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LICITAÇÃO 2022\PMI\CONCORRÊNCIA\CO xx-22-33 Construção Ginásio Esportivo\"/>
    </mc:Choice>
  </mc:AlternateContent>
  <bookViews>
    <workbookView xWindow="0" yWindow="0" windowWidth="15345" windowHeight="4635" tabRatio="675"/>
  </bookViews>
  <sheets>
    <sheet name="ORÇAMENTO SINTÉTICO" sheetId="7" r:id="rId1"/>
    <sheet name="ORÇAMENTO" sheetId="1" r:id="rId2"/>
    <sheet name="MEMÓRIA DE CÁLCULO" sheetId="2" state="hidden" r:id="rId3"/>
    <sheet name="CRONOGRAMA" sheetId="10" r:id="rId4"/>
    <sheet name="QCI" sheetId="8" state="hidden" r:id="rId5"/>
    <sheet name="COMPOSIÇÃO DO BDI" sheetId="11" r:id="rId6"/>
    <sheet name="COTAÇÃO (2)" sheetId="33" state="hidden" r:id="rId7"/>
    <sheet name="EMOP 04-2022" sheetId="31" state="hidden" r:id="rId8"/>
    <sheet name="SINAPI 04-2022" sheetId="32" state="hidden" r:id="rId9"/>
    <sheet name="SINAPI INSUMOS 04-22" sheetId="34" state="hidden" r:id="rId10"/>
  </sheets>
  <externalReferences>
    <externalReference r:id="rId11"/>
    <externalReference r:id="rId12"/>
    <externalReference r:id="rId13"/>
    <externalReference r:id="rId14"/>
    <externalReference r:id="rId15"/>
  </externalReferences>
  <definedNames>
    <definedName name="\0" localSheetId="5">'[1]#REF'!#REF!</definedName>
    <definedName name="\0" localSheetId="3">'[1]#REF'!#REF!</definedName>
    <definedName name="\0" localSheetId="0">'[1]#REF'!#REF!</definedName>
    <definedName name="\0" localSheetId="4">'[1]#REF'!#REF!</definedName>
    <definedName name="\a" localSheetId="5">'[1]#REF'!#REF!</definedName>
    <definedName name="\a" localSheetId="3">'[1]#REF'!#REF!</definedName>
    <definedName name="\a" localSheetId="0">'[1]#REF'!#REF!</definedName>
    <definedName name="\a" localSheetId="4">'[1]#REF'!#REF!</definedName>
    <definedName name="__est1" localSheetId="6">'[2]#REF'!#REF!</definedName>
    <definedName name="__xlnm_Print_Area" localSheetId="6">#REF!</definedName>
    <definedName name="__xlnm_Print_Area_1" localSheetId="6">#REF!</definedName>
    <definedName name="__xlnm_Print_Area_2" localSheetId="6">#REF!</definedName>
    <definedName name="__xlnm_Print_Area_3">#REF!</definedName>
    <definedName name="__xlnm_Print_Area_4">#REF!</definedName>
    <definedName name="_est1" localSheetId="5">'[1]#REF'!#REF!</definedName>
    <definedName name="_est1" localSheetId="3">'[1]#REF'!#REF!</definedName>
    <definedName name="_est1" localSheetId="0">'[1]#REF'!#REF!</definedName>
    <definedName name="_est1" localSheetId="4">'[1]#REF'!#REF!</definedName>
    <definedName name="_xlnm._FilterDatabase" localSheetId="7" hidden="1">'EMOP 04-2022'!$A$3:$J$23015</definedName>
    <definedName name="_xlnm._FilterDatabase" localSheetId="8" hidden="1">'SINAPI 04-2022'!$A$7:$D$6857</definedName>
    <definedName name="_xlnm._FilterDatabase" localSheetId="9" hidden="1">'SINAPI INSUMOS 04-22'!$A$7:$E$5245</definedName>
    <definedName name="_xlnm.Print_Area" localSheetId="5">'COMPOSIÇÃO DO BDI'!$B$1:$I$45</definedName>
    <definedName name="_xlnm.Print_Area" localSheetId="6">'COTAÇÃO (2)'!$B$4:$G$20</definedName>
    <definedName name="_xlnm.Print_Area" localSheetId="3">CRONOGRAMA!$B$1:$AM$45</definedName>
    <definedName name="_xlnm.Print_Area" localSheetId="2">'MEMÓRIA DE CÁLCULO'!$B$1:$K$1586</definedName>
    <definedName name="_xlnm.Print_Area" localSheetId="1">ORÇAMENTO!$B$1:$I$263</definedName>
    <definedName name="_xlnm.Print_Area" localSheetId="0">'ORÇAMENTO SINTÉTICO'!$B$1:$D$41</definedName>
    <definedName name="_xlnm.Print_Area" localSheetId="4">QCI!$B$1:$AA$45</definedName>
    <definedName name="AreaTeste2">"#REF!"</definedName>
    <definedName name="AreaTeste2_1">"#REF!"</definedName>
    <definedName name="AreaTeste2_2">"#REF!"</definedName>
    <definedName name="_xlnm.Database" localSheetId="6">'[1]#REF'!$A$2:$C$9469</definedName>
    <definedName name="_xlnm.Database">'[1]#REF'!$A$2:$C$9469</definedName>
    <definedName name="C_" localSheetId="6">'[1]#REF'!#REF!</definedName>
    <definedName name="CélulaInicioPlanilha_1">"#REF!"</definedName>
    <definedName name="CélulaInicioPlanilha_2">"#REF!"</definedName>
    <definedName name="CélulaResumo">"#REF!"</definedName>
    <definedName name="CélulaResumo_1">"#REF!"</definedName>
    <definedName name="CélulaResumo_2">"#REF!"</definedName>
    <definedName name="d" localSheetId="6">'[1]#REF'!#REF!</definedName>
    <definedName name="INDICES">[3]Cotações!$B$22:OFFSET([3]Cotações!$I$24,-1,0)</definedName>
    <definedName name="LOCALIDADE">#REF!</definedName>
    <definedName name="NCOMPOSICOES">0</definedName>
    <definedName name="NCOTACOES">0</definedName>
    <definedName name="NEMPRESAS">3</definedName>
    <definedName name="NINDICES">1</definedName>
    <definedName name="NRELATORIOS">COUNTA([3]Relatórios!$A$1:$A$65536)-2</definedName>
    <definedName name="NumerEmpresa">3</definedName>
    <definedName name="NumerIndice">1</definedName>
    <definedName name="SENHAGT" hidden="1">"PM2CAIXA"</definedName>
    <definedName name="TOTAL1" localSheetId="6">'[1]#REF'!$H$96</definedName>
    <definedName name="TOTAL10" localSheetId="6">'[1]#REF'!#REF!</definedName>
    <definedName name="TOTAL11" localSheetId="6">'[1]#REF'!#REF!</definedName>
    <definedName name="TOTAL12" localSheetId="6">'[1]#REF'!#REF!</definedName>
    <definedName name="TOTAL13" localSheetId="6">'[1]#REF'!#REF!</definedName>
    <definedName name="TOTAL14" localSheetId="6">'[1]#REF'!#REF!</definedName>
    <definedName name="TOTAL15" localSheetId="6">'[1]#REF'!#REF!</definedName>
    <definedName name="TOTAL16" localSheetId="6">'[1]#REF'!#REF!</definedName>
    <definedName name="TOTAL17" localSheetId="6">'[1]#REF'!#REF!</definedName>
    <definedName name="TOTAL18" localSheetId="6">'[1]#REF'!#REF!</definedName>
    <definedName name="TOTAL19" localSheetId="6">'[1]#REF'!#REF!</definedName>
    <definedName name="TOTAL1A" localSheetId="6">'[1]#REF'!$H$21</definedName>
    <definedName name="TOTAL1C" localSheetId="6">'[1]#REF'!$H$58</definedName>
    <definedName name="TOTAL2" localSheetId="6">'[1]#REF'!$K$96</definedName>
    <definedName name="TOTAL2A" localSheetId="6">'[1]#REF'!$K$21</definedName>
    <definedName name="TOTAL3" localSheetId="6">'[1]#REF'!$O$96</definedName>
    <definedName name="TOTAL3A" localSheetId="6">'[1]#REF'!$O$21</definedName>
    <definedName name="TOTAL4" localSheetId="6">'[1]#REF'!$U$96</definedName>
    <definedName name="TOTAL4A" localSheetId="6">'[1]#REF'!$U$21</definedName>
    <definedName name="TOTAL5" localSheetId="6">'[1]#REF'!$Y$96</definedName>
    <definedName name="TOTAL5A" localSheetId="6">'[1]#REF'!$Y$21</definedName>
    <definedName name="TOTAL6" localSheetId="6">'[1]#REF'!#REF!</definedName>
    <definedName name="TOTAL6A" localSheetId="6">'[1]#REF'!#REF!</definedName>
    <definedName name="TOTAL7" localSheetId="6">'[1]#REF'!#REF!</definedName>
    <definedName name="TOTAL7A" localSheetId="6">'[1]#REF'!#REF!</definedName>
    <definedName name="TOTAL7B" localSheetId="6">'[1]#REF'!#REF!</definedName>
    <definedName name="TOTAL7C" localSheetId="6">'[1]#REF'!#REF!</definedName>
    <definedName name="TOTAL7D" localSheetId="6">'[1]#REF'!#REF!</definedName>
    <definedName name="TOTAL7E" localSheetId="6">'[1]#REF'!#REF!</definedName>
    <definedName name="TOTAL7F" localSheetId="6">'[1]#REF'!#REF!</definedName>
    <definedName name="TOTAL7G" localSheetId="6">'[1]#REF'!#REF!</definedName>
    <definedName name="TOTAL7H" localSheetId="6">'[1]#REF'!#REF!</definedName>
    <definedName name="TOTAL7I" localSheetId="6">'[1]#REF'!#REF!</definedName>
    <definedName name="TOTAL7J" localSheetId="6">'[1]#REF'!#REF!</definedName>
    <definedName name="TOTAL7K" localSheetId="6">'[1]#REF'!#REF!</definedName>
    <definedName name="TOTAL7L" localSheetId="6">'[1]#REF'!#REF!</definedName>
    <definedName name="TOTAL7O" localSheetId="6">'[1]#REF'!#REF!</definedName>
    <definedName name="TOTAL7P" localSheetId="6">'[1]#REF'!#REF!</definedName>
    <definedName name="TOTAL7Q" localSheetId="6">'[1]#REF'!#REF!</definedName>
    <definedName name="TOTAL7R" localSheetId="6">'[1]#REF'!#REF!</definedName>
    <definedName name="TOTAL8" localSheetId="6">'[1]#REF'!#REF!</definedName>
    <definedName name="TOTAL8A" localSheetId="6">'[1]#REF'!#REF!</definedName>
    <definedName name="TOTAL8B" localSheetId="6">'[1]#REF'!#REF!</definedName>
    <definedName name="TOTAL8C" localSheetId="6">'[1]#REF'!#REF!</definedName>
    <definedName name="TOTAL8D" localSheetId="6">'[1]#REF'!#REF!</definedName>
    <definedName name="TOTAL8E" localSheetId="6">'[1]#REF'!#REF!</definedName>
    <definedName name="TOTAL8F" localSheetId="6">'[1]#REF'!#REF!</definedName>
    <definedName name="TOTAL8G" localSheetId="6">'[1]#REF'!#REF!</definedName>
    <definedName name="TOTAL8H" localSheetId="6">'[1]#REF'!#REF!</definedName>
    <definedName name="TOTAL8I" localSheetId="6">'[1]#REF'!#REF!</definedName>
    <definedName name="TOTAL8J" localSheetId="6">'[1]#REF'!#REF!</definedName>
    <definedName name="TOTAL8K" localSheetId="6">'[1]#REF'!#REF!</definedName>
    <definedName name="TOTAL8L" localSheetId="6">'[1]#REF'!#REF!</definedName>
    <definedName name="TOTAL8O" localSheetId="6">'[1]#REF'!#REF!</definedName>
    <definedName name="TOTAL8P" localSheetId="6">'[1]#REF'!#REF!</definedName>
    <definedName name="TOTAL8Q" localSheetId="6">'[1]#REF'!#REF!</definedName>
    <definedName name="TOTAL8R" localSheetId="6">'[1]#REF'!#REF!</definedName>
    <definedName name="TOTAL9" localSheetId="6">'[1]#REF'!#REF!</definedName>
    <definedName name="TOTALA" localSheetId="6">'[1]PLANILHA ATUALIZADA'!#REF!</definedName>
    <definedName name="TOTALB" localSheetId="6">'[1]PLANILHA ATUALIZADA'!#REF!</definedName>
    <definedName name="TOTALC" localSheetId="6">'[1]PLANILHA ATUALIZADA'!#REF!</definedName>
    <definedName name="TOTALD" localSheetId="6">'[1]PLANILHA ATUALIZADA'!#REF!</definedName>
    <definedName name="TOTALE" localSheetId="6">'[1]PLANILHA ATUALIZADA'!#REF!</definedName>
    <definedName name="TOTALF" localSheetId="6">'[1]PLANILHA ATUALIZADA'!#REF!</definedName>
    <definedName name="TOTALG" localSheetId="6">'[1]PLANILHA ATUALIZADA'!#REF!</definedName>
    <definedName name="TOTALH" localSheetId="6">'[1]PLANILHA ATUALIZADA'!#REF!</definedName>
    <definedName name="TOTALI" localSheetId="6">'[1]PLANILHA ATUALIZADA'!#REF!</definedName>
    <definedName name="TOTALJ" localSheetId="6">'[1]PLANILHA ATUALIZADA'!#REF!</definedName>
    <definedName name="TOTALK" localSheetId="6">'[1]PLANILHA ATUALIZADA'!#REF!</definedName>
    <definedName name="TOTALL" localSheetId="6">'[1]PLANILHA ATUALIZADA'!#REF!</definedName>
    <definedName name="TOTALO" localSheetId="6">'[1]PLANILHA ATUALIZADA'!#REF!</definedName>
    <definedName name="TOTALP" localSheetId="6">'[1]PLANILHA ATUALIZADA'!#REF!</definedName>
    <definedName name="TOTALQ" localSheetId="6">'[1]PLANILHA ATUALIZADA'!#REF!</definedName>
  </definedNames>
  <calcPr calcId="152511"/>
</workbook>
</file>

<file path=xl/calcChain.xml><?xml version="1.0" encoding="utf-8"?>
<calcChain xmlns="http://schemas.openxmlformats.org/spreadsheetml/2006/main">
  <c r="F15" i="33" l="1"/>
  <c r="F6" i="33"/>
  <c r="J1402" i="2"/>
  <c r="E222" i="1"/>
  <c r="J1382" i="2"/>
  <c r="E219" i="1"/>
  <c r="B22432" i="31" l="1"/>
  <c r="B22431" i="31"/>
  <c r="B22430" i="31"/>
  <c r="B22429" i="31"/>
  <c r="B22428" i="31"/>
  <c r="B22427" i="31"/>
  <c r="B22426" i="31"/>
  <c r="B22425" i="31"/>
  <c r="B22424" i="31"/>
  <c r="B22423" i="31"/>
  <c r="B22422" i="31"/>
  <c r="B22421" i="31"/>
  <c r="B22420" i="31"/>
  <c r="B22419" i="31"/>
  <c r="B22418" i="31"/>
  <c r="B22417" i="31"/>
  <c r="B22416" i="31"/>
  <c r="B22415" i="31"/>
  <c r="B22414" i="31"/>
  <c r="B22413" i="31"/>
  <c r="B22412" i="31"/>
  <c r="B22411" i="31"/>
  <c r="B22410" i="31"/>
  <c r="B22409" i="31"/>
  <c r="B22408" i="31"/>
  <c r="B22407" i="31"/>
  <c r="B22406" i="31"/>
  <c r="B22405" i="31"/>
  <c r="B22404" i="31"/>
  <c r="B22403" i="31"/>
  <c r="B22402" i="31"/>
  <c r="B22401" i="31"/>
  <c r="B22400" i="31"/>
  <c r="B22399" i="31"/>
  <c r="B22398" i="31"/>
  <c r="B22397" i="31"/>
  <c r="B22396" i="31"/>
  <c r="B22395" i="31"/>
  <c r="B22394" i="31"/>
  <c r="B22393" i="31"/>
  <c r="B22392" i="31"/>
  <c r="B22391" i="31"/>
  <c r="B22390" i="31"/>
  <c r="B22389" i="31"/>
  <c r="B22388" i="31"/>
  <c r="B22387" i="31"/>
  <c r="B22386" i="31"/>
  <c r="B22385" i="31"/>
  <c r="B22384" i="31"/>
  <c r="B22383" i="31"/>
  <c r="B22382" i="31"/>
  <c r="B22381" i="31"/>
  <c r="B22380" i="31"/>
  <c r="B22379" i="31"/>
  <c r="B22378" i="31"/>
  <c r="B22377" i="31"/>
  <c r="B22376" i="31"/>
  <c r="B22375" i="31"/>
  <c r="B22374" i="31"/>
  <c r="B22373" i="31"/>
  <c r="B22372" i="31"/>
  <c r="B22371" i="31"/>
  <c r="B22370" i="31"/>
  <c r="B22369" i="31"/>
  <c r="B22368" i="31"/>
  <c r="B22367" i="31"/>
  <c r="B22366" i="31"/>
  <c r="B22365" i="31"/>
  <c r="B22364" i="31"/>
  <c r="B22363" i="31"/>
  <c r="B22362" i="31"/>
  <c r="B22361" i="31"/>
  <c r="B22360" i="31"/>
  <c r="B22359" i="31"/>
  <c r="B22358" i="31"/>
  <c r="B22357" i="31"/>
  <c r="B22356" i="31"/>
  <c r="B22355" i="31"/>
  <c r="B22354" i="31"/>
  <c r="B22353" i="31"/>
  <c r="B22352" i="31"/>
  <c r="B22351" i="31"/>
  <c r="B22350" i="31"/>
  <c r="B22349" i="31"/>
  <c r="B22348" i="31"/>
  <c r="B22347" i="31"/>
  <c r="B22346" i="31"/>
  <c r="B22345" i="31"/>
  <c r="B22344" i="31"/>
  <c r="B22343" i="31"/>
  <c r="B22342" i="31"/>
  <c r="B22341" i="31"/>
  <c r="B22340" i="31"/>
  <c r="B22339" i="31"/>
  <c r="B22338" i="31"/>
  <c r="B22337" i="31"/>
  <c r="B22336" i="31"/>
  <c r="B22335" i="31"/>
  <c r="B22334" i="31"/>
  <c r="B22333" i="31"/>
  <c r="B22332" i="31"/>
  <c r="B22331" i="31"/>
  <c r="B22330" i="31"/>
  <c r="B22329" i="31"/>
  <c r="B22328" i="31"/>
  <c r="B22327" i="31"/>
  <c r="B22326" i="31"/>
  <c r="B22325" i="31"/>
  <c r="B22324" i="31"/>
  <c r="B22323" i="31"/>
  <c r="B22322" i="31"/>
  <c r="B22321" i="31"/>
  <c r="B22320" i="31"/>
  <c r="B22319" i="31"/>
  <c r="B22318" i="31"/>
  <c r="B22317" i="31"/>
  <c r="B22316" i="31"/>
  <c r="B22315" i="31"/>
  <c r="B22314" i="31"/>
  <c r="B22313" i="31"/>
  <c r="B22312" i="31"/>
  <c r="B22311" i="31"/>
  <c r="B22310" i="31"/>
  <c r="B22309" i="31"/>
  <c r="B22308" i="31"/>
  <c r="B22307" i="31"/>
  <c r="B22306" i="31"/>
  <c r="B22305" i="31"/>
  <c r="B22304" i="31"/>
  <c r="B22303" i="31"/>
  <c r="B22302" i="31"/>
  <c r="B22301" i="31"/>
  <c r="B22300" i="31"/>
  <c r="B22299" i="31"/>
  <c r="B22298" i="31"/>
  <c r="B22297" i="31"/>
  <c r="B22296" i="31"/>
  <c r="B22295" i="31"/>
  <c r="B22294" i="31"/>
  <c r="B22293" i="31"/>
  <c r="B22292" i="31"/>
  <c r="B22291" i="31"/>
  <c r="B22290" i="31"/>
  <c r="B22289" i="31"/>
  <c r="B22288" i="31"/>
  <c r="B22287" i="31"/>
  <c r="B22286" i="31"/>
  <c r="B22285" i="31"/>
  <c r="B22284" i="31"/>
  <c r="B22283" i="31"/>
  <c r="B22282" i="31"/>
  <c r="B22281" i="31"/>
  <c r="B22280" i="31"/>
  <c r="B22279" i="31"/>
  <c r="B22278" i="31"/>
  <c r="B22277" i="31"/>
  <c r="B22276" i="31"/>
  <c r="B22275" i="31"/>
  <c r="B22274" i="31"/>
  <c r="B22273" i="31"/>
  <c r="B22272" i="31"/>
  <c r="B22271" i="31"/>
  <c r="B22270" i="31"/>
  <c r="B22269" i="31"/>
  <c r="B22268" i="31"/>
  <c r="B22267" i="31"/>
  <c r="B22266" i="31"/>
  <c r="B22265" i="31"/>
  <c r="B22264" i="31"/>
  <c r="B22263" i="31"/>
  <c r="B22262" i="31"/>
  <c r="B22261" i="31"/>
  <c r="B22260" i="31"/>
  <c r="B22259" i="31"/>
  <c r="B22258" i="31"/>
  <c r="B22257" i="31"/>
  <c r="B22256" i="31"/>
  <c r="B22255" i="31"/>
  <c r="B22254" i="31"/>
  <c r="B22253" i="31"/>
  <c r="B22252" i="31"/>
  <c r="B22251" i="31"/>
  <c r="B22250" i="31"/>
  <c r="B22249" i="31"/>
  <c r="B22248" i="31"/>
  <c r="B22247" i="31"/>
  <c r="B22246" i="31"/>
  <c r="B22245" i="31"/>
  <c r="B22244" i="31"/>
  <c r="B22243" i="31"/>
  <c r="B22242" i="31"/>
  <c r="B22241" i="31"/>
  <c r="B22240" i="31"/>
  <c r="B22239" i="31"/>
  <c r="B22238" i="31"/>
  <c r="B22237" i="31"/>
  <c r="B22236" i="31"/>
  <c r="B22235" i="31"/>
  <c r="B22234" i="31"/>
  <c r="B22233" i="31"/>
  <c r="B22232" i="31"/>
  <c r="B22231" i="31"/>
  <c r="B22230" i="31"/>
  <c r="B22229" i="31"/>
  <c r="B22228" i="31"/>
  <c r="B22227" i="31"/>
  <c r="B22226" i="31"/>
  <c r="B22225" i="31"/>
  <c r="B22224" i="31"/>
  <c r="B22223" i="31"/>
  <c r="B22222" i="31"/>
  <c r="B22221" i="31"/>
  <c r="B22220" i="31"/>
  <c r="B22219" i="31"/>
  <c r="B22218" i="31"/>
  <c r="B22217" i="31"/>
  <c r="B22216" i="31"/>
  <c r="B22215" i="31"/>
  <c r="B22214" i="31"/>
  <c r="B22213" i="31"/>
  <c r="B22212" i="31"/>
  <c r="B22211" i="31"/>
  <c r="B22210" i="31"/>
  <c r="B22209" i="31"/>
  <c r="B22208" i="31"/>
  <c r="B22207" i="31"/>
  <c r="B22206" i="31"/>
  <c r="B22205" i="31"/>
  <c r="B22204" i="31"/>
  <c r="B22203" i="31"/>
  <c r="B22202" i="31"/>
  <c r="B22201" i="31"/>
  <c r="B22200" i="31"/>
  <c r="B22199" i="31"/>
  <c r="B22198" i="31"/>
  <c r="B22197" i="31"/>
  <c r="B22196" i="31"/>
  <c r="B22195" i="31"/>
  <c r="B22194" i="31"/>
  <c r="B22193" i="31"/>
  <c r="B22192" i="31"/>
  <c r="B22191" i="31"/>
  <c r="B22190" i="31"/>
  <c r="B22189" i="31"/>
  <c r="B22188" i="31"/>
  <c r="B22187" i="31"/>
  <c r="B22186" i="31"/>
  <c r="B22185" i="31"/>
  <c r="B22184" i="31"/>
  <c r="B22183" i="31"/>
  <c r="B22182" i="31"/>
  <c r="B22181" i="31"/>
  <c r="B22180" i="31"/>
  <c r="B22179" i="31"/>
  <c r="B22178" i="31"/>
  <c r="B22177" i="31"/>
  <c r="B22176" i="31"/>
  <c r="B22175" i="31"/>
  <c r="B22174" i="31"/>
  <c r="B22173" i="31"/>
  <c r="B22172" i="31"/>
  <c r="B22171" i="31"/>
  <c r="B22170" i="31"/>
  <c r="B22169" i="31"/>
  <c r="B22168" i="31"/>
  <c r="B22167" i="31"/>
  <c r="B22166" i="31"/>
  <c r="B22165" i="31"/>
  <c r="B22164" i="31"/>
  <c r="B22163" i="31"/>
  <c r="B22162" i="31"/>
  <c r="B22161" i="31"/>
  <c r="B22160" i="31"/>
  <c r="B22159" i="31"/>
  <c r="B22158" i="31"/>
  <c r="B22157" i="31"/>
  <c r="B22156" i="31"/>
  <c r="B22155" i="31"/>
  <c r="B22154" i="31"/>
  <c r="B22153" i="31"/>
  <c r="B22152" i="31"/>
  <c r="B22151" i="31"/>
  <c r="B22150" i="31"/>
  <c r="B22149" i="31"/>
  <c r="B22148" i="31"/>
  <c r="B22147" i="31"/>
  <c r="B22146" i="31"/>
  <c r="B22145" i="31"/>
  <c r="B22144" i="31"/>
  <c r="B22143" i="31"/>
  <c r="B22142" i="31"/>
  <c r="B22141" i="31"/>
  <c r="B22140" i="31"/>
  <c r="B22139" i="31"/>
  <c r="B22138" i="31"/>
  <c r="B22137" i="31"/>
  <c r="B22136" i="31"/>
  <c r="B22135" i="31"/>
  <c r="B22134" i="31"/>
  <c r="B22133" i="31"/>
  <c r="B22132" i="31"/>
  <c r="B22131" i="31"/>
  <c r="B22130" i="31"/>
  <c r="B22129" i="31"/>
  <c r="B22128" i="31"/>
  <c r="B22127" i="31"/>
  <c r="B22126" i="31"/>
  <c r="B22125" i="31"/>
  <c r="B22124" i="31"/>
  <c r="B22123" i="31"/>
  <c r="B22122" i="31"/>
  <c r="B22121" i="31"/>
  <c r="B22120" i="31"/>
  <c r="B22119" i="31"/>
  <c r="B22118" i="31"/>
  <c r="B22117" i="31"/>
  <c r="B22116" i="31"/>
  <c r="B22115" i="31"/>
  <c r="B22114" i="31"/>
  <c r="B22113" i="31"/>
  <c r="B22112" i="31"/>
  <c r="B22111" i="31"/>
  <c r="B22110" i="31"/>
  <c r="B22109" i="31"/>
  <c r="B22108" i="31"/>
  <c r="B22107" i="31"/>
  <c r="B22106" i="31"/>
  <c r="B22105" i="31"/>
  <c r="B22104" i="31"/>
  <c r="B22103" i="31"/>
  <c r="B22102" i="31"/>
  <c r="B22101" i="31"/>
  <c r="B22100" i="31"/>
  <c r="B22099" i="31"/>
  <c r="B22098" i="31"/>
  <c r="B22097" i="31"/>
  <c r="B22096" i="31"/>
  <c r="B22095" i="31"/>
  <c r="B22094" i="31"/>
  <c r="B22093" i="31"/>
  <c r="B22092" i="31"/>
  <c r="B22091" i="31"/>
  <c r="B22090" i="31"/>
  <c r="B22089" i="31"/>
  <c r="B22088" i="31"/>
  <c r="B22087" i="31"/>
  <c r="B22086" i="31"/>
  <c r="B22085" i="31"/>
  <c r="B22084" i="31"/>
  <c r="B22083" i="31"/>
  <c r="B22082" i="31"/>
  <c r="B22081" i="31"/>
  <c r="B22080" i="31"/>
  <c r="B22079" i="31"/>
  <c r="B22078" i="31"/>
  <c r="B22077" i="31"/>
  <c r="B22076" i="31"/>
  <c r="B22075" i="31"/>
  <c r="B22074" i="31"/>
  <c r="B22073" i="31"/>
  <c r="B22072" i="31"/>
  <c r="B22071" i="31"/>
  <c r="B22070" i="31"/>
  <c r="B22069" i="31"/>
  <c r="B22068" i="31"/>
  <c r="B22067" i="31"/>
  <c r="B22066" i="31"/>
  <c r="B22065" i="31"/>
  <c r="B22064" i="31"/>
  <c r="B22063" i="31"/>
  <c r="B22062" i="31"/>
  <c r="B22061" i="31"/>
  <c r="B22060" i="31"/>
  <c r="B22059" i="31"/>
  <c r="B22058" i="31"/>
  <c r="B22057" i="31"/>
  <c r="B22056" i="31"/>
  <c r="B22055" i="31"/>
  <c r="B22054" i="31"/>
  <c r="B22053" i="31"/>
  <c r="B22052" i="31"/>
  <c r="B22051" i="31"/>
  <c r="B22050" i="31"/>
  <c r="B22049" i="31"/>
  <c r="B22048" i="31"/>
  <c r="B22047" i="31"/>
  <c r="B22046" i="31"/>
  <c r="B22045" i="31"/>
  <c r="B22044" i="31"/>
  <c r="B22043" i="31"/>
  <c r="B22042" i="31"/>
  <c r="B22041" i="31"/>
  <c r="B22040" i="31"/>
  <c r="B22039" i="31"/>
  <c r="B22038" i="31"/>
  <c r="B22037" i="31"/>
  <c r="B22036" i="31"/>
  <c r="B22035" i="31"/>
  <c r="B22034" i="31"/>
  <c r="B22033" i="31"/>
  <c r="B22032" i="31"/>
  <c r="B22031" i="31"/>
  <c r="B22030" i="31"/>
  <c r="B22029" i="31"/>
  <c r="B22028" i="31"/>
  <c r="B22027" i="31"/>
  <c r="B22026" i="31"/>
  <c r="B22025" i="31"/>
  <c r="B22024" i="31"/>
  <c r="B22023" i="31"/>
  <c r="B22022" i="31"/>
  <c r="B22021" i="31"/>
  <c r="B22020" i="31"/>
  <c r="B22019" i="31"/>
  <c r="B22018" i="31"/>
  <c r="B22017" i="31"/>
  <c r="B22016" i="31"/>
  <c r="B22015" i="31"/>
  <c r="B22014" i="31"/>
  <c r="B22013" i="31"/>
  <c r="B22012" i="31"/>
  <c r="B22011" i="31"/>
  <c r="B22010" i="31"/>
  <c r="B22009" i="31"/>
  <c r="B22008" i="31"/>
  <c r="B22007" i="31"/>
  <c r="B22006" i="31"/>
  <c r="B22005" i="31"/>
  <c r="B22004" i="31"/>
  <c r="B22003" i="31"/>
  <c r="B22002" i="31"/>
  <c r="B22001" i="31"/>
  <c r="B22000" i="31"/>
  <c r="B21999" i="31"/>
  <c r="B21998" i="31"/>
  <c r="B21997" i="31"/>
  <c r="B21996" i="31"/>
  <c r="B21995" i="31"/>
  <c r="B21994" i="31"/>
  <c r="B21993" i="31"/>
  <c r="B21992" i="31"/>
  <c r="B21991" i="31"/>
  <c r="B21990" i="31"/>
  <c r="B21989" i="31"/>
  <c r="B21988" i="31"/>
  <c r="B21987" i="31"/>
  <c r="B21986" i="31"/>
  <c r="B21985" i="31"/>
  <c r="B21984" i="31"/>
  <c r="B21983" i="31"/>
  <c r="B21982" i="31"/>
  <c r="B21981" i="31"/>
  <c r="B21980" i="31"/>
  <c r="B21979" i="31"/>
  <c r="B21978" i="31"/>
  <c r="B21977" i="31"/>
  <c r="B21976" i="31"/>
  <c r="B21975" i="31"/>
  <c r="B21974" i="31"/>
  <c r="B21973" i="31"/>
  <c r="B21972" i="31"/>
  <c r="B21971" i="31"/>
  <c r="B21970" i="31"/>
  <c r="B21969" i="31"/>
  <c r="B21968" i="31"/>
  <c r="B21967" i="31"/>
  <c r="B21966" i="31"/>
  <c r="B21965" i="31"/>
  <c r="B21964" i="31"/>
  <c r="B21963" i="31"/>
  <c r="B21962" i="31"/>
  <c r="B21961" i="31"/>
  <c r="B21960" i="31"/>
  <c r="B21959" i="31"/>
  <c r="B21958" i="31"/>
  <c r="B21957" i="31"/>
  <c r="B21956" i="31"/>
  <c r="B21955" i="31"/>
  <c r="B21954" i="31"/>
  <c r="B21953" i="31"/>
  <c r="B21952" i="31"/>
  <c r="B21951" i="31"/>
  <c r="B21950" i="31"/>
  <c r="B21949" i="31"/>
  <c r="B21948" i="31"/>
  <c r="B21947" i="31"/>
  <c r="B21946" i="31"/>
  <c r="B21945" i="31"/>
  <c r="B21944" i="31"/>
  <c r="B21943" i="31"/>
  <c r="B21942" i="31"/>
  <c r="B21941" i="31"/>
  <c r="B21940" i="31"/>
  <c r="B21939" i="31"/>
  <c r="B21938" i="31"/>
  <c r="B21937" i="31"/>
  <c r="B21936" i="31"/>
  <c r="B21935" i="31"/>
  <c r="B21934" i="31"/>
  <c r="B21933" i="31"/>
  <c r="B21932" i="31"/>
  <c r="B21931" i="31"/>
  <c r="B21930" i="31"/>
  <c r="B21929" i="31"/>
  <c r="B21928" i="31"/>
  <c r="B21927" i="31"/>
  <c r="B21926" i="31"/>
  <c r="B21925" i="31"/>
  <c r="B21924" i="31"/>
  <c r="B21923" i="31"/>
  <c r="B21922" i="31"/>
  <c r="B21921" i="31"/>
  <c r="B21920" i="31"/>
  <c r="B21919" i="31"/>
  <c r="B21918" i="31"/>
  <c r="B21917" i="31"/>
  <c r="B21916" i="31"/>
  <c r="B21915" i="31"/>
  <c r="B21914" i="31"/>
  <c r="B21913" i="31"/>
  <c r="B21912" i="31"/>
  <c r="B21911" i="31"/>
  <c r="B21910" i="31"/>
  <c r="B21909" i="31"/>
  <c r="B21908" i="31"/>
  <c r="B21907" i="31"/>
  <c r="B21906" i="31"/>
  <c r="B21905" i="31"/>
  <c r="B21904" i="31"/>
  <c r="B21903" i="31"/>
  <c r="B21902" i="31"/>
  <c r="B21901" i="31"/>
  <c r="B21900" i="31"/>
  <c r="B21899" i="31"/>
  <c r="B21898" i="31"/>
  <c r="B21897" i="31"/>
  <c r="B21896" i="31"/>
  <c r="B21895" i="31"/>
  <c r="B21894" i="31"/>
  <c r="B21893" i="31"/>
  <c r="B21892" i="31"/>
  <c r="B21891" i="31"/>
  <c r="B21890" i="31"/>
  <c r="B21889" i="31"/>
  <c r="B21888" i="31"/>
  <c r="B21887" i="31"/>
  <c r="B21886" i="31"/>
  <c r="B21885" i="31"/>
  <c r="B21884" i="31"/>
  <c r="B21883" i="31"/>
  <c r="B21882" i="31"/>
  <c r="B21881" i="31"/>
  <c r="B21880" i="31"/>
  <c r="B21879" i="31"/>
  <c r="B21878" i="31"/>
  <c r="B21877" i="31"/>
  <c r="B21876" i="31"/>
  <c r="B21875" i="31"/>
  <c r="B21874" i="31"/>
  <c r="B21873" i="31"/>
  <c r="B21872" i="31"/>
  <c r="B21871" i="31"/>
  <c r="B21870" i="31"/>
  <c r="B21869" i="31"/>
  <c r="B21868" i="31"/>
  <c r="B21867" i="31"/>
  <c r="B21866" i="31"/>
  <c r="B21865" i="31"/>
  <c r="B21864" i="31"/>
  <c r="B21863" i="31"/>
  <c r="B21862" i="31"/>
  <c r="B21861" i="31"/>
  <c r="B21860" i="31"/>
  <c r="B21859" i="31"/>
  <c r="B21858" i="31"/>
  <c r="B21857" i="31"/>
  <c r="B21856" i="31"/>
  <c r="B21855" i="31"/>
  <c r="B21854" i="31"/>
  <c r="B21853" i="31"/>
  <c r="B21852" i="31"/>
  <c r="B21851" i="31"/>
  <c r="B21850" i="31"/>
  <c r="B21849" i="31"/>
  <c r="B21848" i="31"/>
  <c r="B21847" i="31"/>
  <c r="B21846" i="31"/>
  <c r="B21845" i="31"/>
  <c r="B21844" i="31"/>
  <c r="B21843" i="31"/>
  <c r="B21842" i="31"/>
  <c r="B21841" i="31"/>
  <c r="B21840" i="31"/>
  <c r="B21839" i="31"/>
  <c r="B21838" i="31"/>
  <c r="B21837" i="31"/>
  <c r="B21836" i="31"/>
  <c r="B21835" i="31"/>
  <c r="B21834" i="31"/>
  <c r="B21833" i="31"/>
  <c r="B21832" i="31"/>
  <c r="B21831" i="31"/>
  <c r="B21830" i="31"/>
  <c r="B21829" i="31"/>
  <c r="B21828" i="31"/>
  <c r="B21827" i="31"/>
  <c r="B21826" i="31"/>
  <c r="B21825" i="31"/>
  <c r="B21824" i="31"/>
  <c r="B21823" i="31"/>
  <c r="B21822" i="31"/>
  <c r="B21821" i="31"/>
  <c r="B21820" i="31"/>
  <c r="B21819" i="31"/>
  <c r="B21818" i="31"/>
  <c r="B21817" i="31"/>
  <c r="B21816" i="31"/>
  <c r="B21815" i="31"/>
  <c r="B21814" i="31"/>
  <c r="B21813" i="31"/>
  <c r="B21812" i="31"/>
  <c r="B21811" i="31"/>
  <c r="B21810" i="31"/>
  <c r="B21809" i="31"/>
  <c r="B21808" i="31"/>
  <c r="B21807" i="31"/>
  <c r="B21806" i="31"/>
  <c r="B21805" i="31"/>
  <c r="B21804" i="31"/>
  <c r="B21803" i="31"/>
  <c r="B21802" i="31"/>
  <c r="B21801" i="31"/>
  <c r="B21800" i="31"/>
  <c r="B21799" i="31"/>
  <c r="B21798" i="31"/>
  <c r="B21797" i="31"/>
  <c r="B21796" i="31"/>
  <c r="B21795" i="31"/>
  <c r="B21794" i="31"/>
  <c r="B21793" i="31"/>
  <c r="B21792" i="31"/>
  <c r="B21791" i="31"/>
  <c r="B21790" i="31"/>
  <c r="B21789" i="31"/>
  <c r="B21788" i="31"/>
  <c r="B21787" i="31"/>
  <c r="B21786" i="31"/>
  <c r="B21785" i="31"/>
  <c r="B21784" i="31"/>
  <c r="B21783" i="31"/>
  <c r="B21782" i="31"/>
  <c r="B21781" i="31"/>
  <c r="B21780" i="31"/>
  <c r="B21779" i="31"/>
  <c r="B21778" i="31"/>
  <c r="B21777" i="31"/>
  <c r="B21776" i="31"/>
  <c r="B21775" i="31"/>
  <c r="B21774" i="31"/>
  <c r="B21773" i="31"/>
  <c r="B21772" i="31"/>
  <c r="B21771" i="31"/>
  <c r="B21770" i="31"/>
  <c r="B21769" i="31"/>
  <c r="B21768" i="31"/>
  <c r="B21767" i="31"/>
  <c r="B21766" i="31"/>
  <c r="B21765" i="31"/>
  <c r="B21764" i="31"/>
  <c r="B21763" i="31"/>
  <c r="B21762" i="31"/>
  <c r="B21761" i="31"/>
  <c r="B21760" i="31"/>
  <c r="B21759" i="31"/>
  <c r="B21758" i="31"/>
  <c r="B21757" i="31"/>
  <c r="B21756" i="31"/>
  <c r="B21755" i="31"/>
  <c r="B21754" i="31"/>
  <c r="B21753" i="31"/>
  <c r="B21752" i="31"/>
  <c r="B21751" i="31"/>
  <c r="B21750" i="31"/>
  <c r="B21749" i="31"/>
  <c r="B21748" i="31"/>
  <c r="B21747" i="31"/>
  <c r="B21746" i="31"/>
  <c r="B21745" i="31"/>
  <c r="B21744" i="31"/>
  <c r="B21743" i="31"/>
  <c r="B21742" i="31"/>
  <c r="B21741" i="31"/>
  <c r="B21740" i="31"/>
  <c r="B21739" i="31"/>
  <c r="B21738" i="31"/>
  <c r="B21737" i="31"/>
  <c r="B21736" i="31"/>
  <c r="B21735" i="31"/>
  <c r="B21734" i="31"/>
  <c r="B21733" i="31"/>
  <c r="B21732" i="31"/>
  <c r="B21731" i="31"/>
  <c r="B21730" i="31"/>
  <c r="B21729" i="31"/>
  <c r="B21728" i="31"/>
  <c r="B21727" i="31"/>
  <c r="B21726" i="31"/>
  <c r="B21725" i="31"/>
  <c r="B21724" i="31"/>
  <c r="B21723" i="31"/>
  <c r="B21722" i="31"/>
  <c r="B21721" i="31"/>
  <c r="B21720" i="31"/>
  <c r="B21719" i="31"/>
  <c r="B21718" i="31"/>
  <c r="B21717" i="31"/>
  <c r="B21716" i="31"/>
  <c r="B21715" i="31"/>
  <c r="B21714" i="31"/>
  <c r="B21713" i="31"/>
  <c r="B21712" i="31"/>
  <c r="B21711" i="31"/>
  <c r="B21710" i="31"/>
  <c r="B21709" i="31"/>
  <c r="B21708" i="31"/>
  <c r="B21707" i="31"/>
  <c r="B21706" i="31"/>
  <c r="B21705" i="31"/>
  <c r="B21704" i="31"/>
  <c r="B21703" i="31"/>
  <c r="B21702" i="31"/>
  <c r="B21701" i="31"/>
  <c r="B21700" i="31"/>
  <c r="B21699" i="31"/>
  <c r="B21698" i="31"/>
  <c r="B21697" i="31"/>
  <c r="B21696" i="31"/>
  <c r="B21695" i="31"/>
  <c r="B21694" i="31"/>
  <c r="B21693" i="31"/>
  <c r="B21692" i="31"/>
  <c r="B21691" i="31"/>
  <c r="B21690" i="31"/>
  <c r="B21689" i="31"/>
  <c r="B21688" i="31"/>
  <c r="B21687" i="31"/>
  <c r="B21686" i="31"/>
  <c r="B21685" i="31"/>
  <c r="B21684" i="31"/>
  <c r="B21683" i="31"/>
  <c r="B21682" i="31"/>
  <c r="B21681" i="31"/>
  <c r="B21680" i="31"/>
  <c r="B21679" i="31"/>
  <c r="B21678" i="31"/>
  <c r="B21677" i="31"/>
  <c r="B21676" i="31"/>
  <c r="B21675" i="31"/>
  <c r="B21674" i="31"/>
  <c r="B21673" i="31"/>
  <c r="B21672" i="31"/>
  <c r="B21671" i="31"/>
  <c r="B21670" i="31"/>
  <c r="B21669" i="31"/>
  <c r="B21668" i="31"/>
  <c r="B21667" i="31"/>
  <c r="B21666" i="31"/>
  <c r="B21665" i="31"/>
  <c r="B21664" i="31"/>
  <c r="B21663" i="31"/>
  <c r="B21662" i="31"/>
  <c r="B21661" i="31"/>
  <c r="B21660" i="31"/>
  <c r="B21659" i="31"/>
  <c r="B21658" i="31"/>
  <c r="B21657" i="31"/>
  <c r="B21656" i="31"/>
  <c r="B21655" i="31"/>
  <c r="B21654" i="31"/>
  <c r="B21653" i="31"/>
  <c r="B21652" i="31"/>
  <c r="B21651" i="31"/>
  <c r="B21650" i="31"/>
  <c r="B21649" i="31"/>
  <c r="B21648" i="31"/>
  <c r="B21647" i="31"/>
  <c r="B21646" i="31"/>
  <c r="B21645" i="31"/>
  <c r="B21644" i="31"/>
  <c r="B21643" i="31"/>
  <c r="B21642" i="31"/>
  <c r="B21641" i="31"/>
  <c r="B21640" i="31"/>
  <c r="B21639" i="31"/>
  <c r="B21638" i="31"/>
  <c r="B21637" i="31"/>
  <c r="B21636" i="31"/>
  <c r="B21635" i="31"/>
  <c r="B21634" i="31"/>
  <c r="B21633" i="31"/>
  <c r="B21632" i="31"/>
  <c r="B21631" i="31"/>
  <c r="B21630" i="31"/>
  <c r="B21629" i="31"/>
  <c r="B21628" i="31"/>
  <c r="B21627" i="31"/>
  <c r="B21626" i="31"/>
  <c r="B21625" i="31"/>
  <c r="B21624" i="31"/>
  <c r="B21623" i="31"/>
  <c r="B21622" i="31"/>
  <c r="B21621" i="31"/>
  <c r="B21620" i="31"/>
  <c r="B21619" i="31"/>
  <c r="B21618" i="31"/>
  <c r="B21617" i="31"/>
  <c r="B21616" i="31"/>
  <c r="B21615" i="31"/>
  <c r="B21614" i="31"/>
  <c r="B21613" i="31"/>
  <c r="B21612" i="31"/>
  <c r="B21611" i="31"/>
  <c r="B21610" i="31"/>
  <c r="B21609" i="31"/>
  <c r="B21608" i="31"/>
  <c r="B21607" i="31"/>
  <c r="B21606" i="31"/>
  <c r="B21605" i="31"/>
  <c r="B21604" i="31"/>
  <c r="B21603" i="31"/>
  <c r="B21602" i="31"/>
  <c r="B21601" i="31"/>
  <c r="B21600" i="31"/>
  <c r="B21599" i="31"/>
  <c r="B21598" i="31"/>
  <c r="B21597" i="31"/>
  <c r="B21596" i="31"/>
  <c r="B21595" i="31"/>
  <c r="B21594" i="31"/>
  <c r="B21593" i="31"/>
  <c r="B21592" i="31"/>
  <c r="B21591" i="31"/>
  <c r="B21590" i="31"/>
  <c r="B21589" i="31"/>
  <c r="B21588" i="31"/>
  <c r="B21587" i="31"/>
  <c r="B21586" i="31"/>
  <c r="B21585" i="31"/>
  <c r="B21584" i="31"/>
  <c r="B21583" i="31"/>
  <c r="B21582" i="31"/>
  <c r="B21581" i="31"/>
  <c r="B21580" i="31"/>
  <c r="B21579" i="31"/>
  <c r="B21578" i="31"/>
  <c r="B21577" i="31"/>
  <c r="B21576" i="31"/>
  <c r="B21575" i="31"/>
  <c r="B21574" i="31"/>
  <c r="B21573" i="31"/>
  <c r="B21572" i="31"/>
  <c r="B21571" i="31"/>
  <c r="B21570" i="31"/>
  <c r="B21569" i="31"/>
  <c r="B21568" i="31"/>
  <c r="B21567" i="31"/>
  <c r="B21566" i="31"/>
  <c r="B21565" i="31"/>
  <c r="B21564" i="31"/>
  <c r="B21563" i="31"/>
  <c r="B21562" i="31"/>
  <c r="B21561" i="31"/>
  <c r="B21560" i="31"/>
  <c r="B21559" i="31"/>
  <c r="B21558" i="31"/>
  <c r="B21557" i="31"/>
  <c r="B21556" i="31"/>
  <c r="B21555" i="31"/>
  <c r="B21554" i="31"/>
  <c r="B21553" i="31"/>
  <c r="B21552" i="31"/>
  <c r="B21551" i="31"/>
  <c r="B21550" i="31"/>
  <c r="B21549" i="31"/>
  <c r="B21548" i="31"/>
  <c r="B21547" i="31"/>
  <c r="B21546" i="31"/>
  <c r="B21545" i="31"/>
  <c r="B21544" i="31"/>
  <c r="B21543" i="31"/>
  <c r="B21542" i="31"/>
  <c r="B21541" i="31"/>
  <c r="B21540" i="31"/>
  <c r="B21539" i="31"/>
  <c r="B21538" i="31"/>
  <c r="B21537" i="31"/>
  <c r="B21536" i="31"/>
  <c r="B21535" i="31"/>
  <c r="B21534" i="31"/>
  <c r="B21533" i="31"/>
  <c r="B21532" i="31"/>
  <c r="B21531" i="31"/>
  <c r="B21530" i="31"/>
  <c r="B21529" i="31"/>
  <c r="B21528" i="31"/>
  <c r="B21527" i="31"/>
  <c r="B21526" i="31"/>
  <c r="B21525" i="31"/>
  <c r="B21524" i="31"/>
  <c r="B21523" i="31"/>
  <c r="B21522" i="31"/>
  <c r="B21521" i="31"/>
  <c r="B21520" i="31"/>
  <c r="B21519" i="31"/>
  <c r="B21518" i="31"/>
  <c r="B21517" i="31"/>
  <c r="B21516" i="31"/>
  <c r="B21515" i="31"/>
  <c r="B21514" i="31"/>
  <c r="B21513" i="31"/>
  <c r="B21512" i="31"/>
  <c r="B21511" i="31"/>
  <c r="B21510" i="31"/>
  <c r="B21509" i="31"/>
  <c r="B21508" i="31"/>
  <c r="B21507" i="31"/>
  <c r="B21506" i="31"/>
  <c r="B21505" i="31"/>
  <c r="B21504" i="31"/>
  <c r="B21503" i="31"/>
  <c r="B21502" i="31"/>
  <c r="B21501" i="31"/>
  <c r="B21500" i="31"/>
  <c r="B21499" i="31"/>
  <c r="B21498" i="31"/>
  <c r="B21497" i="31"/>
  <c r="B21496" i="31"/>
  <c r="B21495" i="31"/>
  <c r="B21494" i="31"/>
  <c r="B21493" i="31"/>
  <c r="B21492" i="31"/>
  <c r="B21491" i="31"/>
  <c r="B21490" i="31"/>
  <c r="B21489" i="31"/>
  <c r="B21488" i="31"/>
  <c r="B21487" i="31"/>
  <c r="B21486" i="31"/>
  <c r="B21485" i="31"/>
  <c r="B21484" i="31"/>
  <c r="B21483" i="31"/>
  <c r="B21482" i="31"/>
  <c r="B21481" i="31"/>
  <c r="B21480" i="31"/>
  <c r="B21479" i="31"/>
  <c r="B21478" i="31"/>
  <c r="B21477" i="31"/>
  <c r="B21476" i="31"/>
  <c r="B21475" i="31"/>
  <c r="B21474" i="31"/>
  <c r="B21473" i="31"/>
  <c r="B21472" i="31"/>
  <c r="B21471" i="31"/>
  <c r="B21470" i="31"/>
  <c r="B21469" i="31"/>
  <c r="B21468" i="31"/>
  <c r="B21467" i="31"/>
  <c r="B21466" i="31"/>
  <c r="B21465" i="31"/>
  <c r="B21464" i="31"/>
  <c r="B21463" i="31"/>
  <c r="B21462" i="31"/>
  <c r="B21461" i="31"/>
  <c r="B21460" i="31"/>
  <c r="B21459" i="31"/>
  <c r="B21458" i="31"/>
  <c r="B21457" i="31"/>
  <c r="B21456" i="31"/>
  <c r="B21455" i="31"/>
  <c r="B21454" i="31"/>
  <c r="B21453" i="31"/>
  <c r="B21452" i="31"/>
  <c r="B21451" i="31"/>
  <c r="B21450" i="31"/>
  <c r="B21449" i="31"/>
  <c r="B21448" i="31"/>
  <c r="B21447" i="31"/>
  <c r="B21446" i="31"/>
  <c r="B21445" i="31"/>
  <c r="B21444" i="31"/>
  <c r="B21443" i="31"/>
  <c r="B21442" i="31"/>
  <c r="B21441" i="31"/>
  <c r="B21440" i="31"/>
  <c r="B21439" i="31"/>
  <c r="B21438" i="31"/>
  <c r="B21437" i="31"/>
  <c r="B21436" i="31"/>
  <c r="B21435" i="31"/>
  <c r="B21434" i="31"/>
  <c r="B21433" i="31"/>
  <c r="B21432" i="31"/>
  <c r="B21431" i="31"/>
  <c r="B21430" i="31"/>
  <c r="B21429" i="31"/>
  <c r="B21428" i="31"/>
  <c r="B21427" i="31"/>
  <c r="B21426" i="31"/>
  <c r="B21425" i="31"/>
  <c r="B21424" i="31"/>
  <c r="B21423" i="31"/>
  <c r="B21422" i="31"/>
  <c r="B21421" i="31"/>
  <c r="B21420" i="31"/>
  <c r="B21419" i="31"/>
  <c r="B21418" i="31"/>
  <c r="B21417" i="31"/>
  <c r="B21416" i="31"/>
  <c r="B21415" i="31"/>
  <c r="B21414" i="31"/>
  <c r="B21413" i="31"/>
  <c r="B21412" i="31"/>
  <c r="B21411" i="31"/>
  <c r="B21410" i="31"/>
  <c r="B21409" i="31"/>
  <c r="B21408" i="31"/>
  <c r="B21407" i="31"/>
  <c r="B21406" i="31"/>
  <c r="B21405" i="31"/>
  <c r="B21404" i="31"/>
  <c r="B21403" i="31"/>
  <c r="B21402" i="31"/>
  <c r="B21401" i="31"/>
  <c r="B21400" i="31"/>
  <c r="B21399" i="31"/>
  <c r="B21398" i="31"/>
  <c r="B21397" i="31"/>
  <c r="B21396" i="31"/>
  <c r="B21395" i="31"/>
  <c r="B21394" i="31"/>
  <c r="B21393" i="31"/>
  <c r="B21392" i="31"/>
  <c r="B21391" i="31"/>
  <c r="B21390" i="31"/>
  <c r="B21389" i="31"/>
  <c r="B21388" i="31"/>
  <c r="B21387" i="31"/>
  <c r="B21386" i="31"/>
  <c r="B21385" i="31"/>
  <c r="B21384" i="31"/>
  <c r="B21383" i="31"/>
  <c r="B21382" i="31"/>
  <c r="B21381" i="31"/>
  <c r="B21380" i="31"/>
  <c r="B21379" i="31"/>
  <c r="B21378" i="31"/>
  <c r="B21377" i="31"/>
  <c r="B21376" i="31"/>
  <c r="B21375" i="31"/>
  <c r="B21374" i="31"/>
  <c r="B21373" i="31"/>
  <c r="B21372" i="31"/>
  <c r="B21371" i="31"/>
  <c r="B21370" i="31"/>
  <c r="B21369" i="31"/>
  <c r="B21368" i="31"/>
  <c r="B21367" i="31"/>
  <c r="B21366" i="31"/>
  <c r="B21365" i="31"/>
  <c r="B21364" i="31"/>
  <c r="B21363" i="31"/>
  <c r="B21362" i="31"/>
  <c r="B21361" i="31"/>
  <c r="B21360" i="31"/>
  <c r="B21359" i="31"/>
  <c r="B21358" i="31"/>
  <c r="B21357" i="31"/>
  <c r="B21356" i="31"/>
  <c r="B21355" i="31"/>
  <c r="B21354" i="31"/>
  <c r="B21353" i="31"/>
  <c r="B21352" i="31"/>
  <c r="B21351" i="31"/>
  <c r="B21350" i="31"/>
  <c r="B21349" i="31"/>
  <c r="B21348" i="31"/>
  <c r="B21347" i="31"/>
  <c r="B21346" i="31"/>
  <c r="B21345" i="31"/>
  <c r="B21344" i="31"/>
  <c r="B21343" i="31"/>
  <c r="B21342" i="31"/>
  <c r="B21341" i="31"/>
  <c r="B21340" i="31"/>
  <c r="B21339" i="31"/>
  <c r="B21338" i="31"/>
  <c r="B21337" i="31"/>
  <c r="B21336" i="31"/>
  <c r="B21335" i="31"/>
  <c r="B21334" i="31"/>
  <c r="B21333" i="31"/>
  <c r="B21332" i="31"/>
  <c r="B21331" i="31"/>
  <c r="B21330" i="31"/>
  <c r="B21329" i="31"/>
  <c r="B21328" i="31"/>
  <c r="B21327" i="31"/>
  <c r="B21326" i="31"/>
  <c r="B21325" i="31"/>
  <c r="B21324" i="31"/>
  <c r="B21323" i="31"/>
  <c r="B21322" i="31"/>
  <c r="B21321" i="31"/>
  <c r="B21320" i="31"/>
  <c r="B21319" i="31"/>
  <c r="B21318" i="31"/>
  <c r="B21317" i="31"/>
  <c r="B21316" i="31"/>
  <c r="B21315" i="31"/>
  <c r="B21314" i="31"/>
  <c r="B21313" i="31"/>
  <c r="B21312" i="31"/>
  <c r="B21311" i="31"/>
  <c r="B21310" i="31"/>
  <c r="B21309" i="31"/>
  <c r="B21308" i="31"/>
  <c r="B21307" i="31"/>
  <c r="B21306" i="31"/>
  <c r="B21305" i="31"/>
  <c r="B21304" i="31"/>
  <c r="B21303" i="31"/>
  <c r="B21302" i="31"/>
  <c r="B21301" i="31"/>
  <c r="B21300" i="31"/>
  <c r="B21299" i="31"/>
  <c r="B21298" i="31"/>
  <c r="B21297" i="31"/>
  <c r="B21296" i="31"/>
  <c r="B21295" i="31"/>
  <c r="B21294" i="31"/>
  <c r="B21293" i="31"/>
  <c r="B21292" i="31"/>
  <c r="B21291" i="31"/>
  <c r="B21290" i="31"/>
  <c r="B21289" i="31"/>
  <c r="B21288" i="31"/>
  <c r="B21287" i="31"/>
  <c r="B21286" i="31"/>
  <c r="B21285" i="31"/>
  <c r="B21284" i="31"/>
  <c r="B21283" i="31"/>
  <c r="B21282" i="31"/>
  <c r="B21281" i="31"/>
  <c r="B21280" i="31"/>
  <c r="B21279" i="31"/>
  <c r="B21278" i="31"/>
  <c r="B21277" i="31"/>
  <c r="B21276" i="31"/>
  <c r="B21275" i="31"/>
  <c r="B21274" i="31"/>
  <c r="B21273" i="31"/>
  <c r="B21272" i="31"/>
  <c r="B21271" i="31"/>
  <c r="B21270" i="31"/>
  <c r="B21269" i="31"/>
  <c r="B21268" i="31"/>
  <c r="B21267" i="31"/>
  <c r="B21266" i="31"/>
  <c r="B21265" i="31"/>
  <c r="B21264" i="31"/>
  <c r="B21263" i="31"/>
  <c r="B21262" i="31"/>
  <c r="B21261" i="31"/>
  <c r="B21260" i="31"/>
  <c r="B21259" i="31"/>
  <c r="B21258" i="31"/>
  <c r="B21257" i="31"/>
  <c r="B21256" i="31"/>
  <c r="B21255" i="31"/>
  <c r="B21254" i="31"/>
  <c r="B21253" i="31"/>
  <c r="B21252" i="31"/>
  <c r="B21251" i="31"/>
  <c r="B21250" i="31"/>
  <c r="B21249" i="31"/>
  <c r="B21248" i="31"/>
  <c r="B21247" i="31"/>
  <c r="B21246" i="31"/>
  <c r="B21245" i="31"/>
  <c r="B21244" i="31"/>
  <c r="B21243" i="31"/>
  <c r="B21242" i="31"/>
  <c r="B21241" i="31"/>
  <c r="B21240" i="31"/>
  <c r="B21239" i="31"/>
  <c r="B21238" i="31"/>
  <c r="B21237" i="31"/>
  <c r="B21236" i="31"/>
  <c r="B21235" i="31"/>
  <c r="B21234" i="31"/>
  <c r="B21233" i="31"/>
  <c r="B21232" i="31"/>
  <c r="B21231" i="31"/>
  <c r="B21230" i="31"/>
  <c r="B21229" i="31"/>
  <c r="B21228" i="31"/>
  <c r="B21227" i="31"/>
  <c r="B21226" i="31"/>
  <c r="B21225" i="31"/>
  <c r="B21224" i="31"/>
  <c r="B21223" i="31"/>
  <c r="B21222" i="31"/>
  <c r="B21221" i="31"/>
  <c r="B21220" i="31"/>
  <c r="B21219" i="31"/>
  <c r="B21218" i="31"/>
  <c r="B21217" i="31"/>
  <c r="B21216" i="31"/>
  <c r="B21215" i="31"/>
  <c r="B21214" i="31"/>
  <c r="B21213" i="31"/>
  <c r="B21212" i="31"/>
  <c r="B21211" i="31"/>
  <c r="B21210" i="31"/>
  <c r="B21209" i="31"/>
  <c r="B21208" i="31"/>
  <c r="B21207" i="31"/>
  <c r="B21206" i="31"/>
  <c r="B21205" i="31"/>
  <c r="B21204" i="31"/>
  <c r="B21203" i="31"/>
  <c r="B21202" i="31"/>
  <c r="B21201" i="31"/>
  <c r="B21200" i="31"/>
  <c r="B21199" i="31"/>
  <c r="B21198" i="31"/>
  <c r="B21197" i="31"/>
  <c r="B21196" i="31"/>
  <c r="B21195" i="31"/>
  <c r="B21194" i="31"/>
  <c r="B21193" i="31"/>
  <c r="B21192" i="31"/>
  <c r="B21191" i="31"/>
  <c r="B21190" i="31"/>
  <c r="B21189" i="31"/>
  <c r="B21188" i="31"/>
  <c r="B21187" i="31"/>
  <c r="B21186" i="31"/>
  <c r="B21185" i="31"/>
  <c r="B21184" i="31"/>
  <c r="B21183" i="31"/>
  <c r="B21182" i="31"/>
  <c r="B21181" i="31"/>
  <c r="B21180" i="31"/>
  <c r="B21179" i="31"/>
  <c r="B21178" i="31"/>
  <c r="B21177" i="31"/>
  <c r="B21176" i="31"/>
  <c r="B21175" i="31"/>
  <c r="B21174" i="31"/>
  <c r="B21173" i="31"/>
  <c r="B21172" i="31"/>
  <c r="B21171" i="31"/>
  <c r="B21170" i="31"/>
  <c r="B21169" i="31"/>
  <c r="B21168" i="31"/>
  <c r="B21167" i="31"/>
  <c r="B21166" i="31"/>
  <c r="B21165" i="31"/>
  <c r="B21164" i="31"/>
  <c r="B21163" i="31"/>
  <c r="B21162" i="31"/>
  <c r="B21161" i="31"/>
  <c r="B21160" i="31"/>
  <c r="B21159" i="31"/>
  <c r="B21158" i="31"/>
  <c r="B21157" i="31"/>
  <c r="B21156" i="31"/>
  <c r="B21155" i="31"/>
  <c r="B21154" i="31"/>
  <c r="B21153" i="31"/>
  <c r="B21152" i="31"/>
  <c r="B21151" i="31"/>
  <c r="B21150" i="31"/>
  <c r="B21149" i="31"/>
  <c r="B21148" i="31"/>
  <c r="B21147" i="31"/>
  <c r="B21146" i="31"/>
  <c r="B21145" i="31"/>
  <c r="B21144" i="31"/>
  <c r="B21143" i="31"/>
  <c r="B21142" i="31"/>
  <c r="B21141" i="31"/>
  <c r="B21140" i="31"/>
  <c r="B21139" i="31"/>
  <c r="B21138" i="31"/>
  <c r="B21137" i="31"/>
  <c r="B21136" i="31"/>
  <c r="B21135" i="31"/>
  <c r="B21134" i="31"/>
  <c r="B21133" i="31"/>
  <c r="B21132" i="31"/>
  <c r="B21131" i="31"/>
  <c r="B21130" i="31"/>
  <c r="B21129" i="31"/>
  <c r="B21128" i="31"/>
  <c r="B21127" i="31"/>
  <c r="B21126" i="31"/>
  <c r="B21125" i="31"/>
  <c r="B21124" i="31"/>
  <c r="B21123" i="31"/>
  <c r="B21122" i="31"/>
  <c r="B21121" i="31"/>
  <c r="B21120" i="31"/>
  <c r="B21119" i="31"/>
  <c r="B21118" i="31"/>
  <c r="B21117" i="31"/>
  <c r="B21116" i="31"/>
  <c r="B21115" i="31"/>
  <c r="B21114" i="31"/>
  <c r="B21113" i="31"/>
  <c r="B21112" i="31"/>
  <c r="B21111" i="31"/>
  <c r="B21110" i="31"/>
  <c r="B21109" i="31"/>
  <c r="B21108" i="31"/>
  <c r="B21107" i="31"/>
  <c r="B21106" i="31"/>
  <c r="B21105" i="31"/>
  <c r="B21104" i="31"/>
  <c r="B21103" i="31"/>
  <c r="B21102" i="31"/>
  <c r="B21101" i="31"/>
  <c r="B21100" i="31"/>
  <c r="B21099" i="31"/>
  <c r="B21098" i="31"/>
  <c r="B21097" i="31"/>
  <c r="B21096" i="31"/>
  <c r="B21095" i="31"/>
  <c r="B21094" i="31"/>
  <c r="B21093" i="31"/>
  <c r="B21092" i="31"/>
  <c r="B21091" i="31"/>
  <c r="B21090" i="31"/>
  <c r="B21089" i="31"/>
  <c r="B21088" i="31"/>
  <c r="B21087" i="31"/>
  <c r="B21086" i="31"/>
  <c r="B21085" i="31"/>
  <c r="B21084" i="31"/>
  <c r="B21083" i="31"/>
  <c r="B21082" i="31"/>
  <c r="B21081" i="31"/>
  <c r="B21080" i="31"/>
  <c r="B21079" i="31"/>
  <c r="B21078" i="31"/>
  <c r="B21077" i="31"/>
  <c r="B21076" i="31"/>
  <c r="B21075" i="31"/>
  <c r="B21074" i="31"/>
  <c r="B21073" i="31"/>
  <c r="B21072" i="31"/>
  <c r="B21071" i="31"/>
  <c r="B21070" i="31"/>
  <c r="B21069" i="31"/>
  <c r="B21068" i="31"/>
  <c r="B21067" i="31"/>
  <c r="B21066" i="31"/>
  <c r="B21065" i="31"/>
  <c r="B21064" i="31"/>
  <c r="B21063" i="31"/>
  <c r="B21062" i="31"/>
  <c r="B21061" i="31"/>
  <c r="B21060" i="31"/>
  <c r="B21059" i="31"/>
  <c r="B21058" i="31"/>
  <c r="B21057" i="31"/>
  <c r="B21056" i="31"/>
  <c r="B21055" i="31"/>
  <c r="B21054" i="31"/>
  <c r="B21053" i="31"/>
  <c r="B21052" i="31"/>
  <c r="B21051" i="31"/>
  <c r="B21050" i="31"/>
  <c r="B21049" i="31"/>
  <c r="B21048" i="31"/>
  <c r="B21047" i="31"/>
  <c r="B21046" i="31"/>
  <c r="B21045" i="31"/>
  <c r="B21044" i="31"/>
  <c r="B21043" i="31"/>
  <c r="B21042" i="31"/>
  <c r="B21041" i="31"/>
  <c r="B21040" i="31"/>
  <c r="B21039" i="31"/>
  <c r="B21038" i="31"/>
  <c r="B21037" i="31"/>
  <c r="B21036" i="31"/>
  <c r="B21035" i="31"/>
  <c r="B21034" i="31"/>
  <c r="B21033" i="31"/>
  <c r="B21032" i="31"/>
  <c r="B21031" i="31"/>
  <c r="B21030" i="31"/>
  <c r="B21029" i="31"/>
  <c r="B21028" i="31"/>
  <c r="B21027" i="31"/>
  <c r="B21026" i="31"/>
  <c r="B21025" i="31"/>
  <c r="B21024" i="31"/>
  <c r="B21023" i="31"/>
  <c r="B21022" i="31"/>
  <c r="B21021" i="31"/>
  <c r="B21020" i="31"/>
  <c r="B21019" i="31"/>
  <c r="B21018" i="31"/>
  <c r="B21017" i="31"/>
  <c r="B21016" i="31"/>
  <c r="B21015" i="31"/>
  <c r="B21014" i="31"/>
  <c r="B21013" i="31"/>
  <c r="B21012" i="31"/>
  <c r="B21011" i="31"/>
  <c r="B21010" i="31"/>
  <c r="B21009" i="31"/>
  <c r="B21008" i="31"/>
  <c r="B21007" i="31"/>
  <c r="B21006" i="31"/>
  <c r="B21005" i="31"/>
  <c r="B21004" i="31"/>
  <c r="B21003" i="31"/>
  <c r="B21002" i="31"/>
  <c r="B21001" i="31"/>
  <c r="B21000" i="31"/>
  <c r="B20999" i="31"/>
  <c r="B20998" i="31"/>
  <c r="B20997" i="31"/>
  <c r="B20996" i="31"/>
  <c r="B20995" i="31"/>
  <c r="B20994" i="31"/>
  <c r="B20993" i="31"/>
  <c r="B20992" i="31"/>
  <c r="B20991" i="31"/>
  <c r="B20990" i="31"/>
  <c r="B20989" i="31"/>
  <c r="B20988" i="31"/>
  <c r="B20987" i="31"/>
  <c r="B20986" i="31"/>
  <c r="B20985" i="31"/>
  <c r="B20984" i="31"/>
  <c r="B20983" i="31"/>
  <c r="B20982" i="31"/>
  <c r="B20981" i="31"/>
  <c r="B20980" i="31"/>
  <c r="B20979" i="31"/>
  <c r="B20978" i="31"/>
  <c r="B20977" i="31"/>
  <c r="B20976" i="31"/>
  <c r="B20975" i="31"/>
  <c r="B20974" i="31"/>
  <c r="B20973" i="31"/>
  <c r="B20972" i="31"/>
  <c r="B20971" i="31"/>
  <c r="B20970" i="31"/>
  <c r="B20969" i="31"/>
  <c r="B20968" i="31"/>
  <c r="B20967" i="31"/>
  <c r="B20966" i="31"/>
  <c r="B20965" i="31"/>
  <c r="B20964" i="31"/>
  <c r="B20963" i="31"/>
  <c r="B20962" i="31"/>
  <c r="B20961" i="31"/>
  <c r="B20960" i="31"/>
  <c r="B20959" i="31"/>
  <c r="B20958" i="31"/>
  <c r="B20957" i="31"/>
  <c r="B20956" i="31"/>
  <c r="B20955" i="31"/>
  <c r="B20954" i="31"/>
  <c r="B20953" i="31"/>
  <c r="B20952" i="31"/>
  <c r="B20951" i="31"/>
  <c r="B20950" i="31"/>
  <c r="B20949" i="31"/>
  <c r="B20948" i="31"/>
  <c r="B20947" i="31"/>
  <c r="B20946" i="31"/>
  <c r="B20945" i="31"/>
  <c r="B20944" i="31"/>
  <c r="B20943" i="31"/>
  <c r="B20942" i="31"/>
  <c r="B20941" i="31"/>
  <c r="B20940" i="31"/>
  <c r="B20939" i="31"/>
  <c r="B20938" i="31"/>
  <c r="B20937" i="31"/>
  <c r="B20936" i="31"/>
  <c r="B20935" i="31"/>
  <c r="B20934" i="31"/>
  <c r="B20933" i="31"/>
  <c r="B20932" i="31"/>
  <c r="B20931" i="31"/>
  <c r="B20930" i="31"/>
  <c r="B20929" i="31"/>
  <c r="B20928" i="31"/>
  <c r="B20927" i="31"/>
  <c r="B20926" i="31"/>
  <c r="B20925" i="31"/>
  <c r="B20924" i="31"/>
  <c r="B20923" i="31"/>
  <c r="B20922" i="31"/>
  <c r="B20921" i="31"/>
  <c r="B20920" i="31"/>
  <c r="B20919" i="31"/>
  <c r="B20918" i="31"/>
  <c r="B20917" i="31"/>
  <c r="B20916" i="31"/>
  <c r="B20915" i="31"/>
  <c r="B20914" i="31"/>
  <c r="B20913" i="31"/>
  <c r="B20912" i="31"/>
  <c r="B20911" i="31"/>
  <c r="B20910" i="31"/>
  <c r="B20909" i="31"/>
  <c r="B20908" i="31"/>
  <c r="B20907" i="31"/>
  <c r="B20906" i="31"/>
  <c r="B20905" i="31"/>
  <c r="B20904" i="31"/>
  <c r="B20903" i="31"/>
  <c r="B20902" i="31"/>
  <c r="B20901" i="31"/>
  <c r="B20900" i="31"/>
  <c r="B20899" i="31"/>
  <c r="B20898" i="31"/>
  <c r="B20897" i="31"/>
  <c r="B20896" i="31"/>
  <c r="B20895" i="31"/>
  <c r="B20894" i="31"/>
  <c r="B20893" i="31"/>
  <c r="B20892" i="31"/>
  <c r="B20891" i="31"/>
  <c r="B20890" i="31"/>
  <c r="B20889" i="31"/>
  <c r="B20888" i="31"/>
  <c r="B20887" i="31"/>
  <c r="B20886" i="31"/>
  <c r="B20885" i="31"/>
  <c r="B20884" i="31"/>
  <c r="B20883" i="31"/>
  <c r="B20882" i="31"/>
  <c r="B20881" i="31"/>
  <c r="B20880" i="31"/>
  <c r="B20879" i="31"/>
  <c r="B20878" i="31"/>
  <c r="B20877" i="31"/>
  <c r="B20876" i="31"/>
  <c r="B20875" i="31"/>
  <c r="B20874" i="31"/>
  <c r="B20873" i="31"/>
  <c r="B20872" i="31"/>
  <c r="B20871" i="31"/>
  <c r="B20870" i="31"/>
  <c r="B20869" i="31"/>
  <c r="B20868" i="31"/>
  <c r="B20867" i="31"/>
  <c r="B20866" i="31"/>
  <c r="B20865" i="31"/>
  <c r="B20864" i="31"/>
  <c r="B20863" i="31"/>
  <c r="B20862" i="31"/>
  <c r="B20861" i="31"/>
  <c r="B20860" i="31"/>
  <c r="B20859" i="31"/>
  <c r="B20858" i="31"/>
  <c r="B20857" i="31"/>
  <c r="B20856" i="31"/>
  <c r="B20855" i="31"/>
  <c r="B20854" i="31"/>
  <c r="B20853" i="31"/>
  <c r="B20852" i="31"/>
  <c r="B20851" i="31"/>
  <c r="B20850" i="31"/>
  <c r="B20849" i="31"/>
  <c r="B20848" i="31"/>
  <c r="B20847" i="31"/>
  <c r="B20846" i="31"/>
  <c r="B20845" i="31"/>
  <c r="B20844" i="31"/>
  <c r="B20843" i="31"/>
  <c r="B20842" i="31"/>
  <c r="B20841" i="31"/>
  <c r="B20840" i="31"/>
  <c r="B20839" i="31"/>
  <c r="B20838" i="31"/>
  <c r="B20837" i="31"/>
  <c r="B20836" i="31"/>
  <c r="B20835" i="31"/>
  <c r="B20834" i="31"/>
  <c r="B20833" i="31"/>
  <c r="B20832" i="31"/>
  <c r="B20831" i="31"/>
  <c r="B20830" i="31"/>
  <c r="B20829" i="31"/>
  <c r="B20828" i="31"/>
  <c r="B20827" i="31"/>
  <c r="B20826" i="31"/>
  <c r="B20825" i="31"/>
  <c r="B20824" i="31"/>
  <c r="B20823" i="31"/>
  <c r="B20822" i="31"/>
  <c r="B20821" i="31"/>
  <c r="B20820" i="31"/>
  <c r="B20819" i="31"/>
  <c r="B20818" i="31"/>
  <c r="B20817" i="31"/>
  <c r="B20816" i="31"/>
  <c r="B20815" i="31"/>
  <c r="B20814" i="31"/>
  <c r="B20813" i="31"/>
  <c r="B20812" i="31"/>
  <c r="B20811" i="31"/>
  <c r="B20810" i="31"/>
  <c r="B20809" i="31"/>
  <c r="B20808" i="31"/>
  <c r="B20807" i="31"/>
  <c r="B20806" i="31"/>
  <c r="B20805" i="31"/>
  <c r="B20804" i="31"/>
  <c r="B20803" i="31"/>
  <c r="B20802" i="31"/>
  <c r="B20801" i="31"/>
  <c r="B20800" i="31"/>
  <c r="B20799" i="31"/>
  <c r="B20798" i="31"/>
  <c r="B20797" i="31"/>
  <c r="B20796" i="31"/>
  <c r="B20795" i="31"/>
  <c r="B20794" i="31"/>
  <c r="B20793" i="31"/>
  <c r="B20792" i="31"/>
  <c r="B20791" i="31"/>
  <c r="B20790" i="31"/>
  <c r="B20789" i="31"/>
  <c r="B20788" i="31"/>
  <c r="B20787" i="31"/>
  <c r="B20786" i="31"/>
  <c r="B20785" i="31"/>
  <c r="B20784" i="31"/>
  <c r="B20783" i="31"/>
  <c r="B20782" i="31"/>
  <c r="B20781" i="31"/>
  <c r="B20780" i="31"/>
  <c r="B20779" i="31"/>
  <c r="B20778" i="31"/>
  <c r="B20777" i="31"/>
  <c r="B20776" i="31"/>
  <c r="B20775" i="31"/>
  <c r="B20774" i="31"/>
  <c r="B20773" i="31"/>
  <c r="B20772" i="31"/>
  <c r="B20771" i="31"/>
  <c r="B20770" i="31"/>
  <c r="B20769" i="31"/>
  <c r="B20768" i="31"/>
  <c r="B20767" i="31"/>
  <c r="B20766" i="31"/>
  <c r="B20765" i="31"/>
  <c r="B20764" i="31"/>
  <c r="B20763" i="31"/>
  <c r="B20762" i="31"/>
  <c r="B20761" i="31"/>
  <c r="B20760" i="31"/>
  <c r="B20759" i="31"/>
  <c r="B20758" i="31"/>
  <c r="B20757" i="31"/>
  <c r="B20756" i="31"/>
  <c r="B20755" i="31"/>
  <c r="B20754" i="31"/>
  <c r="B20753" i="31"/>
  <c r="B20752" i="31"/>
  <c r="B20751" i="31"/>
  <c r="B20750" i="31"/>
  <c r="B20749" i="31"/>
  <c r="B20748" i="31"/>
  <c r="B20747" i="31"/>
  <c r="B20746" i="31"/>
  <c r="B20745" i="31"/>
  <c r="B20744" i="31"/>
  <c r="B20743" i="31"/>
  <c r="B20742" i="31"/>
  <c r="B20741" i="31"/>
  <c r="B20740" i="31"/>
  <c r="B20739" i="31"/>
  <c r="B20738" i="31"/>
  <c r="B20737" i="31"/>
  <c r="B20736" i="31"/>
  <c r="B20735" i="31"/>
  <c r="B20734" i="31"/>
  <c r="B20733" i="31"/>
  <c r="B20732" i="31"/>
  <c r="B20731" i="31"/>
  <c r="B20730" i="31"/>
  <c r="B20729" i="31"/>
  <c r="B20728" i="31"/>
  <c r="B20727" i="31"/>
  <c r="B20726" i="31"/>
  <c r="B20725" i="31"/>
  <c r="B20724" i="31"/>
  <c r="B20723" i="31"/>
  <c r="B20722" i="31"/>
  <c r="B20721" i="31"/>
  <c r="B20720" i="31"/>
  <c r="B20719" i="31"/>
  <c r="B20718" i="31"/>
  <c r="B20717" i="31"/>
  <c r="B20716" i="31"/>
  <c r="B20715" i="31"/>
  <c r="B20714" i="31"/>
  <c r="B20713" i="31"/>
  <c r="B20712" i="31"/>
  <c r="B20711" i="31"/>
  <c r="B20710" i="31"/>
  <c r="B20709" i="31"/>
  <c r="B20708" i="31"/>
  <c r="B20707" i="31"/>
  <c r="B20706" i="31"/>
  <c r="B20705" i="31"/>
  <c r="B20704" i="31"/>
  <c r="B20703" i="31"/>
  <c r="B20702" i="31"/>
  <c r="B20701" i="31"/>
  <c r="B20700" i="31"/>
  <c r="B20699" i="31"/>
  <c r="B20698" i="31"/>
  <c r="B20697" i="31"/>
  <c r="B20696" i="31"/>
  <c r="B20695" i="31"/>
  <c r="B20694" i="31"/>
  <c r="B20693" i="31"/>
  <c r="B20692" i="31"/>
  <c r="B20691" i="31"/>
  <c r="B20690" i="31"/>
  <c r="B20689" i="31"/>
  <c r="B20688" i="31"/>
  <c r="B20687" i="31"/>
  <c r="B20686" i="31"/>
  <c r="B20685" i="31"/>
  <c r="B20684" i="31"/>
  <c r="B20683" i="31"/>
  <c r="B20682" i="31"/>
  <c r="B20681" i="31"/>
  <c r="B20680" i="31"/>
  <c r="B20679" i="31"/>
  <c r="B20678" i="31"/>
  <c r="B20677" i="31"/>
  <c r="B20676" i="31"/>
  <c r="B20675" i="31"/>
  <c r="B20674" i="31"/>
  <c r="B20673" i="31"/>
  <c r="B20672" i="31"/>
  <c r="B20671" i="31"/>
  <c r="B20670" i="31"/>
  <c r="B20669" i="31"/>
  <c r="B20668" i="31"/>
  <c r="B20667" i="31"/>
  <c r="B20666" i="31"/>
  <c r="B20665" i="31"/>
  <c r="B20664" i="31"/>
  <c r="B20663" i="31"/>
  <c r="B20662" i="31"/>
  <c r="B20661" i="31"/>
  <c r="B20660" i="31"/>
  <c r="B20659" i="31"/>
  <c r="B20658" i="31"/>
  <c r="B20657" i="31"/>
  <c r="B20656" i="31"/>
  <c r="B20655" i="31"/>
  <c r="B20654" i="31"/>
  <c r="B20653" i="31"/>
  <c r="B20652" i="31"/>
  <c r="B20651" i="31"/>
  <c r="B20650" i="31"/>
  <c r="B20649" i="31"/>
  <c r="B20648" i="31"/>
  <c r="B20647" i="31"/>
  <c r="B20646" i="31"/>
  <c r="B20645" i="31"/>
  <c r="B20644" i="31"/>
  <c r="B20643" i="31"/>
  <c r="B20642" i="31"/>
  <c r="B20641" i="31"/>
  <c r="B20640" i="31"/>
  <c r="B20639" i="31"/>
  <c r="B20638" i="31"/>
  <c r="B20637" i="31"/>
  <c r="B20636" i="31"/>
  <c r="B20635" i="31"/>
  <c r="B20634" i="31"/>
  <c r="B20633" i="31"/>
  <c r="B20632" i="31"/>
  <c r="B20631" i="31"/>
  <c r="B20630" i="31"/>
  <c r="B20629" i="31"/>
  <c r="B20628" i="31"/>
  <c r="B20627" i="31"/>
  <c r="B20626" i="31"/>
  <c r="B20625" i="31"/>
  <c r="B20624" i="31"/>
  <c r="B20623" i="31"/>
  <c r="B20622" i="31"/>
  <c r="B20621" i="31"/>
  <c r="B20620" i="31"/>
  <c r="B20619" i="31"/>
  <c r="B20618" i="31"/>
  <c r="B20617" i="31"/>
  <c r="B20616" i="31"/>
  <c r="B20615" i="31"/>
  <c r="B20614" i="31"/>
  <c r="B20613" i="31"/>
  <c r="B20612" i="31"/>
  <c r="B20611" i="31"/>
  <c r="B20610" i="31"/>
  <c r="B20609" i="31"/>
  <c r="B20608" i="31"/>
  <c r="B20607" i="31"/>
  <c r="B20606" i="31"/>
  <c r="B20605" i="31"/>
  <c r="B20604" i="31"/>
  <c r="B20603" i="31"/>
  <c r="B20602" i="31"/>
  <c r="B20601" i="31"/>
  <c r="B20600" i="31"/>
  <c r="B20599" i="31"/>
  <c r="B20598" i="31"/>
  <c r="B20597" i="31"/>
  <c r="B20596" i="31"/>
  <c r="B20595" i="31"/>
  <c r="B20594" i="31"/>
  <c r="B20593" i="31"/>
  <c r="B20592" i="31"/>
  <c r="B20591" i="31"/>
  <c r="B20590" i="31"/>
  <c r="B20589" i="31"/>
  <c r="B20588" i="31"/>
  <c r="B20587" i="31"/>
  <c r="B20586" i="31"/>
  <c r="B20585" i="31"/>
  <c r="B20584" i="31"/>
  <c r="B20583" i="31"/>
  <c r="B20582" i="31"/>
  <c r="B20581" i="31"/>
  <c r="B20580" i="31"/>
  <c r="B20579" i="31"/>
  <c r="B20578" i="31"/>
  <c r="B20577" i="31"/>
  <c r="B20576" i="31"/>
  <c r="B20575" i="31"/>
  <c r="B20574" i="31"/>
  <c r="B20573" i="31"/>
  <c r="B20572" i="31"/>
  <c r="B20571" i="31"/>
  <c r="B20570" i="31"/>
  <c r="B20569" i="31"/>
  <c r="B20568" i="31"/>
  <c r="B20567" i="31"/>
  <c r="B20566" i="31"/>
  <c r="B20565" i="31"/>
  <c r="B20564" i="31"/>
  <c r="B20563" i="31"/>
  <c r="B20562" i="31"/>
  <c r="B20561" i="31"/>
  <c r="B20560" i="31"/>
  <c r="B20559" i="31"/>
  <c r="B20558" i="31"/>
  <c r="B20557" i="31"/>
  <c r="B20556" i="31"/>
  <c r="B20555" i="31"/>
  <c r="B20554" i="31"/>
  <c r="B20553" i="31"/>
  <c r="B20552" i="31"/>
  <c r="B20551" i="31"/>
  <c r="B20550" i="31"/>
  <c r="B20549" i="31"/>
  <c r="B20548" i="31"/>
  <c r="B20547" i="31"/>
  <c r="B20546" i="31"/>
  <c r="B20545" i="31"/>
  <c r="B20544" i="31"/>
  <c r="B20543" i="31"/>
  <c r="B20542" i="31"/>
  <c r="B20541" i="31"/>
  <c r="B20540" i="31"/>
  <c r="B20539" i="31"/>
  <c r="B20538" i="31"/>
  <c r="B20537" i="31"/>
  <c r="B20536" i="31"/>
  <c r="B20535" i="31"/>
  <c r="B20534" i="31"/>
  <c r="B20533" i="31"/>
  <c r="B20532" i="31"/>
  <c r="B20531" i="31"/>
  <c r="B20530" i="31"/>
  <c r="B20529" i="31"/>
  <c r="B20528" i="31"/>
  <c r="B20527" i="31"/>
  <c r="B20526" i="31"/>
  <c r="B20525" i="31"/>
  <c r="B20524" i="31"/>
  <c r="B20523" i="31"/>
  <c r="B20522" i="31"/>
  <c r="B20521" i="31"/>
  <c r="B20520" i="31"/>
  <c r="B20519" i="31"/>
  <c r="B20518" i="31"/>
  <c r="B20517" i="31"/>
  <c r="B20516" i="31"/>
  <c r="B20515" i="31"/>
  <c r="B20514" i="31"/>
  <c r="B20513" i="31"/>
  <c r="B20512" i="31"/>
  <c r="B20511" i="31"/>
  <c r="B20510" i="31"/>
  <c r="B20509" i="31"/>
  <c r="B20508" i="31"/>
  <c r="B20507" i="31"/>
  <c r="B20506" i="31"/>
  <c r="B20505" i="31"/>
  <c r="B20504" i="31"/>
  <c r="B20503" i="31"/>
  <c r="B20502" i="31"/>
  <c r="B20501" i="31"/>
  <c r="B20500" i="31"/>
  <c r="B20499" i="31"/>
  <c r="B20498" i="31"/>
  <c r="B20497" i="31"/>
  <c r="B20496" i="31"/>
  <c r="B20495" i="31"/>
  <c r="B20494" i="31"/>
  <c r="B20493" i="31"/>
  <c r="B20492" i="31"/>
  <c r="B20491" i="31"/>
  <c r="B20490" i="31"/>
  <c r="B20489" i="31"/>
  <c r="B20488" i="31"/>
  <c r="B20487" i="31"/>
  <c r="B20486" i="31"/>
  <c r="B20485" i="31"/>
  <c r="B20484" i="31"/>
  <c r="B20483" i="31"/>
  <c r="B20482" i="31"/>
  <c r="B20481" i="31"/>
  <c r="B20480" i="31"/>
  <c r="B20479" i="31"/>
  <c r="B20478" i="31"/>
  <c r="B20477" i="31"/>
  <c r="B20476" i="31"/>
  <c r="B20475" i="31"/>
  <c r="B20474" i="31"/>
  <c r="B20473" i="31"/>
  <c r="B20472" i="31"/>
  <c r="B20471" i="31"/>
  <c r="B20470" i="31"/>
  <c r="B20469" i="31"/>
  <c r="B20468" i="31"/>
  <c r="B20467" i="31"/>
  <c r="B20466" i="31"/>
  <c r="B20465" i="31"/>
  <c r="B20464" i="31"/>
  <c r="B20463" i="31"/>
  <c r="B20462" i="31"/>
  <c r="B20461" i="31"/>
  <c r="B20460" i="31"/>
  <c r="B20459" i="31"/>
  <c r="B20458" i="31"/>
  <c r="B20457" i="31"/>
  <c r="B20456" i="31"/>
  <c r="B20455" i="31"/>
  <c r="B20454" i="31"/>
  <c r="B20453" i="31"/>
  <c r="B20452" i="31"/>
  <c r="B20451" i="31"/>
  <c r="B20450" i="31"/>
  <c r="B20449" i="31"/>
  <c r="B20448" i="31"/>
  <c r="B20447" i="31"/>
  <c r="B20446" i="31"/>
  <c r="B20445" i="31"/>
  <c r="B20444" i="31"/>
  <c r="B20443" i="31"/>
  <c r="B20442" i="31"/>
  <c r="B20441" i="31"/>
  <c r="B20440" i="31"/>
  <c r="B20439" i="31"/>
  <c r="B20438" i="31"/>
  <c r="B20437" i="31"/>
  <c r="B20436" i="31"/>
  <c r="B20435" i="31"/>
  <c r="B20434" i="31"/>
  <c r="B20433" i="31"/>
  <c r="B20432" i="31"/>
  <c r="B20431" i="31"/>
  <c r="B20430" i="31"/>
  <c r="B20429" i="31"/>
  <c r="B20428" i="31"/>
  <c r="B20427" i="31"/>
  <c r="B20426" i="31"/>
  <c r="B20425" i="31"/>
  <c r="B20424" i="31"/>
  <c r="B20423" i="31"/>
  <c r="B20422" i="31"/>
  <c r="B20421" i="31"/>
  <c r="B20420" i="31"/>
  <c r="B20419" i="31"/>
  <c r="B20418" i="31"/>
  <c r="B20417" i="31"/>
  <c r="B20416" i="31"/>
  <c r="B20415" i="31"/>
  <c r="B20414" i="31"/>
  <c r="B20413" i="31"/>
  <c r="B20412" i="31"/>
  <c r="B20411" i="31"/>
  <c r="B20410" i="31"/>
  <c r="B20409" i="31"/>
  <c r="B20408" i="31"/>
  <c r="B20407" i="31"/>
  <c r="B20406" i="31"/>
  <c r="B20405" i="31"/>
  <c r="B20404" i="31"/>
  <c r="B20403" i="31"/>
  <c r="B20402" i="31"/>
  <c r="B20401" i="31"/>
  <c r="B20400" i="31"/>
  <c r="B20399" i="31"/>
  <c r="B20398" i="31"/>
  <c r="B20397" i="31"/>
  <c r="B20396" i="31"/>
  <c r="B20395" i="31"/>
  <c r="B20394" i="31"/>
  <c r="B20393" i="31"/>
  <c r="B20392" i="31"/>
  <c r="B20391" i="31"/>
  <c r="B20390" i="31"/>
  <c r="B20389" i="31"/>
  <c r="B20388" i="31"/>
  <c r="B20387" i="31"/>
  <c r="B20386" i="31"/>
  <c r="B20385" i="31"/>
  <c r="B20384" i="31"/>
  <c r="B20383" i="31"/>
  <c r="B20382" i="31"/>
  <c r="B20381" i="31"/>
  <c r="B20380" i="31"/>
  <c r="B20379" i="31"/>
  <c r="B20378" i="31"/>
  <c r="B20377" i="31"/>
  <c r="B20376" i="31"/>
  <c r="B20375" i="31"/>
  <c r="B20374" i="31"/>
  <c r="B20373" i="31"/>
  <c r="B20372" i="31"/>
  <c r="B20371" i="31"/>
  <c r="B20370" i="31"/>
  <c r="B20369" i="31"/>
  <c r="B20368" i="31"/>
  <c r="B20367" i="31"/>
  <c r="B20366" i="31"/>
  <c r="B20365" i="31"/>
  <c r="B20364" i="31"/>
  <c r="B20363" i="31"/>
  <c r="B20362" i="31"/>
  <c r="B20361" i="31"/>
  <c r="B20360" i="31"/>
  <c r="B20359" i="31"/>
  <c r="B20358" i="31"/>
  <c r="B20357" i="31"/>
  <c r="B20356" i="31"/>
  <c r="B20355" i="31"/>
  <c r="B20354" i="31"/>
  <c r="B20353" i="31"/>
  <c r="B20352" i="31"/>
  <c r="B20351" i="31"/>
  <c r="B20350" i="31"/>
  <c r="B20349" i="31"/>
  <c r="B20348" i="31"/>
  <c r="B20347" i="31"/>
  <c r="B20346" i="31"/>
  <c r="B20345" i="31"/>
  <c r="B20344" i="31"/>
  <c r="B20343" i="31"/>
  <c r="B20342" i="31"/>
  <c r="B20341" i="31"/>
  <c r="B20340" i="31"/>
  <c r="B20339" i="31"/>
  <c r="B20338" i="31"/>
  <c r="B20337" i="31"/>
  <c r="B20336" i="31"/>
  <c r="B20335" i="31"/>
  <c r="B20334" i="31"/>
  <c r="B20333" i="31"/>
  <c r="B20332" i="31"/>
  <c r="B20331" i="31"/>
  <c r="B20330" i="31"/>
  <c r="B20329" i="31"/>
  <c r="B20328" i="31"/>
  <c r="B20327" i="31"/>
  <c r="B20326" i="31"/>
  <c r="B20325" i="31"/>
  <c r="B20324" i="31"/>
  <c r="B20323" i="31"/>
  <c r="B20322" i="31"/>
  <c r="B20321" i="31"/>
  <c r="B20320" i="31"/>
  <c r="B20319" i="31"/>
  <c r="B20318" i="31"/>
  <c r="B20317" i="31"/>
  <c r="B20316" i="31"/>
  <c r="B20315" i="31"/>
  <c r="B20314" i="31"/>
  <c r="B20313" i="31"/>
  <c r="B20312" i="31"/>
  <c r="B20311" i="31"/>
  <c r="B20310" i="31"/>
  <c r="B20309" i="31"/>
  <c r="B20308" i="31"/>
  <c r="B20307" i="31"/>
  <c r="B20306" i="31"/>
  <c r="B20305" i="31"/>
  <c r="B20304" i="31"/>
  <c r="B20303" i="31"/>
  <c r="B20302" i="31"/>
  <c r="B20301" i="31"/>
  <c r="B20300" i="31"/>
  <c r="B20299" i="31"/>
  <c r="B20298" i="31"/>
  <c r="B20297" i="31"/>
  <c r="B20296" i="31"/>
  <c r="B20295" i="31"/>
  <c r="B20294" i="31"/>
  <c r="B20293" i="31"/>
  <c r="B20292" i="31"/>
  <c r="B20291" i="31"/>
  <c r="B20290" i="31"/>
  <c r="B20289" i="31"/>
  <c r="B20288" i="31"/>
  <c r="B20287" i="31"/>
  <c r="B20286" i="31"/>
  <c r="B20285" i="31"/>
  <c r="B20284" i="31"/>
  <c r="B20283" i="31"/>
  <c r="B20282" i="31"/>
  <c r="B20281" i="31"/>
  <c r="B20280" i="31"/>
  <c r="B20279" i="31"/>
  <c r="B20278" i="31"/>
  <c r="B20277" i="31"/>
  <c r="B20276" i="31"/>
  <c r="B20275" i="31"/>
  <c r="B20274" i="31"/>
  <c r="B20273" i="31"/>
  <c r="B20272" i="31"/>
  <c r="B20271" i="31"/>
  <c r="B20270" i="31"/>
  <c r="B20269" i="31"/>
  <c r="B20268" i="31"/>
  <c r="B20267" i="31"/>
  <c r="B20266" i="31"/>
  <c r="B20265" i="31"/>
  <c r="B20264" i="31"/>
  <c r="B20263" i="31"/>
  <c r="B20262" i="31"/>
  <c r="B20261" i="31"/>
  <c r="B20260" i="31"/>
  <c r="B20259" i="31"/>
  <c r="B20258" i="31"/>
  <c r="B20257" i="31"/>
  <c r="B20256" i="31"/>
  <c r="B20255" i="31"/>
  <c r="B20254" i="31"/>
  <c r="B20253" i="31"/>
  <c r="B20252" i="31"/>
  <c r="B20251" i="31"/>
  <c r="B20250" i="31"/>
  <c r="B20249" i="31"/>
  <c r="B20248" i="31"/>
  <c r="B20247" i="31"/>
  <c r="B20246" i="31"/>
  <c r="B20245" i="31"/>
  <c r="B20244" i="31"/>
  <c r="B20243" i="31"/>
  <c r="B20242" i="31"/>
  <c r="B20241" i="31"/>
  <c r="B20240" i="31"/>
  <c r="B20239" i="31"/>
  <c r="B20238" i="31"/>
  <c r="B20237" i="31"/>
  <c r="B20236" i="31"/>
  <c r="B20235" i="31"/>
  <c r="B20234" i="31"/>
  <c r="B20233" i="31"/>
  <c r="B20232" i="31"/>
  <c r="B20231" i="31"/>
  <c r="B20230" i="31"/>
  <c r="B20229" i="31"/>
  <c r="B20228" i="31"/>
  <c r="B20227" i="31"/>
  <c r="B20226" i="31"/>
  <c r="B20225" i="31"/>
  <c r="B20224" i="31"/>
  <c r="B20223" i="31"/>
  <c r="B20222" i="31"/>
  <c r="B20221" i="31"/>
  <c r="B20220" i="31"/>
  <c r="B20219" i="31"/>
  <c r="B20218" i="31"/>
  <c r="B20217" i="31"/>
  <c r="B20216" i="31"/>
  <c r="B20215" i="31"/>
  <c r="B20214" i="31"/>
  <c r="B20213" i="31"/>
  <c r="B20212" i="31"/>
  <c r="B20211" i="31"/>
  <c r="B20210" i="31"/>
  <c r="B20209" i="31"/>
  <c r="B20208" i="31"/>
  <c r="B20207" i="31"/>
  <c r="B20206" i="31"/>
  <c r="B20205" i="31"/>
  <c r="B20204" i="31"/>
  <c r="B20203" i="31"/>
  <c r="B20202" i="31"/>
  <c r="B20201" i="31"/>
  <c r="B20200" i="31"/>
  <c r="B20199" i="31"/>
  <c r="B20198" i="31"/>
  <c r="B20197" i="31"/>
  <c r="B20196" i="31"/>
  <c r="B20195" i="31"/>
  <c r="B20194" i="31"/>
  <c r="B20193" i="31"/>
  <c r="B20192" i="31"/>
  <c r="B20191" i="31"/>
  <c r="B20190" i="31"/>
  <c r="B20189" i="31"/>
  <c r="B20188" i="31"/>
  <c r="B20187" i="31"/>
  <c r="B20186" i="31"/>
  <c r="B20185" i="31"/>
  <c r="B20184" i="31"/>
  <c r="B20183" i="31"/>
  <c r="B20182" i="31"/>
  <c r="B20181" i="31"/>
  <c r="B20180" i="31"/>
  <c r="B20179" i="31"/>
  <c r="B20178" i="31"/>
  <c r="B20177" i="31"/>
  <c r="B20176" i="31"/>
  <c r="B20175" i="31"/>
  <c r="B20174" i="31"/>
  <c r="B20173" i="31"/>
  <c r="B20172" i="31"/>
  <c r="B20171" i="31"/>
  <c r="B20170" i="31"/>
  <c r="B20169" i="31"/>
  <c r="B20168" i="31"/>
  <c r="B20167" i="31"/>
  <c r="B20166" i="31"/>
  <c r="B20165" i="31"/>
  <c r="B20164" i="31"/>
  <c r="B20163" i="31"/>
  <c r="B20162" i="31"/>
  <c r="B20161" i="31"/>
  <c r="B20160" i="31"/>
  <c r="B20159" i="31"/>
  <c r="B20158" i="31"/>
  <c r="B20157" i="31"/>
  <c r="B20156" i="31"/>
  <c r="B20155" i="31"/>
  <c r="B20154" i="31"/>
  <c r="B20153" i="31"/>
  <c r="B20152" i="31"/>
  <c r="B20151" i="31"/>
  <c r="B20150" i="31"/>
  <c r="B20149" i="31"/>
  <c r="B20148" i="31"/>
  <c r="B20147" i="31"/>
  <c r="B20146" i="31"/>
  <c r="B20145" i="31"/>
  <c r="B20144" i="31"/>
  <c r="B20143" i="31"/>
  <c r="B20142" i="31"/>
  <c r="B20141" i="31"/>
  <c r="B20140" i="31"/>
  <c r="B20139" i="31"/>
  <c r="B20138" i="31"/>
  <c r="B20137" i="31"/>
  <c r="B20136" i="31"/>
  <c r="B20135" i="31"/>
  <c r="B20134" i="31"/>
  <c r="B20133" i="31"/>
  <c r="B20132" i="31"/>
  <c r="B20131" i="31"/>
  <c r="B20130" i="31"/>
  <c r="B20129" i="31"/>
  <c r="B20128" i="31"/>
  <c r="B20127" i="31"/>
  <c r="B20126" i="31"/>
  <c r="B20125" i="31"/>
  <c r="B20124" i="31"/>
  <c r="B20123" i="31"/>
  <c r="B20122" i="31"/>
  <c r="B20121" i="31"/>
  <c r="B20120" i="31"/>
  <c r="B20119" i="31"/>
  <c r="B20118" i="31"/>
  <c r="B20117" i="31"/>
  <c r="B20116" i="31"/>
  <c r="B20115" i="31"/>
  <c r="B20114" i="31"/>
  <c r="B20113" i="31"/>
  <c r="B20112" i="31"/>
  <c r="B20111" i="31"/>
  <c r="B20110" i="31"/>
  <c r="B20109" i="31"/>
  <c r="B20108" i="31"/>
  <c r="B20107" i="31"/>
  <c r="B20106" i="31"/>
  <c r="B20105" i="31"/>
  <c r="B20104" i="31"/>
  <c r="B20103" i="31"/>
  <c r="B20102" i="31"/>
  <c r="B20101" i="31"/>
  <c r="B20100" i="31"/>
  <c r="B20099" i="31"/>
  <c r="B20098" i="31"/>
  <c r="B20097" i="31"/>
  <c r="B20096" i="31"/>
  <c r="B20095" i="31"/>
  <c r="B20094" i="31"/>
  <c r="B20093" i="31"/>
  <c r="B20092" i="31"/>
  <c r="B20091" i="31"/>
  <c r="B20090" i="31"/>
  <c r="B20089" i="31"/>
  <c r="B20088" i="31"/>
  <c r="B20087" i="31"/>
  <c r="B20086" i="31"/>
  <c r="B20085" i="31"/>
  <c r="B20084" i="31"/>
  <c r="B20083" i="31"/>
  <c r="B20082" i="31"/>
  <c r="B20081" i="31"/>
  <c r="B20080" i="31"/>
  <c r="B20079" i="31"/>
  <c r="B20078" i="31"/>
  <c r="B20077" i="31"/>
  <c r="B20076" i="31"/>
  <c r="B20075" i="31"/>
  <c r="B20074" i="31"/>
  <c r="B20073" i="31"/>
  <c r="B20072" i="31"/>
  <c r="B20071" i="31"/>
  <c r="B20070" i="31"/>
  <c r="B20069" i="31"/>
  <c r="B20068" i="31"/>
  <c r="B20067" i="31"/>
  <c r="B20066" i="31"/>
  <c r="B20065" i="31"/>
  <c r="B20064" i="31"/>
  <c r="B20063" i="31"/>
  <c r="B20062" i="31"/>
  <c r="B20061" i="31"/>
  <c r="B20060" i="31"/>
  <c r="B20059" i="31"/>
  <c r="B20058" i="31"/>
  <c r="B20057" i="31"/>
  <c r="B20056" i="31"/>
  <c r="B20055" i="31"/>
  <c r="B20054" i="31"/>
  <c r="B20053" i="31"/>
  <c r="B20052" i="31"/>
  <c r="B20051" i="31"/>
  <c r="B20050" i="31"/>
  <c r="B20049" i="31"/>
  <c r="B20048" i="31"/>
  <c r="B20047" i="31"/>
  <c r="B20046" i="31"/>
  <c r="B20045" i="31"/>
  <c r="B20044" i="31"/>
  <c r="B20043" i="31"/>
  <c r="B20042" i="31"/>
  <c r="B20041" i="31"/>
  <c r="B20040" i="31"/>
  <c r="B20039" i="31"/>
  <c r="B20038" i="31"/>
  <c r="B20037" i="31"/>
  <c r="B20036" i="31"/>
  <c r="B20035" i="31"/>
  <c r="B20034" i="31"/>
  <c r="B20033" i="31"/>
  <c r="B20032" i="31"/>
  <c r="B20031" i="31"/>
  <c r="B20030" i="31"/>
  <c r="B20029" i="31"/>
  <c r="B20028" i="31"/>
  <c r="B20027" i="31"/>
  <c r="B20026" i="31"/>
  <c r="B20025" i="31"/>
  <c r="B20024" i="31"/>
  <c r="B20023" i="31"/>
  <c r="B20022" i="31"/>
  <c r="B20021" i="31"/>
  <c r="B20020" i="31"/>
  <c r="B20019" i="31"/>
  <c r="B20018" i="31"/>
  <c r="B20017" i="31"/>
  <c r="B20016" i="31"/>
  <c r="B20015" i="31"/>
  <c r="B20014" i="31"/>
  <c r="B20013" i="31"/>
  <c r="B20012" i="31"/>
  <c r="B20011" i="31"/>
  <c r="B20010" i="31"/>
  <c r="B20009" i="31"/>
  <c r="B20008" i="31"/>
  <c r="B20007" i="31"/>
  <c r="B20006" i="31"/>
  <c r="B20005" i="31"/>
  <c r="B20004" i="31"/>
  <c r="B20003" i="31"/>
  <c r="B20002" i="31"/>
  <c r="B20001" i="31"/>
  <c r="B20000" i="31"/>
  <c r="B19999" i="31"/>
  <c r="B19998" i="31"/>
  <c r="B19997" i="31"/>
  <c r="B19996" i="31"/>
  <c r="B19995" i="31"/>
  <c r="B19994" i="31"/>
  <c r="B19993" i="31"/>
  <c r="B19992" i="31"/>
  <c r="B19991" i="31"/>
  <c r="B19990" i="31"/>
  <c r="B19989" i="31"/>
  <c r="B19988" i="31"/>
  <c r="B19987" i="31"/>
  <c r="B19986" i="31"/>
  <c r="B19985" i="31"/>
  <c r="B19984" i="31"/>
  <c r="B19983" i="31"/>
  <c r="B19982" i="31"/>
  <c r="B19981" i="31"/>
  <c r="B19980" i="31"/>
  <c r="B19979" i="31"/>
  <c r="B19978" i="31"/>
  <c r="B19977" i="31"/>
  <c r="B19976" i="31"/>
  <c r="B19975" i="31"/>
  <c r="B19974" i="31"/>
  <c r="B19973" i="31"/>
  <c r="B19972" i="31"/>
  <c r="B19971" i="31"/>
  <c r="B19970" i="31"/>
  <c r="B19969" i="31"/>
  <c r="B19968" i="31"/>
  <c r="B19967" i="31"/>
  <c r="B19966" i="31"/>
  <c r="B19965" i="31"/>
  <c r="B19964" i="31"/>
  <c r="B19963" i="31"/>
  <c r="B19962" i="31"/>
  <c r="B19961" i="31"/>
  <c r="B19960" i="31"/>
  <c r="B19959" i="31"/>
  <c r="B19958" i="31"/>
  <c r="B19957" i="31"/>
  <c r="B19956" i="31"/>
  <c r="B19955" i="31"/>
  <c r="B19954" i="31"/>
  <c r="B19953" i="31"/>
  <c r="B19952" i="31"/>
  <c r="B19951" i="31"/>
  <c r="B19950" i="31"/>
  <c r="B19949" i="31"/>
  <c r="B19948" i="31"/>
  <c r="B19947" i="31"/>
  <c r="B19946" i="31"/>
  <c r="B19945" i="31"/>
  <c r="B19944" i="31"/>
  <c r="B19943" i="31"/>
  <c r="B19942" i="31"/>
  <c r="B19941" i="31"/>
  <c r="B19940" i="31"/>
  <c r="B19939" i="31"/>
  <c r="B19938" i="31"/>
  <c r="B19937" i="31"/>
  <c r="B19936" i="31"/>
  <c r="B19935" i="31"/>
  <c r="B19934" i="31"/>
  <c r="B19933" i="31"/>
  <c r="B19932" i="31"/>
  <c r="B19931" i="31"/>
  <c r="B19930" i="31"/>
  <c r="B19929" i="31"/>
  <c r="B19928" i="31"/>
  <c r="B19927" i="31"/>
  <c r="B19926" i="31"/>
  <c r="B19925" i="31"/>
  <c r="B19924" i="31"/>
  <c r="B19923" i="31"/>
  <c r="B19922" i="31"/>
  <c r="B19921" i="31"/>
  <c r="B19920" i="31"/>
  <c r="B19919" i="31"/>
  <c r="B19918" i="31"/>
  <c r="B19917" i="31"/>
  <c r="B19916" i="31"/>
  <c r="B19915" i="31"/>
  <c r="B19914" i="31"/>
  <c r="B19913" i="31"/>
  <c r="B19912" i="31"/>
  <c r="B19911" i="31"/>
  <c r="B19910" i="31"/>
  <c r="B19909" i="31"/>
  <c r="B19908" i="31"/>
  <c r="B19907" i="31"/>
  <c r="B19906" i="31"/>
  <c r="B19905" i="31"/>
  <c r="B19904" i="31"/>
  <c r="B19903" i="31"/>
  <c r="B19902" i="31"/>
  <c r="B19901" i="31"/>
  <c r="B19900" i="31"/>
  <c r="B19899" i="31"/>
  <c r="B19898" i="31"/>
  <c r="B19897" i="31"/>
  <c r="B19896" i="31"/>
  <c r="B19895" i="31"/>
  <c r="B19894" i="31"/>
  <c r="B19893" i="31"/>
  <c r="B19892" i="31"/>
  <c r="B19891" i="31"/>
  <c r="B19890" i="31"/>
  <c r="B19889" i="31"/>
  <c r="B19888" i="31"/>
  <c r="B19887" i="31"/>
  <c r="B19886" i="31"/>
  <c r="B19885" i="31"/>
  <c r="B19884" i="31"/>
  <c r="B19883" i="31"/>
  <c r="B19882" i="31"/>
  <c r="B19881" i="31"/>
  <c r="B19880" i="31"/>
  <c r="B19879" i="31"/>
  <c r="B19878" i="31"/>
  <c r="B19877" i="31"/>
  <c r="B19876" i="31"/>
  <c r="B19875" i="31"/>
  <c r="B19874" i="31"/>
  <c r="B19873" i="31"/>
  <c r="B19872" i="31"/>
  <c r="B19871" i="31"/>
  <c r="B19870" i="31"/>
  <c r="B19869" i="31"/>
  <c r="B19868" i="31"/>
  <c r="B19867" i="31"/>
  <c r="B19866" i="31"/>
  <c r="B19865" i="31"/>
  <c r="B19864" i="31"/>
  <c r="B19863" i="31"/>
  <c r="B19862" i="31"/>
  <c r="B19861" i="31"/>
  <c r="B19860" i="31"/>
  <c r="B19859" i="31"/>
  <c r="B19858" i="31"/>
  <c r="B19857" i="31"/>
  <c r="B19856" i="31"/>
  <c r="B19855" i="31"/>
  <c r="B19854" i="31"/>
  <c r="B19853" i="31"/>
  <c r="B19852" i="31"/>
  <c r="B19851" i="31"/>
  <c r="B19850" i="31"/>
  <c r="B19849" i="31"/>
  <c r="B19848" i="31"/>
  <c r="B19847" i="31"/>
  <c r="B19846" i="31"/>
  <c r="B19845" i="31"/>
  <c r="B19844" i="31"/>
  <c r="B19843" i="31"/>
  <c r="B19842" i="31"/>
  <c r="B19841" i="31"/>
  <c r="B19840" i="31"/>
  <c r="B19839" i="31"/>
  <c r="B19838" i="31"/>
  <c r="B19837" i="31"/>
  <c r="B19836" i="31"/>
  <c r="B19835" i="31"/>
  <c r="B19834" i="31"/>
  <c r="B19833" i="31"/>
  <c r="B19832" i="31"/>
  <c r="B19831" i="31"/>
  <c r="B19830" i="31"/>
  <c r="B19829" i="31"/>
  <c r="B19828" i="31"/>
  <c r="B19827" i="31"/>
  <c r="B19826" i="31"/>
  <c r="B19825" i="31"/>
  <c r="B19824" i="31"/>
  <c r="B19823" i="31"/>
  <c r="B19822" i="31"/>
  <c r="B19821" i="31"/>
  <c r="B19820" i="31"/>
  <c r="B19819" i="31"/>
  <c r="B19818" i="31"/>
  <c r="B19817" i="31"/>
  <c r="B19816" i="31"/>
  <c r="B19815" i="31"/>
  <c r="B19814" i="31"/>
  <c r="B19813" i="31"/>
  <c r="B19812" i="31"/>
  <c r="B19811" i="31"/>
  <c r="B19810" i="31"/>
  <c r="B19809" i="31"/>
  <c r="B19808" i="31"/>
  <c r="B19807" i="31"/>
  <c r="B19806" i="31"/>
  <c r="B19805" i="31"/>
  <c r="B19804" i="31"/>
  <c r="B19803" i="31"/>
  <c r="B19802" i="31"/>
  <c r="B19801" i="31"/>
  <c r="B19800" i="31"/>
  <c r="B19799" i="31"/>
  <c r="B19798" i="31"/>
  <c r="B19797" i="31"/>
  <c r="B19796" i="31"/>
  <c r="B19795" i="31"/>
  <c r="B19794" i="31"/>
  <c r="B19793" i="31"/>
  <c r="B19792" i="31"/>
  <c r="B19791" i="31"/>
  <c r="B19790" i="31"/>
  <c r="B19789" i="31"/>
  <c r="B19788" i="31"/>
  <c r="B19787" i="31"/>
  <c r="B19786" i="31"/>
  <c r="B19785" i="31"/>
  <c r="B19784" i="31"/>
  <c r="B19783" i="31"/>
  <c r="B19782" i="31"/>
  <c r="B19781" i="31"/>
  <c r="B19780" i="31"/>
  <c r="B19779" i="31"/>
  <c r="B19778" i="31"/>
  <c r="B19777" i="31"/>
  <c r="B19776" i="31"/>
  <c r="B19775" i="31"/>
  <c r="B19774" i="31"/>
  <c r="B19773" i="31"/>
  <c r="B19772" i="31"/>
  <c r="B19771" i="31"/>
  <c r="B19770" i="31"/>
  <c r="B19769" i="31"/>
  <c r="B19768" i="31"/>
  <c r="B19767" i="31"/>
  <c r="B19766" i="31"/>
  <c r="B19765" i="31"/>
  <c r="B19764" i="31"/>
  <c r="B19763" i="31"/>
  <c r="B19762" i="31"/>
  <c r="B19761" i="31"/>
  <c r="B19760" i="31"/>
  <c r="B19759" i="31"/>
  <c r="B19758" i="31"/>
  <c r="B19757" i="31"/>
  <c r="B19756" i="31"/>
  <c r="B19755" i="31"/>
  <c r="B19754" i="31"/>
  <c r="B19753" i="31"/>
  <c r="B19752" i="31"/>
  <c r="B19751" i="31"/>
  <c r="B19750" i="31"/>
  <c r="B19749" i="31"/>
  <c r="B19748" i="31"/>
  <c r="B19747" i="31"/>
  <c r="B19746" i="31"/>
  <c r="B19745" i="31"/>
  <c r="B19744" i="31"/>
  <c r="B19743" i="31"/>
  <c r="B19742" i="31"/>
  <c r="B19741" i="31"/>
  <c r="B19740" i="31"/>
  <c r="B19739" i="31"/>
  <c r="B19738" i="31"/>
  <c r="B19737" i="31"/>
  <c r="B19736" i="31"/>
  <c r="B19735" i="31"/>
  <c r="B19734" i="31"/>
  <c r="B19733" i="31"/>
  <c r="B19732" i="31"/>
  <c r="B19731" i="31"/>
  <c r="B19730" i="31"/>
  <c r="B19729" i="31"/>
  <c r="B19728" i="31"/>
  <c r="B19727" i="31"/>
  <c r="B19726" i="31"/>
  <c r="B19725" i="31"/>
  <c r="B19724" i="31"/>
  <c r="B19723" i="31"/>
  <c r="B19722" i="31"/>
  <c r="B19721" i="31"/>
  <c r="B19720" i="31"/>
  <c r="B19719" i="31"/>
  <c r="B19718" i="31"/>
  <c r="B19717" i="31"/>
  <c r="B19716" i="31"/>
  <c r="B19715" i="31"/>
  <c r="B19714" i="31"/>
  <c r="B19713" i="31"/>
  <c r="B19712" i="31"/>
  <c r="B19711" i="31"/>
  <c r="B19710" i="31"/>
  <c r="B19709" i="31"/>
  <c r="B19708" i="31"/>
  <c r="B19707" i="31"/>
  <c r="B19706" i="31"/>
  <c r="B19705" i="31"/>
  <c r="B19704" i="31"/>
  <c r="B19703" i="31"/>
  <c r="B19702" i="31"/>
  <c r="B19701" i="31"/>
  <c r="B19700" i="31"/>
  <c r="B19699" i="31"/>
  <c r="B19698" i="31"/>
  <c r="B19697" i="31"/>
  <c r="B19696" i="31"/>
  <c r="B19695" i="31"/>
  <c r="B19694" i="31"/>
  <c r="B19693" i="31"/>
  <c r="B19692" i="31"/>
  <c r="B19691" i="31"/>
  <c r="B19690" i="31"/>
  <c r="B19689" i="31"/>
  <c r="B19688" i="31"/>
  <c r="B19687" i="31"/>
  <c r="B19686" i="31"/>
  <c r="B19685" i="31"/>
  <c r="B19684" i="31"/>
  <c r="B19683" i="31"/>
  <c r="B19682" i="31"/>
  <c r="B19681" i="31"/>
  <c r="B19680" i="31"/>
  <c r="B19679" i="31"/>
  <c r="B19678" i="31"/>
  <c r="B19677" i="31"/>
  <c r="B19676" i="31"/>
  <c r="B19675" i="31"/>
  <c r="B19674" i="31"/>
  <c r="B19673" i="31"/>
  <c r="B19672" i="31"/>
  <c r="B19671" i="31"/>
  <c r="B19670" i="31"/>
  <c r="B19669" i="31"/>
  <c r="B19668" i="31"/>
  <c r="B19667" i="31"/>
  <c r="B19666" i="31"/>
  <c r="B19665" i="31"/>
  <c r="B19664" i="31"/>
  <c r="B19663" i="31"/>
  <c r="B19662" i="31"/>
  <c r="B19661" i="31"/>
  <c r="B19660" i="31"/>
  <c r="B19659" i="31"/>
  <c r="B19658" i="31"/>
  <c r="B19657" i="31"/>
  <c r="B19656" i="31"/>
  <c r="B19655" i="31"/>
  <c r="B19654" i="31"/>
  <c r="B19653" i="31"/>
  <c r="B19652" i="31"/>
  <c r="B19651" i="31"/>
  <c r="B19650" i="31"/>
  <c r="B19649" i="31"/>
  <c r="B19648" i="31"/>
  <c r="B19647" i="31"/>
  <c r="B19646" i="31"/>
  <c r="B19645" i="31"/>
  <c r="B19644" i="31"/>
  <c r="B19643" i="31"/>
  <c r="B19642" i="31"/>
  <c r="B19641" i="31"/>
  <c r="B19640" i="31"/>
  <c r="B19639" i="31"/>
  <c r="B19638" i="31"/>
  <c r="B19637" i="31"/>
  <c r="B19636" i="31"/>
  <c r="B19635" i="31"/>
  <c r="B19634" i="31"/>
  <c r="B19633" i="31"/>
  <c r="B19632" i="31"/>
  <c r="B19631" i="31"/>
  <c r="B19630" i="31"/>
  <c r="B19629" i="31"/>
  <c r="B19628" i="31"/>
  <c r="B19627" i="31"/>
  <c r="B19626" i="31"/>
  <c r="B19625" i="31"/>
  <c r="B19624" i="31"/>
  <c r="B19623" i="31"/>
  <c r="B19622" i="31"/>
  <c r="B19621" i="31"/>
  <c r="B19620" i="31"/>
  <c r="B19619" i="31"/>
  <c r="B19618" i="31"/>
  <c r="B19617" i="31"/>
  <c r="B19616" i="31"/>
  <c r="B19615" i="31"/>
  <c r="B19614" i="31"/>
  <c r="B19613" i="31"/>
  <c r="B19612" i="31"/>
  <c r="B19611" i="31"/>
  <c r="B19610" i="31"/>
  <c r="B19609" i="31"/>
  <c r="B19608" i="31"/>
  <c r="B19607" i="31"/>
  <c r="B19606" i="31"/>
  <c r="B19605" i="31"/>
  <c r="B19604" i="31"/>
  <c r="B19603" i="31"/>
  <c r="B19602" i="31"/>
  <c r="B19601" i="31"/>
  <c r="B19600" i="31"/>
  <c r="B19599" i="31"/>
  <c r="B19598" i="31"/>
  <c r="B19597" i="31"/>
  <c r="B19596" i="31"/>
  <c r="B19595" i="31"/>
  <c r="B19594" i="31"/>
  <c r="B19593" i="31"/>
  <c r="B19592" i="31"/>
  <c r="B19591" i="31"/>
  <c r="B19590" i="31"/>
  <c r="B19589" i="31"/>
  <c r="B19588" i="31"/>
  <c r="B19587" i="31"/>
  <c r="B19586" i="31"/>
  <c r="B19585" i="31"/>
  <c r="B19584" i="31"/>
  <c r="B19583" i="31"/>
  <c r="B19582" i="31"/>
  <c r="B19581" i="31"/>
  <c r="B19580" i="31"/>
  <c r="B19579" i="31"/>
  <c r="B19578" i="31"/>
  <c r="B19577" i="31"/>
  <c r="B19576" i="31"/>
  <c r="B19575" i="31"/>
  <c r="B19574" i="31"/>
  <c r="B19573" i="31"/>
  <c r="B19572" i="31"/>
  <c r="B19571" i="31"/>
  <c r="B19570" i="31"/>
  <c r="B19569" i="31"/>
  <c r="B19568" i="31"/>
  <c r="B19567" i="31"/>
  <c r="B19566" i="31"/>
  <c r="B19565" i="31"/>
  <c r="B19564" i="31"/>
  <c r="B19563" i="31"/>
  <c r="B19562" i="31"/>
  <c r="B19561" i="31"/>
  <c r="B19560" i="31"/>
  <c r="B19559" i="31"/>
  <c r="B19558" i="31"/>
  <c r="B19557" i="31"/>
  <c r="B19556" i="31"/>
  <c r="B19555" i="31"/>
  <c r="B19554" i="31"/>
  <c r="B19553" i="31"/>
  <c r="B19552" i="31"/>
  <c r="B19551" i="31"/>
  <c r="B19550" i="31"/>
  <c r="B19549" i="31"/>
  <c r="B19548" i="31"/>
  <c r="B19547" i="31"/>
  <c r="B19546" i="31"/>
  <c r="B19545" i="31"/>
  <c r="B19544" i="31"/>
  <c r="B19543" i="31"/>
  <c r="B19542" i="31"/>
  <c r="B19541" i="31"/>
  <c r="B19540" i="31"/>
  <c r="B19539" i="31"/>
  <c r="B19538" i="31"/>
  <c r="B19537" i="31"/>
  <c r="B19536" i="31"/>
  <c r="B19535" i="31"/>
  <c r="B19534" i="31"/>
  <c r="B19533" i="31"/>
  <c r="B19532" i="31"/>
  <c r="B19531" i="31"/>
  <c r="B19530" i="31"/>
  <c r="B19529" i="31"/>
  <c r="B19528" i="31"/>
  <c r="B19527" i="31"/>
  <c r="B19526" i="31"/>
  <c r="B19525" i="31"/>
  <c r="B19524" i="31"/>
  <c r="B19523" i="31"/>
  <c r="B19522" i="31"/>
  <c r="B19521" i="31"/>
  <c r="B19520" i="31"/>
  <c r="B19519" i="31"/>
  <c r="B19518" i="31"/>
  <c r="B19517" i="31"/>
  <c r="B19516" i="31"/>
  <c r="B19515" i="31"/>
  <c r="B19514" i="31"/>
  <c r="B19513" i="31"/>
  <c r="B19512" i="31"/>
  <c r="B19511" i="31"/>
  <c r="B19510" i="31"/>
  <c r="B19509" i="31"/>
  <c r="B19508" i="31"/>
  <c r="B19507" i="31"/>
  <c r="B19506" i="31"/>
  <c r="B19505" i="31"/>
  <c r="B19504" i="31"/>
  <c r="B19503" i="31"/>
  <c r="B19502" i="31"/>
  <c r="B19501" i="31"/>
  <c r="B19500" i="31"/>
  <c r="B19499" i="31"/>
  <c r="B19498" i="31"/>
  <c r="B19497" i="31"/>
  <c r="B19496" i="31"/>
  <c r="B19495" i="31"/>
  <c r="B19494" i="31"/>
  <c r="B19493" i="31"/>
  <c r="B19492" i="31"/>
  <c r="B19491" i="31"/>
  <c r="B19490" i="31"/>
  <c r="B19489" i="31"/>
  <c r="B19488" i="31"/>
  <c r="B19487" i="31"/>
  <c r="B19486" i="31"/>
  <c r="B19485" i="31"/>
  <c r="B19484" i="31"/>
  <c r="B19483" i="31"/>
  <c r="B19482" i="31"/>
  <c r="B19481" i="31"/>
  <c r="B19480" i="31"/>
  <c r="B19479" i="31"/>
  <c r="B19478" i="31"/>
  <c r="B19477" i="31"/>
  <c r="B19476" i="31"/>
  <c r="B19475" i="31"/>
  <c r="B19474" i="31"/>
  <c r="B19473" i="31"/>
  <c r="B19472" i="31"/>
  <c r="B19471" i="31"/>
  <c r="B19470" i="31"/>
  <c r="B19469" i="31"/>
  <c r="B19468" i="31"/>
  <c r="B19467" i="31"/>
  <c r="B19466" i="31"/>
  <c r="B19465" i="31"/>
  <c r="B19464" i="31"/>
  <c r="B19463" i="31"/>
  <c r="B19462" i="31"/>
  <c r="B19461" i="31"/>
  <c r="B19460" i="31"/>
  <c r="B19459" i="31"/>
  <c r="B19458" i="31"/>
  <c r="B19457" i="31"/>
  <c r="B19456" i="31"/>
  <c r="B19455" i="31"/>
  <c r="B19454" i="31"/>
  <c r="B19453" i="31"/>
  <c r="B19452" i="31"/>
  <c r="B19451" i="31"/>
  <c r="B19450" i="31"/>
  <c r="B19449" i="31"/>
  <c r="B19448" i="31"/>
  <c r="B19447" i="31"/>
  <c r="B19446" i="31"/>
  <c r="B19445" i="31"/>
  <c r="B19444" i="31"/>
  <c r="B19443" i="31"/>
  <c r="B19442" i="31"/>
  <c r="B19441" i="31"/>
  <c r="B19440" i="31"/>
  <c r="B19439" i="31"/>
  <c r="B19438" i="31"/>
  <c r="B19437" i="31"/>
  <c r="B19436" i="31"/>
  <c r="B19435" i="31"/>
  <c r="B19434" i="31"/>
  <c r="B19433" i="31"/>
  <c r="B19432" i="31"/>
  <c r="B19431" i="31"/>
  <c r="B19430" i="31"/>
  <c r="B19429" i="31"/>
  <c r="B19428" i="31"/>
  <c r="B19427" i="31"/>
  <c r="B19426" i="31"/>
  <c r="B19425" i="31"/>
  <c r="B19424" i="31"/>
  <c r="B19423" i="31"/>
  <c r="B19422" i="31"/>
  <c r="B19421" i="31"/>
  <c r="B19420" i="31"/>
  <c r="B19419" i="31"/>
  <c r="B19418" i="31"/>
  <c r="B19417" i="31"/>
  <c r="B19416" i="31"/>
  <c r="B19415" i="31"/>
  <c r="B19414" i="31"/>
  <c r="B19413" i="31"/>
  <c r="B19412" i="31"/>
  <c r="B19411" i="31"/>
  <c r="B19410" i="31"/>
  <c r="B19409" i="31"/>
  <c r="B19408" i="31"/>
  <c r="B19407" i="31"/>
  <c r="B19406" i="31"/>
  <c r="B19405" i="31"/>
  <c r="B19404" i="31"/>
  <c r="B19403" i="31"/>
  <c r="B19402" i="31"/>
  <c r="B19401" i="31"/>
  <c r="B19400" i="31"/>
  <c r="B19399" i="31"/>
  <c r="B19398" i="31"/>
  <c r="B19397" i="31"/>
  <c r="B19396" i="31"/>
  <c r="B19395" i="31"/>
  <c r="B19394" i="31"/>
  <c r="B19393" i="31"/>
  <c r="B19392" i="31"/>
  <c r="B19391" i="31"/>
  <c r="B19390" i="31"/>
  <c r="B19389" i="31"/>
  <c r="B19388" i="31"/>
  <c r="B19387" i="31"/>
  <c r="B19386" i="31"/>
  <c r="B19385" i="31"/>
  <c r="B19384" i="31"/>
  <c r="B19383" i="31"/>
  <c r="B19382" i="31"/>
  <c r="B19381" i="31"/>
  <c r="B19380" i="31"/>
  <c r="B19379" i="31"/>
  <c r="B19378" i="31"/>
  <c r="B19377" i="31"/>
  <c r="B19376" i="31"/>
  <c r="B19375" i="31"/>
  <c r="B19374" i="31"/>
  <c r="B19373" i="31"/>
  <c r="B19372" i="31"/>
  <c r="B19371" i="31"/>
  <c r="B19370" i="31"/>
  <c r="B19369" i="31"/>
  <c r="B19368" i="31"/>
  <c r="B19367" i="31"/>
  <c r="B19366" i="31"/>
  <c r="B19365" i="31"/>
  <c r="B19364" i="31"/>
  <c r="B19363" i="31"/>
  <c r="B19362" i="31"/>
  <c r="B19361" i="31"/>
  <c r="B19360" i="31"/>
  <c r="B19359" i="31"/>
  <c r="B19358" i="31"/>
  <c r="B19357" i="31"/>
  <c r="B19356" i="31"/>
  <c r="B19355" i="31"/>
  <c r="B19354" i="31"/>
  <c r="B19353" i="31"/>
  <c r="B19352" i="31"/>
  <c r="B19351" i="31"/>
  <c r="B19350" i="31"/>
  <c r="B19349" i="31"/>
  <c r="B19348" i="31"/>
  <c r="B19347" i="31"/>
  <c r="B19346" i="31"/>
  <c r="B19345" i="31"/>
  <c r="B19344" i="31"/>
  <c r="B19343" i="31"/>
  <c r="B19342" i="31"/>
  <c r="B19341" i="31"/>
  <c r="B19340" i="31"/>
  <c r="B19339" i="31"/>
  <c r="B19338" i="31"/>
  <c r="B19337" i="31"/>
  <c r="B19336" i="31"/>
  <c r="B19335" i="31"/>
  <c r="B19334" i="31"/>
  <c r="B19333" i="31"/>
  <c r="B19332" i="31"/>
  <c r="B19331" i="31"/>
  <c r="B19330" i="31"/>
  <c r="B19329" i="31"/>
  <c r="B19328" i="31"/>
  <c r="B19327" i="31"/>
  <c r="B19326" i="31"/>
  <c r="B19325" i="31"/>
  <c r="B19324" i="31"/>
  <c r="B19323" i="31"/>
  <c r="B19322" i="31"/>
  <c r="B19321" i="31"/>
  <c r="B19320" i="31"/>
  <c r="B19319" i="31"/>
  <c r="B19318" i="31"/>
  <c r="B19317" i="31"/>
  <c r="B19316" i="31"/>
  <c r="B19315" i="31"/>
  <c r="B19314" i="31"/>
  <c r="B19313" i="31"/>
  <c r="B19312" i="31"/>
  <c r="B19311" i="31"/>
  <c r="B19310" i="31"/>
  <c r="B19309" i="31"/>
  <c r="B19308" i="31"/>
  <c r="B19307" i="31"/>
  <c r="B19306" i="31"/>
  <c r="B19305" i="31"/>
  <c r="B19304" i="31"/>
  <c r="B19303" i="31"/>
  <c r="B19302" i="31"/>
  <c r="B19301" i="31"/>
  <c r="B19300" i="31"/>
  <c r="B19299" i="31"/>
  <c r="B19298" i="31"/>
  <c r="B19297" i="31"/>
  <c r="B19296" i="31"/>
  <c r="B19295" i="31"/>
  <c r="B19294" i="31"/>
  <c r="B19293" i="31"/>
  <c r="B19292" i="31"/>
  <c r="B19291" i="31"/>
  <c r="B19290" i="31"/>
  <c r="B19289" i="31"/>
  <c r="B19288" i="31"/>
  <c r="B19287" i="31"/>
  <c r="B19286" i="31"/>
  <c r="B19285" i="31"/>
  <c r="B19284" i="31"/>
  <c r="B19283" i="31"/>
  <c r="B19282" i="31"/>
  <c r="B19281" i="31"/>
  <c r="B19280" i="31"/>
  <c r="B19279" i="31"/>
  <c r="B19278" i="31"/>
  <c r="B19277" i="31"/>
  <c r="B19276" i="31"/>
  <c r="B19275" i="31"/>
  <c r="B19274" i="31"/>
  <c r="B19273" i="31"/>
  <c r="B19272" i="31"/>
  <c r="B19271" i="31"/>
  <c r="B19270" i="31"/>
  <c r="B19269" i="31"/>
  <c r="B19268" i="31"/>
  <c r="B19267" i="31"/>
  <c r="B19266" i="31"/>
  <c r="B19265" i="31"/>
  <c r="B19264" i="31"/>
  <c r="B19263" i="31"/>
  <c r="B19262" i="31"/>
  <c r="B19261" i="31"/>
  <c r="B19260" i="31"/>
  <c r="B19259" i="31"/>
  <c r="B19258" i="31"/>
  <c r="B19257" i="31"/>
  <c r="B19256" i="31"/>
  <c r="B19255" i="31"/>
  <c r="B19254" i="31"/>
  <c r="B19253" i="31"/>
  <c r="B19252" i="31"/>
  <c r="B19251" i="31"/>
  <c r="B19250" i="31"/>
  <c r="B19249" i="31"/>
  <c r="B19248" i="31"/>
  <c r="B19247" i="31"/>
  <c r="B19246" i="31"/>
  <c r="B19245" i="31"/>
  <c r="B19244" i="31"/>
  <c r="B19243" i="31"/>
  <c r="B19242" i="31"/>
  <c r="B19241" i="31"/>
  <c r="B19240" i="31"/>
  <c r="B19239" i="31"/>
  <c r="B19238" i="31"/>
  <c r="B19237" i="31"/>
  <c r="B19236" i="31"/>
  <c r="B19235" i="31"/>
  <c r="B19234" i="31"/>
  <c r="B19233" i="31"/>
  <c r="B19232" i="31"/>
  <c r="B19231" i="31"/>
  <c r="B19230" i="31"/>
  <c r="B19229" i="31"/>
  <c r="B19228" i="31"/>
  <c r="B19227" i="31"/>
  <c r="B19226" i="31"/>
  <c r="B19225" i="31"/>
  <c r="B19224" i="31"/>
  <c r="B19223" i="31"/>
  <c r="B19222" i="31"/>
  <c r="B19221" i="31"/>
  <c r="B19220" i="31"/>
  <c r="B19219" i="31"/>
  <c r="B19218" i="31"/>
  <c r="B19217" i="31"/>
  <c r="B19216" i="31"/>
  <c r="B19215" i="31"/>
  <c r="B19214" i="31"/>
  <c r="B19213" i="31"/>
  <c r="B19212" i="31"/>
  <c r="B19211" i="31"/>
  <c r="B19210" i="31"/>
  <c r="B19209" i="31"/>
  <c r="B19208" i="31"/>
  <c r="B19207" i="31"/>
  <c r="B19206" i="31"/>
  <c r="B19205" i="31"/>
  <c r="B19204" i="31"/>
  <c r="B19203" i="31"/>
  <c r="B19202" i="31"/>
  <c r="B19201" i="31"/>
  <c r="B19200" i="31"/>
  <c r="B19199" i="31"/>
  <c r="B19198" i="31"/>
  <c r="B19197" i="31"/>
  <c r="B19196" i="31"/>
  <c r="B19195" i="31"/>
  <c r="B19194" i="31"/>
  <c r="B19193" i="31"/>
  <c r="B19192" i="31"/>
  <c r="B19191" i="31"/>
  <c r="B19190" i="31"/>
  <c r="B19189" i="31"/>
  <c r="B19188" i="31"/>
  <c r="B19187" i="31"/>
  <c r="B19186" i="31"/>
  <c r="B19185" i="31"/>
  <c r="B19184" i="31"/>
  <c r="B19183" i="31"/>
  <c r="B19182" i="31"/>
  <c r="B19181" i="31"/>
  <c r="B19180" i="31"/>
  <c r="B19179" i="31"/>
  <c r="B19178" i="31"/>
  <c r="B19177" i="31"/>
  <c r="B19176" i="31"/>
  <c r="B19175" i="31"/>
  <c r="B19174" i="31"/>
  <c r="B19173" i="31"/>
  <c r="B19172" i="31"/>
  <c r="B19171" i="31"/>
  <c r="B19170" i="31"/>
  <c r="B19169" i="31"/>
  <c r="B19168" i="31"/>
  <c r="B19167" i="31"/>
  <c r="B19166" i="31"/>
  <c r="B19165" i="31"/>
  <c r="B19164" i="31"/>
  <c r="B19163" i="31"/>
  <c r="B19162" i="31"/>
  <c r="B19161" i="31"/>
  <c r="B19160" i="31"/>
  <c r="B19159" i="31"/>
  <c r="B19158" i="31"/>
  <c r="B19157" i="31"/>
  <c r="B19156" i="31"/>
  <c r="B19155" i="31"/>
  <c r="B19154" i="31"/>
  <c r="B19153" i="31"/>
  <c r="B19152" i="31"/>
  <c r="B19151" i="31"/>
  <c r="B19150" i="31"/>
  <c r="B19149" i="31"/>
  <c r="B19148" i="31"/>
  <c r="B19147" i="31"/>
  <c r="B19146" i="31"/>
  <c r="B19145" i="31"/>
  <c r="B19144" i="31"/>
  <c r="B19143" i="31"/>
  <c r="B19142" i="31"/>
  <c r="B19141" i="31"/>
  <c r="B19140" i="31"/>
  <c r="B19139" i="31"/>
  <c r="B19138" i="31"/>
  <c r="B19137" i="31"/>
  <c r="B19136" i="31"/>
  <c r="B19135" i="31"/>
  <c r="B19134" i="31"/>
  <c r="B19133" i="31"/>
  <c r="B19132" i="31"/>
  <c r="B19131" i="31"/>
  <c r="B19130" i="31"/>
  <c r="B19129" i="31"/>
  <c r="B19128" i="31"/>
  <c r="B19127" i="31"/>
  <c r="B19126" i="31"/>
  <c r="B19125" i="31"/>
  <c r="B19124" i="31"/>
  <c r="B19123" i="31"/>
  <c r="B19122" i="31"/>
  <c r="B19121" i="31"/>
  <c r="B19120" i="31"/>
  <c r="B19119" i="31"/>
  <c r="B19118" i="31"/>
  <c r="B19117" i="31"/>
  <c r="B19116" i="31"/>
  <c r="B19115" i="31"/>
  <c r="B19114" i="31"/>
  <c r="B19113" i="31"/>
  <c r="B19112" i="31"/>
  <c r="B19111" i="31"/>
  <c r="B19110" i="31"/>
  <c r="B19109" i="31"/>
  <c r="B19108" i="31"/>
  <c r="B19107" i="31"/>
  <c r="B19106" i="31"/>
  <c r="B19105" i="31"/>
  <c r="B19104" i="31"/>
  <c r="B19103" i="31"/>
  <c r="B19102" i="31"/>
  <c r="B19101" i="31"/>
  <c r="B19100" i="31"/>
  <c r="B19099" i="31"/>
  <c r="B19098" i="31"/>
  <c r="B19097" i="31"/>
  <c r="B19096" i="31"/>
  <c r="B19095" i="31"/>
  <c r="B19094" i="31"/>
  <c r="B19093" i="31"/>
  <c r="B19092" i="31"/>
  <c r="B19091" i="31"/>
  <c r="B19090" i="31"/>
  <c r="B19089" i="31"/>
  <c r="B19088" i="31"/>
  <c r="B19087" i="31"/>
  <c r="B19086" i="31"/>
  <c r="B19085" i="31"/>
  <c r="B19084" i="31"/>
  <c r="B19083" i="31"/>
  <c r="B19082" i="31"/>
  <c r="B19081" i="31"/>
  <c r="B19080" i="31"/>
  <c r="B19079" i="31"/>
  <c r="B19078" i="31"/>
  <c r="B19077" i="31"/>
  <c r="B19076" i="31"/>
  <c r="B19075" i="31"/>
  <c r="B19074" i="31"/>
  <c r="B19073" i="31"/>
  <c r="B19072" i="31"/>
  <c r="B19071" i="31"/>
  <c r="B19070" i="31"/>
  <c r="B19069" i="31"/>
  <c r="B19068" i="31"/>
  <c r="B19067" i="31"/>
  <c r="B19066" i="31"/>
  <c r="B19065" i="31"/>
  <c r="B19064" i="31"/>
  <c r="B19063" i="31"/>
  <c r="B19062" i="31"/>
  <c r="B19061" i="31"/>
  <c r="B19060" i="31"/>
  <c r="B19059" i="31"/>
  <c r="B19058" i="31"/>
  <c r="B19057" i="31"/>
  <c r="B19056" i="31"/>
  <c r="B19055" i="31"/>
  <c r="B19054" i="31"/>
  <c r="B19053" i="31"/>
  <c r="B19052" i="31"/>
  <c r="B19051" i="31"/>
  <c r="B19050" i="31"/>
  <c r="B19049" i="31"/>
  <c r="B19048" i="31"/>
  <c r="B19047" i="31"/>
  <c r="B19046" i="31"/>
  <c r="B19045" i="31"/>
  <c r="B19044" i="31"/>
  <c r="B19043" i="31"/>
  <c r="B19042" i="31"/>
  <c r="B19041" i="31"/>
  <c r="B19040" i="31"/>
  <c r="B19039" i="31"/>
  <c r="B19038" i="31"/>
  <c r="B19037" i="31"/>
  <c r="B19036" i="31"/>
  <c r="B19035" i="31"/>
  <c r="B19034" i="31"/>
  <c r="B19033" i="31"/>
  <c r="B19032" i="31"/>
  <c r="B19031" i="31"/>
  <c r="B19030" i="31"/>
  <c r="B19029" i="31"/>
  <c r="B19028" i="31"/>
  <c r="B19027" i="31"/>
  <c r="B19026" i="31"/>
  <c r="B19025" i="31"/>
  <c r="B19024" i="31"/>
  <c r="B19023" i="31"/>
  <c r="B19022" i="31"/>
  <c r="B19021" i="31"/>
  <c r="B19020" i="31"/>
  <c r="B19019" i="31"/>
  <c r="B19018" i="31"/>
  <c r="B19017" i="31"/>
  <c r="B19016" i="31"/>
  <c r="B19015" i="31"/>
  <c r="B19014" i="31"/>
  <c r="B19013" i="31"/>
  <c r="B19012" i="31"/>
  <c r="B19011" i="31"/>
  <c r="B19010" i="31"/>
  <c r="B19009" i="31"/>
  <c r="B19008" i="31"/>
  <c r="B19007" i="31"/>
  <c r="B19006" i="31"/>
  <c r="B19005" i="31"/>
  <c r="B19004" i="31"/>
  <c r="B19003" i="31"/>
  <c r="B19002" i="31"/>
  <c r="B19001" i="31"/>
  <c r="B19000" i="31"/>
  <c r="B18999" i="31"/>
  <c r="B18998" i="31"/>
  <c r="B18997" i="31"/>
  <c r="B18996" i="31"/>
  <c r="B18995" i="31"/>
  <c r="B18994" i="31"/>
  <c r="B18993" i="31"/>
  <c r="B18992" i="31"/>
  <c r="B18991" i="31"/>
  <c r="B18990" i="31"/>
  <c r="B18989" i="31"/>
  <c r="B18988" i="31"/>
  <c r="B18987" i="31"/>
  <c r="B18986" i="31"/>
  <c r="B18985" i="31"/>
  <c r="B18984" i="31"/>
  <c r="B18983" i="31"/>
  <c r="B18982" i="31"/>
  <c r="B18981" i="31"/>
  <c r="B18980" i="31"/>
  <c r="B18979" i="31"/>
  <c r="B18978" i="31"/>
  <c r="B18977" i="31"/>
  <c r="B18976" i="31"/>
  <c r="B18975" i="31"/>
  <c r="B18974" i="31"/>
  <c r="B18973" i="31"/>
  <c r="B18972" i="31"/>
  <c r="B18971" i="31"/>
  <c r="B18970" i="31"/>
  <c r="B18969" i="31"/>
  <c r="B18968" i="31"/>
  <c r="B18967" i="31"/>
  <c r="B18966" i="31"/>
  <c r="B18965" i="31"/>
  <c r="B18964" i="31"/>
  <c r="B18963" i="31"/>
  <c r="B18962" i="31"/>
  <c r="B18961" i="31"/>
  <c r="B18960" i="31"/>
  <c r="B18959" i="31"/>
  <c r="B18958" i="31"/>
  <c r="B18957" i="31"/>
  <c r="B18956" i="31"/>
  <c r="B18955" i="31"/>
  <c r="B18954" i="31"/>
  <c r="B18953" i="31"/>
  <c r="B18952" i="31"/>
  <c r="B18951" i="31"/>
  <c r="B18950" i="31"/>
  <c r="B18949" i="31"/>
  <c r="B18948" i="31"/>
  <c r="B18947" i="31"/>
  <c r="B18946" i="31"/>
  <c r="B18945" i="31"/>
  <c r="B18944" i="31"/>
  <c r="B18943" i="31"/>
  <c r="B18942" i="31"/>
  <c r="B18941" i="31"/>
  <c r="B18940" i="31"/>
  <c r="B18939" i="31"/>
  <c r="B18938" i="31"/>
  <c r="B18937" i="31"/>
  <c r="B18936" i="31"/>
  <c r="B18935" i="31"/>
  <c r="B18934" i="31"/>
  <c r="B18933" i="31"/>
  <c r="B18932" i="31"/>
  <c r="B18931" i="31"/>
  <c r="B18930" i="31"/>
  <c r="B18929" i="31"/>
  <c r="B18928" i="31"/>
  <c r="B18927" i="31"/>
  <c r="B18926" i="31"/>
  <c r="B18925" i="31"/>
  <c r="B18924" i="31"/>
  <c r="B18923" i="31"/>
  <c r="B18922" i="31"/>
  <c r="B18921" i="31"/>
  <c r="B18920" i="31"/>
  <c r="B18919" i="31"/>
  <c r="B18918" i="31"/>
  <c r="B18917" i="31"/>
  <c r="B18916" i="31"/>
  <c r="B18915" i="31"/>
  <c r="B18914" i="31"/>
  <c r="B18913" i="31"/>
  <c r="B18912" i="31"/>
  <c r="B18911" i="31"/>
  <c r="B18910" i="31"/>
  <c r="B18909" i="31"/>
  <c r="B18908" i="31"/>
  <c r="B18907" i="31"/>
  <c r="B18906" i="31"/>
  <c r="B18905" i="31"/>
  <c r="B18904" i="31"/>
  <c r="B18903" i="31"/>
  <c r="B18902" i="31"/>
  <c r="B18901" i="31"/>
  <c r="B18900" i="31"/>
  <c r="B18899" i="31"/>
  <c r="B18898" i="31"/>
  <c r="B18897" i="31"/>
  <c r="B18896" i="31"/>
  <c r="B18895" i="31"/>
  <c r="B18894" i="31"/>
  <c r="B18893" i="31"/>
  <c r="B18892" i="31"/>
  <c r="B18891" i="31"/>
  <c r="B18890" i="31"/>
  <c r="B18889" i="31"/>
  <c r="B18888" i="31"/>
  <c r="B18887" i="31"/>
  <c r="B18886" i="31"/>
  <c r="B18885" i="31"/>
  <c r="B18884" i="31"/>
  <c r="B18883" i="31"/>
  <c r="B18882" i="31"/>
  <c r="B18881" i="31"/>
  <c r="B18880" i="31"/>
  <c r="B18879" i="31"/>
  <c r="B18878" i="31"/>
  <c r="B18877" i="31"/>
  <c r="B18876" i="31"/>
  <c r="B18875" i="31"/>
  <c r="B18874" i="31"/>
  <c r="B18873" i="31"/>
  <c r="B18872" i="31"/>
  <c r="B18871" i="31"/>
  <c r="B18870" i="31"/>
  <c r="B18869" i="31"/>
  <c r="B18868" i="31"/>
  <c r="B18867" i="31"/>
  <c r="B18866" i="31"/>
  <c r="B18865" i="31"/>
  <c r="B18864" i="31"/>
  <c r="B18863" i="31"/>
  <c r="B18862" i="31"/>
  <c r="B18861" i="31"/>
  <c r="B18860" i="31"/>
  <c r="B18859" i="31"/>
  <c r="B18858" i="31"/>
  <c r="B18857" i="31"/>
  <c r="B18856" i="31"/>
  <c r="B18855" i="31"/>
  <c r="B18854" i="31"/>
  <c r="B18853" i="31"/>
  <c r="B18852" i="31"/>
  <c r="B18851" i="31"/>
  <c r="B18850" i="31"/>
  <c r="B18849" i="31"/>
  <c r="B18848" i="31"/>
  <c r="B18847" i="31"/>
  <c r="B18846" i="31"/>
  <c r="B18845" i="31"/>
  <c r="B18844" i="31"/>
  <c r="B18843" i="31"/>
  <c r="B18842" i="31"/>
  <c r="B18841" i="31"/>
  <c r="B18840" i="31"/>
  <c r="B18839" i="31"/>
  <c r="B18838" i="31"/>
  <c r="B18837" i="31"/>
  <c r="B18836" i="31"/>
  <c r="B18835" i="31"/>
  <c r="B18834" i="31"/>
  <c r="B18833" i="31"/>
  <c r="B18832" i="31"/>
  <c r="B18831" i="31"/>
  <c r="B18830" i="31"/>
  <c r="B18829" i="31"/>
  <c r="B18828" i="31"/>
  <c r="B18827" i="31"/>
  <c r="B18826" i="31"/>
  <c r="B18825" i="31"/>
  <c r="B18824" i="31"/>
  <c r="B18823" i="31"/>
  <c r="B18822" i="31"/>
  <c r="B18821" i="31"/>
  <c r="B18820" i="31"/>
  <c r="B18819" i="31"/>
  <c r="B18818" i="31"/>
  <c r="B18817" i="31"/>
  <c r="B18816" i="31"/>
  <c r="B18815" i="31"/>
  <c r="B18814" i="31"/>
  <c r="B18813" i="31"/>
  <c r="B18812" i="31"/>
  <c r="B18811" i="31"/>
  <c r="B18810" i="31"/>
  <c r="B18809" i="31"/>
  <c r="B18808" i="31"/>
  <c r="B18807" i="31"/>
  <c r="B18806" i="31"/>
  <c r="B18805" i="31"/>
  <c r="B18804" i="31"/>
  <c r="B18803" i="31"/>
  <c r="B18802" i="31"/>
  <c r="B18801" i="31"/>
  <c r="B18800" i="31"/>
  <c r="B18799" i="31"/>
  <c r="B18798" i="31"/>
  <c r="B18797" i="31"/>
  <c r="B18796" i="31"/>
  <c r="B18795" i="31"/>
  <c r="B18794" i="31"/>
  <c r="B18793" i="31"/>
  <c r="B18792" i="31"/>
  <c r="B18791" i="31"/>
  <c r="B18790" i="31"/>
  <c r="B18789" i="31"/>
  <c r="B18788" i="31"/>
  <c r="B18787" i="31"/>
  <c r="B18786" i="31"/>
  <c r="B18785" i="31"/>
  <c r="B18784" i="31"/>
  <c r="B18783" i="31"/>
  <c r="B18782" i="31"/>
  <c r="B18781" i="31"/>
  <c r="B18780" i="31"/>
  <c r="B18779" i="31"/>
  <c r="B18778" i="31"/>
  <c r="B18777" i="31"/>
  <c r="B18776" i="31"/>
  <c r="B18775" i="31"/>
  <c r="B18774" i="31"/>
  <c r="B18773" i="31"/>
  <c r="B18772" i="31"/>
  <c r="B18771" i="31"/>
  <c r="B18770" i="31"/>
  <c r="B18769" i="31"/>
  <c r="B18768" i="31"/>
  <c r="B18767" i="31"/>
  <c r="B18766" i="31"/>
  <c r="B18765" i="31"/>
  <c r="B18764" i="31"/>
  <c r="B18763" i="31"/>
  <c r="B18762" i="31"/>
  <c r="B18761" i="31"/>
  <c r="B18760" i="31"/>
  <c r="B18759" i="31"/>
  <c r="B18758" i="31"/>
  <c r="B18757" i="31"/>
  <c r="B18756" i="31"/>
  <c r="B18755" i="31"/>
  <c r="B18754" i="31"/>
  <c r="B18753" i="31"/>
  <c r="B18752" i="31"/>
  <c r="B18751" i="31"/>
  <c r="B18750" i="31"/>
  <c r="B18749" i="31"/>
  <c r="B18748" i="31"/>
  <c r="B18747" i="31"/>
  <c r="B18746" i="31"/>
  <c r="B18745" i="31"/>
  <c r="B18744" i="31"/>
  <c r="B18743" i="31"/>
  <c r="B18742" i="31"/>
  <c r="B18741" i="31"/>
  <c r="B18740" i="31"/>
  <c r="B18739" i="31"/>
  <c r="B18738" i="31"/>
  <c r="B18737" i="31"/>
  <c r="B18736" i="31"/>
  <c r="B18735" i="31"/>
  <c r="B18734" i="31"/>
  <c r="B18733" i="31"/>
  <c r="B18732" i="31"/>
  <c r="B18731" i="31"/>
  <c r="B18730" i="31"/>
  <c r="B18729" i="31"/>
  <c r="B18728" i="31"/>
  <c r="B18727" i="31"/>
  <c r="B18726" i="31"/>
  <c r="B18725" i="31"/>
  <c r="B18724" i="31"/>
  <c r="B18723" i="31"/>
  <c r="B18722" i="31"/>
  <c r="B18721" i="31"/>
  <c r="B18720" i="31"/>
  <c r="B18719" i="31"/>
  <c r="B18718" i="31"/>
  <c r="B18717" i="31"/>
  <c r="B18716" i="31"/>
  <c r="B18715" i="31"/>
  <c r="B18714" i="31"/>
  <c r="B18713" i="31"/>
  <c r="B18712" i="31"/>
  <c r="B18711" i="31"/>
  <c r="B18710" i="31"/>
  <c r="B18709" i="31"/>
  <c r="B18708" i="31"/>
  <c r="B18707" i="31"/>
  <c r="B18706" i="31"/>
  <c r="B18705" i="31"/>
  <c r="B18704" i="31"/>
  <c r="B18703" i="31"/>
  <c r="B18702" i="31"/>
  <c r="B18701" i="31"/>
  <c r="B18700" i="31"/>
  <c r="B18699" i="31"/>
  <c r="B18698" i="31"/>
  <c r="B18697" i="31"/>
  <c r="B18696" i="31"/>
  <c r="B18695" i="31"/>
  <c r="B18694" i="31"/>
  <c r="B18693" i="31"/>
  <c r="B18692" i="31"/>
  <c r="B18691" i="31"/>
  <c r="B18690" i="31"/>
  <c r="B18689" i="31"/>
  <c r="B18688" i="31"/>
  <c r="B18687" i="31"/>
  <c r="B18686" i="31"/>
  <c r="B18685" i="31"/>
  <c r="B18684" i="31"/>
  <c r="B18683" i="31"/>
  <c r="B18682" i="31"/>
  <c r="B18681" i="31"/>
  <c r="B18680" i="31"/>
  <c r="B18679" i="31"/>
  <c r="B18678" i="31"/>
  <c r="B18677" i="31"/>
  <c r="B18676" i="31"/>
  <c r="B18675" i="31"/>
  <c r="B18674" i="31"/>
  <c r="B18673" i="31"/>
  <c r="B18672" i="31"/>
  <c r="B18671" i="31"/>
  <c r="B18670" i="31"/>
  <c r="B18669" i="31"/>
  <c r="B18668" i="31"/>
  <c r="B18667" i="31"/>
  <c r="B18666" i="31"/>
  <c r="B18665" i="31"/>
  <c r="B18664" i="31"/>
  <c r="B18663" i="31"/>
  <c r="B18662" i="31"/>
  <c r="B18661" i="31"/>
  <c r="B18660" i="31"/>
  <c r="B18659" i="31"/>
  <c r="B18658" i="31"/>
  <c r="B18657" i="31"/>
  <c r="B18656" i="31"/>
  <c r="B18655" i="31"/>
  <c r="B18654" i="31"/>
  <c r="B18653" i="31"/>
  <c r="B18652" i="31"/>
  <c r="B18651" i="31"/>
  <c r="B18650" i="31"/>
  <c r="B18649" i="31"/>
  <c r="B18648" i="31"/>
  <c r="B18647" i="31"/>
  <c r="B18646" i="31"/>
  <c r="B18645" i="31"/>
  <c r="B18644" i="31"/>
  <c r="B18643" i="31"/>
  <c r="B18642" i="31"/>
  <c r="B18641" i="31"/>
  <c r="B18640" i="31"/>
  <c r="B18639" i="31"/>
  <c r="B18638" i="31"/>
  <c r="B18637" i="31"/>
  <c r="B18636" i="31"/>
  <c r="B18635" i="31"/>
  <c r="B18634" i="31"/>
  <c r="B18633" i="31"/>
  <c r="B18632" i="31"/>
  <c r="B18631" i="31"/>
  <c r="B18630" i="31"/>
  <c r="B18629" i="31"/>
  <c r="B18628" i="31"/>
  <c r="B18627" i="31"/>
  <c r="B18626" i="31"/>
  <c r="B18625" i="31"/>
  <c r="B18624" i="31"/>
  <c r="B18623" i="31"/>
  <c r="B18622" i="31"/>
  <c r="B18621" i="31"/>
  <c r="B18620" i="31"/>
  <c r="B18619" i="31"/>
  <c r="B18618" i="31"/>
  <c r="B18617" i="31"/>
  <c r="B18616" i="31"/>
  <c r="B18615" i="31"/>
  <c r="B18614" i="31"/>
  <c r="B18613" i="31"/>
  <c r="B18612" i="31"/>
  <c r="B18611" i="31"/>
  <c r="B18610" i="31"/>
  <c r="B18609" i="31"/>
  <c r="B18608" i="31"/>
  <c r="B18607" i="31"/>
  <c r="B18606" i="31"/>
  <c r="B18605" i="31"/>
  <c r="B18604" i="31"/>
  <c r="B18603" i="31"/>
  <c r="B18602" i="31"/>
  <c r="B18601" i="31"/>
  <c r="B18600" i="31"/>
  <c r="B18599" i="31"/>
  <c r="B18598" i="31"/>
  <c r="B18597" i="31"/>
  <c r="B18596" i="31"/>
  <c r="B18595" i="31"/>
  <c r="B18594" i="31"/>
  <c r="B18593" i="31"/>
  <c r="B18592" i="31"/>
  <c r="B18591" i="31"/>
  <c r="B18590" i="31"/>
  <c r="B18589" i="31"/>
  <c r="B18588" i="31"/>
  <c r="B18587" i="31"/>
  <c r="B18586" i="31"/>
  <c r="B18585" i="31"/>
  <c r="B18584" i="31"/>
  <c r="B18583" i="31"/>
  <c r="B18582" i="31"/>
  <c r="B18581" i="31"/>
  <c r="B18580" i="31"/>
  <c r="B18579" i="31"/>
  <c r="B18578" i="31"/>
  <c r="B18577" i="31"/>
  <c r="B18576" i="31"/>
  <c r="B18575" i="31"/>
  <c r="B18574" i="31"/>
  <c r="B18573" i="31"/>
  <c r="B18572" i="31"/>
  <c r="B18571" i="31"/>
  <c r="B18570" i="31"/>
  <c r="B18569" i="31"/>
  <c r="B18568" i="31"/>
  <c r="B18567" i="31"/>
  <c r="B18566" i="31"/>
  <c r="B18565" i="31"/>
  <c r="B18564" i="31"/>
  <c r="B18563" i="31"/>
  <c r="B18562" i="31"/>
  <c r="B18561" i="31"/>
  <c r="B18560" i="31"/>
  <c r="B18559" i="31"/>
  <c r="B18558" i="31"/>
  <c r="B18557" i="31"/>
  <c r="B18556" i="31"/>
  <c r="B18555" i="31"/>
  <c r="B18554" i="31"/>
  <c r="B18553" i="31"/>
  <c r="B18552" i="31"/>
  <c r="B18551" i="31"/>
  <c r="B18550" i="31"/>
  <c r="B18549" i="31"/>
  <c r="B18548" i="31"/>
  <c r="B18547" i="31"/>
  <c r="B18546" i="31"/>
  <c r="B18545" i="31"/>
  <c r="B18544" i="31"/>
  <c r="B18543" i="31"/>
  <c r="B18542" i="31"/>
  <c r="B18541" i="31"/>
  <c r="B18540" i="31"/>
  <c r="B18539" i="31"/>
  <c r="B18538" i="31"/>
  <c r="B18537" i="31"/>
  <c r="B18536" i="31"/>
  <c r="B18535" i="31"/>
  <c r="B18534" i="31"/>
  <c r="B18533" i="31"/>
  <c r="B18532" i="31"/>
  <c r="B18531" i="31"/>
  <c r="B18530" i="31"/>
  <c r="B18529" i="31"/>
  <c r="B18528" i="31"/>
  <c r="B18527" i="31"/>
  <c r="B18526" i="31"/>
  <c r="B18525" i="31"/>
  <c r="B18524" i="31"/>
  <c r="B18523" i="31"/>
  <c r="B18522" i="31"/>
  <c r="B18521" i="31"/>
  <c r="B18520" i="31"/>
  <c r="B18519" i="31"/>
  <c r="B18518" i="31"/>
  <c r="B18517" i="31"/>
  <c r="B18516" i="31"/>
  <c r="B18515" i="31"/>
  <c r="B18514" i="31"/>
  <c r="B18513" i="31"/>
  <c r="B18512" i="31"/>
  <c r="B18511" i="31"/>
  <c r="B18510" i="31"/>
  <c r="B18509" i="31"/>
  <c r="B18508" i="31"/>
  <c r="B18507" i="31"/>
  <c r="B18506" i="31"/>
  <c r="B18505" i="31"/>
  <c r="B18504" i="31"/>
  <c r="B18503" i="31"/>
  <c r="B18502" i="31"/>
  <c r="B18501" i="31"/>
  <c r="B18500" i="31"/>
  <c r="B18499" i="31"/>
  <c r="B18498" i="31"/>
  <c r="B18497" i="31"/>
  <c r="B18496" i="31"/>
  <c r="B18495" i="31"/>
  <c r="B18494" i="31"/>
  <c r="B18493" i="31"/>
  <c r="B18492" i="31"/>
  <c r="B18491" i="31"/>
  <c r="B18490" i="31"/>
  <c r="B18489" i="31"/>
  <c r="B18488" i="31"/>
  <c r="B18487" i="31"/>
  <c r="B18486" i="31"/>
  <c r="B18485" i="31"/>
  <c r="B18484" i="31"/>
  <c r="B18483" i="31"/>
  <c r="B18482" i="31"/>
  <c r="B18481" i="31"/>
  <c r="B18480" i="31"/>
  <c r="B18479" i="31"/>
  <c r="B18478" i="31"/>
  <c r="B18477" i="31"/>
  <c r="B18476" i="31"/>
  <c r="B18475" i="31"/>
  <c r="B18474" i="31"/>
  <c r="B18473" i="31"/>
  <c r="B18472" i="31"/>
  <c r="B18471" i="31"/>
  <c r="B18470" i="31"/>
  <c r="B18469" i="31"/>
  <c r="B18468" i="31"/>
  <c r="B18467" i="31"/>
  <c r="B18466" i="31"/>
  <c r="B18465" i="31"/>
  <c r="B18464" i="31"/>
  <c r="B18463" i="31"/>
  <c r="B18462" i="31"/>
  <c r="B18461" i="31"/>
  <c r="B18460" i="31"/>
  <c r="B18459" i="31"/>
  <c r="B18458" i="31"/>
  <c r="B18457" i="31"/>
  <c r="B18456" i="31"/>
  <c r="B18455" i="31"/>
  <c r="B18454" i="31"/>
  <c r="B18453" i="31"/>
  <c r="B18452" i="31"/>
  <c r="B18451" i="31"/>
  <c r="B18450" i="31"/>
  <c r="B18449" i="31"/>
  <c r="B18448" i="31"/>
  <c r="B18447" i="31"/>
  <c r="B18446" i="31"/>
  <c r="B18445" i="31"/>
  <c r="B18444" i="31"/>
  <c r="B18443" i="31"/>
  <c r="B18442" i="31"/>
  <c r="B18441" i="31"/>
  <c r="B18440" i="31"/>
  <c r="B18439" i="31"/>
  <c r="B18438" i="31"/>
  <c r="B18437" i="31"/>
  <c r="B18436" i="31"/>
  <c r="B18435" i="31"/>
  <c r="B18434" i="31"/>
  <c r="B18433" i="31"/>
  <c r="B18432" i="31"/>
  <c r="B18431" i="31"/>
  <c r="B18430" i="31"/>
  <c r="B18429" i="31"/>
  <c r="B18428" i="31"/>
  <c r="B18427" i="31"/>
  <c r="B18426" i="31"/>
  <c r="B18425" i="31"/>
  <c r="B18424" i="31"/>
  <c r="B18423" i="31"/>
  <c r="B18422" i="31"/>
  <c r="B18421" i="31"/>
  <c r="B18420" i="31"/>
  <c r="B18419" i="31"/>
  <c r="B18418" i="31"/>
  <c r="B18417" i="31"/>
  <c r="B18416" i="31"/>
  <c r="B18415" i="31"/>
  <c r="B18414" i="31"/>
  <c r="B18413" i="31"/>
  <c r="B18412" i="31"/>
  <c r="B18411" i="31"/>
  <c r="B18410" i="31"/>
  <c r="B18409" i="31"/>
  <c r="B18408" i="31"/>
  <c r="B18407" i="31"/>
  <c r="B18406" i="31"/>
  <c r="B18405" i="31"/>
  <c r="B18404" i="31"/>
  <c r="B18403" i="31"/>
  <c r="B18402" i="31"/>
  <c r="B18401" i="31"/>
  <c r="B18400" i="31"/>
  <c r="B18399" i="31"/>
  <c r="B18398" i="31"/>
  <c r="B18397" i="31"/>
  <c r="B18396" i="31"/>
  <c r="B18395" i="31"/>
  <c r="B18394" i="31"/>
  <c r="B18393" i="31"/>
  <c r="B18392" i="31"/>
  <c r="B18391" i="31"/>
  <c r="B18390" i="31"/>
  <c r="B18389" i="31"/>
  <c r="B18388" i="31"/>
  <c r="B18387" i="31"/>
  <c r="B18386" i="31"/>
  <c r="B18385" i="31"/>
  <c r="B18384" i="31"/>
  <c r="B18383" i="31"/>
  <c r="B18382" i="31"/>
  <c r="B18381" i="31"/>
  <c r="B18380" i="31"/>
  <c r="B18379" i="31"/>
  <c r="B18378" i="31"/>
  <c r="B18377" i="31"/>
  <c r="B18376" i="31"/>
  <c r="B18375" i="31"/>
  <c r="B18374" i="31"/>
  <c r="B18373" i="31"/>
  <c r="B18372" i="31"/>
  <c r="B18371" i="31"/>
  <c r="B18370" i="31"/>
  <c r="B18369" i="31"/>
  <c r="B18368" i="31"/>
  <c r="B18367" i="31"/>
  <c r="B18366" i="31"/>
  <c r="B18365" i="31"/>
  <c r="B18364" i="31"/>
  <c r="B18363" i="31"/>
  <c r="B18362" i="31"/>
  <c r="B18361" i="31"/>
  <c r="B18360" i="31"/>
  <c r="B18359" i="31"/>
  <c r="B18358" i="31"/>
  <c r="B18357" i="31"/>
  <c r="B18356" i="31"/>
  <c r="B18355" i="31"/>
  <c r="B18354" i="31"/>
  <c r="B18353" i="31"/>
  <c r="B18352" i="31"/>
  <c r="B18351" i="31"/>
  <c r="B18350" i="31"/>
  <c r="B18349" i="31"/>
  <c r="B18348" i="31"/>
  <c r="B18347" i="31"/>
  <c r="B18346" i="31"/>
  <c r="B18345" i="31"/>
  <c r="B18344" i="31"/>
  <c r="B18343" i="31"/>
  <c r="B18342" i="31"/>
  <c r="B18341" i="31"/>
  <c r="B18340" i="31"/>
  <c r="B18339" i="31"/>
  <c r="B18338" i="31"/>
  <c r="B18337" i="31"/>
  <c r="B18336" i="31"/>
  <c r="B18335" i="31"/>
  <c r="B18334" i="31"/>
  <c r="B18333" i="31"/>
  <c r="B18332" i="31"/>
  <c r="B18331" i="31"/>
  <c r="B18330" i="31"/>
  <c r="B18329" i="31"/>
  <c r="B18328" i="31"/>
  <c r="B18327" i="31"/>
  <c r="B18326" i="31"/>
  <c r="B18325" i="31"/>
  <c r="B18324" i="31"/>
  <c r="B18323" i="31"/>
  <c r="B18322" i="31"/>
  <c r="B18321" i="31"/>
  <c r="B18320" i="31"/>
  <c r="B18319" i="31"/>
  <c r="B18318" i="31"/>
  <c r="B18317" i="31"/>
  <c r="B18316" i="31"/>
  <c r="B18315" i="31"/>
  <c r="B18314" i="31"/>
  <c r="B18313" i="31"/>
  <c r="B18312" i="31"/>
  <c r="B18311" i="31"/>
  <c r="B18310" i="31"/>
  <c r="B18309" i="31"/>
  <c r="B18308" i="31"/>
  <c r="B18307" i="31"/>
  <c r="B18306" i="31"/>
  <c r="B18305" i="31"/>
  <c r="B18304" i="31"/>
  <c r="B18303" i="31"/>
  <c r="B18302" i="31"/>
  <c r="B18301" i="31"/>
  <c r="B18300" i="31"/>
  <c r="B18299" i="31"/>
  <c r="B18298" i="31"/>
  <c r="B18297" i="31"/>
  <c r="B18296" i="31"/>
  <c r="B18295" i="31"/>
  <c r="B18294" i="31"/>
  <c r="B18293" i="31"/>
  <c r="B18292" i="31"/>
  <c r="B18291" i="31"/>
  <c r="B18290" i="31"/>
  <c r="B18289" i="31"/>
  <c r="B18288" i="31"/>
  <c r="B18287" i="31"/>
  <c r="B18286" i="31"/>
  <c r="B18285" i="31"/>
  <c r="B18284" i="31"/>
  <c r="B18283" i="31"/>
  <c r="B18282" i="31"/>
  <c r="B18281" i="31"/>
  <c r="B18280" i="31"/>
  <c r="B18279" i="31"/>
  <c r="B18278" i="31"/>
  <c r="B18277" i="31"/>
  <c r="B18276" i="31"/>
  <c r="B18275" i="31"/>
  <c r="B18274" i="31"/>
  <c r="B18273" i="31"/>
  <c r="B18272" i="31"/>
  <c r="B18271" i="31"/>
  <c r="B18270" i="31"/>
  <c r="B18269" i="31"/>
  <c r="B18268" i="31"/>
  <c r="B18267" i="31"/>
  <c r="B18266" i="31"/>
  <c r="B18265" i="31"/>
  <c r="B18264" i="31"/>
  <c r="B18263" i="31"/>
  <c r="B18262" i="31"/>
  <c r="B18261" i="31"/>
  <c r="B18260" i="31"/>
  <c r="B18259" i="31"/>
  <c r="B18258" i="31"/>
  <c r="B18257" i="31"/>
  <c r="B18256" i="31"/>
  <c r="B18255" i="31"/>
  <c r="B18254" i="31"/>
  <c r="B18253" i="31"/>
  <c r="B18252" i="31"/>
  <c r="B18251" i="31"/>
  <c r="B18250" i="31"/>
  <c r="B18249" i="31"/>
  <c r="B18248" i="31"/>
  <c r="B18247" i="31"/>
  <c r="B18246" i="31"/>
  <c r="B18245" i="31"/>
  <c r="B18244" i="31"/>
  <c r="B18243" i="31"/>
  <c r="B18242" i="31"/>
  <c r="B18241" i="31"/>
  <c r="B18240" i="31"/>
  <c r="B18239" i="31"/>
  <c r="B18238" i="31"/>
  <c r="B18237" i="31"/>
  <c r="B18236" i="31"/>
  <c r="B18235" i="31"/>
  <c r="B18234" i="31"/>
  <c r="B18233" i="31"/>
  <c r="B18232" i="31"/>
  <c r="B18231" i="31"/>
  <c r="B18230" i="31"/>
  <c r="B18229" i="31"/>
  <c r="B18228" i="31"/>
  <c r="B18227" i="31"/>
  <c r="B18226" i="31"/>
  <c r="B18225" i="31"/>
  <c r="B18224" i="31"/>
  <c r="B18223" i="31"/>
  <c r="B18222" i="31"/>
  <c r="B18221" i="31"/>
  <c r="B18220" i="31"/>
  <c r="B18219" i="31"/>
  <c r="B18218" i="31"/>
  <c r="B18217" i="31"/>
  <c r="B18216" i="31"/>
  <c r="B18215" i="31"/>
  <c r="B18214" i="31"/>
  <c r="B18213" i="31"/>
  <c r="B18212" i="31"/>
  <c r="B18211" i="31"/>
  <c r="B18210" i="31"/>
  <c r="B18209" i="31"/>
  <c r="B18208" i="31"/>
  <c r="B18207" i="31"/>
  <c r="B18206" i="31"/>
  <c r="B18205" i="31"/>
  <c r="B18204" i="31"/>
  <c r="B18203" i="31"/>
  <c r="B18202" i="31"/>
  <c r="B18201" i="31"/>
  <c r="B18200" i="31"/>
  <c r="B18199" i="31"/>
  <c r="B18198" i="31"/>
  <c r="B18197" i="31"/>
  <c r="B18196" i="31"/>
  <c r="B18195" i="31"/>
  <c r="B18194" i="31"/>
  <c r="B18193" i="31"/>
  <c r="B18192" i="31"/>
  <c r="B18191" i="31"/>
  <c r="B18190" i="31"/>
  <c r="B18189" i="31"/>
  <c r="B18188" i="31"/>
  <c r="B18187" i="31"/>
  <c r="B18186" i="31"/>
  <c r="B18185" i="31"/>
  <c r="B18184" i="31"/>
  <c r="B18183" i="31"/>
  <c r="B18182" i="31"/>
  <c r="B18181" i="31"/>
  <c r="B18180" i="31"/>
  <c r="B18179" i="31"/>
  <c r="B18178" i="31"/>
  <c r="B18177" i="31"/>
  <c r="B18176" i="31"/>
  <c r="B18175" i="31"/>
  <c r="B18174" i="31"/>
  <c r="B18173" i="31"/>
  <c r="B18172" i="31"/>
  <c r="B18171" i="31"/>
  <c r="B18170" i="31"/>
  <c r="B18169" i="31"/>
  <c r="B18168" i="31"/>
  <c r="B18167" i="31"/>
  <c r="B18166" i="31"/>
  <c r="B18165" i="31"/>
  <c r="B18164" i="31"/>
  <c r="B18163" i="31"/>
  <c r="B18162" i="31"/>
  <c r="B18161" i="31"/>
  <c r="B18160" i="31"/>
  <c r="B18159" i="31"/>
  <c r="B18158" i="31"/>
  <c r="B18157" i="31"/>
  <c r="B18156" i="31"/>
  <c r="B18155" i="31"/>
  <c r="B18154" i="31"/>
  <c r="B18153" i="31"/>
  <c r="B18152" i="31"/>
  <c r="B18151" i="31"/>
  <c r="B18150" i="31"/>
  <c r="B18149" i="31"/>
  <c r="B18148" i="31"/>
  <c r="B18147" i="31"/>
  <c r="B18146" i="31"/>
  <c r="B18145" i="31"/>
  <c r="B18144" i="31"/>
  <c r="B18143" i="31"/>
  <c r="B18142" i="31"/>
  <c r="B18141" i="31"/>
  <c r="B18140" i="31"/>
  <c r="B18139" i="31"/>
  <c r="B18138" i="31"/>
  <c r="B18137" i="31"/>
  <c r="B18136" i="31"/>
  <c r="B18135" i="31"/>
  <c r="B18134" i="31"/>
  <c r="B18133" i="31"/>
  <c r="B18132" i="31"/>
  <c r="B18131" i="31"/>
  <c r="B18130" i="31"/>
  <c r="B18129" i="31"/>
  <c r="B18128" i="31"/>
  <c r="B18127" i="31"/>
  <c r="B18126" i="31"/>
  <c r="B18125" i="31"/>
  <c r="B18124" i="31"/>
  <c r="B18123" i="31"/>
  <c r="B18122" i="31"/>
  <c r="B18121" i="31"/>
  <c r="B18120" i="31"/>
  <c r="B18119" i="31"/>
  <c r="B18118" i="31"/>
  <c r="B18117" i="31"/>
  <c r="B18116" i="31"/>
  <c r="B18115" i="31"/>
  <c r="B18114" i="31"/>
  <c r="B18113" i="31"/>
  <c r="B18112" i="31"/>
  <c r="B18111" i="31"/>
  <c r="B18110" i="31"/>
  <c r="B18109" i="31"/>
  <c r="B18108" i="31"/>
  <c r="B18107" i="31"/>
  <c r="B18106" i="31"/>
  <c r="B18105" i="31"/>
  <c r="B18104" i="31"/>
  <c r="B18103" i="31"/>
  <c r="B18102" i="31"/>
  <c r="B18101" i="31"/>
  <c r="B18100" i="31"/>
  <c r="B18099" i="31"/>
  <c r="B18098" i="31"/>
  <c r="B18097" i="31"/>
  <c r="B18096" i="31"/>
  <c r="B18095" i="31"/>
  <c r="B18094" i="31"/>
  <c r="B18093" i="31"/>
  <c r="B18092" i="31"/>
  <c r="B18091" i="31"/>
  <c r="B18090" i="31"/>
  <c r="B18089" i="31"/>
  <c r="B18088" i="31"/>
  <c r="B18087" i="31"/>
  <c r="B18086" i="31"/>
  <c r="B18085" i="31"/>
  <c r="B18084" i="31"/>
  <c r="B18083" i="31"/>
  <c r="B18082" i="31"/>
  <c r="B18081" i="31"/>
  <c r="B18080" i="31"/>
  <c r="B18079" i="31"/>
  <c r="B18078" i="31"/>
  <c r="B18077" i="31"/>
  <c r="B18076" i="31"/>
  <c r="B18075" i="31"/>
  <c r="B18074" i="31"/>
  <c r="B18073" i="31"/>
  <c r="B18072" i="31"/>
  <c r="B18071" i="31"/>
  <c r="B18070" i="31"/>
  <c r="B18069" i="31"/>
  <c r="B18068" i="31"/>
  <c r="B18067" i="31"/>
  <c r="B18066" i="31"/>
  <c r="B18065" i="31"/>
  <c r="B18064" i="31"/>
  <c r="B18063" i="31"/>
  <c r="B18062" i="31"/>
  <c r="B18061" i="31"/>
  <c r="B18060" i="31"/>
  <c r="B18059" i="31"/>
  <c r="B18058" i="31"/>
  <c r="B18057" i="31"/>
  <c r="B18056" i="31"/>
  <c r="B18055" i="31"/>
  <c r="B18054" i="31"/>
  <c r="B18053" i="31"/>
  <c r="B18052" i="31"/>
  <c r="B18051" i="31"/>
  <c r="B18050" i="31"/>
  <c r="B18049" i="31"/>
  <c r="B18048" i="31"/>
  <c r="B18047" i="31"/>
  <c r="B18046" i="31"/>
  <c r="B18045" i="31"/>
  <c r="B18044" i="31"/>
  <c r="B18043" i="31"/>
  <c r="B18042" i="31"/>
  <c r="B18041" i="31"/>
  <c r="B18040" i="31"/>
  <c r="B18039" i="31"/>
  <c r="B18038" i="31"/>
  <c r="B18037" i="31"/>
  <c r="B18036" i="31"/>
  <c r="B18035" i="31"/>
  <c r="B18034" i="31"/>
  <c r="B18033" i="31"/>
  <c r="B18032" i="31"/>
  <c r="B18031" i="31"/>
  <c r="B18030" i="31"/>
  <c r="B18029" i="31"/>
  <c r="B18028" i="31"/>
  <c r="B18027" i="31"/>
  <c r="B18026" i="31"/>
  <c r="B18025" i="31"/>
  <c r="B18024" i="31"/>
  <c r="B18023" i="31"/>
  <c r="B18022" i="31"/>
  <c r="B18021" i="31"/>
  <c r="B18020" i="31"/>
  <c r="B18019" i="31"/>
  <c r="B18018" i="31"/>
  <c r="B18017" i="31"/>
  <c r="B18016" i="31"/>
  <c r="B18015" i="31"/>
  <c r="B18014" i="31"/>
  <c r="B18013" i="31"/>
  <c r="B18012" i="31"/>
  <c r="B18011" i="31"/>
  <c r="B18010" i="31"/>
  <c r="B18009" i="31"/>
  <c r="B18008" i="31"/>
  <c r="B18007" i="31"/>
  <c r="B18006" i="31"/>
  <c r="B18005" i="31"/>
  <c r="B18004" i="31"/>
  <c r="B18003" i="31"/>
  <c r="B18002" i="31"/>
  <c r="B18001" i="31"/>
  <c r="B18000" i="31"/>
  <c r="B17999" i="31"/>
  <c r="B17998" i="31"/>
  <c r="B17997" i="31"/>
  <c r="B17996" i="31"/>
  <c r="B17995" i="31"/>
  <c r="B17994" i="31"/>
  <c r="B17993" i="31"/>
  <c r="B17992" i="31"/>
  <c r="B17991" i="31"/>
  <c r="B17990" i="31"/>
  <c r="B17989" i="31"/>
  <c r="B17988" i="31"/>
  <c r="B17987" i="31"/>
  <c r="B17986" i="31"/>
  <c r="B17985" i="31"/>
  <c r="B17984" i="31"/>
  <c r="B17983" i="31"/>
  <c r="B17982" i="31"/>
  <c r="B17981" i="31"/>
  <c r="B17980" i="31"/>
  <c r="B17979" i="31"/>
  <c r="B17978" i="31"/>
  <c r="B17977" i="31"/>
  <c r="B17976" i="31"/>
  <c r="B17975" i="31"/>
  <c r="B17974" i="31"/>
  <c r="B17973" i="31"/>
  <c r="B17972" i="31"/>
  <c r="B17971" i="31"/>
  <c r="B17970" i="31"/>
  <c r="B17969" i="31"/>
  <c r="B17968" i="31"/>
  <c r="B17967" i="31"/>
  <c r="B17966" i="31"/>
  <c r="B17965" i="31"/>
  <c r="B17964" i="31"/>
  <c r="B17963" i="31"/>
  <c r="B17962" i="31"/>
  <c r="B17961" i="31"/>
  <c r="B17960" i="31"/>
  <c r="B17959" i="31"/>
  <c r="B17958" i="31"/>
  <c r="B17957" i="31"/>
  <c r="B17956" i="31"/>
  <c r="B17955" i="31"/>
  <c r="B17954" i="31"/>
  <c r="B17953" i="31"/>
  <c r="B17952" i="31"/>
  <c r="B17951" i="31"/>
  <c r="B17950" i="31"/>
  <c r="B17949" i="31"/>
  <c r="B17948" i="31"/>
  <c r="B17947" i="31"/>
  <c r="B17946" i="31"/>
  <c r="B17945" i="31"/>
  <c r="B17944" i="31"/>
  <c r="B17943" i="31"/>
  <c r="B17942" i="31"/>
  <c r="B17941" i="31"/>
  <c r="B17940" i="31"/>
  <c r="B17939" i="31"/>
  <c r="B17938" i="31"/>
  <c r="B17937" i="31"/>
  <c r="B17936" i="31"/>
  <c r="B17935" i="31"/>
  <c r="B17934" i="31"/>
  <c r="B17933" i="31"/>
  <c r="B17932" i="31"/>
  <c r="B17931" i="31"/>
  <c r="B17930" i="31"/>
  <c r="B17929" i="31"/>
  <c r="B17928" i="31"/>
  <c r="B17927" i="31"/>
  <c r="B17926" i="31"/>
  <c r="B17925" i="31"/>
  <c r="B17924" i="31"/>
  <c r="B17923" i="31"/>
  <c r="B17922" i="31"/>
  <c r="B17921" i="31"/>
  <c r="B17920" i="31"/>
  <c r="B17919" i="31"/>
  <c r="B17918" i="31"/>
  <c r="B17917" i="31"/>
  <c r="B17916" i="31"/>
  <c r="B17915" i="31"/>
  <c r="B17914" i="31"/>
  <c r="B17913" i="31"/>
  <c r="B17912" i="31"/>
  <c r="B17911" i="31"/>
  <c r="B17910" i="31"/>
  <c r="B17909" i="31"/>
  <c r="B17908" i="31"/>
  <c r="B17907" i="31"/>
  <c r="B17906" i="31"/>
  <c r="B17905" i="31"/>
  <c r="B17904" i="31"/>
  <c r="B17903" i="31"/>
  <c r="B17902" i="31"/>
  <c r="B17901" i="31"/>
  <c r="B17900" i="31"/>
  <c r="B17899" i="31"/>
  <c r="B17898" i="31"/>
  <c r="B17897" i="31"/>
  <c r="B17896" i="31"/>
  <c r="B17895" i="31"/>
  <c r="B17894" i="31"/>
  <c r="B17893" i="31"/>
  <c r="B17892" i="31"/>
  <c r="B17891" i="31"/>
  <c r="B17890" i="31"/>
  <c r="B17889" i="31"/>
  <c r="B17888" i="31"/>
  <c r="B17887" i="31"/>
  <c r="B17886" i="31"/>
  <c r="B17885" i="31"/>
  <c r="B17884" i="31"/>
  <c r="B17883" i="31"/>
  <c r="B17882" i="31"/>
  <c r="B17881" i="31"/>
  <c r="B17880" i="31"/>
  <c r="B17879" i="31"/>
  <c r="B17878" i="31"/>
  <c r="B17877" i="31"/>
  <c r="B17876" i="31"/>
  <c r="B17875" i="31"/>
  <c r="B17874" i="31"/>
  <c r="B17873" i="31"/>
  <c r="B17872" i="31"/>
  <c r="B17871" i="31"/>
  <c r="B17870" i="31"/>
  <c r="B17869" i="31"/>
  <c r="B17868" i="31"/>
  <c r="B17867" i="31"/>
  <c r="B17866" i="31"/>
  <c r="B17865" i="31"/>
  <c r="B17864" i="31"/>
  <c r="B17863" i="31"/>
  <c r="B17862" i="31"/>
  <c r="B17861" i="31"/>
  <c r="B17860" i="31"/>
  <c r="B17859" i="31"/>
  <c r="B17858" i="31"/>
  <c r="B17857" i="31"/>
  <c r="B17856" i="31"/>
  <c r="B17855" i="31"/>
  <c r="B17854" i="31"/>
  <c r="B17853" i="31"/>
  <c r="B17852" i="31"/>
  <c r="B17851" i="31"/>
  <c r="B17850" i="31"/>
  <c r="B17849" i="31"/>
  <c r="B17848" i="31"/>
  <c r="B17847" i="31"/>
  <c r="B17846" i="31"/>
  <c r="B17845" i="31"/>
  <c r="B17844" i="31"/>
  <c r="B17843" i="31"/>
  <c r="B17842" i="31"/>
  <c r="B17841" i="31"/>
  <c r="B17840" i="31"/>
  <c r="B17839" i="31"/>
  <c r="B17838" i="31"/>
  <c r="B17837" i="31"/>
  <c r="B17836" i="31"/>
  <c r="B17835" i="31"/>
  <c r="B17834" i="31"/>
  <c r="B17833" i="31"/>
  <c r="B17832" i="31"/>
  <c r="B17831" i="31"/>
  <c r="B17830" i="31"/>
  <c r="B17829" i="31"/>
  <c r="B17828" i="31"/>
  <c r="B17827" i="31"/>
  <c r="B17826" i="31"/>
  <c r="B17825" i="31"/>
  <c r="B17824" i="31"/>
  <c r="B17823" i="31"/>
  <c r="B17822" i="31"/>
  <c r="B17821" i="31"/>
  <c r="B17820" i="31"/>
  <c r="B17819" i="31"/>
  <c r="B17818" i="31"/>
  <c r="B17817" i="31"/>
  <c r="B17816" i="31"/>
  <c r="B17815" i="31"/>
  <c r="B17814" i="31"/>
  <c r="B17813" i="31"/>
  <c r="B17812" i="31"/>
  <c r="B17811" i="31"/>
  <c r="B17810" i="31"/>
  <c r="B17809" i="31"/>
  <c r="B17808" i="31"/>
  <c r="B17807" i="31"/>
  <c r="B17806" i="31"/>
  <c r="B17805" i="31"/>
  <c r="B17804" i="31"/>
  <c r="B17803" i="31"/>
  <c r="B17802" i="31"/>
  <c r="B17801" i="31"/>
  <c r="B17800" i="31"/>
  <c r="B17799" i="31"/>
  <c r="B17798" i="31"/>
  <c r="B17797" i="31"/>
  <c r="B17796" i="31"/>
  <c r="B17795" i="31"/>
  <c r="B17794" i="31"/>
  <c r="B17793" i="31"/>
  <c r="B17792" i="31"/>
  <c r="B17791" i="31"/>
  <c r="B17790" i="31"/>
  <c r="B17789" i="31"/>
  <c r="B17788" i="31"/>
  <c r="B17787" i="31"/>
  <c r="B17786" i="31"/>
  <c r="B17785" i="31"/>
  <c r="B17784" i="31"/>
  <c r="B17783" i="31"/>
  <c r="B17782" i="31"/>
  <c r="B17781" i="31"/>
  <c r="B17780" i="31"/>
  <c r="B17779" i="31"/>
  <c r="B17778" i="31"/>
  <c r="B17777" i="31"/>
  <c r="B17776" i="31"/>
  <c r="B17775" i="31"/>
  <c r="B17774" i="31"/>
  <c r="B17773" i="31"/>
  <c r="B17772" i="31"/>
  <c r="B17771" i="31"/>
  <c r="B17770" i="31"/>
  <c r="B17769" i="31"/>
  <c r="B17768" i="31"/>
  <c r="B17767" i="31"/>
  <c r="B17766" i="31"/>
  <c r="B17765" i="31"/>
  <c r="B17764" i="31"/>
  <c r="B17763" i="31"/>
  <c r="B17762" i="31"/>
  <c r="B17761" i="31"/>
  <c r="B17760" i="31"/>
  <c r="B17759" i="31"/>
  <c r="B17758" i="31"/>
  <c r="B17757" i="31"/>
  <c r="B17756" i="31"/>
  <c r="B17755" i="31"/>
  <c r="B17754" i="31"/>
  <c r="B17753" i="31"/>
  <c r="B17752" i="31"/>
  <c r="B17751" i="31"/>
  <c r="B17750" i="31"/>
  <c r="B17749" i="31"/>
  <c r="B17748" i="31"/>
  <c r="B17747" i="31"/>
  <c r="B17746" i="31"/>
  <c r="B17745" i="31"/>
  <c r="B17744" i="31"/>
  <c r="B17743" i="31"/>
  <c r="B17742" i="31"/>
  <c r="B17741" i="31"/>
  <c r="B17740" i="31"/>
  <c r="B17739" i="31"/>
  <c r="B17738" i="31"/>
  <c r="B17737" i="31"/>
  <c r="B17736" i="31"/>
  <c r="B17735" i="31"/>
  <c r="B17734" i="31"/>
  <c r="B17733" i="31"/>
  <c r="B17732" i="31"/>
  <c r="B17731" i="31"/>
  <c r="B17730" i="31"/>
  <c r="B17729" i="31"/>
  <c r="B17728" i="31"/>
  <c r="B17727" i="31"/>
  <c r="B17726" i="31"/>
  <c r="B17725" i="31"/>
  <c r="B17724" i="31"/>
  <c r="B17723" i="31"/>
  <c r="B17722" i="31"/>
  <c r="B17721" i="31"/>
  <c r="B17720" i="31"/>
  <c r="B17719" i="31"/>
  <c r="B17718" i="31"/>
  <c r="B17717" i="31"/>
  <c r="B17716" i="31"/>
  <c r="B17715" i="31"/>
  <c r="B17714" i="31"/>
  <c r="B17713" i="31"/>
  <c r="B17712" i="31"/>
  <c r="B17711" i="31"/>
  <c r="B17710" i="31"/>
  <c r="B17709" i="31"/>
  <c r="B17708" i="31"/>
  <c r="B17707" i="31"/>
  <c r="B17706" i="31"/>
  <c r="B17705" i="31"/>
  <c r="B17704" i="31"/>
  <c r="B17703" i="31"/>
  <c r="B17702" i="31"/>
  <c r="B17701" i="31"/>
  <c r="B17700" i="31"/>
  <c r="B17699" i="31"/>
  <c r="B17698" i="31"/>
  <c r="B17697" i="31"/>
  <c r="B17696" i="31"/>
  <c r="B17695" i="31"/>
  <c r="B17694" i="31"/>
  <c r="B17693" i="31"/>
  <c r="B17692" i="31"/>
  <c r="B17691" i="31"/>
  <c r="B17690" i="31"/>
  <c r="B17689" i="31"/>
  <c r="B17688" i="31"/>
  <c r="B17687" i="31"/>
  <c r="B17686" i="31"/>
  <c r="B17685" i="31"/>
  <c r="B17684" i="31"/>
  <c r="B17683" i="31"/>
  <c r="B17682" i="31"/>
  <c r="B17681" i="31"/>
  <c r="B17680" i="31"/>
  <c r="B17679" i="31"/>
  <c r="B17678" i="31"/>
  <c r="B17677" i="31"/>
  <c r="B17676" i="31"/>
  <c r="B17675" i="31"/>
  <c r="B17674" i="31"/>
  <c r="B17673" i="31"/>
  <c r="B17672" i="31"/>
  <c r="B17671" i="31"/>
  <c r="B17670" i="31"/>
  <c r="B17669" i="31"/>
  <c r="B17668" i="31"/>
  <c r="B17667" i="31"/>
  <c r="B17666" i="31"/>
  <c r="B17665" i="31"/>
  <c r="B17664" i="31"/>
  <c r="B17663" i="31"/>
  <c r="B17662" i="31"/>
  <c r="B17661" i="31"/>
  <c r="B17660" i="31"/>
  <c r="B17659" i="31"/>
  <c r="B17658" i="31"/>
  <c r="B17657" i="31"/>
  <c r="B17656" i="31"/>
  <c r="B17655" i="31"/>
  <c r="B17654" i="31"/>
  <c r="B17653" i="31"/>
  <c r="B17652" i="31"/>
  <c r="B17651" i="31"/>
  <c r="B17650" i="31"/>
  <c r="B17649" i="31"/>
  <c r="B17648" i="31"/>
  <c r="B17647" i="31"/>
  <c r="B17646" i="31"/>
  <c r="B17645" i="31"/>
  <c r="B17644" i="31"/>
  <c r="B17643" i="31"/>
  <c r="B17642" i="31"/>
  <c r="B17641" i="31"/>
  <c r="B17640" i="31"/>
  <c r="B17639" i="31"/>
  <c r="B17638" i="31"/>
  <c r="B17637" i="31"/>
  <c r="B17636" i="31"/>
  <c r="B17635" i="31"/>
  <c r="B17634" i="31"/>
  <c r="B17633" i="31"/>
  <c r="B17632" i="31"/>
  <c r="B17631" i="31"/>
  <c r="B17630" i="31"/>
  <c r="B17629" i="31"/>
  <c r="B17628" i="31"/>
  <c r="B17627" i="31"/>
  <c r="B17626" i="31"/>
  <c r="B17625" i="31"/>
  <c r="B17624" i="31"/>
  <c r="B17623" i="31"/>
  <c r="B17622" i="31"/>
  <c r="B17621" i="31"/>
  <c r="B17620" i="31"/>
  <c r="B17619" i="31"/>
  <c r="B17618" i="31"/>
  <c r="B17617" i="31"/>
  <c r="B17616" i="31"/>
  <c r="B17615" i="31"/>
  <c r="B17614" i="31"/>
  <c r="B17613" i="31"/>
  <c r="B17612" i="31"/>
  <c r="B17611" i="31"/>
  <c r="B17610" i="31"/>
  <c r="B17609" i="31"/>
  <c r="B17608" i="31"/>
  <c r="B17607" i="31"/>
  <c r="B17606" i="31"/>
  <c r="B17605" i="31"/>
  <c r="B17604" i="31"/>
  <c r="B17603" i="31"/>
  <c r="B17602" i="31"/>
  <c r="B17601" i="31"/>
  <c r="B17600" i="31"/>
  <c r="B17599" i="31"/>
  <c r="B17598" i="31"/>
  <c r="B17597" i="31"/>
  <c r="B17596" i="31"/>
  <c r="B17595" i="31"/>
  <c r="B17594" i="31"/>
  <c r="B17593" i="31"/>
  <c r="B17592" i="31"/>
  <c r="B17591" i="31"/>
  <c r="B17590" i="31"/>
  <c r="B17589" i="31"/>
  <c r="B17588" i="31"/>
  <c r="B17587" i="31"/>
  <c r="B17586" i="31"/>
  <c r="B17585" i="31"/>
  <c r="B17584" i="31"/>
  <c r="B17583" i="31"/>
  <c r="B17582" i="31"/>
  <c r="B17581" i="31"/>
  <c r="B17580" i="31"/>
  <c r="B17579" i="31"/>
  <c r="B17578" i="31"/>
  <c r="B17577" i="31"/>
  <c r="B17576" i="31"/>
  <c r="B17575" i="31"/>
  <c r="B17574" i="31"/>
  <c r="B17573" i="31"/>
  <c r="B17572" i="31"/>
  <c r="B17571" i="31"/>
  <c r="B17570" i="31"/>
  <c r="B17569" i="31"/>
  <c r="B17568" i="31"/>
  <c r="B17567" i="31"/>
  <c r="B17566" i="31"/>
  <c r="B17565" i="31"/>
  <c r="B17564" i="31"/>
  <c r="B17563" i="31"/>
  <c r="B17562" i="31"/>
  <c r="B17561" i="31"/>
  <c r="B17560" i="31"/>
  <c r="B17559" i="31"/>
  <c r="B17558" i="31"/>
  <c r="B17557" i="31"/>
  <c r="B17556" i="31"/>
  <c r="B17555" i="31"/>
  <c r="B17554" i="31"/>
  <c r="B17553" i="31"/>
  <c r="B17552" i="31"/>
  <c r="B17551" i="31"/>
  <c r="B17550" i="31"/>
  <c r="B17549" i="31"/>
  <c r="B17548" i="31"/>
  <c r="B17547" i="31"/>
  <c r="B17546" i="31"/>
  <c r="B17545" i="31"/>
  <c r="B17544" i="31"/>
  <c r="B17543" i="31"/>
  <c r="B17542" i="31"/>
  <c r="B17541" i="31"/>
  <c r="B17540" i="31"/>
  <c r="B17539" i="31"/>
  <c r="B17538" i="31"/>
  <c r="B17537" i="31"/>
  <c r="B17536" i="31"/>
  <c r="B17535" i="31"/>
  <c r="B17534" i="31"/>
  <c r="B17533" i="31"/>
  <c r="B17532" i="31"/>
  <c r="B17531" i="31"/>
  <c r="B17530" i="31"/>
  <c r="B17529" i="31"/>
  <c r="B17528" i="31"/>
  <c r="B17527" i="31"/>
  <c r="B17526" i="31"/>
  <c r="B17525" i="31"/>
  <c r="B17524" i="31"/>
  <c r="B17523" i="31"/>
  <c r="B17522" i="31"/>
  <c r="B17521" i="31"/>
  <c r="B17520" i="31"/>
  <c r="B17519" i="31"/>
  <c r="B17518" i="31"/>
  <c r="B17517" i="31"/>
  <c r="B17516" i="31"/>
  <c r="B17515" i="31"/>
  <c r="B17514" i="31"/>
  <c r="B17513" i="31"/>
  <c r="B17512" i="31"/>
  <c r="B17511" i="31"/>
  <c r="B17510" i="31"/>
  <c r="B17509" i="31"/>
  <c r="B17508" i="31"/>
  <c r="B17507" i="31"/>
  <c r="B17506" i="31"/>
  <c r="B17505" i="31"/>
  <c r="B17504" i="31"/>
  <c r="B17503" i="31"/>
  <c r="B17502" i="31"/>
  <c r="B17501" i="31"/>
  <c r="B17500" i="31"/>
  <c r="B17499" i="31"/>
  <c r="B17498" i="31"/>
  <c r="B17497" i="31"/>
  <c r="B17496" i="31"/>
  <c r="B17495" i="31"/>
  <c r="B17494" i="31"/>
  <c r="B17493" i="31"/>
  <c r="B17492" i="31"/>
  <c r="B17491" i="31"/>
  <c r="B17490" i="31"/>
  <c r="B17489" i="31"/>
  <c r="B17488" i="31"/>
  <c r="B17487" i="31"/>
  <c r="B17486" i="31"/>
  <c r="B17485" i="31"/>
  <c r="B17484" i="31"/>
  <c r="B17483" i="31"/>
  <c r="B17482" i="31"/>
  <c r="B17481" i="31"/>
  <c r="B17480" i="31"/>
  <c r="B17479" i="31"/>
  <c r="B17478" i="31"/>
  <c r="B17477" i="31"/>
  <c r="B17476" i="31"/>
  <c r="B17475" i="31"/>
  <c r="B17474" i="31"/>
  <c r="B17473" i="31"/>
  <c r="B17472" i="31"/>
  <c r="B17471" i="31"/>
  <c r="B17470" i="31"/>
  <c r="B17469" i="31"/>
  <c r="B17468" i="31"/>
  <c r="B17467" i="31"/>
  <c r="B17466" i="31"/>
  <c r="B17465" i="31"/>
  <c r="B17464" i="31"/>
  <c r="B17463" i="31"/>
  <c r="B17462" i="31"/>
  <c r="B17461" i="31"/>
  <c r="B17460" i="31"/>
  <c r="B17459" i="31"/>
  <c r="B17458" i="31"/>
  <c r="B17457" i="31"/>
  <c r="B17456" i="31"/>
  <c r="B17455" i="31"/>
  <c r="B17454" i="31"/>
  <c r="B17453" i="31"/>
  <c r="B17452" i="31"/>
  <c r="B17451" i="31"/>
  <c r="B17450" i="31"/>
  <c r="B17449" i="31"/>
  <c r="B17448" i="31"/>
  <c r="B17447" i="31"/>
  <c r="B17446" i="31"/>
  <c r="B17445" i="31"/>
  <c r="B17444" i="31"/>
  <c r="B17443" i="31"/>
  <c r="B17442" i="31"/>
  <c r="B17441" i="31"/>
  <c r="B17440" i="31"/>
  <c r="B17439" i="31"/>
  <c r="B17438" i="31"/>
  <c r="B17437" i="31"/>
  <c r="B17436" i="31"/>
  <c r="B17435" i="31"/>
  <c r="B17434" i="31"/>
  <c r="B17433" i="31"/>
  <c r="B17432" i="31"/>
  <c r="B17431" i="31"/>
  <c r="B17430" i="31"/>
  <c r="B17429" i="31"/>
  <c r="B17428" i="31"/>
  <c r="B17427" i="31"/>
  <c r="B17426" i="31"/>
  <c r="B17425" i="31"/>
  <c r="B17424" i="31"/>
  <c r="B17423" i="31"/>
  <c r="B17422" i="31"/>
  <c r="B17421" i="31"/>
  <c r="B17420" i="31"/>
  <c r="B17419" i="31"/>
  <c r="B17418" i="31"/>
  <c r="B17417" i="31"/>
  <c r="B17416" i="31"/>
  <c r="B17415" i="31"/>
  <c r="B17414" i="31"/>
  <c r="B17413" i="31"/>
  <c r="B17412" i="31"/>
  <c r="B17411" i="31"/>
  <c r="B17410" i="31"/>
  <c r="B17409" i="31"/>
  <c r="B17408" i="31"/>
  <c r="B17407" i="31"/>
  <c r="B17406" i="31"/>
  <c r="B17405" i="31"/>
  <c r="B17404" i="31"/>
  <c r="B17403" i="31"/>
  <c r="B17402" i="31"/>
  <c r="B17401" i="31"/>
  <c r="B17400" i="31"/>
  <c r="B17399" i="31"/>
  <c r="B17398" i="31"/>
  <c r="B17397" i="31"/>
  <c r="B17396" i="31"/>
  <c r="B17395" i="31"/>
  <c r="B17394" i="31"/>
  <c r="B17393" i="31"/>
  <c r="B17392" i="31"/>
  <c r="B17391" i="31"/>
  <c r="B17390" i="31"/>
  <c r="B17389" i="31"/>
  <c r="B17388" i="31"/>
  <c r="B17387" i="31"/>
  <c r="B17386" i="31"/>
  <c r="B17385" i="31"/>
  <c r="B17384" i="31"/>
  <c r="B17383" i="31"/>
  <c r="B17382" i="31"/>
  <c r="B17381" i="31"/>
  <c r="B17380" i="31"/>
  <c r="B17379" i="31"/>
  <c r="B17378" i="31"/>
  <c r="B17377" i="31"/>
  <c r="B17376" i="31"/>
  <c r="B17375" i="31"/>
  <c r="B17374" i="31"/>
  <c r="B17373" i="31"/>
  <c r="B17372" i="31"/>
  <c r="B17371" i="31"/>
  <c r="B17370" i="31"/>
  <c r="B17369" i="31"/>
  <c r="B17368" i="31"/>
  <c r="B17367" i="31"/>
  <c r="B17366" i="31"/>
  <c r="B17365" i="31"/>
  <c r="B17364" i="31"/>
  <c r="B17363" i="31"/>
  <c r="B17362" i="31"/>
  <c r="B17361" i="31"/>
  <c r="B17360" i="31"/>
  <c r="B17359" i="31"/>
  <c r="B17358" i="31"/>
  <c r="B17357" i="31"/>
  <c r="B17356" i="31"/>
  <c r="B17355" i="31"/>
  <c r="B17354" i="31"/>
  <c r="B17353" i="31"/>
  <c r="B17352" i="31"/>
  <c r="B17351" i="31"/>
  <c r="B17350" i="31"/>
  <c r="B17349" i="31"/>
  <c r="B17348" i="31"/>
  <c r="B17347" i="31"/>
  <c r="B17346" i="31"/>
  <c r="B17345" i="31"/>
  <c r="B17344" i="31"/>
  <c r="B17343" i="31"/>
  <c r="B17342" i="31"/>
  <c r="B17341" i="31"/>
  <c r="B17340" i="31"/>
  <c r="B17339" i="31"/>
  <c r="B17338" i="31"/>
  <c r="B17337" i="31"/>
  <c r="B17336" i="31"/>
  <c r="B17335" i="31"/>
  <c r="B17334" i="31"/>
  <c r="B17333" i="31"/>
  <c r="B17332" i="31"/>
  <c r="B17331" i="31"/>
  <c r="B17330" i="31"/>
  <c r="B17329" i="31"/>
  <c r="B17328" i="31"/>
  <c r="B17327" i="31"/>
  <c r="B17326" i="31"/>
  <c r="B17325" i="31"/>
  <c r="B17324" i="31"/>
  <c r="B17323" i="31"/>
  <c r="B17322" i="31"/>
  <c r="B17321" i="31"/>
  <c r="B17320" i="31"/>
  <c r="B17319" i="31"/>
  <c r="B17318" i="31"/>
  <c r="B17317" i="31"/>
  <c r="B17316" i="31"/>
  <c r="B17315" i="31"/>
  <c r="B17314" i="31"/>
  <c r="B17313" i="31"/>
  <c r="B17312" i="31"/>
  <c r="B17311" i="31"/>
  <c r="B17310" i="31"/>
  <c r="B17309" i="31"/>
  <c r="B17308" i="31"/>
  <c r="B17307" i="31"/>
  <c r="B17306" i="31"/>
  <c r="B17305" i="31"/>
  <c r="B17304" i="31"/>
  <c r="B17303" i="31"/>
  <c r="B17302" i="31"/>
  <c r="B17301" i="31"/>
  <c r="B17300" i="31"/>
  <c r="B17299" i="31"/>
  <c r="B17298" i="31"/>
  <c r="B17297" i="31"/>
  <c r="B17296" i="31"/>
  <c r="B17295" i="31"/>
  <c r="B17294" i="31"/>
  <c r="B17293" i="31"/>
  <c r="B17292" i="31"/>
  <c r="B17291" i="31"/>
  <c r="B17290" i="31"/>
  <c r="B17289" i="31"/>
  <c r="B17288" i="31"/>
  <c r="B17287" i="31"/>
  <c r="B17286" i="31"/>
  <c r="B17285" i="31"/>
  <c r="B17284" i="31"/>
  <c r="B17283" i="31"/>
  <c r="B17282" i="31"/>
  <c r="B17281" i="31"/>
  <c r="B17280" i="31"/>
  <c r="B17279" i="31"/>
  <c r="B17278" i="31"/>
  <c r="B17277" i="31"/>
  <c r="B17276" i="31"/>
  <c r="B17275" i="31"/>
  <c r="B17274" i="31"/>
  <c r="B17273" i="31"/>
  <c r="B17272" i="31"/>
  <c r="B17271" i="31"/>
  <c r="B17270" i="31"/>
  <c r="B17269" i="31"/>
  <c r="B17268" i="31"/>
  <c r="B17267" i="31"/>
  <c r="B17266" i="31"/>
  <c r="B17265" i="31"/>
  <c r="B17264" i="31"/>
  <c r="B17263" i="31"/>
  <c r="B17262" i="31"/>
  <c r="B17261" i="31"/>
  <c r="B17260" i="31"/>
  <c r="B17259" i="31"/>
  <c r="B17258" i="31"/>
  <c r="B17257" i="31"/>
  <c r="B17256" i="31"/>
  <c r="B17255" i="31"/>
  <c r="B17254" i="31"/>
  <c r="B17253" i="31"/>
  <c r="B17252" i="31"/>
  <c r="B17251" i="31"/>
  <c r="B17250" i="31"/>
  <c r="B17249" i="31"/>
  <c r="B17248" i="31"/>
  <c r="B17247" i="31"/>
  <c r="B17246" i="31"/>
  <c r="B17245" i="31"/>
  <c r="B17244" i="31"/>
  <c r="B17243" i="31"/>
  <c r="B17242" i="31"/>
  <c r="B17241" i="31"/>
  <c r="B17240" i="31"/>
  <c r="B17239" i="31"/>
  <c r="B17238" i="31"/>
  <c r="B17237" i="31"/>
  <c r="B17236" i="31"/>
  <c r="B17235" i="31"/>
  <c r="B17234" i="31"/>
  <c r="B17233" i="31"/>
  <c r="B17232" i="31"/>
  <c r="B17231" i="31"/>
  <c r="B17230" i="31"/>
  <c r="B17229" i="31"/>
  <c r="B17228" i="31"/>
  <c r="B17227" i="31"/>
  <c r="B17226" i="31"/>
  <c r="B17225" i="31"/>
  <c r="B17224" i="31"/>
  <c r="B17223" i="31"/>
  <c r="B17222" i="31"/>
  <c r="B17221" i="31"/>
  <c r="B17220" i="31"/>
  <c r="B17219" i="31"/>
  <c r="B17218" i="31"/>
  <c r="B17217" i="31"/>
  <c r="B17216" i="31"/>
  <c r="B17215" i="31"/>
  <c r="B17214" i="31"/>
  <c r="B17213" i="31"/>
  <c r="B17212" i="31"/>
  <c r="B17211" i="31"/>
  <c r="B17210" i="31"/>
  <c r="B17209" i="31"/>
  <c r="B17208" i="31"/>
  <c r="B17207" i="31"/>
  <c r="B17206" i="31"/>
  <c r="B17205" i="31"/>
  <c r="B17204" i="31"/>
  <c r="B17203" i="31"/>
  <c r="B17202" i="31"/>
  <c r="B17201" i="31"/>
  <c r="B17200" i="31"/>
  <c r="B17199" i="31"/>
  <c r="B17198" i="31"/>
  <c r="B17197" i="31"/>
  <c r="B17196" i="31"/>
  <c r="B17195" i="31"/>
  <c r="B17194" i="31"/>
  <c r="B17193" i="31"/>
  <c r="B17192" i="31"/>
  <c r="B17191" i="31"/>
  <c r="B17190" i="31"/>
  <c r="B17189" i="31"/>
  <c r="B17188" i="31"/>
  <c r="B17187" i="31"/>
  <c r="B17186" i="31"/>
  <c r="B17185" i="31"/>
  <c r="B17184" i="31"/>
  <c r="B17183" i="31"/>
  <c r="B17182" i="31"/>
  <c r="B17181" i="31"/>
  <c r="B17180" i="31"/>
  <c r="B17179" i="31"/>
  <c r="B17178" i="31"/>
  <c r="B17177" i="31"/>
  <c r="B17176" i="31"/>
  <c r="B17175" i="31"/>
  <c r="B17174" i="31"/>
  <c r="B17173" i="31"/>
  <c r="B17172" i="31"/>
  <c r="B17171" i="31"/>
  <c r="B17170" i="31"/>
  <c r="B17169" i="31"/>
  <c r="B17168" i="31"/>
  <c r="B17167" i="31"/>
  <c r="B17166" i="31"/>
  <c r="B17165" i="31"/>
  <c r="B17164" i="31"/>
  <c r="B17163" i="31"/>
  <c r="B17162" i="31"/>
  <c r="B17161" i="31"/>
  <c r="B17160" i="31"/>
  <c r="B17159" i="31"/>
  <c r="B17158" i="31"/>
  <c r="B17157" i="31"/>
  <c r="B17156" i="31"/>
  <c r="B17155" i="31"/>
  <c r="B17154" i="31"/>
  <c r="B17153" i="31"/>
  <c r="B17152" i="31"/>
  <c r="B17151" i="31"/>
  <c r="B17150" i="31"/>
  <c r="B17149" i="31"/>
  <c r="B17148" i="31"/>
  <c r="B17147" i="31"/>
  <c r="B17146" i="31"/>
  <c r="B17145" i="31"/>
  <c r="B17144" i="31"/>
  <c r="B17143" i="31"/>
  <c r="B17142" i="31"/>
  <c r="B17141" i="31"/>
  <c r="B17140" i="31"/>
  <c r="B17139" i="31"/>
  <c r="B17138" i="31"/>
  <c r="B17137" i="31"/>
  <c r="B17136" i="31"/>
  <c r="B17135" i="31"/>
  <c r="B17134" i="31"/>
  <c r="B17133" i="31"/>
  <c r="B17132" i="31"/>
  <c r="B17131" i="31"/>
  <c r="B17130" i="31"/>
  <c r="B17129" i="31"/>
  <c r="B17128" i="31"/>
  <c r="B17127" i="31"/>
  <c r="B17126" i="31"/>
  <c r="B17125" i="31"/>
  <c r="B17124" i="31"/>
  <c r="B17123" i="31"/>
  <c r="B17122" i="31"/>
  <c r="B17121" i="31"/>
  <c r="B17120" i="31"/>
  <c r="B17119" i="31"/>
  <c r="B17118" i="31"/>
  <c r="B17117" i="31"/>
  <c r="B17116" i="31"/>
  <c r="B17115" i="31"/>
  <c r="B17114" i="31"/>
  <c r="B17113" i="31"/>
  <c r="B17112" i="31"/>
  <c r="B17111" i="31"/>
  <c r="B17110" i="31"/>
  <c r="B17109" i="31"/>
  <c r="B17108" i="31"/>
  <c r="B17107" i="31"/>
  <c r="B17106" i="31"/>
  <c r="B17105" i="31"/>
  <c r="B17104" i="31"/>
  <c r="B17103" i="31"/>
  <c r="B17102" i="31"/>
  <c r="B17101" i="31"/>
  <c r="B17100" i="31"/>
  <c r="B17099" i="31"/>
  <c r="B17098" i="31"/>
  <c r="B17097" i="31"/>
  <c r="B17096" i="31"/>
  <c r="B17095" i="31"/>
  <c r="B17094" i="31"/>
  <c r="B17093" i="31"/>
  <c r="B17092" i="31"/>
  <c r="B17091" i="31"/>
  <c r="B17090" i="31"/>
  <c r="B17089" i="31"/>
  <c r="B17088" i="31"/>
  <c r="B17087" i="31"/>
  <c r="B17086" i="31"/>
  <c r="B17085" i="31"/>
  <c r="B17084" i="31"/>
  <c r="B17083" i="31"/>
  <c r="B17082" i="31"/>
  <c r="B17081" i="31"/>
  <c r="B17080" i="31"/>
  <c r="B17079" i="31"/>
  <c r="B17078" i="31"/>
  <c r="B17077" i="31"/>
  <c r="B17076" i="31"/>
  <c r="B17075" i="31"/>
  <c r="B17074" i="31"/>
  <c r="B17073" i="31"/>
  <c r="B17072" i="31"/>
  <c r="B17071" i="31"/>
  <c r="B17070" i="31"/>
  <c r="B17069" i="31"/>
  <c r="B17068" i="31"/>
  <c r="B17067" i="31"/>
  <c r="B17066" i="31"/>
  <c r="B17065" i="31"/>
  <c r="B17064" i="31"/>
  <c r="B17063" i="31"/>
  <c r="B17062" i="31"/>
  <c r="B17061" i="31"/>
  <c r="B17060" i="31"/>
  <c r="B17059" i="31"/>
  <c r="B17058" i="31"/>
  <c r="B17057" i="31"/>
  <c r="B17056" i="31"/>
  <c r="B17055" i="31"/>
  <c r="B17054" i="31"/>
  <c r="B17053" i="31"/>
  <c r="B17052" i="31"/>
  <c r="B17051" i="31"/>
  <c r="B17050" i="31"/>
  <c r="B17049" i="31"/>
  <c r="B17048" i="31"/>
  <c r="B17047" i="31"/>
  <c r="B17046" i="31"/>
  <c r="B17045" i="31"/>
  <c r="B17044" i="31"/>
  <c r="B17043" i="31"/>
  <c r="B17042" i="31"/>
  <c r="B17041" i="31"/>
  <c r="B17040" i="31"/>
  <c r="B17039" i="31"/>
  <c r="B17038" i="31"/>
  <c r="B17037" i="31"/>
  <c r="B17036" i="31"/>
  <c r="B17035" i="31"/>
  <c r="B17034" i="31"/>
  <c r="B17033" i="31"/>
  <c r="B17032" i="31"/>
  <c r="B17031" i="31"/>
  <c r="B17030" i="31"/>
  <c r="B17029" i="31"/>
  <c r="B17028" i="31"/>
  <c r="B17027" i="31"/>
  <c r="B17026" i="31"/>
  <c r="B17025" i="31"/>
  <c r="B17024" i="31"/>
  <c r="B17023" i="31"/>
  <c r="B17022" i="31"/>
  <c r="B17021" i="31"/>
  <c r="B17020" i="31"/>
  <c r="B17019" i="31"/>
  <c r="B17018" i="31"/>
  <c r="B17017" i="31"/>
  <c r="B17016" i="31"/>
  <c r="B17015" i="31"/>
  <c r="B17014" i="31"/>
  <c r="B17013" i="31"/>
  <c r="B17012" i="31"/>
  <c r="B17011" i="31"/>
  <c r="B17010" i="31"/>
  <c r="B17009" i="31"/>
  <c r="B17008" i="31"/>
  <c r="B17007" i="31"/>
  <c r="B17006" i="31"/>
  <c r="B17005" i="31"/>
  <c r="B17004" i="31"/>
  <c r="B17003" i="31"/>
  <c r="B17002" i="31"/>
  <c r="B17001" i="31"/>
  <c r="B17000" i="31"/>
  <c r="B16999" i="31"/>
  <c r="B16998" i="31"/>
  <c r="B16997" i="31"/>
  <c r="B16996" i="31"/>
  <c r="B16995" i="31"/>
  <c r="B16994" i="31"/>
  <c r="B16993" i="31"/>
  <c r="B16992" i="31"/>
  <c r="B16991" i="31"/>
  <c r="B16990" i="31"/>
  <c r="B16989" i="31"/>
  <c r="B16988" i="31"/>
  <c r="B16987" i="31"/>
  <c r="B16986" i="31"/>
  <c r="B16985" i="31"/>
  <c r="B16984" i="31"/>
  <c r="B16983" i="31"/>
  <c r="B16982" i="31"/>
  <c r="B16981" i="31"/>
  <c r="B16980" i="31"/>
  <c r="B16979" i="31"/>
  <c r="B16978" i="31"/>
  <c r="B16977" i="31"/>
  <c r="B16976" i="31"/>
  <c r="B16975" i="31"/>
  <c r="B16974" i="31"/>
  <c r="B16973" i="31"/>
  <c r="B16972" i="31"/>
  <c r="B16971" i="31"/>
  <c r="B16970" i="31"/>
  <c r="B16969" i="31"/>
  <c r="B16968" i="31"/>
  <c r="B16967" i="31"/>
  <c r="B16966" i="31"/>
  <c r="B16965" i="31"/>
  <c r="B16964" i="31"/>
  <c r="B16963" i="31"/>
  <c r="B16962" i="31"/>
  <c r="B16961" i="31"/>
  <c r="B16960" i="31"/>
  <c r="B16959" i="31"/>
  <c r="B16958" i="31"/>
  <c r="B16957" i="31"/>
  <c r="B16956" i="31"/>
  <c r="B16955" i="31"/>
  <c r="B16954" i="31"/>
  <c r="B16953" i="31"/>
  <c r="B16952" i="31"/>
  <c r="B16951" i="31"/>
  <c r="B16950" i="31"/>
  <c r="B16949" i="31"/>
  <c r="B16948" i="31"/>
  <c r="B16947" i="31"/>
  <c r="B16946" i="31"/>
  <c r="B16945" i="31"/>
  <c r="B16944" i="31"/>
  <c r="B16943" i="31"/>
  <c r="B16942" i="31"/>
  <c r="B16941" i="31"/>
  <c r="B16940" i="31"/>
  <c r="B16939" i="31"/>
  <c r="B16938" i="31"/>
  <c r="B16937" i="31"/>
  <c r="B16936" i="31"/>
  <c r="B16935" i="31"/>
  <c r="B16934" i="31"/>
  <c r="B16933" i="31"/>
  <c r="B16932" i="31"/>
  <c r="B16931" i="31"/>
  <c r="B16930" i="31"/>
  <c r="B16929" i="31"/>
  <c r="B16928" i="31"/>
  <c r="B16927" i="31"/>
  <c r="B16926" i="31"/>
  <c r="B16925" i="31"/>
  <c r="B16924" i="31"/>
  <c r="B16923" i="31"/>
  <c r="B16922" i="31"/>
  <c r="B16921" i="31"/>
  <c r="B16920" i="31"/>
  <c r="B16919" i="31"/>
  <c r="B16918" i="31"/>
  <c r="B16917" i="31"/>
  <c r="B16916" i="31"/>
  <c r="B16915" i="31"/>
  <c r="B16914" i="31"/>
  <c r="B16913" i="31"/>
  <c r="B16912" i="31"/>
  <c r="B16911" i="31"/>
  <c r="B16910" i="31"/>
  <c r="B16909" i="31"/>
  <c r="B16908" i="31"/>
  <c r="B16907" i="31"/>
  <c r="B16906" i="31"/>
  <c r="B16905" i="31"/>
  <c r="B16904" i="31"/>
  <c r="B16903" i="31"/>
  <c r="B16902" i="31"/>
  <c r="B16901" i="31"/>
  <c r="B16900" i="31"/>
  <c r="B16899" i="31"/>
  <c r="B16898" i="31"/>
  <c r="B16897" i="31"/>
  <c r="B16896" i="31"/>
  <c r="B16895" i="31"/>
  <c r="B16894" i="31"/>
  <c r="B16893" i="31"/>
  <c r="B16892" i="31"/>
  <c r="B16891" i="31"/>
  <c r="B16890" i="31"/>
  <c r="B16889" i="31"/>
  <c r="B16888" i="31"/>
  <c r="B16887" i="31"/>
  <c r="B16886" i="31"/>
  <c r="B16885" i="31"/>
  <c r="B16884" i="31"/>
  <c r="B16883" i="31"/>
  <c r="B16882" i="31"/>
  <c r="B16881" i="31"/>
  <c r="B16880" i="31"/>
  <c r="B16879" i="31"/>
  <c r="B16878" i="31"/>
  <c r="B16877" i="31"/>
  <c r="B16876" i="31"/>
  <c r="B16875" i="31"/>
  <c r="B16874" i="31"/>
  <c r="B16873" i="31"/>
  <c r="B16872" i="31"/>
  <c r="B16871" i="31"/>
  <c r="B16870" i="31"/>
  <c r="B16869" i="31"/>
  <c r="B16868" i="31"/>
  <c r="B16867" i="31"/>
  <c r="B16866" i="31"/>
  <c r="B16865" i="31"/>
  <c r="B16864" i="31"/>
  <c r="B16863" i="31"/>
  <c r="B16862" i="31"/>
  <c r="B16861" i="31"/>
  <c r="B16860" i="31"/>
  <c r="B16859" i="31"/>
  <c r="B16858" i="31"/>
  <c r="B16857" i="31"/>
  <c r="B16856" i="31"/>
  <c r="B16855" i="31"/>
  <c r="B16854" i="31"/>
  <c r="B16853" i="31"/>
  <c r="B16852" i="31"/>
  <c r="B16851" i="31"/>
  <c r="B16850" i="31"/>
  <c r="B16849" i="31"/>
  <c r="B16848" i="31"/>
  <c r="B16847" i="31"/>
  <c r="B16846" i="31"/>
  <c r="B16845" i="31"/>
  <c r="B16844" i="31"/>
  <c r="B16843" i="31"/>
  <c r="B16842" i="31"/>
  <c r="B16841" i="31"/>
  <c r="B16840" i="31"/>
  <c r="B16839" i="31"/>
  <c r="B16838" i="31"/>
  <c r="B16837" i="31"/>
  <c r="B16836" i="31"/>
  <c r="B16835" i="31"/>
  <c r="B16834" i="31"/>
  <c r="B16833" i="31"/>
  <c r="B16832" i="31"/>
  <c r="B16831" i="31"/>
  <c r="B16830" i="31"/>
  <c r="B16829" i="31"/>
  <c r="B16828" i="31"/>
  <c r="B16827" i="31"/>
  <c r="B16826" i="31"/>
  <c r="B16825" i="31"/>
  <c r="B16824" i="31"/>
  <c r="B16823" i="31"/>
  <c r="B16822" i="31"/>
  <c r="B16821" i="31"/>
  <c r="B16820" i="31"/>
  <c r="B16819" i="31"/>
  <c r="B16818" i="31"/>
  <c r="B16817" i="31"/>
  <c r="B16816" i="31"/>
  <c r="B16815" i="31"/>
  <c r="B16814" i="31"/>
  <c r="B16813" i="31"/>
  <c r="B16812" i="31"/>
  <c r="B16811" i="31"/>
  <c r="B16810" i="31"/>
  <c r="B16809" i="31"/>
  <c r="B16808" i="31"/>
  <c r="B16807" i="31"/>
  <c r="B16806" i="31"/>
  <c r="B16805" i="31"/>
  <c r="B16804" i="31"/>
  <c r="B16803" i="31"/>
  <c r="B16802" i="31"/>
  <c r="B16801" i="31"/>
  <c r="B16800" i="31"/>
  <c r="B16799" i="31"/>
  <c r="B16798" i="31"/>
  <c r="B16797" i="31"/>
  <c r="B16796" i="31"/>
  <c r="B16795" i="31"/>
  <c r="B16794" i="31"/>
  <c r="B16793" i="31"/>
  <c r="B16792" i="31"/>
  <c r="B16791" i="31"/>
  <c r="B16790" i="31"/>
  <c r="B16789" i="31"/>
  <c r="B16788" i="31"/>
  <c r="B16787" i="31"/>
  <c r="B16786" i="31"/>
  <c r="B16785" i="31"/>
  <c r="B16784" i="31"/>
  <c r="B16783" i="31"/>
  <c r="B16782" i="31"/>
  <c r="B16781" i="31"/>
  <c r="B16780" i="31"/>
  <c r="B16779" i="31"/>
  <c r="B16778" i="31"/>
  <c r="B16777" i="31"/>
  <c r="B16776" i="31"/>
  <c r="B16775" i="31"/>
  <c r="B16774" i="31"/>
  <c r="B16773" i="31"/>
  <c r="B16772" i="31"/>
  <c r="B16771" i="31"/>
  <c r="B16770" i="31"/>
  <c r="B16769" i="31"/>
  <c r="B16768" i="31"/>
  <c r="B16767" i="31"/>
  <c r="B16766" i="31"/>
  <c r="B16765" i="31"/>
  <c r="B16764" i="31"/>
  <c r="B16763" i="31"/>
  <c r="B16762" i="31"/>
  <c r="B16761" i="31"/>
  <c r="B16760" i="31"/>
  <c r="B16759" i="31"/>
  <c r="B16758" i="31"/>
  <c r="B16757" i="31"/>
  <c r="B16756" i="31"/>
  <c r="B16755" i="31"/>
  <c r="B16754" i="31"/>
  <c r="B16753" i="31"/>
  <c r="B16752" i="31"/>
  <c r="B16751" i="31"/>
  <c r="B16750" i="31"/>
  <c r="B16749" i="31"/>
  <c r="B16748" i="31"/>
  <c r="B16747" i="31"/>
  <c r="B16746" i="31"/>
  <c r="B16745" i="31"/>
  <c r="B16744" i="31"/>
  <c r="B16743" i="31"/>
  <c r="B16742" i="31"/>
  <c r="B16741" i="31"/>
  <c r="B16740" i="31"/>
  <c r="B16739" i="31"/>
  <c r="B16738" i="31"/>
  <c r="B16737" i="31"/>
  <c r="B16736" i="31"/>
  <c r="B16735" i="31"/>
  <c r="B16734" i="31"/>
  <c r="B16733" i="31"/>
  <c r="B16732" i="31"/>
  <c r="B16731" i="31"/>
  <c r="B16730" i="31"/>
  <c r="B16729" i="31"/>
  <c r="B16728" i="31"/>
  <c r="B16727" i="31"/>
  <c r="B16726" i="31"/>
  <c r="B16725" i="31"/>
  <c r="B16724" i="31"/>
  <c r="B16723" i="31"/>
  <c r="B16722" i="31"/>
  <c r="B16721" i="31"/>
  <c r="B16720" i="31"/>
  <c r="B16719" i="31"/>
  <c r="B16718" i="31"/>
  <c r="B16717" i="31"/>
  <c r="B16716" i="31"/>
  <c r="B16715" i="31"/>
  <c r="B16714" i="31"/>
  <c r="B16713" i="31"/>
  <c r="B16712" i="31"/>
  <c r="B16711" i="31"/>
  <c r="B16710" i="31"/>
  <c r="B16709" i="31"/>
  <c r="B16708" i="31"/>
  <c r="B16707" i="31"/>
  <c r="B16706" i="31"/>
  <c r="B16705" i="31"/>
  <c r="B16704" i="31"/>
  <c r="B16703" i="31"/>
  <c r="B16702" i="31"/>
  <c r="B16701" i="31"/>
  <c r="B16700" i="31"/>
  <c r="B16699" i="31"/>
  <c r="B16698" i="31"/>
  <c r="B16697" i="31"/>
  <c r="B16696" i="31"/>
  <c r="B16695" i="31"/>
  <c r="B16694" i="31"/>
  <c r="B16693" i="31"/>
  <c r="B16692" i="31"/>
  <c r="B16691" i="31"/>
  <c r="B16690" i="31"/>
  <c r="B16689" i="31"/>
  <c r="B16688" i="31"/>
  <c r="B16687" i="31"/>
  <c r="B16686" i="31"/>
  <c r="B16685" i="31"/>
  <c r="B16684" i="31"/>
  <c r="B16683" i="31"/>
  <c r="B16682" i="31"/>
  <c r="B16681" i="31"/>
  <c r="B16680" i="31"/>
  <c r="B16679" i="31"/>
  <c r="B16678" i="31"/>
  <c r="B16677" i="31"/>
  <c r="B16676" i="31"/>
  <c r="B16675" i="31"/>
  <c r="B16674" i="31"/>
  <c r="B16673" i="31"/>
  <c r="B16672" i="31"/>
  <c r="B16671" i="31"/>
  <c r="B16670" i="31"/>
  <c r="B16669" i="31"/>
  <c r="B16668" i="31"/>
  <c r="B16667" i="31"/>
  <c r="B16666" i="31"/>
  <c r="B16665" i="31"/>
  <c r="B16664" i="31"/>
  <c r="B16663" i="31"/>
  <c r="B16662" i="31"/>
  <c r="B16661" i="31"/>
  <c r="B16660" i="31"/>
  <c r="B16659" i="31"/>
  <c r="B16658" i="31"/>
  <c r="B16657" i="31"/>
  <c r="B16656" i="31"/>
  <c r="B16655" i="31"/>
  <c r="B16654" i="31"/>
  <c r="B16653" i="31"/>
  <c r="B16652" i="31"/>
  <c r="B16651" i="31"/>
  <c r="B16650" i="31"/>
  <c r="B16649" i="31"/>
  <c r="B16648" i="31"/>
  <c r="B16647" i="31"/>
  <c r="B16646" i="31"/>
  <c r="B16645" i="31"/>
  <c r="B16644" i="31"/>
  <c r="B16643" i="31"/>
  <c r="B16642" i="31"/>
  <c r="B16641" i="31"/>
  <c r="B16640" i="31"/>
  <c r="B16639" i="31"/>
  <c r="B16638" i="31"/>
  <c r="B16637" i="31"/>
  <c r="B16636" i="31"/>
  <c r="B16635" i="31"/>
  <c r="B16634" i="31"/>
  <c r="B16633" i="31"/>
  <c r="B16632" i="31"/>
  <c r="B16631" i="31"/>
  <c r="B16630" i="31"/>
  <c r="B16629" i="31"/>
  <c r="B16628" i="31"/>
  <c r="B16627" i="31"/>
  <c r="B16626" i="31"/>
  <c r="B16625" i="31"/>
  <c r="B16624" i="31"/>
  <c r="B16623" i="31"/>
  <c r="B16622" i="31"/>
  <c r="B16621" i="31"/>
  <c r="B16620" i="31"/>
  <c r="B16619" i="31"/>
  <c r="B16618" i="31"/>
  <c r="B16617" i="31"/>
  <c r="B16616" i="31"/>
  <c r="B16615" i="31"/>
  <c r="B16614" i="31"/>
  <c r="B16613" i="31"/>
  <c r="B16612" i="31"/>
  <c r="B16611" i="31"/>
  <c r="B16610" i="31"/>
  <c r="B16609" i="31"/>
  <c r="B16608" i="31"/>
  <c r="B16607" i="31"/>
  <c r="B16606" i="31"/>
  <c r="B16605" i="31"/>
  <c r="B16604" i="31"/>
  <c r="B16603" i="31"/>
  <c r="B16602" i="31"/>
  <c r="B16601" i="31"/>
  <c r="B16600" i="31"/>
  <c r="B16599" i="31"/>
  <c r="B16598" i="31"/>
  <c r="B16597" i="31"/>
  <c r="B16596" i="31"/>
  <c r="B16595" i="31"/>
  <c r="B16594" i="31"/>
  <c r="B16593" i="31"/>
  <c r="B16592" i="31"/>
  <c r="B16591" i="31"/>
  <c r="B16590" i="31"/>
  <c r="B16589" i="31"/>
  <c r="B16588" i="31"/>
  <c r="B16587" i="31"/>
  <c r="B16586" i="31"/>
  <c r="B16585" i="31"/>
  <c r="B16584" i="31"/>
  <c r="B16583" i="31"/>
  <c r="B16582" i="31"/>
  <c r="B16581" i="31"/>
  <c r="B16580" i="31"/>
  <c r="B16579" i="31"/>
  <c r="B16578" i="31"/>
  <c r="B16577" i="31"/>
  <c r="B16576" i="31"/>
  <c r="B16575" i="31"/>
  <c r="B16574" i="31"/>
  <c r="B16573" i="31"/>
  <c r="B16572" i="31"/>
  <c r="B16571" i="31"/>
  <c r="B16570" i="31"/>
  <c r="B16569" i="31"/>
  <c r="B16568" i="31"/>
  <c r="B16567" i="31"/>
  <c r="B16566" i="31"/>
  <c r="B16565" i="31"/>
  <c r="B16564" i="31"/>
  <c r="B16563" i="31"/>
  <c r="B16562" i="31"/>
  <c r="B16561" i="31"/>
  <c r="B16560" i="31"/>
  <c r="B16559" i="31"/>
  <c r="B16558" i="31"/>
  <c r="B16557" i="31"/>
  <c r="B16556" i="31"/>
  <c r="B16555" i="31"/>
  <c r="B16554" i="31"/>
  <c r="B16553" i="31"/>
  <c r="B16552" i="31"/>
  <c r="B16551" i="31"/>
  <c r="B16550" i="31"/>
  <c r="B16549" i="31"/>
  <c r="B16548" i="31"/>
  <c r="B16547" i="31"/>
  <c r="B16546" i="31"/>
  <c r="B16545" i="31"/>
  <c r="B16544" i="31"/>
  <c r="B16543" i="31"/>
  <c r="B16542" i="31"/>
  <c r="B16541" i="31"/>
  <c r="B16540" i="31"/>
  <c r="B16539" i="31"/>
  <c r="B16538" i="31"/>
  <c r="B16537" i="31"/>
  <c r="B16536" i="31"/>
  <c r="B16535" i="31"/>
  <c r="B16534" i="31"/>
  <c r="B16533" i="31"/>
  <c r="B16532" i="31"/>
  <c r="B16531" i="31"/>
  <c r="B16530" i="31"/>
  <c r="B16529" i="31"/>
  <c r="B16528" i="31"/>
  <c r="B16527" i="31"/>
  <c r="B16526" i="31"/>
  <c r="B16525" i="31"/>
  <c r="B16524" i="31"/>
  <c r="B16523" i="31"/>
  <c r="B16522" i="31"/>
  <c r="B16521" i="31"/>
  <c r="B16520" i="31"/>
  <c r="B16519" i="31"/>
  <c r="B16518" i="31"/>
  <c r="B16517" i="31"/>
  <c r="B16516" i="31"/>
  <c r="B16515" i="31"/>
  <c r="B16514" i="31"/>
  <c r="B16513" i="31"/>
  <c r="B16512" i="31"/>
  <c r="B16511" i="31"/>
  <c r="B16510" i="31"/>
  <c r="B16509" i="31"/>
  <c r="B16508" i="31"/>
  <c r="B16507" i="31"/>
  <c r="B16506" i="31"/>
  <c r="B16505" i="31"/>
  <c r="B16504" i="31"/>
  <c r="B16503" i="31"/>
  <c r="B16502" i="31"/>
  <c r="B16501" i="31"/>
  <c r="B16500" i="31"/>
  <c r="B16499" i="31"/>
  <c r="B16498" i="31"/>
  <c r="B16497" i="31"/>
  <c r="B16496" i="31"/>
  <c r="B16495" i="31"/>
  <c r="B16494" i="31"/>
  <c r="B16493" i="31"/>
  <c r="B16492" i="31"/>
  <c r="B16491" i="31"/>
  <c r="B16490" i="31"/>
  <c r="B16489" i="31"/>
  <c r="B16488" i="31"/>
  <c r="B16487" i="31"/>
  <c r="B16486" i="31"/>
  <c r="B16485" i="31"/>
  <c r="B16484" i="31"/>
  <c r="B16483" i="31"/>
  <c r="B16482" i="31"/>
  <c r="B16481" i="31"/>
  <c r="B16480" i="31"/>
  <c r="B16479" i="31"/>
  <c r="B16478" i="31"/>
  <c r="B16477" i="31"/>
  <c r="B16476" i="31"/>
  <c r="B16475" i="31"/>
  <c r="B16474" i="31"/>
  <c r="B16473" i="31"/>
  <c r="B16472" i="31"/>
  <c r="B16471" i="31"/>
  <c r="B16470" i="31"/>
  <c r="B16469" i="31"/>
  <c r="B16468" i="31"/>
  <c r="B16467" i="31"/>
  <c r="B16466" i="31"/>
  <c r="B16465" i="31"/>
  <c r="B16464" i="31"/>
  <c r="B16463" i="31"/>
  <c r="B16462" i="31"/>
  <c r="B16461" i="31"/>
  <c r="B16460" i="31"/>
  <c r="B16459" i="31"/>
  <c r="B16458" i="31"/>
  <c r="B16457" i="31"/>
  <c r="B16456" i="31"/>
  <c r="B16455" i="31"/>
  <c r="B16454" i="31"/>
  <c r="B16453" i="31"/>
  <c r="B16452" i="31"/>
  <c r="B16451" i="31"/>
  <c r="B16450" i="31"/>
  <c r="B16449" i="31"/>
  <c r="B16448" i="31"/>
  <c r="B16447" i="31"/>
  <c r="B16446" i="31"/>
  <c r="B16445" i="31"/>
  <c r="B16444" i="31"/>
  <c r="B16443" i="31"/>
  <c r="B16442" i="31"/>
  <c r="B16441" i="31"/>
  <c r="B16440" i="31"/>
  <c r="B16439" i="31"/>
  <c r="B16438" i="31"/>
  <c r="B16437" i="31"/>
  <c r="B16436" i="31"/>
  <c r="B16435" i="31"/>
  <c r="B16434" i="31"/>
  <c r="B16433" i="31"/>
  <c r="B16432" i="31"/>
  <c r="B16431" i="31"/>
  <c r="B16430" i="31"/>
  <c r="B16429" i="31"/>
  <c r="B16428" i="31"/>
  <c r="B16427" i="31"/>
  <c r="B16426" i="31"/>
  <c r="B16425" i="31"/>
  <c r="B16424" i="31"/>
  <c r="B16423" i="31"/>
  <c r="B16422" i="31"/>
  <c r="B16421" i="31"/>
  <c r="B16420" i="31"/>
  <c r="B16419" i="31"/>
  <c r="B16418" i="31"/>
  <c r="B16417" i="31"/>
  <c r="B16416" i="31"/>
  <c r="B16415" i="31"/>
  <c r="B16414" i="31"/>
  <c r="B16413" i="31"/>
  <c r="B16412" i="31"/>
  <c r="B16411" i="31"/>
  <c r="B16410" i="31"/>
  <c r="B16409" i="31"/>
  <c r="B16408" i="31"/>
  <c r="B16407" i="31"/>
  <c r="B16406" i="31"/>
  <c r="B16405" i="31"/>
  <c r="B16404" i="31"/>
  <c r="B16403" i="31"/>
  <c r="B16402" i="31"/>
  <c r="B16401" i="31"/>
  <c r="B16400" i="31"/>
  <c r="B16399" i="31"/>
  <c r="B16398" i="31"/>
  <c r="B16397" i="31"/>
  <c r="B16396" i="31"/>
  <c r="B16395" i="31"/>
  <c r="B16394" i="31"/>
  <c r="B16393" i="31"/>
  <c r="B16392" i="31"/>
  <c r="B16391" i="31"/>
  <c r="B16390" i="31"/>
  <c r="B16389" i="31"/>
  <c r="B16388" i="31"/>
  <c r="B16387" i="31"/>
  <c r="B16386" i="31"/>
  <c r="B16385" i="31"/>
  <c r="B16384" i="31"/>
  <c r="B16383" i="31"/>
  <c r="B16382" i="31"/>
  <c r="B16381" i="31"/>
  <c r="B16380" i="31"/>
  <c r="B16379" i="31"/>
  <c r="B16378" i="31"/>
  <c r="B16377" i="31"/>
  <c r="B16376" i="31"/>
  <c r="B16375" i="31"/>
  <c r="B16374" i="31"/>
  <c r="B16373" i="31"/>
  <c r="B16372" i="31"/>
  <c r="B16371" i="31"/>
  <c r="B16370" i="31"/>
  <c r="B16369" i="31"/>
  <c r="B16368" i="31"/>
  <c r="B16367" i="31"/>
  <c r="B16366" i="31"/>
  <c r="B16365" i="31"/>
  <c r="B16364" i="31"/>
  <c r="B16363" i="31"/>
  <c r="B16362" i="31"/>
  <c r="B16361" i="31"/>
  <c r="B16360" i="31"/>
  <c r="B16359" i="31"/>
  <c r="B16358" i="31"/>
  <c r="B16357" i="31"/>
  <c r="B16356" i="31"/>
  <c r="B16355" i="31"/>
  <c r="B16354" i="31"/>
  <c r="B16353" i="31"/>
  <c r="B16352" i="31"/>
  <c r="B16351" i="31"/>
  <c r="B16350" i="31"/>
  <c r="B16349" i="31"/>
  <c r="B16348" i="31"/>
  <c r="B16347" i="31"/>
  <c r="B16346" i="31"/>
  <c r="B16345" i="31"/>
  <c r="B16344" i="31"/>
  <c r="B16343" i="31"/>
  <c r="B16342" i="31"/>
  <c r="B16341" i="31"/>
  <c r="B16340" i="31"/>
  <c r="B16339" i="31"/>
  <c r="B16338" i="31"/>
  <c r="B16337" i="31"/>
  <c r="B16336" i="31"/>
  <c r="B16335" i="31"/>
  <c r="B16334" i="31"/>
  <c r="B16333" i="31"/>
  <c r="B16332" i="31"/>
  <c r="B16331" i="31"/>
  <c r="B16330" i="31"/>
  <c r="B16329" i="31"/>
  <c r="B16328" i="31"/>
  <c r="B16327" i="31"/>
  <c r="B16326" i="31"/>
  <c r="B16325" i="31"/>
  <c r="B16324" i="31"/>
  <c r="B16323" i="31"/>
  <c r="B16322" i="31"/>
  <c r="B16321" i="31"/>
  <c r="B16320" i="31"/>
  <c r="B16319" i="31"/>
  <c r="B16318" i="31"/>
  <c r="B16317" i="31"/>
  <c r="B16316" i="31"/>
  <c r="B16315" i="31"/>
  <c r="B16314" i="31"/>
  <c r="B16313" i="31"/>
  <c r="B16312" i="31"/>
  <c r="B16311" i="31"/>
  <c r="B16310" i="31"/>
  <c r="B16309" i="31"/>
  <c r="B16308" i="31"/>
  <c r="B16307" i="31"/>
  <c r="B16306" i="31"/>
  <c r="B16305" i="31"/>
  <c r="B16304" i="31"/>
  <c r="B16303" i="31"/>
  <c r="B16302" i="31"/>
  <c r="B16301" i="31"/>
  <c r="B16300" i="31"/>
  <c r="B16299" i="31"/>
  <c r="B16298" i="31"/>
  <c r="B16297" i="31"/>
  <c r="B16296" i="31"/>
  <c r="B16295" i="31"/>
  <c r="B16294" i="31"/>
  <c r="B16293" i="31"/>
  <c r="B16292" i="31"/>
  <c r="B16291" i="31"/>
  <c r="B16290" i="31"/>
  <c r="B16289" i="31"/>
  <c r="B16288" i="31"/>
  <c r="B16287" i="31"/>
  <c r="B16286" i="31"/>
  <c r="B16285" i="31"/>
  <c r="B16284" i="31"/>
  <c r="B16283" i="31"/>
  <c r="B16282" i="31"/>
  <c r="B16281" i="31"/>
  <c r="B16280" i="31"/>
  <c r="B16279" i="31"/>
  <c r="B16278" i="31"/>
  <c r="B16277" i="31"/>
  <c r="B16276" i="31"/>
  <c r="B16275" i="31"/>
  <c r="B16274" i="31"/>
  <c r="B16273" i="31"/>
  <c r="B16272" i="31"/>
  <c r="B16271" i="31"/>
  <c r="B16270" i="31"/>
  <c r="B16269" i="31"/>
  <c r="B16268" i="31"/>
  <c r="B16267" i="31"/>
  <c r="B16266" i="31"/>
  <c r="B16265" i="31"/>
  <c r="B16264" i="31"/>
  <c r="B16263" i="31"/>
  <c r="B16262" i="31"/>
  <c r="B16261" i="31"/>
  <c r="B16260" i="31"/>
  <c r="B16259" i="31"/>
  <c r="B16258" i="31"/>
  <c r="B16257" i="31"/>
  <c r="B16256" i="31"/>
  <c r="B16255" i="31"/>
  <c r="B16254" i="31"/>
  <c r="B16253" i="31"/>
  <c r="B16252" i="31"/>
  <c r="B16251" i="31"/>
  <c r="B16250" i="31"/>
  <c r="B16249" i="31"/>
  <c r="B16248" i="31"/>
  <c r="B16247" i="31"/>
  <c r="B16246" i="31"/>
  <c r="B16245" i="31"/>
  <c r="B16244" i="31"/>
  <c r="B16243" i="31"/>
  <c r="B16242" i="31"/>
  <c r="B16241" i="31"/>
  <c r="B16240" i="31"/>
  <c r="B16239" i="31"/>
  <c r="B16238" i="31"/>
  <c r="B16237" i="31"/>
  <c r="B16236" i="31"/>
  <c r="B16235" i="31"/>
  <c r="B16234" i="31"/>
  <c r="B16233" i="31"/>
  <c r="B16232" i="31"/>
  <c r="B16231" i="31"/>
  <c r="B16230" i="31"/>
  <c r="B16229" i="31"/>
  <c r="B16228" i="31"/>
  <c r="B16227" i="31"/>
  <c r="B16226" i="31"/>
  <c r="B16225" i="31"/>
  <c r="B16224" i="31"/>
  <c r="B16223" i="31"/>
  <c r="B16222" i="31"/>
  <c r="B16221" i="31"/>
  <c r="B16220" i="31"/>
  <c r="B16219" i="31"/>
  <c r="B16218" i="31"/>
  <c r="B16217" i="31"/>
  <c r="B16216" i="31"/>
  <c r="B16215" i="31"/>
  <c r="B16214" i="31"/>
  <c r="B16213" i="31"/>
  <c r="B16212" i="31"/>
  <c r="B16211" i="31"/>
  <c r="B16210" i="31"/>
  <c r="B16209" i="31"/>
  <c r="B16208" i="31"/>
  <c r="B16207" i="31"/>
  <c r="B16206" i="31"/>
  <c r="B16205" i="31"/>
  <c r="B16204" i="31"/>
  <c r="B16203" i="31"/>
  <c r="B16202" i="31"/>
  <c r="B16201" i="31"/>
  <c r="B16200" i="31"/>
  <c r="B16199" i="31"/>
  <c r="B16198" i="31"/>
  <c r="B16197" i="31"/>
  <c r="B16196" i="31"/>
  <c r="B16195" i="31"/>
  <c r="B16194" i="31"/>
  <c r="B16193" i="31"/>
  <c r="B16192" i="31"/>
  <c r="B16191" i="31"/>
  <c r="B16190" i="31"/>
  <c r="B16189" i="31"/>
  <c r="B16188" i="31"/>
  <c r="B16187" i="31"/>
  <c r="B16186" i="31"/>
  <c r="B16185" i="31"/>
  <c r="B16184" i="31"/>
  <c r="B16183" i="31"/>
  <c r="B16182" i="31"/>
  <c r="B16181" i="31"/>
  <c r="B16180" i="31"/>
  <c r="B16179" i="31"/>
  <c r="B16178" i="31"/>
  <c r="B16177" i="31"/>
  <c r="B16176" i="31"/>
  <c r="B16175" i="31"/>
  <c r="B16174" i="31"/>
  <c r="B16173" i="31"/>
  <c r="B16172" i="31"/>
  <c r="B16171" i="31"/>
  <c r="B16170" i="31"/>
  <c r="B16169" i="31"/>
  <c r="B16168" i="31"/>
  <c r="B16167" i="31"/>
  <c r="B16166" i="31"/>
  <c r="B16165" i="31"/>
  <c r="B16164" i="31"/>
  <c r="B16163" i="31"/>
  <c r="B16162" i="31"/>
  <c r="B16161" i="31"/>
  <c r="B16160" i="31"/>
  <c r="B16159" i="31"/>
  <c r="B16158" i="31"/>
  <c r="B16157" i="31"/>
  <c r="B16156" i="31"/>
  <c r="B16155" i="31"/>
  <c r="B16154" i="31"/>
  <c r="B16153" i="31"/>
  <c r="B16152" i="31"/>
  <c r="B16151" i="31"/>
  <c r="B16150" i="31"/>
  <c r="B16149" i="31"/>
  <c r="B16148" i="31"/>
  <c r="B16147" i="31"/>
  <c r="B16146" i="31"/>
  <c r="B16145" i="31"/>
  <c r="B16144" i="31"/>
  <c r="B16143" i="31"/>
  <c r="B16142" i="31"/>
  <c r="B16141" i="31"/>
  <c r="B16140" i="31"/>
  <c r="B16139" i="31"/>
  <c r="B16138" i="31"/>
  <c r="B16137" i="31"/>
  <c r="B16136" i="31"/>
  <c r="B16135" i="31"/>
  <c r="B16134" i="31"/>
  <c r="B16133" i="31"/>
  <c r="B16132" i="31"/>
  <c r="B16131" i="31"/>
  <c r="B16130" i="31"/>
  <c r="B16129" i="31"/>
  <c r="B16128" i="31"/>
  <c r="B16127" i="31"/>
  <c r="B16126" i="31"/>
  <c r="B16125" i="31"/>
  <c r="B16124" i="31"/>
  <c r="B16123" i="31"/>
  <c r="B16122" i="31"/>
  <c r="B16121" i="31"/>
  <c r="B16120" i="31"/>
  <c r="B16119" i="31"/>
  <c r="B16118" i="31"/>
  <c r="B16117" i="31"/>
  <c r="B16116" i="31"/>
  <c r="B16115" i="31"/>
  <c r="B16114" i="31"/>
  <c r="B16113" i="31"/>
  <c r="B16112" i="31"/>
  <c r="B16111" i="31"/>
  <c r="B16110" i="31"/>
  <c r="B16109" i="31"/>
  <c r="B16108" i="31"/>
  <c r="B16107" i="31"/>
  <c r="B16106" i="31"/>
  <c r="B16105" i="31"/>
  <c r="B16104" i="31"/>
  <c r="B16103" i="31"/>
  <c r="B16102" i="31"/>
  <c r="B16101" i="31"/>
  <c r="B16100" i="31"/>
  <c r="B16099" i="31"/>
  <c r="B16098" i="31"/>
  <c r="B16097" i="31"/>
  <c r="B16096" i="31"/>
  <c r="B16095" i="31"/>
  <c r="B16094" i="31"/>
  <c r="B16093" i="31"/>
  <c r="B16092" i="31"/>
  <c r="B16091" i="31"/>
  <c r="B16090" i="31"/>
  <c r="B16089" i="31"/>
  <c r="B16088" i="31"/>
  <c r="B16087" i="31"/>
  <c r="B16086" i="31"/>
  <c r="B16085" i="31"/>
  <c r="B16084" i="31"/>
  <c r="B16083" i="31"/>
  <c r="B16082" i="31"/>
  <c r="B16081" i="31"/>
  <c r="B16080" i="31"/>
  <c r="B16079" i="31"/>
  <c r="B16078" i="31"/>
  <c r="B16077" i="31"/>
  <c r="B16076" i="31"/>
  <c r="B16075" i="31"/>
  <c r="B16074" i="31"/>
  <c r="B16073" i="31"/>
  <c r="B16072" i="31"/>
  <c r="B16071" i="31"/>
  <c r="B16070" i="31"/>
  <c r="B16069" i="31"/>
  <c r="B16068" i="31"/>
  <c r="B16067" i="31"/>
  <c r="B16066" i="31"/>
  <c r="B16065" i="31"/>
  <c r="B16064" i="31"/>
  <c r="B16063" i="31"/>
  <c r="B16062" i="31"/>
  <c r="B16061" i="31"/>
  <c r="B16060" i="31"/>
  <c r="B16059" i="31"/>
  <c r="B16058" i="31"/>
  <c r="B16057" i="31"/>
  <c r="B16056" i="31"/>
  <c r="B16055" i="31"/>
  <c r="B16054" i="31"/>
  <c r="B16053" i="31"/>
  <c r="B16052" i="31"/>
  <c r="B16051" i="31"/>
  <c r="B16050" i="31"/>
  <c r="B16049" i="31"/>
  <c r="B16048" i="31"/>
  <c r="B16047" i="31"/>
  <c r="B16046" i="31"/>
  <c r="B16045" i="31"/>
  <c r="B16044" i="31"/>
  <c r="B16043" i="31"/>
  <c r="B16042" i="31"/>
  <c r="B16041" i="31"/>
  <c r="B16040" i="31"/>
  <c r="B16039" i="31"/>
  <c r="B16038" i="31"/>
  <c r="B16037" i="31"/>
  <c r="B16036" i="31"/>
  <c r="B16035" i="31"/>
  <c r="B16034" i="31"/>
  <c r="B16033" i="31"/>
  <c r="B16032" i="31"/>
  <c r="B16031" i="31"/>
  <c r="B16030" i="31"/>
  <c r="B16029" i="31"/>
  <c r="B16028" i="31"/>
  <c r="B16027" i="31"/>
  <c r="B16026" i="31"/>
  <c r="B16025" i="31"/>
  <c r="B16024" i="31"/>
  <c r="B16023" i="31"/>
  <c r="B16022" i="31"/>
  <c r="B16021" i="31"/>
  <c r="B16020" i="31"/>
  <c r="B16019" i="31"/>
  <c r="B16018" i="31"/>
  <c r="B16017" i="31"/>
  <c r="B16016" i="31"/>
  <c r="B16015" i="31"/>
  <c r="B16014" i="31"/>
  <c r="B16013" i="31"/>
  <c r="B16012" i="31"/>
  <c r="B16011" i="31"/>
  <c r="B16010" i="31"/>
  <c r="B16009" i="31"/>
  <c r="B16008" i="31"/>
  <c r="B16007" i="31"/>
  <c r="B16006" i="31"/>
  <c r="B16005" i="31"/>
  <c r="B16004" i="31"/>
  <c r="B16003" i="31"/>
  <c r="B16002" i="31"/>
  <c r="B16001" i="31"/>
  <c r="B16000" i="31"/>
  <c r="B15999" i="31"/>
  <c r="B15998" i="31"/>
  <c r="B15997" i="31"/>
  <c r="B15996" i="31"/>
  <c r="B15995" i="31"/>
  <c r="B15994" i="31"/>
  <c r="B15993" i="31"/>
  <c r="B15992" i="31"/>
  <c r="B15991" i="31"/>
  <c r="B15990" i="31"/>
  <c r="B15989" i="31"/>
  <c r="B15988" i="31"/>
  <c r="B15987" i="31"/>
  <c r="B15986" i="31"/>
  <c r="B15985" i="31"/>
  <c r="B15984" i="31"/>
  <c r="B15983" i="31"/>
  <c r="B15982" i="31"/>
  <c r="B15981" i="31"/>
  <c r="B15980" i="31"/>
  <c r="B15979" i="31"/>
  <c r="B15978" i="31"/>
  <c r="B15977" i="31"/>
  <c r="B15976" i="31"/>
  <c r="B15975" i="31"/>
  <c r="B15974" i="31"/>
  <c r="B15973" i="31"/>
  <c r="B15972" i="31"/>
  <c r="B15971" i="31"/>
  <c r="B15970" i="31"/>
  <c r="B15969" i="31"/>
  <c r="B15968" i="31"/>
  <c r="B15967" i="31"/>
  <c r="B15966" i="31"/>
  <c r="B15965" i="31"/>
  <c r="B15964" i="31"/>
  <c r="B15963" i="31"/>
  <c r="B15962" i="31"/>
  <c r="B15961" i="31"/>
  <c r="B15960" i="31"/>
  <c r="B15959" i="31"/>
  <c r="B15958" i="31"/>
  <c r="B15957" i="31"/>
  <c r="B15956" i="31"/>
  <c r="B15955" i="31"/>
  <c r="B15954" i="31"/>
  <c r="B15953" i="31"/>
  <c r="B15952" i="31"/>
  <c r="B15951" i="31"/>
  <c r="B15950" i="31"/>
  <c r="B15949" i="31"/>
  <c r="B15948" i="31"/>
  <c r="B15947" i="31"/>
  <c r="B15946" i="31"/>
  <c r="B15945" i="31"/>
  <c r="B15944" i="31"/>
  <c r="B15943" i="31"/>
  <c r="B15942" i="31"/>
  <c r="B15941" i="31"/>
  <c r="B15940" i="31"/>
  <c r="B15939" i="31"/>
  <c r="B15938" i="31"/>
  <c r="B15937" i="31"/>
  <c r="B15936" i="31"/>
  <c r="B15935" i="31"/>
  <c r="B15934" i="31"/>
  <c r="B15933" i="31"/>
  <c r="B15932" i="31"/>
  <c r="B15931" i="31"/>
  <c r="B15930" i="31"/>
  <c r="B15929" i="31"/>
  <c r="B15928" i="31"/>
  <c r="B15927" i="31"/>
  <c r="B15926" i="31"/>
  <c r="B15925" i="31"/>
  <c r="B15924" i="31"/>
  <c r="B15923" i="31"/>
  <c r="B15922" i="31"/>
  <c r="B15921" i="31"/>
  <c r="B15920" i="31"/>
  <c r="B15919" i="31"/>
  <c r="B15918" i="31"/>
  <c r="B15917" i="31"/>
  <c r="B15916" i="31"/>
  <c r="B15915" i="31"/>
  <c r="B15914" i="31"/>
  <c r="B15913" i="31"/>
  <c r="B15912" i="31"/>
  <c r="B15911" i="31"/>
  <c r="B15910" i="31"/>
  <c r="B15909" i="31"/>
  <c r="B15908" i="31"/>
  <c r="B15907" i="31"/>
  <c r="B15906" i="31"/>
  <c r="B15905" i="31"/>
  <c r="B15904" i="31"/>
  <c r="B15903" i="31"/>
  <c r="B15902" i="31"/>
  <c r="B15901" i="31"/>
  <c r="B15900" i="31"/>
  <c r="B15899" i="31"/>
  <c r="B15898" i="31"/>
  <c r="B15897" i="31"/>
  <c r="B15896" i="31"/>
  <c r="B15895" i="31"/>
  <c r="B15894" i="31"/>
  <c r="B15893" i="31"/>
  <c r="B15892" i="31"/>
  <c r="B15891" i="31"/>
  <c r="B15890" i="31"/>
  <c r="B15889" i="31"/>
  <c r="B15888" i="31"/>
  <c r="B15887" i="31"/>
  <c r="B15886" i="31"/>
  <c r="B15885" i="31"/>
  <c r="B15884" i="31"/>
  <c r="B15883" i="31"/>
  <c r="B15882" i="31"/>
  <c r="B15881" i="31"/>
  <c r="B15880" i="31"/>
  <c r="B15879" i="31"/>
  <c r="B15878" i="31"/>
  <c r="B15877" i="31"/>
  <c r="B15876" i="31"/>
  <c r="B15875" i="31"/>
  <c r="B15874" i="31"/>
  <c r="B15873" i="31"/>
  <c r="B15872" i="31"/>
  <c r="B15871" i="31"/>
  <c r="B15870" i="31"/>
  <c r="B15869" i="31"/>
  <c r="B15868" i="31"/>
  <c r="B15867" i="31"/>
  <c r="B15866" i="31"/>
  <c r="B15865" i="31"/>
  <c r="B15864" i="31"/>
  <c r="B15863" i="31"/>
  <c r="B15862" i="31"/>
  <c r="B15861" i="31"/>
  <c r="B15860" i="31"/>
  <c r="B15859" i="31"/>
  <c r="B15858" i="31"/>
  <c r="B15857" i="31"/>
  <c r="B15856" i="31"/>
  <c r="B15855" i="31"/>
  <c r="B15854" i="31"/>
  <c r="B15853" i="31"/>
  <c r="B15852" i="31"/>
  <c r="B15851" i="31"/>
  <c r="B15850" i="31"/>
  <c r="B15849" i="31"/>
  <c r="B15848" i="31"/>
  <c r="B15847" i="31"/>
  <c r="B15846" i="31"/>
  <c r="B15845" i="31"/>
  <c r="B15844" i="31"/>
  <c r="B15843" i="31"/>
  <c r="B15842" i="31"/>
  <c r="B15841" i="31"/>
  <c r="B15840" i="31"/>
  <c r="B15839" i="31"/>
  <c r="B15838" i="31"/>
  <c r="B15837" i="31"/>
  <c r="B15836" i="31"/>
  <c r="B15835" i="31"/>
  <c r="B15834" i="31"/>
  <c r="B15833" i="31"/>
  <c r="B15832" i="31"/>
  <c r="B15831" i="31"/>
  <c r="B15830" i="31"/>
  <c r="B15829" i="31"/>
  <c r="B15828" i="31"/>
  <c r="B15827" i="31"/>
  <c r="B15826" i="31"/>
  <c r="B15825" i="31"/>
  <c r="B15824" i="31"/>
  <c r="B15823" i="31"/>
  <c r="B15822" i="31"/>
  <c r="B15821" i="31"/>
  <c r="B15820" i="31"/>
  <c r="B15819" i="31"/>
  <c r="B15818" i="31"/>
  <c r="B15817" i="31"/>
  <c r="B15816" i="31"/>
  <c r="B15815" i="31"/>
  <c r="B15814" i="31"/>
  <c r="B15813" i="31"/>
  <c r="B15812" i="31"/>
  <c r="B15811" i="31"/>
  <c r="B15810" i="31"/>
  <c r="B15809" i="31"/>
  <c r="B15808" i="31"/>
  <c r="B15807" i="31"/>
  <c r="B15806" i="31"/>
  <c r="B15805" i="31"/>
  <c r="B15804" i="31"/>
  <c r="B15803" i="31"/>
  <c r="B15802" i="31"/>
  <c r="B15801" i="31"/>
  <c r="B15800" i="31"/>
  <c r="B15799" i="31"/>
  <c r="B15798" i="31"/>
  <c r="B15797" i="31"/>
  <c r="B15796" i="31"/>
  <c r="B15795" i="31"/>
  <c r="B15794" i="31"/>
  <c r="B15793" i="31"/>
  <c r="B15792" i="31"/>
  <c r="B15791" i="31"/>
  <c r="B15790" i="31"/>
  <c r="B15789" i="31"/>
  <c r="B15788" i="31"/>
  <c r="B15787" i="31"/>
  <c r="B15786" i="31"/>
  <c r="B15785" i="31"/>
  <c r="B15784" i="31"/>
  <c r="B15783" i="31"/>
  <c r="B15782" i="31"/>
  <c r="B15781" i="31"/>
  <c r="B15780" i="31"/>
  <c r="B15779" i="31"/>
  <c r="B15778" i="31"/>
  <c r="B15777" i="31"/>
  <c r="B15776" i="31"/>
  <c r="B15775" i="31"/>
  <c r="B15774" i="31"/>
  <c r="B15773" i="31"/>
  <c r="B15772" i="31"/>
  <c r="B15771" i="31"/>
  <c r="B15770" i="31"/>
  <c r="B15769" i="31"/>
  <c r="B15768" i="31"/>
  <c r="B15767" i="31"/>
  <c r="B15766" i="31"/>
  <c r="B15765" i="31"/>
  <c r="B15764" i="31"/>
  <c r="B15763" i="31"/>
  <c r="B15762" i="31"/>
  <c r="B15761" i="31"/>
  <c r="B15760" i="31"/>
  <c r="B15759" i="31"/>
  <c r="B15758" i="31"/>
  <c r="B15757" i="31"/>
  <c r="B15756" i="31"/>
  <c r="B15755" i="31"/>
  <c r="B15754" i="31"/>
  <c r="B15753" i="31"/>
  <c r="B15752" i="31"/>
  <c r="B15751" i="31"/>
  <c r="B15750" i="31"/>
  <c r="B15749" i="31"/>
  <c r="B15748" i="31"/>
  <c r="B15747" i="31"/>
  <c r="B15746" i="31"/>
  <c r="B15745" i="31"/>
  <c r="B15744" i="31"/>
  <c r="B15743" i="31"/>
  <c r="B15742" i="31"/>
  <c r="B15741" i="31"/>
  <c r="B15740" i="31"/>
  <c r="B15739" i="31"/>
  <c r="B15738" i="31"/>
  <c r="B15737" i="31"/>
  <c r="B15736" i="31"/>
  <c r="B15735" i="31"/>
  <c r="B15734" i="31"/>
  <c r="B15733" i="31"/>
  <c r="B15732" i="31"/>
  <c r="B15731" i="31"/>
  <c r="B15730" i="31"/>
  <c r="B15729" i="31"/>
  <c r="B15728" i="31"/>
  <c r="B15727" i="31"/>
  <c r="B15726" i="31"/>
  <c r="B15725" i="31"/>
  <c r="B15724" i="31"/>
  <c r="B15723" i="31"/>
  <c r="B15722" i="31"/>
  <c r="B15721" i="31"/>
  <c r="B15720" i="31"/>
  <c r="B15719" i="31"/>
  <c r="B15718" i="31"/>
  <c r="B15717" i="31"/>
  <c r="B15716" i="31"/>
  <c r="B15715" i="31"/>
  <c r="B15714" i="31"/>
  <c r="B15713" i="31"/>
  <c r="B15712" i="31"/>
  <c r="B15711" i="31"/>
  <c r="B15710" i="31"/>
  <c r="B15709" i="31"/>
  <c r="B15708" i="31"/>
  <c r="B15707" i="31"/>
  <c r="B15706" i="31"/>
  <c r="B15705" i="31"/>
  <c r="B15704" i="31"/>
  <c r="B15703" i="31"/>
  <c r="B15702" i="31"/>
  <c r="B15701" i="31"/>
  <c r="B15700" i="31"/>
  <c r="B15699" i="31"/>
  <c r="B15698" i="31"/>
  <c r="B15697" i="31"/>
  <c r="B15696" i="31"/>
  <c r="B15695" i="31"/>
  <c r="B15694" i="31"/>
  <c r="B15693" i="31"/>
  <c r="B15692" i="31"/>
  <c r="B15691" i="31"/>
  <c r="B15690" i="31"/>
  <c r="B15689" i="31"/>
  <c r="B15688" i="31"/>
  <c r="B15687" i="31"/>
  <c r="B15686" i="31"/>
  <c r="B15685" i="31"/>
  <c r="B15684" i="31"/>
  <c r="B15683" i="31"/>
  <c r="B15682" i="31"/>
  <c r="B15681" i="31"/>
  <c r="B15680" i="31"/>
  <c r="B15679" i="31"/>
  <c r="B15678" i="31"/>
  <c r="B15677" i="31"/>
  <c r="B15676" i="31"/>
  <c r="B15675" i="31"/>
  <c r="B15674" i="31"/>
  <c r="B15673" i="31"/>
  <c r="B15672" i="31"/>
  <c r="B15671" i="31"/>
  <c r="B15670" i="31"/>
  <c r="B15669" i="31"/>
  <c r="B15668" i="31"/>
  <c r="B15667" i="31"/>
  <c r="B15666" i="31"/>
  <c r="B15665" i="31"/>
  <c r="B15664" i="31"/>
  <c r="B15663" i="31"/>
  <c r="B15662" i="31"/>
  <c r="B15661" i="31"/>
  <c r="B15660" i="31"/>
  <c r="B15659" i="31"/>
  <c r="B15658" i="31"/>
  <c r="B15657" i="31"/>
  <c r="B15656" i="31"/>
  <c r="B15655" i="31"/>
  <c r="B15654" i="31"/>
  <c r="B15653" i="31"/>
  <c r="B15652" i="31"/>
  <c r="B15651" i="31"/>
  <c r="B15650" i="31"/>
  <c r="B15649" i="31"/>
  <c r="B15648" i="31"/>
  <c r="B15647" i="31"/>
  <c r="B15646" i="31"/>
  <c r="B15645" i="31"/>
  <c r="B15644" i="31"/>
  <c r="B15643" i="31"/>
  <c r="B15642" i="31"/>
  <c r="B15641" i="31"/>
  <c r="B15640" i="31"/>
  <c r="B15639" i="31"/>
  <c r="B15638" i="31"/>
  <c r="B15637" i="31"/>
  <c r="B15636" i="31"/>
  <c r="B15635" i="31"/>
  <c r="B15634" i="31"/>
  <c r="B15633" i="31"/>
  <c r="B15632" i="31"/>
  <c r="B15631" i="31"/>
  <c r="B15630" i="31"/>
  <c r="B15629" i="31"/>
  <c r="B15628" i="31"/>
  <c r="B15627" i="31"/>
  <c r="B15626" i="31"/>
  <c r="B15625" i="31"/>
  <c r="B15624" i="31"/>
  <c r="B15623" i="31"/>
  <c r="B15622" i="31"/>
  <c r="B15621" i="31"/>
  <c r="B15620" i="31"/>
  <c r="B15619" i="31"/>
  <c r="B15618" i="31"/>
  <c r="B15617" i="31"/>
  <c r="B15616" i="31"/>
  <c r="B15615" i="31"/>
  <c r="B15614" i="31"/>
  <c r="B15613" i="31"/>
  <c r="B15612" i="31"/>
  <c r="B15611" i="31"/>
  <c r="B15610" i="31"/>
  <c r="B15609" i="31"/>
  <c r="B15608" i="31"/>
  <c r="B15607" i="31"/>
  <c r="B15606" i="31"/>
  <c r="B15605" i="31"/>
  <c r="B15604" i="31"/>
  <c r="B15603" i="31"/>
  <c r="B15602" i="31"/>
  <c r="B15601" i="31"/>
  <c r="B15600" i="31"/>
  <c r="B15599" i="31"/>
  <c r="B15598" i="31"/>
  <c r="B15597" i="31"/>
  <c r="B15596" i="31"/>
  <c r="B15595" i="31"/>
  <c r="B15594" i="31"/>
  <c r="B15593" i="31"/>
  <c r="B15592" i="31"/>
  <c r="B15591" i="31"/>
  <c r="B15590" i="31"/>
  <c r="B15589" i="31"/>
  <c r="B15588" i="31"/>
  <c r="B15587" i="31"/>
  <c r="B15586" i="31"/>
  <c r="B15585" i="31"/>
  <c r="B15584" i="31"/>
  <c r="B15583" i="31"/>
  <c r="B15582" i="31"/>
  <c r="B15581" i="31"/>
  <c r="B15580" i="31"/>
  <c r="B15579" i="31"/>
  <c r="B15578" i="31"/>
  <c r="B15577" i="31"/>
  <c r="B15576" i="31"/>
  <c r="B15575" i="31"/>
  <c r="B15574" i="31"/>
  <c r="B15573" i="31"/>
  <c r="B15572" i="31"/>
  <c r="B15571" i="31"/>
  <c r="B15570" i="31"/>
  <c r="B15569" i="31"/>
  <c r="B15568" i="31"/>
  <c r="B15567" i="31"/>
  <c r="B15566" i="31"/>
  <c r="B15565" i="31"/>
  <c r="B15564" i="31"/>
  <c r="B15563" i="31"/>
  <c r="B15562" i="31"/>
  <c r="B15561" i="31"/>
  <c r="B15560" i="31"/>
  <c r="B15559" i="31"/>
  <c r="B15558" i="31"/>
  <c r="B15557" i="31"/>
  <c r="B15556" i="31"/>
  <c r="B15555" i="31"/>
  <c r="B15554" i="31"/>
  <c r="B15553" i="31"/>
  <c r="B15552" i="31"/>
  <c r="B15551" i="31"/>
  <c r="B15550" i="31"/>
  <c r="B15549" i="31"/>
  <c r="B15548" i="31"/>
  <c r="B15547" i="31"/>
  <c r="B15546" i="31"/>
  <c r="B15545" i="31"/>
  <c r="B15544" i="31"/>
  <c r="B15543" i="31"/>
  <c r="B15542" i="31"/>
  <c r="B15541" i="31"/>
  <c r="B15540" i="31"/>
  <c r="B15539" i="31"/>
  <c r="B15538" i="31"/>
  <c r="B15537" i="31"/>
  <c r="B15536" i="31"/>
  <c r="B15535" i="31"/>
  <c r="B15534" i="31"/>
  <c r="B15533" i="31"/>
  <c r="B15532" i="31"/>
  <c r="B15531" i="31"/>
  <c r="B15530" i="31"/>
  <c r="B15529" i="31"/>
  <c r="B15528" i="31"/>
  <c r="B15527" i="31"/>
  <c r="B15526" i="31"/>
  <c r="B15525" i="31"/>
  <c r="B15524" i="31"/>
  <c r="B15523" i="31"/>
  <c r="B15522" i="31"/>
  <c r="B15521" i="31"/>
  <c r="B15520" i="31"/>
  <c r="B15519" i="31"/>
  <c r="B15518" i="31"/>
  <c r="B15517" i="31"/>
  <c r="B15516" i="31"/>
  <c r="B15515" i="31"/>
  <c r="B15514" i="31"/>
  <c r="B15513" i="31"/>
  <c r="B15512" i="31"/>
  <c r="B15511" i="31"/>
  <c r="B15510" i="31"/>
  <c r="B15509" i="31"/>
  <c r="B15508" i="31"/>
  <c r="B15507" i="31"/>
  <c r="B15506" i="31"/>
  <c r="B15505" i="31"/>
  <c r="B15504" i="31"/>
  <c r="B15503" i="31"/>
  <c r="B15502" i="31"/>
  <c r="B15501" i="31"/>
  <c r="B15500" i="31"/>
  <c r="B15499" i="31"/>
  <c r="B15498" i="31"/>
  <c r="B15497" i="31"/>
  <c r="B15496" i="31"/>
  <c r="B15495" i="31"/>
  <c r="B15494" i="31"/>
  <c r="B15493" i="31"/>
  <c r="B15492" i="31"/>
  <c r="B15491" i="31"/>
  <c r="B15490" i="31"/>
  <c r="B15489" i="31"/>
  <c r="B15488" i="31"/>
  <c r="B15487" i="31"/>
  <c r="B15486" i="31"/>
  <c r="B15485" i="31"/>
  <c r="B15484" i="31"/>
  <c r="B15483" i="31"/>
  <c r="B15482" i="31"/>
  <c r="B15481" i="31"/>
  <c r="B15480" i="31"/>
  <c r="B15479" i="31"/>
  <c r="B15478" i="31"/>
  <c r="B15477" i="31"/>
  <c r="B15476" i="31"/>
  <c r="B15475" i="31"/>
  <c r="B15474" i="31"/>
  <c r="B15473" i="31"/>
  <c r="B15472" i="31"/>
  <c r="B15471" i="31"/>
  <c r="B15470" i="31"/>
  <c r="B15469" i="31"/>
  <c r="B15468" i="31"/>
  <c r="B15467" i="31"/>
  <c r="B15466" i="31"/>
  <c r="B15465" i="31"/>
  <c r="B15464" i="31"/>
  <c r="B15463" i="31"/>
  <c r="B15462" i="31"/>
  <c r="B15461" i="31"/>
  <c r="B15460" i="31"/>
  <c r="B15459" i="31"/>
  <c r="B15458" i="31"/>
  <c r="B15457" i="31"/>
  <c r="B15456" i="31"/>
  <c r="B15455" i="31"/>
  <c r="B15454" i="31"/>
  <c r="B15453" i="31"/>
  <c r="B15452" i="31"/>
  <c r="B15451" i="31"/>
  <c r="B15450" i="31"/>
  <c r="B15449" i="31"/>
  <c r="B15448" i="31"/>
  <c r="B15447" i="31"/>
  <c r="B15446" i="31"/>
  <c r="B15445" i="31"/>
  <c r="B15444" i="31"/>
  <c r="B15443" i="31"/>
  <c r="B15442" i="31"/>
  <c r="B15441" i="31"/>
  <c r="B15440" i="31"/>
  <c r="B15439" i="31"/>
  <c r="B15438" i="31"/>
  <c r="B15437" i="31"/>
  <c r="B15436" i="31"/>
  <c r="B15435" i="31"/>
  <c r="B15434" i="31"/>
  <c r="B15433" i="31"/>
  <c r="B15432" i="31"/>
  <c r="B15431" i="31"/>
  <c r="B15430" i="31"/>
  <c r="B15429" i="31"/>
  <c r="B15428" i="31"/>
  <c r="B15427" i="31"/>
  <c r="B15426" i="31"/>
  <c r="B15425" i="31"/>
  <c r="B15424" i="31"/>
  <c r="B15423" i="31"/>
  <c r="B15422" i="31"/>
  <c r="B15421" i="31"/>
  <c r="B15420" i="31"/>
  <c r="B15419" i="31"/>
  <c r="B15418" i="31"/>
  <c r="B15417" i="31"/>
  <c r="B15416" i="31"/>
  <c r="B15415" i="31"/>
  <c r="B15414" i="31"/>
  <c r="B15413" i="31"/>
  <c r="B15412" i="31"/>
  <c r="B15411" i="31"/>
  <c r="B15410" i="31"/>
  <c r="B15409" i="31"/>
  <c r="B15408" i="31"/>
  <c r="B15407" i="31"/>
  <c r="B15406" i="31"/>
  <c r="B15405" i="31"/>
  <c r="B15404" i="31"/>
  <c r="B15403" i="31"/>
  <c r="B15402" i="31"/>
  <c r="B15401" i="31"/>
  <c r="B15400" i="31"/>
  <c r="B15399" i="31"/>
  <c r="B15398" i="31"/>
  <c r="B15397" i="31"/>
  <c r="B15396" i="31"/>
  <c r="B15395" i="31"/>
  <c r="B15394" i="31"/>
  <c r="B15393" i="31"/>
  <c r="B15392" i="31"/>
  <c r="B15391" i="31"/>
  <c r="B15390" i="31"/>
  <c r="B15389" i="31"/>
  <c r="B15388" i="31"/>
  <c r="B15387" i="31"/>
  <c r="B15386" i="31"/>
  <c r="B15385" i="31"/>
  <c r="B15384" i="31"/>
  <c r="B15383" i="31"/>
  <c r="B15382" i="31"/>
  <c r="B15381" i="31"/>
  <c r="B15380" i="31"/>
  <c r="B15379" i="31"/>
  <c r="B15378" i="31"/>
  <c r="B15377" i="31"/>
  <c r="B15376" i="31"/>
  <c r="B15375" i="31"/>
  <c r="B15374" i="31"/>
  <c r="B15373" i="31"/>
  <c r="B15372" i="31"/>
  <c r="B15371" i="31"/>
  <c r="B15370" i="31"/>
  <c r="B15369" i="31"/>
  <c r="B15368" i="31"/>
  <c r="B15367" i="31"/>
  <c r="B15366" i="31"/>
  <c r="B15365" i="31"/>
  <c r="B15364" i="31"/>
  <c r="B15363" i="31"/>
  <c r="B15362" i="31"/>
  <c r="B15361" i="31"/>
  <c r="B15360" i="31"/>
  <c r="B15359" i="31"/>
  <c r="B15358" i="31"/>
  <c r="B15357" i="31"/>
  <c r="B15356" i="31"/>
  <c r="B15355" i="31"/>
  <c r="B15354" i="31"/>
  <c r="B15353" i="31"/>
  <c r="B15352" i="31"/>
  <c r="B15351" i="31"/>
  <c r="B15350" i="31"/>
  <c r="B15349" i="31"/>
  <c r="B15348" i="31"/>
  <c r="B15347" i="31"/>
  <c r="B15346" i="31"/>
  <c r="B15345" i="31"/>
  <c r="B15344" i="31"/>
  <c r="B15343" i="31"/>
  <c r="B15342" i="31"/>
  <c r="B15341" i="31"/>
  <c r="B15340" i="31"/>
  <c r="B15339" i="31"/>
  <c r="B15338" i="31"/>
  <c r="B15337" i="31"/>
  <c r="B15336" i="31"/>
  <c r="B15335" i="31"/>
  <c r="B15334" i="31"/>
  <c r="B15333" i="31"/>
  <c r="B15332" i="31"/>
  <c r="B15331" i="31"/>
  <c r="B15330" i="31"/>
  <c r="B15329" i="31"/>
  <c r="B15328" i="31"/>
  <c r="B15327" i="31"/>
  <c r="B15326" i="31"/>
  <c r="B15325" i="31"/>
  <c r="B15324" i="31"/>
  <c r="B15323" i="31"/>
  <c r="B15322" i="31"/>
  <c r="B15321" i="31"/>
  <c r="B15320" i="31"/>
  <c r="B15319" i="31"/>
  <c r="B15318" i="31"/>
  <c r="B15317" i="31"/>
  <c r="B15316" i="31"/>
  <c r="B15315" i="31"/>
  <c r="B15314" i="31"/>
  <c r="B15313" i="31"/>
  <c r="B15312" i="31"/>
  <c r="B15311" i="31"/>
  <c r="B15310" i="31"/>
  <c r="B15309" i="31"/>
  <c r="B15308" i="31"/>
  <c r="B15307" i="31"/>
  <c r="B15306" i="31"/>
  <c r="B15305" i="31"/>
  <c r="B15304" i="31"/>
  <c r="B15303" i="31"/>
  <c r="B15302" i="31"/>
  <c r="B15301" i="31"/>
  <c r="B15300" i="31"/>
  <c r="B15299" i="31"/>
  <c r="B15298" i="31"/>
  <c r="B15297" i="31"/>
  <c r="B15296" i="31"/>
  <c r="B15295" i="31"/>
  <c r="B15294" i="31"/>
  <c r="B15293" i="31"/>
  <c r="B15292" i="31"/>
  <c r="B15291" i="31"/>
  <c r="B15290" i="31"/>
  <c r="B15289" i="31"/>
  <c r="B15288" i="31"/>
  <c r="B15287" i="31"/>
  <c r="B15286" i="31"/>
  <c r="B15285" i="31"/>
  <c r="B15284" i="31"/>
  <c r="B15283" i="31"/>
  <c r="B15282" i="31"/>
  <c r="B15281" i="31"/>
  <c r="B15280" i="31"/>
  <c r="B15279" i="31"/>
  <c r="B15278" i="31"/>
  <c r="B15277" i="31"/>
  <c r="B15276" i="31"/>
  <c r="B15275" i="31"/>
  <c r="B15274" i="31"/>
  <c r="B15273" i="31"/>
  <c r="B15272" i="31"/>
  <c r="B15271" i="31"/>
  <c r="B15270" i="31"/>
  <c r="B15269" i="31"/>
  <c r="B15268" i="31"/>
  <c r="B15267" i="31"/>
  <c r="B15266" i="31"/>
  <c r="B15265" i="31"/>
  <c r="B15264" i="31"/>
  <c r="B15263" i="31"/>
  <c r="B15262" i="31"/>
  <c r="B15261" i="31"/>
  <c r="B15260" i="31"/>
  <c r="B15259" i="31"/>
  <c r="B15258" i="31"/>
  <c r="B15257" i="31"/>
  <c r="B15256" i="31"/>
  <c r="B15255" i="31"/>
  <c r="B15254" i="31"/>
  <c r="B15253" i="31"/>
  <c r="B15252" i="31"/>
  <c r="B15251" i="31"/>
  <c r="B15250" i="31"/>
  <c r="B15249" i="31"/>
  <c r="B15248" i="31"/>
  <c r="B15247" i="31"/>
  <c r="B15246" i="31"/>
  <c r="B15245" i="31"/>
  <c r="B15244" i="31"/>
  <c r="B15243" i="31"/>
  <c r="B15242" i="31"/>
  <c r="B15241" i="31"/>
  <c r="B15240" i="31"/>
  <c r="B15239" i="31"/>
  <c r="B15238" i="31"/>
  <c r="B15237" i="31"/>
  <c r="B15236" i="31"/>
  <c r="B15235" i="31"/>
  <c r="B15234" i="31"/>
  <c r="B15233" i="31"/>
  <c r="B15232" i="31"/>
  <c r="B15231" i="31"/>
  <c r="B15230" i="31"/>
  <c r="B15229" i="31"/>
  <c r="B15228" i="31"/>
  <c r="B15227" i="31"/>
  <c r="B15226" i="31"/>
  <c r="B15225" i="31"/>
  <c r="B15224" i="31"/>
  <c r="B15223" i="31"/>
  <c r="B15222" i="31"/>
  <c r="B15221" i="31"/>
  <c r="B15220" i="31"/>
  <c r="B15219" i="31"/>
  <c r="B15218" i="31"/>
  <c r="B15217" i="31"/>
  <c r="B15216" i="31"/>
  <c r="B15215" i="31"/>
  <c r="B15214" i="31"/>
  <c r="B15213" i="31"/>
  <c r="B15212" i="31"/>
  <c r="B15211" i="31"/>
  <c r="B15210" i="31"/>
  <c r="B15209" i="31"/>
  <c r="B15208" i="31"/>
  <c r="B15207" i="31"/>
  <c r="B15206" i="31"/>
  <c r="B15205" i="31"/>
  <c r="B15204" i="31"/>
  <c r="B15203" i="31"/>
  <c r="B15202" i="31"/>
  <c r="B15201" i="31"/>
  <c r="B15200" i="31"/>
  <c r="B15199" i="31"/>
  <c r="B15198" i="31"/>
  <c r="B15197" i="31"/>
  <c r="B15196" i="31"/>
  <c r="B15195" i="31"/>
  <c r="B15194" i="31"/>
  <c r="B15193" i="31"/>
  <c r="B15192" i="31"/>
  <c r="B15191" i="31"/>
  <c r="B15190" i="31"/>
  <c r="B15189" i="31"/>
  <c r="B15188" i="31"/>
  <c r="B15187" i="31"/>
  <c r="B15186" i="31"/>
  <c r="B15185" i="31"/>
  <c r="B15184" i="31"/>
  <c r="B15183" i="31"/>
  <c r="B15182" i="31"/>
  <c r="B15181" i="31"/>
  <c r="B15180" i="31"/>
  <c r="B15179" i="31"/>
  <c r="B15178" i="31"/>
  <c r="B15177" i="31"/>
  <c r="B15176" i="31"/>
  <c r="B15175" i="31"/>
  <c r="B15174" i="31"/>
  <c r="B15173" i="31"/>
  <c r="B15172" i="31"/>
  <c r="B15171" i="31"/>
  <c r="B15170" i="31"/>
  <c r="B15169" i="31"/>
  <c r="B15168" i="31"/>
  <c r="B15167" i="31"/>
  <c r="B15166" i="31"/>
  <c r="B15165" i="31"/>
  <c r="B15164" i="31"/>
  <c r="B15163" i="31"/>
  <c r="B15162" i="31"/>
  <c r="B15161" i="31"/>
  <c r="B15160" i="31"/>
  <c r="B15159" i="31"/>
  <c r="B15158" i="31"/>
  <c r="B15157" i="31"/>
  <c r="B15156" i="31"/>
  <c r="B15155" i="31"/>
  <c r="B15154" i="31"/>
  <c r="B15153" i="31"/>
  <c r="B15152" i="31"/>
  <c r="B15151" i="31"/>
  <c r="B15150" i="31"/>
  <c r="B15149" i="31"/>
  <c r="B15148" i="31"/>
  <c r="B15147" i="31"/>
  <c r="B15146" i="31"/>
  <c r="B15145" i="31"/>
  <c r="B15144" i="31"/>
  <c r="B15143" i="31"/>
  <c r="B15142" i="31"/>
  <c r="B15141" i="31"/>
  <c r="B15140" i="31"/>
  <c r="B15139" i="31"/>
  <c r="B15138" i="31"/>
  <c r="B15137" i="31"/>
  <c r="B15136" i="31"/>
  <c r="B15135" i="31"/>
  <c r="B15134" i="31"/>
  <c r="B15133" i="31"/>
  <c r="B15132" i="31"/>
  <c r="B15131" i="31"/>
  <c r="B15130" i="31"/>
  <c r="B15129" i="31"/>
  <c r="B15128" i="31"/>
  <c r="B15127" i="31"/>
  <c r="B15126" i="31"/>
  <c r="B15125" i="31"/>
  <c r="B15124" i="31"/>
  <c r="B15123" i="31"/>
  <c r="B15122" i="31"/>
  <c r="B15121" i="31"/>
  <c r="B15120" i="31"/>
  <c r="B15119" i="31"/>
  <c r="B15118" i="31"/>
  <c r="B15117" i="31"/>
  <c r="B15116" i="31"/>
  <c r="B15115" i="31"/>
  <c r="B15114" i="31"/>
  <c r="B15113" i="31"/>
  <c r="B15112" i="31"/>
  <c r="B15111" i="31"/>
  <c r="B15110" i="31"/>
  <c r="B15109" i="31"/>
  <c r="B15108" i="31"/>
  <c r="B15107" i="31"/>
  <c r="B15106" i="31"/>
  <c r="B15105" i="31"/>
  <c r="B15104" i="31"/>
  <c r="B15103" i="31"/>
  <c r="B15102" i="31"/>
  <c r="B15101" i="31"/>
  <c r="B15100" i="31"/>
  <c r="B15099" i="31"/>
  <c r="B15098" i="31"/>
  <c r="B15097" i="31"/>
  <c r="B15096" i="31"/>
  <c r="B15095" i="31"/>
  <c r="B15094" i="31"/>
  <c r="B15093" i="31"/>
  <c r="B15092" i="31"/>
  <c r="B15091" i="31"/>
  <c r="B15090" i="31"/>
  <c r="B15089" i="31"/>
  <c r="B15088" i="31"/>
  <c r="B15087" i="31"/>
  <c r="B15086" i="31"/>
  <c r="B15085" i="31"/>
  <c r="B15084" i="31"/>
  <c r="B15083" i="31"/>
  <c r="B15082" i="31"/>
  <c r="B15081" i="31"/>
  <c r="B15080" i="31"/>
  <c r="B15079" i="31"/>
  <c r="B15078" i="31"/>
  <c r="B15077" i="31"/>
  <c r="B15076" i="31"/>
  <c r="B15075" i="31"/>
  <c r="B15074" i="31"/>
  <c r="B15073" i="31"/>
  <c r="B15072" i="31"/>
  <c r="B15071" i="31"/>
  <c r="B15070" i="31"/>
  <c r="B15069" i="31"/>
  <c r="B15068" i="31"/>
  <c r="B15067" i="31"/>
  <c r="B15066" i="31"/>
  <c r="B15065" i="31"/>
  <c r="B15064" i="31"/>
  <c r="B15063" i="31"/>
  <c r="B15062" i="31"/>
  <c r="B15061" i="31"/>
  <c r="B15060" i="31"/>
  <c r="B15059" i="31"/>
  <c r="B15058" i="31"/>
  <c r="B15057" i="31"/>
  <c r="B15056" i="31"/>
  <c r="B15055" i="31"/>
  <c r="B15054" i="31"/>
  <c r="B15053" i="31"/>
  <c r="B15052" i="31"/>
  <c r="B15051" i="31"/>
  <c r="B15050" i="31"/>
  <c r="B15049" i="31"/>
  <c r="B15048" i="31"/>
  <c r="B15047" i="31"/>
  <c r="B15046" i="31"/>
  <c r="B15045" i="31"/>
  <c r="B15044" i="31"/>
  <c r="B15043" i="31"/>
  <c r="B15042" i="31"/>
  <c r="B15041" i="31"/>
  <c r="B15040" i="31"/>
  <c r="B15039" i="31"/>
  <c r="B15038" i="31"/>
  <c r="B15037" i="31"/>
  <c r="B15036" i="31"/>
  <c r="B15035" i="31"/>
  <c r="B15034" i="31"/>
  <c r="B15033" i="31"/>
  <c r="B15032" i="31"/>
  <c r="B15031" i="31"/>
  <c r="B15030" i="31"/>
  <c r="B15029" i="31"/>
  <c r="B15028" i="31"/>
  <c r="B15027" i="31"/>
  <c r="B15026" i="31"/>
  <c r="B15025" i="31"/>
  <c r="B15024" i="31"/>
  <c r="B15023" i="31"/>
  <c r="B15022" i="31"/>
  <c r="B15021" i="31"/>
  <c r="B15020" i="31"/>
  <c r="B15019" i="31"/>
  <c r="B15018" i="31"/>
  <c r="B15017" i="31"/>
  <c r="B15016" i="31"/>
  <c r="B15015" i="31"/>
  <c r="B15014" i="31"/>
  <c r="B15013" i="31"/>
  <c r="B15012" i="31"/>
  <c r="B15011" i="31"/>
  <c r="B15010" i="31"/>
  <c r="B15009" i="31"/>
  <c r="B15008" i="31"/>
  <c r="B15007" i="31"/>
  <c r="B15006" i="31"/>
  <c r="B15005" i="31"/>
  <c r="B15004" i="31"/>
  <c r="B15003" i="31"/>
  <c r="B15002" i="31"/>
  <c r="B15001" i="31"/>
  <c r="B15000" i="31"/>
  <c r="B14999" i="31"/>
  <c r="B14998" i="31"/>
  <c r="B14997" i="31"/>
  <c r="B14996" i="31"/>
  <c r="B14995" i="31"/>
  <c r="B14994" i="31"/>
  <c r="B14993" i="31"/>
  <c r="B14992" i="31"/>
  <c r="B14991" i="31"/>
  <c r="B14990" i="31"/>
  <c r="B14989" i="31"/>
  <c r="B14988" i="31"/>
  <c r="B14987" i="31"/>
  <c r="B14986" i="31"/>
  <c r="B14985" i="31"/>
  <c r="B14984" i="31"/>
  <c r="B14983" i="31"/>
  <c r="B14982" i="31"/>
  <c r="B14981" i="31"/>
  <c r="B14980" i="31"/>
  <c r="B14979" i="31"/>
  <c r="B14978" i="31"/>
  <c r="B14977" i="31"/>
  <c r="B14976" i="31"/>
  <c r="B14975" i="31"/>
  <c r="B14974" i="31"/>
  <c r="B14973" i="31"/>
  <c r="B14972" i="31"/>
  <c r="B14971" i="31"/>
  <c r="B14970" i="31"/>
  <c r="B14969" i="31"/>
  <c r="B14968" i="31"/>
  <c r="B14967" i="31"/>
  <c r="B14966" i="31"/>
  <c r="B14965" i="31"/>
  <c r="B14964" i="31"/>
  <c r="B14963" i="31"/>
  <c r="B14962" i="31"/>
  <c r="B14961" i="31"/>
  <c r="B14960" i="31"/>
  <c r="B14959" i="31"/>
  <c r="B14958" i="31"/>
  <c r="B14957" i="31"/>
  <c r="B14956" i="31"/>
  <c r="B14955" i="31"/>
  <c r="B14954" i="31"/>
  <c r="B14953" i="31"/>
  <c r="B14952" i="31"/>
  <c r="B14951" i="31"/>
  <c r="B14950" i="31"/>
  <c r="B14949" i="31"/>
  <c r="B14948" i="31"/>
  <c r="B14947" i="31"/>
  <c r="B14946" i="31"/>
  <c r="B14945" i="31"/>
  <c r="B14944" i="31"/>
  <c r="B14943" i="31"/>
  <c r="B14942" i="31"/>
  <c r="B14941" i="31"/>
  <c r="B14940" i="31"/>
  <c r="B14939" i="31"/>
  <c r="B14938" i="31"/>
  <c r="B14937" i="31"/>
  <c r="B14936" i="31"/>
  <c r="B14935" i="31"/>
  <c r="B14934" i="31"/>
  <c r="B14933" i="31"/>
  <c r="B14932" i="31"/>
  <c r="B14931" i="31"/>
  <c r="B14930" i="31"/>
  <c r="B14929" i="31"/>
  <c r="B14928" i="31"/>
  <c r="B14927" i="31"/>
  <c r="B14926" i="31"/>
  <c r="B14925" i="31"/>
  <c r="B14924" i="31"/>
  <c r="B14923" i="31"/>
  <c r="B14922" i="31"/>
  <c r="B14921" i="31"/>
  <c r="B14920" i="31"/>
  <c r="B14919" i="31"/>
  <c r="B14918" i="31"/>
  <c r="B14917" i="31"/>
  <c r="B14916" i="31"/>
  <c r="B14915" i="31"/>
  <c r="B14914" i="31"/>
  <c r="B14913" i="31"/>
  <c r="B14912" i="31"/>
  <c r="B14911" i="31"/>
  <c r="B14910" i="31"/>
  <c r="B14909" i="31"/>
  <c r="B14908" i="31"/>
  <c r="B14907" i="31"/>
  <c r="B14906" i="31"/>
  <c r="B14905" i="31"/>
  <c r="B14904" i="31"/>
  <c r="B14903" i="31"/>
  <c r="B14902" i="31"/>
  <c r="B14901" i="31"/>
  <c r="B14900" i="31"/>
  <c r="B14899" i="31"/>
  <c r="B14898" i="31"/>
  <c r="B14897" i="31"/>
  <c r="B14896" i="31"/>
  <c r="B14895" i="31"/>
  <c r="B14894" i="31"/>
  <c r="B14893" i="31"/>
  <c r="B14892" i="31"/>
  <c r="B14891" i="31"/>
  <c r="B14890" i="31"/>
  <c r="B14889" i="31"/>
  <c r="B14888" i="31"/>
  <c r="B14887" i="31"/>
  <c r="B14886" i="31"/>
  <c r="B14885" i="31"/>
  <c r="B14884" i="31"/>
  <c r="B14883" i="31"/>
  <c r="B14882" i="31"/>
  <c r="B14881" i="31"/>
  <c r="B14880" i="31"/>
  <c r="B14879" i="31"/>
  <c r="B14878" i="31"/>
  <c r="B14877" i="31"/>
  <c r="B14876" i="31"/>
  <c r="B14875" i="31"/>
  <c r="B14874" i="31"/>
  <c r="B14873" i="31"/>
  <c r="B14872" i="31"/>
  <c r="B14871" i="31"/>
  <c r="B14870" i="31"/>
  <c r="B14869" i="31"/>
  <c r="B14868" i="31"/>
  <c r="B14867" i="31"/>
  <c r="B14866" i="31"/>
  <c r="B14865" i="31"/>
  <c r="B14864" i="31"/>
  <c r="B14863" i="31"/>
  <c r="B14862" i="31"/>
  <c r="B14861" i="31"/>
  <c r="B14860" i="31"/>
  <c r="B14859" i="31"/>
  <c r="B14858" i="31"/>
  <c r="B14857" i="31"/>
  <c r="B14856" i="31"/>
  <c r="B14855" i="31"/>
  <c r="B14854" i="31"/>
  <c r="B14853" i="31"/>
  <c r="B14852" i="31"/>
  <c r="B14851" i="31"/>
  <c r="B14850" i="31"/>
  <c r="B14849" i="31"/>
  <c r="B14848" i="31"/>
  <c r="B14847" i="31"/>
  <c r="B14846" i="31"/>
  <c r="B14845" i="31"/>
  <c r="B14844" i="31"/>
  <c r="B14843" i="31"/>
  <c r="B14842" i="31"/>
  <c r="B14841" i="31"/>
  <c r="B14840" i="31"/>
  <c r="B14839" i="31"/>
  <c r="B14838" i="31"/>
  <c r="B14837" i="31"/>
  <c r="B14836" i="31"/>
  <c r="B14835" i="31"/>
  <c r="B14834" i="31"/>
  <c r="B14833" i="31"/>
  <c r="B14832" i="31"/>
  <c r="B14831" i="31"/>
  <c r="B14830" i="31"/>
  <c r="B14829" i="31"/>
  <c r="B14828" i="31"/>
  <c r="B14827" i="31"/>
  <c r="B14826" i="31"/>
  <c r="B14825" i="31"/>
  <c r="B14824" i="31"/>
  <c r="B14823" i="31"/>
  <c r="B14822" i="31"/>
  <c r="B14821" i="31"/>
  <c r="B14820" i="31"/>
  <c r="B14819" i="31"/>
  <c r="B14818" i="31"/>
  <c r="B14817" i="31"/>
  <c r="B14816" i="31"/>
  <c r="B14815" i="31"/>
  <c r="B14814" i="31"/>
  <c r="B14813" i="31"/>
  <c r="B14812" i="31"/>
  <c r="B14811" i="31"/>
  <c r="B14810" i="31"/>
  <c r="B14809" i="31"/>
  <c r="B14808" i="31"/>
  <c r="B14807" i="31"/>
  <c r="B14806" i="31"/>
  <c r="B14805" i="31"/>
  <c r="B14804" i="31"/>
  <c r="B14803" i="31"/>
  <c r="B14802" i="31"/>
  <c r="B14801" i="31"/>
  <c r="B14800" i="31"/>
  <c r="B14799" i="31"/>
  <c r="B14798" i="31"/>
  <c r="B14797" i="31"/>
  <c r="B14796" i="31"/>
  <c r="B14795" i="31"/>
  <c r="B14794" i="31"/>
  <c r="B14793" i="31"/>
  <c r="B14792" i="31"/>
  <c r="B14791" i="31"/>
  <c r="B14790" i="31"/>
  <c r="B14789" i="31"/>
  <c r="B14788" i="31"/>
  <c r="B14787" i="31"/>
  <c r="B14786" i="31"/>
  <c r="B14785" i="31"/>
  <c r="B14784" i="31"/>
  <c r="B14783" i="31"/>
  <c r="B14782" i="31"/>
  <c r="B14781" i="31"/>
  <c r="B14780" i="31"/>
  <c r="B14779" i="31"/>
  <c r="B14778" i="31"/>
  <c r="B14777" i="31"/>
  <c r="B14776" i="31"/>
  <c r="B14775" i="31"/>
  <c r="B14774" i="31"/>
  <c r="B14773" i="31"/>
  <c r="B14772" i="31"/>
  <c r="B14771" i="31"/>
  <c r="B14770" i="31"/>
  <c r="B14769" i="31"/>
  <c r="B14768" i="31"/>
  <c r="B14767" i="31"/>
  <c r="B14766" i="31"/>
  <c r="B14765" i="31"/>
  <c r="B14764" i="31"/>
  <c r="B14763" i="31"/>
  <c r="B14762" i="31"/>
  <c r="B14761" i="31"/>
  <c r="B14760" i="31"/>
  <c r="B14759" i="31"/>
  <c r="B14758" i="31"/>
  <c r="B14757" i="31"/>
  <c r="B14756" i="31"/>
  <c r="B14755" i="31"/>
  <c r="B14754" i="31"/>
  <c r="B14753" i="31"/>
  <c r="B14752" i="31"/>
  <c r="B14751" i="31"/>
  <c r="B14750" i="31"/>
  <c r="B14749" i="31"/>
  <c r="B14748" i="31"/>
  <c r="B14747" i="31"/>
  <c r="B14746" i="31"/>
  <c r="B14745" i="31"/>
  <c r="B14744" i="31"/>
  <c r="B14743" i="31"/>
  <c r="B14742" i="31"/>
  <c r="B14741" i="31"/>
  <c r="B14740" i="31"/>
  <c r="B14739" i="31"/>
  <c r="B14738" i="31"/>
  <c r="B14737" i="31"/>
  <c r="B14736" i="31"/>
  <c r="B14735" i="31"/>
  <c r="B14734" i="31"/>
  <c r="B14733" i="31"/>
  <c r="B14732" i="31"/>
  <c r="B14731" i="31"/>
  <c r="B14730" i="31"/>
  <c r="B14729" i="31"/>
  <c r="B14728" i="31"/>
  <c r="B14727" i="31"/>
  <c r="B14726" i="31"/>
  <c r="B14725" i="31"/>
  <c r="B14724" i="31"/>
  <c r="B14723" i="31"/>
  <c r="B14722" i="31"/>
  <c r="B14721" i="31"/>
  <c r="B14720" i="31"/>
  <c r="B14719" i="31"/>
  <c r="B14718" i="31"/>
  <c r="B14717" i="31"/>
  <c r="B14716" i="31"/>
  <c r="B14715" i="31"/>
  <c r="B14714" i="31"/>
  <c r="B14713" i="31"/>
  <c r="B14712" i="31"/>
  <c r="B14711" i="31"/>
  <c r="B14710" i="31"/>
  <c r="B14709" i="31"/>
  <c r="B14708" i="31"/>
  <c r="B14707" i="31"/>
  <c r="B14706" i="31"/>
  <c r="B14705" i="31"/>
  <c r="B14704" i="31"/>
  <c r="B14703" i="31"/>
  <c r="B14702" i="31"/>
  <c r="B14701" i="31"/>
  <c r="B14700" i="31"/>
  <c r="B14699" i="31"/>
  <c r="B14698" i="31"/>
  <c r="B14697" i="31"/>
  <c r="B14696" i="31"/>
  <c r="B14695" i="31"/>
  <c r="B14694" i="31"/>
  <c r="B14693" i="31"/>
  <c r="B14692" i="31"/>
  <c r="B14691" i="31"/>
  <c r="B14690" i="31"/>
  <c r="B14689" i="31"/>
  <c r="B14688" i="31"/>
  <c r="B14687" i="31"/>
  <c r="B14686" i="31"/>
  <c r="B14685" i="31"/>
  <c r="B14684" i="31"/>
  <c r="B14683" i="31"/>
  <c r="B14682" i="31"/>
  <c r="B14681" i="31"/>
  <c r="B14680" i="31"/>
  <c r="B14679" i="31"/>
  <c r="B14678" i="31"/>
  <c r="B14677" i="31"/>
  <c r="B14676" i="31"/>
  <c r="B14675" i="31"/>
  <c r="B14674" i="31"/>
  <c r="B14673" i="31"/>
  <c r="B14672" i="31"/>
  <c r="B14671" i="31"/>
  <c r="B14670" i="31"/>
  <c r="B14669" i="31"/>
  <c r="B14668" i="31"/>
  <c r="B14667" i="31"/>
  <c r="B14666" i="31"/>
  <c r="B14665" i="31"/>
  <c r="B14664" i="31"/>
  <c r="B14663" i="31"/>
  <c r="B14662" i="31"/>
  <c r="B14661" i="31"/>
  <c r="B14660" i="31"/>
  <c r="B14659" i="31"/>
  <c r="B14658" i="31"/>
  <c r="B14657" i="31"/>
  <c r="B14656" i="31"/>
  <c r="B14655" i="31"/>
  <c r="B14654" i="31"/>
  <c r="B14653" i="31"/>
  <c r="B14652" i="31"/>
  <c r="B14651" i="31"/>
  <c r="B14650" i="31"/>
  <c r="B14649" i="31"/>
  <c r="B14648" i="31"/>
  <c r="B14647" i="31"/>
  <c r="B14646" i="31"/>
  <c r="B14645" i="31"/>
  <c r="B14644" i="31"/>
  <c r="B14643" i="31"/>
  <c r="B14642" i="31"/>
  <c r="B14641" i="31"/>
  <c r="B14640" i="31"/>
  <c r="B14639" i="31"/>
  <c r="B14638" i="31"/>
  <c r="B14637" i="31"/>
  <c r="B14636" i="31"/>
  <c r="B14635" i="31"/>
  <c r="B14634" i="31"/>
  <c r="B14633" i="31"/>
  <c r="B14632" i="31"/>
  <c r="B14631" i="31"/>
  <c r="B14630" i="31"/>
  <c r="B14629" i="31"/>
  <c r="B14628" i="31"/>
  <c r="B14627" i="31"/>
  <c r="B14626" i="31"/>
  <c r="B14625" i="31"/>
  <c r="B14624" i="31"/>
  <c r="B14623" i="31"/>
  <c r="B14622" i="31"/>
  <c r="B14621" i="31"/>
  <c r="B14620" i="31"/>
  <c r="B14619" i="31"/>
  <c r="B14618" i="31"/>
  <c r="B14617" i="31"/>
  <c r="B14616" i="31"/>
  <c r="B14615" i="31"/>
  <c r="B14614" i="31"/>
  <c r="B14613" i="31"/>
  <c r="B14612" i="31"/>
  <c r="B14611" i="31"/>
  <c r="B14610" i="31"/>
  <c r="B14609" i="31"/>
  <c r="B14608" i="31"/>
  <c r="B14607" i="31"/>
  <c r="B14606" i="31"/>
  <c r="B14605" i="31"/>
  <c r="B14604" i="31"/>
  <c r="B14603" i="31"/>
  <c r="B14602" i="31"/>
  <c r="B14601" i="31"/>
  <c r="B14600" i="31"/>
  <c r="B14599" i="31"/>
  <c r="B14598" i="31"/>
  <c r="B14597" i="31"/>
  <c r="B14596" i="31"/>
  <c r="B14595" i="31"/>
  <c r="B14594" i="31"/>
  <c r="B14593" i="31"/>
  <c r="B14592" i="31"/>
  <c r="B14591" i="31"/>
  <c r="B14590" i="31"/>
  <c r="B14589" i="31"/>
  <c r="B14588" i="31"/>
  <c r="B14587" i="31"/>
  <c r="B14586" i="31"/>
  <c r="B14585" i="31"/>
  <c r="B14584" i="31"/>
  <c r="B14583" i="31"/>
  <c r="B14582" i="31"/>
  <c r="B14581" i="31"/>
  <c r="B14580" i="31"/>
  <c r="B14579" i="31"/>
  <c r="B14578" i="31"/>
  <c r="B14577" i="31"/>
  <c r="B14576" i="31"/>
  <c r="B14575" i="31"/>
  <c r="B14574" i="31"/>
  <c r="B14573" i="31"/>
  <c r="B14572" i="31"/>
  <c r="B14571" i="31"/>
  <c r="B14570" i="31"/>
  <c r="B14569" i="31"/>
  <c r="B14568" i="31"/>
  <c r="B14567" i="31"/>
  <c r="B14566" i="31"/>
  <c r="B14565" i="31"/>
  <c r="B14564" i="31"/>
  <c r="B14563" i="31"/>
  <c r="B14562" i="31"/>
  <c r="B14561" i="31"/>
  <c r="B14560" i="31"/>
  <c r="B14559" i="31"/>
  <c r="B14558" i="31"/>
  <c r="B14557" i="31"/>
  <c r="B14556" i="31"/>
  <c r="B14555" i="31"/>
  <c r="B14554" i="31"/>
  <c r="B14553" i="31"/>
  <c r="B14552" i="31"/>
  <c r="B14551" i="31"/>
  <c r="B14550" i="31"/>
  <c r="B14549" i="31"/>
  <c r="B14548" i="31"/>
  <c r="B14547" i="31"/>
  <c r="B14546" i="31"/>
  <c r="B14545" i="31"/>
  <c r="B14544" i="31"/>
  <c r="B14543" i="31"/>
  <c r="B14542" i="31"/>
  <c r="B14541" i="31"/>
  <c r="B14540" i="31"/>
  <c r="B14539" i="31"/>
  <c r="B14538" i="31"/>
  <c r="B14537" i="31"/>
  <c r="B14536" i="31"/>
  <c r="B14535" i="31"/>
  <c r="B14534" i="31"/>
  <c r="B14533" i="31"/>
  <c r="B14532" i="31"/>
  <c r="B14531" i="31"/>
  <c r="B14530" i="31"/>
  <c r="B14529" i="31"/>
  <c r="B14528" i="31"/>
  <c r="B14527" i="31"/>
  <c r="B14526" i="31"/>
  <c r="B14525" i="31"/>
  <c r="B14524" i="31"/>
  <c r="B14523" i="31"/>
  <c r="B14522" i="31"/>
  <c r="B14521" i="31"/>
  <c r="B14520" i="31"/>
  <c r="B14519" i="31"/>
  <c r="B14518" i="31"/>
  <c r="B14517" i="31"/>
  <c r="B14516" i="31"/>
  <c r="B14515" i="31"/>
  <c r="B14514" i="31"/>
  <c r="B14513" i="31"/>
  <c r="B14512" i="31"/>
  <c r="B14511" i="31"/>
  <c r="B14510" i="31"/>
  <c r="B14509" i="31"/>
  <c r="B14508" i="31"/>
  <c r="B14507" i="31"/>
  <c r="B14506" i="31"/>
  <c r="B14505" i="31"/>
  <c r="B14504" i="31"/>
  <c r="B14503" i="31"/>
  <c r="B14502" i="31"/>
  <c r="B14501" i="31"/>
  <c r="B14500" i="31"/>
  <c r="B14499" i="31"/>
  <c r="B14498" i="31"/>
  <c r="B14497" i="31"/>
  <c r="B14496" i="31"/>
  <c r="B14495" i="31"/>
  <c r="B14494" i="31"/>
  <c r="B14493" i="31"/>
  <c r="B14492" i="31"/>
  <c r="B14491" i="31"/>
  <c r="B14490" i="31"/>
  <c r="B14489" i="31"/>
  <c r="B14488" i="31"/>
  <c r="B14487" i="31"/>
  <c r="B14486" i="31"/>
  <c r="B14485" i="31"/>
  <c r="B14484" i="31"/>
  <c r="B14483" i="31"/>
  <c r="B14482" i="31"/>
  <c r="B14481" i="31"/>
  <c r="B14480" i="31"/>
  <c r="B14479" i="31"/>
  <c r="B14478" i="31"/>
  <c r="B14477" i="31"/>
  <c r="B14476" i="31"/>
  <c r="B14475" i="31"/>
  <c r="B14474" i="31"/>
  <c r="B14473" i="31"/>
  <c r="B14472" i="31"/>
  <c r="B14471" i="31"/>
  <c r="B14470" i="31"/>
  <c r="B14469" i="31"/>
  <c r="B14468" i="31"/>
  <c r="B14467" i="31"/>
  <c r="B14466" i="31"/>
  <c r="B14465" i="31"/>
  <c r="B14464" i="31"/>
  <c r="B14463" i="31"/>
  <c r="B14462" i="31"/>
  <c r="B14461" i="31"/>
  <c r="B14460" i="31"/>
  <c r="B14459" i="31"/>
  <c r="B14458" i="31"/>
  <c r="B14457" i="31"/>
  <c r="B14456" i="31"/>
  <c r="B14455" i="31"/>
  <c r="B14454" i="31"/>
  <c r="B14453" i="31"/>
  <c r="B14452" i="31"/>
  <c r="B14451" i="31"/>
  <c r="B14450" i="31"/>
  <c r="B14449" i="31"/>
  <c r="B14448" i="31"/>
  <c r="B14447" i="31"/>
  <c r="B14446" i="31"/>
  <c r="B14445" i="31"/>
  <c r="B14444" i="31"/>
  <c r="B14443" i="31"/>
  <c r="B14442" i="31"/>
  <c r="B14441" i="31"/>
  <c r="B14440" i="31"/>
  <c r="B14439" i="31"/>
  <c r="B14438" i="31"/>
  <c r="B14437" i="31"/>
  <c r="B14436" i="31"/>
  <c r="B14435" i="31"/>
  <c r="B14434" i="31"/>
  <c r="B14433" i="31"/>
  <c r="B14432" i="31"/>
  <c r="B14431" i="31"/>
  <c r="B14430" i="31"/>
  <c r="B14429" i="31"/>
  <c r="B14428" i="31"/>
  <c r="B14427" i="31"/>
  <c r="B14426" i="31"/>
  <c r="B14425" i="31"/>
  <c r="B14424" i="31"/>
  <c r="B14423" i="31"/>
  <c r="B14422" i="31"/>
  <c r="B14421" i="31"/>
  <c r="B14420" i="31"/>
  <c r="B14419" i="31"/>
  <c r="B14418" i="31"/>
  <c r="B14417" i="31"/>
  <c r="B14416" i="31"/>
  <c r="B14415" i="31"/>
  <c r="B14414" i="31"/>
  <c r="B14413" i="31"/>
  <c r="B14412" i="31"/>
  <c r="B14411" i="31"/>
  <c r="B14410" i="31"/>
  <c r="B14409" i="31"/>
  <c r="B14408" i="31"/>
  <c r="B14407" i="31"/>
  <c r="B14406" i="31"/>
  <c r="B14405" i="31"/>
  <c r="B14404" i="31"/>
  <c r="B14403" i="31"/>
  <c r="B14402" i="31"/>
  <c r="B14401" i="31"/>
  <c r="B14400" i="31"/>
  <c r="B14399" i="31"/>
  <c r="B14398" i="31"/>
  <c r="B14397" i="31"/>
  <c r="B14396" i="31"/>
  <c r="B14395" i="31"/>
  <c r="B14394" i="31"/>
  <c r="B14393" i="31"/>
  <c r="B14392" i="31"/>
  <c r="B14391" i="31"/>
  <c r="B14390" i="31"/>
  <c r="B14389" i="31"/>
  <c r="B14388" i="31"/>
  <c r="B14387" i="31"/>
  <c r="B14386" i="31"/>
  <c r="B14385" i="31"/>
  <c r="B14384" i="31"/>
  <c r="B14383" i="31"/>
  <c r="B14382" i="31"/>
  <c r="B14381" i="31"/>
  <c r="B14380" i="31"/>
  <c r="B14379" i="31"/>
  <c r="B14378" i="31"/>
  <c r="B14377" i="31"/>
  <c r="B14376" i="31"/>
  <c r="B14375" i="31"/>
  <c r="B14374" i="31"/>
  <c r="B14373" i="31"/>
  <c r="B14372" i="31"/>
  <c r="B14371" i="31"/>
  <c r="B14370" i="31"/>
  <c r="B14369" i="31"/>
  <c r="B14368" i="31"/>
  <c r="B14367" i="31"/>
  <c r="B14366" i="31"/>
  <c r="B14365" i="31"/>
  <c r="B14364" i="31"/>
  <c r="B14363" i="31"/>
  <c r="B14362" i="31"/>
  <c r="B14361" i="31"/>
  <c r="B14360" i="31"/>
  <c r="B14359" i="31"/>
  <c r="B14358" i="31"/>
  <c r="B14357" i="31"/>
  <c r="B14356" i="31"/>
  <c r="B14355" i="31"/>
  <c r="B14354" i="31"/>
  <c r="B14353" i="31"/>
  <c r="B14352" i="31"/>
  <c r="B14351" i="31"/>
  <c r="B14350" i="31"/>
  <c r="B14349" i="31"/>
  <c r="B14348" i="31"/>
  <c r="B14347" i="31"/>
  <c r="B14346" i="31"/>
  <c r="B14345" i="31"/>
  <c r="B14344" i="31"/>
  <c r="B14343" i="31"/>
  <c r="B14342" i="31"/>
  <c r="B14341" i="31"/>
  <c r="B14340" i="31"/>
  <c r="B14339" i="31"/>
  <c r="B14338" i="31"/>
  <c r="B14337" i="31"/>
  <c r="B14336" i="31"/>
  <c r="B14335" i="31"/>
  <c r="B14334" i="31"/>
  <c r="B14333" i="31"/>
  <c r="B14332" i="31"/>
  <c r="B14331" i="31"/>
  <c r="B14330" i="31"/>
  <c r="B14329" i="31"/>
  <c r="B14328" i="31"/>
  <c r="B14327" i="31"/>
  <c r="B14326" i="31"/>
  <c r="B14325" i="31"/>
  <c r="B14324" i="31"/>
  <c r="B14323" i="31"/>
  <c r="B14322" i="31"/>
  <c r="B14321" i="31"/>
  <c r="B14320" i="31"/>
  <c r="B14319" i="31"/>
  <c r="B14318" i="31"/>
  <c r="B14317" i="31"/>
  <c r="B14316" i="31"/>
  <c r="B14315" i="31"/>
  <c r="B14314" i="31"/>
  <c r="B14313" i="31"/>
  <c r="B14312" i="31"/>
  <c r="B14311" i="31"/>
  <c r="B14310" i="31"/>
  <c r="B14309" i="31"/>
  <c r="B14308" i="31"/>
  <c r="B14307" i="31"/>
  <c r="B14306" i="31"/>
  <c r="B14305" i="31"/>
  <c r="B14304" i="31"/>
  <c r="B14303" i="31"/>
  <c r="B14302" i="31"/>
  <c r="B14301" i="31"/>
  <c r="B14300" i="31"/>
  <c r="B14299" i="31"/>
  <c r="B14298" i="31"/>
  <c r="B14297" i="31"/>
  <c r="B14296" i="31"/>
  <c r="B14295" i="31"/>
  <c r="B14294" i="31"/>
  <c r="B14293" i="31"/>
  <c r="B14292" i="31"/>
  <c r="B14291" i="31"/>
  <c r="B14290" i="31"/>
  <c r="B14289" i="31"/>
  <c r="B14288" i="31"/>
  <c r="B14287" i="31"/>
  <c r="B14286" i="31"/>
  <c r="B14285" i="31"/>
  <c r="B14284" i="31"/>
  <c r="B14283" i="31"/>
  <c r="B14282" i="31"/>
  <c r="B14281" i="31"/>
  <c r="B14280" i="31"/>
  <c r="B14279" i="31"/>
  <c r="B14278" i="31"/>
  <c r="B14277" i="31"/>
  <c r="B14276" i="31"/>
  <c r="B14275" i="31"/>
  <c r="B14274" i="31"/>
  <c r="B14273" i="31"/>
  <c r="B14272" i="31"/>
  <c r="B14271" i="31"/>
  <c r="B14270" i="31"/>
  <c r="B14269" i="31"/>
  <c r="B14268" i="31"/>
  <c r="B14267" i="31"/>
  <c r="B14266" i="31"/>
  <c r="B14265" i="31"/>
  <c r="B14264" i="31"/>
  <c r="B14263" i="31"/>
  <c r="B14262" i="31"/>
  <c r="B14261" i="31"/>
  <c r="B14260" i="31"/>
  <c r="B14259" i="31"/>
  <c r="B14258" i="31"/>
  <c r="B14257" i="31"/>
  <c r="B14256" i="31"/>
  <c r="B14255" i="31"/>
  <c r="B14254" i="31"/>
  <c r="B14253" i="31"/>
  <c r="B14252" i="31"/>
  <c r="B14251" i="31"/>
  <c r="B14250" i="31"/>
  <c r="B14249" i="31"/>
  <c r="B14248" i="31"/>
  <c r="B14247" i="31"/>
  <c r="B14246" i="31"/>
  <c r="B14245" i="31"/>
  <c r="B14244" i="31"/>
  <c r="B14243" i="31"/>
  <c r="B14242" i="31"/>
  <c r="B14241" i="31"/>
  <c r="B14240" i="31"/>
  <c r="B14239" i="31"/>
  <c r="B14238" i="31"/>
  <c r="B14237" i="31"/>
  <c r="B14236" i="31"/>
  <c r="B14235" i="31"/>
  <c r="B14234" i="31"/>
  <c r="B14233" i="31"/>
  <c r="B14232" i="31"/>
  <c r="B14231" i="31"/>
  <c r="B14230" i="31"/>
  <c r="B14229" i="31"/>
  <c r="B14228" i="31"/>
  <c r="B14227" i="31"/>
  <c r="B14226" i="31"/>
  <c r="B14225" i="31"/>
  <c r="B14224" i="31"/>
  <c r="B14223" i="31"/>
  <c r="B14222" i="31"/>
  <c r="B14221" i="31"/>
  <c r="B14220" i="31"/>
  <c r="B14219" i="31"/>
  <c r="B14218" i="31"/>
  <c r="B14217" i="31"/>
  <c r="B14216" i="31"/>
  <c r="B14215" i="31"/>
  <c r="B14214" i="31"/>
  <c r="B14213" i="31"/>
  <c r="B14212" i="31"/>
  <c r="B14211" i="31"/>
  <c r="B14210" i="31"/>
  <c r="B14209" i="31"/>
  <c r="B14208" i="31"/>
  <c r="B14207" i="31"/>
  <c r="B14206" i="31"/>
  <c r="B14205" i="31"/>
  <c r="B14204" i="31"/>
  <c r="B14203" i="31"/>
  <c r="B14202" i="31"/>
  <c r="B14201" i="31"/>
  <c r="B14200" i="31"/>
  <c r="B14199" i="31"/>
  <c r="B14198" i="31"/>
  <c r="B14197" i="31"/>
  <c r="B14196" i="31"/>
  <c r="B14195" i="31"/>
  <c r="B14194" i="31"/>
  <c r="B14193" i="31"/>
  <c r="B14192" i="31"/>
  <c r="B14191" i="31"/>
  <c r="B14190" i="31"/>
  <c r="B14189" i="31"/>
  <c r="B14188" i="31"/>
  <c r="B14187" i="31"/>
  <c r="B14186" i="31"/>
  <c r="B14185" i="31"/>
  <c r="B14184" i="31"/>
  <c r="B14183" i="31"/>
  <c r="B14182" i="31"/>
  <c r="B14181" i="31"/>
  <c r="B14180" i="31"/>
  <c r="B14179" i="31"/>
  <c r="B14178" i="31"/>
  <c r="B14177" i="31"/>
  <c r="B14176" i="31"/>
  <c r="B14175" i="31"/>
  <c r="B14174" i="31"/>
  <c r="B14173" i="31"/>
  <c r="B14172" i="31"/>
  <c r="B14171" i="31"/>
  <c r="B14170" i="31"/>
  <c r="B14169" i="31"/>
  <c r="B14168" i="31"/>
  <c r="B14167" i="31"/>
  <c r="B14166" i="31"/>
  <c r="B14165" i="31"/>
  <c r="B14164" i="31"/>
  <c r="B14163" i="31"/>
  <c r="B14162" i="31"/>
  <c r="B14161" i="31"/>
  <c r="B14160" i="31"/>
  <c r="B14159" i="31"/>
  <c r="B14158" i="31"/>
  <c r="B14157" i="31"/>
  <c r="B14156" i="31"/>
  <c r="B14155" i="31"/>
  <c r="B14154" i="31"/>
  <c r="B14153" i="31"/>
  <c r="B14152" i="31"/>
  <c r="B14151" i="31"/>
  <c r="B14150" i="31"/>
  <c r="B14149" i="31"/>
  <c r="B14148" i="31"/>
  <c r="B14147" i="31"/>
  <c r="B14146" i="31"/>
  <c r="B14145" i="31"/>
  <c r="B14144" i="31"/>
  <c r="B14143" i="31"/>
  <c r="B14142" i="31"/>
  <c r="B14141" i="31"/>
  <c r="B14140" i="31"/>
  <c r="B14139" i="31"/>
  <c r="B14138" i="31"/>
  <c r="B14137" i="31"/>
  <c r="B14136" i="31"/>
  <c r="B14135" i="31"/>
  <c r="B14134" i="31"/>
  <c r="B14133" i="31"/>
  <c r="B14132" i="31"/>
  <c r="B14131" i="31"/>
  <c r="B14130" i="31"/>
  <c r="B14129" i="31"/>
  <c r="B14128" i="31"/>
  <c r="B14127" i="31"/>
  <c r="B14126" i="31"/>
  <c r="B14125" i="31"/>
  <c r="B14124" i="31"/>
  <c r="B14123" i="31"/>
  <c r="B14122" i="31"/>
  <c r="B14121" i="31"/>
  <c r="B14120" i="31"/>
  <c r="B14119" i="31"/>
  <c r="B14118" i="31"/>
  <c r="B14117" i="31"/>
  <c r="B14116" i="31"/>
  <c r="B14115" i="31"/>
  <c r="B14114" i="31"/>
  <c r="B14113" i="31"/>
  <c r="B14112" i="31"/>
  <c r="B14111" i="31"/>
  <c r="B14110" i="31"/>
  <c r="B14109" i="31"/>
  <c r="B14108" i="31"/>
  <c r="B14107" i="31"/>
  <c r="B14106" i="31"/>
  <c r="B14105" i="31"/>
  <c r="B14104" i="31"/>
  <c r="B14103" i="31"/>
  <c r="B14102" i="31"/>
  <c r="B14101" i="31"/>
  <c r="B14100" i="31"/>
  <c r="B14099" i="31"/>
  <c r="B14098" i="31"/>
  <c r="B14097" i="31"/>
  <c r="B14096" i="31"/>
  <c r="B14095" i="31"/>
  <c r="B14094" i="31"/>
  <c r="B14093" i="31"/>
  <c r="B14092" i="31"/>
  <c r="B14091" i="31"/>
  <c r="B14090" i="31"/>
  <c r="B14089" i="31"/>
  <c r="B14088" i="31"/>
  <c r="B14087" i="31"/>
  <c r="B14086" i="31"/>
  <c r="B14085" i="31"/>
  <c r="B14084" i="31"/>
  <c r="B14083" i="31"/>
  <c r="B14082" i="31"/>
  <c r="B14081" i="31"/>
  <c r="B14080" i="31"/>
  <c r="B14079" i="31"/>
  <c r="B14078" i="31"/>
  <c r="B14077" i="31"/>
  <c r="B14076" i="31"/>
  <c r="B14075" i="31"/>
  <c r="B14074" i="31"/>
  <c r="B14073" i="31"/>
  <c r="B14072" i="31"/>
  <c r="B14071" i="31"/>
  <c r="B14070" i="31"/>
  <c r="B14069" i="31"/>
  <c r="B14068" i="31"/>
  <c r="B14067" i="31"/>
  <c r="B14066" i="31"/>
  <c r="B14065" i="31"/>
  <c r="B14064" i="31"/>
  <c r="B14063" i="31"/>
  <c r="B14062" i="31"/>
  <c r="B14061" i="31"/>
  <c r="B14060" i="31"/>
  <c r="B14059" i="31"/>
  <c r="B14058" i="31"/>
  <c r="B14057" i="31"/>
  <c r="B14056" i="31"/>
  <c r="B14055" i="31"/>
  <c r="B14054" i="31"/>
  <c r="B14053" i="31"/>
  <c r="B14052" i="31"/>
  <c r="B14051" i="31"/>
  <c r="B14050" i="31"/>
  <c r="B14049" i="31"/>
  <c r="B14048" i="31"/>
  <c r="B14047" i="31"/>
  <c r="B14046" i="31"/>
  <c r="B14045" i="31"/>
  <c r="B14044" i="31"/>
  <c r="B14043" i="31"/>
  <c r="B14042" i="31"/>
  <c r="B14041" i="31"/>
  <c r="B14040" i="31"/>
  <c r="B14039" i="31"/>
  <c r="B14038" i="31"/>
  <c r="B14037" i="31"/>
  <c r="B14036" i="31"/>
  <c r="B14035" i="31"/>
  <c r="B14034" i="31"/>
  <c r="B14033" i="31"/>
  <c r="B14032" i="31"/>
  <c r="B14031" i="31"/>
  <c r="B14030" i="31"/>
  <c r="B14029" i="31"/>
  <c r="B14028" i="31"/>
  <c r="B14027" i="31"/>
  <c r="B14026" i="31"/>
  <c r="B14025" i="31"/>
  <c r="B14024" i="31"/>
  <c r="B14023" i="31"/>
  <c r="B14022" i="31"/>
  <c r="B14021" i="31"/>
  <c r="B14020" i="31"/>
  <c r="B14019" i="31"/>
  <c r="B14018" i="31"/>
  <c r="B14017" i="31"/>
  <c r="B14016" i="31"/>
  <c r="B14015" i="31"/>
  <c r="B14014" i="31"/>
  <c r="B14013" i="31"/>
  <c r="B14012" i="31"/>
  <c r="B14011" i="31"/>
  <c r="B14010" i="31"/>
  <c r="B14009" i="31"/>
  <c r="B14008" i="31"/>
  <c r="B14007" i="31"/>
  <c r="B14006" i="31"/>
  <c r="B14005" i="31"/>
  <c r="B14004" i="31"/>
  <c r="B14003" i="31"/>
  <c r="B14002" i="31"/>
  <c r="B14001" i="31"/>
  <c r="B14000" i="31"/>
  <c r="B13999" i="31"/>
  <c r="B13998" i="31"/>
  <c r="B13997" i="31"/>
  <c r="B13996" i="31"/>
  <c r="B13995" i="31"/>
  <c r="B13994" i="31"/>
  <c r="B13993" i="31"/>
  <c r="B13992" i="31"/>
  <c r="B13991" i="31"/>
  <c r="B13990" i="31"/>
  <c r="B13989" i="31"/>
  <c r="B13988" i="31"/>
  <c r="B13987" i="31"/>
  <c r="B13986" i="31"/>
  <c r="B13985" i="31"/>
  <c r="B13984" i="31"/>
  <c r="B13983" i="31"/>
  <c r="B13982" i="31"/>
  <c r="B13981" i="31"/>
  <c r="B13980" i="31"/>
  <c r="B13979" i="31"/>
  <c r="B13978" i="31"/>
  <c r="B13977" i="31"/>
  <c r="B13976" i="31"/>
  <c r="B13975" i="31"/>
  <c r="B13974" i="31"/>
  <c r="B13973" i="31"/>
  <c r="B13972" i="31"/>
  <c r="B13971" i="31"/>
  <c r="B13970" i="31"/>
  <c r="B13969" i="31"/>
  <c r="B13968" i="31"/>
  <c r="B13967" i="31"/>
  <c r="B13966" i="31"/>
  <c r="B13965" i="31"/>
  <c r="B13964" i="31"/>
  <c r="B13963" i="31"/>
  <c r="B13962" i="31"/>
  <c r="B13961" i="31"/>
  <c r="B13960" i="31"/>
  <c r="B13959" i="31"/>
  <c r="B13958" i="31"/>
  <c r="B13957" i="31"/>
  <c r="B13956" i="31"/>
  <c r="B13955" i="31"/>
  <c r="B13954" i="31"/>
  <c r="B13953" i="31"/>
  <c r="B13952" i="31"/>
  <c r="B13951" i="31"/>
  <c r="B13950" i="31"/>
  <c r="B13949" i="31"/>
  <c r="B13948" i="31"/>
  <c r="B13947" i="31"/>
  <c r="B13946" i="31"/>
  <c r="B13945" i="31"/>
  <c r="B13944" i="31"/>
  <c r="B13943" i="31"/>
  <c r="B13942" i="31"/>
  <c r="B13941" i="31"/>
  <c r="B13940" i="31"/>
  <c r="B13939" i="31"/>
  <c r="B13938" i="31"/>
  <c r="B13937" i="31"/>
  <c r="B13936" i="31"/>
  <c r="B13935" i="31"/>
  <c r="B13934" i="31"/>
  <c r="B13933" i="31"/>
  <c r="B13932" i="31"/>
  <c r="B13931" i="31"/>
  <c r="B13930" i="31"/>
  <c r="B13929" i="31"/>
  <c r="B13928" i="31"/>
  <c r="B13927" i="31"/>
  <c r="B13926" i="31"/>
  <c r="B13925" i="31"/>
  <c r="B13924" i="31"/>
  <c r="B13923" i="31"/>
  <c r="B13922" i="31"/>
  <c r="B13921" i="31"/>
  <c r="B13920" i="31"/>
  <c r="B13919" i="31"/>
  <c r="B13918" i="31"/>
  <c r="B13917" i="31"/>
  <c r="B13916" i="31"/>
  <c r="B13915" i="31"/>
  <c r="B13914" i="31"/>
  <c r="B13913" i="31"/>
  <c r="B13912" i="31"/>
  <c r="B13911" i="31"/>
  <c r="B13910" i="31"/>
  <c r="B13909" i="31"/>
  <c r="B13908" i="31"/>
  <c r="B13907" i="31"/>
  <c r="B13906" i="31"/>
  <c r="B13905" i="31"/>
  <c r="B13904" i="31"/>
  <c r="B13903" i="31"/>
  <c r="B13902" i="31"/>
  <c r="B13901" i="31"/>
  <c r="B13900" i="31"/>
  <c r="B13899" i="31"/>
  <c r="B13898" i="31"/>
  <c r="B13897" i="31"/>
  <c r="B13896" i="31"/>
  <c r="B13895" i="31"/>
  <c r="B13894" i="31"/>
  <c r="B13893" i="31"/>
  <c r="B13892" i="31"/>
  <c r="B13891" i="31"/>
  <c r="B13890" i="31"/>
  <c r="B13889" i="31"/>
  <c r="B13888" i="31"/>
  <c r="B13887" i="31"/>
  <c r="B13886" i="31"/>
  <c r="B13885" i="31"/>
  <c r="B13884" i="31"/>
  <c r="B13883" i="31"/>
  <c r="B13882" i="31"/>
  <c r="B13881" i="31"/>
  <c r="B13880" i="31"/>
  <c r="B13879" i="31"/>
  <c r="B13878" i="31"/>
  <c r="B13877" i="31"/>
  <c r="B13876" i="31"/>
  <c r="B13875" i="31"/>
  <c r="B13874" i="31"/>
  <c r="B13873" i="31"/>
  <c r="B13872" i="31"/>
  <c r="B13871" i="31"/>
  <c r="B13870" i="31"/>
  <c r="B13869" i="31"/>
  <c r="B13868" i="31"/>
  <c r="B13867" i="31"/>
  <c r="B13866" i="31"/>
  <c r="B13865" i="31"/>
  <c r="B13864" i="31"/>
  <c r="B13863" i="31"/>
  <c r="B13862" i="31"/>
  <c r="B13861" i="31"/>
  <c r="B13860" i="31"/>
  <c r="B13859" i="31"/>
  <c r="B13858" i="31"/>
  <c r="B13857" i="31"/>
  <c r="B13856" i="31"/>
  <c r="B13855" i="31"/>
  <c r="B13854" i="31"/>
  <c r="B13853" i="31"/>
  <c r="B13852" i="31"/>
  <c r="B13851" i="31"/>
  <c r="B13850" i="31"/>
  <c r="B13849" i="31"/>
  <c r="B13848" i="31"/>
  <c r="B13847" i="31"/>
  <c r="B13846" i="31"/>
  <c r="B13845" i="31"/>
  <c r="B13844" i="31"/>
  <c r="B13843" i="31"/>
  <c r="B13842" i="31"/>
  <c r="B13841" i="31"/>
  <c r="B13840" i="31"/>
  <c r="B13839" i="31"/>
  <c r="B13838" i="31"/>
  <c r="B13837" i="31"/>
  <c r="B13836" i="31"/>
  <c r="B13835" i="31"/>
  <c r="B13834" i="31"/>
  <c r="B13833" i="31"/>
  <c r="B13832" i="31"/>
  <c r="B13831" i="31"/>
  <c r="B13830" i="31"/>
  <c r="B13829" i="31"/>
  <c r="B13828" i="31"/>
  <c r="B13827" i="31"/>
  <c r="B13826" i="31"/>
  <c r="B13825" i="31"/>
  <c r="B13824" i="31"/>
  <c r="B13823" i="31"/>
  <c r="B13822" i="31"/>
  <c r="B13821" i="31"/>
  <c r="B13820" i="31"/>
  <c r="B13819" i="31"/>
  <c r="B13818" i="31"/>
  <c r="B13817" i="31"/>
  <c r="B13816" i="31"/>
  <c r="B13815" i="31"/>
  <c r="B13814" i="31"/>
  <c r="B13813" i="31"/>
  <c r="B13812" i="31"/>
  <c r="B13811" i="31"/>
  <c r="B13810" i="31"/>
  <c r="B13809" i="31"/>
  <c r="B13808" i="31"/>
  <c r="B13807" i="31"/>
  <c r="B13806" i="31"/>
  <c r="B13805" i="31"/>
  <c r="B13804" i="31"/>
  <c r="B13803" i="31"/>
  <c r="B13802" i="31"/>
  <c r="B13801" i="31"/>
  <c r="B13800" i="31"/>
  <c r="B13799" i="31"/>
  <c r="B13798" i="31"/>
  <c r="B13797" i="31"/>
  <c r="B13796" i="31"/>
  <c r="B13795" i="31"/>
  <c r="B13794" i="31"/>
  <c r="B13793" i="31"/>
  <c r="B13792" i="31"/>
  <c r="B13791" i="31"/>
  <c r="B13790" i="31"/>
  <c r="B13789" i="31"/>
  <c r="B13788" i="31"/>
  <c r="B13787" i="31"/>
  <c r="B13786" i="31"/>
  <c r="B13785" i="31"/>
  <c r="B13784" i="31"/>
  <c r="B13783" i="31"/>
  <c r="B13782" i="31"/>
  <c r="B13781" i="31"/>
  <c r="B13780" i="31"/>
  <c r="B13779" i="31"/>
  <c r="B13778" i="31"/>
  <c r="B13777" i="31"/>
  <c r="B13776" i="31"/>
  <c r="B13775" i="31"/>
  <c r="B13774" i="31"/>
  <c r="B13773" i="31"/>
  <c r="B13772" i="31"/>
  <c r="B13771" i="31"/>
  <c r="B13770" i="31"/>
  <c r="B13769" i="31"/>
  <c r="B13768" i="31"/>
  <c r="B13767" i="31"/>
  <c r="B13766" i="31"/>
  <c r="B13765" i="31"/>
  <c r="B13764" i="31"/>
  <c r="B13763" i="31"/>
  <c r="B13762" i="31"/>
  <c r="B13761" i="31"/>
  <c r="B13760" i="31"/>
  <c r="B13759" i="31"/>
  <c r="B13758" i="31"/>
  <c r="B13757" i="31"/>
  <c r="B13756" i="31"/>
  <c r="B13755" i="31"/>
  <c r="B13754" i="31"/>
  <c r="B13753" i="31"/>
  <c r="B13752" i="31"/>
  <c r="B13751" i="31"/>
  <c r="B13750" i="31"/>
  <c r="B13749" i="31"/>
  <c r="B13748" i="31"/>
  <c r="B13747" i="31"/>
  <c r="B13746" i="31"/>
  <c r="B13745" i="31"/>
  <c r="B13744" i="31"/>
  <c r="B13743" i="31"/>
  <c r="B13742" i="31"/>
  <c r="B13741" i="31"/>
  <c r="B13740" i="31"/>
  <c r="B13739" i="31"/>
  <c r="B13738" i="31"/>
  <c r="B13737" i="31"/>
  <c r="B13736" i="31"/>
  <c r="B13735" i="31"/>
  <c r="B13734" i="31"/>
  <c r="B13733" i="31"/>
  <c r="B13732" i="31"/>
  <c r="B13731" i="31"/>
  <c r="B13730" i="31"/>
  <c r="B13729" i="31"/>
  <c r="B13728" i="31"/>
  <c r="B13727" i="31"/>
  <c r="B13726" i="31"/>
  <c r="B13725" i="31"/>
  <c r="B13724" i="31"/>
  <c r="B13723" i="31"/>
  <c r="B13722" i="31"/>
  <c r="B13721" i="31"/>
  <c r="B13720" i="31"/>
  <c r="B13719" i="31"/>
  <c r="B13718" i="31"/>
  <c r="B13717" i="31"/>
  <c r="B13716" i="31"/>
  <c r="B13715" i="31"/>
  <c r="B13714" i="31"/>
  <c r="B13713" i="31"/>
  <c r="B13712" i="31"/>
  <c r="B13711" i="31"/>
  <c r="B13710" i="31"/>
  <c r="B13709" i="31"/>
  <c r="B13708" i="31"/>
  <c r="B13707" i="31"/>
  <c r="B13706" i="31"/>
  <c r="B13705" i="31"/>
  <c r="B13704" i="31"/>
  <c r="B13703" i="31"/>
  <c r="B13702" i="31"/>
  <c r="B13701" i="31"/>
  <c r="B13700" i="31"/>
  <c r="B13699" i="31"/>
  <c r="B13698" i="31"/>
  <c r="B13697" i="31"/>
  <c r="B13696" i="31"/>
  <c r="B13695" i="31"/>
  <c r="B13694" i="31"/>
  <c r="B13693" i="31"/>
  <c r="B13692" i="31"/>
  <c r="B13691" i="31"/>
  <c r="B13690" i="31"/>
  <c r="B13689" i="31"/>
  <c r="B13688" i="31"/>
  <c r="B13687" i="31"/>
  <c r="B13686" i="31"/>
  <c r="B13685" i="31"/>
  <c r="B13684" i="31"/>
  <c r="B13683" i="31"/>
  <c r="B13682" i="31"/>
  <c r="B13681" i="31"/>
  <c r="B13680" i="31"/>
  <c r="B13679" i="31"/>
  <c r="B13678" i="31"/>
  <c r="B13677" i="31"/>
  <c r="B13676" i="31"/>
  <c r="B13675" i="31"/>
  <c r="B13674" i="31"/>
  <c r="B13673" i="31"/>
  <c r="B13672" i="31"/>
  <c r="B13671" i="31"/>
  <c r="B13670" i="31"/>
  <c r="B13669" i="31"/>
  <c r="B13668" i="31"/>
  <c r="B13667" i="31"/>
  <c r="B13666" i="31"/>
  <c r="B13665" i="31"/>
  <c r="B13664" i="31"/>
  <c r="B13663" i="31"/>
  <c r="B13662" i="31"/>
  <c r="B13661" i="31"/>
  <c r="B13660" i="31"/>
  <c r="B13659" i="31"/>
  <c r="B13658" i="31"/>
  <c r="B13657" i="31"/>
  <c r="B13656" i="31"/>
  <c r="B13655" i="31"/>
  <c r="B13654" i="31"/>
  <c r="B13653" i="31"/>
  <c r="B13652" i="31"/>
  <c r="B13651" i="31"/>
  <c r="B13650" i="31"/>
  <c r="B13649" i="31"/>
  <c r="B13648" i="31"/>
  <c r="B13647" i="31"/>
  <c r="B13646" i="31"/>
  <c r="B13645" i="31"/>
  <c r="B13644" i="31"/>
  <c r="B13643" i="31"/>
  <c r="B13642" i="31"/>
  <c r="B13641" i="31"/>
  <c r="B13640" i="31"/>
  <c r="B13639" i="31"/>
  <c r="B13638" i="31"/>
  <c r="B13637" i="31"/>
  <c r="B13636" i="31"/>
  <c r="B13635" i="31"/>
  <c r="B13634" i="31"/>
  <c r="B13633" i="31"/>
  <c r="B13632" i="31"/>
  <c r="B13631" i="31"/>
  <c r="B13630" i="31"/>
  <c r="B13629" i="31"/>
  <c r="B13628" i="31"/>
  <c r="B13627" i="31"/>
  <c r="B13626" i="31"/>
  <c r="B13625" i="31"/>
  <c r="B13624" i="31"/>
  <c r="B13623" i="31"/>
  <c r="B13622" i="31"/>
  <c r="B13621" i="31"/>
  <c r="B13620" i="31"/>
  <c r="B13619" i="31"/>
  <c r="B13618" i="31"/>
  <c r="B13617" i="31"/>
  <c r="B13616" i="31"/>
  <c r="B13615" i="31"/>
  <c r="B13614" i="31"/>
  <c r="B13613" i="31"/>
  <c r="B13612" i="31"/>
  <c r="B13611" i="31"/>
  <c r="B13610" i="31"/>
  <c r="B13609" i="31"/>
  <c r="B13608" i="31"/>
  <c r="B13607" i="31"/>
  <c r="B13606" i="31"/>
  <c r="B13605" i="31"/>
  <c r="B13604" i="31"/>
  <c r="B13603" i="31"/>
  <c r="B13602" i="31"/>
  <c r="B13601" i="31"/>
  <c r="B13600" i="31"/>
  <c r="B13599" i="31"/>
  <c r="B13598" i="31"/>
  <c r="B13597" i="31"/>
  <c r="B13596" i="31"/>
  <c r="B13595" i="31"/>
  <c r="B13594" i="31"/>
  <c r="B13593" i="31"/>
  <c r="B13592" i="31"/>
  <c r="B13591" i="31"/>
  <c r="B13590" i="31"/>
  <c r="B13589" i="31"/>
  <c r="B13588" i="31"/>
  <c r="B13587" i="31"/>
  <c r="B13586" i="31"/>
  <c r="B13585" i="31"/>
  <c r="B13584" i="31"/>
  <c r="B13583" i="31"/>
  <c r="B13582" i="31"/>
  <c r="B13581" i="31"/>
  <c r="B13580" i="31"/>
  <c r="B13579" i="31"/>
  <c r="B13578" i="31"/>
  <c r="B13577" i="31"/>
  <c r="B13576" i="31"/>
  <c r="B13575" i="31"/>
  <c r="B13574" i="31"/>
  <c r="B13573" i="31"/>
  <c r="B13572" i="31"/>
  <c r="B13571" i="31"/>
  <c r="B13570" i="31"/>
  <c r="B13569" i="31"/>
  <c r="B13568" i="31"/>
  <c r="B13567" i="31"/>
  <c r="B13566" i="31"/>
  <c r="B13565" i="31"/>
  <c r="B13564" i="31"/>
  <c r="B13563" i="31"/>
  <c r="B13562" i="31"/>
  <c r="B13561" i="31"/>
  <c r="B13560" i="31"/>
  <c r="B13559" i="31"/>
  <c r="B13558" i="31"/>
  <c r="B13557" i="31"/>
  <c r="B13556" i="31"/>
  <c r="B13555" i="31"/>
  <c r="B13554" i="31"/>
  <c r="B13553" i="31"/>
  <c r="B13552" i="31"/>
  <c r="B13551" i="31"/>
  <c r="B13550" i="31"/>
  <c r="B13549" i="31"/>
  <c r="B13548" i="31"/>
  <c r="B13547" i="31"/>
  <c r="B13546" i="31"/>
  <c r="B13545" i="31"/>
  <c r="B13544" i="31"/>
  <c r="B13543" i="31"/>
  <c r="B13542" i="31"/>
  <c r="B13541" i="31"/>
  <c r="B13540" i="31"/>
  <c r="B13539" i="31"/>
  <c r="B13538" i="31"/>
  <c r="B13537" i="31"/>
  <c r="B13536" i="31"/>
  <c r="B13535" i="31"/>
  <c r="B13534" i="31"/>
  <c r="B13533" i="31"/>
  <c r="B13532" i="31"/>
  <c r="B13531" i="31"/>
  <c r="B13530" i="31"/>
  <c r="B13529" i="31"/>
  <c r="B13528" i="31"/>
  <c r="B13527" i="31"/>
  <c r="B13526" i="31"/>
  <c r="B13525" i="31"/>
  <c r="B13524" i="31"/>
  <c r="B13523" i="31"/>
  <c r="B13522" i="31"/>
  <c r="B13521" i="31"/>
  <c r="B13520" i="31"/>
  <c r="B13519" i="31"/>
  <c r="B13518" i="31"/>
  <c r="B13517" i="31"/>
  <c r="B13516" i="31"/>
  <c r="B13515" i="31"/>
  <c r="B13514" i="31"/>
  <c r="B13513" i="31"/>
  <c r="B13512" i="31"/>
  <c r="B13511" i="31"/>
  <c r="B13510" i="31"/>
  <c r="B13509" i="31"/>
  <c r="B13508" i="31"/>
  <c r="B13507" i="31"/>
  <c r="B13506" i="31"/>
  <c r="B13505" i="31"/>
  <c r="B13504" i="31"/>
  <c r="B13503" i="31"/>
  <c r="B13502" i="31"/>
  <c r="B13501" i="31"/>
  <c r="B13500" i="31"/>
  <c r="B13499" i="31"/>
  <c r="B13498" i="31"/>
  <c r="B13497" i="31"/>
  <c r="B13496" i="31"/>
  <c r="B13495" i="31"/>
  <c r="B13494" i="31"/>
  <c r="B13493" i="31"/>
  <c r="B13492" i="31"/>
  <c r="B13491" i="31"/>
  <c r="B13490" i="31"/>
  <c r="B13489" i="31"/>
  <c r="B13488" i="31"/>
  <c r="B13487" i="31"/>
  <c r="B13486" i="31"/>
  <c r="B13485" i="31"/>
  <c r="B13484" i="31"/>
  <c r="B13483" i="31"/>
  <c r="B13482" i="31"/>
  <c r="B13481" i="31"/>
  <c r="B13480" i="31"/>
  <c r="B13479" i="31"/>
  <c r="B13478" i="31"/>
  <c r="B13477" i="31"/>
  <c r="B13476" i="31"/>
  <c r="B13475" i="31"/>
  <c r="B13474" i="31"/>
  <c r="B13473" i="31"/>
  <c r="B13472" i="31"/>
  <c r="B13471" i="31"/>
  <c r="B13470" i="31"/>
  <c r="B13469" i="31"/>
  <c r="B13468" i="31"/>
  <c r="B13467" i="31"/>
  <c r="B13466" i="31"/>
  <c r="B13465" i="31"/>
  <c r="B13464" i="31"/>
  <c r="B13463" i="31"/>
  <c r="B13462" i="31"/>
  <c r="B13461" i="31"/>
  <c r="B13460" i="31"/>
  <c r="B13459" i="31"/>
  <c r="B13458" i="31"/>
  <c r="B13457" i="31"/>
  <c r="B13456" i="31"/>
  <c r="B13455" i="31"/>
  <c r="B13454" i="31"/>
  <c r="B13453" i="31"/>
  <c r="B13452" i="31"/>
  <c r="B13451" i="31"/>
  <c r="B13450" i="31"/>
  <c r="B13449" i="31"/>
  <c r="B13448" i="31"/>
  <c r="B13447" i="31"/>
  <c r="B13446" i="31"/>
  <c r="B13445" i="31"/>
  <c r="B13444" i="31"/>
  <c r="B13443" i="31"/>
  <c r="B13442" i="31"/>
  <c r="B13441" i="31"/>
  <c r="B13440" i="31"/>
  <c r="B13439" i="31"/>
  <c r="B13438" i="31"/>
  <c r="B13437" i="31"/>
  <c r="B13436" i="31"/>
  <c r="B13435" i="31"/>
  <c r="B13434" i="31"/>
  <c r="B13433" i="31"/>
  <c r="B13432" i="31"/>
  <c r="B13431" i="31"/>
  <c r="B13430" i="31"/>
  <c r="B13429" i="31"/>
  <c r="B13428" i="31"/>
  <c r="B13427" i="31"/>
  <c r="B13426" i="31"/>
  <c r="B13425" i="31"/>
  <c r="B13424" i="31"/>
  <c r="B13423" i="31"/>
  <c r="B13422" i="31"/>
  <c r="B13421" i="31"/>
  <c r="B13420" i="31"/>
  <c r="B13419" i="31"/>
  <c r="B13418" i="31"/>
  <c r="B13417" i="31"/>
  <c r="B13416" i="31"/>
  <c r="B13415" i="31"/>
  <c r="B13414" i="31"/>
  <c r="B13413" i="31"/>
  <c r="B13412" i="31"/>
  <c r="B13411" i="31"/>
  <c r="B13410" i="31"/>
  <c r="B13409" i="31"/>
  <c r="B13408" i="31"/>
  <c r="B13407" i="31"/>
  <c r="B13406" i="31"/>
  <c r="B13405" i="31"/>
  <c r="B13404" i="31"/>
  <c r="B13403" i="31"/>
  <c r="B13402" i="31"/>
  <c r="B13401" i="31"/>
  <c r="B13400" i="31"/>
  <c r="B13399" i="31"/>
  <c r="B13398" i="31"/>
  <c r="B13397" i="31"/>
  <c r="B13396" i="31"/>
  <c r="B13395" i="31"/>
  <c r="B13394" i="31"/>
  <c r="B13393" i="31"/>
  <c r="B13392" i="31"/>
  <c r="B13391" i="31"/>
  <c r="B13390" i="31"/>
  <c r="B13389" i="31"/>
  <c r="B13388" i="31"/>
  <c r="B13387" i="31"/>
  <c r="B13386" i="31"/>
  <c r="B13385" i="31"/>
  <c r="B13384" i="31"/>
  <c r="B13383" i="31"/>
  <c r="B13382" i="31"/>
  <c r="B13381" i="31"/>
  <c r="B13380" i="31"/>
  <c r="B13379" i="31"/>
  <c r="B13378" i="31"/>
  <c r="B13377" i="31"/>
  <c r="B13376" i="31"/>
  <c r="B13375" i="31"/>
  <c r="B13374" i="31"/>
  <c r="B13373" i="31"/>
  <c r="B13372" i="31"/>
  <c r="B13371" i="31"/>
  <c r="B13370" i="31"/>
  <c r="B13369" i="31"/>
  <c r="B13368" i="31"/>
  <c r="B13367" i="31"/>
  <c r="B13366" i="31"/>
  <c r="B13365" i="31"/>
  <c r="B13364" i="31"/>
  <c r="B13363" i="31"/>
  <c r="B13362" i="31"/>
  <c r="B13361" i="31"/>
  <c r="B13360" i="31"/>
  <c r="B13359" i="31"/>
  <c r="B13358" i="31"/>
  <c r="B13357" i="31"/>
  <c r="B13356" i="31"/>
  <c r="B13355" i="31"/>
  <c r="B13354" i="31"/>
  <c r="B13353" i="31"/>
  <c r="B13352" i="31"/>
  <c r="B13351" i="31"/>
  <c r="B13350" i="31"/>
  <c r="B13349" i="31"/>
  <c r="B13348" i="31"/>
  <c r="B13347" i="31"/>
  <c r="B13346" i="31"/>
  <c r="B13345" i="31"/>
  <c r="B13344" i="31"/>
  <c r="B13343" i="31"/>
  <c r="B13342" i="31"/>
  <c r="B13341" i="31"/>
  <c r="B13340" i="31"/>
  <c r="B13339" i="31"/>
  <c r="B13338" i="31"/>
  <c r="B13337" i="31"/>
  <c r="B13336" i="31"/>
  <c r="B13335" i="31"/>
  <c r="B13334" i="31"/>
  <c r="B13333" i="31"/>
  <c r="B13332" i="31"/>
  <c r="B13331" i="31"/>
  <c r="B13330" i="31"/>
  <c r="B13329" i="31"/>
  <c r="B13328" i="31"/>
  <c r="B13327" i="31"/>
  <c r="B13326" i="31"/>
  <c r="B13325" i="31"/>
  <c r="B13324" i="31"/>
  <c r="B13323" i="31"/>
  <c r="B13322" i="31"/>
  <c r="B13321" i="31"/>
  <c r="B13320" i="31"/>
  <c r="B13319" i="31"/>
  <c r="B13318" i="31"/>
  <c r="B13317" i="31"/>
  <c r="B13316" i="31"/>
  <c r="B13315" i="31"/>
  <c r="B13314" i="31"/>
  <c r="B13313" i="31"/>
  <c r="B13312" i="31"/>
  <c r="B13311" i="31"/>
  <c r="B13310" i="31"/>
  <c r="B13309" i="31"/>
  <c r="B13308" i="31"/>
  <c r="B13307" i="31"/>
  <c r="B13306" i="31"/>
  <c r="B13305" i="31"/>
  <c r="B13304" i="31"/>
  <c r="B13303" i="31"/>
  <c r="B13302" i="31"/>
  <c r="B13301" i="31"/>
  <c r="B13300" i="31"/>
  <c r="B13299" i="31"/>
  <c r="B13298" i="31"/>
  <c r="B13297" i="31"/>
  <c r="B13296" i="31"/>
  <c r="B13295" i="31"/>
  <c r="B13294" i="31"/>
  <c r="B13293" i="31"/>
  <c r="B13292" i="31"/>
  <c r="B13291" i="31"/>
  <c r="B13290" i="31"/>
  <c r="B13289" i="31"/>
  <c r="B13288" i="31"/>
  <c r="B13287" i="31"/>
  <c r="B13286" i="31"/>
  <c r="B13285" i="31"/>
  <c r="B13284" i="31"/>
  <c r="B13283" i="31"/>
  <c r="B13282" i="31"/>
  <c r="B13281" i="31"/>
  <c r="B13280" i="31"/>
  <c r="B13279" i="31"/>
  <c r="B13278" i="31"/>
  <c r="B13277" i="31"/>
  <c r="B13276" i="31"/>
  <c r="B13275" i="31"/>
  <c r="B13274" i="31"/>
  <c r="B13273" i="31"/>
  <c r="B13272" i="31"/>
  <c r="B13271" i="31"/>
  <c r="B13270" i="31"/>
  <c r="B13269" i="31"/>
  <c r="B13268" i="31"/>
  <c r="B13267" i="31"/>
  <c r="B13266" i="31"/>
  <c r="B13265" i="31"/>
  <c r="B13264" i="31"/>
  <c r="B13263" i="31"/>
  <c r="B13262" i="31"/>
  <c r="B13261" i="31"/>
  <c r="B13260" i="31"/>
  <c r="B13259" i="31"/>
  <c r="B13258" i="31"/>
  <c r="B13257" i="31"/>
  <c r="B13256" i="31"/>
  <c r="B13255" i="31"/>
  <c r="B13254" i="31"/>
  <c r="B13253" i="31"/>
  <c r="B13252" i="31"/>
  <c r="B13251" i="31"/>
  <c r="B13250" i="31"/>
  <c r="B13249" i="31"/>
  <c r="B13248" i="31"/>
  <c r="B13247" i="31"/>
  <c r="B13246" i="31"/>
  <c r="B13245" i="31"/>
  <c r="B13244" i="31"/>
  <c r="B13243" i="31"/>
  <c r="B13242" i="31"/>
  <c r="B13241" i="31"/>
  <c r="B13240" i="31"/>
  <c r="B13239" i="31"/>
  <c r="B13238" i="31"/>
  <c r="B13237" i="31"/>
  <c r="B13236" i="31"/>
  <c r="B13235" i="31"/>
  <c r="B13234" i="31"/>
  <c r="B13233" i="31"/>
  <c r="B13232" i="31"/>
  <c r="B13231" i="31"/>
  <c r="B13230" i="31"/>
  <c r="B13229" i="31"/>
  <c r="B13228" i="31"/>
  <c r="B13227" i="31"/>
  <c r="B13226" i="31"/>
  <c r="B13225" i="31"/>
  <c r="B13224" i="31"/>
  <c r="B13223" i="31"/>
  <c r="B13222" i="31"/>
  <c r="B13221" i="31"/>
  <c r="B13220" i="31"/>
  <c r="B13219" i="31"/>
  <c r="B13218" i="31"/>
  <c r="B13217" i="31"/>
  <c r="B13216" i="31"/>
  <c r="B13215" i="31"/>
  <c r="B13214" i="31"/>
  <c r="B13213" i="31"/>
  <c r="B13212" i="31"/>
  <c r="B13211" i="31"/>
  <c r="B13210" i="31"/>
  <c r="B13209" i="31"/>
  <c r="B13208" i="31"/>
  <c r="B13207" i="31"/>
  <c r="B13206" i="31"/>
  <c r="B13205" i="31"/>
  <c r="B13204" i="31"/>
  <c r="B13203" i="31"/>
  <c r="B13202" i="31"/>
  <c r="B13201" i="31"/>
  <c r="B13200" i="31"/>
  <c r="B13199" i="31"/>
  <c r="B13198" i="31"/>
  <c r="B13197" i="31"/>
  <c r="B13196" i="31"/>
  <c r="B13195" i="31"/>
  <c r="B13194" i="31"/>
  <c r="B13193" i="31"/>
  <c r="B13192" i="31"/>
  <c r="B13191" i="31"/>
  <c r="B13190" i="31"/>
  <c r="B13189" i="31"/>
  <c r="B13188" i="31"/>
  <c r="B13187" i="31"/>
  <c r="B13186" i="31"/>
  <c r="B13185" i="31"/>
  <c r="B13184" i="31"/>
  <c r="B13183" i="31"/>
  <c r="B13182" i="31"/>
  <c r="B13181" i="31"/>
  <c r="B13180" i="31"/>
  <c r="B13179" i="31"/>
  <c r="B13178" i="31"/>
  <c r="B13177" i="31"/>
  <c r="B13176" i="31"/>
  <c r="B13175" i="31"/>
  <c r="B13174" i="31"/>
  <c r="B13173" i="31"/>
  <c r="B13172" i="31"/>
  <c r="B13171" i="31"/>
  <c r="B13170" i="31"/>
  <c r="B13169" i="31"/>
  <c r="B13168" i="31"/>
  <c r="B13167" i="31"/>
  <c r="B13166" i="31"/>
  <c r="B13165" i="31"/>
  <c r="B13164" i="31"/>
  <c r="B13163" i="31"/>
  <c r="B13162" i="31"/>
  <c r="B13161" i="31"/>
  <c r="B13160" i="31"/>
  <c r="B13159" i="31"/>
  <c r="B13158" i="31"/>
  <c r="B13157" i="31"/>
  <c r="B13156" i="31"/>
  <c r="B13155" i="31"/>
  <c r="B13154" i="31"/>
  <c r="B13153" i="31"/>
  <c r="B13152" i="31"/>
  <c r="B13151" i="31"/>
  <c r="B13150" i="31"/>
  <c r="B13149" i="31"/>
  <c r="B13148" i="31"/>
  <c r="B13147" i="31"/>
  <c r="B13146" i="31"/>
  <c r="B13145" i="31"/>
  <c r="B13144" i="31"/>
  <c r="B13143" i="31"/>
  <c r="B13142" i="31"/>
  <c r="B13141" i="31"/>
  <c r="B13140" i="31"/>
  <c r="B13139" i="31"/>
  <c r="B13138" i="31"/>
  <c r="B13137" i="31"/>
  <c r="B13136" i="31"/>
  <c r="B13135" i="31"/>
  <c r="B13134" i="31"/>
  <c r="B13133" i="31"/>
  <c r="B13132" i="31"/>
  <c r="B13131" i="31"/>
  <c r="B13130" i="31"/>
  <c r="B13129" i="31"/>
  <c r="B13128" i="31"/>
  <c r="B13127" i="31"/>
  <c r="B13126" i="31"/>
  <c r="B13125" i="31"/>
  <c r="B13124" i="31"/>
  <c r="B13123" i="31"/>
  <c r="B13122" i="31"/>
  <c r="B13121" i="31"/>
  <c r="B13120" i="31"/>
  <c r="B13119" i="31"/>
  <c r="B13118" i="31"/>
  <c r="B13117" i="31"/>
  <c r="B13116" i="31"/>
  <c r="B13115" i="31"/>
  <c r="B13114" i="31"/>
  <c r="B13113" i="31"/>
  <c r="B13112" i="31"/>
  <c r="B13111" i="31"/>
  <c r="B13110" i="31"/>
  <c r="B13109" i="31"/>
  <c r="B13108" i="31"/>
  <c r="B13107" i="31"/>
  <c r="B13106" i="31"/>
  <c r="B13105" i="31"/>
  <c r="B13104" i="31"/>
  <c r="B13103" i="31"/>
  <c r="B13102" i="31"/>
  <c r="B13101" i="31"/>
  <c r="B13100" i="31"/>
  <c r="B13099" i="31"/>
  <c r="B13098" i="31"/>
  <c r="B13097" i="31"/>
  <c r="B13096" i="31"/>
  <c r="B13095" i="31"/>
  <c r="B13094" i="31"/>
  <c r="B13093" i="31"/>
  <c r="B13092" i="31"/>
  <c r="B13091" i="31"/>
  <c r="B13090" i="31"/>
  <c r="B13089" i="31"/>
  <c r="B13088" i="31"/>
  <c r="B13087" i="31"/>
  <c r="B13086" i="31"/>
  <c r="B13085" i="31"/>
  <c r="B13084" i="31"/>
  <c r="B13083" i="31"/>
  <c r="B13082" i="31"/>
  <c r="B13081" i="31"/>
  <c r="B13080" i="31"/>
  <c r="B13079" i="31"/>
  <c r="B13078" i="31"/>
  <c r="B13077" i="31"/>
  <c r="B13076" i="31"/>
  <c r="B13075" i="31"/>
  <c r="B13074" i="31"/>
  <c r="B13073" i="31"/>
  <c r="B13072" i="31"/>
  <c r="B13071" i="31"/>
  <c r="B13070" i="31"/>
  <c r="B13069" i="31"/>
  <c r="B13068" i="31"/>
  <c r="B13067" i="31"/>
  <c r="B13066" i="31"/>
  <c r="B13065" i="31"/>
  <c r="B13064" i="31"/>
  <c r="B13063" i="31"/>
  <c r="B13062" i="31"/>
  <c r="B13061" i="31"/>
  <c r="B13060" i="31"/>
  <c r="B13059" i="31"/>
  <c r="B13058" i="31"/>
  <c r="B13057" i="31"/>
  <c r="B13056" i="31"/>
  <c r="B13055" i="31"/>
  <c r="B13054" i="31"/>
  <c r="B13053" i="31"/>
  <c r="B13052" i="31"/>
  <c r="B13051" i="31"/>
  <c r="B13050" i="31"/>
  <c r="B13049" i="31"/>
  <c r="B13048" i="31"/>
  <c r="B13047" i="31"/>
  <c r="B13046" i="31"/>
  <c r="B13045" i="31"/>
  <c r="B13044" i="31"/>
  <c r="B13043" i="31"/>
  <c r="B13042" i="31"/>
  <c r="B13041" i="31"/>
  <c r="B13040" i="31"/>
  <c r="B13039" i="31"/>
  <c r="B13038" i="31"/>
  <c r="B13037" i="31"/>
  <c r="B13036" i="31"/>
  <c r="B13035" i="31"/>
  <c r="B13034" i="31"/>
  <c r="B13033" i="31"/>
  <c r="B13032" i="31"/>
  <c r="B13031" i="31"/>
  <c r="B13030" i="31"/>
  <c r="B13029" i="31"/>
  <c r="B13028" i="31"/>
  <c r="B13027" i="31"/>
  <c r="B13026" i="31"/>
  <c r="B13025" i="31"/>
  <c r="B13024" i="31"/>
  <c r="B13023" i="31"/>
  <c r="B13022" i="31"/>
  <c r="B13021" i="31"/>
  <c r="B13020" i="31"/>
  <c r="B13019" i="31"/>
  <c r="B13018" i="31"/>
  <c r="B13017" i="31"/>
  <c r="B13016" i="31"/>
  <c r="B13015" i="31"/>
  <c r="B13014" i="31"/>
  <c r="B13013" i="31"/>
  <c r="B13012" i="31"/>
  <c r="B13011" i="31"/>
  <c r="B13010" i="31"/>
  <c r="B13009" i="31"/>
  <c r="B13008" i="31"/>
  <c r="B13007" i="31"/>
  <c r="B13006" i="31"/>
  <c r="B13005" i="31"/>
  <c r="B13004" i="31"/>
  <c r="B13003" i="31"/>
  <c r="B13002" i="31"/>
  <c r="B13001" i="31"/>
  <c r="B13000" i="31"/>
  <c r="B12999" i="31"/>
  <c r="B12998" i="31"/>
  <c r="B12997" i="31"/>
  <c r="B12996" i="31"/>
  <c r="B12995" i="31"/>
  <c r="B12994" i="31"/>
  <c r="B12993" i="31"/>
  <c r="B12992" i="31"/>
  <c r="B12991" i="31"/>
  <c r="B12990" i="31"/>
  <c r="B12989" i="31"/>
  <c r="B12988" i="31"/>
  <c r="B12987" i="31"/>
  <c r="B12986" i="31"/>
  <c r="B12985" i="31"/>
  <c r="B12984" i="31"/>
  <c r="B12983" i="31"/>
  <c r="B12982" i="31"/>
  <c r="B12981" i="31"/>
  <c r="B12980" i="31"/>
  <c r="B12979" i="31"/>
  <c r="B12978" i="31"/>
  <c r="B12977" i="31"/>
  <c r="B12976" i="31"/>
  <c r="B12975" i="31"/>
  <c r="B12974" i="31"/>
  <c r="B12973" i="31"/>
  <c r="B12972" i="31"/>
  <c r="B12971" i="31"/>
  <c r="B12970" i="31"/>
  <c r="B12969" i="31"/>
  <c r="B12968" i="31"/>
  <c r="B12967" i="31"/>
  <c r="B12966" i="31"/>
  <c r="B12965" i="31"/>
  <c r="B12964" i="31"/>
  <c r="B12963" i="31"/>
  <c r="B12962" i="31"/>
  <c r="B12961" i="31"/>
  <c r="B12960" i="31"/>
  <c r="B12959" i="31"/>
  <c r="B12958" i="31"/>
  <c r="B12957" i="31"/>
  <c r="B12956" i="31"/>
  <c r="B12955" i="31"/>
  <c r="B12954" i="31"/>
  <c r="B12953" i="31"/>
  <c r="B12952" i="31"/>
  <c r="B12951" i="31"/>
  <c r="B12950" i="31"/>
  <c r="B12949" i="31"/>
  <c r="B12948" i="31"/>
  <c r="B12947" i="31"/>
  <c r="B12946" i="31"/>
  <c r="B12945" i="31"/>
  <c r="B12944" i="31"/>
  <c r="B12943" i="31"/>
  <c r="B12942" i="31"/>
  <c r="B12941" i="31"/>
  <c r="B12940" i="31"/>
  <c r="B12939" i="31"/>
  <c r="B12938" i="31"/>
  <c r="B12937" i="31"/>
  <c r="B12936" i="31"/>
  <c r="B12935" i="31"/>
  <c r="B12934" i="31"/>
  <c r="B12933" i="31"/>
  <c r="B12932" i="31"/>
  <c r="B12931" i="31"/>
  <c r="B12930" i="31"/>
  <c r="B12929" i="31"/>
  <c r="B12928" i="31"/>
  <c r="B12927" i="31"/>
  <c r="B12926" i="31"/>
  <c r="B12925" i="31"/>
  <c r="B12924" i="31"/>
  <c r="B12923" i="31"/>
  <c r="B12922" i="31"/>
  <c r="B12921" i="31"/>
  <c r="B12920" i="31"/>
  <c r="B12919" i="31"/>
  <c r="B12918" i="31"/>
  <c r="B12917" i="31"/>
  <c r="B12916" i="31"/>
  <c r="B12915" i="31"/>
  <c r="B12914" i="31"/>
  <c r="B12913" i="31"/>
  <c r="B12912" i="31"/>
  <c r="B12911" i="31"/>
  <c r="B12910" i="31"/>
  <c r="B12909" i="31"/>
  <c r="B12908" i="31"/>
  <c r="B12907" i="31"/>
  <c r="B12906" i="31"/>
  <c r="B12905" i="31"/>
  <c r="B12904" i="31"/>
  <c r="B12903" i="31"/>
  <c r="B12902" i="31"/>
  <c r="B12901" i="31"/>
  <c r="B12900" i="31"/>
  <c r="B12899" i="31"/>
  <c r="B12898" i="31"/>
  <c r="B12897" i="31"/>
  <c r="B12896" i="31"/>
  <c r="B12895" i="31"/>
  <c r="B12894" i="31"/>
  <c r="B12893" i="31"/>
  <c r="B12892" i="31"/>
  <c r="B12891" i="31"/>
  <c r="B12890" i="31"/>
  <c r="B12889" i="31"/>
  <c r="B12888" i="31"/>
  <c r="B12887" i="31"/>
  <c r="B12886" i="31"/>
  <c r="B12885" i="31"/>
  <c r="B12884" i="31"/>
  <c r="B12883" i="31"/>
  <c r="B12882" i="31"/>
  <c r="B12881" i="31"/>
  <c r="B12880" i="31"/>
  <c r="B12879" i="31"/>
  <c r="B12878" i="31"/>
  <c r="B12877" i="31"/>
  <c r="B12876" i="31"/>
  <c r="B12875" i="31"/>
  <c r="B12874" i="31"/>
  <c r="B12873" i="31"/>
  <c r="B12872" i="31"/>
  <c r="B12871" i="31"/>
  <c r="B12870" i="31"/>
  <c r="B12869" i="31"/>
  <c r="B12868" i="31"/>
  <c r="B12867" i="31"/>
  <c r="B12866" i="31"/>
  <c r="B12865" i="31"/>
  <c r="B12864" i="31"/>
  <c r="B12863" i="31"/>
  <c r="B12862" i="31"/>
  <c r="B12861" i="31"/>
  <c r="B12860" i="31"/>
  <c r="B12859" i="31"/>
  <c r="B12858" i="31"/>
  <c r="B12857" i="31"/>
  <c r="B12856" i="31"/>
  <c r="B12855" i="31"/>
  <c r="B12854" i="31"/>
  <c r="B12853" i="31"/>
  <c r="B12852" i="31"/>
  <c r="B12851" i="31"/>
  <c r="B12850" i="31"/>
  <c r="B12849" i="31"/>
  <c r="B12848" i="31"/>
  <c r="B12847" i="31"/>
  <c r="B12846" i="31"/>
  <c r="B12845" i="31"/>
  <c r="B12844" i="31"/>
  <c r="B12843" i="31"/>
  <c r="B12842" i="31"/>
  <c r="B12841" i="31"/>
  <c r="B12840" i="31"/>
  <c r="B12839" i="31"/>
  <c r="B12838" i="31"/>
  <c r="B12837" i="31"/>
  <c r="B12836" i="31"/>
  <c r="B12835" i="31"/>
  <c r="B12834" i="31"/>
  <c r="B12833" i="31"/>
  <c r="B12832" i="31"/>
  <c r="B12831" i="31"/>
  <c r="B12830" i="31"/>
  <c r="B12829" i="31"/>
  <c r="B12828" i="31"/>
  <c r="B12827" i="31"/>
  <c r="B12826" i="31"/>
  <c r="B12825" i="31"/>
  <c r="B12824" i="31"/>
  <c r="B12823" i="31"/>
  <c r="B12822" i="31"/>
  <c r="B12821" i="31"/>
  <c r="B12820" i="31"/>
  <c r="B12819" i="31"/>
  <c r="B12818" i="31"/>
  <c r="B12817" i="31"/>
  <c r="B12816" i="31"/>
  <c r="B12815" i="31"/>
  <c r="B12814" i="31"/>
  <c r="B12813" i="31"/>
  <c r="B12812" i="31"/>
  <c r="B12811" i="31"/>
  <c r="B12810" i="31"/>
  <c r="B12809" i="31"/>
  <c r="B12808" i="31"/>
  <c r="B12807" i="31"/>
  <c r="B12806" i="31"/>
  <c r="B12805" i="31"/>
  <c r="B12804" i="31"/>
  <c r="B12803" i="31"/>
  <c r="B12802" i="31"/>
  <c r="B12801" i="31"/>
  <c r="B12800" i="31"/>
  <c r="B12799" i="31"/>
  <c r="B12798" i="31"/>
  <c r="B12797" i="31"/>
  <c r="B12796" i="31"/>
  <c r="B12795" i="31"/>
  <c r="B12794" i="31"/>
  <c r="B12793" i="31"/>
  <c r="B12792" i="31"/>
  <c r="B12791" i="31"/>
  <c r="B12790" i="31"/>
  <c r="B12789" i="31"/>
  <c r="B12788" i="31"/>
  <c r="B12787" i="31"/>
  <c r="B12786" i="31"/>
  <c r="B12785" i="31"/>
  <c r="B12784" i="31"/>
  <c r="B12783" i="31"/>
  <c r="B12782" i="31"/>
  <c r="B12781" i="31"/>
  <c r="B12780" i="31"/>
  <c r="B12779" i="31"/>
  <c r="B12778" i="31"/>
  <c r="B12777" i="31"/>
  <c r="B12776" i="31"/>
  <c r="B12775" i="31"/>
  <c r="B12774" i="31"/>
  <c r="B12773" i="31"/>
  <c r="B12772" i="31"/>
  <c r="B12771" i="31"/>
  <c r="B12770" i="31"/>
  <c r="B12769" i="31"/>
  <c r="B12768" i="31"/>
  <c r="B12767" i="31"/>
  <c r="B12766" i="31"/>
  <c r="B12765" i="31"/>
  <c r="B12764" i="31"/>
  <c r="B12763" i="31"/>
  <c r="B12762" i="31"/>
  <c r="B12761" i="31"/>
  <c r="B12760" i="31"/>
  <c r="B12759" i="31"/>
  <c r="B12758" i="31"/>
  <c r="B12757" i="31"/>
  <c r="B12756" i="31"/>
  <c r="B12755" i="31"/>
  <c r="B12754" i="31"/>
  <c r="B12753" i="31"/>
  <c r="B12752" i="31"/>
  <c r="B12751" i="31"/>
  <c r="B12750" i="31"/>
  <c r="B12749" i="31"/>
  <c r="B12748" i="31"/>
  <c r="B12747" i="31"/>
  <c r="B12746" i="31"/>
  <c r="B12745" i="31"/>
  <c r="B12744" i="31"/>
  <c r="B12743" i="31"/>
  <c r="B12742" i="31"/>
  <c r="B12741" i="31"/>
  <c r="B12740" i="31"/>
  <c r="B12739" i="31"/>
  <c r="B12738" i="31"/>
  <c r="B12737" i="31"/>
  <c r="B12736" i="31"/>
  <c r="B12735" i="31"/>
  <c r="B12734" i="31"/>
  <c r="B12733" i="31"/>
  <c r="B12732" i="31"/>
  <c r="B12731" i="31"/>
  <c r="B12730" i="31"/>
  <c r="B12729" i="31"/>
  <c r="B12728" i="31"/>
  <c r="B12727" i="31"/>
  <c r="B12726" i="31"/>
  <c r="B12725" i="31"/>
  <c r="B12724" i="31"/>
  <c r="B12723" i="31"/>
  <c r="B12722" i="31"/>
  <c r="B12721" i="31"/>
  <c r="B12720" i="31"/>
  <c r="B12719" i="31"/>
  <c r="B12718" i="31"/>
  <c r="B12717" i="31"/>
  <c r="B12716" i="31"/>
  <c r="B12715" i="31"/>
  <c r="B12714" i="31"/>
  <c r="B12713" i="31"/>
  <c r="B12712" i="31"/>
  <c r="B12711" i="31"/>
  <c r="B12710" i="31"/>
  <c r="B12709" i="31"/>
  <c r="B12708" i="31"/>
  <c r="B12707" i="31"/>
  <c r="B12706" i="31"/>
  <c r="B12705" i="31"/>
  <c r="B12704" i="31"/>
  <c r="B12703" i="31"/>
  <c r="B12702" i="31"/>
  <c r="B12701" i="31"/>
  <c r="B12700" i="31"/>
  <c r="B12699" i="31"/>
  <c r="B12698" i="31"/>
  <c r="B12697" i="31"/>
  <c r="B12696" i="31"/>
  <c r="B12695" i="31"/>
  <c r="B12694" i="31"/>
  <c r="B12693" i="31"/>
  <c r="B12692" i="31"/>
  <c r="B12691" i="31"/>
  <c r="B12690" i="31"/>
  <c r="B12689" i="31"/>
  <c r="B12688" i="31"/>
  <c r="B12687" i="31"/>
  <c r="B12686" i="31"/>
  <c r="B12685" i="31"/>
  <c r="B12684" i="31"/>
  <c r="B12683" i="31"/>
  <c r="B12682" i="31"/>
  <c r="B12681" i="31"/>
  <c r="B12680" i="31"/>
  <c r="B12679" i="31"/>
  <c r="B12678" i="31"/>
  <c r="B12677" i="31"/>
  <c r="B12676" i="31"/>
  <c r="B12675" i="31"/>
  <c r="B12674" i="31"/>
  <c r="B12673" i="31"/>
  <c r="B12672" i="31"/>
  <c r="B12671" i="31"/>
  <c r="B12670" i="31"/>
  <c r="B12669" i="31"/>
  <c r="B12668" i="31"/>
  <c r="B12667" i="31"/>
  <c r="B12666" i="31"/>
  <c r="B12665" i="31"/>
  <c r="B12664" i="31"/>
  <c r="B12663" i="31"/>
  <c r="B12662" i="31"/>
  <c r="B12661" i="31"/>
  <c r="B12660" i="31"/>
  <c r="B12659" i="31"/>
  <c r="B12658" i="31"/>
  <c r="B12657" i="31"/>
  <c r="B12656" i="31"/>
  <c r="B12655" i="31"/>
  <c r="B12654" i="31"/>
  <c r="B12653" i="31"/>
  <c r="B12652" i="31"/>
  <c r="B12651" i="31"/>
  <c r="B12650" i="31"/>
  <c r="B12649" i="31"/>
  <c r="B12648" i="31"/>
  <c r="B12647" i="31"/>
  <c r="B12646" i="31"/>
  <c r="B12645" i="31"/>
  <c r="B12644" i="31"/>
  <c r="B12643" i="31"/>
  <c r="B12642" i="31"/>
  <c r="B12641" i="31"/>
  <c r="B12640" i="31"/>
  <c r="B12639" i="31"/>
  <c r="B12638" i="31"/>
  <c r="B12637" i="31"/>
  <c r="B12636" i="31"/>
  <c r="B12635" i="31"/>
  <c r="B12634" i="31"/>
  <c r="B12633" i="31"/>
  <c r="B12632" i="31"/>
  <c r="B12631" i="31"/>
  <c r="B12630" i="31"/>
  <c r="B12629" i="31"/>
  <c r="B12628" i="31"/>
  <c r="B12627" i="31"/>
  <c r="B12626" i="31"/>
  <c r="B12625" i="31"/>
  <c r="B12624" i="31"/>
  <c r="B12623" i="31"/>
  <c r="B12622" i="31"/>
  <c r="B12621" i="31"/>
  <c r="B12620" i="31"/>
  <c r="B12619" i="31"/>
  <c r="B12618" i="31"/>
  <c r="B12617" i="31"/>
  <c r="B12616" i="31"/>
  <c r="B12615" i="31"/>
  <c r="B12614" i="31"/>
  <c r="B12613" i="31"/>
  <c r="B12612" i="31"/>
  <c r="B12611" i="31"/>
  <c r="B12610" i="31"/>
  <c r="B12609" i="31"/>
  <c r="B12608" i="31"/>
  <c r="B12607" i="31"/>
  <c r="B12606" i="31"/>
  <c r="B12605" i="31"/>
  <c r="B12604" i="31"/>
  <c r="B12603" i="31"/>
  <c r="B12602" i="31"/>
  <c r="B12601" i="31"/>
  <c r="B12600" i="31"/>
  <c r="B12599" i="31"/>
  <c r="B12598" i="31"/>
  <c r="B12597" i="31"/>
  <c r="B12596" i="31"/>
  <c r="B12595" i="31"/>
  <c r="B12594" i="31"/>
  <c r="B12593" i="31"/>
  <c r="B12592" i="31"/>
  <c r="B12591" i="31"/>
  <c r="B12590" i="31"/>
  <c r="B12589" i="31"/>
  <c r="B12588" i="31"/>
  <c r="B12587" i="31"/>
  <c r="B12586" i="31"/>
  <c r="B12585" i="31"/>
  <c r="B12584" i="31"/>
  <c r="B12583" i="31"/>
  <c r="B12582" i="31"/>
  <c r="B12581" i="31"/>
  <c r="B12580" i="31"/>
  <c r="B12579" i="31"/>
  <c r="B12578" i="31"/>
  <c r="B12577" i="31"/>
  <c r="B12576" i="31"/>
  <c r="B12575" i="31"/>
  <c r="B12574" i="31"/>
  <c r="B12573" i="31"/>
  <c r="B12572" i="31"/>
  <c r="B12571" i="31"/>
  <c r="B12570" i="31"/>
  <c r="B12569" i="31"/>
  <c r="B12568" i="31"/>
  <c r="B12567" i="31"/>
  <c r="B12566" i="31"/>
  <c r="B12565" i="31"/>
  <c r="B12564" i="31"/>
  <c r="B12563" i="31"/>
  <c r="B12562" i="31"/>
  <c r="B12561" i="31"/>
  <c r="B12560" i="31"/>
  <c r="B12559" i="31"/>
  <c r="B12558" i="31"/>
  <c r="B12557" i="31"/>
  <c r="B12556" i="31"/>
  <c r="B12555" i="31"/>
  <c r="B12554" i="31"/>
  <c r="B12553" i="31"/>
  <c r="B12552" i="31"/>
  <c r="B12551" i="31"/>
  <c r="B12550" i="31"/>
  <c r="B12549" i="31"/>
  <c r="B12548" i="31"/>
  <c r="B12547" i="31"/>
  <c r="B12546" i="31"/>
  <c r="B12545" i="31"/>
  <c r="B12544" i="31"/>
  <c r="B12543" i="31"/>
  <c r="B12542" i="31"/>
  <c r="B12541" i="31"/>
  <c r="B12540" i="31"/>
  <c r="B12539" i="31"/>
  <c r="B12538" i="31"/>
  <c r="B12537" i="31"/>
  <c r="B12536" i="31"/>
  <c r="B12535" i="31"/>
  <c r="B12534" i="31"/>
  <c r="B12533" i="31"/>
  <c r="B12532" i="31"/>
  <c r="B12531" i="31"/>
  <c r="B12530" i="31"/>
  <c r="B12529" i="31"/>
  <c r="B12528" i="31"/>
  <c r="B12527" i="31"/>
  <c r="B12526" i="31"/>
  <c r="B12525" i="31"/>
  <c r="B12524" i="31"/>
  <c r="B12523" i="31"/>
  <c r="B12522" i="31"/>
  <c r="B12521" i="31"/>
  <c r="B12520" i="31"/>
  <c r="B12519" i="31"/>
  <c r="B12518" i="31"/>
  <c r="B12517" i="31"/>
  <c r="B12516" i="31"/>
  <c r="B12515" i="31"/>
  <c r="B12514" i="31"/>
  <c r="B12513" i="31"/>
  <c r="B12512" i="31"/>
  <c r="B12511" i="31"/>
  <c r="B12510" i="31"/>
  <c r="B12509" i="31"/>
  <c r="B12508" i="31"/>
  <c r="B12507" i="31"/>
  <c r="B12506" i="31"/>
  <c r="B12505" i="31"/>
  <c r="B12504" i="31"/>
  <c r="B12503" i="31"/>
  <c r="B12502" i="31"/>
  <c r="B12501" i="31"/>
  <c r="B12500" i="31"/>
  <c r="B12499" i="31"/>
  <c r="B12498" i="31"/>
  <c r="B12497" i="31"/>
  <c r="B12496" i="31"/>
  <c r="B12495" i="31"/>
  <c r="B12494" i="31"/>
  <c r="B12493" i="31"/>
  <c r="B12492" i="31"/>
  <c r="B12491" i="31"/>
  <c r="B12490" i="31"/>
  <c r="B12489" i="31"/>
  <c r="B12488" i="31"/>
  <c r="B12487" i="31"/>
  <c r="B12486" i="31"/>
  <c r="B12485" i="31"/>
  <c r="B12484" i="31"/>
  <c r="B12483" i="31"/>
  <c r="B12482" i="31"/>
  <c r="B12481" i="31"/>
  <c r="B12480" i="31"/>
  <c r="B12479" i="31"/>
  <c r="B12478" i="31"/>
  <c r="B12477" i="31"/>
  <c r="B12476" i="31"/>
  <c r="B12475" i="31"/>
  <c r="B12474" i="31"/>
  <c r="B12473" i="31"/>
  <c r="B12472" i="31"/>
  <c r="B12471" i="31"/>
  <c r="B12470" i="31"/>
  <c r="B12469" i="31"/>
  <c r="B12468" i="31"/>
  <c r="B12467" i="31"/>
  <c r="B12466" i="31"/>
  <c r="B12465" i="31"/>
  <c r="B12464" i="31"/>
  <c r="B12463" i="31"/>
  <c r="B12462" i="31"/>
  <c r="B12461" i="31"/>
  <c r="B12460" i="31"/>
  <c r="B12459" i="31"/>
  <c r="B12458" i="31"/>
  <c r="B12457" i="31"/>
  <c r="B12456" i="31"/>
  <c r="B12455" i="31"/>
  <c r="B12454" i="31"/>
  <c r="B12453" i="31"/>
  <c r="B12452" i="31"/>
  <c r="B12451" i="31"/>
  <c r="B12450" i="31"/>
  <c r="B12449" i="31"/>
  <c r="B12448" i="31"/>
  <c r="B12447" i="31"/>
  <c r="B12446" i="31"/>
  <c r="B12445" i="31"/>
  <c r="B12444" i="31"/>
  <c r="B12443" i="31"/>
  <c r="B12442" i="31"/>
  <c r="B12441" i="31"/>
  <c r="B12440" i="31"/>
  <c r="B12439" i="31"/>
  <c r="B12438" i="31"/>
  <c r="B12437" i="31"/>
  <c r="B12436" i="31"/>
  <c r="B12435" i="31"/>
  <c r="B12434" i="31"/>
  <c r="B12433" i="31"/>
  <c r="B12432" i="31"/>
  <c r="B12431" i="31"/>
  <c r="B12430" i="31"/>
  <c r="B12429" i="31"/>
  <c r="B12428" i="31"/>
  <c r="B12427" i="31"/>
  <c r="B12426" i="31"/>
  <c r="B12425" i="31"/>
  <c r="B12424" i="31"/>
  <c r="B12423" i="31"/>
  <c r="B12422" i="31"/>
  <c r="B12421" i="31"/>
  <c r="B12420" i="31"/>
  <c r="B12419" i="31"/>
  <c r="B12418" i="31"/>
  <c r="B12417" i="31"/>
  <c r="B12416" i="31"/>
  <c r="B12415" i="31"/>
  <c r="B12414" i="31"/>
  <c r="B12413" i="31"/>
  <c r="B12412" i="31"/>
  <c r="B12411" i="31"/>
  <c r="B12410" i="31"/>
  <c r="B12409" i="31"/>
  <c r="B12408" i="31"/>
  <c r="B12407" i="31"/>
  <c r="B12406" i="31"/>
  <c r="B12405" i="31"/>
  <c r="B12404" i="31"/>
  <c r="B12403" i="31"/>
  <c r="B12402" i="31"/>
  <c r="B12401" i="31"/>
  <c r="B12400" i="31"/>
  <c r="B12399" i="31"/>
  <c r="B12398" i="31"/>
  <c r="B12397" i="31"/>
  <c r="B12396" i="31"/>
  <c r="B12395" i="31"/>
  <c r="B12394" i="31"/>
  <c r="B12393" i="31"/>
  <c r="B12392" i="31"/>
  <c r="B12391" i="31"/>
  <c r="B12390" i="31"/>
  <c r="B12389" i="31"/>
  <c r="B12388" i="31"/>
  <c r="B12387" i="31"/>
  <c r="B12386" i="31"/>
  <c r="B12385" i="31"/>
  <c r="B12384" i="31"/>
  <c r="B12383" i="31"/>
  <c r="B12382" i="31"/>
  <c r="B12381" i="31"/>
  <c r="B12380" i="31"/>
  <c r="B12379" i="31"/>
  <c r="B12378" i="31"/>
  <c r="B12377" i="31"/>
  <c r="B12376" i="31"/>
  <c r="B12375" i="31"/>
  <c r="B12374" i="31"/>
  <c r="B12373" i="31"/>
  <c r="B12372" i="31"/>
  <c r="B12371" i="31"/>
  <c r="B12370" i="31"/>
  <c r="B12369" i="31"/>
  <c r="B12368" i="31"/>
  <c r="B12367" i="31"/>
  <c r="B12366" i="31"/>
  <c r="B12365" i="31"/>
  <c r="B12364" i="31"/>
  <c r="B12363" i="31"/>
  <c r="B12362" i="31"/>
  <c r="B12361" i="31"/>
  <c r="B12360" i="31"/>
  <c r="B12359" i="31"/>
  <c r="B12358" i="31"/>
  <c r="B12357" i="31"/>
  <c r="B12356" i="31"/>
  <c r="B12355" i="31"/>
  <c r="B12354" i="31"/>
  <c r="B12353" i="31"/>
  <c r="B12352" i="31"/>
  <c r="B12351" i="31"/>
  <c r="B12350" i="31"/>
  <c r="B12349" i="31"/>
  <c r="B12348" i="31"/>
  <c r="B12347" i="31"/>
  <c r="B12346" i="31"/>
  <c r="B12345" i="31"/>
  <c r="B12344" i="31"/>
  <c r="B12343" i="31"/>
  <c r="B12342" i="31"/>
  <c r="B12341" i="31"/>
  <c r="B12340" i="31"/>
  <c r="B12339" i="31"/>
  <c r="B12338" i="31"/>
  <c r="B12337" i="31"/>
  <c r="B12336" i="31"/>
  <c r="B12335" i="31"/>
  <c r="B12334" i="31"/>
  <c r="B12333" i="31"/>
  <c r="B12332" i="31"/>
  <c r="B12331" i="31"/>
  <c r="B12330" i="31"/>
  <c r="B12329" i="31"/>
  <c r="B12328" i="31"/>
  <c r="B12327" i="31"/>
  <c r="B12326" i="31"/>
  <c r="B12325" i="31"/>
  <c r="B12324" i="31"/>
  <c r="B12323" i="31"/>
  <c r="B12322" i="31"/>
  <c r="B12321" i="31"/>
  <c r="B12320" i="31"/>
  <c r="B12319" i="31"/>
  <c r="B12318" i="31"/>
  <c r="B12317" i="31"/>
  <c r="B12316" i="31"/>
  <c r="B12315" i="31"/>
  <c r="B12314" i="31"/>
  <c r="B12313" i="31"/>
  <c r="B12312" i="31"/>
  <c r="B12311" i="31"/>
  <c r="B12310" i="31"/>
  <c r="B12309" i="31"/>
  <c r="B12308" i="31"/>
  <c r="B12307" i="31"/>
  <c r="B12306" i="31"/>
  <c r="B12305" i="31"/>
  <c r="B12304" i="31"/>
  <c r="B12303" i="31"/>
  <c r="B12302" i="31"/>
  <c r="B12301" i="31"/>
  <c r="B12300" i="31"/>
  <c r="B12299" i="31"/>
  <c r="B12298" i="31"/>
  <c r="B12297" i="31"/>
  <c r="B12296" i="31"/>
  <c r="B12295" i="31"/>
  <c r="B12294" i="31"/>
  <c r="B12293" i="31"/>
  <c r="B12292" i="31"/>
  <c r="B12291" i="31"/>
  <c r="B12290" i="31"/>
  <c r="B12289" i="31"/>
  <c r="B12288" i="31"/>
  <c r="B12287" i="31"/>
  <c r="B12286" i="31"/>
  <c r="B12285" i="31"/>
  <c r="B12284" i="31"/>
  <c r="B12283" i="31"/>
  <c r="B12282" i="31"/>
  <c r="B12281" i="31"/>
  <c r="B12280" i="31"/>
  <c r="B12279" i="31"/>
  <c r="B12278" i="31"/>
  <c r="B12277" i="31"/>
  <c r="B12276" i="31"/>
  <c r="B12275" i="31"/>
  <c r="B12274" i="31"/>
  <c r="B12273" i="31"/>
  <c r="B12272" i="31"/>
  <c r="B12271" i="31"/>
  <c r="B12270" i="31"/>
  <c r="B12269" i="31"/>
  <c r="B12268" i="31"/>
  <c r="B12267" i="31"/>
  <c r="B12266" i="31"/>
  <c r="B12265" i="31"/>
  <c r="B12264" i="31"/>
  <c r="B12263" i="31"/>
  <c r="B12262" i="31"/>
  <c r="B12261" i="31"/>
  <c r="B12260" i="31"/>
  <c r="B12259" i="31"/>
  <c r="B12258" i="31"/>
  <c r="B12257" i="31"/>
  <c r="B12256" i="31"/>
  <c r="B12255" i="31"/>
  <c r="B12254" i="31"/>
  <c r="B12253" i="31"/>
  <c r="B12252" i="31"/>
  <c r="B12251" i="31"/>
  <c r="B12250" i="31"/>
  <c r="B12249" i="31"/>
  <c r="B12248" i="31"/>
  <c r="B12247" i="31"/>
  <c r="B12246" i="31"/>
  <c r="B12245" i="31"/>
  <c r="B12244" i="31"/>
  <c r="B12243" i="31"/>
  <c r="B12242" i="31"/>
  <c r="B12241" i="31"/>
  <c r="B12240" i="31"/>
  <c r="B12239" i="31"/>
  <c r="B12238" i="31"/>
  <c r="B12237" i="31"/>
  <c r="B12236" i="31"/>
  <c r="B12235" i="31"/>
  <c r="B12234" i="31"/>
  <c r="B12233" i="31"/>
  <c r="B12232" i="31"/>
  <c r="B12231" i="31"/>
  <c r="B12230" i="31"/>
  <c r="B12229" i="31"/>
  <c r="B12228" i="31"/>
  <c r="B12227" i="31"/>
  <c r="B12226" i="31"/>
  <c r="B12225" i="31"/>
  <c r="B12224" i="31"/>
  <c r="B12223" i="31"/>
  <c r="B12222" i="31"/>
  <c r="B12221" i="31"/>
  <c r="B12220" i="31"/>
  <c r="B12219" i="31"/>
  <c r="B12218" i="31"/>
  <c r="B12217" i="31"/>
  <c r="B12216" i="31"/>
  <c r="B12215" i="31"/>
  <c r="B12214" i="31"/>
  <c r="B12213" i="31"/>
  <c r="B12212" i="31"/>
  <c r="B12211" i="31"/>
  <c r="B12210" i="31"/>
  <c r="B12209" i="31"/>
  <c r="B12208" i="31"/>
  <c r="B12207" i="31"/>
  <c r="B12206" i="31"/>
  <c r="B12205" i="31"/>
  <c r="B12204" i="31"/>
  <c r="B12203" i="31"/>
  <c r="B12202" i="31"/>
  <c r="B12201" i="31"/>
  <c r="B12200" i="31"/>
  <c r="B12199" i="31"/>
  <c r="B12198" i="31"/>
  <c r="B12197" i="31"/>
  <c r="B12196" i="31"/>
  <c r="B12195" i="31"/>
  <c r="B12194" i="31"/>
  <c r="B12193" i="31"/>
  <c r="B12192" i="31"/>
  <c r="B12191" i="31"/>
  <c r="B12190" i="31"/>
  <c r="B12189" i="31"/>
  <c r="B12188" i="31"/>
  <c r="B12187" i="31"/>
  <c r="B12186" i="31"/>
  <c r="B12185" i="31"/>
  <c r="B12184" i="31"/>
  <c r="B12183" i="31"/>
  <c r="B12182" i="31"/>
  <c r="B12181" i="31"/>
  <c r="B12180" i="31"/>
  <c r="B12179" i="31"/>
  <c r="B12178" i="31"/>
  <c r="B12177" i="31"/>
  <c r="B12176" i="31"/>
  <c r="B12175" i="31"/>
  <c r="B12174" i="31"/>
  <c r="B12173" i="31"/>
  <c r="B12172" i="31"/>
  <c r="B12171" i="31"/>
  <c r="B12170" i="31"/>
  <c r="B12169" i="31"/>
  <c r="B12168" i="31"/>
  <c r="B12167" i="31"/>
  <c r="B12166" i="31"/>
  <c r="B12165" i="31"/>
  <c r="B12164" i="31"/>
  <c r="B12163" i="31"/>
  <c r="B12162" i="31"/>
  <c r="B12161" i="31"/>
  <c r="B12160" i="31"/>
  <c r="B12159" i="31"/>
  <c r="B12158" i="31"/>
  <c r="B12157" i="31"/>
  <c r="B12156" i="31"/>
  <c r="B12155" i="31"/>
  <c r="B12154" i="31"/>
  <c r="B12153" i="31"/>
  <c r="B12152" i="31"/>
  <c r="B12151" i="31"/>
  <c r="B12150" i="31"/>
  <c r="B12149" i="31"/>
  <c r="B12148" i="31"/>
  <c r="B12147" i="31"/>
  <c r="B12146" i="31"/>
  <c r="B12145" i="31"/>
  <c r="B12144" i="31"/>
  <c r="B12143" i="31"/>
  <c r="B12142" i="31"/>
  <c r="B12141" i="31"/>
  <c r="B12140" i="31"/>
  <c r="B12139" i="31"/>
  <c r="B12138" i="31"/>
  <c r="B12137" i="31"/>
  <c r="B12136" i="31"/>
  <c r="B12135" i="31"/>
  <c r="B12134" i="31"/>
  <c r="B12133" i="31"/>
  <c r="B12132" i="31"/>
  <c r="B12131" i="31"/>
  <c r="B12130" i="31"/>
  <c r="B12129" i="31"/>
  <c r="B12128" i="31"/>
  <c r="B12127" i="31"/>
  <c r="B12126" i="31"/>
  <c r="B12125" i="31"/>
  <c r="B12124" i="31"/>
  <c r="B12123" i="31"/>
  <c r="B12122" i="31"/>
  <c r="B12121" i="31"/>
  <c r="B12120" i="31"/>
  <c r="B12119" i="31"/>
  <c r="B12118" i="31"/>
  <c r="B12117" i="31"/>
  <c r="B12116" i="31"/>
  <c r="B12115" i="31"/>
  <c r="B12114" i="31"/>
  <c r="B12113" i="31"/>
  <c r="B12112" i="31"/>
  <c r="B12111" i="31"/>
  <c r="B12110" i="31"/>
  <c r="B12109" i="31"/>
  <c r="B12108" i="31"/>
  <c r="B12107" i="31"/>
  <c r="B12106" i="31"/>
  <c r="B12105" i="31"/>
  <c r="B12104" i="31"/>
  <c r="B12103" i="31"/>
  <c r="B12102" i="31"/>
  <c r="B12101" i="31"/>
  <c r="B12100" i="31"/>
  <c r="B12099" i="31"/>
  <c r="B12098" i="31"/>
  <c r="B12097" i="31"/>
  <c r="B12096" i="31"/>
  <c r="B12095" i="31"/>
  <c r="B12094" i="31"/>
  <c r="B12093" i="31"/>
  <c r="B12092" i="31"/>
  <c r="B12091" i="31"/>
  <c r="B12090" i="31"/>
  <c r="B12089" i="31"/>
  <c r="B12088" i="31"/>
  <c r="B12087" i="31"/>
  <c r="B12086" i="31"/>
  <c r="B12085" i="31"/>
  <c r="B12084" i="31"/>
  <c r="B12083" i="31"/>
  <c r="B12082" i="31"/>
  <c r="B12081" i="31"/>
  <c r="B12080" i="31"/>
  <c r="B12079" i="31"/>
  <c r="B12078" i="31"/>
  <c r="B12077" i="31"/>
  <c r="B12076" i="31"/>
  <c r="B12075" i="31"/>
  <c r="B12074" i="31"/>
  <c r="B12073" i="31"/>
  <c r="B12072" i="31"/>
  <c r="B12071" i="31"/>
  <c r="B12070" i="31"/>
  <c r="B12069" i="31"/>
  <c r="B12068" i="31"/>
  <c r="B12067" i="31"/>
  <c r="B12066" i="31"/>
  <c r="B12065" i="31"/>
  <c r="B12064" i="31"/>
  <c r="B12063" i="31"/>
  <c r="B12062" i="31"/>
  <c r="B12061" i="31"/>
  <c r="B12060" i="31"/>
  <c r="B12059" i="31"/>
  <c r="B12058" i="31"/>
  <c r="B12057" i="31"/>
  <c r="B12056" i="31"/>
  <c r="B12055" i="31"/>
  <c r="B12054" i="31"/>
  <c r="B12053" i="31"/>
  <c r="B12052" i="31"/>
  <c r="B12051" i="31"/>
  <c r="B12050" i="31"/>
  <c r="B12049" i="31"/>
  <c r="B12048" i="31"/>
  <c r="B12047" i="31"/>
  <c r="B12046" i="31"/>
  <c r="B12045" i="31"/>
  <c r="B12044" i="31"/>
  <c r="B12043" i="31"/>
  <c r="B12042" i="31"/>
  <c r="B12041" i="31"/>
  <c r="B12040" i="31"/>
  <c r="B12039" i="31"/>
  <c r="B12038" i="31"/>
  <c r="B12037" i="31"/>
  <c r="B12036" i="31"/>
  <c r="B12035" i="31"/>
  <c r="B12034" i="31"/>
  <c r="B12033" i="31"/>
  <c r="B12032" i="31"/>
  <c r="B12031" i="31"/>
  <c r="B12030" i="31"/>
  <c r="B12029" i="31"/>
  <c r="B12028" i="31"/>
  <c r="B12027" i="31"/>
  <c r="B12026" i="31"/>
  <c r="B12025" i="31"/>
  <c r="B12024" i="31"/>
  <c r="B12023" i="31"/>
  <c r="B12022" i="31"/>
  <c r="B12021" i="31"/>
  <c r="B12020" i="31"/>
  <c r="B12019" i="31"/>
  <c r="B12018" i="31"/>
  <c r="B12017" i="31"/>
  <c r="B12016" i="31"/>
  <c r="B12015" i="31"/>
  <c r="B12014" i="31"/>
  <c r="B12013" i="31"/>
  <c r="B12012" i="31"/>
  <c r="B12011" i="31"/>
  <c r="B12010" i="31"/>
  <c r="B12009" i="31"/>
  <c r="B12008" i="31"/>
  <c r="B12007" i="31"/>
  <c r="B12006" i="31"/>
  <c r="B12005" i="31"/>
  <c r="B12004" i="31"/>
  <c r="B12003" i="31"/>
  <c r="B12002" i="31"/>
  <c r="B12001" i="31"/>
  <c r="B12000" i="31"/>
  <c r="B11999" i="31"/>
  <c r="B11998" i="31"/>
  <c r="B11997" i="31"/>
  <c r="B11996" i="31"/>
  <c r="B11995" i="31"/>
  <c r="B11994" i="31"/>
  <c r="B11993" i="31"/>
  <c r="B11992" i="31"/>
  <c r="B11991" i="31"/>
  <c r="B11990" i="31"/>
  <c r="B11989" i="31"/>
  <c r="B11988" i="31"/>
  <c r="B11987" i="31"/>
  <c r="B11986" i="31"/>
  <c r="B11985" i="31"/>
  <c r="B11984" i="31"/>
  <c r="B11983" i="31"/>
  <c r="B11982" i="31"/>
  <c r="B11981" i="31"/>
  <c r="B11980" i="31"/>
  <c r="B11979" i="31"/>
  <c r="B11978" i="31"/>
  <c r="B11977" i="31"/>
  <c r="B11976" i="31"/>
  <c r="B11975" i="31"/>
  <c r="B11974" i="31"/>
  <c r="B11973" i="31"/>
  <c r="B11972" i="31"/>
  <c r="B11971" i="31"/>
  <c r="B11970" i="31"/>
  <c r="B11969" i="31"/>
  <c r="B11968" i="31"/>
  <c r="B11967" i="31"/>
  <c r="B11966" i="31"/>
  <c r="B11965" i="31"/>
  <c r="B11964" i="31"/>
  <c r="B11963" i="31"/>
  <c r="B11962" i="31"/>
  <c r="B11961" i="31"/>
  <c r="B11960" i="31"/>
  <c r="B11959" i="31"/>
  <c r="B11958" i="31"/>
  <c r="B11957" i="31"/>
  <c r="B11956" i="31"/>
  <c r="B11955" i="31"/>
  <c r="B11954" i="31"/>
  <c r="B11953" i="31"/>
  <c r="B11952" i="31"/>
  <c r="B11951" i="31"/>
  <c r="B11950" i="31"/>
  <c r="B11949" i="31"/>
  <c r="B11948" i="31"/>
  <c r="B11947" i="31"/>
  <c r="B11946" i="31"/>
  <c r="B11945" i="31"/>
  <c r="B11944" i="31"/>
  <c r="B11943" i="31"/>
  <c r="B11942" i="31"/>
  <c r="B11941" i="31"/>
  <c r="B11940" i="31"/>
  <c r="B11939" i="31"/>
  <c r="B11938" i="31"/>
  <c r="B11937" i="31"/>
  <c r="B11936" i="31"/>
  <c r="B11935" i="31"/>
  <c r="B11934" i="31"/>
  <c r="B11933" i="31"/>
  <c r="B11932" i="31"/>
  <c r="B11931" i="31"/>
  <c r="B11930" i="31"/>
  <c r="B11929" i="31"/>
  <c r="B11928" i="31"/>
  <c r="B11927" i="31"/>
  <c r="B11926" i="31"/>
  <c r="B11925" i="31"/>
  <c r="B11924" i="31"/>
  <c r="B11923" i="31"/>
  <c r="B11922" i="31"/>
  <c r="B11921" i="31"/>
  <c r="B11920" i="31"/>
  <c r="B11919" i="31"/>
  <c r="B11918" i="31"/>
  <c r="B11917" i="31"/>
  <c r="B11916" i="31"/>
  <c r="B11915" i="31"/>
  <c r="B11914" i="31"/>
  <c r="B11913" i="31"/>
  <c r="B11912" i="31"/>
  <c r="B11911" i="31"/>
  <c r="B11910" i="31"/>
  <c r="B11909" i="31"/>
  <c r="B11908" i="31"/>
  <c r="B11907" i="31"/>
  <c r="B11906" i="31"/>
  <c r="B11905" i="31"/>
  <c r="B11904" i="31"/>
  <c r="B11903" i="31"/>
  <c r="B11902" i="31"/>
  <c r="B11901" i="31"/>
  <c r="B11900" i="31"/>
  <c r="B11899" i="31"/>
  <c r="B11898" i="31"/>
  <c r="B11897" i="31"/>
  <c r="B11896" i="31"/>
  <c r="B11895" i="31"/>
  <c r="B11894" i="31"/>
  <c r="B11893" i="31"/>
  <c r="B11892" i="31"/>
  <c r="B11891" i="31"/>
  <c r="B11890" i="31"/>
  <c r="B11889" i="31"/>
  <c r="B11888" i="31"/>
  <c r="B11887" i="31"/>
  <c r="B11886" i="31"/>
  <c r="B11885" i="31"/>
  <c r="B11884" i="31"/>
  <c r="B11883" i="31"/>
  <c r="B11882" i="31"/>
  <c r="B11881" i="31"/>
  <c r="B11880" i="31"/>
  <c r="B11879" i="31"/>
  <c r="B11878" i="31"/>
  <c r="B11877" i="31"/>
  <c r="B11876" i="31"/>
  <c r="B11875" i="31"/>
  <c r="B11874" i="31"/>
  <c r="B11873" i="31"/>
  <c r="B11872" i="31"/>
  <c r="B11871" i="31"/>
  <c r="B11870" i="31"/>
  <c r="B11869" i="31"/>
  <c r="B11868" i="31"/>
  <c r="B11867" i="31"/>
  <c r="B11866" i="31"/>
  <c r="B11865" i="31"/>
  <c r="B11864" i="31"/>
  <c r="B11863" i="31"/>
  <c r="B11862" i="31"/>
  <c r="B11861" i="31"/>
  <c r="B11860" i="31"/>
  <c r="B11859" i="31"/>
  <c r="B11858" i="31"/>
  <c r="B11857" i="31"/>
  <c r="B11856" i="31"/>
  <c r="B11855" i="31"/>
  <c r="B11854" i="31"/>
  <c r="B11853" i="31"/>
  <c r="B11852" i="31"/>
  <c r="B11851" i="31"/>
  <c r="B11850" i="31"/>
  <c r="B11849" i="31"/>
  <c r="B11848" i="31"/>
  <c r="B11847" i="31"/>
  <c r="B11846" i="31"/>
  <c r="B11845" i="31"/>
  <c r="B11844" i="31"/>
  <c r="B11843" i="31"/>
  <c r="B11842" i="31"/>
  <c r="B11841" i="31"/>
  <c r="B11840" i="31"/>
  <c r="B11839" i="31"/>
  <c r="B11838" i="31"/>
  <c r="B11837" i="31"/>
  <c r="B11836" i="31"/>
  <c r="B11835" i="31"/>
  <c r="B11834" i="31"/>
  <c r="B11833" i="31"/>
  <c r="B11832" i="31"/>
  <c r="B11831" i="31"/>
  <c r="B11830" i="31"/>
  <c r="B11829" i="31"/>
  <c r="B11828" i="31"/>
  <c r="B11827" i="31"/>
  <c r="B11826" i="31"/>
  <c r="B11825" i="31"/>
  <c r="B11824" i="31"/>
  <c r="B11823" i="31"/>
  <c r="B11822" i="31"/>
  <c r="B11821" i="31"/>
  <c r="B11820" i="31"/>
  <c r="B11819" i="31"/>
  <c r="B11818" i="31"/>
  <c r="B11817" i="31"/>
  <c r="B11816" i="31"/>
  <c r="B11815" i="31"/>
  <c r="B11814" i="31"/>
  <c r="B11813" i="31"/>
  <c r="B11812" i="31"/>
  <c r="B11811" i="31"/>
  <c r="B11810" i="31"/>
  <c r="B11809" i="31"/>
  <c r="B11808" i="31"/>
  <c r="B11807" i="31"/>
  <c r="B11806" i="31"/>
  <c r="B11805" i="31"/>
  <c r="B11804" i="31"/>
  <c r="B11803" i="31"/>
  <c r="B11802" i="31"/>
  <c r="B11801" i="31"/>
  <c r="B11800" i="31"/>
  <c r="B11799" i="31"/>
  <c r="B11798" i="31"/>
  <c r="B11797" i="31"/>
  <c r="B11796" i="31"/>
  <c r="B11795" i="31"/>
  <c r="B11794" i="31"/>
  <c r="B11793" i="31"/>
  <c r="B11792" i="31"/>
  <c r="B11791" i="31"/>
  <c r="B11790" i="31"/>
  <c r="B11789" i="31"/>
  <c r="B11788" i="31"/>
  <c r="B11787" i="31"/>
  <c r="B11786" i="31"/>
  <c r="B11785" i="31"/>
  <c r="B11784" i="31"/>
  <c r="B11783" i="31"/>
  <c r="B11782" i="31"/>
  <c r="B11781" i="31"/>
  <c r="B11780" i="31"/>
  <c r="B11779" i="31"/>
  <c r="B11778" i="31"/>
  <c r="B11777" i="31"/>
  <c r="B11776" i="31"/>
  <c r="B11775" i="31"/>
  <c r="B11774" i="31"/>
  <c r="B11773" i="31"/>
  <c r="B11772" i="31"/>
  <c r="B11771" i="31"/>
  <c r="B11770" i="31"/>
  <c r="B11769" i="31"/>
  <c r="B11768" i="31"/>
  <c r="B11767" i="31"/>
  <c r="B11766" i="31"/>
  <c r="B11765" i="31"/>
  <c r="B11764" i="31"/>
  <c r="B11763" i="31"/>
  <c r="B11762" i="31"/>
  <c r="B11761" i="31"/>
  <c r="B11760" i="31"/>
  <c r="B11759" i="31"/>
  <c r="B11758" i="31"/>
  <c r="B11757" i="31"/>
  <c r="B11756" i="31"/>
  <c r="B11755" i="31"/>
  <c r="B11754" i="31"/>
  <c r="B11753" i="31"/>
  <c r="B11752" i="31"/>
  <c r="B11751" i="31"/>
  <c r="B11750" i="31"/>
  <c r="B11749" i="31"/>
  <c r="B11748" i="31"/>
  <c r="B11747" i="31"/>
  <c r="B11746" i="31"/>
  <c r="B11745" i="31"/>
  <c r="B11744" i="31"/>
  <c r="B11743" i="31"/>
  <c r="B11742" i="31"/>
  <c r="B11741" i="31"/>
  <c r="B11740" i="31"/>
  <c r="B11739" i="31"/>
  <c r="B11738" i="31"/>
  <c r="B11737" i="31"/>
  <c r="B11736" i="31"/>
  <c r="B11735" i="31"/>
  <c r="B11734" i="31"/>
  <c r="B11733" i="31"/>
  <c r="B11732" i="31"/>
  <c r="B11731" i="31"/>
  <c r="B11730" i="31"/>
  <c r="B11729" i="31"/>
  <c r="B11728" i="31"/>
  <c r="B11727" i="31"/>
  <c r="B11726" i="31"/>
  <c r="B11725" i="31"/>
  <c r="B11724" i="31"/>
  <c r="B11723" i="31"/>
  <c r="B11722" i="31"/>
  <c r="B11721" i="31"/>
  <c r="B11720" i="31"/>
  <c r="B11719" i="31"/>
  <c r="B11718" i="31"/>
  <c r="B11717" i="31"/>
  <c r="B11716" i="31"/>
  <c r="B11715" i="31"/>
  <c r="B11714" i="31"/>
  <c r="B11713" i="31"/>
  <c r="B11712" i="31"/>
  <c r="B11711" i="31"/>
  <c r="B11710" i="31"/>
  <c r="B11709" i="31"/>
  <c r="B11708" i="31"/>
  <c r="B11707" i="31"/>
  <c r="B11706" i="31"/>
  <c r="B11705" i="31"/>
  <c r="B11704" i="31"/>
  <c r="B11703" i="31"/>
  <c r="B11702" i="31"/>
  <c r="B11701" i="31"/>
  <c r="B11700" i="31"/>
  <c r="B11699" i="31"/>
  <c r="B11698" i="31"/>
  <c r="B11697" i="31"/>
  <c r="B11696" i="31"/>
  <c r="B11695" i="31"/>
  <c r="B11694" i="31"/>
  <c r="B11693" i="31"/>
  <c r="B11692" i="31"/>
  <c r="B11691" i="31"/>
  <c r="B11690" i="31"/>
  <c r="B11689" i="31"/>
  <c r="B11688" i="31"/>
  <c r="B11687" i="31"/>
  <c r="B11686" i="31"/>
  <c r="B11685" i="31"/>
  <c r="B11684" i="31"/>
  <c r="B11683" i="31"/>
  <c r="B11682" i="31"/>
  <c r="B11681" i="31"/>
  <c r="B11680" i="31"/>
  <c r="B11679" i="31"/>
  <c r="B11678" i="31"/>
  <c r="B11677" i="31"/>
  <c r="B11676" i="31"/>
  <c r="B11675" i="31"/>
  <c r="B11674" i="31"/>
  <c r="B11673" i="31"/>
  <c r="B11672" i="31"/>
  <c r="B11671" i="31"/>
  <c r="B11670" i="31"/>
  <c r="B11669" i="31"/>
  <c r="B11668" i="31"/>
  <c r="B11667" i="31"/>
  <c r="B11666" i="31"/>
  <c r="B11665" i="31"/>
  <c r="B11664" i="31"/>
  <c r="B11663" i="31"/>
  <c r="B11662" i="31"/>
  <c r="B11661" i="31"/>
  <c r="B11660" i="31"/>
  <c r="B11659" i="31"/>
  <c r="B11658" i="31"/>
  <c r="B11657" i="31"/>
  <c r="B11656" i="31"/>
  <c r="B11655" i="31"/>
  <c r="B11654" i="31"/>
  <c r="B11653" i="31"/>
  <c r="B11652" i="31"/>
  <c r="B11651" i="31"/>
  <c r="B11650" i="31"/>
  <c r="B11649" i="31"/>
  <c r="B11648" i="31"/>
  <c r="B11647" i="31"/>
  <c r="B11646" i="31"/>
  <c r="B11645" i="31"/>
  <c r="B11644" i="31"/>
  <c r="B11643" i="31"/>
  <c r="B11642" i="31"/>
  <c r="B11641" i="31"/>
  <c r="B11640" i="31"/>
  <c r="B11639" i="31"/>
  <c r="B11638" i="31"/>
  <c r="B11637" i="31"/>
  <c r="B11636" i="31"/>
  <c r="B11635" i="31"/>
  <c r="B11634" i="31"/>
  <c r="B11633" i="31"/>
  <c r="B11632" i="31"/>
  <c r="B11631" i="31"/>
  <c r="B11630" i="31"/>
  <c r="B11629" i="31"/>
  <c r="B11628" i="31"/>
  <c r="B11627" i="31"/>
  <c r="B11626" i="31"/>
  <c r="B11625" i="31"/>
  <c r="B11624" i="31"/>
  <c r="B11623" i="31"/>
  <c r="B11622" i="31"/>
  <c r="B11621" i="31"/>
  <c r="B11620" i="31"/>
  <c r="B11619" i="31"/>
  <c r="B11618" i="31"/>
  <c r="B11617" i="31"/>
  <c r="B11616" i="31"/>
  <c r="B11615" i="31"/>
  <c r="B11614" i="31"/>
  <c r="B11613" i="31"/>
  <c r="B11612" i="31"/>
  <c r="B11611" i="31"/>
  <c r="B11610" i="31"/>
  <c r="B11609" i="31"/>
  <c r="B11608" i="31"/>
  <c r="B11607" i="31"/>
  <c r="B11606" i="31"/>
  <c r="B11605" i="31"/>
  <c r="B11604" i="31"/>
  <c r="B11603" i="31"/>
  <c r="B11602" i="31"/>
  <c r="B11601" i="31"/>
  <c r="B11600" i="31"/>
  <c r="B11599" i="31"/>
  <c r="B11598" i="31"/>
  <c r="B11597" i="31"/>
  <c r="B11596" i="31"/>
  <c r="B11595" i="31"/>
  <c r="B11594" i="31"/>
  <c r="B11593" i="31"/>
  <c r="B11592" i="31"/>
  <c r="B11591" i="31"/>
  <c r="B11590" i="31"/>
  <c r="B11589" i="31"/>
  <c r="B11588" i="31"/>
  <c r="B11587" i="31"/>
  <c r="B11586" i="31"/>
  <c r="B11585" i="31"/>
  <c r="B11584" i="31"/>
  <c r="B11583" i="31"/>
  <c r="B11582" i="31"/>
  <c r="B11581" i="31"/>
  <c r="B11580" i="31"/>
  <c r="B11579" i="31"/>
  <c r="B11578" i="31"/>
  <c r="B11577" i="31"/>
  <c r="B11576" i="31"/>
  <c r="B11575" i="31"/>
  <c r="B11574" i="31"/>
  <c r="B11573" i="31"/>
  <c r="B11572" i="31"/>
  <c r="B11571" i="31"/>
  <c r="B11570" i="31"/>
  <c r="B11569" i="31"/>
  <c r="B11568" i="31"/>
  <c r="B11567" i="31"/>
  <c r="B11566" i="31"/>
  <c r="B11565" i="31"/>
  <c r="B11564" i="31"/>
  <c r="B11563" i="31"/>
  <c r="B11562" i="31"/>
  <c r="B11561" i="31"/>
  <c r="B11560" i="31"/>
  <c r="B11559" i="31"/>
  <c r="B11558" i="31"/>
  <c r="B11557" i="31"/>
  <c r="B11556" i="31"/>
  <c r="B11555" i="31"/>
  <c r="B11554" i="31"/>
  <c r="B11553" i="31"/>
  <c r="B11552" i="31"/>
  <c r="B11551" i="31"/>
  <c r="B11550" i="31"/>
  <c r="B11549" i="31"/>
  <c r="B11548" i="31"/>
  <c r="B11547" i="31"/>
  <c r="B11546" i="31"/>
  <c r="B11545" i="31"/>
  <c r="B11544" i="31"/>
  <c r="B11543" i="31"/>
  <c r="B11542" i="31"/>
  <c r="B11541" i="31"/>
  <c r="B11540" i="31"/>
  <c r="B11539" i="31"/>
  <c r="B11538" i="31"/>
  <c r="B11537" i="31"/>
  <c r="B11536" i="31"/>
  <c r="B11535" i="31"/>
  <c r="B11534" i="31"/>
  <c r="B11533" i="31"/>
  <c r="B11532" i="31"/>
  <c r="B11531" i="31"/>
  <c r="B11530" i="31"/>
  <c r="B11529" i="31"/>
  <c r="B11528" i="31"/>
  <c r="B11527" i="31"/>
  <c r="B11526" i="31"/>
  <c r="B11525" i="31"/>
  <c r="B11524" i="31"/>
  <c r="B11523" i="31"/>
  <c r="B11522" i="31"/>
  <c r="B11521" i="31"/>
  <c r="B11520" i="31"/>
  <c r="B11519" i="31"/>
  <c r="B11518" i="31"/>
  <c r="B11517" i="31"/>
  <c r="B11516" i="31"/>
  <c r="B11515" i="31"/>
  <c r="B11514" i="31"/>
  <c r="B11513" i="31"/>
  <c r="B11512" i="31"/>
  <c r="B11511" i="31"/>
  <c r="B11510" i="31"/>
  <c r="B11509" i="31"/>
  <c r="B11508" i="31"/>
  <c r="B11507" i="31"/>
  <c r="B11506" i="31"/>
  <c r="B11505" i="31"/>
  <c r="B11504" i="31"/>
  <c r="B11503" i="31"/>
  <c r="B11502" i="31"/>
  <c r="B11501" i="31"/>
  <c r="B11500" i="31"/>
  <c r="B11499" i="31"/>
  <c r="B11498" i="31"/>
  <c r="B11497" i="31"/>
  <c r="B11496" i="31"/>
  <c r="B11495" i="31"/>
  <c r="B11494" i="31"/>
  <c r="B11493" i="31"/>
  <c r="B11492" i="31"/>
  <c r="B11491" i="31"/>
  <c r="B11490" i="31"/>
  <c r="B11489" i="31"/>
  <c r="B11488" i="31"/>
  <c r="B11487" i="31"/>
  <c r="B11486" i="31"/>
  <c r="B11485" i="31"/>
  <c r="B11484" i="31"/>
  <c r="B11483" i="31"/>
  <c r="B11482" i="31"/>
  <c r="B11481" i="31"/>
  <c r="B11480" i="31"/>
  <c r="B11479" i="31"/>
  <c r="B11478" i="31"/>
  <c r="B11477" i="31"/>
  <c r="B11476" i="31"/>
  <c r="B11475" i="31"/>
  <c r="B11474" i="31"/>
  <c r="B11473" i="31"/>
  <c r="B11472" i="31"/>
  <c r="B11471" i="31"/>
  <c r="B11470" i="31"/>
  <c r="B11469" i="31"/>
  <c r="B11468" i="31"/>
  <c r="B11467" i="31"/>
  <c r="B11466" i="31"/>
  <c r="B11465" i="31"/>
  <c r="B11464" i="31"/>
  <c r="B11463" i="31"/>
  <c r="B11462" i="31"/>
  <c r="B11461" i="31"/>
  <c r="B11460" i="31"/>
  <c r="B11459" i="31"/>
  <c r="B11458" i="31"/>
  <c r="B11457" i="31"/>
  <c r="B11456" i="31"/>
  <c r="B11455" i="31"/>
  <c r="B11454" i="31"/>
  <c r="B11453" i="31"/>
  <c r="B11452" i="31"/>
  <c r="B11451" i="31"/>
  <c r="B11450" i="31"/>
  <c r="B11449" i="31"/>
  <c r="B11448" i="31"/>
  <c r="B11447" i="31"/>
  <c r="B11446" i="31"/>
  <c r="B11445" i="31"/>
  <c r="B11444" i="31"/>
  <c r="B11443" i="31"/>
  <c r="B11442" i="31"/>
  <c r="B11441" i="31"/>
  <c r="B11440" i="31"/>
  <c r="B11439" i="31"/>
  <c r="B11438" i="31"/>
  <c r="B11437" i="31"/>
  <c r="B11436" i="31"/>
  <c r="B11435" i="31"/>
  <c r="B11434" i="31"/>
  <c r="B11433" i="31"/>
  <c r="B11432" i="31"/>
  <c r="B11431" i="31"/>
  <c r="B11430" i="31"/>
  <c r="B11429" i="31"/>
  <c r="B11428" i="31"/>
  <c r="B11427" i="31"/>
  <c r="B11426" i="31"/>
  <c r="B11425" i="31"/>
  <c r="B11424" i="31"/>
  <c r="B11423" i="31"/>
  <c r="B11422" i="31"/>
  <c r="B11421" i="31"/>
  <c r="B11420" i="31"/>
  <c r="B11419" i="31"/>
  <c r="B11418" i="31"/>
  <c r="B11417" i="31"/>
  <c r="B11416" i="31"/>
  <c r="B11415" i="31"/>
  <c r="B11414" i="31"/>
  <c r="B11413" i="31"/>
  <c r="B11412" i="31"/>
  <c r="B11411" i="31"/>
  <c r="B11410" i="31"/>
  <c r="B11409" i="31"/>
  <c r="B11408" i="31"/>
  <c r="B11407" i="31"/>
  <c r="B11406" i="31"/>
  <c r="B11405" i="31"/>
  <c r="B11404" i="31"/>
  <c r="B11403" i="31"/>
  <c r="B11402" i="31"/>
  <c r="B11401" i="31"/>
  <c r="B11400" i="31"/>
  <c r="B11399" i="31"/>
  <c r="B11398" i="31"/>
  <c r="B11397" i="31"/>
  <c r="B11396" i="31"/>
  <c r="B11395" i="31"/>
  <c r="B11394" i="31"/>
  <c r="B11393" i="31"/>
  <c r="B11392" i="31"/>
  <c r="B11391" i="31"/>
  <c r="B11390" i="31"/>
  <c r="B11389" i="31"/>
  <c r="B11388" i="31"/>
  <c r="B11387" i="31"/>
  <c r="B11386" i="31"/>
  <c r="B11385" i="31"/>
  <c r="B11384" i="31"/>
  <c r="B11383" i="31"/>
  <c r="B11382" i="31"/>
  <c r="B11381" i="31"/>
  <c r="B11380" i="31"/>
  <c r="B11379" i="31"/>
  <c r="B11378" i="31"/>
  <c r="B11377" i="31"/>
  <c r="B11376" i="31"/>
  <c r="B11375" i="31"/>
  <c r="B11374" i="31"/>
  <c r="B11373" i="31"/>
  <c r="B11372" i="31"/>
  <c r="B11371" i="31"/>
  <c r="B11370" i="31"/>
  <c r="B11369" i="31"/>
  <c r="B11368" i="31"/>
  <c r="B11367" i="31"/>
  <c r="B11366" i="31"/>
  <c r="B11365" i="31"/>
  <c r="B11364" i="31"/>
  <c r="B11363" i="31"/>
  <c r="B11362" i="31"/>
  <c r="B11361" i="31"/>
  <c r="B11360" i="31"/>
  <c r="B11359" i="31"/>
  <c r="B11358" i="31"/>
  <c r="B11357" i="31"/>
  <c r="B11356" i="31"/>
  <c r="B11355" i="31"/>
  <c r="B11354" i="31"/>
  <c r="B11353" i="31"/>
  <c r="B11352" i="31"/>
  <c r="B11351" i="31"/>
  <c r="B11350" i="31"/>
  <c r="B11349" i="31"/>
  <c r="B11348" i="31"/>
  <c r="B11347" i="31"/>
  <c r="B11346" i="31"/>
  <c r="B11345" i="31"/>
  <c r="B11344" i="31"/>
  <c r="B11343" i="31"/>
  <c r="B11342" i="31"/>
  <c r="B11341" i="31"/>
  <c r="B11340" i="31"/>
  <c r="B11339" i="31"/>
  <c r="B11338" i="31"/>
  <c r="B11337" i="31"/>
  <c r="B11336" i="31"/>
  <c r="B11335" i="31"/>
  <c r="B11334" i="31"/>
  <c r="B11333" i="31"/>
  <c r="B11332" i="31"/>
  <c r="B11331" i="31"/>
  <c r="B11330" i="31"/>
  <c r="B11329" i="31"/>
  <c r="B11328" i="31"/>
  <c r="B11327" i="31"/>
  <c r="B11326" i="31"/>
  <c r="B11325" i="31"/>
  <c r="B11324" i="31"/>
  <c r="B11323" i="31"/>
  <c r="B11322" i="31"/>
  <c r="B11321" i="31"/>
  <c r="B11320" i="31"/>
  <c r="B11319" i="31"/>
  <c r="B11318" i="31"/>
  <c r="B11317" i="31"/>
  <c r="B11316" i="31"/>
  <c r="B11315" i="31"/>
  <c r="B11314" i="31"/>
  <c r="B11313" i="31"/>
  <c r="B11312" i="31"/>
  <c r="B11311" i="31"/>
  <c r="B11310" i="31"/>
  <c r="B11309" i="31"/>
  <c r="B11308" i="31"/>
  <c r="B11307" i="31"/>
  <c r="B11306" i="31"/>
  <c r="B11305" i="31"/>
  <c r="B11304" i="31"/>
  <c r="B11303" i="31"/>
  <c r="B11302" i="31"/>
  <c r="B11301" i="31"/>
  <c r="B11300" i="31"/>
  <c r="B11299" i="31"/>
  <c r="B11298" i="31"/>
  <c r="B11297" i="31"/>
  <c r="B11296" i="31"/>
  <c r="B11295" i="31"/>
  <c r="B11294" i="31"/>
  <c r="B11293" i="31"/>
  <c r="B11292" i="31"/>
  <c r="B11291" i="31"/>
  <c r="B11290" i="31"/>
  <c r="B11289" i="31"/>
  <c r="B11288" i="31"/>
  <c r="B11287" i="31"/>
  <c r="B11286" i="31"/>
  <c r="B11285" i="31"/>
  <c r="B11284" i="31"/>
  <c r="B11283" i="31"/>
  <c r="B11282" i="31"/>
  <c r="B11281" i="31"/>
  <c r="B11280" i="31"/>
  <c r="B11279" i="31"/>
  <c r="B11278" i="31"/>
  <c r="B11277" i="31"/>
  <c r="B11276" i="31"/>
  <c r="B11275" i="31"/>
  <c r="B11274" i="31"/>
  <c r="B11273" i="31"/>
  <c r="B11272" i="31"/>
  <c r="B11271" i="31"/>
  <c r="B11270" i="31"/>
  <c r="B11269" i="31"/>
  <c r="B11268" i="31"/>
  <c r="B11267" i="31"/>
  <c r="B11266" i="31"/>
  <c r="B11265" i="31"/>
  <c r="B11264" i="31"/>
  <c r="B11263" i="31"/>
  <c r="B11262" i="31"/>
  <c r="B11261" i="31"/>
  <c r="B11260" i="31"/>
  <c r="B11259" i="31"/>
  <c r="B11258" i="31"/>
  <c r="B11257" i="31"/>
  <c r="B11256" i="31"/>
  <c r="B11255" i="31"/>
  <c r="B11254" i="31"/>
  <c r="B11253" i="31"/>
  <c r="B11252" i="31"/>
  <c r="B11251" i="31"/>
  <c r="B11250" i="31"/>
  <c r="B11249" i="31"/>
  <c r="B11248" i="31"/>
  <c r="B11247" i="31"/>
  <c r="B11246" i="31"/>
  <c r="B11245" i="31"/>
  <c r="B11244" i="31"/>
  <c r="B11243" i="31"/>
  <c r="B11242" i="31"/>
  <c r="B11241" i="31"/>
  <c r="B11240" i="31"/>
  <c r="B11239" i="31"/>
  <c r="B11238" i="31"/>
  <c r="B11237" i="31"/>
  <c r="B11236" i="31"/>
  <c r="B11235" i="31"/>
  <c r="B11234" i="31"/>
  <c r="B11233" i="31"/>
  <c r="B11232" i="31"/>
  <c r="B11231" i="31"/>
  <c r="B11230" i="31"/>
  <c r="B11229" i="31"/>
  <c r="B11228" i="31"/>
  <c r="B11227" i="31"/>
  <c r="B11226" i="31"/>
  <c r="B11225" i="31"/>
  <c r="B11224" i="31"/>
  <c r="B11223" i="31"/>
  <c r="B11222" i="31"/>
  <c r="B11221" i="31"/>
  <c r="B11220" i="31"/>
  <c r="B11219" i="31"/>
  <c r="B11218" i="31"/>
  <c r="B11217" i="31"/>
  <c r="B11216" i="31"/>
  <c r="B11215" i="31"/>
  <c r="B11214" i="31"/>
  <c r="B11213" i="31"/>
  <c r="B11212" i="31"/>
  <c r="B11211" i="31"/>
  <c r="B11210" i="31"/>
  <c r="B11209" i="31"/>
  <c r="B11208" i="31"/>
  <c r="B11207" i="31"/>
  <c r="B11206" i="31"/>
  <c r="B11205" i="31"/>
  <c r="B11204" i="31"/>
  <c r="B11203" i="31"/>
  <c r="B11202" i="31"/>
  <c r="B11201" i="31"/>
  <c r="B11200" i="31"/>
  <c r="B11199" i="31"/>
  <c r="B11198" i="31"/>
  <c r="B11197" i="31"/>
  <c r="B11196" i="31"/>
  <c r="B11195" i="31"/>
  <c r="B11194" i="31"/>
  <c r="B11193" i="31"/>
  <c r="B11192" i="31"/>
  <c r="B11191" i="31"/>
  <c r="B11190" i="31"/>
  <c r="B11189" i="31"/>
  <c r="B11188" i="31"/>
  <c r="B11187" i="31"/>
  <c r="B11186" i="31"/>
  <c r="B11185" i="31"/>
  <c r="B11184" i="31"/>
  <c r="B11183" i="31"/>
  <c r="B11182" i="31"/>
  <c r="B11181" i="31"/>
  <c r="B11180" i="31"/>
  <c r="B11179" i="31"/>
  <c r="B11178" i="31"/>
  <c r="B11177" i="31"/>
  <c r="B11176" i="31"/>
  <c r="B11175" i="31"/>
  <c r="B11174" i="31"/>
  <c r="B11173" i="31"/>
  <c r="B11172" i="31"/>
  <c r="B11171" i="31"/>
  <c r="B11170" i="31"/>
  <c r="B11169" i="31"/>
  <c r="B11168" i="31"/>
  <c r="B11167" i="31"/>
  <c r="B11166" i="31"/>
  <c r="B11165" i="31"/>
  <c r="B11164" i="31"/>
  <c r="B11163" i="31"/>
  <c r="B11162" i="31"/>
  <c r="B11161" i="31"/>
  <c r="B11160" i="31"/>
  <c r="B11159" i="31"/>
  <c r="B11158" i="31"/>
  <c r="B11157" i="31"/>
  <c r="B11156" i="31"/>
  <c r="B11155" i="31"/>
  <c r="B11154" i="31"/>
  <c r="B11153" i="31"/>
  <c r="B11152" i="31"/>
  <c r="B11151" i="31"/>
  <c r="B11150" i="31"/>
  <c r="B11149" i="31"/>
  <c r="B11148" i="31"/>
  <c r="B11147" i="31"/>
  <c r="B11146" i="31"/>
  <c r="B11145" i="31"/>
  <c r="B11144" i="31"/>
  <c r="B11143" i="31"/>
  <c r="B11142" i="31"/>
  <c r="B11141" i="31"/>
  <c r="B11140" i="31"/>
  <c r="B11139" i="31"/>
  <c r="B11138" i="31"/>
  <c r="B11137" i="31"/>
  <c r="B11136" i="31"/>
  <c r="B11135" i="31"/>
  <c r="B11134" i="31"/>
  <c r="B11133" i="31"/>
  <c r="B11132" i="31"/>
  <c r="B11131" i="31"/>
  <c r="B11130" i="31"/>
  <c r="B11129" i="31"/>
  <c r="B11128" i="31"/>
  <c r="B11127" i="31"/>
  <c r="B11126" i="31"/>
  <c r="B11125" i="31"/>
  <c r="B11124" i="31"/>
  <c r="B11123" i="31"/>
  <c r="B11122" i="31"/>
  <c r="B11121" i="31"/>
  <c r="B11120" i="31"/>
  <c r="B11119" i="31"/>
  <c r="B11118" i="31"/>
  <c r="B11117" i="31"/>
  <c r="B11116" i="31"/>
  <c r="B11115" i="31"/>
  <c r="B11114" i="31"/>
  <c r="B11113" i="31"/>
  <c r="B11112" i="31"/>
  <c r="B11111" i="31"/>
  <c r="B11110" i="31"/>
  <c r="B11109" i="31"/>
  <c r="B11108" i="31"/>
  <c r="B11107" i="31"/>
  <c r="B11106" i="31"/>
  <c r="B11105" i="31"/>
  <c r="B11104" i="31"/>
  <c r="B11103" i="31"/>
  <c r="B11102" i="31"/>
  <c r="B11101" i="31"/>
  <c r="B11100" i="31"/>
  <c r="B11099" i="31"/>
  <c r="B11098" i="31"/>
  <c r="B11097" i="31"/>
  <c r="B11096" i="31"/>
  <c r="B11095" i="31"/>
  <c r="B11094" i="31"/>
  <c r="B11093" i="31"/>
  <c r="B11092" i="31"/>
  <c r="B11091" i="31"/>
  <c r="B11090" i="31"/>
  <c r="B11089" i="31"/>
  <c r="B11088" i="31"/>
  <c r="B11087" i="31"/>
  <c r="B11086" i="31"/>
  <c r="B11085" i="31"/>
  <c r="B11084" i="31"/>
  <c r="B11083" i="31"/>
  <c r="B11082" i="31"/>
  <c r="B11081" i="31"/>
  <c r="B11080" i="31"/>
  <c r="B11079" i="31"/>
  <c r="B11078" i="31"/>
  <c r="B11077" i="31"/>
  <c r="B11076" i="31"/>
  <c r="B11075" i="31"/>
  <c r="B11074" i="31"/>
  <c r="B11073" i="31"/>
  <c r="B11072" i="31"/>
  <c r="B11071" i="31"/>
  <c r="B11070" i="31"/>
  <c r="B11069" i="31"/>
  <c r="B11068" i="31"/>
  <c r="B11067" i="31"/>
  <c r="B11066" i="31"/>
  <c r="B11065" i="31"/>
  <c r="B11064" i="31"/>
  <c r="B11063" i="31"/>
  <c r="B11062" i="31"/>
  <c r="B11061" i="31"/>
  <c r="B11060" i="31"/>
  <c r="B11059" i="31"/>
  <c r="B11058" i="31"/>
  <c r="B11057" i="31"/>
  <c r="B11056" i="31"/>
  <c r="B11055" i="31"/>
  <c r="B11054" i="31"/>
  <c r="B11053" i="31"/>
  <c r="B11052" i="31"/>
  <c r="B11051" i="31"/>
  <c r="B11050" i="31"/>
  <c r="B11049" i="31"/>
  <c r="B11048" i="31"/>
  <c r="B11047" i="31"/>
  <c r="B11046" i="31"/>
  <c r="B11045" i="31"/>
  <c r="B11044" i="31"/>
  <c r="B11043" i="31"/>
  <c r="B11042" i="31"/>
  <c r="B11041" i="31"/>
  <c r="B11040" i="31"/>
  <c r="B11039" i="31"/>
  <c r="B11038" i="31"/>
  <c r="B11037" i="31"/>
  <c r="B11036" i="31"/>
  <c r="B11035" i="31"/>
  <c r="B11034" i="31"/>
  <c r="B11033" i="31"/>
  <c r="B11032" i="31"/>
  <c r="B11031" i="31"/>
  <c r="B11030" i="31"/>
  <c r="B11029" i="31"/>
  <c r="B11028" i="31"/>
  <c r="B11027" i="31"/>
  <c r="B11026" i="31"/>
  <c r="B11025" i="31"/>
  <c r="B11024" i="31"/>
  <c r="B11023" i="31"/>
  <c r="B11022" i="31"/>
  <c r="B11021" i="31"/>
  <c r="B11020" i="31"/>
  <c r="B11019" i="31"/>
  <c r="B11018" i="31"/>
  <c r="B11017" i="31"/>
  <c r="B11016" i="31"/>
  <c r="B11015" i="31"/>
  <c r="B11014" i="31"/>
  <c r="B11013" i="31"/>
  <c r="B11012" i="31"/>
  <c r="B11011" i="31"/>
  <c r="B11010" i="31"/>
  <c r="B11009" i="31"/>
  <c r="B11008" i="31"/>
  <c r="B11007" i="31"/>
  <c r="B11006" i="31"/>
  <c r="B11005" i="31"/>
  <c r="B11004" i="31"/>
  <c r="B11003" i="31"/>
  <c r="B11002" i="31"/>
  <c r="B11001" i="31"/>
  <c r="B11000" i="31"/>
  <c r="B10999" i="31"/>
  <c r="B10998" i="31"/>
  <c r="B10997" i="31"/>
  <c r="B10996" i="31"/>
  <c r="B10995" i="31"/>
  <c r="B10994" i="31"/>
  <c r="B10993" i="31"/>
  <c r="B10992" i="31"/>
  <c r="B10991" i="31"/>
  <c r="B10990" i="31"/>
  <c r="B10989" i="31"/>
  <c r="B10988" i="31"/>
  <c r="B10987" i="31"/>
  <c r="B10986" i="31"/>
  <c r="B10985" i="31"/>
  <c r="B10984" i="31"/>
  <c r="B10983" i="31"/>
  <c r="B10982" i="31"/>
  <c r="B10981" i="31"/>
  <c r="B10980" i="31"/>
  <c r="B10979" i="31"/>
  <c r="B10978" i="31"/>
  <c r="B10977" i="31"/>
  <c r="B10976" i="31"/>
  <c r="B10975" i="31"/>
  <c r="B10974" i="31"/>
  <c r="B10973" i="31"/>
  <c r="B10972" i="31"/>
  <c r="B10971" i="31"/>
  <c r="B10970" i="31"/>
  <c r="B10969" i="31"/>
  <c r="B10968" i="31"/>
  <c r="B10967" i="31"/>
  <c r="B10966" i="31"/>
  <c r="B10965" i="31"/>
  <c r="B10964" i="31"/>
  <c r="B10963" i="31"/>
  <c r="B10962" i="31"/>
  <c r="B10961" i="31"/>
  <c r="B10960" i="31"/>
  <c r="B10959" i="31"/>
  <c r="B10958" i="31"/>
  <c r="B10957" i="31"/>
  <c r="B10956" i="31"/>
  <c r="B10955" i="31"/>
  <c r="B10954" i="31"/>
  <c r="B10953" i="31"/>
  <c r="B10952" i="31"/>
  <c r="B10951" i="31"/>
  <c r="B10950" i="31"/>
  <c r="B10949" i="31"/>
  <c r="B10948" i="31"/>
  <c r="B10947" i="31"/>
  <c r="B10946" i="31"/>
  <c r="B10945" i="31"/>
  <c r="B10944" i="31"/>
  <c r="B10943" i="31"/>
  <c r="B10942" i="31"/>
  <c r="B10941" i="31"/>
  <c r="B10940" i="31"/>
  <c r="B10939" i="31"/>
  <c r="B10938" i="31"/>
  <c r="B10937" i="31"/>
  <c r="B10936" i="31"/>
  <c r="B10935" i="31"/>
  <c r="B10934" i="31"/>
  <c r="B10933" i="31"/>
  <c r="B10932" i="31"/>
  <c r="B10931" i="31"/>
  <c r="B10930" i="31"/>
  <c r="B10929" i="31"/>
  <c r="B10928" i="31"/>
  <c r="B10927" i="31"/>
  <c r="B10926" i="31"/>
  <c r="B10925" i="31"/>
  <c r="B10924" i="31"/>
  <c r="B10923" i="31"/>
  <c r="B10922" i="31"/>
  <c r="B10921" i="31"/>
  <c r="B10920" i="31"/>
  <c r="B10919" i="31"/>
  <c r="B10918" i="31"/>
  <c r="B10917" i="31"/>
  <c r="B10916" i="31"/>
  <c r="B10915" i="31"/>
  <c r="B10914" i="31"/>
  <c r="B10913" i="31"/>
  <c r="B10912" i="31"/>
  <c r="B10911" i="31"/>
  <c r="B10910" i="31"/>
  <c r="B10909" i="31"/>
  <c r="B10908" i="31"/>
  <c r="B10907" i="31"/>
  <c r="B10906" i="31"/>
  <c r="B10905" i="31"/>
  <c r="B10904" i="31"/>
  <c r="B10903" i="31"/>
  <c r="B10902" i="31"/>
  <c r="B10901" i="31"/>
  <c r="B10900" i="31"/>
  <c r="B10899" i="31"/>
  <c r="B10898" i="31"/>
  <c r="B10897" i="31"/>
  <c r="B10896" i="31"/>
  <c r="B10895" i="31"/>
  <c r="B10894" i="31"/>
  <c r="B10893" i="31"/>
  <c r="B10892" i="31"/>
  <c r="B10891" i="31"/>
  <c r="B10890" i="31"/>
  <c r="B10889" i="31"/>
  <c r="B10888" i="31"/>
  <c r="B10887" i="31"/>
  <c r="B10886" i="31"/>
  <c r="B10885" i="31"/>
  <c r="B10884" i="31"/>
  <c r="B10883" i="31"/>
  <c r="B10882" i="31"/>
  <c r="B10881" i="31"/>
  <c r="B10880" i="31"/>
  <c r="B10879" i="31"/>
  <c r="B10878" i="31"/>
  <c r="B10877" i="31"/>
  <c r="B10876" i="31"/>
  <c r="B10875" i="31"/>
  <c r="B10874" i="31"/>
  <c r="B10873" i="31"/>
  <c r="B10872" i="31"/>
  <c r="B10871" i="31"/>
  <c r="B10870" i="31"/>
  <c r="B10869" i="31"/>
  <c r="B10868" i="31"/>
  <c r="B10867" i="31"/>
  <c r="B10866" i="31"/>
  <c r="B10865" i="31"/>
  <c r="B10864" i="31"/>
  <c r="B10863" i="31"/>
  <c r="B10862" i="31"/>
  <c r="B10861" i="31"/>
  <c r="B10860" i="31"/>
  <c r="B10859" i="31"/>
  <c r="B10858" i="31"/>
  <c r="B10857" i="31"/>
  <c r="B10856" i="31"/>
  <c r="B10855" i="31"/>
  <c r="B10854" i="31"/>
  <c r="B10853" i="31"/>
  <c r="B10852" i="31"/>
  <c r="B10851" i="31"/>
  <c r="B10850" i="31"/>
  <c r="B10849" i="31"/>
  <c r="B10848" i="31"/>
  <c r="B10847" i="31"/>
  <c r="B10846" i="31"/>
  <c r="B10845" i="31"/>
  <c r="B10844" i="31"/>
  <c r="B10843" i="31"/>
  <c r="B10842" i="31"/>
  <c r="B10841" i="31"/>
  <c r="B10840" i="31"/>
  <c r="B10839" i="31"/>
  <c r="B10838" i="31"/>
  <c r="B10837" i="31"/>
  <c r="B10836" i="31"/>
  <c r="B10835" i="31"/>
  <c r="B10834" i="31"/>
  <c r="B10833" i="31"/>
  <c r="B10832" i="31"/>
  <c r="B10831" i="31"/>
  <c r="B10830" i="31"/>
  <c r="B10829" i="31"/>
  <c r="B10828" i="31"/>
  <c r="B10827" i="31"/>
  <c r="B10826" i="31"/>
  <c r="B10825" i="31"/>
  <c r="B10824" i="31"/>
  <c r="B10823" i="31"/>
  <c r="B10822" i="31"/>
  <c r="B10821" i="31"/>
  <c r="B10820" i="31"/>
  <c r="B10819" i="31"/>
  <c r="B10818" i="31"/>
  <c r="B10817" i="31"/>
  <c r="B10816" i="31"/>
  <c r="B10815" i="31"/>
  <c r="B10814" i="31"/>
  <c r="B10813" i="31"/>
  <c r="B10812" i="31"/>
  <c r="B10811" i="31"/>
  <c r="B10810" i="31"/>
  <c r="B10809" i="31"/>
  <c r="B10808" i="31"/>
  <c r="B10807" i="31"/>
  <c r="B10806" i="31"/>
  <c r="B10805" i="31"/>
  <c r="B10804" i="31"/>
  <c r="B10803" i="31"/>
  <c r="B10802" i="31"/>
  <c r="B10801" i="31"/>
  <c r="B10800" i="31"/>
  <c r="B10799" i="31"/>
  <c r="B10798" i="31"/>
  <c r="B10797" i="31"/>
  <c r="B10796" i="31"/>
  <c r="B10795" i="31"/>
  <c r="B10794" i="31"/>
  <c r="B10793" i="31"/>
  <c r="B10792" i="31"/>
  <c r="B10791" i="31"/>
  <c r="B10790" i="31"/>
  <c r="B10789" i="31"/>
  <c r="B10788" i="31"/>
  <c r="B10787" i="31"/>
  <c r="B10786" i="31"/>
  <c r="B10785" i="31"/>
  <c r="B10784" i="31"/>
  <c r="B10783" i="31"/>
  <c r="B10782" i="31"/>
  <c r="B10781" i="31"/>
  <c r="B10780" i="31"/>
  <c r="B10779" i="31"/>
  <c r="B10778" i="31"/>
  <c r="B10777" i="31"/>
  <c r="B10776" i="31"/>
  <c r="B10775" i="31"/>
  <c r="B10774" i="31"/>
  <c r="B10773" i="31"/>
  <c r="B10772" i="31"/>
  <c r="B10771" i="31"/>
  <c r="B10770" i="31"/>
  <c r="B10769" i="31"/>
  <c r="B10768" i="31"/>
  <c r="B10767" i="31"/>
  <c r="B10766" i="31"/>
  <c r="B10765" i="31"/>
  <c r="B10764" i="31"/>
  <c r="B10763" i="31"/>
  <c r="B10762" i="31"/>
  <c r="B10761" i="31"/>
  <c r="B10760" i="31"/>
  <c r="B10759" i="31"/>
  <c r="B10758" i="31"/>
  <c r="B10757" i="31"/>
  <c r="B10756" i="31"/>
  <c r="B10755" i="31"/>
  <c r="B10754" i="31"/>
  <c r="B10753" i="31"/>
  <c r="B10752" i="31"/>
  <c r="B10751" i="31"/>
  <c r="B10750" i="31"/>
  <c r="B10749" i="31"/>
  <c r="B10748" i="31"/>
  <c r="B10747" i="31"/>
  <c r="B10746" i="31"/>
  <c r="B10745" i="31"/>
  <c r="B10744" i="31"/>
  <c r="B10743" i="31"/>
  <c r="B10742" i="31"/>
  <c r="B10741" i="31"/>
  <c r="B10740" i="31"/>
  <c r="B10739" i="31"/>
  <c r="B10738" i="31"/>
  <c r="B10737" i="31"/>
  <c r="B10736" i="31"/>
  <c r="B10735" i="31"/>
  <c r="B10734" i="31"/>
  <c r="B10733" i="31"/>
  <c r="B10732" i="31"/>
  <c r="B10731" i="31"/>
  <c r="B10730" i="31"/>
  <c r="B10729" i="31"/>
  <c r="B10728" i="31"/>
  <c r="B10727" i="31"/>
  <c r="B10726" i="31"/>
  <c r="B10725" i="31"/>
  <c r="B10724" i="31"/>
  <c r="B10723" i="31"/>
  <c r="B10722" i="31"/>
  <c r="B10721" i="31"/>
  <c r="B10720" i="31"/>
  <c r="B10719" i="31"/>
  <c r="B10718" i="31"/>
  <c r="B10717" i="31"/>
  <c r="B10716" i="31"/>
  <c r="B10715" i="31"/>
  <c r="B10714" i="31"/>
  <c r="B10713" i="31"/>
  <c r="B10712" i="31"/>
  <c r="B10711" i="31"/>
  <c r="B10710" i="31"/>
  <c r="B10709" i="31"/>
  <c r="B10708" i="31"/>
  <c r="B10707" i="31"/>
  <c r="B10706" i="31"/>
  <c r="B10705" i="31"/>
  <c r="B10704" i="31"/>
  <c r="B10703" i="31"/>
  <c r="B10702" i="31"/>
  <c r="B10701" i="31"/>
  <c r="B10700" i="31"/>
  <c r="B10699" i="31"/>
  <c r="B10698" i="31"/>
  <c r="B10697" i="31"/>
  <c r="B10696" i="31"/>
  <c r="B10695" i="31"/>
  <c r="B10694" i="31"/>
  <c r="B10693" i="31"/>
  <c r="B10692" i="31"/>
  <c r="B10691" i="31"/>
  <c r="B10690" i="31"/>
  <c r="B10689" i="31"/>
  <c r="B10688" i="31"/>
  <c r="B10687" i="31"/>
  <c r="B10686" i="31"/>
  <c r="B10685" i="31"/>
  <c r="B10684" i="31"/>
  <c r="B10683" i="31"/>
  <c r="B10682" i="31"/>
  <c r="B10681" i="31"/>
  <c r="B10680" i="31"/>
  <c r="B10679" i="31"/>
  <c r="B10678" i="31"/>
  <c r="B10677" i="31"/>
  <c r="B10676" i="31"/>
  <c r="B10675" i="31"/>
  <c r="B10674" i="31"/>
  <c r="B10673" i="31"/>
  <c r="B10672" i="31"/>
  <c r="B10671" i="31"/>
  <c r="B10670" i="31"/>
  <c r="B10669" i="31"/>
  <c r="B10668" i="31"/>
  <c r="B10667" i="31"/>
  <c r="B10666" i="31"/>
  <c r="B10665" i="31"/>
  <c r="B10664" i="31"/>
  <c r="B10663" i="31"/>
  <c r="B10662" i="31"/>
  <c r="B10661" i="31"/>
  <c r="B10660" i="31"/>
  <c r="B10659" i="31"/>
  <c r="B10658" i="31"/>
  <c r="B10657" i="31"/>
  <c r="B10656" i="31"/>
  <c r="B10655" i="31"/>
  <c r="B10654" i="31"/>
  <c r="B10653" i="31"/>
  <c r="B10652" i="31"/>
  <c r="B10651" i="31"/>
  <c r="B10650" i="31"/>
  <c r="B10649" i="31"/>
  <c r="B10648" i="31"/>
  <c r="B10647" i="31"/>
  <c r="B10646" i="31"/>
  <c r="B10645" i="31"/>
  <c r="B10644" i="31"/>
  <c r="B10643" i="31"/>
  <c r="B10642" i="31"/>
  <c r="B10641" i="31"/>
  <c r="B10640" i="31"/>
  <c r="B10639" i="31"/>
  <c r="B10638" i="31"/>
  <c r="B10637" i="31"/>
  <c r="B10636" i="31"/>
  <c r="B10635" i="31"/>
  <c r="B10634" i="31"/>
  <c r="B10633" i="31"/>
  <c r="B10632" i="31"/>
  <c r="B10631" i="31"/>
  <c r="B10630" i="31"/>
  <c r="B10629" i="31"/>
  <c r="B10628" i="31"/>
  <c r="B10627" i="31"/>
  <c r="B10626" i="31"/>
  <c r="B10625" i="31"/>
  <c r="B10624" i="31"/>
  <c r="B10623" i="31"/>
  <c r="B10622" i="31"/>
  <c r="B10621" i="31"/>
  <c r="B10620" i="31"/>
  <c r="B10619" i="31"/>
  <c r="B10618" i="31"/>
  <c r="B10617" i="31"/>
  <c r="B10616" i="31"/>
  <c r="B10615" i="31"/>
  <c r="B10614" i="31"/>
  <c r="B10613" i="31"/>
  <c r="B10612" i="31"/>
  <c r="B10611" i="31"/>
  <c r="B10610" i="31"/>
  <c r="B10609" i="31"/>
  <c r="B10608" i="31"/>
  <c r="B10607" i="31"/>
  <c r="B10606" i="31"/>
  <c r="B10605" i="31"/>
  <c r="B10604" i="31"/>
  <c r="B10603" i="31"/>
  <c r="B10602" i="31"/>
  <c r="B10601" i="31"/>
  <c r="B10600" i="31"/>
  <c r="B10599" i="31"/>
  <c r="B10598" i="31"/>
  <c r="B10597" i="31"/>
  <c r="B10596" i="31"/>
  <c r="B10595" i="31"/>
  <c r="B10594" i="31"/>
  <c r="B10593" i="31"/>
  <c r="B10592" i="31"/>
  <c r="B10591" i="31"/>
  <c r="B10590" i="31"/>
  <c r="B10589" i="31"/>
  <c r="B10588" i="31"/>
  <c r="B10587" i="31"/>
  <c r="B10586" i="31"/>
  <c r="B10585" i="31"/>
  <c r="B10584" i="31"/>
  <c r="B10583" i="31"/>
  <c r="B10582" i="31"/>
  <c r="B10581" i="31"/>
  <c r="B10580" i="31"/>
  <c r="B10579" i="31"/>
  <c r="B10578" i="31"/>
  <c r="B10577" i="31"/>
  <c r="B10576" i="31"/>
  <c r="B10575" i="31"/>
  <c r="B10574" i="31"/>
  <c r="B10573" i="31"/>
  <c r="B10572" i="31"/>
  <c r="B10571" i="31"/>
  <c r="B10570" i="31"/>
  <c r="B10569" i="31"/>
  <c r="B10568" i="31"/>
  <c r="B10567" i="31"/>
  <c r="B10566" i="31"/>
  <c r="B10565" i="31"/>
  <c r="B10564" i="31"/>
  <c r="B10563" i="31"/>
  <c r="B10562" i="31"/>
  <c r="B10561" i="31"/>
  <c r="B10560" i="31"/>
  <c r="B10559" i="31"/>
  <c r="B10558" i="31"/>
  <c r="B10557" i="31"/>
  <c r="B10556" i="31"/>
  <c r="B10555" i="31"/>
  <c r="B10554" i="31"/>
  <c r="B10553" i="31"/>
  <c r="B10552" i="31"/>
  <c r="B10551" i="31"/>
  <c r="B10550" i="31"/>
  <c r="B10549" i="31"/>
  <c r="B10548" i="31"/>
  <c r="B10547" i="31"/>
  <c r="B10546" i="31"/>
  <c r="B10545" i="31"/>
  <c r="B10544" i="31"/>
  <c r="B10543" i="31"/>
  <c r="B10542" i="31"/>
  <c r="B10541" i="31"/>
  <c r="B10540" i="31"/>
  <c r="B10539" i="31"/>
  <c r="B10538" i="31"/>
  <c r="B10537" i="31"/>
  <c r="B10536" i="31"/>
  <c r="B10535" i="31"/>
  <c r="B10534" i="31"/>
  <c r="B10533" i="31"/>
  <c r="B10532" i="31"/>
  <c r="B10531" i="31"/>
  <c r="B10530" i="31"/>
  <c r="B10529" i="31"/>
  <c r="B10528" i="31"/>
  <c r="B10527" i="31"/>
  <c r="B10526" i="31"/>
  <c r="B10525" i="31"/>
  <c r="B10524" i="31"/>
  <c r="B10523" i="31"/>
  <c r="B10522" i="31"/>
  <c r="B10521" i="31"/>
  <c r="B10520" i="31"/>
  <c r="B10519" i="31"/>
  <c r="B10518" i="31"/>
  <c r="B10517" i="31"/>
  <c r="B10516" i="31"/>
  <c r="B10515" i="31"/>
  <c r="B10514" i="31"/>
  <c r="B10513" i="31"/>
  <c r="B10512" i="31"/>
  <c r="B10511" i="31"/>
  <c r="B10510" i="31"/>
  <c r="B10509" i="31"/>
  <c r="B10508" i="31"/>
  <c r="B10507" i="31"/>
  <c r="B10506" i="31"/>
  <c r="B10505" i="31"/>
  <c r="B10504" i="31"/>
  <c r="B10503" i="31"/>
  <c r="B10502" i="31"/>
  <c r="B10501" i="31"/>
  <c r="B10500" i="31"/>
  <c r="B10499" i="31"/>
  <c r="B10498" i="31"/>
  <c r="B10497" i="31"/>
  <c r="B10496" i="31"/>
  <c r="B10495" i="31"/>
  <c r="B10494" i="31"/>
  <c r="B10493" i="31"/>
  <c r="B10492" i="31"/>
  <c r="B10491" i="31"/>
  <c r="B10490" i="31"/>
  <c r="B10489" i="31"/>
  <c r="B10488" i="31"/>
  <c r="B10487" i="31"/>
  <c r="B10486" i="31"/>
  <c r="B10485" i="31"/>
  <c r="B10484" i="31"/>
  <c r="B10483" i="31"/>
  <c r="B10482" i="31"/>
  <c r="B10481" i="31"/>
  <c r="B10480" i="31"/>
  <c r="B10479" i="31"/>
  <c r="B10478" i="31"/>
  <c r="B10477" i="31"/>
  <c r="B10476" i="31"/>
  <c r="B10475" i="31"/>
  <c r="B10474" i="31"/>
  <c r="B10473" i="31"/>
  <c r="B10472" i="31"/>
  <c r="B10471" i="31"/>
  <c r="B10470" i="31"/>
  <c r="B10469" i="31"/>
  <c r="B10468" i="31"/>
  <c r="B10467" i="31"/>
  <c r="B10466" i="31"/>
  <c r="B10465" i="31"/>
  <c r="B10464" i="31"/>
  <c r="B10463" i="31"/>
  <c r="B10462" i="31"/>
  <c r="B10461" i="31"/>
  <c r="B10460" i="31"/>
  <c r="B10459" i="31"/>
  <c r="B10458" i="31"/>
  <c r="B10457" i="31"/>
  <c r="B10456" i="31"/>
  <c r="B10455" i="31"/>
  <c r="B10454" i="31"/>
  <c r="B10453" i="31"/>
  <c r="B10452" i="31"/>
  <c r="B10451" i="31"/>
  <c r="B10450" i="31"/>
  <c r="B10449" i="31"/>
  <c r="B10448" i="31"/>
  <c r="B10447" i="31"/>
  <c r="B10446" i="31"/>
  <c r="B10445" i="31"/>
  <c r="B10444" i="31"/>
  <c r="B10443" i="31"/>
  <c r="B10442" i="31"/>
  <c r="B10441" i="31"/>
  <c r="B10440" i="31"/>
  <c r="B10439" i="31"/>
  <c r="B10438" i="31"/>
  <c r="B10437" i="31"/>
  <c r="B10436" i="31"/>
  <c r="B10435" i="31"/>
  <c r="B10434" i="31"/>
  <c r="B10433" i="31"/>
  <c r="B10432" i="31"/>
  <c r="B10431" i="31"/>
  <c r="B10430" i="31"/>
  <c r="B10429" i="31"/>
  <c r="B10428" i="31"/>
  <c r="B10427" i="31"/>
  <c r="B10426" i="31"/>
  <c r="B10425" i="31"/>
  <c r="B10424" i="31"/>
  <c r="B10423" i="31"/>
  <c r="B10422" i="31"/>
  <c r="B10421" i="31"/>
  <c r="B10420" i="31"/>
  <c r="B10419" i="31"/>
  <c r="B10418" i="31"/>
  <c r="B10417" i="31"/>
  <c r="B10416" i="31"/>
  <c r="B10415" i="31"/>
  <c r="B10414" i="31"/>
  <c r="B10413" i="31"/>
  <c r="B10412" i="31"/>
  <c r="B10411" i="31"/>
  <c r="B10410" i="31"/>
  <c r="B10409" i="31"/>
  <c r="B10408" i="31"/>
  <c r="B10407" i="31"/>
  <c r="B10406" i="31"/>
  <c r="B10405" i="31"/>
  <c r="B10404" i="31"/>
  <c r="B10403" i="31"/>
  <c r="B10402" i="31"/>
  <c r="B10401" i="31"/>
  <c r="B10400" i="31"/>
  <c r="B10399" i="31"/>
  <c r="B10398" i="31"/>
  <c r="B10397" i="31"/>
  <c r="B10396" i="31"/>
  <c r="B10395" i="31"/>
  <c r="B10394" i="31"/>
  <c r="B10393" i="31"/>
  <c r="B10392" i="31"/>
  <c r="B10391" i="31"/>
  <c r="B10390" i="31"/>
  <c r="B10389" i="31"/>
  <c r="B10388" i="31"/>
  <c r="B10387" i="31"/>
  <c r="B10386" i="31"/>
  <c r="B10385" i="31"/>
  <c r="B10384" i="31"/>
  <c r="B10383" i="31"/>
  <c r="B10382" i="31"/>
  <c r="B10381" i="31"/>
  <c r="B10380" i="31"/>
  <c r="B10379" i="31"/>
  <c r="B10378" i="31"/>
  <c r="B10377" i="31"/>
  <c r="B10376" i="31"/>
  <c r="B10375" i="31"/>
  <c r="B10374" i="31"/>
  <c r="B10373" i="31"/>
  <c r="B10372" i="31"/>
  <c r="B10371" i="31"/>
  <c r="B10370" i="31"/>
  <c r="B10369" i="31"/>
  <c r="B10368" i="31"/>
  <c r="B10367" i="31"/>
  <c r="B10366" i="31"/>
  <c r="B10365" i="31"/>
  <c r="B10364" i="31"/>
  <c r="B10363" i="31"/>
  <c r="B10362" i="31"/>
  <c r="B10361" i="31"/>
  <c r="B10360" i="31"/>
  <c r="B10359" i="31"/>
  <c r="B10358" i="31"/>
  <c r="B10357" i="31"/>
  <c r="B10356" i="31"/>
  <c r="B10355" i="31"/>
  <c r="B10354" i="31"/>
  <c r="B10353" i="31"/>
  <c r="B10352" i="31"/>
  <c r="B10351" i="31"/>
  <c r="B10350" i="31"/>
  <c r="B10349" i="31"/>
  <c r="B10348" i="31"/>
  <c r="B10347" i="31"/>
  <c r="B10346" i="31"/>
  <c r="B10345" i="31"/>
  <c r="B10344" i="31"/>
  <c r="B10343" i="31"/>
  <c r="B10342" i="31"/>
  <c r="B10341" i="31"/>
  <c r="B10340" i="31"/>
  <c r="B10339" i="31"/>
  <c r="B10338" i="31"/>
  <c r="B10337" i="31"/>
  <c r="B10336" i="31"/>
  <c r="B10335" i="31"/>
  <c r="B10334" i="31"/>
  <c r="B10333" i="31"/>
  <c r="B10332" i="31"/>
  <c r="B10331" i="31"/>
  <c r="B10330" i="31"/>
  <c r="B10329" i="31"/>
  <c r="B10328" i="31"/>
  <c r="B10327" i="31"/>
  <c r="B10326" i="31"/>
  <c r="B10325" i="31"/>
  <c r="B10324" i="31"/>
  <c r="B10323" i="31"/>
  <c r="B10322" i="31"/>
  <c r="B10321" i="31"/>
  <c r="B10320" i="31"/>
  <c r="B10319" i="31"/>
  <c r="B10318" i="31"/>
  <c r="B10317" i="31"/>
  <c r="B10316" i="31"/>
  <c r="B10315" i="31"/>
  <c r="B10314" i="31"/>
  <c r="B10313" i="31"/>
  <c r="B10312" i="31"/>
  <c r="B10311" i="31"/>
  <c r="B10310" i="31"/>
  <c r="B10309" i="31"/>
  <c r="B10308" i="31"/>
  <c r="B10307" i="31"/>
  <c r="B10306" i="31"/>
  <c r="B10305" i="31"/>
  <c r="B10304" i="31"/>
  <c r="B10303" i="31"/>
  <c r="B10302" i="31"/>
  <c r="B10301" i="31"/>
  <c r="B10300" i="31"/>
  <c r="B10299" i="31"/>
  <c r="B10298" i="31"/>
  <c r="B10297" i="31"/>
  <c r="B10296" i="31"/>
  <c r="B10295" i="31"/>
  <c r="B10294" i="31"/>
  <c r="B10293" i="31"/>
  <c r="B10292" i="31"/>
  <c r="B10291" i="31"/>
  <c r="B10290" i="31"/>
  <c r="B10289" i="31"/>
  <c r="B10288" i="31"/>
  <c r="B10287" i="31"/>
  <c r="B10286" i="31"/>
  <c r="B10285" i="31"/>
  <c r="B10284" i="31"/>
  <c r="B10283" i="31"/>
  <c r="B10282" i="31"/>
  <c r="B10281" i="31"/>
  <c r="B10280" i="31"/>
  <c r="B10279" i="31"/>
  <c r="B10278" i="31"/>
  <c r="B10277" i="31"/>
  <c r="B10276" i="31"/>
  <c r="B10275" i="31"/>
  <c r="B10274" i="31"/>
  <c r="B10273" i="31"/>
  <c r="B10272" i="31"/>
  <c r="B10271" i="31"/>
  <c r="B10270" i="31"/>
  <c r="B10269" i="31"/>
  <c r="B10268" i="31"/>
  <c r="B10267" i="31"/>
  <c r="B10266" i="31"/>
  <c r="B10265" i="31"/>
  <c r="B10264" i="31"/>
  <c r="B10263" i="31"/>
  <c r="B10262" i="31"/>
  <c r="B10261" i="31"/>
  <c r="B10260" i="31"/>
  <c r="B10259" i="31"/>
  <c r="B10258" i="31"/>
  <c r="B10257" i="31"/>
  <c r="B10256" i="31"/>
  <c r="B10255" i="31"/>
  <c r="B10254" i="31"/>
  <c r="B10253" i="31"/>
  <c r="B10252" i="31"/>
  <c r="B10251" i="31"/>
  <c r="B10250" i="31"/>
  <c r="B10249" i="31"/>
  <c r="B10248" i="31"/>
  <c r="B10247" i="31"/>
  <c r="B10246" i="31"/>
  <c r="B10245" i="31"/>
  <c r="B10244" i="31"/>
  <c r="B10243" i="31"/>
  <c r="B10242" i="31"/>
  <c r="B10241" i="31"/>
  <c r="B10240" i="31"/>
  <c r="B10239" i="31"/>
  <c r="B10238" i="31"/>
  <c r="B10237" i="31"/>
  <c r="B10236" i="31"/>
  <c r="B10235" i="31"/>
  <c r="B10234" i="31"/>
  <c r="B10233" i="31"/>
  <c r="B10232" i="31"/>
  <c r="B10231" i="31"/>
  <c r="B10230" i="31"/>
  <c r="B10229" i="31"/>
  <c r="B10228" i="31"/>
  <c r="B10227" i="31"/>
  <c r="B10226" i="31"/>
  <c r="B10225" i="31"/>
  <c r="B10224" i="31"/>
  <c r="B10223" i="31"/>
  <c r="B10222" i="31"/>
  <c r="B10221" i="31"/>
  <c r="B10220" i="31"/>
  <c r="B10219" i="31"/>
  <c r="B10218" i="31"/>
  <c r="B10217" i="31"/>
  <c r="B10216" i="31"/>
  <c r="B10215" i="31"/>
  <c r="B10214" i="31"/>
  <c r="B10213" i="31"/>
  <c r="B10212" i="31"/>
  <c r="B10211" i="31"/>
  <c r="B10210" i="31"/>
  <c r="B10209" i="31"/>
  <c r="B10208" i="31"/>
  <c r="B10207" i="31"/>
  <c r="B10206" i="31"/>
  <c r="B10205" i="31"/>
  <c r="B10204" i="31"/>
  <c r="B10203" i="31"/>
  <c r="B10202" i="31"/>
  <c r="B10201" i="31"/>
  <c r="B10200" i="31"/>
  <c r="B10199" i="31"/>
  <c r="B10198" i="31"/>
  <c r="B10197" i="31"/>
  <c r="B10196" i="31"/>
  <c r="B10195" i="31"/>
  <c r="B10194" i="31"/>
  <c r="B10193" i="31"/>
  <c r="B10192" i="31"/>
  <c r="B10191" i="31"/>
  <c r="B10190" i="31"/>
  <c r="B10189" i="31"/>
  <c r="B10188" i="31"/>
  <c r="B10187" i="31"/>
  <c r="B10186" i="31"/>
  <c r="B10185" i="31"/>
  <c r="B10184" i="31"/>
  <c r="B10183" i="31"/>
  <c r="B10182" i="31"/>
  <c r="B10181" i="31"/>
  <c r="B10180" i="31"/>
  <c r="B10179" i="31"/>
  <c r="B10178" i="31"/>
  <c r="B10177" i="31"/>
  <c r="B10176" i="31"/>
  <c r="B10175" i="31"/>
  <c r="B10174" i="31"/>
  <c r="B10173" i="31"/>
  <c r="B10172" i="31"/>
  <c r="B10171" i="31"/>
  <c r="B10170" i="31"/>
  <c r="B10169" i="31"/>
  <c r="B10168" i="31"/>
  <c r="B10167" i="31"/>
  <c r="B10166" i="31"/>
  <c r="B10165" i="31"/>
  <c r="B10164" i="31"/>
  <c r="B10163" i="31"/>
  <c r="B10162" i="31"/>
  <c r="B10161" i="31"/>
  <c r="B10160" i="31"/>
  <c r="B10159" i="31"/>
  <c r="B10158" i="31"/>
  <c r="B10157" i="31"/>
  <c r="B10156" i="31"/>
  <c r="B10155" i="31"/>
  <c r="B10154" i="31"/>
  <c r="B10153" i="31"/>
  <c r="B10152" i="31"/>
  <c r="B10151" i="31"/>
  <c r="B10150" i="31"/>
  <c r="B10149" i="31"/>
  <c r="B10148" i="31"/>
  <c r="B10147" i="31"/>
  <c r="B10146" i="31"/>
  <c r="B10145" i="31"/>
  <c r="B10144" i="31"/>
  <c r="B10143" i="31"/>
  <c r="B10142" i="31"/>
  <c r="B10141" i="31"/>
  <c r="B10140" i="31"/>
  <c r="B10139" i="31"/>
  <c r="B10138" i="31"/>
  <c r="B10137" i="31"/>
  <c r="B10136" i="31"/>
  <c r="B10135" i="31"/>
  <c r="B10134" i="31"/>
  <c r="B10133" i="31"/>
  <c r="B10132" i="31"/>
  <c r="B10131" i="31"/>
  <c r="B10130" i="31"/>
  <c r="B10129" i="31"/>
  <c r="B10128" i="31"/>
  <c r="B10127" i="31"/>
  <c r="B10126" i="31"/>
  <c r="B10125" i="31"/>
  <c r="B10124" i="31"/>
  <c r="B10123" i="31"/>
  <c r="B10122" i="31"/>
  <c r="B10121" i="31"/>
  <c r="B10120" i="31"/>
  <c r="B10119" i="31"/>
  <c r="B10118" i="31"/>
  <c r="B10117" i="31"/>
  <c r="B10116" i="31"/>
  <c r="B10115" i="31"/>
  <c r="B10114" i="31"/>
  <c r="B10113" i="31"/>
  <c r="B10112" i="31"/>
  <c r="B10111" i="31"/>
  <c r="B10110" i="31"/>
  <c r="B10109" i="31"/>
  <c r="B10108" i="31"/>
  <c r="B10107" i="31"/>
  <c r="B10106" i="31"/>
  <c r="B10105" i="31"/>
  <c r="B10104" i="31"/>
  <c r="B10103" i="31"/>
  <c r="B10102" i="31"/>
  <c r="B10101" i="31"/>
  <c r="B10100" i="31"/>
  <c r="B10099" i="31"/>
  <c r="B10098" i="31"/>
  <c r="B10097" i="31"/>
  <c r="B10096" i="31"/>
  <c r="B10095" i="31"/>
  <c r="B10094" i="31"/>
  <c r="B10093" i="31"/>
  <c r="B10092" i="31"/>
  <c r="B10091" i="31"/>
  <c r="B10090" i="31"/>
  <c r="B10089" i="31"/>
  <c r="B10088" i="31"/>
  <c r="B10087" i="31"/>
  <c r="B10086" i="31"/>
  <c r="B10085" i="31"/>
  <c r="B10084" i="31"/>
  <c r="B10083" i="31"/>
  <c r="B10082" i="31"/>
  <c r="B10081" i="31"/>
  <c r="B10080" i="31"/>
  <c r="B10079" i="31"/>
  <c r="B10078" i="31"/>
  <c r="B10077" i="31"/>
  <c r="B10076" i="31"/>
  <c r="B10075" i="31"/>
  <c r="B10074" i="31"/>
  <c r="B10073" i="31"/>
  <c r="B10072" i="31"/>
  <c r="B10071" i="31"/>
  <c r="B10070" i="31"/>
  <c r="B10069" i="31"/>
  <c r="B10068" i="31"/>
  <c r="B10067" i="31"/>
  <c r="B10066" i="31"/>
  <c r="B10065" i="31"/>
  <c r="B10064" i="31"/>
  <c r="B10063" i="31"/>
  <c r="B10062" i="31"/>
  <c r="B10061" i="31"/>
  <c r="B10060" i="31"/>
  <c r="B10059" i="31"/>
  <c r="B10058" i="31"/>
  <c r="B10057" i="31"/>
  <c r="B10056" i="31"/>
  <c r="B10055" i="31"/>
  <c r="B10054" i="31"/>
  <c r="B10053" i="31"/>
  <c r="B10052" i="31"/>
  <c r="B10051" i="31"/>
  <c r="B10050" i="31"/>
  <c r="B10049" i="31"/>
  <c r="B10048" i="31"/>
  <c r="B10047" i="31"/>
  <c r="B10046" i="31"/>
  <c r="B10045" i="31"/>
  <c r="B10044" i="31"/>
  <c r="B10043" i="31"/>
  <c r="B10042" i="31"/>
  <c r="B10041" i="31"/>
  <c r="B10040" i="31"/>
  <c r="B10039" i="31"/>
  <c r="B10038" i="31"/>
  <c r="B10037" i="31"/>
  <c r="B10036" i="31"/>
  <c r="B10035" i="31"/>
  <c r="B10034" i="31"/>
  <c r="B10033" i="31"/>
  <c r="B10032" i="31"/>
  <c r="B10031" i="31"/>
  <c r="B10030" i="31"/>
  <c r="B10029" i="31"/>
  <c r="B10028" i="31"/>
  <c r="B10027" i="31"/>
  <c r="B10026" i="31"/>
  <c r="B10025" i="31"/>
  <c r="B10024" i="31"/>
  <c r="B10023" i="31"/>
  <c r="B10022" i="31"/>
  <c r="B10021" i="31"/>
  <c r="B10020" i="31"/>
  <c r="B10019" i="31"/>
  <c r="B10018" i="31"/>
  <c r="B10017" i="31"/>
  <c r="B10016" i="31"/>
  <c r="B10015" i="31"/>
  <c r="B10014" i="31"/>
  <c r="B10013" i="31"/>
  <c r="B10012" i="31"/>
  <c r="B10011" i="31"/>
  <c r="B10010" i="31"/>
  <c r="B10009" i="31"/>
  <c r="B10008" i="31"/>
  <c r="B10007" i="31"/>
  <c r="B10006" i="31"/>
  <c r="B10005" i="31"/>
  <c r="B10004" i="31"/>
  <c r="B10003" i="31"/>
  <c r="B10002" i="31"/>
  <c r="B10001" i="31"/>
  <c r="B10000" i="31"/>
  <c r="B9999" i="31"/>
  <c r="B9998" i="31"/>
  <c r="B9997" i="31"/>
  <c r="B9996" i="31"/>
  <c r="B9995" i="31"/>
  <c r="B9994" i="31"/>
  <c r="B9993" i="31"/>
  <c r="B9992" i="31"/>
  <c r="B9991" i="31"/>
  <c r="B9990" i="31"/>
  <c r="B9989" i="31"/>
  <c r="B9988" i="31"/>
  <c r="B9987" i="31"/>
  <c r="B9986" i="31"/>
  <c r="B9985" i="31"/>
  <c r="B9984" i="31"/>
  <c r="B9983" i="31"/>
  <c r="B9982" i="31"/>
  <c r="B9981" i="31"/>
  <c r="B9980" i="31"/>
  <c r="B9979" i="31"/>
  <c r="B9978" i="31"/>
  <c r="B9977" i="31"/>
  <c r="B9976" i="31"/>
  <c r="B9975" i="31"/>
  <c r="B9974" i="31"/>
  <c r="B9973" i="31"/>
  <c r="B9972" i="31"/>
  <c r="B9971" i="31"/>
  <c r="B9970" i="31"/>
  <c r="B9969" i="31"/>
  <c r="B9968" i="31"/>
  <c r="B9967" i="31"/>
  <c r="B9966" i="31"/>
  <c r="B9965" i="31"/>
  <c r="B9964" i="31"/>
  <c r="B9963" i="31"/>
  <c r="B9962" i="31"/>
  <c r="B9961" i="31"/>
  <c r="B9960" i="31"/>
  <c r="B9959" i="31"/>
  <c r="B9958" i="31"/>
  <c r="B9957" i="31"/>
  <c r="B9956" i="31"/>
  <c r="B9955" i="31"/>
  <c r="B9954" i="31"/>
  <c r="B9953" i="31"/>
  <c r="B9952" i="31"/>
  <c r="B9951" i="31"/>
  <c r="B9950" i="31"/>
  <c r="B9949" i="31"/>
  <c r="B9948" i="31"/>
  <c r="B9947" i="31"/>
  <c r="B9946" i="31"/>
  <c r="B9945" i="31"/>
  <c r="B9944" i="31"/>
  <c r="B9943" i="31"/>
  <c r="B9942" i="31"/>
  <c r="B9941" i="31"/>
  <c r="B9940" i="31"/>
  <c r="B9939" i="31"/>
  <c r="B9938" i="31"/>
  <c r="B9937" i="31"/>
  <c r="B9936" i="31"/>
  <c r="B9935" i="31"/>
  <c r="B9934" i="31"/>
  <c r="B9933" i="31"/>
  <c r="B9932" i="31"/>
  <c r="B9931" i="31"/>
  <c r="B9930" i="31"/>
  <c r="B9929" i="31"/>
  <c r="B9928" i="31"/>
  <c r="B9927" i="31"/>
  <c r="B9926" i="31"/>
  <c r="B9925" i="31"/>
  <c r="B9924" i="31"/>
  <c r="B9923" i="31"/>
  <c r="B9922" i="31"/>
  <c r="B9921" i="31"/>
  <c r="B9920" i="31"/>
  <c r="B9919" i="31"/>
  <c r="B9918" i="31"/>
  <c r="B9917" i="31"/>
  <c r="B9916" i="31"/>
  <c r="B9915" i="31"/>
  <c r="B9914" i="31"/>
  <c r="B9913" i="31"/>
  <c r="B9912" i="31"/>
  <c r="B9911" i="31"/>
  <c r="B9910" i="31"/>
  <c r="B9909" i="31"/>
  <c r="B9908" i="31"/>
  <c r="B9907" i="31"/>
  <c r="B9906" i="31"/>
  <c r="B9905" i="31"/>
  <c r="B9904" i="31"/>
  <c r="B9903" i="31"/>
  <c r="B9902" i="31"/>
  <c r="B9901" i="31"/>
  <c r="B9900" i="31"/>
  <c r="B9899" i="31"/>
  <c r="B9898" i="31"/>
  <c r="B9897" i="31"/>
  <c r="B9896" i="31"/>
  <c r="B9895" i="31"/>
  <c r="B9894" i="31"/>
  <c r="B9893" i="31"/>
  <c r="B9892" i="31"/>
  <c r="B9891" i="31"/>
  <c r="B9890" i="31"/>
  <c r="B9889" i="31"/>
  <c r="B9888" i="31"/>
  <c r="B9887" i="31"/>
  <c r="B9886" i="31"/>
  <c r="B9885" i="31"/>
  <c r="B9884" i="31"/>
  <c r="B9883" i="31"/>
  <c r="B9882" i="31"/>
  <c r="B9881" i="31"/>
  <c r="B9880" i="31"/>
  <c r="B9879" i="31"/>
  <c r="B9878" i="31"/>
  <c r="B9877" i="31"/>
  <c r="B9876" i="31"/>
  <c r="B9875" i="31"/>
  <c r="B9874" i="31"/>
  <c r="B9873" i="31"/>
  <c r="B9872" i="31"/>
  <c r="B9871" i="31"/>
  <c r="B9870" i="31"/>
  <c r="B9869" i="31"/>
  <c r="B9868" i="31"/>
  <c r="B9867" i="31"/>
  <c r="B9866" i="31"/>
  <c r="B9865" i="31"/>
  <c r="B9864" i="31"/>
  <c r="B9863" i="31"/>
  <c r="B9862" i="31"/>
  <c r="B9861" i="31"/>
  <c r="B9860" i="31"/>
  <c r="B9859" i="31"/>
  <c r="B9858" i="31"/>
  <c r="B9857" i="31"/>
  <c r="B9856" i="31"/>
  <c r="B9855" i="31"/>
  <c r="B9854" i="31"/>
  <c r="B9853" i="31"/>
  <c r="B9852" i="31"/>
  <c r="B9851" i="31"/>
  <c r="B9850" i="31"/>
  <c r="B9849" i="31"/>
  <c r="B9848" i="31"/>
  <c r="B9847" i="31"/>
  <c r="B9846" i="31"/>
  <c r="B9845" i="31"/>
  <c r="B9844" i="31"/>
  <c r="B9843" i="31"/>
  <c r="B9842" i="31"/>
  <c r="B9841" i="31"/>
  <c r="B9840" i="31"/>
  <c r="B9839" i="31"/>
  <c r="B9838" i="31"/>
  <c r="B9837" i="31"/>
  <c r="B9836" i="31"/>
  <c r="B9835" i="31"/>
  <c r="B9834" i="31"/>
  <c r="B9833" i="31"/>
  <c r="B9832" i="31"/>
  <c r="B9831" i="31"/>
  <c r="B9830" i="31"/>
  <c r="B9829" i="31"/>
  <c r="B9828" i="31"/>
  <c r="B9827" i="31"/>
  <c r="B9826" i="31"/>
  <c r="B9825" i="31"/>
  <c r="B9824" i="31"/>
  <c r="B9823" i="31"/>
  <c r="B9822" i="31"/>
  <c r="B9821" i="31"/>
  <c r="B9820" i="31"/>
  <c r="B9819" i="31"/>
  <c r="B9818" i="31"/>
  <c r="B9817" i="31"/>
  <c r="B9816" i="31"/>
  <c r="B9815" i="31"/>
  <c r="B9814" i="31"/>
  <c r="B9813" i="31"/>
  <c r="B9812" i="31"/>
  <c r="B9811" i="31"/>
  <c r="B9810" i="31"/>
  <c r="B9809" i="31"/>
  <c r="B9808" i="31"/>
  <c r="B9807" i="31"/>
  <c r="B9806" i="31"/>
  <c r="B9805" i="31"/>
  <c r="B9804" i="31"/>
  <c r="B9803" i="31"/>
  <c r="B9802" i="31"/>
  <c r="B9801" i="31"/>
  <c r="B9800" i="31"/>
  <c r="B9799" i="31"/>
  <c r="B9798" i="31"/>
  <c r="B9797" i="31"/>
  <c r="B9796" i="31"/>
  <c r="B9795" i="31"/>
  <c r="B9794" i="31"/>
  <c r="B9793" i="31"/>
  <c r="B9792" i="31"/>
  <c r="B9791" i="31"/>
  <c r="B9790" i="31"/>
  <c r="B9789" i="31"/>
  <c r="B9788" i="31"/>
  <c r="B9787" i="31"/>
  <c r="B9786" i="31"/>
  <c r="B9785" i="31"/>
  <c r="B9784" i="31"/>
  <c r="B9783" i="31"/>
  <c r="B9782" i="31"/>
  <c r="B9781" i="31"/>
  <c r="B9780" i="31"/>
  <c r="B9779" i="31"/>
  <c r="B9778" i="31"/>
  <c r="B9777" i="31"/>
  <c r="B9776" i="31"/>
  <c r="B9775" i="31"/>
  <c r="B9774" i="31"/>
  <c r="B9773" i="31"/>
  <c r="B9772" i="31"/>
  <c r="B9771" i="31"/>
  <c r="B9770" i="31"/>
  <c r="B9769" i="31"/>
  <c r="B9768" i="31"/>
  <c r="B9767" i="31"/>
  <c r="B9766" i="31"/>
  <c r="B9765" i="31"/>
  <c r="B9764" i="31"/>
  <c r="B9763" i="31"/>
  <c r="B9762" i="31"/>
  <c r="B9761" i="31"/>
  <c r="B9760" i="31"/>
  <c r="B9759" i="31"/>
  <c r="B9758" i="31"/>
  <c r="B9757" i="31"/>
  <c r="B9756" i="31"/>
  <c r="B9755" i="31"/>
  <c r="B9754" i="31"/>
  <c r="B9753" i="31"/>
  <c r="B9752" i="31"/>
  <c r="B9751" i="31"/>
  <c r="B9750" i="31"/>
  <c r="B9749" i="31"/>
  <c r="B9748" i="31"/>
  <c r="B9747" i="31"/>
  <c r="B9746" i="31"/>
  <c r="B9745" i="31"/>
  <c r="B9744" i="31"/>
  <c r="B9743" i="31"/>
  <c r="B9742" i="31"/>
  <c r="B9741" i="31"/>
  <c r="B9740" i="31"/>
  <c r="B9739" i="31"/>
  <c r="B9738" i="31"/>
  <c r="B9737" i="31"/>
  <c r="B9736" i="31"/>
  <c r="B9735" i="31"/>
  <c r="B9734" i="31"/>
  <c r="B9733" i="31"/>
  <c r="B9732" i="31"/>
  <c r="B9731" i="31"/>
  <c r="B9730" i="31"/>
  <c r="B9729" i="31"/>
  <c r="B9728" i="31"/>
  <c r="B9727" i="31"/>
  <c r="B9726" i="31"/>
  <c r="B9725" i="31"/>
  <c r="B9724" i="31"/>
  <c r="B9723" i="31"/>
  <c r="B9722" i="31"/>
  <c r="B9721" i="31"/>
  <c r="B9720" i="31"/>
  <c r="B9719" i="31"/>
  <c r="B9718" i="31"/>
  <c r="B9717" i="31"/>
  <c r="B9716" i="31"/>
  <c r="B9715" i="31"/>
  <c r="B9714" i="31"/>
  <c r="B9713" i="31"/>
  <c r="B9712" i="31"/>
  <c r="B9711" i="31"/>
  <c r="B9710" i="31"/>
  <c r="B9709" i="31"/>
  <c r="B9708" i="31"/>
  <c r="B9707" i="31"/>
  <c r="B9706" i="31"/>
  <c r="B9705" i="31"/>
  <c r="B9704" i="31"/>
  <c r="B9703" i="31"/>
  <c r="B9702" i="31"/>
  <c r="B9701" i="31"/>
  <c r="B9700" i="31"/>
  <c r="B9699" i="31"/>
  <c r="B9698" i="31"/>
  <c r="B9697" i="31"/>
  <c r="B9696" i="31"/>
  <c r="B9695" i="31"/>
  <c r="B9694" i="31"/>
  <c r="B9693" i="31"/>
  <c r="B9692" i="31"/>
  <c r="B9691" i="31"/>
  <c r="B9690" i="31"/>
  <c r="B9689" i="31"/>
  <c r="B9688" i="31"/>
  <c r="B9687" i="31"/>
  <c r="B9686" i="31"/>
  <c r="B9685" i="31"/>
  <c r="B9684" i="31"/>
  <c r="B9683" i="31"/>
  <c r="B9682" i="31"/>
  <c r="B9681" i="31"/>
  <c r="B9680" i="31"/>
  <c r="B9679" i="31"/>
  <c r="B9678" i="31"/>
  <c r="B9677" i="31"/>
  <c r="B9676" i="31"/>
  <c r="B9675" i="31"/>
  <c r="B9674" i="31"/>
  <c r="B9673" i="31"/>
  <c r="B9672" i="31"/>
  <c r="B9671" i="31"/>
  <c r="B9670" i="31"/>
  <c r="B9669" i="31"/>
  <c r="B9668" i="31"/>
  <c r="B9667" i="31"/>
  <c r="B9666" i="31"/>
  <c r="B9665" i="31"/>
  <c r="B9664" i="31"/>
  <c r="B9663" i="31"/>
  <c r="B9662" i="31"/>
  <c r="B9661" i="31"/>
  <c r="B9660" i="31"/>
  <c r="B9659" i="31"/>
  <c r="B9658" i="31"/>
  <c r="B9657" i="31"/>
  <c r="B9656" i="31"/>
  <c r="B9655" i="31"/>
  <c r="B9654" i="31"/>
  <c r="B9653" i="31"/>
  <c r="B9652" i="31"/>
  <c r="B9651" i="31"/>
  <c r="B9650" i="31"/>
  <c r="B9649" i="31"/>
  <c r="B9648" i="31"/>
  <c r="B9647" i="31"/>
  <c r="B9646" i="31"/>
  <c r="B9645" i="31"/>
  <c r="B9644" i="31"/>
  <c r="B9643" i="31"/>
  <c r="B9642" i="31"/>
  <c r="B9641" i="31"/>
  <c r="B9640" i="31"/>
  <c r="B9639" i="31"/>
  <c r="B9638" i="31"/>
  <c r="B9637" i="31"/>
  <c r="B9636" i="31"/>
  <c r="B9635" i="31"/>
  <c r="B9634" i="31"/>
  <c r="B9633" i="31"/>
  <c r="B9632" i="31"/>
  <c r="B9631" i="31"/>
  <c r="B9630" i="31"/>
  <c r="B9629" i="31"/>
  <c r="B9628" i="31"/>
  <c r="B9627" i="31"/>
  <c r="B9626" i="31"/>
  <c r="B9625" i="31"/>
  <c r="B9624" i="31"/>
  <c r="B9623" i="31"/>
  <c r="B9622" i="31"/>
  <c r="B9621" i="31"/>
  <c r="B9620" i="31"/>
  <c r="B9619" i="31"/>
  <c r="B9618" i="31"/>
  <c r="B9617" i="31"/>
  <c r="B9616" i="31"/>
  <c r="B9615" i="31"/>
  <c r="B9614" i="31"/>
  <c r="B9613" i="31"/>
  <c r="B9612" i="31"/>
  <c r="B9611" i="31"/>
  <c r="B9610" i="31"/>
  <c r="B9609" i="31"/>
  <c r="B9608" i="31"/>
  <c r="B9607" i="31"/>
  <c r="B9606" i="31"/>
  <c r="B9605" i="31"/>
  <c r="B9604" i="31"/>
  <c r="B9603" i="31"/>
  <c r="B9602" i="31"/>
  <c r="B9601" i="31"/>
  <c r="B9600" i="31"/>
  <c r="B9599" i="31"/>
  <c r="B9598" i="31"/>
  <c r="B9597" i="31"/>
  <c r="B9596" i="31"/>
  <c r="B9595" i="31"/>
  <c r="B9594" i="31"/>
  <c r="B9593" i="31"/>
  <c r="B9592" i="31"/>
  <c r="B9591" i="31"/>
  <c r="B9590" i="31"/>
  <c r="B9589" i="31"/>
  <c r="B9588" i="31"/>
  <c r="B9587" i="31"/>
  <c r="B9586" i="31"/>
  <c r="B9585" i="31"/>
  <c r="B9584" i="31"/>
  <c r="B9583" i="31"/>
  <c r="B9582" i="31"/>
  <c r="B9581" i="31"/>
  <c r="B9580" i="31"/>
  <c r="B9579" i="31"/>
  <c r="B9578" i="31"/>
  <c r="B9577" i="31"/>
  <c r="B9576" i="31"/>
  <c r="B9575" i="31"/>
  <c r="B9574" i="31"/>
  <c r="B9573" i="31"/>
  <c r="B9572" i="31"/>
  <c r="B9571" i="31"/>
  <c r="B9570" i="31"/>
  <c r="B9569" i="31"/>
  <c r="B9568" i="31"/>
  <c r="B9567" i="31"/>
  <c r="B9566" i="31"/>
  <c r="B9565" i="31"/>
  <c r="B9564" i="31"/>
  <c r="B9563" i="31"/>
  <c r="B9562" i="31"/>
  <c r="B9561" i="31"/>
  <c r="B9560" i="31"/>
  <c r="B9559" i="31"/>
  <c r="B9558" i="31"/>
  <c r="B9557" i="31"/>
  <c r="B9556" i="31"/>
  <c r="B9555" i="31"/>
  <c r="B9554" i="31"/>
  <c r="B9553" i="31"/>
  <c r="B9552" i="31"/>
  <c r="B9551" i="31"/>
  <c r="B9550" i="31"/>
  <c r="B9549" i="31"/>
  <c r="B9548" i="31"/>
  <c r="B9547" i="31"/>
  <c r="B9546" i="31"/>
  <c r="B9545" i="31"/>
  <c r="B9544" i="31"/>
  <c r="B9543" i="31"/>
  <c r="B9542" i="31"/>
  <c r="B9541" i="31"/>
  <c r="B9540" i="31"/>
  <c r="B9539" i="31"/>
  <c r="B9538" i="31"/>
  <c r="B9537" i="31"/>
  <c r="B9536" i="31"/>
  <c r="B9535" i="31"/>
  <c r="B9534" i="31"/>
  <c r="B9533" i="31"/>
  <c r="B9532" i="31"/>
  <c r="B9531" i="31"/>
  <c r="B9530" i="31"/>
  <c r="B9529" i="31"/>
  <c r="B9528" i="31"/>
  <c r="B9527" i="31"/>
  <c r="B9526" i="31"/>
  <c r="B9525" i="31"/>
  <c r="B9524" i="31"/>
  <c r="B9523" i="31"/>
  <c r="B9522" i="31"/>
  <c r="B9521" i="31"/>
  <c r="B9520" i="31"/>
  <c r="B9519" i="31"/>
  <c r="B9518" i="31"/>
  <c r="B9517" i="31"/>
  <c r="B9516" i="31"/>
  <c r="B9515" i="31"/>
  <c r="B9514" i="31"/>
  <c r="B9513" i="31"/>
  <c r="B9512" i="31"/>
  <c r="B9511" i="31"/>
  <c r="B9510" i="31"/>
  <c r="B9509" i="31"/>
  <c r="B9508" i="31"/>
  <c r="B9507" i="31"/>
  <c r="B9506" i="31"/>
  <c r="B9505" i="31"/>
  <c r="B9504" i="31"/>
  <c r="B9503" i="31"/>
  <c r="B9502" i="31"/>
  <c r="B9501" i="31"/>
  <c r="B9500" i="31"/>
  <c r="B9499" i="31"/>
  <c r="B9498" i="31"/>
  <c r="B9497" i="31"/>
  <c r="B9496" i="31"/>
  <c r="B9495" i="31"/>
  <c r="B9494" i="31"/>
  <c r="B9493" i="31"/>
  <c r="B9492" i="31"/>
  <c r="B9491" i="31"/>
  <c r="B9490" i="31"/>
  <c r="B9489" i="31"/>
  <c r="B9488" i="31"/>
  <c r="B9487" i="31"/>
  <c r="B9486" i="31"/>
  <c r="B9485" i="31"/>
  <c r="B9484" i="31"/>
  <c r="B9483" i="31"/>
  <c r="B9482" i="31"/>
  <c r="B9481" i="31"/>
  <c r="B9480" i="31"/>
  <c r="B9479" i="31"/>
  <c r="B9478" i="31"/>
  <c r="B9477" i="31"/>
  <c r="B9476" i="31"/>
  <c r="B9475" i="31"/>
  <c r="B9474" i="31"/>
  <c r="B9473" i="31"/>
  <c r="B9472" i="31"/>
  <c r="B9471" i="31"/>
  <c r="B9470" i="31"/>
  <c r="B9469" i="31"/>
  <c r="B9468" i="31"/>
  <c r="B9467" i="31"/>
  <c r="B9466" i="31"/>
  <c r="B9465" i="31"/>
  <c r="B9464" i="31"/>
  <c r="B9463" i="31"/>
  <c r="B9462" i="31"/>
  <c r="B9461" i="31"/>
  <c r="B9460" i="31"/>
  <c r="B9459" i="31"/>
  <c r="B9458" i="31"/>
  <c r="B9457" i="31"/>
  <c r="B9456" i="31"/>
  <c r="B9455" i="31"/>
  <c r="B9454" i="31"/>
  <c r="B9453" i="31"/>
  <c r="B9452" i="31"/>
  <c r="B9451" i="31"/>
  <c r="B9450" i="31"/>
  <c r="B9449" i="31"/>
  <c r="B9448" i="31"/>
  <c r="B9447" i="31"/>
  <c r="B9446" i="31"/>
  <c r="B9445" i="31"/>
  <c r="B9444" i="31"/>
  <c r="B9443" i="31"/>
  <c r="B9442" i="31"/>
  <c r="B9441" i="31"/>
  <c r="B9440" i="31"/>
  <c r="B9439" i="31"/>
  <c r="B9438" i="31"/>
  <c r="B9437" i="31"/>
  <c r="B9436" i="31"/>
  <c r="B9435" i="31"/>
  <c r="B9434" i="31"/>
  <c r="B9433" i="31"/>
  <c r="B9432" i="31"/>
  <c r="B9431" i="31"/>
  <c r="B9430" i="31"/>
  <c r="B9429" i="31"/>
  <c r="B9428" i="31"/>
  <c r="B9427" i="31"/>
  <c r="B9426" i="31"/>
  <c r="B9425" i="31"/>
  <c r="B9424" i="31"/>
  <c r="B9423" i="31"/>
  <c r="B9422" i="31"/>
  <c r="B9421" i="31"/>
  <c r="B9420" i="31"/>
  <c r="B9419" i="31"/>
  <c r="B9418" i="31"/>
  <c r="B9417" i="31"/>
  <c r="B9416" i="31"/>
  <c r="B9415" i="31"/>
  <c r="B9414" i="31"/>
  <c r="B9413" i="31"/>
  <c r="B9412" i="31"/>
  <c r="B9411" i="31"/>
  <c r="B9410" i="31"/>
  <c r="B9409" i="31"/>
  <c r="B9408" i="31"/>
  <c r="B9407" i="31"/>
  <c r="B9406" i="31"/>
  <c r="B9405" i="31"/>
  <c r="B9404" i="31"/>
  <c r="B9403" i="31"/>
  <c r="B9402" i="31"/>
  <c r="B9401" i="31"/>
  <c r="B9400" i="31"/>
  <c r="B9399" i="31"/>
  <c r="B9398" i="31"/>
  <c r="B9397" i="31"/>
  <c r="B9396" i="31"/>
  <c r="B9395" i="31"/>
  <c r="B9394" i="31"/>
  <c r="B9393" i="31"/>
  <c r="B9392" i="31"/>
  <c r="B9391" i="31"/>
  <c r="B9390" i="31"/>
  <c r="B9389" i="31"/>
  <c r="B9388" i="31"/>
  <c r="B9387" i="31"/>
  <c r="B9386" i="31"/>
  <c r="B9385" i="31"/>
  <c r="B9384" i="31"/>
  <c r="B9383" i="31"/>
  <c r="B9382" i="31"/>
  <c r="B9381" i="31"/>
  <c r="B9380" i="31"/>
  <c r="B9379" i="31"/>
  <c r="B9378" i="31"/>
  <c r="B9377" i="31"/>
  <c r="B9376" i="31"/>
  <c r="B9375" i="31"/>
  <c r="B9374" i="31"/>
  <c r="B9373" i="31"/>
  <c r="B9372" i="31"/>
  <c r="B9371" i="31"/>
  <c r="B9370" i="31"/>
  <c r="B9369" i="31"/>
  <c r="B9368" i="31"/>
  <c r="B9367" i="31"/>
  <c r="B9366" i="31"/>
  <c r="B9365" i="31"/>
  <c r="B9364" i="31"/>
  <c r="B9363" i="31"/>
  <c r="B9362" i="31"/>
  <c r="B9361" i="31"/>
  <c r="B9360" i="31"/>
  <c r="B9359" i="31"/>
  <c r="B9358" i="31"/>
  <c r="B9357" i="31"/>
  <c r="B9356" i="31"/>
  <c r="B9355" i="31"/>
  <c r="B9354" i="31"/>
  <c r="B9353" i="31"/>
  <c r="B9352" i="31"/>
  <c r="B9351" i="31"/>
  <c r="B9350" i="31"/>
  <c r="B9349" i="31"/>
  <c r="B9348" i="31"/>
  <c r="B9347" i="31"/>
  <c r="B9346" i="31"/>
  <c r="B9345" i="31"/>
  <c r="B9344" i="31"/>
  <c r="B9343" i="31"/>
  <c r="B9342" i="31"/>
  <c r="B9341" i="31"/>
  <c r="B9340" i="31"/>
  <c r="B9339" i="31"/>
  <c r="B9338" i="31"/>
  <c r="B9337" i="31"/>
  <c r="B9336" i="31"/>
  <c r="B9335" i="31"/>
  <c r="B9334" i="31"/>
  <c r="B9333" i="31"/>
  <c r="B9332" i="31"/>
  <c r="B9331" i="31"/>
  <c r="B9330" i="31"/>
  <c r="B9329" i="31"/>
  <c r="B9328" i="31"/>
  <c r="B9327" i="31"/>
  <c r="B9326" i="31"/>
  <c r="B9325" i="31"/>
  <c r="B9324" i="31"/>
  <c r="B9323" i="31"/>
  <c r="B9322" i="31"/>
  <c r="B9321" i="31"/>
  <c r="B9320" i="31"/>
  <c r="B9319" i="31"/>
  <c r="B9318" i="31"/>
  <c r="B9317" i="31"/>
  <c r="B9316" i="31"/>
  <c r="B9315" i="31"/>
  <c r="B9314" i="31"/>
  <c r="B9313" i="31"/>
  <c r="B9312" i="31"/>
  <c r="B9311" i="31"/>
  <c r="B9310" i="31"/>
  <c r="B9309" i="31"/>
  <c r="B9308" i="31"/>
  <c r="B9307" i="31"/>
  <c r="B9306" i="31"/>
  <c r="B9305" i="31"/>
  <c r="B9304" i="31"/>
  <c r="B9303" i="31"/>
  <c r="B9302" i="31"/>
  <c r="B9301" i="31"/>
  <c r="B9300" i="31"/>
  <c r="B9299" i="31"/>
  <c r="B9298" i="31"/>
  <c r="B9297" i="31"/>
  <c r="B9296" i="31"/>
  <c r="B9295" i="31"/>
  <c r="B9294" i="31"/>
  <c r="B9293" i="31"/>
  <c r="B9292" i="31"/>
  <c r="B9291" i="31"/>
  <c r="B9290" i="31"/>
  <c r="B9289" i="31"/>
  <c r="B9288" i="31"/>
  <c r="B9287" i="31"/>
  <c r="B9286" i="31"/>
  <c r="B9285" i="31"/>
  <c r="B9284" i="31"/>
  <c r="B9283" i="31"/>
  <c r="B9282" i="31"/>
  <c r="B9281" i="31"/>
  <c r="B9280" i="31"/>
  <c r="B9279" i="31"/>
  <c r="B9278" i="31"/>
  <c r="B9277" i="31"/>
  <c r="B9276" i="31"/>
  <c r="B9275" i="31"/>
  <c r="B9274" i="31"/>
  <c r="B9273" i="31"/>
  <c r="B9272" i="31"/>
  <c r="B9271" i="31"/>
  <c r="B9270" i="31"/>
  <c r="B9269" i="31"/>
  <c r="B9268" i="31"/>
  <c r="B9267" i="31"/>
  <c r="B9266" i="31"/>
  <c r="B9265" i="31"/>
  <c r="B9264" i="31"/>
  <c r="B9263" i="31"/>
  <c r="B9262" i="31"/>
  <c r="B9261" i="31"/>
  <c r="B9260" i="31"/>
  <c r="B9259" i="31"/>
  <c r="B9258" i="31"/>
  <c r="B9257" i="31"/>
  <c r="B9256" i="31"/>
  <c r="B9255" i="31"/>
  <c r="B9254" i="31"/>
  <c r="B9253" i="31"/>
  <c r="B9252" i="31"/>
  <c r="B9251" i="31"/>
  <c r="B9250" i="31"/>
  <c r="B9249" i="31"/>
  <c r="B9248" i="31"/>
  <c r="B9247" i="31"/>
  <c r="B9246" i="31"/>
  <c r="B9245" i="31"/>
  <c r="B9244" i="31"/>
  <c r="B9243" i="31"/>
  <c r="B9242" i="31"/>
  <c r="B9241" i="31"/>
  <c r="B9240" i="31"/>
  <c r="B9239" i="31"/>
  <c r="B9238" i="31"/>
  <c r="B9237" i="31"/>
  <c r="B9236" i="31"/>
  <c r="B9235" i="31"/>
  <c r="B9234" i="31"/>
  <c r="B9233" i="31"/>
  <c r="B9232" i="31"/>
  <c r="B9231" i="31"/>
  <c r="B9230" i="31"/>
  <c r="B9229" i="31"/>
  <c r="B9228" i="31"/>
  <c r="B9227" i="31"/>
  <c r="B9226" i="31"/>
  <c r="B9225" i="31"/>
  <c r="B9224" i="31"/>
  <c r="B9223" i="31"/>
  <c r="B9222" i="31"/>
  <c r="B9221" i="31"/>
  <c r="B9220" i="31"/>
  <c r="B9219" i="31"/>
  <c r="B9218" i="31"/>
  <c r="B9217" i="31"/>
  <c r="B9216" i="31"/>
  <c r="B9215" i="31"/>
  <c r="B9214" i="31"/>
  <c r="B9213" i="31"/>
  <c r="B9212" i="31"/>
  <c r="B9211" i="31"/>
  <c r="B9210" i="31"/>
  <c r="B9209" i="31"/>
  <c r="B9208" i="31"/>
  <c r="B9207" i="31"/>
  <c r="B9206" i="31"/>
  <c r="B9205" i="31"/>
  <c r="B9204" i="31"/>
  <c r="B9203" i="31"/>
  <c r="B9202" i="31"/>
  <c r="B9201" i="31"/>
  <c r="B9200" i="31"/>
  <c r="B9199" i="31"/>
  <c r="B9198" i="31"/>
  <c r="B9197" i="31"/>
  <c r="B9196" i="31"/>
  <c r="B9195" i="31"/>
  <c r="B9194" i="31"/>
  <c r="B9193" i="31"/>
  <c r="B9192" i="31"/>
  <c r="B9191" i="31"/>
  <c r="B9190" i="31"/>
  <c r="B9189" i="31"/>
  <c r="B9188" i="31"/>
  <c r="B9187" i="31"/>
  <c r="B9186" i="31"/>
  <c r="B9185" i="31"/>
  <c r="B9184" i="31"/>
  <c r="B9183" i="31"/>
  <c r="B9182" i="31"/>
  <c r="B9181" i="31"/>
  <c r="B9180" i="31"/>
  <c r="B9179" i="31"/>
  <c r="B9178" i="31"/>
  <c r="B9177" i="31"/>
  <c r="B9176" i="31"/>
  <c r="B9175" i="31"/>
  <c r="B9174" i="31"/>
  <c r="B9173" i="31"/>
  <c r="B9172" i="31"/>
  <c r="B9171" i="31"/>
  <c r="B9170" i="31"/>
  <c r="B9169" i="31"/>
  <c r="B9168" i="31"/>
  <c r="B9167" i="31"/>
  <c r="B9166" i="31"/>
  <c r="B9165" i="31"/>
  <c r="B9164" i="31"/>
  <c r="B9163" i="31"/>
  <c r="B9162" i="31"/>
  <c r="B9161" i="31"/>
  <c r="B9160" i="31"/>
  <c r="B9159" i="31"/>
  <c r="B9158" i="31"/>
  <c r="B9157" i="31"/>
  <c r="B9156" i="31"/>
  <c r="B9155" i="31"/>
  <c r="B9154" i="31"/>
  <c r="B9153" i="31"/>
  <c r="B9152" i="31"/>
  <c r="B9151" i="31"/>
  <c r="B9150" i="31"/>
  <c r="B9149" i="31"/>
  <c r="B9148" i="31"/>
  <c r="B9147" i="31"/>
  <c r="B9146" i="31"/>
  <c r="B9145" i="31"/>
  <c r="B9144" i="31"/>
  <c r="B9143" i="31"/>
  <c r="B9142" i="31"/>
  <c r="B9141" i="31"/>
  <c r="B9140" i="31"/>
  <c r="B9139" i="31"/>
  <c r="B9138" i="31"/>
  <c r="B9137" i="31"/>
  <c r="B9136" i="31"/>
  <c r="B9135" i="31"/>
  <c r="B9134" i="31"/>
  <c r="B9133" i="31"/>
  <c r="B9132" i="31"/>
  <c r="B9131" i="31"/>
  <c r="B9130" i="31"/>
  <c r="B9129" i="31"/>
  <c r="B9128" i="31"/>
  <c r="B9127" i="31"/>
  <c r="B9126" i="31"/>
  <c r="B9125" i="31"/>
  <c r="B9124" i="31"/>
  <c r="B9123" i="31"/>
  <c r="B9122" i="31"/>
  <c r="B9121" i="31"/>
  <c r="B9120" i="31"/>
  <c r="B9119" i="31"/>
  <c r="B9118" i="31"/>
  <c r="B9117" i="31"/>
  <c r="B9116" i="31"/>
  <c r="B9115" i="31"/>
  <c r="B9114" i="31"/>
  <c r="B9113" i="31"/>
  <c r="B9112" i="31"/>
  <c r="B9111" i="31"/>
  <c r="B9110" i="31"/>
  <c r="B9109" i="31"/>
  <c r="B9108" i="31"/>
  <c r="B9107" i="31"/>
  <c r="B9106" i="31"/>
  <c r="B9105" i="31"/>
  <c r="B9104" i="31"/>
  <c r="B9103" i="31"/>
  <c r="B9102" i="31"/>
  <c r="B9101" i="31"/>
  <c r="B9100" i="31"/>
  <c r="B9099" i="31"/>
  <c r="B9098" i="31"/>
  <c r="B9097" i="31"/>
  <c r="B9096" i="31"/>
  <c r="B9095" i="31"/>
  <c r="B9094" i="31"/>
  <c r="B9093" i="31"/>
  <c r="B9092" i="31"/>
  <c r="B9091" i="31"/>
  <c r="B9090" i="31"/>
  <c r="B9089" i="31"/>
  <c r="B9088" i="31"/>
  <c r="B9087" i="31"/>
  <c r="B9086" i="31"/>
  <c r="B9085" i="31"/>
  <c r="B9084" i="31"/>
  <c r="B9083" i="31"/>
  <c r="B9082" i="31"/>
  <c r="B9081" i="31"/>
  <c r="B9080" i="31"/>
  <c r="B9079" i="31"/>
  <c r="B9078" i="31"/>
  <c r="B9077" i="31"/>
  <c r="B9076" i="31"/>
  <c r="B9075" i="31"/>
  <c r="B9074" i="31"/>
  <c r="B9073" i="31"/>
  <c r="B9072" i="31"/>
  <c r="B9071" i="31"/>
  <c r="B9070" i="31"/>
  <c r="B9069" i="31"/>
  <c r="B9068" i="31"/>
  <c r="B9067" i="31"/>
  <c r="B9066" i="31"/>
  <c r="B9065" i="31"/>
  <c r="B9064" i="31"/>
  <c r="B9063" i="31"/>
  <c r="B9062" i="31"/>
  <c r="B9061" i="31"/>
  <c r="B9060" i="31"/>
  <c r="B9059" i="31"/>
  <c r="B9058" i="31"/>
  <c r="B9057" i="31"/>
  <c r="B9056" i="31"/>
  <c r="B9055" i="31"/>
  <c r="B9054" i="31"/>
  <c r="B9053" i="31"/>
  <c r="B9052" i="31"/>
  <c r="B9051" i="31"/>
  <c r="B9050" i="31"/>
  <c r="B9049" i="31"/>
  <c r="B9048" i="31"/>
  <c r="B9047" i="31"/>
  <c r="B9046" i="31"/>
  <c r="B9045" i="31"/>
  <c r="B9044" i="31"/>
  <c r="B9043" i="31"/>
  <c r="B9042" i="31"/>
  <c r="B9041" i="31"/>
  <c r="B9040" i="31"/>
  <c r="B9039" i="31"/>
  <c r="B9038" i="31"/>
  <c r="B9037" i="31"/>
  <c r="B9036" i="31"/>
  <c r="B9035" i="31"/>
  <c r="B9034" i="31"/>
  <c r="B9033" i="31"/>
  <c r="B9032" i="31"/>
  <c r="B9031" i="31"/>
  <c r="B9030" i="31"/>
  <c r="B9029" i="31"/>
  <c r="B9028" i="31"/>
  <c r="B9027" i="31"/>
  <c r="B9026" i="31"/>
  <c r="B9025" i="31"/>
  <c r="B9024" i="31"/>
  <c r="B9023" i="31"/>
  <c r="B9022" i="31"/>
  <c r="B9021" i="31"/>
  <c r="B9020" i="31"/>
  <c r="B9019" i="31"/>
  <c r="B9018" i="31"/>
  <c r="B9017" i="31"/>
  <c r="B9016" i="31"/>
  <c r="B9015" i="31"/>
  <c r="B9014" i="31"/>
  <c r="B9013" i="31"/>
  <c r="B9012" i="31"/>
  <c r="B9011" i="31"/>
  <c r="B9010" i="31"/>
  <c r="B9009" i="31"/>
  <c r="B9008" i="31"/>
  <c r="B9007" i="31"/>
  <c r="B9006" i="31"/>
  <c r="B9005" i="31"/>
  <c r="B9004" i="31"/>
  <c r="B9003" i="31"/>
  <c r="B9002" i="31"/>
  <c r="B9001" i="31"/>
  <c r="B9000" i="31"/>
  <c r="B8999" i="31"/>
  <c r="B8998" i="31"/>
  <c r="B8997" i="31"/>
  <c r="B8996" i="31"/>
  <c r="B8995" i="31"/>
  <c r="B8994" i="31"/>
  <c r="B8993" i="31"/>
  <c r="B8992" i="31"/>
  <c r="B8991" i="31"/>
  <c r="B8990" i="31"/>
  <c r="B8989" i="31"/>
  <c r="B8988" i="31"/>
  <c r="B8987" i="31"/>
  <c r="B8986" i="31"/>
  <c r="B8985" i="31"/>
  <c r="B8984" i="31"/>
  <c r="B8983" i="31"/>
  <c r="B8982" i="31"/>
  <c r="B8981" i="31"/>
  <c r="B8980" i="31"/>
  <c r="B8979" i="31"/>
  <c r="B8978" i="31"/>
  <c r="B8977" i="31"/>
  <c r="B8976" i="31"/>
  <c r="B8975" i="31"/>
  <c r="B8974" i="31"/>
  <c r="B8973" i="31"/>
  <c r="B8972" i="31"/>
  <c r="B8971" i="31"/>
  <c r="B8970" i="31"/>
  <c r="B8969" i="31"/>
  <c r="B8968" i="31"/>
  <c r="B8967" i="31"/>
  <c r="B8966" i="31"/>
  <c r="B8965" i="31"/>
  <c r="B8964" i="31"/>
  <c r="B8963" i="31"/>
  <c r="B8962" i="31"/>
  <c r="B8961" i="31"/>
  <c r="B8960" i="31"/>
  <c r="B8959" i="31"/>
  <c r="B8958" i="31"/>
  <c r="B8957" i="31"/>
  <c r="B8956" i="31"/>
  <c r="B8955" i="31"/>
  <c r="B8954" i="31"/>
  <c r="B8953" i="31"/>
  <c r="B8952" i="31"/>
  <c r="B8951" i="31"/>
  <c r="B8950" i="31"/>
  <c r="B8949" i="31"/>
  <c r="B8948" i="31"/>
  <c r="B8947" i="31"/>
  <c r="B8946" i="31"/>
  <c r="B8945" i="31"/>
  <c r="B8944" i="31"/>
  <c r="B8943" i="31"/>
  <c r="B8942" i="31"/>
  <c r="B8941" i="31"/>
  <c r="B8940" i="31"/>
  <c r="B8939" i="31"/>
  <c r="B8938" i="31"/>
  <c r="B8937" i="31"/>
  <c r="B8936" i="31"/>
  <c r="B8935" i="31"/>
  <c r="B8934" i="31"/>
  <c r="B8933" i="31"/>
  <c r="B8932" i="31"/>
  <c r="B8931" i="31"/>
  <c r="B8930" i="31"/>
  <c r="B8929" i="31"/>
  <c r="B8928" i="31"/>
  <c r="B8927" i="31"/>
  <c r="B8926" i="31"/>
  <c r="B8925" i="31"/>
  <c r="B8924" i="31"/>
  <c r="B8923" i="31"/>
  <c r="B8922" i="31"/>
  <c r="B8921" i="31"/>
  <c r="B8920" i="31"/>
  <c r="B8919" i="31"/>
  <c r="B8918" i="31"/>
  <c r="B8917" i="31"/>
  <c r="B8916" i="31"/>
  <c r="B8915" i="31"/>
  <c r="B8914" i="31"/>
  <c r="B8913" i="31"/>
  <c r="B8912" i="31"/>
  <c r="B8911" i="31"/>
  <c r="B8910" i="31"/>
  <c r="B8909" i="31"/>
  <c r="B8908" i="31"/>
  <c r="B8907" i="31"/>
  <c r="B8906" i="31"/>
  <c r="B8905" i="31"/>
  <c r="B8904" i="31"/>
  <c r="B8903" i="31"/>
  <c r="B8902" i="31"/>
  <c r="B8901" i="31"/>
  <c r="B8900" i="31"/>
  <c r="B8899" i="31"/>
  <c r="B8898" i="31"/>
  <c r="B8897" i="31"/>
  <c r="B8896" i="31"/>
  <c r="B8895" i="31"/>
  <c r="B8894" i="31"/>
  <c r="B8893" i="31"/>
  <c r="B8892" i="31"/>
  <c r="B8891" i="31"/>
  <c r="B8890" i="31"/>
  <c r="B8889" i="31"/>
  <c r="B8888" i="31"/>
  <c r="B8887" i="31"/>
  <c r="B8886" i="31"/>
  <c r="B8885" i="31"/>
  <c r="B8884" i="31"/>
  <c r="B8883" i="31"/>
  <c r="B8882" i="31"/>
  <c r="B8881" i="31"/>
  <c r="B8880" i="31"/>
  <c r="B8879" i="31"/>
  <c r="B8878" i="31"/>
  <c r="B8877" i="31"/>
  <c r="B8876" i="31"/>
  <c r="B8875" i="31"/>
  <c r="B8874" i="31"/>
  <c r="B8873" i="31"/>
  <c r="B8872" i="31"/>
  <c r="B8871" i="31"/>
  <c r="B8870" i="31"/>
  <c r="B8869" i="31"/>
  <c r="B8868" i="31"/>
  <c r="B8867" i="31"/>
  <c r="B8866" i="31"/>
  <c r="B8865" i="31"/>
  <c r="B8864" i="31"/>
  <c r="B8863" i="31"/>
  <c r="B8862" i="31"/>
  <c r="B8861" i="31"/>
  <c r="B8860" i="31"/>
  <c r="B8859" i="31"/>
  <c r="B8858" i="31"/>
  <c r="B8857" i="31"/>
  <c r="B8856" i="31"/>
  <c r="B8855" i="31"/>
  <c r="B8854" i="31"/>
  <c r="B8853" i="31"/>
  <c r="B8852" i="31"/>
  <c r="B8851" i="31"/>
  <c r="B8850" i="31"/>
  <c r="B8849" i="31"/>
  <c r="B8848" i="31"/>
  <c r="B8847" i="31"/>
  <c r="B8846" i="31"/>
  <c r="B8845" i="31"/>
  <c r="B8844" i="31"/>
  <c r="B8843" i="31"/>
  <c r="B8842" i="31"/>
  <c r="B8841" i="31"/>
  <c r="B8840" i="31"/>
  <c r="B8839" i="31"/>
  <c r="B8838" i="31"/>
  <c r="B8837" i="31"/>
  <c r="B8836" i="31"/>
  <c r="B8835" i="31"/>
  <c r="B8834" i="31"/>
  <c r="B8833" i="31"/>
  <c r="B8832" i="31"/>
  <c r="B8831" i="31"/>
  <c r="B8830" i="31"/>
  <c r="B8829" i="31"/>
  <c r="B8828" i="31"/>
  <c r="B8827" i="31"/>
  <c r="B8826" i="31"/>
  <c r="B8825" i="31"/>
  <c r="B8824" i="31"/>
  <c r="B8823" i="31"/>
  <c r="B8822" i="31"/>
  <c r="B8821" i="31"/>
  <c r="B8820" i="31"/>
  <c r="B8819" i="31"/>
  <c r="B8818" i="31"/>
  <c r="B8817" i="31"/>
  <c r="B8816" i="31"/>
  <c r="B8815" i="31"/>
  <c r="B8814" i="31"/>
  <c r="B8813" i="31"/>
  <c r="B8812" i="31"/>
  <c r="B8811" i="31"/>
  <c r="B8810" i="31"/>
  <c r="B8809" i="31"/>
  <c r="B8808" i="31"/>
  <c r="B8807" i="31"/>
  <c r="B8806" i="31"/>
  <c r="B8805" i="31"/>
  <c r="B8804" i="31"/>
  <c r="B8803" i="31"/>
  <c r="B8802" i="31"/>
  <c r="B8801" i="31"/>
  <c r="B8800" i="31"/>
  <c r="B8799" i="31"/>
  <c r="B8798" i="31"/>
  <c r="B8797" i="31"/>
  <c r="B8796" i="31"/>
  <c r="B8795" i="31"/>
  <c r="B8794" i="31"/>
  <c r="B8793" i="31"/>
  <c r="B8792" i="31"/>
  <c r="B8791" i="31"/>
  <c r="B8790" i="31"/>
  <c r="B8789" i="31"/>
  <c r="B8788" i="31"/>
  <c r="B8787" i="31"/>
  <c r="B8786" i="31"/>
  <c r="B8785" i="31"/>
  <c r="B8784" i="31"/>
  <c r="B8783" i="31"/>
  <c r="B8782" i="31"/>
  <c r="B8781" i="31"/>
  <c r="B8780" i="31"/>
  <c r="B8779" i="31"/>
  <c r="B8778" i="31"/>
  <c r="B8777" i="31"/>
  <c r="B8776" i="31"/>
  <c r="B8775" i="31"/>
  <c r="B8774" i="31"/>
  <c r="B8773" i="31"/>
  <c r="B8772" i="31"/>
  <c r="B8771" i="31"/>
  <c r="B8770" i="31"/>
  <c r="B8769" i="31"/>
  <c r="B8768" i="31"/>
  <c r="B8767" i="31"/>
  <c r="B8766" i="31"/>
  <c r="B8765" i="31"/>
  <c r="B8764" i="31"/>
  <c r="B8763" i="31"/>
  <c r="B8762" i="31"/>
  <c r="B8761" i="31"/>
  <c r="B8760" i="31"/>
  <c r="B8759" i="31"/>
  <c r="B8758" i="31"/>
  <c r="B8757" i="31"/>
  <c r="B8756" i="31"/>
  <c r="B8755" i="31"/>
  <c r="B8754" i="31"/>
  <c r="B8753" i="31"/>
  <c r="B8752" i="31"/>
  <c r="B8751" i="31"/>
  <c r="B8750" i="31"/>
  <c r="B8749" i="31"/>
  <c r="B8748" i="31"/>
  <c r="B8747" i="31"/>
  <c r="B8746" i="31"/>
  <c r="B8745" i="31"/>
  <c r="B8744" i="31"/>
  <c r="B8743" i="31"/>
  <c r="B8742" i="31"/>
  <c r="B8741" i="31"/>
  <c r="B8740" i="31"/>
  <c r="B8739" i="31"/>
  <c r="B8738" i="31"/>
  <c r="B8737" i="31"/>
  <c r="B8736" i="31"/>
  <c r="B8735" i="31"/>
  <c r="B8734" i="31"/>
  <c r="B8733" i="31"/>
  <c r="B8732" i="31"/>
  <c r="B8731" i="31"/>
  <c r="B8730" i="31"/>
  <c r="B8729" i="31"/>
  <c r="B8728" i="31"/>
  <c r="B8727" i="31"/>
  <c r="B8726" i="31"/>
  <c r="B8725" i="31"/>
  <c r="B8724" i="31"/>
  <c r="B8723" i="31"/>
  <c r="B8722" i="31"/>
  <c r="B8721" i="31"/>
  <c r="B8720" i="31"/>
  <c r="B8719" i="31"/>
  <c r="B8718" i="31"/>
  <c r="B8717" i="31"/>
  <c r="B8716" i="31"/>
  <c r="B8715" i="31"/>
  <c r="B8714" i="31"/>
  <c r="B8713" i="31"/>
  <c r="B8712" i="31"/>
  <c r="B8711" i="31"/>
  <c r="B8710" i="31"/>
  <c r="B8709" i="31"/>
  <c r="B8708" i="31"/>
  <c r="B8707" i="31"/>
  <c r="B8706" i="31"/>
  <c r="B8705" i="31"/>
  <c r="B8704" i="31"/>
  <c r="B8703" i="31"/>
  <c r="B8702" i="31"/>
  <c r="B8701" i="31"/>
  <c r="B8700" i="31"/>
  <c r="B8699" i="31"/>
  <c r="B8698" i="31"/>
  <c r="B8697" i="31"/>
  <c r="B8696" i="31"/>
  <c r="B8695" i="31"/>
  <c r="B8694" i="31"/>
  <c r="B8693" i="31"/>
  <c r="B8692" i="31"/>
  <c r="B8691" i="31"/>
  <c r="B8690" i="31"/>
  <c r="B8689" i="31"/>
  <c r="B8688" i="31"/>
  <c r="B8687" i="31"/>
  <c r="B8686" i="31"/>
  <c r="B8685" i="31"/>
  <c r="B8684" i="31"/>
  <c r="B8683" i="31"/>
  <c r="B8682" i="31"/>
  <c r="B8681" i="31"/>
  <c r="B8680" i="31"/>
  <c r="B8679" i="31"/>
  <c r="B8678" i="31"/>
  <c r="B8677" i="31"/>
  <c r="B8676" i="31"/>
  <c r="B8675" i="31"/>
  <c r="B8674" i="31"/>
  <c r="B8673" i="31"/>
  <c r="B8672" i="31"/>
  <c r="B8671" i="31"/>
  <c r="B8670" i="31"/>
  <c r="B8669" i="31"/>
  <c r="B8668" i="31"/>
  <c r="B8667" i="31"/>
  <c r="B8666" i="31"/>
  <c r="B8665" i="31"/>
  <c r="B8664" i="31"/>
  <c r="B8663" i="31"/>
  <c r="B8662" i="31"/>
  <c r="B8661" i="31"/>
  <c r="B8660" i="31"/>
  <c r="B8659" i="31"/>
  <c r="B8658" i="31"/>
  <c r="B8657" i="31"/>
  <c r="B8656" i="31"/>
  <c r="B8655" i="31"/>
  <c r="B8654" i="31"/>
  <c r="B8653" i="31"/>
  <c r="B8652" i="31"/>
  <c r="B8651" i="31"/>
  <c r="B8650" i="31"/>
  <c r="B8649" i="31"/>
  <c r="B8648" i="31"/>
  <c r="B8647" i="31"/>
  <c r="B8646" i="31"/>
  <c r="B8645" i="31"/>
  <c r="B8644" i="31"/>
  <c r="B8643" i="31"/>
  <c r="B8642" i="31"/>
  <c r="B8641" i="31"/>
  <c r="B8640" i="31"/>
  <c r="B8639" i="31"/>
  <c r="B8638" i="31"/>
  <c r="B8637" i="31"/>
  <c r="B8636" i="31"/>
  <c r="B8635" i="31"/>
  <c r="B8634" i="31"/>
  <c r="B8633" i="31"/>
  <c r="B8632" i="31"/>
  <c r="B8631" i="31"/>
  <c r="B8630" i="31"/>
  <c r="B8629" i="31"/>
  <c r="B8628" i="31"/>
  <c r="B8627" i="31"/>
  <c r="B8626" i="31"/>
  <c r="B8625" i="31"/>
  <c r="B8624" i="31"/>
  <c r="B8623" i="31"/>
  <c r="B8622" i="31"/>
  <c r="B8621" i="31"/>
  <c r="B8620" i="31"/>
  <c r="B8619" i="31"/>
  <c r="B8618" i="31"/>
  <c r="B8617" i="31"/>
  <c r="B8616" i="31"/>
  <c r="B8615" i="31"/>
  <c r="B8614" i="31"/>
  <c r="B8613" i="31"/>
  <c r="B8612" i="31"/>
  <c r="B8611" i="31"/>
  <c r="B8610" i="31"/>
  <c r="B8609" i="31"/>
  <c r="B8608" i="31"/>
  <c r="B8607" i="31"/>
  <c r="B8606" i="31"/>
  <c r="B8605" i="31"/>
  <c r="B8604" i="31"/>
  <c r="B8603" i="31"/>
  <c r="B8602" i="31"/>
  <c r="B8601" i="31"/>
  <c r="B8600" i="31"/>
  <c r="B8599" i="31"/>
  <c r="B8598" i="31"/>
  <c r="B8597" i="31"/>
  <c r="B8596" i="31"/>
  <c r="B8595" i="31"/>
  <c r="B8594" i="31"/>
  <c r="B8593" i="31"/>
  <c r="B8592" i="31"/>
  <c r="B8591" i="31"/>
  <c r="B8590" i="31"/>
  <c r="B8589" i="31"/>
  <c r="B8588" i="31"/>
  <c r="B8587" i="31"/>
  <c r="B8586" i="31"/>
  <c r="B8585" i="31"/>
  <c r="B8584" i="31"/>
  <c r="B8583" i="31"/>
  <c r="B8582" i="31"/>
  <c r="B8581" i="31"/>
  <c r="B8580" i="31"/>
  <c r="B8579" i="31"/>
  <c r="B8578" i="31"/>
  <c r="B8577" i="31"/>
  <c r="B8576" i="31"/>
  <c r="B8575" i="31"/>
  <c r="B8574" i="31"/>
  <c r="B8573" i="31"/>
  <c r="B8572" i="31"/>
  <c r="B8571" i="31"/>
  <c r="B8570" i="31"/>
  <c r="B8569" i="31"/>
  <c r="B8568" i="31"/>
  <c r="B8567" i="31"/>
  <c r="B8566" i="31"/>
  <c r="B8565" i="31"/>
  <c r="B8564" i="31"/>
  <c r="B8563" i="31"/>
  <c r="B8562" i="31"/>
  <c r="B8561" i="31"/>
  <c r="B8560" i="31"/>
  <c r="B8559" i="31"/>
  <c r="B8558" i="31"/>
  <c r="B8557" i="31"/>
  <c r="B8556" i="31"/>
  <c r="B8555" i="31"/>
  <c r="B8554" i="31"/>
  <c r="B8553" i="31"/>
  <c r="B8552" i="31"/>
  <c r="B8551" i="31"/>
  <c r="B8550" i="31"/>
  <c r="B8549" i="31"/>
  <c r="B8548" i="31"/>
  <c r="B8547" i="31"/>
  <c r="B8546" i="31"/>
  <c r="B8545" i="31"/>
  <c r="B8544" i="31"/>
  <c r="B8543" i="31"/>
  <c r="B8542" i="31"/>
  <c r="B8541" i="31"/>
  <c r="B8540" i="31"/>
  <c r="B8539" i="31"/>
  <c r="B8538" i="31"/>
  <c r="B8537" i="31"/>
  <c r="B8536" i="31"/>
  <c r="B8535" i="31"/>
  <c r="B8534" i="31"/>
  <c r="B8533" i="31"/>
  <c r="B8532" i="31"/>
  <c r="B8531" i="31"/>
  <c r="B8530" i="31"/>
  <c r="B8529" i="31"/>
  <c r="B8528" i="31"/>
  <c r="B8527" i="31"/>
  <c r="B8526" i="31"/>
  <c r="B8525" i="31"/>
  <c r="B8524" i="31"/>
  <c r="B8523" i="31"/>
  <c r="B8522" i="31"/>
  <c r="B8521" i="31"/>
  <c r="B8520" i="31"/>
  <c r="B8519" i="31"/>
  <c r="B8518" i="31"/>
  <c r="B8517" i="31"/>
  <c r="B8516" i="31"/>
  <c r="B8515" i="31"/>
  <c r="B8514" i="31"/>
  <c r="B8513" i="31"/>
  <c r="B8512" i="31"/>
  <c r="B8511" i="31"/>
  <c r="B8510" i="31"/>
  <c r="B8509" i="31"/>
  <c r="B8508" i="31"/>
  <c r="B8507" i="31"/>
  <c r="B8506" i="31"/>
  <c r="B8505" i="31"/>
  <c r="B8504" i="31"/>
  <c r="B8503" i="31"/>
  <c r="B8502" i="31"/>
  <c r="B8501" i="31"/>
  <c r="B8500" i="31"/>
  <c r="B8499" i="31"/>
  <c r="B8498" i="31"/>
  <c r="B8497" i="31"/>
  <c r="B8496" i="31"/>
  <c r="B8495" i="31"/>
  <c r="B8494" i="31"/>
  <c r="B8493" i="31"/>
  <c r="B8492" i="31"/>
  <c r="B8491" i="31"/>
  <c r="B8490" i="31"/>
  <c r="B8489" i="31"/>
  <c r="B8488" i="31"/>
  <c r="B8487" i="31"/>
  <c r="B8486" i="31"/>
  <c r="B8485" i="31"/>
  <c r="B8484" i="31"/>
  <c r="B8483" i="31"/>
  <c r="B8482" i="31"/>
  <c r="B8481" i="31"/>
  <c r="B8480" i="31"/>
  <c r="B8479" i="31"/>
  <c r="B8478" i="31"/>
  <c r="B8477" i="31"/>
  <c r="B8476" i="31"/>
  <c r="B8475" i="31"/>
  <c r="B8474" i="31"/>
  <c r="B8473" i="31"/>
  <c r="B8472" i="31"/>
  <c r="B8471" i="31"/>
  <c r="B8470" i="31"/>
  <c r="B8469" i="31"/>
  <c r="B8468" i="31"/>
  <c r="B8467" i="31"/>
  <c r="B8466" i="31"/>
  <c r="B8465" i="31"/>
  <c r="B8464" i="31"/>
  <c r="B8463" i="31"/>
  <c r="B8462" i="31"/>
  <c r="B8461" i="31"/>
  <c r="B8460" i="31"/>
  <c r="B8459" i="31"/>
  <c r="B8458" i="31"/>
  <c r="B8457" i="31"/>
  <c r="B8456" i="31"/>
  <c r="B8455" i="31"/>
  <c r="B8454" i="31"/>
  <c r="B8453" i="31"/>
  <c r="B8452" i="31"/>
  <c r="B8451" i="31"/>
  <c r="B8450" i="31"/>
  <c r="B8449" i="31"/>
  <c r="B8448" i="31"/>
  <c r="B8447" i="31"/>
  <c r="B8446" i="31"/>
  <c r="B8445" i="31"/>
  <c r="B8444" i="31"/>
  <c r="B8443" i="31"/>
  <c r="B8442" i="31"/>
  <c r="B8441" i="31"/>
  <c r="B8440" i="31"/>
  <c r="B8439" i="31"/>
  <c r="B8438" i="31"/>
  <c r="B8437" i="31"/>
  <c r="B8436" i="31"/>
  <c r="B8435" i="31"/>
  <c r="B8434" i="31"/>
  <c r="B8433" i="31"/>
  <c r="B8432" i="31"/>
  <c r="B8431" i="31"/>
  <c r="B8430" i="31"/>
  <c r="B8429" i="31"/>
  <c r="B8428" i="31"/>
  <c r="B8427" i="31"/>
  <c r="B8426" i="31"/>
  <c r="B8425" i="31"/>
  <c r="B8424" i="31"/>
  <c r="B8423" i="31"/>
  <c r="B8422" i="31"/>
  <c r="B8421" i="31"/>
  <c r="B8420" i="31"/>
  <c r="B8419" i="31"/>
  <c r="B8418" i="31"/>
  <c r="B8417" i="31"/>
  <c r="B8416" i="31"/>
  <c r="B8415" i="31"/>
  <c r="B8414" i="31"/>
  <c r="B8413" i="31"/>
  <c r="B8412" i="31"/>
  <c r="B8411" i="31"/>
  <c r="B8410" i="31"/>
  <c r="B8409" i="31"/>
  <c r="B8408" i="31"/>
  <c r="B8407" i="31"/>
  <c r="B8406" i="31"/>
  <c r="B8405" i="31"/>
  <c r="B8404" i="31"/>
  <c r="B8403" i="31"/>
  <c r="B8402" i="31"/>
  <c r="B8401" i="31"/>
  <c r="B8400" i="31"/>
  <c r="B8399" i="31"/>
  <c r="B8398" i="31"/>
  <c r="B8397" i="31"/>
  <c r="B8396" i="31"/>
  <c r="B8395" i="31"/>
  <c r="B8394" i="31"/>
  <c r="B8393" i="31"/>
  <c r="B8392" i="31"/>
  <c r="B8391" i="31"/>
  <c r="B8390" i="31"/>
  <c r="B8389" i="31"/>
  <c r="B8388" i="31"/>
  <c r="B8387" i="31"/>
  <c r="B8386" i="31"/>
  <c r="B8385" i="31"/>
  <c r="B8384" i="31"/>
  <c r="B8383" i="31"/>
  <c r="B8382" i="31"/>
  <c r="B8381" i="31"/>
  <c r="B8380" i="31"/>
  <c r="B8379" i="31"/>
  <c r="B8378" i="31"/>
  <c r="B8377" i="31"/>
  <c r="B8376" i="31"/>
  <c r="B8375" i="31"/>
  <c r="B8374" i="31"/>
  <c r="B8373" i="31"/>
  <c r="B8372" i="31"/>
  <c r="B8371" i="31"/>
  <c r="B8370" i="31"/>
  <c r="B8369" i="31"/>
  <c r="B8368" i="31"/>
  <c r="B8367" i="31"/>
  <c r="B8366" i="31"/>
  <c r="B8365" i="31"/>
  <c r="B8364" i="31"/>
  <c r="B8363" i="31"/>
  <c r="B8362" i="31"/>
  <c r="B8361" i="31"/>
  <c r="B8360" i="31"/>
  <c r="B8359" i="31"/>
  <c r="B8358" i="31"/>
  <c r="B8357" i="31"/>
  <c r="B8356" i="31"/>
  <c r="B8355" i="31"/>
  <c r="B8354" i="31"/>
  <c r="B8353" i="31"/>
  <c r="B8352" i="31"/>
  <c r="B8351" i="31"/>
  <c r="B8350" i="31"/>
  <c r="B8349" i="31"/>
  <c r="B8348" i="31"/>
  <c r="B8347" i="31"/>
  <c r="B8346" i="31"/>
  <c r="B8345" i="31"/>
  <c r="B8344" i="31"/>
  <c r="B8343" i="31"/>
  <c r="B8342" i="31"/>
  <c r="B8341" i="31"/>
  <c r="B8340" i="31"/>
  <c r="B8339" i="31"/>
  <c r="B8338" i="31"/>
  <c r="B8337" i="31"/>
  <c r="B8336" i="31"/>
  <c r="B8335" i="31"/>
  <c r="B8334" i="31"/>
  <c r="B8333" i="31"/>
  <c r="B8332" i="31"/>
  <c r="B8331" i="31"/>
  <c r="B8330" i="31"/>
  <c r="B8329" i="31"/>
  <c r="B8328" i="31"/>
  <c r="B8327" i="31"/>
  <c r="B8326" i="31"/>
  <c r="B8325" i="31"/>
  <c r="B8324" i="31"/>
  <c r="B8323" i="31"/>
  <c r="B8322" i="31"/>
  <c r="B8321" i="31"/>
  <c r="B8320" i="31"/>
  <c r="B8319" i="31"/>
  <c r="B8318" i="31"/>
  <c r="B8317" i="31"/>
  <c r="B8316" i="31"/>
  <c r="B8315" i="31"/>
  <c r="B8314" i="31"/>
  <c r="B8313" i="31"/>
  <c r="B8312" i="31"/>
  <c r="B8311" i="31"/>
  <c r="B8310" i="31"/>
  <c r="B8309" i="31"/>
  <c r="B8308" i="31"/>
  <c r="B8307" i="31"/>
  <c r="B8306" i="31"/>
  <c r="B8305" i="31"/>
  <c r="B8304" i="31"/>
  <c r="B8303" i="31"/>
  <c r="B8302" i="31"/>
  <c r="B8301" i="31"/>
  <c r="B8300" i="31"/>
  <c r="B8299" i="31"/>
  <c r="B8298" i="31"/>
  <c r="B8297" i="31"/>
  <c r="B8296" i="31"/>
  <c r="B8295" i="31"/>
  <c r="B8294" i="31"/>
  <c r="B8293" i="31"/>
  <c r="B8292" i="31"/>
  <c r="B8291" i="31"/>
  <c r="B8290" i="31"/>
  <c r="B8289" i="31"/>
  <c r="B8288" i="31"/>
  <c r="B8287" i="31"/>
  <c r="B8286" i="31"/>
  <c r="B8285" i="31"/>
  <c r="B8284" i="31"/>
  <c r="B8283" i="31"/>
  <c r="B8282" i="31"/>
  <c r="B8281" i="31"/>
  <c r="B8280" i="31"/>
  <c r="B8279" i="31"/>
  <c r="B8278" i="31"/>
  <c r="B8277" i="31"/>
  <c r="B8276" i="31"/>
  <c r="B8275" i="31"/>
  <c r="B8274" i="31"/>
  <c r="B8273" i="31"/>
  <c r="B8272" i="31"/>
  <c r="B8271" i="31"/>
  <c r="B8270" i="31"/>
  <c r="B8269" i="31"/>
  <c r="B8268" i="31"/>
  <c r="B8267" i="31"/>
  <c r="B8266" i="31"/>
  <c r="B8265" i="31"/>
  <c r="B8264" i="31"/>
  <c r="B8263" i="31"/>
  <c r="B8262" i="31"/>
  <c r="B8261" i="31"/>
  <c r="B8260" i="31"/>
  <c r="B8259" i="31"/>
  <c r="B8258" i="31"/>
  <c r="B8257" i="31"/>
  <c r="B8256" i="31"/>
  <c r="B8255" i="31"/>
  <c r="B8254" i="31"/>
  <c r="B8253" i="31"/>
  <c r="B8252" i="31"/>
  <c r="B8251" i="31"/>
  <c r="B8250" i="31"/>
  <c r="B8249" i="31"/>
  <c r="B8248" i="31"/>
  <c r="B8247" i="31"/>
  <c r="B8246" i="31"/>
  <c r="B8245" i="31"/>
  <c r="B8244" i="31"/>
  <c r="B8243" i="31"/>
  <c r="B8242" i="31"/>
  <c r="B8241" i="31"/>
  <c r="B8240" i="31"/>
  <c r="B8239" i="31"/>
  <c r="B8238" i="31"/>
  <c r="B8237" i="31"/>
  <c r="B8236" i="31"/>
  <c r="B8235" i="31"/>
  <c r="B8234" i="31"/>
  <c r="B8233" i="31"/>
  <c r="B8232" i="31"/>
  <c r="B8231" i="31"/>
  <c r="B8230" i="31"/>
  <c r="B8229" i="31"/>
  <c r="B8228" i="31"/>
  <c r="B8227" i="31"/>
  <c r="B8226" i="31"/>
  <c r="B8225" i="31"/>
  <c r="B8224" i="31"/>
  <c r="B8223" i="31"/>
  <c r="B8222" i="31"/>
  <c r="B8221" i="31"/>
  <c r="B8220" i="31"/>
  <c r="B8219" i="31"/>
  <c r="B8218" i="31"/>
  <c r="B8217" i="31"/>
  <c r="B8216" i="31"/>
  <c r="B8215" i="31"/>
  <c r="B8214" i="31"/>
  <c r="B8213" i="31"/>
  <c r="B8212" i="31"/>
  <c r="B8211" i="31"/>
  <c r="B8210" i="31"/>
  <c r="B8209" i="31"/>
  <c r="B8208" i="31"/>
  <c r="B8207" i="31"/>
  <c r="B8206" i="31"/>
  <c r="B8205" i="31"/>
  <c r="B8204" i="31"/>
  <c r="B8203" i="31"/>
  <c r="B8202" i="31"/>
  <c r="B8201" i="31"/>
  <c r="B8200" i="31"/>
  <c r="B8199" i="31"/>
  <c r="B8198" i="31"/>
  <c r="B8197" i="31"/>
  <c r="B8196" i="31"/>
  <c r="B8195" i="31"/>
  <c r="B8194" i="31"/>
  <c r="B8193" i="31"/>
  <c r="B8192" i="31"/>
  <c r="B8191" i="31"/>
  <c r="B8190" i="31"/>
  <c r="B8189" i="31"/>
  <c r="B8188" i="31"/>
  <c r="B8187" i="31"/>
  <c r="B8186" i="31"/>
  <c r="B8185" i="31"/>
  <c r="B8184" i="31"/>
  <c r="B8183" i="31"/>
  <c r="B8182" i="31"/>
  <c r="B8181" i="31"/>
  <c r="B8180" i="31"/>
  <c r="B8179" i="31"/>
  <c r="B8178" i="31"/>
  <c r="B8177" i="31"/>
  <c r="B8176" i="31"/>
  <c r="B8175" i="31"/>
  <c r="B8174" i="31"/>
  <c r="B8173" i="31"/>
  <c r="B8172" i="31"/>
  <c r="B8171" i="31"/>
  <c r="B8170" i="31"/>
  <c r="B8169" i="31"/>
  <c r="B8168" i="31"/>
  <c r="B8167" i="31"/>
  <c r="B8166" i="31"/>
  <c r="B8165" i="31"/>
  <c r="B8164" i="31"/>
  <c r="B8163" i="31"/>
  <c r="B8162" i="31"/>
  <c r="B8161" i="31"/>
  <c r="B8160" i="31"/>
  <c r="B8159" i="31"/>
  <c r="B8158" i="31"/>
  <c r="B8157" i="31"/>
  <c r="B8156" i="31"/>
  <c r="B8155" i="31"/>
  <c r="B8154" i="31"/>
  <c r="B8153" i="31"/>
  <c r="B8152" i="31"/>
  <c r="B8151" i="31"/>
  <c r="B8150" i="31"/>
  <c r="B8149" i="31"/>
  <c r="B8148" i="31"/>
  <c r="B8147" i="31"/>
  <c r="B8146" i="31"/>
  <c r="B8145" i="31"/>
  <c r="B8144" i="31"/>
  <c r="B8143" i="31"/>
  <c r="B8142" i="31"/>
  <c r="B8141" i="31"/>
  <c r="B8140" i="31"/>
  <c r="B8139" i="31"/>
  <c r="B8138" i="31"/>
  <c r="B8137" i="31"/>
  <c r="B8136" i="31"/>
  <c r="B8135" i="31"/>
  <c r="B8134" i="31"/>
  <c r="B8133" i="31"/>
  <c r="B8132" i="31"/>
  <c r="B8131" i="31"/>
  <c r="B8130" i="31"/>
  <c r="B8129" i="31"/>
  <c r="B8128" i="31"/>
  <c r="B8127" i="31"/>
  <c r="B8126" i="31"/>
  <c r="B8125" i="31"/>
  <c r="B8124" i="31"/>
  <c r="B8123" i="31"/>
  <c r="B8122" i="31"/>
  <c r="B8121" i="31"/>
  <c r="B8120" i="31"/>
  <c r="B8119" i="31"/>
  <c r="B8118" i="31"/>
  <c r="B8117" i="31"/>
  <c r="B8116" i="31"/>
  <c r="B8115" i="31"/>
  <c r="B8114" i="31"/>
  <c r="B8113" i="31"/>
  <c r="B8112" i="31"/>
  <c r="B8111" i="31"/>
  <c r="B8110" i="31"/>
  <c r="B8109" i="31"/>
  <c r="B8108" i="31"/>
  <c r="B8107" i="31"/>
  <c r="B8106" i="31"/>
  <c r="B8105" i="31"/>
  <c r="B8104" i="31"/>
  <c r="B8103" i="31"/>
  <c r="B8102" i="31"/>
  <c r="B8101" i="31"/>
  <c r="B8100" i="31"/>
  <c r="B8099" i="31"/>
  <c r="B8098" i="31"/>
  <c r="B8097" i="31"/>
  <c r="B8096" i="31"/>
  <c r="B8095" i="31"/>
  <c r="B8094" i="31"/>
  <c r="B8093" i="31"/>
  <c r="B8092" i="31"/>
  <c r="B8091" i="31"/>
  <c r="B8090" i="31"/>
  <c r="B8089" i="31"/>
  <c r="B8088" i="31"/>
  <c r="B8087" i="31"/>
  <c r="B8086" i="31"/>
  <c r="B8085" i="31"/>
  <c r="B8084" i="31"/>
  <c r="B8083" i="31"/>
  <c r="B8082" i="31"/>
  <c r="B8081" i="31"/>
  <c r="B8080" i="31"/>
  <c r="B8079" i="31"/>
  <c r="B8078" i="31"/>
  <c r="B8077" i="31"/>
  <c r="B8076" i="31"/>
  <c r="B8075" i="31"/>
  <c r="B8074" i="31"/>
  <c r="B8073" i="31"/>
  <c r="B8072" i="31"/>
  <c r="B8071" i="31"/>
  <c r="B8070" i="31"/>
  <c r="B8069" i="31"/>
  <c r="B8068" i="31"/>
  <c r="B8067" i="31"/>
  <c r="B8066" i="31"/>
  <c r="B8065" i="31"/>
  <c r="B8064" i="31"/>
  <c r="B8063" i="31"/>
  <c r="B8062" i="31"/>
  <c r="B8061" i="31"/>
  <c r="B8060" i="31"/>
  <c r="B8059" i="31"/>
  <c r="B8058" i="31"/>
  <c r="B8057" i="31"/>
  <c r="B8056" i="31"/>
  <c r="B8055" i="31"/>
  <c r="B8054" i="31"/>
  <c r="B8053" i="31"/>
  <c r="B8052" i="31"/>
  <c r="B8051" i="31"/>
  <c r="B8050" i="31"/>
  <c r="B8049" i="31"/>
  <c r="B8048" i="31"/>
  <c r="B8047" i="31"/>
  <c r="B8046" i="31"/>
  <c r="B8045" i="31"/>
  <c r="B8044" i="31"/>
  <c r="B8043" i="31"/>
  <c r="B8042" i="31"/>
  <c r="B8041" i="31"/>
  <c r="B8040" i="31"/>
  <c r="B8039" i="31"/>
  <c r="B8038" i="31"/>
  <c r="B8037" i="31"/>
  <c r="B8036" i="31"/>
  <c r="B8035" i="31"/>
  <c r="B8034" i="31"/>
  <c r="B8033" i="31"/>
  <c r="B8032" i="31"/>
  <c r="B8031" i="31"/>
  <c r="B8030" i="31"/>
  <c r="B8029" i="31"/>
  <c r="B8028" i="31"/>
  <c r="B8027" i="31"/>
  <c r="B8026" i="31"/>
  <c r="B8025" i="31"/>
  <c r="B8024" i="31"/>
  <c r="B8023" i="31"/>
  <c r="B8022" i="31"/>
  <c r="B8021" i="31"/>
  <c r="B8020" i="31"/>
  <c r="B8019" i="31"/>
  <c r="B8018" i="31"/>
  <c r="B8017" i="31"/>
  <c r="B8016" i="31"/>
  <c r="B8015" i="31"/>
  <c r="B8014" i="31"/>
  <c r="B8013" i="31"/>
  <c r="B8012" i="31"/>
  <c r="B8011" i="31"/>
  <c r="B8010" i="31"/>
  <c r="B8009" i="31"/>
  <c r="B8008" i="31"/>
  <c r="B8007" i="31"/>
  <c r="B8006" i="31"/>
  <c r="B8005" i="31"/>
  <c r="B8004" i="31"/>
  <c r="B8003" i="31"/>
  <c r="B8002" i="31"/>
  <c r="B8001" i="31"/>
  <c r="B8000" i="31"/>
  <c r="B7999" i="31"/>
  <c r="B7998" i="31"/>
  <c r="B7997" i="31"/>
  <c r="B7996" i="31"/>
  <c r="B7995" i="31"/>
  <c r="B7994" i="31"/>
  <c r="B7993" i="31"/>
  <c r="B7992" i="31"/>
  <c r="B7991" i="31"/>
  <c r="B7990" i="31"/>
  <c r="B7989" i="31"/>
  <c r="B7988" i="31"/>
  <c r="B7987" i="31"/>
  <c r="B7986" i="31"/>
  <c r="B7985" i="31"/>
  <c r="B7984" i="31"/>
  <c r="B7983" i="31"/>
  <c r="B7982" i="31"/>
  <c r="B7981" i="31"/>
  <c r="B7980" i="31"/>
  <c r="B7979" i="31"/>
  <c r="B7978" i="31"/>
  <c r="B7977" i="31"/>
  <c r="B7976" i="31"/>
  <c r="B7975" i="31"/>
  <c r="B7974" i="31"/>
  <c r="B7973" i="31"/>
  <c r="B7972" i="31"/>
  <c r="B7971" i="31"/>
  <c r="B7970" i="31"/>
  <c r="B7969" i="31"/>
  <c r="B7968" i="31"/>
  <c r="B7967" i="31"/>
  <c r="B7966" i="31"/>
  <c r="B7965" i="31"/>
  <c r="B7964" i="31"/>
  <c r="B7963" i="31"/>
  <c r="B7962" i="31"/>
  <c r="B7961" i="31"/>
  <c r="B7960" i="31"/>
  <c r="B7959" i="31"/>
  <c r="B7958" i="31"/>
  <c r="B7957" i="31"/>
  <c r="B7956" i="31"/>
  <c r="B7955" i="31"/>
  <c r="B7954" i="31"/>
  <c r="B7953" i="31"/>
  <c r="B7952" i="31"/>
  <c r="B7951" i="31"/>
  <c r="B7950" i="31"/>
  <c r="B7949" i="31"/>
  <c r="B7948" i="31"/>
  <c r="B7947" i="31"/>
  <c r="B7946" i="31"/>
  <c r="B7945" i="31"/>
  <c r="B7944" i="31"/>
  <c r="B7943" i="31"/>
  <c r="B7942" i="31"/>
  <c r="B7941" i="31"/>
  <c r="B7940" i="31"/>
  <c r="B7939" i="31"/>
  <c r="B7938" i="31"/>
  <c r="B7937" i="31"/>
  <c r="B7936" i="31"/>
  <c r="B7935" i="31"/>
  <c r="B7934" i="31"/>
  <c r="B7933" i="31"/>
  <c r="B7932" i="31"/>
  <c r="B7931" i="31"/>
  <c r="B7930" i="31"/>
  <c r="B7929" i="31"/>
  <c r="B7928" i="31"/>
  <c r="B7927" i="31"/>
  <c r="B7926" i="31"/>
  <c r="B7925" i="31"/>
  <c r="B7924" i="31"/>
  <c r="B7923" i="31"/>
  <c r="B7922" i="31"/>
  <c r="B7921" i="31"/>
  <c r="B7920" i="31"/>
  <c r="B7919" i="31"/>
  <c r="B7918" i="31"/>
  <c r="B7917" i="31"/>
  <c r="B7916" i="31"/>
  <c r="B7915" i="31"/>
  <c r="B7914" i="31"/>
  <c r="B7913" i="31"/>
  <c r="B7912" i="31"/>
  <c r="B7911" i="31"/>
  <c r="B7910" i="31"/>
  <c r="B7909" i="31"/>
  <c r="B7908" i="31"/>
  <c r="B7907" i="31"/>
  <c r="B7906" i="31"/>
  <c r="B7905" i="31"/>
  <c r="B7904" i="31"/>
  <c r="B7903" i="31"/>
  <c r="B7902" i="31"/>
  <c r="B7901" i="31"/>
  <c r="B7900" i="31"/>
  <c r="B7899" i="31"/>
  <c r="B7898" i="31"/>
  <c r="B7897" i="31"/>
  <c r="B7896" i="31"/>
  <c r="B7895" i="31"/>
  <c r="B7894" i="31"/>
  <c r="B7893" i="31"/>
  <c r="B7892" i="31"/>
  <c r="B7891" i="31"/>
  <c r="B7890" i="31"/>
  <c r="B7889" i="31"/>
  <c r="B7888" i="31"/>
  <c r="B7887" i="31"/>
  <c r="B7886" i="31"/>
  <c r="B7885" i="31"/>
  <c r="B7884" i="31"/>
  <c r="B7883" i="31"/>
  <c r="B7882" i="31"/>
  <c r="B7881" i="31"/>
  <c r="B7880" i="31"/>
  <c r="B7879" i="31"/>
  <c r="B7878" i="31"/>
  <c r="B7877" i="31"/>
  <c r="B7876" i="31"/>
  <c r="B7875" i="31"/>
  <c r="B7874" i="31"/>
  <c r="B7873" i="31"/>
  <c r="B7872" i="31"/>
  <c r="B7871" i="31"/>
  <c r="B7870" i="31"/>
  <c r="B7869" i="31"/>
  <c r="B7868" i="31"/>
  <c r="B7867" i="31"/>
  <c r="B7866" i="31"/>
  <c r="B7865" i="31"/>
  <c r="B7864" i="31"/>
  <c r="B7863" i="31"/>
  <c r="B7862" i="31"/>
  <c r="B7861" i="31"/>
  <c r="B7860" i="31"/>
  <c r="B7859" i="31"/>
  <c r="B7858" i="31"/>
  <c r="B7857" i="31"/>
  <c r="B7856" i="31"/>
  <c r="B7855" i="31"/>
  <c r="B7854" i="31"/>
  <c r="B7853" i="31"/>
  <c r="B7852" i="31"/>
  <c r="B7851" i="31"/>
  <c r="B7850" i="31"/>
  <c r="B7849" i="31"/>
  <c r="B7848" i="31"/>
  <c r="B7847" i="31"/>
  <c r="B7846" i="31"/>
  <c r="B7845" i="31"/>
  <c r="B7844" i="31"/>
  <c r="B7843" i="31"/>
  <c r="B7842" i="31"/>
  <c r="B7841" i="31"/>
  <c r="B7840" i="31"/>
  <c r="B7839" i="31"/>
  <c r="B7838" i="31"/>
  <c r="B7837" i="31"/>
  <c r="B7836" i="31"/>
  <c r="B7835" i="31"/>
  <c r="B7834" i="31"/>
  <c r="B7833" i="31"/>
  <c r="B7832" i="31"/>
  <c r="B7831" i="31"/>
  <c r="B7830" i="31"/>
  <c r="B7829" i="31"/>
  <c r="B7828" i="31"/>
  <c r="B7827" i="31"/>
  <c r="B7826" i="31"/>
  <c r="B7825" i="31"/>
  <c r="B7824" i="31"/>
  <c r="B7823" i="31"/>
  <c r="B7822" i="31"/>
  <c r="B7821" i="31"/>
  <c r="B7820" i="31"/>
  <c r="B7819" i="31"/>
  <c r="B7818" i="31"/>
  <c r="B7817" i="31"/>
  <c r="B7816" i="31"/>
  <c r="B7815" i="31"/>
  <c r="B7814" i="31"/>
  <c r="B7813" i="31"/>
  <c r="B7812" i="31"/>
  <c r="B7811" i="31"/>
  <c r="B7810" i="31"/>
  <c r="B7809" i="31"/>
  <c r="B7808" i="31"/>
  <c r="B7807" i="31"/>
  <c r="B7806" i="31"/>
  <c r="B7805" i="31"/>
  <c r="B7804" i="31"/>
  <c r="B7803" i="31"/>
  <c r="B7802" i="31"/>
  <c r="B7801" i="31"/>
  <c r="B7800" i="31"/>
  <c r="B7799" i="31"/>
  <c r="B7798" i="31"/>
  <c r="B7797" i="31"/>
  <c r="B7796" i="31"/>
  <c r="B7795" i="31"/>
  <c r="B7794" i="31"/>
  <c r="B7793" i="31"/>
  <c r="B7792" i="31"/>
  <c r="B7791" i="31"/>
  <c r="B7790" i="31"/>
  <c r="B7789" i="31"/>
  <c r="B7788" i="31"/>
  <c r="B7787" i="31"/>
  <c r="B7786" i="31"/>
  <c r="B7785" i="31"/>
  <c r="B7784" i="31"/>
  <c r="B7783" i="31"/>
  <c r="B7782" i="31"/>
  <c r="B7781" i="31"/>
  <c r="B7780" i="31"/>
  <c r="B7779" i="31"/>
  <c r="B7778" i="31"/>
  <c r="B7777" i="31"/>
  <c r="B7776" i="31"/>
  <c r="B7775" i="31"/>
  <c r="B7774" i="31"/>
  <c r="B7773" i="31"/>
  <c r="B7772" i="31"/>
  <c r="B7771" i="31"/>
  <c r="B7770" i="31"/>
  <c r="B7769" i="31"/>
  <c r="B7768" i="31"/>
  <c r="B7767" i="31"/>
  <c r="B7766" i="31"/>
  <c r="B7765" i="31"/>
  <c r="B7764" i="31"/>
  <c r="B7763" i="31"/>
  <c r="B7762" i="31"/>
  <c r="B7761" i="31"/>
  <c r="B7760" i="31"/>
  <c r="B7759" i="31"/>
  <c r="B7758" i="31"/>
  <c r="B7757" i="31"/>
  <c r="B7756" i="31"/>
  <c r="B7755" i="31"/>
  <c r="B7754" i="31"/>
  <c r="B7753" i="31"/>
  <c r="B7752" i="31"/>
  <c r="B7751" i="31"/>
  <c r="B7750" i="31"/>
  <c r="B7749" i="31"/>
  <c r="B7748" i="31"/>
  <c r="B7747" i="31"/>
  <c r="B7746" i="31"/>
  <c r="B7745" i="31"/>
  <c r="B7744" i="31"/>
  <c r="B7743" i="31"/>
  <c r="B7742" i="31"/>
  <c r="B7741" i="31"/>
  <c r="B7740" i="31"/>
  <c r="B7739" i="31"/>
  <c r="B7738" i="31"/>
  <c r="B7737" i="31"/>
  <c r="B7736" i="31"/>
  <c r="B7735" i="31"/>
  <c r="B7734" i="31"/>
  <c r="B7733" i="31"/>
  <c r="B7732" i="31"/>
  <c r="B7731" i="31"/>
  <c r="B7730" i="31"/>
  <c r="B7729" i="31"/>
  <c r="B7728" i="31"/>
  <c r="B7727" i="31"/>
  <c r="B7726" i="31"/>
  <c r="B7725" i="31"/>
  <c r="B7724" i="31"/>
  <c r="B7723" i="31"/>
  <c r="B7722" i="31"/>
  <c r="B7721" i="31"/>
  <c r="B7720" i="31"/>
  <c r="B7719" i="31"/>
  <c r="B7718" i="31"/>
  <c r="B7717" i="31"/>
  <c r="B7716" i="31"/>
  <c r="B7715" i="31"/>
  <c r="B7714" i="31"/>
  <c r="B7713" i="31"/>
  <c r="B7712" i="31"/>
  <c r="B7711" i="31"/>
  <c r="B7710" i="31"/>
  <c r="B7709" i="31"/>
  <c r="B7708" i="31"/>
  <c r="B7707" i="31"/>
  <c r="B7706" i="31"/>
  <c r="B7705" i="31"/>
  <c r="B7704" i="31"/>
  <c r="B7703" i="31"/>
  <c r="B7702" i="31"/>
  <c r="B7701" i="31"/>
  <c r="B7700" i="31"/>
  <c r="B7699" i="31"/>
  <c r="B7698" i="31"/>
  <c r="B7697" i="31"/>
  <c r="B7696" i="31"/>
  <c r="B7695" i="31"/>
  <c r="B7694" i="31"/>
  <c r="B7693" i="31"/>
  <c r="B7692" i="31"/>
  <c r="B7691" i="31"/>
  <c r="B7690" i="31"/>
  <c r="B7689" i="31"/>
  <c r="B7688" i="31"/>
  <c r="B7687" i="31"/>
  <c r="B7686" i="31"/>
  <c r="B7685" i="31"/>
  <c r="B7684" i="31"/>
  <c r="B7683" i="31"/>
  <c r="B7682" i="31"/>
  <c r="B7681" i="31"/>
  <c r="B7680" i="31"/>
  <c r="B7679" i="31"/>
  <c r="B7678" i="31"/>
  <c r="B7677" i="31"/>
  <c r="B7676" i="31"/>
  <c r="B7675" i="31"/>
  <c r="B7674" i="31"/>
  <c r="B7673" i="31"/>
  <c r="B7672" i="31"/>
  <c r="B7671" i="31"/>
  <c r="B7670" i="31"/>
  <c r="B7669" i="31"/>
  <c r="B7668" i="31"/>
  <c r="B7667" i="31"/>
  <c r="B7666" i="31"/>
  <c r="B7665" i="31"/>
  <c r="B7664" i="31"/>
  <c r="B7663" i="31"/>
  <c r="B7662" i="31"/>
  <c r="B7661" i="31"/>
  <c r="B7660" i="31"/>
  <c r="B7659" i="31"/>
  <c r="B7658" i="31"/>
  <c r="B7657" i="31"/>
  <c r="B7656" i="31"/>
  <c r="B7655" i="31"/>
  <c r="B7654" i="31"/>
  <c r="B7653" i="31"/>
  <c r="B7652" i="31"/>
  <c r="B7651" i="31"/>
  <c r="B7650" i="31"/>
  <c r="B7649" i="31"/>
  <c r="B7648" i="31"/>
  <c r="B7647" i="31"/>
  <c r="B7646" i="31"/>
  <c r="B7645" i="31"/>
  <c r="B7644" i="31"/>
  <c r="B7643" i="31"/>
  <c r="B7642" i="31"/>
  <c r="B7641" i="31"/>
  <c r="B7640" i="31"/>
  <c r="B7639" i="31"/>
  <c r="B7638" i="31"/>
  <c r="B7637" i="31"/>
  <c r="B7636" i="31"/>
  <c r="B7635" i="31"/>
  <c r="B7634" i="31"/>
  <c r="B7633" i="31"/>
  <c r="B7632" i="31"/>
  <c r="B7631" i="31"/>
  <c r="B7630" i="31"/>
  <c r="B7629" i="31"/>
  <c r="B7628" i="31"/>
  <c r="B7627" i="31"/>
  <c r="B7626" i="31"/>
  <c r="B7625" i="31"/>
  <c r="B7624" i="31"/>
  <c r="B7623" i="31"/>
  <c r="B7622" i="31"/>
  <c r="B7621" i="31"/>
  <c r="B7620" i="31"/>
  <c r="B7619" i="31"/>
  <c r="B7618" i="31"/>
  <c r="B7617" i="31"/>
  <c r="B7616" i="31"/>
  <c r="B7615" i="31"/>
  <c r="B7614" i="31"/>
  <c r="B7613" i="31"/>
  <c r="B7612" i="31"/>
  <c r="B7611" i="31"/>
  <c r="B7610" i="31"/>
  <c r="B7609" i="31"/>
  <c r="B7608" i="31"/>
  <c r="B7607" i="31"/>
  <c r="B7606" i="31"/>
  <c r="B7605" i="31"/>
  <c r="B7604" i="31"/>
  <c r="B7603" i="31"/>
  <c r="B7602" i="31"/>
  <c r="B7601" i="31"/>
  <c r="B7600" i="31"/>
  <c r="B7599" i="31"/>
  <c r="B7598" i="31"/>
  <c r="B7597" i="31"/>
  <c r="B7596" i="31"/>
  <c r="B7595" i="31"/>
  <c r="B7594" i="31"/>
  <c r="B7593" i="31"/>
  <c r="B7592" i="31"/>
  <c r="B7591" i="31"/>
  <c r="B7590" i="31"/>
  <c r="B7589" i="31"/>
  <c r="B7588" i="31"/>
  <c r="B7587" i="31"/>
  <c r="B7586" i="31"/>
  <c r="B7585" i="31"/>
  <c r="B7584" i="31"/>
  <c r="B7583" i="31"/>
  <c r="B7582" i="31"/>
  <c r="B7581" i="31"/>
  <c r="B7580" i="31"/>
  <c r="B7579" i="31"/>
  <c r="B7578" i="31"/>
  <c r="B7577" i="31"/>
  <c r="B7576" i="31"/>
  <c r="B7575" i="31"/>
  <c r="B7574" i="31"/>
  <c r="B7573" i="31"/>
  <c r="B7572" i="31"/>
  <c r="B7571" i="31"/>
  <c r="B7570" i="31"/>
  <c r="B7569" i="31"/>
  <c r="B7568" i="31"/>
  <c r="B7567" i="31"/>
  <c r="B7566" i="31"/>
  <c r="B7565" i="31"/>
  <c r="B7564" i="31"/>
  <c r="B7563" i="31"/>
  <c r="B7562" i="31"/>
  <c r="B7561" i="31"/>
  <c r="B7560" i="31"/>
  <c r="B7559" i="31"/>
  <c r="B7558" i="31"/>
  <c r="B7557" i="31"/>
  <c r="B7556" i="31"/>
  <c r="B7555" i="31"/>
  <c r="B7554" i="31"/>
  <c r="B7553" i="31"/>
  <c r="B7552" i="31"/>
  <c r="B7551" i="31"/>
  <c r="B7550" i="31"/>
  <c r="B7549" i="31"/>
  <c r="B7548" i="31"/>
  <c r="B7547" i="31"/>
  <c r="B7546" i="31"/>
  <c r="B7545" i="31"/>
  <c r="B7544" i="31"/>
  <c r="B7543" i="31"/>
  <c r="B7542" i="31"/>
  <c r="B7541" i="31"/>
  <c r="B7540" i="31"/>
  <c r="B7539" i="31"/>
  <c r="B7538" i="31"/>
  <c r="B7537" i="31"/>
  <c r="B7536" i="31"/>
  <c r="B7535" i="31"/>
  <c r="B7534" i="31"/>
  <c r="B7533" i="31"/>
  <c r="B7532" i="31"/>
  <c r="B7531" i="31"/>
  <c r="B7530" i="31"/>
  <c r="B7529" i="31"/>
  <c r="B7528" i="31"/>
  <c r="B7527" i="31"/>
  <c r="B7526" i="31"/>
  <c r="B7525" i="31"/>
  <c r="B7524" i="31"/>
  <c r="B7523" i="31"/>
  <c r="B7522" i="31"/>
  <c r="B7521" i="31"/>
  <c r="B7520" i="31"/>
  <c r="B7519" i="31"/>
  <c r="B7518" i="31"/>
  <c r="B7517" i="31"/>
  <c r="B7516" i="31"/>
  <c r="B7515" i="31"/>
  <c r="B7514" i="31"/>
  <c r="B7513" i="31"/>
  <c r="B7512" i="31"/>
  <c r="B7511" i="31"/>
  <c r="B7510" i="31"/>
  <c r="B7509" i="31"/>
  <c r="B7508" i="31"/>
  <c r="B7507" i="31"/>
  <c r="B7506" i="31"/>
  <c r="B7505" i="31"/>
  <c r="B7504" i="31"/>
  <c r="B7503" i="31"/>
  <c r="B7502" i="31"/>
  <c r="B7501" i="31"/>
  <c r="B7500" i="31"/>
  <c r="B7499" i="31"/>
  <c r="B7498" i="31"/>
  <c r="B7497" i="31"/>
  <c r="B7496" i="31"/>
  <c r="B7495" i="31"/>
  <c r="B7494" i="31"/>
  <c r="B7493" i="31"/>
  <c r="B7492" i="31"/>
  <c r="B7491" i="31"/>
  <c r="B7490" i="31"/>
  <c r="B7489" i="31"/>
  <c r="B7488" i="31"/>
  <c r="B7487" i="31"/>
  <c r="B7486" i="31"/>
  <c r="B7485" i="31"/>
  <c r="B7484" i="31"/>
  <c r="B7483" i="31"/>
  <c r="B7482" i="31"/>
  <c r="B7481" i="31"/>
  <c r="B7480" i="31"/>
  <c r="B7479" i="31"/>
  <c r="B7478" i="31"/>
  <c r="B7477" i="31"/>
  <c r="B7476" i="31"/>
  <c r="B7475" i="31"/>
  <c r="B7474" i="31"/>
  <c r="B7473" i="31"/>
  <c r="B7472" i="31"/>
  <c r="B7471" i="31"/>
  <c r="B7470" i="31"/>
  <c r="B7469" i="31"/>
  <c r="B7468" i="31"/>
  <c r="B7467" i="31"/>
  <c r="B7466" i="31"/>
  <c r="B7465" i="31"/>
  <c r="B7464" i="31"/>
  <c r="B7463" i="31"/>
  <c r="B7462" i="31"/>
  <c r="B7461" i="31"/>
  <c r="B7460" i="31"/>
  <c r="B7459" i="31"/>
  <c r="B7458" i="31"/>
  <c r="B7457" i="31"/>
  <c r="B7456" i="31"/>
  <c r="B7455" i="31"/>
  <c r="B7454" i="31"/>
  <c r="B7453" i="31"/>
  <c r="B7452" i="31"/>
  <c r="B7451" i="31"/>
  <c r="B7450" i="31"/>
  <c r="B7449" i="31"/>
  <c r="B7448" i="31"/>
  <c r="B7447" i="31"/>
  <c r="B7446" i="31"/>
  <c r="B7445" i="31"/>
  <c r="B7444" i="31"/>
  <c r="B7443" i="31"/>
  <c r="B7442" i="31"/>
  <c r="B7441" i="31"/>
  <c r="B7440" i="31"/>
  <c r="B7439" i="31"/>
  <c r="B7438" i="31"/>
  <c r="B7437" i="31"/>
  <c r="B7436" i="31"/>
  <c r="B7435" i="31"/>
  <c r="B7434" i="31"/>
  <c r="B7433" i="31"/>
  <c r="B7432" i="31"/>
  <c r="B7431" i="31"/>
  <c r="B7430" i="31"/>
  <c r="B7429" i="31"/>
  <c r="B7428" i="31"/>
  <c r="B7427" i="31"/>
  <c r="B7426" i="31"/>
  <c r="B7425" i="31"/>
  <c r="B7424" i="31"/>
  <c r="B7423" i="31"/>
  <c r="B7422" i="31"/>
  <c r="B7421" i="31"/>
  <c r="B7420" i="31"/>
  <c r="B7419" i="31"/>
  <c r="B7418" i="31"/>
  <c r="B7417" i="31"/>
  <c r="B7416" i="31"/>
  <c r="B7415" i="31"/>
  <c r="B7414" i="31"/>
  <c r="B7413" i="31"/>
  <c r="B7412" i="31"/>
  <c r="B7411" i="31"/>
  <c r="B7410" i="31"/>
  <c r="B7409" i="31"/>
  <c r="B7408" i="31"/>
  <c r="B7407" i="31"/>
  <c r="B7406" i="31"/>
  <c r="B7405" i="31"/>
  <c r="B7404" i="31"/>
  <c r="B7403" i="31"/>
  <c r="B7402" i="31"/>
  <c r="B7401" i="31"/>
  <c r="B7400" i="31"/>
  <c r="B7399" i="31"/>
  <c r="B7398" i="31"/>
  <c r="B7397" i="31"/>
  <c r="B7396" i="31"/>
  <c r="B7395" i="31"/>
  <c r="B7394" i="31"/>
  <c r="B7393" i="31"/>
  <c r="B7392" i="31"/>
  <c r="B7391" i="31"/>
  <c r="B7390" i="31"/>
  <c r="B7389" i="31"/>
  <c r="B7388" i="31"/>
  <c r="B7387" i="31"/>
  <c r="B7386" i="31"/>
  <c r="B7385" i="31"/>
  <c r="B7384" i="31"/>
  <c r="B7383" i="31"/>
  <c r="B7382" i="31"/>
  <c r="B7381" i="31"/>
  <c r="B7380" i="31"/>
  <c r="B7379" i="31"/>
  <c r="B7378" i="31"/>
  <c r="B7377" i="31"/>
  <c r="B7376" i="31"/>
  <c r="B7375" i="31"/>
  <c r="B7374" i="31"/>
  <c r="B7373" i="31"/>
  <c r="B7372" i="31"/>
  <c r="B7371" i="31"/>
  <c r="B7370" i="31"/>
  <c r="B7369" i="31"/>
  <c r="B7368" i="31"/>
  <c r="B7367" i="31"/>
  <c r="B7366" i="31"/>
  <c r="B7365" i="31"/>
  <c r="B7364" i="31"/>
  <c r="B7363" i="31"/>
  <c r="B7362" i="31"/>
  <c r="B7361" i="31"/>
  <c r="B7360" i="31"/>
  <c r="B7359" i="31"/>
  <c r="B7358" i="31"/>
  <c r="B7357" i="31"/>
  <c r="B7356" i="31"/>
  <c r="B7355" i="31"/>
  <c r="B7354" i="31"/>
  <c r="B7353" i="31"/>
  <c r="B7352" i="31"/>
  <c r="B7351" i="31"/>
  <c r="B7350" i="31"/>
  <c r="B7349" i="31"/>
  <c r="B7348" i="31"/>
  <c r="B7347" i="31"/>
  <c r="B7346" i="31"/>
  <c r="B7345" i="31"/>
  <c r="B7344" i="31"/>
  <c r="B7343" i="31"/>
  <c r="B7342" i="31"/>
  <c r="B7341" i="31"/>
  <c r="B7340" i="31"/>
  <c r="B7339" i="31"/>
  <c r="B7338" i="31"/>
  <c r="B7337" i="31"/>
  <c r="B7336" i="31"/>
  <c r="B7335" i="31"/>
  <c r="B7334" i="31"/>
  <c r="B7333" i="31"/>
  <c r="B7332" i="31"/>
  <c r="B7331" i="31"/>
  <c r="B7330" i="31"/>
  <c r="B7329" i="31"/>
  <c r="B7328" i="31"/>
  <c r="B7327" i="31"/>
  <c r="B7326" i="31"/>
  <c r="B7325" i="31"/>
  <c r="B7324" i="31"/>
  <c r="B7323" i="31"/>
  <c r="B7322" i="31"/>
  <c r="B7321" i="31"/>
  <c r="B7320" i="31"/>
  <c r="B7319" i="31"/>
  <c r="B7318" i="31"/>
  <c r="B7317" i="31"/>
  <c r="B7316" i="31"/>
  <c r="B7315" i="31"/>
  <c r="B7314" i="31"/>
  <c r="B7313" i="31"/>
  <c r="B7312" i="31"/>
  <c r="B7311" i="31"/>
  <c r="B7310" i="31"/>
  <c r="B7309" i="31"/>
  <c r="B7308" i="31"/>
  <c r="B7307" i="31"/>
  <c r="B7306" i="31"/>
  <c r="B7305" i="31"/>
  <c r="B7304" i="31"/>
  <c r="B7303" i="31"/>
  <c r="B7302" i="31"/>
  <c r="B7301" i="31"/>
  <c r="B7300" i="31"/>
  <c r="B7299" i="31"/>
  <c r="B7298" i="31"/>
  <c r="B7297" i="31"/>
  <c r="B7296" i="31"/>
  <c r="B7295" i="31"/>
  <c r="B7294" i="31"/>
  <c r="B7293" i="31"/>
  <c r="B7292" i="31"/>
  <c r="B7291" i="31"/>
  <c r="B7290" i="31"/>
  <c r="B7289" i="31"/>
  <c r="B7288" i="31"/>
  <c r="B7287" i="31"/>
  <c r="B7286" i="31"/>
  <c r="B7285" i="31"/>
  <c r="B7284" i="31"/>
  <c r="B7283" i="31"/>
  <c r="B7282" i="31"/>
  <c r="B7281" i="31"/>
  <c r="B7280" i="31"/>
  <c r="B7279" i="31"/>
  <c r="B7278" i="31"/>
  <c r="B7277" i="31"/>
  <c r="B7276" i="31"/>
  <c r="B7275" i="31"/>
  <c r="B7274" i="31"/>
  <c r="B7273" i="31"/>
  <c r="B7272" i="31"/>
  <c r="B7271" i="31"/>
  <c r="B7270" i="31"/>
  <c r="B7269" i="31"/>
  <c r="B7268" i="31"/>
  <c r="B7267" i="31"/>
  <c r="B7266" i="31"/>
  <c r="B7265" i="31"/>
  <c r="B7264" i="31"/>
  <c r="B7263" i="31"/>
  <c r="B7262" i="31"/>
  <c r="B7261" i="31"/>
  <c r="B7260" i="31"/>
  <c r="B7259" i="31"/>
  <c r="B7258" i="31"/>
  <c r="B7257" i="31"/>
  <c r="B7256" i="31"/>
  <c r="B7255" i="31"/>
  <c r="B7254" i="31"/>
  <c r="B7253" i="31"/>
  <c r="B7252" i="31"/>
  <c r="B7251" i="31"/>
  <c r="B7250" i="31"/>
  <c r="B7249" i="31"/>
  <c r="B7248" i="31"/>
  <c r="B7247" i="31"/>
  <c r="B7246" i="31"/>
  <c r="B7245" i="31"/>
  <c r="B7244" i="31"/>
  <c r="B7243" i="31"/>
  <c r="B7242" i="31"/>
  <c r="B7241" i="31"/>
  <c r="B7240" i="31"/>
  <c r="B7239" i="31"/>
  <c r="B7238" i="31"/>
  <c r="B7237" i="31"/>
  <c r="B7236" i="31"/>
  <c r="B7235" i="31"/>
  <c r="B7234" i="31"/>
  <c r="B7233" i="31"/>
  <c r="B7232" i="31"/>
  <c r="B7231" i="31"/>
  <c r="B7230" i="31"/>
  <c r="B7229" i="31"/>
  <c r="B7228" i="31"/>
  <c r="B7227" i="31"/>
  <c r="B7226" i="31"/>
  <c r="B7225" i="31"/>
  <c r="B7224" i="31"/>
  <c r="B7223" i="31"/>
  <c r="B7222" i="31"/>
  <c r="B7221" i="31"/>
  <c r="B7220" i="31"/>
  <c r="B7219" i="31"/>
  <c r="B7218" i="31"/>
  <c r="B7217" i="31"/>
  <c r="B7216" i="31"/>
  <c r="B7215" i="31"/>
  <c r="B7214" i="31"/>
  <c r="B7213" i="31"/>
  <c r="B7212" i="31"/>
  <c r="B7211" i="31"/>
  <c r="B7210" i="31"/>
  <c r="B7209" i="31"/>
  <c r="B7208" i="31"/>
  <c r="B7207" i="31"/>
  <c r="B7206" i="31"/>
  <c r="B7205" i="31"/>
  <c r="B7204" i="31"/>
  <c r="B7203" i="31"/>
  <c r="B7202" i="31"/>
  <c r="B7201" i="31"/>
  <c r="B7200" i="31"/>
  <c r="B7199" i="31"/>
  <c r="B7198" i="31"/>
  <c r="B7197" i="31"/>
  <c r="B7196" i="31"/>
  <c r="B7195" i="31"/>
  <c r="B7194" i="31"/>
  <c r="B7193" i="31"/>
  <c r="B7192" i="31"/>
  <c r="B7191" i="31"/>
  <c r="B7190" i="31"/>
  <c r="B7189" i="31"/>
  <c r="B7188" i="31"/>
  <c r="B7187" i="31"/>
  <c r="B7186" i="31"/>
  <c r="B7185" i="31"/>
  <c r="B7184" i="31"/>
  <c r="B7183" i="31"/>
  <c r="B7182" i="31"/>
  <c r="B7181" i="31"/>
  <c r="B7180" i="31"/>
  <c r="B7179" i="31"/>
  <c r="B7178" i="31"/>
  <c r="B7177" i="31"/>
  <c r="B7176" i="31"/>
  <c r="B7175" i="31"/>
  <c r="B7174" i="31"/>
  <c r="B7173" i="31"/>
  <c r="B7172" i="31"/>
  <c r="B7171" i="31"/>
  <c r="B7170" i="31"/>
  <c r="B7169" i="31"/>
  <c r="B7168" i="31"/>
  <c r="B7167" i="31"/>
  <c r="B7166" i="31"/>
  <c r="B7165" i="31"/>
  <c r="B7164" i="31"/>
  <c r="B7163" i="31"/>
  <c r="B7162" i="31"/>
  <c r="B7161" i="31"/>
  <c r="B7160" i="31"/>
  <c r="B7159" i="31"/>
  <c r="B7158" i="31"/>
  <c r="B7157" i="31"/>
  <c r="B7156" i="31"/>
  <c r="B7155" i="31"/>
  <c r="B7154" i="31"/>
  <c r="B7153" i="31"/>
  <c r="B7152" i="31"/>
  <c r="B7151" i="31"/>
  <c r="B7150" i="31"/>
  <c r="B7149" i="31"/>
  <c r="B7148" i="31"/>
  <c r="B7147" i="31"/>
  <c r="B7146" i="31"/>
  <c r="B7145" i="31"/>
  <c r="B7144" i="31"/>
  <c r="B7143" i="31"/>
  <c r="B7142" i="31"/>
  <c r="B7141" i="31"/>
  <c r="B7140" i="31"/>
  <c r="B7139" i="31"/>
  <c r="B7138" i="31"/>
  <c r="B7137" i="31"/>
  <c r="B7136" i="31"/>
  <c r="B7135" i="31"/>
  <c r="B7134" i="31"/>
  <c r="B7133" i="31"/>
  <c r="B7132" i="31"/>
  <c r="B7131" i="31"/>
  <c r="B7130" i="31"/>
  <c r="B7129" i="31"/>
  <c r="B7128" i="31"/>
  <c r="B7127" i="31"/>
  <c r="B7126" i="31"/>
  <c r="B7125" i="31"/>
  <c r="B7124" i="31"/>
  <c r="B7123" i="31"/>
  <c r="B7122" i="31"/>
  <c r="B7121" i="31"/>
  <c r="B7120" i="31"/>
  <c r="B7119" i="31"/>
  <c r="B7118" i="31"/>
  <c r="B7117" i="31"/>
  <c r="B7116" i="31"/>
  <c r="B7115" i="31"/>
  <c r="B7114" i="31"/>
  <c r="B7113" i="31"/>
  <c r="B7112" i="31"/>
  <c r="B7111" i="31"/>
  <c r="B7110" i="31"/>
  <c r="B7109" i="31"/>
  <c r="B7108" i="31"/>
  <c r="B7107" i="31"/>
  <c r="B7106" i="31"/>
  <c r="B7105" i="31"/>
  <c r="B7104" i="31"/>
  <c r="B7103" i="31"/>
  <c r="B7102" i="31"/>
  <c r="B7101" i="31"/>
  <c r="B7100" i="31"/>
  <c r="B7099" i="31"/>
  <c r="B7098" i="31"/>
  <c r="B7097" i="31"/>
  <c r="B7096" i="31"/>
  <c r="B7095" i="31"/>
  <c r="B7094" i="31"/>
  <c r="B7093" i="31"/>
  <c r="B7092" i="31"/>
  <c r="B7091" i="31"/>
  <c r="B7090" i="31"/>
  <c r="B7089" i="31"/>
  <c r="B7088" i="31"/>
  <c r="B7087" i="31"/>
  <c r="B7086" i="31"/>
  <c r="B7085" i="31"/>
  <c r="B7084" i="31"/>
  <c r="B7083" i="31"/>
  <c r="B7082" i="31"/>
  <c r="B7081" i="31"/>
  <c r="B7080" i="31"/>
  <c r="B7079" i="31"/>
  <c r="B7078" i="31"/>
  <c r="B7077" i="31"/>
  <c r="B7076" i="31"/>
  <c r="B7075" i="31"/>
  <c r="B7074" i="31"/>
  <c r="B7073" i="31"/>
  <c r="B7072" i="31"/>
  <c r="B7071" i="31"/>
  <c r="B7070" i="31"/>
  <c r="B7069" i="31"/>
  <c r="B7068" i="31"/>
  <c r="B7067" i="31"/>
  <c r="B7066" i="31"/>
  <c r="B7065" i="31"/>
  <c r="B7064" i="31"/>
  <c r="B7063" i="31"/>
  <c r="B7062" i="31"/>
  <c r="B7061" i="31"/>
  <c r="B7060" i="31"/>
  <c r="B7059" i="31"/>
  <c r="B7058" i="31"/>
  <c r="B7057" i="31"/>
  <c r="B7056" i="31"/>
  <c r="B7055" i="31"/>
  <c r="B7054" i="31"/>
  <c r="B7053" i="31"/>
  <c r="B7052" i="31"/>
  <c r="B7051" i="31"/>
  <c r="B7050" i="31"/>
  <c r="B7049" i="31"/>
  <c r="B7048" i="31"/>
  <c r="B7047" i="31"/>
  <c r="B7046" i="31"/>
  <c r="B7045" i="31"/>
  <c r="B7044" i="31"/>
  <c r="B7043" i="31"/>
  <c r="B7042" i="31"/>
  <c r="B7041" i="31"/>
  <c r="B7040" i="31"/>
  <c r="B7039" i="31"/>
  <c r="B7038" i="31"/>
  <c r="B7037" i="31"/>
  <c r="B7036" i="31"/>
  <c r="B7035" i="31"/>
  <c r="B7034" i="31"/>
  <c r="B7033" i="31"/>
  <c r="B7032" i="31"/>
  <c r="B7031" i="31"/>
  <c r="B7030" i="31"/>
  <c r="B7029" i="31"/>
  <c r="B7028" i="31"/>
  <c r="B7027" i="31"/>
  <c r="B7026" i="31"/>
  <c r="B7025" i="31"/>
  <c r="B7024" i="31"/>
  <c r="B7023" i="31"/>
  <c r="B7022" i="31"/>
  <c r="B7021" i="31"/>
  <c r="B7020" i="31"/>
  <c r="B7019" i="31"/>
  <c r="B7018" i="31"/>
  <c r="B7017" i="31"/>
  <c r="B7016" i="31"/>
  <c r="B7015" i="31"/>
  <c r="B7014" i="31"/>
  <c r="B7013" i="31"/>
  <c r="B7012" i="31"/>
  <c r="B7011" i="31"/>
  <c r="B7010" i="31"/>
  <c r="B7009" i="31"/>
  <c r="B7008" i="31"/>
  <c r="B7007" i="31"/>
  <c r="B7006" i="31"/>
  <c r="B7005" i="31"/>
  <c r="B7004" i="31"/>
  <c r="B7003" i="31"/>
  <c r="B7002" i="31"/>
  <c r="B7001" i="31"/>
  <c r="B7000" i="31"/>
  <c r="B6999" i="31"/>
  <c r="B6998" i="31"/>
  <c r="B6997" i="31"/>
  <c r="B6996" i="31"/>
  <c r="B6995" i="31"/>
  <c r="B6994" i="31"/>
  <c r="B6993" i="31"/>
  <c r="B6992" i="31"/>
  <c r="B6991" i="31"/>
  <c r="B6990" i="31"/>
  <c r="B6989" i="31"/>
  <c r="B6988" i="31"/>
  <c r="B6987" i="31"/>
  <c r="B6986" i="31"/>
  <c r="B6985" i="31"/>
  <c r="B6984" i="31"/>
  <c r="B6983" i="31"/>
  <c r="B6982" i="31"/>
  <c r="B6981" i="31"/>
  <c r="B6980" i="31"/>
  <c r="B6979" i="31"/>
  <c r="B6978" i="31"/>
  <c r="B6977" i="31"/>
  <c r="B6976" i="31"/>
  <c r="B6975" i="31"/>
  <c r="B6974" i="31"/>
  <c r="B6973" i="31"/>
  <c r="B6972" i="31"/>
  <c r="B6971" i="31"/>
  <c r="B6970" i="31"/>
  <c r="B6969" i="31"/>
  <c r="B6968" i="31"/>
  <c r="B6967" i="31"/>
  <c r="B6966" i="31"/>
  <c r="B6965" i="31"/>
  <c r="B6964" i="31"/>
  <c r="B6963" i="31"/>
  <c r="B6962" i="31"/>
  <c r="B6961" i="31"/>
  <c r="B6960" i="31"/>
  <c r="B6959" i="31"/>
  <c r="B6958" i="31"/>
  <c r="B6957" i="31"/>
  <c r="B6956" i="31"/>
  <c r="B6955" i="31"/>
  <c r="B6954" i="31"/>
  <c r="B6953" i="31"/>
  <c r="B6952" i="31"/>
  <c r="B6951" i="31"/>
  <c r="B6950" i="31"/>
  <c r="B6949" i="31"/>
  <c r="B6948" i="31"/>
  <c r="B6947" i="31"/>
  <c r="B6946" i="31"/>
  <c r="B6945" i="31"/>
  <c r="B6944" i="31"/>
  <c r="B6943" i="31"/>
  <c r="B6942" i="31"/>
  <c r="B6941" i="31"/>
  <c r="B6940" i="31"/>
  <c r="B6939" i="31"/>
  <c r="B6938" i="31"/>
  <c r="B6937" i="31"/>
  <c r="B6936" i="31"/>
  <c r="B6935" i="31"/>
  <c r="B6934" i="31"/>
  <c r="B6933" i="31"/>
  <c r="B6932" i="31"/>
  <c r="B6931" i="31"/>
  <c r="B6930" i="31"/>
  <c r="B6929" i="31"/>
  <c r="B6928" i="31"/>
  <c r="B6927" i="31"/>
  <c r="B6926" i="31"/>
  <c r="B6925" i="31"/>
  <c r="B6924" i="31"/>
  <c r="B6923" i="31"/>
  <c r="B6922" i="31"/>
  <c r="B6921" i="31"/>
  <c r="B6920" i="31"/>
  <c r="B6919" i="31"/>
  <c r="B6918" i="31"/>
  <c r="B6917" i="31"/>
  <c r="B6916" i="31"/>
  <c r="B6915" i="31"/>
  <c r="B6914" i="31"/>
  <c r="B6913" i="31"/>
  <c r="B6912" i="31"/>
  <c r="B6911" i="31"/>
  <c r="B6910" i="31"/>
  <c r="B6909" i="31"/>
  <c r="B6908" i="31"/>
  <c r="B6907" i="31"/>
  <c r="B6906" i="31"/>
  <c r="B6905" i="31"/>
  <c r="B6904" i="31"/>
  <c r="B6903" i="31"/>
  <c r="B6902" i="31"/>
  <c r="B6901" i="31"/>
  <c r="B6900" i="31"/>
  <c r="B6899" i="31"/>
  <c r="B6898" i="31"/>
  <c r="B6897" i="31"/>
  <c r="B6896" i="31"/>
  <c r="B6895" i="31"/>
  <c r="B6894" i="31"/>
  <c r="B6893" i="31"/>
  <c r="B6892" i="31"/>
  <c r="B6891" i="31"/>
  <c r="B6890" i="31"/>
  <c r="B6889" i="31"/>
  <c r="B6888" i="31"/>
  <c r="B6887" i="31"/>
  <c r="B6886" i="31"/>
  <c r="B6885" i="31"/>
  <c r="B6884" i="31"/>
  <c r="B6883" i="31"/>
  <c r="B6882" i="31"/>
  <c r="B6881" i="31"/>
  <c r="B6880" i="31"/>
  <c r="B6879" i="31"/>
  <c r="B6878" i="31"/>
  <c r="B6877" i="31"/>
  <c r="B6876" i="31"/>
  <c r="B6875" i="31"/>
  <c r="B6874" i="31"/>
  <c r="B6873" i="31"/>
  <c r="B6872" i="31"/>
  <c r="B6871" i="31"/>
  <c r="B6870" i="31"/>
  <c r="B6869" i="31"/>
  <c r="B6868" i="31"/>
  <c r="B6867" i="31"/>
  <c r="B6866" i="31"/>
  <c r="B6865" i="31"/>
  <c r="B6864" i="31"/>
  <c r="B6863" i="31"/>
  <c r="B6862" i="31"/>
  <c r="B6861" i="31"/>
  <c r="B6860" i="31"/>
  <c r="B6859" i="31"/>
  <c r="B6858" i="31"/>
  <c r="B6857" i="31"/>
  <c r="B6856" i="31"/>
  <c r="B6855" i="31"/>
  <c r="B6854" i="31"/>
  <c r="B6853" i="31"/>
  <c r="B6852" i="31"/>
  <c r="B6851" i="31"/>
  <c r="B6850" i="31"/>
  <c r="B6849" i="31"/>
  <c r="B6848" i="31"/>
  <c r="B6847" i="31"/>
  <c r="B6846" i="31"/>
  <c r="B6845" i="31"/>
  <c r="B6844" i="31"/>
  <c r="B6843" i="31"/>
  <c r="B6842" i="31"/>
  <c r="B6841" i="31"/>
  <c r="B6840" i="31"/>
  <c r="B6839" i="31"/>
  <c r="B6838" i="31"/>
  <c r="B6837" i="31"/>
  <c r="B6836" i="31"/>
  <c r="B6835" i="31"/>
  <c r="B6834" i="31"/>
  <c r="B6833" i="31"/>
  <c r="B6832" i="31"/>
  <c r="B6831" i="31"/>
  <c r="B6830" i="31"/>
  <c r="B6829" i="31"/>
  <c r="B6828" i="31"/>
  <c r="B6827" i="31"/>
  <c r="B6826" i="31"/>
  <c r="B6825" i="31"/>
  <c r="B6824" i="31"/>
  <c r="B6823" i="31"/>
  <c r="B6822" i="31"/>
  <c r="B6821" i="31"/>
  <c r="B6820" i="31"/>
  <c r="B6819" i="31"/>
  <c r="B6818" i="31"/>
  <c r="B6817" i="31"/>
  <c r="B6816" i="31"/>
  <c r="B6815" i="31"/>
  <c r="B6814" i="31"/>
  <c r="B6813" i="31"/>
  <c r="B6812" i="31"/>
  <c r="B6811" i="31"/>
  <c r="B6810" i="31"/>
  <c r="B6809" i="31"/>
  <c r="B6808" i="31"/>
  <c r="B6807" i="31"/>
  <c r="B6806" i="31"/>
  <c r="B6805" i="31"/>
  <c r="B6804" i="31"/>
  <c r="B6803" i="31"/>
  <c r="B6802" i="31"/>
  <c r="B6801" i="31"/>
  <c r="B6800" i="31"/>
  <c r="B6799" i="31"/>
  <c r="B6798" i="31"/>
  <c r="B6797" i="31"/>
  <c r="B6796" i="31"/>
  <c r="B6795" i="31"/>
  <c r="B6794" i="31"/>
  <c r="B6793" i="31"/>
  <c r="B6792" i="31"/>
  <c r="B6791" i="31"/>
  <c r="B6790" i="31"/>
  <c r="B6789" i="31"/>
  <c r="B6788" i="31"/>
  <c r="B6787" i="31"/>
  <c r="B6786" i="31"/>
  <c r="B6785" i="31"/>
  <c r="B6784" i="31"/>
  <c r="B6783" i="31"/>
  <c r="B6782" i="31"/>
  <c r="B6781" i="31"/>
  <c r="B6780" i="31"/>
  <c r="B6779" i="31"/>
  <c r="B6778" i="31"/>
  <c r="B6777" i="31"/>
  <c r="B6776" i="31"/>
  <c r="B6775" i="31"/>
  <c r="B6774" i="31"/>
  <c r="B6773" i="31"/>
  <c r="B6772" i="31"/>
  <c r="B6771" i="31"/>
  <c r="B6770" i="31"/>
  <c r="B6769" i="31"/>
  <c r="B6768" i="31"/>
  <c r="B6767" i="31"/>
  <c r="B6766" i="31"/>
  <c r="B6765" i="31"/>
  <c r="B6764" i="31"/>
  <c r="B6763" i="31"/>
  <c r="B6762" i="31"/>
  <c r="B6761" i="31"/>
  <c r="B6760" i="31"/>
  <c r="B6759" i="31"/>
  <c r="B6758" i="31"/>
  <c r="B6757" i="31"/>
  <c r="B6756" i="31"/>
  <c r="B6755" i="31"/>
  <c r="B6754" i="31"/>
  <c r="B6753" i="31"/>
  <c r="B6752" i="31"/>
  <c r="B6751" i="31"/>
  <c r="B6750" i="31"/>
  <c r="B6749" i="31"/>
  <c r="B6748" i="31"/>
  <c r="B6747" i="31"/>
  <c r="B6746" i="31"/>
  <c r="B6745" i="31"/>
  <c r="B6744" i="31"/>
  <c r="B6743" i="31"/>
  <c r="B6742" i="31"/>
  <c r="B6741" i="31"/>
  <c r="B6740" i="31"/>
  <c r="B6739" i="31"/>
  <c r="B6738" i="31"/>
  <c r="B6737" i="31"/>
  <c r="B6736" i="31"/>
  <c r="B6735" i="31"/>
  <c r="B6734" i="31"/>
  <c r="B6733" i="31"/>
  <c r="B6732" i="31"/>
  <c r="B6731" i="31"/>
  <c r="B6730" i="31"/>
  <c r="B6729" i="31"/>
  <c r="B6728" i="31"/>
  <c r="B6727" i="31"/>
  <c r="B6726" i="31"/>
  <c r="B6725" i="31"/>
  <c r="B6724" i="31"/>
  <c r="B6723" i="31"/>
  <c r="B6722" i="31"/>
  <c r="B6721" i="31"/>
  <c r="B6720" i="31"/>
  <c r="B6719" i="31"/>
  <c r="B6718" i="31"/>
  <c r="B6717" i="31"/>
  <c r="B6716" i="31"/>
  <c r="B6715" i="31"/>
  <c r="B6714" i="31"/>
  <c r="B6713" i="31"/>
  <c r="B6712" i="31"/>
  <c r="B6711" i="31"/>
  <c r="B6710" i="31"/>
  <c r="B6709" i="31"/>
  <c r="B6708" i="31"/>
  <c r="B6707" i="31"/>
  <c r="B6706" i="31"/>
  <c r="B6705" i="31"/>
  <c r="B6704" i="31"/>
  <c r="B6703" i="31"/>
  <c r="B6702" i="31"/>
  <c r="B6701" i="31"/>
  <c r="B6700" i="31"/>
  <c r="B6699" i="31"/>
  <c r="B6698" i="31"/>
  <c r="B6697" i="31"/>
  <c r="B6696" i="31"/>
  <c r="B6695" i="31"/>
  <c r="B6694" i="31"/>
  <c r="B6693" i="31"/>
  <c r="B6692" i="31"/>
  <c r="B6691" i="31"/>
  <c r="B6690" i="31"/>
  <c r="B6689" i="31"/>
  <c r="B6688" i="31"/>
  <c r="B6687" i="31"/>
  <c r="B6686" i="31"/>
  <c r="B6685" i="31"/>
  <c r="B6684" i="31"/>
  <c r="B6683" i="31"/>
  <c r="B6682" i="31"/>
  <c r="B6681" i="31"/>
  <c r="B6680" i="31"/>
  <c r="B6679" i="31"/>
  <c r="B6678" i="31"/>
  <c r="B6677" i="31"/>
  <c r="B6676" i="31"/>
  <c r="B6675" i="31"/>
  <c r="B6674" i="31"/>
  <c r="B6673" i="31"/>
  <c r="B6672" i="31"/>
  <c r="B6671" i="31"/>
  <c r="B6670" i="31"/>
  <c r="B6669" i="31"/>
  <c r="B6668" i="31"/>
  <c r="B6667" i="31"/>
  <c r="B6666" i="31"/>
  <c r="B6665" i="31"/>
  <c r="B6664" i="31"/>
  <c r="B6663" i="31"/>
  <c r="B6662" i="31"/>
  <c r="B6661" i="31"/>
  <c r="B6660" i="31"/>
  <c r="B6659" i="31"/>
  <c r="B6658" i="31"/>
  <c r="B6657" i="31"/>
  <c r="B6656" i="31"/>
  <c r="B6655" i="31"/>
  <c r="B6654" i="31"/>
  <c r="B6653" i="31"/>
  <c r="B6652" i="31"/>
  <c r="B6651" i="31"/>
  <c r="B6650" i="31"/>
  <c r="B6649" i="31"/>
  <c r="B6648" i="31"/>
  <c r="B6647" i="31"/>
  <c r="B6646" i="31"/>
  <c r="B6645" i="31"/>
  <c r="B6644" i="31"/>
  <c r="B6643" i="31"/>
  <c r="B6642" i="31"/>
  <c r="B6641" i="31"/>
  <c r="B6640" i="31"/>
  <c r="B6639" i="31"/>
  <c r="B6638" i="31"/>
  <c r="B6637" i="31"/>
  <c r="B6636" i="31"/>
  <c r="B6635" i="31"/>
  <c r="B6634" i="31"/>
  <c r="B6633" i="31"/>
  <c r="B6632" i="31"/>
  <c r="B6631" i="31"/>
  <c r="B6630" i="31"/>
  <c r="B6629" i="31"/>
  <c r="B6628" i="31"/>
  <c r="B6627" i="31"/>
  <c r="B6626" i="31"/>
  <c r="B6625" i="31"/>
  <c r="B6624" i="31"/>
  <c r="B6623" i="31"/>
  <c r="B6622" i="31"/>
  <c r="B6621" i="31"/>
  <c r="B6620" i="31"/>
  <c r="B6619" i="31"/>
  <c r="B6618" i="31"/>
  <c r="B6617" i="31"/>
  <c r="B6616" i="31"/>
  <c r="B6615" i="31"/>
  <c r="B6614" i="31"/>
  <c r="B6613" i="31"/>
  <c r="B6612" i="31"/>
  <c r="B6611" i="31"/>
  <c r="B6610" i="31"/>
  <c r="B6609" i="31"/>
  <c r="B6608" i="31"/>
  <c r="B6607" i="31"/>
  <c r="B6606" i="31"/>
  <c r="B6605" i="31"/>
  <c r="B6604" i="31"/>
  <c r="B6603" i="31"/>
  <c r="B6602" i="31"/>
  <c r="B6601" i="31"/>
  <c r="B6600" i="31"/>
  <c r="B6599" i="31"/>
  <c r="B6598" i="31"/>
  <c r="B6597" i="31"/>
  <c r="B6596" i="31"/>
  <c r="B6595" i="31"/>
  <c r="B6594" i="31"/>
  <c r="B6593" i="31"/>
  <c r="B6592" i="31"/>
  <c r="B6591" i="31"/>
  <c r="B6590" i="31"/>
  <c r="B6589" i="31"/>
  <c r="B6588" i="31"/>
  <c r="B6587" i="31"/>
  <c r="B6586" i="31"/>
  <c r="B6585" i="31"/>
  <c r="B6584" i="31"/>
  <c r="B6583" i="31"/>
  <c r="B6582" i="31"/>
  <c r="B6581" i="31"/>
  <c r="B6580" i="31"/>
  <c r="B6579" i="31"/>
  <c r="B6578" i="31"/>
  <c r="B6577" i="31"/>
  <c r="B6576" i="31"/>
  <c r="B6575" i="31"/>
  <c r="B6574" i="31"/>
  <c r="B6573" i="31"/>
  <c r="B6572" i="31"/>
  <c r="B6571" i="31"/>
  <c r="B6570" i="31"/>
  <c r="B6569" i="31"/>
  <c r="B6568" i="31"/>
  <c r="B6567" i="31"/>
  <c r="B6566" i="31"/>
  <c r="B6565" i="31"/>
  <c r="B6564" i="31"/>
  <c r="B6563" i="31"/>
  <c r="B6562" i="31"/>
  <c r="B6561" i="31"/>
  <c r="B6560" i="31"/>
  <c r="B6559" i="31"/>
  <c r="B6558" i="31"/>
  <c r="B6557" i="31"/>
  <c r="B6556" i="31"/>
  <c r="B6555" i="31"/>
  <c r="B6554" i="31"/>
  <c r="B6553" i="31"/>
  <c r="B6552" i="31"/>
  <c r="B6551" i="31"/>
  <c r="B6550" i="31"/>
  <c r="B6549" i="31"/>
  <c r="B6548" i="31"/>
  <c r="B6547" i="31"/>
  <c r="B6546" i="31"/>
  <c r="B6545" i="31"/>
  <c r="B6544" i="31"/>
  <c r="B6543" i="31"/>
  <c r="B6542" i="31"/>
  <c r="B6541" i="31"/>
  <c r="B6540" i="31"/>
  <c r="B6539" i="31"/>
  <c r="B6538" i="31"/>
  <c r="B6537" i="31"/>
  <c r="B6536" i="31"/>
  <c r="B6535" i="31"/>
  <c r="B6534" i="31"/>
  <c r="B6533" i="31"/>
  <c r="B6532" i="31"/>
  <c r="B6531" i="31"/>
  <c r="B6530" i="31"/>
  <c r="B6529" i="31"/>
  <c r="B6528" i="31"/>
  <c r="B6527" i="31"/>
  <c r="B6526" i="31"/>
  <c r="B6525" i="31"/>
  <c r="B6524" i="31"/>
  <c r="B6523" i="31"/>
  <c r="B6522" i="31"/>
  <c r="B6521" i="31"/>
  <c r="B6520" i="31"/>
  <c r="B6519" i="31"/>
  <c r="B6518" i="31"/>
  <c r="B6517" i="31"/>
  <c r="B6516" i="31"/>
  <c r="B6515" i="31"/>
  <c r="B6514" i="31"/>
  <c r="B6513" i="31"/>
  <c r="B6512" i="31"/>
  <c r="B6511" i="31"/>
  <c r="B6510" i="31"/>
  <c r="B6509" i="31"/>
  <c r="B6508" i="31"/>
  <c r="B6507" i="31"/>
  <c r="B6506" i="31"/>
  <c r="B6505" i="31"/>
  <c r="B6504" i="31"/>
  <c r="B6503" i="31"/>
  <c r="B6502" i="31"/>
  <c r="B6501" i="31"/>
  <c r="B6500" i="31"/>
  <c r="B6499" i="31"/>
  <c r="B6498" i="31"/>
  <c r="B6497" i="31"/>
  <c r="B6496" i="31"/>
  <c r="B6495" i="31"/>
  <c r="B6494" i="31"/>
  <c r="B6493" i="31"/>
  <c r="B6492" i="31"/>
  <c r="B6491" i="31"/>
  <c r="B6490" i="31"/>
  <c r="B6489" i="31"/>
  <c r="B6488" i="31"/>
  <c r="B6487" i="31"/>
  <c r="B6486" i="31"/>
  <c r="B6485" i="31"/>
  <c r="B6484" i="31"/>
  <c r="B6483" i="31"/>
  <c r="B6482" i="31"/>
  <c r="B6481" i="31"/>
  <c r="B6480" i="31"/>
  <c r="B6479" i="31"/>
  <c r="B6478" i="31"/>
  <c r="B6477" i="31"/>
  <c r="B6476" i="31"/>
  <c r="B6475" i="31"/>
  <c r="B6474" i="31"/>
  <c r="B6473" i="31"/>
  <c r="B6472" i="31"/>
  <c r="B6471" i="31"/>
  <c r="B6470" i="31"/>
  <c r="B6469" i="31"/>
  <c r="B6468" i="31"/>
  <c r="B6467" i="31"/>
  <c r="B6466" i="31"/>
  <c r="B6465" i="31"/>
  <c r="B6464" i="31"/>
  <c r="B6463" i="31"/>
  <c r="B6462" i="31"/>
  <c r="B6461" i="31"/>
  <c r="B6460" i="31"/>
  <c r="B6459" i="31"/>
  <c r="B6458" i="31"/>
  <c r="B6457" i="31"/>
  <c r="B6456" i="31"/>
  <c r="B6455" i="31"/>
  <c r="B6454" i="31"/>
  <c r="B6453" i="31"/>
  <c r="B6452" i="31"/>
  <c r="B6451" i="31"/>
  <c r="B6450" i="31"/>
  <c r="B6449" i="31"/>
  <c r="B6448" i="31"/>
  <c r="B6447" i="31"/>
  <c r="B6446" i="31"/>
  <c r="B6445" i="31"/>
  <c r="B6444" i="31"/>
  <c r="B6443" i="31"/>
  <c r="B6442" i="31"/>
  <c r="B6441" i="31"/>
  <c r="B6440" i="31"/>
  <c r="B6439" i="31"/>
  <c r="B6438" i="31"/>
  <c r="B6437" i="31"/>
  <c r="B6436" i="31"/>
  <c r="B6435" i="31"/>
  <c r="B6434" i="31"/>
  <c r="B6433" i="31"/>
  <c r="B6432" i="31"/>
  <c r="B6431" i="31"/>
  <c r="B6430" i="31"/>
  <c r="B6429" i="31"/>
  <c r="B6428" i="31"/>
  <c r="B6427" i="31"/>
  <c r="B6426" i="31"/>
  <c r="B6425" i="31"/>
  <c r="B6424" i="31"/>
  <c r="B6423" i="31"/>
  <c r="B6422" i="31"/>
  <c r="B6421" i="31"/>
  <c r="B6420" i="31"/>
  <c r="B6419" i="31"/>
  <c r="B6418" i="31"/>
  <c r="B6417" i="31"/>
  <c r="B6416" i="31"/>
  <c r="B6415" i="31"/>
  <c r="B6414" i="31"/>
  <c r="B6413" i="31"/>
  <c r="B6412" i="31"/>
  <c r="B6411" i="31"/>
  <c r="B6410" i="31"/>
  <c r="B6409" i="31"/>
  <c r="B6408" i="31"/>
  <c r="B6407" i="31"/>
  <c r="B6406" i="31"/>
  <c r="B6405" i="31"/>
  <c r="B6404" i="31"/>
  <c r="B6403" i="31"/>
  <c r="B6402" i="31"/>
  <c r="B6401" i="31"/>
  <c r="B6400" i="31"/>
  <c r="B6399" i="31"/>
  <c r="B6398" i="31"/>
  <c r="B6397" i="31"/>
  <c r="B6396" i="31"/>
  <c r="B6395" i="31"/>
  <c r="B6394" i="31"/>
  <c r="B6393" i="31"/>
  <c r="B6392" i="31"/>
  <c r="B6391" i="31"/>
  <c r="B6390" i="31"/>
  <c r="B6389" i="31"/>
  <c r="B6388" i="31"/>
  <c r="B6387" i="31"/>
  <c r="B6386" i="31"/>
  <c r="B6385" i="31"/>
  <c r="B6384" i="31"/>
  <c r="B6383" i="31"/>
  <c r="B6382" i="31"/>
  <c r="B6381" i="31"/>
  <c r="B6380" i="31"/>
  <c r="B6379" i="31"/>
  <c r="B6378" i="31"/>
  <c r="B6377" i="31"/>
  <c r="B6376" i="31"/>
  <c r="B6375" i="31"/>
  <c r="B6374" i="31"/>
  <c r="B6373" i="31"/>
  <c r="B6372" i="31"/>
  <c r="B6371" i="31"/>
  <c r="B6370" i="31"/>
  <c r="B6369" i="31"/>
  <c r="B6368" i="31"/>
  <c r="B6367" i="31"/>
  <c r="B6366" i="31"/>
  <c r="B6365" i="31"/>
  <c r="B6364" i="31"/>
  <c r="B6363" i="31"/>
  <c r="B6362" i="31"/>
  <c r="B6361" i="31"/>
  <c r="B6360" i="31"/>
  <c r="B6359" i="31"/>
  <c r="B6358" i="31"/>
  <c r="B6357" i="31"/>
  <c r="B6356" i="31"/>
  <c r="B6355" i="31"/>
  <c r="B6354" i="31"/>
  <c r="B6353" i="31"/>
  <c r="B6352" i="31"/>
  <c r="B6351" i="31"/>
  <c r="B6350" i="31"/>
  <c r="B6349" i="31"/>
  <c r="B6348" i="31"/>
  <c r="B6347" i="31"/>
  <c r="B6346" i="31"/>
  <c r="B6345" i="31"/>
  <c r="B6344" i="31"/>
  <c r="B6343" i="31"/>
  <c r="B6342" i="31"/>
  <c r="B6341" i="31"/>
  <c r="B6340" i="31"/>
  <c r="B6339" i="31"/>
  <c r="B6338" i="31"/>
  <c r="B6337" i="31"/>
  <c r="B6336" i="31"/>
  <c r="B6335" i="31"/>
  <c r="B6334" i="31"/>
  <c r="B6333" i="31"/>
  <c r="B6332" i="31"/>
  <c r="B6331" i="31"/>
  <c r="B6330" i="31"/>
  <c r="B6329" i="31"/>
  <c r="B6328" i="31"/>
  <c r="B6327" i="31"/>
  <c r="B6326" i="31"/>
  <c r="B6325" i="31"/>
  <c r="B6324" i="31"/>
  <c r="B6323" i="31"/>
  <c r="B6322" i="31"/>
  <c r="B6321" i="31"/>
  <c r="B6320" i="31"/>
  <c r="B6319" i="31"/>
  <c r="B6318" i="31"/>
  <c r="B6317" i="31"/>
  <c r="B6316" i="31"/>
  <c r="B6315" i="31"/>
  <c r="B6314" i="31"/>
  <c r="B6313" i="31"/>
  <c r="B6312" i="31"/>
  <c r="B6311" i="31"/>
  <c r="B6310" i="31"/>
  <c r="B6309" i="31"/>
  <c r="B6308" i="31"/>
  <c r="B6307" i="31"/>
  <c r="B6306" i="31"/>
  <c r="B6305" i="31"/>
  <c r="B6304" i="31"/>
  <c r="B6303" i="31"/>
  <c r="B6302" i="31"/>
  <c r="B6301" i="31"/>
  <c r="B6300" i="31"/>
  <c r="B6299" i="31"/>
  <c r="B6298" i="31"/>
  <c r="B6297" i="31"/>
  <c r="B6296" i="31"/>
  <c r="B6295" i="31"/>
  <c r="B6294" i="31"/>
  <c r="B6293" i="31"/>
  <c r="B6292" i="31"/>
  <c r="B6291" i="31"/>
  <c r="B6290" i="31"/>
  <c r="B6289" i="31"/>
  <c r="B6288" i="31"/>
  <c r="B6287" i="31"/>
  <c r="B6286" i="31"/>
  <c r="B6285" i="31"/>
  <c r="B6284" i="31"/>
  <c r="B6283" i="31"/>
  <c r="B6282" i="31"/>
  <c r="B6281" i="31"/>
  <c r="B6280" i="31"/>
  <c r="B6279" i="31"/>
  <c r="B6278" i="31"/>
  <c r="B6277" i="31"/>
  <c r="B6276" i="31"/>
  <c r="B6275" i="31"/>
  <c r="B6274" i="31"/>
  <c r="B6273" i="31"/>
  <c r="B6272" i="31"/>
  <c r="B6271" i="31"/>
  <c r="B6270" i="31"/>
  <c r="B6269" i="31"/>
  <c r="B6268" i="31"/>
  <c r="B6267" i="31"/>
  <c r="B6266" i="31"/>
  <c r="B6265" i="31"/>
  <c r="B6264" i="31"/>
  <c r="B6263" i="31"/>
  <c r="B6262" i="31"/>
  <c r="B6261" i="31"/>
  <c r="B6260" i="31"/>
  <c r="B6259" i="31"/>
  <c r="B6258" i="31"/>
  <c r="B6257" i="31"/>
  <c r="B6256" i="31"/>
  <c r="B6255" i="31"/>
  <c r="B6254" i="31"/>
  <c r="B6253" i="31"/>
  <c r="B6252" i="31"/>
  <c r="B6251" i="31"/>
  <c r="B6250" i="31"/>
  <c r="B6249" i="31"/>
  <c r="B6248" i="31"/>
  <c r="B6247" i="31"/>
  <c r="B6246" i="31"/>
  <c r="B6245" i="31"/>
  <c r="B6244" i="31"/>
  <c r="B6243" i="31"/>
  <c r="B6242" i="31"/>
  <c r="B6241" i="31"/>
  <c r="B6240" i="31"/>
  <c r="B6239" i="31"/>
  <c r="B6238" i="31"/>
  <c r="B6237" i="31"/>
  <c r="B6236" i="31"/>
  <c r="B6235" i="31"/>
  <c r="B6234" i="31"/>
  <c r="B6233" i="31"/>
  <c r="B6232" i="31"/>
  <c r="B6231" i="31"/>
  <c r="B6230" i="31"/>
  <c r="B6229" i="31"/>
  <c r="B6228" i="31"/>
  <c r="B6227" i="31"/>
  <c r="B6226" i="31"/>
  <c r="B6225" i="31"/>
  <c r="B6224" i="31"/>
  <c r="B6223" i="31"/>
  <c r="B6222" i="31"/>
  <c r="B6221" i="31"/>
  <c r="B6220" i="31"/>
  <c r="B6219" i="31"/>
  <c r="B6218" i="31"/>
  <c r="B6217" i="31"/>
  <c r="B6216" i="31"/>
  <c r="B6215" i="31"/>
  <c r="B6214" i="31"/>
  <c r="B6213" i="31"/>
  <c r="B6212" i="31"/>
  <c r="B6211" i="31"/>
  <c r="B6210" i="31"/>
  <c r="B6209" i="31"/>
  <c r="B6208" i="31"/>
  <c r="B6207" i="31"/>
  <c r="B6206" i="31"/>
  <c r="B6205" i="31"/>
  <c r="B6204" i="31"/>
  <c r="B6203" i="31"/>
  <c r="B6202" i="31"/>
  <c r="B6201" i="31"/>
  <c r="B6200" i="31"/>
  <c r="B6199" i="31"/>
  <c r="B6198" i="31"/>
  <c r="B6197" i="31"/>
  <c r="B6196" i="31"/>
  <c r="B6195" i="31"/>
  <c r="B6194" i="31"/>
  <c r="B6193" i="31"/>
  <c r="B6192" i="31"/>
  <c r="B6191" i="31"/>
  <c r="B6190" i="31"/>
  <c r="B6189" i="31"/>
  <c r="B6188" i="31"/>
  <c r="B6187" i="31"/>
  <c r="B6186" i="31"/>
  <c r="B6185" i="31"/>
  <c r="B6184" i="31"/>
  <c r="B6183" i="31"/>
  <c r="B6182" i="31"/>
  <c r="B6181" i="31"/>
  <c r="B6180" i="31"/>
  <c r="B6179" i="31"/>
  <c r="B6178" i="31"/>
  <c r="B6177" i="31"/>
  <c r="B6176" i="31"/>
  <c r="B6175" i="31"/>
  <c r="B6174" i="31"/>
  <c r="B6173" i="31"/>
  <c r="B6172" i="31"/>
  <c r="B6171" i="31"/>
  <c r="B6170" i="31"/>
  <c r="B6169" i="31"/>
  <c r="B6168" i="31"/>
  <c r="B6167" i="31"/>
  <c r="B6166" i="31"/>
  <c r="B6165" i="31"/>
  <c r="B6164" i="31"/>
  <c r="B6163" i="31"/>
  <c r="B6162" i="31"/>
  <c r="B6161" i="31"/>
  <c r="B6160" i="31"/>
  <c r="B6159" i="31"/>
  <c r="B6158" i="31"/>
  <c r="B6157" i="31"/>
  <c r="B6156" i="31"/>
  <c r="B6155" i="31"/>
  <c r="B6154" i="31"/>
  <c r="B6153" i="31"/>
  <c r="B6152" i="31"/>
  <c r="B6151" i="31"/>
  <c r="B6150" i="31"/>
  <c r="B6149" i="31"/>
  <c r="B6148" i="31"/>
  <c r="B6147" i="31"/>
  <c r="B6146" i="31"/>
  <c r="B6145" i="31"/>
  <c r="B6144" i="31"/>
  <c r="B6143" i="31"/>
  <c r="B6142" i="31"/>
  <c r="B6141" i="31"/>
  <c r="B6140" i="31"/>
  <c r="B6139" i="31"/>
  <c r="B6138" i="31"/>
  <c r="B6137" i="31"/>
  <c r="B6136" i="31"/>
  <c r="B6135" i="31"/>
  <c r="B6134" i="31"/>
  <c r="B6133" i="31"/>
  <c r="B6132" i="31"/>
  <c r="B6131" i="31"/>
  <c r="B6130" i="31"/>
  <c r="B6129" i="31"/>
  <c r="B6128" i="31"/>
  <c r="B6127" i="31"/>
  <c r="B6126" i="31"/>
  <c r="B6125" i="31"/>
  <c r="B6124" i="31"/>
  <c r="B6123" i="31"/>
  <c r="B6122" i="31"/>
  <c r="B6121" i="31"/>
  <c r="B6120" i="31"/>
  <c r="B6119" i="31"/>
  <c r="B6118" i="31"/>
  <c r="B6117" i="31"/>
  <c r="B6116" i="31"/>
  <c r="B6115" i="31"/>
  <c r="B6114" i="31"/>
  <c r="B6113" i="31"/>
  <c r="B6112" i="31"/>
  <c r="B6111" i="31"/>
  <c r="B6110" i="31"/>
  <c r="B6109" i="31"/>
  <c r="B6108" i="31"/>
  <c r="B6107" i="31"/>
  <c r="B6106" i="31"/>
  <c r="B6105" i="31"/>
  <c r="B6104" i="31"/>
  <c r="B6103" i="31"/>
  <c r="B6102" i="31"/>
  <c r="B6101" i="31"/>
  <c r="B6100" i="31"/>
  <c r="B6099" i="31"/>
  <c r="B6098" i="31"/>
  <c r="B6097" i="31"/>
  <c r="B6096" i="31"/>
  <c r="B6095" i="31"/>
  <c r="B6094" i="31"/>
  <c r="B6093" i="31"/>
  <c r="B6092" i="31"/>
  <c r="B6091" i="31"/>
  <c r="B6090" i="31"/>
  <c r="B6089" i="31"/>
  <c r="B6088" i="31"/>
  <c r="B6087" i="31"/>
  <c r="B6086" i="31"/>
  <c r="B6085" i="31"/>
  <c r="B6084" i="31"/>
  <c r="B6083" i="31"/>
  <c r="B6082" i="31"/>
  <c r="B6081" i="31"/>
  <c r="B6080" i="31"/>
  <c r="B6079" i="31"/>
  <c r="B6078" i="31"/>
  <c r="B6077" i="31"/>
  <c r="B6076" i="31"/>
  <c r="B6075" i="31"/>
  <c r="B6074" i="31"/>
  <c r="B6073" i="31"/>
  <c r="B6072" i="31"/>
  <c r="B6071" i="31"/>
  <c r="B6070" i="31"/>
  <c r="B6069" i="31"/>
  <c r="B6068" i="31"/>
  <c r="B6067" i="31"/>
  <c r="B6066" i="31"/>
  <c r="B6065" i="31"/>
  <c r="B6064" i="31"/>
  <c r="B6063" i="31"/>
  <c r="B6062" i="31"/>
  <c r="B6061" i="31"/>
  <c r="B6060" i="31"/>
  <c r="B6059" i="31"/>
  <c r="B6058" i="31"/>
  <c r="B6057" i="31"/>
  <c r="B6056" i="31"/>
  <c r="B6055" i="31"/>
  <c r="B6054" i="31"/>
  <c r="B6053" i="31"/>
  <c r="B6052" i="31"/>
  <c r="B6051" i="31"/>
  <c r="B6050" i="31"/>
  <c r="B6049" i="31"/>
  <c r="B6048" i="31"/>
  <c r="B6047" i="31"/>
  <c r="B6046" i="31"/>
  <c r="B6045" i="31"/>
  <c r="B6044" i="31"/>
  <c r="B6043" i="31"/>
  <c r="B6042" i="31"/>
  <c r="B6041" i="31"/>
  <c r="B6040" i="31"/>
  <c r="B6039" i="31"/>
  <c r="B6038" i="31"/>
  <c r="B6037" i="31"/>
  <c r="B6036" i="31"/>
  <c r="B6035" i="31"/>
  <c r="B6034" i="31"/>
  <c r="B6033" i="31"/>
  <c r="B6032" i="31"/>
  <c r="B6031" i="31"/>
  <c r="B6030" i="31"/>
  <c r="B6029" i="31"/>
  <c r="B6028" i="31"/>
  <c r="B6027" i="31"/>
  <c r="B6026" i="31"/>
  <c r="B6025" i="31"/>
  <c r="B6024" i="31"/>
  <c r="B6023" i="31"/>
  <c r="B6022" i="31"/>
  <c r="B6021" i="31"/>
  <c r="B6020" i="31"/>
  <c r="B6019" i="31"/>
  <c r="B6018" i="31"/>
  <c r="B6017" i="31"/>
  <c r="B6016" i="31"/>
  <c r="B6015" i="31"/>
  <c r="B6014" i="31"/>
  <c r="B6013" i="31"/>
  <c r="B6012" i="31"/>
  <c r="B6011" i="31"/>
  <c r="B6010" i="31"/>
  <c r="B6009" i="31"/>
  <c r="B6008" i="31"/>
  <c r="B6007" i="31"/>
  <c r="B6006" i="31"/>
  <c r="B6005" i="31"/>
  <c r="B6004" i="31"/>
  <c r="B6003" i="31"/>
  <c r="B6002" i="31"/>
  <c r="B6001" i="31"/>
  <c r="B6000" i="31"/>
  <c r="B5999" i="31"/>
  <c r="B5998" i="31"/>
  <c r="B5997" i="31"/>
  <c r="B5996" i="31"/>
  <c r="B5995" i="31"/>
  <c r="B5994" i="31"/>
  <c r="B5993" i="31"/>
  <c r="B5992" i="31"/>
  <c r="B5991" i="31"/>
  <c r="B5990" i="31"/>
  <c r="B5989" i="31"/>
  <c r="B5988" i="31"/>
  <c r="B5987" i="31"/>
  <c r="B5986" i="31"/>
  <c r="B5985" i="31"/>
  <c r="B5984" i="31"/>
  <c r="B5983" i="31"/>
  <c r="B5982" i="31"/>
  <c r="B5981" i="31"/>
  <c r="B5980" i="31"/>
  <c r="B5979" i="31"/>
  <c r="B5978" i="31"/>
  <c r="B5977" i="31"/>
  <c r="B5976" i="31"/>
  <c r="B5975" i="31"/>
  <c r="B5974" i="31"/>
  <c r="B5973" i="31"/>
  <c r="B5972" i="31"/>
  <c r="B5971" i="31"/>
  <c r="B5970" i="31"/>
  <c r="B5969" i="31"/>
  <c r="B5968" i="31"/>
  <c r="B5967" i="31"/>
  <c r="B5966" i="31"/>
  <c r="B5965" i="31"/>
  <c r="B5964" i="31"/>
  <c r="B5963" i="31"/>
  <c r="B5962" i="31"/>
  <c r="B5961" i="31"/>
  <c r="B5960" i="31"/>
  <c r="B5959" i="31"/>
  <c r="B5958" i="31"/>
  <c r="B5957" i="31"/>
  <c r="B5956" i="31"/>
  <c r="B5955" i="31"/>
  <c r="B5954" i="31"/>
  <c r="B5953" i="31"/>
  <c r="B5952" i="31"/>
  <c r="B5951" i="31"/>
  <c r="B5950" i="31"/>
  <c r="B5949" i="31"/>
  <c r="B5948" i="31"/>
  <c r="B5947" i="31"/>
  <c r="B5946" i="31"/>
  <c r="B5945" i="31"/>
  <c r="B5944" i="31"/>
  <c r="B5943" i="31"/>
  <c r="B5942" i="31"/>
  <c r="B5941" i="31"/>
  <c r="B5940" i="31"/>
  <c r="B5939" i="31"/>
  <c r="B5938" i="31"/>
  <c r="B5937" i="31"/>
  <c r="B5936" i="31"/>
  <c r="B5935" i="31"/>
  <c r="B5934" i="31"/>
  <c r="B5933" i="31"/>
  <c r="B5932" i="31"/>
  <c r="B5931" i="31"/>
  <c r="B5930" i="31"/>
  <c r="B5929" i="31"/>
  <c r="B5928" i="31"/>
  <c r="B5927" i="31"/>
  <c r="B5926" i="31"/>
  <c r="B5925" i="31"/>
  <c r="B5924" i="31"/>
  <c r="B5923" i="31"/>
  <c r="B5922" i="31"/>
  <c r="B5921" i="31"/>
  <c r="B5920" i="31"/>
  <c r="B5919" i="31"/>
  <c r="B5918" i="31"/>
  <c r="B5917" i="31"/>
  <c r="B5916" i="31"/>
  <c r="B5915" i="31"/>
  <c r="B5914" i="31"/>
  <c r="B5913" i="31"/>
  <c r="B5912" i="31"/>
  <c r="B5911" i="31"/>
  <c r="B5910" i="31"/>
  <c r="B5909" i="31"/>
  <c r="B5908" i="31"/>
  <c r="B5907" i="31"/>
  <c r="B5906" i="31"/>
  <c r="B5905" i="31"/>
  <c r="B5904" i="31"/>
  <c r="B5903" i="31"/>
  <c r="B5902" i="31"/>
  <c r="B5901" i="31"/>
  <c r="B5900" i="31"/>
  <c r="B5899" i="31"/>
  <c r="B5898" i="31"/>
  <c r="B5897" i="31"/>
  <c r="B5896" i="31"/>
  <c r="B5895" i="31"/>
  <c r="B5894" i="31"/>
  <c r="B5893" i="31"/>
  <c r="B5892" i="31"/>
  <c r="B5891" i="31"/>
  <c r="B5890" i="31"/>
  <c r="B5889" i="31"/>
  <c r="B5888" i="31"/>
  <c r="B5887" i="31"/>
  <c r="B5886" i="31"/>
  <c r="B5885" i="31"/>
  <c r="B5884" i="31"/>
  <c r="B5883" i="31"/>
  <c r="B5882" i="31"/>
  <c r="B5881" i="31"/>
  <c r="B5880" i="31"/>
  <c r="B5879" i="31"/>
  <c r="B5878" i="31"/>
  <c r="B5877" i="31"/>
  <c r="B5876" i="31"/>
  <c r="B5875" i="31"/>
  <c r="B5874" i="31"/>
  <c r="B5873" i="31"/>
  <c r="B5872" i="31"/>
  <c r="B5871" i="31"/>
  <c r="B5870" i="31"/>
  <c r="B5869" i="31"/>
  <c r="B5868" i="31"/>
  <c r="B5867" i="31"/>
  <c r="B5866" i="31"/>
  <c r="B5865" i="31"/>
  <c r="B5864" i="31"/>
  <c r="B5863" i="31"/>
  <c r="B5862" i="31"/>
  <c r="B5861" i="31"/>
  <c r="B5860" i="31"/>
  <c r="B5859" i="31"/>
  <c r="B5858" i="31"/>
  <c r="B5857" i="31"/>
  <c r="B5856" i="31"/>
  <c r="B5855" i="31"/>
  <c r="B5854" i="31"/>
  <c r="B5853" i="31"/>
  <c r="B5852" i="31"/>
  <c r="B5851" i="31"/>
  <c r="B5850" i="31"/>
  <c r="B5849" i="31"/>
  <c r="B5848" i="31"/>
  <c r="B5847" i="31"/>
  <c r="B5846" i="31"/>
  <c r="B5845" i="31"/>
  <c r="B5844" i="31"/>
  <c r="B5843" i="31"/>
  <c r="B5842" i="31"/>
  <c r="B5841" i="31"/>
  <c r="B5840" i="31"/>
  <c r="B5839" i="31"/>
  <c r="B5838" i="31"/>
  <c r="B5837" i="31"/>
  <c r="B5836" i="31"/>
  <c r="B5835" i="31"/>
  <c r="B5834" i="31"/>
  <c r="B5833" i="31"/>
  <c r="B5832" i="31"/>
  <c r="B5831" i="31"/>
  <c r="B5830" i="31"/>
  <c r="B5829" i="31"/>
  <c r="B5828" i="31"/>
  <c r="B5827" i="31"/>
  <c r="B5826" i="31"/>
  <c r="B5825" i="31"/>
  <c r="B5824" i="31"/>
  <c r="B5823" i="31"/>
  <c r="B5822" i="31"/>
  <c r="B5821" i="31"/>
  <c r="B5820" i="31"/>
  <c r="B5819" i="31"/>
  <c r="B5818" i="31"/>
  <c r="B5817" i="31"/>
  <c r="B5816" i="31"/>
  <c r="B5815" i="31"/>
  <c r="B5814" i="31"/>
  <c r="B5813" i="31"/>
  <c r="B5812" i="31"/>
  <c r="B5811" i="31"/>
  <c r="B5810" i="31"/>
  <c r="B5809" i="31"/>
  <c r="B5808" i="31"/>
  <c r="B5807" i="31"/>
  <c r="B5806" i="31"/>
  <c r="B5805" i="31"/>
  <c r="B5804" i="31"/>
  <c r="B5803" i="31"/>
  <c r="B5802" i="31"/>
  <c r="B5801" i="31"/>
  <c r="B5800" i="31"/>
  <c r="B5799" i="31"/>
  <c r="B5798" i="31"/>
  <c r="B5797" i="31"/>
  <c r="B5796" i="31"/>
  <c r="B5795" i="31"/>
  <c r="B5794" i="31"/>
  <c r="B5793" i="31"/>
  <c r="B5792" i="31"/>
  <c r="B5791" i="31"/>
  <c r="B5790" i="31"/>
  <c r="B5789" i="31"/>
  <c r="B5788" i="31"/>
  <c r="B5787" i="31"/>
  <c r="B5786" i="31"/>
  <c r="B5785" i="31"/>
  <c r="B5784" i="31"/>
  <c r="B5783" i="31"/>
  <c r="B5782" i="31"/>
  <c r="B5781" i="31"/>
  <c r="B5780" i="31"/>
  <c r="B5779" i="31"/>
  <c r="B5778" i="31"/>
  <c r="B5777" i="31"/>
  <c r="B5776" i="31"/>
  <c r="B5775" i="31"/>
  <c r="B5774" i="31"/>
  <c r="B5773" i="31"/>
  <c r="B5772" i="31"/>
  <c r="B5771" i="31"/>
  <c r="B5770" i="31"/>
  <c r="B5769" i="31"/>
  <c r="B5768" i="31"/>
  <c r="B5767" i="31"/>
  <c r="B5766" i="31"/>
  <c r="B5765" i="31"/>
  <c r="B5764" i="31"/>
  <c r="B5763" i="31"/>
  <c r="B5762" i="31"/>
  <c r="B5761" i="31"/>
  <c r="B5760" i="31"/>
  <c r="B5759" i="31"/>
  <c r="B5758" i="31"/>
  <c r="B5757" i="31"/>
  <c r="B5756" i="31"/>
  <c r="B5755" i="31"/>
  <c r="B5754" i="31"/>
  <c r="B5753" i="31"/>
  <c r="B5752" i="31"/>
  <c r="B5751" i="31"/>
  <c r="B5750" i="31"/>
  <c r="B5749" i="31"/>
  <c r="B5748" i="31"/>
  <c r="B5747" i="31"/>
  <c r="B5746" i="31"/>
  <c r="B5745" i="31"/>
  <c r="B5744" i="31"/>
  <c r="B5743" i="31"/>
  <c r="B5742" i="31"/>
  <c r="B5741" i="31"/>
  <c r="B5740" i="31"/>
  <c r="B5739" i="31"/>
  <c r="B5738" i="31"/>
  <c r="B5737" i="31"/>
  <c r="B5736" i="31"/>
  <c r="B5735" i="31"/>
  <c r="B5734" i="31"/>
  <c r="B5733" i="31"/>
  <c r="B5732" i="31"/>
  <c r="B5731" i="31"/>
  <c r="B5730" i="31"/>
  <c r="B5729" i="31"/>
  <c r="B5728" i="31"/>
  <c r="B5727" i="31"/>
  <c r="B5726" i="31"/>
  <c r="B5725" i="31"/>
  <c r="B5724" i="31"/>
  <c r="B5723" i="31"/>
  <c r="B5722" i="31"/>
  <c r="B5721" i="31"/>
  <c r="B5720" i="31"/>
  <c r="B5719" i="31"/>
  <c r="B5718" i="31"/>
  <c r="B5717" i="31"/>
  <c r="B5716" i="31"/>
  <c r="B5715" i="31"/>
  <c r="B5714" i="31"/>
  <c r="B5713" i="31"/>
  <c r="B5712" i="31"/>
  <c r="B5711" i="31"/>
  <c r="B5710" i="31"/>
  <c r="B5709" i="31"/>
  <c r="B5708" i="31"/>
  <c r="B5707" i="31"/>
  <c r="B5706" i="31"/>
  <c r="B5705" i="31"/>
  <c r="B5704" i="31"/>
  <c r="B5703" i="31"/>
  <c r="B5702" i="31"/>
  <c r="B5701" i="31"/>
  <c r="B5700" i="31"/>
  <c r="B5699" i="31"/>
  <c r="B5698" i="31"/>
  <c r="B5697" i="31"/>
  <c r="B5696" i="31"/>
  <c r="B5695" i="31"/>
  <c r="B5694" i="31"/>
  <c r="B5693" i="31"/>
  <c r="B5692" i="31"/>
  <c r="B5691" i="31"/>
  <c r="B5690" i="31"/>
  <c r="B5689" i="31"/>
  <c r="B5688" i="31"/>
  <c r="B5687" i="31"/>
  <c r="B5686" i="31"/>
  <c r="B5685" i="31"/>
  <c r="B5684" i="31"/>
  <c r="B5683" i="31"/>
  <c r="B5682" i="31"/>
  <c r="B5681" i="31"/>
  <c r="B5680" i="31"/>
  <c r="B5679" i="31"/>
  <c r="B5678" i="31"/>
  <c r="B5677" i="31"/>
  <c r="B5676" i="31"/>
  <c r="B5675" i="31"/>
  <c r="B5674" i="31"/>
  <c r="B5673" i="31"/>
  <c r="B5672" i="31"/>
  <c r="B5671" i="31"/>
  <c r="B5670" i="31"/>
  <c r="B5669" i="31"/>
  <c r="B5668" i="31"/>
  <c r="B5667" i="31"/>
  <c r="B5666" i="31"/>
  <c r="B5665" i="31"/>
  <c r="B5664" i="31"/>
  <c r="B5663" i="31"/>
  <c r="B5662" i="31"/>
  <c r="B5661" i="31"/>
  <c r="B5660" i="31"/>
  <c r="B5659" i="31"/>
  <c r="B5658" i="31"/>
  <c r="B5657" i="31"/>
  <c r="B5656" i="31"/>
  <c r="B5655" i="31"/>
  <c r="B5654" i="31"/>
  <c r="B5653" i="31"/>
  <c r="B5652" i="31"/>
  <c r="B5651" i="31"/>
  <c r="B5650" i="31"/>
  <c r="B5649" i="31"/>
  <c r="B5648" i="31"/>
  <c r="B5647" i="31"/>
  <c r="B5646" i="31"/>
  <c r="B5645" i="31"/>
  <c r="B5644" i="31"/>
  <c r="B5643" i="31"/>
  <c r="B5642" i="31"/>
  <c r="B5641" i="31"/>
  <c r="B5640" i="31"/>
  <c r="B5639" i="31"/>
  <c r="B5638" i="31"/>
  <c r="B5637" i="31"/>
  <c r="B5636" i="31"/>
  <c r="B5635" i="31"/>
  <c r="B5634" i="31"/>
  <c r="B5633" i="31"/>
  <c r="B5632" i="31"/>
  <c r="B5631" i="31"/>
  <c r="B5630" i="31"/>
  <c r="B5629" i="31"/>
  <c r="B5628" i="31"/>
  <c r="B5627" i="31"/>
  <c r="B5626" i="31"/>
  <c r="B5625" i="31"/>
  <c r="B5624" i="31"/>
  <c r="B5623" i="31"/>
  <c r="B5622" i="31"/>
  <c r="B5621" i="31"/>
  <c r="B5620" i="31"/>
  <c r="B5619" i="31"/>
  <c r="B5618" i="31"/>
  <c r="B5617" i="31"/>
  <c r="B5616" i="31"/>
  <c r="B5615" i="31"/>
  <c r="B5614" i="31"/>
  <c r="B5613" i="31"/>
  <c r="B5612" i="31"/>
  <c r="B5611" i="31"/>
  <c r="B5610" i="31"/>
  <c r="B5609" i="31"/>
  <c r="B5608" i="31"/>
  <c r="B5607" i="31"/>
  <c r="B5606" i="31"/>
  <c r="B5605" i="31"/>
  <c r="B5604" i="31"/>
  <c r="B5603" i="31"/>
  <c r="B5602" i="31"/>
  <c r="B5601" i="31"/>
  <c r="B5600" i="31"/>
  <c r="B5599" i="31"/>
  <c r="B5598" i="31"/>
  <c r="B5597" i="31"/>
  <c r="B5596" i="31"/>
  <c r="B5595" i="31"/>
  <c r="B5594" i="31"/>
  <c r="B5593" i="31"/>
  <c r="B5592" i="31"/>
  <c r="B5591" i="31"/>
  <c r="B5590" i="31"/>
  <c r="B5589" i="31"/>
  <c r="B5588" i="31"/>
  <c r="B5587" i="31"/>
  <c r="B5586" i="31"/>
  <c r="B5585" i="31"/>
  <c r="B5584" i="31"/>
  <c r="B5583" i="31"/>
  <c r="B5582" i="31"/>
  <c r="B5581" i="31"/>
  <c r="B5580" i="31"/>
  <c r="B5579" i="31"/>
  <c r="B5578" i="31"/>
  <c r="B5577" i="31"/>
  <c r="B5576" i="31"/>
  <c r="B5575" i="31"/>
  <c r="B5574" i="31"/>
  <c r="B5573" i="31"/>
  <c r="B5572" i="31"/>
  <c r="B5571" i="31"/>
  <c r="B5570" i="31"/>
  <c r="B5569" i="31"/>
  <c r="B5568" i="31"/>
  <c r="B5567" i="31"/>
  <c r="B5566" i="31"/>
  <c r="B5565" i="31"/>
  <c r="B5564" i="31"/>
  <c r="B5563" i="31"/>
  <c r="B5562" i="31"/>
  <c r="B5561" i="31"/>
  <c r="B5560" i="31"/>
  <c r="B5559" i="31"/>
  <c r="B5558" i="31"/>
  <c r="B5557" i="31"/>
  <c r="B5556" i="31"/>
  <c r="B5555" i="31"/>
  <c r="B5554" i="31"/>
  <c r="B5553" i="31"/>
  <c r="B5552" i="31"/>
  <c r="B5551" i="31"/>
  <c r="B5550" i="31"/>
  <c r="B5549" i="31"/>
  <c r="B5548" i="31"/>
  <c r="B5547" i="31"/>
  <c r="B5546" i="31"/>
  <c r="B5545" i="31"/>
  <c r="B5544" i="31"/>
  <c r="B5543" i="31"/>
  <c r="B5542" i="31"/>
  <c r="B5541" i="31"/>
  <c r="B5540" i="31"/>
  <c r="B5539" i="31"/>
  <c r="B5538" i="31"/>
  <c r="B5537" i="31"/>
  <c r="B5536" i="31"/>
  <c r="B5535" i="31"/>
  <c r="B5534" i="31"/>
  <c r="B5533" i="31"/>
  <c r="B5532" i="31"/>
  <c r="B5531" i="31"/>
  <c r="B5530" i="31"/>
  <c r="B5529" i="31"/>
  <c r="B5528" i="31"/>
  <c r="B5527" i="31"/>
  <c r="B5526" i="31"/>
  <c r="B5525" i="31"/>
  <c r="B5524" i="31"/>
  <c r="B5523" i="31"/>
  <c r="B5522" i="31"/>
  <c r="B5521" i="31"/>
  <c r="B5520" i="31"/>
  <c r="B5519" i="31"/>
  <c r="B5518" i="31"/>
  <c r="B5517" i="31"/>
  <c r="B5516" i="31"/>
  <c r="B5515" i="31"/>
  <c r="B5514" i="31"/>
  <c r="B5513" i="31"/>
  <c r="B5512" i="31"/>
  <c r="B5511" i="31"/>
  <c r="B5510" i="31"/>
  <c r="B5509" i="31"/>
  <c r="B5508" i="31"/>
  <c r="B5507" i="31"/>
  <c r="B5506" i="31"/>
  <c r="B5505" i="31"/>
  <c r="B5504" i="31"/>
  <c r="B5503" i="31"/>
  <c r="B5502" i="31"/>
  <c r="B5501" i="31"/>
  <c r="B5500" i="31"/>
  <c r="B5499" i="31"/>
  <c r="B5498" i="31"/>
  <c r="B5497" i="31"/>
  <c r="B5496" i="31"/>
  <c r="B5495" i="31"/>
  <c r="B5494" i="31"/>
  <c r="B5493" i="31"/>
  <c r="B5492" i="31"/>
  <c r="B5491" i="31"/>
  <c r="B5490" i="31"/>
  <c r="B5489" i="31"/>
  <c r="B5488" i="31"/>
  <c r="B5487" i="31"/>
  <c r="B5486" i="31"/>
  <c r="B5485" i="31"/>
  <c r="B5484" i="31"/>
  <c r="B5483" i="31"/>
  <c r="B5482" i="31"/>
  <c r="B5481" i="31"/>
  <c r="B5480" i="31"/>
  <c r="B5479" i="31"/>
  <c r="B5478" i="31"/>
  <c r="B5477" i="31"/>
  <c r="B5476" i="31"/>
  <c r="B5475" i="31"/>
  <c r="B5474" i="31"/>
  <c r="B5473" i="31"/>
  <c r="B5472" i="31"/>
  <c r="B5471" i="31"/>
  <c r="B5470" i="31"/>
  <c r="B5469" i="31"/>
  <c r="B5468" i="31"/>
  <c r="B5467" i="31"/>
  <c r="B5466" i="31"/>
  <c r="B5465" i="31"/>
  <c r="B5464" i="31"/>
  <c r="B5463" i="31"/>
  <c r="B5462" i="31"/>
  <c r="B5461" i="31"/>
  <c r="B5460" i="31"/>
  <c r="B5459" i="31"/>
  <c r="B5458" i="31"/>
  <c r="B5457" i="31"/>
  <c r="B5456" i="31"/>
  <c r="B5455" i="31"/>
  <c r="B5454" i="31"/>
  <c r="B5453" i="31"/>
  <c r="B5452" i="31"/>
  <c r="B5451" i="31"/>
  <c r="B5450" i="31"/>
  <c r="B5449" i="31"/>
  <c r="B5448" i="31"/>
  <c r="B5447" i="31"/>
  <c r="B5446" i="31"/>
  <c r="B5445" i="31"/>
  <c r="B5444" i="31"/>
  <c r="B5443" i="31"/>
  <c r="B5442" i="31"/>
  <c r="B5441" i="31"/>
  <c r="B5440" i="31"/>
  <c r="B5439" i="31"/>
  <c r="B5438" i="31"/>
  <c r="B5437" i="31"/>
  <c r="B5436" i="31"/>
  <c r="B5435" i="31"/>
  <c r="B5434" i="31"/>
  <c r="B5433" i="31"/>
  <c r="B5432" i="31"/>
  <c r="B5431" i="31"/>
  <c r="B5430" i="31"/>
  <c r="B5429" i="31"/>
  <c r="B5428" i="31"/>
  <c r="B5427" i="31"/>
  <c r="B5426" i="31"/>
  <c r="B5425" i="31"/>
  <c r="B5424" i="31"/>
  <c r="B5423" i="31"/>
  <c r="B5422" i="31"/>
  <c r="B5421" i="31"/>
  <c r="B5420" i="31"/>
  <c r="B5419" i="31"/>
  <c r="B5418" i="31"/>
  <c r="B5417" i="31"/>
  <c r="B5416" i="31"/>
  <c r="B5415" i="31"/>
  <c r="B5414" i="31"/>
  <c r="B5413" i="31"/>
  <c r="B5412" i="31"/>
  <c r="B5411" i="31"/>
  <c r="B5410" i="31"/>
  <c r="B5409" i="31"/>
  <c r="B5408" i="31"/>
  <c r="B5407" i="31"/>
  <c r="B5406" i="31"/>
  <c r="B5405" i="31"/>
  <c r="B5404" i="31"/>
  <c r="B5403" i="31"/>
  <c r="B5402" i="31"/>
  <c r="B5401" i="31"/>
  <c r="B5400" i="31"/>
  <c r="B5399" i="31"/>
  <c r="B5398" i="31"/>
  <c r="B5397" i="31"/>
  <c r="B5396" i="31"/>
  <c r="B5395" i="31"/>
  <c r="B5394" i="31"/>
  <c r="B5393" i="31"/>
  <c r="B5392" i="31"/>
  <c r="B5391" i="31"/>
  <c r="B5390" i="31"/>
  <c r="B5389" i="31"/>
  <c r="B5388" i="31"/>
  <c r="B5387" i="31"/>
  <c r="B5386" i="31"/>
  <c r="B5385" i="31"/>
  <c r="B5384" i="31"/>
  <c r="B5383" i="31"/>
  <c r="B5382" i="31"/>
  <c r="B5381" i="31"/>
  <c r="B5380" i="31"/>
  <c r="B5379" i="31"/>
  <c r="B5378" i="31"/>
  <c r="B5377" i="31"/>
  <c r="B5376" i="31"/>
  <c r="B5375" i="31"/>
  <c r="B5374" i="31"/>
  <c r="B5373" i="31"/>
  <c r="B5372" i="31"/>
  <c r="B5371" i="31"/>
  <c r="B5370" i="31"/>
  <c r="B5369" i="31"/>
  <c r="B5368" i="31"/>
  <c r="B5367" i="31"/>
  <c r="B5366" i="31"/>
  <c r="B5365" i="31"/>
  <c r="B5364" i="31"/>
  <c r="B5363" i="31"/>
  <c r="B5362" i="31"/>
  <c r="B5361" i="31"/>
  <c r="B5360" i="31"/>
  <c r="B5359" i="31"/>
  <c r="B5358" i="31"/>
  <c r="B5357" i="31"/>
  <c r="B5356" i="31"/>
  <c r="B5355" i="31"/>
  <c r="B5354" i="31"/>
  <c r="B5353" i="31"/>
  <c r="B5352" i="31"/>
  <c r="B5351" i="31"/>
  <c r="B5350" i="31"/>
  <c r="B5349" i="31"/>
  <c r="B5348" i="31"/>
  <c r="B5347" i="31"/>
  <c r="B5346" i="31"/>
  <c r="B5345" i="31"/>
  <c r="B5344" i="31"/>
  <c r="B5343" i="31"/>
  <c r="B5342" i="31"/>
  <c r="B5341" i="31"/>
  <c r="B5340" i="31"/>
  <c r="B5339" i="31"/>
  <c r="B5338" i="31"/>
  <c r="B5337" i="31"/>
  <c r="B5336" i="31"/>
  <c r="B5335" i="31"/>
  <c r="B5334" i="31"/>
  <c r="B5333" i="31"/>
  <c r="B5332" i="31"/>
  <c r="B5331" i="31"/>
  <c r="B5330" i="31"/>
  <c r="B5329" i="31"/>
  <c r="B5328" i="31"/>
  <c r="B5327" i="31"/>
  <c r="B5326" i="31"/>
  <c r="B5325" i="31"/>
  <c r="B5324" i="31"/>
  <c r="B5323" i="31"/>
  <c r="B5322" i="31"/>
  <c r="B5321" i="31"/>
  <c r="B5320" i="31"/>
  <c r="B5319" i="31"/>
  <c r="B5318" i="31"/>
  <c r="B5317" i="31"/>
  <c r="B5316" i="31"/>
  <c r="B5315" i="31"/>
  <c r="B5314" i="31"/>
  <c r="B5313" i="31"/>
  <c r="B5312" i="31"/>
  <c r="B5311" i="31"/>
  <c r="B5310" i="31"/>
  <c r="B5309" i="31"/>
  <c r="B5308" i="31"/>
  <c r="B5307" i="31"/>
  <c r="B5306" i="31"/>
  <c r="B5305" i="31"/>
  <c r="B5304" i="31"/>
  <c r="B5303" i="31"/>
  <c r="B5302" i="31"/>
  <c r="B5301" i="31"/>
  <c r="B5300" i="31"/>
  <c r="B5299" i="31"/>
  <c r="B5298" i="31"/>
  <c r="B5297" i="31"/>
  <c r="B5296" i="31"/>
  <c r="B5295" i="31"/>
  <c r="B5294" i="31"/>
  <c r="B5293" i="31"/>
  <c r="B5292" i="31"/>
  <c r="B5291" i="31"/>
  <c r="B5290" i="31"/>
  <c r="B5289" i="31"/>
  <c r="B5288" i="31"/>
  <c r="B5287" i="31"/>
  <c r="B5286" i="31"/>
  <c r="B5285" i="31"/>
  <c r="B5284" i="31"/>
  <c r="B5283" i="31"/>
  <c r="B5282" i="31"/>
  <c r="B5281" i="31"/>
  <c r="B5280" i="31"/>
  <c r="B5279" i="31"/>
  <c r="B5278" i="31"/>
  <c r="B5277" i="31"/>
  <c r="B5276" i="31"/>
  <c r="B5275" i="31"/>
  <c r="B5274" i="31"/>
  <c r="B5273" i="31"/>
  <c r="B5272" i="31"/>
  <c r="B5271" i="31"/>
  <c r="B5270" i="31"/>
  <c r="B5269" i="31"/>
  <c r="B5268" i="31"/>
  <c r="B5267" i="31"/>
  <c r="B5266" i="31"/>
  <c r="B5265" i="31"/>
  <c r="B5264" i="31"/>
  <c r="B5263" i="31"/>
  <c r="B5262" i="31"/>
  <c r="B5261" i="31"/>
  <c r="B5260" i="31"/>
  <c r="B5259" i="31"/>
  <c r="B5258" i="31"/>
  <c r="B5257" i="31"/>
  <c r="B5256" i="31"/>
  <c r="B5255" i="31"/>
  <c r="B5254" i="31"/>
  <c r="B5253" i="31"/>
  <c r="B5252" i="31"/>
  <c r="B5251" i="31"/>
  <c r="B5250" i="31"/>
  <c r="B5249" i="31"/>
  <c r="B5248" i="31"/>
  <c r="B5247" i="31"/>
  <c r="B5246" i="31"/>
  <c r="B5245" i="31"/>
  <c r="B5244" i="31"/>
  <c r="B5243" i="31"/>
  <c r="B5242" i="31"/>
  <c r="B5241" i="31"/>
  <c r="B5240" i="31"/>
  <c r="B5239" i="31"/>
  <c r="B5238" i="31"/>
  <c r="B5237" i="31"/>
  <c r="B5236" i="31"/>
  <c r="B5235" i="31"/>
  <c r="B5234" i="31"/>
  <c r="B5233" i="31"/>
  <c r="B5232" i="31"/>
  <c r="B5231" i="31"/>
  <c r="B5230" i="31"/>
  <c r="B5229" i="31"/>
  <c r="B5228" i="31"/>
  <c r="B5227" i="31"/>
  <c r="B5226" i="31"/>
  <c r="B5225" i="31"/>
  <c r="B5224" i="31"/>
  <c r="B5223" i="31"/>
  <c r="B5222" i="31"/>
  <c r="B5221" i="31"/>
  <c r="B5220" i="31"/>
  <c r="B5219" i="31"/>
  <c r="B5218" i="31"/>
  <c r="B5217" i="31"/>
  <c r="B5216" i="31"/>
  <c r="B5215" i="31"/>
  <c r="B5214" i="31"/>
  <c r="B5213" i="31"/>
  <c r="B5212" i="31"/>
  <c r="B5211" i="31"/>
  <c r="B5210" i="31"/>
  <c r="B5209" i="31"/>
  <c r="B5208" i="31"/>
  <c r="B5207" i="31"/>
  <c r="B5206" i="31"/>
  <c r="B5205" i="31"/>
  <c r="B5204" i="31"/>
  <c r="B5203" i="31"/>
  <c r="B5202" i="31"/>
  <c r="B5201" i="31"/>
  <c r="B5200" i="31"/>
  <c r="B5199" i="31"/>
  <c r="B5198" i="31"/>
  <c r="B5197" i="31"/>
  <c r="B5196" i="31"/>
  <c r="B5195" i="31"/>
  <c r="B5194" i="31"/>
  <c r="B5193" i="31"/>
  <c r="B5192" i="31"/>
  <c r="B5191" i="31"/>
  <c r="B5190" i="31"/>
  <c r="B5189" i="31"/>
  <c r="B5188" i="31"/>
  <c r="B5187" i="31"/>
  <c r="B5186" i="31"/>
  <c r="B5185" i="31"/>
  <c r="B5184" i="31"/>
  <c r="B5183" i="31"/>
  <c r="B5182" i="31"/>
  <c r="B5181" i="31"/>
  <c r="B5180" i="31"/>
  <c r="B5179" i="31"/>
  <c r="B5178" i="31"/>
  <c r="B5177" i="31"/>
  <c r="B5176" i="31"/>
  <c r="B5175" i="31"/>
  <c r="B5174" i="31"/>
  <c r="B5173" i="31"/>
  <c r="B5172" i="31"/>
  <c r="B5171" i="31"/>
  <c r="B5170" i="31"/>
  <c r="B5169" i="31"/>
  <c r="B5168" i="31"/>
  <c r="B5167" i="31"/>
  <c r="B5166" i="31"/>
  <c r="B5165" i="31"/>
  <c r="B5164" i="31"/>
  <c r="B5163" i="31"/>
  <c r="B5162" i="31"/>
  <c r="B5161" i="31"/>
  <c r="B5160" i="31"/>
  <c r="B5159" i="31"/>
  <c r="B5158" i="31"/>
  <c r="B5157" i="31"/>
  <c r="B5156" i="31"/>
  <c r="B5155" i="31"/>
  <c r="B5154" i="31"/>
  <c r="B5153" i="31"/>
  <c r="B5152" i="31"/>
  <c r="B5151" i="31"/>
  <c r="B5150" i="31"/>
  <c r="B5149" i="31"/>
  <c r="B5148" i="31"/>
  <c r="B5147" i="31"/>
  <c r="B5146" i="31"/>
  <c r="B5145" i="31"/>
  <c r="B5144" i="31"/>
  <c r="B5143" i="31"/>
  <c r="B5142" i="31"/>
  <c r="B5141" i="31"/>
  <c r="B5140" i="31"/>
  <c r="B5139" i="31"/>
  <c r="B5138" i="31"/>
  <c r="B5137" i="31"/>
  <c r="B5136" i="31"/>
  <c r="B5135" i="31"/>
  <c r="B5134" i="31"/>
  <c r="B5133" i="31"/>
  <c r="B5132" i="31"/>
  <c r="B5131" i="31"/>
  <c r="B5130" i="31"/>
  <c r="B5129" i="31"/>
  <c r="B5128" i="31"/>
  <c r="B5127" i="31"/>
  <c r="B5126" i="31"/>
  <c r="B5125" i="31"/>
  <c r="B5124" i="31"/>
  <c r="B5123" i="31"/>
  <c r="B5122" i="31"/>
  <c r="B5121" i="31"/>
  <c r="B5120" i="31"/>
  <c r="B5119" i="31"/>
  <c r="B5118" i="31"/>
  <c r="B5117" i="31"/>
  <c r="B5116" i="31"/>
  <c r="B5115" i="31"/>
  <c r="B5114" i="31"/>
  <c r="B5113" i="31"/>
  <c r="B5112" i="31"/>
  <c r="B5111" i="31"/>
  <c r="B5110" i="31"/>
  <c r="B5109" i="31"/>
  <c r="B5108" i="31"/>
  <c r="B5107" i="31"/>
  <c r="B5106" i="31"/>
  <c r="B5105" i="31"/>
  <c r="B5104" i="31"/>
  <c r="B5103" i="31"/>
  <c r="B5102" i="31"/>
  <c r="B5101" i="31"/>
  <c r="B5100" i="31"/>
  <c r="B5099" i="31"/>
  <c r="B5098" i="31"/>
  <c r="B5097" i="31"/>
  <c r="B5096" i="31"/>
  <c r="B5095" i="31"/>
  <c r="B5094" i="31"/>
  <c r="B5093" i="31"/>
  <c r="B5092" i="31"/>
  <c r="B5091" i="31"/>
  <c r="B5090" i="31"/>
  <c r="B5089" i="31"/>
  <c r="B5088" i="31"/>
  <c r="B5087" i="31"/>
  <c r="B5086" i="31"/>
  <c r="B5085" i="31"/>
  <c r="B5084" i="31"/>
  <c r="B5083" i="31"/>
  <c r="B5082" i="31"/>
  <c r="B5081" i="31"/>
  <c r="B5080" i="31"/>
  <c r="B5079" i="31"/>
  <c r="B5078" i="31"/>
  <c r="B5077" i="31"/>
  <c r="B5076" i="31"/>
  <c r="B5075" i="31"/>
  <c r="B5074" i="31"/>
  <c r="B5073" i="31"/>
  <c r="B5072" i="31"/>
  <c r="B5071" i="31"/>
  <c r="B5070" i="31"/>
  <c r="B5069" i="31"/>
  <c r="B5068" i="31"/>
  <c r="B5067" i="31"/>
  <c r="B5066" i="31"/>
  <c r="B5065" i="31"/>
  <c r="B5064" i="31"/>
  <c r="B5063" i="31"/>
  <c r="B5062" i="31"/>
  <c r="B5061" i="31"/>
  <c r="B5060" i="31"/>
  <c r="B5059" i="31"/>
  <c r="B5058" i="31"/>
  <c r="B5057" i="31"/>
  <c r="B5056" i="31"/>
  <c r="B5055" i="31"/>
  <c r="B5054" i="31"/>
  <c r="B5053" i="31"/>
  <c r="B5052" i="31"/>
  <c r="B5051" i="31"/>
  <c r="B5050" i="31"/>
  <c r="B5049" i="31"/>
  <c r="B5048" i="31"/>
  <c r="B5047" i="31"/>
  <c r="B5046" i="31"/>
  <c r="B5045" i="31"/>
  <c r="B5044" i="31"/>
  <c r="B5043" i="31"/>
  <c r="B5042" i="31"/>
  <c r="B5041" i="31"/>
  <c r="B5040" i="31"/>
  <c r="B5039" i="31"/>
  <c r="B5038" i="31"/>
  <c r="B5037" i="31"/>
  <c r="B5036" i="31"/>
  <c r="B5035" i="31"/>
  <c r="B5034" i="31"/>
  <c r="B5033" i="31"/>
  <c r="B5032" i="31"/>
  <c r="B5031" i="31"/>
  <c r="B5030" i="31"/>
  <c r="B5029" i="31"/>
  <c r="B5028" i="31"/>
  <c r="B5027" i="31"/>
  <c r="B5026" i="31"/>
  <c r="B5025" i="31"/>
  <c r="B5024" i="31"/>
  <c r="B5023" i="31"/>
  <c r="B5022" i="31"/>
  <c r="B5021" i="31"/>
  <c r="B5020" i="31"/>
  <c r="B5019" i="31"/>
  <c r="B5018" i="31"/>
  <c r="B5017" i="31"/>
  <c r="B5016" i="31"/>
  <c r="B5015" i="31"/>
  <c r="B5014" i="31"/>
  <c r="B5013" i="31"/>
  <c r="B5012" i="31"/>
  <c r="B5011" i="31"/>
  <c r="B5010" i="31"/>
  <c r="B5009" i="31"/>
  <c r="B5008" i="31"/>
  <c r="B5007" i="31"/>
  <c r="B5006" i="31"/>
  <c r="B5005" i="31"/>
  <c r="B5004" i="31"/>
  <c r="B5003" i="31"/>
  <c r="B5002" i="31"/>
  <c r="B5001" i="31"/>
  <c r="B5000" i="31"/>
  <c r="B4999" i="31"/>
  <c r="B4998" i="31"/>
  <c r="B4997" i="31"/>
  <c r="B4996" i="31"/>
  <c r="B4995" i="31"/>
  <c r="B4994" i="31"/>
  <c r="B4993" i="31"/>
  <c r="B4992" i="31"/>
  <c r="B4991" i="31"/>
  <c r="B4990" i="31"/>
  <c r="B4989" i="31"/>
  <c r="B4988" i="31"/>
  <c r="B4987" i="31"/>
  <c r="B4986" i="31"/>
  <c r="B4985" i="31"/>
  <c r="B4984" i="31"/>
  <c r="B4983" i="31"/>
  <c r="B4982" i="31"/>
  <c r="B4981" i="31"/>
  <c r="B4980" i="31"/>
  <c r="B4979" i="31"/>
  <c r="B4978" i="31"/>
  <c r="B4977" i="31"/>
  <c r="B4976" i="31"/>
  <c r="B4975" i="31"/>
  <c r="B4974" i="31"/>
  <c r="B4973" i="31"/>
  <c r="B4972" i="31"/>
  <c r="B4971" i="31"/>
  <c r="B4970" i="31"/>
  <c r="B4969" i="31"/>
  <c r="B4968" i="31"/>
  <c r="B4967" i="31"/>
  <c r="B4966" i="31"/>
  <c r="B4965" i="31"/>
  <c r="B4964" i="31"/>
  <c r="B4963" i="31"/>
  <c r="B4962" i="31"/>
  <c r="B4961" i="31"/>
  <c r="B4960" i="31"/>
  <c r="B4959" i="31"/>
  <c r="B4958" i="31"/>
  <c r="B4957" i="31"/>
  <c r="B4956" i="31"/>
  <c r="B4955" i="31"/>
  <c r="B4954" i="31"/>
  <c r="B4953" i="31"/>
  <c r="B4952" i="31"/>
  <c r="B4951" i="31"/>
  <c r="B4950" i="31"/>
  <c r="B4949" i="31"/>
  <c r="B4948" i="31"/>
  <c r="B4947" i="31"/>
  <c r="B4946" i="31"/>
  <c r="B4945" i="31"/>
  <c r="B4944" i="31"/>
  <c r="B4943" i="31"/>
  <c r="B4942" i="31"/>
  <c r="B4941" i="31"/>
  <c r="B4940" i="31"/>
  <c r="B4939" i="31"/>
  <c r="B4938" i="31"/>
  <c r="B4937" i="31"/>
  <c r="B4936" i="31"/>
  <c r="B4935" i="31"/>
  <c r="B4934" i="31"/>
  <c r="B4933" i="31"/>
  <c r="B4932" i="31"/>
  <c r="B4931" i="31"/>
  <c r="B4930" i="31"/>
  <c r="B4929" i="31"/>
  <c r="B4928" i="31"/>
  <c r="B4927" i="31"/>
  <c r="B4926" i="31"/>
  <c r="B4925" i="31"/>
  <c r="B4924" i="31"/>
  <c r="B4923" i="31"/>
  <c r="B4922" i="31"/>
  <c r="B4921" i="31"/>
  <c r="B4920" i="31"/>
  <c r="B4919" i="31"/>
  <c r="B4918" i="31"/>
  <c r="B4917" i="31"/>
  <c r="B4916" i="31"/>
  <c r="B4915" i="31"/>
  <c r="B4914" i="31"/>
  <c r="B4913" i="31"/>
  <c r="B4912" i="31"/>
  <c r="B4911" i="31"/>
  <c r="B4910" i="31"/>
  <c r="B4909" i="31"/>
  <c r="B4908" i="31"/>
  <c r="B4907" i="31"/>
  <c r="B4906" i="31"/>
  <c r="B4905" i="31"/>
  <c r="B4904" i="31"/>
  <c r="B4903" i="31"/>
  <c r="B4902" i="31"/>
  <c r="B4901" i="31"/>
  <c r="B4900" i="31"/>
  <c r="B4899" i="31"/>
  <c r="B4898" i="31"/>
  <c r="B4897" i="31"/>
  <c r="B4896" i="31"/>
  <c r="B4895" i="31"/>
  <c r="B4894" i="31"/>
  <c r="B4893" i="31"/>
  <c r="B4892" i="31"/>
  <c r="B4891" i="31"/>
  <c r="B4890" i="31"/>
  <c r="B4889" i="31"/>
  <c r="B4888" i="31"/>
  <c r="B4887" i="31"/>
  <c r="B4886" i="31"/>
  <c r="B4885" i="31"/>
  <c r="B4884" i="31"/>
  <c r="B4883" i="31"/>
  <c r="B4882" i="31"/>
  <c r="B4881" i="31"/>
  <c r="B4880" i="31"/>
  <c r="B4879" i="31"/>
  <c r="B4878" i="31"/>
  <c r="B4877" i="31"/>
  <c r="B4876" i="31"/>
  <c r="B4875" i="31"/>
  <c r="B4874" i="31"/>
  <c r="B4873" i="31"/>
  <c r="B4872" i="31"/>
  <c r="B4871" i="31"/>
  <c r="B4870" i="31"/>
  <c r="B4869" i="31"/>
  <c r="B4868" i="31"/>
  <c r="B4867" i="31"/>
  <c r="B4866" i="31"/>
  <c r="B4865" i="31"/>
  <c r="B4864" i="31"/>
  <c r="B4863" i="31"/>
  <c r="B4862" i="31"/>
  <c r="B4861" i="31"/>
  <c r="B4860" i="31"/>
  <c r="B4859" i="31"/>
  <c r="B4858" i="31"/>
  <c r="B4857" i="31"/>
  <c r="B4856" i="31"/>
  <c r="B4855" i="31"/>
  <c r="B4854" i="31"/>
  <c r="B4853" i="31"/>
  <c r="B4852" i="31"/>
  <c r="B4851" i="31"/>
  <c r="B4850" i="31"/>
  <c r="B4849" i="31"/>
  <c r="B4848" i="31"/>
  <c r="B4847" i="31"/>
  <c r="B4846" i="31"/>
  <c r="B4845" i="31"/>
  <c r="B4844" i="31"/>
  <c r="B4843" i="31"/>
  <c r="B4842" i="31"/>
  <c r="B4841" i="31"/>
  <c r="B4840" i="31"/>
  <c r="B4839" i="31"/>
  <c r="B4838" i="31"/>
  <c r="B4837" i="31"/>
  <c r="B4836" i="31"/>
  <c r="B4835" i="31"/>
  <c r="B4834" i="31"/>
  <c r="B4833" i="31"/>
  <c r="B4832" i="31"/>
  <c r="B4831" i="31"/>
  <c r="B4830" i="31"/>
  <c r="B4829" i="31"/>
  <c r="B4828" i="31"/>
  <c r="B4827" i="31"/>
  <c r="B4826" i="31"/>
  <c r="B4825" i="31"/>
  <c r="B4824" i="31"/>
  <c r="B4823" i="31"/>
  <c r="B4822" i="31"/>
  <c r="B4821" i="31"/>
  <c r="B4820" i="31"/>
  <c r="B4819" i="31"/>
  <c r="B4818" i="31"/>
  <c r="B4817" i="31"/>
  <c r="B4816" i="31"/>
  <c r="B4815" i="31"/>
  <c r="B4814" i="31"/>
  <c r="B4813" i="31"/>
  <c r="B4812" i="31"/>
  <c r="B4811" i="31"/>
  <c r="B4810" i="31"/>
  <c r="B4809" i="31"/>
  <c r="B4808" i="31"/>
  <c r="B4807" i="31"/>
  <c r="B4806" i="31"/>
  <c r="B4805" i="31"/>
  <c r="B4804" i="31"/>
  <c r="B4803" i="31"/>
  <c r="B4802" i="31"/>
  <c r="B4801" i="31"/>
  <c r="B4800" i="31"/>
  <c r="B4799" i="31"/>
  <c r="B4798" i="31"/>
  <c r="B4797" i="31"/>
  <c r="B4796" i="31"/>
  <c r="B4795" i="31"/>
  <c r="B4794" i="31"/>
  <c r="B4793" i="31"/>
  <c r="B4792" i="31"/>
  <c r="B4791" i="31"/>
  <c r="B4790" i="31"/>
  <c r="B4789" i="31"/>
  <c r="B4788" i="31"/>
  <c r="B4787" i="31"/>
  <c r="B4786" i="31"/>
  <c r="B4785" i="31"/>
  <c r="B4784" i="31"/>
  <c r="B4783" i="31"/>
  <c r="B4782" i="31"/>
  <c r="B4781" i="31"/>
  <c r="B4780" i="31"/>
  <c r="B4779" i="31"/>
  <c r="B4778" i="31"/>
  <c r="B4777" i="31"/>
  <c r="B4776" i="31"/>
  <c r="B4775" i="31"/>
  <c r="B4774" i="31"/>
  <c r="B4773" i="31"/>
  <c r="B4772" i="31"/>
  <c r="B4771" i="31"/>
  <c r="B4770" i="31"/>
  <c r="B4769" i="31"/>
  <c r="B4768" i="31"/>
  <c r="B4767" i="31"/>
  <c r="B4766" i="31"/>
  <c r="B4765" i="31"/>
  <c r="B4764" i="31"/>
  <c r="B4763" i="31"/>
  <c r="B4762" i="31"/>
  <c r="B4761" i="31"/>
  <c r="B4760" i="31"/>
  <c r="B4759" i="31"/>
  <c r="B4758" i="31"/>
  <c r="B4757" i="31"/>
  <c r="B4756" i="31"/>
  <c r="B4755" i="31"/>
  <c r="B4754" i="31"/>
  <c r="B4753" i="31"/>
  <c r="B4752" i="31"/>
  <c r="B4751" i="31"/>
  <c r="B4750" i="31"/>
  <c r="B4749" i="31"/>
  <c r="B4748" i="31"/>
  <c r="B4747" i="31"/>
  <c r="B4746" i="31"/>
  <c r="B4745" i="31"/>
  <c r="B4744" i="31"/>
  <c r="B4743" i="31"/>
  <c r="B4742" i="31"/>
  <c r="B4741" i="31"/>
  <c r="B4740" i="31"/>
  <c r="B4739" i="31"/>
  <c r="B4738" i="31"/>
  <c r="B4737" i="31"/>
  <c r="B4736" i="31"/>
  <c r="B4735" i="31"/>
  <c r="B4734" i="31"/>
  <c r="B4733" i="31"/>
  <c r="B4732" i="31"/>
  <c r="B4731" i="31"/>
  <c r="B4730" i="31"/>
  <c r="B4729" i="31"/>
  <c r="B4728" i="31"/>
  <c r="B4727" i="31"/>
  <c r="B4726" i="31"/>
  <c r="B4725" i="31"/>
  <c r="B4724" i="31"/>
  <c r="B4723" i="31"/>
  <c r="B4722" i="31"/>
  <c r="B4721" i="31"/>
  <c r="B4720" i="31"/>
  <c r="B4719" i="31"/>
  <c r="B4718" i="31"/>
  <c r="B4717" i="31"/>
  <c r="B4716" i="31"/>
  <c r="B4715" i="31"/>
  <c r="B4714" i="31"/>
  <c r="B4713" i="31"/>
  <c r="B4712" i="31"/>
  <c r="B4711" i="31"/>
  <c r="B4710" i="31"/>
  <c r="B4709" i="31"/>
  <c r="B4708" i="31"/>
  <c r="B4707" i="31"/>
  <c r="B4706" i="31"/>
  <c r="B4705" i="31"/>
  <c r="B4704" i="31"/>
  <c r="B4703" i="31"/>
  <c r="B4702" i="31"/>
  <c r="B4701" i="31"/>
  <c r="B4700" i="31"/>
  <c r="B4699" i="31"/>
  <c r="B4698" i="31"/>
  <c r="B4697" i="31"/>
  <c r="B4696" i="31"/>
  <c r="B4695" i="31"/>
  <c r="B4694" i="31"/>
  <c r="B4693" i="31"/>
  <c r="B4692" i="31"/>
  <c r="B4691" i="31"/>
  <c r="B4690" i="31"/>
  <c r="B4689" i="31"/>
  <c r="B4688" i="31"/>
  <c r="B4687" i="31"/>
  <c r="B4686" i="31"/>
  <c r="B4685" i="31"/>
  <c r="B4684" i="31"/>
  <c r="B4683" i="31"/>
  <c r="B4682" i="31"/>
  <c r="B4681" i="31"/>
  <c r="B4680" i="31"/>
  <c r="B4679" i="31"/>
  <c r="B4678" i="31"/>
  <c r="B4677" i="31"/>
  <c r="B4676" i="31"/>
  <c r="B4675" i="31"/>
  <c r="B4674" i="31"/>
  <c r="B4673" i="31"/>
  <c r="B4672" i="31"/>
  <c r="B4671" i="31"/>
  <c r="B4670" i="31"/>
  <c r="B4669" i="31"/>
  <c r="B4668" i="31"/>
  <c r="B4667" i="31"/>
  <c r="B4666" i="31"/>
  <c r="B4665" i="31"/>
  <c r="B4664" i="31"/>
  <c r="B4663" i="31"/>
  <c r="B4662" i="31"/>
  <c r="B4661" i="31"/>
  <c r="B4660" i="31"/>
  <c r="B4659" i="31"/>
  <c r="B4658" i="31"/>
  <c r="B4657" i="31"/>
  <c r="B4656" i="31"/>
  <c r="B4655" i="31"/>
  <c r="B4654" i="31"/>
  <c r="B4653" i="31"/>
  <c r="B4652" i="31"/>
  <c r="B4651" i="31"/>
  <c r="B4650" i="31"/>
  <c r="B4649" i="31"/>
  <c r="B4648" i="31"/>
  <c r="B4647" i="31"/>
  <c r="B4646" i="31"/>
  <c r="B4645" i="31"/>
  <c r="B4644" i="31"/>
  <c r="B4643" i="31"/>
  <c r="B4642" i="31"/>
  <c r="B4641" i="31"/>
  <c r="B4640" i="31"/>
  <c r="B4639" i="31"/>
  <c r="B4638" i="31"/>
  <c r="B4637" i="31"/>
  <c r="B4636" i="31"/>
  <c r="B4635" i="31"/>
  <c r="B4634" i="31"/>
  <c r="B4633" i="31"/>
  <c r="B4632" i="31"/>
  <c r="B4631" i="31"/>
  <c r="B4630" i="31"/>
  <c r="B4629" i="31"/>
  <c r="B4628" i="31"/>
  <c r="B4627" i="31"/>
  <c r="B4626" i="31"/>
  <c r="B4625" i="31"/>
  <c r="B4624" i="31"/>
  <c r="B4623" i="31"/>
  <c r="B4622" i="31"/>
  <c r="B4621" i="31"/>
  <c r="B4620" i="31"/>
  <c r="B4619" i="31"/>
  <c r="B4618" i="31"/>
  <c r="B4617" i="31"/>
  <c r="B4616" i="31"/>
  <c r="B4615" i="31"/>
  <c r="B4614" i="31"/>
  <c r="B4613" i="31"/>
  <c r="B4612" i="31"/>
  <c r="B4611" i="31"/>
  <c r="B4610" i="31"/>
  <c r="B4609" i="31"/>
  <c r="B4608" i="31"/>
  <c r="B4607" i="31"/>
  <c r="B4606" i="31"/>
  <c r="B4605" i="31"/>
  <c r="B4604" i="31"/>
  <c r="B4603" i="31"/>
  <c r="B4602" i="31"/>
  <c r="B4601" i="31"/>
  <c r="B4600" i="31"/>
  <c r="B4599" i="31"/>
  <c r="B4598" i="31"/>
  <c r="B4597" i="31"/>
  <c r="B4596" i="31"/>
  <c r="B4595" i="31"/>
  <c r="B4594" i="31"/>
  <c r="B4593" i="31"/>
  <c r="B4592" i="31"/>
  <c r="B4591" i="31"/>
  <c r="B4590" i="31"/>
  <c r="B4589" i="31"/>
  <c r="B4588" i="31"/>
  <c r="B4587" i="31"/>
  <c r="B4586" i="31"/>
  <c r="B4585" i="31"/>
  <c r="B4584" i="31"/>
  <c r="B4583" i="31"/>
  <c r="B4582" i="31"/>
  <c r="B4581" i="31"/>
  <c r="B4580" i="31"/>
  <c r="B4579" i="31"/>
  <c r="B4578" i="31"/>
  <c r="B4577" i="31"/>
  <c r="B4576" i="31"/>
  <c r="B4575" i="31"/>
  <c r="B4574" i="31"/>
  <c r="B4573" i="31"/>
  <c r="B4572" i="31"/>
  <c r="B4571" i="31"/>
  <c r="B4570" i="31"/>
  <c r="B4569" i="31"/>
  <c r="B4568" i="31"/>
  <c r="B4567" i="31"/>
  <c r="B4566" i="31"/>
  <c r="B4565" i="31"/>
  <c r="B4564" i="31"/>
  <c r="B4563" i="31"/>
  <c r="B4562" i="31"/>
  <c r="B4561" i="31"/>
  <c r="B4560" i="31"/>
  <c r="B4559" i="31"/>
  <c r="B4558" i="31"/>
  <c r="B4557" i="31"/>
  <c r="B4556" i="31"/>
  <c r="B4555" i="31"/>
  <c r="B4554" i="31"/>
  <c r="B4553" i="31"/>
  <c r="B4552" i="31"/>
  <c r="B4551" i="31"/>
  <c r="B4550" i="31"/>
  <c r="B4549" i="31"/>
  <c r="B4548" i="31"/>
  <c r="B4547" i="31"/>
  <c r="B4546" i="31"/>
  <c r="B4545" i="31"/>
  <c r="B4544" i="31"/>
  <c r="B4543" i="31"/>
  <c r="B4542" i="31"/>
  <c r="B4541" i="31"/>
  <c r="B4540" i="31"/>
  <c r="B4539" i="31"/>
  <c r="B4538" i="31"/>
  <c r="B4537" i="31"/>
  <c r="B4536" i="31"/>
  <c r="B4535" i="31"/>
  <c r="B4534" i="31"/>
  <c r="B4533" i="31"/>
  <c r="B4532" i="31"/>
  <c r="B4531" i="31"/>
  <c r="B4530" i="31"/>
  <c r="B4529" i="31"/>
  <c r="B4528" i="31"/>
  <c r="B4527" i="31"/>
  <c r="B4526" i="31"/>
  <c r="B4525" i="31"/>
  <c r="B4524" i="31"/>
  <c r="B4523" i="31"/>
  <c r="B4522" i="31"/>
  <c r="B4521" i="31"/>
  <c r="B4520" i="31"/>
  <c r="B4519" i="31"/>
  <c r="B4518" i="31"/>
  <c r="B4517" i="31"/>
  <c r="B4516" i="31"/>
  <c r="B4515" i="31"/>
  <c r="B4514" i="31"/>
  <c r="B4513" i="31"/>
  <c r="B4512" i="31"/>
  <c r="B4511" i="31"/>
  <c r="B4510" i="31"/>
  <c r="B4509" i="31"/>
  <c r="B4508" i="31"/>
  <c r="B4507" i="31"/>
  <c r="B4506" i="31"/>
  <c r="B4505" i="31"/>
  <c r="B4504" i="31"/>
  <c r="B4503" i="31"/>
  <c r="B4502" i="31"/>
  <c r="B4501" i="31"/>
  <c r="B4500" i="31"/>
  <c r="B4499" i="31"/>
  <c r="B4498" i="31"/>
  <c r="B4497" i="31"/>
  <c r="B4496" i="31"/>
  <c r="B4495" i="31"/>
  <c r="B4494" i="31"/>
  <c r="B4493" i="31"/>
  <c r="B4492" i="31"/>
  <c r="B4491" i="31"/>
  <c r="B4490" i="31"/>
  <c r="B4489" i="31"/>
  <c r="B4488" i="31"/>
  <c r="B4487" i="31"/>
  <c r="B4486" i="31"/>
  <c r="B4485" i="31"/>
  <c r="B4484" i="31"/>
  <c r="B4483" i="31"/>
  <c r="B4482" i="31"/>
  <c r="B4481" i="31"/>
  <c r="B4480" i="31"/>
  <c r="B4479" i="31"/>
  <c r="B4478" i="31"/>
  <c r="B4477" i="31"/>
  <c r="B4476" i="31"/>
  <c r="B4475" i="31"/>
  <c r="B4474" i="31"/>
  <c r="B4473" i="31"/>
  <c r="B4472" i="31"/>
  <c r="B4471" i="31"/>
  <c r="B4470" i="31"/>
  <c r="B4469" i="31"/>
  <c r="B4468" i="31"/>
  <c r="B4467" i="31"/>
  <c r="B4466" i="31"/>
  <c r="B4465" i="31"/>
  <c r="B4464" i="31"/>
  <c r="B4463" i="31"/>
  <c r="B4462" i="31"/>
  <c r="B4461" i="31"/>
  <c r="B4460" i="31"/>
  <c r="B4459" i="31"/>
  <c r="B4458" i="31"/>
  <c r="B4457" i="31"/>
  <c r="B4456" i="31"/>
  <c r="B4455" i="31"/>
  <c r="B4454" i="31"/>
  <c r="B4453" i="31"/>
  <c r="B4452" i="31"/>
  <c r="B4451" i="31"/>
  <c r="B4450" i="31"/>
  <c r="B4449" i="31"/>
  <c r="B4448" i="31"/>
  <c r="B4447" i="31"/>
  <c r="B4446" i="31"/>
  <c r="B4445" i="31"/>
  <c r="B4444" i="31"/>
  <c r="B4443" i="31"/>
  <c r="B4442" i="31"/>
  <c r="B4441" i="31"/>
  <c r="B4440" i="31"/>
  <c r="B4439" i="31"/>
  <c r="B4438" i="31"/>
  <c r="B4437" i="31"/>
  <c r="B4436" i="31"/>
  <c r="B4435" i="31"/>
  <c r="B4434" i="31"/>
  <c r="B4433" i="31"/>
  <c r="B4432" i="31"/>
  <c r="B4431" i="31"/>
  <c r="B4430" i="31"/>
  <c r="B4429" i="31"/>
  <c r="B4428" i="31"/>
  <c r="B4427" i="31"/>
  <c r="B4426" i="31"/>
  <c r="B4425" i="31"/>
  <c r="B4424" i="31"/>
  <c r="B4423" i="31"/>
  <c r="B4422" i="31"/>
  <c r="B4421" i="31"/>
  <c r="B4420" i="31"/>
  <c r="B4419" i="31"/>
  <c r="B4418" i="31"/>
  <c r="B4417" i="31"/>
  <c r="B4416" i="31"/>
  <c r="B4415" i="31"/>
  <c r="B4414" i="31"/>
  <c r="B4413" i="31"/>
  <c r="B4412" i="31"/>
  <c r="B4411" i="31"/>
  <c r="B4410" i="31"/>
  <c r="B4409" i="31"/>
  <c r="B4408" i="31"/>
  <c r="B4407" i="31"/>
  <c r="B4406" i="31"/>
  <c r="B4405" i="31"/>
  <c r="B4404" i="31"/>
  <c r="B4403" i="31"/>
  <c r="B4402" i="31"/>
  <c r="B4401" i="31"/>
  <c r="B4400" i="31"/>
  <c r="B4399" i="31"/>
  <c r="B4398" i="31"/>
  <c r="B4397" i="31"/>
  <c r="B4396" i="31"/>
  <c r="B4395" i="31"/>
  <c r="B4394" i="31"/>
  <c r="B4393" i="31"/>
  <c r="B4392" i="31"/>
  <c r="B4391" i="31"/>
  <c r="B4390" i="31"/>
  <c r="B4389" i="31"/>
  <c r="B4388" i="31"/>
  <c r="B4387" i="31"/>
  <c r="B4386" i="31"/>
  <c r="B4385" i="31"/>
  <c r="B4384" i="31"/>
  <c r="B4383" i="31"/>
  <c r="B4382" i="31"/>
  <c r="B4381" i="31"/>
  <c r="B4380" i="31"/>
  <c r="B4379" i="31"/>
  <c r="B4378" i="31"/>
  <c r="B4377" i="31"/>
  <c r="B4376" i="31"/>
  <c r="B4375" i="31"/>
  <c r="B4374" i="31"/>
  <c r="B4373" i="31"/>
  <c r="B4372" i="31"/>
  <c r="B4371" i="31"/>
  <c r="B4370" i="31"/>
  <c r="B4369" i="31"/>
  <c r="B4368" i="31"/>
  <c r="B4367" i="31"/>
  <c r="B4366" i="31"/>
  <c r="B4365" i="31"/>
  <c r="B4364" i="31"/>
  <c r="B4363" i="31"/>
  <c r="B4362" i="31"/>
  <c r="B4361" i="31"/>
  <c r="B4360" i="31"/>
  <c r="B4359" i="31"/>
  <c r="B4358" i="31"/>
  <c r="B4357" i="31"/>
  <c r="B4356" i="31"/>
  <c r="B4355" i="31"/>
  <c r="B4354" i="31"/>
  <c r="B4353" i="31"/>
  <c r="B4352" i="31"/>
  <c r="B4351" i="31"/>
  <c r="B4350" i="31"/>
  <c r="B4349" i="31"/>
  <c r="B4348" i="31"/>
  <c r="B4347" i="31"/>
  <c r="B4346" i="31"/>
  <c r="B4345" i="31"/>
  <c r="B4344" i="31"/>
  <c r="B4343" i="31"/>
  <c r="B4342" i="31"/>
  <c r="B4341" i="31"/>
  <c r="B4340" i="31"/>
  <c r="B4339" i="31"/>
  <c r="B4338" i="31"/>
  <c r="B4337" i="31"/>
  <c r="B4336" i="31"/>
  <c r="B4335" i="31"/>
  <c r="B4334" i="31"/>
  <c r="B4333" i="31"/>
  <c r="B4332" i="31"/>
  <c r="B4331" i="31"/>
  <c r="B4330" i="31"/>
  <c r="B4329" i="31"/>
  <c r="B4328" i="31"/>
  <c r="B4327" i="31"/>
  <c r="B4326" i="31"/>
  <c r="B4325" i="31"/>
  <c r="B4324" i="31"/>
  <c r="B4323" i="31"/>
  <c r="B4322" i="31"/>
  <c r="B4321" i="31"/>
  <c r="B4320" i="31"/>
  <c r="B4319" i="31"/>
  <c r="B4318" i="31"/>
  <c r="B4317" i="31"/>
  <c r="B4316" i="31"/>
  <c r="B4315" i="31"/>
  <c r="B4314" i="31"/>
  <c r="B4313" i="31"/>
  <c r="B4312" i="31"/>
  <c r="B4311" i="31"/>
  <c r="B4310" i="31"/>
  <c r="B4309" i="31"/>
  <c r="B4308" i="31"/>
  <c r="B4307" i="31"/>
  <c r="B4306" i="31"/>
  <c r="B4305" i="31"/>
  <c r="B4304" i="31"/>
  <c r="B4303" i="31"/>
  <c r="B4302" i="31"/>
  <c r="B4301" i="31"/>
  <c r="B4300" i="31"/>
  <c r="B4299" i="31"/>
  <c r="B4298" i="31"/>
  <c r="B4297" i="31"/>
  <c r="B4296" i="31"/>
  <c r="B4295" i="31"/>
  <c r="B4294" i="31"/>
  <c r="B4293" i="31"/>
  <c r="B4292" i="31"/>
  <c r="B4291" i="31"/>
  <c r="B4290" i="31"/>
  <c r="B4289" i="31"/>
  <c r="B4288" i="31"/>
  <c r="B4287" i="31"/>
  <c r="B4286" i="31"/>
  <c r="B4285" i="31"/>
  <c r="B4284" i="31"/>
  <c r="B4283" i="31"/>
  <c r="B4282" i="31"/>
  <c r="B4281" i="31"/>
  <c r="B4280" i="31"/>
  <c r="B4279" i="31"/>
  <c r="B4278" i="31"/>
  <c r="B4277" i="31"/>
  <c r="B4276" i="31"/>
  <c r="B4275" i="31"/>
  <c r="B4274" i="31"/>
  <c r="B4273" i="31"/>
  <c r="B4272" i="31"/>
  <c r="B4271" i="31"/>
  <c r="B4270" i="31"/>
  <c r="B4269" i="31"/>
  <c r="B4268" i="31"/>
  <c r="B4267" i="31"/>
  <c r="B4266" i="31"/>
  <c r="B4265" i="31"/>
  <c r="B4264" i="31"/>
  <c r="B4263" i="31"/>
  <c r="B4262" i="31"/>
  <c r="B4261" i="31"/>
  <c r="B4260" i="31"/>
  <c r="B4259" i="31"/>
  <c r="B4258" i="31"/>
  <c r="B4257" i="31"/>
  <c r="B4256" i="31"/>
  <c r="B4255" i="31"/>
  <c r="B4254" i="31"/>
  <c r="B4253" i="31"/>
  <c r="B4252" i="31"/>
  <c r="B4251" i="31"/>
  <c r="B4250" i="31"/>
  <c r="B4249" i="31"/>
  <c r="B4248" i="31"/>
  <c r="B4247" i="31"/>
  <c r="B4246" i="31"/>
  <c r="B4245" i="31"/>
  <c r="B4244" i="31"/>
  <c r="B4243" i="31"/>
  <c r="B4242" i="31"/>
  <c r="B4241" i="31"/>
  <c r="B4240" i="31"/>
  <c r="B4239" i="31"/>
  <c r="B4238" i="31"/>
  <c r="B4237" i="31"/>
  <c r="B4236" i="31"/>
  <c r="B4235" i="31"/>
  <c r="B4234" i="31"/>
  <c r="B4233" i="31"/>
  <c r="B4232" i="31"/>
  <c r="B4231" i="31"/>
  <c r="B4230" i="31"/>
  <c r="B4229" i="31"/>
  <c r="B4228" i="31"/>
  <c r="B4227" i="31"/>
  <c r="B4226" i="31"/>
  <c r="B4225" i="31"/>
  <c r="B4224" i="31"/>
  <c r="B4223" i="31"/>
  <c r="B4222" i="31"/>
  <c r="B4221" i="31"/>
  <c r="B4220" i="31"/>
  <c r="B4219" i="31"/>
  <c r="B4218" i="31"/>
  <c r="B4217" i="31"/>
  <c r="B4216" i="31"/>
  <c r="B4215" i="31"/>
  <c r="B4214" i="31"/>
  <c r="B4213" i="31"/>
  <c r="B4212" i="31"/>
  <c r="B4211" i="31"/>
  <c r="B4210" i="31"/>
  <c r="B4209" i="31"/>
  <c r="B4208" i="31"/>
  <c r="B4207" i="31"/>
  <c r="B4206" i="31"/>
  <c r="B4205" i="31"/>
  <c r="B4204" i="31"/>
  <c r="B4203" i="31"/>
  <c r="B4202" i="31"/>
  <c r="B4201" i="31"/>
  <c r="B4200" i="31"/>
  <c r="B4199" i="31"/>
  <c r="B4198" i="31"/>
  <c r="B4197" i="31"/>
  <c r="B4196" i="31"/>
  <c r="B4195" i="31"/>
  <c r="B4194" i="31"/>
  <c r="B4193" i="31"/>
  <c r="B4192" i="31"/>
  <c r="B4191" i="31"/>
  <c r="B4190" i="31"/>
  <c r="B4189" i="31"/>
  <c r="B4188" i="31"/>
  <c r="B4187" i="31"/>
  <c r="B4186" i="31"/>
  <c r="B4185" i="31"/>
  <c r="B4184" i="31"/>
  <c r="B4183" i="31"/>
  <c r="B4182" i="31"/>
  <c r="B4181" i="31"/>
  <c r="B4180" i="31"/>
  <c r="B4179" i="31"/>
  <c r="B4178" i="31"/>
  <c r="B4177" i="31"/>
  <c r="B4176" i="31"/>
  <c r="B4175" i="31"/>
  <c r="B4174" i="31"/>
  <c r="B4173" i="31"/>
  <c r="B4172" i="31"/>
  <c r="B4171" i="31"/>
  <c r="B4170" i="31"/>
  <c r="B4169" i="31"/>
  <c r="B4168" i="31"/>
  <c r="B4167" i="31"/>
  <c r="B4166" i="31"/>
  <c r="B4165" i="31"/>
  <c r="B4164" i="31"/>
  <c r="B4163" i="31"/>
  <c r="B4162" i="31"/>
  <c r="B4161" i="31"/>
  <c r="B4160" i="31"/>
  <c r="B4159" i="31"/>
  <c r="B4158" i="31"/>
  <c r="B4157" i="31"/>
  <c r="B4156" i="31"/>
  <c r="B4155" i="31"/>
  <c r="B4154" i="31"/>
  <c r="B4153" i="31"/>
  <c r="B4152" i="31"/>
  <c r="B4151" i="31"/>
  <c r="B4150" i="31"/>
  <c r="B4149" i="31"/>
  <c r="B4148" i="31"/>
  <c r="B4147" i="31"/>
  <c r="B4146" i="31"/>
  <c r="B4145" i="31"/>
  <c r="B4144" i="31"/>
  <c r="B4143" i="31"/>
  <c r="B4142" i="31"/>
  <c r="B4141" i="31"/>
  <c r="B4140" i="31"/>
  <c r="B4139" i="31"/>
  <c r="B4138" i="31"/>
  <c r="B4137" i="31"/>
  <c r="B4136" i="31"/>
  <c r="B4135" i="31"/>
  <c r="B4134" i="31"/>
  <c r="B4133" i="31"/>
  <c r="B4132" i="31"/>
  <c r="B4131" i="31"/>
  <c r="B4130" i="31"/>
  <c r="B4129" i="31"/>
  <c r="B4128" i="31"/>
  <c r="B4127" i="31"/>
  <c r="B4126" i="31"/>
  <c r="B4125" i="31"/>
  <c r="B4124" i="31"/>
  <c r="B4123" i="31"/>
  <c r="B4122" i="31"/>
  <c r="B4121" i="31"/>
  <c r="B4120" i="31"/>
  <c r="B4119" i="31"/>
  <c r="B4118" i="31"/>
  <c r="B4117" i="31"/>
  <c r="B4116" i="31"/>
  <c r="B4115" i="31"/>
  <c r="B4114" i="31"/>
  <c r="B4113" i="31"/>
  <c r="B4112" i="31"/>
  <c r="B4111" i="31"/>
  <c r="B4110" i="31"/>
  <c r="B4109" i="31"/>
  <c r="B4108" i="31"/>
  <c r="B4107" i="31"/>
  <c r="B4106" i="31"/>
  <c r="B4105" i="31"/>
  <c r="B4104" i="31"/>
  <c r="B4103" i="31"/>
  <c r="B4102" i="31"/>
  <c r="B4101" i="31"/>
  <c r="B4100" i="31"/>
  <c r="B4099" i="31"/>
  <c r="B4098" i="31"/>
  <c r="B4097" i="31"/>
  <c r="B4096" i="31"/>
  <c r="B4095" i="31"/>
  <c r="B4094" i="31"/>
  <c r="B4093" i="31"/>
  <c r="B4092" i="31"/>
  <c r="B4091" i="31"/>
  <c r="B4090" i="31"/>
  <c r="B4089" i="31"/>
  <c r="B4088" i="31"/>
  <c r="B4087" i="31"/>
  <c r="B4086" i="31"/>
  <c r="B4085" i="31"/>
  <c r="B4084" i="31"/>
  <c r="B4083" i="31"/>
  <c r="B4082" i="31"/>
  <c r="B4081" i="31"/>
  <c r="B4080" i="31"/>
  <c r="B4079" i="31"/>
  <c r="B4078" i="31"/>
  <c r="B4077" i="31"/>
  <c r="B4076" i="31"/>
  <c r="B4075" i="31"/>
  <c r="B4074" i="31"/>
  <c r="B4073" i="31"/>
  <c r="B4072" i="31"/>
  <c r="B4071" i="31"/>
  <c r="B4070" i="31"/>
  <c r="B4069" i="31"/>
  <c r="B4068" i="31"/>
  <c r="B4067" i="31"/>
  <c r="B4066" i="31"/>
  <c r="B4065" i="31"/>
  <c r="B4064" i="31"/>
  <c r="B4063" i="31"/>
  <c r="B4062" i="31"/>
  <c r="B4061" i="31"/>
  <c r="B4060" i="31"/>
  <c r="B4059" i="31"/>
  <c r="B4058" i="31"/>
  <c r="B4057" i="31"/>
  <c r="B4056" i="31"/>
  <c r="B4055" i="31"/>
  <c r="B4054" i="31"/>
  <c r="B4053" i="31"/>
  <c r="B4052" i="31"/>
  <c r="B4051" i="31"/>
  <c r="B4050" i="31"/>
  <c r="B4049" i="31"/>
  <c r="B4048" i="31"/>
  <c r="B4047" i="31"/>
  <c r="B4046" i="31"/>
  <c r="B4045" i="31"/>
  <c r="B4044" i="31"/>
  <c r="B4043" i="31"/>
  <c r="B4042" i="31"/>
  <c r="B4041" i="31"/>
  <c r="B4040" i="31"/>
  <c r="B4039" i="31"/>
  <c r="B4038" i="31"/>
  <c r="B4037" i="31"/>
  <c r="B4036" i="31"/>
  <c r="B4035" i="31"/>
  <c r="B4034" i="31"/>
  <c r="B4033" i="31"/>
  <c r="B4032" i="31"/>
  <c r="B4031" i="31"/>
  <c r="B4030" i="31"/>
  <c r="B4029" i="31"/>
  <c r="B4028" i="31"/>
  <c r="B4027" i="31"/>
  <c r="B4026" i="31"/>
  <c r="B4025" i="31"/>
  <c r="B4024" i="31"/>
  <c r="B4023" i="31"/>
  <c r="B4022" i="31"/>
  <c r="B4021" i="31"/>
  <c r="B4020" i="31"/>
  <c r="B4019" i="31"/>
  <c r="B4018" i="31"/>
  <c r="B4017" i="31"/>
  <c r="B4016" i="31"/>
  <c r="B4015" i="31"/>
  <c r="B4014" i="31"/>
  <c r="B4013" i="31"/>
  <c r="B4012" i="31"/>
  <c r="B4011" i="31"/>
  <c r="B4010" i="31"/>
  <c r="B4009" i="31"/>
  <c r="B4008" i="31"/>
  <c r="B4007" i="31"/>
  <c r="B4006" i="31"/>
  <c r="B4005" i="31"/>
  <c r="B4004" i="31"/>
  <c r="B4003" i="31"/>
  <c r="B4002" i="31"/>
  <c r="B4001" i="31"/>
  <c r="B4000" i="31"/>
  <c r="B3999" i="31"/>
  <c r="B3998" i="31"/>
  <c r="B3997" i="31"/>
  <c r="B3996" i="31"/>
  <c r="B3995" i="31"/>
  <c r="B3994" i="31"/>
  <c r="B3993" i="31"/>
  <c r="B3992" i="31"/>
  <c r="B3991" i="31"/>
  <c r="B3990" i="31"/>
  <c r="B3989" i="31"/>
  <c r="B3988" i="31"/>
  <c r="B3987" i="31"/>
  <c r="B3986" i="31"/>
  <c r="B3985" i="31"/>
  <c r="B3984" i="31"/>
  <c r="B3983" i="31"/>
  <c r="B3982" i="31"/>
  <c r="B3981" i="31"/>
  <c r="B3980" i="31"/>
  <c r="B3979" i="31"/>
  <c r="B3978" i="31"/>
  <c r="B3977" i="31"/>
  <c r="B3976" i="31"/>
  <c r="B3975" i="31"/>
  <c r="B3974" i="31"/>
  <c r="B3973" i="31"/>
  <c r="B3972" i="31"/>
  <c r="B3971" i="31"/>
  <c r="B3970" i="31"/>
  <c r="B3969" i="31"/>
  <c r="B3968" i="31"/>
  <c r="B3967" i="31"/>
  <c r="B3966" i="31"/>
  <c r="B3965" i="31"/>
  <c r="B3964" i="31"/>
  <c r="B3963" i="31"/>
  <c r="B3962" i="31"/>
  <c r="B3961" i="31"/>
  <c r="B3960" i="31"/>
  <c r="B3959" i="31"/>
  <c r="B3958" i="31"/>
  <c r="B3957" i="31"/>
  <c r="B3956" i="31"/>
  <c r="B3955" i="31"/>
  <c r="B3954" i="31"/>
  <c r="B3953" i="31"/>
  <c r="B3952" i="31"/>
  <c r="B3951" i="31"/>
  <c r="B3950" i="31"/>
  <c r="B3949" i="31"/>
  <c r="B3948" i="31"/>
  <c r="B3947" i="31"/>
  <c r="B3946" i="31"/>
  <c r="B3945" i="31"/>
  <c r="B3944" i="31"/>
  <c r="B3943" i="31"/>
  <c r="B3942" i="31"/>
  <c r="B3941" i="31"/>
  <c r="B3940" i="31"/>
  <c r="B3939" i="31"/>
  <c r="B3938" i="31"/>
  <c r="B3937" i="31"/>
  <c r="B3936" i="31"/>
  <c r="B3935" i="31"/>
  <c r="B3934" i="31"/>
  <c r="B3933" i="31"/>
  <c r="B3932" i="31"/>
  <c r="B3931" i="31"/>
  <c r="B3930" i="31"/>
  <c r="B3929" i="31"/>
  <c r="B3928" i="31"/>
  <c r="B3927" i="31"/>
  <c r="B3926" i="31"/>
  <c r="B3925" i="31"/>
  <c r="B3924" i="31"/>
  <c r="B3923" i="31"/>
  <c r="B3922" i="31"/>
  <c r="B3921" i="31"/>
  <c r="B3920" i="31"/>
  <c r="B3919" i="31"/>
  <c r="B3918" i="31"/>
  <c r="B3917" i="31"/>
  <c r="B3916" i="31"/>
  <c r="B3915" i="31"/>
  <c r="B3914" i="31"/>
  <c r="B3913" i="31"/>
  <c r="B3912" i="31"/>
  <c r="B3911" i="31"/>
  <c r="B3910" i="31"/>
  <c r="B3909" i="31"/>
  <c r="B3908" i="31"/>
  <c r="B3907" i="31"/>
  <c r="B3906" i="31"/>
  <c r="B3905" i="31"/>
  <c r="B3904" i="31"/>
  <c r="B3903" i="31"/>
  <c r="B3902" i="31"/>
  <c r="B3901" i="31"/>
  <c r="B3900" i="31"/>
  <c r="B3899" i="31"/>
  <c r="B3898" i="31"/>
  <c r="B3897" i="31"/>
  <c r="B3896" i="31"/>
  <c r="B3895" i="31"/>
  <c r="B3894" i="31"/>
  <c r="B3893" i="31"/>
  <c r="B3892" i="31"/>
  <c r="B3891" i="31"/>
  <c r="B3890" i="31"/>
  <c r="B3889" i="31"/>
  <c r="B3888" i="31"/>
  <c r="B3887" i="31"/>
  <c r="B3886" i="31"/>
  <c r="B3885" i="31"/>
  <c r="B3884" i="31"/>
  <c r="B3883" i="31"/>
  <c r="B3882" i="31"/>
  <c r="B3881" i="31"/>
  <c r="B3880" i="31"/>
  <c r="B3879" i="31"/>
  <c r="B3878" i="31"/>
  <c r="B3877" i="31"/>
  <c r="B3876" i="31"/>
  <c r="B3875" i="31"/>
  <c r="B3874" i="31"/>
  <c r="B3873" i="31"/>
  <c r="B3872" i="31"/>
  <c r="B3871" i="31"/>
  <c r="B3870" i="31"/>
  <c r="B3869" i="31"/>
  <c r="B3868" i="31"/>
  <c r="B3867" i="31"/>
  <c r="B3866" i="31"/>
  <c r="B3865" i="31"/>
  <c r="B3864" i="31"/>
  <c r="B3863" i="31"/>
  <c r="B3862" i="31"/>
  <c r="B3861" i="31"/>
  <c r="B3860" i="31"/>
  <c r="B3859" i="31"/>
  <c r="B3858" i="31"/>
  <c r="B3857" i="31"/>
  <c r="B3856" i="31"/>
  <c r="B3855" i="31"/>
  <c r="B3854" i="31"/>
  <c r="B3853" i="31"/>
  <c r="B3852" i="31"/>
  <c r="B3851" i="31"/>
  <c r="B3850" i="31"/>
  <c r="B3849" i="31"/>
  <c r="B3848" i="31"/>
  <c r="B3847" i="31"/>
  <c r="B3846" i="31"/>
  <c r="B3845" i="31"/>
  <c r="B3844" i="31"/>
  <c r="B3843" i="31"/>
  <c r="B3842" i="31"/>
  <c r="B3841" i="31"/>
  <c r="B3840" i="31"/>
  <c r="B3839" i="31"/>
  <c r="B3838" i="31"/>
  <c r="B3837" i="31"/>
  <c r="B3836" i="31"/>
  <c r="B3835" i="31"/>
  <c r="B3834" i="31"/>
  <c r="B3833" i="31"/>
  <c r="B3832" i="31"/>
  <c r="B3831" i="31"/>
  <c r="B3830" i="31"/>
  <c r="B3829" i="31"/>
  <c r="B3828" i="31"/>
  <c r="B3827" i="31"/>
  <c r="B3826" i="31"/>
  <c r="B3825" i="31"/>
  <c r="B3824" i="31"/>
  <c r="B3823" i="31"/>
  <c r="B3822" i="31"/>
  <c r="B3821" i="31"/>
  <c r="B3820" i="31"/>
  <c r="B3819" i="31"/>
  <c r="B3818" i="31"/>
  <c r="B3817" i="31"/>
  <c r="B3816" i="31"/>
  <c r="B3815" i="31"/>
  <c r="B3814" i="31"/>
  <c r="B3813" i="31"/>
  <c r="B3812" i="31"/>
  <c r="B3811" i="31"/>
  <c r="B3810" i="31"/>
  <c r="B3809" i="31"/>
  <c r="B3808" i="31"/>
  <c r="B3807" i="31"/>
  <c r="B3806" i="31"/>
  <c r="B3805" i="31"/>
  <c r="B3804" i="31"/>
  <c r="B3803" i="31"/>
  <c r="B3802" i="31"/>
  <c r="B3801" i="31"/>
  <c r="B3800" i="31"/>
  <c r="B3799" i="31"/>
  <c r="B3798" i="31"/>
  <c r="B3797" i="31"/>
  <c r="B3796" i="31"/>
  <c r="B3795" i="31"/>
  <c r="B3794" i="31"/>
  <c r="B3793" i="31"/>
  <c r="B3792" i="31"/>
  <c r="B3791" i="31"/>
  <c r="B3790" i="31"/>
  <c r="B3789" i="31"/>
  <c r="B3788" i="31"/>
  <c r="B3787" i="31"/>
  <c r="B3786" i="31"/>
  <c r="B3785" i="31"/>
  <c r="B3784" i="31"/>
  <c r="B3783" i="31"/>
  <c r="B3782" i="31"/>
  <c r="B3781" i="31"/>
  <c r="B3780" i="31"/>
  <c r="B3779" i="31"/>
  <c r="B3778" i="31"/>
  <c r="B3777" i="31"/>
  <c r="B3776" i="31"/>
  <c r="B3775" i="31"/>
  <c r="B3774" i="31"/>
  <c r="B3773" i="31"/>
  <c r="B3772" i="31"/>
  <c r="B3771" i="31"/>
  <c r="B3770" i="31"/>
  <c r="B3769" i="31"/>
  <c r="B3768" i="31"/>
  <c r="B3767" i="31"/>
  <c r="B3766" i="31"/>
  <c r="B3765" i="31"/>
  <c r="B3764" i="31"/>
  <c r="B3763" i="31"/>
  <c r="B3762" i="31"/>
  <c r="B3761" i="31"/>
  <c r="B3760" i="31"/>
  <c r="B3759" i="31"/>
  <c r="B3758" i="31"/>
  <c r="B3757" i="31"/>
  <c r="B3756" i="31"/>
  <c r="B3755" i="31"/>
  <c r="B3754" i="31"/>
  <c r="B3753" i="31"/>
  <c r="B3752" i="31"/>
  <c r="B3751" i="31"/>
  <c r="B3750" i="31"/>
  <c r="B3749" i="31"/>
  <c r="B3748" i="31"/>
  <c r="B3747" i="31"/>
  <c r="B3746" i="31"/>
  <c r="B3745" i="31"/>
  <c r="B3744" i="31"/>
  <c r="B3743" i="31"/>
  <c r="B3742" i="31"/>
  <c r="B3741" i="31"/>
  <c r="B3740" i="31"/>
  <c r="B3739" i="31"/>
  <c r="B3738" i="31"/>
  <c r="B3737" i="31"/>
  <c r="B3736" i="31"/>
  <c r="B3735" i="31"/>
  <c r="B3734" i="31"/>
  <c r="B3733" i="31"/>
  <c r="B3732" i="31"/>
  <c r="B3731" i="31"/>
  <c r="B3730" i="31"/>
  <c r="B3729" i="31"/>
  <c r="B3728" i="31"/>
  <c r="B3727" i="31"/>
  <c r="B3726" i="31"/>
  <c r="B3725" i="31"/>
  <c r="B3724" i="31"/>
  <c r="B3723" i="31"/>
  <c r="B3722" i="31"/>
  <c r="B3721" i="31"/>
  <c r="B3720" i="31"/>
  <c r="B3719" i="31"/>
  <c r="B3718" i="31"/>
  <c r="B3717" i="31"/>
  <c r="B3716" i="31"/>
  <c r="B3715" i="31"/>
  <c r="B3714" i="31"/>
  <c r="B3713" i="31"/>
  <c r="B3712" i="31"/>
  <c r="B3711" i="31"/>
  <c r="B3710" i="31"/>
  <c r="B3709" i="31"/>
  <c r="B3708" i="31"/>
  <c r="B3707" i="31"/>
  <c r="B3706" i="31"/>
  <c r="B3705" i="31"/>
  <c r="B3704" i="31"/>
  <c r="B3703" i="31"/>
  <c r="B3702" i="31"/>
  <c r="B3701" i="31"/>
  <c r="B3700" i="31"/>
  <c r="B3699" i="31"/>
  <c r="B3698" i="31"/>
  <c r="B3697" i="31"/>
  <c r="B3696" i="31"/>
  <c r="B3695" i="31"/>
  <c r="B3694" i="31"/>
  <c r="B3693" i="31"/>
  <c r="B3692" i="31"/>
  <c r="B3691" i="31"/>
  <c r="B3690" i="31"/>
  <c r="B3689" i="31"/>
  <c r="B3688" i="31"/>
  <c r="B3687" i="31"/>
  <c r="B3686" i="31"/>
  <c r="B3685" i="31"/>
  <c r="B3684" i="31"/>
  <c r="B3683" i="31"/>
  <c r="B3682" i="31"/>
  <c r="B3681" i="31"/>
  <c r="B3680" i="31"/>
  <c r="B3679" i="31"/>
  <c r="B3678" i="31"/>
  <c r="B3677" i="31"/>
  <c r="B3676" i="31"/>
  <c r="B3675" i="31"/>
  <c r="B3674" i="31"/>
  <c r="B3673" i="31"/>
  <c r="B3672" i="31"/>
  <c r="B3671" i="31"/>
  <c r="B3670" i="31"/>
  <c r="B3669" i="31"/>
  <c r="B3668" i="31"/>
  <c r="B3667" i="31"/>
  <c r="B3666" i="31"/>
  <c r="B3665" i="31"/>
  <c r="B3664" i="31"/>
  <c r="B3663" i="31"/>
  <c r="B3662" i="31"/>
  <c r="B3661" i="31"/>
  <c r="B3660" i="31"/>
  <c r="B3659" i="31"/>
  <c r="B3658" i="31"/>
  <c r="B3657" i="31"/>
  <c r="B3656" i="31"/>
  <c r="B3655" i="31"/>
  <c r="B3654" i="31"/>
  <c r="B3653" i="31"/>
  <c r="B3652" i="31"/>
  <c r="B3651" i="31"/>
  <c r="B3650" i="31"/>
  <c r="B3649" i="31"/>
  <c r="B3648" i="31"/>
  <c r="B3647" i="31"/>
  <c r="B3646" i="31"/>
  <c r="B3645" i="31"/>
  <c r="B3644" i="31"/>
  <c r="B3643" i="31"/>
  <c r="B3642" i="31"/>
  <c r="B3641" i="31"/>
  <c r="B3640" i="31"/>
  <c r="B3639" i="31"/>
  <c r="B3638" i="31"/>
  <c r="B3637" i="31"/>
  <c r="B3636" i="31"/>
  <c r="B3635" i="31"/>
  <c r="B3634" i="31"/>
  <c r="B3633" i="31"/>
  <c r="B3632" i="31"/>
  <c r="B3631" i="31"/>
  <c r="B3630" i="31"/>
  <c r="B3629" i="31"/>
  <c r="B3628" i="31"/>
  <c r="B3627" i="31"/>
  <c r="B3626" i="31"/>
  <c r="B3625" i="31"/>
  <c r="B3624" i="31"/>
  <c r="B3623" i="31"/>
  <c r="B3622" i="31"/>
  <c r="B3621" i="31"/>
  <c r="B3620" i="31"/>
  <c r="B3619" i="31"/>
  <c r="B3618" i="31"/>
  <c r="B3617" i="31"/>
  <c r="B3616" i="31"/>
  <c r="B3615" i="31"/>
  <c r="B3614" i="31"/>
  <c r="B3613" i="31"/>
  <c r="B3612" i="31"/>
  <c r="B3611" i="31"/>
  <c r="B3610" i="31"/>
  <c r="B3609" i="31"/>
  <c r="B3608" i="31"/>
  <c r="B3607" i="31"/>
  <c r="B3606" i="31"/>
  <c r="B3605" i="31"/>
  <c r="B3604" i="31"/>
  <c r="B3603" i="31"/>
  <c r="B3602" i="31"/>
  <c r="B3601" i="31"/>
  <c r="B3600" i="31"/>
  <c r="B3599" i="31"/>
  <c r="B3598" i="31"/>
  <c r="B3597" i="31"/>
  <c r="B3596" i="31"/>
  <c r="B3595" i="31"/>
  <c r="B3594" i="31"/>
  <c r="B3593" i="31"/>
  <c r="B3592" i="31"/>
  <c r="B3591" i="31"/>
  <c r="B3590" i="31"/>
  <c r="B3589" i="31"/>
  <c r="B3588" i="31"/>
  <c r="B3587" i="31"/>
  <c r="B3586" i="31"/>
  <c r="B3585" i="31"/>
  <c r="B3584" i="31"/>
  <c r="B3583" i="31"/>
  <c r="B3582" i="31"/>
  <c r="B3581" i="31"/>
  <c r="B3580" i="31"/>
  <c r="B3579" i="31"/>
  <c r="B3578" i="31"/>
  <c r="B3577" i="31"/>
  <c r="B3576" i="31"/>
  <c r="B3575" i="31"/>
  <c r="B3574" i="31"/>
  <c r="B3573" i="31"/>
  <c r="B3572" i="31"/>
  <c r="B3571" i="31"/>
  <c r="B3570" i="31"/>
  <c r="B3569" i="31"/>
  <c r="B3568" i="31"/>
  <c r="B3567" i="31"/>
  <c r="B3566" i="31"/>
  <c r="B3565" i="31"/>
  <c r="B3564" i="31"/>
  <c r="B3563" i="31"/>
  <c r="B3562" i="31"/>
  <c r="B3561" i="31"/>
  <c r="B3560" i="31"/>
  <c r="B3559" i="31"/>
  <c r="B3558" i="31"/>
  <c r="B3557" i="31"/>
  <c r="B3556" i="31"/>
  <c r="B3555" i="31"/>
  <c r="B3554" i="31"/>
  <c r="B3553" i="31"/>
  <c r="B3552" i="31"/>
  <c r="B3551" i="31"/>
  <c r="B3550" i="31"/>
  <c r="B3549" i="31"/>
  <c r="B3548" i="31"/>
  <c r="B3547" i="31"/>
  <c r="B3546" i="31"/>
  <c r="B3545" i="31"/>
  <c r="B3544" i="31"/>
  <c r="B3543" i="31"/>
  <c r="B3542" i="31"/>
  <c r="B3541" i="31"/>
  <c r="B3540" i="31"/>
  <c r="B3539" i="31"/>
  <c r="B3538" i="31"/>
  <c r="B3537" i="31"/>
  <c r="B3536" i="31"/>
  <c r="B3535" i="31"/>
  <c r="B3534" i="31"/>
  <c r="B3533" i="31"/>
  <c r="B3532" i="31"/>
  <c r="B3531" i="31"/>
  <c r="B3530" i="31"/>
  <c r="B3529" i="31"/>
  <c r="B3528" i="31"/>
  <c r="B3527" i="31"/>
  <c r="B3526" i="31"/>
  <c r="B3525" i="31"/>
  <c r="B3524" i="31"/>
  <c r="B3523" i="31"/>
  <c r="B3522" i="31"/>
  <c r="B3521" i="31"/>
  <c r="B3520" i="31"/>
  <c r="B3519" i="31"/>
  <c r="B3518" i="31"/>
  <c r="B3517" i="31"/>
  <c r="B3516" i="31"/>
  <c r="B3515" i="31"/>
  <c r="B3514" i="31"/>
  <c r="B3513" i="31"/>
  <c r="B3512" i="31"/>
  <c r="B3511" i="31"/>
  <c r="B3510" i="31"/>
  <c r="B3509" i="31"/>
  <c r="B3508" i="31"/>
  <c r="B3507" i="31"/>
  <c r="B3506" i="31"/>
  <c r="B3505" i="31"/>
  <c r="B3504" i="31"/>
  <c r="B3503" i="31"/>
  <c r="B3502" i="31"/>
  <c r="B3501" i="31"/>
  <c r="B3500" i="31"/>
  <c r="B3499" i="31"/>
  <c r="B3498" i="31"/>
  <c r="B3497" i="31"/>
  <c r="B3496" i="31"/>
  <c r="B3495" i="31"/>
  <c r="B3494" i="31"/>
  <c r="B3493" i="31"/>
  <c r="B3492" i="31"/>
  <c r="B3491" i="31"/>
  <c r="B3490" i="31"/>
  <c r="B3489" i="31"/>
  <c r="B3488" i="31"/>
  <c r="B3487" i="31"/>
  <c r="B3486" i="31"/>
  <c r="B3485" i="31"/>
  <c r="B3484" i="31"/>
  <c r="B3483" i="31"/>
  <c r="B3482" i="31"/>
  <c r="B3481" i="31"/>
  <c r="B3480" i="31"/>
  <c r="B3479" i="31"/>
  <c r="B3478" i="31"/>
  <c r="B3477" i="31"/>
  <c r="B3476" i="31"/>
  <c r="B3475" i="31"/>
  <c r="B3474" i="31"/>
  <c r="B3473" i="31"/>
  <c r="B3472" i="31"/>
  <c r="B3471" i="31"/>
  <c r="B3470" i="31"/>
  <c r="B3469" i="31"/>
  <c r="B3468" i="31"/>
  <c r="B3467" i="31"/>
  <c r="B3466" i="31"/>
  <c r="B3465" i="31"/>
  <c r="B3464" i="31"/>
  <c r="B3463" i="31"/>
  <c r="B3462" i="31"/>
  <c r="B3461" i="31"/>
  <c r="B3460" i="31"/>
  <c r="B3459" i="31"/>
  <c r="B3458" i="31"/>
  <c r="B3457" i="31"/>
  <c r="B3456" i="31"/>
  <c r="B3455" i="31"/>
  <c r="B3454" i="31"/>
  <c r="B3453" i="31"/>
  <c r="B3452" i="31"/>
  <c r="B3451" i="31"/>
  <c r="B3450" i="31"/>
  <c r="B3449" i="31"/>
  <c r="B3448" i="31"/>
  <c r="B3447" i="31"/>
  <c r="B3446" i="31"/>
  <c r="B3445" i="31"/>
  <c r="B3444" i="31"/>
  <c r="B3443" i="31"/>
  <c r="B3442" i="31"/>
  <c r="B3441" i="31"/>
  <c r="B3440" i="31"/>
  <c r="B3439" i="31"/>
  <c r="B3438" i="31"/>
  <c r="B3437" i="31"/>
  <c r="B3436" i="31"/>
  <c r="B3435" i="31"/>
  <c r="B3434" i="31"/>
  <c r="B3433" i="31"/>
  <c r="B3432" i="31"/>
  <c r="B3431" i="31"/>
  <c r="B3430" i="31"/>
  <c r="B3429" i="31"/>
  <c r="B3428" i="31"/>
  <c r="B3427" i="31"/>
  <c r="B3426" i="31"/>
  <c r="B3425" i="31"/>
  <c r="B3424" i="31"/>
  <c r="B3423" i="31"/>
  <c r="B3422" i="31"/>
  <c r="B3421" i="31"/>
  <c r="B3420" i="31"/>
  <c r="B3419" i="31"/>
  <c r="B3418" i="31"/>
  <c r="B3417" i="31"/>
  <c r="B3416" i="31"/>
  <c r="B3415" i="31"/>
  <c r="B3414" i="31"/>
  <c r="B3413" i="31"/>
  <c r="B3412" i="31"/>
  <c r="B3411" i="31"/>
  <c r="B3410" i="31"/>
  <c r="B3409" i="31"/>
  <c r="B3408" i="31"/>
  <c r="B3407" i="31"/>
  <c r="B3406" i="31"/>
  <c r="B3405" i="31"/>
  <c r="B3404" i="31"/>
  <c r="B3403" i="31"/>
  <c r="B3402" i="31"/>
  <c r="B3401" i="31"/>
  <c r="B3400" i="31"/>
  <c r="B3399" i="31"/>
  <c r="B3398" i="31"/>
  <c r="B3397" i="31"/>
  <c r="B3396" i="31"/>
  <c r="B3395" i="31"/>
  <c r="B3394" i="31"/>
  <c r="B3393" i="31"/>
  <c r="B3392" i="31"/>
  <c r="B3391" i="31"/>
  <c r="B3390" i="31"/>
  <c r="B3389" i="31"/>
  <c r="B3388" i="31"/>
  <c r="B3387" i="31"/>
  <c r="B3386" i="31"/>
  <c r="B3385" i="31"/>
  <c r="B3384" i="31"/>
  <c r="B3383" i="31"/>
  <c r="B3382" i="31"/>
  <c r="B3381" i="31"/>
  <c r="B3380" i="31"/>
  <c r="B3379" i="31"/>
  <c r="B3378" i="31"/>
  <c r="B3377" i="31"/>
  <c r="B3376" i="31"/>
  <c r="B3375" i="31"/>
  <c r="B3374" i="31"/>
  <c r="B3373" i="31"/>
  <c r="B3372" i="31"/>
  <c r="B3371" i="31"/>
  <c r="B3370" i="31"/>
  <c r="B3369" i="31"/>
  <c r="B3368" i="31"/>
  <c r="B3367" i="31"/>
  <c r="B3366" i="31"/>
  <c r="B3365" i="31"/>
  <c r="B3364" i="31"/>
  <c r="B3363" i="31"/>
  <c r="B3362" i="31"/>
  <c r="B3361" i="31"/>
  <c r="B3360" i="31"/>
  <c r="B3359" i="31"/>
  <c r="B3358" i="31"/>
  <c r="B3357" i="31"/>
  <c r="B3356" i="31"/>
  <c r="B3355" i="31"/>
  <c r="B3354" i="31"/>
  <c r="B3353" i="31"/>
  <c r="B3352" i="31"/>
  <c r="B3351" i="31"/>
  <c r="B3350" i="31"/>
  <c r="B3349" i="31"/>
  <c r="B3348" i="31"/>
  <c r="B3347" i="31"/>
  <c r="B3346" i="31"/>
  <c r="B3345" i="31"/>
  <c r="B3344" i="31"/>
  <c r="B3343" i="31"/>
  <c r="B3342" i="31"/>
  <c r="B3341" i="31"/>
  <c r="B3340" i="31"/>
  <c r="B3339" i="31"/>
  <c r="B3338" i="31"/>
  <c r="B3337" i="31"/>
  <c r="B3336" i="31"/>
  <c r="B3335" i="31"/>
  <c r="B3334" i="31"/>
  <c r="B3333" i="31"/>
  <c r="B3332" i="31"/>
  <c r="B3331" i="31"/>
  <c r="B3330" i="31"/>
  <c r="B3329" i="31"/>
  <c r="B3328" i="31"/>
  <c r="B3327" i="31"/>
  <c r="B3326" i="31"/>
  <c r="B3325" i="31"/>
  <c r="B3324" i="31"/>
  <c r="B3323" i="31"/>
  <c r="B3322" i="31"/>
  <c r="B3321" i="31"/>
  <c r="B3320" i="31"/>
  <c r="B3319" i="31"/>
  <c r="B3318" i="31"/>
  <c r="B3317" i="31"/>
  <c r="B3316" i="31"/>
  <c r="B3315" i="31"/>
  <c r="B3314" i="31"/>
  <c r="B3313" i="31"/>
  <c r="B3312" i="31"/>
  <c r="B3311" i="31"/>
  <c r="B3310" i="31"/>
  <c r="B3309" i="31"/>
  <c r="B3308" i="31"/>
  <c r="B3307" i="31"/>
  <c r="B3306" i="31"/>
  <c r="B3305" i="31"/>
  <c r="B3304" i="31"/>
  <c r="B3303" i="31"/>
  <c r="B3302" i="31"/>
  <c r="B3301" i="31"/>
  <c r="B3300" i="31"/>
  <c r="B3299" i="31"/>
  <c r="B3298" i="31"/>
  <c r="B3297" i="31"/>
  <c r="B3296" i="31"/>
  <c r="B3295" i="31"/>
  <c r="B3294" i="31"/>
  <c r="B3293" i="31"/>
  <c r="B3292" i="31"/>
  <c r="B3291" i="31"/>
  <c r="B3290" i="31"/>
  <c r="B3289" i="31"/>
  <c r="B3288" i="31"/>
  <c r="B3287" i="31"/>
  <c r="B3286" i="31"/>
  <c r="B3285" i="31"/>
  <c r="B3284" i="31"/>
  <c r="B3283" i="31"/>
  <c r="B3282" i="31"/>
  <c r="B3281" i="31"/>
  <c r="B3280" i="31"/>
  <c r="B3279" i="31"/>
  <c r="B3278" i="31"/>
  <c r="B3277" i="31"/>
  <c r="B3276" i="31"/>
  <c r="B3275" i="31"/>
  <c r="B3274" i="31"/>
  <c r="B3273" i="31"/>
  <c r="B3272" i="31"/>
  <c r="B3271" i="31"/>
  <c r="B3270" i="31"/>
  <c r="B3269" i="31"/>
  <c r="B3268" i="31"/>
  <c r="B3267" i="31"/>
  <c r="B3266" i="31"/>
  <c r="B3265" i="31"/>
  <c r="B3264" i="31"/>
  <c r="B3263" i="31"/>
  <c r="B3262" i="31"/>
  <c r="B3261" i="31"/>
  <c r="B3260" i="31"/>
  <c r="B3259" i="31"/>
  <c r="B3258" i="31"/>
  <c r="B3257" i="31"/>
  <c r="B3256" i="31"/>
  <c r="B3255" i="31"/>
  <c r="B3254" i="31"/>
  <c r="B3253" i="31"/>
  <c r="B3252" i="31"/>
  <c r="B3251" i="31"/>
  <c r="B3250" i="31"/>
  <c r="B3249" i="31"/>
  <c r="B3248" i="31"/>
  <c r="B3247" i="31"/>
  <c r="B3246" i="31"/>
  <c r="B3245" i="31"/>
  <c r="B3244" i="31"/>
  <c r="B3243" i="31"/>
  <c r="B3242" i="31"/>
  <c r="B3241" i="31"/>
  <c r="B3240" i="31"/>
  <c r="B3239" i="31"/>
  <c r="B3238" i="31"/>
  <c r="B3237" i="31"/>
  <c r="B3236" i="31"/>
  <c r="B3235" i="31"/>
  <c r="B3234" i="31"/>
  <c r="B3233" i="31"/>
  <c r="B3232" i="31"/>
  <c r="B3231" i="31"/>
  <c r="B3230" i="31"/>
  <c r="B3229" i="31"/>
  <c r="B3228" i="31"/>
  <c r="B3227" i="31"/>
  <c r="B3226" i="31"/>
  <c r="B3225" i="31"/>
  <c r="B3224" i="31"/>
  <c r="B3223" i="31"/>
  <c r="B3222" i="31"/>
  <c r="B3221" i="31"/>
  <c r="B3220" i="31"/>
  <c r="B3219" i="31"/>
  <c r="B3218" i="31"/>
  <c r="B3217" i="31"/>
  <c r="B3216" i="31"/>
  <c r="B3215" i="31"/>
  <c r="B3214" i="31"/>
  <c r="B3213" i="31"/>
  <c r="B3212" i="31"/>
  <c r="B3211" i="31"/>
  <c r="B3210" i="31"/>
  <c r="B3209" i="31"/>
  <c r="B3208" i="31"/>
  <c r="B3207" i="31"/>
  <c r="B3206" i="31"/>
  <c r="B3205" i="31"/>
  <c r="B3204" i="31"/>
  <c r="B3203" i="31"/>
  <c r="B3202" i="31"/>
  <c r="B3201" i="31"/>
  <c r="B3200" i="31"/>
  <c r="B3199" i="31"/>
  <c r="B3198" i="31"/>
  <c r="B3197" i="31"/>
  <c r="B3196" i="31"/>
  <c r="B3195" i="31"/>
  <c r="B3194" i="31"/>
  <c r="B3193" i="31"/>
  <c r="B3192" i="31"/>
  <c r="B3191" i="31"/>
  <c r="B3190" i="31"/>
  <c r="B3189" i="31"/>
  <c r="B3188" i="31"/>
  <c r="B3187" i="31"/>
  <c r="B3186" i="31"/>
  <c r="B3185" i="31"/>
  <c r="B3184" i="31"/>
  <c r="B3183" i="31"/>
  <c r="B3182" i="31"/>
  <c r="B3181" i="31"/>
  <c r="B3180" i="31"/>
  <c r="B3179" i="31"/>
  <c r="B3178" i="31"/>
  <c r="B3177" i="31"/>
  <c r="B3176" i="31"/>
  <c r="B3175" i="31"/>
  <c r="B3174" i="31"/>
  <c r="B3173" i="31"/>
  <c r="B3172" i="31"/>
  <c r="B3171" i="31"/>
  <c r="B3170" i="31"/>
  <c r="B3169" i="31"/>
  <c r="B3168" i="31"/>
  <c r="B3167" i="31"/>
  <c r="B3166" i="31"/>
  <c r="B3165" i="31"/>
  <c r="B3164" i="31"/>
  <c r="B3163" i="31"/>
  <c r="B3162" i="31"/>
  <c r="B3161" i="31"/>
  <c r="B3160" i="31"/>
  <c r="B3159" i="31"/>
  <c r="B3158" i="31"/>
  <c r="B3157" i="31"/>
  <c r="B3156" i="31"/>
  <c r="B3155" i="31"/>
  <c r="B3154" i="31"/>
  <c r="B3153" i="31"/>
  <c r="B3152" i="31"/>
  <c r="B3151" i="31"/>
  <c r="B3150" i="31"/>
  <c r="B3149" i="31"/>
  <c r="B3148" i="31"/>
  <c r="B3147" i="31"/>
  <c r="B3146" i="31"/>
  <c r="B3145" i="31"/>
  <c r="B3144" i="31"/>
  <c r="B3143" i="31"/>
  <c r="B3142" i="31"/>
  <c r="B3141" i="31"/>
  <c r="B3140" i="31"/>
  <c r="B3139" i="31"/>
  <c r="B3138" i="31"/>
  <c r="B3137" i="31"/>
  <c r="B3136" i="31"/>
  <c r="B3135" i="31"/>
  <c r="B3134" i="31"/>
  <c r="B3133" i="31"/>
  <c r="B3132" i="31"/>
  <c r="B3131" i="31"/>
  <c r="B3130" i="31"/>
  <c r="B3129" i="31"/>
  <c r="B3128" i="31"/>
  <c r="B3127" i="31"/>
  <c r="B3126" i="31"/>
  <c r="B3125" i="31"/>
  <c r="B3124" i="31"/>
  <c r="B3123" i="31"/>
  <c r="B3122" i="31"/>
  <c r="B3121" i="31"/>
  <c r="B3120" i="31"/>
  <c r="B3119" i="31"/>
  <c r="B3118" i="31"/>
  <c r="B3117" i="31"/>
  <c r="B3116" i="31"/>
  <c r="B3115" i="31"/>
  <c r="B3114" i="31"/>
  <c r="B3113" i="31"/>
  <c r="B3112" i="31"/>
  <c r="B3111" i="31"/>
  <c r="B3110" i="31"/>
  <c r="B3109" i="31"/>
  <c r="B3108" i="31"/>
  <c r="B3107" i="31"/>
  <c r="B3106" i="31"/>
  <c r="B3105" i="31"/>
  <c r="B3104" i="31"/>
  <c r="B3103" i="31"/>
  <c r="B3102" i="31"/>
  <c r="B3101" i="31"/>
  <c r="B3100" i="31"/>
  <c r="B3099" i="31"/>
  <c r="B3098" i="31"/>
  <c r="B3097" i="31"/>
  <c r="B3096" i="31"/>
  <c r="B3095" i="31"/>
  <c r="B3094" i="31"/>
  <c r="B3093" i="31"/>
  <c r="B3092" i="31"/>
  <c r="B3091" i="31"/>
  <c r="B3090" i="31"/>
  <c r="B3089" i="31"/>
  <c r="B3088" i="31"/>
  <c r="B3087" i="31"/>
  <c r="B3086" i="31"/>
  <c r="B3085" i="31"/>
  <c r="B3084" i="31"/>
  <c r="B3083" i="31"/>
  <c r="B3082" i="31"/>
  <c r="B3081" i="31"/>
  <c r="B3080" i="31"/>
  <c r="B3079" i="31"/>
  <c r="B3078" i="31"/>
  <c r="B3077" i="31"/>
  <c r="B3076" i="31"/>
  <c r="B3075" i="31"/>
  <c r="B3074" i="31"/>
  <c r="B3073" i="31"/>
  <c r="B3072" i="31"/>
  <c r="B3071" i="31"/>
  <c r="B3070" i="31"/>
  <c r="B3069" i="31"/>
  <c r="B3068" i="31"/>
  <c r="B3067" i="31"/>
  <c r="B3066" i="31"/>
  <c r="B3065" i="31"/>
  <c r="B3064" i="31"/>
  <c r="B3063" i="31"/>
  <c r="B3062" i="31"/>
  <c r="B3061" i="31"/>
  <c r="B3060" i="31"/>
  <c r="B3059" i="31"/>
  <c r="B3058" i="31"/>
  <c r="B3057" i="31"/>
  <c r="B3056" i="31"/>
  <c r="B3055" i="31"/>
  <c r="B3054" i="31"/>
  <c r="B3053" i="31"/>
  <c r="B3052" i="31"/>
  <c r="B3051" i="31"/>
  <c r="B3050" i="31"/>
  <c r="B3049" i="31"/>
  <c r="B3048" i="31"/>
  <c r="B3047" i="31"/>
  <c r="B3046" i="31"/>
  <c r="B3045" i="31"/>
  <c r="B3044" i="31"/>
  <c r="B3043" i="31"/>
  <c r="B3042" i="31"/>
  <c r="B3041" i="31"/>
  <c r="B3040" i="31"/>
  <c r="B3039" i="31"/>
  <c r="B3038" i="31"/>
  <c r="B3037" i="31"/>
  <c r="B3036" i="31"/>
  <c r="B3035" i="31"/>
  <c r="B3034" i="31"/>
  <c r="B3033" i="31"/>
  <c r="B3032" i="31"/>
  <c r="B3031" i="31"/>
  <c r="B3030" i="31"/>
  <c r="B3029" i="31"/>
  <c r="B3028" i="31"/>
  <c r="B3027" i="31"/>
  <c r="B3026" i="31"/>
  <c r="B3025" i="31"/>
  <c r="B3024" i="31"/>
  <c r="B3023" i="31"/>
  <c r="B3022" i="31"/>
  <c r="B3021" i="31"/>
  <c r="B3020" i="31"/>
  <c r="B3019" i="31"/>
  <c r="B3018" i="31"/>
  <c r="B3017" i="31"/>
  <c r="B3016" i="31"/>
  <c r="B3015" i="31"/>
  <c r="B3014" i="31"/>
  <c r="B3013" i="31"/>
  <c r="B3012" i="31"/>
  <c r="B3011" i="31"/>
  <c r="B3010" i="31"/>
  <c r="B3009" i="31"/>
  <c r="B3008" i="31"/>
  <c r="B3007" i="31"/>
  <c r="B3006" i="31"/>
  <c r="B3005" i="31"/>
  <c r="B3004" i="31"/>
  <c r="B3003" i="31"/>
  <c r="B3002" i="31"/>
  <c r="B3001" i="31"/>
  <c r="B3000" i="31"/>
  <c r="B2999" i="31"/>
  <c r="B2998" i="31"/>
  <c r="B2997" i="31"/>
  <c r="B2996" i="31"/>
  <c r="B2995" i="31"/>
  <c r="B2994" i="31"/>
  <c r="B2993" i="31"/>
  <c r="B2992" i="31"/>
  <c r="B2991" i="31"/>
  <c r="B2990" i="31"/>
  <c r="B2989" i="31"/>
  <c r="B2988" i="31"/>
  <c r="B2987" i="31"/>
  <c r="B2986" i="31"/>
  <c r="B2985" i="31"/>
  <c r="B2984" i="31"/>
  <c r="B2983" i="31"/>
  <c r="B2982" i="31"/>
  <c r="B2981" i="31"/>
  <c r="B2980" i="31"/>
  <c r="B2979" i="31"/>
  <c r="B2978" i="31"/>
  <c r="B2977" i="31"/>
  <c r="B2976" i="31"/>
  <c r="B2975" i="31"/>
  <c r="B2974" i="31"/>
  <c r="B2973" i="31"/>
  <c r="B2972" i="31"/>
  <c r="B2971" i="31"/>
  <c r="B2970" i="31"/>
  <c r="B2969" i="31"/>
  <c r="B2968" i="31"/>
  <c r="B2967" i="31"/>
  <c r="B2966" i="31"/>
  <c r="B2965" i="31"/>
  <c r="B2964" i="31"/>
  <c r="B2963" i="31"/>
  <c r="B2962" i="31"/>
  <c r="B2961" i="31"/>
  <c r="B2960" i="31"/>
  <c r="B2959" i="31"/>
  <c r="B2958" i="31"/>
  <c r="B2957" i="31"/>
  <c r="B2956" i="31"/>
  <c r="B2955" i="31"/>
  <c r="B2954" i="31"/>
  <c r="B2953" i="31"/>
  <c r="B2952" i="31"/>
  <c r="B2951" i="31"/>
  <c r="B2950" i="31"/>
  <c r="B2949" i="31"/>
  <c r="B2948" i="31"/>
  <c r="B2947" i="31"/>
  <c r="B2946" i="31"/>
  <c r="B2945" i="31"/>
  <c r="B2944" i="31"/>
  <c r="B2943" i="31"/>
  <c r="B2942" i="31"/>
  <c r="B2941" i="31"/>
  <c r="B2940" i="31"/>
  <c r="B2939" i="31"/>
  <c r="B2938" i="31"/>
  <c r="B2937" i="31"/>
  <c r="B2936" i="31"/>
  <c r="B2935" i="31"/>
  <c r="B2934" i="31"/>
  <c r="B2933" i="31"/>
  <c r="B2932" i="31"/>
  <c r="B2931" i="31"/>
  <c r="B2930" i="31"/>
  <c r="B2929" i="31"/>
  <c r="B2928" i="31"/>
  <c r="B2927" i="31"/>
  <c r="B2926" i="31"/>
  <c r="B2925" i="31"/>
  <c r="B2924" i="31"/>
  <c r="B2923" i="31"/>
  <c r="B2922" i="31"/>
  <c r="B2921" i="31"/>
  <c r="B2920" i="31"/>
  <c r="B2919" i="31"/>
  <c r="B2918" i="31"/>
  <c r="B2917" i="31"/>
  <c r="B2916" i="31"/>
  <c r="B2915" i="31"/>
  <c r="B2914" i="31"/>
  <c r="B2913" i="31"/>
  <c r="B2912" i="31"/>
  <c r="B2911" i="31"/>
  <c r="B2910" i="31"/>
  <c r="B2909" i="31"/>
  <c r="B2908" i="31"/>
  <c r="B2907" i="31"/>
  <c r="B2906" i="31"/>
  <c r="B2905" i="31"/>
  <c r="B2904" i="31"/>
  <c r="B2903" i="31"/>
  <c r="B2902" i="31"/>
  <c r="B2901" i="31"/>
  <c r="B2900" i="31"/>
  <c r="B2899" i="31"/>
  <c r="B2898" i="31"/>
  <c r="B2897" i="31"/>
  <c r="B2896" i="31"/>
  <c r="B2895" i="31"/>
  <c r="B2894" i="31"/>
  <c r="B2893" i="31"/>
  <c r="B2892" i="31"/>
  <c r="B2891" i="31"/>
  <c r="B2890" i="31"/>
  <c r="B2889" i="31"/>
  <c r="B2888" i="31"/>
  <c r="B2887" i="31"/>
  <c r="B2886" i="31"/>
  <c r="B2885" i="31"/>
  <c r="B2884" i="31"/>
  <c r="B2883" i="31"/>
  <c r="B2882" i="31"/>
  <c r="B2881" i="31"/>
  <c r="B2880" i="31"/>
  <c r="B2879" i="31"/>
  <c r="B2878" i="31"/>
  <c r="B2877" i="31"/>
  <c r="B2876" i="31"/>
  <c r="B2875" i="31"/>
  <c r="B2874" i="31"/>
  <c r="B2873" i="31"/>
  <c r="B2872" i="31"/>
  <c r="B2871" i="31"/>
  <c r="B2870" i="31"/>
  <c r="B2869" i="31"/>
  <c r="B2868" i="31"/>
  <c r="B2867" i="31"/>
  <c r="B2866" i="31"/>
  <c r="B2865" i="31"/>
  <c r="B2864" i="31"/>
  <c r="B2863" i="31"/>
  <c r="B2862" i="31"/>
  <c r="B2861" i="31"/>
  <c r="B2860" i="31"/>
  <c r="B2859" i="31"/>
  <c r="B2858" i="31"/>
  <c r="B2857" i="31"/>
  <c r="B2856" i="31"/>
  <c r="B2855" i="31"/>
  <c r="B2854" i="31"/>
  <c r="B2853" i="31"/>
  <c r="B2852" i="31"/>
  <c r="B2851" i="31"/>
  <c r="B2850" i="31"/>
  <c r="B2849" i="31"/>
  <c r="B2848" i="31"/>
  <c r="B2847" i="31"/>
  <c r="B2846" i="31"/>
  <c r="B2845" i="31"/>
  <c r="B2844" i="31"/>
  <c r="B2843" i="31"/>
  <c r="B2842" i="31"/>
  <c r="B2841" i="31"/>
  <c r="B2840" i="31"/>
  <c r="B2839" i="31"/>
  <c r="B2838" i="31"/>
  <c r="B2837" i="31"/>
  <c r="B2836" i="31"/>
  <c r="B2835" i="31"/>
  <c r="B2834" i="31"/>
  <c r="B2833" i="31"/>
  <c r="B2832" i="31"/>
  <c r="B2831" i="31"/>
  <c r="B2830" i="31"/>
  <c r="B2829" i="31"/>
  <c r="B2828" i="31"/>
  <c r="B2827" i="31"/>
  <c r="B2826" i="31"/>
  <c r="B2825" i="31"/>
  <c r="B2824" i="31"/>
  <c r="B2823" i="31"/>
  <c r="B2822" i="31"/>
  <c r="B2821" i="31"/>
  <c r="B2820" i="31"/>
  <c r="B2819" i="31"/>
  <c r="B2818" i="31"/>
  <c r="B2817" i="31"/>
  <c r="B2816" i="31"/>
  <c r="B2815" i="31"/>
  <c r="B2814" i="31"/>
  <c r="B2813" i="31"/>
  <c r="B2812" i="31"/>
  <c r="B2811" i="31"/>
  <c r="B2810" i="31"/>
  <c r="B2809" i="31"/>
  <c r="B2808" i="31"/>
  <c r="B2807" i="31"/>
  <c r="B2806" i="31"/>
  <c r="B2805" i="31"/>
  <c r="B2804" i="31"/>
  <c r="B2803" i="31"/>
  <c r="B2802" i="31"/>
  <c r="B2801" i="31"/>
  <c r="B2800" i="31"/>
  <c r="B2799" i="31"/>
  <c r="B2798" i="31"/>
  <c r="B2797" i="31"/>
  <c r="B2796" i="31"/>
  <c r="B2795" i="31"/>
  <c r="B2794" i="31"/>
  <c r="B2793" i="31"/>
  <c r="B2792" i="31"/>
  <c r="B2791" i="31"/>
  <c r="B2790" i="31"/>
  <c r="B2789" i="31"/>
  <c r="B2788" i="31"/>
  <c r="B2787" i="31"/>
  <c r="B2786" i="31"/>
  <c r="B2785" i="31"/>
  <c r="B2784" i="31"/>
  <c r="B2783" i="31"/>
  <c r="B2782" i="31"/>
  <c r="B2781" i="31"/>
  <c r="B2780" i="31"/>
  <c r="B2779" i="31"/>
  <c r="B2778" i="31"/>
  <c r="B2777" i="31"/>
  <c r="B2776" i="31"/>
  <c r="B2775" i="31"/>
  <c r="B2774" i="31"/>
  <c r="B2773" i="31"/>
  <c r="B2772" i="31"/>
  <c r="B2771" i="31"/>
  <c r="B2770" i="31"/>
  <c r="B2769" i="31"/>
  <c r="B2768" i="31"/>
  <c r="B2767" i="31"/>
  <c r="B2766" i="31"/>
  <c r="B2765" i="31"/>
  <c r="B2764" i="31"/>
  <c r="B2763" i="31"/>
  <c r="B2762" i="31"/>
  <c r="B2761" i="31"/>
  <c r="B2760" i="31"/>
  <c r="B2759" i="31"/>
  <c r="B2758" i="31"/>
  <c r="B2757" i="31"/>
  <c r="B2756" i="31"/>
  <c r="B2755" i="31"/>
  <c r="B2754" i="31"/>
  <c r="B2753" i="31"/>
  <c r="B2752" i="31"/>
  <c r="B2751" i="31"/>
  <c r="B2750" i="31"/>
  <c r="B2749" i="31"/>
  <c r="B2748" i="31"/>
  <c r="B2747" i="31"/>
  <c r="B2746" i="31"/>
  <c r="B2745" i="31"/>
  <c r="B2744" i="31"/>
  <c r="B2743" i="31"/>
  <c r="B2742" i="31"/>
  <c r="B2741" i="31"/>
  <c r="B2740" i="31"/>
  <c r="B2739" i="31"/>
  <c r="B2738" i="31"/>
  <c r="B2737" i="31"/>
  <c r="B2736" i="31"/>
  <c r="B2735" i="31"/>
  <c r="B2734" i="31"/>
  <c r="B2733" i="31"/>
  <c r="B2732" i="31"/>
  <c r="B2731" i="31"/>
  <c r="B2730" i="31"/>
  <c r="B2729" i="31"/>
  <c r="B2728" i="31"/>
  <c r="B2727" i="31"/>
  <c r="B2726" i="31"/>
  <c r="B2725" i="31"/>
  <c r="B2724" i="31"/>
  <c r="B2723" i="31"/>
  <c r="B2722" i="31"/>
  <c r="B2721" i="31"/>
  <c r="B2720" i="31"/>
  <c r="B2719" i="31"/>
  <c r="B2718" i="31"/>
  <c r="B2717" i="31"/>
  <c r="B2716" i="31"/>
  <c r="B2715" i="31"/>
  <c r="B2714" i="31"/>
  <c r="B2713" i="31"/>
  <c r="B2712" i="31"/>
  <c r="B2711" i="31"/>
  <c r="B2710" i="31"/>
  <c r="B2709" i="31"/>
  <c r="B2708" i="31"/>
  <c r="B2707" i="31"/>
  <c r="B2706" i="31"/>
  <c r="B2705" i="31"/>
  <c r="B2704" i="31"/>
  <c r="B2703" i="31"/>
  <c r="B2702" i="31"/>
  <c r="B2701" i="31"/>
  <c r="B2700" i="31"/>
  <c r="B2699" i="31"/>
  <c r="B2698" i="31"/>
  <c r="B2697" i="31"/>
  <c r="B2696" i="31"/>
  <c r="B2695" i="31"/>
  <c r="B2694" i="31"/>
  <c r="B2693" i="31"/>
  <c r="B2692" i="31"/>
  <c r="B2691" i="31"/>
  <c r="B2690" i="31"/>
  <c r="B2689" i="31"/>
  <c r="B2688" i="31"/>
  <c r="B2687" i="31"/>
  <c r="B2686" i="31"/>
  <c r="B2685" i="31"/>
  <c r="B2684" i="31"/>
  <c r="B2683" i="31"/>
  <c r="B2682" i="31"/>
  <c r="B2681" i="31"/>
  <c r="B2680" i="31"/>
  <c r="B2679" i="31"/>
  <c r="B2678" i="31"/>
  <c r="B2677" i="31"/>
  <c r="B2676" i="31"/>
  <c r="B2675" i="31"/>
  <c r="B2674" i="31"/>
  <c r="B2673" i="31"/>
  <c r="B2672" i="31"/>
  <c r="B2671" i="31"/>
  <c r="B2670" i="31"/>
  <c r="B2669" i="31"/>
  <c r="B2668" i="31"/>
  <c r="B2667" i="31"/>
  <c r="B2666" i="31"/>
  <c r="B2665" i="31"/>
  <c r="B2664" i="31"/>
  <c r="B2663" i="31"/>
  <c r="B2662" i="31"/>
  <c r="B2661" i="31"/>
  <c r="B2660" i="31"/>
  <c r="B2659" i="31"/>
  <c r="B2658" i="31"/>
  <c r="B2657" i="31"/>
  <c r="B2656" i="31"/>
  <c r="B2655" i="31"/>
  <c r="B2654" i="31"/>
  <c r="B2653" i="31"/>
  <c r="B2652" i="31"/>
  <c r="B2651" i="31"/>
  <c r="B2650" i="31"/>
  <c r="B2649" i="31"/>
  <c r="B2648" i="31"/>
  <c r="B2647" i="31"/>
  <c r="B2646" i="31"/>
  <c r="B2645" i="31"/>
  <c r="B2644" i="31"/>
  <c r="B2643" i="31"/>
  <c r="B2642" i="31"/>
  <c r="B2641" i="31"/>
  <c r="B2640" i="31"/>
  <c r="B2639" i="31"/>
  <c r="B2638" i="31"/>
  <c r="B2637" i="31"/>
  <c r="B2636" i="31"/>
  <c r="B2635" i="31"/>
  <c r="B2634" i="31"/>
  <c r="B2633" i="31"/>
  <c r="B2632" i="31"/>
  <c r="B2631" i="31"/>
  <c r="B2630" i="31"/>
  <c r="B2629" i="31"/>
  <c r="B2628" i="31"/>
  <c r="B2627" i="31"/>
  <c r="B2626" i="31"/>
  <c r="B2625" i="31"/>
  <c r="B2624" i="31"/>
  <c r="B2623" i="31"/>
  <c r="B2622" i="31"/>
  <c r="B2621" i="31"/>
  <c r="B2620" i="31"/>
  <c r="B2619" i="31"/>
  <c r="B2618" i="31"/>
  <c r="B2617" i="31"/>
  <c r="B2616" i="31"/>
  <c r="B2615" i="31"/>
  <c r="B2614" i="31"/>
  <c r="B2613" i="31"/>
  <c r="B2612" i="31"/>
  <c r="B2611" i="31"/>
  <c r="B2610" i="31"/>
  <c r="B2609" i="31"/>
  <c r="B2608" i="31"/>
  <c r="B2607" i="31"/>
  <c r="B2606" i="31"/>
  <c r="B2605" i="31"/>
  <c r="B2604" i="31"/>
  <c r="B2603" i="31"/>
  <c r="B2602" i="31"/>
  <c r="B2601" i="31"/>
  <c r="B2600" i="31"/>
  <c r="B2599" i="31"/>
  <c r="B2598" i="31"/>
  <c r="B2597" i="31"/>
  <c r="B2596" i="31"/>
  <c r="B2595" i="31"/>
  <c r="B2594" i="31"/>
  <c r="B2593" i="31"/>
  <c r="B2592" i="31"/>
  <c r="B2591" i="31"/>
  <c r="B2590" i="31"/>
  <c r="B2589" i="31"/>
  <c r="B2588" i="31"/>
  <c r="B2587" i="31"/>
  <c r="B2586" i="31"/>
  <c r="B2585" i="31"/>
  <c r="B2584" i="31"/>
  <c r="B2583" i="31"/>
  <c r="B2582" i="31"/>
  <c r="B2581" i="31"/>
  <c r="B2580" i="31"/>
  <c r="B2579" i="31"/>
  <c r="B2578" i="31"/>
  <c r="B2577" i="31"/>
  <c r="B2576" i="31"/>
  <c r="B2575" i="31"/>
  <c r="B2574" i="31"/>
  <c r="B2573" i="31"/>
  <c r="B2572" i="31"/>
  <c r="B2571" i="31"/>
  <c r="B2570" i="31"/>
  <c r="B2569" i="31"/>
  <c r="B2568" i="31"/>
  <c r="B2567" i="31"/>
  <c r="B2566" i="31"/>
  <c r="B2565" i="31"/>
  <c r="B2564" i="31"/>
  <c r="B2563" i="31"/>
  <c r="B2562" i="31"/>
  <c r="B2561" i="31"/>
  <c r="B2560" i="31"/>
  <c r="B2559" i="31"/>
  <c r="B2558" i="31"/>
  <c r="B2557" i="31"/>
  <c r="B2556" i="31"/>
  <c r="B2555" i="31"/>
  <c r="B2554" i="31"/>
  <c r="B2553" i="31"/>
  <c r="B2552" i="31"/>
  <c r="B2551" i="31"/>
  <c r="B2550" i="31"/>
  <c r="B2549" i="31"/>
  <c r="B2548" i="31"/>
  <c r="B2547" i="31"/>
  <c r="B2546" i="31"/>
  <c r="B2545" i="31"/>
  <c r="B2544" i="31"/>
  <c r="B2543" i="31"/>
  <c r="B2542" i="31"/>
  <c r="B2541" i="31"/>
  <c r="B2540" i="31"/>
  <c r="B2539" i="31"/>
  <c r="B2538" i="31"/>
  <c r="B2537" i="31"/>
  <c r="B2536" i="31"/>
  <c r="B2535" i="31"/>
  <c r="B2534" i="31"/>
  <c r="B2533" i="31"/>
  <c r="B2532" i="31"/>
  <c r="B2531" i="31"/>
  <c r="B2530" i="31"/>
  <c r="B2529" i="31"/>
  <c r="B2528" i="31"/>
  <c r="B2527" i="31"/>
  <c r="B2526" i="31"/>
  <c r="B2525" i="31"/>
  <c r="B2524" i="31"/>
  <c r="B2523" i="31"/>
  <c r="B2522" i="31"/>
  <c r="B2521" i="31"/>
  <c r="B2520" i="31"/>
  <c r="B2519" i="31"/>
  <c r="B2518" i="31"/>
  <c r="B2517" i="31"/>
  <c r="B2516" i="31"/>
  <c r="B2515" i="31"/>
  <c r="B2514" i="31"/>
  <c r="B2513" i="31"/>
  <c r="B2512" i="31"/>
  <c r="B2511" i="31"/>
  <c r="B2510" i="31"/>
  <c r="B2509" i="31"/>
  <c r="B2508" i="31"/>
  <c r="B2507" i="31"/>
  <c r="B2506" i="31"/>
  <c r="B2505" i="31"/>
  <c r="B2504" i="31"/>
  <c r="B2503" i="31"/>
  <c r="B2502" i="31"/>
  <c r="B2501" i="31"/>
  <c r="B2500" i="31"/>
  <c r="B2499" i="31"/>
  <c r="B2498" i="31"/>
  <c r="B2497" i="31"/>
  <c r="B2496" i="31"/>
  <c r="B2495" i="31"/>
  <c r="B2494" i="31"/>
  <c r="B2493" i="31"/>
  <c r="B2492" i="31"/>
  <c r="B2491" i="31"/>
  <c r="B2490" i="31"/>
  <c r="B2489" i="31"/>
  <c r="B2488" i="31"/>
  <c r="B2487" i="31"/>
  <c r="B2486" i="31"/>
  <c r="B2485" i="31"/>
  <c r="B2484" i="31"/>
  <c r="B2483" i="31"/>
  <c r="B2482" i="31"/>
  <c r="B2481" i="31"/>
  <c r="B2480" i="31"/>
  <c r="B2479" i="31"/>
  <c r="B2478" i="31"/>
  <c r="B2477" i="31"/>
  <c r="B2476" i="31"/>
  <c r="B2475" i="31"/>
  <c r="B2474" i="31"/>
  <c r="B2473" i="31"/>
  <c r="B2472" i="31"/>
  <c r="B2471" i="31"/>
  <c r="B2470" i="31"/>
  <c r="B2469" i="31"/>
  <c r="B2468" i="31"/>
  <c r="B2467" i="31"/>
  <c r="B2466" i="31"/>
  <c r="B2465" i="31"/>
  <c r="B2464" i="31"/>
  <c r="B2463" i="31"/>
  <c r="B2462" i="31"/>
  <c r="B2461" i="31"/>
  <c r="B2460" i="31"/>
  <c r="B2459" i="31"/>
  <c r="B2458" i="31"/>
  <c r="B2457" i="31"/>
  <c r="B2456" i="31"/>
  <c r="B2455" i="31"/>
  <c r="B2454" i="31"/>
  <c r="B2453" i="31"/>
  <c r="B2452" i="31"/>
  <c r="B2451" i="31"/>
  <c r="B2450" i="31"/>
  <c r="B2449" i="31"/>
  <c r="B2448" i="31"/>
  <c r="B2447" i="31"/>
  <c r="B2446" i="31"/>
  <c r="B2445" i="31"/>
  <c r="B2444" i="31"/>
  <c r="B2443" i="31"/>
  <c r="B2442" i="31"/>
  <c r="B2441" i="31"/>
  <c r="B2440" i="31"/>
  <c r="B2439" i="31"/>
  <c r="B2438" i="31"/>
  <c r="B2437" i="31"/>
  <c r="B2436" i="31"/>
  <c r="B2435" i="31"/>
  <c r="B2434" i="31"/>
  <c r="B2433" i="31"/>
  <c r="B2432" i="31"/>
  <c r="B2431" i="31"/>
  <c r="B2430" i="31"/>
  <c r="B2429" i="31"/>
  <c r="B2428" i="31"/>
  <c r="B2427" i="31"/>
  <c r="B2426" i="31"/>
  <c r="B2425" i="31"/>
  <c r="B2424" i="31"/>
  <c r="B2423" i="31"/>
  <c r="B2422" i="31"/>
  <c r="B2421" i="31"/>
  <c r="B2420" i="31"/>
  <c r="B2419" i="31"/>
  <c r="B2418" i="31"/>
  <c r="B2417" i="31"/>
  <c r="B2416" i="31"/>
  <c r="B2415" i="31"/>
  <c r="B2414" i="31"/>
  <c r="B2413" i="31"/>
  <c r="B2412" i="31"/>
  <c r="B2411" i="31"/>
  <c r="B2410" i="31"/>
  <c r="B2409" i="31"/>
  <c r="B2408" i="31"/>
  <c r="B2407" i="31"/>
  <c r="B2406" i="31"/>
  <c r="B2405" i="31"/>
  <c r="B2404" i="31"/>
  <c r="B2403" i="31"/>
  <c r="B2402" i="31"/>
  <c r="B2401" i="31"/>
  <c r="B2400" i="31"/>
  <c r="B2399" i="31"/>
  <c r="B2398" i="31"/>
  <c r="B2397" i="31"/>
  <c r="B2396" i="31"/>
  <c r="B2395" i="31"/>
  <c r="B2394" i="31"/>
  <c r="B2393" i="31"/>
  <c r="B2392" i="31"/>
  <c r="B2391" i="31"/>
  <c r="B2390" i="31"/>
  <c r="B2389" i="31"/>
  <c r="B2388" i="31"/>
  <c r="B2387" i="31"/>
  <c r="B2386" i="31"/>
  <c r="B2385" i="31"/>
  <c r="B2384" i="31"/>
  <c r="B2383" i="31"/>
  <c r="B2382" i="31"/>
  <c r="B2381" i="31"/>
  <c r="B2380" i="31"/>
  <c r="B2379" i="31"/>
  <c r="B2378" i="31"/>
  <c r="B2377" i="31"/>
  <c r="B2376" i="31"/>
  <c r="B2375" i="31"/>
  <c r="B2374" i="31"/>
  <c r="B2373" i="31"/>
  <c r="B2372" i="31"/>
  <c r="B2371" i="31"/>
  <c r="B2370" i="31"/>
  <c r="B2369" i="31"/>
  <c r="B2368" i="31"/>
  <c r="B2367" i="31"/>
  <c r="B2366" i="31"/>
  <c r="B2365" i="31"/>
  <c r="B2364" i="31"/>
  <c r="B2363" i="31"/>
  <c r="B2362" i="31"/>
  <c r="B2361" i="31"/>
  <c r="B2360" i="31"/>
  <c r="B2359" i="31"/>
  <c r="B2358" i="31"/>
  <c r="B2357" i="31"/>
  <c r="B2356" i="31"/>
  <c r="B2355" i="31"/>
  <c r="B2354" i="31"/>
  <c r="B2353" i="31"/>
  <c r="B2352" i="31"/>
  <c r="B2351" i="31"/>
  <c r="B2350" i="31"/>
  <c r="B2349" i="31"/>
  <c r="B2348" i="31"/>
  <c r="B2347" i="31"/>
  <c r="B2346" i="31"/>
  <c r="B2345" i="31"/>
  <c r="B2344" i="31"/>
  <c r="B2343" i="31"/>
  <c r="B2342" i="31"/>
  <c r="B2341" i="31"/>
  <c r="B2340" i="31"/>
  <c r="B2339" i="31"/>
  <c r="B2338" i="31"/>
  <c r="B2337" i="31"/>
  <c r="B2336" i="31"/>
  <c r="B2335" i="31"/>
  <c r="B2334" i="31"/>
  <c r="B2333" i="31"/>
  <c r="B2332" i="31"/>
  <c r="B2331" i="31"/>
  <c r="B2330" i="31"/>
  <c r="B2329" i="31"/>
  <c r="B2328" i="31"/>
  <c r="B2327" i="31"/>
  <c r="B2326" i="31"/>
  <c r="B2325" i="31"/>
  <c r="B2324" i="31"/>
  <c r="B2323" i="31"/>
  <c r="B2322" i="31"/>
  <c r="B2321" i="31"/>
  <c r="B2320" i="31"/>
  <c r="B2319" i="31"/>
  <c r="B2318" i="31"/>
  <c r="B2317" i="31"/>
  <c r="B2316" i="31"/>
  <c r="B2315" i="31"/>
  <c r="B2314" i="31"/>
  <c r="B2313" i="31"/>
  <c r="B2312" i="31"/>
  <c r="B2311" i="31"/>
  <c r="B2310" i="31"/>
  <c r="B2309" i="31"/>
  <c r="B2308" i="31"/>
  <c r="B2307" i="31"/>
  <c r="B2306" i="31"/>
  <c r="B2305" i="31"/>
  <c r="B2304" i="31"/>
  <c r="B2303" i="31"/>
  <c r="B2302" i="31"/>
  <c r="B2301" i="31"/>
  <c r="B2300" i="31"/>
  <c r="B2299" i="31"/>
  <c r="B2298" i="31"/>
  <c r="B2297" i="31"/>
  <c r="B2296" i="31"/>
  <c r="B2295" i="31"/>
  <c r="B2294" i="31"/>
  <c r="B2293" i="31"/>
  <c r="B2292" i="31"/>
  <c r="B2291" i="31"/>
  <c r="B2290" i="31"/>
  <c r="B2289" i="31"/>
  <c r="B2288" i="31"/>
  <c r="B2287" i="31"/>
  <c r="B2286" i="31"/>
  <c r="B2285" i="31"/>
  <c r="B2284" i="31"/>
  <c r="B2283" i="31"/>
  <c r="B2282" i="31"/>
  <c r="B2281" i="31"/>
  <c r="B2280" i="31"/>
  <c r="B2279" i="31"/>
  <c r="B2278" i="31"/>
  <c r="B2277" i="31"/>
  <c r="B2276" i="31"/>
  <c r="B2275" i="31"/>
  <c r="B2274" i="31"/>
  <c r="B2273" i="31"/>
  <c r="B2272" i="31"/>
  <c r="B2271" i="31"/>
  <c r="B2270" i="31"/>
  <c r="B2269" i="31"/>
  <c r="B2268" i="31"/>
  <c r="B2267" i="31"/>
  <c r="B2266" i="31"/>
  <c r="B2265" i="31"/>
  <c r="B2264" i="31"/>
  <c r="B2263" i="31"/>
  <c r="B2262" i="31"/>
  <c r="B2261" i="31"/>
  <c r="B2260" i="31"/>
  <c r="B2259" i="31"/>
  <c r="B2258" i="31"/>
  <c r="B2257" i="31"/>
  <c r="B2256" i="31"/>
  <c r="B2255" i="31"/>
  <c r="B2254" i="31"/>
  <c r="B2253" i="31"/>
  <c r="B2252" i="31"/>
  <c r="B2251" i="31"/>
  <c r="B2250" i="31"/>
  <c r="B2249" i="31"/>
  <c r="B2248" i="31"/>
  <c r="B2247" i="31"/>
  <c r="B2246" i="31"/>
  <c r="B2245" i="31"/>
  <c r="B2244" i="31"/>
  <c r="B2243" i="31"/>
  <c r="B2242" i="31"/>
  <c r="B2241" i="31"/>
  <c r="B2240" i="31"/>
  <c r="B2239" i="31"/>
  <c r="B2238" i="31"/>
  <c r="B2237" i="31"/>
  <c r="B2236" i="31"/>
  <c r="B2235" i="31"/>
  <c r="B2234" i="31"/>
  <c r="B2233" i="31"/>
  <c r="B2232" i="31"/>
  <c r="B2231" i="31"/>
  <c r="B2230" i="31"/>
  <c r="B2229" i="31"/>
  <c r="B2228" i="31"/>
  <c r="B2227" i="31"/>
  <c r="B2226" i="31"/>
  <c r="B2225" i="31"/>
  <c r="B2224" i="31"/>
  <c r="B2223" i="31"/>
  <c r="B2222" i="31"/>
  <c r="B2221" i="31"/>
  <c r="B2220" i="31"/>
  <c r="B2219" i="31"/>
  <c r="B2218" i="31"/>
  <c r="B2217" i="31"/>
  <c r="B2216" i="31"/>
  <c r="B2215" i="31"/>
  <c r="B2214" i="31"/>
  <c r="B2213" i="31"/>
  <c r="B2212" i="31"/>
  <c r="B2211" i="31"/>
  <c r="B2210" i="31"/>
  <c r="B2209" i="31"/>
  <c r="B2208" i="31"/>
  <c r="B2207" i="31"/>
  <c r="B2206" i="31"/>
  <c r="B2205" i="31"/>
  <c r="B2204" i="31"/>
  <c r="B2203" i="31"/>
  <c r="B2202" i="31"/>
  <c r="B2201" i="31"/>
  <c r="B2200" i="31"/>
  <c r="B2199" i="31"/>
  <c r="B2198" i="31"/>
  <c r="B2197" i="31"/>
  <c r="B2196" i="31"/>
  <c r="B2195" i="31"/>
  <c r="B2194" i="31"/>
  <c r="B2193" i="31"/>
  <c r="B2192" i="31"/>
  <c r="B2191" i="31"/>
  <c r="B2190" i="31"/>
  <c r="B2189" i="31"/>
  <c r="B2188" i="31"/>
  <c r="B2187" i="31"/>
  <c r="B2186" i="31"/>
  <c r="B2185" i="31"/>
  <c r="B2184" i="31"/>
  <c r="B2183" i="31"/>
  <c r="B2182" i="31"/>
  <c r="B2181" i="31"/>
  <c r="B2180" i="31"/>
  <c r="B2179" i="31"/>
  <c r="B2178" i="31"/>
  <c r="B2177" i="31"/>
  <c r="B2176" i="31"/>
  <c r="B2175" i="31"/>
  <c r="B2174" i="31"/>
  <c r="B2173" i="31"/>
  <c r="B2172" i="31"/>
  <c r="B2171" i="31"/>
  <c r="B2170" i="31"/>
  <c r="B2169" i="31"/>
  <c r="B2168" i="31"/>
  <c r="B2167" i="31"/>
  <c r="B2166" i="31"/>
  <c r="B2165" i="31"/>
  <c r="B2164" i="31"/>
  <c r="B2163" i="31"/>
  <c r="B2162" i="31"/>
  <c r="B2161" i="31"/>
  <c r="B2160" i="31"/>
  <c r="B2159" i="31"/>
  <c r="B2158" i="31"/>
  <c r="B2157" i="31"/>
  <c r="B2156" i="31"/>
  <c r="B2155" i="31"/>
  <c r="B2154" i="31"/>
  <c r="B2153" i="31"/>
  <c r="B2152" i="31"/>
  <c r="B2151" i="31"/>
  <c r="B2150" i="31"/>
  <c r="B2149" i="31"/>
  <c r="B2148" i="31"/>
  <c r="B2147" i="31"/>
  <c r="B2146" i="31"/>
  <c r="B2145" i="31"/>
  <c r="B2144" i="31"/>
  <c r="B2143" i="31"/>
  <c r="B2142" i="31"/>
  <c r="B2141" i="31"/>
  <c r="B2140" i="31"/>
  <c r="B2139" i="31"/>
  <c r="B2138" i="31"/>
  <c r="B2137" i="31"/>
  <c r="B2136" i="31"/>
  <c r="B2135" i="31"/>
  <c r="B2134" i="31"/>
  <c r="B2133" i="31"/>
  <c r="B2132" i="31"/>
  <c r="B2131" i="31"/>
  <c r="B2130" i="31"/>
  <c r="B2129" i="31"/>
  <c r="B2128" i="31"/>
  <c r="B2127" i="31"/>
  <c r="B2126" i="31"/>
  <c r="B2125" i="31"/>
  <c r="B2124" i="31"/>
  <c r="B2123" i="31"/>
  <c r="B2122" i="31"/>
  <c r="B2121" i="31"/>
  <c r="B2120" i="31"/>
  <c r="B2119" i="31"/>
  <c r="B2118" i="31"/>
  <c r="B2117" i="31"/>
  <c r="B2116" i="31"/>
  <c r="B2115" i="31"/>
  <c r="B2114" i="31"/>
  <c r="B2113" i="31"/>
  <c r="B2112" i="31"/>
  <c r="B2111" i="31"/>
  <c r="B2110" i="31"/>
  <c r="B2109" i="31"/>
  <c r="B2108" i="31"/>
  <c r="B2107" i="31"/>
  <c r="B2106" i="31"/>
  <c r="B2105" i="31"/>
  <c r="B2104" i="31"/>
  <c r="B2103" i="31"/>
  <c r="B2102" i="31"/>
  <c r="B2101" i="31"/>
  <c r="B2100" i="31"/>
  <c r="B2099" i="31"/>
  <c r="B2098" i="31"/>
  <c r="B2097" i="31"/>
  <c r="B2096" i="31"/>
  <c r="B2095" i="31"/>
  <c r="B2094" i="31"/>
  <c r="B2093" i="31"/>
  <c r="B2092" i="31"/>
  <c r="B2091" i="31"/>
  <c r="B2090" i="31"/>
  <c r="B2089" i="31"/>
  <c r="B2088" i="31"/>
  <c r="B2087" i="31"/>
  <c r="B2086" i="31"/>
  <c r="B2085" i="31"/>
  <c r="B2084" i="31"/>
  <c r="B2083" i="31"/>
  <c r="B2082" i="31"/>
  <c r="B2081" i="31"/>
  <c r="B2080" i="31"/>
  <c r="B2079" i="31"/>
  <c r="B2078" i="31"/>
  <c r="B2077" i="31"/>
  <c r="B2076" i="31"/>
  <c r="B2075" i="31"/>
  <c r="B2074" i="31"/>
  <c r="B2073" i="31"/>
  <c r="B2072" i="31"/>
  <c r="B2071" i="31"/>
  <c r="B2070" i="31"/>
  <c r="B2069" i="31"/>
  <c r="B2068" i="31"/>
  <c r="B2067" i="31"/>
  <c r="B2066" i="31"/>
  <c r="B2065" i="31"/>
  <c r="B2064" i="31"/>
  <c r="B2063" i="31"/>
  <c r="B2062" i="31"/>
  <c r="B2061" i="31"/>
  <c r="B2060" i="31"/>
  <c r="B2059" i="31"/>
  <c r="B2058" i="31"/>
  <c r="B2057" i="31"/>
  <c r="B2056" i="31"/>
  <c r="B2055" i="31"/>
  <c r="B2054" i="31"/>
  <c r="B2053" i="31"/>
  <c r="B2052" i="31"/>
  <c r="B2051" i="31"/>
  <c r="B2050" i="31"/>
  <c r="B2049" i="31"/>
  <c r="B2048" i="31"/>
  <c r="B2047" i="31"/>
  <c r="B2046" i="31"/>
  <c r="B2045" i="31"/>
  <c r="B2044" i="31"/>
  <c r="B2043" i="31"/>
  <c r="B2042" i="31"/>
  <c r="B2041" i="31"/>
  <c r="B2040" i="31"/>
  <c r="B2039" i="31"/>
  <c r="B2038" i="31"/>
  <c r="B2037" i="31"/>
  <c r="B2036" i="31"/>
  <c r="B2035" i="31"/>
  <c r="B2034" i="31"/>
  <c r="B2033" i="31"/>
  <c r="B2032" i="31"/>
  <c r="B2031" i="31"/>
  <c r="B2030" i="31"/>
  <c r="B2029" i="31"/>
  <c r="B2028" i="31"/>
  <c r="B2027" i="31"/>
  <c r="B2026" i="31"/>
  <c r="B2025" i="31"/>
  <c r="B2024" i="31"/>
  <c r="B2023" i="31"/>
  <c r="B2022" i="31"/>
  <c r="B2021" i="31"/>
  <c r="B2020" i="31"/>
  <c r="B2019" i="31"/>
  <c r="B2018" i="31"/>
  <c r="B2017" i="31"/>
  <c r="B2016" i="31"/>
  <c r="B2015" i="31"/>
  <c r="B2014" i="31"/>
  <c r="B2013" i="31"/>
  <c r="B2012" i="31"/>
  <c r="B2011" i="31"/>
  <c r="B2010" i="31"/>
  <c r="B2009" i="31"/>
  <c r="B2008" i="31"/>
  <c r="B2007" i="31"/>
  <c r="B2006" i="31"/>
  <c r="B2005" i="31"/>
  <c r="B2004" i="31"/>
  <c r="B2003" i="31"/>
  <c r="B2002" i="31"/>
  <c r="B2001" i="31"/>
  <c r="B2000" i="31"/>
  <c r="B1999" i="31"/>
  <c r="B1998" i="31"/>
  <c r="B1997" i="31"/>
  <c r="B1996" i="31"/>
  <c r="B1995" i="31"/>
  <c r="B1994" i="31"/>
  <c r="B1993" i="31"/>
  <c r="B1992" i="31"/>
  <c r="B1991" i="31"/>
  <c r="B1990" i="31"/>
  <c r="B1989" i="31"/>
  <c r="B1988" i="31"/>
  <c r="B1987" i="31"/>
  <c r="B1986" i="31"/>
  <c r="B1985" i="31"/>
  <c r="B1984" i="31"/>
  <c r="B1983" i="31"/>
  <c r="B1982" i="31"/>
  <c r="B1981" i="31"/>
  <c r="B1980" i="31"/>
  <c r="B1979" i="31"/>
  <c r="B1978" i="31"/>
  <c r="B1977" i="31"/>
  <c r="B1976" i="31"/>
  <c r="B1975" i="31"/>
  <c r="B1974" i="31"/>
  <c r="B1973" i="31"/>
  <c r="B1972" i="31"/>
  <c r="B1971" i="31"/>
  <c r="B1970" i="31"/>
  <c r="B1969" i="31"/>
  <c r="B1968" i="31"/>
  <c r="B1967" i="31"/>
  <c r="B1966" i="31"/>
  <c r="B1965" i="31"/>
  <c r="B1964" i="31"/>
  <c r="B1963" i="31"/>
  <c r="B1962" i="31"/>
  <c r="B1961" i="31"/>
  <c r="B1960" i="31"/>
  <c r="B1959" i="31"/>
  <c r="B1958" i="31"/>
  <c r="B1957" i="31"/>
  <c r="B1956" i="31"/>
  <c r="B1955" i="31"/>
  <c r="B1954" i="31"/>
  <c r="B1953" i="31"/>
  <c r="B1952" i="31"/>
  <c r="B1951" i="31"/>
  <c r="B1950" i="31"/>
  <c r="B1949" i="31"/>
  <c r="B1948" i="31"/>
  <c r="B1947" i="31"/>
  <c r="B1946" i="31"/>
  <c r="B1945" i="31"/>
  <c r="B1944" i="31"/>
  <c r="B1943" i="31"/>
  <c r="B1942" i="31"/>
  <c r="B1941" i="31"/>
  <c r="B1940" i="31"/>
  <c r="B1939" i="31"/>
  <c r="B1938" i="31"/>
  <c r="B1937" i="31"/>
  <c r="B1936" i="31"/>
  <c r="B1935" i="31"/>
  <c r="B1934" i="31"/>
  <c r="B1933" i="31"/>
  <c r="B1932" i="31"/>
  <c r="B1931" i="31"/>
  <c r="B1930" i="31"/>
  <c r="B1929" i="31"/>
  <c r="B1928" i="31"/>
  <c r="B1927" i="31"/>
  <c r="B1926" i="31"/>
  <c r="B1925" i="31"/>
  <c r="B1924" i="31"/>
  <c r="B1923" i="31"/>
  <c r="B1922" i="31"/>
  <c r="B1921" i="31"/>
  <c r="B1920" i="31"/>
  <c r="B1919" i="31"/>
  <c r="B1918" i="31"/>
  <c r="B1917" i="31"/>
  <c r="B1916" i="31"/>
  <c r="B1915" i="31"/>
  <c r="B1914" i="31"/>
  <c r="B1913" i="31"/>
  <c r="B1912" i="31"/>
  <c r="B1911" i="31"/>
  <c r="B1910" i="31"/>
  <c r="B1909" i="31"/>
  <c r="B1908" i="31"/>
  <c r="B1907" i="31"/>
  <c r="B1906" i="31"/>
  <c r="B1905" i="31"/>
  <c r="B1904" i="31"/>
  <c r="B1903" i="31"/>
  <c r="B1902" i="31"/>
  <c r="B1901" i="31"/>
  <c r="B1900" i="31"/>
  <c r="B1899" i="31"/>
  <c r="B1898" i="31"/>
  <c r="B1897" i="31"/>
  <c r="B1896" i="31"/>
  <c r="B1895" i="31"/>
  <c r="B1894" i="31"/>
  <c r="B1893" i="31"/>
  <c r="B1892" i="31"/>
  <c r="B1891" i="31"/>
  <c r="B1890" i="31"/>
  <c r="B1889" i="31"/>
  <c r="B1888" i="31"/>
  <c r="B1887" i="31"/>
  <c r="B1886" i="31"/>
  <c r="B1885" i="31"/>
  <c r="B1884" i="31"/>
  <c r="B1883" i="31"/>
  <c r="B1882" i="31"/>
  <c r="B1881" i="31"/>
  <c r="B1880" i="31"/>
  <c r="B1879" i="31"/>
  <c r="B1878" i="31"/>
  <c r="B1877" i="31"/>
  <c r="B1876" i="31"/>
  <c r="B1875" i="31"/>
  <c r="B1874" i="31"/>
  <c r="B1873" i="31"/>
  <c r="B1872" i="31"/>
  <c r="B1871" i="31"/>
  <c r="B1870" i="31"/>
  <c r="B1869" i="31"/>
  <c r="B1868" i="31"/>
  <c r="B1867" i="31"/>
  <c r="B1866" i="31"/>
  <c r="B1865" i="31"/>
  <c r="B1864" i="31"/>
  <c r="B1863" i="31"/>
  <c r="B1862" i="31"/>
  <c r="B1861" i="31"/>
  <c r="B1860" i="31"/>
  <c r="B1859" i="31"/>
  <c r="B1858" i="31"/>
  <c r="B1857" i="31"/>
  <c r="B1856" i="31"/>
  <c r="B1855" i="31"/>
  <c r="B1854" i="31"/>
  <c r="B1853" i="31"/>
  <c r="B1852" i="31"/>
  <c r="B1851" i="31"/>
  <c r="B1850" i="31"/>
  <c r="B1849" i="31"/>
  <c r="B1848" i="31"/>
  <c r="B1847" i="31"/>
  <c r="B1846" i="31"/>
  <c r="B1845" i="31"/>
  <c r="B1844" i="31"/>
  <c r="B1843" i="31"/>
  <c r="B1842" i="31"/>
  <c r="B1841" i="31"/>
  <c r="B1840" i="31"/>
  <c r="B1839" i="31"/>
  <c r="B1838" i="31"/>
  <c r="B1837" i="31"/>
  <c r="B1836" i="31"/>
  <c r="B1835" i="31"/>
  <c r="B1834" i="31"/>
  <c r="B1833" i="31"/>
  <c r="B1832" i="31"/>
  <c r="B1831" i="31"/>
  <c r="B1830" i="31"/>
  <c r="B1829" i="31"/>
  <c r="B1828" i="31"/>
  <c r="B1827" i="31"/>
  <c r="B1826" i="31"/>
  <c r="B1825" i="31"/>
  <c r="B1824" i="31"/>
  <c r="B1823" i="31"/>
  <c r="B1822" i="31"/>
  <c r="B1821" i="31"/>
  <c r="B1820" i="31"/>
  <c r="B1819" i="31"/>
  <c r="B1818" i="31"/>
  <c r="B1817" i="31"/>
  <c r="B1816" i="31"/>
  <c r="B1815" i="31"/>
  <c r="B1814" i="31"/>
  <c r="B1813" i="31"/>
  <c r="B1812" i="31"/>
  <c r="B1811" i="31"/>
  <c r="B1810" i="31"/>
  <c r="B1809" i="31"/>
  <c r="B1808" i="31"/>
  <c r="B1807" i="31"/>
  <c r="B1806" i="31"/>
  <c r="B1805" i="31"/>
  <c r="B1804" i="31"/>
  <c r="B1803" i="31"/>
  <c r="B1802" i="31"/>
  <c r="B1801" i="31"/>
  <c r="B1800" i="31"/>
  <c r="B1799" i="31"/>
  <c r="B1798" i="31"/>
  <c r="B1797" i="31"/>
  <c r="B1796" i="31"/>
  <c r="B1795" i="31"/>
  <c r="B1794" i="31"/>
  <c r="B1793" i="31"/>
  <c r="B1792" i="31"/>
  <c r="B1791" i="31"/>
  <c r="B1790" i="31"/>
  <c r="B1789" i="31"/>
  <c r="B1788" i="31"/>
  <c r="B1787" i="31"/>
  <c r="B1786" i="31"/>
  <c r="B1785" i="31"/>
  <c r="B1784" i="31"/>
  <c r="B1783" i="31"/>
  <c r="B1782" i="31"/>
  <c r="B1781" i="31"/>
  <c r="B1780" i="31"/>
  <c r="B1779" i="31"/>
  <c r="B1778" i="31"/>
  <c r="B1777" i="31"/>
  <c r="B1776" i="31"/>
  <c r="B1775" i="31"/>
  <c r="B1774" i="31"/>
  <c r="B1773" i="31"/>
  <c r="B1772" i="31"/>
  <c r="B1771" i="31"/>
  <c r="B1770" i="31"/>
  <c r="B1769" i="31"/>
  <c r="B1768" i="31"/>
  <c r="B1767" i="31"/>
  <c r="B1766" i="31"/>
  <c r="B1765" i="31"/>
  <c r="B1764" i="31"/>
  <c r="B1763" i="31"/>
  <c r="B1762" i="31"/>
  <c r="B1761" i="31"/>
  <c r="B1760" i="31"/>
  <c r="B1759" i="31"/>
  <c r="B1758" i="31"/>
  <c r="B1757" i="31"/>
  <c r="B1756" i="31"/>
  <c r="B1755" i="31"/>
  <c r="B1754" i="31"/>
  <c r="B1753" i="31"/>
  <c r="B1752" i="31"/>
  <c r="B1751" i="31"/>
  <c r="B1750" i="31"/>
  <c r="B1749" i="31"/>
  <c r="B1748" i="31"/>
  <c r="B1747" i="31"/>
  <c r="B1746" i="31"/>
  <c r="B1745" i="31"/>
  <c r="B1744" i="31"/>
  <c r="B1743" i="31"/>
  <c r="B1742" i="31"/>
  <c r="B1741" i="31"/>
  <c r="B1740" i="31"/>
  <c r="B1739" i="31"/>
  <c r="B1738" i="31"/>
  <c r="B1737" i="31"/>
  <c r="B1736" i="31"/>
  <c r="B1735" i="31"/>
  <c r="B1734" i="31"/>
  <c r="B1733" i="31"/>
  <c r="B1732" i="31"/>
  <c r="B1731" i="31"/>
  <c r="B1730" i="31"/>
  <c r="B1729" i="31"/>
  <c r="B1728" i="31"/>
  <c r="B1727" i="31"/>
  <c r="B1726" i="31"/>
  <c r="B1725" i="31"/>
  <c r="B1724" i="31"/>
  <c r="B1723" i="31"/>
  <c r="B1722" i="31"/>
  <c r="B1721" i="31"/>
  <c r="B1720" i="31"/>
  <c r="B1719" i="31"/>
  <c r="B1718" i="31"/>
  <c r="B1717" i="31"/>
  <c r="B1716" i="31"/>
  <c r="B1715" i="31"/>
  <c r="B1714" i="31"/>
  <c r="B1713" i="31"/>
  <c r="B1712" i="31"/>
  <c r="B1711" i="31"/>
  <c r="B1710" i="31"/>
  <c r="B1709" i="31"/>
  <c r="B1708" i="31"/>
  <c r="B1707" i="31"/>
  <c r="B1706" i="31"/>
  <c r="B1705" i="31"/>
  <c r="B1704" i="31"/>
  <c r="B1703" i="31"/>
  <c r="B1702" i="31"/>
  <c r="B1701" i="31"/>
  <c r="B1700" i="31"/>
  <c r="B1699" i="31"/>
  <c r="B1698" i="31"/>
  <c r="B1697" i="31"/>
  <c r="B1696" i="31"/>
  <c r="B1695" i="31"/>
  <c r="B1694" i="31"/>
  <c r="B1693" i="31"/>
  <c r="B1692" i="31"/>
  <c r="B1691" i="31"/>
  <c r="B1690" i="31"/>
  <c r="B1689" i="31"/>
  <c r="B1688" i="31"/>
  <c r="B1687" i="31"/>
  <c r="B1686" i="31"/>
  <c r="B1685" i="31"/>
  <c r="B1684" i="31"/>
  <c r="B1683" i="31"/>
  <c r="B1682" i="31"/>
  <c r="B1681" i="31"/>
  <c r="B1680" i="31"/>
  <c r="B1679" i="31"/>
  <c r="B1678" i="31"/>
  <c r="B1677" i="31"/>
  <c r="B1676" i="31"/>
  <c r="B1675" i="31"/>
  <c r="B1674" i="31"/>
  <c r="B1673" i="31"/>
  <c r="B1672" i="31"/>
  <c r="B1671" i="31"/>
  <c r="B1670" i="31"/>
  <c r="B1669" i="31"/>
  <c r="B1668" i="31"/>
  <c r="B1667" i="31"/>
  <c r="B1666" i="31"/>
  <c r="B1665" i="31"/>
  <c r="B1664" i="31"/>
  <c r="B1663" i="31"/>
  <c r="B1662" i="31"/>
  <c r="B1661" i="31"/>
  <c r="B1660" i="31"/>
  <c r="B1659" i="31"/>
  <c r="B1658" i="31"/>
  <c r="B1657" i="31"/>
  <c r="B1656" i="31"/>
  <c r="B1655" i="31"/>
  <c r="B1654" i="31"/>
  <c r="B1653" i="31"/>
  <c r="B1652" i="31"/>
  <c r="B1651" i="31"/>
  <c r="B1650" i="31"/>
  <c r="B1649" i="31"/>
  <c r="B1648" i="31"/>
  <c r="B1647" i="31"/>
  <c r="B1646" i="31"/>
  <c r="B1645" i="31"/>
  <c r="B1644" i="31"/>
  <c r="B1643" i="31"/>
  <c r="B1642" i="31"/>
  <c r="B1641" i="31"/>
  <c r="B1640" i="31"/>
  <c r="B1639" i="31"/>
  <c r="B1638" i="31"/>
  <c r="B1637" i="31"/>
  <c r="B1636" i="31"/>
  <c r="B1635" i="31"/>
  <c r="B1634" i="31"/>
  <c r="B1633" i="31"/>
  <c r="B1632" i="31"/>
  <c r="B1631" i="31"/>
  <c r="B1630" i="31"/>
  <c r="B1629" i="31"/>
  <c r="B1628" i="31"/>
  <c r="B1627" i="31"/>
  <c r="B1626" i="31"/>
  <c r="B1625" i="31"/>
  <c r="B1624" i="31"/>
  <c r="B1623" i="31"/>
  <c r="B1622" i="31"/>
  <c r="B1621" i="31"/>
  <c r="B1620" i="31"/>
  <c r="B1619" i="31"/>
  <c r="B1618" i="31"/>
  <c r="B1617" i="31"/>
  <c r="B1616" i="31"/>
  <c r="B1615" i="31"/>
  <c r="B1614" i="31"/>
  <c r="B1613" i="31"/>
  <c r="B1612" i="31"/>
  <c r="B1611" i="31"/>
  <c r="B1610" i="31"/>
  <c r="B1609" i="31"/>
  <c r="B1608" i="31"/>
  <c r="B1607" i="31"/>
  <c r="B1606" i="31"/>
  <c r="B1605" i="31"/>
  <c r="B1604" i="31"/>
  <c r="B1603" i="31"/>
  <c r="B1602" i="31"/>
  <c r="B1601" i="31"/>
  <c r="B1600" i="31"/>
  <c r="B1599" i="31"/>
  <c r="B1598" i="31"/>
  <c r="B1597" i="31"/>
  <c r="B1596" i="31"/>
  <c r="B1595" i="31"/>
  <c r="B1594" i="31"/>
  <c r="B1593" i="31"/>
  <c r="B1592" i="31"/>
  <c r="B1591" i="31"/>
  <c r="B1590" i="31"/>
  <c r="B1589" i="31"/>
  <c r="B1588" i="31"/>
  <c r="B1587" i="31"/>
  <c r="B1586" i="31"/>
  <c r="B1585" i="31"/>
  <c r="B1584" i="31"/>
  <c r="B1583" i="31"/>
  <c r="B1582" i="31"/>
  <c r="B1581" i="31"/>
  <c r="B1580" i="31"/>
  <c r="B1579" i="31"/>
  <c r="B1578" i="31"/>
  <c r="B1577" i="31"/>
  <c r="B1576" i="31"/>
  <c r="B1575" i="31"/>
  <c r="B1574" i="31"/>
  <c r="B1573" i="31"/>
  <c r="B1572" i="31"/>
  <c r="B1571" i="31"/>
  <c r="B1570" i="31"/>
  <c r="B1569" i="31"/>
  <c r="B1568" i="31"/>
  <c r="B1567" i="31"/>
  <c r="B1566" i="31"/>
  <c r="B1565" i="31"/>
  <c r="B1564" i="31"/>
  <c r="B1563" i="31"/>
  <c r="B1562" i="31"/>
  <c r="B1561" i="31"/>
  <c r="B1560" i="31"/>
  <c r="B1559" i="31"/>
  <c r="B1558" i="31"/>
  <c r="B1557" i="31"/>
  <c r="B1556" i="31"/>
  <c r="B1555" i="31"/>
  <c r="B1554" i="31"/>
  <c r="B1553" i="31"/>
  <c r="B1552" i="31"/>
  <c r="B1551" i="31"/>
  <c r="B1550" i="31"/>
  <c r="B1549" i="31"/>
  <c r="B1548" i="31"/>
  <c r="B1547" i="31"/>
  <c r="B1546" i="31"/>
  <c r="B1545" i="31"/>
  <c r="B1544" i="31"/>
  <c r="B1543" i="31"/>
  <c r="B1542" i="31"/>
  <c r="B1541" i="31"/>
  <c r="B1540" i="31"/>
  <c r="B1539" i="31"/>
  <c r="B1538" i="31"/>
  <c r="B1537" i="31"/>
  <c r="B1536" i="31"/>
  <c r="B1535" i="31"/>
  <c r="B1534" i="31"/>
  <c r="B1533" i="31"/>
  <c r="B1532" i="31"/>
  <c r="B1531" i="31"/>
  <c r="B1530" i="31"/>
  <c r="B1529" i="31"/>
  <c r="B1528" i="31"/>
  <c r="B1527" i="31"/>
  <c r="B1526" i="31"/>
  <c r="B1525" i="31"/>
  <c r="B1524" i="31"/>
  <c r="B1523" i="31"/>
  <c r="B1522" i="31"/>
  <c r="B1521" i="31"/>
  <c r="B1520" i="31"/>
  <c r="B1519" i="31"/>
  <c r="B1518" i="31"/>
  <c r="B1517" i="31"/>
  <c r="B1516" i="31"/>
  <c r="B1515" i="31"/>
  <c r="B1514" i="31"/>
  <c r="B1513" i="31"/>
  <c r="B1512" i="31"/>
  <c r="B1511" i="31"/>
  <c r="B1510" i="31"/>
  <c r="B1509" i="31"/>
  <c r="B1508" i="31"/>
  <c r="B1507" i="31"/>
  <c r="B1506" i="31"/>
  <c r="B1505" i="31"/>
  <c r="B1504" i="31"/>
  <c r="B1503" i="31"/>
  <c r="B1502" i="31"/>
  <c r="B1501" i="31"/>
  <c r="B1500" i="31"/>
  <c r="B1499" i="31"/>
  <c r="B1498" i="31"/>
  <c r="B1497" i="31"/>
  <c r="B1496" i="31"/>
  <c r="B1495" i="31"/>
  <c r="B1494" i="31"/>
  <c r="B1493" i="31"/>
  <c r="B1492" i="31"/>
  <c r="B1491" i="31"/>
  <c r="B1490" i="31"/>
  <c r="B1489" i="31"/>
  <c r="B1488" i="31"/>
  <c r="B1487" i="31"/>
  <c r="B1486" i="31"/>
  <c r="B1485" i="31"/>
  <c r="B1484" i="31"/>
  <c r="B1483" i="31"/>
  <c r="B1482" i="31"/>
  <c r="B1481" i="31"/>
  <c r="B1480" i="31"/>
  <c r="B1479" i="31"/>
  <c r="B1478" i="31"/>
  <c r="B1477" i="31"/>
  <c r="B1476" i="31"/>
  <c r="B1475" i="31"/>
  <c r="B1474" i="31"/>
  <c r="B1473" i="31"/>
  <c r="B1472" i="31"/>
  <c r="B1471" i="31"/>
  <c r="B1470" i="31"/>
  <c r="B1469" i="31"/>
  <c r="B1468" i="31"/>
  <c r="B1467" i="31"/>
  <c r="B1466" i="31"/>
  <c r="B1465" i="31"/>
  <c r="B1464" i="31"/>
  <c r="B1463" i="31"/>
  <c r="B1462" i="31"/>
  <c r="B1461" i="31"/>
  <c r="B1460" i="31"/>
  <c r="B1459" i="31"/>
  <c r="B1458" i="31"/>
  <c r="B1457" i="31"/>
  <c r="B1456" i="31"/>
  <c r="B1455" i="31"/>
  <c r="B1454" i="31"/>
  <c r="B1453" i="31"/>
  <c r="B1452" i="31"/>
  <c r="B1451" i="31"/>
  <c r="B1450" i="31"/>
  <c r="B1449" i="31"/>
  <c r="B1448" i="31"/>
  <c r="B1447" i="31"/>
  <c r="B1446" i="31"/>
  <c r="B1445" i="31"/>
  <c r="B1444" i="31"/>
  <c r="B1443" i="31"/>
  <c r="B1442" i="31"/>
  <c r="B1441" i="31"/>
  <c r="B1440" i="31"/>
  <c r="B1439" i="31"/>
  <c r="B1438" i="31"/>
  <c r="B1437" i="31"/>
  <c r="B1436" i="31"/>
  <c r="B1435" i="31"/>
  <c r="B1434" i="31"/>
  <c r="B1433" i="31"/>
  <c r="B1432" i="31"/>
  <c r="B1431" i="31"/>
  <c r="B1430" i="31"/>
  <c r="B1429" i="31"/>
  <c r="B1428" i="31"/>
  <c r="B1427" i="31"/>
  <c r="B1426" i="31"/>
  <c r="B1425" i="31"/>
  <c r="B1424" i="31"/>
  <c r="B1423" i="31"/>
  <c r="B1422" i="31"/>
  <c r="B1421" i="31"/>
  <c r="B1420" i="31"/>
  <c r="B1419" i="31"/>
  <c r="B1418" i="31"/>
  <c r="B1417" i="31"/>
  <c r="B1416" i="31"/>
  <c r="B1415" i="31"/>
  <c r="B1414" i="31"/>
  <c r="B1413" i="31"/>
  <c r="B1412" i="31"/>
  <c r="B1411" i="31"/>
  <c r="B1410" i="31"/>
  <c r="B1409" i="31"/>
  <c r="B1408" i="31"/>
  <c r="B1407" i="31"/>
  <c r="B1406" i="31"/>
  <c r="B1405" i="31"/>
  <c r="B1404" i="31"/>
  <c r="B1403" i="31"/>
  <c r="B1402" i="31"/>
  <c r="B1401" i="31"/>
  <c r="B1400" i="31"/>
  <c r="B1399" i="31"/>
  <c r="B1398" i="31"/>
  <c r="B1397" i="31"/>
  <c r="B1396" i="31"/>
  <c r="B1395" i="31"/>
  <c r="B1394" i="31"/>
  <c r="B1393" i="31"/>
  <c r="B1392" i="31"/>
  <c r="B1391" i="31"/>
  <c r="B1390" i="31"/>
  <c r="B1389" i="31"/>
  <c r="B1388" i="31"/>
  <c r="B1387" i="31"/>
  <c r="B1386" i="31"/>
  <c r="B1385" i="31"/>
  <c r="B1384" i="31"/>
  <c r="B1383" i="31"/>
  <c r="B1382" i="31"/>
  <c r="B1381" i="31"/>
  <c r="B1380" i="31"/>
  <c r="B1379" i="31"/>
  <c r="B1378" i="31"/>
  <c r="B1377" i="31"/>
  <c r="B1376" i="31"/>
  <c r="B1375" i="31"/>
  <c r="B1374" i="31"/>
  <c r="B1373" i="31"/>
  <c r="B1372" i="31"/>
  <c r="B1371" i="31"/>
  <c r="B1370" i="31"/>
  <c r="B1369" i="31"/>
  <c r="B1368" i="31"/>
  <c r="B1367" i="31"/>
  <c r="B1366" i="31"/>
  <c r="B1365" i="31"/>
  <c r="B1364" i="31"/>
  <c r="B1363" i="31"/>
  <c r="B1362" i="31"/>
  <c r="B1361" i="31"/>
  <c r="B1360" i="31"/>
  <c r="B1359" i="31"/>
  <c r="B1358" i="31"/>
  <c r="B1357" i="31"/>
  <c r="B1356" i="31"/>
  <c r="B1355" i="31"/>
  <c r="B1354" i="31"/>
  <c r="B1353" i="31"/>
  <c r="B1352" i="31"/>
  <c r="B1351" i="31"/>
  <c r="B1350" i="31"/>
  <c r="B1349" i="31"/>
  <c r="B1348" i="31"/>
  <c r="B1347" i="31"/>
  <c r="B1346" i="31"/>
  <c r="B1345" i="31"/>
  <c r="B1344" i="31"/>
  <c r="B1343" i="31"/>
  <c r="B1342" i="31"/>
  <c r="B1341" i="31"/>
  <c r="B1340" i="31"/>
  <c r="B1339" i="31"/>
  <c r="B1338" i="31"/>
  <c r="B1337" i="31"/>
  <c r="B1336" i="31"/>
  <c r="B1335" i="31"/>
  <c r="B1334" i="31"/>
  <c r="B1333" i="31"/>
  <c r="B1332" i="31"/>
  <c r="B1331" i="31"/>
  <c r="B1330" i="31"/>
  <c r="B1329" i="31"/>
  <c r="B1328" i="31"/>
  <c r="B1327" i="31"/>
  <c r="B1326" i="31"/>
  <c r="B1325" i="31"/>
  <c r="B1324" i="31"/>
  <c r="B1323" i="31"/>
  <c r="B1322" i="31"/>
  <c r="B1321" i="31"/>
  <c r="B1320" i="31"/>
  <c r="B1319" i="31"/>
  <c r="B1318" i="31"/>
  <c r="B1317" i="31"/>
  <c r="B1316" i="31"/>
  <c r="B1315" i="31"/>
  <c r="B1314" i="31"/>
  <c r="B1313" i="31"/>
  <c r="B1312" i="31"/>
  <c r="B1311" i="31"/>
  <c r="B1310" i="31"/>
  <c r="B1309" i="31"/>
  <c r="B1308" i="31"/>
  <c r="B1307" i="31"/>
  <c r="B1306" i="31"/>
  <c r="B1305" i="31"/>
  <c r="B1304" i="31"/>
  <c r="B1303" i="31"/>
  <c r="B1302" i="31"/>
  <c r="B1301" i="31"/>
  <c r="B1300" i="31"/>
  <c r="B1299" i="31"/>
  <c r="B1298" i="31"/>
  <c r="B1297" i="31"/>
  <c r="B1296" i="31"/>
  <c r="B1295" i="31"/>
  <c r="B1294" i="31"/>
  <c r="B1293" i="31"/>
  <c r="B1292" i="31"/>
  <c r="B1291" i="31"/>
  <c r="B1290" i="31"/>
  <c r="B1289" i="31"/>
  <c r="B1288" i="31"/>
  <c r="B1287" i="31"/>
  <c r="B1286" i="31"/>
  <c r="B1285" i="31"/>
  <c r="B1284" i="31"/>
  <c r="B1283" i="31"/>
  <c r="B1282" i="31"/>
  <c r="B1281" i="31"/>
  <c r="B1280" i="31"/>
  <c r="B1279" i="31"/>
  <c r="B1278" i="31"/>
  <c r="B1277" i="31"/>
  <c r="B1276" i="31"/>
  <c r="B1275" i="31"/>
  <c r="B1274" i="31"/>
  <c r="B1273" i="31"/>
  <c r="B1272" i="31"/>
  <c r="B1271" i="31"/>
  <c r="B1270" i="31"/>
  <c r="B1269" i="31"/>
  <c r="B1268" i="31"/>
  <c r="B1267" i="31"/>
  <c r="B1266" i="31"/>
  <c r="B1265" i="31"/>
  <c r="B1264" i="31"/>
  <c r="B1263" i="31"/>
  <c r="B1262" i="31"/>
  <c r="B1261" i="31"/>
  <c r="B1260" i="31"/>
  <c r="B1259" i="31"/>
  <c r="B1258" i="31"/>
  <c r="B1257" i="31"/>
  <c r="B1256" i="31"/>
  <c r="B1255" i="31"/>
  <c r="B1254" i="31"/>
  <c r="B1253" i="31"/>
  <c r="B1252" i="31"/>
  <c r="B1251" i="31"/>
  <c r="B1250" i="31"/>
  <c r="B1249" i="31"/>
  <c r="B1248" i="31"/>
  <c r="B1247" i="31"/>
  <c r="B1246" i="31"/>
  <c r="B1245" i="31"/>
  <c r="B1244" i="31"/>
  <c r="B1243" i="31"/>
  <c r="B1242" i="31"/>
  <c r="B1241" i="31"/>
  <c r="B1240" i="31"/>
  <c r="B1239" i="31"/>
  <c r="B1238" i="31"/>
  <c r="B1237" i="31"/>
  <c r="B1236" i="31"/>
  <c r="B1235" i="31"/>
  <c r="B1234" i="31"/>
  <c r="B1233" i="31"/>
  <c r="B1232" i="31"/>
  <c r="B1231" i="31"/>
  <c r="B1230" i="31"/>
  <c r="B1229" i="31"/>
  <c r="B1228" i="31"/>
  <c r="B1227" i="31"/>
  <c r="B1226" i="31"/>
  <c r="B1225" i="31"/>
  <c r="B1224" i="31"/>
  <c r="B1223" i="31"/>
  <c r="B1222" i="31"/>
  <c r="B1221" i="31"/>
  <c r="B1220" i="31"/>
  <c r="B1219" i="31"/>
  <c r="B1218" i="31"/>
  <c r="B1217" i="31"/>
  <c r="B1216" i="31"/>
  <c r="B1215" i="31"/>
  <c r="B1214" i="31"/>
  <c r="B1213" i="31"/>
  <c r="B1212" i="31"/>
  <c r="B1211" i="31"/>
  <c r="B1210" i="31"/>
  <c r="B1209" i="31"/>
  <c r="B1208" i="31"/>
  <c r="B1207" i="31"/>
  <c r="B1206" i="31"/>
  <c r="B1205" i="31"/>
  <c r="B1204" i="31"/>
  <c r="B1203" i="31"/>
  <c r="B1202" i="31"/>
  <c r="B1201" i="31"/>
  <c r="B1200" i="31"/>
  <c r="B1199" i="31"/>
  <c r="B1198" i="31"/>
  <c r="B1197" i="31"/>
  <c r="B1196" i="31"/>
  <c r="B1195" i="31"/>
  <c r="B1194" i="31"/>
  <c r="B1193" i="31"/>
  <c r="B1192" i="31"/>
  <c r="B1191" i="31"/>
  <c r="B1190" i="31"/>
  <c r="B1189" i="31"/>
  <c r="B1188" i="31"/>
  <c r="B1187" i="31"/>
  <c r="B1186" i="31"/>
  <c r="B1185" i="31"/>
  <c r="B1184" i="31"/>
  <c r="B1183" i="31"/>
  <c r="B1182" i="31"/>
  <c r="B1181" i="31"/>
  <c r="B1180" i="31"/>
  <c r="B1179" i="31"/>
  <c r="B1178" i="31"/>
  <c r="B1177" i="31"/>
  <c r="B1176" i="31"/>
  <c r="B1175" i="31"/>
  <c r="B1174" i="31"/>
  <c r="B1173" i="31"/>
  <c r="B1172" i="31"/>
  <c r="B1171" i="31"/>
  <c r="B1170" i="31"/>
  <c r="B1169" i="31"/>
  <c r="B1168" i="31"/>
  <c r="B1167" i="31"/>
  <c r="B1166" i="31"/>
  <c r="B1165" i="31"/>
  <c r="B1164" i="31"/>
  <c r="B1163" i="31"/>
  <c r="B1162" i="31"/>
  <c r="B1161" i="31"/>
  <c r="B1160" i="31"/>
  <c r="B1159" i="31"/>
  <c r="B1158" i="31"/>
  <c r="B1157" i="31"/>
  <c r="B1156" i="31"/>
  <c r="B1155" i="31"/>
  <c r="B1154" i="31"/>
  <c r="B1153" i="31"/>
  <c r="B1152" i="31"/>
  <c r="B1151" i="31"/>
  <c r="B1150" i="31"/>
  <c r="B1149" i="31"/>
  <c r="B1148" i="31"/>
  <c r="B1147" i="31"/>
  <c r="B1146" i="31"/>
  <c r="B1145" i="31"/>
  <c r="B1144" i="31"/>
  <c r="B1143" i="31"/>
  <c r="B1142" i="31"/>
  <c r="B1141" i="31"/>
  <c r="B1140" i="31"/>
  <c r="B1139" i="31"/>
  <c r="B1138" i="31"/>
  <c r="B1137" i="31"/>
  <c r="B1136" i="31"/>
  <c r="B1135" i="31"/>
  <c r="B1134" i="31"/>
  <c r="B1133" i="31"/>
  <c r="B1132" i="31"/>
  <c r="B1131" i="31"/>
  <c r="B1130" i="31"/>
  <c r="B1129" i="31"/>
  <c r="B1128" i="31"/>
  <c r="B1127" i="31"/>
  <c r="B1126" i="31"/>
  <c r="B1125" i="31"/>
  <c r="B1124" i="31"/>
  <c r="B1123" i="31"/>
  <c r="B1122" i="31"/>
  <c r="B1121" i="31"/>
  <c r="B1120" i="31"/>
  <c r="B1119" i="31"/>
  <c r="B1118" i="31"/>
  <c r="B1117" i="31"/>
  <c r="B1116" i="31"/>
  <c r="B1115" i="31"/>
  <c r="B1114" i="31"/>
  <c r="B1113" i="31"/>
  <c r="B1112" i="31"/>
  <c r="B1111" i="31"/>
  <c r="B1110" i="31"/>
  <c r="B1109" i="31"/>
  <c r="B1108" i="31"/>
  <c r="B1107" i="31"/>
  <c r="B1106" i="31"/>
  <c r="B1105" i="31"/>
  <c r="B1104" i="31"/>
  <c r="B1103" i="31"/>
  <c r="B1102" i="31"/>
  <c r="B1101" i="31"/>
  <c r="B1100" i="31"/>
  <c r="B1099" i="31"/>
  <c r="B1098" i="31"/>
  <c r="B1097" i="31"/>
  <c r="B1096" i="31"/>
  <c r="B1095" i="31"/>
  <c r="B1094" i="31"/>
  <c r="B1093" i="31"/>
  <c r="B1092" i="31"/>
  <c r="B1091" i="31"/>
  <c r="B1090" i="31"/>
  <c r="B1089" i="31"/>
  <c r="B1088" i="31"/>
  <c r="B1087" i="31"/>
  <c r="B1086" i="31"/>
  <c r="B1085" i="31"/>
  <c r="B1084" i="31"/>
  <c r="B1083" i="31"/>
  <c r="B1082" i="31"/>
  <c r="B1081" i="31"/>
  <c r="B1080" i="31"/>
  <c r="B1079" i="31"/>
  <c r="B1078" i="31"/>
  <c r="B1077" i="31"/>
  <c r="B1076" i="31"/>
  <c r="B1075" i="31"/>
  <c r="B1074" i="31"/>
  <c r="B1073" i="31"/>
  <c r="B1072" i="31"/>
  <c r="B1071" i="31"/>
  <c r="B1070" i="31"/>
  <c r="B1069" i="31"/>
  <c r="B1068" i="31"/>
  <c r="B1067" i="31"/>
  <c r="B1066" i="31"/>
  <c r="B1065" i="31"/>
  <c r="B1064" i="31"/>
  <c r="B1063" i="31"/>
  <c r="B1062" i="31"/>
  <c r="B1061" i="31"/>
  <c r="B1060" i="31"/>
  <c r="B1059" i="31"/>
  <c r="B1058" i="31"/>
  <c r="B1057" i="31"/>
  <c r="B1056" i="31"/>
  <c r="B1055" i="31"/>
  <c r="B1054" i="31"/>
  <c r="B1053" i="31"/>
  <c r="B1052" i="31"/>
  <c r="B1051" i="31"/>
  <c r="B1050" i="31"/>
  <c r="B1049" i="31"/>
  <c r="B1048" i="31"/>
  <c r="B1047" i="31"/>
  <c r="B1046" i="31"/>
  <c r="B1045" i="31"/>
  <c r="B1044" i="31"/>
  <c r="B1043" i="31"/>
  <c r="B1042" i="31"/>
  <c r="B1041" i="31"/>
  <c r="B1040" i="31"/>
  <c r="B1039" i="31"/>
  <c r="B1038" i="31"/>
  <c r="B1037" i="31"/>
  <c r="B1036" i="31"/>
  <c r="B1035" i="31"/>
  <c r="B1034" i="31"/>
  <c r="B1033" i="31"/>
  <c r="B1032" i="31"/>
  <c r="B1031" i="31"/>
  <c r="B1030" i="31"/>
  <c r="B1029" i="31"/>
  <c r="B1028" i="31"/>
  <c r="B1027" i="31"/>
  <c r="B1026" i="31"/>
  <c r="B1025" i="31"/>
  <c r="B1024" i="31"/>
  <c r="B1023" i="31"/>
  <c r="B1022" i="31"/>
  <c r="B1021" i="31"/>
  <c r="B1020" i="31"/>
  <c r="B1019" i="31"/>
  <c r="B1018" i="31"/>
  <c r="B1017" i="31"/>
  <c r="B1016" i="31"/>
  <c r="B1015" i="31"/>
  <c r="B1014" i="31"/>
  <c r="B1013" i="31"/>
  <c r="B1012" i="31"/>
  <c r="B1011" i="31"/>
  <c r="B1010" i="31"/>
  <c r="B1009" i="31"/>
  <c r="B1008" i="31"/>
  <c r="B1007" i="31"/>
  <c r="B1006" i="31"/>
  <c r="B1005" i="31"/>
  <c r="B1004" i="31"/>
  <c r="B1003" i="31"/>
  <c r="B1002" i="31"/>
  <c r="B1001" i="31"/>
  <c r="B1000" i="31"/>
  <c r="B999" i="31"/>
  <c r="B998" i="31"/>
  <c r="B997" i="31"/>
  <c r="B996" i="31"/>
  <c r="B995" i="31"/>
  <c r="B994" i="31"/>
  <c r="B993" i="31"/>
  <c r="B992" i="31"/>
  <c r="B991" i="31"/>
  <c r="B990" i="31"/>
  <c r="B989" i="31"/>
  <c r="B988" i="31"/>
  <c r="B987" i="31"/>
  <c r="B986" i="31"/>
  <c r="B985" i="31"/>
  <c r="B984" i="31"/>
  <c r="B983" i="31"/>
  <c r="B982" i="31"/>
  <c r="B981" i="31"/>
  <c r="B980" i="31"/>
  <c r="B979" i="31"/>
  <c r="B978" i="31"/>
  <c r="B977" i="31"/>
  <c r="B976" i="31"/>
  <c r="B975" i="31"/>
  <c r="B974" i="31"/>
  <c r="B973" i="31"/>
  <c r="B972" i="31"/>
  <c r="B971" i="31"/>
  <c r="B970" i="31"/>
  <c r="B969" i="31"/>
  <c r="B968" i="31"/>
  <c r="B967" i="31"/>
  <c r="B966" i="31"/>
  <c r="B965" i="31"/>
  <c r="B964" i="31"/>
  <c r="B963" i="31"/>
  <c r="B962" i="31"/>
  <c r="B961" i="31"/>
  <c r="B960" i="31"/>
  <c r="B959" i="31"/>
  <c r="B958" i="31"/>
  <c r="B957" i="31"/>
  <c r="B956" i="31"/>
  <c r="B955" i="31"/>
  <c r="B954" i="31"/>
  <c r="B953" i="31"/>
  <c r="B952" i="31"/>
  <c r="B951" i="31"/>
  <c r="B950" i="31"/>
  <c r="B949" i="31"/>
  <c r="B948" i="31"/>
  <c r="B947" i="31"/>
  <c r="B946" i="31"/>
  <c r="B945" i="31"/>
  <c r="B944" i="31"/>
  <c r="B943" i="31"/>
  <c r="B942" i="31"/>
  <c r="B941" i="31"/>
  <c r="B940" i="31"/>
  <c r="B939" i="31"/>
  <c r="B938" i="31"/>
  <c r="B937" i="31"/>
  <c r="B936" i="31"/>
  <c r="B935" i="31"/>
  <c r="B934" i="31"/>
  <c r="B933" i="31"/>
  <c r="B932" i="31"/>
  <c r="B931" i="31"/>
  <c r="B930" i="31"/>
  <c r="B929" i="31"/>
  <c r="B928" i="31"/>
  <c r="B927" i="31"/>
  <c r="B926" i="31"/>
  <c r="B925" i="31"/>
  <c r="B924" i="31"/>
  <c r="B923" i="31"/>
  <c r="B922" i="31"/>
  <c r="B921" i="31"/>
  <c r="B920" i="31"/>
  <c r="B919" i="31"/>
  <c r="B918" i="31"/>
  <c r="B917" i="31"/>
  <c r="B916" i="31"/>
  <c r="B915" i="31"/>
  <c r="B914" i="31"/>
  <c r="B913" i="31"/>
  <c r="B912" i="31"/>
  <c r="B911" i="31"/>
  <c r="B910" i="31"/>
  <c r="B909" i="31"/>
  <c r="B908" i="31"/>
  <c r="B907" i="31"/>
  <c r="B906" i="31"/>
  <c r="B905" i="31"/>
  <c r="B904" i="31"/>
  <c r="B903" i="31"/>
  <c r="B902" i="31"/>
  <c r="B901" i="31"/>
  <c r="B900" i="31"/>
  <c r="B899" i="31"/>
  <c r="B898" i="31"/>
  <c r="B897" i="31"/>
  <c r="B896" i="31"/>
  <c r="B895" i="31"/>
  <c r="B894" i="31"/>
  <c r="B893" i="31"/>
  <c r="B892" i="31"/>
  <c r="B891" i="31"/>
  <c r="B890" i="31"/>
  <c r="B889" i="31"/>
  <c r="B888" i="31"/>
  <c r="B887" i="31"/>
  <c r="B886" i="31"/>
  <c r="B885" i="31"/>
  <c r="B884" i="31"/>
  <c r="B883" i="31"/>
  <c r="B882" i="31"/>
  <c r="B881" i="31"/>
  <c r="B880" i="31"/>
  <c r="B879" i="31"/>
  <c r="B878" i="31"/>
  <c r="B877" i="31"/>
  <c r="B876" i="31"/>
  <c r="B875" i="31"/>
  <c r="B874" i="31"/>
  <c r="B873" i="31"/>
  <c r="B872" i="31"/>
  <c r="B871" i="31"/>
  <c r="B870" i="31"/>
  <c r="B869" i="31"/>
  <c r="B868" i="31"/>
  <c r="B867" i="31"/>
  <c r="B866" i="31"/>
  <c r="B865" i="31"/>
  <c r="B864" i="31"/>
  <c r="B863" i="31"/>
  <c r="B862" i="31"/>
  <c r="B861" i="31"/>
  <c r="B860" i="31"/>
  <c r="B859" i="31"/>
  <c r="B858" i="31"/>
  <c r="B857" i="31"/>
  <c r="B856" i="31"/>
  <c r="B855" i="31"/>
  <c r="B854" i="31"/>
  <c r="B853" i="31"/>
  <c r="B852" i="31"/>
  <c r="B851" i="31"/>
  <c r="B850" i="31"/>
  <c r="B849" i="31"/>
  <c r="B848" i="31"/>
  <c r="B847" i="31"/>
  <c r="B846" i="31"/>
  <c r="B845" i="31"/>
  <c r="B844" i="31"/>
  <c r="B843" i="31"/>
  <c r="B842" i="31"/>
  <c r="B841" i="31"/>
  <c r="B840" i="31"/>
  <c r="B839" i="31"/>
  <c r="B838" i="31"/>
  <c r="B837" i="31"/>
  <c r="B836" i="31"/>
  <c r="B835" i="31"/>
  <c r="B834" i="31"/>
  <c r="B833" i="31"/>
  <c r="B832" i="31"/>
  <c r="B831" i="31"/>
  <c r="B830" i="31"/>
  <c r="B829" i="31"/>
  <c r="B828" i="31"/>
  <c r="B827" i="31"/>
  <c r="B826" i="31"/>
  <c r="B825" i="31"/>
  <c r="B824" i="31"/>
  <c r="B823" i="31"/>
  <c r="B822" i="31"/>
  <c r="B821" i="31"/>
  <c r="B820" i="31"/>
  <c r="B819" i="31"/>
  <c r="B818" i="31"/>
  <c r="B817" i="31"/>
  <c r="B816" i="31"/>
  <c r="B815" i="31"/>
  <c r="B814" i="31"/>
  <c r="B813" i="31"/>
  <c r="B812" i="31"/>
  <c r="B811" i="31"/>
  <c r="B810" i="31"/>
  <c r="B809" i="31"/>
  <c r="B808" i="31"/>
  <c r="B807" i="31"/>
  <c r="B806" i="31"/>
  <c r="B805" i="31"/>
  <c r="B804" i="31"/>
  <c r="B803" i="31"/>
  <c r="B802" i="31"/>
  <c r="B801" i="31"/>
  <c r="B800" i="31"/>
  <c r="B799" i="31"/>
  <c r="B798" i="31"/>
  <c r="B797" i="31"/>
  <c r="B796" i="31"/>
  <c r="B795" i="31"/>
  <c r="B794" i="31"/>
  <c r="B793" i="31"/>
  <c r="B792" i="31"/>
  <c r="B791" i="31"/>
  <c r="B790" i="31"/>
  <c r="B789" i="31"/>
  <c r="B788" i="31"/>
  <c r="B787" i="31"/>
  <c r="B786" i="31"/>
  <c r="B785" i="31"/>
  <c r="B784" i="31"/>
  <c r="B783" i="31"/>
  <c r="B782" i="31"/>
  <c r="B781" i="31"/>
  <c r="B780" i="31"/>
  <c r="B779" i="31"/>
  <c r="B778" i="31"/>
  <c r="B777" i="31"/>
  <c r="B776" i="31"/>
  <c r="B775" i="31"/>
  <c r="B774" i="31"/>
  <c r="B773" i="31"/>
  <c r="B772" i="31"/>
  <c r="B771" i="31"/>
  <c r="B770" i="31"/>
  <c r="B769" i="31"/>
  <c r="B768" i="31"/>
  <c r="B767" i="31"/>
  <c r="B766" i="31"/>
  <c r="B765" i="31"/>
  <c r="B764" i="31"/>
  <c r="B763" i="31"/>
  <c r="B762" i="31"/>
  <c r="B761" i="31"/>
  <c r="B760" i="31"/>
  <c r="B759" i="31"/>
  <c r="B758" i="31"/>
  <c r="B757" i="31"/>
  <c r="B756" i="31"/>
  <c r="B755" i="31"/>
  <c r="B754" i="31"/>
  <c r="B753" i="31"/>
  <c r="B752" i="31"/>
  <c r="B751" i="31"/>
  <c r="B750" i="31"/>
  <c r="B749" i="31"/>
  <c r="B748" i="31"/>
  <c r="B747" i="31"/>
  <c r="B746" i="31"/>
  <c r="B745" i="31"/>
  <c r="B744" i="31"/>
  <c r="B743" i="31"/>
  <c r="B742" i="31"/>
  <c r="B741" i="31"/>
  <c r="B740" i="31"/>
  <c r="B739" i="31"/>
  <c r="B738" i="31"/>
  <c r="B737" i="31"/>
  <c r="B736" i="31"/>
  <c r="B735" i="31"/>
  <c r="B734" i="31"/>
  <c r="B733" i="31"/>
  <c r="B732" i="31"/>
  <c r="B731" i="31"/>
  <c r="B730" i="31"/>
  <c r="B729" i="31"/>
  <c r="B728" i="31"/>
  <c r="B727" i="31"/>
  <c r="B726" i="31"/>
  <c r="B725" i="31"/>
  <c r="B724" i="31"/>
  <c r="B723" i="31"/>
  <c r="B722" i="31"/>
  <c r="B721" i="31"/>
  <c r="B720" i="31"/>
  <c r="B719" i="31"/>
  <c r="B718" i="31"/>
  <c r="B717" i="31"/>
  <c r="B716" i="31"/>
  <c r="B715" i="31"/>
  <c r="B714" i="31"/>
  <c r="B713" i="31"/>
  <c r="B712" i="31"/>
  <c r="B711" i="31"/>
  <c r="B710" i="31"/>
  <c r="B709" i="31"/>
  <c r="B708" i="31"/>
  <c r="B707" i="31"/>
  <c r="B706" i="31"/>
  <c r="B705" i="31"/>
  <c r="B704" i="31"/>
  <c r="B703" i="31"/>
  <c r="B702" i="31"/>
  <c r="B701" i="31"/>
  <c r="B700" i="31"/>
  <c r="B699" i="31"/>
  <c r="B698" i="31"/>
  <c r="B697" i="31"/>
  <c r="B696" i="31"/>
  <c r="B695" i="31"/>
  <c r="B694" i="31"/>
  <c r="B693" i="31"/>
  <c r="B692" i="31"/>
  <c r="B691" i="31"/>
  <c r="B690" i="31"/>
  <c r="B689" i="31"/>
  <c r="B688" i="31"/>
  <c r="B687" i="31"/>
  <c r="B686" i="31"/>
  <c r="B685" i="31"/>
  <c r="B684" i="31"/>
  <c r="B683" i="31"/>
  <c r="B682" i="31"/>
  <c r="B681" i="31"/>
  <c r="B680" i="31"/>
  <c r="B679" i="31"/>
  <c r="B678" i="31"/>
  <c r="B677" i="31"/>
  <c r="B676" i="31"/>
  <c r="B675" i="31"/>
  <c r="B674" i="31"/>
  <c r="B673" i="31"/>
  <c r="B672" i="31"/>
  <c r="B671" i="31"/>
  <c r="B670" i="31"/>
  <c r="B669" i="31"/>
  <c r="B668" i="31"/>
  <c r="B667" i="31"/>
  <c r="B666" i="31"/>
  <c r="B665" i="31"/>
  <c r="B664" i="31"/>
  <c r="B663" i="31"/>
  <c r="B662" i="31"/>
  <c r="B661" i="31"/>
  <c r="B660" i="31"/>
  <c r="B659" i="31"/>
  <c r="B658" i="31"/>
  <c r="B657" i="31"/>
  <c r="B656" i="31"/>
  <c r="B655" i="31"/>
  <c r="B654" i="31"/>
  <c r="B653" i="31"/>
  <c r="B652" i="31"/>
  <c r="B651" i="31"/>
  <c r="B650" i="31"/>
  <c r="B649" i="31"/>
  <c r="B648" i="31"/>
  <c r="B647" i="31"/>
  <c r="B646" i="31"/>
  <c r="B645" i="31"/>
  <c r="B644" i="31"/>
  <c r="B643" i="31"/>
  <c r="B642" i="31"/>
  <c r="B641" i="31"/>
  <c r="B640" i="31"/>
  <c r="B639" i="31"/>
  <c r="B638" i="31"/>
  <c r="B637" i="31"/>
  <c r="B636" i="31"/>
  <c r="B635" i="31"/>
  <c r="B634" i="31"/>
  <c r="B633" i="31"/>
  <c r="B632" i="31"/>
  <c r="B631" i="31"/>
  <c r="B630" i="31"/>
  <c r="B629" i="31"/>
  <c r="B628" i="31"/>
  <c r="B627" i="31"/>
  <c r="B626" i="31"/>
  <c r="B625" i="31"/>
  <c r="B624" i="31"/>
  <c r="B623" i="31"/>
  <c r="B622" i="31"/>
  <c r="B621" i="31"/>
  <c r="B620" i="31"/>
  <c r="B619" i="31"/>
  <c r="B618" i="31"/>
  <c r="B617" i="31"/>
  <c r="B616" i="31"/>
  <c r="B615" i="31"/>
  <c r="B614" i="31"/>
  <c r="B613" i="31"/>
  <c r="B612" i="31"/>
  <c r="B611" i="31"/>
  <c r="B610" i="31"/>
  <c r="B609" i="31"/>
  <c r="B608" i="31"/>
  <c r="B607" i="31"/>
  <c r="B606" i="31"/>
  <c r="B605" i="31"/>
  <c r="B604" i="31"/>
  <c r="B603" i="31"/>
  <c r="B602" i="31"/>
  <c r="B601" i="31"/>
  <c r="B600" i="31"/>
  <c r="B599" i="31"/>
  <c r="B598" i="31"/>
  <c r="B597" i="31"/>
  <c r="B596" i="31"/>
  <c r="B595" i="31"/>
  <c r="B594" i="31"/>
  <c r="B593" i="31"/>
  <c r="B592" i="31"/>
  <c r="B591" i="31"/>
  <c r="B590" i="31"/>
  <c r="B589" i="31"/>
  <c r="B588" i="31"/>
  <c r="B587" i="31"/>
  <c r="B586" i="31"/>
  <c r="B585" i="31"/>
  <c r="B584" i="31"/>
  <c r="B583" i="31"/>
  <c r="B582" i="31"/>
  <c r="B581" i="31"/>
  <c r="B580" i="31"/>
  <c r="B579" i="31"/>
  <c r="B578" i="31"/>
  <c r="B577" i="31"/>
  <c r="B576" i="31"/>
  <c r="B575" i="31"/>
  <c r="B574" i="31"/>
  <c r="B573" i="31"/>
  <c r="B572" i="31"/>
  <c r="B571" i="31"/>
  <c r="B570" i="31"/>
  <c r="B569" i="31"/>
  <c r="B568" i="31"/>
  <c r="B567" i="31"/>
  <c r="B566" i="31"/>
  <c r="B565" i="31"/>
  <c r="B564" i="31"/>
  <c r="B563" i="31"/>
  <c r="B562" i="31"/>
  <c r="B561" i="31"/>
  <c r="B560" i="31"/>
  <c r="B559" i="31"/>
  <c r="B558" i="31"/>
  <c r="B557" i="31"/>
  <c r="B556" i="31"/>
  <c r="B555" i="31"/>
  <c r="B554" i="31"/>
  <c r="B553" i="31"/>
  <c r="B552" i="31"/>
  <c r="B551" i="31"/>
  <c r="B550" i="31"/>
  <c r="B549" i="31"/>
  <c r="B548" i="31"/>
  <c r="B547" i="31"/>
  <c r="B546" i="31"/>
  <c r="B545" i="31"/>
  <c r="B544" i="31"/>
  <c r="B543" i="31"/>
  <c r="B542" i="31"/>
  <c r="B541" i="31"/>
  <c r="B540" i="31"/>
  <c r="B539" i="31"/>
  <c r="B538" i="31"/>
  <c r="B537" i="31"/>
  <c r="B536" i="31"/>
  <c r="B535" i="31"/>
  <c r="B534" i="31"/>
  <c r="B533" i="31"/>
  <c r="B532" i="31"/>
  <c r="B531" i="31"/>
  <c r="B530" i="31"/>
  <c r="B529" i="31"/>
  <c r="B528" i="31"/>
  <c r="B527" i="31"/>
  <c r="B526" i="31"/>
  <c r="B525" i="31"/>
  <c r="B524" i="31"/>
  <c r="B523" i="31"/>
  <c r="B522" i="31"/>
  <c r="B521" i="31"/>
  <c r="B520" i="31"/>
  <c r="B519" i="31"/>
  <c r="B518" i="31"/>
  <c r="B517" i="31"/>
  <c r="B516" i="31"/>
  <c r="B515" i="31"/>
  <c r="B514" i="31"/>
  <c r="B513" i="31"/>
  <c r="B512" i="31"/>
  <c r="B511" i="31"/>
  <c r="B510" i="31"/>
  <c r="B509" i="31"/>
  <c r="B508" i="31"/>
  <c r="B507" i="31"/>
  <c r="B506" i="31"/>
  <c r="B505" i="31"/>
  <c r="B504" i="31"/>
  <c r="B503" i="31"/>
  <c r="B502" i="31"/>
  <c r="B501" i="31"/>
  <c r="B500" i="31"/>
  <c r="B499" i="31"/>
  <c r="B498" i="31"/>
  <c r="B497" i="31"/>
  <c r="B496" i="31"/>
  <c r="B495" i="31"/>
  <c r="B494" i="31"/>
  <c r="B493" i="31"/>
  <c r="B492" i="31"/>
  <c r="B491" i="31"/>
  <c r="B490" i="31"/>
  <c r="B489" i="31"/>
  <c r="B488" i="31"/>
  <c r="B487" i="31"/>
  <c r="B486" i="31"/>
  <c r="B485" i="31"/>
  <c r="B484" i="31"/>
  <c r="B483" i="31"/>
  <c r="B482" i="31"/>
  <c r="B481" i="31"/>
  <c r="B480" i="31"/>
  <c r="B479" i="31"/>
  <c r="B478" i="31"/>
  <c r="B477" i="31"/>
  <c r="B476" i="31"/>
  <c r="B475" i="31"/>
  <c r="B474" i="31"/>
  <c r="B473" i="31"/>
  <c r="B472" i="31"/>
  <c r="B471" i="31"/>
  <c r="B470" i="31"/>
  <c r="B469" i="31"/>
  <c r="B468" i="31"/>
  <c r="B467" i="31"/>
  <c r="B466" i="31"/>
  <c r="B465" i="31"/>
  <c r="B464" i="31"/>
  <c r="B463" i="31"/>
  <c r="B462" i="31"/>
  <c r="B461" i="31"/>
  <c r="B460" i="31"/>
  <c r="B459" i="31"/>
  <c r="B458" i="31"/>
  <c r="B457" i="31"/>
  <c r="B456" i="31"/>
  <c r="B455" i="31"/>
  <c r="B454" i="31"/>
  <c r="B453" i="31"/>
  <c r="B452" i="31"/>
  <c r="B451" i="31"/>
  <c r="B450" i="31"/>
  <c r="B449" i="31"/>
  <c r="B448" i="31"/>
  <c r="B447" i="31"/>
  <c r="B446" i="31"/>
  <c r="B445" i="31"/>
  <c r="B444" i="31"/>
  <c r="B443" i="31"/>
  <c r="B442" i="31"/>
  <c r="B441" i="31"/>
  <c r="B440" i="31"/>
  <c r="B439" i="31"/>
  <c r="B438" i="31"/>
  <c r="B437" i="31"/>
  <c r="B436" i="31"/>
  <c r="B435" i="31"/>
  <c r="B434" i="31"/>
  <c r="B433" i="31"/>
  <c r="B432" i="31"/>
  <c r="B431" i="31"/>
  <c r="B430" i="31"/>
  <c r="B429" i="31"/>
  <c r="B428" i="31"/>
  <c r="B427" i="31"/>
  <c r="B426" i="31"/>
  <c r="B425" i="31"/>
  <c r="B424" i="31"/>
  <c r="B423" i="31"/>
  <c r="B422" i="31"/>
  <c r="B421" i="31"/>
  <c r="B420" i="31"/>
  <c r="B419" i="31"/>
  <c r="B418" i="31"/>
  <c r="B417" i="31"/>
  <c r="B416" i="31"/>
  <c r="B415" i="31"/>
  <c r="B414" i="31"/>
  <c r="B413" i="31"/>
  <c r="B412" i="31"/>
  <c r="B411" i="31"/>
  <c r="B410" i="31"/>
  <c r="B409" i="31"/>
  <c r="B408" i="31"/>
  <c r="B407" i="31"/>
  <c r="B406" i="31"/>
  <c r="B405" i="31"/>
  <c r="B404" i="31"/>
  <c r="B403" i="31"/>
  <c r="B402" i="31"/>
  <c r="B401" i="31"/>
  <c r="B400" i="31"/>
  <c r="B399" i="31"/>
  <c r="B398" i="31"/>
  <c r="B397" i="31"/>
  <c r="B396" i="31"/>
  <c r="B395" i="31"/>
  <c r="B394" i="31"/>
  <c r="B393" i="31"/>
  <c r="B392" i="31"/>
  <c r="B391" i="31"/>
  <c r="B390" i="31"/>
  <c r="B389" i="31"/>
  <c r="B388" i="31"/>
  <c r="B387" i="31"/>
  <c r="B386" i="31"/>
  <c r="B385" i="31"/>
  <c r="B384" i="31"/>
  <c r="B383" i="31"/>
  <c r="B382" i="31"/>
  <c r="B381" i="31"/>
  <c r="B380" i="31"/>
  <c r="B379" i="31"/>
  <c r="B378" i="31"/>
  <c r="B377" i="31"/>
  <c r="B376" i="31"/>
  <c r="B375" i="31"/>
  <c r="B374" i="31"/>
  <c r="B373" i="31"/>
  <c r="B372" i="31"/>
  <c r="B371" i="31"/>
  <c r="B370" i="31"/>
  <c r="B369" i="31"/>
  <c r="B368" i="31"/>
  <c r="B367" i="31"/>
  <c r="B366" i="31"/>
  <c r="B365" i="31"/>
  <c r="B364" i="31"/>
  <c r="B363" i="31"/>
  <c r="B362" i="31"/>
  <c r="B361" i="31"/>
  <c r="B360" i="31"/>
  <c r="B359" i="31"/>
  <c r="B358" i="31"/>
  <c r="B357" i="31"/>
  <c r="B356" i="31"/>
  <c r="B355" i="31"/>
  <c r="B354" i="31"/>
  <c r="B353" i="31"/>
  <c r="B352" i="31"/>
  <c r="B351" i="31"/>
  <c r="B350" i="31"/>
  <c r="B349" i="31"/>
  <c r="B348" i="31"/>
  <c r="B347" i="31"/>
  <c r="B346" i="31"/>
  <c r="B345" i="31"/>
  <c r="B344" i="31"/>
  <c r="B343" i="31"/>
  <c r="B342" i="31"/>
  <c r="B341" i="31"/>
  <c r="B340" i="31"/>
  <c r="B339" i="31"/>
  <c r="B338" i="31"/>
  <c r="B337" i="31"/>
  <c r="B336" i="31"/>
  <c r="B335" i="31"/>
  <c r="B334" i="31"/>
  <c r="B333" i="31"/>
  <c r="B332" i="31"/>
  <c r="B331" i="31"/>
  <c r="B330" i="31"/>
  <c r="B329" i="31"/>
  <c r="B328" i="31"/>
  <c r="B327" i="31"/>
  <c r="B326" i="31"/>
  <c r="B325" i="31"/>
  <c r="B324" i="31"/>
  <c r="B323" i="31"/>
  <c r="B322" i="31"/>
  <c r="B321" i="31"/>
  <c r="B320" i="31"/>
  <c r="B319" i="31"/>
  <c r="B318" i="31"/>
  <c r="B317" i="31"/>
  <c r="B316" i="31"/>
  <c r="B315" i="31"/>
  <c r="B314" i="31"/>
  <c r="B313" i="31"/>
  <c r="B312" i="31"/>
  <c r="B311" i="31"/>
  <c r="B310" i="31"/>
  <c r="B309" i="31"/>
  <c r="B308" i="31"/>
  <c r="B307" i="31"/>
  <c r="B306" i="31"/>
  <c r="B305" i="31"/>
  <c r="B304" i="31"/>
  <c r="B303" i="31"/>
  <c r="B302" i="31"/>
  <c r="B301" i="31"/>
  <c r="B300" i="31"/>
  <c r="B299" i="31"/>
  <c r="B298" i="31"/>
  <c r="B297" i="31"/>
  <c r="B296" i="31"/>
  <c r="B295" i="31"/>
  <c r="B294" i="31"/>
  <c r="B293" i="31"/>
  <c r="B292" i="31"/>
  <c r="B291" i="31"/>
  <c r="B290" i="31"/>
  <c r="B289" i="31"/>
  <c r="B288" i="31"/>
  <c r="B287" i="31"/>
  <c r="B286" i="31"/>
  <c r="B285" i="31"/>
  <c r="B284" i="31"/>
  <c r="B283" i="31"/>
  <c r="B282" i="31"/>
  <c r="B281" i="31"/>
  <c r="B280" i="31"/>
  <c r="B279" i="31"/>
  <c r="B278" i="31"/>
  <c r="B277" i="31"/>
  <c r="B276" i="31"/>
  <c r="B275" i="31"/>
  <c r="B274" i="31"/>
  <c r="B273" i="31"/>
  <c r="B272" i="31"/>
  <c r="B271" i="31"/>
  <c r="B270" i="31"/>
  <c r="B269" i="31"/>
  <c r="B268" i="31"/>
  <c r="B267" i="31"/>
  <c r="B266" i="31"/>
  <c r="B265" i="31"/>
  <c r="B264" i="31"/>
  <c r="B263" i="31"/>
  <c r="B262" i="31"/>
  <c r="B261" i="31"/>
  <c r="B260" i="31"/>
  <c r="B259" i="31"/>
  <c r="B258" i="31"/>
  <c r="B257" i="31"/>
  <c r="B256" i="31"/>
  <c r="B255" i="31"/>
  <c r="B254" i="31"/>
  <c r="B253" i="31"/>
  <c r="B252" i="31"/>
  <c r="B251" i="31"/>
  <c r="B250" i="31"/>
  <c r="B249" i="31"/>
  <c r="B248" i="31"/>
  <c r="B247" i="31"/>
  <c r="B246" i="31"/>
  <c r="B245" i="31"/>
  <c r="B244" i="31"/>
  <c r="B243" i="31"/>
  <c r="B242" i="31"/>
  <c r="B241" i="31"/>
  <c r="B240" i="31"/>
  <c r="B239" i="31"/>
  <c r="B238" i="31"/>
  <c r="B237" i="31"/>
  <c r="B236" i="31"/>
  <c r="B235" i="31"/>
  <c r="B234" i="31"/>
  <c r="B233" i="31"/>
  <c r="B232" i="31"/>
  <c r="B231" i="31"/>
  <c r="B230" i="31"/>
  <c r="B229" i="31"/>
  <c r="B228" i="31"/>
  <c r="B227" i="31"/>
  <c r="B226" i="31"/>
  <c r="B225" i="31"/>
  <c r="B224" i="31"/>
  <c r="B223" i="31"/>
  <c r="B222" i="31"/>
  <c r="B221" i="31"/>
  <c r="B220" i="31"/>
  <c r="B219" i="31"/>
  <c r="B218" i="31"/>
  <c r="B217" i="31"/>
  <c r="B216" i="31"/>
  <c r="B215" i="31"/>
  <c r="B214" i="31"/>
  <c r="B213" i="31"/>
  <c r="B212" i="31"/>
  <c r="B211" i="31"/>
  <c r="B210" i="31"/>
  <c r="B209" i="31"/>
  <c r="B208" i="31"/>
  <c r="B207" i="31"/>
  <c r="B206" i="31"/>
  <c r="B205" i="31"/>
  <c r="B204" i="31"/>
  <c r="B203" i="31"/>
  <c r="B202" i="31"/>
  <c r="B201" i="31"/>
  <c r="B200" i="31"/>
  <c r="B199" i="31"/>
  <c r="B198" i="31"/>
  <c r="B197" i="31"/>
  <c r="B196" i="31"/>
  <c r="B195" i="31"/>
  <c r="B194" i="31"/>
  <c r="B193" i="31"/>
  <c r="B192" i="31"/>
  <c r="B191" i="31"/>
  <c r="B190" i="31"/>
  <c r="B189" i="31"/>
  <c r="B188" i="31"/>
  <c r="B187" i="31"/>
  <c r="B186" i="31"/>
  <c r="B185" i="31"/>
  <c r="B184" i="31"/>
  <c r="B183" i="31"/>
  <c r="B182" i="31"/>
  <c r="B181" i="31"/>
  <c r="B180" i="31"/>
  <c r="B179" i="31"/>
  <c r="B178" i="31"/>
  <c r="B177" i="31"/>
  <c r="B176" i="31"/>
  <c r="B175" i="31"/>
  <c r="B174" i="31"/>
  <c r="B173" i="31"/>
  <c r="B172" i="31"/>
  <c r="B171" i="31"/>
  <c r="B170" i="31"/>
  <c r="B169" i="31"/>
  <c r="B168" i="31"/>
  <c r="B167" i="31"/>
  <c r="B166" i="31"/>
  <c r="B165" i="31"/>
  <c r="B164" i="31"/>
  <c r="B163" i="31"/>
  <c r="B162" i="31"/>
  <c r="B161" i="31"/>
  <c r="B160" i="31"/>
  <c r="B159" i="31"/>
  <c r="B158" i="31"/>
  <c r="B157" i="31"/>
  <c r="B156" i="31"/>
  <c r="B155" i="31"/>
  <c r="B154" i="31"/>
  <c r="B153" i="31"/>
  <c r="B152" i="31"/>
  <c r="B151" i="31"/>
  <c r="B150" i="31"/>
  <c r="B149" i="31"/>
  <c r="B148" i="31"/>
  <c r="B147" i="31"/>
  <c r="B146" i="31"/>
  <c r="B145" i="31"/>
  <c r="B144" i="31"/>
  <c r="B143" i="31"/>
  <c r="B142" i="31"/>
  <c r="B141" i="31"/>
  <c r="B140" i="31"/>
  <c r="B139" i="31"/>
  <c r="B138" i="31"/>
  <c r="B137" i="31"/>
  <c r="B136" i="31"/>
  <c r="B135" i="31"/>
  <c r="B134" i="31"/>
  <c r="B133" i="31"/>
  <c r="B132" i="31"/>
  <c r="B131" i="31"/>
  <c r="B130" i="31"/>
  <c r="B129" i="31"/>
  <c r="B128" i="31"/>
  <c r="B127" i="31"/>
  <c r="B126" i="31"/>
  <c r="B125" i="31"/>
  <c r="B124" i="31"/>
  <c r="B123" i="31"/>
  <c r="B122" i="31"/>
  <c r="B121" i="31"/>
  <c r="B120" i="31"/>
  <c r="B119" i="31"/>
  <c r="B118" i="31"/>
  <c r="B117" i="31"/>
  <c r="B116" i="31"/>
  <c r="B115" i="31"/>
  <c r="B114" i="31"/>
  <c r="B113" i="31"/>
  <c r="B112" i="31"/>
  <c r="B111" i="31"/>
  <c r="B110" i="31"/>
  <c r="B109" i="31"/>
  <c r="B108" i="31"/>
  <c r="B107" i="31"/>
  <c r="B106" i="31"/>
  <c r="B105" i="31"/>
  <c r="B104" i="31"/>
  <c r="B103" i="31"/>
  <c r="B102" i="31"/>
  <c r="B101" i="31"/>
  <c r="B100" i="31"/>
  <c r="B99" i="31"/>
  <c r="B98" i="31"/>
  <c r="B97" i="31"/>
  <c r="B96" i="31"/>
  <c r="B95" i="31"/>
  <c r="B94" i="31"/>
  <c r="B93" i="31"/>
  <c r="B92" i="31"/>
  <c r="B91" i="31"/>
  <c r="B90" i="31"/>
  <c r="B89" i="31"/>
  <c r="B88" i="31"/>
  <c r="B87" i="31"/>
  <c r="B86" i="31"/>
  <c r="B85" i="31"/>
  <c r="B84" i="31"/>
  <c r="B83" i="31"/>
  <c r="B82" i="31"/>
  <c r="B81" i="31"/>
  <c r="B80" i="31"/>
  <c r="B79" i="31"/>
  <c r="B78" i="31"/>
  <c r="B77" i="31"/>
  <c r="B76" i="31"/>
  <c r="B75" i="31"/>
  <c r="B74" i="31"/>
  <c r="B73" i="31"/>
  <c r="B72" i="31"/>
  <c r="B71" i="31"/>
  <c r="B70" i="31"/>
  <c r="B69" i="31"/>
  <c r="B68" i="31"/>
  <c r="B67" i="31"/>
  <c r="B66" i="31"/>
  <c r="B65" i="31"/>
  <c r="B64" i="31"/>
  <c r="B63" i="31"/>
  <c r="B62" i="31"/>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10" i="31"/>
  <c r="B9" i="31"/>
  <c r="B8" i="31"/>
  <c r="B7" i="31"/>
  <c r="D222" i="1" l="1"/>
  <c r="D1402" i="2"/>
  <c r="D219" i="1"/>
  <c r="D1382" i="2"/>
  <c r="K1215" i="2"/>
  <c r="J1215" i="2"/>
  <c r="J1211" i="2"/>
  <c r="E179" i="1"/>
  <c r="E180" i="1"/>
  <c r="F190" i="2" l="1"/>
  <c r="H183" i="2"/>
  <c r="E190" i="2" s="1"/>
  <c r="G190" i="2" l="1"/>
  <c r="E220" i="1"/>
  <c r="J1386" i="2"/>
  <c r="K499" i="2"/>
  <c r="F80" i="1" s="1"/>
  <c r="J499" i="2"/>
  <c r="D499" i="2"/>
  <c r="F495" i="2"/>
  <c r="K491" i="2" s="1"/>
  <c r="F79" i="1" s="1"/>
  <c r="J491" i="2"/>
  <c r="E80" i="1"/>
  <c r="D80" i="1"/>
  <c r="E79" i="1"/>
  <c r="G1407" i="2" l="1"/>
  <c r="K1402" i="2" s="1"/>
  <c r="F222" i="1" s="1"/>
  <c r="H1400" i="2"/>
  <c r="H1397" i="2"/>
  <c r="H1394" i="2"/>
  <c r="K1391" i="2" l="1"/>
  <c r="F221" i="1" s="1"/>
  <c r="F27" i="1" l="1"/>
  <c r="F54" i="2"/>
  <c r="K51" i="2" s="1"/>
  <c r="F29" i="1" s="1"/>
  <c r="F48" i="2"/>
  <c r="K45" i="2" s="1"/>
  <c r="F28" i="1" s="1"/>
  <c r="F40" i="2"/>
  <c r="K37" i="2" s="1"/>
  <c r="F26" i="1" s="1"/>
  <c r="J51" i="2"/>
  <c r="J45" i="2"/>
  <c r="J43" i="2"/>
  <c r="J37" i="2"/>
  <c r="E29" i="1"/>
  <c r="E28" i="1"/>
  <c r="E27" i="1"/>
  <c r="E26" i="1"/>
  <c r="K1261" i="2" l="1"/>
  <c r="F194" i="1" s="1"/>
  <c r="J1261" i="2"/>
  <c r="E194" i="1"/>
  <c r="J1316" i="2" l="1"/>
  <c r="E206" i="1"/>
  <c r="F1338" i="2" l="1"/>
  <c r="C36" i="7"/>
  <c r="C34" i="10" s="1"/>
  <c r="K1533" i="2"/>
  <c r="F251" i="1" s="1"/>
  <c r="J1533" i="2"/>
  <c r="D1533" i="2"/>
  <c r="E251" i="1"/>
  <c r="D251" i="1"/>
  <c r="K1561" i="2"/>
  <c r="F256" i="1" s="1"/>
  <c r="K1555" i="2"/>
  <c r="F255" i="1" s="1"/>
  <c r="K1549" i="2"/>
  <c r="F254" i="1" s="1"/>
  <c r="K1544" i="2"/>
  <c r="F253" i="1" s="1"/>
  <c r="K1539" i="2"/>
  <c r="F252" i="1" s="1"/>
  <c r="K1528" i="2"/>
  <c r="F250" i="1" s="1"/>
  <c r="J1562" i="2"/>
  <c r="D1562" i="2"/>
  <c r="J1555" i="2"/>
  <c r="D1555" i="2"/>
  <c r="J1549" i="2"/>
  <c r="D1549" i="2"/>
  <c r="J1544" i="2"/>
  <c r="D1544" i="2"/>
  <c r="J1539" i="2"/>
  <c r="D1539" i="2"/>
  <c r="J1528" i="2"/>
  <c r="D1528" i="2"/>
  <c r="E256" i="1"/>
  <c r="D256" i="1"/>
  <c r="E255" i="1"/>
  <c r="D255" i="1"/>
  <c r="E254" i="1"/>
  <c r="D254" i="1"/>
  <c r="E253" i="1"/>
  <c r="D253" i="1"/>
  <c r="E252" i="1"/>
  <c r="D252" i="1"/>
  <c r="E250" i="1"/>
  <c r="D250" i="1"/>
  <c r="J1501" i="2"/>
  <c r="D1501" i="2"/>
  <c r="E242" i="1"/>
  <c r="D242" i="1"/>
  <c r="M220" i="1"/>
  <c r="H902" i="2"/>
  <c r="K898" i="2" s="1"/>
  <c r="H908" i="2"/>
  <c r="K904" i="2" s="1"/>
  <c r="F1243" i="2"/>
  <c r="K1240" i="2" s="1"/>
  <c r="F703" i="2"/>
  <c r="K699" i="2" s="1"/>
  <c r="F98" i="1" s="1"/>
  <c r="J699" i="2"/>
  <c r="D699" i="2"/>
  <c r="E98" i="1"/>
  <c r="D98" i="1"/>
  <c r="J617" i="2" l="1"/>
  <c r="D617" i="2"/>
  <c r="E88" i="1"/>
  <c r="D88" i="1"/>
  <c r="J506" i="2"/>
  <c r="D506" i="2"/>
  <c r="E83" i="1"/>
  <c r="D83" i="1"/>
  <c r="D94" i="1"/>
  <c r="C1410" i="2"/>
  <c r="C279" i="2"/>
  <c r="K1382" i="2" l="1"/>
  <c r="F219" i="1" s="1"/>
  <c r="E19" i="1" l="1"/>
  <c r="D19" i="1"/>
  <c r="E18" i="1"/>
  <c r="D18" i="1"/>
  <c r="K1300" i="2"/>
  <c r="C203" i="1"/>
  <c r="C202" i="1"/>
  <c r="J1300" i="2"/>
  <c r="J1295" i="2"/>
  <c r="E203" i="1" l="1"/>
  <c r="E202" i="1"/>
  <c r="E136" i="1"/>
  <c r="J940" i="2"/>
  <c r="E177" i="2"/>
  <c r="K1002" i="2"/>
  <c r="F148" i="1" s="1"/>
  <c r="K997" i="2"/>
  <c r="F147" i="1" s="1"/>
  <c r="K991" i="2"/>
  <c r="F146" i="1" s="1"/>
  <c r="K986" i="2"/>
  <c r="F145" i="1" s="1"/>
  <c r="K980" i="2"/>
  <c r="F144" i="1" s="1"/>
  <c r="K975" i="2"/>
  <c r="F143" i="1" s="1"/>
  <c r="K970" i="2"/>
  <c r="F142" i="1" s="1"/>
  <c r="K965" i="2"/>
  <c r="F141" i="1" s="1"/>
  <c r="K960" i="2"/>
  <c r="F140" i="1" s="1"/>
  <c r="K955" i="2"/>
  <c r="F139" i="1" s="1"/>
  <c r="K945" i="2"/>
  <c r="F137" i="1" s="1"/>
  <c r="K940" i="2"/>
  <c r="F136" i="1" s="1"/>
  <c r="K916" i="2"/>
  <c r="F132" i="1" s="1"/>
  <c r="K910" i="2"/>
  <c r="F131" i="1" s="1"/>
  <c r="F130" i="1"/>
  <c r="F129" i="1"/>
  <c r="K892" i="2"/>
  <c r="F128" i="1" s="1"/>
  <c r="K886" i="2"/>
  <c r="K880" i="2"/>
  <c r="F126" i="1" s="1"/>
  <c r="K874" i="2"/>
  <c r="F125" i="1" s="1"/>
  <c r="K868" i="2"/>
  <c r="F124" i="1" s="1"/>
  <c r="K862" i="2"/>
  <c r="F123" i="1" s="1"/>
  <c r="K855" i="2"/>
  <c r="F122" i="1" s="1"/>
  <c r="K844" i="2"/>
  <c r="F120" i="1" s="1"/>
  <c r="E953" i="2"/>
  <c r="K950" i="2" s="1"/>
  <c r="F138" i="1" s="1"/>
  <c r="G937" i="2"/>
  <c r="K934" i="2" s="1"/>
  <c r="F135" i="1" s="1"/>
  <c r="G932" i="2"/>
  <c r="G926" i="2"/>
  <c r="G853" i="2"/>
  <c r="G852" i="2"/>
  <c r="J1002" i="2"/>
  <c r="J991" i="2"/>
  <c r="J986" i="2"/>
  <c r="J997" i="2"/>
  <c r="D997" i="2"/>
  <c r="J980" i="2"/>
  <c r="D980" i="2"/>
  <c r="J975" i="2"/>
  <c r="D975" i="2"/>
  <c r="J970" i="2"/>
  <c r="D970" i="2"/>
  <c r="J965" i="2"/>
  <c r="D965" i="2"/>
  <c r="J960" i="2"/>
  <c r="D960" i="2"/>
  <c r="J955" i="2"/>
  <c r="D955" i="2"/>
  <c r="J950" i="2"/>
  <c r="D950" i="2"/>
  <c r="J945" i="2"/>
  <c r="D945" i="2"/>
  <c r="J934" i="2"/>
  <c r="D934" i="2"/>
  <c r="J929" i="2"/>
  <c r="D929" i="2"/>
  <c r="J923" i="2"/>
  <c r="D923" i="2"/>
  <c r="J916" i="2"/>
  <c r="D916" i="2"/>
  <c r="J910" i="2"/>
  <c r="D910" i="2"/>
  <c r="J904" i="2"/>
  <c r="D904" i="2"/>
  <c r="J898" i="2"/>
  <c r="D898" i="2"/>
  <c r="J892" i="2"/>
  <c r="D892" i="2"/>
  <c r="J886" i="2"/>
  <c r="D886" i="2"/>
  <c r="J880" i="2"/>
  <c r="D880" i="2"/>
  <c r="J874" i="2"/>
  <c r="D874" i="2"/>
  <c r="J849" i="2"/>
  <c r="D849" i="2"/>
  <c r="E148" i="1"/>
  <c r="E146" i="1"/>
  <c r="E145" i="1"/>
  <c r="E125" i="1"/>
  <c r="D125" i="1"/>
  <c r="E128" i="1"/>
  <c r="D128" i="1"/>
  <c r="E127" i="1"/>
  <c r="D127" i="1"/>
  <c r="E126" i="1"/>
  <c r="D126" i="1"/>
  <c r="E147" i="1"/>
  <c r="D147" i="1"/>
  <c r="E144" i="1"/>
  <c r="D144" i="1"/>
  <c r="E143" i="1"/>
  <c r="D143" i="1"/>
  <c r="E142" i="1"/>
  <c r="D142" i="1"/>
  <c r="E141" i="1"/>
  <c r="D141" i="1"/>
  <c r="I932" i="2" l="1"/>
  <c r="K929" i="2" s="1"/>
  <c r="F134" i="1" s="1"/>
  <c r="I926" i="2"/>
  <c r="K923" i="2" s="1"/>
  <c r="F133" i="1" s="1"/>
  <c r="K849" i="2"/>
  <c r="F121" i="1" s="1"/>
  <c r="C37" i="7" l="1"/>
  <c r="C35" i="10" s="1"/>
  <c r="C35" i="7"/>
  <c r="C33" i="10" s="1"/>
  <c r="C34" i="7"/>
  <c r="C32" i="10" s="1"/>
  <c r="C33" i="7"/>
  <c r="C31" i="10" s="1"/>
  <c r="C32" i="7"/>
  <c r="C30" i="10" s="1"/>
  <c r="C31" i="7"/>
  <c r="C29" i="10" s="1"/>
  <c r="C30" i="7"/>
  <c r="C28" i="10" s="1"/>
  <c r="C29" i="7"/>
  <c r="C27" i="10" s="1"/>
  <c r="C28" i="7"/>
  <c r="C26" i="10" s="1"/>
  <c r="C27" i="7"/>
  <c r="C25" i="10" s="1"/>
  <c r="C26" i="7"/>
  <c r="C24" i="10" s="1"/>
  <c r="C25" i="7"/>
  <c r="C23" i="10" s="1"/>
  <c r="C24" i="7"/>
  <c r="C22" i="10" s="1"/>
  <c r="C23" i="7"/>
  <c r="C21" i="10" s="1"/>
  <c r="C22" i="7"/>
  <c r="C20" i="10" s="1"/>
  <c r="C21" i="7"/>
  <c r="C19" i="10" s="1"/>
  <c r="C20" i="7"/>
  <c r="C18" i="10" s="1"/>
  <c r="C19" i="7"/>
  <c r="C17" i="10" s="1"/>
  <c r="C18" i="7"/>
  <c r="C16" i="10" s="1"/>
  <c r="C17" i="7"/>
  <c r="C15" i="10" s="1"/>
  <c r="F805" i="2"/>
  <c r="K802" i="2" s="1"/>
  <c r="F113" i="1" s="1"/>
  <c r="J802" i="2"/>
  <c r="E113" i="1"/>
  <c r="F141" i="2" l="1"/>
  <c r="E141" i="2"/>
  <c r="I141" i="2" l="1"/>
  <c r="K1346" i="2" l="1"/>
  <c r="F211" i="1" s="1"/>
  <c r="K1342" i="2"/>
  <c r="F210" i="1" s="1"/>
  <c r="E211" i="1"/>
  <c r="J1346" i="2" s="1"/>
  <c r="E210" i="1"/>
  <c r="J1342" i="2" s="1"/>
  <c r="D211" i="1"/>
  <c r="D1346" i="2" s="1"/>
  <c r="D210" i="1"/>
  <c r="D1342" i="2" s="1"/>
  <c r="F188" i="1" l="1"/>
  <c r="K1236" i="2"/>
  <c r="F187" i="1" s="1"/>
  <c r="K1231" i="2"/>
  <c r="F186" i="1" s="1"/>
  <c r="K1227" i="2"/>
  <c r="F185" i="1" s="1"/>
  <c r="K1223" i="2"/>
  <c r="F184" i="1" s="1"/>
  <c r="K1219" i="2"/>
  <c r="F183" i="1" s="1"/>
  <c r="J1240" i="2"/>
  <c r="J1236" i="2"/>
  <c r="J1231" i="2"/>
  <c r="J1227" i="2"/>
  <c r="J1223" i="2"/>
  <c r="J1219" i="2"/>
  <c r="E188" i="1"/>
  <c r="E187" i="1"/>
  <c r="E186" i="1"/>
  <c r="E185" i="1"/>
  <c r="E184" i="1"/>
  <c r="E183" i="1"/>
  <c r="E176" i="1" l="1"/>
  <c r="D176" i="1"/>
  <c r="E174" i="1"/>
  <c r="D174" i="1"/>
  <c r="E173" i="1"/>
  <c r="D173" i="1"/>
  <c r="E175" i="1"/>
  <c r="E1200" i="2"/>
  <c r="E1199" i="2"/>
  <c r="E1198" i="2"/>
  <c r="E1197" i="2"/>
  <c r="E1196" i="2"/>
  <c r="E1195" i="2"/>
  <c r="E1194" i="2"/>
  <c r="E1193" i="2"/>
  <c r="E1192" i="2"/>
  <c r="K1177" i="2"/>
  <c r="F175" i="1" s="1"/>
  <c r="K1170" i="2"/>
  <c r="F174" i="1" s="1"/>
  <c r="K1159" i="2"/>
  <c r="F173" i="1" s="1"/>
  <c r="J1190" i="2"/>
  <c r="D1190" i="2"/>
  <c r="J1170" i="2"/>
  <c r="D1170" i="2"/>
  <c r="J1159" i="2"/>
  <c r="D1159" i="2"/>
  <c r="J1177" i="2"/>
  <c r="K1190" i="2" l="1"/>
  <c r="F176" i="1" s="1"/>
  <c r="E172" i="1" l="1"/>
  <c r="K1154" i="2"/>
  <c r="F172" i="1" s="1"/>
  <c r="J1154" i="2"/>
  <c r="K1091" i="2"/>
  <c r="F162" i="1" s="1"/>
  <c r="J1091" i="2"/>
  <c r="E162" i="1"/>
  <c r="E474" i="2" l="1"/>
  <c r="I140" i="2"/>
  <c r="G350" i="2" l="1"/>
  <c r="G1127" i="2"/>
  <c r="K1125" i="2" s="1"/>
  <c r="F167" i="1" s="1"/>
  <c r="J1125" i="2"/>
  <c r="E167" i="1"/>
  <c r="E838" i="2" l="1"/>
  <c r="K831" i="2" s="1"/>
  <c r="F117" i="1" s="1"/>
  <c r="J831" i="2"/>
  <c r="E117" i="1"/>
  <c r="E111" i="1"/>
  <c r="G794" i="2"/>
  <c r="G793" i="2"/>
  <c r="G792" i="2"/>
  <c r="G791" i="2"/>
  <c r="G790" i="2"/>
  <c r="G789" i="2"/>
  <c r="J786" i="2"/>
  <c r="G772" i="2"/>
  <c r="G771" i="2"/>
  <c r="H744" i="2"/>
  <c r="E97" i="1"/>
  <c r="D97" i="1"/>
  <c r="J694" i="2"/>
  <c r="D694" i="2"/>
  <c r="G683" i="2"/>
  <c r="K681" i="2" s="1"/>
  <c r="F94" i="1" s="1"/>
  <c r="J681" i="2"/>
  <c r="D681" i="2"/>
  <c r="E94" i="1"/>
  <c r="G625" i="2"/>
  <c r="I625" i="2" s="1"/>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33" i="2"/>
  <c r="H334" i="2"/>
  <c r="H335" i="2"/>
  <c r="H336" i="2"/>
  <c r="H337" i="2"/>
  <c r="H338" i="2"/>
  <c r="H339" i="2"/>
  <c r="H340" i="2"/>
  <c r="H341" i="2"/>
  <c r="H342" i="2"/>
  <c r="H343" i="2"/>
  <c r="H344" i="2"/>
  <c r="H290" i="2"/>
  <c r="K786" i="2" l="1"/>
  <c r="F111" i="1" s="1"/>
  <c r="E170" i="2" l="1"/>
  <c r="I170" i="2" s="1"/>
  <c r="E169" i="2"/>
  <c r="I169" i="2" s="1"/>
  <c r="E168" i="2"/>
  <c r="I168" i="2" s="1"/>
  <c r="E167" i="2"/>
  <c r="I167" i="2" s="1"/>
  <c r="E166" i="2"/>
  <c r="I166" i="2" s="1"/>
  <c r="E165" i="2"/>
  <c r="I165" i="2" s="1"/>
  <c r="E164" i="2"/>
  <c r="I164" i="2" s="1"/>
  <c r="E163" i="2"/>
  <c r="I163" i="2" s="1"/>
  <c r="E162" i="2"/>
  <c r="I162" i="2" s="1"/>
  <c r="E161" i="2"/>
  <c r="I161" i="2" s="1"/>
  <c r="E160" i="2"/>
  <c r="I160" i="2" s="1"/>
  <c r="E159" i="2"/>
  <c r="I159" i="2" s="1"/>
  <c r="E158" i="2"/>
  <c r="I158" i="2" s="1"/>
  <c r="E157" i="2"/>
  <c r="I157" i="2" s="1"/>
  <c r="E156" i="2"/>
  <c r="I156" i="2" s="1"/>
  <c r="E155" i="2"/>
  <c r="I155" i="2" s="1"/>
  <c r="E154" i="2"/>
  <c r="I154" i="2" s="1"/>
  <c r="E153" i="2"/>
  <c r="I153" i="2" s="1"/>
  <c r="E152" i="2"/>
  <c r="I152" i="2" s="1"/>
  <c r="E151" i="2"/>
  <c r="I151" i="2" s="1"/>
  <c r="E150" i="2"/>
  <c r="I150" i="2" s="1"/>
  <c r="E149" i="2"/>
  <c r="I149" i="2" s="1"/>
  <c r="E148" i="2"/>
  <c r="I148" i="2" s="1"/>
  <c r="F139" i="2"/>
  <c r="E139" i="2"/>
  <c r="F138" i="2"/>
  <c r="E138" i="2"/>
  <c r="F137" i="2"/>
  <c r="E137" i="2"/>
  <c r="F136" i="2"/>
  <c r="E136" i="2"/>
  <c r="F135" i="2"/>
  <c r="E135" i="2"/>
  <c r="F134" i="2"/>
  <c r="E134" i="2"/>
  <c r="F133" i="2"/>
  <c r="E133" i="2"/>
  <c r="F132" i="2"/>
  <c r="E132" i="2"/>
  <c r="F131" i="2"/>
  <c r="E131" i="2"/>
  <c r="F130" i="2"/>
  <c r="E130" i="2"/>
  <c r="J222" i="2" l="1"/>
  <c r="D220" i="2"/>
  <c r="D224" i="2" s="1"/>
  <c r="K222" i="2" s="1"/>
  <c r="F55" i="1" s="1"/>
  <c r="J218" i="2"/>
  <c r="D218" i="2"/>
  <c r="F215" i="2"/>
  <c r="F214" i="2"/>
  <c r="J211" i="2"/>
  <c r="D211" i="2"/>
  <c r="E55" i="1"/>
  <c r="E54" i="1"/>
  <c r="D54" i="1"/>
  <c r="E53" i="1"/>
  <c r="D53" i="1"/>
  <c r="I139" i="2"/>
  <c r="I138" i="2"/>
  <c r="I137" i="2"/>
  <c r="I136" i="2"/>
  <c r="I135" i="2"/>
  <c r="I134" i="2"/>
  <c r="I133" i="2"/>
  <c r="I132" i="2"/>
  <c r="I131" i="2"/>
  <c r="I130" i="2"/>
  <c r="H177" i="2"/>
  <c r="K174" i="2" s="1"/>
  <c r="J186" i="2"/>
  <c r="D186" i="2"/>
  <c r="J180" i="2"/>
  <c r="D180" i="2"/>
  <c r="J174" i="2"/>
  <c r="D174" i="2"/>
  <c r="I142" i="2" l="1"/>
  <c r="K128" i="2" s="1"/>
  <c r="E192" i="2" s="1"/>
  <c r="F216" i="2"/>
  <c r="K211" i="2" s="1"/>
  <c r="F53" i="1" s="1"/>
  <c r="K218" i="2"/>
  <c r="F54" i="1" s="1"/>
  <c r="I171" i="2"/>
  <c r="K145" i="2" s="1"/>
  <c r="E193" i="2" s="1"/>
  <c r="E50" i="1"/>
  <c r="D50" i="1"/>
  <c r="E49" i="1"/>
  <c r="D49" i="1"/>
  <c r="E48" i="1"/>
  <c r="D48" i="1"/>
  <c r="E560" i="2"/>
  <c r="G541" i="2"/>
  <c r="I541" i="2" s="1"/>
  <c r="G540" i="2"/>
  <c r="I540" i="2" s="1"/>
  <c r="G539" i="2"/>
  <c r="I539" i="2" s="1"/>
  <c r="G538" i="2"/>
  <c r="I538" i="2" s="1"/>
  <c r="G537" i="2"/>
  <c r="I537" i="2" s="1"/>
  <c r="G536" i="2"/>
  <c r="I536" i="2" s="1"/>
  <c r="G535" i="2"/>
  <c r="I535" i="2" s="1"/>
  <c r="G534" i="2"/>
  <c r="I534" i="2" s="1"/>
  <c r="G533" i="2"/>
  <c r="I533" i="2" s="1"/>
  <c r="G532" i="2"/>
  <c r="I532" i="2" s="1"/>
  <c r="G531" i="2"/>
  <c r="I531" i="2" s="1"/>
  <c r="G530" i="2"/>
  <c r="I530" i="2" s="1"/>
  <c r="G529" i="2"/>
  <c r="I529" i="2" s="1"/>
  <c r="G528" i="2"/>
  <c r="I528" i="2" s="1"/>
  <c r="G527" i="2"/>
  <c r="I527" i="2" s="1"/>
  <c r="K1513" i="2"/>
  <c r="J1513" i="2"/>
  <c r="E245" i="1"/>
  <c r="K1250" i="2"/>
  <c r="J1250" i="2"/>
  <c r="E192" i="1"/>
  <c r="K1523" i="2"/>
  <c r="F247" i="1" s="1"/>
  <c r="K1519" i="2"/>
  <c r="F246" i="1" s="1"/>
  <c r="K1509" i="2"/>
  <c r="K1505" i="2"/>
  <c r="F243" i="1" s="1"/>
  <c r="K1501" i="2"/>
  <c r="F242" i="1" s="1"/>
  <c r="K1496" i="2"/>
  <c r="F241" i="1" s="1"/>
  <c r="K1492" i="2"/>
  <c r="F240" i="1" s="1"/>
  <c r="K1488" i="2"/>
  <c r="F239" i="1" s="1"/>
  <c r="K1484" i="2"/>
  <c r="F238" i="1" s="1"/>
  <c r="J1496" i="2"/>
  <c r="D1496" i="2"/>
  <c r="J1492" i="2"/>
  <c r="D1492" i="2"/>
  <c r="J1488" i="2"/>
  <c r="D1488" i="2"/>
  <c r="J1523" i="2"/>
  <c r="J1519" i="2"/>
  <c r="J1509" i="2"/>
  <c r="J1505" i="2"/>
  <c r="J1484" i="2"/>
  <c r="E247" i="1"/>
  <c r="E246" i="1"/>
  <c r="E238" i="1"/>
  <c r="E244" i="1"/>
  <c r="E243" i="1"/>
  <c r="E1445" i="2"/>
  <c r="G1426" i="2"/>
  <c r="I1426" i="2" s="1"/>
  <c r="G1425" i="2"/>
  <c r="I1425" i="2" s="1"/>
  <c r="G1424" i="2"/>
  <c r="I1424" i="2" s="1"/>
  <c r="G1423" i="2"/>
  <c r="I1423" i="2" s="1"/>
  <c r="G1422" i="2"/>
  <c r="I1422" i="2" s="1"/>
  <c r="G1421" i="2"/>
  <c r="I1421" i="2" s="1"/>
  <c r="G1420" i="2"/>
  <c r="I1420" i="2" s="1"/>
  <c r="G1419" i="2"/>
  <c r="I1419" i="2" s="1"/>
  <c r="G1418" i="2"/>
  <c r="I1418" i="2" s="1"/>
  <c r="G1417" i="2"/>
  <c r="I1417" i="2" s="1"/>
  <c r="G1416" i="2"/>
  <c r="I1416" i="2" s="1"/>
  <c r="G1415" i="2"/>
  <c r="I1415" i="2" s="1"/>
  <c r="G1414" i="2"/>
  <c r="I1414" i="2" s="1"/>
  <c r="G1413" i="2"/>
  <c r="I1413" i="2" s="1"/>
  <c r="G1412" i="2"/>
  <c r="I1412" i="2" s="1"/>
  <c r="E241" i="1"/>
  <c r="D241" i="1"/>
  <c r="E240" i="1"/>
  <c r="D240" i="1"/>
  <c r="E239" i="1"/>
  <c r="D239" i="1"/>
  <c r="K1207" i="2"/>
  <c r="F178" i="1" s="1"/>
  <c r="K1203" i="2"/>
  <c r="F177" i="1" s="1"/>
  <c r="J1207" i="2"/>
  <c r="J1203" i="2"/>
  <c r="E178" i="1"/>
  <c r="E177" i="1"/>
  <c r="K1285" i="2"/>
  <c r="F200" i="1" s="1"/>
  <c r="J1285" i="2"/>
  <c r="D1285" i="2"/>
  <c r="E200" i="1"/>
  <c r="D200" i="1"/>
  <c r="G809" i="2"/>
  <c r="F800" i="2"/>
  <c r="K797" i="2" s="1"/>
  <c r="F697" i="2"/>
  <c r="K694" i="2" s="1"/>
  <c r="H692" i="2"/>
  <c r="K689" i="2" s="1"/>
  <c r="F96" i="1" s="1"/>
  <c r="J689" i="2"/>
  <c r="E96" i="1"/>
  <c r="G687" i="2"/>
  <c r="E687" i="2"/>
  <c r="F244" i="1" l="1"/>
  <c r="F245" i="1"/>
  <c r="F192" i="1"/>
  <c r="E182" i="2"/>
  <c r="I542" i="2"/>
  <c r="K525" i="2" s="1"/>
  <c r="I1427" i="2"/>
  <c r="K1410" i="2" s="1"/>
  <c r="I687" i="2"/>
  <c r="K685" i="2" s="1"/>
  <c r="I257" i="1" l="1"/>
  <c r="H182" i="2"/>
  <c r="F189" i="2"/>
  <c r="J353" i="2"/>
  <c r="D353" i="2"/>
  <c r="E69" i="1"/>
  <c r="D69" i="1"/>
  <c r="G389" i="2"/>
  <c r="G388" i="2"/>
  <c r="G387" i="2"/>
  <c r="G386" i="2"/>
  <c r="G385" i="2"/>
  <c r="G384" i="2"/>
  <c r="G383" i="2"/>
  <c r="G382" i="2"/>
  <c r="G381" i="2"/>
  <c r="G380" i="2"/>
  <c r="G379" i="2"/>
  <c r="G378" i="2"/>
  <c r="G377" i="2"/>
  <c r="G376" i="2"/>
  <c r="G375" i="2"/>
  <c r="G374" i="2"/>
  <c r="G373" i="2"/>
  <c r="G372" i="2"/>
  <c r="G371" i="2"/>
  <c r="G370" i="2"/>
  <c r="G369" i="2"/>
  <c r="G368" i="2"/>
  <c r="G367" i="2"/>
  <c r="G365" i="2"/>
  <c r="G364" i="2"/>
  <c r="G363" i="2"/>
  <c r="G362" i="2"/>
  <c r="G361" i="2"/>
  <c r="G360" i="2"/>
  <c r="G359" i="2"/>
  <c r="G358" i="2"/>
  <c r="G357" i="2"/>
  <c r="G356" i="2"/>
  <c r="K1136" i="2"/>
  <c r="F169" i="1" s="1"/>
  <c r="K1130" i="2"/>
  <c r="F168" i="1" s="1"/>
  <c r="J1136" i="2"/>
  <c r="J1130" i="2"/>
  <c r="E169" i="1"/>
  <c r="E168" i="1"/>
  <c r="E79" i="2"/>
  <c r="K76" i="2" s="1"/>
  <c r="D84" i="2"/>
  <c r="K81" i="2" s="1"/>
  <c r="F34" i="1" s="1"/>
  <c r="F72" i="2"/>
  <c r="K69" i="2" s="1"/>
  <c r="F32" i="1" s="1"/>
  <c r="F67" i="2"/>
  <c r="K64" i="2" s="1"/>
  <c r="F31" i="1" s="1"/>
  <c r="F61" i="2"/>
  <c r="K58" i="2" s="1"/>
  <c r="F30" i="1" s="1"/>
  <c r="J81" i="2"/>
  <c r="J76" i="2"/>
  <c r="J69" i="2"/>
  <c r="J64" i="2"/>
  <c r="J58" i="2"/>
  <c r="K180" i="2" l="1"/>
  <c r="E189" i="2" s="1"/>
  <c r="G189" i="2" s="1"/>
  <c r="H184" i="2"/>
  <c r="K353" i="2"/>
  <c r="F69" i="1" s="1"/>
  <c r="F49" i="1" l="1"/>
  <c r="E34" i="1"/>
  <c r="E33" i="1"/>
  <c r="E32" i="1"/>
  <c r="E31" i="1"/>
  <c r="E30" i="1"/>
  <c r="D245" i="2"/>
  <c r="F245" i="2" s="1"/>
  <c r="K243" i="2" s="1"/>
  <c r="F61" i="1" s="1"/>
  <c r="K238" i="2"/>
  <c r="F60" i="1" s="1"/>
  <c r="J243" i="2"/>
  <c r="J238" i="2"/>
  <c r="E61" i="1"/>
  <c r="E60" i="1"/>
  <c r="I35" i="1" l="1"/>
  <c r="J1310" i="2"/>
  <c r="D1310" i="2"/>
  <c r="J1305" i="2"/>
  <c r="D1305" i="2"/>
  <c r="J1280" i="2"/>
  <c r="D1280" i="2"/>
  <c r="J1276" i="2"/>
  <c r="D1276" i="2"/>
  <c r="J1270" i="2"/>
  <c r="D1270" i="2"/>
  <c r="J821" i="2"/>
  <c r="D821" i="2"/>
  <c r="J797" i="2"/>
  <c r="D797" i="2"/>
  <c r="J781" i="2"/>
  <c r="D781" i="2"/>
  <c r="J661" i="2"/>
  <c r="D661" i="2"/>
  <c r="J642" i="2"/>
  <c r="D642" i="2"/>
  <c r="J632" i="2"/>
  <c r="D632" i="2"/>
  <c r="J599" i="2"/>
  <c r="D599" i="2"/>
  <c r="J581" i="2"/>
  <c r="D581" i="2"/>
  <c r="J563" i="2"/>
  <c r="D563" i="2"/>
  <c r="J478" i="2"/>
  <c r="D478" i="2"/>
  <c r="J457" i="2"/>
  <c r="D457" i="2"/>
  <c r="J444" i="2"/>
  <c r="D444" i="2"/>
  <c r="J430" i="2"/>
  <c r="D430" i="2"/>
  <c r="J419" i="2"/>
  <c r="D419" i="2"/>
  <c r="J408" i="2"/>
  <c r="D408" i="2"/>
  <c r="J279" i="2"/>
  <c r="D279" i="2"/>
  <c r="J264" i="2"/>
  <c r="D264" i="2"/>
  <c r="J254" i="2"/>
  <c r="D254" i="2"/>
  <c r="J231" i="2"/>
  <c r="D231" i="2"/>
  <c r="J145" i="2"/>
  <c r="D145" i="2"/>
  <c r="J128" i="2"/>
  <c r="D128" i="2"/>
  <c r="G1585" i="2"/>
  <c r="H1585" i="2" s="1"/>
  <c r="G1580" i="2"/>
  <c r="H1580" i="2" s="1"/>
  <c r="C1583" i="2"/>
  <c r="C1578" i="2"/>
  <c r="G1576" i="2"/>
  <c r="H1576" i="2" s="1"/>
  <c r="J1481" i="2"/>
  <c r="J1479" i="2"/>
  <c r="J1477" i="2"/>
  <c r="J1475" i="2"/>
  <c r="J1473" i="2"/>
  <c r="J1467" i="2"/>
  <c r="J1455" i="2"/>
  <c r="J1449" i="2"/>
  <c r="J1410" i="2"/>
  <c r="J1373" i="2"/>
  <c r="J1364" i="2"/>
  <c r="J1352" i="2"/>
  <c r="J1331" i="2"/>
  <c r="J1325" i="2"/>
  <c r="J1321" i="2"/>
  <c r="J1290" i="2"/>
  <c r="J1256" i="2"/>
  <c r="J1246" i="2"/>
  <c r="J1150" i="2"/>
  <c r="J1142" i="2"/>
  <c r="J1119" i="2"/>
  <c r="J1112" i="2"/>
  <c r="J1103" i="2"/>
  <c r="J1097" i="2"/>
  <c r="J1081" i="2"/>
  <c r="J1067" i="2"/>
  <c r="J1062" i="2"/>
  <c r="J1053" i="2"/>
  <c r="J1045" i="2"/>
  <c r="J1032" i="2"/>
  <c r="J1028" i="2"/>
  <c r="J1024" i="2"/>
  <c r="J1018" i="2"/>
  <c r="J1013" i="2"/>
  <c r="J1009" i="2"/>
  <c r="J868" i="2"/>
  <c r="J862" i="2"/>
  <c r="J855" i="2"/>
  <c r="J844" i="2"/>
  <c r="J812" i="2"/>
  <c r="J807" i="2"/>
  <c r="J760" i="2"/>
  <c r="J756" i="2"/>
  <c r="J752" i="2"/>
  <c r="J746" i="2"/>
  <c r="J741" i="2"/>
  <c r="J736" i="2"/>
  <c r="J727" i="2"/>
  <c r="J715" i="2"/>
  <c r="J707" i="2"/>
  <c r="J685" i="2"/>
  <c r="J525" i="2"/>
  <c r="J486" i="2"/>
  <c r="J398" i="2"/>
  <c r="J392" i="2"/>
  <c r="J287" i="2"/>
  <c r="J248" i="2"/>
  <c r="J227" i="2"/>
  <c r="J206" i="2"/>
  <c r="J198" i="2"/>
  <c r="J124" i="2"/>
  <c r="J118" i="2"/>
  <c r="J112" i="2"/>
  <c r="J106" i="2"/>
  <c r="J100" i="2"/>
  <c r="J94" i="2"/>
  <c r="J88" i="2"/>
  <c r="E205" i="1"/>
  <c r="D205" i="1"/>
  <c r="E204" i="1"/>
  <c r="D204" i="1"/>
  <c r="E199" i="1"/>
  <c r="D199" i="1"/>
  <c r="E198" i="1"/>
  <c r="D198" i="1"/>
  <c r="E197" i="1"/>
  <c r="D197" i="1"/>
  <c r="E140" i="1"/>
  <c r="D140" i="1"/>
  <c r="E139" i="1"/>
  <c r="D139" i="1"/>
  <c r="E138" i="1"/>
  <c r="D138" i="1"/>
  <c r="E137" i="1"/>
  <c r="D137" i="1"/>
  <c r="E135" i="1"/>
  <c r="D135" i="1"/>
  <c r="E134" i="1"/>
  <c r="D134" i="1"/>
  <c r="E133" i="1"/>
  <c r="D133" i="1"/>
  <c r="E132" i="1"/>
  <c r="D132" i="1"/>
  <c r="E131" i="1"/>
  <c r="D131" i="1"/>
  <c r="E130" i="1"/>
  <c r="D130" i="1"/>
  <c r="E129" i="1"/>
  <c r="D129" i="1"/>
  <c r="E121" i="1"/>
  <c r="D121" i="1"/>
  <c r="E116" i="1"/>
  <c r="D116" i="1"/>
  <c r="E112" i="1"/>
  <c r="D112" i="1"/>
  <c r="E110" i="1"/>
  <c r="D110" i="1"/>
  <c r="E91" i="1"/>
  <c r="D91" i="1"/>
  <c r="E90" i="1"/>
  <c r="D90" i="1"/>
  <c r="E89" i="1"/>
  <c r="D89" i="1"/>
  <c r="E87" i="1"/>
  <c r="D87" i="1"/>
  <c r="E86" i="1"/>
  <c r="D86" i="1"/>
  <c r="E85" i="1"/>
  <c r="D85" i="1"/>
  <c r="E77" i="1"/>
  <c r="D77" i="1"/>
  <c r="E76" i="1"/>
  <c r="D76" i="1"/>
  <c r="E75" i="1"/>
  <c r="D75" i="1"/>
  <c r="E74" i="1"/>
  <c r="D74" i="1"/>
  <c r="E73" i="1"/>
  <c r="D73" i="1"/>
  <c r="E72" i="1"/>
  <c r="D72" i="1"/>
  <c r="E65" i="1"/>
  <c r="D65" i="1"/>
  <c r="E64" i="1"/>
  <c r="D64" i="1"/>
  <c r="E63" i="1"/>
  <c r="D63" i="1"/>
  <c r="E57" i="1"/>
  <c r="D57" i="1"/>
  <c r="E47" i="1"/>
  <c r="D47" i="1"/>
  <c r="E46" i="1"/>
  <c r="D46" i="1"/>
  <c r="E20" i="1"/>
  <c r="D20" i="1"/>
  <c r="E235" i="1"/>
  <c r="E234" i="1"/>
  <c r="E233" i="1"/>
  <c r="E232" i="1"/>
  <c r="E231" i="1"/>
  <c r="E228" i="1"/>
  <c r="E227" i="1"/>
  <c r="E226" i="1"/>
  <c r="E225" i="1"/>
  <c r="E216" i="1"/>
  <c r="E215" i="1"/>
  <c r="E214" i="1"/>
  <c r="E209" i="1"/>
  <c r="E208" i="1"/>
  <c r="E207" i="1"/>
  <c r="E201" i="1"/>
  <c r="E193" i="1"/>
  <c r="E191" i="1"/>
  <c r="E171" i="1"/>
  <c r="E170" i="1"/>
  <c r="E166" i="1"/>
  <c r="E165" i="1"/>
  <c r="E164" i="1"/>
  <c r="E163" i="1"/>
  <c r="E161" i="1"/>
  <c r="E160" i="1"/>
  <c r="E159" i="1"/>
  <c r="E158" i="1"/>
  <c r="E157" i="1"/>
  <c r="E156" i="1"/>
  <c r="E155" i="1"/>
  <c r="E154" i="1"/>
  <c r="E153" i="1"/>
  <c r="E152" i="1"/>
  <c r="E151" i="1"/>
  <c r="E124" i="1"/>
  <c r="E123" i="1"/>
  <c r="E122" i="1"/>
  <c r="E120" i="1"/>
  <c r="E115" i="1"/>
  <c r="E114" i="1"/>
  <c r="E109" i="1"/>
  <c r="E108" i="1"/>
  <c r="E107" i="1"/>
  <c r="E106" i="1"/>
  <c r="E105" i="1"/>
  <c r="E104" i="1"/>
  <c r="E103" i="1"/>
  <c r="E102" i="1"/>
  <c r="E101" i="1"/>
  <c r="E95" i="1"/>
  <c r="E84" i="1"/>
  <c r="E78" i="1"/>
  <c r="E71" i="1"/>
  <c r="E70" i="1"/>
  <c r="E68" i="1"/>
  <c r="E62" i="1"/>
  <c r="E56" i="1"/>
  <c r="E52" i="1"/>
  <c r="E51" i="1"/>
  <c r="E45" i="1"/>
  <c r="E42" i="1"/>
  <c r="E41" i="1"/>
  <c r="E40" i="1"/>
  <c r="E39" i="1"/>
  <c r="E38" i="1"/>
  <c r="E37" i="1"/>
  <c r="E23" i="1"/>
  <c r="E22" i="1"/>
  <c r="E21" i="1"/>
  <c r="D1481" i="2"/>
  <c r="D1475" i="2"/>
  <c r="D1473" i="2"/>
  <c r="D1479" i="2"/>
  <c r="D1477" i="2"/>
  <c r="D1018" i="2"/>
  <c r="D1024" i="2"/>
  <c r="D154" i="1"/>
  <c r="D812" i="2"/>
  <c r="D1028" i="2"/>
  <c r="D1062" i="2"/>
  <c r="D1053" i="2"/>
  <c r="D1081" i="2"/>
  <c r="D1097" i="2"/>
  <c r="D1455" i="2"/>
  <c r="D1467" i="2"/>
  <c r="D1449" i="2"/>
  <c r="D685" i="2"/>
  <c r="D1364" i="2"/>
  <c r="D1373" i="2"/>
  <c r="D1009" i="2"/>
  <c r="D1013" i="2"/>
  <c r="D855" i="2"/>
  <c r="D844" i="2"/>
  <c r="D122" i="1"/>
  <c r="D1032" i="2"/>
  <c r="D1067" i="2"/>
  <c r="D1142" i="2"/>
  <c r="D746" i="2"/>
  <c r="D752" i="2"/>
  <c r="D756" i="2"/>
  <c r="D736" i="2"/>
  <c r="D707" i="2"/>
  <c r="D715" i="2"/>
  <c r="D727" i="2"/>
  <c r="D760" i="2"/>
  <c r="D807" i="2"/>
  <c r="D741" i="2"/>
  <c r="D1331" i="2"/>
  <c r="D1325" i="2"/>
  <c r="D525" i="2"/>
  <c r="D398" i="2"/>
  <c r="D486" i="2"/>
  <c r="D287" i="2"/>
  <c r="D1352" i="2"/>
  <c r="D1321" i="2"/>
  <c r="D227" i="2"/>
  <c r="D1290" i="2"/>
  <c r="D1256" i="2"/>
  <c r="D118" i="2"/>
  <c r="D112" i="2"/>
  <c r="D106" i="2"/>
  <c r="D88" i="2"/>
  <c r="D100" i="2"/>
  <c r="D94" i="2"/>
  <c r="D248" i="2"/>
  <c r="D206" i="2"/>
  <c r="D198" i="2"/>
  <c r="D23" i="1"/>
  <c r="D21" i="1"/>
  <c r="D22" i="1"/>
  <c r="D124" i="2"/>
  <c r="D1246" i="2" l="1"/>
  <c r="D1211" i="2"/>
  <c r="D179" i="1"/>
  <c r="D180" i="1"/>
  <c r="D1215" i="2"/>
  <c r="D220" i="1"/>
  <c r="D1386" i="2"/>
  <c r="D79" i="1"/>
  <c r="D491" i="2"/>
  <c r="D29" i="1"/>
  <c r="D51" i="2"/>
  <c r="D206" i="1"/>
  <c r="D1316" i="2"/>
  <c r="D28" i="1"/>
  <c r="D45" i="2"/>
  <c r="D194" i="1"/>
  <c r="D1261" i="2"/>
  <c r="D37" i="2"/>
  <c r="D26" i="1"/>
  <c r="D43" i="2"/>
  <c r="D27" i="1"/>
  <c r="D392" i="2"/>
  <c r="D1410" i="2"/>
  <c r="D1045" i="2"/>
  <c r="D1119" i="2"/>
  <c r="D1112" i="2"/>
  <c r="D1295" i="2"/>
  <c r="D202" i="1"/>
  <c r="D1300" i="2"/>
  <c r="D203" i="1"/>
  <c r="D868" i="2"/>
  <c r="D991" i="2"/>
  <c r="D146" i="1"/>
  <c r="D124" i="1"/>
  <c r="D148" i="1"/>
  <c r="D1002" i="2"/>
  <c r="D145" i="1"/>
  <c r="D986" i="2"/>
  <c r="D940" i="2"/>
  <c r="D136" i="1"/>
  <c r="D113" i="1"/>
  <c r="D802" i="2"/>
  <c r="D187" i="1"/>
  <c r="D1236" i="2"/>
  <c r="D183" i="1"/>
  <c r="D1219" i="2"/>
  <c r="D1223" i="2"/>
  <c r="D184" i="1"/>
  <c r="D1231" i="2"/>
  <c r="D186" i="1"/>
  <c r="D175" i="1"/>
  <c r="D1177" i="2"/>
  <c r="D172" i="1"/>
  <c r="D1154" i="2"/>
  <c r="D1103" i="2"/>
  <c r="D1150" i="2"/>
  <c r="D1240" i="2"/>
  <c r="D188" i="1"/>
  <c r="D185" i="1"/>
  <c r="D1227" i="2"/>
  <c r="D162" i="1"/>
  <c r="D1091" i="2"/>
  <c r="D167" i="1"/>
  <c r="D1125" i="2"/>
  <c r="D831" i="2"/>
  <c r="D117" i="1"/>
  <c r="D786" i="2"/>
  <c r="D111" i="1"/>
  <c r="D222" i="2"/>
  <c r="D55" i="1"/>
  <c r="D1513" i="2"/>
  <c r="D245" i="1"/>
  <c r="D1250" i="2"/>
  <c r="D192" i="1"/>
  <c r="D1523" i="2"/>
  <c r="D247" i="1"/>
  <c r="D1484" i="2"/>
  <c r="D244" i="1"/>
  <c r="D1509" i="2"/>
  <c r="D246" i="1"/>
  <c r="D1519" i="2"/>
  <c r="D243" i="1"/>
  <c r="D1505" i="2"/>
  <c r="D238" i="1"/>
  <c r="D1203" i="2"/>
  <c r="D177" i="1"/>
  <c r="D178" i="1"/>
  <c r="D1207" i="2"/>
  <c r="D96" i="1"/>
  <c r="D689" i="2"/>
  <c r="D1130" i="2"/>
  <c r="D168" i="1"/>
  <c r="D169" i="1"/>
  <c r="D1136" i="2"/>
  <c r="D30" i="1"/>
  <c r="D58" i="2"/>
  <c r="D31" i="1"/>
  <c r="D64" i="2"/>
  <c r="D81" i="2"/>
  <c r="D34" i="1"/>
  <c r="D33" i="1"/>
  <c r="D76" i="2"/>
  <c r="D32" i="1"/>
  <c r="D69" i="2"/>
  <c r="D60" i="1"/>
  <c r="D238" i="2"/>
  <c r="D243" i="2"/>
  <c r="D61" i="1"/>
  <c r="D38" i="1"/>
  <c r="D40" i="1"/>
  <c r="D42" i="1"/>
  <c r="D51" i="1"/>
  <c r="D62" i="1"/>
  <c r="D71" i="1"/>
  <c r="D102" i="1"/>
  <c r="D104" i="1"/>
  <c r="D106" i="1"/>
  <c r="D108" i="1"/>
  <c r="D114" i="1"/>
  <c r="D120" i="1"/>
  <c r="D123" i="1"/>
  <c r="D152" i="1"/>
  <c r="D156" i="1"/>
  <c r="D158" i="1"/>
  <c r="D160" i="1"/>
  <c r="D163" i="1"/>
  <c r="D166" i="1"/>
  <c r="D171" i="1"/>
  <c r="D193" i="1"/>
  <c r="D207" i="1"/>
  <c r="D209" i="1"/>
  <c r="D215" i="1"/>
  <c r="D226" i="1"/>
  <c r="D228" i="1"/>
  <c r="D232" i="1"/>
  <c r="D234" i="1"/>
  <c r="D862" i="2"/>
  <c r="D37" i="1"/>
  <c r="D39" i="1"/>
  <c r="D41" i="1"/>
  <c r="D45" i="1"/>
  <c r="D52" i="1"/>
  <c r="D56" i="1"/>
  <c r="D68" i="1"/>
  <c r="D70" i="1"/>
  <c r="D78" i="1"/>
  <c r="D84" i="1"/>
  <c r="D95" i="1"/>
  <c r="D101" i="1"/>
  <c r="D103" i="1"/>
  <c r="D105" i="1"/>
  <c r="D107" i="1"/>
  <c r="D109" i="1"/>
  <c r="D115" i="1"/>
  <c r="D151" i="1"/>
  <c r="D153" i="1"/>
  <c r="D155" i="1"/>
  <c r="D157" i="1"/>
  <c r="D159" i="1"/>
  <c r="D161" i="1"/>
  <c r="D164" i="1"/>
  <c r="D165" i="1"/>
  <c r="D170" i="1"/>
  <c r="D191" i="1"/>
  <c r="D201" i="1"/>
  <c r="D208" i="1"/>
  <c r="D214" i="1"/>
  <c r="D216" i="1"/>
  <c r="D225" i="1"/>
  <c r="D227" i="1"/>
  <c r="D231" i="1"/>
  <c r="D233" i="1"/>
  <c r="D235" i="1"/>
  <c r="K1018" i="2"/>
  <c r="F153" i="1" s="1"/>
  <c r="K1013" i="2"/>
  <c r="F235" i="1"/>
  <c r="F234" i="1"/>
  <c r="F233" i="1"/>
  <c r="F232" i="1"/>
  <c r="F231" i="1"/>
  <c r="F1463" i="2"/>
  <c r="F1459" i="2"/>
  <c r="F152" i="1" l="1"/>
  <c r="K1455" i="2"/>
  <c r="F1335" i="2"/>
  <c r="F1329" i="2"/>
  <c r="K1325" i="2" s="1"/>
  <c r="F208" i="1" s="1"/>
  <c r="F332" i="2"/>
  <c r="H332" i="2" s="1"/>
  <c r="F331" i="2"/>
  <c r="H331" i="2" s="1"/>
  <c r="F330" i="2"/>
  <c r="H330" i="2" s="1"/>
  <c r="F329" i="2"/>
  <c r="H329" i="2" s="1"/>
  <c r="F328" i="2"/>
  <c r="H328" i="2" s="1"/>
  <c r="F327" i="2"/>
  <c r="H327" i="2" s="1"/>
  <c r="F326" i="2"/>
  <c r="H326" i="2" s="1"/>
  <c r="F325" i="2"/>
  <c r="H325" i="2" s="1"/>
  <c r="F324" i="2"/>
  <c r="H324" i="2" s="1"/>
  <c r="F323" i="2"/>
  <c r="H323" i="2" s="1"/>
  <c r="K1256" i="2"/>
  <c r="F193" i="1" s="1"/>
  <c r="E1274" i="2"/>
  <c r="K1270" i="2" s="1"/>
  <c r="K1331" i="2" l="1"/>
  <c r="F209" i="1" s="1"/>
  <c r="G629" i="2"/>
  <c r="I629" i="2" s="1"/>
  <c r="E483" i="2" l="1"/>
  <c r="K478" i="2" s="1"/>
  <c r="F77" i="1" s="1"/>
  <c r="K457" i="2"/>
  <c r="F76" i="1" s="1"/>
  <c r="E455" i="2"/>
  <c r="K444" i="2" s="1"/>
  <c r="F75" i="1" s="1"/>
  <c r="E440" i="2"/>
  <c r="K430" i="2" s="1"/>
  <c r="F74" i="1" s="1"/>
  <c r="E428" i="2"/>
  <c r="K419" i="2" s="1"/>
  <c r="F73" i="1" s="1"/>
  <c r="E417" i="2"/>
  <c r="K408" i="2" s="1"/>
  <c r="F72" i="1" s="1"/>
  <c r="E204" i="2"/>
  <c r="G204" i="2" s="1"/>
  <c r="H201" i="2"/>
  <c r="G1376" i="2"/>
  <c r="G1367" i="2"/>
  <c r="I1355" i="2"/>
  <c r="F1379" i="2" l="1"/>
  <c r="K1373" i="2" s="1"/>
  <c r="F216" i="1" s="1"/>
  <c r="F1371" i="2"/>
  <c r="K1364" i="2" s="1"/>
  <c r="F215" i="1" s="1"/>
  <c r="I203" i="2"/>
  <c r="K198" i="2" s="1"/>
  <c r="F47" i="1"/>
  <c r="H1357" i="2"/>
  <c r="I1357" i="2" l="1"/>
  <c r="F192" i="2" s="1"/>
  <c r="H1359" i="2"/>
  <c r="I1359" i="2" s="1"/>
  <c r="G1362" i="2" l="1"/>
  <c r="K1352" i="2" s="1"/>
  <c r="F214" i="1" s="1"/>
  <c r="D1389" i="2"/>
  <c r="K1321" i="2"/>
  <c r="F207" i="1" s="1"/>
  <c r="F1318" i="2"/>
  <c r="K1316" i="2" s="1"/>
  <c r="F206" i="1" s="1"/>
  <c r="E1314" i="2"/>
  <c r="K1310" i="2" s="1"/>
  <c r="F205" i="1" s="1"/>
  <c r="K1305" i="2"/>
  <c r="F204" i="1" s="1"/>
  <c r="K1295" i="2"/>
  <c r="F202" i="1" s="1"/>
  <c r="K1290" i="2"/>
  <c r="F201" i="1" s="1"/>
  <c r="F1283" i="2"/>
  <c r="K1280" i="2" s="1"/>
  <c r="K1276" i="2"/>
  <c r="K1246" i="2"/>
  <c r="E1148" i="2"/>
  <c r="K1142" i="2" s="1"/>
  <c r="G1122" i="2"/>
  <c r="G1121" i="2"/>
  <c r="G1116" i="2"/>
  <c r="G1115" i="2"/>
  <c r="E1109" i="2"/>
  <c r="K1103" i="2" s="1"/>
  <c r="F164" i="1" s="1"/>
  <c r="K1097" i="2"/>
  <c r="F163" i="1" s="1"/>
  <c r="E1088" i="2"/>
  <c r="K1081" i="2" s="1"/>
  <c r="F161" i="1" s="1"/>
  <c r="E1079" i="2"/>
  <c r="K1067" i="2" s="1"/>
  <c r="F160" i="1" s="1"/>
  <c r="E1060" i="2"/>
  <c r="K1053" i="2" s="1"/>
  <c r="F158" i="1" s="1"/>
  <c r="E1051" i="2"/>
  <c r="K1045" i="2" s="1"/>
  <c r="F157" i="1" s="1"/>
  <c r="E1043" i="2"/>
  <c r="K1032" i="2" s="1"/>
  <c r="K1028" i="2"/>
  <c r="K1024" i="2"/>
  <c r="F154" i="1" s="1"/>
  <c r="K1009" i="2"/>
  <c r="F151" i="1" s="1"/>
  <c r="H825" i="2"/>
  <c r="H826" i="2"/>
  <c r="H827" i="2"/>
  <c r="H824" i="2"/>
  <c r="E818" i="2"/>
  <c r="K812" i="2" s="1"/>
  <c r="F115" i="1" s="1"/>
  <c r="K807" i="2"/>
  <c r="F114" i="1" s="1"/>
  <c r="G763" i="2"/>
  <c r="G764" i="2"/>
  <c r="G765" i="2"/>
  <c r="G766" i="2"/>
  <c r="G767" i="2"/>
  <c r="G768" i="2"/>
  <c r="G769" i="2"/>
  <c r="G770" i="2"/>
  <c r="G773" i="2"/>
  <c r="G774" i="2"/>
  <c r="G775" i="2"/>
  <c r="G776" i="2"/>
  <c r="G762" i="2"/>
  <c r="K752" i="2"/>
  <c r="F107" i="1" s="1"/>
  <c r="E749" i="2"/>
  <c r="K746" i="2" s="1"/>
  <c r="F106" i="1" s="1"/>
  <c r="H743" i="2"/>
  <c r="E739" i="2"/>
  <c r="K736" i="2" s="1"/>
  <c r="F104" i="1" s="1"/>
  <c r="E734" i="2"/>
  <c r="K727" i="2" s="1"/>
  <c r="F103" i="1" s="1"/>
  <c r="E724" i="2"/>
  <c r="K715" i="2" s="1"/>
  <c r="F102" i="1" s="1"/>
  <c r="E712" i="2"/>
  <c r="K707" i="2" s="1"/>
  <c r="G636" i="2"/>
  <c r="G637" i="2"/>
  <c r="G621" i="2"/>
  <c r="I621" i="2" s="1"/>
  <c r="G622" i="2"/>
  <c r="I622" i="2" s="1"/>
  <c r="G623" i="2"/>
  <c r="I623" i="2" s="1"/>
  <c r="G624" i="2"/>
  <c r="I624" i="2" s="1"/>
  <c r="G626" i="2"/>
  <c r="I626" i="2" s="1"/>
  <c r="G627" i="2"/>
  <c r="I627" i="2" s="1"/>
  <c r="G628" i="2"/>
  <c r="I628" i="2" s="1"/>
  <c r="G620" i="2"/>
  <c r="I620" i="2" s="1"/>
  <c r="F97" i="1"/>
  <c r="F95" i="1"/>
  <c r="E677" i="2"/>
  <c r="K661" i="2" s="1"/>
  <c r="F91" i="1" s="1"/>
  <c r="E658" i="2"/>
  <c r="K642" i="2" s="1"/>
  <c r="F90" i="1" s="1"/>
  <c r="G635" i="2"/>
  <c r="E614" i="2"/>
  <c r="K599" i="2" s="1"/>
  <c r="F87" i="1" s="1"/>
  <c r="E597" i="2"/>
  <c r="K581" i="2" s="1"/>
  <c r="F86" i="1" s="1"/>
  <c r="E579" i="2"/>
  <c r="K563" i="2" s="1"/>
  <c r="F85" i="1" s="1"/>
  <c r="G510" i="2"/>
  <c r="I510" i="2" s="1"/>
  <c r="G511" i="2"/>
  <c r="I511" i="2" s="1"/>
  <c r="G512" i="2"/>
  <c r="I512" i="2" s="1"/>
  <c r="G513" i="2"/>
  <c r="I513" i="2" s="1"/>
  <c r="G514" i="2"/>
  <c r="I514" i="2" s="1"/>
  <c r="G515" i="2"/>
  <c r="I515" i="2" s="1"/>
  <c r="G516" i="2"/>
  <c r="I516" i="2" s="1"/>
  <c r="G517" i="2"/>
  <c r="I517" i="2" s="1"/>
  <c r="G518" i="2"/>
  <c r="I518" i="2" s="1"/>
  <c r="G519" i="2"/>
  <c r="I519" i="2" s="1"/>
  <c r="G520" i="2"/>
  <c r="I520" i="2" s="1"/>
  <c r="G521" i="2"/>
  <c r="I521" i="2" s="1"/>
  <c r="G522" i="2"/>
  <c r="I522" i="2" s="1"/>
  <c r="G509" i="2"/>
  <c r="I509" i="2" s="1"/>
  <c r="E404" i="2"/>
  <c r="K398" i="2" s="1"/>
  <c r="F71" i="1" s="1"/>
  <c r="F193" i="2"/>
  <c r="E259" i="2"/>
  <c r="G259" i="2" s="1"/>
  <c r="K486" i="2"/>
  <c r="K392" i="2"/>
  <c r="I217" i="1" l="1"/>
  <c r="K1386" i="2"/>
  <c r="F220" i="1" s="1"/>
  <c r="F191" i="1"/>
  <c r="I189" i="1"/>
  <c r="F101" i="1"/>
  <c r="D758" i="2"/>
  <c r="K741" i="2"/>
  <c r="F105" i="1" s="1"/>
  <c r="I630" i="2"/>
  <c r="K617" i="2" s="1"/>
  <c r="G193" i="2"/>
  <c r="E260" i="2"/>
  <c r="G260" i="2" s="1"/>
  <c r="G192" i="2"/>
  <c r="F70" i="1"/>
  <c r="D1452" i="2"/>
  <c r="K1449" i="2" s="1"/>
  <c r="F226" i="1" s="1"/>
  <c r="F155" i="1"/>
  <c r="F78" i="1"/>
  <c r="G1123" i="2"/>
  <c r="K1119" i="2" s="1"/>
  <c r="F166" i="1" s="1"/>
  <c r="K1062" i="2"/>
  <c r="F159" i="1" s="1"/>
  <c r="F156" i="1"/>
  <c r="D1152" i="2"/>
  <c r="K1150" i="2" s="1"/>
  <c r="F170" i="1"/>
  <c r="G273" i="2"/>
  <c r="G274" i="2" s="1"/>
  <c r="F198" i="1"/>
  <c r="F197" i="1"/>
  <c r="G267" i="2"/>
  <c r="G268" i="2" s="1"/>
  <c r="H345" i="2"/>
  <c r="K287" i="2" s="1"/>
  <c r="G1117" i="2"/>
  <c r="K1112" i="2" s="1"/>
  <c r="F165" i="1" s="1"/>
  <c r="H828" i="2"/>
  <c r="K821" i="2" s="1"/>
  <c r="F116" i="1" s="1"/>
  <c r="G777" i="2"/>
  <c r="K760" i="2" s="1"/>
  <c r="K756" i="2"/>
  <c r="F108" i="1" s="1"/>
  <c r="G638" i="2"/>
  <c r="K632" i="2" s="1"/>
  <c r="F89" i="1" s="1"/>
  <c r="I523" i="2"/>
  <c r="K506" i="2" s="1"/>
  <c r="F83" i="1" s="1"/>
  <c r="I223" i="1" l="1"/>
  <c r="N223" i="1"/>
  <c r="N220" i="1" s="1"/>
  <c r="G194" i="2"/>
  <c r="F68" i="1"/>
  <c r="I81" i="1" s="1"/>
  <c r="F112" i="1"/>
  <c r="D1469" i="2"/>
  <c r="F1469" i="2" s="1"/>
  <c r="K1467" i="2" s="1"/>
  <c r="F171" i="1"/>
  <c r="D783" i="2"/>
  <c r="K781" i="2" s="1"/>
  <c r="K186" i="2" l="1"/>
  <c r="I248" i="1"/>
  <c r="I236" i="1"/>
  <c r="F228" i="1"/>
  <c r="I229" i="1" l="1"/>
  <c r="I195" i="1"/>
  <c r="H233" i="2" l="1"/>
  <c r="K231" i="2" s="1"/>
  <c r="F57" i="1" s="1"/>
  <c r="K227" i="2"/>
  <c r="F56" i="1" s="1"/>
  <c r="E257" i="2" l="1"/>
  <c r="G257" i="2" s="1"/>
  <c r="I181" i="1" l="1"/>
  <c r="I149" i="1"/>
  <c r="I99" i="1" l="1"/>
  <c r="I118" i="1"/>
  <c r="I92" i="1"/>
  <c r="K124" i="2" l="1"/>
  <c r="K118" i="2"/>
  <c r="F42" i="1" s="1"/>
  <c r="D115" i="2"/>
  <c r="F115" i="2" s="1"/>
  <c r="K112" i="2" s="1"/>
  <c r="F41" i="1" s="1"/>
  <c r="F108" i="2"/>
  <c r="K106" i="2" s="1"/>
  <c r="F40" i="1" s="1"/>
  <c r="E96" i="2"/>
  <c r="D96" i="2"/>
  <c r="D103" i="2" s="1"/>
  <c r="F103" i="2" s="1"/>
  <c r="K100" i="2" s="1"/>
  <c r="F39" i="1" s="1"/>
  <c r="G90" i="2"/>
  <c r="K88" i="2" s="1"/>
  <c r="F37" i="1" s="1"/>
  <c r="F45" i="1" l="1"/>
  <c r="I58" i="1" s="1"/>
  <c r="E258" i="2"/>
  <c r="G258" i="2" s="1"/>
  <c r="G261" i="2" s="1"/>
  <c r="K254" i="2" s="1"/>
  <c r="D208" i="2"/>
  <c r="K206" i="2" s="1"/>
  <c r="F96" i="2"/>
  <c r="D251" i="2" s="1"/>
  <c r="E281" i="2" l="1"/>
  <c r="I267" i="2"/>
  <c r="I268" i="2"/>
  <c r="I273" i="2"/>
  <c r="I274" i="2"/>
  <c r="K94" i="2"/>
  <c r="F38" i="1" s="1"/>
  <c r="I43" i="1" s="1"/>
  <c r="F251" i="2"/>
  <c r="K248" i="2" s="1"/>
  <c r="F62" i="1" s="1"/>
  <c r="K264" i="2" l="1"/>
  <c r="F64" i="1" s="1"/>
  <c r="G281" i="2"/>
  <c r="E282" i="2" l="1"/>
  <c r="G282" i="2" s="1"/>
  <c r="G283" i="2" s="1"/>
  <c r="K279" i="2" s="1"/>
  <c r="F65" i="1" s="1"/>
  <c r="G33" i="2"/>
  <c r="G32" i="2"/>
  <c r="C29" i="2"/>
  <c r="F22" i="1"/>
  <c r="F21" i="1"/>
  <c r="C26" i="2"/>
  <c r="C24" i="2"/>
  <c r="G22" i="2"/>
  <c r="K20" i="2" s="1"/>
  <c r="F20" i="1" s="1"/>
  <c r="C20" i="2"/>
  <c r="C16" i="2"/>
  <c r="A16" i="2" s="1"/>
  <c r="G18" i="2"/>
  <c r="K16" i="2" s="1"/>
  <c r="F19" i="1" s="1"/>
  <c r="C12" i="2"/>
  <c r="A18" i="1"/>
  <c r="A874" i="2"/>
  <c r="A862" i="2"/>
  <c r="A849" i="2"/>
  <c r="A617" i="2"/>
  <c r="A581" i="2"/>
  <c r="A287" i="2"/>
  <c r="A285" i="2"/>
  <c r="A281" i="2"/>
  <c r="A268" i="2"/>
  <c r="A257" i="2"/>
  <c r="A253" i="2"/>
  <c r="A252" i="2"/>
  <c r="A250" i="2"/>
  <c r="A248" i="2"/>
  <c r="A227" i="2"/>
  <c r="A208" i="2"/>
  <c r="A199" i="2"/>
  <c r="A145" i="2"/>
  <c r="A126" i="2"/>
  <c r="A122" i="2"/>
  <c r="A118" i="2"/>
  <c r="A259" i="1"/>
  <c r="A219" i="1"/>
  <c r="A197" i="1"/>
  <c r="A196" i="1"/>
  <c r="A195" i="1"/>
  <c r="A191" i="1"/>
  <c r="A155" i="1"/>
  <c r="A153" i="1"/>
  <c r="A151" i="1"/>
  <c r="A125" i="1"/>
  <c r="A124" i="1"/>
  <c r="A123" i="1"/>
  <c r="A121" i="1"/>
  <c r="A120" i="1"/>
  <c r="A101" i="1"/>
  <c r="A99" i="1"/>
  <c r="A97" i="1"/>
  <c r="A95" i="1"/>
  <c r="A84" i="1"/>
  <c r="A83" i="1"/>
  <c r="A42" i="1"/>
  <c r="A41" i="1"/>
  <c r="A40" i="1"/>
  <c r="A39" i="1"/>
  <c r="A38" i="1"/>
  <c r="A37" i="1"/>
  <c r="A23" i="1"/>
  <c r="A20" i="1"/>
  <c r="A21" i="1"/>
  <c r="A22" i="1"/>
  <c r="A19" i="1"/>
  <c r="B8" i="7"/>
  <c r="B6" i="7"/>
  <c r="B4" i="7"/>
  <c r="D10" i="7"/>
  <c r="D11" i="7"/>
  <c r="D12" i="7"/>
  <c r="B7" i="2"/>
  <c r="B5" i="2"/>
  <c r="B3" i="2"/>
  <c r="K29" i="2" l="1"/>
  <c r="F23" i="1" s="1"/>
  <c r="J16" i="2"/>
  <c r="D16" i="2" l="1"/>
  <c r="U29" i="8" l="1"/>
  <c r="U30" i="8"/>
  <c r="C30" i="8" l="1"/>
  <c r="C29" i="8"/>
  <c r="C28" i="8"/>
  <c r="C27" i="8"/>
  <c r="C26" i="8"/>
  <c r="C25" i="8"/>
  <c r="C24" i="8"/>
  <c r="C23" i="8"/>
  <c r="C22" i="8"/>
  <c r="C21" i="8"/>
  <c r="C20" i="8"/>
  <c r="C19" i="8"/>
  <c r="C18" i="8"/>
  <c r="C17" i="8"/>
  <c r="C16" i="8"/>
  <c r="C15" i="8"/>
  <c r="Y28" i="8" l="1"/>
  <c r="O28" i="8" s="1"/>
  <c r="Y27" i="8"/>
  <c r="O27" i="8" s="1"/>
  <c r="I66" i="1" l="1"/>
  <c r="Y21" i="8" l="1"/>
  <c r="O21" i="8" s="1"/>
  <c r="Y18" i="8" l="1"/>
  <c r="O18" i="8" s="1"/>
  <c r="Y26" i="8" l="1"/>
  <c r="O26" i="8" s="1"/>
  <c r="Y19" i="8"/>
  <c r="O19" i="8" s="1"/>
  <c r="Y17" i="8"/>
  <c r="O17" i="8" s="1"/>
  <c r="Y24" i="8"/>
  <c r="O24" i="8" s="1"/>
  <c r="Y20" i="8"/>
  <c r="O20" i="8" s="1"/>
  <c r="G14" i="2" l="1"/>
  <c r="K12" i="2" s="1"/>
  <c r="F18" i="1" s="1"/>
  <c r="I24" i="1" s="1"/>
  <c r="L6" i="10" l="1"/>
  <c r="A29" i="2" l="1"/>
  <c r="A26" i="2"/>
  <c r="A24" i="2"/>
  <c r="A20" i="2"/>
  <c r="A12" i="2"/>
  <c r="D26" i="2" l="1"/>
  <c r="J26" i="2"/>
  <c r="D24" i="2"/>
  <c r="J24" i="2"/>
  <c r="D29" i="2"/>
  <c r="J29" i="2"/>
  <c r="D20" i="2"/>
  <c r="J20" i="2"/>
  <c r="J12" i="2"/>
  <c r="D12" i="2"/>
  <c r="U24" i="8" l="1"/>
  <c r="B42" i="10" l="1"/>
  <c r="L14" i="10"/>
  <c r="P14" i="10" s="1"/>
  <c r="T14" i="10" s="1"/>
  <c r="B9" i="10"/>
  <c r="D6" i="10"/>
  <c r="T31" i="8"/>
  <c r="Q31" i="8"/>
  <c r="P31" i="8"/>
  <c r="U28" i="8"/>
  <c r="U27" i="8"/>
  <c r="U26" i="8"/>
  <c r="U25" i="8"/>
  <c r="U23" i="8"/>
  <c r="AB22" i="8"/>
  <c r="AC21" i="8" s="1"/>
  <c r="U22" i="8"/>
  <c r="U21" i="8"/>
  <c r="U20" i="8"/>
  <c r="U19" i="8"/>
  <c r="U18" i="8"/>
  <c r="U17" i="8"/>
  <c r="U16" i="8"/>
  <c r="U15" i="8"/>
  <c r="O13" i="8"/>
  <c r="B5" i="8"/>
  <c r="I42" i="11" l="1"/>
  <c r="K9" i="1" s="1"/>
  <c r="AB14" i="10"/>
  <c r="AJ14" i="10" s="1"/>
  <c r="X14" i="10"/>
  <c r="AF14" i="10" s="1"/>
  <c r="M25" i="2" l="1"/>
  <c r="D1572" i="2" l="1"/>
  <c r="S24" i="8"/>
  <c r="G1572" i="2" l="1"/>
  <c r="Y29" i="8"/>
  <c r="I260" i="1" l="1"/>
  <c r="O29" i="8"/>
  <c r="S29" i="8" s="1"/>
  <c r="Y22" i="8"/>
  <c r="O22" i="8" s="1"/>
  <c r="Y23" i="8"/>
  <c r="O23" i="8" s="1"/>
  <c r="Y25" i="8"/>
  <c r="S28" i="8"/>
  <c r="S26" i="8"/>
  <c r="Y30" i="8" l="1"/>
  <c r="O30" i="8" s="1"/>
  <c r="S30" i="8" s="1"/>
  <c r="S22" i="8"/>
  <c r="Y16" i="8"/>
  <c r="O16" i="8" s="1"/>
  <c r="O25" i="8"/>
  <c r="S23" i="8"/>
  <c r="S21" i="8"/>
  <c r="S27" i="8"/>
  <c r="S16" i="8" l="1"/>
  <c r="S25" i="8"/>
  <c r="S19" i="8"/>
  <c r="S20" i="8"/>
  <c r="S17" i="8" l="1"/>
  <c r="S18" i="8" l="1"/>
  <c r="Y15" i="8" l="1"/>
  <c r="O15" i="8" l="1"/>
  <c r="O31" i="8" s="1"/>
  <c r="Y31" i="8"/>
  <c r="AB23" i="8" s="1"/>
  <c r="R31" i="8" l="1"/>
  <c r="U31" i="8" s="1"/>
  <c r="S15" i="8"/>
  <c r="S31" i="8" s="1"/>
  <c r="F203" i="1" l="1"/>
  <c r="I212" i="1" l="1"/>
  <c r="I261" i="1" l="1"/>
  <c r="K259" i="1" s="1"/>
  <c r="M1578" i="2" s="1"/>
  <c r="D39" i="7"/>
</calcChain>
</file>

<file path=xl/sharedStrings.xml><?xml version="1.0" encoding="utf-8"?>
<sst xmlns="http://schemas.openxmlformats.org/spreadsheetml/2006/main" count="172771" uniqueCount="73386">
  <si>
    <t>SECRETARIA MUNICIPAL DE OBRAS</t>
  </si>
  <si>
    <t>BDI</t>
  </si>
  <si>
    <t>ITEM</t>
  </si>
  <si>
    <t>CÓDIGO</t>
  </si>
  <si>
    <t>DESCRIÇÃO</t>
  </si>
  <si>
    <t>UN</t>
  </si>
  <si>
    <t>QUANT</t>
  </si>
  <si>
    <t>UNITÁRIO</t>
  </si>
  <si>
    <t>CUSTO</t>
  </si>
  <si>
    <t>SEM BDI</t>
  </si>
  <si>
    <t>UNIT + BDI</t>
  </si>
  <si>
    <t>TOTAL</t>
  </si>
  <si>
    <t>1.1</t>
  </si>
  <si>
    <t>M2</t>
  </si>
  <si>
    <t>.</t>
  </si>
  <si>
    <t>SUBTOTAL</t>
  </si>
  <si>
    <t>CANTEIRO DE OBRA</t>
  </si>
  <si>
    <t>02.002.0005-A</t>
  </si>
  <si>
    <t>MOB./DESMOB.</t>
  </si>
  <si>
    <t>02.015.0001-A</t>
  </si>
  <si>
    <t>03</t>
  </si>
  <si>
    <t>3.1</t>
  </si>
  <si>
    <t>M3</t>
  </si>
  <si>
    <t>03.009.0004-A</t>
  </si>
  <si>
    <t>TXKM</t>
  </si>
  <si>
    <t>04.020.0122-A</t>
  </si>
  <si>
    <t>M2XKM</t>
  </si>
  <si>
    <t>04.021.0010-A</t>
  </si>
  <si>
    <t>05</t>
  </si>
  <si>
    <t>SERVIÇOS COMPLEMENTARES</t>
  </si>
  <si>
    <t>5.1</t>
  </si>
  <si>
    <t>5.2</t>
  </si>
  <si>
    <t>05.005.0012-B</t>
  </si>
  <si>
    <t>05.008.0001-A</t>
  </si>
  <si>
    <t>05.008.0008-B</t>
  </si>
  <si>
    <t>06</t>
  </si>
  <si>
    <t>M</t>
  </si>
  <si>
    <t>15.070.0012-A</t>
  </si>
  <si>
    <t>09.001.0100-A</t>
  </si>
  <si>
    <t>09.003.0009-A</t>
  </si>
  <si>
    <t>09.004.0002-A</t>
  </si>
  <si>
    <t>09.006.0030-A</t>
  </si>
  <si>
    <t>ATERRO COM TERRA PRETA VEGETAL,PARA EXECUCAO DE GRAMADOS</t>
  </si>
  <si>
    <t>09.010.0001-A</t>
  </si>
  <si>
    <t>09.012.0003-A</t>
  </si>
  <si>
    <t>09.012.0004-A</t>
  </si>
  <si>
    <t>09.015.0314-A</t>
  </si>
  <si>
    <t>09.015.0324-A</t>
  </si>
  <si>
    <t>09.015.0330-A</t>
  </si>
  <si>
    <t>09.015.0332-A</t>
  </si>
  <si>
    <t>11.004.0065-0</t>
  </si>
  <si>
    <t>KG</t>
  </si>
  <si>
    <t>10</t>
  </si>
  <si>
    <t>13.333.0015-A</t>
  </si>
  <si>
    <t>11</t>
  </si>
  <si>
    <t>12</t>
  </si>
  <si>
    <t>06.069.0005-A</t>
  </si>
  <si>
    <t>06.069.0009-A</t>
  </si>
  <si>
    <t>13</t>
  </si>
  <si>
    <t>14</t>
  </si>
  <si>
    <t>18.200.0004-A</t>
  </si>
  <si>
    <t>PAR</t>
  </si>
  <si>
    <t>18.200.0005-A</t>
  </si>
  <si>
    <t>15</t>
  </si>
  <si>
    <t>21.011.0095-A</t>
  </si>
  <si>
    <t>ADMINISTRAÇÃO LOCAL DA OBRA</t>
  </si>
  <si>
    <t>ADMINISTRAÇÃO</t>
  </si>
  <si>
    <t>UR</t>
  </si>
  <si>
    <t>TOTAL GERAL</t>
  </si>
  <si>
    <t>Extensão</t>
  </si>
  <si>
    <t>Largura</t>
  </si>
  <si>
    <t>Total</t>
  </si>
  <si>
    <t>Perímetro</t>
  </si>
  <si>
    <t>Altura</t>
  </si>
  <si>
    <t>Quantidade</t>
  </si>
  <si>
    <t>Área</t>
  </si>
  <si>
    <t xml:space="preserve">Total </t>
  </si>
  <si>
    <t>Meses</t>
  </si>
  <si>
    <t>11.004.0065-A</t>
  </si>
  <si>
    <t>Somatório Mão de Obra</t>
  </si>
  <si>
    <t>B.D.I.</t>
  </si>
  <si>
    <t>Horas</t>
  </si>
  <si>
    <t>Dias úteis</t>
  </si>
  <si>
    <t>Preço Unitário</t>
  </si>
  <si>
    <t>Subtotal</t>
  </si>
  <si>
    <t>01.050.0034-0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</si>
  <si>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</si>
  <si>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</si>
  <si>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</si>
  <si>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</si>
  <si>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</si>
  <si>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</si>
  <si>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</si>
  <si>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</si>
  <si>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</si>
  <si>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</si>
  <si>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</si>
  <si>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</si>
  <si>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</si>
  <si>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</si>
  <si>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</si>
  <si>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</si>
  <si>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</si>
  <si>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</si>
  <si>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</si>
  <si>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</si>
  <si>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</si>
  <si>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</si>
  <si>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</si>
  <si>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</si>
  <si>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</si>
  <si>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</si>
  <si>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</si>
  <si>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</si>
  <si>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</si>
  <si>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</si>
  <si>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</si>
  <si>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</si>
  <si>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</si>
  <si>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</si>
  <si>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</si>
  <si>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</si>
  <si>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</si>
  <si>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</si>
  <si>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</si>
  <si>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</si>
  <si>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</si>
  <si>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</si>
  <si>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</si>
  <si>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</si>
  <si>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</si>
  <si>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</si>
  <si>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</si>
  <si>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</si>
  <si>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</si>
  <si>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</si>
  <si>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</si>
  <si>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</si>
  <si>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</si>
  <si>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</si>
  <si>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</si>
  <si>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</si>
  <si>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</si>
  <si>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</si>
  <si>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</si>
  <si>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</si>
  <si>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</si>
  <si>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</si>
  <si>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</si>
  <si>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</si>
  <si>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</si>
  <si>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</si>
  <si>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</si>
  <si>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</si>
  <si>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</si>
  <si>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</si>
  <si>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</si>
  <si>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</si>
  <si>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</si>
  <si>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</si>
  <si>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</si>
  <si>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</si>
  <si>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</si>
  <si>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</si>
  <si>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</si>
  <si>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</si>
  <si>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</si>
  <si>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</si>
  <si>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</si>
  <si>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</si>
  <si>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</si>
  <si>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</si>
  <si>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</si>
  <si>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</si>
  <si>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</si>
  <si>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</si>
  <si>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</si>
  <si>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</si>
  <si>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</si>
  <si>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</si>
  <si>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</si>
  <si>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</si>
  <si>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</si>
  <si>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</si>
  <si>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</si>
  <si>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</si>
  <si>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</si>
  <si>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</si>
  <si>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</si>
  <si>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</si>
  <si>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</si>
  <si>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</si>
  <si>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</si>
  <si>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</si>
  <si>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</si>
  <si>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</si>
  <si>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</si>
  <si>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</si>
  <si>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</si>
  <si>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</si>
  <si>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</si>
  <si>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</si>
  <si>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</si>
  <si>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</si>
  <si>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</si>
  <si>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</si>
  <si>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</si>
  <si>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</si>
  <si>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</si>
  <si>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</si>
  <si>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</si>
  <si>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</si>
  <si>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</si>
  <si>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</si>
  <si>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</si>
  <si>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</si>
  <si>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</si>
  <si>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</si>
  <si>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</si>
  <si>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</si>
  <si>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</si>
  <si>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</si>
  <si>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</si>
  <si>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</si>
  <si>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</si>
  <si>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</si>
  <si>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</si>
  <si>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</si>
  <si>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</si>
  <si>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</si>
  <si>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</si>
  <si>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</si>
  <si>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</si>
  <si>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</si>
  <si>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</si>
  <si>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</si>
  <si>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</si>
  <si>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</si>
  <si>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</si>
  <si>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</si>
  <si>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</si>
  <si>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</si>
  <si>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</si>
  <si>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</si>
  <si>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</si>
  <si>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</si>
  <si>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</si>
  <si>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</si>
  <si>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</si>
  <si>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</si>
  <si>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</si>
  <si>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</si>
  <si>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</si>
  <si>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</si>
  <si>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</si>
  <si>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</si>
  <si>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</si>
  <si>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</si>
  <si>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</si>
  <si>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</si>
  <si>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</si>
  <si>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</si>
  <si>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</si>
  <si>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</si>
  <si>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</si>
  <si>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</si>
  <si>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</si>
  <si>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</si>
  <si>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</si>
  <si>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</si>
  <si>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</si>
  <si>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</si>
  <si>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</si>
  <si>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</si>
  <si>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</si>
  <si>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</si>
  <si>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</si>
  <si>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</si>
  <si>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</si>
  <si>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</si>
  <si>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</si>
  <si>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</si>
  <si>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</si>
  <si>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</si>
  <si>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</si>
  <si>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</si>
  <si>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</si>
  <si>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</si>
  <si>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</si>
  <si>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</si>
  <si>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</si>
  <si>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</si>
  <si>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</si>
  <si>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</si>
  <si>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</si>
  <si>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</si>
  <si>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</si>
  <si>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</si>
  <si>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</si>
  <si>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</si>
  <si>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</si>
  <si>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</si>
  <si>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</si>
  <si>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</si>
  <si>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</si>
  <si>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</si>
  <si>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</si>
  <si>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</si>
  <si>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</si>
  <si>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</si>
  <si>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</si>
  <si>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</si>
  <si>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</si>
  <si>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</si>
  <si>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</si>
  <si>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</si>
  <si>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</si>
  <si>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</si>
  <si>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</si>
  <si>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</si>
  <si>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</si>
  <si>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</si>
  <si>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</si>
  <si>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</si>
  <si>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</si>
  <si>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</si>
  <si>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</si>
  <si>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</si>
  <si>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</si>
  <si>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</si>
  <si>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</si>
  <si>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</si>
  <si>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</si>
  <si>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</si>
  <si>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</si>
  <si>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</si>
  <si>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</si>
  <si>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</si>
  <si>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</si>
  <si>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</si>
  <si>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</si>
  <si>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</si>
  <si>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</si>
  <si>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</si>
  <si>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</si>
  <si>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</si>
  <si>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</si>
  <si>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</si>
  <si>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</si>
  <si>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</si>
  <si>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</si>
  <si>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</si>
  <si>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</si>
  <si>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</si>
  <si>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</si>
  <si>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</si>
  <si>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</si>
  <si>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</si>
  <si>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</si>
  <si>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</si>
  <si>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</si>
  <si>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</si>
  <si>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</si>
  <si>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</si>
  <si>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</si>
  <si>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</si>
  <si>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</si>
  <si>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</si>
  <si>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</si>
  <si>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</si>
  <si>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</si>
  <si>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</si>
  <si>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</si>
  <si>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</si>
  <si>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</si>
  <si>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</si>
  <si>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</si>
  <si>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</si>
  <si>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</si>
  <si>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</si>
  <si>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</si>
  <si>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</si>
  <si>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</si>
  <si>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</si>
  <si>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</si>
  <si>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</si>
  <si>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</si>
  <si>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</si>
  <si>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</si>
  <si>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</si>
  <si>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</si>
  <si>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</si>
  <si>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</si>
  <si>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</si>
  <si>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</si>
  <si>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</si>
  <si>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</si>
  <si>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</si>
  <si>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</si>
  <si>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</si>
  <si>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</si>
  <si>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</si>
  <si>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</si>
  <si>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</si>
  <si>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</si>
  <si>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</si>
  <si>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</si>
  <si>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</si>
  <si>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</si>
  <si>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</si>
  <si>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</si>
  <si>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</si>
  <si>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</si>
  <si>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</si>
  <si>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</si>
  <si>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</si>
  <si>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</si>
  <si>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</si>
  <si>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</si>
  <si>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</si>
  <si>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</si>
  <si>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</si>
  <si>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</si>
  <si>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</si>
  <si>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</si>
  <si>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</si>
  <si>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</si>
  <si>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</si>
  <si>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</si>
  <si>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</si>
  <si>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</si>
  <si>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</si>
  <si>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</si>
  <si>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</si>
  <si>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</si>
  <si>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</si>
  <si>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</si>
  <si>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</si>
  <si>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</si>
  <si>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</si>
  <si>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</si>
  <si>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</si>
  <si>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</si>
  <si>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</si>
  <si>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</si>
  <si>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</si>
  <si>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</si>
  <si>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</si>
  <si>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</si>
  <si>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</si>
  <si>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</si>
  <si>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</si>
  <si>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</si>
  <si>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</si>
  <si>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</si>
  <si>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</si>
  <si>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</si>
  <si>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</si>
  <si>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</si>
  <si>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</si>
  <si>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</si>
  <si>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</si>
  <si>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</si>
  <si>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</si>
  <si>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</si>
  <si>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</si>
  <si>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</si>
  <si>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</si>
  <si>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</si>
  <si>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</si>
  <si>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</si>
  <si>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</si>
  <si>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</si>
  <si>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</si>
  <si>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</si>
  <si>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</si>
  <si>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</si>
  <si>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</si>
  <si>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</si>
  <si>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</si>
  <si>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</si>
  <si>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</si>
  <si>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</si>
  <si>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</si>
  <si>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</si>
  <si>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</si>
  <si>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</si>
  <si>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</si>
  <si>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</si>
  <si>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</si>
  <si>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</si>
  <si>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</si>
  <si>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</si>
  <si>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</si>
  <si>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</si>
  <si>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</si>
  <si>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</si>
  <si>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</si>
  <si>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</si>
  <si>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</si>
  <si>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</si>
  <si>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</si>
  <si>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</si>
  <si>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</si>
  <si>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</si>
  <si>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</si>
  <si>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</si>
  <si>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</si>
  <si>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</si>
  <si>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</si>
  <si>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</si>
  <si>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</si>
  <si>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</si>
  <si>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</si>
  <si>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</si>
  <si>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</si>
  <si>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</si>
  <si>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</si>
  <si>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</si>
  <si>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</si>
  <si>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</si>
  <si>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</si>
  <si>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</si>
  <si>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</si>
  <si>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</si>
  <si>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</si>
  <si>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</si>
  <si>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</si>
  <si>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</si>
  <si>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</si>
  <si>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</si>
  <si>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</si>
  <si>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</si>
  <si>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</si>
  <si>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</si>
  <si>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</si>
  <si>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</si>
  <si>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</si>
  <si>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</si>
  <si>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</si>
  <si>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</si>
  <si>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</si>
  <si>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</si>
  <si>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</si>
  <si>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</si>
  <si>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</si>
  <si>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</si>
  <si>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</si>
  <si>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</si>
  <si>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</si>
  <si>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</si>
  <si>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</si>
  <si>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</si>
  <si>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</si>
  <si>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</si>
  <si>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</si>
  <si>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</si>
  <si>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</si>
  <si>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</si>
  <si>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</si>
  <si>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</si>
  <si>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</si>
  <si>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</si>
  <si>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</si>
  <si>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</si>
  <si>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</si>
  <si>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</si>
  <si>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</si>
  <si>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</si>
  <si>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</si>
  <si>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</si>
  <si>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</si>
  <si>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</si>
  <si>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</si>
  <si>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</si>
  <si>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</si>
  <si>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</si>
  <si>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</si>
  <si>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</si>
  <si>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</si>
  <si>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</si>
  <si>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</si>
  <si>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</si>
  <si>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</si>
  <si>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</si>
  <si>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</si>
  <si>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</si>
  <si>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</si>
  <si>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</si>
  <si>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</si>
  <si>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</si>
  <si>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</si>
  <si>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</si>
  <si>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</si>
  <si>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</si>
  <si>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</si>
  <si>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</si>
  <si>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</si>
  <si>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</si>
  <si>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</si>
  <si>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</si>
  <si>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</si>
  <si>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</si>
  <si>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</si>
  <si>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</si>
  <si>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</si>
  <si>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</si>
  <si>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</si>
  <si>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</si>
  <si>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</si>
  <si>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</si>
  <si>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</si>
  <si>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</si>
  <si>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</si>
  <si>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</si>
  <si>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</si>
  <si>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</si>
  <si>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</si>
  <si>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</si>
  <si>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</si>
  <si>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</si>
  <si>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</si>
  <si>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</si>
  <si>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</si>
  <si>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</si>
  <si>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</si>
  <si>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</si>
  <si>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</si>
  <si>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</si>
  <si>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</si>
  <si>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</si>
  <si>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</si>
  <si>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</si>
  <si>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</si>
  <si>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</si>
  <si>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</si>
  <si>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</si>
  <si>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</si>
  <si>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</si>
  <si>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</si>
  <si>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</si>
  <si>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</si>
  <si>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</si>
  <si>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</si>
  <si>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</si>
  <si>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</si>
  <si>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</si>
  <si>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</si>
  <si>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</si>
  <si>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</si>
  <si>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</si>
  <si>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</si>
  <si>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</si>
  <si>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</si>
  <si>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</si>
  <si>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</si>
  <si>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</si>
  <si>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</si>
  <si>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</si>
  <si>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</si>
  <si>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</si>
  <si>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</si>
  <si>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</si>
  <si>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</si>
  <si>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</si>
  <si>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</si>
  <si>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</si>
  <si>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</si>
  <si>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</si>
  <si>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</si>
  <si>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</si>
  <si>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</si>
  <si>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</si>
  <si>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</si>
  <si>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</si>
  <si>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</si>
  <si>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</si>
  <si>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</si>
  <si>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</si>
  <si>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</si>
  <si>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</si>
  <si>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</si>
  <si>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</si>
  <si>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</si>
  <si>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</si>
  <si>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</si>
  <si>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</si>
  <si>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</si>
  <si>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</si>
  <si>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</si>
  <si>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</si>
  <si>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</si>
  <si>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</si>
  <si>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</si>
  <si>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</si>
  <si>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</si>
  <si>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</si>
  <si>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</si>
  <si>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</si>
  <si>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</si>
  <si>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</si>
  <si>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</si>
  <si>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</si>
  <si>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</si>
  <si>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</si>
  <si>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</si>
  <si>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</si>
  <si>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</si>
  <si>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</si>
  <si>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</si>
  <si>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</si>
  <si>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</si>
  <si>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</si>
  <si>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</si>
  <si>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</si>
  <si>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</si>
  <si>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</si>
  <si>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</si>
  <si>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</si>
  <si>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</si>
  <si>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</si>
  <si>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</si>
  <si>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</si>
  <si>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</si>
  <si>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</si>
  <si>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</si>
  <si>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</si>
  <si>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</si>
  <si>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</si>
  <si>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</si>
  <si>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</si>
  <si>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</si>
  <si>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</si>
  <si>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</si>
  <si>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</si>
  <si>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</si>
  <si>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</si>
  <si>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</si>
  <si>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</si>
  <si>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</si>
  <si>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</si>
  <si>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</si>
  <si>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</si>
  <si>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</si>
  <si>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</si>
  <si>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</si>
  <si>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</si>
  <si>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</si>
  <si>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</si>
  <si>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</si>
  <si>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</si>
  <si>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</si>
  <si>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</si>
  <si>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</si>
  <si>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</si>
  <si>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</si>
  <si>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</si>
  <si>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</si>
  <si>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</si>
  <si>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</si>
  <si>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</si>
  <si>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</si>
  <si>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</si>
  <si>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</si>
  <si>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</si>
  <si>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</si>
  <si>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</si>
  <si>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</si>
  <si>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</si>
  <si>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</si>
  <si>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</si>
  <si>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</si>
  <si>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</si>
  <si>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</si>
  <si>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</si>
  <si>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</si>
  <si>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</si>
  <si>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</si>
  <si>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</si>
  <si>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</si>
  <si>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</si>
  <si>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</si>
  <si>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</si>
  <si>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</si>
  <si>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</si>
  <si>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</si>
  <si>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</si>
  <si>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</si>
  <si>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</si>
  <si>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</si>
  <si>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</si>
  <si>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</si>
  <si>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</si>
  <si>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</si>
  <si>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</si>
  <si>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</si>
  <si>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</si>
  <si>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</si>
  <si>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</si>
  <si>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</si>
  <si>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</si>
  <si>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</si>
  <si>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</si>
  <si>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</si>
  <si>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</si>
  <si>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</si>
  <si>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</si>
  <si>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</si>
  <si>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</si>
  <si>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</si>
  <si>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</si>
  <si>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</si>
  <si>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</si>
  <si>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</si>
  <si>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</si>
  <si>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</si>
  <si>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</si>
  <si>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</si>
  <si>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</si>
  <si>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</si>
  <si>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</si>
  <si>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</si>
  <si>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</si>
  <si>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</si>
  <si>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01.003.0001-0</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</si>
  <si>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</si>
  <si>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</si>
  <si>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</si>
  <si>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</si>
  <si>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</si>
  <si>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</si>
  <si>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</si>
  <si>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</si>
  <si>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</si>
  <si>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</si>
  <si>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</si>
  <si>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</si>
  <si>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</si>
  <si>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</si>
  <si>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</si>
  <si>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</si>
  <si>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</si>
  <si>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</si>
  <si>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</si>
  <si>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</si>
  <si>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</si>
  <si>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</si>
  <si>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</si>
  <si>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</si>
  <si>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</si>
  <si>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</si>
  <si>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</si>
  <si>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</si>
  <si>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</si>
  <si>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</si>
  <si>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</si>
  <si>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</si>
  <si>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</si>
  <si>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</si>
  <si>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</si>
  <si>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</si>
  <si>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</si>
  <si>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</si>
  <si>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</si>
  <si>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</si>
  <si>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</si>
  <si>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</si>
  <si>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</si>
  <si>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</si>
  <si>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</si>
  <si>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</si>
  <si>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</si>
  <si>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</si>
  <si>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</si>
  <si>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</si>
  <si>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</si>
  <si>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</si>
  <si>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</si>
  <si>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</si>
  <si>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</si>
  <si>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</si>
  <si>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</si>
  <si>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</si>
  <si>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</si>
  <si>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</si>
  <si>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</si>
  <si>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</si>
  <si>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</si>
  <si>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</si>
  <si>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</si>
  <si>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</si>
  <si>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</si>
  <si>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</si>
  <si>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</si>
  <si>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</si>
  <si>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</si>
  <si>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</si>
  <si>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</si>
  <si>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</si>
  <si>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</si>
  <si>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</si>
  <si>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</si>
  <si>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</si>
  <si>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</si>
  <si>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</si>
  <si>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</si>
  <si>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</si>
  <si>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</si>
  <si>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</si>
  <si>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</si>
  <si>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</si>
  <si>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</si>
  <si>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</si>
  <si>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</si>
  <si>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</si>
  <si>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</si>
  <si>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</si>
  <si>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</si>
  <si>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</si>
  <si>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</si>
  <si>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</si>
  <si>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</si>
  <si>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</si>
  <si>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</si>
  <si>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</si>
  <si>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</si>
  <si>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</si>
  <si>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</si>
  <si>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</si>
  <si>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</si>
  <si>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</si>
  <si>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</si>
  <si>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</si>
  <si>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</si>
  <si>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</si>
  <si>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</si>
  <si>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</si>
  <si>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</si>
  <si>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</si>
  <si>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</si>
  <si>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</si>
  <si>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</si>
  <si>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</si>
  <si>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</si>
  <si>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</si>
  <si>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</si>
  <si>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</si>
  <si>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</si>
  <si>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</si>
  <si>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</si>
  <si>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</si>
  <si>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</si>
  <si>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</si>
  <si>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</si>
  <si>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</si>
  <si>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</si>
  <si>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</si>
  <si>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</si>
  <si>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</si>
  <si>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</si>
  <si>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</si>
  <si>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</si>
  <si>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</si>
  <si>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</si>
  <si>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</si>
  <si>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</si>
  <si>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</si>
  <si>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</si>
  <si>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</si>
  <si>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</si>
  <si>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</si>
  <si>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</si>
  <si>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</si>
  <si>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</si>
  <si>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</si>
  <si>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</si>
  <si>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</si>
  <si>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</si>
  <si>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</si>
  <si>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</si>
  <si>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</si>
  <si>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</si>
  <si>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</si>
  <si>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</si>
  <si>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</si>
  <si>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</si>
  <si>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</si>
  <si>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</si>
  <si>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</si>
  <si>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</si>
  <si>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</si>
  <si>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</si>
  <si>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</si>
  <si>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</si>
  <si>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</si>
  <si>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</si>
  <si>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</si>
  <si>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</si>
  <si>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</si>
  <si>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</si>
  <si>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</si>
  <si>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</si>
  <si>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</si>
  <si>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</si>
  <si>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</si>
  <si>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</si>
  <si>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</si>
  <si>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</si>
  <si>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</si>
  <si>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</si>
  <si>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</si>
  <si>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</si>
  <si>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</si>
  <si>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</si>
  <si>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HA</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</si>
  <si>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</si>
  <si>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</si>
  <si>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</si>
  <si>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</si>
  <si>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</si>
  <si>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</si>
  <si>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</si>
  <si>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</si>
  <si>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</si>
  <si>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</si>
  <si>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</si>
  <si>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</si>
  <si>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</si>
  <si>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</si>
  <si>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</si>
  <si>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</si>
  <si>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</si>
  <si>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</si>
  <si>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</si>
  <si>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</si>
  <si>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</si>
  <si>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</si>
  <si>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</si>
  <si>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</si>
  <si>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</si>
  <si>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</si>
  <si>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</si>
  <si>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</si>
  <si>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</si>
  <si>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</si>
  <si>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</si>
  <si>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</si>
  <si>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</si>
  <si>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</si>
  <si>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</si>
  <si>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</si>
  <si>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</si>
  <si>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</si>
  <si>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</si>
  <si>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</si>
  <si>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</si>
  <si>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</si>
  <si>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</si>
  <si>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</si>
  <si>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</si>
  <si>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</si>
  <si>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</si>
  <si>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</si>
  <si>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</si>
  <si>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</si>
  <si>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</si>
  <si>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</si>
  <si>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</si>
  <si>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</si>
  <si>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</si>
  <si>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</si>
  <si>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</si>
  <si>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</si>
  <si>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</si>
  <si>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</si>
  <si>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</si>
  <si>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</si>
  <si>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</si>
  <si>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</si>
  <si>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</si>
  <si>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</si>
  <si>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</si>
  <si>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</si>
  <si>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</si>
  <si>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</si>
  <si>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</si>
  <si>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</si>
  <si>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</si>
  <si>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</si>
  <si>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</si>
  <si>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</si>
  <si>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</si>
  <si>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</si>
  <si>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</si>
  <si>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</si>
  <si>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</si>
  <si>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</si>
  <si>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</si>
  <si>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01.016.0100-0</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</si>
  <si>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</si>
  <si>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</si>
  <si>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</si>
  <si>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</si>
  <si>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</si>
  <si>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</si>
  <si>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</si>
  <si>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</si>
  <si>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</si>
  <si>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</si>
  <si>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</si>
  <si>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</si>
  <si>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</si>
  <si>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</si>
  <si>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</si>
  <si>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</si>
  <si>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</si>
  <si>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</si>
  <si>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</si>
  <si>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</si>
  <si>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</si>
  <si>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</si>
  <si>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</si>
  <si>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</si>
  <si>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</si>
  <si>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</si>
  <si>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</si>
  <si>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</si>
  <si>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</si>
  <si>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</si>
  <si>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</si>
  <si>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</si>
  <si>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</si>
  <si>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</si>
  <si>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</si>
  <si>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</si>
  <si>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</si>
  <si>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</si>
  <si>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</si>
  <si>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</si>
  <si>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</si>
  <si>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</si>
  <si>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</si>
  <si>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</si>
  <si>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</si>
  <si>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</si>
  <si>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</si>
  <si>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</si>
  <si>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</si>
  <si>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</si>
  <si>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</si>
  <si>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</si>
  <si>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</si>
  <si>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</si>
  <si>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</si>
  <si>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</si>
  <si>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</si>
  <si>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</si>
  <si>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</si>
  <si>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</si>
  <si>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</si>
  <si>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</si>
  <si>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</si>
  <si>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</si>
  <si>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</si>
  <si>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</si>
  <si>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</si>
  <si>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</si>
  <si>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</si>
  <si>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</si>
  <si>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</si>
  <si>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</si>
  <si>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</si>
  <si>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</si>
  <si>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</si>
  <si>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</si>
  <si>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</si>
  <si>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</si>
  <si>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</si>
  <si>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</si>
  <si>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</si>
  <si>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</si>
  <si>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</si>
  <si>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</si>
  <si>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</si>
  <si>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</si>
  <si>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</si>
  <si>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</si>
  <si>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</si>
  <si>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</si>
  <si>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</si>
  <si>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</si>
  <si>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</si>
  <si>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</si>
  <si>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</si>
  <si>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</si>
  <si>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</si>
  <si>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</si>
  <si>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</si>
  <si>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</si>
  <si>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</si>
  <si>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</si>
  <si>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</si>
  <si>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</si>
  <si>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</si>
  <si>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</si>
  <si>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</si>
  <si>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</si>
  <si>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</si>
  <si>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</si>
  <si>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</si>
  <si>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</si>
  <si>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</si>
  <si>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</si>
  <si>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</si>
  <si>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</si>
  <si>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</si>
  <si>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</si>
  <si>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</si>
  <si>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</si>
  <si>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</si>
  <si>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</si>
  <si>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</si>
  <si>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</si>
  <si>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</si>
  <si>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</si>
  <si>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</si>
  <si>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</si>
  <si>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</si>
  <si>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</si>
  <si>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</si>
  <si>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</si>
  <si>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</si>
  <si>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</si>
  <si>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</si>
  <si>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</si>
  <si>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</si>
  <si>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</si>
  <si>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</si>
  <si>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</si>
  <si>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</si>
  <si>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</si>
  <si>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</si>
  <si>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</si>
  <si>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</si>
  <si>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</si>
  <si>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</si>
  <si>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</si>
  <si>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</si>
  <si>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</si>
  <si>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</si>
  <si>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</si>
  <si>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</si>
  <si>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</si>
  <si>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</si>
  <si>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</si>
  <si>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</si>
  <si>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</si>
  <si>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</si>
  <si>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</si>
  <si>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</si>
  <si>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</si>
  <si>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</si>
  <si>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</si>
  <si>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</si>
  <si>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</si>
  <si>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</si>
  <si>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</si>
  <si>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</si>
  <si>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</si>
  <si>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</si>
  <si>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</si>
  <si>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</si>
  <si>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</si>
  <si>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</si>
  <si>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</si>
  <si>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</si>
  <si>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</si>
  <si>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</si>
  <si>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</si>
  <si>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</si>
  <si>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</si>
  <si>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</si>
  <si>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</si>
  <si>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</si>
  <si>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</si>
  <si>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</si>
  <si>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</si>
  <si>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</si>
  <si>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</si>
  <si>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</si>
  <si>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</si>
  <si>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</si>
  <si>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</si>
  <si>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</si>
  <si>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</si>
  <si>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</si>
  <si>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</si>
  <si>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</si>
  <si>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</si>
  <si>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</si>
  <si>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</si>
  <si>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</si>
  <si>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</si>
  <si>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</si>
  <si>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</si>
  <si>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</si>
  <si>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</si>
  <si>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</si>
  <si>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</si>
  <si>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</si>
  <si>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</si>
  <si>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</si>
  <si>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</si>
  <si>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</si>
  <si>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</si>
  <si>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</si>
  <si>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</si>
  <si>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</si>
  <si>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</si>
  <si>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</si>
  <si>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</si>
  <si>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</si>
  <si>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</si>
  <si>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</si>
  <si>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</si>
  <si>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</si>
  <si>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</si>
  <si>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</si>
  <si>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</si>
  <si>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</si>
  <si>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</si>
  <si>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</si>
  <si>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</si>
  <si>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</si>
  <si>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</si>
  <si>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</si>
  <si>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</si>
  <si>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</si>
  <si>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</si>
  <si>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</si>
  <si>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</si>
  <si>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</si>
  <si>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</si>
  <si>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</si>
  <si>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</si>
  <si>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</si>
  <si>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</si>
  <si>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</si>
  <si>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</si>
  <si>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</si>
  <si>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</si>
  <si>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</si>
  <si>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</si>
  <si>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</si>
  <si>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</si>
  <si>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</si>
  <si>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</si>
  <si>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</si>
  <si>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</si>
  <si>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</si>
  <si>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</si>
  <si>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</si>
  <si>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</si>
  <si>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</si>
  <si>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</si>
  <si>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</si>
  <si>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</si>
  <si>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</si>
  <si>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</si>
  <si>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</si>
  <si>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</si>
  <si>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</si>
  <si>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</si>
  <si>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</si>
  <si>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</si>
  <si>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</si>
  <si>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</si>
  <si>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</si>
  <si>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</si>
  <si>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</si>
  <si>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</si>
  <si>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</si>
  <si>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</si>
  <si>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</si>
  <si>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</si>
  <si>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</si>
  <si>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</si>
  <si>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</si>
  <si>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</si>
  <si>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</si>
  <si>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</si>
  <si>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</si>
  <si>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</si>
  <si>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</si>
  <si>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</si>
  <si>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</si>
  <si>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</si>
  <si>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</si>
  <si>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</si>
  <si>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</si>
  <si>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</si>
  <si>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</si>
  <si>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</si>
  <si>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</si>
  <si>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</si>
  <si>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</si>
  <si>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</si>
  <si>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</si>
  <si>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</si>
  <si>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</si>
  <si>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</si>
  <si>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</si>
  <si>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</si>
  <si>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</si>
  <si>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</si>
  <si>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</si>
  <si>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</si>
  <si>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</si>
  <si>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</si>
  <si>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</si>
  <si>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</si>
  <si>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</si>
  <si>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</si>
  <si>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01.050.0156-0</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</si>
  <si>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</si>
  <si>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</si>
  <si>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</si>
  <si>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</si>
  <si>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</si>
  <si>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</si>
  <si>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</si>
  <si>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</si>
  <si>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</si>
  <si>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</si>
  <si>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</si>
  <si>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</si>
  <si>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</si>
  <si>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</si>
  <si>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</si>
  <si>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</si>
  <si>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</si>
  <si>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</si>
  <si>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</si>
  <si>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01.050.0190-0</t>
  </si>
  <si>
    <t>01.050.0190-A</t>
  </si>
  <si>
    <t>01.050.0195-0</t>
  </si>
  <si>
    <t>01.050.0195-A</t>
  </si>
  <si>
    <t>01.050.0200-0</t>
  </si>
  <si>
    <t>01.050.0200-A</t>
  </si>
  <si>
    <t>01.050.0205-0</t>
  </si>
  <si>
    <t>01.050.0205-A</t>
  </si>
  <si>
    <t>01.050.0210-0</t>
  </si>
  <si>
    <t>01.050.0210-A</t>
  </si>
  <si>
    <t>01.050.0215-0</t>
  </si>
  <si>
    <t>01.050.0215-A</t>
  </si>
  <si>
    <t>01.050.0220-0</t>
  </si>
  <si>
    <t>01.050.0220-A</t>
  </si>
  <si>
    <t>01.050.0230-0</t>
  </si>
  <si>
    <t>01.050.0230-A</t>
  </si>
  <si>
    <t>01.050.0232-0</t>
  </si>
  <si>
    <t>01.050.0232-A</t>
  </si>
  <si>
    <t>01.050.0235-0</t>
  </si>
  <si>
    <t>01.050.0235-A</t>
  </si>
  <si>
    <t>01.050.0245-0</t>
  </si>
  <si>
    <t>01.050.0245-A</t>
  </si>
  <si>
    <t>01.050.0250-0</t>
  </si>
  <si>
    <t>01.050.0250-A</t>
  </si>
  <si>
    <t>01.050.0300-0</t>
  </si>
  <si>
    <t>01.050.0300-A</t>
  </si>
  <si>
    <t>01.050.0315-0</t>
  </si>
  <si>
    <t>2</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</si>
  <si>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</si>
  <si>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</si>
  <si>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</si>
  <si>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</si>
  <si>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</si>
  <si>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</si>
  <si>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</si>
  <si>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</si>
  <si>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</si>
  <si>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</si>
  <si>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</si>
  <si>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</si>
  <si>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</si>
  <si>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</si>
  <si>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</si>
  <si>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</si>
  <si>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</si>
  <si>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</si>
  <si>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</si>
  <si>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</si>
  <si>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</si>
  <si>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</si>
  <si>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</si>
  <si>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</si>
  <si>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</si>
  <si>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</si>
  <si>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</si>
  <si>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</si>
  <si>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</si>
  <si>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</si>
  <si>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</si>
  <si>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</si>
  <si>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</si>
  <si>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</si>
  <si>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</si>
  <si>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</si>
  <si>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</si>
  <si>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</si>
  <si>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</si>
  <si>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</si>
  <si>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</si>
  <si>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</si>
  <si>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</si>
  <si>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</si>
  <si>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</si>
  <si>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</si>
  <si>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</si>
  <si>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</si>
  <si>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</si>
  <si>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</si>
  <si>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</si>
  <si>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</si>
  <si>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</si>
  <si>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</si>
  <si>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</si>
  <si>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</si>
  <si>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</si>
  <si>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</si>
  <si>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</si>
  <si>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</si>
  <si>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</si>
  <si>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</si>
  <si>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</si>
  <si>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</si>
  <si>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</si>
  <si>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</si>
  <si>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</si>
  <si>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</si>
  <si>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</si>
  <si>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</si>
  <si>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</si>
  <si>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</si>
  <si>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</si>
  <si>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</si>
  <si>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</si>
  <si>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</si>
  <si>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</si>
  <si>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</si>
  <si>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</si>
  <si>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</si>
  <si>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</si>
  <si>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</si>
  <si>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</si>
  <si>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</si>
  <si>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</si>
  <si>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</si>
  <si>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</si>
  <si>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</si>
  <si>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</si>
  <si>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</si>
  <si>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</si>
  <si>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</si>
  <si>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</si>
  <si>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</si>
  <si>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</si>
  <si>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</si>
  <si>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</si>
  <si>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</si>
  <si>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</si>
  <si>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</si>
  <si>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</si>
  <si>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</si>
  <si>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</si>
  <si>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</si>
  <si>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</si>
  <si>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</si>
  <si>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</si>
  <si>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</si>
  <si>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</si>
  <si>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</si>
  <si>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</si>
  <si>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</si>
  <si>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</si>
  <si>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</si>
  <si>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</si>
  <si>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</si>
  <si>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</si>
  <si>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</si>
  <si>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</si>
  <si>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</si>
  <si>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</si>
  <si>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</si>
  <si>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</si>
  <si>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</si>
  <si>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</si>
  <si>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</si>
  <si>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</si>
  <si>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</si>
  <si>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</si>
  <si>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</si>
  <si>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</si>
  <si>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</si>
  <si>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</si>
  <si>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</si>
  <si>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</si>
  <si>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</si>
  <si>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</si>
  <si>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</si>
  <si>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</si>
  <si>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</si>
  <si>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</si>
  <si>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</si>
  <si>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</si>
  <si>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</si>
  <si>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</si>
  <si>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</si>
  <si>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</si>
  <si>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</si>
  <si>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</si>
  <si>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</si>
  <si>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</si>
  <si>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</si>
  <si>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</si>
  <si>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</si>
  <si>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</si>
  <si>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</si>
  <si>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</si>
  <si>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</si>
  <si>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</si>
  <si>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</si>
  <si>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</si>
  <si>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</si>
  <si>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</si>
  <si>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</si>
  <si>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</si>
  <si>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</si>
  <si>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</si>
  <si>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</si>
  <si>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</si>
  <si>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</si>
  <si>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</si>
  <si>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</si>
  <si>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</si>
  <si>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</si>
  <si>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</si>
  <si>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</si>
  <si>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</si>
  <si>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</si>
  <si>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</si>
  <si>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</si>
  <si>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</si>
  <si>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</si>
  <si>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</si>
  <si>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</si>
  <si>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</si>
  <si>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</si>
  <si>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</si>
  <si>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</si>
  <si>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</si>
  <si>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</si>
  <si>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</si>
  <si>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</si>
  <si>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</si>
  <si>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</si>
  <si>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</si>
  <si>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</si>
  <si>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</si>
  <si>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</si>
  <si>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</si>
  <si>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</si>
  <si>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</si>
  <si>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</si>
  <si>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</si>
  <si>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</si>
  <si>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</si>
  <si>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</si>
  <si>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</si>
  <si>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</si>
  <si>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</si>
  <si>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</si>
  <si>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</si>
  <si>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</si>
  <si>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</si>
  <si>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</si>
  <si>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</si>
  <si>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</si>
  <si>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</si>
  <si>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</si>
  <si>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</si>
  <si>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</si>
  <si>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</si>
  <si>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</si>
  <si>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</si>
  <si>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</si>
  <si>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</si>
  <si>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</si>
  <si>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</si>
  <si>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</si>
  <si>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</si>
  <si>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</si>
  <si>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</si>
  <si>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</si>
  <si>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</si>
  <si>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</si>
  <si>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</si>
  <si>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</si>
  <si>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</si>
  <si>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</si>
  <si>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</si>
  <si>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</si>
  <si>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</si>
  <si>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</si>
  <si>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</si>
  <si>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</si>
  <si>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</si>
  <si>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</si>
  <si>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</si>
  <si>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</si>
  <si>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</si>
  <si>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</si>
  <si>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</si>
  <si>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</si>
  <si>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</si>
  <si>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</si>
  <si>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</si>
  <si>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</si>
  <si>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</si>
  <si>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</si>
  <si>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</si>
  <si>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</si>
  <si>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</si>
  <si>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</si>
  <si>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</si>
  <si>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</si>
  <si>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</si>
  <si>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</si>
  <si>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</si>
  <si>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</si>
  <si>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</si>
  <si>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</si>
  <si>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</si>
  <si>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</si>
  <si>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</si>
  <si>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</si>
  <si>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</si>
  <si>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</si>
  <si>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</si>
  <si>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</si>
  <si>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</si>
  <si>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</si>
  <si>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</si>
  <si>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</si>
  <si>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</si>
  <si>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</si>
  <si>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</si>
  <si>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</si>
  <si>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</si>
  <si>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</si>
  <si>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</si>
  <si>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</si>
  <si>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</si>
  <si>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</si>
  <si>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</si>
  <si>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</si>
  <si>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</si>
  <si>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</si>
  <si>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</si>
  <si>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</si>
  <si>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</si>
  <si>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</si>
  <si>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</si>
  <si>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</si>
  <si>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</si>
  <si>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</si>
  <si>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</si>
  <si>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</si>
  <si>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</si>
  <si>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</si>
  <si>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</si>
  <si>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</si>
  <si>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</si>
  <si>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</si>
  <si>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</si>
  <si>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</si>
  <si>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</si>
  <si>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</si>
  <si>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</si>
  <si>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</si>
  <si>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</si>
  <si>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</si>
  <si>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</si>
  <si>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</si>
  <si>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</si>
  <si>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</si>
  <si>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</si>
  <si>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</si>
  <si>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</si>
  <si>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</si>
  <si>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</si>
  <si>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</si>
  <si>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</si>
  <si>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</si>
  <si>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</si>
  <si>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</si>
  <si>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</si>
  <si>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</si>
  <si>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</si>
  <si>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</si>
  <si>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</si>
  <si>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</si>
  <si>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</si>
  <si>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</si>
  <si>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</si>
  <si>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</si>
  <si>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</si>
  <si>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</si>
  <si>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</si>
  <si>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</si>
  <si>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</si>
  <si>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</si>
  <si>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</si>
  <si>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</si>
  <si>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</si>
  <si>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</si>
  <si>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</si>
  <si>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</si>
  <si>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</si>
  <si>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</si>
  <si>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</si>
  <si>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</si>
  <si>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</si>
  <si>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</si>
  <si>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</si>
  <si>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</si>
  <si>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</si>
  <si>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</si>
  <si>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01.050.0560-A</t>
  </si>
  <si>
    <t>01.050.0561-0</t>
  </si>
  <si>
    <t>01.050.0561-A</t>
  </si>
  <si>
    <t>01.050.0562-0</t>
  </si>
  <si>
    <t>01.050.0562-A</t>
  </si>
  <si>
    <t>01.050.0563-0</t>
  </si>
  <si>
    <t>01.050.0563-A</t>
  </si>
  <si>
    <t>01.050.0564-0</t>
  </si>
  <si>
    <t>01.050.0564-A</t>
  </si>
  <si>
    <t>01.050.0565-0</t>
  </si>
  <si>
    <t>01.050.0565-A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</si>
  <si>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</si>
  <si>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</si>
  <si>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</si>
  <si>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</si>
  <si>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</si>
  <si>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</si>
  <si>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</si>
  <si>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</si>
  <si>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</si>
  <si>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</si>
  <si>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</si>
  <si>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</si>
  <si>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</si>
  <si>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</si>
  <si>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</si>
  <si>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</si>
  <si>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</si>
  <si>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</si>
  <si>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</si>
  <si>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</si>
  <si>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</si>
  <si>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</si>
  <si>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</si>
  <si>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</si>
  <si>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</si>
  <si>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</si>
  <si>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</si>
  <si>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</si>
  <si>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</si>
  <si>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</si>
  <si>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</si>
  <si>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</si>
  <si>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</si>
  <si>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</si>
  <si>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</si>
  <si>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</si>
  <si>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</si>
  <si>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</si>
  <si>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</si>
  <si>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</si>
  <si>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</si>
  <si>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</si>
  <si>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</si>
  <si>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</si>
  <si>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</si>
  <si>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</si>
  <si>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</si>
  <si>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</si>
  <si>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</si>
  <si>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</si>
  <si>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</si>
  <si>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</si>
  <si>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</si>
  <si>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</si>
  <si>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</si>
  <si>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</si>
  <si>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</si>
  <si>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</si>
  <si>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</si>
  <si>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</si>
  <si>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</si>
  <si>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</si>
  <si>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</si>
  <si>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</si>
  <si>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</si>
  <si>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</si>
  <si>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</si>
  <si>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</si>
  <si>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</si>
  <si>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</si>
  <si>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</si>
  <si>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</si>
  <si>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</si>
  <si>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</si>
  <si>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</si>
  <si>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</si>
  <si>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</si>
  <si>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</si>
  <si>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</si>
  <si>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</si>
  <si>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</si>
  <si>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</si>
  <si>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</si>
  <si>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</si>
  <si>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</si>
  <si>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</si>
  <si>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</si>
  <si>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</si>
  <si>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</si>
  <si>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</si>
  <si>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</si>
  <si>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</si>
  <si>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</si>
  <si>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</si>
  <si>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</si>
  <si>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</si>
  <si>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</si>
  <si>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</si>
  <si>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</si>
  <si>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</si>
  <si>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</si>
  <si>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</si>
  <si>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</si>
  <si>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</si>
  <si>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</si>
  <si>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</si>
  <si>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</si>
  <si>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</si>
  <si>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</si>
  <si>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</si>
  <si>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</si>
  <si>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</si>
  <si>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</si>
  <si>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</si>
  <si>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</si>
  <si>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</si>
  <si>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</si>
  <si>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</si>
  <si>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</si>
  <si>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</si>
  <si>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</si>
  <si>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</si>
  <si>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</si>
  <si>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</si>
  <si>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</si>
  <si>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</si>
  <si>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</si>
  <si>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</si>
  <si>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</si>
  <si>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</si>
  <si>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</si>
  <si>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</si>
  <si>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</si>
  <si>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</si>
  <si>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</si>
  <si>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</si>
  <si>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</si>
  <si>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</si>
  <si>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</si>
  <si>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</si>
  <si>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02.011.0010-0</t>
  </si>
  <si>
    <t>02.011.0010-A</t>
  </si>
  <si>
    <t>02.011.0014-0</t>
  </si>
  <si>
    <t>02.011.0014-A</t>
  </si>
  <si>
    <t>02.015.0001-0</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</si>
  <si>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</si>
  <si>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</si>
  <si>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</si>
  <si>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</si>
  <si>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</si>
  <si>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</si>
  <si>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</si>
  <si>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</si>
  <si>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</si>
  <si>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</si>
  <si>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</si>
  <si>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</si>
  <si>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</si>
  <si>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</si>
  <si>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</si>
  <si>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</si>
  <si>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</si>
  <si>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</si>
  <si>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02.020.0005-0</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</si>
  <si>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</si>
  <si>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</si>
  <si>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</si>
  <si>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</si>
  <si>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</si>
  <si>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</si>
  <si>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</si>
  <si>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</si>
  <si>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</si>
  <si>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</si>
  <si>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</si>
  <si>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</si>
  <si>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</si>
  <si>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</si>
  <si>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</si>
  <si>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02.030.0005-0</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</si>
  <si>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</si>
  <si>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</si>
  <si>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</si>
  <si>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</si>
  <si>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</si>
  <si>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</si>
  <si>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</si>
  <si>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</si>
  <si>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</si>
  <si>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</si>
  <si>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</si>
  <si>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</si>
  <si>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</si>
  <si>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</si>
  <si>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</si>
  <si>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</si>
  <si>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</si>
  <si>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</si>
  <si>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</si>
  <si>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</si>
  <si>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</si>
  <si>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</si>
  <si>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</si>
  <si>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</si>
  <si>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</si>
  <si>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</si>
  <si>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</si>
  <si>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</si>
  <si>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</si>
  <si>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</si>
  <si>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</si>
  <si>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</si>
  <si>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</si>
  <si>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</si>
  <si>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</si>
  <si>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</si>
  <si>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</si>
  <si>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</si>
  <si>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</si>
  <si>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</si>
  <si>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</si>
  <si>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</si>
  <si>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</si>
  <si>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</si>
  <si>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</si>
  <si>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</si>
  <si>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</si>
  <si>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</si>
  <si>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</si>
  <si>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</si>
  <si>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</si>
  <si>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</si>
  <si>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</si>
  <si>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</si>
  <si>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</si>
  <si>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</si>
  <si>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</si>
  <si>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</si>
  <si>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</si>
  <si>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</si>
  <si>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</si>
  <si>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</si>
  <si>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</si>
  <si>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</si>
  <si>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</si>
  <si>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</si>
  <si>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</si>
  <si>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</si>
  <si>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</si>
  <si>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</si>
  <si>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</si>
  <si>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</si>
  <si>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</si>
  <si>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</si>
  <si>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</si>
  <si>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</si>
  <si>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</si>
  <si>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</si>
  <si>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</si>
  <si>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</si>
  <si>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</si>
  <si>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</si>
  <si>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</si>
  <si>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</si>
  <si>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</si>
  <si>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</si>
  <si>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</si>
  <si>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</si>
  <si>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</si>
  <si>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</si>
  <si>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</si>
  <si>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</si>
  <si>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</si>
  <si>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</si>
  <si>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</si>
  <si>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</si>
  <si>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</si>
  <si>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</si>
  <si>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</si>
  <si>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</si>
  <si>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</si>
  <si>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</si>
  <si>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</si>
  <si>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</si>
  <si>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</si>
  <si>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</si>
  <si>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</si>
  <si>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</si>
  <si>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</si>
  <si>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</si>
  <si>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</si>
  <si>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</si>
  <si>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</si>
  <si>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</si>
  <si>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</si>
  <si>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</si>
  <si>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</si>
  <si>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</si>
  <si>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</si>
  <si>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</si>
  <si>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</si>
  <si>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</si>
  <si>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</si>
  <si>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</si>
  <si>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</si>
  <si>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</si>
  <si>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</si>
  <si>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</si>
  <si>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</si>
  <si>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</si>
  <si>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</si>
  <si>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</si>
  <si>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</si>
  <si>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</si>
  <si>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</si>
  <si>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</si>
  <si>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</si>
  <si>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</si>
  <si>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</si>
  <si>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</si>
  <si>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</si>
  <si>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</si>
  <si>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</si>
  <si>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</si>
  <si>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</si>
  <si>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</si>
  <si>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</si>
  <si>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</si>
  <si>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</si>
  <si>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</si>
  <si>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</si>
  <si>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</si>
  <si>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</si>
  <si>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</si>
  <si>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</si>
  <si>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</si>
  <si>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</si>
  <si>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</si>
  <si>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</si>
  <si>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</si>
  <si>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</si>
  <si>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</si>
  <si>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</si>
  <si>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</si>
  <si>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</si>
  <si>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</si>
  <si>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</si>
  <si>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</si>
  <si>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</si>
  <si>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</si>
  <si>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</si>
  <si>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</si>
  <si>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</si>
  <si>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</si>
  <si>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</si>
  <si>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</si>
  <si>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</si>
  <si>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</si>
  <si>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</si>
  <si>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</si>
  <si>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</si>
  <si>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</si>
  <si>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</si>
  <si>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</si>
  <si>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</si>
  <si>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</si>
  <si>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</si>
  <si>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</si>
  <si>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</si>
  <si>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</si>
  <si>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</si>
  <si>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</si>
  <si>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</si>
  <si>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</si>
  <si>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</si>
  <si>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</si>
  <si>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</si>
  <si>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</si>
  <si>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</si>
  <si>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</si>
  <si>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</si>
  <si>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</si>
  <si>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</si>
  <si>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</si>
  <si>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</si>
  <si>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</si>
  <si>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</si>
  <si>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</si>
  <si>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</si>
  <si>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</si>
  <si>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</si>
  <si>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</si>
  <si>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</si>
  <si>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</si>
  <si>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</si>
  <si>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</si>
  <si>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03.009.0003-0</t>
  </si>
  <si>
    <t>COMPACTACAO DE ATERRO,EM CAMADAS DE 20CM,COM MACO</t>
  </si>
  <si>
    <t>03.009.0003-A</t>
  </si>
  <si>
    <t>03.009.0004-0</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</si>
  <si>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</si>
  <si>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</si>
  <si>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</si>
  <si>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</si>
  <si>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</si>
  <si>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</si>
  <si>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</si>
  <si>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</si>
  <si>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</si>
  <si>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</si>
  <si>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</si>
  <si>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</si>
  <si>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</si>
  <si>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</si>
  <si>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</si>
  <si>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</si>
  <si>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</si>
  <si>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</si>
  <si>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</si>
  <si>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</si>
  <si>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</si>
  <si>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</si>
  <si>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</si>
  <si>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</si>
  <si>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</si>
  <si>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</si>
  <si>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</si>
  <si>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</si>
  <si>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</si>
  <si>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</si>
  <si>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</si>
  <si>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</si>
  <si>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</si>
  <si>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</si>
  <si>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</si>
  <si>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</si>
  <si>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</si>
  <si>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</si>
  <si>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</si>
  <si>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</si>
  <si>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</si>
  <si>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</si>
  <si>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</si>
  <si>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</si>
  <si>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</si>
  <si>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</si>
  <si>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</si>
  <si>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</si>
  <si>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</si>
  <si>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</si>
  <si>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</si>
  <si>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</si>
  <si>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</si>
  <si>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</si>
  <si>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</si>
  <si>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</si>
  <si>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</si>
  <si>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</si>
  <si>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</si>
  <si>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</si>
  <si>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</si>
  <si>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</si>
  <si>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</si>
  <si>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</si>
  <si>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</si>
  <si>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</si>
  <si>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</si>
  <si>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</si>
  <si>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</si>
  <si>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</si>
  <si>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</si>
  <si>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</si>
  <si>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</si>
  <si>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</si>
  <si>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</si>
  <si>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</si>
  <si>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</si>
  <si>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</si>
  <si>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</si>
  <si>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</si>
  <si>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</si>
  <si>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</si>
  <si>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</si>
  <si>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</si>
  <si>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</si>
  <si>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</si>
  <si>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</si>
  <si>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</si>
  <si>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</si>
  <si>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</si>
  <si>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</si>
  <si>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</si>
  <si>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</si>
  <si>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</si>
  <si>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</si>
  <si>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</si>
  <si>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</si>
  <si>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</si>
  <si>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</si>
  <si>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</si>
  <si>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</si>
  <si>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</si>
  <si>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</si>
  <si>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</si>
  <si>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</si>
  <si>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</si>
  <si>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</si>
  <si>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</si>
  <si>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</si>
  <si>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</si>
  <si>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</si>
  <si>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</si>
  <si>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</si>
  <si>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</si>
  <si>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</si>
  <si>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</si>
  <si>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</si>
  <si>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</si>
  <si>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</si>
  <si>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</si>
  <si>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</si>
  <si>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</si>
  <si>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</si>
  <si>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</si>
  <si>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</si>
  <si>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</si>
  <si>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</si>
  <si>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</si>
  <si>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</si>
  <si>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</si>
  <si>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</si>
  <si>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</si>
  <si>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</si>
  <si>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</si>
  <si>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</si>
  <si>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</si>
  <si>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</si>
  <si>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</si>
  <si>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</si>
  <si>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</si>
  <si>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</si>
  <si>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</si>
  <si>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</si>
  <si>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</si>
  <si>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</si>
  <si>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</si>
  <si>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</si>
  <si>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</si>
  <si>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</si>
  <si>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</si>
  <si>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</si>
  <si>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</si>
  <si>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</si>
  <si>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</si>
  <si>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</si>
  <si>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</si>
  <si>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</si>
  <si>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</si>
  <si>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</si>
  <si>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</si>
  <si>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</si>
  <si>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</si>
  <si>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</si>
  <si>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</si>
  <si>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</si>
  <si>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</si>
  <si>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</si>
  <si>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</si>
  <si>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</si>
  <si>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</si>
  <si>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</si>
  <si>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</si>
  <si>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</si>
  <si>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</si>
  <si>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</si>
  <si>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</si>
  <si>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</si>
  <si>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</si>
  <si>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</si>
  <si>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</si>
  <si>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</si>
  <si>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</si>
  <si>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</si>
  <si>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</si>
  <si>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</si>
  <si>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</si>
  <si>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</si>
  <si>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</si>
  <si>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</si>
  <si>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</si>
  <si>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</si>
  <si>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</si>
  <si>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</si>
  <si>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</si>
  <si>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</si>
  <si>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</si>
  <si>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</si>
  <si>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</si>
  <si>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</si>
  <si>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</si>
  <si>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</si>
  <si>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</si>
  <si>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</si>
  <si>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</si>
  <si>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</si>
  <si>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</si>
  <si>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</si>
  <si>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</si>
  <si>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</si>
  <si>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</si>
  <si>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</si>
  <si>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</si>
  <si>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</si>
  <si>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</si>
  <si>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</si>
  <si>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</si>
  <si>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</si>
  <si>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</si>
  <si>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</si>
  <si>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</si>
  <si>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</si>
  <si>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</si>
  <si>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</si>
  <si>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</si>
  <si>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</si>
  <si>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</si>
  <si>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</si>
  <si>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</si>
  <si>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</si>
  <si>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</si>
  <si>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</si>
  <si>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</si>
  <si>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</si>
  <si>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</si>
  <si>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</si>
  <si>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</si>
  <si>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</si>
  <si>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</si>
  <si>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</si>
  <si>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</si>
  <si>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</si>
  <si>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</si>
  <si>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</si>
  <si>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</si>
  <si>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</si>
  <si>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</si>
  <si>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</si>
  <si>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</si>
  <si>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</si>
  <si>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</si>
  <si>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</si>
  <si>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</si>
  <si>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</si>
  <si>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</si>
  <si>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</si>
  <si>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</si>
  <si>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</si>
  <si>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</si>
  <si>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</si>
  <si>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</si>
  <si>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</si>
  <si>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</si>
  <si>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</si>
  <si>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</si>
  <si>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</si>
  <si>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</si>
  <si>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</si>
  <si>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</si>
  <si>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</si>
  <si>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</si>
  <si>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</si>
  <si>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</si>
  <si>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</si>
  <si>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</si>
  <si>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</si>
  <si>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</si>
  <si>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</si>
  <si>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</si>
  <si>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</si>
  <si>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</si>
  <si>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</si>
  <si>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</si>
  <si>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</si>
  <si>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</si>
  <si>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</si>
  <si>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</si>
  <si>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</si>
  <si>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</si>
  <si>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</si>
  <si>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</si>
  <si>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</si>
  <si>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</si>
  <si>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</si>
  <si>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</si>
  <si>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</si>
  <si>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</si>
  <si>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</si>
  <si>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</si>
  <si>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</si>
  <si>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</si>
  <si>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</si>
  <si>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</si>
  <si>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</si>
  <si>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</si>
  <si>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</si>
  <si>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</si>
  <si>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</si>
  <si>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</si>
  <si>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</si>
  <si>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</si>
  <si>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</si>
  <si>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</si>
  <si>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</si>
  <si>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</si>
  <si>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</si>
  <si>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</si>
  <si>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</si>
  <si>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</si>
  <si>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</si>
  <si>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</si>
  <si>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</si>
  <si>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</si>
  <si>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</si>
  <si>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</si>
  <si>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</si>
  <si>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</si>
  <si>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</si>
  <si>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</si>
  <si>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</si>
  <si>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</si>
  <si>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</si>
  <si>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</si>
  <si>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</si>
  <si>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</si>
  <si>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</si>
  <si>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</si>
  <si>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</si>
  <si>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</si>
  <si>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</si>
  <si>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</si>
  <si>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</si>
  <si>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</si>
  <si>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</si>
  <si>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</si>
  <si>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</si>
  <si>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</si>
  <si>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</si>
  <si>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</si>
  <si>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</si>
  <si>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</si>
  <si>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</si>
  <si>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</si>
  <si>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</si>
  <si>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</si>
  <si>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</si>
  <si>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</si>
  <si>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</si>
  <si>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</si>
  <si>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</si>
  <si>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</si>
  <si>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</si>
  <si>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</si>
  <si>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</si>
  <si>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</si>
  <si>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</si>
  <si>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</si>
  <si>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</si>
  <si>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</si>
  <si>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</si>
  <si>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</si>
  <si>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</si>
  <si>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</si>
  <si>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</si>
  <si>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</si>
  <si>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</si>
  <si>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</si>
  <si>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</si>
  <si>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</si>
  <si>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</si>
  <si>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</si>
  <si>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</si>
  <si>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</si>
  <si>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</si>
  <si>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</si>
  <si>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</si>
  <si>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</si>
  <si>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</si>
  <si>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</si>
  <si>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</si>
  <si>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</si>
  <si>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</si>
  <si>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</si>
  <si>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</si>
  <si>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</si>
  <si>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</si>
  <si>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</si>
  <si>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</si>
  <si>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</si>
  <si>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</si>
  <si>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</si>
  <si>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</si>
  <si>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</si>
  <si>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</si>
  <si>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04.005.0300-0</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</si>
  <si>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</si>
  <si>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</si>
  <si>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</si>
  <si>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</si>
  <si>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</si>
  <si>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</si>
  <si>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</si>
  <si>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</si>
  <si>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</si>
  <si>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</si>
  <si>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</si>
  <si>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</si>
  <si>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</si>
  <si>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</si>
  <si>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</si>
  <si>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</si>
  <si>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</si>
  <si>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</si>
  <si>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</si>
  <si>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</si>
  <si>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</si>
  <si>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</si>
  <si>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</si>
  <si>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</si>
  <si>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</si>
  <si>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</si>
  <si>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</si>
  <si>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</si>
  <si>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</si>
  <si>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</si>
  <si>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</si>
  <si>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</si>
  <si>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</si>
  <si>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</si>
  <si>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</si>
  <si>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</si>
  <si>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</si>
  <si>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</si>
  <si>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</si>
  <si>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</si>
  <si>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</si>
  <si>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</si>
  <si>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</si>
  <si>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</si>
  <si>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</si>
  <si>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</si>
  <si>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</si>
  <si>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</si>
  <si>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</si>
  <si>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</si>
  <si>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</si>
  <si>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</si>
  <si>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</si>
  <si>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</si>
  <si>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</si>
  <si>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</si>
  <si>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</si>
  <si>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</si>
  <si>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</si>
  <si>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</si>
  <si>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</si>
  <si>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</si>
  <si>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</si>
  <si>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</si>
  <si>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</si>
  <si>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</si>
  <si>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</si>
  <si>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</si>
  <si>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</si>
  <si>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</si>
  <si>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</si>
  <si>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</si>
  <si>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</si>
  <si>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</si>
  <si>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</si>
  <si>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</si>
  <si>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</si>
  <si>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</si>
  <si>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</si>
  <si>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</si>
  <si>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</si>
  <si>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</si>
  <si>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</si>
  <si>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</si>
  <si>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</si>
  <si>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</si>
  <si>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</si>
  <si>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</si>
  <si>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</si>
  <si>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</si>
  <si>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</si>
  <si>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</si>
  <si>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</si>
  <si>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</si>
  <si>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04.013.0015-0</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</si>
  <si>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</si>
  <si>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</si>
  <si>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</si>
  <si>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</si>
  <si>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</si>
  <si>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</si>
  <si>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</si>
  <si>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</si>
  <si>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</si>
  <si>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</si>
  <si>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</si>
  <si>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</si>
  <si>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</si>
  <si>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</si>
  <si>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</si>
  <si>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</si>
  <si>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</si>
  <si>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</si>
  <si>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</si>
  <si>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</si>
  <si>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</si>
  <si>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</si>
  <si>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</si>
  <si>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</si>
  <si>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</si>
  <si>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</si>
  <si>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</si>
  <si>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</si>
  <si>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04.020.0126-0</t>
  </si>
  <si>
    <t>04.020.0126-A</t>
  </si>
  <si>
    <t>04.020.0136-0</t>
  </si>
  <si>
    <t>04.020.0136-A</t>
  </si>
  <si>
    <t>04.021.0010-0</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</si>
  <si>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</si>
  <si>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</si>
  <si>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</si>
  <si>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</si>
  <si>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</si>
  <si>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</si>
  <si>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</si>
  <si>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</si>
  <si>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</si>
  <si>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</si>
  <si>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</si>
  <si>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</si>
  <si>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</si>
  <si>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</si>
  <si>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</si>
  <si>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</si>
  <si>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</si>
  <si>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</si>
  <si>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</si>
  <si>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</si>
  <si>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</si>
  <si>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</si>
  <si>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</si>
  <si>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</si>
  <si>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</si>
  <si>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</si>
  <si>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</si>
  <si>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</si>
  <si>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</si>
  <si>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</si>
  <si>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</si>
  <si>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</si>
  <si>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</si>
  <si>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</si>
  <si>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</si>
  <si>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</si>
  <si>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</si>
  <si>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</si>
  <si>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</si>
  <si>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</si>
  <si>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</si>
  <si>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</si>
  <si>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</si>
  <si>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</si>
  <si>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</si>
  <si>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</si>
  <si>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</si>
  <si>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</si>
  <si>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</si>
  <si>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</si>
  <si>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</si>
  <si>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</si>
  <si>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</si>
  <si>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</si>
  <si>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</si>
  <si>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</si>
  <si>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</si>
  <si>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</si>
  <si>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</si>
  <si>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</si>
  <si>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</si>
  <si>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</si>
  <si>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</si>
  <si>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</si>
  <si>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</si>
  <si>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</si>
  <si>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</si>
  <si>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</si>
  <si>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</si>
  <si>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</si>
  <si>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</si>
  <si>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</si>
  <si>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</si>
  <si>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</si>
  <si>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</si>
  <si>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</si>
  <si>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</si>
  <si>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</si>
  <si>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</si>
  <si>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</si>
  <si>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</si>
  <si>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</si>
  <si>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</si>
  <si>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</si>
  <si>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</si>
  <si>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</si>
  <si>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</si>
  <si>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</si>
  <si>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</si>
  <si>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</si>
  <si>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</si>
  <si>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</si>
  <si>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</si>
  <si>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</si>
  <si>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</si>
  <si>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</si>
  <si>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</si>
  <si>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</si>
  <si>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</si>
  <si>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</si>
  <si>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</si>
  <si>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</si>
  <si>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</si>
  <si>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</si>
  <si>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</si>
  <si>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</si>
  <si>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</si>
  <si>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</si>
  <si>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</si>
  <si>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</si>
  <si>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</si>
  <si>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</si>
  <si>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</si>
  <si>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</si>
  <si>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</si>
  <si>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</si>
  <si>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</si>
  <si>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</si>
  <si>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</si>
  <si>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</si>
  <si>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</si>
  <si>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</si>
  <si>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</si>
  <si>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</si>
  <si>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</si>
  <si>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</si>
  <si>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</si>
  <si>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</si>
  <si>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</si>
  <si>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</si>
  <si>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</si>
  <si>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</si>
  <si>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</si>
  <si>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</si>
  <si>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</si>
  <si>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</si>
  <si>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</si>
  <si>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</si>
  <si>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</si>
  <si>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</si>
  <si>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</si>
  <si>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</si>
  <si>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</si>
  <si>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</si>
  <si>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</si>
  <si>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</si>
  <si>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</si>
  <si>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</si>
  <si>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</si>
  <si>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</si>
  <si>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</si>
  <si>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</si>
  <si>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</si>
  <si>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</si>
  <si>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</si>
  <si>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</si>
  <si>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</si>
  <si>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</si>
  <si>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</si>
  <si>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</si>
  <si>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</si>
  <si>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</si>
  <si>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</si>
  <si>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</si>
  <si>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</si>
  <si>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</si>
  <si>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</si>
  <si>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</si>
  <si>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</si>
  <si>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</si>
  <si>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</si>
  <si>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</si>
  <si>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</si>
  <si>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</si>
  <si>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</si>
  <si>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</si>
  <si>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</si>
  <si>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</si>
  <si>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</si>
  <si>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</si>
  <si>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</si>
  <si>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</si>
  <si>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</si>
  <si>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</si>
  <si>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</si>
  <si>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</si>
  <si>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</si>
  <si>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</si>
  <si>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</si>
  <si>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</si>
  <si>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</si>
  <si>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</si>
  <si>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</si>
  <si>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</si>
  <si>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</si>
  <si>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</si>
  <si>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</si>
  <si>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</si>
  <si>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</si>
  <si>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</si>
  <si>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</si>
  <si>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</si>
  <si>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</si>
  <si>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</si>
  <si>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</si>
  <si>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</si>
  <si>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</si>
  <si>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</si>
  <si>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</si>
  <si>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</si>
  <si>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</si>
  <si>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</si>
  <si>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</si>
  <si>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</si>
  <si>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</si>
  <si>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</si>
  <si>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</si>
  <si>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</si>
  <si>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</si>
  <si>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</si>
  <si>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</si>
  <si>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</si>
  <si>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</si>
  <si>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</si>
  <si>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</si>
  <si>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</si>
  <si>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</si>
  <si>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</si>
  <si>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</si>
  <si>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</si>
  <si>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</si>
  <si>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</si>
  <si>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</si>
  <si>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</si>
  <si>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</si>
  <si>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</si>
  <si>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</si>
  <si>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</si>
  <si>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</si>
  <si>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</si>
  <si>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</si>
  <si>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</si>
  <si>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</si>
  <si>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</si>
  <si>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</si>
  <si>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</si>
  <si>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</si>
  <si>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</si>
  <si>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</si>
  <si>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</si>
  <si>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</si>
  <si>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</si>
  <si>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</si>
  <si>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</si>
  <si>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</si>
  <si>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</si>
  <si>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</si>
  <si>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</si>
  <si>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</si>
  <si>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</si>
  <si>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</si>
  <si>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</si>
  <si>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</si>
  <si>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</si>
  <si>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</si>
  <si>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</si>
  <si>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</si>
  <si>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</si>
  <si>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</si>
  <si>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</si>
  <si>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</si>
  <si>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</si>
  <si>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</si>
  <si>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</si>
  <si>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</si>
  <si>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</si>
  <si>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</si>
  <si>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</si>
  <si>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</si>
  <si>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</si>
  <si>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</si>
  <si>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</si>
  <si>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</si>
  <si>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</si>
  <si>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</si>
  <si>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</si>
  <si>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</si>
  <si>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</si>
  <si>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</si>
  <si>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</si>
  <si>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</si>
  <si>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</si>
  <si>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</si>
  <si>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</si>
  <si>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</si>
  <si>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</si>
  <si>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</si>
  <si>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</si>
  <si>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</si>
  <si>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</si>
  <si>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</si>
  <si>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</si>
  <si>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</si>
  <si>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</si>
  <si>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</si>
  <si>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</si>
  <si>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</si>
  <si>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</si>
  <si>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</si>
  <si>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</si>
  <si>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</si>
  <si>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</si>
  <si>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</si>
  <si>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</si>
  <si>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</si>
  <si>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</si>
  <si>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</si>
  <si>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</si>
  <si>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</si>
  <si>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</si>
  <si>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</si>
  <si>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</si>
  <si>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</si>
  <si>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</si>
  <si>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</si>
  <si>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</si>
  <si>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</si>
  <si>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</si>
  <si>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</si>
  <si>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</si>
  <si>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</si>
  <si>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</si>
  <si>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</si>
  <si>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</si>
  <si>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</si>
  <si>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</si>
  <si>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</si>
  <si>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</si>
  <si>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</si>
  <si>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</si>
  <si>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</si>
  <si>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</si>
  <si>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</si>
  <si>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</si>
  <si>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</si>
  <si>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</si>
  <si>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</si>
  <si>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</si>
  <si>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</si>
  <si>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</si>
  <si>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</si>
  <si>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</si>
  <si>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</si>
  <si>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</si>
  <si>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</si>
  <si>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</si>
  <si>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</si>
  <si>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</si>
  <si>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</si>
  <si>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</si>
  <si>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</si>
  <si>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</si>
  <si>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</si>
  <si>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</si>
  <si>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</si>
  <si>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</si>
  <si>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</si>
  <si>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</si>
  <si>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</si>
  <si>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</si>
  <si>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</si>
  <si>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</si>
  <si>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</si>
  <si>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</si>
  <si>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</si>
  <si>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</si>
  <si>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</si>
  <si>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</si>
  <si>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</si>
  <si>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</si>
  <si>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</si>
  <si>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</si>
  <si>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</si>
  <si>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</si>
  <si>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</si>
  <si>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</si>
  <si>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</si>
  <si>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</si>
  <si>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</si>
  <si>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</si>
  <si>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</si>
  <si>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</si>
  <si>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</si>
  <si>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</si>
  <si>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</si>
  <si>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</si>
  <si>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</si>
  <si>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</si>
  <si>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</si>
  <si>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</si>
  <si>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</si>
  <si>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</si>
  <si>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</si>
  <si>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</si>
  <si>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</si>
  <si>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</si>
  <si>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</si>
  <si>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</si>
  <si>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</si>
  <si>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</si>
  <si>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</si>
  <si>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</si>
  <si>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</si>
  <si>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</si>
  <si>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</si>
  <si>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</si>
  <si>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</si>
  <si>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</si>
  <si>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</si>
  <si>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</si>
  <si>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</si>
  <si>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</si>
  <si>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</si>
  <si>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</si>
  <si>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</si>
  <si>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</si>
  <si>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</si>
  <si>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</si>
  <si>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</si>
  <si>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</si>
  <si>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</si>
  <si>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</si>
  <si>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</si>
  <si>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</si>
  <si>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</si>
  <si>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</si>
  <si>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</si>
  <si>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</si>
  <si>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</si>
  <si>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</si>
  <si>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</si>
  <si>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</si>
  <si>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</si>
  <si>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</si>
  <si>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</si>
  <si>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</si>
  <si>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</si>
  <si>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</si>
  <si>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</si>
  <si>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</si>
  <si>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</si>
  <si>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</si>
  <si>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</si>
  <si>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</si>
  <si>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</si>
  <si>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</si>
  <si>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</si>
  <si>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</si>
  <si>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</si>
  <si>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</si>
  <si>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</si>
  <si>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</si>
  <si>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</si>
  <si>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</si>
  <si>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</si>
  <si>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</si>
  <si>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</si>
  <si>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</si>
  <si>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</si>
  <si>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</si>
  <si>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</si>
  <si>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</si>
  <si>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</si>
  <si>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</si>
  <si>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</si>
  <si>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</si>
  <si>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</si>
  <si>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</si>
  <si>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</si>
  <si>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</si>
  <si>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</si>
  <si>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</si>
  <si>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</si>
  <si>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</si>
  <si>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</si>
  <si>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</si>
  <si>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</si>
  <si>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</si>
  <si>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</si>
  <si>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</si>
  <si>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</si>
  <si>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</si>
  <si>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</si>
  <si>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</si>
  <si>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</si>
  <si>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</si>
  <si>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</si>
  <si>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</si>
  <si>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</si>
  <si>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</si>
  <si>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</si>
  <si>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</si>
  <si>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</si>
  <si>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</si>
  <si>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</si>
  <si>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</si>
  <si>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</si>
  <si>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</si>
  <si>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</si>
  <si>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</si>
  <si>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</si>
  <si>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</si>
  <si>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</si>
  <si>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</si>
  <si>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</si>
  <si>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</si>
  <si>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</si>
  <si>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</si>
  <si>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</si>
  <si>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</si>
  <si>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</si>
  <si>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</si>
  <si>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</si>
  <si>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</si>
  <si>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</si>
  <si>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</si>
  <si>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</si>
  <si>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</si>
  <si>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</si>
  <si>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</si>
  <si>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</si>
  <si>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</si>
  <si>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</si>
  <si>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</si>
  <si>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</si>
  <si>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</si>
  <si>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</si>
  <si>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</si>
  <si>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</si>
  <si>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</si>
  <si>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</si>
  <si>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</si>
  <si>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</si>
  <si>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</si>
  <si>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</si>
  <si>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</si>
  <si>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</si>
  <si>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</si>
  <si>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</si>
  <si>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</si>
  <si>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</si>
  <si>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</si>
  <si>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</si>
  <si>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</si>
  <si>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</si>
  <si>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</si>
  <si>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</si>
  <si>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</si>
  <si>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</si>
  <si>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</si>
  <si>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</si>
  <si>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</si>
  <si>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</si>
  <si>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</si>
  <si>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</si>
  <si>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</si>
  <si>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</si>
  <si>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</si>
  <si>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</si>
  <si>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</si>
  <si>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</si>
  <si>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</si>
  <si>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</si>
  <si>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</si>
  <si>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</si>
  <si>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</si>
  <si>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</si>
  <si>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</si>
  <si>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</si>
  <si>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</si>
  <si>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</si>
  <si>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</si>
  <si>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</si>
  <si>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</si>
  <si>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</si>
  <si>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</si>
  <si>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</si>
  <si>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</si>
  <si>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</si>
  <si>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</si>
  <si>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</si>
  <si>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</si>
  <si>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</si>
  <si>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</si>
  <si>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</si>
  <si>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</si>
  <si>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</si>
  <si>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</si>
  <si>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</si>
  <si>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</si>
  <si>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</si>
  <si>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</si>
  <si>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</si>
  <si>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</si>
  <si>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</si>
  <si>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</si>
  <si>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</si>
  <si>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</si>
  <si>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</si>
  <si>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</si>
  <si>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</si>
  <si>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</si>
  <si>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</si>
  <si>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</si>
  <si>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</si>
  <si>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</si>
  <si>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</si>
  <si>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</si>
  <si>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</si>
  <si>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</si>
  <si>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</si>
  <si>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</si>
  <si>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</si>
  <si>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</si>
  <si>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</si>
  <si>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</si>
  <si>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</si>
  <si>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</si>
  <si>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</si>
  <si>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</si>
  <si>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</si>
  <si>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</si>
  <si>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</si>
  <si>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</si>
  <si>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</si>
  <si>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</si>
  <si>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</si>
  <si>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</si>
  <si>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</si>
  <si>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</si>
  <si>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</si>
  <si>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</si>
  <si>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</si>
  <si>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</si>
  <si>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</si>
  <si>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</si>
  <si>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</si>
  <si>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</si>
  <si>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</si>
  <si>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</si>
  <si>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</si>
  <si>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</si>
  <si>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</si>
  <si>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</si>
  <si>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</si>
  <si>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</si>
  <si>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</si>
  <si>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</si>
  <si>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</si>
  <si>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</si>
  <si>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</si>
  <si>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</si>
  <si>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</si>
  <si>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</si>
  <si>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</si>
  <si>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</si>
  <si>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</si>
  <si>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</si>
  <si>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</si>
  <si>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</si>
  <si>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</si>
  <si>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</si>
  <si>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</si>
  <si>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</si>
  <si>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</si>
  <si>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</si>
  <si>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</si>
  <si>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</si>
  <si>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</si>
  <si>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</si>
  <si>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</si>
  <si>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</si>
  <si>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</si>
  <si>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</si>
  <si>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</si>
  <si>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</si>
  <si>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</si>
  <si>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</si>
  <si>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05.008.0002-0</t>
  </si>
  <si>
    <t>05.008.0002-A</t>
  </si>
  <si>
    <t>05.008.0003-0</t>
  </si>
  <si>
    <t>05.008.0003-A</t>
  </si>
  <si>
    <t>05.008.0004-0</t>
  </si>
  <si>
    <t>05.008.0004-A</t>
  </si>
  <si>
    <t>05.008.0005-0</t>
  </si>
  <si>
    <t>05.008.0005-A</t>
  </si>
  <si>
    <t>05.008.0006-0</t>
  </si>
  <si>
    <t>05.008.0006-A</t>
  </si>
  <si>
    <t>05.008.0008-1</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</si>
  <si>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</si>
  <si>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</si>
  <si>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</si>
  <si>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</si>
  <si>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</si>
  <si>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</si>
  <si>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</si>
  <si>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</si>
  <si>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</si>
  <si>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</si>
  <si>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</si>
  <si>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</si>
  <si>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</si>
  <si>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</si>
  <si>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</si>
  <si>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</si>
  <si>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</si>
  <si>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</si>
  <si>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</si>
  <si>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</si>
  <si>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</si>
  <si>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</si>
  <si>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</si>
  <si>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</si>
  <si>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</si>
  <si>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</si>
  <si>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</si>
  <si>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</si>
  <si>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</si>
  <si>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</si>
  <si>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</si>
  <si>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</si>
  <si>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</si>
  <si>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</si>
  <si>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</si>
  <si>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</si>
  <si>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</si>
  <si>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</si>
  <si>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</si>
  <si>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</si>
  <si>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</si>
  <si>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</si>
  <si>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</si>
  <si>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</si>
  <si>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</si>
  <si>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</si>
  <si>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</si>
  <si>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</si>
  <si>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</si>
  <si>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</si>
  <si>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</si>
  <si>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</si>
  <si>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</si>
  <si>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</si>
  <si>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</si>
  <si>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</si>
  <si>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</si>
  <si>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</si>
  <si>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</si>
  <si>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</si>
  <si>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</si>
  <si>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</si>
  <si>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</si>
  <si>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</si>
  <si>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</si>
  <si>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</si>
  <si>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</si>
  <si>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</si>
  <si>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</si>
  <si>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</si>
  <si>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</si>
  <si>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</si>
  <si>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</si>
  <si>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</si>
  <si>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</si>
  <si>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</si>
  <si>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</si>
  <si>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</si>
  <si>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</si>
  <si>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</si>
  <si>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</si>
  <si>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</si>
  <si>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</si>
  <si>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</si>
  <si>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</si>
  <si>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</si>
  <si>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</si>
  <si>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</si>
  <si>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</si>
  <si>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</si>
  <si>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</si>
  <si>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</si>
  <si>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</si>
  <si>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</si>
  <si>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</si>
  <si>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</si>
  <si>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</si>
  <si>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</si>
  <si>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</si>
  <si>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</si>
  <si>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</si>
  <si>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</si>
  <si>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</si>
  <si>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</si>
  <si>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</si>
  <si>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</si>
  <si>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</si>
  <si>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</si>
  <si>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</si>
  <si>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</si>
  <si>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</si>
  <si>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</si>
  <si>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</si>
  <si>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</si>
  <si>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</si>
  <si>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</si>
  <si>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</si>
  <si>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</si>
  <si>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</si>
  <si>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</si>
  <si>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</si>
  <si>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</si>
  <si>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</si>
  <si>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</si>
  <si>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</si>
  <si>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</si>
  <si>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</si>
  <si>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</si>
  <si>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</si>
  <si>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</si>
  <si>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</si>
  <si>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</si>
  <si>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</si>
  <si>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</si>
  <si>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</si>
  <si>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</si>
  <si>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</si>
  <si>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</si>
  <si>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</si>
  <si>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</si>
  <si>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</si>
  <si>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</si>
  <si>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</si>
  <si>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</si>
  <si>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</si>
  <si>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</si>
  <si>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</si>
  <si>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</si>
  <si>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</si>
  <si>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</si>
  <si>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</si>
  <si>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</si>
  <si>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</si>
  <si>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</si>
  <si>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</si>
  <si>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</si>
  <si>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</si>
  <si>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</si>
  <si>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</si>
  <si>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</si>
  <si>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</si>
  <si>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</si>
  <si>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</si>
  <si>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</si>
  <si>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</si>
  <si>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</si>
  <si>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</si>
  <si>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</si>
  <si>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</si>
  <si>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</si>
  <si>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</si>
  <si>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</si>
  <si>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</si>
  <si>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</si>
  <si>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</si>
  <si>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</si>
  <si>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</si>
  <si>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</si>
  <si>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</si>
  <si>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</si>
  <si>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</si>
  <si>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</si>
  <si>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</si>
  <si>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</si>
  <si>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</si>
  <si>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</si>
  <si>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</si>
  <si>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</si>
  <si>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</si>
  <si>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</si>
  <si>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</si>
  <si>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</si>
  <si>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</si>
  <si>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</si>
  <si>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</si>
  <si>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</si>
  <si>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</si>
  <si>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</si>
  <si>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</si>
  <si>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</si>
  <si>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</si>
  <si>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</si>
  <si>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</si>
  <si>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</si>
  <si>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</si>
  <si>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</si>
  <si>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</si>
  <si>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</si>
  <si>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</si>
  <si>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</si>
  <si>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</si>
  <si>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</si>
  <si>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</si>
  <si>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</si>
  <si>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</si>
  <si>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</si>
  <si>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</si>
  <si>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</si>
  <si>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</si>
  <si>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</si>
  <si>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</si>
  <si>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</si>
  <si>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</si>
  <si>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</si>
  <si>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</si>
  <si>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</si>
  <si>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</si>
  <si>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</si>
  <si>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</si>
  <si>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</si>
  <si>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</si>
  <si>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</si>
  <si>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</si>
  <si>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</si>
  <si>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</si>
  <si>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</si>
  <si>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</si>
  <si>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</si>
  <si>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</si>
  <si>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</si>
  <si>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</si>
  <si>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</si>
  <si>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</si>
  <si>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</si>
  <si>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</si>
  <si>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</si>
  <si>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</si>
  <si>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</si>
  <si>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</si>
  <si>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</si>
  <si>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</si>
  <si>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</si>
  <si>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</si>
  <si>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</si>
  <si>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</si>
  <si>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</si>
  <si>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</si>
  <si>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</si>
  <si>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</si>
  <si>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</si>
  <si>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</si>
  <si>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</si>
  <si>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</si>
  <si>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</si>
  <si>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</si>
  <si>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</si>
  <si>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</si>
  <si>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</si>
  <si>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</si>
  <si>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</si>
  <si>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</si>
  <si>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</si>
  <si>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</si>
  <si>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</si>
  <si>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</si>
  <si>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</si>
  <si>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</si>
  <si>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</si>
  <si>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</si>
  <si>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</si>
  <si>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</si>
  <si>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</si>
  <si>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</si>
  <si>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</si>
  <si>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</si>
  <si>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</si>
  <si>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</si>
  <si>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</si>
  <si>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</si>
  <si>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</si>
  <si>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</si>
  <si>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</si>
  <si>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</si>
  <si>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</si>
  <si>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</si>
  <si>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</si>
  <si>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</si>
  <si>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</si>
  <si>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</si>
  <si>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</si>
  <si>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</si>
  <si>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</si>
  <si>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</si>
  <si>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</si>
  <si>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</si>
  <si>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</si>
  <si>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</si>
  <si>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</si>
  <si>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</si>
  <si>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</si>
  <si>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</si>
  <si>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</si>
  <si>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</si>
  <si>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</si>
  <si>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</si>
  <si>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</si>
  <si>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</si>
  <si>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</si>
  <si>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</si>
  <si>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</si>
  <si>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</si>
  <si>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</si>
  <si>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</si>
  <si>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</si>
  <si>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</si>
  <si>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</si>
  <si>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</si>
  <si>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</si>
  <si>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</si>
  <si>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</si>
  <si>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</si>
  <si>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</si>
  <si>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</si>
  <si>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</si>
  <si>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</si>
  <si>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</si>
  <si>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</si>
  <si>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</si>
  <si>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</si>
  <si>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</si>
  <si>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</si>
  <si>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</si>
  <si>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</si>
  <si>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</si>
  <si>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</si>
  <si>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</si>
  <si>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</si>
  <si>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</si>
  <si>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</si>
  <si>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</si>
  <si>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</si>
  <si>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</si>
  <si>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</si>
  <si>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</si>
  <si>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</si>
  <si>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</si>
  <si>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</si>
  <si>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</si>
  <si>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</si>
  <si>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</si>
  <si>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</si>
  <si>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</si>
  <si>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</si>
  <si>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</si>
  <si>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</si>
  <si>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</si>
  <si>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</si>
  <si>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</si>
  <si>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</si>
  <si>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</si>
  <si>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</si>
  <si>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</si>
  <si>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</si>
  <si>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</si>
  <si>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</si>
  <si>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</si>
  <si>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</si>
  <si>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</si>
  <si>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</si>
  <si>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</si>
  <si>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</si>
  <si>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</si>
  <si>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</si>
  <si>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</si>
  <si>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</si>
  <si>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</si>
  <si>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</si>
  <si>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</si>
  <si>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</si>
  <si>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</si>
  <si>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</si>
  <si>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</si>
  <si>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</si>
  <si>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</si>
  <si>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</si>
  <si>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</si>
  <si>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</si>
  <si>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</si>
  <si>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</si>
  <si>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</si>
  <si>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</si>
  <si>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</si>
  <si>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</si>
  <si>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</si>
  <si>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</si>
  <si>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</si>
  <si>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</si>
  <si>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</si>
  <si>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</si>
  <si>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</si>
  <si>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</si>
  <si>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</si>
  <si>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</si>
  <si>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</si>
  <si>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</si>
  <si>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</si>
  <si>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</si>
  <si>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</si>
  <si>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</si>
  <si>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</si>
  <si>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</si>
  <si>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</si>
  <si>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</si>
  <si>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</si>
  <si>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</si>
  <si>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</si>
  <si>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</si>
  <si>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</si>
  <si>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</si>
  <si>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</si>
  <si>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</si>
  <si>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</si>
  <si>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</si>
  <si>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</si>
  <si>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</si>
  <si>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</si>
  <si>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</si>
  <si>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</si>
  <si>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</si>
  <si>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</si>
  <si>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</si>
  <si>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</si>
  <si>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</si>
  <si>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</si>
  <si>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</si>
  <si>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</si>
  <si>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</si>
  <si>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</si>
  <si>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</si>
  <si>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</si>
  <si>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</si>
  <si>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</si>
  <si>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</si>
  <si>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</si>
  <si>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</si>
  <si>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</si>
  <si>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</si>
  <si>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</si>
  <si>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</si>
  <si>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</si>
  <si>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</si>
  <si>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</si>
  <si>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</si>
  <si>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</si>
  <si>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</si>
  <si>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</si>
  <si>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</si>
  <si>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</si>
  <si>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</si>
  <si>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</si>
  <si>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INDICE GERAL DA CONSTRUCAO CIVIL (PREDIOS PUBLICOS)</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</si>
  <si>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</si>
  <si>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</si>
  <si>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</si>
  <si>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</si>
  <si>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</si>
  <si>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</si>
  <si>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</si>
  <si>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</si>
  <si>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</si>
  <si>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</si>
  <si>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</si>
  <si>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</si>
  <si>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</si>
  <si>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</si>
  <si>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</si>
  <si>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</si>
  <si>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</si>
  <si>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</si>
  <si>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</si>
  <si>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</si>
  <si>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</si>
  <si>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</si>
  <si>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</si>
  <si>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</si>
  <si>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</si>
  <si>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</si>
  <si>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</si>
  <si>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</si>
  <si>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</si>
  <si>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</si>
  <si>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</si>
  <si>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</si>
  <si>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</si>
  <si>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</si>
  <si>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</si>
  <si>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</si>
  <si>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</si>
  <si>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</si>
  <si>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</si>
  <si>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</si>
  <si>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</si>
  <si>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</si>
  <si>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</si>
  <si>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</si>
  <si>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</si>
  <si>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</si>
  <si>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</si>
  <si>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</si>
  <si>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</si>
  <si>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</si>
  <si>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</si>
  <si>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</si>
  <si>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</si>
  <si>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</si>
  <si>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</si>
  <si>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</si>
  <si>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</si>
  <si>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</si>
  <si>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</si>
  <si>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</si>
  <si>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</si>
  <si>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</si>
  <si>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</si>
  <si>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</si>
  <si>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</si>
  <si>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</si>
  <si>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</si>
  <si>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</si>
  <si>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</si>
  <si>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</si>
  <si>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</si>
  <si>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</si>
  <si>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</si>
  <si>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</si>
  <si>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</si>
  <si>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</si>
  <si>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</si>
  <si>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</si>
  <si>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</si>
  <si>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</si>
  <si>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</si>
  <si>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</si>
  <si>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</si>
  <si>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</si>
  <si>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</si>
  <si>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</si>
  <si>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</si>
  <si>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</si>
  <si>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</si>
  <si>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</si>
  <si>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</si>
  <si>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</si>
  <si>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</si>
  <si>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</si>
  <si>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</si>
  <si>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</si>
  <si>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</si>
  <si>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</si>
  <si>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</si>
  <si>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</si>
  <si>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</si>
  <si>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</si>
  <si>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</si>
  <si>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</si>
  <si>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</si>
  <si>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</si>
  <si>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</si>
  <si>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</si>
  <si>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</si>
  <si>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</si>
  <si>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</si>
  <si>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</si>
  <si>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</si>
  <si>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</si>
  <si>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</si>
  <si>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</si>
  <si>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</si>
  <si>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</si>
  <si>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05.105.0137-0</t>
  </si>
  <si>
    <t>05.105.0137-A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</si>
  <si>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</si>
  <si>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</si>
  <si>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</si>
  <si>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</si>
  <si>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</si>
  <si>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</si>
  <si>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</si>
  <si>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</si>
  <si>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</si>
  <si>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</si>
  <si>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</si>
  <si>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</si>
  <si>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</si>
  <si>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</si>
  <si>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</si>
  <si>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</si>
  <si>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</si>
  <si>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</si>
  <si>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</si>
  <si>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</si>
  <si>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</si>
  <si>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</si>
  <si>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</si>
  <si>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</si>
  <si>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</si>
  <si>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</si>
  <si>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</si>
  <si>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</si>
  <si>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</si>
  <si>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</si>
  <si>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</si>
  <si>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</si>
  <si>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</si>
  <si>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</si>
  <si>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</si>
  <si>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</si>
  <si>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</si>
  <si>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</si>
  <si>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</si>
  <si>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</si>
  <si>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</si>
  <si>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</si>
  <si>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</si>
  <si>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</si>
  <si>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</si>
  <si>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</si>
  <si>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</si>
  <si>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</si>
  <si>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</si>
  <si>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</si>
  <si>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</si>
  <si>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</si>
  <si>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</si>
  <si>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</si>
  <si>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</si>
  <si>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</si>
  <si>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</si>
  <si>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</si>
  <si>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</si>
  <si>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</si>
  <si>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</si>
  <si>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</si>
  <si>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</si>
  <si>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</si>
  <si>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</si>
  <si>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</si>
  <si>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</si>
  <si>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</si>
  <si>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</si>
  <si>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</si>
  <si>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</si>
  <si>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</si>
  <si>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</si>
  <si>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</si>
  <si>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SERVICO DE VIGILANCIA COM VIGIA DE OBRA 24H/DIA,PARA 1 POSTO</t>
  </si>
  <si>
    <t>05.105.0200-A</t>
  </si>
  <si>
    <t>05.105.0201-0</t>
  </si>
  <si>
    <t>05.105.0201-A</t>
  </si>
  <si>
    <t>05.105.0202-0</t>
  </si>
  <si>
    <t>05.105.0202-A</t>
  </si>
  <si>
    <t>05.105.0203-0</t>
  </si>
  <si>
    <t>05.105.0203-A</t>
  </si>
  <si>
    <t>05.105.0204-0</t>
  </si>
  <si>
    <t>05.105.0204-A</t>
  </si>
  <si>
    <t>05.105.0205-0</t>
  </si>
  <si>
    <t>05.105.0205-A</t>
  </si>
  <si>
    <t>05.105.0206-0</t>
  </si>
  <si>
    <t>05.105.0206-A</t>
  </si>
  <si>
    <t>05.105.0207-0</t>
  </si>
  <si>
    <t>05.105.0207-A</t>
  </si>
  <si>
    <t>05.105.9999-0</t>
  </si>
  <si>
    <t>INDICE DE SALARIO DA CONSTRUCAO CIVIL</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</si>
  <si>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</si>
  <si>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</si>
  <si>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</si>
  <si>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</si>
  <si>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</si>
  <si>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</si>
  <si>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</si>
  <si>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</si>
  <si>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</si>
  <si>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</si>
  <si>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</si>
  <si>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</si>
  <si>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</si>
  <si>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</si>
  <si>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</si>
  <si>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</si>
  <si>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</si>
  <si>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</si>
  <si>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INDICE PARA SERVICOS DE SEGURANCA E VIGILANCIA</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</si>
  <si>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</si>
  <si>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</si>
  <si>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</si>
  <si>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</si>
  <si>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</si>
  <si>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</si>
  <si>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</si>
  <si>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</si>
  <si>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</si>
  <si>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</si>
  <si>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</si>
  <si>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</si>
  <si>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</si>
  <si>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</si>
  <si>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</si>
  <si>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</si>
  <si>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</si>
  <si>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</si>
  <si>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</si>
  <si>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</si>
  <si>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</si>
  <si>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</si>
  <si>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</si>
  <si>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</si>
  <si>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</si>
  <si>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</si>
  <si>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</si>
  <si>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</si>
  <si>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</si>
  <si>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</si>
  <si>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</si>
  <si>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</si>
  <si>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</si>
  <si>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</si>
  <si>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</si>
  <si>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</si>
  <si>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</si>
  <si>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</si>
  <si>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</si>
  <si>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</si>
  <si>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</si>
  <si>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</si>
  <si>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</si>
  <si>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</si>
  <si>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</si>
  <si>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</si>
  <si>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</si>
  <si>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</si>
  <si>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</si>
  <si>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</si>
  <si>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</si>
  <si>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</si>
  <si>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</si>
  <si>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</si>
  <si>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</si>
  <si>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</si>
  <si>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</si>
  <si>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</si>
  <si>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</si>
  <si>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</si>
  <si>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</si>
  <si>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</si>
  <si>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</si>
  <si>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</si>
  <si>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</si>
  <si>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</si>
  <si>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</si>
  <si>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</si>
  <si>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</si>
  <si>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</si>
  <si>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</si>
  <si>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</si>
  <si>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</si>
  <si>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</si>
  <si>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</si>
  <si>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</si>
  <si>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</si>
  <si>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</si>
  <si>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</si>
  <si>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</si>
  <si>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</si>
  <si>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</si>
  <si>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</si>
  <si>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</si>
  <si>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</si>
  <si>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</si>
  <si>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</si>
  <si>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</si>
  <si>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</si>
  <si>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</si>
  <si>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</si>
  <si>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</si>
  <si>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</si>
  <si>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</si>
  <si>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</si>
  <si>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</si>
  <si>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</si>
  <si>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</si>
  <si>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</si>
  <si>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</si>
  <si>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</si>
  <si>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</si>
  <si>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</si>
  <si>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</si>
  <si>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</si>
  <si>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</si>
  <si>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</si>
  <si>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</si>
  <si>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</si>
  <si>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</si>
  <si>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</si>
  <si>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</si>
  <si>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</si>
  <si>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</si>
  <si>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</si>
  <si>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</si>
  <si>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</si>
  <si>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</si>
  <si>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</si>
  <si>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</si>
  <si>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</si>
  <si>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</si>
  <si>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</si>
  <si>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</si>
  <si>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</si>
  <si>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</si>
  <si>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</si>
  <si>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</si>
  <si>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</si>
  <si>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</si>
  <si>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</si>
  <si>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</si>
  <si>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</si>
  <si>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</si>
  <si>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</si>
  <si>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</si>
  <si>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</si>
  <si>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</si>
  <si>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</si>
  <si>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</si>
  <si>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</si>
  <si>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</si>
  <si>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</si>
  <si>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</si>
  <si>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</si>
  <si>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</si>
  <si>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</si>
  <si>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</si>
  <si>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</si>
  <si>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</si>
  <si>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</si>
  <si>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</si>
  <si>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</si>
  <si>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</si>
  <si>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</si>
  <si>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</si>
  <si>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</si>
  <si>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</si>
  <si>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</si>
  <si>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</si>
  <si>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</si>
  <si>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</si>
  <si>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</si>
  <si>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</si>
  <si>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</si>
  <si>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</si>
  <si>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</si>
  <si>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</si>
  <si>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</si>
  <si>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</si>
  <si>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</si>
  <si>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</si>
  <si>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</si>
  <si>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</si>
  <si>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</si>
  <si>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</si>
  <si>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</si>
  <si>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</si>
  <si>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</si>
  <si>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</si>
  <si>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</si>
  <si>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</si>
  <si>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</si>
  <si>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</si>
  <si>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</si>
  <si>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</si>
  <si>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</si>
  <si>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</si>
  <si>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</si>
  <si>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</si>
  <si>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</si>
  <si>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</si>
  <si>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</si>
  <si>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</si>
  <si>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</si>
  <si>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</si>
  <si>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</si>
  <si>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</si>
  <si>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</si>
  <si>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</si>
  <si>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</si>
  <si>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</si>
  <si>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</si>
  <si>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</si>
  <si>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</si>
  <si>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</si>
  <si>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</si>
  <si>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</si>
  <si>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</si>
  <si>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</si>
  <si>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</si>
  <si>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</si>
  <si>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</si>
  <si>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</si>
  <si>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</si>
  <si>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</si>
  <si>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</si>
  <si>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</si>
  <si>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</si>
  <si>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</si>
  <si>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</si>
  <si>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</si>
  <si>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</si>
  <si>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</si>
  <si>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</si>
  <si>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</si>
  <si>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</si>
  <si>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</si>
  <si>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</si>
  <si>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</si>
  <si>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</si>
  <si>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</si>
  <si>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</si>
  <si>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</si>
  <si>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</si>
  <si>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</si>
  <si>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</si>
  <si>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</si>
  <si>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</si>
  <si>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</si>
  <si>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</si>
  <si>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</si>
  <si>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</si>
  <si>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</si>
  <si>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</si>
  <si>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</si>
  <si>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</si>
  <si>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</si>
  <si>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</si>
  <si>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</si>
  <si>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</si>
  <si>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</si>
  <si>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</si>
  <si>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</si>
  <si>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</si>
  <si>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</si>
  <si>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</si>
  <si>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</si>
  <si>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</si>
  <si>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</si>
  <si>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</si>
  <si>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</si>
  <si>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</si>
  <si>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</si>
  <si>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</si>
  <si>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</si>
  <si>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</si>
  <si>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</si>
  <si>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</si>
  <si>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</si>
  <si>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</si>
  <si>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</si>
  <si>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</si>
  <si>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</si>
  <si>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</si>
  <si>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</si>
  <si>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</si>
  <si>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</si>
  <si>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</si>
  <si>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</si>
  <si>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</si>
  <si>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</si>
  <si>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</si>
  <si>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</si>
  <si>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</si>
  <si>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</si>
  <si>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</si>
  <si>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</si>
  <si>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</si>
  <si>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</si>
  <si>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</si>
  <si>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</si>
  <si>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</si>
  <si>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</si>
  <si>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</si>
  <si>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</si>
  <si>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</si>
  <si>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</si>
  <si>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</si>
  <si>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</si>
  <si>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</si>
  <si>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</si>
  <si>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</si>
  <si>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</si>
  <si>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</si>
  <si>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</si>
  <si>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</si>
  <si>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</si>
  <si>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</si>
  <si>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</si>
  <si>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</si>
  <si>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</si>
  <si>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</si>
  <si>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</si>
  <si>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</si>
  <si>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</si>
  <si>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</si>
  <si>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</si>
  <si>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</si>
  <si>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</si>
  <si>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</si>
  <si>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</si>
  <si>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</si>
  <si>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</si>
  <si>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</si>
  <si>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</si>
  <si>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</si>
  <si>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</si>
  <si>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</si>
  <si>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</si>
  <si>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</si>
  <si>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</si>
  <si>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</si>
  <si>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</si>
  <si>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</si>
  <si>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</si>
  <si>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</si>
  <si>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</si>
  <si>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</si>
  <si>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</si>
  <si>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</si>
  <si>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</si>
  <si>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</si>
  <si>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</si>
  <si>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</si>
  <si>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</si>
  <si>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</si>
  <si>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</si>
  <si>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</si>
  <si>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</si>
  <si>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</si>
  <si>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</si>
  <si>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</si>
  <si>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</si>
  <si>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</si>
  <si>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</si>
  <si>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</si>
  <si>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</si>
  <si>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</si>
  <si>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</si>
  <si>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</si>
  <si>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</si>
  <si>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</si>
  <si>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</si>
  <si>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</si>
  <si>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</si>
  <si>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</si>
  <si>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</si>
  <si>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</si>
  <si>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</si>
  <si>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</si>
  <si>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</si>
  <si>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</si>
  <si>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</si>
  <si>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</si>
  <si>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</si>
  <si>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</si>
  <si>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</si>
  <si>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</si>
  <si>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</si>
  <si>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</si>
  <si>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</si>
  <si>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</si>
  <si>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</si>
  <si>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</si>
  <si>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</si>
  <si>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</si>
  <si>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</si>
  <si>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</si>
  <si>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</si>
  <si>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</si>
  <si>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</si>
  <si>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</si>
  <si>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</si>
  <si>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</si>
  <si>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</si>
  <si>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</si>
  <si>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</si>
  <si>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</si>
  <si>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</si>
  <si>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</si>
  <si>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</si>
  <si>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</si>
  <si>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</si>
  <si>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</si>
  <si>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</si>
  <si>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</si>
  <si>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</si>
  <si>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</si>
  <si>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</si>
  <si>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</si>
  <si>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</si>
  <si>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</si>
  <si>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</si>
  <si>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</si>
  <si>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</si>
  <si>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</si>
  <si>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</si>
  <si>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</si>
  <si>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</si>
  <si>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</si>
  <si>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</si>
  <si>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</si>
  <si>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</si>
  <si>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</si>
  <si>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</si>
  <si>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</si>
  <si>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</si>
  <si>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</si>
  <si>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</si>
  <si>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</si>
  <si>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</si>
  <si>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</si>
  <si>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</si>
  <si>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</si>
  <si>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</si>
  <si>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</si>
  <si>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</si>
  <si>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</si>
  <si>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</si>
  <si>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</si>
  <si>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</si>
  <si>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</si>
  <si>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</si>
  <si>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</si>
  <si>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</si>
  <si>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</si>
  <si>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</si>
  <si>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</si>
  <si>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</si>
  <si>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</si>
  <si>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</si>
  <si>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</si>
  <si>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</si>
  <si>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</si>
  <si>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</si>
  <si>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</si>
  <si>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</si>
  <si>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</si>
  <si>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</si>
  <si>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</si>
  <si>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</si>
  <si>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</si>
  <si>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</si>
  <si>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</si>
  <si>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</si>
  <si>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</si>
  <si>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</si>
  <si>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</si>
  <si>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</si>
  <si>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</si>
  <si>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</si>
  <si>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</si>
  <si>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</si>
  <si>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</si>
  <si>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</si>
  <si>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</si>
  <si>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</si>
  <si>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</si>
  <si>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</si>
  <si>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</si>
  <si>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</si>
  <si>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</si>
  <si>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</si>
  <si>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</si>
  <si>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</si>
  <si>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</si>
  <si>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</si>
  <si>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</si>
  <si>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</si>
  <si>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</si>
  <si>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</si>
  <si>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</si>
  <si>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</si>
  <si>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</si>
  <si>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</si>
  <si>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</si>
  <si>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</si>
  <si>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</si>
  <si>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</si>
  <si>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</si>
  <si>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</si>
  <si>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</si>
  <si>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</si>
  <si>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</si>
  <si>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</si>
  <si>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</si>
  <si>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</si>
  <si>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</si>
  <si>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</si>
  <si>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</si>
  <si>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</si>
  <si>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</si>
  <si>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</si>
  <si>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</si>
  <si>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</si>
  <si>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</si>
  <si>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</si>
  <si>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</si>
  <si>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</si>
  <si>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</si>
  <si>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</si>
  <si>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</si>
  <si>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</si>
  <si>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</si>
  <si>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</si>
  <si>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</si>
  <si>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</si>
  <si>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</si>
  <si>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</si>
  <si>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</si>
  <si>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</si>
  <si>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</si>
  <si>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</si>
  <si>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</si>
  <si>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</si>
  <si>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</si>
  <si>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</si>
  <si>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</si>
  <si>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</si>
  <si>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</si>
  <si>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</si>
  <si>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</si>
  <si>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</si>
  <si>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</si>
  <si>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</si>
  <si>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</si>
  <si>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</si>
  <si>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</si>
  <si>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</si>
  <si>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</si>
  <si>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</si>
  <si>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</si>
  <si>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</si>
  <si>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</si>
  <si>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</si>
  <si>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</si>
  <si>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</si>
  <si>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</si>
  <si>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</si>
  <si>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</si>
  <si>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</si>
  <si>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</si>
  <si>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</si>
  <si>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</si>
  <si>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</si>
  <si>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</si>
  <si>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</si>
  <si>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</si>
  <si>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</si>
  <si>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</si>
  <si>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</si>
  <si>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</si>
  <si>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</si>
  <si>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</si>
  <si>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</si>
  <si>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</si>
  <si>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</si>
  <si>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</si>
  <si>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</si>
  <si>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</si>
  <si>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</si>
  <si>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</si>
  <si>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</si>
  <si>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</si>
  <si>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</si>
  <si>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</si>
  <si>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</si>
  <si>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</si>
  <si>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</si>
  <si>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</si>
  <si>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</si>
  <si>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</si>
  <si>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</si>
  <si>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</si>
  <si>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</si>
  <si>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</si>
  <si>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</si>
  <si>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</si>
  <si>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</si>
  <si>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</si>
  <si>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</si>
  <si>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</si>
  <si>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</si>
  <si>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</si>
  <si>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</si>
  <si>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</si>
  <si>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</si>
  <si>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</si>
  <si>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</si>
  <si>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</si>
  <si>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</si>
  <si>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</si>
  <si>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</si>
  <si>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</si>
  <si>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</si>
  <si>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</si>
  <si>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</si>
  <si>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</si>
  <si>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</si>
  <si>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</si>
  <si>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</si>
  <si>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</si>
  <si>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</si>
  <si>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</si>
  <si>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</si>
  <si>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</si>
  <si>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</si>
  <si>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</si>
  <si>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</si>
  <si>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</si>
  <si>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</si>
  <si>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</si>
  <si>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</si>
  <si>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</si>
  <si>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</si>
  <si>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</si>
  <si>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</si>
  <si>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</si>
  <si>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</si>
  <si>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</si>
  <si>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</si>
  <si>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</si>
  <si>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</si>
  <si>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</si>
  <si>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</si>
  <si>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</si>
  <si>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</si>
  <si>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</si>
  <si>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</si>
  <si>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</si>
  <si>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</si>
  <si>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</si>
  <si>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</si>
  <si>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</si>
  <si>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</si>
  <si>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</si>
  <si>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</si>
  <si>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</si>
  <si>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</si>
  <si>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</si>
  <si>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</si>
  <si>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</si>
  <si>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</si>
  <si>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</si>
  <si>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</si>
  <si>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</si>
  <si>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</si>
  <si>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</si>
  <si>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</si>
  <si>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</si>
  <si>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</si>
  <si>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</si>
  <si>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</si>
  <si>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</si>
  <si>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</si>
  <si>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</si>
  <si>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</si>
  <si>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</si>
  <si>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</si>
  <si>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</si>
  <si>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</si>
  <si>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</si>
  <si>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</si>
  <si>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</si>
  <si>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</si>
  <si>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</si>
  <si>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</si>
  <si>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</si>
  <si>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</si>
  <si>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</si>
  <si>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</si>
  <si>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</si>
  <si>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</si>
  <si>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</si>
  <si>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</si>
  <si>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</si>
  <si>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</si>
  <si>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</si>
  <si>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</si>
  <si>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</si>
  <si>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</si>
  <si>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</si>
  <si>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</si>
  <si>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</si>
  <si>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</si>
  <si>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</si>
  <si>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</si>
  <si>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</si>
  <si>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</si>
  <si>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</si>
  <si>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</si>
  <si>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</si>
  <si>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</si>
  <si>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</si>
  <si>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</si>
  <si>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</si>
  <si>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</si>
  <si>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</si>
  <si>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</si>
  <si>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</si>
  <si>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</si>
  <si>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</si>
  <si>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</si>
  <si>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</si>
  <si>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</si>
  <si>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</si>
  <si>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</si>
  <si>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</si>
  <si>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</si>
  <si>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</si>
  <si>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</si>
  <si>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</si>
  <si>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</si>
  <si>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</si>
  <si>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06.004.0515-0</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</si>
  <si>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</si>
  <si>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</si>
  <si>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</si>
  <si>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</si>
  <si>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</si>
  <si>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</si>
  <si>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</si>
  <si>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</si>
  <si>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</si>
  <si>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</si>
  <si>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</si>
  <si>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</si>
  <si>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</si>
  <si>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</si>
  <si>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</si>
  <si>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</si>
  <si>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</si>
  <si>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</si>
  <si>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</si>
  <si>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</si>
  <si>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</si>
  <si>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</si>
  <si>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</si>
  <si>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</si>
  <si>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</si>
  <si>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</si>
  <si>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</si>
  <si>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</si>
  <si>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</si>
  <si>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</si>
  <si>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</si>
  <si>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</si>
  <si>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</si>
  <si>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</si>
  <si>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</si>
  <si>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</si>
  <si>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</si>
  <si>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</si>
  <si>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</si>
  <si>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</si>
  <si>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</si>
  <si>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</si>
  <si>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</si>
  <si>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</si>
  <si>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</si>
  <si>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</si>
  <si>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</si>
  <si>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</si>
  <si>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</si>
  <si>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</si>
  <si>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</si>
  <si>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</si>
  <si>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</si>
  <si>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</si>
  <si>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</si>
  <si>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</si>
  <si>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</si>
  <si>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</si>
  <si>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</si>
  <si>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</si>
  <si>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</si>
  <si>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</si>
  <si>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</si>
  <si>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</si>
  <si>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</si>
  <si>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</si>
  <si>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</si>
  <si>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</si>
  <si>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</si>
  <si>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</si>
  <si>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</si>
  <si>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</si>
  <si>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</si>
  <si>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</si>
  <si>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</si>
  <si>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</si>
  <si>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</si>
  <si>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</si>
  <si>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</si>
  <si>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</si>
  <si>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</si>
  <si>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</si>
  <si>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</si>
  <si>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</si>
  <si>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</si>
  <si>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</si>
  <si>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</si>
  <si>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</si>
  <si>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</si>
  <si>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</si>
  <si>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</si>
  <si>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</si>
  <si>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</si>
  <si>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</si>
  <si>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</si>
  <si>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</si>
  <si>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</si>
  <si>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</si>
  <si>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</si>
  <si>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</si>
  <si>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</si>
  <si>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</si>
  <si>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</si>
  <si>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</si>
  <si>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</si>
  <si>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</si>
  <si>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</si>
  <si>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</si>
  <si>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</si>
  <si>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</si>
  <si>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</si>
  <si>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</si>
  <si>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</si>
  <si>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</si>
  <si>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</si>
  <si>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</si>
  <si>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</si>
  <si>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</si>
  <si>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</si>
  <si>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</si>
  <si>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</si>
  <si>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</si>
  <si>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</si>
  <si>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</si>
  <si>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</si>
  <si>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</si>
  <si>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</si>
  <si>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</si>
  <si>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</si>
  <si>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</si>
  <si>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</si>
  <si>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</si>
  <si>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</si>
  <si>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</si>
  <si>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</si>
  <si>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</si>
  <si>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</si>
  <si>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</si>
  <si>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</si>
  <si>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</si>
  <si>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</si>
  <si>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</si>
  <si>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</si>
  <si>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</si>
  <si>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</si>
  <si>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</si>
  <si>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</si>
  <si>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</si>
  <si>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</si>
  <si>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</si>
  <si>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</si>
  <si>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</si>
  <si>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</si>
  <si>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</si>
  <si>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</si>
  <si>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</si>
  <si>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</si>
  <si>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</si>
  <si>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</si>
  <si>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</si>
  <si>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</si>
  <si>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</si>
  <si>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</si>
  <si>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</si>
  <si>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</si>
  <si>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</si>
  <si>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</si>
  <si>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</si>
  <si>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</si>
  <si>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</si>
  <si>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</si>
  <si>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</si>
  <si>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</si>
  <si>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</si>
  <si>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</si>
  <si>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</si>
  <si>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</si>
  <si>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</si>
  <si>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</si>
  <si>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</si>
  <si>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</si>
  <si>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</si>
  <si>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</si>
  <si>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</si>
  <si>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</si>
  <si>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</si>
  <si>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</si>
  <si>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</si>
  <si>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</si>
  <si>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</si>
  <si>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</si>
  <si>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</si>
  <si>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</si>
  <si>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</si>
  <si>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</si>
  <si>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</si>
  <si>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</si>
  <si>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</si>
  <si>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</si>
  <si>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</si>
  <si>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</si>
  <si>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</si>
  <si>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</si>
  <si>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</si>
  <si>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</si>
  <si>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</si>
  <si>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</si>
  <si>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</si>
  <si>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</si>
  <si>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</si>
  <si>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</si>
  <si>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</si>
  <si>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</si>
  <si>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</si>
  <si>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</si>
  <si>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</si>
  <si>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</si>
  <si>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</si>
  <si>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</si>
  <si>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</si>
  <si>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</si>
  <si>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</si>
  <si>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</si>
  <si>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</si>
  <si>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</si>
  <si>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</si>
  <si>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</si>
  <si>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</si>
  <si>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</si>
  <si>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</si>
  <si>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</si>
  <si>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</si>
  <si>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</si>
  <si>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</si>
  <si>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</si>
  <si>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</si>
  <si>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</si>
  <si>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</si>
  <si>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</si>
  <si>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</si>
  <si>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</si>
  <si>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</si>
  <si>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</si>
  <si>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</si>
  <si>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</si>
  <si>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</si>
  <si>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</si>
  <si>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</si>
  <si>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</si>
  <si>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</si>
  <si>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</si>
  <si>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</si>
  <si>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</si>
  <si>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</si>
  <si>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</si>
  <si>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</si>
  <si>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</si>
  <si>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</si>
  <si>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</si>
  <si>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</si>
  <si>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</si>
  <si>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</si>
  <si>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</si>
  <si>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</si>
  <si>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</si>
  <si>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</si>
  <si>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</si>
  <si>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</si>
  <si>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</si>
  <si>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</si>
  <si>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</si>
  <si>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</si>
  <si>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</si>
  <si>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</si>
  <si>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</si>
  <si>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</si>
  <si>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</si>
  <si>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</si>
  <si>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</si>
  <si>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</si>
  <si>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</si>
  <si>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</si>
  <si>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</si>
  <si>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</si>
  <si>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</si>
  <si>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</si>
  <si>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</si>
  <si>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</si>
  <si>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</si>
  <si>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</si>
  <si>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</si>
  <si>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</si>
  <si>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</si>
  <si>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</si>
  <si>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</si>
  <si>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</si>
  <si>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</si>
  <si>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</si>
  <si>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</si>
  <si>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</si>
  <si>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</si>
  <si>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</si>
  <si>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</si>
  <si>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</si>
  <si>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</si>
  <si>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</si>
  <si>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</si>
  <si>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</si>
  <si>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</si>
  <si>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</si>
  <si>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</si>
  <si>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</si>
  <si>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</si>
  <si>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</si>
  <si>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</si>
  <si>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</si>
  <si>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</si>
  <si>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</si>
  <si>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</si>
  <si>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</si>
  <si>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</si>
  <si>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</si>
  <si>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</si>
  <si>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</si>
  <si>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</si>
  <si>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</si>
  <si>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</si>
  <si>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</si>
  <si>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</si>
  <si>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</si>
  <si>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</si>
  <si>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</si>
  <si>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</si>
  <si>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</si>
  <si>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</si>
  <si>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</si>
  <si>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</si>
  <si>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</si>
  <si>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</si>
  <si>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</si>
  <si>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</si>
  <si>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</si>
  <si>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</si>
  <si>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</si>
  <si>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</si>
  <si>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</si>
  <si>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</si>
  <si>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</si>
  <si>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</si>
  <si>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</si>
  <si>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</si>
  <si>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</si>
  <si>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</si>
  <si>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</si>
  <si>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</si>
  <si>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</si>
  <si>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</si>
  <si>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</si>
  <si>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</si>
  <si>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</si>
  <si>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</si>
  <si>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</si>
  <si>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</si>
  <si>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</si>
  <si>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</si>
  <si>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</si>
  <si>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</si>
  <si>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</si>
  <si>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</si>
  <si>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</si>
  <si>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</si>
  <si>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</si>
  <si>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</si>
  <si>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</si>
  <si>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</si>
  <si>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</si>
  <si>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</si>
  <si>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</si>
  <si>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</si>
  <si>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</si>
  <si>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</si>
  <si>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</si>
  <si>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</si>
  <si>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</si>
  <si>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</si>
  <si>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</si>
  <si>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</si>
  <si>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</si>
  <si>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</si>
  <si>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</si>
  <si>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</si>
  <si>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</si>
  <si>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</si>
  <si>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</si>
  <si>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</si>
  <si>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</si>
  <si>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</si>
  <si>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</si>
  <si>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</si>
  <si>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</si>
  <si>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</si>
  <si>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</si>
  <si>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</si>
  <si>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</si>
  <si>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</si>
  <si>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</si>
  <si>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</si>
  <si>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</si>
  <si>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</si>
  <si>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</si>
  <si>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</si>
  <si>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</si>
  <si>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</si>
  <si>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</si>
  <si>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</si>
  <si>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</si>
  <si>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</si>
  <si>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</si>
  <si>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</si>
  <si>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</si>
  <si>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</si>
  <si>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</si>
  <si>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</si>
  <si>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</si>
  <si>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</si>
  <si>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</si>
  <si>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</si>
  <si>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</si>
  <si>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</si>
  <si>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</si>
  <si>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</si>
  <si>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</si>
  <si>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</si>
  <si>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</si>
  <si>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</si>
  <si>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</si>
  <si>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</si>
  <si>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</si>
  <si>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</si>
  <si>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</si>
  <si>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</si>
  <si>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</si>
  <si>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</si>
  <si>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</si>
  <si>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</si>
  <si>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</si>
  <si>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</si>
  <si>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</si>
  <si>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</si>
  <si>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</si>
  <si>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</si>
  <si>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</si>
  <si>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</si>
  <si>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</si>
  <si>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</si>
  <si>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</si>
  <si>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</si>
  <si>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</si>
  <si>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</si>
  <si>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</si>
  <si>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</si>
  <si>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</si>
  <si>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</si>
  <si>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</si>
  <si>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</si>
  <si>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</si>
  <si>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</si>
  <si>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</si>
  <si>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</si>
  <si>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</si>
  <si>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</si>
  <si>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</si>
  <si>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</si>
  <si>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</si>
  <si>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</si>
  <si>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</si>
  <si>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</si>
  <si>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</si>
  <si>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</si>
  <si>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</si>
  <si>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</si>
  <si>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</si>
  <si>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</si>
  <si>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</si>
  <si>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</si>
  <si>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</si>
  <si>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</si>
  <si>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</si>
  <si>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</si>
  <si>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</si>
  <si>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</si>
  <si>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</si>
  <si>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</si>
  <si>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</si>
  <si>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</si>
  <si>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</si>
  <si>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</si>
  <si>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</si>
  <si>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</si>
  <si>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</si>
  <si>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</si>
  <si>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</si>
  <si>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</si>
  <si>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</si>
  <si>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</si>
  <si>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</si>
  <si>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</si>
  <si>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</si>
  <si>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</si>
  <si>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</si>
  <si>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</si>
  <si>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</si>
  <si>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</si>
  <si>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</si>
  <si>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</si>
  <si>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</si>
  <si>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</si>
  <si>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</si>
  <si>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</si>
  <si>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</si>
  <si>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</si>
  <si>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</si>
  <si>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</si>
  <si>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</si>
  <si>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</si>
  <si>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</si>
  <si>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</si>
  <si>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</si>
  <si>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</si>
  <si>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</si>
  <si>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</si>
  <si>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</si>
  <si>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</si>
  <si>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</si>
  <si>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</si>
  <si>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</si>
  <si>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</si>
  <si>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</si>
  <si>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</si>
  <si>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</si>
  <si>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</si>
  <si>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</si>
  <si>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</si>
  <si>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</si>
  <si>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</si>
  <si>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</si>
  <si>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</si>
  <si>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</si>
  <si>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</si>
  <si>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</si>
  <si>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</si>
  <si>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</si>
  <si>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</si>
  <si>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</si>
  <si>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</si>
  <si>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</si>
  <si>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</si>
  <si>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</si>
  <si>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</si>
  <si>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</si>
  <si>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</si>
  <si>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</si>
  <si>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</si>
  <si>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</si>
  <si>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</si>
  <si>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</si>
  <si>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</si>
  <si>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</si>
  <si>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</si>
  <si>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</si>
  <si>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</si>
  <si>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</si>
  <si>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</si>
  <si>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</si>
  <si>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</si>
  <si>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</si>
  <si>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</si>
  <si>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</si>
  <si>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</si>
  <si>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</si>
  <si>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</si>
  <si>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</si>
  <si>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</si>
  <si>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</si>
  <si>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</si>
  <si>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</si>
  <si>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</si>
  <si>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</si>
  <si>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</si>
  <si>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</si>
  <si>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</si>
  <si>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</si>
  <si>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</si>
  <si>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</si>
  <si>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</si>
  <si>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</si>
  <si>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</si>
  <si>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</si>
  <si>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</si>
  <si>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</si>
  <si>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</si>
  <si>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</si>
  <si>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</si>
  <si>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</si>
  <si>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</si>
  <si>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</si>
  <si>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</si>
  <si>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</si>
  <si>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</si>
  <si>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</si>
  <si>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</si>
  <si>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</si>
  <si>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</si>
  <si>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</si>
  <si>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</si>
  <si>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</si>
  <si>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</si>
  <si>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</si>
  <si>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</si>
  <si>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</si>
  <si>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</si>
  <si>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</si>
  <si>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</si>
  <si>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</si>
  <si>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</si>
  <si>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</si>
  <si>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</si>
  <si>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</si>
  <si>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</si>
  <si>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</si>
  <si>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</si>
  <si>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</si>
  <si>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</si>
  <si>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</si>
  <si>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</si>
  <si>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</si>
  <si>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</si>
  <si>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</si>
  <si>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</si>
  <si>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</si>
  <si>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</si>
  <si>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</si>
  <si>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</si>
  <si>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</si>
  <si>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</si>
  <si>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</si>
  <si>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</si>
  <si>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</si>
  <si>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</si>
  <si>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</si>
  <si>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</si>
  <si>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</si>
  <si>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</si>
  <si>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</si>
  <si>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</si>
  <si>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</si>
  <si>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</si>
  <si>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</si>
  <si>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</si>
  <si>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</si>
  <si>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</si>
  <si>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</si>
  <si>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</si>
  <si>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</si>
  <si>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</si>
  <si>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</si>
  <si>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</si>
  <si>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</si>
  <si>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</si>
  <si>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</si>
  <si>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</si>
  <si>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</si>
  <si>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</si>
  <si>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</si>
  <si>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</si>
  <si>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</si>
  <si>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</si>
  <si>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</si>
  <si>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</si>
  <si>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</si>
  <si>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</si>
  <si>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</si>
  <si>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</si>
  <si>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</si>
  <si>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</si>
  <si>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</si>
  <si>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</si>
  <si>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</si>
  <si>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</si>
  <si>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</si>
  <si>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</si>
  <si>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</si>
  <si>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</si>
  <si>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</si>
  <si>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</si>
  <si>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</si>
  <si>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</si>
  <si>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</si>
  <si>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</si>
  <si>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</si>
  <si>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</si>
  <si>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</si>
  <si>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</si>
  <si>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</si>
  <si>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</si>
  <si>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</si>
  <si>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</si>
  <si>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</si>
  <si>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</si>
  <si>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</si>
  <si>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</si>
  <si>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</si>
  <si>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</si>
  <si>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</si>
  <si>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</si>
  <si>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</si>
  <si>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</si>
  <si>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</si>
  <si>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</si>
  <si>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</si>
  <si>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</si>
  <si>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</si>
  <si>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</si>
  <si>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</si>
  <si>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</si>
  <si>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</si>
  <si>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</si>
  <si>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</si>
  <si>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</si>
  <si>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</si>
  <si>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</si>
  <si>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</si>
  <si>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</si>
  <si>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</si>
  <si>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</si>
  <si>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</si>
  <si>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</si>
  <si>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</si>
  <si>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</si>
  <si>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</si>
  <si>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</si>
  <si>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</si>
  <si>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</si>
  <si>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</si>
  <si>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</si>
  <si>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</si>
  <si>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</si>
  <si>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</si>
  <si>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</si>
  <si>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</si>
  <si>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</si>
  <si>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</si>
  <si>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</si>
  <si>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</si>
  <si>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</si>
  <si>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</si>
  <si>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</si>
  <si>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</si>
  <si>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</si>
  <si>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</si>
  <si>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</si>
  <si>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</si>
  <si>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</si>
  <si>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</si>
  <si>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</si>
  <si>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</si>
  <si>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</si>
  <si>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</si>
  <si>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</si>
  <si>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</si>
  <si>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</si>
  <si>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</si>
  <si>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</si>
  <si>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</si>
  <si>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</si>
  <si>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</si>
  <si>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</si>
  <si>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</si>
  <si>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</si>
  <si>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</si>
  <si>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</si>
  <si>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</si>
  <si>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</si>
  <si>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</si>
  <si>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</si>
  <si>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</si>
  <si>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</si>
  <si>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</si>
  <si>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</si>
  <si>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</si>
  <si>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</si>
  <si>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</si>
  <si>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</si>
  <si>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</si>
  <si>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</si>
  <si>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</si>
  <si>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</si>
  <si>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</si>
  <si>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</si>
  <si>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</si>
  <si>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</si>
  <si>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</si>
  <si>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</si>
  <si>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</si>
  <si>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</si>
  <si>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</si>
  <si>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</si>
  <si>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</si>
  <si>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</si>
  <si>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</si>
  <si>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</si>
  <si>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</si>
  <si>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</si>
  <si>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</si>
  <si>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</si>
  <si>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</si>
  <si>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</si>
  <si>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</si>
  <si>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</si>
  <si>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</si>
  <si>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</si>
  <si>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</si>
  <si>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</si>
  <si>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</si>
  <si>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</si>
  <si>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</si>
  <si>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</si>
  <si>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</si>
  <si>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</si>
  <si>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</si>
  <si>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</si>
  <si>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</si>
  <si>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</si>
  <si>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</si>
  <si>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</si>
  <si>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</si>
  <si>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</si>
  <si>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</si>
  <si>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</si>
  <si>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</si>
  <si>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</si>
  <si>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</si>
  <si>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</si>
  <si>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</si>
  <si>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</si>
  <si>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</si>
  <si>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</si>
  <si>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</si>
  <si>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</si>
  <si>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</si>
  <si>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</si>
  <si>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</si>
  <si>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</si>
  <si>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</si>
  <si>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</si>
  <si>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</si>
  <si>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</si>
  <si>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</si>
  <si>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</si>
  <si>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</si>
  <si>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</si>
  <si>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</si>
  <si>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</si>
  <si>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</si>
  <si>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</si>
  <si>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</si>
  <si>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</si>
  <si>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</si>
  <si>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</si>
  <si>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</si>
  <si>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</si>
  <si>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</si>
  <si>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</si>
  <si>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</si>
  <si>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</si>
  <si>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</si>
  <si>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</si>
  <si>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</si>
  <si>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</si>
  <si>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</si>
  <si>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</si>
  <si>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</si>
  <si>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</si>
  <si>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</si>
  <si>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</si>
  <si>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</si>
  <si>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</si>
  <si>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</si>
  <si>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</si>
  <si>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</si>
  <si>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</si>
  <si>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</si>
  <si>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</si>
  <si>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</si>
  <si>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</si>
  <si>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</si>
  <si>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</si>
  <si>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</si>
  <si>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</si>
  <si>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</si>
  <si>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</si>
  <si>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</si>
  <si>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</si>
  <si>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</si>
  <si>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</si>
  <si>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</si>
  <si>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</si>
  <si>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</si>
  <si>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</si>
  <si>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</si>
  <si>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</si>
  <si>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</si>
  <si>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</si>
  <si>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</si>
  <si>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</si>
  <si>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</si>
  <si>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</si>
  <si>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</si>
  <si>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</si>
  <si>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</si>
  <si>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</si>
  <si>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</si>
  <si>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</si>
  <si>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</si>
  <si>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</si>
  <si>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</si>
  <si>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</si>
  <si>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</si>
  <si>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</si>
  <si>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</si>
  <si>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</si>
  <si>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</si>
  <si>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</si>
  <si>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</si>
  <si>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</si>
  <si>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06.015.0030-0</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</si>
  <si>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</si>
  <si>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</si>
  <si>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</si>
  <si>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</si>
  <si>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</si>
  <si>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</si>
  <si>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</si>
  <si>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</si>
  <si>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</si>
  <si>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</si>
  <si>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</si>
  <si>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</si>
  <si>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</si>
  <si>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</si>
  <si>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</si>
  <si>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</si>
  <si>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</si>
  <si>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</si>
  <si>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</si>
  <si>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</si>
  <si>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</si>
  <si>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</si>
  <si>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</si>
  <si>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</si>
  <si>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</si>
  <si>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</si>
  <si>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</si>
  <si>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</si>
  <si>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</si>
  <si>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</si>
  <si>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</si>
  <si>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</si>
  <si>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</si>
  <si>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</si>
  <si>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</si>
  <si>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</si>
  <si>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</si>
  <si>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</si>
  <si>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</si>
  <si>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</si>
  <si>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</si>
  <si>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</si>
  <si>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</si>
  <si>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</si>
  <si>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</si>
  <si>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</si>
  <si>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</si>
  <si>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</si>
  <si>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</si>
  <si>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</si>
  <si>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</si>
  <si>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</si>
  <si>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</si>
  <si>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</si>
  <si>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</si>
  <si>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</si>
  <si>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</si>
  <si>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</si>
  <si>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</si>
  <si>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</si>
  <si>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</si>
  <si>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</si>
  <si>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</si>
  <si>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</si>
  <si>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</si>
  <si>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</si>
  <si>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</si>
  <si>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</si>
  <si>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</si>
  <si>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</si>
  <si>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</si>
  <si>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</si>
  <si>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</si>
  <si>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</si>
  <si>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</si>
  <si>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</si>
  <si>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</si>
  <si>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</si>
  <si>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</si>
  <si>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</si>
  <si>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</si>
  <si>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</si>
  <si>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</si>
  <si>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</si>
  <si>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</si>
  <si>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</si>
  <si>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</si>
  <si>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</si>
  <si>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</si>
  <si>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</si>
  <si>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</si>
  <si>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</si>
  <si>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</si>
  <si>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</si>
  <si>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</si>
  <si>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</si>
  <si>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</si>
  <si>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</si>
  <si>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</si>
  <si>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</si>
  <si>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</si>
  <si>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</si>
  <si>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</si>
  <si>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</si>
  <si>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</si>
  <si>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</si>
  <si>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</si>
  <si>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</si>
  <si>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</si>
  <si>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</si>
  <si>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</si>
  <si>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</si>
  <si>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</si>
  <si>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</si>
  <si>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</si>
  <si>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</si>
  <si>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</si>
  <si>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</si>
  <si>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</si>
  <si>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</si>
  <si>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</si>
  <si>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</si>
  <si>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</si>
  <si>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</si>
  <si>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</si>
  <si>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</si>
  <si>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</si>
  <si>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</si>
  <si>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</si>
  <si>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</si>
  <si>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</si>
  <si>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</si>
  <si>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</si>
  <si>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</si>
  <si>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</si>
  <si>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</si>
  <si>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</si>
  <si>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</si>
  <si>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</si>
  <si>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</si>
  <si>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</si>
  <si>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</si>
  <si>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</si>
  <si>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</si>
  <si>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</si>
  <si>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</si>
  <si>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</si>
  <si>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</si>
  <si>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</si>
  <si>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</si>
  <si>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</si>
  <si>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</si>
  <si>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</si>
  <si>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</si>
  <si>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</si>
  <si>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</si>
  <si>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</si>
  <si>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</si>
  <si>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</si>
  <si>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</si>
  <si>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</si>
  <si>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</si>
  <si>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</si>
  <si>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</si>
  <si>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</si>
  <si>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</si>
  <si>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</si>
  <si>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</si>
  <si>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</si>
  <si>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</si>
  <si>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</si>
  <si>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</si>
  <si>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</si>
  <si>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</si>
  <si>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</si>
  <si>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</si>
  <si>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</si>
  <si>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</si>
  <si>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</si>
  <si>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</si>
  <si>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</si>
  <si>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</si>
  <si>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</si>
  <si>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</si>
  <si>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</si>
  <si>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</si>
  <si>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</si>
  <si>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</si>
  <si>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</si>
  <si>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</si>
  <si>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</si>
  <si>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</si>
  <si>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</si>
  <si>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</si>
  <si>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</si>
  <si>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</si>
  <si>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</si>
  <si>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</si>
  <si>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</si>
  <si>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</si>
  <si>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</si>
  <si>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</si>
  <si>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</si>
  <si>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</si>
  <si>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</si>
  <si>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</si>
  <si>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</si>
  <si>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</si>
  <si>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</si>
  <si>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</si>
  <si>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</si>
  <si>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</si>
  <si>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</si>
  <si>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</si>
  <si>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</si>
  <si>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</si>
  <si>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</si>
  <si>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</si>
  <si>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</si>
  <si>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</si>
  <si>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</si>
  <si>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</si>
  <si>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</si>
  <si>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</si>
  <si>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</si>
  <si>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</si>
  <si>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</si>
  <si>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</si>
  <si>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</si>
  <si>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</si>
  <si>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</si>
  <si>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</si>
  <si>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</si>
  <si>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</si>
  <si>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</si>
  <si>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</si>
  <si>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</si>
  <si>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</si>
  <si>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</si>
  <si>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</si>
  <si>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</si>
  <si>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</si>
  <si>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</si>
  <si>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</si>
  <si>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</si>
  <si>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</si>
  <si>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</si>
  <si>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</si>
  <si>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</si>
  <si>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</si>
  <si>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</si>
  <si>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</si>
  <si>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</si>
  <si>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</si>
  <si>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</si>
  <si>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</si>
  <si>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</si>
  <si>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</si>
  <si>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</si>
  <si>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</si>
  <si>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</si>
  <si>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</si>
  <si>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</si>
  <si>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</si>
  <si>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</si>
  <si>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</si>
  <si>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</si>
  <si>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</si>
  <si>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</si>
  <si>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</si>
  <si>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</si>
  <si>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</si>
  <si>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</si>
  <si>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</si>
  <si>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</si>
  <si>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</si>
  <si>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</si>
  <si>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</si>
  <si>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</si>
  <si>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</si>
  <si>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</si>
  <si>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</si>
  <si>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</si>
  <si>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</si>
  <si>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</si>
  <si>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</si>
  <si>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</si>
  <si>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</si>
  <si>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</si>
  <si>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</si>
  <si>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</si>
  <si>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</si>
  <si>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</si>
  <si>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</si>
  <si>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</si>
  <si>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</si>
  <si>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</si>
  <si>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</si>
  <si>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</si>
  <si>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</si>
  <si>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</si>
  <si>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</si>
  <si>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</si>
  <si>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</si>
  <si>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</si>
  <si>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</si>
  <si>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</si>
  <si>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</si>
  <si>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</si>
  <si>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</si>
  <si>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</si>
  <si>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</si>
  <si>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</si>
  <si>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</si>
  <si>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</si>
  <si>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</si>
  <si>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</si>
  <si>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</si>
  <si>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</si>
  <si>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</si>
  <si>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</si>
  <si>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</si>
  <si>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</si>
  <si>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</si>
  <si>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</si>
  <si>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</si>
  <si>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</si>
  <si>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</si>
  <si>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</si>
  <si>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</si>
  <si>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</si>
  <si>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</si>
  <si>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</si>
  <si>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</si>
  <si>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</si>
  <si>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</si>
  <si>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</si>
  <si>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</si>
  <si>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</si>
  <si>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</si>
  <si>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</si>
  <si>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</si>
  <si>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</si>
  <si>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</si>
  <si>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</si>
  <si>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</si>
  <si>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</si>
  <si>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</si>
  <si>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</si>
  <si>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</si>
  <si>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</si>
  <si>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</si>
  <si>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</si>
  <si>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</si>
  <si>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</si>
  <si>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</si>
  <si>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</si>
  <si>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</si>
  <si>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</si>
  <si>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</si>
  <si>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</si>
  <si>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</si>
  <si>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</si>
  <si>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</si>
  <si>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</si>
  <si>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</si>
  <si>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</si>
  <si>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</si>
  <si>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</si>
  <si>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</si>
  <si>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</si>
  <si>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</si>
  <si>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</si>
  <si>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</si>
  <si>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</si>
  <si>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</si>
  <si>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</si>
  <si>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</si>
  <si>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</si>
  <si>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</si>
  <si>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</si>
  <si>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</si>
  <si>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</si>
  <si>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</si>
  <si>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</si>
  <si>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</si>
  <si>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</si>
  <si>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</si>
  <si>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</si>
  <si>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</si>
  <si>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</si>
  <si>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</si>
  <si>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</si>
  <si>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</si>
  <si>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</si>
  <si>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</si>
  <si>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</si>
  <si>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</si>
  <si>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</si>
  <si>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</si>
  <si>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</si>
  <si>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</si>
  <si>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</si>
  <si>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</si>
  <si>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</si>
  <si>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</si>
  <si>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</si>
  <si>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</si>
  <si>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</si>
  <si>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</si>
  <si>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</si>
  <si>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</si>
  <si>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</si>
  <si>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</si>
  <si>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</si>
  <si>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</si>
  <si>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</si>
  <si>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</si>
  <si>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</si>
  <si>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</si>
  <si>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</si>
  <si>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</si>
  <si>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</si>
  <si>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</si>
  <si>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</si>
  <si>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</si>
  <si>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</si>
  <si>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</si>
  <si>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</si>
  <si>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</si>
  <si>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</si>
  <si>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</si>
  <si>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</si>
  <si>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</si>
  <si>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</si>
  <si>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</si>
  <si>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</si>
  <si>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</si>
  <si>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</si>
  <si>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</si>
  <si>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</si>
  <si>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</si>
  <si>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</si>
  <si>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</si>
  <si>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</si>
  <si>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</si>
  <si>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</si>
  <si>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</si>
  <si>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</si>
  <si>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</si>
  <si>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</si>
  <si>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</si>
  <si>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</si>
  <si>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</si>
  <si>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</si>
  <si>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</si>
  <si>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</si>
  <si>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</si>
  <si>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</si>
  <si>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</si>
  <si>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</si>
  <si>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</si>
  <si>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</si>
  <si>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</si>
  <si>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</si>
  <si>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</si>
  <si>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</si>
  <si>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</si>
  <si>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</si>
  <si>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</si>
  <si>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</si>
  <si>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</si>
  <si>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</si>
  <si>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</si>
  <si>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</si>
  <si>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</si>
  <si>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</si>
  <si>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</si>
  <si>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</si>
  <si>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</si>
  <si>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</si>
  <si>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</si>
  <si>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</si>
  <si>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</si>
  <si>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</si>
  <si>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</si>
  <si>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</si>
  <si>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</si>
  <si>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</si>
  <si>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</si>
  <si>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</si>
  <si>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</si>
  <si>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</si>
  <si>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</si>
  <si>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</si>
  <si>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</si>
  <si>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</si>
  <si>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</si>
  <si>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</si>
  <si>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</si>
  <si>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</si>
  <si>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</si>
  <si>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</si>
  <si>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</si>
  <si>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</si>
  <si>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</si>
  <si>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</si>
  <si>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</si>
  <si>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</si>
  <si>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</si>
  <si>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</si>
  <si>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</si>
  <si>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</si>
  <si>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</si>
  <si>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</si>
  <si>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</si>
  <si>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</si>
  <si>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</si>
  <si>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</si>
  <si>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</si>
  <si>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</si>
  <si>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</si>
  <si>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</si>
  <si>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</si>
  <si>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</si>
  <si>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</si>
  <si>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</si>
  <si>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</si>
  <si>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</si>
  <si>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</si>
  <si>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</si>
  <si>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</si>
  <si>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</si>
  <si>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</si>
  <si>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</si>
  <si>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</si>
  <si>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</si>
  <si>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</si>
  <si>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</si>
  <si>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</si>
  <si>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</si>
  <si>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</si>
  <si>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</si>
  <si>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</si>
  <si>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</si>
  <si>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</si>
  <si>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</si>
  <si>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</si>
  <si>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</si>
  <si>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</si>
  <si>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</si>
  <si>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</si>
  <si>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</si>
  <si>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</si>
  <si>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</si>
  <si>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</si>
  <si>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</si>
  <si>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</si>
  <si>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</si>
  <si>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</si>
  <si>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</si>
  <si>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</si>
  <si>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</si>
  <si>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</si>
  <si>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</si>
  <si>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</si>
  <si>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</si>
  <si>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</si>
  <si>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</si>
  <si>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</si>
  <si>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</si>
  <si>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</si>
  <si>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</si>
  <si>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</si>
  <si>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</si>
  <si>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</si>
  <si>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</si>
  <si>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</si>
  <si>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</si>
  <si>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</si>
  <si>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</si>
  <si>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</si>
  <si>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</si>
  <si>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</si>
  <si>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</si>
  <si>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</si>
  <si>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</si>
  <si>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</si>
  <si>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</si>
  <si>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</si>
  <si>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</si>
  <si>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</si>
  <si>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</si>
  <si>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</si>
  <si>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</si>
  <si>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</si>
  <si>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</si>
  <si>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</si>
  <si>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</si>
  <si>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</si>
  <si>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</si>
  <si>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</si>
  <si>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</si>
  <si>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</si>
  <si>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</si>
  <si>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</si>
  <si>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</si>
  <si>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</si>
  <si>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</si>
  <si>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</si>
  <si>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</si>
  <si>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</si>
  <si>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</si>
  <si>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</si>
  <si>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</si>
  <si>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</si>
  <si>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</si>
  <si>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</si>
  <si>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</si>
  <si>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</si>
  <si>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</si>
  <si>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</si>
  <si>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</si>
  <si>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</si>
  <si>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</si>
  <si>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</si>
  <si>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</si>
  <si>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</si>
  <si>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</si>
  <si>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</si>
  <si>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</si>
  <si>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</si>
  <si>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</si>
  <si>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</si>
  <si>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</si>
  <si>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</si>
  <si>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</si>
  <si>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</si>
  <si>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</si>
  <si>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</si>
  <si>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</si>
  <si>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</si>
  <si>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</si>
  <si>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</si>
  <si>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</si>
  <si>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</si>
  <si>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</si>
  <si>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</si>
  <si>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</si>
  <si>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</si>
  <si>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</si>
  <si>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</si>
  <si>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</si>
  <si>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</si>
  <si>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</si>
  <si>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</si>
  <si>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</si>
  <si>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</si>
  <si>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</si>
  <si>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</si>
  <si>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</si>
  <si>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</si>
  <si>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</si>
  <si>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</si>
  <si>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</si>
  <si>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</si>
  <si>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</si>
  <si>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</si>
  <si>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</si>
  <si>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</si>
  <si>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</si>
  <si>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</si>
  <si>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</si>
  <si>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</si>
  <si>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</si>
  <si>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</si>
  <si>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</si>
  <si>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</si>
  <si>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</si>
  <si>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</si>
  <si>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</si>
  <si>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</si>
  <si>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</si>
  <si>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</si>
  <si>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</si>
  <si>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</si>
  <si>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</si>
  <si>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</si>
  <si>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</si>
  <si>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</si>
  <si>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</si>
  <si>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</si>
  <si>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</si>
  <si>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</si>
  <si>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</si>
  <si>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</si>
  <si>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</si>
  <si>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</si>
  <si>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</si>
  <si>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</si>
  <si>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</si>
  <si>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</si>
  <si>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</si>
  <si>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</si>
  <si>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</si>
  <si>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</si>
  <si>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</si>
  <si>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</si>
  <si>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</si>
  <si>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</si>
  <si>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</si>
  <si>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</si>
  <si>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</si>
  <si>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</si>
  <si>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</si>
  <si>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</si>
  <si>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</si>
  <si>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</si>
  <si>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</si>
  <si>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</si>
  <si>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</si>
  <si>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</si>
  <si>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</si>
  <si>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</si>
  <si>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</si>
  <si>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</si>
  <si>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</si>
  <si>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</si>
  <si>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</si>
  <si>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</si>
  <si>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</si>
  <si>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</si>
  <si>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</si>
  <si>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</si>
  <si>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</si>
  <si>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</si>
  <si>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</si>
  <si>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</si>
  <si>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</si>
  <si>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</si>
  <si>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</si>
  <si>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</si>
  <si>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</si>
  <si>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</si>
  <si>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</si>
  <si>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</si>
  <si>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</si>
  <si>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</si>
  <si>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</si>
  <si>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</si>
  <si>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</si>
  <si>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</si>
  <si>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</si>
  <si>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</si>
  <si>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</si>
  <si>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</si>
  <si>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</si>
  <si>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</si>
  <si>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</si>
  <si>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</si>
  <si>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</si>
  <si>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</si>
  <si>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</si>
  <si>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</si>
  <si>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</si>
  <si>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</si>
  <si>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</si>
  <si>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</si>
  <si>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</si>
  <si>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</si>
  <si>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</si>
  <si>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</si>
  <si>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</si>
  <si>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</si>
  <si>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</si>
  <si>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</si>
  <si>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</si>
  <si>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</si>
  <si>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</si>
  <si>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</si>
  <si>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</si>
  <si>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</si>
  <si>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</si>
  <si>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</si>
  <si>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</si>
  <si>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</si>
  <si>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</si>
  <si>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</si>
  <si>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06.069.0006-0</t>
  </si>
  <si>
    <t>06.069.0006-A</t>
  </si>
  <si>
    <t>06.069.0008-0</t>
  </si>
  <si>
    <t>06.069.0008-A</t>
  </si>
  <si>
    <t>06.069.0009-0</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</si>
  <si>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</si>
  <si>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</si>
  <si>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</si>
  <si>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</si>
  <si>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</si>
  <si>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</si>
  <si>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</si>
  <si>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</si>
  <si>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</si>
  <si>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</si>
  <si>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</si>
  <si>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</si>
  <si>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</si>
  <si>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</si>
  <si>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</si>
  <si>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</si>
  <si>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</si>
  <si>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</si>
  <si>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</si>
  <si>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</si>
  <si>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</si>
  <si>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</si>
  <si>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</si>
  <si>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</si>
  <si>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</si>
  <si>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</si>
  <si>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</si>
  <si>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</si>
  <si>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</si>
  <si>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</si>
  <si>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</si>
  <si>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</si>
  <si>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</si>
  <si>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</si>
  <si>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</si>
  <si>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</si>
  <si>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</si>
  <si>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</si>
  <si>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</si>
  <si>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</si>
  <si>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</si>
  <si>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</si>
  <si>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</si>
  <si>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</si>
  <si>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</si>
  <si>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</si>
  <si>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</si>
  <si>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</si>
  <si>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</si>
  <si>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</si>
  <si>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</si>
  <si>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</si>
  <si>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</si>
  <si>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</si>
  <si>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</si>
  <si>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</si>
  <si>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</si>
  <si>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</si>
  <si>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</si>
  <si>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</si>
  <si>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</si>
  <si>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</si>
  <si>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</si>
  <si>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</si>
  <si>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</si>
  <si>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</si>
  <si>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</si>
  <si>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</si>
  <si>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</si>
  <si>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</si>
  <si>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</si>
  <si>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</si>
  <si>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</si>
  <si>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</si>
  <si>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</si>
  <si>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</si>
  <si>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</si>
  <si>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</si>
  <si>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</si>
  <si>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</si>
  <si>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</si>
  <si>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</si>
  <si>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</si>
  <si>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</si>
  <si>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</si>
  <si>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</si>
  <si>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</si>
  <si>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</si>
  <si>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</si>
  <si>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</si>
  <si>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</si>
  <si>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</si>
  <si>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</si>
  <si>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</si>
  <si>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</si>
  <si>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</si>
  <si>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</si>
  <si>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</si>
  <si>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</si>
  <si>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</si>
  <si>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</si>
  <si>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</si>
  <si>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</si>
  <si>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</si>
  <si>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</si>
  <si>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</si>
  <si>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</si>
  <si>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</si>
  <si>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</si>
  <si>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</si>
  <si>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</si>
  <si>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</si>
  <si>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</si>
  <si>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</si>
  <si>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</si>
  <si>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</si>
  <si>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</si>
  <si>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</si>
  <si>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</si>
  <si>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</si>
  <si>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</si>
  <si>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</si>
  <si>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</si>
  <si>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</si>
  <si>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</si>
  <si>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</si>
  <si>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</si>
  <si>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</si>
  <si>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</si>
  <si>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</si>
  <si>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</si>
  <si>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</si>
  <si>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</si>
  <si>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</si>
  <si>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</si>
  <si>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</si>
  <si>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</si>
  <si>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</si>
  <si>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</si>
  <si>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</si>
  <si>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</si>
  <si>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</si>
  <si>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</si>
  <si>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</si>
  <si>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</si>
  <si>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</si>
  <si>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</si>
  <si>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</si>
  <si>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</si>
  <si>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</si>
  <si>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</si>
  <si>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</si>
  <si>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</si>
  <si>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</si>
  <si>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</si>
  <si>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</si>
  <si>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</si>
  <si>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</si>
  <si>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</si>
  <si>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</si>
  <si>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</si>
  <si>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</si>
  <si>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</si>
  <si>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</si>
  <si>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</si>
  <si>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</si>
  <si>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</si>
  <si>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</si>
  <si>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</si>
  <si>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MANTA GEOTEXTIL EM POCOS DE ALIVIO.FORNECIMENTO E COLOCACAO</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</si>
  <si>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</si>
  <si>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</si>
  <si>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</si>
  <si>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</si>
  <si>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</si>
  <si>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</si>
  <si>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</si>
  <si>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</si>
  <si>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</si>
  <si>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</si>
  <si>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</si>
  <si>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</si>
  <si>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</si>
  <si>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</si>
  <si>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</si>
  <si>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</si>
  <si>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VEU DE POLIESTER NAO TECIDO.FORNECIMENTO E COLOCACAO</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</si>
  <si>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</si>
  <si>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</si>
  <si>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</si>
  <si>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</si>
  <si>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</si>
  <si>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</si>
  <si>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</si>
  <si>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</si>
  <si>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</si>
  <si>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</si>
  <si>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</si>
  <si>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</si>
  <si>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</si>
  <si>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</si>
  <si>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</si>
  <si>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</si>
  <si>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</si>
  <si>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</si>
  <si>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</si>
  <si>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</si>
  <si>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</si>
  <si>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</si>
  <si>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</si>
  <si>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</si>
  <si>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</si>
  <si>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</si>
  <si>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</si>
  <si>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</si>
  <si>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</si>
  <si>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</si>
  <si>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</si>
  <si>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</si>
  <si>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</si>
  <si>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</si>
  <si>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</si>
  <si>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</si>
  <si>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</si>
  <si>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</si>
  <si>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</si>
  <si>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</si>
  <si>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</si>
  <si>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</si>
  <si>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</si>
  <si>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</si>
  <si>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</si>
  <si>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</si>
  <si>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</si>
  <si>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</si>
  <si>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</si>
  <si>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</si>
  <si>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</si>
  <si>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</si>
  <si>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</si>
  <si>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</si>
  <si>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</si>
  <si>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</si>
  <si>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</si>
  <si>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</si>
  <si>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</si>
  <si>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</si>
  <si>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</si>
  <si>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</si>
  <si>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</si>
  <si>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</si>
  <si>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</si>
  <si>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</si>
  <si>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</si>
  <si>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</si>
  <si>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</si>
  <si>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</si>
  <si>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</si>
  <si>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</si>
  <si>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</si>
  <si>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</si>
  <si>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</si>
  <si>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</si>
  <si>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</si>
  <si>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</si>
  <si>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</si>
  <si>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</si>
  <si>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</si>
  <si>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</si>
  <si>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</si>
  <si>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</si>
  <si>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</si>
  <si>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</si>
  <si>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</si>
  <si>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</si>
  <si>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</si>
  <si>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</si>
  <si>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</si>
  <si>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</si>
  <si>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</si>
  <si>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</si>
  <si>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</si>
  <si>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</si>
  <si>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</si>
  <si>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</si>
  <si>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</si>
  <si>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</si>
  <si>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</si>
  <si>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</si>
  <si>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</si>
  <si>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</si>
  <si>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</si>
  <si>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</si>
  <si>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</si>
  <si>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</si>
  <si>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</si>
  <si>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</si>
  <si>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</si>
  <si>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</si>
  <si>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</si>
  <si>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</si>
  <si>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</si>
  <si>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</si>
  <si>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</si>
  <si>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</si>
  <si>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</si>
  <si>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</si>
  <si>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</si>
  <si>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</si>
  <si>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</si>
  <si>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</si>
  <si>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</si>
  <si>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</si>
  <si>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</si>
  <si>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</si>
  <si>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</si>
  <si>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</si>
  <si>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</si>
  <si>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</si>
  <si>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</si>
  <si>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</si>
  <si>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</si>
  <si>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</si>
  <si>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</si>
  <si>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</si>
  <si>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</si>
  <si>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</si>
  <si>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</si>
  <si>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</si>
  <si>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</si>
  <si>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</si>
  <si>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</si>
  <si>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</si>
  <si>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</si>
  <si>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</si>
  <si>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</si>
  <si>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</si>
  <si>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</si>
  <si>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</si>
  <si>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</si>
  <si>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</si>
  <si>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</si>
  <si>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</si>
  <si>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</si>
  <si>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</si>
  <si>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</si>
  <si>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</si>
  <si>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</si>
  <si>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</si>
  <si>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</si>
  <si>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</si>
  <si>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</si>
  <si>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</si>
  <si>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</si>
  <si>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</si>
  <si>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</si>
  <si>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</si>
  <si>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</si>
  <si>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</si>
  <si>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</si>
  <si>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</si>
  <si>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</si>
  <si>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</si>
  <si>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</si>
  <si>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</si>
  <si>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</si>
  <si>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</si>
  <si>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</si>
  <si>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</si>
  <si>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</si>
  <si>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</si>
  <si>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</si>
  <si>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</si>
  <si>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</si>
  <si>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</si>
  <si>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</si>
  <si>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</si>
  <si>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</si>
  <si>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</si>
  <si>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</si>
  <si>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</si>
  <si>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</si>
  <si>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</si>
  <si>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</si>
  <si>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</si>
  <si>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</si>
  <si>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</si>
  <si>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</si>
  <si>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</si>
  <si>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</si>
  <si>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</si>
  <si>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</si>
  <si>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</si>
  <si>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</si>
  <si>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</si>
  <si>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</si>
  <si>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</si>
  <si>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</si>
  <si>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</si>
  <si>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</si>
  <si>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</si>
  <si>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</si>
  <si>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</si>
  <si>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</si>
  <si>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</si>
  <si>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</si>
  <si>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</si>
  <si>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</si>
  <si>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</si>
  <si>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</si>
  <si>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</si>
  <si>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</si>
  <si>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</si>
  <si>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</si>
  <si>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</si>
  <si>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</si>
  <si>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</si>
  <si>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</si>
  <si>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</si>
  <si>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</si>
  <si>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</si>
  <si>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</si>
  <si>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</si>
  <si>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</si>
  <si>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</si>
  <si>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</si>
  <si>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</si>
  <si>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</si>
  <si>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</si>
  <si>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</si>
  <si>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</si>
  <si>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</si>
  <si>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</si>
  <si>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</si>
  <si>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</si>
  <si>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</si>
  <si>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</si>
  <si>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</si>
  <si>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</si>
  <si>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</si>
  <si>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</si>
  <si>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</si>
  <si>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</si>
  <si>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</si>
  <si>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</si>
  <si>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</si>
  <si>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</si>
  <si>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</si>
  <si>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</si>
  <si>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</si>
  <si>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</si>
  <si>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</si>
  <si>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</si>
  <si>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</si>
  <si>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</si>
  <si>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</si>
  <si>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</si>
  <si>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</si>
  <si>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</si>
  <si>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</si>
  <si>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</si>
  <si>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</si>
  <si>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</si>
  <si>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</si>
  <si>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</si>
  <si>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</si>
  <si>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</si>
  <si>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</si>
  <si>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</si>
  <si>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</si>
  <si>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</si>
  <si>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</si>
  <si>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</si>
  <si>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</si>
  <si>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</si>
  <si>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</si>
  <si>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</si>
  <si>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</si>
  <si>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</si>
  <si>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</si>
  <si>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</si>
  <si>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</si>
  <si>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</si>
  <si>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</si>
  <si>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</si>
  <si>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</si>
  <si>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</si>
  <si>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</si>
  <si>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</si>
  <si>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</si>
  <si>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</si>
  <si>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</si>
  <si>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</si>
  <si>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</si>
  <si>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</si>
  <si>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</si>
  <si>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</si>
  <si>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</si>
  <si>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</si>
  <si>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</si>
  <si>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</si>
  <si>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</si>
  <si>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</si>
  <si>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</si>
  <si>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</si>
  <si>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</si>
  <si>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</si>
  <si>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</si>
  <si>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</si>
  <si>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</si>
  <si>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</si>
  <si>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</si>
  <si>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</si>
  <si>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</si>
  <si>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</si>
  <si>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</si>
  <si>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</si>
  <si>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</si>
  <si>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</si>
  <si>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</si>
  <si>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</si>
  <si>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</si>
  <si>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</si>
  <si>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</si>
  <si>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</si>
  <si>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</si>
  <si>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</si>
  <si>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</si>
  <si>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</si>
  <si>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</si>
  <si>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</si>
  <si>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</si>
  <si>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</si>
  <si>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</si>
  <si>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</si>
  <si>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</si>
  <si>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</si>
  <si>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</si>
  <si>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</si>
  <si>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</si>
  <si>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</si>
  <si>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</si>
  <si>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</si>
  <si>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</si>
  <si>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</si>
  <si>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</si>
  <si>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</si>
  <si>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</si>
  <si>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</si>
  <si>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</si>
  <si>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</si>
  <si>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</si>
  <si>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</si>
  <si>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</si>
  <si>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</si>
  <si>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</si>
  <si>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</si>
  <si>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</si>
  <si>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</si>
  <si>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</si>
  <si>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</si>
  <si>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</si>
  <si>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</si>
  <si>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</si>
  <si>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</si>
  <si>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</si>
  <si>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</si>
  <si>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</si>
  <si>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</si>
  <si>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</si>
  <si>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</si>
  <si>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</si>
  <si>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</si>
  <si>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</si>
  <si>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</si>
  <si>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</si>
  <si>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</si>
  <si>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</si>
  <si>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</si>
  <si>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</si>
  <si>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</si>
  <si>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</si>
  <si>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</si>
  <si>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</si>
  <si>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</si>
  <si>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</si>
  <si>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</si>
  <si>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</si>
  <si>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</si>
  <si>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</si>
  <si>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</si>
  <si>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</si>
  <si>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</si>
  <si>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</si>
  <si>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</si>
  <si>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</si>
  <si>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</si>
  <si>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</si>
  <si>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</si>
  <si>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</si>
  <si>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</si>
  <si>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</si>
  <si>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</si>
  <si>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</si>
  <si>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</si>
  <si>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</si>
  <si>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</si>
  <si>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</si>
  <si>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</si>
  <si>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</si>
  <si>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</si>
  <si>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</si>
  <si>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</si>
  <si>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</si>
  <si>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</si>
  <si>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</si>
  <si>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</si>
  <si>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</si>
  <si>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</si>
  <si>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</si>
  <si>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</si>
  <si>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</si>
  <si>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</si>
  <si>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</si>
  <si>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</si>
  <si>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</si>
  <si>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</si>
  <si>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</si>
  <si>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</si>
  <si>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</si>
  <si>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</si>
  <si>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</si>
  <si>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</si>
  <si>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</si>
  <si>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</si>
  <si>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</si>
  <si>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</si>
  <si>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</si>
  <si>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</si>
  <si>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</si>
  <si>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</si>
  <si>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</si>
  <si>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</si>
  <si>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</si>
  <si>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</si>
  <si>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</si>
  <si>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</si>
  <si>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</si>
  <si>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</si>
  <si>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</si>
  <si>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</si>
  <si>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</si>
  <si>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</si>
  <si>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</si>
  <si>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</si>
  <si>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</si>
  <si>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</si>
  <si>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</si>
  <si>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</si>
  <si>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</si>
  <si>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</si>
  <si>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</si>
  <si>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</si>
  <si>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</si>
  <si>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</si>
  <si>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</si>
  <si>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</si>
  <si>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</si>
  <si>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</si>
  <si>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</si>
  <si>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</si>
  <si>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</si>
  <si>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</si>
  <si>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</si>
  <si>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</si>
  <si>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</si>
  <si>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</si>
  <si>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</si>
  <si>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</si>
  <si>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</si>
  <si>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</si>
  <si>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</si>
  <si>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</si>
  <si>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</si>
  <si>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</si>
  <si>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</si>
  <si>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</si>
  <si>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</si>
  <si>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</si>
  <si>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</si>
  <si>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</si>
  <si>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</si>
  <si>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</si>
  <si>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</si>
  <si>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</si>
  <si>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</si>
  <si>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</si>
  <si>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</si>
  <si>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</si>
  <si>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</si>
  <si>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</si>
  <si>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</si>
  <si>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</si>
  <si>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</si>
  <si>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</si>
  <si>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</si>
  <si>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</si>
  <si>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</si>
  <si>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</si>
  <si>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</si>
  <si>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</si>
  <si>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</si>
  <si>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</si>
  <si>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</si>
  <si>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</si>
  <si>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</si>
  <si>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</si>
  <si>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</si>
  <si>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</si>
  <si>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</si>
  <si>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</si>
  <si>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</si>
  <si>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</si>
  <si>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</si>
  <si>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</si>
  <si>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</si>
  <si>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</si>
  <si>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</si>
  <si>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</si>
  <si>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</si>
  <si>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</si>
  <si>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</si>
  <si>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</si>
  <si>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</si>
  <si>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</si>
  <si>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</si>
  <si>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</si>
  <si>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</si>
  <si>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</si>
  <si>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</si>
  <si>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</si>
  <si>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</si>
  <si>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</si>
  <si>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</si>
  <si>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</si>
  <si>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</si>
  <si>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</si>
  <si>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</si>
  <si>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</si>
  <si>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</si>
  <si>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</si>
  <si>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</si>
  <si>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</si>
  <si>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</si>
  <si>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</si>
  <si>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</si>
  <si>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</si>
  <si>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</si>
  <si>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</si>
  <si>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</si>
  <si>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</si>
  <si>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</si>
  <si>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</si>
  <si>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</si>
  <si>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</si>
  <si>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</si>
  <si>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</si>
  <si>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</si>
  <si>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</si>
  <si>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</si>
  <si>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</si>
  <si>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</si>
  <si>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</si>
  <si>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</si>
  <si>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</si>
  <si>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</si>
  <si>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</si>
  <si>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</si>
  <si>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</si>
  <si>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</si>
  <si>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</si>
  <si>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</si>
  <si>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</si>
  <si>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</si>
  <si>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</si>
  <si>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</si>
  <si>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</si>
  <si>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</si>
  <si>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</si>
  <si>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</si>
  <si>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</si>
  <si>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</si>
  <si>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</si>
  <si>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</si>
  <si>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</si>
  <si>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</si>
  <si>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</si>
  <si>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</si>
  <si>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</si>
  <si>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</si>
  <si>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</si>
  <si>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</si>
  <si>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</si>
  <si>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</si>
  <si>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</si>
  <si>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</si>
  <si>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</si>
  <si>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</si>
  <si>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</si>
  <si>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</si>
  <si>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</si>
  <si>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</si>
  <si>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</si>
  <si>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</si>
  <si>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</si>
  <si>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</si>
  <si>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</si>
  <si>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</si>
  <si>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</si>
  <si>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</si>
  <si>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</si>
  <si>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</si>
  <si>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</si>
  <si>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</si>
  <si>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</si>
  <si>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</si>
  <si>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</si>
  <si>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</si>
  <si>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</si>
  <si>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</si>
  <si>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</si>
  <si>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</si>
  <si>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</si>
  <si>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</si>
  <si>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</si>
  <si>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</si>
  <si>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</si>
  <si>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</si>
  <si>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</si>
  <si>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</si>
  <si>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</si>
  <si>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</si>
  <si>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</si>
  <si>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</si>
  <si>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</si>
  <si>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</si>
  <si>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</si>
  <si>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</si>
  <si>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</si>
  <si>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</si>
  <si>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</si>
  <si>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</si>
  <si>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</si>
  <si>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</si>
  <si>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</si>
  <si>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</si>
  <si>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</si>
  <si>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</si>
  <si>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</si>
  <si>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</si>
  <si>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</si>
  <si>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</si>
  <si>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</si>
  <si>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</si>
  <si>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</si>
  <si>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</si>
  <si>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</si>
  <si>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</si>
  <si>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</si>
  <si>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</si>
  <si>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</si>
  <si>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</si>
  <si>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</si>
  <si>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</si>
  <si>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</si>
  <si>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</si>
  <si>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</si>
  <si>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</si>
  <si>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</si>
  <si>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</si>
  <si>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</si>
  <si>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</si>
  <si>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</si>
  <si>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</si>
  <si>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</si>
  <si>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</si>
  <si>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</si>
  <si>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</si>
  <si>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</si>
  <si>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</si>
  <si>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</si>
  <si>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</si>
  <si>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</si>
  <si>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</si>
  <si>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</si>
  <si>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</si>
  <si>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</si>
  <si>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</si>
  <si>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</si>
  <si>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</si>
  <si>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</si>
  <si>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</si>
  <si>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</si>
  <si>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</si>
  <si>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</si>
  <si>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</si>
  <si>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</si>
  <si>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</si>
  <si>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</si>
  <si>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</si>
  <si>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</si>
  <si>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</si>
  <si>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</si>
  <si>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</si>
  <si>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</si>
  <si>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</si>
  <si>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</si>
  <si>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</si>
  <si>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</si>
  <si>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</si>
  <si>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</si>
  <si>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</si>
  <si>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</si>
  <si>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</si>
  <si>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</si>
  <si>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</si>
  <si>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06.203.0006-0</t>
  </si>
  <si>
    <t>06.203.0006-A</t>
  </si>
  <si>
    <t>06.203.0007-0</t>
  </si>
  <si>
    <t>06.203.0007-A</t>
  </si>
  <si>
    <t>06.203.0008-0</t>
  </si>
  <si>
    <t>06.203.0008-A</t>
  </si>
  <si>
    <t>06.203.0009-0</t>
  </si>
  <si>
    <t>06.203.0009-A</t>
  </si>
  <si>
    <t>06.203.0010-0</t>
  </si>
  <si>
    <t>06.203.0010-A</t>
  </si>
  <si>
    <t>06.203.0011-0</t>
  </si>
  <si>
    <t>06.203.0011-A</t>
  </si>
  <si>
    <t>06.203.0012-0</t>
  </si>
  <si>
    <t>06.203.0012-A</t>
  </si>
  <si>
    <t>06.203.0013-0</t>
  </si>
  <si>
    <t>06.203.0013-A</t>
  </si>
  <si>
    <t>06.203.0014-0</t>
  </si>
  <si>
    <t>06.203.0014-A</t>
  </si>
  <si>
    <t>06.203.0015-0</t>
  </si>
  <si>
    <t>06.203.0015-A</t>
  </si>
  <si>
    <t>06.203.0016-0</t>
  </si>
  <si>
    <t>06.203.0016-A</t>
  </si>
  <si>
    <t>06.203.0017-0</t>
  </si>
  <si>
    <t>06.203.0017-A</t>
  </si>
  <si>
    <t>06.203.0018-0</t>
  </si>
  <si>
    <t>06.203.0018-A</t>
  </si>
  <si>
    <t>06.203.0019-0</t>
  </si>
  <si>
    <t>06.203.0019-A</t>
  </si>
  <si>
    <t>06.203.0020-0</t>
  </si>
  <si>
    <t>06.203.0020-A</t>
  </si>
  <si>
    <t>06.203.0021-0</t>
  </si>
  <si>
    <t>06.203.0021-A</t>
  </si>
  <si>
    <t>06.203.0022-0</t>
  </si>
  <si>
    <t>06.203.0022-A</t>
  </si>
  <si>
    <t>06.203.0023-0</t>
  </si>
  <si>
    <t>06.203.0023-A</t>
  </si>
  <si>
    <t>06.203.0024-0</t>
  </si>
  <si>
    <t>06.203.0024-A</t>
  </si>
  <si>
    <t>06.203.0025-0</t>
  </si>
  <si>
    <t>06.203.0025-A</t>
  </si>
  <si>
    <t>06.203.0026-0</t>
  </si>
  <si>
    <t>06.203.0026-A</t>
  </si>
  <si>
    <t>06.203.0027-0</t>
  </si>
  <si>
    <t>06.203.0027-A</t>
  </si>
  <si>
    <t>06.203.0028-0</t>
  </si>
  <si>
    <t>06.203.0028-A</t>
  </si>
  <si>
    <t>06.203.0043-0</t>
  </si>
  <si>
    <t>06.203.0043-A</t>
  </si>
  <si>
    <t>06.203.0044-0</t>
  </si>
  <si>
    <t>06.203.0044-A</t>
  </si>
  <si>
    <t>06.203.0045-0</t>
  </si>
  <si>
    <t>06.203.0045-A</t>
  </si>
  <si>
    <t>06.203.0046-0</t>
  </si>
  <si>
    <t>06.203.0046-A</t>
  </si>
  <si>
    <t>06.203.0047-0</t>
  </si>
  <si>
    <t>06.203.0047-A</t>
  </si>
  <si>
    <t>06.203.0048-0</t>
  </si>
  <si>
    <t>06.203.0048-A</t>
  </si>
  <si>
    <t>06.203.0049-0</t>
  </si>
  <si>
    <t>06.203.0049-A</t>
  </si>
  <si>
    <t>06.203.0050-0</t>
  </si>
  <si>
    <t>06.203.0050-A</t>
  </si>
  <si>
    <t>06.203.0051-0</t>
  </si>
  <si>
    <t>06.203.0051-A</t>
  </si>
  <si>
    <t>06.203.0052-0</t>
  </si>
  <si>
    <t>06.203.0052-A</t>
  </si>
  <si>
    <t>06.203.0053-0</t>
  </si>
  <si>
    <t>06.203.0053-A</t>
  </si>
  <si>
    <t>06.203.0054-0</t>
  </si>
  <si>
    <t>06.203.0054-A</t>
  </si>
  <si>
    <t>06.203.0055-0</t>
  </si>
  <si>
    <t>06.203.0055-A</t>
  </si>
  <si>
    <t>06.203.0056-0</t>
  </si>
  <si>
    <t>06.203.0056-A</t>
  </si>
  <si>
    <t>06.203.0057-0</t>
  </si>
  <si>
    <t>06.203.0057-A</t>
  </si>
  <si>
    <t>06.203.0058-0</t>
  </si>
  <si>
    <t>06.203.0058-A</t>
  </si>
  <si>
    <t>06.203.0059-0</t>
  </si>
  <si>
    <t>06.203.0059-A</t>
  </si>
  <si>
    <t>06.203.0060-0</t>
  </si>
  <si>
    <t>06.203.0060-A</t>
  </si>
  <si>
    <t>06.203.0061-0</t>
  </si>
  <si>
    <t>06.203.0061-A</t>
  </si>
  <si>
    <t>06.203.0062-0</t>
  </si>
  <si>
    <t>06.203.0062-A</t>
  </si>
  <si>
    <t>06.203.0063-0</t>
  </si>
  <si>
    <t>06.203.0063-A</t>
  </si>
  <si>
    <t>06.203.0064-0</t>
  </si>
  <si>
    <t>06.203.0064-A</t>
  </si>
  <si>
    <t>06.203.0081-0</t>
  </si>
  <si>
    <t>06.203.0081-A</t>
  </si>
  <si>
    <t>06.203.0082-0</t>
  </si>
  <si>
    <t>06.203.0082-A</t>
  </si>
  <si>
    <t>06.203.0083-0</t>
  </si>
  <si>
    <t>06.203.0083-A</t>
  </si>
  <si>
    <t>06.203.0084-0</t>
  </si>
  <si>
    <t>06.203.0084-A</t>
  </si>
  <si>
    <t>06.203.0085-0</t>
  </si>
  <si>
    <t>06.203.0085-A</t>
  </si>
  <si>
    <t>06.203.0086-0</t>
  </si>
  <si>
    <t>06.203.0086-A</t>
  </si>
  <si>
    <t>06.203.0087-0</t>
  </si>
  <si>
    <t>06.203.0087-A</t>
  </si>
  <si>
    <t>06.203.0088-0</t>
  </si>
  <si>
    <t>06.203.0088-A</t>
  </si>
  <si>
    <t>06.203.0089-0</t>
  </si>
  <si>
    <t>06.203.0089-A</t>
  </si>
  <si>
    <t>06.203.0090-0</t>
  </si>
  <si>
    <t>06.203.0090-A</t>
  </si>
  <si>
    <t>06.203.0091-0</t>
  </si>
  <si>
    <t>06.203.0091-A</t>
  </si>
  <si>
    <t>06.203.0092-0</t>
  </si>
  <si>
    <t>06.203.0092-A</t>
  </si>
  <si>
    <t>06.203.0093-0</t>
  </si>
  <si>
    <t>06.203.0093-A</t>
  </si>
  <si>
    <t>06.203.0094-0</t>
  </si>
  <si>
    <t>06.203.0094-A</t>
  </si>
  <si>
    <t>06.203.0095-0</t>
  </si>
  <si>
    <t>06.203.0095-A</t>
  </si>
  <si>
    <t>06.203.0096-0</t>
  </si>
  <si>
    <t>06.203.0096-A</t>
  </si>
  <si>
    <t>06.203.0097-0</t>
  </si>
  <si>
    <t>06.203.0097-A</t>
  </si>
  <si>
    <t>06.203.0098-0</t>
  </si>
  <si>
    <t>06.203.0098-A</t>
  </si>
  <si>
    <t>06.203.0099-0</t>
  </si>
  <si>
    <t>06.203.0099-A</t>
  </si>
  <si>
    <t>06.203.0100-0</t>
  </si>
  <si>
    <t>06.203.0100-A</t>
  </si>
  <si>
    <t>06.203.0101-0</t>
  </si>
  <si>
    <t>06.203.0101-A</t>
  </si>
  <si>
    <t>06.203.0102-0</t>
  </si>
  <si>
    <t>06.203.0102-A</t>
  </si>
  <si>
    <t>06.203.0106-0</t>
  </si>
  <si>
    <t>06.203.0106-A</t>
  </si>
  <si>
    <t>06.203.0107-0</t>
  </si>
  <si>
    <t>06.203.0107-A</t>
  </si>
  <si>
    <t>06.203.0108-0</t>
  </si>
  <si>
    <t>06.203.0108-A</t>
  </si>
  <si>
    <t>06.203.0109-0</t>
  </si>
  <si>
    <t>06.203.0109-A</t>
  </si>
  <si>
    <t>06.203.0110-0</t>
  </si>
  <si>
    <t>06.203.0110-A</t>
  </si>
  <si>
    <t>06.203.0111-0</t>
  </si>
  <si>
    <t>06.203.0111-A</t>
  </si>
  <si>
    <t>06.203.0112-0</t>
  </si>
  <si>
    <t>06.203.0112-A</t>
  </si>
  <si>
    <t>06.203.0113-0</t>
  </si>
  <si>
    <t>06.203.0113-A</t>
  </si>
  <si>
    <t>06.203.0114-0</t>
  </si>
  <si>
    <t>06.203.0114-A</t>
  </si>
  <si>
    <t>06.203.0115-0</t>
  </si>
  <si>
    <t>06.203.0115-A</t>
  </si>
  <si>
    <t>06.203.0116-0</t>
  </si>
  <si>
    <t>06.203.0116-A</t>
  </si>
  <si>
    <t>06.203.0117-0</t>
  </si>
  <si>
    <t>06.203.0117-A</t>
  </si>
  <si>
    <t>06.203.0118-0</t>
  </si>
  <si>
    <t>06.203.0118-A</t>
  </si>
  <si>
    <t>06.203.0119-0</t>
  </si>
  <si>
    <t>06.203.0119-A</t>
  </si>
  <si>
    <t>06.203.0120-0</t>
  </si>
  <si>
    <t>06.203.0120-A</t>
  </si>
  <si>
    <t>06.203.0121-0</t>
  </si>
  <si>
    <t>06.203.0121-A</t>
  </si>
  <si>
    <t>06.203.0122-0</t>
  </si>
  <si>
    <t>06.203.0122-A</t>
  </si>
  <si>
    <t>06.203.0123-0</t>
  </si>
  <si>
    <t>06.203.0123-A</t>
  </si>
  <si>
    <t>06.203.0124-0</t>
  </si>
  <si>
    <t>06.203.0124-A</t>
  </si>
  <si>
    <t>06.203.0125-0</t>
  </si>
  <si>
    <t>06.203.0125-A</t>
  </si>
  <si>
    <t>06.203.0126-0</t>
  </si>
  <si>
    <t>06.203.0126-A</t>
  </si>
  <si>
    <t>06.203.0127-0</t>
  </si>
  <si>
    <t>06.203.0127-A</t>
  </si>
  <si>
    <t>06.203.0128-0</t>
  </si>
  <si>
    <t>06.203.0128-A</t>
  </si>
  <si>
    <t>06.203.0136-0</t>
  </si>
  <si>
    <t>06.203.0136-A</t>
  </si>
  <si>
    <t>06.203.0137-0</t>
  </si>
  <si>
    <t>06.203.0137-A</t>
  </si>
  <si>
    <t>06.203.0138-0</t>
  </si>
  <si>
    <t>06.203.0138-A</t>
  </si>
  <si>
    <t>06.203.0139-0</t>
  </si>
  <si>
    <t>06.203.0139-A</t>
  </si>
  <si>
    <t>06.203.0140-0</t>
  </si>
  <si>
    <t>06.203.0140-A</t>
  </si>
  <si>
    <t>06.203.0141-0</t>
  </si>
  <si>
    <t>06.203.0141-A</t>
  </si>
  <si>
    <t>06.203.0142-0</t>
  </si>
  <si>
    <t>06.203.0142-A</t>
  </si>
  <si>
    <t>06.203.0143-0</t>
  </si>
  <si>
    <t>06.203.0143-A</t>
  </si>
  <si>
    <t>06.203.0144-0</t>
  </si>
  <si>
    <t>06.203.0144-A</t>
  </si>
  <si>
    <t>06.203.0145-0</t>
  </si>
  <si>
    <t>06.203.0145-A</t>
  </si>
  <si>
    <t>06.203.0146-0</t>
  </si>
  <si>
    <t>06.203.0146-A</t>
  </si>
  <si>
    <t>06.203.0147-0</t>
  </si>
  <si>
    <t>06.203.0147-A</t>
  </si>
  <si>
    <t>06.203.0148-0</t>
  </si>
  <si>
    <t>06.203.0148-A</t>
  </si>
  <si>
    <t>06.203.0149-0</t>
  </si>
  <si>
    <t>06.203.0149-A</t>
  </si>
  <si>
    <t>06.203.0150-0</t>
  </si>
  <si>
    <t>06.203.0150-A</t>
  </si>
  <si>
    <t>06.203.0151-0</t>
  </si>
  <si>
    <t>06.203.0151-A</t>
  </si>
  <si>
    <t>06.203.0152-0</t>
  </si>
  <si>
    <t>06.203.0152-A</t>
  </si>
  <si>
    <t>06.203.0153-0</t>
  </si>
  <si>
    <t>06.203.0153-A</t>
  </si>
  <si>
    <t>06.203.0154-0</t>
  </si>
  <si>
    <t>06.203.0154-A</t>
  </si>
  <si>
    <t>06.203.0155-0</t>
  </si>
  <si>
    <t>06.203.0155-A</t>
  </si>
  <si>
    <t>06.203.0166-0</t>
  </si>
  <si>
    <t>06.203.0166-A</t>
  </si>
  <si>
    <t>06.203.0167-0</t>
  </si>
  <si>
    <t>06.203.0167-A</t>
  </si>
  <si>
    <t>06.203.0168-0</t>
  </si>
  <si>
    <t>06.203.0168-A</t>
  </si>
  <si>
    <t>06.203.0169-0</t>
  </si>
  <si>
    <t>06.203.0169-A</t>
  </si>
  <si>
    <t>06.203.0170-0</t>
  </si>
  <si>
    <t>06.203.0170-A</t>
  </si>
  <si>
    <t>06.203.0171-0</t>
  </si>
  <si>
    <t>06.203.0171-A</t>
  </si>
  <si>
    <t>06.203.0172-0</t>
  </si>
  <si>
    <t>06.203.0172-A</t>
  </si>
  <si>
    <t>06.203.0173-0</t>
  </si>
  <si>
    <t>06.203.0173-A</t>
  </si>
  <si>
    <t>06.203.0174-0</t>
  </si>
  <si>
    <t>06.203.0174-A</t>
  </si>
  <si>
    <t>06.203.0175-0</t>
  </si>
  <si>
    <t>06.203.0175-A</t>
  </si>
  <si>
    <t>06.203.0176-0</t>
  </si>
  <si>
    <t>06.203.0176-A</t>
  </si>
  <si>
    <t>06.203.0177-0</t>
  </si>
  <si>
    <t>06.203.0177-A</t>
  </si>
  <si>
    <t>06.203.0178-0</t>
  </si>
  <si>
    <t>06.203.0178-A</t>
  </si>
  <si>
    <t>06.203.0179-0</t>
  </si>
  <si>
    <t>06.203.0179-A</t>
  </si>
  <si>
    <t>06.203.0180-0</t>
  </si>
  <si>
    <t>06.203.0180-A</t>
  </si>
  <si>
    <t>06.203.0181-0</t>
  </si>
  <si>
    <t>06.203.0181-A</t>
  </si>
  <si>
    <t>06.203.0182-0</t>
  </si>
  <si>
    <t>06.203.0182-A</t>
  </si>
  <si>
    <t>06.203.0183-0</t>
  </si>
  <si>
    <t>06.203.0183-A</t>
  </si>
  <si>
    <t>06.203.0191-0</t>
  </si>
  <si>
    <t>06.203.0191-A</t>
  </si>
  <si>
    <t>06.203.0192-0</t>
  </si>
  <si>
    <t>06.203.0192-A</t>
  </si>
  <si>
    <t>06.203.0193-0</t>
  </si>
  <si>
    <t>06.203.0193-A</t>
  </si>
  <si>
    <t>06.203.0194-0</t>
  </si>
  <si>
    <t>06.203.0194-A</t>
  </si>
  <si>
    <t>06.203.0195-0</t>
  </si>
  <si>
    <t>06.203.0195-A</t>
  </si>
  <si>
    <t>06.203.0196-0</t>
  </si>
  <si>
    <t>06.203.0196-A</t>
  </si>
  <si>
    <t>06.203.0197-0</t>
  </si>
  <si>
    <t>06.203.0197-A</t>
  </si>
  <si>
    <t>06.203.0198-0</t>
  </si>
  <si>
    <t>06.203.0198-A</t>
  </si>
  <si>
    <t>06.203.0199-0</t>
  </si>
  <si>
    <t>06.203.0199-A</t>
  </si>
  <si>
    <t>06.203.0200-0</t>
  </si>
  <si>
    <t>06.203.0200-A</t>
  </si>
  <si>
    <t>06.203.0201-0</t>
  </si>
  <si>
    <t>06.203.0201-A</t>
  </si>
  <si>
    <t>06.203.0202-0</t>
  </si>
  <si>
    <t>06.203.0202-A</t>
  </si>
  <si>
    <t>06.203.0203-0</t>
  </si>
  <si>
    <t>06.203.0203-A</t>
  </si>
  <si>
    <t>06.203.0204-0</t>
  </si>
  <si>
    <t>06.203.0204-A</t>
  </si>
  <si>
    <t>06.203.0205-0</t>
  </si>
  <si>
    <t>06.203.0205-A</t>
  </si>
  <si>
    <t>06.203.0206-0</t>
  </si>
  <si>
    <t>06.203.0206-A</t>
  </si>
  <si>
    <t>06.203.0207-0</t>
  </si>
  <si>
    <t>06.203.0207-A</t>
  </si>
  <si>
    <t>06.203.0208-0</t>
  </si>
  <si>
    <t>06.203.0208-A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</si>
  <si>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</si>
  <si>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</si>
  <si>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</si>
  <si>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</si>
  <si>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</si>
  <si>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</si>
  <si>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</si>
  <si>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</si>
  <si>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</si>
  <si>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</si>
  <si>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</si>
  <si>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</si>
  <si>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</si>
  <si>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</si>
  <si>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</si>
  <si>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</si>
  <si>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</si>
  <si>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</si>
  <si>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</si>
  <si>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</si>
  <si>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</si>
  <si>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</si>
  <si>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</si>
  <si>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</si>
  <si>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</si>
  <si>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</si>
  <si>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</si>
  <si>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</si>
  <si>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</si>
  <si>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</si>
  <si>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</si>
  <si>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</si>
  <si>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</si>
  <si>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</si>
  <si>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</si>
  <si>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</si>
  <si>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</si>
  <si>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</si>
  <si>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</si>
  <si>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</si>
  <si>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</si>
  <si>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</si>
  <si>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</si>
  <si>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</si>
  <si>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</si>
  <si>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</si>
  <si>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</si>
  <si>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</si>
  <si>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</si>
  <si>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</si>
  <si>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</si>
  <si>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</si>
  <si>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</si>
  <si>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</si>
  <si>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</si>
  <si>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</si>
  <si>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</si>
  <si>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</si>
  <si>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</si>
  <si>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</si>
  <si>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</si>
  <si>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</si>
  <si>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</si>
  <si>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</si>
  <si>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</si>
  <si>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</si>
  <si>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</si>
  <si>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</si>
  <si>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</si>
  <si>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</si>
  <si>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</si>
  <si>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</si>
  <si>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</si>
  <si>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</si>
  <si>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</si>
  <si>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</si>
  <si>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</si>
  <si>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</si>
  <si>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</si>
  <si>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</si>
  <si>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</si>
  <si>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</si>
  <si>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</si>
  <si>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</si>
  <si>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</si>
  <si>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</si>
  <si>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</si>
  <si>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</si>
  <si>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</si>
  <si>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</si>
  <si>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</si>
  <si>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</si>
  <si>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</si>
  <si>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</si>
  <si>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</si>
  <si>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</si>
  <si>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</si>
  <si>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</si>
  <si>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</si>
  <si>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</si>
  <si>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</si>
  <si>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</si>
  <si>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</si>
  <si>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</si>
  <si>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</si>
  <si>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</si>
  <si>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</si>
  <si>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</si>
  <si>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</si>
  <si>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</si>
  <si>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</si>
  <si>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</si>
  <si>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</si>
  <si>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</si>
  <si>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</si>
  <si>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</si>
  <si>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</si>
  <si>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</si>
  <si>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</si>
  <si>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</si>
  <si>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</si>
  <si>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</si>
  <si>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</si>
  <si>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</si>
  <si>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</si>
  <si>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</si>
  <si>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</si>
  <si>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</si>
  <si>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</si>
  <si>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</si>
  <si>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</si>
  <si>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</si>
  <si>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</si>
  <si>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</si>
  <si>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</si>
  <si>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</si>
  <si>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</si>
  <si>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</si>
  <si>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</si>
  <si>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</si>
  <si>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</si>
  <si>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</si>
  <si>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</si>
  <si>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</si>
  <si>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</si>
  <si>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</si>
  <si>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</si>
  <si>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</si>
  <si>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</si>
  <si>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</si>
  <si>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</si>
  <si>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</si>
  <si>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</si>
  <si>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</si>
  <si>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</si>
  <si>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</si>
  <si>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</si>
  <si>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</si>
  <si>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</si>
  <si>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</si>
  <si>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</si>
  <si>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</si>
  <si>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</si>
  <si>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</si>
  <si>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</si>
  <si>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</si>
  <si>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</si>
  <si>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</si>
  <si>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</si>
  <si>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</si>
  <si>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</si>
  <si>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</si>
  <si>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</si>
  <si>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</si>
  <si>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</si>
  <si>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</si>
  <si>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</si>
  <si>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</si>
  <si>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</si>
  <si>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</si>
  <si>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</si>
  <si>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</si>
  <si>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</si>
  <si>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</si>
  <si>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</si>
  <si>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</si>
  <si>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</si>
  <si>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</si>
  <si>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</si>
  <si>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</si>
  <si>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</si>
  <si>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</si>
  <si>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</si>
  <si>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</si>
  <si>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</si>
  <si>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</si>
  <si>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</si>
  <si>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</si>
  <si>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</si>
  <si>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</si>
  <si>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</si>
  <si>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</si>
  <si>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</si>
  <si>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</si>
  <si>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</si>
  <si>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</si>
  <si>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</si>
  <si>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</si>
  <si>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</si>
  <si>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</si>
  <si>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</si>
  <si>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</si>
  <si>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</si>
  <si>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</si>
  <si>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</si>
  <si>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</si>
  <si>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</si>
  <si>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</si>
  <si>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</si>
  <si>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</si>
  <si>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</si>
  <si>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</si>
  <si>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</si>
  <si>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</si>
  <si>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</si>
  <si>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</si>
  <si>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</si>
  <si>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</si>
  <si>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</si>
  <si>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</si>
  <si>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</si>
  <si>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</si>
  <si>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</si>
  <si>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</si>
  <si>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</si>
  <si>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</si>
  <si>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</si>
  <si>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</si>
  <si>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</si>
  <si>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</si>
  <si>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</si>
  <si>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</si>
  <si>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</si>
  <si>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</si>
  <si>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</si>
  <si>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</si>
  <si>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</si>
  <si>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</si>
  <si>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</si>
  <si>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</si>
  <si>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</si>
  <si>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</si>
  <si>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</si>
  <si>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</si>
  <si>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</si>
  <si>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</si>
  <si>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</si>
  <si>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</si>
  <si>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</si>
  <si>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</si>
  <si>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</si>
  <si>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</si>
  <si>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</si>
  <si>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</si>
  <si>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</si>
  <si>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</si>
  <si>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</si>
  <si>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</si>
  <si>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</si>
  <si>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</si>
  <si>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</si>
  <si>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</si>
  <si>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</si>
  <si>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</si>
  <si>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</si>
  <si>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</si>
  <si>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</si>
  <si>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</si>
  <si>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</si>
  <si>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</si>
  <si>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</si>
  <si>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</si>
  <si>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</si>
  <si>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</si>
  <si>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</si>
  <si>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</si>
  <si>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</si>
  <si>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</si>
  <si>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</si>
  <si>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</si>
  <si>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</si>
  <si>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</si>
  <si>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</si>
  <si>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</si>
  <si>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</si>
  <si>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</si>
  <si>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</si>
  <si>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</si>
  <si>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</si>
  <si>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</si>
  <si>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</si>
  <si>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</si>
  <si>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</si>
  <si>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</si>
  <si>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</si>
  <si>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</si>
  <si>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</si>
  <si>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</si>
  <si>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</si>
  <si>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</si>
  <si>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</si>
  <si>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</si>
  <si>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</si>
  <si>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</si>
  <si>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</si>
  <si>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</si>
  <si>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</si>
  <si>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</si>
  <si>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</si>
  <si>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</si>
  <si>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</si>
  <si>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</si>
  <si>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</si>
  <si>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</si>
  <si>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</si>
  <si>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</si>
  <si>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</si>
  <si>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</si>
  <si>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</si>
  <si>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</si>
  <si>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</si>
  <si>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</si>
  <si>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</si>
  <si>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</si>
  <si>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</si>
  <si>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</si>
  <si>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</si>
  <si>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</si>
  <si>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</si>
  <si>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</si>
  <si>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</si>
  <si>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</si>
  <si>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</si>
  <si>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</si>
  <si>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</si>
  <si>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</si>
  <si>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</si>
  <si>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</si>
  <si>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</si>
  <si>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</si>
  <si>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</si>
  <si>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</si>
  <si>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</si>
  <si>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</si>
  <si>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</si>
  <si>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</si>
  <si>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</si>
  <si>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</si>
  <si>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</si>
  <si>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</si>
  <si>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</si>
  <si>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</si>
  <si>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</si>
  <si>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</si>
  <si>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</si>
  <si>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</si>
  <si>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</si>
  <si>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</si>
  <si>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</si>
  <si>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</si>
  <si>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</si>
  <si>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</si>
  <si>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</si>
  <si>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</si>
  <si>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</si>
  <si>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</si>
  <si>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</si>
  <si>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</si>
  <si>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</si>
  <si>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</si>
  <si>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</si>
  <si>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</si>
  <si>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</si>
  <si>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</si>
  <si>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</si>
  <si>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</si>
  <si>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</si>
  <si>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</si>
  <si>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</si>
  <si>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</si>
  <si>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</si>
  <si>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</si>
  <si>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</si>
  <si>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</si>
  <si>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</si>
  <si>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</si>
  <si>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</si>
  <si>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</si>
  <si>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</si>
  <si>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</si>
  <si>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</si>
  <si>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</si>
  <si>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</si>
  <si>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</si>
  <si>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</si>
  <si>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</si>
  <si>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</si>
  <si>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</si>
  <si>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</si>
  <si>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</si>
  <si>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</si>
  <si>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</si>
  <si>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</si>
  <si>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</si>
  <si>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</si>
  <si>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</si>
  <si>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</si>
  <si>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</si>
  <si>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</si>
  <si>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</si>
  <si>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</si>
  <si>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</si>
  <si>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</si>
  <si>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</si>
  <si>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</si>
  <si>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</si>
  <si>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</si>
  <si>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</si>
  <si>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</si>
  <si>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</si>
  <si>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</si>
  <si>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</si>
  <si>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</si>
  <si>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</si>
  <si>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</si>
  <si>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</si>
  <si>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</si>
  <si>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</si>
  <si>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</si>
  <si>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</si>
  <si>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</si>
  <si>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</si>
  <si>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</si>
  <si>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</si>
  <si>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</si>
  <si>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</si>
  <si>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</si>
  <si>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</si>
  <si>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</si>
  <si>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</si>
  <si>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</si>
  <si>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</si>
  <si>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</si>
  <si>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</si>
  <si>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</si>
  <si>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</si>
  <si>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</si>
  <si>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</si>
  <si>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</si>
  <si>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</si>
  <si>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</si>
  <si>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</si>
  <si>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</si>
  <si>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</si>
  <si>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</si>
  <si>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</si>
  <si>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</si>
  <si>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</si>
  <si>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</si>
  <si>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</si>
  <si>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</si>
  <si>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</si>
  <si>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</si>
  <si>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</si>
  <si>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</si>
  <si>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</si>
  <si>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</si>
  <si>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</si>
  <si>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</si>
  <si>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</si>
  <si>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</si>
  <si>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</si>
  <si>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</si>
  <si>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</si>
  <si>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</si>
  <si>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</si>
  <si>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</si>
  <si>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</si>
  <si>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</si>
  <si>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</si>
  <si>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</si>
  <si>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</si>
  <si>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</si>
  <si>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</si>
  <si>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</si>
  <si>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</si>
  <si>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</si>
  <si>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</si>
  <si>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</si>
  <si>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</si>
  <si>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</si>
  <si>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</si>
  <si>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</si>
  <si>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</si>
  <si>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</si>
  <si>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</si>
  <si>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</si>
  <si>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</si>
  <si>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</si>
  <si>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</si>
  <si>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</si>
  <si>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</si>
  <si>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</si>
  <si>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</si>
  <si>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</si>
  <si>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</si>
  <si>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</si>
  <si>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</si>
  <si>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</si>
  <si>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</si>
  <si>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</si>
  <si>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</si>
  <si>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</si>
  <si>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</si>
  <si>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</si>
  <si>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</si>
  <si>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</si>
  <si>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</si>
  <si>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</si>
  <si>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</si>
  <si>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</si>
  <si>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</si>
  <si>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</si>
  <si>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</si>
  <si>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</si>
  <si>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</si>
  <si>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</si>
  <si>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</si>
  <si>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</si>
  <si>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</si>
  <si>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</si>
  <si>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</si>
  <si>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</si>
  <si>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</si>
  <si>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</si>
  <si>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</si>
  <si>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</si>
  <si>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</si>
  <si>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</si>
  <si>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</si>
  <si>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</si>
  <si>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</si>
  <si>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</si>
  <si>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</si>
  <si>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</si>
  <si>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</si>
  <si>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</si>
  <si>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</si>
  <si>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</si>
  <si>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</si>
  <si>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</si>
  <si>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</si>
  <si>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</si>
  <si>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</si>
  <si>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</si>
  <si>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</si>
  <si>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</si>
  <si>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</si>
  <si>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</si>
  <si>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</si>
  <si>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</si>
  <si>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</si>
  <si>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</si>
  <si>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</si>
  <si>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</si>
  <si>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</si>
  <si>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</si>
  <si>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</si>
  <si>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</si>
  <si>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</si>
  <si>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</si>
  <si>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</si>
  <si>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</si>
  <si>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</si>
  <si>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</si>
  <si>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</si>
  <si>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</si>
  <si>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</si>
  <si>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</si>
  <si>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</si>
  <si>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</si>
  <si>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</si>
  <si>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</si>
  <si>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</si>
  <si>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</si>
  <si>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</si>
  <si>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</si>
  <si>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</si>
  <si>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</si>
  <si>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</si>
  <si>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</si>
  <si>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</si>
  <si>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</si>
  <si>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</si>
  <si>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</si>
  <si>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</si>
  <si>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</si>
  <si>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</si>
  <si>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</si>
  <si>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</si>
  <si>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</si>
  <si>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</si>
  <si>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</si>
  <si>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</si>
  <si>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</si>
  <si>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</si>
  <si>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</si>
  <si>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</si>
  <si>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</si>
  <si>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</si>
  <si>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</si>
  <si>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</si>
  <si>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</si>
  <si>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</si>
  <si>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</si>
  <si>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</si>
  <si>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</si>
  <si>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</si>
  <si>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</si>
  <si>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</si>
  <si>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</si>
  <si>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</si>
  <si>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</si>
  <si>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</si>
  <si>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</si>
  <si>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</si>
  <si>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</si>
  <si>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</si>
  <si>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</si>
  <si>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</si>
  <si>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</si>
  <si>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</si>
  <si>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</si>
  <si>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</si>
  <si>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</si>
  <si>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</si>
  <si>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</si>
  <si>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</si>
  <si>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</si>
  <si>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</si>
  <si>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</si>
  <si>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</si>
  <si>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</si>
  <si>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</si>
  <si>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</si>
  <si>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</si>
  <si>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</si>
  <si>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</si>
  <si>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</si>
  <si>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</si>
  <si>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</si>
  <si>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</si>
  <si>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</si>
  <si>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</si>
  <si>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</si>
  <si>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</si>
  <si>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</si>
  <si>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</si>
  <si>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</si>
  <si>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</si>
  <si>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</si>
  <si>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</si>
  <si>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</si>
  <si>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</si>
  <si>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</si>
  <si>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</si>
  <si>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</si>
  <si>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</si>
  <si>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</si>
  <si>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</si>
  <si>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</si>
  <si>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</si>
  <si>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</si>
  <si>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</si>
  <si>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</si>
  <si>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</si>
  <si>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</si>
  <si>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</si>
  <si>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</si>
  <si>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</si>
  <si>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</si>
  <si>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</si>
  <si>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</si>
  <si>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</si>
  <si>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</si>
  <si>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</si>
  <si>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</si>
  <si>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</si>
  <si>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</si>
  <si>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</si>
  <si>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</si>
  <si>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</si>
  <si>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</si>
  <si>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</si>
  <si>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</si>
  <si>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</si>
  <si>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</si>
  <si>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</si>
  <si>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</si>
  <si>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</si>
  <si>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</si>
  <si>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</si>
  <si>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</si>
  <si>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</si>
  <si>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</si>
  <si>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</si>
  <si>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</si>
  <si>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</si>
  <si>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</si>
  <si>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</si>
  <si>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</si>
  <si>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</si>
  <si>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</si>
  <si>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</si>
  <si>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</si>
  <si>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</si>
  <si>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</si>
  <si>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</si>
  <si>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</si>
  <si>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</si>
  <si>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</si>
  <si>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</si>
  <si>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</si>
  <si>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</si>
  <si>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</si>
  <si>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</si>
  <si>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</si>
  <si>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</si>
  <si>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</si>
  <si>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</si>
  <si>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</si>
  <si>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</si>
  <si>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</si>
  <si>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</si>
  <si>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</si>
  <si>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</si>
  <si>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</si>
  <si>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</si>
  <si>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</si>
  <si>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</si>
  <si>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</si>
  <si>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</si>
  <si>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</si>
  <si>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</si>
  <si>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</si>
  <si>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</si>
  <si>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</si>
  <si>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</si>
  <si>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</si>
  <si>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</si>
  <si>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</si>
  <si>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</si>
  <si>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</si>
  <si>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</si>
  <si>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</si>
  <si>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</si>
  <si>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</si>
  <si>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</si>
  <si>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</si>
  <si>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</si>
  <si>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</si>
  <si>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</si>
  <si>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</si>
  <si>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</si>
  <si>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</si>
  <si>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</si>
  <si>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</si>
  <si>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</si>
  <si>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</si>
  <si>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</si>
  <si>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</si>
  <si>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</si>
  <si>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</si>
  <si>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</si>
  <si>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</si>
  <si>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</si>
  <si>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</si>
  <si>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</si>
  <si>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</si>
  <si>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</si>
  <si>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</si>
  <si>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</si>
  <si>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</si>
  <si>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</si>
  <si>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</si>
  <si>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</si>
  <si>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</si>
  <si>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</si>
  <si>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</si>
  <si>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</si>
  <si>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</si>
  <si>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</si>
  <si>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</si>
  <si>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</si>
  <si>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</si>
  <si>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</si>
  <si>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</si>
  <si>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</si>
  <si>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</si>
  <si>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</si>
  <si>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</si>
  <si>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</si>
  <si>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</si>
  <si>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</si>
  <si>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</si>
  <si>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</si>
  <si>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</si>
  <si>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</si>
  <si>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</si>
  <si>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</si>
  <si>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</si>
  <si>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</si>
  <si>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</si>
  <si>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</si>
  <si>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</si>
  <si>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</si>
  <si>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</si>
  <si>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</si>
  <si>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</si>
  <si>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</si>
  <si>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</si>
  <si>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</si>
  <si>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</si>
  <si>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</si>
  <si>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</si>
  <si>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</si>
  <si>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</si>
  <si>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</si>
  <si>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</si>
  <si>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</si>
  <si>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</si>
  <si>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</si>
  <si>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</si>
  <si>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</si>
  <si>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</si>
  <si>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</si>
  <si>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</si>
  <si>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</si>
  <si>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</si>
  <si>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</si>
  <si>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</si>
  <si>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</si>
  <si>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</si>
  <si>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</si>
  <si>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</si>
  <si>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</si>
  <si>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</si>
  <si>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</si>
  <si>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</si>
  <si>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</si>
  <si>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</si>
  <si>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</si>
  <si>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</si>
  <si>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</si>
  <si>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</si>
  <si>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</si>
  <si>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</si>
  <si>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</si>
  <si>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</si>
  <si>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</si>
  <si>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</si>
  <si>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</si>
  <si>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</si>
  <si>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</si>
  <si>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</si>
  <si>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</si>
  <si>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</si>
  <si>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</si>
  <si>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</si>
  <si>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</si>
  <si>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</si>
  <si>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</si>
  <si>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</si>
  <si>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</si>
  <si>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</si>
  <si>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</si>
  <si>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</si>
  <si>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</si>
  <si>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</si>
  <si>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</si>
  <si>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</si>
  <si>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</si>
  <si>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</si>
  <si>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</si>
  <si>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</si>
  <si>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</si>
  <si>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</si>
  <si>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</si>
  <si>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</si>
  <si>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</si>
  <si>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</si>
  <si>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</si>
  <si>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</si>
  <si>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</si>
  <si>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</si>
  <si>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</si>
  <si>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</si>
  <si>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</si>
  <si>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</si>
  <si>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</si>
  <si>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</si>
  <si>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</si>
  <si>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</si>
  <si>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</si>
  <si>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</si>
  <si>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</si>
  <si>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</si>
  <si>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</si>
  <si>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</si>
  <si>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</si>
  <si>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</si>
  <si>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</si>
  <si>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</si>
  <si>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</si>
  <si>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</si>
  <si>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</si>
  <si>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</si>
  <si>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</si>
  <si>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</si>
  <si>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</si>
  <si>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</si>
  <si>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</si>
  <si>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</si>
  <si>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</si>
  <si>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</si>
  <si>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</si>
  <si>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</si>
  <si>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</si>
  <si>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</si>
  <si>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</si>
  <si>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</si>
  <si>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</si>
  <si>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</si>
  <si>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</si>
  <si>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</si>
  <si>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</si>
  <si>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</si>
  <si>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</si>
  <si>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</si>
  <si>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</si>
  <si>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</si>
  <si>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</si>
  <si>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</si>
  <si>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</si>
  <si>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</si>
  <si>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</si>
  <si>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</si>
  <si>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</si>
  <si>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</si>
  <si>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</si>
  <si>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</si>
  <si>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</si>
  <si>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</si>
  <si>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</si>
  <si>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</si>
  <si>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</si>
  <si>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</si>
  <si>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</si>
  <si>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</si>
  <si>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</si>
  <si>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</si>
  <si>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</si>
  <si>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</si>
  <si>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</si>
  <si>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</si>
  <si>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</si>
  <si>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</si>
  <si>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</si>
  <si>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</si>
  <si>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</si>
  <si>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</si>
  <si>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</si>
  <si>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</si>
  <si>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</si>
  <si>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</si>
  <si>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</si>
  <si>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</si>
  <si>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</si>
  <si>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</si>
  <si>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</si>
  <si>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</si>
  <si>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</si>
  <si>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</si>
  <si>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</si>
  <si>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</si>
  <si>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</si>
  <si>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</si>
  <si>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</si>
  <si>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</si>
  <si>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</si>
  <si>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</si>
  <si>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</si>
  <si>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</si>
  <si>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</si>
  <si>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</si>
  <si>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</si>
  <si>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</si>
  <si>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</si>
  <si>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</si>
  <si>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</si>
  <si>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</si>
  <si>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</si>
  <si>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</si>
  <si>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</si>
  <si>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</si>
  <si>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</si>
  <si>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</si>
  <si>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</si>
  <si>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</si>
  <si>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</si>
  <si>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</si>
  <si>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</si>
  <si>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</si>
  <si>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</si>
  <si>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</si>
  <si>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</si>
  <si>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</si>
  <si>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</si>
  <si>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</si>
  <si>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</si>
  <si>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</si>
  <si>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</si>
  <si>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</si>
  <si>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</si>
  <si>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</si>
  <si>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</si>
  <si>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</si>
  <si>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</si>
  <si>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</si>
  <si>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</si>
  <si>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</si>
  <si>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</si>
  <si>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</si>
  <si>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</si>
  <si>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</si>
  <si>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</si>
  <si>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</si>
  <si>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</si>
  <si>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</si>
  <si>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</si>
  <si>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</si>
  <si>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</si>
  <si>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</si>
  <si>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</si>
  <si>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</si>
  <si>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</si>
  <si>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</si>
  <si>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</si>
  <si>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</si>
  <si>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</si>
  <si>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</si>
  <si>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</si>
  <si>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</si>
  <si>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</si>
  <si>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</si>
  <si>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</si>
  <si>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</si>
  <si>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</si>
  <si>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</si>
  <si>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</si>
  <si>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</si>
  <si>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</si>
  <si>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</si>
  <si>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</si>
  <si>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</si>
  <si>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</si>
  <si>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</si>
  <si>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</si>
  <si>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</si>
  <si>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</si>
  <si>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</si>
  <si>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</si>
  <si>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</si>
  <si>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</si>
  <si>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</si>
  <si>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</si>
  <si>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</si>
  <si>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</si>
  <si>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</si>
  <si>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</si>
  <si>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</si>
  <si>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</si>
  <si>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</si>
  <si>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</si>
  <si>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</si>
  <si>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</si>
  <si>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</si>
  <si>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</si>
  <si>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</si>
  <si>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</si>
  <si>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</si>
  <si>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</si>
  <si>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</si>
  <si>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</si>
  <si>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</si>
  <si>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</si>
  <si>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</si>
  <si>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</si>
  <si>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</si>
  <si>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</si>
  <si>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</si>
  <si>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</si>
  <si>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</si>
  <si>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</si>
  <si>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</si>
  <si>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</si>
  <si>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</si>
  <si>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</si>
  <si>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</si>
  <si>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</si>
  <si>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</si>
  <si>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</si>
  <si>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</si>
  <si>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</si>
  <si>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</si>
  <si>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</si>
  <si>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</si>
  <si>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</si>
  <si>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</si>
  <si>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</si>
  <si>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</si>
  <si>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</si>
  <si>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</si>
  <si>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</si>
  <si>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</si>
  <si>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</si>
  <si>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</si>
  <si>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</si>
  <si>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</si>
  <si>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</si>
  <si>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</si>
  <si>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</si>
  <si>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</si>
  <si>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</si>
  <si>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</si>
  <si>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</si>
  <si>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</si>
  <si>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</si>
  <si>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</si>
  <si>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</si>
  <si>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</si>
  <si>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</si>
  <si>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</si>
  <si>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</si>
  <si>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</si>
  <si>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</si>
  <si>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</si>
  <si>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</si>
  <si>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</si>
  <si>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</si>
  <si>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</si>
  <si>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</si>
  <si>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</si>
  <si>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</si>
  <si>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</si>
  <si>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</si>
  <si>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</si>
  <si>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</si>
  <si>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</si>
  <si>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</si>
  <si>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</si>
  <si>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</si>
  <si>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</si>
  <si>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</si>
  <si>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</si>
  <si>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</si>
  <si>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</si>
  <si>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</si>
  <si>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</si>
  <si>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</si>
  <si>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</si>
  <si>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</si>
  <si>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</si>
  <si>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</si>
  <si>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</si>
  <si>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</si>
  <si>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</si>
  <si>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</si>
  <si>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</si>
  <si>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</si>
  <si>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</si>
  <si>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ADUBO ORGANICO(ESTERCO DE GADO).FORNECIMENTO</t>
  </si>
  <si>
    <t>09.006.0020-A</t>
  </si>
  <si>
    <t>09.006.0030-0</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</si>
  <si>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</si>
  <si>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</si>
  <si>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</si>
  <si>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</si>
  <si>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</si>
  <si>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</si>
  <si>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</si>
  <si>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</si>
  <si>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</si>
  <si>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</si>
  <si>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</si>
  <si>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</si>
  <si>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</si>
  <si>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</si>
  <si>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</si>
  <si>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</si>
  <si>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</si>
  <si>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</si>
  <si>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</si>
  <si>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</si>
  <si>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</si>
  <si>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</si>
  <si>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</si>
  <si>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</si>
  <si>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</si>
  <si>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</si>
  <si>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</si>
  <si>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</si>
  <si>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</si>
  <si>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</si>
  <si>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</si>
  <si>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09.010.0002-0</t>
  </si>
  <si>
    <t>09.010.0002-A</t>
  </si>
  <si>
    <t>09.011.0001-0</t>
  </si>
  <si>
    <t>09.011.0001-A</t>
  </si>
  <si>
    <t>09.012.0001-0</t>
  </si>
  <si>
    <t>09.012.0001-A</t>
  </si>
  <si>
    <t>09.012.0002-0</t>
  </si>
  <si>
    <t>09.012.0002-A</t>
  </si>
  <si>
    <t>09.012.0003-0</t>
  </si>
  <si>
    <t>09.012.0004-0</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</si>
  <si>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</si>
  <si>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</si>
  <si>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</si>
  <si>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</si>
  <si>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</si>
  <si>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</si>
  <si>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</si>
  <si>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</si>
  <si>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</si>
  <si>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</si>
  <si>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</si>
  <si>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</si>
  <si>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</si>
  <si>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</si>
  <si>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</si>
  <si>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BANCO RUSTICO.FORNECIMENTO E COLOCACAO</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</si>
  <si>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</si>
  <si>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</si>
  <si>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</si>
  <si>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</si>
  <si>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</si>
  <si>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</si>
  <si>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</si>
  <si>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</si>
  <si>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</si>
  <si>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</si>
  <si>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</si>
  <si>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</si>
  <si>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</si>
  <si>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</si>
  <si>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</si>
  <si>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</si>
  <si>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</si>
  <si>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</si>
  <si>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</si>
  <si>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</si>
  <si>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</si>
  <si>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</si>
  <si>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</si>
  <si>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</si>
  <si>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</si>
  <si>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</si>
  <si>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</si>
  <si>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</si>
  <si>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</si>
  <si>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</si>
  <si>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</si>
  <si>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</si>
  <si>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</si>
  <si>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</si>
  <si>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</si>
  <si>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</si>
  <si>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</si>
  <si>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</si>
  <si>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</si>
  <si>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</si>
  <si>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</si>
  <si>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</si>
  <si>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</si>
  <si>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</si>
  <si>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</si>
  <si>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</si>
  <si>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</si>
  <si>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</si>
  <si>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</si>
  <si>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</si>
  <si>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</si>
  <si>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</si>
  <si>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</si>
  <si>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</si>
  <si>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</si>
  <si>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</si>
  <si>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</si>
  <si>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</si>
  <si>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</si>
  <si>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</si>
  <si>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</si>
  <si>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</si>
  <si>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</si>
  <si>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</si>
  <si>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</si>
  <si>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</si>
  <si>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</si>
  <si>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</si>
  <si>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</si>
  <si>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</si>
  <si>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</si>
  <si>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</si>
  <si>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</si>
  <si>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</si>
  <si>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</si>
  <si>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</si>
  <si>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</si>
  <si>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</si>
  <si>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</si>
  <si>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</si>
  <si>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</si>
  <si>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</si>
  <si>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</si>
  <si>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</si>
  <si>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</si>
  <si>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</si>
  <si>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</si>
  <si>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</si>
  <si>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09.015.0316-0</t>
  </si>
  <si>
    <t>09.015.0316-A</t>
  </si>
  <si>
    <t>09.015.0318-0</t>
  </si>
  <si>
    <t>09.015.0318-A</t>
  </si>
  <si>
    <t>09.015.0320-0</t>
  </si>
  <si>
    <t>09.015.0320-A</t>
  </si>
  <si>
    <t>09.015.0322-0</t>
  </si>
  <si>
    <t>09.015.0322-A</t>
  </si>
  <si>
    <t>09.015.0324-0</t>
  </si>
  <si>
    <t>09.015.0326-0</t>
  </si>
  <si>
    <t>09.015.0326-A</t>
  </si>
  <si>
    <t>09.015.0328-0</t>
  </si>
  <si>
    <t>09.015.0328-A</t>
  </si>
  <si>
    <t>09.015.0330-0</t>
  </si>
  <si>
    <t>09.015.0332-0</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</si>
  <si>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</si>
  <si>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</si>
  <si>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</si>
  <si>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</si>
  <si>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</si>
  <si>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</si>
  <si>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</si>
  <si>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</si>
  <si>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</si>
  <si>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</si>
  <si>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</si>
  <si>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</si>
  <si>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</si>
  <si>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</si>
  <si>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</si>
  <si>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</si>
  <si>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</si>
  <si>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</si>
  <si>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</si>
  <si>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</si>
  <si>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</si>
  <si>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</si>
  <si>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</si>
  <si>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</si>
  <si>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</si>
  <si>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</si>
  <si>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</si>
  <si>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</si>
  <si>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</si>
  <si>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</si>
  <si>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</si>
  <si>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</si>
  <si>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</si>
  <si>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</si>
  <si>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</si>
  <si>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</si>
  <si>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</si>
  <si>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</si>
  <si>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</si>
  <si>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</si>
  <si>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</si>
  <si>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</si>
  <si>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</si>
  <si>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</si>
  <si>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</si>
  <si>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</si>
  <si>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</si>
  <si>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</si>
  <si>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</si>
  <si>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</si>
  <si>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</si>
  <si>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</si>
  <si>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</si>
  <si>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</si>
  <si>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</si>
  <si>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</si>
  <si>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</si>
  <si>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</si>
  <si>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</si>
  <si>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</si>
  <si>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</si>
  <si>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</si>
  <si>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</si>
  <si>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</si>
  <si>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</si>
  <si>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</si>
  <si>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</si>
  <si>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</si>
  <si>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</si>
  <si>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</si>
  <si>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</si>
  <si>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</si>
  <si>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</si>
  <si>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</si>
  <si>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</si>
  <si>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</si>
  <si>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</si>
  <si>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</si>
  <si>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</si>
  <si>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</si>
  <si>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</si>
  <si>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</si>
  <si>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</si>
  <si>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</si>
  <si>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</si>
  <si>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</si>
  <si>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</si>
  <si>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</si>
  <si>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</si>
  <si>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</si>
  <si>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</si>
  <si>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</si>
  <si>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</si>
  <si>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</si>
  <si>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</si>
  <si>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</si>
  <si>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</si>
  <si>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</si>
  <si>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</si>
  <si>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</si>
  <si>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</si>
  <si>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</si>
  <si>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</si>
  <si>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</si>
  <si>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</si>
  <si>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</si>
  <si>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</si>
  <si>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</si>
  <si>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</si>
  <si>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</si>
  <si>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</si>
  <si>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</si>
  <si>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</si>
  <si>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</si>
  <si>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</si>
  <si>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</si>
  <si>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</si>
  <si>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</si>
  <si>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</si>
  <si>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</si>
  <si>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</si>
  <si>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</si>
  <si>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</si>
  <si>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</si>
  <si>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</si>
  <si>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</si>
  <si>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</si>
  <si>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</si>
  <si>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</si>
  <si>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</si>
  <si>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</si>
  <si>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</si>
  <si>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</si>
  <si>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</si>
  <si>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</si>
  <si>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</si>
  <si>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</si>
  <si>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</si>
  <si>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</si>
  <si>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</si>
  <si>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</si>
  <si>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</si>
  <si>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</si>
  <si>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</si>
  <si>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</si>
  <si>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</si>
  <si>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</si>
  <si>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</si>
  <si>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</si>
  <si>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</si>
  <si>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</si>
  <si>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</si>
  <si>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</si>
  <si>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</si>
  <si>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</si>
  <si>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</si>
  <si>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</si>
  <si>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</si>
  <si>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</si>
  <si>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</si>
  <si>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</si>
  <si>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</si>
  <si>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</si>
  <si>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</si>
  <si>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</si>
  <si>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</si>
  <si>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</si>
  <si>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</si>
  <si>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</si>
  <si>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</si>
  <si>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</si>
  <si>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</si>
  <si>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</si>
  <si>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</si>
  <si>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</si>
  <si>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</si>
  <si>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</si>
  <si>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</si>
  <si>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</si>
  <si>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</si>
  <si>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</si>
  <si>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</si>
  <si>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</si>
  <si>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</si>
  <si>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</si>
  <si>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</si>
  <si>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</si>
  <si>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</si>
  <si>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</si>
  <si>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</si>
  <si>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</si>
  <si>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</si>
  <si>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</si>
  <si>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</si>
  <si>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</si>
  <si>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</si>
  <si>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</si>
  <si>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</si>
  <si>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</si>
  <si>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</si>
  <si>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</si>
  <si>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</si>
  <si>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</si>
  <si>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</si>
  <si>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</si>
  <si>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</si>
  <si>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</si>
  <si>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</si>
  <si>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</si>
  <si>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</si>
  <si>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</si>
  <si>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</si>
  <si>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</si>
  <si>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</si>
  <si>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</si>
  <si>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</si>
  <si>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</si>
  <si>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</si>
  <si>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</si>
  <si>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</si>
  <si>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</si>
  <si>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</si>
  <si>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</si>
  <si>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</si>
  <si>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</si>
  <si>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</si>
  <si>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</si>
  <si>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</si>
  <si>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</si>
  <si>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</si>
  <si>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</si>
  <si>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</si>
  <si>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</si>
  <si>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</si>
  <si>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</si>
  <si>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</si>
  <si>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</si>
  <si>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</si>
  <si>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</si>
  <si>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</si>
  <si>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</si>
  <si>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</si>
  <si>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</si>
  <si>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</si>
  <si>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</si>
  <si>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</si>
  <si>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</si>
  <si>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</si>
  <si>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</si>
  <si>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</si>
  <si>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</si>
  <si>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</si>
  <si>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</si>
  <si>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</si>
  <si>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</si>
  <si>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</si>
  <si>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</si>
  <si>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</si>
  <si>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</si>
  <si>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</si>
  <si>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</si>
  <si>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</si>
  <si>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</si>
  <si>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</si>
  <si>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</si>
  <si>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</si>
  <si>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</si>
  <si>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</si>
  <si>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</si>
  <si>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</si>
  <si>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</si>
  <si>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</si>
  <si>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</si>
  <si>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</si>
  <si>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</si>
  <si>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</si>
  <si>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</si>
  <si>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</si>
  <si>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</si>
  <si>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</si>
  <si>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</si>
  <si>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</si>
  <si>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</si>
  <si>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</si>
  <si>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</si>
  <si>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</si>
  <si>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</si>
  <si>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</si>
  <si>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</si>
  <si>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</si>
  <si>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</si>
  <si>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</si>
  <si>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</si>
  <si>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</si>
  <si>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</si>
  <si>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</si>
  <si>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</si>
  <si>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</si>
  <si>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</si>
  <si>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</si>
  <si>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</si>
  <si>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</si>
  <si>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</si>
  <si>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</si>
  <si>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</si>
  <si>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</si>
  <si>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</si>
  <si>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</si>
  <si>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</si>
  <si>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</si>
  <si>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</si>
  <si>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</si>
  <si>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</si>
  <si>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</si>
  <si>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</si>
  <si>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</si>
  <si>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</si>
  <si>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</si>
  <si>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</si>
  <si>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</si>
  <si>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</si>
  <si>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</si>
  <si>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</si>
  <si>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</si>
  <si>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</si>
  <si>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</si>
  <si>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</si>
  <si>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</si>
  <si>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</si>
  <si>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</si>
  <si>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</si>
  <si>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</si>
  <si>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</si>
  <si>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</si>
  <si>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</si>
  <si>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</si>
  <si>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</si>
  <si>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</si>
  <si>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</si>
  <si>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</si>
  <si>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</si>
  <si>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</si>
  <si>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</si>
  <si>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</si>
  <si>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</si>
  <si>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</si>
  <si>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</si>
  <si>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</si>
  <si>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</si>
  <si>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</si>
  <si>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</si>
  <si>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</si>
  <si>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</si>
  <si>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</si>
  <si>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</si>
  <si>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</si>
  <si>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</si>
  <si>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</si>
  <si>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</si>
  <si>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</si>
  <si>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</si>
  <si>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</si>
  <si>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</si>
  <si>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</si>
  <si>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</si>
  <si>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</si>
  <si>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</si>
  <si>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</si>
  <si>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</si>
  <si>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</si>
  <si>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</si>
  <si>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</si>
  <si>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</si>
  <si>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</si>
  <si>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</si>
  <si>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</si>
  <si>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</si>
  <si>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</si>
  <si>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</si>
  <si>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</si>
  <si>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</si>
  <si>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</si>
  <si>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</si>
  <si>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</si>
  <si>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</si>
  <si>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</si>
  <si>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</si>
  <si>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</si>
  <si>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</si>
  <si>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</si>
  <si>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</si>
  <si>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</si>
  <si>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</si>
  <si>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</si>
  <si>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</si>
  <si>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</si>
  <si>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</si>
  <si>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</si>
  <si>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</si>
  <si>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</si>
  <si>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</si>
  <si>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</si>
  <si>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</si>
  <si>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</si>
  <si>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</si>
  <si>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</si>
  <si>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</si>
  <si>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</si>
  <si>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</si>
  <si>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</si>
  <si>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</si>
  <si>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</si>
  <si>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</si>
  <si>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</si>
  <si>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</si>
  <si>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</si>
  <si>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</si>
  <si>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10.014.0001-0</t>
  </si>
  <si>
    <t>10.014.0001-A</t>
  </si>
  <si>
    <t>10.014.0005-0</t>
  </si>
  <si>
    <t>10.014.0005-A</t>
  </si>
  <si>
    <t>10.014.0010-0</t>
  </si>
  <si>
    <t>10.014.0010-A</t>
  </si>
  <si>
    <t>10.014.0015-0</t>
  </si>
  <si>
    <t>10.014.0015-A</t>
  </si>
  <si>
    <t>10.014.0020-0</t>
  </si>
  <si>
    <t>10.014.0020-A</t>
  </si>
  <si>
    <t>10.014.0021-0</t>
  </si>
  <si>
    <t>10.014.0021-A</t>
  </si>
  <si>
    <t>10.014.0022-0</t>
  </si>
  <si>
    <t>10.014.0022-A</t>
  </si>
  <si>
    <t>10.015.0001-0</t>
  </si>
  <si>
    <t>TRILHO SEMINOVO SIMPLES,INCLUSIVE PERDAS.FORNECIMENTO</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</si>
  <si>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</si>
  <si>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</si>
  <si>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</si>
  <si>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</si>
  <si>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</si>
  <si>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</si>
  <si>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</si>
  <si>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</si>
  <si>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</si>
  <si>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</si>
  <si>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</si>
  <si>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</si>
  <si>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</si>
  <si>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</si>
  <si>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</si>
  <si>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</si>
  <si>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</si>
  <si>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</si>
  <si>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</si>
  <si>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</si>
  <si>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</si>
  <si>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</si>
  <si>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</si>
  <si>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</si>
  <si>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</si>
  <si>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</si>
  <si>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</si>
  <si>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</si>
  <si>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</si>
  <si>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</si>
  <si>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</si>
  <si>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</si>
  <si>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</si>
  <si>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</si>
  <si>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</si>
  <si>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</si>
  <si>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</si>
  <si>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</si>
  <si>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</si>
  <si>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</si>
  <si>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</si>
  <si>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</si>
  <si>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</si>
  <si>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</si>
  <si>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</si>
  <si>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</si>
  <si>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</si>
  <si>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</si>
  <si>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</si>
  <si>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</si>
  <si>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</si>
  <si>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</si>
  <si>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</si>
  <si>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</si>
  <si>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</si>
  <si>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</si>
  <si>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</si>
  <si>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</si>
  <si>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</si>
  <si>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</si>
  <si>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</si>
  <si>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</si>
  <si>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</si>
  <si>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</si>
  <si>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</si>
  <si>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</si>
  <si>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</si>
  <si>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</si>
  <si>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11.001.0015-1</t>
  </si>
  <si>
    <t>11.001.0015-B</t>
  </si>
  <si>
    <t>11.001.0018-0</t>
  </si>
  <si>
    <t>11.001.0018-A</t>
  </si>
  <si>
    <t>11.001.0019-0</t>
  </si>
  <si>
    <t>11.001.0019-A</t>
  </si>
  <si>
    <t>11.001.0020-1</t>
  </si>
  <si>
    <t>11.001.0020-B</t>
  </si>
  <si>
    <t>11.001.0030-0</t>
  </si>
  <si>
    <t>11.001.0030-A</t>
  </si>
  <si>
    <t>11.001.0032-1</t>
  </si>
  <si>
    <t>11.001.0032-B</t>
  </si>
  <si>
    <t>11.001.0036-1</t>
  </si>
  <si>
    <t>11.001.0036-B</t>
  </si>
  <si>
    <t>11.001.0038-1</t>
  </si>
  <si>
    <t>11.001.0038-B</t>
  </si>
  <si>
    <t>11.001.0040-1</t>
  </si>
  <si>
    <t>11.001.0040-B</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</si>
  <si>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</si>
  <si>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</si>
  <si>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</si>
  <si>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</si>
  <si>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</si>
  <si>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</si>
  <si>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</si>
  <si>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</si>
  <si>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</si>
  <si>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</si>
  <si>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</si>
  <si>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</si>
  <si>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</si>
  <si>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</si>
  <si>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</si>
  <si>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</si>
  <si>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</si>
  <si>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</si>
  <si>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</si>
  <si>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</si>
  <si>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</si>
  <si>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</si>
  <si>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</si>
  <si>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</si>
  <si>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</si>
  <si>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</si>
  <si>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</si>
  <si>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</si>
  <si>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</si>
  <si>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</si>
  <si>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</si>
  <si>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</si>
  <si>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</si>
  <si>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</si>
  <si>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</si>
  <si>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</si>
  <si>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</si>
  <si>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</si>
  <si>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</si>
  <si>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</si>
  <si>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</si>
  <si>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</si>
  <si>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</si>
  <si>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</si>
  <si>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</si>
  <si>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</si>
  <si>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</si>
  <si>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</si>
  <si>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</si>
  <si>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</si>
  <si>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</si>
  <si>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</si>
  <si>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</si>
  <si>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</si>
  <si>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</si>
  <si>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</si>
  <si>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</si>
  <si>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</si>
  <si>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</si>
  <si>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</si>
  <si>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</si>
  <si>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</si>
  <si>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</si>
  <si>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</si>
  <si>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</si>
  <si>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</si>
  <si>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</si>
  <si>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</si>
  <si>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</si>
  <si>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</si>
  <si>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</si>
  <si>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</si>
  <si>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</si>
  <si>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</si>
  <si>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</si>
  <si>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</si>
  <si>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</si>
  <si>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</si>
  <si>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</si>
  <si>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</si>
  <si>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</si>
  <si>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</si>
  <si>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</si>
  <si>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</si>
  <si>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</si>
  <si>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</si>
  <si>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</si>
  <si>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</si>
  <si>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</si>
  <si>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</si>
  <si>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</si>
  <si>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</si>
  <si>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</si>
  <si>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</si>
  <si>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</si>
  <si>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</si>
  <si>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</si>
  <si>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</si>
  <si>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</si>
  <si>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</si>
  <si>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</si>
  <si>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</si>
  <si>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</si>
  <si>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</si>
  <si>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</si>
  <si>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</si>
  <si>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</si>
  <si>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</si>
  <si>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</si>
  <si>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</si>
  <si>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</si>
  <si>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</si>
  <si>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</si>
  <si>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</si>
  <si>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</si>
  <si>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</si>
  <si>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</si>
  <si>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</si>
  <si>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</si>
  <si>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</si>
  <si>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</si>
  <si>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</si>
  <si>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</si>
  <si>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</si>
  <si>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</si>
  <si>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</si>
  <si>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</si>
  <si>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</si>
  <si>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</si>
  <si>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</si>
  <si>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</si>
  <si>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</si>
  <si>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</si>
  <si>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</si>
  <si>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</si>
  <si>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</si>
  <si>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</si>
  <si>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</si>
  <si>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</si>
  <si>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</si>
  <si>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</si>
  <si>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</si>
  <si>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</si>
  <si>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</si>
  <si>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</si>
  <si>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</si>
  <si>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</si>
  <si>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</si>
  <si>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</si>
  <si>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</si>
  <si>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</si>
  <si>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</si>
  <si>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</si>
  <si>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</si>
  <si>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</si>
  <si>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</si>
  <si>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</si>
  <si>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</si>
  <si>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</si>
  <si>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</si>
  <si>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</si>
  <si>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</si>
  <si>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</si>
  <si>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</si>
  <si>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</si>
  <si>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</si>
  <si>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</si>
  <si>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</si>
  <si>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</si>
  <si>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</si>
  <si>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</si>
  <si>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</si>
  <si>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</si>
  <si>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</si>
  <si>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</si>
  <si>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</si>
  <si>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</si>
  <si>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</si>
  <si>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</si>
  <si>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</si>
  <si>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</si>
  <si>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</si>
  <si>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</si>
  <si>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</si>
  <si>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</si>
  <si>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</si>
  <si>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</si>
  <si>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</si>
  <si>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</si>
  <si>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</si>
  <si>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</si>
  <si>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</si>
  <si>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</si>
  <si>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</si>
  <si>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</si>
  <si>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</si>
  <si>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</si>
  <si>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</si>
  <si>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</si>
  <si>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</si>
  <si>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</si>
  <si>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</si>
  <si>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</si>
  <si>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</si>
  <si>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</si>
  <si>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</si>
  <si>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</si>
  <si>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</si>
  <si>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</si>
  <si>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</si>
  <si>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</si>
  <si>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</si>
  <si>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</si>
  <si>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</si>
  <si>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</si>
  <si>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</si>
  <si>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</si>
  <si>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</si>
  <si>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</si>
  <si>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</si>
  <si>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</si>
  <si>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</si>
  <si>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</si>
  <si>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</si>
  <si>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</si>
  <si>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</si>
  <si>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</si>
  <si>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</si>
  <si>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</si>
  <si>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</si>
  <si>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</si>
  <si>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</si>
  <si>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</si>
  <si>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</si>
  <si>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</si>
  <si>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</si>
  <si>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</si>
  <si>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</si>
  <si>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</si>
  <si>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</si>
  <si>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</si>
  <si>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</si>
  <si>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</si>
  <si>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</si>
  <si>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</si>
  <si>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</si>
  <si>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</si>
  <si>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</si>
  <si>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</si>
  <si>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</si>
  <si>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</si>
  <si>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</si>
  <si>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</si>
  <si>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</si>
  <si>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</si>
  <si>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</si>
  <si>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</si>
  <si>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</si>
  <si>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</si>
  <si>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</si>
  <si>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</si>
  <si>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</si>
  <si>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</si>
  <si>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</si>
  <si>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</si>
  <si>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</si>
  <si>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</si>
  <si>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</si>
  <si>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</si>
  <si>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</si>
  <si>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</si>
  <si>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</si>
  <si>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</si>
  <si>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</si>
  <si>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</si>
  <si>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</si>
  <si>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</si>
  <si>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</si>
  <si>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</si>
  <si>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</si>
  <si>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</si>
  <si>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</si>
  <si>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</si>
  <si>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</si>
  <si>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</si>
  <si>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</si>
  <si>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</si>
  <si>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</si>
  <si>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</si>
  <si>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</si>
  <si>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</si>
  <si>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</si>
  <si>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</si>
  <si>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</si>
  <si>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</si>
  <si>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</si>
  <si>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</si>
  <si>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</si>
  <si>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</si>
  <si>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</si>
  <si>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</si>
  <si>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</si>
  <si>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</si>
  <si>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</si>
  <si>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</si>
  <si>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</si>
  <si>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</si>
  <si>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</si>
  <si>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</si>
  <si>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</si>
  <si>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</si>
  <si>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</si>
  <si>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</si>
  <si>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</si>
  <si>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</si>
  <si>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</si>
  <si>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</si>
  <si>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</si>
  <si>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</si>
  <si>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</si>
  <si>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</si>
  <si>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</si>
  <si>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</si>
  <si>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</si>
  <si>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</si>
  <si>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</si>
  <si>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</si>
  <si>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</si>
  <si>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</si>
  <si>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</si>
  <si>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</si>
  <si>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</si>
  <si>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</si>
  <si>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</si>
  <si>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</si>
  <si>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</si>
  <si>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</si>
  <si>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</si>
  <si>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</si>
  <si>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</si>
  <si>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</si>
  <si>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</si>
  <si>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</si>
  <si>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</si>
  <si>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</si>
  <si>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</si>
  <si>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</si>
  <si>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</si>
  <si>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</si>
  <si>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</si>
  <si>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</si>
  <si>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</si>
  <si>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</si>
  <si>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</si>
  <si>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</si>
  <si>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</si>
  <si>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</si>
  <si>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</si>
  <si>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</si>
  <si>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</si>
  <si>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</si>
  <si>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</si>
  <si>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</si>
  <si>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</si>
  <si>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</si>
  <si>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</si>
  <si>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</si>
  <si>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</si>
  <si>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</si>
  <si>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</si>
  <si>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</si>
  <si>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</si>
  <si>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</si>
  <si>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</si>
  <si>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</si>
  <si>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</si>
  <si>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</si>
  <si>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</si>
  <si>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</si>
  <si>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</si>
  <si>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</si>
  <si>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</si>
  <si>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</si>
  <si>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</si>
  <si>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</si>
  <si>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</si>
  <si>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</si>
  <si>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</si>
  <si>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</si>
  <si>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</si>
  <si>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</si>
  <si>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</si>
  <si>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</si>
  <si>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</si>
  <si>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</si>
  <si>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</si>
  <si>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</si>
  <si>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</si>
  <si>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</si>
  <si>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</si>
  <si>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</si>
  <si>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</si>
  <si>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</si>
  <si>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</si>
  <si>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</si>
  <si>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</si>
  <si>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</si>
  <si>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</si>
  <si>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</si>
  <si>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</si>
  <si>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</si>
  <si>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</si>
  <si>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</si>
  <si>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</si>
  <si>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</si>
  <si>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</si>
  <si>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</si>
  <si>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</si>
  <si>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</si>
  <si>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</si>
  <si>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</si>
  <si>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</si>
  <si>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</si>
  <si>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</si>
  <si>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</si>
  <si>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</si>
  <si>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</si>
  <si>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</si>
  <si>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</si>
  <si>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</si>
  <si>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</si>
  <si>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DM3</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</si>
  <si>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</si>
  <si>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</si>
  <si>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</si>
  <si>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</si>
  <si>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</si>
  <si>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</si>
  <si>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</si>
  <si>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</si>
  <si>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</si>
  <si>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</si>
  <si>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</si>
  <si>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</si>
  <si>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</si>
  <si>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</si>
  <si>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</si>
  <si>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</si>
  <si>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</si>
  <si>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</si>
  <si>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</si>
  <si>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</si>
  <si>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</si>
  <si>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</si>
  <si>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</si>
  <si>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</si>
  <si>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</si>
  <si>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</si>
  <si>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</si>
  <si>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</si>
  <si>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</si>
  <si>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</si>
  <si>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</si>
  <si>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</si>
  <si>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</si>
  <si>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</si>
  <si>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</si>
  <si>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</si>
  <si>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</si>
  <si>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</si>
  <si>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</si>
  <si>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11.016.0201-0</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</si>
  <si>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</si>
  <si>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</si>
  <si>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</si>
  <si>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</si>
  <si>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</si>
  <si>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</si>
  <si>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</si>
  <si>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</si>
  <si>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</si>
  <si>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</si>
  <si>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</si>
  <si>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</si>
  <si>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</si>
  <si>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</si>
  <si>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</si>
  <si>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</si>
  <si>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</si>
  <si>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</si>
  <si>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</si>
  <si>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</si>
  <si>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</si>
  <si>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</si>
  <si>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</si>
  <si>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</si>
  <si>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</si>
  <si>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</si>
  <si>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</si>
  <si>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</si>
  <si>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</si>
  <si>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</si>
  <si>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</si>
  <si>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</si>
  <si>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</si>
  <si>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</si>
  <si>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</si>
  <si>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</si>
  <si>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</si>
  <si>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</si>
  <si>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</si>
  <si>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</si>
  <si>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</si>
  <si>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</si>
  <si>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</si>
  <si>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</si>
  <si>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</si>
  <si>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</si>
  <si>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</si>
  <si>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</si>
  <si>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</si>
  <si>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</si>
  <si>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</si>
  <si>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</si>
  <si>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</si>
  <si>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</si>
  <si>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</si>
  <si>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</si>
  <si>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</si>
  <si>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</si>
  <si>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</si>
  <si>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</si>
  <si>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</si>
  <si>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</si>
  <si>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</si>
  <si>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11.023.0001-0</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</si>
  <si>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</si>
  <si>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</si>
  <si>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</si>
  <si>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</si>
  <si>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</si>
  <si>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</si>
  <si>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</si>
  <si>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</si>
  <si>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</si>
  <si>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</si>
  <si>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</si>
  <si>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</si>
  <si>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</si>
  <si>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</si>
  <si>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</si>
  <si>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</si>
  <si>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</si>
  <si>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</si>
  <si>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</si>
  <si>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</si>
  <si>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</si>
  <si>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</si>
  <si>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</si>
  <si>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</si>
  <si>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</si>
  <si>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</si>
  <si>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</si>
  <si>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</si>
  <si>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</si>
  <si>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</si>
  <si>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</si>
  <si>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</si>
  <si>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</si>
  <si>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</si>
  <si>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</si>
  <si>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</si>
  <si>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</si>
  <si>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</si>
  <si>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</si>
  <si>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</si>
  <si>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</si>
  <si>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</si>
  <si>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</si>
  <si>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</si>
  <si>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</si>
  <si>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</si>
  <si>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</si>
  <si>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</si>
  <si>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</si>
  <si>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</si>
  <si>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</si>
  <si>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</si>
  <si>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</si>
  <si>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</si>
  <si>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</si>
  <si>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</si>
  <si>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</si>
  <si>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</si>
  <si>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</si>
  <si>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</si>
  <si>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</si>
  <si>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</si>
  <si>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</si>
  <si>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</si>
  <si>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</si>
  <si>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</si>
  <si>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</si>
  <si>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</si>
  <si>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</si>
  <si>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</si>
  <si>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</si>
  <si>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</si>
  <si>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</si>
  <si>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</si>
  <si>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</si>
  <si>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</si>
  <si>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</si>
  <si>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</si>
  <si>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</si>
  <si>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</si>
  <si>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</si>
  <si>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</si>
  <si>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</si>
  <si>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</si>
  <si>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</si>
  <si>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</si>
  <si>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</si>
  <si>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</si>
  <si>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</si>
  <si>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</si>
  <si>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</si>
  <si>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</si>
  <si>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</si>
  <si>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</si>
  <si>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</si>
  <si>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</si>
  <si>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</si>
  <si>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</si>
  <si>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</si>
  <si>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</si>
  <si>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</si>
  <si>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</si>
  <si>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</si>
  <si>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</si>
  <si>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</si>
  <si>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</si>
  <si>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</si>
  <si>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</si>
  <si>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</si>
  <si>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</si>
  <si>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</si>
  <si>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</si>
  <si>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</si>
  <si>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</si>
  <si>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</si>
  <si>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</si>
  <si>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</si>
  <si>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</si>
  <si>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</si>
  <si>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</si>
  <si>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</si>
  <si>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</si>
  <si>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</si>
  <si>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</si>
  <si>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</si>
  <si>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</si>
  <si>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</si>
  <si>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</si>
  <si>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</si>
  <si>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</si>
  <si>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</si>
  <si>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</si>
  <si>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</si>
  <si>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</si>
  <si>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</si>
  <si>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</si>
  <si>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</si>
  <si>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</si>
  <si>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</si>
  <si>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</si>
  <si>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</si>
  <si>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</si>
  <si>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</si>
  <si>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</si>
  <si>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</si>
  <si>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</si>
  <si>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</si>
  <si>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</si>
  <si>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</si>
  <si>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</si>
  <si>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</si>
  <si>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</si>
  <si>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</si>
  <si>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</si>
  <si>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</si>
  <si>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</si>
  <si>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</si>
  <si>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</si>
  <si>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</si>
  <si>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</si>
  <si>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</si>
  <si>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</si>
  <si>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</si>
  <si>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</si>
  <si>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</si>
  <si>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</si>
  <si>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</si>
  <si>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</si>
  <si>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</si>
  <si>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</si>
  <si>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</si>
  <si>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</si>
  <si>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</si>
  <si>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</si>
  <si>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</si>
  <si>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</si>
  <si>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</si>
  <si>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</si>
  <si>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</si>
  <si>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</si>
  <si>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</si>
  <si>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</si>
  <si>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</si>
  <si>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</si>
  <si>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</si>
  <si>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</si>
  <si>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</si>
  <si>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</si>
  <si>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</si>
  <si>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</si>
  <si>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</si>
  <si>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</si>
  <si>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</si>
  <si>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</si>
  <si>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</si>
  <si>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</si>
  <si>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</si>
  <si>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</si>
  <si>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</si>
  <si>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</si>
  <si>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</si>
  <si>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</si>
  <si>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</si>
  <si>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</si>
  <si>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</si>
  <si>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</si>
  <si>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</si>
  <si>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</si>
  <si>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</si>
  <si>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</si>
  <si>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</si>
  <si>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</si>
  <si>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</si>
  <si>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</si>
  <si>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</si>
  <si>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</si>
  <si>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</si>
  <si>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</si>
  <si>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</si>
  <si>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</si>
  <si>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</si>
  <si>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</si>
  <si>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</si>
  <si>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</si>
  <si>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</si>
  <si>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</si>
  <si>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</si>
  <si>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</si>
  <si>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</si>
  <si>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</si>
  <si>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</si>
  <si>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</si>
  <si>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</si>
  <si>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</si>
  <si>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</si>
  <si>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</si>
  <si>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</si>
  <si>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</si>
  <si>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</si>
  <si>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</si>
  <si>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</si>
  <si>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</si>
  <si>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</si>
  <si>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</si>
  <si>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</si>
  <si>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</si>
  <si>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</si>
  <si>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</si>
  <si>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</si>
  <si>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</si>
  <si>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</si>
  <si>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</si>
  <si>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</si>
  <si>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</si>
  <si>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</si>
  <si>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</si>
  <si>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</si>
  <si>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</si>
  <si>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</si>
  <si>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</si>
  <si>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</si>
  <si>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</si>
  <si>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</si>
  <si>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</si>
  <si>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</si>
  <si>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</si>
  <si>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</si>
  <si>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</si>
  <si>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</si>
  <si>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</si>
  <si>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</si>
  <si>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</si>
  <si>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</si>
  <si>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</si>
  <si>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</si>
  <si>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</si>
  <si>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</si>
  <si>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</si>
  <si>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</si>
  <si>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</si>
  <si>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</si>
  <si>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</si>
  <si>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</si>
  <si>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</si>
  <si>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</si>
  <si>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</si>
  <si>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</si>
  <si>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</si>
  <si>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</si>
  <si>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</si>
  <si>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</si>
  <si>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</si>
  <si>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</si>
  <si>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</si>
  <si>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</si>
  <si>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</si>
  <si>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</si>
  <si>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</si>
  <si>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</si>
  <si>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</si>
  <si>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</si>
  <si>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</si>
  <si>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</si>
  <si>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</si>
  <si>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</si>
  <si>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</si>
  <si>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</si>
  <si>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</si>
  <si>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</si>
  <si>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</si>
  <si>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</si>
  <si>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</si>
  <si>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</si>
  <si>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</si>
  <si>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</si>
  <si>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</si>
  <si>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</si>
  <si>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</si>
  <si>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</si>
  <si>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</si>
  <si>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</si>
  <si>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</si>
  <si>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</si>
  <si>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</si>
  <si>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</si>
  <si>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</si>
  <si>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</si>
  <si>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</si>
  <si>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</si>
  <si>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</si>
  <si>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</si>
  <si>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</si>
  <si>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</si>
  <si>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</si>
  <si>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</si>
  <si>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</si>
  <si>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</si>
  <si>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</si>
  <si>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</si>
  <si>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</si>
  <si>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</si>
  <si>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</si>
  <si>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</si>
  <si>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</si>
  <si>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</si>
  <si>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</si>
  <si>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</si>
  <si>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</si>
  <si>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</si>
  <si>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</si>
  <si>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</si>
  <si>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</si>
  <si>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</si>
  <si>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</si>
  <si>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</si>
  <si>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</si>
  <si>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</si>
  <si>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</si>
  <si>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</si>
  <si>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</si>
  <si>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</si>
  <si>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</si>
  <si>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</si>
  <si>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</si>
  <si>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</si>
  <si>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</si>
  <si>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</si>
  <si>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</si>
  <si>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</si>
  <si>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</si>
  <si>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</si>
  <si>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</si>
  <si>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</si>
  <si>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</si>
  <si>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</si>
  <si>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</si>
  <si>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</si>
  <si>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</si>
  <si>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</si>
  <si>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</si>
  <si>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</si>
  <si>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</si>
  <si>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</si>
  <si>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</si>
  <si>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</si>
  <si>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</si>
  <si>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</si>
  <si>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</si>
  <si>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</si>
  <si>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</si>
  <si>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</si>
  <si>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</si>
  <si>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</si>
  <si>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</si>
  <si>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</si>
  <si>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</si>
  <si>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</si>
  <si>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</si>
  <si>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</si>
  <si>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</si>
  <si>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</si>
  <si>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</si>
  <si>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</si>
  <si>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</si>
  <si>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</si>
  <si>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</si>
  <si>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</si>
  <si>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</si>
  <si>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</si>
  <si>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</si>
  <si>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</si>
  <si>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</si>
  <si>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</si>
  <si>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</si>
  <si>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</si>
  <si>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</si>
  <si>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</si>
  <si>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</si>
  <si>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</si>
  <si>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</si>
  <si>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</si>
  <si>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</si>
  <si>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</si>
  <si>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</si>
  <si>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</si>
  <si>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</si>
  <si>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</si>
  <si>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</si>
  <si>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</si>
  <si>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</si>
  <si>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</si>
  <si>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</si>
  <si>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</si>
  <si>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</si>
  <si>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</si>
  <si>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</si>
  <si>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</si>
  <si>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</si>
  <si>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</si>
  <si>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</si>
  <si>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</si>
  <si>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</si>
  <si>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</si>
  <si>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</si>
  <si>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</si>
  <si>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</si>
  <si>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</si>
  <si>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</si>
  <si>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</si>
  <si>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</si>
  <si>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</si>
  <si>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</si>
  <si>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</si>
  <si>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</si>
  <si>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</si>
  <si>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</si>
  <si>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</si>
  <si>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</si>
  <si>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</si>
  <si>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</si>
  <si>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</si>
  <si>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</si>
  <si>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</si>
  <si>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</si>
  <si>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</si>
  <si>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</si>
  <si>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</si>
  <si>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</si>
  <si>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</si>
  <si>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</si>
  <si>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</si>
  <si>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</si>
  <si>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</si>
  <si>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</si>
  <si>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</si>
  <si>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</si>
  <si>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</si>
  <si>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</si>
  <si>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</si>
  <si>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</si>
  <si>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</si>
  <si>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</si>
  <si>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</si>
  <si>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</si>
  <si>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</si>
  <si>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</si>
  <si>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</si>
  <si>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</si>
  <si>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</si>
  <si>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</si>
  <si>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</si>
  <si>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</si>
  <si>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</si>
  <si>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</si>
  <si>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</si>
  <si>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</si>
  <si>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</si>
  <si>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</si>
  <si>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</si>
  <si>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</si>
  <si>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</si>
  <si>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</si>
  <si>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</si>
  <si>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</si>
  <si>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</si>
  <si>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</si>
  <si>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</si>
  <si>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</si>
  <si>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</si>
  <si>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</si>
  <si>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</si>
  <si>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</si>
  <si>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</si>
  <si>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</si>
  <si>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</si>
  <si>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</si>
  <si>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</si>
  <si>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</si>
  <si>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</si>
  <si>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</si>
  <si>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</si>
  <si>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</si>
  <si>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</si>
  <si>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</si>
  <si>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</si>
  <si>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</si>
  <si>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</si>
  <si>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</si>
  <si>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</si>
  <si>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</si>
  <si>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</si>
  <si>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</si>
  <si>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</si>
  <si>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</si>
  <si>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</si>
  <si>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</si>
  <si>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</si>
  <si>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</si>
  <si>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</si>
  <si>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</si>
  <si>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</si>
  <si>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</si>
  <si>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</si>
  <si>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</si>
  <si>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</si>
  <si>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</si>
  <si>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</si>
  <si>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</si>
  <si>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</si>
  <si>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</si>
  <si>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</si>
  <si>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</si>
  <si>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</si>
  <si>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</si>
  <si>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</si>
  <si>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</si>
  <si>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</si>
  <si>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</si>
  <si>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</si>
  <si>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</si>
  <si>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</si>
  <si>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</si>
  <si>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</si>
  <si>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</si>
  <si>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</si>
  <si>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</si>
  <si>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</si>
  <si>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</si>
  <si>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</si>
  <si>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</si>
  <si>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</si>
  <si>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</si>
  <si>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</si>
  <si>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</si>
  <si>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</si>
  <si>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</si>
  <si>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</si>
  <si>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</si>
  <si>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</si>
  <si>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</si>
  <si>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</si>
  <si>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</si>
  <si>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</si>
  <si>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</si>
  <si>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</si>
  <si>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</si>
  <si>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</si>
  <si>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</si>
  <si>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</si>
  <si>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</si>
  <si>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</si>
  <si>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</si>
  <si>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</si>
  <si>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</si>
  <si>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</si>
  <si>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12.015.0005-0</t>
  </si>
  <si>
    <t>12.015.0005-A</t>
  </si>
  <si>
    <t>12.015.0006-0</t>
  </si>
  <si>
    <t>12.015.0006-A</t>
  </si>
  <si>
    <t>12.015.0010-0</t>
  </si>
  <si>
    <t>12.015.0010-A</t>
  </si>
  <si>
    <t>12.015.0014-0</t>
  </si>
  <si>
    <t>12.015.0014-A</t>
  </si>
  <si>
    <t>12.015.0015-0</t>
  </si>
  <si>
    <t>12.015.0015-A</t>
  </si>
  <si>
    <t>12.015.0016-0</t>
  </si>
  <si>
    <t>12.015.0016-A</t>
  </si>
  <si>
    <t>12.015.0020-0</t>
  </si>
  <si>
    <t>12.015.0020-A</t>
  </si>
  <si>
    <t>12.015.0021-0</t>
  </si>
  <si>
    <t>12.015.0021-A</t>
  </si>
  <si>
    <t>12.015.0030-0</t>
  </si>
  <si>
    <t>12.015.0030-A</t>
  </si>
  <si>
    <t>12.015.0031-0</t>
  </si>
  <si>
    <t>12.015.0031-A</t>
  </si>
  <si>
    <t>12.015.0035-0</t>
  </si>
  <si>
    <t>12.015.0035-A</t>
  </si>
  <si>
    <t>12.015.0036-0</t>
  </si>
  <si>
    <t>12.015.0036-A</t>
  </si>
  <si>
    <t>12.015.0040-0</t>
  </si>
  <si>
    <t>12.015.0040-A</t>
  </si>
  <si>
    <t>12.015.0041-0</t>
  </si>
  <si>
    <t>12.015.0041-A</t>
  </si>
  <si>
    <t>12.015.0045-0</t>
  </si>
  <si>
    <t>12.015.0045-A</t>
  </si>
  <si>
    <t>12.015.0046-0</t>
  </si>
  <si>
    <t>12.015.0046-A</t>
  </si>
  <si>
    <t>12.015.0060-0</t>
  </si>
  <si>
    <t>12.015.0060-A</t>
  </si>
  <si>
    <t>12.015.0061-0</t>
  </si>
  <si>
    <t>12.015.0061-A</t>
  </si>
  <si>
    <t>12.015.0065-0</t>
  </si>
  <si>
    <t>12.015.0065-A</t>
  </si>
  <si>
    <t>12.015.0066-0</t>
  </si>
  <si>
    <t>12.015.0066-A</t>
  </si>
  <si>
    <t>12.015.0070-0</t>
  </si>
  <si>
    <t>12.015.0070-A</t>
  </si>
  <si>
    <t>12.015.0071-0</t>
  </si>
  <si>
    <t>12.015.0071-A</t>
  </si>
  <si>
    <t>12.015.0075-0</t>
  </si>
  <si>
    <t>12.015.0075-A</t>
  </si>
  <si>
    <t>12.015.0076-0</t>
  </si>
  <si>
    <t>12.015.0076-A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</si>
  <si>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</si>
  <si>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</si>
  <si>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</si>
  <si>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</si>
  <si>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</si>
  <si>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</si>
  <si>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</si>
  <si>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</si>
  <si>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</si>
  <si>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</si>
  <si>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</si>
  <si>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</si>
  <si>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</si>
  <si>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</si>
  <si>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</si>
  <si>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</si>
  <si>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</si>
  <si>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</si>
  <si>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</si>
  <si>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</si>
  <si>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</si>
  <si>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</si>
  <si>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</si>
  <si>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</si>
  <si>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</si>
  <si>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</si>
  <si>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</si>
  <si>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</si>
  <si>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</si>
  <si>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</si>
  <si>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</si>
  <si>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</si>
  <si>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</si>
  <si>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</si>
  <si>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</si>
  <si>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</si>
  <si>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</si>
  <si>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</si>
  <si>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</si>
  <si>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</si>
  <si>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</si>
  <si>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</si>
  <si>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</si>
  <si>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</si>
  <si>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</si>
  <si>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</si>
  <si>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</si>
  <si>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</si>
  <si>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</si>
  <si>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</si>
  <si>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</si>
  <si>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</si>
  <si>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</si>
  <si>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</si>
  <si>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12.045.0002-0</t>
  </si>
  <si>
    <t>12.045.0002-A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</si>
  <si>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</si>
  <si>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</si>
  <si>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</si>
  <si>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</si>
  <si>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</si>
  <si>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</si>
  <si>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</si>
  <si>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</si>
  <si>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</si>
  <si>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</si>
  <si>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</si>
  <si>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</si>
  <si>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</si>
  <si>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</si>
  <si>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</si>
  <si>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</si>
  <si>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</si>
  <si>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</si>
  <si>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</si>
  <si>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</si>
  <si>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</si>
  <si>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</si>
  <si>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</si>
  <si>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</si>
  <si>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</si>
  <si>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</si>
  <si>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</si>
  <si>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</si>
  <si>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</si>
  <si>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</si>
  <si>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</si>
  <si>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</si>
  <si>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</si>
  <si>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</si>
  <si>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</si>
  <si>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</si>
  <si>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</si>
  <si>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</si>
  <si>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</si>
  <si>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</si>
  <si>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</si>
  <si>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</si>
  <si>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</si>
  <si>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</si>
  <si>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</si>
  <si>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</si>
  <si>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</si>
  <si>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</si>
  <si>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</si>
  <si>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</si>
  <si>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</si>
  <si>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</si>
  <si>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</si>
  <si>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</si>
  <si>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</si>
  <si>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</si>
  <si>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</si>
  <si>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</si>
  <si>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</si>
  <si>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</si>
  <si>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</si>
  <si>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</si>
  <si>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</si>
  <si>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</si>
  <si>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</si>
  <si>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</si>
  <si>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</si>
  <si>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</si>
  <si>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</si>
  <si>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</si>
  <si>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</si>
  <si>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</si>
  <si>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</si>
  <si>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</si>
  <si>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</si>
  <si>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</si>
  <si>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</si>
  <si>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</si>
  <si>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</si>
  <si>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</si>
  <si>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</si>
  <si>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</si>
  <si>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</si>
  <si>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</si>
  <si>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</si>
  <si>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</si>
  <si>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</si>
  <si>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</si>
  <si>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</si>
  <si>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</si>
  <si>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</si>
  <si>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</si>
  <si>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</si>
  <si>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</si>
  <si>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</si>
  <si>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</si>
  <si>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</si>
  <si>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</si>
  <si>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</si>
  <si>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</si>
  <si>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</si>
  <si>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</si>
  <si>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</si>
  <si>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</si>
  <si>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</si>
  <si>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</si>
  <si>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</si>
  <si>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</si>
  <si>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</si>
  <si>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</si>
  <si>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</si>
  <si>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</si>
  <si>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</si>
  <si>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</si>
  <si>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</si>
  <si>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</si>
  <si>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</si>
  <si>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</si>
  <si>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</si>
  <si>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</si>
  <si>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</si>
  <si>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</si>
  <si>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</si>
  <si>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</si>
  <si>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</si>
  <si>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</si>
  <si>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</si>
  <si>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</si>
  <si>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</si>
  <si>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</si>
  <si>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</si>
  <si>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</si>
  <si>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</si>
  <si>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</si>
  <si>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</si>
  <si>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</si>
  <si>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</si>
  <si>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</si>
  <si>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</si>
  <si>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</si>
  <si>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</si>
  <si>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</si>
  <si>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</si>
  <si>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</si>
  <si>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</si>
  <si>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</si>
  <si>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</si>
  <si>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</si>
  <si>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</si>
  <si>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</si>
  <si>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</si>
  <si>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</si>
  <si>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</si>
  <si>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</si>
  <si>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</si>
  <si>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</si>
  <si>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</si>
  <si>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</si>
  <si>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</si>
  <si>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</si>
  <si>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</si>
  <si>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</si>
  <si>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</si>
  <si>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</si>
  <si>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</si>
  <si>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</si>
  <si>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</si>
  <si>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</si>
  <si>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</si>
  <si>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</si>
  <si>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</si>
  <si>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</si>
  <si>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</si>
  <si>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</si>
  <si>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</si>
  <si>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</si>
  <si>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</si>
  <si>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</si>
  <si>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</si>
  <si>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</si>
  <si>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</si>
  <si>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</si>
  <si>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</si>
  <si>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</si>
  <si>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</si>
  <si>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</si>
  <si>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</si>
  <si>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</si>
  <si>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</si>
  <si>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</si>
  <si>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</si>
  <si>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</si>
  <si>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</si>
  <si>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</si>
  <si>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</si>
  <si>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</si>
  <si>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</si>
  <si>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</si>
  <si>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</si>
  <si>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</si>
  <si>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</si>
  <si>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</si>
  <si>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</si>
  <si>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</si>
  <si>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</si>
  <si>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</si>
  <si>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</si>
  <si>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</si>
  <si>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</si>
  <si>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</si>
  <si>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</si>
  <si>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</si>
  <si>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</si>
  <si>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</si>
  <si>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</si>
  <si>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</si>
  <si>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</si>
  <si>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</si>
  <si>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</si>
  <si>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</si>
  <si>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</si>
  <si>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</si>
  <si>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</si>
  <si>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</si>
  <si>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</si>
  <si>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</si>
  <si>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</si>
  <si>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</si>
  <si>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</si>
  <si>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</si>
  <si>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</si>
  <si>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</si>
  <si>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</si>
  <si>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</si>
  <si>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</si>
  <si>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</si>
  <si>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</si>
  <si>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</si>
  <si>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</si>
  <si>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</si>
  <si>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</si>
  <si>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</si>
  <si>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</si>
  <si>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</si>
  <si>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</si>
  <si>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</si>
  <si>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</si>
  <si>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</si>
  <si>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</si>
  <si>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</si>
  <si>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</si>
  <si>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</si>
  <si>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</si>
  <si>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</si>
  <si>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</si>
  <si>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</si>
  <si>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</si>
  <si>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</si>
  <si>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</si>
  <si>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</si>
  <si>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</si>
  <si>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</si>
  <si>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</si>
  <si>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</si>
  <si>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</si>
  <si>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</si>
  <si>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</si>
  <si>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</si>
  <si>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</si>
  <si>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</si>
  <si>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</si>
  <si>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</si>
  <si>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</si>
  <si>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</si>
  <si>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</si>
  <si>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</si>
  <si>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</si>
  <si>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</si>
  <si>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</si>
  <si>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</si>
  <si>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</si>
  <si>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</si>
  <si>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</si>
  <si>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</si>
  <si>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</si>
  <si>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</si>
  <si>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</si>
  <si>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</si>
  <si>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</si>
  <si>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</si>
  <si>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</si>
  <si>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</si>
  <si>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</si>
  <si>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</si>
  <si>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</si>
  <si>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</si>
  <si>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</si>
  <si>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</si>
  <si>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</si>
  <si>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</si>
  <si>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</si>
  <si>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</si>
  <si>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</si>
  <si>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</si>
  <si>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</si>
  <si>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</si>
  <si>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</si>
  <si>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</si>
  <si>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</si>
  <si>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</si>
  <si>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</si>
  <si>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</si>
  <si>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</si>
  <si>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</si>
  <si>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</si>
  <si>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</si>
  <si>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</si>
  <si>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</si>
  <si>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</si>
  <si>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</si>
  <si>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</si>
  <si>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</si>
  <si>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</si>
  <si>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</si>
  <si>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</si>
  <si>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</si>
  <si>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</si>
  <si>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</si>
  <si>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</si>
  <si>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</si>
  <si>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</si>
  <si>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</si>
  <si>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</si>
  <si>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</si>
  <si>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</si>
  <si>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</si>
  <si>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</si>
  <si>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</si>
  <si>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</si>
  <si>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</si>
  <si>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</si>
  <si>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</si>
  <si>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</si>
  <si>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</si>
  <si>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</si>
  <si>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</si>
  <si>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</si>
  <si>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</si>
  <si>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</si>
  <si>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</si>
  <si>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</si>
  <si>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</si>
  <si>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</si>
  <si>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</si>
  <si>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</si>
  <si>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</si>
  <si>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</si>
  <si>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</si>
  <si>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</si>
  <si>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</si>
  <si>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</si>
  <si>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</si>
  <si>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</si>
  <si>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</si>
  <si>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</si>
  <si>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</si>
  <si>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</si>
  <si>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</si>
  <si>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</si>
  <si>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</si>
  <si>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</si>
  <si>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</si>
  <si>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</si>
  <si>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</si>
  <si>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</si>
  <si>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</si>
  <si>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</si>
  <si>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</si>
  <si>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</si>
  <si>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</si>
  <si>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</si>
  <si>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</si>
  <si>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</si>
  <si>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</si>
  <si>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</si>
  <si>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</si>
  <si>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</si>
  <si>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</si>
  <si>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</si>
  <si>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</si>
  <si>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</si>
  <si>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</si>
  <si>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</si>
  <si>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</si>
  <si>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</si>
  <si>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</si>
  <si>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</si>
  <si>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</si>
  <si>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</si>
  <si>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</si>
  <si>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</si>
  <si>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</si>
  <si>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</si>
  <si>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</si>
  <si>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</si>
  <si>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</si>
  <si>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</si>
  <si>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</si>
  <si>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</si>
  <si>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</si>
  <si>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</si>
  <si>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</si>
  <si>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</si>
  <si>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</si>
  <si>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</si>
  <si>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</si>
  <si>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</si>
  <si>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</si>
  <si>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</si>
  <si>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</si>
  <si>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</si>
  <si>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</si>
  <si>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</si>
  <si>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</si>
  <si>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</si>
  <si>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</si>
  <si>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</si>
  <si>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</si>
  <si>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</si>
  <si>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</si>
  <si>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</si>
  <si>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</si>
  <si>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</si>
  <si>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</si>
  <si>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</si>
  <si>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</si>
  <si>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</si>
  <si>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</si>
  <si>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</si>
  <si>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</si>
  <si>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</si>
  <si>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</si>
  <si>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</si>
  <si>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</si>
  <si>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</si>
  <si>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</si>
  <si>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</si>
  <si>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</si>
  <si>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</si>
  <si>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</si>
  <si>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</si>
  <si>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</si>
  <si>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</si>
  <si>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</si>
  <si>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</si>
  <si>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</si>
  <si>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</si>
  <si>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</si>
  <si>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</si>
  <si>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</si>
  <si>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</si>
  <si>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</si>
  <si>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</si>
  <si>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</si>
  <si>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</si>
  <si>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</si>
  <si>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</si>
  <si>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</si>
  <si>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</si>
  <si>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</si>
  <si>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</si>
  <si>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</si>
  <si>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</si>
  <si>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</si>
  <si>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</si>
  <si>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</si>
  <si>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</si>
  <si>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</si>
  <si>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</si>
  <si>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</si>
  <si>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</si>
  <si>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</si>
  <si>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</si>
  <si>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</si>
  <si>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</si>
  <si>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</si>
  <si>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</si>
  <si>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</si>
  <si>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</si>
  <si>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</si>
  <si>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</si>
  <si>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</si>
  <si>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</si>
  <si>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</si>
  <si>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</si>
  <si>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</si>
  <si>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</si>
  <si>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</si>
  <si>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</si>
  <si>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</si>
  <si>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</si>
  <si>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</si>
  <si>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</si>
  <si>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</si>
  <si>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</si>
  <si>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</si>
  <si>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</si>
  <si>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</si>
  <si>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</si>
  <si>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</si>
  <si>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</si>
  <si>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</si>
  <si>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</si>
  <si>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</si>
  <si>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</si>
  <si>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</si>
  <si>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</si>
  <si>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</si>
  <si>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</si>
  <si>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</si>
  <si>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</si>
  <si>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</si>
  <si>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</si>
  <si>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</si>
  <si>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</si>
  <si>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</si>
  <si>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</si>
  <si>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</si>
  <si>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</si>
  <si>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</si>
  <si>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</si>
  <si>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</si>
  <si>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</si>
  <si>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</si>
  <si>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</si>
  <si>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</si>
  <si>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</si>
  <si>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</si>
  <si>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</si>
  <si>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</si>
  <si>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</si>
  <si>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</si>
  <si>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</si>
  <si>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</si>
  <si>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</si>
  <si>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</si>
  <si>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</si>
  <si>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</si>
  <si>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</si>
  <si>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</si>
  <si>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</si>
  <si>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</si>
  <si>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</si>
  <si>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</si>
  <si>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</si>
  <si>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</si>
  <si>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</si>
  <si>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</si>
  <si>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</si>
  <si>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</si>
  <si>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</si>
  <si>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</si>
  <si>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</si>
  <si>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</si>
  <si>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</si>
  <si>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</si>
  <si>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</si>
  <si>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</si>
  <si>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</si>
  <si>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</si>
  <si>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</si>
  <si>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</si>
  <si>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</si>
  <si>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</si>
  <si>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</si>
  <si>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</si>
  <si>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</si>
  <si>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</si>
  <si>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</si>
  <si>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</si>
  <si>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</si>
  <si>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</si>
  <si>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</si>
  <si>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</si>
  <si>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</si>
  <si>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</si>
  <si>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</si>
  <si>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</si>
  <si>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</si>
  <si>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</si>
  <si>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</si>
  <si>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</si>
  <si>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</si>
  <si>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</si>
  <si>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</si>
  <si>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</si>
  <si>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</si>
  <si>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</si>
  <si>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</si>
  <si>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</si>
  <si>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</si>
  <si>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</si>
  <si>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</si>
  <si>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</si>
  <si>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</si>
  <si>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</si>
  <si>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</si>
  <si>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</si>
  <si>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</si>
  <si>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</si>
  <si>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</si>
  <si>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</si>
  <si>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</si>
  <si>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</si>
  <si>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</si>
  <si>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</si>
  <si>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</si>
  <si>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</si>
  <si>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</si>
  <si>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</si>
  <si>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</si>
  <si>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</si>
  <si>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</si>
  <si>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</si>
  <si>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</si>
  <si>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</si>
  <si>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</si>
  <si>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</si>
  <si>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</si>
  <si>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</si>
  <si>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</si>
  <si>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</si>
  <si>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</si>
  <si>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</si>
  <si>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</si>
  <si>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</si>
  <si>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</si>
  <si>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13.333.0015-0</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</si>
  <si>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</si>
  <si>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</si>
  <si>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</si>
  <si>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</si>
  <si>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</si>
  <si>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</si>
  <si>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</si>
  <si>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</si>
  <si>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</si>
  <si>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</si>
  <si>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</si>
  <si>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</si>
  <si>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</si>
  <si>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</si>
  <si>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</si>
  <si>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</si>
  <si>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</si>
  <si>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</si>
  <si>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</si>
  <si>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</si>
  <si>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</si>
  <si>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</si>
  <si>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</si>
  <si>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</si>
  <si>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</si>
  <si>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</si>
  <si>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</si>
  <si>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</si>
  <si>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</si>
  <si>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</si>
  <si>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</si>
  <si>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</si>
  <si>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</si>
  <si>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</si>
  <si>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</si>
  <si>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</si>
  <si>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</si>
  <si>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</si>
  <si>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</si>
  <si>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</si>
  <si>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</si>
  <si>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</si>
  <si>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</si>
  <si>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</si>
  <si>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</si>
  <si>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</si>
  <si>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</si>
  <si>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</si>
  <si>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</si>
  <si>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</si>
  <si>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</si>
  <si>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</si>
  <si>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</si>
  <si>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</si>
  <si>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</si>
  <si>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</si>
  <si>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</si>
  <si>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</si>
  <si>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</si>
  <si>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</si>
  <si>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</si>
  <si>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</si>
  <si>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</si>
  <si>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</si>
  <si>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</si>
  <si>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</si>
  <si>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</si>
  <si>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</si>
  <si>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</si>
  <si>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</si>
  <si>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</si>
  <si>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</si>
  <si>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</si>
  <si>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</si>
  <si>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</si>
  <si>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</si>
  <si>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</si>
  <si>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</si>
  <si>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</si>
  <si>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</si>
  <si>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</si>
  <si>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</si>
  <si>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</si>
  <si>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</si>
  <si>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</si>
  <si>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</si>
  <si>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</si>
  <si>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</si>
  <si>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</si>
  <si>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</si>
  <si>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</si>
  <si>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</si>
  <si>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</si>
  <si>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</si>
  <si>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</si>
  <si>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</si>
  <si>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</si>
  <si>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</si>
  <si>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</si>
  <si>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</si>
  <si>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</si>
  <si>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</si>
  <si>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</si>
  <si>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</si>
  <si>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</si>
  <si>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</si>
  <si>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</si>
  <si>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</si>
  <si>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</si>
  <si>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</si>
  <si>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</si>
  <si>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</si>
  <si>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</si>
  <si>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</si>
  <si>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</si>
  <si>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</si>
  <si>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</si>
  <si>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</si>
  <si>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</si>
  <si>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</si>
  <si>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</si>
  <si>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</si>
  <si>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</si>
  <si>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</si>
  <si>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</si>
  <si>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</si>
  <si>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</si>
  <si>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</si>
  <si>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</si>
  <si>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</si>
  <si>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</si>
  <si>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</si>
  <si>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</si>
  <si>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</si>
  <si>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</si>
  <si>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</si>
  <si>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</si>
  <si>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</si>
  <si>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</si>
  <si>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</si>
  <si>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</si>
  <si>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</si>
  <si>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</si>
  <si>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</si>
  <si>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</si>
  <si>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</si>
  <si>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</si>
  <si>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</si>
  <si>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</si>
  <si>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</si>
  <si>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</si>
  <si>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</si>
  <si>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</si>
  <si>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</si>
  <si>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</si>
  <si>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</si>
  <si>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</si>
  <si>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</si>
  <si>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</si>
  <si>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</si>
  <si>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</si>
  <si>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</si>
  <si>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</si>
  <si>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</si>
  <si>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</si>
  <si>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</si>
  <si>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</si>
  <si>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</si>
  <si>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</si>
  <si>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</si>
  <si>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</si>
  <si>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</si>
  <si>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</si>
  <si>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</si>
  <si>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</si>
  <si>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</si>
  <si>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</si>
  <si>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</si>
  <si>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</si>
  <si>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</si>
  <si>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</si>
  <si>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</si>
  <si>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</si>
  <si>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</si>
  <si>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</si>
  <si>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</si>
  <si>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</si>
  <si>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</si>
  <si>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</si>
  <si>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</si>
  <si>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</si>
  <si>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</si>
  <si>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</si>
  <si>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</si>
  <si>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</si>
  <si>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</si>
  <si>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</si>
  <si>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</si>
  <si>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</si>
  <si>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</si>
  <si>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</si>
  <si>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</si>
  <si>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</si>
  <si>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</si>
  <si>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</si>
  <si>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</si>
  <si>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</si>
  <si>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</si>
  <si>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</si>
  <si>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</si>
  <si>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</si>
  <si>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</si>
  <si>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</si>
  <si>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</si>
  <si>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</si>
  <si>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</si>
  <si>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</si>
  <si>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</si>
  <si>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</si>
  <si>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</si>
  <si>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</si>
  <si>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</si>
  <si>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</si>
  <si>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</si>
  <si>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</si>
  <si>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</si>
  <si>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</si>
  <si>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</si>
  <si>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</si>
  <si>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</si>
  <si>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</si>
  <si>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</si>
  <si>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</si>
  <si>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</si>
  <si>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</si>
  <si>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</si>
  <si>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</si>
  <si>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</si>
  <si>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</si>
  <si>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</si>
  <si>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</si>
  <si>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</si>
  <si>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</si>
  <si>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</si>
  <si>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</si>
  <si>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</si>
  <si>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</si>
  <si>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</si>
  <si>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</si>
  <si>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</si>
  <si>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</si>
  <si>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</si>
  <si>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</si>
  <si>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</si>
  <si>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</si>
  <si>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</si>
  <si>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</si>
  <si>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</si>
  <si>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</si>
  <si>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</si>
  <si>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</si>
  <si>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</si>
  <si>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</si>
  <si>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</si>
  <si>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</si>
  <si>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</si>
  <si>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</si>
  <si>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</si>
  <si>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</si>
  <si>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</si>
  <si>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</si>
  <si>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</si>
  <si>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</si>
  <si>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</si>
  <si>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</si>
  <si>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</si>
  <si>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</si>
  <si>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</si>
  <si>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</si>
  <si>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</si>
  <si>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</si>
  <si>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</si>
  <si>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</si>
  <si>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</si>
  <si>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</si>
  <si>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</si>
  <si>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</si>
  <si>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</si>
  <si>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</si>
  <si>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</si>
  <si>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</si>
  <si>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</si>
  <si>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</si>
  <si>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</si>
  <si>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</si>
  <si>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</si>
  <si>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</si>
  <si>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</si>
  <si>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</si>
  <si>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</si>
  <si>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</si>
  <si>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</si>
  <si>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</si>
  <si>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</si>
  <si>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</si>
  <si>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</si>
  <si>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</si>
  <si>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</si>
  <si>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</si>
  <si>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</si>
  <si>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</si>
  <si>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</si>
  <si>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</si>
  <si>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</si>
  <si>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</si>
  <si>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</si>
  <si>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</si>
  <si>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</si>
  <si>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</si>
  <si>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</si>
  <si>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</si>
  <si>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</si>
  <si>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</si>
  <si>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</si>
  <si>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</si>
  <si>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</si>
  <si>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</si>
  <si>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</si>
  <si>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</si>
  <si>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</si>
  <si>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</si>
  <si>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</si>
  <si>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</si>
  <si>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</si>
  <si>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</si>
  <si>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</si>
  <si>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</si>
  <si>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</si>
  <si>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</si>
  <si>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</si>
  <si>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</si>
  <si>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</si>
  <si>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</si>
  <si>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</si>
  <si>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</si>
  <si>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</si>
  <si>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</si>
  <si>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</si>
  <si>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</si>
  <si>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</si>
  <si>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</si>
  <si>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</si>
  <si>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</si>
  <si>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</si>
  <si>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</si>
  <si>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</si>
  <si>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</si>
  <si>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</si>
  <si>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</si>
  <si>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</si>
  <si>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</si>
  <si>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</si>
  <si>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</si>
  <si>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</si>
  <si>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</si>
  <si>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</si>
  <si>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</si>
  <si>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</si>
  <si>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</si>
  <si>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</si>
  <si>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</si>
  <si>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</si>
  <si>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</si>
  <si>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</si>
  <si>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</si>
  <si>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</si>
  <si>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</si>
  <si>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</si>
  <si>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</si>
  <si>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</si>
  <si>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</si>
  <si>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</si>
  <si>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</si>
  <si>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</si>
  <si>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</si>
  <si>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</si>
  <si>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</si>
  <si>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</si>
  <si>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</si>
  <si>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</si>
  <si>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</si>
  <si>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</si>
  <si>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</si>
  <si>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</si>
  <si>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</si>
  <si>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</si>
  <si>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</si>
  <si>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</si>
  <si>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</si>
  <si>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</si>
  <si>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</si>
  <si>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</si>
  <si>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</si>
  <si>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</si>
  <si>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</si>
  <si>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</si>
  <si>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</si>
  <si>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</si>
  <si>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</si>
  <si>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</si>
  <si>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</si>
  <si>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</si>
  <si>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</si>
  <si>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</si>
  <si>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</si>
  <si>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</si>
  <si>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</si>
  <si>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</si>
  <si>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</si>
  <si>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</si>
  <si>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</si>
  <si>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</si>
  <si>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</si>
  <si>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</si>
  <si>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</si>
  <si>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</si>
  <si>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</si>
  <si>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</si>
  <si>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</si>
  <si>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</si>
  <si>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</si>
  <si>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</si>
  <si>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</si>
  <si>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</si>
  <si>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</si>
  <si>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</si>
  <si>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</si>
  <si>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</si>
  <si>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</si>
  <si>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</si>
  <si>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</si>
  <si>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</si>
  <si>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</si>
  <si>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</si>
  <si>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</si>
  <si>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</si>
  <si>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</si>
  <si>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</si>
  <si>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</si>
  <si>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</si>
  <si>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</si>
  <si>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</si>
  <si>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</si>
  <si>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</si>
  <si>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</si>
  <si>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</si>
  <si>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</si>
  <si>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</si>
  <si>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</si>
  <si>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</si>
  <si>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</si>
  <si>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</si>
  <si>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</si>
  <si>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</si>
  <si>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</si>
  <si>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</si>
  <si>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</si>
  <si>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</si>
  <si>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</si>
  <si>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</si>
  <si>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</si>
  <si>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</si>
  <si>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</si>
  <si>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</si>
  <si>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</si>
  <si>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</si>
  <si>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</si>
  <si>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</si>
  <si>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</si>
  <si>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</si>
  <si>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</si>
  <si>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</si>
  <si>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</si>
  <si>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</si>
  <si>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</si>
  <si>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</si>
  <si>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</si>
  <si>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</si>
  <si>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</si>
  <si>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</si>
  <si>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</si>
  <si>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</si>
  <si>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14.002.0062-0</t>
  </si>
  <si>
    <t>14.002.0062-A</t>
  </si>
  <si>
    <t>14.002.0064-0</t>
  </si>
  <si>
    <t>14.002.0064-A</t>
  </si>
  <si>
    <t>14.002.0066-0</t>
  </si>
  <si>
    <t>14.002.0066-A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</si>
  <si>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</si>
  <si>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</si>
  <si>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</si>
  <si>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</si>
  <si>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</si>
  <si>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</si>
  <si>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</si>
  <si>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</si>
  <si>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</si>
  <si>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</si>
  <si>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</si>
  <si>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</si>
  <si>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</si>
  <si>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</si>
  <si>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</si>
  <si>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</si>
  <si>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</si>
  <si>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</si>
  <si>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</si>
  <si>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</si>
  <si>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</si>
  <si>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</si>
  <si>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</si>
  <si>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</si>
  <si>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</si>
  <si>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</si>
  <si>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</si>
  <si>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</si>
  <si>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</si>
  <si>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</si>
  <si>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</si>
  <si>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</si>
  <si>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</si>
  <si>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</si>
  <si>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</si>
  <si>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</si>
  <si>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</si>
  <si>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</si>
  <si>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</si>
  <si>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</si>
  <si>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</si>
  <si>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</si>
  <si>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</si>
  <si>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</si>
  <si>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</si>
  <si>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</si>
  <si>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</si>
  <si>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</si>
  <si>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</si>
  <si>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</si>
  <si>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</si>
  <si>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</si>
  <si>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</si>
  <si>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</si>
  <si>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</si>
  <si>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</si>
  <si>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</si>
  <si>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</si>
  <si>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</si>
  <si>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</si>
  <si>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</si>
  <si>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</si>
  <si>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</si>
  <si>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</si>
  <si>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</si>
  <si>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</si>
  <si>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</si>
  <si>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</si>
  <si>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</si>
  <si>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</si>
  <si>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</si>
  <si>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</si>
  <si>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</si>
  <si>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</si>
  <si>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</si>
  <si>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</si>
  <si>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</si>
  <si>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</si>
  <si>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</si>
  <si>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</si>
  <si>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</si>
  <si>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</si>
  <si>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</si>
  <si>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</si>
  <si>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</si>
  <si>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</si>
  <si>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</si>
  <si>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</si>
  <si>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</si>
  <si>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</si>
  <si>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</si>
  <si>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</si>
  <si>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</si>
  <si>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</si>
  <si>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</si>
  <si>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</si>
  <si>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</si>
  <si>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</si>
  <si>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</si>
  <si>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</si>
  <si>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</si>
  <si>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</si>
  <si>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</si>
  <si>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</si>
  <si>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</si>
  <si>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</si>
  <si>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</si>
  <si>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</si>
  <si>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</si>
  <si>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</si>
  <si>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</si>
  <si>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</si>
  <si>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</si>
  <si>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</si>
  <si>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</si>
  <si>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</si>
  <si>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</si>
  <si>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</si>
  <si>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</si>
  <si>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</si>
  <si>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</si>
  <si>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</si>
  <si>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</si>
  <si>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</si>
  <si>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</si>
  <si>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</si>
  <si>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</si>
  <si>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</si>
  <si>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</si>
  <si>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</si>
  <si>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</si>
  <si>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</si>
  <si>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</si>
  <si>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</si>
  <si>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</si>
  <si>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</si>
  <si>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</si>
  <si>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</si>
  <si>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</si>
  <si>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</si>
  <si>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</si>
  <si>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</si>
  <si>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</si>
  <si>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</si>
  <si>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</si>
  <si>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</si>
  <si>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</si>
  <si>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</si>
  <si>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</si>
  <si>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</si>
  <si>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</si>
  <si>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</si>
  <si>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</si>
  <si>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</si>
  <si>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</si>
  <si>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</si>
  <si>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</si>
  <si>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</si>
  <si>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</si>
  <si>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</si>
  <si>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</si>
  <si>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</si>
  <si>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</si>
  <si>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</si>
  <si>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</si>
  <si>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</si>
  <si>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</si>
  <si>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</si>
  <si>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</si>
  <si>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</si>
  <si>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</si>
  <si>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</si>
  <si>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</si>
  <si>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</si>
  <si>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</si>
  <si>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</si>
  <si>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</si>
  <si>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</si>
  <si>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</si>
  <si>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</si>
  <si>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</si>
  <si>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</si>
  <si>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</si>
  <si>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</si>
  <si>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</si>
  <si>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</si>
  <si>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</si>
  <si>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</si>
  <si>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</si>
  <si>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</si>
  <si>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</si>
  <si>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</si>
  <si>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</si>
  <si>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</si>
  <si>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</si>
  <si>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</si>
  <si>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</si>
  <si>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</si>
  <si>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</si>
  <si>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</si>
  <si>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</si>
  <si>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</si>
  <si>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</si>
  <si>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</si>
  <si>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</si>
  <si>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</si>
  <si>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</si>
  <si>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</si>
  <si>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</si>
  <si>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</si>
  <si>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</si>
  <si>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</si>
  <si>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</si>
  <si>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</si>
  <si>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</si>
  <si>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</si>
  <si>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</si>
  <si>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</si>
  <si>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</si>
  <si>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</si>
  <si>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</si>
  <si>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</si>
  <si>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</si>
  <si>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</si>
  <si>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</si>
  <si>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</si>
  <si>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</si>
  <si>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</si>
  <si>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</si>
  <si>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</si>
  <si>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</si>
  <si>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</si>
  <si>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</si>
  <si>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</si>
  <si>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</si>
  <si>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</si>
  <si>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</si>
  <si>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</si>
  <si>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</si>
  <si>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</si>
  <si>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</si>
  <si>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</si>
  <si>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</si>
  <si>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</si>
  <si>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</si>
  <si>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</si>
  <si>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</si>
  <si>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</si>
  <si>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</si>
  <si>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</si>
  <si>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</si>
  <si>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</si>
  <si>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</si>
  <si>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</si>
  <si>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</si>
  <si>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</si>
  <si>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</si>
  <si>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</si>
  <si>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</si>
  <si>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</si>
  <si>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</si>
  <si>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</si>
  <si>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</si>
  <si>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</si>
  <si>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</si>
  <si>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</si>
  <si>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</si>
  <si>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</si>
  <si>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</si>
  <si>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</si>
  <si>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</si>
  <si>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</si>
  <si>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</si>
  <si>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</si>
  <si>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</si>
  <si>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</si>
  <si>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</si>
  <si>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</si>
  <si>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</si>
  <si>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</si>
  <si>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</si>
  <si>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</si>
  <si>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</si>
  <si>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</si>
  <si>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</si>
  <si>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</si>
  <si>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</si>
  <si>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</si>
  <si>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</si>
  <si>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</si>
  <si>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</si>
  <si>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</si>
  <si>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</si>
  <si>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</si>
  <si>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</si>
  <si>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</si>
  <si>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</si>
  <si>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</si>
  <si>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</si>
  <si>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</si>
  <si>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</si>
  <si>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</si>
  <si>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</si>
  <si>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</si>
  <si>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</si>
  <si>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</si>
  <si>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</si>
  <si>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</si>
  <si>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</si>
  <si>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</si>
  <si>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</si>
  <si>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</si>
  <si>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</si>
  <si>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</si>
  <si>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</si>
  <si>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</si>
  <si>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</si>
  <si>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</si>
  <si>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</si>
  <si>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</si>
  <si>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</si>
  <si>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</si>
  <si>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</si>
  <si>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</si>
  <si>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</si>
  <si>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</si>
  <si>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</si>
  <si>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</si>
  <si>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</si>
  <si>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</si>
  <si>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</si>
  <si>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</si>
  <si>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</si>
  <si>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</si>
  <si>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</si>
  <si>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</si>
  <si>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</si>
  <si>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</si>
  <si>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</si>
  <si>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</si>
  <si>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</si>
  <si>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</si>
  <si>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</si>
  <si>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</si>
  <si>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</si>
  <si>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</si>
  <si>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</si>
  <si>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</si>
  <si>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</si>
  <si>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</si>
  <si>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</si>
  <si>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</si>
  <si>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</si>
  <si>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</si>
  <si>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</si>
  <si>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</si>
  <si>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</si>
  <si>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</si>
  <si>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</si>
  <si>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</si>
  <si>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</si>
  <si>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</si>
  <si>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</si>
  <si>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</si>
  <si>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</si>
  <si>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</si>
  <si>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</si>
  <si>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</si>
  <si>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</si>
  <si>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</si>
  <si>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</si>
  <si>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</si>
  <si>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</si>
  <si>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</si>
  <si>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</si>
  <si>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</si>
  <si>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</si>
  <si>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</si>
  <si>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</si>
  <si>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</si>
  <si>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</si>
  <si>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</si>
  <si>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</si>
  <si>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</si>
  <si>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</si>
  <si>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</si>
  <si>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</si>
  <si>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</si>
  <si>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</si>
  <si>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</si>
  <si>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</si>
  <si>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</si>
  <si>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</si>
  <si>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</si>
  <si>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</si>
  <si>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</si>
  <si>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</si>
  <si>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</si>
  <si>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</si>
  <si>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</si>
  <si>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</si>
  <si>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</si>
  <si>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</si>
  <si>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</si>
  <si>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</si>
  <si>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</si>
  <si>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</si>
  <si>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</si>
  <si>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</si>
  <si>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</si>
  <si>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</si>
  <si>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</si>
  <si>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</si>
  <si>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</si>
  <si>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</si>
  <si>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</si>
  <si>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</si>
  <si>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</si>
  <si>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</si>
  <si>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</si>
  <si>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</si>
  <si>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</si>
  <si>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</si>
  <si>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</si>
  <si>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</si>
  <si>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</si>
  <si>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</si>
  <si>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</si>
  <si>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</si>
  <si>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</si>
  <si>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</si>
  <si>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</si>
  <si>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</si>
  <si>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</si>
  <si>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</si>
  <si>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</si>
  <si>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</si>
  <si>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</si>
  <si>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</si>
  <si>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</si>
  <si>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</si>
  <si>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</si>
  <si>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</si>
  <si>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</si>
  <si>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</si>
  <si>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</si>
  <si>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</si>
  <si>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</si>
  <si>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</si>
  <si>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</si>
  <si>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</si>
  <si>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</si>
  <si>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</si>
  <si>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</si>
  <si>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</si>
  <si>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</si>
  <si>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</si>
  <si>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</si>
  <si>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</si>
  <si>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</si>
  <si>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</si>
  <si>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</si>
  <si>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</si>
  <si>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</si>
  <si>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</si>
  <si>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</si>
  <si>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</si>
  <si>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</si>
  <si>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</si>
  <si>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</si>
  <si>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</si>
  <si>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</si>
  <si>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</si>
  <si>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</si>
  <si>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</si>
  <si>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</si>
  <si>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</si>
  <si>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</si>
  <si>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</si>
  <si>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</si>
  <si>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</si>
  <si>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</si>
  <si>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</si>
  <si>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</si>
  <si>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</si>
  <si>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</si>
  <si>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</si>
  <si>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</si>
  <si>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</si>
  <si>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</si>
  <si>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</si>
  <si>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</si>
  <si>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</si>
  <si>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</si>
  <si>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</si>
  <si>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</si>
  <si>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</si>
  <si>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</si>
  <si>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</si>
  <si>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</si>
  <si>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</si>
  <si>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</si>
  <si>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</si>
  <si>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</si>
  <si>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</si>
  <si>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</si>
  <si>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</si>
  <si>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</si>
  <si>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</si>
  <si>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</si>
  <si>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</si>
  <si>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</si>
  <si>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</si>
  <si>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</si>
  <si>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</si>
  <si>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</si>
  <si>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</si>
  <si>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</si>
  <si>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</si>
  <si>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</si>
  <si>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</si>
  <si>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</si>
  <si>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</si>
  <si>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</si>
  <si>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</si>
  <si>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</si>
  <si>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</si>
  <si>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</si>
  <si>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</si>
  <si>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</si>
  <si>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</si>
  <si>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</si>
  <si>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</si>
  <si>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</si>
  <si>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</si>
  <si>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</si>
  <si>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</si>
  <si>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</si>
  <si>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</si>
  <si>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</si>
  <si>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</si>
  <si>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</si>
  <si>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</si>
  <si>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</si>
  <si>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</si>
  <si>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</si>
  <si>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</si>
  <si>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</si>
  <si>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</si>
  <si>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</si>
  <si>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</si>
  <si>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</si>
  <si>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</si>
  <si>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</si>
  <si>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</si>
  <si>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</si>
  <si>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</si>
  <si>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</si>
  <si>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</si>
  <si>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</si>
  <si>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</si>
  <si>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</si>
  <si>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</si>
  <si>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</si>
  <si>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</si>
  <si>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</si>
  <si>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</si>
  <si>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</si>
  <si>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</si>
  <si>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</si>
  <si>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</si>
  <si>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</si>
  <si>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</si>
  <si>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</si>
  <si>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</si>
  <si>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</si>
  <si>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</si>
  <si>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</si>
  <si>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</si>
  <si>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</si>
  <si>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</si>
  <si>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</si>
  <si>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</si>
  <si>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</si>
  <si>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</si>
  <si>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</si>
  <si>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</si>
  <si>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</si>
  <si>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</si>
  <si>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</si>
  <si>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</si>
  <si>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</si>
  <si>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</si>
  <si>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</si>
  <si>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</si>
  <si>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</si>
  <si>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</si>
  <si>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</si>
  <si>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</si>
  <si>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</si>
  <si>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</si>
  <si>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</si>
  <si>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</si>
  <si>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</si>
  <si>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</si>
  <si>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</si>
  <si>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</si>
  <si>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</si>
  <si>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</si>
  <si>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</si>
  <si>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</si>
  <si>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</si>
  <si>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</si>
  <si>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</si>
  <si>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</si>
  <si>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</si>
  <si>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</si>
  <si>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</si>
  <si>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</si>
  <si>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</si>
  <si>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</si>
  <si>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</si>
  <si>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</si>
  <si>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</si>
  <si>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</si>
  <si>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</si>
  <si>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</si>
  <si>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</si>
  <si>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</si>
  <si>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</si>
  <si>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</si>
  <si>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</si>
  <si>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</si>
  <si>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</si>
  <si>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</si>
  <si>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</si>
  <si>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</si>
  <si>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</si>
  <si>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</si>
  <si>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</si>
  <si>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</si>
  <si>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</si>
  <si>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</si>
  <si>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</si>
  <si>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ADUELA EM MADEIRA DE LEI,DE 13X3CM.FORNECIMENTO E COLOCACAO</t>
  </si>
  <si>
    <t>14.006.0405-A</t>
  </si>
  <si>
    <t>14.006.0407-0</t>
  </si>
  <si>
    <t>14.006.0407-A</t>
  </si>
  <si>
    <t>14.006.0408-0</t>
  </si>
  <si>
    <t>MARCO EM MADEIRA DE LEI,DE 7X3CM.FORNECIMENTO E COLOCACAO</t>
  </si>
  <si>
    <t>14.006.0408-A</t>
  </si>
  <si>
    <t>14.006.0409-0</t>
  </si>
  <si>
    <t>ALIZAR EM MADEIRA DE LEI,DE 5X2CM.FORNECIMENTO E COLOCACAO</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</si>
  <si>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</si>
  <si>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</si>
  <si>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</si>
  <si>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</si>
  <si>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</si>
  <si>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</si>
  <si>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</si>
  <si>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</si>
  <si>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</si>
  <si>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</si>
  <si>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</si>
  <si>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</si>
  <si>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</si>
  <si>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</si>
  <si>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</si>
  <si>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</si>
  <si>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</si>
  <si>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</si>
  <si>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</si>
  <si>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</si>
  <si>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</si>
  <si>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</si>
  <si>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</si>
  <si>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</si>
  <si>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</si>
  <si>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</si>
  <si>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</si>
  <si>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</si>
  <si>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</si>
  <si>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</si>
  <si>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</si>
  <si>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</si>
  <si>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</si>
  <si>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</si>
  <si>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</si>
  <si>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</si>
  <si>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</si>
  <si>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</si>
  <si>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</si>
  <si>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</si>
  <si>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</si>
  <si>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</si>
  <si>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</si>
  <si>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</si>
  <si>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</si>
  <si>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</si>
  <si>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</si>
  <si>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</si>
  <si>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</si>
  <si>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</si>
  <si>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</si>
  <si>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</si>
  <si>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</si>
  <si>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</si>
  <si>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14.006.0648-A</t>
  </si>
  <si>
    <t>14.006.0680-0</t>
  </si>
  <si>
    <t>14.006.0680-A</t>
  </si>
  <si>
    <t>14.006.0685-0</t>
  </si>
  <si>
    <t>14.006.0685-A</t>
  </si>
  <si>
    <t>14.006.0688-0</t>
  </si>
  <si>
    <t>14.006.0688-A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</si>
  <si>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</si>
  <si>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</si>
  <si>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</si>
  <si>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</si>
  <si>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</si>
  <si>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</si>
  <si>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</si>
  <si>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</si>
  <si>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</si>
  <si>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</si>
  <si>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</si>
  <si>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</si>
  <si>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</si>
  <si>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</si>
  <si>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</si>
  <si>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</si>
  <si>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</si>
  <si>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</si>
  <si>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</si>
  <si>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</si>
  <si>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</si>
  <si>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</si>
  <si>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</si>
  <si>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</si>
  <si>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</si>
  <si>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</si>
  <si>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</si>
  <si>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</si>
  <si>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</si>
  <si>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</si>
  <si>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</si>
  <si>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</si>
  <si>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</si>
  <si>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</si>
  <si>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</si>
  <si>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</si>
  <si>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</si>
  <si>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</si>
  <si>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</si>
  <si>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</si>
  <si>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</si>
  <si>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</si>
  <si>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</si>
  <si>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</si>
  <si>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</si>
  <si>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</si>
  <si>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</si>
  <si>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</si>
  <si>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</si>
  <si>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</si>
  <si>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</si>
  <si>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</si>
  <si>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</si>
  <si>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</si>
  <si>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</si>
  <si>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</si>
  <si>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</si>
  <si>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</si>
  <si>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</si>
  <si>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</si>
  <si>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</si>
  <si>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</si>
  <si>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</si>
  <si>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</si>
  <si>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</si>
  <si>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</si>
  <si>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</si>
  <si>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</si>
  <si>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</si>
  <si>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</si>
  <si>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</si>
  <si>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</si>
  <si>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</si>
  <si>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</si>
  <si>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</si>
  <si>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</si>
  <si>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</si>
  <si>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</si>
  <si>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</si>
  <si>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</si>
  <si>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</si>
  <si>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</si>
  <si>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</si>
  <si>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</si>
  <si>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</si>
  <si>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</si>
  <si>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</si>
  <si>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</si>
  <si>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</si>
  <si>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</si>
  <si>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</si>
  <si>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</si>
  <si>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</si>
  <si>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</si>
  <si>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</si>
  <si>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</si>
  <si>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</si>
  <si>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</si>
  <si>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</si>
  <si>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</si>
  <si>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</si>
  <si>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</si>
  <si>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</si>
  <si>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</si>
  <si>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</si>
  <si>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</si>
  <si>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</si>
  <si>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</si>
  <si>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</si>
  <si>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</si>
  <si>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</si>
  <si>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</si>
  <si>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</si>
  <si>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</si>
  <si>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</si>
  <si>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</si>
  <si>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</si>
  <si>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</si>
  <si>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</si>
  <si>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</si>
  <si>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</si>
  <si>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</si>
  <si>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</si>
  <si>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</si>
  <si>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</si>
  <si>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</si>
  <si>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</si>
  <si>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</si>
  <si>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</si>
  <si>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</si>
  <si>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</si>
  <si>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</si>
  <si>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</si>
  <si>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</si>
  <si>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</si>
  <si>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</si>
  <si>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</si>
  <si>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</si>
  <si>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</si>
  <si>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</si>
  <si>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</si>
  <si>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</si>
  <si>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</si>
  <si>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</si>
  <si>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</si>
  <si>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</si>
  <si>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</si>
  <si>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</si>
  <si>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</si>
  <si>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</si>
  <si>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</si>
  <si>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</si>
  <si>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</si>
  <si>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</si>
  <si>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</si>
  <si>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</si>
  <si>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</si>
  <si>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</si>
  <si>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</si>
  <si>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</si>
  <si>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</si>
  <si>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</si>
  <si>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</si>
  <si>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</si>
  <si>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</si>
  <si>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</si>
  <si>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</si>
  <si>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</si>
  <si>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</si>
  <si>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</si>
  <si>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</si>
  <si>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</si>
  <si>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</si>
  <si>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</si>
  <si>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</si>
  <si>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</si>
  <si>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14.007.0322-A</t>
  </si>
  <si>
    <t>14.007.0324-0</t>
  </si>
  <si>
    <t>14.007.0324-A</t>
  </si>
  <si>
    <t>14.007.0326-0</t>
  </si>
  <si>
    <t>14.007.0326-A</t>
  </si>
  <si>
    <t>14.007.0328-0</t>
  </si>
  <si>
    <t>PORTA CADEADO DE 4.1/2",DE FERRO ZINCADO.FORNECIMENTO</t>
  </si>
  <si>
    <t>14.007.0328-A</t>
  </si>
  <si>
    <t>14.007.0330-0</t>
  </si>
  <si>
    <t>14.007.0330-A</t>
  </si>
  <si>
    <t>14.007.0332-0</t>
  </si>
  <si>
    <t>TARGETA DE FIO REDONDO,DE 2",EM FERRO CROMADO.FORNECIMENTO</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</si>
  <si>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</si>
  <si>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</si>
  <si>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</si>
  <si>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</si>
  <si>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</si>
  <si>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</si>
  <si>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</si>
  <si>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</si>
  <si>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</si>
  <si>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</si>
  <si>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</si>
  <si>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</si>
  <si>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</si>
  <si>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</si>
  <si>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</si>
  <si>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</si>
  <si>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</si>
  <si>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</si>
  <si>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</si>
  <si>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</si>
  <si>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</si>
  <si>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</si>
  <si>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</si>
  <si>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</si>
  <si>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PIVO PARA PORTA DE VIDRO TEMPERADO.FORNECIMENTO</t>
  </si>
  <si>
    <t>14.007.0348-A</t>
  </si>
  <si>
    <t>14.007.0360-0</t>
  </si>
  <si>
    <t>14.007.0360-A</t>
  </si>
  <si>
    <t>14.007.0365-0</t>
  </si>
  <si>
    <t>14.007.0365-A</t>
  </si>
  <si>
    <t>14.007.0390-0</t>
  </si>
  <si>
    <t>MOLA DE BILHA DE ACO,TAMANHO 12MM.FORNECIMENTO</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</si>
  <si>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</si>
  <si>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</si>
  <si>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</si>
  <si>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</si>
  <si>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</si>
  <si>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</si>
  <si>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</si>
  <si>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</si>
  <si>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</si>
  <si>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</si>
  <si>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</si>
  <si>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</si>
  <si>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</si>
  <si>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</si>
  <si>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</si>
  <si>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</si>
  <si>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</si>
  <si>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</si>
  <si>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</si>
  <si>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</si>
  <si>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</si>
  <si>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</si>
  <si>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</si>
  <si>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</si>
  <si>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</si>
  <si>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</si>
  <si>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</si>
  <si>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</si>
  <si>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</si>
  <si>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</si>
  <si>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</si>
  <si>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</si>
  <si>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</si>
  <si>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</si>
  <si>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</si>
  <si>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</si>
  <si>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</si>
  <si>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</si>
  <si>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</si>
  <si>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</si>
  <si>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</si>
  <si>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</si>
  <si>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</si>
  <si>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</si>
  <si>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</si>
  <si>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</si>
  <si>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</si>
  <si>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</si>
  <si>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</si>
  <si>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</si>
  <si>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</si>
  <si>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</si>
  <si>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</si>
  <si>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</si>
  <si>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</si>
  <si>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</si>
  <si>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</si>
  <si>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</si>
  <si>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</si>
  <si>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</si>
  <si>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</si>
  <si>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</si>
  <si>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</si>
  <si>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</si>
  <si>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</si>
  <si>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</si>
  <si>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</si>
  <si>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</si>
  <si>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</si>
  <si>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</si>
  <si>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</si>
  <si>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</si>
  <si>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</si>
  <si>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</si>
  <si>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</si>
  <si>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</si>
  <si>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</si>
  <si>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</si>
  <si>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</si>
  <si>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</si>
  <si>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</si>
  <si>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</si>
  <si>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</si>
  <si>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</si>
  <si>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</si>
  <si>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</si>
  <si>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</si>
  <si>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</si>
  <si>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</si>
  <si>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</si>
  <si>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</si>
  <si>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</si>
  <si>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</si>
  <si>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</si>
  <si>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</si>
  <si>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</si>
  <si>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</si>
  <si>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</si>
  <si>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</si>
  <si>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</si>
  <si>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</si>
  <si>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</si>
  <si>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</si>
  <si>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</si>
  <si>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</si>
  <si>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</si>
  <si>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</si>
  <si>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</si>
  <si>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</si>
  <si>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</si>
  <si>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</si>
  <si>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</si>
  <si>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</si>
  <si>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</si>
  <si>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</si>
  <si>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</si>
  <si>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</si>
  <si>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</si>
  <si>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</si>
  <si>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</si>
  <si>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</si>
  <si>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</si>
  <si>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</si>
  <si>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</si>
  <si>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</si>
  <si>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</si>
  <si>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</si>
  <si>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</si>
  <si>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</si>
  <si>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</si>
  <si>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</si>
  <si>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</si>
  <si>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</si>
  <si>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</si>
  <si>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</si>
  <si>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</si>
  <si>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</si>
  <si>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</si>
  <si>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</si>
  <si>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</si>
  <si>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</si>
  <si>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</si>
  <si>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</si>
  <si>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</si>
  <si>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</si>
  <si>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</si>
  <si>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</si>
  <si>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</si>
  <si>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</si>
  <si>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</si>
  <si>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</si>
  <si>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</si>
  <si>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</si>
  <si>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</si>
  <si>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</si>
  <si>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</si>
  <si>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</si>
  <si>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</si>
  <si>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</si>
  <si>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</si>
  <si>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</si>
  <si>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</si>
  <si>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</si>
  <si>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</si>
  <si>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</si>
  <si>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</si>
  <si>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</si>
  <si>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</si>
  <si>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</si>
  <si>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</si>
  <si>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</si>
  <si>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</si>
  <si>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</si>
  <si>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</si>
  <si>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</si>
  <si>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</si>
  <si>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</si>
  <si>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</si>
  <si>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</si>
  <si>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</si>
  <si>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</si>
  <si>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</si>
  <si>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</si>
  <si>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</si>
  <si>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</si>
  <si>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</si>
  <si>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</si>
  <si>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</si>
  <si>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</si>
  <si>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</si>
  <si>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</si>
  <si>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</si>
  <si>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</si>
  <si>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</si>
  <si>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</si>
  <si>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</si>
  <si>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</si>
  <si>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</si>
  <si>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</si>
  <si>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</si>
  <si>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</si>
  <si>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</si>
  <si>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</si>
  <si>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</si>
  <si>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</si>
  <si>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</si>
  <si>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</si>
  <si>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</si>
  <si>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</si>
  <si>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</si>
  <si>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</si>
  <si>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</si>
  <si>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</si>
  <si>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</si>
  <si>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</si>
  <si>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</si>
  <si>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</si>
  <si>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</si>
  <si>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</si>
  <si>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</si>
  <si>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</si>
  <si>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</si>
  <si>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</si>
  <si>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</si>
  <si>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</si>
  <si>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</si>
  <si>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</si>
  <si>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</si>
  <si>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</si>
  <si>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</si>
  <si>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</si>
  <si>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</si>
  <si>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</si>
  <si>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</si>
  <si>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</si>
  <si>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</si>
  <si>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</si>
  <si>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</si>
  <si>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</si>
  <si>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</si>
  <si>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</si>
  <si>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</si>
  <si>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</si>
  <si>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</si>
  <si>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</si>
  <si>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</si>
  <si>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</si>
  <si>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</si>
  <si>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</si>
  <si>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</si>
  <si>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</si>
  <si>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</si>
  <si>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</si>
  <si>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</si>
  <si>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</si>
  <si>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</si>
  <si>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</si>
  <si>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</si>
  <si>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</si>
  <si>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</si>
  <si>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</si>
  <si>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</si>
  <si>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</si>
  <si>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</si>
  <si>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</si>
  <si>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</si>
  <si>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</si>
  <si>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</si>
  <si>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</si>
  <si>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</si>
  <si>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</si>
  <si>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</si>
  <si>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</si>
  <si>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</si>
  <si>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</si>
  <si>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</si>
  <si>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</si>
  <si>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</si>
  <si>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</si>
  <si>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</si>
  <si>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</si>
  <si>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</si>
  <si>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</si>
  <si>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</si>
  <si>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</si>
  <si>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</si>
  <si>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</si>
  <si>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</si>
  <si>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</si>
  <si>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</si>
  <si>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</si>
  <si>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</si>
  <si>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</si>
  <si>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</si>
  <si>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</si>
  <si>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</si>
  <si>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</si>
  <si>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</si>
  <si>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</si>
  <si>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</si>
  <si>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</si>
  <si>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</si>
  <si>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</si>
  <si>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</si>
  <si>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</si>
  <si>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</si>
  <si>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</si>
  <si>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</si>
  <si>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</si>
  <si>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</si>
  <si>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</si>
  <si>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</si>
  <si>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</si>
  <si>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</si>
  <si>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</si>
  <si>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</si>
  <si>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</si>
  <si>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</si>
  <si>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</si>
  <si>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</si>
  <si>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</si>
  <si>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</si>
  <si>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</si>
  <si>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</si>
  <si>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</si>
  <si>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</si>
  <si>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</si>
  <si>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</si>
  <si>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</si>
  <si>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</si>
  <si>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</si>
  <si>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</si>
  <si>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</si>
  <si>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</si>
  <si>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</si>
  <si>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</si>
  <si>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</si>
  <si>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</si>
  <si>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</si>
  <si>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</si>
  <si>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</si>
  <si>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</si>
  <si>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</si>
  <si>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</si>
  <si>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</si>
  <si>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</si>
  <si>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</si>
  <si>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</si>
  <si>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</si>
  <si>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</si>
  <si>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</si>
  <si>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</si>
  <si>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</si>
  <si>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</si>
  <si>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</si>
  <si>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</si>
  <si>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</si>
  <si>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</si>
  <si>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</si>
  <si>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</si>
  <si>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</si>
  <si>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</si>
  <si>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</si>
  <si>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</si>
  <si>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</si>
  <si>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</si>
  <si>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</si>
  <si>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</si>
  <si>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</si>
  <si>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</si>
  <si>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</si>
  <si>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</si>
  <si>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</si>
  <si>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</si>
  <si>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</si>
  <si>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</si>
  <si>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</si>
  <si>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</si>
  <si>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</si>
  <si>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</si>
  <si>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</si>
  <si>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</si>
  <si>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</si>
  <si>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</si>
  <si>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</si>
  <si>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</si>
  <si>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</si>
  <si>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</si>
  <si>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</si>
  <si>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</si>
  <si>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</si>
  <si>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</si>
  <si>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</si>
  <si>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</si>
  <si>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</si>
  <si>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</si>
  <si>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</si>
  <si>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</si>
  <si>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</si>
  <si>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</si>
  <si>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</si>
  <si>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</si>
  <si>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</si>
  <si>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</si>
  <si>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</si>
  <si>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</si>
  <si>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</si>
  <si>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</si>
  <si>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</si>
  <si>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</si>
  <si>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</si>
  <si>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</si>
  <si>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</si>
  <si>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</si>
  <si>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</si>
  <si>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</si>
  <si>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</si>
  <si>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</si>
  <si>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</si>
  <si>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</si>
  <si>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</si>
  <si>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</si>
  <si>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</si>
  <si>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</si>
  <si>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</si>
  <si>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</si>
  <si>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</si>
  <si>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</si>
  <si>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</si>
  <si>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</si>
  <si>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</si>
  <si>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</si>
  <si>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</si>
  <si>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</si>
  <si>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</si>
  <si>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</si>
  <si>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</si>
  <si>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</si>
  <si>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</si>
  <si>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</si>
  <si>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</si>
  <si>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</si>
  <si>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</si>
  <si>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</si>
  <si>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</si>
  <si>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</si>
  <si>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</si>
  <si>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</si>
  <si>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</si>
  <si>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</si>
  <si>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</si>
  <si>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</si>
  <si>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</si>
  <si>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</si>
  <si>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</si>
  <si>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</si>
  <si>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</si>
  <si>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</si>
  <si>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</si>
  <si>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</si>
  <si>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</si>
  <si>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</si>
  <si>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</si>
  <si>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</si>
  <si>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</si>
  <si>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</si>
  <si>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</si>
  <si>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</si>
  <si>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</si>
  <si>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</si>
  <si>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</si>
  <si>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</si>
  <si>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</si>
  <si>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</si>
  <si>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</si>
  <si>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</si>
  <si>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</si>
  <si>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</si>
  <si>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</si>
  <si>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</si>
  <si>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</si>
  <si>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</si>
  <si>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</si>
  <si>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</si>
  <si>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</si>
  <si>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</si>
  <si>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</si>
  <si>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</si>
  <si>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</si>
  <si>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</si>
  <si>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</si>
  <si>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</si>
  <si>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</si>
  <si>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</si>
  <si>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</si>
  <si>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</si>
  <si>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</si>
  <si>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</si>
  <si>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</si>
  <si>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</si>
  <si>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</si>
  <si>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</si>
  <si>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</si>
  <si>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</si>
  <si>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</si>
  <si>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</si>
  <si>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</si>
  <si>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</si>
  <si>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</si>
  <si>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</si>
  <si>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</si>
  <si>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</si>
  <si>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</si>
  <si>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</si>
  <si>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</si>
  <si>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</si>
  <si>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</si>
  <si>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</si>
  <si>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</si>
  <si>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</si>
  <si>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</si>
  <si>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</si>
  <si>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</si>
  <si>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</si>
  <si>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</si>
  <si>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</si>
  <si>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</si>
  <si>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</si>
  <si>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</si>
  <si>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</si>
  <si>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</si>
  <si>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</si>
  <si>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</si>
  <si>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</si>
  <si>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</si>
  <si>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</si>
  <si>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</si>
  <si>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</si>
  <si>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</si>
  <si>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</si>
  <si>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</si>
  <si>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</si>
  <si>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</si>
  <si>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</si>
  <si>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</si>
  <si>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</si>
  <si>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</si>
  <si>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</si>
  <si>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</si>
  <si>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</si>
  <si>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</si>
  <si>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</si>
  <si>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</si>
  <si>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</si>
  <si>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</si>
  <si>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</si>
  <si>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</si>
  <si>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</si>
  <si>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</si>
  <si>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</si>
  <si>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</si>
  <si>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</si>
  <si>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</si>
  <si>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</si>
  <si>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</si>
  <si>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</si>
  <si>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</si>
  <si>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</si>
  <si>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</si>
  <si>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</si>
  <si>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</si>
  <si>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</si>
  <si>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</si>
  <si>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</si>
  <si>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</si>
  <si>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</si>
  <si>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</si>
  <si>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</si>
  <si>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</si>
  <si>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</si>
  <si>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</si>
  <si>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</si>
  <si>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</si>
  <si>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</si>
  <si>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</si>
  <si>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</si>
  <si>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</si>
  <si>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</si>
  <si>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</si>
  <si>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</si>
  <si>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</si>
  <si>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</si>
  <si>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</si>
  <si>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</si>
  <si>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</si>
  <si>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</si>
  <si>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</si>
  <si>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</si>
  <si>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</si>
  <si>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</si>
  <si>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</si>
  <si>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</si>
  <si>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REPARO DE VALVULA DE DESCARGA.FORNECIMENTO E SUBSTITUICAO</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</si>
  <si>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</si>
  <si>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</si>
  <si>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</si>
  <si>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</si>
  <si>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</si>
  <si>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</si>
  <si>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</si>
  <si>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</si>
  <si>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</si>
  <si>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</si>
  <si>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</si>
  <si>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</si>
  <si>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</si>
  <si>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</si>
  <si>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</si>
  <si>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</si>
  <si>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</si>
  <si>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</si>
  <si>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</si>
  <si>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</si>
  <si>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</si>
  <si>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</si>
  <si>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</si>
  <si>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</si>
  <si>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</si>
  <si>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</si>
  <si>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</si>
  <si>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</si>
  <si>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</si>
  <si>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</si>
  <si>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</si>
  <si>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</si>
  <si>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</si>
  <si>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</si>
  <si>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</si>
  <si>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</si>
  <si>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</si>
  <si>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</si>
  <si>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</si>
  <si>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</si>
  <si>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</si>
  <si>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</si>
  <si>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</si>
  <si>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</si>
  <si>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</si>
  <si>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</si>
  <si>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</si>
  <si>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</si>
  <si>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</si>
  <si>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</si>
  <si>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</si>
  <si>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</si>
  <si>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</si>
  <si>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</si>
  <si>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</si>
  <si>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</si>
  <si>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</si>
  <si>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</si>
  <si>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</si>
  <si>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</si>
  <si>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</si>
  <si>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</si>
  <si>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</si>
  <si>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</si>
  <si>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</si>
  <si>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</si>
  <si>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</si>
  <si>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</si>
  <si>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</si>
  <si>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</si>
  <si>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</si>
  <si>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</si>
  <si>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</si>
  <si>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</si>
  <si>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</si>
  <si>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</si>
  <si>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</si>
  <si>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</si>
  <si>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</si>
  <si>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</si>
  <si>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</si>
  <si>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</si>
  <si>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LUVA EM PVC RIGIDO SOLDAVEL,AZUL,DE 50MM.FORNECIMENTO</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</si>
  <si>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</si>
  <si>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</si>
  <si>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</si>
  <si>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</si>
  <si>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</si>
  <si>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</si>
  <si>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</si>
  <si>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</si>
  <si>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</si>
  <si>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</si>
  <si>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</si>
  <si>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</si>
  <si>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</si>
  <si>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</si>
  <si>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</si>
  <si>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</si>
  <si>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</si>
  <si>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</si>
  <si>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</si>
  <si>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</si>
  <si>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</si>
  <si>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</si>
  <si>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</si>
  <si>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</si>
  <si>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</si>
  <si>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</si>
  <si>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</si>
  <si>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</si>
  <si>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</si>
  <si>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</si>
  <si>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</si>
  <si>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</si>
  <si>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</si>
  <si>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</si>
  <si>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</si>
  <si>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</si>
  <si>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</si>
  <si>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</si>
  <si>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</si>
  <si>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</si>
  <si>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</si>
  <si>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</si>
  <si>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</si>
  <si>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</si>
  <si>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</si>
  <si>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</si>
  <si>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</si>
  <si>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</si>
  <si>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</si>
  <si>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</si>
  <si>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</si>
  <si>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</si>
  <si>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</si>
  <si>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</si>
  <si>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</si>
  <si>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</si>
  <si>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</si>
  <si>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</si>
  <si>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</si>
  <si>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</si>
  <si>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</si>
  <si>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</si>
  <si>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</si>
  <si>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</si>
  <si>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</si>
  <si>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</si>
  <si>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</si>
  <si>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</si>
  <si>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</si>
  <si>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</si>
  <si>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</si>
  <si>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</si>
  <si>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</si>
  <si>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</si>
  <si>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</si>
  <si>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</si>
  <si>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</si>
  <si>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</si>
  <si>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</si>
  <si>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</si>
  <si>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</si>
  <si>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</si>
  <si>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</si>
  <si>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</si>
  <si>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</si>
  <si>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</si>
  <si>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</si>
  <si>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</si>
  <si>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</si>
  <si>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</si>
  <si>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</si>
  <si>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</si>
  <si>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</si>
  <si>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</si>
  <si>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</si>
  <si>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</si>
  <si>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</si>
  <si>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</si>
  <si>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</si>
  <si>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</si>
  <si>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</si>
  <si>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</si>
  <si>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</si>
  <si>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</si>
  <si>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PRESILHA EM LATAO COM FURO DE 7MM.FORNECIMENTO E COLOCACAO</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</si>
  <si>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</si>
  <si>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</si>
  <si>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</si>
  <si>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</si>
  <si>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</si>
  <si>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</si>
  <si>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</si>
  <si>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</si>
  <si>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</si>
  <si>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</si>
  <si>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</si>
  <si>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</si>
  <si>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</si>
  <si>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</si>
  <si>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</si>
  <si>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</si>
  <si>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VERGALHAO DE COBRE DE 3/8".FORNECIMENTO E COLOCACAO</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</si>
  <si>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</si>
  <si>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</si>
  <si>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</si>
  <si>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</si>
  <si>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</si>
  <si>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</si>
  <si>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</si>
  <si>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</si>
  <si>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</si>
  <si>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</si>
  <si>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</si>
  <si>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</si>
  <si>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</si>
  <si>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</si>
  <si>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</si>
  <si>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</si>
  <si>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</si>
  <si>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</si>
  <si>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</si>
  <si>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</si>
  <si>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</si>
  <si>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</si>
  <si>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</si>
  <si>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</si>
  <si>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</si>
  <si>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</si>
  <si>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</si>
  <si>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</si>
  <si>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</si>
  <si>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</si>
  <si>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</si>
  <si>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</si>
  <si>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</si>
  <si>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</si>
  <si>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</si>
  <si>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</si>
  <si>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</si>
  <si>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</si>
  <si>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</si>
  <si>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</si>
  <si>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</si>
  <si>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</si>
  <si>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</si>
  <si>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</si>
  <si>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</si>
  <si>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</si>
  <si>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</si>
  <si>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</si>
  <si>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</si>
  <si>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</si>
  <si>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</si>
  <si>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</si>
  <si>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</si>
  <si>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</si>
  <si>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</si>
  <si>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</si>
  <si>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</si>
  <si>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</si>
  <si>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</si>
  <si>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</si>
  <si>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</si>
  <si>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</si>
  <si>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</si>
  <si>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</si>
  <si>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</si>
  <si>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</si>
  <si>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</si>
  <si>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</si>
  <si>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</si>
  <si>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</si>
  <si>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</si>
  <si>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</si>
  <si>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</si>
  <si>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</si>
  <si>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</si>
  <si>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</si>
  <si>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</si>
  <si>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</si>
  <si>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</si>
  <si>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</si>
  <si>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FUSIVEL FACA,DE 100A,250V,FIXO.FORNECIMENTO E COLOCACAO</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</si>
  <si>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</si>
  <si>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</si>
  <si>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</si>
  <si>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</si>
  <si>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</si>
  <si>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</si>
  <si>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</si>
  <si>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</si>
  <si>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</si>
  <si>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</si>
  <si>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</si>
  <si>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</si>
  <si>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</si>
  <si>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</si>
  <si>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</si>
  <si>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</si>
  <si>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</si>
  <si>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</si>
  <si>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</si>
  <si>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</si>
  <si>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</si>
  <si>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</si>
  <si>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</si>
  <si>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</si>
  <si>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</si>
  <si>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</si>
  <si>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</si>
  <si>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</si>
  <si>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</si>
  <si>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</si>
  <si>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</si>
  <si>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</si>
  <si>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</si>
  <si>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</si>
  <si>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</si>
  <si>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</si>
  <si>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</si>
  <si>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</si>
  <si>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</si>
  <si>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</si>
  <si>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</si>
  <si>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</si>
  <si>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</si>
  <si>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</si>
  <si>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</si>
  <si>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</si>
  <si>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</si>
  <si>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</si>
  <si>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</si>
  <si>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</si>
  <si>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</si>
  <si>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</si>
  <si>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</si>
  <si>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</si>
  <si>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</si>
  <si>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</si>
  <si>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</si>
  <si>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</si>
  <si>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</si>
  <si>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</si>
  <si>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</si>
  <si>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</si>
  <si>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</si>
  <si>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</si>
  <si>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</si>
  <si>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</si>
  <si>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</si>
  <si>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</si>
  <si>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</si>
  <si>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</si>
  <si>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</si>
  <si>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</si>
  <si>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</si>
  <si>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</si>
  <si>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</si>
  <si>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</si>
  <si>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</si>
  <si>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</si>
  <si>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</si>
  <si>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</si>
  <si>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</si>
  <si>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</si>
  <si>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</si>
  <si>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</si>
  <si>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</si>
  <si>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</si>
  <si>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</si>
  <si>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</si>
  <si>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</si>
  <si>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</si>
  <si>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</si>
  <si>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</si>
  <si>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</si>
  <si>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</si>
  <si>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</si>
  <si>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</si>
  <si>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</si>
  <si>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</si>
  <si>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</si>
  <si>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</si>
  <si>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</si>
  <si>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</si>
  <si>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</si>
  <si>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</si>
  <si>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</si>
  <si>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</si>
  <si>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</si>
  <si>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</si>
  <si>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</si>
  <si>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</si>
  <si>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</si>
  <si>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</si>
  <si>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</si>
  <si>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</si>
  <si>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</si>
  <si>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</si>
  <si>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</si>
  <si>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</si>
  <si>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</si>
  <si>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</si>
  <si>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</si>
  <si>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</si>
  <si>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</si>
  <si>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</si>
  <si>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</si>
  <si>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</si>
  <si>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</si>
  <si>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</si>
  <si>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</si>
  <si>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</si>
  <si>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</si>
  <si>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</si>
  <si>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</si>
  <si>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</si>
  <si>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</si>
  <si>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</si>
  <si>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</si>
  <si>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</si>
  <si>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</si>
  <si>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</si>
  <si>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</si>
  <si>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</si>
  <si>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</si>
  <si>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</si>
  <si>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</si>
  <si>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</si>
  <si>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</si>
  <si>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</si>
  <si>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</si>
  <si>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</si>
  <si>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</si>
  <si>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</si>
  <si>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</si>
  <si>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</si>
  <si>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</si>
  <si>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</si>
  <si>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</si>
  <si>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</si>
  <si>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</si>
  <si>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</si>
  <si>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</si>
  <si>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</si>
  <si>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</si>
  <si>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</si>
  <si>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</si>
  <si>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</si>
  <si>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</si>
  <si>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</si>
  <si>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</si>
  <si>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</si>
  <si>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</si>
  <si>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</si>
  <si>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</si>
  <si>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</si>
  <si>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</si>
  <si>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</si>
  <si>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</si>
  <si>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</si>
  <si>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</si>
  <si>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</si>
  <si>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</si>
  <si>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</si>
  <si>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</si>
  <si>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</si>
  <si>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</si>
  <si>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</si>
  <si>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</si>
  <si>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</si>
  <si>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</si>
  <si>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</si>
  <si>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</si>
  <si>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</si>
  <si>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</si>
  <si>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</si>
  <si>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</si>
  <si>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</si>
  <si>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</si>
  <si>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</si>
  <si>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</si>
  <si>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</si>
  <si>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</si>
  <si>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</si>
  <si>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</si>
  <si>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</si>
  <si>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</si>
  <si>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</si>
  <si>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</si>
  <si>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</si>
  <si>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</si>
  <si>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</si>
  <si>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</si>
  <si>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</si>
  <si>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</si>
  <si>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</si>
  <si>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</si>
  <si>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</si>
  <si>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</si>
  <si>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</si>
  <si>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</si>
  <si>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</si>
  <si>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</si>
  <si>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</si>
  <si>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</si>
  <si>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</si>
  <si>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</si>
  <si>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</si>
  <si>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</si>
  <si>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</si>
  <si>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</si>
  <si>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</si>
  <si>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</si>
  <si>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</si>
  <si>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</si>
  <si>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</si>
  <si>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</si>
  <si>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</si>
  <si>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</si>
  <si>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</si>
  <si>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</si>
  <si>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</si>
  <si>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</si>
  <si>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</si>
  <si>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</si>
  <si>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</si>
  <si>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</si>
  <si>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</si>
  <si>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</si>
  <si>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</si>
  <si>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</si>
  <si>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</si>
  <si>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</si>
  <si>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</si>
  <si>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</si>
  <si>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</si>
  <si>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</si>
  <si>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</si>
  <si>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</si>
  <si>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</si>
  <si>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</si>
  <si>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</si>
  <si>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</si>
  <si>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</si>
  <si>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</si>
  <si>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</si>
  <si>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</si>
  <si>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</si>
  <si>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</si>
  <si>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</si>
  <si>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</si>
  <si>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</si>
  <si>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</si>
  <si>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</si>
  <si>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</si>
  <si>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</si>
  <si>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</si>
  <si>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</si>
  <si>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</si>
  <si>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</si>
  <si>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</si>
  <si>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</si>
  <si>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</si>
  <si>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</si>
  <si>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</si>
  <si>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</si>
  <si>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</si>
  <si>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</si>
  <si>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</si>
  <si>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</si>
  <si>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</si>
  <si>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</si>
  <si>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</si>
  <si>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</si>
  <si>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</si>
  <si>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</si>
  <si>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</si>
  <si>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</si>
  <si>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</si>
  <si>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</si>
  <si>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</si>
  <si>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</si>
  <si>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</si>
  <si>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</si>
  <si>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</si>
  <si>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</si>
  <si>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</si>
  <si>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</si>
  <si>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</si>
  <si>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</si>
  <si>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</si>
  <si>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</si>
  <si>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</si>
  <si>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</si>
  <si>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</si>
  <si>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</si>
  <si>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</si>
  <si>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</si>
  <si>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</si>
  <si>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</si>
  <si>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</si>
  <si>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</si>
  <si>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</si>
  <si>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</si>
  <si>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</si>
  <si>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</si>
  <si>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</si>
  <si>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</si>
  <si>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</si>
  <si>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</si>
  <si>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</si>
  <si>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</si>
  <si>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</si>
  <si>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</si>
  <si>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</si>
  <si>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</si>
  <si>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</si>
  <si>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</si>
  <si>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</si>
  <si>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</si>
  <si>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</si>
  <si>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</si>
  <si>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</si>
  <si>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</si>
  <si>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</si>
  <si>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</si>
  <si>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</si>
  <si>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</si>
  <si>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</si>
  <si>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</si>
  <si>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</si>
  <si>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</si>
  <si>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</si>
  <si>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</si>
  <si>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</si>
  <si>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</si>
  <si>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</si>
  <si>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</si>
  <si>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</si>
  <si>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</si>
  <si>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</si>
  <si>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</si>
  <si>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</si>
  <si>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</si>
  <si>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</si>
  <si>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</si>
  <si>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</si>
  <si>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</si>
  <si>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</si>
  <si>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</si>
  <si>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</si>
  <si>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</si>
  <si>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</si>
  <si>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</si>
  <si>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</si>
  <si>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</si>
  <si>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</si>
  <si>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</si>
  <si>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</si>
  <si>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</si>
  <si>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</si>
  <si>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</si>
  <si>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</si>
  <si>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</si>
  <si>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</si>
  <si>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</si>
  <si>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</si>
  <si>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</si>
  <si>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</si>
  <si>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</si>
  <si>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</si>
  <si>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</si>
  <si>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</si>
  <si>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</si>
  <si>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</si>
  <si>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</si>
  <si>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</si>
  <si>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</si>
  <si>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</si>
  <si>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</si>
  <si>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</si>
  <si>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</si>
  <si>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</si>
  <si>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</si>
  <si>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</si>
  <si>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</si>
  <si>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</si>
  <si>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</si>
  <si>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</si>
  <si>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</si>
  <si>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</si>
  <si>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</si>
  <si>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</si>
  <si>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</si>
  <si>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</si>
  <si>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</si>
  <si>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</si>
  <si>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</si>
  <si>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</si>
  <si>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</si>
  <si>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</si>
  <si>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</si>
  <si>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</si>
  <si>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</si>
  <si>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</si>
  <si>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</si>
  <si>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</si>
  <si>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</si>
  <si>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</si>
  <si>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</si>
  <si>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</si>
  <si>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</si>
  <si>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</si>
  <si>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</si>
  <si>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</si>
  <si>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</si>
  <si>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</si>
  <si>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</si>
  <si>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</si>
  <si>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</si>
  <si>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</si>
  <si>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</si>
  <si>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</si>
  <si>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</si>
  <si>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</si>
  <si>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</si>
  <si>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</si>
  <si>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</si>
  <si>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</si>
  <si>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</si>
  <si>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</si>
  <si>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</si>
  <si>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</si>
  <si>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</si>
  <si>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</si>
  <si>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</si>
  <si>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</si>
  <si>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</si>
  <si>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</si>
  <si>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</si>
  <si>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</si>
  <si>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</si>
  <si>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</si>
  <si>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</si>
  <si>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</si>
  <si>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</si>
  <si>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</si>
  <si>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</si>
  <si>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</si>
  <si>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</si>
  <si>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</si>
  <si>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</si>
  <si>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</si>
  <si>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</si>
  <si>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</si>
  <si>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</si>
  <si>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</si>
  <si>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</si>
  <si>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</si>
  <si>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</si>
  <si>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</si>
  <si>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</si>
  <si>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</si>
  <si>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</si>
  <si>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</si>
  <si>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</si>
  <si>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</si>
  <si>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</si>
  <si>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</si>
  <si>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</si>
  <si>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</si>
  <si>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</si>
  <si>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</si>
  <si>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</si>
  <si>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</si>
  <si>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</si>
  <si>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</si>
  <si>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</si>
  <si>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</si>
  <si>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</si>
  <si>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</si>
  <si>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</si>
  <si>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</si>
  <si>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</si>
  <si>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</si>
  <si>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</si>
  <si>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</si>
  <si>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</si>
  <si>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</si>
  <si>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</si>
  <si>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</si>
  <si>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</si>
  <si>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</si>
  <si>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</si>
  <si>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</si>
  <si>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</si>
  <si>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</si>
  <si>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</si>
  <si>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</si>
  <si>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</si>
  <si>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</si>
  <si>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</si>
  <si>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</si>
  <si>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</si>
  <si>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</si>
  <si>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</si>
  <si>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</si>
  <si>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</si>
  <si>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</si>
  <si>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</si>
  <si>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</si>
  <si>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</si>
  <si>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</si>
  <si>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</si>
  <si>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</si>
  <si>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</si>
  <si>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</si>
  <si>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</si>
  <si>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</si>
  <si>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</si>
  <si>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</si>
  <si>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</si>
  <si>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</si>
  <si>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</si>
  <si>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</si>
  <si>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</si>
  <si>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</si>
  <si>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</si>
  <si>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</si>
  <si>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</si>
  <si>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</si>
  <si>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</si>
  <si>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</si>
  <si>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</si>
  <si>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</si>
  <si>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</si>
  <si>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</si>
  <si>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</si>
  <si>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</si>
  <si>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</si>
  <si>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</si>
  <si>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</si>
  <si>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</si>
  <si>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</si>
  <si>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</si>
  <si>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</si>
  <si>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</si>
  <si>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</si>
  <si>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</si>
  <si>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</si>
  <si>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</si>
  <si>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</si>
  <si>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</si>
  <si>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</si>
  <si>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</si>
  <si>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</si>
  <si>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</si>
  <si>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</si>
  <si>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</si>
  <si>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</si>
  <si>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</si>
  <si>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</si>
  <si>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</si>
  <si>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</si>
  <si>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</si>
  <si>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</si>
  <si>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</si>
  <si>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</si>
  <si>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</si>
  <si>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</si>
  <si>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</si>
  <si>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</si>
  <si>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</si>
  <si>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</si>
  <si>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</si>
  <si>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</si>
  <si>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</si>
  <si>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</si>
  <si>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</si>
  <si>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</si>
  <si>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</si>
  <si>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</si>
  <si>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</si>
  <si>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</si>
  <si>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</si>
  <si>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</si>
  <si>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</si>
  <si>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</si>
  <si>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</si>
  <si>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</si>
  <si>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</si>
  <si>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</si>
  <si>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</si>
  <si>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</si>
  <si>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</si>
  <si>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</si>
  <si>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</si>
  <si>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</si>
  <si>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</si>
  <si>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</si>
  <si>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</si>
  <si>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</si>
  <si>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</si>
  <si>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</si>
  <si>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</si>
  <si>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</si>
  <si>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</si>
  <si>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</si>
  <si>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</si>
  <si>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</si>
  <si>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</si>
  <si>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</si>
  <si>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</si>
  <si>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</si>
  <si>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</si>
  <si>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</si>
  <si>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</si>
  <si>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</si>
  <si>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</si>
  <si>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</si>
  <si>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</si>
  <si>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</si>
  <si>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</si>
  <si>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</si>
  <si>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</si>
  <si>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</si>
  <si>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</si>
  <si>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</si>
  <si>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</si>
  <si>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</si>
  <si>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</si>
  <si>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</si>
  <si>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</si>
  <si>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</si>
  <si>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</si>
  <si>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</si>
  <si>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</si>
  <si>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</si>
  <si>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</si>
  <si>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</si>
  <si>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</si>
  <si>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</si>
  <si>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</si>
  <si>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</si>
  <si>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</si>
  <si>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</si>
  <si>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</si>
  <si>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</si>
  <si>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</si>
  <si>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</si>
  <si>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</si>
  <si>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</si>
  <si>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</si>
  <si>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</si>
  <si>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</si>
  <si>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</si>
  <si>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</si>
  <si>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</si>
  <si>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</si>
  <si>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</si>
  <si>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</si>
  <si>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</si>
  <si>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</si>
  <si>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</si>
  <si>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</si>
  <si>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</si>
  <si>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</si>
  <si>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</si>
  <si>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</si>
  <si>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</si>
  <si>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</si>
  <si>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</si>
  <si>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</si>
  <si>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</si>
  <si>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</si>
  <si>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</si>
  <si>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</si>
  <si>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</si>
  <si>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</si>
  <si>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</si>
  <si>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</si>
  <si>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</si>
  <si>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</si>
  <si>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</si>
  <si>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</si>
  <si>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</si>
  <si>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</si>
  <si>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</si>
  <si>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</si>
  <si>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</si>
  <si>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</si>
  <si>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</si>
  <si>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</si>
  <si>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</si>
  <si>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</si>
  <si>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</si>
  <si>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</si>
  <si>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</si>
  <si>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</si>
  <si>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</si>
  <si>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</si>
  <si>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</si>
  <si>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</si>
  <si>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</si>
  <si>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</si>
  <si>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</si>
  <si>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</si>
  <si>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</si>
  <si>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</si>
  <si>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</si>
  <si>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</si>
  <si>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</si>
  <si>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</si>
  <si>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</si>
  <si>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</si>
  <si>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</si>
  <si>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</si>
  <si>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</si>
  <si>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</si>
  <si>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</si>
  <si>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</si>
  <si>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</si>
  <si>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</si>
  <si>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</si>
  <si>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</si>
  <si>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</si>
  <si>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</si>
  <si>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</si>
  <si>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</si>
  <si>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</si>
  <si>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</si>
  <si>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</si>
  <si>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</si>
  <si>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</si>
  <si>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</si>
  <si>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</si>
  <si>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</si>
  <si>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</si>
  <si>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</si>
  <si>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</si>
  <si>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</si>
  <si>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</si>
  <si>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</si>
  <si>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</si>
  <si>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</si>
  <si>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</si>
  <si>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</si>
  <si>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</si>
  <si>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</si>
  <si>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</si>
  <si>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</si>
  <si>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</si>
  <si>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</si>
  <si>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</si>
  <si>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</si>
  <si>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</si>
  <si>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</si>
  <si>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</si>
  <si>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</si>
  <si>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</si>
  <si>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</si>
  <si>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</si>
  <si>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</si>
  <si>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</si>
  <si>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</si>
  <si>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</si>
  <si>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</si>
  <si>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</si>
  <si>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</si>
  <si>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</si>
  <si>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</si>
  <si>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</si>
  <si>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</si>
  <si>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</si>
  <si>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</si>
  <si>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</si>
  <si>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</si>
  <si>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</si>
  <si>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</si>
  <si>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</si>
  <si>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</si>
  <si>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</si>
  <si>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</si>
  <si>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</si>
  <si>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</si>
  <si>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</si>
  <si>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</si>
  <si>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</si>
  <si>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</si>
  <si>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</si>
  <si>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</si>
  <si>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</si>
  <si>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</si>
  <si>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</si>
  <si>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</si>
  <si>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</si>
  <si>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</si>
  <si>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</si>
  <si>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</si>
  <si>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</si>
  <si>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</si>
  <si>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</si>
  <si>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</si>
  <si>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</si>
  <si>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</si>
  <si>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</si>
  <si>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</si>
  <si>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</si>
  <si>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</si>
  <si>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</si>
  <si>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</si>
  <si>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</si>
  <si>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</si>
  <si>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</si>
  <si>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</si>
  <si>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</si>
  <si>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</si>
  <si>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</si>
  <si>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</si>
  <si>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</si>
  <si>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</si>
  <si>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</si>
  <si>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</si>
  <si>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</si>
  <si>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</si>
  <si>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</si>
  <si>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</si>
  <si>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</si>
  <si>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</si>
  <si>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</si>
  <si>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</si>
  <si>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</si>
  <si>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</si>
  <si>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</si>
  <si>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</si>
  <si>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</si>
  <si>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</si>
  <si>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</si>
  <si>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</si>
  <si>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</si>
  <si>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</si>
  <si>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</si>
  <si>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</si>
  <si>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</si>
  <si>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</si>
  <si>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</si>
  <si>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</si>
  <si>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</si>
  <si>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</si>
  <si>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</si>
  <si>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</si>
  <si>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</si>
  <si>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</si>
  <si>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</si>
  <si>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</si>
  <si>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</si>
  <si>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</si>
  <si>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</si>
  <si>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</si>
  <si>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</si>
  <si>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</si>
  <si>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</si>
  <si>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</si>
  <si>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</si>
  <si>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</si>
  <si>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</si>
  <si>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</si>
  <si>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</si>
  <si>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</si>
  <si>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</si>
  <si>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</si>
  <si>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</si>
  <si>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</si>
  <si>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</si>
  <si>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</si>
  <si>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</si>
  <si>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</si>
  <si>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</si>
  <si>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</si>
  <si>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</si>
  <si>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</si>
  <si>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</si>
  <si>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</si>
  <si>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</si>
  <si>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</si>
  <si>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</si>
  <si>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</si>
  <si>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</si>
  <si>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</si>
  <si>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</si>
  <si>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</si>
  <si>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</si>
  <si>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</si>
  <si>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</si>
  <si>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</si>
  <si>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</si>
  <si>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</si>
  <si>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</si>
  <si>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</si>
  <si>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</si>
  <si>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</si>
  <si>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</si>
  <si>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</si>
  <si>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</si>
  <si>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</si>
  <si>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</si>
  <si>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</si>
  <si>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</si>
  <si>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</si>
  <si>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</si>
  <si>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</si>
  <si>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</si>
  <si>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</si>
  <si>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</si>
  <si>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</si>
  <si>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</si>
  <si>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</si>
  <si>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</si>
  <si>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</si>
  <si>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</si>
  <si>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</si>
  <si>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</si>
  <si>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</si>
  <si>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</si>
  <si>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</si>
  <si>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</si>
  <si>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</si>
  <si>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</si>
  <si>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</si>
  <si>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</si>
  <si>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</si>
  <si>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</si>
  <si>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</si>
  <si>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</si>
  <si>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</si>
  <si>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</si>
  <si>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</si>
  <si>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</si>
  <si>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</si>
  <si>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</si>
  <si>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</si>
  <si>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</si>
  <si>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</si>
  <si>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</si>
  <si>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</si>
  <si>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</si>
  <si>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</si>
  <si>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</si>
  <si>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</si>
  <si>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</si>
  <si>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</si>
  <si>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</si>
  <si>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</si>
  <si>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</si>
  <si>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</si>
  <si>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</si>
  <si>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</si>
  <si>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</si>
  <si>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</si>
  <si>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</si>
  <si>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</si>
  <si>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</si>
  <si>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</si>
  <si>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</si>
  <si>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</si>
  <si>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</si>
  <si>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</si>
  <si>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</si>
  <si>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</si>
  <si>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</si>
  <si>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</si>
  <si>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</si>
  <si>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</si>
  <si>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</si>
  <si>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</si>
  <si>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</si>
  <si>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</si>
  <si>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</si>
  <si>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</si>
  <si>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</si>
  <si>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</si>
  <si>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</si>
  <si>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</si>
  <si>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</si>
  <si>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</si>
  <si>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</si>
  <si>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</si>
  <si>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</si>
  <si>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</si>
  <si>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</si>
  <si>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</si>
  <si>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</si>
  <si>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</si>
  <si>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</si>
  <si>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</si>
  <si>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</si>
  <si>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</si>
  <si>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</si>
  <si>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</si>
  <si>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</si>
  <si>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</si>
  <si>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</si>
  <si>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</si>
  <si>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</si>
  <si>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</si>
  <si>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</si>
  <si>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</si>
  <si>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</si>
  <si>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</si>
  <si>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</si>
  <si>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</si>
  <si>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</si>
  <si>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</si>
  <si>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</si>
  <si>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</si>
  <si>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</si>
  <si>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</si>
  <si>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</si>
  <si>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</si>
  <si>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</si>
  <si>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</si>
  <si>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</si>
  <si>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</si>
  <si>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</si>
  <si>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</si>
  <si>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</si>
  <si>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</si>
  <si>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</si>
  <si>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</si>
  <si>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</si>
  <si>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</si>
  <si>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</si>
  <si>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</si>
  <si>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</si>
  <si>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</si>
  <si>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</si>
  <si>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</si>
  <si>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</si>
  <si>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</si>
  <si>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</si>
  <si>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</si>
  <si>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</si>
  <si>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</si>
  <si>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</si>
  <si>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</si>
  <si>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</si>
  <si>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</si>
  <si>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</si>
  <si>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</si>
  <si>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</si>
  <si>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</si>
  <si>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</si>
  <si>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</si>
  <si>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</si>
  <si>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</si>
  <si>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</si>
  <si>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</si>
  <si>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</si>
  <si>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</si>
  <si>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</si>
  <si>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</si>
  <si>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</si>
  <si>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</si>
  <si>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</si>
  <si>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</si>
  <si>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</si>
  <si>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</si>
  <si>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</si>
  <si>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</si>
  <si>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</si>
  <si>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</si>
  <si>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</si>
  <si>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</si>
  <si>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</si>
  <si>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</si>
  <si>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</si>
  <si>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</si>
  <si>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</si>
  <si>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</si>
  <si>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</si>
  <si>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</si>
  <si>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</si>
  <si>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</si>
  <si>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</si>
  <si>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</si>
  <si>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</si>
  <si>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</si>
  <si>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</si>
  <si>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</si>
  <si>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</si>
  <si>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</si>
  <si>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</si>
  <si>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</si>
  <si>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</si>
  <si>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</si>
  <si>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</si>
  <si>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</si>
  <si>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</si>
  <si>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</si>
  <si>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</si>
  <si>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</si>
  <si>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</si>
  <si>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</si>
  <si>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</si>
  <si>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</si>
  <si>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</si>
  <si>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</si>
  <si>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</si>
  <si>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</si>
  <si>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</si>
  <si>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</si>
  <si>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</si>
  <si>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</si>
  <si>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</si>
  <si>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</si>
  <si>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</si>
  <si>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</si>
  <si>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</si>
  <si>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</si>
  <si>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</si>
  <si>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</si>
  <si>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</si>
  <si>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</si>
  <si>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</si>
  <si>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</si>
  <si>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</si>
  <si>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</si>
  <si>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</si>
  <si>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</si>
  <si>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</si>
  <si>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</si>
  <si>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</si>
  <si>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</si>
  <si>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</si>
  <si>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</si>
  <si>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</si>
  <si>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</si>
  <si>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</si>
  <si>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</si>
  <si>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</si>
  <si>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</si>
  <si>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</si>
  <si>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</si>
  <si>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</si>
  <si>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</si>
  <si>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</si>
  <si>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</si>
  <si>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</si>
  <si>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</si>
  <si>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</si>
  <si>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</si>
  <si>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</si>
  <si>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</si>
  <si>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</si>
  <si>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</si>
  <si>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</si>
  <si>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</si>
  <si>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</si>
  <si>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</si>
  <si>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</si>
  <si>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</si>
  <si>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</si>
  <si>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</si>
  <si>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</si>
  <si>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</si>
  <si>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</si>
  <si>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</si>
  <si>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</si>
  <si>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</si>
  <si>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</si>
  <si>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</si>
  <si>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</si>
  <si>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</si>
  <si>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</si>
  <si>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</si>
  <si>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</si>
  <si>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</si>
  <si>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</si>
  <si>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</si>
  <si>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</si>
  <si>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</si>
  <si>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</si>
  <si>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</si>
  <si>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</si>
  <si>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</si>
  <si>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</si>
  <si>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</si>
  <si>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</si>
  <si>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</si>
  <si>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</si>
  <si>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</si>
  <si>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</si>
  <si>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</si>
  <si>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</si>
  <si>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</si>
  <si>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</si>
  <si>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</si>
  <si>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</si>
  <si>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</si>
  <si>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</si>
  <si>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</si>
  <si>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</si>
  <si>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</si>
  <si>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</si>
  <si>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</si>
  <si>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</si>
  <si>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</si>
  <si>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</si>
  <si>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</si>
  <si>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</si>
  <si>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</si>
  <si>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</si>
  <si>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</si>
  <si>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</si>
  <si>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</si>
  <si>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</si>
  <si>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</si>
  <si>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</si>
  <si>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</si>
  <si>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</si>
  <si>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</si>
  <si>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</si>
  <si>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</si>
  <si>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</si>
  <si>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</si>
  <si>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</si>
  <si>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</si>
  <si>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</si>
  <si>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</si>
  <si>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</si>
  <si>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</si>
  <si>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</si>
  <si>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</si>
  <si>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</si>
  <si>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</si>
  <si>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</si>
  <si>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</si>
  <si>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</si>
  <si>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</si>
  <si>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</si>
  <si>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</si>
  <si>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</si>
  <si>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</si>
  <si>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</si>
  <si>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</si>
  <si>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</si>
  <si>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</si>
  <si>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</si>
  <si>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</si>
  <si>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</si>
  <si>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</si>
  <si>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</si>
  <si>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</si>
  <si>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</si>
  <si>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</si>
  <si>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</si>
  <si>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</si>
  <si>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</si>
  <si>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</si>
  <si>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</si>
  <si>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</si>
  <si>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</si>
  <si>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</si>
  <si>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</si>
  <si>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</si>
  <si>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</si>
  <si>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</si>
  <si>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</si>
  <si>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</si>
  <si>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</si>
  <si>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</si>
  <si>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</si>
  <si>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</si>
  <si>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</si>
  <si>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</si>
  <si>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</si>
  <si>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</si>
  <si>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</si>
  <si>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</si>
  <si>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</si>
  <si>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</si>
  <si>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</si>
  <si>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</si>
  <si>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</si>
  <si>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</si>
  <si>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</si>
  <si>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</si>
  <si>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</si>
  <si>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</si>
  <si>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</si>
  <si>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</si>
  <si>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</si>
  <si>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</si>
  <si>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</si>
  <si>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</si>
  <si>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</si>
  <si>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</si>
  <si>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</si>
  <si>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</si>
  <si>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</si>
  <si>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</si>
  <si>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</si>
  <si>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</si>
  <si>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</si>
  <si>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</si>
  <si>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</si>
  <si>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</si>
  <si>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</si>
  <si>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</si>
  <si>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</si>
  <si>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</si>
  <si>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</si>
  <si>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</si>
  <si>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</si>
  <si>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</si>
  <si>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</si>
  <si>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</si>
  <si>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</si>
  <si>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</si>
  <si>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</si>
  <si>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</si>
  <si>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</si>
  <si>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</si>
  <si>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</si>
  <si>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</si>
  <si>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</si>
  <si>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</si>
  <si>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</si>
  <si>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</si>
  <si>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</si>
  <si>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</si>
  <si>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</si>
  <si>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</si>
  <si>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</si>
  <si>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</si>
  <si>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</si>
  <si>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</si>
  <si>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</si>
  <si>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</si>
  <si>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</si>
  <si>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</si>
  <si>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</si>
  <si>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</si>
  <si>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</si>
  <si>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</si>
  <si>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</si>
  <si>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</si>
  <si>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</si>
  <si>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</si>
  <si>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</si>
  <si>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</si>
  <si>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</si>
  <si>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</si>
  <si>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</si>
  <si>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</si>
  <si>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</si>
  <si>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</si>
  <si>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</si>
  <si>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</si>
  <si>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</si>
  <si>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</si>
  <si>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</si>
  <si>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</si>
  <si>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</si>
  <si>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</si>
  <si>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</si>
  <si>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</si>
  <si>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</si>
  <si>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</si>
  <si>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</si>
  <si>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</si>
  <si>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</si>
  <si>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</si>
  <si>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</si>
  <si>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</si>
  <si>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</si>
  <si>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</si>
  <si>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</si>
  <si>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</si>
  <si>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</si>
  <si>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</si>
  <si>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</si>
  <si>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</si>
  <si>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</si>
  <si>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</si>
  <si>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</si>
  <si>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</si>
  <si>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</si>
  <si>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</si>
  <si>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</si>
  <si>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</si>
  <si>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</si>
  <si>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</si>
  <si>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</si>
  <si>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</si>
  <si>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</si>
  <si>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</si>
  <si>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</si>
  <si>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</si>
  <si>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</si>
  <si>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</si>
  <si>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</si>
  <si>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</si>
  <si>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</si>
  <si>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</si>
  <si>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</si>
  <si>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</si>
  <si>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</si>
  <si>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</si>
  <si>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</si>
  <si>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</si>
  <si>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</si>
  <si>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</si>
  <si>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</si>
  <si>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</si>
  <si>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</si>
  <si>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</si>
  <si>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</si>
  <si>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</si>
  <si>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</si>
  <si>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</si>
  <si>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</si>
  <si>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</si>
  <si>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</si>
  <si>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</si>
  <si>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</si>
  <si>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</si>
  <si>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</si>
  <si>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</si>
  <si>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</si>
  <si>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</si>
  <si>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</si>
  <si>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</si>
  <si>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</si>
  <si>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</si>
  <si>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</si>
  <si>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</si>
  <si>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</si>
  <si>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</si>
  <si>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</si>
  <si>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</si>
  <si>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</si>
  <si>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</si>
  <si>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</si>
  <si>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</si>
  <si>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</si>
  <si>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</si>
  <si>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</si>
  <si>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</si>
  <si>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</si>
  <si>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</si>
  <si>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</si>
  <si>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</si>
  <si>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</si>
  <si>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</si>
  <si>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</si>
  <si>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</si>
  <si>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</si>
  <si>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</si>
  <si>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</si>
  <si>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</si>
  <si>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</si>
  <si>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</si>
  <si>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</si>
  <si>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</si>
  <si>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</si>
  <si>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</si>
  <si>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</si>
  <si>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</si>
  <si>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</si>
  <si>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</si>
  <si>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</si>
  <si>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</si>
  <si>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</si>
  <si>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</si>
  <si>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</si>
  <si>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</si>
  <si>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</si>
  <si>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</si>
  <si>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</si>
  <si>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</si>
  <si>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</si>
  <si>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</si>
  <si>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</si>
  <si>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</si>
  <si>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</si>
  <si>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</si>
  <si>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</si>
  <si>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</si>
  <si>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</si>
  <si>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</si>
  <si>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</si>
  <si>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</si>
  <si>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</si>
  <si>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</si>
  <si>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</si>
  <si>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</si>
  <si>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</si>
  <si>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</si>
  <si>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</si>
  <si>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</si>
  <si>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</si>
  <si>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</si>
  <si>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</si>
  <si>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</si>
  <si>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</si>
  <si>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</si>
  <si>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</si>
  <si>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</si>
  <si>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</si>
  <si>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</si>
  <si>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</si>
  <si>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</si>
  <si>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</si>
  <si>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</si>
  <si>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</si>
  <si>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</si>
  <si>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</si>
  <si>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</si>
  <si>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</si>
  <si>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</si>
  <si>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</si>
  <si>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</si>
  <si>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</si>
  <si>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</si>
  <si>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</si>
  <si>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</si>
  <si>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</si>
  <si>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</si>
  <si>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</si>
  <si>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</si>
  <si>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</si>
  <si>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</si>
  <si>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</si>
  <si>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</si>
  <si>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</si>
  <si>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</si>
  <si>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</si>
  <si>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</si>
  <si>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</si>
  <si>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</si>
  <si>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</si>
  <si>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</si>
  <si>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</si>
  <si>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</si>
  <si>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</si>
  <si>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</si>
  <si>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</si>
  <si>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</si>
  <si>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</si>
  <si>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</si>
  <si>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</si>
  <si>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</si>
  <si>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</si>
  <si>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</si>
  <si>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</si>
  <si>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</si>
  <si>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</si>
  <si>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</si>
  <si>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</si>
  <si>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</si>
  <si>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</si>
  <si>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</si>
  <si>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</si>
  <si>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</si>
  <si>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</si>
  <si>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</si>
  <si>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</si>
  <si>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</si>
  <si>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</si>
  <si>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</si>
  <si>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</si>
  <si>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</si>
  <si>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</si>
  <si>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</si>
  <si>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</si>
  <si>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</si>
  <si>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</si>
  <si>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</si>
  <si>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</si>
  <si>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</si>
  <si>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</si>
  <si>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</si>
  <si>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</si>
  <si>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</si>
  <si>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</si>
  <si>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</si>
  <si>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</si>
  <si>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</si>
  <si>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</si>
  <si>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</si>
  <si>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</si>
  <si>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</si>
  <si>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</si>
  <si>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</si>
  <si>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</si>
  <si>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</si>
  <si>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</si>
  <si>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</si>
  <si>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</si>
  <si>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</si>
  <si>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</si>
  <si>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</si>
  <si>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</si>
  <si>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</si>
  <si>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</si>
  <si>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</si>
  <si>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</si>
  <si>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</si>
  <si>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</si>
  <si>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</si>
  <si>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</si>
  <si>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</si>
  <si>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</si>
  <si>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</si>
  <si>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</si>
  <si>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</si>
  <si>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</si>
  <si>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</si>
  <si>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</si>
  <si>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</si>
  <si>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</si>
  <si>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</si>
  <si>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</si>
  <si>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</si>
  <si>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</si>
  <si>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</si>
  <si>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</si>
  <si>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</si>
  <si>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</si>
  <si>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</si>
  <si>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</si>
  <si>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</si>
  <si>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</si>
  <si>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</si>
  <si>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</si>
  <si>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</si>
  <si>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</si>
  <si>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</si>
  <si>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</si>
  <si>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</si>
  <si>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</si>
  <si>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</si>
  <si>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</si>
  <si>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</si>
  <si>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</si>
  <si>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</si>
  <si>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</si>
  <si>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</si>
  <si>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</si>
  <si>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</si>
  <si>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</si>
  <si>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</si>
  <si>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</si>
  <si>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</si>
  <si>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</si>
  <si>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</si>
  <si>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</si>
  <si>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</si>
  <si>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</si>
  <si>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</si>
  <si>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</si>
  <si>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</si>
  <si>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</si>
  <si>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</si>
  <si>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</si>
  <si>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</si>
  <si>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</si>
  <si>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</si>
  <si>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</si>
  <si>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</si>
  <si>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</si>
  <si>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</si>
  <si>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</si>
  <si>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</si>
  <si>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</si>
  <si>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</si>
  <si>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</si>
  <si>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</si>
  <si>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</si>
  <si>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</si>
  <si>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</si>
  <si>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</si>
  <si>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</si>
  <si>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</si>
  <si>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</si>
  <si>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</si>
  <si>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</si>
  <si>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</si>
  <si>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</si>
  <si>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</si>
  <si>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</si>
  <si>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</si>
  <si>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</si>
  <si>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</si>
  <si>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</si>
  <si>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</si>
  <si>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</si>
  <si>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</si>
  <si>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</si>
  <si>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</si>
  <si>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</si>
  <si>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</si>
  <si>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</si>
  <si>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</si>
  <si>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</si>
  <si>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</si>
  <si>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</si>
  <si>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</si>
  <si>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</si>
  <si>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</si>
  <si>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</si>
  <si>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</si>
  <si>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</si>
  <si>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</si>
  <si>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</si>
  <si>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</si>
  <si>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</si>
  <si>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</si>
  <si>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</si>
  <si>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</si>
  <si>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</si>
  <si>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</si>
  <si>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</si>
  <si>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</si>
  <si>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</si>
  <si>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</si>
  <si>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</si>
  <si>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</si>
  <si>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</si>
  <si>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</si>
  <si>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</si>
  <si>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</si>
  <si>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</si>
  <si>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</si>
  <si>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</si>
  <si>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</si>
  <si>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</si>
  <si>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</si>
  <si>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</si>
  <si>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</si>
  <si>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</si>
  <si>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</si>
  <si>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</si>
  <si>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</si>
  <si>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</si>
  <si>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</si>
  <si>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</si>
  <si>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</si>
  <si>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</si>
  <si>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</si>
  <si>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</si>
  <si>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</si>
  <si>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</si>
  <si>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</si>
  <si>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</si>
  <si>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</si>
  <si>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</si>
  <si>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</si>
  <si>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</si>
  <si>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</si>
  <si>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</si>
  <si>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</si>
  <si>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</si>
  <si>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</si>
  <si>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</si>
  <si>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</si>
  <si>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</si>
  <si>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</si>
  <si>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</si>
  <si>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</si>
  <si>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</si>
  <si>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</si>
  <si>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</si>
  <si>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</si>
  <si>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</si>
  <si>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ESPELHO PLASTICO 4"X2".FORNECIMENTO E COLOCACAO</t>
  </si>
  <si>
    <t>15.019.0070-A</t>
  </si>
  <si>
    <t>15.019.0081-0</t>
  </si>
  <si>
    <t>15.019.0081-A</t>
  </si>
  <si>
    <t>15.019.0082-0</t>
  </si>
  <si>
    <t>15.019.0082-A</t>
  </si>
  <si>
    <t>15.019.0090-0</t>
  </si>
  <si>
    <t>15.019.0090-A</t>
  </si>
  <si>
    <t>15.019.0095-0</t>
  </si>
  <si>
    <t>15.019.0095-A</t>
  </si>
  <si>
    <t>15.019.0100-0</t>
  </si>
  <si>
    <t>15.019.0100-A</t>
  </si>
  <si>
    <t>15.019.0110-0</t>
  </si>
  <si>
    <t>15.019.0110-A</t>
  </si>
  <si>
    <t>15.020.0010-0</t>
  </si>
  <si>
    <t>RECEPTACULO DE LOUCA PARA PENDENTE.FORNECIMENTO E COLOCACAO</t>
  </si>
  <si>
    <t>15.020.0010-A</t>
  </si>
  <si>
    <t>15.020.0027-0</t>
  </si>
  <si>
    <t>15.020.0027-A</t>
  </si>
  <si>
    <t>15.020.0028-0</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</si>
  <si>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</si>
  <si>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</si>
  <si>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</si>
  <si>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</si>
  <si>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</si>
  <si>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</si>
  <si>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</si>
  <si>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</si>
  <si>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</si>
  <si>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</si>
  <si>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</si>
  <si>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</si>
  <si>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</si>
  <si>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</si>
  <si>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</si>
  <si>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</si>
  <si>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</si>
  <si>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</si>
  <si>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</si>
  <si>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</si>
  <si>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</si>
  <si>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</si>
  <si>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</si>
  <si>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15.020.0039-A</t>
  </si>
  <si>
    <t>15.020.0040-0</t>
  </si>
  <si>
    <t>15.020.0040-A</t>
  </si>
  <si>
    <t>15.020.0042-0</t>
  </si>
  <si>
    <t>15.020.0042-A</t>
  </si>
  <si>
    <t>15.020.0044-0</t>
  </si>
  <si>
    <t>LAMPADA VAPOR DE MERCURIO,DE 80W.FORNECIMENTO E COLOCACAO</t>
  </si>
  <si>
    <t>15.020.0044-A</t>
  </si>
  <si>
    <t>15.020.0045-0</t>
  </si>
  <si>
    <t>LAMPADA VAPOR DE MERCURIO,DE 125W.FORNECIMENTO E COLOCACAO</t>
  </si>
  <si>
    <t>15.020.0045-A</t>
  </si>
  <si>
    <t>15.020.0050-0</t>
  </si>
  <si>
    <t>15.020.0050-A</t>
  </si>
  <si>
    <t>15.020.0055-0</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</si>
  <si>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</si>
  <si>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</si>
  <si>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</si>
  <si>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</si>
  <si>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</si>
  <si>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</si>
  <si>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</si>
  <si>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</si>
  <si>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</si>
  <si>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</si>
  <si>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</si>
  <si>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</si>
  <si>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</si>
  <si>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</si>
  <si>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</si>
  <si>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</si>
  <si>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</si>
  <si>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</si>
  <si>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</si>
  <si>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</si>
  <si>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</si>
  <si>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</si>
  <si>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</si>
  <si>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</si>
  <si>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</si>
  <si>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</si>
  <si>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</si>
  <si>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</si>
  <si>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</si>
  <si>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</si>
  <si>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</si>
  <si>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</si>
  <si>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</si>
  <si>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</si>
  <si>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</si>
  <si>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</si>
  <si>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</si>
  <si>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</si>
  <si>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</si>
  <si>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</si>
  <si>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</si>
  <si>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</si>
  <si>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</si>
  <si>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</si>
  <si>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</si>
  <si>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</si>
  <si>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</si>
  <si>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LAMPADA LED,DICROICA MR16 5W/12V.FORNECIMENTO E COLOCACAO</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</si>
  <si>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</si>
  <si>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</si>
  <si>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</si>
  <si>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</si>
  <si>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</si>
  <si>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</si>
  <si>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</si>
  <si>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</si>
  <si>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</si>
  <si>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</si>
  <si>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</si>
  <si>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</si>
  <si>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</si>
  <si>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</si>
  <si>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</si>
  <si>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</si>
  <si>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</si>
  <si>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</si>
  <si>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</si>
  <si>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</si>
  <si>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</si>
  <si>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</si>
  <si>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</si>
  <si>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</si>
  <si>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</si>
  <si>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</si>
  <si>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</si>
  <si>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</si>
  <si>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</si>
  <si>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</si>
  <si>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</si>
  <si>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</si>
  <si>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</si>
  <si>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</si>
  <si>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</si>
  <si>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</si>
  <si>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</si>
  <si>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</si>
  <si>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</si>
  <si>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</si>
  <si>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</si>
  <si>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</si>
  <si>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</si>
  <si>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</si>
  <si>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</si>
  <si>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</si>
  <si>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</si>
  <si>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</si>
  <si>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</si>
  <si>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</si>
  <si>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</si>
  <si>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</si>
  <si>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</si>
  <si>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</si>
  <si>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</si>
  <si>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</si>
  <si>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</si>
  <si>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</si>
  <si>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</si>
  <si>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</si>
  <si>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</si>
  <si>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</si>
  <si>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</si>
  <si>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</si>
  <si>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</si>
  <si>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</si>
  <si>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</si>
  <si>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</si>
  <si>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</si>
  <si>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</si>
  <si>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</si>
  <si>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</si>
  <si>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</si>
  <si>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</si>
  <si>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</si>
  <si>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</si>
  <si>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</si>
  <si>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</si>
  <si>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</si>
  <si>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</si>
  <si>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</si>
  <si>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</si>
  <si>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</si>
  <si>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</si>
  <si>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</si>
  <si>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</si>
  <si>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</si>
  <si>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</si>
  <si>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</si>
  <si>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</si>
  <si>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</si>
  <si>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</si>
  <si>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</si>
  <si>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</si>
  <si>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</si>
  <si>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</si>
  <si>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</si>
  <si>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</si>
  <si>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</si>
  <si>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</si>
  <si>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</si>
  <si>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</si>
  <si>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</si>
  <si>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</si>
  <si>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</si>
  <si>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</si>
  <si>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</si>
  <si>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</si>
  <si>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</si>
  <si>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</si>
  <si>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</si>
  <si>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</si>
  <si>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</si>
  <si>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</si>
  <si>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</si>
  <si>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</si>
  <si>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</si>
  <si>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</si>
  <si>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</si>
  <si>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</si>
  <si>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</si>
  <si>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</si>
  <si>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</si>
  <si>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</si>
  <si>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</si>
  <si>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</si>
  <si>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</si>
  <si>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</si>
  <si>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</si>
  <si>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</si>
  <si>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</si>
  <si>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</si>
  <si>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</si>
  <si>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</si>
  <si>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</si>
  <si>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</si>
  <si>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</si>
  <si>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</si>
  <si>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</si>
  <si>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</si>
  <si>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</si>
  <si>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</si>
  <si>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</si>
  <si>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</si>
  <si>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</si>
  <si>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</si>
  <si>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</si>
  <si>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</si>
  <si>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</si>
  <si>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</si>
  <si>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</si>
  <si>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</si>
  <si>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</si>
  <si>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</si>
  <si>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</si>
  <si>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</si>
  <si>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</si>
  <si>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</si>
  <si>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</si>
  <si>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</si>
  <si>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</si>
  <si>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</si>
  <si>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</si>
  <si>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</si>
  <si>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</si>
  <si>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</si>
  <si>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</si>
  <si>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</si>
  <si>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</si>
  <si>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</si>
  <si>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</si>
  <si>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</si>
  <si>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</si>
  <si>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</si>
  <si>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</si>
  <si>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</si>
  <si>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</si>
  <si>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</si>
  <si>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</si>
  <si>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</si>
  <si>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</si>
  <si>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</si>
  <si>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</si>
  <si>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</si>
  <si>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</si>
  <si>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</si>
  <si>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</si>
  <si>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</si>
  <si>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</si>
  <si>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</si>
  <si>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</si>
  <si>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</si>
  <si>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</si>
  <si>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</si>
  <si>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</si>
  <si>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</si>
  <si>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</si>
  <si>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</si>
  <si>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</si>
  <si>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</si>
  <si>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</si>
  <si>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</si>
  <si>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</si>
  <si>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</si>
  <si>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</si>
  <si>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</si>
  <si>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</si>
  <si>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</si>
  <si>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</si>
  <si>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</si>
  <si>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</si>
  <si>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</si>
  <si>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</si>
  <si>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</si>
  <si>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</si>
  <si>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</si>
  <si>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</si>
  <si>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</si>
  <si>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</si>
  <si>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</si>
  <si>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</si>
  <si>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</si>
  <si>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</si>
  <si>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</si>
  <si>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</si>
  <si>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</si>
  <si>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</si>
  <si>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</si>
  <si>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</si>
  <si>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</si>
  <si>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</si>
  <si>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</si>
  <si>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</si>
  <si>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</si>
  <si>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</si>
  <si>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</si>
  <si>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</si>
  <si>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</si>
  <si>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</si>
  <si>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</si>
  <si>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</si>
  <si>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</si>
  <si>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</si>
  <si>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</si>
  <si>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</si>
  <si>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</si>
  <si>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</si>
  <si>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</si>
  <si>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</si>
  <si>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</si>
  <si>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</si>
  <si>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</si>
  <si>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</si>
  <si>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</si>
  <si>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</si>
  <si>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</si>
  <si>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</si>
  <si>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</si>
  <si>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</si>
  <si>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</si>
  <si>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</si>
  <si>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</si>
  <si>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</si>
  <si>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</si>
  <si>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</si>
  <si>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</si>
  <si>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</si>
  <si>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</si>
  <si>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</si>
  <si>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</si>
  <si>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</si>
  <si>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</si>
  <si>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</si>
  <si>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</si>
  <si>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</si>
  <si>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</si>
  <si>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</si>
  <si>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</si>
  <si>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</si>
  <si>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</si>
  <si>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</si>
  <si>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</si>
  <si>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</si>
  <si>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</si>
  <si>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</si>
  <si>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</si>
  <si>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</si>
  <si>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</si>
  <si>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</si>
  <si>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</si>
  <si>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</si>
  <si>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</si>
  <si>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</si>
  <si>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</si>
  <si>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</si>
  <si>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</si>
  <si>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</si>
  <si>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</si>
  <si>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</si>
  <si>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</si>
  <si>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</si>
  <si>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</si>
  <si>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</si>
  <si>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</si>
  <si>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</si>
  <si>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</si>
  <si>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</si>
  <si>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</si>
  <si>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</si>
  <si>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</si>
  <si>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</si>
  <si>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</si>
  <si>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</si>
  <si>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</si>
  <si>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</si>
  <si>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</si>
  <si>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</si>
  <si>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</si>
  <si>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</si>
  <si>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</si>
  <si>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</si>
  <si>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</si>
  <si>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</si>
  <si>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</si>
  <si>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</si>
  <si>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</si>
  <si>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</si>
  <si>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</si>
  <si>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</si>
  <si>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</si>
  <si>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</si>
  <si>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</si>
  <si>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</si>
  <si>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</si>
  <si>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</si>
  <si>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</si>
  <si>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</si>
  <si>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</si>
  <si>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</si>
  <si>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</si>
  <si>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</si>
  <si>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</si>
  <si>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</si>
  <si>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</si>
  <si>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</si>
  <si>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</si>
  <si>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</si>
  <si>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</si>
  <si>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</si>
  <si>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</si>
  <si>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</si>
  <si>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</si>
  <si>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</si>
  <si>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</si>
  <si>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</si>
  <si>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</si>
  <si>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</si>
  <si>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</si>
  <si>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</si>
  <si>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</si>
  <si>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</si>
  <si>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</si>
  <si>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</si>
  <si>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</si>
  <si>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</si>
  <si>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</si>
  <si>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</si>
  <si>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</si>
  <si>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</si>
  <si>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</si>
  <si>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</si>
  <si>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</si>
  <si>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</si>
  <si>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</si>
  <si>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</si>
  <si>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</si>
  <si>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</si>
  <si>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</si>
  <si>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</si>
  <si>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</si>
  <si>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</si>
  <si>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</si>
  <si>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</si>
  <si>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</si>
  <si>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</si>
  <si>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</si>
  <si>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</si>
  <si>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</si>
  <si>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</si>
  <si>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</si>
  <si>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</si>
  <si>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</si>
  <si>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</si>
  <si>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</si>
  <si>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</si>
  <si>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</si>
  <si>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</si>
  <si>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</si>
  <si>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</si>
  <si>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</si>
  <si>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</si>
  <si>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</si>
  <si>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</si>
  <si>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</si>
  <si>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</si>
  <si>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</si>
  <si>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</si>
  <si>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</si>
  <si>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</si>
  <si>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</si>
  <si>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</si>
  <si>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</si>
  <si>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</si>
  <si>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</si>
  <si>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</si>
  <si>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</si>
  <si>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</si>
  <si>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</si>
  <si>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</si>
  <si>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</si>
  <si>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</si>
  <si>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</si>
  <si>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</si>
  <si>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</si>
  <si>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</si>
  <si>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</si>
  <si>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</si>
  <si>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</si>
  <si>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</si>
  <si>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</si>
  <si>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</si>
  <si>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</si>
  <si>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</si>
  <si>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</si>
  <si>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</si>
  <si>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</si>
  <si>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</si>
  <si>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</si>
  <si>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</si>
  <si>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</si>
  <si>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</si>
  <si>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</si>
  <si>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</si>
  <si>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</si>
  <si>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</si>
  <si>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</si>
  <si>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</si>
  <si>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</si>
  <si>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</si>
  <si>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</si>
  <si>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</si>
  <si>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</si>
  <si>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</si>
  <si>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</si>
  <si>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</si>
  <si>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</si>
  <si>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</si>
  <si>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</si>
  <si>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</si>
  <si>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</si>
  <si>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</si>
  <si>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</si>
  <si>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</si>
  <si>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</si>
  <si>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</si>
  <si>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</si>
  <si>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</si>
  <si>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</si>
  <si>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</si>
  <si>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</si>
  <si>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</si>
  <si>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</si>
  <si>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</si>
  <si>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</si>
  <si>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</si>
  <si>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</si>
  <si>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</si>
  <si>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</si>
  <si>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</si>
  <si>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</si>
  <si>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</si>
  <si>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</si>
  <si>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</si>
  <si>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</si>
  <si>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</si>
  <si>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</si>
  <si>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</si>
  <si>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</si>
  <si>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</si>
  <si>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</si>
  <si>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</si>
  <si>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</si>
  <si>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</si>
  <si>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</si>
  <si>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</si>
  <si>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</si>
  <si>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</si>
  <si>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</si>
  <si>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</si>
  <si>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</si>
  <si>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</si>
  <si>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</si>
  <si>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</si>
  <si>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</si>
  <si>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</si>
  <si>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</si>
  <si>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</si>
  <si>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</si>
  <si>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</si>
  <si>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</si>
  <si>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</si>
  <si>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</si>
  <si>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</si>
  <si>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</si>
  <si>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</si>
  <si>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</si>
  <si>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</si>
  <si>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</si>
  <si>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</si>
  <si>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</si>
  <si>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</si>
  <si>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</si>
  <si>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</si>
  <si>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</si>
  <si>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</si>
  <si>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</si>
  <si>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</si>
  <si>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</si>
  <si>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</si>
  <si>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</si>
  <si>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</si>
  <si>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</si>
  <si>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</si>
  <si>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</si>
  <si>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</si>
  <si>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</si>
  <si>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</si>
  <si>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</si>
  <si>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</si>
  <si>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</si>
  <si>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</si>
  <si>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</si>
  <si>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</si>
  <si>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</si>
  <si>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</si>
  <si>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</si>
  <si>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</si>
  <si>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15.038.0080-A</t>
  </si>
  <si>
    <t>15.038.0081-0</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</si>
  <si>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</si>
  <si>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</si>
  <si>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</si>
  <si>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</si>
  <si>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</si>
  <si>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</si>
  <si>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</si>
  <si>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</si>
  <si>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</si>
  <si>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</si>
  <si>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</si>
  <si>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</si>
  <si>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</si>
  <si>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</si>
  <si>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</si>
  <si>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</si>
  <si>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</si>
  <si>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</si>
  <si>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</si>
  <si>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</si>
  <si>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</si>
  <si>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</si>
  <si>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</si>
  <si>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</si>
  <si>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</si>
  <si>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</si>
  <si>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</si>
  <si>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</si>
  <si>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</si>
  <si>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15.038.0115-A</t>
  </si>
  <si>
    <t>15.038.0116-0</t>
  </si>
  <si>
    <t>15.038.0116-A</t>
  </si>
  <si>
    <t>15.038.0120-0</t>
  </si>
  <si>
    <t>15.038.0120-A</t>
  </si>
  <si>
    <t>15.038.0121-0</t>
  </si>
  <si>
    <t>15.038.0121-A</t>
  </si>
  <si>
    <t>15.038.0122-0</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</si>
  <si>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</si>
  <si>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</si>
  <si>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</si>
  <si>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</si>
  <si>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</si>
  <si>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</si>
  <si>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</si>
  <si>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</si>
  <si>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</si>
  <si>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</si>
  <si>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</si>
  <si>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</si>
  <si>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</si>
  <si>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</si>
  <si>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</si>
  <si>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</si>
  <si>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</si>
  <si>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</si>
  <si>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</si>
  <si>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</si>
  <si>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</si>
  <si>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</si>
  <si>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</si>
  <si>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</si>
  <si>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</si>
  <si>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</si>
  <si>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</si>
  <si>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</si>
  <si>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</si>
  <si>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</si>
  <si>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</si>
  <si>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</si>
  <si>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</si>
  <si>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</si>
  <si>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</si>
  <si>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</si>
  <si>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</si>
  <si>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</si>
  <si>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</si>
  <si>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</si>
  <si>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</si>
  <si>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</si>
  <si>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</si>
  <si>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</si>
  <si>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</si>
  <si>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</si>
  <si>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</si>
  <si>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</si>
  <si>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</si>
  <si>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</si>
  <si>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</si>
  <si>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</si>
  <si>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</si>
  <si>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</si>
  <si>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</si>
  <si>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</si>
  <si>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15.038.0160-A</t>
  </si>
  <si>
    <t>15.038.0161-0</t>
  </si>
  <si>
    <t>15.038.0161-A</t>
  </si>
  <si>
    <t>15.038.0162-0</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</si>
  <si>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</si>
  <si>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</si>
  <si>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</si>
  <si>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</si>
  <si>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</si>
  <si>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</si>
  <si>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</si>
  <si>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</si>
  <si>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</si>
  <si>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</si>
  <si>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</si>
  <si>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</si>
  <si>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</si>
  <si>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</si>
  <si>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</si>
  <si>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</si>
  <si>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</si>
  <si>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</si>
  <si>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</si>
  <si>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</si>
  <si>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</si>
  <si>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</si>
  <si>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</si>
  <si>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</si>
  <si>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</si>
  <si>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</si>
  <si>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</si>
  <si>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</si>
  <si>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</si>
  <si>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</si>
  <si>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</si>
  <si>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</si>
  <si>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</si>
  <si>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</si>
  <si>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</si>
  <si>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</si>
  <si>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</si>
  <si>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</si>
  <si>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</si>
  <si>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</si>
  <si>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</si>
  <si>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</si>
  <si>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</si>
  <si>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</si>
  <si>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</si>
  <si>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</si>
  <si>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</si>
  <si>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</si>
  <si>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</si>
  <si>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</si>
  <si>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</si>
  <si>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</si>
  <si>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</si>
  <si>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</si>
  <si>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</si>
  <si>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</si>
  <si>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</si>
  <si>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</si>
  <si>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</si>
  <si>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</si>
  <si>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</si>
  <si>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</si>
  <si>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</si>
  <si>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</si>
  <si>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</si>
  <si>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</si>
  <si>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</si>
  <si>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</si>
  <si>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</si>
  <si>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</si>
  <si>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</si>
  <si>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</si>
  <si>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</si>
  <si>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</si>
  <si>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</si>
  <si>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</si>
  <si>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</si>
  <si>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</si>
  <si>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</si>
  <si>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</si>
  <si>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</si>
  <si>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</si>
  <si>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</si>
  <si>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</si>
  <si>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</si>
  <si>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</si>
  <si>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</si>
  <si>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</si>
  <si>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</si>
  <si>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</si>
  <si>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</si>
  <si>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</si>
  <si>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</si>
  <si>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</si>
  <si>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</si>
  <si>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</si>
  <si>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</si>
  <si>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</si>
  <si>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</si>
  <si>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</si>
  <si>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</si>
  <si>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</si>
  <si>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</si>
  <si>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</si>
  <si>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</si>
  <si>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</si>
  <si>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</si>
  <si>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</si>
  <si>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</si>
  <si>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</si>
  <si>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</si>
  <si>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</si>
  <si>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</si>
  <si>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</si>
  <si>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</si>
  <si>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</si>
  <si>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</si>
  <si>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</si>
  <si>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</si>
  <si>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</si>
  <si>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</si>
  <si>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</si>
  <si>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</si>
  <si>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</si>
  <si>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</si>
  <si>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</si>
  <si>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</si>
  <si>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</si>
  <si>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</si>
  <si>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</si>
  <si>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</si>
  <si>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</si>
  <si>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</si>
  <si>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</si>
  <si>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</si>
  <si>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</si>
  <si>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</si>
  <si>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</si>
  <si>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</si>
  <si>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</si>
  <si>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</si>
  <si>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</si>
  <si>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</si>
  <si>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</si>
  <si>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</si>
  <si>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</si>
  <si>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</si>
  <si>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</si>
  <si>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</si>
  <si>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</si>
  <si>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</si>
  <si>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</si>
  <si>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</si>
  <si>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</si>
  <si>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</si>
  <si>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</si>
  <si>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</si>
  <si>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</si>
  <si>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</si>
  <si>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</si>
  <si>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</si>
  <si>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</si>
  <si>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</si>
  <si>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</si>
  <si>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</si>
  <si>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</si>
  <si>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</si>
  <si>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</si>
  <si>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</si>
  <si>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</si>
  <si>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</si>
  <si>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</si>
  <si>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</si>
  <si>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</si>
  <si>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</si>
  <si>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</si>
  <si>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</si>
  <si>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</si>
  <si>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</si>
  <si>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</si>
  <si>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</si>
  <si>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</si>
  <si>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</si>
  <si>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</si>
  <si>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</si>
  <si>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</si>
  <si>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</si>
  <si>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</si>
  <si>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</si>
  <si>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</si>
  <si>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</si>
  <si>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</si>
  <si>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</si>
  <si>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</si>
  <si>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</si>
  <si>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</si>
  <si>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</si>
  <si>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</si>
  <si>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</si>
  <si>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</si>
  <si>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</si>
  <si>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</si>
  <si>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</si>
  <si>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</si>
  <si>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</si>
  <si>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</si>
  <si>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</si>
  <si>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</si>
  <si>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</si>
  <si>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</si>
  <si>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</si>
  <si>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</si>
  <si>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</si>
  <si>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</si>
  <si>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</si>
  <si>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</si>
  <si>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</si>
  <si>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</si>
  <si>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</si>
  <si>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</si>
  <si>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</si>
  <si>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</si>
  <si>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</si>
  <si>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</si>
  <si>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</si>
  <si>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</si>
  <si>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</si>
  <si>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</si>
  <si>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</si>
  <si>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</si>
  <si>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</si>
  <si>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</si>
  <si>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</si>
  <si>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</si>
  <si>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</si>
  <si>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</si>
  <si>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</si>
  <si>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</si>
  <si>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</si>
  <si>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</si>
  <si>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</si>
  <si>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</si>
  <si>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</si>
  <si>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</si>
  <si>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</si>
  <si>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</si>
  <si>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</si>
  <si>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</si>
  <si>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</si>
  <si>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</si>
  <si>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</si>
  <si>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</si>
  <si>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</si>
  <si>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</si>
  <si>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</si>
  <si>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</si>
  <si>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</si>
  <si>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</si>
  <si>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</si>
  <si>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</si>
  <si>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</si>
  <si>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15.038.0350-A</t>
  </si>
  <si>
    <t>15.038.0351-0</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</si>
  <si>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</si>
  <si>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</si>
  <si>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</si>
  <si>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</si>
  <si>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</si>
  <si>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</si>
  <si>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</si>
  <si>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</si>
  <si>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</si>
  <si>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</si>
  <si>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</si>
  <si>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</si>
  <si>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</si>
  <si>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</si>
  <si>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</si>
  <si>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</si>
  <si>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</si>
  <si>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</si>
  <si>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</si>
  <si>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</si>
  <si>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</si>
  <si>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</si>
  <si>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</si>
  <si>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</si>
  <si>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</si>
  <si>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</si>
  <si>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</si>
  <si>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</si>
  <si>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</si>
  <si>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</si>
  <si>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</si>
  <si>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</si>
  <si>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</si>
  <si>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</si>
  <si>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</si>
  <si>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</si>
  <si>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</si>
  <si>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</si>
  <si>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</si>
  <si>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</si>
  <si>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</si>
  <si>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</si>
  <si>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</si>
  <si>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</si>
  <si>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</si>
  <si>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</si>
  <si>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</si>
  <si>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</si>
  <si>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</si>
  <si>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</si>
  <si>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</si>
  <si>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</si>
  <si>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</si>
  <si>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</si>
  <si>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</si>
  <si>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</si>
  <si>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</si>
  <si>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</si>
  <si>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</si>
  <si>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</si>
  <si>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</si>
  <si>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</si>
  <si>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</si>
  <si>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</si>
  <si>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</si>
  <si>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</si>
  <si>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</si>
  <si>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</si>
  <si>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</si>
  <si>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</si>
  <si>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</si>
  <si>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</si>
  <si>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</si>
  <si>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</si>
  <si>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</si>
  <si>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</si>
  <si>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</si>
  <si>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</si>
  <si>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</si>
  <si>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</si>
  <si>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</si>
  <si>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</si>
  <si>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</si>
  <si>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</si>
  <si>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</si>
  <si>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</si>
  <si>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</si>
  <si>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</si>
  <si>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</si>
  <si>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</si>
  <si>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</si>
  <si>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</si>
  <si>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</si>
  <si>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</si>
  <si>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</si>
  <si>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</si>
  <si>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</si>
  <si>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</si>
  <si>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</si>
  <si>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</si>
  <si>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</si>
  <si>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</si>
  <si>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</si>
  <si>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</si>
  <si>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</si>
  <si>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</si>
  <si>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</si>
  <si>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</si>
  <si>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</si>
  <si>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</si>
  <si>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</si>
  <si>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</si>
  <si>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</si>
  <si>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</si>
  <si>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</si>
  <si>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</si>
  <si>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</si>
  <si>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</si>
  <si>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</si>
  <si>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</si>
  <si>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</si>
  <si>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</si>
  <si>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</si>
  <si>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</si>
  <si>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</si>
  <si>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</si>
  <si>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</si>
  <si>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</si>
  <si>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</si>
  <si>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</si>
  <si>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</si>
  <si>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</si>
  <si>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</si>
  <si>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</si>
  <si>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</si>
  <si>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</si>
  <si>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</si>
  <si>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</si>
  <si>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</si>
  <si>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</si>
  <si>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</si>
  <si>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</si>
  <si>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</si>
  <si>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</si>
  <si>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</si>
  <si>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</si>
  <si>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</si>
  <si>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</si>
  <si>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</si>
  <si>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</si>
  <si>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</si>
  <si>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</si>
  <si>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</si>
  <si>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</si>
  <si>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</si>
  <si>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</si>
  <si>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</si>
  <si>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</si>
  <si>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</si>
  <si>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</si>
  <si>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</si>
  <si>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</si>
  <si>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</si>
  <si>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</si>
  <si>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</si>
  <si>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</si>
  <si>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</si>
  <si>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</si>
  <si>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</si>
  <si>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</si>
  <si>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</si>
  <si>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</si>
  <si>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</si>
  <si>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</si>
  <si>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</si>
  <si>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</si>
  <si>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</si>
  <si>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</si>
  <si>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</si>
  <si>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</si>
  <si>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</si>
  <si>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</si>
  <si>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</si>
  <si>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</si>
  <si>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</si>
  <si>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</si>
  <si>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</si>
  <si>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</si>
  <si>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</si>
  <si>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</si>
  <si>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</si>
  <si>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</si>
  <si>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</si>
  <si>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</si>
  <si>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</si>
  <si>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</si>
  <si>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</si>
  <si>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</si>
  <si>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</si>
  <si>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</si>
  <si>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</si>
  <si>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</si>
  <si>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</si>
  <si>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</si>
  <si>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</si>
  <si>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</si>
  <si>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</si>
  <si>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</si>
  <si>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</si>
  <si>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</si>
  <si>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</si>
  <si>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</si>
  <si>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</si>
  <si>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</si>
  <si>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</si>
  <si>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</si>
  <si>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</si>
  <si>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</si>
  <si>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</si>
  <si>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</si>
  <si>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</si>
  <si>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</si>
  <si>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</si>
  <si>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</si>
  <si>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</si>
  <si>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</si>
  <si>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</si>
  <si>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</si>
  <si>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</si>
  <si>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</si>
  <si>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</si>
  <si>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</si>
  <si>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</si>
  <si>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</si>
  <si>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</si>
  <si>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</si>
  <si>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</si>
  <si>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</si>
  <si>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</si>
  <si>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</si>
  <si>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</si>
  <si>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</si>
  <si>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</si>
  <si>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</si>
  <si>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</si>
  <si>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</si>
  <si>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</si>
  <si>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</si>
  <si>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</si>
  <si>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</si>
  <si>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</si>
  <si>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</si>
  <si>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</si>
  <si>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</si>
  <si>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</si>
  <si>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</si>
  <si>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</si>
  <si>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</si>
  <si>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</si>
  <si>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</si>
  <si>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</si>
  <si>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</si>
  <si>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</si>
  <si>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</si>
  <si>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</si>
  <si>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</si>
  <si>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</si>
  <si>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</si>
  <si>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</si>
  <si>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</si>
  <si>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</si>
  <si>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</si>
  <si>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</si>
  <si>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</si>
  <si>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</si>
  <si>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</si>
  <si>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</si>
  <si>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</si>
  <si>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</si>
  <si>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</si>
  <si>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</si>
  <si>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</si>
  <si>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</si>
  <si>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</si>
  <si>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</si>
  <si>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</si>
  <si>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</si>
  <si>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</si>
  <si>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</si>
  <si>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</si>
  <si>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</si>
  <si>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</si>
  <si>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</si>
  <si>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</si>
  <si>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</si>
  <si>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</si>
  <si>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</si>
  <si>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</si>
  <si>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</si>
  <si>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</si>
  <si>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</si>
  <si>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</si>
  <si>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</si>
  <si>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</si>
  <si>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</si>
  <si>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</si>
  <si>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</si>
  <si>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</si>
  <si>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</si>
  <si>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</si>
  <si>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</si>
  <si>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</si>
  <si>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</si>
  <si>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</si>
  <si>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</si>
  <si>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</si>
  <si>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</si>
  <si>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</si>
  <si>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</si>
  <si>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</si>
  <si>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</si>
  <si>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</si>
  <si>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</si>
  <si>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</si>
  <si>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</si>
  <si>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</si>
  <si>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</si>
  <si>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</si>
  <si>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</si>
  <si>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</si>
  <si>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</si>
  <si>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</si>
  <si>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</si>
  <si>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</si>
  <si>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</si>
  <si>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</si>
  <si>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</si>
  <si>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</si>
  <si>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</si>
  <si>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</si>
  <si>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</si>
  <si>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</si>
  <si>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</si>
  <si>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</si>
  <si>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</si>
  <si>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</si>
  <si>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</si>
  <si>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</si>
  <si>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</si>
  <si>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</si>
  <si>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</si>
  <si>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</si>
  <si>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</si>
  <si>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</si>
  <si>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</si>
  <si>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</si>
  <si>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</si>
  <si>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</si>
  <si>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</si>
  <si>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</si>
  <si>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</si>
  <si>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</si>
  <si>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</si>
  <si>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</si>
  <si>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</si>
  <si>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</si>
  <si>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</si>
  <si>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</si>
  <si>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</si>
  <si>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</si>
  <si>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</si>
  <si>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</si>
  <si>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</si>
  <si>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</si>
  <si>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</si>
  <si>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</si>
  <si>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</si>
  <si>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</si>
  <si>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</si>
  <si>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</si>
  <si>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</si>
  <si>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</si>
  <si>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</si>
  <si>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</si>
  <si>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</si>
  <si>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</si>
  <si>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</si>
  <si>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</si>
  <si>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</si>
  <si>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</si>
  <si>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</si>
  <si>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</si>
  <si>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</si>
  <si>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</si>
  <si>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</si>
  <si>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</si>
  <si>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</si>
  <si>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</si>
  <si>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</si>
  <si>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</si>
  <si>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</si>
  <si>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</si>
  <si>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</si>
  <si>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</si>
  <si>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</si>
  <si>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</si>
  <si>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</si>
  <si>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</si>
  <si>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</si>
  <si>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</si>
  <si>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</si>
  <si>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</si>
  <si>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</si>
  <si>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</si>
  <si>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</si>
  <si>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</si>
  <si>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</si>
  <si>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</si>
  <si>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</si>
  <si>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</si>
  <si>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</si>
  <si>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</si>
  <si>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</si>
  <si>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</si>
  <si>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</si>
  <si>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</si>
  <si>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</si>
  <si>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</si>
  <si>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</si>
  <si>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</si>
  <si>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</si>
  <si>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</si>
  <si>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</si>
  <si>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</si>
  <si>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</si>
  <si>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</si>
  <si>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</si>
  <si>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</si>
  <si>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</si>
  <si>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</si>
  <si>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</si>
  <si>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</si>
  <si>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</si>
  <si>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</si>
  <si>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</si>
  <si>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</si>
  <si>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</si>
  <si>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</si>
  <si>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</si>
  <si>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</si>
  <si>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</si>
  <si>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</si>
  <si>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</si>
  <si>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</si>
  <si>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</si>
  <si>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</si>
  <si>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</si>
  <si>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</si>
  <si>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</si>
  <si>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</si>
  <si>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</si>
  <si>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</si>
  <si>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</si>
  <si>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</si>
  <si>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</si>
  <si>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</si>
  <si>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</si>
  <si>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</si>
  <si>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</si>
  <si>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</si>
  <si>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</si>
  <si>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</si>
  <si>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</si>
  <si>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</si>
  <si>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</si>
  <si>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</si>
  <si>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</si>
  <si>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</si>
  <si>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</si>
  <si>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</si>
  <si>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</si>
  <si>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</si>
  <si>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</si>
  <si>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</si>
  <si>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</si>
  <si>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</si>
  <si>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</si>
  <si>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</si>
  <si>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</si>
  <si>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</si>
  <si>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</si>
  <si>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</si>
  <si>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</si>
  <si>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</si>
  <si>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</si>
  <si>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</si>
  <si>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</si>
  <si>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</si>
  <si>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</si>
  <si>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</si>
  <si>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</si>
  <si>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</si>
  <si>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</si>
  <si>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</si>
  <si>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</si>
  <si>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</si>
  <si>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</si>
  <si>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</si>
  <si>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</si>
  <si>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</si>
  <si>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</si>
  <si>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</si>
  <si>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</si>
  <si>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</si>
  <si>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</si>
  <si>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</si>
  <si>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</si>
  <si>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</si>
  <si>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</si>
  <si>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</si>
  <si>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</si>
  <si>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</si>
  <si>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</si>
  <si>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</si>
  <si>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</si>
  <si>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</si>
  <si>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</si>
  <si>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</si>
  <si>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</si>
  <si>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</si>
  <si>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</si>
  <si>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</si>
  <si>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</si>
  <si>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</si>
  <si>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</si>
  <si>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</si>
  <si>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</si>
  <si>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</si>
  <si>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</si>
  <si>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</si>
  <si>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</si>
  <si>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</si>
  <si>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</si>
  <si>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</si>
  <si>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</si>
  <si>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</si>
  <si>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</si>
  <si>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</si>
  <si>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</si>
  <si>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</si>
  <si>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</si>
  <si>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</si>
  <si>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</si>
  <si>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</si>
  <si>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</si>
  <si>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</si>
  <si>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</si>
  <si>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</si>
  <si>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</si>
  <si>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</si>
  <si>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</si>
  <si>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</si>
  <si>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</si>
  <si>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</si>
  <si>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</si>
  <si>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</si>
  <si>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</si>
  <si>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</si>
  <si>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</si>
  <si>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</si>
  <si>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</si>
  <si>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</si>
  <si>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</si>
  <si>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</si>
  <si>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</si>
  <si>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</si>
  <si>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</si>
  <si>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</si>
  <si>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</si>
  <si>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</si>
  <si>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</si>
  <si>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16.001.0085-0</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</si>
  <si>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</si>
  <si>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</si>
  <si>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</si>
  <si>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</si>
  <si>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</si>
  <si>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</si>
  <si>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</si>
  <si>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</si>
  <si>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</si>
  <si>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</si>
  <si>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</si>
  <si>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</si>
  <si>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</si>
  <si>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</si>
  <si>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</si>
  <si>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</si>
  <si>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</si>
  <si>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</si>
  <si>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</si>
  <si>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</si>
  <si>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</si>
  <si>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</si>
  <si>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</si>
  <si>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</si>
  <si>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</si>
  <si>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</si>
  <si>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</si>
  <si>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</si>
  <si>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CAIBRO DE MADEIRA SERRADA COM 3"X2".FORNECIMENTO E COLOCACAO</t>
  </si>
  <si>
    <t>16.001.0116-A</t>
  </si>
  <si>
    <t>16.001.0117-0</t>
  </si>
  <si>
    <t>16.001.0117-A</t>
  </si>
  <si>
    <t>16.001.0118-0</t>
  </si>
  <si>
    <t>RIPA DE MADEIRA SERRADA DE 1,5X4CM.FORNECIMENTO E COLOCACAO</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</si>
  <si>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</si>
  <si>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</si>
  <si>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</si>
  <si>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</si>
  <si>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</si>
  <si>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</si>
  <si>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</si>
  <si>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</si>
  <si>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</si>
  <si>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</si>
  <si>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</si>
  <si>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</si>
  <si>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</si>
  <si>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</si>
  <si>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</si>
  <si>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</si>
  <si>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</si>
  <si>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</si>
  <si>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</si>
  <si>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</si>
  <si>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</si>
  <si>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</si>
  <si>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</si>
  <si>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</si>
  <si>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</si>
  <si>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</si>
  <si>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</si>
  <si>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</si>
  <si>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</si>
  <si>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</si>
  <si>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</si>
  <si>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</si>
  <si>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</si>
  <si>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</si>
  <si>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</si>
  <si>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</si>
  <si>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</si>
  <si>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</si>
  <si>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</si>
  <si>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</si>
  <si>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</si>
  <si>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</si>
  <si>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</si>
  <si>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</si>
  <si>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</si>
  <si>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</si>
  <si>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</si>
  <si>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</si>
  <si>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</si>
  <si>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16.005.0006-0</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</si>
  <si>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</si>
  <si>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</si>
  <si>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</si>
  <si>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</si>
  <si>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</si>
  <si>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</si>
  <si>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</si>
  <si>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</si>
  <si>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</si>
  <si>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</si>
  <si>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</si>
  <si>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</si>
  <si>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</si>
  <si>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</si>
  <si>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</si>
  <si>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</si>
  <si>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</si>
  <si>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</si>
  <si>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</si>
  <si>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</si>
  <si>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</si>
  <si>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</si>
  <si>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</si>
  <si>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</si>
  <si>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</si>
  <si>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</si>
  <si>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</si>
  <si>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</si>
  <si>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</si>
  <si>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</si>
  <si>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</si>
  <si>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</si>
  <si>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</si>
  <si>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</si>
  <si>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</si>
  <si>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</si>
  <si>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</si>
  <si>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</si>
  <si>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</si>
  <si>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</si>
  <si>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</si>
  <si>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</si>
  <si>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</si>
  <si>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</si>
  <si>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</si>
  <si>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</si>
  <si>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</si>
  <si>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</si>
  <si>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</si>
  <si>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</si>
  <si>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</si>
  <si>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</si>
  <si>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</si>
  <si>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</si>
  <si>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</si>
  <si>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</si>
  <si>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</si>
  <si>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</si>
  <si>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</si>
  <si>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</si>
  <si>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</si>
  <si>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</si>
  <si>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</si>
  <si>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</si>
  <si>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</si>
  <si>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</si>
  <si>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</si>
  <si>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</si>
  <si>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</si>
  <si>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</si>
  <si>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</si>
  <si>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</si>
  <si>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</si>
  <si>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</si>
  <si>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</si>
  <si>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</si>
  <si>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</si>
  <si>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</si>
  <si>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</si>
  <si>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</si>
  <si>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</si>
  <si>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</si>
  <si>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</si>
  <si>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</si>
  <si>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</si>
  <si>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</si>
  <si>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</si>
  <si>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</si>
  <si>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</si>
  <si>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</si>
  <si>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</si>
  <si>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</si>
  <si>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</si>
  <si>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</si>
  <si>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</si>
  <si>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</si>
  <si>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</si>
  <si>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</si>
  <si>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</si>
  <si>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</si>
  <si>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</si>
  <si>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</si>
  <si>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</si>
  <si>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</si>
  <si>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</si>
  <si>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</si>
  <si>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</si>
  <si>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</si>
  <si>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</si>
  <si>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</si>
  <si>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</si>
  <si>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</si>
  <si>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</si>
  <si>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</si>
  <si>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</si>
  <si>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</si>
  <si>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</si>
  <si>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</si>
  <si>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</si>
  <si>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</si>
  <si>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</si>
  <si>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</si>
  <si>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</si>
  <si>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</si>
  <si>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</si>
  <si>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</si>
  <si>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</si>
  <si>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</si>
  <si>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</si>
  <si>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</si>
  <si>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</si>
  <si>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</si>
  <si>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</si>
  <si>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</si>
  <si>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</si>
  <si>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</si>
  <si>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</si>
  <si>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</si>
  <si>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</si>
  <si>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</si>
  <si>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</si>
  <si>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</si>
  <si>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</si>
  <si>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</si>
  <si>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</si>
  <si>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</si>
  <si>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</si>
  <si>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</si>
  <si>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</si>
  <si>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</si>
  <si>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</si>
  <si>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</si>
  <si>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</si>
  <si>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</si>
  <si>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</si>
  <si>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</si>
  <si>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</si>
  <si>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</si>
  <si>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</si>
  <si>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</si>
  <si>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</si>
  <si>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</si>
  <si>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</si>
  <si>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</si>
  <si>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</si>
  <si>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</si>
  <si>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</si>
  <si>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</si>
  <si>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</si>
  <si>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</si>
  <si>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</si>
  <si>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</si>
  <si>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</si>
  <si>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16.026.0030-0</t>
  </si>
  <si>
    <t>16.026.0030-A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</si>
  <si>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</si>
  <si>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</si>
  <si>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</si>
  <si>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</si>
  <si>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</si>
  <si>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</si>
  <si>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</si>
  <si>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</si>
  <si>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</si>
  <si>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</si>
  <si>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</si>
  <si>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</si>
  <si>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</si>
  <si>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</si>
  <si>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</si>
  <si>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</si>
  <si>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</si>
  <si>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</si>
  <si>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</si>
  <si>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</si>
  <si>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</si>
  <si>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</si>
  <si>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</si>
  <si>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</si>
  <si>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</si>
  <si>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</si>
  <si>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</si>
  <si>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</si>
  <si>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</si>
  <si>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</si>
  <si>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</si>
  <si>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</si>
  <si>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</si>
  <si>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</si>
  <si>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</si>
  <si>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</si>
  <si>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</si>
  <si>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</si>
  <si>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</si>
  <si>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</si>
  <si>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</si>
  <si>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</si>
  <si>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</si>
  <si>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</si>
  <si>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</si>
  <si>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</si>
  <si>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</si>
  <si>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</si>
  <si>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</si>
  <si>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</si>
  <si>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</si>
  <si>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</si>
  <si>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</si>
  <si>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</si>
  <si>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</si>
  <si>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</si>
  <si>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</si>
  <si>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</si>
  <si>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</si>
  <si>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</si>
  <si>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</si>
  <si>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</si>
  <si>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</si>
  <si>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</si>
  <si>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</si>
  <si>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</si>
  <si>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</si>
  <si>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</si>
  <si>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</si>
  <si>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</si>
  <si>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</si>
  <si>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</si>
  <si>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</si>
  <si>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</si>
  <si>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</si>
  <si>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</si>
  <si>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</si>
  <si>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</si>
  <si>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</si>
  <si>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</si>
  <si>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</si>
  <si>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</si>
  <si>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</si>
  <si>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</si>
  <si>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</si>
  <si>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</si>
  <si>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</si>
  <si>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</si>
  <si>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</si>
  <si>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</si>
  <si>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</si>
  <si>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</si>
  <si>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</si>
  <si>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</si>
  <si>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</si>
  <si>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</si>
  <si>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</si>
  <si>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</si>
  <si>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</si>
  <si>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</si>
  <si>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</si>
  <si>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</si>
  <si>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</si>
  <si>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</si>
  <si>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</si>
  <si>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</si>
  <si>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</si>
  <si>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</si>
  <si>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</si>
  <si>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</si>
  <si>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</si>
  <si>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</si>
  <si>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</si>
  <si>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</si>
  <si>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</si>
  <si>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</si>
  <si>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</si>
  <si>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</si>
  <si>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</si>
  <si>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</si>
  <si>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</si>
  <si>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</si>
  <si>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</si>
  <si>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</si>
  <si>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</si>
  <si>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</si>
  <si>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</si>
  <si>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</si>
  <si>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</si>
  <si>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</si>
  <si>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</si>
  <si>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</si>
  <si>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</si>
  <si>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</si>
  <si>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</si>
  <si>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</si>
  <si>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</si>
  <si>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</si>
  <si>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</si>
  <si>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</si>
  <si>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</si>
  <si>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</si>
  <si>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</si>
  <si>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</si>
  <si>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</si>
  <si>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</si>
  <si>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</si>
  <si>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</si>
  <si>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</si>
  <si>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</si>
  <si>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</si>
  <si>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</si>
  <si>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</si>
  <si>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</si>
  <si>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</si>
  <si>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</si>
  <si>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</si>
  <si>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</si>
  <si>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</si>
  <si>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</si>
  <si>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</si>
  <si>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</si>
  <si>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</si>
  <si>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</si>
  <si>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</si>
  <si>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</si>
  <si>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</si>
  <si>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</si>
  <si>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</si>
  <si>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</si>
  <si>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</si>
  <si>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</si>
  <si>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</si>
  <si>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</si>
  <si>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</si>
  <si>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</si>
  <si>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</si>
  <si>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</si>
  <si>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</si>
  <si>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</si>
  <si>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</si>
  <si>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</si>
  <si>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</si>
  <si>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</si>
  <si>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</si>
  <si>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</si>
  <si>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</si>
  <si>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</si>
  <si>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</si>
  <si>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</si>
  <si>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</si>
  <si>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</si>
  <si>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</si>
  <si>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</si>
  <si>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</si>
  <si>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</si>
  <si>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</si>
  <si>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</si>
  <si>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</si>
  <si>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</si>
  <si>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</si>
  <si>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</si>
  <si>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</si>
  <si>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</si>
  <si>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</si>
  <si>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</si>
  <si>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</si>
  <si>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</si>
  <si>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</si>
  <si>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</si>
  <si>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</si>
  <si>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</si>
  <si>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</si>
  <si>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</si>
  <si>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</si>
  <si>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</si>
  <si>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</si>
  <si>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</si>
  <si>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</si>
  <si>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</si>
  <si>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</si>
  <si>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</si>
  <si>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</si>
  <si>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</si>
  <si>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</si>
  <si>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</si>
  <si>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</si>
  <si>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</si>
  <si>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</si>
  <si>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</si>
  <si>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</si>
  <si>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</si>
  <si>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</si>
  <si>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</si>
  <si>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</si>
  <si>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</si>
  <si>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</si>
  <si>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</si>
  <si>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</si>
  <si>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</si>
  <si>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</si>
  <si>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</si>
  <si>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</si>
  <si>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</si>
  <si>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</si>
  <si>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</si>
  <si>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</si>
  <si>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</si>
  <si>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</si>
  <si>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</si>
  <si>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</si>
  <si>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</si>
  <si>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</si>
  <si>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</si>
  <si>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</si>
  <si>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</si>
  <si>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</si>
  <si>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</si>
  <si>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</si>
  <si>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</si>
  <si>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</si>
  <si>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</si>
  <si>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</si>
  <si>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</si>
  <si>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</si>
  <si>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</si>
  <si>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</si>
  <si>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</si>
  <si>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</si>
  <si>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</si>
  <si>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</si>
  <si>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</si>
  <si>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</si>
  <si>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</si>
  <si>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</si>
  <si>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</si>
  <si>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</si>
  <si>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</si>
  <si>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</si>
  <si>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</si>
  <si>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</si>
  <si>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</si>
  <si>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</si>
  <si>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</si>
  <si>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</si>
  <si>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</si>
  <si>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</si>
  <si>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</si>
  <si>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</si>
  <si>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</si>
  <si>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</si>
  <si>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</si>
  <si>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</si>
  <si>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</si>
  <si>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</si>
  <si>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</si>
  <si>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</si>
  <si>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</si>
  <si>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</si>
  <si>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</si>
  <si>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</si>
  <si>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</si>
  <si>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</si>
  <si>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</si>
  <si>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</si>
  <si>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</si>
  <si>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</si>
  <si>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</si>
  <si>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</si>
  <si>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</si>
  <si>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</si>
  <si>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</si>
  <si>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</si>
  <si>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</si>
  <si>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</si>
  <si>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</si>
  <si>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</si>
  <si>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</si>
  <si>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</si>
  <si>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</si>
  <si>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</si>
  <si>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</si>
  <si>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</si>
  <si>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</si>
  <si>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</si>
  <si>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</si>
  <si>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</si>
  <si>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</si>
  <si>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</si>
  <si>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</si>
  <si>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</si>
  <si>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</si>
  <si>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</si>
  <si>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</si>
  <si>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</si>
  <si>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</si>
  <si>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</si>
  <si>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</si>
  <si>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</si>
  <si>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</si>
  <si>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</si>
  <si>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</si>
  <si>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</si>
  <si>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</si>
  <si>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</si>
  <si>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</si>
  <si>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</si>
  <si>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</si>
  <si>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</si>
  <si>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</si>
  <si>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</si>
  <si>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</si>
  <si>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</si>
  <si>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</si>
  <si>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</si>
  <si>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</si>
  <si>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</si>
  <si>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</si>
  <si>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</si>
  <si>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</si>
  <si>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</si>
  <si>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</si>
  <si>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</si>
  <si>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</si>
  <si>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</si>
  <si>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</si>
  <si>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</si>
  <si>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</si>
  <si>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</si>
  <si>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</si>
  <si>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</si>
  <si>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</si>
  <si>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</si>
  <si>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</si>
  <si>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</si>
  <si>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</si>
  <si>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</si>
  <si>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</si>
  <si>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</si>
  <si>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</si>
  <si>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</si>
  <si>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</si>
  <si>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</si>
  <si>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</si>
  <si>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</si>
  <si>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</si>
  <si>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</si>
  <si>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</si>
  <si>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</si>
  <si>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</si>
  <si>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</si>
  <si>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</si>
  <si>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</si>
  <si>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</si>
  <si>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</si>
  <si>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</si>
  <si>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</si>
  <si>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</si>
  <si>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</si>
  <si>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</si>
  <si>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</si>
  <si>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</si>
  <si>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</si>
  <si>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</si>
  <si>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</si>
  <si>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</si>
  <si>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</si>
  <si>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</si>
  <si>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</si>
  <si>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</si>
  <si>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</si>
  <si>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</si>
  <si>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</si>
  <si>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</si>
  <si>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</si>
  <si>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</si>
  <si>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</si>
  <si>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</si>
  <si>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CHUVEIRO ESTAMPADO,ARTICULADO,COM BRACO DE 1/2".FORNECIMENTO</t>
  </si>
  <si>
    <t>18.007.0039-A</t>
  </si>
  <si>
    <t>18.007.0041-0</t>
  </si>
  <si>
    <t>18.007.0041-A</t>
  </si>
  <si>
    <t>18.007.0042-0</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</si>
  <si>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</si>
  <si>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</si>
  <si>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</si>
  <si>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</si>
  <si>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</si>
  <si>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</si>
  <si>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</si>
  <si>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</si>
  <si>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</si>
  <si>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</si>
  <si>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</si>
  <si>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</si>
  <si>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</si>
  <si>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</si>
  <si>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</si>
  <si>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</si>
  <si>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</si>
  <si>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</si>
  <si>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</si>
  <si>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</si>
  <si>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</si>
  <si>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</si>
  <si>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</si>
  <si>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</si>
  <si>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</si>
  <si>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TORNEIRA DE PLASTICO PARA LAVATORIO,DE 1/2".FORNECIMENTO</t>
  </si>
  <si>
    <t>18.008.0005-A</t>
  </si>
  <si>
    <t>18.008.0007-0</t>
  </si>
  <si>
    <t>TORNEIRA DE PLASTICO PARA PIA,DE 1/2".FORNECIMENTO</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</si>
  <si>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</si>
  <si>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</si>
  <si>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</si>
  <si>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</si>
  <si>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</si>
  <si>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</si>
  <si>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</si>
  <si>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</si>
  <si>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</si>
  <si>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</si>
  <si>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</si>
  <si>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</si>
  <si>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</si>
  <si>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</si>
  <si>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</si>
  <si>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</si>
  <si>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</si>
  <si>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</si>
  <si>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</si>
  <si>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</si>
  <si>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</si>
  <si>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</si>
  <si>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</si>
  <si>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</si>
  <si>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</si>
  <si>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</si>
  <si>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</si>
  <si>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</si>
  <si>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</si>
  <si>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</si>
  <si>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</si>
  <si>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</si>
  <si>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</si>
  <si>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</si>
  <si>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</si>
  <si>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</si>
  <si>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</si>
  <si>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</si>
  <si>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</si>
  <si>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</si>
  <si>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</si>
  <si>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</si>
  <si>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</si>
  <si>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</si>
  <si>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</si>
  <si>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</si>
  <si>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</si>
  <si>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</si>
  <si>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</si>
  <si>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</si>
  <si>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</si>
  <si>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</si>
  <si>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</si>
  <si>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</si>
  <si>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</si>
  <si>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</si>
  <si>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</si>
  <si>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</si>
  <si>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</si>
  <si>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</si>
  <si>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</si>
  <si>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</si>
  <si>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</si>
  <si>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</si>
  <si>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</si>
  <si>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</si>
  <si>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</si>
  <si>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</si>
  <si>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</si>
  <si>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</si>
  <si>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</si>
  <si>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</si>
  <si>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</si>
  <si>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</si>
  <si>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</si>
  <si>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</si>
  <si>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</si>
  <si>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</si>
  <si>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</si>
  <si>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</si>
  <si>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</si>
  <si>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</si>
  <si>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</si>
  <si>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</si>
  <si>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</si>
  <si>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</si>
  <si>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</si>
  <si>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</si>
  <si>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</si>
  <si>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RABICHO PLASTICO,DE 40CM,COM SAIDA DE 1/2".FORNECIMENTO</t>
  </si>
  <si>
    <t>18.013.0133-A</t>
  </si>
  <si>
    <t>18.013.0136-0</t>
  </si>
  <si>
    <t>RABICHO PLASTICO,DE 30CM,COM SAIDA DE 1/2".FORNECIMENTO</t>
  </si>
  <si>
    <t>18.013.0136-A</t>
  </si>
  <si>
    <t>18.013.0140-0</t>
  </si>
  <si>
    <t>18.013.0140-A</t>
  </si>
  <si>
    <t>18.013.0143-0</t>
  </si>
  <si>
    <t>18.013.0143-A</t>
  </si>
  <si>
    <t>18.013.0144-0</t>
  </si>
  <si>
    <t>BOLSA DE LIGACAO PARA VASO SANITARIO.FORNECIMENTO</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</si>
  <si>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</si>
  <si>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</si>
  <si>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</si>
  <si>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</si>
  <si>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</si>
  <si>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</si>
  <si>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</si>
  <si>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</si>
  <si>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</si>
  <si>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</si>
  <si>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</si>
  <si>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</si>
  <si>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</si>
  <si>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</si>
  <si>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</si>
  <si>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</si>
  <si>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</si>
  <si>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</si>
  <si>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</si>
  <si>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</si>
  <si>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</si>
  <si>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</si>
  <si>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</si>
  <si>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</si>
  <si>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</si>
  <si>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</si>
  <si>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</si>
  <si>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</si>
  <si>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</si>
  <si>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</si>
  <si>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</si>
  <si>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</si>
  <si>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</si>
  <si>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</si>
  <si>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</si>
  <si>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</si>
  <si>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</si>
  <si>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</si>
  <si>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</si>
  <si>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</si>
  <si>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</si>
  <si>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</si>
  <si>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</si>
  <si>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</si>
  <si>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</si>
  <si>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</si>
  <si>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</si>
  <si>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</si>
  <si>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</si>
  <si>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</si>
  <si>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</si>
  <si>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</si>
  <si>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</si>
  <si>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</si>
  <si>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</si>
  <si>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</si>
  <si>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</si>
  <si>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</si>
  <si>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</si>
  <si>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</si>
  <si>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</si>
  <si>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</si>
  <si>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FOGAO A GAS RESIDENCIAL,BRANCO,COM 4 BOCAS.FORNECIMENTO</t>
  </si>
  <si>
    <t>18.015.0080-A</t>
  </si>
  <si>
    <t>18.015.0081-0</t>
  </si>
  <si>
    <t>FOGAO A GAS RESIDENCIAL,BRANCO,COM 6 BOCAS.FORNECIMENTO</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</si>
  <si>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</si>
  <si>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</si>
  <si>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</si>
  <si>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</si>
  <si>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</si>
  <si>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</si>
  <si>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</si>
  <si>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</si>
  <si>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</si>
  <si>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</si>
  <si>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</si>
  <si>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</si>
  <si>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</si>
  <si>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</si>
  <si>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</si>
  <si>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</si>
  <si>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</si>
  <si>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</si>
  <si>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</si>
  <si>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</si>
  <si>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</si>
  <si>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</si>
  <si>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</si>
  <si>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</si>
  <si>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</si>
  <si>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</si>
  <si>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</si>
  <si>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</si>
  <si>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</si>
  <si>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</si>
  <si>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</si>
  <si>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</si>
  <si>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</si>
  <si>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</si>
  <si>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</si>
  <si>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</si>
  <si>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</si>
  <si>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</si>
  <si>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</si>
  <si>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</si>
  <si>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</si>
  <si>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</si>
  <si>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</si>
  <si>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</si>
  <si>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</si>
  <si>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</si>
  <si>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</si>
  <si>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</si>
  <si>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</si>
  <si>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</si>
  <si>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</si>
  <si>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</si>
  <si>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</si>
  <si>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</si>
  <si>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</si>
  <si>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</si>
  <si>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</si>
  <si>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</si>
  <si>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</si>
  <si>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</si>
  <si>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</si>
  <si>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</si>
  <si>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</si>
  <si>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</si>
  <si>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</si>
  <si>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</si>
  <si>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</si>
  <si>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</si>
  <si>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</si>
  <si>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</si>
  <si>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</si>
  <si>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</si>
  <si>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</si>
  <si>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</si>
  <si>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</si>
  <si>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</si>
  <si>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</si>
  <si>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</si>
  <si>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</si>
  <si>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</si>
  <si>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</si>
  <si>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</si>
  <si>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</si>
  <si>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</si>
  <si>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</si>
  <si>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</si>
  <si>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</si>
  <si>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</si>
  <si>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</si>
  <si>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</si>
  <si>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</si>
  <si>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</si>
  <si>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</si>
  <si>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</si>
  <si>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</si>
  <si>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</si>
  <si>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</si>
  <si>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</si>
  <si>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</si>
  <si>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</si>
  <si>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</si>
  <si>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</si>
  <si>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</si>
  <si>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</si>
  <si>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</si>
  <si>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</si>
  <si>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BANCADA EM ACO INOXIDAVEL PARA LAVAGEM DE BEBE.FORNECIMENTO</t>
  </si>
  <si>
    <t>18.018.0080-A</t>
  </si>
  <si>
    <t>18.018.0090-0</t>
  </si>
  <si>
    <t>TANQUE PARA EXPURGO EM ACO INOXIDAVEL.FORNECIMENTO</t>
  </si>
  <si>
    <t>18.018.0090-A</t>
  </si>
  <si>
    <t>18.018.0100-0</t>
  </si>
  <si>
    <t>18.018.0100-A</t>
  </si>
  <si>
    <t>18.019.0010-0</t>
  </si>
  <si>
    <t>CAIXA DE DESCARGA DE PLASTICO EXTERNA.FORNECIMENTO</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</si>
  <si>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</si>
  <si>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</si>
  <si>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</si>
  <si>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</si>
  <si>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</si>
  <si>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</si>
  <si>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</si>
  <si>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</si>
  <si>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</si>
  <si>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</si>
  <si>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</si>
  <si>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</si>
  <si>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</si>
  <si>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</si>
  <si>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</si>
  <si>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</si>
  <si>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</si>
  <si>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</si>
  <si>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</si>
  <si>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</si>
  <si>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</si>
  <si>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</si>
  <si>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</si>
  <si>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</si>
  <si>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</si>
  <si>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</si>
  <si>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</si>
  <si>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</si>
  <si>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</si>
  <si>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</si>
  <si>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</si>
  <si>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</si>
  <si>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</si>
  <si>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</si>
  <si>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</si>
  <si>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</si>
  <si>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</si>
  <si>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</si>
  <si>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</si>
  <si>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</si>
  <si>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</si>
  <si>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</si>
  <si>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</si>
  <si>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</si>
  <si>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</si>
  <si>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</si>
  <si>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</si>
  <si>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</si>
  <si>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</si>
  <si>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</si>
  <si>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</si>
  <si>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</si>
  <si>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</si>
  <si>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</si>
  <si>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</si>
  <si>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</si>
  <si>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</si>
  <si>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</si>
  <si>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</si>
  <si>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</si>
  <si>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</si>
  <si>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</si>
  <si>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</si>
  <si>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</si>
  <si>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</si>
  <si>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</si>
  <si>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</si>
  <si>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</si>
  <si>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</si>
  <si>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</si>
  <si>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</si>
  <si>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</si>
  <si>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</si>
  <si>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</si>
  <si>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</si>
  <si>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</si>
  <si>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</si>
  <si>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</si>
  <si>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</si>
  <si>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</si>
  <si>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</si>
  <si>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</si>
  <si>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</si>
  <si>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</si>
  <si>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</si>
  <si>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</si>
  <si>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</si>
  <si>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</si>
  <si>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</si>
  <si>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</si>
  <si>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</si>
  <si>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</si>
  <si>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</si>
  <si>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</si>
  <si>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</si>
  <si>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</si>
  <si>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</si>
  <si>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</si>
  <si>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</si>
  <si>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</si>
  <si>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</si>
  <si>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</si>
  <si>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</si>
  <si>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</si>
  <si>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</si>
  <si>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</si>
  <si>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</si>
  <si>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</si>
  <si>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</si>
  <si>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</si>
  <si>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</si>
  <si>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</si>
  <si>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</si>
  <si>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</si>
  <si>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</si>
  <si>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</si>
  <si>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</si>
  <si>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</si>
  <si>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</si>
  <si>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</si>
  <si>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</si>
  <si>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</si>
  <si>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</si>
  <si>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</si>
  <si>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</si>
  <si>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</si>
  <si>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</si>
  <si>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</si>
  <si>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</si>
  <si>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</si>
  <si>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</si>
  <si>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</si>
  <si>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</si>
  <si>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</si>
  <si>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</si>
  <si>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</si>
  <si>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</si>
  <si>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</si>
  <si>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</si>
  <si>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</si>
  <si>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</si>
  <si>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</si>
  <si>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</si>
  <si>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</si>
  <si>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</si>
  <si>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</si>
  <si>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</si>
  <si>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</si>
  <si>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</si>
  <si>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</si>
  <si>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</si>
  <si>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</si>
  <si>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</si>
  <si>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</si>
  <si>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</si>
  <si>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</si>
  <si>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</si>
  <si>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</si>
  <si>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</si>
  <si>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</si>
  <si>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</si>
  <si>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</si>
  <si>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</si>
  <si>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</si>
  <si>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</si>
  <si>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</si>
  <si>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</si>
  <si>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</si>
  <si>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</si>
  <si>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</si>
  <si>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</si>
  <si>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</si>
  <si>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</si>
  <si>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</si>
  <si>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</si>
  <si>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</si>
  <si>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</si>
  <si>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</si>
  <si>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</si>
  <si>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</si>
  <si>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</si>
  <si>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</si>
  <si>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</si>
  <si>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</si>
  <si>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</si>
  <si>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</si>
  <si>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</si>
  <si>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</si>
  <si>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</si>
  <si>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</si>
  <si>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</si>
  <si>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</si>
  <si>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</si>
  <si>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</si>
  <si>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</si>
  <si>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</si>
  <si>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</si>
  <si>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</si>
  <si>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</si>
  <si>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</si>
  <si>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</si>
  <si>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</si>
  <si>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</si>
  <si>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</si>
  <si>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</si>
  <si>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</si>
  <si>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</si>
  <si>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</si>
  <si>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</si>
  <si>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</si>
  <si>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</si>
  <si>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</si>
  <si>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</si>
  <si>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</si>
  <si>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</si>
  <si>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</si>
  <si>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</si>
  <si>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</si>
  <si>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</si>
  <si>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</si>
  <si>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</si>
  <si>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</si>
  <si>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</si>
  <si>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</si>
  <si>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</si>
  <si>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</si>
  <si>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</si>
  <si>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</si>
  <si>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</si>
  <si>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</si>
  <si>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</si>
  <si>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</si>
  <si>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</si>
  <si>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</si>
  <si>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</si>
  <si>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</si>
  <si>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</si>
  <si>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</si>
  <si>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</si>
  <si>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</si>
  <si>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</si>
  <si>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</si>
  <si>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</si>
  <si>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</si>
  <si>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</si>
  <si>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</si>
  <si>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</si>
  <si>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</si>
  <si>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</si>
  <si>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</si>
  <si>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</si>
  <si>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</si>
  <si>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</si>
  <si>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</si>
  <si>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</si>
  <si>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</si>
  <si>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</si>
  <si>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</si>
  <si>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</si>
  <si>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</si>
  <si>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</si>
  <si>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</si>
  <si>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</si>
  <si>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</si>
  <si>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</si>
  <si>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</si>
  <si>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</si>
  <si>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</si>
  <si>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</si>
  <si>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</si>
  <si>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</si>
  <si>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</si>
  <si>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</si>
  <si>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</si>
  <si>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</si>
  <si>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</si>
  <si>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</si>
  <si>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</si>
  <si>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</si>
  <si>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</si>
  <si>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</si>
  <si>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</si>
  <si>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</si>
  <si>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</si>
  <si>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</si>
  <si>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</si>
  <si>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</si>
  <si>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</si>
  <si>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</si>
  <si>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</si>
  <si>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</si>
  <si>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</si>
  <si>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</si>
  <si>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</si>
  <si>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</si>
  <si>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</si>
  <si>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</si>
  <si>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</si>
  <si>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</si>
  <si>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</si>
  <si>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</si>
  <si>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</si>
  <si>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</si>
  <si>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</si>
  <si>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</si>
  <si>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</si>
  <si>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</si>
  <si>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</si>
  <si>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</si>
  <si>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</si>
  <si>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</si>
  <si>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</si>
  <si>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</si>
  <si>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</si>
  <si>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</si>
  <si>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</si>
  <si>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</si>
  <si>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</si>
  <si>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</si>
  <si>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</si>
  <si>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</si>
  <si>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</si>
  <si>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</si>
  <si>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</si>
  <si>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</si>
  <si>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</si>
  <si>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</si>
  <si>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</si>
  <si>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</si>
  <si>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</si>
  <si>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</si>
  <si>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</si>
  <si>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</si>
  <si>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</si>
  <si>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</si>
  <si>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</si>
  <si>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</si>
  <si>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</si>
  <si>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</si>
  <si>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</si>
  <si>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</si>
  <si>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</si>
  <si>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</si>
  <si>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</si>
  <si>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</si>
  <si>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</si>
  <si>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</si>
  <si>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</si>
  <si>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</si>
  <si>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</si>
  <si>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</si>
  <si>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</si>
  <si>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</si>
  <si>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</si>
  <si>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</si>
  <si>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</si>
  <si>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</si>
  <si>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</si>
  <si>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</si>
  <si>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</si>
  <si>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</si>
  <si>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</si>
  <si>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</si>
  <si>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</si>
  <si>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</si>
  <si>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</si>
  <si>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</si>
  <si>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</si>
  <si>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</si>
  <si>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</si>
  <si>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</si>
  <si>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</si>
  <si>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</si>
  <si>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</si>
  <si>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</si>
  <si>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</si>
  <si>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</si>
  <si>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</si>
  <si>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</si>
  <si>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</si>
  <si>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</si>
  <si>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</si>
  <si>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</si>
  <si>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</si>
  <si>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</si>
  <si>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</si>
  <si>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</si>
  <si>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</si>
  <si>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</si>
  <si>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</si>
  <si>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</si>
  <si>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</si>
  <si>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</si>
  <si>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</si>
  <si>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</si>
  <si>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</si>
  <si>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</si>
  <si>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</si>
  <si>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</si>
  <si>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</si>
  <si>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</si>
  <si>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</si>
  <si>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</si>
  <si>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</si>
  <si>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</si>
  <si>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</si>
  <si>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</si>
  <si>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</si>
  <si>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</si>
  <si>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</si>
  <si>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</si>
  <si>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</si>
  <si>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</si>
  <si>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</si>
  <si>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</si>
  <si>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</si>
  <si>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</si>
  <si>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</si>
  <si>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</si>
  <si>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</si>
  <si>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</si>
  <si>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</si>
  <si>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</si>
  <si>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</si>
  <si>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</si>
  <si>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</si>
  <si>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</si>
  <si>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</si>
  <si>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</si>
  <si>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</si>
  <si>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</si>
  <si>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</si>
  <si>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</si>
  <si>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</si>
  <si>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</si>
  <si>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</si>
  <si>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</si>
  <si>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</si>
  <si>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</si>
  <si>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</si>
  <si>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</si>
  <si>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</si>
  <si>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</si>
  <si>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</si>
  <si>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</si>
  <si>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</si>
  <si>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</si>
  <si>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</si>
  <si>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</si>
  <si>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</si>
  <si>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</si>
  <si>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</si>
  <si>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</si>
  <si>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</si>
  <si>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</si>
  <si>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</si>
  <si>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</si>
  <si>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</si>
  <si>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</si>
  <si>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</si>
  <si>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</si>
  <si>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</si>
  <si>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</si>
  <si>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</si>
  <si>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</si>
  <si>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</si>
  <si>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</si>
  <si>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</si>
  <si>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</si>
  <si>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</si>
  <si>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</si>
  <si>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</si>
  <si>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</si>
  <si>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</si>
  <si>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</si>
  <si>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</si>
  <si>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</si>
  <si>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</si>
  <si>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</si>
  <si>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</si>
  <si>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</si>
  <si>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</si>
  <si>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</si>
  <si>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</si>
  <si>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</si>
  <si>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</si>
  <si>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</si>
  <si>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</si>
  <si>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</si>
  <si>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</si>
  <si>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</si>
  <si>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</si>
  <si>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</si>
  <si>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</si>
  <si>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</si>
  <si>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</si>
  <si>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</si>
  <si>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</si>
  <si>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</si>
  <si>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</si>
  <si>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18.033.0018-0</t>
  </si>
  <si>
    <t>18.033.0018-A</t>
  </si>
  <si>
    <t>18.033.0019-0</t>
  </si>
  <si>
    <t>18.033.0019-A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</si>
  <si>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</si>
  <si>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</si>
  <si>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</si>
  <si>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</si>
  <si>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</si>
  <si>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</si>
  <si>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</si>
  <si>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</si>
  <si>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</si>
  <si>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</si>
  <si>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</si>
  <si>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</si>
  <si>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</si>
  <si>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</si>
  <si>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</si>
  <si>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</si>
  <si>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</si>
  <si>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</si>
  <si>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</si>
  <si>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</si>
  <si>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</si>
  <si>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</si>
  <si>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</si>
  <si>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</si>
  <si>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</si>
  <si>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</si>
  <si>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</si>
  <si>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</si>
  <si>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</si>
  <si>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</si>
  <si>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</si>
  <si>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</si>
  <si>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</si>
  <si>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</si>
  <si>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</si>
  <si>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</si>
  <si>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</si>
  <si>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</si>
  <si>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</si>
  <si>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</si>
  <si>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</si>
  <si>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</si>
  <si>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</si>
  <si>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</si>
  <si>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</si>
  <si>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</si>
  <si>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</si>
  <si>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</si>
  <si>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</si>
  <si>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</si>
  <si>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</si>
  <si>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</si>
  <si>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</si>
  <si>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</si>
  <si>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</si>
  <si>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</si>
  <si>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</si>
  <si>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</si>
  <si>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</si>
  <si>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</si>
  <si>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</si>
  <si>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</si>
  <si>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</si>
  <si>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</si>
  <si>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</si>
  <si>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</si>
  <si>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</si>
  <si>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</si>
  <si>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</si>
  <si>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</si>
  <si>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</si>
  <si>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</si>
  <si>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</si>
  <si>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</si>
  <si>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</si>
  <si>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</si>
  <si>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</si>
  <si>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</si>
  <si>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</si>
  <si>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</si>
  <si>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</si>
  <si>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</si>
  <si>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</si>
  <si>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</si>
  <si>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</si>
  <si>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</si>
  <si>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</si>
  <si>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</si>
  <si>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</si>
  <si>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</si>
  <si>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</si>
  <si>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</si>
  <si>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</si>
  <si>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</si>
  <si>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</si>
  <si>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</si>
  <si>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</si>
  <si>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</si>
  <si>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</si>
  <si>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</si>
  <si>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</si>
  <si>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</si>
  <si>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</si>
  <si>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</si>
  <si>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</si>
  <si>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</si>
  <si>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</si>
  <si>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</si>
  <si>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</si>
  <si>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</si>
  <si>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</si>
  <si>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</si>
  <si>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</si>
  <si>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</si>
  <si>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</si>
  <si>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</si>
  <si>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</si>
  <si>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</si>
  <si>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</si>
  <si>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</si>
  <si>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</si>
  <si>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</si>
  <si>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</si>
  <si>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</si>
  <si>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</si>
  <si>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</si>
  <si>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</si>
  <si>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</si>
  <si>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</si>
  <si>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</si>
  <si>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</si>
  <si>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</si>
  <si>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</si>
  <si>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</si>
  <si>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</si>
  <si>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</si>
  <si>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</si>
  <si>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</si>
  <si>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</si>
  <si>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</si>
  <si>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</si>
  <si>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</si>
  <si>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</si>
  <si>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</si>
  <si>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</si>
  <si>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</si>
  <si>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</si>
  <si>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</si>
  <si>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</si>
  <si>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</si>
  <si>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</si>
  <si>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</si>
  <si>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</si>
  <si>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</si>
  <si>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</si>
  <si>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</si>
  <si>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</si>
  <si>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</si>
  <si>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</si>
  <si>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</si>
  <si>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18.060.0020-0</t>
  </si>
  <si>
    <t>18.060.0020-A</t>
  </si>
  <si>
    <t>18.060.0026-0</t>
  </si>
  <si>
    <t>18.060.0026-A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</si>
  <si>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</si>
  <si>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</si>
  <si>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</si>
  <si>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</si>
  <si>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</si>
  <si>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</si>
  <si>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</si>
  <si>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</si>
  <si>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</si>
  <si>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</si>
  <si>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</si>
  <si>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</si>
  <si>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</si>
  <si>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</si>
  <si>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18.060.0043-0</t>
  </si>
  <si>
    <t>18.060.0043-A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</si>
  <si>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</si>
  <si>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</si>
  <si>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</si>
  <si>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</si>
  <si>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</si>
  <si>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</si>
  <si>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</si>
  <si>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</si>
  <si>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</si>
  <si>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</si>
  <si>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</si>
  <si>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</si>
  <si>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</si>
  <si>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</si>
  <si>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18.060.0060-0</t>
  </si>
  <si>
    <t>18.060.0060-A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</si>
  <si>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</si>
  <si>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</si>
  <si>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</si>
  <si>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</si>
  <si>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</si>
  <si>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</si>
  <si>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</si>
  <si>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</si>
  <si>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</si>
  <si>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</si>
  <si>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</si>
  <si>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</si>
  <si>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</si>
  <si>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</si>
  <si>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</si>
  <si>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</si>
  <si>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</si>
  <si>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</si>
  <si>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</si>
  <si>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</si>
  <si>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</si>
  <si>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</si>
  <si>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</si>
  <si>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</si>
  <si>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</si>
  <si>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</si>
  <si>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</si>
  <si>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</si>
  <si>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</si>
  <si>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</si>
  <si>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</si>
  <si>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</si>
  <si>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</si>
  <si>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</si>
  <si>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</si>
  <si>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</si>
  <si>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</si>
  <si>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</si>
  <si>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</si>
  <si>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</si>
  <si>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</si>
  <si>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</si>
  <si>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</si>
  <si>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</si>
  <si>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</si>
  <si>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</si>
  <si>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</si>
  <si>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</si>
  <si>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</si>
  <si>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</si>
  <si>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</si>
  <si>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</si>
  <si>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</si>
  <si>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</si>
  <si>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</si>
  <si>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</si>
  <si>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</si>
  <si>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</si>
  <si>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</si>
  <si>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</si>
  <si>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</si>
  <si>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</si>
  <si>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</si>
  <si>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</si>
  <si>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</si>
  <si>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</si>
  <si>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</si>
  <si>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</si>
  <si>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</si>
  <si>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</si>
  <si>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</si>
  <si>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</si>
  <si>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</si>
  <si>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</si>
  <si>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</si>
  <si>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</si>
  <si>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</si>
  <si>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</si>
  <si>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</si>
  <si>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</si>
  <si>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</si>
  <si>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</si>
  <si>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</si>
  <si>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</si>
  <si>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</si>
  <si>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</si>
  <si>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</si>
  <si>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</si>
  <si>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</si>
  <si>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</si>
  <si>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</si>
  <si>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</si>
  <si>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</si>
  <si>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</si>
  <si>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</si>
  <si>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</si>
  <si>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</si>
  <si>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</si>
  <si>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</si>
  <si>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</si>
  <si>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</si>
  <si>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</si>
  <si>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</si>
  <si>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</si>
  <si>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</si>
  <si>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</si>
  <si>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</si>
  <si>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</si>
  <si>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</si>
  <si>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</si>
  <si>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</si>
  <si>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</si>
  <si>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</si>
  <si>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</si>
  <si>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</si>
  <si>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</si>
  <si>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</si>
  <si>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</si>
  <si>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</si>
  <si>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</si>
  <si>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</si>
  <si>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</si>
  <si>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</si>
  <si>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REDE DE VOLEIBOL OFICIAL COM CABO DE ACO.FORNECIMENTO</t>
  </si>
  <si>
    <t>18.200.0003-A</t>
  </si>
  <si>
    <t>18.200.0004-0</t>
  </si>
  <si>
    <t>18.200.0005-0</t>
  </si>
  <si>
    <t>REDE DE NYLON PARA FUTEBOL DE SALAO.FORNECIMENTO</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</si>
  <si>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</si>
  <si>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</si>
  <si>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</si>
  <si>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</si>
  <si>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</si>
  <si>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</si>
  <si>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</si>
  <si>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</si>
  <si>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</si>
  <si>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</si>
  <si>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</si>
  <si>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</si>
  <si>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</si>
  <si>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</si>
  <si>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</si>
  <si>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</si>
  <si>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</si>
  <si>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</si>
  <si>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</si>
  <si>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</si>
  <si>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</si>
  <si>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</si>
  <si>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</si>
  <si>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</si>
  <si>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</si>
  <si>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</si>
  <si>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</si>
  <si>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</si>
  <si>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</si>
  <si>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</si>
  <si>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</si>
  <si>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</si>
  <si>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</si>
  <si>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</si>
  <si>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</si>
  <si>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</si>
  <si>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</si>
  <si>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</si>
  <si>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</si>
  <si>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</si>
  <si>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</si>
  <si>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</si>
  <si>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</si>
  <si>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</si>
  <si>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</si>
  <si>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</si>
  <si>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</si>
  <si>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</si>
  <si>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</si>
  <si>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</si>
  <si>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</si>
  <si>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</si>
  <si>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</si>
  <si>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</si>
  <si>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</si>
  <si>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</si>
  <si>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</si>
  <si>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</si>
  <si>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</si>
  <si>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</si>
  <si>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</si>
  <si>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</si>
  <si>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</si>
  <si>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</si>
  <si>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</si>
  <si>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</si>
  <si>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</si>
  <si>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</si>
  <si>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</si>
  <si>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</si>
  <si>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</si>
  <si>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</si>
  <si>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</si>
  <si>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</si>
  <si>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</si>
  <si>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</si>
  <si>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</si>
  <si>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</si>
  <si>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</si>
  <si>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</si>
  <si>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</si>
  <si>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</si>
  <si>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</si>
  <si>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</si>
  <si>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</si>
  <si>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SUPORTE PARA LAMPADA FLUORESCENTE.FORNECIMENTO E COLOCACAO</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</si>
  <si>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</si>
  <si>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</si>
  <si>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</si>
  <si>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</si>
  <si>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</si>
  <si>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</si>
  <si>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</si>
  <si>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</si>
  <si>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</si>
  <si>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</si>
  <si>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</si>
  <si>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</si>
  <si>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</si>
  <si>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</si>
  <si>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</si>
  <si>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</si>
  <si>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</si>
  <si>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</si>
  <si>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</si>
  <si>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</si>
  <si>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</si>
  <si>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</si>
  <si>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</si>
  <si>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</si>
  <si>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</si>
  <si>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</si>
  <si>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</si>
  <si>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</si>
  <si>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</si>
  <si>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</si>
  <si>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</si>
  <si>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</si>
  <si>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</si>
  <si>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</si>
  <si>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</si>
  <si>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</si>
  <si>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</si>
  <si>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</si>
  <si>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</si>
  <si>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</si>
  <si>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</si>
  <si>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</si>
  <si>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</si>
  <si>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</si>
  <si>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</si>
  <si>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</si>
  <si>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</si>
  <si>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</si>
  <si>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</si>
  <si>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</si>
  <si>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</si>
  <si>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</si>
  <si>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</si>
  <si>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</si>
  <si>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</si>
  <si>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</si>
  <si>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</si>
  <si>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</si>
  <si>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</si>
  <si>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</si>
  <si>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</si>
  <si>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</si>
  <si>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</si>
  <si>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</si>
  <si>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</si>
  <si>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</si>
  <si>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</si>
  <si>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</si>
  <si>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</si>
  <si>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</si>
  <si>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</si>
  <si>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</si>
  <si>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</si>
  <si>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</si>
  <si>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</si>
  <si>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</si>
  <si>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</si>
  <si>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</si>
  <si>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</si>
  <si>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</si>
  <si>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</si>
  <si>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</si>
  <si>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</si>
  <si>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</si>
  <si>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</si>
  <si>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</si>
  <si>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</si>
  <si>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</si>
  <si>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</si>
  <si>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</si>
  <si>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</si>
  <si>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</si>
  <si>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</si>
  <si>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</si>
  <si>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</si>
  <si>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</si>
  <si>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</si>
  <si>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</si>
  <si>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</si>
  <si>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</si>
  <si>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</si>
  <si>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</si>
  <si>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</si>
  <si>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</si>
  <si>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</si>
  <si>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</si>
  <si>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</si>
  <si>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</si>
  <si>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</si>
  <si>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</si>
  <si>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</si>
  <si>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</si>
  <si>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</si>
  <si>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</si>
  <si>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</si>
  <si>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</si>
  <si>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</si>
  <si>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</si>
  <si>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</si>
  <si>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</si>
  <si>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</si>
  <si>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</si>
  <si>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</si>
  <si>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</si>
  <si>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</si>
  <si>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</si>
  <si>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</si>
  <si>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</si>
  <si>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</si>
  <si>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</si>
  <si>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</si>
  <si>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</si>
  <si>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</si>
  <si>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</si>
  <si>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</si>
  <si>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</si>
  <si>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</si>
  <si>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</si>
  <si>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</si>
  <si>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</si>
  <si>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</si>
  <si>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</si>
  <si>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</si>
  <si>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</si>
  <si>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</si>
  <si>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</si>
  <si>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</si>
  <si>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</si>
  <si>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</si>
  <si>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</si>
  <si>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</si>
  <si>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</si>
  <si>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</si>
  <si>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</si>
  <si>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</si>
  <si>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</si>
  <si>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</si>
  <si>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</si>
  <si>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</si>
  <si>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</si>
  <si>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</si>
  <si>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</si>
  <si>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</si>
  <si>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</si>
  <si>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</si>
  <si>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</si>
  <si>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</si>
  <si>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</si>
  <si>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</si>
  <si>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</si>
  <si>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</si>
  <si>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</si>
  <si>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</si>
  <si>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</si>
  <si>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</si>
  <si>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</si>
  <si>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</si>
  <si>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</si>
  <si>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</si>
  <si>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</si>
  <si>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</si>
  <si>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</si>
  <si>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</si>
  <si>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</si>
  <si>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</si>
  <si>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</si>
  <si>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</si>
  <si>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</si>
  <si>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</si>
  <si>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</si>
  <si>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</si>
  <si>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</si>
  <si>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</si>
  <si>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</si>
  <si>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</si>
  <si>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</si>
  <si>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</si>
  <si>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</si>
  <si>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</si>
  <si>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</si>
  <si>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</si>
  <si>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</si>
  <si>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</si>
  <si>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</si>
  <si>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</si>
  <si>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</si>
  <si>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</si>
  <si>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</si>
  <si>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</si>
  <si>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</si>
  <si>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</si>
  <si>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</si>
  <si>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</si>
  <si>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</si>
  <si>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</si>
  <si>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</si>
  <si>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</si>
  <si>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</si>
  <si>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</si>
  <si>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</si>
  <si>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</si>
  <si>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</si>
  <si>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</si>
  <si>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</si>
  <si>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</si>
  <si>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</si>
  <si>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</si>
  <si>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</si>
  <si>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</si>
  <si>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</si>
  <si>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</si>
  <si>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</si>
  <si>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</si>
  <si>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</si>
  <si>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</si>
  <si>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</si>
  <si>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</si>
  <si>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</si>
  <si>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</si>
  <si>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</si>
  <si>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</si>
  <si>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</si>
  <si>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</si>
  <si>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</si>
  <si>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</si>
  <si>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</si>
  <si>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</si>
  <si>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</si>
  <si>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</si>
  <si>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</si>
  <si>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</si>
  <si>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</si>
  <si>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</si>
  <si>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</si>
  <si>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</si>
  <si>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</si>
  <si>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</si>
  <si>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</si>
  <si>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</si>
  <si>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</si>
  <si>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</si>
  <si>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</si>
  <si>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</si>
  <si>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</si>
  <si>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</si>
  <si>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</si>
  <si>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</si>
  <si>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</si>
  <si>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</si>
  <si>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</si>
  <si>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</si>
  <si>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</si>
  <si>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</si>
  <si>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</si>
  <si>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</si>
  <si>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</si>
  <si>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</si>
  <si>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</si>
  <si>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</si>
  <si>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</si>
  <si>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</si>
  <si>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</si>
  <si>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</si>
  <si>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</si>
  <si>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</si>
  <si>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</si>
  <si>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</si>
  <si>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</si>
  <si>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</si>
  <si>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</si>
  <si>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</si>
  <si>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</si>
  <si>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</si>
  <si>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</si>
  <si>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</si>
  <si>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</si>
  <si>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</si>
  <si>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</si>
  <si>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</si>
  <si>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</si>
  <si>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</si>
  <si>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</si>
  <si>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</si>
  <si>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</si>
  <si>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</si>
  <si>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</si>
  <si>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</si>
  <si>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</si>
  <si>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</si>
  <si>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</si>
  <si>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</si>
  <si>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</si>
  <si>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</si>
  <si>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</si>
  <si>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</si>
  <si>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</si>
  <si>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</si>
  <si>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</si>
  <si>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</si>
  <si>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</si>
  <si>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</si>
  <si>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</si>
  <si>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</si>
  <si>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</si>
  <si>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</si>
  <si>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</si>
  <si>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</si>
  <si>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</si>
  <si>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</si>
  <si>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</si>
  <si>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</si>
  <si>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</si>
  <si>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</si>
  <si>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</si>
  <si>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</si>
  <si>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</si>
  <si>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</si>
  <si>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</si>
  <si>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</si>
  <si>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</si>
  <si>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</si>
  <si>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</si>
  <si>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</si>
  <si>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</si>
  <si>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</si>
  <si>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</si>
  <si>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</si>
  <si>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</si>
  <si>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</si>
  <si>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</si>
  <si>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</si>
  <si>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</si>
  <si>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</si>
  <si>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</si>
  <si>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</si>
  <si>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</si>
  <si>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</si>
  <si>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</si>
  <si>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</si>
  <si>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</si>
  <si>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</si>
  <si>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</si>
  <si>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</si>
  <si>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</si>
  <si>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</si>
  <si>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</si>
  <si>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</si>
  <si>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</si>
  <si>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</si>
  <si>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</si>
  <si>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</si>
  <si>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</si>
  <si>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</si>
  <si>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</si>
  <si>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</si>
  <si>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</si>
  <si>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</si>
  <si>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</si>
  <si>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</si>
  <si>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</si>
  <si>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</si>
  <si>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</si>
  <si>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</si>
  <si>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</si>
  <si>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</si>
  <si>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</si>
  <si>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</si>
  <si>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</si>
  <si>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</si>
  <si>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</si>
  <si>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</si>
  <si>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</si>
  <si>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</si>
  <si>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</si>
  <si>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</si>
  <si>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</si>
  <si>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</si>
  <si>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</si>
  <si>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</si>
  <si>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</si>
  <si>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</si>
  <si>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</si>
  <si>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</si>
  <si>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</si>
  <si>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</si>
  <si>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</si>
  <si>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</si>
  <si>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</si>
  <si>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</si>
  <si>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</si>
  <si>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</si>
  <si>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</si>
  <si>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</si>
  <si>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</si>
  <si>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</si>
  <si>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</si>
  <si>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</si>
  <si>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</si>
  <si>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</si>
  <si>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</si>
  <si>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</si>
  <si>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</si>
  <si>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</si>
  <si>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</si>
  <si>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</si>
  <si>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</si>
  <si>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</si>
  <si>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</si>
  <si>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</si>
  <si>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</si>
  <si>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</si>
  <si>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</si>
  <si>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</si>
  <si>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</si>
  <si>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</si>
  <si>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</si>
  <si>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</si>
  <si>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</si>
  <si>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</si>
  <si>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</si>
  <si>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</si>
  <si>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</si>
  <si>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</si>
  <si>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</si>
  <si>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</si>
  <si>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</si>
  <si>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</si>
  <si>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</si>
  <si>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</si>
  <si>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</si>
  <si>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</si>
  <si>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</si>
  <si>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</si>
  <si>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</si>
  <si>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</si>
  <si>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</si>
  <si>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</si>
  <si>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</si>
  <si>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</si>
  <si>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</si>
  <si>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</si>
  <si>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</si>
  <si>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</si>
  <si>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</si>
  <si>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</si>
  <si>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</si>
  <si>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</si>
  <si>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</si>
  <si>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</si>
  <si>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</si>
  <si>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</si>
  <si>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</si>
  <si>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</si>
  <si>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</si>
  <si>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</si>
  <si>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</si>
  <si>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</si>
  <si>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</si>
  <si>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</si>
  <si>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</si>
  <si>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</si>
  <si>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</si>
  <si>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</si>
  <si>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</si>
  <si>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</si>
  <si>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</si>
  <si>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</si>
  <si>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</si>
  <si>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</si>
  <si>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</si>
  <si>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</si>
  <si>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</si>
  <si>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</si>
  <si>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</si>
  <si>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</si>
  <si>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</si>
  <si>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</si>
  <si>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</si>
  <si>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</si>
  <si>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</si>
  <si>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</si>
  <si>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</si>
  <si>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</si>
  <si>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</si>
  <si>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</si>
  <si>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</si>
  <si>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</si>
  <si>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</si>
  <si>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</si>
  <si>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</si>
  <si>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</si>
  <si>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</si>
  <si>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</si>
  <si>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</si>
  <si>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</si>
  <si>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</si>
  <si>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</si>
  <si>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</si>
  <si>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</si>
  <si>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</si>
  <si>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</si>
  <si>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</si>
  <si>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</si>
  <si>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</si>
  <si>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</si>
  <si>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</si>
  <si>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</si>
  <si>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</si>
  <si>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</si>
  <si>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</si>
  <si>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</si>
  <si>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</si>
  <si>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</si>
  <si>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</si>
  <si>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</si>
  <si>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</si>
  <si>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</si>
  <si>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</si>
  <si>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</si>
  <si>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</si>
  <si>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</si>
  <si>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</si>
  <si>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</si>
  <si>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</si>
  <si>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</si>
  <si>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</si>
  <si>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</si>
  <si>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</si>
  <si>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</si>
  <si>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</si>
  <si>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</si>
  <si>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</si>
  <si>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</si>
  <si>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</si>
  <si>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</si>
  <si>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</si>
  <si>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</si>
  <si>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</si>
  <si>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</si>
  <si>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</si>
  <si>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</si>
  <si>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</si>
  <si>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</si>
  <si>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</si>
  <si>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</si>
  <si>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</si>
  <si>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</si>
  <si>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</si>
  <si>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</si>
  <si>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</si>
  <si>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</si>
  <si>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</si>
  <si>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</si>
  <si>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</si>
  <si>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</si>
  <si>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</si>
  <si>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</si>
  <si>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</si>
  <si>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</si>
  <si>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</si>
  <si>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</si>
  <si>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</si>
  <si>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</si>
  <si>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</si>
  <si>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</si>
  <si>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</si>
  <si>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</si>
  <si>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</si>
  <si>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</si>
  <si>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</si>
  <si>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</si>
  <si>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</si>
  <si>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</si>
  <si>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</si>
  <si>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</si>
  <si>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</si>
  <si>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</si>
  <si>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</si>
  <si>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</si>
  <si>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</si>
  <si>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</si>
  <si>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</si>
  <si>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</si>
  <si>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</si>
  <si>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</si>
  <si>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</si>
  <si>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</si>
  <si>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</si>
  <si>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</si>
  <si>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</si>
  <si>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</si>
  <si>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</si>
  <si>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</si>
  <si>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</si>
  <si>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</si>
  <si>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</si>
  <si>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</si>
  <si>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</si>
  <si>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</si>
  <si>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</si>
  <si>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</si>
  <si>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</si>
  <si>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</si>
  <si>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</si>
  <si>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</si>
  <si>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</si>
  <si>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</si>
  <si>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</si>
  <si>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</si>
  <si>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</si>
  <si>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</si>
  <si>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</si>
  <si>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</si>
  <si>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</si>
  <si>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</si>
  <si>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</si>
  <si>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</si>
  <si>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</si>
  <si>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</si>
  <si>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</si>
  <si>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</si>
  <si>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</si>
  <si>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</si>
  <si>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</si>
  <si>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</si>
  <si>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</si>
  <si>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</si>
  <si>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</si>
  <si>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</si>
  <si>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</si>
  <si>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</si>
  <si>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</si>
  <si>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</si>
  <si>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</si>
  <si>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</si>
  <si>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</si>
  <si>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</si>
  <si>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</si>
  <si>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</si>
  <si>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</si>
  <si>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</si>
  <si>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</si>
  <si>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</si>
  <si>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</si>
  <si>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</si>
  <si>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</si>
  <si>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</si>
  <si>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</si>
  <si>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</si>
  <si>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</si>
  <si>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</si>
  <si>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</si>
  <si>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</si>
  <si>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</si>
  <si>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</si>
  <si>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</si>
  <si>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</si>
  <si>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</si>
  <si>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</si>
  <si>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</si>
  <si>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</si>
  <si>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</si>
  <si>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</si>
  <si>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</si>
  <si>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</si>
  <si>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</si>
  <si>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</si>
  <si>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</si>
  <si>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</si>
  <si>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</si>
  <si>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</si>
  <si>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</si>
  <si>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</si>
  <si>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</si>
  <si>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</si>
  <si>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</si>
  <si>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</si>
  <si>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</si>
  <si>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</si>
  <si>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</si>
  <si>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</si>
  <si>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</si>
  <si>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</si>
  <si>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</si>
  <si>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</si>
  <si>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</si>
  <si>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</si>
  <si>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</si>
  <si>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</si>
  <si>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</si>
  <si>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</si>
  <si>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</si>
  <si>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</si>
  <si>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</si>
  <si>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</si>
  <si>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</si>
  <si>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</si>
  <si>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</si>
  <si>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</si>
  <si>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</si>
  <si>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</si>
  <si>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</si>
  <si>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</si>
  <si>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</si>
  <si>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</si>
  <si>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</si>
  <si>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</si>
  <si>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</si>
  <si>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</si>
  <si>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</si>
  <si>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</si>
  <si>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</si>
  <si>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</si>
  <si>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</si>
  <si>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</si>
  <si>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</si>
  <si>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</si>
  <si>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</si>
  <si>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</si>
  <si>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</si>
  <si>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</si>
  <si>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</si>
  <si>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</si>
  <si>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</si>
  <si>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</si>
  <si>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</si>
  <si>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</si>
  <si>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</si>
  <si>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</si>
  <si>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</si>
  <si>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</si>
  <si>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</si>
  <si>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</si>
  <si>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</si>
  <si>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</si>
  <si>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</si>
  <si>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</si>
  <si>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</si>
  <si>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</si>
  <si>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</si>
  <si>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</si>
  <si>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</si>
  <si>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</si>
  <si>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</si>
  <si>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</si>
  <si>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</si>
  <si>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</si>
  <si>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</si>
  <si>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</si>
  <si>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</si>
  <si>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</si>
  <si>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</si>
  <si>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</si>
  <si>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</si>
  <si>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</si>
  <si>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</si>
  <si>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</si>
  <si>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</si>
  <si>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</si>
  <si>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</si>
  <si>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</si>
  <si>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</si>
  <si>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</si>
  <si>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</si>
  <si>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</si>
  <si>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</si>
  <si>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</si>
  <si>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</si>
  <si>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</si>
  <si>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</si>
  <si>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</si>
  <si>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</si>
  <si>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</si>
  <si>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</si>
  <si>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</si>
  <si>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</si>
  <si>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</si>
  <si>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</si>
  <si>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</si>
  <si>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</si>
  <si>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</si>
  <si>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</si>
  <si>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</si>
  <si>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</si>
  <si>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</si>
  <si>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</si>
  <si>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</si>
  <si>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</si>
  <si>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</si>
  <si>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</si>
  <si>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</si>
  <si>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</si>
  <si>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</si>
  <si>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</si>
  <si>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</si>
  <si>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</si>
  <si>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</si>
  <si>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</si>
  <si>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</si>
  <si>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</si>
  <si>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</si>
  <si>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</si>
  <si>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</si>
  <si>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</si>
  <si>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</si>
  <si>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</si>
  <si>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</si>
  <si>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</si>
  <si>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</si>
  <si>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</si>
  <si>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</si>
  <si>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</si>
  <si>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</si>
  <si>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</si>
  <si>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</si>
  <si>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</si>
  <si>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</si>
  <si>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</si>
  <si>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</si>
  <si>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</si>
  <si>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</si>
  <si>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</si>
  <si>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</si>
  <si>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</si>
  <si>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</si>
  <si>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</si>
  <si>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</si>
  <si>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</si>
  <si>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</si>
  <si>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</si>
  <si>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</si>
  <si>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</si>
  <si>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</si>
  <si>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</si>
  <si>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</si>
  <si>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</si>
  <si>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</si>
  <si>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</si>
  <si>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</si>
  <si>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</si>
  <si>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</si>
  <si>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</si>
  <si>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</si>
  <si>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</si>
  <si>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</si>
  <si>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</si>
  <si>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</si>
  <si>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</si>
  <si>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</si>
  <si>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</si>
  <si>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</si>
  <si>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</si>
  <si>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</si>
  <si>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</si>
  <si>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</si>
  <si>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</si>
  <si>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</si>
  <si>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</si>
  <si>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</si>
  <si>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</si>
  <si>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</si>
  <si>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</si>
  <si>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</si>
  <si>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</si>
  <si>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</si>
  <si>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</si>
  <si>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</si>
  <si>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</si>
  <si>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</si>
  <si>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</si>
  <si>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</si>
  <si>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</si>
  <si>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</si>
  <si>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</si>
  <si>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</si>
  <si>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</si>
  <si>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</si>
  <si>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</si>
  <si>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</si>
  <si>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</si>
  <si>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</si>
  <si>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</si>
  <si>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</si>
  <si>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</si>
  <si>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</si>
  <si>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</si>
  <si>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</si>
  <si>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</si>
  <si>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</si>
  <si>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</si>
  <si>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</si>
  <si>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</si>
  <si>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</si>
  <si>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</si>
  <si>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</si>
  <si>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</si>
  <si>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</si>
  <si>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</si>
  <si>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</si>
  <si>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</si>
  <si>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</si>
  <si>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</si>
  <si>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</si>
  <si>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</si>
  <si>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</si>
  <si>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</si>
  <si>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</si>
  <si>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</si>
  <si>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</si>
  <si>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</si>
  <si>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</si>
  <si>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</si>
  <si>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</si>
  <si>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</si>
  <si>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</si>
  <si>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</si>
  <si>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</si>
  <si>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</si>
  <si>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</si>
  <si>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</si>
  <si>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</si>
  <si>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</si>
  <si>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</si>
  <si>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</si>
  <si>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</si>
  <si>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</si>
  <si>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</si>
  <si>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</si>
  <si>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</si>
  <si>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</si>
  <si>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</si>
  <si>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</si>
  <si>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</si>
  <si>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</si>
  <si>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</si>
  <si>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</si>
  <si>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</si>
  <si>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</si>
  <si>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</si>
  <si>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</si>
  <si>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</si>
  <si>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</si>
  <si>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</si>
  <si>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</si>
  <si>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</si>
  <si>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</si>
  <si>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</si>
  <si>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</si>
  <si>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</si>
  <si>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</si>
  <si>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</si>
  <si>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</si>
  <si>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</si>
  <si>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</si>
  <si>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</si>
  <si>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</si>
  <si>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</si>
  <si>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</si>
  <si>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</si>
  <si>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</si>
  <si>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</si>
  <si>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</si>
  <si>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</si>
  <si>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</si>
  <si>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</si>
  <si>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</si>
  <si>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</si>
  <si>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</si>
  <si>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</si>
  <si>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</si>
  <si>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</si>
  <si>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</si>
  <si>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</si>
  <si>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</si>
  <si>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</si>
  <si>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</si>
  <si>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</si>
  <si>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</si>
  <si>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</si>
  <si>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</si>
  <si>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</si>
  <si>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</si>
  <si>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</si>
  <si>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</si>
  <si>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</si>
  <si>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</si>
  <si>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</si>
  <si>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</si>
  <si>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</si>
  <si>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</si>
  <si>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</si>
  <si>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</si>
  <si>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</si>
  <si>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</si>
  <si>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</si>
  <si>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</si>
  <si>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</si>
  <si>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</si>
  <si>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</si>
  <si>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</si>
  <si>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</si>
  <si>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</si>
  <si>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</si>
  <si>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</si>
  <si>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</si>
  <si>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</si>
  <si>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</si>
  <si>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</si>
  <si>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</si>
  <si>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</si>
  <si>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</si>
  <si>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</si>
  <si>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</si>
  <si>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</si>
  <si>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</si>
  <si>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</si>
  <si>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</si>
  <si>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</si>
  <si>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</si>
  <si>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</si>
  <si>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</si>
  <si>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</si>
  <si>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</si>
  <si>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</si>
  <si>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</si>
  <si>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</si>
  <si>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</si>
  <si>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</si>
  <si>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</si>
  <si>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</si>
  <si>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</si>
  <si>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</si>
  <si>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</si>
  <si>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</si>
  <si>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</si>
  <si>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</si>
  <si>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</si>
  <si>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</si>
  <si>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</si>
  <si>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</si>
  <si>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</si>
  <si>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</si>
  <si>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</si>
  <si>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</si>
  <si>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</si>
  <si>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</si>
  <si>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</si>
  <si>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</si>
  <si>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</si>
  <si>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</si>
  <si>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</si>
  <si>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</si>
  <si>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</si>
  <si>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</si>
  <si>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</si>
  <si>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</si>
  <si>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</si>
  <si>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</si>
  <si>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</si>
  <si>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</si>
  <si>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</si>
  <si>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</si>
  <si>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</si>
  <si>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</si>
  <si>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</si>
  <si>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</si>
  <si>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</si>
  <si>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</si>
  <si>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</si>
  <si>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</si>
  <si>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</si>
  <si>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</si>
  <si>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</si>
  <si>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</si>
  <si>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</si>
  <si>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</si>
  <si>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</si>
  <si>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</si>
  <si>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</si>
  <si>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</si>
  <si>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</si>
  <si>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</si>
  <si>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</si>
  <si>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</si>
  <si>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</si>
  <si>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</si>
  <si>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</si>
  <si>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</si>
  <si>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</si>
  <si>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</si>
  <si>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</si>
  <si>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</si>
  <si>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</si>
  <si>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</si>
  <si>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</si>
  <si>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</si>
  <si>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</si>
  <si>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</si>
  <si>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</si>
  <si>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</si>
  <si>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</si>
  <si>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</si>
  <si>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</si>
  <si>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</si>
  <si>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</si>
  <si>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</si>
  <si>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</si>
  <si>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</si>
  <si>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</si>
  <si>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</si>
  <si>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</si>
  <si>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</si>
  <si>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</si>
  <si>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</si>
  <si>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</si>
  <si>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</si>
  <si>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</si>
  <si>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</si>
  <si>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</si>
  <si>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</si>
  <si>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</si>
  <si>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</si>
  <si>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</si>
  <si>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</si>
  <si>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</si>
  <si>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</si>
  <si>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</si>
  <si>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</si>
  <si>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</si>
  <si>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</si>
  <si>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</si>
  <si>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</si>
  <si>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</si>
  <si>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</si>
  <si>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</si>
  <si>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</si>
  <si>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</si>
  <si>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</si>
  <si>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</si>
  <si>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</si>
  <si>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</si>
  <si>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</si>
  <si>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</si>
  <si>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</si>
  <si>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</si>
  <si>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</si>
  <si>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</si>
  <si>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</si>
  <si>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</si>
  <si>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</si>
  <si>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</si>
  <si>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</si>
  <si>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</si>
  <si>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</si>
  <si>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</si>
  <si>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</si>
  <si>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</si>
  <si>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</si>
  <si>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</si>
  <si>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</si>
  <si>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</si>
  <si>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</si>
  <si>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</si>
  <si>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</si>
  <si>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</si>
  <si>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</si>
  <si>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</si>
  <si>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</si>
  <si>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</si>
  <si>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</si>
  <si>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</si>
  <si>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</si>
  <si>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</si>
  <si>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</si>
  <si>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</si>
  <si>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</si>
  <si>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</si>
  <si>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</si>
  <si>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</si>
  <si>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</si>
  <si>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</si>
  <si>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</si>
  <si>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</si>
  <si>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</si>
  <si>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</si>
  <si>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</si>
  <si>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</si>
  <si>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</si>
  <si>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</si>
  <si>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</si>
  <si>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</si>
  <si>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</si>
  <si>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</si>
  <si>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</si>
  <si>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</si>
  <si>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</si>
  <si>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</si>
  <si>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</si>
  <si>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</si>
  <si>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</si>
  <si>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</si>
  <si>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</si>
  <si>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</si>
  <si>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</si>
  <si>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</si>
  <si>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</si>
  <si>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</si>
  <si>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</si>
  <si>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</si>
  <si>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</si>
  <si>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</si>
  <si>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</si>
  <si>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</si>
  <si>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</si>
  <si>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</si>
  <si>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</si>
  <si>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</si>
  <si>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</si>
  <si>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</si>
  <si>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</si>
  <si>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</si>
  <si>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</si>
  <si>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</si>
  <si>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</si>
  <si>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</si>
  <si>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</si>
  <si>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</si>
  <si>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</si>
  <si>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</si>
  <si>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</si>
  <si>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</si>
  <si>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</si>
  <si>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</si>
  <si>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</si>
  <si>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</si>
  <si>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</si>
  <si>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</si>
  <si>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</si>
  <si>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</si>
  <si>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</si>
  <si>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</si>
  <si>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</si>
  <si>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</si>
  <si>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</si>
  <si>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</si>
  <si>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</si>
  <si>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</si>
  <si>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</si>
  <si>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</si>
  <si>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</si>
  <si>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</si>
  <si>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</si>
  <si>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</si>
  <si>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</si>
  <si>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</si>
  <si>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</si>
  <si>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</si>
  <si>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</si>
  <si>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</si>
  <si>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</si>
  <si>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</si>
  <si>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</si>
  <si>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</si>
  <si>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</si>
  <si>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</si>
  <si>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</si>
  <si>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</si>
  <si>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</si>
  <si>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</si>
  <si>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</si>
  <si>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</si>
  <si>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</si>
  <si>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</si>
  <si>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</si>
  <si>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</si>
  <si>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</si>
  <si>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</si>
  <si>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</si>
  <si>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</si>
  <si>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</si>
  <si>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</si>
  <si>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</si>
  <si>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</si>
  <si>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</si>
  <si>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</si>
  <si>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</si>
  <si>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</si>
  <si>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</si>
  <si>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</si>
  <si>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</si>
  <si>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</si>
  <si>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</si>
  <si>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</si>
  <si>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</si>
  <si>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</si>
  <si>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</si>
  <si>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</si>
  <si>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</si>
  <si>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</si>
  <si>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</si>
  <si>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</si>
  <si>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</si>
  <si>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</si>
  <si>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</si>
  <si>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</si>
  <si>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</si>
  <si>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</si>
  <si>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</si>
  <si>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</si>
  <si>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</si>
  <si>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</si>
  <si>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</si>
  <si>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</si>
  <si>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</si>
  <si>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</si>
  <si>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</si>
  <si>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</si>
  <si>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</si>
  <si>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</si>
  <si>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</si>
  <si>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</si>
  <si>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</si>
  <si>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</si>
  <si>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</si>
  <si>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</si>
  <si>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</si>
  <si>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</si>
  <si>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</si>
  <si>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</si>
  <si>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</si>
  <si>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</si>
  <si>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</si>
  <si>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</si>
  <si>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</si>
  <si>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</si>
  <si>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</si>
  <si>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</si>
  <si>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</si>
  <si>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</si>
  <si>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</si>
  <si>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</si>
  <si>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</si>
  <si>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</si>
  <si>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</si>
  <si>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</si>
  <si>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</si>
  <si>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</si>
  <si>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</si>
  <si>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</si>
  <si>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</si>
  <si>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</si>
  <si>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</si>
  <si>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</si>
  <si>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</si>
  <si>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</si>
  <si>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</si>
  <si>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</si>
  <si>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</si>
  <si>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</si>
  <si>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</si>
  <si>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</si>
  <si>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</si>
  <si>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</si>
  <si>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</si>
  <si>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</si>
  <si>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</si>
  <si>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</si>
  <si>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</si>
  <si>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</si>
  <si>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</si>
  <si>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</si>
  <si>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</si>
  <si>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</si>
  <si>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</si>
  <si>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</si>
  <si>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</si>
  <si>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</si>
  <si>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</si>
  <si>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</si>
  <si>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</si>
  <si>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</si>
  <si>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</si>
  <si>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</si>
  <si>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</si>
  <si>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</si>
  <si>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</si>
  <si>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</si>
  <si>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</si>
  <si>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</si>
  <si>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</si>
  <si>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</si>
  <si>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</si>
  <si>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</si>
  <si>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</si>
  <si>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</si>
  <si>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</si>
  <si>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</si>
  <si>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</si>
  <si>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</si>
  <si>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</si>
  <si>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</si>
  <si>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</si>
  <si>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</si>
  <si>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</si>
  <si>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</si>
  <si>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</si>
  <si>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</si>
  <si>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</si>
  <si>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</si>
  <si>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</si>
  <si>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</si>
  <si>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</si>
  <si>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</si>
  <si>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</si>
  <si>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</si>
  <si>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</si>
  <si>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</si>
  <si>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</si>
  <si>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</si>
  <si>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</si>
  <si>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</si>
  <si>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</si>
  <si>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</si>
  <si>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</si>
  <si>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</si>
  <si>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</si>
  <si>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</si>
  <si>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</si>
  <si>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</si>
  <si>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</si>
  <si>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</si>
  <si>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</si>
  <si>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</si>
  <si>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</si>
  <si>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</si>
  <si>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</si>
  <si>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</si>
  <si>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</si>
  <si>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</si>
  <si>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</si>
  <si>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</si>
  <si>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</si>
  <si>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</si>
  <si>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</si>
  <si>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</si>
  <si>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</si>
  <si>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</si>
  <si>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</si>
  <si>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</si>
  <si>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</si>
  <si>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</si>
  <si>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</si>
  <si>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</si>
  <si>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</si>
  <si>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</si>
  <si>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</si>
  <si>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</si>
  <si>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</si>
  <si>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</si>
  <si>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</si>
  <si>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</si>
  <si>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</si>
  <si>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</si>
  <si>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</si>
  <si>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</si>
  <si>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</si>
  <si>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</si>
  <si>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</si>
  <si>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</si>
  <si>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</si>
  <si>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</si>
  <si>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</si>
  <si>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</si>
  <si>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</si>
  <si>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</si>
  <si>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</si>
  <si>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</si>
  <si>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</si>
  <si>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</si>
  <si>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</si>
  <si>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</si>
  <si>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</si>
  <si>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</si>
  <si>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</si>
  <si>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</si>
  <si>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</si>
  <si>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</si>
  <si>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</si>
  <si>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</si>
  <si>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</si>
  <si>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</si>
  <si>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</si>
  <si>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</si>
  <si>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</si>
  <si>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</si>
  <si>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</si>
  <si>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</si>
  <si>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</si>
  <si>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</si>
  <si>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</si>
  <si>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</si>
  <si>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</si>
  <si>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</si>
  <si>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</si>
  <si>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</si>
  <si>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</si>
  <si>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</si>
  <si>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</si>
  <si>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</si>
  <si>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</si>
  <si>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</si>
  <si>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</si>
  <si>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</si>
  <si>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</si>
  <si>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</si>
  <si>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</si>
  <si>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</si>
  <si>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</si>
  <si>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</si>
  <si>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</si>
  <si>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</si>
  <si>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</si>
  <si>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</si>
  <si>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</si>
  <si>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</si>
  <si>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</si>
  <si>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</si>
  <si>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</si>
  <si>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</si>
  <si>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</si>
  <si>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</si>
  <si>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</si>
  <si>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</si>
  <si>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</si>
  <si>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</si>
  <si>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</si>
  <si>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</si>
  <si>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</si>
  <si>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</si>
  <si>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</si>
  <si>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</si>
  <si>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</si>
  <si>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</si>
  <si>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</si>
  <si>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</si>
  <si>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</si>
  <si>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</si>
  <si>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</si>
  <si>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</si>
  <si>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</si>
  <si>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</si>
  <si>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</si>
  <si>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</si>
  <si>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</si>
  <si>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</si>
  <si>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</si>
  <si>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</si>
  <si>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</si>
  <si>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</si>
  <si>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</si>
  <si>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</si>
  <si>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</si>
  <si>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</si>
  <si>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</si>
  <si>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</si>
  <si>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</si>
  <si>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</si>
  <si>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</si>
  <si>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</si>
  <si>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</si>
  <si>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</si>
  <si>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</si>
  <si>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</si>
  <si>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</si>
  <si>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</si>
  <si>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</si>
  <si>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</si>
  <si>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</si>
  <si>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</si>
  <si>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</si>
  <si>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</si>
  <si>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</si>
  <si>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</si>
  <si>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</si>
  <si>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</si>
  <si>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</si>
  <si>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</si>
  <si>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</si>
  <si>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</si>
  <si>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</si>
  <si>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</si>
  <si>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</si>
  <si>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</si>
  <si>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</si>
  <si>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</si>
  <si>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</si>
  <si>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</si>
  <si>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</si>
  <si>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</si>
  <si>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</si>
  <si>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</si>
  <si>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</si>
  <si>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</si>
  <si>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</si>
  <si>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</si>
  <si>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</si>
  <si>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</si>
  <si>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</si>
  <si>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</si>
  <si>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</si>
  <si>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</si>
  <si>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</si>
  <si>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</si>
  <si>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</si>
  <si>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</si>
  <si>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</si>
  <si>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</si>
  <si>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</si>
  <si>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</si>
  <si>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</si>
  <si>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</si>
  <si>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</si>
  <si>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</si>
  <si>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</si>
  <si>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</si>
  <si>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</si>
  <si>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</si>
  <si>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</si>
  <si>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</si>
  <si>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</si>
  <si>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</si>
  <si>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</si>
  <si>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</si>
  <si>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</si>
  <si>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</si>
  <si>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</si>
  <si>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</si>
  <si>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</si>
  <si>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</si>
  <si>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</si>
  <si>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</si>
  <si>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</si>
  <si>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</si>
  <si>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</si>
  <si>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</si>
  <si>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</si>
  <si>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</si>
  <si>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</si>
  <si>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</si>
  <si>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</si>
  <si>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</si>
  <si>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</si>
  <si>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</si>
  <si>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</si>
  <si>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</si>
  <si>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</si>
  <si>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</si>
  <si>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</si>
  <si>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</si>
  <si>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</si>
  <si>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</si>
  <si>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</si>
  <si>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</si>
  <si>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</si>
  <si>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</si>
  <si>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</si>
  <si>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</si>
  <si>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</si>
  <si>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</si>
  <si>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</si>
  <si>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</si>
  <si>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</si>
  <si>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</si>
  <si>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</si>
  <si>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</si>
  <si>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</si>
  <si>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</si>
  <si>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</si>
  <si>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</si>
  <si>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</si>
  <si>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</si>
  <si>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</si>
  <si>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</si>
  <si>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</si>
  <si>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</si>
  <si>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</si>
  <si>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</si>
  <si>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</si>
  <si>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</si>
  <si>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</si>
  <si>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</si>
  <si>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</si>
  <si>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</si>
  <si>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</si>
  <si>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</si>
  <si>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</si>
  <si>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</si>
  <si>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</si>
  <si>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</si>
  <si>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</si>
  <si>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</si>
  <si>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</si>
  <si>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</si>
  <si>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</si>
  <si>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</si>
  <si>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</si>
  <si>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</si>
  <si>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</si>
  <si>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</si>
  <si>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</si>
  <si>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</si>
  <si>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</si>
  <si>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</si>
  <si>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</si>
  <si>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</si>
  <si>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</si>
  <si>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</si>
  <si>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</si>
  <si>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</si>
  <si>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</si>
  <si>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</si>
  <si>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</si>
  <si>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</si>
  <si>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</si>
  <si>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</si>
  <si>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</si>
  <si>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</si>
  <si>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</si>
  <si>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</si>
  <si>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</si>
  <si>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</si>
  <si>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</si>
  <si>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</si>
  <si>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</si>
  <si>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</si>
  <si>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</si>
  <si>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</si>
  <si>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</si>
  <si>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</si>
  <si>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</si>
  <si>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</si>
  <si>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</si>
  <si>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</si>
  <si>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</si>
  <si>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</si>
  <si>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</si>
  <si>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</si>
  <si>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</si>
  <si>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</si>
  <si>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</si>
  <si>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</si>
  <si>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</si>
  <si>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</si>
  <si>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</si>
  <si>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</si>
  <si>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</si>
  <si>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</si>
  <si>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</si>
  <si>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</si>
  <si>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</si>
  <si>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</si>
  <si>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</si>
  <si>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</si>
  <si>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</si>
  <si>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</si>
  <si>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</si>
  <si>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</si>
  <si>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</si>
  <si>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</si>
  <si>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</si>
  <si>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</si>
  <si>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</si>
  <si>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</si>
  <si>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</si>
  <si>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</si>
  <si>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</si>
  <si>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</si>
  <si>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</si>
  <si>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</si>
  <si>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CIMENTO PORTLAND CP-II-32,INCLUSIVE TRANSPORTE.FORNECIMENTO</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</si>
  <si>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</si>
  <si>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</si>
  <si>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</si>
  <si>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</si>
  <si>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</si>
  <si>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</si>
  <si>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</si>
  <si>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</si>
  <si>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</si>
  <si>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</si>
  <si>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</si>
  <si>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</si>
  <si>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</si>
  <si>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</si>
  <si>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</si>
  <si>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</si>
  <si>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</si>
  <si>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</si>
  <si>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</si>
  <si>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</si>
  <si>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</si>
  <si>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</si>
  <si>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CONCRETO BETUMINOSO USINADO A QUENTE.PREPARO E FORNECIMENTO</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</si>
  <si>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</si>
  <si>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</si>
  <si>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</si>
  <si>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</si>
  <si>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</si>
  <si>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</si>
  <si>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</si>
  <si>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</si>
  <si>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</si>
  <si>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</si>
  <si>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</si>
  <si>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</si>
  <si>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</si>
  <si>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</si>
  <si>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</si>
  <si>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</si>
  <si>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</si>
  <si>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</si>
  <si>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</si>
  <si>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</si>
  <si>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</si>
  <si>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</si>
  <si>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PRE-MISTURADO A FRIO.PREPARO E FORNECIMENTO</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</si>
  <si>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</si>
  <si>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</si>
  <si>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</si>
  <si>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</si>
  <si>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</si>
  <si>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</si>
  <si>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</si>
  <si>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</si>
  <si>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</si>
  <si>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</si>
  <si>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</si>
  <si>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</si>
  <si>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</si>
  <si>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</si>
  <si>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</si>
  <si>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</si>
  <si>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</si>
  <si>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</si>
  <si>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</si>
  <si>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</si>
  <si>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</si>
  <si>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</si>
  <si>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</si>
  <si>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</si>
  <si>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SAIBRO,INCLUSIVE TRANSPORTE.FORNECIMENTO</t>
  </si>
  <si>
    <t>20.104.0001-A</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</si>
  <si>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</si>
  <si>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</si>
  <si>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</si>
  <si>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</si>
  <si>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</si>
  <si>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</si>
  <si>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</si>
  <si>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</si>
  <si>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</si>
  <si>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</si>
  <si>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</si>
  <si>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</si>
  <si>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</si>
  <si>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</si>
  <si>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</si>
  <si>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</si>
  <si>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</si>
  <si>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</si>
  <si>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</si>
  <si>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</si>
  <si>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</si>
  <si>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</si>
  <si>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</si>
  <si>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</si>
  <si>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</si>
  <si>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</si>
  <si>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</si>
  <si>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</si>
  <si>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</si>
  <si>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</si>
  <si>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</si>
  <si>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</si>
  <si>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</si>
  <si>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</si>
  <si>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</si>
  <si>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</si>
  <si>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</si>
  <si>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</si>
  <si>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</si>
  <si>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</si>
  <si>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</si>
  <si>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</si>
  <si>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</si>
  <si>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</si>
  <si>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</si>
  <si>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</si>
  <si>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</si>
  <si>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</si>
  <si>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</si>
  <si>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</si>
  <si>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</si>
  <si>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</si>
  <si>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</si>
  <si>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</si>
  <si>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</si>
  <si>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</si>
  <si>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</si>
  <si>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</si>
  <si>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</si>
  <si>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</si>
  <si>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</si>
  <si>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</si>
  <si>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</si>
  <si>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</si>
  <si>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</si>
  <si>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</si>
  <si>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</si>
  <si>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</si>
  <si>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</si>
  <si>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</si>
  <si>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</si>
  <si>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</si>
  <si>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</si>
  <si>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</si>
  <si>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</si>
  <si>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</si>
  <si>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</si>
  <si>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</si>
  <si>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</si>
  <si>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</si>
  <si>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</si>
  <si>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</si>
  <si>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</si>
  <si>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</si>
  <si>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</si>
  <si>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</si>
  <si>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</si>
  <si>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</si>
  <si>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</si>
  <si>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</si>
  <si>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</si>
  <si>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</si>
  <si>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</si>
  <si>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</si>
  <si>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</si>
  <si>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</si>
  <si>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</si>
  <si>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</si>
  <si>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</si>
  <si>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</si>
  <si>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</si>
  <si>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</si>
  <si>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</si>
  <si>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</si>
  <si>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</si>
  <si>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</si>
  <si>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</si>
  <si>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</si>
  <si>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</si>
  <si>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</si>
  <si>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</si>
  <si>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</si>
  <si>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</si>
  <si>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</si>
  <si>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</si>
  <si>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</si>
  <si>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</si>
  <si>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</si>
  <si>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</si>
  <si>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</si>
  <si>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</si>
  <si>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</si>
  <si>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</si>
  <si>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</si>
  <si>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</si>
  <si>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</si>
  <si>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</si>
  <si>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</si>
  <si>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</si>
  <si>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</si>
  <si>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</si>
  <si>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</si>
  <si>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</si>
  <si>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</si>
  <si>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</si>
  <si>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</si>
  <si>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</si>
  <si>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</si>
  <si>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</si>
  <si>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</si>
  <si>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</si>
  <si>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</si>
  <si>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</si>
  <si>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</si>
  <si>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</si>
  <si>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</si>
  <si>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</si>
  <si>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</si>
  <si>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</si>
  <si>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</si>
  <si>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</si>
  <si>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</si>
  <si>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</si>
  <si>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</si>
  <si>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</si>
  <si>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</si>
  <si>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</si>
  <si>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</si>
  <si>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</si>
  <si>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</si>
  <si>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</si>
  <si>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</si>
  <si>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</si>
  <si>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</si>
  <si>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</si>
  <si>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</si>
  <si>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</si>
  <si>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</si>
  <si>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</si>
  <si>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</si>
  <si>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</si>
  <si>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</si>
  <si>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</si>
  <si>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</si>
  <si>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</si>
  <si>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</si>
  <si>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</si>
  <si>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</si>
  <si>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</si>
  <si>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</si>
  <si>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</si>
  <si>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</si>
  <si>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</si>
  <si>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</si>
  <si>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</si>
  <si>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</si>
  <si>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</si>
  <si>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</si>
  <si>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</si>
  <si>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</si>
  <si>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</si>
  <si>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</si>
  <si>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</si>
  <si>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</si>
  <si>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</si>
  <si>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</si>
  <si>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</si>
  <si>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</si>
  <si>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</si>
  <si>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</si>
  <si>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</si>
  <si>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</si>
  <si>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</si>
  <si>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</si>
  <si>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</si>
  <si>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</si>
  <si>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</si>
  <si>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</si>
  <si>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</si>
  <si>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</si>
  <si>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</si>
  <si>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</si>
  <si>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</si>
  <si>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</si>
  <si>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</si>
  <si>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</si>
  <si>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</si>
  <si>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</si>
  <si>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</si>
  <si>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</si>
  <si>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</si>
  <si>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</si>
  <si>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</si>
  <si>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</si>
  <si>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</si>
  <si>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</si>
  <si>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</si>
  <si>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</si>
  <si>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</si>
  <si>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</si>
  <si>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</si>
  <si>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</si>
  <si>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</si>
  <si>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</si>
  <si>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</si>
  <si>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</si>
  <si>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</si>
  <si>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</si>
  <si>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</si>
  <si>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</si>
  <si>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</si>
  <si>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</si>
  <si>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</si>
  <si>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</si>
  <si>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</si>
  <si>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</si>
  <si>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</si>
  <si>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</si>
  <si>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</si>
  <si>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</si>
  <si>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</si>
  <si>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</si>
  <si>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</si>
  <si>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</si>
  <si>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</si>
  <si>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</si>
  <si>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</si>
  <si>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</si>
  <si>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</si>
  <si>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</si>
  <si>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</si>
  <si>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</si>
  <si>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</si>
  <si>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</si>
  <si>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</si>
  <si>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</si>
  <si>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</si>
  <si>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</si>
  <si>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</si>
  <si>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</si>
  <si>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</si>
  <si>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</si>
  <si>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</si>
  <si>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</si>
  <si>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</si>
  <si>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</si>
  <si>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</si>
  <si>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</si>
  <si>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</si>
  <si>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</si>
  <si>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</si>
  <si>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</si>
  <si>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</si>
  <si>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</si>
  <si>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</si>
  <si>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</si>
  <si>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</si>
  <si>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</si>
  <si>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</si>
  <si>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</si>
  <si>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</si>
  <si>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</si>
  <si>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</si>
  <si>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</si>
  <si>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</si>
  <si>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</si>
  <si>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</si>
  <si>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</si>
  <si>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</si>
  <si>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</si>
  <si>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</si>
  <si>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</si>
  <si>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</si>
  <si>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</si>
  <si>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</si>
  <si>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</si>
  <si>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</si>
  <si>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</si>
  <si>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</si>
  <si>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</si>
  <si>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</si>
  <si>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</si>
  <si>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</si>
  <si>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</si>
  <si>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</si>
  <si>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</si>
  <si>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</si>
  <si>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</si>
  <si>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</si>
  <si>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</si>
  <si>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</si>
  <si>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</si>
  <si>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</si>
  <si>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</si>
  <si>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</si>
  <si>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</si>
  <si>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</si>
  <si>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</si>
  <si>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</si>
  <si>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</si>
  <si>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</si>
  <si>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</si>
  <si>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</si>
  <si>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</si>
  <si>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</si>
  <si>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</si>
  <si>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</si>
  <si>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</si>
  <si>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</si>
  <si>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</si>
  <si>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</si>
  <si>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</si>
  <si>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</si>
  <si>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</si>
  <si>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</si>
  <si>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</si>
  <si>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</si>
  <si>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</si>
  <si>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</si>
  <si>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</si>
  <si>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</si>
  <si>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</si>
  <si>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</si>
  <si>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</si>
  <si>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</si>
  <si>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</si>
  <si>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</si>
  <si>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</si>
  <si>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</si>
  <si>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</si>
  <si>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</si>
  <si>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</si>
  <si>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</si>
  <si>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</si>
  <si>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</si>
  <si>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</si>
  <si>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</si>
  <si>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</si>
  <si>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</si>
  <si>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</si>
  <si>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</si>
  <si>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</si>
  <si>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</si>
  <si>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</si>
  <si>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</si>
  <si>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</si>
  <si>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</si>
  <si>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</si>
  <si>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</si>
  <si>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</si>
  <si>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</si>
  <si>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</si>
  <si>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</si>
  <si>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</si>
  <si>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</si>
  <si>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</si>
  <si>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</si>
  <si>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</si>
  <si>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</si>
  <si>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</si>
  <si>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</si>
  <si>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PINTURA DE BRACO COM 2 DEMAOS DE TINTA FENOLICA</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</si>
  <si>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</si>
  <si>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</si>
  <si>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</si>
  <si>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</si>
  <si>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</si>
  <si>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</si>
  <si>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</si>
  <si>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</si>
  <si>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</si>
  <si>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</si>
  <si>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</si>
  <si>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</si>
  <si>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</si>
  <si>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</si>
  <si>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</si>
  <si>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</si>
  <si>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</si>
  <si>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</si>
  <si>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</si>
  <si>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</si>
  <si>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</si>
  <si>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</si>
  <si>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</si>
  <si>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</si>
  <si>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</si>
  <si>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</si>
  <si>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</si>
  <si>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</si>
  <si>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</si>
  <si>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</si>
  <si>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</si>
  <si>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</si>
  <si>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</si>
  <si>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</si>
  <si>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</si>
  <si>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</si>
  <si>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</si>
  <si>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</si>
  <si>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</si>
  <si>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</si>
  <si>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</si>
  <si>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</si>
  <si>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</si>
  <si>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</si>
  <si>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</si>
  <si>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</si>
  <si>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</si>
  <si>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</si>
  <si>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</si>
  <si>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</si>
  <si>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</si>
  <si>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</si>
  <si>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</si>
  <si>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</si>
  <si>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</si>
  <si>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</si>
  <si>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</si>
  <si>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</si>
  <si>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</si>
  <si>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</si>
  <si>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</si>
  <si>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</si>
  <si>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</si>
  <si>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</si>
  <si>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</si>
  <si>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</si>
  <si>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</si>
  <si>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SUPORTE PARA MONTAGEM DE TRANSFORMADOR EM POSTE.FORNECIMENTO</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</si>
  <si>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</si>
  <si>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</si>
  <si>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</si>
  <si>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</si>
  <si>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</si>
  <si>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</si>
  <si>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</si>
  <si>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</si>
  <si>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</si>
  <si>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</si>
  <si>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</si>
  <si>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</si>
  <si>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</si>
  <si>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</si>
  <si>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</si>
  <si>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</si>
  <si>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</si>
  <si>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</si>
  <si>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</si>
  <si>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</si>
  <si>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</si>
  <si>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</si>
  <si>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</si>
  <si>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</si>
  <si>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</si>
  <si>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</si>
  <si>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</si>
  <si>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</si>
  <si>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</si>
  <si>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</si>
  <si>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</si>
  <si>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</si>
  <si>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</si>
  <si>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</si>
  <si>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</si>
  <si>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</si>
  <si>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</si>
  <si>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</si>
  <si>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</si>
  <si>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</si>
  <si>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</si>
  <si>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</si>
  <si>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</si>
  <si>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</si>
  <si>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</si>
  <si>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</si>
  <si>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ISOLADOR TIPO PINO,13,8KV.FORNECIMENTO</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</si>
  <si>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</si>
  <si>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</si>
  <si>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</si>
  <si>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</si>
  <si>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</si>
  <si>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</si>
  <si>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</si>
  <si>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</si>
  <si>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</si>
  <si>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</si>
  <si>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</si>
  <si>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</si>
  <si>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</si>
  <si>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</si>
  <si>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</si>
  <si>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</si>
  <si>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</si>
  <si>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</si>
  <si>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</si>
  <si>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</si>
  <si>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</si>
  <si>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</si>
  <si>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</si>
  <si>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</si>
  <si>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</si>
  <si>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</si>
  <si>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</si>
  <si>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</si>
  <si>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</si>
  <si>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</si>
  <si>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</si>
  <si>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</si>
  <si>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</si>
  <si>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</si>
  <si>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</si>
  <si>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</si>
  <si>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</si>
  <si>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</si>
  <si>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</si>
  <si>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</si>
  <si>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</si>
  <si>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</si>
  <si>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</si>
  <si>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</si>
  <si>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</si>
  <si>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</si>
  <si>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</si>
  <si>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</si>
  <si>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</si>
  <si>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</si>
  <si>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</si>
  <si>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</si>
  <si>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</si>
  <si>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</si>
  <si>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</si>
  <si>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</si>
  <si>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</si>
  <si>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</si>
  <si>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</si>
  <si>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</si>
  <si>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</si>
  <si>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</si>
  <si>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</si>
  <si>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</si>
  <si>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</si>
  <si>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</si>
  <si>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</si>
  <si>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</si>
  <si>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</si>
  <si>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</si>
  <si>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</si>
  <si>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</si>
  <si>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</si>
  <si>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</si>
  <si>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</si>
  <si>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</si>
  <si>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</si>
  <si>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</si>
  <si>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</si>
  <si>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</si>
  <si>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</si>
  <si>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</si>
  <si>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</si>
  <si>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</si>
  <si>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</si>
  <si>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</si>
  <si>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</si>
  <si>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</si>
  <si>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</si>
  <si>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</si>
  <si>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</si>
  <si>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</si>
  <si>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</si>
  <si>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</si>
  <si>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</si>
  <si>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</si>
  <si>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</si>
  <si>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</si>
  <si>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</si>
  <si>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</si>
  <si>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</si>
  <si>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</si>
  <si>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</si>
  <si>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</si>
  <si>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</si>
  <si>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</si>
  <si>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</si>
  <si>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</si>
  <si>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</si>
  <si>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</si>
  <si>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</si>
  <si>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</si>
  <si>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</si>
  <si>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</si>
  <si>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</si>
  <si>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</si>
  <si>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</si>
  <si>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</si>
  <si>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</si>
  <si>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</si>
  <si>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</si>
  <si>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</si>
  <si>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</si>
  <si>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</si>
  <si>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ALCA PRE-FORMADA PARA CABO DE 35MM2.FORNECIMENTO E COLOCACAO</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</si>
  <si>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</si>
  <si>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</si>
  <si>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</si>
  <si>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</si>
  <si>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</si>
  <si>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</si>
  <si>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</si>
  <si>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</si>
  <si>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</si>
  <si>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</si>
  <si>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</si>
  <si>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</si>
  <si>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</si>
  <si>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</si>
  <si>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</si>
  <si>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</si>
  <si>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</si>
  <si>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</si>
  <si>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</si>
  <si>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</si>
  <si>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</si>
  <si>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</si>
  <si>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</si>
  <si>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</si>
  <si>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</si>
  <si>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</si>
  <si>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</si>
  <si>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</si>
  <si>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</si>
  <si>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</si>
  <si>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</si>
  <si>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</si>
  <si>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</si>
  <si>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</si>
  <si>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</si>
  <si>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</si>
  <si>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</si>
  <si>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</si>
  <si>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</si>
  <si>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</si>
  <si>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</si>
  <si>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</si>
  <si>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</si>
  <si>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</si>
  <si>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</si>
  <si>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</si>
  <si>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</si>
  <si>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</si>
  <si>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</si>
  <si>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</si>
  <si>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</si>
  <si>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</si>
  <si>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</si>
  <si>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</si>
  <si>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</si>
  <si>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</si>
  <si>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</si>
  <si>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</si>
  <si>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</si>
  <si>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</si>
  <si>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</si>
  <si>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</si>
  <si>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</si>
  <si>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</si>
  <si>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</si>
  <si>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</si>
  <si>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</si>
  <si>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</si>
  <si>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</si>
  <si>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</si>
  <si>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</si>
  <si>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</si>
  <si>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</si>
  <si>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</si>
  <si>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</si>
  <si>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</si>
  <si>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</si>
  <si>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</si>
  <si>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</si>
  <si>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</si>
  <si>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</si>
  <si>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</si>
  <si>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</si>
  <si>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</si>
  <si>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</si>
  <si>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</si>
  <si>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</si>
  <si>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</si>
  <si>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</si>
  <si>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</si>
  <si>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</si>
  <si>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</si>
  <si>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</si>
  <si>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</si>
  <si>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</si>
  <si>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</si>
  <si>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</si>
  <si>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</si>
  <si>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</si>
  <si>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</si>
  <si>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</si>
  <si>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</si>
  <si>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</si>
  <si>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</si>
  <si>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</si>
  <si>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</si>
  <si>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</si>
  <si>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</si>
  <si>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</si>
  <si>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</si>
  <si>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</si>
  <si>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</si>
  <si>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</si>
  <si>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</si>
  <si>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</si>
  <si>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</si>
  <si>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</si>
  <si>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</si>
  <si>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</si>
  <si>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</si>
  <si>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</si>
  <si>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</si>
  <si>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</si>
  <si>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</si>
  <si>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</si>
  <si>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</si>
  <si>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</si>
  <si>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</si>
  <si>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</si>
  <si>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</si>
  <si>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</si>
  <si>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</si>
  <si>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</si>
  <si>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</si>
  <si>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</si>
  <si>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</si>
  <si>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</si>
  <si>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</si>
  <si>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</si>
  <si>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</si>
  <si>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</si>
  <si>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</si>
  <si>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</si>
  <si>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</si>
  <si>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</si>
  <si>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</si>
  <si>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ELETRODUTO DE PVC RIGIDO,ROSQUEAVEL,DE 75MM(3").FORNECIMENTO</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</si>
  <si>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</si>
  <si>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</si>
  <si>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</si>
  <si>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</si>
  <si>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</si>
  <si>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</si>
  <si>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</si>
  <si>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</si>
  <si>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</si>
  <si>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</si>
  <si>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</si>
  <si>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</si>
  <si>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</si>
  <si>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</si>
  <si>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</si>
  <si>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</si>
  <si>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</si>
  <si>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</si>
  <si>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</si>
  <si>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</si>
  <si>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BOX CURVO DE ALUMINIO DE 38MM(1 1/2").FORNECIMENTO</t>
  </si>
  <si>
    <t>21.038.0050-A</t>
  </si>
  <si>
    <t>21.038.0055-0</t>
  </si>
  <si>
    <t>21.038.0055-A</t>
  </si>
  <si>
    <t>21.038.0060-0</t>
  </si>
  <si>
    <t>21.038.0060-A</t>
  </si>
  <si>
    <t>21.040.0010-0</t>
  </si>
  <si>
    <t>CHAPA DE FERRO GALVANIZADO NO 24,DE(1X2)M.FORNECIMENTO</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</si>
  <si>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</si>
  <si>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</si>
  <si>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</si>
  <si>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</si>
  <si>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</si>
  <si>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</si>
  <si>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</si>
  <si>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</si>
  <si>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</si>
  <si>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</si>
  <si>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</si>
  <si>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</si>
  <si>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</si>
  <si>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</si>
  <si>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</si>
  <si>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</si>
  <si>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</si>
  <si>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</si>
  <si>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</si>
  <si>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</si>
  <si>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</si>
  <si>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</si>
  <si>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</si>
  <si>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</si>
  <si>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</si>
  <si>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</si>
  <si>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</si>
  <si>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</si>
  <si>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</si>
  <si>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</si>
  <si>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</si>
  <si>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</si>
  <si>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</si>
  <si>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</si>
  <si>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</si>
  <si>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</si>
  <si>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</si>
  <si>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</si>
  <si>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</si>
  <si>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</si>
  <si>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</si>
  <si>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</si>
  <si>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</si>
  <si>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</si>
  <si>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</si>
  <si>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</si>
  <si>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</si>
  <si>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</si>
  <si>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</si>
  <si>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</si>
  <si>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</si>
  <si>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</si>
  <si>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</si>
  <si>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</si>
  <si>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</si>
  <si>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</si>
  <si>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</si>
  <si>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</si>
  <si>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</si>
  <si>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</si>
  <si>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</si>
  <si>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</si>
  <si>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</si>
  <si>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</si>
  <si>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</si>
  <si>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</si>
  <si>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</si>
  <si>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</si>
  <si>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</si>
  <si>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</si>
  <si>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</si>
  <si>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</si>
  <si>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</si>
  <si>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</si>
  <si>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</si>
  <si>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</si>
  <si>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</si>
  <si>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</si>
  <si>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</si>
  <si>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</si>
  <si>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</si>
  <si>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</si>
  <si>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</si>
  <si>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</si>
  <si>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</si>
  <si>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</si>
  <si>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</si>
  <si>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</si>
  <si>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</si>
  <si>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</si>
  <si>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</si>
  <si>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</si>
  <si>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</si>
  <si>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</si>
  <si>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</si>
  <si>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</si>
  <si>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</si>
  <si>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</si>
  <si>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</si>
  <si>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</si>
  <si>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</si>
  <si>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</si>
  <si>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</si>
  <si>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</si>
  <si>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</si>
  <si>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</si>
  <si>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</si>
  <si>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</si>
  <si>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</si>
  <si>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</si>
  <si>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</si>
  <si>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</si>
  <si>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</si>
  <si>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</si>
  <si>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</si>
  <si>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</si>
  <si>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21.050.0040-0</t>
  </si>
  <si>
    <t>21.050.0040-A</t>
  </si>
  <si>
    <t>21.050.0045-0</t>
  </si>
  <si>
    <t>21.050.0045-A</t>
  </si>
  <si>
    <t>21.050.0050-0</t>
  </si>
  <si>
    <t>21.050.0050-A</t>
  </si>
  <si>
    <t>21.050.0055-0</t>
  </si>
  <si>
    <t>21.050.0055-A</t>
  </si>
  <si>
    <t>21.050.0060-0</t>
  </si>
  <si>
    <t>21.050.0060-A</t>
  </si>
  <si>
    <t>21.050.0070-0</t>
  </si>
  <si>
    <t>CRUZETA Q-3,DE 6 PINOS.FORNECIMENTO</t>
  </si>
  <si>
    <t>21.050.0070-A</t>
  </si>
  <si>
    <t>21.050.0075-0</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</si>
  <si>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</si>
  <si>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</si>
  <si>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</si>
  <si>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</si>
  <si>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</si>
  <si>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</si>
  <si>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</si>
  <si>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</si>
  <si>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</si>
  <si>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</si>
  <si>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</si>
  <si>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</si>
  <si>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</si>
  <si>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</si>
  <si>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21.050.0100-A</t>
  </si>
  <si>
    <t>21.050.0105-0</t>
  </si>
  <si>
    <t>21.050.0105-A</t>
  </si>
  <si>
    <t>21.050.0110-0</t>
  </si>
  <si>
    <t>21.050.0110-A</t>
  </si>
  <si>
    <t>21.050.0120-0</t>
  </si>
  <si>
    <t>21.050.0120-A</t>
  </si>
  <si>
    <t>21.050.0125-0</t>
  </si>
  <si>
    <t>CRUZETA N°2,DE 2 PINOS.FORNECIMENTO</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</si>
  <si>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</si>
  <si>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</si>
  <si>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</si>
  <si>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</si>
  <si>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</si>
  <si>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</si>
  <si>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</si>
  <si>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</si>
  <si>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</si>
  <si>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</si>
  <si>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</si>
  <si>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</si>
  <si>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</si>
  <si>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</si>
  <si>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</si>
  <si>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</si>
  <si>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</si>
  <si>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</si>
  <si>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</si>
  <si>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</si>
  <si>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</si>
  <si>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</si>
  <si>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</si>
  <si>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</si>
  <si>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</si>
  <si>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</si>
  <si>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</si>
  <si>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</si>
  <si>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</si>
  <si>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</si>
  <si>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</si>
  <si>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</si>
  <si>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</si>
  <si>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</si>
  <si>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</si>
  <si>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</si>
  <si>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</si>
  <si>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</si>
  <si>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</si>
  <si>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</si>
  <si>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</si>
  <si>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</si>
  <si>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</si>
  <si>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</si>
  <si>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</si>
  <si>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</si>
  <si>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</si>
  <si>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</si>
  <si>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</si>
  <si>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</si>
  <si>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</si>
  <si>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</si>
  <si>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</si>
  <si>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</si>
  <si>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</si>
  <si>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</si>
  <si>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</si>
  <si>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</si>
  <si>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</si>
  <si>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</si>
  <si>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</si>
  <si>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</si>
  <si>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</si>
  <si>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</si>
  <si>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</si>
  <si>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</si>
  <si>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</si>
  <si>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</si>
  <si>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</si>
  <si>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</si>
  <si>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</si>
  <si>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</si>
  <si>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</si>
  <si>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</si>
  <si>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</si>
  <si>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</si>
  <si>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</si>
  <si>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</si>
  <si>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</si>
  <si>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</si>
  <si>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</si>
  <si>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</si>
  <si>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</si>
  <si>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</si>
  <si>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</si>
  <si>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</si>
  <si>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</si>
  <si>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</si>
  <si>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</si>
  <si>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</si>
  <si>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</si>
  <si>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</si>
  <si>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</si>
  <si>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</si>
  <si>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</si>
  <si>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</si>
  <si>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</si>
  <si>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</si>
  <si>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</si>
  <si>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</si>
  <si>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</si>
  <si>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</si>
  <si>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</si>
  <si>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</si>
  <si>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</si>
  <si>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</si>
  <si>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</si>
  <si>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</si>
  <si>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</si>
  <si>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</si>
  <si>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</si>
  <si>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</si>
  <si>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</si>
  <si>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</si>
  <si>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</si>
  <si>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</si>
  <si>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</si>
  <si>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</si>
  <si>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</si>
  <si>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</si>
  <si>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</si>
  <si>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</si>
  <si>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</si>
  <si>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APLICACAO DE FORMICIDA GRANULADA.FORNECIMENTO E APLICACAO</t>
  </si>
  <si>
    <t>22.025.0005-A</t>
  </si>
  <si>
    <t>22.025.0010-0</t>
  </si>
  <si>
    <t>APLICACAO DE HERBICIDA ROUND UP.FORNECIMENTO E APLICACAO</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</si>
  <si>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</si>
  <si>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</si>
  <si>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</si>
  <si>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</si>
  <si>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</si>
  <si>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</si>
  <si>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</si>
  <si>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</si>
  <si>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</si>
  <si>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</si>
  <si>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</si>
  <si>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</si>
  <si>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</si>
  <si>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</si>
  <si>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</si>
  <si>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</si>
  <si>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</si>
  <si>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</si>
  <si>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</si>
  <si>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</si>
  <si>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</si>
  <si>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</si>
  <si>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</si>
  <si>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</si>
  <si>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</si>
  <si>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</si>
  <si>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</si>
  <si>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</si>
  <si>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</si>
  <si>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</si>
  <si>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</si>
  <si>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</si>
  <si>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</si>
  <si>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</si>
  <si>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</si>
  <si>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</si>
  <si>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</si>
  <si>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</si>
  <si>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</si>
  <si>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</si>
  <si>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</si>
  <si>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</si>
  <si>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</si>
  <si>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</si>
  <si>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</si>
  <si>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</si>
  <si>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</si>
  <si>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</si>
  <si>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</si>
  <si>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</si>
  <si>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</si>
  <si>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</si>
  <si>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</si>
  <si>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</si>
  <si>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</si>
  <si>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</si>
  <si>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</si>
  <si>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</si>
  <si>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</si>
  <si>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</si>
  <si>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</si>
  <si>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</si>
  <si>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</si>
  <si>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</si>
  <si>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</si>
  <si>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</si>
  <si>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</si>
  <si>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</si>
  <si>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</si>
  <si>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</si>
  <si>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</si>
  <si>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</si>
  <si>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</si>
  <si>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</si>
  <si>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</si>
  <si>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</si>
  <si>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</si>
  <si>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</si>
  <si>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</si>
  <si>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</si>
  <si>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</si>
  <si>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</si>
  <si>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</si>
  <si>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</si>
  <si>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</si>
  <si>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</si>
  <si>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</si>
  <si>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</si>
  <si>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</si>
  <si>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</si>
  <si>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</si>
  <si>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</si>
  <si>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</si>
  <si>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</si>
  <si>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</si>
  <si>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</si>
  <si>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</si>
  <si>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</si>
  <si>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</si>
  <si>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</si>
  <si>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</si>
  <si>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</si>
  <si>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</si>
  <si>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</si>
  <si>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</si>
  <si>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ACO CA-50,DIAM. DE 5/8" A 1" (MEDIA)</t>
  </si>
  <si>
    <t>54.001.0010-B</t>
  </si>
  <si>
    <t>54.001.0011-1</t>
  </si>
  <si>
    <t>ACO CA-50,DIAMETRO DE 32MM (1.1/4"),MEDIA</t>
  </si>
  <si>
    <t>54.001.0011-B</t>
  </si>
  <si>
    <t>54.001.0013-1</t>
  </si>
  <si>
    <t>ACO CA-50 B, DIAM. DE 1/4" E 1/2" (MEDIA)</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</si>
  <si>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</si>
  <si>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</si>
  <si>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</si>
  <si>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</si>
  <si>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</si>
  <si>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</si>
  <si>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</si>
  <si>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</si>
  <si>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</si>
  <si>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</si>
  <si>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</si>
  <si>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</si>
  <si>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</si>
  <si>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</si>
  <si>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</si>
  <si>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</si>
  <si>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</si>
  <si>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</si>
  <si>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</si>
  <si>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</si>
  <si>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</si>
  <si>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</si>
  <si>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</si>
  <si>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</si>
  <si>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</si>
  <si>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</si>
  <si>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</si>
  <si>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</si>
  <si>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</si>
  <si>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</si>
  <si>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</si>
  <si>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</si>
  <si>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</si>
  <si>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</si>
  <si>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</si>
  <si>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</si>
  <si>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</si>
  <si>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</si>
  <si>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</si>
  <si>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</si>
  <si>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</si>
  <si>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</si>
  <si>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</si>
  <si>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</si>
  <si>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</si>
  <si>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</si>
  <si>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</si>
  <si>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</si>
  <si>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</si>
  <si>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</si>
  <si>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</si>
  <si>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</si>
  <si>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</si>
  <si>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</si>
  <si>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</si>
  <si>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</si>
  <si>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</si>
  <si>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</si>
  <si>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</si>
  <si>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</si>
  <si>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</si>
  <si>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</si>
  <si>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</si>
  <si>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</si>
  <si>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</si>
  <si>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</si>
  <si>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</si>
  <si>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</si>
  <si>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</si>
  <si>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</si>
  <si>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</si>
  <si>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</si>
  <si>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</si>
  <si>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</si>
  <si>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</si>
  <si>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</si>
  <si>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</si>
  <si>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</si>
  <si>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</si>
  <si>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</si>
  <si>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</si>
  <si>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</si>
  <si>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</si>
  <si>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</si>
  <si>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</si>
  <si>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</si>
  <si>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</si>
  <si>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</si>
  <si>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</si>
  <si>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</si>
  <si>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</si>
  <si>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</si>
  <si>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</si>
  <si>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</si>
  <si>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</si>
  <si>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</si>
  <si>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</si>
  <si>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</si>
  <si>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</si>
  <si>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</si>
  <si>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</si>
  <si>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</si>
  <si>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</si>
  <si>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</si>
  <si>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</si>
  <si>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</si>
  <si>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</si>
  <si>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</si>
  <si>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</si>
  <si>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</si>
  <si>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</si>
  <si>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</si>
  <si>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</si>
  <si>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</si>
  <si>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</si>
  <si>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</si>
  <si>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</si>
  <si>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</si>
  <si>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</si>
  <si>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</si>
  <si>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</si>
  <si>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</si>
  <si>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</si>
  <si>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</si>
  <si>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</si>
  <si>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</si>
  <si>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</si>
  <si>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</si>
  <si>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</si>
  <si>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</si>
  <si>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</si>
  <si>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</si>
  <si>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</si>
  <si>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</si>
  <si>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</si>
  <si>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</si>
  <si>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</si>
  <si>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</si>
  <si>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</si>
  <si>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</si>
  <si>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</si>
  <si>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</si>
  <si>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</si>
  <si>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</si>
  <si>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</si>
  <si>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</si>
  <si>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</si>
  <si>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</si>
  <si>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</si>
  <si>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</si>
  <si>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</si>
  <si>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</si>
  <si>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</si>
  <si>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</si>
  <si>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</si>
  <si>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</si>
  <si>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</si>
  <si>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</si>
  <si>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</si>
  <si>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</si>
  <si>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</si>
  <si>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</si>
  <si>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</si>
  <si>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</si>
  <si>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</si>
  <si>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</si>
  <si>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</si>
  <si>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</si>
  <si>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</si>
  <si>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</si>
  <si>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</si>
  <si>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</si>
  <si>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</si>
  <si>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</si>
  <si>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</si>
  <si>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</si>
  <si>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</si>
  <si>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</si>
  <si>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</si>
  <si>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</si>
  <si>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</si>
  <si>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</si>
  <si>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</si>
  <si>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</si>
  <si>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</si>
  <si>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</si>
  <si>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</si>
  <si>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</si>
  <si>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</si>
  <si>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</si>
  <si>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</si>
  <si>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</si>
  <si>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</si>
  <si>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</si>
  <si>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</si>
  <si>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</si>
  <si>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</si>
  <si>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</si>
  <si>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</si>
  <si>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</si>
  <si>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</si>
  <si>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</si>
  <si>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</si>
  <si>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</si>
  <si>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</si>
  <si>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</si>
  <si>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</si>
  <si>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</si>
  <si>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</si>
  <si>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</si>
  <si>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</si>
  <si>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</si>
  <si>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</si>
  <si>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</si>
  <si>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</si>
  <si>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</si>
  <si>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</si>
  <si>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</si>
  <si>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</si>
  <si>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</si>
  <si>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</si>
  <si>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</si>
  <si>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</si>
  <si>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</si>
  <si>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</si>
  <si>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</si>
  <si>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</si>
  <si>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</si>
  <si>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</si>
  <si>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</si>
  <si>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</si>
  <si>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</si>
  <si>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</si>
  <si>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</si>
  <si>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</si>
  <si>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</si>
  <si>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</si>
  <si>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</si>
  <si>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</si>
  <si>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</si>
  <si>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DISTANCIOMETRO ELETRONICO ACOPLADO A TEODOLITO.</t>
  </si>
  <si>
    <t>58.002.0306-B</t>
  </si>
  <si>
    <t>58.002.0307-1</t>
  </si>
  <si>
    <t>NIVEL WILD-NA-Z</t>
  </si>
  <si>
    <t>58.002.0307-B</t>
  </si>
  <si>
    <t>58.002.0313-1</t>
  </si>
  <si>
    <t>58.002.0313-B</t>
  </si>
  <si>
    <t>58.002.0315-1</t>
  </si>
  <si>
    <t>M3.</t>
  </si>
  <si>
    <t>58.002.0315-B</t>
  </si>
  <si>
    <t>58.002.0316-1</t>
  </si>
  <si>
    <t>M2.</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</si>
  <si>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</si>
  <si>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</si>
  <si>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</si>
  <si>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</si>
  <si>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</si>
  <si>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</si>
  <si>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</si>
  <si>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</si>
  <si>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</si>
  <si>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</si>
  <si>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</si>
  <si>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</si>
  <si>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</si>
  <si>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</si>
  <si>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</si>
  <si>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</si>
  <si>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</si>
  <si>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</si>
  <si>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</si>
  <si>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</si>
  <si>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MOLDAGEM E COLETA DE CORPO DE PROVA DE CONCRETO,EXEC.POR FIR</t>
  </si>
  <si>
    <t>58.002.0331-B</t>
  </si>
  <si>
    <t>58.002.0332-1</t>
  </si>
  <si>
    <t>58.002.0332-B</t>
  </si>
  <si>
    <t>58.002.0333-1</t>
  </si>
  <si>
    <t>58.002.0333-B</t>
  </si>
  <si>
    <t>58.002.0336-1</t>
  </si>
  <si>
    <t>UN/T</t>
  </si>
  <si>
    <t>58.002.0336-B</t>
  </si>
  <si>
    <t>58.002.0337-1</t>
  </si>
  <si>
    <t>58.002.0337-B</t>
  </si>
  <si>
    <t>58.002.0339-1</t>
  </si>
  <si>
    <t>KG.</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</si>
  <si>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</si>
  <si>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</si>
  <si>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</si>
  <si>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</si>
  <si>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</si>
  <si>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</si>
  <si>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</si>
  <si>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</si>
  <si>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</si>
  <si>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</si>
  <si>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</si>
  <si>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</si>
  <si>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</si>
  <si>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</si>
  <si>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</si>
  <si>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</si>
  <si>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</si>
  <si>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</si>
  <si>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</si>
  <si>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</si>
  <si>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</si>
  <si>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</si>
  <si>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</si>
  <si>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</si>
  <si>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TACO DE ALVENARIA (2,5X10X20)CM.</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</si>
  <si>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</si>
  <si>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</si>
  <si>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</si>
  <si>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</si>
  <si>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</si>
  <si>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</si>
  <si>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</si>
  <si>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</si>
  <si>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</si>
  <si>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</si>
  <si>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</si>
  <si>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</si>
  <si>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</si>
  <si>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</si>
  <si>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</si>
  <si>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</si>
  <si>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</si>
  <si>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</si>
  <si>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</si>
  <si>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</si>
  <si>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</si>
  <si>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</si>
  <si>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</si>
  <si>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</si>
  <si>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</si>
  <si>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</si>
  <si>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</si>
  <si>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</si>
  <si>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</si>
  <si>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</si>
  <si>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</si>
  <si>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PINUS,PECA 1" X 12" E 1" X 9".</t>
  </si>
  <si>
    <t>59.003.0010-B</t>
  </si>
  <si>
    <t>59.003.0050-1</t>
  </si>
  <si>
    <t>ESTACA MANGUE</t>
  </si>
  <si>
    <t>59.003.0050-B</t>
  </si>
  <si>
    <t>59.003.0060-1</t>
  </si>
  <si>
    <t>59.003.0060-B</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</si>
  <si>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</si>
  <si>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</si>
  <si>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</si>
  <si>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</si>
  <si>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</si>
  <si>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</si>
  <si>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</si>
  <si>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</si>
  <si>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</si>
  <si>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</si>
  <si>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</si>
  <si>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</si>
  <si>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</si>
  <si>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</si>
  <si>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</si>
  <si>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</si>
  <si>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</si>
  <si>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</si>
  <si>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</si>
  <si>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</si>
  <si>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</si>
  <si>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</si>
  <si>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</si>
  <si>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</si>
  <si>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</si>
  <si>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</si>
  <si>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</si>
  <si>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</si>
  <si>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</si>
  <si>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</si>
  <si>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</si>
  <si>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</si>
  <si>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</si>
  <si>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</si>
  <si>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</si>
  <si>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</si>
  <si>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</si>
  <si>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</si>
  <si>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</si>
  <si>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</si>
  <si>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</si>
  <si>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</si>
  <si>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</si>
  <si>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</si>
  <si>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</si>
  <si>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</si>
  <si>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</si>
  <si>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</si>
  <si>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</si>
  <si>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</si>
  <si>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</si>
  <si>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</si>
  <si>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</si>
  <si>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</si>
  <si>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</si>
  <si>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</si>
  <si>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4,75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</si>
  <si>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</si>
  <si>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</si>
  <si>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</si>
  <si>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</si>
  <si>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0,89</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</si>
  <si>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</si>
  <si>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</si>
  <si>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</si>
  <si>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</si>
  <si>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</si>
  <si>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</si>
  <si>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</si>
  <si>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</si>
  <si>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</si>
  <si>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</si>
  <si>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</si>
  <si>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</si>
  <si>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</si>
  <si>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</si>
  <si>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</si>
  <si>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</si>
  <si>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</si>
  <si>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</si>
  <si>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</si>
  <si>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</si>
  <si>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</si>
  <si>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</si>
  <si>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</si>
  <si>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</si>
  <si>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</si>
  <si>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</si>
  <si>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</si>
  <si>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</si>
  <si>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</si>
  <si>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</si>
  <si>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</si>
  <si>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</si>
  <si>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</si>
  <si>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</si>
  <si>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</si>
  <si>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</si>
  <si>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</si>
  <si>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</si>
  <si>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</si>
  <si>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</si>
  <si>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</si>
  <si>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</si>
  <si>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</si>
  <si>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</si>
  <si>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</si>
  <si>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</si>
  <si>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</si>
  <si>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</si>
  <si>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</si>
  <si>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</si>
  <si>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</si>
  <si>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</si>
  <si>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</si>
  <si>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</si>
  <si>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</si>
  <si>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</si>
  <si>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</si>
  <si>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</si>
  <si>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</si>
  <si>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</si>
  <si>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</si>
  <si>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</si>
  <si>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</si>
  <si>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</si>
  <si>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</si>
  <si>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</si>
  <si>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</si>
  <si>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</si>
  <si>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</si>
  <si>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</si>
  <si>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</si>
  <si>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</si>
  <si>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</si>
  <si>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</si>
  <si>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</si>
  <si>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</si>
  <si>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</si>
  <si>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</si>
  <si>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</si>
  <si>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</si>
  <si>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</si>
  <si>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</si>
  <si>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</si>
  <si>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</si>
  <si>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</si>
  <si>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</si>
  <si>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</si>
  <si>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</si>
  <si>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</si>
  <si>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</si>
  <si>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</si>
  <si>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</si>
  <si>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</si>
  <si>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</si>
  <si>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</si>
  <si>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</si>
  <si>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</si>
  <si>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</si>
  <si>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</si>
  <si>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</si>
  <si>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</si>
  <si>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</si>
  <si>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</si>
  <si>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</si>
  <si>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</si>
  <si>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</si>
  <si>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</si>
  <si>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</si>
  <si>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</si>
  <si>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</si>
  <si>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</si>
  <si>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</si>
  <si>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</si>
  <si>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</si>
  <si>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</si>
  <si>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</si>
  <si>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</si>
  <si>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</si>
  <si>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</si>
  <si>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</si>
  <si>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</si>
  <si>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</si>
  <si>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</si>
  <si>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</si>
  <si>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</si>
  <si>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</si>
  <si>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</si>
  <si>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</si>
  <si>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</si>
  <si>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</si>
  <si>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</si>
  <si>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</si>
  <si>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</si>
  <si>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</si>
  <si>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</si>
  <si>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5,57</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</si>
  <si>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</si>
  <si>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</si>
  <si>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</si>
  <si>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</si>
  <si>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</si>
  <si>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</si>
  <si>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</si>
  <si>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</si>
  <si>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</si>
  <si>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</si>
  <si>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</si>
  <si>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</si>
  <si>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</si>
  <si>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</si>
  <si>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</si>
  <si>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</si>
  <si>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</si>
  <si>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</si>
  <si>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</si>
  <si>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</si>
  <si>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</si>
  <si>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</si>
  <si>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</si>
  <si>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</si>
  <si>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</si>
  <si>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</si>
  <si>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</si>
  <si>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</si>
  <si>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</si>
  <si>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</si>
  <si>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</si>
  <si>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</si>
  <si>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3,05</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</si>
  <si>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</si>
  <si>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</si>
  <si>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</si>
  <si>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</si>
  <si>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</si>
  <si>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15,82</t>
  </si>
  <si>
    <t>BETONEIRA CAPACIDADE NOMINAL DE 400 L, CAPACIDADE DE MISTURA 280 L, MOTOR ELÉTRICO TRIFÁSICO POTÊNCIA DE 2 CV, SEM CARREGADOR - CHP DIURNO. AF_10/2014</t>
  </si>
  <si>
    <t>1,49</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</si>
  <si>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</si>
  <si>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</si>
  <si>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</si>
  <si>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</si>
  <si>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</si>
  <si>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</si>
  <si>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</si>
  <si>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</si>
  <si>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</si>
  <si>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</si>
  <si>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</si>
  <si>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</si>
  <si>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</si>
  <si>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</si>
  <si>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</si>
  <si>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</si>
  <si>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</si>
  <si>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</si>
  <si>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</si>
  <si>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</si>
  <si>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</si>
  <si>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</si>
  <si>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</si>
  <si>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</si>
  <si>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</si>
  <si>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</si>
  <si>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</si>
  <si>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</si>
  <si>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</si>
  <si>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</si>
  <si>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</si>
  <si>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</si>
  <si>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</si>
  <si>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</si>
  <si>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</si>
  <si>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</si>
  <si>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</si>
  <si>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10,70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</si>
  <si>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</si>
  <si>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</si>
  <si>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</si>
  <si>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</si>
  <si>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</si>
  <si>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</si>
  <si>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</si>
  <si>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</si>
  <si>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</si>
  <si>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</si>
  <si>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</si>
  <si>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</si>
  <si>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</si>
  <si>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</si>
  <si>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</si>
  <si>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</si>
  <si>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</si>
  <si>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</si>
  <si>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</si>
  <si>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</si>
  <si>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</si>
  <si>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</si>
  <si>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</si>
  <si>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</si>
  <si>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</si>
  <si>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</si>
  <si>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</si>
  <si>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</si>
  <si>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</si>
  <si>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</si>
  <si>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</si>
  <si>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</si>
  <si>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</si>
  <si>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</si>
  <si>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</si>
  <si>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</si>
  <si>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</si>
  <si>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</si>
  <si>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</si>
  <si>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</si>
  <si>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</si>
  <si>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</si>
  <si>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</si>
  <si>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</si>
  <si>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</si>
  <si>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</si>
  <si>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</si>
  <si>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</si>
  <si>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</si>
  <si>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</si>
  <si>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</si>
  <si>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</si>
  <si>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</si>
  <si>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</si>
  <si>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</si>
  <si>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</si>
  <si>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</si>
  <si>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</si>
  <si>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</si>
  <si>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</si>
  <si>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</si>
  <si>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</si>
  <si>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</si>
  <si>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</si>
  <si>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</si>
  <si>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</si>
  <si>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</si>
  <si>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</si>
  <si>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</si>
  <si>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</si>
  <si>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</si>
  <si>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</si>
  <si>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</si>
  <si>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</si>
  <si>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</si>
  <si>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</si>
  <si>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</si>
  <si>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</si>
  <si>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</si>
  <si>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</si>
  <si>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</si>
  <si>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</si>
  <si>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</si>
  <si>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</si>
  <si>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</si>
  <si>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</si>
  <si>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</si>
  <si>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</si>
  <si>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</si>
  <si>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</si>
  <si>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</si>
  <si>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</si>
  <si>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</si>
  <si>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</si>
  <si>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</si>
  <si>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</si>
  <si>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</si>
  <si>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</si>
  <si>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</si>
  <si>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</si>
  <si>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0,77</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</si>
  <si>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</si>
  <si>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</si>
  <si>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</si>
  <si>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</si>
  <si>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</si>
  <si>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</si>
  <si>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</si>
  <si>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</si>
  <si>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</si>
  <si>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0,22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</si>
  <si>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</si>
  <si>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</si>
  <si>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</si>
  <si>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</si>
  <si>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</si>
  <si>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</si>
  <si>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</si>
  <si>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</si>
  <si>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</si>
  <si>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</si>
  <si>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</si>
  <si>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</si>
  <si>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</si>
  <si>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</si>
  <si>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</si>
  <si>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</si>
  <si>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</si>
  <si>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</si>
  <si>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</si>
  <si>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</si>
  <si>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</si>
  <si>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3,84</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</si>
  <si>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</si>
  <si>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</si>
  <si>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</si>
  <si>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</si>
  <si>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</si>
  <si>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</si>
  <si>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</si>
  <si>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</si>
  <si>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</si>
  <si>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</si>
  <si>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</si>
  <si>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1,03</t>
  </si>
  <si>
    <t>CORTADORA DE PISO COM MOTOR 4 TEMPOS A GASOLINA, POTÊNCIA DE 13 HP, COM DISCO DE CORTE DIAMANTADO SEGMENTADO PARA CONCRETO, DIÂMETRO DE 350 MM, FURO DE 1" (14 X 1") - CHI DIURNO. AF_08/2015</t>
  </si>
  <si>
    <t>0,65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</si>
  <si>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</si>
  <si>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</si>
  <si>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</si>
  <si>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</si>
  <si>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</si>
  <si>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</si>
  <si>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</si>
  <si>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</si>
  <si>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</si>
  <si>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</si>
  <si>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</si>
  <si>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</si>
  <si>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</si>
  <si>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</si>
  <si>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</si>
  <si>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</si>
  <si>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0,20</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</si>
  <si>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</si>
  <si>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</si>
  <si>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</si>
  <si>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</si>
  <si>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</si>
  <si>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</si>
  <si>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</si>
  <si>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</si>
  <si>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</si>
  <si>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</si>
  <si>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</si>
  <si>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0,25</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</si>
  <si>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</si>
  <si>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</si>
  <si>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</si>
  <si>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</si>
  <si>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</si>
  <si>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</si>
  <si>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</si>
  <si>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</si>
  <si>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</si>
  <si>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</si>
  <si>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</si>
  <si>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</si>
  <si>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</si>
  <si>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</si>
  <si>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</si>
  <si>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0,52</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</si>
  <si>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</si>
  <si>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</si>
  <si>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</si>
  <si>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</si>
  <si>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</si>
  <si>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</si>
  <si>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</si>
  <si>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</si>
  <si>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</si>
  <si>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</si>
  <si>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</si>
  <si>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</si>
  <si>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</si>
  <si>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</si>
  <si>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</si>
  <si>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</si>
  <si>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</si>
  <si>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</si>
  <si>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0,07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</si>
  <si>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</si>
  <si>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</si>
  <si>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</si>
  <si>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</si>
  <si>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</si>
  <si>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</si>
  <si>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</si>
  <si>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</si>
  <si>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</si>
  <si>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</si>
  <si>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</si>
  <si>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</si>
  <si>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</si>
  <si>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</si>
  <si>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</si>
  <si>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</si>
  <si>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</si>
  <si>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</si>
  <si>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</si>
  <si>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</si>
  <si>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</si>
  <si>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</si>
  <si>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</si>
  <si>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</si>
  <si>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</si>
  <si>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</si>
  <si>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</si>
  <si>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</si>
  <si>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</si>
  <si>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</si>
  <si>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</si>
  <si>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</si>
  <si>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</si>
  <si>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</si>
  <si>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</si>
  <si>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</si>
  <si>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</si>
  <si>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</si>
  <si>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</si>
  <si>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</si>
  <si>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2,46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</si>
  <si>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</si>
  <si>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</si>
  <si>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</si>
  <si>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</si>
  <si>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</si>
  <si>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</si>
  <si>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</si>
  <si>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</si>
  <si>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</si>
  <si>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</si>
  <si>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</si>
  <si>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</si>
  <si>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0,16</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</si>
  <si>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</si>
  <si>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</si>
  <si>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</si>
  <si>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</si>
  <si>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</si>
  <si>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21,05</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</si>
  <si>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</si>
  <si>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</si>
  <si>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</si>
  <si>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</si>
  <si>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9,51</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</si>
  <si>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</si>
  <si>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</si>
  <si>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</si>
  <si>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</si>
  <si>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</si>
  <si>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</si>
  <si>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</si>
  <si>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</si>
  <si>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</si>
  <si>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</si>
  <si>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</si>
  <si>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</si>
  <si>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</si>
  <si>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</si>
  <si>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</si>
  <si>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</si>
  <si>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</si>
  <si>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</si>
  <si>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</si>
  <si>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</si>
  <si>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</si>
  <si>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</si>
  <si>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</si>
  <si>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</si>
  <si>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</si>
  <si>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</si>
  <si>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</si>
  <si>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</si>
  <si>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</si>
  <si>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</si>
  <si>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</si>
  <si>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</si>
  <si>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</si>
  <si>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</si>
  <si>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</si>
  <si>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</si>
  <si>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</si>
  <si>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</si>
  <si>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</si>
  <si>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</si>
  <si>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</si>
  <si>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</si>
  <si>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</si>
  <si>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</si>
  <si>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</si>
  <si>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</si>
  <si>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</si>
  <si>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</si>
  <si>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0,40</t>
  </si>
  <si>
    <t>0,32</t>
  </si>
  <si>
    <t>0,30</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</si>
  <si>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</si>
  <si>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</si>
  <si>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</si>
  <si>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</si>
  <si>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</si>
  <si>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</si>
  <si>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</si>
  <si>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</si>
  <si>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</si>
  <si>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</si>
  <si>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</si>
  <si>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</si>
  <si>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</si>
  <si>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</si>
  <si>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</si>
  <si>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</si>
  <si>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</si>
  <si>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0,88</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</si>
  <si>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</si>
  <si>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</si>
  <si>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</si>
  <si>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</si>
  <si>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</si>
  <si>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</si>
  <si>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</si>
  <si>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</si>
  <si>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</si>
  <si>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</si>
  <si>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</si>
  <si>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</si>
  <si>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</si>
  <si>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</si>
  <si>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</si>
  <si>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</si>
  <si>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</si>
  <si>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</si>
  <si>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</si>
  <si>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</si>
  <si>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6,19</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</si>
  <si>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</si>
  <si>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</si>
  <si>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</si>
  <si>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</si>
  <si>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</si>
  <si>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</si>
  <si>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0,02</t>
  </si>
  <si>
    <t>GRADE DE DISCO CONTROLE REMOTO REBOCÁVEL, COM 24 DISCOS 24 X 6 MM COM PNEUS PARA TRANSPORTE - DEPRECIAÇÃO. AF_06/2014</t>
  </si>
  <si>
    <t>1,92</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</si>
  <si>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</si>
  <si>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</si>
  <si>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</si>
  <si>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</si>
  <si>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</si>
  <si>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</si>
  <si>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</si>
  <si>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</si>
  <si>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</si>
  <si>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</si>
  <si>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</si>
  <si>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</si>
  <si>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</si>
  <si>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</si>
  <si>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</si>
  <si>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</si>
  <si>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</si>
  <si>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</si>
  <si>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</si>
  <si>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</si>
  <si>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7,62</t>
  </si>
  <si>
    <t>BOMBA SUBMERSÍVEL ELÉTRICA TRIFÁSICA, POTÊNCIA 2,96 HP, Ø ROTOR 144 MM SEMI-ABERTO, BOCAL DE SAÍDA Ø 2, HM/Q = 2 MCA / 38,8 M3/H A 28 MCA / 5 M3/H - DEPRECIAÇÃO. AF_06/2014</t>
  </si>
  <si>
    <t>0,18</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</si>
  <si>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</si>
  <si>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</si>
  <si>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</si>
  <si>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</si>
  <si>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</si>
  <si>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</si>
  <si>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</si>
  <si>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</si>
  <si>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</si>
  <si>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</si>
  <si>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</si>
  <si>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</si>
  <si>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</si>
  <si>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</si>
  <si>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</si>
  <si>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</si>
  <si>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</si>
  <si>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</si>
  <si>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</si>
  <si>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</si>
  <si>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0,97</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</si>
  <si>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</si>
  <si>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</si>
  <si>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0,91</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</si>
  <si>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</si>
  <si>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</si>
  <si>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</si>
  <si>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</si>
  <si>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</si>
  <si>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</si>
  <si>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</si>
  <si>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</si>
  <si>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</si>
  <si>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</si>
  <si>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</si>
  <si>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</si>
  <si>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</si>
  <si>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</si>
  <si>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</si>
  <si>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</si>
  <si>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</si>
  <si>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</si>
  <si>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</si>
  <si>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</si>
  <si>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</si>
  <si>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</si>
  <si>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</si>
  <si>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</si>
  <si>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</si>
  <si>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</si>
  <si>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</si>
  <si>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</si>
  <si>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</si>
  <si>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</si>
  <si>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</si>
  <si>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</si>
  <si>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0,26</t>
  </si>
  <si>
    <t>1,11</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</si>
  <si>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</si>
  <si>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</si>
  <si>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</si>
  <si>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</si>
  <si>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</si>
  <si>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</si>
  <si>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</si>
  <si>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</si>
  <si>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</si>
  <si>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</si>
  <si>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</si>
  <si>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1,21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</si>
  <si>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</si>
  <si>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</si>
  <si>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</si>
  <si>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</si>
  <si>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</si>
  <si>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</si>
  <si>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</si>
  <si>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</si>
  <si>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</si>
  <si>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1,41</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</si>
  <si>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</si>
  <si>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</si>
  <si>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</si>
  <si>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</si>
  <si>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</si>
  <si>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</si>
  <si>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</si>
  <si>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</si>
  <si>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</si>
  <si>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</si>
  <si>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</si>
  <si>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</si>
  <si>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</si>
  <si>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</si>
  <si>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</si>
  <si>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0,46</t>
  </si>
  <si>
    <t>BOMBA CENTRÍFUGA MONOESTÁGIO COM MOTOR ELÉTRICO MONOFÁSICO, POTÊNCIA 15 HP, DIÂMETRO DO ROTOR 173 MM, HM/Q = 30 MCA / 90 M3/H A 45 MCA / 55 M3/H - JUROS. AF_06/2015</t>
  </si>
  <si>
    <t>0,10</t>
  </si>
  <si>
    <t>BOMBA CENTRÍFUGA MONOESTÁGIO COM MOTOR ELÉTRICO MONOFÁSICO, POTÊNCIA 15 HP, DIÂMETRO DO ROTOR 173 MM, HM/Q = 30 MCA / 90 M3/H A 45 MCA / 55 M3/H - MANUTENÇÃO. AF_06/2015</t>
  </si>
  <si>
    <t>0,50</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</si>
  <si>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</si>
  <si>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</si>
  <si>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</si>
  <si>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0,66</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</si>
  <si>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</si>
  <si>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</si>
  <si>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</si>
  <si>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</si>
  <si>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</si>
  <si>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3,44</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</si>
  <si>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</si>
  <si>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</si>
  <si>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</si>
  <si>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</si>
  <si>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</si>
  <si>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</si>
  <si>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</si>
  <si>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</si>
  <si>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</si>
  <si>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</si>
  <si>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</si>
  <si>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</si>
  <si>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</si>
  <si>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</si>
  <si>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</si>
  <si>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</si>
  <si>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</si>
  <si>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</si>
  <si>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</si>
  <si>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</si>
  <si>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</si>
  <si>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</si>
  <si>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</si>
  <si>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0,48</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</si>
  <si>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</si>
  <si>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</si>
  <si>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0,64</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</si>
  <si>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</si>
  <si>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</si>
  <si>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</si>
  <si>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</si>
  <si>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</si>
  <si>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</si>
  <si>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</si>
  <si>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</si>
  <si>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</si>
  <si>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</si>
  <si>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</si>
  <si>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</si>
  <si>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0,76</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</si>
  <si>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</si>
  <si>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</si>
  <si>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</si>
  <si>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</si>
  <si>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</si>
  <si>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</si>
  <si>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</si>
  <si>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</si>
  <si>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</si>
  <si>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0,82</t>
  </si>
  <si>
    <t>PLACA VIBRATÓRIA REVERSÍVEL COM MOTOR 4 TEMPOS A GASOLINA, FORÇA CENTRÍFUGA DE 25 KN (2500 KGF), POTÊNCIA 5,5 CV - JUROS. AF_08/2015</t>
  </si>
  <si>
    <t>0,21</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</si>
  <si>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</si>
  <si>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</si>
  <si>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</si>
  <si>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0,54</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</si>
  <si>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</si>
  <si>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</si>
  <si>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</si>
  <si>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</si>
  <si>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</si>
  <si>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</si>
  <si>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</si>
  <si>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</si>
  <si>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</si>
  <si>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0,61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</si>
  <si>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</si>
  <si>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</si>
  <si>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</si>
  <si>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0,71</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</si>
  <si>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</si>
  <si>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</si>
  <si>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</si>
  <si>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0,45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</si>
  <si>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</si>
  <si>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</si>
  <si>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</si>
  <si>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</si>
  <si>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</si>
  <si>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</si>
  <si>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</si>
  <si>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</si>
  <si>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</si>
  <si>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</si>
  <si>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</si>
  <si>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</si>
  <si>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</si>
  <si>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</si>
  <si>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</si>
  <si>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</si>
  <si>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</si>
  <si>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</si>
  <si>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</si>
  <si>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</si>
  <si>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0,31</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</si>
  <si>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</si>
  <si>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</si>
  <si>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</si>
  <si>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</si>
  <si>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</si>
  <si>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</si>
  <si>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</si>
  <si>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</si>
  <si>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</si>
  <si>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</si>
  <si>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</si>
  <si>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</si>
  <si>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</si>
  <si>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</si>
  <si>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</si>
  <si>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</si>
  <si>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</si>
  <si>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</si>
  <si>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</si>
  <si>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</si>
  <si>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</si>
  <si>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</si>
  <si>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</si>
  <si>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</si>
  <si>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</si>
  <si>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</si>
  <si>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</si>
  <si>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</si>
  <si>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</si>
  <si>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</si>
  <si>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</si>
  <si>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</si>
  <si>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</si>
  <si>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</si>
  <si>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6,76</t>
  </si>
  <si>
    <t>CAMINHONETE COM MOTOR A DIESEL, POTÊNCIA 180 CV, CABINE DUPLA, 4X4 - JUROS. AF_11/2015</t>
  </si>
  <si>
    <t>CAMINHONETE COM MOTOR A DIESEL, POTÊNCIA 180 CV, CABINE DUPLA, 4X4 - IMPOSTOS E SEGUROS. AF_11/2015</t>
  </si>
  <si>
    <t>0,42</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</si>
  <si>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</si>
  <si>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</si>
  <si>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</si>
  <si>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</si>
  <si>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</si>
  <si>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0,12</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</si>
  <si>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</si>
  <si>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</si>
  <si>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</si>
  <si>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11,46</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</si>
  <si>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</si>
  <si>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</si>
  <si>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</si>
  <si>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</si>
  <si>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</si>
  <si>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</si>
  <si>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</si>
  <si>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</si>
  <si>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</si>
  <si>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</si>
  <si>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</si>
  <si>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</si>
  <si>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</si>
  <si>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0,87</t>
  </si>
  <si>
    <t>MARTELO PERFURADOR PNEUMÁTICO MANUAL, HASTE 25 X 75 MM, 21 KG - JUROS. AF_12/2015</t>
  </si>
  <si>
    <t>MARTELO PERFURADOR PNEUMÁTICO MANUAL, HASTE 25 X 75 MM, 21 KG - MANUTENÇÃO. AF_12/2015</t>
  </si>
  <si>
    <t>1,09</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</si>
  <si>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</si>
  <si>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</si>
  <si>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</si>
  <si>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</si>
  <si>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0,28</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</si>
  <si>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</si>
  <si>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</si>
  <si>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</si>
  <si>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</si>
  <si>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</si>
  <si>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</si>
  <si>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</si>
  <si>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</si>
  <si>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</si>
  <si>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0,27</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</si>
  <si>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</si>
  <si>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</si>
  <si>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</si>
  <si>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</si>
  <si>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</si>
  <si>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</si>
  <si>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</si>
  <si>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</si>
  <si>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3,24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</si>
  <si>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</si>
  <si>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</si>
  <si>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</si>
  <si>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</si>
  <si>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</si>
  <si>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</si>
  <si>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</si>
  <si>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</si>
  <si>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</si>
  <si>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</si>
  <si>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</si>
  <si>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</si>
  <si>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</si>
  <si>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</si>
  <si>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</si>
  <si>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</si>
  <si>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</si>
  <si>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</si>
  <si>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</si>
  <si>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</si>
  <si>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</si>
  <si>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</si>
  <si>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</si>
  <si>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</si>
  <si>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</si>
  <si>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</si>
  <si>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</si>
  <si>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</si>
  <si>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</si>
  <si>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</si>
  <si>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</si>
  <si>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</si>
  <si>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</si>
  <si>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</si>
  <si>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</si>
  <si>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</si>
  <si>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</si>
  <si>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</si>
  <si>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</si>
  <si>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</si>
  <si>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</si>
  <si>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</si>
  <si>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</si>
  <si>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</si>
  <si>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</si>
  <si>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</si>
  <si>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</si>
  <si>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</si>
  <si>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0,44</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</si>
  <si>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</si>
  <si>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</si>
  <si>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</si>
  <si>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</si>
  <si>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</si>
  <si>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</si>
  <si>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</si>
  <si>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</si>
  <si>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</si>
  <si>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</si>
  <si>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</si>
  <si>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</si>
  <si>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</si>
  <si>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</si>
  <si>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</si>
  <si>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</si>
  <si>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</si>
  <si>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</si>
  <si>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</si>
  <si>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</si>
  <si>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</si>
  <si>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</si>
  <si>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</si>
  <si>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0,62</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</si>
  <si>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</si>
  <si>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</si>
  <si>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</si>
  <si>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</si>
  <si>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</si>
  <si>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</si>
  <si>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</si>
  <si>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</si>
  <si>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</si>
  <si>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</si>
  <si>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</si>
  <si>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</si>
  <si>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</si>
  <si>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</si>
  <si>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</si>
  <si>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</si>
  <si>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</si>
  <si>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</si>
  <si>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</si>
  <si>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</si>
  <si>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</si>
  <si>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</si>
  <si>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</si>
  <si>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</si>
  <si>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</si>
  <si>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</si>
  <si>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5,86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</si>
  <si>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</si>
  <si>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</si>
  <si>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</si>
  <si>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</si>
  <si>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</si>
  <si>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</si>
  <si>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</si>
  <si>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</si>
  <si>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</si>
  <si>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8,27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</si>
  <si>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</si>
  <si>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</si>
  <si>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</si>
  <si>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</si>
  <si>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</si>
  <si>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</si>
  <si>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</si>
  <si>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</si>
  <si>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</si>
  <si>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</si>
  <si>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</si>
  <si>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2,20</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</si>
  <si>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</si>
  <si>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</si>
  <si>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</si>
  <si>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</si>
  <si>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</si>
  <si>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</si>
  <si>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</si>
  <si>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</si>
  <si>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</si>
  <si>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</si>
  <si>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</si>
  <si>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</si>
  <si>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</si>
  <si>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</si>
  <si>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</si>
  <si>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</si>
  <si>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</si>
  <si>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</si>
  <si>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</si>
  <si>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</si>
  <si>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</si>
  <si>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</si>
  <si>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</si>
  <si>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</si>
  <si>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</si>
  <si>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</si>
  <si>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</si>
  <si>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</si>
  <si>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</si>
  <si>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</si>
  <si>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</si>
  <si>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</si>
  <si>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</si>
  <si>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</si>
  <si>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</si>
  <si>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</si>
  <si>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</si>
  <si>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</si>
  <si>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</si>
  <si>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</si>
  <si>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</si>
  <si>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</si>
  <si>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6,72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</si>
  <si>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</si>
  <si>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</si>
  <si>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</si>
  <si>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</si>
  <si>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</si>
  <si>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</si>
  <si>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</si>
  <si>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</si>
  <si>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</si>
  <si>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</si>
  <si>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</si>
  <si>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</si>
  <si>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</si>
  <si>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</si>
  <si>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</si>
  <si>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</si>
  <si>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</si>
  <si>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</si>
  <si>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</si>
  <si>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</si>
  <si>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</si>
  <si>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</si>
  <si>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</si>
  <si>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</si>
  <si>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</si>
  <si>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</si>
  <si>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</si>
  <si>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</si>
  <si>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</si>
  <si>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</si>
  <si>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</si>
  <si>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</si>
  <si>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</si>
  <si>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</si>
  <si>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</si>
  <si>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</si>
  <si>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</si>
  <si>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</si>
  <si>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</si>
  <si>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</si>
  <si>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</si>
  <si>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</si>
  <si>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</si>
  <si>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</si>
  <si>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</si>
  <si>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</si>
  <si>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</si>
  <si>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</si>
  <si>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</si>
  <si>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</si>
  <si>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</si>
  <si>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</si>
  <si>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</si>
  <si>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</si>
  <si>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</si>
  <si>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</si>
  <si>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</si>
  <si>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</si>
  <si>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</si>
  <si>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</si>
  <si>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</si>
  <si>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</si>
  <si>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</si>
  <si>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</si>
  <si>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</si>
  <si>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</si>
  <si>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</si>
  <si>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</si>
  <si>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</si>
  <si>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</si>
  <si>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</si>
  <si>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</si>
  <si>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</si>
  <si>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</si>
  <si>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</si>
  <si>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</si>
  <si>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</si>
  <si>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</si>
  <si>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</si>
  <si>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</si>
  <si>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</si>
  <si>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</si>
  <si>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</si>
  <si>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</si>
  <si>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</si>
  <si>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</si>
  <si>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</si>
  <si>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</si>
  <si>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</si>
  <si>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</si>
  <si>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</si>
  <si>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</si>
  <si>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</si>
  <si>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</si>
  <si>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</si>
  <si>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</si>
  <si>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</si>
  <si>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</si>
  <si>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</si>
  <si>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</si>
  <si>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</si>
  <si>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</si>
  <si>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</si>
  <si>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</si>
  <si>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</si>
  <si>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</si>
  <si>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</si>
  <si>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</si>
  <si>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</si>
  <si>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</si>
  <si>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</si>
  <si>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</si>
  <si>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</si>
  <si>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</si>
  <si>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</si>
  <si>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</si>
  <si>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</si>
  <si>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</si>
  <si>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</si>
  <si>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</si>
  <si>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</si>
  <si>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</si>
  <si>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</si>
  <si>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</si>
  <si>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</si>
  <si>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</si>
  <si>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</si>
  <si>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</si>
  <si>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</si>
  <si>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</si>
  <si>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</si>
  <si>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</si>
  <si>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</si>
  <si>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</si>
  <si>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</si>
  <si>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</si>
  <si>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</si>
  <si>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</si>
  <si>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</si>
  <si>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</si>
  <si>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</si>
  <si>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</si>
  <si>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</si>
  <si>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</si>
  <si>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</si>
  <si>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</si>
  <si>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</si>
  <si>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</si>
  <si>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</si>
  <si>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</si>
  <si>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</si>
  <si>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</si>
  <si>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</si>
  <si>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</si>
  <si>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</si>
  <si>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</si>
  <si>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</si>
  <si>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</si>
  <si>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</si>
  <si>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</si>
  <si>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</si>
  <si>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</si>
  <si>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</si>
  <si>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8,50</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</si>
  <si>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</si>
  <si>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</si>
  <si>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</si>
  <si>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</si>
  <si>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</si>
  <si>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</si>
  <si>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</si>
  <si>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</si>
  <si>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</si>
  <si>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7,37</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</si>
  <si>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</si>
  <si>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</si>
  <si>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</si>
  <si>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</si>
  <si>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</si>
  <si>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</si>
  <si>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</si>
  <si>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</si>
  <si>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</si>
  <si>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</si>
  <si>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</si>
  <si>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</si>
  <si>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</si>
  <si>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6,34</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</si>
  <si>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</si>
  <si>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</si>
  <si>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</si>
  <si>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</si>
  <si>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</si>
  <si>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4,67</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</si>
  <si>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</si>
  <si>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</si>
  <si>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</si>
  <si>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</si>
  <si>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</si>
  <si>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</si>
  <si>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</si>
  <si>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</si>
  <si>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5,30</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</si>
  <si>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</si>
  <si>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</si>
  <si>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</si>
  <si>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</si>
  <si>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</si>
  <si>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</si>
  <si>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</si>
  <si>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</si>
  <si>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</si>
  <si>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</si>
  <si>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</si>
  <si>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</si>
  <si>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</si>
  <si>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</si>
  <si>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</si>
  <si>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5,85</t>
  </si>
  <si>
    <t>15,21</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</si>
  <si>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</si>
  <si>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</si>
  <si>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</si>
  <si>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</si>
  <si>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</si>
  <si>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</si>
  <si>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</si>
  <si>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</si>
  <si>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</si>
  <si>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</si>
  <si>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</si>
  <si>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</si>
  <si>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</si>
  <si>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</si>
  <si>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</si>
  <si>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</si>
  <si>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</si>
  <si>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</si>
  <si>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</si>
  <si>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</si>
  <si>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</si>
  <si>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</si>
  <si>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</si>
  <si>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</si>
  <si>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</si>
  <si>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</si>
  <si>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</si>
  <si>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</si>
  <si>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</si>
  <si>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</si>
  <si>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</si>
  <si>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</si>
  <si>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</si>
  <si>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</si>
  <si>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</si>
  <si>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</si>
  <si>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</si>
  <si>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</si>
  <si>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</si>
  <si>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</si>
  <si>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</si>
  <si>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</si>
  <si>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</si>
  <si>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</si>
  <si>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</si>
  <si>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</si>
  <si>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</si>
  <si>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</si>
  <si>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</si>
  <si>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</si>
  <si>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</si>
  <si>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</si>
  <si>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</si>
  <si>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</si>
  <si>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</si>
  <si>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</si>
  <si>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</si>
  <si>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</si>
  <si>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</si>
  <si>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</si>
  <si>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</si>
  <si>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</si>
  <si>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</si>
  <si>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</si>
  <si>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</si>
  <si>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</si>
  <si>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</si>
  <si>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</si>
  <si>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</si>
  <si>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</si>
  <si>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</si>
  <si>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</si>
  <si>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</si>
  <si>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</si>
  <si>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</si>
  <si>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</si>
  <si>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</si>
  <si>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</si>
  <si>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</si>
  <si>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</si>
  <si>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</si>
  <si>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</si>
  <si>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</si>
  <si>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</si>
  <si>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</si>
  <si>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</si>
  <si>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</si>
  <si>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</si>
  <si>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</si>
  <si>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</si>
  <si>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</si>
  <si>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</si>
  <si>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</si>
  <si>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</si>
  <si>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</si>
  <si>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</si>
  <si>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</si>
  <si>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</si>
  <si>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</si>
  <si>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</si>
  <si>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</si>
  <si>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</si>
  <si>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</si>
  <si>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</si>
  <si>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</si>
  <si>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</si>
  <si>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</si>
  <si>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</si>
  <si>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</si>
  <si>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</si>
  <si>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</si>
  <si>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</si>
  <si>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</si>
  <si>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</si>
  <si>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</si>
  <si>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</si>
  <si>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</si>
  <si>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</si>
  <si>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</si>
  <si>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</si>
  <si>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</si>
  <si>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</si>
  <si>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</si>
  <si>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</si>
  <si>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</si>
  <si>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</si>
  <si>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</si>
  <si>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</si>
  <si>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</si>
  <si>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4,54</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</si>
  <si>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</si>
  <si>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</si>
  <si>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</si>
  <si>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</si>
  <si>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</si>
  <si>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7,31</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</si>
  <si>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</si>
  <si>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</si>
  <si>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</si>
  <si>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</si>
  <si>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</si>
  <si>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</si>
  <si>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</si>
  <si>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</si>
  <si>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</si>
  <si>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</si>
  <si>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</si>
  <si>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</si>
  <si>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</si>
  <si>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</si>
  <si>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</si>
  <si>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</si>
  <si>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</si>
  <si>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</si>
  <si>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</si>
  <si>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</si>
  <si>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</si>
  <si>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</si>
  <si>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</si>
  <si>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</si>
  <si>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</si>
  <si>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</si>
  <si>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</si>
  <si>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</si>
  <si>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</si>
  <si>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</si>
  <si>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</si>
  <si>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</si>
  <si>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</si>
  <si>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</si>
  <si>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</si>
  <si>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</si>
  <si>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</si>
  <si>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</si>
  <si>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</si>
  <si>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</si>
  <si>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</si>
  <si>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</si>
  <si>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</si>
  <si>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</si>
  <si>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</si>
  <si>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</si>
  <si>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</si>
  <si>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</si>
  <si>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</si>
  <si>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</si>
  <si>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</si>
  <si>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</si>
  <si>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</si>
  <si>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</si>
  <si>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</si>
  <si>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</si>
  <si>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</si>
  <si>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</si>
  <si>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</si>
  <si>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</si>
  <si>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</si>
  <si>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</si>
  <si>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</si>
  <si>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</si>
  <si>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</si>
  <si>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</si>
  <si>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</si>
  <si>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</si>
  <si>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</si>
  <si>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</si>
  <si>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</si>
  <si>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</si>
  <si>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</si>
  <si>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</si>
  <si>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</si>
  <si>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</si>
  <si>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</si>
  <si>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</si>
  <si>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</si>
  <si>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</si>
  <si>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</si>
  <si>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</si>
  <si>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</si>
  <si>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</si>
  <si>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</si>
  <si>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</si>
  <si>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</si>
  <si>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</si>
  <si>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</si>
  <si>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</si>
  <si>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</si>
  <si>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</si>
  <si>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</si>
  <si>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</si>
  <si>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</si>
  <si>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</si>
  <si>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</si>
  <si>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</si>
  <si>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</si>
  <si>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</si>
  <si>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</si>
  <si>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</si>
  <si>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</si>
  <si>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</si>
  <si>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</si>
  <si>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</si>
  <si>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</si>
  <si>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</si>
  <si>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</si>
  <si>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</si>
  <si>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</si>
  <si>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</si>
  <si>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</si>
  <si>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</si>
  <si>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</si>
  <si>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</si>
  <si>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</si>
  <si>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</si>
  <si>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</si>
  <si>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</si>
  <si>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</si>
  <si>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</si>
  <si>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</si>
  <si>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</si>
  <si>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</si>
  <si>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</si>
  <si>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</si>
  <si>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</si>
  <si>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</si>
  <si>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</si>
  <si>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</si>
  <si>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</si>
  <si>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</si>
  <si>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</si>
  <si>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</si>
  <si>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</si>
  <si>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</si>
  <si>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</si>
  <si>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</si>
  <si>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</si>
  <si>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</si>
  <si>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</si>
  <si>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</si>
  <si>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</si>
  <si>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</si>
  <si>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</si>
  <si>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</si>
  <si>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</si>
  <si>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</si>
  <si>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</si>
  <si>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</si>
  <si>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</si>
  <si>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</si>
  <si>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</si>
  <si>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</si>
  <si>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</si>
  <si>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</si>
  <si>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</si>
  <si>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</si>
  <si>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</si>
  <si>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</si>
  <si>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</si>
  <si>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</si>
  <si>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</si>
  <si>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</si>
  <si>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</si>
  <si>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</si>
  <si>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</si>
  <si>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</si>
  <si>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</si>
  <si>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</si>
  <si>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</si>
  <si>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</si>
  <si>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</si>
  <si>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</si>
  <si>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</si>
  <si>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</si>
  <si>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</si>
  <si>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</si>
  <si>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</si>
  <si>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</si>
  <si>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</si>
  <si>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</si>
  <si>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</si>
  <si>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</si>
  <si>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</si>
  <si>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</si>
  <si>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</si>
  <si>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</si>
  <si>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</si>
  <si>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</si>
  <si>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</si>
  <si>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</si>
  <si>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</si>
  <si>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</si>
  <si>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</si>
  <si>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</si>
  <si>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</si>
  <si>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</si>
  <si>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</si>
  <si>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</si>
  <si>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</si>
  <si>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</si>
  <si>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</si>
  <si>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</si>
  <si>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</si>
  <si>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</si>
  <si>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</si>
  <si>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</si>
  <si>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</si>
  <si>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</si>
  <si>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</si>
  <si>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</si>
  <si>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</si>
  <si>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</si>
  <si>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</si>
  <si>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</si>
  <si>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</si>
  <si>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</si>
  <si>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</si>
  <si>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</si>
  <si>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9,55</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</si>
  <si>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</si>
  <si>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</si>
  <si>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</si>
  <si>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</si>
  <si>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</si>
  <si>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</si>
  <si>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</si>
  <si>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</si>
  <si>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</si>
  <si>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</si>
  <si>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</si>
  <si>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</si>
  <si>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</si>
  <si>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</si>
  <si>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</si>
  <si>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</si>
  <si>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</si>
  <si>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</si>
  <si>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</si>
  <si>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</si>
  <si>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</si>
  <si>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</si>
  <si>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</si>
  <si>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</si>
  <si>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</si>
  <si>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</si>
  <si>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</si>
  <si>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</si>
  <si>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</si>
  <si>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</si>
  <si>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</si>
  <si>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</si>
  <si>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</si>
  <si>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</si>
  <si>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</si>
  <si>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</si>
  <si>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</si>
  <si>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</si>
  <si>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</si>
  <si>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</si>
  <si>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</si>
  <si>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</si>
  <si>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</si>
  <si>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</si>
  <si>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</si>
  <si>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</si>
  <si>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</si>
  <si>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</si>
  <si>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</si>
  <si>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</si>
  <si>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</si>
  <si>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</si>
  <si>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</si>
  <si>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</si>
  <si>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</si>
  <si>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</si>
  <si>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</si>
  <si>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</si>
  <si>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</si>
  <si>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</si>
  <si>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</si>
  <si>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</si>
  <si>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</si>
  <si>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</si>
  <si>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</si>
  <si>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</si>
  <si>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</si>
  <si>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</si>
  <si>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</si>
  <si>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</si>
  <si>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</si>
  <si>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</si>
  <si>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</si>
  <si>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</si>
  <si>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</si>
  <si>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</si>
  <si>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</si>
  <si>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</si>
  <si>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</si>
  <si>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</si>
  <si>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</si>
  <si>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</si>
  <si>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</si>
  <si>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</si>
  <si>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</si>
  <si>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</si>
  <si>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</si>
  <si>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</si>
  <si>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</si>
  <si>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</si>
  <si>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</si>
  <si>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</si>
  <si>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</si>
  <si>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</si>
  <si>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</si>
  <si>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</si>
  <si>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</si>
  <si>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</si>
  <si>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</si>
  <si>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</si>
  <si>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</si>
  <si>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</si>
  <si>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</si>
  <si>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</si>
  <si>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</si>
  <si>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</si>
  <si>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</si>
  <si>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</si>
  <si>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</si>
  <si>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</si>
  <si>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</si>
  <si>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</si>
  <si>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</si>
  <si>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</si>
  <si>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</si>
  <si>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</si>
  <si>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</si>
  <si>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</si>
  <si>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</si>
  <si>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</si>
  <si>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</si>
  <si>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</si>
  <si>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</si>
  <si>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</si>
  <si>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</si>
  <si>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</si>
  <si>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</si>
  <si>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</si>
  <si>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</si>
  <si>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</si>
  <si>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</si>
  <si>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</si>
  <si>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</si>
  <si>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</si>
  <si>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</si>
  <si>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</si>
  <si>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</si>
  <si>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</si>
  <si>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</si>
  <si>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</si>
  <si>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</si>
  <si>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</si>
  <si>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</si>
  <si>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</si>
  <si>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</si>
  <si>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</si>
  <si>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</si>
  <si>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</si>
  <si>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</si>
  <si>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</si>
  <si>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</si>
  <si>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</si>
  <si>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</si>
  <si>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</si>
  <si>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</si>
  <si>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</si>
  <si>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</si>
  <si>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</si>
  <si>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</si>
  <si>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</si>
  <si>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</si>
  <si>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</si>
  <si>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</si>
  <si>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</si>
  <si>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</si>
  <si>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</si>
  <si>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</si>
  <si>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</si>
  <si>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</si>
  <si>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</si>
  <si>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</si>
  <si>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</si>
  <si>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</si>
  <si>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</si>
  <si>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</si>
  <si>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</si>
  <si>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</si>
  <si>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</si>
  <si>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</si>
  <si>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</si>
  <si>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</si>
  <si>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</si>
  <si>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</si>
  <si>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</si>
  <si>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</si>
  <si>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</si>
  <si>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</si>
  <si>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</si>
  <si>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</si>
  <si>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</si>
  <si>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</si>
  <si>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4,68</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</si>
  <si>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</si>
  <si>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</si>
  <si>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</si>
  <si>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</si>
  <si>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</si>
  <si>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</si>
  <si>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</si>
  <si>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</si>
  <si>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</si>
  <si>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</si>
  <si>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</si>
  <si>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</si>
  <si>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</si>
  <si>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</si>
  <si>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</si>
  <si>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</si>
  <si>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</si>
  <si>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</si>
  <si>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</si>
  <si>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</si>
  <si>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</si>
  <si>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</si>
  <si>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</si>
  <si>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</si>
  <si>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</si>
  <si>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</si>
  <si>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</si>
  <si>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</si>
  <si>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</si>
  <si>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</si>
  <si>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</si>
  <si>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</si>
  <si>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</si>
  <si>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</si>
  <si>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</si>
  <si>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</si>
  <si>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</si>
  <si>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</si>
  <si>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</si>
  <si>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</si>
  <si>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</si>
  <si>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</si>
  <si>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</si>
  <si>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</si>
  <si>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</si>
  <si>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</si>
  <si>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</si>
  <si>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</si>
  <si>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</si>
  <si>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</si>
  <si>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</si>
  <si>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</si>
  <si>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</si>
  <si>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</si>
  <si>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</si>
  <si>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</si>
  <si>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</si>
  <si>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</si>
  <si>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</si>
  <si>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</si>
  <si>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</si>
  <si>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</si>
  <si>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</si>
  <si>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</si>
  <si>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6,33</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</si>
  <si>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</si>
  <si>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</si>
  <si>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</si>
  <si>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</si>
  <si>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</si>
  <si>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</si>
  <si>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</si>
  <si>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</si>
  <si>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</si>
  <si>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</si>
  <si>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</si>
  <si>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</si>
  <si>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</si>
  <si>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</si>
  <si>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</si>
  <si>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</si>
  <si>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</si>
  <si>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</si>
  <si>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</si>
  <si>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</si>
  <si>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</si>
  <si>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</si>
  <si>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</si>
  <si>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4,28</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</si>
  <si>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</si>
  <si>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</si>
  <si>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</si>
  <si>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</si>
  <si>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</si>
  <si>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</si>
  <si>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</si>
  <si>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</si>
  <si>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</si>
  <si>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</si>
  <si>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</si>
  <si>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</si>
  <si>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</si>
  <si>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</si>
  <si>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</si>
  <si>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</si>
  <si>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</si>
  <si>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</si>
  <si>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</si>
  <si>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</si>
  <si>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</si>
  <si>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</si>
  <si>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</si>
  <si>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</si>
  <si>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</si>
  <si>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</si>
  <si>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</si>
  <si>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</si>
  <si>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</si>
  <si>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</si>
  <si>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</si>
  <si>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</si>
  <si>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</si>
  <si>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</si>
  <si>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</si>
  <si>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</si>
  <si>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</si>
  <si>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</si>
  <si>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</si>
  <si>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</si>
  <si>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</si>
  <si>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</si>
  <si>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</si>
  <si>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</si>
  <si>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</si>
  <si>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</si>
  <si>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</si>
  <si>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</si>
  <si>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</si>
  <si>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</si>
  <si>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</si>
  <si>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</si>
  <si>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</si>
  <si>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</si>
  <si>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</si>
  <si>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</si>
  <si>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</si>
  <si>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</si>
  <si>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</si>
  <si>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</si>
  <si>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</si>
  <si>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</si>
  <si>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</si>
  <si>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</si>
  <si>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</si>
  <si>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</si>
  <si>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</si>
  <si>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</si>
  <si>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</si>
  <si>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</si>
  <si>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</si>
  <si>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</si>
  <si>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</si>
  <si>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</si>
  <si>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</si>
  <si>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</si>
  <si>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</si>
  <si>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</si>
  <si>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</si>
  <si>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</si>
  <si>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</si>
  <si>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</si>
  <si>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</si>
  <si>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</si>
  <si>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</si>
  <si>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15,61</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</si>
  <si>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</si>
  <si>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</si>
  <si>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</si>
  <si>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</si>
  <si>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</si>
  <si>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</si>
  <si>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</si>
  <si>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</si>
  <si>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</si>
  <si>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</si>
  <si>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</si>
  <si>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</si>
  <si>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</si>
  <si>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</si>
  <si>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</si>
  <si>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</si>
  <si>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</si>
  <si>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</si>
  <si>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</si>
  <si>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</si>
  <si>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</si>
  <si>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</si>
  <si>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</si>
  <si>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</si>
  <si>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</si>
  <si>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</si>
  <si>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</si>
  <si>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</si>
  <si>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</si>
  <si>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</si>
  <si>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</si>
  <si>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</si>
  <si>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</si>
  <si>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</si>
  <si>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</si>
  <si>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</si>
  <si>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</si>
  <si>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</si>
  <si>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</si>
  <si>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</si>
  <si>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</si>
  <si>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</si>
  <si>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</si>
  <si>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</si>
  <si>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</si>
  <si>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</si>
  <si>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</si>
  <si>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</si>
  <si>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</si>
  <si>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</si>
  <si>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</si>
  <si>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</si>
  <si>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</si>
  <si>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</si>
  <si>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</si>
  <si>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</si>
  <si>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</si>
  <si>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</si>
  <si>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</si>
  <si>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</si>
  <si>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</si>
  <si>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</si>
  <si>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</si>
  <si>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</si>
  <si>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</si>
  <si>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</si>
  <si>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</si>
  <si>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</si>
  <si>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</si>
  <si>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</si>
  <si>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</si>
  <si>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</si>
  <si>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</si>
  <si>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</si>
  <si>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</si>
  <si>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</si>
  <si>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</si>
  <si>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</si>
  <si>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</si>
  <si>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</si>
  <si>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</si>
  <si>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</si>
  <si>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</si>
  <si>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</si>
  <si>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</si>
  <si>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</si>
  <si>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</si>
  <si>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</si>
  <si>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</si>
  <si>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</si>
  <si>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</si>
  <si>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</si>
  <si>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</si>
  <si>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</si>
  <si>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</si>
  <si>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</si>
  <si>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</si>
  <si>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</si>
  <si>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</si>
  <si>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</si>
  <si>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</si>
  <si>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</si>
  <si>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</si>
  <si>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</si>
  <si>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</si>
  <si>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</si>
  <si>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</si>
  <si>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</si>
  <si>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</si>
  <si>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</si>
  <si>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</si>
  <si>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</si>
  <si>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</si>
  <si>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</si>
  <si>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</si>
  <si>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</si>
  <si>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</si>
  <si>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</si>
  <si>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</si>
  <si>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</si>
  <si>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</si>
  <si>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</si>
  <si>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</si>
  <si>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</si>
  <si>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</si>
  <si>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</si>
  <si>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</si>
  <si>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</si>
  <si>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</si>
  <si>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</si>
  <si>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</si>
  <si>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</si>
  <si>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</si>
  <si>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</si>
  <si>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</si>
  <si>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</si>
  <si>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</si>
  <si>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</si>
  <si>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</si>
  <si>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</si>
  <si>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</si>
  <si>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</si>
  <si>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</si>
  <si>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</si>
  <si>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</si>
  <si>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</si>
  <si>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</si>
  <si>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</si>
  <si>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</si>
  <si>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</si>
  <si>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</si>
  <si>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</si>
  <si>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</si>
  <si>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</si>
  <si>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</si>
  <si>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</si>
  <si>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</si>
  <si>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</si>
  <si>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</si>
  <si>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</si>
  <si>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</si>
  <si>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</si>
  <si>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</si>
  <si>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</si>
  <si>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</si>
  <si>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</si>
  <si>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</si>
  <si>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</si>
  <si>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</si>
  <si>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</si>
  <si>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</si>
  <si>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</si>
  <si>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</si>
  <si>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</si>
  <si>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</si>
  <si>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</si>
  <si>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</si>
  <si>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</si>
  <si>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</si>
  <si>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</si>
  <si>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</si>
  <si>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</si>
  <si>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</si>
  <si>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</si>
  <si>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</si>
  <si>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</si>
  <si>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</si>
  <si>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</si>
  <si>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</si>
  <si>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</si>
  <si>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</si>
  <si>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</si>
  <si>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</si>
  <si>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</si>
  <si>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</si>
  <si>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</si>
  <si>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</si>
  <si>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</si>
  <si>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</si>
  <si>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</si>
  <si>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</si>
  <si>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</si>
  <si>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15 MM, 90 GRAUS, SEM ANEL DE SOLDA, INSTALADO EM RAMAL DE DISTRIBUIÇÃO  FORNECIMENTO E INSTALAÇÃO. AF_12/2015</t>
  </si>
  <si>
    <t>9,41</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</si>
  <si>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</si>
  <si>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</si>
  <si>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</si>
  <si>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</si>
  <si>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</si>
  <si>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</si>
  <si>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</si>
  <si>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</si>
  <si>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</si>
  <si>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</si>
  <si>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</si>
  <si>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</si>
  <si>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</si>
  <si>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</si>
  <si>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</si>
  <si>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</si>
  <si>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</si>
  <si>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</si>
  <si>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</si>
  <si>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</si>
  <si>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</si>
  <si>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</si>
  <si>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</si>
  <si>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</si>
  <si>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</si>
  <si>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</si>
  <si>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</si>
  <si>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</si>
  <si>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</si>
  <si>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</si>
  <si>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</si>
  <si>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</si>
  <si>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</si>
  <si>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</si>
  <si>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</si>
  <si>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</si>
  <si>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</si>
  <si>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</si>
  <si>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</si>
  <si>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</si>
  <si>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</si>
  <si>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</si>
  <si>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</si>
  <si>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</si>
  <si>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</si>
  <si>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</si>
  <si>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</si>
  <si>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</si>
  <si>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</si>
  <si>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</si>
  <si>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</si>
  <si>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</si>
  <si>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</si>
  <si>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</si>
  <si>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</si>
  <si>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</si>
  <si>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</si>
  <si>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</si>
  <si>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</si>
  <si>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</si>
  <si>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</si>
  <si>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</si>
  <si>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</si>
  <si>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</si>
  <si>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</si>
  <si>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</si>
  <si>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</si>
  <si>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</si>
  <si>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</si>
  <si>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</si>
  <si>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</si>
  <si>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</si>
  <si>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</si>
  <si>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</si>
  <si>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</si>
  <si>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</si>
  <si>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</si>
  <si>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</si>
  <si>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</si>
  <si>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</si>
  <si>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</si>
  <si>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</si>
  <si>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</si>
  <si>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</si>
  <si>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</si>
  <si>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</si>
  <si>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</si>
  <si>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</si>
  <si>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</si>
  <si>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</si>
  <si>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</si>
  <si>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</si>
  <si>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</si>
  <si>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</si>
  <si>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</si>
  <si>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</si>
  <si>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</si>
  <si>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</si>
  <si>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</si>
  <si>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</si>
  <si>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</si>
  <si>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</si>
  <si>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</si>
  <si>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</si>
  <si>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</si>
  <si>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</si>
  <si>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</si>
  <si>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</si>
  <si>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</si>
  <si>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</si>
  <si>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</si>
  <si>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</si>
  <si>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</si>
  <si>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</si>
  <si>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</si>
  <si>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</si>
  <si>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</si>
  <si>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</si>
  <si>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</si>
  <si>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</si>
  <si>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</si>
  <si>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</si>
  <si>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</si>
  <si>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</si>
  <si>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</si>
  <si>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</si>
  <si>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</si>
  <si>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</si>
  <si>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</si>
  <si>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</si>
  <si>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</si>
  <si>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</si>
  <si>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</si>
  <si>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</si>
  <si>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</si>
  <si>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</si>
  <si>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</si>
  <si>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</si>
  <si>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</si>
  <si>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</si>
  <si>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</si>
  <si>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</si>
  <si>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</si>
  <si>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</si>
  <si>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</si>
  <si>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</si>
  <si>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</si>
  <si>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</si>
  <si>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</si>
  <si>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</si>
  <si>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</si>
  <si>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</si>
  <si>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</si>
  <si>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</si>
  <si>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</si>
  <si>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</si>
  <si>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</si>
  <si>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</si>
  <si>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</si>
  <si>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</si>
  <si>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</si>
  <si>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</si>
  <si>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</si>
  <si>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</si>
  <si>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</si>
  <si>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</si>
  <si>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</si>
  <si>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</si>
  <si>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</si>
  <si>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</si>
  <si>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</si>
  <si>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</si>
  <si>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</si>
  <si>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</si>
  <si>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</si>
  <si>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</si>
  <si>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</si>
  <si>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</si>
  <si>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</si>
  <si>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</si>
  <si>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</si>
  <si>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</si>
  <si>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</si>
  <si>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</si>
  <si>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</si>
  <si>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</si>
  <si>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</si>
  <si>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</si>
  <si>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</si>
  <si>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</si>
  <si>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</si>
  <si>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</si>
  <si>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</si>
  <si>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</si>
  <si>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</si>
  <si>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</si>
  <si>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</si>
  <si>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</si>
  <si>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</si>
  <si>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</si>
  <si>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</si>
  <si>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</si>
  <si>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</si>
  <si>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</si>
  <si>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</si>
  <si>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</si>
  <si>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</si>
  <si>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</si>
  <si>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</si>
  <si>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</si>
  <si>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</si>
  <si>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</si>
  <si>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</si>
  <si>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</si>
  <si>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</si>
  <si>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</si>
  <si>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</si>
  <si>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</si>
  <si>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</si>
  <si>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</si>
  <si>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</si>
  <si>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</si>
  <si>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</si>
  <si>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</si>
  <si>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</si>
  <si>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</si>
  <si>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</si>
  <si>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</si>
  <si>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</si>
  <si>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</si>
  <si>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</si>
  <si>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</si>
  <si>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</si>
  <si>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</si>
  <si>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</si>
  <si>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</si>
  <si>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</si>
  <si>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</si>
  <si>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</si>
  <si>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</si>
  <si>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</si>
  <si>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</si>
  <si>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</si>
  <si>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</si>
  <si>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</si>
  <si>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</si>
  <si>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</si>
  <si>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</si>
  <si>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</si>
  <si>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</si>
  <si>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</si>
  <si>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</si>
  <si>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</si>
  <si>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</si>
  <si>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</si>
  <si>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</si>
  <si>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20,23</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</si>
  <si>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</si>
  <si>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</si>
  <si>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</si>
  <si>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</si>
  <si>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</si>
  <si>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</si>
  <si>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</si>
  <si>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</si>
  <si>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</si>
  <si>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</si>
  <si>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</si>
  <si>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</si>
  <si>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</si>
  <si>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</si>
  <si>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</si>
  <si>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</si>
  <si>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</si>
  <si>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</si>
  <si>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</si>
  <si>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</si>
  <si>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</si>
  <si>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</si>
  <si>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</si>
  <si>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</si>
  <si>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</si>
  <si>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</si>
  <si>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</si>
  <si>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</si>
  <si>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</si>
  <si>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</si>
  <si>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</si>
  <si>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</si>
  <si>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</si>
  <si>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</si>
  <si>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</si>
  <si>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</si>
  <si>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</si>
  <si>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</si>
  <si>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</si>
  <si>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</si>
  <si>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</si>
  <si>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</si>
  <si>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</si>
  <si>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</si>
  <si>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</si>
  <si>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</si>
  <si>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</si>
  <si>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</si>
  <si>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</si>
  <si>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</si>
  <si>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</si>
  <si>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</si>
  <si>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</si>
  <si>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</si>
  <si>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</si>
  <si>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</si>
  <si>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</si>
  <si>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</si>
  <si>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</si>
  <si>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</si>
  <si>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</si>
  <si>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</si>
  <si>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</si>
  <si>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</si>
  <si>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</si>
  <si>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</si>
  <si>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</si>
  <si>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</si>
  <si>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</si>
  <si>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</si>
  <si>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</si>
  <si>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</si>
  <si>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</si>
  <si>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</si>
  <si>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</si>
  <si>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</si>
  <si>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</si>
  <si>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</si>
  <si>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</si>
  <si>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</si>
  <si>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</si>
  <si>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</si>
  <si>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</si>
  <si>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</si>
  <si>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</si>
  <si>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</si>
  <si>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</si>
  <si>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</si>
  <si>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</si>
  <si>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</si>
  <si>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</si>
  <si>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</si>
  <si>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</si>
  <si>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</si>
  <si>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</si>
  <si>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</si>
  <si>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</si>
  <si>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</si>
  <si>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</si>
  <si>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</si>
  <si>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</si>
  <si>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</si>
  <si>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</si>
  <si>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</si>
  <si>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</si>
  <si>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</si>
  <si>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</si>
  <si>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</si>
  <si>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</si>
  <si>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</si>
  <si>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</si>
  <si>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</si>
  <si>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</si>
  <si>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</si>
  <si>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</si>
  <si>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</si>
  <si>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</si>
  <si>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</si>
  <si>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</si>
  <si>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</si>
  <si>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</si>
  <si>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</si>
  <si>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</si>
  <si>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</si>
  <si>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</si>
  <si>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</si>
  <si>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</si>
  <si>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</si>
  <si>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</si>
  <si>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</si>
  <si>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</si>
  <si>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</si>
  <si>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</si>
  <si>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</si>
  <si>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</si>
  <si>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</si>
  <si>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</si>
  <si>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</si>
  <si>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</si>
  <si>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</si>
  <si>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</si>
  <si>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</si>
  <si>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</si>
  <si>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</si>
  <si>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</si>
  <si>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0,35</t>
  </si>
  <si>
    <t>15,54</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</si>
  <si>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</si>
  <si>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</si>
  <si>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</si>
  <si>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</si>
  <si>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</si>
  <si>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</si>
  <si>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</si>
  <si>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</si>
  <si>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</si>
  <si>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</si>
  <si>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</si>
  <si>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</si>
  <si>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</si>
  <si>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</si>
  <si>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</si>
  <si>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</si>
  <si>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</si>
  <si>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</si>
  <si>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</si>
  <si>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</si>
  <si>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</si>
  <si>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</si>
  <si>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</si>
  <si>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</si>
  <si>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</si>
  <si>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</si>
  <si>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</si>
  <si>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</si>
  <si>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</si>
  <si>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</si>
  <si>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</si>
  <si>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</si>
  <si>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</si>
  <si>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</si>
  <si>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</si>
  <si>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</si>
  <si>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</si>
  <si>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</si>
  <si>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</si>
  <si>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</si>
  <si>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</si>
  <si>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</si>
  <si>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</si>
  <si>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</si>
  <si>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</si>
  <si>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</si>
  <si>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</si>
  <si>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</si>
  <si>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</si>
  <si>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0,59</t>
  </si>
  <si>
    <t>M3XKM</t>
  </si>
  <si>
    <t>1,10</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</si>
  <si>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</si>
  <si>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</si>
  <si>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</si>
  <si>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</si>
  <si>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</si>
  <si>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</si>
  <si>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</si>
  <si>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</si>
  <si>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</si>
  <si>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</si>
  <si>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</si>
  <si>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</si>
  <si>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</si>
  <si>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</si>
  <si>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</si>
  <si>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</si>
  <si>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</si>
  <si>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</si>
  <si>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</si>
  <si>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</si>
  <si>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</si>
  <si>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</si>
  <si>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</si>
  <si>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</si>
  <si>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</si>
  <si>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</si>
  <si>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</si>
  <si>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</si>
  <si>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</si>
  <si>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</si>
  <si>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</si>
  <si>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</si>
  <si>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</si>
  <si>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</si>
  <si>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</si>
  <si>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</si>
  <si>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</si>
  <si>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</si>
  <si>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</si>
  <si>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</si>
  <si>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</si>
  <si>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</si>
  <si>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</si>
  <si>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</si>
  <si>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</si>
  <si>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</si>
  <si>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</si>
  <si>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</si>
  <si>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</si>
  <si>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</si>
  <si>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</si>
  <si>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</si>
  <si>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</si>
  <si>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</si>
  <si>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</si>
  <si>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</si>
  <si>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</si>
  <si>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</si>
  <si>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</si>
  <si>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</si>
  <si>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</si>
  <si>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</si>
  <si>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</si>
  <si>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</si>
  <si>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</si>
  <si>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</si>
  <si>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</si>
  <si>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</si>
  <si>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</si>
  <si>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</si>
  <si>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</si>
  <si>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</si>
  <si>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</si>
  <si>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</si>
  <si>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</si>
  <si>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</si>
  <si>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</si>
  <si>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</si>
  <si>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</si>
  <si>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</si>
  <si>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</si>
  <si>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</si>
  <si>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</si>
  <si>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</si>
  <si>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</si>
  <si>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</si>
  <si>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</si>
  <si>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</si>
  <si>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</si>
  <si>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</si>
  <si>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</si>
  <si>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</si>
  <si>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</si>
  <si>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</si>
  <si>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</si>
  <si>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</si>
  <si>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</si>
  <si>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</si>
  <si>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</si>
  <si>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</si>
  <si>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</si>
  <si>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</si>
  <si>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</si>
  <si>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</si>
  <si>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</si>
  <si>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</si>
  <si>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</si>
  <si>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</si>
  <si>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</si>
  <si>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</si>
  <si>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</si>
  <si>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</si>
  <si>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</si>
  <si>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</si>
  <si>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</si>
  <si>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</si>
  <si>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</si>
  <si>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</si>
  <si>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</si>
  <si>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20,78</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</si>
  <si>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</si>
  <si>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</si>
  <si>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</si>
  <si>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</si>
  <si>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</si>
  <si>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</si>
  <si>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</si>
  <si>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</si>
  <si>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</si>
  <si>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</si>
  <si>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</si>
  <si>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</si>
  <si>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</si>
  <si>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</si>
  <si>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</si>
  <si>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</si>
  <si>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</si>
  <si>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</si>
  <si>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</si>
  <si>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</si>
  <si>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</si>
  <si>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</si>
  <si>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</si>
  <si>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</si>
  <si>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</si>
  <si>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</si>
  <si>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</si>
  <si>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</si>
  <si>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</si>
  <si>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</si>
  <si>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</si>
  <si>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</si>
  <si>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</si>
  <si>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</si>
  <si>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</si>
  <si>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</si>
  <si>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</si>
  <si>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</si>
  <si>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</si>
  <si>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</si>
  <si>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</si>
  <si>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</si>
  <si>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</si>
  <si>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</si>
  <si>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</si>
  <si>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</si>
  <si>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</si>
  <si>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</si>
  <si>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</si>
  <si>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</si>
  <si>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</si>
  <si>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</si>
  <si>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</si>
  <si>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</si>
  <si>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</si>
  <si>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</si>
  <si>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</si>
  <si>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</si>
  <si>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</si>
  <si>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</si>
  <si>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</si>
  <si>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</si>
  <si>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</si>
  <si>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</si>
  <si>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</si>
  <si>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</si>
  <si>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</si>
  <si>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</si>
  <si>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</si>
  <si>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</si>
  <si>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</si>
  <si>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</si>
  <si>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</si>
  <si>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</si>
  <si>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</si>
  <si>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</si>
  <si>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</si>
  <si>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</si>
  <si>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</si>
  <si>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</si>
  <si>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</si>
  <si>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</si>
  <si>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</si>
  <si>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</si>
  <si>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</si>
  <si>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</si>
  <si>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</si>
  <si>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8,81</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</si>
  <si>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</si>
  <si>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</si>
  <si>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</si>
  <si>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</si>
  <si>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</si>
  <si>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</si>
  <si>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</si>
  <si>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</si>
  <si>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</si>
  <si>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</si>
  <si>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</si>
  <si>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</si>
  <si>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</si>
  <si>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</si>
  <si>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</si>
  <si>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</si>
  <si>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</si>
  <si>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</si>
  <si>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</si>
  <si>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</si>
  <si>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</si>
  <si>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</si>
  <si>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</si>
  <si>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</si>
  <si>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</si>
  <si>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</si>
  <si>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</si>
  <si>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</si>
  <si>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</si>
  <si>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</si>
  <si>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</si>
  <si>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</si>
  <si>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</si>
  <si>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</si>
  <si>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</si>
  <si>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</si>
  <si>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</si>
  <si>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</si>
  <si>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</si>
  <si>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</si>
  <si>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</si>
  <si>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</si>
  <si>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</si>
  <si>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</si>
  <si>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</si>
  <si>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</si>
  <si>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</si>
  <si>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</si>
  <si>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</si>
  <si>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</si>
  <si>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</si>
  <si>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</si>
  <si>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</si>
  <si>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</si>
  <si>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</si>
  <si>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</si>
  <si>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</si>
  <si>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</si>
  <si>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</si>
  <si>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</si>
  <si>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</si>
  <si>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</si>
  <si>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</si>
  <si>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</si>
  <si>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</si>
  <si>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</si>
  <si>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</si>
  <si>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</si>
  <si>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</si>
  <si>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</si>
  <si>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</si>
  <si>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</si>
  <si>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</si>
  <si>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</si>
  <si>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</si>
  <si>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</si>
  <si>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</si>
  <si>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</si>
  <si>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</si>
  <si>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</si>
  <si>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</si>
  <si>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</si>
  <si>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</si>
  <si>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</si>
  <si>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</si>
  <si>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</si>
  <si>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</si>
  <si>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</si>
  <si>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</si>
  <si>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</si>
  <si>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</si>
  <si>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</si>
  <si>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</si>
  <si>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</si>
  <si>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</si>
  <si>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</si>
  <si>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</si>
  <si>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</si>
  <si>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</si>
  <si>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</si>
  <si>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</si>
  <si>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</si>
  <si>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</si>
  <si>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</si>
  <si>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</si>
  <si>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</si>
  <si>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</si>
  <si>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</si>
  <si>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</si>
  <si>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</si>
  <si>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</si>
  <si>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</si>
  <si>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</si>
  <si>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</si>
  <si>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</si>
  <si>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</si>
  <si>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</si>
  <si>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</si>
  <si>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</si>
  <si>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</si>
  <si>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</si>
  <si>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</si>
  <si>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</si>
  <si>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</si>
  <si>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</si>
  <si>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</si>
  <si>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</si>
  <si>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</si>
  <si>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</si>
  <si>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</si>
  <si>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</si>
  <si>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</si>
  <si>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</si>
  <si>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</si>
  <si>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</si>
  <si>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</si>
  <si>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</si>
  <si>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</si>
  <si>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</si>
  <si>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</si>
  <si>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</si>
  <si>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</si>
  <si>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</si>
  <si>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</si>
  <si>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</si>
  <si>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</si>
  <si>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</si>
  <si>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</si>
  <si>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</si>
  <si>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</si>
  <si>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</si>
  <si>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</si>
  <si>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</si>
  <si>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</si>
  <si>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</si>
  <si>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</si>
  <si>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</si>
  <si>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</si>
  <si>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</si>
  <si>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</si>
  <si>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</si>
  <si>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</si>
  <si>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</si>
  <si>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</si>
  <si>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</si>
  <si>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</si>
  <si>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</si>
  <si>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</si>
  <si>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</si>
  <si>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</si>
  <si>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</si>
  <si>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</si>
  <si>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</si>
  <si>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</si>
  <si>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</si>
  <si>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</si>
  <si>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</si>
  <si>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</si>
  <si>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</si>
  <si>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</si>
  <si>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</si>
  <si>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</si>
  <si>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</si>
  <si>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</si>
  <si>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</si>
  <si>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</si>
  <si>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</si>
  <si>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</si>
  <si>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</si>
  <si>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</si>
  <si>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0,33</t>
  </si>
  <si>
    <t>0,53</t>
  </si>
  <si>
    <t>0,23</t>
  </si>
  <si>
    <t>PENEIRAMENTO DE AREIA COM PENEIRA ELÉTRICA. AF_11/2015</t>
  </si>
  <si>
    <t>PENEIRAMENTO DE AREIA COM PENEIRA MANUAL. AF_11/2015</t>
  </si>
  <si>
    <t>ENSACAMENTO DE AREIA. AF_11/2015</t>
  </si>
  <si>
    <t>1,24</t>
  </si>
  <si>
    <t>0,72</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</si>
  <si>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</si>
  <si>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</si>
  <si>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</si>
  <si>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</si>
  <si>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</si>
  <si>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</si>
  <si>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</si>
  <si>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</si>
  <si>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</si>
  <si>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</si>
  <si>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</si>
  <si>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</si>
  <si>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</si>
  <si>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</si>
  <si>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</si>
  <si>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</si>
  <si>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</si>
  <si>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</si>
  <si>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</si>
  <si>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</si>
  <si>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</si>
  <si>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</si>
  <si>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</si>
  <si>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</si>
  <si>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</si>
  <si>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</si>
  <si>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</si>
  <si>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</si>
  <si>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</si>
  <si>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</si>
  <si>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</si>
  <si>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</si>
  <si>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</si>
  <si>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</si>
  <si>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</si>
  <si>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</si>
  <si>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</si>
  <si>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</si>
  <si>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</si>
  <si>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</si>
  <si>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</si>
  <si>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</si>
  <si>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</si>
  <si>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</si>
  <si>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</si>
  <si>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</si>
  <si>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</si>
  <si>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</si>
  <si>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</si>
  <si>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</si>
  <si>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</si>
  <si>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</si>
  <si>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</si>
  <si>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</si>
  <si>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</si>
  <si>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</si>
  <si>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</si>
  <si>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</si>
  <si>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</si>
  <si>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</si>
  <si>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</si>
  <si>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</si>
  <si>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</si>
  <si>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</si>
  <si>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</si>
  <si>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</si>
  <si>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</si>
  <si>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</si>
  <si>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</si>
  <si>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</si>
  <si>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</si>
  <si>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</si>
  <si>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</si>
  <si>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</si>
  <si>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</si>
  <si>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1,90</t>
  </si>
  <si>
    <t>0,69</t>
  </si>
  <si>
    <t>0,84</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</si>
  <si>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</si>
  <si>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</si>
  <si>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</si>
  <si>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</si>
  <si>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</si>
  <si>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</si>
  <si>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</si>
  <si>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</si>
  <si>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</si>
  <si>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</si>
  <si>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</si>
  <si>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</si>
  <si>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</si>
  <si>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</si>
  <si>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</si>
  <si>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</si>
  <si>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</si>
  <si>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</si>
  <si>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</si>
  <si>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</si>
  <si>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</si>
  <si>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</si>
  <si>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</si>
  <si>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</si>
  <si>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</si>
  <si>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</si>
  <si>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</si>
  <si>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</si>
  <si>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</si>
  <si>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</si>
  <si>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</si>
  <si>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</si>
  <si>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</si>
  <si>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</si>
  <si>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</si>
  <si>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</si>
  <si>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</si>
  <si>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</si>
  <si>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</si>
  <si>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</si>
  <si>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</si>
  <si>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</si>
  <si>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</si>
  <si>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</si>
  <si>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</si>
  <si>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</si>
  <si>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</si>
  <si>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</si>
  <si>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</si>
  <si>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</si>
  <si>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</si>
  <si>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</si>
  <si>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</si>
  <si>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</si>
  <si>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</si>
  <si>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</si>
  <si>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</si>
  <si>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</si>
  <si>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</si>
  <si>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</si>
  <si>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</si>
  <si>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</si>
  <si>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</si>
  <si>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</si>
  <si>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</si>
  <si>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</si>
  <si>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</si>
  <si>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</si>
  <si>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</si>
  <si>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</si>
  <si>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</si>
  <si>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</si>
  <si>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</si>
  <si>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</si>
  <si>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</si>
  <si>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</si>
  <si>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</si>
  <si>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</si>
  <si>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</si>
  <si>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</si>
  <si>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</si>
  <si>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</si>
  <si>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</si>
  <si>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</si>
  <si>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</si>
  <si>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</si>
  <si>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</si>
  <si>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</si>
  <si>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</si>
  <si>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</si>
  <si>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</si>
  <si>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</si>
  <si>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</si>
  <si>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</si>
  <si>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</si>
  <si>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</si>
  <si>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</si>
  <si>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</si>
  <si>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</si>
  <si>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</si>
  <si>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</si>
  <si>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</si>
  <si>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</si>
  <si>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</si>
  <si>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</si>
  <si>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</si>
  <si>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</si>
  <si>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</si>
  <si>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</si>
  <si>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</si>
  <si>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</si>
  <si>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</si>
  <si>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</si>
  <si>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</si>
  <si>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</si>
  <si>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</si>
  <si>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</si>
  <si>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</si>
  <si>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</si>
  <si>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</si>
  <si>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</si>
  <si>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</si>
  <si>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</si>
  <si>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</si>
  <si>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</si>
  <si>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</si>
  <si>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</si>
  <si>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</si>
  <si>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</si>
  <si>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</si>
  <si>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</si>
  <si>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</si>
  <si>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</si>
  <si>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</si>
  <si>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</si>
  <si>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</si>
  <si>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</si>
  <si>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</si>
  <si>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</si>
  <si>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</si>
  <si>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</si>
  <si>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</si>
  <si>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</si>
  <si>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</si>
  <si>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</si>
  <si>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</si>
  <si>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</si>
  <si>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</si>
  <si>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</si>
  <si>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</si>
  <si>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</si>
  <si>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</si>
  <si>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</si>
  <si>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</si>
  <si>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</si>
  <si>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</si>
  <si>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</si>
  <si>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</si>
  <si>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</si>
  <si>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</si>
  <si>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</si>
  <si>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</si>
  <si>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</si>
  <si>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</si>
  <si>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</si>
  <si>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</si>
  <si>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</si>
  <si>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</si>
  <si>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</si>
  <si>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</si>
  <si>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</si>
  <si>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</si>
  <si>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</si>
  <si>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</si>
  <si>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</si>
  <si>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</si>
  <si>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</si>
  <si>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</si>
  <si>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</si>
  <si>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</si>
  <si>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</si>
  <si>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</si>
  <si>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</si>
  <si>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</si>
  <si>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</si>
  <si>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</si>
  <si>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</si>
  <si>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</si>
  <si>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</si>
  <si>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</si>
  <si>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</si>
  <si>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</si>
  <si>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</si>
  <si>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</si>
  <si>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</si>
  <si>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</si>
  <si>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</si>
  <si>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</si>
  <si>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</si>
  <si>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</si>
  <si>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</si>
  <si>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</si>
  <si>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</si>
  <si>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</si>
  <si>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</si>
  <si>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</si>
  <si>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</si>
  <si>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</si>
  <si>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</si>
  <si>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</si>
  <si>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</si>
  <si>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</si>
  <si>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</si>
  <si>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</si>
  <si>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</si>
  <si>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</si>
  <si>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</si>
  <si>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</si>
  <si>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</si>
  <si>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</si>
  <si>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</si>
  <si>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</si>
  <si>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</si>
  <si>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</si>
  <si>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</si>
  <si>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</si>
  <si>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</si>
  <si>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</si>
  <si>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</si>
  <si>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</si>
  <si>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</si>
  <si>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</si>
  <si>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</si>
  <si>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</si>
  <si>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</si>
  <si>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</si>
  <si>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</si>
  <si>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</si>
  <si>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t>
  </si>
  <si>
    <t>3</t>
  </si>
  <si>
    <t>4</t>
  </si>
  <si>
    <t>5</t>
  </si>
  <si>
    <t>6</t>
  </si>
  <si>
    <t>7</t>
  </si>
  <si>
    <t>8</t>
  </si>
  <si>
    <t>9</t>
  </si>
  <si>
    <t>Grau de Sigilo</t>
  </si>
  <si>
    <t>QCI - Quadro de Composição do Investimento</t>
  </si>
  <si>
    <t>#00</t>
  </si>
  <si>
    <t>Proponente/Tomador</t>
  </si>
  <si>
    <t>Município/UF</t>
  </si>
  <si>
    <t>Empreendimento ( nome/apelido)</t>
  </si>
  <si>
    <t>Aprovação  (data)</t>
  </si>
  <si>
    <t>PREFEITURA MINICIPAL DE ITABORAÍ</t>
  </si>
  <si>
    <t>ITABORAÍ</t>
  </si>
  <si>
    <t>Operação</t>
  </si>
  <si>
    <t>Programa/Modalidade/Ação</t>
  </si>
  <si>
    <t>Financiamento</t>
  </si>
  <si>
    <t>Repassse</t>
  </si>
  <si>
    <t>Ocultar</t>
  </si>
  <si>
    <t>OCULTAR</t>
  </si>
  <si>
    <t>Limite</t>
  </si>
  <si>
    <t>Discriminação</t>
  </si>
  <si>
    <t>Contrapartida</t>
  </si>
  <si>
    <t>Execução</t>
  </si>
  <si>
    <t>Item</t>
  </si>
  <si>
    <t>Descição</t>
  </si>
  <si>
    <t>Quant./unid</t>
  </si>
  <si>
    <t>Superior</t>
  </si>
  <si>
    <t>Inferior</t>
  </si>
  <si>
    <t>R$</t>
  </si>
  <si>
    <t>VERIFIC USO REP</t>
  </si>
  <si>
    <t>SOMENTE CP</t>
  </si>
  <si>
    <t>%</t>
  </si>
  <si>
    <t>Próprios       (R$)</t>
  </si>
  <si>
    <t>CONTA PREENCH</t>
  </si>
  <si>
    <t>(%)</t>
  </si>
  <si>
    <t>CP Adicional (R$)</t>
  </si>
  <si>
    <t>Total %</t>
  </si>
  <si>
    <t xml:space="preserve"> R$</t>
  </si>
  <si>
    <t>EF ou AD</t>
  </si>
  <si>
    <t>OS ou FIN</t>
  </si>
  <si>
    <t>DIFERENÇA</t>
  </si>
  <si>
    <t>Forma de execução: AD = Administração Direta pelo Tomador</t>
  </si>
  <si>
    <t xml:space="preserve">ou EF se execução e/ou fornecimento a contratar/contrado. </t>
  </si>
  <si>
    <t>Tipo de contrapartida: FIN = Financeira; OS = em Obras e Serviços.</t>
  </si>
  <si>
    <t>Local/Data</t>
  </si>
  <si>
    <t>Nome do Prefeito e da Cidade/UF</t>
  </si>
  <si>
    <t>Nº do CT</t>
  </si>
  <si>
    <t>Parcela  (n.º)</t>
  </si>
  <si>
    <t>Fim vigência (data)</t>
  </si>
  <si>
    <t>Mês Cronog</t>
  </si>
  <si>
    <t xml:space="preserve">Valor </t>
  </si>
  <si>
    <t>Peso</t>
  </si>
  <si>
    <t>SIMPLES</t>
  </si>
  <si>
    <t>ACUM</t>
  </si>
  <si>
    <t>Total (%):</t>
  </si>
  <si>
    <t>Total (R$):</t>
  </si>
  <si>
    <t>PREFEITURA MUNICIPAL DE ITABORAÍ</t>
  </si>
  <si>
    <t>X . Taxa representativa das DESPESAS INDIRETAS, exceto tributos e despesas financeiras</t>
  </si>
  <si>
    <t>TIPO</t>
  </si>
  <si>
    <r>
      <t xml:space="preserve">ALÍQUOTA </t>
    </r>
    <r>
      <rPr>
        <b/>
        <sz val="8"/>
        <rFont val="Arial"/>
        <family val="2"/>
      </rPr>
      <t>(%)</t>
    </r>
  </si>
  <si>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</si>
  <si>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</si>
  <si>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</si>
  <si>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</si>
  <si>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</si>
  <si>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</si>
  <si>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</si>
  <si>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</si>
  <si>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</si>
  <si>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</si>
  <si>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IMPOSTOS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</si>
  <si>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</si>
  <si>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</si>
  <si>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</si>
  <si>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</si>
  <si>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</si>
  <si>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B D I - Benefício e Despesas Indiretas</t>
  </si>
  <si>
    <t>B D I  =</t>
  </si>
  <si>
    <t>( 1 + X )  ( 1 + Y )  ( 1 + Z )</t>
  </si>
  <si>
    <t xml:space="preserve"> - 1</t>
  </si>
  <si>
    <r>
      <t>ç</t>
    </r>
    <r>
      <rPr>
        <sz val="8"/>
        <rFont val="Arial"/>
        <family val="2"/>
      </rPr>
      <t xml:space="preserve">  Fórmula do BDI</t>
    </r>
  </si>
  <si>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</si>
  <si>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</si>
  <si>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</si>
  <si>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</si>
  <si>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</si>
  <si>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r>
      <t xml:space="preserve">B.D.I      </t>
    </r>
    <r>
      <rPr>
        <b/>
        <sz val="8"/>
        <rFont val="Arial"/>
        <family val="2"/>
      </rPr>
      <t xml:space="preserve">     </t>
    </r>
    <r>
      <rPr>
        <b/>
        <sz val="8"/>
        <rFont val="Wingdings"/>
        <charset val="2"/>
      </rPr>
      <t>è</t>
    </r>
  </si>
  <si>
    <t>Ident.obra pública</t>
  </si>
  <si>
    <t>35,59</t>
  </si>
  <si>
    <t>6,26</t>
  </si>
  <si>
    <t>7,12</t>
  </si>
  <si>
    <t>6,38</t>
  </si>
  <si>
    <t>9,25</t>
  </si>
  <si>
    <t>7,16</t>
  </si>
  <si>
    <t>6,13</t>
  </si>
  <si>
    <t>5,44</t>
  </si>
  <si>
    <t>5,48</t>
  </si>
  <si>
    <t>5,92</t>
  </si>
  <si>
    <t>8,00</t>
  </si>
  <si>
    <t>9,69</t>
  </si>
  <si>
    <t>9,17</t>
  </si>
  <si>
    <t>5,06</t>
  </si>
  <si>
    <t>9,30</t>
  </si>
  <si>
    <t>8,93</t>
  </si>
  <si>
    <t>12,87</t>
  </si>
  <si>
    <t>11,20</t>
  </si>
  <si>
    <t>3,77</t>
  </si>
  <si>
    <t>11,52</t>
  </si>
  <si>
    <t>5,25</t>
  </si>
  <si>
    <t>1,72</t>
  </si>
  <si>
    <t>4,23</t>
  </si>
  <si>
    <t>2,81</t>
  </si>
  <si>
    <t>1,74</t>
  </si>
  <si>
    <t>13,73</t>
  </si>
  <si>
    <t>11.046.0080-1</t>
  </si>
  <si>
    <t>11.046.0080-B</t>
  </si>
  <si>
    <t>7,89</t>
  </si>
  <si>
    <t>9,24</t>
  </si>
  <si>
    <t>2,82</t>
  </si>
  <si>
    <t>4,56</t>
  </si>
  <si>
    <t>12,47</t>
  </si>
  <si>
    <t>7,83</t>
  </si>
  <si>
    <t>7,04</t>
  </si>
  <si>
    <t>8,37</t>
  </si>
  <si>
    <t>20,01</t>
  </si>
  <si>
    <t>7,42</t>
  </si>
  <si>
    <t>7,30</t>
  </si>
  <si>
    <t>18,09</t>
  </si>
  <si>
    <t>0,86</t>
  </si>
  <si>
    <t>6,44</t>
  </si>
  <si>
    <t>17,55</t>
  </si>
  <si>
    <t>8,28</t>
  </si>
  <si>
    <t>1,32</t>
  </si>
  <si>
    <t>6,52</t>
  </si>
  <si>
    <t>17,21</t>
  </si>
  <si>
    <t>16,33</t>
  </si>
  <si>
    <t>3,36</t>
  </si>
  <si>
    <t>6,83</t>
  </si>
  <si>
    <t>11,59</t>
  </si>
  <si>
    <t>10,40</t>
  </si>
  <si>
    <t>10,16</t>
  </si>
  <si>
    <t>Prefeitura Municipal de Itaboraí</t>
  </si>
  <si>
    <t>3,29</t>
  </si>
  <si>
    <t>12,37</t>
  </si>
  <si>
    <t>13,47</t>
  </si>
  <si>
    <t>10,63</t>
  </si>
  <si>
    <t>8,16</t>
  </si>
  <si>
    <t>11,90</t>
  </si>
  <si>
    <t>24,02</t>
  </si>
  <si>
    <t>14,53</t>
  </si>
  <si>
    <t>14,25</t>
  </si>
  <si>
    <t>10,27</t>
  </si>
  <si>
    <t>7,59</t>
  </si>
  <si>
    <t>17,26</t>
  </si>
  <si>
    <t>8,42</t>
  </si>
  <si>
    <t>6,54</t>
  </si>
  <si>
    <t>6,82</t>
  </si>
  <si>
    <t>3.2</t>
  </si>
  <si>
    <t>Distância</t>
  </si>
  <si>
    <t>Volume</t>
  </si>
  <si>
    <t>3.3</t>
  </si>
  <si>
    <t>3.4</t>
  </si>
  <si>
    <t>3.5</t>
  </si>
  <si>
    <t>6.4</t>
  </si>
  <si>
    <t>16</t>
  </si>
  <si>
    <t>REFORMA DE INFRAESTRUTURA ESPORTIVA</t>
  </si>
  <si>
    <t>DESCRIÇÃO DO SERVIÇO OU FORNECIMENTO</t>
  </si>
  <si>
    <t>DATA BASE</t>
  </si>
  <si>
    <t>PREÇO REFERENCIAL</t>
  </si>
  <si>
    <t>CNPJ</t>
  </si>
  <si>
    <t>NOME DA EMPRESA FORNECEDORA</t>
  </si>
  <si>
    <t>TELEFONE</t>
  </si>
  <si>
    <t>CONTATO</t>
  </si>
  <si>
    <t>DATA COTAÇÃO</t>
  </si>
  <si>
    <t>PREÇO COTADO</t>
  </si>
  <si>
    <t>Patricia</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</si>
  <si>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</si>
  <si>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</si>
  <si>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</si>
  <si>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</si>
  <si>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</si>
  <si>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</si>
  <si>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</si>
  <si>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</si>
  <si>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</si>
  <si>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</si>
  <si>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</si>
  <si>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</si>
  <si>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</si>
  <si>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</si>
  <si>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</si>
  <si>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</si>
  <si>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</si>
  <si>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</si>
  <si>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</si>
  <si>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</si>
  <si>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</si>
  <si>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</si>
  <si>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</si>
  <si>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</si>
  <si>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</si>
  <si>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</si>
  <si>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</si>
  <si>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</si>
  <si>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</si>
  <si>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</si>
  <si>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</si>
  <si>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</si>
  <si>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</si>
  <si>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</si>
  <si>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</si>
  <si>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</si>
  <si>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</si>
  <si>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</si>
  <si>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</si>
  <si>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</si>
  <si>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</si>
  <si>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</si>
  <si>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</si>
  <si>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</si>
  <si>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</si>
  <si>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</si>
  <si>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</si>
  <si>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</si>
  <si>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</si>
  <si>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</si>
  <si>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</si>
  <si>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</si>
  <si>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</si>
  <si>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</si>
  <si>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</si>
  <si>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</si>
  <si>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</si>
  <si>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</si>
  <si>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</si>
  <si>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</si>
  <si>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</si>
  <si>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</si>
  <si>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</si>
  <si>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</si>
  <si>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</si>
  <si>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</si>
  <si>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</si>
  <si>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</si>
  <si>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</si>
  <si>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</si>
  <si>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</si>
  <si>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</si>
  <si>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</si>
  <si>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</si>
  <si>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</si>
  <si>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</si>
  <si>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</si>
  <si>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</si>
  <si>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</si>
  <si>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</si>
  <si>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</si>
  <si>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</si>
  <si>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</si>
  <si>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</si>
  <si>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</si>
  <si>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</si>
  <si>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</si>
  <si>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</si>
  <si>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</si>
  <si>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</si>
  <si>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12,78</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</si>
  <si>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</si>
  <si>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</si>
  <si>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</si>
  <si>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</si>
  <si>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</si>
  <si>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</si>
  <si>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</si>
  <si>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</si>
  <si>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</si>
  <si>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</si>
  <si>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</si>
  <si>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</si>
  <si>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</si>
  <si>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</si>
  <si>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</si>
  <si>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</si>
  <si>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</si>
  <si>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</si>
  <si>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</si>
  <si>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</si>
  <si>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</si>
  <si>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</si>
  <si>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</si>
  <si>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</si>
  <si>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</si>
  <si>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</si>
  <si>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</si>
  <si>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</si>
  <si>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</si>
  <si>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</si>
  <si>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</si>
  <si>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</si>
  <si>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</si>
  <si>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</si>
  <si>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</si>
  <si>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</si>
  <si>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</si>
  <si>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</si>
  <si>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</si>
  <si>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</si>
  <si>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</si>
  <si>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</si>
  <si>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</si>
  <si>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</si>
  <si>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</si>
  <si>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</si>
  <si>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</si>
  <si>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</si>
  <si>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</si>
  <si>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</si>
  <si>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</si>
  <si>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</si>
  <si>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</si>
  <si>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</si>
  <si>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</si>
  <si>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</si>
  <si>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</si>
  <si>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</si>
  <si>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</si>
  <si>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</si>
  <si>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</si>
  <si>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</si>
  <si>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</si>
  <si>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</si>
  <si>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</si>
  <si>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</si>
  <si>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</si>
  <si>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</si>
  <si>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</si>
  <si>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</si>
  <si>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</si>
  <si>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</si>
  <si>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</si>
  <si>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</si>
  <si>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</si>
  <si>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</si>
  <si>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</si>
  <si>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</si>
  <si>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</si>
  <si>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</si>
  <si>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</si>
  <si>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</si>
  <si>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</si>
  <si>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</si>
  <si>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</si>
  <si>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</si>
  <si>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</si>
  <si>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</si>
  <si>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</si>
  <si>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95570</t>
  </si>
  <si>
    <t>95571</t>
  </si>
  <si>
    <t>95572</t>
  </si>
  <si>
    <t>97127</t>
  </si>
  <si>
    <t>97128</t>
  </si>
  <si>
    <t>97129</t>
  </si>
  <si>
    <t>97130</t>
  </si>
  <si>
    <t>97131</t>
  </si>
  <si>
    <t>97132</t>
  </si>
  <si>
    <t>97133</t>
  </si>
  <si>
    <t>97134</t>
  </si>
  <si>
    <t>97135</t>
  </si>
  <si>
    <t>97136</t>
  </si>
  <si>
    <t>97137</t>
  </si>
  <si>
    <t>97138</t>
  </si>
  <si>
    <t>97139</t>
  </si>
  <si>
    <t>97140</t>
  </si>
  <si>
    <t>93206</t>
  </si>
  <si>
    <t>93207</t>
  </si>
  <si>
    <t>93208</t>
  </si>
  <si>
    <t>93209</t>
  </si>
  <si>
    <t>93210</t>
  </si>
  <si>
    <t>93211</t>
  </si>
  <si>
    <t>93212</t>
  </si>
  <si>
    <t>93213</t>
  </si>
  <si>
    <t>93214</t>
  </si>
  <si>
    <t>93243</t>
  </si>
  <si>
    <t>93582</t>
  </si>
  <si>
    <t>93583</t>
  </si>
  <si>
    <t>93584</t>
  </si>
  <si>
    <t>93585</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</si>
  <si>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</si>
  <si>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</si>
  <si>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</si>
  <si>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</si>
  <si>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</si>
  <si>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</si>
  <si>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</si>
  <si>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</si>
  <si>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</si>
  <si>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</si>
  <si>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</si>
  <si>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</si>
  <si>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</si>
  <si>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</si>
  <si>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</si>
  <si>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</si>
  <si>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</si>
  <si>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</si>
  <si>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</si>
  <si>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</si>
  <si>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</si>
  <si>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5631</t>
  </si>
  <si>
    <t>5678</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</si>
  <si>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</si>
  <si>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</si>
  <si>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</si>
  <si>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</si>
  <si>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</si>
  <si>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</si>
  <si>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</si>
  <si>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</si>
  <si>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</si>
  <si>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</si>
  <si>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</si>
  <si>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</si>
  <si>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</si>
  <si>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</si>
  <si>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</si>
  <si>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</si>
  <si>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</si>
  <si>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</si>
  <si>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</si>
  <si>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</si>
  <si>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</si>
  <si>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</si>
  <si>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</si>
  <si>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5928</t>
  </si>
  <si>
    <t>5932</t>
  </si>
  <si>
    <t>5940</t>
  </si>
  <si>
    <t>5944</t>
  </si>
  <si>
    <t>5953</t>
  </si>
  <si>
    <t>6259</t>
  </si>
  <si>
    <t>6879</t>
  </si>
  <si>
    <t>7030</t>
  </si>
  <si>
    <t>7042</t>
  </si>
  <si>
    <t>7049</t>
  </si>
  <si>
    <t>67826</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</si>
  <si>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</si>
  <si>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</si>
  <si>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</si>
  <si>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</si>
  <si>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</si>
  <si>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</si>
  <si>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</si>
  <si>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</si>
  <si>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</si>
  <si>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</si>
  <si>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</si>
  <si>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</si>
  <si>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</si>
  <si>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</si>
  <si>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</si>
  <si>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</si>
  <si>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</si>
  <si>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</si>
  <si>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</si>
  <si>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</si>
  <si>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</si>
  <si>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</si>
  <si>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</si>
  <si>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</si>
  <si>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</si>
  <si>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</si>
  <si>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</si>
  <si>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</si>
  <si>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</si>
  <si>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90586</t>
  </si>
  <si>
    <t>90625</t>
  </si>
  <si>
    <t>90631</t>
  </si>
  <si>
    <t>90637</t>
  </si>
  <si>
    <t>90643</t>
  </si>
  <si>
    <t>90650</t>
  </si>
  <si>
    <t>90656</t>
  </si>
  <si>
    <t>90662</t>
  </si>
  <si>
    <t>90668</t>
  </si>
  <si>
    <t>90674</t>
  </si>
  <si>
    <t>90680</t>
  </si>
  <si>
    <t>90686</t>
  </si>
  <si>
    <t>90692</t>
  </si>
  <si>
    <t>90964</t>
  </si>
  <si>
    <t>15,94</t>
  </si>
  <si>
    <t>90972</t>
  </si>
  <si>
    <t>90979</t>
  </si>
  <si>
    <t>90991</t>
  </si>
  <si>
    <t>90999</t>
  </si>
  <si>
    <t>91031</t>
  </si>
  <si>
    <t>91277</t>
  </si>
  <si>
    <t>91283</t>
  </si>
  <si>
    <t>91386</t>
  </si>
  <si>
    <t>91533</t>
  </si>
  <si>
    <t>91634</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</si>
  <si>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</si>
  <si>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</si>
  <si>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</si>
  <si>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</si>
  <si>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</si>
  <si>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</si>
  <si>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</si>
  <si>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</si>
  <si>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</si>
  <si>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</si>
  <si>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</si>
  <si>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</si>
  <si>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</si>
  <si>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</si>
  <si>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</si>
  <si>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</si>
  <si>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</si>
  <si>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</si>
  <si>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</si>
  <si>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</si>
  <si>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</si>
  <si>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</si>
  <si>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</si>
  <si>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</si>
  <si>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</si>
  <si>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</si>
  <si>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</si>
  <si>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</si>
  <si>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</si>
  <si>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95258</t>
  </si>
  <si>
    <t>95264</t>
  </si>
  <si>
    <t>95270</t>
  </si>
  <si>
    <t>95276</t>
  </si>
  <si>
    <t>95282</t>
  </si>
  <si>
    <t>95620</t>
  </si>
  <si>
    <t>95631</t>
  </si>
  <si>
    <t>95702</t>
  </si>
  <si>
    <t>95708</t>
  </si>
  <si>
    <t>95714</t>
  </si>
  <si>
    <t>95720</t>
  </si>
  <si>
    <t>95872</t>
  </si>
  <si>
    <t>96013</t>
  </si>
  <si>
    <t>96020</t>
  </si>
  <si>
    <t>96028</t>
  </si>
  <si>
    <t>96035</t>
  </si>
  <si>
    <t>96157</t>
  </si>
  <si>
    <t>96158</t>
  </si>
  <si>
    <t>96245</t>
  </si>
  <si>
    <t>96463</t>
  </si>
  <si>
    <t>98764</t>
  </si>
  <si>
    <t>99833</t>
  </si>
  <si>
    <t>LAVADORA DE ALTA PRESSAO (LAVA-JATO) PARA AGUA FRIA, PRESSAO DE OPERACAO ENTRE 1400 E 1900 LIB/POL2, VAZAO MAXIMA ENTRE 400 E 700 L/H - CHP DIURNO. AF_04/2019</t>
  </si>
  <si>
    <t>5632</t>
  </si>
  <si>
    <t>5679</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</si>
  <si>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</si>
  <si>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</si>
  <si>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</si>
  <si>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</si>
  <si>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</si>
  <si>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</si>
  <si>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</si>
  <si>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</si>
  <si>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</si>
  <si>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</si>
  <si>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</si>
  <si>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</si>
  <si>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</si>
  <si>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</si>
  <si>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</si>
  <si>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</si>
  <si>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</si>
  <si>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</si>
  <si>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</si>
  <si>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</si>
  <si>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</si>
  <si>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</si>
  <si>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</si>
  <si>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</si>
  <si>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</si>
  <si>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</si>
  <si>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</si>
  <si>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</si>
  <si>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</si>
  <si>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</si>
  <si>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</si>
  <si>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</si>
  <si>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</si>
  <si>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</si>
  <si>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67827</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</si>
  <si>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</si>
  <si>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</si>
  <si>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</si>
  <si>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</si>
  <si>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</si>
  <si>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</si>
  <si>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</si>
  <si>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</si>
  <si>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</si>
  <si>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</si>
  <si>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</si>
  <si>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</si>
  <si>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</si>
  <si>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</si>
  <si>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</si>
  <si>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</si>
  <si>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</si>
  <si>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</si>
  <si>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</si>
  <si>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</si>
  <si>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</si>
  <si>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</si>
  <si>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</si>
  <si>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</si>
  <si>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</si>
  <si>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</si>
  <si>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90587</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</si>
  <si>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</si>
  <si>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</si>
  <si>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</si>
  <si>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</si>
  <si>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</si>
  <si>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</si>
  <si>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</si>
  <si>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</si>
  <si>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</si>
  <si>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</si>
  <si>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</si>
  <si>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</si>
  <si>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</si>
  <si>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</si>
  <si>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</si>
  <si>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</si>
  <si>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</si>
  <si>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</si>
  <si>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</si>
  <si>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</si>
  <si>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</si>
  <si>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</si>
  <si>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</si>
  <si>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</si>
  <si>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</si>
  <si>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</si>
  <si>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</si>
  <si>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</si>
  <si>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</si>
  <si>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</si>
  <si>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</si>
  <si>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</si>
  <si>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</si>
  <si>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</si>
  <si>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</si>
  <si>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</si>
  <si>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</si>
  <si>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</si>
  <si>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</si>
  <si>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</si>
  <si>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</si>
  <si>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</si>
  <si>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</si>
  <si>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</si>
  <si>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</si>
  <si>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</si>
  <si>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</si>
  <si>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</si>
  <si>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</si>
  <si>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</si>
  <si>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</si>
  <si>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</si>
  <si>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</si>
  <si>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</si>
  <si>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</si>
  <si>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</si>
  <si>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</si>
  <si>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</si>
  <si>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</si>
  <si>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</si>
  <si>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</si>
  <si>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</si>
  <si>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</si>
  <si>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</si>
  <si>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</si>
  <si>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</si>
  <si>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</si>
  <si>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</si>
  <si>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</si>
  <si>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</si>
  <si>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</si>
  <si>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</si>
  <si>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</si>
  <si>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96464</t>
  </si>
  <si>
    <t>98765</t>
  </si>
  <si>
    <t>99834</t>
  </si>
  <si>
    <t>LAVADORA DE ALTA PRESSAO (LAVA-JATO) PARA AGUA FRIA, PRESSAO DE OPERACAO ENTRE 1400 E 1900 LIB/POL2, VAZAO MAXIMA ENTRE 400 E 700 L/H - CHI DIURNO. AF_04/2019</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</si>
  <si>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</si>
  <si>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</si>
  <si>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</si>
  <si>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</si>
  <si>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</si>
  <si>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</si>
  <si>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</si>
  <si>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</si>
  <si>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</si>
  <si>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</si>
  <si>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</si>
  <si>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</si>
  <si>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</si>
  <si>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</si>
  <si>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</si>
  <si>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</si>
  <si>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</si>
  <si>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</si>
  <si>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</si>
  <si>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</si>
  <si>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</si>
  <si>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</si>
  <si>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</si>
  <si>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</si>
  <si>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</si>
  <si>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</si>
  <si>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</si>
  <si>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</si>
  <si>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</si>
  <si>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</si>
  <si>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</si>
  <si>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</si>
  <si>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</si>
  <si>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</si>
  <si>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</si>
  <si>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</si>
  <si>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</si>
  <si>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</si>
  <si>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</si>
  <si>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</si>
  <si>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</si>
  <si>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</si>
  <si>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</si>
  <si>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</si>
  <si>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</si>
  <si>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</si>
  <si>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</si>
  <si>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</si>
  <si>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</si>
  <si>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</si>
  <si>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</si>
  <si>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</si>
  <si>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</si>
  <si>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</si>
  <si>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</si>
  <si>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</si>
  <si>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</si>
  <si>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</si>
  <si>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</si>
  <si>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</si>
  <si>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</si>
  <si>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</si>
  <si>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</si>
  <si>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</si>
  <si>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</si>
  <si>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</si>
  <si>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</si>
  <si>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</si>
  <si>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</si>
  <si>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</si>
  <si>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</si>
  <si>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</si>
  <si>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</si>
  <si>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</si>
  <si>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</si>
  <si>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</si>
  <si>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</si>
  <si>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</si>
  <si>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</si>
  <si>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</si>
  <si>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</si>
  <si>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</si>
  <si>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</si>
  <si>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</si>
  <si>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</si>
  <si>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</si>
  <si>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</si>
  <si>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</si>
  <si>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</si>
  <si>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</si>
  <si>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</si>
  <si>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</si>
  <si>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</si>
  <si>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</si>
  <si>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</si>
  <si>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</si>
  <si>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</si>
  <si>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</si>
  <si>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</si>
  <si>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</si>
  <si>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</si>
  <si>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</si>
  <si>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</si>
  <si>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</si>
  <si>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</si>
  <si>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</si>
  <si>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</si>
  <si>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</si>
  <si>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</si>
  <si>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</si>
  <si>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</si>
  <si>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</si>
  <si>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</si>
  <si>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</si>
  <si>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</si>
  <si>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</si>
  <si>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</si>
  <si>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</si>
  <si>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</si>
  <si>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</si>
  <si>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</si>
  <si>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</si>
  <si>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</si>
  <si>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</si>
  <si>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</si>
  <si>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</si>
  <si>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</si>
  <si>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</si>
  <si>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</si>
  <si>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</si>
  <si>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</si>
  <si>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</si>
  <si>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</si>
  <si>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</si>
  <si>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</si>
  <si>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</si>
  <si>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</si>
  <si>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</si>
  <si>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</si>
  <si>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</si>
  <si>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</si>
  <si>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</si>
  <si>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</si>
  <si>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</si>
  <si>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</si>
  <si>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</si>
  <si>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</si>
  <si>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</si>
  <si>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</si>
  <si>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</si>
  <si>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</si>
  <si>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</si>
  <si>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</si>
  <si>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</si>
  <si>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</si>
  <si>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</si>
  <si>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</si>
  <si>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</si>
  <si>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</si>
  <si>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</si>
  <si>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</si>
  <si>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</si>
  <si>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</si>
  <si>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</si>
  <si>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</si>
  <si>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</si>
  <si>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</si>
  <si>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</si>
  <si>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</si>
  <si>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</si>
  <si>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</si>
  <si>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</si>
  <si>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</si>
  <si>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</si>
  <si>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</si>
  <si>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</si>
  <si>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</si>
  <si>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</si>
  <si>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</si>
  <si>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</si>
  <si>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</si>
  <si>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</si>
  <si>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</si>
  <si>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</si>
  <si>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</si>
  <si>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</si>
  <si>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</si>
  <si>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</si>
  <si>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</si>
  <si>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</si>
  <si>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</si>
  <si>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</si>
  <si>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</si>
  <si>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</si>
  <si>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</si>
  <si>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</si>
  <si>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</si>
  <si>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</si>
  <si>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</si>
  <si>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</si>
  <si>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</si>
  <si>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</si>
  <si>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</si>
  <si>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</si>
  <si>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</si>
  <si>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</si>
  <si>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</si>
  <si>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</si>
  <si>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</si>
  <si>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</si>
  <si>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</si>
  <si>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</si>
  <si>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</si>
  <si>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</si>
  <si>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</si>
  <si>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</si>
  <si>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</si>
  <si>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</si>
  <si>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</si>
  <si>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</si>
  <si>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</si>
  <si>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</si>
  <si>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</si>
  <si>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</si>
  <si>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</si>
  <si>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</si>
  <si>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</si>
  <si>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</si>
  <si>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</si>
  <si>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</si>
  <si>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</si>
  <si>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</si>
  <si>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</si>
  <si>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</si>
  <si>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</si>
  <si>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</si>
  <si>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</si>
  <si>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</si>
  <si>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</si>
  <si>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</si>
  <si>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</si>
  <si>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</si>
  <si>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</si>
  <si>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</si>
  <si>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</si>
  <si>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</si>
  <si>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</si>
  <si>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</si>
  <si>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</si>
  <si>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</si>
  <si>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</si>
  <si>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</si>
  <si>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</si>
  <si>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</si>
  <si>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</si>
  <si>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</si>
  <si>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</si>
  <si>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</si>
  <si>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</si>
  <si>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</si>
  <si>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</si>
  <si>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</si>
  <si>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</si>
  <si>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</si>
  <si>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</si>
  <si>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</si>
  <si>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</si>
  <si>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</si>
  <si>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</si>
  <si>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</si>
  <si>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</si>
  <si>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</si>
  <si>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</si>
  <si>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</si>
  <si>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</si>
  <si>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</si>
  <si>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</si>
  <si>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</si>
  <si>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</si>
  <si>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</si>
  <si>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</si>
  <si>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</si>
  <si>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</si>
  <si>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</si>
  <si>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</si>
  <si>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</si>
  <si>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</si>
  <si>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</si>
  <si>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</si>
  <si>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</si>
  <si>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</si>
  <si>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</si>
  <si>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</si>
  <si>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</si>
  <si>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</si>
  <si>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</si>
  <si>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</si>
  <si>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</si>
  <si>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</si>
  <si>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</si>
  <si>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</si>
  <si>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</si>
  <si>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</si>
  <si>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</si>
  <si>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</si>
  <si>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</si>
  <si>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</si>
  <si>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</si>
  <si>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</si>
  <si>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</si>
  <si>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</si>
  <si>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</si>
  <si>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</si>
  <si>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</si>
  <si>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</si>
  <si>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</si>
  <si>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</si>
  <si>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</si>
  <si>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</si>
  <si>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</si>
  <si>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</si>
  <si>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</si>
  <si>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</si>
  <si>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</si>
  <si>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</si>
  <si>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</si>
  <si>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</si>
  <si>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</si>
  <si>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</si>
  <si>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</si>
  <si>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</si>
  <si>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</si>
  <si>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</si>
  <si>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</si>
  <si>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</si>
  <si>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</si>
  <si>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</si>
  <si>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</si>
  <si>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</si>
  <si>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</si>
  <si>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</si>
  <si>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</si>
  <si>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</si>
  <si>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</si>
  <si>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</si>
  <si>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</si>
  <si>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</si>
  <si>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</si>
  <si>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</si>
  <si>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</si>
  <si>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</si>
  <si>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</si>
  <si>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</si>
  <si>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</si>
  <si>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</si>
  <si>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</si>
  <si>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</si>
  <si>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</si>
  <si>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</si>
  <si>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</si>
  <si>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</si>
  <si>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</si>
  <si>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</si>
  <si>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</si>
  <si>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</si>
  <si>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</si>
  <si>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</si>
  <si>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</si>
  <si>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</si>
  <si>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</si>
  <si>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</si>
  <si>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</si>
  <si>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</si>
  <si>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</si>
  <si>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</si>
  <si>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</si>
  <si>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</si>
  <si>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</si>
  <si>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</si>
  <si>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</si>
  <si>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</si>
  <si>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</si>
  <si>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</si>
  <si>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</si>
  <si>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</si>
  <si>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</si>
  <si>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</si>
  <si>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</si>
  <si>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</si>
  <si>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</si>
  <si>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</si>
  <si>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</si>
  <si>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</si>
  <si>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</si>
  <si>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</si>
  <si>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</si>
  <si>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</si>
  <si>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</si>
  <si>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</si>
  <si>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</si>
  <si>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</si>
  <si>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</si>
  <si>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</si>
  <si>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</si>
  <si>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</si>
  <si>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</si>
  <si>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</si>
  <si>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</si>
  <si>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</si>
  <si>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</si>
  <si>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</si>
  <si>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</si>
  <si>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</si>
  <si>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</si>
  <si>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</si>
  <si>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</si>
  <si>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</si>
  <si>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</si>
  <si>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</si>
  <si>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</si>
  <si>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</si>
  <si>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</si>
  <si>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</si>
  <si>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</si>
  <si>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</si>
  <si>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</si>
  <si>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</si>
  <si>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</si>
  <si>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</si>
  <si>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</si>
  <si>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</si>
  <si>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</si>
  <si>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</si>
  <si>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</si>
  <si>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</si>
  <si>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</si>
  <si>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</si>
  <si>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</si>
  <si>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</si>
  <si>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</si>
  <si>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</si>
  <si>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</si>
  <si>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</si>
  <si>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</si>
  <si>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</si>
  <si>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</si>
  <si>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</si>
  <si>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</si>
  <si>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</si>
  <si>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</si>
  <si>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</si>
  <si>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</si>
  <si>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</si>
  <si>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</si>
  <si>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</si>
  <si>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</si>
  <si>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</si>
  <si>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</si>
  <si>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</si>
  <si>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</si>
  <si>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</si>
  <si>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</si>
  <si>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</si>
  <si>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</si>
  <si>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</si>
  <si>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</si>
  <si>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</si>
  <si>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</si>
  <si>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</si>
  <si>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</si>
  <si>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</si>
  <si>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</si>
  <si>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</si>
  <si>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</si>
  <si>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</si>
  <si>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</si>
  <si>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</si>
  <si>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</si>
  <si>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</si>
  <si>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</si>
  <si>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</si>
  <si>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</si>
  <si>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</si>
  <si>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</si>
  <si>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</si>
  <si>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</si>
  <si>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</si>
  <si>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</si>
  <si>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</si>
  <si>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</si>
  <si>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</si>
  <si>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</si>
  <si>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</si>
  <si>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</si>
  <si>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</si>
  <si>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</si>
  <si>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</si>
  <si>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</si>
  <si>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</si>
  <si>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</si>
  <si>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</si>
  <si>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</si>
  <si>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</si>
  <si>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</si>
  <si>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</si>
  <si>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</si>
  <si>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</si>
  <si>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</si>
  <si>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</si>
  <si>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</si>
  <si>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</si>
  <si>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</si>
  <si>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</si>
  <si>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</si>
  <si>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</si>
  <si>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</si>
  <si>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</si>
  <si>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</si>
  <si>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</si>
  <si>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</si>
  <si>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</si>
  <si>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</si>
  <si>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</si>
  <si>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</si>
  <si>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</si>
  <si>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</si>
  <si>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</si>
  <si>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</si>
  <si>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</si>
  <si>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</si>
  <si>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</si>
  <si>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</si>
  <si>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</si>
  <si>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</si>
  <si>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</si>
  <si>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</si>
  <si>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</si>
  <si>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</si>
  <si>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</si>
  <si>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</si>
  <si>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</si>
  <si>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</si>
  <si>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</si>
  <si>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</si>
  <si>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</si>
  <si>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</si>
  <si>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</si>
  <si>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</si>
  <si>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</si>
  <si>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</si>
  <si>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</si>
  <si>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</si>
  <si>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</si>
  <si>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</si>
  <si>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</si>
  <si>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</si>
  <si>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</si>
  <si>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</si>
  <si>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</si>
  <si>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</si>
  <si>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</si>
  <si>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</si>
  <si>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</si>
  <si>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</si>
  <si>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</si>
  <si>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</si>
  <si>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</si>
  <si>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</si>
  <si>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</si>
  <si>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98761</t>
  </si>
  <si>
    <t>98762</t>
  </si>
  <si>
    <t>98763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</si>
  <si>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</si>
  <si>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</si>
  <si>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</si>
  <si>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</si>
  <si>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</si>
  <si>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</si>
  <si>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</si>
  <si>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</si>
  <si>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92259</t>
  </si>
  <si>
    <t>92260</t>
  </si>
  <si>
    <t>92261</t>
  </si>
  <si>
    <t>92262</t>
  </si>
  <si>
    <t>92539</t>
  </si>
  <si>
    <t>92540</t>
  </si>
  <si>
    <t>92541</t>
  </si>
  <si>
    <t>92542</t>
  </si>
  <si>
    <t>92543</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</si>
  <si>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</si>
  <si>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</si>
  <si>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</si>
  <si>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</si>
  <si>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</si>
  <si>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</si>
  <si>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</si>
  <si>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</si>
  <si>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</si>
  <si>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</si>
  <si>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</si>
  <si>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</si>
  <si>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</si>
  <si>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</si>
  <si>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</si>
  <si>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</si>
  <si>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</si>
  <si>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</si>
  <si>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</si>
  <si>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</si>
  <si>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</si>
  <si>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</si>
  <si>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</si>
  <si>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92567</t>
  </si>
  <si>
    <t>94189</t>
  </si>
  <si>
    <t>94192</t>
  </si>
  <si>
    <t>94195</t>
  </si>
  <si>
    <t>94198</t>
  </si>
  <si>
    <t>94201</t>
  </si>
  <si>
    <t>94204</t>
  </si>
  <si>
    <t>94224</t>
  </si>
  <si>
    <t>94226</t>
  </si>
  <si>
    <t>94232</t>
  </si>
  <si>
    <t>94440</t>
  </si>
  <si>
    <t>94441</t>
  </si>
  <si>
    <t>94442</t>
  </si>
  <si>
    <t>94443</t>
  </si>
  <si>
    <t>94445</t>
  </si>
  <si>
    <t>94446</t>
  </si>
  <si>
    <t>94447</t>
  </si>
  <si>
    <t>94448</t>
  </si>
  <si>
    <t>94207</t>
  </si>
  <si>
    <t>94210</t>
  </si>
  <si>
    <t>94218</t>
  </si>
  <si>
    <t>94213</t>
  </si>
  <si>
    <t>94216</t>
  </si>
  <si>
    <t>94219</t>
  </si>
  <si>
    <t>94220</t>
  </si>
  <si>
    <t>94221</t>
  </si>
  <si>
    <t>94222</t>
  </si>
  <si>
    <t>94223</t>
  </si>
  <si>
    <t>94451</t>
  </si>
  <si>
    <t>94227</t>
  </si>
  <si>
    <t>94228</t>
  </si>
  <si>
    <t>94229</t>
  </si>
  <si>
    <t>94231</t>
  </si>
  <si>
    <t>94449</t>
  </si>
  <si>
    <t>92255</t>
  </si>
  <si>
    <t>92256</t>
  </si>
  <si>
    <t>92257</t>
  </si>
  <si>
    <t>92258</t>
  </si>
  <si>
    <t>92568</t>
  </si>
  <si>
    <t>92569</t>
  </si>
  <si>
    <t>92570</t>
  </si>
  <si>
    <t>92571</t>
  </si>
  <si>
    <t>92572</t>
  </si>
  <si>
    <t>92573</t>
  </si>
  <si>
    <t>92574</t>
  </si>
  <si>
    <t>92575</t>
  </si>
  <si>
    <t>92576</t>
  </si>
  <si>
    <t>92577</t>
  </si>
  <si>
    <t>92578</t>
  </si>
  <si>
    <t>92579</t>
  </si>
  <si>
    <t>92580</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</si>
  <si>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</si>
  <si>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</si>
  <si>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</si>
  <si>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</si>
  <si>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</si>
  <si>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</si>
  <si>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</si>
  <si>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</si>
  <si>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</si>
  <si>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</si>
  <si>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</si>
  <si>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</si>
  <si>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</si>
  <si>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</si>
  <si>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</si>
  <si>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</si>
  <si>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</si>
  <si>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</si>
  <si>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</si>
  <si>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</si>
  <si>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</si>
  <si>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</si>
  <si>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94444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</si>
  <si>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</si>
  <si>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</si>
  <si>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</si>
  <si>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</si>
  <si>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</si>
  <si>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</si>
  <si>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</si>
  <si>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</si>
  <si>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</si>
  <si>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</si>
  <si>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</si>
  <si>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</si>
  <si>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</si>
  <si>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</si>
  <si>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</si>
  <si>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</si>
  <si>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</si>
  <si>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</si>
  <si>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</si>
  <si>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</si>
  <si>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</si>
  <si>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</si>
  <si>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</si>
  <si>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</si>
  <si>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</si>
  <si>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</si>
  <si>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</si>
  <si>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</si>
  <si>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</si>
  <si>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</si>
  <si>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</si>
  <si>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</si>
  <si>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</si>
  <si>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</si>
  <si>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</si>
  <si>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</si>
  <si>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</si>
  <si>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</si>
  <si>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</si>
  <si>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</si>
  <si>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</si>
  <si>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</si>
  <si>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</si>
  <si>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</si>
  <si>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</si>
  <si>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</si>
  <si>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</si>
  <si>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</si>
  <si>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</si>
  <si>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</si>
  <si>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</si>
  <si>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</si>
  <si>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</si>
  <si>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</si>
  <si>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</si>
  <si>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</si>
  <si>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</si>
  <si>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</si>
  <si>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</si>
  <si>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</si>
  <si>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</si>
  <si>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</si>
  <si>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</si>
  <si>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</si>
  <si>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</si>
  <si>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</si>
  <si>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</si>
  <si>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</si>
  <si>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</si>
  <si>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</si>
  <si>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</si>
  <si>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</si>
  <si>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</si>
  <si>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</si>
  <si>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</si>
  <si>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</si>
  <si>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</si>
  <si>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</si>
  <si>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</si>
  <si>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</si>
  <si>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</si>
  <si>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</si>
  <si>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</si>
  <si>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</si>
  <si>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</si>
  <si>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</si>
  <si>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</si>
  <si>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</si>
  <si>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</si>
  <si>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</si>
  <si>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</si>
  <si>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</si>
  <si>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</si>
  <si>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</si>
  <si>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</si>
  <si>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</si>
  <si>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</si>
  <si>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</si>
  <si>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</si>
  <si>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</si>
  <si>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</si>
  <si>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</si>
  <si>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</si>
  <si>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</si>
  <si>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</si>
  <si>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</si>
  <si>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</si>
  <si>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</si>
  <si>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</si>
  <si>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</si>
  <si>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</si>
  <si>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</si>
  <si>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</si>
  <si>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</si>
  <si>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</si>
  <si>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</si>
  <si>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</si>
  <si>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</si>
  <si>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</si>
  <si>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</si>
  <si>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</si>
  <si>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</si>
  <si>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</si>
  <si>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</si>
  <si>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</si>
  <si>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</si>
  <si>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</si>
  <si>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</si>
  <si>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</si>
  <si>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</si>
  <si>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</si>
  <si>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</si>
  <si>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</si>
  <si>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</si>
  <si>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</si>
  <si>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</si>
  <si>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</si>
  <si>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</si>
  <si>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</si>
  <si>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</si>
  <si>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</si>
  <si>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</si>
  <si>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</si>
  <si>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</si>
  <si>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</si>
  <si>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</si>
  <si>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</si>
  <si>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</si>
  <si>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</si>
  <si>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</si>
  <si>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</si>
  <si>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</si>
  <si>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</si>
  <si>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</si>
  <si>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</si>
  <si>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</si>
  <si>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</si>
  <si>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</si>
  <si>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</si>
  <si>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</si>
  <si>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</si>
  <si>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</si>
  <si>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99240</t>
  </si>
  <si>
    <t>99241</t>
  </si>
  <si>
    <t>99242</t>
  </si>
  <si>
    <t>99243</t>
  </si>
  <si>
    <t>99244</t>
  </si>
  <si>
    <t>99246</t>
  </si>
  <si>
    <t>99247</t>
  </si>
  <si>
    <t>99248</t>
  </si>
  <si>
    <t>99249</t>
  </si>
  <si>
    <t>99252</t>
  </si>
  <si>
    <t>99254</t>
  </si>
  <si>
    <t>99256</t>
  </si>
  <si>
    <t>99259</t>
  </si>
  <si>
    <t>99261</t>
  </si>
  <si>
    <t>99263</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</si>
  <si>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</si>
  <si>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</si>
  <si>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</si>
  <si>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</si>
  <si>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</si>
  <si>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</si>
  <si>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</si>
  <si>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</si>
  <si>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</si>
  <si>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</si>
  <si>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</si>
  <si>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</si>
  <si>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</si>
  <si>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</si>
  <si>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</si>
  <si>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</si>
  <si>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</si>
  <si>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</si>
  <si>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</si>
  <si>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</si>
  <si>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</si>
  <si>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</si>
  <si>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</si>
  <si>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</si>
  <si>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</si>
  <si>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</si>
  <si>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</si>
  <si>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</si>
  <si>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</si>
  <si>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</si>
  <si>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</si>
  <si>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</si>
  <si>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</si>
  <si>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</si>
  <si>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</si>
  <si>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</si>
  <si>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</si>
  <si>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</si>
  <si>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</si>
  <si>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</si>
  <si>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</si>
  <si>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</si>
  <si>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</si>
  <si>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</si>
  <si>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</si>
  <si>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</si>
  <si>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</si>
  <si>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</si>
  <si>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</si>
  <si>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</si>
  <si>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</si>
  <si>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</si>
  <si>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</si>
  <si>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</si>
  <si>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</si>
  <si>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</si>
  <si>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</si>
  <si>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</si>
  <si>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</si>
  <si>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</si>
  <si>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</si>
  <si>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</si>
  <si>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</si>
  <si>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</si>
  <si>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</si>
  <si>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</si>
  <si>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</si>
  <si>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</si>
  <si>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</si>
  <si>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</si>
  <si>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</si>
  <si>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</si>
  <si>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</si>
  <si>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</si>
  <si>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</si>
  <si>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</si>
  <si>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</si>
  <si>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</si>
  <si>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</si>
  <si>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</si>
  <si>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</si>
  <si>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</si>
  <si>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</si>
  <si>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</si>
  <si>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</si>
  <si>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90788</t>
  </si>
  <si>
    <t>90789</t>
  </si>
  <si>
    <t>90790</t>
  </si>
  <si>
    <t>90791</t>
  </si>
  <si>
    <t>90793</t>
  </si>
  <si>
    <t>90801</t>
  </si>
  <si>
    <t>90806</t>
  </si>
  <si>
    <t>90820</t>
  </si>
  <si>
    <t>90821</t>
  </si>
  <si>
    <t>90822</t>
  </si>
  <si>
    <t>90823</t>
  </si>
  <si>
    <t>90830</t>
  </si>
  <si>
    <t>90831</t>
  </si>
  <si>
    <t>90841</t>
  </si>
  <si>
    <t>90842</t>
  </si>
  <si>
    <t>90843</t>
  </si>
  <si>
    <t>90844</t>
  </si>
  <si>
    <t>90847</t>
  </si>
  <si>
    <t>90848</t>
  </si>
  <si>
    <t>90849</t>
  </si>
  <si>
    <t>90850</t>
  </si>
  <si>
    <t>91009</t>
  </si>
  <si>
    <t>91010</t>
  </si>
  <si>
    <t>91011</t>
  </si>
  <si>
    <t>91012</t>
  </si>
  <si>
    <t>91013</t>
  </si>
  <si>
    <t>91014</t>
  </si>
  <si>
    <t>91015</t>
  </si>
  <si>
    <t>91016</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</si>
  <si>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</si>
  <si>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</si>
  <si>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</si>
  <si>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</si>
  <si>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</si>
  <si>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</si>
  <si>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</si>
  <si>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</si>
  <si>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</si>
  <si>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</si>
  <si>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</si>
  <si>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</si>
  <si>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</si>
  <si>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</si>
  <si>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</si>
  <si>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</si>
  <si>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</si>
  <si>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</si>
  <si>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</si>
  <si>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</si>
  <si>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</si>
  <si>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</si>
  <si>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</si>
  <si>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</si>
  <si>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</si>
  <si>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</si>
  <si>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</si>
  <si>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</si>
  <si>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</si>
  <si>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</si>
  <si>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</si>
  <si>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</si>
  <si>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</si>
  <si>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94559</t>
  </si>
  <si>
    <t>94562</t>
  </si>
  <si>
    <t>99837</t>
  </si>
  <si>
    <t>GUARDA-CORPO DE AÇO GALVANIZADO DE 1,10M, MONTANTES TUBULARES DE 1.1/4" ESPAÇADOS DE 1,20M, TRAVESSA SUPERIOR DE 1.1/2", GRADIL FORMADO POR TUBOS HORIZONTAIS DE 1" E VERTICAIS DE 3/4", FIXADO COM CHUMBADOR MECÂNICO. AF_04/2019_P</t>
  </si>
  <si>
    <t>99839</t>
  </si>
  <si>
    <t>GUARDA-CORPO DE AÇO GALVANIZADO DE 1,10M DE ALTURA, MONTANTES TUBULARES DE 1.1/2 ESPAÇADOS DE 1,20M, TRAVESSA SUPERIOR DE 2, GRADIL FORMADO POR BARRAS CHATAS EM FERRO DE 32X4,8MM, FIXADO COM CHUMBADOR MECÂNICO. AF_04/2019_P</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</si>
  <si>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</si>
  <si>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</si>
  <si>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</si>
  <si>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</si>
  <si>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</si>
  <si>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</si>
  <si>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</si>
  <si>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</si>
  <si>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</si>
  <si>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</si>
  <si>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90838</t>
  </si>
  <si>
    <t>91338</t>
  </si>
  <si>
    <t>91341</t>
  </si>
  <si>
    <t>94805</t>
  </si>
  <si>
    <t>94806</t>
  </si>
  <si>
    <t>94807</t>
  </si>
  <si>
    <t>94569</t>
  </si>
  <si>
    <t>94570</t>
  </si>
  <si>
    <t>94572</t>
  </si>
  <si>
    <t>94573</t>
  </si>
  <si>
    <t>94580</t>
  </si>
  <si>
    <t>95601</t>
  </si>
  <si>
    <t>95602</t>
  </si>
  <si>
    <t>95603</t>
  </si>
  <si>
    <t>95604</t>
  </si>
  <si>
    <t>95605</t>
  </si>
  <si>
    <t>95607</t>
  </si>
  <si>
    <t>95608</t>
  </si>
  <si>
    <t>95609</t>
  </si>
  <si>
    <t>95240</t>
  </si>
  <si>
    <t>95241</t>
  </si>
  <si>
    <t>96616</t>
  </si>
  <si>
    <t>96617</t>
  </si>
  <si>
    <t>96619</t>
  </si>
  <si>
    <t>96620</t>
  </si>
  <si>
    <t>96621</t>
  </si>
  <si>
    <t>96622</t>
  </si>
  <si>
    <t>96623</t>
  </si>
  <si>
    <t>96624</t>
  </si>
  <si>
    <t>97082</t>
  </si>
  <si>
    <t>97083</t>
  </si>
  <si>
    <t>97084</t>
  </si>
  <si>
    <t>97086</t>
  </si>
  <si>
    <t>97096</t>
  </si>
  <si>
    <t>92263</t>
  </si>
  <si>
    <t>92264</t>
  </si>
  <si>
    <t>92265</t>
  </si>
  <si>
    <t>92266</t>
  </si>
  <si>
    <t>92267</t>
  </si>
  <si>
    <t>92268</t>
  </si>
  <si>
    <t>92269</t>
  </si>
  <si>
    <t>92270</t>
  </si>
  <si>
    <t>92271</t>
  </si>
  <si>
    <t>92272</t>
  </si>
  <si>
    <t>92273</t>
  </si>
  <si>
    <t>92409</t>
  </si>
  <si>
    <t>92411</t>
  </si>
  <si>
    <t>92413</t>
  </si>
  <si>
    <t>92415</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</si>
  <si>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</si>
  <si>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</si>
  <si>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</si>
  <si>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</si>
  <si>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</si>
  <si>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</si>
  <si>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</si>
  <si>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</si>
  <si>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</si>
  <si>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</si>
  <si>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</si>
  <si>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</si>
  <si>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</si>
  <si>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</si>
  <si>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</si>
  <si>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</si>
  <si>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</si>
  <si>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</si>
  <si>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</si>
  <si>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</si>
  <si>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</si>
  <si>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</si>
  <si>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</si>
  <si>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</si>
  <si>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</si>
  <si>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</si>
  <si>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</si>
  <si>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</si>
  <si>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</si>
  <si>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</si>
  <si>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</si>
  <si>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</si>
  <si>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</si>
  <si>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</si>
  <si>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</si>
  <si>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</si>
  <si>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</si>
  <si>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</si>
  <si>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</si>
  <si>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</si>
  <si>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</si>
  <si>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</si>
  <si>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</si>
  <si>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</si>
  <si>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</si>
  <si>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</si>
  <si>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</si>
  <si>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</si>
  <si>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</si>
  <si>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</si>
  <si>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</si>
  <si>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</si>
  <si>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</si>
  <si>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</si>
  <si>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</si>
  <si>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</si>
  <si>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</si>
  <si>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</si>
  <si>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</si>
  <si>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</si>
  <si>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</si>
  <si>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</si>
  <si>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</si>
  <si>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</si>
  <si>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</si>
  <si>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</si>
  <si>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</si>
  <si>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</si>
  <si>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</si>
  <si>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</si>
  <si>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</si>
  <si>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</si>
  <si>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</si>
  <si>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</si>
  <si>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</si>
  <si>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</si>
  <si>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</si>
  <si>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</si>
  <si>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</si>
  <si>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96252</t>
  </si>
  <si>
    <t>96257</t>
  </si>
  <si>
    <t>96258</t>
  </si>
  <si>
    <t>96259</t>
  </si>
  <si>
    <t>96529</t>
  </si>
  <si>
    <t>96530</t>
  </si>
  <si>
    <t>96531</t>
  </si>
  <si>
    <t>96532</t>
  </si>
  <si>
    <t>96533</t>
  </si>
  <si>
    <t>96534</t>
  </si>
  <si>
    <t>96535</t>
  </si>
  <si>
    <t>96536</t>
  </si>
  <si>
    <t>96537</t>
  </si>
  <si>
    <t>96538</t>
  </si>
  <si>
    <t>96539</t>
  </si>
  <si>
    <t>96540</t>
  </si>
  <si>
    <t>96541</t>
  </si>
  <si>
    <t>96542</t>
  </si>
  <si>
    <t>96543</t>
  </si>
  <si>
    <t>97747</t>
  </si>
  <si>
    <t>89996</t>
  </si>
  <si>
    <t>89997</t>
  </si>
  <si>
    <t>89998</t>
  </si>
  <si>
    <t>89999</t>
  </si>
  <si>
    <t>90000</t>
  </si>
  <si>
    <t>8,85</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</si>
  <si>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</si>
  <si>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</si>
  <si>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</si>
  <si>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</si>
  <si>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</si>
  <si>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</si>
  <si>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</si>
  <si>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</si>
  <si>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</si>
  <si>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</si>
  <si>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</si>
  <si>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</si>
  <si>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</si>
  <si>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</si>
  <si>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</si>
  <si>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</si>
  <si>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</si>
  <si>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</si>
  <si>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</si>
  <si>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</si>
  <si>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</si>
  <si>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</si>
  <si>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</si>
  <si>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</si>
  <si>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</si>
  <si>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</si>
  <si>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</si>
  <si>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</si>
  <si>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</si>
  <si>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</si>
  <si>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</si>
  <si>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</si>
  <si>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</si>
  <si>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</si>
  <si>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</si>
  <si>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</si>
  <si>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</si>
  <si>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</si>
  <si>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</si>
  <si>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</si>
  <si>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</si>
  <si>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</si>
  <si>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</si>
  <si>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</si>
  <si>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</si>
  <si>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</si>
  <si>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</si>
  <si>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</si>
  <si>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</si>
  <si>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</si>
  <si>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</si>
  <si>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</si>
  <si>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</si>
  <si>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</si>
  <si>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</si>
  <si>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</si>
  <si>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</si>
  <si>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</si>
  <si>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</si>
  <si>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92875</t>
  </si>
  <si>
    <t>92876</t>
  </si>
  <si>
    <t>92877</t>
  </si>
  <si>
    <t>92878</t>
  </si>
  <si>
    <t>92879</t>
  </si>
  <si>
    <t>92880</t>
  </si>
  <si>
    <t>92881</t>
  </si>
  <si>
    <t>92882</t>
  </si>
  <si>
    <t>92883</t>
  </si>
  <si>
    <t>92884</t>
  </si>
  <si>
    <t>92885</t>
  </si>
  <si>
    <t>92886</t>
  </si>
  <si>
    <t>92887</t>
  </si>
  <si>
    <t>92888</t>
  </si>
  <si>
    <t>92915</t>
  </si>
  <si>
    <t>92916</t>
  </si>
  <si>
    <t>92917</t>
  </si>
  <si>
    <t>92919</t>
  </si>
  <si>
    <t>92921</t>
  </si>
  <si>
    <t>92922</t>
  </si>
  <si>
    <t>92923</t>
  </si>
  <si>
    <t>92924</t>
  </si>
  <si>
    <t>95445</t>
  </si>
  <si>
    <t>95446</t>
  </si>
  <si>
    <t>95576</t>
  </si>
  <si>
    <t>95577</t>
  </si>
  <si>
    <t>95578</t>
  </si>
  <si>
    <t>95579</t>
  </si>
  <si>
    <t>95580</t>
  </si>
  <si>
    <t>95581</t>
  </si>
  <si>
    <t>95583</t>
  </si>
  <si>
    <t>95584</t>
  </si>
  <si>
    <t>95592</t>
  </si>
  <si>
    <t>95593</t>
  </si>
  <si>
    <t>95943</t>
  </si>
  <si>
    <t>95944</t>
  </si>
  <si>
    <t>95945</t>
  </si>
  <si>
    <t>95946</t>
  </si>
  <si>
    <t>95947</t>
  </si>
  <si>
    <t>95948</t>
  </si>
  <si>
    <t>96544</t>
  </si>
  <si>
    <t>96545</t>
  </si>
  <si>
    <t>96546</t>
  </si>
  <si>
    <t>96547</t>
  </si>
  <si>
    <t>96548</t>
  </si>
  <si>
    <t>96549</t>
  </si>
  <si>
    <t>96550</t>
  </si>
  <si>
    <t>89993</t>
  </si>
  <si>
    <t>89994</t>
  </si>
  <si>
    <t>89995</t>
  </si>
  <si>
    <t>90278</t>
  </si>
  <si>
    <t>90279</t>
  </si>
  <si>
    <t>90280</t>
  </si>
  <si>
    <t>90281</t>
  </si>
  <si>
    <t>90282</t>
  </si>
  <si>
    <t>90283</t>
  </si>
  <si>
    <t>90284</t>
  </si>
  <si>
    <t>90285</t>
  </si>
  <si>
    <t>94962</t>
  </si>
  <si>
    <t>94963</t>
  </si>
  <si>
    <t>94964</t>
  </si>
  <si>
    <t>94965</t>
  </si>
  <si>
    <t>94966</t>
  </si>
  <si>
    <t>94967</t>
  </si>
  <si>
    <t>94968</t>
  </si>
  <si>
    <t>94969</t>
  </si>
  <si>
    <t>94970</t>
  </si>
  <si>
    <t>94971</t>
  </si>
  <si>
    <t>94972</t>
  </si>
  <si>
    <t>94973</t>
  </si>
  <si>
    <t>94974</t>
  </si>
  <si>
    <t>94975</t>
  </si>
  <si>
    <t>96555</t>
  </si>
  <si>
    <t>96556</t>
  </si>
  <si>
    <t>96557</t>
  </si>
  <si>
    <t>96558</t>
  </si>
  <si>
    <t>99235</t>
  </si>
  <si>
    <t>99431</t>
  </si>
  <si>
    <t>99432</t>
  </si>
  <si>
    <t>99433</t>
  </si>
  <si>
    <t>99434</t>
  </si>
  <si>
    <t>99435</t>
  </si>
  <si>
    <t>99436</t>
  </si>
  <si>
    <t>99437</t>
  </si>
  <si>
    <t>99438</t>
  </si>
  <si>
    <t>99439</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</si>
  <si>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</si>
  <si>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</si>
  <si>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</si>
  <si>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</si>
  <si>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</si>
  <si>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</si>
  <si>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</si>
  <si>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</si>
  <si>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</si>
  <si>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</si>
  <si>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</si>
  <si>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</si>
  <si>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</si>
  <si>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</si>
  <si>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</si>
  <si>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</si>
  <si>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</si>
  <si>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</si>
  <si>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</si>
  <si>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</si>
  <si>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</si>
  <si>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</si>
  <si>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</si>
  <si>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</si>
  <si>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</si>
  <si>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</si>
  <si>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</si>
  <si>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</si>
  <si>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</si>
  <si>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</si>
  <si>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</si>
  <si>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</si>
  <si>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</si>
  <si>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</si>
  <si>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</si>
  <si>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</si>
  <si>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</si>
  <si>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</si>
  <si>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</si>
  <si>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</si>
  <si>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</si>
  <si>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</si>
  <si>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</si>
  <si>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</si>
  <si>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</si>
  <si>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</si>
  <si>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</si>
  <si>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</si>
  <si>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</si>
  <si>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</si>
  <si>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</si>
  <si>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</si>
  <si>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</si>
  <si>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</si>
  <si>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</si>
  <si>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</si>
  <si>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</si>
  <si>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</si>
  <si>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</si>
  <si>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</si>
  <si>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</si>
  <si>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98752</t>
  </si>
  <si>
    <t>98753</t>
  </si>
  <si>
    <t>98560</t>
  </si>
  <si>
    <t>98561</t>
  </si>
  <si>
    <t>98562</t>
  </si>
  <si>
    <t>98555</t>
  </si>
  <si>
    <t>98556</t>
  </si>
  <si>
    <t>98558</t>
  </si>
  <si>
    <t>98559</t>
  </si>
  <si>
    <t>98546</t>
  </si>
  <si>
    <t>98547</t>
  </si>
  <si>
    <t>98557</t>
  </si>
  <si>
    <t>98563</t>
  </si>
  <si>
    <t>98564</t>
  </si>
  <si>
    <t>98565</t>
  </si>
  <si>
    <t>98566</t>
  </si>
  <si>
    <t>98567</t>
  </si>
  <si>
    <t>98568</t>
  </si>
  <si>
    <t>98569</t>
  </si>
  <si>
    <t>98570</t>
  </si>
  <si>
    <t>98571</t>
  </si>
  <si>
    <t>98572</t>
  </si>
  <si>
    <t>98573</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</si>
  <si>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</si>
  <si>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</si>
  <si>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</si>
  <si>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</si>
  <si>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</si>
  <si>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</si>
  <si>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</si>
  <si>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</si>
  <si>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</si>
  <si>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</si>
  <si>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</si>
  <si>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</si>
  <si>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</si>
  <si>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</si>
  <si>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</si>
  <si>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</si>
  <si>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</si>
  <si>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</si>
  <si>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</si>
  <si>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</si>
  <si>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</si>
  <si>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</si>
  <si>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</si>
  <si>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</si>
  <si>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</si>
  <si>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</si>
  <si>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</si>
  <si>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</si>
  <si>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</si>
  <si>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</si>
  <si>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</si>
  <si>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</si>
  <si>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</si>
  <si>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</si>
  <si>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</si>
  <si>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</si>
  <si>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</si>
  <si>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</si>
  <si>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</si>
  <si>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</si>
  <si>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</si>
  <si>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</si>
  <si>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</si>
  <si>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</si>
  <si>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</si>
  <si>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</si>
  <si>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</si>
  <si>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</si>
  <si>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</si>
  <si>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</si>
  <si>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</si>
  <si>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</si>
  <si>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</si>
  <si>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</si>
  <si>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</si>
  <si>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</si>
  <si>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</si>
  <si>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93008</t>
  </si>
  <si>
    <t>93009</t>
  </si>
  <si>
    <t>93010</t>
  </si>
  <si>
    <t>93011</t>
  </si>
  <si>
    <t>93012</t>
  </si>
  <si>
    <t>95726</t>
  </si>
  <si>
    <t>95727</t>
  </si>
  <si>
    <t>95728</t>
  </si>
  <si>
    <t>95729</t>
  </si>
  <si>
    <t>95730</t>
  </si>
  <si>
    <t>95731</t>
  </si>
  <si>
    <t>95732</t>
  </si>
  <si>
    <t>95745</t>
  </si>
  <si>
    <t>95746</t>
  </si>
  <si>
    <t>95747</t>
  </si>
  <si>
    <t>95748</t>
  </si>
  <si>
    <t>95749</t>
  </si>
  <si>
    <t>95750</t>
  </si>
  <si>
    <t>95751</t>
  </si>
  <si>
    <t>95752</t>
  </si>
  <si>
    <t>97667</t>
  </si>
  <si>
    <t>97668</t>
  </si>
  <si>
    <t>97669</t>
  </si>
  <si>
    <t>97670</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</si>
  <si>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</si>
  <si>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</si>
  <si>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</si>
  <si>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</si>
  <si>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</si>
  <si>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</si>
  <si>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</si>
  <si>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</si>
  <si>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</si>
  <si>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</si>
  <si>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</si>
  <si>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</si>
  <si>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</si>
  <si>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</si>
  <si>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</si>
  <si>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</si>
  <si>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</si>
  <si>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</si>
  <si>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</si>
  <si>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</si>
  <si>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</si>
  <si>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</si>
  <si>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</si>
  <si>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</si>
  <si>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</si>
  <si>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</si>
  <si>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</si>
  <si>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CURVA 180 GRAUS PARA ELETRODUTO, PVC, ROSCÁVEL, DN 32 MM (1), PARA CIRCUITOS TERMINAIS, INSTALADA EM LAJE - FORNECIMENTO E INSTALAÇÃO. AF_12/2015</t>
  </si>
  <si>
    <t>91908</t>
  </si>
  <si>
    <t>91910</t>
  </si>
  <si>
    <t>91911</t>
  </si>
  <si>
    <t>11,47</t>
  </si>
  <si>
    <t>91913</t>
  </si>
  <si>
    <t>91914</t>
  </si>
  <si>
    <t>91916</t>
  </si>
  <si>
    <t>91917</t>
  </si>
  <si>
    <t>91919</t>
  </si>
  <si>
    <t>CURVA 180 GRAUS PARA ELETRODUTO, PVC, ROSCÁVEL, DN 32 MM (1), PARA CIRCUITOS TERMINAIS, INSTALADA EM PAREDE - FORNECIMENTO E INSTALAÇÃO. AF_12/2015</t>
  </si>
  <si>
    <t>91920</t>
  </si>
  <si>
    <t>91922</t>
  </si>
  <si>
    <t>93013</t>
  </si>
  <si>
    <t>93014</t>
  </si>
  <si>
    <t>93015</t>
  </si>
  <si>
    <t>93016</t>
  </si>
  <si>
    <t>93017</t>
  </si>
  <si>
    <t>93018</t>
  </si>
  <si>
    <t>93020</t>
  </si>
  <si>
    <t>93022</t>
  </si>
  <si>
    <t>93024</t>
  </si>
  <si>
    <t>93026</t>
  </si>
  <si>
    <t>95733</t>
  </si>
  <si>
    <t>95734</t>
  </si>
  <si>
    <t>95735</t>
  </si>
  <si>
    <t>95736</t>
  </si>
  <si>
    <t>95738</t>
  </si>
  <si>
    <t>95753</t>
  </si>
  <si>
    <t>95754</t>
  </si>
  <si>
    <t>95755</t>
  </si>
  <si>
    <t>95756</t>
  </si>
  <si>
    <t>95757</t>
  </si>
  <si>
    <t>95758</t>
  </si>
  <si>
    <t>95759</t>
  </si>
  <si>
    <t>95760</t>
  </si>
  <si>
    <t>97559</t>
  </si>
  <si>
    <t>CURVA 135 GRAUS PARA ELETRODUTO, PVC, ROSCÁVEL, DN 25 MM (3/4), PARA CIRCUITOS TERMINAIS, INSTALADA EM FORRO - FORNECIMENTO E INSTALAÇÃO. AF_12/2015</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</si>
  <si>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</si>
  <si>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</si>
  <si>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</si>
  <si>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</si>
  <si>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</si>
  <si>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91925</t>
  </si>
  <si>
    <t>91926</t>
  </si>
  <si>
    <t>91927</t>
  </si>
  <si>
    <t>3,75</t>
  </si>
  <si>
    <t>91928</t>
  </si>
  <si>
    <t>91929</t>
  </si>
  <si>
    <t>91930</t>
  </si>
  <si>
    <t>91931</t>
  </si>
  <si>
    <t>91932</t>
  </si>
  <si>
    <t>91933</t>
  </si>
  <si>
    <t>91934</t>
  </si>
  <si>
    <t>91935</t>
  </si>
  <si>
    <t>92979</t>
  </si>
  <si>
    <t>92980</t>
  </si>
  <si>
    <t>92981</t>
  </si>
  <si>
    <t>92982</t>
  </si>
  <si>
    <t>92983</t>
  </si>
  <si>
    <t>92984</t>
  </si>
  <si>
    <t>92986</t>
  </si>
  <si>
    <t>92988</t>
  </si>
  <si>
    <t>92990</t>
  </si>
  <si>
    <t>92992</t>
  </si>
  <si>
    <t>92994</t>
  </si>
  <si>
    <t>92996</t>
  </si>
  <si>
    <t>92998</t>
  </si>
  <si>
    <t>93000</t>
  </si>
  <si>
    <t>93002</t>
  </si>
  <si>
    <t>91936</t>
  </si>
  <si>
    <t>91937</t>
  </si>
  <si>
    <t>91939</t>
  </si>
  <si>
    <t>91940</t>
  </si>
  <si>
    <t>91941</t>
  </si>
  <si>
    <t>91942</t>
  </si>
  <si>
    <t>91943</t>
  </si>
  <si>
    <t>91944</t>
  </si>
  <si>
    <t>92865</t>
  </si>
  <si>
    <t>92866</t>
  </si>
  <si>
    <t>92867</t>
  </si>
  <si>
    <t>92868</t>
  </si>
  <si>
    <t>92869</t>
  </si>
  <si>
    <t>92870</t>
  </si>
  <si>
    <t>92871</t>
  </si>
  <si>
    <t>92872</t>
  </si>
  <si>
    <t>95777</t>
  </si>
  <si>
    <t>24,56</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</si>
  <si>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</si>
  <si>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</si>
  <si>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</si>
  <si>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</si>
  <si>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</si>
  <si>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</si>
  <si>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</si>
  <si>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</si>
  <si>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</si>
  <si>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</si>
  <si>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</si>
  <si>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</si>
  <si>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</si>
  <si>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</si>
  <si>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</si>
  <si>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</si>
  <si>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</si>
  <si>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</si>
  <si>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</si>
  <si>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</si>
  <si>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</si>
  <si>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</si>
  <si>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</si>
  <si>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</si>
  <si>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</si>
  <si>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</si>
  <si>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</si>
  <si>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</si>
  <si>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</si>
  <si>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</si>
  <si>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97886</t>
  </si>
  <si>
    <t>97887</t>
  </si>
  <si>
    <t>97888</t>
  </si>
  <si>
    <t>97889</t>
  </si>
  <si>
    <t>97890</t>
  </si>
  <si>
    <t>97891</t>
  </si>
  <si>
    <t>97892</t>
  </si>
  <si>
    <t>97893</t>
  </si>
  <si>
    <t>97894</t>
  </si>
  <si>
    <t>93653</t>
  </si>
  <si>
    <t>10,55</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</si>
  <si>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</si>
  <si>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</si>
  <si>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</si>
  <si>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</si>
  <si>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</si>
  <si>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</si>
  <si>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</si>
  <si>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</si>
  <si>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</si>
  <si>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</si>
  <si>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</si>
  <si>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</si>
  <si>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</si>
  <si>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</si>
  <si>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</si>
  <si>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</si>
  <si>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</si>
  <si>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</si>
  <si>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</si>
  <si>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</si>
  <si>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</si>
  <si>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</si>
  <si>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</si>
  <si>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</si>
  <si>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</si>
  <si>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</si>
  <si>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</si>
  <si>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</si>
  <si>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</si>
  <si>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</si>
  <si>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</si>
  <si>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</si>
  <si>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</si>
  <si>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</si>
  <si>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</si>
  <si>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</si>
  <si>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</si>
  <si>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</si>
  <si>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</si>
  <si>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</si>
  <si>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</si>
  <si>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</si>
  <si>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</si>
  <si>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</si>
  <si>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</si>
  <si>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</si>
  <si>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</si>
  <si>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</si>
  <si>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</si>
  <si>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</si>
  <si>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</si>
  <si>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</si>
  <si>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</si>
  <si>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</si>
  <si>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</si>
  <si>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</si>
  <si>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</si>
  <si>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</si>
  <si>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</si>
  <si>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</si>
  <si>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</si>
  <si>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</si>
  <si>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</si>
  <si>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</si>
  <si>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</si>
  <si>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</si>
  <si>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</si>
  <si>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</si>
  <si>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</si>
  <si>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</si>
  <si>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</si>
  <si>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</si>
  <si>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</si>
  <si>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</si>
  <si>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</si>
  <si>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</si>
  <si>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</si>
  <si>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</si>
  <si>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</si>
  <si>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</si>
  <si>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</si>
  <si>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</si>
  <si>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</si>
  <si>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</si>
  <si>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</si>
  <si>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</si>
  <si>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</si>
  <si>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</si>
  <si>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</si>
  <si>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</si>
  <si>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</si>
  <si>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</si>
  <si>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</si>
  <si>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</si>
  <si>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</si>
  <si>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</si>
  <si>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</si>
  <si>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</si>
  <si>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</si>
  <si>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</si>
  <si>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</si>
  <si>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</si>
  <si>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</si>
  <si>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</si>
  <si>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</si>
  <si>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</si>
  <si>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</si>
  <si>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</si>
  <si>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</si>
  <si>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</si>
  <si>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</si>
  <si>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</si>
  <si>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</si>
  <si>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</si>
  <si>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</si>
  <si>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</si>
  <si>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</si>
  <si>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</si>
  <si>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97593</t>
  </si>
  <si>
    <t>97594</t>
  </si>
  <si>
    <t>97595</t>
  </si>
  <si>
    <t>97596</t>
  </si>
  <si>
    <t>97597</t>
  </si>
  <si>
    <t>97598</t>
  </si>
  <si>
    <t>97599</t>
  </si>
  <si>
    <t>97609</t>
  </si>
  <si>
    <t>97610</t>
  </si>
  <si>
    <t>97611</t>
  </si>
  <si>
    <t>97612</t>
  </si>
  <si>
    <t>97613</t>
  </si>
  <si>
    <t>97614</t>
  </si>
  <si>
    <t>97615</t>
  </si>
  <si>
    <t>97616</t>
  </si>
  <si>
    <t>97617</t>
  </si>
  <si>
    <t>97618</t>
  </si>
  <si>
    <t>97600</t>
  </si>
  <si>
    <t>97601</t>
  </si>
  <si>
    <t>97605</t>
  </si>
  <si>
    <t>97606</t>
  </si>
  <si>
    <t>97607</t>
  </si>
  <si>
    <t>97608</t>
  </si>
  <si>
    <t>93128</t>
  </si>
  <si>
    <t>93137</t>
  </si>
  <si>
    <t>93138</t>
  </si>
  <si>
    <t>93139</t>
  </si>
  <si>
    <t>93140</t>
  </si>
  <si>
    <t>93141</t>
  </si>
  <si>
    <t>93142</t>
  </si>
  <si>
    <t>93143</t>
  </si>
  <si>
    <t>93144</t>
  </si>
  <si>
    <t>93145</t>
  </si>
  <si>
    <t>93146</t>
  </si>
  <si>
    <t>93147</t>
  </si>
  <si>
    <t>96971</t>
  </si>
  <si>
    <t>96972</t>
  </si>
  <si>
    <t>96973</t>
  </si>
  <si>
    <t>96974</t>
  </si>
  <si>
    <t>96975</t>
  </si>
  <si>
    <t>96976</t>
  </si>
  <si>
    <t>96977</t>
  </si>
  <si>
    <t>96978</t>
  </si>
  <si>
    <t>96979</t>
  </si>
  <si>
    <t>96984</t>
  </si>
  <si>
    <t>96985</t>
  </si>
  <si>
    <t>96986</t>
  </si>
  <si>
    <t>96987</t>
  </si>
  <si>
    <t>96988</t>
  </si>
  <si>
    <t>96989</t>
  </si>
  <si>
    <t>98463</t>
  </si>
  <si>
    <t>96765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</si>
  <si>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</si>
  <si>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</si>
  <si>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</si>
  <si>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</si>
  <si>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</si>
  <si>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</si>
  <si>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</si>
  <si>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</si>
  <si>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</si>
  <si>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</si>
  <si>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</si>
  <si>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</si>
  <si>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</si>
  <si>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</si>
  <si>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</si>
  <si>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</si>
  <si>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</si>
  <si>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</si>
  <si>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</si>
  <si>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</si>
  <si>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</si>
  <si>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</si>
  <si>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</si>
  <si>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</si>
  <si>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</si>
  <si>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</si>
  <si>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</si>
  <si>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</si>
  <si>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</si>
  <si>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</si>
  <si>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</si>
  <si>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</si>
  <si>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</si>
  <si>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</si>
  <si>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</si>
  <si>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</si>
  <si>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98397</t>
  </si>
  <si>
    <t>98294</t>
  </si>
  <si>
    <t>98295</t>
  </si>
  <si>
    <t>98296</t>
  </si>
  <si>
    <t>98297</t>
  </si>
  <si>
    <t>98301</t>
  </si>
  <si>
    <t>98302</t>
  </si>
  <si>
    <t>98304</t>
  </si>
  <si>
    <t>98307</t>
  </si>
  <si>
    <t>98308</t>
  </si>
  <si>
    <t>98593</t>
  </si>
  <si>
    <t>89355</t>
  </si>
  <si>
    <t>89356</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</si>
  <si>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</si>
  <si>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</si>
  <si>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</si>
  <si>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</si>
  <si>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</si>
  <si>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</si>
  <si>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</si>
  <si>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</si>
  <si>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</si>
  <si>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</si>
  <si>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</si>
  <si>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</si>
  <si>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</si>
  <si>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</si>
  <si>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</si>
  <si>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</si>
  <si>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</si>
  <si>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</si>
  <si>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</si>
  <si>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</si>
  <si>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</si>
  <si>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</si>
  <si>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</si>
  <si>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</si>
  <si>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</si>
  <si>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89714</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</si>
  <si>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</si>
  <si>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</si>
  <si>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</si>
  <si>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</si>
  <si>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</si>
  <si>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</si>
  <si>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</si>
  <si>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</si>
  <si>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</si>
  <si>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</si>
  <si>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</si>
  <si>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</si>
  <si>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</si>
  <si>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</si>
  <si>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</si>
  <si>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</si>
  <si>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</si>
  <si>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</si>
  <si>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</si>
  <si>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</si>
  <si>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</si>
  <si>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</si>
  <si>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</si>
  <si>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</si>
  <si>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</si>
  <si>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</si>
  <si>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</si>
  <si>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</si>
  <si>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</si>
  <si>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</si>
  <si>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</si>
  <si>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</si>
  <si>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</si>
  <si>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</si>
  <si>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</si>
  <si>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</si>
  <si>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</si>
  <si>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</si>
  <si>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</si>
  <si>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</si>
  <si>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</si>
  <si>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</si>
  <si>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</si>
  <si>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</si>
  <si>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</si>
  <si>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</si>
  <si>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</si>
  <si>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</si>
  <si>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</si>
  <si>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</si>
  <si>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92336</t>
  </si>
  <si>
    <t>92337</t>
  </si>
  <si>
    <t>92338</t>
  </si>
  <si>
    <t>92339</t>
  </si>
  <si>
    <t>92341</t>
  </si>
  <si>
    <t>92342</t>
  </si>
  <si>
    <t>92343</t>
  </si>
  <si>
    <t>92361</t>
  </si>
  <si>
    <t>92362</t>
  </si>
  <si>
    <t>92364</t>
  </si>
  <si>
    <t>92365</t>
  </si>
  <si>
    <t>92366</t>
  </si>
  <si>
    <t>92367</t>
  </si>
  <si>
    <t>92368</t>
  </si>
  <si>
    <t>92648</t>
  </si>
  <si>
    <t>92649</t>
  </si>
  <si>
    <t>92650</t>
  </si>
  <si>
    <t>92652</t>
  </si>
  <si>
    <t>92653</t>
  </si>
  <si>
    <t>92654</t>
  </si>
  <si>
    <t>92655</t>
  </si>
  <si>
    <t>92656</t>
  </si>
  <si>
    <t>92687</t>
  </si>
  <si>
    <t>92688</t>
  </si>
  <si>
    <t>92689</t>
  </si>
  <si>
    <t>92690</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</si>
  <si>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</si>
  <si>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</si>
  <si>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</si>
  <si>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</si>
  <si>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</si>
  <si>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</si>
  <si>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</si>
  <si>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</si>
  <si>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</si>
  <si>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</si>
  <si>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</si>
  <si>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</si>
  <si>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</si>
  <si>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</si>
  <si>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</si>
  <si>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</si>
  <si>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</si>
  <si>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</si>
  <si>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</si>
  <si>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</si>
  <si>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</si>
  <si>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</si>
  <si>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</si>
  <si>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</si>
  <si>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</si>
  <si>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</si>
  <si>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</si>
  <si>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</si>
  <si>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</si>
  <si>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</si>
  <si>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</si>
  <si>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</si>
  <si>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</si>
  <si>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</si>
  <si>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</si>
  <si>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</si>
  <si>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</si>
  <si>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</si>
  <si>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</si>
  <si>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</si>
  <si>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</si>
  <si>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</si>
  <si>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</si>
  <si>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</si>
  <si>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</si>
  <si>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</si>
  <si>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</si>
  <si>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</si>
  <si>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</si>
  <si>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</si>
  <si>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</si>
  <si>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</si>
  <si>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</si>
  <si>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</si>
  <si>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</si>
  <si>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</si>
  <si>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</si>
  <si>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</si>
  <si>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</si>
  <si>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</si>
  <si>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</si>
  <si>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</si>
  <si>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</si>
  <si>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</si>
  <si>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</si>
  <si>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</si>
  <si>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</si>
  <si>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</si>
  <si>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</si>
  <si>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</si>
  <si>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</si>
  <si>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96800</t>
  </si>
  <si>
    <t>96801</t>
  </si>
  <si>
    <t>97327</t>
  </si>
  <si>
    <t>97328</t>
  </si>
  <si>
    <t>97329</t>
  </si>
  <si>
    <t>97330</t>
  </si>
  <si>
    <t>97331</t>
  </si>
  <si>
    <t>97332</t>
  </si>
  <si>
    <t>97333</t>
  </si>
  <si>
    <t>97334</t>
  </si>
  <si>
    <t>97335</t>
  </si>
  <si>
    <t>97336</t>
  </si>
  <si>
    <t>97337</t>
  </si>
  <si>
    <t>97338</t>
  </si>
  <si>
    <t>97339</t>
  </si>
  <si>
    <t>97340</t>
  </si>
  <si>
    <t>97347</t>
  </si>
  <si>
    <t>97348</t>
  </si>
  <si>
    <t>97349</t>
  </si>
  <si>
    <t>97350</t>
  </si>
  <si>
    <t>97351</t>
  </si>
  <si>
    <t>97352</t>
  </si>
  <si>
    <t>97353</t>
  </si>
  <si>
    <t>97354</t>
  </si>
  <si>
    <t>97355</t>
  </si>
  <si>
    <t>97356</t>
  </si>
  <si>
    <t>97357</t>
  </si>
  <si>
    <t>97358</t>
  </si>
  <si>
    <t>97498</t>
  </si>
  <si>
    <t>97535</t>
  </si>
  <si>
    <t>97536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</si>
  <si>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</si>
  <si>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</si>
  <si>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</si>
  <si>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</si>
  <si>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</si>
  <si>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</si>
  <si>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</si>
  <si>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</si>
  <si>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</si>
  <si>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</si>
  <si>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</si>
  <si>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</si>
  <si>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</si>
  <si>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</si>
  <si>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</si>
  <si>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</si>
  <si>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</si>
  <si>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</si>
  <si>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</si>
  <si>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</si>
  <si>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</si>
  <si>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</si>
  <si>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</si>
  <si>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</si>
  <si>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</si>
  <si>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</si>
  <si>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</si>
  <si>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</si>
  <si>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</si>
  <si>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</si>
  <si>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</si>
  <si>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</si>
  <si>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</si>
  <si>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</si>
  <si>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</si>
  <si>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</si>
  <si>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</si>
  <si>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</si>
  <si>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</si>
  <si>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</si>
  <si>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</si>
  <si>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</si>
  <si>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</si>
  <si>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</si>
  <si>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</si>
  <si>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</si>
  <si>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</si>
  <si>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</si>
  <si>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</si>
  <si>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</si>
  <si>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</si>
  <si>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</si>
  <si>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</si>
  <si>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</si>
  <si>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</si>
  <si>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</si>
  <si>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</si>
  <si>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</si>
  <si>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</si>
  <si>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</si>
  <si>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</si>
  <si>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</si>
  <si>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</si>
  <si>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</si>
  <si>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</si>
  <si>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</si>
  <si>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</si>
  <si>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</si>
  <si>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</si>
  <si>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</si>
  <si>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</si>
  <si>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</si>
  <si>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</si>
  <si>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</si>
  <si>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</si>
  <si>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</si>
  <si>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</si>
  <si>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</si>
  <si>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</si>
  <si>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</si>
  <si>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</si>
  <si>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</si>
  <si>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</si>
  <si>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</si>
  <si>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</si>
  <si>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</si>
  <si>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</si>
  <si>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</si>
  <si>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</si>
  <si>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</si>
  <si>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</si>
  <si>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</si>
  <si>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</si>
  <si>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</si>
  <si>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</si>
  <si>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</si>
  <si>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</si>
  <si>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</si>
  <si>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</si>
  <si>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</si>
  <si>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</si>
  <si>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</si>
  <si>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</si>
  <si>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</si>
  <si>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</si>
  <si>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</si>
  <si>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</si>
  <si>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</si>
  <si>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</si>
  <si>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</si>
  <si>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</si>
  <si>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</si>
  <si>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</si>
  <si>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</si>
  <si>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</si>
  <si>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</si>
  <si>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</si>
  <si>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</si>
  <si>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</si>
  <si>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</si>
  <si>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</si>
  <si>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</si>
  <si>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</si>
  <si>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</si>
  <si>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</si>
  <si>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</si>
  <si>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</si>
  <si>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</si>
  <si>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</si>
  <si>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</si>
  <si>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</si>
  <si>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</si>
  <si>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</si>
  <si>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</si>
  <si>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</si>
  <si>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</si>
  <si>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</si>
  <si>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</si>
  <si>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</si>
  <si>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</si>
  <si>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</si>
  <si>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</si>
  <si>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</si>
  <si>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</si>
  <si>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</si>
  <si>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</si>
  <si>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</si>
  <si>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</si>
  <si>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</si>
  <si>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</si>
  <si>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</si>
  <si>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</si>
  <si>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</si>
  <si>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</si>
  <si>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</si>
  <si>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</si>
  <si>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</si>
  <si>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</si>
  <si>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</si>
  <si>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</si>
  <si>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</si>
  <si>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</si>
  <si>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</si>
  <si>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</si>
  <si>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89577</t>
  </si>
  <si>
    <t>89579</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</si>
  <si>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</si>
  <si>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</si>
  <si>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</si>
  <si>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</si>
  <si>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</si>
  <si>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</si>
  <si>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</si>
  <si>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</si>
  <si>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</si>
  <si>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</si>
  <si>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</si>
  <si>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</si>
  <si>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</si>
  <si>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</si>
  <si>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</si>
  <si>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</si>
  <si>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</si>
  <si>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</si>
  <si>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</si>
  <si>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</si>
  <si>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</si>
  <si>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</si>
  <si>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</si>
  <si>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</si>
  <si>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</si>
  <si>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</si>
  <si>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</si>
  <si>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</si>
  <si>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</si>
  <si>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10,23</t>
  </si>
  <si>
    <t>89619</t>
  </si>
  <si>
    <t>89620</t>
  </si>
  <si>
    <t>89621</t>
  </si>
  <si>
    <t>89622</t>
  </si>
  <si>
    <t>89623</t>
  </si>
  <si>
    <t>89624</t>
  </si>
  <si>
    <t>89625</t>
  </si>
  <si>
    <t>89626</t>
  </si>
  <si>
    <t>89627</t>
  </si>
  <si>
    <t>89628</t>
  </si>
  <si>
    <t>89629</t>
  </si>
  <si>
    <t>89630</t>
  </si>
  <si>
    <t>89631</t>
  </si>
  <si>
    <t>89632</t>
  </si>
  <si>
    <t>89637</t>
  </si>
  <si>
    <t>89638</t>
  </si>
  <si>
    <t>89639</t>
  </si>
  <si>
    <t>89640</t>
  </si>
  <si>
    <t>JOELHO DE TRANSIÇÃO, 90 GRAUS, CPVC, SOLDÁVEL, DN 15MM X 1/2", INSTALADO EM RAMAL OU SUB-RAMAL DE ÁGUA - FORNECIMENTO E INSTALAÇÃO. AF_12/2014</t>
  </si>
  <si>
    <t>89641</t>
  </si>
  <si>
    <t>89642</t>
  </si>
  <si>
    <t>89643</t>
  </si>
  <si>
    <t>89644</t>
  </si>
  <si>
    <t>JOELHO DE TRANSIÇÃO, 90 GRAUS, CPVC, SOLDÁVEL, DN 22MM X 1/2", INSTALADO EM RAMAL OU SUB-RAMAL DE ÁGUA - FORNECIMENTO E INSTALAÇÃO. AF_12/2014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</si>
  <si>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</si>
  <si>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</si>
  <si>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</si>
  <si>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</si>
  <si>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</si>
  <si>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</si>
  <si>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</si>
  <si>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</si>
  <si>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</si>
  <si>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</si>
  <si>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</si>
  <si>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</si>
  <si>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</si>
  <si>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</si>
  <si>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</si>
  <si>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</si>
  <si>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</si>
  <si>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</si>
  <si>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</si>
  <si>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</si>
  <si>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</si>
  <si>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</si>
  <si>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</si>
  <si>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</si>
  <si>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</si>
  <si>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</si>
  <si>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</si>
  <si>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</si>
  <si>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</si>
  <si>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</si>
  <si>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</si>
  <si>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</si>
  <si>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</si>
  <si>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</si>
  <si>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</si>
  <si>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</si>
  <si>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</si>
  <si>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</si>
  <si>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</si>
  <si>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</si>
  <si>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</si>
  <si>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</si>
  <si>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</si>
  <si>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</si>
  <si>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</si>
  <si>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</si>
  <si>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</si>
  <si>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</si>
  <si>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</si>
  <si>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</si>
  <si>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</si>
  <si>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</si>
  <si>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</si>
  <si>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</si>
  <si>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</si>
  <si>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</si>
  <si>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</si>
  <si>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</si>
  <si>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</si>
  <si>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</si>
  <si>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</si>
  <si>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</si>
  <si>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</si>
  <si>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</si>
  <si>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89722</t>
  </si>
  <si>
    <t>JOELHO DE TRANSIÇÃO, 90 GRAUS, CPVC, SOLDÁVEL, DN 22MM X 1/2", INSTALADO EM RAMAL DE ALIMENTAÇAÕ DE ÁGUA - FORNECIMENTO E INSTALAÇÃO. AF_12/2014</t>
  </si>
  <si>
    <t>89723</t>
  </si>
  <si>
    <t>89724</t>
  </si>
  <si>
    <t>89725</t>
  </si>
  <si>
    <t>89726</t>
  </si>
  <si>
    <t>89727</t>
  </si>
  <si>
    <t>89728</t>
  </si>
  <si>
    <t>89729</t>
  </si>
  <si>
    <t>89730</t>
  </si>
  <si>
    <t>89731</t>
  </si>
  <si>
    <t>89732</t>
  </si>
  <si>
    <t>89733</t>
  </si>
  <si>
    <t>89734</t>
  </si>
  <si>
    <t>89735</t>
  </si>
  <si>
    <t>89736</t>
  </si>
  <si>
    <t>89737</t>
  </si>
  <si>
    <t>89738</t>
  </si>
  <si>
    <t>89739</t>
  </si>
  <si>
    <t>15,39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</si>
  <si>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</si>
  <si>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</si>
  <si>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</si>
  <si>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</si>
  <si>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</si>
  <si>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</si>
  <si>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</si>
  <si>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</si>
  <si>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</si>
  <si>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</si>
  <si>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</si>
  <si>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</si>
  <si>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</si>
  <si>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</si>
  <si>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</si>
  <si>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</si>
  <si>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</si>
  <si>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</si>
  <si>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</si>
  <si>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</si>
  <si>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</si>
  <si>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</si>
  <si>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</si>
  <si>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</si>
  <si>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</si>
  <si>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</si>
  <si>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</si>
  <si>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</si>
  <si>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</si>
  <si>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</si>
  <si>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</si>
  <si>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</si>
  <si>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</si>
  <si>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</si>
  <si>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</si>
  <si>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</si>
  <si>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</si>
  <si>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</si>
  <si>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</si>
  <si>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</si>
  <si>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</si>
  <si>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</si>
  <si>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</si>
  <si>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</si>
  <si>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</si>
  <si>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</si>
  <si>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</si>
  <si>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</si>
  <si>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</si>
  <si>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</si>
  <si>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</si>
  <si>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</si>
  <si>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</si>
  <si>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</si>
  <si>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</si>
  <si>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</si>
  <si>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</si>
  <si>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</si>
  <si>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</si>
  <si>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</si>
  <si>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</si>
  <si>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</si>
  <si>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</si>
  <si>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</si>
  <si>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</si>
  <si>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</si>
  <si>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</si>
  <si>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</si>
  <si>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</si>
  <si>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</si>
  <si>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</si>
  <si>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</si>
  <si>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</si>
  <si>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</si>
  <si>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</si>
  <si>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</si>
  <si>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</si>
  <si>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</si>
  <si>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</si>
  <si>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</si>
  <si>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</si>
  <si>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</si>
  <si>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</si>
  <si>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</si>
  <si>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</si>
  <si>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</si>
  <si>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</si>
  <si>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</si>
  <si>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</si>
  <si>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</si>
  <si>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</si>
  <si>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</si>
  <si>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</si>
  <si>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</si>
  <si>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</si>
  <si>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</si>
  <si>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</si>
  <si>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</si>
  <si>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</si>
  <si>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</si>
  <si>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</si>
  <si>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</si>
  <si>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</si>
  <si>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27,50</t>
  </si>
  <si>
    <t>89853</t>
  </si>
  <si>
    <t>89854</t>
  </si>
  <si>
    <t>89855</t>
  </si>
  <si>
    <t>89856</t>
  </si>
  <si>
    <t>89857</t>
  </si>
  <si>
    <t>89859</t>
  </si>
  <si>
    <t>89860</t>
  </si>
  <si>
    <t>89861</t>
  </si>
  <si>
    <t>89862</t>
  </si>
  <si>
    <t>89863</t>
  </si>
  <si>
    <t>89866</t>
  </si>
  <si>
    <t>89867</t>
  </si>
  <si>
    <t>89868</t>
  </si>
  <si>
    <t>89869</t>
  </si>
  <si>
    <t>89979</t>
  </si>
  <si>
    <t>89980</t>
  </si>
  <si>
    <t>89981</t>
  </si>
  <si>
    <t>90373</t>
  </si>
  <si>
    <t>90374</t>
  </si>
  <si>
    <t>90375</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</si>
  <si>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</si>
  <si>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</si>
  <si>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</si>
  <si>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</si>
  <si>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</si>
  <si>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</si>
  <si>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</si>
  <si>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</si>
  <si>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</si>
  <si>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</si>
  <si>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</si>
  <si>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</si>
  <si>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</si>
  <si>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</si>
  <si>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</si>
  <si>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</si>
  <si>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</si>
  <si>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</si>
  <si>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</si>
  <si>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</si>
  <si>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</si>
  <si>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</si>
  <si>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</si>
  <si>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</si>
  <si>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</si>
  <si>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</si>
  <si>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</si>
  <si>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</si>
  <si>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</si>
  <si>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</si>
  <si>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</si>
  <si>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</si>
  <si>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</si>
  <si>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</si>
  <si>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</si>
  <si>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</si>
  <si>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</si>
  <si>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92345</t>
  </si>
  <si>
    <t>92346</t>
  </si>
  <si>
    <t>92347</t>
  </si>
  <si>
    <t>92348</t>
  </si>
  <si>
    <t>92349</t>
  </si>
  <si>
    <t>92350</t>
  </si>
  <si>
    <t>92351</t>
  </si>
  <si>
    <t>92352</t>
  </si>
  <si>
    <t>92353</t>
  </si>
  <si>
    <t>92354</t>
  </si>
  <si>
    <t>92355</t>
  </si>
  <si>
    <t>92356</t>
  </si>
  <si>
    <t>92357</t>
  </si>
  <si>
    <t>92358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</si>
  <si>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</si>
  <si>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</si>
  <si>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</si>
  <si>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</si>
  <si>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</si>
  <si>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</si>
  <si>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</si>
  <si>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</si>
  <si>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</si>
  <si>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</si>
  <si>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</si>
  <si>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</si>
  <si>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</si>
  <si>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</si>
  <si>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</si>
  <si>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</si>
  <si>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</si>
  <si>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</si>
  <si>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</si>
  <si>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</si>
  <si>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</si>
  <si>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</si>
  <si>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92635</t>
  </si>
  <si>
    <t>92636</t>
  </si>
  <si>
    <t>92637</t>
  </si>
  <si>
    <t>92638</t>
  </si>
  <si>
    <t>92639</t>
  </si>
  <si>
    <t>92640</t>
  </si>
  <si>
    <t>92642</t>
  </si>
  <si>
    <t>92644</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</si>
  <si>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</si>
  <si>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</si>
  <si>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</si>
  <si>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</si>
  <si>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</si>
  <si>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</si>
  <si>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</si>
  <si>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</si>
  <si>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</si>
  <si>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</si>
  <si>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</si>
  <si>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</si>
  <si>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</si>
  <si>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</si>
  <si>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</si>
  <si>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</si>
  <si>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</si>
  <si>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</si>
  <si>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</si>
  <si>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</si>
  <si>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</si>
  <si>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</si>
  <si>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</si>
  <si>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</si>
  <si>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</si>
  <si>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</si>
  <si>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</si>
  <si>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</si>
  <si>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</si>
  <si>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</si>
  <si>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92692</t>
  </si>
  <si>
    <t>92693</t>
  </si>
  <si>
    <t>92694</t>
  </si>
  <si>
    <t>92695</t>
  </si>
  <si>
    <t>92696</t>
  </si>
  <si>
    <t>92697</t>
  </si>
  <si>
    <t>92698</t>
  </si>
  <si>
    <t>92699</t>
  </si>
  <si>
    <t>92700</t>
  </si>
  <si>
    <t>92701</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</si>
  <si>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</si>
  <si>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</si>
  <si>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</si>
  <si>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</si>
  <si>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</si>
  <si>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</si>
  <si>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</si>
  <si>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</si>
  <si>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</si>
  <si>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</si>
  <si>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</si>
  <si>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</si>
  <si>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</si>
  <si>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</si>
  <si>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</si>
  <si>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</si>
  <si>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</si>
  <si>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</si>
  <si>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</si>
  <si>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</si>
  <si>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</si>
  <si>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</si>
  <si>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</si>
  <si>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</si>
  <si>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</si>
  <si>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</si>
  <si>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</si>
  <si>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</si>
  <si>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</si>
  <si>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</si>
  <si>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</si>
  <si>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92918</t>
  </si>
  <si>
    <t>92920</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</si>
  <si>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</si>
  <si>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</si>
  <si>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</si>
  <si>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</si>
  <si>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</si>
  <si>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</si>
  <si>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</si>
  <si>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</si>
  <si>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</si>
  <si>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</si>
  <si>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</si>
  <si>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</si>
  <si>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</si>
  <si>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</si>
  <si>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</si>
  <si>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</si>
  <si>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</si>
  <si>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</si>
  <si>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</si>
  <si>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</si>
  <si>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</si>
  <si>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</si>
  <si>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</si>
  <si>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</si>
  <si>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</si>
  <si>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</si>
  <si>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</si>
  <si>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</si>
  <si>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</si>
  <si>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</si>
  <si>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</si>
  <si>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</si>
  <si>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</si>
  <si>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</si>
  <si>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</si>
  <si>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</si>
  <si>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</si>
  <si>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</si>
  <si>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</si>
  <si>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</si>
  <si>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</si>
  <si>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</si>
  <si>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</si>
  <si>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</si>
  <si>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</si>
  <si>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</si>
  <si>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</si>
  <si>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</si>
  <si>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</si>
  <si>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</si>
  <si>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</si>
  <si>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</si>
  <si>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</si>
  <si>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</si>
  <si>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</si>
  <si>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</si>
  <si>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</si>
  <si>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</si>
  <si>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</si>
  <si>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</si>
  <si>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</si>
  <si>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</si>
  <si>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</si>
  <si>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</si>
  <si>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</si>
  <si>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</si>
  <si>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</si>
  <si>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</si>
  <si>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</si>
  <si>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</si>
  <si>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</si>
  <si>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</si>
  <si>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</si>
  <si>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</si>
  <si>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</si>
  <si>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</si>
  <si>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</si>
  <si>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</si>
  <si>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</si>
  <si>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</si>
  <si>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</si>
  <si>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</si>
  <si>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</si>
  <si>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</si>
  <si>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</si>
  <si>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</si>
  <si>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</si>
  <si>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</si>
  <si>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</si>
  <si>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</si>
  <si>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</si>
  <si>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</si>
  <si>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</si>
  <si>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</si>
  <si>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</si>
  <si>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</si>
  <si>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</si>
  <si>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</si>
  <si>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</si>
  <si>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</si>
  <si>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</si>
  <si>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</si>
  <si>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</si>
  <si>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</si>
  <si>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</si>
  <si>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</si>
  <si>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</si>
  <si>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</si>
  <si>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</si>
  <si>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</si>
  <si>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</si>
  <si>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</si>
  <si>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</si>
  <si>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</si>
  <si>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</si>
  <si>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</si>
  <si>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</si>
  <si>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</si>
  <si>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</si>
  <si>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</si>
  <si>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</si>
  <si>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</si>
  <si>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</si>
  <si>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</si>
  <si>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</si>
  <si>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</si>
  <si>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</si>
  <si>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</si>
  <si>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</si>
  <si>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</si>
  <si>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</si>
  <si>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</si>
  <si>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</si>
  <si>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</si>
  <si>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</si>
  <si>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</si>
  <si>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</si>
  <si>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</si>
  <si>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</si>
  <si>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</si>
  <si>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</si>
  <si>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</si>
  <si>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</si>
  <si>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</si>
  <si>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</si>
  <si>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</si>
  <si>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</si>
  <si>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</si>
  <si>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</si>
  <si>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</si>
  <si>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</si>
  <si>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</si>
  <si>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</si>
  <si>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</si>
  <si>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</si>
  <si>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</si>
  <si>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</si>
  <si>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</si>
  <si>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</si>
  <si>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</si>
  <si>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</si>
  <si>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</si>
  <si>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</si>
  <si>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</si>
  <si>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</si>
  <si>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</si>
  <si>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</si>
  <si>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</si>
  <si>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</si>
  <si>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</si>
  <si>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</si>
  <si>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</si>
  <si>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</si>
  <si>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</si>
  <si>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</si>
  <si>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</si>
  <si>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</si>
  <si>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</si>
  <si>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</si>
  <si>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</si>
  <si>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</si>
  <si>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</si>
  <si>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</si>
  <si>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</si>
  <si>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</si>
  <si>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</si>
  <si>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</si>
  <si>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</si>
  <si>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</si>
  <si>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</si>
  <si>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</si>
  <si>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</si>
  <si>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</si>
  <si>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</si>
  <si>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</si>
  <si>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</si>
  <si>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</si>
  <si>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</si>
  <si>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</si>
  <si>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</si>
  <si>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</si>
  <si>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</si>
  <si>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</si>
  <si>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</si>
  <si>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</si>
  <si>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</si>
  <si>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</si>
  <si>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</si>
  <si>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</si>
  <si>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</si>
  <si>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</si>
  <si>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</si>
  <si>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</si>
  <si>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</si>
  <si>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</si>
  <si>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</si>
  <si>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</si>
  <si>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</si>
  <si>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</si>
  <si>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</si>
  <si>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</si>
  <si>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</si>
  <si>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</si>
  <si>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</si>
  <si>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</si>
  <si>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</si>
  <si>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</si>
  <si>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</si>
  <si>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</si>
  <si>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</si>
  <si>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</si>
  <si>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</si>
  <si>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</si>
  <si>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</si>
  <si>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</si>
  <si>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</si>
  <si>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</si>
  <si>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</si>
  <si>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</si>
  <si>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</si>
  <si>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</si>
  <si>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</si>
  <si>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</si>
  <si>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</si>
  <si>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</si>
  <si>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</si>
  <si>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</si>
  <si>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</si>
  <si>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</si>
  <si>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</si>
  <si>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</si>
  <si>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</si>
  <si>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</si>
  <si>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</si>
  <si>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</si>
  <si>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</si>
  <si>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</si>
  <si>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</si>
  <si>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</si>
  <si>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</si>
  <si>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</si>
  <si>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</si>
  <si>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</si>
  <si>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</si>
  <si>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</si>
  <si>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</si>
  <si>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</si>
  <si>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</si>
  <si>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</si>
  <si>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</si>
  <si>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</si>
  <si>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</si>
  <si>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</si>
  <si>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</si>
  <si>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</si>
  <si>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</si>
  <si>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</si>
  <si>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</si>
  <si>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</si>
  <si>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</si>
  <si>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</si>
  <si>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</si>
  <si>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</si>
  <si>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</si>
  <si>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</si>
  <si>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</si>
  <si>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</si>
  <si>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</si>
  <si>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</si>
  <si>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</si>
  <si>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</si>
  <si>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</si>
  <si>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</si>
  <si>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</si>
  <si>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</si>
  <si>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</si>
  <si>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</si>
  <si>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</si>
  <si>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</si>
  <si>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</si>
  <si>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</si>
  <si>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</si>
  <si>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</si>
  <si>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</si>
  <si>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</si>
  <si>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</si>
  <si>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</si>
  <si>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</si>
  <si>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</si>
  <si>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</si>
  <si>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</si>
  <si>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</si>
  <si>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</si>
  <si>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</si>
  <si>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</si>
  <si>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</si>
  <si>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</si>
  <si>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</si>
  <si>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</si>
  <si>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</si>
  <si>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</si>
  <si>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</si>
  <si>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</si>
  <si>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</si>
  <si>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</si>
  <si>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</si>
  <si>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</si>
  <si>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</si>
  <si>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</si>
  <si>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</si>
  <si>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</si>
  <si>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</si>
  <si>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</si>
  <si>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</si>
  <si>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</si>
  <si>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</si>
  <si>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</si>
  <si>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</si>
  <si>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</si>
  <si>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</si>
  <si>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</si>
  <si>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</si>
  <si>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</si>
  <si>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12,27</t>
  </si>
  <si>
    <t>96825</t>
  </si>
  <si>
    <t>96826</t>
  </si>
  <si>
    <t>96827</t>
  </si>
  <si>
    <t>96828</t>
  </si>
  <si>
    <t>96829</t>
  </si>
  <si>
    <t>96830</t>
  </si>
  <si>
    <t>96831</t>
  </si>
  <si>
    <t>17,82</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</si>
  <si>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</si>
  <si>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</si>
  <si>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</si>
  <si>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</si>
  <si>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</si>
  <si>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</si>
  <si>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</si>
  <si>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</si>
  <si>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</si>
  <si>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</si>
  <si>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</si>
  <si>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</si>
  <si>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</si>
  <si>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</si>
  <si>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</si>
  <si>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</si>
  <si>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</si>
  <si>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</si>
  <si>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</si>
  <si>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</si>
  <si>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</si>
  <si>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</si>
  <si>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</si>
  <si>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</si>
  <si>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</si>
  <si>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</si>
  <si>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</si>
  <si>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</si>
  <si>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</si>
  <si>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</si>
  <si>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</si>
  <si>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</si>
  <si>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</si>
  <si>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</si>
  <si>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</si>
  <si>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</si>
  <si>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</si>
  <si>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</si>
  <si>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</si>
  <si>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</si>
  <si>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</si>
  <si>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</si>
  <si>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</si>
  <si>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</si>
  <si>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</si>
  <si>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</si>
  <si>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</si>
  <si>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</si>
  <si>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</si>
  <si>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</si>
  <si>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</si>
  <si>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</si>
  <si>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</si>
  <si>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</si>
  <si>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</si>
  <si>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</si>
  <si>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</si>
  <si>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</si>
  <si>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</si>
  <si>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</si>
  <si>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</si>
  <si>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</si>
  <si>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</si>
  <si>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</si>
  <si>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</si>
  <si>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</si>
  <si>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</si>
  <si>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</si>
  <si>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</si>
  <si>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</si>
  <si>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</si>
  <si>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</si>
  <si>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</si>
  <si>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</si>
  <si>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</si>
  <si>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</si>
  <si>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</si>
  <si>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</si>
  <si>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</si>
  <si>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</si>
  <si>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</si>
  <si>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</si>
  <si>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</si>
  <si>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</si>
  <si>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</si>
  <si>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</si>
  <si>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</si>
  <si>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</si>
  <si>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</si>
  <si>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</si>
  <si>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</si>
  <si>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</si>
  <si>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</si>
  <si>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</si>
  <si>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</si>
  <si>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</si>
  <si>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</si>
  <si>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</si>
  <si>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</si>
  <si>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</si>
  <si>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</si>
  <si>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</si>
  <si>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</si>
  <si>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</si>
  <si>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</si>
  <si>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</si>
  <si>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</si>
  <si>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</si>
  <si>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</si>
  <si>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</si>
  <si>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</si>
  <si>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</si>
  <si>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</si>
  <si>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</si>
  <si>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</si>
  <si>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</si>
  <si>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</si>
  <si>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</si>
  <si>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</si>
  <si>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</si>
  <si>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</si>
  <si>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</si>
  <si>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</si>
  <si>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</si>
  <si>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</si>
  <si>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</si>
  <si>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</si>
  <si>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</si>
  <si>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</si>
  <si>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</si>
  <si>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</si>
  <si>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</si>
  <si>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</si>
  <si>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</si>
  <si>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</si>
  <si>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</si>
  <si>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</si>
  <si>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</si>
  <si>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</si>
  <si>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</si>
  <si>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</si>
  <si>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</si>
  <si>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97537</t>
  </si>
  <si>
    <t>97540</t>
  </si>
  <si>
    <t>97541</t>
  </si>
  <si>
    <t>97543</t>
  </si>
  <si>
    <t>97544</t>
  </si>
  <si>
    <t>97546</t>
  </si>
  <si>
    <t>97547</t>
  </si>
  <si>
    <t>97548</t>
  </si>
  <si>
    <t>97549</t>
  </si>
  <si>
    <t>97550</t>
  </si>
  <si>
    <t>97551</t>
  </si>
  <si>
    <t>97552</t>
  </si>
  <si>
    <t>97553</t>
  </si>
  <si>
    <t>97554</t>
  </si>
  <si>
    <t>98602</t>
  </si>
  <si>
    <t>97900</t>
  </si>
  <si>
    <t>97901</t>
  </si>
  <si>
    <t>97902</t>
  </si>
  <si>
    <t>97903</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</si>
  <si>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</si>
  <si>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</si>
  <si>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</si>
  <si>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</si>
  <si>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</si>
  <si>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</si>
  <si>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</si>
  <si>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</si>
  <si>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</si>
  <si>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</si>
  <si>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</si>
  <si>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</si>
  <si>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</si>
  <si>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</si>
  <si>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</si>
  <si>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</si>
  <si>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</si>
  <si>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</si>
  <si>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</si>
  <si>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</si>
  <si>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89482</t>
  </si>
  <si>
    <t>89491</t>
  </si>
  <si>
    <t>89495</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</si>
  <si>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</si>
  <si>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</si>
  <si>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</si>
  <si>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</si>
  <si>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</si>
  <si>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</si>
  <si>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</si>
  <si>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</si>
  <si>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</si>
  <si>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</si>
  <si>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</si>
  <si>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</si>
  <si>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</si>
  <si>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</si>
  <si>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</si>
  <si>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</si>
  <si>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</si>
  <si>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</si>
  <si>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</si>
  <si>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</si>
  <si>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</si>
  <si>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</si>
  <si>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</si>
  <si>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</si>
  <si>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</si>
  <si>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</si>
  <si>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</si>
  <si>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</si>
  <si>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</si>
  <si>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</si>
  <si>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</si>
  <si>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</si>
  <si>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</si>
  <si>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</si>
  <si>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</si>
  <si>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</si>
  <si>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</si>
  <si>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</si>
  <si>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</si>
  <si>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</si>
  <si>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</si>
  <si>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</si>
  <si>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</si>
  <si>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</si>
  <si>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</si>
  <si>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</si>
  <si>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</si>
  <si>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</si>
  <si>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</si>
  <si>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</si>
  <si>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</si>
  <si>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</si>
  <si>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</si>
  <si>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</si>
  <si>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</si>
  <si>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</si>
  <si>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</si>
  <si>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</si>
  <si>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</si>
  <si>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</si>
  <si>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</si>
  <si>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</si>
  <si>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</si>
  <si>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</si>
  <si>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</si>
  <si>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</si>
  <si>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</si>
  <si>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</si>
  <si>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</si>
  <si>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</si>
  <si>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</si>
  <si>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</si>
  <si>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</si>
  <si>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</si>
  <si>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</si>
  <si>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</si>
  <si>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</si>
  <si>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</si>
  <si>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</si>
  <si>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</si>
  <si>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</si>
  <si>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</si>
  <si>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</si>
  <si>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</si>
  <si>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</si>
  <si>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</si>
  <si>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</si>
  <si>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</si>
  <si>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</si>
  <si>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</si>
  <si>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</si>
  <si>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</si>
  <si>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</si>
  <si>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</si>
  <si>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</si>
  <si>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</si>
  <si>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</si>
  <si>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</si>
  <si>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</si>
  <si>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</si>
  <si>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</si>
  <si>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</si>
  <si>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</si>
  <si>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</si>
  <si>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</si>
  <si>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</si>
  <si>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</si>
  <si>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</si>
  <si>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</si>
  <si>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</si>
  <si>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</si>
  <si>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</si>
  <si>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</si>
  <si>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</si>
  <si>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</si>
  <si>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</si>
  <si>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</si>
  <si>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</si>
  <si>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</si>
  <si>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98111</t>
  </si>
  <si>
    <t>98114</t>
  </si>
  <si>
    <t>98115</t>
  </si>
  <si>
    <t>89957</t>
  </si>
  <si>
    <t>89959</t>
  </si>
  <si>
    <t>89349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</si>
  <si>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</si>
  <si>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</si>
  <si>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</si>
  <si>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</si>
  <si>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</si>
  <si>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</si>
  <si>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</si>
  <si>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</si>
  <si>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</si>
  <si>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</si>
  <si>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</si>
  <si>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</si>
  <si>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</si>
  <si>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</si>
  <si>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</si>
  <si>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</si>
  <si>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</si>
  <si>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</si>
  <si>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</si>
  <si>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</si>
  <si>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</si>
  <si>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</si>
  <si>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</si>
  <si>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</si>
  <si>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</si>
  <si>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</si>
  <si>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</si>
  <si>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</si>
  <si>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</si>
  <si>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</si>
  <si>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</si>
  <si>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</si>
  <si>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</si>
  <si>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</si>
  <si>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</si>
  <si>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</si>
  <si>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</si>
  <si>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</si>
  <si>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</si>
  <si>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</si>
  <si>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</si>
  <si>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</si>
  <si>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</si>
  <si>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</si>
  <si>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</si>
  <si>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</si>
  <si>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</si>
  <si>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</si>
  <si>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</si>
  <si>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</si>
  <si>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</si>
  <si>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</si>
  <si>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</si>
  <si>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</si>
  <si>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</si>
  <si>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</si>
  <si>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</si>
  <si>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</si>
  <si>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</si>
  <si>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</si>
  <si>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95635</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</si>
  <si>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</si>
  <si>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</si>
  <si>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</si>
  <si>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</si>
  <si>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</si>
  <si>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</si>
  <si>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</si>
  <si>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</si>
  <si>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</si>
  <si>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</si>
  <si>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</si>
  <si>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</si>
  <si>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</si>
  <si>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</si>
  <si>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</si>
  <si>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</si>
  <si>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</si>
  <si>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</si>
  <si>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</si>
  <si>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</si>
  <si>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</si>
  <si>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</si>
  <si>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</si>
  <si>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</si>
  <si>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</si>
  <si>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</si>
  <si>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</si>
  <si>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</si>
  <si>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</si>
  <si>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</si>
  <si>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</si>
  <si>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</si>
  <si>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</si>
  <si>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</si>
  <si>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</si>
  <si>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</si>
  <si>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</si>
  <si>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</si>
  <si>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</si>
  <si>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</si>
  <si>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</si>
  <si>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</si>
  <si>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</si>
  <si>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</si>
  <si>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</si>
  <si>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</si>
  <si>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</si>
  <si>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</si>
  <si>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</si>
  <si>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</si>
  <si>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</si>
  <si>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</si>
  <si>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</si>
  <si>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</si>
  <si>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</si>
  <si>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</si>
  <si>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</si>
  <si>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</si>
  <si>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</si>
  <si>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</si>
  <si>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</si>
  <si>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</si>
  <si>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</si>
  <si>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</si>
  <si>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</si>
  <si>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</si>
  <si>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</si>
  <si>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</si>
  <si>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</si>
  <si>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</si>
  <si>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</si>
  <si>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</si>
  <si>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</si>
  <si>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</si>
  <si>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</si>
  <si>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</si>
  <si>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</si>
  <si>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</si>
  <si>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96560</t>
  </si>
  <si>
    <t>96561</t>
  </si>
  <si>
    <t>96562</t>
  </si>
  <si>
    <t>96563</t>
  </si>
  <si>
    <t>93350</t>
  </si>
  <si>
    <t>93351</t>
  </si>
  <si>
    <t>93352</t>
  </si>
  <si>
    <t>93353</t>
  </si>
  <si>
    <t>93354</t>
  </si>
  <si>
    <t>93355</t>
  </si>
  <si>
    <t>93356</t>
  </si>
  <si>
    <t>93357</t>
  </si>
  <si>
    <t>96520</t>
  </si>
  <si>
    <t>96521</t>
  </si>
  <si>
    <t>96522</t>
  </si>
  <si>
    <t>96523</t>
  </si>
  <si>
    <t>96524</t>
  </si>
  <si>
    <t>96525</t>
  </si>
  <si>
    <t>96526</t>
  </si>
  <si>
    <t>96527</t>
  </si>
  <si>
    <t>96528</t>
  </si>
  <si>
    <t>90082</t>
  </si>
  <si>
    <t>90084</t>
  </si>
  <si>
    <t>90086</t>
  </si>
  <si>
    <t>90087</t>
  </si>
  <si>
    <t>90090</t>
  </si>
  <si>
    <t>90091</t>
  </si>
  <si>
    <t>90092</t>
  </si>
  <si>
    <t>90094</t>
  </si>
  <si>
    <t>90095</t>
  </si>
  <si>
    <t>90098</t>
  </si>
  <si>
    <t>90099</t>
  </si>
  <si>
    <t>90100</t>
  </si>
  <si>
    <t>90101</t>
  </si>
  <si>
    <t>90102</t>
  </si>
  <si>
    <t>90105</t>
  </si>
  <si>
    <t>90106</t>
  </si>
  <si>
    <t>90107</t>
  </si>
  <si>
    <t>90108</t>
  </si>
  <si>
    <t>93358</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</si>
  <si>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</si>
  <si>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</si>
  <si>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</si>
  <si>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</si>
  <si>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</si>
  <si>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</si>
  <si>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</si>
  <si>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</si>
  <si>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</si>
  <si>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</si>
  <si>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</si>
  <si>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</si>
  <si>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</si>
  <si>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</si>
  <si>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</si>
  <si>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</si>
  <si>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</si>
  <si>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</si>
  <si>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</si>
  <si>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</si>
  <si>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</si>
  <si>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</si>
  <si>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</si>
  <si>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</si>
  <si>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96385</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</si>
  <si>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</si>
  <si>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</si>
  <si>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</si>
  <si>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</si>
  <si>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</si>
  <si>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</si>
  <si>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</si>
  <si>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</si>
  <si>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</si>
  <si>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</si>
  <si>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</si>
  <si>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</si>
  <si>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</si>
  <si>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</si>
  <si>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</si>
  <si>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</si>
  <si>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</si>
  <si>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</si>
  <si>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</si>
  <si>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</si>
  <si>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</si>
  <si>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</si>
  <si>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</si>
  <si>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</si>
  <si>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96995</t>
  </si>
  <si>
    <t>97912</t>
  </si>
  <si>
    <t>97913</t>
  </si>
  <si>
    <t>97914</t>
  </si>
  <si>
    <t>97915</t>
  </si>
  <si>
    <t>97916</t>
  </si>
  <si>
    <t>97917</t>
  </si>
  <si>
    <t>97918</t>
  </si>
  <si>
    <t>97919</t>
  </si>
  <si>
    <t>95606</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</si>
  <si>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</si>
  <si>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</si>
  <si>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</si>
  <si>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</si>
  <si>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</si>
  <si>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</si>
  <si>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</si>
  <si>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</si>
  <si>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</si>
  <si>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</si>
  <si>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</si>
  <si>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</si>
  <si>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</si>
  <si>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</si>
  <si>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</si>
  <si>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</si>
  <si>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</si>
  <si>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</si>
  <si>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</si>
  <si>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</si>
  <si>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</si>
  <si>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</si>
  <si>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</si>
  <si>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</si>
  <si>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</si>
  <si>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</si>
  <si>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</si>
  <si>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</si>
  <si>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</si>
  <si>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</si>
  <si>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</si>
  <si>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</si>
  <si>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87467</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</si>
  <si>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</si>
  <si>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</si>
  <si>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</si>
  <si>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</si>
  <si>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</si>
  <si>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</si>
  <si>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</si>
  <si>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</si>
  <si>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</si>
  <si>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</si>
  <si>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</si>
  <si>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</si>
  <si>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</si>
  <si>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</si>
  <si>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</si>
  <si>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</si>
  <si>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</si>
  <si>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</si>
  <si>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</si>
  <si>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</si>
  <si>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</si>
  <si>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</si>
  <si>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</si>
  <si>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</si>
  <si>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</si>
  <si>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</si>
  <si>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</si>
  <si>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</si>
  <si>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</si>
  <si>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</si>
  <si>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</si>
  <si>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</si>
  <si>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</si>
  <si>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</si>
  <si>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96358</t>
  </si>
  <si>
    <t>96359</t>
  </si>
  <si>
    <t>96360</t>
  </si>
  <si>
    <t>96361</t>
  </si>
  <si>
    <t>96362</t>
  </si>
  <si>
    <t>96363</t>
  </si>
  <si>
    <t>96364</t>
  </si>
  <si>
    <t>96365</t>
  </si>
  <si>
    <t>96366</t>
  </si>
  <si>
    <t>96367</t>
  </si>
  <si>
    <t>96368</t>
  </si>
  <si>
    <t>96369</t>
  </si>
  <si>
    <t>96370</t>
  </si>
  <si>
    <t>96371</t>
  </si>
  <si>
    <t>96373</t>
  </si>
  <si>
    <t>96374</t>
  </si>
  <si>
    <t>96388</t>
  </si>
  <si>
    <t>96389</t>
  </si>
  <si>
    <t>96390</t>
  </si>
  <si>
    <t>96391</t>
  </si>
  <si>
    <t>96392</t>
  </si>
  <si>
    <t>96396</t>
  </si>
  <si>
    <t>96397</t>
  </si>
  <si>
    <t>96398</t>
  </si>
  <si>
    <t>96399</t>
  </si>
  <si>
    <t>96400</t>
  </si>
  <si>
    <t>96402</t>
  </si>
  <si>
    <t>92391</t>
  </si>
  <si>
    <t>92392</t>
  </si>
  <si>
    <t>92393</t>
  </si>
  <si>
    <t>92394</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</si>
  <si>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</si>
  <si>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</si>
  <si>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</si>
  <si>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</si>
  <si>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</si>
  <si>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</si>
  <si>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</si>
  <si>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</si>
  <si>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</si>
  <si>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</si>
  <si>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</si>
  <si>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</si>
  <si>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</si>
  <si>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</si>
  <si>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</si>
  <si>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</si>
  <si>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</si>
  <si>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</si>
  <si>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</si>
  <si>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</si>
  <si>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</si>
  <si>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</si>
  <si>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</si>
  <si>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</si>
  <si>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</si>
  <si>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97809</t>
  </si>
  <si>
    <t>97810</t>
  </si>
  <si>
    <t>97811</t>
  </si>
  <si>
    <t>95995</t>
  </si>
  <si>
    <t>95996</t>
  </si>
  <si>
    <t>96001</t>
  </si>
  <si>
    <t>96393</t>
  </si>
  <si>
    <t>96394</t>
  </si>
  <si>
    <t>96395</t>
  </si>
  <si>
    <t>88411</t>
  </si>
  <si>
    <t>88412</t>
  </si>
  <si>
    <t>88413</t>
  </si>
  <si>
    <t>88414</t>
  </si>
  <si>
    <t>88415</t>
  </si>
  <si>
    <t>88416</t>
  </si>
  <si>
    <t>88417</t>
  </si>
  <si>
    <t>88420</t>
  </si>
  <si>
    <t>88421</t>
  </si>
  <si>
    <t>88423</t>
  </si>
  <si>
    <t>88424</t>
  </si>
  <si>
    <t>88426</t>
  </si>
  <si>
    <t>88428</t>
  </si>
  <si>
    <t>88429</t>
  </si>
  <si>
    <t>88431</t>
  </si>
  <si>
    <t>88432</t>
  </si>
  <si>
    <t>88484</t>
  </si>
  <si>
    <t>88485</t>
  </si>
  <si>
    <t>88488</t>
  </si>
  <si>
    <t>88489</t>
  </si>
  <si>
    <t>88494</t>
  </si>
  <si>
    <t>88495</t>
  </si>
  <si>
    <t>88496</t>
  </si>
  <si>
    <t>88497</t>
  </si>
  <si>
    <t>95305</t>
  </si>
  <si>
    <t>95306</t>
  </si>
  <si>
    <t>95622</t>
  </si>
  <si>
    <t>95623</t>
  </si>
  <si>
    <t>95624</t>
  </si>
  <si>
    <t>95625</t>
  </si>
  <si>
    <t>95626</t>
  </si>
  <si>
    <t>96126</t>
  </si>
  <si>
    <t>96127</t>
  </si>
  <si>
    <t>96128</t>
  </si>
  <si>
    <t>96129</t>
  </si>
  <si>
    <t>96130</t>
  </si>
  <si>
    <t>96131</t>
  </si>
  <si>
    <t>96132</t>
  </si>
  <si>
    <t>96133</t>
  </si>
  <si>
    <t>96134</t>
  </si>
  <si>
    <t>96135</t>
  </si>
  <si>
    <t>9,90</t>
  </si>
  <si>
    <t>87246</t>
  </si>
  <si>
    <t>87247</t>
  </si>
  <si>
    <t>87248</t>
  </si>
  <si>
    <t>87249</t>
  </si>
  <si>
    <t>87250</t>
  </si>
  <si>
    <t>87251</t>
  </si>
  <si>
    <t>87255</t>
  </si>
  <si>
    <t>87256</t>
  </si>
  <si>
    <t>87257</t>
  </si>
  <si>
    <t>87258</t>
  </si>
  <si>
    <t>87259</t>
  </si>
  <si>
    <t>87260</t>
  </si>
  <si>
    <t>87261</t>
  </si>
  <si>
    <t>87262</t>
  </si>
  <si>
    <t>87263</t>
  </si>
  <si>
    <t>89046</t>
  </si>
  <si>
    <t>89171</t>
  </si>
  <si>
    <t>93389</t>
  </si>
  <si>
    <t>93390</t>
  </si>
  <si>
    <t>93391</t>
  </si>
  <si>
    <t>98671</t>
  </si>
  <si>
    <t>98672</t>
  </si>
  <si>
    <t>98679</t>
  </si>
  <si>
    <t>98680</t>
  </si>
  <si>
    <t>98681</t>
  </si>
  <si>
    <t>98682</t>
  </si>
  <si>
    <t>98685</t>
  </si>
  <si>
    <t>98686</t>
  </si>
  <si>
    <t>98688</t>
  </si>
  <si>
    <t>98689</t>
  </si>
  <si>
    <t>98695</t>
  </si>
  <si>
    <t>98697</t>
  </si>
  <si>
    <t>88648</t>
  </si>
  <si>
    <t>88649</t>
  </si>
  <si>
    <t>88650</t>
  </si>
  <si>
    <t>96467</t>
  </si>
  <si>
    <t>94990</t>
  </si>
  <si>
    <t>94991</t>
  </si>
  <si>
    <t>94992</t>
  </si>
  <si>
    <t>94993</t>
  </si>
  <si>
    <t>94994</t>
  </si>
  <si>
    <t>94995</t>
  </si>
  <si>
    <t>94996</t>
  </si>
  <si>
    <t>94997</t>
  </si>
  <si>
    <t>94998</t>
  </si>
  <si>
    <t>94999</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</si>
  <si>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</si>
  <si>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</si>
  <si>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</si>
  <si>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</si>
  <si>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</si>
  <si>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</si>
  <si>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</si>
  <si>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</si>
  <si>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</si>
  <si>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</si>
  <si>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</si>
  <si>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</si>
  <si>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</si>
  <si>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</si>
  <si>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</si>
  <si>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</si>
  <si>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</si>
  <si>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</si>
  <si>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</si>
  <si>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</si>
  <si>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</si>
  <si>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</si>
  <si>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</si>
  <si>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</si>
  <si>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</si>
  <si>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</si>
  <si>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</si>
  <si>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</si>
  <si>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</si>
  <si>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</si>
  <si>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</si>
  <si>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</si>
  <si>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</si>
  <si>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</si>
  <si>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</si>
  <si>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</si>
  <si>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</si>
  <si>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</si>
  <si>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</si>
  <si>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</si>
  <si>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</si>
  <si>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</si>
  <si>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</si>
  <si>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</si>
  <si>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</si>
  <si>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</si>
  <si>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</si>
  <si>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</si>
  <si>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</si>
  <si>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</si>
  <si>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</si>
  <si>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</si>
  <si>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</si>
  <si>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</si>
  <si>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</si>
  <si>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</si>
  <si>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</si>
  <si>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</si>
  <si>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</si>
  <si>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94439</t>
  </si>
  <si>
    <t>94779</t>
  </si>
  <si>
    <t>94782</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</si>
  <si>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</si>
  <si>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</si>
  <si>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</si>
  <si>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</si>
  <si>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</si>
  <si>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</si>
  <si>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</si>
  <si>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</si>
  <si>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</si>
  <si>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</si>
  <si>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</si>
  <si>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</si>
  <si>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</si>
  <si>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</si>
  <si>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</si>
  <si>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</si>
  <si>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</si>
  <si>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</si>
  <si>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</si>
  <si>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</si>
  <si>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</si>
  <si>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</si>
  <si>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4,78</t>
  </si>
  <si>
    <t>87899</t>
  </si>
  <si>
    <t>87900</t>
  </si>
  <si>
    <t>87902</t>
  </si>
  <si>
    <t>87903</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</si>
  <si>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</si>
  <si>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</si>
  <si>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</si>
  <si>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</si>
  <si>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</si>
  <si>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</si>
  <si>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</si>
  <si>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</si>
  <si>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</si>
  <si>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</si>
  <si>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</si>
  <si>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</si>
  <si>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</si>
  <si>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</si>
  <si>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</si>
  <si>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</si>
  <si>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</si>
  <si>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</si>
  <si>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</si>
  <si>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</si>
  <si>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</si>
  <si>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</si>
  <si>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</si>
  <si>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</si>
  <si>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</si>
  <si>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</si>
  <si>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</si>
  <si>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</si>
  <si>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</si>
  <si>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</si>
  <si>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</si>
  <si>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</si>
  <si>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</si>
  <si>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</si>
  <si>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</si>
  <si>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</si>
  <si>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</si>
  <si>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</si>
  <si>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87529</t>
  </si>
  <si>
    <t>87530</t>
  </si>
  <si>
    <t>87531</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</si>
  <si>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</si>
  <si>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</si>
  <si>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</si>
  <si>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</si>
  <si>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</si>
  <si>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</si>
  <si>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</si>
  <si>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</si>
  <si>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</si>
  <si>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</si>
  <si>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</si>
  <si>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</si>
  <si>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</si>
  <si>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</si>
  <si>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</si>
  <si>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</si>
  <si>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</si>
  <si>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</si>
  <si>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</si>
  <si>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</si>
  <si>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</si>
  <si>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</si>
  <si>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</si>
  <si>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</si>
  <si>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</si>
  <si>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</si>
  <si>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</si>
  <si>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</si>
  <si>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</si>
  <si>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</si>
  <si>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</si>
  <si>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</si>
  <si>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</si>
  <si>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</si>
  <si>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</si>
  <si>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</si>
  <si>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</si>
  <si>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</si>
  <si>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</si>
  <si>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</si>
  <si>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</si>
  <si>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</si>
  <si>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</si>
  <si>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</si>
  <si>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</si>
  <si>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</si>
  <si>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</si>
  <si>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</si>
  <si>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</si>
  <si>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</si>
  <si>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</si>
  <si>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</si>
  <si>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</si>
  <si>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</si>
  <si>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</si>
  <si>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</si>
  <si>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</si>
  <si>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</si>
  <si>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</si>
  <si>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</si>
  <si>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</si>
  <si>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</si>
  <si>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</si>
  <si>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</si>
  <si>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</si>
  <si>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</si>
  <si>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</si>
  <si>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</si>
  <si>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</si>
  <si>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</si>
  <si>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</si>
  <si>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</si>
  <si>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</si>
  <si>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</si>
  <si>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</si>
  <si>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</si>
  <si>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</si>
  <si>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</si>
  <si>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</si>
  <si>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</si>
  <si>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</si>
  <si>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</si>
  <si>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</si>
  <si>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</si>
  <si>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</si>
  <si>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</si>
  <si>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</si>
  <si>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</si>
  <si>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</si>
  <si>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</si>
  <si>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</si>
  <si>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</si>
  <si>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90406</t>
  </si>
  <si>
    <t>90407</t>
  </si>
  <si>
    <t>90408</t>
  </si>
  <si>
    <t>90409</t>
  </si>
  <si>
    <t>87242</t>
  </si>
  <si>
    <t>87243</t>
  </si>
  <si>
    <t>87244</t>
  </si>
  <si>
    <t>87245</t>
  </si>
  <si>
    <t>87264</t>
  </si>
  <si>
    <t>87265</t>
  </si>
  <si>
    <t>87266</t>
  </si>
  <si>
    <t>87267</t>
  </si>
  <si>
    <t>87268</t>
  </si>
  <si>
    <t>87269</t>
  </si>
  <si>
    <t>87270</t>
  </si>
  <si>
    <t>87271</t>
  </si>
  <si>
    <t>87272</t>
  </si>
  <si>
    <t>87273</t>
  </si>
  <si>
    <t>87274</t>
  </si>
  <si>
    <t>87275</t>
  </si>
  <si>
    <t>88786</t>
  </si>
  <si>
    <t>88787</t>
  </si>
  <si>
    <t>88788</t>
  </si>
  <si>
    <t>88789</t>
  </si>
  <si>
    <t>89045</t>
  </si>
  <si>
    <t>89170</t>
  </si>
  <si>
    <t>93392</t>
  </si>
  <si>
    <t>93393</t>
  </si>
  <si>
    <t>93394</t>
  </si>
  <si>
    <t>93395</t>
  </si>
  <si>
    <t>99194</t>
  </si>
  <si>
    <t>99195</t>
  </si>
  <si>
    <t>99196</t>
  </si>
  <si>
    <t>99198</t>
  </si>
  <si>
    <t>96112</t>
  </si>
  <si>
    <t>96117</t>
  </si>
  <si>
    <t>96122</t>
  </si>
  <si>
    <t>96109</t>
  </si>
  <si>
    <t>96110</t>
  </si>
  <si>
    <t>96113</t>
  </si>
  <si>
    <t>96114</t>
  </si>
  <si>
    <t>96120</t>
  </si>
  <si>
    <t>96123</t>
  </si>
  <si>
    <t>99054</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</si>
  <si>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</si>
  <si>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</si>
  <si>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</si>
  <si>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</si>
  <si>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</si>
  <si>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</si>
  <si>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</si>
  <si>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</si>
  <si>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</si>
  <si>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</si>
  <si>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</si>
  <si>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</si>
  <si>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</si>
  <si>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</si>
  <si>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</si>
  <si>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</si>
  <si>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</si>
  <si>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</si>
  <si>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</si>
  <si>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</si>
  <si>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</si>
  <si>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</si>
  <si>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</si>
  <si>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</si>
  <si>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</si>
  <si>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</si>
  <si>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</si>
  <si>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</si>
  <si>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</si>
  <si>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</si>
  <si>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</si>
  <si>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</si>
  <si>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</si>
  <si>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</si>
  <si>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</si>
  <si>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</si>
  <si>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</si>
  <si>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</si>
  <si>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</si>
  <si>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</si>
  <si>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</si>
  <si>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</si>
  <si>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</si>
  <si>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</si>
  <si>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</si>
  <si>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</si>
  <si>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</si>
  <si>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</si>
  <si>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</si>
  <si>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</si>
  <si>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</si>
  <si>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</si>
  <si>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</si>
  <si>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</si>
  <si>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</si>
  <si>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</si>
  <si>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</si>
  <si>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</si>
  <si>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</si>
  <si>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</si>
  <si>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</si>
  <si>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</si>
  <si>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</si>
  <si>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</si>
  <si>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</si>
  <si>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</si>
  <si>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</si>
  <si>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</si>
  <si>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</si>
  <si>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</si>
  <si>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</si>
  <si>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</si>
  <si>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</si>
  <si>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</si>
  <si>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</si>
  <si>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</si>
  <si>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</si>
  <si>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</si>
  <si>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</si>
  <si>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</si>
  <si>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</si>
  <si>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</si>
  <si>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</si>
  <si>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</si>
  <si>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</si>
  <si>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</si>
  <si>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</si>
  <si>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</si>
  <si>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</si>
  <si>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</si>
  <si>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</si>
  <si>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</si>
  <si>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</si>
  <si>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</si>
  <si>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</si>
  <si>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</si>
  <si>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</si>
  <si>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</si>
  <si>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</si>
  <si>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</si>
  <si>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</si>
  <si>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</si>
  <si>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</si>
  <si>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</si>
  <si>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</si>
  <si>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</si>
  <si>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</si>
  <si>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</si>
  <si>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</si>
  <si>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</si>
  <si>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</si>
  <si>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</si>
  <si>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</si>
  <si>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</si>
  <si>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</si>
  <si>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</si>
  <si>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</si>
  <si>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</si>
  <si>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</si>
  <si>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</si>
  <si>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</si>
  <si>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</si>
  <si>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</si>
  <si>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</si>
  <si>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</si>
  <si>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</si>
  <si>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</si>
  <si>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</si>
  <si>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88630</t>
  </si>
  <si>
    <t>88631</t>
  </si>
  <si>
    <t>88715</t>
  </si>
  <si>
    <t>95563</t>
  </si>
  <si>
    <t>26,47</t>
  </si>
  <si>
    <t>92121</t>
  </si>
  <si>
    <t>92122</t>
  </si>
  <si>
    <t>92123</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</si>
  <si>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</si>
  <si>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</si>
  <si>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</si>
  <si>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</si>
  <si>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</si>
  <si>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</si>
  <si>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</si>
  <si>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</si>
  <si>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</si>
  <si>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</si>
  <si>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</si>
  <si>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</si>
  <si>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</si>
  <si>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</si>
  <si>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</si>
  <si>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</si>
  <si>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</si>
  <si>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</si>
  <si>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</si>
  <si>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</si>
  <si>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</si>
  <si>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</si>
  <si>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97010</t>
  </si>
  <si>
    <t>97011</t>
  </si>
  <si>
    <t>97012</t>
  </si>
  <si>
    <t>97013</t>
  </si>
  <si>
    <t>97014</t>
  </si>
  <si>
    <t>97015</t>
  </si>
  <si>
    <t>97016</t>
  </si>
  <si>
    <t>97017</t>
  </si>
  <si>
    <t>97018</t>
  </si>
  <si>
    <t>97031</t>
  </si>
  <si>
    <t>97032</t>
  </si>
  <si>
    <t>97033</t>
  </si>
  <si>
    <t>97034</t>
  </si>
  <si>
    <t>97039</t>
  </si>
  <si>
    <t>97040</t>
  </si>
  <si>
    <t>97041</t>
  </si>
  <si>
    <t>97046</t>
  </si>
  <si>
    <t>97047</t>
  </si>
  <si>
    <t>97048</t>
  </si>
  <si>
    <t>97062</t>
  </si>
  <si>
    <t>97063</t>
  </si>
  <si>
    <t>97064</t>
  </si>
  <si>
    <t>97065</t>
  </si>
  <si>
    <t>97066</t>
  </si>
  <si>
    <t>97067</t>
  </si>
  <si>
    <t>97621</t>
  </si>
  <si>
    <t>97622</t>
  </si>
  <si>
    <t>97623</t>
  </si>
  <si>
    <t>97624</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</si>
  <si>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</si>
  <si>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</si>
  <si>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</si>
  <si>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</si>
  <si>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</si>
  <si>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</si>
  <si>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</si>
  <si>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</si>
  <si>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</si>
  <si>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</si>
  <si>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</si>
  <si>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</si>
  <si>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</si>
  <si>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</si>
  <si>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</si>
  <si>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</si>
  <si>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</si>
  <si>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</si>
  <si>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</si>
  <si>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</si>
  <si>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</si>
  <si>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</si>
  <si>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</si>
  <si>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</si>
  <si>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</si>
  <si>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</si>
  <si>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</si>
  <si>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</si>
  <si>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</si>
  <si>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</si>
  <si>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</si>
  <si>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</si>
  <si>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</si>
  <si>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</si>
  <si>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</si>
  <si>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</si>
  <si>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</si>
  <si>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</si>
  <si>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</si>
  <si>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</si>
  <si>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95967</t>
  </si>
  <si>
    <t>99058</t>
  </si>
  <si>
    <t>99059</t>
  </si>
  <si>
    <t>99060</t>
  </si>
  <si>
    <t>99061</t>
  </si>
  <si>
    <t>99062</t>
  </si>
  <si>
    <t>99063</t>
  </si>
  <si>
    <t>99064</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</si>
  <si>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</si>
  <si>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</si>
  <si>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</si>
  <si>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</si>
  <si>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</si>
  <si>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</si>
  <si>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</si>
  <si>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</si>
  <si>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</si>
  <si>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</si>
  <si>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</si>
  <si>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</si>
  <si>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</si>
  <si>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</si>
  <si>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</si>
  <si>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</si>
  <si>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</si>
  <si>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</si>
  <si>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</si>
  <si>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</si>
  <si>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</si>
  <si>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95878</t>
  </si>
  <si>
    <t>95879</t>
  </si>
  <si>
    <t>95880</t>
  </si>
  <si>
    <t>98509</t>
  </si>
  <si>
    <t>98510</t>
  </si>
  <si>
    <t>98511</t>
  </si>
  <si>
    <t>98516</t>
  </si>
  <si>
    <t>98519</t>
  </si>
  <si>
    <t>98520</t>
  </si>
  <si>
    <t>98521</t>
  </si>
  <si>
    <t>98522</t>
  </si>
  <si>
    <t>98524</t>
  </si>
  <si>
    <t>98503</t>
  </si>
  <si>
    <t>98504</t>
  </si>
  <si>
    <t>98505</t>
  </si>
  <si>
    <t>98525</t>
  </si>
  <si>
    <t>98526</t>
  </si>
  <si>
    <t>98527</t>
  </si>
  <si>
    <t>98528</t>
  </si>
  <si>
    <t>98529</t>
  </si>
  <si>
    <t>98530</t>
  </si>
  <si>
    <t>98531</t>
  </si>
  <si>
    <t>98532</t>
  </si>
  <si>
    <t>98533</t>
  </si>
  <si>
    <t>98534</t>
  </si>
  <si>
    <t>98535</t>
  </si>
  <si>
    <t>88238</t>
  </si>
  <si>
    <t>88239</t>
  </si>
  <si>
    <t>88240</t>
  </si>
  <si>
    <t>88241</t>
  </si>
  <si>
    <t>88242</t>
  </si>
  <si>
    <t>88243</t>
  </si>
  <si>
    <t>88245</t>
  </si>
  <si>
    <t>88246</t>
  </si>
  <si>
    <t>88247</t>
  </si>
  <si>
    <t>88248</t>
  </si>
  <si>
    <t>88249</t>
  </si>
  <si>
    <t>88250</t>
  </si>
  <si>
    <t>88251</t>
  </si>
  <si>
    <t>88252</t>
  </si>
  <si>
    <t>88253</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</si>
  <si>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</si>
  <si>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</si>
  <si>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</si>
  <si>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</si>
  <si>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</si>
  <si>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</si>
  <si>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</si>
  <si>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</si>
  <si>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</si>
  <si>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</si>
  <si>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</si>
  <si>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</si>
  <si>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</si>
  <si>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</si>
  <si>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</si>
  <si>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</si>
  <si>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</si>
  <si>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</si>
  <si>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</si>
  <si>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</si>
  <si>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</si>
  <si>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</si>
  <si>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</si>
  <si>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</si>
  <si>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</si>
  <si>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</si>
  <si>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</si>
  <si>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</si>
  <si>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</si>
  <si>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</si>
  <si>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</si>
  <si>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</si>
  <si>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25,63</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</si>
  <si>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</si>
  <si>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</si>
  <si>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</si>
  <si>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</si>
  <si>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</si>
  <si>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</si>
  <si>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</si>
  <si>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</si>
  <si>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</si>
  <si>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</si>
  <si>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</si>
  <si>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</si>
  <si>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</si>
  <si>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</si>
  <si>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</si>
  <si>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</si>
  <si>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</si>
  <si>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</si>
  <si>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</si>
  <si>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</si>
  <si>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</si>
  <si>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</si>
  <si>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</si>
  <si>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</si>
  <si>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88321</t>
  </si>
  <si>
    <t>88322</t>
  </si>
  <si>
    <t>88323</t>
  </si>
  <si>
    <t>88324</t>
  </si>
  <si>
    <t>88325</t>
  </si>
  <si>
    <t>88326</t>
  </si>
  <si>
    <t>88377</t>
  </si>
  <si>
    <t>88441</t>
  </si>
  <si>
    <t>88597</t>
  </si>
  <si>
    <t>90766</t>
  </si>
  <si>
    <t>90767</t>
  </si>
  <si>
    <t>90768</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</si>
  <si>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</si>
  <si>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</si>
  <si>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</si>
  <si>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</si>
  <si>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</si>
  <si>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</si>
  <si>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</si>
  <si>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</si>
  <si>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</si>
  <si>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</si>
  <si>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</si>
  <si>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</si>
  <si>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</si>
  <si>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</si>
  <si>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</si>
  <si>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</si>
  <si>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</si>
  <si>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</si>
  <si>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</si>
  <si>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</si>
  <si>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</si>
  <si>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</si>
  <si>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</si>
  <si>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</si>
  <si>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</si>
  <si>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</si>
  <si>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</si>
  <si>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</si>
  <si>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</si>
  <si>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</si>
  <si>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</si>
  <si>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</si>
  <si>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</si>
  <si>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</si>
  <si>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</si>
  <si>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</si>
  <si>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</si>
  <si>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</si>
  <si>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</si>
  <si>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</si>
  <si>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</si>
  <si>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</si>
  <si>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</si>
  <si>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</si>
  <si>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</si>
  <si>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</si>
  <si>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</si>
  <si>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</si>
  <si>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</si>
  <si>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</si>
  <si>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</si>
  <si>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</si>
  <si>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</si>
  <si>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</si>
  <si>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</si>
  <si>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</si>
  <si>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</si>
  <si>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</si>
  <si>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</si>
  <si>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</si>
  <si>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</si>
  <si>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</si>
  <si>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</si>
  <si>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</si>
  <si>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</si>
  <si>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</si>
  <si>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</si>
  <si>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</si>
  <si>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</si>
  <si>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</si>
  <si>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</si>
  <si>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</si>
  <si>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</si>
  <si>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</si>
  <si>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</si>
  <si>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</si>
  <si>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</si>
  <si>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</si>
  <si>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</si>
  <si>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</si>
  <si>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</si>
  <si>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</si>
  <si>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</si>
  <si>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</si>
  <si>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</si>
  <si>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</si>
  <si>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</si>
  <si>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</si>
  <si>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</si>
  <si>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</si>
  <si>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</si>
  <si>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</si>
  <si>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</si>
  <si>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</si>
  <si>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</si>
  <si>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</si>
  <si>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</si>
  <si>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</si>
  <si>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</si>
  <si>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</si>
  <si>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</si>
  <si>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</si>
  <si>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</si>
  <si>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</si>
  <si>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</si>
  <si>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</si>
  <si>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</si>
  <si>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</si>
  <si>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</si>
  <si>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</si>
  <si>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</si>
  <si>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</si>
  <si>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</si>
  <si>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</si>
  <si>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</si>
  <si>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</si>
  <si>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</si>
  <si>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</si>
  <si>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</si>
  <si>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</si>
  <si>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</si>
  <si>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</si>
  <si>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</si>
  <si>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</si>
  <si>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</si>
  <si>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</si>
  <si>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</si>
  <si>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</si>
  <si>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</si>
  <si>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</si>
  <si>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</si>
  <si>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</si>
  <si>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</si>
  <si>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</si>
  <si>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</si>
  <si>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</si>
  <si>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</si>
  <si>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</si>
  <si>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</si>
  <si>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</si>
  <si>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</si>
  <si>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</si>
  <si>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</si>
  <si>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</si>
  <si>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 xml:space="preserve"> MES</t>
  </si>
  <si>
    <t xml:space="preserve"> M2</t>
  </si>
  <si>
    <t xml:space="preserve"> UN</t>
  </si>
  <si>
    <t xml:space="preserve"> M3</t>
  </si>
  <si>
    <t>PINTURA ELETROSTATICA SOBRE ESQUADRIA DE ALUMINIO</t>
  </si>
  <si>
    <t>INDICE SUPORTE CALIFORNIA,POR 1 PONTO,COMPACTACAO COM ENERGI</t>
  </si>
  <si>
    <t>A PROCTOR NORMAL</t>
  </si>
  <si>
    <t>A AASHO INTERMEDIARIA</t>
  </si>
  <si>
    <t>A AASHO MODIFICADA</t>
  </si>
  <si>
    <t>INDICE SUPORTE CALIFORNIA,POR 3 PONTOS,COMPACTACAO COM ENERG</t>
  </si>
  <si>
    <t>IA PROCTOR NORMAL</t>
  </si>
  <si>
    <t>IA AASHO INTERMEDIARIA</t>
  </si>
  <si>
    <t>IA AASHO MODIFICADA</t>
  </si>
  <si>
    <t>INDICE SUPORTE CALIFORNIA,POR 5 PONTOS,COMPACTACAO COM ENERG</t>
  </si>
  <si>
    <t>ADENSAMENTO:PAR DE ENSAIOS PARA DETERMINACAO DO FATOR DE COR</t>
  </si>
  <si>
    <t>RECAO DE COEFICIENTE DE RECALQUE</t>
  </si>
  <si>
    <t>TRIAXIAL NAO DRENADO,PRE-ADENSADO,EM AMOSTRA NATURAL,POR COR</t>
  </si>
  <si>
    <t>PO DE PROVA</t>
  </si>
  <si>
    <t>TRIAXIAL NAO DRENADO,PRE-ADENSADO,EM AMOSTRA MOLDADA,POR COR</t>
  </si>
  <si>
    <t>DURABILIDADE POR MOLHAGEM E SECAGEM,EM SOLO-CIMENTO,POR ENSA</t>
  </si>
  <si>
    <t>IO</t>
  </si>
  <si>
    <t>SONDAGEM MANUAL,COM TRADO CAVADEIRA,POR METRO LINEAR OU FRAC</t>
  </si>
  <si>
    <t>AO</t>
  </si>
  <si>
    <t>SONDAGEM DE RECONHECIMENTO A TRADO MANUAL DE 4".PARA TRADO D</t>
  </si>
  <si>
    <t>E 6",ACRESCENTAR 50% AO VALOR DESTE ITEM</t>
  </si>
  <si>
    <t>SONDAGEM EXPEDITA,DE SIMPLES RECONHECIMENTO A PERCUSSAO,EXCL</t>
  </si>
  <si>
    <t>USIVAMENTE POR LAVAGEM,DIAMETRO DE 2",INCLUSIVE DESLOCAMENTO</t>
  </si>
  <si>
    <t xml:space="preserve"> E INSTALACAO</t>
  </si>
  <si>
    <t>ENSAIO DE PALHETA("VANE TEST")REALIZADO NO CAMPO,EXCLUSIVE P</t>
  </si>
  <si>
    <t>ERFURACAO</t>
  </si>
  <si>
    <t>CLASSIFICACAO MACROSCOPICA DE AMOSTRAS DE SONDAGEM ROTATIVA,</t>
  </si>
  <si>
    <t>COM LAMINA DE ROCHA</t>
  </si>
  <si>
    <t>BRITAGEM EM LABORATORIO,DE BLOCOS DE ROCHA,MATACOES OU TESTE</t>
  </si>
  <si>
    <t>MUNHOS DE SONDAGEM ROTATIVA,POR AMOSTRA REPRESENTATIVA</t>
  </si>
  <si>
    <t>MINI-CBR E EXPANSAO DE SOLO COMPACTADO EM EQUIPAMENTO MINIAT</t>
  </si>
  <si>
    <t>URA</t>
  </si>
  <si>
    <t>DETERMINACAO DA PERDA DE MASSA POR IMERSAO DE SOLOS COMPACTA</t>
  </si>
  <si>
    <t>DOS EM EQUIPAMENTO MINIATURA</t>
  </si>
  <si>
    <t>EXTRACAO DE AMOSTRA INDEFORMADA EM BLOCOS DE 30X30X30CM,INCL</t>
  </si>
  <si>
    <t>USIVE EMBALAGEM DE MADEIRA,EXCLUSIVE TRANSPORTE</t>
  </si>
  <si>
    <t>CLASSIFICACAO DE SOLOS TROPICAIS PARA FINALIDADES RODOVIARIA</t>
  </si>
  <si>
    <t>S,UTILIZANDO CORPOS DE PROVA COMPACTADOS EM EQUIPAMENTO MINI</t>
  </si>
  <si>
    <t>ATURA</t>
  </si>
  <si>
    <t>EXTRACAO DE AMOSTRA INDEFORMADA EM ANEL BISELADO,EXCLUSIVE T</t>
  </si>
  <si>
    <t>RANSPORTE</t>
  </si>
  <si>
    <t>EXTRACAO DE AMOSTRA TIPO "SHELBY" DURANTE SERVICO DE SONDAGE</t>
  </si>
  <si>
    <t>M DO SOLO,EXCLUSIVE TRANSPORTE</t>
  </si>
  <si>
    <t>AMOSTRA DE SOLO - PREPARACAO PARA ENSAIOS DE COMPACTACAO E E</t>
  </si>
  <si>
    <t>NSAIOS DE CARACTERIZACAO</t>
  </si>
  <si>
    <t>GRAOS DE SOLOS QUE PASSAM NA PENEIRA DE MALHA 4,8MM - DETERM</t>
  </si>
  <si>
    <t>INACAO DA MASSA ESPECIFICA</t>
  </si>
  <si>
    <t>ENSAIO DE PERDA D'AGUA DURANTE A SONDAGEM ROTATIVA EM ROCHA,</t>
  </si>
  <si>
    <t xml:space="preserve"> CONSTANDO DE 3 ESTAGIOS DE PRESSAO</t>
  </si>
  <si>
    <t>CONSTANDO DE 5 ESTAGIOS DE PRESSAO</t>
  </si>
  <si>
    <t>ENSAIO DE CARACTERIZACAO GEOTECNICA DE SOLOS,COM UTILIZACAO</t>
  </si>
  <si>
    <t>DE DILATOMETRO,EXCLUSIVE PERFURACAO</t>
  </si>
  <si>
    <t>QUALIDADE DA AREIA COM ANALISE GRANULOMETRICA E INDICE DE MA</t>
  </si>
  <si>
    <t>TERIA ORGANICA</t>
  </si>
  <si>
    <t>QUALIDADE DE AGREGADO PELO USO DE SOLUCAO DE SULFATO DE SODI</t>
  </si>
  <si>
    <t>O OU MAGNESIO,EM AGREGADO MIUDO</t>
  </si>
  <si>
    <t>O OU MAGNESIO,EM AGREGADO GRAUDO</t>
  </si>
  <si>
    <t>REMATE OU CAPEAMENTO DE CORPO DE PROVA CILINDRICO,DE 15X30CM</t>
  </si>
  <si>
    <t xml:space="preserve"> POR TOPO</t>
  </si>
  <si>
    <t>RESISTENCIA A COMPRESSAO DE CORPO DE PROVA CILINDRICO DE 15X</t>
  </si>
  <si>
    <t>30CM,POR CORPO DE PROVA</t>
  </si>
  <si>
    <t>RESISTENCIA A COMPRESSAO SIMPLES DE CORPO DE PROVA DE ARGAMA</t>
  </si>
  <si>
    <t>SSA DE CONCRETO,COM 5X10CM,POR CORPO DE PROVA</t>
  </si>
  <si>
    <t>RESISTENCIA A TRACAO,NA FLEXAO,EM CORPO DE PROVA PRISMATICO,</t>
  </si>
  <si>
    <t>COM ESFORCO ATE 5T</t>
  </si>
  <si>
    <t>COM ESFORCO DE 5 ATE 30T</t>
  </si>
  <si>
    <t>COM ESFORCO DE 30 ATE 200T</t>
  </si>
  <si>
    <t>RESISTENCIA A COMPRESSAO SIMPLES DE CORPO DE PROVA,COM AUXIL</t>
  </si>
  <si>
    <t>IO DE ESCLEROMETRO,POR CORPO DE PROVA</t>
  </si>
  <si>
    <t>DOSAGEM COM ESTUDO GRANULOMETRICO DOS AGREGADOS,DETERMINACAO</t>
  </si>
  <si>
    <t xml:space="preserve"> DE UM TRACO A PARTIR DOS GRAFICOS OBTIDOS DE MISTURAS EXPER</t>
  </si>
  <si>
    <t>IMENTAIS E COM RUPTURA DE CORPO DE PROVA,DE 15X30CM,AOS 3,7</t>
  </si>
  <si>
    <t>E 28 DIAS DE IDADE,UTILIZANDO COMO MATERIAIS CIMENTO,UM AGRE</t>
  </si>
  <si>
    <t>GADO GRAUDO E UM AGREGADO MIUDO</t>
  </si>
  <si>
    <t>E 28 DIAS DE IDADE,PARA CADA AGREGADO MIUDO ADICIONAL AO ITE</t>
  </si>
  <si>
    <t>M 01.001.0130</t>
  </si>
  <si>
    <t>E 28 DIAS DE IDADE,PARA CADA AGREGADO GRAUDO ADICIONAL AO IT</t>
  </si>
  <si>
    <t>EM 01.001.0130</t>
  </si>
  <si>
    <t>DETERMINACAO DE OUTROS TRACOS A PARTIR DOS MESMOS GRAFICOS,M</t>
  </si>
  <si>
    <t>ENCIONADOS NO ITEM 01.001.0130,POR TRACO</t>
  </si>
  <si>
    <t>DOSAGEM COM ESTUDO GRANULOMETRICO DOS AGREGADOS,POR TRACO AD</t>
  </si>
  <si>
    <t>ICIONAL AO ITEM 01.001.0130,A PARTIR DOS GRAFICOS OBTIDOS DE</t>
  </si>
  <si>
    <t xml:space="preserve"> MISTURAS EXPERIMENTAIS E COM RUPTURA DE CORPO DE PROVA,DE 1</t>
  </si>
  <si>
    <t>5X30CM,AOS 3,7 E 28 DIAS DE IDADE,UTILIZANDO AGREGADOS DA ME</t>
  </si>
  <si>
    <t>SMA QUALIDADE,POREM EM PROPORCOES DIFERENTES DE CIMENTO,UM A</t>
  </si>
  <si>
    <t>GREGADO MIUDO E UM AGREGADO GRAUDO</t>
  </si>
  <si>
    <t xml:space="preserve"> MISTURAS EXPERIMENTAIS E COM RUPTURA DO CORPO DE PROVA,DE 1</t>
  </si>
  <si>
    <t>SMA QUALIDADE,POREM EM PROPORCOES DIFERENTES DE CIMENTO,MAIS</t>
  </si>
  <si>
    <t xml:space="preserve"> DE UM AGREGADO MIUDO E MAIS DE UM AGREGADO GRAUDO</t>
  </si>
  <si>
    <t xml:space="preserve"> DE MAIS TRACOS A PARTIR DOS GRAFICOS OBTIDOS DE MISTURAS EX</t>
  </si>
  <si>
    <t>PERIMENTAIS E COM RUPTURA DE CORPO DE PROVA,DE 15X30CM,AOS 3</t>
  </si>
  <si>
    <t>,7 E 28 DIAS DE IDADE,UTILIZANDO AGREGADOS DA MESMA QUALIDAD</t>
  </si>
  <si>
    <t>E,POREM EM PROPORCOES DIFERENTES DE CIMENTO,MAIS DE UM AGREG</t>
  </si>
  <si>
    <t>ADO MIUDO E MAIS DE UM AGREGADO GRAUDO</t>
  </si>
  <si>
    <t>TRACADO DAS CURVAS QUE CORRELACIONAM A RESISTENCIA A COMPRES</t>
  </si>
  <si>
    <t>SAO AO FATOR AGUA-CIMENTO,COM MOLDAGEM DE 24 CORPOS-DE-PROVA</t>
  </si>
  <si>
    <t xml:space="preserve"> CILINDRICOS DE CONCRETO,DE 15X30CM,COM TRACOS 1:5,1:6,1:7,1</t>
  </si>
  <si>
    <t>:8 E DETERMINACAO DAS TENSOES DE RUPTURA A COMPRESSAO AOS 3,</t>
  </si>
  <si>
    <t>7 E 28 DIAS DE IDADE(AMOSTRAS 6 SACOS DE CIMENTO)</t>
  </si>
  <si>
    <t>AVALIACAO DA ESPESSURA DE CARBONATACAO,POR PONTO,EM ESTRUTUR</t>
  </si>
  <si>
    <t>AS DE CONCRETO ARMADO OU PROTENDIDO,ATRAVES DE ASPERSAO DE S</t>
  </si>
  <si>
    <t>OLUCAO DE FENOLFTALEINA,INCLUSIVE COLETA DA AMOSTRA</t>
  </si>
  <si>
    <t>DETERMINACAO DO TEOR DE CLORETOS,POR AMOSTRA,EM ESTRUTURAS D</t>
  </si>
  <si>
    <t>E CONCRETO ARMADO OU PROTENDIDO,CONFORME NORMA DA ACI-318/31</t>
  </si>
  <si>
    <t>-BR36,INCLUSIVE COLETA DA AMOSTRA</t>
  </si>
  <si>
    <t>DETERMINACAO DO TEOR DE SULFATOS,POR AMOSTRA,EM ESTRUTURAS D</t>
  </si>
  <si>
    <t>E CONCRETO ARMADO OU PROTENDIDO,CONFORME BOLETIM N°25 DO IPT</t>
  </si>
  <si>
    <t>,INCLUSIVE COLETA DA AMOSTRA</t>
  </si>
  <si>
    <t>ENSAIO DE RESISTENCIA A TRACAO SIMPLES,POR COMPRESSAO DIAMET</t>
  </si>
  <si>
    <t>RAL DE CORPOS DE PROVA CILINDRICOS DE 15X30CM,EXCLUSIVE CORP</t>
  </si>
  <si>
    <t>O DE PROVA</t>
  </si>
  <si>
    <t>RESISTENCIA A COMPRESSAO E TRACAO,MODULO DE ELASTICIDADE DIN</t>
  </si>
  <si>
    <t>AMICA,EXCLUSIVE CORPO DE PROVA</t>
  </si>
  <si>
    <t>DETERMINACAO DO AR INCORPORADO EM CONCRETO,EXCLUSIVE CORPO D</t>
  </si>
  <si>
    <t>E PROVA</t>
  </si>
  <si>
    <t>MOLDAGEM E COLETA DE CORPO DE PROVA DE CONCRETO,EXECUTADO PO</t>
  </si>
  <si>
    <t>R FIRMA ESPECIALIZADA,INCLUSIVE TRANSPORTE ATE 50KM</t>
  </si>
  <si>
    <t>R FIRMA ESPECIALIZADA,INCLUSIVE TRANSPORTE PARA UMA DISTANCI</t>
  </si>
  <si>
    <t>A DE 51 A 100KM</t>
  </si>
  <si>
    <t>A DE 101 A 250KM</t>
  </si>
  <si>
    <t>CONTROLE TECNOLOGICO DE OBRAS EM CONCRETO ARMADO CONSIDERAND</t>
  </si>
  <si>
    <t>O APENAS O CONTROLE DO CONCRETO E CONSTANDO DE COLETA,MOLDAG</t>
  </si>
  <si>
    <t>EM E CAPEAMENTO DE CORPOS DE PROVA,TRANSPORTE ATE 50KM,ENSAI</t>
  </si>
  <si>
    <t>EM E CAPEAMENTO DE CORPOS DE PROVA,TRANSPORTE ATE 100KM,ENSA</t>
  </si>
  <si>
    <t>EM E CAPEAMENTO DE CORPOS DE PROVA,TRANSPORTE ATE 250KM,ENSA</t>
  </si>
  <si>
    <t>EFEITO DO CALOR E DO AR,POR PERCENTAGEM DA PENETRACAO ORIGIN</t>
  </si>
  <si>
    <t>AL</t>
  </si>
  <si>
    <t>DETERMINACAO,COM AUXILIO DE SONDA ROTATIVA,DA DENSIDADE DE M</t>
  </si>
  <si>
    <t>ISTURA COMPACTADA,POR CORPO DE PROVA</t>
  </si>
  <si>
    <t>DETERMINACAO DA RESISTENCIA A TRACAO POR COMPRESSAO DIAMETRA</t>
  </si>
  <si>
    <t>L DE MISTURAS BETUMINOSAS</t>
  </si>
  <si>
    <t>DETERMINACAO DO MODULO DE RESISTENCIA DE MISTURAS BETUMINOSA</t>
  </si>
  <si>
    <t>S</t>
  </si>
  <si>
    <t>DETERMINACAO DE MASSA ESPECIFICA APARENTE "IN SITU" COM EMPR</t>
  </si>
  <si>
    <t>EGO DO FRASCO DE AREIA</t>
  </si>
  <si>
    <t>DETERMINACAO DOS COMPOSTOS PRINCIPAIS PRESENTES NO CIMENTO P</t>
  </si>
  <si>
    <t>ORTLAND</t>
  </si>
  <si>
    <t>CONTROLE TECNOLOGICO DE OBRAS,CONSIDERANDO APENAS O CONTROLE</t>
  </si>
  <si>
    <t xml:space="preserve"> DAS ARMADURAS,CONSTANDO DE COLETA DE CORPOS DE PROVA,TRANSP</t>
  </si>
  <si>
    <t>ORTE ATE 50KM,ENSAIO DE DOBRAMENTO E DE TRACAO SIMPLES,MEDID</t>
  </si>
  <si>
    <t>O POR TONELADA DE ACO GEOMETRICAMENTE NECESSARIO</t>
  </si>
  <si>
    <t>ORTE ATE 100KM,ENSAIO DE DOBRAMENTO E DE TRACAO SIMPLES,MEDI</t>
  </si>
  <si>
    <t>DO POR TONELADA DE ACO GEOMETRICAMENTE NECESSARIO</t>
  </si>
  <si>
    <t>ORTE ATE 250KM,ENSAIO DE DOBRAMENTO E DE TRACAO SIMPLES,MEDI</t>
  </si>
  <si>
    <t>FLEXAO POR IMPACTO,COM TRACADO DO DIAGRAMA TENSAO X DEFORMAC</t>
  </si>
  <si>
    <t>AO ESPECIFICA,NA TEMPERATURA AMBIENTE</t>
  </si>
  <si>
    <t>TRACAO COM MEDIDAS DE DEFORMACAO(0,2%),INCLUSIVE TRACADO DE</t>
  </si>
  <si>
    <t>GRAFICOS SENDO O ESFORCO ATE 5T</t>
  </si>
  <si>
    <t>GRAFICOS,SENDO O ESFORCO DE 5 ATE 30T</t>
  </si>
  <si>
    <t>GRAFICOS SENDO O ESFORCO DE 30 ATE 200T</t>
  </si>
  <si>
    <t>COMPRESSAO DIAMETRAL EM TUBOS OU CALHAS DE CONCRETO SIMPLES,</t>
  </si>
  <si>
    <t>DIAMETRO ATE 0,30M</t>
  </si>
  <si>
    <t>DIAMETRO ACIMA DE 0,30M</t>
  </si>
  <si>
    <t>COMPRESSAO DIAMETRAL EM TUBOS OU CALHAS DE CONCRETO ARMADO,D</t>
  </si>
  <si>
    <t>IAMETRO DE 0,30 A 0,60M</t>
  </si>
  <si>
    <t>IAMETRO DE 0,60 A 1,20M</t>
  </si>
  <si>
    <t>IAMETRO DE 1,20 A 2,00M</t>
  </si>
  <si>
    <t>VERIFICACAO DA QUALIDADE PARA POSSIBILIDADE DE EMPREGO EM PR</t>
  </si>
  <si>
    <t>EPARO DE CONCRETO</t>
  </si>
  <si>
    <t>ENSAIO COMPARATIVO DE RESISTENCIA A COMPRESSAO DE CORPOS DE</t>
  </si>
  <si>
    <t>PROVA DE ARGAMASSA</t>
  </si>
  <si>
    <t>DETERMINACAO DAS CONSTANTES ELASTICAS DOS MATERIAIS DE CONST</t>
  </si>
  <si>
    <t>RUCAO(PROCESSO MECANICO OU ELETRONICO)</t>
  </si>
  <si>
    <t>DETERMINACAO DA DEFORMACAO DE PAVIMENTOS COM O AUXILIO DA VI</t>
  </si>
  <si>
    <t>GA BENKELMANN,POR PONTO</t>
  </si>
  <si>
    <t>EXTRACAO COM O AUXILIO DE SONDA ROTATIVA,DE CORPOS DE PROVA</t>
  </si>
  <si>
    <t>COM 15CM DE DIAMETRO,EM PAVIMENTOS COM REVESTIMENTO BETUMINO</t>
  </si>
  <si>
    <t>SO,COM ATE 10CM DE ESPESSURA,POR CORPO DE PROVA</t>
  </si>
  <si>
    <t>EXTRACAO,COM O AUXILIO DE SONDA ROTATIVA,DE CORPOS DE PROVA</t>
  </si>
  <si>
    <t>SO,COM MAIS DE 10CM DE ESPESSURA,POR CORPO DE PROVA</t>
  </si>
  <si>
    <t>COM 15CM DE DIAMETRO,EM PAVIMENTOS COM PLACAS DE CONCRETO,CO</t>
  </si>
  <si>
    <t>M ATE 15CM DE ESPESSURA,POR CORPO DE PROVA</t>
  </si>
  <si>
    <t>M ESPESSURA ENTRE 15 E 20CM,POR CORPO DE PROVA</t>
  </si>
  <si>
    <t>M MAIS DE 20CM DE ESPESSURA,POR CORPO DE PROVA</t>
  </si>
  <si>
    <t>ENSAIOS PARA RECUPERACAO DE CORROSAO EM ARMADURAS,CONSTANDO</t>
  </si>
  <si>
    <t>DE ENSAIO DO POTENCIAL ELETRICO DA ARMADURA EM RELACAO AO EL</t>
  </si>
  <si>
    <t>EMENTO ESTRUTURAL QUE A CERCA</t>
  </si>
  <si>
    <t>ENSAIOS PARA RECUPERACAO DE ARMADURAS,CONSTANDO DE APLICACAO</t>
  </si>
  <si>
    <t xml:space="preserve"> DE LAPIS COLORIMETRICO PARA TESTES DE PH E AVALIACAO DA FRE</t>
  </si>
  <si>
    <t>NTE DE CARBONATACAO</t>
  </si>
  <si>
    <t>DE CRAVACAO POR AMOSTRAGEM,EM DIVERSAS LAJES E VIGAS,DE PINO</t>
  </si>
  <si>
    <t>S LISOS PARA ESTIMATIVA DA TENSAO DE COMPRESSAO DO CONCRETO</t>
  </si>
  <si>
    <t>SONDAGEM ROTATIVA COM COROA DE WIDIA,EM SOLO,DIAMETRO AX,VER</t>
  </si>
  <si>
    <t>TICAL,INCLUSIVE DESLOCAMENTO DENTRO DO CANTEIRO E INSTALACAO</t>
  </si>
  <si>
    <t xml:space="preserve"> DA SONDA EM CADA FURO</t>
  </si>
  <si>
    <t>SONDAGEM ROTATIVA COM COROA DE WIDIA,EM SOLO,DIAMETRO AX,HOR</t>
  </si>
  <si>
    <t>IZONTAL,INCLUSIVE DESLOCAMENTO DENTRO DO CANTEIRO E INSTALAC</t>
  </si>
  <si>
    <t>AO DA SONDA EM CADA FURO</t>
  </si>
  <si>
    <t>SONDAGEM ROTATIVA COM COROA DE WIDIA,EM SOLO,DIAMETRO BX,VER</t>
  </si>
  <si>
    <t>SONDAGEM ROTATIVA COM COROA DE WIDIA,EM SOLO,DIAMETRO BX,HOR</t>
  </si>
  <si>
    <t>SONDAGEM ROTATIVA COM COROA DE WIDIA,EM SOLO,DIAMETRO NX,VER</t>
  </si>
  <si>
    <t>SONDAGEM ROTATIVA COM COROA DE WIDIA,EM SOLO,DIAMETRO NX,HOR</t>
  </si>
  <si>
    <t>SONDAGEM ROTATIVA COM COROA DE WIDIA,EM SOLO,DIAMETRO H,VERT</t>
  </si>
  <si>
    <t>ICAL,INCLUSIVE DESLOCAMENTO DENTRO DO CANTEIRO E INSTALACAO</t>
  </si>
  <si>
    <t>DA SONDA EM CADA FURO</t>
  </si>
  <si>
    <t>SONDAGEM ROTATIVA COM COROA DE WIDIA,EM SOLO,DIAMETRO H,HORI</t>
  </si>
  <si>
    <t>ZONTAL,INCLUSIVE DESLOCAMENTO DENTRO DO CANTEIRO E INSTALACA</t>
  </si>
  <si>
    <t>O DA SONDA EM CADA FURO</t>
  </si>
  <si>
    <t>SONDAGEM ROTATIVA COM COROA DE WIDIA,EM ALTERACAO DE ROCHA,D</t>
  </si>
  <si>
    <t>IAMETRO AX,VERTICAL,INCLUSIVE DESLOCAMENTO DENTRO DO CANTEIR</t>
  </si>
  <si>
    <t>O E INSTALACAO DA SONDA EM CADA FURO</t>
  </si>
  <si>
    <t>SONDAGEM ROTATIVA COM COROA DE WIDIA,EM ALTERACAO DE ROCHA,</t>
  </si>
  <si>
    <t>DIAMETRO BX,VERTICAL,INCLUSIVE DESLOCAMENTO DENTRO DO CANTEI</t>
  </si>
  <si>
    <t>RO E INSTALACAO DA SONDA EM CADA FURO</t>
  </si>
  <si>
    <t>DIAMETRO NX,VERTICAL,INCLUSIVE DESLOCAMENTO DENTRO DO CANTEI</t>
  </si>
  <si>
    <t>DIAMETRO H,VERTICAL,INCLUSIVE DESLOCAMENTO DENTRO DO CANTEIR</t>
  </si>
  <si>
    <t>SONDAGEM ROTATIVA COM COROA DE WIDIA,EM ROCHA SA,DIAMETRO AX</t>
  </si>
  <si>
    <t>,VERTICAL,INCLUSIVE DESLOCAMENTO DENTRO DO CANTEIRO E INSTAL</t>
  </si>
  <si>
    <t>ACAO DA SONDA EM CADA FURO</t>
  </si>
  <si>
    <t>SONDAGEM ROTATIVA COM COROA DE WIDIA,EM ROCHA SA,DIAMETRO BX</t>
  </si>
  <si>
    <t>,VERTICAL,INCLUSIVE DESLOCAMNETO DENTRO DO CANTEIRO E INSTAL</t>
  </si>
  <si>
    <t>SONDAGEM ROTATIVA COM COROA DE WIDIA,EM ROCHA SA,DIAMETRO NX</t>
  </si>
  <si>
    <t>SONDAGEM ROTATIVA COM COROA DE WIDIA,EM ROCHA SA,DIAMETRO H,</t>
  </si>
  <si>
    <t>VERTICAL,INCLUSIVE DESLOCAMENTO DENTRO DO CANTEIRO E INSTALA</t>
  </si>
  <si>
    <t>CAO DA SONDA EM CADA FURO</t>
  </si>
  <si>
    <t>PERFURACAO ROTATIVA COM COROA DE WIDIA,EM SOLO,DIAMETRO AX,V</t>
  </si>
  <si>
    <t>ERTICAL,INCLUSIVE DESLOCAMENTO DENTRO DO CANTEIRO E INSTALAC</t>
  </si>
  <si>
    <t>PERFURACAO ROTATIVA COM COROA DE WIDIA,EM SOLO,DIAMETRO AX,H</t>
  </si>
  <si>
    <t>ORIZONTAL,INCLUSIVE DESLOCAMENTO DENTRO DO CANTEIRO E INSTAL</t>
  </si>
  <si>
    <t>PERFURACAO ROTATIVA COM COROA DE WIDIA,EM SOLO,DIAMETRO BX,V</t>
  </si>
  <si>
    <t>PERFURACAO ROTATIVA COM COROA DE WIDIA,EM SOLO,DIAMETRO BX,H</t>
  </si>
  <si>
    <t>PERFURACAO ROTATIVA COM COROA DE WIDIA,EM SOLO,DIAMETRO NX,V</t>
  </si>
  <si>
    <t>PERFURACAO ROTATIVA COM COROA DE WIDIA,EM SOLO,DIAMETRO NX,H</t>
  </si>
  <si>
    <t>PERFURACAO ROTATIVA COM COROA DE WIDIA,EM SOLO,DIAMETRO H,VE</t>
  </si>
  <si>
    <t>RTICAL,INCLUSIVE DESLOCAMENTO DENTRO DO CANTEIRO E INSTALACA</t>
  </si>
  <si>
    <t>PERFURACAO ROTATIVA COM COROA DE WIDIA,EM SOLO,DIAMETRO H,HO</t>
  </si>
  <si>
    <t>RIZONTAL,INCLUSIVE DESLOCAMENTO DENTRO DO CANTEIRO E INSTALA</t>
  </si>
  <si>
    <t>PERFURACAO ROTATIVA COM COROA DE WIDIA,EM SOLO,DIAMETRO 5",V</t>
  </si>
  <si>
    <t>PERFURACAO ROTATIVA COM COROA DE WIDIA,EM SOLO,DIAMETRO 6",V</t>
  </si>
  <si>
    <t>PERFURACAO ROTATIVA COM COROA DE WIDIA,EM SOLO,DIAMETRO 8",V</t>
  </si>
  <si>
    <t>PERFURACAO ROTATIVA COM COROA DE WIDIA,EM SOLO,DIAMETRO 10",</t>
  </si>
  <si>
    <t>PERFURACAO ROTATIVA COM COROA DE WIDIA,EM SOLO,DIAMETRO 12",</t>
  </si>
  <si>
    <t>PERFURACAO ROTATIVA COM COROA DE WIDIA,EM SOLO,DIAMETRO 14",</t>
  </si>
  <si>
    <t>PERFURACAO ROTATIVA COM COROA DE WIDIA,EM SOLO,DIAMETRO 16",</t>
  </si>
  <si>
    <t>PERFURACAO ROTATIVA COM COROA DE WIDIA,EM ALTERACAO DE ROCHA</t>
  </si>
  <si>
    <t>,DIAMETRO AX,VERTICAL,INCLUSIVE DESLOCAMENTO DENTRO DO CANTE</t>
  </si>
  <si>
    <t>IRO E INSTALACAO DA SONDA EM CADA FURO</t>
  </si>
  <si>
    <t>,DIAMETRO BX,VERTICAL,INCLUSIVE DESLOCAMENTO DENTRO DO CANTE</t>
  </si>
  <si>
    <t>,DIAMETRO NX,VERTICAL,INCLUSIVE DESLOCAMENTO DENTRO DO CANTE</t>
  </si>
  <si>
    <t>PERFURACAO ROTATIVA COM COROA DE WIDIA,EM ALTERACAO EM ROCHA</t>
  </si>
  <si>
    <t>,DIAMETRO H,VERTICAL,INCLUSIVE DESLOCAMENTO DENTRO DO CANTEI</t>
  </si>
  <si>
    <t>,DIAMETRO 5",VERTICAL,INCLUSIVE DESLOCAMENTO DENTRO DO CANTE</t>
  </si>
  <si>
    <t>,DIAMETRO 6",VERTICAL,INCLUSIVE DESLOCAMENTO DENTRO DO CANTE</t>
  </si>
  <si>
    <t>,DIAMETRO 8",VERTICAL,INCLUSIVE DESLOCAMENTO DENTRO DO CANTE</t>
  </si>
  <si>
    <t>,DIAMETRO 10",VERTICAL,INCLUSIVE DESLOCAMENTO DENTRO DO CANT</t>
  </si>
  <si>
    <t>EIRO E INSTALACAO DA SONDA EM CADA FURO</t>
  </si>
  <si>
    <t>,DIAMETRO 12",VERTICAL,INCLUSIVE DESLOCAMENTO DENTRO DO CANT</t>
  </si>
  <si>
    <t>,DIAMETRO 14",VERTICAL,INCLUSIVE DESLOCAMENTO DENTRO DO CANT</t>
  </si>
  <si>
    <t>,DIAMETRO 16",VERTICAL,INCLUSIVE DESLOCAMENTO DENTRO DO CANT</t>
  </si>
  <si>
    <t>PERFURACAO ROTATIVA COM COROA DE WIDIA,EM ROCHA SA,DIAMETRO</t>
  </si>
  <si>
    <t>AX,VERTICAL,INCLUSIVE DESLOCAMENTO DENTRO DO CANTEIRO E INST</t>
  </si>
  <si>
    <t>ALACAO DA SONDA EM CADA FURO</t>
  </si>
  <si>
    <t>BX,VERTICAL,INCLUSIVE DESLOCAMENTO DENTRO DO CANTEIRO E INST</t>
  </si>
  <si>
    <t>NX,VERTICAL,INCLUSIVE DESLOCAMENTO DENTRO DO CANTEIRO E INST</t>
  </si>
  <si>
    <t>H,VERTICAL,INCLUSIVE DESLOCAMENTO DENTRO DO CANTEIRO E INSTA</t>
  </si>
  <si>
    <t>LACAO DA SONDA EM CADA FURO</t>
  </si>
  <si>
    <t>5",VERTICAL,INCLUSIVE DESLOCAMENTO DENTRO DO CANTEIRO E INST</t>
  </si>
  <si>
    <t>6",VERTICAL,INCLUSIVE DESLOCAMENTO DENTRO DO CANTEIRO E INST</t>
  </si>
  <si>
    <t>8",VERTICAL,INCLUSIVE DESLOCAMENTO DENTRO DO CANTEIRO E INST</t>
  </si>
  <si>
    <t>10",VERTICAL,INCLUSIVE DESLOCAMENTO DENTRO DO CANTEIRO E IN</t>
  </si>
  <si>
    <t>STALACAO DA SONDA EM CADA FURO</t>
  </si>
  <si>
    <t>12",VERTICAL,INCLUSIVE DESLOCAMENTO DENTRO DO CANTEIRO E IN</t>
  </si>
  <si>
    <t>14",VERTICAL,INCLUSIVE DESLOCAMENTO DENTRO DO CANTEIRO E IN</t>
  </si>
  <si>
    <t>16",VERTICAL,INCLUSIVE DESLOCAMENTO DENTRO DO CANTEIRO E IN</t>
  </si>
  <si>
    <t>SONDAGEM A PERCUSSAO,EM TERRENO COMUM,COM ENSAIO DE PENETRAC</t>
  </si>
  <si>
    <t>AO,DIAMETRO 3",INCLUSIVE DESLOCAMENTO DENTRO DO CANTEIRO E I</t>
  </si>
  <si>
    <t>NSTALACAO DA SONDA EM CADA FURO</t>
  </si>
  <si>
    <t>AO,DIAMETRO 4.1/2",INCLUSIVE DESLOCAMENTO DENTRO DO CANTEIRO</t>
  </si>
  <si>
    <t xml:space="preserve"> E INSTALACAO DA SONDA EM CADA FURO</t>
  </si>
  <si>
    <t>AO,DIAMETRO 6",INCLUSIVE DESLOCAMENTO DENTRO DO CANTEIRO E I</t>
  </si>
  <si>
    <t>AO,DIAMETRO 8",INCLUSIVE DESLOCAMENTO DENTRO DO CANTEIRO E I</t>
  </si>
  <si>
    <t>AO,DIAMETRO 10",INCLUSIVE DESLOCAMENTO DENTRO DO CANTEIRO E</t>
  </si>
  <si>
    <t>INSTALACAO DA SONDA EM CADA FURO</t>
  </si>
  <si>
    <t>SONDAGEM A PERCUSSAO,SOB LAMINA D'AGUA DE RIOS E LAGOAS,COM</t>
  </si>
  <si>
    <t>ENSAIO DE PENETRACAO,DIAMETRO 3",INCLUSIVE DESLOCAMENTO DENT</t>
  </si>
  <si>
    <t>ENSAIO DE PENETRACAO,DIAMETRO 4.1/2",INCLUSIVE DESLOCAMENTO</t>
  </si>
  <si>
    <t>ENSAIO DE PENETRACAO,DIAMETRO 6",INCLUSIVE DESLOCAMENTO DENT</t>
  </si>
  <si>
    <t>PERFURACAO A PERCUSSAO,EM TERRENO COMUM,DIAMETRO 3",INCLUSIV</t>
  </si>
  <si>
    <t>E DESLOCAMENTO DENTRO DO CANTEIRO E INSTALACAO DA SONDA EM C</t>
  </si>
  <si>
    <t>ADA FURO</t>
  </si>
  <si>
    <t>PERFURACAO A PERCUSSAO,EM TERRENO COMUM,DIAMETRO 4.1/2",INCL</t>
  </si>
  <si>
    <t>USIVE DESLOCAMENTO DENTRO DO CANTEIRO E INSTALACAO DA SONDA</t>
  </si>
  <si>
    <t>EM CADA FURO</t>
  </si>
  <si>
    <t>PERFURACAO A PERCUSSAO,EM TERRENO COMUM,DIAMETRO 6",INCLUSIV</t>
  </si>
  <si>
    <t>PERFURACAO A PERCUSSAO,EM TERRENO COMUM,DIAMETRO 8",INCLUSIV</t>
  </si>
  <si>
    <t>PERFURACAO A PERCUSSAO,EM TERRENO COMUM,DIAMETRO 10",INCLUSI</t>
  </si>
  <si>
    <t>VE DESLOCAMENTO DENTRO DO CANTEIRO E INSTALACAO DA SONDA EM</t>
  </si>
  <si>
    <t>CADA FURO</t>
  </si>
  <si>
    <t>PERFURACAO A PERCUSSAO,EM ROCHA ALTERADA,DIAMETRO 3",INCLUSI</t>
  </si>
  <si>
    <t>PERFURACAO A PERCUSSAO,EM ROCHA ALTERADA,DIAMETRO 4.1/2",INC</t>
  </si>
  <si>
    <t>LUSIVE DESLOCAMENTO DENTRO DO CANTEIRO E INSTALACAO DA SONDA</t>
  </si>
  <si>
    <t xml:space="preserve"> EM CADA FURO</t>
  </si>
  <si>
    <t>PERFURACAO A PERCUSSAO,EM ROCHA ALTERADA,DIAMETRO 6",INCLUSI</t>
  </si>
  <si>
    <t>PERFURACAO A PERCUSSAO,EM ROCHA ALTERADA,DIAMETRO 8",INCLUSI</t>
  </si>
  <si>
    <t>PERFURACAO A PERCUSSAO,EM ROCHA ALTERADA,DIAMETRO 10",INCLUS</t>
  </si>
  <si>
    <t>IVE DESLOCAMENTO DENTRO DO CANTEIRO E INSTALACAO DA SONDA EM</t>
  </si>
  <si>
    <t xml:space="preserve"> CADA FURO</t>
  </si>
  <si>
    <t>PERFURACAO COM "WAGON DRILL" DIAMETRO ATE 2.1/2",EM GRANITO</t>
  </si>
  <si>
    <t>OU GNAISSE,INCLUSIVE AR COMPRIMIDO</t>
  </si>
  <si>
    <t>PERFURACAO COM "WAGON DRILL" PESADO,DIAMETRO ATE 4.1/2",EM G</t>
  </si>
  <si>
    <t>RANITO OU GNAISSE,INCLUSIVE AR COMPRIMIDO</t>
  </si>
  <si>
    <t>PERFURACAO COM EQUIPAMENTO DE AR COMPRIMIDO,DIAMETRO ATE 1.1</t>
  </si>
  <si>
    <t>/4",EM GRANITO OU GNAISSE,ADMITINDO UMA PRODUCAO MEDIA BRUTA</t>
  </si>
  <si>
    <t xml:space="preserve"> EM TORNO DE 2,00M/H</t>
  </si>
  <si>
    <t xml:space="preserve"> EM TORNO DE 0,50M/H</t>
  </si>
  <si>
    <t>SONDAGEM ROTATIVA COM COROA DE DIAMANTE,EM ALTERACAO DE ROCH</t>
  </si>
  <si>
    <t>A,DIAMETRO EX(35MM),INCLUSIVE DESLOCAMENTO DENTRO DO CANTEIR</t>
  </si>
  <si>
    <t>A,DIAMETRO AWG(45MM),INCLUSIVE DESLOCAMENTO DENTRO DO CANTEI</t>
  </si>
  <si>
    <t>A,DIAMETRO BWG(60MM),INCLUSIVE DESLOCAMENTO DENTRO DO CANTEI</t>
  </si>
  <si>
    <t>A,DIAMETRO NWG(75MM),INCLUSIVE DESLOCAMENTO DENTRO DO CANTEI</t>
  </si>
  <si>
    <t>A,DIAMETRO HWG(100MM),INCLUSIVE DESLOCAMENTO DENTRO DO CANTE</t>
  </si>
  <si>
    <t>A,DIAMETRO DE SW,INCLUSIVE DESLOCAMENTO DENTRO DO CANTEIRO E</t>
  </si>
  <si>
    <t xml:space="preserve"> INSTALACAO DE SONDA EM CADA FURO</t>
  </si>
  <si>
    <t>SONDAGEM ROTATIVA COM COROA DE DIAMANTE,EM ROCHA SA,DIAMETRO</t>
  </si>
  <si>
    <t xml:space="preserve"> EX(35MM),INCLUSIVE DESLOCAMENTO DENTRO DO CANTEIRO E INSTAL</t>
  </si>
  <si>
    <t xml:space="preserve"> AWG(45MM),INCLUSIVE DESLOCAMENTO DENTRO DO CANTEIRO E INSTA</t>
  </si>
  <si>
    <t xml:space="preserve"> BWG(60MM),INCLUSIVE DESLOCAMENTO DENTRO DO CANTEIRO E INSTA</t>
  </si>
  <si>
    <t xml:space="preserve"> NWG(75MM),INCLUSIVE DESLOCAMENTO DENTRO DO CANTEIRO E INSTA</t>
  </si>
  <si>
    <t xml:space="preserve"> HWG(100MM),INCLUSIVE DESLOCAMENTO DENTRO DO CANTEIRO E INST</t>
  </si>
  <si>
    <t>SONDAGEM ROTATIVA COM COROA DE DIAMANTE,ROCHA SA,DIAMETRO DE</t>
  </si>
  <si>
    <t xml:space="preserve"> SW, INCLUSIVE DESLOCAMENTO DENTRO DO CANTEIRO E INSTALACAO</t>
  </si>
  <si>
    <t>PERFURACAO ROTATIVA COM COROA DE DIAMANTE,EM ALTERACAO DE RO</t>
  </si>
  <si>
    <t>CHA,DIAMETRO EX(35MM),INCLUSIVE DESLOCAMENTO DENTRO DO CANTE</t>
  </si>
  <si>
    <t>CHA,DIAMETRO AWG(45MM),INCLUSIVE DESLOCAMENTO DENTRO DO CANT</t>
  </si>
  <si>
    <t>CHA,DIAMETRO BWG(60MM),INCLUSIVE DESLOCAMENTO DENTRO DO CANT</t>
  </si>
  <si>
    <t>CHA,DIAMETRO NWG(75MM),INCLUSIVE DESLOCAMENTO DENTRO DO CANT</t>
  </si>
  <si>
    <t>CHA,DIAMETRO HWG(100MM),INCLUSIVE DESLOCAMENTO DENTRO DO CAN</t>
  </si>
  <si>
    <t>TEIRO E INSTALACAO DA SONDA EM CADA FURO</t>
  </si>
  <si>
    <t>CHA DIAMETRO SW,INCLUSIVE DESLOCAMENTO DENTRO DO CANTEIRO E</t>
  </si>
  <si>
    <t>PERFURACAO ROTATIVA COM COROA DE DIAMANTE,EM ROCHA SA,DIAMET</t>
  </si>
  <si>
    <t>RO EX(35MM),INCLUSIVE DESLOCAMENTO DENTRO DO CANTEIRO E INST</t>
  </si>
  <si>
    <t>RO AWG(45MM),INCLUSIVE DESLOCAMENTO DENTRO DO CANTEIRO E INS</t>
  </si>
  <si>
    <t>TALACAO DA SONDA EM CADA FURO</t>
  </si>
  <si>
    <t>RO BWG(60MM),INCLUSIVE DESLOCAMENTO DENTRO DO CANTEIRO E INS</t>
  </si>
  <si>
    <t>RO NWG(75MM),INCLUSIVE DESLOCAMENTO DENTRO DO CANTEIRO E INS</t>
  </si>
  <si>
    <t>RO HWG(100MM),INCLUSIVE DESLOCAMENTO DENTRO DO CANTEIRO E IN</t>
  </si>
  <si>
    <t>RO SW,INCLUSIVE DESLOCAMENTO DENTRO DO CANTEIRO E INSTALACAO</t>
  </si>
  <si>
    <t>PERFURACAO ROTATIVA COM COROA DE DIAMANTE EM CONCRETO,COM DI</t>
  </si>
  <si>
    <t>AMETRO DE 45MM(2"),INCLUSIVE DESLOCAMENTO DENTRO DO CANTEIRO</t>
  </si>
  <si>
    <t>AMETRO DE 75MM(3"),INCLUSIVE DESLOCAMENTO DENTRO DO CANTEIRO</t>
  </si>
  <si>
    <t>AMETRO DE 100MM(4"),INCLUSIVE DESLOCAMENTO DENTRO DO CANTEIR</t>
  </si>
  <si>
    <t>AMETRO DE 150MM(6"),INCLUSIVE DESLOCAMENTO DENTRO DO CANTEIR</t>
  </si>
  <si>
    <t>EXECUCAO DE SONDAGEM ELETRICA VERTICAL(SEV),INCLUSIVE O PROC</t>
  </si>
  <si>
    <t>ESSAMENTO E INTERPRETACAO DOS PERFIS,BEM COMO A APRESENTACAO</t>
  </si>
  <si>
    <t xml:space="preserve"> DOS RESULTADOS EM PAPEL E EM MEIO DIGITAL</t>
  </si>
  <si>
    <t>EXECUCAO DE LINHA DE PROSPECCAO GEOFISICA PELO METODO DE CAM</t>
  </si>
  <si>
    <t>INHAMENTO ELETRICO,INCLUSIVE O PROCESSAMENTO E INTERPRETACAO</t>
  </si>
  <si>
    <t xml:space="preserve"> DAS SECOES BEM COMO A APRESENTACAO DOS RESULTADOS(SECOES OR</t>
  </si>
  <si>
    <t>IGINAIS E INTERPRETADAS),EM PAPEL E EM MEIO DIGITAL</t>
  </si>
  <si>
    <t>EXECUCAO DE LINHA DE PROSPECCAO SISMICA PELO METODO DE REFLE</t>
  </si>
  <si>
    <t>XAO,UTILIZANDO MARTELO OU EXPLOSIVO COMO FONTE GERADORA DO P</t>
  </si>
  <si>
    <t>ULSO SISMICO,INCLUSIVE A APRESENTACAO DO RELATORIO COM OS DA</t>
  </si>
  <si>
    <t>DOS,EM PAPEL E EM MEIO DIGITAL,EXCLUSIVE O PROCESSAMENTO E I</t>
  </si>
  <si>
    <t>NTERPRETACAO DOS DADOS</t>
  </si>
  <si>
    <t>EXECUCAO DE LINHA DE PROSPECCAO SISMICA PELO METODO DE REFRA</t>
  </si>
  <si>
    <t>CAO,UTILIZANDO MARTELO OU EXPLOSIVO COMO FONTE GERADORA DO P</t>
  </si>
  <si>
    <t>EXECUCAO DE LINHA DE PROSPECCAO POR RADAR DE PENETRACAO NO S</t>
  </si>
  <si>
    <t>OLO(GPR),INCLUSIVE A APRESENTACAO DO RELATORIO COM AS SECOES</t>
  </si>
  <si>
    <t xml:space="preserve"> PROCESSADAS,EM PAPEL E EM MEIO DIGITAL,EXCLUSIVE O PROCESSA</t>
  </si>
  <si>
    <t>MENTO E INTERPRETACAO DOS DADOS</t>
  </si>
  <si>
    <t>INTERPRETACAO DE DADOS DE RADAR DE PENETRACAO NO SOLO(GPR),I</t>
  </si>
  <si>
    <t>NCLUSIVE A ANALISE DE SECOES MIGRADAS E NAO MIGRADAS E APRES</t>
  </si>
  <si>
    <t>ENTACAO DO RELATORIO COM AS SECOES INTERPRETADAS,EM PAPEL E</t>
  </si>
  <si>
    <t>EM MEIO DIGITAL</t>
  </si>
  <si>
    <t>PROCESSAMENTO DE DADOS DE RADAR DE PENETRACAO NO SOLO(GPR),I</t>
  </si>
  <si>
    <t>NCLUSIVE CORRECAO TOPOGRAFICA,FILTROS,GANHOS E MIGRACAO,ATRA</t>
  </si>
  <si>
    <t>VES DE SOFTWARES PARA ESSE FIM,E A APRESENTACAO DO RELATORIO</t>
  </si>
  <si>
    <t xml:space="preserve"> COM AS SECOES PROCESSADAS,EM PAPEL E EM MEIO DIGITAL</t>
  </si>
  <si>
    <t>INTERPRETACAO DE LINHA SISMICA DE REFLEXAO,INCLUSIVE A ANALI</t>
  </si>
  <si>
    <t>SE DE SECOES MIGRADAS E NAO MIGRADAS E A APRESENTACAO DO REL</t>
  </si>
  <si>
    <t>ATORIO COM AS SECOES INTERPRETADAS,EM PAPEL E EM MEIO DIGITA</t>
  </si>
  <si>
    <t>PROCESSAMENTO DE LINHA SISMICA DE REFRACAO,INCLUSIVE CORRECA</t>
  </si>
  <si>
    <t>O TOPOGRAFICA,FILTROS,GANHOS,ANALISES DE VELOCIDADE E MIGRAC</t>
  </si>
  <si>
    <t>AO,ATRAVES DE SOFTWARES ESPECIFICOS PARA ESTE FIM,E A APRESE</t>
  </si>
  <si>
    <t>NTACAO DO RELATORIO COM AS SECOES PROCESSADAS EM PAPEL E EM</t>
  </si>
  <si>
    <t>MEIO DIGITAL</t>
  </si>
  <si>
    <t>PROCESSAMENTO E INTERPRETACAO DE LINHA SISMICA DE REFRACAO,I</t>
  </si>
  <si>
    <t>NCLUSIVE A APRESENTACAO DE RELATORIO COM AS SECOES PROCESSAD</t>
  </si>
  <si>
    <t>AS E INTERPRETADAS,EM PAPEL E EM MEIO DIGITAL</t>
  </si>
  <si>
    <t>PREPARO MANUAL DE TERRENO,COMPREENDENDO ACERTO,RASPAGEM EVEN</t>
  </si>
  <si>
    <t>TUALMENTE ATE 0.30M DE PROFUNDIDADE E AFASTAMENTO LATERAL DO</t>
  </si>
  <si>
    <t xml:space="preserve"> MATERIAL EXCEDENTE,EXCLUSIVE COMPACTACAO</t>
  </si>
  <si>
    <t xml:space="preserve"> MATERIAL EXCEDENTE,INCLUSIVE COMPACTACAO MECANICA</t>
  </si>
  <si>
    <t>TUAL ATE 0.30M DE PROFUNDIDADE E AFASTAMENTO LATERAL DO MATE</t>
  </si>
  <si>
    <t>RIAL EXCEDENTE,INCLUSIVE COMPACTACAO MANUAL</t>
  </si>
  <si>
    <t>ROCADO EM VEGETACAO ESPESSA,COM EMPILHAMENTO LATERAL E QUEIM</t>
  </si>
  <si>
    <t>A DOS RESIDUOS</t>
  </si>
  <si>
    <t>ROCADO EM VEGETACAO RALA,COM EMPILHAMENTO LATERAL E QUEIMA D</t>
  </si>
  <si>
    <t>OS RESIDUOS</t>
  </si>
  <si>
    <t>ROCADO A FOICE E MACHADO EM MATA DE PEQUENO PORTE E QUEIMA D</t>
  </si>
  <si>
    <t>OS RESIDUOS SEM DESTOCAMENTO OU REMOCAO</t>
  </si>
  <si>
    <t>DESTOCAMENTO DE ARVORES DE PORTE MEDIO E RAIZES PROFUNDAS,SE</t>
  </si>
  <si>
    <t>M REMOCAO E AUXILIO MECANICO</t>
  </si>
  <si>
    <t>ABERTURA DE PICADAS EM TERRENO COM VEGETACAO QUE POSSIBILITE</t>
  </si>
  <si>
    <t xml:space="preserve"> O USO APENAS DE FACAO E FOICE</t>
  </si>
  <si>
    <t>ABERTURA DE PICADAS EM TERRENO QUE EXIJA ALEM DO USO DE FACA</t>
  </si>
  <si>
    <t>O E FOICE,TAMBEM MACHADO E MOTOSSERRA</t>
  </si>
  <si>
    <t>SUAVIZACAO E RECONFORMACAO MANUAL DE TALUDES,COM PEQUENO DES</t>
  </si>
  <si>
    <t>MATAMENTO E ALTURA MEDIA DE 0,50M</t>
  </si>
  <si>
    <t>MATAMENTO E ALTURA MEDIA DE 1,00M</t>
  </si>
  <si>
    <t>MATAMENTO E ALTURA MEDIA DE 1,50M</t>
  </si>
  <si>
    <t>DESMATAMENTO E LIMPEZA DE TERRENOS COM TRATOR DE ESTEIRAS CO</t>
  </si>
  <si>
    <t>M POTENCIA EM TORNO DE 200CV</t>
  </si>
  <si>
    <t>REGULARIZACAO DE TERRENO COM TRATOR EM TORNO DE 80CV,COMPREE</t>
  </si>
  <si>
    <t>NDENDO ACERTO,RASPAGEM EVENTUALMENTE ATE 0,30M DE PROFUNDIDA</t>
  </si>
  <si>
    <t>DE E AFASTAMENTO LATERAL DO MATERIAL EXCEDENTE</t>
  </si>
  <si>
    <t>MONTAGEM E DESMONTAGEM DE UM CONJUNTO DE BOMBAS (15CV) PARA</t>
  </si>
  <si>
    <t>ATE 70,00M DE COLETORES (INCLUSIVE ESTES)</t>
  </si>
  <si>
    <t>OPERACAO E MANUTENCAO DO SISTEMA,EXCLUSIVE ENERGIA ELETRICA,</t>
  </si>
  <si>
    <t>PELO TEMPO CORRIDO DE EMPREGO NA OBRA</t>
  </si>
  <si>
    <t>ENERGIA CONSUMIDA PELO SISTEMA,MEDIDA PELA POTENCIA INSTALAD</t>
  </si>
  <si>
    <t>A E PELO TEMPO DE FUNCIONAMENTO</t>
  </si>
  <si>
    <t>POCO ARTESIANO,PROFUNDIDADE ATE 50 METROS,INCLUSIVE PERFURAC</t>
  </si>
  <si>
    <t>AO,INSTALACAO E ANALISE DA AGUA,EXCLUSIVE MOTOBOMBA</t>
  </si>
  <si>
    <t>POCO ARTESIANO PROFUNDO,PROFUNDIDADE DE 51 METROS ATE 100 ME</t>
  </si>
  <si>
    <t>TROS,INCLUSIVE PERFURACAO,REVESTIMENTO E ANALISE DA AGUA,EXC</t>
  </si>
  <si>
    <t>LUSIVE MOTOBOMBA</t>
  </si>
  <si>
    <t>MOBILIZACAO E DESMOBILIZACAO DE EQUIPAMENTO E EQUIPE DE SOND</t>
  </si>
  <si>
    <t>AGEM E PERFURACAO A PERCUSSAO,COM TRANSPORTE ATE 50KM</t>
  </si>
  <si>
    <t>AGEM E PERFURACAO A PERCUSSAO,COM TRANSPORTE DE 51 A 100KM</t>
  </si>
  <si>
    <t>AGEM E PERFURACAO A PERCUSSAO,COM TRANSPORTE DE 101 A 200KM</t>
  </si>
  <si>
    <t>AGEM E PERFURACAO ROTATIVA,COM TRANSPORTE ATE 50KM</t>
  </si>
  <si>
    <t>AGEM E PERFURACAO ROTATIVA,COM TRANSPORTE DE 51 A 100KM</t>
  </si>
  <si>
    <t>AGEM E PERFURACAO ROTATIVA,COM TRANSPORTE DE 101 A 200KM</t>
  </si>
  <si>
    <t>LEVANTAMENTO TOPOGRAFICO,PLANIALTIMETRICO E CADASTRAL,DE TER</t>
  </si>
  <si>
    <t>RENO DE OROGRAFIA ACIDENTADA,VEGETACAO DENSA E EDIFICACAO DE</t>
  </si>
  <si>
    <t>NSA (ESCALA 1:500)</t>
  </si>
  <si>
    <t>RENO DE OROGRAFIA ACIDENTADA,VEGETACAO DENSA E EDIFICACAO ME</t>
  </si>
  <si>
    <t>RENO DE OROGRAFIA ACIDENTADA,VEGETACAO DENSA E EDIFICACAO LE</t>
  </si>
  <si>
    <t>VE</t>
  </si>
  <si>
    <t>RENO DE OROGRAFIA ACIDENTADA,VEGETACAO RALA E EDIFICACAO DEN</t>
  </si>
  <si>
    <t>SA</t>
  </si>
  <si>
    <t>RENO DE OROGRAFIA ACIDENTADA,VEGETACAO RALA E EDIFICACAO MED</t>
  </si>
  <si>
    <t>IA</t>
  </si>
  <si>
    <t>RENO DE OROGRAFIA ACIDENTADA,VEGETACAO RALA E EDIFICACAO LEV</t>
  </si>
  <si>
    <t>E</t>
  </si>
  <si>
    <t>RENO DE OROGRAFIA NAO ACIDENTADA,VEGETACAO DENSA E EDIFICACA</t>
  </si>
  <si>
    <t>O DENSA</t>
  </si>
  <si>
    <t>RENO OROGRAFIA NAO ACIDENTADA,VEGETACAO DENSA E EDIFICACAO M</t>
  </si>
  <si>
    <t>EDIA</t>
  </si>
  <si>
    <t>O LEVE</t>
  </si>
  <si>
    <t>RENO DE OROGRAFIA NAO ACIDENTADA,VEGETACAO RALA E EDIFICACAO</t>
  </si>
  <si>
    <t xml:space="preserve"> DENSA</t>
  </si>
  <si>
    <t xml:space="preserve"> MEDIA</t>
  </si>
  <si>
    <t xml:space="preserve"> LEVE</t>
  </si>
  <si>
    <t>DETERMINACAO DE NORTE VERDADEIRO(N.V.)POR OBSERVACAO DIRETA</t>
  </si>
  <si>
    <t>DE ALTURA DE SOL,PELO PROCESSO DAS DISTANCIAS ZENITAIS ABSOL</t>
  </si>
  <si>
    <t>UTAS</t>
  </si>
  <si>
    <t>IMPLANTACAO DE MARCO DE R.N.,EM CONCRETO COM TARUGO METALICO</t>
  </si>
  <si>
    <t>,E DETERMINACAO DE SUA COTA POR TRANSPORTE DE COTA,DE R.N.JA</t>
  </si>
  <si>
    <t xml:space="preserve"> ESTABELECIDO.O CUSTO INCLUI ESTE TRANSPORTE ATE A DISTANCIA</t>
  </si>
  <si>
    <t xml:space="preserve"> DE 150,00M.ALEM DESTE CUSTO,PAGAR O NIVELAMENTO PELOS CODIG</t>
  </si>
  <si>
    <t>OS 01.016.0050 A 01.016.0052</t>
  </si>
  <si>
    <t>LANCAMENTO DE LINHA POLIGONAL BASICA,COM PRECISAO DE FECHAME</t>
  </si>
  <si>
    <t>NTO RELATIVA A 1ª ORDEM,USANDO DISTANCIOMETRO ELETRONICO EM</t>
  </si>
  <si>
    <t>TERRENO DE OROGRAFIA ACIDENTADA E VEGETACAO DENSA,PARA POLIG</t>
  </si>
  <si>
    <t>ONAIS DE 2ª ORDEM TOMAR 85% DO CUSTO</t>
  </si>
  <si>
    <t>TERRENO DE OROGRAFIA ACIDENTADA E VEGETACAO RALA,PARA POLIGO</t>
  </si>
  <si>
    <t>NAIS DE 2ª ORDEM TOMAR 85% DO CUSTO</t>
  </si>
  <si>
    <t>TERRENO DE OROGRAFIA NAO ACIDENTADA E VEGETACAO DENSA,PARA</t>
  </si>
  <si>
    <t>POLIGONAIS DE 2ª ORDEM TOMAR 85% DO CUSTO</t>
  </si>
  <si>
    <t>TERRENO DE OROGRAFIA NAO ACIDENTADA E VEGETACAO RALA,PARA</t>
  </si>
  <si>
    <t>LANCAMENTO DE LINHA POLIGONAL,COM PRECISAO DE FECHAMENTO REL</t>
  </si>
  <si>
    <t>ATIVO A 3ª ORDEM,EM TERRENO DE OROGRAFIA ACIDENTADA E VEGETA</t>
  </si>
  <si>
    <t>CAO DENSA</t>
  </si>
  <si>
    <t>CAO RALA</t>
  </si>
  <si>
    <t>ATIVO A 3ª ORDEM,EM TERRENO DE OROGRAFIA NAO ACIDENTADA E VE</t>
  </si>
  <si>
    <t>GETACAO DENSA</t>
  </si>
  <si>
    <t>GETACAO RALA</t>
  </si>
  <si>
    <t>NIVELAMENTO E CONTRANIVELAMENTO DE LINHA TOPOGRAFICA,EM TERR</t>
  </si>
  <si>
    <t>ENO DE OROGRAFIA ACIDENTADA.O CUSTO INCLUI O DESENHO EM ESCA</t>
  </si>
  <si>
    <t>LA 1:2000(H) OU 1:1000(H) E 1:200(V) OU 1:100(V)</t>
  </si>
  <si>
    <t>ENO DE OROGRAFIA ONDULADA.O CUSTO INCLUI O DESENHO EM ESCALA</t>
  </si>
  <si>
    <t xml:space="preserve"> 1:2000(H) OU 1:1000(H) E 1:200(V) OU 1:100(V)</t>
  </si>
  <si>
    <t>ENO DE OROGRAFIA NAO ACIDENTADA OU EM ESTRADA IMPLANTADA.O C</t>
  </si>
  <si>
    <t>USTO INCLUI O DESENHO EM ESCALA 1:2000(H) OU 1:1000(H) E 1:2</t>
  </si>
  <si>
    <t>00(V) OU 1:100(V)</t>
  </si>
  <si>
    <t>LEVANTAMENTO DE SECAO TRANSVERSAL EM TERRENO DE OROGRAFIA AC</t>
  </si>
  <si>
    <t>IDENTADA E VEGETACAO DENSA.O EQUIPAMENTO CONSIDERADO E O TEO</t>
  </si>
  <si>
    <t>DOLITO,USANDO-SE A ESTADIMETRIA.MEDIDO POR METRO LINEAR DE S</t>
  </si>
  <si>
    <t>ECAO.O CUSTO INCLUI DESENHO NA ESCALA 1:200</t>
  </si>
  <si>
    <t>IDENTADA E VEGETACAO RALA.O EQUIPAMENTO CONSIDERADO E O TEOD</t>
  </si>
  <si>
    <t>OLITO,USANDO-SE A ESTADIMETRIA.MEDIDO POR METRO LINEAR DE SE</t>
  </si>
  <si>
    <t>CAO.O CUSTO INCLUI DESENHO NA ESCALA 1:200</t>
  </si>
  <si>
    <t>LEVANTAMENTO DE SECAO TRANSVERSAL EM TERRENO DE OROGRAFIA NA</t>
  </si>
  <si>
    <t>O ACIDENTADA E VEGETACAO DENSA.O EQUIPAMENTO CONSIDERADO E O</t>
  </si>
  <si>
    <t xml:space="preserve"> NIVEL.O CUSTO INCLUI DESENHO DE SECAO NA ESCALA 1:200.MEDID</t>
  </si>
  <si>
    <t>O POR METRO LINEAR DE SECAO</t>
  </si>
  <si>
    <t>O ACIDENTADA E VEGETACAO RALA.O EQUIPAMENTO CONSIDERADO E O</t>
  </si>
  <si>
    <t>NIVEL.O CUSTO INCLUI DESENHO DE SECAO NA ESCALA 1:200.MEDIDO</t>
  </si>
  <si>
    <t xml:space="preserve"> POR METRO LINEAR DE SECAO</t>
  </si>
  <si>
    <t>LEVANTAMENTO TOPOGRAFICO PLANIALTIMETRICO E CADASTRAL,EM ARE</t>
  </si>
  <si>
    <t>AS DE FAVELAS,EM TERRENOS DE OROGRAFIA NAO ACIDENTADA.ESTAO</t>
  </si>
  <si>
    <t>INCLUIDOS NOS SERVICOS O LEVANTAMENTO DE SOLEIRAS E TESTADAS</t>
  </si>
  <si>
    <t xml:space="preserve"> DAS EDIFICACOES</t>
  </si>
  <si>
    <t>LEVANTAMENTO TOPOGRAFICO PLANIALTIMETRICO E CADASTRAL EXECUT</t>
  </si>
  <si>
    <t>ADO EM AREAS DE FAVELAS,EM TERRENOS DE OROGRAFIA ACIDENTADA.</t>
  </si>
  <si>
    <t>ESTAO INCLUIDOS NOS SERVICOS O LEVANTAMENTO DE SOLEIRAS E TE</t>
  </si>
  <si>
    <t>STADAS DAS EDIFICACOES</t>
  </si>
  <si>
    <t>MOBILIZACAO E DESMOBILIZACAO DE EQUIPE E EQUIPAMENTO DE TOPO</t>
  </si>
  <si>
    <t>GRAFIA COM DESLOCAMENTO SUPERIOR A 20KM,MEDIDO POR KM EXCEDE</t>
  </si>
  <si>
    <t>NTE,A PARTIR DA CIDADE DO RIO DE JANEIRO (KM 0 DA AV.BRASIL)</t>
  </si>
  <si>
    <t>LEVANTAMENTO PLANIALTIMETRICO CADASTRAL DE AREA URBANA OU SU</t>
  </si>
  <si>
    <t>BURBANA,DESTINADA A REGULARIZACAO FUNDIARIA,PROJETOS VIARIOS</t>
  </si>
  <si>
    <t>E DE INFRAESTRUTURA,URBANIZACAO E ASSEMELHADOS,UTILIZANDO PO</t>
  </si>
  <si>
    <t>LIGONAL III PAC,DESENHO NA ESCALA DE 1:250 A 1:100 EM AREAS</t>
  </si>
  <si>
    <t>MEDIANAMENTE OCUPADAS(ATE 50% DAS QUADRAS)ATE 3000M2</t>
  </si>
  <si>
    <t>MEDIANAMENTE OCUPADAS(ATE 50% DAS QUADRAS)EM AREAS DE 3001 A</t>
  </si>
  <si>
    <t>TE 10000M2</t>
  </si>
  <si>
    <t>E DE INFRAESTRUTURA,URBANIZAZAO E ASSEMELHADOS,UTILIZANDO PO</t>
  </si>
  <si>
    <t>MEDIANAMENTE OCUPADAS(ATE 50% DAS QUADRAS),EM AREAS ACIMA DE</t>
  </si>
  <si>
    <t xml:space="preserve"> 10000M2</t>
  </si>
  <si>
    <t>LIGONAL III PAC,DESENHO NA ESCALA DE 1:250 A 1:100,EM AREAS</t>
  </si>
  <si>
    <t>DENSAMENTE OCUPADAS(ACIMA DE 50% DE QUADRAS)ATE 2000M2</t>
  </si>
  <si>
    <t>DENSAMENTE OCUPADAS(ACIMA DE 50% DE QUADRAS),EM AREAS DE 200</t>
  </si>
  <si>
    <t>1 ATE 10000M2</t>
  </si>
  <si>
    <t>DENSAMENTE OCUPADAS(ACIMA DE 50% DE QUADRAS),EM AREAS ACIMA</t>
  </si>
  <si>
    <t>DE 10000M2</t>
  </si>
  <si>
    <t>LEVANTAMENTO PLANIALTIMETRICO CADASTRAL DE AREA RURAL,DESTIN</t>
  </si>
  <si>
    <t>ADO A PROJETOS VIARIOS,DE SANEAMENTO,DUTOS,LINHAS DE TRANSMI</t>
  </si>
  <si>
    <t>SSAO,ETC,EXECUTADOS COM POLIGONAL CLASSE II PAC,COMPREENDEND</t>
  </si>
  <si>
    <t>O CALCULOS E DESENHOS NA ESCALA DE 1:2000 ATE 1:500 EM AREAS</t>
  </si>
  <si>
    <t xml:space="preserve"> ATE 1HA</t>
  </si>
  <si>
    <t xml:space="preserve"> ACIMA DE 1HA</t>
  </si>
  <si>
    <t>LEVANTAMENTO TOPOGRAFICO POR BATIMETRIA,SERVICOS DE CAMPO E</t>
  </si>
  <si>
    <t>ESCRITORIO,COM SECOES DE LEVANTAMENTO EQUIDISTANTE DE ATE 20</t>
  </si>
  <si>
    <t xml:space="preserve"> METROS,INCLUSIVE TRANSPORTE DO PESSOAL,COM AREA DE ATE 10 H</t>
  </si>
  <si>
    <t>A (ESCALA 1:500)</t>
  </si>
  <si>
    <t>LEVANTAMENTO FOTOGRAFICO DE ASPECTO DE AREA URBANA,COM IMPRE</t>
  </si>
  <si>
    <t>SSAO COLORIDA</t>
  </si>
  <si>
    <t>LEVANTAMENTO TOPOGRAFICO,PLANIALTIMETRICO CADASTRAL DE AREAS</t>
  </si>
  <si>
    <t xml:space="preserve"> DE LOGRADOUROS PUBLICOS,COMPREENDENDO NIVELAMENTO DO EIXO D</t>
  </si>
  <si>
    <t>E LOGRADOUROS,COM COTAS DE TAMPOES DE POCOS DE VISITA,COTAS</t>
  </si>
  <si>
    <t>DE SOLEIRAS DE EDIFICACOES E/OU TERRENOS,LEVANTAMENTO DE POS</t>
  </si>
  <si>
    <t>TEACAO,ARVORES,ETC</t>
  </si>
  <si>
    <t>IMPLANTACAO DE POLIGONAL PELO PERIMETRO DE AREA DE ENCOSTA A</t>
  </si>
  <si>
    <t xml:space="preserve"> SER LEVANTADA,LOCADA EM RELACAO A MARCOS TOPOGRAFICOS(EXCLU</t>
  </si>
  <si>
    <t>INDO ESTES),TERRENO DE VEGETACAO LEVE</t>
  </si>
  <si>
    <t>INDO ESTES),TERRENO DE VEGETACAO DENSA</t>
  </si>
  <si>
    <t>MARCOS TOPOGRAFICOS DE CONCRETO COM PINO DE REFERENCIA,EM EN</t>
  </si>
  <si>
    <t>COSTA.FORNECIMENTO E COLOCACAO</t>
  </si>
  <si>
    <t>EXECUCAO DE PERFIS TOPOGRAFICOS,EM ENCOSTAS COM LEVANTAMENTO</t>
  </si>
  <si>
    <t xml:space="preserve"> DE DETALHES,TERRENO DE VEGETACAO LEVE,INCLUINDO SERVICOS DE</t>
  </si>
  <si>
    <t xml:space="preserve"> CAMPO,DE ESCRITORIO E APRESENTACAO DE DESENHOS</t>
  </si>
  <si>
    <t xml:space="preserve"> DE DETALHES,TERRENO DE VEGETACAO DENSA,INCLUINDO SERVICOS D</t>
  </si>
  <si>
    <t>E CAMPO,DE ESCRITORIO E APRESENTACAO DE DESENHOS</t>
  </si>
  <si>
    <t>LEVANTAMENTO TOPOGRAFICO PLANIALTIMETRICO, EM AREAS DE RECUP</t>
  </si>
  <si>
    <t>ERACAO DE LOGRADOUROS PUBLICOS</t>
  </si>
  <si>
    <t>LEVANTAMENTO TOPOGRAFICO PLANIALTIMETRICO E CADASTRAL,COM CU</t>
  </si>
  <si>
    <t>RVAS DE NIVEL A CADA 1,00M,CONSIDERANDO TERRENO DE OROGRAFIA</t>
  </si>
  <si>
    <t>LOCACAO DE PROJETO DE ESTRADAS,EXECUTADAS DE ACORDO COM A IN</t>
  </si>
  <si>
    <t>STRUCAO IT-28/80 DO DER-RJ,INCLUSIVE NIVELAMENTO E SECOES TR</t>
  </si>
  <si>
    <t>ANSVERSAIS E DELIMITACAO DAS LINHAS DEMARCADORAS DE FAIXA DE</t>
  </si>
  <si>
    <t xml:space="preserve"> DOMINIO,EM TERRENO DE OROGRAFIA ACIDENTADA E VEGETACAO DENS</t>
  </si>
  <si>
    <t>A</t>
  </si>
  <si>
    <t xml:space="preserve"> DOMINIO,EM TERRENO DE OROGRAFIA ACIDENTADA E VEGETACAO LEVE</t>
  </si>
  <si>
    <t xml:space="preserve"> DOMINIO,EM TERRENO DE OROGRAFIA NAO ACIDENTADA E VEGETACAO</t>
  </si>
  <si>
    <t>DENSA</t>
  </si>
  <si>
    <t>LEVE</t>
  </si>
  <si>
    <t>RELOCACAO DE PROJETO DE ESTRADA EXISTENTE EXECUTADA DE ACORD</t>
  </si>
  <si>
    <t>O COM A INSTRUCAO IT-28/80 DO DER-RJ,INCLUSIVE NIVELAMENTO E</t>
  </si>
  <si>
    <t xml:space="preserve"> SECOES TRANSVERSAIS PARA TRAFEGO COM VOLUME MEDIO DIARIO ME</t>
  </si>
  <si>
    <t>NOR QUE 500 VEICULOS/DIA</t>
  </si>
  <si>
    <t>SERVICOS TOPOGRAFICOS PARA RESTAURACAO DE RODOVIAS,DE ACORDO</t>
  </si>
  <si>
    <t xml:space="preserve"> COM A INSTRUCAO IT-55/83 DO DER-RJ,COMPREENDENDO RELOCACAO,</t>
  </si>
  <si>
    <t>NIVELAMENTO,SECOES TRANSVERSAIS,IMPLANTACAO DE MARCOS,CADAST</t>
  </si>
  <si>
    <t>RO DE OBRAS DE ARTE CORRENTE,ELEMENTOS DE DRENAGEM,CONDICOES</t>
  </si>
  <si>
    <t xml:space="preserve"> DE SUPERFICIE DA PISTA E INTERSECOES,PARA VOLUME MEDIO DIAR</t>
  </si>
  <si>
    <t>IO ATE 1000 VEICULOS/DIA</t>
  </si>
  <si>
    <t>MARCACAO DE OBRA SEM INSTRUMENTO TOPOGRAFICO,CONSIDERADA A P</t>
  </si>
  <si>
    <t>ROJECAO HORIZONTAL DA AREA ENVOLVENTE</t>
  </si>
  <si>
    <t>LOCACAO DE OBRA COM APARELHO TOPOGRAFICO SOBRE CERCA DE MARC</t>
  </si>
  <si>
    <t>ACAO,INCLUSIVE CONSTRUCAO DESTA E SUA PRE-LOCACAO E O FORNEC</t>
  </si>
  <si>
    <t>IMENTO DO MATERIAL E TENDO POR MEDICAO O PERIMETRO A CONSTRU</t>
  </si>
  <si>
    <t>IR</t>
  </si>
  <si>
    <t>LEVANTAMENTO CADASTRAL GEOMETRICO DE IMOVEIS COM AREA ATE 15</t>
  </si>
  <si>
    <t>00M2</t>
  </si>
  <si>
    <t>LEVANTAMENTO CADASTRAL GEOMETRICO DE IMOVEIS COM AREA ENTRE</t>
  </si>
  <si>
    <t>1501 E 3000M2. ESTE ITEM DEVE SER UTILIZADO COMO COMPLEMENTO</t>
  </si>
  <si>
    <t xml:space="preserve"> DO ANTERIOR</t>
  </si>
  <si>
    <t>LEVANTAMENTO CADASTRAL GEOMETRICO DE IMOVEIS COM AREA ACIMA</t>
  </si>
  <si>
    <t>DE 3000M2. ESTE ITEM DEVE SER UTILIZADO COMO COMPLEMENTO DOS</t>
  </si>
  <si>
    <t xml:space="preserve"> ANTERIORES</t>
  </si>
  <si>
    <t>LEVANTAMENTO CADASTRAL DAS PROFUNDIDADES DOS TUBOS E GALERIA</t>
  </si>
  <si>
    <t>S QUE CONCORREM EM UM POCO DE VISITA,PROFUNDIDADES ESTAS,MED</t>
  </si>
  <si>
    <t>IDAS A REGUA E REFERENCIADAS A COTA DA TAMPA DO POCO-POCO EN</t>
  </si>
  <si>
    <t>CONTRADO EM CONDICOES DE LIMPEZA QUE PERMITAM A LEITURA IMED</t>
  </si>
  <si>
    <t>IATA</t>
  </si>
  <si>
    <t>CONTRADO INUNDADO TENDO QUE SER ESGOTADO ANTES QUE SE POSSA</t>
  </si>
  <si>
    <t>FAZER A LEITURA</t>
  </si>
  <si>
    <t>CONTRADO ASSOREADO TENDO QUE SER LIMPO ANTES QUE SE POSSA FA</t>
  </si>
  <si>
    <t>ZER A LEITURA</t>
  </si>
  <si>
    <t>IDAS A REGUA E REFERENCIADAS A COTA DA TAMPA DO POCO-POCO EM</t>
  </si>
  <si>
    <t xml:space="preserve"> MEIO A UMA VIA PUBLICA COM TRAFEGO,ENCONTRADO EM CONDICOES</t>
  </si>
  <si>
    <t>DE LIMPEZA QUE PERMITAM A LEITURA IMEDIATA</t>
  </si>
  <si>
    <t>S QUE CONCORREM EM UM POCO DE VISITA,PROFUNDIDADES ESTAS MED</t>
  </si>
  <si>
    <t xml:space="preserve"> MEIO A UMA VIA PUBLICA COM TRAFEGO,ENCONTRADO INUNDADO TEND</t>
  </si>
  <si>
    <t>O QUE SER ESGOTADO ANTES QUE SE POSSA FAZER A LEITURA</t>
  </si>
  <si>
    <t xml:space="preserve"> MEIO A UMA VIA PUBLICA COM TRAFEGO,ENCONTRADO ASSOREADO TEN</t>
  </si>
  <si>
    <t>DO QUE SER LIMPO ANTES QUE SE POSSA FAZER A LEITURA</t>
  </si>
  <si>
    <t xml:space="preserve"> MEIO A UMA VIA PUBLICA COM TRAFEGO,COBERTO POR CAMADA ASFAL</t>
  </si>
  <si>
    <t>TICA,ENCONTRADO EM CONDICOES DE LIMPEZA QUE PERMITAM A LEITU</t>
  </si>
  <si>
    <t>RA IMEDIATA</t>
  </si>
  <si>
    <t>TICA,ENCONTRADO INUNDADO TENDO QUE SER ESGOTADO ANTES QUE SE</t>
  </si>
  <si>
    <t xml:space="preserve"> POSSA FAZER A LEITURA</t>
  </si>
  <si>
    <t>TICA,ENCONTRADO ASSOREADO TENDO QUE SER LIMPO ANTES QUE SE P</t>
  </si>
  <si>
    <t>OSSA FAZER A LEITURA</t>
  </si>
  <si>
    <t>PROJETO BASICO DE ARQUITETURA PARA PREDIOS HOSPITALARES ATE</t>
  </si>
  <si>
    <t>1.000M2,APRESENTADO EM AUTOCAD NOS PADROES DA CONTRATANTE,IN</t>
  </si>
  <si>
    <t>CLUSIVE AS LEGALIZACOES PERTINENTES,COORDENACAO E COMPATIBIL</t>
  </si>
  <si>
    <t>IZACAO COM OS PROJETOS COMPLEMENTARES</t>
  </si>
  <si>
    <t>PROJETO BASICO DE ARQUITETURA PARA PREDIOS HOSPITALARES DE 1</t>
  </si>
  <si>
    <t>.001 ATE 4.000M2,APRESENTADO EM AUTOCAD NOS PADROES DA CONTR</t>
  </si>
  <si>
    <t>ATANTE,INCLUSIVE AS LEGALIZACOES PERTINENTES,COORDENACAO E C</t>
  </si>
  <si>
    <t>OMPATIBILIZACAO COM OS PROJETOS COMPLEMENTARES</t>
  </si>
  <si>
    <t>PROJETO BASICO DE ARQUITETURA PARA PREDIOS HOSPITALARES ACIM</t>
  </si>
  <si>
    <t>A DE 4.000M2,APRESENTADO EM AUTOCAD NOS PADROES DA CONTRATAN</t>
  </si>
  <si>
    <t>TE,INCLUSIVE AS LEGALIZACOES PERTINENTES,COORDENACAO E COMPA</t>
  </si>
  <si>
    <t>TIBILIZACAO COM OS PROJETOS COMPLEMENTARES</t>
  </si>
  <si>
    <t>PROJETO EXECUTIVO ESTRUTURAL PARA PREDIOS HOSPITALARES ATE 1</t>
  </si>
  <si>
    <t>000M2,INCLUSIVE PROJETO BASICO,APRESENTADO EM AUTOCAD NOS PA</t>
  </si>
  <si>
    <t>DROES DA CONTRATANTE,CONSTANDO DE PLANTAS DE FORMA,ARMACAO E</t>
  </si>
  <si>
    <t>PROJETO EXECUTIVO ESTRUTURAL PARA PREDIOS HOSPITALARES DE 10</t>
  </si>
  <si>
    <t>01 ATE 4000M2,INCLUSIVE PROJETO BASICO,APRESENTADO EM AUTOCA</t>
  </si>
  <si>
    <t>D NOS PADROES DA CONTRATANTE,CONSTANDO DE PLANTAS DE FORMA,A</t>
  </si>
  <si>
    <t>PROJETO EXECUTIVO ESTRUTURAL PARA PREDIOS HOSPITALARES ACIMA</t>
  </si>
  <si>
    <t xml:space="preserve"> DE 4000M2,INCLUSIVE PROJETO BASICO,APRESENTADO EM AUTOCAD N</t>
  </si>
  <si>
    <t>OS PADROES DA CONTRATANTE,CONSTANDO DE PLANTAS DE FORMA,ARMA</t>
  </si>
  <si>
    <t>PROJETO EXECUTIVO DE ARQUITETURA PARA PREDIOS HOSPITALARES A</t>
  </si>
  <si>
    <t>TE 1000M2,INCLUSIVE PROJETO BASICO,APRESENTADO EM AUTOCAD NO</t>
  </si>
  <si>
    <t>S PADROES DA CONTRATANTE,INCLUSIVE AS LEGALIZACOES PERTINENT</t>
  </si>
  <si>
    <t>ES,COORDENACAO E COMPATIBILIZACAO COM OS PROJETOS COMPLEMENT</t>
  </si>
  <si>
    <t>ARES</t>
  </si>
  <si>
    <t>PROJETO EXECUTIVO DE ARQUITETURA PARA PREDIOS HOSPITALARES D</t>
  </si>
  <si>
    <t>E 1001 ATE 4000M2,INCLUSIVE PROJETO BASICO,APRESENTADO EM AU</t>
  </si>
  <si>
    <t>TOCAD NOS PADROES DA CONTRATANTE,INCLUSIVE AS LEGALIZACOES</t>
  </si>
  <si>
    <t>PERTINENTES,COORDENACAO E COMPATIBILIZACAO COM OS PROJETOS C</t>
  </si>
  <si>
    <t>OMPLEMENTARES</t>
  </si>
  <si>
    <t>CIMA DE 4.000M2,INCLUSIVE PROJETO BASICO,APRESENTADO EM AUTO</t>
  </si>
  <si>
    <t>CAD NO PADROES DA CONTRATANTE,INCLUSIVE AS LEGALIZACOES PERT</t>
  </si>
  <si>
    <t>INENTES,COORDENACAO E COMPATIBILIZACAO COM OS PROJETOS COMPL</t>
  </si>
  <si>
    <t>EMENTARES</t>
  </si>
  <si>
    <t>PROJETO BASICO DE ARQUITETURA PARA PREDIOS CULTURAIS ATE 500</t>
  </si>
  <si>
    <t>M2,APRESENTADO EM AUTOCAD NOS PADROES DA CONTRATANTE,INCLUSI</t>
  </si>
  <si>
    <t>VE AS LEGALIZACOES PERTINENTES,COORDENACAO E COMPATIBILIZACA</t>
  </si>
  <si>
    <t>O COM OS PROJETOS COMPLEMENTARES</t>
  </si>
  <si>
    <t>PROJETO BASICO DE ARQUITETURA PARA PREDIOS CULTURAIS DE 501</t>
  </si>
  <si>
    <t>ATE 3.000M2,APRESENTADO EM AUTOCAD NOS PADROES DA CONTRATANT</t>
  </si>
  <si>
    <t>E,INCLUSIVE AS LEGALIZACOES PERTINENTES,COORDENACAO E COMPAT</t>
  </si>
  <si>
    <t>IBILIZACAO COM OS PROJETOS COMPLEMENTARES</t>
  </si>
  <si>
    <t>PROJETO BASICO DE ARQUITETURA PARA PREDIOS CULTURAIS ACIMA D</t>
  </si>
  <si>
    <t>E 3.000M2,APRESENTADO EM AUTOCAD NOS PADROES DA CONTRATANTE,</t>
  </si>
  <si>
    <t>INCLUSIVE AS LEGALIZACOES PERTINENTES,COORDENACAO E COMPATIB</t>
  </si>
  <si>
    <t>ILIZACAO COM OS PROJETOS COMPLEMENTARES</t>
  </si>
  <si>
    <t>PROJETO EXECUTIVO DE ARQUITETURA PARA PREDIOS CULTURAIS ATE</t>
  </si>
  <si>
    <t>500M2,INCLUSIVE PROJETO BASICO,APRESENTADO EM AUTOCAD NOS PA</t>
  </si>
  <si>
    <t>DROES DA CONTRATANTE,INCLUSIVE AS LEGALIZACOES PERTINENTES,C</t>
  </si>
  <si>
    <t>OORDENACAO E COMPATIBILIZACAO COM OS PROJETOS COMPLEMENTARES</t>
  </si>
  <si>
    <t>PROJETO EXECUTIVO DE ARQUITETURA PARA PREDIOS CULTURAIS DE 5</t>
  </si>
  <si>
    <t>01 ATE 3.000M2,INCLUSIVE PROJETO BASICO,APRESENTADO EM AUTOC</t>
  </si>
  <si>
    <t>AD NOS PADROES DA CONTRATANTE,INCLUSIVE AS LEGALIZACOES PERT</t>
  </si>
  <si>
    <t>PROJETO EXECUTIVO DE ARQUITETURA PARA PREDIOS CULTURAIS ACIM</t>
  </si>
  <si>
    <t>A DE 3.000M2,INCLUSIVE PROJETO BASICO,APRESENTADO EM AUTOCAD</t>
  </si>
  <si>
    <t xml:space="preserve"> NOS PADROES DA CONTRATANTE,INCLUSIVE AS LEGALIZACOES PERTIN</t>
  </si>
  <si>
    <t>ENTES,COORDENACAO E COMPATIBILIZACAO COM OS PROJETOS COMPLEM</t>
  </si>
  <si>
    <t>ENTARES</t>
  </si>
  <si>
    <t>PROJETO EXECUTIVO ESTRUTURAL PARA PREDIOS CULTURAIS ATE 500M</t>
  </si>
  <si>
    <t>2,INCLUSIVE PROJETO BASICO,APRESENTADO EM AUTOCAD NOS PADROE</t>
  </si>
  <si>
    <t>S DA CONTRATANTE,CONSTANDO DE PLANTAS DE FORMA,ARMACAO E DET</t>
  </si>
  <si>
    <t>PROJETO EXECUTIVO ESTRUTURAL PARA PREDIOS CULTURAIS DE 501 A</t>
  </si>
  <si>
    <t>TE 3000M2,INCLUSIVE PROJETO BASICO,APRESENTADO EM AUTOCAD NO</t>
  </si>
  <si>
    <t>S PADROES DA CONTRATANTE,CONSTANDO DE PLANTAS DE FORMA,ARMAC</t>
  </si>
  <si>
    <t>PROJETO EXECUTIVO ESTRUTURAL PARA PREDIOS CULTURAIS ACIMA DE</t>
  </si>
  <si>
    <t xml:space="preserve"> 3000M2,INCLUSIVE PROJETO BASICO,APRESENTADO EM AUTOCAD NOS</t>
  </si>
  <si>
    <t>PADROES DA CONTRATANTE,CONSTANDO DE PLANTAS DE FORMA,ARMACAO</t>
  </si>
  <si>
    <t>PROJETO BASICO DE ARQUITETURA PARA PREDIOS ESCOLARES E/OU AD</t>
  </si>
  <si>
    <t>MINISTRATIVOS ATE 500M2,APRESENTADO EM AUTOCAD NOS PADROES D</t>
  </si>
  <si>
    <t>A CONTRATANTE,INCLUSIVE AS LEGALIZACOES PERTINENTES,COORDENA</t>
  </si>
  <si>
    <t>CAO E COMPATIBILIZACAO COM OS PROJETOS COMPLEMENTARES</t>
  </si>
  <si>
    <t>MINISTRATIVOS DE 501 ATE 3.000M2,APRESENTADO EM AUTOCAD NOS</t>
  </si>
  <si>
    <t>PADROES DA CONTRATANTE,INCLUSIVE AS LEGALIZACOES PERTINENTES</t>
  </si>
  <si>
    <t>,COORDENACAO E COMPATIBILIZACAO COM OS PROJETOS COMPLEMENTAR</t>
  </si>
  <si>
    <t>ES</t>
  </si>
  <si>
    <t>MINISTRATIVOS ACIMA DE 3.000M2,APRESENTADO EM AUTOCAD NOS PA</t>
  </si>
  <si>
    <t>PROJETO EXECUTIVO DE ARQUITETURA PARA PREDIOS ESCOLARES E/OU</t>
  </si>
  <si>
    <t xml:space="preserve"> ADMINISTRATIVOS ATE 500M2,INCLUSIVE PROJETO BASICO,APRESENT</t>
  </si>
  <si>
    <t>ADO EM AUTOCAD NOS PADROES DA CONTRATANTE,INCLUSIVE AS LEGAL</t>
  </si>
  <si>
    <t>IZACOES PERTINENTES,COORDENACAO E COMPATIBILIZACAO COM OS PR</t>
  </si>
  <si>
    <t>OJETOS COMPLEMENTARES</t>
  </si>
  <si>
    <t xml:space="preserve"> ADMINISTRATIVOS DE 501 ATE 3.000M2,INCLUSIVE PROJETO BASICO</t>
  </si>
  <si>
    <t>,APRESENTADO EM AUTOCAD NOS PADROES DA CONTRATANTE,INCLUSIVE</t>
  </si>
  <si>
    <t xml:space="preserve"> AS LEGALIZACOES PERTINENTES,COORDENACAO E COMPATIBILIZACAO</t>
  </si>
  <si>
    <t>COM OS PROJETOS COMPLEMENTARES</t>
  </si>
  <si>
    <t xml:space="preserve"> ADMINISTRATIVOS ACIMA DE 3.000M2,INCLUSIVE PROJETO BASICO,A</t>
  </si>
  <si>
    <t>PRESENTADO EM AUTOCAD NOS PADROES DA CONTRATANTE,INCLUSIVE A</t>
  </si>
  <si>
    <t>S LEGALIZACOES PERTINENTES,COORDENACAO E COMPATIBILIZACAO CO</t>
  </si>
  <si>
    <t>M OS PROJETOS COMPLEMENTARES</t>
  </si>
  <si>
    <t>PROJETO EXECUTIVO ESTRUTURAL PARA PREDIOS ESCOLARES E ADMINI</t>
  </si>
  <si>
    <t>STRATIVOS ATE 500M2,INCLUSIVE PROJETO BASICO,APRESENTADO EM</t>
  </si>
  <si>
    <t>AUTOCAD NOS PADROES DA CONTRATANTE,CONSTANDO DE PLANTAS DE F</t>
  </si>
  <si>
    <t>STRATIVOS DE 501 ATE 3.000M2,INCLUSIVE PROJETO BASICO,APRESE</t>
  </si>
  <si>
    <t>NTADO EM AUTOCAD NOS PADROES DA CONTRATANTE,CONSTANDO DE PLA</t>
  </si>
  <si>
    <t>STRATIVOS ACIMA DE 3.000M2,INCLUSIVE PROJETO BASICO,APRESENT</t>
  </si>
  <si>
    <t>ADO EM AUTOCAD NOS PADROES DA CONTRATANTE,CONSTANDO DE PLANT</t>
  </si>
  <si>
    <t>PROJETO BASICO DE ARQUITETURA PARA LOTEAMENTOS COM 3 UNIDADE</t>
  </si>
  <si>
    <t>S UNIFAMILIARES OU BIFAMILIARES PARA AREAS ATE 12.000M2,APRE</t>
  </si>
  <si>
    <t>SENTADO EM AUTOCAD NOS PADROES DA CONTRATANTE,INCLUSIVE AS L</t>
  </si>
  <si>
    <t>EGALIZACOES PERTINENTES,COORDENACAO E COMPATIBILIZACAO COM O</t>
  </si>
  <si>
    <t>S PROJETOS COMPLEMENTARES</t>
  </si>
  <si>
    <t>S UNIFAMILIARES OU BIFAMILIARES PARA AREAS DE 12.001 ATE 36.</t>
  </si>
  <si>
    <t>000M2,APRESENTADO EM AUTOCAD NOS PADROES DA CONTRATANTE,INCL</t>
  </si>
  <si>
    <t>USIVE AS LEGALIZACOES PERTINENTES,COORDENACAO E COMPATIBILIZ</t>
  </si>
  <si>
    <t>ACAO COM OS PROJETOS COMPLEMENTARES</t>
  </si>
  <si>
    <t>S UNIFAMILIARES OU BIFAMILIARES PARA AREAS ACIMA DE 36.000M2</t>
  </si>
  <si>
    <t>PROJETO EXECUTIVO DE ARQUITETURA PARA LOTEAMENTOS COM 3 UNID</t>
  </si>
  <si>
    <t>ADES UNIFAMILIARES OU BIFAMILIARES TIPO PARA AREAS ATE 12.00</t>
  </si>
  <si>
    <t>0M2,INCLUSIVE PROJETO BASICO,APRESENTADO EM AUTOCAD NOS PADR</t>
  </si>
  <si>
    <t>OES DA CONTRATANTE,INCLUSIVE AS LEGALIZACOES PERTINENTES,COO</t>
  </si>
  <si>
    <t>RDENACAO E COMPATIBILIZACAO COM OS PROJETOS COMPLEMENTARES</t>
  </si>
  <si>
    <t>ADES UNIFAMILIARES OU BIFAMILIARES TIPO PARA AREAS DE 12.001</t>
  </si>
  <si>
    <t xml:space="preserve"> ATE 36.000M2,INCLUSIVE PROJETO BASICO,APRESENTADO EM AUTOCA</t>
  </si>
  <si>
    <t>D NOS PADROES DA CONTRATANTE,INCLUSIVE AS LEGALIZACOES PERTI</t>
  </si>
  <si>
    <t>NENTES,COORDENACAO E COMPATIBILIZACAO COM OS PROJETOS COMPLE</t>
  </si>
  <si>
    <t>MENTARES</t>
  </si>
  <si>
    <t>ADES UNIFAMILIARES OU BIFAMILIARES TIPO PARA AREAS ACIMA DE</t>
  </si>
  <si>
    <t>36.000M2,INCLUSIVE PROJETO BASICO,APRESENTADO EM AUTOCAD NOS</t>
  </si>
  <si>
    <t xml:space="preserve"> PADROES DA CONTRATANTE,INCLUSIVE AS LEGALIZACOES PERTINENTE</t>
  </si>
  <si>
    <t>S,COORDENACAO E COMPATIBILIZACAO COM OS PROJETOS COMPLEMENTA</t>
  </si>
  <si>
    <t>RES</t>
  </si>
  <si>
    <t>PROJETO BASICO DE ARQUITETURA PARA HABITACAO/EDIFICIOS ATE 6</t>
  </si>
  <si>
    <t>.000M2,APRESENTADO EM AUTOCAD NOS PADROES DA CONTRATANTE,INC</t>
  </si>
  <si>
    <t>LUSIVE AS LEGALIZACOES PERTINENTES,COORDENACAO E COMPATIBILI</t>
  </si>
  <si>
    <t>ZACAO COM OS PROJETOS COMPLEMENTARES</t>
  </si>
  <si>
    <t>PROJETO BASICO DE ARQUITETURA PARA HABITACAO/EDIFICIOS DE 6.</t>
  </si>
  <si>
    <t>001 ATE 12.000M2,APRESENTADO EM AUTOCAD NOS PADROES DA CONTR</t>
  </si>
  <si>
    <t>COMPATIBILIZACAO COM OS PROJETOS COMPLEMENTARES</t>
  </si>
  <si>
    <t>PROJETO BASICO DE ARQUITETURA PARA HABITACAO/EDIFICIOS ACIMA</t>
  </si>
  <si>
    <t xml:space="preserve"> DE 12.000M2,APRESENTADO EM AUTOCAD NOS PADROES DA CONTRATAN</t>
  </si>
  <si>
    <t>PROJETO EXECUTIVO DE ARQUITETURA PARA HABITACAO/EDIFICIOS AT</t>
  </si>
  <si>
    <t>E 6.000M2,INCLUSIVE PROJETO BASICO,APRESENTADO EM AUTOCAD NO</t>
  </si>
  <si>
    <t>PROJETO EXECUTIVO DE ARQUITETURA PARA HABITACAO/EDIFICIOS DE</t>
  </si>
  <si>
    <t xml:space="preserve"> 6.001 ATE 12.000M2,INCLUSIVE PROJETO BASICO,APRESENTADO EM</t>
  </si>
  <si>
    <t>AUTOCAD NOS PADROES DA CONTRATANTE,INCLUSIVE AS LEGALIZACOES</t>
  </si>
  <si>
    <t>PROJETO EXECUTIVO DE ARQUITETURA PARA HABITACAO/EDIFICIOS AC</t>
  </si>
  <si>
    <t>IMA DE 12.000M2,INCLUSIVE PROJETO BASICO,APRESENTADO EM AUTO</t>
  </si>
  <si>
    <t>CAD NOS PADROES DA CONTRATANTE,INCLUSIVE AS LEGALIZACOES PER</t>
  </si>
  <si>
    <t>TINENTES,COORDENACAO E COMPATIBLIZACAO COM OS PROJETOS COMPL</t>
  </si>
  <si>
    <t>PROJETO EXECUTIVO DE INSTALACAO DE INCENDIO E SPDA PARA PRED</t>
  </si>
  <si>
    <t>IOS ESCOLARES E/OU ADMINISTRATIVOS ATE 500M2,INCLUSIVE PROJE</t>
  </si>
  <si>
    <t>TO BASICO,APRESENTADO EM AUTOCAD,INCLUSIVE AS LEGALIZACOES P</t>
  </si>
  <si>
    <t>ERTINENTES</t>
  </si>
  <si>
    <t>IOS ESCOLARES E/OU ADMINISTRATIVOS DE 501 ATE 3.000M2,INCLUS</t>
  </si>
  <si>
    <t>IVE PROJETO BASICO,APRESENTADO EM AUTOCAD,INCLUSIVE AS LEGAL</t>
  </si>
  <si>
    <t>IZACOES PERTINENTES</t>
  </si>
  <si>
    <t>IOS ESCOLARES E/OU ADMINISTRATIVOS ACIMA DE 3.000M2,INCLUSIV</t>
  </si>
  <si>
    <t>E PROJETO BASICO,APRESENTADO EM AUTOCAD,INCLUSIVE AS LEGALIL</t>
  </si>
  <si>
    <t>IOS CULTURAIS ATE 500M2,INCLUSIVE PROJETO BASICO,APRESENTADO</t>
  </si>
  <si>
    <t xml:space="preserve"> EM AUTOCAD,INCLUSIVE AS LEGALIZACOES PERTINENTES</t>
  </si>
  <si>
    <t>IOS CULTURAIS ACIMA DE 500M2,INCLUSIVE PROJETO BASICO,APRESE</t>
  </si>
  <si>
    <t>NTADO EM AUTOCAD,INCLUSIVE AS LEGALIZACOES PERTINENTES</t>
  </si>
  <si>
    <t>IOS HOSPITALARES,INCLUSIVE PROJETO BASICO,APRESENTADO EM AUT</t>
  </si>
  <si>
    <t>OCAD,INCLUSIVE AS LEGALIZACOES ERTINENTES</t>
  </si>
  <si>
    <t>PROJETO EXECUTIVO DE INSTALACAO DE INCENDIO E SPDA PARA HABI</t>
  </si>
  <si>
    <t>TACOES/EDIFICIOS ATE 500M2,INCLUSIVE PROJETO BASICO,APRESENT</t>
  </si>
  <si>
    <t>ADO EM AUTOCAD,INCLUSIVE AS LEGALIZACOES PERTINENTES</t>
  </si>
  <si>
    <t>TACOES/EDIFICIOS DE 501 ATE 3.000M2,INCLUSIVE PROJETO BASICO</t>
  </si>
  <si>
    <t>,APRESENTADO EM AUTOCAD,INCLUSIVE AS LEGALIZACOES PERTINENTE</t>
  </si>
  <si>
    <t>TACOES/EDIFICIOS ACIMA DE 3000M2,INCLUSIVE PROJETO BASICO,AP</t>
  </si>
  <si>
    <t>RESENTADO EM AUTOCAD,INCLUSIVE AS LEGALIZACOES PERTINENTES</t>
  </si>
  <si>
    <t>TACAO/LOTEAMENTO ATE 36.000M2,INCLUSIVE PROJETO BASICO,APRES</t>
  </si>
  <si>
    <t>ENTADO EM AUTOCAD,INCLUSIVE AS LEGALIZACOES PERTINENTES</t>
  </si>
  <si>
    <t>TACAO/LOTEAMENTO ACIMA DE 36.000M2,INCLUSIVE PROJETO BASICO,</t>
  </si>
  <si>
    <t>APRESENTADO EM AUTOCAD,INCLUSIVE AS LEGALIZACOES PERTINENTES</t>
  </si>
  <si>
    <t>PROJETO EXECUTIVO DE INSTALACAO DE GAS PARA PREDIOS ESCOLARE</t>
  </si>
  <si>
    <t>S E/OU ADMINISTRATIVOS ATE 500M2,INCLUSIVE PROJETO BASICO,AP</t>
  </si>
  <si>
    <t>RESNTADO EM AUTOCAD,INCLUSIVE AS LEGALIZACOES PERTINENTES</t>
  </si>
  <si>
    <t>S E/OU ADMINISTRATIVOS ACIMA DE 500M2,INCLUSIVE PROJETO BASI</t>
  </si>
  <si>
    <t>CO,APRESENTADO EM AUTOCAD,INCLUSIVE AS LEGALIZACOES PERTINEN</t>
  </si>
  <si>
    <t>TES</t>
  </si>
  <si>
    <t>PROJETO EXECUTIVO DE INSTALACAO DE GAS PARA PREDIOS CULTURAI</t>
  </si>
  <si>
    <t>S,INCLUSIVE PROJETO BASICO,APRESENTADO EM AUTOCAD,INCLUSIVE</t>
  </si>
  <si>
    <t>AS LEGALIZACOES PERTINENTES</t>
  </si>
  <si>
    <t>PROJETO EXECUTIVO DE INSTALACAO DE GAS PARA PREDIOS HOSPITAL</t>
  </si>
  <si>
    <t>ARES ATE 4.000M2,INCLUSIVE PROJETO BASICO,APRESENTADO EM AUT</t>
  </si>
  <si>
    <t>OCAD,INCLUSIVE AS LEGALIZACOES PERTINENTES</t>
  </si>
  <si>
    <t>ARES ACIMA DE 4.000M2,INCLUSIVE PROJETO BASICO,APRESENTADO E</t>
  </si>
  <si>
    <t>M AUTOCAD,INCLUSIVE AS LEGALIZACOES PERTINENTES</t>
  </si>
  <si>
    <t>PROJETO EXECUTIVO DE INSTALACAO DE GAS PARA HABITACOES/EDIFI</t>
  </si>
  <si>
    <t>CIOS ATE 500M2,INCLUSIVE PROJETO BASICO,APRESENTADO EM AUTOC</t>
  </si>
  <si>
    <t>AD,INCLUSIVE AS LEGALIZACOES PERTINENTES</t>
  </si>
  <si>
    <t>CIOS ACIMA DE 500M2,INCLUSIVE PROJETO BASICO,APRESENTADO EM</t>
  </si>
  <si>
    <t>AUTOCAD,INCLUSEVE AS LEGALIZACOES PERTINENTES</t>
  </si>
  <si>
    <t>PROJETO EXECUTIVO DE INSTALACAO DE GAS PARA HABITACAO/LOTEAM</t>
  </si>
  <si>
    <t>ENTO ATE 12.000M2,INCLUSIVE PROJETO BASICO,APRESENTADO EM AU</t>
  </si>
  <si>
    <t>TOCAD,INCLUSIVE AS LEGALIZACOES PERTINENTES</t>
  </si>
  <si>
    <t>ENTO ACIMA DE 12.000M2,INCLUSIVE PROJETO BASICO,APRESENTADO</t>
  </si>
  <si>
    <t>EM AUTOCAD,INCLUSIVE AS LEGALIZACOES PERTINENTES</t>
  </si>
  <si>
    <t>PROJETO EXECUTIVO DE INSTALACAO DE TELEMATICA PARA PREDIOS E</t>
  </si>
  <si>
    <t>SCOLARES E/OU ADMINISTRATIVOS ATE 500M2,INCLUSIVE PROJETO BA</t>
  </si>
  <si>
    <t>SICO,APRESENTADO EM AUTOCAD,INCLUSIVE AS LEGALIZACOES PERTIN</t>
  </si>
  <si>
    <t>ENTES</t>
  </si>
  <si>
    <t>SCOLARES E/OU ADMINISTRATIVOS ACIMA DE 500M2,INCLUSIVE PROJE</t>
  </si>
  <si>
    <t>PROJETO EXECUTIVO DE INSTALACAO DE TELEMATICA PARA PREDIOS C</t>
  </si>
  <si>
    <t>ULTURAIS ATE 500M2,INCLUSIVE PROJETO BASICO,APRESENTADO EM A</t>
  </si>
  <si>
    <t>UTOCAD,INCLUSIVE AS LEGALIZACOES PERTINENTES</t>
  </si>
  <si>
    <t>ULTURAIS ACIMA DE 500M2,INCLUSIVE PROJETO BASICO,APRESENTADO</t>
  </si>
  <si>
    <t>PROJETO EXECUTIVO DE INSTALACAO DE TELEMATICA PARA PREDIOS H</t>
  </si>
  <si>
    <t>OSPITALARES,INCLUSIVE PROJETO BASICO,APRESENTADO EM AUTOCAD,</t>
  </si>
  <si>
    <t>INCLUSIVE AS LEGALIZACOES PERTINENTES</t>
  </si>
  <si>
    <t>PROJETO EXECUTIVO DE INSTALACAO DE TELEMATICA PARA HABITACOE</t>
  </si>
  <si>
    <t>S/EDIFICIOS ATE 500M2,INCLUSIVE PROJETO BASICO,APRESENTADO E</t>
  </si>
  <si>
    <t>S/EDIFICIOS DE 501 ATE 3.000M2,INCLUSIVE PROJETO BASICO,APRE</t>
  </si>
  <si>
    <t>SENTADO EM AUTOCAD,INCLUSIVE AS LEGALIZACOES PERTINENTES</t>
  </si>
  <si>
    <t>PROJETO EXECUTIVO DE INSTALACAO DE TELEMATICA PARA HABITACAO</t>
  </si>
  <si>
    <t>/LOTEAMENTO ATE 12.000M2,INCLUSIVE PROJETO BASICO,APRESENTAD</t>
  </si>
  <si>
    <t>O EM AUTOCAD,INCLUSIVE AS LEGALIZACOES PERTINENTES</t>
  </si>
  <si>
    <t>/LOTEAMENTO ACIMA DE 12.000M2,INCLUSIVE PROJETO BASICO,APRES</t>
  </si>
  <si>
    <t>PROJETO EXECUTIVO DE INSTALACAO DE ESGOTO SANITARIO E AGUAS</t>
  </si>
  <si>
    <t>PLUVIAIS PARA PREDIOS ESCOLARES E/OU ADMINISTRATIVOS ATE 500</t>
  </si>
  <si>
    <t>M2,INCLUSIVE PROJETO BASICO,APRESENTADO EM AUTOCAD,INCLUSIVE</t>
  </si>
  <si>
    <t>PLUVIAIS PARA PREDIOS ESCOLARES E/OU ADMINISTRATIVOS DE 501</t>
  </si>
  <si>
    <t>ATE 3.000M2,INCLUSIVE PROJETO BASICO,APRESENTADO EM AUTOCAD,</t>
  </si>
  <si>
    <t>PLUVIAIS PARA PREDIOS ESCOLARES E/OU ADMINISTRATIVOS ACIMA D</t>
  </si>
  <si>
    <t>E 3.000M2,INCLUSIVE PROJETO BASICO,APRESENTADO EM AUTOCAD,IN</t>
  </si>
  <si>
    <t>CLUSIVE AS LEGALIZACOES PERTINENTES</t>
  </si>
  <si>
    <t>PLUVIAIS PARA PREDIOS CULTURAIS,INCLUSIVE PROJETO BASICO,APR</t>
  </si>
  <si>
    <t>ESENTADO EM AUTOCAD,INCLUSIVE AS LEGALIZACOES PERTINENTES</t>
  </si>
  <si>
    <t>PLUVIAIS PARA PREDIOS HOSPITALARES ATE 4.000M2,INCLUSIVE PRO</t>
  </si>
  <si>
    <t>JETO BASICO,APRESENTADO EM AUTOCAD,INCLUSIVE AS LEGALIZACOES</t>
  </si>
  <si>
    <t xml:space="preserve"> PERTINENTES</t>
  </si>
  <si>
    <t>PLUVIAIS PARA PREDIOS HOSPITALARES ACIMA DE 4.000M2,INCLUSIV</t>
  </si>
  <si>
    <t>E PROJETO BASICO,APRESENTADO EM AUTOCAD,INCLUSIVE AS LEGALIZ</t>
  </si>
  <si>
    <t>ACOES PERTINENTES</t>
  </si>
  <si>
    <t>PLUVIAIS PARA URBANIZACAO ATE 15.000M2,INCLUSIVE PROJETO BAS</t>
  </si>
  <si>
    <t>ICO,APRESENTADO EM AUTOCAD,INCLUSIVE AS LEGALIZACOES PERTINE</t>
  </si>
  <si>
    <t>NTES</t>
  </si>
  <si>
    <t>PLUVIAIS PARA URBANIZACAO ACIMA DE 15.000M2,INCLUSIVE PROJET</t>
  </si>
  <si>
    <t>O BASICO,APRESENTADO EM AUTOCAD,INCLUSIVE AS LEGALIZACOES PE</t>
  </si>
  <si>
    <t>RTINENTES</t>
  </si>
  <si>
    <t>PLUVIAIS PARA HABITACAO/LOTEAMENTO ATE 12.000M2,INCLUSIVE PR</t>
  </si>
  <si>
    <t>OJETO BASICO,APRESENTADO EM AUTOCAD,INCLUSIVE AS LEGALIZACOE</t>
  </si>
  <si>
    <t>S PERTINENTES</t>
  </si>
  <si>
    <t>PLUVIAIS PARA HABITACAO/LOTEAMENTO DE 12.001 ATE 36.000M2,IN</t>
  </si>
  <si>
    <t>CLUSIVE PROJETO BASICO,APRESENTADO EM AUTOCAD,INCLUSIVE AS L</t>
  </si>
  <si>
    <t>EGALIZACOES PERTINENTES</t>
  </si>
  <si>
    <t>PLUVIAIS PARA HABITACAO/LOTEAMENTO ACIMA DE 36.000M2,INCLUSI</t>
  </si>
  <si>
    <t>VE PROJETO BASICO,APRESENTADO EM AUTOCAD,INCLUSIVE AS LEGALI</t>
  </si>
  <si>
    <t>ZACOES PERTINENTES</t>
  </si>
  <si>
    <t>PROJETO EXECUTIVO DE INSTALACAO HIDRAULICA PARA PREDIOS ESCO</t>
  </si>
  <si>
    <t>LARES E/OU ADMINISTRATIVOS ATE 500M2,INCLUSIVE PROJETO BASIC</t>
  </si>
  <si>
    <t>O,APRESENTADO EM AUTOCAD,INCLUSIVE AS LEGALIZACOES PERTINENT</t>
  </si>
  <si>
    <t>LARES E/OU ADMINISTRATIVOS DE 501 A 3.000M2,INCLUSIVE PROJET</t>
  </si>
  <si>
    <t>LARES E/OU ADMINISTRATIVOS ACIMA DE 3.000M2,INCLUSIVE PROJET</t>
  </si>
  <si>
    <t>PROJETO EXECUTIVO DE INSTALACAO HIDRAULICA PARA PREDIOS CULT</t>
  </si>
  <si>
    <t>URAIS,INCLUSIVE PROJETO BASICO,APRESENTADO EM AUTOCAD,INCLUS</t>
  </si>
  <si>
    <t>IVE AS LEGALIZACOES PERTINENTES</t>
  </si>
  <si>
    <t>PROJETO EXECUTIVO DE INSTALACAO HIDRAULICA PARA PREDIOS HOSP</t>
  </si>
  <si>
    <t>ITALARES ATE 4.000M2,INCLUSIVE PROJETO BASICO,APRESENTADO EM</t>
  </si>
  <si>
    <t xml:space="preserve"> AUTOCAD,INCLUSIVE AS LEGALIZACOES PERTINENTES</t>
  </si>
  <si>
    <t>ITALARES ACIMA DE 4.000M2,INCLUSIVE PROJETO BASICO,APRESENTA</t>
  </si>
  <si>
    <t>DO EM AUTOCAD,INCLUSIVE AS LEGALIZACOES PERTINENTES</t>
  </si>
  <si>
    <t>PROJETO EXECUTIVO DE INSTALACAO HIDRAULICA PARA HABITACOES/E</t>
  </si>
  <si>
    <t>DIFICIOS ATE 500M2,INCLUSIVE PROJETO BASICO,APRESENTADO EM A</t>
  </si>
  <si>
    <t>DIFICIOS DE 501 ATE 3.000M2,INCLUSVE PROJETO BASICO,APRESENT</t>
  </si>
  <si>
    <t>DIFICIOS ACIMA DE 3.000M2,INCLUSIVE PROJETO BASICO,APRESENTA</t>
  </si>
  <si>
    <t>PROJETO EXECUTIVO DE INSTALACAO HIDRAULICA PARA URBANIZACAO</t>
  </si>
  <si>
    <t>ATE 15.000M2,INCLUSIVE PROJETO BASICO,APRESENTADO EM AUTOCAD</t>
  </si>
  <si>
    <t>,INCLUSIVE AS LEGALIZACOES PERTINENTES</t>
  </si>
  <si>
    <t>ACIMA DE 15.000M2,INCLUSIVE PROJETO BASICO,APRESENTADO EM AU</t>
  </si>
  <si>
    <t>PROJETO EXECUTIVO DE INSTALACAO HIDRAULICA PARA HABITACAO/LO</t>
  </si>
  <si>
    <t>TEAMENTO ATE 12.000M2,INCLUSIVE PROJETO BASICO,APRESENTADO E</t>
  </si>
  <si>
    <t>TEAMENTO DE 12.001 ATE 36.000M2,INCLUSIVE PROJETO BASICO,APR</t>
  </si>
  <si>
    <t>TEAMENTO ACIMA DE 36.000M2,INCLUSIVE PROJETO BASICO,APRESENT</t>
  </si>
  <si>
    <t>PROJETO EXECUTIVO DE INSTALACAO HIDRAULICA DE MONTAGEM INTER</t>
  </si>
  <si>
    <t>NA DE CHAFARIZES,APRESENTADO EM AUTOCAD NOS PADROES DA CONTR</t>
  </si>
  <si>
    <t>PROJETO EXECUTIVO DE INSTALACAO ELETRICA PARA PREDIOS ESCOLA</t>
  </si>
  <si>
    <t>RES E/OU ADMINISTRATIVOS ATE 500M2,INCLUSIVE PROJETO BASICO,</t>
  </si>
  <si>
    <t>RES E/OU ADMINISTRATIVOS DE 501 ATE 3.000M2,INCLUSIVE PROJET</t>
  </si>
  <si>
    <t>RES E/OU ADMINISTRATIVOS ACIMA DE 3.000M2,INCLUSIVE PROJETO</t>
  </si>
  <si>
    <t>BASICO,APRESENTADO EM AUTOCAD,INCLUSIVE AS LEGALIZACOES PERT</t>
  </si>
  <si>
    <t>INENTES</t>
  </si>
  <si>
    <t>PROJETO EXECUTIVO DE INSTALACAO ELETRICA PARA PREDIOS CULTUR</t>
  </si>
  <si>
    <t>AIS ATE 3.000M2,INCLUSIVE PROJETO BASICO,APRESENTADO EM AUTO</t>
  </si>
  <si>
    <t>CAD,INCLUSIVE AS LEGALIZACOES PERTINENTES</t>
  </si>
  <si>
    <t>AIS ACIMA DE 3.000M2,INCLUSIVE PROJETO BASICO,APRESENTADO EM</t>
  </si>
  <si>
    <t>PROJETO EXECUTIVO DE INSTALACAO ELETRICA PARA PREDIOS HOSPIT</t>
  </si>
  <si>
    <t>ALARES,INCLUSIVE PROJETO BASICO,APRESENTADO EM AUTOCAD,INCLU</t>
  </si>
  <si>
    <t>SIVE AS LEGALIZACOES PERTINENTES</t>
  </si>
  <si>
    <t>PROJETO EXECUTIVO DE INSTALACAO ELETRICA PARA HABITACOES/EDI</t>
  </si>
  <si>
    <t>FICIOS ATE 500M2,INCLUSIVE PROJETO BASICO,APRESENTADO EM AUT</t>
  </si>
  <si>
    <t>FICIOS DE 501 ATE 3.000M2,INCLUSIVE PROJETO BASICO,APRESENTA</t>
  </si>
  <si>
    <t>FICIOS ACIMA DE 3.000M2,INCLUSIVE PROJETO BASICO,APRESENTADO</t>
  </si>
  <si>
    <t>PROJETO EXECUTIVO DE INSTALACAO ELETRICA PARA URBANIZACAO AT</t>
  </si>
  <si>
    <t>E 15.000M2,INCLUSIVE PROJETO BASICO,APRESENTADO EM AUTOCAD,I</t>
  </si>
  <si>
    <t>NCLUSIVE AS LEGALIZACOES PERTINENTES</t>
  </si>
  <si>
    <t>PROJETO EXECUTIVO DE INSTALACAO ELETRICA PARA URBANIZACAO AC</t>
  </si>
  <si>
    <t>IMA DE 15.000M2,INCLUSIVE PROJETO BASICO,APRESENTADO EM AUTO</t>
  </si>
  <si>
    <t>PROJETO EXECUTIVO DE INSTALACAO ELETRICA PARA HABITACAO/LOTE</t>
  </si>
  <si>
    <t>AMENTO ATE 12.000M2,INCLUSIVE PROJETO BASICO,APRESENTADO EM</t>
  </si>
  <si>
    <t>AUTOCAD,INCLUSIVE AS LEGALIZACOES PERTINENTES</t>
  </si>
  <si>
    <t>AMENTO DE 12.001 ATE 36.000M2,INCLUSIVE PROJETO BASICO,APRES</t>
  </si>
  <si>
    <t>AMENTO ACIMA DE 36.000M2,INCLUSIVE PROJETO BASICO,APRESENTAD</t>
  </si>
  <si>
    <t>PROJETO EXECUTIVO DE INSTALACAO ELETRICA DO QUADRO DOS COMAN</t>
  </si>
  <si>
    <t>DOS DE MOTORES PARA CHAFARIZES,APRESENTADO EM AUTOCAD NOS PA</t>
  </si>
  <si>
    <t>PROJETO EXECUTIVO DE SISTEMA DE AR CONDICIONADO,INCLUSIVE PR</t>
  </si>
  <si>
    <t>OJETO BASICO,APRESENTADO EM AUTOCAD NOS PADROES DA CONTRATAN</t>
  </si>
  <si>
    <t>TE,EM PREDIOS COM AREA DE ATE 500M2</t>
  </si>
  <si>
    <t>TE,EM PREDIOS COM AREA DE 501 ATE 3000M2</t>
  </si>
  <si>
    <t>TE,EM PREDIOS COM AREA ACIMA DE 3000M2</t>
  </si>
  <si>
    <t>PROJETO EXECUTIVO DE ARQUITETURA PARA CONSTRUCAO DE GALPAO (</t>
  </si>
  <si>
    <t>GEOMETRICO,CORTES,DETALHAMENTO E PERSPECTIVA) ATE 500M2,APRE</t>
  </si>
  <si>
    <t>PROJETO EXECUTIVO DE ARQUITETURA PARA AREA DESTINADA A ABRIG</t>
  </si>
  <si>
    <t>AR SUBESTACAO,ATE 2750KVA,INCLUSIVE DETALHAMENTO DA SERRALHE</t>
  </si>
  <si>
    <t>RIA E DOS CUBICULOS,APRESENTADO EM AUTOCAD NOS PADROES DA CO</t>
  </si>
  <si>
    <t>NTRATANTE</t>
  </si>
  <si>
    <t>DESENHO EM PERSPECTIVA NO TAMANHO DE (70X50)CM,COLORIDO,PARA</t>
  </si>
  <si>
    <t xml:space="preserve"> PROJETO DE TRATAMENTO PAISAGISTICO EM AREAS PUBLICAS</t>
  </si>
  <si>
    <t>PROJETO EXECUTIVO DE ARQUITETURA PARA IMPLANTACAO DE VIVEIRO</t>
  </si>
  <si>
    <t>S DE MUDAS DE ARVORES E HORTAS (GEOMETRICO,CORTES,DETALHAMEN</t>
  </si>
  <si>
    <t>TO E PERSPECTIVAS) ATE 20.000M2,APRESENTADO EM AUTOCAD NOS P</t>
  </si>
  <si>
    <t>PROJETO EXECUTIVO DE INSTALACAO ELETRICA PARA CHAFARIZES,APR</t>
  </si>
  <si>
    <t>PROJETO EXECUTIVO DE INSTALACAO HIDROSSANITARIA PARA CHAFARI</t>
  </si>
  <si>
    <t>PROJETO EXECUTIVO DE SISTEMA DE DRENAGEM E IRRIGACAO PARA IM</t>
  </si>
  <si>
    <t>PLANTACAO DE VIVEIROS DE MUDAS DE ARVORES E HORTAS,ATE 20.00</t>
  </si>
  <si>
    <t>2,APRESENTADO EM AUTOCAD,INCLUSIVE AS LEGALIZACOES PERTINENT</t>
  </si>
  <si>
    <t>PERTINENTES</t>
  </si>
  <si>
    <t>PROJETO EXECUTIVO DE INSTALACAO DE SEGURANCA (CFTV E SONORIZ</t>
  </si>
  <si>
    <t>ACAO),ATE 500M2,INCLUSIVE PROJETO BASICO,APRESENTADO EM AUTO</t>
  </si>
  <si>
    <t>ACAO),DE 501 ATE 3000M2,INCLUSIVE PROJETO BASICO,APRESENTADO</t>
  </si>
  <si>
    <t>ACAO),ACIMA DE 3000M2,INCLUSIVE PROJETO BASICO,APRESENTADO E</t>
  </si>
  <si>
    <t>EIO DIGITAL,UMA VIA PLOTADA EM VEGETAL,DUAS EM PAPEL OPACO)</t>
  </si>
  <si>
    <t>PROJETO EXECUTIVO DE SISTEMA DE DRENAGEM ATE 20.000M2,APRESE</t>
  </si>
  <si>
    <t>NTADO EM AUTOCAD</t>
  </si>
  <si>
    <t>PROJETO EXECUTIVO DE SISTEMA DE DRENAGEM ACIMA DE 20.000M2,A</t>
  </si>
  <si>
    <t>PRESENTADO EM AUTOCAD</t>
  </si>
  <si>
    <t>PROJETO BASICO PARA URBANIZACAO/REURBANIZACAO DE AREAS,VISAN</t>
  </si>
  <si>
    <t>DO A ORGANIZACAO ESPACIAL E DAS ATIVIDADES,CONTEMPLANDO:SIST</t>
  </si>
  <si>
    <t>EMA VIARIO,PASSEIOS,PRACAS,ARBORIZACAO,ILUMINACAO COM CRITER</t>
  </si>
  <si>
    <t>IOS LUMINOTECNICOS,DISTRIBUICAO E INTEGRACAO DO MOBILIARIO U</t>
  </si>
  <si>
    <t>RBANO E EQUIPAMENTOS URBANOS,APRESENTADO EM AUTOCAD NOS PADR</t>
  </si>
  <si>
    <t>OES DA CONTRATANTE</t>
  </si>
  <si>
    <t>PROJETO EXECUTIVO PARA URBANIZACAO/REURBANIZACAO DE AREAS,VI</t>
  </si>
  <si>
    <t>SANDO A ORGANIZACAO ESPACIAL E DAS ATIVIDADES,CONTEMPLANDO:S</t>
  </si>
  <si>
    <t>ISTEMA VIARIO,PASSEIOS,PRACAS,ARBORIZACAO,ILUMINACAO COM CRI</t>
  </si>
  <si>
    <t>TERIOS LUMINOTECNICOS,DISTRIBUICAO E INTEGRACAO DO MOBILIARI</t>
  </si>
  <si>
    <t>O URBANO E EQUIPAMENTOS URBANOS,APRESENTADO EM AUTOCAD NOS P</t>
  </si>
  <si>
    <t>ADROES DA CONTRATANTE</t>
  </si>
  <si>
    <t>PROJETO EXECUTIVO PARA URBANIZACAO/REURBANIZACAO (GEOMETRICO</t>
  </si>
  <si>
    <t>,CORTES E DETALHES) PARA TRATAMENTO PAISAGISTICO DE AREAS PU</t>
  </si>
  <si>
    <t>BLICAS,APRESENTADO EM AUTOCAD NOS PADROES DA CONTRATANTE,INC</t>
  </si>
  <si>
    <t>LUSIVE AS OPERACOES PERTINENTES E A COORDENACAO DOS PROJETOS</t>
  </si>
  <si>
    <t xml:space="preserve"> COMPLEMENTARES</t>
  </si>
  <si>
    <t>PROJETO DE VIA SIMPLES DE VEICULOS EM FAVELA,COM 1 FAIXA DE</t>
  </si>
  <si>
    <t>ROLAMENTO,COM LARGURA MAXIMA DE 3M</t>
  </si>
  <si>
    <t>PROJETO PARA PASSARELA SOBRE LOGRADOURO PUBLICO,COM RAMPAS E</t>
  </si>
  <si>
    <t xml:space="preserve"> OU ESCADAS</t>
  </si>
  <si>
    <t>PROJETO EXECUTIVO PARA TRATAMENTO PAISAGISTICO COM ESPECIFIC</t>
  </si>
  <si>
    <t>ACAO VEGETAL LEGENDADA E QUANTIFICADA,EM AREAS PUBLICAS,CONS</t>
  </si>
  <si>
    <t>IDERANDO A AREA EFETIVA DE PLANTIO,APRESENTADO EM AUTOCAD NO</t>
  </si>
  <si>
    <t>S PADROES DA CONTRATANTE</t>
  </si>
  <si>
    <t>PROJETO EXECUTIVO DE VIA ESPECIAL PARA VEICULOS E PEDESTRES,</t>
  </si>
  <si>
    <t>EM AVENIDAS CANAL,COM CALCADAS EM AMBOS OS LADOS,COM LARGURA</t>
  </si>
  <si>
    <t xml:space="preserve"> MAXIMA DE 40M,APRESENTADO EM AUTOCAD NOS PADROES DA CONTRAT</t>
  </si>
  <si>
    <t>ANTE</t>
  </si>
  <si>
    <t>PROJETO EXECUTIVO DE VIA ESPECIAL PARA VEICULOS E PEDESTRES</t>
  </si>
  <si>
    <t>EM RUAS E AVENIDAS URBANAS,COM CALCADAS EM AMBOS OS LADOS,CA</t>
  </si>
  <si>
    <t>NTEIRO CENTRAL E SEPARADORES DE PISTAS LATERAIS EM AMBOS OS</t>
  </si>
  <si>
    <t>SENTIDOS E COM LARGURA MAXIMA DE 46M,APRESENTADO EM AUTOCAD</t>
  </si>
  <si>
    <t>NOS PADROES DA CONTRATANTE</t>
  </si>
  <si>
    <t>PROJETO EXECUTIVO DE VIA PARA VEICULOS E PEDESTRES EM RUAS E</t>
  </si>
  <si>
    <t xml:space="preserve"> AVENIDAS URBANAS,COM CALCADAS EM AMBOS OS LADOS E 2 FAIXAS</t>
  </si>
  <si>
    <t>DE ROLAMENTO COM LARGURA MAXIMA DE 13M,APRESENTADO EM AUTOCA</t>
  </si>
  <si>
    <t>D NOS PADROES DA CONTRATANTE</t>
  </si>
  <si>
    <t xml:space="preserve"> AVENIDAS URBANAS,COM CALCADAS EM AMBOS OS LADOS E 3 FAIXAS</t>
  </si>
  <si>
    <t>DE ROLAMENTO COM LARGURA MAXIMA DE 16M,APRESENTADO EM AUTOCA</t>
  </si>
  <si>
    <t>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</si>
  <si>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</si>
  <si>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</si>
  <si>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</si>
  <si>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 AVENIDAS URBANAS,COM CALCADAS EM AMBOS OS LADOS E 4 FAIXAS</t>
  </si>
  <si>
    <t>DE ROLAMENTO COM LARGURA MAXIMA DE 25M,APRESENTADO EM AUTOCA</t>
  </si>
  <si>
    <t>NTEIRO CENTRAL E PISTAS COM 4 FAIXAS DE ROLAMENTO EM CADA SE</t>
  </si>
  <si>
    <t>NTIDO,COM LARGURA MAXIMA DE 40M,APRESENTADO EM AUTOCAD NOS P</t>
  </si>
  <si>
    <t>PROJETO EXECUTIVO DE VIA SIMPLES DE CICLOVIA,COM 1 FAIXA DE</t>
  </si>
  <si>
    <t>ROLAMENTO,COM LARGURA MAXIMA DE 1,30M,APRESENTADO EM AUTOCAD</t>
  </si>
  <si>
    <t xml:space="preserve"> NOS PADROES DA CONTRATANTE</t>
  </si>
  <si>
    <t>PROJETO EXECUTIVO DE VIA DUPLA DE CICLOVIA,COM 2 FAIXAS DE R</t>
  </si>
  <si>
    <t>OLAMENTO,COM LARGURA MAXIMA DE 3M,APRESENTADO EM AUTOCAD NOS</t>
  </si>
  <si>
    <t xml:space="preserve"> PADROES DA CONTRATANTE</t>
  </si>
  <si>
    <t>01.050.0225-0</t>
  </si>
  <si>
    <t>01.050.0225-A</t>
  </si>
  <si>
    <t>01.050.0226-0</t>
  </si>
  <si>
    <t>01.050.0226-A</t>
  </si>
  <si>
    <t>01.050.0227-0</t>
  </si>
  <si>
    <t>01.050.0227-A</t>
  </si>
  <si>
    <t>PROJETO ESTRUTURAL FINAL DE ENGENHARIA DE OBRAS-DE-ARTE ESPE</t>
  </si>
  <si>
    <t>CIAIS (PONTES,VIADUTOS E PASSARELAS) EM CONCRETO ARMADO E/OU</t>
  </si>
  <si>
    <t xml:space="preserve"> PROTENDIDO OU ESTRUTURA DE ACO,COM AREA DE PROJECAO HORIZON</t>
  </si>
  <si>
    <t>TAL INFERIOR A 500M2,APRESENTADO EM AUTOCAD</t>
  </si>
  <si>
    <t>TAL DE 501 ATE 5.000M2,APRESENTADO EM AUTOCAD</t>
  </si>
  <si>
    <t>TAL DE 5.001 ATE 7.000M2,APRESENTADO EM AUTOCAD</t>
  </si>
  <si>
    <t>PROJETO EXECUTIVO DE PROGRAMACAO VISUAL PARA PREDIOS ESCOLAR</t>
  </si>
  <si>
    <t>ES E/OU ADMINISTRATIVOS ATE 500M2,APRESENTADO EM AUTOCAD NOS</t>
  </si>
  <si>
    <t>ES E/OU ADMINISTRATIVOS,DE 501 ATE 3000M2,APRESENTADO EM AUT</t>
  </si>
  <si>
    <t>OCAD NOS PADROES DA CONTRATANTE</t>
  </si>
  <si>
    <t>RELATORIO FINAL DE OBRAS OU SERVICOS DE ENGENHARIA,INCL.DESE</t>
  </si>
  <si>
    <t>NHOS TAMANHO A-1,AUTOCAD,REGISTRO FOTOGRAFICO,PLANILHA ORCAM</t>
  </si>
  <si>
    <t>ENTARIA E DESCRICAO DO ESCOPO DOS SERVICOS REALIZADOS,CONF.R</t>
  </si>
  <si>
    <t>ECOMENDACOES E ESPECIFICACOES DO ORGAO CONTRATANTE.O RELATOR</t>
  </si>
  <si>
    <t>IO DEVERA SER APRESENTADO EM 2 VIAS.O ITEM DEVERA SER MEDIDO</t>
  </si>
  <si>
    <t xml:space="preserve"> PELO NUMERO DE PRANCHAS ORIGINAIS QUE COMPOE O RELATORIO</t>
  </si>
  <si>
    <t>SERVICOS DE ELABORACAO DE VISTORIAS,LAUDOS TECNICOS,ANTEPROJ</t>
  </si>
  <si>
    <t>ETOS DE INTERVENCOES LOCALIZADAS,QUANTITATIVOS E RELATORIO F</t>
  </si>
  <si>
    <t>OTOGRAFICO PARA EXECUCAO DE RECUPERACAO ESTRUTURAL DE OBRAS-</t>
  </si>
  <si>
    <t>DE-ARTE ESPECIAIS,COM AREAS DE PROJECAO HORIZONTAL ATE 1000M</t>
  </si>
  <si>
    <t>DE-ARTE ESPECIAIS,COM AREAS DE PROJECAO HORIZONTAL ENTRE 100</t>
  </si>
  <si>
    <t>0M2 E 2000M2.PARA OS PRIMEIROS 1000M2 CONSIDERAR O ITEM PERT</t>
  </si>
  <si>
    <t>INENTE</t>
  </si>
  <si>
    <t>DE-ARTE ESPECIAIS,COM AREAS DE PROJECAO HORIZONTAL ENTRE 200</t>
  </si>
  <si>
    <t>0M2 E 5000M2.PARA OS PRIMEIROS 2000M2 CONSIDERAR OS ITENS PE</t>
  </si>
  <si>
    <t>DE-ARTE ESPECIAIS,COM AREAS DE PROJECAO HORIZONTAL ACIMA DE</t>
  </si>
  <si>
    <t>5000M2.PARA OS PRIMEIROS 5000M2 CONSIDERAR OS ITENS PERTINEN</t>
  </si>
  <si>
    <t>OTOGRAFICO PARA EXECUCAO DE RECUPERACAO ESTRUTURAL DE PREDIO</t>
  </si>
  <si>
    <t>S PUBLICOS,COM AREAS DE PROJECAO HORIZONTAL ATE 1000M2</t>
  </si>
  <si>
    <t>S PUBLICOS,COM AREAS DE PROJECAO HORIZONTAL ENTRE 1000M2 E 2</t>
  </si>
  <si>
    <t>000M2.PARA OS PRIMEIROS 1000M2 CONSIDERAR O ITEM PERTINENTE</t>
  </si>
  <si>
    <t>S PUBLICOS,COM AREAS DE PROJECAO HORIZONTAL ENTRE 2000M2 E 5</t>
  </si>
  <si>
    <t>000M2.PARA OS PRIMEIROS 2000M2 CONSIDERAR OS ITENS PERTINENT</t>
  </si>
  <si>
    <t>S PUBLICOS,COM AREAS DE PROJECAO HORIZONTAL ACIMA DE 5000M2.</t>
  </si>
  <si>
    <t>PARA OS PRIMEIROS 5000M2 CONSIDERAR OS ITENS PERTINENTES</t>
  </si>
  <si>
    <t>PROJETO EXECUTIVO DE ARQUITETURA,CONSIDERANDO O PROJETO BASI</t>
  </si>
  <si>
    <t>CO EXISTENTE,PARA PREDIOS HOSPITALARES ATE 1000M2,APRESENTAD</t>
  </si>
  <si>
    <t>O EM AUTOCAD NOS PADROES DA CONTRATANTE,INCLUSIVE AS LEGALIZ</t>
  </si>
  <si>
    <t>ACOES PERTINENTES,COORDENACAO E COMPATIBILIZACAO COM OS PROJ</t>
  </si>
  <si>
    <t>ETOS COMPLEMENTARES</t>
  </si>
  <si>
    <t>CO EXISTENTE,PARA PREDIOS HOSPITALARES DE 1001 ATE 4000M2,AP</t>
  </si>
  <si>
    <t>RESENTADO EM AUTOCAD NOS PADROES DA CONTRATANTE,INCLUSIVE AS</t>
  </si>
  <si>
    <t xml:space="preserve"> LEGALIZACOES PERTINENTES,COORDENACAO E COMPATIBILIZACAO COM</t>
  </si>
  <si>
    <t xml:space="preserve"> OS PROJETOS COMPLEMENTARES</t>
  </si>
  <si>
    <t>CO EXISTENTE,PARA PREDIOS HOSPITALARES ACIMA DE 4000M2,APRES</t>
  </si>
  <si>
    <t>ENTADO EM AUTOCAD NOS PADROES DA CONTRATANTE,INCLUSIVE AS LE</t>
  </si>
  <si>
    <t>GALIZACOES PERTINENTES,COORDENACAO E COMPATIBILIZACAO COM OS</t>
  </si>
  <si>
    <t xml:space="preserve"> PROJETOS COMPLEMENTARES</t>
  </si>
  <si>
    <t>CO EXISTENTE,PARA PREDIOS CULTURAIS ATE 500M2,APRESENTADO EM</t>
  </si>
  <si>
    <t xml:space="preserve"> AUTOCAD NOS PADROES DA CONTRATANTE,INCLUSIVE AS LEGALIZACOE</t>
  </si>
  <si>
    <t>S PERTINENTES,COORDENACAO E COMPATIBILIZACAO COM OS PROJETOS</t>
  </si>
  <si>
    <t>CO EXISTENTE,PARA PREDIOS CULTURAIS DE 501 ATE 3000M2,APRESE</t>
  </si>
  <si>
    <t>NTADO EM AUTOCAD NOS PADROES DA CONTRATANTE,INCLUSIVE AS LEG</t>
  </si>
  <si>
    <t>ALIZACOES PERTINENTES,COORDENACAO E COMPATIBILIZACAO COM OS</t>
  </si>
  <si>
    <t>PROJETOS COMPLEMENTARES</t>
  </si>
  <si>
    <t>CO EXISTENTE,PARA PREDIOS CULTURAIS ACIMA DE 3000M2,APRESENT</t>
  </si>
  <si>
    <t>CO EXISTENTE,PARA PREDIOS ESCOLARES E/OU ADMINISTRATIVOS ATE</t>
  </si>
  <si>
    <t xml:space="preserve"> 500M2,APRESENTADO EM AUTOCAD NOS PADROES DA CONTRATANTE,INC</t>
  </si>
  <si>
    <t>CO EXISTENTE,PARA PREDIOS ESCOLARES E/OU ADMINISTRATIVOS DE</t>
  </si>
  <si>
    <t>501 ATE 3000M2,APRESENTADO EM AUTOCAD NOS PADROES DA CONTRAT</t>
  </si>
  <si>
    <t>ANTE,INCLUSIVE AS LEGALIZACOES PERTINENTES,COORDENACAO E COM</t>
  </si>
  <si>
    <t>PATIBILIZACAO COM OS PROJETOS COMPLEMENTARES</t>
  </si>
  <si>
    <t>CO EXISTENTE,PARA PREDIOS ESCOLARES E/OU ADMINISTRATIVOS ACI</t>
  </si>
  <si>
    <t>MA DE 3000M2,APRESENTADO EM AUTOCAD NOS PADROES DA CONTRATAN</t>
  </si>
  <si>
    <t>ADES UNIFAMILIARES OU BIFAMILIARES TIPO PARA AREAS ATE 12000</t>
  </si>
  <si>
    <t>M2,CONSIDERANDO O PROJETO BASICO EXISTENTE,APRESENTADO EM AU</t>
  </si>
  <si>
    <t>TOCAD NOS PADROES DA CONTRATANTE,INCLUSIVE AS LEGALIZACOES P</t>
  </si>
  <si>
    <t>ERTINENTES,COORDENACAO E COMPATIBILIZACAO COM OS PROJETOS CO</t>
  </si>
  <si>
    <t>MPLEMENTARES</t>
  </si>
  <si>
    <t>ADES UNIFAMILIARES OU BIFAMILIARES TIPO PARA AREAS DE 12001</t>
  </si>
  <si>
    <t>ATE 36000M2,CONSIDERANDO O PROJETO BASICO EXISTENTE,APRESENT</t>
  </si>
  <si>
    <t>3600M2,CONSIDERANDO O PROJETO BASICO EXISTENTE,APRESENTADO E</t>
  </si>
  <si>
    <t>M AUTOCAD NOS PADROES DA CONTRATANTE,INCLUSIVE AS LEGALIZACO</t>
  </si>
  <si>
    <t>ES PERTINENTES,COORDENACAO E COMPATIBILIZACAO COM OS PROJETO</t>
  </si>
  <si>
    <t>S COMPLENTARES</t>
  </si>
  <si>
    <t>CO EXISTENTE,PARA HABITACAO/EDIFICIOS ATE 6000M2,APRESENTADO</t>
  </si>
  <si>
    <t xml:space="preserve"> EM AUTOCAD NOS PADROES DA CONTRATANTE,INCLUSIVE AS LEGALIZA</t>
  </si>
  <si>
    <t>COES PERTINENTES,COORDENACAO E COMPATIBILIZACAO COM OS PROJE</t>
  </si>
  <si>
    <t>TOS COMPLEMENTARES</t>
  </si>
  <si>
    <t>CO EXISTENTE,PARA HABITACAO/EDIFICIOS DE 6001 ATE 12000M2,AP</t>
  </si>
  <si>
    <t>CO EXISTENTE,PARA HABITACAO/EDIFICIOS ACIMA DE 12000M2,APRES</t>
  </si>
  <si>
    <t>PROJETO BASICO DE INSTALACAO DE INCENDIO E SPDA PARA PREDIOS</t>
  </si>
  <si>
    <t xml:space="preserve"> ESCOLARES E/OU ADMINISTRATIVOS ATE 500M2,APRESENTADO EM AUT</t>
  </si>
  <si>
    <t xml:space="preserve"> ESCOLARES E/OU ADMINISTRATIVOS DE 501 ATE 3000M2,APRESENTAD</t>
  </si>
  <si>
    <t xml:space="preserve"> ESCOLARES E/OU ADMINISTRATIVOS ACIMA DE 3000M2,APRESENTADO</t>
  </si>
  <si>
    <t xml:space="preserve"> CULTURAIS ATE 500M2,APRESENTADO EM AUTOCAD,INCLUSIVE AS LEG</t>
  </si>
  <si>
    <t>ALIZACOES PERTINENTES</t>
  </si>
  <si>
    <t xml:space="preserve"> CULTURAIS ACIMA DE 500M2,APRESENTADO EM AUTOCAD,INCLUSIVE A</t>
  </si>
  <si>
    <t>S LEGALIZACOES PERTINENTES</t>
  </si>
  <si>
    <t xml:space="preserve"> HOSPITALARES,APRESENTADO EM AUTOCAD,INCLUSIVE AS LEGALIZACO</t>
  </si>
  <si>
    <t>ES PERTINENTES</t>
  </si>
  <si>
    <t>PROJETO BASICO DE INSTALACAO DE INCENDIO E SPDA PARA HABITAC</t>
  </si>
  <si>
    <t>OES/EDIFICIOS ATE 500M2,APRESENTADO EM AUTOCAD,INCLUSIVE AS</t>
  </si>
  <si>
    <t>LEGALIZACOES PERTINENTES</t>
  </si>
  <si>
    <t>OES/EDIFICIOS DE 501 ATE 3000M2,APRESENTADO EM AUTOCAD,INCLU</t>
  </si>
  <si>
    <t>OES/EDIFICIOS ACIMA DE 3000M2,APRESENTADO EM AUTOCAD,INCLUSI</t>
  </si>
  <si>
    <t>VE AS LEGALIZACOES PERTINENTES</t>
  </si>
  <si>
    <t>AO/LOTEAMENTO ATE 36000M2,APRESENTADO EM AUTOCAD,INCLUSIVE A</t>
  </si>
  <si>
    <t>AO/LOTEAMENTO ACIMA DE 36000M2,APRESENTADO EM AUTOCAD,INCLUS</t>
  </si>
  <si>
    <t>PROJETO EXECUTIVO DE INSTALACAO DE INCENDIO E SPDA,CONSIDERA</t>
  </si>
  <si>
    <t>NDO PROJETO BASICO EXISTENTE,PARA PREDIOS ESCOLARES E/OU ADM</t>
  </si>
  <si>
    <t>INISTRATIVOS ATE 500M2,APRESENTADO EM AUTOCAD,INCLUSIVE AS L</t>
  </si>
  <si>
    <t>INISTRATIVOS DE 501 ATE 3000M2,APRESENTADO EM AUTOCAD,INCLUS</t>
  </si>
  <si>
    <t>INISTRATIVOS ACIMA DE 3000M2,APRESENTADO EM AUTOCAD,INCLUSIV</t>
  </si>
  <si>
    <t>E AS LEGALIZACOES PERTINENTES</t>
  </si>
  <si>
    <t>NDO PROJETO BASICO EXISTENTE,PARA PREDIOS CULTURAIS ATE 500M</t>
  </si>
  <si>
    <t>NDO PROJETO BASICO EXISTENTE,PARA PREDIOS CULTURAIS ACIMA DE</t>
  </si>
  <si>
    <t xml:space="preserve"> 500M2,APRESENTADO EM AUTOCAD,INCLUSIVE AS LEGALIZACOES PERT</t>
  </si>
  <si>
    <t>NDO PROJETO BASICO EXISTENTE,PARA PREDIOS HOSPITALARES,APRES</t>
  </si>
  <si>
    <t>NDO PROJETO BASICO EXISTENTE,PARA HABITACOES/EDIFICIOS ATE 5</t>
  </si>
  <si>
    <t>00M2,APRESENTADO EM AUTOCAD,INCLUSIVE AS LEGALIZACOES PERTIN</t>
  </si>
  <si>
    <t>NDO PROJETO BASICO EXISTENTE,PARA HABITACOES/EDIFICIOS DE 50</t>
  </si>
  <si>
    <t>1 ATE 3000M2,APRESENTADO EM AUTOCAD,INCLUSIVE AS LEGALIZACOE</t>
  </si>
  <si>
    <t>NDO PROJETO BASICO EXISTENTE,PARA HABITACOES/EDIFICIOS ACIMA</t>
  </si>
  <si>
    <t>DE 3000M2,APRESENTADO EM AUTOCAD,INCLUSIVE AS LEGALIZACOES P</t>
  </si>
  <si>
    <t>NDO PROJETO BASICO EXISTENTE,PARA HABITACAO/LOTEAMENTO ATE 3</t>
  </si>
  <si>
    <t>6000M2,APRESENTADO EM AUTOCAD,INCLUSIVE AS LEGALIZACOES PERT</t>
  </si>
  <si>
    <t>NDO PROJETO BASICO EXISTENTE,PARA HABITACAO/LOTEAMENTO ACIMA</t>
  </si>
  <si>
    <t>DE 36000M2,APRESENTADO EM AUTOCAD,INCLUSIVE AS LEGALIZACOES</t>
  </si>
  <si>
    <t>PROJETO BASICO DE INSTALACAO DE GAS PARA PREDIOS ESCOLARES E</t>
  </si>
  <si>
    <t>/OU ADMINISTRATIVOS ATE 500M2,APRESENTADO EM AUTOCAD,INCLUSI</t>
  </si>
  <si>
    <t>/OU ADMINISTRATIVOS ACIMA DE 500M2,APRESENTADO EM AUTOCAD,IN</t>
  </si>
  <si>
    <t>PROJETO BASICO DE INSTALACAO DE GAS PARA PREDIOS CULTURAIS,A</t>
  </si>
  <si>
    <t>PRESENTADO EM AUTOCAD,INCLUSIVE AS LEGALIZACOES PERTINENTES</t>
  </si>
  <si>
    <t>PROJETO BASICO DE INSTALACAO DE GAS PARA PREDIOS HOSPITALARE</t>
  </si>
  <si>
    <t>S ATE 4000M2,APRESENTADO EM AUTOCAD,INCLUSIVE AS LEGALIZACOE</t>
  </si>
  <si>
    <t>S ACIMA DE 4000M2,APRESENTADO EM AUTOCAD,INCLUSIVE AS LEGALI</t>
  </si>
  <si>
    <t>PROJETO BASICO DE INSTALACAO DE GAS PARA HABITACOES/EDIFICIO</t>
  </si>
  <si>
    <t>S ATE 500M2,APRESENTADO EM AUTOCAD,INCLUSIVE AS LEGALIZACOES</t>
  </si>
  <si>
    <t>S ACIMA DE 500M2,APRESENTADO EM AUTOCAD,INCLUSIVE AS LEGALIZ</t>
  </si>
  <si>
    <t>PROJETO BASICO DE INSTALACAO DE GAS PARA HABITACAO/LOTEAMENT</t>
  </si>
  <si>
    <t>O ACIMA DE 12000M2,APRESENTADO EM AUTOCAD,INCLUSIVE AS LEGAL</t>
  </si>
  <si>
    <t>PROJETO EXECUTIVO DE INSTALACAO DE GAS,CONSIDERANDO O PROJET</t>
  </si>
  <si>
    <t>O BASICO EXISTENTE,PARA PREDIOS ESCOLARES E/OU ADMINISTRATIV</t>
  </si>
  <si>
    <t>OS ATE 500M2,APRESENTADO EM AUTOCAD,INCLUSIVE AS LEGALIZACOE</t>
  </si>
  <si>
    <t>OS ACIMA DE 500M2,APRESENTADO EM AUTOCAD,INCLUSIVE AS LEGALI</t>
  </si>
  <si>
    <t>O BASICO EXISTENTE,PARA PREDIOS CULTURAIS,APRESENTADO EM AUT</t>
  </si>
  <si>
    <t>O BASICO EXISTENTE,PARA PREDIOS HOSPITALARES ATE 4000M2,APRE</t>
  </si>
  <si>
    <t>O BASICO EXISTENTE,PARA PREDIOS HOSPITALARES ACIMA DE 4000M2</t>
  </si>
  <si>
    <t>O BASICO EXISTENTE,PARA HABITACOES/EDIFICIOS ATE 500M2,APRES</t>
  </si>
  <si>
    <t>O BASICO EXISTENTE,PARA HABITACOES/EDIFICIOS ACIMA DE 500M2,</t>
  </si>
  <si>
    <t>O BASICO EXISTENTE,PARA HABITACAO/LOTEAMENTO ATE 12000M2,APR</t>
  </si>
  <si>
    <t>O BASICO EXISTENTE,PARA HABITACAO/LOTEAMENTO ACIMA DE 12000M</t>
  </si>
  <si>
    <t>PROJETO BASICO DE INSTALACAO DE TELEMATICA PARA PREDIOS ESCO</t>
  </si>
  <si>
    <t>LARES E/OU ADMINISTRATIVOS ATE 500M2,APRESENTADO EM AUTOCAD,</t>
  </si>
  <si>
    <t>LARES E/OU ADMINISTRATIVOS ACIMA DE 500M2,APRESENTADO EM AUT</t>
  </si>
  <si>
    <t>PROJETO BASICO DE INSTALACAO DE TELEMATICA PARA PREDIOS CULT</t>
  </si>
  <si>
    <t>URAIS ATE 500M2,APRESENTADO EM AUTOCAD,INCLUSIVE AS LEGALIZA</t>
  </si>
  <si>
    <t>COES PERTINENTES</t>
  </si>
  <si>
    <t>URAIS ACIMA DE 500M2,APRESENTADO EM AUTOCAD,INCLUSIVE AS LEG</t>
  </si>
  <si>
    <t>PROJETO BASICO DE INSTALACAO DE TELEMATICA PARA PREDIOS HOSP</t>
  </si>
  <si>
    <t>ITALARES,APRESENTADO EM AUTOCAD,INCLUSIVE AS LEGALIZACOES PE</t>
  </si>
  <si>
    <t>PROJETO BASICO DE INSTALACAO DE TELEMATICA PARA HABITACOES/E</t>
  </si>
  <si>
    <t>DIFICIOS ATE 500M2,APRESENTADO EM AUTOCAD,INCLUSIVE AS LEGAL</t>
  </si>
  <si>
    <t>DIFICIOS DE 501 ATE 3000M2,APRESENTADO EM AUTOCAD,INCLUSIVE</t>
  </si>
  <si>
    <t>PROJETO BASICO DE INSTALACAO DE TELEMATICA PARA HABITACAO/LO</t>
  </si>
  <si>
    <t>TEAMENTO ATE 12000M2,APRESENTADO EM AUTOCAD,INCLUSIVE AS LEG</t>
  </si>
  <si>
    <t>TEAMENTO ACIMA DE 12000M2,APRESENTADO EM AUTOCAD,INCLUSIVE A</t>
  </si>
  <si>
    <t>PROJETO EXECUTIVO DE INSTALACAO DE TELEMATICA,CONSIDERANDO O</t>
  </si>
  <si>
    <t xml:space="preserve"> PROJETO BASICO EXISTENTE,PARA PREDIOS ESCOLARES E/OU ADMINI</t>
  </si>
  <si>
    <t>STRATIVOS ATE 500M2,APRESENTADO EM AUTOCAD,INCLUSIVE AS LEGA</t>
  </si>
  <si>
    <t>LIZACOES PERTINENTES</t>
  </si>
  <si>
    <t>STRATIVOS ACIMA DE 500M2,APRESENTADO EM AUTOCAD,INCLUSIVE AS</t>
  </si>
  <si>
    <t xml:space="preserve"> LEGALIZACOES PERTINENTES</t>
  </si>
  <si>
    <t xml:space="preserve"> PROJETO BASICO EXISTENTE,PARA PREDIOS CULTURAIS ATE 500M2,A</t>
  </si>
  <si>
    <t xml:space="preserve"> PROJETO BASICO EXISTENTE,PARA PREDIOS CULTURAIS ACIMA DE 50</t>
  </si>
  <si>
    <t>0M2,APRESENTADO EM AUTOCAD,INCLUSIVE AS LEGALIZACOES PERTINE</t>
  </si>
  <si>
    <t xml:space="preserve"> PROJETO BASICO EXISTENTE,PARA PREDIOS HOSPITALARES,APRESENT</t>
  </si>
  <si>
    <t xml:space="preserve"> PROJETO BASICO EXISTENTE,PARA HABITACOES/EDIFICIOS ATE 500M</t>
  </si>
  <si>
    <t xml:space="preserve"> PROJETO BASICO EXISTENTE,PARA HABITACOES/EDIFICIOS DE 501 A</t>
  </si>
  <si>
    <t>TE 3000M2,APRESENTADO EM AUTOCAD,INCLUSIVE AS LEGALIZACOES P</t>
  </si>
  <si>
    <t xml:space="preserve"> PROJETO BASICO EXISTENTE,PARA HABITACAO/LOTEAMENTO ATE 1200</t>
  </si>
  <si>
    <t xml:space="preserve"> PROJETO BASICO EXISTENTE,PARA HABITACAO/LOTEAMENTO ACIMA DE</t>
  </si>
  <si>
    <t xml:space="preserve"> 12000M2,APRESENTADO EM AUTOCAD,INCLUSIVE AS LEGALIZACOES PE</t>
  </si>
  <si>
    <t>PROJETO BASICO DE INSTALACAO DE ESGOTO SANITARIO E AGUAS PLU</t>
  </si>
  <si>
    <t>VIAIS PARA PREDIOS ESCOLARES E/OU ADMINISTRATIVOS ATE 500M2,</t>
  </si>
  <si>
    <t>VIAIS PARA PREDIOS ESCOLARES E/OU ADMINISTRATIVOS DE 501 ATE</t>
  </si>
  <si>
    <t xml:space="preserve"> 3000M2,APRESENTADO EM AUTOCAD,INCLUSIVE AS LEGALIZACOES PER</t>
  </si>
  <si>
    <t>TINENTES</t>
  </si>
  <si>
    <t>VIAIS PARA PREDIOS ESCOLARES E/OU ADMINISTRATIVOS ACIMA DE 3</t>
  </si>
  <si>
    <t>000M2,APRESENTADO EM AUTOCAD,INCLUSIVE AS LEGALIZACOES PERTI</t>
  </si>
  <si>
    <t>NENTES</t>
  </si>
  <si>
    <t>VIAIS PARA PREDIOS CULTURAIS,APRESENTADO EM AUTOCAD,INCLUSIV</t>
  </si>
  <si>
    <t>VIAIS PARA PREDIOS HOSPITALARES ATE 4000M2,APRESENTADO EM AU</t>
  </si>
  <si>
    <t>VIAIS PARA PREDIOS HOSPITALARES ACIMA DE 4000M2,APRESENTADO</t>
  </si>
  <si>
    <t>VIAIS PARA URBANIZACAO ATE 15000M2,APRESENTADO EM AUTOCAD,IN</t>
  </si>
  <si>
    <t>VIAIS PARA URBANIZACAO ACIMA DE 15000M2,APRESENTADO EM AUTOC</t>
  </si>
  <si>
    <t>VIAIS PARA HABITACAO/LOTEAMENTO ATE 12000M2,APRESENTADO EM A</t>
  </si>
  <si>
    <t>VIAIS PARA HABITACAO/LOTEAMENTO DE 12001 ATE 36000M2,APRESEN</t>
  </si>
  <si>
    <t>TADO EM AUTOCAD,INCLUSIVE AS LEGALIZACOES PERTINENTES</t>
  </si>
  <si>
    <t>VIAIS PARA HABITACAO/LOTEAMENTO ACIMA DE 36000M2,APRESENTADO</t>
  </si>
  <si>
    <t>PLUVIAIS,CONSIDERANDO O PROJETO BASICO EXISTENTE,PARA PREDIO</t>
  </si>
  <si>
    <t>S ESCOLARES E/OU ADMINISTRATIVOS ATE 500M2,APRESENTADO EM AU</t>
  </si>
  <si>
    <t>S ESCOLARES E/OU ADMINISTRATIVOS DE 501 ATE 3000M2,APRESENTA</t>
  </si>
  <si>
    <t>S ESCOLARES E/OU ADMINISTRATIVOS ACIMA DE 3000M2,APRESENTADO</t>
  </si>
  <si>
    <t>S CULTURAIS,APRESENTADO EM AUTOCAD,INCLUSIVE AS LEGALIZACOES</t>
  </si>
  <si>
    <t>S HOSPITALARES ATE 4000M2,APRESENTADO EM AUTOCAD,INCLUSIVE A</t>
  </si>
  <si>
    <t>S HOSPITALARES ACIMA DE 4000M2,APRESENTADO EM AUTOCAD,INCLUS</t>
  </si>
  <si>
    <t>PLUVIAIS,CONSIDERANDO O PROJETO BASICO EXISTENTE,PARA URBANI</t>
  </si>
  <si>
    <t>ZACAO ATE 15000M2,APRESENTADO EM AUTOCAD,INCLUSIVE AS LEGALI</t>
  </si>
  <si>
    <t>ZACAO ACIMA DE 15000M2,APRESENTADO EM AUTOCAD,INCLUSIVE AS L</t>
  </si>
  <si>
    <t>PLUVIAIS,CONSIDERANDO O PROJETO BASICO EXISTENTE,PARA HABITA</t>
  </si>
  <si>
    <t>CAO/LOTEAMENTO ATE 12000M2,APRESENTADO EM AUTOCAD,INCLUSIVE</t>
  </si>
  <si>
    <t>CAO/LOTEAMENTO DE 12001 ATE 36000M2,APRESENTADO EM AUTOCAD,I</t>
  </si>
  <si>
    <t>CAO/LOTEAMENTO ACIMA DE 36000M2,APRESENTADO EM AUTOCAD,INCLU</t>
  </si>
  <si>
    <t>PROJETO BASICO DE INSTALACAO HIDRAULICA PARA PREDIOS ESCOLAR</t>
  </si>
  <si>
    <t>ES E/OU ADMINISTRATIVOS ATE 500M2,APRESENTADO EM AUTOCAD,INC</t>
  </si>
  <si>
    <t>LUSIVE EM AUTOCAD,INCLUSIVE AS LEGALIZACOES PERTINENTES</t>
  </si>
  <si>
    <t>ES E/OU ADMINISTRATIVOS DE 501 ATE 3000M2,APRESENTADO EM AUT</t>
  </si>
  <si>
    <t>ES E/OU ADMINISTRATIVOS ACIMA DE 3000M2,APRESENTADO EM AUTOC</t>
  </si>
  <si>
    <t>PROJETO BASICO DE INSTALACAO HIDRAULICA PARA PREDIOS CULTURA</t>
  </si>
  <si>
    <t>IS,APRESENTADO EM AUTOCAD,INCLUSIVE AS LEGALIZACOES PERTINEN</t>
  </si>
  <si>
    <t>PROJETO BASICO DE INSTALACAO HIDRAULICA PARA PREDIOS HOSPITA</t>
  </si>
  <si>
    <t>LARES ATE 4000M2,APRESENTADO EM AUTOCAD,INCLUSIVE AS LEGALIZ</t>
  </si>
  <si>
    <t>LARES ACIMA DE 4000M2,APRESENTADO EM AUTOCAD,INCLUSIVE AS LE</t>
  </si>
  <si>
    <t>GALIZACOES PERTINENTES</t>
  </si>
  <si>
    <t>PROJETO BASICO DE INSTALACAO HIDRAULICA PARA HABITACOES/EDIF</t>
  </si>
  <si>
    <t>ICIOS ATE 500M2,APRESENTADO EM AUTOCAD,INCLUSIVE AS LEGALIZA</t>
  </si>
  <si>
    <t>ICIOS DE 501 ATE 3000M2,APRESENTADO EM AUTOCAD,INCLUSIVE AS</t>
  </si>
  <si>
    <t>ICIOS ACIMA DE 3000M2,APRESENTADO EM AUTOCAD,INCLUSIVE AS LE</t>
  </si>
  <si>
    <t>PROJETO BASICO DE INSTALACAO HIDRAULICA PARA URBANIZACAO ATE</t>
  </si>
  <si>
    <t xml:space="preserve"> 15000M2,APRESENTADO EM AUTOCAD,INCLUSIVE AS LEGALIZACOES PE</t>
  </si>
  <si>
    <t>PROJETO BASICO DE INSTALACAO HIDRAULICA PARA URBANIZACAO ACI</t>
  </si>
  <si>
    <t>MA DE 15000M2,APRESENTADO EM AUTOCAD,INCLUSIVE AS LEGALIZACO</t>
  </si>
  <si>
    <t>PROJETO BASICO DE INSTALACAO HIDRAULICA PARA HABITACAO/LOTEA</t>
  </si>
  <si>
    <t>MENTO ATE 12000M2,APRESENTADO EM AUTOCAD,INCLUSIVE AS LEGALI</t>
  </si>
  <si>
    <t>MENTO DE 12001 ATE 36000M2,APRESENTADO EM AUTOCAD,INCLUSIVE</t>
  </si>
  <si>
    <t>MENTO ACIMA DE 36000M2,APRESENTADO EM AUTOCAD,INCLUSIVE AS L</t>
  </si>
  <si>
    <t>PROJETO EXECUTIVO DE INSTALACAO HIDRAULICA,CONSIDERANDO O PR</t>
  </si>
  <si>
    <t>OJETO BASICO EXISTENTE,PARA PREDIOS ESCOLARES E/OU ADMINISTR</t>
  </si>
  <si>
    <t>ATIVOS ATE 500M2,APRESENTADO EM AUTOCAD,INCLUSIVE AS LEGALIZ</t>
  </si>
  <si>
    <t>ATIVOS DE 501 ATE 3000M2,APRESENTADO EM AUTOCAD,INCLUSIVE AS</t>
  </si>
  <si>
    <t>ATIVOS ACIMA DE 3000M2,APRESENTADO EM AUTOCAD,INCLUSIVE AS L</t>
  </si>
  <si>
    <t>OJETO BASICO EXISTENTE,PARA PREDIOS CULTURAIS,APRESENTADO EM</t>
  </si>
  <si>
    <t>OJETO BASICO EXISTENTE,PARA PREDIOS HOSPITALARES ATE 4000M2,</t>
  </si>
  <si>
    <t>OJETO BASICO EXISTENTE,PARA PREDIOS HOSPITALARES ACIMA DE 40</t>
  </si>
  <si>
    <t>OJETO BASICO EXISTENTE,PARA HABITACOES/EDIFICIOS ATE 500M2,A</t>
  </si>
  <si>
    <t>OJETO BASICO EXISTENTE,PARA HABITACOES/EDIFICIOS DE 501 ATE</t>
  </si>
  <si>
    <t>3000M2,APRESENTADO EM AUTOCAD,INCLUSIVE AS LEGALIZACOES PERT</t>
  </si>
  <si>
    <t>OJETO BASICO EXISTENTE,PARA HABITACOES/EDIFICIOS ACIMA DE 30</t>
  </si>
  <si>
    <t>OJETO BASICO EXISTENTE,PARA URBANIZACAO ATE 15000M2,APRESENT</t>
  </si>
  <si>
    <t>OJETO BASICO EXISTENTE,PARA URBANIZACAO ACIMA DE 15000M2,APR</t>
  </si>
  <si>
    <t>OJETO BASICO EXISTENTE,PARA HABITACAO/LOTEAMENTO ATE 12000M,</t>
  </si>
  <si>
    <t>OJETO BASICO EXISTENTE,PARA HABITACAO/LOTEAMENTO DE 12001 AT</t>
  </si>
  <si>
    <t>E 36000M2,APRESENTADO EM AUTOCAD,INCLUSIVE AS LEGALIZACOES P</t>
  </si>
  <si>
    <t>OJETO BASICO EXISTENTE,PARA HABITACAO/LOTEAMENTO ACIMA DE 36</t>
  </si>
  <si>
    <t>PROJETO BASICO DE INSTALACAO ELETRICA PARA PREDIOS ESCOLARES</t>
  </si>
  <si>
    <t xml:space="preserve"> E/OU ADMINISTRATIVOS ATE 500M2,APRESENTADO EM AUTOCAD,INCLU</t>
  </si>
  <si>
    <t xml:space="preserve"> E/OU ADMINISTRATIVOS DE 501 ATE 3000M2,APRESENTADO EM AUTOC</t>
  </si>
  <si>
    <t xml:space="preserve"> E/OU ADMINISTRATIVOS ACIMA DE 3000M2,APRESENTADO EM AUTOCAD</t>
  </si>
  <si>
    <t>PROJETO BASICO DE INSTALACAO ELETRICA PARA PREDIOS CULTURAIS</t>
  </si>
  <si>
    <t xml:space="preserve"> ATE 3000M2,APRESENTADO EM AUTOCAD,INCLUSIVE AS LEGALIZACOES</t>
  </si>
  <si>
    <t xml:space="preserve"> ACIMA DE 3000M2,APRESENTADO EM AUTOCAD,INCLUSIVE AS LEGALIZ</t>
  </si>
  <si>
    <t>PROJETO BASICO DE INSTALACAO ELETRICA PARA PREDIOS HOSPITALA</t>
  </si>
  <si>
    <t>RES,APRESENTADO EM AUTOCAD,INCLUSIVE AS LEGALIZACOES PERTINE</t>
  </si>
  <si>
    <t>PROJETO BASICO DE INSTALACAO ELETRICA PARA HABITACOES/EDIFIC</t>
  </si>
  <si>
    <t>IOS ATE 500M2,APRESENTADO EM AUTOCAD,INCLUSIVE AS LEGALIZACO</t>
  </si>
  <si>
    <t>IOS DE 501 ATE 3000M2,APRESENTADO EM AUTOCAD,INCLUSIVE AS LE</t>
  </si>
  <si>
    <t>IOS ACIMA DE 3000M2,APRESENTADO EM AUTOCAD,INCLUSIVE AS LEGA</t>
  </si>
  <si>
    <t>PROJETO BASICO DE INSTALACAO ELETRICA PARA URBANIZACAO ATE 1</t>
  </si>
  <si>
    <t>5000M2,APRESENTADO EM AUTOCAD,INCLUSIVE AS LEGALIZACOES PERT</t>
  </si>
  <si>
    <t>PROJETO BASICO DE INSTALACAO ELETRICA PARA URBANIZACAO ACIMA</t>
  </si>
  <si>
    <t xml:space="preserve"> DE 15000M2,APRESENTADO EM AUTOCAD,INCLUSIVE AS LEGALIZACOES</t>
  </si>
  <si>
    <t>PROJETO BASICO DE INSTALACAO ELETRICA PARA HABITACAO/LOTEAME</t>
  </si>
  <si>
    <t>NTO ATE 12000M2,APRESENTADO EM AUTOCAD,INCLUSIVE AS LEGALIZA</t>
  </si>
  <si>
    <t>NTO DE 12001 ATE 36000M2,APRESENTADO EM AUTOCAD,INCLUSIVE AS</t>
  </si>
  <si>
    <t>NTO ACIMA DE 36000M2,APRESENTADO EM AUTOCAD,INCLUSIVE AS LEG</t>
  </si>
  <si>
    <t>PROJETO BASICO DE SISTEMA DE AR CONDICIONADO,APRESENTADO EM</t>
  </si>
  <si>
    <t>AUTOCAD NOS PADROES DA CONTRATANTE,PARA PREDIOS COM AREA ATE</t>
  </si>
  <si>
    <t xml:space="preserve"> 500M2</t>
  </si>
  <si>
    <t>AUTOCAD NOS PADROES DA CONTRATANTE,PARA PREDIOS COM AREA DE</t>
  </si>
  <si>
    <t>501 ATE 3000M2</t>
  </si>
  <si>
    <t>AUTOCAD NOS PADROES DA CONTRATANTE,PARA PREDIOS COM AREA ACI</t>
  </si>
  <si>
    <t>MA DE 3000M2</t>
  </si>
  <si>
    <t>PROJETO EXECUTIVO DE INSTALACAO ELETRICA,CONSIDERANDO O PROJ</t>
  </si>
  <si>
    <t>ETO BASICO EXISTENTE,PARA PREDIOS ESCOLARES E/OU ADMINISTRAT</t>
  </si>
  <si>
    <t>IVOS ATE 500M2,APRESENTADO EM AUTOCAD,INCLUSIVE AS LEGALIZAC</t>
  </si>
  <si>
    <t>OES PERTINENTES</t>
  </si>
  <si>
    <t>IVOS DE 501 ATE 3000M2,APRESENTADO EM AUTOCAD,INCLUSIVE AS L</t>
  </si>
  <si>
    <t>IVOS ACIMA DE 3000M2,APRESENTADO EM AUTOCAD,INCLUSIVE AS LEG</t>
  </si>
  <si>
    <t>ETO BASICO EXISTENTE,PARA PREDIOS CULTURAIS ATE 3000M2,APRES</t>
  </si>
  <si>
    <t>ETO BASICO EXISTENTE,PARA PREDIOS CULTURAIS ACIMA DE 3000M2,</t>
  </si>
  <si>
    <t>ETO BASICO EXISTENTE,PARA PREDIOS HOSPITALARES,APRESENTADO E</t>
  </si>
  <si>
    <t>ETO BASICO EXISTENTE,PARA HABITACOES/EDIFICIOS ATE 500M2,APR</t>
  </si>
  <si>
    <t>ETO BASICO EXISTENTE,PARA HABITACOES/EDIFICIOS DE 501 ATE 30</t>
  </si>
  <si>
    <t>ETO BASICO EXISTENTE,PARA HABITACOES/EDIFICIOS ACIMA DE 3000</t>
  </si>
  <si>
    <t>M2,APRESENTADO EM AUTOCAD,INCLUSIVE AS LEGALIZACOES PERTINEN</t>
  </si>
  <si>
    <t>ETO BASICO EXISTENTE,PARA URBANIZACAO ATE 15000M2,APRESENTAD</t>
  </si>
  <si>
    <t>ETO BASICO EXISTENTE,PARA URBANIZACAO ACIMA DE 15000M2,APRES</t>
  </si>
  <si>
    <t>ETO BASICO EXISTENTE,PARA HABITACAO/LOTEAMENTO ATE 12000M2,A</t>
  </si>
  <si>
    <t>ETO BASICO EXISTENTE,PARA HABITACAO/LOTEAMENTO DE 12001 ATE</t>
  </si>
  <si>
    <t>36000M2,APRESENTADO EM AUTOCAD,INCLUSIVE AS LEGALIZACOES PER</t>
  </si>
  <si>
    <t>ETO BASICO EXISTENTE,PARA HABITACAO/LOTEAMENTO ACIMA DE 3600</t>
  </si>
  <si>
    <t>PROJETO EXECUTIVO DE SISTEMA DE AR CONDICIONADO,CONSIDERANDO</t>
  </si>
  <si>
    <t xml:space="preserve"> O PROJETO BASICO EXISTENTE,APRESENTADO EM AUTOCAD NOS PADRO</t>
  </si>
  <si>
    <t>ES DA CONTRATANTE,PARA PREDIOS COM AREA ATE 500M2</t>
  </si>
  <si>
    <t>ES DA CONTRATANTE,PARA PREDIOS COM AREA DE 501 ATE 3000M2</t>
  </si>
  <si>
    <t>ES DA CONTRATANTE,PARA PREDIOS COM AREA ACIMA DE 3000M2</t>
  </si>
  <si>
    <t>PROJETO ESTRUTURAL BASICO PARA PREDIOS HOSPITALARES ATE 1000</t>
  </si>
  <si>
    <t>PROJETO ESTRUTURAL BASICO PARA PREDIOS HOSPITALARES DE 1001</t>
  </si>
  <si>
    <t>ATE 4000M2,APRESENTADO EM AUTOCAD NOS PADROES DA CONTRATANTE</t>
  </si>
  <si>
    <t>PROJETO ESTRUTURAL BASICO PARA PREDIOS HOSPITALARES ACIMA DE</t>
  </si>
  <si>
    <t>000M2,CONSIDERANDO O PROJETO BASICO EXISTENTE,APRESENTADO EM</t>
  </si>
  <si>
    <t xml:space="preserve"> AUTOCAD NOS PADROES DA CONTRATANTE,CONSTANDO DE PLANTAS DE</t>
  </si>
  <si>
    <t>01 ATE 4000M2,CONSIDERANDO O PROJETO BASICO EXISTENTE,APRESE</t>
  </si>
  <si>
    <t xml:space="preserve"> DE 4000M2,CONSIDERANDO O PROJETO BASICO EXISTENTE,APRESENTA</t>
  </si>
  <si>
    <t>DO EM AUTOCAD NOS PADROES DA CONTRATANTE,CONSTANDO DE PLANTA</t>
  </si>
  <si>
    <t>PROJETO ESTRUTURAL BASICO PARA PREDIOS CULTURAIS ATE 500M2,A</t>
  </si>
  <si>
    <t>PROJETO ESTRUTURAL BASICO PARA PREDIOS CULTURAIS DE 501 ATE</t>
  </si>
  <si>
    <t>PROJETO ESTRUTURAL BASICO PARA PREDIOS CULTURAIS ACIMA DE 30</t>
  </si>
  <si>
    <t>2,CONSIDERANDO O PROJETO BASICO EXISTENTE,APRESENTADO EM AUT</t>
  </si>
  <si>
    <t>OCAD NOS PADROES DA CONTRATANTE,CONSTANDO DE PLANTAS DE FORM</t>
  </si>
  <si>
    <t>TE 3000M2,CONSIDERANDO O PROJETO BASICO EXISTENTE,APRESENTAD</t>
  </si>
  <si>
    <t>O EM AUTOCAD NOS PADROES DA CONTRATANTE,CONSTANDO DE PLANTAS</t>
  </si>
  <si>
    <t xml:space="preserve"> 3000M2,CONSIDERANDO O PROJETO BASICO EXISTENTE,APRESENTADO</t>
  </si>
  <si>
    <t>EM AUTOCAD NOS PADROES DA CONTRATANTE,CONSTANDO DE PLANTAS D</t>
  </si>
  <si>
    <t>PROJETO ESTRUTURAL BASICO PARA PREDIOS ESCOLARES E/OU ADMINI</t>
  </si>
  <si>
    <t>STRATIVOS ATE 500M2,APRESENTADO EM AUTOCAD NOS PADROES DA CO</t>
  </si>
  <si>
    <t>STRATIVOS DE 501 ATE 3000M2,APRESENTADO EM AUTOCAD NOS PADRO</t>
  </si>
  <si>
    <t>STRATIVOS ACIMA DE 3000M2,APRESENTADO EM AUTOCAD NOS PADROES</t>
  </si>
  <si>
    <t>PROJETO EXECUTIVO ESTRUTURAL PARA PREDIOS ESCOLARES E/OU ADM</t>
  </si>
  <si>
    <t>INISTRATIVOS ATE 500M2,CONSIDERANDO O PROJETO BASICO EXISTEN</t>
  </si>
  <si>
    <t>TE,APRESENTADO EM AUTOCAD NOS PADROES DA CONTRATANTE,CONSTAN</t>
  </si>
  <si>
    <t>INISTRATIVOS DE 501 ATE 3000M2,CONSIDERANDO O PROJETO BASICO</t>
  </si>
  <si>
    <t xml:space="preserve"> EXISTENTE,APRESENTADO EM AUTOCAD NOS PADROES DA CONTRATANTE</t>
  </si>
  <si>
    <t>INISTRATIVOS ACIMA DE 3000M2,CONSIDERANDO O PROJETO BASICO E</t>
  </si>
  <si>
    <t>XISTENTE,APRESENTADO EM AUTOCAD NOS PADROES DA CONTRATANTE,C</t>
  </si>
  <si>
    <t>PROJETO BASICO DE INSTALACAO DE SEGURANCA (CFTV E SONORIZACA</t>
  </si>
  <si>
    <t>O),ATE 500M2,APRESENTADO EM AUTOCAD,INCLUSIVE AS LEGALIZACOE</t>
  </si>
  <si>
    <t>O),DE 501 ATE 3000M2,APRESENTADO EM AUTOCAD,INCLUSIVE AS LEG</t>
  </si>
  <si>
    <t>O),ACIMA DE 3000M2,APRESENTADO EM AUTOCAD,INCLUSIVE AS LEGAL</t>
  </si>
  <si>
    <t>PROJETO EXECUTIVO DE INSTALACAO DE SEGURANCA(CFTV E SONORIZA</t>
  </si>
  <si>
    <t>CAO),CONSIDERANDO PROJETO BASICO EXISTENTE,ATE 500M2,APRESEN</t>
  </si>
  <si>
    <t>CAO),CONSIDERANDO PROJETO BASICO EXISTENTE,DE 501 ATE 3000M2</t>
  </si>
  <si>
    <t>CAO),CONSIDERANDO PROJETO BASICO EXISTENTE,ACIMA DE 3000M2,</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</si>
  <si>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</si>
  <si>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</si>
  <si>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</si>
  <si>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</si>
  <si>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</si>
  <si>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</si>
  <si>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</si>
  <si>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</si>
  <si>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</si>
  <si>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</si>
  <si>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</si>
  <si>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</si>
  <si>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t>
  </si>
  <si>
    <t>E ENGENHARIA E ARQUITETURA,INCLUSIVE ENCARGOS SOCIAIS</t>
  </si>
  <si>
    <t>MAO-DE-OBRA DE BIOLOGO PLENO,PARA SERVICOS DE CONSULTORIA DE</t>
  </si>
  <si>
    <t xml:space="preserve"> ENGENHARIA E ARQUITETURA,INCLUSIVE ENCARGOS SOCIAIS</t>
  </si>
  <si>
    <t>MAO-DE-OBRA DE BIOLOGO SENIOR,PARA SERVICOS DE CONSULTORIA D</t>
  </si>
  <si>
    <t>MAO-DE-OBRA DE AGRONOMO JUNIOR,PARA SERVICOS DE CONSULTORIA</t>
  </si>
  <si>
    <t>DE ENGENHARIA E ARQUITETURA,INCLUSIVE ENCARGOS SOCIAIS</t>
  </si>
  <si>
    <t>MAO-DE-OBRA DE AGRONOMO PLENO,PARA SERVICOS DE CONSULTORIA D</t>
  </si>
  <si>
    <t>MAO-DE-OBRA DE AGRONOMO SENIOR,PARA SERVICOS DE CONSULTORIA</t>
  </si>
  <si>
    <t>MAO-DE-OBRA DE GEOLOGO JUNIOR,PARA SERVICOS DE CONSULTORIA D</t>
  </si>
  <si>
    <t>MAO-DE-OBRA DE GEOLOGO PLENO,PARA SERVICOS DE CONSULTORIA DE</t>
  </si>
  <si>
    <t>MAO-DE-OBRA DE GEOLOGO SENIOR,PARA SERVICOS DE CONSULTORIA D</t>
  </si>
  <si>
    <t>MAO-DE-OBRA DE TECNICO ESPECIALIZADO,PARA SERVICOS DE CONSUL</t>
  </si>
  <si>
    <t>TORIA DE ENGENHARIA E ARQUITETURA,INCLUSIVE ENCARGOS SOCIAIS</t>
  </si>
  <si>
    <t>MAO-DE-OBRA DE AUXILIAR TECNICO,PARA SERVICOS DE CONSULTORIA</t>
  </si>
  <si>
    <t xml:space="preserve"> DE ENGENHARIA E ARQUITETURA,INCLUSIVE ENCARGOS SOCIAIS</t>
  </si>
  <si>
    <t>MAO-DE-OBRA DE SECRETARIA,PARA SERVICOS DE CONSULTORIA DE EN</t>
  </si>
  <si>
    <t>GENHARIA E ARQUITETURA,INCLUSIVE ENCARGOS SOCIAIS</t>
  </si>
  <si>
    <t>MAO-DE-OBRA DE ARQUITETO OU ENGENHEIRO COORDENADOR,PARA SERV</t>
  </si>
  <si>
    <t>ICOS DE CONSULTORIA DE ENGENHARIA E ARQUITETURA,INCLUSIVE EN</t>
  </si>
  <si>
    <t>CARGOS SOCIAIS</t>
  </si>
  <si>
    <t>MAO-DE-OBRA DE ARQUITETO OU ENGENHEIRO JUNIOR,PARA SERVICOS</t>
  </si>
  <si>
    <t>DE CONSULTORIA DE ENGENHARIA E ARQUITETURA,INCLUSIVE ENCARGO</t>
  </si>
  <si>
    <t>S SOCIAIS</t>
  </si>
  <si>
    <t>MAO-DE-OBRA DE ARQUITETO OU ENGENHEIRO PLENO,PARA SERVICOS D</t>
  </si>
  <si>
    <t>E CONSULTORIA DE ENGENHARIA E ARQUITETURA,INCLUSIVE ENCARGOS</t>
  </si>
  <si>
    <t xml:space="preserve"> SOCIAIS</t>
  </si>
  <si>
    <t>MAO-DE-OBRA DE ARQUITETO OU ENGENHEIRO SENIOR,PARA SERVICOS</t>
  </si>
  <si>
    <t>MAO-DE-OBRA DE DESENHISTA CADISTA JUNIOR,PARA SERVICOS DE CO</t>
  </si>
  <si>
    <t>NSULTORIA DE ENGENHARIA E ARQUITETURA,INCLUSIVE ENCARGOS SOC</t>
  </si>
  <si>
    <t>IAIS</t>
  </si>
  <si>
    <t>MAO-DE-OBRA DE DESENHISTA CADISTA PLENO,PARA SERVICOS DE CON</t>
  </si>
  <si>
    <t>SULTORIA DE ENGENHARIA E ARQUITETURA,INCLUSIVE ENCARGOS SOCI</t>
  </si>
  <si>
    <t>AIS</t>
  </si>
  <si>
    <t>MAO-DE-OBRA DE DESENHISTA CADISTA SENIOR,PARA SERVICOS DE CO</t>
  </si>
  <si>
    <t>MAO-DE-OBRA DE PROJETISTA CADISTA JUNIOR,PARA SERVICOS DE CO</t>
  </si>
  <si>
    <t>MAO-DE-OBRA DE PROJETISTA CADISTA PLENO,PARA SERVICOS DE CON</t>
  </si>
  <si>
    <t>IS</t>
  </si>
  <si>
    <t>MAO-DE-OBRA DE PROJETISTA CADISTA SENIOR,PARA SERVICOS DE CO</t>
  </si>
  <si>
    <t>MAO-DE-OBRA DE CONSULTOR,PARA SERVICOS DE CONSULTORIA DE ENG</t>
  </si>
  <si>
    <t>ENHARIA E ARQUITETURA,EXCLUSIVE ENCARGOS SOCIAIS</t>
  </si>
  <si>
    <t>ENHARIA E ARQUITETURA,INCLUSIVE ENCARGOS SOCIAIS</t>
  </si>
  <si>
    <t>MAO-DE-OBRA DE ADVOGADO,PARA SERVICOS DE CONSULTORIA DE ENGE</t>
  </si>
  <si>
    <t>NHARIA E ARQUITETURA,EXCLUSIVE ENCARGOS SOCIAIS</t>
  </si>
  <si>
    <t>NHARIA E ARQUITETURA,INCLUSIVE ENCARGOS SOCIAIS</t>
  </si>
  <si>
    <t>MAO-DE-OBRA DE PROGRAMADOR DE INFORMATICA JUNIOR,PARA SERVIC</t>
  </si>
  <si>
    <t>OS DE CONSULTORIA DE ENGENHARIA E ARQUITETURA,INCLUSIVE ENCA</t>
  </si>
  <si>
    <t>RGOS SOCIAIS</t>
  </si>
  <si>
    <t>MAO-DE-OBRA DE PROGRAMADOR DE INFORMATICA PLENO,PARA SERVICO</t>
  </si>
  <si>
    <t>S DE CONSULTORIA DE ENGENHARIA E ARQUITETURA,INCLUSIVE ENCAR</t>
  </si>
  <si>
    <t>GOS SOCIAIS</t>
  </si>
  <si>
    <t>MAO-DE-OBRA DE PROGRAMADOR DE INFORMATICA SENIOR,PARA SERVIC</t>
  </si>
  <si>
    <t>MAO-DE-OBRA DE ANALISTA DE SISTEMA JUNIOR,PARA SERVICOS DE C</t>
  </si>
  <si>
    <t>ONSULTORIA DE ENGENHARIA E ARQUITETURA,INCLUSIVE ENCARGOS SO</t>
  </si>
  <si>
    <t>CIAIS</t>
  </si>
  <si>
    <t>MAO-DE-OBRA DE ANALISTA DE SISTEMA PLENO,PARA SERVICOS DE CO</t>
  </si>
  <si>
    <t>MAO-DE-OBRA DE ANALISTA DE SISTEMA SENIOR,PARA SERVICOS DE C</t>
  </si>
  <si>
    <t>MAO-DE-OBRA DE DIGITADOR,PARA SERVICOS DE CONSULTORIA DE ENG</t>
  </si>
  <si>
    <t>MAO-DE-OBRA DE ANALISTA AMBIENTAL,PARA SERVICOS DE CONSULTOR</t>
  </si>
  <si>
    <t>IA DE ENGENHARIA E ARQUITETURA,EXCLUSIVE ENCARGOS SOCIAIS</t>
  </si>
  <si>
    <t>IA DE ENGENHARIA E ARQUITETURA,INCLUSIVE ENCARGOS SOCIAIS</t>
  </si>
  <si>
    <t>MAO-DE-OBRA DE ENGENHEIRO SANITARISTA,PARA SERVICOS DE CONSU</t>
  </si>
  <si>
    <t>LTORIA DE ENGENHARIA E ARQUITETURA,EXCLUSIVE ENCARGOS SOCIAI</t>
  </si>
  <si>
    <t>LTORIA DE ENGENHARIA E ARQUITETURA,INCLUSIVE ENCARGOS SOCIAI</t>
  </si>
  <si>
    <t>FAMILIA 01.050</t>
  </si>
  <si>
    <t>PROJETOS E CONSULTORIA</t>
  </si>
  <si>
    <t>TAPUME DE VEDACAO OU PROTECAO,EXECUTADO C/CHAPAS DE MADEIRA</t>
  </si>
  <si>
    <t>COMPENSADA,RESINADA,LISA,DE COLAGEM FENOLICA,A PROVA D`AGUA,</t>
  </si>
  <si>
    <t>COM 2,20X1,10M E 6MM DE ESPESSURA,PREGADAS EM PECAS DE MADEI</t>
  </si>
  <si>
    <t>RA DE 3ª DE 3"X3" HORIZONTAIS E VERTICAIS A CADA 1,22M,EXCLU</t>
  </si>
  <si>
    <t>SIVE PINTURA</t>
  </si>
  <si>
    <t>SIVE PINTURA,COM UTILIZACAO 2 VEZES</t>
  </si>
  <si>
    <t>TAPUME DE VEDACAO OU PROTECAO,EXECUTADO COM CHAPAS DE MADEIR</t>
  </si>
  <si>
    <t>A COMPENSADA,RESINADA,LISA,DE COLAGEM FENOLICA,A PROVA D'AGU</t>
  </si>
  <si>
    <t>A,COM 2,20X1,10M E 10MM DE ESPESSURA,PREGADAS EM PECAS DE MA</t>
  </si>
  <si>
    <t>DEIRA DE 3ª DE 3"X3" HORIZONTAIS E VERTICAIS A CADA 1,22M,EX</t>
  </si>
  <si>
    <t>CLUSIVE PINTURA,COM REAPROVEITAMENTO 10 VEZES DE TODAS AS PE</t>
  </si>
  <si>
    <t>CAS DE MADEIRA</t>
  </si>
  <si>
    <t>TAPUME DE VEDACAO OU PROTECAO,EXECUTADO COM TELHAS TRAPEZOID</t>
  </si>
  <si>
    <t>AIS DE ACO GALVANIZADO,ESPESSURA DE 0,5MM,ESTAS COM 4 VEZES</t>
  </si>
  <si>
    <t>DE UTILIZACAO,INCLUSIVE ENGRADAMENTO DE MADEIRA,UTILIZADO 2</t>
  </si>
  <si>
    <t>VEZES E PINTURA ESMALTE SINTETICO NA FACE EXTERNA</t>
  </si>
  <si>
    <t>TAPUME DE VEDACAO OU PROTECAO EXECUTADO COM TELHAS TRAPEZOID</t>
  </si>
  <si>
    <t>VEZES E PINTURA ESMALTE SINTETICO NAS FACES INTERNA E EXTERN</t>
  </si>
  <si>
    <t>VEZES,EXCLUSIVE PINTURA</t>
  </si>
  <si>
    <t>AIS DE ACO GALVANIZADO,ESPESSURA DE 0,5MM,ESTAS COM 2 VEZES</t>
  </si>
  <si>
    <t>TAPUME DE VEDACAO OU PROTECAO,EXECUTADO COM TABUAS DE MADEIR</t>
  </si>
  <si>
    <t>A DE 3ª DE 1"X9" E 1"X12" PREGADAS EM PECAS DE MADEIRA DE 3ª</t>
  </si>
  <si>
    <t xml:space="preserve"> DE 3"X3" VERTICAIS A CADA 1,50M,EXCLUSIVE PINTURA</t>
  </si>
  <si>
    <t>BARRACAO DE OBRA,COM PAREDES E PISO DE TABUAS DE MADEIRA DE</t>
  </si>
  <si>
    <t>3ª,COBERTURA DE TELHAS DE FIBROCIMENTO DE 6MM,E INSTALACOES,</t>
  </si>
  <si>
    <t>EXCLUSIVE PINTURA,SENDO REAPROVEITADO 2 VEZES</t>
  </si>
  <si>
    <t>BARRACAO OBRA C/PAREDES CHAPAS MADEIRA COMPENSADA,PLASTIF.,L</t>
  </si>
  <si>
    <t>ISA,COLAGEM FENOLICA,PROVA D`AGUA, COM 10MM ESP.PISO E ESTRU</t>
  </si>
  <si>
    <t>TURA MADEIRA 3ª,COBERTURA TELHAS ONDULADAS 6MM FIBROCIMENTO,</t>
  </si>
  <si>
    <t>EXCL.PINT.E LIGACOES PROVISORIAS,INCL.INST.,APARELHOS,ESQUAD</t>
  </si>
  <si>
    <t>RIAS E FERRAG.,PROJ.Nº2005/EMOP,ESCRITORIO,SANITARIOS,DEPOSI</t>
  </si>
  <si>
    <t>TOS E TORRE C/CAIXA D`AGUA 500L,REAPROVEITADO 5 VEZES</t>
  </si>
  <si>
    <t>ISA,COLAGEM FENOLICA,PROVA D'AGUA, COM 10MM ESP.PISO E ESTRU</t>
  </si>
  <si>
    <t xml:space="preserve"> EXCL.PINT.E LIGACOES PROVISORIAS,INCL.INST.,APARELHOS,ESQUA</t>
  </si>
  <si>
    <t>DRIAS E FERRAG.,PROJ.Nº2006/EMOP,ESCRITORIO,SANITARIOS,DEPOS</t>
  </si>
  <si>
    <t>ITOS E TORRE C/CAIXA D`AGUA 500L,REAPROVEITADO 5 VEZES</t>
  </si>
  <si>
    <t>TURA MADEIRA 3ª,COBERTURA TELHAS ONDULADAS 6MM,FIBROCIMENTO,</t>
  </si>
  <si>
    <t>EXCL.PINT.E LIGACOES PROVISORIAS,INCL.INST.,APARELHOS, ESQUA</t>
  </si>
  <si>
    <t>DRIAS E FERRAG.,PROJ.Nº2007/EMOP,ESCRITORIO,SANITARIOS,DEPOS</t>
  </si>
  <si>
    <t>BARRACAO DE OBRA COM DIVISAO INTERNA PARA ESCRITORIO E DEPOS</t>
  </si>
  <si>
    <t>ITO DE MATERIAIS,PISO DE TABUAS DE MADEIRA DE 3ª SOBRE ESTAQ</t>
  </si>
  <si>
    <t>UEAMENTO DE PECAS DE MADEIRA DE 3ª,3"X3",PAREDES DE TABUAS D</t>
  </si>
  <si>
    <t>E MADEIRA DE 3ª E COBERTURA DE TELHAS DE FIBROCIMENTO DE 6MM</t>
  </si>
  <si>
    <t>,INCLUSIVE INSTALACAO ELETRICA,EXCLUSIVE PINTURA,SENDO REAPR</t>
  </si>
  <si>
    <t>OVEITADO 2 VEZES</t>
  </si>
  <si>
    <t>BARRACAO OBRA C/DIVISAO INTERNA P/ESCRITORIO E ALOJAMENTO,PI</t>
  </si>
  <si>
    <t>SO TABUAS MAD.3ª,2,50M ACIMA DO SOLO SOBRE ESTAQUEAMENTO PEC</t>
  </si>
  <si>
    <t>AS MAD.3ª,3"X4.1/2",PAREDES CHAPAS MAD.COMPENSADA,PROVA D'AG</t>
  </si>
  <si>
    <t>UA,10MM ESP.COBERTURA TELHAS ONDULADAS 6MM FIBROCIMENTO,EXCL</t>
  </si>
  <si>
    <t xml:space="preserve"> PINT.E LIGACOES PROVISORIAS,REAPROVEITADO 5 VEZES.ESPACO EN</t>
  </si>
  <si>
    <t>TRE SOLO E PISO BARRACAO DIVIDIDO 3 DEPOSITOS DE MAT.INERTE</t>
  </si>
  <si>
    <t>BARRACAO OBRA C/PAREDES CHAPAS MAD.COMP.PLASTIF.LISA,COLAGEM</t>
  </si>
  <si>
    <t xml:space="preserve"> FENOLICA,PROVA D'AGUA,2,44X1,22M,9MM ESP.PISO/ESTRUT.MAD.3ª</t>
  </si>
  <si>
    <t>,COBERT.TELHAS ONDULADAS 6MM FIBROCIMENTO,EXCL.PINT.E LIG.PR</t>
  </si>
  <si>
    <t>OVIS.INCL.INST.APARELHOS,ESQUADRIAS E FERRAG.PROJ.2005,ESCRI</t>
  </si>
  <si>
    <t>T.SANITARIOS,DEPOSITOS E TORRE C/CAIXA D'AGUA 1000L,REAPROVE</t>
  </si>
  <si>
    <t>ITADO 5 VEZES,C/ALOJAMENTO CONF.PROJ.2008,ACIMA SOLO 2,50M</t>
  </si>
  <si>
    <t>BARRACAO DE OBRA EM CHAPA DE MADEIRA COMPENSADA DE 6MM DE ES</t>
  </si>
  <si>
    <t>PESSURA,RESINADA,SIMPLES,REAPROVEITAMENTO DE 2 VEZES,PISO EM</t>
  </si>
  <si>
    <t>CIMENTADO,COBERTURA COM TELHAS DE FIBROCIMENTO SEM AMIANTO,</t>
  </si>
  <si>
    <t>ESPESSURA 6MM,INCLUSIVE INSTALACOES</t>
  </si>
  <si>
    <t>SANITARIO COM VASO E CHUVEIRO PARA PESSOAL DE OBRA,COM 2,00M</t>
  </si>
  <si>
    <t>2 EXECUTADO COM TABUAS DE MADEIRA DE 3ª,E TELHAS ONDULADAS D</t>
  </si>
  <si>
    <t>E 6MM DE FIBROCIMENTO,INCLUSIVE INSTALACOES,APARELHOS,ESQUAD</t>
  </si>
  <si>
    <t>RIAS E FERRAGENS CONSIDERANDO REAPROVEITAMENTO DAS INSTALACO</t>
  </si>
  <si>
    <t>ES E APARELHOS 2 VEZES</t>
  </si>
  <si>
    <t>SANITARIO COM VASO E CHUVEIRO PARA PESSOAL DE OBRA,COLETIVO</t>
  </si>
  <si>
    <t>DE 2 UNIDADES E 4,00M2 EXECUTADO COM TABUAS DE MADEIRA DE 3ª</t>
  </si>
  <si>
    <t>,E TELHAS ONDULADAS DE 6MM DE FIBROCIMENTO,INCLUSIVE INSTALA</t>
  </si>
  <si>
    <t>COES,APARELHOS,ESQUADRIAS E FERRAGENS CONSIDERANDO REAPROVEI</t>
  </si>
  <si>
    <t>TAMENTO DAS INSTALACOES E APARELHOS 2 VEZES</t>
  </si>
  <si>
    <t>ALUGUEL DE CONTAINER PARA ESCRITORIO,MEDINDO 2,20M LARGURA,6</t>
  </si>
  <si>
    <t>,20M COMPRIMENTO E 2,50M ALTURA,COMPOSTO DE CHAPAS DE ACO C/</t>
  </si>
  <si>
    <t>NERVURAS TRAPEZOIDAIS,ISOLAMENTO TERMO-ACUSTICO NO FORRO,CHA</t>
  </si>
  <si>
    <t>SSIS REFORCADO E PISO EM COMPENSADO NAVAL, INCLUINDO INSTALA</t>
  </si>
  <si>
    <t>COES ELETRICAS,EXCLUSIVE TRANSPORTE(VIDE ITEM 04.005.0300) E</t>
  </si>
  <si>
    <t xml:space="preserve"> CARGA E DESCARGA(VIDE ITEM 04.013.0015)</t>
  </si>
  <si>
    <t>ALUGUEL CONTAINER PARA ESCRITORIO C/WC,MEDINDO 2,20M LARGURA</t>
  </si>
  <si>
    <t>,6,20M COMPRIMENTO E 2,50M ALTURA,CHAPAS ACO C/NERVURAS TRAP</t>
  </si>
  <si>
    <t>EZOIDAIS,ISOLAMENTO TERMO-ACUSTICO FORRO,CHASSIS REFORCADO E</t>
  </si>
  <si>
    <t xml:space="preserve"> PISO COMPENSADO NAVAL,INCL.INST.ELETRICA E HIDRO-SANITARIAS</t>
  </si>
  <si>
    <t>,ACESSORIOS,1 VASO SANITARIO E 1 LAVATORIO,EXCL.TRANSP.(VIDE</t>
  </si>
  <si>
    <t xml:space="preserve"> ITEM 04.005.0300),CARGA E DESCARGA(VIDE ITEM 04.013.0015)</t>
  </si>
  <si>
    <t>ALUGUEL CONTAINER PARA SANITARIO-VESTIARIO,MEDINDO 2,20M LAR</t>
  </si>
  <si>
    <t>GURA,6,20M COMPRIMENTO E 2,50M ALTURA,CHAPAS ACO C/NERVURAS</t>
  </si>
  <si>
    <t>TRAPEZOIDAIS,ISOLAMENTO TERMO-ACUSTICO FORRO,CHASSIS REFORCA</t>
  </si>
  <si>
    <t>DO E PISO COMPENSADO NAVAL,INCL.INST.ELETRICAS E HIDRO-SANIT</t>
  </si>
  <si>
    <t>ARIAS,ACESSORIOS,2 VASOS SANITARIOS,1 LAVATORIO,1 MICTORIO E</t>
  </si>
  <si>
    <t xml:space="preserve"> 4 CHUVEIROS,EXCL.TRANSP.CARGA E DESCARGA</t>
  </si>
  <si>
    <t>ALUGUEL CONTAINER,PARA SANITARIO-VESTIARIO,MEDINDO 2,20M LAR</t>
  </si>
  <si>
    <t>ARIAS,ACESSORIOS,4 VASOS SANITARIOS,1 LAVATORIO,1 MICTORIO E</t>
  </si>
  <si>
    <t xml:space="preserve"> 4 CHUVEIROS,EXCL.TRANSP.,CARGA E DESCARGA</t>
  </si>
  <si>
    <t>ARIAS,ACESSORIOS,7 VASOS SANITARIOS,1 LAVATORIO E 1 MICTORIO</t>
  </si>
  <si>
    <t>,EXCL.TRANSP.,CARGA E DESCARGA</t>
  </si>
  <si>
    <t>ALUGUEL DE BANHEIRO QUIMICO,PORTATIL,MEDINDO 2,31M ALTURA X</t>
  </si>
  <si>
    <t>1,56M LARGURA E 1,16M PROFUNDIDADE,INCLUSIVE INSTALACAO E RE</t>
  </si>
  <si>
    <t>TIRADA DO EQUIPAMENTO,FORNECIMENTO DE QUIMICA DESODORIZANTE,</t>
  </si>
  <si>
    <t>BACTERICIDA E BACTERIOSTATICA,PAPEL HIGIENICO E VEICULO PROP</t>
  </si>
  <si>
    <t>RIO COM UNIDADE MOVEL DE SUCCAO PARA LIMPEZA</t>
  </si>
  <si>
    <t>GALPAO ABERTO PARA OFICINAS E DEPOSITOS DE CANTEIRO DE OBRAS</t>
  </si>
  <si>
    <t>,ESTRUTURADO EM MADEIRA DE LEI,COBERTURA DE TELHAS DE CIMENT</t>
  </si>
  <si>
    <t>O SEM AMIANTO ONDULADAS,DE 6MM DE ESPESSURA,PISO CIMENTADO E</t>
  </si>
  <si>
    <t xml:space="preserve"> PREPARO DO TERRENO</t>
  </si>
  <si>
    <t xml:space="preserve"> PREPARO DO TERRENO,SENDO A MADEIRA E A COBERTURA EMPREGADAS</t>
  </si>
  <si>
    <t xml:space="preserve"> 3 VEZES</t>
  </si>
  <si>
    <t>CERCA PROTETORA DE BORDA DE VALA,CONSTRUIDA COM MONTANTES DE</t>
  </si>
  <si>
    <t xml:space="preserve"> 3"X3" DE MADEIRA DE 3ª,C/1,50M DE COMPRIMENTO,FICANDO 0,50M</t>
  </si>
  <si>
    <t xml:space="preserve"> ENTERRADO, COM INTERVALO DE 2,00M E 2 TABUAS DE MADEIRA DE</t>
  </si>
  <si>
    <t>1"X12",HORIZONTAIS,COM 40CM DE SEPARACAO,COM APROVEITAMENTO</t>
  </si>
  <si>
    <t>DE UMA VEZ DA MADEIRA</t>
  </si>
  <si>
    <t xml:space="preserve"> 3"X3" DE MADEIRA DE 3ª,COM 1,50M DE COMPRIMENTO,FICANDO 0,5</t>
  </si>
  <si>
    <t>0M ENTERRADO,COM INTERVALO DE 2,00M E 2 TABUAS DE MADEIRA DE</t>
  </si>
  <si>
    <t xml:space="preserve"> 1"X12",HORIZONTAIS,COM 40CM DE SEPARACAO,COM APROVEITAMENTO</t>
  </si>
  <si>
    <t xml:space="preserve"> DE 3 VEZES DA MADEIRA</t>
  </si>
  <si>
    <t>RETIRADA E RECOLOCACAO DA CERCA PROTETORA DE BORDA DE VALA,S</t>
  </si>
  <si>
    <t>EGUNDO DESCRICAO DO ITEM 02.011.0001,EXCETO MATERIAIS</t>
  </si>
  <si>
    <t>CERCA PROTETORA DE BORDA DE VALA OU OBRA,COM TELA PLASTICA N</t>
  </si>
  <si>
    <t>A COR LARANJA OU AMARELA,CONSIDERANDO 2 VEZES DE UTILIZACAO,</t>
  </si>
  <si>
    <t>INCLUSIVE APOIOS,FORNECIMENTO,COLOCACAO E RETIRADA</t>
  </si>
  <si>
    <t>A COR LARANJA OU AMARELA,CONSIDERANDO 1 VEZ DE UTILIZACAO,IN</t>
  </si>
  <si>
    <t>CLUSIVE APOIOS,FORNECIMENTO,COLOCACAO E RETIRADA</t>
  </si>
  <si>
    <t>INSTALACAO E LIGACAO PROVISORIA PARA ABASTECIMENTO DE AGUA E</t>
  </si>
  <si>
    <t xml:space="preserve"> ESGOTAMENTO SANITARIO EM CANTEIRO DE OBRAS,INCLUSIVE ESCAVA</t>
  </si>
  <si>
    <t>CAO,EXCLUSIVE REPOSICAO DA PAVIMENTACAO DO LOGRADOURO PUBLIC</t>
  </si>
  <si>
    <t>O</t>
  </si>
  <si>
    <t>INSTALACAO E LIGACAO PROVISORIA DE ALIMENTACAO DE ENERGIA EL</t>
  </si>
  <si>
    <t>ETRICA,EM BAIXA TENSAO,PARA CANTEIRO DE OBRAS,M3-CHAVE 100A,</t>
  </si>
  <si>
    <t>CARGA 3KW,20CV,EXCLUSIVE O FORNECIMENTO DO MEDIDOR</t>
  </si>
  <si>
    <t>ENTRADA DE SERVICO AEREA,EM MEDIA TENSAO(15KV),PARA 30KVA,IN</t>
  </si>
  <si>
    <t>CLUSIVE MEDICAO,POSTE E TODOS OS MATERIAIS ELETRICOS NECESSA</t>
  </si>
  <si>
    <t>RIOS,EXCLUSIVE ALUGUEL DO TRANSFORMADOR (VIDE FAMILIA 05.014</t>
  </si>
  <si>
    <t>)</t>
  </si>
  <si>
    <t>ENTRADA DE SERVICO AEREA,EM MEDIA TENSAO(15KV),PARA 45KVA,IN</t>
  </si>
  <si>
    <t>ENTRADA DE SERVICO AEREA,EM MEDIA TENSAO(15KV),PARA 75KVA,IN</t>
  </si>
  <si>
    <t>ENTRADA DE SERVICO AEREA,EM MEDIA TENSAO(15KV),PARA 112,5KVA</t>
  </si>
  <si>
    <t>,INCLUSIVE MEDICAO,POSTE E TODOS OS MATERIAIS ELETRICOS NECE</t>
  </si>
  <si>
    <t>SSARIOS,EXCLUSIVE ALUGUEL DO TRANSFORMADOR (VIDE FAMILIA 05.</t>
  </si>
  <si>
    <t>014)</t>
  </si>
  <si>
    <t>ENTRADA DE SERVICO AEREA,EM MEDIA TENSAO(15KV),PARA 150KVA,I</t>
  </si>
  <si>
    <t>NCLUSIVE MEDICAO,POSTE E TODOS OS MATERIAIS ELETRICOS NECESS</t>
  </si>
  <si>
    <t>ARIOS,EXCLUSIVE ALUGUEL DO TRANSFORMADOR (VIDE FAMILIA 05.01</t>
  </si>
  <si>
    <t>4)</t>
  </si>
  <si>
    <t>PLACA DE IDENTIFICACAO DE OBRA PUBLICA,INCLUSIVE PINTURA E S</t>
  </si>
  <si>
    <t>UPORTES DE MADEIRA.FORNECIMENTO E COLOCACAO</t>
  </si>
  <si>
    <t>PLACA DE IDENTIFICACAO DE OBRA PUBLICA,TIPO BANNER/PLOTTER,C</t>
  </si>
  <si>
    <t>ONSTITUIDA POR LONA E IMPRESSAO DIGITAL,INCLUSIVE SUPORTES D</t>
  </si>
  <si>
    <t>E MADEIRA.FORNECIMENTO E COLOCACAO</t>
  </si>
  <si>
    <t>ONSTITUIDA POR LONA E IMPRESSAO DIGITAL,EXCLUSIVE SUPORTE DE</t>
  </si>
  <si>
    <t xml:space="preserve"> MADEIRA.FORNECIMENTO E COLOCACAO</t>
  </si>
  <si>
    <t>BARRAGEM DE BLOQUEIO DE OBRA NA VIA PUBLICA,DE ACORDO COM A</t>
  </si>
  <si>
    <t>RESOLUCAO DA PREFEITURA-RJ,COMPREENDENDO FORNECIMENTO,COLOCA</t>
  </si>
  <si>
    <t>CAO E PINTURA DOS SUPORTES DE MADEIRA COM REAPROVEITAMENTO D</t>
  </si>
  <si>
    <t>O CONJUNTO 40 (QUARENTA) VEZES</t>
  </si>
  <si>
    <t>SEMAFORO PARA SINALIZACAO DE BLOQUEIO DE OBRA NA VIA PUBLICA</t>
  </si>
  <si>
    <t>,DE ACORDO COM A RESOLUCAO DA PREFEITURA-RJ,COMPREENDENDO FO</t>
  </si>
  <si>
    <t>RNECIMENTO E COLOCACAO DE TODOS OS MATERIAIS NECESSARIOS,INC</t>
  </si>
  <si>
    <t>LUSIVE MATERIAIS ELETRICOS,CONSIDERANDO 40 VEZES O REAPROVEI</t>
  </si>
  <si>
    <t>TAMENTO DA MADEIRA</t>
  </si>
  <si>
    <t>GABARITO SIMPLES DE PASSAGEM,PROVISORIO PARA VIA PUBLICA MED</t>
  </si>
  <si>
    <t>INDO 10,00M DE VAO E 4,50M DE ALTURA(VIGA EM "I" 8" E COLUNA</t>
  </si>
  <si>
    <t>S EM "I" 10" ESTAIADAS COM VERGALHAO DE 1/4")ASSENTES EM BAS</t>
  </si>
  <si>
    <t>E DE CONCRETO CICLOPICO,SENDO O MATERIAL UTILIZADO 1 VEZ,INC</t>
  </si>
  <si>
    <t>LUSIVE DEMOLICAO POSTERIOR DO PAVIMENTO E REMOCAO DA ESTRUTU</t>
  </si>
  <si>
    <t>RA</t>
  </si>
  <si>
    <t>E DE CONCRETO CICLOPICO,SENDO O MATERIAL UTILIZADO 2 VEZES,I</t>
  </si>
  <si>
    <t>NCLUSIVE DEMOLICAO POSTERIOR DO PAVIMENTO E REMOCAO DA ESTRU</t>
  </si>
  <si>
    <t>TURA</t>
  </si>
  <si>
    <t>E DE CONCRETO CICLOPICO,SENDO O MATERIAL UTILIZADO 4 VEZES,I</t>
  </si>
  <si>
    <t>GABARITO DUPLO DE PASSAGEM,PROVISORIO PARA VIA PUBLICA MEDIN</t>
  </si>
  <si>
    <t>DO 19,00M DE VAO E 4,50M DE ALTURA(VIGA EM "I" 8" E 3 COLUNA</t>
  </si>
  <si>
    <t>S EM "I" 8" ESTAIADAS COM VERGALHAO DE 1/4")ASSENTES EM BASE</t>
  </si>
  <si>
    <t xml:space="preserve"> DE CONCRETO CICLOPICO,SENDO O MATERIAL UTILIZADO 1 VEZ,INCL</t>
  </si>
  <si>
    <t>USIVE DEMOLICAO POSTERIOR DO PAVIMENTO E REMOCAO DA ESTRUTUR</t>
  </si>
  <si>
    <t>GABARITO DUPLO DE PASSAGEM,PROVISORIO PARA VIA PUBLICA,MEDIN</t>
  </si>
  <si>
    <t xml:space="preserve"> DE CONCRETO CICLOPICO,SENDO O MATERIAL UTILIZADO 2 VEZES,IN</t>
  </si>
  <si>
    <t>CLUSIVE DEMOLICAO POSTERIOR DO PAVIMENTO E REMOCAO DA ESTRUT</t>
  </si>
  <si>
    <t xml:space="preserve"> DE CONCRETO CICLOPICO,SENDO O MATERIAL UTILIZADO 4 VEZES,IN</t>
  </si>
  <si>
    <t>PLACA DE SINALIZACAO PREVENTIVA PARA OBRA NA VIA PUBLICA,DE</t>
  </si>
  <si>
    <t>ACORDO COM A RESOLUCAO DA PREFEITURA-RJ, COMPREENDENDO FORNE</t>
  </si>
  <si>
    <t>CIMENTO E PINTURA DA PLACA E DOS SUPORTES DE MADEIRA.FORNECI</t>
  </si>
  <si>
    <t>MENTO E COLOCACAO</t>
  </si>
  <si>
    <t>BALIZADOR VAGALUME (ALUGUEL),EQUIPADO COM PISCA ALERTA E PAI</t>
  </si>
  <si>
    <t>NEIS DE FITA REFLETIVA PADRAO ENGENHARIA COM ALTURA DE 1,32M</t>
  </si>
  <si>
    <t>,DE ACORDO COM O MANUAL DA CET-RIO,INCLUSIVE MANUTENCAO,PRIM</t>
  </si>
  <si>
    <t>EIRA COLOCACAO E RETIRADA DA OBRA</t>
  </si>
  <si>
    <t>CAVALETE MINICADE (ALUGUEL),EQUIPADO COM PAINEIS REFLETIVOS</t>
  </si>
  <si>
    <t>DE ALTA INTENSIDADE E UM PISCA ALERTA COM CELULA FOTO-ELETRI</t>
  </si>
  <si>
    <t>CA,ALIMENTADA POR 2 BATERIAS DE 6V (DISPENSA O USO DE GERADO</t>
  </si>
  <si>
    <t>R)</t>
  </si>
  <si>
    <t>CAVALETE PLASTICO UNIVERSAL DE POLIETILENO DE ALTO IMPACTO (</t>
  </si>
  <si>
    <t>ALUGUEL),NA COR BRANCA,COM PAINEIS DE FITA REFLETIVA NAS DIM</t>
  </si>
  <si>
    <t>ENSOES (1,15X0,61)M,PERMITINDO ADAPTACAO DE ATE 2 PISCAS ALE</t>
  </si>
  <si>
    <t>RTAS E PLACAS DE SINALIZACOES DIVERSAS,DE ACORDO COM O MANUA</t>
  </si>
  <si>
    <t>LDA CET-RIO,COM MAIS ACESSORIOS,INCLUINDO 1 PISCA ALERTA,PRI</t>
  </si>
  <si>
    <t>MEIRA COLOCACAO E RETIRADA NO FINAL DA OBRA</t>
  </si>
  <si>
    <t>SINALIZADOR ELETRONICO (ALUGUEL) A LED BIDIRECIONAL (PISCA A</t>
  </si>
  <si>
    <t>LERTA) PARA ADAPTACAO EM CONES, CAVALETES E BARREIRAS</t>
  </si>
  <si>
    <t>PLACAS DE SINALIZACAO DE OBRAS (ALUGUEL),REFLETIVAS,REVESTID</t>
  </si>
  <si>
    <t>AS COM PELICULA REFLETIVA GRAU TECNICO</t>
  </si>
  <si>
    <t>DEMARCACAO DE PAVIMENTO POR PINTURA EM FAIXAS ALTERNADAS,PAR</t>
  </si>
  <si>
    <t>A DESVIO DO TRAFEGO EM OBRAS NA VIA PUBLICA,DE ACORDO COM A</t>
  </si>
  <si>
    <t>RESOLUCAO DA PREFEITURA-RJ,MEDIDO POR UNIDADE DE SUPERFICIE</t>
  </si>
  <si>
    <t>DEMARCADA</t>
  </si>
  <si>
    <t>ESCAVACAO MANUAL DE VALA/CAVA EM MATERIAL DE 1ª CATEGORIA (A</t>
  </si>
  <si>
    <t>(AREIA,ARGILA OU PICARRA),ATE 1,50M DE PROFUNDIDADE,EXCLUSIV</t>
  </si>
  <si>
    <t>E ESCORAMENTO E ESGOTAMENTO</t>
  </si>
  <si>
    <t>REIA,ARGILA OU PICARRA),ENTRE 1,50 E 3,00M DE PROFUNDIDADE,E</t>
  </si>
  <si>
    <t>XCLUSIVE ESCORAMENTO E ESGOTAMENTO</t>
  </si>
  <si>
    <t>REIA,ARGILA OU PICARRA),ENTRE 3,00 E 4,50M DE PROFUNDIDADE,E</t>
  </si>
  <si>
    <t>REIA,ARGILA OU PICARRA),ENTRE 4,50 E 6,00M DE PROFUNDIDADE,E</t>
  </si>
  <si>
    <t>REIA,ARGILA OU PICARRA),ENTRE 6,00 E 7,50M DE PROFUNDIDADE,E</t>
  </si>
  <si>
    <t>ESCAVACAO MANUAL DE VALA/CAVA A FRIO EM MATERIAL DE 2ªCATEGO</t>
  </si>
  <si>
    <t>RIA(MOLEDO OU ROCHA DECOMPOSTA),ATE 1,50M DE PROFUNDIDADE,EX</t>
  </si>
  <si>
    <t>CLUSIVE ESCORAMENTO E ESGOTAMENTO</t>
  </si>
  <si>
    <t>RIA(MOLEDO OU ROCHA DECOMPOSTA),ENTRE 1,50 E 3,00M DE PROFUN</t>
  </si>
  <si>
    <t>DIDADE,EXCLUSIVE ESCORAMENTO E ESGOTAMENTO</t>
  </si>
  <si>
    <t>RIA(MOLEDO OU ROCHA DECOMPOSTA),ENTRE 3,00 E 4,50M DE PROFUN</t>
  </si>
  <si>
    <t>RIA(MOLEDO OU ROCHA DECOMPOSTA),ENTRE 4,50 E 6,00M DE PROFUN</t>
  </si>
  <si>
    <t>RIA(MOLEDO OU ROCHA DECOMPOSTA),ENTRE 6,00 E 7,50M DE PROFUN</t>
  </si>
  <si>
    <t>ESCAVACAO MANUAL DE VALA/CAVA EM PEDRA SOLTA DO TAMANHO MEDI</t>
  </si>
  <si>
    <t>O DE PEDRA DE MAO OU ARGILA RIJA,ATE 1,50M DE PROFUNDIDADE,E</t>
  </si>
  <si>
    <t>O DE PEDRA DE MAO OU ARGILA RIJA,ENTRE 1,50 E 3,00M DE PROFU</t>
  </si>
  <si>
    <t>NDIDADE,EXCLUSIVE ESCORAMENTO E ESGOTAMENTO</t>
  </si>
  <si>
    <t>O DE PEDRA DE MAO OU ARGILA RIJA,ENTRE 3,00 E 4,50M DE PROFU</t>
  </si>
  <si>
    <t>O DE PEDRA DE MAO OU ARGILA RIJA,ENTRE 4,50 E 6,00M DE PROFU</t>
  </si>
  <si>
    <t>O DE PEDRA DE MAO OU ARGILA RIJA,ENTRE 6,00 E 7,50M DE PROFU</t>
  </si>
  <si>
    <t>ESCAVACAO MANUAL DE VALA/CAVA EM LODO,ATE 1,50M DE PROFUNDID</t>
  </si>
  <si>
    <t>ADE,EXCLUSIVE ESCORAMENTO E ESGOTAMENTO</t>
  </si>
  <si>
    <t>ESCAVACAO MANUAL DE VALA/CAVA EM LODO,ENTRE 1,50 E 3,00M DE</t>
  </si>
  <si>
    <t>PROFUNDIDADE,EXCLUSIVE ESCORAMENTO E ESGOTAMENTO</t>
  </si>
  <si>
    <t>ESCAVACAO MANUAL DE VALA/CAVA EM LODO,ENTRE 3,00 E 4,50M DE</t>
  </si>
  <si>
    <t>ESCAVACAO MANUAL DE VALA/CAVA EM LODO, ENTRE 4,50 E 6,00M DE</t>
  </si>
  <si>
    <t xml:space="preserve"> PROFUNDIDADE,EXCLUSIVE ESCORAMENTO E ESGOTAMENTO</t>
  </si>
  <si>
    <t>ESCAVACAO MANUAL DE VALA/CAVA EM LODO,ENTRE 6,00 E 7,50M DE</t>
  </si>
  <si>
    <t>MARROAMENTO DE MATERIAL DE 3ªCATEGORIA(ROCHA VIVA),COM VOLUM</t>
  </si>
  <si>
    <t>E MAXIMO DE 0,064M3,PARA REDUCAO A PEDRA DE MAO,REFERINDO-SE</t>
  </si>
  <si>
    <t xml:space="preserve"> O PRECO AO MATERIAL SOLTO,DEPOIS DE MARROADO</t>
  </si>
  <si>
    <t>DESMONTE MANUAL DE BLOCO DE MATERIAL DE 3ªCATEGORIA(ROCHA VI</t>
  </si>
  <si>
    <t>VA),COM VOLUME ATE 1,00M3,INCLUSIVE REDUCAO A PEDRA DE MAO.</t>
  </si>
  <si>
    <t>PARA VOLUMES ACIMA DE 1,00M3 VER CATALOGO DE REFERENCIA</t>
  </si>
  <si>
    <t>DESMONTE MANUAL EM MATERIAL DE 2ªCATEGORIA(MOLEDO OU ROCHA D</t>
  </si>
  <si>
    <t>ECOMPOSTA).VALEM A FORMULA E AS OBSERVACOES DO ITEM 03.001.0</t>
  </si>
  <si>
    <t>065</t>
  </si>
  <si>
    <t>MARROAMENTO DE MATERIAL DE 2ªCATEGORIA(ROCHA DECOMPOSTA),COM</t>
  </si>
  <si>
    <t xml:space="preserve"> VOLUME MAXIMO DE 0,064M3,PARA REDUCAO A PEDRA DE MAO,REFERI</t>
  </si>
  <si>
    <t>NDO-SE O PRECO AO MATERIAL SOLTO,DEPOIS DE MARROADO</t>
  </si>
  <si>
    <t>ESCAVACAO MANUAL EM MATERIAL DE 1ªCATEGORIA,A CEU ABERTO,ATE</t>
  </si>
  <si>
    <t xml:space="preserve"> 0,50M DE PROFUNDIDADE COM REMOCAO ATE 1 DAM</t>
  </si>
  <si>
    <t>ESCAVACAO MANUAL EM MATERIAL DE 1ªCATEGORIA,A CEU ABERTO,PAR</t>
  </si>
  <si>
    <t>A PROFUNDIDADES MAIORES QUE 0,50M COM REMOCAO ATE 1 DAM</t>
  </si>
  <si>
    <t>ESCAVACAO EM TUNEL DE PEQUENAS DIMENSOES,EM MATERIAL DE 1ªCA</t>
  </si>
  <si>
    <t>TEGORIA(AREIA,ARGILA OU PICARRA),INTEIRAMENTE SECO,EM SERVIC</t>
  </si>
  <si>
    <t>O SEMI-MECANIZADO,EXCLUSIVE ESCORAMENTO</t>
  </si>
  <si>
    <t>ESCAVACAO E REATERRO DE VALA,EM MATERIAL DE 1ªCATEGORIA,PARA</t>
  </si>
  <si>
    <t xml:space="preserve"> LIGACAO PREDIAL DE ESGOTO SANITARIO</t>
  </si>
  <si>
    <t>ESCAVACAO E REATERRO DE VALA,EM MATERIAL DE 2ªCATEGORIA,PARA</t>
  </si>
  <si>
    <t xml:space="preserve"> LIGACAO DE AGUA POTAVEL</t>
  </si>
  <si>
    <t>ESCAVACAO E REATERRO DE VALA,EM MATERIAL DE 2ª CATEGORIA,PAR</t>
  </si>
  <si>
    <t>A LIGACAO DE AGUA POTAVEL</t>
  </si>
  <si>
    <t>ESCAVACAO MANUAL DE VALA/CAVA EM MATERIAL DE 1ªCATEGORIA ATE</t>
  </si>
  <si>
    <t xml:space="preserve"> 1,50M DE PROFUNDIDADE,EM BECOS DE ATE 2,00M DE LARGURA COM</t>
  </si>
  <si>
    <t>IMPOSSIBILIDADE DE ENTRADA DE CAMINHAO OU EQUIPAMENTO MOTORI</t>
  </si>
  <si>
    <t>ZADO PARA RETIRADA DO MATERIAL,EM FAVELAS,EXCLUSIVE ESCORAME</t>
  </si>
  <si>
    <t>NTO E ESGOTAMENTO</t>
  </si>
  <si>
    <t>ESCAVACAO MANUAL DE VALA/CAVA EM MATERIAL DE 1ªCATEGORIA ENT</t>
  </si>
  <si>
    <t>RE 1,50 E 3,00M DE PROFUNDIDADE,EM BECOS DE ATE 2,00M DE LAR</t>
  </si>
  <si>
    <t>GURA COM IMPOSSIBILIDADE DE ENTRADA DE CAMINHAO OU EQUIPAMEN</t>
  </si>
  <si>
    <t>TO MOTORIZADO PARA RETIRADA DO MATERIAL,EM FAVELAS,EXCLUSIVE</t>
  </si>
  <si>
    <t xml:space="preserve"> ESCORAMENTO E ESGOTAMENTO</t>
  </si>
  <si>
    <t>RE 3,00 E 4,50M DE PROFUNDIDADE,EM BECOS DE ATE 2,00M DE LAR</t>
  </si>
  <si>
    <t>ESCAVACAO MANUAL DE VALA/CAVA EM LODO OU LAMA ATE 1,50M DE P</t>
  </si>
  <si>
    <t>ROFUNDIDADE,EM BECOS DE ATE 2,00M DE LARGURA,EM FAVELAS,EXCL</t>
  </si>
  <si>
    <t>USIVE ESCORAMENTO E ESGOTAMENTO</t>
  </si>
  <si>
    <t>ESCAVACAO MANUAL DE VALA/CAVA EM LODO OU LAMA COM PROFUNDIDA</t>
  </si>
  <si>
    <t>DE ENTRE 1,50 E 3,00M,EM BECOS DE ATE 2,00M DE LARGURA,EM FA</t>
  </si>
  <si>
    <t>VELAS,EXCLUSIVE ESCORAMENTO E ESGOTAMENTO</t>
  </si>
  <si>
    <t>ESCAVACAO MANUAL DE VALA EM MATERIAL DE 1ªCATEGORIA,COM ESCO</t>
  </si>
  <si>
    <t>RAMENTO E ESGOTAMENTO MANUAL</t>
  </si>
  <si>
    <t>ESCAVACAO DE VALA/CAVA A FOGO EM MATERIAL DE 2ª CATEGORIA(MO</t>
  </si>
  <si>
    <t>LEDO OU ROCHA DECOMPOSTA),ATE 1,50M DE PROFUNDIDADE,FURACAO</t>
  </si>
  <si>
    <t>A BARRA MINA,INCLUSIVE EMPILHAMENTO DO MATERIAL PARA REMOCAO</t>
  </si>
  <si>
    <t>ESCAVACAO DE VALA/CAVA A FOGO EM MATERIAL DE 2ªCATEGORIA(MOL</t>
  </si>
  <si>
    <t>EDO OU ROCHA DECOMPOSTA),ENTRE 1,50 E 3,00M DE PROFUNDIDADE,</t>
  </si>
  <si>
    <t>FURACAO A BARRA MINA,INCLUSIVE EMPILHAMENTO DO MATERIAL PARA</t>
  </si>
  <si>
    <t xml:space="preserve"> REMOCAO</t>
  </si>
  <si>
    <t>EDO OU ROCHA DECOMPOSTA),ENTRE 3,00 E 4,50M DE PROFUNDIDADE,</t>
  </si>
  <si>
    <t>EDO OU ROCHA DECOMPOSTA),ENTRE 4,50 E 6,00M DE PROFUNDIDADE,</t>
  </si>
  <si>
    <t>EDO OU ROCHA DECOMPOSTA),ENTRE 6,00 E 7,50M DE PROFUNDIDADE,</t>
  </si>
  <si>
    <t>ESCAVACAO DE VALA/CAVA A FOGO EM MATERIAL DE 3ªCATEGORIA(ROC</t>
  </si>
  <si>
    <t>HA VIVA),ATE 1,50M DE PROFUNDIDADE,FURACAO A BARRA MINA,INCL</t>
  </si>
  <si>
    <t>USIVE EMPILHAMENTO DO MATERIAL PARA REMOCAO</t>
  </si>
  <si>
    <t>HA VIVA),ENTRE 1,50 E 3,00M DE PROFUNDIDADE,FURACAO A BARRA</t>
  </si>
  <si>
    <t>MINA,INCLUSIVE EMPILHAMENTO DO MATERIAL PARA A REMOCAO</t>
  </si>
  <si>
    <t>HA VIVA),ENTRE 3,00 E 4,50M DE PROFUNDIDADE,FURACAO A BARRA</t>
  </si>
  <si>
    <t>MINA,INCLUSIVE EMPILHAMENTO DO MATERIAL PARA REMOCAO</t>
  </si>
  <si>
    <t>HA VIVA),ENTRE 4,50 E 6,00M DE PROFUNDIDADE,FURACAO A BARRA</t>
  </si>
  <si>
    <t>HA VIVA),ENTRE 6,00 E 7,50M DE PROFUNDIDADE,FURACAO A BARRA</t>
  </si>
  <si>
    <t>ESCAVACAO A FOGO EM MATERIAL DE 2ªCATEGORIA(MOLEDO OU ROCHA</t>
  </si>
  <si>
    <t>DECOMPOSTA),A CEU ABERTO,FURACAO A BARRA MINA</t>
  </si>
  <si>
    <t>ESCAVACAO A FOGO EM MATERIAL DE 3ªCATEGORIA(ROCHA VIVA),A CE</t>
  </si>
  <si>
    <t>U ABERTO,FURACAO A BARRA MINA</t>
  </si>
  <si>
    <t>DESMONTE A FOGO DE BLOCOS DE MATERIAL DE 3ªCATEGORIA(ROCHA V</t>
  </si>
  <si>
    <t>IVA),COM VOLUME DE 1,00 A 20,00M3,SENDO OS FUROS ABERTOS A B</t>
  </si>
  <si>
    <t>ROCA E MARRETA,INCLUSIVE REDUCAO MANUAL A PEDRA DE MAO</t>
  </si>
  <si>
    <t>DESMONTE A FOGO DE BLOCOS DE MATERIAL DE 2ªCATEGORIA(ROCHA M</t>
  </si>
  <si>
    <t>EDIANAMENTE DECOMPOSTA),COM VOLUME DE 1,00 A 20,00M3,SENDO O</t>
  </si>
  <si>
    <t>S FUROS ABERTOS A BROCA E MARRETA,INCLUSIVE REDUCAO MANUAL A</t>
  </si>
  <si>
    <t xml:space="preserve"> PEDRA DE MAO</t>
  </si>
  <si>
    <t>ESCAVACAO DE ROCHA COM UTILIZACAO DE FOGO CUIDADOSO(SMOOTH B</t>
  </si>
  <si>
    <t>LASTING),A CEU ABERTO,EM AREA URBANA,SENDO A PERFURACAO A AR</t>
  </si>
  <si>
    <t xml:space="preserve"> COMPRIMIDO,INCLUSIVE EMPILHAMENTO DO MATERIAL PARA REMOCAO</t>
  </si>
  <si>
    <t>E TRANSPORTE A 50,00M COM TRATOR</t>
  </si>
  <si>
    <t>DECOMPOSTA)EM TALUDES,VALA/CAVA,ATE 1,50M DE PROFUNDIDADE,SE</t>
  </si>
  <si>
    <t>NDO A PERFURACAO A AR COMPRIMIDO,INCLUSIVE EMPILHAMENTO DO M</t>
  </si>
  <si>
    <t>ATERIAL PARA REMOCAO</t>
  </si>
  <si>
    <t>DECOMPOSTA)EM TALUDES,VALA/CAVA,ENTRE 1,50 E 3,00M DE PROFUN</t>
  </si>
  <si>
    <t>DIDADE,SENDO A PERFURACAO A AR COMPRIMIDO,INCLUSIVE EMPILHAM</t>
  </si>
  <si>
    <t>ENTO DO MATERIAL PARA REMOCAO</t>
  </si>
  <si>
    <t>DECOMPOSTA)EM TALUDES,VALA/CAVA,ENTRE 3,00 E 4,50M DE PROFUN</t>
  </si>
  <si>
    <t>DECOMPOSTA)EM TALUDES,VALA/CAVA,ENTRE 4,50 E 6,00M DE PROFUN</t>
  </si>
  <si>
    <t>DECOMPOSTA)EM TALUDES,VALA/CAVA,ENTRE 6,00 E 7,50M DE PROFUN</t>
  </si>
  <si>
    <t>U ABERTO,SENDO A PERFURACAO A AR COMPRIMIDO,INCLUSIVE TRANSP</t>
  </si>
  <si>
    <t>ORTE A 50,00M,COM TRATOR COM LAMINA</t>
  </si>
  <si>
    <t>ORTE A 100,00M,COM TRATOR COM LAMINA</t>
  </si>
  <si>
    <t>ESCAVACAO A FOGO EM MATERIAL DE 3ªCATEGORIA(ROCHA VIVA)EM TA</t>
  </si>
  <si>
    <t>LUDES,VALA/CAVA,ATE 1,50M DE PROFUNDIDADE,SENDO A PERFURACAO</t>
  </si>
  <si>
    <t xml:space="preserve"> A AR COMPRIMIDO,INCLUSIVE EMPILHAMENDO DO MATERIAL PARA REM</t>
  </si>
  <si>
    <t>OCAO</t>
  </si>
  <si>
    <t>LUDES,VALA/CAVA,ENTRE 1,50 E 3,00M DE PROFUNDIDADE,SENDO A P</t>
  </si>
  <si>
    <t>ERFURACAO A AR COMPRIMIDO,INCLUSIVE EMPILHAMENTO DO MATERIAL</t>
  </si>
  <si>
    <t xml:space="preserve"> PARA REMOCAO</t>
  </si>
  <si>
    <t>LUDES,VALA/CAVA,ENTRE 3,00 E 4,50M DE PROFUNDIDADE,SENDO A P</t>
  </si>
  <si>
    <t>LUDES,VALA/CAVA,ENTRE 4,50 E 6,00M DE PROFUNDIDADE,SENDO A P</t>
  </si>
  <si>
    <t>LUDES,VALA/CAVA,ENTRE 6,00 E 7,50M DE PROFUNDIDADE,SENDO A P</t>
  </si>
  <si>
    <t>U ABERTO,SENDO A PERFURACAO A AR COMPRIMIDO,INCLUSIVE CARGA</t>
  </si>
  <si>
    <t>COM CARREGADOR FRONTAL DE PNEUS DE 3,10M3 E TRATOR DE LAMINA</t>
  </si>
  <si>
    <t xml:space="preserve"> COM POTENCIA EM TORNO DE 200CV,COM LAMINA</t>
  </si>
  <si>
    <t>DECOMPOSTA),A CEU ABERTO,SENDO A PERFURACAO A AR COMPRIMIDO,</t>
  </si>
  <si>
    <t>INCLUSIVE CARGA COM CARREGADOR FRONTAL DE PNEUS DE 3,10M3 E</t>
  </si>
  <si>
    <t>TRATOR DE LAMINA COM POTENCIA EM TORNO DE 200CV,COM LAMINA</t>
  </si>
  <si>
    <t>DESMONTE A FOGO DE BLOCO DE MATERIAL DE 3ªCATEGORIA(ROCHA VI</t>
  </si>
  <si>
    <t>VA),COM VOLUME DE 1,00 A 50,00M3,SENDO A PERFURACAO A AR COM</t>
  </si>
  <si>
    <t>PRIMIDO,INCLUSIVE REDUCAO MANUAL A PEDRA DE MAO</t>
  </si>
  <si>
    <t>DESMONTE A FOGO DE BLOCO DE MATERIAL DE 2ªCATEGORIA,COM VOLU</t>
  </si>
  <si>
    <t>ME DE 1,00 A 50,00M3,SENDO A PERFURACAO A AR COMPRIMIDO,INCL</t>
  </si>
  <si>
    <t>USIVE REDUCAO MANUAL A PEDRA DE MAO</t>
  </si>
  <si>
    <t>ME DE 1,00 A 50,00M3,SENDO A AR COMPRIMIDO TANTO A PERFURACA</t>
  </si>
  <si>
    <t>O COMO A REDUCAO A PEDRA DE MAO,ESTA ULTIMA AINDA COM O AUXI</t>
  </si>
  <si>
    <t>LIO DE CUNHA E PALMETA</t>
  </si>
  <si>
    <t>DESMONTE A FOGO DE BLOCO DE MATERIAL DE 3ª CATEGORIA,COM VOL</t>
  </si>
  <si>
    <t>UME DE 1,00 A 50,00M3,SENDO A PERFURACAO A AR COMPRIMIDO E A</t>
  </si>
  <si>
    <t xml:space="preserve"> REDUCAO A PEDRA DE MAO A ROMPEDOR,ESTA ULTIMA AINDA COM O A</t>
  </si>
  <si>
    <t>UXILIO DE CUNHA E PALMETA</t>
  </si>
  <si>
    <t xml:space="preserve"> ESCORAMENTO</t>
  </si>
  <si>
    <t>ESCAVACAO EM MATERIAL DE 2ªCATEGORIA(MOLEDO OU ROCHA MUITO D</t>
  </si>
  <si>
    <t>ECOMPOSTA),COM EQUIPAMENTO A AR COMPRIMIDO,SEM UTILIZACAO DE</t>
  </si>
  <si>
    <t xml:space="preserve"> EXPLOSIVOS,EM TALUDES,VALA/CAVA,ATE 1,50M DE PROFUNDIDADE,I</t>
  </si>
  <si>
    <t>NCLUSIVE EMPILHAMENTO DO MATERIAL PARA REMOCAO</t>
  </si>
  <si>
    <t xml:space="preserve"> EXPLOSIVOS,EM TALUDES,VALA/CAVA,ENTRE 1,50 E 3,00M DE PROFU</t>
  </si>
  <si>
    <t>NDIDADE,INCLUSIVE EMPILHAMENTO DO MATERIAL PARA REMOCAO</t>
  </si>
  <si>
    <t xml:space="preserve"> EXPLOSIVOS,EM TALUDES,VALA/CAVA,ENTRE 3,00 E 4,50M DE PROFU</t>
  </si>
  <si>
    <t xml:space="preserve"> EXPLOSIVOS,EM TALUDES,VALA/CAVA,ENTRE 4,50 E 6,00M DE PROFU</t>
  </si>
  <si>
    <t xml:space="preserve"> EXPLOSIVOS,EM TALUDES,VALA/CAVA,ENTRE 6,00 E 7,50M DE PROFU</t>
  </si>
  <si>
    <t>ESCAVACAO EM MATERIAL DE 2ªCATEGORIA(MOLEDO OU ROCHA DECOMPO</t>
  </si>
  <si>
    <t>STA),COM EQUIPAMENTO A AR COMPRIMIDO,SEM UTILIZACAO DE EXPLO</t>
  </si>
  <si>
    <t>SIVOS,EM TALUDES,VALA/CAVA,ATE 1,50M DE PROFUNDIDADE,INCLUSI</t>
  </si>
  <si>
    <t>VE EMPILHAMENTO DO MATERIAL PARA REMOCAO</t>
  </si>
  <si>
    <t>SIVOS,EM TALUDES,VALA/CAVA,ENTRE 1,50 E 3,00M DE PROFUNDIDAD</t>
  </si>
  <si>
    <t>E,INCLUSIVE EMPILHAMENTO DO MATERIAL PARA REMOCAO</t>
  </si>
  <si>
    <t>SIVOS,EM TALUDES,VALA/CAVA,ENTRE 3,00 E 4,50M DE PROFUNDIDAD</t>
  </si>
  <si>
    <t>SIVOS,EM TALUDES,VALA/CAVA,ENTRE 4,50 E 6,00M DE PROFUNDIDAD</t>
  </si>
  <si>
    <t>SIVOS,EM TALUDES,VALA/CAVA,ENTRE 6,00 E 7,50M DE PROFUNDIDAD</t>
  </si>
  <si>
    <t>ESCAVACAO EM MATERIAL DE 3ªCATEGORIA(ROCHA SA FRATURADA),COM</t>
  </si>
  <si>
    <t xml:space="preserve"> EQUIPAMENTO A AR COMPRIMIDO E ENCUNHAMENTO GENERALIZADO,SEM</t>
  </si>
  <si>
    <t xml:space="preserve"> UTILIZACAO DE EXPLOSIVOS,EM TALUDES,VALA/CAVA,ATE 1,50M DE</t>
  </si>
  <si>
    <t>PROFUNDIDADE,INCLUSIVE EMPILHAMENTO DO MATERIAL PARA REMOCAO</t>
  </si>
  <si>
    <t xml:space="preserve"> UTILIZACAO DE EXPLOSIVOS,EM TALUDES,VALA/CAVA,ENTRE 1,50 E</t>
  </si>
  <si>
    <t>3,00M DE PROFUNDIDADE,INCLUSIVE EMPILHAMENTO DO MATERIAL PAR</t>
  </si>
  <si>
    <t>A REMOCAO</t>
  </si>
  <si>
    <t xml:space="preserve"> UTILIZACAO DE EXPLOSIVOS,EM TALUDES,VALA/CAVA,ENTRE 3,00 E</t>
  </si>
  <si>
    <t>4,50M DE PROFUNDIDADE,INCLUSIVE EMPILHAMENTO DO MATERIAL PAR</t>
  </si>
  <si>
    <t xml:space="preserve"> UTILIZACAO DE EXPLOSIVOS,EM TALUDES,VALA/CAVA,ENTRE 4,50 E</t>
  </si>
  <si>
    <t>6,00M DE PROFUNDIDADE,INCLUSIVE EMPILHAMENTO DO MATERIAL PAR</t>
  </si>
  <si>
    <t xml:space="preserve"> UTILIZACAO DE EXPLOSIVOS,EM TALUDES,VALA/CAVA,ENTRE 6,00 E</t>
  </si>
  <si>
    <t>7,50M DE PROFUNDIDADE,INCLUSIVE EMPILHAMENTO DO MATERIAL PAR</t>
  </si>
  <si>
    <t>ESCAVACAO EM MATERIAL DE 3ªCATEGORIA(ROCHA VIVA),COM EQUIPAM</t>
  </si>
  <si>
    <t>ENTO A AR COMPRIMIDO E SERRACAO COM BROCAS,SEGUIDA DE ENCUNH</t>
  </si>
  <si>
    <t>AMENTO,SEM UTILIZACAO DE EXPLOSIVOS,EM TALUDES,VALA/CAVA,ATE</t>
  </si>
  <si>
    <t xml:space="preserve"> 1,50M DE PROFUNDIDADE,INCLUSIVE EMPILHAMENTO DO MATERIAL PA</t>
  </si>
  <si>
    <t>RA REMOCAO</t>
  </si>
  <si>
    <t>AMENTO,SEM UTILIZACAO DE EXPLOSIVOS,EM TALUDES,VALA/CAVA,ENT</t>
  </si>
  <si>
    <t>RE 1,50 E 3,00M DE PROFUNDIDADE,INCLUSIVE EMPILHAMENTO DO MA</t>
  </si>
  <si>
    <t>TERIAL PARA REMOCAO</t>
  </si>
  <si>
    <t>RE 3,00 E 4,50M DE PROFUNDIDADE,INCLUSIVE EMPILHAMENTO DO MA</t>
  </si>
  <si>
    <t>RE 4,50 E 6,00M DE PROFUNDIDADE,INCLUSIVE EMPILHAMENTO DO MA</t>
  </si>
  <si>
    <t>RE 6,00 E 7,50M DE PROFUNDIDADE,INCLUSIVE EMPILHAMENTO DO MA</t>
  </si>
  <si>
    <t xml:space="preserve"> EQUIPAMENTO A AR COMPRIMIDO,A CEU ABERTO,SEM UTILIZACAO DE</t>
  </si>
  <si>
    <t>EXPLOSIVOS,INCLUSIVE EMPILHAMENTO DO MATERIAL PARA REMOCAO</t>
  </si>
  <si>
    <t>ENTO A AR COMPRIMIDO,A CEU ABERTO,SEM UTILIZACAO DE EXPLOSIV</t>
  </si>
  <si>
    <t>OS,INCLUSIVE EMPILHAMENTO DO MATERIAL PARA REMOCAO</t>
  </si>
  <si>
    <t>ECOMPOSTA),COM EQUIPAMENTO A AR COMPRIMIDO,A CEU ABERTO,SEM</t>
  </si>
  <si>
    <t>UTILIZACAO DE EXPLOSIVOS,INCLUSIVE EMPILHAMENTO DO MATERIAL</t>
  </si>
  <si>
    <t>PARA REMOCAO</t>
  </si>
  <si>
    <t>STA),COM EQUIPAMENTO A AR COMPRIMIDO,A CEU ABERTO,SEM UTILIZ</t>
  </si>
  <si>
    <t>ACAO DE EXPLOSIVOS,INCLUSIVE EMPILHAMENTO DO MATERIAL PARA R</t>
  </si>
  <si>
    <t>EMOCAO</t>
  </si>
  <si>
    <t>DESMONTE DE BLOCO DE MATERIAL DE 3ªCATEGORIA(ROCHA VIVA),COM</t>
  </si>
  <si>
    <t xml:space="preserve"> EQUIPAMENTO A AR COMPRIMIDO,COM VOLUME ATE 1,00M3,SEM UTILI</t>
  </si>
  <si>
    <t>ZACAO DE EXPLOSIVOS,INCLUSIVE REDUCAO A PEDRA DE MAO COM O M</t>
  </si>
  <si>
    <t>ESMO EQUIPAMENTO</t>
  </si>
  <si>
    <t>DESMONTE DE BLOCO DE MATERIAL DE 2ªCATEGORIA,SEM UTILIZACAO</t>
  </si>
  <si>
    <t>DE EXPLOSIVOS,COM ROMPEDOR A AR COMPRIMIDO</t>
  </si>
  <si>
    <t>SERRACAO CONTINUA EM MATERIAL DE 3ªCATEGORIA(ROCHA VIVA),COM</t>
  </si>
  <si>
    <t xml:space="preserve"> A FINALIDADE DE IMPEDIR PROPAGACAO DE VIBRACOES DECORRENTES</t>
  </si>
  <si>
    <t xml:space="preserve"> DE ESCAVACAO A FOGO</t>
  </si>
  <si>
    <t>ATERRO COM MATERIAL DE 1ªCATEGORIA,COMPACTADO MANUALMENTE EM</t>
  </si>
  <si>
    <t xml:space="preserve"> CAMADAS DE 20CM,ATE UMA ALTURA MAXIMA DE 80CM,PARA SUPORTE</t>
  </si>
  <si>
    <t>DE CAMADA DE CONCRETO,INCLUSIVE DOIS TIROS DE PA,ESPALHAMENT</t>
  </si>
  <si>
    <t>O E REGA,EXCLUSIVE FORNECIMENTO DA TERRA</t>
  </si>
  <si>
    <t>ATERRO COM MATERIAL DE 1ª CATEGORIA,COMPACTADO MANUALMENTE E</t>
  </si>
  <si>
    <t>M CAMADAS DE 20CM DE MATERIAL APILOADO,PROVENIENTE DE JAZIDA</t>
  </si>
  <si>
    <t xml:space="preserve"> DISTANTE ATE 1KM,INCLUSIVE ESCAVACAO,CARGA,TRANSPORTE EM CA</t>
  </si>
  <si>
    <t>MINHAO BASCULANTE,DESCARGA,ESPALHAMENTO E IRRIGACAO MANUAIS</t>
  </si>
  <si>
    <t xml:space="preserve"> DISTANTE ATE 2KM,INCLUSIVE ESCAVACAO,CARGA,TRANSPORTE EM CA</t>
  </si>
  <si>
    <t xml:space="preserve"> DISTANTE ATE 3KM,INCLUSIVE ESCAVACAO,CARGA,TRANSPORTE EM CA</t>
  </si>
  <si>
    <t xml:space="preserve"> DISTANTE ATE 4KM,INCLUSIVE ESCAVACAO,CARGA,TRANSPORTE EM CA</t>
  </si>
  <si>
    <t xml:space="preserve"> DISTANTE ATE 5KM,INCLUSIVE ESCAVACAO,CARGA,TRANSPORTE EM CA</t>
  </si>
  <si>
    <t xml:space="preserve"> DISTANTE ATE 10KM,INCLUSIVE ESCAVACAO,CARGA,TRANSPORTE EM C</t>
  </si>
  <si>
    <t>AMINHAO BASCULANTE,DESCARGA,ESPALHAMENTO E IRRIGACAO MANUAIS</t>
  </si>
  <si>
    <t xml:space="preserve"> DISTANTE ATE 15KM,INCLUSIVE ESCAVACAO,CARGA,TRANSPORTE EM C</t>
  </si>
  <si>
    <t xml:space="preserve"> DISTANTE ATE 20KM,INCLUSIVE ESCAVACAO,CARGA,TRANSPORTE EM C</t>
  </si>
  <si>
    <t xml:space="preserve"> DISTANTE ATE 25KM,INCLUSIVE ESCAVACAO,CARGA,TRANSPORTE EM C</t>
  </si>
  <si>
    <t xml:space="preserve"> DISTANTE ATE 30KM,INCLUSIVE ESCAVACAO,CARGA,TRANSPORTE EM C</t>
  </si>
  <si>
    <t>COMPACTACAO DE MATERIAL DE 1ªCATEGORIA,INCLUSIVE DESCARGA DE</t>
  </si>
  <si>
    <t xml:space="preserve"> CAMINHAO BASCULANTE,MOVIMENTACAO A 1 TIRO DE PA,ESPALHAMENT</t>
  </si>
  <si>
    <t>O E SOCAMENTO MANUAL EM CAMADAS DE 30CM DE MATERIAL APILOADO</t>
  </si>
  <si>
    <t>ATERRO COM MATERIAL DE 1ªCATEGORIA,ESPALHADO POR TRATOR COM</t>
  </si>
  <si>
    <t>POTENCIA EM TORNO DE 80CV COM LAMINA,EM CAMADAS DE 20CM DE M</t>
  </si>
  <si>
    <t>ATERIAL ADENSADO,REGADO POR CAMINHAO TANQUE E COMPACTADO A 9</t>
  </si>
  <si>
    <t>0% COM ROLO PE DE CARNEIRO CONVENCIONAL,DE 2(DOIS) CILINDROS</t>
  </si>
  <si>
    <t>,REBOCADO POR TRATOR DE PNEUS,INTERVINDO 2(DOIS) SERVENTES,E</t>
  </si>
  <si>
    <t>XCLUSIVE O FORNECIMENTO DA TERRA</t>
  </si>
  <si>
    <t>POTENCIA EM TORNO DE 140CV COM LAMINA,EM CAMADAS DE 20CM DE</t>
  </si>
  <si>
    <t>MATERIAL ADENSADO,REGADO POR CAMINHAO TANQUE E COMPACTADO A</t>
  </si>
  <si>
    <t>90% COM ROLO PE DE CARNEIRO CONVENCIONAL,DE 2(DOIS)CILINDROS</t>
  </si>
  <si>
    <t>,REBOCADO POR TRATOR DE PNEUS,INTERVINDO 2(DOIS)SERVENTES,EX</t>
  </si>
  <si>
    <t>CLUSIVE O FORNECIMENTO DA TERRA</t>
  </si>
  <si>
    <t>POTENCIA EM TORNO DE 335CV COM LAMINA,EM CAMADAS DE 20CM DE</t>
  </si>
  <si>
    <t>ATERRO COM MATERIAL DE 1ªCATEGORIA,ESPALHADO POR RETRO ESCAV</t>
  </si>
  <si>
    <t>ADEIRA,EM CAMADAS DE 20CM DE MATERIAL ADENSADO,REGADO POR CA</t>
  </si>
  <si>
    <t>MINHAO TANQUE E COMPACTADO A 90% COM ROLO PE DE CARNEIRO CON</t>
  </si>
  <si>
    <t>VENCIONAL,DE 2(DOIS) CILINDROS,REBOCADO POR TRATOR DE PNEUS,</t>
  </si>
  <si>
    <t>INTERVINDO 2(DOIS) SERVENTES,EXCLUSIVE O FORNECIMENTO DA TER</t>
  </si>
  <si>
    <t>MINHAO TANQUE E COMPACTADO A 90% COM SOQUETE VIBRATORIO,INTE</t>
  </si>
  <si>
    <t>RVINDO 2(DOIS) SERVENTES,EXCLUSIVE O FORNECIMENTO DA TERRA</t>
  </si>
  <si>
    <t>MATERIAL DE 1ª CATEGORIA PARA ATERROS,COMPREENDENDO:ESCAVACA</t>
  </si>
  <si>
    <t>O,CARGA,TRANSPORTE A 1KM EM CAMINHAO BASCULANTE E DESCARGA,C</t>
  </si>
  <si>
    <t>ONSIDERANDO O VOLUME NECESSARIO A EXECUCAO DE 1,00M3 DE MATE</t>
  </si>
  <si>
    <t>RIAL COMPACTADO</t>
  </si>
  <si>
    <t>O,CARGA,TRANSPORTE A 2KM EM CAMINHAO BASCULANTE E DESCARGA,C</t>
  </si>
  <si>
    <t>O,CARGA,TRANSPORTE A 3KM EM CAMINHAO BASCULANTE E DESCARGA,C</t>
  </si>
  <si>
    <t>O,CARGA,TRANSPORTE A 4KM EM CAMINHAO BASCULANTE E DESCARGA,C</t>
  </si>
  <si>
    <t>O,CARGA,TRANSPORTE A 5KM EM CAMINHAO BASCULANTE E DESCARGA,C</t>
  </si>
  <si>
    <t>O,CARGA,TRANSPORTE A 10KM EM CAMINHAO BASCULANTE E DESCARGA,</t>
  </si>
  <si>
    <t>CONSIDERANDO O VOLUME NECESSARIO A EXECUCAO DE 1,00M3 DE MAT</t>
  </si>
  <si>
    <t>ERIAL COMPACTADO</t>
  </si>
  <si>
    <t>O,CARGA,TRANSPORTE A 15KM EM CAMINHAO BASCULANTE E DESCARGA,</t>
  </si>
  <si>
    <t>O,CARGA,TRANSPORTE A 20KM EM CAMINHAO BASCULANTE E DESCARGA,</t>
  </si>
  <si>
    <t>O,CARGA,TRANSPORTE A 25KM EM CAMINHAO BASCULANTE E DESCARGA,</t>
  </si>
  <si>
    <t>O,CARGA,TRANSPORTE A 30KM EM CAMINHAO BASCULANTE E DESCARGA,</t>
  </si>
  <si>
    <t>COMPACTACAO DE ATERRO,EM CAMADAS DE 30CM,UTILIZANDO COMPACTA</t>
  </si>
  <si>
    <t>DOR PNEUMATICO(SAPO),INCLUSIVE COMPRESSOR</t>
  </si>
  <si>
    <t>COMPACTACAO DE ATERRO,EM CAMADAS DE 20CM,UTILIZANDO COMPACTA</t>
  </si>
  <si>
    <t>ATERRO COMPACTADO A 95%,PARA CONSTRUCAO DE BARRAGENS OU DIQU</t>
  </si>
  <si>
    <t>ES,EXECUTADOS EM CAMADAS DE 20CM DE MATERIAL SOLTO DE BOA QU</t>
  </si>
  <si>
    <t>ALIDADE,INCLUSIVE ESPALHAMENTO E IRRIGACAO,EM TERRENO DE BOA</t>
  </si>
  <si>
    <t xml:space="preserve"> RESISTENCIA,EXCLUSIVE FORNECIMENTO DA TERRA</t>
  </si>
  <si>
    <t>ALIDADE,INCLUSIVE ESPALHAMENTO E IRRIGACAO,EM TERRENO DE BAI</t>
  </si>
  <si>
    <t>XA RESISTENCIA(ARGILA MOLE),EXCLUSIVE FORNECIMENTO DA TERRA</t>
  </si>
  <si>
    <t>REATERRO DE VALA/CAVA COM MATERIAL DE BOA QUALIDADE,UTILIZAN</t>
  </si>
  <si>
    <t>DO VIBRO COMPACTADOR PORTATIL,EXCLUSIVE MATERIAL</t>
  </si>
  <si>
    <t>REATERRO DE VALA/CAVA COM TRATOR COM POTENCIA EM TORNO DE 20</t>
  </si>
  <si>
    <t>0CV,EXCLUSIVE COMPACTACAO E MATERIAL</t>
  </si>
  <si>
    <t>REATERRO DE VALA/CAVA COMPACTADA A MACO,EM CAMADAS DE 30CM D</t>
  </si>
  <si>
    <t>E ESPESSURA MAXIMA,COM MATERIAL DE BOA QUALIDADE,EXCLUSIVE</t>
  </si>
  <si>
    <t>ESTE</t>
  </si>
  <si>
    <t>REATERRO DE VALA/CAVA COMPACTADA A MACO,EM CAMADAS DE 20CM D</t>
  </si>
  <si>
    <t>E ESPESSURA MAXIMA,EM BECOS DE ATE 2,50M DE LARGURA,EM FAVEL</t>
  </si>
  <si>
    <t>AS,EXCLUSIVE MATERIAL</t>
  </si>
  <si>
    <t>REATERRO DE VALA/CAVA,ESPALHAMENTO COM RETRO-ESCAVADEIRA E C</t>
  </si>
  <si>
    <t>OMPACTACAO VIBRATORIA,EXCLUSIVE MATERIAL</t>
  </si>
  <si>
    <t>REATERRO DE VALA/CAVA UTILIZANDO CARREGADOR FRONTAL DE RODAS</t>
  </si>
  <si>
    <t xml:space="preserve"> 170CV,ESPALHAMENTO COM TRATOR DE ESTEIRAS 80CV E COMPACTADO</t>
  </si>
  <si>
    <t>R VIBRATORIO (PE-DE-CARNEIRO),EXCLUSIVE MATERIAL</t>
  </si>
  <si>
    <t>REATERRO DE VALA/CAVA COM PO-DE-PEDRA,INCLUSIVE FORNECIMENTO</t>
  </si>
  <si>
    <t xml:space="preserve"> DO MATERIAL E COMPACTACAO MANUAL</t>
  </si>
  <si>
    <t xml:space="preserve"> DO MATERIAL E COMPACTACAO MANUAL,EM BECOS DE ATE 2,50M DE L</t>
  </si>
  <si>
    <t>ARGURA,EM FAVELAS</t>
  </si>
  <si>
    <t>REATERRO DE VALA/CAVA COM AREIA,INCLUSIVE FORNECIMENTO DO MA</t>
  </si>
  <si>
    <t>TERIAL E COMPACTACAO MANUAL</t>
  </si>
  <si>
    <t>TERIAL E COMPACTACAO MANUAL,EM BECOS DE ATE 2,50M DE LARGURA</t>
  </si>
  <si>
    <t>,EM FAVELAS</t>
  </si>
  <si>
    <t>REATERRO DE VALA/CAVA COM BRITA 1,INCLUSIVE FORNECIMENTO DO</t>
  </si>
  <si>
    <t>MATERIAL E COMPACTACAO MANUAL</t>
  </si>
  <si>
    <t>MATERIAL E COMPACTACAO MANUAL,EM BECOS DE ATE 2,50M DE LARGU</t>
  </si>
  <si>
    <t>RA,EM FAVELAS</t>
  </si>
  <si>
    <t>ESCAVACAO MECANICA DE VALA NAO ESCORADA EM MATERIAL DE 1ªCAT</t>
  </si>
  <si>
    <t>EGORIA COM PEDRAS,INSTALACOES PREDIAIS OU OUTROS REDUTORES D</t>
  </si>
  <si>
    <t>E PRODUTIVIDADE OU CAVAS DE FUNDACAO,ATE 1,50M DE PROFUNDIDA</t>
  </si>
  <si>
    <t>DE,UTILIZANDO RETRO-ESCAVADEIRA,EXCLUSIVE ESGOTAMENTO</t>
  </si>
  <si>
    <t>E PRODUTIVIDADE OU CAVAS DE FUNDACAO,ENTRE 1,50 E 3,00M DE P</t>
  </si>
  <si>
    <t>ROFUNDIDADE,UTILIZANDO RETRO-ESCAVADEIRA,EXCLUSIVE ESGOTAMEN</t>
  </si>
  <si>
    <t>TO</t>
  </si>
  <si>
    <t>ESCAVACAO MECANICA DE VALA NAO ESCORADA,EM MATERIAL DE 1ªCAT</t>
  </si>
  <si>
    <t>EGORIA,ATE 1,50M DE PROFUNDIDADE,UTILIZANDO RETRO-ESCAVADEIR</t>
  </si>
  <si>
    <t>A,EXCLUSIVE ESGOTAMENTO</t>
  </si>
  <si>
    <t>EGORIA,ENTRE 1,50 E 3,00M DE PROFUNDIDADE,UTILIZANDO RETRO-E</t>
  </si>
  <si>
    <t>SCAVADEIRA,EXCLUSIVE ESGOTAMENTO</t>
  </si>
  <si>
    <t>ESCAVACAO MECANICA DE VALA ESCORADA,EM MATERIAL DE 1ªCATEGOR</t>
  </si>
  <si>
    <t>IA COM PEDRAS,INSTALACOES PREDIAIS OU OUTROS REDUTORES DE PR</t>
  </si>
  <si>
    <t>ODUTIVIDADE,OU CAVAS DE FUNDACAO,ATE 1,50M DE PROFUNDIDADE,U</t>
  </si>
  <si>
    <t>TILIZANDO RETRO-ESCAVADEIRA,EXCLUSIVE ESGOTAMENTO E ESCORAME</t>
  </si>
  <si>
    <t>NTO</t>
  </si>
  <si>
    <t>ODUTIVIDADE,OU CAVAS DE FUNDACAO,ENTRE 1,50 E 3,00M DE PROFU</t>
  </si>
  <si>
    <t>NDIDADE,UTILIZANDO RETRO-ESCAVADEIRA,EXCLUSIVE ESGOTAMENTO E</t>
  </si>
  <si>
    <t>IA,ATE 1,50M DE PROFUNDIDADE,UTILIZANDO RETRO-ESCAVADEIRA,EX</t>
  </si>
  <si>
    <t>CLUSIVE ESGOTAMENTO E ESCORAMENTO</t>
  </si>
  <si>
    <t>IA,ENTRE 1,50 E 3,00M DE PROFUNDIDADE,UTILIZANDO RETRO-ESCAV</t>
  </si>
  <si>
    <t>ADEIRA,EXCLUSIVE ESGOTAMENTO E ESCORAMENTO</t>
  </si>
  <si>
    <t>E PRODUTIVIDADE,OU CAVAS DE FUNDACAO,ATE 1,50M DE PROFUNDIDA</t>
  </si>
  <si>
    <t>DE,UTILIZANDO ESCAVADEIRA HIDRAULICA DE 0,78M3,EXCLUSIVE ESG</t>
  </si>
  <si>
    <t>OTAMENTO</t>
  </si>
  <si>
    <t>E PRODUTIVIDADE,OU CAVAS DE FUNDACAO,ENTRE 1,50 E 3,00M DE P</t>
  </si>
  <si>
    <t>ROFUNDIDADE,UTILIZANDO ESCAVADEIRA HIDRAULICA DE 0,78M3,EXCL</t>
  </si>
  <si>
    <t>USIVE ESGOTAMENTO</t>
  </si>
  <si>
    <t>E PRODUTIVIDADE,OU CAVAS DE FUNDACAO,ENTRE 3,00 E 4,50M DE P</t>
  </si>
  <si>
    <t>EGORIA COM PEDRAS,INSTALACOES PREDIAIS,OU OUTROS REDUTORES D</t>
  </si>
  <si>
    <t>E PRODUTIVIDADE,OU CAVAS DE FUNDACAO,ENTRE 4,50 E 6,00M DE P</t>
  </si>
  <si>
    <t>EGORIA,ATE 1,50M DE PROFUNDIDADE,UTILIZANDO ESCAVADEIRA HIDR</t>
  </si>
  <si>
    <t>AULICA DE 0,78M3,EXCLUSIVE ESGOTAMENTO</t>
  </si>
  <si>
    <t>EGORIA,ENTRE 1,50 E 3,00M DE PROFUNDIDADE,UTILIZANDO ESCAVAD</t>
  </si>
  <si>
    <t>EIRA HIDRAULICA DE 0,78M3,EXCLUSIVE ESGOTAMENTO</t>
  </si>
  <si>
    <t>EGORIA,ENTRE 3,00 E 4,50M DE PROFUNDIDADE,UTILIZANDO ESCAVAD</t>
  </si>
  <si>
    <t>EGORIA,ENTRE 4,50 E 6,00M DE PROFUNDIDADE,UTILIZANDO ESCAVAD</t>
  </si>
  <si>
    <t>TILIZANDO ESCAVADEIRA HIDRAULICA DE 0,78M3,EXCLUSIVE ESGOTAM</t>
  </si>
  <si>
    <t>ENTO E ESCORAMENTO</t>
  </si>
  <si>
    <t>NDIDADE,UTILIZANDO ESCAVADEIRA HIDRAULICA DE 0,78M3,EXCLUSIV</t>
  </si>
  <si>
    <t>E ESGOTAMENTO E ESCORAMENTO</t>
  </si>
  <si>
    <t>ODUTIVIDADE,OU CAVAS DE FUNDACAO,ENTRE 3,00 E 4,50M DE PROFU</t>
  </si>
  <si>
    <t>ODUTIVIDADE,OU CAVAS DE FUNDACAO,ENTRE 4,50 E 6,00M DE PROFU</t>
  </si>
  <si>
    <t>IA,ATE 1,50M DE PROFUNDIDADE,UTILIZANDO ESCAVADEIRA HIDRAULI</t>
  </si>
  <si>
    <t>CA DE 0,78M3,EXCLUSIVE ESGOTAMENTO E ESCORAMENTO</t>
  </si>
  <si>
    <t>IA,ENTRE 1,50 E 3,00M DE PROFUNDIDADE,UTILIZANDO ESCAVADEIRA</t>
  </si>
  <si>
    <t xml:space="preserve"> HIDRAULICA DE 0,78M3,EXCLUSIVE ESGOTAMENTO E ESCORAMENTO</t>
  </si>
  <si>
    <t>IA,ENTRE 3,00 E 4,50M DE PROFUNDIDADE,UTILIZANDO ESCAVADEIRA</t>
  </si>
  <si>
    <t>IA,ENTRE 4,50 E 6,00M DE PROFUNDIDADE,UTILIZANDO ESCAVADEIRA</t>
  </si>
  <si>
    <t>ESCAVACAO MECANICA,PARA ACERTO DE TALUDES,EM MATERIAL DE 1ªC</t>
  </si>
  <si>
    <t>ATEGORIA,UTILIZANDO ESCAVADEIRA HIDRAULICA DE 0,78M3</t>
  </si>
  <si>
    <t>ESCAVACAO MECANICA,A CEU ABERTO,EM MATERIAL DE 1ªCATEGORIA,U</t>
  </si>
  <si>
    <t>TILIZANDO ESCAVADEIRA HIDRAULICA DE 0,78M3</t>
  </si>
  <si>
    <t>ESCAVACAO MECANICA DE VALA,EM MATERIAL DE 2ªCATEGORIA(MOLEDO</t>
  </si>
  <si>
    <t xml:space="preserve"> OU ROCHA MUITO DECOMPOSTA),UTILIZANDO ESCAVADEIRA HIDRAULIC</t>
  </si>
  <si>
    <t>A DE 0,78M3,EXCLUSIVE ESCORAMENTO E ESGOTAMENTO,SEM USO DE C</t>
  </si>
  <si>
    <t>OMPRESSOR</t>
  </si>
  <si>
    <t>ESCAVACAO E CARGA MECANICA DE VALA EM RODOVIAS,UTILIZANDO VA</t>
  </si>
  <si>
    <t>LETADEIRA DE 135HP,INCLUSIVE CAMINHAO</t>
  </si>
  <si>
    <t>ESCAVACAO MECANICA,COM TRATOR DE LAMINA COM POTENCIA EM TORN</t>
  </si>
  <si>
    <t>O DE 200CV,EM MATERIAL DE 1ªCATEGORIA,COM TRANSPORTE ENTRE 5</t>
  </si>
  <si>
    <t>0,00 E 100,00M</t>
  </si>
  <si>
    <t>O DE 200CV,EM MATERIAL DE 1ªCATEGORIA,COM TRANSPORTE A 50,00</t>
  </si>
  <si>
    <t>O DE 200CV,EM MATERIAL DE 1ªCATEGORIA,COM TRANSPORTE A 15,00</t>
  </si>
  <si>
    <t>ESCAVACAO MECANICA,COM TRATOR COM POTENCIA EM TORNO DE 80CV,</t>
  </si>
  <si>
    <t>EM MATERIAL DE 1ªCATEGORIA,COM TRANSPORTE A 20,00M</t>
  </si>
  <si>
    <t>O DE 200CV,EM MATERIAL DE 2ªCATEGORIA,SEM USO PREVIO DE ESCA</t>
  </si>
  <si>
    <t>RIFICADOR,COM TRANSPORTE ATE 50,00M</t>
  </si>
  <si>
    <t>RIFICADOR,COM TRANSPORTE ENTRE 50,00 E 100,00M</t>
  </si>
  <si>
    <t>REMOCAO ATE 20,00M,DE MATERIAL DE 2ª OU 3ªCATEGORIA,APOS ESC</t>
  </si>
  <si>
    <t>AVACAO,MEDIDO NO CORTE,COM TRATOR COM POTENCIA EM TORNO DE 2</t>
  </si>
  <si>
    <t>00CV,CONSIDERANDO-SE ESTE TRABALHANDO A METADE DE SUA PRODUC</t>
  </si>
  <si>
    <t>AO NORMAL</t>
  </si>
  <si>
    <t>AVACAO,MEDIDO NO CORTE,COM TRATOR COM POTENCIA EM TORNO DE 8</t>
  </si>
  <si>
    <t>0CV,CONSIDERANDO-SE ESTE TRABALHANDO A METADE DE SUA PRODUCA</t>
  </si>
  <si>
    <t>O NORMAL</t>
  </si>
  <si>
    <t>ESPALHAMENTO DE MATERIAL DE 1ª CATEGORIA E ATERROS,COM TRATO</t>
  </si>
  <si>
    <t>R DE LAMINA COM POTENCIA EM TORNO DE 80CV.MEDIDO PELO VOLUME</t>
  </si>
  <si>
    <t xml:space="preserve"> SOLTO</t>
  </si>
  <si>
    <t>R DE LAMINA COM POTENCIA EM TORNO DE 140CV.MEDIDO PELO VOLUM</t>
  </si>
  <si>
    <t>E SOLTO</t>
  </si>
  <si>
    <t>R DE LAMINA COM POTENCIA EM TORNO DE 200CV.MEDIDO PELO VOLUM</t>
  </si>
  <si>
    <t>ESPALHAMENTO DE ESCORIA COM TRATOR DE LAMINA COM POTENCIA EM</t>
  </si>
  <si>
    <t xml:space="preserve"> TORNO DE 140CV.MEDIDO PELO VOLUME SOLTO</t>
  </si>
  <si>
    <t>ESPALHAMENTO DE BRITA COM TRATOR DE LAMINA COM POTENCIA EM T</t>
  </si>
  <si>
    <t>ORNO DE 140CV.MEDIDO PELO VOLUME SOLTO</t>
  </si>
  <si>
    <t>ESCARIFICACAO DE SOLO COM TRATOR COM POTENCIA EM TORNO DE 33</t>
  </si>
  <si>
    <t>5CV</t>
  </si>
  <si>
    <t>O DE 80CV,EM MATERIAL DE 1ªCATEGORIA,NOS SERVICOS DE TERRACE</t>
  </si>
  <si>
    <t>AMENTO DE TALUDES EM CORTES,SEJA PARA ALARGAMENTO OU PARA PR</t>
  </si>
  <si>
    <t>EPARO DO LEITO DE VALETAS DE DRENAGEM,TENDO CADA PATAMAR 4,0</t>
  </si>
  <si>
    <t>0M DE LARGURA</t>
  </si>
  <si>
    <t>ESCAVACAO MECANICA,EM MATERIAL DE 1ªCATEGORIA,UTILIZANDO TRA</t>
  </si>
  <si>
    <t>TOR DE LAMINA COM POTENCIA EM TORNO DE 335CV,INCLUSIVE CARGA</t>
  </si>
  <si>
    <t xml:space="preserve"> COM CARREGADOR FRONTAL DE PNEUS DE 3,10M3</t>
  </si>
  <si>
    <t>TOR DE LAMINA COM POTENCIA EM TORNO DE 200CV,INCLUSIVE CARGA</t>
  </si>
  <si>
    <t>ESCAVACAO MECANICA,EM MATERIAL DE 2ªCATEGORIA,UTILIZANDO TRA</t>
  </si>
  <si>
    <t>TOR DE LAMINA E ESCARIFICADOR COM POTENCIA EM TORNO DE 335CV</t>
  </si>
  <si>
    <t>,INCLUSIVE CARGA COM CARREGADOR FRONTAL DE PNEUS DE 3,10M3</t>
  </si>
  <si>
    <t>ESCAVACAO MECANICA,A CEU ABERTO,DE MATERIAL DE 1ªCATEGORIA,U</t>
  </si>
  <si>
    <t>TILIZANDO ESCAVADEIRA,SOBRE ESTEIRAS,VERSAO CLAM-SHELL,COM C</t>
  </si>
  <si>
    <t>ACAMBA DE 0,38M3(1/2JD3)</t>
  </si>
  <si>
    <t>ACAMBA DE 0,76M3(1JD3)</t>
  </si>
  <si>
    <t>ACAMBA E 0,96M3(1.1/4JD3)</t>
  </si>
  <si>
    <t>ESCAVACAO EM LEITO DE RIO OU CANAL(DRAGAGEM)DE MATERIAL MOLE</t>
  </si>
  <si>
    <t>,ATE 4,50M DE PROFUNDIDADE,MEDIDA A PARTIR DO PLANO DE ESTAC</t>
  </si>
  <si>
    <t>IONAMENTO DA MAQUINA,UTILIZANDO ESCAVADEIRA SOBRE ESTEIRAS,V</t>
  </si>
  <si>
    <t>ERSAO DRAG-LINE,COM CACAMBA DE 0,57M3(3/4JD3)</t>
  </si>
  <si>
    <t>,ENTRE 4,50 E 9,00M DE PROFUNDIDADE,MEDIDA A PARTIR DO PLANO</t>
  </si>
  <si>
    <t xml:space="preserve"> DE ESTACIONAMENTO DA MAQUINA,UTILIZANDO ESCAVADEIRA SOBRE E</t>
  </si>
  <si>
    <t>STEIRAS,VERSAO DRAG-LINE,COM CACAMBA DE 0,57M3(3/4JD3)</t>
  </si>
  <si>
    <t>ERSAO CLAM-SHELL,COM CACAMBA DE 0.57M3(3/4JD3)</t>
  </si>
  <si>
    <t>DE ESTACIONAMENTO DA MAQUINA,UTILIZANDO ESCAVADEIRA SOBRE ES</t>
  </si>
  <si>
    <t>TEIRAS,VERSAO CLAM-SHELL,COM CACAMBA DE 0.57M3(3/4JD3)</t>
  </si>
  <si>
    <t>ESCAVACAO,CARGA E TRANSPORTE DE MATERIAL DE 1ªCATEGORIA,UTIL</t>
  </si>
  <si>
    <t>IZANDO MOTO-ESCAVO-TRANSPORTADOR,TRATOR(PUSHER) E MOTONIVELA</t>
  </si>
  <si>
    <t>DORA,ADMITINDO UMA DISTANCIA MEDIA DE TRANSPORTE DE 100,00M</t>
  </si>
  <si>
    <t>DORA,ADMITINDO UMA DISTANCIA MEDIA DE TRANSPORTE DE 150,00M</t>
  </si>
  <si>
    <t>DORA,ADMITINDO UMA DISTANCIA MEDIA DE TRANSPORTE DE 200,00M</t>
  </si>
  <si>
    <t>DORA,ADMITINDO UMA DISTANCIA MEDIA DE TRANSPORTE DE 250,00M</t>
  </si>
  <si>
    <t>DORA,ADMITINDO UMA DISTANCIA MEDIA DE TRANSPORTE DE 300,00M</t>
  </si>
  <si>
    <t>DORA,ADMITINDO UMA DISTANCIA MEDIA DE TRANSPORTE DE 350,00M</t>
  </si>
  <si>
    <t>DORA,ADMITINDO UMA DISTANCIA MEDIA DE TRANSPORTE DE 400,00M</t>
  </si>
  <si>
    <t>DORA,ADMITINDO UMA DISTANCIA MEDIA DE TRANSPORTE DE 450,00M</t>
  </si>
  <si>
    <t>DORA,ADMITINDO UMA DISTANCIA MEDIA DE TRANSPORTE DE 500,00M</t>
  </si>
  <si>
    <t>DORA,ADMITINDO UMA DISTANCIA MEDIA DE TRANSPORTE DE 550,00M</t>
  </si>
  <si>
    <t>DORA,ADMITINDO UMA DISTANCIA MEDIA DE TRANSPORTE DE 600,00M</t>
  </si>
  <si>
    <t>DORA,ADMITINDO UMA DISTANCIA MEDIA DE TRANSPORTE DE 650,00M</t>
  </si>
  <si>
    <t>DORA,ADMITINDO UMA DISTANCIA MEDIA DE TRANSPORTE DE 700,00M</t>
  </si>
  <si>
    <t>DORA,ADMITINDO UMA DISTANCIA MEDIA DE TRANSPORTE DE 750,OOM</t>
  </si>
  <si>
    <t>DORA,ADMITINDO UMA DISTANCIA MEDIA DE TRANSPORTE DE 800,00M</t>
  </si>
  <si>
    <t>DORA,ADMITINDO UMA DISTANCIA MEDIA DE TRANSPORTE DE 850,00M</t>
  </si>
  <si>
    <t>DORA,ADMITINDO UMA DISTANCIA MEDIA DE TRANSPORTE DE 900,00M</t>
  </si>
  <si>
    <t>DORA,ADMITINDO UMA DISTANCIA MEDIA DE TRANSPORTE DE 950,00M</t>
  </si>
  <si>
    <t>DORA,ADMITINDO UMA DISTANCIA MEDIA DE TRANSPORTE DE 1000,00M</t>
  </si>
  <si>
    <t>DORA,ADMITINDO UMA DISTANCIA MEDIA DE TRANSPORTE DE 1050,00M</t>
  </si>
  <si>
    <t>DORA,ADMITINDO UMA DISTANCIA MEDIA DE TRANSPORTE DE 1100,00M</t>
  </si>
  <si>
    <t>DORA,ADMITINDO UMA DISTANCIA MEDIA DE TRANSPORTE DE 1150,00M</t>
  </si>
  <si>
    <t>DORA,ADMITINDO UMA DISTANCIA MEDIA DE TRANSPORTE DE 1200,00M</t>
  </si>
  <si>
    <t>ESCAVACAO,CARGA E TRANSPORTE DE MATERIAL DE 2ªCATEGORIA,UTIL</t>
  </si>
  <si>
    <t>IZANDO MOTO-ESCAVO-TRANSPORTADOR,TRATOR(PUSHER),MOTONIVELADO</t>
  </si>
  <si>
    <t>RA E TRATOR COM ESCARIFICADOR,ADMITINDO UMA DISTANCIA MEDIA</t>
  </si>
  <si>
    <t>DE TRANSPORTE DE 100,00M</t>
  </si>
  <si>
    <t>DE TRANSPORTE DE 150,00M</t>
  </si>
  <si>
    <t>DE TRANSPORTE DE 200,00M</t>
  </si>
  <si>
    <t>DE TRANSPORTE DE 250,00M</t>
  </si>
  <si>
    <t>DE TRANSPORTE DE 300,00M</t>
  </si>
  <si>
    <t>DE TRANSPORTE DE 350,00M</t>
  </si>
  <si>
    <t>RA E TARTOR COM ESCARIFICADOR,ADMITINDO UMA DISTANCIA MEDIA</t>
  </si>
  <si>
    <t>DE TRANSPORTE DE 400,00M</t>
  </si>
  <si>
    <t>DE TRANSPORTE DE 450,00M</t>
  </si>
  <si>
    <t>DE TRANSPORTE DE 500,00M</t>
  </si>
  <si>
    <t>DE TRANSPORTE DE 550,00M</t>
  </si>
  <si>
    <t>IZANDO MOTO-ESCAVO-TRAMSPORTADOR,TRATOR(PUSHER),MOTONIVELADO</t>
  </si>
  <si>
    <t>DE TRANSPORTE DE 600,00M</t>
  </si>
  <si>
    <t>DE TRANSPORTE DE 650,00M</t>
  </si>
  <si>
    <t>DE TRANSPORTE DE 700,00M</t>
  </si>
  <si>
    <t>DE TRANSPORTE DE 750,00M</t>
  </si>
  <si>
    <t>DE TRANSPORTE DE 800,00M</t>
  </si>
  <si>
    <t>DE TRANSPORTE DE 850,00M</t>
  </si>
  <si>
    <t>DE TRANSPORTE DE 900,00M</t>
  </si>
  <si>
    <t>DE TRANSPORTE DE 950,00M</t>
  </si>
  <si>
    <t>DE TRANSPORTE DE 1000,00M</t>
  </si>
  <si>
    <t>DE TRANSPORTE DE 1050,00M</t>
  </si>
  <si>
    <t>DE TRANSPORTE DE 1100,00M</t>
  </si>
  <si>
    <t>DE TRANSPORTE DE 1150,00M</t>
  </si>
  <si>
    <t>DE TRANSPORTE DE 1200,00M</t>
  </si>
  <si>
    <t>TRANSPORTE DE CARGA DE QUALQUER NATUREZA,EXCLUSIVE AS DESPES</t>
  </si>
  <si>
    <t>AS DE CARGA E DESCARGA,TANTO DE ESPERA DO CAMINHAO COMO DO S</t>
  </si>
  <si>
    <t>ERVENTE OU EQUIPAMENTO AUXILIAR,A VELOCIDADE MEDIA DE 50KM/H</t>
  </si>
  <si>
    <t>,EM CAMINHAO DE CARROCERIA FIXA A OLEO DIESEL,COM CAPACIDADE</t>
  </si>
  <si>
    <t xml:space="preserve"> UTIL DE 7,5T</t>
  </si>
  <si>
    <t>ERVENTE OU EQUIPAMENTO AUXILIAR,A VELOCIDADE MEDIA DE 40KM/H</t>
  </si>
  <si>
    <t>ERVENTE OU EQUIPAMENTO AUXILIAR,A VELOCIDADE MEDIA DE 35KM/H</t>
  </si>
  <si>
    <t>ERVENTE OU EQUIPAMENTO AUXILIAR,A VELOCIDADE MEDIA DE 30KM/H</t>
  </si>
  <si>
    <t>ERVENTE OU EQUIPAMENTO AUXILIAR,A VELOCIDADE MEDIA DE 25KM/H</t>
  </si>
  <si>
    <t>,EM CAMINHAO DE CARROCEIRA FIXA A OLEO DIESEL,COM CAPACIDADE</t>
  </si>
  <si>
    <t>ERVENTE OU EQUIPAMENTO AUXILIAR,A VELOCIDADE MEDIA DE 20KM/H</t>
  </si>
  <si>
    <t>ERVENTE OU EQUIPAMENTO AUXILIAR,A VELOCIDADE MEDIA DE 15KM/H</t>
  </si>
  <si>
    <t>ERVENTE OU EQUIPAMENTO AUXILIAR,A VELOCIDADE MEDIA DE 10KM/H</t>
  </si>
  <si>
    <t>ERVENTE OU EQUIPAMENTO AUXILIAR,A VELOCIDADE MEDIA DE 5KM/H,</t>
  </si>
  <si>
    <t>EM CAMINHAO DE CARROCERIA FIXA A OLEO DIESEL,COM CAPACIDADE</t>
  </si>
  <si>
    <t>UTIL DE 7,5T</t>
  </si>
  <si>
    <t>,EM CAMINHAO TRUCADO DE CARROCERIA FIXA A OLEO DIESEL,COM CA</t>
  </si>
  <si>
    <t>PACIDADE UTIL DE 12T</t>
  </si>
  <si>
    <t>EM CAMINHAO TRUCADO DE CARROCERIA FIXA A OLEO DIESEL,COM CAP</t>
  </si>
  <si>
    <t>ACIDADE UTIL DE 12T</t>
  </si>
  <si>
    <t xml:space="preserve"> UTIL DE 7,5T,CONSIDERANDO O CAMINHAO EQUIPADO COM GUINDAUTO</t>
  </si>
  <si>
    <t xml:space="preserve"> DE 3,5T</t>
  </si>
  <si>
    <t>UTIL DE 7,5T,CONSIDERANDO O CAMINHAO EQUIPADO COM GUINDAUTO</t>
  </si>
  <si>
    <t>DE 3,5T</t>
  </si>
  <si>
    <t>,EM CAMINHAO BASCULANTE A OLEO DIESEL,COM CAPACIDADE UTIL DE</t>
  </si>
  <si>
    <t xml:space="preserve"> 8T</t>
  </si>
  <si>
    <t>EM CAMINHAO BASCULANTE A OLEO DIESEL,COM CAPACIDADE UTIL DE</t>
  </si>
  <si>
    <t>8T</t>
  </si>
  <si>
    <t xml:space="preserve"> 12T</t>
  </si>
  <si>
    <t>12T</t>
  </si>
  <si>
    <t xml:space="preserve"> 17T</t>
  </si>
  <si>
    <t>17T</t>
  </si>
  <si>
    <t>AS DE CARGA E DESCARGA,TANTO DE ESPERA DA CARRETA COMO DO SE</t>
  </si>
  <si>
    <t>RVENTE OU EQUIPAMENTO AUXILIAR,A VELOCIDADE MEDIA DE 50KM/H,</t>
  </si>
  <si>
    <t>EM CARRETA,COM CAPACIDADE UTIL DE 30T</t>
  </si>
  <si>
    <t>RVENTE OU EQUIPAMENTO AUXILIAR,A VELOCIDADE MEDIA DE 40KM/H,</t>
  </si>
  <si>
    <t>RVENTE OU EQUIPAMENTO AUXILIAR,A VELOCIDADE MEDIA DE 30KM/H,</t>
  </si>
  <si>
    <t>AS DE CARGA E DESCARGA TANTO DE ESPERA DO SERVENTE E MANOBRA</t>
  </si>
  <si>
    <t xml:space="preserve"> DO EQUIPAMENTO AUXILIAR,A VELOCIDADE MEDIA DE 5KM/H,EM DUMP</t>
  </si>
  <si>
    <t>ER DE 18HP A OLEO DIESEL COM CAPACIDADE UTIL DE 2,3T OU 1000</t>
  </si>
  <si>
    <t>TRANSPORTE DE CONTAINER,SEGUNDO DESCRICAO DA FAMILIA 02.006,</t>
  </si>
  <si>
    <t>EXCLUSIVE CARGA E DESCARGA(VIDE ITEM 04.013.0015)</t>
  </si>
  <si>
    <t>TRANSPORTE DE EQUIPAMENTOS PESADOS EM CARRETAS,EXCLUSIVE A C</t>
  </si>
  <si>
    <t>ARGA E DESCARGA(VIDE ITEM 04.014.0091) E O CUSTO HORARIO DOS</t>
  </si>
  <si>
    <t xml:space="preserve"> EQUIPAMENTOS TRANSPORTADOS</t>
  </si>
  <si>
    <t>TRANSPORTE DE TUBO RIBLOC COM DIAMETRO DE 400MM,EM CAMINHAO,</t>
  </si>
  <si>
    <t>DISTANCIA ATE 3KM,INCLUSIVE CARGA E DESCARGA</t>
  </si>
  <si>
    <t>TRANSPORTE DE TUBO RIBLOC COM DIAMETRO DE 500MM,EM CAMINHAO,</t>
  </si>
  <si>
    <t>TRANSPORTE DE TUBO RIBLOC COM DIAMETRO DE 600MM,EM CAMINHAO,</t>
  </si>
  <si>
    <t>TRANSPORTE DE TUBO RIBLOC COM DIAMETRO DE 700MM,EM CAMINHAO,</t>
  </si>
  <si>
    <t>TRANSPORTE DE TUBO RIBLOC COM DIAMETRO DE 800MM,EM CAMINHAO,</t>
  </si>
  <si>
    <t>TRANSPORTE DE TUBO RIBLOC COM DIAMETRO DE 900MM,EM CAMINHAO,</t>
  </si>
  <si>
    <t>TRANSPORTE DE TUBO RIBLOC COM DIAMETRO DE 1000MM,EM CAMINHAO</t>
  </si>
  <si>
    <t>,DISTANCIA ATE 3KM,INCLUSIVE CARGA E DESCARGA</t>
  </si>
  <si>
    <t>TRANSPORTE DE TUBO RIBLOC COM DIAMETRO DE 1100MM,EM CAMINHAO</t>
  </si>
  <si>
    <t>TRANSPORTE DE TUBO RIBLOC COM DIAMETRO DE 1200MM,EM CAMINHAO</t>
  </si>
  <si>
    <t>CARGA MANUAL E DESCARGA MECANICA DE MATERIAL A GRANEL(AGREGA</t>
  </si>
  <si>
    <t>DOS,PEDRA-DE-MAO,PARALELOS,TERRA E ESCOMBROS),COMPREENDENDO</t>
  </si>
  <si>
    <t>OS TEMPOS PARA CARGA,DESCARGA E MANOBRAS DO CAMINHAO BASCULA</t>
  </si>
  <si>
    <t>NTE A OLEO DIESEL,COM CAPACIDADE UTIL DE 8T,EMPREGANDO 2 SER</t>
  </si>
  <si>
    <t>VENTES NA CARGA</t>
  </si>
  <si>
    <t>NTE A OLEO DIESEL,COM CAPACIDADE UTIL DE 8T,EMPREGANDO 4 SER</t>
  </si>
  <si>
    <t>NTE A OLEO DIESEL,COM CAPACIDADE UTIL DE 12T,EMPREGANDO 4 SE</t>
  </si>
  <si>
    <t>RVENTES NA CARGA</t>
  </si>
  <si>
    <t>DOS,PEDRA-DE-MAO,PARALELOS,TERRA,ESCOMBROS,ETC),COMPREENDEND</t>
  </si>
  <si>
    <t>O OS TEMPOS PARA CARGA,DESCARGA E MANOBRAS DE CAMINHAO BASCU</t>
  </si>
  <si>
    <t>LANTE A OLEO DIESEL,DE 8T E DO EQUIPAMENTO DUMPER DE 18HP E</t>
  </si>
  <si>
    <t>1000L,EMPREGANDO 2(DOIS) SERVENTES NA CARGA</t>
  </si>
  <si>
    <t>CARGA E DESCARGA MANUAL DE PECAS DE PESO REDUZIDO:TIJOLOS,TE</t>
  </si>
  <si>
    <t>LHAS,CIMENTO E AGREGADOS EM SACOS,EM CAMINHAO DE CARROCERIA</t>
  </si>
  <si>
    <t>FIXA A OLEO DIESEL,COM CAPACIDADE UTIL DE 7,5T,INCLUSIVE O T</t>
  </si>
  <si>
    <t>EMPO DE CARGA,DESCARGA E MANOBRA</t>
  </si>
  <si>
    <t>CARGA E DESCARGA MANUAL DE MATERIAL QUE EXIJA O CONCURSO DE</t>
  </si>
  <si>
    <t>MAIS DE UM SERVENTE PARA CADA PECA:VERGALHOES,VIGAS DE MADEI</t>
  </si>
  <si>
    <t>RA,CAIXAS E MEIOS-FIOS,EM CAMINHAO DE CARROCERIA FIXA A OLEO</t>
  </si>
  <si>
    <t xml:space="preserve"> DIESEL,COM CAPACIDADE UTIL DE 7,5T,INCLUSIVE O TEMPO DE CAR</t>
  </si>
  <si>
    <t>GA,DESCARGA E MANOBRA</t>
  </si>
  <si>
    <t>CARGA E DESCARGA MANUAL DE POSTE DE CONCRETO OU ACO,EM CAMIN</t>
  </si>
  <si>
    <t>HAO DE CARROCERIA FIXA A OLEO DIESEL,COM CAPACIDADE UTIL DE</t>
  </si>
  <si>
    <t>7,5T,INCLUSIVE O TEMPO DE CARGA,DESCARGA E MANOBRA</t>
  </si>
  <si>
    <t>CARGA E DESCARGA MECANICA DE TUBOS DE CONCRETO COM 20CM DE D</t>
  </si>
  <si>
    <t>IAMETRO,EM CAMINHAO DE CARROCERIA FIXA A OLEO DIESEL,COM CAP</t>
  </si>
  <si>
    <t>ACIDADE UTIL DE 7,5T,INCLUSIVE O TEMPO DE CARGA,DESCARGA E M</t>
  </si>
  <si>
    <t>ANOBRA DO CAMINHAO E DO EQUIPAMENTO AUXILIAR,COM CAPACIDADE</t>
  </si>
  <si>
    <t>UTIL DE 4T</t>
  </si>
  <si>
    <t>CARGA E DESCARGA MECANICA DE TUBOS DE CONCRETO COM 40CM DE D</t>
  </si>
  <si>
    <t>CARGA E DESCARGA MECANICA DE TUBOS DE CONCRETO COM 60CM DE D</t>
  </si>
  <si>
    <t>CARGA E DESCARGA MECANICA DE TUBOS DE CONCRETO COM 80CM DE D</t>
  </si>
  <si>
    <t>CARGA E DESCARGA MECANICA DE TUBOS DE CONCRETO COM 100CM DE</t>
  </si>
  <si>
    <t>DIAMETRO,EM CAMINHAO DE CARROCERIA FIXA A OLEO DIESEL,COM CA</t>
  </si>
  <si>
    <t>PACIDADE UTIL DE 7,5T,INCLUSIVE O TEMPO DE CARGA,DESCARGA E</t>
  </si>
  <si>
    <t>MANOBRA DO CAMINHAO E DO EQUIPAMENTO AUXILIAR,COM CAPACIDADE</t>
  </si>
  <si>
    <t xml:space="preserve"> UTIL DE 4T</t>
  </si>
  <si>
    <t>CARGA E DESCARGA MECANICA DE POSTES DE CONCRETO OU ACO,EM CA</t>
  </si>
  <si>
    <t>MINHAO DE CARROCERIA FIXA A OLEO DIESEL,COM CAPACIDADE UTIL</t>
  </si>
  <si>
    <t>DE 7,5T,INCLUSIVE O TEMPO DE CARGA,DESCARGA E MANOBRA DO CAM</t>
  </si>
  <si>
    <t>INHAO E DO EQUIPAMENTO AUXILIAR</t>
  </si>
  <si>
    <t>CARGA E DESCARGA MANUAL DE TUBOS DE FERRO FUNDIDO NOS DIAMET</t>
  </si>
  <si>
    <t>ROS DE 5 A 15CM,EM CAMINHAO DE CARROCERIA FIXA A OLEO DIESEL</t>
  </si>
  <si>
    <t>,COM CAPACIDADE UTIL DE 7,5T,INCLUSIVE O TEMPO DE CARGA,DESC</t>
  </si>
  <si>
    <t>ARGA E MANOBRA</t>
  </si>
  <si>
    <t>ROS DE 20, 25 E 30CM,EM CAMINHAO DE CARROCERIA FIXA A OLEO D</t>
  </si>
  <si>
    <t>IESEL,COM CAPACIDADE UTIL DE 7,5T,INCLUSIVE O TEMPO DE CARGA</t>
  </si>
  <si>
    <t>,DESCARGA E MANOBRA</t>
  </si>
  <si>
    <t>CARGA E DESCARGA MECANICA DE TUBOS DE FERRO FUNDIDO,COM O DI</t>
  </si>
  <si>
    <t>AMETRO DE 40CM,INCLUSIVE O TEMPO DE CARGA E DESCARGA E MANOB</t>
  </si>
  <si>
    <t>RA DO CAMINHAO DE CARROCERIA FIXA A OLEO DIESEL,COM CAPACIDA</t>
  </si>
  <si>
    <t>DE UTIL DE 7,5T,INCLUSIVE OS MESMOS TEMPOS DE GUINDAUTO,DE 4</t>
  </si>
  <si>
    <t>AMETRO DE 60 A 80CM,INCLUSIVE O TEMPO DE CARGA E DESCARGA E</t>
  </si>
  <si>
    <t>MANOBRA DO CAMINHAO DE CARROCERIA FIXA A OLEO DIESEL,COM CAP</t>
  </si>
  <si>
    <t>ACIDADE UTIL DE 7,5T,INCLUSIVE OS MESMOS TEMPOS DE GUINDAUTO</t>
  </si>
  <si>
    <t>,DE 4T</t>
  </si>
  <si>
    <t>CARGA E DESCARGA MECANICA DE AGREGADOS,TERRA,ESCOMBROS,MATER</t>
  </si>
  <si>
    <t>IAL A GRANEL,UTILIZANDO CAMINHAO BASCULANTE A OLEO DIESEL,CO</t>
  </si>
  <si>
    <t>M CAPACIDADE UTIL DE 8T,CONSIDERANDO O TEMPO PARA CARGA,DESC</t>
  </si>
  <si>
    <t>ARGA E MANOBRA,EXCLUSIVE DESPESAS COM A PA-CARREGADEIRA EMPR</t>
  </si>
  <si>
    <t>EGADA NA CARGA,COM A CAPACIDADE DE 1,50M3</t>
  </si>
  <si>
    <t>M CAPACIDADE UTIL DE 12T,CONSIDERANDO O TEMPO PARA CARGA,DES</t>
  </si>
  <si>
    <t>CARGA E MANOBRA,EXCLUSIVE DESPESAS COM A PA-CARREGADEIRA EMP</t>
  </si>
  <si>
    <t>REGADA NA CARGA,COM A CAPACIDADE DE 1,50M3</t>
  </si>
  <si>
    <t>M CAPACIDADE UTIL DE 17T,CONSIDERANDO O TEMPO PARA CARGA,DES</t>
  </si>
  <si>
    <t>CARGA E DESCARGA MECANICA,COM PA-CARREGADEIRA,COM 1,30M3 DE</t>
  </si>
  <si>
    <t>CAPACIDADE,UTILIZANDO CAMINHAO BASCULANTE A OLEO DIESEL,COM</t>
  </si>
  <si>
    <t>CAPACIDADE UTIL DE 8T,CONSIDERADOS PARA O CAMINHAO OS TEMPOS</t>
  </si>
  <si>
    <t xml:space="preserve"> DE ESPERA,MANOBRA,CARGA E DESCARGA E PARA A CARREGADEIRA OS</t>
  </si>
  <si>
    <t xml:space="preserve"> TEMPOS DE ESPERA E OPERACAO PARA CARGAS DE 50T POR DIA DE 8</t>
  </si>
  <si>
    <t xml:space="preserve"> TEMPOS DE ESPERA E OPERACAO PARA CARGAS DE 100T POR DIA DE</t>
  </si>
  <si>
    <t>8H</t>
  </si>
  <si>
    <t xml:space="preserve"> TEMPOS DE ESPERA E OPERACAO PARA CARGAS DE 150T POR DIA DE</t>
  </si>
  <si>
    <t xml:space="preserve"> TEMPOS DE ESPERA E OPERACAO PARA CARGAS DE 200T POR DIA DE</t>
  </si>
  <si>
    <t xml:space="preserve"> TEMPOS DE ESPERA E OPERACAO PARA CARGAS DE 250T POR DIA DE</t>
  </si>
  <si>
    <t xml:space="preserve"> TEMPOS DE ESPERA E OPERACAO PARA CARGAS DE 500T POR DIA DE</t>
  </si>
  <si>
    <t>CARGA E DESCARGA MECANICA,COM PA CARREGADEIRA,COM 3,10M3 DE</t>
  </si>
  <si>
    <t xml:space="preserve"> TEMPOS DE ESPERA E OPERACAO PARA CARGAS DE 750T POR DIA DE</t>
  </si>
  <si>
    <t xml:space="preserve"> TEMPOS DE ESPERA E OPERACAO PARA CARGAS DE 1000T POR DIA DE</t>
  </si>
  <si>
    <t xml:space="preserve"> 8H</t>
  </si>
  <si>
    <t>CARGA DE MATERIAL COM PA-CARREGADEIRA DE 1,30M3,EXCLUSIVE DE</t>
  </si>
  <si>
    <t>SPESAS COM O CAMINHAO,COMPREENDENDO TEMPO COM ESPERA E OPERA</t>
  </si>
  <si>
    <t>CAO PARA CARGAS DE 50T POR DIA DE 8H</t>
  </si>
  <si>
    <t>CAO PARA CARGAS DE 100T POR DIA DE 8H</t>
  </si>
  <si>
    <t>CAO PARA CARGAS DE 150T POR DIA DE 8H</t>
  </si>
  <si>
    <t>CAO PARA CARGAS DE 200T POR DIA DE 8H</t>
  </si>
  <si>
    <t>CAO PARA CARGAS DE 250T POR DIA DE 8H</t>
  </si>
  <si>
    <t>CAO PARA CARGAS DE 500T POR DIA DE 8H</t>
  </si>
  <si>
    <t>CARGA DE MATERIAL COM PA-CARREGADEIRA DE 3,10M3,EXCLUSIVE DE</t>
  </si>
  <si>
    <t>CAO PARA CARGAS DE 750T POR DIA DE 8H</t>
  </si>
  <si>
    <t>CAO PARA CARGAS DE 1000T POR DIA DE 8H</t>
  </si>
  <si>
    <t>CARGA E DESCARGA DE CONTAINER,SEGUNDO DESCRICAO DA FAMILIA 0</t>
  </si>
  <si>
    <t>2.006</t>
  </si>
  <si>
    <t>CARGA E DESCARGA DE EQUIPAMENTOS PESADOS,EM CARRETAS,EXCLUSI</t>
  </si>
  <si>
    <t>VE O CUSTO HORARIO DO EQUIPAMENTO DURANTE A OPERACAO</t>
  </si>
  <si>
    <t>RETIRADA DE ENTULHO DE OBRA COM CACAMBA DE ACO TIPO CONTAINE</t>
  </si>
  <si>
    <t>R COM 5M3 DE CAPACIDADE,INCLUSIVE CARREGAMENTO,TRANSPORTE E</t>
  </si>
  <si>
    <t xml:space="preserve"> DESCARREGAMENTO.CUSTO POR UNIDADE DE CACAMBA E INCLUI A TAX</t>
  </si>
  <si>
    <t>A PARA DESCARGA EM LOCAIS AUTORIZADOS</t>
  </si>
  <si>
    <t>CUSTO DE DESPESAS COM VEICULO PROPRIO,CONSIDERANDO 50% DE UT</t>
  </si>
  <si>
    <t>ILIZACAO DO MESMO EM SERVICO E MEDIA MENSAL PERCORRIDA ATE</t>
  </si>
  <si>
    <t>1500KM, TENDO EM VISTA DESLOCAMENTO PARA FISCALIZACAO DE OBR</t>
  </si>
  <si>
    <t>AS OU VISTORIAS</t>
  </si>
  <si>
    <t>ILIZACAO DO MESMO EM SERVICO E MEDIA MENSAL PERCORRIDA ENTRE</t>
  </si>
  <si>
    <t>1501 E 3000KM RODADOS,TENDO EM VISTA DESLOCAMENTO PARA FISCA</t>
  </si>
  <si>
    <t>LIZACAO DE OBRAS OU VISTORIAS.ESTE ITEM DEVE SER UTILIZADO</t>
  </si>
  <si>
    <t>COMO COMPLEMENTO DO ITEM 04.015.0100</t>
  </si>
  <si>
    <t>CUSTO DE DESPESAS COM VEICULO PROPRIO,CONSIDERANDO 75% DE UT</t>
  </si>
  <si>
    <t>ILIZACAO DO MESMO EM SERVICO E MEDIA MENSAL PERCORRIDA ATE 1</t>
  </si>
  <si>
    <t>500KM,TENDO EM VISTA DESLOCAMENTOS PARA FISCALIZACAO DE OBRA</t>
  </si>
  <si>
    <t>S OU VISTORIAS</t>
  </si>
  <si>
    <t xml:space="preserve"> 1501 E 3000KM RODADOS,TENDO EM VISTA DESLOCAMENTOS PARA FIS</t>
  </si>
  <si>
    <t>CALIZACAO DE OBRAS OU VISTORIAS.ESTE ITEM DEVE SER UTILIZADO</t>
  </si>
  <si>
    <t xml:space="preserve"> COMO COMPLEMENTO DO ITEM 04.015.0105</t>
  </si>
  <si>
    <t>CUSTO DE DESPESAS COM VEICULO PROPRIO,CONSIDERANDO 100% DE U</t>
  </si>
  <si>
    <t>TILIZACAO DO MESMO EM SERVICO E MEDIA MENSAL PERCORRIDA ENTR</t>
  </si>
  <si>
    <t>E 1501 E 3000KM RODADOS,TENDO EM VISTA DESLOCAMENTOS PARA FI</t>
  </si>
  <si>
    <t>SCALIZACAO DE OBRAS OU VISTORIAS.ESTE ITEM DEVE SER UTILIZAD</t>
  </si>
  <si>
    <t>O COMO COMPLEMENTO DO ITEM 04.015.0110</t>
  </si>
  <si>
    <t>RECEBIMENTO DE CARGA DE CAMINHAO BASCULANTE EM SERVICOS DE D</t>
  </si>
  <si>
    <t>ESCARGA MECANICA</t>
  </si>
  <si>
    <t>RECEBIMENTO DE CARGA DE CARRETA DE 30T,INCLUSIVE UTILIZACAO</t>
  </si>
  <si>
    <t>DE GUINDASTE NA DESCARGA</t>
  </si>
  <si>
    <t>RECEBIMENTO DE CARGA,DESCARGA E MANOBRA DE CAMINHAO BASCULAN</t>
  </si>
  <si>
    <t>TE DE 10M3 OU 15T</t>
  </si>
  <si>
    <t>TE DE 8,00M3 OU 12T</t>
  </si>
  <si>
    <t>TE DE 5,00M3 OU 7,5T</t>
  </si>
  <si>
    <t>RECEBIMENTO DE CARGA,DESCARGA E MANOBRA DE CAMINHAO DE CARRO</t>
  </si>
  <si>
    <t>CERIA FIXA,DE 8,00M3 OU 12T</t>
  </si>
  <si>
    <t>TRANSPORTE DE ANDAIME TUBULAR,CONSIDERANDO-SE A AREA DE PROJ</t>
  </si>
  <si>
    <t>ECAO VERTICAL DO ANDAIME,EXCLUSIVE CARGA,DESCARGA E TEMPO DE</t>
  </si>
  <si>
    <t xml:space="preserve"> ESPERA DO CAMINHAO(VIDE ITEM 04.021.0010)</t>
  </si>
  <si>
    <t>TRANSPORTE DE ELEVADOR DE OBRAS,CONSTITUIDO POR CACAMBA,FUNI</t>
  </si>
  <si>
    <t>L E SILO OU ELEVADOR DE CABINE ABERTA COM PLATAFORMA,AMBOS C</t>
  </si>
  <si>
    <t>OM GUINCHO E CABO ATE 16,00M DE ALTURA,EXCLUSIVE CARGA,DESCA</t>
  </si>
  <si>
    <t>RGA E TEMPO DE ESPERA DO CAMINHAO(VIDE ITEM 04.021.0025)</t>
  </si>
  <si>
    <t>CARGA E DESCARGA MANUAL DE ANDAIME TUBULAR,INCLUSIVE TEMPO D</t>
  </si>
  <si>
    <t>E ESPERA DO CAMINHAO,CONSIDERANDO-SE A AREA DE PROJECAO VERT</t>
  </si>
  <si>
    <t>ICAL</t>
  </si>
  <si>
    <t>CARGA E DESCARGA MANUAL DE ELEVADOR DE OBRAS,INCLUSIVE TEMPO</t>
  </si>
  <si>
    <t xml:space="preserve"> DE ESPERA DO CAMINHAO REFERENTE AO ITEM 04.020.0136</t>
  </si>
  <si>
    <t>TRANSPORTE ATE 25KM,MONTAGEM E DESMONTAGEM DE BATE-ESTACAS C</t>
  </si>
  <si>
    <t>OM MARTELO PESANDO ATE 1,5T,COM OU SEM TORRE,INCLUSIVE HORAS</t>
  </si>
  <si>
    <t xml:space="preserve"> IMPRODUTIVAS DA EQUIPE E DO EQUIPAMENTO NA IDA,VOLTA,NA MON</t>
  </si>
  <si>
    <t>TAGEM E NA DESMONTAGEM.PARA DISTANCIA ALEM DE 25KM ACRESCENT</t>
  </si>
  <si>
    <t>AR 0,6% PARA CADA KM ADICIONAL</t>
  </si>
  <si>
    <t>OM MARTELO PESANDO ATE 2,5T,COM TORRE,INCLUSIVE HORAS IMPROD</t>
  </si>
  <si>
    <t>UTIVAS DA EQUIPE E DO EQUIPAMENTO NA IDA,VOLTA,NA MONTAGEM E</t>
  </si>
  <si>
    <t xml:space="preserve"> NA DESMONTAGEM.PARA DISTANCIA ALEM DE 25KM,ACRESCENTAR 0,5%</t>
  </si>
  <si>
    <t xml:space="preserve"> PARA CADA KM ADICIONAL</t>
  </si>
  <si>
    <t>TRANSPORTE ATE 25KM,MONTAGEM E DESMONTAGEM DE BATE-ESTACAS T</t>
  </si>
  <si>
    <t>IPO "FRANKI"(MAQUINA XVII) COM TORRE,COM OU SEM TUBULACAO NE</t>
  </si>
  <si>
    <t>CESSARIA PARA EXECUCAO DE ESTACAS "IN SITU",INCLUSIVE HORAS</t>
  </si>
  <si>
    <t>IMPRODUTIVAS DA EQUIPE E DO EQUIPAMENTO DA IDA,VOLTA,NA MONT</t>
  </si>
  <si>
    <t>AGEM E NA DESMONTAGEM.PARA DISTANCIA ALEM DE 25KM,ACRESCENTA</t>
  </si>
  <si>
    <t>R 0,5% PARA CADA KM ADICIONAL</t>
  </si>
  <si>
    <t>IPO "FRANKI"(MAQUINA XIII) COM TORRE,COM OU SEM TUBULACAO NE</t>
  </si>
  <si>
    <t>IMPRODUTIVAS DA EQUIPE E DO EQUIPAMENTO NA IDA,VOLTA,NA MONT</t>
  </si>
  <si>
    <t>DEMOLICAO MANUAL DE CONCRETO SIMPLES COM EMPILHAMENTO LATERA</t>
  </si>
  <si>
    <t>L DENTRO DO CANTEIRO DE SERVICO</t>
  </si>
  <si>
    <t>DEMOLICAO MANUAL DE CONCRETO ARMADO COMPREENDENDO PILARES,VI</t>
  </si>
  <si>
    <t>GAS E LAJES,EM ESTRUTURA APRESENTANDO POSICAO ESPECIAL,INCLU</t>
  </si>
  <si>
    <t>SIVE EMPILHAMENTO LATERAL DENTRO DO CANTEIRO DE SERVICO</t>
  </si>
  <si>
    <t>DEMOLICAO MANUAL DE ALVENARIA DE PEDRA ARGAMASSADA,INCLUSIVE</t>
  </si>
  <si>
    <t xml:space="preserve"> EMPILHAMENTO LATERAL DENTRO DO CANTEIRO DE SERVICO</t>
  </si>
  <si>
    <t>DEMOLICAO MANUAL DE ALVENARIA DE PEDRA SECA,INCLUSIVE EMPILH</t>
  </si>
  <si>
    <t>AMENTO DENTRO DO CANTEIRO DE SERVICO</t>
  </si>
  <si>
    <t>DEMOLICAO DE REVESTIMENTO EM ARGAMASSA DE CAL E AREIA OU CIM</t>
  </si>
  <si>
    <t>ENTO E SAIBRO</t>
  </si>
  <si>
    <t>DEMOLICAO DE REVESTIMENTO EM ARGAMASSA DE CIMENTO E AREIA EM</t>
  </si>
  <si>
    <t xml:space="preserve"> PAREDE</t>
  </si>
  <si>
    <t>DEMOLICAO DE REVESTIMENTO EM AZULEJOS,CERAMICAS OU MARMORE E</t>
  </si>
  <si>
    <t>M PAREDE,EXCLUSIVE A CAMADA DE ASSENTAMENTO</t>
  </si>
  <si>
    <t>DEMOLICAO DE FILME (PELICULA) DE IMPERMEABILIZACAO E RESPECT</t>
  </si>
  <si>
    <t>IVA TELA DE POLIESTER.VIDE ITEM 05.001.0162</t>
  </si>
  <si>
    <t>DEMOLICAO DE REVESTIMENTO DE PASTILHA,A PONTEIRO,COM RESPECT</t>
  </si>
  <si>
    <t>IVA CAMADA DE ARGAMASSA DE ASSENTAMENTO,INCLUSIVE EMPILHAMEN</t>
  </si>
  <si>
    <t>TO LATERAL DENTRO DO CANTEIRO DE SERVICO</t>
  </si>
  <si>
    <t>DEMOLICAO DE REVESTIMENTO DE ARGAMASSA DE CIMENTO E AREIA E</t>
  </si>
  <si>
    <t>IMPERMEABILIZANTE EM RESERVATORIOS OU OUTRA SUPERFICIE DE CO</t>
  </si>
  <si>
    <t>NCRETO,INCLUSIVE LIMPEZA COM ESCOVA DE ACO,EXCLUSIVE JATO DE</t>
  </si>
  <si>
    <t xml:space="preserve"> AREIA,AGUA OU AR.VIDE ITEM 05.004.0011</t>
  </si>
  <si>
    <t>DEMOLICAO A PONTEIRO DE ARREMATE DE PATIO CIMENTADO PARA REE</t>
  </si>
  <si>
    <t>XECUCAO DO MESMO,EXCLUSIVE ESTA REEXECUCAO</t>
  </si>
  <si>
    <t>DEMOLICAO DE ARGAMASSA DE ASSENTAMENTO DE AZULEJO,CERAMICA O</t>
  </si>
  <si>
    <t>U MARMORE EM PAREDE,INCLUSIVE EMPILHAMENTO LATERAL DENTRO DO</t>
  </si>
  <si>
    <t xml:space="preserve"> CANTEIRO DE SERVICO</t>
  </si>
  <si>
    <t>DEMOLICAO DE PISO DE LADRILHO COM RESPECTIVA CAMADA DE ARGAM</t>
  </si>
  <si>
    <t>ASSA DE ASSENTAMENTO,INCLUSIVE EMPILHAMENTO LATERAL DENTRO D</t>
  </si>
  <si>
    <t>O CANTEIRO DE SERVICO</t>
  </si>
  <si>
    <t>DEMOLICAO MANUAL DE PISO CIMENTADO,EXCLUSIVE A BASE DE CONCR</t>
  </si>
  <si>
    <t>ETO,INCLUSIVE EMPILHAMENTO LATERAL DENTRO DO CANTEIRO DE SER</t>
  </si>
  <si>
    <t>VICO</t>
  </si>
  <si>
    <t>DEMOLICAO MANUAL DE PAVIMENTACAO DE CONCRETO ASFALTICO DE 5C</t>
  </si>
  <si>
    <t>M DE ESPESSURA</t>
  </si>
  <si>
    <t>DEMOLICAO MANUAL DE PISO CIMENTADO E DA RESPECTIVA BASE DE C</t>
  </si>
  <si>
    <t>ONCRETO,OU PASSEIO DE CONCRETO,INCLUSIVE EMPILHAMENTO LATERA</t>
  </si>
  <si>
    <t>DEMOLICAO MANUAL DE PAVIMENTACAO DE MACADAME BETUMINOSO,INCL</t>
  </si>
  <si>
    <t>USIVE EMPILHAMENTO LATERAL DENTRO DO CANTEIRO DE SERVICO</t>
  </si>
  <si>
    <t>DEMOLICAO DE PISO DE MARMORE,SOLEIRAS,PEITORIS E ESCADAS COM</t>
  </si>
  <si>
    <t xml:space="preserve"> RESPECTIVA CAMADA DE ARGAMASSA DE ASSENTAMENTO,INCLUSIVE EM</t>
  </si>
  <si>
    <t>PILHAMENTO LATERAL DENTRO DO CANTEIRO DE SERVICO</t>
  </si>
  <si>
    <t>DEMOLICAO A PONTEIRO,DE BASE SUPORTE,CONTRAPISO,CAMADA REGUL</t>
  </si>
  <si>
    <t>ARIZADORA OU DE ASSENTAMENTO DE TACOS,CERAMICAS E AZULEJOS,C</t>
  </si>
  <si>
    <t>OM ESPESSURA ATE 4CM</t>
  </si>
  <si>
    <t>DEMOLICAO MANUAL DE ALVENARIA DE TIJOLOS FURADOS,INCLUSIVE E</t>
  </si>
  <si>
    <t>MPILHAMENTO LATERAL DENTRO DO CANTEIRO DE SERVICO</t>
  </si>
  <si>
    <t>DEMOLICAO MANUAL DE ALVENARIA DE TIJOLOS MACICOS,INCLUSIVE E</t>
  </si>
  <si>
    <t>DEMOLICAO MANUAL DE ALVENARIA DE BLOCOS DE CONCRETO,INCLUSIV</t>
  </si>
  <si>
    <t>E EMPILHAMENTO LATERAL DENTRO DO CANTEIRO DE SERVICO</t>
  </si>
  <si>
    <t>DEMOLICAO MANUAL DE LAJE PRE-FABRICADA COMPOSTA DE TIJOLOS</t>
  </si>
  <si>
    <t>CERAMICOS,VIGOTAS,ARMACAO E CAMADA DE CAPEAMENTO,INCLUSIVE</t>
  </si>
  <si>
    <t>EMPILHAMENTO LATERAL DENTRO DO CANTEIRO DE SERVICO</t>
  </si>
  <si>
    <t>DEMOLICAO DE PISO DE ALTA RESISTENCIA,EXCLUSIVE CAMADA DE AS</t>
  </si>
  <si>
    <t>SENTAMENTO(CONTRAPISO)</t>
  </si>
  <si>
    <t>DEMOLICAO MANUAL DE CONCRETO ARMADO ESTANDO AS PECAS EM POSI</t>
  </si>
  <si>
    <t>CAO ESPECIAL SOBRE O TERRENO OU PLANO HORIZONTAL DE TRABALHO</t>
  </si>
  <si>
    <t>REMOCAO DE COBERTURA EM TELHAS DE ALUMINIO,EXCLUSIVE SUPORTE</t>
  </si>
  <si>
    <t>,ESTRUTURA OU MADEIRAMENTO,MEDIDA PELA AREA REAL DE COBERTUR</t>
  </si>
  <si>
    <t>REMOCAO DE COBERTURA EM TELHAS DE FIBROCIMENTO CONVENCIONAL,</t>
  </si>
  <si>
    <t>ONDULADA,INCLUSIVE MADEIRAMENTO,MEDIDO O CONJUNTO PELA AREA</t>
  </si>
  <si>
    <t>REAL DE COBERTURA</t>
  </si>
  <si>
    <t>REMOCAO DE COBERTURA DE TELHAS DE FIBROCIMENTO CONVENCIONAL,</t>
  </si>
  <si>
    <t>ONDULADA,EXCLUSIVE MADEIRAMENTO,MEDIDA PELA AREA REAL DA COB</t>
  </si>
  <si>
    <t>ERTURA</t>
  </si>
  <si>
    <t>REMOCAO DE COBERTURA EM TELHAS COLONIAIS,MEDIDA PELA AREA RE</t>
  </si>
  <si>
    <t>AL DE COBERTURA,EXCLUSIVE MADEIRAMENTO</t>
  </si>
  <si>
    <t>REMOCAO DE COBERTURA EM TELHAS FRANCESAS,MEDIDA PELA AREA RE</t>
  </si>
  <si>
    <t>REMOCAO DE COBERTURA EM TELHAS DE FIBROCIMENTO,TIPO CALHA,CO</t>
  </si>
  <si>
    <t>M 90CM DE LARGURA,INCLUSIVE MADEIRAMENTO,MEDIDO O CONJUNTO P</t>
  </si>
  <si>
    <t>ELA AREA REAL DE COBERTURA</t>
  </si>
  <si>
    <t>REMOCAO DE COBERTURA EM TELHAS DE FIBROCIMENTO,TIPO CALHA CO</t>
  </si>
  <si>
    <t>M 90CM DE LARGURA,OU METALICA,MEDIDA PELA AREA REAL DE COBER</t>
  </si>
  <si>
    <t>TURA,EXCLUSIVE MADEIRAMENTO</t>
  </si>
  <si>
    <t>REMOCAO DE COBERTURA EM TELHAS DE FIBROCIMENTO TIPO CALHA,CO</t>
  </si>
  <si>
    <t>M 43 OU 49CM DE LARGURA,INCLUSIVE MADEIRAMENTO,MEDIDO PELA A</t>
  </si>
  <si>
    <t>REA REAL DE COBERTURA</t>
  </si>
  <si>
    <t>M 43 OU 49CM DE LARGURA,EXCLUSIVE MADEIRAMENTO,MEDIDO PELA A</t>
  </si>
  <si>
    <t>REA REAL DA COBERTURA</t>
  </si>
  <si>
    <t>REMOCAO DE COBERTURA EM TELHAS COLONIAIS,INCLUSIVE MADEIRAME</t>
  </si>
  <si>
    <t>NTO,MEDIDO O CONJUNTO PELA AREA REAL DE COBERTURA</t>
  </si>
  <si>
    <t>REMOCAO DE COBERTURA EM TELHAS DE ARDOSIA,INCLUSIVE MADEIRAM</t>
  </si>
  <si>
    <t>ENTO,MEDIDO O CONJUNTO PELA AREA REAL DE COBERTURA</t>
  </si>
  <si>
    <t>REMOCAO DE COBERTURA EM TELHAS FRANCESAS,INCLUSIVE MADEIRAME</t>
  </si>
  <si>
    <t>REMOCAO DE FORRO DE ESTUQUE,GESSO,PLACAS PRENSADAS E SEMELHA</t>
  </si>
  <si>
    <t>REMOCAO MANUAL CUIDADOSA DA CAMADA DE CAPEAMENTO DE CONCRETO</t>
  </si>
  <si>
    <t xml:space="preserve"> ARMADO,VISANDO EXPOSICAO DA ARMADURA,USANDO CINZEL,PONTEIRO</t>
  </si>
  <si>
    <t xml:space="preserve"> E ESCOVA DE ACO</t>
  </si>
  <si>
    <t xml:space="preserve"> E ESCOVA DE ACO,PARA ESPESSURA DE 3CM</t>
  </si>
  <si>
    <t xml:space="preserve"> E ESCOVA DE ACO,PARA ESPESSURA DE 5CM</t>
  </si>
  <si>
    <t>REMOCAO MANUAL DE PISO DE PEDRA PORTUGUESA,INCLUSIVE BASE DE</t>
  </si>
  <si>
    <t xml:space="preserve"> ASSENTAMENTO</t>
  </si>
  <si>
    <t>REMOCAO MANUAL DE PAVIMENTACAO DE LAJOES DE GRANITO EM PASSE</t>
  </si>
  <si>
    <t>REMOCAO DE CAMADA DE ISOLAMENTO TERMICO DE TERRACO OU DE ENC</t>
  </si>
  <si>
    <t>HIMENTO EM BANHEIROS,ETC</t>
  </si>
  <si>
    <t>REMOCAO DE FORRO OU LAMBRI DE FRISOS DE MADEIRA OU PVC,PLACA</t>
  </si>
  <si>
    <t>S DE AGLOMERADO PRENSADO OU SEMELHANTES,INCLUSIVE O ENGRADAM</t>
  </si>
  <si>
    <t>AMENTO</t>
  </si>
  <si>
    <t>REMOCAO MANUAL DE MATERIAL ROCHOSO,EM BLOCOS DE 15KG,A 1,50M</t>
  </si>
  <si>
    <t xml:space="preserve"> DE ALTURA,REFERINDO-SE O CUSTO AO MATERIAL SOLTO</t>
  </si>
  <si>
    <t>REMOCAO MANUAL DE MATERIAL ROCHOSO,EM BLOCOS ATE 15KG,A 2,50</t>
  </si>
  <si>
    <t>M DE DISTANCIA,REFERINDO-SE O CUSTO AO MATERIAL SOLTO</t>
  </si>
  <si>
    <t>REMOCAO,A PA,DE CASCALHO E PO DE MATERIAL ROCHOSO,A 1,50M DE</t>
  </si>
  <si>
    <t xml:space="preserve"> ALTURA</t>
  </si>
  <si>
    <t>REMOCAO,A PA,DE CASCALHO E PO DE MATERIAL ROCHOSO,A 2,50M DE</t>
  </si>
  <si>
    <t xml:space="preserve"> DISTANCIA</t>
  </si>
  <si>
    <t>REMOCAO DE PAVIMENTACAO DE LAJOTAS DE CONCRETO,ALTAMENTE VIB</t>
  </si>
  <si>
    <t>RADO,INTERTRAVADO,PRE-FABRICADO</t>
  </si>
  <si>
    <t>S DE AGLOMERADO PRENSADO OU SEMELHANTES,EXCLUSIVE O ENGRADAM</t>
  </si>
  <si>
    <t>ENTO</t>
  </si>
  <si>
    <t>REMOCAO DE PISO DE TACOS,INCLUSIVE CAMADA DE ARGAMASSA DE AS</t>
  </si>
  <si>
    <t>SENTAMENTO</t>
  </si>
  <si>
    <t>REMOCAO DE DIVISORIAS DE MADEIRA,PRE-MOLDADAS,PRENSADAS OU S</t>
  </si>
  <si>
    <t>EMELHANTES</t>
  </si>
  <si>
    <t>REMOCAO DE CARPETE OU TAPETE COLADO NO PISO,INCLUSIVE LIMPEZ</t>
  </si>
  <si>
    <t>A DE RESIDUO DE COLA COM PALHA DE ACO</t>
  </si>
  <si>
    <t>REMOCAO DE PISO DE ARDOSIA,PEDRA SAO TOME,COM A RESPECTIVA C</t>
  </si>
  <si>
    <t>AMADA DE ASSENTAMENTO</t>
  </si>
  <si>
    <t>REMOCAO DE PLACAS DE MURO PRE-MOLDADO,COM APROVEITAMENTO DO</t>
  </si>
  <si>
    <t>MATERIAL</t>
  </si>
  <si>
    <t>REMOCAO A PA,DE CASCALHO OU LAMA A 1,50M DE ALTURA EM LOGRAD</t>
  </si>
  <si>
    <t>OURO(BECO) DE ATE 2,00M,EM FAVELAS</t>
  </si>
  <si>
    <t>REMOCAO DE TERRA OU ENTULHO,A PA,ATE A DISTANCIA HORIZONTAL</t>
  </si>
  <si>
    <t>DE 5,00M</t>
  </si>
  <si>
    <t>REMOCAO DE PAPEL DE PAREDE,INCLUSIVE LIMPEZA DO EXCESSO DE C</t>
  </si>
  <si>
    <t>OLA NA PAREDE</t>
  </si>
  <si>
    <t>REMOCAO DE REVESTIMENTO LAMINADO MELAMINICO EM PAREDES,INCLU</t>
  </si>
  <si>
    <t>SIVE RETIRADA DA COLA</t>
  </si>
  <si>
    <t>REMOCAO DE REVESTIMENTO LAMINADO MELAMINICO EM PISOS,INCLUSI</t>
  </si>
  <si>
    <t>VE RETIRADA DA COLA</t>
  </si>
  <si>
    <t>REMOCAO DE TUBULACAO DE FERRO FUNDIDO COM D.N DE 50 A 300MM,</t>
  </si>
  <si>
    <t>EXCLUSIVE ESCAVACAO E REATERRO</t>
  </si>
  <si>
    <t>REMOCAO DE TUBULACAO DE FERRO FUNDIDO COM D.N DE 400 A 600MM</t>
  </si>
  <si>
    <t>,EXCLUSIVE ESCAVACAO E REATERRO</t>
  </si>
  <si>
    <t>REMOCAO DE TUBULACAO DE FERRO FUNDIDO COM D.N DE 700 A 1200M</t>
  </si>
  <si>
    <t>M,EXCLUSIVE ESCAVACAO E REATERRO</t>
  </si>
  <si>
    <t>REMOCAO DE CERCA DE ARAME FARPADO E MOIROES,EXCLUSIVE TRANSP</t>
  </si>
  <si>
    <t>ORTE</t>
  </si>
  <si>
    <t>ARRANCAMENTO DE BARROTEAMENTO DE DIMENSOES ATE 3"X9" OU DE G</t>
  </si>
  <si>
    <t>RAZEPES CHUMBADOS EM PISOS OU PAREDES,SEM APROVEITAMENTO DO</t>
  </si>
  <si>
    <t>MATERIAL RETIRADO</t>
  </si>
  <si>
    <t>ARRANCAMENTO DE PORTAS,JANELAS E CAIXILHOS DE AR CONDICIONAD</t>
  </si>
  <si>
    <t>O OU OUTROS</t>
  </si>
  <si>
    <t>ARRANCAMENTO DE TUBOS DE CONCRETO E MANILHAS CERAMICAS,COM D</t>
  </si>
  <si>
    <t>IAMETRO DE 0,70 A 1,50M,INCLUSIVE EMPILHAMENTO LATERAL DENTR</t>
  </si>
  <si>
    <t>O DO CANTEIRO DE SERVICO</t>
  </si>
  <si>
    <t>IAMETRO DE 0,10 A 0,30M,INCLUSIVE EMPILHAMENTO LATERAL DENTR</t>
  </si>
  <si>
    <t>IAMETRO DE 0,40 A 0,60M,INCLUSIVE EMPILHAMENTO LATERAL DENTR</t>
  </si>
  <si>
    <t>ARRANCAMENTO DE TUBULACAO DE FERRO GALVANIZADO,SEM ESCAVACAO</t>
  </si>
  <si>
    <t xml:space="preserve"> OU RASGO EM ALVENARIA</t>
  </si>
  <si>
    <t>ARRANCAMENTO DE TENTOS OU TRAVESSOES,DE GRANITO OU CONCRETO,</t>
  </si>
  <si>
    <t>INCLUSIVE EMPILHAMENTO LATERAL DENTRO DO CANTEIRO DE SERVICO</t>
  </si>
  <si>
    <t>ARRANCAMENTO DE MEIOS-FIOS,DE GRANITO OU CONCRETO,RETOS OU C</t>
  </si>
  <si>
    <t>URVOS,INCLUSIVE EMPILHAMENTO LATERAL DENTRO DO CANTEIRO DE S</t>
  </si>
  <si>
    <t>ERVICO</t>
  </si>
  <si>
    <t>ARRANCAMENTO DE PARALELEPIPEDOS,INCLUSIVE EMPILHAMENTO LATER</t>
  </si>
  <si>
    <t>AL DENTRO DO CANTEIRO DE SERVICO</t>
  </si>
  <si>
    <t>ARRANCAMENTO DE BANCADA DE PIA/LAVATORIO OU BANCA SECA DE AT</t>
  </si>
  <si>
    <t>E 1,00M DE ALTURA E ATE 0,80M DE LARGURA</t>
  </si>
  <si>
    <t>RETIRADA DE TRANSFORMADOR DO LOCAL EM QUE SE ENCONTRA INSTAL</t>
  </si>
  <si>
    <t>ADO,INCLUSIVE DESLIGAMENTOS ELETRICOS,EXCLUSIVE EQUIPAMENTO</t>
  </si>
  <si>
    <t>PARA CARGA E DESCARGA EM CAMINHAO E TRANSPORTE</t>
  </si>
  <si>
    <t>RETIRADA DE GERADOR DO LOCAL EM QUE SE ENCONTRA INSTALADO,EX</t>
  </si>
  <si>
    <t>CLUSIVE EQUIPAMENTO PARA CARGA E DESCARGA EM CAMINHAO E TRAN</t>
  </si>
  <si>
    <t>SPORTE</t>
  </si>
  <si>
    <t>RETIRADA CUIDADOSA DE AZULEJOS OU LADRILHOS CERAMICOS E RESP</t>
  </si>
  <si>
    <t>ECTIVA ARGAMASSA DE ASSENTAMENTO,SEM REAPROVEITAMENTO DO MAT</t>
  </si>
  <si>
    <t>ERIAL RETIRADO</t>
  </si>
  <si>
    <t>RETIRADA CUIDADOSA DE REVESTIMENTO DE ARGAMASSA(INTERNO OU E</t>
  </si>
  <si>
    <t>XTERNO)</t>
  </si>
  <si>
    <t>RECOLOCACAO DE TACOS SOLTOS USANDO PICHE,PEDRISCO E ARGAMASS</t>
  </si>
  <si>
    <t>A DE CIMENTO E SAIBRO,NO TRACO 1:6,COM REMOCAO DA BASE EXIST</t>
  </si>
  <si>
    <t>ENTE</t>
  </si>
  <si>
    <t>TRANSPORTE HORIZONTAL DE MATERIAL DE 1ªCATEGORIA OU ENTULHO,</t>
  </si>
  <si>
    <t>EM CARRINHOS,A 10,00M DE DISTANCIA,INCLUSIVE CARGA A PA</t>
  </si>
  <si>
    <t>EM CARRINHOS,A 20,00M DE DISTANCIA,INCLUSIVE CARGA A PA</t>
  </si>
  <si>
    <t>EM CARRINHOS,A 30,00M DE DISTANCIA,INCLUSIVE CARGA A PA</t>
  </si>
  <si>
    <t>EM CARRINHOS,A 60,00M DE DISTANCIA,INCLUSIVE CARGA A PA</t>
  </si>
  <si>
    <t>EM CARRINHOS,A 100,00M DE DISTANCIA,INCLUSIVE CARGA A PA</t>
  </si>
  <si>
    <t>EM CARRINHOS,A 150,00M DE DISTANCIA,INCLUSIVE CARGA A PA</t>
  </si>
  <si>
    <t>EM CARRINHOS,A 200,00M DE DISTANCIA,INCLUSIVE CARGA A PA</t>
  </si>
  <si>
    <t>TRANSPORTE DE MATERIAIS DE QUALQUER NATUREZA,ESCADA ACIMA,SE</t>
  </si>
  <si>
    <t>RVICO INTEIRAMENTE MANUAL,EM OBRAS PREDIAIS,INCLUSIVE CARGA</t>
  </si>
  <si>
    <t>E DESCARGA</t>
  </si>
  <si>
    <t>TRANSPORTE DE MATERIAIS DE QUALQUER NATUREZA,ESCADA ABAIXO,S</t>
  </si>
  <si>
    <t>ERVICO INTEIRAMENTE MANUAL,EM OBRAS PREDIAIS,INCLUSIVE CARGA</t>
  </si>
  <si>
    <t xml:space="preserve"> E DESCARGA</t>
  </si>
  <si>
    <t>TRANSPORTE DE MATERIAIS ENCOSTA ACIMA,SERVICO INTEIRAMENTE M</t>
  </si>
  <si>
    <t>ANUAL,INCLUSIVE CARGA E DESCARGA</t>
  </si>
  <si>
    <t>TRANSPORTE DE MATERIAIS ENCOSTA ABAIXO,SERVICO INTEIRAMENTE</t>
  </si>
  <si>
    <t>MANUAL,INCLUSIVE CARGA E DESCARGA</t>
  </si>
  <si>
    <t>TRANSPORTE HORIZONTAL DE ENTULHO OU LAMA EM CARRINHO,INCLUSI</t>
  </si>
  <si>
    <t>VE CARGA A PA,EM FAVELAS</t>
  </si>
  <si>
    <t>TRANSPORTE DE MATERIAIS ENCOSTA ACIMA,EM CARRINHOS,INCLUSIVE</t>
  </si>
  <si>
    <t xml:space="preserve"> CARGA E DESCARGA</t>
  </si>
  <si>
    <t>TRANSPORTE DE MATERIAIS ENCOSTA ABAIXO,EM CARRINHOS,INCLUSIV</t>
  </si>
  <si>
    <t>E CARGA E DESCARGA</t>
  </si>
  <si>
    <t>TRANSPORTE DE MATERIAIS DE GRANDE VOLUME E BAIXO PESO ESPECI</t>
  </si>
  <si>
    <t>FICO,SERVICO INTEIRAMENTE MANUAL,ENCOSTA ACIMA,INCLUSIVE CAR</t>
  </si>
  <si>
    <t>GA E DESCARGA</t>
  </si>
  <si>
    <t>FICO,SERVICO INTEIRAMENTE MANUAL,ENCOSTA ABAIXO,INCLUSIVE CA</t>
  </si>
  <si>
    <t>RGA E DESCARGA</t>
  </si>
  <si>
    <t>TRANSPORTE MANUAL DE CALHA ATE O LOCAL DE ASSENTAMENTO,ENCOS</t>
  </si>
  <si>
    <t>TA ACIMA,INCLUSIVE CARGA E DESCARGA</t>
  </si>
  <si>
    <t>TA ABAIXO,INCLUSIVE CARGA E DESCARGA</t>
  </si>
  <si>
    <t>TRANSPORTE MANUAL DE MATERIAIS DIVERSOS EM MANGUEZAL,INCLUSI</t>
  </si>
  <si>
    <t>VE CARGA E DESCARGA EM CESTO TIPO COMLURB(MUDA E LIXO)</t>
  </si>
  <si>
    <t>CALHA FECHADA,DE TABUAS DE MADEIRA DE 3ª,COM A SECAO DE 0,45</t>
  </si>
  <si>
    <t>X0,45M,PARA DESCIDA DE ESCOMBROS,COM COLOCACAO</t>
  </si>
  <si>
    <t>CALHA FECHADA,DE TABUAS DE MADEIRA DE 3ª,COM A SECAO 0,35X0,</t>
  </si>
  <si>
    <t>35M,PARA DESCIDA DE ESCOMBROS,COM COLOCACAO</t>
  </si>
  <si>
    <t>DESCIDA DE ESCOMBROS POR CALHAS FECHADAS,DE TABUAS DE PINHO</t>
  </si>
  <si>
    <t>DE 3ª</t>
  </si>
  <si>
    <t>ENSACAMENTO E TRANSPORTE DE ESCOMBROS EM SACOS PLASTICOS,DES</t>
  </si>
  <si>
    <t>DE UM PAVIMENTO ELEVADO ATE O TERREO,UTILIZANDO ELEVADOR</t>
  </si>
  <si>
    <t>DE UM PAVIMENTO ELEVADO ATE O TERREO,UTILIZANDO A ESCADA DO</t>
  </si>
  <si>
    <t>PREDIO</t>
  </si>
  <si>
    <t>RETIRADA DE LAMA,ESCOMBROS OU DETRITOS DO INTERIOR DE RESERV</t>
  </si>
  <si>
    <t>ATORIOS OU CAIXAS ENTERRADAS,UTILIZANDO PROCESSOS DE SUSPENS</t>
  </si>
  <si>
    <t>AO MANUAL,MEDIDO POR VOLUME DE MATERIAL RETIRADO</t>
  </si>
  <si>
    <t>DESOBSTRUCAO DE DRENOS DE MUROS DE CONTENCAO,BUZINOTES DE CO</t>
  </si>
  <si>
    <t>BERTURAS E SIMILARES</t>
  </si>
  <si>
    <t>LIMPEZA EM PAREDE REVESTIDA COM PASTILHAS,INCLUSIVE O USO DE</t>
  </si>
  <si>
    <t xml:space="preserve"> ESCADA ATE 2 PAVIMENTOS,EXCLUSIVE ANDAIMES</t>
  </si>
  <si>
    <t>LIMPEZA EM PAREDE REVESTIDA COM MARMORE OU GRANITO(POLIMENTO</t>
  </si>
  <si>
    <t>),INCLUSIVE O USO DE ESCADA ATE 2 PAVIMENTOS,EXCLUSIVE ANDAI</t>
  </si>
  <si>
    <t>LIMPEZA EM PAREDE REVESTIDA COM PEDRAS(LAVAGEM COM SOLUCAO A</t>
  </si>
  <si>
    <t>CIDA),INCLUSIVE O USO DE ESCADA ATE 2 PAVIMENTOS,EXCLUSIVE A</t>
  </si>
  <si>
    <t>NDAIMES</t>
  </si>
  <si>
    <t>LIMPEZA EM PAREDE REVESTIDA COM CHAPAS LAMINADAS,INCLUSIVE O</t>
  </si>
  <si>
    <t xml:space="preserve"> USO DE ESCADA ATE 2 PAVIMENTOS,EXCLUSIVE ANDAIMES</t>
  </si>
  <si>
    <t>LIMPEZA DE TELHA CERAMICA,CONSTANDO DE LAVAGEM COM AGUA PURA</t>
  </si>
  <si>
    <t xml:space="preserve"> E ESCOVACAO COM ESCOVA DE ACO</t>
  </si>
  <si>
    <t>LIMPEZA DE CAIXA DE AREIA,EM ENCOSTA,ATE 1,50M DE PROFUNDIDA</t>
  </si>
  <si>
    <t>DE</t>
  </si>
  <si>
    <t>LIMPEZA DE CAIXA D'AGUA OU CISTERNA,COM CAPACIDADE ATE 1000L</t>
  </si>
  <si>
    <t>LIMPEZA DE CAIXA D'AGUA OU CISTERNA,COM CAPACIDADE DE 1001 A</t>
  </si>
  <si>
    <t>LIMPEZA DE CAIXA D'AGUA OU CISTERNA,COM CAPACIDADE DE 2001 A</t>
  </si>
  <si>
    <t>LIMPEZA DE CAIXA D'AGUA OU CISTERNA,COM CAPACIDADE DE 20001</t>
  </si>
  <si>
    <t>APICOAMENTO DE MEIOS-FIOS,UTILIZANDO PONTEIRO,CONSIDERANDO E</t>
  </si>
  <si>
    <t>SPELHO DE 15CM,FACE E ARESTA</t>
  </si>
  <si>
    <t>APICOAMENTO PARA EXECUCAO DE CONCRETO APARENTE EM SUPERFICIE</t>
  </si>
  <si>
    <t>S HORIZONTAIS SUPERIORES(TETOS)</t>
  </si>
  <si>
    <t>S VERTICAIS</t>
  </si>
  <si>
    <t>APICOAMENTO DE CONCRETO,EM SUPERFICIES VERTICIAS,INCLUSIVE C</t>
  </si>
  <si>
    <t>ORRECAO DE FALHAS</t>
  </si>
  <si>
    <t>APICOAMENTO DE CONCRETO,EM SUPERFICIES HORIZONTAIS(TETO),INC</t>
  </si>
  <si>
    <t>LUSIVE CORRECAO DE FALHAS</t>
  </si>
  <si>
    <t>FURACAO EM CONCRETO COM FURADEIRA MANUAL E BROCA DE WIDIA DE</t>
  </si>
  <si>
    <t xml:space="preserve"> DIAMETRO ATE 1/2"</t>
  </si>
  <si>
    <t xml:space="preserve"> DIAMETRO DE 5/8"</t>
  </si>
  <si>
    <t xml:space="preserve"> DIAMETRO DE 3/4"</t>
  </si>
  <si>
    <t xml:space="preserve"> DIAMETRO DE 1"</t>
  </si>
  <si>
    <t xml:space="preserve"> DIAMETRO DE 1.1/2"</t>
  </si>
  <si>
    <t>TIRO COM PISTOLA PARA FIXACAO DE PINO DE 1/4" EM CONCRETO AR</t>
  </si>
  <si>
    <t>MADO,INCLUSIVE O PINO E 0,50M DE FITA PERFURADA.FORNECIMENTO</t>
  </si>
  <si>
    <t xml:space="preserve"> E COLOCACAO</t>
  </si>
  <si>
    <t>CORTE EM ALVENARIA DE TIJOLO,PARA COLOCACAO DE CAIXA DE 0,25</t>
  </si>
  <si>
    <t>X0,25X0,12M,INCLUSIVE ARREMATES DE RECOMPOSICAO</t>
  </si>
  <si>
    <t>CORTE EM ALVENARIA DE TIJOLO,PARA COLOCACAO DE CAIXA DE 0,35</t>
  </si>
  <si>
    <t>X0,45X0,15M,INCLUSIVE ARREMATES DE RECOMPOSICAO</t>
  </si>
  <si>
    <t>CORTE EM ALVENARIA DE TIJOLO,PARA COLOCACAO DE CAIXA DE 0,50</t>
  </si>
  <si>
    <t>X1,00X0,15M,INCLUSIVE ARREMATES DE RECOMPOSICAO</t>
  </si>
  <si>
    <t>CORTE EM ALVENARIA DE TIJOLO,PARA COLOCACAO DE CAIXA DE 1,00</t>
  </si>
  <si>
    <t>ARRUMACAO DE MATERIAL ROCHOSO,EM BLOCOS ATE 15KG,EM PILHAS R</t>
  </si>
  <si>
    <t>EGULARES,REFERINDO-SE O CUSTO AO MATERIAL SOLTO</t>
  </si>
  <si>
    <t>LIMPEZA DE SUPERFICIE DE CONCRETO E DA ARMADURA,COM ESCOVA D</t>
  </si>
  <si>
    <t>E ACO,APOS RETIRADA DO CAPEAMENTO,EXCLUSIVE ESTE</t>
  </si>
  <si>
    <t>LIXAMENTO DE CONCRETO APARENTE,ANTIGO,SERVICO MANUAL COM LIX</t>
  </si>
  <si>
    <t>A DE CALAFATE</t>
  </si>
  <si>
    <t>LIMPEZA DE SUPERFICIE DE CONCRETO APARENTE LISO(ANTIGO),COM</t>
  </si>
  <si>
    <t>AGUA PURA E ESCOVACAO COM ESCOVA DE ACO,UTILIZANDO MANGUEIRA</t>
  </si>
  <si>
    <t xml:space="preserve"> DE 1/2",EXCLUSIVE ANDAIMES</t>
  </si>
  <si>
    <t>LIMPEZA E POLIMENTO DE PISO DE ALTA RESISTENCIA,ANTIGO,USAND</t>
  </si>
  <si>
    <t>O ESTUQUE COM ADESIVO,CIMENTO BRANCO E CORANTE,SENDO 2 POLIM</t>
  </si>
  <si>
    <t>ENTOS MECANICOS</t>
  </si>
  <si>
    <t>LIMPEZA E POLIMENTO DE PISO DE MARMORITE,ANTIGO,USANDO ESTUQ</t>
  </si>
  <si>
    <t>UE COM ADESIVO,CIMENTO BRANCO E CORANTE,SENDO 2 POLIMENTOS M</t>
  </si>
  <si>
    <t>ECANICOS</t>
  </si>
  <si>
    <t>LIMPEZA E POLIMENTO DE PISO DE MARMORE,ANTIGO,USANDO ESTUQUE</t>
  </si>
  <si>
    <t xml:space="preserve"> COM ADESIVO,CIMENTO BRANCO E CORANTE,SENDO 2 POLIMENTOS MEC</t>
  </si>
  <si>
    <t>ANICOS</t>
  </si>
  <si>
    <t>LIMPEZA E POLIMENTO DE PISO DE GRANITO,ANTIGO,USANDO ESTUQUE</t>
  </si>
  <si>
    <t>POLIMENTO MECANICO EM PISO CIMENTADO ANTIGO,APOS REPAROS DO</t>
  </si>
  <si>
    <t>REVESTIMENTO COM ESTUQUE DE CIMENTO E ADESIVO,INCLUSIVE ESTE</t>
  </si>
  <si>
    <t>S MATERIAIS</t>
  </si>
  <si>
    <t>RASPAGEM COM ESPATULA DE ACO OU ESCOVA DE ACO PARA REMOCAO D</t>
  </si>
  <si>
    <t>E CRAQUELE DE PINTURA</t>
  </si>
  <si>
    <t>CORTE DE ACO(VERGALHAO),INCLUSIVE REMOCAO DO LOCAL,APOS SERV</t>
  </si>
  <si>
    <t>ICOS DE DEMOLICAO DE CONCRETO</t>
  </si>
  <si>
    <t>DESMONTAGEM E REMOCAO MANUAIS DE TUBOS,CONEXOES,REGISTROS,VA</t>
  </si>
  <si>
    <t>LVULAS E SIMILARES,COM JUNTAS FLANGEADAS.CUSTO POR JUNTA DE</t>
  </si>
  <si>
    <t>DN ATE 80MM</t>
  </si>
  <si>
    <t>DN=100 OU 150MM</t>
  </si>
  <si>
    <t>DN=200MM</t>
  </si>
  <si>
    <t>DEMOLICAO,COM EQUIPAMENTO DE AR COMPRIMIDO,DE PISOS OU PAVIM</t>
  </si>
  <si>
    <t>ENTOS DE CONCRETO SIMPLES,INCLUSIVE EMPILHAMENTO LATERAL DEN</t>
  </si>
  <si>
    <t>TRO DO CANTEIRO DE SERVICO</t>
  </si>
  <si>
    <t>DEMOLICAO,COM EQUIPAMENTO DE AR COMPRIMENTO,DE PISOS OU PAVI</t>
  </si>
  <si>
    <t>MENTOS DE CONCRETO ARMADO,INCLUSIVE EMPILHAMENTO LATERAL DEN</t>
  </si>
  <si>
    <t>DEMOLICAO,COM EQUIPAMENTO DE AR COMPRIMIDO,DE MASSAS DE CONC</t>
  </si>
  <si>
    <t>RETO SIMPLES,EXCETO PISOS OU PAVIMENTOS,INCLUSIVE EMPILHAMEN</t>
  </si>
  <si>
    <t>RETO ARMADO,EXCETO PISOS OU PAVIMENTOS,INCLUSIVE EMPILHAMENT</t>
  </si>
  <si>
    <t>O LATERAL DENTRO DO CANTEIRO DE SERVICO</t>
  </si>
  <si>
    <t>DEMOLICAO COM EQUIPAMENTO DE AR COMPRIMIDO,DE PAVIMENTACAO D</t>
  </si>
  <si>
    <t>E CONCRETO ASFALTICO,COM 5CM DE ESPESSURA,INCLUSIVE EMPILHAM</t>
  </si>
  <si>
    <t>ENTO LATERAL DENTRO DO CANTEIRO DE SERVICO</t>
  </si>
  <si>
    <t>E CONCRETO ASFALTICO,COM 10CM DE ESPESSURA,INCLUSIVE EMPILHA</t>
  </si>
  <si>
    <t>MENTO LATERAL DENTRO DO CANTEIRO DE SERVICO</t>
  </si>
  <si>
    <t>E CONCRETO ASFALTICO,COM 5CM DE ESPESSURA,EM FAIXAS DE ATE 1</t>
  </si>
  <si>
    <t>,20M DE LARGURA,INCLUSIVE EMPILHAMENTO LATERAL DENTRO DO CAN</t>
  </si>
  <si>
    <t>TEIRO DE SERVICO</t>
  </si>
  <si>
    <t>E CONCRETO ASFALTICO,COM 10CM DE ESPESSURA,EM FAIXAS DE ATE</t>
  </si>
  <si>
    <t>1,20M DE LARGURA,INCLUSIVE EMPILHAMENTO LATERAL DENTRO DO CA</t>
  </si>
  <si>
    <t>NTEIRO DE SERVICO</t>
  </si>
  <si>
    <t>E CONCRETO SIMPLES,COM 15CM DE ESPESSURA,INCLUSIVE EMPILHAME</t>
  </si>
  <si>
    <t>NTO LATERAL DENTRO DO CANTEIRO DE SERVICO</t>
  </si>
  <si>
    <t>E CONCRETO SIMPLES,COM 20CM DE ESPESSURA,INCLUSIVE EMPILHAME</t>
  </si>
  <si>
    <t>E CONCRETO SIMPLES,COM 15CM DE ESPESSURA,EM FAIXAS DE ATE 1,</t>
  </si>
  <si>
    <t>20M DE LARGURA,INCLUSIVE EMPILHAMENTO LATERAL DENTRO DO CANT</t>
  </si>
  <si>
    <t>IRO DE SERVICO</t>
  </si>
  <si>
    <t>E CONCRETO SIMPLES,COM 20CM DE ESPESSURA,EM FAIXAS DE ATE 1,</t>
  </si>
  <si>
    <t>EIRO DE SERVICO</t>
  </si>
  <si>
    <t>DEMOLICAO COM EQUIPAMENTO DE AR COMPRIMIDO,DE CONCRETO ARMAD</t>
  </si>
  <si>
    <t>O,VISANDO A EXPOSICAO OU RETIRADA DE ARMADURA</t>
  </si>
  <si>
    <t>DEMOLICAO COM EQUIPAMENTO DE AR COMPRIMIDO,DE PASSEIO CIMENT</t>
  </si>
  <si>
    <t>ADO COM ESPESSURA ATE 10CM,INCLUSIVE EMPILHAMENTO LATERAL DE</t>
  </si>
  <si>
    <t>NTRO DO CANTEIRO DE SERVICO</t>
  </si>
  <si>
    <t>DEMOLICAO COM EQUIPAMENTO DE AR COMPRIMIDO,DE BASE DE MACADA</t>
  </si>
  <si>
    <t>ME CIMENTADO,INCLUSIVE EMPILHAMENTO LATERAL DENTRO DO CANTEI</t>
  </si>
  <si>
    <t>RO DE SERVICO</t>
  </si>
  <si>
    <t>ME BETUMINOSO,INCLUSIVE EMPILHAMENTO LATERAL DENTRO DO CANTE</t>
  </si>
  <si>
    <t>DEMOLICAO DE PISOS OU PAVIMENTOS DE CONCRETO SIMPLES,UTILIZA</t>
  </si>
  <si>
    <t>NDO QUEDA DE MACO DE 750KG,ADAPTADO A UMA ESCAVADEIRA DE 0,7</t>
  </si>
  <si>
    <t>8M3</t>
  </si>
  <si>
    <t>DEMOLICAO DE PECAS DE CONCRETO ARMADO EM POSICAO ESPECIAL,UT</t>
  </si>
  <si>
    <t>ILIZANDO QUEDA DE MACO DE 750KG,ADAPTADO A UMA ESCAVADEIRA D</t>
  </si>
  <si>
    <t>E 0,78M3</t>
  </si>
  <si>
    <t>ARRANCAMENTO COM EQUIPAMENTO DE AR COMPRIMIDO,DE PISO DE PAR</t>
  </si>
  <si>
    <t>ALELEPIPEDOS REJUNTADOS COM ARGAMASSA DE CIMENTO E AREIA,INC</t>
  </si>
  <si>
    <t>LUSIVE LIMPEZA E EMPILHAMENTO SOBRE O PASSEIO</t>
  </si>
  <si>
    <t>ARRANCAMENTO,COM EQUIPAMENTO DE AR COMPRIMIDO,DE TAMPAO DE F</t>
  </si>
  <si>
    <t>ERRO FUNDIDO (TAMPA E TELAR)</t>
  </si>
  <si>
    <t>ARRANCAMENTO,COM EQUIPAMENTO DE AR COMPRIMIDO,E CARGA EM CAM</t>
  </si>
  <si>
    <t>INHAO DE TRILHO DE BONDE</t>
  </si>
  <si>
    <t>DEMOLICAO COM EQUIPAMENTO DE AR COMPRIMIDO DE LAJE PRE-FABRI</t>
  </si>
  <si>
    <t>CADA COMPOSTA DE TIJOLOS CERAMICOS,VIGOTAS,ARMACAO E CAMADA</t>
  </si>
  <si>
    <t>DE CAPEAMENTO,INCLUSIVE EMPILHAMENTO LATERAL DENTRO DO CANTE</t>
  </si>
  <si>
    <t>DEMOLICAO DE PREDIOS COM ROMPEDOR HIDRAULICO ADAPTADO A ESCA</t>
  </si>
  <si>
    <t>VADEIRA,DE CONCRETO ARMADO,PISOS,ALVENARIA E ESQUADRIAS,INCL</t>
  </si>
  <si>
    <t>USIVE EMPILHAMENTO DO ENTULHO(CONSIDERANDO DESMONTES MANUAL</t>
  </si>
  <si>
    <t>E MECANICO COM O PROPRIO ROMPEDOR),COM PREPARO PARA O TRANSP</t>
  </si>
  <si>
    <t>ORTE,EXCLUSIVE CORTE DO ACO(VERGALHAO)EMPILHADO,TRANSP.(BOTA</t>
  </si>
  <si>
    <t xml:space="preserve"> FORA),CARGA E DESCARGA.MEDIDO PELA AREA X ALTURA DO PREDIO</t>
  </si>
  <si>
    <t>DEMOLICAO DE CONCRETO ARMADO COM ROMPEDOR HIDRAULICO ADAPTAD</t>
  </si>
  <si>
    <t>O A ESCAVADEIRA,INCLUSIVE EMPILHAMENTO LATERAL DENTRO DO CAN</t>
  </si>
  <si>
    <t>DEMOLICAO E REMOCAO DE ESTRUTURAS METALICAS TRELICADAS DE VE</t>
  </si>
  <si>
    <t>RGALHOES E/OU PERFIS LEVES DE ACO,MEDIDAS PELO PESO REMOVIDO</t>
  </si>
  <si>
    <t>DEMOLICAO E REMOCAO COM MACARICO E GUINDASTES,DE ESTRUTURAS</t>
  </si>
  <si>
    <t>METALICAS DE PERFIS PESADOS DE ACO,MEDIDAS PELO PESO REMOVID</t>
  </si>
  <si>
    <t>METALICAS OU SIMILARES DE CHAPAS DE ACO,MEDIDAS PELO PESO RE</t>
  </si>
  <si>
    <t>MOVIDO</t>
  </si>
  <si>
    <t>DESMONTAGEM E REMOCAO COM AUXILIO DE GUINDASTE,DE TUBOS,CONE</t>
  </si>
  <si>
    <t>XOES,REGISTROS,VALVULAS E SIMILARES COM JUNTAS FLANGEADAS,CU</t>
  </si>
  <si>
    <t>STO POR JUNTA,COM DN=200MM</t>
  </si>
  <si>
    <t>STO POR JUNTA,COM DN=250MM</t>
  </si>
  <si>
    <t>XOES,REGISTROS,VALVULAS E SIMILARES COM JUNTAS FLANGEADAS CU</t>
  </si>
  <si>
    <t>STO POR JUNTA,COM DN= 300MM</t>
  </si>
  <si>
    <t>STO POR JUNTA,COM DN=350MM</t>
  </si>
  <si>
    <t>STO POR JUNTA,COM DN=400MM</t>
  </si>
  <si>
    <t>STO POR JUNTA,COM DN=450MM</t>
  </si>
  <si>
    <t>STO POR JUNTA,COM DN=500MM</t>
  </si>
  <si>
    <t>STO POR JUNTA,COM DN=600MM</t>
  </si>
  <si>
    <t>STO POR JUNTA,COM DN=700MM</t>
  </si>
  <si>
    <t>STO POR JUNTA,COM DN=800MM</t>
  </si>
  <si>
    <t>STO POR JUNTA,COM DN=900MM</t>
  </si>
  <si>
    <t>STO POR JUNTA,COM DN=1000MM</t>
  </si>
  <si>
    <t>STO POR JUNTA,COM DN=1200MM</t>
  </si>
  <si>
    <t>LEVANTAMENTO OU REBAIXAMENTO DE TAMPAO DE RUA,CONSIDERANDO D</t>
  </si>
  <si>
    <t>EMOLICAO DE CAMADA DE ASFALTO E CONCRETO,MOVIMENTACAO E CONC</t>
  </si>
  <si>
    <t>RETAGEM,EXCLUSIVE CERCA PROTETORA</t>
  </si>
  <si>
    <t>RETAGEM,INCLUSIVE CERCA PROTETORA</t>
  </si>
  <si>
    <t>LEVANTAMENTO OU REBAIXAMENTO DE TAMPAO EM PATIO,PASSEIO OU J</t>
  </si>
  <si>
    <t>ARDIM COM VARIACAO DE MOVIMENTACAO ATE 0,50M,CONSIDERANDO DE</t>
  </si>
  <si>
    <t>MOLICAO DE CAMADA DE CONCRETO E CONCRETAGEM,INCLUSIVE CERCA</t>
  </si>
  <si>
    <t>PROTETORA</t>
  </si>
  <si>
    <t>LEVANTAMENTO DE TAMPAO DE RUA,UTILIZANDO CONJUNTO DE ANEIS M</t>
  </si>
  <si>
    <t>ETALICOS SUPLEMENTARES,EXCLUSIVE CERCA PROTETORA</t>
  </si>
  <si>
    <t>LEVANTAMENTO DE TAMPAO DE RUA,UTILIZANDO CONJUNTO DE ANEIS</t>
  </si>
  <si>
    <t>METALICOS SUPLEMENTARES, INCLUSIVE CERCA PROTETORA</t>
  </si>
  <si>
    <t>LIMPEZA MANUAL DE POCO DE VISITA DE ATE 3,00M DE PROFUNDIDAD</t>
  </si>
  <si>
    <t>E,EXCLUSIVE TRANSPORTE DO MATERIAL RETIRADO</t>
  </si>
  <si>
    <t>E,COM TRANSPORTE DO MATERIAL RETIRADO ATE 10KM DE DISTANCIA,</t>
  </si>
  <si>
    <t>INCLUSIVE CARGA MANUAL E DESCARGA MECANICA</t>
  </si>
  <si>
    <t>TRANSPORTE DE MATERIAL DEPOSITADO EM POCOS DE VISITA E GALER</t>
  </si>
  <si>
    <t>IAS(AREIA MOLHADA,LODO),COM CARGA MANUAL E DESCARGA MECANICA</t>
  </si>
  <si>
    <t>,ATE 10KM DE DISTANCIA</t>
  </si>
  <si>
    <t>,ATE 20KM DE DISTANCIA</t>
  </si>
  <si>
    <t>,ATE 30KM DE DISTANCIA</t>
  </si>
  <si>
    <t>LIMPEZA MANUAL DE GALERIA RETANGULAR,COM TRANSPORTE DE MATER</t>
  </si>
  <si>
    <t>IAL RETIRADO ATE 10KM DE DISTANCIA,INCLUSIVE CARGA MANUAL E</t>
  </si>
  <si>
    <t>DESCARGA MECANICA</t>
  </si>
  <si>
    <t>IAL RETIRADO ATE 20KM DE DISTANCIA,INCLUSIVE CARGA MANUAL E</t>
  </si>
  <si>
    <t>IAL RETIRADO ATE 30KM DE DISTANCIA,INCLUSIVE CARGA MANUAL E</t>
  </si>
  <si>
    <t>LIMPEZA MANUAL DE RAMAL DE RALO,COM DIAMETRO MENOR QUE 0,40M</t>
  </si>
  <si>
    <t>,COM TRANSPORTE DO MATERIAL RETIRADO ATE 10KM DE DISTANCIA,I</t>
  </si>
  <si>
    <t>NCLUSIVE CARGA MANUAL E DESCARGA MECANICA</t>
  </si>
  <si>
    <t>,COM TRANSPORTE DO MATERIAL RETIRADO ATE 20KM DE DISTANCIA,I</t>
  </si>
  <si>
    <t>,COM TRANSPORTE DO MATERIAL RETIRADO ATE 30KM DE DISTANCIA,I</t>
  </si>
  <si>
    <t>LIMPEZA DE CONCRETO APARENTE COM JATO D`AGUA,SOLVENTE E ESCO</t>
  </si>
  <si>
    <t>VA DE PIACAVA</t>
  </si>
  <si>
    <t>LIMPEZA DE SUPERFICIE METALICA,EM PONTES,VIADUTOS OU ESTRUTU</t>
  </si>
  <si>
    <t>RAS SEMELHANTES,UTILIZANDO LIXADEIRA E RASPADEIRA,ADMITINDO</t>
  </si>
  <si>
    <t>UMA PRODUCAO MEDIA DE 280,00M2/MES</t>
  </si>
  <si>
    <t>UMA PRODUCAO MEDIA DE 100,00M2/MES</t>
  </si>
  <si>
    <t>UMA PRODUCAO MEDIA DE 180,00M2/MES</t>
  </si>
  <si>
    <t>TAS SEMELHANTES,UTILIZANDO LIXADEIRA E RASPADEIRA,ADMITINDO</t>
  </si>
  <si>
    <t>UMA PRODUCAO MEDIA DE 350,00M2/MES</t>
  </si>
  <si>
    <t>LIMPEZA DE TUNEIS COM JATO D`AGUA,SOLVENTE E ESCOVA DE PIACA</t>
  </si>
  <si>
    <t>VA</t>
  </si>
  <si>
    <t>DECAPAGEM CUIDADOSA DE ESCULTURAS,PECAS EM ARGAMASSA E/OU FE</t>
  </si>
  <si>
    <t>RRO,COM REMOCAO DE SUCESSIVAS CAMADAS DE TINTAS,EXCLUSIVE RE</t>
  </si>
  <si>
    <t>TIRADA E TRANSPORTE</t>
  </si>
  <si>
    <t>LIMPEZA OU PREPARO DE SUPERFICIE DE CONCRETO COM JATO DE AGU</t>
  </si>
  <si>
    <t>A QUENTE COM PRESSAO MINIMA DE 2400LB,SOLVENTE E ESCOVA DE P</t>
  </si>
  <si>
    <t>IACAVA</t>
  </si>
  <si>
    <t>A PRESSURIZADA OU AR,EM CONDICOES QUE PERMITAM UM RENDIMENTO</t>
  </si>
  <si>
    <t xml:space="preserve"> MEDIO DE 5M2/H</t>
  </si>
  <si>
    <t xml:space="preserve"> MEDIO DE 15M2/H</t>
  </si>
  <si>
    <t>LIMPEZA DE SUPERFICIE DE MONUMENTOS HISTORICOS DE ARGAMASSA,</t>
  </si>
  <si>
    <t>FERRO,BRONZE,MARMORE,GRANITO,RESINA,ETC EXCLUSIVE RETIRADA E</t>
  </si>
  <si>
    <t xml:space="preserve"> TRANSPORTE</t>
  </si>
  <si>
    <t>RESINA PARA PROTECAO DE SUPERFICIE DE MONUMENTOS HISTORICOS.</t>
  </si>
  <si>
    <t>FORNECIMENTO E APLICACAO</t>
  </si>
  <si>
    <t>LIXAMENTO MANUAL PARA LIMPEZA OU PREPARACAO DE ESTRUTURAS ME</t>
  </si>
  <si>
    <t>TALICAS,UTILIZANDO ESCOVA DE ACO DE 30CM DE CABO,CONSIDERAND</t>
  </si>
  <si>
    <t>O A AREA EFETIVAMENTE LIXADA</t>
  </si>
  <si>
    <t>LIXAMENTO MECANICO PARA LIMPEZA OU PREPARACAO DE ESTRUTURAS</t>
  </si>
  <si>
    <t>METALICAS,UTILIZANDO LIXADEIRA ELETRICA,CONSIDERANDO A AREA</t>
  </si>
  <si>
    <t>EFETIVAMENTE LIXADA</t>
  </si>
  <si>
    <t>LIMPEZA OU PREPARO DE SUPERFICIE DE PISOS E PAREDES DE CONCR</t>
  </si>
  <si>
    <t>ETO COM JATO DE MATERIAL ABRASIVO METALICO,SEGUIDO DE AGUA O</t>
  </si>
  <si>
    <t>U AR,CONDICOES QUE NAO PERMITAM O REAPROVEITAMENTO DO MATERI</t>
  </si>
  <si>
    <t>AL ABRASIVO</t>
  </si>
  <si>
    <t>U AR,EM CONDICOES QUE PERMITAM O REAPROVEITAMENTO DE 50% DE</t>
  </si>
  <si>
    <t>MATERIAL ABRASIVO</t>
  </si>
  <si>
    <t>LIMPEZA OU PREPARO DE SUPERFICIE DE PISOS E PAREDES DE FERRO</t>
  </si>
  <si>
    <t xml:space="preserve"> OU ACO COM JATO DE MATERIAL ABRASIVO METALICO,SEGUIDO DE AG</t>
  </si>
  <si>
    <t>UA OU AR,EM CONDICOES QUE NAO PERMITAM O REAPROVEITAMENTO DO</t>
  </si>
  <si>
    <t xml:space="preserve"> MATERIAL ABRASIVO</t>
  </si>
  <si>
    <t>UA OU AR,EM CONDICOES QUE PERMITAM O REAPROVEITAMENTO DE 50%</t>
  </si>
  <si>
    <t xml:space="preserve"> DO MATERIAL ABRASIVO</t>
  </si>
  <si>
    <t>LIMPEZA OU PREPARO DE SUPERFICIE DE TUBOS E PERFIS DE FERRO</t>
  </si>
  <si>
    <t>OU ACO COM JATO DE MATERIAL ABRASIVO METALICO,SEGUIDO DE AGU</t>
  </si>
  <si>
    <t>A OU AR,EM CONDICOES QUE NAO PERMITAM O REAPROVEITAMENTO DO</t>
  </si>
  <si>
    <t>A OU AR,EM CONDICOES QUE PERMITAM O REAPROVEITAMENTO DE 50%</t>
  </si>
  <si>
    <t>DO MATERIAL ABRASIVO</t>
  </si>
  <si>
    <t>REMOCAO DE PICHACAO DE MONUMENTOS HISTORICOS DE ARGAMASSA,FE</t>
  </si>
  <si>
    <t>RRO,BRONZE,MARMORE,GRANITO,ACO CORTEN,PINTURA AUTOMOTIVA,RES</t>
  </si>
  <si>
    <t>INA,ETC,EXCLUSIVE RETIRADA E TRANSPORTE</t>
  </si>
  <si>
    <t>ANDAIME DE MADEIRA DE 1ª,ATE 7,00M DE ALTURA,EM PECAS DE 3"X</t>
  </si>
  <si>
    <t>3",1"X9" E 1"X12",CONSIDERANDO-SE O APROVEITAMENTO DA MADEIR</t>
  </si>
  <si>
    <t>A 3 VEZES,INCLUSIVE A DESMONTAGEM E MEDIDO PELO VOLUME ABRAN</t>
  </si>
  <si>
    <t>GIDO,EXCLUSIVE PLATAFORMA</t>
  </si>
  <si>
    <t>A 5 VEZES,INCLUSIVE A DESMONTAGEM E MEDIDO PELO VOLUME ABRAN</t>
  </si>
  <si>
    <t>ANDAIME DE MADEIRA DE 1ª,DE 7,00 A 14,00M DE ALTURA,EM PECAS</t>
  </si>
  <si>
    <t xml:space="preserve"> DE 3"X3",1"X9" E 1"X12",CONSIDERANDO-SE O APROVEITAMENTO DA</t>
  </si>
  <si>
    <t xml:space="preserve"> MADEIRA 2 VEZES,INCLUSIVE A DESMONTAGEM E MEDIDO PELO VOLUM</t>
  </si>
  <si>
    <t>E ABRANGIDO,EXCLUSIVE PLATAFORMA</t>
  </si>
  <si>
    <t>ANDAIME DE TORAS DE EUCALIPTO,COM APROVEITAMENTO DA MADEIRA</t>
  </si>
  <si>
    <t>20 VEZES,PASSARELA DE MADEIRA DE 1ª,COM APROVEITAMENTO DA MA</t>
  </si>
  <si>
    <t>DEIRA 5 VEZES,INCLUSIVE A DESMONTAGEM DO ANDAIME E DA PASSAR</t>
  </si>
  <si>
    <t>ELA</t>
  </si>
  <si>
    <t>ANDAIME DE TABUADO SOBRE CAVALETES,INCLUSIVE ESTES,EM MADEIR</t>
  </si>
  <si>
    <t>A DE 1ª,COM APROVEITAMENTO DA MADEIRA 20 VEZES,INCLUSIVE MOV</t>
  </si>
  <si>
    <t>IMENTACAO</t>
  </si>
  <si>
    <t>A DE 1ª,COM APROVEITAMENTO DA MADEIRA 10 VEZES,INCLUSIVE MOV</t>
  </si>
  <si>
    <t>IMENTACAO PARA PE DIREITO DE 4,00M</t>
  </si>
  <si>
    <t>PLATAFORMA OU PASSARELA DE MADEIRA DE 1ª,CONSIDERANDO-SE APR</t>
  </si>
  <si>
    <t>OVEITAMENTO DA  MADEIRA 20 VEZES,EXCLUSIVE ANDAIME OU OUTRO</t>
  </si>
  <si>
    <t>SUPORTE E MOVIMENTACAO(VIDE ITEM 05.008.0008)</t>
  </si>
  <si>
    <t>OVEITAMENTO DA MADEIRA 40 VEZES,EXCLUSIVE ANDAIME OU OUTRO S</t>
  </si>
  <si>
    <t>UPORTE E MOVIMENTACAO(VIDE ITEM 05.008.0008)</t>
  </si>
  <si>
    <t>OVEITAMENTO DA MADEIRA 60 VEZES,EXCLUSIVE ANDAIME OU OUTRO S</t>
  </si>
  <si>
    <t>UPORTE E MOVIMENTACAO (VIDE ITEM 05.008.0008)</t>
  </si>
  <si>
    <t>OVEITAMENTO DA MADEIRA 80 VEZES,EXCLUSIVE ANDAIME OU OUTRO S</t>
  </si>
  <si>
    <t>ESCADA DE MADEIRA DE 3ª EXECUTADA SOBRE TERRENO COM INCLINAC</t>
  </si>
  <si>
    <t>AO MEDIA ATE 45°,COM 0,80M DE LARGURA,CONSIDERANDO 30% DE AP</t>
  </si>
  <si>
    <t>ROVEITAMENTO DA MADEIRA,EXCLUSIVE ANCORAGEM</t>
  </si>
  <si>
    <t>AO MEDIA SUPERIOR A 45°,COM 0,80M DE LARGURA,CONSIDERANDO 30</t>
  </si>
  <si>
    <t>% DE APROVEITAMENTO DA MADEIRA,EXCLUSIVE ANCORAGEM</t>
  </si>
  <si>
    <t>TORRE PARA GUINCHO,COM PRUMOS DE MADEIRA DE LEI,PRANCHA DE 1</t>
  </si>
  <si>
    <t>,50X1,60M,INCLUSIVE FORNECIMENTO DO CABO,MONTAGEM E DESMONTA</t>
  </si>
  <si>
    <t>GEM DA TORRE E DO GUINCHO,EXCLUSIVE FORNECIMENTO DO GUINCHO(</t>
  </si>
  <si>
    <t>ANDAIME SUSPENSO DE MADEIRA,PENDENTE DA ESTRUTURA POR CABOS</t>
  </si>
  <si>
    <t>DE ACO DE 3/8",INCLUSIVE PLATAFORMA DE MADEIRA E PERFURACAO</t>
  </si>
  <si>
    <t>DA LAJE DE CONCRETO,MONTAGEM E DESMONTAGEM</t>
  </si>
  <si>
    <t>DA LAJE DE CONCRETO,COM UTILIZACAO DAS TABUAS 2 VEZES,TORAS</t>
  </si>
  <si>
    <t xml:space="preserve"> E CABOS 4 VEZES,MONTAGEM E DESMONTAGEM 1 VEZ</t>
  </si>
  <si>
    <t>DA LAJE DE CONCRETO,COM UTILIZACAO DAS TABUAS 3 VEZES,TORAS</t>
  </si>
  <si>
    <t xml:space="preserve"> E CABOS 6 VEZES,MONTAGEM E DESMONTAGEM 1 VEZ</t>
  </si>
  <si>
    <t>DA LAJE DE CONCRETO,COM UTILIZACAO DAS TABUAS 4 VEZES,TORAS</t>
  </si>
  <si>
    <t xml:space="preserve"> E CABOS 8 VEZES,MONTAGEM E DESMONTAGEM 1 VEZ</t>
  </si>
  <si>
    <t>TELA SOLTA DE POLIPROPILENO PARA PROTECAO DE FACHADAS AMARRA</t>
  </si>
  <si>
    <t>DA SOMENTE NOS EXTREMOS.FORNECIMENTO E COLOCACAO</t>
  </si>
  <si>
    <t>TELA DE POLIPROPILENO PARA PROTECAO DE FACHADAS,AMARRADA EM</t>
  </si>
  <si>
    <t>ANDAIME,EXCLUSIVE ESTE.FORNECIMENTO E COLOCACAO</t>
  </si>
  <si>
    <t>TELA METALICA FIO Nº12,MALHA 3X3CM,PARA PROTECAO DE FACHADAS</t>
  </si>
  <si>
    <t>,AMARRADA EM ANDAIME,EXCLUSIVE ESTE.FORNECIMENTO E COLOCACAO</t>
  </si>
  <si>
    <t>05.005.0054-0</t>
  </si>
  <si>
    <t>TELA EM POLIETILENO DE ALTA DENSIDADE,100% VIRGEM,COM MALHA</t>
  </si>
  <si>
    <t>DE (5X5)CM,FIO DE 2,5MM,COM RESISTENCIA DE 350KG/M2.FORNECIM</t>
  </si>
  <si>
    <t>ENTO E COLOCACAO</t>
  </si>
  <si>
    <t>05.005.0054-A</t>
  </si>
  <si>
    <t>PLATAFORMA DE PROTECAO A TRANSEUNTES(PARA-LIXO),EM MADEIRA D</t>
  </si>
  <si>
    <t>E 1ª,EM PECAS DE 3"X6" E 1"X12",COM 2,00M DE LARGURA,COM APR</t>
  </si>
  <si>
    <t>OVEITAMENTO DA MADEIRA 2 VEZES,INCLUSIVE A DESMONTAGEM E RET</t>
  </si>
  <si>
    <t>IRADA DA MADEIRA</t>
  </si>
  <si>
    <t>AS,CONSIDERANDO-SE A AREA DA PROJECAO VERTICAL DO ANDAIME E</t>
  </si>
  <si>
    <t>PAGO PELO TEMPO NECESSARIO A SUA UTILIZACAO,EXCLUSIVE TRANSP</t>
  </si>
  <si>
    <t>ORTE DOS ELEMENTOS DO ANDAIME ATE A OBRA,PLATAFORMA OU PASSA</t>
  </si>
  <si>
    <t>RELA DE PINHO,MONTAGEM E DESMONTAGEM DOS ANDAIMES</t>
  </si>
  <si>
    <t>UGUEL DOS RODIZIOS,TRANSPORTE DOS ELEMENTOS DA TORRE,PLATAFO</t>
  </si>
  <si>
    <t>RMA OU PASSARELA DE PINHO,MONTAGEM E DESMONTAGEM</t>
  </si>
  <si>
    <t>LOCACAO DE ELEVADOR PARA OBRA,PARA TRANSPORTE VERTICAL DE CA</t>
  </si>
  <si>
    <t>RGAS OU PESSOAS,COM TORRE DE 25,00M DE ALTURA,SENDO 16,00M D</t>
  </si>
  <si>
    <t>E EDIFICACAO E 9,00M DE MODULO DE SEGURANCA,SISTEMA CREMALHE</t>
  </si>
  <si>
    <t>IRA 1 CABINE SIMPLES,CAPACIDADE EM TORNO DE 18 PESSOAS,E 150</t>
  </si>
  <si>
    <t>0KG DE CARGA,COM 4 PARADAS,INCLUSIVE OPERADOR</t>
  </si>
  <si>
    <t xml:space="preserve"> RODIZIOS</t>
  </si>
  <si>
    <t>A 4 RODIZIOS</t>
  </si>
  <si>
    <t>O TUBULAR,INCLUSIVE TRANSPORTE,CARGA E DESCARGA,EXCLUSIVE AN</t>
  </si>
  <si>
    <t>DAIME TUBULAR E MOVIMENTACAO (VIDE ITEM 05.008.0008)</t>
  </si>
  <si>
    <t>MONTAGEM E DESMONTAGEM DE ANDAIME COM ELEMENTOS TUBULARES,CO</t>
  </si>
  <si>
    <t>NSIDERANDO-SE A AREA VERTICAL RECOBERTA</t>
  </si>
  <si>
    <t>MONTAGEM E DESMONTAGEM DE ELEVADOR DE OBRA REFERIDO NOS ITEN</t>
  </si>
  <si>
    <t>S 05.006.0003 E 05.006.0004</t>
  </si>
  <si>
    <t>DESMONTAGEM E REMONTAGEM DE ANDAIMES SUSPENSOS PENDENTES DA</t>
  </si>
  <si>
    <t>ESTRUTURA</t>
  </si>
  <si>
    <t>MOVIMENTACAO VERTICAL OU HORIZONTAL DE PLATAFORMA OU PASSARE</t>
  </si>
  <si>
    <t>LA</t>
  </si>
  <si>
    <t>MOVIMENTACAO HORIZONTAL DE ANDAIME COM ELEMENTOS TUBULARES T</t>
  </si>
  <si>
    <t>IPO TORRE</t>
  </si>
  <si>
    <t>MONTAGEM E DESMONTAGEM DE USINA MISTURADORA DE CONCRETO,TIPO</t>
  </si>
  <si>
    <t xml:space="preserve"> PAREDE,COM SILOS HORIZONTAIS PARA TRES AGREGADOS.</t>
  </si>
  <si>
    <t xml:space="preserve"> VERTICAL,COM SILOS PARA 45,00M3 DE AGREGADOS E 30T DE CIMEN</t>
  </si>
  <si>
    <t>MONTAGEM E DESMONTAGEM DE TELEFERICO DE OBRA,COM VAO DE APRO</t>
  </si>
  <si>
    <t>XIMADAMENTE 180,00M,INCLUSIVE O PREPARO DO TERRENO,EXCLUSIVE</t>
  </si>
  <si>
    <t xml:space="preserve"> AS DEMAIS OBRAS NAO LIGADAS A PARTE MECANICA E O TRANSPORTE</t>
  </si>
  <si>
    <t xml:space="preserve"> SECUNDARIO ATE O PONTO INICIAL DE OPERACAO</t>
  </si>
  <si>
    <t>ENCHIMENTO PARA ELEVACAO DE PISO,COM BLOCO DE CONCRETO CELUL</t>
  </si>
  <si>
    <t>AR,COM 10CM DE ALTURA,ASSENTE COM ARGAMASSA DE CIMENTO E ARE</t>
  </si>
  <si>
    <t>IA NO TRACO 1:8</t>
  </si>
  <si>
    <t>AR,COM 15CM DE ALTURA,ASSENTE COM ARGAMASSA DE CIMENTO E ARE</t>
  </si>
  <si>
    <t>AR,COM 30CM DE ALTURA,ASSENTE COM ARGAMASSA DE CIMENTO E ARE</t>
  </si>
  <si>
    <t>ARGILA EXPANDIDA COM GRANULOMETRIA FINA DE 2215,INCLUSIVE TR</t>
  </si>
  <si>
    <t>ANSPORTE.FORNECIMENTO</t>
  </si>
  <si>
    <t>ARGILA EXPANDIDA COM GRANULOMETRIA GROSSA DE 3222,INCLUSIVE</t>
  </si>
  <si>
    <t>TRANSPORTE.FORNECIMENTO</t>
  </si>
  <si>
    <t>ESGOTAMENTO NORMAL DE VALAS,MEDIDO POR VOLUME D`AGUA ESGOTAD</t>
  </si>
  <si>
    <t>O,UTILIZANDO BOMBA ACIONADA POR MOTOR A GASOLINA DE 12,5CV,D</t>
  </si>
  <si>
    <t>IAMETRO DE SUCCAO E DESCARGA DE 1.1/2",CONSIDERANDO UMA ALTU</t>
  </si>
  <si>
    <t>RA MANOMETRICA ATE 10,00M</t>
  </si>
  <si>
    <t>ESGOTAMENTO DE VALA MEDIDO PELA POTENCIA INSTALADA E PELO TE</t>
  </si>
  <si>
    <t>MPO DE FUNCIONAMENTO</t>
  </si>
  <si>
    <t>MPO DE FUNCIONAMENTO,DEVENDO SER USADO COMO SEU COMPLEMENTO,</t>
  </si>
  <si>
    <t>CONSIDERANDO A HORA IMPRODUTIVA DA BOMBA.</t>
  </si>
  <si>
    <t>ESGOTAMENTO DE AGUA DE SUBSOLO RESULTANTE DE INFILTRACAO OU</t>
  </si>
  <si>
    <t>ALAGAMENTO,USANDO MOTOR ELETRICO EM BOMBA DE 3HP,DIAMETRO DE</t>
  </si>
  <si>
    <t xml:space="preserve"> SUCCAO DE 1.1/2".ALTURA MANOMETRICA ATE 10,00M,MEDIDA PELO</t>
  </si>
  <si>
    <t>TEMPO DE FUNCIONAMENTO</t>
  </si>
  <si>
    <t xml:space="preserve"> SUCCAO DE 1.1/2",DEVENDO SER USADO COMO SEU COMPLEMENTO,CON</t>
  </si>
  <si>
    <t>SIDERANDO A HORA IMPRODUTIVA DA BOMBA.ALTURA MANOMETRICA ATE</t>
  </si>
  <si>
    <t xml:space="preserve"> 10,00M,MEDIDA PELO TEMPO DE FUNCIONAMENTO</t>
  </si>
  <si>
    <t>ESCORAMENTO SIMPLES,FECHADO,DE VALA DE POUCA PROFUNDIDADE(AT</t>
  </si>
  <si>
    <t>E 1,00M DE PROFUNDIDADE),INCLUSIVE FORNECIMENTO DOS MATERIAI</t>
  </si>
  <si>
    <t>S(PECAS DE MADEIRA DE 3ª-1.1/2"X9" E 3"X6")</t>
  </si>
  <si>
    <t>ESCORAMENTO SIMPLES,ABERTO,DE VALA DE POUCA PROFUNDIDADE(ATE</t>
  </si>
  <si>
    <t xml:space="preserve"> 1,00M DE PROFUNDIDADE),INCLUSIVE FORNECIMENTO DOS MATERIAIS</t>
  </si>
  <si>
    <t>(PECAS DE MADEIRA DE 3ª-1.1/2"X9" E 3"X6")</t>
  </si>
  <si>
    <t>S,COM ESGOTAMENTO MANUAL</t>
  </si>
  <si>
    <t>CHAPA DE ACO CARBONO SAE 1006/10 PERFURADA EM FUROS REDONDOS</t>
  </si>
  <si>
    <t xml:space="preserve"> ALTERNADOS LONGITUDINALMENTE,DIAMETRO DE 1,80MM,DISTANCIA E</t>
  </si>
  <si>
    <t>NTRE FUROS DE 2,55MM (DE CENTRO),NAS DIMENSOES DE(2000X1000X</t>
  </si>
  <si>
    <t>0,90)MM.FORNECIMENTO</t>
  </si>
  <si>
    <t>CHAPA DE ACO CARBONO SAE 1006/10,PERFURADA EM FUROS REDONDOS</t>
  </si>
  <si>
    <t>ALTERNADOS LONGITUDINALMENTE,DIAMETRO DE 6,35MM,DISTANCIA EN</t>
  </si>
  <si>
    <t>TRE FUROS DE 9,00MM (DE CENTRO),NAS DIMENSOES DE(2000X1000X1</t>
  </si>
  <si>
    <t>,5)MM.FORNECIMENTO</t>
  </si>
  <si>
    <t>CHAPA DE ACO CARBONO COMUM DE 3/8",PARA PASSAGEM DE VEICULOS</t>
  </si>
  <si>
    <t>,SOBRE VALAS EM TRAVESSIAS,COMPREENDENDO COLOCACAO,USO E RET</t>
  </si>
  <si>
    <t>IRADA,MEDIDA PELA AREA DE CHAPA,EM CADA APLICACAO</t>
  </si>
  <si>
    <t>IRADA,MEDIDA PELA AREA DE CHAPA,EM CADA APLICACAO,INCLUSIVE</t>
  </si>
  <si>
    <t>MOBILIZACAO,TRANSPORTE,CARGA E DESCARGA</t>
  </si>
  <si>
    <t>,SOBRE VALAS EM TRAVESSIAS,COMPREENDENDO SOMENTE A COLOCACAO</t>
  </si>
  <si>
    <t xml:space="preserve"> E RETIRADA,MEDIDA PELA AREA DE CHAPA,EM CADA APLICACAO</t>
  </si>
  <si>
    <t>ALUGUEL DE TRANSFORMADOR DE DISTRIBUICAO,TRIFASICO,60HZ,13,8</t>
  </si>
  <si>
    <t>KV-220/127V,30KVA</t>
  </si>
  <si>
    <t>KV-220/127V,45KVA</t>
  </si>
  <si>
    <t>KV-220/127V,75KVA</t>
  </si>
  <si>
    <t>KV-220/127V,112,5KVA</t>
  </si>
  <si>
    <t>KV-220/127V,150KVA</t>
  </si>
  <si>
    <t>KV-220/127KV,225KVA</t>
  </si>
  <si>
    <t>KV-220/127V,300KVA</t>
  </si>
  <si>
    <t>PORTICO EM ACO,PARA SUPORTE DE SINALIZACAO VERTICAL,COMPOSTO</t>
  </si>
  <si>
    <t xml:space="preserve"> POR 2(DUAS) COLUNAS TUBULARES,1(UMA) VIGA TRELICADA E CHUMB</t>
  </si>
  <si>
    <t>ADORES PARA FIXACAO,GALVANIZADO POR IMERSAO A QUENTE,COM ZIN</t>
  </si>
  <si>
    <t>CAO</t>
  </si>
  <si>
    <t>ACAO</t>
  </si>
  <si>
    <t>SEMIPORTICO EM ACO,BANDEIRA SIMPLES,PARA SUPORTE DE SINALIZA</t>
  </si>
  <si>
    <t>CAO VERTICAL,COMPOSTO POR 1(UMA) COLUNA TUBULAR,1(UMA) VIGA</t>
  </si>
  <si>
    <t>TRELICADA EM BALANCO E CHUMBADORES PARA FIXACAO,GALVANIZADO</t>
  </si>
  <si>
    <t>POR IMERSAO A QUENTE,COM ZINCAGEM MINIMA DE 350GR/M2 EM CADA</t>
  </si>
  <si>
    <t>SEMIPORTICO EM ACO,BANDEIRA DUPLA,PARA SUPORTE DE SINALIZACA</t>
  </si>
  <si>
    <t>O VERTICAL,COMPOSTO POR 1(UMA) COLUNA TUBULAR,2(DUAS) VIGAS</t>
  </si>
  <si>
    <t>TRELICADAS EM BALANCO E CHUMBADORES PARA FIXACAO,GALVANIZADO</t>
  </si>
  <si>
    <t xml:space="preserve"> POR IMERSAO A QUENTE,COM ZINCAGEM MINIMA DE 350GR/M2 EM CAD</t>
  </si>
  <si>
    <t>A VERTICAL,COMPOSTO POR 1(UMA) COLUNA TUBULAR,2(DUAS) VIGAS</t>
  </si>
  <si>
    <t>PLACA DE SINALIZACAO DE RODOVIAS,EM CHAPA DE ACO Nº16,TRATAD</t>
  </si>
  <si>
    <t>A QUIMICAMENTE,INCLUSIVE PINTURA COM METAL PRIMER NAS DUAS F</t>
  </si>
  <si>
    <t>ACES E ESMALTE SINTETICO PRETO NO VERSO.APLICACAO DE PELICUL</t>
  </si>
  <si>
    <t>AS REFLETIVAS NO GRAU TECNICO E PELICULA PARA LEGENDA FIXADA</t>
  </si>
  <si>
    <t xml:space="preserve"> ATRAVES DE CASTANHAS DUPLAS EM POSTE DE CONCRETO ARMADO.FOR</t>
  </si>
  <si>
    <t>NECIMENTO E COLOCACAO</t>
  </si>
  <si>
    <t>AS REFLETIVAS NO GRAU TECNICO,GRAU ALTA INTENSIDADE E PELICU</t>
  </si>
  <si>
    <t>LA PARA LEGENDA FIXADA ATRAVES DE CASTANHAS DUPLAS EM POSTE</t>
  </si>
  <si>
    <t>DE CONCRETO ARMADO.FORNECIMENTO E COLOCACAO</t>
  </si>
  <si>
    <t>AS REFLETIVAS NO GRAU TECNICO,GRAU DIAMANTE E PELICULA PARA</t>
  </si>
  <si>
    <t>LEGENDA FIXADA ATRAVES DE CASTANHAS DUPLAS EM POSTE DE CONCR</t>
  </si>
  <si>
    <t>ETO ARMADO.FORNECIMENTO E COLOCACAO</t>
  </si>
  <si>
    <t>AS REFLETIVAS NO GRAU TECNICO E PELICULA PARA LEGENDA FIXADO</t>
  </si>
  <si>
    <t xml:space="preserve"> EM UM OU DOIS POSTES DE MADEIRA DE LEI.FORNECIMENTO E COLOC</t>
  </si>
  <si>
    <t>LA PARA LEGENDA FIXADO EM UM OU DOIS POSTES DE MADEIRA DE LE</t>
  </si>
  <si>
    <t>I.FORNECIMENTO E COLOCACAO</t>
  </si>
  <si>
    <t>AS RELETIVAS NO GRAU TECNICO,GRAU DIAMANTE E PELICULA PARA L</t>
  </si>
  <si>
    <t>EGENDA FIXADO EM UM OU DOIS POSTES DE MADEIRA DE LEI.FORNECI</t>
  </si>
  <si>
    <t>SINALIZACAO HORIZONTAL,MECANICA,COM TINTA TERMOPLASTICA A BA</t>
  </si>
  <si>
    <t>SE DE RESINAS NATURAIS E/OU SINTETICAS,EM VIAS RODOVIARIAS,A</t>
  </si>
  <si>
    <t>SE DE RESINAS NATURAIS E/OU SINTETICAS,EM VIAS URBANAS,APLIC</t>
  </si>
  <si>
    <t>SINALIZACAO MANUAL DE FAIXAS E FIGURAS PARA PEDESTRES,COM TI</t>
  </si>
  <si>
    <t>NTA TERMOPLASTICA A BASE DE RESINAS NATURAIS E/OU SINTETICAS</t>
  </si>
  <si>
    <t>SINALIZACAO HORIZONTAL,MECANICA,COM TINTA A BASE DE RESINA A</t>
  </si>
  <si>
    <t>NTA A BASE DE RESINA ACRILICA,EM VIAS RODOVIARIAS,COM UTILIZ</t>
  </si>
  <si>
    <t>NTA A BASE DE RESINA ACRILICA,EM VIAS URBANAS,COM UTILIZACAO</t>
  </si>
  <si>
    <t xml:space="preserve"> DE PISTOLA PNEUMATICA(SPRAY),CONFORME NORMAS DO DER-RJ</t>
  </si>
  <si>
    <t>SONORIZADOR TIPO CALOTA,DIAMETRO 15CM,CONFECCIONADO EM RESIN</t>
  </si>
  <si>
    <t>A DE POLIESTER,COM ELEMENTOS REFLETIVOS E PINO DE FIXACAO.FO</t>
  </si>
  <si>
    <t>RNECIMENTO E COLOCACAO</t>
  </si>
  <si>
    <t>MINI-TACHAO CEGO,FUNDIDO,MEDINDO 220X100X40MM,CONSTITUIDO DE</t>
  </si>
  <si>
    <t xml:space="preserve"> UM CORPO A BASE DE RESINAS DE POLIESTER E FILERIZANTES MINE</t>
  </si>
  <si>
    <t>RAIS,COM TELA DE NYLON PARA ABSORCAO DE IMPACTOS E PINO DE A</t>
  </si>
  <si>
    <t>CO PARA MAIOR FIXACAO NO PAVIMENTO.FORNECIMENTO E COLOCACAO</t>
  </si>
  <si>
    <t>MINI-TACHAO REFLETIVO,MONODIRECIONAL,MEDINDO 220X100X40MM,SE</t>
  </si>
  <si>
    <t>US REFLETORES CONTEM 50 ESFERAS DE VIDRO LAPIDADO E ESPELHAD</t>
  </si>
  <si>
    <t>O,INCRUSTADOS EM "ABS",NAS CORES BRANCA E AMARELA.FORNECIMEN</t>
  </si>
  <si>
    <t>TO E COLOCACAO</t>
  </si>
  <si>
    <t>MINI-TACHAO REFLETIVO,BIDIRECIONAL,MEDINDO 220X100X40MM,SEUS</t>
  </si>
  <si>
    <t xml:space="preserve"> REFLETORES CONTEM 50 ESFERAS DE VIDRO LAPIDADO E ESPELHADO,</t>
  </si>
  <si>
    <t>INCRUSTADOS EM "ABS",NAS CORES BRANCA E AMARELA.FORNECIMENTO</t>
  </si>
  <si>
    <t>TACHAO CEGO,FUNDIDO,MEDINDO 230X125X45MM,CONSTITUIDO DE UM C</t>
  </si>
  <si>
    <t>ORPO A BASE DE RESINAS DE POLIESTER E FILERIZANTES MINERAIS,</t>
  </si>
  <si>
    <t>COM TELA DE NYLON PARA ABSORCAO DE IMPACTOS E PINO DE ACO PA</t>
  </si>
  <si>
    <t>RA MAIOR FIXACAO NO PAVIMENTO.FORNECIMENTO E COLOCACAO</t>
  </si>
  <si>
    <t>TACHAO MONODIRECIONAL,MEDINDO 230X125X45MM,SEUS REFLETORES C</t>
  </si>
  <si>
    <t>ONTEM 50 ESFERAS DE VIDRO LAPIDADO E ESPELHADO,INCRUSTADOS E</t>
  </si>
  <si>
    <t>M "ABS",NAS CORES BRANCA E AMARELA.FORNECIMENTO E COLOCACAO</t>
  </si>
  <si>
    <t>TACHAO BIDIRECIONAL,MEDINDO 230X125X45MM, SEUS REFLETORES CO</t>
  </si>
  <si>
    <t>NTEM 50 ESFERAS DE VIDRO LAPIDADO E ESPELHADO,INCRUSTADOS EM</t>
  </si>
  <si>
    <t xml:space="preserve"> "ABS",NAS CORES BRANCA E AMARELA.FORNECIMENTO E COLOCACAO</t>
  </si>
  <si>
    <t>TACHA REFLETIVA INJETADA EM "ABS",MONODIRECIONAL,MEDINDO 100</t>
  </si>
  <si>
    <t>X100X19,5MM,PINO DE ACO PARA MAIOR FIXACAO NO PAVIMENTO E SE</t>
  </si>
  <si>
    <t>US REFLETORES PODERAO CONTER:23 OU 24 ESFERAS DE VIDRO LAPID</t>
  </si>
  <si>
    <t>ADO E ESPELHADO,DIVERSAS CORES.FORNECIMENTO E COLOCACAO</t>
  </si>
  <si>
    <t>TACHA REFLETIVA INJETADA EM "ABS",BIDIRECIONAL,MEDINDO 100X1</t>
  </si>
  <si>
    <t>00X19,5MM,PINO DE ACO PARA MAIOR FIXACAO NO PAVIMENTO E SEUS</t>
  </si>
  <si>
    <t xml:space="preserve"> REFLETORES PODERAO CONTER:23 OU 24 ESFERAS DE VIDRO LAPIDAD</t>
  </si>
  <si>
    <t>O E ESPELHADO,DIVERSAS CORES.FORNECIMENTO E COLOCACAO</t>
  </si>
  <si>
    <t>SEGREGADORES DE FAIXAS DE ONIBUS,MEDINDO 450X155X70MM,CONSTI</t>
  </si>
  <si>
    <t>TUIDOS DE RESINAS DE POLIESTER SINTETICO E FILERIZANTES MINE</t>
  </si>
  <si>
    <t>RAIS,COM TELA DE NYLON PARA MAIOR ABSORCAO DE IMPACTOS,2 PIN</t>
  </si>
  <si>
    <t>OS DE ACO PARA MAIOR FIXACAO NO PAVIMENTO,SENDO SEU TOPO SUP</t>
  </si>
  <si>
    <t>ERIOR ARREDONDADO,EVITANDO ASSIM DANOS E RISCOS NOS PNEUS,NA</t>
  </si>
  <si>
    <t>S CORES BRANCA E AMARELA.FORNECIMENTO E COLOCACAO</t>
  </si>
  <si>
    <t>CORTE MECANICO COM MAQUINA FRESADORA,EM CONCRETO ASFALTICO,E</t>
  </si>
  <si>
    <t>M AREAS COM INTERFERENCIA TIPO TRILHOS OU TAMPOES,COM ESPESS</t>
  </si>
  <si>
    <t>URA ATE 5CM,INCLUSIVE COLETA DO MATERIAL FRESADO EM CAMINHO</t>
  </si>
  <si>
    <t>BASCULANTE,EXCLUSIVE TRANSPORTE PARA FORA DO CANTEIRO DE OBR</t>
  </si>
  <si>
    <t>A (VIDE FAMILIA 04.005).O ITEM INCLUI MAO-DE-OBRA COM HORARI</t>
  </si>
  <si>
    <t>O DIURNO</t>
  </si>
  <si>
    <t>URA DE ATE 5CM,INCLUSIVE COLETA DO MATERIAL FRESADO EM CAMIN</t>
  </si>
  <si>
    <t>HAO BASCULANTE,EXCLUSIVE TRANSPORTE PARA FORA DO CANTEIRO DE</t>
  </si>
  <si>
    <t>OBRA(VIDE FAMILIA 04.005).O ITEM INCLUI MAO-DE-OBRA COM ADIC</t>
  </si>
  <si>
    <t>IONAL NOTURNO</t>
  </si>
  <si>
    <t>M AREAS SEM INTERFERENCIA,COM ESPESSURA DE ATE 5CM,INCLUSIVE</t>
  </si>
  <si>
    <t xml:space="preserve"> COLETA DO MATERIAL FRESADO EM CAMINHAO BASCULANTE,EXCLUSIVE</t>
  </si>
  <si>
    <t xml:space="preserve"> TRANSPORTE PARA FORA DO CANTEIRO DE OBRA(VIDE FAMILIA 04.00</t>
  </si>
  <si>
    <t>5).O ITEM INCLUI MAO-DE-OBRA COM HORARIO DIURNO</t>
  </si>
  <si>
    <t>COLETA DO MATERIAL FRESADO EM CAMINHAO BASCULANTE, EXCLUSIVE</t>
  </si>
  <si>
    <t xml:space="preserve"> TRANSPORTE PARA FORA DO CANTEIRO DE OBRA. (VIDE FAMILIA 04.</t>
  </si>
  <si>
    <t>005) O ITEM INCLUI MAO DE OBRA COM ADICIONAL NOTURNO</t>
  </si>
  <si>
    <t>URA ATE 10CM,INCLUSIVE COLETA DO MATERIAL FRESADO EM CAMINHA</t>
  </si>
  <si>
    <t>O BASCULANTE,EXCLUSIVE TRANSPORTE PARA FORA DO CANTEIRO DE O</t>
  </si>
  <si>
    <t>BRA(VIDE FAMILIA 04.005).O ITEM INCLUI MAO-DE-OBRA COM HORAR</t>
  </si>
  <si>
    <t>IO DIURNO</t>
  </si>
  <si>
    <t>URA DE ATE 10CM,INCLUSIVE COLETA DO MATERIAL FRESADO EM CAMI</t>
  </si>
  <si>
    <t>NHAO BASCULANTE,EXCLUSIVE TRANSPORTE PARA FORA DO CANTEIRO D</t>
  </si>
  <si>
    <t>E OBRA(VIDE FAMILIA 04.005).O ITEM INCLUI MAO-DE-OBRA COM AD</t>
  </si>
  <si>
    <t>ICIONAL NOTURNO</t>
  </si>
  <si>
    <t>M AREAS SEM INTERFERENCIA,COM ESPESSURA DE ATE 10CM,INCLUSIV</t>
  </si>
  <si>
    <t>E COLETA DO MATERIAL FRESADO EM CAMINHAO BASCULANTE,EXCLUSIV</t>
  </si>
  <si>
    <t>E TRANSPORTE PARA FORA DO CANTEIRO DE OBRA(VIDE FAMILIA 04.0</t>
  </si>
  <si>
    <t>05).O ITEM INCLUI MAO-DE-OBRA COM HORARIO DIURNO</t>
  </si>
  <si>
    <t>CORTE MECANICO COM MAQUINA FRESADORA, EM CONCRETO ASFALTICO,</t>
  </si>
  <si>
    <t>EM AREAS SEM INTERFERENCIA,COM ESPESSURA DE ATE 10CM,INCLUSI</t>
  </si>
  <si>
    <t>VE COLETA DO MATERIAL FRESADO EM CAMINHAO BASCULANTE,EXCLUSI</t>
  </si>
  <si>
    <t>VE TRANSPORTE PARA FORA DO CANTEIRO DE OBRA(VIDE FAMILIA 04.</t>
  </si>
  <si>
    <t>005).O ITEM INCLUI MAO-DE-OBRA COM ADICIONAL NOTURNO</t>
  </si>
  <si>
    <t>SOLDA DE TOPO,DESCENDENTE,EM CHAPA DE ACO CHANFRADA DE 3/16"</t>
  </si>
  <si>
    <t xml:space="preserve"> DE ESPESSURA,PARA SERVICO DE ASSENTAMENTO DE TUBULACAO OU P</t>
  </si>
  <si>
    <t>ECA DE ACO,UTILIZANDO CONVERSOR MOVIDO A OLEO DIESEL</t>
  </si>
  <si>
    <t>ECA DE ACO,UTILIZANDO MAQUINA DE SOLDA ELETROMOTORIZADA</t>
  </si>
  <si>
    <t>SOLDA DE TOPO,DESCENDENTE,EM CHAPA DE ACO CHANFRADA DE 1/4"</t>
  </si>
  <si>
    <t>DE ESPESSURA,PARA SERVICO DE ASSENTAMENTO DE TUBULACAO OU PE</t>
  </si>
  <si>
    <t>CA DE ACO,UTILIZANDO CONVERSOR MOVIDO A OLEO DIESEL</t>
  </si>
  <si>
    <t>CA DE ACO,UTILIZANDO MAQUINA DE SOLDA ELETROMOTORIZADA</t>
  </si>
  <si>
    <t>SOLDA DE TOPO,DESCENDENTE,EM CHAPA DE ACO CHANFRADA DE 5/16"</t>
  </si>
  <si>
    <t>SOLDA DE TOPO,DESCENDENTE,EM CHAPA DE ACO CHANFRADA DE 3/8"</t>
  </si>
  <si>
    <t>SOLDA DE TOPO,DESCENDENTE,EM CHAPA DE ACO CHANFRADA DE 1/2"</t>
  </si>
  <si>
    <t>SOLDA DE TOPO,DESCENDENTE,EM CHAPA DE ACO CHANFRADA DE 5/8"</t>
  </si>
  <si>
    <t>SOLDA DE TOPO,DESCENDENTE,EM CHAPA ACO CHANFRADA A 30°,DE 1/</t>
  </si>
  <si>
    <t>4" DE ESPESSURA,UTILIZANDO CONVERSOR ELETROMOTORIZADO,E ADMI</t>
  </si>
  <si>
    <t>TINDO UM TEMPO PRODUTIVO DE 75%</t>
  </si>
  <si>
    <t>SOLDA DE TOPO,DESCENDENTE,EM CHAPA DE ACO CHANFRADA A 30°,DE</t>
  </si>
  <si>
    <t xml:space="preserve"> 1/4" DE ESPESSURA,UTILIZANDO MAQUINA DE SOLDA A OLEO DIESEL</t>
  </si>
  <si>
    <t xml:space="preserve"> 5/16" DE ESPESSURA,UTILIZANDO CONVERSOR ELETROMOTORIZADO,E</t>
  </si>
  <si>
    <t>ADMITINDO UM TEMPO PRODUTIVO DE 75%</t>
  </si>
  <si>
    <t xml:space="preserve"> 5/16" DE ESPESSURA,UTILIZANDO MAQUINA DE SOLDA A OLEO DIESE</t>
  </si>
  <si>
    <t xml:space="preserve"> 3/8" DE ESPESSURA,UTILIZANDO CONVERSOR ELETROMOTORIZADO,E A</t>
  </si>
  <si>
    <t>DMITINDO UM TEMPO PRODUTIVO DE 75%</t>
  </si>
  <si>
    <t xml:space="preserve"> 3/8" DE ESPESSURA,UTILIZANDO MAQUINA DE SOLDA A OLEO DIESEL</t>
  </si>
  <si>
    <t xml:space="preserve"> 1/2" DE ESPESSURA,UTILIZANDO CONVERSOR ELETROMOTORIZADO,E A</t>
  </si>
  <si>
    <t xml:space="preserve"> 1/2" DE ESPESSURA,UTILIZANDO MAQUINA DE SOLDA A OLEO DIESEL</t>
  </si>
  <si>
    <t>CORTE COM MACARICO MANUAL DE OXIACETILENO,EM CHAPA DE ACO NA</t>
  </si>
  <si>
    <t xml:space="preserve"> ESPESSURA DE 1/4"</t>
  </si>
  <si>
    <t xml:space="preserve"> ESPESSURA DE 5/16"</t>
  </si>
  <si>
    <t xml:space="preserve"> ESPESSURA DE 3/8"</t>
  </si>
  <si>
    <t xml:space="preserve"> ESPESSURA DE 1/2"</t>
  </si>
  <si>
    <t>SOLDA DE TOPO,EM TUBOS DE ACO GALVANIZADO NO DIAMETRO DE 1/2</t>
  </si>
  <si>
    <t>",UTILIZANDO CONVERSOR ELETRICO,INCLUSIVE CORTE E/OU CHANFRO</t>
  </si>
  <si>
    <t xml:space="preserve"> DAS EXTREMIDADES</t>
  </si>
  <si>
    <t>SOLDA DE TOPO,EM TUBOS DE ACO GALVANIZADO NO DIAMETRO DE 3/4</t>
  </si>
  <si>
    <t>SOLDA DE TOPO,EM TUBOS DE ACO GALVANIZADO NO DIAMETRO DE 1",</t>
  </si>
  <si>
    <t>UTILIZANDO CONVERSOR ELETRICO,INCLUSIVE CORTE E/OU CHANFRO D</t>
  </si>
  <si>
    <t>AS EXTREMIDADES</t>
  </si>
  <si>
    <t>SOLDA DE TOPO,EM TUBOS DE ACO GALVANIZADO NO DIAMETRO DE 1.1</t>
  </si>
  <si>
    <t>/4",UTILIZANDO CONVERSOR ELETRICO,INCLUSIVE CORTE E/OU CHANF</t>
  </si>
  <si>
    <t>RO DAS EXTREMIDADES</t>
  </si>
  <si>
    <t>SOLDO DO TOPO,EM TUBOS DE ACO GALVANIZADO NO DIAMETRO DE 1.1</t>
  </si>
  <si>
    <t>/2",UTILIZANDO CONVERSOR ELETRICO,INCLUSIVE CORTE E/OU CHANF</t>
  </si>
  <si>
    <t>SOLDA DE TOPO,EM TUBOS DE ACO GALVANIZADO NO DIAMETRO DE 2",</t>
  </si>
  <si>
    <t>ALUGUEL PRODUTIVO DE BROCA DE METAL DURO,TIPO K-12/40,COM CO</t>
  </si>
  <si>
    <t>MPRIMENTO DE 0,80M,PARA PERFURATRIZ PNEUMATICA</t>
  </si>
  <si>
    <t>ALUGUEL PRODUTIVO DE BROCA DE METAL DURO,TIPO K-12/39,COM CO</t>
  </si>
  <si>
    <t>MPRIMENTO DE 1,60M,PARA PERFURATRIZ PNEUMATICA</t>
  </si>
  <si>
    <t>ALUGUEL PRODUTIVO DE BROCA DE METAL DURO,TIPO K-12/38,COM CO</t>
  </si>
  <si>
    <t>MPRIMENTO DE 2,40M,PARA PERFURATRIZ PNEUMATICA</t>
  </si>
  <si>
    <t>ALUGUEL PRODUTIVO DE BROCA DE METAL DURO,TIPO K-12/37,COM CO</t>
  </si>
  <si>
    <t>MPRIMENTO DE 3,20M,PARA PERFURATRIZ PNEUMATICA</t>
  </si>
  <si>
    <t>ALUGUEL PRODUTIVO DE BROCA DE METAL DURO,TIPO K-12/36,COM CO</t>
  </si>
  <si>
    <t>MPRIMENTO DE 4,00M,PARA PERFURATRIZ PNEUMATICA</t>
  </si>
  <si>
    <t>ALUGUEL PRODUTIVO DE BROCA DE METAL DURO,TIPO K-12/35,COM CO</t>
  </si>
  <si>
    <t>MPRIMENTO DE 4,80M,PARA PERFURATRIZ PNEUMATICA</t>
  </si>
  <si>
    <t>ALUGUEL PRODUTIVO DE BROCA DE METAL DURO,TIPO K-12/34,COM CO</t>
  </si>
  <si>
    <t>MPRIMENTO DE 5,60M,PARA PERFURATRIZ PNEUMATICA</t>
  </si>
  <si>
    <t>ALUGUEL PRODUTIVO DE BROCA DE METAL DURO,TIPO K-12/33,COM CO</t>
  </si>
  <si>
    <t>MPRIMENTO DE 6,40M,PARA PERFURATRIZ PNEUMATICA</t>
  </si>
  <si>
    <t>ENCHIMENTO DE VAO SOBRE ABOBADA DE TUNEL,COM PEDRA-DE-MAO JO</t>
  </si>
  <si>
    <t>GADA,INCLUSIVE FORNECIMENTO DESTA</t>
  </si>
  <si>
    <t>ENCHIMENTO DE VAO SOBRE ABOBADA DE TUNEL,COM PEDRA-DE-MAO AR</t>
  </si>
  <si>
    <t>RUMADA,INCLUSIVE FORNECIMENTO DESTA</t>
  </si>
  <si>
    <t>ARRUMACAO DE MATERIAL ROCHOSO,EM BLOCOS DE ATE 15KG,EM PILHA</t>
  </si>
  <si>
    <t>S REGULARES,REFERINDO-SE O CUSTO AO MATERIAL SOLTO,EXCLUSIVE</t>
  </si>
  <si>
    <t xml:space="preserve"> ESTE</t>
  </si>
  <si>
    <t xml:space="preserve"> 3"X3",COM 2,00M DE ALTURA LIVRE E 0,50M ENTERRADOS,ESPACADO</t>
  </si>
  <si>
    <t>S DE 3,00M,COM 7 FIOS CORRIDOS DE ARAME FARPADO Nº14.FORNECI</t>
  </si>
  <si>
    <t xml:space="preserve"> 3"X3",COM 1,50M DE ALTURA LIVRE E 0,50M ENTERRADOS,ESPACADO</t>
  </si>
  <si>
    <t>S DE 3,00M,COM 5 FIOS CORRIDOS DE ARAME FARPADO Nº14.FORNECI</t>
  </si>
  <si>
    <t>CERCA DE VEDACAO ESTRUTURADA EM PECAS DE MADEIRA DE 3"X3",FO</t>
  </si>
  <si>
    <t>RMANDO QUADROS DE 2,00X2,00M,COM TRAVESSA INFERIOR A 12,5CM</t>
  </si>
  <si>
    <t>DO SOLO,REVESTIDOS COM TELA GALVANIZADA DE ARAME Nº12,COM MA</t>
  </si>
  <si>
    <t>LHA LOSANGO DE 8X8CM,SENDO O MADEIRAMENTO PINTADO COM DUAS D</t>
  </si>
  <si>
    <t>EMAOS DE IMUNIZANTE FUNGICIDA A BASE DE OLEO DE CREOSOTO,ANT</t>
  </si>
  <si>
    <t>ES DA COLOCACAO.FORNECIMENTO E COLOCACAO</t>
  </si>
  <si>
    <t>,00M DE ALTURA LIVRE,0,50M ENTERRADOS,ESPACADOS DE 3,00M,COM</t>
  </si>
  <si>
    <t xml:space="preserve"> 4 FIOS DE ARAME FARPADO.FORNECIMENTO E COLOCACAO</t>
  </si>
  <si>
    <t>CERCA DE SARRAFOS VERTICAIS DE MADEIRA DE LEI,2X4CM,E 120CM</t>
  </si>
  <si>
    <t>DE ALTURA,PREGADOS SOBRE SARRAFOS HORIZONTAIS DE 5X5CM,A CAD</t>
  </si>
  <si>
    <t>A 8CM,CENTRO A CENTRO,APOIADOS SOBRE MONTANTES DE 7,5X7,5CM,</t>
  </si>
  <si>
    <t>ESPACADOS DE 2,00M.FORNECIMENTO E COLOCACAO</t>
  </si>
  <si>
    <t>CERCA DE ARAME FARPADO,CONSTITUIDA DE 4 FIOS DE ARAME GALVAN</t>
  </si>
  <si>
    <t>IZADO,DE 2MM DE ESPESSURA,EXCLUSIVE ESTICADORES E POSTES.FOR</t>
  </si>
  <si>
    <t>IZADO,DE 2MM DE ESPESSURA,INCLUSIVE FORNECIMENTO E ASSENTAME</t>
  </si>
  <si>
    <t>CERCA DIVISORIA EM MADEIRA DE REFLORESTAMENTO,TRATADA,MODULO</t>
  </si>
  <si>
    <t xml:space="preserve"> DE 12,30M,COM DIAMETRO DE 0,15M,ALTURA VARIAVEL DE 1M A 1,5</t>
  </si>
  <si>
    <t>0M LIVRE,1M ENTERRADO,ESPACADOS DE 1,35M COM 5 FIOS CORRIDOS</t>
  </si>
  <si>
    <t xml:space="preserve"> DE ARAME GALVANIZADO Nº12(MODULO)</t>
  </si>
  <si>
    <t>CERCA DE ARAME FARPADO Nº14 COM 4 FIOS FIXADOS EM CANTONEIRA</t>
  </si>
  <si>
    <t>S DE ACO DE 2.1/2"X2.1/2",FINCADAS SOBRE MURO EXISTENTE A CA</t>
  </si>
  <si>
    <t>DA 2,00M,COM 1,00M DE ALTURA UTIL,INCLUSIVE PINTURA DOS PERF</t>
  </si>
  <si>
    <t>IS E ANDAIME</t>
  </si>
  <si>
    <t>CERCA DE ARAME FARPADO Nº14 COM 6 FIOS FIXADOS EM CANTONEIRA</t>
  </si>
  <si>
    <t>DA 2,00M,COM 1,50M DE ALTURA UTIL,INCLUSIVE PINTURA DOS PERF</t>
  </si>
  <si>
    <t>ARAME FARPADO COLOCADO,INCLUSIVE ARAME LISO GALVANIZADO PARA</t>
  </si>
  <si>
    <t xml:space="preserve"> AMARRACAO,MEDIDO PELO PESO INCORPORADO DE ARAME FARPADO.FOR</t>
  </si>
  <si>
    <t>BARREIRA DE PROTECAO PERIMETRAL,TIPO OURICO,EM ACO INOXIDAVE</t>
  </si>
  <si>
    <t>L.FORNECIMENTO E COLOCACAO</t>
  </si>
  <si>
    <t>BARREIRA DE PROTECAO,TIPO CONCERTINA,COM DIAMETRO DE ESPIRAL</t>
  </si>
  <si>
    <t xml:space="preserve"> 450MM,MODELO SIMPLES,LAMINAS DE 30MM COM 54 ESPIRAIS E 22 L</t>
  </si>
  <si>
    <t>AMINAS POR ESPIRAIS,FIO 3MM EM ACO GALVANIZADO.FORNECIMENTO</t>
  </si>
  <si>
    <t>E COLOCACAO</t>
  </si>
  <si>
    <t xml:space="preserve"> 450MM,MODELO DUPLO,LAMINAS DE 30MM COM 54 ESPIRAIS E 22 LAM</t>
  </si>
  <si>
    <t>INAS POR ESPIRAS,FIO DE 3MM EM ACO GALVANIZADO,3 CHIPS POR E</t>
  </si>
  <si>
    <t>SPIRAL.FORNECIMENTO E COLOCACAO</t>
  </si>
  <si>
    <t>RASPAGEM,CALAFETACAO E ENCERAMENTO DE PISO DE TACOS COMUNS O</t>
  </si>
  <si>
    <t>U SOALHO DE MADEIRA,COM UMA DEMAO DE CERA</t>
  </si>
  <si>
    <t>RASPAGEM,CALAFETACAO E APLICACAO DE TRES DEMAOS DE RESINA LI</t>
  </si>
  <si>
    <t>QUIDA A BASE DE UREIA-FORMOL,EM TACOS OU SOALHO DE MADEIRA</t>
  </si>
  <si>
    <t>O E COLOCACAO</t>
  </si>
  <si>
    <t>M.FORNECIMENTO E COLOCACAO</t>
  </si>
  <si>
    <t>PLACA DE INAUGURACAO EM LATAO COM ESPESSURA MINIMA DE 3MM,GR</t>
  </si>
  <si>
    <t>AVACAO POSITIVA E NEGATIVA,ACABAMENTO NAS BORDAS POR ABRASAO</t>
  </si>
  <si>
    <t>,GRAVADA COM PINTURA NAS LOGOMARCAS PELO SISTEMA DE EXPOSICA</t>
  </si>
  <si>
    <t>O DE LUZ,FIXADAS COM PARAFUSOS COM ACABAMENTO DAS CABECAS EM</t>
  </si>
  <si>
    <t xml:space="preserve"> LATAO,INCLUSIVE CORTINA DE VELUDO PARA DESCERRAMENTO COM FI</t>
  </si>
  <si>
    <t>TA DE CETIM.FORNECIMENTO E COLOCACAO</t>
  </si>
  <si>
    <t>COLOCACAO</t>
  </si>
  <si>
    <t>PLACA DE ACRILICO,DESENHADA,INDICANDO SANITARIO MASCULINO OU</t>
  </si>
  <si>
    <t>.FORNECIMENTO E COLOCACAO</t>
  </si>
  <si>
    <t>PLACAS DE IDENTIFICACAO DE MONUMENTOS HISTORICOS EM BRONZE C</t>
  </si>
  <si>
    <t>OM AS DIMENSOES DE (35X50)CM,EXCLUSIVE PEDESTAL DE CONCRETO.</t>
  </si>
  <si>
    <t>FORNECIMENTO E COLOCACAO</t>
  </si>
  <si>
    <t>OM AS DIMENSOES DE(35X50)CM,INCLUSIVE PEDESTAL DE CONCRETO.F</t>
  </si>
  <si>
    <t>ORNECIMENTO E COLOCACAO</t>
  </si>
  <si>
    <t>PLACA DE IDENTIFICACAO MONUMENTOS E/OU ARVORES NOTAVEIS(15,5</t>
  </si>
  <si>
    <t>X15)CM,ACO ESCOVADO C/IMPRESSAO EM CORROSAO A ACIDO EM BAIXO</t>
  </si>
  <si>
    <t xml:space="preserve"> RELEVO,COR DOS TEXTOS EM PRETO 100% E MARCAS EM CORES,TIPOL</t>
  </si>
  <si>
    <t>OGIA OTTWA OU SIMILAR,FIXACAO SOBRE TUBO DE FERRO GALVANIZAD</t>
  </si>
  <si>
    <t>O 1.1/2" E ALTURA DE 100CM,PINTADO PRETO FOSCO,C/BANDEJA INC</t>
  </si>
  <si>
    <t>LINADA 30º COM A MESMA MEDIDA DA PLACA.FORNECIMENTO E COLOC.</t>
  </si>
  <si>
    <t>05.054.0100-0</t>
  </si>
  <si>
    <t>PLACA FOTOLUMINESCENTE DE SINALIZACAO DE SEGURANCA CONTRA IN</t>
  </si>
  <si>
    <t>CENDIO,PARA SAIDA DE EMERGENCIA,EM PVC ANTICHAMA,DIMENSOES A</t>
  </si>
  <si>
    <t>05.054.0100-A</t>
  </si>
  <si>
    <t>05.054.0102-0</t>
  </si>
  <si>
    <t>05.054.0102-A</t>
  </si>
  <si>
    <t>05.054.0103-0</t>
  </si>
  <si>
    <t>CENDIO,PARA INDICACAO DE NUMERO DE PAVIMENTOS,EM PVC ANTICHA</t>
  </si>
  <si>
    <t>05.054.0103-A</t>
  </si>
  <si>
    <t>05.054.0104-0</t>
  </si>
  <si>
    <t>CENDIO,PARA INDICACAO CONTINUADA DE ROTA DE FUGA,EM PVC ANTI</t>
  </si>
  <si>
    <t>05.054.0104-A</t>
  </si>
  <si>
    <t>05.054.0105-0</t>
  </si>
  <si>
    <t>CENDIO,PARA EQUIPAMENTOS DE COMBATE A INCENDIO E ALARME,EM P</t>
  </si>
  <si>
    <t>05.054.0105-A</t>
  </si>
  <si>
    <t>05.054.0110-0</t>
  </si>
  <si>
    <t>05.054.0110-A</t>
  </si>
  <si>
    <t>05.054.0115-0</t>
  </si>
  <si>
    <t>05.054.0115-A</t>
  </si>
  <si>
    <t>05.054.0120-0</t>
  </si>
  <si>
    <t>CENDIO,DE PROIBICAO,EM PVC ANTICHAMA,FORMA CIRCULAR,DIAMETRO</t>
  </si>
  <si>
    <t>IMENTO E COLOCACAO</t>
  </si>
  <si>
    <t>05.054.0120-A</t>
  </si>
  <si>
    <t>05.054.0130-0</t>
  </si>
  <si>
    <t>CENDIO,DE ALERTA,EM PVC ANTICHAMA,FORMA TRIANGULAR,DIMENSAO</t>
  </si>
  <si>
    <t>05.054.0130-A</t>
  </si>
  <si>
    <t>OCACAO</t>
  </si>
  <si>
    <t>CACAO</t>
  </si>
  <si>
    <t>CAO.FORNECIMENTO E COLOCACAO</t>
  </si>
  <si>
    <t>PLACA DE FERRO ESMALTADO DE 12X18CM COM NUMERACAO PARA IDENT</t>
  </si>
  <si>
    <t>IFICACAO DE IMOVEL EM LOGRADOURO.FORNECIMENTO E COLOCACAO</t>
  </si>
  <si>
    <t>PLACA DE FERRO ESMALTADO FORMA ELIPTICA,Nº13,PARA IDENTIFICA</t>
  </si>
  <si>
    <t>CAO DE MARCADOR,DE LUZ OU GAS OU OUTRO,EM CONJUNTO HABITACIO</t>
  </si>
  <si>
    <t>NAL.FORNECIMENTO E COLOCACAO</t>
  </si>
  <si>
    <t>PLACA DE IDENTIFICACAO EM ACO INOXIDAVEL,ESCRITA EM BRAILLE,</t>
  </si>
  <si>
    <t>MEDINDO 8X25CM.FORNECIMENTO E COLOCACAO</t>
  </si>
  <si>
    <t>MAPA TATIL(BRAILLE/RELEVO) EM ACRILICO,MEDINDO 54X39CM,PARA</t>
  </si>
  <si>
    <t>SINALIZACAO E LOCALIZACAO DE AMBIENTES,EXCLUSIVE PEDESTAL.FO</t>
  </si>
  <si>
    <t>ANEL TATIL DE TEXTURA CONSTRASTANTE (BORRACHA) E,PLACA TATIL</t>
  </si>
  <si>
    <t xml:space="preserve"> DE ALUMINIO EM BRAILE 10X3CM, PARA SINALIZACAO DE CORRIMAOS</t>
  </si>
  <si>
    <t>,PARA PESSOAS COM NECESSIDADES ESPECIFICAS.FORNECIMENTO E CO</t>
  </si>
  <si>
    <t>LOCACAO</t>
  </si>
  <si>
    <t>PLASTICO NA COR PRETA,DESTINADO A PROTECAO DE TELHADOS,MOVEI</t>
  </si>
  <si>
    <t>S E PISOS,COM 0,15MM DE ESPESSURA,REUTILIZADO 5 VEZES,INCLUS</t>
  </si>
  <si>
    <t>IVE RETIRADA.FORNECIMENTO E COLOCACAO</t>
  </si>
  <si>
    <t>LONA TIPO LEVE PARA PROTECAO DE TELHADOS,REUTILIZADO 2 VEZES</t>
  </si>
  <si>
    <t>,INCLUSIVE RETIRADA.FORNECIMENTO E COLOCACAO</t>
  </si>
  <si>
    <t>LONA DE POLIETILENO(LONA TERREIRO)COM ESPESSURA DE 0,20MM PA</t>
  </si>
  <si>
    <t>RA IMPERMEABILIZACAO DE SOLO,MEDIDA PELA AREA COBERTA,INCLUS</t>
  </si>
  <si>
    <t>IVE PERDAS E TRANSPASSE</t>
  </si>
  <si>
    <t>PLASTICO BOLHAO,BOLHA DIAMETRO DE 25MM E LARGURA DE 1,30M.FO</t>
  </si>
  <si>
    <t>CRAVACAO DE PERFIL "H" DE 6"X6",1ª ALMA,ATE 4,50M DE COMPRIM</t>
  </si>
  <si>
    <t>ENTO,ADMITINDO-SE SUA UTILIZACAO 6 VEZES,PARA EXECUCAO DE PR</t>
  </si>
  <si>
    <t>ANCHADA HORIZONTAL,INCLUSIVE FORNECIMENTO.CONSIDERA-SE A CRA</t>
  </si>
  <si>
    <t>VACAO COM BATE-ESTACAS E RETIRADA COM PORTICO MOVEL,TRANSPOR</t>
  </si>
  <si>
    <t>TE INTERNO COM TRATOR E LIMPEZA DO PERFIL APOS CADA UTILIZAC</t>
  </si>
  <si>
    <t>ENTO,ADMITINDO-SE SUA UTILIZACAO 4 VEZES,P/EXEC.DE PRANCHADA</t>
  </si>
  <si>
    <t xml:space="preserve"> HORIZ.,INCL.FORN.CONSIDERA-SE A CRAVACAO C/BATE-ESTACAS E R</t>
  </si>
  <si>
    <t>ETIRADA C/PORTICO MOVEL DEPOIS DA REDUCAO DO ATRITO,EMPREGAN</t>
  </si>
  <si>
    <t>DO-SE MACACOS,TRANSP.INT.C/TRATOR E LIMPEZA DO PERFIL APOS C</t>
  </si>
  <si>
    <t>ADA UTILIZACAO</t>
  </si>
  <si>
    <t>CRAVACAO DE PERFIL "H" DE 6"X6",1ª ALMA,ATE 9,00M DE COMPRIM</t>
  </si>
  <si>
    <t>ENTO,ADMITINDO-SE SUA UTILIZACAO 5 VEZES,PARA EXECUCAO DE PR</t>
  </si>
  <si>
    <t>VACAO COM BATE-ESTACAS E RETIRADA COM ESCAVADEIRA,TRANSPORTE</t>
  </si>
  <si>
    <t xml:space="preserve"> INTERNO COM TRATOR E LIMPEZA DO PERFIL APOS CADA UTILIZACAO</t>
  </si>
  <si>
    <t>ENTO,ADMITINDO-SE SUA UTILIZACAO 3 VEZES,PARA EXEC.DE PRANCH</t>
  </si>
  <si>
    <t>ADA HORIZ.,INCL.FORN.CONSIDERA-SE A CRAVACAO C/BATE-ESTACAS</t>
  </si>
  <si>
    <t xml:space="preserve">  E RETIRADA C/ESCAVADEIRA DEPOIS DA REDUCAO DO ATRITO,EMPRE</t>
  </si>
  <si>
    <t>GANDO-SE MACACOS,TRANSP.INT.C/TRATOR E LIMPEZA DO PERFIL APO</t>
  </si>
  <si>
    <t>S CADA UTILIZACAO</t>
  </si>
  <si>
    <t>ESCORAMENTO DE VALAS EM PRANCHADA HORIZONTAL,EMPREGANDO-SE M</t>
  </si>
  <si>
    <t>ADEIRA DE 3ª E PERFIL METALICO "H" DE 6"X6",REUTILIZADOS EM</t>
  </si>
  <si>
    <t>5 VEZES,INCLUSIVE FORNECIMENTO DE TODOS OS MATERIAIS,COLOCAC</t>
  </si>
  <si>
    <t>AO E RETIRADA</t>
  </si>
  <si>
    <t>ESCORAMENTO MISTO DE PRANCHADA HORIZONTAL ATE 8M DE PROFUNDI</t>
  </si>
  <si>
    <t>DADE COM PRANCHAS DE MADEIRA,ESTACAS E LONGARINAS DE ACO I D</t>
  </si>
  <si>
    <t>E 10",ESTRONCAS DE DUPLO I DE 8",COMPREENDENDO FORNECIMENTO,</t>
  </si>
  <si>
    <t>COLOCACAO E RETIRADA DE TODOS OS COMPONENTES COM REAPROVEITA</t>
  </si>
  <si>
    <t>MENTO DESTES</t>
  </si>
  <si>
    <t>ENSECADEIRA DE ESTACAS-PRANCHAS DE ACO EM CAVAS OU VALAS COM</t>
  </si>
  <si>
    <t xml:space="preserve"> PROFUNDIDADE ATE 4,00M.O CUSTO INCLUI O FORNECIMENTO,EXECUC</t>
  </si>
  <si>
    <t>AO E RETIRADA DE TODOS OS MATERIAIS,CONSIDERANDO A REUTILIZA</t>
  </si>
  <si>
    <t>CAO DE 60 VEZES PARA ESTACAS-PRANCHAS E 10 VEZES PARA GUIAS</t>
  </si>
  <si>
    <t>E ESTRONCAS DE MADEIRA,EXCL.ESCAVACAO.MEDICAO DO SERVICO SER</t>
  </si>
  <si>
    <t>A PELA SUPERFICIE UTIL COBRINDO PAREDES DAS CAVAS OU VALAS</t>
  </si>
  <si>
    <t>CAO DE 40 VEZES PARA ESTACAS-PRANCHAS E 10 VEZES PARA GUIAS</t>
  </si>
  <si>
    <t>CAO DE 15 VEZES PARA ESTACAS-PRANCHAS E 10 VEZES PARA GUIAS</t>
  </si>
  <si>
    <t xml:space="preserve"> PROFUNDIDADE ATE 5,00M.O CUSTO INCLUI O FORNECIMENTO,EXECUC</t>
  </si>
  <si>
    <t xml:space="preserve"> PROFUNDIDADE ATE 6,00M.O CUSTO INCLUI O FORNECIMENTO,EXECUC</t>
  </si>
  <si>
    <t xml:space="preserve"> PROFUNDIDADE ATE 4,00M.CUSTO INCLUI FORNECIMENTO,EXECUCAO E</t>
  </si>
  <si>
    <t xml:space="preserve"> RETIRADA DE TODOS OS MATERIAIS,CONSIDERANDO A REUTILIZACAO</t>
  </si>
  <si>
    <t>DE 60 VEZES PARA ESTACAS-PRANCHAS E 60 VEZES PARA GUIAS E ES</t>
  </si>
  <si>
    <t>TRONCAS DE PERFIL"I"DE ACO,EXCL.ESCAVACAO.MEDICAO SERVICO SE</t>
  </si>
  <si>
    <t>RA PELA SUPERFICIE UTIL COBRINDO PAREDES DAS CAVAS OU VALAS</t>
  </si>
  <si>
    <t>DE 40 VEZES PARA ESTACAS-PRANCHAS E 60 VEZES PARA GUIAS E ES</t>
  </si>
  <si>
    <t>DE 15 VEZES PARA ESTACAS-PRANCHAS E 60 VEZES PARA GUIAS E ES</t>
  </si>
  <si>
    <t xml:space="preserve"> PROFUNDIDADE ATE 5,00M.CUSTO INCLUI FORNECIMENTO,EXECUCAO E</t>
  </si>
  <si>
    <t xml:space="preserve"> PROFUNDIDADE ATE 6,00M.CUSTO INCLUI FORNECIMENTO,EXECUCAO E</t>
  </si>
  <si>
    <t>ESCORAMENTO PARA VALAS "TIPO BLINDAGEM",COM LARGURA E 3,00M</t>
  </si>
  <si>
    <t>DE PROFUNDIDADE DE 2,50M,INCLUSIVE MOVIMENTACAO COM ESCAVADE</t>
  </si>
  <si>
    <t>IRA HIDRAULICA E MAO-DE-OBRA.A MEDICAO SERA FEITA PELO PRODU</t>
  </si>
  <si>
    <t>TO DAS ALTURAS DAS PAREDES ESCORADAS (2 LADOS) VEZES O COMPR</t>
  </si>
  <si>
    <t>IMENTO DA VALA</t>
  </si>
  <si>
    <t>ESCORAMENTO PARA VALAS "TIPO BLINDAGEM",COM LARGURA DE 3,00M</t>
  </si>
  <si>
    <t xml:space="preserve"> E PROFUNDIDADE DE 4,50M,INCLUSIVE MOVIMENTACAO COM ESCAVADE</t>
  </si>
  <si>
    <t xml:space="preserve"> E PROFUNDIDADE DE 6,00M,INCLUSIVE MOVIMENTACAO COM ESCAVADE</t>
  </si>
  <si>
    <t>ESCORAMENTO PARA VALAS "TIPO BLINDAGEM",COM LARGURA DE 5,50</t>
  </si>
  <si>
    <t>E PROFUNDIDADE DE 2,50M,INCLUSIVE MOVIMENTACAO COM ESCAVADEI</t>
  </si>
  <si>
    <t>RA HIDRAULICA E MAO-DE-OBRA.A MEDICAO SERA FEITA PELO PRODUT</t>
  </si>
  <si>
    <t>O DAS ALTURAS DAS PAREDES ESCORADAS (2 LADOS) VEZES O COMPRI</t>
  </si>
  <si>
    <t>MENTO DA VALA</t>
  </si>
  <si>
    <t>ESCORAMENTO PARA VALAS "TIPO BLINDAGEM",COM LARGURA DE 5,50M</t>
  </si>
  <si>
    <t>RETIRADA E RECOLOCACAO DE ESTACAS PRANCHAS DE ACO.MEDICAO PE</t>
  </si>
  <si>
    <t>LA SUPERFICIE UTIL COBRINDO AS PAREDES DAS CAVAS OU VALAS</t>
  </si>
  <si>
    <t>ENSECADEIRA DE ESTACAS-PRANCHAS PECAS DE MADEIRA 3"X9",ENCAI</t>
  </si>
  <si>
    <t>XE,VALAS ATE 3,00M DE LARGURA,MEDIDA APENAS SUPERFICIE UTIL</t>
  </si>
  <si>
    <t>COBRINDO PAREDE DA VALA,ESTA ATE 3,00M DE PROFUNDIDADE,CRAVA</t>
  </si>
  <si>
    <t>CAO C/COMPRESSOR E EXTRACAO C/ESCAVADEIRA.FORN.,EXECUCAO E R</t>
  </si>
  <si>
    <t>ETIRADA DOS MATERIAIS.ESTACAS USADAS 4 VEZES,GUIAS 3 VEZES E</t>
  </si>
  <si>
    <t xml:space="preserve"> ESTRONCAS 2 VEZES</t>
  </si>
  <si>
    <t>ENSECADERIA DE ESTACAS-PRANCHAS PECAS DE MADEIRA 3"X9",ENCAI</t>
  </si>
  <si>
    <t>CAO C/COMPRESSOR E EXTRACAO C/ESCAVADEIRA.FORNE.,EXECUCAO E</t>
  </si>
  <si>
    <t>RETIRADA DOS MATERIAIS.ESTACAS USADAS 3 VEZES,GUIAS 3 VEZES</t>
  </si>
  <si>
    <t>E ESTRONCAS 2 VEZES</t>
  </si>
  <si>
    <t>COBRINDO PAREDE DA VALA,ESTA ATE 4,50M DE PROFUNDIDADE,CRAVA</t>
  </si>
  <si>
    <t>ETIRADA DOS MATERIAIS.ESTACAS USADAS 3 VEZES,GUIAS 3 VEZES E</t>
  </si>
  <si>
    <t>XE,CAIXAS ATE 4,00M VAO,MEDIDA SUPERFICIE UTIL COBRINDO PARE</t>
  </si>
  <si>
    <t>DE CAIXA,ATE 3,00M DE PROFUNDIDADE,CRAVACAO EXECUTADA MANUAL</t>
  </si>
  <si>
    <t>MENTE S/FICHA E EXTRACAO C/"TIRFOR"OU MACACO.FORN.,EXECUCAO</t>
  </si>
  <si>
    <t xml:space="preserve"> E RETIRADA DOS MATERIAIS.ESTACAS USADAS 4 VEZES,GUIAS 3 VEZ</t>
  </si>
  <si>
    <t>ES E ESTRONCAS 3 VEZES</t>
  </si>
  <si>
    <t>DE CAIXA,ATE 4,50M DE PROFUNDIDADE,CRAVACAO EXECUTADA MANUAL</t>
  </si>
  <si>
    <t>MENTE S/FICHA E EXTRACAO C/"TIRFOR" OU MACACO.FORN.,EXECUCAO</t>
  </si>
  <si>
    <t>ENSECADEIRA SIMPLES(ESCORAMENTO FECHADO)ESTACAS-PRANCHAS PEC</t>
  </si>
  <si>
    <t>AS MADEIRA 3"X9",S/ENCAIXE,VALAS ATE 3,00M LARGURA,MEDIDA SU</t>
  </si>
  <si>
    <t>PERFICIE UTIL COBRINDO PAREDE DA VALA,ATE 3,00M PROFUNDIDADE</t>
  </si>
  <si>
    <t>,CRAVACAO C/COMPRESSOR E EXTRACAO C/ESCAV.FORN.,EXECUCAO E R</t>
  </si>
  <si>
    <t xml:space="preserve"> E ESTRONCAS 2 VEZES</t>
  </si>
  <si>
    <t>PERFICIE UTIL COBRINDO PAREDE DA VALA,ATE 4,50M PROFUNDIDADE</t>
  </si>
  <si>
    <t>,CRAVACAO C/COMPRESSOR E EXTRACAO C/ESCAV.FORN.,EXTRACAO E R</t>
  </si>
  <si>
    <t>AS MADEIRA 3"X9",S/ENCAIXE,CAIXAS ATE 4,00M VAO,MEDIDA SUPER</t>
  </si>
  <si>
    <t>FICIE UTIL COBRINDO PAREDE CAIXA,ATE 3,00M PROFUND.,CRAVACAO</t>
  </si>
  <si>
    <t xml:space="preserve"> EXEC.MANUALMENTE S/FICHA E EXTRACAO C/"TIRFOR"OU MACACO.FOR</t>
  </si>
  <si>
    <t>N.,EXECUCAO E RETIRADA DOS MAT.ESTACAS USADAS 4 VEZES,GUIAS</t>
  </si>
  <si>
    <t>E ESTRONCAS 3 VEZES</t>
  </si>
  <si>
    <t>FICIE UTIL COBRINDO PAREDE CAIXA,ATE 4,50M PROFUND.,CRAVACAO</t>
  </si>
  <si>
    <t>ENSECADEIRA SIMPLES(ESCORAMENTO FECHADO)DE ESTACAS-PRANCHAS</t>
  </si>
  <si>
    <t>DE MADEIRA DE 3ª DE 3"X9",SERRADO,SEM ENCAIXE,EM VALAS ATE 3</t>
  </si>
  <si>
    <t>,00M DE LARGURA E ATE 3,00M DE PROFUNDIDADE,SENDO A CRAVACAO</t>
  </si>
  <si>
    <t xml:space="preserve"> MANUAL E SEM FICHA E A EXTRACAO COM PA CARREGADEIRA.ESTACAS</t>
  </si>
  <si>
    <t>,LONGARINAS E ESTRONCAS USADAS 3 VEZES</t>
  </si>
  <si>
    <t>DE MADEIRA DE 3ª DE 3"X9",SERRADO,SEM ENCAIXE,EM VALAS DE AT</t>
  </si>
  <si>
    <t>E 3,00M DE LARGURA E ATE 3,00M DE PROFUNDIDADE,SENDO A CRAVA</t>
  </si>
  <si>
    <t>CAO MANUAL E SEM FICHA E A EXTRACAO COM PA CARREGADEIRA.ESTA</t>
  </si>
  <si>
    <t>CAS,LONGARINAS E ESTRONCAS USADAS 2 VEZES</t>
  </si>
  <si>
    <t>PRANCHADA HORIZONTAL EM ESCORAMENTO FECHADO DE MESMA DENOMIN</t>
  </si>
  <si>
    <t>ACAO,ATE 8,00M DE PROFUNDIDADE,APOIADA EM PERFIS,EXCLUSIVE E</t>
  </si>
  <si>
    <t>STES.PRANCHAS EM PECAS DE MADEIRA DE 3ª DE 3"X12",NO COMPRIM</t>
  </si>
  <si>
    <t>ENTO MAXIMO DE 2,50M,CALCADAS COM MADEIRA DE 3ª,APROVEITADAS</t>
  </si>
  <si>
    <t xml:space="preserve"> 4,5 VEZES,INCLUSIVE FORNECIMENTO,COLOCACAO,RETIRADA E TRANS</t>
  </si>
  <si>
    <t>PORTE INTERNO COM CAMINHAO BASCULANTE</t>
  </si>
  <si>
    <t>ACAO,ATE 6,00M DE PROFUNDIDADE,APOIADA EM PERFIS,EXCLUSIVE E</t>
  </si>
  <si>
    <t>STES.PRANCHAS EM PECAS DE MADEIRA DE 3ª DE 3"X9",NO COMPRIME</t>
  </si>
  <si>
    <t>NTO MAXIMO DE 2,00M,CALCADAS COM MESMO MATERIAL,APROVEITADAS</t>
  </si>
  <si>
    <t xml:space="preserve"> 3 VEZES,INCLUSIVE FORNECIMENTO,COLOCACAO,RETIRADA E TRASNPO</t>
  </si>
  <si>
    <t>RTE INTERNO COM CAMINHAO BASCULANTE</t>
  </si>
  <si>
    <t>BARRAGEM PROVISORIA OU ENSECADEIRA,PARA DESVIOS DE PEQUENOS</t>
  </si>
  <si>
    <t>CURSOS D'AGUA COM SACOS DE AREIA</t>
  </si>
  <si>
    <t>ESCORAMENTO DE VALA/CAVA ATE 4,00M DE PROFUNDIDADE,COM PRANC</t>
  </si>
  <si>
    <t>HOES EM PECAS DE MADEIRA DE 3ª DE 3"X9",CRAVACAO E RETIRADA</t>
  </si>
  <si>
    <t>DOS PRANCHOES COM EQUIPAMENTOS.A MEDICAO DO SERVICO E FEITA</t>
  </si>
  <si>
    <t>PELA AREA EFETIVAMENTE EM CONTATO COM OS PRANCHOES.CONSIDERA</t>
  </si>
  <si>
    <t>NDO A MADEIRA REUTILIZADA 2 VEZES.FORNECIMENTO E COLOCACAO</t>
  </si>
  <si>
    <t>CONSOLO DE PERFIL DE ACO,COM PESO ATE 10KG,PARA SUPORTES DE</t>
  </si>
  <si>
    <t>GUIA(VIGA,LONGARINA),EM TRABALHOS DE ESCORAMENTO E CONGENERE</t>
  </si>
  <si>
    <t>S,SOLDADO EM ESTACA DO MESMO MATERIAL,INCLUSIVE FORNECIMENTO</t>
  </si>
  <si>
    <t>,COLOCACAO E RETIRADA,ADMITINDO-SE SUA UTILIZACAO 10 VEZES</t>
  </si>
  <si>
    <t>GUIA(VIGA,LONGARINA) DE PERFIL DE ACO "I",DE 6",1ª ALMA,EM T</t>
  </si>
  <si>
    <t>RABALHOS DE ESCORAMENTO E CONGENERES,SOLDADA SOBRE CONSOLOS</t>
  </si>
  <si>
    <t>E ESTACAS,ESTAS INTERVALADAS DE 1,50 A 2,00M,INCLUSIVE FORNE</t>
  </si>
  <si>
    <t>CIMENTO,COLOCACAO,RETIRADA E TRANSPORTE INTERNO COM TRATOR,A</t>
  </si>
  <si>
    <t>DMITINDO-SE SUA UTILIZACAO 7 VEZES</t>
  </si>
  <si>
    <t>GUIA (VIGA,LONGARINA) DE PERFIL DE ACO "I",DE 10",1ª ALMA,EM</t>
  </si>
  <si>
    <t xml:space="preserve"> TRABALHOS DE ESCORAMENTO E CONGENERES,SOLDADA SOBRE CONSOLO</t>
  </si>
  <si>
    <t>S E ESTACAS,ESTAS INTERVALADAS DE 2,00 A 2,50M,INCLUSIVE FOR</t>
  </si>
  <si>
    <t>NECIMENTO,COLOCACAO,RETIRADA E TRANSPORTE INTERNO COM TRATOR</t>
  </si>
  <si>
    <t>,ADMITINDO-SE SUA UTILIZACAO 7 VEZES</t>
  </si>
  <si>
    <t>ESTRONCA(ESCORA)DE PERFIL DE ACO "I",DE 6",1ª ALMA,EM TRABAL</t>
  </si>
  <si>
    <t>HOS DE ESCORAMENTO E CONGENERES,TENDO COMPRIMENTO DE 2,50 A</t>
  </si>
  <si>
    <t>3,00M,SOLDADA EM GUIAS,INCLUSIVE FORNECIMENTO,COLOCACAO,RETI</t>
  </si>
  <si>
    <t>RADA E TRANSPORTE INTERNO COM CAMINHAO,ADMITINDO-SE SUA UTIL</t>
  </si>
  <si>
    <t>IZACAO 7 VEZES</t>
  </si>
  <si>
    <t>CAFE DA MANHA, CONFORME CONVENCAO DO TRABALHO PARA CONSTRUCA</t>
  </si>
  <si>
    <t>O CIVIL E CONDICOES HIGIENICAS E SANITARIAS ADEQUADAS</t>
  </si>
  <si>
    <t>REFEICAO CONFORME CONVENCAO DO TRABALHO PARA CONSTRUCAO CIVI</t>
  </si>
  <si>
    <t>L E CONDICOES HIGIENICAS E SANITARIAS ADEQUADAS</t>
  </si>
  <si>
    <t>CESTA BASICA, CONFORME CONVENCAO DO TRABALHO PARA CONSTRUCAO</t>
  </si>
  <si>
    <t xml:space="preserve"> CIVIL</t>
  </si>
  <si>
    <t>UNIDADE REF.P/COMPL.ADM LOCAL,CONSID:CONSUMO AGUA,TEL.ENERGI</t>
  </si>
  <si>
    <t>A ELETRICA,MAT.LIMPEZA E ESCRITORIO,COMPUTADORES,LICENCA OBR</t>
  </si>
  <si>
    <t>A,MOVEIS E UTENSILIOS,AR COND.BEBEDOURO,ART,RRT,FOTOGRAFIAS</t>
  </si>
  <si>
    <t>UNIFORMES,DIARIAS,EXAMES ADMISSIONAIS PERIODICOS E DEMISSION</t>
  </si>
  <si>
    <t>AIS,CURSO CAPACITACAO/TREINAMENTO E ITENS COMPLEMENTEM AS DE</t>
  </si>
  <si>
    <t>SP.NECESS.EXCL.DESPESAS SUBSIDIOS ALIM.E TRANSPORTE PESSOAL</t>
  </si>
  <si>
    <t>INDICE GERAL PARA FORNECIMENTO DE MATERIAIS DA CONSTRUCAO CI</t>
  </si>
  <si>
    <t>VIL</t>
  </si>
  <si>
    <t>MAO-DE-OBRA DE CARPINTEIRO DE FORMAS,INCLUSIVE ENCARGOS SOCI</t>
  </si>
  <si>
    <t>MAO-DE-OBRA DE BOMBEIRO HIDRAULICO,INCLUSIVE ENCARGOS SOCIAI</t>
  </si>
  <si>
    <t>MAO-DE-OBRA DE CARPINTEIRO DE ESQUADRIAS,INCLUSIVE ENCARGOS</t>
  </si>
  <si>
    <t>SOCIAIS</t>
  </si>
  <si>
    <t>MAO-DE-OBRA DE OPERADOR DE MAQUINAS,INCLUSIVE ENCARGOS SOCIA</t>
  </si>
  <si>
    <t>OCIAIS</t>
  </si>
  <si>
    <t>MAO-DE-OBRA DE ENGENHEIRO DE SEGURANCA DO TRABALHO,INCLUSIVE</t>
  </si>
  <si>
    <t xml:space="preserve"> ENCARGOS SOCIAIS</t>
  </si>
  <si>
    <t>MAO-DE-OBRA DE ENGENHEIRO OU ARQUITETO JR.,INCLUSIVE ENCARGO</t>
  </si>
  <si>
    <t>MAO-DE-OBRA DE ENGENHEIRO OU ARQUITETO SENIOR,INCLUSIVE ENCA</t>
  </si>
  <si>
    <t>MAO-DE-OBRA DE ENGENHEIRO OU ARQUITETO COORDENADOR GERAL DE</t>
  </si>
  <si>
    <t>PROJETOS OU SUPERVISOR DE OBRAS,INCLUSIVE ENCARGOS SOCIAIS</t>
  </si>
  <si>
    <t>MAO-DE-OBRA DE CHEFE DE ESCRITORIO,INCLUSIVE ENCARGOS SOCIAI</t>
  </si>
  <si>
    <t>MAO-DE-OBRA DE AUXILIAR DE ESCRITORIO,INCLUSIVE ENCARGOS SOC</t>
  </si>
  <si>
    <t>MAO-DE-OBRA DE TECNICO DE SEGURANCA DO TRABALHO,INCLUSIVE EN</t>
  </si>
  <si>
    <t>MAO-DE-OBRA DE AUXILIAR DE ENFERMAGEM,INCLUSIVE ENCARGOS SOC</t>
  </si>
  <si>
    <t>MAO-DE-OBRA DE TECNICO DE EDIFICACOES,INCLUSIVE ENCARGOS SOC</t>
  </si>
  <si>
    <t>MAO-DE-OBRA DE MECANICO DE MAQUINAS,INCLUSIVE ENCARGOS SOCIA</t>
  </si>
  <si>
    <t>MAO-DE-OBRA DE MONTADOR ELETROMECANICO,INCLUSIVE ENCARGOS SO</t>
  </si>
  <si>
    <t>MAO-DE-OBRA DE AJUDANTE DE MONTADOR ELETROMECANICO,INCLUSIVE</t>
  </si>
  <si>
    <t>MAO-DE-OBRA DE TECNICO A,PARA OBRAS RODOVIARIAS,INCLUSIVE EN</t>
  </si>
  <si>
    <t>MAO-DE-OBRA DE TECNICO DE QUALIDADE,INCLUSIVE ENCARGOS SOCIA</t>
  </si>
  <si>
    <t>MAO-DE-OBRA DE TECNICO DE MEDICAO DE OBRAS,INCLUSIVE ENCARGO</t>
  </si>
  <si>
    <t>MAO-DE-OBRA DE MUSEOLOGO RESTAURADOR,INCLUSIVE ENCARGOS SOCI</t>
  </si>
  <si>
    <t>MAO-DE-OBRA DE SERRALHEIRO DE CONSTRUCAO CIVIL,INCLUSIVE ENC</t>
  </si>
  <si>
    <t>ARGOS SOCIAIS</t>
  </si>
  <si>
    <t>MAO-DE-OBRA DE AUXILIAR DE ALMOXARIFE,INCLUSIVE ENCARGOS SOC</t>
  </si>
  <si>
    <t>MAO-DE-OBRA DE FEITOR (ENCARREGADO DE TURMA),INCLUSIVE ENCAR</t>
  </si>
  <si>
    <t>MAO-DE-OBRA DE ENCARREGADO DE OBRA,INCLUSIVE ENCARGOS SOCIAI</t>
  </si>
  <si>
    <t>MAO-DE-OBRA AUXILIAR DE DESENHISTA,INCLUSIVE ENCARGOS SOCIAI</t>
  </si>
  <si>
    <t>MAO DE OBRA DE ENGENHEIRO OU ARQUITETO PLENO,INCLUSIVE ENCAR</t>
  </si>
  <si>
    <t>MAO-DE-OBRA DE ENGARREGADO DE MONTAGEM,INCLUSIVE ENCARGOS SO</t>
  </si>
  <si>
    <t>MAO-DE-OBRA PARA AUXILIAR DE TOPOGRAFIA,INCLUSIVE ENCARGOS S</t>
  </si>
  <si>
    <t>MAO-DE-OBRA PARA LABORATORISTA "A",INCLUSIVE ENCARGOS SOCIAI</t>
  </si>
  <si>
    <t>SERVICO DE VIGILANCIA COM VIGIA DE OBRA 24H/DIA,PARA 2 POSTO</t>
  </si>
  <si>
    <t>SERVICO DE VIGILANCIA COM VIGIA DE OBRA 24H/DIA,PARA 3 POSTO</t>
  </si>
  <si>
    <t>SERVICO DE VIGILANCIA COM VIGIA DE OBRA 24H/DIA,PARA 4 POSTO</t>
  </si>
  <si>
    <t>SERVICO DE VIGILANCIA COM VIGIA DE OBRA,PARA 1 POSTO,CONSIDE</t>
  </si>
  <si>
    <t>RANDO APENAS O CUSTO APOS A JORNADA NORMAL DE TRABALHO.</t>
  </si>
  <si>
    <t>O CUSTO INCLUI VIGILANCIA AOS SABADOS,DOMINGOS E FERIADOS</t>
  </si>
  <si>
    <t>SERVICO DE VIGILANCIA COM VIGIA DE OBRA,PARA 2 POSTOS,CONSID</t>
  </si>
  <si>
    <t>ERANDO APENAS O CUSTO APOS A JORNADA NORMAL DE TRABALHO.</t>
  </si>
  <si>
    <t>SERVICO DE VIGILANCIA COM VIGIA DE OBRA,PARA 3 POSTOS,CONSID</t>
  </si>
  <si>
    <t>SERVICO DE VIGILANCIA COM VIGIA DE OBRA,PARA 4 POSTOS,CONSID</t>
  </si>
  <si>
    <t>SERVICO DE VIGILANCIA ARMADA OU DESARMADA 24H/DIA,PARA 1 POS</t>
  </si>
  <si>
    <t>SERVICO DE VIGILANCIA ARMADA OU DESARMADA 24H/DIA,PARA 2 POS</t>
  </si>
  <si>
    <t>TOS</t>
  </si>
  <si>
    <t>SERVICO DE VIGILANCIA ARMADA OU DESARMADA 24H/DIA,PARA 3 POS</t>
  </si>
  <si>
    <t>SERVICO DE VIGILANCIA ARMADA OU DESARMADA 24H/DIA,PARA 4 POS</t>
  </si>
  <si>
    <t>SERVICO DE VIGILANCIA ARMADA OU DESARMADA,PARA 1 POSTO,CONSI</t>
  </si>
  <si>
    <t>DERANDO APENAS O CUSTO APOS A JORNADA NORMAL DE TRABALHO.</t>
  </si>
  <si>
    <t>SERVICO DE VIGILANCIA ARMADA OU DESARMADA,PARA 2 POSTOS,CONS</t>
  </si>
  <si>
    <t>IDERANDO APENAS O CUSTO APOS A JORNADA NORMAL DE TRABALHO.</t>
  </si>
  <si>
    <t>SERVICO DE VIGILANCIA ARMADA OU DESARMADA,PARA 3 POSTOS,CONS</t>
  </si>
  <si>
    <t>SERVICO DE VIGILANCIA ARMADA OU DESARMADA,PARA 4 POSTOS,CONS</t>
  </si>
  <si>
    <t>ASSENTAMEMTO DE TUBOS DE CONCRETO SIMPLES,EXCLUSIVE FORNECIM</t>
  </si>
  <si>
    <t>ENTO DESTES,PARA COLETOR DE AGUAS PLUVIAIS,COM DIAMETRO DE 2</t>
  </si>
  <si>
    <t>00MM,ATERRO E SOCA ATE A ALTURA DA GERATRIZ SUPERIOR DO TUBO</t>
  </si>
  <si>
    <t>,CONSIDERANDO O MATERIAL DA PROPRIA ESCAVACAO,INCLUSIVE FORN</t>
  </si>
  <si>
    <t>ECIMENTO DO MATERIAL PARA REJUNTAMENTO COM ARGAMASSA DE CIME</t>
  </si>
  <si>
    <t>NTO E AREIA,NO TRACO 1:4 E ACERTO DE FUNDO DE VALA</t>
  </si>
  <si>
    <t>ASSENTAMENTO DE TUBOS DE CONCRETO SIMPLES,EXCLUSIVE FORNECIM</t>
  </si>
  <si>
    <t>ENTO DESTES,PARA COLETOR DE AGUAS PLUVIAIS,COM DIAMETRO DE 3</t>
  </si>
  <si>
    <t>ENTO DESTES,PARA COLETOR DE AGUAS PLUVIAIS,COM DIAMETRO DE 4</t>
  </si>
  <si>
    <t>NTO AREIA,NO TRACO 1:4 E ACERTO DE FUNDO DE VALA</t>
  </si>
  <si>
    <t>ENTO DESTES,PARA COLETOR DE AGUAS PLIVIAIS,COM DIAMETRO DE 5</t>
  </si>
  <si>
    <t>ENTO DESTES,PARA COLETOR DE AGUAS PLUVIAIS,COM DIAMETRO DE 6</t>
  </si>
  <si>
    <t>ASSENTAMENTO DE TUBOS DE CONCRETO ARMADO,EXCLUSIVE.FORN.DEST</t>
  </si>
  <si>
    <t>ES,PARA COLETOR DE AGUAS PLUVIAIS,COM DIAMETRO DE 300MM,ATER</t>
  </si>
  <si>
    <t>RO E SOCA ATE A ALTURA DA GERATRIZ SUPERIOR DO TUBO,CONSIDER</t>
  </si>
  <si>
    <t>ANDO O MATERIAL DA PROPRIA ESCAVACAO,INCLUSIVE FORNECIMENTO</t>
  </si>
  <si>
    <t>DO MATERIAL PARA REJUNTAMENTO COM ARGAMASSA DE CIMENTO E ARE</t>
  </si>
  <si>
    <t>IA,NO TRACO 1:4 E ACERTO DE FUNDO DE VALA</t>
  </si>
  <si>
    <t>ASSENTAMENTO DE TUBOS DE CONCRETO ARMADO,EXCLUSIVE FORN.DEST</t>
  </si>
  <si>
    <t>ES,PARA COLETOR DE AGUAS PLUVIAIS,COM DIAMETRO DE 400MM,ATER</t>
  </si>
  <si>
    <t>ES,PARA COLETOR DE AGUAS PLUVIAIS,COM DIAMETRO DE 500MM,ATER</t>
  </si>
  <si>
    <t>ES,PARA COLETOR DE AGUAS PLUVIAIS,COM DIAMETRO DE 600MM,ATER</t>
  </si>
  <si>
    <t>ES,PARA COLETOR DE AGUAS PLUVIAIS,COM DIAMETRO DE 700MM,ATER</t>
  </si>
  <si>
    <t>ES,PARA COLETOR DE AGUAS PLUVIAIS,COM DIAMETRO DE 800MM,ATER</t>
  </si>
  <si>
    <t>ES,PARA COLETOR DE AGUAS PLUVIAIS,COM DIAMETRO DE 900MM,ATER</t>
  </si>
  <si>
    <t>ES,PARA COLETOR DE AGUAS PLUVIAIS,COM DIAMETRO DE 1000MM,ATE</t>
  </si>
  <si>
    <t>RRO E SOCA ATE A ALTURA DA GERATRIZ SUPERIOR DO TUBO,CONSIDE</t>
  </si>
  <si>
    <t>RANDO O MATERIAL DA PROPRIA ESCAVACAO,INCLUSIVE FORNECIMENTO</t>
  </si>
  <si>
    <t xml:space="preserve"> DO MATERIAL PARA REJUNTAMENTO COM ARGAMASSA DE CIMENTO E AR</t>
  </si>
  <si>
    <t>EIA,NO TRACO 1:4 E ACERTO DE FUNDO DE VALA</t>
  </si>
  <si>
    <t>ES,PARA COLETOR DE AGUAS PLUVIAIS,COM DIAMETRO DE 1100MM,ATE</t>
  </si>
  <si>
    <t>ES,PARA COLETOR DE AGUAS PLUVIAIS,COM DIAMETRO DE 1200MM,ATE</t>
  </si>
  <si>
    <t>ES,PARA COLETOR DE AGUAS PLUVIAIS,COM DIAMETRO DE 1500MM,ATE</t>
  </si>
  <si>
    <t>ES,PARA COLETOR DE AGUAS PLUVIAIS,COM DIAMETRO DE 1750MM,ATE</t>
  </si>
  <si>
    <t>ES,PARA COLETOR DE AGUAS PLUVIAIS,COM DIAMETRO DE 2000MM,ATE</t>
  </si>
  <si>
    <t>ASSENTAMENTO DE TUBOS DE CONCRETO ARMADO COM JUNTAS DE ANEL</t>
  </si>
  <si>
    <t>DE BORRACHA,EXCLUSIVE FORNECIMENTO DESTES(TUBOS E JUNTAS),PA</t>
  </si>
  <si>
    <t>RA GALERIAS DE ESGOTO SANITARIO,COM O DIAMETRO DE 300MM,ATER</t>
  </si>
  <si>
    <t>ANDO O MATERIAL DA PROPRIA ESCAVACAO,INCLUSIVE ACERTO DE FUN</t>
  </si>
  <si>
    <t>DO DE VALA</t>
  </si>
  <si>
    <t>RA GALERIAS DE ESGOTO SANITARIO,COM DIAMETRO DE 400MM,ATERRO</t>
  </si>
  <si>
    <t xml:space="preserve"> E SOCA ATE A ALTURA DA GERATRIZ SUPERIOR DO TUBO,CONSIDERAN</t>
  </si>
  <si>
    <t>DO O MATERIAL DA PROPRIA ESCAVACAO,INCLUSIVE ACERTO DE FUNDO</t>
  </si>
  <si>
    <t xml:space="preserve"> DE VALA</t>
  </si>
  <si>
    <t>RA GALERIAS DE ESGOTO SANITARIO,COM DIAMETRO DE 500MM,ATERRO</t>
  </si>
  <si>
    <t>RA GALERIAS DE ESGOTO SANITARIO,COM DIAMETRO DE 600MM,ATERRO</t>
  </si>
  <si>
    <t>DE BORRACHA,EXCLUSIVE FORNECIMENTO DESTES(TUBOS E JUNTAS).PA</t>
  </si>
  <si>
    <t>RA GALERIAS DE ESGOTO SANITARIO,COM DIAMETRO DE 700MM,ATERRO</t>
  </si>
  <si>
    <t>NE BORRACHA,EXCLUSIVE FORNECIMENTO DESTES(TUBOS E JUNTAS),PA</t>
  </si>
  <si>
    <t>RA GALERIAS DE ESGOTO SANITARIO,COM DIAMETRO DE 800MM,ATERRO</t>
  </si>
  <si>
    <t>RA GALERIAS DE ESGOTO SANITARIO,COM DIAMETRO DE 900MM,ATERRO</t>
  </si>
  <si>
    <t>RA GALERIAS DE ESGOTO SANITARIO,COM DIAMETRO DE 1000MM,ATERR</t>
  </si>
  <si>
    <t>O E SOCA ATE A ALTURA DA GERATRIZ SUPERIOR DO TUBO,CONSIDERA</t>
  </si>
  <si>
    <t>NDO O MATERIAL DA PROPRIA ESCAVACAO,INCLUSIVE ACERTO DE FUND</t>
  </si>
  <si>
    <t>O DE VALA</t>
  </si>
  <si>
    <t>RA GALERIAS DE ESGOTO SANITARIO,COM DIAMETRO DE 1100MM,ATERR</t>
  </si>
  <si>
    <t>RA GALERIAS DE ESGOTO SANITARIO,COM DIAMETRO DE 1200MM,ATERR</t>
  </si>
  <si>
    <t>RA GALERIAS DE ESGOTO SANITARIO,COM DIAMETRO DE 1500MM,ATERR</t>
  </si>
  <si>
    <t>ASSENTAMENTO DE TUBOS DE C0NCRETO ARMADO COM JUNTAS DE ANEL</t>
  </si>
  <si>
    <t>RA GALERIAS DE ESGOTO SANITARIO,COM DIAMETRO DE 1750MM,ATERR</t>
  </si>
  <si>
    <t>RA GALERIAS DE ESGOTO SANITARIO,COM DIAMETRO DE 2000MM,ATERR</t>
  </si>
  <si>
    <t>ASSENTAMENTO DE TUBOS DE CIMENTO SEM AMIANTO,COM JUNTAS DE A</t>
  </si>
  <si>
    <t>NEL DE BORRACHA,EXCLUSIVE FORNECIMENTO DESTES (TUBOS E JUNTA</t>
  </si>
  <si>
    <t>S) TIPO ESGOTO,COM DIAMETRO DE 75MM,ATERRO E SOCA ATE A ALTU</t>
  </si>
  <si>
    <t>RA DA GERATRIZ SUPERIOR DO TUBO,CONSIDERANDO O MATERIAL DA</t>
  </si>
  <si>
    <t>PROPRIA ESCAVACAO,INCLUSIVE ACERTO DE FUNDO DE VALA</t>
  </si>
  <si>
    <t>S),TIPO ESGOTO,COM DIAMETRO DE 100MM,ATERRO E SOCA ATE A ALT</t>
  </si>
  <si>
    <t>URA DA GERATRIZ SUPERIOR DO TUBO,CONSIDERANDO O MATERIAL DA</t>
  </si>
  <si>
    <t>ASSENTAMENTO DE TUBOS DE CIMENTO SEM AMIANTO COM JUNTAS DE A</t>
  </si>
  <si>
    <t>S),TIPO ESGOTO,COM DIAMETRO DE 150MM,ATERRO E SOCA ATE A ALT</t>
  </si>
  <si>
    <t>S),TIPO ESGOTO,COM DIAMETRO DE 200MM,ATERRO E SOCA ATE A ALT</t>
  </si>
  <si>
    <t>S) TIPO ESGOTO,COM DIAMETRO DE 250MM,ATERRO E SOCA ATE A ALT</t>
  </si>
  <si>
    <t>S) TIPO ESGOTO,COM DIAMETRO DE 300MM,ATERRO E SOCA ATE A ALT</t>
  </si>
  <si>
    <t>ASSENTAMENTO DE TUBOS DE CERAMICA,EXCLUSIVE O FORNECIMENTO D</t>
  </si>
  <si>
    <t>ESTES,COM DIAMETRO DE 100MM,ATERRO E SOCA ATE A ALTURA DA GE</t>
  </si>
  <si>
    <t>RATRIZ SUPERIOR DO TUBO,CONSIDERANDO O MATERIAL DA PROPRIA E</t>
  </si>
  <si>
    <t>SCAVACAO,INCLUSIVE FORNECIMENTO DO MATERIAL PARA REJUNTAMENT</t>
  </si>
  <si>
    <t>O COM ARGAMASSA DE CIMENTO E AREIA,NO TRACO 1:4 E ACERTO DE</t>
  </si>
  <si>
    <t>FUNDO DE VALA</t>
  </si>
  <si>
    <t>ESTES,COM DIAMETRO DE 150MM,ATERRO E SOCA ATE A ALTURA DA GE</t>
  </si>
  <si>
    <t>ESTES,COM DIAMETRO DE 200MM,ATERRO E SOCA ATE A ALTURA DA GE</t>
  </si>
  <si>
    <t>ESTES,COM DIAMETRO DE 250MM,ATERRO E SOCA ATE A ALTURA DA GE</t>
  </si>
  <si>
    <t>ESTES,COM DIAMETRO DE 300MM,ATERRO E SOCA ATE A ALTURA DA GE</t>
  </si>
  <si>
    <t>ASSENTAMENTO DE TUBOS DE CERAMICA VIDRADA,ATERRO E SOCA ATE</t>
  </si>
  <si>
    <t>A ALTURA DA GERATRIZ SUPERIOR DO TUBO,CONSIDERANDO O MATERIA</t>
  </si>
  <si>
    <t>L DA PROPRIA ESCAVACAO,COM JUNTA ELASTICA,NO DIAMETRO DE 100</t>
  </si>
  <si>
    <t>MM,EXCLUSIVE O TUBO E ANEL DE BORRACHA,INCLUSIVE ACERTO DE F</t>
  </si>
  <si>
    <t>UNDO DE VALA</t>
  </si>
  <si>
    <t>L DA PROPRIA ESCAVACAO,COM JUNTA ELASTICA,NO DIAMETRO DE 150</t>
  </si>
  <si>
    <t>L DA PROPRIA ESCAVACAO,COM JUNTA ELASTICA,NO DIAMETRO DE 200</t>
  </si>
  <si>
    <t>L DA PROPRIA ESCAVACAO,COM JUNTA ELASTICA,NO DIAMETRO DE 250</t>
  </si>
  <si>
    <t>L DA PROPRIA ESCAVACAO,COM JUNTA ELASTICA,NO DIAMETRO DE 300</t>
  </si>
  <si>
    <t>LEVANTAMENTO,LIMPEZA E REASSENTAMENTO DE TUBO DE CERAMICA,CO</t>
  </si>
  <si>
    <t>M JUNTA ARGAMASSADA,DIAMETRO DE 100MM</t>
  </si>
  <si>
    <t>M JUNTA ARGAMASSADA,DIAMETRO DE 150MM</t>
  </si>
  <si>
    <t>M JUNTA ARGAMASSADA,DIAMETRO DE 200MM</t>
  </si>
  <si>
    <t>M JUNTA ARGAMASSADA,DIAMETRO DE 250MM</t>
  </si>
  <si>
    <t>LEVANTAMENTO,LIMPEZA E REASSENTAMENTO DE CURVA CERAMICA,COM</t>
  </si>
  <si>
    <t>JUNTA ARGAMASSADA,DIAMETRO DE 100MM</t>
  </si>
  <si>
    <t>JUNTA ARGAMASSADA,DIAMETRO DE 150MM</t>
  </si>
  <si>
    <t>JUNTA ARGAMASSADA,DIAMETRO DE 200MM</t>
  </si>
  <si>
    <t>JUNTA ARGAMASSADA,DIAMETRO DE 250MM</t>
  </si>
  <si>
    <t>LEVANTAMENTO,LIMPEZA E REASSENTAMENTO DE JUNCAO CERAMICA,COM</t>
  </si>
  <si>
    <t xml:space="preserve"> JUNTA ARGAMASSADA,DIAMETRO DE 75MM</t>
  </si>
  <si>
    <t xml:space="preserve"> JUNTA ARGAMASSADA,DIAMETRO DE 100MM</t>
  </si>
  <si>
    <t xml:space="preserve"> JUNTA ARGAMASSADA,DIAMETRO DE 200MM</t>
  </si>
  <si>
    <t xml:space="preserve"> JUNTA ARGAMASSADA,DIAMETRO DE 250MM</t>
  </si>
  <si>
    <t>ASSENTAMENTO DE TUBO FLEXIVEL,EXCLUSIVE FORNECIMENTO DESTE,P</t>
  </si>
  <si>
    <t>ARA AGUAS PLUVIAIS,ATERRO E SOCA ATE A ALTURA DA GERATRIZ SU</t>
  </si>
  <si>
    <t>PERIOR DO TUBO,CONSIDERANDO O MATERIAL DA PROPRIA ESCAVACAO,</t>
  </si>
  <si>
    <t>DIAMETRO DE 300MM</t>
  </si>
  <si>
    <t>DIAMETRO DE 400MM</t>
  </si>
  <si>
    <t>DIAMETRO DE 500MM</t>
  </si>
  <si>
    <t>DIAMETRO DE 600MM</t>
  </si>
  <si>
    <t>DIAMETRO DE 700MM</t>
  </si>
  <si>
    <t>DIAMETRO DE 800MM</t>
  </si>
  <si>
    <t>DIAMETRO DE 900MM</t>
  </si>
  <si>
    <t>DIAMETRO DE 1000MM</t>
  </si>
  <si>
    <t>DIAMETRO DE 1100MM</t>
  </si>
  <si>
    <t>DIAMETRO DE 1200MM</t>
  </si>
  <si>
    <t>DIAMETRO DE 1500MM</t>
  </si>
  <si>
    <t>DIAMETRO DE 1800MM</t>
  </si>
  <si>
    <t>DIAMETRO DE 2000MM</t>
  </si>
  <si>
    <t>DIAMETRO DE 2500MM</t>
  </si>
  <si>
    <t>ASSENTAMANTO DE TUBO FLEXIVEL,EXCLUSIVE FORNECIMENTO DESTE,P</t>
  </si>
  <si>
    <t>DIAMETRO DE 3000MM</t>
  </si>
  <si>
    <t>ASSENTAMENTO DE TUBULACAO DE PVC,COM JUNTA ELASTICA,PARA COL</t>
  </si>
  <si>
    <t>ETOR DE ESGOTOS,COM DIAMETRO NOMINAL DE 100MM,ATERRO E SOCA</t>
  </si>
  <si>
    <t>ATE A ALTURA DA GERATRIZ SUPERIOR DO TUBO,CONSIDERANDO O MAT</t>
  </si>
  <si>
    <t>ERIAL DA PROPRIA ESCAVACAO,EXCLUSIVE TUBO E JUNTA</t>
  </si>
  <si>
    <t>ETOR DE ESGOTOS,COM DIAMETRO NOMINAL DE 150MM,ATERRO E SOCA</t>
  </si>
  <si>
    <t>ETOR DE ESGOTOS,COM DIAMETRO NOMINAL DE 200MM,ATERRO E SOCA</t>
  </si>
  <si>
    <t>ASSENTAMENTO DE TUBULACAO DE PVC COM JUNTA ELASTICA,PARA COL</t>
  </si>
  <si>
    <t>ETOR DE ESGOTOS,COM DIAMETRO NOMINAL DE 250MM,ATERRO E SOCA</t>
  </si>
  <si>
    <t>ETOR DE ESGOTOS,COM DIAMETRO NOMINAL DE 300MM,ATERRO E SOCA</t>
  </si>
  <si>
    <t>ETOR DE ESGOTOS,COM DIAMETRO NOMINAL DE 350MM,ATERRO E SOCA</t>
  </si>
  <si>
    <t>ETOR DE ESGOTOS,COM DIAMETRO NOMINAL DE 400MM,ATERRO E SOCA</t>
  </si>
  <si>
    <t>ASSENTAMENTO DE TUBULACAO DE PVC RIGIDO,COM JUNTA ELASTICA,C</t>
  </si>
  <si>
    <t>OM DIAMETRO NOMINAL DE 50MM,COMPREENDENDO CARGA E DESCARGA,A</t>
  </si>
  <si>
    <t>CERTO DE FUNDO DE VALA,COLOCACAO NA VALA,MONTAGEM E REATERRO</t>
  </si>
  <si>
    <t xml:space="preserve"> ATE A GERATRIZ SUPERIOR DO TUBO CONSIDERANDO MATERIAL DA PR</t>
  </si>
  <si>
    <t>OPRIA ESCAVACAO E TESTE HIDROSTATICO,EXCLUSIVE TUBO E JUNTA</t>
  </si>
  <si>
    <t>ELASTICA</t>
  </si>
  <si>
    <t>OM DIAMETRO NOMINAL DE 75MM,COMPREENDENDO CARGA E DESCARGA,A</t>
  </si>
  <si>
    <t xml:space="preserve"> ATE A GERATRIZ SUPERIOR DO TUBO CONSIDERANDO O MATERIAL DA</t>
  </si>
  <si>
    <t>PROPRIA ESCAVACAO E TESTE HIDROSTATICO,EXCLUSIVE TUBO E JUNT</t>
  </si>
  <si>
    <t>A ELASTICA</t>
  </si>
  <si>
    <t>OM DIAMETRO NOMINAL DE 100MM,COMPREENDENDO CARGA E DESCARGA,</t>
  </si>
  <si>
    <t>ACERTO DE FUNDO DE VALA,COLOCACAO NA VALA,MONTAGEM E REATERR</t>
  </si>
  <si>
    <t>O ATE A GERATRIZ SUPERIOR DO TUBO CONSIDERANDO O MATERIAL DA</t>
  </si>
  <si>
    <t xml:space="preserve"> PROPRIA ESCAVACAO E TESTE HIDROSTATICO,EXCLUSIVE TUBO E JUN</t>
  </si>
  <si>
    <t>TA ELASTICA</t>
  </si>
  <si>
    <t>OM DIAMETRO NOMINAL DE 150MM,COMPREENDENDO CARGA E DESCARGA,</t>
  </si>
  <si>
    <t>OM DIAMETRO NOMINAL DE 200MM,COMPREENDENDO CARGA E DESCARGA,</t>
  </si>
  <si>
    <t>OM DIAMETRO NOMINAL DE 250MM,COMPREENDENDO CARGA E DESCARGA,</t>
  </si>
  <si>
    <t>OM DIAMETRO NOMINAL DE 300MM,COMPREENDENDO CARGA E DESCARGA,</t>
  </si>
  <si>
    <t>OM DIAMETRO NOMINAL DE 400MM,COMPREENDENDO CARGA E DESCARGA,</t>
  </si>
  <si>
    <t>OM DIAMETRO NOMINAL DE 500MM,COMPREENDENDO CARGA E DESCARGA,</t>
  </si>
  <si>
    <t>ASSENTAMENTO DE PECAS E ACESSORIOS DE PVC RIGIDO,COM JUNTA E</t>
  </si>
  <si>
    <t>LASTICA,COM DIAMETRO NOMINAL DE 50MM,EXCLUSIVE PECAS E JUNTA</t>
  </si>
  <si>
    <t>S ELASTICAS.CUSTO POR BOLSA</t>
  </si>
  <si>
    <t>LASTICA,COM DIAMETRO NOMINAL DE 75MM,EXCLUSIVE PECAS E JUNTA</t>
  </si>
  <si>
    <t>LASTICA,COM DIAMETRO NOMINAL DE 100MM,EXCLUSIVE PECAS E JUNT</t>
  </si>
  <si>
    <t>AS ELASTICAS.CUSTO POR BOLSA</t>
  </si>
  <si>
    <t>LASTICA,COM DIAMETRO NOMINAL DE 150MM,EXCLUSIVE PECAS E JUNT</t>
  </si>
  <si>
    <t>LASTICA,COM DIAMETRO NOMINAL DE 200MM,EXCLUSIVE PECAS E JUNT</t>
  </si>
  <si>
    <t>LASTICA,COM DIAMETRO NOMINAL DE 250MM,EXCLUSIVE PECAS E JUNT</t>
  </si>
  <si>
    <t>LASTICA,COM DIAMETRO NOMINAL DE 300MM,EXCLUSIVE PECAS E JUNT</t>
  </si>
  <si>
    <t>LASTICA,COM DIAMETRO NOMINAL DE 350MM,EXCLUSIVE PECAS E JUNT</t>
  </si>
  <si>
    <t>LASTICA,COM DIAMETRO NOMINAL DE 400MM,EXCLUSIVE PECAS E JUNT</t>
  </si>
  <si>
    <t>LASTICA,COM DIAMETRO NOMINAL DE 500MM,EXCLUSIVE PECAS E JUNT</t>
  </si>
  <si>
    <t>ASSENTAMENTO DE TUBO DE PVC ROSQUEAVEL,EXCLUSIVE FORNECIMENT</t>
  </si>
  <si>
    <t>O DESTE,INCLUSIVE MONTAGEM DAS CONEXOES E MATERIAIS PARA VED</t>
  </si>
  <si>
    <t>ACAO,DIAMETRO DE 1/2"</t>
  </si>
  <si>
    <t>ACAO,DIAMETRO DE 3/4"</t>
  </si>
  <si>
    <t>ACAO,DIAMETRO DE 1"</t>
  </si>
  <si>
    <t>ACAO,DIAMETRO DE 1.1/2"</t>
  </si>
  <si>
    <t>ACAO,DIAMETRO DE 2"</t>
  </si>
  <si>
    <t>ACAO,DIAMETRO DE 3"</t>
  </si>
  <si>
    <t>ACAO,DIAMETRO DE 4"</t>
  </si>
  <si>
    <t>MONTAGEM DE COMPORTA QUADRADA OU CIRCULAR COM DIMENSOES MAIO</t>
  </si>
  <si>
    <t>RES QUE 0,70 X 0,70M,INCLUSIVE OS MATERIAIS NECESSARIOS A MO</t>
  </si>
  <si>
    <t>NTAGEM,EXCETO CHUMBADORES</t>
  </si>
  <si>
    <t>MONTAGEM DE COMPORTA QUADRADA OU CIRCULAR COM DIMENSOES ATE</t>
  </si>
  <si>
    <t>0.70 X 0.70M,INCLUSIVE OS MATERIAIS NECESSARIOS A MONTAGEM,E</t>
  </si>
  <si>
    <t>XCETO CHUMBADORES</t>
  </si>
  <si>
    <t>MONTAGEM DE PEDESTAL E HASTE SIMPLES PARA ACIONAMENTO DE COM</t>
  </si>
  <si>
    <t>PORTA,ADUFA,VALVULA OU REGISTRO,INCLUSIVE OS MATERIAIS NECES</t>
  </si>
  <si>
    <t>SARIOS A MONTAGEM,EXCETO CHUMBADORES.CUSTO POR CONJUNTO</t>
  </si>
  <si>
    <t>MONTAGEM DE ADUFA DE PAREDE COM FLANGE,DIAMETRO DE 150MM,EXC</t>
  </si>
  <si>
    <t>LUSIVE FORNECIMENTO DOS PARAFUSOS DE FIXACAO</t>
  </si>
  <si>
    <t>MONTAGEM DE ADUFA DE PAREDE COM FLANGE,DIAMETRO DE 200MM,EXC</t>
  </si>
  <si>
    <t>LUSIVE FORNECIMENTO DE PARAFUSOS DE FIXACAO</t>
  </si>
  <si>
    <t>MONTAGEM DE ADUFA DE PAREDES COM FLANGE,DIAMETRO DE 250MM,EX</t>
  </si>
  <si>
    <t>CLUSIVE FORNECIMENTO DE PARAFUSOS DE FIXACAO</t>
  </si>
  <si>
    <t>MONTAGEM DE ADUFA DE PAREDE COM FLANGE,DIAMETRO DE 300MM,EXC</t>
  </si>
  <si>
    <t>MONTAGEM DE ADUFA DE PAREDE COM FLANGE,DIAMETRO DE 400MM,EXC</t>
  </si>
  <si>
    <t>MONTAGEM DE ADUFA DE PAREDE COM FLANGE,DIAMETRO DE 500MM,EXC</t>
  </si>
  <si>
    <t>MONTAGEM DE ADUFA DE PAREDE COM FLANGE,DIAMETRO DE 600MM,EXC</t>
  </si>
  <si>
    <t>MONTAGEM DE ADUFA DE FUNDO COM FLANGE,DIAMETRO DE 150MM,EXCL</t>
  </si>
  <si>
    <t>USIVE FORNECIMENTO DOS PARAFUSOS DE FIXACAO</t>
  </si>
  <si>
    <t>MONTAGEM DE ADUFA DE FUNDO COM FLANGE,DIAMETRO DE 200MM,EXCL</t>
  </si>
  <si>
    <t>MONTAGEM DE ADUFA DE FUNDO COM FLANGE,DIAMETRO DE 250MM,EXCL</t>
  </si>
  <si>
    <t>MONTAGEM DE ADUFA DE FUNDO COM FLANGE,DIAMETRO DE 300MM,EXCL</t>
  </si>
  <si>
    <t>USIVE FORNECIMENTO DE PARAFUSOS DE FIXACAO</t>
  </si>
  <si>
    <t>MONTAGEM DE ADUFA DE FUNDO COM FLANGE,DIAMETRO DE 400MM,EXCL</t>
  </si>
  <si>
    <t>MONTAGEM DE 1 MANCAL INTERMEDIARIO E 1 HASTE DE PROLONGAMENT</t>
  </si>
  <si>
    <t>O EM PEDESTAIS DE COMANDO OU MANOBRA</t>
  </si>
  <si>
    <t>ASSENTAMENTO DE TAMPAO DE FºFº,TIPO QUADRADO,ATE 0,25 X 0,25</t>
  </si>
  <si>
    <t>M,ASSENTADO COM ARGAMASSA DE CIMENTO E AREIA,NO TRACO 1:4 EM</t>
  </si>
  <si>
    <t xml:space="preserve"> VOLUME,EXCLUSIVE TAMPAO</t>
  </si>
  <si>
    <t>ASSENTAMENTO DE TAMPAO DE FºFº,TIPO QUADRADO,COM MAIS DE 0,5</t>
  </si>
  <si>
    <t>0 X 0,50M ATE 1,00 X 1,00M,ASSENTADO C0M ARGAMASSA DE CIMENT</t>
  </si>
  <si>
    <t>O E AREIA,NO TRACO 1:4 EM VOLUME,EXCLUSIVE O TAMPAO</t>
  </si>
  <si>
    <t>ASSENTAMENTO DE TAMPAO DE FºFº,TIPO CIRCULAR,COM DIAMETRO AC</t>
  </si>
  <si>
    <t>IMA DE 0,60M E ATE 1,00M,ASSENTADO COM ARGASSA DE CIMENTO E</t>
  </si>
  <si>
    <t>AREIA,NO TRACO 1:4 EM VOLUME,EXCLUSIVE TAMPAO</t>
  </si>
  <si>
    <t>ASSENTAMENTO DE TAMPAO DE FºFº,TIPO CIRCULAR,COM DIAMETRO DE</t>
  </si>
  <si>
    <t xml:space="preserve"> 0,40 A 0,60M,ASSENTADO COM ARGAMASSA DE CIMENTO E AREIA,NO</t>
  </si>
  <si>
    <t>TRACO 1:4 EM VOLUME,EXCLUSIVE TAMPAO</t>
  </si>
  <si>
    <t xml:space="preserve"> 0,60M E ATE 225KG,ASSENTADO COM ARGAMASSA DE CIMENTO E AREI</t>
  </si>
  <si>
    <t>A,NO TRACO 1:4 EM VOLUME,EXCLUSIVE TAMPAO</t>
  </si>
  <si>
    <t>ASSENTAMENTO DE TAMPAO DE FºFº,DE TRES SECOES,COM LARGURA AT</t>
  </si>
  <si>
    <t>E 1,60M,ASSENTADO COM ARGAMASSA DE CIMENTO E AREIA,NO TRACO</t>
  </si>
  <si>
    <t>1:4 EM VOLUME,EXCLUSIVE TAMPAO</t>
  </si>
  <si>
    <t>ASSENTAMENTO DE TAMPAO DE FºFº,DE QUATRO SECOES,COM LARGURA</t>
  </si>
  <si>
    <t>MINIMA DE 2,00M,ASSENTADO COM ARGAMASSA DE CIMENTO E AREIA,N</t>
  </si>
  <si>
    <t>O TRACO 1:4 EM VOLUME,EXCLUSIVE TAMPAO</t>
  </si>
  <si>
    <t>ASSENTAMENTO DE TAMPAO DE FºFº,DE SETE SECOES,COM LARGURA MI</t>
  </si>
  <si>
    <t>NIMA DE 4,00M,ASSENTADO COM ARGAMASSA DE CIMENTO E AREIA,NO</t>
  </si>
  <si>
    <t>ASSENTAMENTO DE TAMPAO DE FºFº,DE 30 X 90CM,PARA CAIXA DE RA</t>
  </si>
  <si>
    <t>LO,ASSENTADO COM ARGAMASSA DE CIMENTO E AREIA,NO TRACO 1:4 E</t>
  </si>
  <si>
    <t>M VOLUME,EXCLUSIVE TAMPAO</t>
  </si>
  <si>
    <t>ASSENTAMENTO DE CAIXA DE PASSEIO PARA REGISTRO EM FºFº,PADRA</t>
  </si>
  <si>
    <t>O CEDAE,ASSENTADA COM ARGAMASSA DE CIMENTO E AREIA,NO TRACO</t>
  </si>
  <si>
    <t>ASSENTAMENTO DE TUBULACAO DE FERRO FUNDIDO,COM JUNTA ELASTIC</t>
  </si>
  <si>
    <t>A,PARA SISTEMAS DE ESCOAMENTO FORCADO DE AGUA OU ESGOTO,COMP</t>
  </si>
  <si>
    <t>REENDENDO CARGA E DESCARGA,ACERTO DE FUNDO DE VALA,COLOCACAO</t>
  </si>
  <si>
    <t xml:space="preserve"> NA VALA,MONTAGEM E REATERRO ATE A GERATRIZ SUPERIOR DO TUBO</t>
  </si>
  <si>
    <t xml:space="preserve"> CONSIDERANDO MATERIAL DA PROPRIA ESCAVACAO E TESTE HIDROSTA</t>
  </si>
  <si>
    <t>TICO,EXCL.FORN.DO TUBO E JUNTA ELASTICA,COM DIAMETRO DE 50MM</t>
  </si>
  <si>
    <t xml:space="preserve"> CONSIDERANDO O MATERIAL DA PROPRIA ESCAVACAO E TESTE HIDROS</t>
  </si>
  <si>
    <t>TATICO,EXCL.FORN.TUBO E JUNTA ELAST.,C/DIAMETR.DE 75 OU 80MM</t>
  </si>
  <si>
    <t>TATICO,EXCL.FORN.TUBO E JUNTA ELASTICA,COM DIAMETRO DE 100MM</t>
  </si>
  <si>
    <t>TATICO,EXCL.FORN.TUBO E JUNTA ELASTICA,COM DIAMETRO DE 150MM</t>
  </si>
  <si>
    <t>TATICO,EXCL.FORN.TUBO E JUNTA ELASTICA,COM DIAMETRO DE 200MM</t>
  </si>
  <si>
    <t>TATICO,EXCL.FORN.TUBO E JUNTA ELASTICA,COM DIAMETRO DE 250MM</t>
  </si>
  <si>
    <t>TATICO,EXCL.FORN.TUBO E JUNTA ELASTICA,COM DIAMETRO DE 300MM</t>
  </si>
  <si>
    <t>TATICO,EXCL.FORN.TUBO E JUNTA ELASTICA,COM DIAMETRO DE 350MM</t>
  </si>
  <si>
    <t>TATICO,EXCL.FORN.TUBO E JUNTA ELASTICA,COM DIAMETRO DE 400MM</t>
  </si>
  <si>
    <t>TATICO,EXCL.FORN.TUBO E JUNTA ELASTICA,COM DIAMETRO DE 450MM</t>
  </si>
  <si>
    <t>TATICO,EXCL.FORN.TUBO E JUNTA ELASTICA,COM DIAMETRO DE 500MM</t>
  </si>
  <si>
    <t>TATICO,EXCL.FORN.TUBO E JUNTA ELASTICA,COM DIAMETRO DE 600MM</t>
  </si>
  <si>
    <t>TATICO,EXCL.FORN.TUBO E JUNTA ELASTICA,COM DIAMETRO DE 700MM</t>
  </si>
  <si>
    <t>TATICO,EXCL.FORN.TUBO E JUNTA ELASTICA,COM DIAMETRO DE 800MM</t>
  </si>
  <si>
    <t>TATICO,EXCL.FORN.TUBO E JUNTA ELASTICA,COM DIAMETRO DE 900MM</t>
  </si>
  <si>
    <t>TATICO,EXCL.FORN.TUBO E JUNTA ELASTICA,C/DIAMETRO DE 1000MM</t>
  </si>
  <si>
    <t>TATICO,EXCL.FORN.TUBO E JUNTA ELASTICA,C/DIAMETRO DE 1200MM</t>
  </si>
  <si>
    <t>A,INSTALACAO AEREA,PARA SISTEMAS DE ESCOAMENTO FORCADO DE AG</t>
  </si>
  <si>
    <t>UA OU ESGOTO,COMPREENDENDO CARGA E DESCARGA,MONTAGEM SOBRE A</t>
  </si>
  <si>
    <t>POIOS EXISTENTES E TESTE HIDROSTATICO,EXCLUSIVE FORNECIMENTO</t>
  </si>
  <si>
    <t xml:space="preserve"> DO TUBO E JUNTA ELASTICA,COM DIAMETRO DE 50MM</t>
  </si>
  <si>
    <t xml:space="preserve"> DO TUBO E JUNTA ELASTICA,COM DIAMETRO DE 75 OU 80MM</t>
  </si>
  <si>
    <t xml:space="preserve"> DO TUBO E JUNTA ELASTICA,COM DIAMETRO DE 100MM</t>
  </si>
  <si>
    <t xml:space="preserve"> DO TUBO E JUNTA ELASTICA,COM DIAMETRO DE 150MM</t>
  </si>
  <si>
    <t>ASSENTAMENTO DE TUBULACAO DE FERRO FUNDIDO,COM JUNTA ESLASTC</t>
  </si>
  <si>
    <t xml:space="preserve"> DO TUBO E JUNTA ELASTICA,COM DIAMETRO DE 200MM</t>
  </si>
  <si>
    <t xml:space="preserve"> DO TUBO E JUNTA ELASTICA,COM DIAMETRO DE 250MM</t>
  </si>
  <si>
    <t xml:space="preserve"> DO TUBO E JUNTA ELASTICA,COM DIAMETRO DE 300MM</t>
  </si>
  <si>
    <t xml:space="preserve"> DO TUBO E JUNTA ELASTICA,COM DIAMETRO DE 350MM</t>
  </si>
  <si>
    <t xml:space="preserve"> DO TUBO E JUNTA ELASTICA,COM DIAMETRO DE 400MM</t>
  </si>
  <si>
    <t xml:space="preserve"> DO TUBO E JUNTA ELASTICA,COM DIAMETRO DE 450MM</t>
  </si>
  <si>
    <t xml:space="preserve"> DO TUBO E JUNTA ELASTICA,COM DIAMETRO DE 500MM</t>
  </si>
  <si>
    <t xml:space="preserve"> DO TUBO E JUNTA ELASTICA,COM DIAMETRO DE 600MM</t>
  </si>
  <si>
    <t xml:space="preserve"> DO TUBO E JUNTA ELASTICA,COM DIAMETRO DE 700MM</t>
  </si>
  <si>
    <t xml:space="preserve"> DO TUBO E JUNTA ELASTICA,COM DIAMETRO DE 800MM</t>
  </si>
  <si>
    <t xml:space="preserve"> DO TUBO E JUNTA ELASTICA,COM DIAMETRO DE 900MM</t>
  </si>
  <si>
    <t xml:space="preserve"> DO TUBO E JUNTA ELASTICA,COM DIAMETRO DE 1000MMM</t>
  </si>
  <si>
    <t xml:space="preserve"> DO TUBO E JUNTA ELASTICA,COM DIAMETRO DE 1200MM</t>
  </si>
  <si>
    <t>A,PARA SISTEMAS DE ESCOAMENTO LIVRE DE AGUA OU ESGOTOS,COMPR</t>
  </si>
  <si>
    <t>EENDENDO CARGA E DESCARGA,ACERTO DE FUNDO DE VALA,COLOCACAO</t>
  </si>
  <si>
    <t>NA VALA,MONTAGEM E REATERRO ATE A GERATRIZ SUPERIOR DO TUBO</t>
  </si>
  <si>
    <t>CONSIDERANDO MATERIAL DA PROPRIA ESCAVACAO,EXCLUSIVE FORNECI</t>
  </si>
  <si>
    <t>MENTO DO TUBO E JUNTA ELASTICA,COM DIAMETRO DE 100MM</t>
  </si>
  <si>
    <t>ASSENTAMENTO DE TUBO DE FºFº,COM JUNTA ELASTICA,PARA SISTEMA</t>
  </si>
  <si>
    <t>S DE ESCOAMENTO LIVRE DE AGUA OU ESGOTOS,COMPREENDENDO CARGA</t>
  </si>
  <si>
    <t xml:space="preserve"> E DESCARGA,ACERTO DE FUNDO DE VALA,COLOCACAO NA VALA,MONTAG</t>
  </si>
  <si>
    <t>EM E REATERRO ATE A GERATRIZ SUPERIOR DO TUBO CONSIDERANDO O</t>
  </si>
  <si>
    <t xml:space="preserve"> MATERIAL DA PROPRIA ESCAVACAO,EXCLUSIVE FORNECIMENTO DO TUB</t>
  </si>
  <si>
    <t>O E JUNTA ELASTICA,COM DIAMETRO DE 150MM</t>
  </si>
  <si>
    <t>MATERIAL DA PROPRIA ESCAVACAO,EXCLUSIVE FORNECIMENTO DO TUBO</t>
  </si>
  <si>
    <t xml:space="preserve"> E JUNTA ELASTICA,COM DIAMETRO DE 200MM</t>
  </si>
  <si>
    <t>O E JUNTA ELASTICA,COM DIAMETRO DE 250MM</t>
  </si>
  <si>
    <t>O E JUNTA ELASTICA,COM DIAMETRO DE 300MM</t>
  </si>
  <si>
    <t>ASSENTAMENTO DE CONEXOES DE FºFº,COM JUNTA ELASTICA,COM DIAM</t>
  </si>
  <si>
    <t>ETRO DE 50MM,EXCLUSIVE CONEXOES E JUNTAS ELASTICAS.CUSTO POR</t>
  </si>
  <si>
    <t xml:space="preserve"> JUNTA</t>
  </si>
  <si>
    <t>ETRO DE 75MM,EXCLUSIVE CONEXOES E JUNTAS ELASTICAS.CUSTO POR</t>
  </si>
  <si>
    <t>ETRO DE 100MM,EXCLUSIVE CONEXOES E JUNTAS ELASTICAS.CUSTO PO</t>
  </si>
  <si>
    <t>R JUNTA</t>
  </si>
  <si>
    <t>ETRO DE 150MM,EXCLUSIVE CONEXOES E JUNTAS ELASTICAS.CUSTO PO</t>
  </si>
  <si>
    <t>ETRO DE 200MM,EXCLUSIVE CONEXOES E JUNTAS ELASTICAS.CUSTO PO</t>
  </si>
  <si>
    <t>ETRO DE 250MM,EXCLUSIVE CONEXOES E JUNTAS ELASTICAS.CUSTO PO</t>
  </si>
  <si>
    <t>ETRO DE 300MM,EXCLUSIVE CONEXOES E JUNTAS ELASTICAS.CUSTO PO</t>
  </si>
  <si>
    <t>ETRO DE 350MM,EXCLUSIVE CONEXOES E JUNTAS ELASTICAS.CUSTO PO</t>
  </si>
  <si>
    <t>ETRO DE 400MM,EXCLUSIVE CONEXOES E JUNTAS ELASTICAS.CUSTO PO</t>
  </si>
  <si>
    <t>ETRO DE 450MM,EXCLUSIVE CONEXOES E JUNTAS ELASTICAS.CUSTO PO</t>
  </si>
  <si>
    <t>ETRO DE 500MM,EXCLUSIVE CONEXOES E JUNTAS ELASTICAS.CUSTO PO</t>
  </si>
  <si>
    <t>ETRO DE 600MM,EXCLUSIVE CONEXOES E JUNTAS ELASTICAS.CUSTO PO</t>
  </si>
  <si>
    <t>ASSENTAMENTO DE CONEXOES DE FERRO FUNDIDO,COM JUNTA ELASTICA</t>
  </si>
  <si>
    <t>,COM DIAMETRO DE 700MM,EXCLUSIVE CONEXOES E JUNTAS ELASTICAS</t>
  </si>
  <si>
    <t>.CUSTO POR JUNTA</t>
  </si>
  <si>
    <t>,COM DIAMETRO DE 800MM,EXCLUSIVE CONEXOES E JUNTAS ELASTICAS</t>
  </si>
  <si>
    <t>,COM DIAMETRO DE 900MM,EXCLUSIVE CONEXOES E JUNTAS ELASTICAS</t>
  </si>
  <si>
    <t>,COM DIAMETRO DE 1000MM,EXCLUSIVE CONEXOES E JUNTAS ELASTICA</t>
  </si>
  <si>
    <t>S.CUSTO POR JUNTA</t>
  </si>
  <si>
    <t>,COM DIAMETRO DE 1200MM,EXCLUSIVE CONEXOES E JUNTAS ELASTICA</t>
  </si>
  <si>
    <t>ASSENTAMENTO SEM FORNECIMENTO DE CONEXOES E REGISTROS DE FER</t>
  </si>
  <si>
    <t>RO FUNDIDO,COM JUNTAS MECANICAS OU FLANGEADAS,EXCLUSIVE MATE</t>
  </si>
  <si>
    <t>RIAIS DAS JUNTAS,COM DIAMETRO DE 50MM.CUSTO POR JUNTA</t>
  </si>
  <si>
    <t>RIAIS DAS JUNTAS,COM DIAMETRO DE 75MM.CUSTO POR JUNTA</t>
  </si>
  <si>
    <t>RIAIS DAS JUNTAS,COM DIAMETRO DE 100MM.CUSTO POR JUNTA</t>
  </si>
  <si>
    <t>RIAIS DAS JUNTAS,COM DIAMETRO DE 150MM.CUSTO POR JUNTA</t>
  </si>
  <si>
    <t>RIAIS DAS JUNTAS,COM DIAMETRO DE 200MM.CUSTO POR JUNTA</t>
  </si>
  <si>
    <t>RIAIS DAS JUNTAS,COM DIAMETRO DE 250MM.CUSTO POR JUNTA</t>
  </si>
  <si>
    <t>RIAIS DAS JUNTAS,COM DIAMETRO DE 300MM.CUSTO POR JUNTA</t>
  </si>
  <si>
    <t>RIAIS DAS JUNTAS,COM DIAMETRO DE 350MM.CUSTO POR JUNTA</t>
  </si>
  <si>
    <t>RIAIS DAS JUNTAS,COM DIAMETRO DE 400MM.CUSTO POR JUNTA</t>
  </si>
  <si>
    <t>RIAIS DAS JUNTAS,COM DIAMETRO DE 450MM.CUSTO POR JUNTA</t>
  </si>
  <si>
    <t>RIAIS DAS JUNTAS,COM DIAMETRO DE 500MM.CUSTO POR JUNTA</t>
  </si>
  <si>
    <t>RIAIS DAS JUNTAS,COM DIAMETRO DE 600MM.CUSTO POR JUNTA</t>
  </si>
  <si>
    <t>RIAIS DAS JUNTAS,COM DIAMETRO DE 700MM.CUSTO POR JUNTA</t>
  </si>
  <si>
    <t>RIAIS DAS JUNTAS,COM DIAMETRO DE 800MM.CUSTO POR JUNTA</t>
  </si>
  <si>
    <t>RIAIS DAS JUNTAS,COM DIAMETRO DE 900MM.CUSTO POR JUNTA</t>
  </si>
  <si>
    <t>RIAIS DAS JUNTAS,COM DIAMETRO DE 1000MM.CUSTO POR JUNTA</t>
  </si>
  <si>
    <t>RIAIS DAS JUNTAS,COM DIAMETRO DE 1200MM.CUSTO POR JUNTA</t>
  </si>
  <si>
    <t>MONTAGEM DE JUNTA GIBAULT,EXCLUSIVE PECA,COM DIAMETRO ATE 20</t>
  </si>
  <si>
    <t>0MM.CUSTO POR PECA</t>
  </si>
  <si>
    <t>MONTAGEM DE JUNTA GIBAULT,EXCLUSIVE A PECA,COM DIAMETRO DE 2</t>
  </si>
  <si>
    <t>50 A 300MM. CUSTO POR PECA</t>
  </si>
  <si>
    <t>MONTAGEM DE JUNTA GIBAULT,EXCLUSIVE A PECA,COM DIAMETRO DE 3</t>
  </si>
  <si>
    <t>00 A 600MM.CUSTO POR PECA</t>
  </si>
  <si>
    <t>MONTAGEM SEM FORNECIMENTO DE LUVA TRIPARTIDA DE FERRO DUCTIL</t>
  </si>
  <si>
    <t xml:space="preserve"> PARA DN ATE 100MM</t>
  </si>
  <si>
    <t xml:space="preserve"> PARA DN ACIMA DE 100MM ATE 250MM</t>
  </si>
  <si>
    <t xml:space="preserve"> PARA DN ACIMA DE 250MM ATE 400MM</t>
  </si>
  <si>
    <t xml:space="preserve"> PARA DN ACIMA DE 400MM ATE 500MM</t>
  </si>
  <si>
    <t xml:space="preserve"> PARA DN ACIMA DE 500MM ATE 600MM</t>
  </si>
  <si>
    <t>MONTAGEM DE JUNTA DE DESMONTAGEM,EXCLUSIVE A PECA,COM DIAMET</t>
  </si>
  <si>
    <t>RO DE 100MM.CUSTO POR PECA</t>
  </si>
  <si>
    <t>RO DE 150MM.CUSTO POR PECA</t>
  </si>
  <si>
    <t>RO DE 200MM.CUSTO POR PECA</t>
  </si>
  <si>
    <t>RO DE 250MM.CUSTO POR PECA</t>
  </si>
  <si>
    <t>RO DE 300MM.CUSTO POR PECA</t>
  </si>
  <si>
    <t>RO DE 350MM.CUSTO POR PECA</t>
  </si>
  <si>
    <t>RO DE 400MM.CUSTO POR PECA</t>
  </si>
  <si>
    <t>RO DE 450MM.CUSTO POR PECA</t>
  </si>
  <si>
    <t>RO DE 500MM. CUSTO POR PECA</t>
  </si>
  <si>
    <t>RO DE 600MM.CUSTO POR PECA</t>
  </si>
  <si>
    <t>RO DE 700MM.CUSTO POR PECA</t>
  </si>
  <si>
    <t>RO DE 800MM.CUSTO POR PECA</t>
  </si>
  <si>
    <t>RO DE 900MM.CUSTO POR PECA</t>
  </si>
  <si>
    <t>RO DE 1000MM.CUSTO POR PECA</t>
  </si>
  <si>
    <t>RO DE 1200MM.CUSTO POR PECA</t>
  </si>
  <si>
    <t>RO DE 1400MM.CUSTO POR PECA</t>
  </si>
  <si>
    <t>RO DE 1500MM.CUSTO POR PECA</t>
  </si>
  <si>
    <t>MONTAGEM DE JUNTA DRESSER SEM ANCORAGENS (HARNESS),EXCLUSIVE</t>
  </si>
  <si>
    <t xml:space="preserve"> A PECA,COM DIAMETRO DE 150MM.CUSTO POR PECA</t>
  </si>
  <si>
    <t xml:space="preserve"> A PECA,COM DIAMETRO DE 200MM.CUSTO POR PECA</t>
  </si>
  <si>
    <t xml:space="preserve"> A PECA,COM DIAMETRO DE 250MM.CUSTO POR PECA</t>
  </si>
  <si>
    <t xml:space="preserve"> A PECA,COM DIAMETRO DE 300MM.CUSTO POR PECA</t>
  </si>
  <si>
    <t xml:space="preserve"> A PECA,COM DIAMETRO DE 350MM.CUSTO POR PECA</t>
  </si>
  <si>
    <t xml:space="preserve"> A PECA,COM DIAMETRO DE 400MM.CUSTO POR PECA</t>
  </si>
  <si>
    <t xml:space="preserve"> A PECA,COM DIAMETRO DE 450MM.CUSTO POR PECA</t>
  </si>
  <si>
    <t xml:space="preserve"> A PECA,COM DIAMETRO DE 500MM.CUSTO POR PECA</t>
  </si>
  <si>
    <t xml:space="preserve"> A PECA,COM DIAMETRO DE 600MM.CUSTO POR PECA</t>
  </si>
  <si>
    <t xml:space="preserve"> A PECA,COM DIAMETRO DE 700MM.CUSTO POR PECA</t>
  </si>
  <si>
    <t xml:space="preserve"> A PECA,COM DIAMETRO DE 800MM.CUSTO POR PECA</t>
  </si>
  <si>
    <t xml:space="preserve"> A PECA,COM DIAMETRO DE 900MM.CUSTO POR PECA</t>
  </si>
  <si>
    <t xml:space="preserve"> A PECA,COM DIAMETRO DE 1000MM.CUSTO POR PECA</t>
  </si>
  <si>
    <t xml:space="preserve"> A PECA,COM DIAMETRO DE 1200MM.CUSTO POR PECA</t>
  </si>
  <si>
    <t xml:space="preserve"> A PECA,COM DIAMETRO DE 1300MM.CUSTO POR PECA</t>
  </si>
  <si>
    <t xml:space="preserve"> A PECA,COM DIAMETRO DE 1500MM.CUSTO POR PECA</t>
  </si>
  <si>
    <t xml:space="preserve"> A PECA,COM DIAMETRO DE 2000MM.CUSTO POR PECA</t>
  </si>
  <si>
    <t xml:space="preserve"> A PECA,COM DIAMETRO DE 2500MM.CUSTO POR PECA</t>
  </si>
  <si>
    <t>ASSENTAMENTO DE TUBOS DE POLIETILENO,COM DE=20 A 40MM,INCLUS</t>
  </si>
  <si>
    <t>IVE TESTE HIDROSTATICO,EXCLUSIVE SOLDA DAS JUNTAS E FORNECIM</t>
  </si>
  <si>
    <t>ENTO DE TUBOS E DE CONEXOES</t>
  </si>
  <si>
    <t>ASSENTAMENTO DE TUBOS DE POLIETILENO,COM DE ACIMA DE 40 A 75</t>
  </si>
  <si>
    <t>MM,INCLUSIVE TESTE HIDROSTATICO,EXCLUSIVE SOLDA DAS JUNTAS E</t>
  </si>
  <si>
    <t xml:space="preserve"> FORNECIMENTO DE TUBOS E DE CONEXOES</t>
  </si>
  <si>
    <t>ASSENTAMENTO DE TUBOS DE POLIETILENO,COM DE ACIMA DE 75MM A</t>
  </si>
  <si>
    <t>125MM,INCLUSIVE TESTE HIDROSTATICO,EXCLUSIVE SOLDA DAS JUNTA</t>
  </si>
  <si>
    <t>S E FORNECIMENTO DE TUBOS E DE CONEXOES</t>
  </si>
  <si>
    <t>ASSENTAMENTO DE TUBOS DE POLIETILENO,COM DE ACIMA DE 125MM A</t>
  </si>
  <si>
    <t xml:space="preserve"> 180MM,INCLUSIVE TESTE HIDROSTATICO,EXCLUSIVE SOLDA DAS JUNT</t>
  </si>
  <si>
    <t>AS E FORNECIMENTO DE TUBOS E DE CONEXOES</t>
  </si>
  <si>
    <t>ASSENTAMENTO DE TUBOS DE POLIETILENO,COM DE ACIMA DE 180MM A</t>
  </si>
  <si>
    <t xml:space="preserve"> 225MM,INCLUSIVE TESTE HIDROSTATICO,EXCLUSIVE SOLDA DAS JUNT</t>
  </si>
  <si>
    <t>ASSENTAMENTO DE TUBOS DE POLIETILENO,COM DE ACIMA DE 225MM A</t>
  </si>
  <si>
    <t xml:space="preserve"> 280MM,INCLUSIVE TESTE HIDROSTATICO,EXCLUSIVE SOLDA DAS JUNT</t>
  </si>
  <si>
    <t>ASSENTAMENTO DE TUBOS DE POLIETILENO,COM DE ACIMA DE 280MM A</t>
  </si>
  <si>
    <t xml:space="preserve"> 355MM,INCLUSIVE TESTE HIDROSTATICO,EXCLUSIVE SOLDA DAS JUNT</t>
  </si>
  <si>
    <t>ASSENTAMENTO DE TUBOS DE POLIETILENO,COM DE ACIMA DE 355MM A</t>
  </si>
  <si>
    <t xml:space="preserve"> 450MM,INCLUSIVE TESTE HIDROSTATICO,EXCLUSIVE SOLDA DAS JUNT</t>
  </si>
  <si>
    <t>ASSENTAMENTO DE TUBOS DE POLIETILENO,COM DE ACIMA DE 450MM A</t>
  </si>
  <si>
    <t xml:space="preserve"> 560MM,INCLUSIVE TESTE HIDROSTATICO,EXCLUSIVE SOLDA DAS JUNT</t>
  </si>
  <si>
    <t>ASSENTAMENTO DE TUBOS DE POLIETILENO,COM DE ACIMA DE 560MM A</t>
  </si>
  <si>
    <t xml:space="preserve"> 800MM,INCLUSIVE TESTE HIDROSTATICO,EXCLUSIVE SOLDA DAS JUNT</t>
  </si>
  <si>
    <t>ASSENTAMENTO DE TUBOS DE POLIETILENO,COM DE ACIMA DE 800MM A</t>
  </si>
  <si>
    <t xml:space="preserve"> 1000MM,INCLUSIVE TESTE HIDROSTATICO,EXCLUSIVE SOLDA DAS JUN</t>
  </si>
  <si>
    <t>TAS E FORNECIMENTO DE TUBOS E DE CONEXOES</t>
  </si>
  <si>
    <t>ASSENTAMENTO DE TUBOS DE POLIETILENO,COM DE ACIMA DE 1000MM</t>
  </si>
  <si>
    <t>A 1200MM,INCLUSIVE TESTE HIDROSTATICO,EXCLUSIVE SOLDA DAS JU</t>
  </si>
  <si>
    <t>NTAS E FORNECIMENTO DE TUBOS E DE CONEXOES</t>
  </si>
  <si>
    <t>CALHA MEIO-TUBO CIRCULAR DE CONCRETO VIBRADO,DIAMETRO INTERN</t>
  </si>
  <si>
    <t>O DE 300MM,INCLUSIVE ACERTO DE FUNDO DE VALA.FORNECIMENTO E</t>
  </si>
  <si>
    <t>ASSENTAMENTO</t>
  </si>
  <si>
    <t>O DE 400MM,INCLUSIVE ACERTO DE FUNDO DE VALA.FORNECIMENTO E</t>
  </si>
  <si>
    <t>CALHA DE MEIO-TUBO CIRCULAR DE CONCRETO VIBRADO,DIAMETRO INT</t>
  </si>
  <si>
    <t>ERNO DE 500MM,INCLUSIVE ACERTO DE FUNDO DE VALA.FORNECIMENTO</t>
  </si>
  <si>
    <t xml:space="preserve"> E ASSENTAMENTO</t>
  </si>
  <si>
    <t>O DE 600MM,INCLUSIVE ACERTO DE FUNDO DE VALA.FORNECIMENTO E</t>
  </si>
  <si>
    <t>O DE 800MM,INCLUSIVE ACERTO DE FUNDO DE VALA.FORNECIMENTO E</t>
  </si>
  <si>
    <t>O DE 1000MM,INCLUSIVE ACERTO DE FUNDO DE VALA.FORNECIMENTO E</t>
  </si>
  <si>
    <t>CANAL PRE-FABRICADO,EM CONCRETO PROTENDIDO E/OU ARMADO,COM S</t>
  </si>
  <si>
    <t>ECAO EM "U",MEDIDO PELA AREA DO PERIMETRO INTERNO DA SECAO V</t>
  </si>
  <si>
    <t>EZES O COMPRIMENTO DO CANAL.FORNECIMENTO E ASSENTAMENTO</t>
  </si>
  <si>
    <t>COBERTURA DE CANAL PRE-FABRICADO,EM CONCRETO PROTENDIDO E/OU</t>
  </si>
  <si>
    <t xml:space="preserve"> ARMADO,PARA VAOS ATE 5,00M.FORNECIMENTO E ASSENTAMENTO</t>
  </si>
  <si>
    <t>GALERIA MULTIDIMENSIONAL RODOVIARIA DUPLA EM CONCRETO ARMADO</t>
  </si>
  <si>
    <t>GALERIA MULTIDIMENSIONAL RODOVIARIA TRIPLA EM CONCRETO ARMAD</t>
  </si>
  <si>
    <t>O E PROTENDIDO,30MPA,3 FUNDOS 6,00M,8,80T,PAREDE C/6,60M,PES</t>
  </si>
  <si>
    <t>O 3,90T E TAMPA 2,00M,PESO 7,33T,ESTRUTURALMENTE BI-APOIADA</t>
  </si>
  <si>
    <t>RANSPORTE,DESCARGA,ESCAVACAO E REATERRO.FORN.E ASSENTAMENTO</t>
  </si>
  <si>
    <t>GALERIA TECNICA PRE-FABRICADA DE CONCRETO ARMADO,DIMENSOES</t>
  </si>
  <si>
    <t>INTERNAS DE 1,00X1,00M (BXH) RECOBRIMENTO COM 2CM,EXCLUSIVE</t>
  </si>
  <si>
    <t>ESCAVACAO E REATERRO.FORNECIMENTO E ASSENTAMENTO.</t>
  </si>
  <si>
    <t>INTERNAS DE 1,50X1,00M (BXH) RECOBRIMENTO COM 2CM,EXCLUSIVE</t>
  </si>
  <si>
    <t>ESCAVACAO E REATERRO.FORNECIMENTO E ASSENTAMENTO</t>
  </si>
  <si>
    <t>INTERNAS DE 2,00X1,20M (BXH) RECOBRIMENTO COM 2CM,EXCLUSIVE</t>
  </si>
  <si>
    <t>INTERNAS DE 2,00X1,50M (BXH) RECOBRIMENTO COM 2CM,EXCLUSIVE</t>
  </si>
  <si>
    <t>INTERNAS DE 2,50X1,50M (BXH) RECOBRIMENTO COM 2CM,EXCLUSIVE</t>
  </si>
  <si>
    <t>INTERNAS DE 2,50X2,00M (BXH) RECOBRIMENTO COM 2CM,EXCLUSIVE</t>
  </si>
  <si>
    <t>INTERNAS DE 3,00X2,00M (BXH) RECOBRIMENTO COM 2CM,EXCLUSIVE</t>
  </si>
  <si>
    <t>INTERNAS DE 3,50X2,00M (BXH) RECOBRIMENTO COM 2CM,EXCLUSIVE</t>
  </si>
  <si>
    <t>TUBO CERAMICO VIDRADO,CONFORME ESPECIFICACOES DA CEDAE,PARA</t>
  </si>
  <si>
    <t>ESGOTO SANITARIO E AGUAS PLUVIAIS,ATERRO E SOCA ATE A ALTURA</t>
  </si>
  <si>
    <t xml:space="preserve"> DA GERATRIZ SUPERIOR DO TUBO,CONSIDERANDO O MATERIAL DA PRO</t>
  </si>
  <si>
    <t>PRIA ESCAVACAO,COM DIAMETRO DE 100MM,INCLUSIVE FORNECIMENTO</t>
  </si>
  <si>
    <t>IA,NO TRACO 1:4.FORNECIMENTO E ASSENTAMENTO</t>
  </si>
  <si>
    <t>PRIA ESCAVACAO,COM DIAMETRO DE 150MM,INCLUSIVE FORNECIMENTO</t>
  </si>
  <si>
    <t>PRIA ESCAVACAO,COM DIAMETRO DE 200MM,INCLUSIVE FORNECIMENTO</t>
  </si>
  <si>
    <t>PRIA ESCAVACAO,COM DIAMETRO DE 250MM,INCLUSIVE FORNECIMENTO</t>
  </si>
  <si>
    <t>PRIA ESCAVACAO,COM DIAMETRO DE 300MM,INCLUSIVE FORNECIMENTO</t>
  </si>
  <si>
    <t>CAIXA DE VISITA,EXECUTADA COM CONEXOES CERAMICAS,COM DIAMETR</t>
  </si>
  <si>
    <t>O DE 150MM,INCLUSIVE BASE,CAIXA DE PROTECAO E TAMPA EM CONCR</t>
  </si>
  <si>
    <t>ETO,CONFORME PADRAO CEDAE,PROFUNDIDADE ATE 1,00M.FORNECIMENT</t>
  </si>
  <si>
    <t>O E ASSENTAMENTO</t>
  </si>
  <si>
    <t>ADICIONAL DE PROFUNDIDADE EXCEDENTE DE 1,00M,PARA CAIXA DE V</t>
  </si>
  <si>
    <t>ISITA,EXECUTADA COM CONEXOES CERAMICAS,COM DIAMETRO DE 150MM</t>
  </si>
  <si>
    <t>,CONFORME PADRAO CEDAE.FORNECIMENTO E ASSENTAMENTO</t>
  </si>
  <si>
    <t>O DE 100MM,INCLUSIVE BASE,CAIXA DE PROTECAO E TAMPA EM CONCR</t>
  </si>
  <si>
    <t>ISITA,EXECUTADA COM CONEXOES CERAMICAS,COM DIAMETRO DE 100MM</t>
  </si>
  <si>
    <t>CAIXA DE INSPECAO,EXECUTADA COM CONEXOES CERAMICAS,COM DIAME</t>
  </si>
  <si>
    <t>TRO DE 100MM,INCLUSIVE BASE,CAIXA DE PROTECAO E TAMPA EM CON</t>
  </si>
  <si>
    <t>CRETO,CONFORME PADRAO CEDAE.FORNECIMENTO E ASSENTAMENTO</t>
  </si>
  <si>
    <t>TUBO DE QUEDA EM CERAMICA,COM DIAMETRO DE 100MM,COM DESNIVEL</t>
  </si>
  <si>
    <t xml:space="preserve"> DE ATE 1,00M,PARA POCOS DE VISITA DE ESGOTO SANITARIO,CONFO</t>
  </si>
  <si>
    <t>RME PADRAO CEDAE.FORNECIMENTO E ASSENTAMENTO</t>
  </si>
  <si>
    <t>ADICIONAL PARA DESNIVEL EXCEDENTE A 1,00M,PARA TUBO DE QUEDA</t>
  </si>
  <si>
    <t xml:space="preserve"> EM CERAMICA,COM DIAMETRO DE 100MM,PARA POCOS DE VISITA DE E</t>
  </si>
  <si>
    <t>SGOTO SANITARIO,CONFORME PADRAO CEDAE.FORNECIMENTO E ASSENTA</t>
  </si>
  <si>
    <t>MENTO</t>
  </si>
  <si>
    <t>TUBO DE QUEDA EM CERAMICA,COM DIAMETRO DE 150MM,COM DESNIVEL</t>
  </si>
  <si>
    <t>ADICIONAL PARA DESNIVEL EXCEDENTE DE 1,00M,PARA TUBO DE QUED</t>
  </si>
  <si>
    <t>A EM CERAMICA,COM DIAMETRO DE 150MM,PARA POCOS DE VISITA DE</t>
  </si>
  <si>
    <t>ESGOTO SANITARIO,CONFORME PADRAO CEDAE.FORNECIMENTO E ASSENT</t>
  </si>
  <si>
    <t>TUBO DE QUEDA EM CERAMICA,COM DIAMETRO DE 200MM,COM DESNIVEL</t>
  </si>
  <si>
    <t>A EM CERAMICA,COM DIAMETRO DE 200MM,PARA POCOS DE VISITA DE</t>
  </si>
  <si>
    <t>TUBO DE QUEDA EM CERAMICA,COM DIAMETRO DE 250MM,COM DESNIVEL</t>
  </si>
  <si>
    <t>A EM CERAMICA,COM DIAMETRO DE 250MM,PARA POCOS DE VISITA DE</t>
  </si>
  <si>
    <t>TUBO DE QUEDA EM CERAMICA,COM DIAMETRO DE 300MM,COM DESNIVEL</t>
  </si>
  <si>
    <t>A EM CERAMICA,COM DIAMETRO DE 300MM,PARA POCOS DE VISITA DE</t>
  </si>
  <si>
    <t>CONJUNTO DE PECAS EM CERAMICA,PARA RAMAL PREDIAL DE ESGOTO S</t>
  </si>
  <si>
    <t>ANITARIO,COM DIAMETRO DE 100MM E SERVICOS DE LIGACAO NA CAIX</t>
  </si>
  <si>
    <t>A DE INSPECAO OU NO RAMAL ANTIGO E NO COLETOR.FORNECIMENTO E</t>
  </si>
  <si>
    <t>ANITARIO,COM DIAMETRO DE 150MM E SERVICOS DE LIGACAO NA CAIX</t>
  </si>
  <si>
    <t>LEVANTAMENTO,LIMPEZA E REASSENTAMENTO DE TUBO DE FºFº,PONTA</t>
  </si>
  <si>
    <t>E BOLSA,TIPO ESGOTO,INCLUSIVE FORNECIMENTO DO MATERIAL PARA</t>
  </si>
  <si>
    <t>REJUNTAMENTO(JUNTA DE CHUMBO),COM DIAMETRO DE 50MM</t>
  </si>
  <si>
    <t>REJUNTAMENTO(JUNTA DE CHUMBO),COM DIAMETRO DE 75MM</t>
  </si>
  <si>
    <t>REJUNTAMENTO(JUNTA DE CHUMBO),COM DIAMETRO DE 100MM</t>
  </si>
  <si>
    <t>REJUNTAMENTO(JUNTA DE CHUMBO),COM DIAMETRO DE 150MM</t>
  </si>
  <si>
    <t>REJUNTAMENTO(JUNTA DE CHUMBO),COM DIAMETRO DE 200MM</t>
  </si>
  <si>
    <t>REJUNTAMENTO(JUNTA DE CHUMBO),COM DIAMETRO DE 250MM</t>
  </si>
  <si>
    <t>REJUNTAMENTO(JUNTA DE CHUMBO),COM DIAMETRO DE 300MM</t>
  </si>
  <si>
    <t>LEVANTAMENTO,LIMPEZA E REASSENTAMENTO DE CURVA DE FºFº,PONTA</t>
  </si>
  <si>
    <t xml:space="preserve"> E BOLSA,COM QUALQUER DEFLEXAO,INCLUSIVE FORNECIMENTO DO MAT</t>
  </si>
  <si>
    <t>ERIAL PARA REJUNTAMENTO(JUNTA DE CHUMBO),COM DIAMETRO DE 75M</t>
  </si>
  <si>
    <t>ERIAL PARA REJUNTAMENTO(JUNTA DE CHUMBO),COM DIAMETRO DE 100</t>
  </si>
  <si>
    <t>MM</t>
  </si>
  <si>
    <t>ERIAL PARA REJUNTAMENTO(JUNTA DE CHUMBO),COM DIAMETRO DE 150</t>
  </si>
  <si>
    <t>ERIAL PARA REJUNTAMENTO(JUNTA DE CHUMBO),COM DIAMETRO DE 200</t>
  </si>
  <si>
    <t>ERIAL PARA REJUNTAMENTO(JUNTA DE CHUMBO),COM DIAMETRO DE 250</t>
  </si>
  <si>
    <t>ERIAL PARA REJUNTAMENTO(JUNTA DE CHUMBO),COM DIAMETRO DE 300</t>
  </si>
  <si>
    <t>LEVANTAMENTO,LIMPEZA E REASSENTAMENTO DE JUNCAO 45° DE FºFº,</t>
  </si>
  <si>
    <t>PONTA E BOLSA,INCLUSIVE FORNECIMENTO DO MATERIAL PARA REJUNT</t>
  </si>
  <si>
    <t>AMENTO(JUNTA DE CHUMBO),COM DIAMETRO DE 75MM</t>
  </si>
  <si>
    <t>AMENTO(JUNTA DE CHUMBO),COM DIAMETRO DE 100MM</t>
  </si>
  <si>
    <t>AMENTO(JUNTA DE CHUMBO),COM DIAMETRO DE 150MM</t>
  </si>
  <si>
    <t>AMENTO(JUNTA DE CHUMBO),COM DIAMETRO DE 200MM</t>
  </si>
  <si>
    <t>AMENTO(JUNTA DE CHUMBO),COM DIAMETRO DE 250MM</t>
  </si>
  <si>
    <t>AMENTO(JUNTA DE CHUMBO),COM DIAMETRO DE 300MM</t>
  </si>
  <si>
    <t>LEVANTAMENTO,LIMPEZA E REASSENTAMENTO DE LUVA DE FºFº,TIPO E</t>
  </si>
  <si>
    <t>SGOTO OU STANDARD,INCLUSIVE FORNECIMENTO DO MATERIAL PARA RE</t>
  </si>
  <si>
    <t>JUNTAMENTO(JUNTA DE CHUMBO),COM DIAMETRO DE 75MM</t>
  </si>
  <si>
    <t>JUNTAMENTO(JUNTA DE CHUMBO),COM DIAMETRO DE 100MM</t>
  </si>
  <si>
    <t>JUNTAMENTO(JUNTA DE CHUMBO),COM DIAMETRO DE 150MM</t>
  </si>
  <si>
    <t>LEVANTAMENTO,LIMPEZA E REASSENTAMENTO DE LUVA DE CORRER,TIPO</t>
  </si>
  <si>
    <t xml:space="preserve"> STANDARD,INCLUSIVE FORNECIMENTO DO MATERIAL PARA REJUNTAMEN</t>
  </si>
  <si>
    <t>TO(JUNTA DE CHUMBO),COM DIAMETRO DE 75MM</t>
  </si>
  <si>
    <t>TO(JUNTA DE CHUMBO),COM DIAMETRO DE 100MM</t>
  </si>
  <si>
    <t>TO(JUNTA DE CHUMBO),COM DIAMETRO DE 150MM</t>
  </si>
  <si>
    <t>TO(JUNTA DE CHUMBO),COM DIAMETRO DE 200MM</t>
  </si>
  <si>
    <t>TO(JUNTA DE CHUMBO),COM DIAMETRO DE 250MM</t>
  </si>
  <si>
    <t>TO(JUNTA DE CHUMBO),COM DIAMETRO DE 300MM</t>
  </si>
  <si>
    <t>TUBO DE FERRO FUNDIDO,CENTRIFUGADO,DUCTIL,CLASSE 25KG,P/CANA</t>
  </si>
  <si>
    <t>TUBO DE FºFº,CENTRIFUGADO,DUCTIL,P/CANALIZACOES SOB PRESSAO,</t>
  </si>
  <si>
    <t xml:space="preserve"> SUPERIOR DO TUBO E TESTE HIDROSTATICO.FORNEC.E ASSENTAMENTO</t>
  </si>
  <si>
    <t>ESCARGA,COLOCACAO NA VALA,MONTAGEM E REATERRO ATE A GERATRIZ</t>
  </si>
  <si>
    <t>COM JUNTA ELASTICA,DIAMETRO DE 150MM,COMPREENDENDO:CARGA E D</t>
  </si>
  <si>
    <t>TUBO DE QUEDA EM PVC,COM DIAMETRO DE 100MM E DESNIVEL DE ATE</t>
  </si>
  <si>
    <t xml:space="preserve"> 1,00M,PARA POCOS DE VISITA DE ESGOTO SANITARIO,CONFORME PAD</t>
  </si>
  <si>
    <t>RAO CEDAE.FORNECIMENTO E ASSENTAMENTO</t>
  </si>
  <si>
    <t>A EM PVC,COM DIAMETRO DE 100MM,PARA POCOS DE VISITA DE ESGOT</t>
  </si>
  <si>
    <t>O SANITARIO,CONFORME PADRAO CEDAE</t>
  </si>
  <si>
    <t>TUBO DE QUEDA EM PVC,COM DIAMETRO DE 150MM E DESNIVEL DE ATE</t>
  </si>
  <si>
    <t xml:space="preserve"> 1,00MM,PARA POCOS DE VISITA DE ESGOTO SANITARIO,CONFORME PA</t>
  </si>
  <si>
    <t>DRAO CEDAE.FORNECIMENTO E ASSENTAMENTO</t>
  </si>
  <si>
    <t>A EM PVC,COM DIAMETRO DE 150MM,PARA POCOS DE VISITA DE ESGOT</t>
  </si>
  <si>
    <t>TUBO DE QUEDA EM PVC,COM DIAMETRO DE 200MM E DESNIVEL DE ATE</t>
  </si>
  <si>
    <t xml:space="preserve"> 1,00M, PARA POCOS DE VISITA DE ESGOTO SANITARIO,CONFORME PA</t>
  </si>
  <si>
    <t>A EM PVC,COM DIAMETRO DE 200MM,PARA POCOS DE VISITA DE ESGOT</t>
  </si>
  <si>
    <t>TUBO DE QUEDA EM PVC,COM DIAMETRO DE 250MM E DESNIVEL DE ATE</t>
  </si>
  <si>
    <t>ADICIONAL PARA DESNIVEL EXCEDENTE DE 1,00MM,PARA TUBO DE QUE</t>
  </si>
  <si>
    <t>DA EM PVC,COM DIAMETRO DE 250MM,PARA POCOS DE VISITA DE ESGO</t>
  </si>
  <si>
    <t>TO SANITARIO,CONFORME PADRAO CEDAE</t>
  </si>
  <si>
    <t>TUBO DE QUEDA EM PVC,COM DIAMETRO DE 300MM E DESNIVEL DE ATE</t>
  </si>
  <si>
    <t>DRAO CEDAE. FORNECIMENTO E ASSENTAMENTO</t>
  </si>
  <si>
    <t>A EM PVC,COM DIAMETRO DE 300MM,PARA POCOS DE VISITA DE ESGOT</t>
  </si>
  <si>
    <t>ASSENTAMENTO SEM FORNECIMENTO,DE TUBOS ATE 1,00M DE COMPRIME</t>
  </si>
  <si>
    <t>NTO OU CONEXOES DE FºFº OU ACO,COM FLANGES CLASSE PN-10,INCL</t>
  </si>
  <si>
    <t>USIVE O FORNECIMENTO DOS MATERIAIS PARA JUNTAS (ARRUELAS DE</t>
  </si>
  <si>
    <t>BORRACHA E PARAFUSOS COM PORCAS),CUSTO POR JUNTA,COM DIAMETR</t>
  </si>
  <si>
    <t>O DE 50MM</t>
  </si>
  <si>
    <t>ASSENTAMENTO SEM FORNECIMENTO DE TUBOS ATE 1,00M DE COMPRIME</t>
  </si>
  <si>
    <t>USIVE O FORNECIMENTO DOS MATERIAIS PARA JUNTAS(ARRUELAS DE B</t>
  </si>
  <si>
    <t>ORRACHA E PARAFUSOS COM PORCAS),CUSTO POR JUNTA,COM DIAMETRO</t>
  </si>
  <si>
    <t xml:space="preserve"> DE 75MM</t>
  </si>
  <si>
    <t>ARRACHA E PARAFUSOS COM PORCAS),CUSTO POR JUNTA,COM DIAMETRO</t>
  </si>
  <si>
    <t xml:space="preserve"> DE 100MM</t>
  </si>
  <si>
    <t xml:space="preserve"> DE 150MM</t>
  </si>
  <si>
    <t xml:space="preserve"> DE 200MM</t>
  </si>
  <si>
    <t>NTO OU CONEXOES DE FºFº OU ACO,COM FLANGES,CLASSE PN-10,INCL</t>
  </si>
  <si>
    <t xml:space="preserve"> DE 250MM</t>
  </si>
  <si>
    <t xml:space="preserve"> DE 300MM</t>
  </si>
  <si>
    <t xml:space="preserve"> DE 350MM</t>
  </si>
  <si>
    <t>DE 400MM</t>
  </si>
  <si>
    <t>NTO OU CONEXOES DE FERRO FUNDIDO OU ACO,COM FLANGES CLASSE P</t>
  </si>
  <si>
    <t>N-10,INCLUSIVE O FORNECIMENTO DOS MATERIAS PARA JUNTAS(ARRUE</t>
  </si>
  <si>
    <t>LAS DE BORRACHA E PARAFUSOS COM PORCAS),CUSTO POR JUNTA,COM</t>
  </si>
  <si>
    <t>DIAMETRO DE 450MM</t>
  </si>
  <si>
    <t xml:space="preserve"> DE 500MM</t>
  </si>
  <si>
    <t xml:space="preserve"> DE 600MM</t>
  </si>
  <si>
    <t xml:space="preserve"> DE 700MM</t>
  </si>
  <si>
    <t xml:space="preserve"> DE 800MM</t>
  </si>
  <si>
    <t xml:space="preserve"> DE 900MM</t>
  </si>
  <si>
    <t xml:space="preserve"> DE 1000MM</t>
  </si>
  <si>
    <t xml:space="preserve"> DE 1200MM</t>
  </si>
  <si>
    <t>NTO OU CONEXOES DE FºFº OU ACO,COM FLANGES CLASSE PN-16,INCL</t>
  </si>
  <si>
    <t xml:space="preserve"> DE 50MM</t>
  </si>
  <si>
    <t>NTO OU CONEXOES DE FºFº OU ACO,COM FLANGES,CLASSE PN-16,INCL</t>
  </si>
  <si>
    <t xml:space="preserve"> DE 400MM</t>
  </si>
  <si>
    <t>N-16,INCLUSIVE O FORNECIMENTO DOS MATERIAS PARA JUNTAS(ARRUE</t>
  </si>
  <si>
    <t>ORRACHA PARAFUSOS COM PORCAS), CUSTO POR JUNTA,COM DIAMETRO</t>
  </si>
  <si>
    <t>DE 700MM</t>
  </si>
  <si>
    <t>CUSTO ADICIONAL AOS ITENS(06.011.0101 ATE 06.011.0119,06.011</t>
  </si>
  <si>
    <t>.0131 ATE 06.011.0149,06.011.0411 ATE 06.011.0427),POR METRO</t>
  </si>
  <si>
    <t xml:space="preserve"> DE TUBO EXCEDENTE DE 1,00M DE COMPRIMENTO,COM DIAMETRO DE 5</t>
  </si>
  <si>
    <t>0MM</t>
  </si>
  <si>
    <t xml:space="preserve"> DE TUBO EXCEDENTE DE 1,00M DE COMPRIMENTO,COM DIAMETRO DE 7</t>
  </si>
  <si>
    <t>5MM</t>
  </si>
  <si>
    <t xml:space="preserve"> DE TUBO EXCEDENTE DE 1,00M DE COMPRIMENTO,COM DIAMETRO DE 1</t>
  </si>
  <si>
    <t>00MM</t>
  </si>
  <si>
    <t>50MM</t>
  </si>
  <si>
    <t xml:space="preserve"> DE TUBO EXCEDENTE DE 1,00M DE COMPRIMENTO,COM DIAMETRO DE 2</t>
  </si>
  <si>
    <t>CUSTO ADICIONAL AOS ITENS 06.011.0101 ATE 06.011.0119,06.011</t>
  </si>
  <si>
    <t xml:space="preserve"> DE TUBO EXCEDENTE DE 1,00M DE COMPRIMENTO,COM DIAMETRO DE 3</t>
  </si>
  <si>
    <t xml:space="preserve"> DE TUBO EXCEDENTE DE 1,00M DE COMPRIMENTO,COM DIAMETRO DE 4</t>
  </si>
  <si>
    <t xml:space="preserve"> DE TUBO EXCEDENTE DE 1,00M DE COMPRIMENTO,COM DIAMETRO DE 6</t>
  </si>
  <si>
    <t xml:space="preserve"> DE TUBO EXCEDENTE DE 1,00M DE COMPRIMENTO,COM DIAMETRO DE 8</t>
  </si>
  <si>
    <t xml:space="preserve"> DE TUBO EXCEDENTE DE 1,00M DE COMPRIMENTO,COM DIAMETRO DE 9</t>
  </si>
  <si>
    <t>000MM</t>
  </si>
  <si>
    <t>200MM</t>
  </si>
  <si>
    <t>MONTAGEM SEM FORNECIMENTO,DE VALVULAS DE GAVETA(REGISTROS),V</t>
  </si>
  <si>
    <t>ALVULAS DE RETENCAO,VENTOSAS,HIDRANTES,ETC,COM FLANGES CLASS</t>
  </si>
  <si>
    <t>E PN-10,INCLUSIVE O FORNECIMENTO DOS MATERIAIS PARA AS JUNTA</t>
  </si>
  <si>
    <t>S(ARRUELAS DE BORRACHA E PARAFUSOS COM PORCAS DE ACO CARBONO</t>
  </si>
  <si>
    <t>),CUSTO POR JUNTA FLANGEADA,COM DIAMETRO DE 50MM</t>
  </si>
  <si>
    <t>),CUSTO POR JUNTA FLANGEADA,COM DIAMETRO DE 75MM</t>
  </si>
  <si>
    <t>),CUSTO POR JUNTA FLANGEADA,COM DIAMETRO DE 100MM</t>
  </si>
  <si>
    <t>ALVULAS DE RETENCAO,VENTOSAS,HIDRANTES,ETC,COM FLANGES,CLASS</t>
  </si>
  <si>
    <t>),CUSTO POR JUNTA FLANGEADA,COM DIAMETRO DE 150MM</t>
  </si>
  <si>
    <t>),CUSTO POR JUNTA FLANGEADA,COM DIAMETRO DE 200MM</t>
  </si>
  <si>
    <t>),CUSTO POR JUNTA FLANGEADA,COM DIAMETRO DE 250MM</t>
  </si>
  <si>
    <t>),CUSTO POR JUNTA FLANGEADA,COM DIAMETRO DE 300MM</t>
  </si>
  <si>
    <t>),CUSTO POR JUNTA FLANGEADA,COM DIAMETRO DE 350MM</t>
  </si>
  <si>
    <t>),CUSTO POR JUNTA FLANGEADA,COM DIAMETRO DE 400MM</t>
  </si>
  <si>
    <t>)CUSTO POR JUNTA FLANGEADA,COM DIAMETRO DE 450MM</t>
  </si>
  <si>
    <t>),CUSTO POR JUNTA FLANGEADA,COM DIAMETRO DE 500MM</t>
  </si>
  <si>
    <t>),CUSTO POR JUNTA FLANGEADA,COM DIAMETRO DE 600MM</t>
  </si>
  <si>
    <t>),CUSTO POR JUNTA FLANGEADA,COM DIAMETRO DE 700MM</t>
  </si>
  <si>
    <t>),CUSTO POR JUNTA FLANGEADA,COM DIAMETRO DE 800MM</t>
  </si>
  <si>
    <t>),CUSTO POR JUNTA FLANGEADA,COM DIAMETRO DE 900MM</t>
  </si>
  <si>
    <t>),CUSTO POR JUNTA FLANGEADA,COM DIAMETRO DE 1000MM</t>
  </si>
  <si>
    <t>),CUSTO POR JUNTA FLANGEADA,COM DIAMETRO DE 1200MM</t>
  </si>
  <si>
    <t>E PN-16,INCLUSIVE O FORNECIMENTO DOS MATERIAIS PARA AS JUNTA</t>
  </si>
  <si>
    <t>MONTAGEM SEM FORNECEMENTO,DE VALVULAS DE GAVETA(REGISTROS),V</t>
  </si>
  <si>
    <t>MONTAGEM SEM FORNECIMENTO,DE VALVULAS DE GAVETA(REGISTROA),V</t>
  </si>
  <si>
    <t>MONTAGEM SEM FORNECIMENTO,DE VALVULAS DE GAVETA(REGISTRO),VA</t>
  </si>
  <si>
    <t>LVULAS DE RETENCAO,VENTOSAS,HIDRANTES,ETC,COM FLANGES CLASSE</t>
  </si>
  <si>
    <t xml:space="preserve"> PN-16,INCLUSIVE O FORNECIMENTO DOS MATERIAIS PARA AS JUNTAS</t>
  </si>
  <si>
    <t>(ARRUELAS DE BORRACHA E PARAFUSOS COM PORCAS DE ACO CARBONO)</t>
  </si>
  <si>
    <t>,CUSTO POR JUNTA FLANGEADA,COM DIAMETRO DE 350MM</t>
  </si>
  <si>
    <t>),CUSTO POR JUNTA FLANGEADA,COM DIAMETRO DE 450MM</t>
  </si>
  <si>
    <t>MONTAGEM SEM FORNECIMENTO,DE VALVULAS BORBOLETA COM FLANGES</t>
  </si>
  <si>
    <t>CLASSE PN-10,INCLUSIVE O FORNECIMENTO DOS MATERIAIS PARA AS</t>
  </si>
  <si>
    <t>JUNTAS(ARRUELAS DE BORRACHA E PARAFUSOS COM E SEM PORCAS DE</t>
  </si>
  <si>
    <t>ACO CARBONO),CUSTO POR JUNTA FLANGEADA,COM DIAMETRO DE 75MM</t>
  </si>
  <si>
    <t>MONTAGEM SEM FORNECIMENTO DE VALVULAS BORBOLETA COM FLANGES</t>
  </si>
  <si>
    <t>JUNTAS (ARRUELAS DE BORRACHA E PARAFUSOS COM E SEM PORCAS DE</t>
  </si>
  <si>
    <t xml:space="preserve"> ACO CARBONO),CUSTO POR JUNTA FLANGEADA,COM DIAMETRO DE 100M</t>
  </si>
  <si>
    <t>ACO CARBONO),CUSTO POR JUNTA FLANGEADA,COM DIAMETRO DE 150MM</t>
  </si>
  <si>
    <t>ACO CARBONO),CUSTO POR JUNTA FLANGEADA,COM DIAMETRO DE 200MM</t>
  </si>
  <si>
    <t>ACO CARBONO),CUSTO POR JUNTA FLANGEADA,COM DIAMETRO DE 250MM</t>
  </si>
  <si>
    <t>ACO CARBONO),CUSTO POR JUNTA FLANGEADA,COM DIAMETRO DE 300MM</t>
  </si>
  <si>
    <t>ACO CARBONO),CUSTO POR JUNTA FLANGEADA,COM DIAMETRO DE 350MM</t>
  </si>
  <si>
    <t>ACO CARBONO),CUSTO POR JUNTA FLANGEADA.COM DIAMETRO DE 400MM</t>
  </si>
  <si>
    <t>ACO CARBONO),CUSTO POR JUNTA FLANGEADA,COM DIAMETRO DE 450MM</t>
  </si>
  <si>
    <t>ACO CARBONO),CUSTO POR JUNTA FLANGEADA,COM DIAMETRO DE 500MM</t>
  </si>
  <si>
    <t>MONTAGEM SEM FORNECIMENTO,DE VALVULAS BORBOLETA,COM FLANGES</t>
  </si>
  <si>
    <t>ACO CARBONO),CUSTO POR JUNTA FLANGEADA,COM DIAMETRO DE 600MM</t>
  </si>
  <si>
    <t>ACO CARBONO),CUSTO POR JUNTA FLANGEADA,COM DIAMETRO DE 700MM</t>
  </si>
  <si>
    <t>ACO CARBONO),CUSTO POR JUNTA FLANGEADA,COM DIAMETRO DE 800MM</t>
  </si>
  <si>
    <t>ACO CARBONO),CUSTO POR JUNTA FLANGEADA,COM DIAMETRO DE 900MM</t>
  </si>
  <si>
    <t>ACO CARBONO),CUSTO POR JUNTA FLANGEADA,COM DIAMETRO DE 1000M</t>
  </si>
  <si>
    <t>ACO CARBONO),CUSTO POR JUNTA FLANGEADA,COM DIAMETRO DE 1200M</t>
  </si>
  <si>
    <t>CLASSE PN-16,INCLUSIVE O FORNECIMENTO DOS MATERIAIS PARA AS</t>
  </si>
  <si>
    <t>ACO CARBONO),CUSTO POR JUNTA FLANGEADA,COM DIAMETRO DE 100MM</t>
  </si>
  <si>
    <t>ACO CARBONO),CUSTO POR JUNTA FLANGEADA,COM DIAMETRO DE 400MM</t>
  </si>
  <si>
    <t>MONTAGEM SEM FORNECIMENTO DE VALVULAS BORBOLETA,VALVULAS DE</t>
  </si>
  <si>
    <t>RETENCAO OU SIMILARES,TIPO WAFER(MONTAGEM ENTRE FLANGES ADJA</t>
  </si>
  <si>
    <t>CENTES),CLASSE PN-10,INCLUSIVE O FORNECIMENTO DOS MATERIAIS</t>
  </si>
  <si>
    <t>PARA AS JUNTAS(TIRANTES COM PORCAS E PARAFUSOS DE ACO CARBON</t>
  </si>
  <si>
    <t>O) CUSTO POR ACESSORIO,COM DIAMETRO DE 50 OU 75MM</t>
  </si>
  <si>
    <t>O) CUSTO POR ACESSORIO,COM DIAMETRO DE 100MM</t>
  </si>
  <si>
    <t>O) CUSTO POR ACESSORIO,COM DIAMETRO DE 150 OU 200MM</t>
  </si>
  <si>
    <t>O) CUSTO POR ACESSORIO,COM DIAMETRO DE 250MM</t>
  </si>
  <si>
    <t>O) CUSTO POR ACESSORIO,COM DIAMETRO DE 300MM</t>
  </si>
  <si>
    <t>O) CUSTO POR ACESSORIO,COM DIAMETRO DE 350MM</t>
  </si>
  <si>
    <t>O) CUSTO POR ACESSORIO,COM DIAMETRO DE 400 OU 450MM</t>
  </si>
  <si>
    <t>O) CUSTO POR ACESSORIO,COM DIAMETRO DE 500MM</t>
  </si>
  <si>
    <t>O) CUSTO POR ACESSORIO,COM DIAMETRO DE 600MM</t>
  </si>
  <si>
    <t>O) CUSTO POR ACESSORIO,COM DIAMETRO DE 700MM</t>
  </si>
  <si>
    <t>O) CUSTO POR ACESSORIO,COM DIAMETRO DE 800MM</t>
  </si>
  <si>
    <t>O) CUSTO POR ACESSORIO,COM DIAMETRO DE 900MM</t>
  </si>
  <si>
    <t>O) CUSTO POR ACESSORIO,COM DIAMETRO DE 1000MM</t>
  </si>
  <si>
    <t>O) CUSTO POR ACESSORIO,COM DIAMETRO DE 1200MM</t>
  </si>
  <si>
    <t>CENTES),CLASSE PN-16,INCLUSIVE O FORNECIMENTO DOS MATERIAIS</t>
  </si>
  <si>
    <t>O) CUSTO POR ACESSORIO,COM DIAMETRO DE 150MM</t>
  </si>
  <si>
    <t>O) CUSTO POR ACESSORIO,COM DIAMETRO DE 200MM</t>
  </si>
  <si>
    <t>N-10,INCLUSIVE O FORNECIMENTO DOS MATERIAIS PARA JUNTAS(ARRU</t>
  </si>
  <si>
    <t>ELAS DE BORRACHA E PARAFUSOS COM PORCAS DE ACO INOX 316),CUS</t>
  </si>
  <si>
    <t>TO POR JUNTA,COM DIAMETRO DE 50MM</t>
  </si>
  <si>
    <t>TO POR JUNTA,COM DIAMETRO DE 75MM</t>
  </si>
  <si>
    <t>TO POR JUNTA,COM DIAMETRO DE 100MM</t>
  </si>
  <si>
    <t>TO POR JUNTA,COM DIAMETRO DE 150MM</t>
  </si>
  <si>
    <t>TO POR JUNTA,COM DIAMETRO DE 200MM</t>
  </si>
  <si>
    <t>TO POR JUNTA,COM DIAMETRO DE 250MM</t>
  </si>
  <si>
    <t>TO POR JUNTA,COM DIAMETRO DE 300MM</t>
  </si>
  <si>
    <t>TO POR JUNTA,COM DIAMETRO DE 350MM</t>
  </si>
  <si>
    <t>TO POR JUNTA,COM DIAMETRO DE 400MM</t>
  </si>
  <si>
    <t>TO POR JUNTA,COM DIAMETRO DE 450MM</t>
  </si>
  <si>
    <t>TO POR JUNTA,COM DIAMETRO DE 500MM</t>
  </si>
  <si>
    <t>TO POR JUNTA,COM DIAMETRO DE 600MM</t>
  </si>
  <si>
    <t>TO POR JUNTA,COM DIAMETRO DE 700MM</t>
  </si>
  <si>
    <t>TO POR JUNTA,COM DIAMETRO DE 800MM</t>
  </si>
  <si>
    <t>TO POR JUNTA,COM DIAMETRO DE 900MM</t>
  </si>
  <si>
    <t>TO POR JUNTA,COM DIAMETRO DE 1000MM</t>
  </si>
  <si>
    <t>TO POR JUNTA,COM DIAMETRO DE 1200MM</t>
  </si>
  <si>
    <t>ALVULAS DE RETENCAO,VENTOSAS,ETC,COM FLANGES CLASSE PN-10,IN</t>
  </si>
  <si>
    <t>CLUSIVE O FORNECIMENTO DOS MATERIAIS PARA AS JUNTAS(ARRUELAS</t>
  </si>
  <si>
    <t xml:space="preserve"> DE BORRACHA E PARAFUSOS COM PORCAS DE ACO INOX 316),CUSTO P</t>
  </si>
  <si>
    <t>OR JUNTA FLANGEADA,COM DIAMETRO DE 50MM</t>
  </si>
  <si>
    <t>MONTAGEM SEM FORNECIMENTO DE VALVULAS DE GAVETA(REGISTROS),V</t>
  </si>
  <si>
    <t>OR JUNTA FLANGEADA,COM DIAMETRO DE 75MM</t>
  </si>
  <si>
    <t>OR JUNTA FLANGEADA,COM DIAMETRO DE 100MM</t>
  </si>
  <si>
    <t>OR JUNTA FLANGEADA,COM DIAMETRO DE 150MM</t>
  </si>
  <si>
    <t>OR JUNTA FLANGEADA,COM DIAMETRO DE 200MM</t>
  </si>
  <si>
    <t>OR JUNTA FLANGEADA,COM DIAMETRO DE 250MM</t>
  </si>
  <si>
    <t>OR JUNTA FLANGEADA,COM DIAMETRO DE 300MM</t>
  </si>
  <si>
    <t>OR JUNTA FLANGEADA,COM DIAMETRO DE 350MM</t>
  </si>
  <si>
    <t>OR JUNTA FLANGEADA,COM DIAMETRO DE 400MM</t>
  </si>
  <si>
    <t>OR JUNTA FLANGEADA,COM DIAMETRO DE 450MM</t>
  </si>
  <si>
    <t>OR JUNTA FLANGEADA,COM DIAMETRO DE 500MM</t>
  </si>
  <si>
    <t>OR JUNTA FLANGEADA,COM DIAMETRO DE 600MM</t>
  </si>
  <si>
    <t>OR JUNTA FLANGEADA,COM DIAMETRO DE 700MM</t>
  </si>
  <si>
    <t>OR JUNTA FLANGEADA,COM DIAMETRO DE 800MM</t>
  </si>
  <si>
    <t>OR JUNTA FLANGEADA,COM DIAMETRO DE 900MM</t>
  </si>
  <si>
    <t>OR JUNTA FLANGEADA,COM DIAMETRO DE 1000MM</t>
  </si>
  <si>
    <t>OR JUNTA FLANGEADA,COM DIAMETRO DE 1200MM</t>
  </si>
  <si>
    <t>CAIXA DE AREIA DE CONCRETO ARMADO DE 1,00X1,00X1,80M,PARA CO</t>
  </si>
  <si>
    <t>LETOR DE AGUAS PLUVIAIS DE 0,40M DE DIAMETRO COM PAREDES DE</t>
  </si>
  <si>
    <t>O,15M DE ESPESSURA,SENDO A BASE EM CONCRETO DOSADO PARA FCK=</t>
  </si>
  <si>
    <t>10MPA E REVESTIDA DE ARGAMASSA DE CIMENTO E AREIA,TRACO 1:4</t>
  </si>
  <si>
    <t>EM VOLUME,DEGRAUS DE FERRO FUNDIDO,INCLUSIVE FORNECIMENTO DE</t>
  </si>
  <si>
    <t xml:space="preserve"> TODOS OS MATERIAIS</t>
  </si>
  <si>
    <t>CAIXA DE AREIA DE CONCRETO ARMADO DE 1,00X1,00X1,90M,PARA CO</t>
  </si>
  <si>
    <t>LETOR DE AGUAS PLUVIAIS DE 0,50M DE DIAMETRO COM PAREDES DE</t>
  </si>
  <si>
    <t>0,15M DE ESPESSURA,SENDO A BASE EM CONCRETO DOSADO PARA FCK=</t>
  </si>
  <si>
    <t>CAIXA DE AREIA DE CONCRETO ARMADO DE 1,10X1,10X2,00M,PARA CO</t>
  </si>
  <si>
    <t>LETOR DE AGUAS PLUVIAIS DE 0,60M DE DIAMETRO COM PAREDES DE</t>
  </si>
  <si>
    <t>CAIXA DE AREIA DE CONCRETO ARMADO DE 1,20X1,20X2,10M,PARA CO</t>
  </si>
  <si>
    <t>LETOR DE AGUAS PLUVIAIS DE 0,70M DE DIAMETRO COM PAREDES DE</t>
  </si>
  <si>
    <t>CAIXA DE AREIA DE CONCRETO ARMADO DE 1,30X1,30X2,20M,PARA CO</t>
  </si>
  <si>
    <t>LETOR DE AGUAS PLUVIAIS DE 0,80M DE DIAMETRO COM PAREDES DE</t>
  </si>
  <si>
    <t>CAIXA DE AREIA DE CONCRETO ARMADO DE 1,40X1,40X2,30M,PARA CO</t>
  </si>
  <si>
    <t>LETOR DE AGUAS PLUVIAIS DE 0,90M DE DIAMETRO COM PAREDES DE</t>
  </si>
  <si>
    <t>CAIXA DE AREIA DE CONCRETO ARMADO DE 1,50X1,50X2,40M,PARA CO</t>
  </si>
  <si>
    <t>LETOR DE AGUAS PLUVIAIS DE 1,00M DE DIAMETRO COM PAREDES DE</t>
  </si>
  <si>
    <t>CAIXA DE AREIA DE CONCRETO ARMADO DE 1,60X1,60X2,50M,PARA CO</t>
  </si>
  <si>
    <t>LETOR DE AGUAS PLUVIAIS DE 1,10M DE DIAMETRO COM PAREDES DE</t>
  </si>
  <si>
    <t>CAIXA DE AREIA DE CONCRETO ARMADO DE 1,70X1,70X2,60M,PARA CO</t>
  </si>
  <si>
    <t>LETOR DE AGUAS PLUVIAIS DE 1,20M DE DIAMETRO COM PAREDES DE</t>
  </si>
  <si>
    <t>POCO DE VISITA DE CONCRETO ARMADO DE 1,00X1,00X1,40M,PARA CO</t>
  </si>
  <si>
    <t>LETOR DE AGUAS PLUVIAIS DE 0,40 A 0,50M DE DIAMETRO COM PARE</t>
  </si>
  <si>
    <t>DES DE 0,15M DE ESPESSURA E BASE EM CONCRETO DOSADO PARA FCK</t>
  </si>
  <si>
    <t>=10MPA E REVESTIDA COM ARGAMASSA DE CIMENTO E AREIA,TRACO 1:</t>
  </si>
  <si>
    <t>4 EM VOLUME,DEGRAUS DE FERRO FUNDIDO,INCLUSIVE FORNECIMENTO</t>
  </si>
  <si>
    <t>DE TODOS OS MATERIAIS</t>
  </si>
  <si>
    <t>POCO DE VISITA DE CONCRETO ARMADO DE 1,10X1,10X1,40M,PARA CO</t>
  </si>
  <si>
    <t>0,15M DE ESPESSURA E BASE EM CONCRETO DOSADO PARA FCK=10MPA</t>
  </si>
  <si>
    <t>E REVESTIDA COM ARGAMASSA DE CIMENTO E AREIA,TRACO 1:4 EM VO</t>
  </si>
  <si>
    <t>LUME,DEGRAUS DE FERRO FUNDIDO,INCLUSIVE FORNECIMENTO DE TODO</t>
  </si>
  <si>
    <t>S OS MATERIAIS</t>
  </si>
  <si>
    <t>POCO DE VISITA DE CONCRETO ARMADO DE 1,20X1,20X1,40M,PARA CO</t>
  </si>
  <si>
    <t>POCO DE VISITA DE CONCRETO ARMADO DE 1,30X1,30X1,40M,PARA CO</t>
  </si>
  <si>
    <t>POCO DE VISITA DE CONCRETO ARMADO DE 1,40X1,40X1,50M,PARA CO</t>
  </si>
  <si>
    <t>POCO DE VISITA DE CONCRETO ARMADO DE 1,50X1,50X1,60M,PARA CO</t>
  </si>
  <si>
    <t>POCO DE VISITA DE CONCRETO ARMADO DE 1,60X1,60X1,70M,PARA CO</t>
  </si>
  <si>
    <t>POCO DE VISITA DE CONCRETO ARMADO DE 1,70X1,70X1,80M,PARA CO</t>
  </si>
  <si>
    <t>CAIXA PARA REGISTRO,DE CONCRETO ARMADO DE 1,00X1,30X2,00M,PA</t>
  </si>
  <si>
    <t>RA TUBULACAO DE FºFº COM 0,60M DE DIAMETRO,SENDO AS PAREDES</t>
  </si>
  <si>
    <t>DE 0,15M DE ESPESSURA E O CONCRETO DOSADO PARA FCK=10MPA,EXC</t>
  </si>
  <si>
    <t>LUSIVE TAMPAS DE FERRO FUNDIDO</t>
  </si>
  <si>
    <t>CAIXA PARA REGISTRO,DE CONCRETO ARMADO DE 1,00X1,25X1,85M,PA</t>
  </si>
  <si>
    <t>RA TUBULACAO DE FºFº COM 0,55M DE DIAMETRO,SENDO AS PAREDES</t>
  </si>
  <si>
    <t>CAIXA PARA REGISTRO,DE CONCRETO ARMADO DE 1,00X1,20X1,70M,PA</t>
  </si>
  <si>
    <t>RA TUBULALAO DE FºFº COM 0,50M DE DIAMETRO,SENDO AS PAREDES</t>
  </si>
  <si>
    <t>CAIXA PARA REGISTRO,DE CONCRETO ARMADO DE 1,00X1,15X1,40M,PA</t>
  </si>
  <si>
    <t>RA TUBULACAO DE FºFº COM 0,45M DE DIAMETRO,SENDO AS PAREDES</t>
  </si>
  <si>
    <t>CAIXA PARA REGISTRO,DE CONCRETO ARMADO DE 1,00X1,10X1,40M,PA</t>
  </si>
  <si>
    <t>RA TUBULACAO DE FºFº COM 0,40M DE DIAMETRO,SENDO AS PAREDES</t>
  </si>
  <si>
    <t>POCO DE VISITA DE CONCRETO ARMADO COM MEDIDAS INTERNAS DO PO</t>
  </si>
  <si>
    <t>CO E PROFUNDIDADE DE 1,10X1,10X1,20M,DIAMETRO DA GALERIA DE</t>
  </si>
  <si>
    <t>0,60M,TENDO O CONCRETO DAS PAREDES,FUNDO E TAMPA 400KG E O D</t>
  </si>
  <si>
    <t>A BASE,CALHA E BANQUETA 300KG DE CIMENTO POR M3,SENDO AS PAR</t>
  </si>
  <si>
    <t>EDES,CALHA E A BANQUETA REVESTIDAS COM ARGAMASSA,EXCLUSIVE T</t>
  </si>
  <si>
    <t>AMPAO DE FERRO FUNDIDO</t>
  </si>
  <si>
    <t>CO E PROFUNDIDADE DE 1,10X1,10X1,50M,E DIAMETRO DA GALERIA D</t>
  </si>
  <si>
    <t>E ATE 0,60M,TENDO O CONCRETO DAS PAREDES,FUNDO E TAMPA 400KG</t>
  </si>
  <si>
    <t xml:space="preserve"> E O DA BASE,CALHA E BANQUETA 300KG DE CIMENTO POR M3,SENDO</t>
  </si>
  <si>
    <t>AS PAREDES,CALHA E A BANQUETA REVESTIDAS COM ARGAMASSA,EXCLU</t>
  </si>
  <si>
    <t>SIVE TAMPAO DE FERRO FUNDIDO</t>
  </si>
  <si>
    <t>CO E PROFUNDIDADE DE 1,10X1,10X1,80M,E DIAMETRO DA GALERIA D</t>
  </si>
  <si>
    <t>CO E PROFUNDIDADE DE 1,10X1,10X2,10M,E DIAMETRO DA GALERIA D</t>
  </si>
  <si>
    <t>CO E PROFUNDIDADE DE 1,10X1,10X2,40M,E DIAMETRO DA GALERIA D</t>
  </si>
  <si>
    <t>CO E PROFUNDIDADE DE 1,10X1,10X2,70M,E DIAMETRO DA GALERIA D</t>
  </si>
  <si>
    <t>CO E PROFUNDIDADE DE 1,10X1,10X3,00M,E DIAMETRO DA GALERIA D</t>
  </si>
  <si>
    <t>CO E PROFUNDIDADE DE 1,10X1,10X3,30M,E DIAMETRO DA GALERIA D</t>
  </si>
  <si>
    <t>CO E PROFUNDIDADE DE 1,10X1,10X3,60M,E DIAMETRO DA GALERIA D</t>
  </si>
  <si>
    <t>CO E PROFUNDIDADE DE 1,10X1,10X3,90M,E DIAMETRO DA GALERIA D</t>
  </si>
  <si>
    <t xml:space="preserve"> E O DA BASE,CALHA E A BANQUETA 300KG DE CIMENTO POR M3,SEND</t>
  </si>
  <si>
    <t>O AS PAREDES,CALHA E BANQUETA REVESTIDAS COM ARGAMASSA,EXCLU</t>
  </si>
  <si>
    <t>CO E PROFUNDIDADE DE 1,10X1,10X4,20M,E DIAMETRO DA GALERIA D</t>
  </si>
  <si>
    <t>CO E PROFUNDIDADE DE 1,10X1,10X4,50M,E DIAMETRO DA GALERIA D</t>
  </si>
  <si>
    <t>CO E PROFUNDIDADE DE 1,10X1,10X4,80M,E DIAMETRO DA GALERIA D</t>
  </si>
  <si>
    <t>CO E PROFUNDIDADE DE 1,10X1,10X5,10M,E DIAMETRO DA GALERIA D</t>
  </si>
  <si>
    <t>CO E PROFUNDIDADE DE 1,10X1,10X5,40M,E DIAMETRO DA GALERIA D</t>
  </si>
  <si>
    <t>CO E PROFUNDIDADE DE 1,10X1,10X5,70M,E DIAMETRO DA GALERIA D</t>
  </si>
  <si>
    <t>CO E PROFUNDIDADE DE 1,10X1,10X6,00M,E DIAMETRO DA GALERIA D</t>
  </si>
  <si>
    <t>CO E PROFUNDIDADE DE 1,20X1,20X1,50M,E DIAMETRO DA GALERIA D</t>
  </si>
  <si>
    <t>E 0,70M,TENDO O CONCRETO DAS PAREDES,FUNDO E TAMPA 400KG E O</t>
  </si>
  <si>
    <t xml:space="preserve"> DA BASE,CALHA E BANQUETA 300KG DE CIMENTO POR M3,SENDO AS P</t>
  </si>
  <si>
    <t>AREDES,CALHA E A BANQUETA REVESTIDAS COM ARGAMASSA,EXCLUSIVE</t>
  </si>
  <si>
    <t xml:space="preserve"> TAMPAO DE FERRO FUNDIDO</t>
  </si>
  <si>
    <t>CO E PROFUNDIDADE DE 1,20X1,20X1,80M,E DIAMETRO DA GALERIA D</t>
  </si>
  <si>
    <t>CO E PROFUNDIDADE DE 1,20X1,20X2,10M,E DIAMETRO DA GALERIA D</t>
  </si>
  <si>
    <t>CO E PROFUNDIDADE DE 1,20X1,20X2,40M,E DIAMETRO DA GALERIA D</t>
  </si>
  <si>
    <t>CO E PROFUNDIDADE DE 1,20X1,20X2,70M,E DIAMETRO DA GALERIA D</t>
  </si>
  <si>
    <t>CO E PROFUNDIDADE DE 1,20X1,20X3,00M,E DIAMETRO DA GALERIA D</t>
  </si>
  <si>
    <t>CO E PROFUNDIDADE DE 1,20X1,20X3,30M,E DIAMETRO DA GALERIA D</t>
  </si>
  <si>
    <t>CO E PROFUNDIDADE DE 1,20X1,20X3,60M,E DIAMETRO DA GALERIA D</t>
  </si>
  <si>
    <t>CO E PROFUNDIDADE DE 1,20X1,20X3,90M,E DIAMETRO DA GALERIA D</t>
  </si>
  <si>
    <t>CO E PROFUNDIDADE DE 1,20X1,20X4,20M,E DIAMETRO DA GALERIA D</t>
  </si>
  <si>
    <t>CO E PROFUNDIDADE DE 1,20X1,20X4,50M,E DIAMETRO DA GALERIA D</t>
  </si>
  <si>
    <t>CO E PROFUNDIDADE DE 1,20X1,20X4,80M,E DIAMETRO DA GALERIA D</t>
  </si>
  <si>
    <t>CO E PROFUNDIDADE DE 1,20X1,20X5,10M,E DIAMETRO DA GALERIA D</t>
  </si>
  <si>
    <t>CO E PROFUNDIDADE DE 1,20X1,20X5,40M,E DIAMETRO DA GALERIA D</t>
  </si>
  <si>
    <t>CO E PROFUNDIDADE DE 1,20X1,20X5,70M,E DIAMETRO DA GALERIA D</t>
  </si>
  <si>
    <t>CO E PROFUNDIDADE DE 1,20X1,20X6,00M,E DIAMETRO DA GALERIA D</t>
  </si>
  <si>
    <t>CO E PROFUNDIDADE DE 1,30X1,30X1,50M,E DIAMETRO DA GALERIA D</t>
  </si>
  <si>
    <t>E 0,80M,TENDO O CONCRETO DAS PAREDES,FUNDO E TAMPA 400KG E O</t>
  </si>
  <si>
    <t>CO E PROFUNDIDADE DE 1,30X1,30X1,80M,E DIAMETRO DA GALERIA D</t>
  </si>
  <si>
    <t>CO E PROFUNDIDADE DE 1,30X1,30X2,10M,E DIAMETRO DA GALERIA D</t>
  </si>
  <si>
    <t>CO E PROFUNDIDADE DE 1,30X1,30X2,40M,E DIAMETRO DA GALERIA D</t>
  </si>
  <si>
    <t>CO E PROFUNDIDADE DE 1,30X1,30X2,70M,E DIAMETRO DA GALEIRA D</t>
  </si>
  <si>
    <t>CO E PROFUNDIDADE DE 1,30X1,30X3,00M,E DIAMETRO DA GALERIA D</t>
  </si>
  <si>
    <t>CO E PROFUNDIDADE DE 1,30X1,30X3,30M,E DIAMETRO DA GALERIA D</t>
  </si>
  <si>
    <t>CO E PROFUNDIDADE DE 1,30X1,30X3,60M,E DIAMETRO DA GALERIA D</t>
  </si>
  <si>
    <t>CO E PROFUNDIDADE DE 1,30X1,30X3,90M,E DIAMETRO DA GALERIA D</t>
  </si>
  <si>
    <t>CO E PROFUNDIDADE DE 1,30X1,30X4,20M,E DIAMETRO DA GALERIA D</t>
  </si>
  <si>
    <t>CO E PROFUNDIDADE DE 1,30X1,30X4,50M,E DIAMETRO DA GALERIA D</t>
  </si>
  <si>
    <t>CO E PROFUNDIDADE DE 1,30X1,30X4,80M,E DIAMETRO DA GALERIA D</t>
  </si>
  <si>
    <t>POCO DE VISITA DE CONCRETO ARMADO COM MEDIDAS INTERNAS NO PO</t>
  </si>
  <si>
    <t>CO E PROFUNDIDADE DE 1,30X1,30X5,10M,E DIAMETRO DA GALERIA D</t>
  </si>
  <si>
    <t>CO E PROFUNDIDADE DE 1,30X1,30X5,40M,E DIAMETRO DA GALEIRA D</t>
  </si>
  <si>
    <t>CO E PROFUNDIDADE DE 1,30X1,30X5,70M,E DIAMETRO DA GALERIA D</t>
  </si>
  <si>
    <t>CO E PROFUNDIDADE DE 1,30X1,30X6,00M,E DIAMETRO DA GALERIA D</t>
  </si>
  <si>
    <t>CO E PROFUNDIDADE DE 1,40X1,40X1,80M,E DIAMETRO DA GALERIA D</t>
  </si>
  <si>
    <t>E 0,90M,TENDO O CONCRETO DAS PAREDES,FUNDO E TAMPA 400KG E O</t>
  </si>
  <si>
    <t>CO E PROFUNDIDADE DE 1,40X1,40X2,10M,E DIAMETRO DA GALERIA D</t>
  </si>
  <si>
    <t>CO E PROFUNDIDADE DE 1,40X1,40X2,40M,E DIAMETRO DA GALERIA D</t>
  </si>
  <si>
    <t>CO E PROFUNDIDADE DE 1,40X1,40X2,70M,E DIAMETRO DA GALERIA D</t>
  </si>
  <si>
    <t>CO E PROFUNDIDADE DE 1,40X1,40X3,00M,E DIAMETRO DA GALERIA D</t>
  </si>
  <si>
    <t>CO E PROFUNDIDADE DE 1,40X1,40X3,30M,E DIAMETRO DA GALERIA D</t>
  </si>
  <si>
    <t>CO E PROFUNDIDADE DE 1,40X1,40X3,60M,E DIAMETRO DA GALERIA D</t>
  </si>
  <si>
    <t>CO E PRODUNDIDADE DE 1,40X1,40X3,90M,E DIAMETRO DA GALERIA D</t>
  </si>
  <si>
    <t>CO E PROFUNDIDADE DE 1,40X1,40X4,20M,E DIAMETRO DA GALERIA D</t>
  </si>
  <si>
    <t>CO E PROFUNDIDADE DE 1,40X1,40X4,50M,E DIAMETRO DA GALERIA D</t>
  </si>
  <si>
    <t>CO E PROFUNDIDADE DE 1,40X1,40X4,80M,E DIAMETRO DA GALERIA D</t>
  </si>
  <si>
    <t>CO E PROFUNDIDADE DE 1,40X1,40X5,10M,E DIAMETRO DA GALERIA D</t>
  </si>
  <si>
    <t>CO E PROFUNDIDADE DE 1,40X1,40X5,40M,E DIAMETRO DA GALERIA D</t>
  </si>
  <si>
    <t>CO E PROFUNDIDADE DE 1,40X1,40X5,70M,E DIAMETRO DA GALERIA D</t>
  </si>
  <si>
    <t>CO E PROFUNDIDADE DE 1,40X1,40X6,00M,E DIAMETRO DA GALERIA D</t>
  </si>
  <si>
    <t>CO E PROFUNDIDADE DE 1,50X1,50X1,80M,E DIAMETRO DA GALERIA D</t>
  </si>
  <si>
    <t>E 1,00M,TENDO O CONCRETO DAS PAREDES,FUNDO E TAMPA 400KG E O</t>
  </si>
  <si>
    <t>CO E PROFUNDIDADE DE 1,50X1,50X2,10M,E DIAMETRO DA GALERIA D</t>
  </si>
  <si>
    <t>CO E PROFUNDIDADE DE 1,50X1,50X2,40M,E DIAMETRO DA GALERIA D</t>
  </si>
  <si>
    <t>CO E PROFUNDIDADE DE 1,50X1,50X2,70M,E DIAMETRO DA GALERIA D</t>
  </si>
  <si>
    <t>CO E PROFUNDIDADE DE 1,50X1,50X3,00M,E DIAMETRO DA GALERIA D</t>
  </si>
  <si>
    <t>CO E PROFUNDIDADE DE 1,50X1,50X3,30M,E DIAMETRO DA GALERIA D</t>
  </si>
  <si>
    <t>CO E PROFUNDIDADE DE 1,50X1,50X3,60M,E DIAMETRO DA GALERIA D</t>
  </si>
  <si>
    <t>CO E PROFUNDIDADE DE 1,50X1,50X3,90M,E DIAMETRO DA GALERIA D</t>
  </si>
  <si>
    <t>CO E PROFUNDIDADE DE 1,50X1,50X4,20M,E DIAMETRO DA GALERIA D</t>
  </si>
  <si>
    <t>CO E PROFUNDIDADE DE 1,50X1,50X4,50M,E DIAMETRO DA GALERIA D</t>
  </si>
  <si>
    <t>CO E PROFUNDIDADE DE 1,50X1,50X4,80M,E DIAMETRO DA GALERIA D</t>
  </si>
  <si>
    <t>CO E PROFUNDIDADE DE 1,50X1,50X5,10M,E DIAMETRO DA GALERIA D</t>
  </si>
  <si>
    <t>CO E PROFUNDIDADE DE 1,50X1,50X5,40M,E DIAMETRO DA GALERIA D</t>
  </si>
  <si>
    <t>CO E PROFUNDIDADE DE 1,50X1,50X5,70M,E DIAMETRO DA GALERIA D</t>
  </si>
  <si>
    <t>CO E PROFUNDIDADE DE 1,50X1,50X6,00M,E DIAMETRO DA GALERIA D</t>
  </si>
  <si>
    <t>CO E PROFUNDIDADE DE 1,60X1,60X1,80M,E DIAMETRO DA GALERIA D</t>
  </si>
  <si>
    <t>E 1,10M,TENDO O CONCRETO DAS PAREDES,FUNDO E TAMPA 400KG E O</t>
  </si>
  <si>
    <t>CO E PROFUNDIDADE DE 1,60X1,60X2,10M,E DIAMETRO DA GALERIA D</t>
  </si>
  <si>
    <t>CO E PROFUNDIDADE DE 1,60X1,60X2,40M,E DIAMETRO DA GALERIA D</t>
  </si>
  <si>
    <t>CO E PROFUNDIDADE DE 1,60X1,60X2,70M,E DIAMETRO DA GALERIA D</t>
  </si>
  <si>
    <t>CO E PROFUNDIDADE DE 1,60X1,60X3,00M,E DIAMETRO DA GALERIA D</t>
  </si>
  <si>
    <t>CO E PROFUNDIDADE DE 1,60X1,60X3,30M,E DIAMETRO DA GALERIA D</t>
  </si>
  <si>
    <t>CO E PROFUNDIDADE DE 1,60X1,60X3,60M,E DIAMETRO DA GALERIA D</t>
  </si>
  <si>
    <t>CO E PROFUNDIDADE DE 1,60X1,60X3,90M,E DIAMETRO DA GALERIA D</t>
  </si>
  <si>
    <t>CO E PROFUNDIDADE DE 1,60X1,60X4,20M,E DIAMETRO DA GALERIA D</t>
  </si>
  <si>
    <t>CO E PROFUNDIDADE DE 1,60X1,60X4,50M,E DIAMETRO DA GALERIA D</t>
  </si>
  <si>
    <t>CO E PROFUNDIDADE DE 1,60X1,60X4,80M,E DIAMETRO DA GALERIA D</t>
  </si>
  <si>
    <t>CO E PROFUNDIDADE DE 1,60X1,60X5,10M,E DIAMETRO DA GALERIA D</t>
  </si>
  <si>
    <t>CO E PROFUNDIDADE DE 1,60X1,60X5,40M,E DIAMETRO DA GALERIA D</t>
  </si>
  <si>
    <t>CO E PROFUNDIDADE DE 1,60X1,60X5,70M,E DIAMETRO DA GALERIA D</t>
  </si>
  <si>
    <t>CO E PROFUNDIDADE DE 1,60X1,60X6,00M,E DIAMETRO DA GALERIA D</t>
  </si>
  <si>
    <t>CO E PROFUNDIDADE DE 1,70X1,70X1,80M,E DIAMETRO DA GALERIA D</t>
  </si>
  <si>
    <t>E 1,20M,TENDO O CONCRETO DAS PAREDES,FUNDO E TAMPA 400KG E O</t>
  </si>
  <si>
    <t>CO E PROFUNDIDADE DE 1,70X1,70X2,10M,E DIAMETRO DA GALERIA D</t>
  </si>
  <si>
    <t>CO E PROFUNDIDADE DE 1,70X1,70X2,40M,E DIAMETRO DA GALERIA D</t>
  </si>
  <si>
    <t>CO E PROFUNDIDADE DE 1,70X1,70X2,70M,E DIAMETRO DA GALERIA D</t>
  </si>
  <si>
    <t>CO E PROFUNDIDADE DE 1,70X1,70X3,00M,E DIAMETRO DA GALERIA D</t>
  </si>
  <si>
    <t>CO E PROFUNDIDADE DE 1,70X1,70X3,30M,E DIAMETRO DA GALERIA D</t>
  </si>
  <si>
    <t>CO E PROFUNDIDADE DE 1,70X1,70X3,60M,E DIAMETRO DA GALERIA D</t>
  </si>
  <si>
    <t>CO E PROFUNDIDADE DE 1,70X1,70X3,90M,E DIAMETRO DA GALERIA D</t>
  </si>
  <si>
    <t>CO E PROFUNDIDADE DE 1,70X1,70X4,20M,E DIAMETRO DA GALERIA D</t>
  </si>
  <si>
    <t>CO E PROFUNDIDADE DE 1,70X1,70X4,50M,E DIAMETRO DA GALERIA D</t>
  </si>
  <si>
    <t>CO E PROFUNDIDADE DE 1,70X1,70X4,80M,E DIAMETRO DA GALERIA D</t>
  </si>
  <si>
    <t>CO E PROFUNDIDADE DE 1,70X1,70X5,10M,E DIAMETRO DA GALERIA D</t>
  </si>
  <si>
    <t>CO E PROFUNDIDADE DE 1,70X1,70X5,40M,E DIAMETRO DA GALERIA D</t>
  </si>
  <si>
    <t>CO E PROFUNDIDADE DE 1,70X1,70X5,70M,E DIAMETRO DA GALERIA D</t>
  </si>
  <si>
    <t>CO E PROFUNDIDADE DE 1,70X1,70X6,00M,E DIAMETRO DA GALERIA D</t>
  </si>
  <si>
    <t>CO E PROFUNDIDADE DE 2,00X2,00X2,40M,E DIAMETRO DA GALERIA D</t>
  </si>
  <si>
    <t>E 1,50M,TENDO O CONCRETO DAS PAREDES,FUNDO E TAMPA 400KG E O</t>
  </si>
  <si>
    <t>CO E PROFUNDIDADE DE 2,00X2,00X2,70M,E DIAMETRO DA GALERIA D</t>
  </si>
  <si>
    <t>CO E PROFUNDIDADE DE 2,00X2,00X3,00M,E DIAMETRO DA GALERIA D</t>
  </si>
  <si>
    <t>CO E PROFUNDIDADE DE 2,00X2,00X3,30M,E DIAMETRO DA GALERIA D</t>
  </si>
  <si>
    <t>CO E PROFUNDIDADE DE 2,00X2,00X3,60M,E DIAMETRO DA GALERIA D</t>
  </si>
  <si>
    <t>CO E PROFUNDIDADE DE 2,00X2,00X3,90M,E DIAMETRO DA GALERIA D</t>
  </si>
  <si>
    <t>CO E PROFUNDIDADE DE 2,00X2,00X4,20M,E DIAMETRO DA GALERIA D</t>
  </si>
  <si>
    <t>CO E PROFUNDIDADE DE 2,00X2,00X4,50M,E DIAMETRO DA GALERIA D</t>
  </si>
  <si>
    <t>CO E PROFUNDIDADE DE 2,00X2,00X4,80M,E DIAMETRO DA GALERIA D</t>
  </si>
  <si>
    <t>CO E PROFUNDIDADE DE 2,00X2,00X5,10M,E DIAMETRO DA GALERIA D</t>
  </si>
  <si>
    <t>CO E PROFUNDIDADE DE 2,00X2,00X5,40M,E DIAMETRO DA GALERIA D</t>
  </si>
  <si>
    <t>CO E PROFUNDIDADE DE 2,00X2,00X5,70M,E DIAMETRO DA GALERIA D</t>
  </si>
  <si>
    <t>CO E PROFUNDIDADE DE 2,00X2,00X6,00M,E DIAMETRO DA GALERIA D</t>
  </si>
  <si>
    <t>POCO DE VISITA EM ALVENARIA DE TIJOLO MACICO(7X10X20CM),EM P</t>
  </si>
  <si>
    <t>AREDES DE UMA VEZ(0,20M),1,20X1,20X1,40M,SENDO AS PAREDES EX</t>
  </si>
  <si>
    <t>ECUTADAS E REVESTIDAS INTERNAMENTE C/ARGAMASSA CIM.E AREIA T</t>
  </si>
  <si>
    <t>RACO 1:4,C/BASE DE CONCRETO SIMPLES E TAMPA DE CONCRETO ARMA</t>
  </si>
  <si>
    <t>DO,SENDO O CONCRETO DOSADO P/UM FCK=10MPA,DEGRAUS DE FERRO F</t>
  </si>
  <si>
    <t>UNDIDO,P/COLETOR DE AGUAS PLUVIAIS DE 0,40 A 0,70M DE DIAM.</t>
  </si>
  <si>
    <t>AREDES DE UMA VEZ(0,20M),DE 1,30X1,30X1,40M,SENDO AS PAREDES</t>
  </si>
  <si>
    <t xml:space="preserve"> REVESTIDAS INTERNAMENTE COM ARGAMASSA,COM BASE DE CONCRETO</t>
  </si>
  <si>
    <t>SIMPLES E TAMPA DE CONCRETO ARMADO,SENDO O CONCRETO DOSADO P</t>
  </si>
  <si>
    <t>ARA UM FCK=10MPA,DEGRAUS DE FERRO FUNDIDO,PARA COLETOR DE AG</t>
  </si>
  <si>
    <t>UAS PLUVIAIS DE 0,80M DE DIAMETRO</t>
  </si>
  <si>
    <t>AREDES DE UMA VEZ(0,20M),DE 1,40X1,40X1,50M,SENDO AS PAREDES</t>
  </si>
  <si>
    <t>UAS PLUVIAIS DE 0,90M DE DIAMETRO</t>
  </si>
  <si>
    <t>AREDES DE UMA VEZ(0,20M),DE 1,50X1,50X1,60M,SENDO AS PAREDES</t>
  </si>
  <si>
    <t>UAS PLUVIAIS DE 1,00M DE DIAMETRO</t>
  </si>
  <si>
    <t>AREDES DE UMA VEZ(0,20M),DE 1,60X1,60X1,70M,SENDO AS PAREDES</t>
  </si>
  <si>
    <t xml:space="preserve"> REVESTIDAS INETERNAMENTE COM ARGAMASSA,COM BASE DE CONCRETO</t>
  </si>
  <si>
    <t xml:space="preserve"> SIMPLES E TAMPA DE CONCRETO ARMADO,SENDO O CONCRETO DOSADO</t>
  </si>
  <si>
    <t>PARA UM FCK=10MPA,DEGRAUS DE FERRO FUNDIDO,PARA COLETOR DE A</t>
  </si>
  <si>
    <t>GUAS PLUVIAIS DE 1,10M DE DIAMETRO</t>
  </si>
  <si>
    <t>CAIXA DE PASSAGEM EM ALVENARIA DE TIJOLO MACICO(7X10X20CM),E</t>
  </si>
  <si>
    <t>M PAREDES DE UMA VEZ(0,20M),DE 0,40X0,40X0,60M,EXCLUSIVE TAM</t>
  </si>
  <si>
    <t>PA,UTILIZANDO ARGAMASSA DE CIMENTO E AREIA,NO TRACO 1:4 EM V</t>
  </si>
  <si>
    <t>OLUME,COM FUNDO EM CONCRETO SIMPLES PROVIDO DE CALHA INTERNA</t>
  </si>
  <si>
    <t>,SENDO AS PAREDES REVESTIDAS INTERNAMENTE COM A MESMA ARGAMA</t>
  </si>
  <si>
    <t>SSA</t>
  </si>
  <si>
    <t>M PAREDES DE UMA VEZ(0,20M),DE 0,40X0,60X0,60M,EXCLUSIVE TAM</t>
  </si>
  <si>
    <t>M PAREDES DE UMA VEZ(0,20M),DE 0,60X0,60X0,80M,EXCLUSIVE TAM</t>
  </si>
  <si>
    <t>,SENDO AS PAREDES REVESTIDAS INETERNAMENTE COM A MESMA ARGAM</t>
  </si>
  <si>
    <t>ASSA</t>
  </si>
  <si>
    <t>M PAREDES DE UMA VEZ(0,20M),DE 0,60X0,60X1,00M,EXCLUSIVE TAM</t>
  </si>
  <si>
    <t>M PAREDES DE UMA VEZ(0,20M),DE 1,00X1,00X1,00M,EXCLUSIVE TAM</t>
  </si>
  <si>
    <t>M PAREDES DE UMA VEZ (0,20M),DE 0,40X0,40X0,60M,UTILIZANDO A</t>
  </si>
  <si>
    <t>RGAMASSA DE CIMENTO E AREIA,NO TRACO 1:4 EM VOLUME,COM FUNDO</t>
  </si>
  <si>
    <t>EM CONCRETO SIMPLES PROVIDO DE CALHA INTERNA,SENDO AS PAREDE</t>
  </si>
  <si>
    <t>S REVESTIDAS INTERNAMENTE COM A MESMA ARGAMASSA,INCLUSIVE TA</t>
  </si>
  <si>
    <t>MPA DE CONCRETO ARMADO,15MPA,COM ESPESSURA DE 10CM</t>
  </si>
  <si>
    <t>M PAREDES DE UMA VEZ(0,20M),DE 0,40X0,60X0,60M,UTILIZANDO AR</t>
  </si>
  <si>
    <t>GAMASSA DE CIMENTO E AREIA,NO TRACO 1:4 EM VOLUME,COM FUNDO</t>
  </si>
  <si>
    <t>M PAREDES DE UMA VEZ(0,20M),DE 0,60X0,60X0,80M,UTILIZANDO AR</t>
  </si>
  <si>
    <t>M PAREDES DE UMA VEZ(0,20M),DE 0,60X0,60X1,00M,UTILIZANDO AR</t>
  </si>
  <si>
    <t>M PAREDES DE UMA VEZ(0,20M),DE 1,00X1,00X1,00M,UTILIZANDO AR</t>
  </si>
  <si>
    <t>CAIXA PARA REGISTRO PADRAO CEDAE,DE ALVENARIA DE TIJOLO MACI</t>
  </si>
  <si>
    <t>CO(7X10X20CM),EM PAREDES DE 1 VEZ(0,20M),DIMENSOES INTERNAS</t>
  </si>
  <si>
    <t>DE 0,60X0,60X0,25M,COM TAMPA DE CONCRETO COM 10CM DE ESPESSU</t>
  </si>
  <si>
    <t>RA MINIMA,UTILIZANDO ARGAMASSA DE CIMENTO E AREIA,TRACO 1:4,</t>
  </si>
  <si>
    <t>SENDO AS PAREDES REVESTIDAS INTERNAMENTE C/A MESMA ARGAMASSA</t>
  </si>
  <si>
    <t>,EXCL.CAIXA QUADRADA DE FERRO FUNDIDO,P/REGISTROS ATE 200MM</t>
  </si>
  <si>
    <t>CAIXA PARA REGISTROS PADRAO CEDAE,DE ALVENARIA DE TIJOLO MAC</t>
  </si>
  <si>
    <t>ICO(7X10X20CM),EM PAREDES DE 1 VEZ(0,20M),DIMENSOES INTERNAS</t>
  </si>
  <si>
    <t xml:space="preserve"> DE 0,60X0,60X0,40M,COM TAMPA DE CONCRETO COM 10CM DE ESPESS</t>
  </si>
  <si>
    <t>URA MINIMA,UTILIZANDO ARGAMASSA DE CIMENTO E AREIA,TRACO 1:4</t>
  </si>
  <si>
    <t>,SENDO AS PAREDES REVESTIDAS INTERNAMENTE C/A MESMA ARGAMASS</t>
  </si>
  <si>
    <t>A,EXCL.CAIXA QUADRADA DE FERRO FUNDIDO,P/REGISTROS ATE 200MM</t>
  </si>
  <si>
    <t xml:space="preserve"> DE 0,60X0,60X0,55M,COM TAMPA DE CONCRETO COM 10CM DE ESPESS</t>
  </si>
  <si>
    <t xml:space="preserve"> DE 0,60X0,60X0,40M,UTILIZANDO ARGAMASSA DE CIMENTO E AREIA,</t>
  </si>
  <si>
    <t>NO TRACO 1:4 EM VOLUME,SENDO AS PAREDES REVESTIDAS INTERNAME</t>
  </si>
  <si>
    <t>NTE COM A MESMA ARGAMASSA,EXCLUSIVE TAMPA CIRCULAR DE FERRO</t>
  </si>
  <si>
    <t>FUNDIDO PARA REGISTROS ACIMA DE 200MM ATE 600MM</t>
  </si>
  <si>
    <t xml:space="preserve"> DE 0,60X0,60X0,55M,UTILIZANDO ARGAMASSA DE CIMENTO E AREIA</t>
  </si>
  <si>
    <t>FUNDIDO,PARA REGISTROS ACIMA DE 200MM ATE 600MM</t>
  </si>
  <si>
    <t xml:space="preserve"> DE 0,60X0,60X0,70M,UTILIZANDO ARGAMASSA DE CIMENTO E AREIA,</t>
  </si>
  <si>
    <t>CAIXA PARA REGISTROS PADRAO CEDAE,DE ALVENARIA DE BLOCOS DE</t>
  </si>
  <si>
    <t>CONCRETO(20X20X40CM) PREENCHIDOS COM CONCRETO DE 20MPA,EM PA</t>
  </si>
  <si>
    <t>REDES DE 1 VEZ(0,20M),DIMENSOES INTERNAS DE 0,60X0,60X0,20M,</t>
  </si>
  <si>
    <t>COM TAMPA DE CONCRETO COM 10CM DE ESPESSURA MINIMA,SENDO AS</t>
  </si>
  <si>
    <t>PAREDES REVESTIDAS INTERNAMENTE COM ARGAMASSA,EXCLUSIVE CAIX</t>
  </si>
  <si>
    <t>A QUADRADA DE FERRO FUNDIDO,PARA REGISTROS ATE 200MM</t>
  </si>
  <si>
    <t>REDES DE 1 VEZ(0,20M),DIMENSOES INTERNAS DE 0,60X0,60X0,40M,</t>
  </si>
  <si>
    <t>PAREDES INTERNAMENTE REVESTIDAS COM ARGAMASSA,EXCLUSIVE CAIX</t>
  </si>
  <si>
    <t>REDES DE 1 VEZ(0,20M),DIMENSOES INTERNAS DE 0,60X0,60X0,60M,</t>
  </si>
  <si>
    <t>SENDO AS PAREDES REVESTIDAS INTERNAMENTE COM ARGAMASSA,EXCLU</t>
  </si>
  <si>
    <t>SIVE TAMPA CIRCULAR DE FERRO FUNDIDO,PARA REGISTROS ACIMA DE</t>
  </si>
  <si>
    <t xml:space="preserve"> 200MM ATE 600MM</t>
  </si>
  <si>
    <t>REDES DE 1 VEZ(0,20M),DIMENSOES INTERNAS DE 0,60X0,60X0,80M,</t>
  </si>
  <si>
    <t>UTILIZANDO ARGAMASSA CIMENTO E AREIA,TRACO 1:4,SENDO AS PARE</t>
  </si>
  <si>
    <t>DES REVESTIDAS INTERNAMENTE C/ARGAMASSA,EXCLUSIVE TAMPA CIRC</t>
  </si>
  <si>
    <t>ULAR DE FERRO FUNDIDO,P/REGISTROS ACIMA DE 200MM ATE 600MM</t>
  </si>
  <si>
    <t>POCO DE VISITA EM ALVENARIA DE BLOCOS DE CONCRETO(20X20X40CM</t>
  </si>
  <si>
    <t>),PAREDES 0,20M DE ESP.C/1,20X1,20X1,40M,P/COLETOR AGUAS PLU</t>
  </si>
  <si>
    <t>VIAIS 0,40 A 0,70M DE DIAM.UTILIZANDO ARG.CIM.AREIA,TRACO 1:</t>
  </si>
  <si>
    <t>4,SENDO PAREDES CHAPISCADAS E REVESTIDAS INTERNAMENTE C/ARG.</t>
  </si>
  <si>
    <t>,ENCHIMENTO BLOCOS E BASE EM CONCRETO SIMPLES,TAMPA DE CONCR</t>
  </si>
  <si>
    <t>.ARMADO,DEGRAUS FERRO FUNDIDO,INCL.FORN.TODOS OS MATERIAIS</t>
  </si>
  <si>
    <t>),EM PAREDES DE 0,20M DE ESP.C/1,30X1,30X1,40M,P/COLETOR DE</t>
  </si>
  <si>
    <t>AGUAS PLUVIAIS DE 0,80M DE DIAM.UTILIZ.ARG.CIM.AREIA,TRACO 1</t>
  </si>
  <si>
    <t>:4,SENDO AS PAREDES REVESTIDAS INTERNAMENTE C/ARG.ENCHIMENTO</t>
  </si>
  <si>
    <t xml:space="preserve"> DOS BLOCOS E BASE EM CONCRETO SIMPLES,TAMPA DE CONCRETO ARM</t>
  </si>
  <si>
    <t>ADO,DEGRAU DE FERRO FUNDIDO,INCL.FORN.DE TODOS OS MATERIAIS</t>
  </si>
  <si>
    <t>),PAREDES DE 0,20M DE ESP.C/1,40X1,40X1,50M,P/COLETOR AGUAS</t>
  </si>
  <si>
    <t>PLUVIAIS DE 0,90M DE DIAM.UTILIZ.ARG.CIM.AREIA,TRACO 1:4,SEN</t>
  </si>
  <si>
    <t>DO PAREDES CHAPISCADAS E REVESTIDAS INTERNAMENTE C/ARG.ENCHI</t>
  </si>
  <si>
    <t>MENTO DOS BLOCOS E BASE EM CONCRETO SIMPLES,TAMPA CONCRETO A</t>
  </si>
  <si>
    <t>RMADO,DEGRAU FERRO FUNDIDO,INCL.FORN.DE TODOS OS MATERIAIS</t>
  </si>
  <si>
    <t>),EM PAREDES DE 0,20M DE ESP.C/1,50X1,50X1,60M,P/COLETOR DE</t>
  </si>
  <si>
    <t>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</si>
  <si>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</si>
  <si>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</si>
  <si>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</si>
  <si>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),EM PAREDES DE 0,20M DE ESP.C/1,60X1,60X1,70M,P/COLETOR DE</t>
  </si>
  <si>
    <t>AGUAS PLUVIAIS DE 1,10M DE DIAM.SENDO AS PAREDES CHAPISCADAS</t>
  </si>
  <si>
    <t>),EM PAREDES DE 0,20M DE ESP.C/1,70X1,70X1,80M,P/COLETOR DE</t>
  </si>
  <si>
    <t>AGUAS PLUVIAIS DE 1,20M DE DIAM.SENDO AS PAREDES CHAPISCADAS</t>
  </si>
  <si>
    <t>),EM PAREDES DE 0,20M DE ESP.C/2,00X2,00X2,10M,P/COLETOR DE</t>
  </si>
  <si>
    <t>AGUAS PLUVIAIS DE 1,50M DE DIAM.SENDO AS PAREDES CHAPISCADAS</t>
  </si>
  <si>
    <t>GRELHA E CAIXILHO DE CONCRETO ARMADO,SENDO AS DIMENSOES EXTE</t>
  </si>
  <si>
    <t>RNAS DE 0,40X0,90M (GRELHA) E 1,10X0,54M (CAIXILHO).FORNECIM</t>
  </si>
  <si>
    <t>GRELHA CAIXILHO DE CONCRETO ARMADO,SENDO AS DIMENSOES EXTERN</t>
  </si>
  <si>
    <t>AS DE 0,40X0,90M (GRELHA) E 1,10X0,54M (CAIXILHO).EXCLUSIVE</t>
  </si>
  <si>
    <t>FORMAS.FORNECIMENTO E COLOCACAO</t>
  </si>
  <si>
    <t>RNAS DE 0,30X0,90M(GRELHA) E 1,00X0,40M(CAIXILHO),PARA CAIXA</t>
  </si>
  <si>
    <t xml:space="preserve"> DE RALO,UTILIZANDO ARGAMASSA DE CIMENTO E AREIA,NO TRACO 1:</t>
  </si>
  <si>
    <t>4.FORNECIMENTO E COLOCACAO</t>
  </si>
  <si>
    <t>E.FORNECIMENTO E ASSENTAMENTO</t>
  </si>
  <si>
    <t>MENTO E ASSENTAMENTO</t>
  </si>
  <si>
    <t>FORNECIMENTO E ASSENTAMENTO</t>
  </si>
  <si>
    <t>LUME.FORNECIMENTO E ASSENTAMENTO</t>
  </si>
  <si>
    <t>O TRACO 1:4 EM VOLUME.FORNECIMENTO E ASSENTAMENTO</t>
  </si>
  <si>
    <t>NTAMENTO</t>
  </si>
  <si>
    <t>CAIXA DE PASSEIO DE FºFº,PARA REGISTRO,COM PESO TOTAL DE 28K</t>
  </si>
  <si>
    <t>G,PADRAO CEDAE(T-34),CARGA MINIMA PARA TESTE 6T,RESISTENCIA</t>
  </si>
  <si>
    <t>MAXIMA DE ROMPIMENTO 7,5T E FLECHA RESIDUAL MAXIMA DE 13MM,A</t>
  </si>
  <si>
    <t>SSENTADA COM ARGAMASSA DE CIMENTO E AREIA,NO TRACO 1:4 EM VO</t>
  </si>
  <si>
    <t>POCO DE VISITA,DE ANEIS DE CONCRETO PRE-MOLDADOS,PARA ESGOTO</t>
  </si>
  <si>
    <t>S SANITARIOS,SEGUNDO ESPECIFICACOES DA CEDAE,INCLUSIVE DEGRA</t>
  </si>
  <si>
    <t>US,EXCLUSIVE TAMPAO DE FERRO FUNDIDO,COM PROFUNDIDADE DE 0,6</t>
  </si>
  <si>
    <t>0M</t>
  </si>
  <si>
    <t>US,EXCLUSIVE TAMPAO DE FERRO FUNDIDO,COM PROFUNDIDADE DE 0,8</t>
  </si>
  <si>
    <t>US,EXCLUSIVE TAMPAO DE FERRO FUNDIDO,COM PROFUNDIDADE DE 1,0</t>
  </si>
  <si>
    <t>5M</t>
  </si>
  <si>
    <t>US,EXCLUSIVE TAMPAO DE FERRO FUNDIDO,COM PROFUNDIDADE DE 1,2</t>
  </si>
  <si>
    <t>US,EXCLUSIVE TAMPAO DE FERRO FUNDIDO,COM PROFUNDIDADE DE 1,4</t>
  </si>
  <si>
    <t>US,EXCLUSIVE TAMPAO DE FERRO FUNDIDO,COM PROFUNDIDADE DE 1,5</t>
  </si>
  <si>
    <t>US,EXCLUSIVE TAMPAO DE FERRO FUNDIDO,COM PROFUNDIDADE DE 1,6</t>
  </si>
  <si>
    <t>US,EXCLUSIVE TAMPAO DE FERRO FUNDIDO,COM PROFUNDIDADE DE 1,7</t>
  </si>
  <si>
    <t>US,EXCLUSIVE TAMPAO DE FERRO FUNDIDO,COM PROFUNDIDADE DE 2,0</t>
  </si>
  <si>
    <t>US,EXCLUSIVE TAMPAO DE FERRO FUNDIDO,COM PROFUNDIDADE DE 2,3</t>
  </si>
  <si>
    <t>US,EXCLUSIVE TAMPAO DE FERRO FUNDIDO,COM PROFUNDIDADE DE 2,6</t>
  </si>
  <si>
    <t>US,EXCLUSIVE TAMPAO DE FERRO FUNDIDO,COM PROFUNDIDADE DE 2,9</t>
  </si>
  <si>
    <t>US,EXCLUSIVE TAMPAO DE FERRO FUNDIDO,COM PROFUNDIDADE DE 3,2</t>
  </si>
  <si>
    <t>US,EXCLUSIVE TAMPAO DE FERRO FUNDIDO,COM PROFUNDIDADE DE 3,5</t>
  </si>
  <si>
    <t>US,EXCLUSIVE TAMPAO DE FERRO FUNDIDO,COM PROFUNDIDADE DE 3,8</t>
  </si>
  <si>
    <t>US,EXCLUSIVE TAMPAO DE FERRO FUNDIDO,COM PROFUNDIDADE DE 4,1</t>
  </si>
  <si>
    <t>US,EXCLUSIVE TAMPAO DE FERRO FUNDIDO,COM PROFUNDIDADE DE 4,4</t>
  </si>
  <si>
    <t>US,EXCLUSIVE TAMPAO DE FERRO FUNDIDO,COM PROFUNDIDADE DE 4,7</t>
  </si>
  <si>
    <t>US,EXCLUSIVE TAMPAO DE FERRO FUNDIDO,COM PROFUNDIDADE DE 5,0</t>
  </si>
  <si>
    <t>US,EXCLUSIVE TAMPAO DE FERRO FUNDIDO,COM PROFUNDIDADE DE 5,3</t>
  </si>
  <si>
    <t>US,EXCLUSIVE TAMPAO DE FERRO FUNDIDO,COM PROFUNDIDADE DE 5,6</t>
  </si>
  <si>
    <t>US,EXCLUSIVE TAMPAO DE FERRO FUNDIDO,COM PROFUNDIDADE DE 5,9</t>
  </si>
  <si>
    <t>US,EXCLUSIVE TAMPAO DE FERRO FUNDIDO,COM PROFUNDIDADE DE 6,2</t>
  </si>
  <si>
    <t>US,EXCLUSIVE TAMPAO DE FERRO FUNDIDO,COM PROFUNDIDADE DE 6,5</t>
  </si>
  <si>
    <t>US,EXCLUSIVE TAMPAO DE FERRO FUNDIDO,COM PROFUNDIDADE DE 6,8</t>
  </si>
  <si>
    <t>US,EXCLUSIVE TAMPAO DE FERRO FUNDIDO,COM PROFUNDIDADE DE 7,1</t>
  </si>
  <si>
    <t>BASE E FUNDO DE CONCRETO SIMPLES,PARA POCOS DE VISITA,PADRAO</t>
  </si>
  <si>
    <t xml:space="preserve"> CEDAE,DE ANEIS PRE-MOLDADOS COM DIAMETRO DE 600MM,INCLUSIVE</t>
  </si>
  <si>
    <t xml:space="preserve"> MAO-DE-OBRA E MATERIAL</t>
  </si>
  <si>
    <t xml:space="preserve"> CEDAE,DE ANEIS PRE-MOLDADOS COM DIAMETRO DE 1100MM,INCLUSIV</t>
  </si>
  <si>
    <t>E MAO-DE-OBRA E MATERIAL,INCLUSIVE LAJE DE REDUCAO DE CONCRE</t>
  </si>
  <si>
    <t>TO ARMADO</t>
  </si>
  <si>
    <t xml:space="preserve"> CEDAE,DE ANEIS PRE-MOLDADOS COM DIAMETRO DE 1500MM,INCLUSIV</t>
  </si>
  <si>
    <t xml:space="preserve"> CEDAE,DE ANEIS PRE-MOLDADOS COM DIAMETRO DE 2000MM,INCLUSIV</t>
  </si>
  <si>
    <t>CORPO DE POCO DE VISITA DE ANEIS PRE-MOLDADOS,COM DIAMETRO D</t>
  </si>
  <si>
    <t>E 600MM,SEM DEGRAUS,MEDIDA PELA ALTURA UTIL,INCLUSIVE MAO-DE</t>
  </si>
  <si>
    <t>-OBRA E MATERIAL</t>
  </si>
  <si>
    <t>E 1100MM,SEM DEGRAUS,MEDIDA PELA ALTURA UTIL,INCLUSIVE MAO-D</t>
  </si>
  <si>
    <t>E-OBRA E MATERIAL</t>
  </si>
  <si>
    <t>E 1500MM,SEM DEGRAUS,MEDIDA PELA ALTURA UTIL,INCLUSIVE MAO-D</t>
  </si>
  <si>
    <t>E 2000MM,SEM DEGRAUS,MEDIDA PELA ALTURA UTIL,INCLUSIVE MAO-D</t>
  </si>
  <si>
    <t>E 600MM,COM DEGRAUS,MEDIDA PELA ALTURA UTIL,INCLUSIVE MAO-DE</t>
  </si>
  <si>
    <t>E 1100MM,COM DEGRAUS,MEDIDA PELA ALTURA UTIL,INCLUSIVE MAO-D</t>
  </si>
  <si>
    <t>E 1500MM,COM DEGRAUS,MEDIDA PELA ALTURA UTIL,INCLUSIVE MAO-D</t>
  </si>
  <si>
    <t>E 2000MM,COM DEGRAUS,MEDIDA PELA ALTURA UTIL,INCLUSIVE MAO-D</t>
  </si>
  <si>
    <t>CAIXA DE ANEIS PRE-MOLDADOS DE CONCRETO,TIPO "C",PADRAO CEDA</t>
  </si>
  <si>
    <t>E,PARA REGISTROS ATE 200MM</t>
  </si>
  <si>
    <t>CAIXA DE ANEIS PRE-MOLDADOS DE CONCRETO,TIPO "D",PADRAO CEDA</t>
  </si>
  <si>
    <t>E,PARA REGISTROS DE DIAMETRO DE 250 A 600MM</t>
  </si>
  <si>
    <t>CAIXA DE ANEIS PRE-MOLDADOS DE CONCRETO,TIPO "B",PADRAO CEDA</t>
  </si>
  <si>
    <t>E PARA VENTOSAS</t>
  </si>
  <si>
    <t>PAREDE CILINDRICA DE ANEIS PRE-MOLDADOS DE CONCRETO ARMADO,P</t>
  </si>
  <si>
    <t>ARA CAIXAS DE INSPECAO E SIMILARES,DIAMETRO INTERNO DE 2,00M</t>
  </si>
  <si>
    <t>ARA CAIXAS DE INSPECAO E SIMILARES,DIAMETRO INTERNO DE 1,20M</t>
  </si>
  <si>
    <t>ARA CAIXAS DE INSPECAO E SIMILARES,DIAMETRO INTERNO DE 1,50M</t>
  </si>
  <si>
    <t>ARA CAIXAS DE INSPECAO E SIMILARES,DIAMETRO INTERNO DE 2,50M</t>
  </si>
  <si>
    <t>ARA CAIXAS DE INSPECAO E SIMILARES,DIAMETRO INTERNO DE 3,00M</t>
  </si>
  <si>
    <t>MONTAGEM E ASSENTAMENTO DE TUBULACAO DE ACO DE 2",PRETO OU G</t>
  </si>
  <si>
    <t>ALVANIZADO,COM PONTAS LISAS,INCLUSIVE SOLDA DAS JUNTAS,EXCLU</t>
  </si>
  <si>
    <t>SIVE FORNECIMENTO DOS TUBOS</t>
  </si>
  <si>
    <t>MONTAGEM E ASSENTAMENTO DE TUBULACAO DE ACO DE 3",PRETO OU G</t>
  </si>
  <si>
    <t>ALVANIZADOS,COM PONTAS LISAS,INCLUSIVE SOLDA DAS JUNTAS,EXCL</t>
  </si>
  <si>
    <t>USIVE FORNECIMENTO DOS TUBOS</t>
  </si>
  <si>
    <t>MONTAGEM E ASSENTAMENTO DE TUBULACAO DE ACO DE 4",PRETO OU G</t>
  </si>
  <si>
    <t>MONTAGEM E ASSENTAMENTO DE TUBULACAO DE CHAPA DE ACO DE 3/16</t>
  </si>
  <si>
    <t>" DE ESPESSURA,COM 6,00M DE COMPRIMENTO E 150MM DE DIAMETRO.</t>
  </si>
  <si>
    <t>INCLUSIVE SOLDA E REVESTIMENTO DAS JUNTAS,EXCLUSIVE FORNECIM</t>
  </si>
  <si>
    <t>ENTO DOS TUBOS E DOS MATERIAIS DE REVESTIMENTO DAS JUNTAS</t>
  </si>
  <si>
    <t>" DE ESPESSURA,COM 6,00M DE COMPRIMENTO E 200MM DE DIAMETRO,</t>
  </si>
  <si>
    <t>" DE ESPESSURA,COM 6,00M DE COMPRIMENTO E 250MM DE DIAMETRO,</t>
  </si>
  <si>
    <t>" DE ESPESSURA,COM 6,00M DE COMPRIMENTO E 300MM DE DIAMETRO,</t>
  </si>
  <si>
    <t>" DE ESPESSURA,COM 6,00M DE COMPRIMENTO E 350MM DE DIAMETRO,</t>
  </si>
  <si>
    <t>" DE ESPESSURA,COM 6,00M DE COMPRIMENTO E 400MM DE DIAMETRO,</t>
  </si>
  <si>
    <t>" DE ESPESSURA,COM 6,00M DE COMPRIMENTO E 450MM DE DIAMETRO,</t>
  </si>
  <si>
    <t>" DE ESPESSURA,COM 6,00M DE COMPRIMENTO E 500MM DE DIAMETRO,</t>
  </si>
  <si>
    <t>MONTAGEM E ASSENTAMENTO DE TUBULACAO DE CHAPA DE ACO DE 1/4"</t>
  </si>
  <si>
    <t xml:space="preserve"> DE ESPESSURA,COM 6,00M DE COMPRIMENTO E 150MM DE DIAMETRO,I</t>
  </si>
  <si>
    <t>NCLUSIVE SOLDA E REVESTIMENTO DAS JUNTAS,EXCLUSIVE FORNECIME</t>
  </si>
  <si>
    <t>NTO DOS TUBOS E DOS MATERIAIS DE REVESTIMENTO DAS JUNTAS</t>
  </si>
  <si>
    <t xml:space="preserve"> DE ESPESSURA,COM 6,00M DE COMPRIMENTO E 200MM DE DIAMETRO,I</t>
  </si>
  <si>
    <t xml:space="preserve"> DE ESPESSURA,COM 6,00M DE COMPRIMENTO E 250MM DE DIAMETRO,I</t>
  </si>
  <si>
    <t xml:space="preserve"> DE ESPESSURA,COM 6,00M DE COMPRIMENTO E 300MM DE DIAMETRO,I</t>
  </si>
  <si>
    <t xml:space="preserve"> DE ESPESSURA,COM 6,00M DE COMPRIMENTO E 350MM DE DIAMETRO,I</t>
  </si>
  <si>
    <t xml:space="preserve"> DE ESPESSURA,COM 6,00M DE COMPRIMENTO E 400MM DE DIAMETRO,I</t>
  </si>
  <si>
    <t xml:space="preserve"> DE ESPESSURA,COM 6,00M DE COMPRIMENTO E 450MM DE DIAMETRO,I</t>
  </si>
  <si>
    <t xml:space="preserve"> DE ESPESSURA,COM 6,00M DE COMPRIMENTO E 500MM DE DIAMETRO,I</t>
  </si>
  <si>
    <t xml:space="preserve"> DE ESPESSURA,COM 6,00M DE COMPRIMENTO E 600MM DE DIAMETRO,I</t>
  </si>
  <si>
    <t xml:space="preserve"> DE ESPESSURA,COM 6,00M DE COMPRIMENTO E 700MM DE DIAMETRO,I</t>
  </si>
  <si>
    <t xml:space="preserve"> DE ESPESSURA,COM 6,00M DE COMPRIMENTO E 800MM DE DIAMETRO,I</t>
  </si>
  <si>
    <t>MONTAGEM E ASSENTAMENTO DE TUBULACAO DE CHAPA DE ACO DE 5/16</t>
  </si>
  <si>
    <t>" DE ESPESSURA,COM 6,00M DE COMPRIMENTO E 600MM DE DIAMETRO,</t>
  </si>
  <si>
    <t>" DE ESPESSURA,COM 6,00M DE COMPRIMENTO E 700MM DE DIAMETRO,</t>
  </si>
  <si>
    <t>" DE ESPESSURA,COM 6,00M DE COMPRIMENTO E 800MM DE DIAMETRO,</t>
  </si>
  <si>
    <t>" DE ESPESSURA,COM 6,00M DE COMPRIMENTO E 900MM DE DIAMETRO,</t>
  </si>
  <si>
    <t>" DE ESPESSURA,COM 6,00M DE COMPRIMENTO E 1000MM DE DIAMETRO</t>
  </si>
  <si>
    <t>,INCLUSIVE SOLDA E REVESTIMENTO DAS JUNTAS,EXCLUSIVE FORNECI</t>
  </si>
  <si>
    <t>MENTO DOS TUBOS E DOS MATERIAIS DE REVESTIMENTO DAS JUNTAS</t>
  </si>
  <si>
    <t>" DE ESPESSURA,COM 6,00M DE COMPRIMENTO E 1200MM DE DIAMETRO</t>
  </si>
  <si>
    <t>MONTAGEM E ASSENTAMENTO DE TUBULACAO DE CHAPA DE ACO DE 3/8"</t>
  </si>
  <si>
    <t xml:space="preserve"> DE ESPESSURA,COM 6,00M DE COMPRIMENTO E 900MM DE DIAMETRO,I</t>
  </si>
  <si>
    <t xml:space="preserve"> DE ESPESSURA,COM 6,00M DE COMPRIMENTO E 1000MM DE DIAMETRO,</t>
  </si>
  <si>
    <t xml:space="preserve"> DE ESPESSURA,COM 6,00M DE COMPRIMENTO E 1200MM DE DIAMETRO,</t>
  </si>
  <si>
    <t xml:space="preserve"> DE ESPESSURA,COM 6,00M DE COMPRIMENTO E 1300MM DE DIAMETRO,</t>
  </si>
  <si>
    <t xml:space="preserve"> DE ESPESSURA,COM 6,00M DE COMPRIMENTO E 1500MM DE DIAMETRO,</t>
  </si>
  <si>
    <t xml:space="preserve"> DE ESPESSURA,COM 6,00M DE COMPRIMENTO E 2000MM DE DIAMETRO,</t>
  </si>
  <si>
    <t xml:space="preserve"> DE ESPESSURA,COM 6,00M DE COMPRIMENTO E 2500MM DE DIAMETRO,</t>
  </si>
  <si>
    <t>MONTAGEM E ASSENTAMENTO DE TUBULACAO DE CHAPA DE ACO DE 1/2"</t>
  </si>
  <si>
    <t>DE ESPESSURA,COM 6,00M DE COMPRIMENTO E 500MM DE DIAMETRO,IN</t>
  </si>
  <si>
    <t>CLUSIVE SOLDA E REVESTIMENTO DAS JUNTAS,EXCLUSIVE FORNECIMEN</t>
  </si>
  <si>
    <t>TO DOS TUBOS E DOS MATERIAIS DE REVESTIMENTO DAS JUNTAS</t>
  </si>
  <si>
    <t xml:space="preserve"> DE ESPESSURA,COM 6,00M DE COMPRIMENTO E 1750MM DE DIAMETRO,</t>
  </si>
  <si>
    <t xml:space="preserve"> DE ESPESSURA,COM 6,00M DE COMPRIMENTO E 1800MM DE DIAMETRO,</t>
  </si>
  <si>
    <t>MONTAGEM E ASSENTAMENTO DE TUBULACAO DE CHAPA DE ACO DE 5/8"</t>
  </si>
  <si>
    <t>" DE ESPESSURA,COM 12,00M DE COMPRIMENTO E 150MM DE DIAMETRO</t>
  </si>
  <si>
    <t>" DE ESPESSURA,COM 12,00M DE COMPRIMENTO E 200MM DE DIAMETRO</t>
  </si>
  <si>
    <t>" DE ESPESSURA,COM 12,00M DE COMPRIMENTO E 250MM DE DIAMETRO</t>
  </si>
  <si>
    <t>" DE ESPESSURA,COM 12,00M DE COMPRIMENTO E 300MM DE DIAMETRO</t>
  </si>
  <si>
    <t>" DE ESPESSURA,COM 12,00M DE COMPRIMENTO E 350MM DE DIAMETRO</t>
  </si>
  <si>
    <t>" DE ESPESSURA,COM 12,00M DE COMPRIMENTO E 400MM DE DIAMETRO</t>
  </si>
  <si>
    <t>" DE ESPESSURA COM 12,00M DE COMPRIMENTO E 450MM DE DIAMETRO</t>
  </si>
  <si>
    <t>" DE ESPESSURA,COM 12,00M DE COMPRIMENTO E 500MM DE DIAMETRO</t>
  </si>
  <si>
    <t xml:space="preserve"> DE ESPESSURA,COM 12,00M DE COMPRIMENTO E 150MM DE DIAMETRO,</t>
  </si>
  <si>
    <t xml:space="preserve"> DE ESPESSURA,COM 12,00M DE COMPRIMENTO E 200MM DE DIAMETRO,</t>
  </si>
  <si>
    <t xml:space="preserve"> DE ESPESSURA,COM 12,00M DE COMPRIMENTO E 250MM DE DIAMETRO,</t>
  </si>
  <si>
    <t xml:space="preserve"> DE ESPESSURA,COM 12,00M DE COMPRIMENTO E 300MM DE DIAMETRO,</t>
  </si>
  <si>
    <t xml:space="preserve"> DE ESPESSURA,COM 12,00M DE COMPRIMENTO E 350MM DE DIAMETRO,</t>
  </si>
  <si>
    <t xml:space="preserve"> DE ESPESSURA,COM 12,00M DE COMPRIMENTO E 400MM DE DIAMETRO,</t>
  </si>
  <si>
    <t>ENTO DOS TUBOS E MATERIAIS DE REVESTIMENTO DAS JUNTAS</t>
  </si>
  <si>
    <t xml:space="preserve"> DE ESPESSURA,COM 12,00M DE COMPRIMENTO E 450MM DE DIAMETRO,</t>
  </si>
  <si>
    <t xml:space="preserve"> DE ESPESSURA,COM 12,00M DE COMPRIMENTO E 500MM DE DIAMETRO,</t>
  </si>
  <si>
    <t xml:space="preserve"> DE ESPESSURA,COM 12,00M DE COMPRIMENTO E 600MM DE DIAMETRO,</t>
  </si>
  <si>
    <t xml:space="preserve"> DE ESPESSURA,COM 12,00M DE COMPRIMENTO E 700MM DE DIAMETRO,</t>
  </si>
  <si>
    <t xml:space="preserve"> DE ESPESSURA,COM 12,00M DE COMPRIMENTO E 800MM DE DIAMETRO,</t>
  </si>
  <si>
    <t>" DE ESPESSURA,COM 12,00M DE COMPRIMENTO E 450MM DE DIAMETRO</t>
  </si>
  <si>
    <t>" DE ESPESSURA,COM 12,00M DE COMPRIMENTO E 600MM DE DIAMETRO</t>
  </si>
  <si>
    <t>" DE ESPESSURA,COM 12,00M DE COMPRIMENTO E 700MM DE DIAMETRO</t>
  </si>
  <si>
    <t>" DE ESPESSURA,COM 12,00M DE COMPRIMENTO E 800MM DE DIAMETRO</t>
  </si>
  <si>
    <t>" DE ESPESSURA,COM 12,00M DE COMPRIMENTO E 900MM DE DIAMETRO</t>
  </si>
  <si>
    <t>" DE ESPESSURA,COM 12,00M DE COMPRIMENTO E 1000MM DE DIAMETR</t>
  </si>
  <si>
    <t>O,INCLUSIVE SOLDA E REVESTIMENTO DAS JUNTAS,EXCLUSIVE FORNEC</t>
  </si>
  <si>
    <t>IMENTO DOS TUBOS E DOS MATERIAIS DE REVESTIMENTO DAS JUNTAS</t>
  </si>
  <si>
    <t>" DE ESPESSURA,COM 12,00M DE COMPRIMENTO E 1200MM DE DIAMETR</t>
  </si>
  <si>
    <t xml:space="preserve"> DE ESPESSURA,COM 12,00M DE COMPRIMENTO E 900MM DE DIAMETRO,</t>
  </si>
  <si>
    <t xml:space="preserve"> DE ESPESSURA,COM 12,00M DE COMPRIMENTO E 1000MM DE DIAMETRO</t>
  </si>
  <si>
    <t xml:space="preserve"> DE ESPESSURA,COM 12,00M DE COMPRIMENTO E 1200MM DE DIAMETRO</t>
  </si>
  <si>
    <t xml:space="preserve"> DE ESPESSURA,COM 12,00M DE COMPRIMENTO E 1300MM DE DIAMETRO</t>
  </si>
  <si>
    <t xml:space="preserve"> DE ESPESSURA,COM 12,00M DE COMPRIMENTO E 1500MM DE DIAMETRO</t>
  </si>
  <si>
    <t xml:space="preserve"> DE ESPESSURA,COM 12,00M DE COMPRIMENTO E 2000MM DE DIAMETRO</t>
  </si>
  <si>
    <t xml:space="preserve"> DE ESPESSURA,COM 12,00M DE COMPRIMENTO E 2500MM DE DIAMETRO</t>
  </si>
  <si>
    <t xml:space="preserve"> DE ESPESSURA,COM 12,00M DE COMPRIMENTO E 1750MM DE DIAMETRO</t>
  </si>
  <si>
    <t xml:space="preserve"> DE ESPESSURA,COM 12,00M DE COMPRIMENTO E 1800MM DE DIAMETRO</t>
  </si>
  <si>
    <t>MONTAGEM E ASSENTAMENTO DE PECAS DE ACO,POR JUNTA SOLDADA DE</t>
  </si>
  <si>
    <t xml:space="preserve"> 2" DE DIAMETRO,INCLUSIVE SOLDA, EXCLUSIVE FORNECIMENTO DAS</t>
  </si>
  <si>
    <t>PECAS</t>
  </si>
  <si>
    <t xml:space="preserve"> 3" DE DIAMETRO,INCLUSIVE SOLDA, EXCLUSIVE FORNECIMENTO DAS</t>
  </si>
  <si>
    <t xml:space="preserve"> 4" DE DIAMETRO,INCLUSIVE SOLDA, EXCLUSIVE FORNECIMENTO DAS</t>
  </si>
  <si>
    <t>MONTAGEM E ASSENTAMENTO DE PECAS DE CHAPA DE ACO DE 3/16" DE</t>
  </si>
  <si>
    <t xml:space="preserve"> ESPESSURA,POR JUNTA SOLDADA,DE 150MM DE DIAMETRO,INCLUSIVE</t>
  </si>
  <si>
    <t>SOLDA,EXCLUSIVE FORNECIMENTO DAS PECAS E DOS MATERIAIS DE RE</t>
  </si>
  <si>
    <t>VESTIMENTO DAS JUNTAS</t>
  </si>
  <si>
    <t xml:space="preserve"> ESPESSURA,POR JUNTA SOLDADA,DE 200MM DE DIAMETRO,INCLUSIVE</t>
  </si>
  <si>
    <t xml:space="preserve"> ESPESSURA,POR JUNTA SOLDADA,DE 250MM DE DIAMETRO,INCLUSIVE</t>
  </si>
  <si>
    <t xml:space="preserve"> ESPESSURA,POR JUNTA SOLDADA,DE 300MM DE DIAMETRO,INCLUSIVE</t>
  </si>
  <si>
    <t xml:space="preserve"> ESPESSURA,POR JUNTA SOLDADA,DE 350MM DE DIAMETRO,INCLUSIVE</t>
  </si>
  <si>
    <t xml:space="preserve"> ESPESSURA,POR JUNTA SOLDADA,DE 400MM DE DIAMETRO,INCLUSIVE</t>
  </si>
  <si>
    <t xml:space="preserve"> ESPESSURA,POR JUNTA SOLDADA,DE 450MM DE DIAMETRO,INCLUSIVE</t>
  </si>
  <si>
    <t xml:space="preserve"> ESPESSURA,POR JUNTA SOLDADA,DE 500MM DE DIAMETRO,INCLUSIVE</t>
  </si>
  <si>
    <t>MONTAGEM E ASSENTAMENTO DE PECAS DE CHAPA DE ACO DE 1/4" DE</t>
  </si>
  <si>
    <t>ESPESSURA,POR JUNTA SOLDADA,DE 150MM DE DIAMETRO,INCLUSIVE S</t>
  </si>
  <si>
    <t>OLDA,EXCLUSIVE FORNECIMENTO DAS PECAS E DOS MATERIAIS DE REV</t>
  </si>
  <si>
    <t>ESTIMENTO DAS JUNTAS</t>
  </si>
  <si>
    <t>ESPESSURA,POR JUNTA SOLDADA,DE 200MM DE DIAMETRO,INCLUSIVE S</t>
  </si>
  <si>
    <t>ESPESSURA,POR JUNTA SOLDADA,DE 250MM DE DIAMETRO,INCLUSIVE S</t>
  </si>
  <si>
    <t>ESPESSURA,POR JUNTA SOLDADA,DE 300MM DE DIAMETRO,INCLUSIVE S</t>
  </si>
  <si>
    <t>ESPESSURA,POR JUNTA SOLDADA,DE 350MM DE DIAMETRO,INCLUSIVE S</t>
  </si>
  <si>
    <t>ESPESSURA,POR JUNTA SOLDADA,DE 400MM DE DIAMETRO,INCLUSIVE S</t>
  </si>
  <si>
    <t>ESPESSURA,POR JUNTA SOLDADA,DE 450MM DE DIAMETRO,INCLUSIVE S</t>
  </si>
  <si>
    <t>ESPESSURA,POR JUNTA SOLDADA,DE 500MM DE DIAMETRO,INCLUSIVE S</t>
  </si>
  <si>
    <t>ESPESSURA,POR JUNTA SOLDADA,DE 600MM DE DIAMETRO,INCLUSIVE S</t>
  </si>
  <si>
    <t>ESPESSURA,POR JUNTA SOLDADA,DE 700MM DE DIAMETRO,INCLUSIVE S</t>
  </si>
  <si>
    <t>ESPESSURA,POR JUNTA SOLDADA,DE 800MM DE DIAMETRO,INCLUSIVE S</t>
  </si>
  <si>
    <t>MONTAGEM E ASSENTAMENTO DE PECAS DE CHAPA DE ACO DE 5/16" DE</t>
  </si>
  <si>
    <t xml:space="preserve"> ESPESSURA,POR JUNTA SOLDADA,DE 600MM DE DIAMETRO,INCLUSIVE</t>
  </si>
  <si>
    <t xml:space="preserve"> ESPESSURA,POR JUNTA SOLDADA,DE 700MM DE DIAMETRO,INCLUSIVE</t>
  </si>
  <si>
    <t xml:space="preserve"> ESPESSURA,POR JUNTA SOLDADA,DE 800MM DE DIAMETRO,INCLUSIVE</t>
  </si>
  <si>
    <t xml:space="preserve"> ESPESSURA,POR JUNTA SOLDADA,DE 900MM DE DIAMETRO,INCLUSIVE</t>
  </si>
  <si>
    <t xml:space="preserve"> ESPESSURA,POR JUNTA SOLDADA,DE 1000MM DE DIAMETRO,INCLUSIVE</t>
  </si>
  <si>
    <t xml:space="preserve"> SOLDA,EXCLUSIVE FORNECIMENTO DAS PECAS E DOS MATERIAIS DE R</t>
  </si>
  <si>
    <t>EVESTIMENTO DAS JUNTAS</t>
  </si>
  <si>
    <t xml:space="preserve"> ESPESSURA,POR JUNTA SOLDADA,DE 1200MM DE DIAMETRO,INCLUSIVE</t>
  </si>
  <si>
    <t>MONTAGEM E ASSENTAMENTO DE PECAS DE CHAPA DE ACO DE 3/8" DE</t>
  </si>
  <si>
    <t>ESPESSURA,POR JUNTA SOLDADA,DE 900MM DE DIAMETRO,INCLUSIVE S</t>
  </si>
  <si>
    <t>ESPESSURA,POR JUNTA SOLDADA,DE 1000MM DE DIAMETRO,INCLUSIVE</t>
  </si>
  <si>
    <t>ESPESSURA,POR JUNTA SOLDADA,DE 1200MM DE DIAMETRO,INCLUSIVE</t>
  </si>
  <si>
    <t>ESPESSURA,POR JUNTA SOLDADA,DE 1300MM DE DIAMETRO,INCLUSIVE</t>
  </si>
  <si>
    <t>ESPESSURA,POR JUNTA SOLDADA,DE 1500MM DE DIAMETRO,INCLUSIVE</t>
  </si>
  <si>
    <t>SOLDA,EXCLUSIVE FORNECIMENTO DA PECAS E DOS MATERIAIS DE REV</t>
  </si>
  <si>
    <t>ESPESSURA,POR JUNTA SOLDADA,DE 2000MM DE DIAMETRO,INCLUSIVE</t>
  </si>
  <si>
    <t>ESPESSURA,POR JUNTA SOLDADA,DE 2500MM DE DIAMETRO,INCLUSIVE</t>
  </si>
  <si>
    <t>MONTAGEM E ASSENTAMENTO DE PECAS DE CHAPA DE ACO DE 1/2" DE</t>
  </si>
  <si>
    <t>ESPESSURA,POR JUNTA SOLDADA,DE 1750MM DE DIAMETRO,INCLUSIVE</t>
  </si>
  <si>
    <t>ESPESSURA,POR JUNTA SOLDADA,DE 1800MM DE DIAMETRO,INCLUSIVE</t>
  </si>
  <si>
    <t>MONTAGEM E ASSENTAMENTO DE PECAS DE CHAPA DE ACO DE 5/8" DE</t>
  </si>
  <si>
    <t>EXECUCAO DE DEFLEXAO ATE 22°30',NO CAMPO,EM TUBULACAO DE CHA</t>
  </si>
  <si>
    <t>PA DE ACO SOLDADO COM ESPESSURA DE 3/16" E DIAMETRO DE 150MM</t>
  </si>
  <si>
    <t>,COMPREENDENDO POSICIONAMENTO DO TUBO, REMOCAO DE REVESTIMEN</t>
  </si>
  <si>
    <t>TOS,CORTE OBLIQUO,GIRO DE 180°,PREPARO DAS PONTAS, SOLDA E N</t>
  </si>
  <si>
    <t>OVO REVESTIMENTO DA JUNTA IDENTICO AO ORIGINAL</t>
  </si>
  <si>
    <t>EXECUCAO DE DEFLEXAO ATE 22º30',NO CAMPO,EM TUBULACAO DE CHA</t>
  </si>
  <si>
    <t>PA DE ACO SOLDADO COM ESPESSURA DE 3/16" E DIAMETRO DE 200MM</t>
  </si>
  <si>
    <t>,COMPREENDENDO POSICIONAMENTO DO TUBO,REMOCAO DE REVESTIMENT</t>
  </si>
  <si>
    <t>OS,CORTE OBLIQUO,GIRO DE 180°,PREPARO DAS PONTAS,SOLDA E NOV</t>
  </si>
  <si>
    <t>O REVESTIMENTO DA JUNTA IDENTICO AO ORIGINAL</t>
  </si>
  <si>
    <t>PA DE ACO SOLDADO COM ESPESSURA DE 3/16" E DIAMETRO DE 250MM</t>
  </si>
  <si>
    <t>PA DE ACO SOLDADO COM ESPESSURA DE 3/16" E DIAMETRO DE 300MM</t>
  </si>
  <si>
    <t>PA DE ACO SOLDADO COM ESPESSURA DE 3/16" E DIAMETRO DE 400MM</t>
  </si>
  <si>
    <t>PA DE ACO SOLDADO COM ESPESSURA DE 3/16" E DIAMETRO DE 450MM</t>
  </si>
  <si>
    <t>PA DE ACO SOLDADO COM ESPESSURA DE 3/16" E DIAMETRO DE 500MM</t>
  </si>
  <si>
    <t>PA DE ACO SOLDADO COM ESPESSURA DE 3/16" E DIAMETRO DE 600MM</t>
  </si>
  <si>
    <t>PA DE ACO SOLDADO COM ESPESSURA DE 3/16" E DIAMETRO DE 700MM</t>
  </si>
  <si>
    <t>PA DE ACO SOLDADO COM ESPESSURA DE 1/4" E DIAMETRO DE 150MM,</t>
  </si>
  <si>
    <t>COMPREENDENDO POSICIONAMENO DO TUBO,REMOCAO DE REVESTIMENTOS</t>
  </si>
  <si>
    <t>,CORTE OBLIQUO,GIRO DE 180°,PREPARO DAS PONTAS,SOLDA E NOVO</t>
  </si>
  <si>
    <t>REVESTIMENTO DA JUNTA IDENTICO AO ORIGINAL</t>
  </si>
  <si>
    <t>PA DE ACO SOLDADO COM ESPESSURA DE 1/4" E DIAMETRO DE 200MM,</t>
  </si>
  <si>
    <t>COMPREENDENDO POSICIONAMENTO DO TUBO,REMOCAO DE REVESTIMENTO</t>
  </si>
  <si>
    <t>S,CORTE OBLIQUO,GIRO DE 180°,PREPARO DAS PONTAS,SOLDA E NOVO</t>
  </si>
  <si>
    <t xml:space="preserve"> REVESTIMENTO DA JUNTA IDENTICO AO ORIGINAL</t>
  </si>
  <si>
    <t>PA DE ACO SOLDADO COM ESPESSURA DE 1/4" E DIAMETRO DE 250MM,</t>
  </si>
  <si>
    <t>PA DE ACO SOLDADO COM ESPESSURA DE 1/4" E DIAMETRO DE 300MM,</t>
  </si>
  <si>
    <t>PA DE ACO SOLDADO COM ESPESSURA DE 1/4" E DIAMETRO DE 350MM,</t>
  </si>
  <si>
    <t>PA DE ACO SOLDADO COM ESPESSURA DE 1/4" E DIAMETRO DE 400MM,</t>
  </si>
  <si>
    <t>PA DE ACO SOLDADO COM ESPESSURA DE 1/4" E DIAMETRO DE 450MM,</t>
  </si>
  <si>
    <t>PA DE ACO SOLDADO COM ESPESSURA DE 1/4" E DIAMETRO DE 500MM,</t>
  </si>
  <si>
    <t>PA DE ACO SOLDADO COM ESPESSURA DE 1/4" E DIAMETRO DE 600MM,</t>
  </si>
  <si>
    <t>PA DE ACO SOLDADO COM ESPESSURA DE 1/4" E DIAMETRO DE 700MM,</t>
  </si>
  <si>
    <t>PA DE ACO SOLDADO COM ESPESSURA DE 1/4" E DIAMETRO DE 800MM,</t>
  </si>
  <si>
    <t>PA DE ACO SOLDADO COM ESPESSURA DE 5/16" E DIAMETRO DE 300MM</t>
  </si>
  <si>
    <t>PA DE ACO SOLDADO COM ESPESSURA DE 5/16" E DIAMETRO DE 350MM</t>
  </si>
  <si>
    <t>PA DE ACO SOLDADO COM ESPESSURA DE 5/16" E DIAMETRO DE 400MM</t>
  </si>
  <si>
    <t>PA DE ACO SOLDADO COM ESPESSURA DE 5/16" E DIAMETRO DE 450MM</t>
  </si>
  <si>
    <t>PA DE ACO SOLDADO COM ESPESSURA DE 5/16" E DIAMETRO DE 500MM</t>
  </si>
  <si>
    <t>PA DE ACO SOLDADO COM ESPESSURA DE 5/16" E DIAMETRO DE 600MM</t>
  </si>
  <si>
    <t>PA DE ACO SOLDADO COM ESPESSURA DE 5/16" E DIAMETRO DE 700MM</t>
  </si>
  <si>
    <t>PA DE ACO SOLDADO COM ESPESSURA DE 5/16" E DIAMETRO DE 800MM</t>
  </si>
  <si>
    <t>PA DE ACO SOLDADO COM ESPESSURA DE 5/16" E DIAMETRO DE 900MM</t>
  </si>
  <si>
    <t>PA DE ACO SOLDADO COM ESPESSURA DE 5/16" E DIAMETRO DE 1000M</t>
  </si>
  <si>
    <t>M,COMPREENDENDO POSICIONAMENTO DO TUBO,REMOCAO DE REVESTIMEN</t>
  </si>
  <si>
    <t>TOS,CORTE OBLIQUO,GIRO DE 180°,PREPARO DAS PONTAS,SOLDA E NO</t>
  </si>
  <si>
    <t>VO REVESTIMENTO DA JUNTA IDENTICO AO ORIGINAL</t>
  </si>
  <si>
    <t>PA DE ACO SOLDADO COM ESPESSURA DE 5/16" E DIAMETRO DE 1200M</t>
  </si>
  <si>
    <t>PA DE ACO SOLDADO COM ESPESSURA DE 3/8" E DIAMETRO DE 300MM,</t>
  </si>
  <si>
    <t>PA DE ACO SOLDADO COM ESPESSURA DE 3/8" E DIAMETRO DE 350MM,</t>
  </si>
  <si>
    <t>PA DE ACO SOLDADO COM ESPESSURA DE 3/8" E DIAMETRO DE 400MM,</t>
  </si>
  <si>
    <t>PA DE ACO SOLDADO COM ESPESSURA DE 3/8" E DIAMETRO DE 450MM,</t>
  </si>
  <si>
    <t>PA DE ACO SOLDADO COM ESPESSURA DE 3/8" E DIAMETRO DE 500MM,</t>
  </si>
  <si>
    <t>PA DE ACO SOLDADO COM ESPESSURA DE 3/8" E DIAMETRO DE 600MM,</t>
  </si>
  <si>
    <t>PA DE ACO SOLDADO COM ESPESSURA DE 3/8" E DIAMETRO DE 700MM,</t>
  </si>
  <si>
    <t>PA DE ACO SOLDADO COM ESPESSURA DE 3/8" E DIAMETRO DE 800MM,</t>
  </si>
  <si>
    <t>PA DE ACO SOLDADO COM ESPESSURA DE 3/8" E DIAMETRO DE 900MM,</t>
  </si>
  <si>
    <t>PA DE ACO SOLDADO COM ESPESSURA DE 3/8" E DIAMETRO DE 1000MM</t>
  </si>
  <si>
    <t>PA DE ACO SOLDADO COM ESPESSURA DE 3/8" E DIAMETRO DE 1200MM</t>
  </si>
  <si>
    <t>PA DE ACO SOLDADO COM ESPESSURA DE 3/8" E DIAMETRO DE 1300MM</t>
  </si>
  <si>
    <t>PA DE ACO SOLDADO COM ESPESSURA DE 3/8" E DIAMETRO DE 1500MM</t>
  </si>
  <si>
    <t>PA DE ACO SOLDADO COM ESPESSURA DE 3/8" E DIAMETRO DE 2000MM</t>
  </si>
  <si>
    <t>PA DE ACO SOLDADO COM ESPESSURA DE 3/8" E DIAMETRO DE 2500MM</t>
  </si>
  <si>
    <t>PA DE ACO SOLDADO COM ESPESSURA DE 1/2" E DIAMETRO DE 500MM,</t>
  </si>
  <si>
    <t>PA DE ACO SOLDADO COM ESPESSURA DE 1/2" E DIAMETRO DE 600MM,</t>
  </si>
  <si>
    <t>PA DE ACO SOLDADO COM ESPESSURA DE 1/2" E DIAMETRO DE 700MM,</t>
  </si>
  <si>
    <t>PA DE ACO SOLDADO POR ESPESSURA DE 1/2" E DIAMETRO DE 800MM,</t>
  </si>
  <si>
    <t>PA DE ACO SOLDADO COM ESPESSURA DE 1/2" E DIAMETRO DE 900MM,</t>
  </si>
  <si>
    <t>PA DE ACO SOLDADO COM ESPESSURA DE 1/2" E DIAMETRO DE 1000MM</t>
  </si>
  <si>
    <t>EXECUCAO DE DEFLEXAO ATE 22°30`,NO CAMPO,EM TUBULACAO DE CHA</t>
  </si>
  <si>
    <t>PA DE ACO SOLDADO COM ESPESSURA DE 1/2" E DIAMETRO DE 1200MM</t>
  </si>
  <si>
    <t>PA DE ACO SOLDADO COM ESPESSURA DE 1/2" E DIAMETRO DE 1500MM</t>
  </si>
  <si>
    <t>PA DE ACO SOLDADO COM ESPESSURA DE 1/2" E DIAMETRO DE 1750MM</t>
  </si>
  <si>
    <t>PA DE ACO SOLDADO COM ESPESSURA DE 1/2" E DIAMETRO DE 1800MM</t>
  </si>
  <si>
    <t>PA DE ACO SOLDADO COM ESPESSURA DE 1/2" E DIAMETRO DE 2000MM</t>
  </si>
  <si>
    <t>PA DE ACO SOLDADO COM ESPESSURA DE 1/2" E DIAMETRO DE 2500MM</t>
  </si>
  <si>
    <t>PA DE ACO SOLDADO COM ESPESSURA DE 5/8" E DIAMETRO DE 1800MM</t>
  </si>
  <si>
    <t>PA DE ACO SOLDADO COM ESPESSURA DE 5/8" E DIAMETRO DE 2000MM</t>
  </si>
  <si>
    <t>PA DE ACO SOLDADO COM ESPESSURA DE 5/8" E DIAMETRO DE 2500MM</t>
  </si>
  <si>
    <t>MONTAGEM DE PESCOCO DE DERIVACAO DE ACO,DIAMETRO DE 150MM,SO</t>
  </si>
  <si>
    <t>LDADO EM TUBO DUCTIL COM ELETRODO ESPECIAL,INCLUSIVE FURACAO</t>
  </si>
  <si>
    <t xml:space="preserve"> DO TUBO</t>
  </si>
  <si>
    <t>MONTAGEM DE PESCOCO DE DERIVACAO DE ACO,DIAMETRO DE 200MM,SO</t>
  </si>
  <si>
    <t>MONTAGEM DE PESCOCO DE DERIVACAO DE ACO,DIAMETRO DE 100MM,SO</t>
  </si>
  <si>
    <t>MONTAGEM DE PESCOCO DE DERIVACAO DE ACO,DIAMETRO DE 75MM,SOL</t>
  </si>
  <si>
    <t>DADO EM TUBO DUCTIL COM ELETRODO ESPECIAL,INCLUSIVE FURACAO</t>
  </si>
  <si>
    <t>DO TUBO</t>
  </si>
  <si>
    <t>MONTAGEM DE JUNTA DRESSER COM ANCORAGENS(HARNESS),EXCLUSIVE</t>
  </si>
  <si>
    <t>A PECA,COM DIAMETRO DE 150MM. CUSTO POR PECA</t>
  </si>
  <si>
    <t>A PECA,COM DIAMETRO DE 200MM. CUSTO POR PECA</t>
  </si>
  <si>
    <t>A PECA,COM DIAMETRO DE 250MM. CUSTO POR PECA</t>
  </si>
  <si>
    <t>A PECA,COM DIAMETRO DE 300MM. CUSTO POR PECA</t>
  </si>
  <si>
    <t>A PECA,COM DIAMETRO DE 350MM. CUSTO POR PECA</t>
  </si>
  <si>
    <t>A PECA,COM DIAMETRO DE 400MM. CUSTO POR PECA</t>
  </si>
  <si>
    <t>A PECA,COM DIAMETRO DE 450MM. CUSTO POR PECA</t>
  </si>
  <si>
    <t>A PECA,COM DIAMETRO DE 500MM. CUSTO POR PECA</t>
  </si>
  <si>
    <t>A PECA,COM DIAMETRO DE 600MM. CUSTO POR PECA</t>
  </si>
  <si>
    <t>A PECA,COM DIAMETRO DE 700MM. CUSTO POR PECA</t>
  </si>
  <si>
    <t>A PECA,COM DIAMETRO DE 800MM. CUSTO POR PECA</t>
  </si>
  <si>
    <t>A PECA,COM DIAMETRO DE 900MM. CUSTO POR PECA</t>
  </si>
  <si>
    <t>A PECA,COM DIAMETRO DE 1000MM. CUSTO POR PECA</t>
  </si>
  <si>
    <t>A PECA,COM DIAMETRO DE 1200MM. CUSTO POR PECA</t>
  </si>
  <si>
    <t>A PECA,COM DIAMETRO DE 1300MM. CUSTO POR PECA</t>
  </si>
  <si>
    <t>A PECA,COM DIAMETRO DE 1500MM. CUSTO POR PECA</t>
  </si>
  <si>
    <t>A PECA,COM DIAMETRO DE 2000MM. CUSTO POR PECA</t>
  </si>
  <si>
    <t>A PECA,COM DIAMETRO DE 2500MM. CUSTO POR PECA</t>
  </si>
  <si>
    <t>MONTAGEM PREVIA DE VAOS RETOS, PARA TRAVESSIAS AEREAS DE ADU</t>
  </si>
  <si>
    <t>TORAS DE ACO,COM DIAMETRO DE 300MM</t>
  </si>
  <si>
    <t>TORAS DE ACO,COM DIAMETRO DE 400MM</t>
  </si>
  <si>
    <t>TORAS DE ACO,COM DIAMETRO DE 500MM</t>
  </si>
  <si>
    <t>TORAS DE ACO,COM DIAMETRO DE 600MM</t>
  </si>
  <si>
    <t>TORAS DE ACO,COM DIAMETRO DE 700MM</t>
  </si>
  <si>
    <t>TORAS DE ACO,COM DIAMETRO DE 800MM</t>
  </si>
  <si>
    <t>TORAS DE ACO,COM DIAMETRO DE 900MM</t>
  </si>
  <si>
    <t>TORAS DE ACO,COM DIAMETRO DE 1000MM</t>
  </si>
  <si>
    <t>TORAS DE ACO,COM DIAMETRO DE 1200MM</t>
  </si>
  <si>
    <t>TORAS DE ACO,COM DIAMETRO DE 1500MM</t>
  </si>
  <si>
    <t>TORAS DE ACO,COM DIAMETRO DE 1750MM</t>
  </si>
  <si>
    <t>TORAS DE ACO,COM DIAMETRO DE 2000MM</t>
  </si>
  <si>
    <t>MONTAGEM PREVIA DE PORTICOS OU ARCOS,PARA TRAVESSIAS AEREAS</t>
  </si>
  <si>
    <t>EM TUBOS DE ACO,COM DIAMETRO DE 300MM</t>
  </si>
  <si>
    <t>EM TUBOS DE ACO,COM DIAMETRO DE 400MM</t>
  </si>
  <si>
    <t>EM TUBOS DE ACO,COM DIAMETRO DE 500MM</t>
  </si>
  <si>
    <t>EM TUBOS DE ACO,COM DIAMETRO DE 600MM</t>
  </si>
  <si>
    <t>EM TUBOS DE ACO,COM DIAMETRO DE 700MM</t>
  </si>
  <si>
    <t>EM TUBOS DE ACO,COM DIAMETRO DE 800MM</t>
  </si>
  <si>
    <t>EM TUBOS DE ACO,COM DIAMETRO DE 900MM</t>
  </si>
  <si>
    <t>EM TUBOS DE ACO,COM DIAMETRO DE 1000MM</t>
  </si>
  <si>
    <t>EM TUBOS DE ACO,COM DIAMETRO DE 1200MM</t>
  </si>
  <si>
    <t>EM TUBOS DE ACO,COM DIAMETRO DE 1500MM</t>
  </si>
  <si>
    <t>EM TUBOS DE ACO,COM DIAMETRO DE 1750MM</t>
  </si>
  <si>
    <t>EM TUBOS DE ACO,COM DIAMETRO DE 2000MM</t>
  </si>
  <si>
    <t>ASSENTAMENTO DE VAOS RETOS DE TUBOS DE ACO,ATE 30,00M,NO LOC</t>
  </si>
  <si>
    <t>AL DEFINITIVO DA TRAVESSIA,COM UTILIZACAO DIRETA DE GUINDAST</t>
  </si>
  <si>
    <t>ASSENTAMENTO DE PORTICOS OU ARCOS SIMPLES DE TUBOS DE ACO,DE</t>
  </si>
  <si>
    <t xml:space="preserve"> 31,00 A 50,00M,NO LOCAL DEFINITIVO DA TRAVESSIA,COM UTILIZA</t>
  </si>
  <si>
    <t>CAO DIRETA DE GUINDASTE</t>
  </si>
  <si>
    <t>SUPORTES TIPO CONSOLE EM CHAPA ATE 3/8" DE ESPESSURA E PERFI</t>
  </si>
  <si>
    <t>S CANTONEIRA 4 X 4",SOLDADOS,PARA FIXACAO SUSPENSA DE TUBULA</t>
  </si>
  <si>
    <t>COES,INCLUSIVE JATEAMENTO DAS SUPERFICIES E PINTURA ANTIOXID</t>
  </si>
  <si>
    <t>ANTE A BASE DE BORRACHA CLORADA,CHUMBADORES,PORCAS E PARAFUS</t>
  </si>
  <si>
    <t>OS.FORNECIMENTO E MONTAGEM</t>
  </si>
  <si>
    <t>JUNCAO DE 45° OU 90° DE CERAMICA VIDRADA INTERNAMENTE, PARA</t>
  </si>
  <si>
    <t>ESGOTO,COM DIAMETRO DE 100MM, INCLUSIVE FORNECIMENTO DO MATE</t>
  </si>
  <si>
    <t>RIAL PARA REJUNTAMENTO COM ARGAMASSA DE CIMENTO E AREIA, NO</t>
  </si>
  <si>
    <t>TRACO 1:4.FORNECIMENTO E ASSENTAMENTO</t>
  </si>
  <si>
    <t>ESGOTO,COM DIAMETRO DE 150MM, INCLUSIVE FORNECIMENTO DO MATE</t>
  </si>
  <si>
    <t>ESGOTO,COM DIAMETRO DE 200MM, INCLUSIVE FORNECIMENTO DO MATE</t>
  </si>
  <si>
    <t>ESGOTO,COM DIAMETRO DE 250MM, INCLUSIVE FORNECIMENTO DO MATE</t>
  </si>
  <si>
    <t>CURVA CERAMICA DE 45° OU 90°,VIDRADA INTERNAMENTE, PARA ESGO</t>
  </si>
  <si>
    <t>TO,COM DIAMETRO DE 100MM,INCLUSIVE FORNECIMENTO DO MATERIAL</t>
  </si>
  <si>
    <t>PARA REJUNTAMENTO COM ARGAMASSA DE CIMENTO E AREIA,NO TRACO</t>
  </si>
  <si>
    <t>1:4.FORNECIMENTO E ASSENTAMENTO</t>
  </si>
  <si>
    <t>TO,COM DIAMETRO DE 150MM,INCLUSIVE FORNECIMENTO DO MATERIAL</t>
  </si>
  <si>
    <t>TO,COM DIAMETRO DE 200MM,INCLUSIVE FORNECIMENTO DO MATERIAL</t>
  </si>
  <si>
    <t>TO,COM DIAMETRO DE 250MM,INCLUSIVE FORNECIMENTO DO MATERIAL</t>
  </si>
  <si>
    <t>SELIM CERAMICO PARA LIGACAO DE ESGOTOS,DE 150MMX100MM,INCLUS</t>
  </si>
  <si>
    <t>IVE ARGAMASSA DE CIMENTO E AREIA NO TRACO 1:4.FORNECIMENTO E</t>
  </si>
  <si>
    <t>SELIM CERAMICO PARA LIGACAO DE ESGOTOS,DE 200MMX100MM,INCLUS</t>
  </si>
  <si>
    <t>SELIM CERAMICO PARA LIGACAO DE ESGOTOS,DE 200MMX150MM,INCLUS</t>
  </si>
  <si>
    <t>SELIM CERAMICO PARA LIGACAO DE ESGOTOS,DE 250MMX100MM,INCLUS</t>
  </si>
  <si>
    <t>SELIM CERAMICO PARA LIGACAO DE ESGOTOS,DE 250MMX150MM,INCLUS</t>
  </si>
  <si>
    <t>SELIM CERAMICO PARA LIGACAO DE ESGOTOS,DE 300MMX100MM,INCLUS</t>
  </si>
  <si>
    <t>SELIM CERAMICO PARA LIGACAO DE ESGOTOS,DE 300MMX150MM,INCLUS</t>
  </si>
  <si>
    <t>POCO DE CRAVACAO PARA EXECUCAO DE TRAVESSIAS SUBTERRANEAS(TU</t>
  </si>
  <si>
    <t>NNEL LINE),COM CABECOTE PARA TERRA,SEM CONTROLE DIRECIONAL,</t>
  </si>
  <si>
    <t>COMPREENDENDO A MOBILIZACAO E DESMOBILIZACAO DOS EQUIPAMENTO</t>
  </si>
  <si>
    <t>S E MATERIAIS NECESSARIOS, MONTAGEM E DESMONTAGEM DE MACACO</t>
  </si>
  <si>
    <t>DE CRAVACAO E ESTRUTURAS DE REACAO,EXCLUSIVE ESCAVACAO,REATE</t>
  </si>
  <si>
    <t>RRO E ESCORAMENTO DA CAVA</t>
  </si>
  <si>
    <t>NNEL LINE),COM CABECOTE PARA ROCHA,SEM CONTROLE DIRECIONAL,</t>
  </si>
  <si>
    <t>TUBO DE CONCRETO ARMADO PARA CRAVACAO COM PONTA,BOLSA E JUNT</t>
  </si>
  <si>
    <t>A ELASTICA,CONFORME NBR 15.319/06,DN=1200MM.FORNECIMENTO</t>
  </si>
  <si>
    <t>DUTO ANELAR FLEXIVEL,NA COR CINZA CONCRETO,SINGELO,DE POLIET</t>
  </si>
  <si>
    <t>ILENO DE ALTA DENSIDADE(PEAD),PARA PROTECAO DE CONDUTORES EL</t>
  </si>
  <si>
    <t>ETRICOS,COM DIAMETRO NOMINAL DE 1 1/4",SENDO O DIAMETRO INTE</t>
  </si>
  <si>
    <t>RNO DE 31,0MM,COM FIO GUIA DE ACO E FORNECIDO COM 2 PLUGUES(</t>
  </si>
  <si>
    <t>TAMPOES) NAS EXTREMIDADES,LANCADO DIRETAMENTE NO SOLO,INCLUS</t>
  </si>
  <si>
    <t>IVE CONEXOES E KIT VEDACAO</t>
  </si>
  <si>
    <t>DUTO ANELAR FLEXIVEL,NA COR CINZA CONCRETO,LINHA DUPLA,DE PO</t>
  </si>
  <si>
    <t>LIETILENO DE ALTA DENSIDADE(PEAD),PARA PROTECAO DE CONDUTORE</t>
  </si>
  <si>
    <t>S ELETRICOS,COM DIAMETRO NOMINAL DE 1 1/4",SENDO O DIAMETRO</t>
  </si>
  <si>
    <t>INTERNO DE 31,0MM,COM FIO GUIA DE ACO E FORNECIDO COM 2 PLUG</t>
  </si>
  <si>
    <t>UES (TAMPOES) NAS EXTREMIDADES,LANCADO DIRETAMENTE NO SOLO,I</t>
  </si>
  <si>
    <t>NCLUSIVE CONEXOES E KIT VEDACAO</t>
  </si>
  <si>
    <t>ETRICOS,COM DIAMETRO NOMINAL DE 1 1/2",SENDO O DIAMETRO INTE</t>
  </si>
  <si>
    <t>RNO DE 39,0MM,COM FIO GUIA DE ACO E FORNECIDO COM 2 PLUGUES</t>
  </si>
  <si>
    <t>(TAMPOES)NAS EXTREMIDADES,LANCADO DIRETAMENTE NO SOLO,INCLUS</t>
  </si>
  <si>
    <t>S ELETRICOS,COM DIAMETRO NOMINAL DE 1 1/2",SENDO O DIAMETRO</t>
  </si>
  <si>
    <t>INTERNO DE 39,0MM,COM FIO GUIA DE ACO E FORNECIDO COM 2 PLUG</t>
  </si>
  <si>
    <t>ETRICOS,COM DIAMETRO NOMINAL DE 2",SENDO O DIAMETRO INTERNO</t>
  </si>
  <si>
    <t>DE 52,0MM,COM FIO GUIA DE ACO E FORNECIDO COM 2 PLUGUES(TAMP</t>
  </si>
  <si>
    <t>OES)NAS EXTREMIDADES,LANCADO DIRETAMENTE NO SOLO,INCLUSIVE C</t>
  </si>
  <si>
    <t>ONEXOES E KIT VEDACAO</t>
  </si>
  <si>
    <t>S ELETRICOS,COM DIAMETRO NOMINAL DE 2",SENDO O DIAMETRO INTE</t>
  </si>
  <si>
    <t>RNO DE 52,0MM,COM FIO GUIA DE ACO E FORNECIDO COM 2 PLUGUES(</t>
  </si>
  <si>
    <t>TAMPOES)NAS EXTREMIDADES,LANCADO DIRETAMENTE NO SOLO,INCLUSI</t>
  </si>
  <si>
    <t>VE CONEXOES E KIT VEDACAO</t>
  </si>
  <si>
    <t>ETRICOS,COM DIAMETRO NOMINAL DE 3",SENDO O DIAMETRO INTERNO</t>
  </si>
  <si>
    <t>DE 76,0MM,COM FIO GUIA DE ACO E FORNECIDO COM 2 PLUGUES(TAMP</t>
  </si>
  <si>
    <t>S ELETRICOS,COM DIAMETRO NOMINAL DE 3",SENDO O DIAMETRO INTE</t>
  </si>
  <si>
    <t>RNO DE 76,0MM,COM FIO GUIA DE ACO E FORNECIDO COM 2 PLUGUES(</t>
  </si>
  <si>
    <t>ILETO DE ALTA DENSIDADE(PEAD),PARA PROTECAO DE CONDUTORES EL</t>
  </si>
  <si>
    <t>ETRICOS,COM DIAMETRO NOMINAL DE 4",SENDO O DIAMETRO INTERNO</t>
  </si>
  <si>
    <t>DE 95,0MM,COM FIO GUIA DE ACO E FORNECIDO COM 2 PLUGUES(TAMP</t>
  </si>
  <si>
    <t>S ELETRICOS,COM DIAMETRO NOMINAL DE 4",SENDO O DIAMETRO INTE</t>
  </si>
  <si>
    <t>RNO DE 95,0MM,COM FIO GUIA DE ACO E FORNECIDO COM 2 PLUGUES(</t>
  </si>
  <si>
    <t>ETRICOS,COM DIAMETRO NOMINAL DE 5",SENDO O DIAMETRO INTERNO</t>
  </si>
  <si>
    <t>DE 107,5MM,COM FIO GUIA DE ACO E FORNECIDO COM 2 PLUGUES(TAM</t>
  </si>
  <si>
    <t>POES)NAS EXTREMIDADES,LANCADO DIRETAMENTE NO SOLO,INCLUSIVE</t>
  </si>
  <si>
    <t>CONEXOES E KIT VEDACAO</t>
  </si>
  <si>
    <t>S ELETRICOS,COM DIAMETRO NOMINAL DE 5",SENDO O DIAMETRO INTE</t>
  </si>
  <si>
    <t>RNO DE 107,5MM,COM FIO GUIA DE ACO E FORNECIDO COM 2 PLUGUES</t>
  </si>
  <si>
    <t>ETRICOS,COM DIAMETRO NOMINAL DE 6",SENDO O DIAMETRO INTERNO</t>
  </si>
  <si>
    <t>DE 138,0MM,COM FIO GUIA DE ACO E FORNECIDO COM 2 PLUGUES(TAM</t>
  </si>
  <si>
    <t>S ELETRICOS,COM DIAMETRO NOMINAL DE 6",SENDO O DIAMETRO INTE</t>
  </si>
  <si>
    <t>RNO DE 138,0MM,COM FIO GUIA DE ACO E FORNECIDO COM 2 PLUGUES</t>
  </si>
  <si>
    <t>DUTO CORRUGADO HELICOIDAL,NA COR PRETA,SINGELO,DE POLIETILEN</t>
  </si>
  <si>
    <t>O DE ALTA DENSIDADE(PEAD),P/PROTECAO DE CONDUTORES ELETRICOS</t>
  </si>
  <si>
    <t>DUTO CORRUGADO HELICOIDAL,NA COR PRETA,LINHA DUPLA,DE POLIET</t>
  </si>
  <si>
    <t>ILENO DE ALTA DENSIDADE(PEAD),P/PROTECAO DE CONDUTORES ELETR</t>
  </si>
  <si>
    <t xml:space="preserve"> EM INSTAL.SUBTERRANEAS,DIAMETRO NOMINAL 1 1/2",SENDO DIAMET</t>
  </si>
  <si>
    <t>RO INTERNO 43,0MM,FORNECIDO C/2 TAMPOES NAS EXTREMIDADES,FIT</t>
  </si>
  <si>
    <t>O DE ALTA DENSIDADE(PEAD),PARA PROTECAO DE CONDUTORES ELETRI</t>
  </si>
  <si>
    <t>GABIAO CAIXA DE 1,00M DE ALTURA,MALHA DE ACO HEXAGONAL (8X10</t>
  </si>
  <si>
    <t>)CM,FIO COM DIAMETRO NOMINAL DO ARAME DE 2,7MM,GALVANIZADO E</t>
  </si>
  <si>
    <t>ECIMENTO E COLOCACAO</t>
  </si>
  <si>
    <t>GABIAO CAIXA DE 0,50M DE ALTURA,MALHA DE ACO HEXAGONAL (8X10</t>
  </si>
  <si>
    <t>OLOCACAO</t>
  </si>
  <si>
    <t>)CM,FIO COM DIAMETRO NOMINAL DO ARAME DE 2,4MM,GALVANIZADO E</t>
  </si>
  <si>
    <t>M LIGA ZN/AL REVESTIDO EM PVC OU OUTRO POLIMERO QUE CUMPRA A</t>
  </si>
  <si>
    <t>USIVE PEDRAS.FORNECIMENTO E COLOCACAO</t>
  </si>
  <si>
    <t>LUSIVE PEDRAS.FORNECIMENTO E COLOCACAO</t>
  </si>
  <si>
    <t>GABIAO SACO,MALHA DE ACO HEXAGONAL (8X10)CM,FIO COM DIAMETRO</t>
  </si>
  <si>
    <t xml:space="preserve"> NOMINAL DO ARAME DE 2,4MM,GALVANIZADO EM LIGA ZN/AL REVESTI</t>
  </si>
  <si>
    <t>DO EM PVC OU OUTRO POLIMERO QUE CUMPRA AS FUNCOES DESENVOLVI</t>
  </si>
  <si>
    <t>USIVE MANTA GEOTEXTIL E EQUIPAMENTO,EXCLUSIVE PEDRAS.FORNECI</t>
  </si>
  <si>
    <t>GABIAO MANTA COM ESPESSURA DE 0,30M,MALHA DE ACO HEXAGONAL (</t>
  </si>
  <si>
    <t>6X8)CM,FIO COM DIAMETRO NOMINAL DO ARAME DE 2MM,GALVANIZADO</t>
  </si>
  <si>
    <t>EM LIGA ZN/AL REVESTIDO EM PVC OU OUTRO POLIMERO QUE CUMPRA</t>
  </si>
  <si>
    <t>GABIAO MANTA COM ESPESSURA DE 0,23M,MALHA DE ACO HEXAGONAL (</t>
  </si>
  <si>
    <t>DRENO DE TUBOS DE CONCRETO,SEM ARMADURA,DE 0,30M DE DIAMETRO</t>
  </si>
  <si>
    <t>,PERFURADO OU NAO,ASSENTADOS EM DRENOS DE PEDRA BRITADA,INCL</t>
  </si>
  <si>
    <t>USIVE REATERROS,EXCLUSIVE ESCAVACAO</t>
  </si>
  <si>
    <t>DRENO PROFUNDO EM TUBO PLASTICO PERFURADO,2" DE DIAMETRO,INC</t>
  </si>
  <si>
    <t>LUSIVE TELA DE NYLON E FORNECIMENTO DOS MATERIAIS,EXCLUSIVE</t>
  </si>
  <si>
    <t>PERFURACAO DO TERRENO</t>
  </si>
  <si>
    <t>DRENO PROFUNDO EM TUBO PLASTICO PERFURADO,3" DE DIAMETRO,INC</t>
  </si>
  <si>
    <t>DRENO PROFUNDO EM TUBO PLASTICO PERFURADO,4" DE DIAMETRO,INC</t>
  </si>
  <si>
    <t>DRENO OU BARBACA EM TUBO DE PVC,DIAMETRO DE 2",INCLUSIVE FOR</t>
  </si>
  <si>
    <t>NECIMENTO DO TUBO E MATERIAL DRENANTE</t>
  </si>
  <si>
    <t>DRENO OU BARBACA EM TUBO DE PVC,DIAMETRO DE 3",INCLUSIVE FOR</t>
  </si>
  <si>
    <t>DRENO OU BARBACA EM TUBO DE PVC,DIAMETRO DE 4",INCLUSIVE FOR</t>
  </si>
  <si>
    <t>DRENO EM TUBO DE PVC,DIAMETRO DE 3",PARA VIADUTOS,INCLUSIVE</t>
  </si>
  <si>
    <t>FORNECIMENTO DO TUBO,EXCLUSIVE PERFURACAO E COLAGEM</t>
  </si>
  <si>
    <t>DRENO EM TUBO DE PVC,DIAMETRO DE 4",PARA VIADUTOS,INCLUSIVE</t>
  </si>
  <si>
    <t>FILTRO HORIZONTAL DE AREIA,EM BARRAGEM,OBEDECENDO GRANULOMET</t>
  </si>
  <si>
    <t>RIA ESPECIFICA,INCLUSIVE FORNECIMENTO DO MATERIAL</t>
  </si>
  <si>
    <t>DRENO VERTICAL NO PARAMENTO INTERNO DE MUROS DE ARRIMO,EXECU</t>
  </si>
  <si>
    <t>TADO EM PRISMAS DE 0,25 X O,25M DE SECAO,CHEIOS DE BRITA 3,</t>
  </si>
  <si>
    <t>ADMITINDO AS BARBACAS ESPACADAS DE 1,50M VERTICALMENTE E 2,0</t>
  </si>
  <si>
    <t>0M HORIZONTALMENTE,MEDINDO-SE O SERVICO PELA AREA DO MURO</t>
  </si>
  <si>
    <t>VALETA DRENANTE DE 0,50M DE LARGURA E 0,70M DE PROFUNDIDADE,</t>
  </si>
  <si>
    <t>PREENCHIDA ATE 0,30M COM PEDRA BRITADA,INCLUINDO REATERRO</t>
  </si>
  <si>
    <t>CAMADA VERTICAL DRENANTE FEITA COM PEDRA BRITADA, INCLUSIVE</t>
  </si>
  <si>
    <t>FORNECIMENTO DO MATERIAL</t>
  </si>
  <si>
    <t>CAMADA HORIZONTAL DRENANTE FEITA COM PEDRA BRITADA,INCLUSIVE</t>
  </si>
  <si>
    <t xml:space="preserve"> FORNECIMENTO E ESPALHAMENTO</t>
  </si>
  <si>
    <t>CAMADA DE BRITA N°2 PARA PROTECAO TERMICA DE IMPERMEABILIZAC</t>
  </si>
  <si>
    <t>AO DE LAJES</t>
  </si>
  <si>
    <t>CAMADA DE ARGILA EXPANDIDA PARA PROTECAO TERMICA DE IMPERMEA</t>
  </si>
  <si>
    <t>BILIZACAO DE LAJES</t>
  </si>
  <si>
    <t>ENROCAMENTO COM PEDRA-DE-MAO JOGADA, INCLUSIVE FORNECIMENTO</t>
  </si>
  <si>
    <t>DESTA</t>
  </si>
  <si>
    <t>ENROCAMENTO COM PEDRA-DE-MAO ARRUMADA,INCLUSIVE FORNECIMENTO</t>
  </si>
  <si>
    <t xml:space="preserve"> DESTA</t>
  </si>
  <si>
    <t>ENROCAMENTO COM PEDRA DE 50 A 200KG, INCLUSIVE FORNECIMENTO,</t>
  </si>
  <si>
    <t>TRANSPORTE,CARGA,DESCARGA E COLOCACAO COM ESCAVADEIRA</t>
  </si>
  <si>
    <t>EXECUCAO DE CAMADA RIP-RAP,DE PEDRA ARRUMADA,DIAMETRO MAIOR</t>
  </si>
  <si>
    <t>OU IGUAL A 0,30M,EM TALUDE DE BARRAGEM,INCLUSIVE O FORNECIME</t>
  </si>
  <si>
    <t>NTO DA PEDRA</t>
  </si>
  <si>
    <t>BARRAGEM PROVISORIA OU ENSECADEIRA, PARA DESVIO DE PEQUENOS</t>
  </si>
  <si>
    <t>CURSOS D'AGUA,COM SACOS DE AREIA EMPILHADOS,INCLUSIVE FORNEC</t>
  </si>
  <si>
    <t>IMENTO DOS MATERIAIS,ENSACAMENTO,EMPILHAMENTO E RETIRADA</t>
  </si>
  <si>
    <t>EMBASAMENTO PARA BERCO DE TUBULACAO DE ESGOTO SANITARIO,FEIT</t>
  </si>
  <si>
    <t>O COM BRITA Nº3</t>
  </si>
  <si>
    <t>CAMADA DE PEDREGULHO PARA FILTROS DE TRATAMENTO DE AGUA COM</t>
  </si>
  <si>
    <t>GRANULOMETRIA DE 1/8" A 3/8"</t>
  </si>
  <si>
    <t>GRANULOMETRIA DE 3/8" A 3/4"</t>
  </si>
  <si>
    <t>GRANULOMETRIA DE 3/4" A 1.1/2"</t>
  </si>
  <si>
    <t>EMBASAMENTO PARA TUBULACAO DE ESGOTOS,EM CONCRETO SIMPLES,CO</t>
  </si>
  <si>
    <t>M TRANSPORTE HORIZONTAL E CONSIDERADO PARA PROFUNDIDADE DE V</t>
  </si>
  <si>
    <t>ALAS ATE 3,00M</t>
  </si>
  <si>
    <t>EMBASAMENTO PARA TUBULACAO DE ESGOTOS,EM CONCRETO ARMADO,COM</t>
  </si>
  <si>
    <t xml:space="preserve"> TRANSPORTE HORIZONTAL E CONSIDERADO PARA PROFUNDIDADE DE VA</t>
  </si>
  <si>
    <t>LAS ATE 3,00M</t>
  </si>
  <si>
    <t>PREPARO DE BERCO,EM TERRENO FIRME,PARA TUBULACAO DE 1,20M DE</t>
  </si>
  <si>
    <t xml:space="preserve"> DIAMETRO,APOIADA NUM ARCO DE 90°</t>
  </si>
  <si>
    <t>GEOMEMBRANA EM PEAD,ESPESSURA 0,5MM,EM REVESTIMENTO IMPERMEA</t>
  </si>
  <si>
    <t>BILIZANTE,APLICACOES DE CONTENCAO DE FLUIDOS E RESIDUOS,INCL</t>
  </si>
  <si>
    <t>USIVE SOLDA POR TERMOFUSAO,ABRACADEIRAS,INSERTES,CONEXOES E</t>
  </si>
  <si>
    <t>DEMAIS ACESSORIOS. FORNECIMENTO E COLOCACAO</t>
  </si>
  <si>
    <t>GEOMEMBRANA EM PEAD,ESPESSURA 0,8MM,EM REVESTIMENTO IMPERMEA</t>
  </si>
  <si>
    <t>GEOMEMBRANA EM PEAD,ESPESSURA 1,0MM,EM REVESTIMENTO IMPERMEA</t>
  </si>
  <si>
    <t>GEOMEMBRANA EM PEAD,ESPESSURA 1,5MM,EM REVESTIMENTO IMPERMEA</t>
  </si>
  <si>
    <t>GEOMEMBRANA EM PEAD,ESPESSURA 2,0MM,EM REVESTIMENTO IMPERMEA</t>
  </si>
  <si>
    <t>GEOMEMBRANA EM PEAD,ESPESSURA 2,5MM,EM REVESTIMENTO IMPERMEA</t>
  </si>
  <si>
    <t>GEOMEMBRANA EM PEAD,ESPESSURA 1,0MM,TEXTURIZADA,EM REVESTIME</t>
  </si>
  <si>
    <t>NTO IMPERMEABILIZANTE, APLICACOES DE CONTENCAO DE FLUIDOS E</t>
  </si>
  <si>
    <t>RESIDUOS,INCLUSIVE SOLDA POR TERMOFUSAO,ABRACADEIRAS,INSERTE</t>
  </si>
  <si>
    <t>S,CONEXOES E DEMAIS ACESSORIOS. FORNECIMENTO E COLOCACAO</t>
  </si>
  <si>
    <t>GEOMEMBRANA EM PEAD,ESPESSURA 1,5MM,TEXTURIZADA,EM REVESTIME</t>
  </si>
  <si>
    <t>GEOMEMBRANA EM PEAD,ESPESSURA 2,0MM,TEXTURIZADA,EM REVESTIME</t>
  </si>
  <si>
    <t>MANTA GEOTEXTIL, EM DRENOS SUBTERRANEOS.FORNECIMENTO E COLOC</t>
  </si>
  <si>
    <t>MANTA GEOTEXTIL,EM GABIOES,DRENOS PROFUNDOS OU VALETAS.FORNE</t>
  </si>
  <si>
    <t>CIMENTO E COLOCACAO</t>
  </si>
  <si>
    <t>MANTA GEOTEXTIL,EM ENROCAMENTOS OU FILTROS DE TRANSICAO.FORN</t>
  </si>
  <si>
    <t>MANTA GEOTEXTIL,EM CAMADA VERTICAL FEITA COM PEDRA BRITADA.F</t>
  </si>
  <si>
    <t>MANTA GEOTEXTIL,EM PRE-FILTRO DE POCO TUBULAR.FORNECIMENTO E</t>
  </si>
  <si>
    <t>MANTA GEOTEXTIL,EM DRENO SUB-HORIZONTAL.FORNECIMENTO E COLOC</t>
  </si>
  <si>
    <t>MANTA GEOTEXTIL NAO TECIDO DE POLIESTER LARGURA 2,30M COM RE</t>
  </si>
  <si>
    <t>SISTENCIA A TRACAO A FAIXA LARGA NA RUPTURA DE 8KN/M E AO PU</t>
  </si>
  <si>
    <t>NCIONAMENTO DE 280N.FORNECIMENTO E COLOCACAO</t>
  </si>
  <si>
    <t>SISTENCIA A TRACAO A FAIXA LARGA NA RUPTURA DE 10KN/M E AO P</t>
  </si>
  <si>
    <t>UNCIONAMENTO DE 380N.FORNECIMENTO E COLOCACAO</t>
  </si>
  <si>
    <t>MANTA GEOTEXTIL NAO TECIDO DE POLIESTER,LARGURA 2,30M COM RE</t>
  </si>
  <si>
    <t>SISTENCIA A TRACAO A FAIXA LARGA NA RUPTURA DE 16KN/M E AO P</t>
  </si>
  <si>
    <t>UNCIONAMENTO DE 550N.FORNECIMENTO E COLOCACAO</t>
  </si>
  <si>
    <t>SISTENCIA A TRACAO A FAIXA LARGA NA RUPTURA DE 21KN/M E AO P</t>
  </si>
  <si>
    <t>UNCIONAMENTO DE 700N.FORNECIMENTO E COLOCACAO</t>
  </si>
  <si>
    <t>SISTENCIA A TRACAO A FAIXA LARGA NA RUPTURA DE 31KN/M E AO P</t>
  </si>
  <si>
    <t>UNCIONAMENTO DE 1000N.FORNECIMENTO E COLOCACAO</t>
  </si>
  <si>
    <t>GEOGRELHA TECIDA DE POLIESTER REVESTIDA COM PVC,RESISTENCIA</t>
  </si>
  <si>
    <t>LONGITUDINAL A TRACAO DE 35KN/M E RESISTENCIA TRANSVERSAL DE</t>
  </si>
  <si>
    <t xml:space="preserve"> 20KN/M.FORNECIMENTO E COLOCACAO</t>
  </si>
  <si>
    <t>LONGITUDINAL A TRACAO DE 40KN/M E RESISTENCIA TRANSVERSAL DE</t>
  </si>
  <si>
    <t xml:space="preserve"> 27,4KN/M.FORNECIMENTO E COLOCACAO</t>
  </si>
  <si>
    <t>LONGITUDINAL A TRACAO DE 55KN/M E RESISTENCIA TRANVERSAL DE</t>
  </si>
  <si>
    <t>30KN/M.FORNECIMENTO E COLOCACAO</t>
  </si>
  <si>
    <t>LONGITUDINAL A TRACAO DE 60KN/M E RESISTENCIA TRANSVERSAL DE</t>
  </si>
  <si>
    <t xml:space="preserve"> 30KN/M.FORNECIMENTO E COLOCACAO</t>
  </si>
  <si>
    <t>LONGITUDINAL A TRACAO DE 80KN/M E RESISTENCIA TRANSVERSAL DE</t>
  </si>
  <si>
    <t>LONGITUDINAL A TRACAO DE 90KN/M E RESISTENCIA TRANSVERSAL DE</t>
  </si>
  <si>
    <t>LONGITUDINAL A TRACAO DE 110KN/M E RESISTENCIA TRANSVERSAL D</t>
  </si>
  <si>
    <t>E 30KN/M.FORNECIMENTO E COLOCACAO</t>
  </si>
  <si>
    <t>LONGITUDINAL A TRACAO DE 120KN/M E RESISTENCIA TRANSVERSAL D</t>
  </si>
  <si>
    <t>LONGITUDINAL A TRACAO DE 150KN/M E RESISTENCIA TRANSVERSAL D</t>
  </si>
  <si>
    <t>LONGITUDINAL A TRACAO DE 200KN/M.FORNECIMENTO E COLOCACAO</t>
  </si>
  <si>
    <t>LONGITUDINAL A TRACAO DE 300KN/M.FORNECIMENTO E COLOCACAO</t>
  </si>
  <si>
    <t>LONGITUDINAL A TRACAO DE 400KN/M.FORNECIMENTO E COLOCACAO</t>
  </si>
  <si>
    <t>GEOGRELHA TECIDA DE PVA(POLI ALCOOL VINILICO) COM MODULO DE</t>
  </si>
  <si>
    <t>RIGIDEZ DE 700KN/M A 5% DE DEFORMACAO. FORNECIMENTO E COLOCA</t>
  </si>
  <si>
    <t>RIGIDEZ DE 1000 KN/M A 5% DE DEFORMACAO. FORNECIMENTO E COLO</t>
  </si>
  <si>
    <t>RIGIDEZ DE 1600KN/M A 5% DE DEFORMACAO. FORNECIMENTO E COLOC</t>
  </si>
  <si>
    <t>GEOGRELHA TECIDA DE PVA (POLI ALCOOL VINILICO) COM MODULO DE</t>
  </si>
  <si>
    <t xml:space="preserve"> RIGIDEZ DE 2200KN/M A 5% DE DEFORMACAO. FORNECIMENTO E COLO</t>
  </si>
  <si>
    <t xml:space="preserve"> RIGIDEZ DE 3000KN/M A 5% DE DEFORMACAO. FORNECIMENTO E COLO</t>
  </si>
  <si>
    <t xml:space="preserve"> RIGIDEZ DE 4000KN/M A 5% DE DEFORMACAO. FORNECIMENTO E COLO</t>
  </si>
  <si>
    <t xml:space="preserve"> RIGIDEZ DE 6000KN/M A 5% DE DEFORMACAO. FORNECIMENTO E COLO</t>
  </si>
  <si>
    <t xml:space="preserve"> RIGIDEZ DE 8000KN/M A 5% DE DEFORMACAO. FORNECIMENTO E COLO</t>
  </si>
  <si>
    <t>GEOGRELHA PARA REFORCO DE CAMADAS ASFALTICAS,PRODUZIDA A PAR</t>
  </si>
  <si>
    <t>TIR DE FILAMENTOS DE POLIESTER DE ALTA TENACIDADE,C/REVESTIM</t>
  </si>
  <si>
    <t>ENTO BETUMINOSO,COMBINADA A UM NAO-TECIDO ULTRA-LEVE COM NO</t>
  </si>
  <si>
    <t>MINIMO 800 PERFURACOES POR CM2,COM RESISTENCIA DE 50KN/M NAS</t>
  </si>
  <si>
    <t xml:space="preserve"> DIRECOES LONGITUDINAL E TRANSVERSAL,DEFORMACAO MAXIMA DE 12</t>
  </si>
  <si>
    <t>% E ABERTURA DE MALHA DE 40MMX40MM.FORNECIMENTO E COLOCACAO</t>
  </si>
  <si>
    <t>GEOCOMPOSTO PARA DRENAGEM,FORMADO POR GEOMANTA TRIDIMENSIONA</t>
  </si>
  <si>
    <t>L COM 20MM DE ESPESSURA,FABRICADO COM FILAMENTOS DE POLIPROP</t>
  </si>
  <si>
    <t>ILENO TERMOSOLDADA A UM GEOTEXTIL NAO TECIDO DE POLIESTER.FO</t>
  </si>
  <si>
    <t>L COM 12MM DE ESPESSURA,FABRICADO COM FILAMENTOS DE POLIPROP</t>
  </si>
  <si>
    <t>GEOCOMPOSTO PARA DRENAGEM,HORIZONTAL,FORMADO POR GEOMANTA TR</t>
  </si>
  <si>
    <t>IDIMENSIONAL COM 11MM DE ESPESSURA,FABRICADO COM FILAMENTOS</t>
  </si>
  <si>
    <t>DE POLIPROPILENO TERMOSOLDADA A DOIS GEOTEXTEIS NAO TECIDO D</t>
  </si>
  <si>
    <t>E POLIESTER.FORNECIMENTO E COLOCACAO</t>
  </si>
  <si>
    <t>GEOCOMPOSTO PARA DRENAGEM,VERTICAL,FORMADO POR GEOMANTA TRID</t>
  </si>
  <si>
    <t>IMENSIONAL COM 11MM DE ESPESSURA,FABRICADO COM FILAMENTOS DE</t>
  </si>
  <si>
    <t xml:space="preserve"> POLIPROPILENO TERMOSOLDADA A DOIS GEOTEXTEIS NAO TECIDO DE</t>
  </si>
  <si>
    <t>POLIESTER E TUBO DRENO PERFURADO.FORNECIMENTO E COLOCACAO</t>
  </si>
  <si>
    <t>IMENSIONAL COM 16MM DE ESPESSURA,FABRICADO COM FILAMENTOS DE</t>
  </si>
  <si>
    <t>IDIMENSIONAL COM 16MM DE ESPESSURA,FABRICADO COM FILAMENTOS</t>
  </si>
  <si>
    <t>L COM 11MM DE ESPESSURA,FABRICADO COM FILAMENTOS DE POLIPROP</t>
  </si>
  <si>
    <t>ILENO TERMOSOLDADA A DOIS GEOTEXTEIS(SENDO UM DE POLIESTER E</t>
  </si>
  <si>
    <t xml:space="preserve"> O OUTRO LAMINADO DE POLIPROPILENO),TUBO DRENO PERFURADO,PAR</t>
  </si>
  <si>
    <t>A FORMA PERDIDA.FORNECIMENTO E COLOCACAO</t>
  </si>
  <si>
    <t>GEOCOMPOSTO PARA DRENAGEM,(TRINCHEIRA DRENANTE),FORMADO POR</t>
  </si>
  <si>
    <t>GEOMANTA TRIDIMENSIONAL,ESPESSURA DE 11MM,FABRICADO COM FILA</t>
  </si>
  <si>
    <t>MENTO POLIPROPILENO TERMOSOLDADA,DOIS GEOTEXTEIS NAO TECIDO.</t>
  </si>
  <si>
    <t>GEOCOMPOSTO PARA DRENAGEM EM POLIETILENO DE ALTA DENSIDADE C</t>
  </si>
  <si>
    <t>OM REVESTIMENTO EM GEOTEXTIL NAO TECIDO DE POLIESTER EM UM D</t>
  </si>
  <si>
    <t>OS LADOS EM FILAMENTOS CONTINUO COM RESISTENCIA A COMPRESSAO</t>
  </si>
  <si>
    <t xml:space="preserve"> DE 320KPA LARGURA 2,OM.FORNECIMENTO E COLOCACAO</t>
  </si>
  <si>
    <t>GEOMANTA PARA REVESTIMENTO DE TALUDE SUJEITO A EROSAO SUPERF</t>
  </si>
  <si>
    <t>ICIAL COM ESPESSURA DE 10MM,FLEXIVEL,TRIDIMENSIONAL,COM MAIS</t>
  </si>
  <si>
    <t xml:space="preserve"> DE 90% DE VAZIOS,INCLUSIVE ACO CA-50,VEGETACAO,ADUBO E REGA</t>
  </si>
  <si>
    <t>,EXCLUSIVE LIMPEZA E RASPAGEM DO TERRENO.FORNECIMENTO E COLO</t>
  </si>
  <si>
    <t>COLCHAO DRENANTE,COM CAMADA DE 30CM DE PEDRA BRITADA N°3 E F</t>
  </si>
  <si>
    <t>ILTRO DE TRANSICAO DE MANTA GEOTEXTIL,INCLUINDO FORNECIMENTO</t>
  </si>
  <si>
    <t>E COLOCACAO DOS MATERIAIS</t>
  </si>
  <si>
    <t>ESTRUTURA EM SOLO REFORCADO COM MALHA METALICA,INCLUINDO MAN</t>
  </si>
  <si>
    <t>TA GEOTEXTIL,EQUIPAMENTOS,EXCLUSIVE:MALHA METALICA(VIDE FAMI</t>
  </si>
  <si>
    <t>LIA 06.103),PEDRA-DE-MAO,COLCHAO DE PO-DE-PEDRA,ATERRO,BERMA</t>
  </si>
  <si>
    <t xml:space="preserve"> FRONTAL E TELA DE REFORCO(VIDE ITEM 06.103.0150-0)</t>
  </si>
  <si>
    <t>MALHA METALICA PARA ESTRUTURA DE SOLO REFORCADO,HEXAGONAL,DE</t>
  </si>
  <si>
    <t xml:space="preserve"> DUPLA TORCAO,DE ZINCO-ALUMINIO COM DIAMETRO DE 2,70MM,REVES</t>
  </si>
  <si>
    <t>TIDA EM PVC COM DIAMETRO DE 0,40MM,MEDINDO 0,50X1,00X3,00M.</t>
  </si>
  <si>
    <t>FORNECIMENTO</t>
  </si>
  <si>
    <t>TIDA EM PVC COM DIAMETRO DE 0,40MM,MEDINDO 0,50X1,00X4,00M.</t>
  </si>
  <si>
    <t xml:space="preserve"> DUPLA TORCAO,DE ZINCO-ALUMINIO COM DIAMETRO DE 2.70MM,REVES</t>
  </si>
  <si>
    <t>TIDA EM PVC COM DIAMETRO DE 0,40MM,MEDINDO 0,50X1,00X5,00M.</t>
  </si>
  <si>
    <t>TIDA EM PVC COM DIAMETRO DE 0,40MM,MEDINDO 0,50X1,00X6,00M.</t>
  </si>
  <si>
    <t>TIDA EM PVC COM DIAMETRO DE 0,40MM,MEDINDO 0,50X1,00X7,00M.</t>
  </si>
  <si>
    <t>TIDA EM PVC COM DIAMETRO DE 0,40MM,MEDINDO 0,50X1,00X8,00M.</t>
  </si>
  <si>
    <t>TIDA EM PVC COM DIAMETRO DE 0,40MM,MEDINDO 0,50X1,00X9,00M.</t>
  </si>
  <si>
    <t>TIDA EM PVC COM DIAMETRO DE 0,40MM,MEDINDO 0,50X1,00X10,00M.</t>
  </si>
  <si>
    <t>TIDA EM PVC COM DIAMETRO DE 0,40MM,MEDINDO 0,50X1,00X11,00M.</t>
  </si>
  <si>
    <t>TIDA EM PVC COM DIAMETRO DE 0,40MM,MEDINDO 0,50X1,00X12,00M.</t>
  </si>
  <si>
    <t>TIDA EM PVC COM DIAMETRO DE 0,40MM,MEDINDO 1,00X1,00X3,00M.</t>
  </si>
  <si>
    <t>TIDA EM PVC COM DIAMETRO DE 0,40MM,MEDINDO 1,00X1,00X4,00M.</t>
  </si>
  <si>
    <t>TIDA EM PVC COM DIAMETRO DE 0,40MM,MEDINDO 1,00X1,00X5,00M.</t>
  </si>
  <si>
    <t>TIDA EM PVC COM DIAMETRO DE 0,40MM,MEDINDO 1,00X1,00X6,00M.</t>
  </si>
  <si>
    <t>TIDA EM PVC COM DIAMETRO DE 0,40MM,MEDINDO 1,00X1,00X7,00M.</t>
  </si>
  <si>
    <t>TIDA EM PVC COM DIAMETRO DE 0,40MM,MEDINDO 1,00X1,00X8,00M.</t>
  </si>
  <si>
    <t>TIDA EM PVC COM DIAMETRO DE 0,40MM,MEDINDO 1,00X1,00X9,00M.</t>
  </si>
  <si>
    <t>TIDA EM PVC COM DIAMETRO DE 0,40MM,MEDINDO 1,00X1,00X10,00M.</t>
  </si>
  <si>
    <t>TIDA EM PVC COM DIAMETRO DE 0,40MM,MEDINDO 1,00X1,00X11,00M.</t>
  </si>
  <si>
    <t>TIDA EM PVC COM DIAMETRO DE 0,40MM,MEDINDO 1,00X1,00X12,00M.</t>
  </si>
  <si>
    <t>TELA DE REFORCO COM MALHA METALICA HEXAGONAL DE DUPLA TORCAO</t>
  </si>
  <si>
    <t>DE ZINCO-ALUMINIO COM DIAMETRO 2,70MM,REVESTIDA DE PVC COM D</t>
  </si>
  <si>
    <t>IAMETRO DE 0,40MM,INCLUSIVE COSTURA.FORNECIMENTO</t>
  </si>
  <si>
    <t>CRAVACAO HORIZONTAL,A MACACO HIDRAULICO,DE TUBO DE CHAPA DE</t>
  </si>
  <si>
    <t>ACO DE 1/2",DIAMETRO DE 1,00M,EM TRECHOS SOLDADOS,P/EXECUCAO</t>
  </si>
  <si>
    <t xml:space="preserve"> DE TUNEL DESTINAD.A RECEBER TUBULAC.SUBTERR.,PARTINDO DO IN</t>
  </si>
  <si>
    <t>TERIOR DO POCO DE SERV.,INCL.SERVICOS MANUAIS DE ESCAV.INTER</t>
  </si>
  <si>
    <t>IOR DO TUNEL EM TERRA E REMOCAO DO MATERIAL ESCAVADO ATE O N</t>
  </si>
  <si>
    <t>IVEL DO TERRENO,EXCL.TRANSPORT.,MONT.E DESMONTAGEM DO MACACO</t>
  </si>
  <si>
    <t>ACO DE 1/2",DIAMETRO DE 1,20M,EM TRECHOS SOLDADOS,P/EXECUCAO</t>
  </si>
  <si>
    <t>ACO DE 1/2",DIAMETRO DE 1,50M,EM TRECHOS SOLDADOS,P/EXECUCAO</t>
  </si>
  <si>
    <t>CRAVACAO HORIZONTAL DE TUBO CAMISA DE CONCRETO ARMADO,DIAMET</t>
  </si>
  <si>
    <t>RO DE 1,00M,A PARTIR DE POCO DE CRAVACAO POR MACACO,EXCLUSIV</t>
  </si>
  <si>
    <t>E ESTE,SEM CONTROLE DIRECIONAL,INCLUSIVE SERVICOS MANUAIS DE</t>
  </si>
  <si>
    <t xml:space="preserve"> ESCAVACAO DO INTERIOR DO TUNEL EM TERRA E REMOCAO DO MATERI</t>
  </si>
  <si>
    <t>AL ESCAVADO ATE O NIVEL DO TERRENO</t>
  </si>
  <si>
    <t>RO DE 1,20M,A PARTIR DE POCO DE CRAVACAO POR MACACO,EXCLUSIV</t>
  </si>
  <si>
    <t>RO DE 1,50M,A PARTIR DE POCO DE CRAVACAO POR MACACO,EXCLUSIV</t>
  </si>
  <si>
    <t>RO DE 2,00M,A PARTIR DE POCO DE CRAVACAO POR MACACO,EXCLUSIV</t>
  </si>
  <si>
    <t>RO DE 2,50M,A PARTIR DE POCO DE CRAVACAO POR MACACO,EXCLUSIV</t>
  </si>
  <si>
    <t>ENCHIMENTO COM ARGAMASSA,NO TRACO 1:4,ENTRE O TUBO CAMISA DE</t>
  </si>
  <si>
    <t xml:space="preserve"> TUNEIS EM TRAVESSIAS SUBTERRANEAS E A TUBULACAO ASSENTADA D</t>
  </si>
  <si>
    <t>ENTRO DAQUELES.CUSTO POR M3 DE ENCHIMENTO</t>
  </si>
  <si>
    <t>REVESTIMENTO DE TALUDE COM SOLO-CIMENTO(TEOR DE CIMENTO IGUA</t>
  </si>
  <si>
    <t>L A 7,5%,EM PESO),INCLUSIVE FORNECIMENTO DOS MATERIAIS,DOSAG</t>
  </si>
  <si>
    <t>EM E CONTROLE TECNOLOGICO</t>
  </si>
  <si>
    <t>TUBO DE FERRO FUNDIDO,CENTRIFUGADO,DUCTIL,CLASSE 25KG, PARA</t>
  </si>
  <si>
    <t>TUBO DE FERRO FUNDIDO,CENTRIFUGADO,DUCTIL,PARA CANALIZACOES</t>
  </si>
  <si>
    <t>TUBO DE FERRO FUNDIDO DUCTIL COM FLANGES SOLDADOS,CLASSE DE</t>
  </si>
  <si>
    <t>TUBO DE FERRO FUNDIDO DUCTIL COM FLANGES ROSCADOS,CLASSE DE</t>
  </si>
  <si>
    <t>TUBO DE FERRO FUNDIDO DUCTIL COM 2 FLANGES INTEGRAIS FUNDIDO</t>
  </si>
  <si>
    <t>S,ESPESSURA CLASSE K-14,CLASSE DE PRESSAO PN-16,PARA AGUA,CO</t>
  </si>
  <si>
    <t>TUBO DE FERRO FUNDIDO DUCTIL COM PONTA E FLANGE SOLDADOS,ESP</t>
  </si>
  <si>
    <t>ESSURA CLASSE K-9,CLASSE DE PRESSAO PN-10,PARA AGUA,CONFORME</t>
  </si>
  <si>
    <t>TUBO DE FERRO FUNDIDO DUCTIL COM PONTA E FLANGE ROSCADOS,ESP</t>
  </si>
  <si>
    <t>ESSURA CLASSE K-12,CLASSE DE PRESSAO PN-10,PARA AGUA,CONFORM</t>
  </si>
  <si>
    <t>ORNECIMENTO</t>
  </si>
  <si>
    <t>ESSURA CLASSE K-9,CLASSE DE PRESSAO PN-16,PARA AGUA,CONFORME</t>
  </si>
  <si>
    <t xml:space="preserve"> FORNECIMENTO</t>
  </si>
  <si>
    <t>ESSURA CLASSE K-12,CLASSE DE PRESSAO PN-16,PARA AGUA,CONFORM</t>
  </si>
  <si>
    <t>TUBO DE FERRO FUNDIDO DUCTIL COM BOLSA DE JUNTA ELASTICA E F</t>
  </si>
  <si>
    <t>LANGE SOLDADO,ESPESSURA CLASSE K-9,CLASSE DE PRESSAO PN-10,P</t>
  </si>
  <si>
    <t>LANGE SOLDADOS,ESPESSURA CLASSE K-9,CLASSE DE PRESSAO PN-10,</t>
  </si>
  <si>
    <t>LANGE ROSCADOS,ESPESSURA CLASSE K-12,CLASSE DE PRESSAO PN-10</t>
  </si>
  <si>
    <t>LANGE SOLDADOS,ESPESSURA CLASSE K-9,CLASSE DE PRESSAO PN-16,</t>
  </si>
  <si>
    <t>LANGE ROSCADOS,ESPESSURA CLASSE K-12,CLASSE DE PRESSAO PN-16</t>
  </si>
  <si>
    <t>ADICIONAL DE EXTENSAO EXCEDENTE A 1,0M,POR CADA 0,5M OU FRAC</t>
  </si>
  <si>
    <t>AO EM TUBOS COM FLANGES SOLDADOS,CLASSE K-9,PN-10,PARA AGUA,</t>
  </si>
  <si>
    <t>COM DIAMETRO DE 80MM.FORNECIMENTO</t>
  </si>
  <si>
    <t>COM DIAMETRO DE 100MM.FORNECIMENTO</t>
  </si>
  <si>
    <t>COM DIAMETRO DE 150MM.FORNECIMENTO</t>
  </si>
  <si>
    <t>COM DIAMETRO DE 200MM.FORNECIMENTO</t>
  </si>
  <si>
    <t>COM DIAMETRO DE 250MM.FORNECIMENTO</t>
  </si>
  <si>
    <t>COM DIAMETRO DE 300MM.FORNECIMENTO</t>
  </si>
  <si>
    <t>COM DIAMETRO DE 350MM.FORNECIMENTO</t>
  </si>
  <si>
    <t>COM DIAMETRO DE 400MM.FORNECIMENTO</t>
  </si>
  <si>
    <t>COM DIAMETRO DE 450MM.FORNECIMENTO</t>
  </si>
  <si>
    <t>COM DIAMETRO DE 500MM.FORNECIMENTO</t>
  </si>
  <si>
    <t>COM DIAMETRO DE 600MM.FORNECIMENTO</t>
  </si>
  <si>
    <t>AO EM TUBOS COM FLANGES ROSCADOS,CLASSE K-12,PN-10,PARA AGUA</t>
  </si>
  <si>
    <t>,COM DIAMETRO DE 700MM.FORNECIMENTO</t>
  </si>
  <si>
    <t>,COM DIAMETRO DE 800MM.FORNECIMENTO</t>
  </si>
  <si>
    <t>,COM DIAMETRO DE 900MM.FORNECIMENTO</t>
  </si>
  <si>
    <t>,COM DIAMETRO DE 1000MM.FORNECIMENTO</t>
  </si>
  <si>
    <t>,COM DIAMETRO DE 1200MM.FORNECIMENTO</t>
  </si>
  <si>
    <t>AO EM TUBOS COM FLANGES SOLDADOS,CLASSE K-9,PN-16,PARA AGUA,</t>
  </si>
  <si>
    <t>AO EM TUBOS COM FLANGES ROSCADOS,CLASSE K-12,PN-16,PARA AGUA</t>
  </si>
  <si>
    <t>AO EM TUBOS COM FLANGES INTEGRAL FUNDIDOS,CLASSE K-14,PN-16,</t>
  </si>
  <si>
    <t>PARA AGUA,COM DIAMETRO DE 800MM.FORNECIMENTO</t>
  </si>
  <si>
    <t>PARA AGUA,COM DIAMETRO DE 900MM.FORNECIMENTO</t>
  </si>
  <si>
    <t>PARA AGUA,COM DIAMETRO DE 1000MM.FORNECIMENTO</t>
  </si>
  <si>
    <t>PARA AGUA,COM DIAMETRO DE 1200MM.FORNECIMENTO</t>
  </si>
  <si>
    <t>TUBO DE FERRO FUNDIDO DUCTIL COM 2 FLANGES SOLDADOS,ESPESSUR</t>
  </si>
  <si>
    <t>A CLASSE K-9,CLASSE DE PRESSAO PN-10,REVESTIDO INTERNAMENTE</t>
  </si>
  <si>
    <t>COM ARGAMASSA DE CIMENTO ALUMINOSO E EXTERNAMENTE COM ZINCO</t>
  </si>
  <si>
    <t>METALICO E PINTURA EPOXI NA COR VERMELHO,PARA ESGOTO SANITAR</t>
  </si>
  <si>
    <t>METALICO E PINTURA EPOXI NA COR VERMELHA,PARA ESGOTO SANITAR</t>
  </si>
  <si>
    <t>TUBO DE FERRO FUNDIDO DUCTIL COM 2 FLANGES ROSCADOS,ESPESSUR</t>
  </si>
  <si>
    <t>A CLASSE K-12,CLASSE DE PRESSAO PN-10,REVESTIDO INTERNAMENTE</t>
  </si>
  <si>
    <t>A CLASSE K-9,CLASSE DE PRESSAO PN-16,REVESTIDO INTERNAMENTE</t>
  </si>
  <si>
    <t>A CLASSE K-9,CLASSE DE PRESSAO PN-16,REVESTIDO EXTERNAMENTE</t>
  </si>
  <si>
    <t>A CLASSE K-12,CLASSE DE PRESSAO PN-16,REVESTIDO INTERNAMENTE</t>
  </si>
  <si>
    <t>S,ESPESSURA CLASSE K-14,CLASSE DE PRESSAO PN-16,REVESTIDO IN</t>
  </si>
  <si>
    <t>ESSURA CLASSE K-9,CLASSE DE PRESSAO PN-10,REVESTIDO INTERNAM</t>
  </si>
  <si>
    <t>ENTE COM ARGAMASSA DE CIMENTO ALUMINOSO E EXTERNAMENTE COM Z</t>
  </si>
  <si>
    <t>INCO METALICO E PINTURA EPOXI NA COR VERMELHA,PARA ESGOTO SA</t>
  </si>
  <si>
    <t>UNTA,COM DIAMETRO DE 100MM,COMPRIMENTO ATE 1,0M.FORNECIMENTO</t>
  </si>
  <si>
    <t>UNTA,COM DIAMETRO DE 150MM,COMPRIMENTO ATE 1,0M.FORNECIMENTO</t>
  </si>
  <si>
    <t>UNTA,COM DIAMETRO DE 200MM,COMPRIMENTO ATE 1,0M.FORNECIMENTO</t>
  </si>
  <si>
    <t>UNTA,COM DIAMETRO DE 250MM,COMPRIMENTO ATE 1,0M.FORNECIMENTO</t>
  </si>
  <si>
    <t>UNTA,COM DIAMETRO DE 300MM,COMPRIMENTO ATE 1,0M.FORNECIMENTO</t>
  </si>
  <si>
    <t>UNTA,COM DIAMETRO DE 350MM,COMPRIMENTO ATE 1,0M.FORNECIMENTO</t>
  </si>
  <si>
    <t>UNTA,COM DIAMETRO DE 400MM,COMPRIMENTO ATE 1,0M.FORNECIMENTO</t>
  </si>
  <si>
    <t>UNTA,COM DIAMETRO DE 450MM,COMPRIMENTO ATE 1,0M.FORNECIMENTO</t>
  </si>
  <si>
    <t>UNTA,COM DIAMETRO DE 500MM,COMPRIMENTO ATE 1,0M.FORNECIMENTO</t>
  </si>
  <si>
    <t>UNTA,COM DIAMETRO DE 600MM,COMPRIMENTO ATE 1,0M.FORNECIMENTO</t>
  </si>
  <si>
    <t>ESSURA CLASSE K-12,CLASSE DE PRESSAO PN-10,REVESTIDO INTERNA</t>
  </si>
  <si>
    <t>MENTE COM ARGAMASSA DE CIMENTO ALUMINOSO E EXTERNAMENTE COM</t>
  </si>
  <si>
    <t>ZINCO METALICO E PINTURA EPOXI NA COR VERMELHA,PARA ESGOTO S</t>
  </si>
  <si>
    <t>ESSURA CLASSE K-9,CLASSE DE PRESSAO PN-16,REVESTIDO INTERNAM</t>
  </si>
  <si>
    <t>ESSURA CLASSE K-12,CLASSE DE PRESSAO PN-16,REVESTIDO INTERNA</t>
  </si>
  <si>
    <t>LANGE SOLDADO,ESPESSURA CLASSE K-9,CLASSE DE PRESSAO PN-10,R</t>
  </si>
  <si>
    <t>EVESTIDO INTERNAMENTE C/ARGAMASSA DE CIMENTO ALUMINOSO E EXT</t>
  </si>
  <si>
    <t>ERNAMENTE C/ZINCO METALICO E PINTURA EPOXI NA COR VERMELHA,E</t>
  </si>
  <si>
    <t>TUBO DE FERRO FUNDIDO DUCTIL COM BOLSA E FLANGE ROSCADOS,ESP</t>
  </si>
  <si>
    <t>TUBO DE FERRO FUNDIDO DUCTIL COM BOLSA E FLANGE ROSCADO,ESPE</t>
  </si>
  <si>
    <t>SSURA CLASSE K-12,CLASSE DE PRESSAO PN-10,REVESTIDO INTERNAM</t>
  </si>
  <si>
    <t>TUBO DE FERRO FUNDIDO DUCTIL COM BOLSA E FLANGE SOLDADOS,ESP</t>
  </si>
  <si>
    <t>AO EM TUBOS COM FLANGES SOLDADOS,CLASSE K-9,PN-10,REVESTIMEN</t>
  </si>
  <si>
    <t>TO INTERNO COM CIMENTO ALUMINOSO,PARA ESGOTO SANITARIO,COM D</t>
  </si>
  <si>
    <t>IAMETRO DE 80MM.FORNECIMENTO</t>
  </si>
  <si>
    <t>IAMETRO DE 100MM.FORNECIMENTO</t>
  </si>
  <si>
    <t>IAMETRO DE 150MM.FORNECIMENTO</t>
  </si>
  <si>
    <t>IAMETRO DE 200MM.FORNECIMENTO</t>
  </si>
  <si>
    <t>IAMETRO DE 250MM.FORNECIMENTO</t>
  </si>
  <si>
    <t>IAMETRO DE 300MM.FORNECIMENTO</t>
  </si>
  <si>
    <t>IAMETRO DE 350MM.FORNECIMENTO</t>
  </si>
  <si>
    <t>IAMETRO DE 400MM.FORNECIMENTO</t>
  </si>
  <si>
    <t>IAMETRO DE 450MM.FORNECIMENTO</t>
  </si>
  <si>
    <t>IAMETRO DE 500MM.FORNECIMENTO</t>
  </si>
  <si>
    <t>IAMETRO DE 600MM.FORNECIMENTO</t>
  </si>
  <si>
    <t>AO EM TUBOS COM FLANGES ROSCADOS,CLASSE K-12,PN-10,REVESTIME</t>
  </si>
  <si>
    <t>NTO INTERNO COM CIMENTO ALUMINOSO,PARA ESGOTO SANITARIO,COM</t>
  </si>
  <si>
    <t>DIAMETRO DE 700MM.FORNECIMENTO</t>
  </si>
  <si>
    <t>DIAMETRO DE 800MM.FORNECIMENTO</t>
  </si>
  <si>
    <t>DIAMETRO DE 900MM.FORNECIMENTO</t>
  </si>
  <si>
    <t>DIAMETRO DE 1000MM.FORNECIMENTO</t>
  </si>
  <si>
    <t>DIAMETRO DE 1200MM.FORNECIMENTO</t>
  </si>
  <si>
    <t>AO EM TUBOS COM FLANGES SOLDADOS,CLASSE K-9,PN-16,REVESTIMEN</t>
  </si>
  <si>
    <t>AO EM TUBOS COM FLANGES ROSCADOS,CLASSE K-12,PN-16,REVESTIME</t>
  </si>
  <si>
    <t>REVESTIMENTO INTERNO COM CIMENTO ALUMINOSO,PARA ESGOTO SANIT</t>
  </si>
  <si>
    <t>ARIO,COM DIAMETRO DE 800MM.FORNECIMENTO</t>
  </si>
  <si>
    <t>ARIO,COM DIAMETRO DE 900MM.FORNECIMENTO</t>
  </si>
  <si>
    <t>ARIO,COM DIAMETRO DE 1000MM.FORNECIMENTO</t>
  </si>
  <si>
    <t>ARIO,COM DIAMETRO DE 1200MM.FORNECIMENTO</t>
  </si>
  <si>
    <t>TUBO DE POLIETILENO DE ALTA DENSIDADE(PEAD),RESINA PE80/100,</t>
  </si>
  <si>
    <t>NORMA ISO 4427,CLASSE PN-4,DE=63MM.FORNECIMENTO</t>
  </si>
  <si>
    <t>NORMA ISO 4427,CLASSE PN-4,DE=75MM.FORNECIMENTO</t>
  </si>
  <si>
    <t>NORMA ISO 4427, CLASSE PN-4, DE=90MM. FORNECIMENTO</t>
  </si>
  <si>
    <t>NORMA ISO 4427, CLASSE PN-4, DE=110MM. FORNECIMENTO</t>
  </si>
  <si>
    <t>NORMA ISO 4427, CLASSE PN-4, DE=125MM. FORNECIMENTO</t>
  </si>
  <si>
    <t>NORMA ISO 4427, CLASSE PN-4, DE=140MM. FORNECIMENTO</t>
  </si>
  <si>
    <t>NORMA ISO 4427, CLASSE PN-4, DE=160MM. FORNECIMENTO</t>
  </si>
  <si>
    <t>NORMA ISO 4427, CLASSE PN-4, DE=180MM. FORNECIMENTO</t>
  </si>
  <si>
    <t>NORMA ISO 4427, CLASSE PN-4, DE=200MM. FORNECIMENTO</t>
  </si>
  <si>
    <t>NORMA ISO 4427, CLASSE PN-4, DE=225MM. FORNECIMENTO</t>
  </si>
  <si>
    <t>NORMA ISO 4427, CLASSE PN-4, DE=250MM. FORNECIMENTO</t>
  </si>
  <si>
    <t>NORMA ISO 4427, CLASSE PN-4, DE=280MM. FORNECIMENTO</t>
  </si>
  <si>
    <t>NORMA ISO 4427, CLASSE PN-4, DE=315MM. FORNECIMENTO</t>
  </si>
  <si>
    <t>NORMA ISO 4427, CLASSE PN-4, DE=355MM. FORNECIMENTO</t>
  </si>
  <si>
    <t>NORMA ISO 4427, CLASSE PN-4, DE=400MM. FORNECIMENTO</t>
  </si>
  <si>
    <t>NORMA ISO 4427, CLASSE PN-4, DE=450MM. FORNECIMENTO</t>
  </si>
  <si>
    <t>TUBO DE POLIETILENO DE ALTA DENSIDADE(PEAD),RESINA PE80/100.</t>
  </si>
  <si>
    <t>NORMA ISO 4427, CLASSE PN-4, DE=500MM. FORNECIMENTO</t>
  </si>
  <si>
    <t>NORMA ISO 4427, CLASSE PN-4, DE=560MM. FORNECIMENTO</t>
  </si>
  <si>
    <t>NORMA ISO 4427, CLASSE PN-4, DE=630MM. FORNECIMENTO</t>
  </si>
  <si>
    <t>NORMA ISO 4427, CLASSE PN-4, DE=800MM. FORNECIMENTO</t>
  </si>
  <si>
    <t>NORMA ISO 4427, CLASSE PN-4, DE=900MM. FORNECIMENTO</t>
  </si>
  <si>
    <t>NORMA ISO 4427, CLASSE PN-4, DE=1000MM. FORNECIMENTO</t>
  </si>
  <si>
    <t>NORMA ISO 4427, CLASSE PN-4, DE=1200MM. FORNECIMENTO</t>
  </si>
  <si>
    <t>NORMA ISO 4427, CLASSE PN-10, DE=32MM. FORNECIMENTO</t>
  </si>
  <si>
    <t>NORMA ISO 4427, CLASSE PN-10, DE=40MM. FORNECIMENTO</t>
  </si>
  <si>
    <t>NORMA ISO 4427, CLASSE PN-10, DE=50MM. FORNECIMENTO</t>
  </si>
  <si>
    <t>NORMA ISO 4427, CLASSE PN-10, DE=75MM. FORNECIMENTO</t>
  </si>
  <si>
    <t>NORMA ISO 4427, CLASSE PN-10, DE=90MM. FORNECIMENTO</t>
  </si>
  <si>
    <t>NORMA ISO 4427, CLASSE PN-10, DE=110MM. FORNECIMENTO</t>
  </si>
  <si>
    <t>NORMA ISO 4427, CLASSE PN-10, DE=125MM. FORNECIMENTO</t>
  </si>
  <si>
    <t>FORMA ISO 4427, CLASSE PN-10, DE=140MM. FORNECIMENTO</t>
  </si>
  <si>
    <t>NORMA ISO 4427, CLASSE PN-10, DE=160MM. FORNECIMENTO</t>
  </si>
  <si>
    <t>NORMA ISO 4427, CLASSE PN-10, DE=180MM. FORNECIMENTO</t>
  </si>
  <si>
    <t>NORMA ISO 4427, CLASSE PN-10, DE=200MM. FORNECIMENTO</t>
  </si>
  <si>
    <t>NORMA ISO 4427, CLASSE PN-10, DE=225MM. FORNECIMENTO</t>
  </si>
  <si>
    <t>NORMA ISO 4427, CLASSE PN-10, DE=250MM. FORNECIMENTO</t>
  </si>
  <si>
    <t>NORMA ISO 4427, CLASSE PN-10, DE=280MM. FORNECIMENTO</t>
  </si>
  <si>
    <t>NORMA ISO 4427, CLASSE PN-10, DE=315MM. FORNECIMENTO</t>
  </si>
  <si>
    <t>NORMA ISO 4427, CLASSE PN-10, DE=355MM. FORNECIMENTO</t>
  </si>
  <si>
    <t>NORMA ISO 4427, CLASSE PN-10, DE=400MM. FORNECIMENTO</t>
  </si>
  <si>
    <t>NORMA ISO 4427, CLASSE PN-10, DE=450MM. FORNECIMENTO</t>
  </si>
  <si>
    <t>NORMA ISO 4427, CLASSE PN-10, DE=500MM. FORNECIMENTO</t>
  </si>
  <si>
    <t>NORMA ISO 4427, CLASSE PN-10, DE=560MM. FORNECIMENTO</t>
  </si>
  <si>
    <t>NORMA ISO 4427, CLASSE PN-10, DE=630MM. FORNECIMENTO</t>
  </si>
  <si>
    <t>NORMA ISO 4427, CLASSE PN-10, DE=800MM. FORNECIMENTO</t>
  </si>
  <si>
    <t>NORMA ISO 4427, CLASSE PN-16, DE=20MM. FORNECIMENTO</t>
  </si>
  <si>
    <t>NORMA ISO 4427, CLASSE PN-16, DE=25MM. FORNECIMENTO</t>
  </si>
  <si>
    <t>NORMA ISO 4427, CLASSE PN-16, DE=32MM. FORNECIMENTO</t>
  </si>
  <si>
    <t>NORMA ISO 4427, CLASSE PN-16, DE=40MM. FORNECIMENTO</t>
  </si>
  <si>
    <t>NORMA ISO 4427, CLASSE PN-16, DE=50MM. FORNECIMENTO</t>
  </si>
  <si>
    <t>NORMA ISO 4427, CLASSE PN-16, DE=75MM. FORNECIMENTO</t>
  </si>
  <si>
    <t>NORMA ISO 4427, CLASSE PN-16, DE=90MM. FORNECIMENTO</t>
  </si>
  <si>
    <t>NORMA ISO 4427, CLASSE PN-16, DE=110MM. FORNECIMENTO</t>
  </si>
  <si>
    <t>NORMA ISO 4427, CLASSE PN-16, DE=125MM. FORNECIMENTO</t>
  </si>
  <si>
    <t>NORMA ISO 4427, CLASSE PN-16, DE=140MM. FORNECIMENTO</t>
  </si>
  <si>
    <t>NORMA ISO 4427, CLASSE PN-16, DE=160MM. FORNECIMENTO</t>
  </si>
  <si>
    <t>NORMA ISO 4427, CLASSE PN-16, DE=180MM. FORNECIMENTO</t>
  </si>
  <si>
    <t>NORMA ISO 4427, CLASSE PN-16, DE=200MM. FORNECIMENTO</t>
  </si>
  <si>
    <t>NORMA ISO 4427, CLASSE PN-16, DE=225MM. FORNECIMENTO</t>
  </si>
  <si>
    <t>NORMA ISO 4427, CLASSE PN-16, DE=250MM. FORNECIMENTO</t>
  </si>
  <si>
    <t>NORMA ISO 4427, CLASSE PN-16, DE=280MM. FORNECIMENTO</t>
  </si>
  <si>
    <t>NORMA ISO 4427, CLASSE PN-16, DE=315MM. FORNECIMENTO</t>
  </si>
  <si>
    <t>NORMA ISO 4427, CLASSE PN-16, DE=355MM. FORNECIMENTO</t>
  </si>
  <si>
    <t>NORMA ISO 4427, CLASSE PN-16, DE=400MM. FORNECIMENTO</t>
  </si>
  <si>
    <t>NORMA ISO 4427, CLASSE PN-16, DE=450MM. FORNECIMENTO</t>
  </si>
  <si>
    <t>NORMA ISO 4427, CLASSE PN-16, DE=500MM. FORNECIMENTO</t>
  </si>
  <si>
    <t>NORMA ISO 4427, CLASSE PN-16, DE=560MM. FORNECIMENTO</t>
  </si>
  <si>
    <t>COLARINHO DE POLIETILENO DE ALTA DENSIDADE(PEAD),RESINA PE80</t>
  </si>
  <si>
    <t>/100,CLASSE PN-4,DE=63MM.FORNECIMENTO</t>
  </si>
  <si>
    <t>/100,CLASSE PN-4,DE=75MM.FORNECIMENTO</t>
  </si>
  <si>
    <t>/100, CLASSE PN-4, DE=90MM. FORNECIMENTO</t>
  </si>
  <si>
    <t>/100, CLASSE PN-4, DE=110MM. FORNECIMENTO</t>
  </si>
  <si>
    <t>/100, CLASSE PN-4, DE=125MM. FORNECIMENTO</t>
  </si>
  <si>
    <t>/100, CLASSE PN-4, DE=140MM. FORNECIMENTO</t>
  </si>
  <si>
    <t>/100, CLASSE PN-4, DE=160MM. FORNECIMENTO</t>
  </si>
  <si>
    <t>/100, CLASSE PN-4, DE=180MM. FORNECIMENTO</t>
  </si>
  <si>
    <t>/100, CLASSE PN-4, DE=200MM. FORNECIMENTO</t>
  </si>
  <si>
    <t>/100, CLASSE PN-4, DE=225MM. FORNECIMENTO</t>
  </si>
  <si>
    <t>/100, CLASSE PN-4, DE=250MM. FORNECIMENTO</t>
  </si>
  <si>
    <t>/100, CLASSE PN-4, DE=280MM. FORNECIMENTO</t>
  </si>
  <si>
    <t>/100, CLASSE PN-4, DE=315MM. FORNECIMENTO</t>
  </si>
  <si>
    <t>/100, CLASSE PN-4, DE=355MM. FORNECIMENTO</t>
  </si>
  <si>
    <t>/100, CLASSE PN-4, DE=400MM. FORNECIMENTO</t>
  </si>
  <si>
    <t>/100, CLASSE PN-4, DE=450MM. FORNECIMENTO</t>
  </si>
  <si>
    <t>/100, CLASSE PN-4, DE=500MM. FORNECIMENTO</t>
  </si>
  <si>
    <t>/100, CLASSE PN-4, DE=560MM. FORNECIMENTO</t>
  </si>
  <si>
    <t>/100, CLASSE PN-4, DE=630MM. FORNECIMENTO</t>
  </si>
  <si>
    <t>/100, CLASSE PN-4, DE=800MM. FORNECIMENTO</t>
  </si>
  <si>
    <t>/100, CLASSE PN-4, DE=900MM. FORNECIMENTO</t>
  </si>
  <si>
    <t>/100, CLASSE PN-4, DE=1000MM. FORNECIMENTO</t>
  </si>
  <si>
    <t>/100, CLASSE PN-4, DE=1200MM. FORNECIMENTO</t>
  </si>
  <si>
    <t>/100, CLASSE PN-10, DE=63MM. FORNECIMENTO</t>
  </si>
  <si>
    <t>/100, CLASSE PN-10, DE=75MM. FORNECIMENTO</t>
  </si>
  <si>
    <t>/100, CLASSE PN-10, DE=90MM. FORNECIMENTO</t>
  </si>
  <si>
    <t>/100, CLASSE PN-10, DE=110MM. FORNECIMENTO</t>
  </si>
  <si>
    <t>/100, CLASSE PN-10, DE=125MM. FORNECIMENTO</t>
  </si>
  <si>
    <t>/100, CLASSE PN-10, DE=140MM. FORNECIMENTO</t>
  </si>
  <si>
    <t>/100, CLASSE PN-10, DE=160MM. FORNECIMENTO</t>
  </si>
  <si>
    <t>/100, CLASSE PN-10, DE=180MM. FORNECIMENTO</t>
  </si>
  <si>
    <t>/100, CLASSE PN-10, DE=200MM. FORNECIMENTO</t>
  </si>
  <si>
    <t>/100, CLASSE PN-10, DE=225MM. FORNECIMENTO</t>
  </si>
  <si>
    <t>/100, CLASSE PN-10, DE=250MM. FORNECIMENTO</t>
  </si>
  <si>
    <t>/100, CLASSE PN-10, DE=280MM. FORNECIMENTO</t>
  </si>
  <si>
    <t>/100, CLASSE PN-10, DE=315MM. FORNECIMENTO</t>
  </si>
  <si>
    <t>/100, CLASSE PN-10, DE=355MM. FORNECIMENTO</t>
  </si>
  <si>
    <t>/100, CLASSE PN-10, DE=400MM. FORNECIMENTO</t>
  </si>
  <si>
    <t>/100, CLASSE PN-10, DE=450MM. FORNECIMENTO</t>
  </si>
  <si>
    <t>/100, CLASSE PN-10, DE=500MM. FORNECIMENTO</t>
  </si>
  <si>
    <t>/100, CLASSE PN-10, DE=560MM. FORNECIMENTO</t>
  </si>
  <si>
    <t>/100, CLASSE PN-10, DE=630MM. FORNECIMENTO</t>
  </si>
  <si>
    <t>/100, CLASSE PN-10, DE=800MM. FORNECIMENTO</t>
  </si>
  <si>
    <t>/100,CLASSE PN-16, DE=63MM. FORNECIMENTO</t>
  </si>
  <si>
    <t>/100, CLASSE PN-16, DE=75MM. FORNECIMENTO</t>
  </si>
  <si>
    <t>/100, CLASSE PN-16, DE=90MM. FORNECIMENTO</t>
  </si>
  <si>
    <t>/100, CLASSE PN-16, DE=110MM. FORNECIMENTO</t>
  </si>
  <si>
    <t>/100, CLASSE PN-16, DE=125MM. FORNECIMENTO</t>
  </si>
  <si>
    <t>/100, CLASSE PN-16, DE=140MM. FORNECIMENTO</t>
  </si>
  <si>
    <t>/100, CLASSE PN-16, DE=160MM. FORNECIMENTO</t>
  </si>
  <si>
    <t>/100, CLASSE PN-16, DE=180MM. FORNECIMENTO</t>
  </si>
  <si>
    <t>/100, CLASSE PN-16, DE=200MM. FORNECIMENTO</t>
  </si>
  <si>
    <t>/100, CLASSE PN-16, DE=225MM. FORNECIMENTO</t>
  </si>
  <si>
    <t>/100, CLASSE PN-16, DE=250MM. FORNECIMENTO</t>
  </si>
  <si>
    <t>/100, CLASSE PN-16, DE=280MM. FORNECIMENTO</t>
  </si>
  <si>
    <t>/100, CLASSE PN-16, DE=315MM. FORNECIMENTO</t>
  </si>
  <si>
    <t>/100, CLASSE PN-16, DE=355MM. FORNECIMENTO</t>
  </si>
  <si>
    <t>/100, CLASSE PN-16, DE=400MM. FORNECIMENTO</t>
  </si>
  <si>
    <t>/100, CLASSE PN-16, DE=450MM. FORNECIMENTO</t>
  </si>
  <si>
    <t>/100, CLASSE PN-16, DE=500MM. FORNECIMENTO</t>
  </si>
  <si>
    <t>/100, CLASSE PN-16, DE=560MM. FORNECIMENTO</t>
  </si>
  <si>
    <t>LUVA DE ELETROFUSAO DE POLIETILENO DE ALTA DENSIDADE (PEAD),</t>
  </si>
  <si>
    <t>RESINA PE80/100, PARA DE=20MM. FORNECIMENTO</t>
  </si>
  <si>
    <t>RESINA PE80/100, PARA DE=25MM. FORNECIMENTO</t>
  </si>
  <si>
    <t>RESINA PE80/100, PARA DE=32MM. FORNECIMENTO</t>
  </si>
  <si>
    <t>RESINA PE80/100, PARA DE=40MM. FORNECIMENTO</t>
  </si>
  <si>
    <t>RESINA PE80/100, PARA DE=50MM. FORNECIMENTO</t>
  </si>
  <si>
    <t>RESINA PE80/100, PARA DE=75MM. FORNECIMENTO</t>
  </si>
  <si>
    <t>RESINA PE80/100, PARA DE=90MM. FORNECIMENTO</t>
  </si>
  <si>
    <t>RESINA PE80/100, PARA DE=110MM. FORNECIMENTO</t>
  </si>
  <si>
    <t>RESINA PE80/100, PARA DE=125MM. FORNECIMENTO</t>
  </si>
  <si>
    <t>RESINA PE80/100, PARA DE=140MM. FORNECIMENTO</t>
  </si>
  <si>
    <t>RESINA PE80/100, PARA DE=160MM. FORNECIMENTO</t>
  </si>
  <si>
    <t>RESINA PE80/100, PARA DE=180MM. FORNECIMENTO</t>
  </si>
  <si>
    <t>RESINA PE80/100, PARA DE=200MM. FORNECIMENTO</t>
  </si>
  <si>
    <t>RESINA PE80/100, PARA DE=225MM. FORNECIMENTO</t>
  </si>
  <si>
    <t>RESINA PE80/100, PARA DE=250MM. FORNECIMENTO</t>
  </si>
  <si>
    <t>RESINA PE80/100, PARA DE=280MM. FORNECIMENTO</t>
  </si>
  <si>
    <t>RESINA PE80/100, PARA DE=315MM. FORNECIMENTO</t>
  </si>
  <si>
    <t>RESINA PE80/100, PARA DE=355MM. FORNECIMENTO</t>
  </si>
  <si>
    <t>RESINA PE80/100, PARA DE=400MM. FORNECIMENTO</t>
  </si>
  <si>
    <t>TUBO DE CONCRETO ARMADO, CLASSE PA-1,PARA GALERIAS DE AGUAS</t>
  </si>
  <si>
    <t>PLUVIAIS,COM DIAMETRO DE  300MM,JUNTA DE ARGAMASSA. FORNECIM</t>
  </si>
  <si>
    <t>PLUVIAIS,COM DIAMETRO DE  400MM,JUNTA DE ARGAMASSA. FORNECIM</t>
  </si>
  <si>
    <t>PLUVIAIS,COM DIAMETRO DE  500MM,JUNTA DE ARGAMASSA. FORNECIM</t>
  </si>
  <si>
    <t>PLUVIAIS,COM DIAMETRO DE  600MM,JUNTA DE ARGAMASSA. FORNECIM</t>
  </si>
  <si>
    <t>PLUVIAIS,COM DIAMETRO DE  700MM,JUNTA DE ARGAMASSA. FORNECIM</t>
  </si>
  <si>
    <t>PLUVIAIS,COM DIAMETRO DE  800MM,JUNTA DE ARGAMASSA. FORNECIM</t>
  </si>
  <si>
    <t>PLUVIAIS,COM DIAMETRO DE  900MM,JUNTA DE ARGAMASSA. FORNECIM</t>
  </si>
  <si>
    <t>PLUVIAIS,COM DIAMETRO DE 1000MM,JUNTA DE ARGAMASSA. FORNECIM</t>
  </si>
  <si>
    <t>PLUVIAIS,COM DIAMETRO DE 1200MM,JUNTA DE ARGAMASSA. FORNECIM</t>
  </si>
  <si>
    <t>PLUVIAIS,COM DIAMETRO DE 1500MM,JUNTA DE ARGAMASSA. FORNECIM</t>
  </si>
  <si>
    <t>TUBO DE CONCRETO ARMADO, CLASSE PA-2,PARA GALERIAS DE AGUAS</t>
  </si>
  <si>
    <t>TUBO DE CONCRETO ARMADO, CLASSE PA-3,PARA GALERIAS DE AGUAS</t>
  </si>
  <si>
    <t>TUBO DE CONCRETO ARMADO, CLASSE PA-4,PARA GALERIAS DE AGUAS</t>
  </si>
  <si>
    <t>PLUVIAIS, COM DIAMETRO DE 300MM, JUNTA DE ARGAMASSA. FORNECI</t>
  </si>
  <si>
    <t>PLUVIAIS,COM DIAMETRO DE 400MM,JUNTA DE ARGAMASSA. FORNECIME</t>
  </si>
  <si>
    <t>PLUVIAIS,COM DIAMETRO DE 700MM,JUNTA DE ARGAMASSA.FORNECIMEN</t>
  </si>
  <si>
    <t>TUBO PVC-PBA,CLASSE 15(EB-183),PARA ADUCAO E DISTRIBUICAO DE</t>
  </si>
  <si>
    <t xml:space="preserve"> AGUAS,COM DIAMETRO NOMINAL DE 50MM, INCLUSIVE ANEL DE BORRA</t>
  </si>
  <si>
    <t>CHA. FORNECIMENTO</t>
  </si>
  <si>
    <t xml:space="preserve"> AGUAS,COM DIAMETRO NOMINAL DE 75MM, INCLUSIVE ANEL DE BORRA</t>
  </si>
  <si>
    <t xml:space="preserve"> AGUAS,COM DIAMETRO NOMINAL DE 100MM,INCLUSIVE ANEL DE BORRA</t>
  </si>
  <si>
    <t>TUBO PVC-PBA,CLASSE 20(EB-183),PARA ADUCAO E DISTRIBUICAO DE</t>
  </si>
  <si>
    <t xml:space="preserve"> AGUAS,COM DIAMETRO NOMINAL DE  50MM,INCLUSIVE ANEL DE BORRA</t>
  </si>
  <si>
    <t xml:space="preserve"> AGUAS,COM DIAMETRO NOMINAL DE  75MM,INCLUSIVE ANEL DE BORRA</t>
  </si>
  <si>
    <t>CHA, FORNECIMENTO</t>
  </si>
  <si>
    <t>NOMINAL DE 50MM, INCLUSIVE ANEL DE BORRACHA. FORNECIMENTO</t>
  </si>
  <si>
    <t>COLAR DE TOMADA DE PVC COM TRAVAS, SAIDA ROSQUEADA DE 3/4",</t>
  </si>
  <si>
    <t>PARA DISTRIBUIDOR PBA COM DN=50MM.FORNECIMENTO</t>
  </si>
  <si>
    <t>PARA DISTRIBUIDOR PBA COM DN=75MM.FORNECIMENTO</t>
  </si>
  <si>
    <t>TUBO PVC-DEFOFO(EB-1208),PARA ADUCAO E DISTRIBUICAO DE AGUAS</t>
  </si>
  <si>
    <t>,COM DIAMETRO NOMINAL DE 100MM, INCLUSIVE ANEL DE BORRACHA.</t>
  </si>
  <si>
    <t>,COM DIAMETRO NOMINAL DE 150MM, INCLUSIVE ANEL DE BORRACHA.</t>
  </si>
  <si>
    <t>,COM DIAMETRO NOMINAL DE 200MM, INCLUSIVE ANEL DE BORRACHA.</t>
  </si>
  <si>
    <t>,COM DIAMETRO NOMINAL DE 250MM, INCLUSIVE ANEL DE BORRACHA.</t>
  </si>
  <si>
    <t>,COM DIAMETRO NOMINAL DE 300MM, INCLUSIVE ANEL DE BORRACHA.</t>
  </si>
  <si>
    <t>,COM DIAMETRO NOMINAL DE 400MM, INCLUSIVE ANEL DE BORRACHA.</t>
  </si>
  <si>
    <t>,COM DIAMETRO NOMINAL DE 500MM, INCLUSIVE ANEL DE BORRACHA.</t>
  </si>
  <si>
    <t>TUBO DE PVC RIGIDO,ROSQUEAVEL,PARA AGUA FRIA,COM DIAMETRO DE</t>
  </si>
  <si>
    <t xml:space="preserve"> 1/2".FORNECIMENTO</t>
  </si>
  <si>
    <t xml:space="preserve"> 3/4".FORNECIMENTO</t>
  </si>
  <si>
    <t xml:space="preserve"> 1".FORNECIMENTO</t>
  </si>
  <si>
    <t xml:space="preserve"> 1.1/2".FORNECIMENTO</t>
  </si>
  <si>
    <t>TUBO DE PVC RIGIDO ROSQUEAVEL,PARA AGUA FRIA,COM DIAMETRO DE</t>
  </si>
  <si>
    <t xml:space="preserve"> 2".FORNECIMENTO</t>
  </si>
  <si>
    <t xml:space="preserve"> 3".FORNECIMENTO</t>
  </si>
  <si>
    <t xml:space="preserve"> 4".FORNECIMENTO</t>
  </si>
  <si>
    <t>TUBO DE PVC RIGIDO SOLDAVEL,PARA AGUA FRIA, COM DIAMETRO DE</t>
  </si>
  <si>
    <t>20MM.FORNECIMENTO</t>
  </si>
  <si>
    <t>25MM.FORNECIMENTO</t>
  </si>
  <si>
    <t>32MM.FORNECIMENTO</t>
  </si>
  <si>
    <t>40MM.FORNECIMENTO</t>
  </si>
  <si>
    <t>50MM.FORNECIMENTO</t>
  </si>
  <si>
    <t>60MM.FORNECIMENTO</t>
  </si>
  <si>
    <t>75MM.FORNECIMENTO</t>
  </si>
  <si>
    <t>85MM.FORNECIMENTO</t>
  </si>
  <si>
    <t>110MM.FORNECIMENTO</t>
  </si>
  <si>
    <t>NOMINAL DE 100MM. FORNECIMENTO</t>
  </si>
  <si>
    <t>SELIM ELASTICO DE PVC PARA LIGACAO PREDIAL DE REDE DE ESGOTO</t>
  </si>
  <si>
    <t>TUBO FLEXIVEL ESTRUTURADO DE PVC PARA AGUAS PLUVIAIS,INCLUSI</t>
  </si>
  <si>
    <t>VE JUNTAS,COM DIAMETRO DE 300MM. FORNECIMENTO</t>
  </si>
  <si>
    <t>TUBO FLEXIVEL ESTRUTURADO DE PVC,PARA AGUAS PLUVIAIS,INCLUSI</t>
  </si>
  <si>
    <t>VE JUNTAS,COM DIAMETRO DE 400MM. FORNECIMENTO</t>
  </si>
  <si>
    <t>VE JUNTAS,COM DIAMETRO DE 500MM. FORNECIMENTO</t>
  </si>
  <si>
    <t>VE JUNTAS,COM DIAMETRO DE 600MM. FORNECIMENTO</t>
  </si>
  <si>
    <t>VE JUNTAS,COM DIAMETRO DE 700MM. FORNECIMENTO</t>
  </si>
  <si>
    <t>VE JUNTAS,COM DIAMETRO DE 800MM. FORNECIMENTO</t>
  </si>
  <si>
    <t>VE JUNTAS,COM DIAMETRO DE 900MM. FORNECIMENTO</t>
  </si>
  <si>
    <t>VE JUNTAS,COM DIAMETRO DE 1000MM. FORNECIMENTO</t>
  </si>
  <si>
    <t>VE JUNTAS,COM DIAMETRO DE 1100MM. FORNECIMENTO</t>
  </si>
  <si>
    <t>VE JUNTAS,COM DIAMETRO DE 1200MM. FORNECIMENTO</t>
  </si>
  <si>
    <t>VE JUNTAS,COM DIAMETRO DE 1500MM. FORNECIMENTO</t>
  </si>
  <si>
    <t>VE JUNTAS,COM DIAMETRO DE 1800MM. FORNECIMENTO</t>
  </si>
  <si>
    <t>VE JUNTAS,COM DIAMETRO DE 2000MM. FORNECIMENTO</t>
  </si>
  <si>
    <t>VE JUNTAS,COM DIAMETRO DE 2500MM. FORNECIMENTO</t>
  </si>
  <si>
    <t>VE JUNTAS,COM DIAMETRO DE 3000MM. FORNECIMENTO</t>
  </si>
  <si>
    <t>CURVA DE 45° DE PVC-PBA,COM BOLSA DE JUNTA ELASTICA,DIAMETRO</t>
  </si>
  <si>
    <t xml:space="preserve"> NOMINAL 50MM. FORNECIMENTO</t>
  </si>
  <si>
    <t xml:space="preserve"> NOMINAL 75MM. FORNECIMENTO</t>
  </si>
  <si>
    <t xml:space="preserve"> NOMINAL 100MM. FORNECIMENTO</t>
  </si>
  <si>
    <t>TE DE PVC-PBA,COM TRES BOLSAS DE JUNTA ELASTICA, DIAMETRO NO</t>
  </si>
  <si>
    <t>MINAL DE 50MM. FORNECIMENTO</t>
  </si>
  <si>
    <t>MINAL DE 75MM. FORNECIMENTO</t>
  </si>
  <si>
    <t>MINAL DE 100MM. FORNECIMENTO</t>
  </si>
  <si>
    <t>TUBO CERAMICO,PARA JUNTA NAO ELASTICA(EB-5),PARA ESGOTO SANI</t>
  </si>
  <si>
    <t>TARIO,COM DIAMETRO DE 100MM. FORNECIMENTO</t>
  </si>
  <si>
    <t>TARIO,COM DIAMETRO DE 150MM. FORNECIMENTO</t>
  </si>
  <si>
    <t>TARIO,COM DIAMETRO DE 200MM. FORNECIMENTO</t>
  </si>
  <si>
    <t>TARIO,COM DIAMETRO DE 250MM. FORNECIMENTO</t>
  </si>
  <si>
    <t>TARIO,COM DIAMETRO DE 300MM. FORNECIMENTO</t>
  </si>
  <si>
    <t>MONTAGEM,SEM FORNECIMENTO,DE CONJUNTO MOTO-BOMBA COM POTENCI</t>
  </si>
  <si>
    <t>A ATE 5CV,COMPREENDENDO TODOS OS SERVICOS DE MANUSEIO,ALINHA</t>
  </si>
  <si>
    <t>MENTO,FIXACAO E LIGACOES,INCLUSIVE FORNECIMENTO DE CHUMBADOR</t>
  </si>
  <si>
    <t>ES E CONECTORES ELETRICOS</t>
  </si>
  <si>
    <t>A ACIMA DE 5CV,ATE 15CV,COMPREENDENDO TODOS OS SERVICOS DE M</t>
  </si>
  <si>
    <t>ANUSEIO,ALINHAMENTO,FIXACAO E LIGACOES,INCLUSIVE FORNECIMENT</t>
  </si>
  <si>
    <t>O DE CHUMBADORES E CONECTORES ELETRICOS</t>
  </si>
  <si>
    <t>A ACIMA DE 15CV,ATE 40CV,COMPREENDENDO TODOS OS SERVICOS DE</t>
  </si>
  <si>
    <t>MANUSEIO,ALINHAMENTO,FIXACAO E LIGACOES,INCLUSIVE FORNECIMEN</t>
  </si>
  <si>
    <t>TO DE CHUMBADORES E CONECTORES ELETRICOS</t>
  </si>
  <si>
    <t>A ACIMA DE 40CV,ATE 100CV,COMPREENDENDO TODOS OS SERVICOS DE</t>
  </si>
  <si>
    <t xml:space="preserve"> MANUSEIO,ALINHAMENTO,FIXACAO ELIGACOES,INCLUSIVE FORNECIMEN</t>
  </si>
  <si>
    <t>A ACIMA DE 100CV,ATE 400CV, COMPREENDENDO TODOS OS SERVICOS</t>
  </si>
  <si>
    <t>DE MANUSEIO,ALINHAMENTO,FIXACAO E LIGACOES,INCLUSIVE FORNECI</t>
  </si>
  <si>
    <t>MENTO DE CHUMBADORES E CONECTORES ELETRICOS</t>
  </si>
  <si>
    <t>A ACIMA DE 400CV,ATE 1000CV,COMPREENDENDO TODOS OS SERVICOS</t>
  </si>
  <si>
    <t>MONTAGEM,SEM FORNECIMENTO,DE PAINEL DE PARTIDA PARA CONJUNTO</t>
  </si>
  <si>
    <t xml:space="preserve"> ATE 5CV,INCLUSIVE FORNECIMENTO DE MATERIAIS PARA FIXACAO E</t>
  </si>
  <si>
    <t>LIGACAO</t>
  </si>
  <si>
    <t xml:space="preserve"> ACIMA DE 5CV,ATE 15CV, INCLUSIVE FORNECIMENTO DE MATERIAIS</t>
  </si>
  <si>
    <t>PARA FIXACAO E LIGACAO</t>
  </si>
  <si>
    <t xml:space="preserve"> ACIMA DE 15CV,ATE 40CV,INCLUSIVE FORNECIMENTO DE MATERIAIS</t>
  </si>
  <si>
    <t xml:space="preserve"> ACIMA DE 40CV,ATE 100CV,INCLUSIVE FORNECIMENTO DE MATERIAIS</t>
  </si>
  <si>
    <t xml:space="preserve"> PARA FIXACAO E LIGACAO</t>
  </si>
  <si>
    <t xml:space="preserve"> ACIMA DE 100CV, ATE 400CV, INCLUSIVE FORNECIMENTO DE MATERI</t>
  </si>
  <si>
    <t>AIS PARA FIXACAO E LIGACAO</t>
  </si>
  <si>
    <t xml:space="preserve"> ACIMA 400CV,ATE 1000CV,INCLUSIVE FORNECIMENTO DE MATERIAIS</t>
  </si>
  <si>
    <t>MONTAGEM,SEM FORNECIMENTO,DE CONJUNTO DE RECALQUE DE AGUA,SU</t>
  </si>
  <si>
    <t>BTERRANEO(PADRAO CEDAE),COMPREENDENDO OS SERVICOS DE MANUSEI</t>
  </si>
  <si>
    <t>O,COLOCACAO NA VALA,ALINHAMENTO E LIGACOES DO CONJUNTO HIDRA</t>
  </si>
  <si>
    <t>ULICO,INSTALACAO DO PAINEL DE COMANDO EM POSTE E RESPECTIVAS</t>
  </si>
  <si>
    <t xml:space="preserve"> LIGACOES</t>
  </si>
  <si>
    <t>CARVAO ANTRACITOSO PARA FILTROS DE TRATAMENTO DE AGUA COM T.</t>
  </si>
  <si>
    <t>E. 0,9MM A 1MM, C.U. 1,7MM. FORNECIMENTO</t>
  </si>
  <si>
    <t>AREIA PARA FILTROS DE TRATAMENTO DE AGUA, COM GRANULOMETRIA</t>
  </si>
  <si>
    <t>DE 12 A 40(1,68 A 0,42)MM. FORNECIMENTO</t>
  </si>
  <si>
    <t>SEIXOS ROLADOS PARA FILTROS DE TRATAMENTO DE AGUA,DE 1.1/2"</t>
  </si>
  <si>
    <t>A 3/4" (38,1 A 19,1)MM. FORNECIMENTO</t>
  </si>
  <si>
    <t>SEIXOS ROLADOS PARA FILTROS DE TRATAMENTO DE AGUA,DE 3/4" A</t>
  </si>
  <si>
    <t>3/8" (19,1 A 9,5)MM.FORNECIMENTO</t>
  </si>
  <si>
    <t>SEIXOS ROLADOS PARA FILTROS DE TRATAMENTO DE AGUA,DE 3/8" A</t>
  </si>
  <si>
    <t>1/4" (9,5 A 6,4)MM. FORNECIMENTO</t>
  </si>
  <si>
    <t>SEIXOS ROLADOS PARA FILTROS DE TRATAMENTO DE AGUA,DE 1/4" A</t>
  </si>
  <si>
    <t>1/8" (6,4 A 3,2)MM.FORNECIMENTO</t>
  </si>
  <si>
    <t>ARGAMASSA DE CIMENTO E PO-DE-PEDRA,NO TRACO 1:3,PREPARO MANU</t>
  </si>
  <si>
    <t>ARGAMASSA DE CIMENTO E PO-DE-PEDRA,NO TRACO 1:4,PREPARO MANU</t>
  </si>
  <si>
    <t>ARGAMASSA DE CIMENTO,CAL E AREIA FINA,NO TRACO 1:3:5,PREPARO</t>
  </si>
  <si>
    <t xml:space="preserve"> MANUAL</t>
  </si>
  <si>
    <t>ARGAMASSA DE CIMENTO,CAL E AREIA FINA,NO TRACO 1:3:8,PREPARO</t>
  </si>
  <si>
    <t>ARGAMASSA DE CIMENTO BRANCO,CAL E PO-DE-MARMORE,NO TRACO 1:1</t>
  </si>
  <si>
    <t>:3,PREPARO MANUAL</t>
  </si>
  <si>
    <t>ARGAMASSA DE CIMENTO,SAIBRO E AREIA,NO TRACO 1:2:2,PREPARO</t>
  </si>
  <si>
    <t>MANUAL</t>
  </si>
  <si>
    <t>ARGAMASSA DE CIMENTO,SAIBRO E AREIA,NO TRACO 1:2:3,PREPARO</t>
  </si>
  <si>
    <t>ARGAMASSA DE CIMENTO,SAIBRO E AREIA,NO TRACO 1:3:3,PREPARO</t>
  </si>
  <si>
    <t>ARGAMASSA DE CIMENTO,SAIBRO E AREIA,NO TRACO 1:3:5,PREPARO</t>
  </si>
  <si>
    <t>ARGAMASSA DE CIMENTO,CAL,SAIBRO E AREIA,NO TRACO 1:2:4:4,</t>
  </si>
  <si>
    <t>PREPARO MANUAL</t>
  </si>
  <si>
    <t>ARGAMASSA DE CIMENTO E AREOLA PARA EMBOCO,NO TRACO 1:2,PREPA</t>
  </si>
  <si>
    <t>RO MANUAL</t>
  </si>
  <si>
    <t>ARGAMASSA DE CIMENTO E AREOLA PARA EMBOCO,NO TRACO 1:4,PREPA</t>
  </si>
  <si>
    <t>ARGAMASSA DE CIMENTO E AREOLA PARA EMBOCO,NO TRACO 1:6,PREPA</t>
  </si>
  <si>
    <t>ARGAMASSA DE CIMENTO,AREIA E VERMICULITA NO TRACO 1:2:5,</t>
  </si>
  <si>
    <t>ARGAMASSA DE CIMENTO E PO-DE-PEDRA,NO TRACO 1:3,PREPARO MECA</t>
  </si>
  <si>
    <t>NICO</t>
  </si>
  <si>
    <t>ARGAMASSA DE CIMENTO E PO-DE-PEDRA,NO TRACO 1:4,PREPARO MECA</t>
  </si>
  <si>
    <t xml:space="preserve"> MECANICO</t>
  </si>
  <si>
    <t>:3,PREPARO MECANICO</t>
  </si>
  <si>
    <t>ARGAMASSA DE CIMENTO,CAL HIDRATADA ADITIVADA E AREIA,NO TRAC</t>
  </si>
  <si>
    <t>O 1:1:10</t>
  </si>
  <si>
    <t>O 1:1:8</t>
  </si>
  <si>
    <t>O 1:1:12</t>
  </si>
  <si>
    <t>MECANICO</t>
  </si>
  <si>
    <t>ARGAMASSA DE CIMENTO,CAL,SAIBRO E AREIA,NO TRACO 1:2:4:4,PRE</t>
  </si>
  <si>
    <t>PARO MECANICO</t>
  </si>
  <si>
    <t>RO MECANICO</t>
  </si>
  <si>
    <t>ENCHIMENTO DE AREIA,INCLUSIVE FORNECIMENTO DESTA,POR MEIO DE</t>
  </si>
  <si>
    <t xml:space="preserve"> BOMBA</t>
  </si>
  <si>
    <t>ERIAIS</t>
  </si>
  <si>
    <t>INJECAO PARA TRATAMENTO DE SOLO DE FUNDACAO COM RESINA EPOXI</t>
  </si>
  <si>
    <t>CA OU OUTROS MATERIAIS QUIMICOS,EXCLUSIVE O FORNECIMENTO DOS</t>
  </si>
  <si>
    <t xml:space="preserve"> MESMOS.CUSTO POR KG DE MATERIAL OU MISTURA</t>
  </si>
  <si>
    <t>APLICACAO DE RESINA EPOXICA EM COLAGEM DE PECAS DE CONCRETO,</t>
  </si>
  <si>
    <t>INCLUSIVE PREPARO DO LOCAL E EXCLUSIVE FORNECIMENTO DA RESIN</t>
  </si>
  <si>
    <t>A.CUSTO POR KG DE RESINA UTILIZADA</t>
  </si>
  <si>
    <t>INJECAO DE RESINA EPOXICA EM FISSURAS DE CONCRETO ESTRUTURAL</t>
  </si>
  <si>
    <t>,INCLUSIVE PREPARO DO LOCAL,PERFURACAO E VEDACAO E O FORNECI</t>
  </si>
  <si>
    <t>MENTO DOS MATERIAIS A INJETAR</t>
  </si>
  <si>
    <t>INCLUSIVE PREPARO DO LOCAL E FORNECIMENTO DE MATERIAL.CUSTO</t>
  </si>
  <si>
    <t>POR KG DE RESINA UTILIZADA</t>
  </si>
  <si>
    <t>ARGAMASSA DE CIMENTO E AREIA,NO TRACO 1:3,COM ADICAO DE ADES</t>
  </si>
  <si>
    <t>IVO A BASE DE RESINA SINTETICA DE ALTA ADERENCIA</t>
  </si>
  <si>
    <t>ARGAMASSA DE CIMENTO E AREIA NO TRACO 1:2 COM ADICAO DE ADES</t>
  </si>
  <si>
    <t>IVO A BASE DE RESINA ACRILICA</t>
  </si>
  <si>
    <t>BASE DE MACADAME SIMPLES,MEDIDA EM VOLUME DEPOIS DE COMPRIMI</t>
  </si>
  <si>
    <t>DO O MACADAME</t>
  </si>
  <si>
    <t>BASE DE BRITA GRADUADA,INCLUSIVE FORNECIMENTO DOS MATERIAIS,</t>
  </si>
  <si>
    <t>MEDIDA APOS A COMPACTACAO</t>
  </si>
  <si>
    <t>BASE DE BRITA GRADUADA,COM ADICAO DE 3% DE CIMENTO,UTILIZAND</t>
  </si>
  <si>
    <t>O DISTRIBUIDORA DE AGREGADOS,MEDIDA APOS A COMPACTACAO,INCLU</t>
  </si>
  <si>
    <t>SIVE FORNECIMENTO DOS MATERIAS</t>
  </si>
  <si>
    <t>SUB-BASE DE PO-DE-PEDRA,INCLUSIVE ESPALHAMENTO,IRRIGACAO,COM</t>
  </si>
  <si>
    <t>PACTACAO E FORNECIMENTO DO MATERIAL</t>
  </si>
  <si>
    <t>BASE DE BRITA CORRIDA,INCLUSIVE FORNECIMENTO DOS MATERIAIS,M</t>
  </si>
  <si>
    <t>EDIDA APOS A COMPACTACAO</t>
  </si>
  <si>
    <t>SUB-BASE DE BRITA CORRIDA,INCLUSIVE FORNECIMENTO DOS MATERIA</t>
  </si>
  <si>
    <t>IS,MEDIDA APOS A COMPACTACAO</t>
  </si>
  <si>
    <t>BASE DE MACADAME HIDRAULICO,DE ACORDO COM AS "INSTRUCOES PAR</t>
  </si>
  <si>
    <t>A EXECUCAO",DO DER-RJ.O CUSTO INDENIZA AS OPERACOES DE EXECU</t>
  </si>
  <si>
    <t>CAO,INCLUSIVE FORNECIMENTO DOS MATERIAIS EMPREGADOS(BRITA,PO</t>
  </si>
  <si>
    <t>-DE-PEDRA E AGUA) E SE APLICA AO VOLUME EXECUTADO,MEDIDO APO</t>
  </si>
  <si>
    <t>S COMPACTACAO</t>
  </si>
  <si>
    <t>BASE OU SUB-BASE ESTABILIZADA GRANULOMETRICAMENTE,COM MISTUR</t>
  </si>
  <si>
    <t>A DE 2 OU MAIS MATERIAIS,DE ACORDO COM AS "INSTRUCOES PARA E</t>
  </si>
  <si>
    <t>XECUCAO",DO DER-RJ,EXCLUSIVE ESCAVACAO E TRANSPORTE DOS MATE</t>
  </si>
  <si>
    <t>RIAIS,INCLUSIVE O TRANSPORTE DA AGUA</t>
  </si>
  <si>
    <t>BASE OU SUB-BASE ESTABILIZADA SEM MISTURA DE MATERIAIS,DE AC</t>
  </si>
  <si>
    <t>ORDO COM AS "INSTRUCOES PARA EXECUCAO",DO DER-RJ,EXCLUSIVE E</t>
  </si>
  <si>
    <t>SCAVACAO E TRANSPORTE DOS MATERIAIS,INCLUSIVE O TRANSPORTE D</t>
  </si>
  <si>
    <t>E AGUA</t>
  </si>
  <si>
    <t>SUB-BASE ESTABILIZADA EM ARGILA,SEM MISTURA DOS MATERIAIS,CO</t>
  </si>
  <si>
    <t>BASE DE AGREGADO SIDERURGICO(ESCORIA DE ACIARIA),INCLUSIVE F</t>
  </si>
  <si>
    <t>ORNECIMENTO DOS MATERIAIS,MEDIDA APOS A COMPACTACAO</t>
  </si>
  <si>
    <t>BASE OU SUB-BASE ESTABILIZADA DE AGREGADO SIDERURGICO(ESCORI</t>
  </si>
  <si>
    <t>A DE ACIARIA),MISTURA EM USINA,INCLUSIVE FORNECIMENTO DOS MA</t>
  </si>
  <si>
    <t>TERIAIS,EXCLUSIVE TRANSPORTE DA MISTURA,MEDIDA APOS A COMPAC</t>
  </si>
  <si>
    <t>TACAO</t>
  </si>
  <si>
    <t>BASE DE AGREGADOS RECICLADOS DE RESIDUOS DE CONSTRUCAO CIVIL</t>
  </si>
  <si>
    <t>,INCLUSIVE FORNECIMENTO DOS MATERIAIS,MEDIDA APOS A COMPACTA</t>
  </si>
  <si>
    <t>SUB-BASE E REFORCO DE AGREGADOS RECICLADOS,DE RESIDUOS DA CO</t>
  </si>
  <si>
    <t>NSTRUCAO CIVIL,INCLUSIVE FORNECIMENTO DOS MATERIAIS,MEDIDO A</t>
  </si>
  <si>
    <t>POS A COMPACTACAO</t>
  </si>
  <si>
    <t>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</si>
  <si>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</si>
  <si>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</si>
  <si>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</si>
  <si>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MATERIAIS</t>
  </si>
  <si>
    <t>BASE DE SOLO-CIMENTO,COM OS MATERIAIS MISTURADOS NA USINA.O</t>
  </si>
  <si>
    <t>CUSTO INDENIZA AS OPERACOES DE EXECUCAO NA USINA E NA PISTA,</t>
  </si>
  <si>
    <t>EXCLUSIVE O TRANSPORTE DO MATERIAL DA USINA PARA A PISTA</t>
  </si>
  <si>
    <t>BASE DE SOLO ESTABILIZADO(SOLO+BRITA),COM OS MATERIAIS MISTU</t>
  </si>
  <si>
    <t>RADOS NA USINA.O CUSTO INDENIZA A EXECUCAO NA USINA E NA PIS</t>
  </si>
  <si>
    <t>TA,E SE APLICA AO VOLUME MEDIDO APOS A COMPACTACAO,INCLUSIVE</t>
  </si>
  <si>
    <t xml:space="preserve"> TRANSPORTE DE AGUA, EXCLUSIVE ESCAVACAO, CARGA E TRANSPORTE</t>
  </si>
  <si>
    <t xml:space="preserve"> DOS SOLOS UTILIZADOS E BRITA</t>
  </si>
  <si>
    <t>BASE OU SUB-BASE DE SOLO-CAL,COM MISTURA EM USINA,EXCLUSIVE</t>
  </si>
  <si>
    <t>ESCAVACAO,TRANSPORTE DO SOLO E TRANSPORTE DA MISTURA,MAS INC</t>
  </si>
  <si>
    <t>LUINDO O FORNECIMENTO DA CAL,MEDIDO APOS A COMPACTACAO</t>
  </si>
  <si>
    <t>BASE DE MACADAME CIMENTADO DE MISTURA PREVIA(CONCRETO MAGRO)</t>
  </si>
  <si>
    <t>,TRACO 1:15,DE ACORDO COM AS "INSTRUCOES PARA EXECUCAO",DO D</t>
  </si>
  <si>
    <t>ER-RJ,INCLUSIVE TRANSPORTE PARA PISTA</t>
  </si>
  <si>
    <t>,TRACO 1:19,DE ACORDO COM AS "INSTRUCOES PARA EXECUCAO",DO D</t>
  </si>
  <si>
    <t>,TRACO 1:24,DE ACORDO COM AS "INSTRUCOES PARA EXECUCAO",DO D</t>
  </si>
  <si>
    <t>ARRANCAMENTO E REASSENTAMENTO DE PARALELEPIPEDOS COM LIMPEZA</t>
  </si>
  <si>
    <t xml:space="preserve"> DE BETUME ADERENTE SOBRE COLCHAO DE AREIA,INCLUSIVE FORNECI</t>
  </si>
  <si>
    <t>MENTO DA AREIA E REJUNTAMENTO COM BETUME E CASCALHINHO,EXCLU</t>
  </si>
  <si>
    <t>SIVE FORNECIMENTO DOS PARALELEPIPEDOS</t>
  </si>
  <si>
    <t xml:space="preserve"> DO BETUME ADERENTE SOBRE COLCHAO DE PO-DE-PEDRA,INCLUSIVE F</t>
  </si>
  <si>
    <t>ORNECIMENTO DO PO-DE-PEDRA E REJUNTAMENTO COM BETUME E CASCA</t>
  </si>
  <si>
    <t>LHINHO,EXCLUSIVE FORNECIMENTO DOS PARALELEPIPEDOS</t>
  </si>
  <si>
    <t>ASSENTAMENTO DE PARALELEPIPEDOS COM REAPROVEITAMENTO DOS PAR</t>
  </si>
  <si>
    <t>ALELEPIPEDOS E FORNECIMENTO DE PO-DE-PEDRA,E REJUNTAMENTO CO</t>
  </si>
  <si>
    <t>M BETUME E CASCALHINHO</t>
  </si>
  <si>
    <t>ALELEPIPEDOS E FORNECIMENTO DE AREIA,E REJUNTAMENTO COM BETU</t>
  </si>
  <si>
    <t>ME E CASCALHINHO</t>
  </si>
  <si>
    <t>REJUNTAMENTO DE PAVIMENTACAO DE PARALELEPIPEDOS COM AREIA,IN</t>
  </si>
  <si>
    <t>CLUSIVE FORNECIMENTO DO MATERIAL</t>
  </si>
  <si>
    <t>REJUNTAMENTO DE PAVIMENTACAO DE PARALELEPIPEDOS COM BETUME E</t>
  </si>
  <si>
    <t xml:space="preserve"> CASCALHINHO,EXCLUSIVE O FORNECIMENTO DO BETUME</t>
  </si>
  <si>
    <t xml:space="preserve"> CASCALHINHO,COM FORNECIMENTO DE TODOS OS MATERIAIS</t>
  </si>
  <si>
    <t>REJUNTAMENTO DE ARTEFATO DE CONCRETO,COM ARGAMASSA DE CIMENT</t>
  </si>
  <si>
    <t>O E AREIA NO TRACO 1:3,COM FORNECIMENTO DE TODOS OS MATERIAI</t>
  </si>
  <si>
    <t xml:space="preserve"> DO BETUME ADERENTE SOBRE COLCHAO DE PO-DE-PEDRA, INCLUSIVE</t>
  </si>
  <si>
    <t>FORNECIMENTO DO PO-DE-PEDRA E REJUNTAMENTO COM ARGAMASSA DE</t>
  </si>
  <si>
    <t>CIMENTO E AREIA,NO TRACO 1:3,EXCLUSIVE FORNECIMENTO DOS PARA</t>
  </si>
  <si>
    <t>LELEPIPEDOS</t>
  </si>
  <si>
    <t>ASSENTAMENTO DE PARALELEPIPEDOS COM REAPROVEITAMENTO DOS MES</t>
  </si>
  <si>
    <t>MOS E FORNECIMENTO DE PO-DE-PEDRA,E REJUNTAMENTO COM ARGAMAS</t>
  </si>
  <si>
    <t>SA DE CIMENTO E AREIA,NO TRACO 1:3</t>
  </si>
  <si>
    <t xml:space="preserve"> FO BETUME ADERENTE SOBRE COLCHAO DE PO-DE-PEDRA,INCLUSIVE F</t>
  </si>
  <si>
    <t>ORNECIMENTO DO PO-DE-PEDRA,EXCLUSIVE REJUNTAMENTO E FORNECIM</t>
  </si>
  <si>
    <t>ENTO DOS PARALELEPIPEDOS</t>
  </si>
  <si>
    <t>MOS E FORNECIMENTO DO PO-DE-PEDRA,EXCLUSIVE REJUNTAMENTO</t>
  </si>
  <si>
    <t>PAVIMENTACAO COM PARALELEPIPEDOS SOBRE COLCHAO DE PO-DE-PEDR</t>
  </si>
  <si>
    <t>A E REJUNTAMENTO COM ARGAMASSA DE CIMENTO E AREIA, NO TRACO</t>
  </si>
  <si>
    <t>1:3,INCLUSIVE FORNECIMENTO DE TODOS OS MATERIAIS</t>
  </si>
  <si>
    <t>A E REJUNTAMENTO COM BETUME E CASCALHINHO,INCLUSIVE FORNECIM</t>
  </si>
  <si>
    <t>ENTO DE TODOS OS MATERIAIS</t>
  </si>
  <si>
    <t>PAVIMENTACAO COM PARALELEPIPEDOS SOBRE COLCHAO DE AREIA E RE</t>
  </si>
  <si>
    <t>JUNTAMENTO DO MESMO MATERIAL,INCLUSIVE FORNECIMENTO DE TODOS</t>
  </si>
  <si>
    <t>OS MATERIAIS</t>
  </si>
  <si>
    <t>A,BASE DE 10CM DE CONCRETO MAGRO FCK=10MPA E REJUNTAMENTO CO</t>
  </si>
  <si>
    <t>M BETUME E CASCALHINHO,INCLUSIVE O FORNECIMENTO DE TODOS OS</t>
  </si>
  <si>
    <t>SARJETA-GUIA DE PARALELEPIPEDOS(1 FIADA),ASSENTE SOBRE BASE</t>
  </si>
  <si>
    <t>DE CONCRETO FCK=10MPA,INCLUSIVE ESTA,REJUNTAMENTO DE ARGAMAS</t>
  </si>
  <si>
    <t>SA DE CIMENTO E AREIA(TRACO 1:3),PARA PAVIMENTACAO BETUMINOS</t>
  </si>
  <si>
    <t>SARJETA DE PARALELEPIPEDOS(3 FIADAS),ASSENTE SOBRE COLCHAO D</t>
  </si>
  <si>
    <t>E PO-DE-PEDRA,INCLUSIVE FORNECIMENTO DO PO-DE-PEDRA E BASE D</t>
  </si>
  <si>
    <t>E MACADAME HIDRAULICO,COM 15CM DE ESPESSURA E REJUNTAMENTO C</t>
  </si>
  <si>
    <t>OM BETUME E CASCALHINHO</t>
  </si>
  <si>
    <t>TRAVESSAO OU TENTO DE GRANITO,FORNECIMENTO E ASSENTAMENTO CO</t>
  </si>
  <si>
    <t>M REJUNTAMENTO DE ARGAMASSA DE CIMENTO E AREIA,NO TRACO 1:4</t>
  </si>
  <si>
    <t>MEIO-FIO EM GRANITO,COM SECAO DE(20X25)CM,FORMATO DE PARALEL</t>
  </si>
  <si>
    <t>OGRAMO COM ANGULO DE 83º,SUPERFICIES SEM POLIMENTO COM CHANF</t>
  </si>
  <si>
    <t>RO DE 1CM NA PARTE SUPERIOR,EM UMA DAS FACES,FORNECIMENTO E</t>
  </si>
  <si>
    <t>ASSENTAMENTO COM REJUNTAMENTO DE ARGAMASSA DE CIMENTO E AREI</t>
  </si>
  <si>
    <t>A NO TRACO 1:4</t>
  </si>
  <si>
    <t>MEIO-FIO RETO DE GRANITO,ALTURA DE 0,35CM,APICOADO COMUM,FOR</t>
  </si>
  <si>
    <t>NECIMENTO E ASSENTAMENTO COM REJUNTAMENTO DE ARGAMASSA DE CI</t>
  </si>
  <si>
    <t>MENTO E AREIA NO TRACO 1:4</t>
  </si>
  <si>
    <t>REVESTIMENTO DO TIPO "TRATAMENTO SUPERFICIAL BETUMINOSO SIMP</t>
  </si>
  <si>
    <t>LES",DE ACORDO COM AS "INSTRUCOES PARA EXECUCAO",DO DER-RJ,I</t>
  </si>
  <si>
    <t>NCLUSIVE TRANSPORTE DENTRO DO CANTEIRO</t>
  </si>
  <si>
    <t>REVESTIMENTO DO TIPO "TRATAMENTO SUPERFICIAL BETUMINOSO DUPL</t>
  </si>
  <si>
    <t>O" DE ACORDO COM AS "INSTRUCOES PARA EXECUCAO",DO DER-RJ,INC</t>
  </si>
  <si>
    <t>LUSIVE TRANSPORTE DENTRO DO CANTEIRO</t>
  </si>
  <si>
    <t>REVESTIMENTO DO TIPO "TRATAMENTO SUPERFICIAL BETUMINOSO TRIP</t>
  </si>
  <si>
    <t>LO",DE ACORDO COM AS "INSTRUCOES PARA EXECUCAO",DO DER-RJ,IN</t>
  </si>
  <si>
    <t>CLUSIVE TRANSPORTE DENTRO DO CANTEIRO</t>
  </si>
  <si>
    <t>MACADAME BETUMINOSO DE PENETRACAO DIRETA,COM CAPA SELANTE,DE</t>
  </si>
  <si>
    <t xml:space="preserve"> ACORDO COM AS "INSTRUCOES PARA EXECUCAO",DO DER-RJ.O CUSTO</t>
  </si>
  <si>
    <t>INDENIZA AS OPERACOES DE EXECUCAO,INCLUSIVE O FORNECIMENTO D</t>
  </si>
  <si>
    <t>OS MATERIAIS EMPREGADOS,MEDIDO O VOLUME APOS A COMPRESSAO</t>
  </si>
  <si>
    <t>PRE-MISTURA A FRIO,DE ACORDO COM AS "INSTRUCOES PARA EXECUCA</t>
  </si>
  <si>
    <t>O",DO DER-RJ.O CUSTO INDENIZA AS OPERACOES DE EXECUCAO,FORNE</t>
  </si>
  <si>
    <t>CIMENTO DOS MATERIAIS EMPREGADOS,E APLICA-SE AO VOLUME EXECU</t>
  </si>
  <si>
    <t>TADO,MEDIDO APOS A COMPRESSAO,EXCLUSIVE TRANSPORTE DA USINA</t>
  </si>
  <si>
    <t>PARA A PISTA</t>
  </si>
  <si>
    <t>CAPA SELANTE COMPREENDENDO APLICACAO DE ASFALTO NA PROPORCAO</t>
  </si>
  <si>
    <t xml:space="preserve"> DE 0,7 A 1,5L/M2,DISTRIBUICAO DE AGREGADO(5 A 15KG/M2)E COM</t>
  </si>
  <si>
    <t>PACTACAO COM ROLO LEVE</t>
  </si>
  <si>
    <t>REPOSICAO DE PAVIMENTACAO DE QUALQUER NATUREZA,EM CONCRETO A</t>
  </si>
  <si>
    <t>SFALTICO USINADO A QUENTE,SEM IMPRIMACAO OU PINTURA DE LIGAC</t>
  </si>
  <si>
    <t>AO,EXECUTADO EM LOGRADOURO PUBLICO,ONDE FORAM EXECUTADAS OBR</t>
  </si>
  <si>
    <t>AS POR COMPANHIAS CONCESSIONARIAS,EXCLUSIVE O TRANSPORTE DA</t>
  </si>
  <si>
    <t>USINA PARA A PISTA</t>
  </si>
  <si>
    <t>MICRORREVESTIMENTO ASFALTICO A FRIO,C/EMPREGO DE EMULSAO MOD</t>
  </si>
  <si>
    <t>IFICADA C/POLIMEROS,ADITIVO DE CONTROLE DE ROMPIMENTO,CONSUM</t>
  </si>
  <si>
    <t>O POR M2 ENTRE 10KG A 12KG,EM UMA UNICA CAMADA,C/EMPREGO DE</t>
  </si>
  <si>
    <t>FAIXA III OU IV DA ISSA,O CUSTO INCLUI TODOS OS MATERIAIS,EQ</t>
  </si>
  <si>
    <t>UIPAMENTOS,MAO-DE-OBRA E EXECUCAO.O MICRORREVESTIMENTO ASFAL</t>
  </si>
  <si>
    <t>TICO A FRIO DEVERA ATENDER AS ESPECIFICACOES DA ISSA OU DNIT</t>
  </si>
  <si>
    <t>SELAGEM DE TRINCA EM PAVIMENTO RIGIDO OU FLEXIVEL,INCLUSIVE</t>
  </si>
  <si>
    <t>FRESAGEM DA TRINCA,LIMPEZA COM JATO DE AR COMPRIMIDO E SELAG</t>
  </si>
  <si>
    <t>EM COM EMULSAO RR-1C</t>
  </si>
  <si>
    <t>MICRORREVESTIMENTO ASFALTICO A FRIO,COM EMULSAO MODIFICADA C</t>
  </si>
  <si>
    <t>OM POLIMERO (SBS) E FIBRAS,ESPESSURA DE 1CM,INCLUSIVE FORNEC</t>
  </si>
  <si>
    <t>IMENTO DE TODOS OS MATERIAIS,CONFORME "INSTRUCOES PARA EXECU</t>
  </si>
  <si>
    <t>CAO" DO DER-RJ</t>
  </si>
  <si>
    <t>REVESTIMENTO DE CONCRETO BETUMINOSO USINADO A QUENTE,COM 8CM</t>
  </si>
  <si>
    <t xml:space="preserve"> DE ESPESSURA,EXECUTADO EM 2 CAMADAS,SENDO A INFERIOR DE LIG</t>
  </si>
  <si>
    <t>ACAO("BINDER"),COM 4CM DE ESPESSURA E A SUPERIOR DE ROLAMENT</t>
  </si>
  <si>
    <t>O,DE ACORDO COM AS "INSTRUCOES PARA EXECUCAO",DO DER-RJ,EXCL</t>
  </si>
  <si>
    <t>USIVE TRANSPORTE DA USINA PARA A PISTA</t>
  </si>
  <si>
    <t>REVESTIMENTO DE CONCRETO BETUMINOSO USINADO A QUENTE,COM 10C</t>
  </si>
  <si>
    <t>M DE ESPESSURA,EXECUTADO EM 2 CAMADAS,SENDO A INFERIOR DE LI</t>
  </si>
  <si>
    <t>GACAO ("BINDER")COM 6CM DE ESPESSURA E A SUPERIOR DE ROLAMEN</t>
  </si>
  <si>
    <t>TO,DE ACORDO COM AS "INSTRUCOES PARA EXECUCAO",DO DER-RJ,EXC</t>
  </si>
  <si>
    <t>LUSIVE TRANSPORTE DA USINA PARA A PISTA</t>
  </si>
  <si>
    <t>REVESTIMENTO DE CONCRETO BETUMINOSO USINADO A QUENTE,UTILIZA</t>
  </si>
  <si>
    <t>NDO AGREGADO SIDERURGICO (ESCORIA DE ACIARIA),COM 10CM DE ES</t>
  </si>
  <si>
    <t>PESSURA,EXECUTADO EM 2 CAMADAS, SENDO A INFERIOR DE LIGACAO</t>
  </si>
  <si>
    <t>("BINDER") COM 6CM DE ESPESSURA E A SUPERIOR DE ROLAMENTO,DE</t>
  </si>
  <si>
    <t xml:space="preserve"> ACORDO COM AS "INSTRUCOES PARA EXECUCAO",DO DER-RJ,EXCLUSIV</t>
  </si>
  <si>
    <t>E TRANSPORTE DA USINA PARA A PISTA</t>
  </si>
  <si>
    <t>PAVIMENTACAO COM CAMADA DE ROLAMENTO DE SMA("BRITA MASTIQUE</t>
  </si>
  <si>
    <t>ASFALTO"),ESPESSURA DE 3,4CM,NIVELAMENTO ELETRONICO,INCLUSIV</t>
  </si>
  <si>
    <t>E FORNECIMENTO DOS MATERIAIS E JUNTA TIPO "INFRA-RED"</t>
  </si>
  <si>
    <t>ASFALTO"),ESPESSURA DE 4CM,NIVELAMENTO ELETRONICO,INCLUSIVE</t>
  </si>
  <si>
    <t>FORNECIMENTO DOS MATERIAIS E JUNTA TIPO "INFRA-RED"</t>
  </si>
  <si>
    <t>CONCRETO ASFALTICO USINADO A QUENTE,COM ASFALTO DE BORRACHA,</t>
  </si>
  <si>
    <t>TIPO "TERMINAL BLEND",UTILIZANDO ATE 15% DE BORRACHA GRANULA</t>
  </si>
  <si>
    <t>DA DE PNEUS,PARA CAMADA DE ROLAMENTO,DE ACORDO COM AS ESPECI</t>
  </si>
  <si>
    <t>FICACOES DA PCRJ,EXCLUSIVE O TRANSPORTE DA USINA PARA PISTA,</t>
  </si>
  <si>
    <t>ESPALHAMENTO E COMPACTACAO DA MISTURA,SATISFAZENDO AS PROPRI</t>
  </si>
  <si>
    <t>EDADES DA NORMA DER/PR-ES-P-28/5 OU DNIT ES 385/99</t>
  </si>
  <si>
    <t>EXECUCAO DE MEMBRANA DE ABSORCAO DE ESFORCOS(SAMI-R),INCLUSI</t>
  </si>
  <si>
    <t>VE FORNECIMENTO DOS MATERIAIS</t>
  </si>
  <si>
    <t>EXECUCAO DE MEMBRANA ABSORCAO DE ESFORCOS(SAMI-R),UTILIZANDO</t>
  </si>
  <si>
    <t xml:space="preserve"> LIGANTE DE ASFALTO-BORRACHA,APLICADO A APROXIMADAMENTE 170°</t>
  </si>
  <si>
    <t>C,COM VISCOSIDADE DE 3500 CP E TAXA DE 2,8L/M2,EXCLUSIVE FOR</t>
  </si>
  <si>
    <t>NECIMENTO DO LIGANTE</t>
  </si>
  <si>
    <t>EXECUCAO DE MEMBRANA DE ABSORCAO DE ESFORCOS(SAMI-R),UTILIZA</t>
  </si>
  <si>
    <t>NDO BMB,APLICADO A APROXIMADAMENTE 170°C, COM VISCOSIDADE DE</t>
  </si>
  <si>
    <t xml:space="preserve"> 3500 CP E TAXA DE 2,8L/M2,INCLUSIVE FORNECIMENTO DOS MATERI</t>
  </si>
  <si>
    <t>REVESTIMENTO DE CONCRETO ASFALTICO,COM POLIMERO,USINADO A QU</t>
  </si>
  <si>
    <t>ENTE,COM 5CM DE ESPESSURA,EXECUTADO COM VIBROACABADORA COM C</t>
  </si>
  <si>
    <t>ONTROLE ELETRONICO E MESA EXTENSIVA DE NO MINIMO 7M</t>
  </si>
  <si>
    <t>ENTE COM 7CM DE ESPESSURA,EXECUTADO COM VIBROACABADORA COM C</t>
  </si>
  <si>
    <t>LAMA ASFALTICA FINA DE RUPTURA CONTROLADA,COM FORNECIMENTO E</t>
  </si>
  <si>
    <t xml:space="preserve"> TRANSPORTE DOS MATERIAIS,EXCLUSIVE EMULSAO</t>
  </si>
  <si>
    <t>LAMA ASFALTICA GROSSA DE RUPTURA CONTROLADA,COM FORNECIMENTO</t>
  </si>
  <si>
    <t xml:space="preserve"> E TRANSPORTE DOS MATERIAIS,EXCLUSIVE EMULSAO</t>
  </si>
  <si>
    <t>REVESTIMENTO DE CONCRETO BETUMINOSO USINADO EM TEMPERATURA A</t>
  </si>
  <si>
    <t>BAIXO DE 140°C E COMPACTACAO ABAIXO DE 90°C(TEMPERATURA MORN</t>
  </si>
  <si>
    <t>A),ESPESSURA DE 4CM,UTILIZANDO AMIDA SINTETICA NA PROPORCAO</t>
  </si>
  <si>
    <t>3KG POR T DE CAP,MISTURA "IN SITU" EM USINA,INCLUSIVE FORNEC</t>
  </si>
  <si>
    <t>IMENTO DOS MATERIAIS</t>
  </si>
  <si>
    <t>REVESTIMENTO DE CONCRETO BETUMINOSO USINADO A QUENTE,IMPORTA</t>
  </si>
  <si>
    <t>MISTURA BETUMINOSA TIPO "GAP GRADED",UTILIZANDO NO MINIMO 8,</t>
  </si>
  <si>
    <t>0% DE BMB,ESPALHAMENTO E COMPACTACAO,COM RESULTADO DE "GRIP</t>
  </si>
  <si>
    <t>TEST" (ASTM) MAIOR QUE 0,60,EXCLUSIVE FORNECIMENTO DOS MATER</t>
  </si>
  <si>
    <t>IAIS (LIGANTE E BRITA),USINAGEM E TRANSPORTE DA MASSA</t>
  </si>
  <si>
    <t>MISTURA BETUMINOSA TIPO "OPEN GRADED",UTILIZANDO NO MINIMO 9</t>
  </si>
  <si>
    <t>,5% DE BMB,ESPALHAMENTO E COMPACTACAO,COM RESULTADO DE "GRIP</t>
  </si>
  <si>
    <t xml:space="preserve"> TES" (ASTM) MAIOR QUE 0,75 E RUIDO MENOR QUE 97DB,EXCLUSIVE</t>
  </si>
  <si>
    <t xml:space="preserve"> FORNECIMENTO DOS MATERIAIS (LIGANTE E BRITA),USINAGEM E TRA</t>
  </si>
  <si>
    <t>NSPORTE DA MASSA</t>
  </si>
  <si>
    <t>MISTURA BETUMINOSA TIPO "GAP GRADED",UTILIZANDO LIGANTE DE A</t>
  </si>
  <si>
    <t>SFALTO-BORRACHA E BRITA 1,ESPALHAMENTO E COMPACTACAO,COM RES</t>
  </si>
  <si>
    <t>ULTADO DE "GRIP TEST" (ASTM) MAIOR QUE 0,60,EXCLUSIVE FORNEC</t>
  </si>
  <si>
    <t>IMENTO DO LIGANTE,USINAGEM E TRANSPORTE DA MASSA</t>
  </si>
  <si>
    <t>MISTURA BETUMINOSA TIPO "OPEN GRADED",UTILIZANDO LIGANTE DE</t>
  </si>
  <si>
    <t>ASFALTO-BORRACHA E BRITA 1,ESPALHAMENTO E COMPACTACAO,COM RE</t>
  </si>
  <si>
    <t>SULTADO DE "GRIP TEST" (ASTM) MAIOR QUE 0,75 E RUIDO MENOR Q</t>
  </si>
  <si>
    <t>UE 97DB,EXCLUSIVE FORNECIMENTO DO LIGANTE,USINAGEM E TRANSPO</t>
  </si>
  <si>
    <t>RTE DA MASSA</t>
  </si>
  <si>
    <t>MISTURA BETUMINOSA UTILIZANDO BMB,TIPO "OPEN GRADED" OU "GAP</t>
  </si>
  <si>
    <t xml:space="preserve"> GRADED",CONSIDERANDO APENAS A USINAGEM</t>
  </si>
  <si>
    <t>PRODUCAO DE LIGANTE MODIFICADO DE ASFALTO-BORRACHA(BMB)"IN S</t>
  </si>
  <si>
    <t>ITU" TIPO "FIELD BLEND",COM UTILIZACAO DE BORRACHA RECICLADA</t>
  </si>
  <si>
    <t xml:space="preserve"> COMO POLIMERO,NA PROPORCAO DE 20% DE PO-DE-BORRACHA EM PESO</t>
  </si>
  <si>
    <t>,EM CONFORMIDADE COM ASTM 6114,ASTM D8 E COM A RESOLUCAO 19/</t>
  </si>
  <si>
    <t>2005 DE 11/7/2005 DA ANP</t>
  </si>
  <si>
    <t>PRODUCAO DE LIGANTE DE ASFALTO-BORRACHA (BMB) TIPO "FIELD BL</t>
  </si>
  <si>
    <t>END",IMPORTADO,COM UTILIZACAO DE BORRACHA RECICLADA COMO POL</t>
  </si>
  <si>
    <t>IMERO,NA PROPORCAO DE 20% DE PO-DE-BORRACHA EM PESO,EM CONFO</t>
  </si>
  <si>
    <t>RMIDADE COM ASTM 6114,ASTM D8 E COM A RESOLUCAO 19/2005 DE 1</t>
  </si>
  <si>
    <t>1/7/2005 DA ANP</t>
  </si>
  <si>
    <t>RECICLAGEM DE PAVIMENTO(TECNICA DE ESPUMA DE ASFALTO),COM A</t>
  </si>
  <si>
    <t>ADICAO DE CAP 50/70,CIMENTO PORTLAND E AGUA E TODOS OS MATER</t>
  </si>
  <si>
    <t>IAIS NECESSARIOS,COM ATE 15CM DE ESPESSURA,CONSIDERANDO A EX</t>
  </si>
  <si>
    <t>ECUCAO NO PERIODO DIURNO E EM MEIA PISTA.(VOLUME MEDIDO APOS</t>
  </si>
  <si>
    <t>A COMPACTACAO)</t>
  </si>
  <si>
    <t>SONORIZADOR DE CBUQ COM 8,00M DE LARGURA E 10,20M DE EXTENSA</t>
  </si>
  <si>
    <t>O FEITO EM FAIXA,INCLUSIVE MATERIAIS</t>
  </si>
  <si>
    <t>AREIA-ASFALTO,A QUENTE,DE ACORDO COM AS "INSTRUCOES PARA EXE</t>
  </si>
  <si>
    <t>CUCAO",DO DER-RJ.O CUSTO INDENIZA AS OPERACOES DE EXECUCAO,F</t>
  </si>
  <si>
    <t>ORNECIMENTO E TRANSPORTE DOS MATERIAIS EMPREGADOS,E SE APLIC</t>
  </si>
  <si>
    <t>A AO VOLUME EXECUTADO MEDIDO APOS A COMPRESSAO</t>
  </si>
  <si>
    <t>AREIA-ASFALTO,A FRIO,DE ACORDO COM AS "INSTRUCOES PARA EXECU</t>
  </si>
  <si>
    <t>CAO",DO DER-RJ.O CUSTO INDENIZA AS OPERACOES DE EXECUCAO,FOR</t>
  </si>
  <si>
    <t>NECIMENTO E TRANSPORTE DOS MATERIAIS EMPREGADOS,E SE APLICA</t>
  </si>
  <si>
    <t>AO VOLUME EXECUTADO MEDIDO APOS A COMPRESSAO</t>
  </si>
  <si>
    <t>REVESTIMENTO EM PLACAS DE CONCRETO DOSADO RACIONALMENTE,DE 3</t>
  </si>
  <si>
    <t>5MPA,DE ACORDO EM AS "INSTRUCOES PARA EXECUCAO" DO DER-RJ.O</t>
  </si>
  <si>
    <t>CUSTO INDENIZA AS OPERACOES DE EXECUCAO,FORNECIMENTO E TRANS</t>
  </si>
  <si>
    <t>PORTE DOS MATERIAIS EMPREGADOS,BEM COMO O TRANSPORTE DE AGUA</t>
  </si>
  <si>
    <t>,E SE APLICA AO VOLUME EXECUTADO</t>
  </si>
  <si>
    <t>REVESTIMENTO EM PLACAS DE CONCRETO IMPORTADO DE USINA DE 25M</t>
  </si>
  <si>
    <t>PA,DE ACORDO COM AS "INSTRUCOES PARA EXECUCAO",DO DER-RJ. O</t>
  </si>
  <si>
    <t>PAVIMENTO RIGIDO,P/CICLOVIA,C/8CM ESP.EM CONCR.ARGAMASSADO,1</t>
  </si>
  <si>
    <t>5MPA,COLORIDO C/OXIDO FERRO VERMELHO SINTETICO,JUNTAS SERRAD</t>
  </si>
  <si>
    <t>AS,LONA PLAST.POLIETILENO 0,20MM,CAMADA REGULARIZADORA PO-DE</t>
  </si>
  <si>
    <t>-PEDRA,COMPACTADA MECANICAMENTE,C/ACABAMENTO SUPERF.DESEMPEN</t>
  </si>
  <si>
    <t>ADO,CAMURCADO E VASSOURADO,CURA C/MANTA GEOTEXTIL,PROTECAO C</t>
  </si>
  <si>
    <t>/CUMEEIRA SARRAFO MADEIRA E LONA PLAST.EXCL.PREPARO TERRENO</t>
  </si>
  <si>
    <t>REVESTIMENTO DE SAIBRO,EXECUTADO MECANICAMENTE,COMPRIMIDO EM</t>
  </si>
  <si>
    <t xml:space="preserve"> CAMADA,EXCLUSIVE FORNECIMENTO DO SAIBRO,SENDO A CAMADA MEDI</t>
  </si>
  <si>
    <t>DA APOS A COMPACTACAO</t>
  </si>
  <si>
    <t xml:space="preserve"> CAMADA,INCLUSIVE FORNECIMENTO DO SAIBRO,SENDO A CAMADA MEDI</t>
  </si>
  <si>
    <t xml:space="preserve"> CAMADA,COM SAIBRO MELHORADO COM CIMENTO, SENDO A PROPORCAO</t>
  </si>
  <si>
    <t>DE 5% EM VOLUME(72KG/M3)INCLUSIVE FORNECIMENTO E TRANSPORTE</t>
  </si>
  <si>
    <t>DOS MATERIAIS,SENDO A CAMADA MEDIDA APOS A COMPACTACAO</t>
  </si>
  <si>
    <t>REVESTIMENTO DE SAIBRO,EXECUTADO MANUALMENTE,COMPRIMIDO EM C</t>
  </si>
  <si>
    <t>AMADA,EXCLUSIVE O FORNECIMENTO DO SAIBRO,SENDO A CAMADA MEDI</t>
  </si>
  <si>
    <t>DA APOS A COMPRESSAO</t>
  </si>
  <si>
    <t>AMADA,INCLUSIVE O FORNECIMENTO DO SAIBRO,SENDO A CAMADA MEDI</t>
  </si>
  <si>
    <t>ESTABILIZACAO E IMPERMEABILIZACAO DE SOLO COM 16CM DE ESPESS</t>
  </si>
  <si>
    <t>DO</t>
  </si>
  <si>
    <t>JUNTA LONGITUDINAL EM REVESTIMENTO DE PLACA DE CONCRETO DO T</t>
  </si>
  <si>
    <t>IPO ENCAIXE(MACHO E FEMEA),EXCLUSIVE BARRAS DE LIGACAO(LIGAD</t>
  </si>
  <si>
    <t>ORES)</t>
  </si>
  <si>
    <t>JUNTA DE RETRACAO EM REVESTIMENTO DE PLACAS DE CONCRETO,EXCL</t>
  </si>
  <si>
    <t>USIVE BARRA DE LIGACAO(LIGADORES)</t>
  </si>
  <si>
    <t>JUNTA DE CONSTRUCAO EM REVESTIMENTO DE PLACA DE CONCRETO,DE</t>
  </si>
  <si>
    <t>MACHO E FEMEA,EXCLUSIVE PASSADORES</t>
  </si>
  <si>
    <t>JUNTA LONGITUDINAL DE LIGACAO ENTRE SARJETAS E PLACAS DE REV</t>
  </si>
  <si>
    <t>ESTIMENTO DE CONCRETO,INCLUSIVE LIGADORES</t>
  </si>
  <si>
    <t>JUNTA DE RETRACAO,SERRADA COM DISCO DE DIAMANTE,PARA PAVIMEN</t>
  </si>
  <si>
    <t>TOS DE PLACAS DE CONCRETO,COM 5CM DE PROFUNDIDADE</t>
  </si>
  <si>
    <t>LIMPEZA E PREENCHIMENTO DE JUNTA DE RETRACAO,COM ASFALTO DIL</t>
  </si>
  <si>
    <t>UIDO CM-30,EXCLUSIVE CORTE,BARRAS DE LIGACAO E DE TRANSFEREN</t>
  </si>
  <si>
    <t>CIA</t>
  </si>
  <si>
    <t>PAVIMENTACAO LAJOTAS CONCRETO,ALTAMENTE VIBRADO,INTERTRAVADO</t>
  </si>
  <si>
    <t>,C/ARTICULACAO VERTICAL,PRE-FABRICADOS,COR-NATURAL,ESP.6CM,R</t>
  </si>
  <si>
    <t>ESISTENCIA A COMPRESSAO 35MPA,ASSENTES SOBRE COLCHAO PO-DE-P</t>
  </si>
  <si>
    <t>EDRA,AREIA OU MATERIAL EQUIVALENTE,C/JUNTAS TOMADAS C/ARGAMA</t>
  </si>
  <si>
    <t>SSA CIMENTO E AREIA,TRACO 1:4 E/OU C/PEDRISCO E ASFALTO,EXCL</t>
  </si>
  <si>
    <t>.PREPARO TERRENO,C/FORN.DE TODOS OS MAT.,BEM COMO A COLOCAC.</t>
  </si>
  <si>
    <t>,C/ARTICULACAO VERTICAL,PRE-FABRICADOS,COR NATURAL,ESP.8CM,R</t>
  </si>
  <si>
    <t>,C/ARTICULACAO VERTICAL,PRE-FABRICADOS,COR NATURAL,ESP.10CM,</t>
  </si>
  <si>
    <t>RESISTENCIA A COMPRESSAO 35MPA,ASSENTES SOBRE COLCHAO PO-DE-</t>
  </si>
  <si>
    <t>PEDRA,AREIA OU MATERIAL EQUIVALENTE,C/JUNTAS TOMADAS C/ARGAM</t>
  </si>
  <si>
    <t>ASSA CIMENTO E AREIA,TRACO 1:4 E/OU C/PEDRISCO E ASFALTO,EXC</t>
  </si>
  <si>
    <t>L.PREPARO TERRENO,C/FORN.DE TODOS OS MAT.,BEM COMO A COLOC.</t>
  </si>
  <si>
    <t>RESISTENCIA A COMPRESSAO 50MPA,ASSENTES SOBRE COLCHAO PO-DE-</t>
  </si>
  <si>
    <t>-PEDRA,AREIA OU MATERIAL EQUIVALENTE,C/JUNTAS TOMADAS C/ARGA</t>
  </si>
  <si>
    <t>MASSA CIMENTO E AREIA,TRACO 1:4 E/OU PEDRISCO E ASFALTO,EXCL</t>
  </si>
  <si>
    <t>,C/ARTICULACAO VERTICAL,PRE-FABRICADOS,COLORIDO,ESP.6CM,RESI</t>
  </si>
  <si>
    <t>STENCIA A COMPRESSAO 35MPA,ASSENTES SOBRE COLCHAO PO-DE-PEDR</t>
  </si>
  <si>
    <t>A,AREIA OU MATERIAL EQUIVALENTE,C/JUNTAS TOMADAS C/ARGAMASSA</t>
  </si>
  <si>
    <t xml:space="preserve"> CIMENTO E AREIA,TRACO 1:4 E/OU PEDRISCO E ASFALTO,EXCL.PREP</t>
  </si>
  <si>
    <t>ARO DO TERRENO,C/FORN.DE TODOS OS MAT.,BEM COMO A COLOCACAO</t>
  </si>
  <si>
    <t>,C/ARTICULACAO VERTICAL,PRE-FABRICADOS,COLORIDO,ESP.8CM,RESI</t>
  </si>
  <si>
    <t>ARO TERRENO,C/FORN.DE TODOS OS MAT.,BEM COMO A COLOCACAO</t>
  </si>
  <si>
    <t>,C/ARTICULACAO VERTICAL,PRE-FABRICADOS,COLORIDO,ESP.10CM,RES</t>
  </si>
  <si>
    <t>ISTENCIA A COMPRESSAO 35MPA,ASSENTES SOBRE COLCHAO PO-DE-PED</t>
  </si>
  <si>
    <t>RA,AREIA OU MATERIAL EQUIVALENTE,C/JUNTAS TOMADAS C/ARGAMASS</t>
  </si>
  <si>
    <t>A CIMENTO E AREIA,TRACO 1:4 E/OU PEDRISCO E ASFALTO,EXCL.PRE</t>
  </si>
  <si>
    <t>PARO TERRENO,C/FORN.DE TODOS OS MAT.,BEM COMO A COLOCACAO</t>
  </si>
  <si>
    <t>ASSENTAMENTO DE ARTEFATO DE CONCRETO,SOBRE COLCHAO DE PO-DE-</t>
  </si>
  <si>
    <t>PEDRA,AREIA OU MATERIAL EQUIVALENTE,COM FORNECIMENTO DE TODO</t>
  </si>
  <si>
    <t>S OS MATERIAIS,EXCLUSIVE O ARTEFATO DE CONCRETO,INCLUSIVE RE</t>
  </si>
  <si>
    <t>JUNTAMENTO</t>
  </si>
  <si>
    <t>REASSENTAMENTO DE ARTEFATO DE CONCRETO,COM REAPROVEITAMENTO</t>
  </si>
  <si>
    <t>DESTE,COM LIMPEZA DE REJUNTE ADERENTE,SOBRE COLCHAO DE PO-DE</t>
  </si>
  <si>
    <t>-PEDRA,AREIA OU MATERIAL EQUIVALENTE,INCLUSIVE FORNECIMENTO</t>
  </si>
  <si>
    <t>DE TODOS OS MATERIAIS E REJUNTAMENTO COM BETUME E CASCALHINH</t>
  </si>
  <si>
    <t>DESTE,COM LIMPEZA DA ARGAMASSA ADERENTE,SOBRE COLCHAO DE PO-</t>
  </si>
  <si>
    <t>DE-PEDRA,AREIA OU MATERIAL EQUIVALENTE E O FORNECIMENTO DE</t>
  </si>
  <si>
    <t>TODOS OS MATERIAIS E REJUNTAMENTO COM ARGAMASSA</t>
  </si>
  <si>
    <t>REGULARIZACAO DE SUBLEITO,DE ACORDO COM AS "INSTRUCOES PARA</t>
  </si>
  <si>
    <t>EXECUCAO",DO DER-RJ.O CUSTO INDENIZA AS OPERACOES DE EXECUCA</t>
  </si>
  <si>
    <t>O E TRANSPORTE DE AGUA E SE APLICA A AREA EFETIVAMENTE REGUL</t>
  </si>
  <si>
    <t>ARIZADA,EXCLUSIVE TRANSPORTE E ESCAVACAO DE CORRETIVOS</t>
  </si>
  <si>
    <t>REFORCO DE SUBLEITO,DE ACORDO COM AS "INSTRUCOES PARA EXECUC</t>
  </si>
  <si>
    <t>AO",DO DER-RJ,EXCLUSIVE ESCAVACAO,CARGA,TRANPORTE E FORNECIM</t>
  </si>
  <si>
    <t>ENTO DOS MATERIAIS</t>
  </si>
  <si>
    <t>ATERRO,DE ACORDO COM AS "INSTRUCOES PARA EXECUCAO",DO DER-RJ</t>
  </si>
  <si>
    <t>,EXCLUSIVE ESCAVACAO,CARGA E TRANSPORTE DE MATERIAIS</t>
  </si>
  <si>
    <t>REGULARIZACAO DE PAVIMENTACAO COM APROVEITAMENTO DO PAVIMENT</t>
  </si>
  <si>
    <t>O EXISTENTE,COM CAMADA DE CONCRETO BETUMINOSO,DE ACORDO COM</t>
  </si>
  <si>
    <t>AS "INSTRUCOES PARA EXECUCAO",DO DER-RJ</t>
  </si>
  <si>
    <t>ESPALHAMENTO MANUAL DE CONCRETO ASFALTICO EM CAMADAS (SOMENT</t>
  </si>
  <si>
    <t>E MAO DE OBRA),CONSIDERADO NESTE ITEM: A)CONCRETO ASFALTICO</t>
  </si>
  <si>
    <t>JUNTO AO LOCAL DE APLICACAO; B)BASE JA PREPARADA; C)EXCLUIDO</t>
  </si>
  <si>
    <t xml:space="preserve"> O FORNECIMENTO DO CONCRETO</t>
  </si>
  <si>
    <t>IMPRIMACAO DE BASE DE PAVIMENTACAO,DE ACORDO COM AS "INSTRUC</t>
  </si>
  <si>
    <t>OES PARA EXECUCAO",DO DER-RJ</t>
  </si>
  <si>
    <t>PINTURA DE LIGACAO,DE ACORDO COM AS "INSTRUCOES PARA EXECUCA</t>
  </si>
  <si>
    <t>O",DO DER-RJ</t>
  </si>
  <si>
    <t>PINTURA DE LIGACAO COM ADICAO DE POLIMERO,DE ACORDO COM AS "</t>
  </si>
  <si>
    <t>INSTRUCOES PARA EXECUCAO" DO DER-RJ</t>
  </si>
  <si>
    <t>MEIO-FIO RETO DE CONCRETO SIMPLES FCK=15MPA,MOLDADO NO LOCAL</t>
  </si>
  <si>
    <t>,TIPO DER-RJ,MEDINDO 0,15M NA BASE E COM ALTURA DE 0,45M,REJ</t>
  </si>
  <si>
    <t>UNTAMENTO COM ARGAMASSA DE CIMENTO E AREIA,NO TRACO 1:3,5,CO</t>
  </si>
  <si>
    <t>M FORNECIMENTO DE TODOS OS MATERIAIS,ESCAVACAO E REATERRO</t>
  </si>
  <si>
    <t>MEIO-FIO CURVO DE CONCRETO SIMPLES FCK=15MPA,MOLDADO NO LOCA</t>
  </si>
  <si>
    <t>L,TIPO DER-RJ,MEDINDO 0,15M NA BASE E COM ALTURA DE 0,45M,RE</t>
  </si>
  <si>
    <t>JUNTAMENTO COM ARGAMASSA DE CIMENTO E AREIA,NO TRACO 1:3,5,C</t>
  </si>
  <si>
    <t>OM FORNECIMENTO DE TODOS OS MATERIAIS,ESCAVACAO E REATERRO</t>
  </si>
  <si>
    <t>MEIO-FIO RETO DE CONCRETO SIMPLES FCK=15MPA,PRE-MOLDADO,TIPO</t>
  </si>
  <si>
    <t xml:space="preserve"> DER-RJ,MEDINDO 0,15M NA BASE E COM ALTURA DE 0,45M,REJUNTAM</t>
  </si>
  <si>
    <t>ENTO COM ARGAMASSA DE CIMENTO E AREIA,NO TRACO 1:3,5,COM FOR</t>
  </si>
  <si>
    <t>NECIMENTO DE TODOS OS MATERIAIS,ESCAVACAO E REATERRO</t>
  </si>
  <si>
    <t>,TIPO DER-RJ,MEDINDO 0,15M NA BASE E COM ALTURA DE 0,30M,REJ</t>
  </si>
  <si>
    <t>L,TIPO DER-RJ,MEDINDO 0,15M NA BASE E COM ALTURA DE 0,30M,RE</t>
  </si>
  <si>
    <t xml:space="preserve"> DER-RJ,MEDINDO 0,15M NA BASE E COM ALTURA DE 0,30M,REJUNTAM</t>
  </si>
  <si>
    <t>ENTO COM ARGAMASSA DE CIMENTO E AREIA NO TRACO 1:3,5,COM FOR</t>
  </si>
  <si>
    <t>SARJETA E MEIO FIO CONJUGADO CURVO,DE CONCRETO SIMPLES FCK=</t>
  </si>
  <si>
    <t>15MPA,MOLDADO NO LOCAL,TIPO DER-RJ,MEDINDO 0,65M DE BASE E C</t>
  </si>
  <si>
    <t>OM ALTURA DE 0,30M,REJUNTAMENTO DE ARGAMASSA DE CIMENTO E AR</t>
  </si>
  <si>
    <t>EIA,NO TRACO 1:3,5,COM FORNECIMENTO DE TODOS OS MATERIAIS</t>
  </si>
  <si>
    <t>SARJETA E MEIO-FIO CONJUGADO RETO,DE CONCRETO SIMPLES FCK=15</t>
  </si>
  <si>
    <t>MPA,MOLDADO NO LOCAL,TIPO DER-RJ,MEDINDO 0,65M DE BASE E COM</t>
  </si>
  <si>
    <t xml:space="preserve"> ALTURA DE 0,30M,REJUNTAMENTO DE ARGAMASSA DE CIMENTO E AREI</t>
  </si>
  <si>
    <t>A,NO TRACO 1:3,5,COM FORNECIMENTO DE TODOS OS MATERIAIS</t>
  </si>
  <si>
    <t>MPA,PRE-MOLDADO,TIPO DER-RJ,MEDINDO 0,65M DE BASE E COM ALTU</t>
  </si>
  <si>
    <t>RA DE 0,30M,REJUNTAMENTO DE ARGAMASSA DE CIMENTO E AREIA,NO</t>
  </si>
  <si>
    <t>TRACO 1:3,5,COM FORNECIMENTO DE TODOS OS MATERIAIS</t>
  </si>
  <si>
    <t>SARJETA E MEIO-FIO CONJUGADO CURVO,DE CONCRETO SIMPLES FCK=</t>
  </si>
  <si>
    <t>15MPA,PRE-MOLDADO,TIPO DER-RJ,MEDINDO 0,65M DE BASE E COM AL</t>
  </si>
  <si>
    <t>TURA DE 0,30M,REJUNTAMENTO DE ARGAMASSA DE CIMENTO E AREIA,</t>
  </si>
  <si>
    <t>NO TRACO 1:3,5,COM FORNECIMENTO DE TODOS OS MATERIAIS</t>
  </si>
  <si>
    <t>35MPA,MOLDADO NO LOCAL,TIPO DER-RJ,MEDINDO 0,65M DE BASE E C</t>
  </si>
  <si>
    <t>SARJETA E MEIO-FIO CONJUGADO RETO,DE CONCRETO SIMPLES FCK=35</t>
  </si>
  <si>
    <t>35MPA,PRE-MOLDADO,TIPO DER-RJ,MEDINDO 0,65M DE BASE E COM AL</t>
  </si>
  <si>
    <t>TURA DE 0,30M,REJUNTAMENTO DE ARGAMASSA DE CIMENTO E AREIA,N</t>
  </si>
  <si>
    <t>O TRACO 1:3,5,COM FORNECIMENTO DE TODOS OS MATERIAIS</t>
  </si>
  <si>
    <t>SARJETA E MEIO-FIO CONJUGADO CURVO,DE CONCRETO SIMPLES COLOR</t>
  </si>
  <si>
    <t>IDO FCK=35MPA,MOLDADO NO LOCAL,TIPO DER-RJ,MEDINDO 0,65M DE</t>
  </si>
  <si>
    <t>BASE E COM ALTURA DE 0,30M,REJUNTAMENTO DE ARGAMASSA DE CIME</t>
  </si>
  <si>
    <t>NTO E AREIA,NO TRACO 1:3,5, COM FORNECIMENTO DE TODOS OS MAT</t>
  </si>
  <si>
    <t>SARJETA E MEIO-FIO CONJUGADO RETO,DE CONCRETO SIMPLES COLORI</t>
  </si>
  <si>
    <t>DO FCK=35MPA,MOLDADO NO LOCAL,TIPO DER-RJ,MEDINDO 0,65M DE</t>
  </si>
  <si>
    <t>NTO E AREIA,NO TRACO 1:3,5,COM FORNECIMENTO DE TODOS OS MATE</t>
  </si>
  <si>
    <t>RIAIS</t>
  </si>
  <si>
    <t>DO FCK=35MPA,PRE-MOLDADO,TIPO DER-RJ,MEDINDO 0,65M DE BASE E</t>
  </si>
  <si>
    <t xml:space="preserve"> COM ALTURA DE 0,30M,REJUNTAMENTO DE ARGAMASSA DE CIMENTO E</t>
  </si>
  <si>
    <t>AREIA,NO TRACO 1:3,5,COM FORNECIMENTO DE TODOS OS MATERIAIS</t>
  </si>
  <si>
    <t>IDO FCK=35MPA,PRE-MOLDADO,TIPO DER-RJ,MEDINDO 0,65M DE BASE</t>
  </si>
  <si>
    <t>E COM ALTURA DE 0,30M,REJUNTAMENTO DE ARGAMASSA DE CIMENTO E</t>
  </si>
  <si>
    <t xml:space="preserve"> AREIA,NO TRACO 1:3,5,COM FORNECIMENTO DE TODOS OS MATERIAIS</t>
  </si>
  <si>
    <t>SARJETA E MEIO-FIO CONJUGADO CURVO,DE CONCRETO SIMPLES FCK =</t>
  </si>
  <si>
    <t>15MPA,MOLDADO NO LOCAL,TIPO DER-RJ,MEDINDO 0,45M DE BASE E</t>
  </si>
  <si>
    <t>0,30M DE ALTURA,REJUNTAMENTO COM ARGAMASSA DE CIMENTO E AREI</t>
  </si>
  <si>
    <t>MPA,MOLDADO NO LOCAL,TIPO DER-RJ,MEDINDO 0,45M DE BASE E 0,3</t>
  </si>
  <si>
    <t>0M DE ALTURA,REJUNTAMENTO COM ARGAMASSA DE CIMENTO E AREIA,</t>
  </si>
  <si>
    <t>15MPA,PRE-MOLDADO,TIPO DER-RJ,MEDINDO 0,45M DE BASE E 0,30M</t>
  </si>
  <si>
    <t>DE ALTURA,REJUNTAMENTO COM ARGAMASSA DE CIMENTO E AREIA,NO T</t>
  </si>
  <si>
    <t>RACO 1:3,5,COM FORNECIMENTO DE TODOS OS MATERIAIS</t>
  </si>
  <si>
    <t>MPA,PRE-MOLDADO,TIPO DER-RJ,MEDINDO 0,45M DE BASE E 0,30M DE</t>
  </si>
  <si>
    <t xml:space="preserve"> ALTURA,REJUNTAMENTO COM ARGAMASSA DE CIMENTO E AREIA,NO TRA</t>
  </si>
  <si>
    <t>CO 1:3,5,COM FORNECIMENTO DE TODOS OS MATERIAIS</t>
  </si>
  <si>
    <t>SARJETA E MEIO-FIO CONJUGADO CURVO,DE CONCRETO SIMPLES FCK=3</t>
  </si>
  <si>
    <t>5MPA,MOLDADO NO LOCAL,TIPO DER-RJ,MEDINDO 0,45M DE BASE E 0,</t>
  </si>
  <si>
    <t>30M DE ALTURA,REJUNTAMENTO COM ARGAMASSA DE CIMENTO E AREIA,</t>
  </si>
  <si>
    <t>35MPA,PRE-MOLDADO,TIPO DER-RJ,MEDINDO 0,45M DE BASE E 0,30M</t>
  </si>
  <si>
    <t>IDO FCK=35MPA,MOLDADO NO LOCAL,TIPO DER-RJ,MEDINDO 0,45M DE</t>
  </si>
  <si>
    <t>BASE E 0,30M DE ALTURA,REJUNTAMENTO COM ARGAMASSA DE CIMENTO</t>
  </si>
  <si>
    <t xml:space="preserve"> E AREIA,NO TRACO 1:3,5,COM FORNECIMENTO DE TODOS OS MATERIA</t>
  </si>
  <si>
    <t>SARJETA E MEIO FIO CONJUGADO RETO,DE CONCRETO SIMPLES COLORI</t>
  </si>
  <si>
    <t>DO FCK=35MPA,MOLDADOS NO LOCAL,TIPO DER-RJ,MEDINDO 0,45M DE</t>
  </si>
  <si>
    <t>IDO FCK=35MPA,PRE-MOLDADO,TIPO DER-RJ,MEDINDO 0,45M DE BASE</t>
  </si>
  <si>
    <t>E 0,30M DE ALTURA,REJUNTAMENTO COM ARGAMASSA DE CIMENTO E AR</t>
  </si>
  <si>
    <t>DO FCK=35MPA,PRE-MOLDADO,TIPO DER-RJ,MEDINDO 0,45M DE BASE E</t>
  </si>
  <si>
    <t xml:space="preserve"> 0,30M DE ALTURA,REJUNTAMENTO COM ARGAMASSA DE CIMENTO E ARE</t>
  </si>
  <si>
    <t>IA,NO TRACO 1:3,5,COM FORNECIMENTO DE TODOS OS MATERIAIS</t>
  </si>
  <si>
    <t>GUIA DE CONCRETO ARMADO,DESTINADO AO ENCUNHAMENTO DE PAVIMEN</t>
  </si>
  <si>
    <t>TACAO EM PARALELOS,EM LOGRADOURO COM DECLIVIDADE DO GREIDE M</t>
  </si>
  <si>
    <t>AIOR QUE 18%,DE SECAO(0,15X0,40)M,ASSENTADO TRANSVERSALMENTE</t>
  </si>
  <si>
    <t xml:space="preserve"> AO EIXO DA VIA.FORNECIMENTO E ASSENTAMENTO</t>
  </si>
  <si>
    <t>SARJETA-GUIA DE PARALELEPIPEDO(1 FIADA),ASSENTE SOBRE BASE D</t>
  </si>
  <si>
    <t>E CONCRETO(FCK=11MPA),INCLUSIVE ESTA,REJUNTAMENTO DE ARGAMAS</t>
  </si>
  <si>
    <t>LOGRADOURO COM 9,00M DE LARGURA,COMPRENDENDO:A)SUBLEITO COMP</t>
  </si>
  <si>
    <t>ACTADO(H=30CM);B)BASE DE BRITA GRADUADA(H=20CM);C)IMPRIMACAO</t>
  </si>
  <si>
    <t>;D)CAPA ASFALTICA(H=5CM);E)MEIOS-FIOS DE CONCRETO SIMPLES;F)</t>
  </si>
  <si>
    <t>GALERIA NOS PASSEIOS(DIAMETRO=50CM);G)CAIXAS DE RALO DE AMBO</t>
  </si>
  <si>
    <t>S OS LADOS A CADA 30,00M</t>
  </si>
  <si>
    <t>LOGRADOURO COM 9,00M DE LARGURA,COMPREENDENDO:A)SUBLEITO COM</t>
  </si>
  <si>
    <t>PACTADO(H=30CM);B)BASE DE BRITA CORRIDA(H=20CM);C)PAVIMENTAC</t>
  </si>
  <si>
    <t>AO DE PARALELEPIPEDOS SOBRE COLCHAO DE AREIA COM REJUNTAMENT</t>
  </si>
  <si>
    <t>O DE BETUME;D)MEIOS-FIOS DE CONCRETO SIMPLES;E)GALERIA NOS P</t>
  </si>
  <si>
    <t>ASSEIOS(DIAMETRO=50CM);F)CAIXAS DE RALO DE AMBOS OS LADOS A</t>
  </si>
  <si>
    <t>CADA 30,00M</t>
  </si>
  <si>
    <t>PACTADO(H=30CM);B)BASE DE BRITA CORRIDA(H=10CM);C)PAVIMENTAC</t>
  </si>
  <si>
    <t>AO DE PARALELEPIPEDOS ASSENTES EM COLCHAO DE PO-DE-PEDRA,COM</t>
  </si>
  <si>
    <t xml:space="preserve"> REJUNTAMENTO DE BETUME E CASCALHINHO;D)MEIOS-FIOS DE CONCRE</t>
  </si>
  <si>
    <t>TO SIMPLES;E)GALERIA NOS PASSEIOS(DIAMETRO=50CM);F)CAIXAS DE</t>
  </si>
  <si>
    <t xml:space="preserve"> RALO DE AMBOS OS LADOS A CADA 30,00M</t>
  </si>
  <si>
    <t>MANTA GEOTEXTIL,EM 1 CAMADA, SOBRE PAVIMENTACAO BETUMINOSA.F</t>
  </si>
  <si>
    <t>GUARDA-CORPO DE CONCRETO ARMADO EM LANCES DE 3,00M DE COMPRI</t>
  </si>
  <si>
    <t>MENTO E 60CM DE ALTURA,CONSTANDO DE UM CORRIMAO DE 10X15CM,F</t>
  </si>
  <si>
    <t>EITO COM FORMA DE CHAPA DE MADEIRA,PLASTIFICADA,COM ESPESSUR</t>
  </si>
  <si>
    <t>A DE 17MM,APOIADO EM 4 COLUNAS,COM FORMA PERDIDA DE TUBO DE</t>
  </si>
  <si>
    <t>PVC RIGIDO DE 100MM</t>
  </si>
  <si>
    <t>GUARDA-CORPO EM CONCRETO ARMADO,FCK=15MPA,ACO CA-50,FORMADO</t>
  </si>
  <si>
    <t>POR QUADROS RETANGULARES DE(1,90X0,50)M SUSTENTADOS POR 2 MO</t>
  </si>
  <si>
    <t>NTANTES DE 0,85M DE ALTURA,INCLUSIVE FORNECIMENTO DE MATERIA</t>
  </si>
  <si>
    <t>IS E ELEMENTOS DE FIXACAO NA PONTE</t>
  </si>
  <si>
    <t>GUARDA-RODAS DE CONCRETO ARMADO,CONFORME PROJETO DA PREFEITU</t>
  </si>
  <si>
    <t>RA-RJ,PARA VIADUTOS,MOLDADOS NO LOCAL,COMPREENDENDO VIGAS LO</t>
  </si>
  <si>
    <t>NGITUDINAIS APOIADAS SOBRE MONTANTES</t>
  </si>
  <si>
    <t>RA-RJ,CONSTANDO DE MONTANTES SUSTENTANDO VIGAS EM FORMA DE T</t>
  </si>
  <si>
    <t>RAPEZIO DE CANTOS ARREDONDADOS,COM SECAO DE 55CM DE LARGURA</t>
  </si>
  <si>
    <t>POR 15CM,E 25CM DE FACES LATERAIS,INCLUSIVE ARMACAO</t>
  </si>
  <si>
    <t>GUARDA-RODAS DE CONCRETO ARMADO,CONFECCIONADO C/CONCRETO PRE</t>
  </si>
  <si>
    <t>PARADO EM USINA DOSADORA TIPO VERTICAL,DOSADO P/FCK=25MPA E</t>
  </si>
  <si>
    <t>8% DE MICROSSILICA E FORMA TRAPEZOIDAL,TIPO NEW JERSEY,C/15C</t>
  </si>
  <si>
    <t>M DE TOPO,38CM DE BASE E 90,50CM DE ALTURA,COMPREENDENDO MAT</t>
  </si>
  <si>
    <t>MATERIAIS,LANCAMENTO,COLOC.NA FORMA E ADENSAMENTO MECANICO,E</t>
  </si>
  <si>
    <t>NGASTADO EM SOBRELAJE,EXCL.ESTA,INCL.ARMADURA DE ENGASTE</t>
  </si>
  <si>
    <t>GUARDA-RODAS DE CONCRETO ARMADO,PREPARADO COM BETONEIRA,FORM</t>
  </si>
  <si>
    <t>A TRAPEZOIDAL,TIPO NEW JERSEY,COM 15CM DE TOPO,38CM DE BASE</t>
  </si>
  <si>
    <t>E 90,50CM DE ALTURA,COMPREENDENDO MATERIAIS,LANCAMENTO,COLOC</t>
  </si>
  <si>
    <t>ACAO NA FORMA E ADENSAMENTO MECANICO,ENGASTADO EM SOBRELAJE,</t>
  </si>
  <si>
    <t>EXCLUSIVE ESTA,INCLUSIVE ARMADURA DE ENGASTE</t>
  </si>
  <si>
    <t>CAMADA DE BLOQUEIO(COLCHAO)DE PO-DE-PEDRA,ESPALHADO E COMPRI</t>
  </si>
  <si>
    <t>MIDO MECANICAMENTE,MEDIDA APOS COMPACTACAO</t>
  </si>
  <si>
    <t>MIDO MANUALMENTE,MEDIDA APOS COMPACTACAO</t>
  </si>
  <si>
    <t>CAMADA DE BLOQUEIO(COLCHAO)DE AREIA,ESPALHADO E COMPRIMIDO M</t>
  </si>
  <si>
    <t>ECANICAMENTE,MEDIDA APOS COMPACTACAO</t>
  </si>
  <si>
    <t>CAMADA DE BLOQUEIO (COLCHAO) DE AREIA,ESPALHADO E COMPRIMIDO</t>
  </si>
  <si>
    <t xml:space="preserve"> MANUALMENTE,MEDIDA APOS COMPACTACAO</t>
  </si>
  <si>
    <t>RECOMPOSICAO DE PAVIMENTACAO DE RUA,DEVIDO A ABERTURA DE VAL</t>
  </si>
  <si>
    <t>A PARA ASSENTAMENTO DE TUBULACAO,INCLUSIVE REMOCAO DE ATE 20</t>
  </si>
  <si>
    <t>,00M DO REATERRO SOLTO,CONCRETAGEM FCK=10MPA COM 20CM DE ESP</t>
  </si>
  <si>
    <t>ESSURA,CARGA,TRANSPORTE E DESCARGA DO MATERIAL EXCEDENTE ATE</t>
  </si>
  <si>
    <t>A DISTANCIA DE 20KM,EXCLUSIVE CONCRETO ASFALTICO(VIDE ITEM 0</t>
  </si>
  <si>
    <t>8.015.0018)</t>
  </si>
  <si>
    <t>MEIO-FIO E SARJETA CONJUGADOS,DE CONCRETO USINADO 15MPA,MOLD</t>
  </si>
  <si>
    <t>ADO "IN LOCO",ATRAVES DE MAQUINA ESPECIAL,MEDINDO EM TORNO D</t>
  </si>
  <si>
    <t>E 0,47M DE BASE E 0,30M DE ALTURA,ACABAMENTO COM ARGAMASSA D</t>
  </si>
  <si>
    <t>E CIMENTO E PO-DE-PEDRA,NO TRACO 1:3,COM FORNECIMENTO DOS MA</t>
  </si>
  <si>
    <t>TERIAIS,EXCLUSIVE PREPARO DE BASE E TOPOGRAFIA</t>
  </si>
  <si>
    <t>E 0,35M DE BASE E 0,30M DE ALTURA,ACABAMENTO COM ARGAMASSA D</t>
  </si>
  <si>
    <t>MEIO-FIO E SARJETA(LINHA D`AGUA),DE CONCRETO USINADO 15MPA,M</t>
  </si>
  <si>
    <t>OLDADO "IN LOCO",ATRAVES DE MAQUINA ESPECIAL,MEDINDO EM TORN</t>
  </si>
  <si>
    <t>O DE 0,30M DE BASE E 0,26M DE ALTURA,ACABAMENTO COM ARGAMASS</t>
  </si>
  <si>
    <t>A DE CIMENTO E PO-DE-PEDRA,NO TRACO 1:3,COM FORNECIMENTO DOS</t>
  </si>
  <si>
    <t>MATERIAIS,EXCLUSIVE PREPARO DE BASE E TOPOGRAFIA</t>
  </si>
  <si>
    <t>MEIO-FIO DE CONCRETO USINADO 15MPA,MOLDADO "IN LOCO",ATRAVES</t>
  </si>
  <si>
    <t xml:space="preserve"> DE MAQUINA ESPECIAL,MEDINDO EM TORNO DE 0,17M DE BASE E 0,3</t>
  </si>
  <si>
    <t>0M DE ALTURA,ACABAMENTO COM ARGAMASSA DE CIMENTO E PO-DE-PED</t>
  </si>
  <si>
    <t>RA,NO TRACO 1:3,COM FORNECIMENTO DOS MATERIAIS,EXCLUSIVE PRE</t>
  </si>
  <si>
    <t>PARO DE BASE E TOPOGRAFIA</t>
  </si>
  <si>
    <t xml:space="preserve"> DE MAQUINA ESPECIAL,MEDINDO EM TORNO DE 0,15M DE BASE E 0,3</t>
  </si>
  <si>
    <t>MEIO-FIO TIPO TENTO DE CONCRETO USINADO 15MPA,MOLDADO "IN LO</t>
  </si>
  <si>
    <t>CO",ATRAVES DE MAQUINA ESPECIAL,MEDINDO EM TORNO DE 0,17M DE</t>
  </si>
  <si>
    <t>BASE E 0,15M DE ALTURA,COM CHANFRO INTERNO DE 0,10M,ACABAMEN</t>
  </si>
  <si>
    <t>TO COM ARGAMASSA DE CIMENTO E PO-DE-PEDRA,NO TRACO 1:3,COM F</t>
  </si>
  <si>
    <t>ORNECIMENTO DOS MATERIAIS,EXCLUSIVE PREPARO DE BASE E TOPOGR</t>
  </si>
  <si>
    <t>AFIA</t>
  </si>
  <si>
    <t>PAVIMENTACAO COM BLOCOS VAZADOS DE CONCRETO,MEDINDO(50X50X10</t>
  </si>
  <si>
    <t>)CM,ASSENTES EM CAMADAS DE AREIA GROSSA DE 2CM,EXCLUSIVE PRE</t>
  </si>
  <si>
    <t>PARO DE TERRENO.FORNECIMENTO E ASSENTAMENTO</t>
  </si>
  <si>
    <t>PAVIMENTACAO COM BLOCOS VAZADOS DE CONCRETO,MEDINDO(60X45X7,</t>
  </si>
  <si>
    <t>5)CM,ASSENTES EM CAMADAS DE AREIA GROSSA DE 2CM,EXCLUSIVE PR</t>
  </si>
  <si>
    <t>EPARO DE TERRENO.FORNECIMENTO E ASSENTAMENTO</t>
  </si>
  <si>
    <t>PLANTIO DE GRAMA EM PLACAS,TIPO SAO CARLOS,BATATAIS,LARGA E</t>
  </si>
  <si>
    <t>SANTO AGOSTINHO,INCLUSIVE COMPRA E ARRANCAMENTO NO LOCAL DE</t>
  </si>
  <si>
    <t>ORIGEM,CARGA,TRANSPORTE,DESCARGA E PREPARO DO TERRENO</t>
  </si>
  <si>
    <t>ORIGEM,CARGA,TRANSPORTE,DESCARGA E PREPARO DE TERRENO,PARA R</t>
  </si>
  <si>
    <t>ECOMPOSICAO DE AREAS GRAMADAS EVENTUALMENTE DANIFICADAS</t>
  </si>
  <si>
    <t>SANTO AGOSTINHO,EXCLUSIVE TRANSPORTE</t>
  </si>
  <si>
    <t>PLANTIO DE GRAMA EM PLACAS,EM ENCOSTA,DE ACORDO COM O ITEM 0</t>
  </si>
  <si>
    <t>9.001.0001,INCLUSIVE TRANSPORTE MANUAL ENCOSTA ACIMA</t>
  </si>
  <si>
    <t>PLANTIO DE GRAMA EM PLACAS TIPO ESMERALDA,INCLUSIVE FORNECIM</t>
  </si>
  <si>
    <t>ENTO DA GRAMA E TRANSPORTE,EXCLUSIVE PREPARO DO TERRENO E O</t>
  </si>
  <si>
    <t>MATERIAL PARA ESTE</t>
  </si>
  <si>
    <t>9.001.0020,INCLUSIVE TRANSPORTE MANUAL ENCOSTA ACIMA</t>
  </si>
  <si>
    <t>RECOMPOSICAO DE AREAS GRAMADAS EVENTUALMENTE DANIFICADAS,INC</t>
  </si>
  <si>
    <t>LUSIVE FORNECIMENTO DA GRAMA E TRANSPORTE,EXCLUSIVE PREPARO</t>
  </si>
  <si>
    <t>DO TERRENO E O MATERIAL PARA ESTE</t>
  </si>
  <si>
    <t>ENTO DA GRAMA,EXCLUSIVE TRANSPORTE,PREPARO DO TERRENO E MATE</t>
  </si>
  <si>
    <t>RIAL PARA ESTE</t>
  </si>
  <si>
    <t>PLANTIO DE GRAMINEA E LEGUMINOSAS EM SEMENTES,CONSTANDO DE A</t>
  </si>
  <si>
    <t>NALISE DO SOLO,CORRECAO DO PH,PREPARO TERRENO(ESCARIFICACAO</t>
  </si>
  <si>
    <t>E VALETAMENTO),ADUBAGEM QUIMICA E ORGANICA,TRATAMENTO PREVEN</t>
  </si>
  <si>
    <t>TIVO DO SOLO COM EMPREGO DE INSETICIDA E IRRIGACAO,INCLUSIVE</t>
  </si>
  <si>
    <t>NALISE DO SOLO,CORRECAO DO PH,PREPARO DE TERRENO (ESCARIFICA</t>
  </si>
  <si>
    <t>CAO E VALETAMENTO),ADUBAGEM QUIMICA E ORGANICA,TRATAMENTO PR</t>
  </si>
  <si>
    <t>EVENTIVO DO SOLO COM EMPREGO DE INSETICIDA E IRRIGACAO,INCLU</t>
  </si>
  <si>
    <t>SIVE TRANSPORTE E COBERTURA COM TECIDO DE ANIAGEM S-95,COM M</t>
  </si>
  <si>
    <t>ALHA DE 4MM</t>
  </si>
  <si>
    <t>SIVE TRANSPORTE E COBERTURA DE PALHA DE CAPIM DESFIBRADA E A</t>
  </si>
  <si>
    <t>PLICACAO DE HIDRO-ASFALTO</t>
  </si>
  <si>
    <t>EVENTIVO SOLO COM EMPREGO DE INSETICIDA E IRRIGACAO,INCLUSIV</t>
  </si>
  <si>
    <t>E TRANSPORTE,COBERTURA DE PALHA DE CAPIM DESFIBRADA E APLICA</t>
  </si>
  <si>
    <t>CAO DE HIDRO-ASFALTO,COM FIXACAO DE MALHA DE BAMBU LASCADO</t>
  </si>
  <si>
    <t>NALISE DO SOLO,CORRECAO DE PH,PREPARO DE TERRENO (ESCARIFICA</t>
  </si>
  <si>
    <t>EVENTIVO DO SOLO C/EMPREGO DE INSETICIDA E IRRIGACAO,INCLUSI</t>
  </si>
  <si>
    <t>VE TRANSPORTE,COBERTURA DE PALHA DE CAPIM DESFIBRADA E APLIC</t>
  </si>
  <si>
    <t>. DE HIDRO-ASFALTO E TELA DE ARAME GALV.DE MALHA HEXAGONAL</t>
  </si>
  <si>
    <t>PLANTIO DE PLANTAS DE COBERTURA DE SOLO,TIPO MARGARIDAO,ZEBR</t>
  </si>
  <si>
    <t>INA,DICONDRA,TRAPOERABA,ETC,EXCLUSIVE FORNECIMENTO</t>
  </si>
  <si>
    <t>PLANTIO DE PLANTAS DE COBERTURA FLORIDAS,TIPO MOISES,BELA-EM</t>
  </si>
  <si>
    <t>ILIA,ETC,EXCLUSIVE FORNECIMENTO</t>
  </si>
  <si>
    <t>CERCA VIVA CONSTITUIDA DE HIBISCO,CEDRINHO,CALIANDRA OU ACAL</t>
  </si>
  <si>
    <t>IFA RAJADA OU VERMELHA,COM 50 A 70CM DE ALTURA, ESPACADAS A</t>
  </si>
  <si>
    <t>CADA 30CM.FORNECIMENTO E PLANTIO</t>
  </si>
  <si>
    <t>GRAMA SINTETICA EUROPEIA,EM ROLOS,COM FIOS DE 28MM DE COMPRI</t>
  </si>
  <si>
    <t>MENTO,NA COR VERDE,INCLUSIVE MAO DE OBRA ESPECIALIZADA PARA</t>
  </si>
  <si>
    <t>EXECUCAO DE SERVICOS,FORNECIMENTO E INSTALACAO DE FAIXAS DE</t>
  </si>
  <si>
    <t>GRAMA SINTETICA BRANCA PARA AS DEMARCACOES DO CAMPO,REGULARI</t>
  </si>
  <si>
    <t>ZACAO COM AREIA ADEQUADA E TRANSPORTE DO MATERIAL ATE O LOCA</t>
  </si>
  <si>
    <t>L DOS SERVICOS.FORNECIMENTO E COLOCACAO</t>
  </si>
  <si>
    <t>PLANTIO DE ARVORE ISOLADA ATE 2,00M DE ALTURA,DE QUALQUER ES</t>
  </si>
  <si>
    <t>PECIE,EM LOGRADOURO PUBLICO,INCLUSIVE TRANSPORTE,TERRA PRETA</t>
  </si>
  <si>
    <t xml:space="preserve"> SIMPLES E ESTACA DE MADEIRA(TUTOR),EXCLUSIVE O FORNECIMENTO</t>
  </si>
  <si>
    <t xml:space="preserve"> DA ARVORE</t>
  </si>
  <si>
    <t>PLANTIO DE ARBUSTOS DE 50 A 70CM DE ALTURA,FORMANDO JARDIM,C</t>
  </si>
  <si>
    <t>OM 12 UNIDADES POR METRO QUADRADO,EXCLUSIVE O FORNECIMENTO</t>
  </si>
  <si>
    <t>PLANTIO DE ARBUSTOS DE 70 A 100CM DE ALTURA,FORMANDO JARDIM,</t>
  </si>
  <si>
    <t>COM 9 UNIDADES POR METRO QUADRADO,EXCLUSIVE O FORNECIMENTO</t>
  </si>
  <si>
    <t>PLANTIO DE ARBUSTOS DE 50 A 100CM DE ALTURA,FORMANDO JARDIM</t>
  </si>
  <si>
    <t>COM 6 UNIDADES POR METRO QUADRADO,EXCLUSIVE O FORNECIMENTO</t>
  </si>
  <si>
    <t>PLANTIO EM ENCOSTA DE MUDAS COM 50 A 70CM DE ALTURA,EXCLUSIV</t>
  </si>
  <si>
    <t>E FORNECIMENTO</t>
  </si>
  <si>
    <t>PLANTIO DE PLANTAS DE COBERTURA VEGETAL,CONSIDERANDO 4 MUDAS</t>
  </si>
  <si>
    <t>/M2,EXCLUSIVE FORNECIMENTO DA PLANTA</t>
  </si>
  <si>
    <t>PLANTIO DE PLANTAS DE COBERTURA VEGETAL,CONSIDERANDO 8 MUDAS</t>
  </si>
  <si>
    <t>PLANTIO DE PLANTAS DE COBERTURA VEGETAL,CONSIDERANDO 12 MUDA</t>
  </si>
  <si>
    <t>S/M2,EXCLUSIVE FORNECIMENTO DA PLANTA</t>
  </si>
  <si>
    <t>PLANTIO DE PLANTAS DE COBERTURA VEGETAL,CONSIDERANDO 16 MUDA</t>
  </si>
  <si>
    <t>PLANTIO DE PLANTAS DE COBERTURA VEGETAL,CONSIDERANDO 25 MUDA</t>
  </si>
  <si>
    <t>PLANTIO DE GRAMA,INCLUINDO PREPARO DO TERRENO COM 10CM DE SA</t>
  </si>
  <si>
    <t>IBRO E 5CM DE TERRA ESTRUMADA,EXCLUSIVE FORNECIMENTO DA GRAM</t>
  </si>
  <si>
    <t>PLANTIO DE GRAMA EM MUDAS,EXCLUSIVE O FORNECIMENTO DO MATERI</t>
  </si>
  <si>
    <t>AMARRIO DE MUDAS DE ARVORES AO TUTOR,COM FITILHO PLASTICO,EX</t>
  </si>
  <si>
    <t>CLUSIVE ESTE</t>
  </si>
  <si>
    <t>ARBUSTO PARA JARDINS,TIPO LANTANA,HIBISCO,CEDRINHO,ETC,COM 5</t>
  </si>
  <si>
    <t>0 A 70CM DE ALTURA.FORNECIMENTO</t>
  </si>
  <si>
    <t>ARBUSTO PARA JARDINS,TIPO LANTANA,HIBISCO,CEDRINHO,ETC,COM 7</t>
  </si>
  <si>
    <t>0 A 100CM DE ALTURA.FORNECIMENTO</t>
  </si>
  <si>
    <t>ESPECIES VEGETAIS COM ALTURA DE(0,30 A 2,00)M, TIPO DRACENA</t>
  </si>
  <si>
    <t>DE MADAGASCAR, AGAVE DRAGAO,PITEIRA DO CARIBE, CLUSIA,PLUMA,</t>
  </si>
  <si>
    <t>CAPIM DOS PAMPAS,DRACENA,MURTA,CARACASANA,FILODENDRO GLORIOS</t>
  </si>
  <si>
    <t>O,GUAIMBE DA FOLHA ONDULADA,ORELHA DE ONCA,IUCA ELEFANTE OU</t>
  </si>
  <si>
    <t>SIMILAR.FORNECIMENTO</t>
  </si>
  <si>
    <t>ESPECIES VEGETAIS COM ALTURA DE(0,40 A 2,00)M,TIPO BANANA DE</t>
  </si>
  <si>
    <t xml:space="preserve"> MACACO,PITA AZUL,AGAVE,CROTON,INHAME BRANCO,CORDIA AMARELA,</t>
  </si>
  <si>
    <t>COQUEIRO DE VENUS,PAU D`AGUA,LIGUSTRO CHINES,BANANEIRA FLORI</t>
  </si>
  <si>
    <t>DA,BANANEIRA VERMELHA,MURTA,ESPIRRADEIRA,GUAIMBE,FILODENDRO</t>
  </si>
  <si>
    <t>IMPERIAL,FILODENDRO,ARVORE DA FELICIDADE,AZALEIA BELGA,MARIA</t>
  </si>
  <si>
    <t xml:space="preserve"> PRETA,IPE DE JARDIM OU SIMILAR.FORNECIMENTO</t>
  </si>
  <si>
    <t>ESPECIES VEGETAIS COM ALTURA DE(0,60 A 1,00)M,TIPO PALMEIRA</t>
  </si>
  <si>
    <t>PHEONIX ROEBELENII(TAMAREIRA ANA), COCCOTHRINAX SP(LEQUE-PRA</t>
  </si>
  <si>
    <t>TEADA),ELAEIS GUINEENSIS(DENDEZEIRO),GAUSSIA MAYA(PALMEIRA M</t>
  </si>
  <si>
    <t>AIA) OU SIMILAR.FORNECIMENTO</t>
  </si>
  <si>
    <t>ESPECIES VEGETAIS COM ALTURA DE (2,50 A 3,50)M,TIPO PALMEIRA</t>
  </si>
  <si>
    <t xml:space="preserve"> SYAGRUS ROMANZOFFIANA (BABA-DE-BOI/JERIVA),AIPHANES CARYOTI</t>
  </si>
  <si>
    <t>FOLIA (PALMEIRA"SPINE"),LIVISTONIA CHINENSIS (LEQUE DA CHINA</t>
  </si>
  <si>
    <t>/FALSA LATANIA),RHAPIS EXCELSA(PALMEIRA RAFIA),ROYSTONEA OLE</t>
  </si>
  <si>
    <t>RACEA (PALMEIRA REAL) OU SIMILAR.FORNECIMENTO</t>
  </si>
  <si>
    <t>ESPECIES VEGETAIS COM ALTURA DE(0,40 A 1,50)M,TIPO GARDENIA</t>
  </si>
  <si>
    <t>JASMINOIDES(JASMIM DO CABO),ALPINIA PURPURATA(GENGIBRE VERME</t>
  </si>
  <si>
    <t>LHO),CORDYLINE TERMINALIS(DRACENA VERMELHA),DIEFFENBACHIA AM</t>
  </si>
  <si>
    <t>OEMA(COMIGO-NINGUEM-PODE) OU SIMILAR E CONSIDERANDO 4 MUDAS</t>
  </si>
  <si>
    <t>POR M2.FORNECIMENTO</t>
  </si>
  <si>
    <t>ESPECIES VEGETAIS COM ALTURA DE(0,60 A 1,50)M,TIPO CALLIANDR</t>
  </si>
  <si>
    <t>A TWEEDII(ESPONJINHA VERMELHA), HIBISCUS ROSA-SINENSIS(HIBIS</t>
  </si>
  <si>
    <t>CO ARGENTINO), MALVAVISCUS ARBOREUS (HIBISCO COLIBRI) OU SIM</t>
  </si>
  <si>
    <t>ILAR E CONSIDERANDO 4 MUDAS POR M2.FORNECIMENTO</t>
  </si>
  <si>
    <t>ESPECIES VEGETAIS C/ALTURA DE(0,25 A 1,00)M,TIPO SANCHEZIA N</t>
  </si>
  <si>
    <t>OBILIS(SANQUESIA),ALLAMANDA SP(ALAMANDA),ANTHURIUM ANDRAEANU</t>
  </si>
  <si>
    <t>M(ANTURIO DE FLOR),ALOCASIA CUCULATA(INHAME CHINES),CRINUM A</t>
  </si>
  <si>
    <t>SIATICUM(CRINO BRANCO),PANBANUS VEITCHI(PANDANO VEITCHI),SPA</t>
  </si>
  <si>
    <t>THOGLOTTIS PLICATA(ORQUIDEA VIOLETA)OU SIMILAR E CONSIDERAND</t>
  </si>
  <si>
    <t>O 8 MUDAS POR M2.FORNECIMENTO</t>
  </si>
  <si>
    <t>ESPECIES VEGETAIS COM ALTURA DE (0,40 A 1,50)M,TIPO ARUNDINA</t>
  </si>
  <si>
    <t xml:space="preserve"> BAMBUSIFOLIA(ORQUIDEA BAMBU),JATROPHA PODAGRICA(BATATA DO I</t>
  </si>
  <si>
    <t>NFERNO),STRELITZIA REGINAE(FLOR AVE DO PARAISO),HELICONIA AN</t>
  </si>
  <si>
    <t>GUSTA(FALSA AVE DO PARAISO)OU SIMILAR E CONSIDERANDO 8 MUDAS</t>
  </si>
  <si>
    <t xml:space="preserve"> POR M2.FORNECIMENTO</t>
  </si>
  <si>
    <t>ESPECIES VEGETAIS COM ALTURA DE(0,10 A 0,40)M,TIPO JASMIM ES</t>
  </si>
  <si>
    <t>TRELA,CAETIZINHO,CANA DA INDIA, CANA-INDICA,BIRI, CURCULIGO,</t>
  </si>
  <si>
    <t>GENGIBRE AZUL,IXORA ANA,PLANTA DA VIDA,ARARUTA,RHOEO,COPO DE</t>
  </si>
  <si>
    <t xml:space="preserve"> LEITE OU SIMILAR E CONSIDERANDO 12 MUDAS P/M2.FORNECIMENTO</t>
  </si>
  <si>
    <t>ESPECIES VEGETAIS COM ALTURA DE(0,20 A 0,80)M,TIPO HELICONIA</t>
  </si>
  <si>
    <t xml:space="preserve"> PSITTACORUM(HELICONIA PAPAGAIO), XANTHOSOMA LINDENI(XANTIA)</t>
  </si>
  <si>
    <t>,CALATHEA ZEBRINA(CALATEA ZEBRA), JASMINUM SAMBAC(BOGARI) OU</t>
  </si>
  <si>
    <t xml:space="preserve"> SIMILAR E CONSIDERANDO 12 MUDAS POR M2.FORNECIMENTO</t>
  </si>
  <si>
    <t>ESPECIES VEGETAIS COM ALTURA DE(0,15 A 0,40)M,TIPO PACHYSTAC</t>
  </si>
  <si>
    <t>HYS LUTEA(CAMARAO AMARELO),ASPARAGUS DENSIFLORUS "SPRENGERI"</t>
  </si>
  <si>
    <t>(ASPASGO/BAMBUZINHO),JUSTICA BRANDEGEANA/BELOPERONE GUTTATA(</t>
  </si>
  <si>
    <t>CAMARAO VERMELHO),PENTA LACEOLATA(PENTA),STROBILANTHES DYERI</t>
  </si>
  <si>
    <t>ANUS(ESCUDO PERSA),NEPHROLEPIS EXALTATA(SAMAMBAIA CRESPA) OU</t>
  </si>
  <si>
    <t xml:space="preserve"> SIMILAR E CONSIDERANDO 16 MUDAS POR M2.FORNECIMENTO</t>
  </si>
  <si>
    <t>ESPECIES VEGETAIS COM ALTURA DE(0,20 A 0,40)M,TIPO CTENANTHE</t>
  </si>
  <si>
    <t xml:space="preserve"> SETOSA(MARANTA CINZA),CALATHEA MAKOYANA(MARANTA PAVAO),BELA</t>
  </si>
  <si>
    <t>MCANDA CHINENSIS(FLOR LEOPARDO), MISCANTHUS SINENSIS(CAPIM Z</t>
  </si>
  <si>
    <t>EBRA),NEPHOROLEPIS PECTINATA(SAMAMBAIA PAULISTA),SANSEVIEIRA</t>
  </si>
  <si>
    <t xml:space="preserve"> TRIFASCIATA "LAURENTII"(ESPADA DE SAO JORGE)OU SIMILAR E CO</t>
  </si>
  <si>
    <t>NSIDERANDO 16 MUDAS POR M2.FORNECIMENTO</t>
  </si>
  <si>
    <t>ESPECIES VEGETAIS C/ALTURA(0,10 A 0,20)M,TIPO ERICA, RABO DE</t>
  </si>
  <si>
    <t xml:space="preserve"> GATO, GRAMA AMENDOIM, ASISTASIA,BULBINE,CLOROFITO,PINGO DE</t>
  </si>
  <si>
    <t>OURO,EVOLVOLO,HERA-ROXA,PELE-DE-URSO,PERIQUITO AMARELO,PILEI</t>
  </si>
  <si>
    <t>A,BRILHANTINA,RUELIA-ROXA,QUARESMINHA,JIBOIA,SETCRESEA,MARGA</t>
  </si>
  <si>
    <t>RIDINHA RASTEIRA,MARACANA RAJADO,TRAPOERABA ROXA,MARGARIDAO</t>
  </si>
  <si>
    <t>OU SIMILAR E CONSIDERANDO 25 MUDAS POR M2.FORNECIMENTO</t>
  </si>
  <si>
    <t>ESPECIES VEGETAIS COM ALTURA DE(0,10 A 0,30)M,TIPO CAMBARA,A</t>
  </si>
  <si>
    <t>JUGA,BARLERIA-VERMELHA,VINCA,MARGARIDINHA AMARELA, COROA-DE-</t>
  </si>
  <si>
    <t>CRISTO PEQUENA,ORELHA-SE-MACACO,LANTANA,LANTANA BRANCA,DOLAR</t>
  </si>
  <si>
    <t>,ONZE-HORAS, SALVIA, SELAGINELA, CINERARIA, SOLANO-RASTEIRO,</t>
  </si>
  <si>
    <t>JUNQUILHO-ALHO-SOCIAL,BOTAO-DE-OURO OU SIMILAR E CONSIDERAND</t>
  </si>
  <si>
    <t>O 25 MUDAS POR M2.FORNECIMENTO</t>
  </si>
  <si>
    <t>ESPECIES VEGETAIS C/ALTURA DE(0,10 A 0,20)M, TIPO HEMEROCALI</t>
  </si>
  <si>
    <t>S,LIRIO,AZEDINHA DO BREJO,CAMOMILA,VIOLETA VERMELHA,PLANTA M</t>
  </si>
  <si>
    <t>OSAICO,MARIA-SEM-VERGONHA,BARRIGA DE SAPO,PETUNIA,CRAVO-FRAN</t>
  </si>
  <si>
    <t>CES,VERBENA/CAMARADINHA OU SIMILAR E CONSIDERANDO 25 MUDAS P</t>
  </si>
  <si>
    <t>OR M2.FORNECIMENTO</t>
  </si>
  <si>
    <t>ESPECIES VEGETAIS C/ALTURA DE(0,15 A 0,30)M,TIPO OPHIOPOGON</t>
  </si>
  <si>
    <t>JABURAN(BARBA-DE-SERPENTE),KALANCHOE BLOSSFELDIANA(CALANCOE)</t>
  </si>
  <si>
    <t>,MARANTA BICOLOR(CAETE)OU SIMILAR E CONSIDERANDO 25 MUDAS P/</t>
  </si>
  <si>
    <t xml:space="preserve"> M2.FORNECIMENTO</t>
  </si>
  <si>
    <t>PROTETOR DE MADEIRA DE LEI,PINTADO A OLEO,PARA ARVORE.FORNEC</t>
  </si>
  <si>
    <t>PROTETOR DE FERRO,PINTADO A OLEO,PARA ARVORE.FORNECIMENTO E</t>
  </si>
  <si>
    <t>PROTETOR(GOLA)DE ARVORE EM FERRO FUNDIDO NODULAR,NAS DIMENSO</t>
  </si>
  <si>
    <t>ES DE(1,00X1,00X0,60)M.FORNECIMENTO</t>
  </si>
  <si>
    <t>ES DE(1,28X1,28X0,90)M.FORNECIMENTO</t>
  </si>
  <si>
    <t>GUARDA-CORPO P/BRINQUEDOS,EM LANCES DE 4,00M E ALTURA DE 1,0</t>
  </si>
  <si>
    <t>0M,COM 3 MONTANTES ESPACADOS DE 2,00M,EXECUTADOS C/TUBOS DE</t>
  </si>
  <si>
    <t>ACO GALVANIZADO DE 1.1/2" DE DIAMETRO,CHUMBADOS BLOCOS DE CO</t>
  </si>
  <si>
    <t>NCRETO SIMPLES DE 30X30X40CM,TELA DE ARAME GALV.Nº8 DE MALHA</t>
  </si>
  <si>
    <t xml:space="preserve"> QUADRADA 5X5CM C/70CM LARGURA,AFASTADA DO PISO 30CM,INCLUSI</t>
  </si>
  <si>
    <t>VE PINTURA ANTIOXIDANTE DE ACABAMENTO.FORNECIMENTO E COLOC.</t>
  </si>
  <si>
    <t>CERCA PROTETORA PARA JARDIM,DE 33CM DE ALTURA,EM TELA DE CHA</t>
  </si>
  <si>
    <t>PA EXPANDIDA DE 3/16",DECAPADA,FOSFATIZADA,PINTADA A "PRIMER</t>
  </si>
  <si>
    <t>" E ACABAMENTO A COR,CHUMBADA NO SOLO COM HASTES DE FERRO DE</t>
  </si>
  <si>
    <t xml:space="preserve"> 1/2" ESPACADAS DE 1,00M.FORNECIMENTO E COLOCACAO</t>
  </si>
  <si>
    <t>CERCA PROTETORA PARA JARDIM,DE 40CM DE ALTURA,EM BARRA CHATA</t>
  </si>
  <si>
    <t xml:space="preserve"> DE 1"X1/4",CHUMBADA NO SOLO COM HASTES DE 30CM,ESPACADAS DE</t>
  </si>
  <si>
    <t xml:space="preserve"> 60CM,EM MODULOS DE 1,20M.FORNECIMENTO E COLOCACAO</t>
  </si>
  <si>
    <t>GRAMPOS DE PROTECAO PARA CALCADA EM TUBOS DE FERRO GALVANIZA</t>
  </si>
  <si>
    <t>DO DE 2",CHUMBADOS EM BLOCOS DE CONCRETO,INCLUSIVE DEMOLICAO</t>
  </si>
  <si>
    <t xml:space="preserve"> E RECOMPOSICAO DA CALCADA,E TRANSPORTE DO MATERIAL EXCEDENT</t>
  </si>
  <si>
    <t>E,EXCLUSIVE PINTURA.FORNECIMENTO E COLOCACAO</t>
  </si>
  <si>
    <t>RETENTOR FLUTUANTE PARA PROTECAO DE MANGUEZAL.CONFECCAO E IN</t>
  </si>
  <si>
    <t>STALACAO</t>
  </si>
  <si>
    <t>CERCA PROTETORA DE JARDIM COM 18CM DE ALTURA,EM BARRA CHATA</t>
  </si>
  <si>
    <t>DE ACO DE (3"X1/4"),COM MONTANTES DO MESMO MATERIAL,DISTANCI</t>
  </si>
  <si>
    <t>ADOS DE 1,00M,CHUMBADOS EM BLOCO DE CONCRETO,INCLUSIVE ESCAV</t>
  </si>
  <si>
    <t>ACAO,REATERRO,CARGA,DESCARGA E TRANSPORTE</t>
  </si>
  <si>
    <t>CERCA PROTETORA DE JARDIM,TIPO CAPELINHA,EM MODULOS DE 1,20M</t>
  </si>
  <si>
    <t>CERCA PROTETORA DE JARDIM,FORMANDO ARCOS COM 46CM DE DIAMETR</t>
  </si>
  <si>
    <t>O EM ACO REDONDO LISO DE 1/2",SUPERPOSTOS DE 10CM, SOLDADOS</t>
  </si>
  <si>
    <t>EM BARRA DE(1 1/2"X3/8"),COM MONTANTES DO MESMO MATERIAL,DIS</t>
  </si>
  <si>
    <t>TANCIADOS DE 75CM,CHUMBADOS EM BLOCOS DE CONCRETO,INCLUSIVE</t>
  </si>
  <si>
    <t>ESCAVACAO,REATERRO,CARGA,DESCARGA E TRANSPORTE.FORNECIMENTO</t>
  </si>
  <si>
    <t>LIMITADOR DE GRAMA EM PVC RECICLADO-LINHA BORDA.FORNECIMENTO</t>
  </si>
  <si>
    <t>LIMITADOR DE GRAMA EM PVC RECICLADO-LINHA PLANA.FORNECIMENTO</t>
  </si>
  <si>
    <t>MOIRAO EM MADEIRA DE REFLORESTAMENTO,PARA SUSTENTACAO DE RET</t>
  </si>
  <si>
    <t>ENTORES EM AREA DE MANGUEZAL,COM SECAO DE DIAMETRO DE 15CM,A</t>
  </si>
  <si>
    <t>LTURA LIVRE MEDIA DE 2,00M,ENTERRADO A 1,00M DE PROFUNDIDADE</t>
  </si>
  <si>
    <t>,INCLUINDO ESCAVACAO MANUAL DE COVA.FORNECIMENTO E COLOCACAO</t>
  </si>
  <si>
    <t>FRADE DE CONCRETO 10MPA,PARA PROTECAO DE CALCADAS,APICOADO,I</t>
  </si>
  <si>
    <t>NCLUSIVE ESCAVACAO E REATERRO.FORNECIMENTO E COLOCACAO</t>
  </si>
  <si>
    <t>FRADE DE CONCRETO 10MPA,PINTADO COM VERNIZ,P/PROTECAO DE CAL</t>
  </si>
  <si>
    <t>CADAS,APICOADO,INCLUSIVE ESCAVACAO E REATERRO.FORNECIMENTO E</t>
  </si>
  <si>
    <t xml:space="preserve"> COLOCACAO</t>
  </si>
  <si>
    <t>FRADE DE CONCRETO 10MPA,LISO,PARA PROTECAO DE CALCADAS,INCLU</t>
  </si>
  <si>
    <t>SIVE ESCAVACAO E REATERRO.FORNECIMENTO E COLOCACAO</t>
  </si>
  <si>
    <t>FRADE DE CONCRETO 10MPA,LISO,PINTADO COM VERNIZ,PARA PROTECA</t>
  </si>
  <si>
    <t>O DE CALCADAS,INCLUSIVE ESCAVACAO E REATERRO.FORNECIMENTO E</t>
  </si>
  <si>
    <t>FRADE METALICO,EM FERRO FUNDIDO,MODELO CICLOVIA.FORNECIMENTO</t>
  </si>
  <si>
    <t>REVOLVIMENTO E DESTORROAMENTO DA CAMADA SUPERFICIAL DE GRAMA</t>
  </si>
  <si>
    <t>DO,ATE 20CM DE PROFUNDIDADE</t>
  </si>
  <si>
    <t>IRRIGADOR DE IMPULSO SETORIAL,DE PLASTICO,COM 10CM DE ALTURA</t>
  </si>
  <si>
    <t>IRRIGADOR DE IMPULSO SETORIAL,DE PLASTICO,COM 40CM DE ALTURA</t>
  </si>
  <si>
    <t>REGA DE JARDIM OU GRAMADO,COM ESGUICHO,USANDO AGUA LOCAL CAN</t>
  </si>
  <si>
    <t>ALIZADA</t>
  </si>
  <si>
    <t>ERRADICACAO MANUAL DE ERVAS DANINHAS EM GRAMADOS(200,00M2/DI</t>
  </si>
  <si>
    <t>A)_</t>
  </si>
  <si>
    <t>NIVELAMENTO EM GRAMADOS,INCLUSIVE TRANSPORTE NO SERVICO,CARG</t>
  </si>
  <si>
    <t>A E DESCARGA,EXCLUSIVE O FORNECIMENTO DO MATERIAL</t>
  </si>
  <si>
    <t>CATACAO DE PAPEIS EM SUPERFICIES PAVIMENTADAS(196 VEZES POR</t>
  </si>
  <si>
    <t>ANO)</t>
  </si>
  <si>
    <t>CATACAO DE PAPEIS EM SUPERFICIES ENSAIBRADAS OU EM AREIA(196</t>
  </si>
  <si>
    <t xml:space="preserve"> VEZES POR ANO)</t>
  </si>
  <si>
    <t>CATACAO DE PAPEIS EM SUPERFICIES PAVIMENTADAS COM PEDRA PORT</t>
  </si>
  <si>
    <t>UGUESA(196 VEZES POR ANO)</t>
  </si>
  <si>
    <t>VARREDURA EM SUPERFICIES CIMENTADAS OU ASFALTADAS(104 VEZES</t>
  </si>
  <si>
    <t>POR ANO)</t>
  </si>
  <si>
    <t>VARREDURA DE PAPEIS EM SUPERFICIES PAVIMENTADAS COM PEDRA PO</t>
  </si>
  <si>
    <t>RTUGUESA(104 VEZES POR ANO)</t>
  </si>
  <si>
    <t>CAPINA DE CONSERVACAO(1 VEZ POR ANO),EM TERRENO DE VEGETACAO</t>
  </si>
  <si>
    <t xml:space="preserve"> POUCO DENSA,COM RETIRADA OU QUEIMA DE RESIDUOS</t>
  </si>
  <si>
    <t>LIMPEZA DE FOLHAS E PAPEIS FLUTUANDO EM LAGOS E CANAIS(104 V</t>
  </si>
  <si>
    <t>EZES AO ANO)</t>
  </si>
  <si>
    <t>LIMPEZA DE CAIXAS DE AREIA EM PARQUES E JARDINS(12 VEZES POR</t>
  </si>
  <si>
    <t xml:space="preserve"> ANO)</t>
  </si>
  <si>
    <t>LIMPEZA DE CAIXAS DE RALO EM PARQUES E JARDINS(12 VEZES POR</t>
  </si>
  <si>
    <t>LIMPEZA DE RAMAIS DE RALO EM PARQUES E JARDINS(12 VEZES POR</t>
  </si>
  <si>
    <t>RETIRADA DE MATERIAL PROVENIENTE DE PODA,DE VARREDURA,OU DE</t>
  </si>
  <si>
    <t>LIMPEZAS DIVERSAS,A SER FEITA EM CAMINHAO C/NO MINIMO 4,00M3</t>
  </si>
  <si>
    <t xml:space="preserve"> DE CAPACIDADE,COMPREENDENDO CARGA,DESCARGA E TRANSPORTE ATE</t>
  </si>
  <si>
    <t xml:space="preserve"> 30KM DE DISTANCIA</t>
  </si>
  <si>
    <t>IRRIGACAO DE ARVORE E/OU PALMEIRA COM CAMINHAO PIPA,INCLUSIV</t>
  </si>
  <si>
    <t>E FORNECIMENTO DA AGUA</t>
  </si>
  <si>
    <t>IRRIGACAO DE ARVORE E/OU PALMEIRA COM CAMINHAO PIPA,EXCLUSIV</t>
  </si>
  <si>
    <t>E O FORNECIMENTO DA AGUA</t>
  </si>
  <si>
    <t>IRRIGACAO DE GRAMADO E/OU CANTEIRO COM CAMINHAO PIPA,EXCLUSI</t>
  </si>
  <si>
    <t>VE O FORNECIMENTO DA AGUA</t>
  </si>
  <si>
    <t>IRRIGACAO DE GRAMADO COM CAMINHAO PIPA,INCLUSIVE FORNECIMENT</t>
  </si>
  <si>
    <t>O DE AGUA</t>
  </si>
  <si>
    <t>CORTE,DESGALHAMENTO,DESTOCAMENTO E DESENRAIZAMENTO DE ARVORE</t>
  </si>
  <si>
    <t>,COM ALTURA ATE 3,00M,DIAMETRO EM TORNO DE 15CM,COM AUXILIO</t>
  </si>
  <si>
    <t>DE EQUIPAMENTO MECANICO</t>
  </si>
  <si>
    <t>,COM ALTURA DE 3,00 A 5,00M E DIAMETRO EM TORNO DE 25CM,COM</t>
  </si>
  <si>
    <t>AUXILIO DE EQUIPAMENTO MECANICO</t>
  </si>
  <si>
    <t>,COM ALTURA ACIMA DE 5,00M E DIAMETRO EM TORNO DE 50CM, COM</t>
  </si>
  <si>
    <t>MANUTENCAO E RECOMPOSICAO DE AREAS AJARDINADAS,CORTE DE FOLH</t>
  </si>
  <si>
    <t>AS E RAMOS SECOS,RETIRADA DE PARASITAS, LIMPEZA E REPLANTIO</t>
  </si>
  <si>
    <t>DE ARBUSTOS (1 VEZ POR SEMANA)</t>
  </si>
  <si>
    <t>LIMPEZA DE SUPERFICIE DE FUNDO DE LAGOS E BACIAS DE CHAFARIZ</t>
  </si>
  <si>
    <t>ES E ENTORNOS,SEM ESVAZIAMENTO,EXCLUSIVE TRANSPORTE</t>
  </si>
  <si>
    <t>CORTE DE GRAMA COM ALFANGE,INCLUSIVE VARREDURA E REMOCAO DE</t>
  </si>
  <si>
    <t>ENTULHO</t>
  </si>
  <si>
    <t>CORTE DE GRAMA COM MAQUINAS MANUAIS,INCLUSIVE VARREDURA E RE</t>
  </si>
  <si>
    <t>MOCAO DE ENTULHO</t>
  </si>
  <si>
    <t>PODA DE ARVORES,LIMPEZA DE GALHOS SECOS E RETIRADA DE PARASI</t>
  </si>
  <si>
    <t>TAS</t>
  </si>
  <si>
    <t>CORTE DE GRAMA COM MAQUINAS MOTORIZADAS,INCLUSIVE VARREDURA</t>
  </si>
  <si>
    <t>E RECOLHIMENTO DO ENTULHO (24 VEZES POR ANO)</t>
  </si>
  <si>
    <t>CAPINA PARA CONSTRUCAO DE TRILHAS E ACEIROS,SOBRE MATERIAL D</t>
  </si>
  <si>
    <t>E 1ª CATEGORIA,A CEU ABERTO,ATE A PROFUNDIDADE DE 0,10M</t>
  </si>
  <si>
    <t>APLICACAO DE HERBICIDA DE ACAO TOTAL EM SUPERFICIES PAVIMENT</t>
  </si>
  <si>
    <t>ADAS COM PEDRA PORTUGUESA(2 VEZES POR ANO)</t>
  </si>
  <si>
    <t>COMBATE AS FORMIGAS,COM APLICACAO DE FORMICIDA,EM ENCOSTA,EX</t>
  </si>
  <si>
    <t>ADUBACAO QUIMICA COM FORMULA COMPLETA(NPK-04-14-08)E ALDRINI</t>
  </si>
  <si>
    <t>ZADA,EM GRAMADOS(1 VEZ POR ANO)</t>
  </si>
  <si>
    <t>TERRA ESTRUMADA,INCLUSIVE CARGA,TRANSPORTE E DESCARGA.FORNEC</t>
  </si>
  <si>
    <t>IMENTO</t>
  </si>
  <si>
    <t>ARRANCAMENTO E REPLANTIO DE ARVORE ADULTA, COM ATE 3,00M DE</t>
  </si>
  <si>
    <t>ALTURA E ATE 15CM DE DIAMETRO, INCLUSIVE ESCAVACAO E REGA DU</t>
  </si>
  <si>
    <t>RANTE 15 DIAS,EXCLUSIVE TRANSPORTE</t>
  </si>
  <si>
    <t>ARRANCAMENTO E REPLANTIO DE ARVORE ADULTA,ENTRE 3,00 E 5,00M</t>
  </si>
  <si>
    <t>DE ALTURA E ATE 20CM DE DIAMETRO,INCLUSIVE ESCAVACAO E REGA</t>
  </si>
  <si>
    <t>DURANTE 15 DIAS,EXCLUSIVE TRANSPORTE</t>
  </si>
  <si>
    <t>ARRANCAMENTO E REPLANTIO DE ARVORE ADULTA,ACIMA DE 5,00M DE</t>
  </si>
  <si>
    <t>ALTURA E MAIS DE 20CM DE DIAMETRO,INCLUSIVE ESCAVACAO E REGA</t>
  </si>
  <si>
    <t xml:space="preserve"> DURANTE 15 DIAS,EXCLUSIVE TRANSPORTE</t>
  </si>
  <si>
    <t>RETIRADA DE GRAMINEAS EM PISO DE PEDRA PORTUGUESA,UTILIZANDO</t>
  </si>
  <si>
    <t xml:space="preserve"> ROCADEIRA COSTAL</t>
  </si>
  <si>
    <t>RETIRADA DE PROTETOR DE ARVORE,INCLUSIVE CARGA,DESCARGA E TR</t>
  </si>
  <si>
    <t>ANSPORTE</t>
  </si>
  <si>
    <t>CAMADA DE AREIA ESPALHADA MANUALMENTE,MEDIDA APOS A COMPACTA</t>
  </si>
  <si>
    <t>EXECUCAO DE PAVIMENTACAO EM SAIBRO MELHORADO COM CIMENTO,EM</t>
  </si>
  <si>
    <t>CAMADAS DE 8CM DE ESPESSURA,MEDIDA APOS A COMPRESSAO,SENDO A</t>
  </si>
  <si>
    <t xml:space="preserve"> PROPORCAO DE CIMENTO DE 5% EM VOLUME(72KG/M3),INCLUSIVE FOR</t>
  </si>
  <si>
    <t>NECIMENTO DOS MATERIAIS</t>
  </si>
  <si>
    <t>EXECUCAO DE PAVIMENTACAO DE SAIBRO E AREIA GROSSA NA PROPORC</t>
  </si>
  <si>
    <t>AO DE 3:1,EM CAMADAS DE 15CM,MEDIDA APOS A COMPACTACAO,INCLU</t>
  </si>
  <si>
    <t>SIVE ESPALHAMENTO E REGA</t>
  </si>
  <si>
    <t>EXECUCAO DE PAVIMENTACAO DE SAIBRO ARENOSO,EM CAMADAS DE 10C</t>
  </si>
  <si>
    <t>M,MEDIDA APOS A COMPACTACAO,INCLUSIVE ESPALHAMENTO E REGA</t>
  </si>
  <si>
    <t>CAMADA DE PO-DE-PEDRA ESPALHADA MANUALMENTE,MEDIDA APOS A CO</t>
  </si>
  <si>
    <t>MPACTACAO</t>
  </si>
  <si>
    <t>CORDOES DE CONCRETO SIMPLES,COM SECAO DE 10X25CM,MOLDADOS NO</t>
  </si>
  <si>
    <t xml:space="preserve"> LOCAL,INCLUSIVE ESCAVACAO E REATERRO</t>
  </si>
  <si>
    <t>CORDOES DE CONCRETO SIMPLES PRE-MOLDADO,COM SECAO DE 6X25CM,</t>
  </si>
  <si>
    <t>INCLUSIVE ESCAVACAO E REATERRO</t>
  </si>
  <si>
    <t>CORDOES DE GRANITO,COM SECAO DE 10X25CM,INCLUSIVE ESCAVACAO</t>
  </si>
  <si>
    <t>E REATERRO</t>
  </si>
  <si>
    <t>BANCO DE CONCRETO APARENTE,COM 1,50M DE COMPRIMENTO,45CM DE</t>
  </si>
  <si>
    <t>LARGURA E 10CM DE ESPESSURA, SOBRE DOIS APOIOS DO MESMO MATE</t>
  </si>
  <si>
    <t>RIAL,COM SECAO DE 10X30CM</t>
  </si>
  <si>
    <t>BANCO DE CONCRETO APARENTE,C/45CM DE LARGURA E 10CM DE ESPES</t>
  </si>
  <si>
    <t>SURA,SOBRE DOIS APOIOS DO MESMO MATERIAL,C/SECAO DE 10X30CM</t>
  </si>
  <si>
    <t>BANCO DE CONCRETO ARMADO,MEDINDO 2,00X0,45X0,10M,COM 0,40M D</t>
  </si>
  <si>
    <t>E ALTURA,APOIADO EM 2 BLOCOS DE CONCRETO DE 0,10X0,30X0,40M</t>
  </si>
  <si>
    <t>COM FUNDACAO CONFORME PROJETO CEHAB,REVESTIDO COM ARGAMASSA</t>
  </si>
  <si>
    <t>DE CIMENTO E AREIA,NO TRACO 1:4,ACABAMENTO ASPERO</t>
  </si>
  <si>
    <t>MESA DE CONCRETO ARMADO,COM 4 BANCOS,CONFORME PROJETO CEHAB,</t>
  </si>
  <si>
    <t>REVESTIDOS COM ARGAMASSA DE CIMENTO E AREIA,NO TRACO 1:4. A</t>
  </si>
  <si>
    <t>MESA MEDINDO 0,80X0,80M,COM 0,80M DE ALTURA MAIS A FUNDACAO</t>
  </si>
  <si>
    <t>E OS BANCOS COM 0,35X0,35M E 0,50M DE ALTURA MAIS A FUNDACAO</t>
  </si>
  <si>
    <t>RNECIMENTO</t>
  </si>
  <si>
    <t>BALIZADOR MODELO COPACABANA,CILINDRICO,LISO,PRE-FABRICADO EM</t>
  </si>
  <si>
    <t xml:space="preserve"> CONCRETO FCK=18MPA,C/REFORCO INTERNO DE MALHA DE VERGALHAO</t>
  </si>
  <si>
    <t>CURVADO DE 1/2", EMBUTIDO NO PISO, COM 40CM DE DIAMETRO E AL</t>
  </si>
  <si>
    <t>TURA DE 46,50CM.FORNECIMENTO E COLOCACAO</t>
  </si>
  <si>
    <t>BANCO DE PRANCHA EM MADEIRA DE LEI,DE 4CM DE ESPESSURA,40CM</t>
  </si>
  <si>
    <t>DE LARGURA E 2,00M DE COMPRIMENTO,COM DOIS PES DO MESMO MATE</t>
  </si>
  <si>
    <t>RIAL,ALTURA TOTAL DE 40CM,ACABAMENTO A OLEO,COM DUAS DEMAOS</t>
  </si>
  <si>
    <t>DIRETAMENTE SOBRE A MADEIRA</t>
  </si>
  <si>
    <t>BANCO PARA JARDINS COM 14 REGUAS DE MADEIRA DE LEI,SECAO DE</t>
  </si>
  <si>
    <t>5,5X2,5CM E COMPRIMENTO DE 2,00M,PRESAS COM PARAFUSOS DE POR</t>
  </si>
  <si>
    <t>CAS NOS PES DE FERRO FUNDIDO,ESTES COM 14KG,BARRA DE FERRO A</t>
  </si>
  <si>
    <t>O CENTRO DO ASSENTAMENTO,INCLUSIVE ESPIGAO DE FIXACAO,4 BASE</t>
  </si>
  <si>
    <t>S DE CONCRETO DE 15X15X30CM,E PINTURA NA COR A SER INDICADA</t>
  </si>
  <si>
    <t>BANCO DE MADEIRA DE MACARANDUBA EM RIPAS DE 8X2,5CM,FIXADAS</t>
  </si>
  <si>
    <t>EM ESTRUTURA DE 7,5X4CM,CONFORME DETALHE Nº6026/EMOP</t>
  </si>
  <si>
    <t>MESA DE JARDIM,MEDINDO 1,80X0,91X0,73M,EXECUTADA EM PECAS DE</t>
  </si>
  <si>
    <t xml:space="preserve"> MACARANDUBA DE 7X22CM,FIXADAS EM 2(DOIS) APOIOS DE CONCRETO</t>
  </si>
  <si>
    <t>,CONFORME DETALHE Nº6028/EMOP.FORNECIMENTO E COLOCACAO</t>
  </si>
  <si>
    <t>BANCO DE JARDIM,MEDINDO 1,80X0,30X0,45M,EXECUTADO COM 01(UMA</t>
  </si>
  <si>
    <t>)PECA MACARANDUBA DE 30X7CM,FIXADA EM 02(DOIS) APOIOS DE CON</t>
  </si>
  <si>
    <t>CRETO,CONFORME DETALHE Nº6028/EMOP.FORNECIMENTO E COLOCACAO</t>
  </si>
  <si>
    <t>PRANCHA EM MADEIRA APARELHADA PARA BANCOS DE JARDINS,COM SEC</t>
  </si>
  <si>
    <t>AO DE(15X4,5)CM E COMPRIMENTO DE 2,20M,PRESA COM PARAFUSOS E</t>
  </si>
  <si>
    <t xml:space="preserve"> PORCAS NOS PES DE FERRO E PINTURA NA COR A SER INDICADA.FOR</t>
  </si>
  <si>
    <t>REGUA DE MADEIRA APARELHADA PARA BANCOS DE JARDINS,COM SECAO</t>
  </si>
  <si>
    <t xml:space="preserve"> DE(5,5X3,75)CM E COMPRIMENTO DE 2M,PRESAS COM PARAFUSOS DE</t>
  </si>
  <si>
    <t>PORCAS NOS PES DE FERRO FUNDIDO E PINTURA NA COR A SER INDIC</t>
  </si>
  <si>
    <t>ADA.FORNECIMENTO E COLOCACAO</t>
  </si>
  <si>
    <t xml:space="preserve"> DE(3X1,5)CM E COMPRIMENTO DE 1M,PRESAS COM PARAFUSOS DE POR</t>
  </si>
  <si>
    <t>CAS NOS PES DE FERRO E ENVERNIZADA NA COR A SER INDICADA.FOR</t>
  </si>
  <si>
    <t>MESA DE JOGOS COM 4 BANCOS,TAMPO DE MESA EM MARMORITE ARMADO</t>
  </si>
  <si>
    <t>,NA COR NATURAL,TENDO NO CENTRO TABULEIRO DE XADREZ EM MARMO</t>
  </si>
  <si>
    <t>RITE NAS CORES BRANCA E PRETA,PES(MESA E BANCOS)DE CONCRETO</t>
  </si>
  <si>
    <t>ARMADO.FORNECIMENTO E COLOCACAO</t>
  </si>
  <si>
    <t>ALAMBRADO COM 1,50M DE ALTURA,EM CHAPA EXPANDIDA DE ACO CARB</t>
  </si>
  <si>
    <t>ONO 3/16",DECAPADA,FOSFATIZADA,FORMANDO PAINEIS MODULADOS,FI</t>
  </si>
  <si>
    <t>XADOS EM MONTANTES DE TUBOS GALVANIZADOS DE 1.1/2",COM CARAP</t>
  </si>
  <si>
    <t>UCA DE FECHAMENTO SUPERIOR DO MESMO MATERIAL DOS TUBOS,ESTES</t>
  </si>
  <si>
    <t xml:space="preserve"> ESPACADOS DE 2,00M E CHUMBADOS NO SOLO,EXCL.MATERIAL DE CON</t>
  </si>
  <si>
    <t>CRETAGEM DAS FUNDACOES,INCL.MAO-DE-OBRA DESTAS.FORN.E COLOC.</t>
  </si>
  <si>
    <t>ALAMBRADO EM TELA DE ARAME GALV.Nº14,MALHA LOSANGO 6CM DE LA</t>
  </si>
  <si>
    <t>DO,PRESA A ARMACAO DE TUBOS GALV.,C/ELEMENTOS HORIZ.E VERT.,</t>
  </si>
  <si>
    <t>SENDO ESTES FIXADOS EM BLOCOS DE CONCRETO 30X30X60CM, FCK=15</t>
  </si>
  <si>
    <t>MPA,ESPACADOS 3,00M, C/ALTURA TOTAL 2,50M, ACIMA DO TERRENO.</t>
  </si>
  <si>
    <t>TUBOS HORIZ.SERAO DOIS,AMBOS C/1.1/2"DE DIAMETRO,ASSIM COMO</t>
  </si>
  <si>
    <t>OS VERT.,AS EMENDAS SERAO SOLDADAS.FORN.E COLOCAO</t>
  </si>
  <si>
    <t>ALAMBRADO P/CAMPO DE ESPORTE,POSTES TUBO FºGALV.,ESPACADOS 2</t>
  </si>
  <si>
    <t>,00M,DIAMETRO 2",ALTURA 3,00M LIVRES SOBRE O SOLO,FIXADOS EM</t>
  </si>
  <si>
    <t xml:space="preserve"> PRISMAS DE CONCRETO FCK=20MPA,30X30X100CM,SOBRE ESTES POSTE</t>
  </si>
  <si>
    <t>S FIXADA TELA ARAME Nº12 PLASTIFICADO MALHA 7,5CM,PRESA EM 2</t>
  </si>
  <si>
    <t xml:space="preserve"> ARAMES Nº12 PLASTIFICADOS,COLOCADOS TRANSV.E ATRAVESSANDO T</t>
  </si>
  <si>
    <t>UBOS SUPERIOR E INFERIOR,COM "T" E CRUZETA 2".FORN.E COLOC.</t>
  </si>
  <si>
    <t>ALAMBRADO PARA CAMPO DE ESPORTE DE 3,00X6,00M,COM UM MONTANT</t>
  </si>
  <si>
    <t>E A CADA 3,00M,EM TELA GALV.Nº12 E MALHA LOSANGO DE 5CM,FIXA</t>
  </si>
  <si>
    <t>DA EM TUBOS DE FERRO GALVANIZADO DE 2" E CONTRAVENTAMENTO DE</t>
  </si>
  <si>
    <t xml:space="preserve"> 1,75M,EM CADA MODULO,ESTES CHUMBADOS EM BLOCOS DE CONCRETO,</t>
  </si>
  <si>
    <t>INCLUSIVE ESCAVACAO,CONCRETO DOS BLOCOS,REATERRO,TRANSPORTE,</t>
  </si>
  <si>
    <t>CARGA E DESCARGA,EXCLUSIVE PINTURA.FORNECIMENTO E COLOCACAO</t>
  </si>
  <si>
    <t>ALAMBRADO PARA CAMPO DE ESPORTE,3,00X4,50M,COM UM MONTANTE A</t>
  </si>
  <si>
    <t xml:space="preserve"> CADA 3,00M,EM TELA GALV.Nº12 E MALHA LOSANGO DE 5CM,FIXADA</t>
  </si>
  <si>
    <t>EM TUBOS DE FERRO GALVANIZADO DE 2" E CONTRAVENTAMENTO DE 1,</t>
  </si>
  <si>
    <t>75M,EM CADA MODULO,ESTES CHUMBADOS EM BLOCOS DE CONCRETO,INC</t>
  </si>
  <si>
    <t>LUSIVE ESCAVACAO,CONCRETO DOS BLOCOS,REATERRO,TRANSPORTE,CAR</t>
  </si>
  <si>
    <t>GA E DESCARGA,EXCLUSIVE PINTURA.FORNECIMENTO E COLOCACAO</t>
  </si>
  <si>
    <t>ALAMBRADO COM ATE 2,00M DE ALTURA,COM TELA DE ARAME GALV.Nº1</t>
  </si>
  <si>
    <t>2,DE MALHA QUADRADA 1",FORMANDO QUADROS CONTORNADOS DE CANTO</t>
  </si>
  <si>
    <t>NEIRAS DE 3/4"X3/4"X1/8",FIXADOS EM MONTANTES DE TUBOS GALV.</t>
  </si>
  <si>
    <t>DE 2",COM CARAPUCAS DE FECHAMENTO SUPERIOR,ESPACADOS A CADA</t>
  </si>
  <si>
    <t>2,50M E CHUMBADOS NO SOLO,EXCLUSIVE A BASE DE FIXACAO.FORNEC</t>
  </si>
  <si>
    <t>ALAMBRADO PARA CAMPO DE ESPORTE,VOLEI OU BASQUETE,COM 1,00M</t>
  </si>
  <si>
    <t>DE ALTURA, EM TUBO GALVANIZADO DE 2" HORIZONTAL E MONTANTES</t>
  </si>
  <si>
    <t>DO MESMO MATERIAL,ESPACADOS A CADA 2,00M E CHUMBADOS NO SOLO</t>
  </si>
  <si>
    <t>,EXCLUSIVE A BASE DE FIXACAO E TELA.FORNECIMENTO E COLOCACAO</t>
  </si>
  <si>
    <t>ALAMBRADO P/CABECEIRA DE CAMPO DE ESPORTE,POSTES DE TUBOS DE</t>
  </si>
  <si>
    <t xml:space="preserve"> FºGALV.2",C/ALTURA LIVRE 5,30M,FICANDO 0,70M ENTERRADOS EM</t>
  </si>
  <si>
    <t>PRISMAS CONCRETO 25MPA,0,30X0,30X0,75M,ESTANDO POSTES ESPACA</t>
  </si>
  <si>
    <t>DOS 2,00M,C/3 TUBOS HORIZ.E CONTRAVENTAM.,A CADA 2,00M,TODOS</t>
  </si>
  <si>
    <t xml:space="preserve"> 2" E SOBRE ESTES, FIXADA TELA DE ARAME Nº12,PLASTIFICADA,MA</t>
  </si>
  <si>
    <t>LHA 7,5CM,INCL.TES,CRUZETAS,CURVAS E FUNDACOES.FORN.E COLOC.</t>
  </si>
  <si>
    <t>ALAMBRADO DE TELA FORMADA P/BARRAS DE ACO CA-60,CRUZADAS E S</t>
  </si>
  <si>
    <t>OLDADAS ENTRE SI,CONSTITUINDO MALHAS 5X15CM,FIO 3MM,SOLDADA</t>
  </si>
  <si>
    <t>EM POSTES DE TUBO DE FERRO GALVALVANIZADO 1.1/2",C/ALTURA LI</t>
  </si>
  <si>
    <t>VRE DE 1,60M,FICANDO 0,40M ENTERRADOS EM PRISMAS DE CONCRETO</t>
  </si>
  <si>
    <t xml:space="preserve"> 25MPA,C/0,30X0,30X0,50M,ESTANDO OS POSTES ESPACADOS 2,00M,I</t>
  </si>
  <si>
    <t>NCLUSIVE FUNDACOES,EXCLUSIVE PINTURA.FORNECIMENTO E COLOC.</t>
  </si>
  <si>
    <t>ALAMBRADO DE TELA DE ARAME GALVANIZADO FIO Nº12,MALHA LOSANG</t>
  </si>
  <si>
    <t>O DE 7,5CM,COM ALTURA DE 2,00M MAIS 0,30M DE ABA INCLINADA A</t>
  </si>
  <si>
    <t>45º.ESTA ESTRUTURA FORMADA DE TUBOS ACO GALVANIZADO DE 1.1/4</t>
  </si>
  <si>
    <t>",HORIZONTAIS E VERTICAIS,SENDO OS HORIZONTAIS UM A 0,15M DO</t>
  </si>
  <si>
    <t xml:space="preserve"> CHAO E O OUTRO DISTANTE 2,00M DESTE,OS VERTICAIS A CADA 2,0</t>
  </si>
  <si>
    <t>0M,INCLUSIVE PORTOES E FERRAGENS,EXCL.PINTURA.FORN.E COLOC.</t>
  </si>
  <si>
    <t>O DE 7,5CM,COM ALTURA DE 4,00M MAIS 0,30M DE ABA INCLINADA A</t>
  </si>
  <si>
    <t xml:space="preserve"> 45º.ESTA ESTRUTURA FORMADA DE TUBOS ACO GALVANIZADO DE 1.1/</t>
  </si>
  <si>
    <t>4",HORIZONTAIS E VERTICAIS,SENDO OS HORIZONTAIS UM A 0,15M D</t>
  </si>
  <si>
    <t>O CHAO E O OUTRO DISTANTE 2,00M DESTE,OS VERTICAIS A CADA 2,</t>
  </si>
  <si>
    <t>00M,INCL.PORTOES E FERRAGENS,EXCL.PINTURA.FORN. E COLOCACAO</t>
  </si>
  <si>
    <t>O DE 7,5CM,COM ALTURA DE 2,00M SOBRE MURETA DE ALVENARIA REV</t>
  </si>
  <si>
    <t>ESTIDA,EXCLUSIVE ESTA E SUA FUNDACAO,INCLUSIVE CONCRETO DE F</t>
  </si>
  <si>
    <t>IXACAO DO ALAMBRADO NA MURETA.ESTA ESTRUTURA FORMADA DE TUBO</t>
  </si>
  <si>
    <t>S DE ACO GALVANIZADO DE 1.1/4",HORIZONTAIS E VERTICAIS,INCLU</t>
  </si>
  <si>
    <t>SIVE PORTOES E FERRAGENS,EXCLUSIVE PINTURA.FORN. E COLOCACAO</t>
  </si>
  <si>
    <t>ALAMBRADO DE TELA ARAME GALVANIZADO FIO Nº12,MALHA LOSANGO D</t>
  </si>
  <si>
    <t>E 7,5CM,C/ALTURA DE 1,70M MAIS 0,30M DE ABA INCLINADA A 45º.</t>
  </si>
  <si>
    <t>ESTA ESTRUTURA FORMADA DE TUBOS DE ACO GALV.2",VERTICAIS A C</t>
  </si>
  <si>
    <t>ADA 3,00M E HORIZONTAL CONSTITUIDA 3 FIOS DE ARAME GALV.Nº10</t>
  </si>
  <si>
    <t>,UMA A 0,15M DO CHAO,OUTRO A 1,70M DESTE E OUTRO NO EXTREMO</t>
  </si>
  <si>
    <t>DA ABA,INCL.PORTOES E FERRAGENS,EXCL.PINTURA.FORN.E COLOC.</t>
  </si>
  <si>
    <t>ALAMBRADO C/3,00M ALTURA,EM TELA DE ARAME GALV.Nº12,MALHA LO</t>
  </si>
  <si>
    <t>SANGO 5CM,FIXADA TUBOS DE FERRO GALV.(EXTERNA E INTERNAMENTE</t>
  </si>
  <si>
    <t>) DIAMETRO INTERNO DE 2" E ESP.DE PAREDE DE 1/8",EM MODULOS</t>
  </si>
  <si>
    <t>DE (3,00X1,50)M,CHUMBADOS EM BLOCOS DE CONCRETO,INCLUSIVE ES</t>
  </si>
  <si>
    <t>CAVACAO,REATERRO CARGA,DESCARGA,TRANSPORTE E PINTURA DOS TUB</t>
  </si>
  <si>
    <t>OS,COM 2 DEMAOS DE ACABAMENTO.FORNECIMENTO E COLOCACAO</t>
  </si>
  <si>
    <t>ALAMBRADO COM 4,50M DE ALTURA,EM TELA DE ARAME GALV.Nº12,MAL</t>
  </si>
  <si>
    <t>HA LOSANGO DE 5CM,FIXADA EM TUBOS DE FºGALV.(EXTERNA E INTER</t>
  </si>
  <si>
    <t>MENTE) COM DIAMETRO INTERNO DE 2" E ESP.DE PAREDE DE 1/8",EM</t>
  </si>
  <si>
    <t xml:space="preserve"> MODULOS DE (3,00X1,50M),CHUMBADOS EM BLOCOS DE CONCRETO,INC</t>
  </si>
  <si>
    <t>LUSIVE ESCAVACAO,REATERRO,CARGA E DESCARGA,TRANSPORTE E PINT</t>
  </si>
  <si>
    <t>URA DOS TUBOS,COM 2 DEMAOS DE ACABAMENTO.FORN. E COLOCACAO</t>
  </si>
  <si>
    <t>ALAMBRADO COM 4,50M ALTURA,TELA DE ARAME GALV.Nº12,MALHA LOS</t>
  </si>
  <si>
    <t>ANGO 5CM,FIXADA TUBOS FºGALV.(EXTERN.E INTERNAMENTE)DIAMETRO</t>
  </si>
  <si>
    <t xml:space="preserve"> INTERNO DE 2.1/2"E ESP.DE PAREDE DE 1/8",EM MODULOS DE(3,00</t>
  </si>
  <si>
    <t>X1,50)M,CHUMBADOS EM BLOCOS DE CONCRETO,INCLUSIVE ESCAVACAO,</t>
  </si>
  <si>
    <t>REATERRO,CARGA,DESCARGA,TRANSPORTE E PINTURA DOS TUBOS,COM 2</t>
  </si>
  <si>
    <t xml:space="preserve"> DEMAOS DE ACABAMENTO.FORNECIMENTO E COLOCACAO</t>
  </si>
  <si>
    <t>ALAMBRADO COM 4,50M ALTURA,TELA DE ARAME GALV.N°12,MALHA LOS</t>
  </si>
  <si>
    <t xml:space="preserve"> INTERNO DE 3"E ESP.DE PAREDE DE 1/8",SEM COSTURA,EM MODULOS</t>
  </si>
  <si>
    <t xml:space="preserve"> DE (3,00X1,50M)M,CHUMBADOS EM BLOCOS DE CONCRETO,INCLUSIVE</t>
  </si>
  <si>
    <t>ESCAVACAO,REATERRO,CARGA,DESCARGA,TRANSPORTE E PINTURA DOS T</t>
  </si>
  <si>
    <t>UBOS,COM 2 DEMAOS DE ACABAMENTO.FORNECIMENTO E COLOCACAO</t>
  </si>
  <si>
    <t>ALAMBRADO EM TELA DE ARAME GALV.N°12,MALHA LOSANGO 5CM,FIXAD</t>
  </si>
  <si>
    <t>A TUBOS FºGALV.(EXTERN.E INTERNAMENTE)DIAMETRO INTERNO DE 2"</t>
  </si>
  <si>
    <t xml:space="preserve"> E ESP.PAREDE DE 1/8",CHUMBADOS EM BLOCOS DE CONCRETO,INCL.</t>
  </si>
  <si>
    <t>ESCAVACAO,REATERRO,TRANSP.,CARGA,DESCARGA E PINTURA DOS TUBO</t>
  </si>
  <si>
    <t>S,COM 2 DEMAOS DE ACABAMENTO.FORNECIMENTO E COLOCACAO</t>
  </si>
  <si>
    <t>ALAMBRADO C/6M ALTURA,TELA DE ARAME GALVANIZADO N°12,MALHA L</t>
  </si>
  <si>
    <t>OSANGO DE 5CM,FIXADA EM TUBOS DE FERRO GALVANIZADO (EXTERNA</t>
  </si>
  <si>
    <t>E INTERNAMENTE) COM DIAMETRO INTERNO DE 2" E ESPESSURA DE PA</t>
  </si>
  <si>
    <t>REDE DE 1/8",EM MODULOS DE (3,00X1,50)M,CHUMBADOS EM BLOCOS</t>
  </si>
  <si>
    <t>DE CONCRETO,INCL.ESCAVACAO,REATERRO,CARGA,DESCARGA,TRANSPORT</t>
  </si>
  <si>
    <t>E E PINTURA DOS TUBOS,C/2 DEMAOS DE ACABAMENTO.FORN.E COLOC.</t>
  </si>
  <si>
    <t>OSANGO DE 5CM,FIXADA EM TUBOS DE FERRO GALVANIZADO(EXTERNA E</t>
  </si>
  <si>
    <t xml:space="preserve"> INTERNAMENTE)COM DIAMETRO INTERNO DE 2 1/2" E ESPESSURA DE</t>
  </si>
  <si>
    <t>PAREDE DE 1/8",EM MODULOS DE (3,00X1,50)M,CHUMBADOS EM BLOCO</t>
  </si>
  <si>
    <t>S DE CONCRETO,INCL.ESCAVACAO,REATERRO,CARGA,DESCARGA,TRANSPO</t>
  </si>
  <si>
    <t>RTE E PINTURA DOS TUBOS,C/2 DEMAOS DE ACABAMENTO.FORN.COLOC.</t>
  </si>
  <si>
    <t>E INTERNAMENTE) COM DIAMETRO INTERNO DE 3" E ESPESSURA DE PA</t>
  </si>
  <si>
    <t>ALAMBRADO C/7,5M ALTURA,TELA DE ARAME GALVANIZADO N°12,MALHA</t>
  </si>
  <si>
    <t xml:space="preserve"> LOSANGO DE 5CM,FIXADA EM TUBOS DE FERRO GALVANIZADO (EXTERN</t>
  </si>
  <si>
    <t>A E INTERNAMENTE) C/DIAMETRO INTERNO DE 2" E ESPESSURA DE PA</t>
  </si>
  <si>
    <t>REDE DE 1/8",EM MODULOS DE (2,00X1,50)M,CHUMBADOS EM BLOCOS</t>
  </si>
  <si>
    <t xml:space="preserve"> LOSANGO DE 5CM,FIXADA EM TUBOS DE FERRO GALVANIZADO(EXTERNA</t>
  </si>
  <si>
    <t xml:space="preserve"> E INTERNAMENTE)C/DIAMETRO INTERNO DE 2 1/2" E ESPESSURA DE</t>
  </si>
  <si>
    <t>PAREDE DE 1/8",EM MODULOS DE(2,00X1,50)M,CHUMBADOS EM BLOCOS</t>
  </si>
  <si>
    <t xml:space="preserve"> DE CONCRETO,INCL.ESCAVACAO,REATERRO,CARGA,DESCARGA,TRANSPOR</t>
  </si>
  <si>
    <t>TE E PINTURA DE TUBOS,C/2 DEMAOS DE ACABAMENTO.FORN.E COLOC.</t>
  </si>
  <si>
    <t>A E INTERNAMENTE) C/DIAMETRO INTERNO DE 3" E ESPESSURA DE PA</t>
  </si>
  <si>
    <t>ALAMBRADO TELA DE ARAME GALV.N°14,MALHA LOSANGO 6CM,PRESA A</t>
  </si>
  <si>
    <t>ARMACAO TUBOS GALV.(EXTERNA E INTERNAMENTE),C/ELEM.HORIZ.E V</t>
  </si>
  <si>
    <t>ERT.SENDO ESTES FIX.EM BLOCO DE CONC.(0,30X0,30X0,60)M,FCK=1</t>
  </si>
  <si>
    <t>5MPA,ESPACADOS 3M C/ALT.TOTAL DE 2,50M ACIMA TERRENO.OS TUBO</t>
  </si>
  <si>
    <t>S HORIZ. SERAO 2, AMBOS COM 1.1/2"DE DIAM. E ESP.PAREDE 1/8"</t>
  </si>
  <si>
    <t>,ASSIM COMO OS VERT. EMENDAS SOLDADAS.FORN.E COLOC.</t>
  </si>
  <si>
    <t>ALAMBRADO TELA DE ARAME PLASTIFICADO N°12,MALHA LOSANGO 5CM,</t>
  </si>
  <si>
    <t>FIXADA EM TUBOS DE FERRO GALVANIZADO (EXTERNA E INTERNAMENTE</t>
  </si>
  <si>
    <t>) DE 2" E ESP. DE PAREDE DE 1/8``ESPACADOS DE 2,00M,CHUMBADO</t>
  </si>
  <si>
    <t>S EM BLOCOS DE CONCR. FCK=15MPA (0,30X0,30X1,00)M,TELA PRESA</t>
  </si>
  <si>
    <t>EM ARAME Nº12 PLASTIF.,INCLUS. ESCAV.,REATERRO,TRANSP.,CARGA</t>
  </si>
  <si>
    <t>DESCARGA E PINT. DOS TUBOS,C/2 DEMAOS DE ACABAM.FORN.E COLOC</t>
  </si>
  <si>
    <t>ALAMBRADO P/CAMPO DE ESPORTE,POSTE TUBO FºGALV.,ESPACADOS 2,</t>
  </si>
  <si>
    <t>00M,DIAM.2"E ESP.PAREDE 1/8",ALTURA 3,00M LIVRES SOBRE SOLO,</t>
  </si>
  <si>
    <t>FIXADOS PRISMA CONCRETO FCK=15MPA,(0,30X0,30X1,00)M,SOBRE PO</t>
  </si>
  <si>
    <t>STES FIXADA TELA ARAME Nº12 PLASTIFICADA,MALHA 5,00CM,PRESA</t>
  </si>
  <si>
    <t>2 ARAMES Nº12 PLASTIFICADOS,TRANSV.E ATRAVESSANDO TUBOS SUPE</t>
  </si>
  <si>
    <t>RIOR E INFERIORMENTE,C/UM "T" E UMA CRUZETA 2".FORN.E COLOC.</t>
  </si>
  <si>
    <t>ALAMBRADO P/CAMPO DE ESPORTE,POSTE TUBO FºGALV.,ESPACADOS 2M</t>
  </si>
  <si>
    <t>ALAMBRADO P/CABECEIRA CAMPO DE ESPORTE,EXEC.POSTES TUBO FºGA</t>
  </si>
  <si>
    <t>CONTRAVENTAMENTO DE ALAMBRADO COM TUBOS DE FERRO GALVANIZADO</t>
  </si>
  <si>
    <t>(EXTERN.E INTERNAMENTE),C/DIAMETRO INTERNO DE 2" E ESPESSURA</t>
  </si>
  <si>
    <t xml:space="preserve"> DE PAREDE DE 1/8".FORNECIMENTO E COLOCACAO</t>
  </si>
  <si>
    <t>(EXTERNA E INTERNAMENTE),COM DIAMETRO INTERNO NO 2.1/2" E ES</t>
  </si>
  <si>
    <t>PESSURA DE PAREDE DE 1/8".FORNECIMENTO E COLOCACAO</t>
  </si>
  <si>
    <t>(EXTERN.E INTERNAMENTE),COM DIAMETRO INTERNO DE 3" E ESPESSU</t>
  </si>
  <si>
    <t>RA DE PAREDE DE 1/8".FORNECIMENTO E COLOCACAO</t>
  </si>
  <si>
    <t>AMARELINHA EM BLOCOS DE CONCRETO PRE-MOLDADOS COM APLICACAO</t>
  </si>
  <si>
    <t>DE LETRAS E NUMEROS COLORIDOS EM BAIXO RELEVO.FORNECIMENTO E</t>
  </si>
  <si>
    <t>APLICACAO</t>
  </si>
  <si>
    <t>ARCO SIMPLES EM TUBO DE FERRO GALVANIZADO (EXTERNA E INTERNA</t>
  </si>
  <si>
    <t>MENTE) DE 1" E 2" E ESPESSURA DE PAREDE DE 1/8",CHUMBADOS EM</t>
  </si>
  <si>
    <t>BLOCOS DE CONCRETO,COM PINTURA DE BASE GALVITE E 2 DEMAOS DE</t>
  </si>
  <si>
    <t xml:space="preserve"> ACABAMENTO.FORNECIMENTO E COLOCACAO</t>
  </si>
  <si>
    <t>BARRA SIMPLES PARA GINASTICA,EM TUBOS DE FERRO GALVANIZADO (</t>
  </si>
  <si>
    <t>EXTERNA E INTERNAMENTE) DE 1.1/2" E 4" E ESPESSURA DE PAREDE</t>
  </si>
  <si>
    <t>DE 1/8",CHUMBADOS EM BLOCOS DE CONCRETO COM PINTURA DE BASE</t>
  </si>
  <si>
    <t>GALVITE E 2 DEMAOS DE ACABAMENTO.FORNECIMENTO E COLOCACAO</t>
  </si>
  <si>
    <t>BARRA DUPLA PARA GINASTICA,EM TUBOS DE FERRO GALVANIZADO (EX</t>
  </si>
  <si>
    <t>TERNA E INTERNAMENTE) DE 1" E ESPESSURA PAREDE DE 1/8" HORIZ</t>
  </si>
  <si>
    <t>ONTAIS E MONTANTES DE 4",CHUMBADOS EM BLOCOS DE CONCRETO,COM</t>
  </si>
  <si>
    <t xml:space="preserve"> PINTURA DE BASE GALVITE E 2 DEMAOS DE ACABAMENTO.FORNECIMEN</t>
  </si>
  <si>
    <t>BARRAS PARALELAS P/GINASTICA, EM TUBOS DE FERRO GALVANIZADO</t>
  </si>
  <si>
    <t>(EXTERNA E INTERNAMENTE) DE 2" E ESPESSURA DE PAREDE DE 1/8"</t>
  </si>
  <si>
    <t>CHUMBADOS EM BLOCOS DE CONCRETO COM PINTURA DE BASE GALVITE</t>
  </si>
  <si>
    <t>E 2 DEMAOS DE ACABAMENTO.FORNECIMENTO E COLOCACAO</t>
  </si>
  <si>
    <t>BALANCO MULTIUSO EM TUBO DE FERRO GALV.(EXT.E INTERNAMENTE)</t>
  </si>
  <si>
    <t>DE 2.1/2",2"E 1"E ESP.PAREDE 1/8",COMP.DE 2 BALANCOS SIMPL.</t>
  </si>
  <si>
    <t>C/ASSENT.MAD.APARELH.,1 ESC.DUPLA,1 BARRA SIMPL.E 1 BALANCO</t>
  </si>
  <si>
    <t>P/CADEIR.RODAS C/RAMPA ACESS.PIVOT.,TRAVA P/CADEIR.E P/BALAN</t>
  </si>
  <si>
    <t>CO,PISO MAD.INTERTRAV.REFORC.C/CAPAC.CARGA 200KG,PINT.C/UMA</t>
  </si>
  <si>
    <t>DEMAO GALVITE E DUAS DE TINTA ESMALTE SINT.FORNEC./COLOCACAO</t>
  </si>
  <si>
    <t>BALANCO DE 0/4ANOS COMPOSTO C/2 CADEIRAS,PRESAS EM CORRENTES</t>
  </si>
  <si>
    <t xml:space="preserve"> GALV.,FIXADAS POR MEIO DE BRACAD.C/TRAVESSAO DE TUBO FERRO</t>
  </si>
  <si>
    <t>GALV.(EXT.E INTERNAMENTE)DE 2 1/2"ESP.PAREDE 1/8",SUSPENSAS</t>
  </si>
  <si>
    <t>EM CAVALETES TUBO FERRO GALV.2",CHUMBADOS SAPATAS CONCRETO,</t>
  </si>
  <si>
    <t>PINTADOS C/BASE GALVITE E 2 DEMAOS ACABAMENTO. FORNECIMENTO</t>
  </si>
  <si>
    <t>BALANCO DE 5/10ANOS COMPOST.C/2 CADEIRAS,PRESAS EM CORRENTES</t>
  </si>
  <si>
    <t xml:space="preserve"> GALV.FIXAD. P/MEIO DE BRACAD.C/ TRAVESSAO TUBOS FERRO GALV.</t>
  </si>
  <si>
    <t>(EXT.E INTERNAMENTE)DE 2 1/2"E ESP.PAREDE 1/8",SUSPENSAS EM</t>
  </si>
  <si>
    <t>CAVALETES TUBO FERRO GALV.2", CHUMBADOS EM SAPATAS CONCRETO,</t>
  </si>
  <si>
    <t>PINTADOS C/BASE GALVITE E 2 DEMAOS ACABAMENTO.FORNECIMENTO E</t>
  </si>
  <si>
    <t>CADEIRA DE BALANCO COMPLETA, COM CORRENTES, BRACADEIRAS,  RO</t>
  </si>
  <si>
    <t>LAMENTOS, PARAFUSOS, BARRAS, ETC., INCLUSIVE DESMONTAGEM DA</t>
  </si>
  <si>
    <t>DANIFICADA, PINTURA E TRANSPORTE. FORNECIMENTO E COLOCACAO</t>
  </si>
  <si>
    <t>BOLA AO ARO EM TUBO DE FERRO GALVANIZADO(EXT.E INTERNAMENTE)</t>
  </si>
  <si>
    <t>DE 3",2" E 3/4"E ESPESSURA DE PAREDE DE 1/8",PINTURA COM UMA</t>
  </si>
  <si>
    <t>DEMAO DE GALVITE E DUAS DEMAOS DE ESMALTE SINTETICO. FORNECI</t>
  </si>
  <si>
    <t>ESCADA EM ARVORE, EM MADEIRA APARELHADA. FORNECIMENTO E COLO</t>
  </si>
  <si>
    <t>ESCORREGA DE 0/4ANOS C/ALTURA DE 1,17M EM MADEIRA APARELHADA</t>
  </si>
  <si>
    <t>E TUBOS DE FERRO GALVANIZADO(EXT.E INTERNAMENTE) DE 3/4"E 2"</t>
  </si>
  <si>
    <t>E ESPESSURA DE PAREDE DE 1/8", COM PINTURA DE BASE GALVITE E</t>
  </si>
  <si>
    <t xml:space="preserve"> 2 DEMAOS DE ACABAMENTO.FORNECIMENTO E COLOCACAO</t>
  </si>
  <si>
    <t>ESCORREGA DE 5/10ANOS C/ALTURA DE 1,57M MADEIRA APARELHADA E</t>
  </si>
  <si>
    <t xml:space="preserve"> TUBOS DE FERRO GALVANIZADO(EXT.E INTERNAMENTE)DE 3/4" E 2"</t>
  </si>
  <si>
    <t>E ESPESSURA DE PAREDE DE 1/8",COM PINTURA DE BASE GALVITE E</t>
  </si>
  <si>
    <t>2 DEMAOS DE ACABAMENTO.FORNECIMENTO E COLOCACAO</t>
  </si>
  <si>
    <t>ESCADA DE ESCORREGA COMPLETA, INCLUSIVE PATAMAR,COM PINTURA</t>
  </si>
  <si>
    <t>TRANSPORTE E DESMONTAGEM DA DANIFICADA.FORNECIMENTO E COLOCA</t>
  </si>
  <si>
    <t>GANGORRA DE 0/4 ANOS COM PRANCHAS DE MADEIRA APARELHADA,ESTA</t>
  </si>
  <si>
    <t>S FIXAS EM TUBO DE FERRO GALVANIZADO (EXTERNA E INTERNAMENTE</t>
  </si>
  <si>
    <t>) DE 2" E ESPESSURA DE PAREDE DE 1/8",COM PINTURA DE BASE GA</t>
  </si>
  <si>
    <t>LVITE E 2 DEMAOS DE ACABAMENTO.FORNECIMENTO E COLOCACAO</t>
  </si>
  <si>
    <t>GANGORRA DE 5/10ANOS C/2 PRANCHAS,MADEIRA APARELHADA, ESTAS</t>
  </si>
  <si>
    <t>FIXADAS EM TUBO DE FERRO GALVANIZADO(EXT.E INTERNAMENTE) DE</t>
  </si>
  <si>
    <t>2"E 2 1/2" E ESPESSURA DE PAREDE DE 1/8",COM PINTURA DE BASE</t>
  </si>
  <si>
    <t xml:space="preserve"> GALVITE E 2 DEMAOS DE ACABAMENTO.FORNECIMENTO E COLOCACAO</t>
  </si>
  <si>
    <t>GAIOLA GINICA (TREPA-TREPA) EM TUBOS DE FERRO GALVANIZADO (E</t>
  </si>
  <si>
    <t>XTERNA E INTERNAMENTE) DE 1" HORIZONTAIS E VERTICAIS DE 1.1/</t>
  </si>
  <si>
    <t>2" E ESPESSURA DE PAREDE DE 1/8",CHUMBADOS EM BLOCOS DE CONC</t>
  </si>
  <si>
    <t>RETO E COM PINTURA DE BASE GALVITE E 2 DEMAOS DE ACABAMENTO.</t>
  </si>
  <si>
    <t>DO(EXTERNA E INTERNAMENTE) DE 2" E ESPESSURA DE PAREDE DE 1/</t>
  </si>
  <si>
    <t>8".CHUMBADOS EM BLOCOS DE CONCRETO,INCLUSIVE DEMOLICAO E REC</t>
  </si>
  <si>
    <t>OMPOSICAO DA CALCADA E TRANSPORTE DO MATERIAL EXCEDENTE,COM</t>
  </si>
  <si>
    <t>PINTURA DE BASE ALQUIDICA E 2 DEMAOS DE ACABAMENTO COM ESMAL</t>
  </si>
  <si>
    <t>TE E EXCLUSIVE CONEXOES.FORNECIMENTO E COLOCACAO</t>
  </si>
  <si>
    <t>DO (EXTERNA E INTERNAMENTE) DE 2" E ESPESSURA DE PAREDE DE 1</t>
  </si>
  <si>
    <t>/8",CHUMBADOS EM BLOCOS DE CONCRETO,INCLUSIVE DEMOLICAO E RE</t>
  </si>
  <si>
    <t>COMPOSICAO DA CALCADA E TRANSPORTE DO MATERIAL EXCEDENTE,COM</t>
  </si>
  <si>
    <t xml:space="preserve"> PINTURA DE BASE ALQUIDICA E 2 DEMAOS DE ACABAMENTO COM ESMA</t>
  </si>
  <si>
    <t>LTE E CONEXOES.FORNECIMENTO E COLOCACAO</t>
  </si>
  <si>
    <t>PRANCHA DE GANGORRA COMPLETA,INCLUSIVE PATAMAR,COM PINTURA,</t>
  </si>
  <si>
    <t>PRANCHA REMA-REMA,MADEIRA APARELHADA,COMPLETA COM FERRAGENS,</t>
  </si>
  <si>
    <t>BRACADEIRAS,ROLAMENTOS,ETC., PINTURA E TRANSPORTE COM DESMON</t>
  </si>
  <si>
    <t>TAGEM DA DANIFICADA.FORNECIMENTO E COLOCACAO</t>
  </si>
  <si>
    <t>PRANCHA PARA ABDOMINAL,MADEIRA APARELHADA,ESTRUTURA TUBULAR</t>
  </si>
  <si>
    <t>DE FERRO GALVANIZADO COM DIAMETRO DE 2" E ESPESSURA DE PARED</t>
  </si>
  <si>
    <t>E DE 1/8",FIXADA EM BLOCOS DE CONCRETO,COM PINTURA DE BASE D</t>
  </si>
  <si>
    <t>E GALVITE E 2 DEMAOS DE ACABAMENTO.FORNECIMENTO E COLOCACAO</t>
  </si>
  <si>
    <t>FIO DE NYLON.FORNECIMENTO</t>
  </si>
  <si>
    <t>PAPELEIRA PLASTICA P/VIAS E PRACAS PUBLICAS EM POLIETILENO(D</t>
  </si>
  <si>
    <t>IN),CAPACIDADE PARA 50L,MEDINDO(75,50X34,50X43,50)CM.FORNECI</t>
  </si>
  <si>
    <t>VASO PLASTICO REDONDO,NA COR TERRACOTA,CERAMICA OU CINZA,COM</t>
  </si>
  <si>
    <t xml:space="preserve"> DIAMETRO ENTRE 30CM E 40CM E ALTURA ENTRE 30CM E 35CM,INCLU</t>
  </si>
  <si>
    <t>SIVE PRATO.FORNECIMENTO</t>
  </si>
  <si>
    <t>VASO PLASTICO QUADRADO,NA COR TERRACOTA,CERAMICA OU CINZA,CO</t>
  </si>
  <si>
    <t>M LADOS ENTRE 34CM E 40CM E ALTURA ENTRE 28CM E 34CM,INCLUSI</t>
  </si>
  <si>
    <t>VE PRATO.FORNECIMENTO</t>
  </si>
  <si>
    <t>DIAMETRO ENTRE 41CM E 50CM E ALTURA ENTRE 36CM E 40CM, INCLU</t>
  </si>
  <si>
    <t>CESTO DE TELA PARA RETIRADA DE LIXO,CONFECCIONADO EM ACO E S</t>
  </si>
  <si>
    <t>OMBRIT,MODELO COMLURB.FORNECIMENTO</t>
  </si>
  <si>
    <t>CRAVACAO DE ESTACA EM MADEIRA DE REFLORESTAMENTO, COM DIAMET</t>
  </si>
  <si>
    <t>RO DE 25CM,INCLUSIVE FORNECIMENTO DA ESTACA</t>
  </si>
  <si>
    <t>FUNDACAO DE ALVENARIA DE PEDRA,COM ARGAMASSA DE CIMENTO,SAIB</t>
  </si>
  <si>
    <t>RO E AREIA,NO TRACO 1:2:3,TENDO 0,35 A 0,45M DE LARGURA</t>
  </si>
  <si>
    <t>RO E AREIA,NO TRACO 1:2:3,TENDO 0,60 A 0,80M DE LARGURA</t>
  </si>
  <si>
    <t>CRAVACAO DE ESTACA DE ACO,PERFIL "H" DE 6"X6",1ª ALMA,INCLUS</t>
  </si>
  <si>
    <t>IVE FORNECIMENTO E UM CORTE AO MACARICO E PERDAS DO PERFIL,E</t>
  </si>
  <si>
    <t>XCLUSIVE EMENDAS ENTALADAS</t>
  </si>
  <si>
    <t>CRAVACAO DE ESTACA,TRILHO TR-25,SIMPLES,INCLUSIVE FORNECIMEN</t>
  </si>
  <si>
    <t>TO,UM CORTE AO MACARICO E PERDAS,EXCLUSIVE EMENDAS TRANSVERS</t>
  </si>
  <si>
    <t>AIS E DISPOSITIVOS CONTRA A PUNCAO</t>
  </si>
  <si>
    <t>CRAVACAO DE ESTACA,TRILHO TR-25,DUPLO,INCLUSIVE FORNECIMENTO</t>
  </si>
  <si>
    <t>,INCLUSIVE FORNECIMENTO,UM CORTE AO MACARICO E PERDAS,EXCLUS</t>
  </si>
  <si>
    <t>IVE EMENDAS TRANSVERSAIS E DISPOSITIVOS CONTRA A PUNCAO</t>
  </si>
  <si>
    <t>CRAVACAO DE ESTACA,TRILHO TR-25,TRIPLO,INCLUSIVE FORNECIMENT</t>
  </si>
  <si>
    <t>O,UM CORTE AO MACARICO E PERDAS,EXCLUSIVE EMENDAS TRANSVERSA</t>
  </si>
  <si>
    <t>IS E DISPOSITIVOS CONTRA A PUNCAO</t>
  </si>
  <si>
    <t>CRAVACAO DE ESTACA,TRILHO TR-32,SIMPLES,INCLUSIVE FORNECIMEN</t>
  </si>
  <si>
    <t>CRAVACAO DE ESTACA,TRILHO TR-32,DUPLO,INCLUSIVE FORNECIMENTO</t>
  </si>
  <si>
    <t>,UM CORTE AO MACARICO E PERDAS,EXCLUSIVE EMENDAS TRANSVERSAI</t>
  </si>
  <si>
    <t>S E DISPOSITIVOS CONTRA A PUNCAO</t>
  </si>
  <si>
    <t>CRAVACAO DE ESTACA,TRILHO TR-32,TRIPLO,INCLUSIVE FORNECIMENT</t>
  </si>
  <si>
    <t>CRAVACAO DE ESTACA,TRILHO TR-37,SIMPLES,INCLUSIVE FORNECIMEN</t>
  </si>
  <si>
    <t>CRAVACAO DE ESTACA,TRILHO TR-37,DUPLO,INCLUSIVE FORNECIMENTO</t>
  </si>
  <si>
    <t>CRAVACAO DE ESTACA,TRILHO TR-37,TRIPLO,INCLUSIVE FORNECIMENT</t>
  </si>
  <si>
    <t>CRAVACAO DE ESTACA,TRILHO TR-45,SIMPLES,INCLUSIVE FORNECIMEN</t>
  </si>
  <si>
    <t>CRAVACAO DE ESTACA,TRILHO TR-45,DUPLO,INCLUSIVE FORNECIMENTO</t>
  </si>
  <si>
    <t>CRAVACAO DE ESTACA,TRILHO TR-45,TRIPLO,INCLUSIVE FORNECIMENT</t>
  </si>
  <si>
    <t>CRAVACAO DE ESTACA,TRILHO TR-50,SIMPLES,INCLUSIVE FORNECIMEN</t>
  </si>
  <si>
    <t>CRAVACAO DE ESTACA,TRILHO TR-50,DUPLO,INCLUSIVE FORNECIMENTO</t>
  </si>
  <si>
    <t>CRAVACAO DE ESTACA,TRILHO TR-50,TRIPLO,INCLUSIVE FORNECIMENT</t>
  </si>
  <si>
    <t>CRAVACAO DE ESTACA,TRILHO TR-57,SIMPLES,INCLUSIVE FORNECIMEN</t>
  </si>
  <si>
    <t>CRAVACAO DE ESTACA,TRILHO TR-57,DUPLO,INCLUSIVE FORNECIMENTO</t>
  </si>
  <si>
    <t>CRAVACAO DE ESTACA,TRILHO TR-57,TRIPLO,INCLUSIVE FORNECIMENT</t>
  </si>
  <si>
    <t>ESTACA RAIZ COM DIAMETRO DE 4" PARA CARGA DE 10T,INJECAO DE</t>
  </si>
  <si>
    <t>ESTACA RAIZ COM DIAMETRO DE 4" PARA CARGA DE 15T,INJECAO DE</t>
  </si>
  <si>
    <t>ESTACA RAIZ COM DIAMETRO DE 4" PARA CARGA DE 20T,INJECAO DE</t>
  </si>
  <si>
    <t>ESTACA RAIZ COM DIAMETRO DE 5" PARA CARGA DE 25T,INJECAO DE</t>
  </si>
  <si>
    <t>ESTACA RAIZ COM DIAMETRO DE 6" PARA CARGA DE 35T,INJECAO DE</t>
  </si>
  <si>
    <t>ESTACA RAIZ COM DIAMETRO DE 8" PARA CARGA DE 50T,INJECAO DE</t>
  </si>
  <si>
    <t>ESTACA RAIZ COM DIAMETRO DE 8" PARA CARGA DE 65T,INJECAO DE</t>
  </si>
  <si>
    <t>ESTACA RAIZ COM DIAMETRO DE 8" PARA CARGA DE 80T,INJECAO DE</t>
  </si>
  <si>
    <t>ESTACA RAIZ COM DIAMETRO DE 10" PARA CARGA DE 90T,INJECAO DE</t>
  </si>
  <si>
    <t>ESTACA RAIZ COM DIAMETRO DE 12" PARA CARGA DE 110T,INJECAO D</t>
  </si>
  <si>
    <t>ESTACA RAIZ COM DIAMETRO DE 16" PARA CARGA DE 120T,INJECAO D</t>
  </si>
  <si>
    <t>ESTACA DE CONCRETO ARMADO,MOLDADA NO TERRENO,TIPO HELICE CON</t>
  </si>
  <si>
    <t>TINUA,DIAMETRO DE 400MM,CAPACIDADE DE CARGA DE 60T A 80T,INC</t>
  </si>
  <si>
    <t>LUSIVE FORNECIMENTO DOS MATERIAIS CONSIDERANDO O TRECHO CRAV</t>
  </si>
  <si>
    <t>ADO E CONCRETADO</t>
  </si>
  <si>
    <t>TINUA,DIAMETRO DE 500MM,CAPACIDADE DE CARGA DE 81T A 130T,IN</t>
  </si>
  <si>
    <t>CLUSIVE FORNECIMENTO DOS MATERIAIS,CONSIDERANDO O TRECHO CRA</t>
  </si>
  <si>
    <t>VADO E CONCRETADO</t>
  </si>
  <si>
    <t>TINUA,DIAMETRO DE 600MM,CAPACIDADE DE CARGA DE 131T A 150T,I</t>
  </si>
  <si>
    <t>NCLUSIVE FORNECIMENTO DOS MATERIAIS,CONSIDERANDOO TRECHO CRA</t>
  </si>
  <si>
    <t>ESTACA PRE-FABRICADA DE CONCRETO,MEDIDA A PARTIR DA COTA DE</t>
  </si>
  <si>
    <t>ARRASAMENTO,EXCLUSIVE EMENDAS,CRAVACAO E TRANSPORTE DE BATE-</t>
  </si>
  <si>
    <t>ESTACAS,PARA CARGA DE TRABALHO DE COMPRESSAO AXIAL DE ATE 25</t>
  </si>
  <si>
    <t>ESTACAS,PARA CARGA DE TRABALHO DE COMPRESSAO AXIAL DE ATE 35</t>
  </si>
  <si>
    <t>ESTACAS,PARA CARGA DE TRABALHO DE COMPRESSAO AXIAL DE ATE 45</t>
  </si>
  <si>
    <t>ESTACAS,PARA CARGA DE TRABALHO DE COMPRESSAO AXIAL DE ATE 60</t>
  </si>
  <si>
    <t>ESTACAS,PARA CARGA DE TRABALHO DE COMPRESSAO AXIAL DE ATE 75</t>
  </si>
  <si>
    <t>ESTACAS,PARA CARGA DE TRABALHO DE COMPRESSAO AXIAL DE ATE 95</t>
  </si>
  <si>
    <t>ESTACAS,PARA CARGA DE TRABALHO DE COMPRESSAO AXIAL DE ATE 13</t>
  </si>
  <si>
    <t>ESTACAS,PARA CARGA DE TRABALHO DE COMPRESSAO AXIAL DE ATE 17</t>
  </si>
  <si>
    <t>ESTACA PRE-MOLDADA DE CONCRETO ARMADO,CENTRIFUGADA,MEDIDA A</t>
  </si>
  <si>
    <t>PARTIR DA COTA DE ARRASAMENTO,EXCLUSIVE EMENDAS,CRAVACAO E T</t>
  </si>
  <si>
    <t>RANSPORTE DO BATE-ESTACAS,D=26CM,PARA CARGA DE TRABALHO DE C</t>
  </si>
  <si>
    <t>OMPRESSAO AXIAL DE ATE 500KN(50TF).FORNECIMENTO</t>
  </si>
  <si>
    <t>RANSPORTE DE BATE-ESTACAS,D=33CM,PARA CARGA DE TRABALHO DE C</t>
  </si>
  <si>
    <t>OMPRESSAO AXIAL DE ATE 800KN(80TF).FORNECIMENTO</t>
  </si>
  <si>
    <t>RANSPORTE DO BATE-ESTACAS,D=38CM,PARA CARGA DE TRABALHO DE C</t>
  </si>
  <si>
    <t>OMPRESSAO AXIAL DE ATE 1000KN(100TF).FORNECIMENTO</t>
  </si>
  <si>
    <t>RANSPORTE DE BATE-ESTACAS,D=42CM,PARA CARGA DE TRABALHO DE C</t>
  </si>
  <si>
    <t>OMPRESSAO AXIAL DE ATE 1250KN(125TF).FORNECIMENTO</t>
  </si>
  <si>
    <t>RANSPORTE DE BATE-ESTACAS,D=50CM,PARA CARGA DE TRABALHO DE C</t>
  </si>
  <si>
    <t>OMPRESSAO AXIAL DE ATE 1700KN(170TF).FORNECIMENTO</t>
  </si>
  <si>
    <t>RANSPORTE DE BATE-ESTACAS,D=60CM,PARA CARGA DE TRABALHO DE C</t>
  </si>
  <si>
    <t>OMPRESSAO AXIAL DE ATE 2350KN(235TF).FORNECIMENTO</t>
  </si>
  <si>
    <t>RANSPORTE DO BATE-ESTACAS,D=70CM,PARA CARGA DE TRABALHO DE C</t>
  </si>
  <si>
    <t>OMPRESSAO AXIAL DE ATE 3150KN(315TF).FORNECIMENTO</t>
  </si>
  <si>
    <t>CRAVACAO DE ESTACA PRE-FABRICADA DE CONCRETO,INCLUSIVE BATE-</t>
  </si>
  <si>
    <t>ESTACAS (VIDE TRANSPORTE NA FAMILIA 04.025),MEDIDA A PARTIR</t>
  </si>
  <si>
    <t>DO NIVEL DE OPERACAO DO BATE-ESTACAS PARA CARGA DE TRABALHO</t>
  </si>
  <si>
    <t>DE COMPRESSAO AXIAL DE ATE 250KN (25TF)</t>
  </si>
  <si>
    <t>DE COMPRESSAO AXIAL DE ATE 350KN(35TF)</t>
  </si>
  <si>
    <t>CRAVACAO DE ESTACAS PRE-FABRICADAS DE CONCRETO,INCLUSIVE BAT</t>
  </si>
  <si>
    <t>E-ESTACA(VIBE TRANSPORTE NA FAMILIA 04.025),MEDIDA A PARTIR</t>
  </si>
  <si>
    <t>DE COMPRESSAO AXIAL DE ATE 450KN(45TF)</t>
  </si>
  <si>
    <t>DE COMPRESSAO AXIAL DE ATE 600KN (60TF)</t>
  </si>
  <si>
    <t>DE COMPRESSAO AXIAL DE ATE 750KN (75TF)</t>
  </si>
  <si>
    <t>DE COMPRESSAO AXIAL DE ATE 950KN (95TF)</t>
  </si>
  <si>
    <t>DE COMPRESSAO AXIAL DE ATE 1300KN (130TF)</t>
  </si>
  <si>
    <t>DE COMPRESSAO AXIAL DE ATE 1700KN (170TF)</t>
  </si>
  <si>
    <t>EMENDA METALICA EM ESTACA PRE-FABRICADA,PARA CARGA DE TRABAL</t>
  </si>
  <si>
    <t>HO DE COMPRESSAO AXIAL DE ATE 250KN(25TF)</t>
  </si>
  <si>
    <t>HO DE COMPRESSAO AXIAL DE ATE 350KN(35TF)</t>
  </si>
  <si>
    <t>HO DE COMPRESSAO AXIAL DE ATE 450KN(45TF)</t>
  </si>
  <si>
    <t>HO DE COMPRESSAO AXIAL DE ATE 600KN(60TF)</t>
  </si>
  <si>
    <t>HO DE COMPRESSAO AXIAL DE ATE 750KN(75TF)</t>
  </si>
  <si>
    <t>HO DE COMPRESSAO AXIAL DE ATE 950KN(95TF)</t>
  </si>
  <si>
    <t>HO DE COMPRESSAO AXIAL DE ATE 1300KN(130TF)</t>
  </si>
  <si>
    <t>HO DE COMPRESSAO AXIAL DE ATE 1700KN(170TF)</t>
  </si>
  <si>
    <t>ESTACA DE CONCRETO ARMADO,MOLDADA NO TERRENO,TIPO "FRANKI ST</t>
  </si>
  <si>
    <t>ANDARD",COM DIAMETRO DE 350MM,PROFUNDIDADE ATE 16,00M,CAPACI</t>
  </si>
  <si>
    <t>DADE MEDIA DE CARGA IGUAL A 55T,INCLUSIVE FORNECIMENTO DOS M</t>
  </si>
  <si>
    <t>ATERIAIS,CONSIDERANDO O TRECHO CRAVADO E CONCRETADO</t>
  </si>
  <si>
    <t>ANDARD",COM DIAMETRO DE 400MM,PROFUNDIDADE ATE 16,00M,CAPACI</t>
  </si>
  <si>
    <t>DADE MEDIA DE CARGA IGUAL A 70T,INCLUSIVE FORNECIMENTO DOS M</t>
  </si>
  <si>
    <t>ANDARD",COM DIAMETRO DE 450MM,PROFUNDIDADE ATE 16,00M,CAPACI</t>
  </si>
  <si>
    <t>DADE MEDIA DE CARGA IGUAL A 100T,INCLUSIVE FORNECIMENTO DOS</t>
  </si>
  <si>
    <t>MATERIAIS,CONSIDERANDO O TRECHO CRAVADO E CONCRETADO</t>
  </si>
  <si>
    <t>ANDARD",COM DIAMETRO DE 520MM,PROFUNDIDADE ATE 16,00M,CAPACI</t>
  </si>
  <si>
    <t>DADE MEDIA DE CARGA IGUAL A 130T,INCLUSIVE FORNECIMENTO DOS</t>
  </si>
  <si>
    <t>ANDARD",COM DIAMETRO DE 600MM,PROFUNDIDADE ATE 16,00M,CAPACI</t>
  </si>
  <si>
    <t>CIDADE MEDIA DE CARGA IGUAL A 170T,INCLUSIVE FORNECIMENTO DO</t>
  </si>
  <si>
    <t>S MATERIAIS,CONSIDERANDO O TRECHO CRAVADO E CONCRETADO</t>
  </si>
  <si>
    <t>ANDARD",COM DIAMETRO DE 350MM,PROFUNDIDADE ACIMA DE 16,00M E</t>
  </si>
  <si>
    <t xml:space="preserve"> ATE 18,00M,CAPACIDADE MEDIA DE CARGA IGUAL A 55T,INCLUSIVE</t>
  </si>
  <si>
    <t>FORNECIMENTO DOS MATERIAIS,CONSIDERANDO O TRECHO CRAVADO E C</t>
  </si>
  <si>
    <t>ONCRETADO</t>
  </si>
  <si>
    <t>ANDARD",COM DIAMETRO DE 400MM,PROFUNDIDADE ACIMA DE 16,00M E</t>
  </si>
  <si>
    <t xml:space="preserve"> ATE 23,00M,CAPACIDADE MEDIA DE CARGA IGUAL A 70T,INCLUSIVE</t>
  </si>
  <si>
    <t>ANDARD",COM DIAMETRO DE 450MM,PROFUNDIDADE ACIMA DE 16,00M E</t>
  </si>
  <si>
    <t>ATE 27,00M,CAPACIDADE MEDIA DE CARGA IGUAL A 100T,INCLUSIVE</t>
  </si>
  <si>
    <t>ANDARD",COM DIAMETRO DE 520MM,PROFUNDIDADE ACIMA DE 16,00M E</t>
  </si>
  <si>
    <t>ATE 35,00M,CAPACIDADE MEDIA DE CARGA IGUAL A 130T,INCLUSIVE</t>
  </si>
  <si>
    <t>ANDARD",COM DIAMETRO DE 600MM,PROFUNDIDADE ACIMA DE 16,00M E</t>
  </si>
  <si>
    <t>ATE 35,00M,CAPACIDADE MEDIA DE CARGA IGUAL A 170T,INCLUSIVE</t>
  </si>
  <si>
    <t>TRECHO CRAVADO,MAS NAO CONCRETADO(SITUADO ACIMA DA COTA DE A</t>
  </si>
  <si>
    <t>RRASAMENTO),DE TUBULACAO NECESSARIA PARA EXECUCAO DE ESTACA</t>
  </si>
  <si>
    <t>MOLDADA NO TERRENO,TIPO "FRANKI",COM DIAMETRO DE 350MM</t>
  </si>
  <si>
    <t>MOLDADA NO TERRENO,TIPO "FRANKI",COM DIAMETRO DE 400MM</t>
  </si>
  <si>
    <t>MOLDADA NO TERRENO,TIPO "FRANKI",COM DIAMETRO DE 450MM</t>
  </si>
  <si>
    <t>MOLDADA NO TERRENO,TIPO "FRANKI",COM DIAMETRO DE 520MM</t>
  </si>
  <si>
    <t>MOLDADA NO TERRENO,TIPO "FRANKI",COM DIAMETRO DE 600MM</t>
  </si>
  <si>
    <t>BULBO DE ALARGAMENTO PARA ESTACA TIPO "FRANKI",DIAMETRO DE 3</t>
  </si>
  <si>
    <t>50MM(ATE 270L)</t>
  </si>
  <si>
    <t>BULBO DE ALARGAMENTO PARA ESTACA TIPO "FRANKI",DIAMETRO DE 4</t>
  </si>
  <si>
    <t>00MM(ATE 360L)</t>
  </si>
  <si>
    <t>50MM(ATE 450L)</t>
  </si>
  <si>
    <t>BULBO DE ALARGAMENTO PARA ESTACA TIPO "FRANKI",DIAMETRO DE 5</t>
  </si>
  <si>
    <t>20MM(ATE 600L)</t>
  </si>
  <si>
    <t>BULBO DE ALARGAMENTO PARA ESTACA TIPO "FRANKI",DIAMETRO DE 6</t>
  </si>
  <si>
    <t>00MM(ATE 750L)</t>
  </si>
  <si>
    <t>ESCAVACAO DE FUSTE DE TUBULAO COM CAMISA DE CONCRETO ARMADO,</t>
  </si>
  <si>
    <t>TENDO 1,40M DE DIAMETRO EXTERNO E PLANO DA BASE ATE 4,50M DE</t>
  </si>
  <si>
    <t xml:space="preserve"> PROFUNDIDADE,A CEU ABERTO EM MATERIAL DE 1ª CATEGORIA,EXCLU</t>
  </si>
  <si>
    <t>SIVE MATERIAL,MAO-DE-OBRA E MATERIAL PARA CONCRETO,FORMAS,AR</t>
  </si>
  <si>
    <t>MACAO,CARGA,TRANSPORTE E DESCARGA DO MATERIAL ESCAVADO E ALA</t>
  </si>
  <si>
    <t>RGAMENTO DA BASE</t>
  </si>
  <si>
    <t>TENDO 1,40M DE DIAMETRO EXTERNO E PLANO DA BASE ENTRE 4,50 E</t>
  </si>
  <si>
    <t xml:space="preserve"> 7,50M DE PROFUNDIDADE,A CEU ABERTO EM MATERIAL DE 1ª CATEGO</t>
  </si>
  <si>
    <t>RIA,EXCLUSIVE MATERIAL,MAO-DE-OBRA E MATERIAL PARA CONCRETO,</t>
  </si>
  <si>
    <t>FORMAS,ARMACAO,CARGA,TRANSPORTE E DESCARGA DO MATERIAL ESCAV</t>
  </si>
  <si>
    <t>ADO E ALARGAMENTO DA BASE</t>
  </si>
  <si>
    <t>TENDO 1,50M DE DIAMETRO EXTERNO E PLANO DA BASE ATE 4,50M DE</t>
  </si>
  <si>
    <t xml:space="preserve"> PROFUNDIDADE,A CEU ABERTO EM MATERIAL EM 1ª CATEGORIA,EXCLU</t>
  </si>
  <si>
    <t>TENDO 1,50M DE DIAMETRO EXTERNO E PLANO DA BASE ENTRE 4,50 E</t>
  </si>
  <si>
    <t>TENDO 1,60M DE DIAMETRO EXTERNO E PLANO DA BASE ATE 4,50M DE</t>
  </si>
  <si>
    <t>TENDO 1,60M DE DIAMETRO EXTERNO E PLANO DA BASE ENTRE 4,50 E</t>
  </si>
  <si>
    <t>TENDO 1,80M DE DIAMETRO EXTERNO E PLANO DA BASE ATE 4,50M DE</t>
  </si>
  <si>
    <t>TENDO 1,80M DE DIAMETRO EXTERNO E PLANO DA BASE ENTRE 4,50 E</t>
  </si>
  <si>
    <t>TENDO 2,00M DE DIAMETRO EXTERNO E PLANO DA BASE ATE 4,50M DE</t>
  </si>
  <si>
    <t>TENDO 2,00M DE DIAMETRO EXTERNO E PLANO DA BASE ENTRE 4,50 E</t>
  </si>
  <si>
    <t xml:space="preserve"> PROFUNDIDADE,A CEU ABERTO EM MATERIAL DE 2ª CATEGORIA,EXCLU</t>
  </si>
  <si>
    <t xml:space="preserve"> 7,50M DE PROFUNDIDADE,A CEU ABERTO EM MATERIAL DE 2ª CATEGO</t>
  </si>
  <si>
    <t>TENDO 2,00M DE DIAMETRO EXTERNO E PLANO DE BASE ENTRE 4,50 E</t>
  </si>
  <si>
    <t xml:space="preserve"> PROFUNDIDADE,A CEU ABERTO EM MATERIAL DE 3ª CATEGORIA,EXCLU</t>
  </si>
  <si>
    <t>ESCAVACAO DE FUSTE DE TUBULAO COM CAMISA DE CONCERTO ARMADO,</t>
  </si>
  <si>
    <t xml:space="preserve"> 7,50M DE PROFUNDIDADE,A CEU ABERTO EM MATERIAL DE 3ª CATEGO</t>
  </si>
  <si>
    <t xml:space="preserve"> PROFUNDIDADE,A CEU ABERTO EM MATERIAL EM 3ª CATEGORIA,EXCLU</t>
  </si>
  <si>
    <t>ESCAVACAO DE BASE ALARGADA DE TUBULAO A CEU ABERTO,EM MATERI</t>
  </si>
  <si>
    <t>AL DE 1ª CATEGORIA,ESTANDO O PLANO INFERIOR DA MESMA ATE 4,5</t>
  </si>
  <si>
    <t>0M DA COTA DE ARRASAMENTO,EXCLUSIVE CARGA,TRANSPORTE E DESCA</t>
  </si>
  <si>
    <t>RGA DO MATERIAL ESCAVADO</t>
  </si>
  <si>
    <t>AL DE 1ª CATEGORIA,ESTANDO O PLANO INFERIOR DA MESMA ENTRE</t>
  </si>
  <si>
    <t>4,50 E 7,50M DE PROFUNDIDADE DA COTA DE ARRASAMENTO,EXCLUSIV</t>
  </si>
  <si>
    <t>E CARGA,TRANSPORTE E DESCARGA DO MATERIAL ESCAVADO</t>
  </si>
  <si>
    <t>AL DE 2ª CATEGORIA,ESTANDO O PLANO INFERIOR DA MESMA ATE 4,5</t>
  </si>
  <si>
    <t>AL DE 2ª CATEGORIA,ESTANDO O PLANO INFERIOR DA MESMA ENTRE 4</t>
  </si>
  <si>
    <t>,50 E 7,50M DE PROFUNDIDADE DA COTA DE ARRASAMENTO,EXCLUSIVE</t>
  </si>
  <si>
    <t xml:space="preserve"> CARGA,TRANSPORTE E DESCARGA DO MATERIAL ESCAVADO</t>
  </si>
  <si>
    <t>AL DE 3ª CATEGORIA,ESTANDO O PLANO INFERIOR DA MESMA ATE 4,5</t>
  </si>
  <si>
    <t>AL DE 3ª CATEGORIA,ESTANDO O PLANO INFERIOR DA MESMA ENTRE 4</t>
  </si>
  <si>
    <t>EMENDA DE PERFIL DE ACO "H",DE 6",1ª ALMA,PARA ESTACA,CONSID</t>
  </si>
  <si>
    <t>ERANDO UM CORTE AO MACARICO E SOLDAGEM DE TOPO EM TODO O PER</t>
  </si>
  <si>
    <t>IMETRO E DE 4 TALAS,EM BARRAS CHATAS DE 5/16" DE ESPESSURA,I</t>
  </si>
  <si>
    <t>NCLUSIVE FORNECIMENTO DE TODO O MATERIAL</t>
  </si>
  <si>
    <t>EMENDA DE PERFIL DE ACO "I",DE 8",1ª E 2ª ALMAS,PARA ESTACA,</t>
  </si>
  <si>
    <t>CONSIDERANDO UM CORTE AO MACARICO E SOLDAGEM DE TOPO EM TODO</t>
  </si>
  <si>
    <t>O PERIMETRO E DE 4 TALAS,EM BARRAS CHATAS DE 5/16" DE ESPESS</t>
  </si>
  <si>
    <t>URA,INCLUSIVE FORNECIMENTO DE TODO O MATERIAL</t>
  </si>
  <si>
    <t>EMENDA DE PERFIL DE ACO "I",DE 10",1ª E 2ª ALMAS,PARA ESTACA</t>
  </si>
  <si>
    <t>,CONSIDERANDO UM CORTE AO MACARICO E SOLDAGEM DE TOPO EM TOD</t>
  </si>
  <si>
    <t>O O PERIMETRO E DE 4 TALAS,EM BARRAS CHATAS DE 5/16" DE ESPE</t>
  </si>
  <si>
    <t>SSURA,INCUSIVE FORNECIMENTO DE TODO O MATERIAL</t>
  </si>
  <si>
    <t>EMENDA DE PERFIL DE ACO "I",DE 12",1ª E 2ª ALMAS,PARA ESTACA</t>
  </si>
  <si>
    <t>O O PERIMETRO E DE 4 TALAS,EM BARRAS CHATAS DE 3/8" DE ESPES</t>
  </si>
  <si>
    <t>SURA,INCLUSIVE FORNECIMENTO DE TODO O MATERIAL</t>
  </si>
  <si>
    <t>EMENDA DE PERFIL DE ACO "I",DE 15",1ª E 2ª ALMAS,PARA ESTACA</t>
  </si>
  <si>
    <t>EMENDA DE PERFIL DE ACO "I",DE 6" DUPLO,1° E 2° ALMAS,PARA</t>
  </si>
  <si>
    <t>ESTACA,CONSIDERANDO UM CORTE AO MACARICO E 4 TALAS,EM BARRAS</t>
  </si>
  <si>
    <t xml:space="preserve"> CHATAS DE 1/4" DE ESPESSURA,SOLDADAS NOS PERFIS,INCLUSIVE</t>
  </si>
  <si>
    <t>FORNECIMENTO DE TODOS OS MATERIAIS</t>
  </si>
  <si>
    <t>EMENDA DE PERFIL DE ACO "I",DE 8" DUPLO,1° E 2° ALMAS,PARA</t>
  </si>
  <si>
    <t xml:space="preserve"> CHATAS DE 5/16" DE ESPESSURA,SOLDADAS NOS PERFIS,INCLUSIVE</t>
  </si>
  <si>
    <t>EMENDA DE PERFIL DE ACO "I",DE 10" DUPLO,1ª E 2ª ALMAS,PARA</t>
  </si>
  <si>
    <t>CHATAS DE 3/8" DE ESPESSURA,SOLDADAS NOS PERFIS,INCLUSIVE FO</t>
  </si>
  <si>
    <t>RNECIMENTO DE TODOS OS MATERIAIS</t>
  </si>
  <si>
    <t>EMENDA DE PERFIL DE ACO "I",DE 12" DUPLO,1ª E 2ª ALMAS,PARA</t>
  </si>
  <si>
    <t>CHATAS DE 1/2" DE ESPESSURA,SOLDADAS NOS PERFIS,INCLUSIVE FO</t>
  </si>
  <si>
    <t>EMENDA DE TOPO EM ESTACA TRILHO TR-25 SIMPLES,INCLUSIVE TALA</t>
  </si>
  <si>
    <t>S DE CHAPA DE ACO E SOLDAGEM DE TOPO,COM FORNECIMENTO DE TOD</t>
  </si>
  <si>
    <t>OS OS MATERIAIS</t>
  </si>
  <si>
    <t>EMENDA DE TOPO EM ESTACA DE TRILHO TR-25 DUPLO,INCLUSIVE TAL</t>
  </si>
  <si>
    <t>AS DE CHAPA DE ACO E SOLDAGEM DE TOPO,COM FORNECIMENTO DE TO</t>
  </si>
  <si>
    <t>DOS OS MATERIAIS</t>
  </si>
  <si>
    <t>EMENDA DE TOPO EM ESTACA DE TRILHO TR-25 TRIPLO,INCLUSIVE TA</t>
  </si>
  <si>
    <t>LAS DE CHAPA DE ACO E SOLDAGEM DE TOPO, COM FORNECIMENTO DE</t>
  </si>
  <si>
    <t>TODOS OS MATERIAIS</t>
  </si>
  <si>
    <t>EMENDA DE TOPO EM ESTACA DE TRILHO TR-32 SIMPLES,INCLUSIVE T</t>
  </si>
  <si>
    <t>ALAS DE CHAPA DE ACO E SOLDAGEM DE TOPO,COM FORNECIMENTO DE</t>
  </si>
  <si>
    <t>EMENDA DE TOPO EM ESTACA DE TRILHO TR-32 DUPLO,INCLUSIVE TAL</t>
  </si>
  <si>
    <t>EMENDA DE TOPO EM ESTACA DE TRILHO TR-32 TRIPLO,INCLUSIVE TA</t>
  </si>
  <si>
    <t>EMENDA DE TOPO EM ESTACA DE TRILHO TR-37 SIMPLES,INCLUSIVE T</t>
  </si>
  <si>
    <t>EMENDA DE TOPO EM ESTACA DE TRILHO TR-37 DUPLO,INCLUSIVE TAL</t>
  </si>
  <si>
    <t>EMENDA DE TOPO EM ESTACA DE TRILHO TR-37 TRIPLO,INCLUSIVE TA</t>
  </si>
  <si>
    <t>EMENDA DE TOPO EM ESTACA DE TRILHO TR-45 SIMPLES,INCLUSIVE T</t>
  </si>
  <si>
    <t>EMENDA DE TOPO DE ESTACA DE TRILHO TR-45 DUPLO,INCLUSIVE TAL</t>
  </si>
  <si>
    <t>EMENDA DE TOPO EM ESTACA DE TRILHO TR-45 TRIPLO,INCLUSIVE TA</t>
  </si>
  <si>
    <t>EMENDA DE TOPO EM ESTACA DE TRILHO TR-50 SIMPLES,INCLUSIVE T</t>
  </si>
  <si>
    <t>EMENDA DE TOPO EM ESTACA DE TRILHO TR-50 DUPLO,INCLUSIVE TAL</t>
  </si>
  <si>
    <t>EMENDA DE TOPO EM ESTACA DE TRILHO TR-50 TRIPLO,INCLUSIVE TA</t>
  </si>
  <si>
    <t>EMENDA DE TOPO EM ESTACA DE TRILHO TR-57 SIMPLES,INCLUSIVE T</t>
  </si>
  <si>
    <t>EMENDA DE TOPO EM ESTACA DE TRILHO TR-57 DUPLO,INCLUSIVE TAL</t>
  </si>
  <si>
    <t>EMENDA DE TOPO EM ESTACA DE TRILHO TR-57 TRIPLO,INCLUSIVE TA</t>
  </si>
  <si>
    <t>PLACA DE ACO CONTRAPUNCAO,COM ESPESSURA DE 1/2",SOLDADA SOBR</t>
  </si>
  <si>
    <t>E CABECA DE ESTACA METALICA DE PERFIL SIMPLES DE 10",INCLUSI</t>
  </si>
  <si>
    <t>VE FORNECIMENTO</t>
  </si>
  <si>
    <t>E CABECA DE ESTACA METALICA DE PERFIL SIMPLES DE 12",INCLUSI</t>
  </si>
  <si>
    <t>E CABECA DE ESTACA METALICA DE PERFIL SIMPLES 15",INCLUSIVE</t>
  </si>
  <si>
    <t>E CABECA DE ESTACA METALICA DE PERFIL DUPLO DE 10",INCLUSIVE</t>
  </si>
  <si>
    <t>E CABECA DE ESTACA METALICA DE PERFIL DUPLO DE 12",INCLUSIVE</t>
  </si>
  <si>
    <t>E CABECA DE ESTACA METALICA DE PERFIL DUPLO DE 15",INCLUSIVE</t>
  </si>
  <si>
    <t>PLACA DE ACO CONTRAPUNCAO,NAS DIMENSOES DE PROJETO,SOLDADA S</t>
  </si>
  <si>
    <t>OBRE CABECA DE ESTACA DE ACO DE PERFIL SIMPLES OU DUPLO,MEDI</t>
  </si>
  <si>
    <t>DA PELO PESO INCORPORADO DE CHAPA DE ACO</t>
  </si>
  <si>
    <t>ARRASAMENTO DE ESTACA DE CONCRETO PARA CARGA DE TRABALHO DE</t>
  </si>
  <si>
    <t>COMPRESSAO AXIAL ATE 600KN</t>
  </si>
  <si>
    <t>COMPRESSAO AXIAL DE 600 A 950KN</t>
  </si>
  <si>
    <t>COMPRESSAO AXIAL DE 950 A 1.300KN</t>
  </si>
  <si>
    <t>COMPRESSAO AXIAL DE 1.300 A 1.700KN</t>
  </si>
  <si>
    <t>ARRASAMENTO DE TUBULAO DE CONCRETO COM DIAMETRO DE 1,00 A 1,</t>
  </si>
  <si>
    <t>20M</t>
  </si>
  <si>
    <t>ARRASAMENTO DE TUBULAO DE CONCRETO COM DIAMETRO DE 1,25 A 1,</t>
  </si>
  <si>
    <t>40M</t>
  </si>
  <si>
    <t>ARRASAMENTO DE TUBULAO DE CONCRETO COM DIAMETRO DE 1,45 A 1,</t>
  </si>
  <si>
    <t>60M</t>
  </si>
  <si>
    <t>ARRASAMENTO DE TUBULAO DE CONCRETO COM DIAMETRO DE 1,65 A 2,</t>
  </si>
  <si>
    <t>00M</t>
  </si>
  <si>
    <t>ARRASAMENTO DE TUBULAO DE CONCRETO COM DIAMETRO DE 2,10 A 2,</t>
  </si>
  <si>
    <t>50M</t>
  </si>
  <si>
    <t>ARRASAMENTO DE ESTACA DE TRILHO TR-25,TR-32,TR-37 OU TR-45,S</t>
  </si>
  <si>
    <t>IMPLES</t>
  </si>
  <si>
    <t>ARRASAMENTO DE ESTACA DE TRILHO,TR-25,TR-32,TR-37 OU TR-45,D</t>
  </si>
  <si>
    <t>UPLO</t>
  </si>
  <si>
    <t>ARRASAMENTO DE ESTACA DE TRILHO TR-25,TR-32,TR-37 OU TR-45,T</t>
  </si>
  <si>
    <t>RIPLO</t>
  </si>
  <si>
    <t>RETIRADA DE ESTACA EM PERFIL DE ACO ALTURA ATE 15" E COMPRIM</t>
  </si>
  <si>
    <t>ENTO ATE 12,00M</t>
  </si>
  <si>
    <t>ARRANCAMENTO DE ESTACA EM MADEIRA DE REFLORESTAMENTO,DIAMETR</t>
  </si>
  <si>
    <t>O DE 25CM</t>
  </si>
  <si>
    <t>PERFIL SIMPLES "I" OU "H" ATE 8",INCLUSIVE PERDAS.FORNECIMEN</t>
  </si>
  <si>
    <t>PERFIL SIMPLES "I" OU "H" SENDO ACIMA DE 8" ATE 12",INCLUSIV</t>
  </si>
  <si>
    <t>E PERDAS.FORNECIMENTO</t>
  </si>
  <si>
    <t>PERFIL DUPLO "I" OU "H" ATE 8",INCLUSIVE EMENDA LONGITUDINAL</t>
  </si>
  <si>
    <t>.O CUSTO JA ESTA MULTIPLICADO POR 2(DOIS).FORNECIMENTO</t>
  </si>
  <si>
    <t>PERFIL DUPLO "I" OU "H" SENDO ACIMA DE 8" ATE 12",INCLUSIVE</t>
  </si>
  <si>
    <t>EMENDA LONGITUDINAL.O CUSTO JA ESTA MULTIPLICADO POR 2(DOIS)</t>
  </si>
  <si>
    <t>.FORNECIMENTO</t>
  </si>
  <si>
    <t>CHAPA DE ACO CARBONO,ESPESSURA DE 1/4",PARA USO GERAL.FORNEC</t>
  </si>
  <si>
    <t>CHAPA DE ACO CARBONO,ESPESSURA DE 5/16",PARA USO GERAL.FORNE</t>
  </si>
  <si>
    <t>CIMENTO</t>
  </si>
  <si>
    <t>CHAPA DE ACO CARBONO,ESPESSURA DE 3/8",PARA USO GERAL.FORNEC</t>
  </si>
  <si>
    <t>TRILHO SEMINOVO DUPLO.NO CUSTO JA FOI CONSIDERADO EMENDA LON</t>
  </si>
  <si>
    <t>GITUDINAL E MULTIPLICADO POR 2(DOIS),INCLUSIVE PERDAS.FORNEC</t>
  </si>
  <si>
    <t>TRILHO SEMINOVO TRIPLO.NO CUSTO JA FOI CONSIDERADO EMENDA LO</t>
  </si>
  <si>
    <t>NGITUDINAL E MULTIPLICADO POR 2(DOIS),INCLUSIVE PERDAS.FORNE</t>
  </si>
  <si>
    <t>TRILHO SEMINOVO QUADRUPLO.NO CUSTO JA FOI CONSIDERADO EMENDA</t>
  </si>
  <si>
    <t>LONGITUDINAL E MULTIPLICADO POR 2(DOIS),INCLUSIVE PERDAS.FOR</t>
  </si>
  <si>
    <t>NECIMENTO</t>
  </si>
  <si>
    <t>ESTRONCA(ESCORA)DE PERFIL DE ACO "I" DE 8",SIMPLES OU DUPLO</t>
  </si>
  <si>
    <t>(SOLDADOS AO LARGO),EM TRABALHOS DE ESCORAMENTO E CONGENERES</t>
  </si>
  <si>
    <t>,TENDO COMPRIMENTO DE 4,00 A 9,00M,SOLDADA EM GUIAS,INCLUSIV</t>
  </si>
  <si>
    <t>E COLOCACAO,RETIRADA E TRANSPORTE INTERNO COM TRATOR,EXCLUSI</t>
  </si>
  <si>
    <t>CRAVACAO DE PERFIL DE ACO "H" ATE 8",INCLUSIVE UM CORTE AO M</t>
  </si>
  <si>
    <t>ACARICO,EXCLUSIVE EMENDAS,FORNECIMENTO E PERDAS DO PERFIL</t>
  </si>
  <si>
    <t>CRAVACAO DE PERFIL DE ACO "I" DE 10" A 12",INCLUSIVE UM CORT</t>
  </si>
  <si>
    <t>E AO MACARICO,EXCLUSIVE EMENDAS,FORNECIMENTO E PERDAS DO PER</t>
  </si>
  <si>
    <t>FIL</t>
  </si>
  <si>
    <t>CRAVACAO DE PERFIL DE ACO "I" DE 15" A 20",INCLUSIVE UM CORT</t>
  </si>
  <si>
    <t>CRAVACAO DE PERFIL DE ACO "I" ATE 8",DUPLO,INCLUSIVE UM CORT</t>
  </si>
  <si>
    <t>CRAVACAO DE PERFIL DE ACO "I" DE 10",DUPLO,INCLUSIVE UM CORT</t>
  </si>
  <si>
    <t>CRAVACAO DE PERFIL DE ACO "I" DE 12",DUPLO,INCLUSIVE UM CORT</t>
  </si>
  <si>
    <t>ESTACA DE CONCRETO FCK=15MPA,ARMADA,MOLDADA NO TERRENO,COM D</t>
  </si>
  <si>
    <t>IAMETRO DE 150MM,COM CAPACIDADE PARA 15T,INCLUSIVE FORNECIME</t>
  </si>
  <si>
    <t>NTO DOS MATERIAIS E CONCRETAGEM COM ADENSAMENTO MANUAL,EXCLU</t>
  </si>
  <si>
    <t>SIVE PERFURACAO</t>
  </si>
  <si>
    <t>IAMETRO DE 200MM,COM CAPACIDADE PARA 20T,INCLUSIVE FORNECIME</t>
  </si>
  <si>
    <t>NTO DOS MATERIAIS E CONCRETAGEM COM ANDENSAMENTO MANUAL,EXCL</t>
  </si>
  <si>
    <t>USIVE PERFURACAO</t>
  </si>
  <si>
    <t>IAMETRO DE 250MM,COM CAPACIDADE PARA 25T,INCLUSIVE FORNECIME</t>
  </si>
  <si>
    <t>ESTACA DE CONCRETO FCK=15MPA,ARMADA,MOLDADA NO TERRENO,UTILI</t>
  </si>
  <si>
    <t>ZANDO TUBO DE PVC DEFOFO DE 150MM,COMO FORMA REMOVIVEL,SERVI</t>
  </si>
  <si>
    <t>NDO 10 VEZES,COM CAPACIDADE PARA 15T,INCLUSIVE FORNECIMENTO</t>
  </si>
  <si>
    <t>DOS MATERIAIS E CONCRETAGEM COM ADENSAMENTO MANUAL,EXCLUSIVE</t>
  </si>
  <si>
    <t xml:space="preserve"> PERFURACAO</t>
  </si>
  <si>
    <t>ZANDO TUBO DE PVC DEFOFO DE 200MM,COMO FORMA REMOVIVEL,SERVI</t>
  </si>
  <si>
    <t>ZANDO TUBO DE PVC DEFOFO DE 250MM,COMO FORMA REMOVIVEL,SERVI</t>
  </si>
  <si>
    <t>ZANDO TUBO DE PVC DEFOFO DE 150MM,COMO FORMA PERDIDA,COM CAP</t>
  </si>
  <si>
    <t>ACIDADE PARA 15T,INCLUSIVE FORNECIMENTO DOS MATERIAIS E CONC</t>
  </si>
  <si>
    <t>RETAGEM COM ADENSAMENTO MANUAL,EXCLUSIVE PERFURACAO</t>
  </si>
  <si>
    <t>ZANDO TUBO DE PVC DEFOFO DE 200MM,COMO FORMA PERDIDA,COM CAP</t>
  </si>
  <si>
    <t>RETAGEM E ADENSAMENTO MANUAL,EXCLUSIVE PERFURACAO</t>
  </si>
  <si>
    <t>ZANDO TUBO DE PVC DEFOFO DE 250MM,COMO FORMA PERDIDA,COM CAP</t>
  </si>
  <si>
    <t>CRAVACAO DE ESTACA-PRANCHA DE CONCRETO PRE-MOLDADA,COM LARGU</t>
  </si>
  <si>
    <t>RA UTIL DE 30CM E COMPRIMENTO ATE 7,00M,CONSIDERANDO-SE TODA</t>
  </si>
  <si>
    <t xml:space="preserve"> A SUPERFICIE DA ESTACA,EXCLUSIVE ESTACA</t>
  </si>
  <si>
    <t>EXECUCAO DE PAREDE DIAFRAGMA,COM 0,40M DE ESPESSURA,INCLUSIV</t>
  </si>
  <si>
    <t>E ESCAVACAO DA TRINCHEIRA,FORNECIMENTO E PREPARO DA LAMA BEN</t>
  </si>
  <si>
    <t>TONITA,CARGA DO MATERIAL ESCAVADO,OPERACAO DE COLOCACAO DA A</t>
  </si>
  <si>
    <t>RMADURA(GAIOLA) E DE CONCRETAGEM,EXCLUSIVE MATERIAIS(CONCRET</t>
  </si>
  <si>
    <t>O E ACO)</t>
  </si>
  <si>
    <t>EXECUCAO DE PAREDE DIAFRAGMA,COM 0,60M DE ESPESSURA,INCLUSIV</t>
  </si>
  <si>
    <t>E ESCAVACAO DE TRINCHEIRA,FORNECIMENTO E PREPARO DA LAMA BEN</t>
  </si>
  <si>
    <t>EXECUCAO DE PAREDE DIAFRAGMA,COM 0,80M DE ESPESSURA,INCLUSIV</t>
  </si>
  <si>
    <t>TONITA,CARGA DO MATERIAL ESCAVADO,OPERACAO DE COLOCACAO DE A</t>
  </si>
  <si>
    <t>RMADURA(GAIOLA)E DE CONCRETAGEM,EXCLUSIVE MATERIAIS(CONCRETO</t>
  </si>
  <si>
    <t>E ACO)</t>
  </si>
  <si>
    <t>EXECUCAO DE PAREDE DIAFRAGMA,COM 1,00M DE ESPESSURA,INCLUSIV</t>
  </si>
  <si>
    <t>RMADURA(GAIOLA) E DE CONCRETAGEM,EXCLUSIVE MATERIAIS (CONCRE</t>
  </si>
  <si>
    <t>TO E ACO)</t>
  </si>
  <si>
    <t>GAIOLA ARMADURA PARA PAREDE DIAFRAGMA,EM ACO CA-50,INCLUSIVE</t>
  </si>
  <si>
    <t xml:space="preserve"> FORNECIMENTO,PERDAS,CORTE,DOBRAGEM,MONTAGEM E SOLDAS</t>
  </si>
  <si>
    <t>CONCRETO DOSADO RACIONALMENTE PARA UMA RESISTENCIA CARACTERI</t>
  </si>
  <si>
    <t>STICA A COMPRESSAO DE 10MPA,COMPREENDENDO APENAS O FORNECIME</t>
  </si>
  <si>
    <t>NTO DOS MATERIAIS,INCLUSIVE 5% DE PERDAS</t>
  </si>
  <si>
    <t>STICA A COMPRESSAO DE 15MPA,COMPREENDENDO APENAS O FORNECIME</t>
  </si>
  <si>
    <t>STICA A COMPRESSAO DE 20MPA,COMPREENDENDO APENAS O FORNECIME</t>
  </si>
  <si>
    <t>STICA A COMPRESSAO DE 25MPA,COMPREENDENDO APENAS O FORNECIME</t>
  </si>
  <si>
    <t>STICA A COMPRESSAO DE 30MPA,COMPREENDENDO APENAS O FORNECIME</t>
  </si>
  <si>
    <t>STICA A COMPRESSAO DE 35MPA,COMPREENDENDO APENAS O FORNECIME</t>
  </si>
  <si>
    <t>STICA A COMPRESSAO DE 40MPA,COMPREENDENDO APENAS O FORNECIME</t>
  </si>
  <si>
    <t>NTO DOS MATERIAIS,INCLUSIVE 5% DE PERDAS E ADICAO DE 8% DE M</t>
  </si>
  <si>
    <t>ICROSSILICA</t>
  </si>
  <si>
    <t>MICRO-CONCRETO ADITIVADO COM 80KG DE ADESIVO ESTRUTURAL A BA</t>
  </si>
  <si>
    <t>SE DE ESTIRENO BUTADIENO(LATEX),PARA UMA RESISTENCIA CARACTE</t>
  </si>
  <si>
    <t>RISTICA A COMPRESSAO DE 25MPA,COMPREENDENDO APENAS O FORNECI</t>
  </si>
  <si>
    <t>MENTO DOS MATERIAIS,INCLUSIVE 5% DE PERDAS</t>
  </si>
  <si>
    <t>CONCRETO COLORIDO,UTILIZANDO OXIDO DE FERRO VERMELHO SINTETI</t>
  </si>
  <si>
    <t>CO,DOSADO PARA UMA RESISTENCIA CARACTERISTICA A COMPRESSAO(F</t>
  </si>
  <si>
    <t>CK)MINIMO DE 15MPA,COMPREENDENDO APENAS O FORNECIMENTO DOS M</t>
  </si>
  <si>
    <t>ATERIAIS,INCLUSIVE 5% DE PERDAS</t>
  </si>
  <si>
    <t>CONCRETO PARA CAMADAS PREPARATORIAS COM 180KG DE CIMENTO POR</t>
  </si>
  <si>
    <t xml:space="preserve"> M3 DE CONCRETO,COMPREENDENDO APENAS O FORNECIMENTO DOS MATE</t>
  </si>
  <si>
    <t>RIAIS,INCLUSIVE 5% DE PERDAS</t>
  </si>
  <si>
    <t>CONCRETO PARA MEIOS AGRESSIVOS,COM UTILIZACAO DE CIMENTO RES</t>
  </si>
  <si>
    <t>ISTENTE A SULFATOS,COM FATOR AGUA E CIMENTO MENOR OU IGUAL A</t>
  </si>
  <si>
    <t xml:space="preserve"> 0,50,COM CONSUMO MAIOR OU IGUAL A 400KG,COMPREENDENDO APENA</t>
  </si>
  <si>
    <t>S O FORNECIMENTO DOS MATERIAIS,INCLUSIVE 5% DE PERDAS</t>
  </si>
  <si>
    <t>CONCRETO AUTO-ADENSAVEL DOSADO RACIONALMENTE PARA UMA RESIST</t>
  </si>
  <si>
    <t>ENCIA CARACTERISTICA A COMPRESSAO DE 30MPA, COMPREENDENDO AP</t>
  </si>
  <si>
    <t>ENAS O FORNECIMENTO DOS MATERIAIS,INCLUSIVE 5% DE PERDAS</t>
  </si>
  <si>
    <t>CONCRETO DE ALTO DESEMPENHO (CAD) DOSADO RACIONALMENTE PARA</t>
  </si>
  <si>
    <t>UMA RESISTENCIA CARACTERISTICA A COMPRESSAO DE 50MPA,COMPREE</t>
  </si>
  <si>
    <t>NDENDO APENAS O FORNECIMENTO DOS MATERIAIS,INCLUSIVE 5% DE P</t>
  </si>
  <si>
    <t>ERDAS</t>
  </si>
  <si>
    <t>UMA RESISTENCIA CARACTERISTICA A COMPRESSAO DE 60MPA,COMPREE</t>
  </si>
  <si>
    <t>UMA RESISTENCIA CARACTERISTICA A COMPRESSAO DE 70MPA,COMPREE</t>
  </si>
  <si>
    <t>PREPARO MANUAL DE CONCRETO,INCLUSIVE TRANSPORTE HORIZONTAL C</t>
  </si>
  <si>
    <t>OM CARRINHO DE MAO,ATE 20,00M</t>
  </si>
  <si>
    <t>PREPARO DE CONCRETO,COMPREENDENDO MISTURA E AMASSAMENTO EM 2</t>
  </si>
  <si>
    <t xml:space="preserve"> (DUAS) BETONEIRAS DE 600L,ADMITINDO-SE UMA PRODUCAO APROXIM</t>
  </si>
  <si>
    <t>ADA DE 7,00M3/H,EXCLUINDO O FORNECIMENTO DOS MATERIAIS</t>
  </si>
  <si>
    <t>PREPARO DE CONCRETO,COMPREENDENDO MISTURA E AMASSAMENTO EM U</t>
  </si>
  <si>
    <t>MA BETONEIRA DE 600L,ADMITINDO-SE UMA PRODUCAO APROXIMADA DE</t>
  </si>
  <si>
    <t xml:space="preserve"> 3,50M3/H,EXCLUINDO O FORNECIMENTO DOS MATERIAIS</t>
  </si>
  <si>
    <t>MA BETONEIRA DE 320L,ADMITINDO-SE UMA PRODUCAO APROXIMADA DE</t>
  </si>
  <si>
    <t xml:space="preserve"> 2,00M3/H,EXCLUINDO O FORNECIMENTO DOS MATERIAIS</t>
  </si>
  <si>
    <t>PREPARO DE CONCRETO,EM CONDICOES ESPECIAIS,COMPREENDENDO MIS</t>
  </si>
  <si>
    <t>TURA E AMASSAMENTO EM UMA BETONEIRA DE 320L,ADMITINDO-SE UMA</t>
  </si>
  <si>
    <t xml:space="preserve"> PRODUCAO APROXIMADA DE 1,50M3/H,EXCLUINDO O FORNECIMENTO DO</t>
  </si>
  <si>
    <t xml:space="preserve"> PRODUCAO APROXIMADA DE 1,00M3/H,EXCLUINDO O FORNECIMENTO DO</t>
  </si>
  <si>
    <t>PREPARO DE CONCRETO EM USINA TIPO PAREDE,PRODUCAO DE 8,00M3/</t>
  </si>
  <si>
    <t>H,EXCLUSIVE O FORNECIMENTO DE MATERIAIS</t>
  </si>
  <si>
    <t>DOSAGEM DE CONCRETO EM USINA DOSADORA,TIPO VERTICAL,PARA 16,</t>
  </si>
  <si>
    <t>00M3/H,EXCLUSIVE O FORNECIMENTO DE MATERIAIS,SENDO O TRABALH</t>
  </si>
  <si>
    <t>O INTERMITENTE,A 50%</t>
  </si>
  <si>
    <t>LANCAMENTO DE CONCRETO EM PECAS ARMADAS,INCLUSIVE TRANSPORTE</t>
  </si>
  <si>
    <t xml:space="preserve"> HORIZONTAL ATE 20,00M EM CARRINHOS,E VERTICAL ATE 10,00M CO</t>
  </si>
  <si>
    <t>M TORRE E GUINCHO,COLOCACAO,ADENSAMENTO E ACABAMENTO,CONSIDE</t>
  </si>
  <si>
    <t>RANDO UMA PRODUCAO APROXIMADA DE 7,00M3/H</t>
  </si>
  <si>
    <t>RANDO UMA PRODUCAO APROXIMADA DE 3,50M3/H</t>
  </si>
  <si>
    <t>RANDO UMA PRODUCAO APROXIMADA DE 2,00M3/H</t>
  </si>
  <si>
    <t>LANCAMENTO DE CONCRETO EM PECAS ARMADAS,EM CONDICOES ESPECIA</t>
  </si>
  <si>
    <t>IS,INCLUSIVE TRANSPORTE HORIZONTAL ATE 20,00M EM CARRINHOS,E</t>
  </si>
  <si>
    <t xml:space="preserve"> VERTICAL ATE 10,00M COM TORRE E GUINCHO,COLOCACAO,ADENSAMEN</t>
  </si>
  <si>
    <t>TO E ACABAMENTO,CONSIDERANDO UMA PRODUCAO APROXIMADA DE 1,50</t>
  </si>
  <si>
    <t>M3/H</t>
  </si>
  <si>
    <t>TO E ACABAMENTO,CONSIDERANDO UMA PRODUCAO APROXIMADA DE 1,00</t>
  </si>
  <si>
    <t>LANCAMENTO DE CONCRETO EM PECAS SEM ARMADURA,INCLUSIVE TRANS</t>
  </si>
  <si>
    <t>PORTE HORIZONTAL ATE 20,00M EM CARRINHOS,E VERTICAL ATE 10,0</t>
  </si>
  <si>
    <t>0M COM TORRE E GUINCHO,COLOCACAO,ADENSAMENTO E ACABAMENTO,CO</t>
  </si>
  <si>
    <t>NSIDERANDO UMA PRODUCAO APROXIMADA DE 7,00M3/H</t>
  </si>
  <si>
    <t>NSIDERANDO UMA PRODUCAO APROXIMADA DE 3,50M3/H</t>
  </si>
  <si>
    <t>NSIDERANDO UMA PRODUCAO APROXIMADA DE 2,00M3/H</t>
  </si>
  <si>
    <t>LANCAMENTO DE CONCRETO EM PECAS SEM ARMADURA,EM CONDICOES ES</t>
  </si>
  <si>
    <t>PECIAIS,INCLUSIVE TRANSPORTE HORIZONTAL ATE 20,00M EM CARRIN</t>
  </si>
  <si>
    <t>HOS,E VERTICAL ATE 10,00M COM TORRE E GUINCHO,COLOCACAO,ADEN</t>
  </si>
  <si>
    <t>SAMENTO E ACABAMENTO,CONSIDERANDO UMA PRODUCAO APROXIMADA DE</t>
  </si>
  <si>
    <t xml:space="preserve"> 1,50M3/H</t>
  </si>
  <si>
    <t xml:space="preserve"> 1,00M3/H</t>
  </si>
  <si>
    <t>LANCAMENTO DE CONCRETO EM PECAS SEM ARMADURA,INCLUSIVE O TRA</t>
  </si>
  <si>
    <t>NSPORTE HORIZONTAL ATE 20,00M EM CARRINHOS,COLOCACAO,ADENSAM</t>
  </si>
  <si>
    <t>ENTO E ACABAMENTO,CONSIDERANDO UMA PRODUCAO APROXIMADA DE 7,</t>
  </si>
  <si>
    <t>00M3/H</t>
  </si>
  <si>
    <t>ENTO E ACABAMENTO,CONSIDERANDO UMA PRODUCAO APROXIMADA DE 3,</t>
  </si>
  <si>
    <t>50M3/H</t>
  </si>
  <si>
    <t>ENTO E ACABAMENTO,CONSIDERANDO UMA PRODUCAO APROXIMADA DE 2,</t>
  </si>
  <si>
    <t>PECIAIS,INCLUSIVE O TRANSPORTE HORIZONTAL ATE 20,00M EM CARR</t>
  </si>
  <si>
    <t>INHOS,COLOCACAO,ADENSAMENTO E ACABAMENTO,CONSIDERANDO UMA PR</t>
  </si>
  <si>
    <t>ODUCAO APROXIMADA DE 1,50M3/H</t>
  </si>
  <si>
    <t>ODUCAO APROXIMADA DE 1,00M3/H</t>
  </si>
  <si>
    <t>ADICIONAL PARA ITENS 11.002.0021 A 11.002.0037,CORRESPONDENT</t>
  </si>
  <si>
    <t>E A ACRESCIMOS NA DISTANCIA HORIZONTAL</t>
  </si>
  <si>
    <t>ADICIONAL PARA ITENS 11.002.0021 A 11.002.0031,CORRESPONDENT</t>
  </si>
  <si>
    <t>E A ACRESCIMOS NA DISTANCIA VERTICAL</t>
  </si>
  <si>
    <t>LANCAMENTO DE CONCRETO EM PECAS ARMADAS,INCLUSIVE O TRANSPOR</t>
  </si>
  <si>
    <t>TE HORIZONTAL ATE 20,00M EM CARRINHOS,COLOCACAO,ADENSAMENTO</t>
  </si>
  <si>
    <t>E ACABAMENTO,CONSIDERANDO UMA PRODUCAO APROXIMADA DE 7,00M3/</t>
  </si>
  <si>
    <t>E ACABAMENTO,CONSIDERANDO UMA PRODUCAO APROXIMADA DE 3,50M3/</t>
  </si>
  <si>
    <t>E ACABAMENTO,CONSIDERANDO UMA PRODUCAO APROXIMADA DE 2,00M3/</t>
  </si>
  <si>
    <t>IS,INCLUSIVE O TRANSPORTE HORIZONTAL ATE 20,00M EM CARRINHOS</t>
  </si>
  <si>
    <t>,COLOCACAO,ADENSAMENTO E ACABAMENTO,CONSIDERANDO UMA PRODUCA</t>
  </si>
  <si>
    <t>O APROXIMADA DE 1,50M3/H</t>
  </si>
  <si>
    <t>O APROXIMADA DE 1,00M3/H</t>
  </si>
  <si>
    <t xml:space="preserve"> HORIZONTAL E VERTICAL,COM AUXILIO DE GUINDASTE E CACAMBAS D</t>
  </si>
  <si>
    <t>E 1,00 A 1,50M3,CURA,COLOCACAO,ADENSAMENTO E ACABAMENTO</t>
  </si>
  <si>
    <t>STICA A COMPRESSAO DE 10MPA,INCLUSIVE MATERIAIS,TRANSPORTE,P</t>
  </si>
  <si>
    <t>REPARO COM BETONEIRA,LANCAMENTO E ADENSAMENTO</t>
  </si>
  <si>
    <t>STICA A COMPRESSAO DE 15MPA,INCLUSIVE MATERIAIS,TRANSPORTE,P</t>
  </si>
  <si>
    <t>STICA A COMPRESSAO DE 20MPA,INCLUSIVE MATERIAIS,TRANSPORTE,P</t>
  </si>
  <si>
    <t>STICA A COMPRESSAO DE 25MPA,INCLUSIVE MATERIAIS,TRANSPORTE,P</t>
  </si>
  <si>
    <t>STICA A COMPRESSAO DE 30MPA,INCLUSIVE MATERIAIS,TRANSPORTE,P</t>
  </si>
  <si>
    <t>STICA A COMPRESSAO DE 35MPA,INCLUSIVE MATERIAIS,TRANSPORTE,P</t>
  </si>
  <si>
    <t>STICA A COMPRESSAO DE 40MPA,INCLUSIVE MATERIAIS,TRANSPORTE,P</t>
  </si>
  <si>
    <t>STICA A COMPRESSAO DE 15MPA,INCLUSIVE IMPERMEABILIZANTE DE P</t>
  </si>
  <si>
    <t>EGA NORMAL,ADICIONADO A AGUA DE AMASSAMENTO</t>
  </si>
  <si>
    <t>CONCRETO CICLOPICO CONFECCIONADO COM CONCRETO DOSADO PARA UM</t>
  </si>
  <si>
    <t>A RESISTENCIA CARACTERISTICA A COMPRESSAO DE 10MPA,TENDO 30%</t>
  </si>
  <si>
    <t xml:space="preserve"> DO VOLUME REAL OCUPADO POR PEDRA-DE-MAO,INCLUSIVE MATERIAIS</t>
  </si>
  <si>
    <t>,TRANSPORTE,PREPARO,LANCAMENTO E ADENSAMENTO</t>
  </si>
  <si>
    <t>A RESISTENCIA CARACTERISTICA A COMPRESSAO DE 10MPA,EXCLUSIVE</t>
  </si>
  <si>
    <t xml:space="preserve"> A PEDRA-DE-MAO,INCLUSIVE MATERIAIS,TRANSPORTE,PREPARO,LANCA</t>
  </si>
  <si>
    <t>MENTO E ADENSAMENTO</t>
  </si>
  <si>
    <t xml:space="preserve"> M3 DE CONCRETO,INCLUSIVE MATERIAIS,TRANSPORTE,PRODUCAO,LANC</t>
  </si>
  <si>
    <t>AMENTO E ADENSAMENTO</t>
  </si>
  <si>
    <t>PREENCHIMENTO COM CONCRETO DE 15MPA EM VAZIOS DE ALVENARIA D</t>
  </si>
  <si>
    <t>E BLOCOS DE CONCRETO 10X20X40CM,EM PAREDES DE 10CM,MEDIDO PE</t>
  </si>
  <si>
    <t>LA AREA REAL,EXCLUSIVE ARMACAO E A ALVENARIA</t>
  </si>
  <si>
    <t>PREENCHIMENTO COM CONCRETO DE 20MPA EM VAZIOS DE ALVENARIA D</t>
  </si>
  <si>
    <t>PREENCHIMENTO COM CONCRETO DE 25MPA EM VAZIOS DE ALVENARIA D</t>
  </si>
  <si>
    <t>PREENCHIMENTO COM CONCRETO DE 30MPA EM VAZIOS DE ALVENARIA D</t>
  </si>
  <si>
    <t>E BLOCOS DE CONCRETO 15X20X40CM,EM PAREDES DE 15CM,MEDIDO PE</t>
  </si>
  <si>
    <t>E BLOCOS DE CONCRETO 20X20X40CM,EM PAREDES DE 20CM,MEDIDO PE</t>
  </si>
  <si>
    <t>FORMAS ESPECIAIS DE MADEIRA PARA PECAS DE CONCRETO PRE-MOLDA</t>
  </si>
  <si>
    <t>DO,SERVINDO 20 VEZES,TABUAS DE MADEIRA DE 3ª,COM 4CM DE ESPE</t>
  </si>
  <si>
    <t>SSURA,MOLDAGEM E DESMOLDAGEM</t>
  </si>
  <si>
    <t>FORMAS ESPECIAIS DE MADEIRA PARA ABOBADA DE TUNEL,EM MADEIRA</t>
  </si>
  <si>
    <t xml:space="preserve"> DE 3ª,CONSIDERANDO O APROVEITAMENTO DA MADEIRA DE 3 VEZES,I</t>
  </si>
  <si>
    <t>NCLUSIVE FORNECIMENTO DOS MATERIAIS E DESMOLDAGEM</t>
  </si>
  <si>
    <t>FORMAS ESPECIAIS DE MADEIRA PARA ABOBODA DE TUNEL,EM MADEIRA</t>
  </si>
  <si>
    <t xml:space="preserve"> DE 3ª,CONSIDERANDO O APROVEITAMENTO DA MADEIRA APENAS 1 VEZ</t>
  </si>
  <si>
    <t>,INCLUSIVE FORNECIMENTO DOS MATERIAIS E DESMOLDAGEM</t>
  </si>
  <si>
    <t>FORMAS DE MADEIRA DE 3ª PARA MOLDAGEM DE PECAS DE CONCRETO A</t>
  </si>
  <si>
    <t>RMADO COM PARAMENTOS PLANOS,EM LAJES,VIGAS,PAREDES,ETC,SERVI</t>
  </si>
  <si>
    <t>NDO A MADEIRA 3 VEZES,INCLUSIVE DESMOLDAGEM,EXCLUSIVE ESCORA</t>
  </si>
  <si>
    <t>MENTO.</t>
  </si>
  <si>
    <t>NDO A MADEIRA 2 VEZES,INCLUSIVE DESMOLDAGEM,EXCLUSIVE ESCORA</t>
  </si>
  <si>
    <t>NDO A MADEIRA 1,4 VEZES,INCLUSIVE DESMOLDAGEM,EXCLUSIVE ESCO</t>
  </si>
  <si>
    <t>RAMENTO</t>
  </si>
  <si>
    <t>NDO A MADEIRA 1 VEZ,INCLUSIVE DESMOLDAGEM,EXCLUSIVE ESCORAME</t>
  </si>
  <si>
    <t>FORMAS DE MADEIRA DE 3ª,PARA MOLDAGEM DE PECAS DE CONCRETO</t>
  </si>
  <si>
    <t>PARAMENTOS CURVOS,SERVINDO A MADEIRA 1,4 VEZES,INCLUSIVE DES</t>
  </si>
  <si>
    <t>MOLDAGEM,EXCLUSIVE ESCORAMENTO</t>
  </si>
  <si>
    <t>ARMADO COM PARAMENTOS CURVOS,SERVINDO A MADEIRA 2 VEZES,INCL</t>
  </si>
  <si>
    <t>USIVE DESMOLDAGEM,EXCLUSIVE ESCORAMENTO</t>
  </si>
  <si>
    <t>FORMAS DE MADEIRA DE 3ª,PARA GALERIAS RETANGULARES DE CONCRE</t>
  </si>
  <si>
    <t>TO ARMADO,SERVINDO A MADEIRA 3 VEZES,INCLUSIVE ESCORAMENTO,F</t>
  </si>
  <si>
    <t>ORNECIMENTO DOS MATERIAIS E DESMOLDAGEM</t>
  </si>
  <si>
    <t>FORMAS DE MADEIRA DE 3ª,COM APROVEITAMENTO DA MADEIRA APENAS</t>
  </si>
  <si>
    <t xml:space="preserve"> 1 VEZ,PARA VIADUTO DE CONCRETO,COM ESCORAMENTO METALICO,EXC</t>
  </si>
  <si>
    <t>LUSIVE ALUGUEL DESTE,INCLUSIVE FORNECIMENTO DE MATERIAIS E D</t>
  </si>
  <si>
    <t>ESMOLDAGEM</t>
  </si>
  <si>
    <t>FORMAS DE MADEIRA DE 3ª,COM APROVEITAMENTO DA MADEIRA 2 VEZE</t>
  </si>
  <si>
    <t>S,PARA VIADUTO DE CONCRETO,COM ESCORAMENTO METALICO,EXCLUSIV</t>
  </si>
  <si>
    <t>E ALUGUEL DESTE,INCLUSIVE FORNECIMENTO DE MATERIAIS E DESMOL</t>
  </si>
  <si>
    <t>DAGEM</t>
  </si>
  <si>
    <t>FORMAS DE MADEIRA DE 3ª,COM APROVEITAMENTO DA MADEIRA POR 4</t>
  </si>
  <si>
    <t>VEZES,PARA A MOLDAGEM DE CINTA SOBRE BALDRAME,INCLUSIVE FORN</t>
  </si>
  <si>
    <t>ECIMENTO DE MATERIAIS E DESMOLDAGEM</t>
  </si>
  <si>
    <t>ESCORAMENTO DE PONTILHOES,PONTES E VIADUTOS,DE CONCRETO ARMA</t>
  </si>
  <si>
    <t>DO,COM MADEIRA DE LEI SERRADA E DE 3ª COM ESCORAS DE MADEIRA</t>
  </si>
  <si>
    <t>DE REFLORESTAMENTO,UTILIZANDO A MADEIRA 2 VEZES,INCLUSIVE DE</t>
  </si>
  <si>
    <t>SMONTAGEM,CONSIDERA-SE VOLUME COBERTO,COMPREENDIDO PELA PROJ</t>
  </si>
  <si>
    <t>ECAO HORIZONTAL DO ESTRADO NO TERRENO,DEDUZIDA A PARTE ESTRU</t>
  </si>
  <si>
    <t>TURAL ENVOLVIDA</t>
  </si>
  <si>
    <t>ESCORAMENTO DE FORMAS ATE 3,30M DE PE DIREITO,COM MADEIRA DE</t>
  </si>
  <si>
    <t xml:space="preserve"> 3ª,TABUAS EMPREGADAS 3 VEZES,PRUMOS 4 VEZES</t>
  </si>
  <si>
    <t>ESCORAMENTO DE FORMAS DE 3,30 ATE 3,50M DE PE DIREITO,COM MA</t>
  </si>
  <si>
    <t>DEIRA DE 3ª,TABUAS EMPREGADAS 3 VEZES,PRUMOS 4 VEZES</t>
  </si>
  <si>
    <t>ESCORAMENTO DE FORMAS DE 3,50 ATE 4,00M DE PE DIREITO,COM MA</t>
  </si>
  <si>
    <t>ESCORAMENTO DE FORMAS DE 4,00 ATE 5,00M DE PE DIREITO,COM MA</t>
  </si>
  <si>
    <t>ESCORAMENTO DE FORMAS DE MOLDAGEM DE PECAS DE CONCRETO EM VI</t>
  </si>
  <si>
    <t>GAS ISOLADAS E SEMELHANTES,ATE 5,00M DE PE DIREITO,E ATE 60C</t>
  </si>
  <si>
    <t>M DE ALTURA,COM MADEIRA DE 3ª,EMPREGADO 2 VEZES,MEDIDA PELA</t>
  </si>
  <si>
    <t>AREA DE PROJECAO LATERAL DE ESCORAMENTO(COMPRIMENTO DA VIGA</t>
  </si>
  <si>
    <t>VEZES ALTURA DO ESCORAMENTO ATE O FUNDO DA MESMA)</t>
  </si>
  <si>
    <t>ESCORAMENTO DE ROCHA,OU ENCHIMENTO POR CIMA DE CAMBOTAS META</t>
  </si>
  <si>
    <t>LICAS,COM MADEIRA DE REFLORESTAMENTO,MEDIDO PELO VOLUME DE M</t>
  </si>
  <si>
    <t>ADEIRA EMPREGADA,CONSIDERANDO A SECAO MEDIA DAS TORAS E SEU</t>
  </si>
  <si>
    <t>COMPRIMENTO</t>
  </si>
  <si>
    <t>ESCORAMENTO DE TUNEL ESCAVADO EM TERRA,COM MADEIRA DE REFLOR</t>
  </si>
  <si>
    <t>ESTAMENTO SERRADA,DE 2",POR CIMA DAS CAMBOTAS METALICAS,INCL</t>
  </si>
  <si>
    <t>USIVE O FORNECIMENTO E COLOCACAO DA MADEIRA,SEM APROVEITAMEN</t>
  </si>
  <si>
    <t>TO DESTA</t>
  </si>
  <si>
    <t>REFORCO LATERAL DE ESCORAMENTO DE FORMAS DE PILARES OU VIGAS</t>
  </si>
  <si>
    <t>,COM 30% DE APROVEITAMENTO DA MADEIRA,INCLUSIVE RETIRADA</t>
  </si>
  <si>
    <t>,COM APROVEITAMENTO DE 2 VEZES DA MADEIRA,INCLUSIVE RETIRADA</t>
  </si>
  <si>
    <t>ESCORAMENTO DE FORMA DE PARAMENTOS VERTICAIS,PARA ALTURA ATE</t>
  </si>
  <si>
    <t xml:space="preserve"> 1,50M,COM 30% DE APROVEITAMENTO DA MADEIRA,INCLUSIVE RETIRA</t>
  </si>
  <si>
    <t>DA</t>
  </si>
  <si>
    <t>ESCORAMENTO DE FORMA DE PARAMETROS VERTICAIS,PARA ALTURA ATE</t>
  </si>
  <si>
    <t xml:space="preserve"> 1,50M,COM APROVEITAMENTO DE 2 VEZES DA MADEIRA,INCLUSIVE RE</t>
  </si>
  <si>
    <t>TIRADA</t>
  </si>
  <si>
    <t>ESCORAMENTO DE FORMAS DE PARAMENTOS VERTICAIS,PARA ALTURA DE</t>
  </si>
  <si>
    <t xml:space="preserve"> 1,50 A 5,00M,COM 30% DE APROVEITAMENTO DA MADEIRA,INCLUSIVE</t>
  </si>
  <si>
    <t xml:space="preserve"> RETIRADA</t>
  </si>
  <si>
    <t xml:space="preserve"> 1,50 A 5,00M,COM APROVEITAMENTO DE 2 VEZES DA MADEIRA,INCLU</t>
  </si>
  <si>
    <t>SIVE RETIRADA</t>
  </si>
  <si>
    <t xml:space="preserve"> 5,00M A 8,00M,COM 30% DE APROVEITAMENTO DA MADEIRA,INCLUSIV</t>
  </si>
  <si>
    <t>E RETIRADA</t>
  </si>
  <si>
    <t xml:space="preserve"> 5,00M A 8,00M,COM APROVEITAMENTO DE 2 VEZES DA MADEIRA,INCL</t>
  </si>
  <si>
    <t>USIVE RETIRADA</t>
  </si>
  <si>
    <t xml:space="preserve"> 8,00M A 12,00M,COM 30% DE APROVEITAMENTO DA MADEIRA,INCLUSI</t>
  </si>
  <si>
    <t>VE RETIRADA</t>
  </si>
  <si>
    <t xml:space="preserve"> 8,00 A 12,00M,COM APROVEITAMENTO DE 2 VEZES DA MADEIRA,INCL</t>
  </si>
  <si>
    <t>PILAR EM MADEIRA DE REFLORESTAMENTO,COM DIAMETRO APROXIMADO</t>
  </si>
  <si>
    <t>DE 25CM,TRATADO COM IMUNIZANTE,EXCLUSIVE ESCAVACAO,FUNDACAO</t>
  </si>
  <si>
    <t>E REATERRO.FORNECIMENTO E ASSENTAMENTO</t>
  </si>
  <si>
    <t>PIER P/ATRACACAO EMBARCACOES ESTRUT.PECAS MAD.SERRADA,LONGAR</t>
  </si>
  <si>
    <t>INAS 3"X9" E TRANSVERSINAS 3"X12",FIX.BARRAS INOX ROSQ.1,00X</t>
  </si>
  <si>
    <t>1/2",ASSOALHO RIPAS MAD.APARELHADA(2,5X10)CM,FIX.PREGOS GALV</t>
  </si>
  <si>
    <t>.SECAO QUADRADA (4,38X79)MM.CJ ASSENT.SOBRE PILARES CIRC.DIA</t>
  </si>
  <si>
    <t>M.40CM CONCR.ESTRUT.FCK=20MPA,REVEST.TUBO PVC RIGIDO 400MM.F</t>
  </si>
  <si>
    <t>ORN.MAT.COLOC.INSTAL.TRANSP.TOPOGRAFIA E MONT.PECAS E ACAB.</t>
  </si>
  <si>
    <t>FORMAS DE CHAPAS DE MADEIRA COMPENSADA,EMPREGANDO-SE AS DE 1</t>
  </si>
  <si>
    <t>4MM,RESINADAS,E TAMBEM AS DE 20MM DE ESPESSURA,PLASTIFICADAS</t>
  </si>
  <si>
    <t>,SERVINDO 4 VEZES,E A MADEIRA AUXILIAR SERVINDO 3 VEZES,INCL</t>
  </si>
  <si>
    <t>USIVE FORNECIMENTO E DESMOLDAGEM,EXCLUSIVE ESCORAMENTO</t>
  </si>
  <si>
    <t>4MM,RESINADAS E TAMBEM AS DE 20MM DE ESPESSURA,PLASTIFICADAS</t>
  </si>
  <si>
    <t>,SERVINDO 1 VEZ,INCLUSIVE FORNECIMENTO E DESMOLDAGEM,EXCLUSI</t>
  </si>
  <si>
    <t>VE ESCORAMENTO</t>
  </si>
  <si>
    <t>FORMAS DE CHAPAS DE MADEIRA COMPENSADA,DE 20MM DE ESPESSURA,</t>
  </si>
  <si>
    <t>PLASTIFICADAS,SERVINDO 1 VEZ PARA VIADUTOS,INCLUINDO PECAS D</t>
  </si>
  <si>
    <t>E TRANSFERENCIA PARA ESCORAMENTO METALICO,EXCLUSIVE ESTE,INC</t>
  </si>
  <si>
    <t>LUSIVE FORNECIMENTO DE MATERIAIS E DESMOLDAGEM</t>
  </si>
  <si>
    <t>PLASTIFICADAS,SERVINDO A MADEIRA 2 VEZES PARA VIADUTOS,INCLU</t>
  </si>
  <si>
    <t>INDO PECAS DE TRANSFERENCIA PARA ESCORAMENTO METALICO,EXCLUS</t>
  </si>
  <si>
    <t>IVE ESTE,INCLUSIVE FORNECIMENTO DE MATERIAIS E DESMOLDAGEM</t>
  </si>
  <si>
    <t>FORMAS DE CHAPAS DE MADEIRA COMPENSADA,DE 14MM DE ESPESSURA,</t>
  </si>
  <si>
    <t>RESINADAS,PARA LAJES,SERVINDO 5 VEZES,E MADEIRA AUXILIAR SER</t>
  </si>
  <si>
    <t>VINDO 5 VEZES,INCLUSIVE FORNECIMENTO E DESMOLDAGEM,EXCLUSIVE</t>
  </si>
  <si>
    <t>RESINADAS,PARA LAJES,SERVINDO 2 VEZES,E MADEIRA AUXILIAR SER</t>
  </si>
  <si>
    <t>VINDO 2 VEZES,INCLUSIVE FORNECIMENTO E DESMOLDAGEM,EXCLUSIVE</t>
  </si>
  <si>
    <t>PLASTIFICADAS,SERVINDO 2 VEZES,E MADEIRA AUXILIAR SERVINDO 3</t>
  </si>
  <si>
    <t xml:space="preserve"> VEZES,INCLUSIVE FORNECIMENTO E DESMOLDAGEM,EXCLUSIVE ESCORA</t>
  </si>
  <si>
    <t>FORMAS DE CHAPAS DE MADEIRA COMPENSADA,DE 10MM DE ESPESSURA,</t>
  </si>
  <si>
    <t>TIPO CAIXA PERDIDA,COM 50CM DE LARGURA E 46CM DE ALTURA.FORN</t>
  </si>
  <si>
    <t>FORMAS DE CHAPAS DE MADEIRA COMPENSADA,DE 20MM,RESINADAS,E M</t>
  </si>
  <si>
    <t>ADEIRA AUXILIAR,USO 1 VEZ,PARA ESTRUTURA DE PONTES E VIADUTO</t>
  </si>
  <si>
    <t>S,INCLUSIVE FORNECIMENTO DE TODOS OS MATERIAIS,EQUIPAMENTOS</t>
  </si>
  <si>
    <t>AUXILIARES(GUINDASTE E GUINDAUTO)E DESMOLDAGEM,EXCLUSIVE ESC</t>
  </si>
  <si>
    <t>ORAMENTO</t>
  </si>
  <si>
    <t>FORMAS DE CHAPAS DE MADEIRA COMPENSADA,DE 17MM,RESINADAS,2 U</t>
  </si>
  <si>
    <t>SOS,PARA LAJES DE PONTES E VIADUTOS,INCLUSIVE PECAS DE TRANS</t>
  </si>
  <si>
    <t>FERENCIA PARA O ESCORAMENTO METALICO(EXCLUSIVE ESTE),FORNECI</t>
  </si>
  <si>
    <t>MENTO DE TODOS OS MATERIAIS E EQUIPAMENTOS AUXILIARES(GUINDA</t>
  </si>
  <si>
    <t>STE E GUINDAUTO)E DESMOLDAGEM,EXCLUSIVE ESCORAMENTO</t>
  </si>
  <si>
    <t>BARRA DE ACO CA-25,REDONDA,SEM SALIENCIA OU MOSSA,COEFICIENT</t>
  </si>
  <si>
    <t>E DE CONFORMACAO SUPERFICIAL MINIMO(ADERENCIA)IGUAL A 1,DIAM</t>
  </si>
  <si>
    <t>ETRO IGUAL A 6,3MM,DESTINADA A ARMADURA DE PECAS DE CONCRETO</t>
  </si>
  <si>
    <t xml:space="preserve"> ARMADO,COMPREENDENDO 10% DE PERDAS DE PONTAS E ARAME 18.FOR</t>
  </si>
  <si>
    <t>ETRO IGUAL A 8MM,DESTINADA A ARMADURA DE PECAS DE CONCRETO A</t>
  </si>
  <si>
    <t>RMADO,COMPREENDENDO 10% DE PERDAS DE PONTAS E ARAME 18.FORNE</t>
  </si>
  <si>
    <t>E DE CONFORMACAO SUPERFICIAL MINIMO (ADERENCIA) IGUAL A 1,DI</t>
  </si>
  <si>
    <t>AMETRO MAIOR OU IGUAL A 10MM,DESTINADA A ARMADURA DE PECAS D</t>
  </si>
  <si>
    <t>E CONCRETO ARMADO,COMPREENDENDO 10% DE PERDAS DE PONTAS E AR</t>
  </si>
  <si>
    <t>AME 18.FORNECIMENTO</t>
  </si>
  <si>
    <t>FIO DE ACO CA-60,REDONDO,COM SALIENCIA OU MOSSA,COEFICIENTE</t>
  </si>
  <si>
    <t>DE CONFORMACAO SUPERFICIAL MINIMO(ADERENCIA)IGUAL A 1,5,DIAM</t>
  </si>
  <si>
    <t>ETRO ENTRE 4,2 A 5MM,DESTINADO A ARMADURA DE PECAS DE CONCRE</t>
  </si>
  <si>
    <t>TO ARMADO,COMPREENDENDO 10% DE PERDAS DE PONTAS E ARAME 18.F</t>
  </si>
  <si>
    <t>DE CONFORMACAO SUPERFICIAL MINIMO (ADERENCIA)IGUAL A 1,5,DIA</t>
  </si>
  <si>
    <t>METRO ACIMA DE 5MM,DESTINADO A ARMADURA DE PECAS DE CONCRETO</t>
  </si>
  <si>
    <t xml:space="preserve"> ARMADO,10% DE PERDAS DE PONTAS E ARAME 18.FORNECIMENTO</t>
  </si>
  <si>
    <t>BARRA DE ACO CA-50,COM SALIENCIA OU MOSSA,COEFICIENTE DE CON</t>
  </si>
  <si>
    <t>FORMACAO SUPERFICIAL MINIMO (ADERENCIA) IGUAL A 1,5,DIAMETRO</t>
  </si>
  <si>
    <t xml:space="preserve"> DE 6,3MM,DESTINADA A ARMADURA DE CONCRETO ARMADO,10% DE PER</t>
  </si>
  <si>
    <t>DAS DE PONTAS E ARAME 18.FORNECIMENTO</t>
  </si>
  <si>
    <t xml:space="preserve"> DE 8 A 12,5MM,DESTINADA A ARMADURA DE CONCRETO ARMADO,10%</t>
  </si>
  <si>
    <t>DE PERDAS DE PONTAS E ARAME 18.FORNECIMENTO</t>
  </si>
  <si>
    <t xml:space="preserve"> ACIMA DE 12,5MM,DESTINADA A ARMADURA DE CONCRETO ARMADO,10%</t>
  </si>
  <si>
    <t xml:space="preserve"> DE PERDAS DE PONTAS E ARAME 18.FORNECIMENTO</t>
  </si>
  <si>
    <t>11.009.0050-1</t>
  </si>
  <si>
    <t>AMETRO IGUAL A 6,3MM,DESTINADA A ARMADURA DE PECAS DE CONCRE</t>
  </si>
  <si>
    <t>ORNECIMENTO,CORTE,DOBRAGEM,MONTAGEM E COLOCACAO DO ACO NAS F</t>
  </si>
  <si>
    <t>ORMAS</t>
  </si>
  <si>
    <t>11.009.0050-B</t>
  </si>
  <si>
    <t>11.009.0052-1</t>
  </si>
  <si>
    <t>AMETRO DE 8MM,DESTINADA A ARMADURA DE PECAS DE CONCRETO ARMA</t>
  </si>
  <si>
    <t>DO,COMPREENDENDO 10% DE PERDAS DE PONTAS E ARAMA 18.FORNECIM</t>
  </si>
  <si>
    <t>ENTO,CORTE,DOBRAGEM,MONTAGEM E COLOCACAO DO ACO NAS FORMAS</t>
  </si>
  <si>
    <t>11.009.0052-B</t>
  </si>
  <si>
    <t>11.009.0054-1</t>
  </si>
  <si>
    <t>E DE CONFORMACAO SUPERFICIAL MINIMO (ADERENCIA) MAIOR OU IGU</t>
  </si>
  <si>
    <t>AL A 10MM,DESTINADA A ARMADURA DE PECAS DE CONCRETO ARMADO,C</t>
  </si>
  <si>
    <t>OMPREENDENDO 10% DE PERDAS DE PONTAS E ARAME 18.FORNECIMENTO</t>
  </si>
  <si>
    <t>,CORTE,DOBRAGEM,MONTAGEM E COLOCACAO DO ACO NAS FORMAS</t>
  </si>
  <si>
    <t>11.009.0054-B</t>
  </si>
  <si>
    <t>11.009.0060-1</t>
  </si>
  <si>
    <t>DE CONFORMACAO SUPERFICIAL MINIMO (ADERENCIA) IGUAL A 1,5,DI</t>
  </si>
  <si>
    <t>AMETRO ENTRE 4,2 A 5MM,DESTINADO A ARMADURA DE PECAS DE CONC</t>
  </si>
  <si>
    <t>RETO ARMADO,COMPREENDENDO 10% DE PERDAS DE PONTAS E ARAME 18</t>
  </si>
  <si>
    <t>.FORNECIMENTO,CORTE,DOBRAGEM,MONTAGEM E COLOCACAO DO ACO NAS</t>
  </si>
  <si>
    <t xml:space="preserve">  FORMAS</t>
  </si>
  <si>
    <t>11.009.0060-B</t>
  </si>
  <si>
    <t>11.009.0062-1</t>
  </si>
  <si>
    <t>AMETRO ACIMA DE 5MM,DESTINADO A ARMADURA DE PECAS DE CONCRET</t>
  </si>
  <si>
    <t>O ARMADO,COMPREENDENDO 10% DE PERDAS DE PONTAS E ARAME 18.FO</t>
  </si>
  <si>
    <t>RNECIMENTO,CORTE,DOBRAGEM,MONTAGEM E COLOCACAO DO ACO NAS FO</t>
  </si>
  <si>
    <t>RMAS</t>
  </si>
  <si>
    <t>11.009.0062-B</t>
  </si>
  <si>
    <t>11.009.0070-1</t>
  </si>
  <si>
    <t xml:space="preserve"> DE 6,3MM,DESTINADA A ARMADURA DE CONCRETO ARMADO,COMPREENDE</t>
  </si>
  <si>
    <t>NDO 10% DE PERDAS DE PONTAS E ARAME 18.FORNECIMENTO,CORTE,DO</t>
  </si>
  <si>
    <t>BRAGEM,MONTAGEM E COLOCACAO DO ACO NAS FORMAS</t>
  </si>
  <si>
    <t>11.009.0070-B</t>
  </si>
  <si>
    <t>11.009.0072-1</t>
  </si>
  <si>
    <t xml:space="preserve"> DE 8 A 12,5MM,DESTINADA A ARMADURA DE CONCRETO ARMADO,COMPR</t>
  </si>
  <si>
    <t>EENDENDO 10% DE PERDAS DE PONTAS E ARAME 18.FORNECIMENTO,COR</t>
  </si>
  <si>
    <t>TE,DOBRAGEM,MONTAGEM E COLOCACAO DO ACO NAS FORMAS</t>
  </si>
  <si>
    <t>11.009.0072-B</t>
  </si>
  <si>
    <t>11.009.0074-1</t>
  </si>
  <si>
    <t xml:space="preserve"> ACIMA DE 12,5MM,DESTINADA A ARMADURA DE CONCRETO ARMADO,COM</t>
  </si>
  <si>
    <t>PREENDENDO 10% DE PERDAS DE PONTAS E ARAME 18.FORNECIMENTO,C</t>
  </si>
  <si>
    <t>ORTE,DOBRAGEM,MONTAGEM E COLOCACAO DO ACO NAS FORMAS</t>
  </si>
  <si>
    <t>11.009.0074-B</t>
  </si>
  <si>
    <t>11.009.0100-1</t>
  </si>
  <si>
    <t>BARRA DE ACO CA-25,SEM SALIENCIA OU MOSSA,COEFICIENTE CONFOR</t>
  </si>
  <si>
    <t>MACAO SUPERFICIAL MINIMO (ADERENCIA) IGUAL A 1,5,DIAM.6,3MM,</t>
  </si>
  <si>
    <t>DESTINADA A ARMADURA CONCRETO ARMADO,COMPREENDENDO 10% PERDA</t>
  </si>
  <si>
    <t>S PONTAS E ARAME 18.FORN.,CORTE,DOBRAGEM,MONTAGEM E COLOC.AC</t>
  </si>
  <si>
    <t>O NAS FORMAS C/AUXILIO DE EQUIPAMENTOS,INCL.TRANSP.HORIZONTA</t>
  </si>
  <si>
    <t>L E VERTICAL C/EQUIPAMENTOS,P/ESTRUTURA DE PONTES E VIADUTOS</t>
  </si>
  <si>
    <t>11.009.0100-B</t>
  </si>
  <si>
    <t>11.009.0102-1</t>
  </si>
  <si>
    <t>MACAO SUPERFICIAL MINIMO (ADERENCIA) IGUAL A 1,5,DIAM.8MM,DE</t>
  </si>
  <si>
    <t>STINADA ARMADURA CONCRETO ARMADO,COMPREENDENDO 10% PERDAS PO</t>
  </si>
  <si>
    <t>NTAS E ARAME 18.FORN.CORTE,DOBRAGEM,MONTAGEM E COLOC.ACO NAS</t>
  </si>
  <si>
    <t>FORMAS C/AUXILIO DE EQUIPAMENTOS,INCL.TRANSP.HORIZONTAL E VE</t>
  </si>
  <si>
    <t>RTICAL C/EQUIPAMENTOS,P/ESTRUTURAS DE PONTES E VIADUTOS</t>
  </si>
  <si>
    <t>11.009.0102-B</t>
  </si>
  <si>
    <t>11.009.0104-1</t>
  </si>
  <si>
    <t>MACAO SUPERFICIAL MINIMO(ADERENCIA) MAIOR OU IGUAL A 10MM,DE</t>
  </si>
  <si>
    <t>STINADA A ARMADURA CONCRETO ARMADO,COMPREENDENDO 10% PERDAS</t>
  </si>
  <si>
    <t>PONTAS E ARAME 18.FORN.CORTE,DOBRAGEM,MONTAGEM E COLOC.ACO N</t>
  </si>
  <si>
    <t>AS FORMAS C/AUXILIO DE EQUIPAMENTOS,INCL.TRANSP.HORIZONTAL E</t>
  </si>
  <si>
    <t xml:space="preserve"> VERTICAL C/EQUIPAMENTOS,P/ESTRUTURAS DE PONTES E VIADUTOS</t>
  </si>
  <si>
    <t>11.009.0104-B</t>
  </si>
  <si>
    <t>11.009.0110-1</t>
  </si>
  <si>
    <t>FIO ACO CA-60,REDONDO,C/SALIENCIA OU MOSSA,COEFICIENTE CONFO</t>
  </si>
  <si>
    <t>RMACAO SUPERFICIAL MINIMO (ADERENCIA) IGUAL A 1,5,DIAM.ENTRE</t>
  </si>
  <si>
    <t xml:space="preserve"> 4,2 A 5MM,DESTINADO ARMADURA DE CONCRETO ARMADO,COMPREEND.1</t>
  </si>
  <si>
    <t>0% PERDAS PONTAS E ARAME 18.FORN.CORTE,DOBRAGEM,MONTAGEM E C</t>
  </si>
  <si>
    <t>OLOC.ACO NAS FORMAS C/AUXILIO EQUIPAMENTOS,INCL.TRANSP.HORIZ</t>
  </si>
  <si>
    <t>ONTAL E VERTICAL C/EQUIPAMENTOS,P/ESTRUT.PONTES E VIADUTOS</t>
  </si>
  <si>
    <t>11.009.0110-B</t>
  </si>
  <si>
    <t>11.009.0112-1</t>
  </si>
  <si>
    <t>FIO DE ACO CA-60,REDONDO,C/SALIENCIA OU MOSSA,COEFICIENTE CO</t>
  </si>
  <si>
    <t>NFORMACAO SUPERFICIAL MINIMO (ADERENCIA) IGUAL A 1,5,DIAM.AC</t>
  </si>
  <si>
    <t>IMA DE 5MM,DESTINADO ARMADURA CONCRETO ARMADO,COMPREEND.10%</t>
  </si>
  <si>
    <t>PERDAS DE PONTAS E ARAME 18.FORN.CORTE,DOBRAGEM,MONTAGEM E C</t>
  </si>
  <si>
    <t>OLOC.ACO NAS FORMAS AUXILIO DE EQUIPAMENTOS,INCL.TRANSP.HORI</t>
  </si>
  <si>
    <t>ZONTAL E VERTICAL C/EQUIPAMENTOS,P/ESTRUT.PONTES E VIADUTOS</t>
  </si>
  <si>
    <t>11.009.0112-B</t>
  </si>
  <si>
    <t>11.009.0120-1</t>
  </si>
  <si>
    <t>BARRA DE ACO CA-50,C/SALIENCIA OU MOSSA,COEFICIENTE CONFORMA</t>
  </si>
  <si>
    <t>CAO SUPERFICIAL MINIMO (ADERENCIA) IGUAL A 1,5,DIAM.6,3MM,DE</t>
  </si>
  <si>
    <t>STINADA A ARMADURA DE CONCRETO ARMADO,COMPREEND.10% DE PERDA</t>
  </si>
  <si>
    <t>S DE PONTAS E ARAME 18.FORN.CORTE,DOBRAGEM,MONTAGEM E COLOC.</t>
  </si>
  <si>
    <t>ACO NAS FORMAS C/AUXILIO DE EQUIPAMENTOS,INCL.TRANSPORTE HOR</t>
  </si>
  <si>
    <t>IZONTAL E VERTICAL C/EQUIPAMENTOS,P/ESTRUT.PONTES E VIADUTOS</t>
  </si>
  <si>
    <t>11.009.0120-B</t>
  </si>
  <si>
    <t>11.009.0122-1</t>
  </si>
  <si>
    <t>BARRA ACO CA-50,C/SALIENCIA OU MOSSA,COEFICIENTE CONFORMACAO</t>
  </si>
  <si>
    <t xml:space="preserve"> SUPERFICIAL MINIMO (ADERENCIA) IGUAL A 1,5,DIAM. 8 A 12,5MM</t>
  </si>
  <si>
    <t>,DESTINADA ARMADURA CONCRETO ARMADO,COMPREENDENDO 10% PERDAS</t>
  </si>
  <si>
    <t xml:space="preserve"> DE PONTAS E ARAME 18.FORN.CORTE,DOBRAGEM,MONTAGEM E COLOC.</t>
  </si>
  <si>
    <t>ACO NAS FORMAS C/AUXILIO EQUIPAMENTOS,INCL.TRANSP.HORIZONTAL</t>
  </si>
  <si>
    <t xml:space="preserve"> E VERTICAL C/EQUIPAMENTOS,P/ESTRUTURAS DE PONTES E VIADUTOS</t>
  </si>
  <si>
    <t>11.009.0122-B</t>
  </si>
  <si>
    <t>11.009.0124-1</t>
  </si>
  <si>
    <t xml:space="preserve"> SUPERFICIAL MINIMO (ADERENCIA) IGUAL A 1,5,DIAM.ACIMA DE 12</t>
  </si>
  <si>
    <t>,5MM,DESTINADA ARMADURA CONCRETO ARMADO,COMPREEND.10% PERDAS</t>
  </si>
  <si>
    <t xml:space="preserve"> DE PONTAS E ARAME 18.FORN.CORTE,DOBRAGEM,MONTAGEM E COLOC.A</t>
  </si>
  <si>
    <t>CO NAS FORMAS C/AUXILIO EQUIPAMENTOS,INCL.TRANSPORTE HORIZON</t>
  </si>
  <si>
    <t>TAL E VERTICAL C/EQUIPAMENTOS,P/ESTRUTURAS PONTES E VIADUTOS</t>
  </si>
  <si>
    <t>11.009.0124-B</t>
  </si>
  <si>
    <t>CABO DE ACO DE 1 CORDOALHA DE 12,7MM,EXCLUSIVE BAINHA E PERD</t>
  </si>
  <si>
    <t>AS DE PONTAS,COMPREENDENDO APENAS O FORNECIMENTO MEDIDO PELO</t>
  </si>
  <si>
    <t>PESO DO CABO GEOMETRICAMENTE NECESSARIO</t>
  </si>
  <si>
    <t>CABO DE ACO PARA 2 CORDOALHAS DE 12,7MM,INCLUSIVE BAINHA DE</t>
  </si>
  <si>
    <t>ACO GALVANIZADO,COMPREENDENDO APENAS O FORNECIMENTO MEDIDO P</t>
  </si>
  <si>
    <t>ELO PESO DO CABO GEOMETRICAMENTE NECESSARIO</t>
  </si>
  <si>
    <t>CABO DE ACO PARA 3 CORDOALHAS DE 12,7MM,INCLUSIVE BAINHA DE</t>
  </si>
  <si>
    <t>CABO DE ACO PARA 4 CORDOALHAS DE 12,7MM,INCLUSIVE BAINHA DE</t>
  </si>
  <si>
    <t>CABO DE ACO PARA 5 CORDOALHAS DE 12,7MM,INCLUSIVE BAINHA DE</t>
  </si>
  <si>
    <t>CABO DE ACO PARA 6 CORDOALHAS DE 12,7MM,INCLUSIVE BAINHA DE</t>
  </si>
  <si>
    <t>CABO DE ACO PARA 7 CORDOALHAS DE 12,7MM,INCLUSIVE BAINHA DE</t>
  </si>
  <si>
    <t>CABO DE ACO PARA 12 CORDOALHAS DE 12,7MM,INCLUSIVE BAINHA DE</t>
  </si>
  <si>
    <t xml:space="preserve"> ACO GALVANIZADO,COMPREENDENDO APENAS O FORNECIMENTO MEDIDO</t>
  </si>
  <si>
    <t>PELO PESO DO CABO GEOMETRICAMENTE NECESSARIO</t>
  </si>
  <si>
    <t>CABO DE ACO PARA 19 CORDOALHAS DE 12,7MM,INCLUSIVE BAINHA DE</t>
  </si>
  <si>
    <t>CABO DE ACO PARA 22 CORDOALHAS DE 12,7MM,INCLUSIVE BAINHA DE</t>
  </si>
  <si>
    <t>CABO DE ACO PARA 27 CORDOALHAS DE 12,7MM,INCLUSIVE BAINHA DE</t>
  </si>
  <si>
    <t>CABO DE ACO PARA 31 CORDOALHAS DE 12,7MM,INCLUSIVE BAINHA DE</t>
  </si>
  <si>
    <t>CABO DE ACO PARA 37 CORDOALHAS DE 12,7MM,INCLUSIVE BAINHA DE</t>
  </si>
  <si>
    <t>CABO DE ACO DE 1 CORDOALHA DE 15,2MM,EXCLUSIVE BAINHA E PERD</t>
  </si>
  <si>
    <t xml:space="preserve"> PESO DO CABO GEOMETRICAMENTE NECESSARIO</t>
  </si>
  <si>
    <t>CABO DE ACO DE 2 CORDOALHAS DE 15,2MM,INCLUSIVE BAINHA DE AC</t>
  </si>
  <si>
    <t>O GALVANIZADO,COMPREENDENDO APENAS O FORNECIMENTO MEDIDO PEL</t>
  </si>
  <si>
    <t>O PESO DO CABO GEOMETRICAMENTE NECESSARIO</t>
  </si>
  <si>
    <t>CABO DE ACO DE 3 CORDOALHAS DE 15,2MM,INCLUSIVE BAINHA DE AC</t>
  </si>
  <si>
    <t>CABO DE ACO DE 4 CORDOALHAS DE 15,2MM,INCLUSIVE BAINHA DE AC</t>
  </si>
  <si>
    <t>CABO DE ACO DE 5 CORDOALHAS DE 15,2MM,INCLUSIVE BAINHA DE AC</t>
  </si>
  <si>
    <t>CABO DE ACO DE 6 CORDOALHAS DE 15,2MM,INCLUSIVE BAINHA DE AC</t>
  </si>
  <si>
    <t>CABO DE ACO DE 7 CORDOALHAS DE 15,2MM,INCLUSIVE BAINHA DE AC</t>
  </si>
  <si>
    <t>CABO DE ACO DE 12 CORDOALHAS DE 15,2MM,INCLUSIVE BAINHA DE A</t>
  </si>
  <si>
    <t>CO GALVANIZADO,COMPREENDENDO APENAS O FORNECIMENTO MEDIDO PE</t>
  </si>
  <si>
    <t>LO PESO DO CABO GEOMETRICAMENTE NECESSARIO</t>
  </si>
  <si>
    <t>CABO DE ACO DE 19 CORDOALHAS DE 15,2MM,INCLUSIVE BAINHA DE A</t>
  </si>
  <si>
    <t>CABO DE ACO DE 22 CORDOALHAS DE 15,2MM,INCLUSIVE BAINHA DE A</t>
  </si>
  <si>
    <t>CABO DE ACO DE 27 CORDOALHAS DE 15,2MM,INCLUSIVE BAINHA DE A</t>
  </si>
  <si>
    <t>CABO DE ACO DE 31 CORDOALHAS DE 15,2MM,INCLUSIVE BAINHA DE A</t>
  </si>
  <si>
    <t>CABO DE ACO DE 37 CORDOALHAS DE 15,2MM,INCLUSIVE BAINHA DE A</t>
  </si>
  <si>
    <t>PREPARO E COLOCACAO DE 1 CORDOALHA DE 12,7MM OU 15,2MM,NAS F</t>
  </si>
  <si>
    <t>ORMAS,COMPREENDENDO CORTE,MONTAGEM,ENFIACAO NA BAINHA,BEM CO</t>
  </si>
  <si>
    <t>MO FORNECIMENTO DE CIMENTO PARA INJECAO</t>
  </si>
  <si>
    <t>PREPARO E COLOCACAO DE 2 CORDOALHAS DE 12,7MM,NAS FORMAS,COM</t>
  </si>
  <si>
    <t>PREENDENDO CORTE,MONTAGEM,ENFIACAO NA BAINHA,BEM COMO FORNEC</t>
  </si>
  <si>
    <t>IMENTO DE CIMENTO PARA INJECAO</t>
  </si>
  <si>
    <t>PREPARO E COLOCACAO DE 3 CORDOALHAS DE 12,7MM,NAS FORMAS,COM</t>
  </si>
  <si>
    <t>PREPARO E COLOCACAO DE 4 CORDOALHAS DE 12,7MM,NAS FORMAS,COM</t>
  </si>
  <si>
    <t>PREPARO E COLOCACAO DE 5 CORDOALHAS DE 12,7MM,NAS FORMAS,COM</t>
  </si>
  <si>
    <t>PREPARO E COLOCACAO DE 6 CORDOALHAS DE 12,7MM,NAS FORMAS,COM</t>
  </si>
  <si>
    <t>PREPARO E COLOCACAO DE 7 CORDOALHAS DE 12,7MM,NAS FORMAS,COM</t>
  </si>
  <si>
    <t>PREPARO E COLOCACAO DE 12 CORDOALHAS DE 12,7MM,NAS FORMAS,CO</t>
  </si>
  <si>
    <t>MPREENDENDO CORTE,MONTAGEM,ENFIACAO NA BAINHA,BEM COMO FORNE</t>
  </si>
  <si>
    <t>CIMENTO DE CIMENTO PARA INJECAO</t>
  </si>
  <si>
    <t>PREPARO E COLOCACAO DE 19 CORDOALHAS DE 12,7MM,NAS FORMAS,CO</t>
  </si>
  <si>
    <t>PREPARO E COLOCACAO DE 22 CORDOALHAS DE 12,7MM,NAS FORMAS,CO</t>
  </si>
  <si>
    <t>PREPARO E COLOCACAO DE 27 CORDOALHAS DE 12,7MM,NAS FORMAS,CO</t>
  </si>
  <si>
    <t>PREPARO E COLOCACAO DE 31 CORDOALHAS DE 12,7MM,NAS FORMAS,CO</t>
  </si>
  <si>
    <t>PREPARO E COLOCACAO DE 37 CORDOALHAS DE 12,7MM,NAS FORMAS,CO</t>
  </si>
  <si>
    <t>CORTE,DOBRAGEM,MONTAGEM E COLOCACAO DE FERRAGENS NA FORMAS,A</t>
  </si>
  <si>
    <t>CO CA-25,EM BARRA REDONDA COM DIAMETRO IGUAL A 6,3MM</t>
  </si>
  <si>
    <t>CORTE,DOBRAGEM,MONTAGEM E COLOCACAO DE FERRAGENS NAS FORMAS,</t>
  </si>
  <si>
    <t>ACO CA-25,EM BARRA REDONDA COM DIAMETRO IGUAL A 8MM</t>
  </si>
  <si>
    <t>ACO CA-25,EM BARRA REDONDA COM DIAMETRO MAIOR OU IGUAL A 10M</t>
  </si>
  <si>
    <t>ACO CA-60,EM FIO REDONDO,COM DIAMETRO DE 4,2 A 5MM</t>
  </si>
  <si>
    <t>ACO CA-60,EM FIO REDONDO COM DIAMETRO ACIMA DE 5MM</t>
  </si>
  <si>
    <t>ACO CA-50,EM BARRAS REDONDAS,COM DIAMETRO IGUAL A 6,3MM</t>
  </si>
  <si>
    <t>ACO CA-50,EM BARRAS REDONDAS,COM DIAMETRO DE 8 A 12,5MM</t>
  </si>
  <si>
    <t>ACO CA-50,EM BARRAS REDONDAS,COM DIAMETRO ACIMA DE 12,5MM</t>
  </si>
  <si>
    <t>INCLUSIVE TRANSPORTE HORIZONTAL E VERTICAL COM EQUIPAMENTOS</t>
  </si>
  <si>
    <t>(GUINDASTE E GUINDAUTO),PARA ESTRUTURAS DE PONTES E VIADUTOS</t>
  </si>
  <si>
    <t>,ACO CA-50,DIAMETRO ATE 6,3MM</t>
  </si>
  <si>
    <t>,ACO CA-50,DIAMETRO DE 8 A 12,5MM</t>
  </si>
  <si>
    <t>,ACO CA-50,DIAMETRO ACIMA DE 12,5MM</t>
  </si>
  <si>
    <t>CORTE,MONTAGEM E COLOCACAO DE TELAS DE ACO CA-60,CRUZADAS E</t>
  </si>
  <si>
    <t>SOLDADAS ENTRE SI,EM PECAS DE CONCRETO</t>
  </si>
  <si>
    <t>CONE DE ANCORAGEM DE CABO DE ACO DE 1 CORDOALHA DE 12,7MM,CO</t>
  </si>
  <si>
    <t>MPREENDENDO FORNECIMENTO DO CONE,DE LUVA CONE-BAINHA,DE 2,00</t>
  </si>
  <si>
    <t>M DE MOLA CENTRAL E BAINHA,BEM COMO AS OPERACOES DE PROTENSA</t>
  </si>
  <si>
    <t>O E INJECAO DE CIMENTO</t>
  </si>
  <si>
    <t>CONE DE ANCORAGEM DE CABO DE ACO DE 2 CORDOALHAS DE 12,7MM,C</t>
  </si>
  <si>
    <t>OMPREENDENDO FORNECIMENTO DO CONE,DE LUVA CONE-BAINHA,DE 2,0</t>
  </si>
  <si>
    <t>0M DE MOLA CENTRAL E BAINHA,BEM COMO AS OPERACOES DE PROTENS</t>
  </si>
  <si>
    <t>AO E INJECAO DE CIMENTO</t>
  </si>
  <si>
    <t>CONE DE ANCORAGEM DE CABO DE ACO DE 3 CORDOALHAS DE 12,7MM,C</t>
  </si>
  <si>
    <t>CONE DE ANCORAGEM DE CABO DE ACO DE 4 CORDOALHAS DE 12,7MM,C</t>
  </si>
  <si>
    <t>CONE DE ANCORAGEM DE CABO DE ACO DE 5 CORDOALHAS DE 12,7MM,C</t>
  </si>
  <si>
    <t>CONE DE ANCORAGEM DE CABO DE ACO DE 6 CORDOALHAS DE 12,7MM,C</t>
  </si>
  <si>
    <t>CONE DE ANCORAGEM DE CABO DE ACO DE 7 CORDOALHAS DE 12,7MM,C</t>
  </si>
  <si>
    <t>CONE DE ANCORAGEM DE CABO DE ACO DE 12 CORDOALHAS DE 12,7MM,</t>
  </si>
  <si>
    <t>COMPREENDENDO FORNECIMENTO DO CONE,DE LUVA CONE-BAINHA,DE 2,</t>
  </si>
  <si>
    <t>00M DE MOLA CENTRAL E BAINHA,BEM COMO AS OPERACOES DE PROTEN</t>
  </si>
  <si>
    <t>SAO E INJECAO DE CIMENTO</t>
  </si>
  <si>
    <t>CONE DE ANCORAGEM DE CABO DE ACO DE 19 CORDOALHAS DE 12,7MM,</t>
  </si>
  <si>
    <t>CONE DE ANCORAGEM DE CABO DE ACO DE 22 CORDOALHAS DE 12,7MM,</t>
  </si>
  <si>
    <t>CONE DE ANCORAGEM DE CABO DE ACO DE 27 CORDOALHAS DE 12,7MM,</t>
  </si>
  <si>
    <t>CONE DE ANCORAGEM DE CABO DE ACO DE 31 CORDOALHAS DE 12,7MM,</t>
  </si>
  <si>
    <t>CONE DE ANCORAGEM DE CABO DE ACO DE 37 CORDOALHAS DE 12,7MM,</t>
  </si>
  <si>
    <t>CONE DE ANCORAGEM DE CABO DE ACO DE 1 CORDOALHA DE 15,2MM,CO</t>
  </si>
  <si>
    <t>CONE DE ANCORAGEM DE CABO DE ACO DE 2 CORDOALHAS DE 15,2MM,C</t>
  </si>
  <si>
    <t>CONE DE ANCORAGEM DE CABO DE ACO DE 3 CORDOALHAS DE 15,2MM,C</t>
  </si>
  <si>
    <t>CONE DE ANCORAGEM DE CABO DE ACO DE 4 CORDOALHAS DE 15,2MM,C</t>
  </si>
  <si>
    <t>CONE DE ANCORAGEM DE CABO DE ACO DE 5 CORDOALHAS DE 15,2MM,C</t>
  </si>
  <si>
    <t>CONE DE ANCORAGEM DE CABO DE ACO DE 6 CORDOALHAS DE 15,2MM,C</t>
  </si>
  <si>
    <t>CONE DE ANCORAGEM DE CABO DE ACO DE 7 CORDOALHAS DE 15,2MM,C</t>
  </si>
  <si>
    <t>0MM DE MOLA CENTRAL E BAINHA,BEM COMO AS OPERACOES DE PROTEN</t>
  </si>
  <si>
    <t>CONE DE ANCORAGEM DE CABO DE ACO DE 12 CORDOALHAS DE 15,2MM,</t>
  </si>
  <si>
    <t>CONE DE ANCORAGEM DE CABO DE ACO DE 19 CORDOALHAS DE 15,2MM,</t>
  </si>
  <si>
    <t>CONE DE ANCORAGEM DE CABO DE ACO DE 22 CORDOALHAS DE 15,2MM,</t>
  </si>
  <si>
    <t>CONE DE ANCORAGEM DE CABO DE ACO DE 27 CORDOALHAS DE 15,2MM,</t>
  </si>
  <si>
    <t>CONE DE ANCORAGEM DE CABO DE ACO DE 31 CORDOALHAS DE 15,2MM,</t>
  </si>
  <si>
    <t>CONE DE ANCORAGEM DE CABO DE ACO DE 37 CORDOALHAS DE 15,2MM,</t>
  </si>
  <si>
    <t>VERGAS DE CONCRETO ARMADO PARA ALVENARIA,COM APROVEITAMENTO</t>
  </si>
  <si>
    <t>DA MADEIRA POR 10 VEZES</t>
  </si>
  <si>
    <t>PEITORIL DE CONCRETO ARMADO,SECAO EM T,70X20CM,ESPESSURA DE</t>
  </si>
  <si>
    <t>12CM,CONCRETO FCK=15MPA,FORMA DE CHAPAS COMPENSADAS,ACABAMEN</t>
  </si>
  <si>
    <t>TO DESEMPENADO,CONFORME PROJETO TIPO Nº6061/EMOP.FORNECIMENT</t>
  </si>
  <si>
    <t>CHAPIM/SOLEIRA DE CONCRETO APARENTE COM ACABAMENTO DESEMPENA</t>
  </si>
  <si>
    <t>DO,USANDO FORMA DE CHAPA COMPENSADA,MEDINDO 14X10CM,CONFORME</t>
  </si>
  <si>
    <t>PROJETO TIPO Nº6062/EMOP,FUNDIDO NO LOCAL</t>
  </si>
  <si>
    <t>CAMADA IMPERMEABILIZADORA EM CONCRETO ARMADO,ESPESSURA DE 5C</t>
  </si>
  <si>
    <t>M,ARMADURA CRUZADA COM BARRAS DE ACO CA-25 DE 3/16",ESPACADA</t>
  </si>
  <si>
    <t>S DE 30CM,JUNTAS DE SARRAFO DE MADEIRA ESPACADAS DE 3,00M,SE</t>
  </si>
  <si>
    <t>NDO O CONCRETO DOSADO PARA UMA RESISTENCIA CARACTERISTICA A</t>
  </si>
  <si>
    <t>COMPRESSAO DE 10MPA</t>
  </si>
  <si>
    <t>CORTINA DE CONCRETO ARMADO,COM 18 A 20CM DE ESPESSURA,FCK=20</t>
  </si>
  <si>
    <t>MPA,INCLUINDO MATERIAIS PARA 1,00M3 DE CONCRETO (IMPORTADO D</t>
  </si>
  <si>
    <t>E USINA) ADENSADO E COLOCADO,10,00M2 DE FORMAS DE MADEIRA DE</t>
  </si>
  <si>
    <t xml:space="preserve"> 3ª,SERVINDO 1,4 VEZES,ESCORAMENTO E 80KG DE ACO CA-50</t>
  </si>
  <si>
    <t>CORTINA DE CONCRETO ARMADO,COM 18 A 20CM DE ESPESSURA,FCK=25</t>
  </si>
  <si>
    <t>MPA,INCLUINDO MATERIAIS PARA 1,00M3 DE CONCRETO(IMPORTADO DE</t>
  </si>
  <si>
    <t xml:space="preserve"> USINA)ADENSADO E COLOCADO,10,00M2 DE FORMAS DE MADEIRA DE 3</t>
  </si>
  <si>
    <t>ª,SERVINDO 1,4 VEZES,ESCORAMENTO E 80KG DE ACO CA-50</t>
  </si>
  <si>
    <t>CORTINA DE CONCRETO ARMADO,COM 18 A 20CM DE ESPESSURA,FCK=30</t>
  </si>
  <si>
    <t xml:space="preserve"> USINA)ADENSADO E COLOCADO 10,00M2 DE FORMAS DE AMDEIRA DE 3</t>
  </si>
  <si>
    <t>PLACAS DE CONCRETO ARMADO PRE-MOLDADAS,COM FCK=20MPA,ESPESSU</t>
  </si>
  <si>
    <t>RA DE 6CM EM PECAS DE ATE 90KG,INCLUSIVE COLOCACAO MANUAL NO</t>
  </si>
  <si>
    <t xml:space="preserve"> LOCAL DEFINITIVO</t>
  </si>
  <si>
    <t>RA DE 6CM EM PECAS ACIMA DE 90KG E COLOCACAO COM GUINDASTE</t>
  </si>
  <si>
    <t>RA DE 8CM EM PECAS DE ATE 90KG,INCLUSIVE COLOCACAO MANUAL NO</t>
  </si>
  <si>
    <t>RA DE 8CM EM PECAS ACIMA DE 90KG E COLOCACAO COM GUINDASTE</t>
  </si>
  <si>
    <t>RA DE 10CM EM PECAS DE ATE 90KG,INCLUSIVE COLOCACAO MANUAL N</t>
  </si>
  <si>
    <t>O LOCAL DEFINITIVO</t>
  </si>
  <si>
    <t>RA DE 10CM EM PECAS ACIMA DE 90KG E COLOCACAO COM GUINDASTE</t>
  </si>
  <si>
    <t>RA DE 10CM EM PECAS ACIMA DE 90KG,COM FUROS DE 3CM DE DIAMET</t>
  </si>
  <si>
    <t>RO ESPACADOS DE 15CM EM AMBAS AS DIRECOES,COLOCACAO COM GUIN</t>
  </si>
  <si>
    <t>DASTE</t>
  </si>
  <si>
    <t>RA DE 12CM,INCLUSIVE COLOCACAO COM GUINDASTE NO LOCAL DEFINI</t>
  </si>
  <si>
    <t>TIVO</t>
  </si>
  <si>
    <t>RA DE 12CM,COM FUROS DE 3CM DE DIAMETRO ESPACADOS DE 15CM EM</t>
  </si>
  <si>
    <t xml:space="preserve"> AMBAS AS DIRECOES,INCLUSIVE COLOCACAO COM GUINDASTE NO LOCA</t>
  </si>
  <si>
    <t>L DEFINITIVO</t>
  </si>
  <si>
    <t>RA DE 15CM,INCLUSIVE COLOCACAO COM GUINDASTE NO LOCAL DEFINI</t>
  </si>
  <si>
    <t>RA DE 15CM,COM FUROS DE 3CM DE DIAMETRO ESPACADOS DE 15CM EM</t>
  </si>
  <si>
    <t>CONCRETO ARMADO,FCK=20MPA,INCLUINDO MATERIAIS PARA 1,00M3 DE</t>
  </si>
  <si>
    <t xml:space="preserve"> CONCRETO(IMPORTADO DE USINA)ADENSADO E COLOCADO,14,00M2 DE</t>
  </si>
  <si>
    <t>AREA MOLDADA,FORMAS E ESCORAMENTO CONFORME ITENS 11.004.0022</t>
  </si>
  <si>
    <t xml:space="preserve"> E 11.004.0035,60KG DE ACO CA-50,INCLUSIVE MAO-DE-OBRA PARA</t>
  </si>
  <si>
    <t>CORTE,DOBRAGEM,MONTAGEM E COLOCACAO NAS FORMAS</t>
  </si>
  <si>
    <t>CONCRETO ARMADO,FCK=25MPA,INCLUINDO MATERIAIS PARA 1,00M3 DE</t>
  </si>
  <si>
    <t>CONCRETO ARMADO,FCK=30MPA,INCLUINDO MATERIAIS PARA 1,00M3 DE</t>
  </si>
  <si>
    <t xml:space="preserve"> CONCRETO(IMPORTADO DE USINA)ADENSADO E COLOCADO,12,00M2 DE</t>
  </si>
  <si>
    <t xml:space="preserve"> E 11.004.0035,80KG DE ACO CA-50,INCLUSIVE MAO-DE-OBRA PARA</t>
  </si>
  <si>
    <t xml:space="preserve"> E 11.004.0035,80KG DE ACO CA-50,INCLUINDO MAO-DE-OBRA PARA</t>
  </si>
  <si>
    <t>AREA MOLDADA,FORMAS CONFORME O ITEM 11.004.0022,60KG DE ACO</t>
  </si>
  <si>
    <t>CA-50,INCLUSIVE MAO-DE-OBRA PARA CORTE,DOBRAGEM,MONTAGEM E C</t>
  </si>
  <si>
    <t>OLOCACAO NAS FORMAS,EXCLUSIVE ESCORAMENTO</t>
  </si>
  <si>
    <t>CA-50,INCLUSIVE MAO-DE-OBRA PARA CORTE,DOBRAGEM,MONTAGEM E</t>
  </si>
  <si>
    <t>COLOCACAO NAS FORMAS,EXCLUSIVE ESCORAMENTO</t>
  </si>
  <si>
    <t>ADITIVO PLASTIFICANTE E DENSIFICADOR,ADICIONADO AO CONCRETO</t>
  </si>
  <si>
    <t>NA PROPORCAO DE 500G POR SACO DE CIMENTO</t>
  </si>
  <si>
    <t>ADITIVO PLASTIFICANTE,RETARDADOR E DENSIFICADOR,LIQUIDO,ADIC</t>
  </si>
  <si>
    <t>IONADO AO CONCRETO NA PROPORCAO DE 500G POR SACO DE CIMENTO</t>
  </si>
  <si>
    <t>ADITIVO INCORPORADOR DE AR SIMPLES,ADICIONADO AO CONCRETO NA</t>
  </si>
  <si>
    <t xml:space="preserve"> PROPORCAO DE 150G POR SACO DE CIMENTO</t>
  </si>
  <si>
    <t>GROUT (ARGAMASSA FLUIDA DE ELEVADA RESISTENCIA),INCLUSIVE</t>
  </si>
  <si>
    <t>PREPARO,LANCAMENTO E FORNECIMENTO DOS MATERIAIS</t>
  </si>
  <si>
    <t>GROUT (ARGAMASSA FLUIDA DE ELEVADA RESISTENCIA) COM PEDRISCO</t>
  </si>
  <si>
    <t xml:space="preserve"> (30% EM PESO),INCLUSIVE PREPARO,LANCAMENTO E FORNECIMENTO</t>
  </si>
  <si>
    <t>DOS MATERIAIS</t>
  </si>
  <si>
    <t>ENCHIMENTO DE NICHOS OU FUROS DE CONCRETO OU ROCHA COM MISTU</t>
  </si>
  <si>
    <t>RA DE ARGAMASSA EXPANSIVA E PEDRISCO NA PROPORCAO EM PESO DE</t>
  </si>
  <si>
    <t>50% DESTE EM RELACAO A ARGAMASSA,CONFORME INSTRUCOES DE FABR</t>
  </si>
  <si>
    <t>ICANTES,INCLUSIVE PREPARO PREVIO DA CAVIDADE A TAMPONAR</t>
  </si>
  <si>
    <t>APLICACAO DE ARGAMASSA EXPANSIVA TIPO SIKA GROUT PARA FIXACA</t>
  </si>
  <si>
    <t>O DE CHUMBADORES EM ESTRUTURAS DE CONCRETO OU SERVICOS SIMIL</t>
  </si>
  <si>
    <t>ARES,CONFORME INSTRUCOES DO FABRICANTE</t>
  </si>
  <si>
    <t>ADITIVO A BASE DE SILICA ATIVA,DOSADO SOBRE O PESO DO CIMENT</t>
  </si>
  <si>
    <t>O NA PROPORCAO MEDIA DE 10%,INCLUSIVE MAO-DE-OBRA E PERDAS.P</t>
  </si>
  <si>
    <t>OR M3 DE CONCRETO</t>
  </si>
  <si>
    <t>ESTRUTURA METALICA PARA COBERTURA DE GALPAO EM ARCO OU EM DU</t>
  </si>
  <si>
    <t>AS OU MAIS AGUAS,COM TRELICAS,TERCAS,TIRANTES,ETC,SOBRE APOI</t>
  </si>
  <si>
    <t>OS DO MESMO MATERIAL(INCLUSIVE ESTES),PARA VAOS ATE 25,00M,C</t>
  </si>
  <si>
    <t>ONSIDERANDO AS PERDAS E UMA DEMAO DE PINTURA ANTIOXIDO,EXCLU</t>
  </si>
  <si>
    <t>SIVE COBERTURA E ACESSORIOS.FORNECIMENTO E MONTAGEM</t>
  </si>
  <si>
    <t>ESTRUTURA METALICA PARA PASSARELAS E PEQUENOS VIADUTOS,EXCLU</t>
  </si>
  <si>
    <t>SIVE PREPARO(CORTE)DAS PECAS,CONFORME PROJETO DO DER-RJ,INCL</t>
  </si>
  <si>
    <t>USIVE PINTURA.FORNECIMENTO E MONTAGEM</t>
  </si>
  <si>
    <t>OS(EXCLUSIVE ESTES)PARA CARGA DE COBERTURA DE FIBROCIMENTO O</t>
  </si>
  <si>
    <t>U METALICA,VAOS ATE 15M,CONSIDERANDO AS PERDAS E UMA DEMAO D</t>
  </si>
  <si>
    <t>E PINTURA ANTIOXIDO,EXCLUSIVE COBERTURA E ACESSORIOS.FORNECI</t>
  </si>
  <si>
    <t>MENTO E MONTAGEM</t>
  </si>
  <si>
    <t>U METALICA,VAOS DE 15,01 A 20,00M,CONSIDERANDO AS PERDAS E U</t>
  </si>
  <si>
    <t>MA DEMAO DE PINTURA ANTIOXIDO,EXCLUSIVE COBERTURA E ACESSORI</t>
  </si>
  <si>
    <t>U METALICA,VAOS DE 20,01 A 30,00M,CONSIDERANDO AS PERDAS E U</t>
  </si>
  <si>
    <t>U METALICA,VAOS DE 30,01 A 40,00M,CONSIDERANDO AS PERDAS E U</t>
  </si>
  <si>
    <t>PILARES E/OU VIGAS EM TRELICAS METALICAS,INCLUSIVE PERDAS E</t>
  </si>
  <si>
    <t>UMA DEMAO PINTURA ANTIOXIDO.FORNECIMENTO E MONTAGEM</t>
  </si>
  <si>
    <t>ESTRUTURAS DE ELEMENTOS EM PERFIS "I" ATE 8",EM ACO LAMINADO</t>
  </si>
  <si>
    <t>,(VIGAS ISOLADAS,ESCORAS,PORTICOS,ETC),INCLUSIVE PERDAS.FORN</t>
  </si>
  <si>
    <t>ECIMENTO E MONTAGEM</t>
  </si>
  <si>
    <t>ESTRUTURAS DE ELEMENTOS EM PERFIS "I",8" ATE 12",EM ACO LAMI</t>
  </si>
  <si>
    <t>NADO,(VIGAS ISOLADAS,ESCORAS,PORTICOS,ETC),INCLUSIVE PERDAS.</t>
  </si>
  <si>
    <t>FORNECIMENTO E MONTAGEM</t>
  </si>
  <si>
    <t>ESTRUTURA METALICA EM ACO ESPECIAL,RESISTENTE A CORROSAO(ACO</t>
  </si>
  <si>
    <t xml:space="preserve"> USI-SAC,CORTEN),PARA TORRES DE ELEVADORES,ESCADAS,VIGAS E C</t>
  </si>
  <si>
    <t>OLUNAS DE EDIFICACOES E REFORCOS ESTRUTURAIS,COMPOSTA DE PER</t>
  </si>
  <si>
    <t>FIS "I" OU "H",CANTONEIRAS E CHAPAS,UNIFICADAS COM ELETRODO,</t>
  </si>
  <si>
    <t>INCLUSIVE PERDAS E PROTECAO ANTI-FERRUGEM.FORNECIMENTO E MON</t>
  </si>
  <si>
    <t>TAGEM</t>
  </si>
  <si>
    <t xml:space="preserve"> USI-SAC),PARA OBRAS PREDIAIS DE ATE 04 PAVIMENTOS,PILARES,</t>
  </si>
  <si>
    <t>VIGAS PRINCIPAIS E SECUNDARIAS,ESCADAS,PATAMARES E CHAPAS DA</t>
  </si>
  <si>
    <t>S BASES DA FUNDACAO,PINTURA PROTETORA,CONSIDERANDO FORNECIME</t>
  </si>
  <si>
    <t>NTO DE TODOS OS MATERIAIS E MONTAGEM,EXCLUSIVE A LAJE DE CON</t>
  </si>
  <si>
    <t>CRETO</t>
  </si>
  <si>
    <t xml:space="preserve"> USI-SAC),PARA OBRAS PREDIAIS ATE 04 PAVIMENTOS,PILARES,VIGA</t>
  </si>
  <si>
    <t>S PRINCIPAIS E SECUNDARIAS,ESCADAS,PATAMARES E CHAPAS DAS BA</t>
  </si>
  <si>
    <t>SES DA FUNDACAO,PINTURA PROTETORA,CONSIDERANDO FORNECIMENTO</t>
  </si>
  <si>
    <t>DE TODOS OS MATERIAIS,EXCLUSIVE MONTAGEM E LAJE DE CONCRETO</t>
  </si>
  <si>
    <t>ESTRUTURA METALICA EM ACO ESPECIAL RESISTENTE A CORROSAO(ACO</t>
  </si>
  <si>
    <t xml:space="preserve"> USI-SAC)PARA OBRAS PREDIAIS ATE 04 PAVIMENTOS,PILARES,VIGAS</t>
  </si>
  <si>
    <t xml:space="preserve"> PRINCIPAIS E SECUNDARIAS,ESCADAS,PATAMERES E CHAPAS DAS BAS</t>
  </si>
  <si>
    <t>ES DA FUNDACAO,PINTURA PROTETORA,CONSIDERANDO SOMENTE MONTAG</t>
  </si>
  <si>
    <t>EM,EXCLUSIVE O FORNECIMENTO E A LAJE DE CONCRETO</t>
  </si>
  <si>
    <t>ESTRUTURA METALICA,COM ACO ASTM A-572,PARA ESTRUTURA DE EDIF</t>
  </si>
  <si>
    <t>ICACOES,PILARES,VIGAS PRINCIPAIS E SECUNDARIAS,ESCADAS,PATAM</t>
  </si>
  <si>
    <t>ARES E CHAPAS DAS BASES DA FUNDACAO,PERDAS E PINTURA DE TRAT</t>
  </si>
  <si>
    <t>AMENTO,INCLUSIVE FORNECIMENTO DE TODOS OS MATERIAIS PARA LIG</t>
  </si>
  <si>
    <t>ACOES E FIXACOES E MONTAGEM</t>
  </si>
  <si>
    <t>ARES E CHAPAS DAS BASES DA FUNDACAO,PERDAS E PINTURA E TRATA</t>
  </si>
  <si>
    <t>MENTO,INCLUSIVE MONTAGEM,EXCLUSIVE FORNECIMENTO DOS PERFIS E</t>
  </si>
  <si>
    <t>CHAPA DE ACO</t>
  </si>
  <si>
    <t>AMENTO,INCLUSIVE FORNECIMENTO DOS PERFIS,CHAPAS E PINTURA AN</t>
  </si>
  <si>
    <t>TICORROSIVA,EXCLUSIVE MONTAGEM</t>
  </si>
  <si>
    <t>ESTRUTURA METALICA EM ACO ESPECIAL,RESISTENTE A CORROSAO(USI</t>
  </si>
  <si>
    <t>-SAC OU SIMILAR),PARA PONTES,VIADUTOS,PASSARELAS,CONSIDERAND</t>
  </si>
  <si>
    <t>O APENAS O FORNECIMENTO DO ACO,EXCLUSIVE MONTAGEM</t>
  </si>
  <si>
    <t>O A MONTAGEM E TODOS OS MATERIAIS E SERVICOS NECESSARIOS,INC</t>
  </si>
  <si>
    <t>LUSIVE PINTURA PROTETORA E EXCLUSIVE O FORNECIMENTO DO ACO</t>
  </si>
  <si>
    <t>RECONSTITUICAO DE ESTRUTURAS METALICAS LEVES,MEDIDAS POR KG</t>
  </si>
  <si>
    <t>DE ACO NECESSARIO(CHAPAS,PERFIS,ETC),INCLUSIVE FORNECIMENTO</t>
  </si>
  <si>
    <t>DOS MATERIAIS E PINTURA EM TINTA A BASE DE EPOXI</t>
  </si>
  <si>
    <t>JUNTA DE DILATACAO E VEDACAO,PARA OBRAS DE ARTE,MOVIMENTOS D</t>
  </si>
  <si>
    <t>E -10 A +20MM,INCLUSIVE LABIOS POLIMERICOS.FORNECIMENTO E CO</t>
  </si>
  <si>
    <t>LOCACAO.O CUSTO NAO INCLUI:CORTE E REMOCAO DO PAVIMENTO,APIC</t>
  </si>
  <si>
    <t>OAMENTO DA LAJE,FORMAS E CONCRETAGEM DOS BERCOS</t>
  </si>
  <si>
    <t>E -10 A +20MM,INCLUSIVE LABIOS POLIMERICOS,CORTE E REMOCAO D</t>
  </si>
  <si>
    <t>O PAVIMENTO,APICOAMENTO DA LAJE,FORMAS E CONCRETAGEM DOS BER</t>
  </si>
  <si>
    <t>COS</t>
  </si>
  <si>
    <t>E -15 A +25MM,INCLUSIVE LABIOS POLIMERICOS.FORNECIMENTO E CO</t>
  </si>
  <si>
    <t>E -15 A +25MM,INCLUSIVE LABIOS POLIMERICOS,CORTE E REMOCAO D</t>
  </si>
  <si>
    <t>E -20 A +40MM,INCLUSIVE LABIOS POLIMERICOS.FORNECIMENTO E CO</t>
  </si>
  <si>
    <t>E -20 A +40MM,INCLUSIVE LABIOS POLIMERICOS,CORTE E REMOCAO D</t>
  </si>
  <si>
    <t>JUNTA DE DILATACAO E VEDACAO DE PISOS,LAJES,PILARES,FISSURAS</t>
  </si>
  <si>
    <t>,ALVENARIAS,RESERVATORIOS,ETC,PARA MOVIMENTOS DE -10 A +30MM</t>
  </si>
  <si>
    <t>,ALVENARIAS,RESERVATORIOS,ETC,PARA MOVIMENTOS DE -15 A +40MM</t>
  </si>
  <si>
    <t>,ALVENARIAS,RESERVATORIOS,ETC,PARA MOVIMENTOS DE -7 A +10MM.</t>
  </si>
  <si>
    <t>,ALVENARIAS,RESERVATORIOS,ETC,PARA MOVIMENTOS DE -16 A +23MM</t>
  </si>
  <si>
    <t>,ALVENARIAS,RESERVATORIOS,ETC,PARA MOVIMENTOS DE -20 A +30MM</t>
  </si>
  <si>
    <t>JUNTA ELASTICA EM PVC TERMOPLASTICO,TIPO 022,PARA JUNTAS SUB</t>
  </si>
  <si>
    <t>METIDAS A UMA PRESSAO MEDIA E DE POUCA DEFORMACAO.FORNECIMEN</t>
  </si>
  <si>
    <t>MONTAGEM DAS ARMADURAS E ESCAMAS EM SERVICO DE TERRA ARMADA,</t>
  </si>
  <si>
    <t>EXCLUSIVE FORNECIMENTO E TRANSPORTE DAS PECAS</t>
  </si>
  <si>
    <t>TERRA ARMADA PARA ARRIMO MACICO TIPO GREIDE,PARA RAMPAS DE A</t>
  </si>
  <si>
    <t>CESSO E VIADUTOS OU PONTES COM SOBRECARGA RODOVIARIA,SENDO A</t>
  </si>
  <si>
    <t>NCLUI A EXECUCAO DE TODOS OS SERVICOS E O FORNECIMENTO DE TO</t>
  </si>
  <si>
    <t>DOS OS ELEMENTOS CONSTRUTIVOS ESPECIAIS E PECAS GALVANIZADAS</t>
  </si>
  <si>
    <t>,EXCLUSIVE A EXECUCAO DO ATERRO</t>
  </si>
  <si>
    <t>TERRA ARMADA PARA ARRIMO DE MACICO TIPO GREIDE,PARA RAMPAS D</t>
  </si>
  <si>
    <t>E ACESSO E VIADUTOS OU PONTES COM SOBRECARGA RODOVIARIA,ALTU</t>
  </si>
  <si>
    <t>UI A EXECUCAO DE TODOS OS SERVICOS E O FORNECIMENTO DE TODOS</t>
  </si>
  <si>
    <t xml:space="preserve"> OS ELEMENTOS CONSTRUTIVOS ESPECIAIS E PECAS GALVANIZADAS,EX</t>
  </si>
  <si>
    <t>CLUSIVE A EXECUCAO DO ATERRO</t>
  </si>
  <si>
    <t>LUI A EXECUCAO DE TODOS OS SERVICOS E O FORNECIMENTO DE TODO</t>
  </si>
  <si>
    <t>S OS ELEMENTOS CONSTRUTIVOS ESPECIAIS E PECAS GALVANIZADAS,</t>
  </si>
  <si>
    <t>EXCLUSIVE A EXECUCAO DO ATERRO</t>
  </si>
  <si>
    <t>CHUMBAMENTO DE ROCHA,PARA REFORCO DE ABOBODA DE TUNEL,NA FAS</t>
  </si>
  <si>
    <t>E DE ESCAVACAO,COM CHUMBADORES DE ACO CA-50,INCLUSIVE FORNEC</t>
  </si>
  <si>
    <t>IMENTO DE MATERIAIS,FUROS COM PERFURATRIZ,EXCLUSIVE INJECAO,</t>
  </si>
  <si>
    <t>SENDO MEDIDO POR KG DE VERGALHAO</t>
  </si>
  <si>
    <t>CHUMBAMENTO DE ROCHA,A CEU ABERTO,COM VERGALHAO DE ACO CA-50</t>
  </si>
  <si>
    <t>,INCLUSIVE FORNECIMENTO DE MATERIAIS,FUROS COM PERFURATRIZ,E</t>
  </si>
  <si>
    <t>XCLUSIVE INJECAO,SENDO MEDIDO POR KG DE VERGALHAO</t>
  </si>
  <si>
    <t>TIRANTES PROTENDIDOS DE ACO CA-50,DIAMETRO DE 25MM(7/8"),COM</t>
  </si>
  <si>
    <t xml:space="preserve"> COMPRIMENTO TOTAL ATE 9,00M,INCLUSIVE FORNECIMENTO DE MATER</t>
  </si>
  <si>
    <t>IAIS,PROTECAO ANTICORROSIVA,PREPARO,COLOCACAO E PROTENSAO,EX</t>
  </si>
  <si>
    <t>CLUSIVE PERFURACAO E INJECAO</t>
  </si>
  <si>
    <t>TIRANTES PROTENDIDOS DE ACO CA-50,DIAMETRO DE 32MM(1.1/4"),C</t>
  </si>
  <si>
    <t>OM COMPRIMENTO TOTAL ATE 9,00M,INCLUSIVE FORNECIMENTO DE MAT</t>
  </si>
  <si>
    <t>ERIAIS,PROTECAO ANTICORROSIVA,PREPARO,COLOCACAO E PROTENSAO,</t>
  </si>
  <si>
    <t>EXCLUSIVE PERFURACAO E INJECAO</t>
  </si>
  <si>
    <t xml:space="preserve"> COMPRIMENTO TOTAL ENTRE 9,00 E 15,00M,INCLUSIVE FORNECIMENT</t>
  </si>
  <si>
    <t>O DE MATERIAIS,PROTECAO ANTICORROSIVA,PREPARO,COLOCACAO E PR</t>
  </si>
  <si>
    <t>OTENSAO,EXCLUSIVE PERFURACAO E INJECAO</t>
  </si>
  <si>
    <t>OM COMPRIMENTO TOTAL ENTRE 9,00 E 15,00M,INCLUSIVE FORNECIME</t>
  </si>
  <si>
    <t>NTO DE MATERIAIS,PROTECAO ANTICORROSIVA,PREPARO,COLOCACAO E</t>
  </si>
  <si>
    <t>PROTENSAO,EXCLUSIVE PERFURACAO E INJECAO</t>
  </si>
  <si>
    <t xml:space="preserve"> COMPRIMENTO TOTAL MAIOR QUE 15,00M,INCLUSIVE FORNECIMENTO D</t>
  </si>
  <si>
    <t>E MATERIAIS,PROTECAO ANTICORROSIVA,PREPARO,COLOCACAO E PROTE</t>
  </si>
  <si>
    <t>NSAO,EXCLUSIVE PERFURACAO E INJECAO</t>
  </si>
  <si>
    <t>OM COMPRIMENTO TOTAL MAIOR QUE 15,00M,INCLUSIVE FORNECIMENTO</t>
  </si>
  <si>
    <t xml:space="preserve"> DE MATERIAIS,PROTECAO ANTICORROSIVA,PREPARO,COLOCACAO E PRO</t>
  </si>
  <si>
    <t>TENSAO,EXCLUSIVE PERFURACAO E INJECAO</t>
  </si>
  <si>
    <t>PROTENSAO DE TIRANTE DE BARRA DE ACO CA-50,EXCLUSIVE FORNECI</t>
  </si>
  <si>
    <t>MENTO DE MATERIAIS</t>
  </si>
  <si>
    <t>FORMA INTERNA EM TUBO DE PVC,DIAMETRO EXTERNO DE 25CM PARA A</t>
  </si>
  <si>
    <t>LIVIO DE PESO PROPRIO DE PECA ESTRUTURAL,INCLUSIVE FORNECIME</t>
  </si>
  <si>
    <t>NTO DOS MATERIAIS</t>
  </si>
  <si>
    <t>TELA PARA ESTRUTURA DE CONCRETO ARMADO,FORMADA POR FIOS DE</t>
  </si>
  <si>
    <t>ACO CA-60,COM DIAMETRO DE 3,4MM,CRUZADOS E SOLDADOS ENTRE SI</t>
  </si>
  <si>
    <t>,FORMANDO MALHAS QUADRADAS COM ESPACAMENTO ENTRE OS FIOS DE</t>
  </si>
  <si>
    <t>ACO CA-60,CRUZADAS E SOLDADAS ENTRE SI,FORMANDO MALHAS QUADR</t>
  </si>
  <si>
    <t>ADAS DE FIOS COM DIAMETRO DE 4,2MM E ESPACAMENTO ENTRE ELES</t>
  </si>
  <si>
    <t>ACO CA-60,CRUZADAS E SOLDADAS ENTRE SI,FORMANDO MALHAS RETAN</t>
  </si>
  <si>
    <t>GULARES DE FIOS COM DIAMETRO DE 4,2MM E ESPACAMENTO ENTRE EL</t>
  </si>
  <si>
    <t>DE 10X10CM.FORNECIMENTO</t>
  </si>
  <si>
    <t>CONCRETO PROJETADO,INCLUSIVE EQUIPAMENTO DE AR COMPRIMIDO,CO</t>
  </si>
  <si>
    <t>NSUMO DE 355KG/M3 DE CIMENTO,ADITIVOS E PERDAS POR REFLEXAO,</t>
  </si>
  <si>
    <t>SENDO A APLICACAO REALIZADA CONTRA SUPERFICIE VERTICAL OU HO</t>
  </si>
  <si>
    <t>RIZONTAL SUPERIOR E A MEDICAO FEITA PELO CONCRETO APLICADO</t>
  </si>
  <si>
    <t>SENDO A APLICACAO REALIZADA CONTRA SUPERFICIE HORIZONTAL INF</t>
  </si>
  <si>
    <t>ERIOR E A MEDICAO FEITA PELO CONCRETO APLICADO</t>
  </si>
  <si>
    <t>RIZONTAL SUPERIOR E A MEDICAO FEITA NA MAQUINA DE PROJECAO</t>
  </si>
  <si>
    <t>ERIOR E A MEDICAO FEITA NA MAQUINA DE PROJECAO</t>
  </si>
  <si>
    <t>CONCRETO PROJETADO,ADITIVADO COM 80KG DE ADESIVO ESTRUTURAL</t>
  </si>
  <si>
    <t>A BASE DE ESTIRENO BUTADIENO(LATEX),INCLUSIVE EQUIPAMENTO DE</t>
  </si>
  <si>
    <t xml:space="preserve"> AR COMPRIMIDO,CONSUMO DE 355KG/M3 DE CIMENTO,ADITIVOS E PER</t>
  </si>
  <si>
    <t>DAS POR REFLEXAO,SENDO A APLICACAO REALIZADA CONTRA SUPERFIC</t>
  </si>
  <si>
    <t>IE VERTICAL OU HORIZONTAL SUPERIOR,E A MEDICAO FEITA PELO CO</t>
  </si>
  <si>
    <t>NCRETO APLICADO</t>
  </si>
  <si>
    <t>IE HORIZONTAL INFERIOR,E A MEDICAO FEITA PELO CONCRETO APLIC</t>
  </si>
  <si>
    <t>ADO</t>
  </si>
  <si>
    <t>IE VERTICAL OU HORIZONTAL SUPERIOR,E A MEDICAO NA MAQUINA DE</t>
  </si>
  <si>
    <t xml:space="preserve"> PROJECAO</t>
  </si>
  <si>
    <t>IE HORIZONTAL INFERIOR,E A MEDICAO FEITA NA MAQUINA DE PROJE</t>
  </si>
  <si>
    <t>CONCRETO BOMBEADO,FCK=15MPA,COMPREENDENDO O FORNECIMENTO DE</t>
  </si>
  <si>
    <t>CONCRETO IMPORTADO DE USINA,COLOCACAO NAS FORMAS,ESPALHAMENT</t>
  </si>
  <si>
    <t>O,ADENSAMENTO MECANICO E ACABAMENTO</t>
  </si>
  <si>
    <t>CONCRETO BOMBEADO,FCK=20MPA,COMPREENDENDO O FORNECIMENTO DE</t>
  </si>
  <si>
    <t>CONCRETO BOMBEADO,FCK=25MPA,COMPREENDENDO O FORNECIMENTO DE</t>
  </si>
  <si>
    <t>CONCRETO BOMBEADO,FCK=30MPA,COMPREENDENDO O FORNECIMENTO DE</t>
  </si>
  <si>
    <t>CONCRETO BOMBEADO,FCK=35MPA,COMPREENDENDO O FORNECIMENTO DE</t>
  </si>
  <si>
    <t>CONCRETO BOMBEADO,FCK=40MPA,COMPREENDENDO O FORNECIMENTO DE</t>
  </si>
  <si>
    <t>PROTECAO DE ROCHA EM GALERIAS,COM TELAS,INCLUSIVE CHUMBADORE</t>
  </si>
  <si>
    <t>S,EXCLUSIVE TELA(VIDE FAMILIA 11.023)</t>
  </si>
  <si>
    <t>CONTENCAO DE BLOCOS SOLTOS EM ENCOSTA,COM TELA,EXCLUSIVE FOR</t>
  </si>
  <si>
    <t>NECIMENTO DA TELA(VIDE FAMILIA 11.023)</t>
  </si>
  <si>
    <t>PROTECAO DE REVESTIMENTO EM ALVENARIA,COM TELA,EXCLUSIVE FOR</t>
  </si>
  <si>
    <t>NECIMENTO DA TELA,CHAPISCO E REVESTIMENTO(VIDE FAMILIA 11.02</t>
  </si>
  <si>
    <t>3)</t>
  </si>
  <si>
    <t>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</si>
  <si>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</si>
  <si>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</si>
  <si>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</si>
  <si>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O E REVESTIMENTO COM CAMADA CHAPISCO FINO,FIXACAO TELA.O CUS</t>
  </si>
  <si>
    <t>TO NAO INCLUI FORNECIMENTO TELA(VIDE FAMILIA 11.023)</t>
  </si>
  <si>
    <t xml:space="preserve"> 0)ESPESSURA 7CM,PREPARO MECANICO(BETONEIRA)P/RESISTENCIA CO</t>
  </si>
  <si>
    <t>MPRESSAO 15MPA,APLICADO MANUALMENTE(A COLHER),SOBRE TELA ACO</t>
  </si>
  <si>
    <t xml:space="preserve"> SOLDADO OU TELA ARAME GALVANIZADO,CONSIDERANDO:LIMPEZA,REGU</t>
  </si>
  <si>
    <t>LARIZACAO E REVESTIMENTO CAMADA CHAPISCO FINO,FIXACAO TELA.C</t>
  </si>
  <si>
    <t>USTO NAO INCLUI FORNECIMENTO TELA(VIDE FAMILIA 11.023)</t>
  </si>
  <si>
    <t>MURO DE CONTENCAO DE TALUDES EM ALVENARIA DE BLOCO DE CONCRE</t>
  </si>
  <si>
    <t>TO ESTRUTURAL DE(19X19X39)CM,ATE 1,80M DE ALTURA,INCLUINDO B</t>
  </si>
  <si>
    <t>ASE DE CONCRETO,ACO CA-50 E ENCHIMENTO DE BLOCOS E MEDIDO PE</t>
  </si>
  <si>
    <t>LA AREA REAL</t>
  </si>
  <si>
    <t>MURO CONTENCAO DE TALUDE,UTILIZANDO BLOCOS CONCRETO ESPECIAI</t>
  </si>
  <si>
    <t>S,MED.(0,40X0,40X0,20)M,SEM JARDINEIRA,MONTAGEM ATRAVES ENCA</t>
  </si>
  <si>
    <t>IXE SECO.FORNECIMENTO DE BLOCOS E MONTAGEM,EXCLUSIVE:GEOGREL</t>
  </si>
  <si>
    <t>HA,FILTRO AREIA,CAMADA VERTICAL DE PEDRA BRITADA,CONCRETO PA</t>
  </si>
  <si>
    <t>RA LASTRO,TERRA VEGETAL,ESCAVACAO,COMPACTACAO E FORNECIMENTO</t>
  </si>
  <si>
    <t xml:space="preserve"> DE ATERRO,VIGA DE CONCRETO ARMADO PARA COROAMENTO DO MURO</t>
  </si>
  <si>
    <t>S,MED.(0,40X0,40X0,20)M,COM JARDINEIRA,MONTAGEM ATRAVES ENCA</t>
  </si>
  <si>
    <t>PROTECAO DE TALUDE COM PLACAS DE CONCRETO PRE-MOLDADAS(40X80</t>
  </si>
  <si>
    <t>X8)CM,FCK=11MPA,JUNTA DE DILATACAO DE 2CM,INCLUSIVE PREPARO</t>
  </si>
  <si>
    <t>DO TERRENO</t>
  </si>
  <si>
    <t>LAJE PRE-MOLDADA BETA 11,PARA SOBRECARGA ATE 3,5KN/M2 E VAO</t>
  </si>
  <si>
    <t>LAJE PRE-MOLDADA BETA 12,PARA SOBRECARGA DE 3,5KN/M2 E VAO D</t>
  </si>
  <si>
    <t>LAJE PRE-MOLDADA BETA 16,PARA SOBRECARGA DE 3,5KN/M2 E VAO D</t>
  </si>
  <si>
    <t>LAJE PRE-MOLDADA BETA 20,PARA SOBRECARGA DE 3,5KN/M2 E VAO D</t>
  </si>
  <si>
    <t>PRE-LAJE COM PAINEL TRELICADO,MACICA,PARA VAO DE 5,20 A 6,20</t>
  </si>
  <si>
    <t>M,PARA TRAFEGO PESADO,CAPEAMENTO DE 25CM DE ESPESSURA,FCK=35</t>
  </si>
  <si>
    <t>MPA,CARGA PERMANENTE DE 7,50KN/M2,INCLUSIVE ARMACAO NEGATIVA</t>
  </si>
  <si>
    <t xml:space="preserve"> E POSITIVA ADICIONAL.FORNECIMENTO E ASSENTAMENTO</t>
  </si>
  <si>
    <t>M,PARA TRAFEGO PESADO,CARGA PERMANENTE DE 7,50KN/M2,EXCLUSIV</t>
  </si>
  <si>
    <t>E CAPEAMENTO E ARMACAO NEGATIVA E POSITIVA ADICIONAL.FORNECI</t>
  </si>
  <si>
    <t>PRE-LAJE COM PAINEL TRELICADO,MACICA,PARA VAO ATE 5,20M,PARA</t>
  </si>
  <si>
    <t xml:space="preserve"> TRAFEGO PESADO,CAPEAMENTO DE 25CM DE ESPESSURA,FCK=35MPA,CA</t>
  </si>
  <si>
    <t>RGA PERMANENTE DE 7,50KN/M2,INCLUSIVE ARMACAO NEGATIVA E POS</t>
  </si>
  <si>
    <t>ITIVA ADICIONAL.FORNECIMENTO E ASSENTAMENTO</t>
  </si>
  <si>
    <t xml:space="preserve"> TRAFEGO PESADO,CARGA PERMANENTE DE 7,50KN/M2,EXCLUSIVE CAPE</t>
  </si>
  <si>
    <t>AMENTO E ARMACAO NEGATIVA E POSITIVA ADICIONAL.FORNECIMENTO</t>
  </si>
  <si>
    <t>E ASSENTAMENTO</t>
  </si>
  <si>
    <t>PRE-LAJE COM PAINEL TRELICADO,MACICA,PARA VAO DE 4,10 A 5,20</t>
  </si>
  <si>
    <t>M,CAPEAMENTO DE 9CM DE ESPESSURA,FCK=25MPA,SOBRECARGA DE 2,5</t>
  </si>
  <si>
    <t xml:space="preserve"> A 3,5KN/M2,INCLUSIVE ARMACAO NEGATIVA E POSITIVA ADICIONAL.</t>
  </si>
  <si>
    <t>M,SOBRECARGA DE 2,5 A 3,5KN/M2,EXCLUSIVE CAPEAMENTO E ARMACA</t>
  </si>
  <si>
    <t>O NEGATIVA E POSITIVA ADICIONAL.FORNECIMENTO E ASSENTAMENTO.</t>
  </si>
  <si>
    <t>COLAGEM COM ADESIVO ESPECIAL ESTRUTURAL DE PECAS DE CONCRETO</t>
  </si>
  <si>
    <t xml:space="preserve"> PRE-FABRICADAS,SOBRE LAJE PREPARADA E REGULARIZADA,EXCLUSIV</t>
  </si>
  <si>
    <t>E ESTA CAMADA,ESTIMANDO-SE A APLICACAO DE UMA CAMADA DE ADES</t>
  </si>
  <si>
    <t>IVO NAS FACES</t>
  </si>
  <si>
    <t>REFORCO DE CANTO DE LAJE OU JUNTA DE VIADUTO,EM CANTONEIRAS</t>
  </si>
  <si>
    <t>DE FERRO DE 3 X 3/8",CHUMBADAS NO CONCRETO POR MEIO DE VERGA</t>
  </si>
  <si>
    <t>LHAO SOLDADO.FORNECIMENTO E COLOCACAO</t>
  </si>
  <si>
    <t>DE FERRO DE 4 X 3/8",CHUMBADAS NO CONCRETO POR MEIO DE VERGA</t>
  </si>
  <si>
    <t>FORMA METALICA PARA CONCRETO,INCLUSIVE FORNECIMENTO,CONFECCA</t>
  </si>
  <si>
    <t>O,MONTAGEM E DESMONTAGEM,SEM UTILIZACAO DE GUINDASTE,ADMITIN</t>
  </si>
  <si>
    <t>DO 25 VEZES DE UTILIZACAO,EXCLUSIVE ESCORAMENTO</t>
  </si>
  <si>
    <t>DO 50 VEZES DE UTILIZACAO,EXCLUSIVE ESCORAMENTO</t>
  </si>
  <si>
    <t>FORMA PERDIDA PARA CONCRETO,EM PERFIL DE ACO ZINCADO E MICRO</t>
  </si>
  <si>
    <t xml:space="preserve"> PERFURADO,COM ESPESSURA DE 0,50MM, TIPO "QUICKJET",INCLUSIV</t>
  </si>
  <si>
    <t>E ACESSORIOS.FORNECIMENTO E COLOCACAO</t>
  </si>
  <si>
    <t>FORMA PARA CONCRETO EM PERFIL DE ACO GALVANIZADO ESTRUTURAL</t>
  </si>
  <si>
    <t>TIPO "STEEL DECK",COM ESPESSURA DE 0,80MM,INCLUSIVE ACESSORI</t>
  </si>
  <si>
    <t>OS GALVANIZADOS E EXCLUSIVE TELA E CONCRETO.FORNECIMENTO E C</t>
  </si>
  <si>
    <t>TIPO "STEEL DECK",COM ESPESSURA DE 0,95MM,INCLUSIVE ACESSORI</t>
  </si>
  <si>
    <t>TIPO "STEEL DECK",COM ESPESSURA DE 1,25MM,INCLUSIVE ACESSORI</t>
  </si>
  <si>
    <t>APARELHO DE APOIO DE NEOPRENE,NAO FRETADO(1,4KG/DM3),INCLUSI</t>
  </si>
  <si>
    <t>VE PREPARO DO BERCO.FORNECIMENTO E COLOCACAO</t>
  </si>
  <si>
    <t>APARELHO DE APOIO DE NEOPRENE,FRETADO,INCLUSIVE PREPARO DO B</t>
  </si>
  <si>
    <t>ERCO.FORNECIMENTO E COLOCACAO</t>
  </si>
  <si>
    <t>APARELHO DE APOIO,EM ACO EXTRA DURO(ETD).FORNECIMENTO E COLO</t>
  </si>
  <si>
    <t>BARREIRA DINAMICA CONTRA QUEDAS DE ROCHAS,COMPOSTA DE ARAME</t>
  </si>
  <si>
    <t>DE ALTA RESISTENCIA,ENERGIA DE CONTENCAO ATE 1500KJ,COM GALV</t>
  </si>
  <si>
    <t>ANIZACAO EM ZINCO ALUMINIO,INCLUSIVE POSTES,PLACAS DE BASE,C</t>
  </si>
  <si>
    <t>ABOS DE ACO ESPECIAIS E DEMAIS COMPONENTES DO SISTEMA.FORNEC</t>
  </si>
  <si>
    <t>DE ALTA RESISTENCIA,ENERGIA DE CONTENCAO ATE 3000KJ,COM GALV</t>
  </si>
  <si>
    <t>SISTEMA DE ESTABILIZACAO DE TALUDES DE ROCHA E/OU SOLO,MALHA</t>
  </si>
  <si>
    <t xml:space="preserve"> DE ACO COM CAPACIDADE DE CARGA LONGITUDINAL DE 15T/M,FORMAT</t>
  </si>
  <si>
    <t>O LOSANGULAR,FEITA DE FIO DE ACO DE TENSAO DE ESCOAMENTO DE</t>
  </si>
  <si>
    <t>1770MPA,E COM GALVANIZACAO DE ZINCO-ALUMINIO,CARGAS ATE 150K</t>
  </si>
  <si>
    <t>N/M,INCLUSIVE CABOS DE CONTORNO,EXCLUSIVE BARRAS DE ACO E PO</t>
  </si>
  <si>
    <t>RCAS.FORNECIMENTO E COLOCACAO</t>
  </si>
  <si>
    <t>SISTEMA DE PROTECAO PARA ENVELOPAMENTO DE GRANDES BLOCOS ROC</t>
  </si>
  <si>
    <t>HOSOS,MALHA COM ABERTURA DE 292X500MM,FEITA COM 3 ARAMES DE</t>
  </si>
  <si>
    <t>ACO DE 4MM COM TENSAO DE 1770MPA,TRANCADOS,RESULTANDO EM MAL</t>
  </si>
  <si>
    <t>HA DE ACO DE 8,6MM DE DIAMETRO E RESISTENCIA A TRACAO DE 220</t>
  </si>
  <si>
    <t>KN/M,GALVANIZACAO DE ZINCO-ALUMINIO,INCLUSIVE CABOS ACO CONT</t>
  </si>
  <si>
    <t>ORNO,EXCLUSIVE BARRAS ACO E PORCAS.FORNECIMENTO E COLOCACAO</t>
  </si>
  <si>
    <t>TIRANTE PARA PROTENSAO,PARA ANCORAGEM EM ROCHA,CONSTITUIDO P</t>
  </si>
  <si>
    <t>OR 6 FIOS DE ACO DURO DE 8MM.O CUSTO LEVA EM CONTA APENAS O</t>
  </si>
  <si>
    <t>FORNECIMENTO E A CONFECCAO DO CABO,INCLUSIVE PROTECAO ANTICO</t>
  </si>
  <si>
    <t>RROSIVA</t>
  </si>
  <si>
    <t>OR 8 FIOS DE ACO DURO DE 8MM.O CUSTO LEVA EM CONTA APENAS O</t>
  </si>
  <si>
    <t>OR 10 FIOS DE ACO DURO DE 8MM.O CUSTO LEVA EM CONTA APENAS O</t>
  </si>
  <si>
    <t xml:space="preserve"> FORNECIMENTO E A CONFECCAO DO CABO,INCLUSIVE PROTECAO ANTIC</t>
  </si>
  <si>
    <t>ORROSIVA</t>
  </si>
  <si>
    <t>OR 12 FIOS DE ACO DURO DE 8MM.O CUSTO LEVA EM CONTA APENAS O</t>
  </si>
  <si>
    <t>OR 4 CORDOALHAS DE 12,7MM.O CUSTO LEVA EM CONTA APENAS O FOR</t>
  </si>
  <si>
    <t>NECIMENTO E A CONFECCAO DO CABO,INCLUSIVE PROTECAO ANTICORRO</t>
  </si>
  <si>
    <t>SIVA</t>
  </si>
  <si>
    <t>OR 6 CORDOALHAS DE 12,7MM.O CUSTO LEVA EM CONTA APENAS O FOR</t>
  </si>
  <si>
    <t>OR 8 CORDOALHAS DE 12,7MM.O CUSTO LEVA EM CONTA APENAS O FOR</t>
  </si>
  <si>
    <t>OR 10 CORDOALHAS DE 12,7MM.O CUSTO LEVA EM CONTA APENAS O FO</t>
  </si>
  <si>
    <t>RNECIMENTO E A CONFECCAO DO CABO,INCLUSIVE PROTECAO ANTICORR</t>
  </si>
  <si>
    <t>OSIVA</t>
  </si>
  <si>
    <t>OR 12 CORDOALHAS DE 12,7MM.O CUSTO LEVA EM CONTA APENAS O FO</t>
  </si>
  <si>
    <t>TIRANTE PROTENDIDO PARA ANCORAGEM EM SOLO,CONSTITUIDO POR 6</t>
  </si>
  <si>
    <t>FIOS DE ACO DURO DE 8MM.O CUSTO INCLUI APENAS O FORNECIMENTO</t>
  </si>
  <si>
    <t xml:space="preserve"> E A CONFECCAO DO CABO PARA O TRECHO LIVRE,INCLUSIVE PROTECA</t>
  </si>
  <si>
    <t>O ANTICORROSIVA</t>
  </si>
  <si>
    <t>TIRANTE PROTENDIDO PARA ANCORAGEM EM SOLO,CONSTITUIDO POR 8</t>
  </si>
  <si>
    <t>TIRANTE PROTENDIDO PARA ANCORAGEM EM SOLO,CONSTITUIDO POR 10</t>
  </si>
  <si>
    <t xml:space="preserve"> FIOS DE ACO DURO DE 8MM.O CUSTO INCLUI APENAS O FORNECIMENT</t>
  </si>
  <si>
    <t>O E A CONFECCAO DO CABO PARA O TRECHO LIVRE,INCLUSIVE PROTEC</t>
  </si>
  <si>
    <t>AO ANTICORROSIVA</t>
  </si>
  <si>
    <t>TIRANTE PROTENDIDO PARA ANCORAGEM EM SOLO,CONSTITUIDO POR 12</t>
  </si>
  <si>
    <t>TIRANTE PROTENDIDO PARA ANCORAGEM EM SOLO,CONSTITUIDO POR 16</t>
  </si>
  <si>
    <t>TIRANTE PROTENDIDO PARA ANCORAGEM EM SOLO,CONSTITUIDO POR 4</t>
  </si>
  <si>
    <t>CORDOALHAS DE 12,7MM.O CUSTO INCLUI APENAS O FORNECIMENTO E</t>
  </si>
  <si>
    <t>A CONFECCAO DO CABO PARA O TRECHO LIVRE,INCLUSIVE PROTECAO A</t>
  </si>
  <si>
    <t>NTICORROSIVA</t>
  </si>
  <si>
    <t xml:space="preserve"> CORDOALHAS DE 12,7MM.O CUSTO INCLUI APENAS O FORNECIMENTO E</t>
  </si>
  <si>
    <t xml:space="preserve"> A CONFECCAO DO CABO PARA O TRECHO LIVRE,INCLUSIVE PROTECAO</t>
  </si>
  <si>
    <t>ANTICORROSIVA</t>
  </si>
  <si>
    <t xml:space="preserve"> ANTICORROSIVA</t>
  </si>
  <si>
    <t xml:space="preserve"> E A CONFECCAO DO CABO PARA TRECHO DE ANCORAGEM</t>
  </si>
  <si>
    <t>O E A CONFECCAO DO CABO PARA TRECHOS DE ANCORAGEM</t>
  </si>
  <si>
    <t>O E A CONFECCAO DO CABO PARA TRECHO DE ANCORAGEM</t>
  </si>
  <si>
    <t>A CONFECCAO DO CABO PARA TRECHO DE ANCORAGEM</t>
  </si>
  <si>
    <t xml:space="preserve"> A CONFECCAO DO CABO PARA TRECHO DE ANCORAGEM</t>
  </si>
  <si>
    <t>PROTENSAO INCLUSIVE INSTALACAO,CONE E PLACA DE ANCORAGEM DE</t>
  </si>
  <si>
    <t>TIRANTE PARA ANCORAGEM EM ROCHA,CONSTITUIDO POR 4 CORDOALHAS</t>
  </si>
  <si>
    <t xml:space="preserve"> DE 12,7MM,EXCLUSIVE PERFURACAO, INJECAO E O TIRANTE</t>
  </si>
  <si>
    <t>TIRANTE PARA ANCORAGEM EM ROCHA,CONSTITUIDO POR 6 CORDOALHAS</t>
  </si>
  <si>
    <t xml:space="preserve"> DE 12,7MM,EXCLUSIVE PERFURACAO,INJECAO E O TIRANTE</t>
  </si>
  <si>
    <t>TIRANTE PARA ANCORAGEM EM ROCHA,CONSTITUIDO POR 8 CORDOALHAS</t>
  </si>
  <si>
    <t>TIRANTE PARA ANCORAGEM EM ROCHA,CONSTITUIDO POR 10 CORDOALHA</t>
  </si>
  <si>
    <t>S DE 12,7MM,EXCLUSIVE PERFURACAO,INJECAO E O TIRANTE</t>
  </si>
  <si>
    <t>TIRANTE PARA ANCORAGEM EM ROCHA,CONSTITUIDO POR 12 CORDOALHA</t>
  </si>
  <si>
    <t>PROTENSAO DE TIRANTES DE 4 CORDOALHAS DE 12,7MM,EXCLUSIVE FO</t>
  </si>
  <si>
    <t>RNECIMENTO DOS MATERIAIS</t>
  </si>
  <si>
    <t>PROTENSAO DE TIRANTES DE 6 E 8 CORDOALHAS DE 12,7MM,EXCLUSIV</t>
  </si>
  <si>
    <t>E FORNECIMENTO DOS MATERIAIS</t>
  </si>
  <si>
    <t>PROTENSAO DE TIRANTES DE 10 E 12 CORDOALHAS DE 12,7MM,EXCLUS</t>
  </si>
  <si>
    <t>IVE FORNECIMENTO DOS MATERIAIS</t>
  </si>
  <si>
    <t>TIRANTE PARA ANCORAGEM EM SOLO,CONSTITUIDO POR 4 CORDOALHAS</t>
  </si>
  <si>
    <t>DE 12,7MM,EXCLUSIVE PERFURACAO,INJECAO E O TIRANTE</t>
  </si>
  <si>
    <t>TIRANTE PARA ANCORAGEM EM SOLO,CONSTITUIDO POR 6 CORDOALHAS</t>
  </si>
  <si>
    <t>TIRANTE PARA ANCORAGEM EM SOLO,CONSTITUIDO POR 8 CORDOALHAS</t>
  </si>
  <si>
    <t>TIRANTE PARA ANCORAGEM EM SOLO,CONSTITUIDO POR 10 CORDOALHAS</t>
  </si>
  <si>
    <t>TIRANTE PARA ANCORAGEM EM SOLO,CONSTITUIDO POR 12 CORDOALHAS</t>
  </si>
  <si>
    <t>CONCRETO IMPORTADO DE USINA,DOSADO RACIONALMENTE PARA UMA RE</t>
  </si>
  <si>
    <t>SISTENCIA CARACTERISTICA A COMPRESSAO DE 10MPA</t>
  </si>
  <si>
    <t>SISTENCIA CARACTERISTICA A COMPRESSAO DE 15MPA</t>
  </si>
  <si>
    <t>SISTENCIA CARACTERISTICA A COMPRESSAO DE 20MPA</t>
  </si>
  <si>
    <t>SISTENCIA CARACTERISTICA A COMPRESSAO DE 25MPA</t>
  </si>
  <si>
    <t>SISTENCIA CARACTERISTICA A COMPRESSAO DE 30MPA</t>
  </si>
  <si>
    <t>SISTENCIA CARACTERISTICA A COMPRESSAO DE 35MPA</t>
  </si>
  <si>
    <t>SISTENCIA CARACTERISTICA A COMPRESSAO DE 40MPA</t>
  </si>
  <si>
    <t>CONCRETO COLORIDO,COM OXIDO DE FERRO VERMELHO SINTETICO,IMPO</t>
  </si>
  <si>
    <t>RTADO DE USINA,DOSADO RACIONALMENTE PARA UMA RESISTENCIA CAR</t>
  </si>
  <si>
    <t>ACTERISTICA A COMPRESSAO DE 15MPA</t>
  </si>
  <si>
    <t>STICA A COMPRESSAO DE 25MPA, COM ADICAO DE 8% DE MICROSSILIC</t>
  </si>
  <si>
    <t>A, PREPARO EM USINA DOSADORA TIPO VERTICAL E LANCAMENTO COM</t>
  </si>
  <si>
    <t xml:space="preserve"> AUXILIO DE EQUIPAMENTOS</t>
  </si>
  <si>
    <t>UMA RESISTENCIA CARACTERISTICA A COMPRESSAO DE 50MPA,PREPARO</t>
  </si>
  <si>
    <t xml:space="preserve"> EM USINA DOSADORA TIPO VERTICAL E LANCAMENTO COM AUXILIO DE</t>
  </si>
  <si>
    <t xml:space="preserve">  EQUIPAMENTOS,INCLUINDO ADITIVOS</t>
  </si>
  <si>
    <t>UMA RESISTENCIA CARACTERISTICA A COMPRESSAO DE 60MPA, PREPAR</t>
  </si>
  <si>
    <t>O EM USINA DOSADORA TIPO VERTICAL E LANCAMENTO COM AUXILIO D</t>
  </si>
  <si>
    <t>E EQUIPAMENTOS, INCLUINDO ADITIVOS</t>
  </si>
  <si>
    <t>UMA RESISTENCIA CARACTERISTICA A COMPRESSAO DE 70MPA,PREPARO</t>
  </si>
  <si>
    <t>EM USINA DOSADORA TIPO VERTICAL E LANCAMENTO COM AUXILIO DE</t>
  </si>
  <si>
    <t>EQUIPAMENTOS, INCLUINDO ADITIVOS</t>
  </si>
  <si>
    <t>TIRANTE PROTENDIDO,PARA CARGA DE TRABALHO ATE 34T,DIAMETRO D</t>
  </si>
  <si>
    <t>E 32MM,INCLUSIVE O FORNECIMENTO DA BARRA E BAINHA,PROTECAO A</t>
  </si>
  <si>
    <t>NTICORROSIVA,PREPARO E COLOCACAO NO FURO,EXCLUSIVE LUVAS,PLA</t>
  </si>
  <si>
    <t>CAS,CONTRAPORCAS,ETC,PERFURACAO E INJECAO</t>
  </si>
  <si>
    <t>PROTENSAO PARCIAL E FINAL DE TIRANTE (EXCLUSIVE ESTE),PARA C</t>
  </si>
  <si>
    <t>ARGA DE TRABALHO ATE 34T,DIAMETRO DE 32MM,INCLUSIVE O FORNEC</t>
  </si>
  <si>
    <t>IMENTO E INSTALACAO DA PLACA,ANEL DE ANGULO,PORCAS,CONTRAPOR</t>
  </si>
  <si>
    <t>CAS,LUVAS,ETC,PINTURA E PROTECAO DA CABECA,EXCLUSIVE PERFURA</t>
  </si>
  <si>
    <t>CAO E INJECAO</t>
  </si>
  <si>
    <t>NTICORROSIVA,PREPARO E COLOCACAO NO FURO E TUBO ESPECIAL PAR</t>
  </si>
  <si>
    <t>A INJECAO (TUBO PVC 3/4" E MANCHETES),EXCLUSIVE LUVAS,PLACAS</t>
  </si>
  <si>
    <t>,CONTRAPORCAS,ETC,PERFURACAO E INJECAO</t>
  </si>
  <si>
    <t>TIRANTE PROTENDIDO,PARA CARGA DE TRABALHO ATE 22T,DIAMETRO D</t>
  </si>
  <si>
    <t>E 32MM,INCLUSIVE O FORNECIMENTO DA BARRA,BAINHA,PROTECAO ANT</t>
  </si>
  <si>
    <t>ICORROSIVA,PREPARO E COLOCACAO NO FURO,EXCLUSIVE LUVAS,PLACA</t>
  </si>
  <si>
    <t>S,PORCAS E CONTRAPORCAS,ETC,PERFURACAO E INJECAO</t>
  </si>
  <si>
    <t>ARGA DE TRABALHO DE 22T,DIAMETRO DE 32MM,INCLUSIVE O FORNECI</t>
  </si>
  <si>
    <t>MENTO E INSTALACAO DA PLACA,ANEL DE ANGULO,PORCAS,CONTRAPORC</t>
  </si>
  <si>
    <t>AS,LUVAS,ETC,PINTURA E PROTECAO DA CABECA,EXCLUSIVE PERFURAC</t>
  </si>
  <si>
    <t>AO E INJECAO</t>
  </si>
  <si>
    <t>PROTENSAO DE TIRANTE DE BARRA,DIAMETRO DE 32MM,EXCLUSIVE FOR</t>
  </si>
  <si>
    <t>NECIMENTO DE MATERIAIS</t>
  </si>
  <si>
    <t>CONCRETO IMPORTADO DE USINA,DOSADO RACIONALMENTE PARA RESIST</t>
  </si>
  <si>
    <t>ENCIA CARACTERISTICA A COMPRESSAO DE 10MPA,INCLUSIVE TRANSPO</t>
  </si>
  <si>
    <t>RTE HORIZONTAL ATE 20,00M EM CARRINHOS,ADENSAMENTO E ACABAME</t>
  </si>
  <si>
    <t>ENCIA CARACTERISTICA A COMPRESSAO DE 15MPA,INCLUSIVE TRANSPO</t>
  </si>
  <si>
    <t>ENCIA CARACTERISTICA A COMPRESSAO DE 20MPA,INCLUSIVE TRANSPO</t>
  </si>
  <si>
    <t>ENCIA CARACTERISTICA A COMPRESSAO DE 25MPA,INCLUSIVE TRANSPO</t>
  </si>
  <si>
    <t>ENCIA CARACTERISTICA A COMPRESSAO DE 30MPA,INCLUSIVE TRANSPO</t>
  </si>
  <si>
    <t>ENCIA CARACTERISTICA A COMPRESSAO DE 35MPA,INCLUSIVE TRANSPO</t>
  </si>
  <si>
    <t>ENCIA CARACTERISTICA A COMPRESSAO DE 40MPA,INCLUSIVE TRANSPO</t>
  </si>
  <si>
    <t>PLACA DE CONCRETO ARMADO PRE-MOLDADA,COM 6CM DE ESPESSURA,CO</t>
  </si>
  <si>
    <t>NFECCIONADA COM CONCRETO PREPARADO EM USINA DOSADORA TIPO VE</t>
  </si>
  <si>
    <t>RTICAL,DOSADO PARA FCK=25MPA E 8% DE MICROSSILICA,COMPREENDE</t>
  </si>
  <si>
    <t>NDO LANCAMENTO E ADENSAMENTO MECANICO,INCLUSIVE TRANSPORTE E</t>
  </si>
  <si>
    <t xml:space="preserve"> COLOCACAO SOBRE VIGAS,COM GUINDASTE</t>
  </si>
  <si>
    <t>PLACA DE CONCRETO ARMADO PRE-MOLDADA,COM 8CM DE ESPESSURA,CO</t>
  </si>
  <si>
    <t>PLACA DE CONCRETO ARMADO PRE-MOLDADA,COM 10CM DE ESPESSURA,C</t>
  </si>
  <si>
    <t>ONFECCIONADA COM CONCRETO PREPARADO EM USINA DOSADORA TIPO V</t>
  </si>
  <si>
    <t>ERTICAL,DOSADO PARA FCK=25MPA E 8% DE MICROSSILICA,COMPREEND</t>
  </si>
  <si>
    <t>ENDO LANCAMENTO E ADENSAMENTO MECANICO,INCLUSIVE TRANSPORTE</t>
  </si>
  <si>
    <t>E COLOCACAO SOBRE VIGAS,COM GUINDASTE</t>
  </si>
  <si>
    <t>ESCORAMENTO TUBULAR(ALUGUEL)COM TUBOS METALICOS,NA DENSIDADE</t>
  </si>
  <si>
    <t xml:space="preserve"> DE 5,00M DE TUBO EQUIPADO POR M3 DE ESCORAMENTO,PAGO PELO V</t>
  </si>
  <si>
    <t>OLUME DESTE E PELO TEMPO NECESSARIO,DESDE A ENTREGA DO MATER</t>
  </si>
  <si>
    <t>IAL NA OBRA,NA OCASIAO APROPRIADA ATE SUA CARGA,PARA DEVOLUC</t>
  </si>
  <si>
    <t>AO,LOGO QUE DESNECESSARIA</t>
  </si>
  <si>
    <t>ESCORAMENTO TUBULAR(ALUGUEL)COM TUBOS METALICOS,PARA QUALQUE</t>
  </si>
  <si>
    <t>R DENSIDADE DE TUBO,PAGO PELO COMPRIMENTO NECESSARIO,NO MESM</t>
  </si>
  <si>
    <t>O TEMPO,DESDE A ENTREGA DO MATERIAL NA OBRA,NA OCASIAO APROP</t>
  </si>
  <si>
    <t>RIADA ATE SUA CARGA,PARA DEVOLUCAO,LOGO QUE DESNECESSARIA</t>
  </si>
  <si>
    <t>MONTAGEM E DESMONTAGEM DE ESCORAMENTO TUBULAR NORMAL,NA DENS</t>
  </si>
  <si>
    <t>IDADE DE 5,00M DE TUBO POR M3 DE ESCORAMENTO,COMPREENDENDO T</t>
  </si>
  <si>
    <t>RANSPORTE DO MATERIAL PARA OBRA E DESTA PARA O DEPOSITO,INCL</t>
  </si>
  <si>
    <t>USIVE CARGA E DESCARGA.O CUSTO E DADO POR M3 DE ESCORAMENTO,</t>
  </si>
  <si>
    <t>CONTADO DAS SAPATAS ATE AS EXTREMIDADES SUPERIORES DOS TUBOS</t>
  </si>
  <si>
    <t>,SENDO PAGOS 60% NA MONTAGEM E 40% NA DESMONTAGEM</t>
  </si>
  <si>
    <t>MONTAGEM E DESMONTAGEM DE ESCORAMENTO TUBULAR NORMAL,PARA QU</t>
  </si>
  <si>
    <t>ALQUER DENSIDADE DE TUBO,MEDIDO PELO COMPRIMENTO NECESSARIO,</t>
  </si>
  <si>
    <t>COMPREENDENDO TRANSPORTE DO MATERIAL PARA OBRA E DESTA PARA</t>
  </si>
  <si>
    <t>O DEPOSITO,INCLUSIVE CARGA E DESCARGA.O CUSTO E DADO POR M3</t>
  </si>
  <si>
    <t>DE ESCORAMENTO,CONTADO DAS SAPATAS ATE AS EXTREMIDADES SUPER</t>
  </si>
  <si>
    <t>IORES DOS TUBOS,SENDO PAGOS 60% MONTAGEM E 40% DESMONTAGEM</t>
  </si>
  <si>
    <t>MONTAGEM E DESMONTAGEM DE ESCORAMENTO METALICO,CONFORME ITEM</t>
  </si>
  <si>
    <t xml:space="preserve"> 11.050.0010,COMPREENDENDO TRANSPORTE DO MATERIAL PARA OBRA</t>
  </si>
  <si>
    <t>E DESTA PARA O DEPOSITO,INCLUSIVE CARGA E DESCARGA.O CUSTO E</t>
  </si>
  <si>
    <t xml:space="preserve"> DADO POR M3 DE ESCORAMENTO,SENDO PAGOS 60% NA MONTAGEM E 40</t>
  </si>
  <si>
    <t>% NA DESMONTAGEM</t>
  </si>
  <si>
    <t>SUPERESTRUTURA DE PONTE OU VIADUTO,PRE-FABRICADA,EM CONCRETO</t>
  </si>
  <si>
    <t xml:space="preserve"> PROTENDIDO,CLASSE 45,PARA UMA FAIXA DE TRAFEGO COM GUARDA-R</t>
  </si>
  <si>
    <t>ODAS E 3,20M DE PISTA DE ROLAMENTO,SEM CAPEAMENTO,COM VAO EN</t>
  </si>
  <si>
    <t>TRE 7,50 E 12,50M,COLOCADA</t>
  </si>
  <si>
    <t xml:space="preserve"> PROTENDIDO,CLASSE 45,PARA DUAS FAIXAS DE TRAFEGO E 7,20M DE</t>
  </si>
  <si>
    <t xml:space="preserve"> PISTA DE ROLAMENTO,SEM CAPEAMENTO,COM VAO ENTRE 7,50 E 12,5</t>
  </si>
  <si>
    <t>0M,COLOCADA</t>
  </si>
  <si>
    <t xml:space="preserve"> PROTENDIDO,CLASSE 45,PARA UMA FAIXA DE TRAFEGO COM 3,20M DE</t>
  </si>
  <si>
    <t xml:space="preserve"> PISTA DE ROLAMENTO,COM GUARDA-RODAS,PASSEIOS E GUARDA-CORPO</t>
  </si>
  <si>
    <t>S,COM LARGURA DE 4,60M,SEM CAPEAMENTO,COM VAO ENTRE 7,50 E 1</t>
  </si>
  <si>
    <t>2,50M,COLOCADA</t>
  </si>
  <si>
    <t xml:space="preserve"> PROTENDIDO,CLASSE 45,PARA DUAS FAIXAS DE TRAFEGO COM 7,20M</t>
  </si>
  <si>
    <t>DE PISTA DE ROLAMENTO,COM GUARDA-RODAS,PASSEIOS E GUARDA-COR</t>
  </si>
  <si>
    <t>POS,COM LARGURA TOTAL DE 9,00M,SEM CAPEAMENTO,COM VAO ENTRE</t>
  </si>
  <si>
    <t>7,50 E 12,50M,COLOCADA</t>
  </si>
  <si>
    <t>POS,COM LARGURA TOTAL DE 10,50M,SEM CAPEAMENTO,COM VAO ENTRE</t>
  </si>
  <si>
    <t xml:space="preserve"> 7,50 E 12,50M,COLOCADA</t>
  </si>
  <si>
    <t xml:space="preserve"> PROTENDIDO,CLASSE 45,PARA DUAS FAIXAS DE TRAFEGO DE 3,60M E</t>
  </si>
  <si>
    <t xml:space="preserve"> BARREIRAS TIPO DER-RJ,COM LARGURA TOTAL DE 9,00M,SEM CAPEAM</t>
  </si>
  <si>
    <t>ENTO,COM VAO ENTRE 7,50 E 12,50M,COLOCADA</t>
  </si>
  <si>
    <t xml:space="preserve"> BARREIRAS TIPO DER-RJ,COM LARGURA TOTAL DE 11,00M,SEM CAPEA</t>
  </si>
  <si>
    <t>MENTO,COM VAO ENTRE 7,50 E 12,50M,COLOCADA</t>
  </si>
  <si>
    <t xml:space="preserve"> PROTENDIDO,CLASSE 45,PARA DUAS FAIXAS DE TRAFEGO DE 3,60M,D</t>
  </si>
  <si>
    <t>OIS ACOSTAMENTOS DE 2,50M E BARREIRAS TIPO DER-RJ,COM LARGUR</t>
  </si>
  <si>
    <t>A TOTAL DE 13,00M,SEM CAPEAMENTO,COM VAO ENTRE 7,50 E 12,50M</t>
  </si>
  <si>
    <t>,COLOCADA</t>
  </si>
  <si>
    <t>SUPERESTRUTURA DE PASSARELA PARA PEDESTRE,PRE-FABRICADA,EM C</t>
  </si>
  <si>
    <t>ONCRETO PROTENDIDO,COM 2,00M DE LARGURA UTIL E GUARDA-CORPOS</t>
  </si>
  <si>
    <t>METALICOS,COM VAO ENTRE 7,50 E 10,00M,COLOCADA</t>
  </si>
  <si>
    <t>ABRIGO DESTINADO A PARADA DE ONIBUS,INTEGRALMENTE PRE-FABRIC</t>
  </si>
  <si>
    <t>ADO EM CONCRETO PROTENDIDO E/OU ARMADO,COM BANCO INCORPORADO</t>
  </si>
  <si>
    <t xml:space="preserve"> AO PILAR E COBERTURA CURVA COM AREA DE PROJECAO HORIZONTAL</t>
  </si>
  <si>
    <t>DE 8,00M2,NAS DIMENSOES DE 4,00X2,00M,COLOCADO</t>
  </si>
  <si>
    <t>ESTRUTURA PRE-FABRICADA EM CONCRETO ARMADO/PROTENDIDO,COM FC</t>
  </si>
  <si>
    <t>K&gt;=30MPA,PARA OBRAS PREDIAIS ATE QUATRO PAVIMENTOS,COM PILAR</t>
  </si>
  <si>
    <t>ES,VIGAS PRINCIPAIS E SECUNDARIAS,LAJES,PATAMARES E RAMPAS D</t>
  </si>
  <si>
    <t>E ACESSO,CONSIDERANDO A CONFECCAO DAS PECAS,INCLUSIVE O FORN</t>
  </si>
  <si>
    <t>ECIMENTO DOS MATERIAIS,EXCLUSIVE O TRANSPORTE DAS PECAS PARA</t>
  </si>
  <si>
    <t xml:space="preserve"> O CANTEIRO DE OBRAS E A MONTAGEM</t>
  </si>
  <si>
    <t>E ACESSO,CONSIDERANDO A MONTAGEM,EXCLUSIVE A CONFECCAO DAS P</t>
  </si>
  <si>
    <t>ECAS(VIDE ITEM 11.060.0410)</t>
  </si>
  <si>
    <t>MURO DE ARRIMO CELULAR,DE PECAS PRE-MOLDADAS DE CONCRETO,COM</t>
  </si>
  <si>
    <t>PREENDENDO:CONFECCAO DAS PECAS,MONTAGEM E COMPACTACAO DO SOL</t>
  </si>
  <si>
    <t>O DE ENCHIMENTO.O CUSTO INCLUI TODOS OS MATERIAIS NECESSARIO</t>
  </si>
  <si>
    <t>S,EXCLUSIVE FORMAS</t>
  </si>
  <si>
    <t>O DE ENCHIMENTO,EXCLUSIVE MATERIAIS E FORMAS</t>
  </si>
  <si>
    <t>RECUPERACAO DE JUNTAS DE DILATACAO DE OBRAS DE CONTENCAO ATE</t>
  </si>
  <si>
    <t xml:space="preserve"> 2CM DE ABERTURA COM PROTECAO,ATE PROFUNDIDADE DE 1CM,EXCLUS</t>
  </si>
  <si>
    <t>IVE ANDAIME E RECUPERACAO ESTRUTURAL DAS FACES LATERAIS DA J</t>
  </si>
  <si>
    <t>UNTA</t>
  </si>
  <si>
    <t>RECUPERACAO DE ARMADURAS EM ESTRUTURA DE CONCRETO,POR MEIO D</t>
  </si>
  <si>
    <t>E SOLDA A QUENTE,INCLUSIVE FORNECIMENTO,CORTE,DOBRAGEM E COL</t>
  </si>
  <si>
    <t>E SOLDA A FRIO,INCLUSIVE FORNECIMENTO,CORTE,DOBRAGEM E COLOC</t>
  </si>
  <si>
    <t>RECUPERACAO DE FERRAGEM EM ESTRUTURA DE CONCRETO,SEM UTILIZA</t>
  </si>
  <si>
    <t>CAO DE SOLDA,INCLUSIVE FORNECIMENTO,CORTE,DOBRAGEM E COLOCAC</t>
  </si>
  <si>
    <t>APLICACAO COM AIRLESS DE INIBIDOR DE CORROSAO, EM ESTRUTURA</t>
  </si>
  <si>
    <t>DE CONCRETO ARMADO NOS SERVICOS DE RECUPERACAO ESTRUTURAL,EX</t>
  </si>
  <si>
    <t>CLUSIVE LIMPEZA DA ESTRUTURA</t>
  </si>
  <si>
    <t>REFORCO ESTRUTURAL COMPOSTO DE MANTA DE FIBRA DE CARBONO COM</t>
  </si>
  <si>
    <t xml:space="preserve"> ESPESSURA DE 0,165MM,INCLUSIVE LIXAMENTO DA SUPERFICIE,REGU</t>
  </si>
  <si>
    <t>LARIZACAO POR ENCHIMENTO ALEATORIO E APLICACAO DE ADESIVO EP</t>
  </si>
  <si>
    <t>OXI PARA FIXACAO E SUTURACAO DAS FIBRAS DE CARBONO</t>
  </si>
  <si>
    <t>REFORCO ESTRUTURAL COM LAMINA DE FIBRA DE CARBONO,LARGURA DE</t>
  </si>
  <si>
    <t xml:space="preserve"> 50MM E ESPESSURA DE 1,20MM,INCLUSIVE LIXAMENTO DA SUPERFICI</t>
  </si>
  <si>
    <t>E,REGULARIZACAO POR ENCHIMENTO ALEATORIO E APLICACAO DE ADES</t>
  </si>
  <si>
    <t>IVO EPOXI PARA FIXACAO E SUTURACAO DAS FIBRAS DE CARBONO</t>
  </si>
  <si>
    <t>TRATAMENTO DE ARMADURA DE FERRO EM ESTRUTURA DE CONCRETO ARM</t>
  </si>
  <si>
    <t>ADO COM ARGAMASSA CIMENTICIA PRE-DOSADA,POLIMERICA,BICOMPONE</t>
  </si>
  <si>
    <t>NTE,INIBIDOR DE CORROSAO</t>
  </si>
  <si>
    <t>RECUPERACAO DE ESTRUTURA,CAVIDADES E ARESTAS EM CONCRETO ARM</t>
  </si>
  <si>
    <t>ADO,COM ARGAMASSA TIXOTROPICA POLIMERICA DE ALTO DESEMPENHO</t>
  </si>
  <si>
    <t>COM ESPESSURA ATE 3CM</t>
  </si>
  <si>
    <t>RECOMPOSICAO DE CAPEAMENTO DE CONCRETO E PEQUENAS ESPESSURAS</t>
  </si>
  <si>
    <t xml:space="preserve"> EM SERVICOS DE RECUPERACAO ESTRUTURAL,COM ARGAMASSA DE CIME</t>
  </si>
  <si>
    <t>NTO E AREIA NO TRACO 1:3 ADITIVADA COM RESINA ACRILICA NA PR</t>
  </si>
  <si>
    <t>OPORCAO 50ML/M3 DE ARGAMASSA E SILICA ATIVA NA PROPORCAO DE</t>
  </si>
  <si>
    <t>5% A 10% DE CIMENTO</t>
  </si>
  <si>
    <t>RECOMPOSICAO DE CAMADA DE CAPEAMENTO DE CONCRETO DE PEQUENAS</t>
  </si>
  <si>
    <t xml:space="preserve"> ESPESSURAS EM SERVICOS DE RECUPERACAO ESTRUTURAL,EXCLUSIVE</t>
  </si>
  <si>
    <t>O MATERIAL</t>
  </si>
  <si>
    <t>ESTUCAMENTO DE CONCRETO APARENTE SENDO A ARGAMASSA DE CIMENT</t>
  </si>
  <si>
    <t>O,CAL E AREIA FINA NO TRACO 1:3:5,COM ESPESSURA DE 2MM,SOBRE</t>
  </si>
  <si>
    <t xml:space="preserve"> SUPERFICIE LIMPA</t>
  </si>
  <si>
    <t>MACAQUEAMENTO PARA TROCA DE APARELHO DE APOIO COM UTILIZACAO</t>
  </si>
  <si>
    <t xml:space="preserve"> DE MACACO PISTAO,CAPACIDADE DE 100T</t>
  </si>
  <si>
    <t>VERIFICACAO DE CARGA RESIDUAL EM ANCORAGENS DE ATE 60T DE CA</t>
  </si>
  <si>
    <t>RGA MAXIMA DE ENSAIO,INCLUSIVE FORNECIMENTO DE EQUIPAMENTOS</t>
  </si>
  <si>
    <t>HIDRAULICOS(MACACO E BOMBA),RECUPERACAO COM PINTURA ANTICORR</t>
  </si>
  <si>
    <t>OSIVA DAS ANCORAGENS E REPROTENSAO,LIMPEZA COM ESCOVA DE ACO</t>
  </si>
  <si>
    <t>,EXCLUSIVE ANDAIME E CAIXA DE PROTECAO DAS CABECAS DOS TIRAN</t>
  </si>
  <si>
    <t>ALVENARIA DE PEDRA EM ELEVACAO,DE UMA FACE,FEITA COM BLOCOS</t>
  </si>
  <si>
    <t>DE DIMENSOES APROXIMADAS DE 30X30X30 A 40X40X40CM,ASSENTES C</t>
  </si>
  <si>
    <t>OM ARGAMASSA DE CIMENTO,SAIBRO E AREIA,NO TRACO 1:2:3,JUNTAS</t>
  </si>
  <si>
    <t xml:space="preserve"> SIMPLES,TENDO ALTURA ATE 1,50M</t>
  </si>
  <si>
    <t xml:space="preserve"> SIMPLES,TENDO ALTURA ATE 2,00M</t>
  </si>
  <si>
    <t xml:space="preserve"> SIMPLES,TENDO ALTURA ATE 2,50M</t>
  </si>
  <si>
    <t xml:space="preserve"> SIMPLES,TENDO ALTURA ATE 3,00M</t>
  </si>
  <si>
    <t>JUNTAS REENTRANTES,EM ALVENARIA DE PEDRA,COMO EM 12.001.0020</t>
  </si>
  <si>
    <t>,FEITAS COM ARGAMASSA DE CIMENTO,CAL E AREIA FINA,NO TRACO 1</t>
  </si>
  <si>
    <t>:3:5</t>
  </si>
  <si>
    <t>JUNTAS EM RELEVO,EM ALVENARIA DE PEDRA,COMO EM 12.001.0020,F</t>
  </si>
  <si>
    <t>EITAS COM ARGAMASSA DE CIMENTO,CAL E AREIA FINA,NO TRACO 1:3</t>
  </si>
  <si>
    <t>:5</t>
  </si>
  <si>
    <t>ALVENARIA DE PEDRA SECA,EM ELEVACAO,DE UMA FACE,FEITA COM BL</t>
  </si>
  <si>
    <t>OCOS DE DIMENSOES APROXIMADAS DE 30X30X30 A 40X40X40CM ATE 1</t>
  </si>
  <si>
    <t>,50M DE ALTURA</t>
  </si>
  <si>
    <t>ALVENARIA DE PEDRA SECA,EM ELEVACAO,DE DUAS FACES,FEITA COM</t>
  </si>
  <si>
    <t>BLOCOS DE DIMENSOES APROXIMADAS DE 30X30X30 A 40X40X40CM,ATE</t>
  </si>
  <si>
    <t>1,50M DE ALTURA</t>
  </si>
  <si>
    <t>DE PEDRA DE MAO,ASSENTES COM ARGAMASSA DE CIMENTO,SAIBRO E A</t>
  </si>
  <si>
    <t>REIA,NO TRACO 1:2:3,TENDO ALTURA ATE 1,50M,SENDO A ESPESSURA</t>
  </si>
  <si>
    <t xml:space="preserve"> ATE 0,35M</t>
  </si>
  <si>
    <t>REIA,NO TRACO 1:2:3,TENDO ALTURA ATE 3,00M,SENDO A ESPESSURA</t>
  </si>
  <si>
    <t>ALVENARIA DE PEDRA EM ELEVACAO,DE DUAS FACES,FEITA COM BLOCO</t>
  </si>
  <si>
    <t>S DE PEDRA DE MAO,ASSENTES COM ARGAMASSA DE CIMENTO,SAIBRO E</t>
  </si>
  <si>
    <t>AREIA,NO TRACO 1:2:3,TENDO ALTURA ATE 1,50M,SENDO A ESPESSUR</t>
  </si>
  <si>
    <t>A ATE 0,35M</t>
  </si>
  <si>
    <t>AREIA,NO TRACO 1:2:3,TENDO ALTURA ATE 3,00M,SENDO A ESPESSUR</t>
  </si>
  <si>
    <t>JUNTAS REENTRANTES EM ALVENARIA DE PEDRA DE MAO,FEITAS COM A</t>
  </si>
  <si>
    <t>RGAMASSA DE CIMENTO,CAL E AREIA FINA,NO TRACO 1:3:5</t>
  </si>
  <si>
    <t>ALVENARIA DE TIJOLOS MACICOS 7X10X20CM,COM ARGAMASSA DE CIME</t>
  </si>
  <si>
    <t>NTO E SAIBRO,NO TRACO 1:6,ATE 3,00M DE ALTURA</t>
  </si>
  <si>
    <t>NTO E SAIBRO,NO TRACO 1:6,ATE 1,50M DE ALTURA</t>
  </si>
  <si>
    <t>NTO E SAIBRO,NO TRACO 1:6,EM PAREDES DE UMA VEZ (0,20M),DE S</t>
  </si>
  <si>
    <t>UPERFICIE CORRIDA,ATE 3,00M DE ALTURA E MEDIDA PELA AREA REA</t>
  </si>
  <si>
    <t>NTO E SAIBRO,NO TRACO 1:6,EM PAREDES DE UMA VEZ(0,20M),DE SU</t>
  </si>
  <si>
    <t>PERFICIE CORRIDA,ATE 1,50M DE ALTURA E MEDIDA PELA AREA REAL</t>
  </si>
  <si>
    <t>NTO E SAIBRO,NO TRACO 1:6,EM PAREDES DE UMA VEZ(0,20M),COM V</t>
  </si>
  <si>
    <t>AOS OU ARESTAS,ATE 3,00M DE ALTURA E MEDIDA PELA AREA REAL</t>
  </si>
  <si>
    <t>NTO E SAIBRO,NO TRACO 1:6,EM PAREDES DE UMA VEZ(0,20M),CORRI</t>
  </si>
  <si>
    <t>DAS,DE 3,00M A 4,50M DE ALTURA E MEDIDA PELA AREA REAL</t>
  </si>
  <si>
    <t>AOS OU ARESTAS,DE 3,00M A 4,50M DE ALTURA E MEDIDA PELA AREA</t>
  </si>
  <si>
    <t xml:space="preserve"> REAL</t>
  </si>
  <si>
    <t>NTO E SAIBRO,NO TRACO 1:6,EM PAREDES DE MEIA VEZ(0,10M),DE S</t>
  </si>
  <si>
    <t>UPERFICIE CORRIDA,ATE 1,50M DE ALTURA E MEDIDA PELA AREA REA</t>
  </si>
  <si>
    <t>NTO E SAIBRO,NO TRACO 1:6,EM PAREDES DE MEIA VEZ(0,10M),COM</t>
  </si>
  <si>
    <t>VAOS OU ARESTAS,ATE 3,00M DE ALTURA E MEDIDA PELA AREA REAL</t>
  </si>
  <si>
    <t>UPERFICIE CORRIDA,DE 3,00M A 4,50M DE ALTURA E MEDIDA PELA A</t>
  </si>
  <si>
    <t>REA REAL</t>
  </si>
  <si>
    <t>NTO E SAIBRO,NO TRACO 1:6,EM PAREDES DE MEIA VEZ (0,10M),COM</t>
  </si>
  <si>
    <t xml:space="preserve"> VAOS OU ARESTAS,DE 3,00M A 4,50M DE ALTURA E MEDIDA PELA AR</t>
  </si>
  <si>
    <t>EA REAL</t>
  </si>
  <si>
    <t>ALVENARIA PARA CAIXAS ENTERRADAS,ATE 0,80M DE PROFUNDIDADE,D</t>
  </si>
  <si>
    <t>E TIJOLOS MACICOS 7X10X20CM,ASSENTES COM ARGAMASSA DE CIMENT</t>
  </si>
  <si>
    <t>O,SAIBRO E AREIA,NO TRACO 1:2:2,EM PAREDES DE MEIA VEZ(0,10M</t>
  </si>
  <si>
    <t>O,SAIBRO E AREIA,NO TRACO 1:2:2,EM PAREDES DE UMA VEZ (0,20M</t>
  </si>
  <si>
    <t>ALVENARIA PARA CAIXAS ENTERRADAS,DE 0,80 A 1,60M DE PROFUNDI</t>
  </si>
  <si>
    <t>DADE,DE TIJOLOS MACICOS 7X10X20CM,ASSENTES COM ARGAMASSA DE</t>
  </si>
  <si>
    <t>CIMENTO,SAIBRO E AREIA,NO TRACO 1:2:2,EM PAREDES DE UMA VEZ</t>
  </si>
  <si>
    <t>(0,20M)</t>
  </si>
  <si>
    <t>APERTO DE ALVENARIA SOB VIGAS OU TETOS,EXECUTADA COM TIJOLOS</t>
  </si>
  <si>
    <t xml:space="preserve"> MACICOS DE 7X10X20CM,INCLINADOS,ASSENTES COM ARGAMASSA DE C</t>
  </si>
  <si>
    <t>IMENTO E SAIBRO,TRACO 1:6,EM PAREDES DE UMA VEZ(0,20M)</t>
  </si>
  <si>
    <t xml:space="preserve"> MACICOS DE 7X10X20CM INCLINADOS,ASSENTES COM ARGAMASSA DE C</t>
  </si>
  <si>
    <t>IMENTO E SAIBRO,TRACO 1:6,EM PAREDES DE MEIA VEZ(0,10M)</t>
  </si>
  <si>
    <t>APERTO DE ALVENARIA,SOB VIGAS OU TETOS,EXECUTADO COM ARGILA</t>
  </si>
  <si>
    <t>EXPANDIDA</t>
  </si>
  <si>
    <t>ALVENARIA DE TIJOLOS CERAMICOS FURADOS 10X20X20CM,ASSENTES C</t>
  </si>
  <si>
    <t>OM ARGAMASSA DE CIMENTO E SAIBRO,NO TRACO 1:8,EM PAREDES DE</t>
  </si>
  <si>
    <t>UMA VEZ(0,20M),DE SUPERFICIE CORRIDA,ATE 3,00M DE ALTURA E M</t>
  </si>
  <si>
    <t>EDIDA PELA AREA REAL</t>
  </si>
  <si>
    <t>UMA VEZ(0,20M),DE SUPERFICIE CORRIDA,ATE 1,50M DE ALTURA E M</t>
  </si>
  <si>
    <t>UMA VEZ(0,20M),COM VAOS OU ARESTAS,ATE 3,00M DE ALTURA E MED</t>
  </si>
  <si>
    <t>IDA PELA AREA REAL</t>
  </si>
  <si>
    <t>UMA VEZ(0,20M),DE SUPERFICIE CORRIDA,DE 3,00M A 4,50M DE ALT</t>
  </si>
  <si>
    <t>URA E MEDIDA PELA AREA REAL</t>
  </si>
  <si>
    <t>UMA VEZ(0,20M),COM VAOS OU ARESTAS,DE 3,00M A 4,50M DE ALTUR</t>
  </si>
  <si>
    <t>A E MEDIDA PELA AREA REAL</t>
  </si>
  <si>
    <t>MEIA VEZ(0,10M),DE SUPERFICIE CORRIDA,ATE 3,00M DE ALTURA E</t>
  </si>
  <si>
    <t>MEDIDA PELA AREA REAL</t>
  </si>
  <si>
    <t>MEIA VEZ(0,10M),DE SUPERFICIE CORRIDA,ATE 1,50M DE ALTURA E</t>
  </si>
  <si>
    <t>MEIA VEZ(0,10M)COM VAOS OU ARESTAS,ATE 3,00M DE ALTURA E MED</t>
  </si>
  <si>
    <t>MEIA VEZ(0,10M),DE SUPERFICIE CORRIDA,DE 3,00M A 4,50M DE AL</t>
  </si>
  <si>
    <t>TURA E MEDIDA PELA AREA REAL</t>
  </si>
  <si>
    <t>MEIA VEZ(0,10M),COM VAOS OU ARESTAS,DE 3,00M A 4,50M,MEDIDA</t>
  </si>
  <si>
    <t>PELA AREA REAL</t>
  </si>
  <si>
    <t>ALVENARIA DE TIJOLOS CERAMICOS FURADOS 10X20X30CM,COMPLEMENT</t>
  </si>
  <si>
    <t>ADA COM 20% DE TIJOLOS DE 10X20X20CM,ASSENTES COM ARGAMASSA</t>
  </si>
  <si>
    <t>DE CIMENTO E SAIBRO,NO TRACO 1:8,EM PAREDES DE UMA VEZ(0,20M</t>
  </si>
  <si>
    <t>),DE SUPERFICIE CORRIDA,ATE 3,00M DE ALTURA E MEDIDA PELA AR</t>
  </si>
  <si>
    <t>),DE SUPERFICIE CORRIDA,ATE 1,50M DE ALTURA E MEDIDA PELA AR</t>
  </si>
  <si>
    <t>),COM VAOS OU ARESTAS,ATE 3,00M DE ALTURA E MEDIDA PELA AREA</t>
  </si>
  <si>
    <t>),DE SUPERFICIE CORRIDA,DE 3,00M A 4,50M DE ALTURA E MEDIDA</t>
  </si>
  <si>
    <t>),COM VAOS OU ARESTAS,DE 3,00M A 4,50M DE ALTURA E MEDIDA PE</t>
  </si>
  <si>
    <t>ADA COM 6% DE TIJOLOS DE 10X20X20CM,ASSENTES COM ARGAMASSA D</t>
  </si>
  <si>
    <t>E CIMENTO E SAIBRO,NO TRACO 1:8,EM PAREDES DE MEIA VEZ(0,10M</t>
  </si>
  <si>
    <t>) DE SUPERFICIE CORRIDA,ATE 3,00M DE ALTURA E MEDIDA PELA AR</t>
  </si>
  <si>
    <t>) DE SUPERFICIE CORRIDA,ATE 1,50M DE ALTURA E MEDIDA PELA AR</t>
  </si>
  <si>
    <t>) COM VAOS OU ARESTAS,ATE 3,00M DE ALTURA E MEDIDA PELA AREA</t>
  </si>
  <si>
    <t>E CIMENTO E SAIBRO,NO TRACO 1:8,EM PAREDES DE MEIA VEZ (0,10</t>
  </si>
  <si>
    <t>M),DE SUPERFICIE CORRIDA,DE 3,00 A 4,50M DE ALTURA E MEDIDA</t>
  </si>
  <si>
    <t>) COM VAOS OU ARESTAS,DE 3,00 A 4,50M DE ALTURA E MEDIDA PEL</t>
  </si>
  <si>
    <t>A AREA REAL</t>
  </si>
  <si>
    <t>OM ARGAMASSA DE CIMENTO,CAL HIDRATADA ADITIVADA E AREIA,NO T</t>
  </si>
  <si>
    <t>RACO 1:1:8,EM PAREDES DE UMA VEZ(0,20M),DE SUPERFICIE CORRID</t>
  </si>
  <si>
    <t>A,ATE 3,00M DE ALTURA E MEDIDA PELA AREA REAL</t>
  </si>
  <si>
    <t>A,ATE 1,50M DE ALTURA E MEDIDA PELA AREA REAL</t>
  </si>
  <si>
    <t>RACO 1:1:8,EM PAREDES DE UMA VEZ(0,20M),COM VAOS OU ARESTAS,</t>
  </si>
  <si>
    <t>ATE 3,00M DE ALTURA E MEDIDA PELA AREA REAL</t>
  </si>
  <si>
    <t>ALVENARIA DE TIJOLOS,CERAMICOS FURADOS 10X20X20CM,ASSENTES C</t>
  </si>
  <si>
    <t>A,DE 3,00 A 4,50M DE ALTURA E MEDIDA PELA AREA REAL</t>
  </si>
  <si>
    <t>DE 3,00 A 4,50M DE ALTURA E MEDIDA PELA AREA REAL</t>
  </si>
  <si>
    <t>ALVENARIA DE TIJOLOS CERAMICOS FURADOS 10X20X20CM ASSENTES C</t>
  </si>
  <si>
    <t>RACO 1:1:8,EM PAREDES DE MEIA VEZ(0,10M),DE SUPERFICIE CORRI</t>
  </si>
  <si>
    <t>DA,ATE 3,00M DE ALTURA E MEDIDA PELA AREA REAL</t>
  </si>
  <si>
    <t>ALVENARIA DE TIJOLOS CERAMICOS,FURADOS 10X20X20CM,ASSENTES C</t>
  </si>
  <si>
    <t>DA,ATE 1,50M DE ALTURA E MEDIDA PELA AREA REAL</t>
  </si>
  <si>
    <t>RACO 1:1:8,EM PAREDES DE MEIA VEZ(0,10M),COM VAOS OU ARESTAS</t>
  </si>
  <si>
    <t>,ATE 3,00M DE ALTURA E MEDIDA PELA AREA REAL</t>
  </si>
  <si>
    <t>DA,DE 3,00 A 4,50M DE ALTURA E MEDIDA PELA AREA REAL</t>
  </si>
  <si>
    <t>,DE 3,00 A 4,50M DE ALTURA E MEDIDA PELA AREA REAL</t>
  </si>
  <si>
    <t>DE CIMENTO,CAL HIDRATADA ADITIVADA E AREIA,NO TRACO 1:1:8,EM</t>
  </si>
  <si>
    <t xml:space="preserve"> PAREDES DE UMA VEZ(0,20M),DE SUPERFICIE CORRIDA,ATE 3,00M D</t>
  </si>
  <si>
    <t>E ALTURA E MEDIDA PELA AREA REAL</t>
  </si>
  <si>
    <t xml:space="preserve"> PAREDES DE UMA VEZ(0,20M),DE SUPERFICIE CORRIDA,ATE 1,50M D</t>
  </si>
  <si>
    <t xml:space="preserve"> PAREDES DE UMA VEZ(0,20M),COM VAOS OU ARESTAS,ATE 3,00M DE</t>
  </si>
  <si>
    <t>ALTURA E MEDIDA PELA AREA REAL</t>
  </si>
  <si>
    <t xml:space="preserve"> PAREDES DE UMA VEZ(0,20M),DE SUPERFICIE CORRIDA,DE 3,00 A 4</t>
  </si>
  <si>
    <t>,50 DE ALTURA E MEDIDA PELA AREA REAL</t>
  </si>
  <si>
    <t xml:space="preserve"> PAREDES DE UMA VEZ (0,20M),COM VAOS OU ARESTAS,DE 3,00 A 4,</t>
  </si>
  <si>
    <t>50M DE ALTURA E MEDIDA PELA AREA REAL</t>
  </si>
  <si>
    <t>E CIMENTO,CAL HIDRATADA ADITIVADA E AREIA,NO TRACO 1:1:8,EM</t>
  </si>
  <si>
    <t>PAREDES DE MEIA VEZ(0,10M),DE SUPERFICIE CORRIDA,ATE 3,00M D</t>
  </si>
  <si>
    <t>PAREDES DE MEIA VEZ(0,10M),DE SUPERFICIE CORRIDA,ATE 1,50M D</t>
  </si>
  <si>
    <t>PAREDES DE MEIA VEZ(0,10M),COM VAOS OU ARESTAS,ATE 3,00M DE</t>
  </si>
  <si>
    <t>PAREDES DE MEIA VEZ(0,10M),DE SUPERFICIE CORRIDA,DE 3,00 A 4</t>
  </si>
  <si>
    <t>PAREDES DE MEIA VEZ(0,10M),COM VAOS OU ARESTAS,DE 3,00 A 4,5</t>
  </si>
  <si>
    <t>0M DE ALTURA E MEDIDA PELA AREA REAL</t>
  </si>
  <si>
    <t>ALVENARIA DE 10CM DE ESPESSURA EM TIJOLOS REFRATARIOS APAREN</t>
  </si>
  <si>
    <t>TES,COM MEDIDAS APROXIMADAS DE 5X11X23CM,ASSENTES COM ARGAMA</t>
  </si>
  <si>
    <t>SSA DE CIMENTO E SAIBRO,NO TRACO 1:6,EM PAREDES COM VAOS OU</t>
  </si>
  <si>
    <t>ARESTAS E MEDIDA PELA AREA REAL</t>
  </si>
  <si>
    <t>ALVENARIA DE BLOCOS DE CONCRETO 10X20X40CM,ASSENTES COM ARGA</t>
  </si>
  <si>
    <t>MASSA DE CIMENTO E AREIA,NO TRACO 1:8,EM PAREDES DE 0,10M DE</t>
  </si>
  <si>
    <t>ESPESSURA,DE SUPERFICIE CORRIDA,ATE 3,00M DE ALTURA E MEDIDA</t>
  </si>
  <si>
    <t xml:space="preserve"> PELA AREA REAL</t>
  </si>
  <si>
    <t>ESPESSURA,COM VAOS OU ARESTAS,ATE 3,00M DE ALTURA E MEDIDA P</t>
  </si>
  <si>
    <t>ELA AREA REAL</t>
  </si>
  <si>
    <t>ESPESSURA,DE SUPERFICIE CORRIDA,DE 3,00 A 4,50M DE ALTURA E</t>
  </si>
  <si>
    <t>E MEDIDA PELA AREA REAL</t>
  </si>
  <si>
    <t>ESPESSURA,COM VAOS OU ARESTAS,DE 3,00 A 4,50M DE ALTURA E ME</t>
  </si>
  <si>
    <t>DIDA PELA AREA REAL</t>
  </si>
  <si>
    <t>ALVENARIA DE BLOCOS DE CONCRETO 15X20X40CM,ASSENTES COM ARGA</t>
  </si>
  <si>
    <t>MASSA DE CIMENTO E AREIA,NO TRACO 1:8,EM PAREDES DE 0,15M DE</t>
  </si>
  <si>
    <t xml:space="preserve"> ESPESSURA,DE SUPERFICIE CORRIDA,ATE 3,00M DE ALTURA E MEDID</t>
  </si>
  <si>
    <t>A PELA AREA REAL</t>
  </si>
  <si>
    <t>ESPESSURA,COM VAOS OU ARESTAS,DE 3,00M A 4,50M DE ALTURA E M</t>
  </si>
  <si>
    <t>ALVENARIA DE BLOCOS DE CONCRETO 20X20X40CM,ASSENTES COM ARGA</t>
  </si>
  <si>
    <t>MASSA DE CIMENTO E AREIA,NO TRACO 1:6,EM PAREDES DE 0,20M DE</t>
  </si>
  <si>
    <t>MASSA DE CIMENTO,CAL HIDRATADA ADITIVADA E AREIA,NO TRACO 1:</t>
  </si>
  <si>
    <t>1:10,EM PAREDES DE 0,10M DE ESPESSURA,DE SUPERFICIE CORRIDA,</t>
  </si>
  <si>
    <t>1:10,EM PAREDES DE 0,10M DE ESPESSURA,COM VAOS OU ARESTAS,AT</t>
  </si>
  <si>
    <t>E 3,00M DE ALTURA E MEDIDA PELA AREA REAL</t>
  </si>
  <si>
    <t>DE 3,00M A 4,50M DE ALTURA E MEDIDA PELA AREA REAL</t>
  </si>
  <si>
    <t>1:10,EM PAREDES DE 0,10M DE ESPESSURA,COM VAOS OU ARESTAS,DE</t>
  </si>
  <si>
    <t xml:space="preserve"> 3,00M A 4,50M DE ALTURA E MEDIDA PELA AREA REAL</t>
  </si>
  <si>
    <t>1:10,EM PAREDES DE 0,15M DE ESPESSURA,DE SUPERFICIE CORRIDA,</t>
  </si>
  <si>
    <t>1:10,EM PAREDES DE 0,15M DE ESPESSURA,COM VAOS OU ARESTAS,AT</t>
  </si>
  <si>
    <t>1:10,EM PAREDES DE 0,15M DE ESPESSURA,COM VAOS OU ARESTAS,DE</t>
  </si>
  <si>
    <t>1:10,EM PAREDES DE 0,20M DE ESPESSURA,DE SUPERFICIE CORRIDA,</t>
  </si>
  <si>
    <t>MASSA DE CIMENTO,CAL HIDRATADA ADITIVADA E AREIA NO TRACO 1:</t>
  </si>
  <si>
    <t>1:10,EM PAREDES DE 0,20M DE ESPESSURA,COM VAOS OU ARESTAS,AT</t>
  </si>
  <si>
    <t>1:10,EM PAREDES DE 0,20M DE ESPESSURA,COM VAOS OU ARESTAS,DE</t>
  </si>
  <si>
    <t>ALVENARIA PARA CAIXAS ENTERRADAS,ATE 0,80M DE PROFUNDIDADE,C</t>
  </si>
  <si>
    <t>OM BLOCOS DE CONCRETO DE 10X20X40CM,COM ARGAMASSA DE CIMENTO</t>
  </si>
  <si>
    <t xml:space="preserve"> E AREIA,NO TRACO 1:4 E CONCRETO 20MPA,PARA PREENCHIMENTO DO</t>
  </si>
  <si>
    <t>S FUROS DOS MESMOS,EM PAREDES DE MEIA VEZ(0,10M)</t>
  </si>
  <si>
    <t>ALVENARIA PARA CAIXAS ENTERRADAS,ATE 1,60M DE PROFUNDIDADE,C</t>
  </si>
  <si>
    <t>OM BLOCOS DE CONCRETO DE 20X20X40CM,COM ARGAMASSA DE CIMENTO</t>
  </si>
  <si>
    <t>E AREIA,NO TRACO 1:4 E CONCRETO 20MPA,PARA PREENCHIMENTO DOS</t>
  </si>
  <si>
    <t xml:space="preserve"> FUROS DOS MESMOS,EM PAREDES DE UMA VEZ(0,20M)</t>
  </si>
  <si>
    <t>ALVENARIA PARA CAIXAS ENTERRADAS,ATE 3,00M DE PROFUNDIDADE,C</t>
  </si>
  <si>
    <t>ALVENARIA DE BLOCOS DE CONCRETO ESTRUTURAL 15X20X40CM,ASSENT</t>
  </si>
  <si>
    <t>ES COM ARGAMASSA DE CIMENTO E AREIA,NO TRACO 1:8,EM PAREDES</t>
  </si>
  <si>
    <t>DE 0,15M DE ESPESSURA,DE SUPERFICIE CORRIDA ATE 3,00M DE ALT</t>
  </si>
  <si>
    <t>DE 0,15M DE ESPESSURA,COM VAOS OU ARESTAS,ATE 3,00M DE ALTUR</t>
  </si>
  <si>
    <t>DE 0,15M DE ESPESSURA,DE SUPERFICIE CORRIDA,DE 3,00M ATE 4,5</t>
  </si>
  <si>
    <t>DE 0,15M DE ESPESSURA,COM VAOS OU ARESTAS,DE 3,00M A 4,50M D</t>
  </si>
  <si>
    <t>ES COM ARGAMASSA DE CIMENTO,CAL HIDRATADA ADITIVADA E AREIA,</t>
  </si>
  <si>
    <t>NO TRACO 1:1:8,EM PAREDES DE 15CM DE ESPESSURA,DE SUPERFICIE</t>
  </si>
  <si>
    <t xml:space="preserve"> CORRIDA ATE 3,00M DE ALTURA E MEDIDA PELA AREA REAL</t>
  </si>
  <si>
    <t>NO TRACO 1:1:8,EM PAREDES DE 15CM DE ESPESSURA,COM VAOS OU A</t>
  </si>
  <si>
    <t>RESTAS,ATE 3,00 DE ALTURA E MEDIDA PELA AREA REAL</t>
  </si>
  <si>
    <t xml:space="preserve"> CORRIDA DE 3,00M A 4,50M DE ALTURA E MEDIDA PELA AREA REAL</t>
  </si>
  <si>
    <t>RESTAS,DE 3,00M A 4,50M DE ALTURA E MEDIDA PELA AREA REAL</t>
  </si>
  <si>
    <t>PAREDE DE BLOCOS CERAMICOS VAZADOS(COBOGO),DE 10X10X10CM,ASS</t>
  </si>
  <si>
    <t>ENTES COM ARGAMASSA DE CIMENTO E AREIA,NO TRACO 1:4,LEVANDO</t>
  </si>
  <si>
    <t>UM VERGALHAO DE 4,2MM EM CADA JUNTA HORIZONTAL,PRESO NAS EXT</t>
  </si>
  <si>
    <t>REMIDADES A ESTRUTURA OU ALVENARIA EXISTENTE</t>
  </si>
  <si>
    <t>PAREDE DE BLOCOS VAZADOS(COBOGO),DE CIMENTO E AREIA,COM PESO</t>
  </si>
  <si>
    <t xml:space="preserve"> DE 4,6KG,29X29X6CM,ASSENTES COMO EM 12.006.0010</t>
  </si>
  <si>
    <t xml:space="preserve"> DE 9,6KG,39X39X7CM,ASSENTES COMO EM 12.006.0010</t>
  </si>
  <si>
    <t xml:space="preserve"> DE 4KG,29X29X10CM,ASSENTES COMO EM 12.006.0010</t>
  </si>
  <si>
    <t xml:space="preserve"> DE 6,2KG,39X21,5X15CM,ASSENTES COMO EM 12.006.0010</t>
  </si>
  <si>
    <t xml:space="preserve"> DE 2,9KG,40X10X10CM,ASSENTES COMO EM 12.006.0010</t>
  </si>
  <si>
    <t xml:space="preserve"> DE 11,2KG,33X33X10CM,ASSENTES COMO EM 12.006.0010</t>
  </si>
  <si>
    <t>PAREDE DE BLOCOS VAZADOS(COBOGO),EM PLACAS DE CONCRETO,MEDIN</t>
  </si>
  <si>
    <t>DO APROXIMADAMENTE 50X50X5CM,FUROS QUADRADOS,ASSENTES COMO 1</t>
  </si>
  <si>
    <t>2.006.0010</t>
  </si>
  <si>
    <t>DO APROXIMADAMENTE 39X50X8CM,EM VENEZIANA,ASSENTES COMO 12.0</t>
  </si>
  <si>
    <t>06.0010</t>
  </si>
  <si>
    <t>PAREDE DE BLOCOS DE VIDRO NACIONAL,TIPO VENEZIANA,MEDINDO 20</t>
  </si>
  <si>
    <t>X10X8CM,COM ARGAMASSA DE CIMENTO,CAL E AREIA FINA,NO TRACO 1</t>
  </si>
  <si>
    <t>PAREDE DE BLOCOS DE VIDRO NACIONAL,TIPO VENEZIANA MEDINDO 20</t>
  </si>
  <si>
    <t>X10X10CM,COM ARGAMASSA DE CIMENTO,CAL E AREIA FINA,NO TRACO</t>
  </si>
  <si>
    <t>1:3:5</t>
  </si>
  <si>
    <t>X20X6CM,COM ARGAMASSA DE CIMENTO,CAL E AREIA FINA,NO TRACO 1</t>
  </si>
  <si>
    <t>PAREDE DE BLOCOS DE VIDRO NACIONAL CANELADO 20X20X10CM,COM A</t>
  </si>
  <si>
    <t>ALVENARIA DE BLOCOS DE CONCRETO CELULAR,MEDINDO 10X30X60CM,A</t>
  </si>
  <si>
    <t>SSENTES COM ARGAMASSA DE CIMENTO,CAL HIDRATADA E AREIA,NO TR</t>
  </si>
  <si>
    <t>ACO 1:2:9,EM PAREDES DE 10CM DE ESPESSURA E MEDIDA PELA AREA</t>
  </si>
  <si>
    <t>ALVENARIA DE BLOCOS DE CONCRETO CELULAR,MEDINDO 20X30X60CM,A</t>
  </si>
  <si>
    <t>ACO 1:2:9,EM PAREDES DE 20CM DE ESPESSURA E MEDIDA PELA AREA</t>
  </si>
  <si>
    <t>ALVENARIA DE BLOCOS DE CONCRETO CELULAR,MEDINDO 15X30X60CM,A</t>
  </si>
  <si>
    <t>ACO 1:2:9,EM PAREDES DE 15CM DE ESPESSURA E MEDIDA PELA AREA</t>
  </si>
  <si>
    <t>ALVENARIA EM TIJOLO MACICO ECOLOGICO(SOLO-CIMENTO)MEDINDO 15</t>
  </si>
  <si>
    <t>X30X7,5CM,EM PAREDES DE 15CM DE ESPESSURA,ESTRUTURADA COM BA</t>
  </si>
  <si>
    <t>RRAS DE ACO CA-50,COLA, REJUNTE E GROUT NO ENTORNO DOS VAOS,</t>
  </si>
  <si>
    <t>VERGAS,BLOCOS E CALHAS,EXCLUSIVE CINTA DE AMARRACAO E ALICER</t>
  </si>
  <si>
    <t>CE</t>
  </si>
  <si>
    <t>ALVENARIA EM TIJOLO MACICO ECOLOGICO(SOLO-CIMENTO)MEDINDO 12</t>
  </si>
  <si>
    <t>,5X25X6,25CM,EM PAREDES DE 12,5CM DE ESPESSURA, ESTRUTURADA</t>
  </si>
  <si>
    <t>COM BARRAS DE ACO CA-50,COLA,REJUNTE E GROUT NO ENTORNO DOS</t>
  </si>
  <si>
    <t>VAOS,VERGAS,BLOCOS E CALHAS,EXCLUSIVE CINTA DE AMARRACAO E A</t>
  </si>
  <si>
    <t>LICERCE</t>
  </si>
  <si>
    <t>PAREDE DIVISORIA EM PAINEL CEGO DE CHAPA DE FIBRA DE MADEIRA</t>
  </si>
  <si>
    <t xml:space="preserve"> DE DENSIDADE MEDIA,TIPO MDF 15MM DE ESPESSURA,ARMADA SOBRE</t>
  </si>
  <si>
    <t>TARUGAMENTO DE SARRAFO,INCLUSIVE MATA-JUNTAS,MEDIDA PELA ARE</t>
  </si>
  <si>
    <t>A REAL,FAZENDO AS PORTAS PARTE DO CONJUNTO,EXCLUSIVE SUAS</t>
  </si>
  <si>
    <t>FERRAGENS E PINTURA</t>
  </si>
  <si>
    <t>PAREDE DIVISORIA EM PAINEL CEGO,DE CHAPA DE FIBRA DE MADEIRA</t>
  </si>
  <si>
    <t>(NA PARTE INFERIOR) DE DENSIDADE MEDIA,TIPO MDF,DE 15MM DE E</t>
  </si>
  <si>
    <t>SPESSURA E VIDRO DE 4MM (INCLUSIVE ESTE) NA PARTE SUPERIOR</t>
  </si>
  <si>
    <t>PAREDE DIVISORIA EM MODULOS TIPO FOLHA DE PORTA DE COMPENSAD</t>
  </si>
  <si>
    <t>O,FOLHEADO NAS 2 FACES,DE 60,70 OU 80X210CM,ESPESSURA DE 35M</t>
  </si>
  <si>
    <t>M,MONTANTES EM ACO NAVAL,INCLUSIVE PORTAS,EXCLUSIVE FERRAGEN</t>
  </si>
  <si>
    <t>S E PINTURA.FORNECIMENTO E COLOCACAO</t>
  </si>
  <si>
    <t>PAREDE DIVISORIA COM 35MM DE ESPESSURA,CONSTITUIDA DE PAINEL</t>
  </si>
  <si>
    <t xml:space="preserve"> CEGO DE CHAPA DE FIBRA DE MADEIRA PRENSADA,REVESTIDA EM LAM</t>
  </si>
  <si>
    <t>INADO MELAMINICO,COM MIOLO EM COLMEIA,ESTRUTURADO COM MONTAN</t>
  </si>
  <si>
    <t>TES DE PERFIL ALUMINIO ANODIZADO NATURAL,EM "L","T",OU "X",</t>
  </si>
  <si>
    <t>FAZENDO AS PORTAS PARTE DO CONJUNTO,EXCLUSIVE SUAS FERRAGENS</t>
  </si>
  <si>
    <t>TES DE PERFIL DE ACO NA COR PRETA,EM "L","T",OU "X",FAZENDO</t>
  </si>
  <si>
    <t>AS PORTAS PARTE DO CONJUNTO,EXCLUSIVE SUAS FERRAGENS</t>
  </si>
  <si>
    <t>INADO MELAMINICO,COM MIOLO EM LA DE VIDRO,ESTRUTURADO COM MO</t>
  </si>
  <si>
    <t>NTANTES DE PERFIL DE ALUMINIO ANODIZADO NATURAL,EM "L","T",</t>
  </si>
  <si>
    <t>OU "X",FAZENDO AS PORTAS PARTE DO CONJUNTO,EXCLUSIVE SUAS FE</t>
  </si>
  <si>
    <t>RRAGENS</t>
  </si>
  <si>
    <t>INADO MELAMINICO,COM MIOLO DE LA DE VIDRO,ESTRUTURADO COM MO</t>
  </si>
  <si>
    <t>NTANTES DE PERFIL DE ACO NA COR PRETA,EM "L","T",OU "X",FAZE</t>
  </si>
  <si>
    <t>NDO AS PORTAS PARTE DO CONJUNTO,EXCLUSIVE SUAS FERRAGENS</t>
  </si>
  <si>
    <t xml:space="preserve"> CEGO DE CHAPA DE FIBRA DE MADEIRA PRENSADA,REVESTIDA EM CHA</t>
  </si>
  <si>
    <t>PA LAMINADA (COMPOSTA DE CELULOSE COM RESINA,PRENSADA EM AUT</t>
  </si>
  <si>
    <t>OCLAVE),COM MIOLO EM COLMEIA,ESTRUTURADO COM MONTANTES DE PE</t>
  </si>
  <si>
    <t>RFIL DE ALUMINIO ANODIZADO NATURAL,EM "L","T",OU "X",FAZENDO</t>
  </si>
  <si>
    <t xml:space="preserve"> AS PORTAS PARTE DO CONJUNTO,EXCLUSIVE SUAS FERRAGENS</t>
  </si>
  <si>
    <t>RFIL DE ACO NA COR PRETA,EM "L","T",OU "X",FAZENDO AS PORTAS</t>
  </si>
  <si>
    <t xml:space="preserve"> PARTE DO CONJUNTO,EXCLUSIVE SUAS FERRAGENS</t>
  </si>
  <si>
    <t>OCLAVE),MIOLO EM LA DE VIDRO,ESTRUTURADO COM MONTANTES DE PE</t>
  </si>
  <si>
    <t>RFIL DE ALUMINIO ANODIZADO NATURAL,EM "L","T" OU "X",FAZENDO</t>
  </si>
  <si>
    <t>PA LAMINADA(COMPOSTA DE CELULOSE COM RESINA,PRENSADA EM AUTO</t>
  </si>
  <si>
    <t>CLAVE),C/MIOLO EM LA DE VIDRO,ESTRUTURADO C/MONTANTES DE ACO</t>
  </si>
  <si>
    <t xml:space="preserve"> NA COR PRETA,EM "L","T" OU "X", FAZENDO AS PORTAS PARTE DO</t>
  </si>
  <si>
    <t>CONJUNTO,EXCLUSIVE SUAS FERRAGENS</t>
  </si>
  <si>
    <t xml:space="preserve"> E VIDRO NA PARTE SUPERIOR (EXCLUSIVE ESTE), SENDO O PAINEL</t>
  </si>
  <si>
    <t>DE CHAPA DE FIBRA DE MADEIRA PRENSADA,REVESTIDA EM LAMINADO</t>
  </si>
  <si>
    <t>MELAMINICO,COM MIOLO EM COLMEIA,ESTRUTURADO COM MONTANTES DE</t>
  </si>
  <si>
    <t>PERFIL DE ALUMINIO ANODIZADO NATURAL,EM "L","T" OU "X",FAZEN</t>
  </si>
  <si>
    <t>DO AS PORTAS PARTE DO CONJUNTO,EXCLUSIVE SUAS FERRAGENS</t>
  </si>
  <si>
    <t xml:space="preserve"> E VIDRO NA PARTE SUPERIOR(EXCLUSIVE ESTE),SENDO O PAINEL DE</t>
  </si>
  <si>
    <t xml:space="preserve"> CHAPA DE FIBRA DE MADEIRA PRENSADA,REVESTIDA EM LAMINADO ME</t>
  </si>
  <si>
    <t>LAMINICO,COM MIOLO EM COLMEIA,ESTRUTURADO COM MONTANTES DE A</t>
  </si>
  <si>
    <t>CO NA COR PRETA,EM "L","T",OU "X",FAZENDO AS PORTAS PARTE DO</t>
  </si>
  <si>
    <t xml:space="preserve"> CONJUNTO,EXCLUSIVE SUAS FERRAGENS</t>
  </si>
  <si>
    <t>LAMINICO,COM MIOLO EM LA DE VIDRO,ESTRUTURADO COM MONTANTES</t>
  </si>
  <si>
    <t>DE PERFIL DE ALUMINIO ANODIZADO NATURAL,EM "L","T",OU "X",FA</t>
  </si>
  <si>
    <t>ZENDO AS PORTAS PARTE DO CONJUNTO,EXCLUSIVE SUAS FERRAGENS</t>
  </si>
  <si>
    <t>DE ACO NA COR PRETA,EM "L","T",OU "X",FAZENDO AS PORTAS PART</t>
  </si>
  <si>
    <t>E DO CONJUNTO,EXCLUSIVE SUAS FERRAGENS</t>
  </si>
  <si>
    <t>PAREDE DIVISORIA COM 35MM DE ESPESSURA,CONSTITITUID.DE PAINE</t>
  </si>
  <si>
    <t>L VIDRO NA PARTE SUPERIOR(EXCL.ESTE),SENDO O PAINEL CHAPA FI</t>
  </si>
  <si>
    <t>BRA MADEIRA PRENSADA,REVESTIDA CHAPA LAMINADA(COMPOSTA DE CE</t>
  </si>
  <si>
    <t>LULOSE C/RESINA,PRENSADA AUTOCLAVE),C/MIOLO COLMEIA,ESTRUTUR</t>
  </si>
  <si>
    <t>ADO C/MONTANTES PERFIL ALUMINIO ANODIZADO NATURAL,EM "L","T"</t>
  </si>
  <si>
    <t xml:space="preserve"> OU "X",FAZENDO PORTAS PARTE CONJUNTO,EXCL.SUAS FERRAGENS</t>
  </si>
  <si>
    <t>PAREDE DIVISORIA COM 35MM ESPESSURA,CONSTITUIDA DE PAINEL E</t>
  </si>
  <si>
    <t>VIDRO NA PARTE SUPERIOR(EXCLUSIVE ESTE),SENDO O PAINEL CHAPA</t>
  </si>
  <si>
    <t xml:space="preserve"> FIBRA MADEIRA PRENSADA,REVESTIDA EM CHAPA LAMINADA(COMPOSTA</t>
  </si>
  <si>
    <t xml:space="preserve"> DE CELULOSE COM RESINA,PRENSADA EM AUTOCLAVE),COM MIOLO EM</t>
  </si>
  <si>
    <t>COLMEIA ESTRUTURADO C/MONTANTES ACO COR PRETA,EM "L","T" OU</t>
  </si>
  <si>
    <t>"X",FAZENDO AS PORTAS PARTE CONJUNTO,EXCL.SUAS FERRAGENS</t>
  </si>
  <si>
    <t>VIDRO NA PARTE SUPERIOR(EXCL.ESTE),SENDO PAINEL CHAPA FIBRA</t>
  </si>
  <si>
    <t>MADEIRA PRENSADA,REVESTIDA EM CHAPA LAMINADA(COMPOSTA DE CEL</t>
  </si>
  <si>
    <t>ULOSE C/RESINA,PRENSADA AUTOCLAVE),C/MIOLO EM LA VIDRO,ESTRU</t>
  </si>
  <si>
    <t>TURADO C/MONTANTES PERFIL ALUMINIO ANODIZADO NATURAL,EM "L",</t>
  </si>
  <si>
    <t>"T" OU "X",FAZENDO PORTAS PARTE CONJUNTO,EXCL.SUAS FERRAGENS</t>
  </si>
  <si>
    <t xml:space="preserve"> E VIDRO NA PARTE SUPERIOR(EXCL.ESTE),SENDO PAINEL DE CHAPA</t>
  </si>
  <si>
    <t>FIBRA MADEIRA PRENSADA,REVESTIDA EM CHAPA LAMINADA(COMPOSTA</t>
  </si>
  <si>
    <t>DE CELULOSE C/RESINA,PRENSADA AUTOCLAVE),C/MIOLO EM LA DE VI</t>
  </si>
  <si>
    <t>DRO,ESTRUTURADO C/MONTANTES ACO COR PRETA,EM "L","T" OU "X",</t>
  </si>
  <si>
    <t xml:space="preserve"> CEGO ATE ALTURA DE 1,10M E ACIMA DE 2,10M,COM VIDRO ENTRE 1</t>
  </si>
  <si>
    <t>,10 E 2,10M(EXCLUSIVE ESTE),REVESTIDA EM LAMINADO MELAMINICO</t>
  </si>
  <si>
    <t>,COM MIOLO EM COLMEIA,ESTRUTURADO COM MONTANTES DE PERFIL DE</t>
  </si>
  <si>
    <t xml:space="preserve"> ALUMINIO ANODIZADO NATURAL,EM "L","T" OU "X",FAZENDO AS POR</t>
  </si>
  <si>
    <t>TAS PARTE DO CONJUNTO,EXCLUSIVE SUAS FERRAGENS</t>
  </si>
  <si>
    <t>,COM MIOLO EM COLMEIA,ESTRUTURADO COM MONTANTES DE ACO NA CO</t>
  </si>
  <si>
    <t>R PRETA,EM "L","T" OU "X",FAZENDO AS PORTAS PARTE DO CONJUNT</t>
  </si>
  <si>
    <t>O,EXCLUSIVE SUAS FERRAGENS</t>
  </si>
  <si>
    <t xml:space="preserve"> COM MIOLO EM LA DE VIDRO,ESTRUTURADO COM MONTANTES DE PERFI</t>
  </si>
  <si>
    <t>L DE ALUMINIO ANODIZADO NATURAL,EM "L","T" OU "X",FAZENDO AS</t>
  </si>
  <si>
    <t xml:space="preserve"> PORTAS PARTE DO CONJUNTO,EXCLUSIVE FERRAGENS</t>
  </si>
  <si>
    <t xml:space="preserve"> COM MIOLO EM LA DE VIDRO,ESTRUTURADO COM MONTANTES DE ACO N</t>
  </si>
  <si>
    <t>A COR PRETA,EM "L","T",OU "X",FAZENDO AS PORTAS PARTE DO CON</t>
  </si>
  <si>
    <t>JUNTO,EXCLUSIVE SUAS FERRAGENS</t>
  </si>
  <si>
    <t>PAREDE DIVISORIA COM 35MM ESPESSURA,CONSTITUIDA DE PAINEL CE</t>
  </si>
  <si>
    <t>GO ATE ALTUTA DE 1,10M E ACIMA DE 2,10M,VIDRO ENTRE 1,10 E 2</t>
  </si>
  <si>
    <t>,10M(EXCL.ESTE),REVEST.EM CHAPA LAMINADA(COMPOSTA DE CELULOS</t>
  </si>
  <si>
    <t>E C/RESINA PRENSADA EM AUTOCLAVE),MIOLO EM COLMEIA,ESTRUTURA</t>
  </si>
  <si>
    <t>DO C/MONTANTES PERFIL ALUMINIO ANODIZADO NATURAL,EM "L","T"</t>
  </si>
  <si>
    <t>OU X",FAZENDO AS PORTAS PARTE DO CONJ.,EXCL.SUAS FERRAGENS</t>
  </si>
  <si>
    <t>GO ATE ALTURA DE 1,10M E ACIMA DE 2,10M VIDRO ENTRE 1,10 E 2</t>
  </si>
  <si>
    <t>DO C/MONTANTES DE ACO NA COR PRETA,EM "L","T" OU "X",FAZENDO</t>
  </si>
  <si>
    <t>GO ATE ALTURA DE 1,10M E ACIMA DE 2,10M,VIDRO ENTRE 1,10 E 2</t>
  </si>
  <si>
    <t>E C/RESINA PRENSADA EM AUTOCLAVE),MIOLO EM LA DE VIDRO,ESTRU</t>
  </si>
  <si>
    <t>T.C/MONTANTES PERFIL ALUMINIO ANODIZADO NATURAL,EM "L","T" O</t>
  </si>
  <si>
    <t>U "X",FAZENDO AS PORTAS PARTE DO CONJ.,EXCL.SUAS FERRAGENS</t>
  </si>
  <si>
    <t>T.C/MONTANTES DE ACO NA COR PRETA,EM "L","T" OU "X",FAZENDO</t>
  </si>
  <si>
    <t>PAREDE DRYWALL C/ESP.73MM,ESTRUT.C/MONTANTES SIMPLES AUTOPOR</t>
  </si>
  <si>
    <t>TANTES 48MM,FIXADOS A GUIAS HORIZONTAIS 48MM,AMBOS ACO GALV.</t>
  </si>
  <si>
    <t>C/ESP.0,5MM,C/DUAS CHAPAS GESSO ACARTONADO STANDARD,ESP.12,5</t>
  </si>
  <si>
    <t>MM,LARG.1200MM,FIXADA AOS MONTANTES POR MEIO DE PARAFUSOS,C/</t>
  </si>
  <si>
    <t>TRATAMENTO JUNTAS C/MASSA E FITA P/UNIF.DA SUPERF.DAS CHAPAS</t>
  </si>
  <si>
    <t xml:space="preserve"> DE GESSO ACARTONADO,APLIC.EM AREAS SECAS.FORN.E COLOCACAO</t>
  </si>
  <si>
    <t>PAREDE DRYWALL C/ESP.73MM,ESTRUT.C/MONT.SIMPL.AUTOPORT.48MM,</t>
  </si>
  <si>
    <t>FIXADOS A GUIAS HORIZ.48MM,AMBOS ACO GALV.ESP.0,5MM,C/DUAS C</t>
  </si>
  <si>
    <t>HAPAS GESSO ACART.STANDARD,C/ADICAO LA MINERAL,ESP.12,5MM,LA</t>
  </si>
  <si>
    <t>RG.1200MM,FIX.MONTANT.POR MEIO DE PARAFUSOS,C/TRATAMENTO JUN</t>
  </si>
  <si>
    <t>TAS C/MASSA E FITA P/UNIF.DA SUPERF.DAS CHAPAS DE GESSO ACAR</t>
  </si>
  <si>
    <t>TONADO,APLIC.EM AREAS SECAS.FORNECIMENTO E COLOCACAO</t>
  </si>
  <si>
    <t>PAREDE DRYWALL,C/ESP.95MM,ESTRUT.C/MONTANTES SIMPLES AUTOPOR</t>
  </si>
  <si>
    <t>TANTES 70MM,FIXADOS A GUIAS HORIZONTAIS 70MM,AMBOS ACO GALV.</t>
  </si>
  <si>
    <t xml:space="preserve"> DE GESSO ACARTONADO,APLIC.EM AREAS SECAS.FORN. E COLOCACAO</t>
  </si>
  <si>
    <t>TANTES 70MM,FIX.A GUIAS HORIZONTAIS 70MM,AMBOS ACO GALV.ESP.</t>
  </si>
  <si>
    <t>0,5MM,C/DUAS CHAPAS GESSO ACARTONADO STANDARD,C/ADICAO DE LA</t>
  </si>
  <si>
    <t xml:space="preserve"> MINERAL,ESP.12,5MM,LARG.1200MM,FIX.MONTANT.POR MEIO DE PARA</t>
  </si>
  <si>
    <t>FUSOS,C/TRATAMENTO JUNTAS C/MASSA E FITA P/UNIF.SUPERF.DAS C</t>
  </si>
  <si>
    <t>HAPAS DE GESSO ACARTONADO,APLIC.AREAS SECAS.FORN.E COLOCACAO</t>
  </si>
  <si>
    <t>PAREDE DRYWALL C/ESP.120MM,ESTRUT.C/MONTANTES SIMPLES AUTOPO</t>
  </si>
  <si>
    <t>RTANTES 70MM,FIXADOS A GUIAS HORIZONTAIS 70MM,AMBOS ACO GALV</t>
  </si>
  <si>
    <t>.ESP.0,5MM,C/QUATRO CHAPAS GESSO ACARTONADO STANDARD,ESP.12,</t>
  </si>
  <si>
    <t>5MM,LARG.1200MM,FIXADA AOS MONTANTES POR MEIO DE PARAFUSOS,C</t>
  </si>
  <si>
    <t>/TRATAMENTO DE JUNTAS C/MASSA E FITA P/UNIF.DA SUPERF.DAS CH</t>
  </si>
  <si>
    <t>APAS GESSO ACARTONADO,APLIC.AREAS SECAS.FORN.E COLOCACAO</t>
  </si>
  <si>
    <t>PAREDE DRYWALL ESP.120MM,ESTRUT.MONTANTES SIMPLES AUTOPORTAN</t>
  </si>
  <si>
    <t>TES 70MM,GUIAS HORIZONTAIS 70MM,AMBOS ACO GALV.ESP.0,5MM,C/Q</t>
  </si>
  <si>
    <t>UATRO CHAPAS GESSO ACARTONADO STANDARD,ADICAO DE LA MINERAL,</t>
  </si>
  <si>
    <t>ESP.12,5MM,LARG.1200MM,FIXADA AOS MONTANTES MEIO DE PARAFUSO</t>
  </si>
  <si>
    <t>S C/TRATAMENTO JUNTAS C/MASSA E FITA P/UNIF.DA SUPERF.DAS CH</t>
  </si>
  <si>
    <t>APAS DE GESSO ACARTONADO,APLIC.AREAS SECAS.FORN.E COLOCACAO</t>
  </si>
  <si>
    <t>PAREDE DRYWALL ESP.140MM,ESTRUT.C/MONTANTES SIMPLES AUTOPORT</t>
  </si>
  <si>
    <t>ANTES 90MM,A GUIAS HORIZONTAIS 90MM,AMBOS ACO GALV.C/ESP.0,5</t>
  </si>
  <si>
    <t>MM,C/QUATRO CHAPAS DE GESSO ACARTONADO STANDARD,ESP.12,5MM,L</t>
  </si>
  <si>
    <t>ARG.1200MM,FIXADA AOS MONTANTES POR MEIO DE PARAFUSOS C/TRAT</t>
  </si>
  <si>
    <t>AMENTO JUNTAS C/MASSA E FITA P/UNIF.DA SUPERF.DAS CHAPAS DE</t>
  </si>
  <si>
    <t>GESSO ACARTONADO.APLIC.EM AREAS SECAS.FORN.E COLOCACAO</t>
  </si>
  <si>
    <t>PAREDE DRYWALL ESP.140MM,ESTRUT.MONTANTES SIMPLES AUTOPORTAN</t>
  </si>
  <si>
    <t>TES 90MM,A GUIAS HORIZONTAIS 90MM,AMBOS ACO GALV.ESP.0,5MM,C</t>
  </si>
  <si>
    <t>/QUATRO CHAPAS GESSO ACARTONADO STANDARD,ADICAO LA MINERAL,E</t>
  </si>
  <si>
    <t>SP.12,5MM,LARG.1200MM,FIX.AOS MONTANTES P/MEIO DE PARAFUSOS,</t>
  </si>
  <si>
    <t>C/TRATAMENTO DE JUNTAS C/MASSA E FITA P/UNIF.DA SUPERF.DAS C</t>
  </si>
  <si>
    <t>HAPAS DE GESSO ACARTONADO.APLIC.EM AREAS SECAS.FORN.E COLOC.</t>
  </si>
  <si>
    <t>PAREDE DRYWALL ESP.73MM,ESTRUT.MONTANTES SIMPL.AUTOPORTANTES</t>
  </si>
  <si>
    <t xml:space="preserve"> 48MM,ESPACADOS ENTRE SI A CADA 400MM,FIX.A GUIAS HORIZONTAI</t>
  </si>
  <si>
    <t>S 48MM,AMBOS ACO GALV.ESP.0,5MM,C/1 CHAPA GESSO ACARTONADO S</t>
  </si>
  <si>
    <t>TANDARD E UMA RU(RESIST.A UMIDADE),ESP.12,5MM,LARG.1200MM,C/</t>
  </si>
  <si>
    <t xml:space="preserve"> DE GESSO ACARTONADO.APLICAC.AREA SECA E UMIDA.FORN.COLOC.</t>
  </si>
  <si>
    <t>PAREDE DRYWALL ESP.73MM,C/MONTANTES AUTOPORTANTES 48MM,ESPAC</t>
  </si>
  <si>
    <t>ADOS ENTRE SI A CADA 400MM,GUIAS HORIZONTAIS 48MM,AMBOS ACO</t>
  </si>
  <si>
    <t>GALV.ESP.0,5MM,C/1 CHAPA GESSO ACARTONADO STANDARD E UMA RU(</t>
  </si>
  <si>
    <t>RESIST.UMIDADE),ADICAO LA MINERAL,ESP.12,5MM,LARG.1200MM,TRA</t>
  </si>
  <si>
    <t>TAMENTO JUNTAS C/MASSA E FITA P/UNIF.DA SUPERF.DAS CHAPAS DE</t>
  </si>
  <si>
    <t xml:space="preserve"> GESSO ACARTONADO.APLIC.EM AREA SECA E UMIDA.FORN.E COLOC.</t>
  </si>
  <si>
    <t>PAREDE DRYWALL ESP.78MM,ESTRUT.MONTANTES AUTOPORTANTES 48MM,</t>
  </si>
  <si>
    <t>ESPACADAS ENTRE SI A CADA 400MM,GUIAS HORIZONTAIS 48MM,AMBOS</t>
  </si>
  <si>
    <t xml:space="preserve"> ACO GALV.ESP.0,5MM,C/DUAS CHAPAS GESSO ACARTONADO,RU(RESIST</t>
  </si>
  <si>
    <t>ENTE A UMIDADE),ESP.15MM,LARG.1200MM,C/TRATAMENTO DE JUNTAS</t>
  </si>
  <si>
    <t>C/MASSA E FITA P/UNIF.DA SUPERF.DAS CHAPAS DE GESSO ACARTONA</t>
  </si>
  <si>
    <t>DO.APLICACAO EM AREA SECA E UMIDA.FORNECIMENTO E COLOCACAO</t>
  </si>
  <si>
    <t>ESPACADOS ENTRE SI A CADA 400MM,GUIAS HORIZONTAIS 48MM,AMBOS</t>
  </si>
  <si>
    <t>ENTE UMIDADE),ADICAO DE LA MINERAL,ESP.15MM,LARG.1200MM,C/TR</t>
  </si>
  <si>
    <t>ATAMENTO JUNTAS C/MASSA E FITA P/UNIF.DA SUPERF.DAS CHAPAS D</t>
  </si>
  <si>
    <t>E GESSO ACARTONADO.APLIC.EM AREA SECA E UMIDA.FORN.E COLOC.</t>
  </si>
  <si>
    <t xml:space="preserve"> ACO GALV.ESP.0,5MM,C/UMA CHAPA GESSO ACARTONADO,STANDARD E</t>
  </si>
  <si>
    <t>OUTRA RF(RESISTENTE AO FOGO),ESP.15MM,LARG.1200MM,C/TRATAMEN</t>
  </si>
  <si>
    <t>TO DE JUNTAS C/MASSA E FITA P/UNIF.DA SUPERF.DAS CHAPAS DE G</t>
  </si>
  <si>
    <t>ESSO ACARTONADO.APLIC.EM AREA SECA E UMIDA.FORN.E COLOCACAO</t>
  </si>
  <si>
    <t>OUTRA RF(RESISTENTE FOGO),ADICAO LA MINERAL,ESP.15MM,LARG.12</t>
  </si>
  <si>
    <t>00MM,TRATAMENTO JUNTAS C/MASSA E FITA P/UNIF.DA SUPERF.DAS C</t>
  </si>
  <si>
    <t>HAPAS DE GESSO ACARTONADO.APLIC.AREA SECA E UMIDA.FORN.COL.</t>
  </si>
  <si>
    <t xml:space="preserve"> ACO GALV.ESP.0,5MM,C/DUAS CHAPAS GESSO ACARTONADO,RF(RESIST</t>
  </si>
  <si>
    <t>ENTE AO FOGO),ESP.15MM,LARG.1200MM,C/TRATAMENTO DE JUNTAS C/</t>
  </si>
  <si>
    <t>MASSA E FITA P/UNIF.DA SUPERF.DAS CHAPAS DE GESSO ACARTONADO</t>
  </si>
  <si>
    <t>.APLICACAO EM AREA SECA E UMIDA.FORNECIMENTO E COLOCACAO</t>
  </si>
  <si>
    <t>ENTE AO FOGO),ADICAO LA MINERAL,ESP.15MM,LARG.1200MM,C/TRATA</t>
  </si>
  <si>
    <t>MENTO DE JUNTAS C/MASSA E FITA P/UNIF.DA SUPERF.DAS CHAPAS D</t>
  </si>
  <si>
    <t>PAREDE DIVISORIA P/SANITARIOS E BANHEIROS,DE MARMORITE CINZA</t>
  </si>
  <si>
    <t xml:space="preserve"> CLARO,GRANA BRANCA,3,5CM ESPESSURA,CHUMBADA NO PISO E PARED</t>
  </si>
  <si>
    <t>E,INCL.FUNDICAO,POLIMENTO MANUAL E COLOCACAO,ESPELHO C/5CM E</t>
  </si>
  <si>
    <t>SPESSURA,CHUMBADO NO PISO E FIXADO NA DIVISORIA EM 3 PONTOS</t>
  </si>
  <si>
    <t>NA SUA ALTURA,POR ESTRIBOS PREVIAMENTE DEIXADOS NA FUNDICAO</t>
  </si>
  <si>
    <t>DA PLACA,CONF.PROJ.Nº6000/EMOP,EXCL.PORTAS E SUAS FERRAGENS</t>
  </si>
  <si>
    <t>PAREDE DIVISORIA PARA SANITARIOS EM PLACA DE MARMORE BRANCO</t>
  </si>
  <si>
    <t>NO PISO E NA PAREDE,EXCLUSIVE FORNECIMENTO DAS FERRAGENS DE</t>
  </si>
  <si>
    <t>FIXACAO DO MARMORE,PORTAS E SUAS FERRAGENS(VIDE ITENS 14.007</t>
  </si>
  <si>
    <t>.0085 E 14.007.0200).FORNECIMENTO E COLOCACAO</t>
  </si>
  <si>
    <t>PAREDE DIVISORIA PARA SANITARIOS E BANHEIROS DE PLACA DE CON</t>
  </si>
  <si>
    <t>CRETO ARMADO FCK=15MPA,COM 3,5CM DE ESPESSURA,CHUMBADAS NO P</t>
  </si>
  <si>
    <t>ISO E NA PAREDE,ESPELHO COM 5CM DE ESPESSURA,CHUMBADO NO PIS</t>
  </si>
  <si>
    <t>O E FIXADO NA DIVISORIA EM 3 PONTOS NA SUA ALTURA,POR ESTRIB</t>
  </si>
  <si>
    <t>OS PREVIAMENTE DEIXADOS NA FUNDICAO DA PLACA,CONFORME PROJET</t>
  </si>
  <si>
    <t>O Nº6001/EMOP,EXCLUSIVE REVESTIMENTO,PORTAS E SUAS FERRAGENS</t>
  </si>
  <si>
    <t>PAREDE DIVISORIA PARA SANITARIO EM GRANITO AMARELO ICARAI,CO</t>
  </si>
  <si>
    <t>REDE,EXCLUSIVE FERRAGENS PARA FIXACAO.FORNECIMENTO E COLOCAC</t>
  </si>
  <si>
    <t>PAREDE DIVISORIA PARA SANITARIO EM GRANITO CINZA CORUMBA,COM</t>
  </si>
  <si>
    <t>DE,EXCLUSIVE FERRAGENS PARA FIXACAO.FORNECIMENTO E COLOCACAO</t>
  </si>
  <si>
    <t>PAREDE DIVISORIA PARA SANITARIO EM GRANITO AMARELO ARABESCO,</t>
  </si>
  <si>
    <t>AREDE,EXCLUSIVE FERRAGENS PARA FIXACAO.FORNECIMENTO E COLOCA</t>
  </si>
  <si>
    <t>PAREDE DIVISORIA PARA SANITARIO EM PLACA DE ARDOSIA CINZA,CO</t>
  </si>
  <si>
    <t>PAREDE DIVISORIA PARA SANITARIO EM GRANITO BRANCO ITAUNAS,CO</t>
  </si>
  <si>
    <t>RGAMASSA PROJETADA CIMENTO,AREIA E ADITIVOS,TRACO 1:4,C/3CM</t>
  </si>
  <si>
    <t>ARGAMASSA CADA LADO,SARRAFIADO,ATE 3 METROS,MEDIDA PELA AREA</t>
  </si>
  <si>
    <t xml:space="preserve"> REAL E COM PESO ACABADO DE 130KG/M2.FORNECIMENTO E ASSENT.</t>
  </si>
  <si>
    <t>PAREDE DE ACABAMENTO PARA CABINES E PALCOS,CONSTRUIDO COM PA</t>
  </si>
  <si>
    <t>NO DE POLIPROPILENO,GRAMATURA 60,COM LARGURA DE 1,40M,EM COR</t>
  </si>
  <si>
    <t>,ESTRUTURADO COM MADEIRA SERRADA DE(2X5)CM.FORNECIMENTO E CO</t>
  </si>
  <si>
    <t>PAINEL DIVISORIO DE CONCRETO LEVE COM EPS,PARA VEDACAO,MEDID</t>
  </si>
  <si>
    <t>AS APROXIMADAS DE 2,40X0,60X0,10M.FORNECIMENTO E COLOCACAO</t>
  </si>
  <si>
    <t>ALVENARIA ESTRUTURAL DE TIJOLOS CERAMICOS 14X19X29CM,APARENT</t>
  </si>
  <si>
    <t>ES,ESPESSURA 14CM,COM QUALIDADE E RESISTENCIA A COMPRESSAO C</t>
  </si>
  <si>
    <t>ONFORME NORMAS DA ABNT,ASSENTES COM ARGAMASSA DE CIMENTO E A</t>
  </si>
  <si>
    <t>REIA,NO TRACO 1:3,SUPERFICIES COM VAOS E ARESTAS,CONFORME PR</t>
  </si>
  <si>
    <t>OJETO CEHAB</t>
  </si>
  <si>
    <t>ALVENARIA ESTRUTURAL DE TIJOLOS CERAMICOS "U" 14X19X29CM,APA</t>
  </si>
  <si>
    <t>RENTES,ESPESSURA 14CM,COM QUALIDADE E RESISTENCIA A COMPRESS</t>
  </si>
  <si>
    <t>AO CONFORME NORMAS DA ABNT,ASSENTES COM ARGAMASSA DE CIMENTO</t>
  </si>
  <si>
    <t xml:space="preserve"> E AREIA,NO TRACO 1:3,PARA EXECUCAO DE VERGAS E CINTAS DE AM</t>
  </si>
  <si>
    <t>ARRACAO,EXCLUSIVE CONCRETAGEM,CONFORME PROJETO CEHAB</t>
  </si>
  <si>
    <t>ALVENARIA ESTRUTURAL DE TIJOLOS CERAMICOS "L" 14X19X29CM,APA</t>
  </si>
  <si>
    <t xml:space="preserve"> E AREIA,NO TRACO 1:3,PARA EXECUCAO DE CINTAS PARA APOIO DE</t>
  </si>
  <si>
    <t>LAJE PRE-MOLDADA,INCLUSIVE CORTES DOS BLOCOS,CONFORME PROJET</t>
  </si>
  <si>
    <t>O CEHAB</t>
  </si>
  <si>
    <t>REVESTIMENTO DE VIGAS DE CONCRETO COM PLACAS DE TIJOLOS CERA</t>
  </si>
  <si>
    <t>MICOS 14X19X29CM,APARENTES,COM QUALIDADE E RESISTENCIA A COM</t>
  </si>
  <si>
    <t>PRESSAO CONFORME NORMAS DA ABNT,ASSENTES COM ARGAMASSA DE CI</t>
  </si>
  <si>
    <t>MENTO E AREIA,NO TRACO 1:3,INCLUSIVE CORTES DOS BLOCOS,CONFO</t>
  </si>
  <si>
    <t>RME PROJETO CEHAB</t>
  </si>
  <si>
    <t>REIA,NO TRACO 1:3,PARA EXECUCAO DE EMPENAS DE COBERTURA,INCL</t>
  </si>
  <si>
    <t>USIVE CORTES DOS BLOCOS,CONFORME PROJETO CEHAB</t>
  </si>
  <si>
    <t>CHAPISCO EM SUPERFICIE DE CONCRETO OU ALVENARIA,COM ARGAMASS</t>
  </si>
  <si>
    <t>REVESTIMENTO CHAPISCADO DE SUPERFICIE DE CONCRETO OU ALVENAR</t>
  </si>
  <si>
    <t>IA,USANDO MAQUINA MANUAL,COM ARGAMASSA DE CIMENTO E AREIA,NO</t>
  </si>
  <si>
    <t>TRACO 1:6</t>
  </si>
  <si>
    <t>REVESTIMENTO CHAPISCADO DE CIMENTO E AREIA,NO TRACO 1:3,PENE</t>
  </si>
  <si>
    <t>IRADO,ESPESSURA DE 9MM,APLICADO SOBRE EMBOCO EXISTENTE</t>
  </si>
  <si>
    <t>EMBOCO COM ARGAMASSA DE CIMENTO E AREIA,NO TRACO 1:1,5 COM 1</t>
  </si>
  <si>
    <t>,5CM DE ESPESSURA,INCLUSIVE CHAPISCO DE CIMENTO E AREIA,NO T</t>
  </si>
  <si>
    <t>RACO 1:3</t>
  </si>
  <si>
    <t>EMBOCO COM ARGAMASSA DE CIMENTO E AREIA,NO TRACO 1:2 COM 1,5</t>
  </si>
  <si>
    <t>CM DE ESPESSURA,INCLUSIVE CHAPISCO DE CIMENTO E AREIA,NO TRA</t>
  </si>
  <si>
    <t>CO 1:3</t>
  </si>
  <si>
    <t>EMBOCO COM ARGAMASSA DE CIMENTO E AREIA,NO TRACO 1:3 COM 1,5</t>
  </si>
  <si>
    <t>EMBOCO COM ARGAMASSA DE CIMENTO E AREIA,NO TRACO 1:3 COM 2CM</t>
  </si>
  <si>
    <t xml:space="preserve"> DE ESPESSURA,INCLUSIVE CHAPISCO DE CIMENTO E AREIA,NO TRACO</t>
  </si>
  <si>
    <t xml:space="preserve"> 1:3</t>
  </si>
  <si>
    <t>EMBOCO COM ARGAMASSA DE CIMENTO E AREIA,NO TRACO 1:4 COM 1,5</t>
  </si>
  <si>
    <t>EMBOCO COM ARGAMASSA DE CIMENTO E AREIA, NO TRACO 1:3, COM</t>
  </si>
  <si>
    <t>2,5CM DE ESPESSURA,COM CORANTE,APLICADO SOBRE CHAPISCO,EXCLU</t>
  </si>
  <si>
    <t>SIVE ESTE</t>
  </si>
  <si>
    <t>EMBOCO INTERNO COM ARGAMASSA DE CIMENTO,CAL HIDRATADA ADITIV</t>
  </si>
  <si>
    <t>ADA E AREIA,NO TRACO 1:1:8,COM ESPESSURA DE 1,5CM,INCLUSIVE</t>
  </si>
  <si>
    <t>CHAPISCO DE CIMENTO E AREIA,NO TRACO 1:3</t>
  </si>
  <si>
    <t>ADA E AREIA,NO TRACO 1:1:8,COM ESPESSURA DE 1,5CM,EXCLUSIVE</t>
  </si>
  <si>
    <t>CHAPISCO</t>
  </si>
  <si>
    <t>ADA E AREIA,NO TRACO 1:1:8,COM ESPESSURA DE 2CM,INCLUSIVE CH</t>
  </si>
  <si>
    <t>APISCO DE CIMENTO E AREIA,NO TRACO 1:3</t>
  </si>
  <si>
    <t>ADA E AREIA,NO TRACO 1:1:8,COM ESPESSURA DE 2CM,EXCLUSIVE CH</t>
  </si>
  <si>
    <t>APISCO</t>
  </si>
  <si>
    <t>REVESTIMENTO EXTERNO,DE UMA VEZ,COM ARGAMASSA DE CIMENTO E A</t>
  </si>
  <si>
    <t>REOLA PARA EMBOCO,NO TRACO 1:2,COM 3CM DE ESPESSURA,INCLUSIV</t>
  </si>
  <si>
    <t>E CHAPISCO DE CIMENTO E AREIA,NO TRACO 1:3</t>
  </si>
  <si>
    <t>REOLA PARA EMBOCO,NO TRACO 1:4,COM 3CM DE ESPESSURA,INCLUSIV</t>
  </si>
  <si>
    <t>REOLA PARA EMBOCO,NO TRACO 1:6,COM 3CM DE ESPESSURA,INCLUSIV</t>
  </si>
  <si>
    <t>REVESTIMENTO EXTERNO,EMBOCO,DE UMA VEZ,COM ARGAMASSA DE CIME</t>
  </si>
  <si>
    <t>NTO,CAL HIDRATADA ADITIVADA E AREIA,NO TRACO 1:1:12,COM ESPE</t>
  </si>
  <si>
    <t>SSURA DE 2,5CM,INCLUSIVE CHAPISCO DE CIMENTO E AREIA,NO TRAC</t>
  </si>
  <si>
    <t>O 1:3</t>
  </si>
  <si>
    <t>RECOMPOSICAO DE REVESTIMENTO EXTERNO DE PO-DE-PEDRA,CIMENTO</t>
  </si>
  <si>
    <t>E CAL HIDRATADA COM ADICAO DE RHODOPAS PARA CONSOLIDACAO</t>
  </si>
  <si>
    <t>RECOMPOSICAO DE REVESTIMENTO COM ARGAMASSA DE CIMENTO E AREI</t>
  </si>
  <si>
    <t>A,NO TRACO 1:3 COM 3CM DE ESPESSURA,ADITIVADA COM 10% DE MIC</t>
  </si>
  <si>
    <t>ROSSILICA</t>
  </si>
  <si>
    <t>A,NO TRACO 1:3 COM 2CM DE ESPESSURA,ADITIVADA COM 10% DE MIC</t>
  </si>
  <si>
    <t>A,NO TRACO 1:3 COM 1CM DE ESPESSURA,ADITIVADA COM 10% DE MIC</t>
  </si>
  <si>
    <t>REVESTIMENTO EXTERNO,DE UMA VEZ,COM ARGAMASSA DE CIMENTO,SAI</t>
  </si>
  <si>
    <t>BRO MACIO E AREIA FINA,NO TRACO 1:2:2,COM ESPESSURA DE 3,5CM</t>
  </si>
  <si>
    <t>,INCLUSIVE CHAPISCO DE CIMENTO E AREIA,NO TRACO 1:3</t>
  </si>
  <si>
    <t>BRO MACIO E AREIA FINA,NO TRACO 1:3:3,COM ESPESSURA DE 2,5CM</t>
  </si>
  <si>
    <t>BRO MACIO E AREIA FINA,NO TRACO 1:3:3,COM ESPESSURA DE 3,5CM</t>
  </si>
  <si>
    <t>EMBOCO INTERNO COM ARGAMASSA DE CIMENTO E SAIBRO,NO TRACO 1:</t>
  </si>
  <si>
    <t>4,COM 2,5CM DE ESPESSURA,INCLUSIVE CHAPISCO DE CIMENTO E ARE</t>
  </si>
  <si>
    <t>IA,NO TRACO 1:3</t>
  </si>
  <si>
    <t>6,COM 2,5CM DE ESPESSURA,INCLUSIVE CHAPISCO DE CIMENTO E ARE</t>
  </si>
  <si>
    <t>REVESTIMENTO INTERNO,DE UMA VEZ,MASSA UNICA OU EMBOCO PAULIS</t>
  </si>
  <si>
    <t>TA COM ARGAMASSA DE CIMENTO,CAL,SAIBRO MACIO E AREIA FINA,NO</t>
  </si>
  <si>
    <t>TRACO 1:4:4:4, ESPESSURA DE 2CM ACABAMENTO CAMURCADO, APLICA</t>
  </si>
  <si>
    <t>DO SOBRE SUPERFICIE CHAPISCADA, EXCLUSIVE CHAPISCO</t>
  </si>
  <si>
    <t>REVESTIMENTO INTERNO(PRONTO)EM MASSA UNICA COM ARGAMASSA DE</t>
  </si>
  <si>
    <t>CIMENTO E AREIA TERMOTRATADA, COM ESPESSURA DE 2CM,SOBRE SU</t>
  </si>
  <si>
    <t>PERFICIE CHAPISCADA, EXCLUSIVE CHAPISCO</t>
  </si>
  <si>
    <t>CIMENTO E AREIA TERMOTRATADA,ESPESSURA DE 3CM,SOBRE SUPERFIC</t>
  </si>
  <si>
    <t>IE CHAPISCADA,EXCLUSIVE CHAPISCO</t>
  </si>
  <si>
    <t>REVESTIMENTO EXTERNO(PRONTO)EM MASSA UNICA COM ARGAMASSA DE</t>
  </si>
  <si>
    <t>CIMENTO E AREIA TERMOTRATADA,COM ESPESSURA DE 3CM,INCLUSIVE</t>
  </si>
  <si>
    <t>CHAPISCO DE CIMENTO E AREIA TRACO 1:3</t>
  </si>
  <si>
    <t>REVESTIMENTO INTERNO,EMBOCO,DE UMA VEZ,COM ARGAMASSA DE CIME</t>
  </si>
  <si>
    <t>NTO,CAL HIDRATADA ADITIVADA E AREIA,NO TRACO 1:1:8,COM ESPES</t>
  </si>
  <si>
    <t>SURA DE 2CM,ACABAMENTO CAMURCADO,APLICADO SOBRE SUPERFICIE C</t>
  </si>
  <si>
    <t>HAPISCADA,EXCLUSIVE CHAPISCO</t>
  </si>
  <si>
    <t>REVESTIMENTO EXTERNO EM 2 MASSAS SOBRE SUPERFICIE CHAPISCADA</t>
  </si>
  <si>
    <t>,EXCLUSIVE CHAPISCO,INCLUSIVE EMBOCO COM ARGAMASSA DE CIMENT</t>
  </si>
  <si>
    <t>O E SAIBRO,NO TRACO 1:2,COM ESPESSURA DE 2,5CM E REBOCO DE C</t>
  </si>
  <si>
    <t>IMENTO E PO-DE-PEDRA,NO TRACO 1:3,COM ESPESSURA DE 5MM</t>
  </si>
  <si>
    <t>O E SAIBRO,NO TRACO 1:2,COM ESPESSURA DE 2CM E REBOCO DE CIM</t>
  </si>
  <si>
    <t>ENTO E PO-DE-PEDRA,NO TRACO 1:3,COM ESPESSURA DE 5MM</t>
  </si>
  <si>
    <t>REVESTIMENTO EXTERNO EM 2 MASSAS,SOBRE SUPERFICIE CHAPISCADA</t>
  </si>
  <si>
    <t>O,SAIBRO E AREIA,NO TRACO 1:2:2,COM ESPESSURA DE 3,5CM E REB</t>
  </si>
  <si>
    <t>OCO DE ARGAMASSA PRONTA,COM CAL E AGREGADOS,COM ESPESSURA DE</t>
  </si>
  <si>
    <t xml:space="preserve"> 3MM</t>
  </si>
  <si>
    <t>O,SAIBRO E AREIA,NO TRACO 1:2:2,COM ESPESSURA DE 3CM E REBOC</t>
  </si>
  <si>
    <t>O DE ARGAMASSA PRONTA,COM CAL E AGREGADOS,COM ESPESSURA DE 3</t>
  </si>
  <si>
    <t>O,SAIBRO E AREIA,NO TRACO 1:2:2,COM ESPESSURA DE 2CM E REBOC</t>
  </si>
  <si>
    <t>O,CAL HIDRATADA ADITIVADA E AREIA,NO TRACO 1:1:12,COM ESPESS</t>
  </si>
  <si>
    <t>URA DE 3,5CM E REBOCO DE ARGAMASSA PRONTA,COM CAL E AGREGADO</t>
  </si>
  <si>
    <t>S,COM ESPESSURA DE 3MM</t>
  </si>
  <si>
    <t>O,SAIBRO E AREIA,NO TRACO 1:3:3,COM ESPESSURA DE 3,5CM E REB</t>
  </si>
  <si>
    <t>OCO DE CIMENTO,CAL HIDRATADA EM PO E AREIA FINA,NO TRACO 1:3</t>
  </si>
  <si>
    <t>:5,COM ESPESSURA DE 5MM</t>
  </si>
  <si>
    <t>O,SAIBRO E AREIA,NO TRACO 1:3:3,COM ESPESSURA DE 3CM E REBOC</t>
  </si>
  <si>
    <t>O DE CIMENTO,CAL HIDRATADA EM PO E AREIA FINA,NO TRACO 1:3:5</t>
  </si>
  <si>
    <t>,COM ESPESSURA DE 5MM</t>
  </si>
  <si>
    <t>O,SAIBRO E AREIA,NO TRACO 1:3:3,COM ESPESSURA DE 2CM E REBOC</t>
  </si>
  <si>
    <t>REBOCO EXTERNO OU INTERNO COM ARGAMASSA DE CIMENTO,CAL HIDRA</t>
  </si>
  <si>
    <t>TADA EM PO E AREIA FINA,NO TRACO 1:3:5,COM ESPESSURA DE 3MM,</t>
  </si>
  <si>
    <t>APLICADO SOBRE EMBOCO EXISTENTE,EXCLUSIVE EMBOCO</t>
  </si>
  <si>
    <t>COM 0,24L/M2 DE LATEX,APLICADO SOBRE EMBOCO EXISTENTE,EXCLUS</t>
  </si>
  <si>
    <t>IVE EMBOCO</t>
  </si>
  <si>
    <t>REVESTIMENTO INTERNO DE PAREDES E TETOS,COM PASTA DE GESSO,C</t>
  </si>
  <si>
    <t>OM ESPESSURA DE 1CM,INCLUSIVE LIMPEZA,FORNECIMENTO DE TODOS</t>
  </si>
  <si>
    <t>OS MATERIAIS E COLA,APLICACAO,REGULARIZACAO E LIXAMENTO</t>
  </si>
  <si>
    <t>OM ESPESSURA DE 1,5CM,INCLUSIVE LIMPEZA,FORNECIMENTO DE TODO</t>
  </si>
  <si>
    <t>S OS MATERIAIS E COLA,APLICACAO,REGULARIZACAO E LIXAMENTO</t>
  </si>
  <si>
    <t>PINGADEIRA DE 4X0,5CM,EXECUTADA EM MASSA UNICA CONFORME ITEM</t>
  </si>
  <si>
    <t xml:space="preserve"> 13.003.0001</t>
  </si>
  <si>
    <t>PINGADEIRA DE 4X0,5CM,EXECUTADA EM 2 MASSAS CONFORME ITEM 13</t>
  </si>
  <si>
    <t>.006.0025</t>
  </si>
  <si>
    <t>PINGADEIRA DE 4X0,5CM,EXECUTADA EM ARGAMASSA DE CIMENTO,CAL</t>
  </si>
  <si>
    <t>HIDRATADA ADITIVADA E AREIA,NO TRACO 1:1:10,ACABAMENTO CAMUR</t>
  </si>
  <si>
    <t>CADO</t>
  </si>
  <si>
    <t>MOLDURA EXTERNA EXECUTADA NO PERIMETRO DAS ESQUADRIAS COM AR</t>
  </si>
  <si>
    <t>GAMASSA DE CIMENTO,SAIBRO MACIO E AREIA FINA,NO TRACO 1:3:3</t>
  </si>
  <si>
    <t>TELA DE REFORCO PARA REVESTIMENTO COM ARGAMASSA(EXCLUSIVE ES</t>
  </si>
  <si>
    <t>TA),FIXADA NO SUBSTRATO POR MEIO DE GRAMPOS DE ACO GALVANIZA</t>
  </si>
  <si>
    <t>DO Nº12.FORNECIMENTO E COLOCACAO</t>
  </si>
  <si>
    <t>REVESTIMENTO COM ARGAMASSA DE CIMENTO E AREIA FINA,NO TRACO</t>
  </si>
  <si>
    <t>1:3,INCLUSIVE TELA DE REFORCO BETUMINOSO</t>
  </si>
  <si>
    <t>TELA DE FIO DE ARAME GALVANIZADO,FIO 12,COM MALHA DE 1",FIXA</t>
  </si>
  <si>
    <t>DA EM ALVENARIA PARA PROTECAO DE REVESTIMENTO,EXCLUSIVE CHAP</t>
  </si>
  <si>
    <t>ISCO E REVESTIMENTO.FORNECIMENTO E COLOCACAO</t>
  </si>
  <si>
    <t>REIA E SAIBRO,NO TRACO 1:2:2,ASSENTES E REJUNTADAS COM NATA</t>
  </si>
  <si>
    <t>DE CIMENTO BRANCO</t>
  </si>
  <si>
    <t>ARGAMASSA INDUSTRIALIZADA,INCLUSIVE CHAPISCO E EMBOCO NO TRA</t>
  </si>
  <si>
    <t>CO 1:6</t>
  </si>
  <si>
    <t>RECOMPOSICAO DE REVESTIMENTO DE PARADE EM PASTILHAS,AZULEJOS</t>
  </si>
  <si>
    <t xml:space="preserve"> E CERAMICAS,EXCLUSIVE ESTAS,INCLUSIVE MAO-DE-OBRA TOTAL E M</t>
  </si>
  <si>
    <t>ATERIAIS DE ASSENTAMENTO E REJUNTAMENTO COMO EM 13.025.0010</t>
  </si>
  <si>
    <t>E 13.024.0010</t>
  </si>
  <si>
    <t>REVESTIMENTO COM PASTILHAS DE VIDRO,DIMENSOES DE 1 X 1CM ATE</t>
  </si>
  <si>
    <t>3 X 3CM, NAS CORES AZUL,VERDE,MARROM ROSADO,CARAMELO,BEGE,CI</t>
  </si>
  <si>
    <t>NZA,PRETO,PEROLA,LILAS E BRANCO,INCLUSIVE CHAPISCO DE CIMENT</t>
  </si>
  <si>
    <t>O E AREIA,NO TRACO 1:3,EMBOCO COM ARGAMASSA DE CIMENTO,SAIBR</t>
  </si>
  <si>
    <t>O E AREIA,NO TRACO 1:3:3,ASSENTES E REJUNTADAS COM PASTA DE</t>
  </si>
  <si>
    <t>CIMENTO BRANCO</t>
  </si>
  <si>
    <t>3 X 3CM,NAS CORES AZUL,VERDE,MARROM ROSADO,CARAMELO,BEGE,CIN</t>
  </si>
  <si>
    <t>ZA,PRETO,PEROLA,LILAS E BRANCO,EXCLUSIVE CHAPISCO,EMBOCO E R</t>
  </si>
  <si>
    <t>EJUNTAMENTO</t>
  </si>
  <si>
    <t>REVESTIMENTO COM PASTILHAS DE VIDRO CRISTAL OU COM RESINA,DI</t>
  </si>
  <si>
    <t>MENSOES DE 2 X 2CM ATE 3 X 3CM,NAS CORES VERMELHA,LARANJA E</t>
  </si>
  <si>
    <t>AMARELA, INCLUSIVE CHAPISCO DE CIMENTO E AREIA,NO TRACO 1:3,</t>
  </si>
  <si>
    <t>EMBOCO COM ARGAMASSA DE CIMENTO,SAIBRO E AREIA,NO TRACO1:3:3</t>
  </si>
  <si>
    <t>ASSENTES E REJUNTADAS COM PASTA DE CIMENTO BRANCO</t>
  </si>
  <si>
    <t>MENSOES DE 2 X 2CM ATE 3 X 3CM, NAS CORES VERMELHA,LARANJA E</t>
  </si>
  <si>
    <t>AMARELA,EXCLUSIVE CHAPISCO,EMBOCO E REJUNTAMENTO</t>
  </si>
  <si>
    <t>MENSOES DE 2 X 2CM ATE 3 X 3CM,NAS CORES AZUL,VERDE,PRETO E</t>
  </si>
  <si>
    <t>BRANCO,INCLUSIVE CHAPISCO DE CIMENTO E AREIA,NO TRACO 1:3,EM</t>
  </si>
  <si>
    <t>BOCO COM ARGAMASSA DE CIMENTO,SAIBRO E AREIA,NO TRACO 1:3:3</t>
  </si>
  <si>
    <t>BRANCO,EXCLUSIVE CHAPISCO,EMBOCO E REJUNTAMENTO</t>
  </si>
  <si>
    <t>REVESTIMENTO COM PASTILHAS DE VIDRO CRISTAL OU COM RESINA,ME</t>
  </si>
  <si>
    <t>DINDO 5 X 5CM,NAS CORES AZUL E BRANCO,INCLUSIVE CHAPISCO DE</t>
  </si>
  <si>
    <t>CIMENTO E AREIA,NO TRACO 1:3,EMBOCO COM ARGAMASSA DE CIMENTO</t>
  </si>
  <si>
    <t>,SAIBRO E AREIA,NO TRACO 1:3:3,ASSENTES E REJUNTADAS COM PAS</t>
  </si>
  <si>
    <t>TA DE CIMENTO BRANCO</t>
  </si>
  <si>
    <t>DINDO 5 X 5CM, NAS CORES AZUL E BRANCO,EXCLUSIVE CHAPISCO,EM</t>
  </si>
  <si>
    <t>BOCO E REJUNTAMENTO</t>
  </si>
  <si>
    <t>ASSENTAMENTO DE AZULEJOS,PASTILHAS OU LADRILHOS EM PAREDES,E</t>
  </si>
  <si>
    <t>XCLUSIVE ESTES,COM NATA DE CIMENTO COMUM,SOBRE EMBOCO EXISTE</t>
  </si>
  <si>
    <t>NTE,INCLUSIVE REJUNTAMENTO COM PASTA DE CIMENTO BRANCO</t>
  </si>
  <si>
    <t>ASSENTAMENTO DE AZULEJOS,PASTILHAS OU LADRILHOS,EM PAREDES,E</t>
  </si>
  <si>
    <t>XCLUSIVE ESTES,CONSTANDO DE CHAPISCO DE CIMENTO E AREIA,NO T</t>
  </si>
  <si>
    <t>RACO 1:3,EMBOCO DE ARGAMASSA DE CIMENTO,SAIBRO E AREIA,NO TR</t>
  </si>
  <si>
    <t>ACO 1:3:3,NATA DE CIMENTO COMUM E REJUNTAMENTO COM PASTA DE</t>
  </si>
  <si>
    <t>CIMENTO BRANCO E CORANTE</t>
  </si>
  <si>
    <t>REJUNTAMENTO DE AZULEJOS,PASTILHAS OU LADRILHOS,EM PAREDES,C</t>
  </si>
  <si>
    <t>OM PASTA DE CIMENTO BRANCO</t>
  </si>
  <si>
    <t>XCLUSIVE ESTES,COM EMBOCO(PRONTO)EM MASSA UNICA DE CIMENTO E</t>
  </si>
  <si>
    <t>AREIA TERMOTRATADA,ARGAMASSA COLANTE E REJUNTAMENTO COM ARGA</t>
  </si>
  <si>
    <t>MASSA INDUSTRIALIZADA,EXCLUSIVE CHAPISCO</t>
  </si>
  <si>
    <t>MASSA INDUSTRIALIZADA,INCLUSIVE CHAPISCO DE CIMENTO E AREIA,</t>
  </si>
  <si>
    <t>NO TRACO 1:3</t>
  </si>
  <si>
    <t>XCLUSIVE:AZULEJOS,PASTILHAS OU LADRILHOS,EMBOCO,CHAPISCO E</t>
  </si>
  <si>
    <t>REJUNTAMENTO</t>
  </si>
  <si>
    <t>ASSENTAMENTO DE PEITORIL DE MARMORE,GRANITO OU AFINS,EXCLUSI</t>
  </si>
  <si>
    <t>VE ESTES,ATE 20CM DE LARGURA,ASSENTE CONFORME ITEM 13.345.00</t>
  </si>
  <si>
    <t>ASSENTAMENTO DE PEITORIL DE MARMORE, GRANITO OU AFINS, EXCLU</t>
  </si>
  <si>
    <t>SIVE ESTES, DE 20 A 30CM DE LARGURA, ASSENTE CONFORME  ITEM</t>
  </si>
  <si>
    <t>13.345.0015</t>
  </si>
  <si>
    <t>REVESTIMENTO COM NATA DE CIMENTO E ADESIVO APLICADO UNIFORME</t>
  </si>
  <si>
    <t>MENTE SOBRE SUPERFICIE DE AZULEJO,PASTILHA OU CERAMICA,ALISA</t>
  </si>
  <si>
    <t>DO A COLHER E LIXADO</t>
  </si>
  <si>
    <t>REVESTIMENTO DE PAREDES COM AZULEJO BRANCO 15X15CM,QUALIDADE</t>
  </si>
  <si>
    <t xml:space="preserve"> EXTRA,ASSENTES COM NATA DE CIMENTO COMUM,TENDO JUNTAS CORRI</t>
  </si>
  <si>
    <t>DAS COM 2MM,REJUNTADAS COM PASTA DE CIMENTO BRANCO,INCLUSIVE</t>
  </si>
  <si>
    <t xml:space="preserve"> CHAPISCO DE CIMENTO E AREIA,NO TRACO 1:3 E EMBOCO COM ARGAM</t>
  </si>
  <si>
    <t>ASSA DE CIMENTO,SAIBRO E AREIA,NO TRACO 1:3:3 COM ESPESSURA</t>
  </si>
  <si>
    <t>DE 2,5CM</t>
  </si>
  <si>
    <t>DAS COM 2MM,REJUNTADAS COM PASTA DE CIMENTO BRANCO,EXCLUSIVE</t>
  </si>
  <si>
    <t xml:space="preserve"> CHAPISCO E EMBOCO</t>
  </si>
  <si>
    <t xml:space="preserve"> EXTRA,ASSENTE CONFORME ITEM 13.025.0058</t>
  </si>
  <si>
    <t>REVESTIMENTO DE PAREDES C/TIJOLOS CERAMICOS TIPO "BOCA DE SA</t>
  </si>
  <si>
    <t>REVESTIMENTO DE PAREDE COM TIJOLOS CERAMICOS TIPO "4 FACES",</t>
  </si>
  <si>
    <t>REVESTIMENTO DE PAREDES OU MUROS,COM PLACAS TRABALHADAS DE G</t>
  </si>
  <si>
    <t>RANITO,RETANGULARES,COM 6CM DE ESPESSURA,ACABAMENTO RUSTICO,</t>
  </si>
  <si>
    <t>CABENDO,APROXIMADAMENTE,4 PLACAS POR M2,ASSENTES COM ARGAMAS</t>
  </si>
  <si>
    <t>SA DE CIMENTO,SAIBRO E AREIA, NO TRACO 1:3:3, JUNTAS TOMADAS</t>
  </si>
  <si>
    <t xml:space="preserve"> COM ARGAMASSA DE CIMENTO E AREIA, NO TRACO 1:3 E LAVAGEM GE</t>
  </si>
  <si>
    <t>RAL COM AGUA ACIDULADA</t>
  </si>
  <si>
    <t>RANITO,IRREGULARES,COM 6CM DE ESPESSURA,ACABAMENTO RUSTICO,</t>
  </si>
  <si>
    <t>CABENDO,APROXIMADAMENTE,8 PLACAS POR M2,ASSENTES COM ARGAMAS</t>
  </si>
  <si>
    <t>REVESTIMENTO DE PAREDE COM GRANITO CINZA CORUMBA,EM PLACAS,C</t>
  </si>
  <si>
    <t>OM ESPESSURA DE 2CM,POLIDO,ASSENTE COM GRAMPOS DE METAL E AR</t>
  </si>
  <si>
    <t>GAMASSA DE CIMENTO,AREIA E SAIBRO,NO TRACO 1:3:3 E REJUNTAME</t>
  </si>
  <si>
    <t>NTO PRONTO</t>
  </si>
  <si>
    <t>OM ESPESSURA DE 2CM,POLIDO,ASSENTE COM GRAMPOS DE LATAO,EXCL</t>
  </si>
  <si>
    <t>USIVE ARGAMASSA E REJUNTAMENTO</t>
  </si>
  <si>
    <t>RODAPE EM GRANITO CINZA CORUMBA,POLIDO,COM ALTURA DE 10CM E</t>
  </si>
  <si>
    <t>2CM DE ESPESSURA,ASSENTE COM ARGAMASSA DE CIMENTO, SAIBRO E</t>
  </si>
  <si>
    <t>AREIA,NO TRACO 1:2:2,INCLUSIVE CHAPISCO,NO TRACO 1:3 E REJUN</t>
  </si>
  <si>
    <t>TAMENTO PRONTO</t>
  </si>
  <si>
    <t>2CM DE ESPESSURA,EXCLUSIVE ARGAMASSA,CHAPISCO E REJUNTAMENTO</t>
  </si>
  <si>
    <t>REVESTIMENTO VERTICAL EM DIVISORIAS OU BANCADAS(ILHARGA)EM G</t>
  </si>
  <si>
    <t>RANITO CINZA CORUMBA,2CM DE ESPESSURA,ASSENTE COMO EM 13.036</t>
  </si>
  <si>
    <t>0010</t>
  </si>
  <si>
    <t>RANITO CINZA CORUMBA,2CM DE ESPESSURA, EXCLUSIVE ARGAMASSA E</t>
  </si>
  <si>
    <t xml:space="preserve"> REJUNTAMENTO</t>
  </si>
  <si>
    <t>MOLDURA EXTERNA EXECUTADA NO PERIMETRO DAS ESQUADRIAS COM GR</t>
  </si>
  <si>
    <t>ANITO CINZA CORUMBA,2CM DE ESPESSURA,COM 2 POLIMENTOS,ASSENT</t>
  </si>
  <si>
    <t>E COMO EM 13.036.0010</t>
  </si>
  <si>
    <t>E COMO EM 13.036.0010,EXCLUSIVE ARGAMASSA E REJUNTAMENTO</t>
  </si>
  <si>
    <t>OS,ASSENTE COM ARGAMASSA DE CIMENTO,SAIBRO E AREIA,NO TRACO</t>
  </si>
  <si>
    <t>1:3:3 E NATA DE CIMENTO COMUM,REJUNTADO COM CIMENTO BRANCO</t>
  </si>
  <si>
    <t xml:space="preserve"> 2 POLIMENTOS,EM 2 TIRAS,NA LARGURA,SOMADA DE 20CM, SENDO A</t>
  </si>
  <si>
    <t>PARTE INFERIOR EM SUPERPOSICAO,ASSENTE COMO EM 13.045.0040</t>
  </si>
  <si>
    <t>S POLIDAS,MEDIDAS IGUAIS OU MAIORES QUE 60X40CM,COM ESPESSUR</t>
  </si>
  <si>
    <t>A DE 2CM,COM 2 POLIMENTOS,ASSENTES COM 2 GRAMPOS DE LATAO DE</t>
  </si>
  <si>
    <t xml:space="preserve"> 1/8" POR PLACA E ARGAMASSA DE CIMENTO,SAIBRO E AREIA,NO TRA</t>
  </si>
  <si>
    <t>CO 1:3:3 E NATA DE CIMENTO,REJUNTADAS COM CIMENTO BRANCO</t>
  </si>
  <si>
    <t xml:space="preserve"> 1/8" POR PLACA,EXCLUSIVE ARGAMASSA,NATA DE CIMENTO E REJUNT</t>
  </si>
  <si>
    <t>S DE 2CM DE ESPESSURA,COM 2 POLIMENTOS,ASSENTES COMO EM 13.0</t>
  </si>
  <si>
    <t>45.0065</t>
  </si>
  <si>
    <t>S DE 2CM DE ESPESSURA, COM 2 POLIMENTOS, ASSENTES  COMO  EM</t>
  </si>
  <si>
    <t>REVESTIMENTO VERTICAL EM DIVISORIAS OU BANCADAS(ILHARGA)EM M</t>
  </si>
  <si>
    <t>ASSENTES COMO EM 13.045.0065</t>
  </si>
  <si>
    <t>ASSENTES COMO EM 13.045.0065,EXCLUSIVE ARGAMASSA, NATA DE CI</t>
  </si>
  <si>
    <t>MENTO E REJUNTAMENTO</t>
  </si>
  <si>
    <t>MOLDURA EXTERNA EXECUTADA NO PERIMETRO DAS ESQUADRIAS COM MA</t>
  </si>
  <si>
    <t>1 POLIMENTO,ASSENTE COMO EM 13.045.0040</t>
  </si>
  <si>
    <t>REVESTIMENTO DE PAREDES COM GRANITO PRETO EM PLACAS,POLIDO,E</t>
  </si>
  <si>
    <t>SPESSURA 2CM,ASSENTES COM 2 GRAMPOS DE LATAO DE 1/8" POR PLA</t>
  </si>
  <si>
    <t>CA E ARGAMASSA DE CIMENTO,SAIBRO E AREIA,NO TRACO 1:3:3 E NA</t>
  </si>
  <si>
    <t>TA DE CIMENTO,REJUNTAMENTO COM CIMENTO E CORANTE</t>
  </si>
  <si>
    <t>SPESSURA DE 3CM,ASSENTES COM 2 GRAMPOS DE LATAO DE 1/8" POR</t>
  </si>
  <si>
    <t>PLACA E ARGAMASSA DE CIMENTO,SAIBRO E AREIA,NO TRACO 1:3:3 E</t>
  </si>
  <si>
    <t>NATA DE CIMENTO,REJUNTAMENTO COM CIMENTO E CORANTE</t>
  </si>
  <si>
    <t>REVESTIMENTO DE COLUNAS COM GRANITO PRETO EM PLACAS,POLIDO,E</t>
  </si>
  <si>
    <t>SPESSURA 3CM,ASSENTES COM 2 GRAMPOS DE LATAO DE 1/8" POR PLA</t>
  </si>
  <si>
    <t>REVESTIMENTO DE PAREDES OU MUROS COM FILETES DERIVADOS DE PE</t>
  </si>
  <si>
    <t>DRAS COM ESPESSURA DE 1,5 A 4,0CM.FORNECIMENTO E COLOCACAO</t>
  </si>
  <si>
    <t>13.080.0005-0</t>
  </si>
  <si>
    <t>PAREDE VERDE C/PRE-VEGETACAO,SISTEMA MODULAR,CONSTITUIDO:MOD</t>
  </si>
  <si>
    <t>ULO SUBSTRATO RIGIDO P/RETENCAO SUBSTRATO NUTRITIVO,PROPORCI</t>
  </si>
  <si>
    <t>ONANDO ALTA CAPACIDADE DRENAGEM DE AGUA SEM CARREAR O SUBSTR</t>
  </si>
  <si>
    <t>ATO NUTRITIVO,OXIGENACAO DAS RAIZES,EVITANDO AMASSAMENTO DAS</t>
  </si>
  <si>
    <t xml:space="preserve"> RAIZES POR COMPACTACAO,PERFIL GALVANIZADO P/FIXACAO,VEGETAC</t>
  </si>
  <si>
    <t>AO ESPECIFICA E SIST.DE IRRIGACAO P/GOTEJAMENTO.FORN.E COLOC</t>
  </si>
  <si>
    <t>13.080.0005-A</t>
  </si>
  <si>
    <t>13.080.0020-0</t>
  </si>
  <si>
    <t>BRISE VEGETAL,CONSTITUIDO DE:CALHA EM PVC PARA FLOREIRAS,CAB</t>
  </si>
  <si>
    <t>ECEIRA EM PVC PARA CALHA DE FLOREIRA,SUPORTE GALVANIZADO PAR</t>
  </si>
  <si>
    <t>A CALHA DE FLOREIRA,SUSTENTADOS COM CABOS DE ACO,MODULO DE S</t>
  </si>
  <si>
    <t>UBSTRATO RIGIDO,SUBSTRATO LEVE E NUTRITIVO,VEGETACAO TREPADE</t>
  </si>
  <si>
    <t>IRA,INCLUSIVE DRENO E SISTEMA DE IRRIGACAO AUTOMATIZADO.FORN</t>
  </si>
  <si>
    <t>13.080.0020-A</t>
  </si>
  <si>
    <t>REVESTIMENTO DE PAREDES OU TETOS COM TECIDO ISOLANTE ACUSTIC</t>
  </si>
  <si>
    <t>REVESTIMENTO DE PAREDES COM LENCOL DE CHUMBO, 2MM DE ESPESSU</t>
  </si>
  <si>
    <t>RA, ASSENTE SOBRE COMPENSADO DE MADEIRA DE 6MM, INCLUSIVE EN</t>
  </si>
  <si>
    <t>TARUGAMENTO</t>
  </si>
  <si>
    <t>REVESTIMENTO COM ARGAMASSA DE CIMENTO E BARITA(GROSSA E FINA</t>
  </si>
  <si>
    <t>),TRACO 1:1:1, PARA PAREDES DE SALAS RADIOLOGICAS(APARELHOS</t>
  </si>
  <si>
    <t>DE 125 A 150KV),COM ESPESSURA DE 2,5CM,EXCLUSIVE CHAPISCO</t>
  </si>
  <si>
    <t>REVESTIMENTO DE FACHADA OU AREAS INT.C/PAINEL ALUM.COMPOSTO,</t>
  </si>
  <si>
    <t>SENDO DUAS LAMINAS ALUM.C/0,3MM ESP.,PINTURA PVDF (FLUOR CAR</t>
  </si>
  <si>
    <t>BONO) KYNNAR 500,NO SISTEMA COIL COATING,ESP.DO COMPOSTO DE</t>
  </si>
  <si>
    <t>4MM,PINTURA PROTEGIDA POR FILME HAVY DUTY NAS FACES PINTADAS</t>
  </si>
  <si>
    <t>,NUCLEO EM POLIETILENO DE BAIXA DENSIDADE (RIGIDO),INCL.SUBE</t>
  </si>
  <si>
    <t>STRUTURA DE ALUM.E DEMAIS INSUMOS NECES.A COLOC.FORN.COLOC.</t>
  </si>
  <si>
    <t>REVESTIMENTO DE FACHADA OU AREAS INTERNAS C/PAINEL DE ALUM.</t>
  </si>
  <si>
    <t>COMPOSTO,SENDO DUAS LAMINAS DE ALUM.C/0,21MM ESP.,PINTURA EM</t>
  </si>
  <si>
    <t xml:space="preserve"> SUPERPOLIESTER,NO SISTEMA COIL COATING,ESP.DO COMPOSTO DE</t>
  </si>
  <si>
    <t>STRUTURA ALUM.E DEMAIS INSUMOS NECES.A COLOC.FORN.E COLOC.</t>
  </si>
  <si>
    <t>REVESTIMENTO DE PAREDE COM LAMBRI DE MADEIRA DE LEI,FEITO CO</t>
  </si>
  <si>
    <t>M REGUAS DE 10CM DE LARGURA,EXCLUSIVE ENTARUGAMENTO.FORNECIM</t>
  </si>
  <si>
    <t>REVESTIMENTO DE TETOS COMO FORRO OU REBAIXO, COM LAMBRI DE</t>
  </si>
  <si>
    <t>MADEIRA DE LEI,FEITO COM REGUAS DE 10CM DE LARGURA,EXCLUSIVE</t>
  </si>
  <si>
    <t>ENTARUGAMENTO.FORNECIMENTO E COLOCACAO</t>
  </si>
  <si>
    <t>REVESTIMENTO DE PAREDE OU TETO COM PLACAS DE CORTICA,DE 0,60</t>
  </si>
  <si>
    <t>X0,90M,COM 3MM DE ESPESSURA.FORNECIMENTO E COLOCACAO</t>
  </si>
  <si>
    <t>ENTARUGAMENTO PARA LAMBRI EM PAREDE FEITO COM MADEIRA DE LEI</t>
  </si>
  <si>
    <t>,DE 1.1/2"X3",COM SECAO TRAPEZOIDAL</t>
  </si>
  <si>
    <t>BARROTEAMENTO PARA FORRO FEITO COM MADEIRA DE LEI DE 2X10CM,</t>
  </si>
  <si>
    <t>ESPACADO DE 50CM</t>
  </si>
  <si>
    <t>FORRO DE PVC EM REGUAS DE 200MM DE LARGURA, ESPESSURA IGUAL</t>
  </si>
  <si>
    <t>OU SUPERIOR A 8MM, ENCAIXADOS ENTRE SI, INCLUSIVE RODAFORRO</t>
  </si>
  <si>
    <t>DE PVC PARA ACABAMENTO, ESTRUTURA EM METALON (20X20)MM E PAR</t>
  </si>
  <si>
    <t>AFUSOS DE FIXACAO. FORNECIMENTO E COLOCACAO</t>
  </si>
  <si>
    <t>FORRO DE GESSO ESTAFE,COM PLACAS DE 1,00X0,70M FUNDIDAS NA O</t>
  </si>
  <si>
    <t>BRA, PRESAS COM 6 ESBIRROS DE CANHAMO, EMBEBIDAS EM NATA DE</t>
  </si>
  <si>
    <t>GESSO E REJUNTADAS.FORNECIMENTO E COLOCACAO</t>
  </si>
  <si>
    <t>FORRO FALSO DE GESSO, COM PLACAS PRE-MOLDADAS, DE 60X60CM,DE</t>
  </si>
  <si>
    <t xml:space="preserve"> ENCAIXE, PRESAS COM 4 TIRANTES DE ARAME E REJUNTADAS. FORNE</t>
  </si>
  <si>
    <t>FORRO TERMOACUSTICO COM PAINEL DE LA DE VIDRO,REVESTIDO POR</t>
  </si>
  <si>
    <t>PELICULAS DE PVC MICROPERFURADAS,SOBRE PERFIS METALICOS,COM</t>
  </si>
  <si>
    <t>TIRANTES RIGIDOS,EM PLACA DE 1250X625X15MM.FORNECIMENTO E CO</t>
  </si>
  <si>
    <t>FORRO DE TABUAS DE PINUS MACHO-FEMEA,COM 10X1CM,PREGADO EM S</t>
  </si>
  <si>
    <t>ARRAFOS DE MADEIRA DE LEI DE 2X10CM,ESPACADOS DE 50CM. FORNE</t>
  </si>
  <si>
    <t>FORRO DE TABUAS DE MADEIRA DE LEI MACHO-FEMEA,COM 10X1CM,PRE</t>
  </si>
  <si>
    <t>GADO EM SARRAFOS DE MADEIRA DE LEI DE 2X10CM, ESPACADOS  DE</t>
  </si>
  <si>
    <t>50CM. FORNECIMENTO E COLOCACAO</t>
  </si>
  <si>
    <t>REVESTIMENTO EM PAREDES,COM CHAPAS DE FIBRA DE MADEIRA,ACABA</t>
  </si>
  <si>
    <t>MENTO MATE,COM ESPESSURA DE 3MM,SOBRE BASE EXISTENTE.FORNECI</t>
  </si>
  <si>
    <t>FORRO REMOVIVEL COMPOSTO DE GESSO ACARTONADO,TIPO STANDARD A</t>
  </si>
  <si>
    <t xml:space="preserve"> SER APLICADO SIST.DRYWALL,C/PLACA BORDA QUADRADA 625X625MM,</t>
  </si>
  <si>
    <t>ESP.6,5;9,5 OU 12,5MM,ESTRUTURADO PERFIS TIPO TRAVESSA "T" A</t>
  </si>
  <si>
    <t>CO GALVANIZADO,ALUMINIO OU DE LIGAS DE ALUMINIO,ESP.MINIMA 0</t>
  </si>
  <si>
    <t>,5MM C/PINTURA ELETROSTATICA OU CONVENCIONAL,SUSPENSA POR ME</t>
  </si>
  <si>
    <t>IO DE PENDURAIS,FIX.EM ESTRUTURA SUPERIOR.FORN.E COLOCACAO</t>
  </si>
  <si>
    <t>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</si>
  <si>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</si>
  <si>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</si>
  <si>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</si>
  <si>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SP.MINIMA 0,5MM C/PINTURA ELETROST.OU CONVENCIONAL,SUSPENSA</t>
  </si>
  <si>
    <t>POR MEIO DE PENDURAIS,FIX.EM ESTRUTURA SUPERIOR.FORN.E COLOC</t>
  </si>
  <si>
    <t>REVEST.VINIL,ESP.6,5;9,5 OU 12,5MM,ESTRUT.EM PERFIS TIP.TRAV</t>
  </si>
  <si>
    <t>ESSA "T" ACO GALV.ALUMINIO OU LIGAS ALUMINIO,ESP.MINIMA 0,5M</t>
  </si>
  <si>
    <t>M C/PINTURA ELETROSTATICA OU CONVENCIONAL,SUSPENSA POR MEIO</t>
  </si>
  <si>
    <t>DE PENDURAIS,FIXADOS EM ESTRUTURA SUPERIOR.FORN.E COLOCACAO</t>
  </si>
  <si>
    <t>FORRO REMOVIVEL COMPOSTO GESSO ACARTONADO,TIPO STANDARD,C/AD</t>
  </si>
  <si>
    <t>ICAO DE LA MINERAL,A SER APLICADO SIST.DRYWALL,C/BORDA QUADR</t>
  </si>
  <si>
    <t>ADA 625X625MM REVEST.VINIL,ESP.6,5;9,5 OU 12,5MM,ESTRUT.EM P</t>
  </si>
  <si>
    <t>ERFIS TIPO TRAVESSA "T" ACO GALV.ALUMINIO OU LIGAS ALUMINIO,</t>
  </si>
  <si>
    <t>ESP.MINIMA 0,5M,C/PINTURA ELETROSTATICA OU CONVENCIONAL,SUSP</t>
  </si>
  <si>
    <t>ENSA POR MEIO PENDURAIS,FIX.EM ESTRUT.SUPERIOR.FORN.E COLOC.</t>
  </si>
  <si>
    <t>FORRO REMOVIVEL COMPOSTO GESSO ACARTONADO,TIPO STANDARD A SE</t>
  </si>
  <si>
    <t>R APLICADO NO SISTEMA DRYWALL,C/PLACA BORDA QUADRADA 625X125</t>
  </si>
  <si>
    <t>0MM,ESP.6,5;9,5 OU 12,5MM,ESTRUTURADO EM PERFIS TIPO TRAVESS</t>
  </si>
  <si>
    <t>A "T" ACO GALVANIZADO,ALUMINIO OU LIGAS DE ALUMINIO,ESP.MINI</t>
  </si>
  <si>
    <t>MA DE 0,5MM COM PINTURA ELETROSTATICA OU CONVENCIONAL,SUSPEN</t>
  </si>
  <si>
    <t>SA POR MEIO DE PENDURAIS,FIX.EM ESTRUT.SUPERIOR.FORN.E COLOC</t>
  </si>
  <si>
    <t>ICAO LA MINERAL,A SER APLICADO SIST.DRYWALL,C/PLACA BORDA QU</t>
  </si>
  <si>
    <t>ADRADA 625X1250MM,ESP.6,5;9,5 OU 12,5MM,ESTRUT.PERFIS TIPO T</t>
  </si>
  <si>
    <t>RAVESSA "T" DE ACO GALV.ALUMINIO OU LIGAS DE ALUMINIO,ESP.MI</t>
  </si>
  <si>
    <t>NIMA 0,5MM C/PINTURA ELETROSTATICA OU CONVENCIONAL,SUSPENSA</t>
  </si>
  <si>
    <t>POR MEIO DE PENDURAIS,FIXADOS ESTRUT.SUPERIOR.FORN.E COLOC.</t>
  </si>
  <si>
    <t>R APLICADO SISTEMA DRYWALL,C/PLACAS BORDA QUADRADA 625X1250M</t>
  </si>
  <si>
    <t>M REVEST.VINIL,ESP.6,5;9,5 OU 12,5MM,ESTRUT.EM PERFIS TIPO T</t>
  </si>
  <si>
    <t>RAVESSA "T" DE ACO GALV.ALUMINIO OU LIGAS ALUMINIO,ESP.MINIM</t>
  </si>
  <si>
    <t>A 0,5MM,C/PINTURA ELETROSTATICA OU CONVENCIONAL,SUSPENSA POR</t>
  </si>
  <si>
    <t xml:space="preserve"> MEIO DE PENDURAIS,FIXADOS EM ESTRUT.SUPERIOR.FORN.E COLOC.</t>
  </si>
  <si>
    <t>ICAO LA MINERAL,APLICADO SIST.DRYWALL,C/PLACAS BORDA QUADRAD</t>
  </si>
  <si>
    <t>A 625X1250MM REVEST.VINIL,ESP.6,5;9,5 OU 12,5MM,ESTRUT.PERFI</t>
  </si>
  <si>
    <t>S TRAVESSA "T" ACO GALVANIZADO,ALUMINIO OU LIGAS DE ALUMINIO</t>
  </si>
  <si>
    <t>,ESP.MINIMA 0,5MM C/PINTURA ELETROSTATICA OU CONVENCIONAL,SU</t>
  </si>
  <si>
    <t>SPENSA POR MEIO PENDURAIS,FIXADOS ESTRUT.SUPERIOR.FORN.COLOC</t>
  </si>
  <si>
    <t>FORRO REMOVIVEL COMP.CHAPA GESSO ACARTONADO PERFURADA OU RAN</t>
  </si>
  <si>
    <t>HURADA,TIPO ST(STANDARD) A SER APLIC.SISTEMA DRYWALL,C/PLACA</t>
  </si>
  <si>
    <t xml:space="preserve"> BORDA QUADRADA 625X625MM,ESP.12,5MM,C/ABSORCAOACUSTICA,ESTR</t>
  </si>
  <si>
    <t>UT.PERFIS TIPO TRAVESSA "T"ACO GALV.ALUM.OU DE LIGAS ALUM.ES</t>
  </si>
  <si>
    <t>P.MINIMA 0,5MM C/PINT.ELETROSTATICA OU CONVENCIONAL,SUSP.POR</t>
  </si>
  <si>
    <t xml:space="preserve"> MEIO PENDURAIS,FIX.ESTRUT.SUPERIOR.FORN.E COLOC.</t>
  </si>
  <si>
    <t>FORRO ESTRUTURADO MONOLITICO C/UMA CHAPA DE GESSO ACARTONADO</t>
  </si>
  <si>
    <t>,TIPO STANDARD NO SISTEMA DRYWALL,LARGURA 1200MM,ESP.12,5MM,</t>
  </si>
  <si>
    <t>,C/TRAT.JUNTAS P/UNIFORMIZACAO DA SUPERFICIE,SENDO APARAFUSA</t>
  </si>
  <si>
    <t>DA EM ESTRUTURA DE ACO GALVANIZADO,SUSPENSA POR MEIO DE PEND</t>
  </si>
  <si>
    <t>URAIS FIXADOS EM ESTRUTURA SUPERIOR,C/O PERIMETRO EXECUTADO</t>
  </si>
  <si>
    <t>C/CANTONEIRAS ACO GALVANIZADO.FORNECIMENTO E COLOCACAO</t>
  </si>
  <si>
    <t>FORRO ESTRUTURADO MONOLITICO C/PLACA GESSO ACARTONADO,TIPO R</t>
  </si>
  <si>
    <t>U(RESISTENTE A UMIDADE),APLICADO SIST.DRYWALL,LARG.1200MM,ES</t>
  </si>
  <si>
    <t>P.12,5MM,C/TRAT.DE JUNTAS P/UNIFORMIZACAO DA SUPERFICIE,SEND</t>
  </si>
  <si>
    <t>O APARAFUSADA EM ESTRUT.ACO GALV.SUSPENSA POR MEIO DE PENDUR</t>
  </si>
  <si>
    <t>AIS FIXADOS EM ESTRUTURA SUPERIOR,COM O PERIMETRO EXECUTADO</t>
  </si>
  <si>
    <t>COM CANTONEIRAS DE ACO GALVANIZADO.FORNECIMENTO E COLOCACAO</t>
  </si>
  <si>
    <t>F(RESISTENTE A FOGO),APLICADO SIST.DRYWALL,LARG.1200MM,ESP.1</t>
  </si>
  <si>
    <t>2,5MM,C/TRAT.JUNTAS P/UNIFORMIZACAO DA SUPERFICIE,SENDO APAR</t>
  </si>
  <si>
    <t>AFUSADA EM ESTRUT.DE ACO GALV.,SUSPENSA POR MEIO DE PENDURAI</t>
  </si>
  <si>
    <t>IS FIXADOS EM ESTRUTURA SUPERIOR,COM O PERIMETRO EXECUTADO</t>
  </si>
  <si>
    <t>COM CANTONEIRAS DE ACO GALVANIZADO.FORNECIMENTO E COLOCACAO.</t>
  </si>
  <si>
    <t>FORRO ACUSTICO ESTRUTURADO C/CHAPA DE GESSO ACARTONADO,TIPO</t>
  </si>
  <si>
    <t>STANDARD,SISTEMA DRYWALL,LARGURA 1200MM,ESP.12,5MM,C/TRATAME</t>
  </si>
  <si>
    <t>NTO DE JUNTAS P/UNIFORMIZACAO DA SUPERFICIE,SENDO APARAFUSAD</t>
  </si>
  <si>
    <t>A EM ESTRUTURA DE ACO GALVANIZADO,SUSPENSA POR MEIO DE PENDU</t>
  </si>
  <si>
    <t>RAIS FIXADOS EM ESTRUTURA SUPERIOR,COM O PERIMETRO EXECUTADO</t>
  </si>
  <si>
    <t xml:space="preserve"> COM CANTONEIRAS DE ACO GALVANIZADO.FORNECIMENTO E COLOCACAO</t>
  </si>
  <si>
    <t>FORRO ARAMADO MONOLITICO DE DRYWALL,COMPOSTO DE UMA CHAPA GE</t>
  </si>
  <si>
    <t>SSO ACARTONADO,TIPO STANDARD,LARGURA DE 600MM,COMPRIMENTO DE</t>
  </si>
  <si>
    <t xml:space="preserve"> 2000MM E ESPESSURA DE 12,5MM,COM TRATAMENTO JUNTAS COM MASS</t>
  </si>
  <si>
    <t>A E FITA PARA UNIFORMIZACAO DA SUPERFICIE DAS CHAPAS DE GESS</t>
  </si>
  <si>
    <t>O ACARTONADO,SUSPENSA POR MEIO DE ARAME Nº18,REVESTIDO DE PV</t>
  </si>
  <si>
    <t>C,FIXADO EM ESTRUTURA SUPERIOR.FORN.E COLOC.</t>
  </si>
  <si>
    <t>FORRO REMOVIVEL COMPOSTO DE FIBRA MINERAL,COM PLACA DE BORDA</t>
  </si>
  <si>
    <t>ORCAO ACUSTICA,ESTRUTURADO EM PERFIS TIPO "T" DE ACO GALVANI</t>
  </si>
  <si>
    <t>FORRO REMOVIVEL COMPOSTO DE FIBRA MINERAL COM PLACA DE BORDA</t>
  </si>
  <si>
    <t>SORCAO ACUSTICA,ESTRUTURADO EM PERFIS TIPO "T" DE ACO GALVAN</t>
  </si>
  <si>
    <t>REVESTIMENTO DRYWALL C/ESP.MINIMA 23MM E MAXIMA 32MM(MASSA+C</t>
  </si>
  <si>
    <t>HAPA DE GESSO),APLICADO A ALVENARIA/ESTRUTURA EXISTENTE,C/UM</t>
  </si>
  <si>
    <t>A CHAPA GESSO ACARTONADO,TIPO ST(STANDARD),ESP.12,5MM,LARG.1</t>
  </si>
  <si>
    <t>200MM,COLADA SOBRE ALVENARIA/ESTRUTURA EXISTENTE,C/TRATAMENT</t>
  </si>
  <si>
    <t>O DE JUNTAS C/MASSA E FITA P/UNIFORMIZACAO DA SUPERFICIE DAS</t>
  </si>
  <si>
    <t xml:space="preserve"> CHAPAS DE GESSO ACARTONADO.APLICAC.AREAS SECAS.FORN.E COLOC</t>
  </si>
  <si>
    <t>HAPA DE GESSO),APLICADO A ALVENARIA/ESTRUT.EXISTENTE,C/UMA C</t>
  </si>
  <si>
    <t>HAPA GESSO ACARTONADO,RU(RESISTENTE A UMIDADE),ESP.12,5MM,LA</t>
  </si>
  <si>
    <t>RG.1200MM,COLADA SOBRE ALVENARIA/ESTRUTURA EXISTENTE,C/TRATA</t>
  </si>
  <si>
    <t>MENTO DE JUNTAS C/MASSA E FITA P/UNIFORMIZACAO DA SUPERFICIE</t>
  </si>
  <si>
    <t xml:space="preserve"> DAS CHAPAS GESSO ACARTONADO.APLICAC.AREAS SECAS.FORN.COLOC.</t>
  </si>
  <si>
    <t>REVESTIMENTO DRYWALL ESP.MINIMA 23MM E MAXIMA 32MM(MASSA+CHA</t>
  </si>
  <si>
    <t>PA DE GESSO),APLICADO A ALVENARIA/ESTRUTURA EXISTENTE,C/UMA</t>
  </si>
  <si>
    <t>CHAPA GESSO ACARTONADO,RF(RESISTENTE AO FOGO),ESP.12,5MM,LAR</t>
  </si>
  <si>
    <t>G.1200MM,COLADA SOBRE ALVENARIA/ESTRUTURA EXISTENTE,C/TRATAM</t>
  </si>
  <si>
    <t>ENTO DE JUNTAS C/MASSA E FITA P/UNIFORMIZACAO DA SUPERFICIE</t>
  </si>
  <si>
    <t>DAS CHAPAS GESSO ACARTONADO.APLICAC.AREAS SECAS.FORN.COLOC.</t>
  </si>
  <si>
    <t>REVESTIMENTO DRYWALL ESP.31MM(ESTRUT.+CHAPA GESSO),ESTRUT.C/</t>
  </si>
  <si>
    <t xml:space="preserve"> PERFIS DE TETO 27MM,GUIAS HORIZONTAIS 17MM,AMBOS ACO GALV.E</t>
  </si>
  <si>
    <t>SP.0,5MM,PERFIS DE TETO ANCORADOS NA ALVENARIA/ESTRUT.EXISTE</t>
  </si>
  <si>
    <t>NTE POR MEIO DE PERFIS ACO EM FORMATO CANTONEIRA,C/UMA CHAPA</t>
  </si>
  <si>
    <t xml:space="preserve"> GESSO ACARTONADO,STANDARD,ESP.12,5MM,LARG.1200MM,FIXADA AOS</t>
  </si>
  <si>
    <t xml:space="preserve"> PERFIS TETO POR MEIO DE PARAFUSOS.AREAS SECAS.FORN.E COLOC.</t>
  </si>
  <si>
    <t>PERFIS TETO DE 27MM,GUIAS HORIZONTAIS 17MM,AMBOS ACO GALV.ES</t>
  </si>
  <si>
    <t>P.0,5MM,PERFIS TETO ANCORADOS ALVENARIA/ESTRUT.EXISTENTE POR</t>
  </si>
  <si>
    <t xml:space="preserve"> MEIO PERFIS ACO EM FORMATO CANTONEIRA,C/UMA CHAPA DE GESSO</t>
  </si>
  <si>
    <t>ACARTONADO,STANDARD,ADICAO DE LA MINERAL,ESP.12,5MM,LARG.120</t>
  </si>
  <si>
    <t>0MM,PERFIS TETO POR MEIO DE PARAFUSOS,AREAS SECAS.FORN.COLOC</t>
  </si>
  <si>
    <t>PERFIS TETO 27MM,GUIAS HORIZONTAIS 17MM,AMBOS ACO GALV.ESP.0</t>
  </si>
  <si>
    <t>,5MM,PERFIS TETO ANCORADOS ALVENARIA/ESTRUT.EXISTENTE POR ME</t>
  </si>
  <si>
    <t>IO PERFIS ACO FORMATO CANTONEIRA,C/UMA CHAPA GESSO ACARTONAD</t>
  </si>
  <si>
    <t>O,RU(RESISTENTE A UMIDADE),ESP.12,5MM,LARG.1200MM,PERFIS DE</t>
  </si>
  <si>
    <t>TETO POR MEIO DE PARAFUSOS.APLICACAO AREAS SECAS.FORN.COLOC.</t>
  </si>
  <si>
    <t>,5MM,PERFIS TETO ANCORADOS ALVENARIA/ESTRUTURA EXISTENTE POR</t>
  </si>
  <si>
    <t xml:space="preserve"> MEIO PERFIS ACO FORMATO CANTONEIRA,C/UMA CHAPA GESSO ACARTO</t>
  </si>
  <si>
    <t>NADO,RU(RESISTENTE A UMIDADE),ADICAO DE LA MINERAL,ESP.12,5M</t>
  </si>
  <si>
    <t>M,LARG.1200MM.APLICACAO EM AREAS SECAS.FORNECIMENTO E COLOC.</t>
  </si>
  <si>
    <t>O,RF(RESISTENTE AO FOGO),ESP.12,5MM,LARG.1200MM,PERFIS TETO</t>
  </si>
  <si>
    <t>POR MEIO DE PARAFUSOS.APLICACAO EM AREAS SECAS.FORN.E COLOC.</t>
  </si>
  <si>
    <t>REVESTIMENTO DRYWALL ESP.31MM(ESTRUT.+CHAPA GESSO),ESTRUT.PE</t>
  </si>
  <si>
    <t>RFIS TETO 27MM,GUIAS HORIZONTAIS 17MM,AMBOS ACO GALV.ESP.0,5</t>
  </si>
  <si>
    <t>MM,PERFIS TETO ANCORADOS ALVENARIA/ESTRUTURA EXISTENTE POR M</t>
  </si>
  <si>
    <t>EIO PERFIS DE ACO FORMATO CANTONEIRA,C/UMA CHAPA GESSO ACART</t>
  </si>
  <si>
    <t>ONADO,RF(RESISTENTE AO FOGO),ADICAO DE LA MINERAL,ESP.12,5MM</t>
  </si>
  <si>
    <t>,LARG.1200M.APLICACAO EM AREAS SECAS.FORNECIMENTO E COLOC.</t>
  </si>
  <si>
    <t>REVESTIMENTO DRYWALL ESP.61MM(ESTRUT.+CHAPA GESSO),ESTRUT.MO</t>
  </si>
  <si>
    <t>NTANTES SIMPLES 48MM,GUIAS HORIZONTAIS 48MM,AMBOS ACO GALV.E</t>
  </si>
  <si>
    <t>SP.0,5MM,MONTANTES ANCORADOS ALVENARIA/ESTRUT.EXISTENTE POR</t>
  </si>
  <si>
    <t>MEIO PERFIS ACO CANTONEIRA,C/UMA CHAPA GESSO ACARTONADO,STAN</t>
  </si>
  <si>
    <t>DARD,ESP.12,5MM,LARG.1200MM,FIXADA AOS MONTANTES POR MEIO DE</t>
  </si>
  <si>
    <t xml:space="preserve"> PARAFUSOS.APLICACAO EM AREAS SECAS.FORNECIMENTO E COLOCACAO</t>
  </si>
  <si>
    <t>SP.0,5MM,MONTANTES ANCORADOS NA ALVENARIA/ESTRUTURA EXISTENT</t>
  </si>
  <si>
    <t>E POR MEIO DE PERFIS DE ACO EM FORMATO DE CANTONEIRA,C/UMA C</t>
  </si>
  <si>
    <t>HAPA DE GESSO ACARTONADO,STANDARD,ADICAO DE LA MINERAL,ESP.1</t>
  </si>
  <si>
    <t>2,5MM,LARG.1200MM,APLICACAO EM AREAS SECAS.FORN.E COLOCACAO</t>
  </si>
  <si>
    <t>REVESTIMENTO DRYWALL ESP.61MM(ESTRUTURA+CHAPA GESSO),ESTRUTU</t>
  </si>
  <si>
    <t>RADA C/MONTANTES SIMPLES 48MM,GUIAS HORIZONTAIS 48MM,AMBOS A</t>
  </si>
  <si>
    <t>CO GALV.ESP.0,5MM,MONTANTES ANCORADOS ALVENARIA/ESTRUTURA EX</t>
  </si>
  <si>
    <t>ISTENTE POR MEIO PERFIS ACO EM FORMATO CANTONEIRA,C/UMA CHAP</t>
  </si>
  <si>
    <t>A GESSO ACARTONADO,RU(RESISTENTE A UMIDADE),ESP.12,5MM,LARG.</t>
  </si>
  <si>
    <t>1200MM.APLICACAO EM AREAS SECAS.FORNECIMENTO E COLOCACAO</t>
  </si>
  <si>
    <t>REVESTIMENTO DRYWALL C/ESP.61MM(ESTRUTURA+CHAPA DE GESSO),ES</t>
  </si>
  <si>
    <t>TRUTURADA C/MONTANTES SIMPLES 48MM,FIXADOS A GUIAS HORIZONTA</t>
  </si>
  <si>
    <t>IS 48MM,AMBOS ACO GALV.ESP.0,5MM,SENDO OS MONTANTES ANCORADO</t>
  </si>
  <si>
    <t>S NA ALVENARIA/ESTRUTURA EXISTENTE POR MEIO DE PERFIS DE ACO</t>
  </si>
  <si>
    <t xml:space="preserve"> EM FORMATO CANTONEIRA,RU(RESISTENTE A UMIDADE)C/ADICAO DE L</t>
  </si>
  <si>
    <t>A MINERAL.APLICACAO EM AREAS SECAS.FORNECIMENTO E COLOCACAO</t>
  </si>
  <si>
    <t>REVESTIMENTO DRYWALL ESP.61MM(ESTRUTURA+CHAPA DE GESSO),ESTR</t>
  </si>
  <si>
    <t>UTURADA C/MONTANTES SIMPLES 48MM,GUIAS HORIZONTAIS 48MM,AMBO</t>
  </si>
  <si>
    <t>S ACO GALV.ESP.0,5MM,SENDO OS MONTANTES ANCORADOS ALVENARIA/</t>
  </si>
  <si>
    <t>ESTRUTURA EXISTENTE POR MEIO DE PERFIS ACO EM FORMATO CANTON</t>
  </si>
  <si>
    <t>EIRA,C/UMA CHAPA GESSO ACARTONADO,RF(RESISTENTE AO FOGO),ESP</t>
  </si>
  <si>
    <t>.12,5MM,LARG.1200MM,APLICACAO EM AREAS SECAS.FORN.E COLOC.</t>
  </si>
  <si>
    <t>ISTENTE MEIO DE PERFIS DE ACO EM FORMATO CANTONEIRA,C/UMA CH</t>
  </si>
  <si>
    <t>APA GESSO ACARTONADO,RF(RESISTENTE AO FOGO),ADICAO DE LA MIN</t>
  </si>
  <si>
    <t>ERAL,ESP.12,5MM,LARG.1200MM,EM AREAS SECAS.FORN.E COLOCACAO</t>
  </si>
  <si>
    <t>REVESTIMENTO DRYWALL ESP.83MM(ESTRUTURA+CHAPA DE GESSO),ESTR</t>
  </si>
  <si>
    <t>UTURADA C/MONTANTES SIMPLES 70MM,GUIAS HORIZONTAIS 70MM,AMBO</t>
  </si>
  <si>
    <t>S ACO GALV.ESP.0,5MM,MONTANTES ANCORADOS ALVENARIA/ESTRUTURA</t>
  </si>
  <si>
    <t xml:space="preserve"> EXISTENTE POR MEIO DE PERFIS DE ACO EM FORMATO DE CANTONEIR</t>
  </si>
  <si>
    <t>A,C/UMA CHAPA GESSO ACARTONADO,STANDARD,ESP.12,5MM,LARG.1200</t>
  </si>
  <si>
    <t>MM,BORDA REBAIXADA.APLICACAO EM AREAS SECAS.FORNEC.E COLOC.</t>
  </si>
  <si>
    <t>REVESTIMENTO DRYWALL ESP.83MM(ESTRUTURA+CHAPA GESSO),ESTRUTU</t>
  </si>
  <si>
    <t>RADA C/MONTANTES SIMPLES 70MM,GUIAS HORIZONTAIS 70MM,AMBOS A</t>
  </si>
  <si>
    <t>CO GALV.ESP.0,5MM,MONTANTES ANCORADOS NA ALVENARIA/ESTRUTURA</t>
  </si>
  <si>
    <t xml:space="preserve"> EXISTENTE POR MEIO DE PERFIS ACO EM FORMATO DE CANTONEIRA,C</t>
  </si>
  <si>
    <t>/UMA CHAPA GESSO ACARTONADO,STANDARD,ADICAO DE LA MINERAL,ES</t>
  </si>
  <si>
    <t>P.12,5MM,LARG.1200MM.APLICACAO EM AREAS SECAS.FORN.E COLOC.</t>
  </si>
  <si>
    <t>A,C/UMA CHAPA DE GESSO ACARTONADO,RU(RESISTENTE A UMIDADE),E</t>
  </si>
  <si>
    <t>SP.12,5MM,LARG.1200MM,APLICACAO EM AREAS SECAS.FORN.E COLOC.</t>
  </si>
  <si>
    <t xml:space="preserve"> EXISTENTE POR MEIO PERFIS ACO EM FORMATO CANTONEIRA,C/UMA C</t>
  </si>
  <si>
    <t>HAPA DE GESSO ACARTONADO,RU(RESISTENTE A UMIDADE),ADICAO LA</t>
  </si>
  <si>
    <t>MINERAL,ESP.12,5MM,LARG.1200MM.EM AREAS SECAS.FORN.COLOC.</t>
  </si>
  <si>
    <t>S ACO GALV.ESP.0,5MM,MONTANTES ANCORADOS NA ALVENARIA/ESTRUT</t>
  </si>
  <si>
    <t>URA EXISTENTE POR MEIO DE PERFIS ACO EM FORMATO CANTONEIRA,C</t>
  </si>
  <si>
    <t>/UMA CHAPA DE GESSO ACARTONADO,RF(RESISTENTE AO FOGO),ESP.12</t>
  </si>
  <si>
    <t>,5MM,LARG.1200MM,APLICACAO EM AREAS SECAS.FORN.E COLOCACAO</t>
  </si>
  <si>
    <t>HAPA DE GESSO ACARTONADO,RF(RESISTENTE AO FOGO),ADICAO DE LA</t>
  </si>
  <si>
    <t xml:space="preserve"> MINERAL,ESP.12,5MM,LARG.1200MM.EM AREAS SECAS.FORN.E COLOC.</t>
  </si>
  <si>
    <t>REVESTIMENTO DRYWALL ESP.103MM(ESTRUTURA+CHAPA DE GESSO),EST</t>
  </si>
  <si>
    <t>TRUTURADA C/MONTANTES SIMPLES 90MM,GUIAS HORIZONTAIS 90MM,AM</t>
  </si>
  <si>
    <t>BOS ACO GALV.ESP.0,5MM,MONTANTES ANCORADOS NA ALVENARIA/ESTR</t>
  </si>
  <si>
    <t>UTURADA EXISTENTE POR MEIO DE PERFIS DE ACO EM FORMATO DE CA</t>
  </si>
  <si>
    <t>NTONEIRA,C/UMA CHAPA DE GESSO ACARTONADO,STANDARD,ESP.12,5MM</t>
  </si>
  <si>
    <t>,LARG.1200MM.APLICADO EM AREAS SECAS.FORNECIMENTO E COLOC.</t>
  </si>
  <si>
    <t>RUTURADA C/MONTANTES SIMPLES 90MM,GUIAS HORIZONTAIS 90MM,AMB</t>
  </si>
  <si>
    <t>OS ACO GALV.ESP.0,5MM,MONTANTES ANCORADOS NA ALVENARIA/ESTRU</t>
  </si>
  <si>
    <t>TURA EXISTENTE POR MEIO PERFIS DE ACO EM FORMATO DE CANTONEI</t>
  </si>
  <si>
    <t>RA C/UMA CHAPA GESSO ACARTONADO,STANDARD,ADICAO LA MINERAL,E</t>
  </si>
  <si>
    <t>REVESTIMENTO DRYWALL ESP.103MM(ESTRUTURA+CHAPA GESSO),ESTRUT</t>
  </si>
  <si>
    <t>URADA C/MONTANTES SIMPLES 90MM,GUIAS HORIZONTAIS 90MM,AMBOS</t>
  </si>
  <si>
    <t>ACO GALV.ESP.0,5MM,MONTANTES ANCORADOS NA ALVENARIA/ESTRUTUR</t>
  </si>
  <si>
    <t>A EXISTENTE POR MEIO DE PERFIS ACO EM FORMATO CANTONEIRA,C/U</t>
  </si>
  <si>
    <t>MA CHAPA DE GESSO ACORTONADO,RU(RESISTENTE A UMIDADE),ESP.12</t>
  </si>
  <si>
    <t>,5MM,LARG.1200MM.APLICACAO EM AREAS SECAS.FORN.E COLOCACAO</t>
  </si>
  <si>
    <t>A EXISTENTE POR MEIO PERFIS ACO EM FORMATO CANTONEIRA,C/UMA</t>
  </si>
  <si>
    <t>CHAPA GESSO ACARTONADO,RU(RESISTENTE A UMIDADE),ADICAO DE LA</t>
  </si>
  <si>
    <t>TURA EXISTENTE POR MEIO DE PERFIS DE ACO EM FORMATO CANTONEI</t>
  </si>
  <si>
    <t>RA C/UMA CHAPA DE GESSO ACARTONADO,RF(RESISTENTE AO FOGO),ES</t>
  </si>
  <si>
    <t>TURA EXISTENTE POR MEIO PERFIS ACO EM FORMATO CANTONEIRA,C/U</t>
  </si>
  <si>
    <t>MA CHAPA GESSO ACARTONADO,RF(RESISTENTE AO FOGO),ADICAO DE L</t>
  </si>
  <si>
    <t>A MINERAL,ESP.12,5MM,LARG.1200MM.EM AREAS SECAS.FORN.E COLOC</t>
  </si>
  <si>
    <t>REVESTIMENTO DRYWALL C/ESP.61MM(ESTRUTURA+CHAPA DE GESSO)EST</t>
  </si>
  <si>
    <t>RUTURADA C/MONTANTES SIMPLES AUTOPORTANTES 48MM,FIXADOS A GU</t>
  </si>
  <si>
    <t>IAS HORIZONTAIS DE 48MM,AMBOS DE ACO GALV.C/ESP.0,5MM,C/UMA</t>
  </si>
  <si>
    <t>CHAPA DE GESSO ACARTONADO,STANDARD,ESP.12,5MM,LARG.1200MM,BO</t>
  </si>
  <si>
    <t>RDA REBAIXADA,FIXADA AOS MONTANTES POR MEIO DE PARAFUSOS.APL</t>
  </si>
  <si>
    <t>ICACAO EM AREAS SECAS.FORNECIMENTO E COLOCACAO</t>
  </si>
  <si>
    <t>RUTURADA C/MONTANTES SIMPLES AUTOPORTANTES DE 48MM,FIXADOS A</t>
  </si>
  <si>
    <t xml:space="preserve"> GUIAS HORIZONTAIS 48MM,AMBOS DE ACO GALV.C/ESP.0,5MM,C/UMA</t>
  </si>
  <si>
    <t>CHAPA DE GESSO ACARTONADO,STANDARD,C/ADICAO DE LA MINERAL,ES</t>
  </si>
  <si>
    <t>P.12,5MM,LARG.1200MM,BORDA REBAIXADA,FIXADA AOS MONTANTES PO</t>
  </si>
  <si>
    <t>R MEIO DE PARAFUSOS.APLICACAO EM AREAS SECAS.FORN.E COLOC</t>
  </si>
  <si>
    <t>IAS HORIZONTAIS 48MM,AMBOS DE ACO GALV.C/ESP.0,5MM,C/UMA CHA</t>
  </si>
  <si>
    <t>PA DE GESSO ACARTONADO,TIPO RU(RESISTENTE A UMIDADE),ESP.12,</t>
  </si>
  <si>
    <t>5MM,LARG.1200MM,BORDA REBAIXADA,FIXADA AOS MONTANTES POR MEI</t>
  </si>
  <si>
    <t>O DE PARAFUSOS.APLICACAO EM AREAS SECAS.FORN.E COLOCACAO</t>
  </si>
  <si>
    <t>PA DE GESSO ACARTONADO,TIPO RU(RESISTENTE A UMIDADE),C/ADICA</t>
  </si>
  <si>
    <t>O LA MINERAL,ESP.12,5MM,LARG.1200MM,BORDA REBAIXADA,FIXADA A</t>
  </si>
  <si>
    <t>OS MONTANTES POR MEIO DE PARAFUSOS.APLICACAO AREAS SECAS.F/C</t>
  </si>
  <si>
    <t>REVESTIMENTO DE DRYWALL C/ESP.61MM(ESTRUTURA+CHAPA DE GESSO)</t>
  </si>
  <si>
    <t>ESTRUTURADA C/MONTANTES SIMPLES AUTOPORTANTES 48MM,FIXADOS A</t>
  </si>
  <si>
    <t xml:space="preserve"> GUIAS HORIZONTAIS 48MM,AMBOS DE ACO GALV.C/ESP.0,5MM,COM UM</t>
  </si>
  <si>
    <t>A CHAPA DE GESSO ACARTONADO,TIPO RF(RESISTENTE AO FOGO),ESP.</t>
  </si>
  <si>
    <t>12,5MM,LARG.1200MM,BORDA REBAIXADA,FIXADA AOS MONTANTES POR</t>
  </si>
  <si>
    <t>MEIO DE PARAFUSOS.APLICACAO EM AREAS SECAS.FORN. E COLOCACAO</t>
  </si>
  <si>
    <t>IAS HORIZONTAIS 48MM,AMBOS ACO GALV.ESP.0,5MM,C/UMA CHAPA DE</t>
  </si>
  <si>
    <t xml:space="preserve"> GESSO ACARTONADO,RF(RESISTENTE AO FOGO),C/ADICAO DE LA MINE</t>
  </si>
  <si>
    <t>RAL,ESP.12,5MM,LARG.1200MM,BORDA REBAIXADA,FIXADA AOS MONTAN</t>
  </si>
  <si>
    <t>TES POR MEIO DE PARAFUSOS.APLICACAO AREAS SECAS.FORN.COLOC.</t>
  </si>
  <si>
    <t>REVESTIMENTO DE DRYWALL C/ESP.83MM(ESTRUTURA+CHAPA DE GESSO)</t>
  </si>
  <si>
    <t>ESTRUTURADA C/MONTANTES SIMPLES AUTOPORTANTES 70MM,FIXADAS A</t>
  </si>
  <si>
    <t xml:space="preserve"> GUIAS HORIZONTAIS 70MM,AMBOS DE ACO GALV.C/ESP.0,5MM,C/UMA</t>
  </si>
  <si>
    <t>CHAPA DE GESSO ACARTONADO,TIPO ST(STANDARD),ESP.12,5MM,LARGU</t>
  </si>
  <si>
    <t>RA 1200MM,BORDA REBAIXADA,FIXADA AOS MONTANTES POR MEIO DE P</t>
  </si>
  <si>
    <t>ARAFUSOS.APLICACAO EM AREAS SECAS.FORNECIMENTO E COLOCACAO</t>
  </si>
  <si>
    <t>ESTRUTURADA C/MONTANTES SIMPLES AUTOPORTANTES 70MM,FIXADOS A</t>
  </si>
  <si>
    <t>CHAPA DE GESSO ACARTONADO,ST(STANDARD),C/ADICAO DE LA MINERA</t>
  </si>
  <si>
    <t>L,ESP.12,5MM,LARG.1200MM,BORDA REBAIXADA,FIXADA AOS MONTANTE</t>
  </si>
  <si>
    <t>S POR MEIO DE PARAFUSOS.APLICACAO AREAS SECAS.FORN.E COLOC.</t>
  </si>
  <si>
    <t>CHAPA DE GESSO ACARTONADO,TIPO RU(RESISTENTE A UMIDADE),ESP.</t>
  </si>
  <si>
    <t>MEIO DE PARAFUSOS.APLICACAO EM AREAS SECAS.FORN.E COLOCACAO</t>
  </si>
  <si>
    <t>REVESTIMENTO DRYWALL C/ESP.83MM(ESTRUTURA+CHAPA DE GESSO)EST</t>
  </si>
  <si>
    <t>RUTURADA C/MONTANTES SIMPLES AUTOPORTANTES 70MM,FIXADOS A GU</t>
  </si>
  <si>
    <t>IAS HORIZONTAIS 70MM,AMBOS ACO GALV.C/ESP.0,5MM,C/UMA CHAPA</t>
  </si>
  <si>
    <t>DE GESSO ACARTONADO,RU(RESISTENTE A UMIDADE),C/ADICAO LA MIN</t>
  </si>
  <si>
    <t>ERAL,ESP.12,5MM,LARG.1200MM,BORDA REBAIXADA,FIXADA AOS MONTA</t>
  </si>
  <si>
    <t>NTES POR MEIO DE PARAFUSOS.APLICACAO AREAS SECAS.FORN.COLOC.</t>
  </si>
  <si>
    <t>CHAPA DE GESSO ACARTONADO,TIPO RF(RESISTENTE AO FOGO),ESP.12</t>
  </si>
  <si>
    <t>,5MM,LARG.1200MM,BORDA REBAIXADA,FIXADA AOS MONTANTES POR ME</t>
  </si>
  <si>
    <t>IO DE PARAFUSOS.APLICACAO EM AREAS SECAS.FORN.E COLOCACAO</t>
  </si>
  <si>
    <t>REVESTIMENTO DRYWALL ESP.83MM(ESTRUTURA+CHAPA DE GESSO)ESTRU</t>
  </si>
  <si>
    <t>TURADA C/MONTANTES AUTOPORTANTES 70MM,GUIAS HORIZONTAIS 70MM</t>
  </si>
  <si>
    <t>,AMBOS ACO GALV.ESP.0,5MM,C/UMA CHAPA GESSO ACARTONADO,RF(RE</t>
  </si>
  <si>
    <t>SISTENTE AO FOGO),C/ADICAO DE LA MINERAL,ESP.12,5MM,LARG.120</t>
  </si>
  <si>
    <t>0MM,BORDA REBAIXADA,FIXADA AOS MONTANTES POR MEIO DE PARAFUS</t>
  </si>
  <si>
    <t>OS,APLICACAO EM AREAS SECAS.FORNECIMENTO E COLOCACAO</t>
  </si>
  <si>
    <t>REVESTIMENTO DE DRYWALL C/ESP.103MM(ESTRUTURA+CHAPA DE GESSO</t>
  </si>
  <si>
    <t>)ESTRUTURADA C/MONTANTES SIMPLES AUTOPORTANTES 90MM,FIXADOS</t>
  </si>
  <si>
    <t>A GUIAS HORIZONTAIS 90MM,AMBOS DE ACO GALV.C/ESP.0,5MM,C/UMA</t>
  </si>
  <si>
    <t xml:space="preserve"> CHAPA DE GESSO ACARTONADO,TIPO ST(STANDARD),ESP.12,5MM,LARG</t>
  </si>
  <si>
    <t>.1200MM,BORDA REBAIXADA,FIXADA AOS MONTANTES POR MEIO DE PAR</t>
  </si>
  <si>
    <t>AFUSOS.APLICACAO EM AREAS SECAS.FORNECIMENTO E COLOCACAO</t>
  </si>
  <si>
    <t>A GUIAS HORIZONTAIS 90MM,AMBOS ACO GALV.C/ESP.0,5MM,C/UMA CH</t>
  </si>
  <si>
    <t>APA DE GESSO ACARTONADO,TIPO ST(STANDARD),C/ADICAO DE LA MIN</t>
  </si>
  <si>
    <t xml:space="preserve"> CHAPA DE GESSO ACARTONADO,TIPO RU(RESISTENTE A UMIDADE),ESP</t>
  </si>
  <si>
    <t>.12,5MM,LARG.1200MM,BORDA REBAIXADA,FIXADA AOS MONTANTES POR</t>
  </si>
  <si>
    <t xml:space="preserve"> MEIO DE PARAFUSOS.APLICACAO EM AREAS SECAS.FORN.E COLOCACAO</t>
  </si>
  <si>
    <t>REVESTIMENTO DRYWALL ESP.103MM(ESTRUTURA+CHAPA DE GESSO)ESTR</t>
  </si>
  <si>
    <t>UTURADA C/MONTANTES SIMPLES AUTOPORTANTES 90MM,GUIAS HORIZON</t>
  </si>
  <si>
    <t>TAIS 90MM,AMBOS DE ACO GALV.ESP.0,5MM,C/UMA CHAPA GESSO ACAR</t>
  </si>
  <si>
    <t>TONADO,TIPO RU(RESISTENTE A UMIDADE),C/ADICAO DE LA MINERAL,</t>
  </si>
  <si>
    <t>ESP.12,5MM,LARG.1200MM,BORDA REBAIXADA,FIXADA AOS MONTANTES</t>
  </si>
  <si>
    <t xml:space="preserve"> CHAPA DE GESSO ACARTONADO,TIPO RF(RESISTENTE AO FOGO),ESP.1</t>
  </si>
  <si>
    <t>2,5MM,LARG.1200MM,BORDA REBAIXADA,FIXADA AOS MONTANTES POR M</t>
  </si>
  <si>
    <t>EIO DE PARAFUSOS.APLICACAO EM AREAS SECAS.FORN.E COLOCACAO</t>
  </si>
  <si>
    <t>UTURADA C/MONTANTES SIMPLES AUTOPORTANTES 90MM,FIXADOS A GUI</t>
  </si>
  <si>
    <t>AS HORIZONTAIS 90MM,AMBOS ACO GALV.C/ESP.0,5MM,C/UMA CHAPA D</t>
  </si>
  <si>
    <t>E GESSO ACARTONADO,RF(RESISTENTE AO FOGO),C/ADICAO DE LA MIN</t>
  </si>
  <si>
    <t>REVESTIMENTO DE DRYWALL C/ESP.73MM(ESTRUTURA+CHAPA DE GESSO)</t>
  </si>
  <si>
    <t xml:space="preserve"> GUIAS HORIZONTAIS 48MM,AMBOS DE ACO GALV.C/ESP.0,5MM,C/DUAS</t>
  </si>
  <si>
    <t xml:space="preserve"> CHAPAS DE GESSO ACARTONADO,TIPO ST(STANDARD),ESP.12,5MM,LAR</t>
  </si>
  <si>
    <t>G.1200MM,BORDA REBAIXADA,FIXADA AOS MONTANTES POR MEIO DE PA</t>
  </si>
  <si>
    <t>RAFUSOS.APLICACAO EM AREAS SECAS.FORNECIMENTO E COLOCACAO</t>
  </si>
  <si>
    <t xml:space="preserve"> CHAPAS DE GESSO ACARTONADO,ST(STANDARD),C/ADICAO DE LA MINE</t>
  </si>
  <si>
    <t xml:space="preserve"> GUIAS HORIZONTAIS 48MM,AMBOS ACO GALV.C/ESP.0,5MM,C/DUAS CH</t>
  </si>
  <si>
    <t>APAS GESSO ACARTONADO,TIPO RU(RESISTENTE A UMIDADE),E OUTRA</t>
  </si>
  <si>
    <t>TIPO ST,ESP.12,5MM,LARG.1200MM,BORDA REBAIXADA,FIX.AOS MONTA</t>
  </si>
  <si>
    <t>NTES POR MEIO PARAFUSOS.APLICACAO EM AREAS SECAS.FORN./COLOC</t>
  </si>
  <si>
    <t>ESTRUTURADA 48MM,FIXADOS A GUIAS HORIZONTAIS 48MM,AMBOS DE A</t>
  </si>
  <si>
    <t>CO GALV.C/ESP.0,5MM,C/DUAS CHAPAS DE ESSO ACARTONADO,TIPO RU</t>
  </si>
  <si>
    <t>(RESISTENTE A UMIDADE),C/ADICAO DE LA MINERAL,E OUTRA TIPO S</t>
  </si>
  <si>
    <t>T,ESP.12,5MM,LARG.1200MM,BORDA REBAIXADA,FIX.AOS MONTANTES P</t>
  </si>
  <si>
    <t>OR MEIO DE PARAFUSOS.APLICACAO EM AREAS SECAS.FORN.E COLOC.</t>
  </si>
  <si>
    <t xml:space="preserve"> CHAPAS GESSO ACARTONADO,TIPO RF(RESISTENTE AO FOGO) E OUTRA</t>
  </si>
  <si>
    <t xml:space="preserve"> TIPO ST,ESP.12,5MM,LARG.1200MM,BORDA REBAIXADA,FIX.AOS MONT</t>
  </si>
  <si>
    <t>ANTES POR MEIO DE PARAFUSOS.APLICACAO AREAS SECAS.FORN/COLOC</t>
  </si>
  <si>
    <t>REVESTIMENTO DRYWALL ESP.73MM(ESTRUTURA+CHAPA DE GESSO)ESTRU</t>
  </si>
  <si>
    <t>TURADA C/MONTANTES SIMPLES AUTOPORTANTES 48MM,FIXADOS A GUIA</t>
  </si>
  <si>
    <t>S HORIZONTAIS 48MM,AMBOS ACO GALV.ESP.0,5MM,C/DUAS CHAPAS GE</t>
  </si>
  <si>
    <t>SSO ACARTONADO,RF(RESISTENTE AO FOGO),C/ADICAO LA MINERAL,E</t>
  </si>
  <si>
    <t>OUTRA TIPO ST,ESP.12,5MM,LARG.1200MM,BORDA REBAIXADA,FIX.AOS</t>
  </si>
  <si>
    <t xml:space="preserve"> MONTANTES POR MEIO PARAFUSOS.APLICACAO AREAS SRCAS.FORN/COL</t>
  </si>
  <si>
    <t>REVESTIMENTO DRYWALL C/ESP.95MM(ESTRUTURA+CHAPA DE GESSO)EST</t>
  </si>
  <si>
    <t>IAS HORIZONTAIS 70MM,AMBOS DE ACO GALV.C/ESP.0,5MM,C/DUAS CH</t>
  </si>
  <si>
    <t>APAS DE GESSO ACARTONADO,TIPO ST(STANDARD),ESP.12,5MM,LARGUR</t>
  </si>
  <si>
    <t>A 1200MM,BORDA REBAIXADA,FIXADA AOS MONTANTES POR MEIO DE PA</t>
  </si>
  <si>
    <t>REVESTIMENTO DE DRYWALL C/ESP.95MM(ESTRUTURA+CHAPA DE GESSO)</t>
  </si>
  <si>
    <t xml:space="preserve"> GUIAS HORIZONTAIS 70MM,AMBOS DE ACO GALV.C/ESP.0,5MM,C/DUAS</t>
  </si>
  <si>
    <t>REVESTIMENTO DE DRYWALL C/ESP.95MM(ESTRUTURA+CHAPA GESSO) ES</t>
  </si>
  <si>
    <t>TRUTURADA C/MONTANTES SIMPLES AUTOPORTANTES 70MM,FIX.A GUIAS</t>
  </si>
  <si>
    <t xml:space="preserve"> HORIZ.70MM,AMBOS ACO GALV.C/ESP.0,5MM,C/DUAS CHAPAS GESSO A</t>
  </si>
  <si>
    <t>CARTONADO,SENDO UMA DO TIPO RU (RESISTENTE A UMIDADE),E OUTR</t>
  </si>
  <si>
    <t>A ST,ESP.12,5MM,LARG.1200MM,BORDA REBAIXADA,FIX.AOS MONTANTE</t>
  </si>
  <si>
    <t>S POR MEIO PARAFUSOS.APLICACAO EM AREAS SECAS.FORN.E COLOC.</t>
  </si>
  <si>
    <t>REVESTIMENTO DRYWALL ESP.95MM(ESTRUTURA+CHAPA GESSO) ESTRUTU</t>
  </si>
  <si>
    <t>RADA C/MONTANTES SIMPLES AUTOPORTANTES 70MM,FIX.A GUIAS HORI</t>
  </si>
  <si>
    <t>Z.70MM,AMBOS ACO GALV.ESP.0,5MM,C/DUAS CHAPAS GESSO ACARTONA</t>
  </si>
  <si>
    <t>O,SENDO UMA DO TIPO RU(RESISTENTE A UMIDADE),ADICAO LA MINER</t>
  </si>
  <si>
    <t>AL,E OUTRA ST,ESP.12,5MM,LARG.1200MM,BORDA REBAIXADA,FIX.AOS</t>
  </si>
  <si>
    <t xml:space="preserve"> MONTANTES POR MEIO PARAFUSOS.APLICACAO AREAS SECAS.FORN/COL</t>
  </si>
  <si>
    <t>REVESTIMENTO DRYWALL C/ESP.95MM(ESTRUTURA+CHAPA GESSO) ESTRU</t>
  </si>
  <si>
    <t>TURADA C/MONTANTES SIMPLES AUTOPORTANTES 70MM,FIX.A GUIAS HO</t>
  </si>
  <si>
    <t>RIZ.70MM,AMBOS ACO GALV.C/ESP.0,5MM,C/DUAS CHAPAS GESSO ACAR</t>
  </si>
  <si>
    <t>TONADO,SENDO UMA DO TIPO RF(RESISTENTE AO FOGO) E OUTRA ST,E</t>
  </si>
  <si>
    <t>SP.12,5MM,LARG.1200MM,BORDA REBAIXADA,FIX.AOS MONTANTES POR</t>
  </si>
  <si>
    <t>MEIO DE PARAFUSOS.APLICACAO EM AREAS SECAS.FORN.E COLOC</t>
  </si>
  <si>
    <t>RIZ.70MM,AMBOS ACO GALV.ESP.0,5MM,C/DUAS CHAPAS GESSO ACARTO</t>
  </si>
  <si>
    <t>NADO,SENDO UMA DO TIPO RF(RESISTENTE AO FOGO),C/ADICAO LA MI</t>
  </si>
  <si>
    <t>NERAL,E OUTRA ST,ESP.12,5MM,LARG.1200MM,BORDA REBAIXADA,FIX.</t>
  </si>
  <si>
    <t>REVESTIMENTO DE DRYWALL C/ESP.115MM(ESTRUTURA+CHAPA DE GESSO</t>
  </si>
  <si>
    <t>A GUIAS HORIZONTAIS 90MM,AMBOS DE ACO GALV.C/ESP.0,5MM,C/DUA</t>
  </si>
  <si>
    <t>S CHAPAS DE GESSO ACARTONADO,STANDARD,ESP.12,5MM,LARG.1200MM</t>
  </si>
  <si>
    <t>,BORDA REBAIXADA,FIXADA AOS MONTANTES POR MEIO DE PARAFUSOS.</t>
  </si>
  <si>
    <t>APLICACAO EM AREAS SECAS.FORNECIMENTO E COLOCACAO</t>
  </si>
  <si>
    <t>REVESTIMENTO DRYWALL C/ESP.115MM(ESTRUTURA+CHAPA DE GESSO)ES</t>
  </si>
  <si>
    <t>TRUTURADA C/MONTANTES SIMPLES AUTOPORTANTES 90MM,FIXADOS A G</t>
  </si>
  <si>
    <t>UIAS HORIZONTAIS 90MM,AMBOS DE ACO GALV.C/ESP.0,5MM,C/DUAS C</t>
  </si>
  <si>
    <t>HAPAS DE GESSO ACARTONADO,STANDARD,C/ADICAO DE LA MINERAL,ES</t>
  </si>
  <si>
    <t>R MEIO DE PARAFUSOS.APLICACAO EM AREAS SECAS.FORN.E COLOC.</t>
  </si>
  <si>
    <t>REVESTIMENTO DRYWALL C/ESP.115MM(ESTRUTURA+CHAPA GESSO) ESTR</t>
  </si>
  <si>
    <t>UTURADA C/MONTANTES SIMPLES AUTOPORTANTES 90MM,FIX.A GUIAS H</t>
  </si>
  <si>
    <t>ORIZ.90MM,AMBOS ACO GALV.C/ESP.0,5MM,C/DUAS CHAPAS GESSO ACA</t>
  </si>
  <si>
    <t>RTONADO,SENDO UMA DO TIPO RU(RESISTENTE A UMIDADE) E OUTRA S</t>
  </si>
  <si>
    <t>TURADA C/MONTANTES SIMPLES AUTOPORTANTES 90MM,FIX.A GUIAS HO</t>
  </si>
  <si>
    <t>RIZ.90MM,AMBOS ACO GALV.C/ESP.0,5MM,C/DUAS CHAPAS GESSO ACAR</t>
  </si>
  <si>
    <t>TONADO,SENDO UMA TIPO RU(RESISTENTE A UMIDADE),C/ADICAO LA M</t>
  </si>
  <si>
    <t>INERAL,E OUTRA ST,ESP.12,5MM,LARG.1200MM,BORDA REBAIXADA,FIX</t>
  </si>
  <si>
    <t>.MONTANTES POR MEIO PARAFUSOS.APLICACAO AREAS SECAS.FORN/COL</t>
  </si>
  <si>
    <t>REVESTIMENTO DE DRYWALL C/ESP.115MM(ESTRUTURA+CHAPA GESSO) E</t>
  </si>
  <si>
    <t>STRUTURADA C/MONTANTES SIMPLES AUTOPORTANTES 90MM,FIX.A GUIA</t>
  </si>
  <si>
    <t>S HORIZ.90MM,AMBOS ACO GALVANIZADO C/ESP.0,5MM,COM DUAS CHAP</t>
  </si>
  <si>
    <t>AS GESSO ACARTONADO,SENDO UMA DO TIPO RF(RESISTENTE AO FOGO)</t>
  </si>
  <si>
    <t xml:space="preserve"> E OUTRA ST,SP.12,5MM,LARG.1200MM,BORDA REBAIXADA,FIX.AOS MO</t>
  </si>
  <si>
    <t>NTANTES POR MEIO PARAFUSOS.APLICACAO AREAS SECAS.FORN.COLOC.</t>
  </si>
  <si>
    <t>ORIZ.90MM,AMBOS ACO GALV.ESP.0,5MM,C/DUAS CHAPAS GESSO ACART</t>
  </si>
  <si>
    <t>NADO,SENDO UMA TIPO RF(RESISTENTE AO FOGO),C/ADICAO LA MINER</t>
  </si>
  <si>
    <t>AL,E OUTRA ST,ESP.12,5MM,LARG.1200MM,BORDA REBAIXADA,FIX.MON</t>
  </si>
  <si>
    <t>TANTES POR MEIO PARAFUSOS.APLICACAO AREAS SECAS.FORN.E COLOC</t>
  </si>
  <si>
    <t>REVESTIMENTO TEXTURIZADO FOSCO PARA USO EXTERNO SOBRE SUPERF</t>
  </si>
  <si>
    <t>ICIE CAMURCADA OU CONCRETO LISO,COM 2MM DE ESPESSURA,EXECUTA</t>
  </si>
  <si>
    <t>DO COM PO CREPE ATB,NA COR INDICADA,SOBRE ADITIVOS C/2 DEMAO</t>
  </si>
  <si>
    <t>S DE ACABAMENTO</t>
  </si>
  <si>
    <t>VENEZIANA VERTICAL(BRISE SOLEIL)DE CHAPA DE ALUMINIO,COM 1,2</t>
  </si>
  <si>
    <t>MM DE ESPESSURA,FIXADO EM CANTONEIRAS DE ACO APARAFUSADAS,E</t>
  </si>
  <si>
    <t>MEDIDA PELA AREA COLOCADA.FORNECIMENTO E COLOCACAO</t>
  </si>
  <si>
    <t>REVESTIMENTO EM CHAPA LAMINADA COM ACABAMENTO TEXTURIZADO,DE</t>
  </si>
  <si>
    <t xml:space="preserve"> 1,3MM DE ESPESSURA,EM PAREDES, SOBRE REVESTIMENTO LIXADO E</t>
  </si>
  <si>
    <t>ESCOVADO</t>
  </si>
  <si>
    <t>REVESTIMENTO EM CHAPA LAMINADA COM ACABAMENTO BRILHANTE,DE 0</t>
  </si>
  <si>
    <t>,8MM DE ESPESSURA,SOBRE PECAS DE MADEIRA AMPLAS,COMO PORTAS,</t>
  </si>
  <si>
    <t>MESAS,ARMARIOS E PRATELEIRAS FUNDAS</t>
  </si>
  <si>
    <t>,8MM DE ESPESSURA,SOBRE PECAS AMPLAS EM UMA SO DIMENSAO,COMO</t>
  </si>
  <si>
    <t>PRATELEIRAS COMUNS,CAIXOES DE ESQUADRIAS E COLUNAS PRISMATIC</t>
  </si>
  <si>
    <t>AS</t>
  </si>
  <si>
    <t>REVESTIMENTO EM CHAPA LAMINADA COM ACABAMENTO BRILHANTE, DE</t>
  </si>
  <si>
    <t>0,8MM DE ESPESSURA, SOBRE GAVETAS, ARMARIOS, CONSOLOS, MESAS</t>
  </si>
  <si>
    <t xml:space="preserve"> PEQUENAS E MOLDURAS</t>
  </si>
  <si>
    <t>PROTETOR DE PAREDE(BATE-MACA), COM 20CM DE LARGURA, VINIL DE</t>
  </si>
  <si>
    <t xml:space="preserve"> ALTO IMPACTO,ANTICHAMA E LAVAVEL,ACABAMENTO TEXTURIZADO,REF</t>
  </si>
  <si>
    <t>ORCOS EM NEOPRENE E FIXADO COM SUPORTES DE ALUMINIO RESISTEN</t>
  </si>
  <si>
    <t>TES.FORNECIMENTO E COLOCACAO</t>
  </si>
  <si>
    <t>PROTETOR DE PAREDE(BATE-MACA),TIPO CORRIMAO,COM LARGURA DE A</t>
  </si>
  <si>
    <t>PROXIMADAMENTE 14CM,VINIL DE ALTO IMPACTO,ANTICHAMA E LAVAVE</t>
  </si>
  <si>
    <t>L,ACABAMENTO TEXTURIZADO,REFORCOS EM NEOPRENE E FIXADO COM S</t>
  </si>
  <si>
    <t>UPORTES DE ALUMINIO RESISTENTES.FORNECIMENTO E COLOCACAO</t>
  </si>
  <si>
    <t>PROTETOR DE PAREDE(BATE-MACA),COM 12,7CM DE LARGURA,VINIL DE</t>
  </si>
  <si>
    <t>13.205.0022-0</t>
  </si>
  <si>
    <t>PROTETOR DE CANTOS,PRODUZIDO COM ESTRUTURA INTERNA DE SUPORT</t>
  </si>
  <si>
    <t>E EM ALUMINIO E PVC,COM REFORCOS EM NEOPRENE E EXTERNAMENTE</t>
  </si>
  <si>
    <t>COM CAPAS DE VINIL DE ALTO IMPACTO COM ACABAMENTO TEXTURIZAD</t>
  </si>
  <si>
    <t>O,NAS CORES PADRONIZADAS DO FABRICANTE,COM LARGURA DE 5CM E</t>
  </si>
  <si>
    <t>PECAS COM 1,20M E 2,40M.FORNECIMENTO E COLOCACAO</t>
  </si>
  <si>
    <t>13.205.0022-A</t>
  </si>
  <si>
    <t>PROTECAO DE PORTAS EM VINIL DE ALTO IMPACTO,COM ACABAMENTO T</t>
  </si>
  <si>
    <t>EXTURIZADO,VARIAS CORES.FORNECIMENTO E COLOCACAO</t>
  </si>
  <si>
    <t>PISO CIMENTADO,COM 1,5CM DE ESPESSURA,COM ARGAMASSA DE CIMEN</t>
  </si>
  <si>
    <t>TO E AREIA,NO TRACO 1:3,ALISADO A COLHER, SOBRE BASE EXISTEN</t>
  </si>
  <si>
    <t>TE</t>
  </si>
  <si>
    <t>TO E AREIA, NO TRACO 1:3, COM ACABAMENTO ASPERO, SOBRE BASE</t>
  </si>
  <si>
    <t>EXISTENTE</t>
  </si>
  <si>
    <t>TO E AREIA,NO TRACO 1:3,ALISADO A COLHER,COM CORANTE, SOBRE</t>
  </si>
  <si>
    <t>BASE EXISTENTE</t>
  </si>
  <si>
    <t>TO E AREIA,NO TRACO 1:3,ALISADO A COLHER,COM IMPERMEABILIZAN</t>
  </si>
  <si>
    <t>TE DE PEGA NORMAL ADICIONADO A AGUA DA ARGAMASSA NA DOSAGEM</t>
  </si>
  <si>
    <t>1:2,COM CORANTE,SOBRE BASE EXISTENTE</t>
  </si>
  <si>
    <t>TO E AREIA,NO TRACO 1:3,ALISADO A COLHER,COM JUNTAS BATIDAS</t>
  </si>
  <si>
    <t>FORMANDO QUADROS,SOBRE BASE EXISTENTE</t>
  </si>
  <si>
    <t>TO E AREIA,NO TRACO 1:3,ALISADO A COLHER,COM NOVO ALISAMENTO</t>
  </si>
  <si>
    <t>, SOBRE PO DE CIMENTO ESPARGIDO E MOLHADO,SOBRE BASE EXISTEN</t>
  </si>
  <si>
    <t>RODAPE DE ARGAMASSA DE CIMENTO E AREIA,NO TRACO 1:3,COM 15CM</t>
  </si>
  <si>
    <t xml:space="preserve"> DE ALTURA E 2CM DE ESPESSURA,SOBRE PAREDE EM OSSO</t>
  </si>
  <si>
    <t xml:space="preserve"> DE ALTURA E 2CM DE ESPESSURA,SOBRE PAREDE EM OSSO,COM CORAN</t>
  </si>
  <si>
    <t>RODAPE DE ARGAMASSA DE CIMENTO E AREIA,NO TRACO 1:3,COM 7CM</t>
  </si>
  <si>
    <t>DE ALTURA E 2CM DE ESPESSURA,SOBRE PAREDE DE OSSO</t>
  </si>
  <si>
    <t>PISO CIMENTADO IMPERMEAVEL,COM 1,5CM DE ESPESSURA,DE ARGAMAS</t>
  </si>
  <si>
    <t>SA DE CIMENTO E AREIA,NO TRACO 1:3 E IMPERMEABILIZANTE DE PE</t>
  </si>
  <si>
    <t>GA NORMAL ADICIONADO A AGUA DA ARGAMASSA NA DOSAGEM DE 1:12,</t>
  </si>
  <si>
    <t>ALISADO A COLHER,SOBRE BASE OU CONTRAPISO EXISTENTE</t>
  </si>
  <si>
    <t>PISO CIMENTADO IMPERMEAVEL,COM 3CM DE ESPESSURA EM DUAS CAMA</t>
  </si>
  <si>
    <t>DAS DE 1,5CM,DE ARGAMASSA DE CIMENTO E AREIA,NO TRACO 1:3 E</t>
  </si>
  <si>
    <t>IMPERMEABILIZANTE DE PEGA NORMAL ADICIONADO A AGUA DA ARGAMA</t>
  </si>
  <si>
    <t>SSA NA DOSAGEM DE 1:12,ALISADO A COLHER,SOBRE BASE,OU CONTRA</t>
  </si>
  <si>
    <t>PISO EXISTENTE</t>
  </si>
  <si>
    <t>RODAPE DE CIMENTADO IMPERMEAVEL COM 7CM DE ALTURA E 2CM DE E</t>
  </si>
  <si>
    <t>SPESSURA, EM ARGAMASSA DE CIMENTO E AREIA, NO TRACO 1:3 E IM</t>
  </si>
  <si>
    <t>PERMEABILIZANTE DE PEGA NORMAL  ADICIONADO A AGUA DA ARGAMAS</t>
  </si>
  <si>
    <t>SA NA DOSAGEM DE 1:12,ALISADO A COLHER,SOBRE PAREDE EM OSSO</t>
  </si>
  <si>
    <t>RODAPE DE CIMENTADO IMPERMEAVEL COM 10CM DE ALTURA E 3CM DE</t>
  </si>
  <si>
    <t>ESPESSURA, EM ARGAMASSA DE CIMENTO E AREIA, NO TRACO 1:3 E</t>
  </si>
  <si>
    <t>IMPERMEABILIZANTE DE PEGA NORMAL  ADICIONADO  A AGUA DA ARGA</t>
  </si>
  <si>
    <t>MASSA NA DOSAGEM DE 1:12,ALISADO A COLHER,SOBRE PAREDE EM OS</t>
  </si>
  <si>
    <t>SO</t>
  </si>
  <si>
    <t>RODAPE DE CIMENTADO IMPERMEAVEL COM 25CM DE ALTURA E 3CM DE</t>
  </si>
  <si>
    <t>ESPESSURA, EM ARGAMASSA DE CIMENTO E AREIA, NO TRACO 1:3  E</t>
  </si>
  <si>
    <t>CONTRAPISO,BASE OU CAMADA REGULARIZADORA EXECUTADA COM ARGAM</t>
  </si>
  <si>
    <t>ASSA DE CIMENTO E AREIA,NO TRACO 1:4,NA ESPESSURA DE 1CM</t>
  </si>
  <si>
    <t>ASSA DE CIMENTO A AREIA,NO TRACO 1:4,NA ESPESSURA DE 1,5CM</t>
  </si>
  <si>
    <t>CONTRAPISO,BASE OU CAMADA REGULARIZADORA,EXECUTADA COM ARGAM</t>
  </si>
  <si>
    <t>ASSA DE CIMENTO A AREIA,NO TRACO 1:4,NA ESPESSURA DE 2CM</t>
  </si>
  <si>
    <t>ASSA DE CIMNENTO E AREIA,NO TRACO 1:4,NA ESPESSURA DE 2,5CM</t>
  </si>
  <si>
    <t>ASSA DE CIMENTO E AREIA,NO TRACO 1:4,NA ESPESSURA DE 3CM</t>
  </si>
  <si>
    <t>ASSA DE CIMENTO E AREIA,NO TRACO 1:4,NA ESPESSURA DE 3,5CM</t>
  </si>
  <si>
    <t>ASSA DE CIMENTO E AREIA,NO TRACO 1:4,NA ESPESSURA DE 4CM</t>
  </si>
  <si>
    <t>ASSA DE CIMENTO E AREIA,NO TRACO 1:4,NA ESPESSURA DE 5CM</t>
  </si>
  <si>
    <t>ASSA DE CIMENTO E AREIA,NO TRACO 1:4,NA ESPESSURA DE 6CM</t>
  </si>
  <si>
    <t>CONTRAPISO,BASE OU CAMADA REGULARIZADORA EXECUTADA,COM ARGAM</t>
  </si>
  <si>
    <t>ASSA DE CIMENTO E AREIA,NO TRACO 1:4,NA ESPESSURA DE 6,5CM</t>
  </si>
  <si>
    <t>ASSA DE CIMENTO E AREIA,NO TRACO 1:4,NA ESPESSURA DE 8CM</t>
  </si>
  <si>
    <t>RECOMPOSICAO DE PISO CIMENTADO,COM ARGAMASSA DE CIMENTO E AR</t>
  </si>
  <si>
    <t>EIA, NO TRACO 1:3, COM 2CM DE ESPESSURA, EXCLUSIVE BASE  DE</t>
  </si>
  <si>
    <t>CONCRETO</t>
  </si>
  <si>
    <t>RECOMPOSICAO DE PASSEIO,DEVIDO A ABERTURA DE VALA PARA ASSEN</t>
  </si>
  <si>
    <t>TAMENTO DE TUBULACAO,INCLUSIVE REMOCAO DO MATERIAL SOLTO,CON</t>
  </si>
  <si>
    <t>CRETAGEM ATE 8CM DE ESPESSURA, ACABAMENTO COM 2CM DE ESPESSU</t>
  </si>
  <si>
    <t>RA  COM ARGAMASSA DE CIMENTO E AREIA, NO TRACO 1:4 E CARGA,</t>
  </si>
  <si>
    <t>TRANSPORTE E DESCARGA DO MATERIAL EXCEDENTE ATE 20KM</t>
  </si>
  <si>
    <t>RECOMPOSICAO DE PISO DE CONCRETO SIMPLES,COM RESISTENCIA DE</t>
  </si>
  <si>
    <t>15MPA,COM 8CM DE ESPESSURA,INCLUSIVE DEMOLICAO COM EQUIPAMEN</t>
  </si>
  <si>
    <t>TO DE AR COMPRIMIDO DO PISO</t>
  </si>
  <si>
    <t>CAMADA DE BRITA 1,COM ESPESSURA ESTIMADA DE 3CM,ESPALHAMENTO</t>
  </si>
  <si>
    <t>ASSENTAMENTO DE LADRILHOS,EXCLUSIVE ESTES,EM PISOS DE SUPERF</t>
  </si>
  <si>
    <t>ICIE EM OSSO,COM NATA DE CIMENTO SOBRE ARGAMASSA DE CIMENTO,</t>
  </si>
  <si>
    <t>SAIBRO E AREIA,NO TRACO 1:3:3,ESPESSURA MEDIA DE 3,5CM,REJUN</t>
  </si>
  <si>
    <t>TAMENTO COM CIMENTO BRANCO E CORANTE</t>
  </si>
  <si>
    <t>ASSENTAMENTO DE LADRILHOS,EXCLUSIVE ESTES,EM PISO DE SUPERFI</t>
  </si>
  <si>
    <t>CIE EM OSSO,COM NATA DE CIMENTO SOBRE ARGAMASSA DE CIMENTO,</t>
  </si>
  <si>
    <t>CAL HIDRATADA ADITIVADA E AREIA,NO TRACO 1:1:10, COM ESPESSU</t>
  </si>
  <si>
    <t>RA DE 3,5CM E REJUNTAMENTO COM CIMENTO BRANCO E CORANTE</t>
  </si>
  <si>
    <t>CIE EM OSSO, COM ARGAMASSA(PRONTA)COLANTE E REJUNTAMENTO IND</t>
  </si>
  <si>
    <t>USTRIALIZADO</t>
  </si>
  <si>
    <t>ASSENTAMENTO DE PISO VINILICO,EXCLUSIVE ESTE,COMPREENDENDO</t>
  </si>
  <si>
    <t>REGULARIZACAO COM ARGAMASSA DE CIMENTO E AREIA,NO TRACO 1:4,</t>
  </si>
  <si>
    <t>LIXAMENTO MECANICO COM ESMERIL E LIMPEZA COM JATO D'AGUA</t>
  </si>
  <si>
    <t>ASSENTAMENTO DE PISOS DE MARMORE OU GRANITO,EXCLUSIVE ESTES,</t>
  </si>
  <si>
    <t>EM PLACAS,EM SUPERFICIE EM OSSO,COM NATA DE CIMENTO SOBRE AR</t>
  </si>
  <si>
    <t>GAMASSA DE CIMENTO,AREIA E SAIBRO,NO TRACO 1:2:2,COM ESPESSU</t>
  </si>
  <si>
    <t>RA MEDIA DE 3,5CM E REJUNTAMENTO DE CIMENTO BRANCO E CORANTE</t>
  </si>
  <si>
    <t>GAMASSA DE CIMENTO,CAL HIDRATADA ADITIVADA E AREIA,NO TRACO</t>
  </si>
  <si>
    <t>1:1:10,COM ESPESSURA DE 3,5CM E REJUNTAMENTO PRONTO</t>
  </si>
  <si>
    <t>ASSENTAMENTO DE BANCADAS OU ILHARGAS,COM PLACAS DE MARMORE O</t>
  </si>
  <si>
    <t>U GRANITO,EXCLUSIVE ESTAS,EM SUPERFICIE EM OSSO,COM NATA DE</t>
  </si>
  <si>
    <t>CIMENTO SOBRE ARGAMASSA DE CIMENTO,AREIA E SAIBRO,NO TRACO 1</t>
  </si>
  <si>
    <t>:2:2,COM ESPESSURA MEDIA DE 3,5CM E REJUNTAMENTO DE CIMENTO</t>
  </si>
  <si>
    <t>BRANCO E CORANTE</t>
  </si>
  <si>
    <t>CIMENTO SOBRE ARGAMASSA DE CIMENTO,CAL HIDRATADA ADITIVADA E</t>
  </si>
  <si>
    <t xml:space="preserve"> AREIA,NO TRACO 1:1:10,COM ESPESSURA DE 3,5CM E REJUNTAMENTO</t>
  </si>
  <si>
    <t xml:space="preserve"> PRONTO</t>
  </si>
  <si>
    <t>ASSENTAMENTO DE LAJOES OU PLACAS DE GRANITO EM CALCADAS DE L</t>
  </si>
  <si>
    <t>OGRADOUROS OU SUPERFICIES NIVELADAS,COM REJUNTAMENTO DE ARGA</t>
  </si>
  <si>
    <t>MASSA DE CIMENTO E AREIA,NO TRACO 1:3,EXCLUSIVE O FORNECIMEN</t>
  </si>
  <si>
    <t>TO DAS PEDRAS</t>
  </si>
  <si>
    <t>ASSENTAMENTO DE RODAPES DE MARMORE OU GRANITO,COM 10CM DE AL</t>
  </si>
  <si>
    <t>TURA, EXCLUSIVE ESTES, ASSENTES EM PAREDE EM OSSO, COM  ARGA</t>
  </si>
  <si>
    <t>MASSA DE CIMENTO, AREIA E SAIBRO, NO TRACO 1:2:2, SOBRE  CHA</t>
  </si>
  <si>
    <t>PISCO DE CIMENTO E AREIA, NO TRACO 1:3 E REJUNTAMENTO  DE CI</t>
  </si>
  <si>
    <t>MENTO BRANCO E CORANTE</t>
  </si>
  <si>
    <t>ASSENTAMENTO DE CHAPINS OU ESPELHOS DE MARMORE  OU GRANITO,</t>
  </si>
  <si>
    <t>DE 17CM DE ALTURA,EXCLUSIVE ESTES,ASSENTES EM PAREDE EM OSSO</t>
  </si>
  <si>
    <t>,COM ARGAMASSA DE CIMENTO, AREIA E SAIBRO, NO TRACO  1:2:2,</t>
  </si>
  <si>
    <t>SOBRE CHAPISCO DE CIMENTO E AREIA, NO TRACO 1:3 E REJUNTAMEN</t>
  </si>
  <si>
    <t>TO DE CIMENTO BRANCO E CORANTE</t>
  </si>
  <si>
    <t>ASSENTAMENTO DE SOLEIRAS DE MARMORE OU GRANITO,COM 13CM DE</t>
  </si>
  <si>
    <t>LARGURA,EXCLUSIVE ESTES,ASSENTES EM SUPERFICIE EM OSSO,COM A</t>
  </si>
  <si>
    <t>RGAMASSA DE CIMENTO,AREIA E SAIBRO,NO TRACO 1:2:2,SOBRE CHAP</t>
  </si>
  <si>
    <t>ISCO DE CIMENTO E AREIA,NO TRACO 1:3 E REJUNTAMENTO DE CIMEN</t>
  </si>
  <si>
    <t>TO BRANCO E CORANTE</t>
  </si>
  <si>
    <t>ASSENTAMENTO DE SOLEIRAS DE MARMORE OU GRANITO,DE 15CM DE LA</t>
  </si>
  <si>
    <t>RGURA,EXCLUSIVE ESTES,ASSENTES EM SUPERFICIE EM OSSO,COM ARG</t>
  </si>
  <si>
    <t>AMASSA DE CIMENTO,AREIA E SAIBRO,NO TRACO 1:2:2,SOBRE CHAPIS</t>
  </si>
  <si>
    <t>CO DE CIMENTO E AREIA,NO TRACO 1:3 E REJUNTAMENTO DE CIMENTO</t>
  </si>
  <si>
    <t xml:space="preserve"> BRANCO E CORANTE</t>
  </si>
  <si>
    <t>ASSENTAMENTO DE SOLEIRAS DE MARMORE OU GRANITO,COM 25CM DE L</t>
  </si>
  <si>
    <t>ARGURA,EXCLUSIVE ESTES,ASSENTES EM SUPERFICIE EM OSSO COM AR</t>
  </si>
  <si>
    <t>GAMASSA DE CIMENTO,AREIA E SAIBRO,NO TRACO 1:2:2,SOBRE CHAPI</t>
  </si>
  <si>
    <t>SCO DE CIMENTO E AREIA,NO TRACO 1:3 E REJUNTAMENTO DE CIMENT</t>
  </si>
  <si>
    <t>O BRANCO E CORANTE</t>
  </si>
  <si>
    <t>ASSENTAMENTO DE CAPA DE DEGRAU DE MARMORE OU GRANITO, COM 28</t>
  </si>
  <si>
    <t>CM DE LARGURA,EXCLUSIVE ESTES,ASSENTES EM PAREDE EM OSSO,COM</t>
  </si>
  <si>
    <t>ARGAMASSA DE CIMENTO,AREIA E SAIBRO,NO TRACO 1:2:2,SOBRE CHA</t>
  </si>
  <si>
    <t>PISCO DE CIMENTO E AREIA,NO TRACO 1:3 E REJUNTAMENTO DE CIME</t>
  </si>
  <si>
    <t>NTO BRANCO E CORANTE</t>
  </si>
  <si>
    <t>ASSENTAMENTO DE RODAPE DE MARMORE OU GRANITO,COM 30CM DE ALT</t>
  </si>
  <si>
    <t>URA, EXCLUSIVE ESTES, ASSENTES EM PAREDE EM OSSO, COM  ARGA</t>
  </si>
  <si>
    <t>REVESTIMENTO DE PISO,COM LADRILHOS CERAMICOS ESMALTADOS,COM</t>
  </si>
  <si>
    <t>MEDIDAS EM TORNO DE 30X30CM E 8,5MM DE ESPESSURA,DESTINADOS</t>
  </si>
  <si>
    <t>A CARGA PESADA,COM RESISTENCIA A ABRASAO P.E.I.-V,ASSENTES E</t>
  </si>
  <si>
    <t>M SUPERFICIE EM OSSO,COM NATA SOBRE A ARGAMASSA DE CIMENTO,</t>
  </si>
  <si>
    <t>SAIBRO E AREIA,NO TRACO 1:3:3,REJUNTAMENTO COM CIMENTO BRANC</t>
  </si>
  <si>
    <t>O E CORANTE</t>
  </si>
  <si>
    <t>A CARGA PESADA,COM RESISTENCIA A ABRASAO P.E.I.-III,ASSENTES</t>
  </si>
  <si>
    <t xml:space="preserve"> EM SUPERFICIE EM OSSO,COM ARGAMASSA COLANTE SOBRE ARGAMASSA</t>
  </si>
  <si>
    <t xml:space="preserve"> DE CIMENTO,SAIBRO E AREIA,NO TRACO 1:3:3,E REJUNTAMENTO PRO</t>
  </si>
  <si>
    <t>MEDIDAS EM TORNO DE 20X20CM E 6,5MM DE ESPESSURA,DESTINADOS</t>
  </si>
  <si>
    <t>A CARGA PESADA,COM RESISTENCIA A ABRASAO P.E.I.-IV,ASSENTES</t>
  </si>
  <si>
    <t>EM SUPERFICIE EM OSSO,COM NATA SOBRE A ARGAMASSA DE CIMENTO,</t>
  </si>
  <si>
    <t>MEDIDAS EM TORNO DE 20X20CM E 6,5MM DE ESPESSURA, DESTINADOS</t>
  </si>
  <si>
    <t xml:space="preserve"> A CARGA PESADA,COM RESISTENCIA A ABRASAO P.E.I.-IV,ASSENTES</t>
  </si>
  <si>
    <t xml:space="preserve"> DE CIMENTO,SAIBRO E AREIA,NO TRACO 1:3:3,E REJUNTAMENTO IND</t>
  </si>
  <si>
    <t>INDUSTRIALIZADO</t>
  </si>
  <si>
    <t>REVESTIMENTO DE PISOS COM LADRILHOS CERAMICOS ANTIDERRAPANTE</t>
  </si>
  <si>
    <t>S,COM MEDIDAS EM TORNO DE 11,6X24CM COM ESPESSURA DE 9MM,ASS</t>
  </si>
  <si>
    <t>ENTES COMO EM 13.330.0050,CORES:PESSEGO,VERMELHO E CASTOR</t>
  </si>
  <si>
    <t>S,COM MEDIDAS EM TORNO DE 11,6X24CM,COM ESPESSURA DE 9MM,ASS</t>
  </si>
  <si>
    <t>ENTES EM SUPERFICIE EM OSSO,COM ARGAMASSA COLANTE E REJUNTAM</t>
  </si>
  <si>
    <t>ENTO PRONTO,CORES:PESSEGO,VERMELHO E CASTOR.</t>
  </si>
  <si>
    <t>REVESTIMENTO DE PISO COM LADRILHO CERAMICO,ANTIDERRAPANTE,CO</t>
  </si>
  <si>
    <t>M MEDIDAS EM TORNO DE 45X45CM,SUJEITO A TRAFEGO INTENSO,RESI</t>
  </si>
  <si>
    <t>STENCIA A ABRASAO P.E.I.-IV,ASSENTES EM SUPERFICIE COM NATA</t>
  </si>
  <si>
    <t>DE CIMENTO SOBRE ARGAMASSA DE CIMENTO,AREIA E SAIBRO,NO TRAC</t>
  </si>
  <si>
    <t>O 1:3:3,REJUNTAMENTO COM CIMENTO BRANCO E CORANTE</t>
  </si>
  <si>
    <t>REVESTIMENTO DE PISO COM LADRILHO CERAMICO,ANTIDERRAPANTE,ME</t>
  </si>
  <si>
    <t>DIDAS EM TORNO DE 45X45CM,SUJEITO A TRAFEGO INTENSO,RESISTEN</t>
  </si>
  <si>
    <t>CIA A ABRASAO P.E.I.-IV,ASSENTES EM SUPERFICIE EM OSSO,COM A</t>
  </si>
  <si>
    <t>RGAMASSA COLANTE E REJUNTAMENTO PRONTO</t>
  </si>
  <si>
    <t>REVESTIMENTO DE PISO COM MOSAICO DE AZULEJOS DE VARIAS ORIGE</t>
  </si>
  <si>
    <t>NS,COM ARGAMASSA DE CIMENTO E AREIA,NO TRACO 1:3,SOBRE BASE</t>
  </si>
  <si>
    <t>JA EXISTENTE</t>
  </si>
  <si>
    <t>NS,ASSENTES EM SUPERFICIE EM OSSO,COM ARGAMASSA COLANTE E RE</t>
  </si>
  <si>
    <t>JUNTAMENTO PRONTO</t>
  </si>
  <si>
    <t>RODAPE COM LADRILHO CERAMICO,COM 7,5 A 10CM DE ALTURA,ASSENT</t>
  </si>
  <si>
    <t>E CONFORME ITEM 13.025.0016</t>
  </si>
  <si>
    <t>ES CONFORME ITEM 13.025.0058</t>
  </si>
  <si>
    <t>RODAPE COM LADRILHO CERAMICO,COM 15CM DE ALTURA,ASSENTE CONF</t>
  </si>
  <si>
    <t>ORME ITEM 13.025.0016</t>
  </si>
  <si>
    <t>RODAPE COM LADRILHO CERAMICO,COM 15CM DE ALTURA,ASSENTES CON</t>
  </si>
  <si>
    <t>FORME ITEM 13.025.0058</t>
  </si>
  <si>
    <t>RECOMPOSICAO DE PISO DE CERAMICAS,EXCLUSIVE ESTAS,INCLUSIVE</t>
  </si>
  <si>
    <t>MAO-DE-OBRA TOTAL E MATERIAIS DE ASSENTAMENTO E REJUNTAMENTO</t>
  </si>
  <si>
    <t xml:space="preserve"> COMO EM 13.330.0010</t>
  </si>
  <si>
    <t>REVESTIMENTO DE PISO CERAMICO EM PORCELANATO TECNICO NATURAL</t>
  </si>
  <si>
    <t>,ACABAMENTO DA BORDA RETIFICADO,PARA USO EM AREAS COMERCIAIS</t>
  </si>
  <si>
    <t xml:space="preserve"> COM ACESSO PARA RUA,NO FORMATO (60X60)CM,ASSENTES EM SUPERF</t>
  </si>
  <si>
    <t>ICIE EM OSSO COM ARGAMASSA DE CIMENTO E COLA (ARGAMASSA COLA</t>
  </si>
  <si>
    <t>NTE)E REJUNTAMENTO PRONTO</t>
  </si>
  <si>
    <t>REVESTIMENTO DE PISO CERAMICO,EM PORCELANATO TECNICO NATURAL</t>
  </si>
  <si>
    <t xml:space="preserve"> COM ACESSO PARA RUA,NO FORMATO (60X60)CM,ASSENTES CONFORME</t>
  </si>
  <si>
    <t>ITEM 13.330.0010</t>
  </si>
  <si>
    <t>COM ACESSO PARA RUA,NO FORMATO (60X60)CM,ASSENTES EM SUPERFI</t>
  </si>
  <si>
    <t>CIE EM OSSO,EXCLUSIVE ARGAMASSA E REJUNTAMENTO</t>
  </si>
  <si>
    <t>RODAPE COM CERAMICA EM PORCELANATO TECNICO NATURAL,COM 7,5 A</t>
  </si>
  <si>
    <t xml:space="preserve"> 10CM DE ALTURA,ASSENTES CONFORME ITEM 13.025.0016</t>
  </si>
  <si>
    <t>RODAPE COM CERAMICA EM PORCELANATO NATURAL,COM 7,5 A 10CM DE</t>
  </si>
  <si>
    <t xml:space="preserve"> ALTURA,ASSENTES CONFORME ITEM 13.025.0058</t>
  </si>
  <si>
    <t>REVESTIMENTO DE PISO COM LADRILHO HIDRAULICO,20X20CM,ASSENTE</t>
  </si>
  <si>
    <t>S CONFORME ITEM 13.330.0010</t>
  </si>
  <si>
    <t>S CONFORME ITEM 13.330.0015</t>
  </si>
  <si>
    <t>REVESTIMENTO DE PISO COM LADRILHO HIDRAULICO,20X20CM,EXCLUSI</t>
  </si>
  <si>
    <t>VE ARGAMASSA E REJUNTAMENTO</t>
  </si>
  <si>
    <t>REVESTIMENTO DE PISO COM CERAMICA TATIL DIRECIONAL,(LADRILHO</t>
  </si>
  <si>
    <t xml:space="preserve"> HIDRAULICO),PARA PESSOAS COM NECESSIDADES ESPECIFICAS,ASSEN</t>
  </si>
  <si>
    <t>TES SOBRE SUPERFICIE EM OSSO,CONFORME ITEM 13.330.0010</t>
  </si>
  <si>
    <t xml:space="preserve"> HIDRAULICO),PARA PESSOAS C/NECESSIDADES ESPECIFICAS,ASSENTE</t>
  </si>
  <si>
    <t>S SOBRE SUPERFICIE EM OSSO,EXCLUSIVE NATA DE CIMENTO,ARGAMAS</t>
  </si>
  <si>
    <t>SA E REJUNTAMENTO</t>
  </si>
  <si>
    <t>REVESTIMENTO DE PISO COM CERAMICA TATIL ALERTA,(LADRILHO HID</t>
  </si>
  <si>
    <t>RAULICO) PARA PESSOAS COM NECESSIDADES  ESPECIFICAS,ASSENTES</t>
  </si>
  <si>
    <t xml:space="preserve"> SOBRE SUPERFICIE EM OSSO,CONFORME ITEM 13.330.0010</t>
  </si>
  <si>
    <t>RAULICO) PARA PESSOAS COM NECESSIDADES ESPECIFICAS,ASSENTES</t>
  </si>
  <si>
    <t xml:space="preserve"> SOBRE SUPERFICIE EM OSSO,EXCLUSIVE NATA DE CIMENTO,ARGAMASS</t>
  </si>
  <si>
    <t>A E REJUNTAMENTO</t>
  </si>
  <si>
    <t>PISOS DE PLACAS NAO TRABALHADAS DE GRANITO,RETANGULARES,SOBR</t>
  </si>
  <si>
    <t>E TERRENO NIVELADO,COM AS JUNTAS TOMADAS COM ARGAMASSA DE CI</t>
  </si>
  <si>
    <t>MENTO E AREIA,NO TRACO 1:3</t>
  </si>
  <si>
    <t>CM DE ESPESSURA,COM 2 POLIMENTOS,ASSENTE EM SUPERFICIE EM OS</t>
  </si>
  <si>
    <t>SO,COM NATA DE CIMENTO SOBRE ARGAMASSA DE CIMENTO,AREIA E SA</t>
  </si>
  <si>
    <t>IBRO,NO TRACO 1:2:2 E REJUNTAMENTO EM CIMENTO BRANCO</t>
  </si>
  <si>
    <t>SO,EXCLUSIVE NATA DE CIMENTO,ARGAMASSA E REJUNTAMENTO</t>
  </si>
  <si>
    <t>E ESPESSURA, COM 2 POLIMENTOS,ASSENTE EM PAREDE EM OSSO, COM</t>
  </si>
  <si>
    <t xml:space="preserve"> ARGAMASSA DE CIMENTO,AREIA E SAIBRO, NO TRACO 1:2:2 E NATA</t>
  </si>
  <si>
    <t>DE CIMENTO, SOBRE CHAPISCO DE CIMENTO E AREIA, NO TRACO 1:3</t>
  </si>
  <si>
    <t>E ESPESSURA,COM 2 POLIMENTOS,ASSENTE EM PAREDE EM OSSO,EXCLU</t>
  </si>
  <si>
    <t>SIVE NATA DE CIMENTO,ARGAMASSA,CHAPISCO E REJUNTAMENTO</t>
  </si>
  <si>
    <t>S,ASSENTE COMO EM 13.345.0015</t>
  </si>
  <si>
    <t>S,EXCLUSIVE NATA DE CIMENTO,ARGAMASSA E REJUNTAMENTO</t>
  </si>
  <si>
    <t>RA PORTAS DE 2 FOLHAS,ASSENTE COMO EM 13.345.0015</t>
  </si>
  <si>
    <t>RA PORTAS DE 2 FOLHAS,EXCLUSIVE NATA DE CIMENTO,ARGAMASSA E</t>
  </si>
  <si>
    <t>1 POLIMENTO,ASSENTE COMO EM 13.345.0020</t>
  </si>
  <si>
    <t>1 POLIMENTO, EXCLUSIVE NATA DE CIMENTO,ARGAMASSA,CHAPISCO E</t>
  </si>
  <si>
    <t>OLIMENTO,ASSENTE COMO EM 13.345.0015</t>
  </si>
  <si>
    <t>POLIMENTO,EXCLUSIVE NATA DE CIMENTO,ARGAMASSA E REJUNTAMENTO</t>
  </si>
  <si>
    <t>REVESTIMENTO DE PISOS COM GRANITO CINZA ANDORINHA,EM PLACAS,</t>
  </si>
  <si>
    <t>PEITORIL EM GRANITO CINZA ANDORINHA,ESPESSURA DE 2CM,LARGURA</t>
  </si>
  <si>
    <t xml:space="preserve"> 15 A 18CM,ASSENTADO COM NATA DE CIMENTO SOBRE ARGAMASSA DE</t>
  </si>
  <si>
    <t>CIMENTO,SAIBRO E AREIA,NO TRACO 1:3:3 E REJUNTAMENTO COM CIM</t>
  </si>
  <si>
    <t>ENTO BRANCO</t>
  </si>
  <si>
    <t xml:space="preserve"> 15 A 18CM,EXCLUSIVE NATA DE CIMENTO, ARGAMASSA E REJUNTAMEN</t>
  </si>
  <si>
    <t xml:space="preserve"> DE 28CM,ASSENTADO COM NATA DE CIMENTO SOBRE ARGAMASSA DE CI</t>
  </si>
  <si>
    <t>MENTO,SAIBRO E AREIA,NO TRACO 1:3:3 E REJUNTAMENTO COM CIMEN</t>
  </si>
  <si>
    <t>TO BRANCO</t>
  </si>
  <si>
    <t xml:space="preserve"> DE 28CM,EXCLUSIVE NATA DE CIMENTO,ARGAMASSA E REJUNTAMENTO</t>
  </si>
  <si>
    <t>LIMENTOS,LARGURA DE 13CM,ASSENTADO COM ARGAMASSA DE CIMENTO,</t>
  </si>
  <si>
    <t xml:space="preserve"> SAIBRO E AREIA, NO TRACO 1:2:2, E REJUNTAMENTO COM CIMENTO</t>
  </si>
  <si>
    <t>LIMENTOS,LARGURA DE 13CM,EXCLUSIVE ARGAMASSA E REJUNTAMENTO</t>
  </si>
  <si>
    <t>LIMENTOS,LARGURA DE 15CM,ASSENTADO COM ARGAMASSA DE CIMENTO,</t>
  </si>
  <si>
    <t>LIMENTOS,LARGURA DE 15CM,EXCLUSIVE ARGAMASSA E REJUNTAMENTO</t>
  </si>
  <si>
    <t>LIMENTOS,LARGURA DE 25CM,ASSENTADO COM ARGAMASSA DE CIMENTO,</t>
  </si>
  <si>
    <t>LIMENTOS,LARGURA DE 25CM,EXCLUSIVE ARGAMASSA E REJUNTAMENTO</t>
  </si>
  <si>
    <t>REVESTIMENTO DE PISOS COM GRANITO PRETO EM PLACAS,COM ESPESS</t>
  </si>
  <si>
    <t>URA DE 2CM,COM 2 POLIMENTOS,ASSENTES EM SUPERFICIE EM OSSO,C</t>
  </si>
  <si>
    <t>OM NATA DE CIMENTO SOBRE ARGAMASSA DE CIMENTO,AREIA E SAIBRO</t>
  </si>
  <si>
    <t>,NO TRACO 1:2:2 E REJUNTAMENTO DE CIMENTO BRANCO E CORANTE</t>
  </si>
  <si>
    <t>URA DE 2CM,COM 2 POLIMENTOS,ASSENTES EM SUPERFICIE EM OSSO,E</t>
  </si>
  <si>
    <t>XCLUSIVE NATA DE CIMENTO,ARGAMASSA E REJUNTAMENTO</t>
  </si>
  <si>
    <t>REVESTIMENTO DE PISOS COM GRANITO PRETO EM PLACAS COM MEDIDA</t>
  </si>
  <si>
    <t>ENTES EM SUPERFICIE EM OSSO,COM NATA DE CIMENTO SOBRE ARGAMA</t>
  </si>
  <si>
    <t>SSA DE CIMENTO,AREIA E SAIBRO,NO TRACO 1:2:2 E REJUNTAMENTO</t>
  </si>
  <si>
    <t>DE CIMENTO BRANCO E CORANTE</t>
  </si>
  <si>
    <t>ENTES EM SUPERFICIE EM OSSO,EXCLUSIVE NATA DE CIMENTO,ARGAMA</t>
  </si>
  <si>
    <t>SSA E REJUNTAMENTO</t>
  </si>
  <si>
    <t>RODAPE DE GRANITO PRETO COM 10CM DE ALTURA E 2CM DE ESPESSUR</t>
  </si>
  <si>
    <t>A,COM 2 POLIMENTOS,ASSENTE EM PAREDE EM OSSO, COM ARGAMASSA</t>
  </si>
  <si>
    <t>DE CIMENTO,AREIA E SAIBRO,NO TRACO 1:2:2 E NATA DE CIMENTO,</t>
  </si>
  <si>
    <t>SOBRE CHAPISCO DE CIMENTO E AREIA, NO TRACO 1:3 (INCLUSIVE</t>
  </si>
  <si>
    <t>ESTE) E REJUNTAMENTO DE CIMENTO BRANCO E CORANTE</t>
  </si>
  <si>
    <t>A,COM 2 POLIMENTOS, ASSENTE EM PAREDE EM OSSO, EXCLUSIVE CHA</t>
  </si>
  <si>
    <t>PISCO,ARGAMASSA,NATA DE CIMENTO E REJUNTAMENTO</t>
  </si>
  <si>
    <t>COMO EM 13.365.0010</t>
  </si>
  <si>
    <t>VE NATA DE CIMENTO,ARGAMASSA E REJUNTAMENTO</t>
  </si>
  <si>
    <t>CHAPIM OU ESPELHO DE GRANITO PRETO COM 2X17CM,COM 1 POLIMENT</t>
  </si>
  <si>
    <t>O,ASSENTE COMO EM 13.365.0020</t>
  </si>
  <si>
    <t>O,EXCLUSIVE CHAPISCO,ARGAMASSA,REJUNTAMENTO E NATA DE CIMENT</t>
  </si>
  <si>
    <t>SSENTE COMO EM 13.365.0010</t>
  </si>
  <si>
    <t>EXCLUSIVE NATA DE CIMENTO,ARGAMASSA E REJUNTAMENTO</t>
  </si>
  <si>
    <t>REVESTIMENTO DE PISO COM GRANITO CINZA CORUMBA,EM PLACAS,ESP</t>
  </si>
  <si>
    <t>ESSURA DE 2CM,POLIDO E LUSTRADO, ASSENTE COM ARGAMASSA COLAN</t>
  </si>
  <si>
    <t>TE,JUNTAS DE 2MM DE ESPESSURA E REJUNTAMENTO PRONTO</t>
  </si>
  <si>
    <t>ESSURA DE 2CM,POLIDO E LUSTRADO,EXCLUSIVE ARGAMASSA COLANTE</t>
  </si>
  <si>
    <t>E REJUNTAMENTO PRONTO</t>
  </si>
  <si>
    <t>RODAPE DE GRANITO CINZA CORUMBA,COM 10CM DE ALTURA E 2CM DE</t>
  </si>
  <si>
    <t>ESPESSURA,ASSENTE EM PAREDE EM OSSO,COM ARGAMASSA DE CIMENTO</t>
  </si>
  <si>
    <t>,AREIA E SAIBRO NO TRACO 1:2:2 E NATA DE CIMENTO,SOBRE CHAPI</t>
  </si>
  <si>
    <t>SCO DE CIMENTO E AREIA, NO TRACO 1:3(INCLUSIVE ESTE) E REJUN</t>
  </si>
  <si>
    <t>ESPESSURA,ASSENTE EM PAREDE EM OSSO,EXCLUSIVE NATA DE CIMENT</t>
  </si>
  <si>
    <t>O,CHAPISCO,ARGAMASSA E REJUNTAMENTO</t>
  </si>
  <si>
    <t>CAPA DE DEGRAU EM GRANITO CINZA CORUMBA,COM LARGURA DE 30CM,</t>
  </si>
  <si>
    <t>,COM NATA DE CIMENTO,SOBRE ARGAMASSA DE CIMENTO,AREIA E SAIB</t>
  </si>
  <si>
    <t>RO NO TRACO 1:2:2 E REJUNTAMENTO PRONTO</t>
  </si>
  <si>
    <t>GURA DE 30CM, COM POLIMENTO, ASSENTE EM SUPERFICIE EM OSSO,</t>
  </si>
  <si>
    <t>LARGURA DE 20CM,POLIDO E ASSENTE COMO EM 13.365.0083</t>
  </si>
  <si>
    <t>LARGURA DE 20CM,POLIDO,ASSENTE EM PAREDE EM OSSO,EXCLUSIVE N</t>
  </si>
  <si>
    <t>ATA DE CIMENTO, ARGAMASSA,CHAPISCO E REJUNTAMENTO</t>
  </si>
  <si>
    <t>CHAPIM/TESTEIRA EM GRANITO CINZA CORUMBA,SERRADO,10CM DE LAR</t>
  </si>
  <si>
    <t>GURA E ESPESSURA DE 2CM, ASSENTE EM PAREDE EM OSSO, COM ARGA</t>
  </si>
  <si>
    <t>MASSA DE CIMENTO, AREIA E SAIBRO NO TRACO 1:2:2 E NATA DE CI</t>
  </si>
  <si>
    <t>MENTO,SOBRE CHAPISCO DE CIMENTO E AREIA NO TRACO 1:3(INCLUSI</t>
  </si>
  <si>
    <t>VE ESTE) E REJUNTAMENTO PRONTO</t>
  </si>
  <si>
    <t>GURA E ESPESSURA DE 2CM,ASSENTE EM PAREDE EM OSSO,EXCLUSIVE</t>
  </si>
  <si>
    <t>NATA DE CIMENTO,CHAPISCO,ARGAMASSA E REJUNTAMENTO</t>
  </si>
  <si>
    <t>PEITORIL EM GRANITO CINZA CORUMBA,2CM DE ESPESSURA,LARGURA D</t>
  </si>
  <si>
    <t>E 15 A 18CM,ASSENTADO COM NATA DE CIMENTO SOBRE ARGAMASSA DE</t>
  </si>
  <si>
    <t xml:space="preserve"> CIMENTO,SAIBRO E AREIA,NO TRACO 1:3:3 E REJUNTAMENTO COM CI</t>
  </si>
  <si>
    <t>MENTO BRANCO</t>
  </si>
  <si>
    <t>E 15 A 18CM,EXCLUSIVE NATA DE CIMENTO,ARGAMASSA E REJUNTAMEN</t>
  </si>
  <si>
    <t>PEITORIL EM GRANITO CINZA CORUMBA,2CM DE ESPESSURA, LARGURA</t>
  </si>
  <si>
    <t>DE 28CM, ASSENTADO COM NATA DE CIMENTO SOBRE ARGAMASSA DE CI</t>
  </si>
  <si>
    <t>MENTO,SAIBRO E AREIA, NO TRACO 1:3:3 E REJUNTAMENTO COM  CIM</t>
  </si>
  <si>
    <t>DE 28CM,EXCLUSIVE NATA DE CIMENTO,ARGAMASSA E REJUNTAMENTO</t>
  </si>
  <si>
    <t>SOLEIRA EM GRANITO CINZA CORUMBA,2CM DE ESPESSURA,COM 2 POLI</t>
  </si>
  <si>
    <t>MENTOS,LARGURA DE 13CM, ASSENTE EM SUPERFICIE EM OSSO,COM NA</t>
  </si>
  <si>
    <t>TA DE CIMENTO SOBRE ARGAMASSA DE CIMENTO,SAIBRO E AREIA,NO T</t>
  </si>
  <si>
    <t>RACO 1:2:2 E REJUNTAMENTO COM CIMENTO BRANCO E CORANTE</t>
  </si>
  <si>
    <t>MENTOS,LARGURA DE 13CM, EXCLUSIVE NATA DE CIMENTO,ARGAMASSA</t>
  </si>
  <si>
    <t>E REJUNTAMENTO</t>
  </si>
  <si>
    <t>MENTOS,LARGURA DE 15CM, ASSENTE EM SUPERFICIE EM OSSO,COM NA</t>
  </si>
  <si>
    <t>MENTOS,LARGURA DE 15CM, EXCLUSIVE NATA DE CIMENTO,ARGAMASSA</t>
  </si>
  <si>
    <t xml:space="preserve"> E REJUNTAMENTO</t>
  </si>
  <si>
    <t>MENTOS,LARGURA DE 25CM, ASSENTE EM SUPERFICIE EM OSSO,COM NA</t>
  </si>
  <si>
    <t>MENTOS,LARGURA DE 25CM,ASSENTE EM SUPERFICIE EM OSSO,EXCLUSI</t>
  </si>
  <si>
    <t>TRACO 1:3</t>
  </si>
  <si>
    <t>PATIO DE CONCRETO,NA ESPESSURA DE 8CM,NO TRACO 1:3:3 EM VOLU</t>
  </si>
  <si>
    <t>ME, FORMANDO QUADROS DE 1,00X1,00M, COM SARRAFOS DE MADEIRA</t>
  </si>
  <si>
    <t>INCORPORADOS,EXCLUSIVE PREPARO DO TERRENO</t>
  </si>
  <si>
    <t>PATIO DE CONCRETO,NA ESPESSURA DE 10CM,NO TRACO 1:2:3 EM VOL</t>
  </si>
  <si>
    <t>UME, FORMANDO QUADROS DE 1,50X1,50M,COM SARRAFOS DE MADEIRA</t>
  </si>
  <si>
    <t>PATIO DE CONCRETO,NA ESPESSURA DE 12CM,NO TRACO 1:2:2,5 EM V</t>
  </si>
  <si>
    <t>OLUME,FORMANDO QUADROS DE 1,50X1,50M,COM SARRAFOS DE MADEIRA</t>
  </si>
  <si>
    <t xml:space="preserve"> INCORPORADOS,EXCLUSIVE PREPARO DO TERRENO</t>
  </si>
  <si>
    <t>PATIO DE CONCRETO,NA ESPESSURA DE 15CM,NO TRACO 1:2:2 EM VOL</t>
  </si>
  <si>
    <t>PAVIMENTACAO TIPO PLAQUEAMENTO EXECUTADO COM PLACAS DE 40X80</t>
  </si>
  <si>
    <t>X10CM DE CONCRETO FCK=10MPA,JUNTA DE 2CM, INCLUSIVE PREPARO</t>
  </si>
  <si>
    <t>X10CM DE CONCRETO FCK=10MPA,JUNTA DE 2CM,COM ARMACAO DE TELA</t>
  </si>
  <si>
    <t xml:space="preserve"> ESTRUTURAL CA-60,PRE-FABRICADA,MALHA QUADRADA,SOLDADA,FIO D</t>
  </si>
  <si>
    <t>IAMETRO DE 3,4MM A CADA 15CM,INCLUSIVE PREPARO DO TERRENO</t>
  </si>
  <si>
    <t>COM ARMACAO DE TELA ESTRUTURAL CA-60,PRE-FABRICADA,MALHA QUA</t>
  </si>
  <si>
    <t>DRADA,SOLDADA,FIO DIAMETRO DE 3,4MM A CADA 15CM,INCLUSIVE PR</t>
  </si>
  <si>
    <t>EPARO DO TERRENO</t>
  </si>
  <si>
    <t>PAVIMENTACAO COM PLACAS DE CONCRETO PRE-MOLDADAS,40X40X6CM F</t>
  </si>
  <si>
    <t>CK=10MPA,COM INTERSTICIOS DE 5CM,ASSENTE COM ARGAMASSA DE CI</t>
  </si>
  <si>
    <t>MENTO E AREIA,NO TRACO 1:8,EXCLUSIVE TOMADA DE JUNTAS E PREP</t>
  </si>
  <si>
    <t>ARO DO TERRENO</t>
  </si>
  <si>
    <t>PAVIMENTACAO TIPO PLAQUEAMENTO "IN SITU",PARA PROTECAO DE IM</t>
  </si>
  <si>
    <t>PERMEABILIZACAO,COM PLACAS DE 60X60X2,5CM,FUNDIDAS E REVESTI</t>
  </si>
  <si>
    <t>DAS COM ARGAMASSA DE CIMENTO E AREIA,NO TRACO 1:3,JUNTAS DE</t>
  </si>
  <si>
    <t>PATIO DE CONCRETO IMPORTADO DE USINA,NA ESPESSURA DE 8CM, NO</t>
  </si>
  <si>
    <t xml:space="preserve"> TRACO 1:3:3 EM VOLUME, FORMANDO QUADROS DE 1,00X1,00M, COM</t>
  </si>
  <si>
    <t>SARRAFOS DE MADEIRA INCORPORADOS ,EXCLUSIVE PREPARO DO TERRE</t>
  </si>
  <si>
    <t>NO</t>
  </si>
  <si>
    <t>PATIO DE CONCRETO IMPORTADO DE USINA,NA ESPESSURA DE 10CM,NO</t>
  </si>
  <si>
    <t xml:space="preserve"> TRACO 1:2:3 EM VOLUME, FORMANDO QUADROS DE 1,50X1,50M, COM</t>
  </si>
  <si>
    <t>SARRAFOS DE MADEIRA INCORPORADOS, EXCLUSIVE PREPARO DO TERRE</t>
  </si>
  <si>
    <t>PATIO DE CONCRETO IMPORTADO DE USINA,NA ESPESSURA DE 12CM,NO</t>
  </si>
  <si>
    <t>PATIO DE CONCRETO IMPORTADO DE USINA,NA ESPESSURA DE 15CM,NO</t>
  </si>
  <si>
    <t>PATIO DE CONCRETO ARMADO,CAPEADO COM AGREGADO DE ALTA RESIST</t>
  </si>
  <si>
    <t>ENCIA,ALISADO MECANICAMENTE,COM ESPESSURA DE 8 A 10CM,SOBRE</t>
  </si>
  <si>
    <t>TERRENO ACERTADO E SOBRE LASTRO DE BRITA CORRIDA COMPACTADA,</t>
  </si>
  <si>
    <t>EXCLUSIVE ACERTO DO TERRENO, LASTRO DE BRITA E FORNECIMENTO</t>
  </si>
  <si>
    <t>DO CONCRETO E DA ARMACAO, INCLUSIVE JUNTA  PLASTICA  A CADA</t>
  </si>
  <si>
    <t>2,50M,TODA A MAO-DE-OBRA E EQUIPAMENTOS NECESSARIOS</t>
  </si>
  <si>
    <t>PISO DE CONCRETO ARMADO MONOLITICO,C/JUNTA FRIA,ALISADO C/RE</t>
  </si>
  <si>
    <t>GUA VIBRATORIA,ESPESSURA 10CM,SOBRE TERRENO ACERTADO E SOBRE</t>
  </si>
  <si>
    <t xml:space="preserve"> LASTRO DE BRITA,EXCLUSIVE ACERTO DO TERRENO,INCLUSIVE BRITA</t>
  </si>
  <si>
    <t>,LONA DE TECIDO RESINADO,TELA SOLDADA 15X15CM #4,2MM(DUPLA),</t>
  </si>
  <si>
    <t>CONCRETO USINADO RESISTENCIA A COMPRESSAO 20MPA C/TRANSPORTE</t>
  </si>
  <si>
    <t xml:space="preserve"> DO CONCRETO E TODA A MAO-DE-OBRA E EQUIPAMENTOS NECESSARIOS</t>
  </si>
  <si>
    <t>PISO DE CONCRETO ARMADO MONOLITICO,COM JUNTA FRIA,ALISADO CO</t>
  </si>
  <si>
    <t>M REGUA VIBRATORIA,ESPESSURA DE 10CM,SOBRE TERRENO ACERTADO</t>
  </si>
  <si>
    <t>E SOBRE LASTRO DE BRITA,EXCLUSIVE ACERTO DO TERRENO E TELA,</t>
  </si>
  <si>
    <t>INCLUSIVE BRITA E LONA DE TECIDO RESINADO, CONCRETO USINADO</t>
  </si>
  <si>
    <t>RESISTENCIA A COMPRESSAO DE 20MPA COM TRANSPORTE DO CONCRETO</t>
  </si>
  <si>
    <t xml:space="preserve"> E TODA A MAO-DE-OBRA E EQUIPAMENTOS NECESSARIOS</t>
  </si>
  <si>
    <t>PISO CONCRETO COLORIDO(OXIDO FERRO VERMELHO SINTETICO)ARMADO</t>
  </si>
  <si>
    <t xml:space="preserve"> MONOLITICO,JUNTA FRIA,ALISADO C/REGUA VIBRATORIA,ESP.10CM,</t>
  </si>
  <si>
    <t>SOBRE TERRENO ACERTADO E SOBRE LASTRO BRITA, EXCL.ACERTO TER</t>
  </si>
  <si>
    <t>RENO,INCL.BRITA,LONA TECIDO RESINADO, TELA SOLD.15X15CM #4,2</t>
  </si>
  <si>
    <t>MM(DUPLA),CONCRETO PREP.C/BETONEIRA,RESIST.COMPRESSAO 20MPA</t>
  </si>
  <si>
    <t>C/TRANSP.CONCRETO TODA MAO-DE-OBRA EQUIPAMENTOS NECESSARIOS</t>
  </si>
  <si>
    <t>SOBRE TERRENO ACERTADO E SOBRE LASTRO DE BRITA, EXCL.ACERTO</t>
  </si>
  <si>
    <t>DO TERRENO E TELA,INCL.BRITA E LONA TECIDO RESINADO,CONCRETO</t>
  </si>
  <si>
    <t xml:space="preserve"> PREPARADO C/BETONEIRA, RESIST.COMPRESSAO 20MPA C/TRANSPORTE</t>
  </si>
  <si>
    <t xml:space="preserve"> CONCRETO E TODA MAO-DE-OBRA E EQUIPAMENTOS NECESSARIOS</t>
  </si>
  <si>
    <t>PISO DE CONCRETO ARMADO MONOLICO,C/JUNTA FRIA,ALISADO C/REGU</t>
  </si>
  <si>
    <t>A VIBRATORIA,ESPESSURA 15CM, SOBRE TERRENO ACERTADO E SOBRE</t>
  </si>
  <si>
    <t>LASTRO DE BRITA,EXCLUSIVE ACERTO DO TERRENO,INCLUSIVE BRITA,</t>
  </si>
  <si>
    <t>LONA DE TECIDO RESINADO, TELA SOLDADA 15X15CM #4,2MM(DUPLA),</t>
  </si>
  <si>
    <t xml:space="preserve"> E CONCRETO E TODA A MAO-DE-OBRA E EQUIPAMENTOS NECESSARIOS</t>
  </si>
  <si>
    <t>M REGUA VIBRATORIA,ESPESSURA DE 15CM,SOBRE TERRENO ACERTADO</t>
  </si>
  <si>
    <t>INCLUSIVE BRITA E LONA DE TECIDO RESINADO,CONCRETO USINADO,</t>
  </si>
  <si>
    <t>CONCRETO USINADO RESIST. A COMPRESSAO DE 20MPA C/TRANSPORTE</t>
  </si>
  <si>
    <t>GUA VIBRATORIA,ESPESSURA 20CM,SOBRE TERRENO ACERTADO E SOBRE</t>
  </si>
  <si>
    <t xml:space="preserve"> DE CONCRETO E TODA A MAO-DE-OBRA E EQUIPAMENTOS NECESSARIOS</t>
  </si>
  <si>
    <t>M REGUA VIBRATORIA,ESPESSURA DE 20CM,SOBRE TERRENO ACERTADO</t>
  </si>
  <si>
    <t>CAMADA IMPERMEABILIZADORA DE PISO,DE CONCRETO SIMPLES,COM 8C</t>
  </si>
  <si>
    <t>M DE ESPESSURA,NO TRACO 1:3:4,COM IMPERMEABILIZANTE DE PEGA</t>
  </si>
  <si>
    <t>NORMAL ADICIONADO A AGUA DA MISTURA DO CONCRETO NA DOSAGEM 1</t>
  </si>
  <si>
    <t>:12</t>
  </si>
  <si>
    <t>CAMADA IMPERMEABILIZADORA DE PISO,DE CONCRETO SIMPLES,COM 10</t>
  </si>
  <si>
    <t>CM DE ESPESSURA,NO TRACO 1:3:4,COM IMPERMEABILIZANTE DE PEGA</t>
  </si>
  <si>
    <t xml:space="preserve"> NORMAL ADICIONADO A AGUA DA MISTURA DO CONCRETO NA DOSAGEM</t>
  </si>
  <si>
    <t>1:12</t>
  </si>
  <si>
    <t>PISO DE MARMORITE,COMPREENDENDO:A)LASTRO,COM 4CM DE ESPESSUR</t>
  </si>
  <si>
    <t>A MEDIA,DE ARGAMASSA DE CIMENTO E AREIA GROSSA,NO TRACO 1:4;</t>
  </si>
  <si>
    <t>PISO DE GRANITINA,COMPREENDENDO:A)LASTRO,COM 4CM DE ESPESSUR</t>
  </si>
  <si>
    <t>RODAPE DE MARMORITE,FUNDIDO NO LOCAL,COM 10CM DE ALTURA,1CM</t>
  </si>
  <si>
    <t>ESCADA DE MARMORITE,COMPOSTA DE CAPA E ESPELHO PRE-MOLDADOS</t>
  </si>
  <si>
    <t>SOLEIRA,PEITORIL OU CHAPIM DE MARMORITE,PRE-MOLDADO EM OFICI</t>
  </si>
  <si>
    <t>RECOMPOSICAO DE PISO DE MARMORITE,CONSIDERANDO 1CM DE ESPESS</t>
  </si>
  <si>
    <t>URA DE CAMADA DE MARMORITE E LASTRO DE ARGAMASSA COM 4CM DE</t>
  </si>
  <si>
    <t>ESPESSURA,EXCLUSIVE POLIMENTO</t>
  </si>
  <si>
    <t>URA DE CAMADA DE MARMORITE E LASTRO DE ARGAMSSA  COM 4CM DE</t>
  </si>
  <si>
    <t>ESPESSURA,EXCLUSIVE POLIMENTO E LASTRO DE ARGAMASSA(VIDE FAM</t>
  </si>
  <si>
    <t>ILIA 13.301)</t>
  </si>
  <si>
    <t>JUNTA PLASTICA 17X3MM,PARA PISOS CONTINUOS.FORNECIMENTO E CO</t>
  </si>
  <si>
    <t>JUNTA PLASTICA 27X3MM,PARA PISOS CONTINUOS.FORNECIMENTO E CO</t>
  </si>
  <si>
    <t>JUNTA METALICA EM LATAO 17X0,70MM,PARA PISOS CONTINUOS.FORNE</t>
  </si>
  <si>
    <t>JUNTA FORMADA DE ARGAMASSA DE CIMENTO E AREIA,NO TRACO 1:3 C</t>
  </si>
  <si>
    <t>OM 5X5CM</t>
  </si>
  <si>
    <t>JUNTA IMPERMEABILIZANTE DE HIDROASFALTO,CIMENTO E AREIA,NO T</t>
  </si>
  <si>
    <t>RACO 1:1:3 COM 2,5X2,5CM</t>
  </si>
  <si>
    <t>RACO 1:1:3 COM 2X2,5CM</t>
  </si>
  <si>
    <t>PISO DE ALTA RESISTENCIA,MONOLITICO,MOLDADO NO LOCAL,EM ARGA</t>
  </si>
  <si>
    <t>MASSA DE CIMENTO E AGREGADOS MINERAIS,COM ESPESSURA DE 0,8CM</t>
  </si>
  <si>
    <t>,NA COR NATURAL DO CIMENTO E 3 POLIMENTOS MECANICOS.O CUSTO</t>
  </si>
  <si>
    <t>INCLUI BASE SUPORTE EM ARGAMASSA DE CIMENTO E AREIA,NO TRACO</t>
  </si>
  <si>
    <t xml:space="preserve"> 1:3 E SERVENTE PARA CONFECCAO,TRANSPORTE DA ARGAMASSA E SER</t>
  </si>
  <si>
    <t>VICOS AFINS E NAO CONSIDERA JUNTAS(VIDE FAMILIA 13.381)</t>
  </si>
  <si>
    <t>,NA COR PRETA E 3 POLIMENTOS MECANICOS.O CUSTO INCLUI A BASE</t>
  </si>
  <si>
    <t xml:space="preserve"> SUPORTE EM  ARGAMASSA DE  CIMENTO  E AREIA, NO TRACO 1:3 E</t>
  </si>
  <si>
    <t>SERVENTE PARA CONFECCAO, TRANSPORTE DA ARGAMASSA E SERVICOS</t>
  </si>
  <si>
    <t>AFINS E NAO CONSIDERA JUNTAS(VIDE FAMILIA 13.381)</t>
  </si>
  <si>
    <t>,NA COR VERMELHA E 3 POLIMENTOS MECANICOS. O CUSTO INCLUI A</t>
  </si>
  <si>
    <t>BASE SUPORTE EM ARGAMASSA DE CIMENTO E AREIA,NO TRACO 1:3 E</t>
  </si>
  <si>
    <t>RODAPE DE ALTA RESISTENCIA,EM ARGAMASSA DE CIMENTO E AGREGAD</t>
  </si>
  <si>
    <t>OS MINERAIS, COM 10CM DE ALTURA, NA COR NATURAL DO CIMENTO,</t>
  </si>
  <si>
    <t>INCLUSIVE 3 POLIMENTOS,SENDO OS CANTOS SALIENTES BOLEADOS,E</t>
  </si>
  <si>
    <t>OS REENTRANTES E JUNTO AO PISO EM MEIA CANA</t>
  </si>
  <si>
    <t>OS MINERAIS,COM 10CM DE ALTURA,NA COR PRETA,INCLUSIVE 3 POLI</t>
  </si>
  <si>
    <t>MENTOS,SENDO OS CANTOS SALIENTES BOLEADOS,E OS REENTRANTES E</t>
  </si>
  <si>
    <t xml:space="preserve"> JUNTO AO PISO EM MEIA CANA</t>
  </si>
  <si>
    <t>OS MINERAIS, COM 10CM DE ALTURA, NA COR VERMELHA,INCLUSIVE 3</t>
  </si>
  <si>
    <t xml:space="preserve"> POLIMENTOS,SENDO OS CANTOS SALIENTES BOLEADOS,E OS REENTRAN</t>
  </si>
  <si>
    <t>TES E JUNTO AO PISO EM MEIA CANA</t>
  </si>
  <si>
    <t>DEGRAU DE ESCADA DE ALTA RESISTENCIA,COMPOSTA DE CAPA E ESPE</t>
  </si>
  <si>
    <t>LHO,EM ARGAMASSA DE CIMENTO E AGREGADOS MINERAIS,NA COR NATU</t>
  </si>
  <si>
    <t>RAL DE CIMENTO,INCLUSIVE 3 POLIMENTOS</t>
  </si>
  <si>
    <t>LHO,EM ARGAMASSA DE CIMENTO E AGREGADOS MINERAIS, NA COR PRE</t>
  </si>
  <si>
    <t>TA,INCLUSIVE 3 POLIMENTOS</t>
  </si>
  <si>
    <t>LHO, EM ARGAMASSA DE CIMENTO E AGREGADOS MINERAIS,NA COR VER</t>
  </si>
  <si>
    <t>MELHA,INCLUSIVE 3 POLIMENTOS</t>
  </si>
  <si>
    <t>PISO DE ALTA RESISTENCIA,P/USO INTERNO,PLACAS PRE-MOLDADAS,V</t>
  </si>
  <si>
    <t>IBROPRENSADA A 350T,MEDINDO(40X40X3)CM,CONFECCIONADA C/AGREG</t>
  </si>
  <si>
    <t>ADOS MINERAIS(QUARTZO)E CIMENTO BRANCO ESTRUTURAL CP60,COLOC</t>
  </si>
  <si>
    <t>ADO SOBRE BASE EXIST.,ASSENTADO C/ARGAMASSA CIMENTO E AREIA</t>
  </si>
  <si>
    <t>TRACO 3:1 (FAROFA),REJUNTAMENTO BASE EPOXI,BASE SELADORA,4 D</t>
  </si>
  <si>
    <t>EMAOS CERA E POLIMENTO C/ABRASIVOS DIAMANTADOS.FORN.E COLOC.</t>
  </si>
  <si>
    <t>PISO DE ALTA RESISTENCIA,PARA USO INTERNO,EM PLACAS PRE-MOLD</t>
  </si>
  <si>
    <t>ADAS,VIBROPRENSADA A 350T,MEDINDO (40X40X3)CM,CONFECCIONADA</t>
  </si>
  <si>
    <t>COM AGREGADOS MINERAIS (QUARTZO) E CIMENTO BRANCO ESTRUTURAL</t>
  </si>
  <si>
    <t xml:space="preserve"> CP60, COLOCADO SOBRE BASE EXISTENTE, EXCLUSIVE FAROFA DE CI</t>
  </si>
  <si>
    <t>MENTO E AREIA 3:1,REJUNTAMENTO,BASE SELADORA,DEMAOS DE CERA</t>
  </si>
  <si>
    <t>E POLIMENTO.FORNECIMENTO E COLOCACAO</t>
  </si>
  <si>
    <t>PISO DE ALTA RESISTENCIA,PARA USO EXTERNO,EM PLACAS PRE-MOLD</t>
  </si>
  <si>
    <t xml:space="preserve"> CP60,COLOCADO SOBRE BASE EXISTENTE,ASSENTADO COM ARGAMASSA</t>
  </si>
  <si>
    <t>DE CIMENTO E AREIA NO TRACO 3:1 (FAROFA).FORNECIMENTO E COLO</t>
  </si>
  <si>
    <t>MENTO E AREIA 3:1.FORNECIMENTO E COLOCACAO</t>
  </si>
  <si>
    <t>RODAPE DE ALTA RESISTENCIA,PARA USO INTERNO,EM PLACAS PRE-MO</t>
  </si>
  <si>
    <t>LDADAS,VIBROPRENSADA A 350T,MEDINDO (10X40X3)CM,CONFECCIONAD</t>
  </si>
  <si>
    <t>A C/AGREGADOS MINERAIS (QUARTZO) E CIMENTO BRANCO ESTRUTURAL</t>
  </si>
  <si>
    <t xml:space="preserve"> CP60, ASSENTADO COM ARGAMASSA DE CIMENTO E AREIA NO TRACO 3</t>
  </si>
  <si>
    <t>:1 (FAROFA) E ESPESSURA 3CM,REJUNTAMENTO A BASE DE EPOXI,BAS</t>
  </si>
  <si>
    <t>E SELADORA E 4 DEMAOS DE CERA.FORNECIMENTO E COLOCACAO</t>
  </si>
  <si>
    <t>A COM AGREGADOS MINERAIS (QUARTZO) E CIMENTO BRANCO ESTRUTUR</t>
  </si>
  <si>
    <t>AL CP60,EXCLUSIVE FAROFA DE CIMENTO E AREIA 3:1,REJUNTAMENTO</t>
  </si>
  <si>
    <t>,BASE SELADORA,DEMAOS DE CERA E POLIMENTO.FORNECIMENTO E COL</t>
  </si>
  <si>
    <t>TESTEIRA EM MATERIAL VINILICO COM 6CM DE LARGURA.FORNECIMENT</t>
  </si>
  <si>
    <t>RODAPE DE PVC TIPO PLANO OU CURVO,COM 7,5CM DE ALTURA,PARA P</t>
  </si>
  <si>
    <t>ISOS VINILICOS.FORNECIMENTO E COLOCACAO</t>
  </si>
  <si>
    <t>RODAPE DE PVC TIPO HOSPITALAR,PLANO OU CURVO,COM 7,5CM DE AL</t>
  </si>
  <si>
    <t>TURA,PARA PISOS VINILICOS.FORNECIMENTO E COLOCACAO</t>
  </si>
  <si>
    <t>SUPORTE CURVO E PERFIL DE ARREMATE PARA PISO VINILICO.FORNEC</t>
  </si>
  <si>
    <t>CORDAO DE SOLDA PARA FUSAO A QUENTE,EM JUNTAS DE PISOS VINIL</t>
  </si>
  <si>
    <t>ICOS FLEXIVEIS.FORNECIMENTO E ASSENTAMENTO</t>
  </si>
  <si>
    <t>RECOMPOSICAO DE PLACAS DE PISO DE MATERIAL VINILICO OU PLAST</t>
  </si>
  <si>
    <t>ICO,EXCLUSIVE O FORNECIMENTO DO PISO,INCLUSIVE COLA</t>
  </si>
  <si>
    <t>FORRACAO DE PISO COM CARPETE DE FIBRA DE NYLON,PARA ALTO TRA</t>
  </si>
  <si>
    <t>FEGO,COM ESPESSURA DE 6 A 7MM,SOBRE BASE EXISTENTE.FORNECIME</t>
  </si>
  <si>
    <t>NTO E COLOCACAO</t>
  </si>
  <si>
    <t>FEGO,COM ESPESSURA DE 10MM,SOBRE BASE EXISTENTE.FORNECIMENTO</t>
  </si>
  <si>
    <t>FORRACAO DE PISO COM CARPETE DE FIBRA DE POLIPROPILENO,PARA</t>
  </si>
  <si>
    <t>ALTO TRAFEGO,COM ESPESSURA APROXIMADA DE 5MM,SOBRE BASE EXIS</t>
  </si>
  <si>
    <t>TENTE.FORNECIMENTO E COLOCACAO</t>
  </si>
  <si>
    <t>FORRACAO DE PISO COM CARPETE DE POLIPROPILENO,COM COBERTURA</t>
  </si>
  <si>
    <t>EM FIBRA DE NYLON,PARA ALTO TRAFEGO,COM ESPESSURA DE 8 A 9MM</t>
  </si>
  <si>
    <t>,SOBRE BASE EXISTENTE.FORNECIMENTO E COLOCACAO</t>
  </si>
  <si>
    <t>EXISTENTE.FORNECIMENTO E COLOCACAO</t>
  </si>
  <si>
    <t>FORRACAO DE PISO COM CARPETE DE FIBRA DE POLIPROPILENO,COM A</t>
  </si>
  <si>
    <t>CABAMENTO RESINADO,PARA TRAFEGO LEVE A MODERADO,COM ESPESSUR</t>
  </si>
  <si>
    <t>PISO DE TACOS DE IPE OU MADEIRA EQUIVALENTE,MEDINDO 7X21CM,P</t>
  </si>
  <si>
    <t>ICHADOS E INCRUSTADOS COM PEDRISCOS, ASSENTES COM ARGAMASSA</t>
  </si>
  <si>
    <t>DE CIMENTO E SAIBRO,NO TRACO 1:6,EXCLUSIVE SERVICO DE CALAFA</t>
  </si>
  <si>
    <t>PISO DE FRISO DE IPE OU MADEIRA EQUIVALENTE,COM 10CM DE LARG</t>
  </si>
  <si>
    <t>URA,2CM DE ESPESSURA, PREGADO SOBRE REGUAS DE MADEIRA DE LEI</t>
  </si>
  <si>
    <t xml:space="preserve"> DE 1.1/2"X3",EMBUTIDAS EM CONCRETO</t>
  </si>
  <si>
    <t>PISO DE FRISO DE IPE OU MADEIRA EQUIVALENTE COM 20X2CM,PREGA</t>
  </si>
  <si>
    <t>DO SOBRE  BARROTEAMENTO OU REGUAS DE  MADEIRA DE LEI A CADA</t>
  </si>
  <si>
    <t>50CM,EXCLUSIVE BARROTES OU REGUAS</t>
  </si>
  <si>
    <t>REGUA DE MADEIRA DE LEI DE FORMA TRAPEZOIDAL COM 5X3CM,FIXAD</t>
  </si>
  <si>
    <t>A EM CONTRAPISO DE CIMENTO E AREIA,NO TRACO 1:3,EXCLUSIVE O</t>
  </si>
  <si>
    <t>CONTRAPISO</t>
  </si>
  <si>
    <t>BARROTE DE MADEIRA DE LEI DE 3"X4.1/2",APOIADO EM PILARETE D</t>
  </si>
  <si>
    <t>E 20X20CM,DE ALVENARIA DE TIJOLOS MACICOS OU OUTRO,EXCLUSIVE</t>
  </si>
  <si>
    <t xml:space="preserve"> OS PILARETES</t>
  </si>
  <si>
    <t>RODAPE EM MADEIRA DE LEI,COM SECAO DE 5X2CM,PREGADO EM TACOS</t>
  </si>
  <si>
    <t xml:space="preserve"> EMBUTIDOS NA ALVENARIA</t>
  </si>
  <si>
    <t>RODAPE EM MADEIRA DE LEI,COM SECAO DE 7X2CM,PREGADO EM TACOS</t>
  </si>
  <si>
    <t>RODAPE DE IPE OU MADEIRA EQUIVALENTE DE 10X2CM ACABAMENTO BO</t>
  </si>
  <si>
    <t>LEADO,FIXADO COMO EM 13.398.0020</t>
  </si>
  <si>
    <t>PISO DE PEDRA PORTUGUESA,ASSENTADO SOBRE MISTURA DE CIMENTO</t>
  </si>
  <si>
    <t>E SAIBRO,NO TRACO 1:5,INCLUSIVE ACERTO DO TERRENO.FORNECIMEN</t>
  </si>
  <si>
    <t>PISO DE PEDRA PORTUGUESA EM DESENHOS SIMPLES, COM APROXIMADA</t>
  </si>
  <si>
    <t>MENTE 40% DE PEDRA PRETA E 60% DE PEDRA BRANCA, ASSENTADO SO</t>
  </si>
  <si>
    <t>BRE MISTURA DE CIMENTO E SAIBRO NO TRACO 1:5, INCLUSIVE ACER</t>
  </si>
  <si>
    <t>TO DO TERRENO.FORNECIMENTO E COLOCACAO</t>
  </si>
  <si>
    <t>PEDRA PORTUGUESA COM 60% DE PEDRA BRANCA.FORNECIMENTO SEM CO</t>
  </si>
  <si>
    <t>E SAIBRO,NO TRACO 1:5,EXCLUSIVE ACERTO DO TERRENO.FORNECIMEN</t>
  </si>
  <si>
    <t>PISO DE PEDRA PORTUGUESA EM DESENHO SIMPLES,COM APROXIMADAME</t>
  </si>
  <si>
    <t>NTE 25% DE PEDRA PRETA,25% DE PEDRA VERMELHA E 50% DE PEDRA</t>
  </si>
  <si>
    <t>BRANCA,ASSENTADO SOBRE MISTURA DE CIMENTO E SAIBRO NO TRACO</t>
  </si>
  <si>
    <t>1:5,INCLUSIVE ACERTO DO TERRENO.FORNECIMENTO E COLOCACAO</t>
  </si>
  <si>
    <t>E SAIBRO,NO TRACO 1:5,INCLUSIVE ACERTO DO TERRENO,EM FAIXA.</t>
  </si>
  <si>
    <t>PISO COM PEDRA PORTUGUESA VERMELHA,ASSENTADO SOBRE MISTURA D</t>
  </si>
  <si>
    <t>E CIMENTO E SAIBRO,NO TRACO 1:5,INCLUSIVE ACERTO DO TERRENO,</t>
  </si>
  <si>
    <t>EM FAIXA.FORNECIMENTO E COLOCACAO</t>
  </si>
  <si>
    <t>RECOMPOSICAO DE PAVIMENTACAO DE PEDRA PORTUGUESA,ASSENTADA</t>
  </si>
  <si>
    <t>COM FAROFA DE CIMENTO E SAIBRO,NO TRACO 1:5, INCLUSIVE FORNE</t>
  </si>
  <si>
    <t>CIMENTO DO MATERIAL PARA REJUNTAMENTO,EXCLUSIVE A PEDRA</t>
  </si>
  <si>
    <t>PISO DE PEDRA SAO TOME,MEDINDO 30X30CM,38X38CM,48X48CM OU 58</t>
  </si>
  <si>
    <t>X58CM,COM 2CM DE ESPESSURA,ASSENTE COM ARGAMASSA DE CIMENTO,</t>
  </si>
  <si>
    <t>AREIA E SAIBRO,NO TRACO 1:2:2,COM ESPESSURA DE 3CM.FORNECIME</t>
  </si>
  <si>
    <t>X58CM,COM 2CM DE ESPESSURA,EXCLUSIVE ARGAMASSA.FORNECIMENTO</t>
  </si>
  <si>
    <t>PISO DE PEDRA SAO TOME,MEDINDO 57X57CM,TIPO FURNAS/LIGHT,ASS</t>
  </si>
  <si>
    <t>ENTE COM ARGAMASSA DE CIMENTO,AREIA E SAIBRO,NO TRACO 1:2:2,</t>
  </si>
  <si>
    <t>REJUNTAMENTO COM CIMENTO BRANCO E CORANTE</t>
  </si>
  <si>
    <t>PISO DE PEDRA SAO TOME, MEDINDO 57X57CM, TIPO FURNAS/LIGHT,</t>
  </si>
  <si>
    <t>EXCLUSIVE ARGAMASSA E REJUNTAMENTO</t>
  </si>
  <si>
    <t>PISO DE PLACAS DE ARDOSIA COR CINZA MEDINDO 40X40CM,EM TORNO</t>
  </si>
  <si>
    <t xml:space="preserve"> DE 1CM DE ESPESSURA,ASSENTE SOBRE SUPERFICIE EM OSSO COM AR</t>
  </si>
  <si>
    <t>GAMASSA DE CIMENTO,SAIBRO E AREIA,NO TRACO 1:2:2</t>
  </si>
  <si>
    <t xml:space="preserve"> DE 1CM DE ESPESSURA,EXCLUSIVE ARGAMASSA</t>
  </si>
  <si>
    <t>PISO DE PLACAS DE ARDOSIA COR CINZA MEDINDO 30X30CM,EM TORNO</t>
  </si>
  <si>
    <t>PISO DE PLACAS DE ARDOSIA NA COR FERRUGEM MEDINDO 25X25CM,EM</t>
  </si>
  <si>
    <t xml:space="preserve"> TORNO DE 1CM DE ESPESSURA,ASSENTE SOBRE SUPERFICIE EM OSSO</t>
  </si>
  <si>
    <t>COM ARGAMASSA DE CIMENTO,SAIBRO E AREIA,NO TRACO 1:2:2</t>
  </si>
  <si>
    <t>PISO DE PLACAS DE ARDOSIA COR FERRUGEM MEDINDO 25X25CM,EM TO</t>
  </si>
  <si>
    <t>RNO DE 1CM DE ESPESSURA,EXCLUSIVE ARGAMASSA</t>
  </si>
  <si>
    <t>RODAPE DE ARDOSIA COM ALTURA DE 10CM,ASSENTE EM PAREDE EM OS</t>
  </si>
  <si>
    <t>SO COM ARGAMASSA DE CIMENTO,SAIBRO E AREIA,NO TRACO 1:2:2 E</t>
  </si>
  <si>
    <t>CHAPISCO DE CIMENTO E AREIA,NO TRACO 1:3,EXCLUSIVE ARGAMASSA</t>
  </si>
  <si>
    <t xml:space="preserve"> E CHAPISCO</t>
  </si>
  <si>
    <t>RODAPE DE ARDOSIA COM ALTURA DE 7CM,ASSENTE EM PAREDE EM OSS</t>
  </si>
  <si>
    <t>O COM ARGAMASSA DE CIMENTO,SAIBRO E AREIA,NO TRACO 1:2:2 E C</t>
  </si>
  <si>
    <t>HAPISCO DE CIMENTO E AREIA,NO TRACO 1:3</t>
  </si>
  <si>
    <t>HAPISCO DE CIMENTO E AREIA,NO TRACO 1:3,EXCLUSIVE ARGAMASSA</t>
  </si>
  <si>
    <t>E CHAPISCO</t>
  </si>
  <si>
    <t>PISO DE BORRACHA SINTETICA,SBR,PRETO,EM PLACAS DE 50X50CM,CO</t>
  </si>
  <si>
    <t>M 3,0MM DE ESPESSURA,TEXTURA DA SUPERFICIE PASTILHADA,COLOCA</t>
  </si>
  <si>
    <t>DO COM COLA SOBRE BASE EXISTENTE.FORNECIMENTO E COLOCACAO</t>
  </si>
  <si>
    <t>PISO DE BORRACHA SINTETICA,SBR,PRETO,EM ROLO DE 1,40M DE LAR</t>
  </si>
  <si>
    <t>GURA,SUPERFICIE GRAO DE ARROZ,COM 3,00MM DE ESPESSURA,COLOCA</t>
  </si>
  <si>
    <t>RODAPE DE BORRACHA SINTETICA,SBR,PRETO,COM 7X0,3CM, TEXTURA</t>
  </si>
  <si>
    <t>DA SUPERFICIE LISA,COLOCADO COM COLA SOBRE PAREDE EMBOCADA.</t>
  </si>
  <si>
    <t xml:space="preserve"> SOBRE BASE EXISTENTE.FORNECIMENTO E COLOCACAO</t>
  </si>
  <si>
    <t>PISO TATIL DE BORRACHA,DIRECIONAL,PARA PESSOAS COM NECESSIDA</t>
  </si>
  <si>
    <t>DES ESPECIFICAS,25X25CM,ESPESSURA DE 5MM,NA COR PRETA,COLADO</t>
  </si>
  <si>
    <t>PISO TATIL DE BORRACHA,ALERTA,PARA PESSOAS COM NECESSIDADES</t>
  </si>
  <si>
    <t>ESPECIFICAS,25X25CM, ESPESSURA DE 5MM, NA COR PRETA, COLADO</t>
  </si>
  <si>
    <t>SOBRE BASE EXISTENTE.FORNECIMENTO E COLOCACAO</t>
  </si>
  <si>
    <t>REVESTIMENTO PISO SINTETICO,PISTA ATLETISMO,MOLD."IN LOCO",C</t>
  </si>
  <si>
    <t>AMADA MANTA PRE-FABR.PARTICULAS BORR.SBR AGLUTINADAS POLIURE</t>
  </si>
  <si>
    <t>TANO ESPECIAL MDI,FIXADA CONTRAPISO EXISTENTE,ADESIVO POLIUR</t>
  </si>
  <si>
    <t>ETANO BICOMPONENTE E ADICIONADO UMA CAMADA SUPERIOR LIQUIDO</t>
  </si>
  <si>
    <t>AUTONIVELANTE RESINA POLIURETANO BICOMPONENTE C/GRANULOS FIN</t>
  </si>
  <si>
    <t>OS EPDM APLICADOS SPRAY SUPERF.FINAL S/EMENDA,ESP.MEDIA 13MM</t>
  </si>
  <si>
    <t>REVESTIMENTO PISO SINT.,PISTA ATLETISMO,MOLD."IN LOCO",CAMAD</t>
  </si>
  <si>
    <t>A MANTA PRE-FABR.PARTICULAS BORR.SBR AGLUTINADAS POLIURETANO</t>
  </si>
  <si>
    <t>ESPECIAL MDI,FIXADA CONTRAPISO EXISTENTE,ADESIVO POLIURETANO</t>
  </si>
  <si>
    <t>BICOMPONENTE E ADICIONADO UMA CAMADA SUPERIOR RESINA POLIURE</t>
  </si>
  <si>
    <t>TANO BICOMPONENTE AUTONIVELANTE ESPECIAL,RECOBERTA C/CAMADA</t>
  </si>
  <si>
    <t>GRANULOS BORR.ESPECIAL EPDM ALTA RESIST.USO,ESP.MEDIA 14MM</t>
  </si>
  <si>
    <t>REVESTIMENTO DE PISO DE BORRACHA ESPECIAL SBR E GRANULOS DE</t>
  </si>
  <si>
    <t>BORRACHA EPDM,AGLUTINADAS C/POLIURETANO MDI,DE ALTO IMPACTO,</t>
  </si>
  <si>
    <t>PARA ACADEMIAS E AFINS,COLADO SOBRE CONTRAPISO EXISTENTE COM</t>
  </si>
  <si>
    <t xml:space="preserve"> ADESIVO DE POLIURETANO BICOMPONENTE A PROVA D`AGUA,COM ESPE</t>
  </si>
  <si>
    <t>SSURA MEDIA DE 6MM</t>
  </si>
  <si>
    <t>REVESTIMENTO DE PISO SINTETICO EM MANTA PRE-FABRICADA,PARA T</t>
  </si>
  <si>
    <t>REINAMENTOS E COMPETICOES NAO OFICIAIS DE ATLETISMO,COMPOSTA</t>
  </si>
  <si>
    <t xml:space="preserve"> DE PARTICULAS SELECIONADAS DE BORRACHA SBR E GRANULOS DE ES</t>
  </si>
  <si>
    <t>PUMA DE POLIURETANO,AGLUTINADAS COM POLIURETANO MDI,PODENDO</t>
  </si>
  <si>
    <t>SER DISPOSTOS SOLTOS OU COLADOS AO CONTRAPISO EXISTENTE COM</t>
  </si>
  <si>
    <t>ESPESSURA CONSTANTE DE 10MM</t>
  </si>
  <si>
    <t>PISO DE ALERTA EM PLACAS MARMORIZADAS VIBROPRENSADAS,COM ACA</t>
  </si>
  <si>
    <t>BAMENTO RUSTICO,NA COR CINZA,INCLUSIVE CONTRAPISO COM ESPESS</t>
  </si>
  <si>
    <t>URA DE 3CM.FORNECIMENTO E COLOCACAO</t>
  </si>
  <si>
    <t>BAMENTO RUSTICO,NA COR VERMELHA,INCLUSIVE CONTRAPISO COM ESP</t>
  </si>
  <si>
    <t>ESSURA DE 3CM.FORNECIMENTO E COLOCACAO</t>
  </si>
  <si>
    <t>PISO DE ALERTA EM PLACAS MARMORIADAS VIBRO-PRENSADAS, COM  A</t>
  </si>
  <si>
    <t>CABAMENTO RUSTICO, NA COR CINZA, EXCLUSIVE  CONTRAPISO, COM</t>
  </si>
  <si>
    <t>ESPESSURA DE 3CM.FORNECIMENTO E COLOCACAO</t>
  </si>
  <si>
    <t>PISO DE ALERTA EM PLACAS MARMORIZADAS VIBRO-PRENSADAS,COM AC</t>
  </si>
  <si>
    <t>ABAMENTO RUSTICO,NA COR VERMELHA,EXCLUSIVE CONTRAPISO COM ES</t>
  </si>
  <si>
    <t>PESSURA DE 3CM.FORNECIMENTO E COLOCACAO</t>
  </si>
  <si>
    <t>CAMADA DE ISOLAMENTO EXECUTADA COM BLOCOS DE CONCRETO DE 10X</t>
  </si>
  <si>
    <t>20X40CM, CAPEAMENTO COM ARGAMASSA DE CIMENTO E AREIA, NO TRA</t>
  </si>
  <si>
    <t>CO 1:4,ASSENTES COM ARMAGASSA DE CIMENTO E SAIBRO NO TRACO 1</t>
  </si>
  <si>
    <t>:8</t>
  </si>
  <si>
    <t>CAMADA DE ISOLAMENTO EXECUTADA COM BLOCOS DE CONCRETO CELULA</t>
  </si>
  <si>
    <t>R DE 10X30X60CM,CAPEAMENTO COM ARGAMASSA DE CIMENTO E AREIA,</t>
  </si>
  <si>
    <t>NO TRACO 1:4,ASSENTES COM ARGAMASSA DE CIMENTO E SAIBRO,NO T</t>
  </si>
  <si>
    <t>RACO 1:8</t>
  </si>
  <si>
    <t>PORTA SANFONADA EM PVC,VAO DE 0,80X2,10M,INCLUSIVE ACESSORIO</t>
  </si>
  <si>
    <t>S(PUXADOR E TRINCOS).FORNECIMENTO E COLOCACAO</t>
  </si>
  <si>
    <t>PORTA SANFONADA EM PVC,VAO DE 0,60X2,10M.FORNECIMENTO E COLO</t>
  </si>
  <si>
    <t>PORTA SANFONADA EM PVC,VAO DE 0,70X2,10M.FORNECIMENTO E COLO</t>
  </si>
  <si>
    <t>PORTA SANFONADA EM PVC,VAO DE 1,00X2,10M.FORNECIMENTO E COLO</t>
  </si>
  <si>
    <t>VENEZIANA COM ALETAS DE PVC TRANSLUCIDAS E MONTANTES DE ALUM</t>
  </si>
  <si>
    <t>INIO NATURAL.FORNECIMENTO E COLOCACAO</t>
  </si>
  <si>
    <t>VENEZIANA,COM ALETAS DE FIBERGLASS E MONTANTES DE ALUMINIO N</t>
  </si>
  <si>
    <t>ATURAL.FORNECIMENTO E COLOCACAO</t>
  </si>
  <si>
    <t>VENEZIANA,COM ALETAS DE PVC TRANSLUCIDAS E MONTANTES EM ACO</t>
  </si>
  <si>
    <t>GALVANIZADO.FORNECIMENTO E COLOCACAO</t>
  </si>
  <si>
    <t>VENEZIANA,COM ALETAS DE FIBERGLASS E MONTANTES EM ACO GALVAN</t>
  </si>
  <si>
    <t>IZADO.FORNECIMENTO E COLOCACAO</t>
  </si>
  <si>
    <t>PRE-PINTADO.FORNECIMENTO E COLOCACAO</t>
  </si>
  <si>
    <t>VENEZIANA,COM ALETAS DE FIBERGLASS E MONTANTES EM ACO PRE-PI</t>
  </si>
  <si>
    <t>NTADO.FORNECIMENTO E COLOCACAO</t>
  </si>
  <si>
    <t>VENEZIANA EXTERNA DE ENROLAR,COM ESTEIRAS EM PVC RIGIDO E PE</t>
  </si>
  <si>
    <t>RFIS EM FERRO GALVANIZADO,INCLUSIVE FERRAGENS.FORNECIMENTO E</t>
  </si>
  <si>
    <t>PERSIANA VERTICAL EM PVC,LAMINA COM LARGURA DE 89MM.FORNECIM</t>
  </si>
  <si>
    <t>PORTA DE FERRO DE TAMANHO NORMAL, ATE 1,00M DE LARGURA, CONT</t>
  </si>
  <si>
    <t>ORNO EM BARRAS DE 1.1/4"X5/16", GUARNICAO EM  CANTONEIRA DE</t>
  </si>
  <si>
    <t>1.1/2"X1/8",INFERIORMENTE,ALMOFADA DE CHAPA Nº16,NOS DOIS LA</t>
  </si>
  <si>
    <t>DOS COM 60CM DE ALTURA,NA PARTE SUPERIOR,POSTIGO MOVEL PARA</t>
  </si>
  <si>
    <t>VIDRO,GRADE DE BARRAS DE 5/8",UTILIZANDO DOBRADICAS TIPO GON</t>
  </si>
  <si>
    <t>ZO,EXCLUSIVE FECHADURA.FORNECIMENTO E COLOCACAO</t>
  </si>
  <si>
    <t>PORTA DE FERRO TAMANHO NORMAL,ATE 1.00M LARGURA,CONTORNO EM</t>
  </si>
  <si>
    <t>BARRAS 1.1/4"X5/16",GUARNICAO EM CANTONEIRA 1.1/2"X1/8",INFE</t>
  </si>
  <si>
    <t>RIORMENTE,ALMOFADA DE CHAPA Nº16,NOS DOIS LADOS C/60CM DE AL</t>
  </si>
  <si>
    <t>TURA,NA PARTE SUPERIOR,POSTIGO MOVEL P/VIDRO,GRADE DE BARRAS</t>
  </si>
  <si>
    <t xml:space="preserve"> 5/8",UTILIZANDO TRES DOBRADICAS DE 3"X4" DE FERRO GALVANIZA</t>
  </si>
  <si>
    <t>DO C/PINO,BOLAS E ANEIS LATAO.EXCL.FECHADURA.FORN.E COLOC.</t>
  </si>
  <si>
    <t>PORTA DE FERRO EM BARRAS HORIZONTAIS DE 1.1/4"X1/4" A CADA 1</t>
  </si>
  <si>
    <t>0CM,CONTORNO DO MESMO MATERIAL,REVESTIDA COM CHAPA DE FERRO</t>
  </si>
  <si>
    <t>GALVANIZADO Nº16,GUARNICAO EM CANTONEIRA DE 1.1/2"X1/8",COM</t>
  </si>
  <si>
    <t>FECHO PARA CADEADO DE 30MM, EXCLUSIVE ESTE. FORNECIMENTO E C</t>
  </si>
  <si>
    <t>PORTA DE FERRO EM BARRAS HORIZONTAIS DE 1.1/4"X1/4"A CADA 10</t>
  </si>
  <si>
    <t>CM,CONTORNO DO MESMO MATERIAL, REVESTIDA COM CHAPA DE FERRO</t>
  </si>
  <si>
    <t>GALVANIZADO Nº16,COM 60CM DE ALTURA,GUARNICAO EM CANTONEIRA</t>
  </si>
  <si>
    <t>DE 1.1/2"X1/8",COM FECHO PARA CADEADO DE 30MM,EXCLUSIVE ESTE</t>
  </si>
  <si>
    <t>PORTA DE ENROLAR EM CHAPA RAIADA Nº24,COMPLETA,COM GUIAS,EIX</t>
  </si>
  <si>
    <t>OS E MOLAS,COM FECHADURA NO CENTRO E CADEADO DE PISO,INCLUSI</t>
  </si>
  <si>
    <t>VE ESTE.FORNECIMENTO E COLOCACAO</t>
  </si>
  <si>
    <t>PORTA DE ENROLAR,EM PERFIS DE ACO EM "U",20X20MM,FORMANDO RE</t>
  </si>
  <si>
    <t>TANGULOS VAZADOS, CORRENDO EM GUIAS,COM ENROLAMENTO EM EIXO</t>
  </si>
  <si>
    <t>HORIZONTAL SUPERIOR,COMPLETA,FECHAMENTO COM CADEADO DE PISO,</t>
  </si>
  <si>
    <t>INCLUSIVE ESTE.FORNECIMENTO E COLOCACAO</t>
  </si>
  <si>
    <t>PORTA DE CELA EM BARRAS VERTICAIS DE 1", ESPACADAS DE 10CM,</t>
  </si>
  <si>
    <t>ENTRE EIXOS CORRENDO TRES BARRAS HORIZONTAIS DE 1.3/4"X1/2",</t>
  </si>
  <si>
    <t>CONTORNO DA MESMA BARRA, REVESTIDA DE CHAPA DE FERRO GALVANI</t>
  </si>
  <si>
    <t>ZADO Nº12 ATE 60CM DE ALTURA,MARCO EM CANTON.DE 1.3/4"X1/4",</t>
  </si>
  <si>
    <t>FECHO ESPECIAL PARA COLOCACAO DE CADEADO,EXCLUSIVE ESTE,CONF</t>
  </si>
  <si>
    <t>ORME PROJETO Nº6004/EMOP.FORNECIMENTO E COLOCACAO</t>
  </si>
  <si>
    <t>PORTA DE FERRO PARA SUBESTACAO TRANSFORMADORA,COM UMA OU DUA</t>
  </si>
  <si>
    <t>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</si>
  <si>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</si>
  <si>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</si>
  <si>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</si>
  <si>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ESTE.FORNECIMENTO E COLOCACAO</t>
  </si>
  <si>
    <t>PORTA DE CHAPA DE FERRO GALVANIZADO Nº18 ENQUADRADA EM ESTRU</t>
  </si>
  <si>
    <t>TURA DE TUBOS DE FERRO GALVANIZADO DE 1.1/2",C/2,50 A 3,00M</t>
  </si>
  <si>
    <t>DE ALTURA E AREA DE 6,00 A 9,00M2, EM 2 FOLHAS, INCLUSIVE FE</t>
  </si>
  <si>
    <t>CHO PARA COLOCACAO DE CADEADO,EXCLUSIVE ESTE.FORNECIMENTO E</t>
  </si>
  <si>
    <t>PORTINHOLA PARA ALCAPAO,CISTERNA OU CAIXA D'AGUA ELEVADA,EM</t>
  </si>
  <si>
    <t>CHAPA DE FERRO GALVANIZADO Nº16,ATE 0,80M DE ALTURA,COM GUAR</t>
  </si>
  <si>
    <t>NICAO E ALCA PARA FECHAMENTO A CADEADO,EXCLUSIVE ESTE.FORNEC</t>
  </si>
  <si>
    <t>PORTINHOLA DE CHAPA DE FERRO GALVANIZADO Nº16,ATE 0,50M DE A</t>
  </si>
  <si>
    <t>LTURA,COM GUARNICAO EM CANTONEIRA DE 3/4"X1/8" E VISOR DE 20</t>
  </si>
  <si>
    <t>X10CM,COM ALCA PARA FECHAMENTO A CADEADO,EXCLUSIVE ESTE.FORN</t>
  </si>
  <si>
    <t>PORTINHOLA DE FERRO EM BARRA CHATA DE 1.1/4",MEDINDO 0,40X0,</t>
  </si>
  <si>
    <t>90M.FORNECIMENTO E COLOCACAO</t>
  </si>
  <si>
    <t>PORTAO DE FERRO DE UMA OU DUAS FOLHAS COM ALTURA DE 1,00 A 1</t>
  </si>
  <si>
    <t>,50M E LARGURA DE 1,00 A 3,00M,FORMADO P/BARRAS VERTICAIS DE</t>
  </si>
  <si>
    <t xml:space="preserve"> 1.1/4"X1/4",ESPACADAS DE 12,5CM,CONTORNO E MARCOS EM BARRAS</t>
  </si>
  <si>
    <t xml:space="preserve"> DE 1.1/4"X3/8",TENDO AO CENTRO UMA FAIXA DE CHAPA DE FERRO</t>
  </si>
  <si>
    <t>GALVANIZADO Nº16,DE 20CM DE ALTURA,COM FECHO PARA COLOCACAO</t>
  </si>
  <si>
    <t>DE CADEADO,EXCLUSIVE ESTE.FORNECIMENTO E COLOCACAO</t>
  </si>
  <si>
    <t>PORTAO DE CHAPA DE FERRO GALVANIZADO,COM ESPESSURA DE 0,5MM,</t>
  </si>
  <si>
    <t>COM ALTURA ENTRE 2M E 3M E AREA TOTAL DE 6M2 A 9M2,EXCLUSIVE</t>
  </si>
  <si>
    <t xml:space="preserve"> FECHADURA.FORNECIMENTO E COLOCACAO</t>
  </si>
  <si>
    <t>PORTAO DE CHAPA DE FERRO COM ESTRUTURA DE BARRAS DE 1.1/4"X5</t>
  </si>
  <si>
    <t>/16",REVESTIDA COM CANTONEIRA DE 3/4"X1/8" E CHAPA GALVANIZA</t>
  </si>
  <si>
    <t>DA Nº16,COM GUARNICAO DE CANTONEIRAS DE 1.1/4"X3/16" COM DOB</t>
  </si>
  <si>
    <t>RADICAS TIPO GONZO,EXCLUSIVE FECHADURA.FORNECIMENTO E COLOCA</t>
  </si>
  <si>
    <t>PORTAO DE FERRO DE UMA OU DUAS FOLHAS,EM BARRAS VERTICAIS DE</t>
  </si>
  <si>
    <t xml:space="preserve"> 2"X3/8",ESPACADAS DE 10CM E HORIZONTAIS SUPERIOR E INFERIOR</t>
  </si>
  <si>
    <t xml:space="preserve"> DO MESMO TIPO,CORRENDO AO CENTRO UMA FAIXA DE CHAPA DE FERR</t>
  </si>
  <si>
    <t>O GALVANIZADO Nº16,DUPLA, CONFORME PROJETO Nº6002/EMOP,EXCLU</t>
  </si>
  <si>
    <t>SIVE FECHADURA.FORNECIMENTO E COLOCACAO</t>
  </si>
  <si>
    <t>PORTAO DE FERRO DE DUAS FOLHAS,SENDO UMA FIXA,MEDINDO 1,50X2</t>
  </si>
  <si>
    <t>,00M,EM BARRAS DE 2"X3/8",ESPACADAS DE 10CM,CORRENDO TRES FA</t>
  </si>
  <si>
    <t>IXAS DE CHAPA DE FERRO GALVANIZADO Nº16,DUPLAS,CONFORME PROJ</t>
  </si>
  <si>
    <t>ETO Nº6003/EMOP,EXCLUSIVE FECHADURA.FORNECIMENTO E COLOCACAO</t>
  </si>
  <si>
    <t>PORTAO DE FERRO, ATE 1,00M DE LARGURA, EM BARRAS DE 1/2", ES</t>
  </si>
  <si>
    <t>PACADAS DE 10CM, ENTRE EIXOS, CONTORNO E MARCO EM BARRAS DE</t>
  </si>
  <si>
    <t>1.1/2"X1/2", COM UMA FAIXA HORIZONTAL EM CHAPA DE FERRO DE</t>
  </si>
  <si>
    <t>1/8" ESPESSURA,EXCLUSIVE FECHADURA.FORNECIMENTO E COLOCACAO</t>
  </si>
  <si>
    <t>PORTAO DE UMA FOLHA,MEDINDO 1,00X2,00M,EM TELA DE ARAME GALV</t>
  </si>
  <si>
    <t>ANIZADO Nº12,MALHA LOSANGO 5CM,FIXADA EM TUBO DE FERRO GALVA</t>
  </si>
  <si>
    <t>NIZADO COM DIAMETRO INTERNO DE 2" POR BARRA DE 1"X1/8",FORMA</t>
  </si>
  <si>
    <t>NDO QUADROS DE 1,00X1,00M,MONTANTES EM FERRO GALVANIZADO COM</t>
  </si>
  <si>
    <t xml:space="preserve"> DIAMETRO INTERNO DE 2",CHUMBADOS EM BLOCOS DE CONCRETO (EXC</t>
  </si>
  <si>
    <t>LUSIVE ESTES),EXCLUSIVE FECHADURA.FORNECIMENTO E COLOCACAO</t>
  </si>
  <si>
    <t>PORTAO EM ESTRUTURA DE TUBOS DE FERRO GALVANIZADO DE 1" E 1.</t>
  </si>
  <si>
    <t>1/2",COM DUAS FOLHAS DE ABRIR,FECHAMENTO COM TELA DE ARAME G</t>
  </si>
  <si>
    <t>ALVANIZADO Nº12,MALHA 2",EXCLUSIVE FECHADURA.FORNECIMENTO E</t>
  </si>
  <si>
    <t>PORTAO DE FERRO,DUAS FOLHAS,MED.1,52X3,00M CADA,C/1 MONTANTE</t>
  </si>
  <si>
    <t xml:space="preserve"> CADA LADO EM TUBO FERRO GALV.3" E ALT.3M SENDO CADA FL.FORM</t>
  </si>
  <si>
    <t>ADA POR 4 TUBOS DE FERRO GALV.1.1/4"NA VERT.REFORCADO NA PAR</t>
  </si>
  <si>
    <t>TE SUPERIOR E INFERIOR POR 2 BARRAS CHATAS 2"X3/8"NA HORIZON</t>
  </si>
  <si>
    <t>TAL E 1 BARRA CHATA 1"X1/8" INCLINADA,C/FECHADURA SOBREPOR F</t>
  </si>
  <si>
    <t>ERRO CROMADO C/CILINDRO,INCL.FECHADURA E PINTURA.FORN.COLOC.</t>
  </si>
  <si>
    <t>1/2",COM DUAS FOLHAS DE ABRIR, FECHAMENTO EM CHAPA DE FERRO</t>
  </si>
  <si>
    <t>GALVANIZADO Nº16,EXCLUSIVE FECHADURA.FORNECIMENTO E COLOCACA</t>
  </si>
  <si>
    <t>PORTAO DE FERRO,EM DUAS FOLHAS,MEDINDO 2,10X1,60M CADA UMA,E</t>
  </si>
  <si>
    <t>M BARRAS VERTICAIS EM ACO REDONDO DE 1/2",ESPACADOS DE 15CM,</t>
  </si>
  <si>
    <t>CONTORNO EM BARRA CHATA DE 2"X5/8",INCLUSIVE FECHADURA E PIN</t>
  </si>
  <si>
    <t>TURA.FORNECIMENTO E COLOCACAO</t>
  </si>
  <si>
    <t>PORTAO DE FERRO,EM DUAS FOLHAS,MEDINDO 2,27X2,20M,CADA UMA,E</t>
  </si>
  <si>
    <t>M BARRAS VERTICAIS EM ACO REDONDO DE 3/4",ESPACAMENTO ENTRE</t>
  </si>
  <si>
    <t>EIXOS DE 0,12M,CONTORNO EM BARRA ACO DE 2"X1/2",INCLUSIVE FE</t>
  </si>
  <si>
    <t>CHADURA E PINTURA.FORNECIMENTO E COLOCACAO</t>
  </si>
  <si>
    <t>PORTAO DE FERRO,MEDINDO 2,00X2,90M,SENDO 1M FIXO E 1M MOVEL,</t>
  </si>
  <si>
    <t>EM BARRAS VERTICAIS DE FERRO COM DIAMETRO DE 3/4",COM ESPACA</t>
  </si>
  <si>
    <t>MENTO ENTRE EIXOS DE 0,12M,CONTORNO EM BARRAS DE 2"X1/2",INC</t>
  </si>
  <si>
    <t>LUSIVE FECHADURA E PINTURA.FORNECIMENTO E COLOCACAO</t>
  </si>
  <si>
    <t>PORTAO DE FERRO EM DUAS FOLHAS,MEDINDO 2,27X3,00M,EM BARRAS</t>
  </si>
  <si>
    <t>VERTICAIS EM ACO COM DIAMETRO DE 3/4", ESPACAMENTO ENTRE EIX</t>
  </si>
  <si>
    <t>OS DE 0,12M,CONTORNO EM BARRA CHATA DE ACO DE 2"X1/2",INCLUS</t>
  </si>
  <si>
    <t>IVE FECHADURA E PINTURA.FORNECIMENTO E COLOCACAO</t>
  </si>
  <si>
    <t>PORTAO EM DUAS FOLHAS,MEDINDO 3,00X1,20M,CONSTITUINDO-SE DE</t>
  </si>
  <si>
    <t>DOIS QUADROS COM DOIS TRAVAMENTOS HORIZONTAIS EM TUBO DE FER</t>
  </si>
  <si>
    <t>RO GALVANIZADO DE 4",FIXADOS EM MONTANTES DO MESMO MATERIAL,</t>
  </si>
  <si>
    <t>EXCLUSIVE FECHADURA E PINTURA.FORNECIMENTO E COLOCACAO</t>
  </si>
  <si>
    <t>PORTAO DE FERRO,MEDINDO 4,00X3,30M,CONSTRUIDOS EM TUBOS DE F</t>
  </si>
  <si>
    <t>ERRO GALVANIZADO COM COSTURA DE 2.1/2",ESPACADOS A CADA 13CM</t>
  </si>
  <si>
    <t>(ESPACO LIVRE),2 FOLHAS CONTENDO 2 DIAGONAIS DE BARRA CHATA</t>
  </si>
  <si>
    <t>DE 2"X1/4",TERMINADOS NA PARTE SUPERIOR E INFERIOR POR BARRA</t>
  </si>
  <si>
    <t xml:space="preserve"> CHATA DE 3"X1/4",EXCLUSIVE FECHADURA.FORNECIMENTO E COLOCAC</t>
  </si>
  <si>
    <t>PORTAO DE FERRO,DUAS FOLHAS,MEDINDO 4,30X2,73M,C/QUATRO BARR</t>
  </si>
  <si>
    <t>AS QUADRADAS HORIZONTAIS E DUAS BARRAS VERTICAIS NOS EXTREMO</t>
  </si>
  <si>
    <t>S DE CADA FOLHA,TODAS C/1.1/2"X1.1/2",ENTRE OS MONTANTES EXT</t>
  </si>
  <si>
    <t>REMOS DE CADA FOLHA ONZE BARRAS DE 3/4" EQUIDISTANTES,NO TER</t>
  </si>
  <si>
    <t>CO INFERIOR DE CADA FOLHA BARRAS CHATAS 3/4"X1/2" DOBRADAS N</t>
  </si>
  <si>
    <t>O FORMATO "S",INCL.PINTURA E FECHADURA.FORNECIMENTO E COLOC.</t>
  </si>
  <si>
    <t>PORTAO FERRO,MED.5,87X2,08M,C/2 FLS.FIXAS 1,10X1,98M CADA,FO</t>
  </si>
  <si>
    <t>RMADAS QUADRO FERRO GALV.2",2 VERT.E 4 HORIZ.,7 BARRAS VERT.</t>
  </si>
  <si>
    <t>E 2 INCLINADAS 1"X1/4" E 2 FLS.ABRIR 1,61X1,98M CADA,FOMADAS</t>
  </si>
  <si>
    <t xml:space="preserve"> QUADRO FERRO GALV.2",2 VERT.E 4 HORIZ.E 14 BARRAS VERT.E 2</t>
  </si>
  <si>
    <t>INCLINADAS 1"X1/4",C/4 MONTANTES FERRO GALV.3" C/ENCH.CONCR.</t>
  </si>
  <si>
    <t>E CHUMB.CINTA CONCR.EXCL.ESTA,INCL.FECH.E PINT.FORN.COLOC.</t>
  </si>
  <si>
    <t>BASCULANTE DE FERRO DE 0,50X0,30M EM CANTONEIRA DE 3/4"X1/8"</t>
  </si>
  <si>
    <t>,COM UMA BASCULA EM CANTONEIRA DE 5/8"X1/8",COM ALAVANCA DE</t>
  </si>
  <si>
    <t>COMANDO COM PUNHO CROMADO.FORNECIMENTO E COLOCACAO</t>
  </si>
  <si>
    <t>BASCULANTE DE FERRO DE 0,50X0,50M EM CANTONEIRA DE 3/4"X1/8"</t>
  </si>
  <si>
    <t>BASCULANTE DE FERRO EM CAIXILHO DE CANTONEIRA DE 7/8" OU 3/4</t>
  </si>
  <si>
    <t>", PARA AREA MAIOR QUE 0,50M2 E MENOR QUE 3,75M2,EM UM, DOIS</t>
  </si>
  <si>
    <t xml:space="preserve"> OU TRES MODULOS, BASCULAS DE CANTONEIRA DE 3/4" OU 5/8",ALA</t>
  </si>
  <si>
    <t>VANCA COM PUNHO CROMADO.FORNECIMENTO E COLOCACAO</t>
  </si>
  <si>
    <t>JANELA COM 4 MODULOS DE BASCULANTES DE FERRO,DISPOSTOS HORIZ</t>
  </si>
  <si>
    <t>ONTALMENTE,ENQUADRADOS EM ESTRUTURA DE MADEIRA DE LEI,SENDO</t>
  </si>
  <si>
    <t>OS MODULOS FORMADOS POR ELEMENTOS DE 75X150CM,COM 8 BASCULAS</t>
  </si>
  <si>
    <t>,CAIXILHOS DE CANTONEIRA DE 7/8"X1/8",BASCULAS DE 3/4"X1/2"</t>
  </si>
  <si>
    <t>E FIXADOS EM QUADROS DE MADEIRA DE LEI COM 5X10CM DE SECAO,</t>
  </si>
  <si>
    <t>EXCLUSIVE PEITORIL.FORNECIMENTO E COLOCACAO</t>
  </si>
  <si>
    <t>JANELA BASCULANTE EM FERRO CONFECCIONADO EM CANTONEIRA DE AC</t>
  </si>
  <si>
    <t>O TIPO "L" DE 3/4"X3/4"X1/8",PERFIL "T" DE 3/4"X1/8",FIXADO</t>
  </si>
  <si>
    <t>EM CONTRAMARCO METALICO TIPO "U" DE 1"X3",MARCO EM DUPLO PER</t>
  </si>
  <si>
    <t>FIL "U" DE 1/2"X3",BATENTES EM BARRA CHATA DE 1/2"X1/8",INCL</t>
  </si>
  <si>
    <t>UINDO ALAVANCA CROMADA E PINTURA COM PRIMER ANTICORROSIVO,EX</t>
  </si>
  <si>
    <t>CLUSIVE PINTURA E VIDROS DE 6MM.FORNECIMENTO E COLOCACAO</t>
  </si>
  <si>
    <t>GRADE EM TUBO DE FERRO GALVANIZADO DE 4" EM MODULOS DE(3,00X</t>
  </si>
  <si>
    <t>1,20)M,CONSTITUINDO-SE CADA MODULO POR 2 MONTANTES DE 1,20M</t>
  </si>
  <si>
    <t>DE ALTURA E 2 TRAVAMENTOS HORIZONTAIS COM 3M.FORNECIMENTO E</t>
  </si>
  <si>
    <t>GRADE PANTOGRAFICA DE FERRO PARA JANELAS OU PORTAS,EM PERFIS</t>
  </si>
  <si>
    <t>"U" DE 3/4",COM ALTURA ATE 2,20M,CORRENDO SOBRE CANALETAS E</t>
  </si>
  <si>
    <t>GUIAS,COM FECHO PARA COLOCACAO DE CADEADO,EXCLUSIVE ESTE.FOR</t>
  </si>
  <si>
    <t>GRADE DE FERRO COM MONTANTES DE BARRAS CHATAS DE  2"X3/8" A</t>
  </si>
  <si>
    <t>CADA 2,00M E BARRAS CHATAS DE 1.1/2"X3/8" A CADA 10CM, INTER</t>
  </si>
  <si>
    <t>CALADAS POR PEQUENAS BARRAS CHATAS DE 1.1/2"X3/8" A CADA 5CM</t>
  </si>
  <si>
    <t>,EXCLUSIVE BALDRAME DE CONCRETO.FORNECIMENTO E COLOCACAO</t>
  </si>
  <si>
    <t>GRADE DE FERRO ARTICULADA PARA PROTECAO DE ESCADA,EXECUTADA</t>
  </si>
  <si>
    <t>EM VERGALHOES DE 3/8" E CONTORNO EM CANTONEIRA DE 1".FORNECI</t>
  </si>
  <si>
    <t>GRADE DE FERRO,ALTURA DE 1,20M,EM BARRAS VERTICAIS QUADRADAS</t>
  </si>
  <si>
    <t xml:space="preserve"> DE 5/8" E ESPACADAS DE 12,5CM,CENTRO A CENTRO, SOLDADAS EM</t>
  </si>
  <si>
    <t>DUAS BARRAS,SUPERIOR E INFERIOR DE 1.1/2"X1/4", MONTANTES A</t>
  </si>
  <si>
    <t>CADA 1,50M EM BARRAS DE 1.1/2"X3/8".FORNECIMENTO E COLOCACAO</t>
  </si>
  <si>
    <t>GRADE DE FECHAMENTO,ALTURA DE 1,50M,EXECUTADA COM CHAPA EXPA</t>
  </si>
  <si>
    <t>NDIDA DE ACO CARBONO GALVANIZADO,DE 1,50X1,93M COM ESPESSURA</t>
  </si>
  <si>
    <t xml:space="preserve"> 3/16",FIXADA SOBRE MONTANTES DE TUBO DE FERRO GALVANIZADO D</t>
  </si>
  <si>
    <t>E DIAMETRO 1.1/2" A CADA 2,00M,COM CARAPUCAS DO MESMO MATERI</t>
  </si>
  <si>
    <t>AL,SENDO A GRADE SOLDADA NOS DOIS LADOS,EXCLUSIVE MATERIAL D</t>
  </si>
  <si>
    <t>E CONCRETAGEM DOS TUBOS.FORNECIMENTO E COLOCACAO</t>
  </si>
  <si>
    <t>GRADE PARA SOLARIO DE PRISAO,EM BARRAS DE ACO 1020 DE D=1" A</t>
  </si>
  <si>
    <t>CADA 0,075M,SOLDADAS EM PERFIL I DE 4"X2.5/8"(ALMA 1CM),PROT</t>
  </si>
  <si>
    <t>EGIDA POR TELA DE ARAME GALVANIZADO,FIO 12,MALHA DE 1",TAMBE</t>
  </si>
  <si>
    <t>M SOLDADA SOBRE A GRADE.FORNECIMENTO E COLOCACAO</t>
  </si>
  <si>
    <t>GRADE PARA PRISAO EM BARRAS VERTICAIS DE 1",ESPACADAS A CADA</t>
  </si>
  <si>
    <t xml:space="preserve"> 10CM,ENTRE EIXOS,E HORIZONTAIS DE 1.3/4"X1/2" A CADA 50CM,</t>
  </si>
  <si>
    <t>SENDO O CONTORNO DO MESMO MATERIAL.FORNECIMENTO E COLOCACAO</t>
  </si>
  <si>
    <t>GRADE PARA PROTECAO DE SUBESTACAO ELETRICA OU EQUIVALENTE,EM</t>
  </si>
  <si>
    <t>TELA DE ARAME GALVANIZADO Nº12,MALHA DE 1",FORMANDO QUADROS</t>
  </si>
  <si>
    <t>CONTORNADOS POR CANTONEIRAS DE FERRO DE 3/4"X3/4"X1/8",FIXAD</t>
  </si>
  <si>
    <t>OS EM MONTANTES DE TUBOS GALVANIZADOS COM DIAMETRO DE 2".FOR</t>
  </si>
  <si>
    <t>GRADE DE ACO COM BARRAS REDONDAS DE 3/4" NA VERTICAL,ESPACAD</t>
  </si>
  <si>
    <t>AS DE 10CM,FIXADAS EM BARRAS CHATAS DE 2"X3/8".FORNECIMENTO</t>
  </si>
  <si>
    <t>GRADIL EM BARRAS DE ACO C/DIAMETRO DE 1/2", ESPACADOS 15CM,</t>
  </si>
  <si>
    <t>MONTANTES EM ACO REDONDO 2" E 2 BARRAS  CHATAS DE (2"X5/8")</t>
  </si>
  <si>
    <t>HORIZONTAIS,TENDO 2,50M DE LARGURA E 1,60M DE ALTURA,INCLUSI</t>
  </si>
  <si>
    <t>VE PINTURA.FORNECIMENTO E COLOCACAO</t>
  </si>
  <si>
    <t>GRADIL EM BARRAS DE ACO COM DIAMETRO DE 3/4",FORMANDO MODULO</t>
  </si>
  <si>
    <t>S DE 2,00M,COM 1,80M DE ALTURA.INCLUSIVE PINTURA.FORNECIMENT</t>
  </si>
  <si>
    <t>GRADIL EM BARRAS DE ACO DE 3/4",ESPACADAS DE 12CM,MONTANTES</t>
  </si>
  <si>
    <t>EM BARRA QUADRADA DE 2" E 2 BARRAS CHATAS DE 2"X1/2" HORIZON</t>
  </si>
  <si>
    <t>TAIS,TENDO 2M DE LARGURA E 1,35M DE ALTURA,INCLUSIVE PINTURA</t>
  </si>
  <si>
    <t>GRADIL DE FERRO,ALTURA DE 0,85M,COM MONTANTES A CADA 1,30M E</t>
  </si>
  <si>
    <t>M BARRAS VERTICAIS QUADRADAS DE 1"X1",FIXADAS EM BLOCOS DE C</t>
  </si>
  <si>
    <t>ONCRETO DE 0,20X0,20X0,20M,SOLDADAS EM 2 BARRAS HORIZONTAIS,</t>
  </si>
  <si>
    <t>SUPERIOR E INFERIOR,DE 1.1/2"X3/8",INCLUSIVE PINTURA.FORNECI</t>
  </si>
  <si>
    <t>GRADIL DE FERRO,ALTURA DE 1,20M,EM BARRAS VERTICAIS QUADRADA</t>
  </si>
  <si>
    <t>S DE 5/8" E ESPACADAS DE 12,50CM, SOLDADAS EM DUAS BARRAS,SU</t>
  </si>
  <si>
    <t>PERIOR E INFERIOR DE 1.1/2"X1/4",MONTANTES A CADA 1,50M EM B</t>
  </si>
  <si>
    <t>ARRAS DE 1.1/2"X3/8",INCLUSIVE PINTURA.FORNECIMENTO E COLOCA</t>
  </si>
  <si>
    <t>GRADIL EM TUBO DE FERRO GALVANIZADO COM COSTURA DE 1.1/4",CO</t>
  </si>
  <si>
    <t>M ALTURA UTIL DE 2,00M,ESPACADOS DE 17CM DE CENTRO A CENTRO</t>
  </si>
  <si>
    <t>E CHUMBADOS EM CINTA DE CONCRETO,EXCLUSIVE ESTA,BARRA CHATA</t>
  </si>
  <si>
    <t>DE 1.1/2"X3/8",FIXADA NA EXTREMIDADE SUPERIOR DOS TUBOS E NO</t>
  </si>
  <si>
    <t xml:space="preserve"> ALINHAMENTO DOS TUBOS DE FERRO LISO DE 3/8",COM 10CM DE ALT</t>
  </si>
  <si>
    <t>URA,INCLUSIVE PINTURA.FORNECIMENTO E COLOCACAO</t>
  </si>
  <si>
    <t>GRADIL EM TUBO DE FERRO GALVANIZADO COM COSTURA DE 2.1/2",CO</t>
  </si>
  <si>
    <t>M ALTURA UTIL DE 3,30M,ESPACADOS DE 13CM,CHUMBADOS EM CINTA</t>
  </si>
  <si>
    <t>DE CONCRETO (EXCLUSIVE ESTA),SENDO O CONJUNTO TERMINADO NA P</t>
  </si>
  <si>
    <t>ARTE SUPERIOR POR BARRA CHATA DE 3"X1/4" E PONTALETES DE PRO</t>
  </si>
  <si>
    <t>TECAO DE FERRO COM DIAMETRO DE 1/2" E 10CM DE COMPRIMENTO,ES</t>
  </si>
  <si>
    <t>PACADOS DE 19CM.FORNECIMENTO E COLOCACAO</t>
  </si>
  <si>
    <t>GRADIL DE FERRO EM MODULOS DE 1,13M DE COMPRIMENTO COM ALTUR</t>
  </si>
  <si>
    <t>A DE 1,00M,TENDO 9 BARRAS QUADRADAS DE 3/8" ESPACADOS DE 12C</t>
  </si>
  <si>
    <t>M EIXO A EIXO,MONTANTES EM BARRA CHATAS DE 2"X3/4" E 2 BARRA</t>
  </si>
  <si>
    <t>S HORIZONTAIS DE 3"X3/8" DISTANCIADAS DE 95CM,CHUMBADOS SOBR</t>
  </si>
  <si>
    <t>E O BLOCO DE CONCRETO (EXCLUSIVE ESTE),INCLUSIVE PINTURA.FOR</t>
  </si>
  <si>
    <t>GRADIL DE FERRO EM MODULOS DE 2,24M DE COMPRIMENTO COM ALTUR</t>
  </si>
  <si>
    <t>A DE 1,20M, TENDO 14 FERROS REDONDOS DE 1/2" ESPACADOS 14CM</t>
  </si>
  <si>
    <t>EIXO A EIXO,MONTANTES DUPLOS DE BARRAS CHATAS 1.1/2"X1/2" E</t>
  </si>
  <si>
    <t>2 BARRAS HORIZONTAIS DE 1.1/2"X3/8" DISTANCIADAS DE 85CM,CHU</t>
  </si>
  <si>
    <t>MBADOS SOBRE MURETA,CORDAO OU BLOCO DE CONCRETO,EXCLUSIVE ES</t>
  </si>
  <si>
    <t>TES,INCLUSIVE PINTURA.FORNECIMENTO E COLOCACAO</t>
  </si>
  <si>
    <t>GRADIL DE FERRO EM MODULOS DE 2,80M DE LARGURA COM ALTURA DE</t>
  </si>
  <si>
    <t xml:space="preserve"> 1,50M,14 BARRAS VERTICAIS DE 1.1/4" EQUIDISTANTES,2 BARRAS</t>
  </si>
  <si>
    <t>CHATAS HORIZONTAIS DE 2.1/2"X5/8",ESTAS SOLDADAS NO MONTANTE</t>
  </si>
  <si>
    <t>,EXCLUSIVE ESTE,EM CADA BARRA VERTICAL SERA COLOCADA 1 PONTA</t>
  </si>
  <si>
    <t xml:space="preserve"> DE LANCA E 4 ANUETOS,INCLUSIVE PINTURA.FORNECIMENTO E COLOC</t>
  </si>
  <si>
    <t>GRADIL DE FERRO EM MODULOS 2,44M DE LARGURA COM ALTURA 2,32M</t>
  </si>
  <si>
    <t>,15 BARRAS VERTICAIS 3/4" EQUIDISTANTES,UM MONTANTE DE FERRO</t>
  </si>
  <si>
    <t xml:space="preserve"> GALVANIZADO 3" E BARRAS CHATAS HORIZONTAIS 1.1/2"X1/2",EM C</t>
  </si>
  <si>
    <t>ADA BARRA VERTICAL 3/4" SERA COLOCADA 1 LANCA E ANUETOS E SO</t>
  </si>
  <si>
    <t>BRE O MONTANTE UMA PINHA,ESTE MONTANTE SERA CHUMBADO EM CINT</t>
  </si>
  <si>
    <t>A DE CONCRETO (EXCL.ESTA),INCLUSIVE PINTURA.FORN.E COLOCACAO</t>
  </si>
  <si>
    <t>GRADIL DE FERRO EM MODULO DE 2,10M DE COMPRIMENTO COM ALTURA</t>
  </si>
  <si>
    <t xml:space="preserve"> DE 2,60M,BARRA REDONDA DE 5/8",BARRA CHATA DE 1.1/2"X1/4",T</t>
  </si>
  <si>
    <t>UBO DE FERRO GALVANIZADO DE 3",INCLUSIVE PINTURA.FORNECIMENT</t>
  </si>
  <si>
    <t>GRADIL DE FERRO EM MODULOS DE 2,44M DE LARGURA COM ALTURA DE</t>
  </si>
  <si>
    <t xml:space="preserve"> 2,72M,15 BARRAS VERTICAIS DE 3/4" EQUIDISTANTES,UM MONTANTE</t>
  </si>
  <si>
    <t xml:space="preserve"> DE FERRO GALVANIZADO DE 3" E BARRAS CHATAS HORIZONTAIS DE(1</t>
  </si>
  <si>
    <t>.1/2"X1/2"), EM CADA BARRA VERTICAL DE 3/4" SERA COLOCADA 1</t>
  </si>
  <si>
    <t>LANCA E ANUETOS E SOBRE MONTANTE UMA PINHA,INCLUSIVE PINTURA</t>
  </si>
  <si>
    <t>GRADIL ELETROFUNDIDO TIPO ORSOMETAL,NA MALHA 65X132MM E BARR</t>
  </si>
  <si>
    <t>A PORTANTE 25X2MM,FIO 5,MONTANTES 2120X76X8MM,PARAFUSOS,PINT</t>
  </si>
  <si>
    <t>URA ELETROSTATICA NAS CORES VERDE OU CINZA,INCLUSIVE MONTAGE</t>
  </si>
  <si>
    <t>GRADIL METALICO,EXECUTADO PAINEL ACO GALVANIZADO,SOLDADO(GRA</t>
  </si>
  <si>
    <t>MATURA MINIMA 40G/M2),MALHA RETANGULAR 200X50MM E FIO ACO DI</t>
  </si>
  <si>
    <t>AMETRO MINIMO 4,3MM,FIXADOS PERMANENTEMENTE EM MONTANTE ACO</t>
  </si>
  <si>
    <t>GALVANIZADO 60X40MM(GRAMATURA MINIMA 275G/M2),ENGASTADOS BAS</t>
  </si>
  <si>
    <t>E CONCRETO,EXCL.ESTA,PINTURA ELETROSTATICA,ESP.MINIMA 100 MI</t>
  </si>
  <si>
    <t>CRAS (PAINEL E MONTANTE),CORES VERDE OU BRANCA.FORN.E COLOC.</t>
  </si>
  <si>
    <t>14.002.0201-0</t>
  </si>
  <si>
    <t>GALVANIZADO 60X40MM(GRAMATURA MINIMA 275G/M2),APARAFUSADOS B</t>
  </si>
  <si>
    <t>ASE CONCRETO,EXCL.ESTA,PINTURA ELETROSTATICA,ESP.MINIMA 100</t>
  </si>
  <si>
    <t>MICRAS(PAINEL E MONTANTE),CORES VERDE OU BRANCA.FORN.COLOC.</t>
  </si>
  <si>
    <t>14.002.0201-A</t>
  </si>
  <si>
    <t>14.002.0202-0</t>
  </si>
  <si>
    <t>GRADIL METALICO,RESISTENTE A AMBIENTES AGRESSIVOS,EXECUTADO</t>
  </si>
  <si>
    <t>PAINEL ACO GALV.SOLDADO(GRAMATURA MINIMA 40G/M2),MALHA RETAN</t>
  </si>
  <si>
    <t>GULAR 200X50MM E FIO ACO DIAM.MINIMO 4,3MM,FIXADOS PERMANENT</t>
  </si>
  <si>
    <t>EMENTE MONTANTE ACO GALV.60X40MM(GRAMATURA MINIMA 275G/M2),E</t>
  </si>
  <si>
    <t>14.002.0202-A</t>
  </si>
  <si>
    <t>14.002.0203-0</t>
  </si>
  <si>
    <t xml:space="preserve"> PAINEL ACO GALV.SOLDADO(GRAMATURA MINIMA 40G/M2),MALHA RETA</t>
  </si>
  <si>
    <t>NGULAR 200X50MM FIO ACO DIAM.MINIMO 4,3MM,FIXADOS PERMANENTE</t>
  </si>
  <si>
    <t>MENTE MONTANTE ACO GALV.60X40MM(GRAMATURA MINIMA 275G/M2),AP</t>
  </si>
  <si>
    <t>14.002.0203-A</t>
  </si>
  <si>
    <t>GUARDA-CORPO DE FERRO EM LANCES DE 3,00 A 4,00M E 1,00M DE A</t>
  </si>
  <si>
    <t>LTURA,COM 4 MONTANTES DE BARRAS DE 2"X3/4",CHUMBADOS NO CONC</t>
  </si>
  <si>
    <t>RETO,CORRIMAO EM 2 BARRAS SOBREPOSTAS DE 3"X1/2" E 2"X3/8",D</t>
  </si>
  <si>
    <t>UAS TRAVESSAS HORIZONTAIS EM BARRAS DE 1.1/4"X3/8",SOLDADAS</t>
  </si>
  <si>
    <t>NOS MONTANTES,UMA DISTANTE 0,34M DO PISO E A OUTRA A 0,33M D</t>
  </si>
  <si>
    <t>ESTA E DO CORRIMAO.FORNECIMENTO E COLOCACAO</t>
  </si>
  <si>
    <t>RETO (EXCLUSIVE ESTE),CORRIMAO EM DUAS BARRAS SUPERPOSTAS DE</t>
  </si>
  <si>
    <t xml:space="preserve"> 3"X12" E 2"X3/8",BARRAS VERTICAIS DE 1/2"X1/2" ESPACADAS DE</t>
  </si>
  <si>
    <t xml:space="preserve"> 6CM,SOLDADAS NO CORRIMAO E NA BARRA INFERIOR,ESTA DE 2"X1/2</t>
  </si>
  <si>
    <t>",A 10CM DO PISO.FORNECIMENTO E COLOCACAO</t>
  </si>
  <si>
    <t>GUARDA-CORPO METALICO COM 1,00M DE ALTURA,EM MODULOS DE 1,88</t>
  </si>
  <si>
    <t>M COM MONTANTES EM CHAPA DE ACO USI-SAC 350, CHUMBADO NO CON</t>
  </si>
  <si>
    <t>CRETO (EXCLUSIVE ESTE),ATRAVES DE CHUMBADORES DE ACO INOXIDA</t>
  </si>
  <si>
    <t>VEL,INTERLIGADOS POR DOIS TUBOS HORIZONTAIS SUPERIORES COM D</t>
  </si>
  <si>
    <t>IAMETRO DE 2.1/2" E DOIS TUBOS HORIZONTAIS INFERIORES C/DIAM</t>
  </si>
  <si>
    <t>ETRO DE 1" EM ACO GALVANIZADO,INCL.PINTURA.FORN. E COLOCACAO</t>
  </si>
  <si>
    <t>GUARDA-CORPO DE FERRO GALVANIZADO,COM MODULO DE 2,20M DE COM</t>
  </si>
  <si>
    <t>PRIMENTO,COM DOIS TUBOS DE 2" NA HORIZONTAL,PILARETES DE CON</t>
  </si>
  <si>
    <t>CRETO COM SECAO 20X20CM E 1,00M DE ALTURA,INCLUSIVE TODOS OS</t>
  </si>
  <si>
    <t xml:space="preserve"> MATERIAIS E PINTURA.FORNECIMENTO E COLOCACAO</t>
  </si>
  <si>
    <t>GUARDA-CORPO DE FERRO GALVANIZADO,COM MODULO DE 2,00M DE COM</t>
  </si>
  <si>
    <t>PRIMENTO,COM UM TUBO DE 3" E DOIS DE 1.1/4" NA HORIZONTAL,PI</t>
  </si>
  <si>
    <t>LARETES DE CONCRETO COM SECAO QUADRADA DE 20CM E 1,05M DE AL</t>
  </si>
  <si>
    <t>TURA,INCLUSIVE TODOS OS MATERIAIS E PINTURA.FORNECIMENTO E C</t>
  </si>
  <si>
    <t>GUARDA-CORPO DE TUBO DE FERRO GALVANIZADO COM DOIS MONTANTES</t>
  </si>
  <si>
    <t xml:space="preserve"> EM TUBO DE 1",UMA TRAVESSA SUPERIOR EM TUBO DE 2" E DUAS TR</t>
  </si>
  <si>
    <t>AVESSAS INFERIORES EM TUBO DE 1",EM MODULOS DE 2,20M DE COMP</t>
  </si>
  <si>
    <t>RIMENTO E 1,00M DE ALTURA,INCLUSIVE PINTURA.FORNECIMENTO E C</t>
  </si>
  <si>
    <t>GUARDA-CORPO COM 1,00M DE ALTURA,EM TELA DE ARAME GALVANIZAD</t>
  </si>
  <si>
    <t>O Nº12,MALHA LOSANGO DE 5CM,FIXADA EM TUBOS DE FERRO GALVANI</t>
  </si>
  <si>
    <t>ZADO COM DIAMETRO INTERNO DE 2.1/2" NA HORIZONTAL SUPERIOR E</t>
  </si>
  <si>
    <t xml:space="preserve"> DIAMETRO INTERNO DE 2" NA HORIZONTAL INFERIOR E NA VERTICAL</t>
  </si>
  <si>
    <t>,INCLUSIVE PINTURA DOS TUBOS.FORNECIMENTO E COLOCACAO.</t>
  </si>
  <si>
    <t>GUARDA-CORPO DE TUBOS DE ACO GALVANIZADO SOLDADOS, FORMANDO</t>
  </si>
  <si>
    <t>MODULOS DE 2,20M DE COMPRIMENTO E 1,00M DE ALTURA, COM 3 MON</t>
  </si>
  <si>
    <t>TANTES DE 2" DE DIAMETRO CHUMBADOS NO CONCRETO (EXCLUSIVE ES</t>
  </si>
  <si>
    <t>TE),TRAVESSA SUPERIOR DE 2" E TRAVESSA INFERIOR E INTERMEDIA</t>
  </si>
  <si>
    <t>RIA DE 1".FORNECIMENTO E COLOCACAO</t>
  </si>
  <si>
    <t>GUARDA-CORPO DE TUBOS DE ACO GALVANIZADO 2",FORMANDO QUADRAD</t>
  </si>
  <si>
    <t>OS 2,20M DE COMPRIMENTO E 1,10M DE ALT.,C/MONTANTES SOLDADOS</t>
  </si>
  <si>
    <t xml:space="preserve"> EM CHAPA DE ACO 15CMX15CMX5/16",FIXADOS NO PISO OU PAREDE,</t>
  </si>
  <si>
    <t>DOTADO DE TELA DE ARAME GALVANIZADO DE FIO ONDULADO Nº8 E MA</t>
  </si>
  <si>
    <t>LHA QUADRADA(20X20)MM FIXADA EM PERFIS "L" (1.1/2"X1.1/2"),</t>
  </si>
  <si>
    <t>C/ACABAMENTO EM BARRAS DE ACO DE(1"X3/16").FORN. E COLOCACAO</t>
  </si>
  <si>
    <t>GUARDA-CORPO DE 1,50M DE COMPRIMENTO E 1,20M DE ALTURA,MONTA</t>
  </si>
  <si>
    <t>NTES EM TUBO DE ACO GALVANIZADO DE 3", PERFIL RETANGULAR GAL</t>
  </si>
  <si>
    <t>VANIZADO DE(5X3)CM, 2 TUBOS DE ACO GALVANIZADO DE 1" NA HORI</t>
  </si>
  <si>
    <t>ZONTAL,TELA EM CHAPA DE METAL EXPANDIDO EM FERRO C/MALHA,MOL</t>
  </si>
  <si>
    <t>DURA EM CANTONEIRAS DE ABAS IGUAIS DE(3/4"X1/8"), INCLUSIVE</t>
  </si>
  <si>
    <t>PINTURA DE TODO O CONJUNTO.FORNECIMENTO E COLOCACAO</t>
  </si>
  <si>
    <t>CORRIMAO DE TUBO DE FERRO GALVANIZADO DE 1.1/4",PRESO POR CH</t>
  </si>
  <si>
    <t>UMBADORES A CADA METRO.FORNECIMENTO E COLOCACAO</t>
  </si>
  <si>
    <t>CORRIMAO DE TUBO DE ACO INOXIDAVEL,DIAMETRO 4",COM GUARDA-CO</t>
  </si>
  <si>
    <t>RPO EM VIDRO,EXCLUSIVE ESTE, FIXADO EM MONTANTES DE TUBO DE</t>
  </si>
  <si>
    <t>ACO INOXIDAVEL ESCOVADO, DIAMETRO 2.1/2",ALTURA 1,00M, ENVOL</t>
  </si>
  <si>
    <t>VENDO TUBO METALON DE 1.1/4".FORNECIMENTO E COLOCACAO</t>
  </si>
  <si>
    <t>QUADRO PARA PROTECAO DE JANELA OU APARELHOS DE AR CONDICIONA</t>
  </si>
  <si>
    <t>DO,FORMADA DE BARRAS QUADRADAS DE 3/8",CHUMBADAS NA ALVENARI</t>
  </si>
  <si>
    <t>A.FORNECIMENTO E COLOCACAO</t>
  </si>
  <si>
    <t>QUADRO PARA PROTECAO DE JANELA,COM TELA DE ARAME GALVANIZADO</t>
  </si>
  <si>
    <t xml:space="preserve"> Nº12,MALHA DE 1", FIXADA EM GRADE DE FERRO EM CANTONEIRA E</t>
  </si>
  <si>
    <t>BARRA DE 3/4"X1/8" DE SECAO, ESPACADAS VERTICAL E HORIZONTAL</t>
  </si>
  <si>
    <t>MENTE DE 50CM,CHUMBADA NA ALVENARIA.FORNECIMENTO E COLOCACAO</t>
  </si>
  <si>
    <t>QUADRO DE PROTECAO DE VAO EM CANTONEIRA DE ACO COM ABAS IGUA</t>
  </si>
  <si>
    <t>IS DE 5/8"X1/8",TELA DE ACO,FIO 12,MALHA DE 2,5X2,5M E TELA</t>
  </si>
  <si>
    <t>PROTECAO DE CANTO DE PAREDE (ARESTA VIVA) COM CANTONEIRA 2X2</t>
  </si>
  <si>
    <t>X1/4".FORNECIMENTO E COLOCACAO</t>
  </si>
  <si>
    <t>14.002.0248-0</t>
  </si>
  <si>
    <t>PROTECAO DE CANTO DE PAREDE (ARESTA VIVA) COM CANTONEIRA 3/4</t>
  </si>
  <si>
    <t>"X3/4"X1/8".FORNECIMENTO E COLOCACAO</t>
  </si>
  <si>
    <t>14.002.0248-A</t>
  </si>
  <si>
    <t>ESCADA DE MARINHEIRO,COM LARGURA DE 0,40M,EXECUTADA EM BARRA</t>
  </si>
  <si>
    <t>S DE FERRO DE 1.1/2"X1/4",SENDO OS DEGRAUS EM FERRO REDONDO</t>
  </si>
  <si>
    <t>DE 5/8",ESPACADOS DE 30CM.FORNECIMENTO E COLOCACAO</t>
  </si>
  <si>
    <t>ESCADA DE FERRO DE 3/4",COM 3M DE ALTURA,CONSIDERANDO 10 DEG</t>
  </si>
  <si>
    <t>RAUS ESPACADOS DE 30CM.FORNECIMENTO E COLOCACAO</t>
  </si>
  <si>
    <t>SUPORTE PARA APARELHOS DE AR CONDICIONADO DE 1 A 2HP,EM CANT</t>
  </si>
  <si>
    <t>ONEIRA DE FERRO DE 1.1/4"X1/8".FORNECIMENTO E COLOCACAO</t>
  </si>
  <si>
    <t>PRATELEIRA EM CHAPA DE ACO PRETA,LISA Nº24,60CM DE LARGURA,</t>
  </si>
  <si>
    <t>PINTURA ELETROSTATICA PRETA,TRATAMENTO ANTIFERRUGEM.FORNECIM</t>
  </si>
  <si>
    <t>PRATELEIRA EM CHAPA DE ACO PRETA,LISA,N°24,50CM DE LARGURA,</t>
  </si>
  <si>
    <t>PRATELEIRA EM CHAPA DE ACO PRETA,LISA,N°24,40CM DE LARGURA,</t>
  </si>
  <si>
    <t>BARRA DE FERRO VERTICAL DE 1.1/4" COM 1,50M DE ALTURA FIXADA</t>
  </si>
  <si>
    <t>S EM 2 BARRAS HORIZONTAIS DE 2.1/2"X5/8",EXCLUSIVE ESTAS,INC</t>
  </si>
  <si>
    <t>LUSIVE 1 PONTA DE LANCA E 4 ANUETOS.FORNECIMENTO E COLOCACAO</t>
  </si>
  <si>
    <t>ESTRUTURA DE FIXACAO DE QUADROS CONSTITUIDO POR BARRA CHATA</t>
  </si>
  <si>
    <t>DE FERRO DE 2"X3/8".FORNECIMENTO E COLOCACAO</t>
  </si>
  <si>
    <t>ESTRUTURA DE SUSTENTACAO PARA GAIOLAS,EM MODULO DE 1,80M COM</t>
  </si>
  <si>
    <t xml:space="preserve"> 2 BARRAS QUADRADAS DE 1" EM PARARELO,COM 2 MONTANTES EM TUB</t>
  </si>
  <si>
    <t>O DE FERRO GALVANIZADO DE 3",SENDO 0,50M LIVRE E 0,20M ENTER</t>
  </si>
  <si>
    <t>RADO.FORNECIMENTO E COLOCACAO</t>
  </si>
  <si>
    <t>O DE FERRO GALVANIZADO DE 3",SENDO 3,00M LIVRES E 0,50M ENTE</t>
  </si>
  <si>
    <t>RRADO.FORNECIMENTO E COLOCACAO</t>
  </si>
  <si>
    <t>GAIOLA DE (1,50X1,50X2)M,MONTADA EM ESTRUTURA DE CANTONEIRA</t>
  </si>
  <si>
    <t>DE FERRO DE 1.1/2"X1.1/2"X3/16".FORNECIMENTO E COLOCACAO</t>
  </si>
  <si>
    <t>GAVETA EM CHAPA DE ACO DE 1/2" NAS DIMENSOES DE ALTURA DE 10</t>
  </si>
  <si>
    <t>CM,LARGURA DE 20CM E COMPRIMENTO DE 30CM.FORNECIMENTO E COLO</t>
  </si>
  <si>
    <t>PINHA DE FERRO FUNDIDO COM 35CM DE ALTURA,FIXADA EM MONTANTE</t>
  </si>
  <si>
    <t xml:space="preserve"> DE FERRO,EXCLUSIVE ESTE.FORNECIMENTO E COLOCACAO</t>
  </si>
  <si>
    <t>PONTA DE LANCA DE FERRO FUNDIDO COM 12CM DE ALTURA,FIXADA EM</t>
  </si>
  <si>
    <t xml:space="preserve"> BARRA REDONDA DE 1.1/4", EXCLUSIVE ESTA.FORNECIMENTO E COLO</t>
  </si>
  <si>
    <t>TAMPA DE FERRO PARA CAIXA DE AGUA,EM CHAPA Nº18,COM DIAMETRO</t>
  </si>
  <si>
    <t xml:space="preserve"> DE 1,10M E 10CM DE ALTURA DE VIRADA.FORNECIMENTO E COLOCACA</t>
  </si>
  <si>
    <t>TAMPA DE FERRO PINTADA,CHAPA Nº18,DE 1,20X1,20M E 0,20M DE A</t>
  </si>
  <si>
    <t>LTURA DE VIRADA.FORNECIMENTO E COLOCACAO</t>
  </si>
  <si>
    <t>PORTA BALCAO DE ABRIR EM ACO LAMINADO A FRIO COM ADICAO DE C</t>
  </si>
  <si>
    <t>OBRE,EM 4 FOLHAS,SENDO 2 FOLHAS EXTERNAS EM VENEZIANA E AS 2</t>
  </si>
  <si>
    <t xml:space="preserve"> FOLHAS INTERNAS COM DIVISOES HORIZONTAIS,PINTADA COM TINTA</t>
  </si>
  <si>
    <t>PRIMER,COM LARGURA E ALTURA APROXIMADAS DE 1,20X2,10M,INCLUS</t>
  </si>
  <si>
    <t>IVE FECHADURA DE CILINDRO,DOBRADICAS,TRINCOS E PUXADORES,EXC</t>
  </si>
  <si>
    <t>LUSIVE VIDRO.FORNECIMENTO E COLOCACAO</t>
  </si>
  <si>
    <t>PORTA DE ABRIR EM ACO LAMINADO A FRIO COM ADICAO DE COBRE,TI</t>
  </si>
  <si>
    <t>PO VENEZIANA,PINTADA COM TINTA PRIMER,COM LARGURA E ALTURA A</t>
  </si>
  <si>
    <t>PROXIMADAS DE 0,80X2,10M,INCLUSIVE FECHADURA DE CILINDRO E D</t>
  </si>
  <si>
    <t>OBRADICAS.FORNECIMENTO E COLOCACAO</t>
  </si>
  <si>
    <t>PORTA DE ABRIR EM ACO LAMINADO A FRIO COM ADICAO DE COBRE,CO</t>
  </si>
  <si>
    <t>M ALMOFADA E DIVISOES HORIZONTAIS,PINTADA COM TINTA PRIMER,C</t>
  </si>
  <si>
    <t>OM LARGURA E ALTURA APROXIMADAS DE 0,80X2,10M,INCLUSIVE FECH</t>
  </si>
  <si>
    <t>ADURA DE CILINDRO E DOBRADICAS,EXCLUSIVE VIDRO.FORNECIMENTO</t>
  </si>
  <si>
    <t>PORTA DE ABRIR EM ACO LAMINADO A FRIO COM ADICAO DE COBRE,QU</t>
  </si>
  <si>
    <t>ADRICULADA,PINTADA COM TINTA PRIMER,COM LARGURA E ALTURA APR</t>
  </si>
  <si>
    <t>OXIMADAS DE 0,80X2,10M,INCLUSIVE FECHADURA DE CILINDRO E DOB</t>
  </si>
  <si>
    <t>RADICAS,EXCLUSIVE VIDRO.FORNECIMENTO E COLOCACAO</t>
  </si>
  <si>
    <t>M ALMOFADA E BASCULAS PINTADA COM TINTA PRIMER,COM LARGURA E</t>
  </si>
  <si>
    <t xml:space="preserve"> ALTURA APROXIMADAS DE 0,80X2,10M,INCLUSIVE FECHADURA DE CIL</t>
  </si>
  <si>
    <t>INDRO E DOBRADICAS,EXCLUSIVE VIDRO.FORNECIMENTO E COLOCACAO</t>
  </si>
  <si>
    <t>PORTA DE ABRIR EM ACO LAMINADO A FRIO COM ADICAO DE COBRE,EM</t>
  </si>
  <si>
    <t xml:space="preserve"> DUAS FOLHAS,QUADRICULADA, PINTADA COM TINTA PRIMER,COM LARG</t>
  </si>
  <si>
    <t>URA E ALTURA APROXIMADAS DE 1,40X2,10M,INCLUSIVE FECHADURA D</t>
  </si>
  <si>
    <t>E CILINDRO E DOBRADICAS.FORNECIMENTO E COLOCACAO</t>
  </si>
  <si>
    <t>PORTA DE CORRER EM ACO LAMINADO A FRIO COM ADICAO DE COBRE,E</t>
  </si>
  <si>
    <t>M QUATRO FOLHAS,QUADRICULADA,PINTURA COM TINTA PRIMER,COM LA</t>
  </si>
  <si>
    <t>RGURA E ALTURA APROXIMADAS DE 2,00X2,10M,INCLUSIVE FECHADURA</t>
  </si>
  <si>
    <t xml:space="preserve"> DE CILINDRO E PUXADORES,EXCLUSIVE VIDRO.FORNECIMENTO E COLO</t>
  </si>
  <si>
    <t>PROXIMADAS DE 0,60X2,10M, INCLUSIVE FECHADURA DE CILINDRO E</t>
  </si>
  <si>
    <t>DOBRADICAS.FORNECIMENTO E COLOCACAO</t>
  </si>
  <si>
    <t>PROXIMADAS DE 0,70X2,10M,INCLUSIVE FECHADURA DE CILINDRO E D</t>
  </si>
  <si>
    <t>JANELA BASCULANTE EM ACO LAMINADO A FRIO COM ADICAO DE COBRE</t>
  </si>
  <si>
    <t>,DE 1 SECAO COM 1 BASCULA,MEDINDO 0,40X0,60M,PRE-PINTADA,COM</t>
  </si>
  <si>
    <t>PLETA,COM 2 QUADROS FIXOS,SENDO 1 SUPERIOR E 1 INFERIOR,EXCL</t>
  </si>
  <si>
    <t>USIVE VIDRO.FORNECIMENTO E COLOCACAO</t>
  </si>
  <si>
    <t>,DE 1 SECAO COM 2 BASCULAS,MEDINDO 0,60X0,60M,PRE-PINTADA,CO</t>
  </si>
  <si>
    <t>MPLETA,COM 2 QUADROS FIXOS,SENDO 1 SUPERIOR E 1 INFERIOR,EXC</t>
  </si>
  <si>
    <t>,DE 1 SECAO COM 2 BASCULAS,MEDINDO 0,60X0,80M,PRE-PINTADA,CO</t>
  </si>
  <si>
    <t>MPLETA,COM 2 QUADROS FIXOS(UM SUPERIOR E UM INFERIOR) E 2 PA</t>
  </si>
  <si>
    <t>RTES LATERAIS FIXAS SEM DIVISOES,EXCLUSIVE VIDRO.FORNECIMENT</t>
  </si>
  <si>
    <t>,DE 1 SECAO COM 2 BASCULAS,MEDINDO 0,60X1,00M,PRE-PINTADA,CO</t>
  </si>
  <si>
    <t>MPLETA,COM 2 QUADROS FIXOS (1 SUPERIOR E 1 INFERIOR) E 2 PAR</t>
  </si>
  <si>
    <t>TES LATERAIS FIXAS SEM DIVISOES,EXCLUSIVE VIDRO.FORNECIMENTO</t>
  </si>
  <si>
    <t>,DE 1 SECAO COM 2 BASCULAS,MEDINDO 0,60X1,20M,PRE-PINTADA,CO</t>
  </si>
  <si>
    <t>TES LATERAIS FIXAS COM DIVISOES,EXCLUSIVE VIDRO.FORNECIMENTO</t>
  </si>
  <si>
    <t>,DE 1 SECAO COM 3 BASCULAS,MEDINDO 0,80X0,80M,PRE-PINTADA,CO</t>
  </si>
  <si>
    <t>,DE 1 SECAO COM 4 BASCULAS,MEDINDO 1,00X1,00M,PRE-PINTADA,CO</t>
  </si>
  <si>
    <t>,DE 1 SECAO COM 4 BASCULAS,MEDINDO 1,00X1,20M,PRE-PINTADA,CO</t>
  </si>
  <si>
    <t>JANELA DE CORRER EM ACO LAMINADO A FRIO COM ADICAO DE COBRE,</t>
  </si>
  <si>
    <t>COM BANDEIRA BASCULANTE,MEDINDO 1,20X1,50M,PRE-PINTADA,COMPL</t>
  </si>
  <si>
    <t>ETA,SEM DIVISOES,COM 4 FOLHAS,SENDO 2 FOLHAS LATERAIS FIXAS,</t>
  </si>
  <si>
    <t>2 FOLHAS CENTRAIS DE CORRER PARA RECEBEREM VIDROS,EXCLUSIVE</t>
  </si>
  <si>
    <t>VIDRO.FORNECIMENTO E COLOCACAO</t>
  </si>
  <si>
    <t>COM BANDEIRA BASCULANTE,MEDINDO 1,20X2,00M,PRE-PINTADA,COMPL</t>
  </si>
  <si>
    <t>JANELA EM ACO LAMINADO A FRIO COM ADICAO DE COBRE,MAXIM-AR,M</t>
  </si>
  <si>
    <t>EDINDO 0,40X0,60X0,05 M,COM BAGUETE EXTERNO,COM GRADE ELO,PR</t>
  </si>
  <si>
    <t>E-PINTADA,INCLUSIVE FERRAGENS.FORNECIMENTO E COLOCACAO</t>
  </si>
  <si>
    <t>EDINDO 0,60X0,60X0,05M,COM MASSA EXTERNA QUADRICULADA,COM GR</t>
  </si>
  <si>
    <t>ADE,PRE-PINTADA,INCLUSIVE FERRAGENS.FORNECIMENTO E COLOCACAO</t>
  </si>
  <si>
    <t>EDINDO 0,60X0,60M,COM MASSA EXTERNA QUADRICULADA,COM GRADE,P</t>
  </si>
  <si>
    <t>RE-PINTADA,INCLUSIVE FERRAGENS E JUNCAO DE UNIAO,EXCLUSIVE V</t>
  </si>
  <si>
    <t>IDRO.FORNECIMENTO E COLOCACAO</t>
  </si>
  <si>
    <t>JANELA DE ACO LAMINADO A FRIO COM ADICAO DE COBRE,MAXIM-AR,M</t>
  </si>
  <si>
    <t>EDINDO 1,00X,60X0,05M,COM MASSA EXTERNA QUADRICULADA,COM GRA</t>
  </si>
  <si>
    <t>DE,PRE-PINTADA,INCLUSIVE FERRANGES.FORNECIMENTO E COLOCACAO</t>
  </si>
  <si>
    <t xml:space="preserve"> COM BANDEIRA BASCULANTE, MEDINDO 1,00X1,50M,PRE-PINTADA,COM</t>
  </si>
  <si>
    <t>PLETA COM 2 FOLHAS FIXAS E 2 FOLHAS CENTRAIS DE CORRER PARA</t>
  </si>
  <si>
    <t xml:space="preserve"> RECEBER VIDRO (EXCLUSIVE ESTE),MASSA EXTERNA COM DIVISOES E</t>
  </si>
  <si>
    <t xml:space="preserve"> GRADE.FORNECIMENTO E COLOCACAO</t>
  </si>
  <si>
    <t>COM BANDEIRA BASCULANTE,MEDINDO 1,20X1,00X0,08M,COM 4 FOLHAS</t>
  </si>
  <si>
    <t>,MASSA EXTERNA COM DIVISAO,COM GRADE ELO,PRE-PINTADA,INCLUSI</t>
  </si>
  <si>
    <t>VE FERRAGENS.FORNECIMENTO E COLOCACAO</t>
  </si>
  <si>
    <t>COM BANDEIRA BASCULANTE,MEDINDO 1,20X1,50M,MASSA EXTERNA QUA</t>
  </si>
  <si>
    <t>DRICULADA.FORNECIMENTO E COLOCACAO</t>
  </si>
  <si>
    <t>COM BANDEIRA BASCULANTE,MEDINDO 1,20X2,00M,COM 2 FOLHAS FIXA</t>
  </si>
  <si>
    <t>S E 2 FOLHAS CENTRAIS DE CORRER,MASSA EXTERNA,COM DIVISOES,C</t>
  </si>
  <si>
    <t>OM GRADE ELO INTERNA NO VAO CENTRAL.FORNECIMENTO E COLOCACAO</t>
  </si>
  <si>
    <t>EDINDO 1,40X0,60M,2 FOLHAS,COM GRADE ELO,PRE-PINTADA,INCLUSI</t>
  </si>
  <si>
    <t>EDINDO 0,40X0,60M,COM MASSA EXTERNA QUADRICULADA,COM GRADE I</t>
  </si>
  <si>
    <t>NTERNA,COM 1 FOLHA,EXCLUSIVE VIDRO.FORNECIMENTO E COLOCACAO</t>
  </si>
  <si>
    <t>EDINDO 0,60X0,80M,COM MASSA EXTERNA QUADRICULADA,COM GRADE I</t>
  </si>
  <si>
    <t>EDINDO 1,20X0,60M,COM MASSA EXTERNA QUADRICULADA,COM GRADE I</t>
  </si>
  <si>
    <t>JANELA EM ACO LAMINADO A FRIO COM ADICAO DE COBRE,4 FOLHAS,C</t>
  </si>
  <si>
    <t>OM BANDEIRA BASCULANTE,MEDINDO 1,00X2,00X0,14M,MASSA EXTERNA</t>
  </si>
  <si>
    <t xml:space="preserve"> COM DIVISAO,PRE-PINTADA,INCLUSIVE FERRAGENS.FORNECIMENTO E</t>
  </si>
  <si>
    <t>MEDINDO 1,20X2,00M,MASSA EXTERNA QUADRICULADA,COM GRADE INTE</t>
  </si>
  <si>
    <t>RNA,COM 4 FOLHAS,EXCLUSIVE VIDRO.FORNECIMENTO E COLOCACAO</t>
  </si>
  <si>
    <t>JANELA EM ACO LAMINADO A FRIO COM ADICAO DE COBRE,TIPO MAXIM</t>
  </si>
  <si>
    <t>-AR,MEDINDO 1,40X1,20M,COM GRADE ELO,COMPOSTO POR 2 MODULOS</t>
  </si>
  <si>
    <t>DE 1,40X0,60M,COM 2 FOLHAS CADA E JUNCAO ACO LAMINADO A FRIO</t>
  </si>
  <si>
    <t xml:space="preserve"> COM ADICAO DE COBRE,PARA JANELA MAXIM-AR 140CM.FORNECIMENTO</t>
  </si>
  <si>
    <t>-AR,MEDINDO 2,40X0,60M,COMPOSTO PARA 4 MODULOS DE 0,60X0,60M</t>
  </si>
  <si>
    <t>,COM 1 FOLHA,COM GRADE ELO E JUNCAO PARA JANELA MAXIM-AR 60C</t>
  </si>
  <si>
    <t>JANELA VENEZIANA EM ACO LAMINADO A FRIO COM ADICAO DE COBRE,</t>
  </si>
  <si>
    <t>COM 6 FOLHAS,MEDINDO 1,20X2,00M,COM POSTIGO PARA VIDRO INTER</t>
  </si>
  <si>
    <t>NO,EXCLUSIVE VIDRO.FORNECIMENTO E COLOCACAO</t>
  </si>
  <si>
    <t>COM 6 FOLHAS,MEDINDO 1,50X1,20M,EXCLUSIVE VIDRO.FORNECIMENTO</t>
  </si>
  <si>
    <t>-AR,MEDINDO 2,00X0,60M,COM GRADE ELO,COMPOSTO POR 1 MODULO D</t>
  </si>
  <si>
    <t>E 0,60X0,60M,COM 1 FOLHA,1 MODULO DE 1,40X0,60M,COM 2 FOLHAS</t>
  </si>
  <si>
    <t xml:space="preserve"> E JUNCAO PARA JANELA MAXIM-AR 60CM.FORNECIMENTO E COLOCACAO</t>
  </si>
  <si>
    <t>MEDINDO 2,00X1,00X0,14M,6 FOLHAS,COM GRADE QUADRICULADA,PRE-</t>
  </si>
  <si>
    <t>PINTADA,INCLUSIVE FERRAGENS.FORNECIMENTO E COLOCACAO</t>
  </si>
  <si>
    <t>JANELA DE ALUMINIO ANODIZADO AO NATURAL DE CORRER,DUAS FOLHA</t>
  </si>
  <si>
    <t>S DE CORRER E BANDEIRA DE 0,50M DE ALTURA COM PAINEIS BASCUL</t>
  </si>
  <si>
    <t>ANTES,EM PERFIS SERIE 28.FORNECIMENTO E COLOCACAO</t>
  </si>
  <si>
    <t>JANELA DE ALUMINIO ANODIZADO EM BRONZE OU PRETO,DUAS FOLHAS</t>
  </si>
  <si>
    <t>DE CORRER E BANDEIRA DE 0,50M DE ALTURA COM PAINEIS BASCULAN</t>
  </si>
  <si>
    <t>TES,EM PERFIS SERIE 28.FORNECIMENTO E COLOCACAO</t>
  </si>
  <si>
    <t>S FIXAS E DUAS DE CORRER E BANDEIRA DE 0,50M DE ALTURA  COM</t>
  </si>
  <si>
    <t>2 PAINEIS FIXOS E 2 BASCULANTES, EM PERFIS SERIE 28. FORNECI</t>
  </si>
  <si>
    <t>JANELA DE ALUMINIO ANODIZADO EM BRONZE OU PRETO, DUAS FOLHAS</t>
  </si>
  <si>
    <t xml:space="preserve"> FIXAS E DUAS DE CORRER E BANDEIRA DE  0,50M DE ALTURA  COM</t>
  </si>
  <si>
    <t>JANELA DE ALUMINIO ANODIZADO AO NATURAL DE CORRER,COM DUAS F</t>
  </si>
  <si>
    <t>OLHAS DE CORRER,EM PERFIS SERIE 28.FORNECIMENTO E COLOCACAO</t>
  </si>
  <si>
    <t>JANELA DE ALUMINIO ANODIZADO  EM BRONZE OU PRETO DE CORRER,</t>
  </si>
  <si>
    <t>COM DUAS FOLHAS DE CORRER,EM PERFIS SERIE 28.FORNECIMENTO E</t>
  </si>
  <si>
    <t>OLHAS FIXAS E DUAS FOLHAS DE CORRER,EM PERFIS SERIE 28.FORNE</t>
  </si>
  <si>
    <t>JANELA DE ALUMINIO ANODIZADO EM BRONZE OU PRETO DE CORRER,CO</t>
  </si>
  <si>
    <t>M DUAS FOLHAS FIXAS E DUAS FOLHAS DE CORRER,EM PERFIS SERIE</t>
  </si>
  <si>
    <t>28.FORNECIMENTO E COLOCACAO</t>
  </si>
  <si>
    <t>JANELA DE ALUMINIO ANODIZADO AO NATURAL,TIPO PROJETANTE, COM</t>
  </si>
  <si>
    <t xml:space="preserve"> PAINEL PROJETANTE, PROVIDA DE HASTE  DE COMANDO, EM PERFIS</t>
  </si>
  <si>
    <t>SERIE 28.FORNECIMENTO E COLOCACAO</t>
  </si>
  <si>
    <t>JANELA DE ALUMINIO ANODIZADO EM BRONZE OU PRETO,TIPO PROJETA</t>
  </si>
  <si>
    <t>NTE, COM PAINEL PROJETANTE, PROVIDA DE HASTE DE COMANDO, EM</t>
  </si>
  <si>
    <t>PERFIS SERIE 28.FORNECIMENTO E COLOCACAO</t>
  </si>
  <si>
    <t>JANELA DE ALUMINIO ANODIZADO AO NATURAL,TIPO PIVOTANTE,COM P</t>
  </si>
  <si>
    <t>AINEL PIVOTANTE VERTICAL,EM PERFIS SERIE 28. FORNECIMENTO E</t>
  </si>
  <si>
    <t>JANELA DE ALUMINIO ANODIZADO EM BRONZE OU PRETO,TIPO PIVOTAN</t>
  </si>
  <si>
    <t>TE,C/PAINEL PIVOTANTE VERTICAL,EM PERFIS SERIE 28.FORNECIMEN</t>
  </si>
  <si>
    <t>JANELA BASCULANTE DE ALUMINIO ANODIZADO AO NATURAL,COM 1 ORD</t>
  </si>
  <si>
    <t>EM E BASCULA INFERIOR FIXA,EM PERFIS SERIE 28.FORNECIMENTO E</t>
  </si>
  <si>
    <t>JANELA BASCULANTE DE ALUMINIO ANODIZADO EM BRONZE OU PRETO,</t>
  </si>
  <si>
    <t>COM 1 ORDEM E BASCULA INFERIOR FIXA, EM PERFIS SERIE 28. FOR</t>
  </si>
  <si>
    <t>JANELA BASCULANTE DE ALUMINIO ANODIZADO AO NATURAL,COM 2 ORD</t>
  </si>
  <si>
    <t>ENS SENDO A INFERIOR FIXA,EM PERFIS SERIE 28.FORNECIMENTO E</t>
  </si>
  <si>
    <t>JANELA BASCULANTE DE ALUMINIO ANODIZADO EM BRONZE OU PRETO,C</t>
  </si>
  <si>
    <t>OM 2 ORDENS SENDO A INFERIOR FIXA,EM PERFIS SERIE 28.FORNECI</t>
  </si>
  <si>
    <t>JANELA DE CORRER DE ALUMINIO ANODIZADO AO NATURAL FOSCO,EM P</t>
  </si>
  <si>
    <t>ERFIS SERIE 28,COM 8 FOLHAS DE 120CM DE ALTURA, BANDEIRA DE</t>
  </si>
  <si>
    <t>40CM,PARTE FIXA 20CM,CONFORME PROJETO Nº6006/EMOP.FORNECIMEN</t>
  </si>
  <si>
    <t>JANELA DE CORRER EM ALUMINIO ANODIZADO EM BRONZE OU PRETO,EM</t>
  </si>
  <si>
    <t xml:space="preserve"> PERFIS SERIE 28, COM 8 FOLHAS DE 120CM ALTURA, BANDEIRA DE</t>
  </si>
  <si>
    <t>40CM,PARTE FIXA 20CM,CONFORME PROJETO N°6006/EMOP.FORNECIMEN</t>
  </si>
  <si>
    <t>JANELA DE ALUMINIO ANODIZADO AO NATURAL FOSCO,TIPO MAXIM-AR,</t>
  </si>
  <si>
    <t>EM PERFIS SERIE 28,COM 90CM DE ALTURA,EM 4 MODULOS,COM PARTE</t>
  </si>
  <si>
    <t xml:space="preserve"> INFERIOR FIXA,CONFORME PROJETO Nº6007/EMOP.FORNECIMENTO E C</t>
  </si>
  <si>
    <t>JANELA DE ALUMINIO ANODIZADO EM BRONZE OU PRETO,TIPO MAXIM-A</t>
  </si>
  <si>
    <t>R,EM PERFIS SERIE 28,COM 90CM DE ALTURA,EM 4 MODULOS,COM PAR</t>
  </si>
  <si>
    <t>TE INFERIOR FIXA,CONFORME PROJETO N°6007/EMOP.FORNECIMENTO E</t>
  </si>
  <si>
    <t>EM PERFIS SERIE 28,COM 50 CM DE ALTURA,EM 4 MODULOS,CONFORME</t>
  </si>
  <si>
    <t xml:space="preserve"> PROJETO Nº6008/EMOP.FORNECIMENTO E COLOCACAO</t>
  </si>
  <si>
    <t>R,PERFIS SERIE 28,COM 50CM DE ALTURA,EM 4 MODULOS, CONFORME</t>
  </si>
  <si>
    <t>PROJETO N°6008/EMOP.FORNECIMENTO E COLOCACAO</t>
  </si>
  <si>
    <t>JANELA DE ALUMINIO ANODIZADO AO NATURAL,TIPO MAXIM-AR,COM 1</t>
  </si>
  <si>
    <t>PAINEL DESLIZANTE PROJETANTE,PROVIDA DE HASTE DE COMANDO,EM</t>
  </si>
  <si>
    <t>JANELA DE ALUMINIO ANODIZADO EM BRONZE OU PRETO, TIPO MAXIM-</t>
  </si>
  <si>
    <t>AR, COM 1 PAINEL DESLIZANTE PROJETANTE, PROVIDA DE HASTE DE</t>
  </si>
  <si>
    <t>COMANDO,EM PERFIS SERIE 28.FORNECIMENTO E COLOCACAO</t>
  </si>
  <si>
    <t>JANELA DE ALUMINIO ANODIZADO FOSCO,TIPO MAXIM-AR,EM PERFIS S</t>
  </si>
  <si>
    <t>ERIE 25,DE 80X50CM,CONFORME PROJETO Nº6009/EMOP.FORNECIMENTO</t>
  </si>
  <si>
    <t>R,EM PERFIS SERIE 25,DE 80X50CM,CONFORME PROJETO N°6009/EMOP</t>
  </si>
  <si>
    <t>JANELA DE ALUMINIO ANODIZADO FOSCO,TIPO GUILHOTINA,PARA VIDR</t>
  </si>
  <si>
    <t>O(EXCLUSIVE ESTE), INCLUSIVE BORBOLETAS,EM PERFIS SERIE 25.</t>
  </si>
  <si>
    <t>JANELA DE ALUMINIO ANODIZADO EM BRONZE OU PRETO,TIPO GUILHOT</t>
  </si>
  <si>
    <t>INA,PARA VIDRO(EXCLUSIVE ESTE)INCLUSIVE BORBOLETAS,EM PERFIS</t>
  </si>
  <si>
    <t xml:space="preserve"> SERIE 25.FORNECIMENTO E COLOCACAO</t>
  </si>
  <si>
    <t>JANELA DE ALUMINIO ANODIZADO FOSCO,TIPO GUILHOTINA EM VENEZI</t>
  </si>
  <si>
    <t>ANA,INCLUSIVE BORBOLETAS,EM PERFIS SERIE 25.FORNECIMENTO E</t>
  </si>
  <si>
    <t>INA EM VENEZIANA,INCLUSIVE BORBOLETAS EM PERFIS SERIE 25.FOR</t>
  </si>
  <si>
    <t>CAIXILHO FIXO DE ALUMINIO ANODIZADO AO NATURAL,SERIE 28, EM</t>
  </si>
  <si>
    <t>VENEZIANA.FORNECIMENTO E COLOCACAO</t>
  </si>
  <si>
    <t>CAIXILHO FIXO DE ALUMINIO ANODIZADO EM BRONZE OU PRETO,SERIE</t>
  </si>
  <si>
    <t xml:space="preserve"> 28,EM VENEZIANA.FORNECIMENTO E COLOCACAO</t>
  </si>
  <si>
    <t>CAIXILHO FIXO DE ALUMINIO ANODIZADO AO NATURAL,SERIE 28,PARA</t>
  </si>
  <si>
    <t xml:space="preserve"> VIDRO.FORNECIMENTO E COLOCACAO</t>
  </si>
  <si>
    <t>CAIXILHO FIXO DE ALUMINIO ANODIZADO PARA VIDRO EM BRONZE OU</t>
  </si>
  <si>
    <t>PRETO,SERIE 28.FORNECIMENTO E COLOCACAO</t>
  </si>
  <si>
    <t>PERFIL DE ALUMINIO PARA FIXACAO DE VIDRO(BAGUETE),INCLUSIVE</t>
  </si>
  <si>
    <t>MANGUEIRA CRISTAL,DIAMETRO 3/8".FORNECIMENTO E COLOCACAO</t>
  </si>
  <si>
    <t>PORTA DE ALUMINIO ANODIZADO AO NATURAL,TENDO 1 CONTRAPINAZIO</t>
  </si>
  <si>
    <t xml:space="preserve"> DIVIDINDO A ESQUADRIA EM 2 VAZIOS P/VIDRO, EM PERFIS SERIE</t>
  </si>
  <si>
    <t>25,EXCLUSIVE FECHADURAS.FORNECIMENTO E COLOCACAO</t>
  </si>
  <si>
    <t>PORTA DE ALUMINIO ANODIZADO EM BRONZE OU PRETO,TENDO 1 CONTR</t>
  </si>
  <si>
    <t>APINAZIO DIVIDINDO A ESQUADRIA EM 2 VAZIOS PARA VIDRO,EM PER</t>
  </si>
  <si>
    <t>FIS SERIE 25,EXCLUSIVE FECHADURAS.FORNECIMENTO E COLOCACAO</t>
  </si>
  <si>
    <t>PORTA DE ALUMINIO ANODIZADO AO NATURAL,EM 2 FOLHAS DE ABRIR,</t>
  </si>
  <si>
    <t>TENDO 1 CONTRAPINAZIO DIVIDINDO A ESQUADRIA EM 2 VAZIOS PARA</t>
  </si>
  <si>
    <t xml:space="preserve"> VIDRO,EM PERFIS SERIE 25,EXCLUSIVE FECHADURA.FORNECIMENTO E</t>
  </si>
  <si>
    <t>PORTA DE ALUMINIO ANODIZADO EM BRONZE OU PRETO, EM 2 FOLHAS</t>
  </si>
  <si>
    <t>DE ABRIR, TENDO 1 CONTRAPINAZIO  DIVIDINDO A ESQUADRIA EM 2</t>
  </si>
  <si>
    <t>VAZIOS PARA VIDRO,PERFIS SERIE 25,EXCLUSIVE FECHADURA. FORNE</t>
  </si>
  <si>
    <t>PORTA DE ALUMINIO ANODIZADO AO NATURAL DE CORRER,COM 2 FOLHA</t>
  </si>
  <si>
    <t>S, TENDO 1 CONTRAPINAZIO DIVIDINDO A ESQUADRIA  EM 2 VAZIOS</t>
  </si>
  <si>
    <t>PARA VIDRO,EM PERFIS SERIE 25,EXCLUSIVE FECHADURA.FORNECIMEN</t>
  </si>
  <si>
    <t>PORTA DE ALUMINIO ANODIZADO EM BRONZE OU PRETO,DE CORRER,COM</t>
  </si>
  <si>
    <t xml:space="preserve"> 2 FOLHAS,TENDO 1 CONTRAPINAZIO DIVIDINDO A ESQUADRIA EM 2 V</t>
  </si>
  <si>
    <t>AZIOS PARA VIDRO,EM PERFIS SERIE 25,EXCLUSIVE FECHADURA.FORN</t>
  </si>
  <si>
    <t>PORTA DE ALUMINIO ANODIZADO AO NATURAL DE CORRER,EM PERFIS S</t>
  </si>
  <si>
    <t>ERIE 30,C/CONTRAMARCO,CONFORME PROJETO N°6010/EMOP,EXCLUSIVE</t>
  </si>
  <si>
    <t>PORTA DE ALUMINIO ANODIZADO EM BRONZE OU PRETO DE CORRER,EM</t>
  </si>
  <si>
    <t>PERFIS SERIE 30,COM CONTRAMARCO,CONFORME PROJETO N°6010/EMOP</t>
  </si>
  <si>
    <t>,EXCLUSIVE FECHADURA.FORNECIMENTO E COLOCACAO</t>
  </si>
  <si>
    <t>PORTA DE ALUMINIO ANODIZADO AO NATURAL,PERFIL SERIE 25,EM VE</t>
  </si>
  <si>
    <t>NEZIANA,EXCLUSIVE FECHADURA.FORNECIMENTO E COLOCACAO</t>
  </si>
  <si>
    <t>PORTA DE ALUMINIO ANODIZADO EM BRONZE OU PRETO,PERFIL SERIE</t>
  </si>
  <si>
    <t>25,EM VENEZIANA,EXCLUSIVE FECHADURA.FORNECIMENTO E COLOCACAO</t>
  </si>
  <si>
    <t>PORTA DE ALUMINIO ANODIZADO AO NATURAL,PERFIL SERIE 25,EM LA</t>
  </si>
  <si>
    <t>MBRI HORIZONTAL,EXCLUSIVE FECHADURA.FORNECIMENTO E COLOCACAO</t>
  </si>
  <si>
    <t>PORTA ALUMINIO ANODIZADO EM BRONZE OU PRETO,PERFIL SERIE 25,</t>
  </si>
  <si>
    <t xml:space="preserve"> EM LAMBRI HORIZONTAL, EXCLUSIVE FECHADURA. FORNECIMENTO  E</t>
  </si>
  <si>
    <t>VISOR DE ALUMINIO ANODIZADO FOSCO,SERIE 25,COM VIDRO LISO TR</t>
  </si>
  <si>
    <t>ANSPARENTE,4MM DE ESPESSURA,DIMENSOES 80X40CM.FORNECIMENTO E</t>
  </si>
  <si>
    <t>VISOR DE ALUMINIO ANODIZADO FOSCO,SERIE 25,EXCLUSIVE O VIDRO</t>
  </si>
  <si>
    <t>SUPORTE EM ALUMINIO PARA AR CONDICIONADO DE 1 A 2HP,EM CANTO</t>
  </si>
  <si>
    <t>NEIRA DE ALUMINIO DE 1/8"X1.1/4".FORNECIMENTO E COLOCACAO</t>
  </si>
  <si>
    <t>PROTECAO DE ARESTAS DE PAREDE EM CANTONEIRA DE ALUMINIO DE 1</t>
  </si>
  <si>
    <t>.1/2"X1/8",FIXADA COM PARAFUSOS DE FERRO CROMADO E BUCHAS DE</t>
  </si>
  <si>
    <t xml:space="preserve"> PLASTICO.FORNECIMENTO E COLOCACAO</t>
  </si>
  <si>
    <t>/2"X1/8", FIXADA COM PARAFUSOS DE FERRO CROMADO E BUCHAS DE</t>
  </si>
  <si>
    <t>PLASTICO.FORNECIMENTO E COLOCACAO</t>
  </si>
  <si>
    <t>PROTECAO DE ARESTAS DE PAREDE EM CANTONEIRA DE ALUMINIO DE 3</t>
  </si>
  <si>
    <t>/4"X1/8", FIXADA COM PARAFUSOS DE FERRO CROMADO E BUCHAS DE</t>
  </si>
  <si>
    <t>PROTECAO PARA PORTAS,EM CHAPA DE ALUMINIO FIXADA POR REBITES</t>
  </si>
  <si>
    <t>GRADE TUBULAR EM ALUMINIO ANODIZADO PRETO,COM TUBOS DE 2" NA</t>
  </si>
  <si>
    <t xml:space="preserve"> POSICAO VERTICAL,COM ESPACAMENTO ENTRE  ESTES TUBOS DE APRO</t>
  </si>
  <si>
    <t>XIMADAMENTE 10CM E TUBOS DE 3" NA POSICAO HORIZONTAL PARA FI</t>
  </si>
  <si>
    <t>XACAO DOS TUBOS VERTICAIS.MONTANTES DE SUSTENTACAO VERTICAL</t>
  </si>
  <si>
    <t>E TRAVESSAO HORIZONTAL SOBRE  TODA EXTENSAO DA GRADE EM TUBO</t>
  </si>
  <si>
    <t>S DE 4",EXCLUSIVE FECHADURA.FORNECIMENTO E COLOCACAO</t>
  </si>
  <si>
    <t>VIDRO PLANO TRANSPARENTE,COMUM,DE 3MM DE ESPESSURA.FORNECIME</t>
  </si>
  <si>
    <t>VIDRO PLANO TRANSPARENTE,COMUM,DE 4MM DE ESPESSURA.FORNECIME</t>
  </si>
  <si>
    <t>VIDRO PLANO TRANSPARENTE,COMUM,DE 5MM DE ESPESSURA.FORNECIME</t>
  </si>
  <si>
    <t>VIDRO PLANO TRANSPARENTE,COMUM,DE 6MM DE ESPESSURA.FORNECIME</t>
  </si>
  <si>
    <t>VIDRO PLANO TRANSPARENTE,COMUM,DE 10MM DE ESPESSURA.FORNECIM</t>
  </si>
  <si>
    <t>VIDRO,FANTASIA,DE 4MM DE ESPESSURA,DO TIPO MARTELADO,ARTICO,</t>
  </si>
  <si>
    <t>OU LIXA.FORNECIMENTO E COLOCACAO</t>
  </si>
  <si>
    <t>VIDRO,FANTASIA, DE 4MM DE ESPESSURA,DO TIPO CANELADO.FORNECI</t>
  </si>
  <si>
    <t>VIDRO LISO,TRANSPARENTE,TIPO FUME,6MM DE ESPESSURA.FORNECIME</t>
  </si>
  <si>
    <t>VIDRO COLORIDO,FUME,DE 4MM DE ESPESSURA.FORNECIMENTO E COLOC</t>
  </si>
  <si>
    <t>VIDRO LAMINADO SIMPLES,COM ESPESSURA DE 6MM.FORNECIMENTO E C</t>
  </si>
  <si>
    <t>ESPELHO DE CRISTAL,4MM DE ESPESSURA.COM MOLDURA DE MADEIRA.F</t>
  </si>
  <si>
    <t>VIDRO TEMPERADO INCOLOR,10MM DE ESPESSURA,PARA PORTAS OU PAI</t>
  </si>
  <si>
    <t>NEIS FIXOS,EXCLUSIVE FERRAGENS.FORNECIMENTO E COLOCACAO</t>
  </si>
  <si>
    <t>VIDRO TEMPERADO,INCOLOR,COM 6MM DE ESPESSURA,ENCAIXILHADO EM</t>
  </si>
  <si>
    <t xml:space="preserve"> MADEIRA,ALUMINIO OU FERRO.FORNECIMENTO E COLOCACAO</t>
  </si>
  <si>
    <t>VIDRO PLUMBIFERO C/ESPESSURA MAXIMA DE 8MM PARA USO EM SALAS</t>
  </si>
  <si>
    <t xml:space="preserve"> RADIOLOGICAS A PROVA DE RAIO-X,NAS DIMENSOES DE(0,20X0,30)M</t>
  </si>
  <si>
    <t>.FORNECIMENTO E COLOCACAO.</t>
  </si>
  <si>
    <t>VIDRO PLUMBIFERO C/ESPESSURA MAXIMA DE 8MM,PARA USO EM SALAS</t>
  </si>
  <si>
    <t xml:space="preserve"> RADIOLOGICAS A PROVA DE RAIO-X,NAS DIMENSOES DE(0,30X0,40)M</t>
  </si>
  <si>
    <t xml:space="preserve"> RADIOLOGICAS A PROVA DE RAIO-X,NAS DIMENSOES DE(1,00X0,70)M</t>
  </si>
  <si>
    <t>PELICULA DE SEGURANCA ANTI-IMPACTO E CONTROLE SOLAR.FORNECIM</t>
  </si>
  <si>
    <t>14.004.0205-0</t>
  </si>
  <si>
    <t>PELICULA REFLETIVA DE CONTROLE SOLAR.FORNECIMENTO E COLOCACA</t>
  </si>
  <si>
    <t>14.004.0205-A</t>
  </si>
  <si>
    <t>PLACA DE POLICARBONATO EM CRISTAL COMPACTO,COM ESPESSURA DE</t>
  </si>
  <si>
    <t>4MM.FORNECIMENTO E COLOCACAO</t>
  </si>
  <si>
    <t>6MM.FORNECIMENTO E COLOCACAO</t>
  </si>
  <si>
    <t>8MM.FORNECIMENTO E COLOCACAO</t>
  </si>
  <si>
    <t>10MM.FORNECIMENTO E COLOCACAO</t>
  </si>
  <si>
    <t>PORTA DE MADEIRA DE LEI EM COMPENSADO DE 100X210X3,5CM,FOLHE</t>
  </si>
  <si>
    <t>ADA NAS 2 FACES,ADUELA DE 13X3CM E ALIZARES DE 5X2CM,EXCLUSI</t>
  </si>
  <si>
    <t>PORTA DE MADEIRA DE LEI EM COMPENSADO DE 90X210X3,5CM FOLHEA</t>
  </si>
  <si>
    <t>DA NAS 2 FACES,ADUELA DE 13X3CM E ALIZARES DE 5X2CM,EXCLUSIV</t>
  </si>
  <si>
    <t>E FERRAGENS.FORNECIMENTO E COLOCACAO</t>
  </si>
  <si>
    <t>PORTA DE MADEIRA DE LEI EM COMPENSADO DE 80X210X3,5CM FOLHEA</t>
  </si>
  <si>
    <t>PORTA DE MADEIRA DE LEI EM COMPENSADO DE 70X210X3,5CM,FOLHEA</t>
  </si>
  <si>
    <t>PORTA DE MADEIRA DE LEI EM COMPENSADO DE 60X210X3,5CM FOLHEA</t>
  </si>
  <si>
    <t>14.006.0016-0</t>
  </si>
  <si>
    <t>PORTA DE MADEIRA DE LEI EM COMPENSADO,DE 200X210X3,5CM,COM D</t>
  </si>
  <si>
    <t>UAS FOLHAS,FOLHEADA NAS 2 FACES,ADUELAS DE 13X3CM E ALIZARES</t>
  </si>
  <si>
    <t xml:space="preserve"> DE 5X2CM,EXCLUSIVE FERRAGENS.FORNECIMENTO E COLOCACAO</t>
  </si>
  <si>
    <t>14.006.0016-A</t>
  </si>
  <si>
    <t>PORTA DE MADEIRA DE LEI EM COMPENSADO,DE 60X210X3,5CM,FOLHEA</t>
  </si>
  <si>
    <t>DA NAS 2 FACES,EXCLUSIVE FERRAGENS,ADUELA E ALIZARES.FORNECI</t>
  </si>
  <si>
    <t>PORTA DE MADEIRA DE LEI EM COMPENSADO,DE 70X210X3,5CM,FOLHEA</t>
  </si>
  <si>
    <t>PORTA DE MADEIRA DE LEI EM COMPENSADO,DE 80X210X3,5CM,FOLHEA</t>
  </si>
  <si>
    <t>DANAS 2 FACES,EXCLUSIVE FERRAGENS,ADUELA E ALIZARES.FORNECIM</t>
  </si>
  <si>
    <t>PORTA DE MADEIRA DE LEI EM COMPENSADO,DE 90X210X3,5CM,FOLHEA</t>
  </si>
  <si>
    <t>PORTA DE MADEIRA DE LEI EM COMPENSADO,DE 100X210X3,5CM,FOLHE</t>
  </si>
  <si>
    <t>ADA NAS 2 FACES,EXCLUSIVE FERRAGENS,ADUELA E ALIZARES.FORNEC</t>
  </si>
  <si>
    <t>PORTA DE MADEIRA DE LEI COM UMA ALMOFADA REBAIXADA DE 80X210</t>
  </si>
  <si>
    <t>X3,5CM,ADUELA DE 13X3CM E ALIZARES DE 5X2CM,EXCLUSIVE FERRAG</t>
  </si>
  <si>
    <t>ENS.FORNECIMENTO E COLOCACAO</t>
  </si>
  <si>
    <t>PORTA DE MADEIRA DE LEI COM UMA ALMOFADA REBAIXADA DE 70X210</t>
  </si>
  <si>
    <t>PORTA DE MADEIRA DE LEI COM UMA ALMOFADA REBAIXADA DE 60X210</t>
  </si>
  <si>
    <t>PORTA EXTERNA DE MADEIRA DE LEI,ALMOFADADA,DE 80X210CM,COM M</t>
  </si>
  <si>
    <t>ARCO DE 7X3,5CM,EXCLUSIVE FERRAGENS.FORNECIMENTO E COLOCACAO</t>
  </si>
  <si>
    <t>PORTA EXTERNA DE MADEIRA DE LEI,ALMOFADADA,DE 70X210CM,COM M</t>
  </si>
  <si>
    <t>PORTA DE MADEIRA DE LEI COM UMA ALMOFADA REBAIXADA,DE 80X210</t>
  </si>
  <si>
    <t>X3,5CM,EXCLUSIVE FERRAGENS,ADUELA E ALIZARES.FORNECIMENTO E</t>
  </si>
  <si>
    <t>PORTA DE MADEIRA DE LEI,COM UMA ALMOFADA REBAIXADA,DE 70X210</t>
  </si>
  <si>
    <t>PORTA DE MADEIRA DE LEI,COM UMA ALMOFADA REBAIXADA,DE 60X210</t>
  </si>
  <si>
    <t>PORTA DE MADEIRA DE LEI,COM PAINEL DE VENEZIANA DE 80X210X3,</t>
  </si>
  <si>
    <t>5CM,ADUELA DE 13X3CM E ALIZARES DE 5X2CM,EXCLUSIVE FERRAGENS</t>
  </si>
  <si>
    <t>PORTA DE MADEIRA DE LEI,COM PAINEL DE VENEZIANA DE 70X210X3,</t>
  </si>
  <si>
    <t>PORTA DE MADEIRA DE LEI,COM PAINEL DE VENEZIANA DE 60X210X3,</t>
  </si>
  <si>
    <t>PORTA DE MADEIRA DE LEI,COM PAINEL DE VENEZIANA,DE 80X210X3,</t>
  </si>
  <si>
    <t>5CM,EXCLUSIVE FERRAGENS,ADUELA E ALIZARES.FORNECIMENTO E COL</t>
  </si>
  <si>
    <t>PORTA DE MADEIRA DE LEI,COM PAINEL DE VENEZIANA,DE 70X210X3,</t>
  </si>
  <si>
    <t>PORTA DE MADEIRA DE LEI,COM PAINEL DE VENEZIANA,DE 60X210X3,</t>
  </si>
  <si>
    <t>PORTA DE MADEIRA DE LEI MACICA,COM ALMOFADA,PARA ENTRADA DE</t>
  </si>
  <si>
    <t>SANITARIO,UMA FOLHA,DE ABRIR,DE 60X210X3,5CM E MARCO 7X3CM,E</t>
  </si>
  <si>
    <t>XCLUSIVE FERRAGENS.FORNECIMENTO E COLOCACAO</t>
  </si>
  <si>
    <t>PORTA DE MADEIRA DE LEI MACICA COM 5 ALMOFADAS,DE 80X210X3,5</t>
  </si>
  <si>
    <t>CM,MARCO DE 7X3CM E ALIZARES 5X2CM EM UMA FACE,EXCLUSIVE FER</t>
  </si>
  <si>
    <t>RAGENS.FORNECIMENTO E COLOCACAO</t>
  </si>
  <si>
    <t>PORTA DE MADEIRA DE LEI MACICA COM 5 ALMOFADAS,DE 70X210X3,5</t>
  </si>
  <si>
    <t>PORTA DE MADEIRA DE LEI MACICA COM 5 ALMOFADAS,DE 60X210X3,5</t>
  </si>
  <si>
    <t>PORTA DE MADEIRA DE LEI EM COMPENSADO DE 60X180X3,5CM,FOLHEA</t>
  </si>
  <si>
    <t>DA NAS 2 FACES E MARCO DE 7X3CM,EXCLUSIVE FERRAGENS.FORNECIM</t>
  </si>
  <si>
    <t>PORTA DE MADEIRA DE LEI EM COMPENSADO DE 60X150X3,5CM,FOLHEA</t>
  </si>
  <si>
    <t>14.006.0090-0</t>
  </si>
  <si>
    <t>PORTA DE MADEIRA DE LEI EM COMPENSADO, DE 90X180X3,5CM,FOLHE</t>
  </si>
  <si>
    <t>ADA NAS 2 FACES E MARCO DE 7X3CM,EXCLUSIVE FERRAGENS.FORNECI</t>
  </si>
  <si>
    <t>14.006.0090-A</t>
  </si>
  <si>
    <t>PORTA DE MADEIRA DE LEI MACICA DE FRISOS (MEXICANA) DE 80X21</t>
  </si>
  <si>
    <t>0X3,5CM,ADUELA DE 13X3CM E ALIZARES DE 5X2CM,EXCLUSIVE FERRA</t>
  </si>
  <si>
    <t>GENS.FORNECIMENTO E COLOCACAO</t>
  </si>
  <si>
    <t>PORTA DE MADEIRA DE LEI MACICA DE FRISOS (MEXICANA) DE 70X21</t>
  </si>
  <si>
    <t>0X3,5CM,ADUELA DE 13X3CM E CONTRAMARCO DE 11X2CM,CONFORME PR</t>
  </si>
  <si>
    <t>OJETO TIPO Nº6063/EMOP,EXCLUSIVE FERRAGENS.FORNECIMENTO E CO</t>
  </si>
  <si>
    <t>PORTA DE MADEIRA DE LEI MACICA DE FRISOS (MEXICANA) DE 60X21</t>
  </si>
  <si>
    <t>PORTA DE MADEIRA DE LEI MACICA DE FRISOS (MEXICANA) DE 120X2</t>
  </si>
  <si>
    <t>10X3,5CM,EM 2 FOLHAS,ADUELA DE 13X3CM E CONTRAMARCO DE 11X2C</t>
  </si>
  <si>
    <t>M,CONFORME PROJETO TIPO N°6063/EMOP,EXCLUSIVE FERRAGENS.FORN</t>
  </si>
  <si>
    <t>PORTA DE MADEIRA DE LEI MACICA DE FRISOS (MEXICANA) DE 140X2</t>
  </si>
  <si>
    <t>CM,CONFORME PROJETO TIPO Nº6063/EMOP,EXCLUSIVE FERRAGENS.FOR</t>
  </si>
  <si>
    <t>LUSIVE FERRAGENS.FORNECIMENTO E COLOCACAO</t>
  </si>
  <si>
    <t>PORTA DE MADEIRA DE LEI MACICA DE FRISOS (MEXICANA) DE 80X16</t>
  </si>
  <si>
    <t>0X3,5,CONFORME PROJETO TIPO Nº6063/EMOP,EXCLUSIVE FERRAGENS,</t>
  </si>
  <si>
    <t>ADUELA E CONTRAMARCO.FORNECIMENTO E COLOCACAO</t>
  </si>
  <si>
    <t>PORTA DE MADEIRA DE LEI MACICA DE FRISOS (MEXICANA) DE 55X16</t>
  </si>
  <si>
    <t>0X3,5CM,CONFORME PROJETO TIPO Nº6063/EMOP,EXCLUSIVE FERRAGEN</t>
  </si>
  <si>
    <t>S,ADUELA E CONTRAMARCO.FORNECIMENTO E COLOCACAO</t>
  </si>
  <si>
    <t>PORTA DE MADEIRA DE LEI VAZADA PARA VIDRO,DE 80X210X3,5CM,CO</t>
  </si>
  <si>
    <t>M PINAZIOS DE 3CM E CORDOES DE 1X1CM,EXCLUSIVE FERRAGENS.FOR</t>
  </si>
  <si>
    <t>PORTA DE MADEIRA DE LEI VAZADA PARA VIDRO,DE 70X210X3,5CM,CO</t>
  </si>
  <si>
    <t>PORTA DE MADEIRA DE LEI VAZADA PARA VIDRO,DE 60X210X3,5CM,CO</t>
  </si>
  <si>
    <t>PORTA DE MADEIRA DE LEI COM PAINEL DE VENEZIANA DE 120X210X3</t>
  </si>
  <si>
    <t>,5CM,EM 2 FOLHAS,MARCO DE 7X3CM E ALIZARES 5X2CM,EXCLUSIVE F</t>
  </si>
  <si>
    <t>ERRAGENS.FORNECIMENTO E COLOCACAO</t>
  </si>
  <si>
    <t>,5CM,EM 2 FOLHAS,MARCO DE 7X3CM,EXCLUSIVE FERRAGENS.FORNECIM</t>
  </si>
  <si>
    <t>PORTA DE MADEIRA DE LEI COM PAINEL DE VENEZIANA PARA PC DE 3</t>
  </si>
  <si>
    <t>00X200X3,5CM,EM 4 FOLHAS,MARCO SIMPLES E DUPLO DE 7X3CM,EXCL</t>
  </si>
  <si>
    <t>USIVE FERRAGENS.FORNECIMENTO E COLOCACAO</t>
  </si>
  <si>
    <t>00X200X3,5CM,EM 4 FOLHAS,MARCOS SIMPLES E DUPLOS DE 7X3CM,EX</t>
  </si>
  <si>
    <t>CLUSIVE FERRAGENS.FORNECIMENTO E COLOCACAO</t>
  </si>
  <si>
    <t>PORTA DE MADEIRA DE LEI COM PAINEL DE VENEZIANA,PARA MEDIDOR</t>
  </si>
  <si>
    <t>ES DE GAS DE 176X140CM,EM 3 FOLHAS,MARCO DE 7X3CM,EXCLUSIVE</t>
  </si>
  <si>
    <t>FERRAGENS.FORNECIMENTO E COLOCACAO</t>
  </si>
  <si>
    <t>PORTA DE MADEIRA DE LEI COM PAINEL DE VENEZIANA DE 70X100X3,</t>
  </si>
  <si>
    <t>5CM,1 FOLHA,DE ABRIR,MARCO SIMPLES DE 7X3CM,EXCLUSIVE FERRAG</t>
  </si>
  <si>
    <t>PORTA DE MADEIRA DE LEI EM COMPENSADO DE 120X210X3,5CM,EM 2</t>
  </si>
  <si>
    <t>FOLHAS,ADUELA DE 13X3CM E ALIZARES 5X2CM,EXCLUSIVE FERRAGENS</t>
  </si>
  <si>
    <t>PORTA DE MADEIRA DE LEI EM COMPENSADO DE 140X210X3,5CM,EM 2</t>
  </si>
  <si>
    <t>PORTA DE MADEIRA DE LEI EM COMPENSADO DE 150CMX210X3,5CM,EM</t>
  </si>
  <si>
    <t>2 FOLHAS,ADUELA DE 13X3CM E ALIZARES 5X2CM,EXCLUSIVE FERRAGE</t>
  </si>
  <si>
    <t>NS.FORNECIMENTO E COLOCACAO</t>
  </si>
  <si>
    <t>PORTA DE MADEIRA DE LEI EM COMPENSADO DE 160CMX210X3,5CM,EM</t>
  </si>
  <si>
    <t>2 FOLHAS,ADUELA DE 13X3CM E ALIZARES DE 5X2CM,EXCLUSIVE FERR</t>
  </si>
  <si>
    <t>AGENS.FORNECIMENTO E COLOCACAO</t>
  </si>
  <si>
    <t>PORTA DE MADEIRA DE LEI MACICA DE FRISOS DE 80X210X3,5CM,MAR</t>
  </si>
  <si>
    <t>CO DE 7X3CM E ALIZARES DE 5X2CM EM UMA FACE,EXCLUSIVE FERRAG</t>
  </si>
  <si>
    <t>PORTA DE MADEIRA DE LEI EM COMPENSADO DE 80X210X3,5CM,ADUELA</t>
  </si>
  <si>
    <t xml:space="preserve"> DE 13X3CM E ALIZARES DE 5X2CM,COMPLEMENTADA POR BANDEIRA FI</t>
  </si>
  <si>
    <t>XA DE 40CM DE ALTURA,EXCLUSIVE FERRAGENS.FORNECIMENTO E COLO</t>
  </si>
  <si>
    <t>PORTA DE MADEIRA DE LEI DE CORRER EM COMPENSADO DE 80X210X3,</t>
  </si>
  <si>
    <t>5CM,PENDURADA EM ROLDANAS,CORRENDO DENTRO DE TRILHO OCO,GUIA</t>
  </si>
  <si>
    <t>DA POR CANALETA EMBUTIDA NO PISO COM MARCO DE 7X3CM,EXCLUSIV</t>
  </si>
  <si>
    <t>5CM,EM 2 FOLHAS,PENDURADA EM ROLDANAS,CORRENDO DENTRO DE TRI</t>
  </si>
  <si>
    <t>LHO OCO,GUIADA POR CANALETA EMBUTIDA NO PISO SEM MARCO DE 7X</t>
  </si>
  <si>
    <t>3CM,EXCLUSIVE FERRAGENS E MARCO.FORNECIMENTO E COLOCACAO</t>
  </si>
  <si>
    <t>14.006.0230-0</t>
  </si>
  <si>
    <t>PORTA DE MADEIRA DE LEI EM COMPENSADO,DE 200X210X3,5CM,2 FOL</t>
  </si>
  <si>
    <t>HAS,COM VISOR EM POLICARBONATO TRANSLUCIDO DE 4MM,MEDINDO 1,</t>
  </si>
  <si>
    <t>10X0,20M,MOLA "FECHA PORTA",PUXADORES VERTICAIS METALICOS DE</t>
  </si>
  <si>
    <t xml:space="preserve"> 40CM,ADUELA 13X3CM E ALIZARES 5X2CM,FAIXAS PROTETORAS EM MA</t>
  </si>
  <si>
    <t>TERIAL VINILICO COM 50CM DE ALTURA NA PARTE INFERIOR,EXCLUSI</t>
  </si>
  <si>
    <t>VE PINTURA E FERRAGENS.FORNECIMENTO E COLOCACAO</t>
  </si>
  <si>
    <t>14.006.0230-A</t>
  </si>
  <si>
    <t>PORTA DE MADEIRA DE LEI,COMPENSADO DE 70X210X3,5CM,COM VISOR</t>
  </si>
  <si>
    <t xml:space="preserve"> EM POLICARBONATO TRANSLUCIDO DE 4MM,MEDINDO 1,10X0,20M,MOLA</t>
  </si>
  <si>
    <t xml:space="preserve"> "FECHA PORTA",PUXADORES VERTICAIS METALICOS DE 40CM,ADUELA</t>
  </si>
  <si>
    <t>13X3CM E ALIZARES 5X2CM,FAIXAS PROTETORAS EM MATERIAL VINILI</t>
  </si>
  <si>
    <t>CO COM 50CM ALTURA NA PARTE INFERIOR,CONFORME DESENHO CDRF S</t>
  </si>
  <si>
    <t>/Nº,EXCLUSIVE PINTURA E FERRAGENS.FORNECIMENTO E COLOCACAO</t>
  </si>
  <si>
    <t>PORTA DE MADEIRA DE LEI,COMPENSADO DE 80X210X3,5CM,COM VISOR</t>
  </si>
  <si>
    <t xml:space="preserve"> "FECHA PORTA", PUXADORES VERTICAIS METALICO 40CM, ADUELA 13</t>
  </si>
  <si>
    <t>X3CM E ALIZARES 5X2CM,FAIXAS PROTETORAS EM MATERIAL VINILICO</t>
  </si>
  <si>
    <t xml:space="preserve"> COM 50CM DE ALTURA NA PARTE INFERIOR,CONFORME DESENHO CDRF</t>
  </si>
  <si>
    <t>S/Nº,EXCLUSIVE PINTURA E FERRAGENS.FORNECIMENTO E COLOCACAO</t>
  </si>
  <si>
    <t>PORTA DE MADEIRA DE LEI,COMPENSADO DE 90X210X3,5CM,COM VISOR</t>
  </si>
  <si>
    <t xml:space="preserve"> "FECHA PORTA",PUXADORES VERTICAIS METALICO 40CM,ADUELA 13X3</t>
  </si>
  <si>
    <t>CM E ALIZARES 5X2CM,FAIXAS PROTETORAS EM MATERIAL VINILICO C</t>
  </si>
  <si>
    <t>OM 50CM DE ALTURA NA PARTE INFERIOR,CONFORME DESENHO CDRF S/</t>
  </si>
  <si>
    <t>Nº,EXCLUSIVE PINTURA E FERRAGENS.FORNECIMENTO E COLOCACAO</t>
  </si>
  <si>
    <t>EXCLUSIVE FERRAGENS.FORNECIMENTO E COLOCACAO</t>
  </si>
  <si>
    <t>PORTAO DE TABUAS DE MADEIRA DE LEI,SOBRE ARMACAO TRIANGULADA</t>
  </si>
  <si>
    <t xml:space="preserve"> E MARCO,EXCLUSIVE FERRAGENS.FORNECIMENTO E COLOCACAO</t>
  </si>
  <si>
    <t>JANELA DE MADEIRA DE LEI GUILHOTINA DE 150X150X3,5CM,EM 2 FO</t>
  </si>
  <si>
    <t>LHAS,COM CAIXILHO PARA VIDRO E MARCO DUPLO,COM CAIXAS PARA C</t>
  </si>
  <si>
    <t>ONTRAPESOS,EXCLUSIVE FERRAGENS.FORNECIMENTO E COLOCACAO</t>
  </si>
  <si>
    <t>JANELA DE MADEIRA DE LEI GUILHOTINA DE 100X150X3CM,EM 2 FOLH</t>
  </si>
  <si>
    <t>AS,MARCO DUPLO COM CAIXILHO PARA VIDRO,PRESOS EM BORBOLETAS,</t>
  </si>
  <si>
    <t>JANELA DE MADEIRA DE LEI GUILHOTINA DE 120X150X3CM,EM 2 FOLH</t>
  </si>
  <si>
    <t>JANELA DE MADEIRA DE LEI GUILHOTINA DE 150X150X3CM,EM 2 FOLH</t>
  </si>
  <si>
    <t>JANELA DE MADEIRA DE LEI DE ABRIR DE 120X150X3CM,TIPO VVP (V</t>
  </si>
  <si>
    <t>ENEZIANA,VIDRO E POSTIGO) EM 2 FOLHAS E MARCO DE 7X3CM,EXCLU</t>
  </si>
  <si>
    <t>SIVE FERRAGENS.FORNECIMENTO E COLOCACAO</t>
  </si>
  <si>
    <t>JANELA DE MADEIRA DE LEI DE ABRIR DE 100X100X3CM,TIPO VVP (V</t>
  </si>
  <si>
    <t>JANELA DE MADEIRA DE LEI EM VENEZIANA DE 200X100X3CM,COM 2 F</t>
  </si>
  <si>
    <t>OLHAS DE CORRER,EXCLUSIVE FERRAGENS.FORNECIMENTO E COLOCACAO</t>
  </si>
  <si>
    <t>JANELA DE MADEIRA DE LEI DE CORRER DE 150X150X3,5CM,EM 2 FOL</t>
  </si>
  <si>
    <t>HAS,PARA VIDRO,COM BANDEIRA EM CAIXILHO DE VIDRO,EXCLUSIVE F</t>
  </si>
  <si>
    <t>JANELA DE MADEIRA DE LEI DE CORRER DE 200X150X3,5CM,EM 4 FOL</t>
  </si>
  <si>
    <t>HAS,SENDO 2 DE CORRER,PARA VIDRO,COM BANDEIRA EM CAIXILHO DE</t>
  </si>
  <si>
    <t>VIDRO,EXCLUSIVE FERRAGENS.FORNECIMENTO E COLOCACAO</t>
  </si>
  <si>
    <t>JANELA DE MADEIRA DE LEI DE CORRER,DE 2 FOLHAS,DE 110X120X3C</t>
  </si>
  <si>
    <t>M,INCLUSIVE GUARNICAO,EXCLUSIVE FERRAGENS.FORNECIMENTO E COL</t>
  </si>
  <si>
    <t>JANELA DE MADEIRA DE LEI DE CORRER,DE 2 FOLHAS,DE 110X140X3C</t>
  </si>
  <si>
    <t>JANELA DE MADEIRA DE LEI DE CORRER,DE 4 FOLHAS,DE 160X120X3C</t>
  </si>
  <si>
    <t>JANELA DE MADEIRA DE LEI DE CORRER,DE 4 FOLHAS,DE 210X140X3C</t>
  </si>
  <si>
    <t>JANELA DE MADEIRA DE LEI,BASCULANTE DE 100X140X3CM,COM 3 FOL</t>
  </si>
  <si>
    <t>HAS,EXCLUSIVE FERRAGENS.FORNECIMENTO E COLOCACAO</t>
  </si>
  <si>
    <t>GUARDA-CORPO DE MADEIRA DE LEI APARELHADA,NA ALTURA UTIL DE</t>
  </si>
  <si>
    <t>1,00M,ENGASTADO 5CM NO CONCRETO,INTERCALADO POR MONTANTES DE</t>
  </si>
  <si>
    <t xml:space="preserve"> 7,5CMX11,25CM/3"X4.1/2",COM ESPACAMENTO DE 1,00M,FORMANDO M</t>
  </si>
  <si>
    <t>ODULOS "X",PARA CONTRAVENTAMENTO,COM PECAS DE 3,75CMX7,5CM/1</t>
  </si>
  <si>
    <t>.1/2"X3".FORNECIMENTO E COLOCACAO</t>
  </si>
  <si>
    <t>GRADE DE RIPAS DE MADEIRA DE LEI,CRUZADAS,MONTADAS E FIXADAS</t>
  </si>
  <si>
    <t xml:space="preserve"> SOBRE PECAS DE 5X5CM,FORMANDO QUADROS DE 60X60CM.FORNECIMEN</t>
  </si>
  <si>
    <t>ESTRADO DE MADEIRA DE LEI,FORMADO POR RIPAS COM INTERVALOS D</t>
  </si>
  <si>
    <t>E 2,5CM, E APOIADAS EM TRAVESSAS DE 4CM, ESPACADAS DE 10CM,</t>
  </si>
  <si>
    <t>FIXADAS COM PARAFUSOS DE LATAO DE 1.1/2".FORNECIMENTO E COLO</t>
  </si>
  <si>
    <t>QUADRO DE MADEIRA DE LEI,PARA COLOCACAO DE APARELHO DE AR CO</t>
  </si>
  <si>
    <t>NDICIONADO DE 1 A 2HP,INCLUSIVE ALIZAR.FORNECIMENTO E COLOCA</t>
  </si>
  <si>
    <t>QUADRO MURAL EM COMPENSADO DE 10MM, INCLUSIVE MOLDURA DO MES</t>
  </si>
  <si>
    <t>MO MATERIAL.FORNECIMENTO E COLOCACAO</t>
  </si>
  <si>
    <t>QUADRO DE AULA EM ARGAMASSA,EMPREGANDO-SE CORANTE VERDE,COM</t>
  </si>
  <si>
    <t>MOLDURA E PORTA-GIZ DE MADEIRA.FORNECIMENTO E COLOCACAO</t>
  </si>
  <si>
    <t>QUADRO MURAL DE CELULOSE PRENSADA COM FLANELOGRAFO,MEDINDO 5</t>
  </si>
  <si>
    <t>04X123CM, MOLDURA DE MADEIRA ENVERNIZADA,CONFORME PROJETO Nº</t>
  </si>
  <si>
    <t>6012/EMOP.FORNECIMENTO E COLOCACAO</t>
  </si>
  <si>
    <t>BALCAO DE ATENDIMENTO DE MADEIRA DE LEI,VAO DE 130X105CM,COM</t>
  </si>
  <si>
    <t>PORTA DE FRISOS DE MADEIRA,EM 2 FOLHAS,COM UMA PRATELEIRA,CO</t>
  </si>
  <si>
    <t>NFORME PROJETO Nº6013/EMOP,EXCLUSIVE FERRAGENS E SOCO DE CON</t>
  </si>
  <si>
    <t>CRETO E ALVENARIA.FORNECIMENTO E COLOCACAO</t>
  </si>
  <si>
    <t>BALCAO BASCULAVEL EM COMPENSADO NAVAL DE 10MM,COM ACABAMENTO</t>
  </si>
  <si>
    <t xml:space="preserve"> EM CHAPA LAMINADA,1,50X0,30M.FORNECIMENTO E COLOCACAO</t>
  </si>
  <si>
    <t>PRATELEIRA DE MADEIRA DE LEI EM COMPENSADO DE 20MM E 40CM DE</t>
  </si>
  <si>
    <t xml:space="preserve"> LARGURA,SOBRE CANTONEIRAS DE FERRO.FORNECIMENTO E COLOCACAO</t>
  </si>
  <si>
    <t>PRATELEIRA DE MADEIRA DE LEI EM COMPENSADO DE 20MM E 50CM DE</t>
  </si>
  <si>
    <t>PRATELEIRA DE MADEIRA DE LEI EM COMPENSADO DE 20MM E 60CM DE</t>
  </si>
  <si>
    <t>PROTECAO TIPO BATE-CADEIRA DE MADEIRA DE LEI,15X2CM,APARELHA</t>
  </si>
  <si>
    <t>DA EM UMA FACE E NOS TOPOS,EXCLUSIVE PINTURA.FORNECIMENTO E</t>
  </si>
  <si>
    <t>PROTECAO DE PAREDES DE SALA DE AULA,COM MADEIRA DE LEI,20X2,</t>
  </si>
  <si>
    <t>5CM, APARELHADA EM UMA FACE E NOS TOPOS, EXCLUSIVE PINTURA.</t>
  </si>
  <si>
    <t>FRISO EM MADEIRA DE LEI,MEDINDO 3X1,5CM,BOLEADO.FORNECIMENTO</t>
  </si>
  <si>
    <t>ADUELA EM MADEIRA DE LEI,DE 14X3CM,COM 3,5CM DE REBAIXO.FORN</t>
  </si>
  <si>
    <t>MOLDURA DE MADEIRA DE LEI,ENVERNIZADA,DE 10X2,5CM,PARA QUADR</t>
  </si>
  <si>
    <t>O DE AULA,CONFORME PROJETO N°6015/EMOP.FORNECIMENTO E COLOCA</t>
  </si>
  <si>
    <t>PORTA GIZ DE MADEIRA DE LEI,ENVERNIZADO,DE 10X2,5CM,PARA QUA</t>
  </si>
  <si>
    <t>DRO DE AULA,CONFORME PROJETO N°6016/EMOP.FORNECIMENTO E COLO</t>
  </si>
  <si>
    <t>PORTA DE MADEIRA DE LEI EM COMPENSADO,FOLHEADA NAS 2 FACES C</t>
  </si>
  <si>
    <t>OM 3CM DE ESPESSURA,EXCLUSIVE FERRAGENS,ADUELAS E ALIZARES.F</t>
  </si>
  <si>
    <t>PORTA DE MADEIRA DE LEI COM PAINEL DE VENEZIANA,COM 3CM DE E</t>
  </si>
  <si>
    <t>SPESSURA,EXCLUSIVE FERRAGENS,ADUELAS E ALIZARES.FORNECIMENTO</t>
  </si>
  <si>
    <t>PORTA DE MADEIRA DE LEI MACICA COM ATE 5 ALMOFADAS,COM 3,5CM</t>
  </si>
  <si>
    <t xml:space="preserve"> DE ESPESSURA,EXCLUSIVE FERRAGENS,MARCO E ALIZAR.FORNECIMENT</t>
  </si>
  <si>
    <t>JANELA DE MADEIRA DE LEI DE VENEZIANA DE ABRIR OU CORRER,COM</t>
  </si>
  <si>
    <t xml:space="preserve"> 3CM DE ESPESSURA,EXCLUSIVE FERRAGENS E GUARNICAO.FORNECIMEN</t>
  </si>
  <si>
    <t>JANELA DE MADEIRA DE LEI DE ABRIR OU CORRER,PARA VIDRO,COM 3</t>
  </si>
  <si>
    <t>CM DE ESPESSURA,EXCLUSIVE FERRAGENS E GUARNICAO.FORNECIMENTO</t>
  </si>
  <si>
    <t>CAIXILHO FIXO DE VENEZIANA EM MADEIRA DE LEI, COM 3CM DE ES-</t>
  </si>
  <si>
    <t>PESSURA EXCLUSIVE GUARNICAO.FORNECIMENTO E COLOCACAO.</t>
  </si>
  <si>
    <t>CAIXILHO FIXO DE MADEIRA DE LEI,COM 3CM DE ESPESSURA,EXCLUSI</t>
  </si>
  <si>
    <t>VE GUARNICAO.FORNECIMENTO E COLOCACAO</t>
  </si>
  <si>
    <t>CAIXILHO FIXO DE MADEIRA DE LEI,PARA VIDRO,COM 3CM DE ESPESS</t>
  </si>
  <si>
    <t>URA,EXCLUSIVE GUARNICAO.FORNECIMENTO E COLOCACAO</t>
  </si>
  <si>
    <t>DECK EM MADEIRA DE LEI APARELHADA,FORMADO POR PECAS DE 2X10C</t>
  </si>
  <si>
    <t>M,COM INTERVALOS DE 2,5CM E APOIADAS EM TRAVESSAS DE MADEIRA</t>
  </si>
  <si>
    <t xml:space="preserve"> SERRADA (7,5CMX7,5CM/3"X3") E ESTRUTURA EM TORAS DE MADEIRA</t>
  </si>
  <si>
    <t xml:space="preserve"> COM 25CM DE DIAMETRO,TRATADO,ALTURA UTIL MEDIA DE 1,50M,ENT</t>
  </si>
  <si>
    <t>ERRADO 1,00M DE PROFUNDIDADE.FORNECIMENTO E COLOCACAO</t>
  </si>
  <si>
    <t>DECK EM MADEIRA DE LEI APARELHADA,COM ASSOALHO MEDINDO APROX</t>
  </si>
  <si>
    <t>IMADAMENTE 18X2CM,VIGAS LONGITUDINAIS DE 7,5X15CM,TRANSVERSA</t>
  </si>
  <si>
    <t>IS DE 10X15CM,GUARDA-CORPO COMPOSTO DE PECAS DE 15X15CM E 20</t>
  </si>
  <si>
    <t>X2,5CM.FORNECIMENTO E COLOCACAO</t>
  </si>
  <si>
    <t>CHAPA DE FIBRA  DE MADEIRA  DE ALTA DENSIDADE  EM PLACAS DE</t>
  </si>
  <si>
    <t>1220X2440MM,COM 2,5MM DE ESPESSURA.FORNECIMENTO</t>
  </si>
  <si>
    <t>MADEIRA DE REFLORESTAMENTO,AUTOCLAVADA,EM TORA,ATE 6,00M DE</t>
  </si>
  <si>
    <t>COMPRIMENTO,DIAMETRO DE 12CM.FORNECIMENTO</t>
  </si>
  <si>
    <t xml:space="preserve"> COMPRIMENTO,DIAMETRO DE 15CM.FORNECIMENTO</t>
  </si>
  <si>
    <t>COMPRIMENTO,DIAMETRO DE 20CM.FORNECIMENTO</t>
  </si>
  <si>
    <t>COMPRIMENTO,DIAMETRO DE 25CM.FORNECIMENTO</t>
  </si>
  <si>
    <t>FERRAGENS PARA PORTA DE MADEIRA,DE 1 FOLHA,DE ABRIR,DE ENTRA</t>
  </si>
  <si>
    <t>DA PRINCIPAL, CONSTANDO DE FORNEC.S/COLOCACAO,DE:-FECHADURA</t>
  </si>
  <si>
    <t>DE CILINDRO CENTRAL,DE LATAO,ACABAMENTO CROMADO;-MACANETA TI</t>
  </si>
  <si>
    <t>PO BOLA,E ESPELHO CIRCULAR,DE LATAO,ACABAMENTO CROMADO;-3 DO</t>
  </si>
  <si>
    <t>BRADICAS 3"X3" DE ACO LAMINADO,COM PINO (EIXO) E BOLAS DE FE</t>
  </si>
  <si>
    <t>RRO</t>
  </si>
  <si>
    <t>FERRAGENS P/PORTA DE MADEIRA,DE 1 FOLHA DE ABRIR,DE ENTRADA</t>
  </si>
  <si>
    <t>PRINCIPAL, CONSTANDO DE FORNEC.S/COLOCACAO DE:-FECHADURA DE</t>
  </si>
  <si>
    <t>CILINDRO, DE LATAO CROMADO;-MACANETA TIPO BOLA,DE LATAO, ACA</t>
  </si>
  <si>
    <t>BAMENTO CROMADO;-ESPELHO DE LATAO FUNDIDO OU LAMINADO,FORMA</t>
  </si>
  <si>
    <t>RETANGULAR OU SEMI-ELIPTICA,ACABAMENTO CROMADO;-3 DOBRADICAS</t>
  </si>
  <si>
    <t xml:space="preserve"> 3"X3" DE ACO LAMINADO,COM PINO E BOLAS DE FERRO</t>
  </si>
  <si>
    <t>PRINCIPAL, CONSTANDO DE FORNEC.S/COLOCACAO,DE:-FECHADURA DE</t>
  </si>
  <si>
    <t>CILINDRO DE FERRO,ACABAMENTO CROMADO;-MACANETA TIPO BOLA EM</t>
  </si>
  <si>
    <t>ZAMAK POLIDO E CROMADO;-ESPELHO RETANGULAR EM FERRO POLIDO,</t>
  </si>
  <si>
    <t>ACABAMENTO CROMADO;-3 DOBRADICAS 3"X3" DE FERRO GALVANIZADO,</t>
  </si>
  <si>
    <t>COM PINO E BOLAS DE LATAO</t>
  </si>
  <si>
    <t>FERRAGENS P/PORTA DE MADEIRA,DE 1 FOLHA DE ABRIR,ENTRADA PRI</t>
  </si>
  <si>
    <t>NCIPAL, CONSTANDO FORN.S/COLOC.DE:-FECHADURA CILINDRO LATAO</t>
  </si>
  <si>
    <t>CROMADO,C/TRAVA ALTA SEGURANCA,TETRA CHAVE E LINGUETA DE ACO</t>
  </si>
  <si>
    <t>;-MACANETA TIPO BOLA, ACAB.CROMADO;-ESPELHO DE FORMA RETANGU</t>
  </si>
  <si>
    <t>LAR EM LATAO CROMADO OU EM ALUMINIO ANODIZADO;-3 DOBRADICAS</t>
  </si>
  <si>
    <t xml:space="preserve"> 3"X3" EM LATAO CROMADO,C/PINOS BOLAS E ANEIS DE LATAO</t>
  </si>
  <si>
    <t>FERRAGENS P/PORTA MADEIRA,DE 2 FOLHAS DE ABRIR,DE ENTRADA PR</t>
  </si>
  <si>
    <t>INCIPAL,CONSTANDO DE FORN.S/COLOC.DE:-FECHADURA CILINDRO,DE</t>
  </si>
  <si>
    <t>LATAO,MONOBLOCO,ACABAMENTO CROMADO,;-ENTRADA CIRCULAR,LATAO,</t>
  </si>
  <si>
    <t>ACABAMENTO CROMADO;-ROSETA CIRCULAR,LATAO,ACAB.CROMADO;-MACA</t>
  </si>
  <si>
    <t>NETA TIPO ALAVANCA,LATAO,ACABAMENTO CROMADO;-6 DOBRADICAS 3"</t>
  </si>
  <si>
    <t>X3" LATAO CROMADO,C/PINOS,BOLAS E ANEIS DE LATAO E 2 FECHOS</t>
  </si>
  <si>
    <t>FERRAGENS PARA PORTA DE MADEIRA,DE 1 FOLHA DE ABRIR,DE ENTRA</t>
  </si>
  <si>
    <t>DA DE SERVICO,CONSTANDO DE FORNEC.S/COLOCACAO,DE:-FECHADURA</t>
  </si>
  <si>
    <t>DE CILINDRO OVALADO OU CIRCULAR,DE LATAO,DE ACABAMENTO CROMA</t>
  </si>
  <si>
    <t>DO;-3 DOBRADICAS 3"X2.1/2" DE FERRO GALVANIZADO, COM PINO E</t>
  </si>
  <si>
    <t>BOLAS DE LATAO</t>
  </si>
  <si>
    <t>FERRAGENS P/PORTA MADEIRA,1 FOLHA DE ABRIR,ENTRADA DE SERVIC</t>
  </si>
  <si>
    <t>O,CONSTANDO DE FORNEC.S/COLOCACAO,DE;-FECHADURA DE CILINDRO</t>
  </si>
  <si>
    <t>OVALADO,TRINCO REVERSIVEL,DE LATAO, ACABAMENTO CROMADO;-MACA</t>
  </si>
  <si>
    <t>NETA TIPO BOLA,LATAO,ACABAMENTO CROMADO;-ESPELHO RETANGULAR</t>
  </si>
  <si>
    <t>OU SEMI-ELIPTICO,LATAO FUNDIDO,ACABAMENTO CROMADO;-3 DOBRADI</t>
  </si>
  <si>
    <t>CAS 3"X2.1/2" FERRO GALV.C/PINO E BOLAS DE LATAO</t>
  </si>
  <si>
    <t>FERRAGENS PARA PORTA DE MADEIRA,DE 1 FOLHA DE ABRIR,EXTERNA,</t>
  </si>
  <si>
    <t>CONSTANDO DE FORNECIMENTO S/COLOCACAO,DE:-FECHADURA EXTERNA</t>
  </si>
  <si>
    <t>TIPO OVAL,ACABAMENTO CROMADO ACETINADO;-MACANETA TIPO BOLA,</t>
  </si>
  <si>
    <t>LATAO,ACABAMENTO CROMADO ACETINADO;-ROSETA CIRCULAR EM LATAO</t>
  </si>
  <si>
    <t xml:space="preserve"> LAMINADO, ACABAMENTO CROMADO ACETINADO;-3 DOBRADICAS 3"X3"</t>
  </si>
  <si>
    <t>EM LATAO CROMADO,COM PINOS,BOLAS E ANEIS DE LATAO</t>
  </si>
  <si>
    <t>FERRAGENS P/PORTAS DE MADEIRA,1 FOLHA DE ABRIR,INTERNAS,SOCI</t>
  </si>
  <si>
    <t>AIS OU DE SERVICO,CONSTANDO DE FORNEC.S/COLOC.,DE:-FECHADURA</t>
  </si>
  <si>
    <t xml:space="preserve"> TIPO GORGE,TRINCO REVERSIVEL,EM LATAO,ACABAMENTO CROMADO;-E</t>
  </si>
  <si>
    <t>NTRADA E ROSETA CIRCULARES,LATAO LAMINADO,ACABAMENTO CROMADO</t>
  </si>
  <si>
    <t>;-MACANETA TIPO ALAVANCA,EM LATAO,ACABAMENTO CROMADO;-3 DOBR</t>
  </si>
  <si>
    <t>ADICAS FERRO GALVANIZADO 3"X2.1/2",COM PINO E BOLAS DE FERRO</t>
  </si>
  <si>
    <t>FERRAGENS PARA PORTAS MADEIRA,DE 1 FOLHA DE ABRIR,INTERNAS,</t>
  </si>
  <si>
    <t>SOCIAIS OU DE SERVICO,CONSTANDO DE FORNECIMENTO S/COLOCACAO;</t>
  </si>
  <si>
    <t>-FECHADURA SIMPLES, RETANGULAR,DE FERRO,ACABAMENTO CROMADO;</t>
  </si>
  <si>
    <t>-MACANETA TIPO ALAVANCA,EM ZAMAK OU LATAO,ACABAMENTO POLIDO</t>
  </si>
  <si>
    <t>E CROMADO;-ESPELHO RET.OU SEMIELIPTICO FERRO OU LATAO;-3 DOB</t>
  </si>
  <si>
    <t>RADICAS DE FERRO GALV.DE 3"X2.1/2",C/PINOS E BOLAS DE LATAO</t>
  </si>
  <si>
    <t>FERRAGENS P/PORTAS MAD.INTERNAS,2 FOLHAS DE ABRIR,CONSTANDO</t>
  </si>
  <si>
    <t>FORN.S/COLOC.DE:-FECHADURA TIP.GORGE,TRINCO REVERSIVEL,LATAO</t>
  </si>
  <si>
    <t>,ACABAMENTO CROMADO;-ENTRADA E ROSETA,CIRCULARES, LATAO LAMI</t>
  </si>
  <si>
    <t>NADO, ACABAMENTO CROMADO;-MACANETA TIPO ALAVANCA, EM LATAO,</t>
  </si>
  <si>
    <t>ACABAMENTO CROMADO, 6 DOBRADICAS FERRO GALV.3"X2.1/2", PINO</t>
  </si>
  <si>
    <t>FERRO E BOLAS LATAO,2 FECHOS EMBUTIR,40CM,LATAO POLIDO</t>
  </si>
  <si>
    <t>FERRAGENS PARA PORTAS DE MADEIRA,DE 1 FOLHA DE ABRIR,INTERNA</t>
  </si>
  <si>
    <t>S,DE SALAS E QUARTOS DE HOSPITAIS,CONSTANDO DE FORNECIMENTO</t>
  </si>
  <si>
    <t>S/COLOCACAO,DE:-MACANETA TIPO "ALAVANCA PARA BRACO", C/ACABA</t>
  </si>
  <si>
    <t>MENTO EM ALUMINIO DESTACAVEL;-FECHADURA EQUIPADA C/CILINDRO</t>
  </si>
  <si>
    <t>MESTRAVEL E CHAVE DE SEGREDO;-3 DOBRADICAS EM LATAO DE 3"X3.</t>
  </si>
  <si>
    <t>1/2",ACABAMENTO CROMADO,COM PINO,BOLAS E ANEIS DE LATAO</t>
  </si>
  <si>
    <t>FERRAGENS P/PORTA MADEIRA,1 FOLHA DE ABRIR,INTERNA,CONSTANDO</t>
  </si>
  <si>
    <t xml:space="preserve"> DE FORNEC.S/COLOC.,DE:-FECHADURA SIMPLES,RETANGULAR ACABAM.</t>
  </si>
  <si>
    <t>CROMADO ACETINADO;-MACANETA TIPO ALAVANCA,ACABAMENTO CROMADO</t>
  </si>
  <si>
    <t xml:space="preserve"> ACETINADO;-ROSETA CIRCULAR EM LATAO LAMINADO ACABAMENTO CRO</t>
  </si>
  <si>
    <t>MADO ACETINADO;-3 DOBRADICAS DE FERRO GALVANIZ.DE 3"X2.1/2",</t>
  </si>
  <si>
    <t>FERRAGENS PORTAS MAD.1 FOLHA,ABRIR,P/BANHEIRO,CONSTANDO FORN</t>
  </si>
  <si>
    <t>.S/COLOC.DE:-FECHADURA TIP.TRANQUETA,TRINCO REVERSIVEL,LATAO</t>
  </si>
  <si>
    <t>,ACABAMENTO CROMADO;-MACANETA TIPO ALAVANCA,LATAO,ACABAMENTO</t>
  </si>
  <si>
    <t xml:space="preserve"> CROMADO;-TRANQUETA TRINCO ACOPLADO,CIRCULAR,LATAO LAMINADO,</t>
  </si>
  <si>
    <t>ACABAMENTO CROMADO;-ENTRADA CIRCULAR,LATAO, ACABAMENTO CROMA</t>
  </si>
  <si>
    <t>DO;-3 DOBRADICAS FERRO GALV.3"X2.1/2",PINO E BOLAS DE LATAO</t>
  </si>
  <si>
    <t>FERRAGENS PARA PORTAS DE MADEIRA,DE 1 FOLHA,DE ABRIR,INTERNA</t>
  </si>
  <si>
    <t xml:space="preserve"> PARA BANHEIRO DE SERVICO, CONSTANDO DE FORN.S/COLOC.,DE:-FE</t>
  </si>
  <si>
    <t>CHADURA SIMPLES,COM CHAPA-TESTA,LINGUETA E CUBO EM LATAO,ACA</t>
  </si>
  <si>
    <t>BAMENTO CROMADO;-TRANQUETA CIRCULAR EM LATAO LAMINADO,TRINCO</t>
  </si>
  <si>
    <t xml:space="preserve"> ACOPLADO, ACABAMENTO CROMADO;-3 DOBRADICAS DE FERRO GALVANI</t>
  </si>
  <si>
    <t>ZADO DE 3"X2.1/2",COM PINO E BOLAS DE FERRO</t>
  </si>
  <si>
    <t>FERRAGENS PARA PORTAS DE MADEIRA,DE 1 FOLHA,DE ABRIR,PARA SA</t>
  </si>
  <si>
    <t>NITARIOS OU CHUVEIROS COLETIVOS,CONSTANDO DE FORNECIMENTO S/</t>
  </si>
  <si>
    <t xml:space="preserve"> COLOCACAO,DE:-FECHO DE SOBREPOR,TIPO "LIVRE-OCUPADO", RETAN</t>
  </si>
  <si>
    <t>GULAR,EM ZAMAK OU LATAO,ACABAMENTO CROMADO;-3 DOBRADICAS DE</t>
  </si>
  <si>
    <t>FERRO GALVANIZADO DE 3"X2.1/2",COM PINO E BOLAS DE FERRO</t>
  </si>
  <si>
    <t>FERRAGENS PARA PORTAS DE MADEIRA,1 FOLHA,DE ABRIR,PARA SANIT</t>
  </si>
  <si>
    <t>ARIOS OU CHUVEIROS COLETIVOS,CONSTANDO DE FORNEC.S/COLOC.,DE</t>
  </si>
  <si>
    <t>:-FECHO DE SOBREPOR,TIPO "LIVRE-OCUPADO",RETANGULAR,EM ZAMAK</t>
  </si>
  <si>
    <t xml:space="preserve"> OU LATAO, ACABAMENTO CROMADO;-3 DOBRADICAS DE FERRO GALVANI</t>
  </si>
  <si>
    <t>ZADO DE 3"X3",COM PINO E BOLAS DE LATAO</t>
  </si>
  <si>
    <t>FERRAGENS PARA PORTAS DE MADEIRA,1 FOLHA,DE ABRIR,PARA BANHE</t>
  </si>
  <si>
    <t>IRO,CONSTANDO DE FORNEC.S/COLOC.,DE:-FECHADURA SIMPLES,RETAN</t>
  </si>
  <si>
    <t>GULAR,COM CHAPA-TESTA EM FERRO,ACABAMENTO CROMADO;-MACANETA</t>
  </si>
  <si>
    <t>TIPO ALAVANCA, ACABAMENTO CROMADO;-ESPELHO RETANGULAR, ACAB.</t>
  </si>
  <si>
    <t xml:space="preserve"> CROMADO;-3 DOBRADICAS DE FERRO GALVANIZADO DE 3"X2.1/2",COM</t>
  </si>
  <si>
    <t xml:space="preserve"> PINO E BOLAS DE LATAO</t>
  </si>
  <si>
    <t>FERRAGENS P/PORTAS MAD.COLOCADAS DIVISORIAS MARMORE, MARMORI</t>
  </si>
  <si>
    <t>TE OU CONCR.ATE 3CM ESP.CONSTANDO FORN.S/COLOC.DE:-2 DOBRADI</t>
  </si>
  <si>
    <t>CAS C/UMA DAS ABAS EM "U", EM LATAO, ACAB.CROMADO,PARA DIVIS</t>
  </si>
  <si>
    <t>ORIAS DE MARMORE;-FECHO DE SOBREPOR,TIPO "LIVRE-OCUPADO",RET</t>
  </si>
  <si>
    <t>ANG.,EM ZAMAK OU LATAO,ACAB.CROMADO;-BATENTE EM "U",EM LATAO</t>
  </si>
  <si>
    <t>,ACAB.CROMADO,PARA DIVISORIAS DE MARMORE</t>
  </si>
  <si>
    <t>FERRAGENS P/PORTAS DE MADEIRA,DE CORRER,DE 1 FOLHA,CONSTANDO</t>
  </si>
  <si>
    <t xml:space="preserve"> DE FORN.S/COLOC.DE:-FECHADURA C/CHAVE BI-PART.,LATAO, ACABA</t>
  </si>
  <si>
    <t>MENTO CROMADO;-2,00M DE TRILHO EM "U",DE FERRO;-2 ROLDANAS D</t>
  </si>
  <si>
    <t>E FERRO;-2 GUIAS DE LATAO,TAMANHO 3/4",SEM CANTONEIRA;-2,00M</t>
  </si>
  <si>
    <t xml:space="preserve"> CANALETA DE ALUMINIO,TAMANHO 2,00MX3/4",2 CONCHAS COM FURO</t>
  </si>
  <si>
    <t>PARA CHAVE, LATAO CROMADO</t>
  </si>
  <si>
    <t>FERRAGENS P/PORTAS DE MADEIRA,DE CORRER,DE 2 FOLHAS,CONSTAND</t>
  </si>
  <si>
    <t>O DE FORNEC.S/COLOC.DE:-FECHADURA COM CHAVE BI-PARTIDA,LATAO</t>
  </si>
  <si>
    <t>,ACABAMENTO CROMADO;-4,00M DE TRILHO EM "U",DE FERRO;-4 ROLD</t>
  </si>
  <si>
    <t>ANAS DE FERRO;-4 GUIAS DE LATAO,TAMANHO 3/4",SEM CANTONEIRA;</t>
  </si>
  <si>
    <t>-4,00M DE CANALETA DE ALUMIN.,TAMANHO 2,00MX3/4";-2 CONCHAS,</t>
  </si>
  <si>
    <t>COM FURO PARA CHAVE,EM LATAO CROMADO</t>
  </si>
  <si>
    <t>FERRAGENS P/PORTAS DIVISORIAS,1 FOLHA,REVEST.MAD.OU LAMINADO</t>
  </si>
  <si>
    <t xml:space="preserve"> VINILICO,CONST.FORN.S/COLOC.DE:-FECHADURA CILINDRO CENTRAL,</t>
  </si>
  <si>
    <t>LATAO,ACABAMENTO CROMADO, MACANETA TIPO BOLA E ESPELHO CIRCU</t>
  </si>
  <si>
    <t>LAR(CONJUNTO),ACABAMENTO CROMADO;-1 FECHO EMBUT.LATAO POLIDO</t>
  </si>
  <si>
    <t>,ACABAMENTO CROMADO,C/40CM;-3 DOBRADICAS DE 3"X2.1/2",LATAO,</t>
  </si>
  <si>
    <t>ACABAMENTO CROMADO,COM PINO,BOLAS E ANEIS DE LATAO</t>
  </si>
  <si>
    <t>FERRAGENS P/PORTAS DIVISORIAS,2 FOLHAS,REVEST.MAD.OU LAMINAD</t>
  </si>
  <si>
    <t>O VINILICO,CONSTANDO FORN.S/COLOC.DE:-FECHADURA DE CILINDRO</t>
  </si>
  <si>
    <t>CENTRAL,DE LATAO,ACABAMENTO CROMADO C/MACANETA TIPO BOLA E E</t>
  </si>
  <si>
    <t>SPELHO CIRCULAR(CONJ.),ACABAMENTO CROMADO;-2 FECHOS EMBUTIR,</t>
  </si>
  <si>
    <t>LATAO POLIDO, ACABAMENTO CROMADO, C/40CM CADA;-6 DOBRADICAS</t>
  </si>
  <si>
    <t>3"X2.1/2",EM LATAO,ACABAMENTO CROMADO,C/PINO,BOLAS LATAO</t>
  </si>
  <si>
    <t>FERRAGENS PARA PORTAS DE MADEIRA DE BARRACAO DE OBRA OU CASA</t>
  </si>
  <si>
    <t xml:space="preserve"> TIPO POPULAR, CONST.DE FORNEC.S/COLOC.DE:-FECHADURA CAIXAO</t>
  </si>
  <si>
    <t>DE SOBREPOR,FORMA RETANGULAR,DE 100X86X38MM,ACABAMENTO FERRO</t>
  </si>
  <si>
    <t xml:space="preserve"> RESINADO PRETO:-3 DOBRADICAS DE FERRO,DE 2.1/2"X2.1/2",COM</t>
  </si>
  <si>
    <t>PINO E BOLAS DE LATAO</t>
  </si>
  <si>
    <t>FERRAGENS PARA PORTAS DE MADEIRA DE ARMARIO,CONSTANDO DE FOR</t>
  </si>
  <si>
    <t>NECIMENTO S/COLOC.,DE:-FECHADURA PARA ARMARIO EM LATAO,ACABA</t>
  </si>
  <si>
    <t>MENTO CROMADO,COM CHAVES TIPO GORGE;-3 DOBRADICAS DE 2.1/2"X</t>
  </si>
  <si>
    <t>1.3/8",EM LATAO,ACABAMENTO CROMADO,COM PINO E BOLAS DE LATAO</t>
  </si>
  <si>
    <t>FERRAGENS P/PORTAS DE CORRER DE ARMARIO EM BANCA, CONSTANDO</t>
  </si>
  <si>
    <t>FORNEC.S/COLOC.,DE:-2,00M DE TRILHO DE ALUMINIO P/RODIZIOS,</t>
  </si>
  <si>
    <t>SECAO QUADRADA EM TORNO DE 1/4"X1/4";-4 RODIZIOS EM LATAO OU</t>
  </si>
  <si>
    <t xml:space="preserve"> EM ZAMAK;-2 CONCHAS EM LATAO CROMADO,FORMA RETANGULAR, TAMA</t>
  </si>
  <si>
    <t>NHO MEDIO,COM A PARTE CENTRAL PARA PUXAR,ARREDONDADA</t>
  </si>
  <si>
    <t>FERRAGENS PARA JANELA DE MADEIRA,TIPO GUILHOTINA,CONSTANDO D</t>
  </si>
  <si>
    <t>E FORNEC.S/COLOC.DE:-2 BORBOLETAS DE LATAO OU ZAMAK,ASAS TRI</t>
  </si>
  <si>
    <t>ANGULARES VAZADAS,ACABAMENTO CROMADO OU NIQUELADO;-4 CONCHAS</t>
  </si>
  <si>
    <t xml:space="preserve"> SIMPLES EM LATAO,FORMA RETANGULAR, FUNDO EM BAIXO RELEVO E</t>
  </si>
  <si>
    <t>SEM FURO,ACABAMENTO CROMADO</t>
  </si>
  <si>
    <t>FERRAGENS  P/JANELA DE MADEIRA TIPO GUILHOTINA CONTRA PESO,</t>
  </si>
  <si>
    <t>CONST.FORN.S/COLOC.DE:-4 ROLDANAS LATAO,DIAM.2",CADA;-4,00M</t>
  </si>
  <si>
    <t>CABO DE ACO FLEXIVEL 1/8";-4 PRESILHAS LATAO P/CABO ACO;-12</t>
  </si>
  <si>
    <t>PARAFUSOS 1.1/4" C/ILHOS,LATAO NIQUELADO;-25KG  CONTRAPESOS</t>
  </si>
  <si>
    <t>FERRO FUNDIDO;-2 FECHOS SEGURANCA,EMBUTIR,LATAO CROMADO;-2 C</t>
  </si>
  <si>
    <t>ONCHAS SIMPLES,LATAO,FORMA RETANGULAR,SEM FURO,ACAB.CROMADO</t>
  </si>
  <si>
    <t>FERRAGENS PARA JANELA DE MADEIRA,BASCULANTE,CONSTANDO DE FOR</t>
  </si>
  <si>
    <t>NECIMENTO SEM COLOCACAO,DE:-2 PARES DE GONZOS DE SOBREPOR,DE</t>
  </si>
  <si>
    <t xml:space="preserve"> LATAO,TIPO MACHO-FEMEA;-1 COMANDO PARA BASCULANTE COM PUNHO</t>
  </si>
  <si>
    <t xml:space="preserve"> DE LATAO NIQUELADO E HASTE DE FERRO PARA PINTAR</t>
  </si>
  <si>
    <t>FERRAGENS PARA JANELA DE MADEIRA,DE ABRIR,DE 2 FOLHAS,CONSTA</t>
  </si>
  <si>
    <t>NDO DE FORNECIMENTO S/COLOC.,DE:-1 CREMONA, C/VARA DE LATAO</t>
  </si>
  <si>
    <t>C/1,50M ACABAMENTO CROMADO;-2 CARRANCAS EM FERRO FUNDIDO, CA</t>
  </si>
  <si>
    <t>BECOTE ARTICULADO EM FORMA DE MEIA VOLTA;-6 DOBRADICAS DE FE</t>
  </si>
  <si>
    <t>RRO GALVANIZADO,DE 2.1/2"X3",COM PINO E BOLAS DE LATAO</t>
  </si>
  <si>
    <t>FERRAGENS P/JANELA DE MADEIRA,DE CORRER,EM 2 FOLHAS,CONSTAND</t>
  </si>
  <si>
    <t>O DE FORNECIMENTO SEM COLOCACAO,DE:-4 RODIZIOS DE LATAO C/RO</t>
  </si>
  <si>
    <t>LAMENTOS(6MM),P/TRILHOS;-3,00M DE TRILHO DE ALUMINIO,TAMANHO</t>
  </si>
  <si>
    <t xml:space="preserve"> 3,00MX1/4"X1/4";-2 CONCHAS SIMPLES LATAO, FORMA RETANGULAR,</t>
  </si>
  <si>
    <t>S/FURO E PARTE CENTRAL EM BAIXO RELEVO,ACABAMENTO CROMADO</t>
  </si>
  <si>
    <t>FERRAGENS PARA JANELA DE MADEIRA,DE CORRER,DE 4 FOLHAS,CORRE</t>
  </si>
  <si>
    <t>NDO 2, CONSTANDO DE FORNEC.S/COLOC.,DE:-4 RODIZIOS DE LATAO</t>
  </si>
  <si>
    <t>COM ROLAMENTO(6MM), PARA TRILHOS;-6,00M DE TRILHO ALUMINIO,</t>
  </si>
  <si>
    <t>TAMANHO 3,00MX1/4"X1/4";-1 PUXADOR DE PUNHO,TUBULAR,EM LATAO</t>
  </si>
  <si>
    <t xml:space="preserve"> CROMADO</t>
  </si>
  <si>
    <t>FERRAGENS P/JANELA MADEIRA DE ABRIR,2 FOLHAS,DO TIPO VIDRO,V</t>
  </si>
  <si>
    <t>ENEZIANA E POSTIGO, CONSTANDO DE FORNECIMENTO S/COLOC.DE:-6</t>
  </si>
  <si>
    <t>DOBRADICAS DE FERRO GALVANIZADO 2.1/2"X3",C/PINO E BOLAS DE</t>
  </si>
  <si>
    <t>LATAO;-4 DOBRADICAS DE FERRO GALVANIZADO 1.3/4"X2";-2 FECHOS</t>
  </si>
  <si>
    <t xml:space="preserve"> DE FIO REDONDO,DE FERRO,DE 2", ACABAMENTO CROMADO;-1 FECHO</t>
  </si>
  <si>
    <t>REDONDO DE FERRO,P/PINTAR,20CM,1 FECHO REDONDO,P/PINTAR,30CM</t>
  </si>
  <si>
    <t>FERRAGENS PARA PORTAS (CONJUNTO COMPLETO) DE 1 FOLHA DE VIDR</t>
  </si>
  <si>
    <t>O TEMPERADO DE 10MM,CONSTANDO DE FORNECIMENTO SEM COLOCACAO</t>
  </si>
  <si>
    <t>(ESTA INCLUIDA NO FORNECIMENTO E COLOCACAO DO VIDRO),EXCLUSI</t>
  </si>
  <si>
    <t>VE MOLA HIDRAULICA DE PISO (VIDE ITEM 14.007.0190)</t>
  </si>
  <si>
    <t>FERRAGENS PARA PORTAS (CONJUNTO COMPLETO) DE 1 FOLHA COM BAN</t>
  </si>
  <si>
    <t>DEIRA DE VIDRO TEMPERADO DE 10MM,CONSTANDO DE FORNECIMENTO S</t>
  </si>
  <si>
    <t>EM COLOCACAO (ESTA INCLUIDA NO FORNECIMENTO E COLOCACAO DO V</t>
  </si>
  <si>
    <t>IDRO),EXCLUSIVE MOLA HIDRAULICA DE PISO (VIDE ITEM 14.007.01</t>
  </si>
  <si>
    <t>90)</t>
  </si>
  <si>
    <t>FERRAGENS PARA PORTAS(CONJUNTO COMPLETO) DE 2 FOLHAS DE VIDR</t>
  </si>
  <si>
    <t>VE MOLA HIDRAULICA DE PISO(VIDE ITEM 14.007.0190)</t>
  </si>
  <si>
    <t>FERRAGENS PARA PORTAS (CONJUNTO COMPLETO) DE 2 FOLHAS COM BA</t>
  </si>
  <si>
    <t>NDEIRA DE VIDRO TEMPERADO DE 10MM, CONSTANDO DE FORNECIMENTO</t>
  </si>
  <si>
    <t xml:space="preserve"> SEM COLOCACAO (ESTA INCLUIDA NO FORNECIMENTO E COLOCACAO DO</t>
  </si>
  <si>
    <t>VIDRO),EXCLUSIVE MOLA HIDRAULICA DE PISO(VIDE ITEM 14.007.01</t>
  </si>
  <si>
    <t>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</si>
  <si>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</si>
  <si>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</si>
  <si>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</si>
  <si>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DE ITEM 14.007.0190)</t>
  </si>
  <si>
    <t>MOLA HIDRAULICA DE PISO PARA PORTAS DE VIDRO TEMPERADO DE 10</t>
  </si>
  <si>
    <t>MM.FORNECIMENTO</t>
  </si>
  <si>
    <t>FERRAGENS PARA PAINEIS FIXOS DE VIDRO TEMPERADO DE 10MM(CONJ</t>
  </si>
  <si>
    <t>UNTO COMPLETO),CONSTANDO DE FORNECIMENTO SEM COLOCACAO(ESTA</t>
  </si>
  <si>
    <t>INCLUIDA NO FORNECIMENTO E COLOCACAO DO VIDRO)</t>
  </si>
  <si>
    <t>FERRAGENS PARA DIVISORIAS DE MARMORE OU MARMORITE,DE SANITAR</t>
  </si>
  <si>
    <t>IOS,CONSTANDO DE FORNECIMENTO SEM COLOCACAO(ESTA INCLUIDA NO</t>
  </si>
  <si>
    <t xml:space="preserve"> FORNECIMENTO E COLOCACAO DA DIVISORIA),DE:-4 CANTONEIRAS DE</t>
  </si>
  <si>
    <t xml:space="preserve"> ALUMINIO PARA FIXACAO DA PLACA;-12 PARAFUSOS DE ALUMINIO DE</t>
  </si>
  <si>
    <t>3/4"X5/16" COM ROSCA</t>
  </si>
  <si>
    <t>FERRAGENS PARA PORTAS DE MADEIRA DE ENTRADA PRINCIPAL,CONSTA</t>
  </si>
  <si>
    <t>NDO DE FORNECIMENTO DAS PECAS:-FECHADURA DE CILINDRO EM FERR</t>
  </si>
  <si>
    <t>RO, ACABAMENTO CROMADO;-ESPELHO RETANGULAR EM LATAO,ACABAMEN</t>
  </si>
  <si>
    <t>TO CROMADO;-MACANETA TIPO ALAVANCA DE ZAMAK POLIDO,ACABAMENT</t>
  </si>
  <si>
    <t>O CROMADO,EXCLUSIVE DOBRADICAS</t>
  </si>
  <si>
    <t>FERRAGENS,PARA PORTAS DE MADEIRA DE ENTRADA PRINCIPAL,CONSTA</t>
  </si>
  <si>
    <t>O,ACABAMENTO CROMADO;-ESPELHO RETANGULAR EM FERRO POLIDO E C</t>
  </si>
  <si>
    <t>ROMADO,MACANETA TIPO BOLA EM ZAMAK POLIDO E CROMADO,EXCLUSIV</t>
  </si>
  <si>
    <t>E DOBRADICAS</t>
  </si>
  <si>
    <t>FECHADURA DE CILINDRO,EM LATAO,ACABAMENTO CROMADO,PARA PORTA</t>
  </si>
  <si>
    <t>S DE MADEIRA,DE ENTRADA PRINCIPAL.FORNECIMENTO</t>
  </si>
  <si>
    <t>FERRAGENS PARA PORTAS INTERNAS DE MADEIRA,CONSTANDO DE FORNE</t>
  </si>
  <si>
    <t>CIMENTO DAS PECAS:-FECHADURA RETANGULAR EM FERRO,ACABAMENTO</t>
  </si>
  <si>
    <t>CROMADO;-MACANETA TIPO ALAVANCA EM ZAMAK OU LATAO,ACABAMENTO</t>
  </si>
  <si>
    <t xml:space="preserve"> CROMADO E POLIDO;-ESPELHO RETANGULAR OU SEMIELIPTICO,DE FER</t>
  </si>
  <si>
    <t>RO OU LATAO CROMADO E POLIDO,EXCLUSIVE DOBRADICAS</t>
  </si>
  <si>
    <t>FECHADURA PARA PORTAS INTERNAS DE MADEIRA,TIPO GORGE,TRINCO</t>
  </si>
  <si>
    <t>REVERSIVEL EM LATAO,ACABAMENTO CROMADO,COM MACANETA TIPO ALA</t>
  </si>
  <si>
    <t>VANCA EM ZAMAK,ACABAMENTO CROMADO,ENTRADA E ROSETA CIRCULARE</t>
  </si>
  <si>
    <t>S,EM LATAO LAMINADO COM ACABAMENTO CROMADO.FORNECIMENTO</t>
  </si>
  <si>
    <t>FERRAGENS PARA PORTAS DE MADEIRA DE BANHEIRO,CONSTANDO DE FO</t>
  </si>
  <si>
    <t>RNECIMENTO DAS PECAS:-FECHADURA SIMPLES RETANGULAR EM FERRO,</t>
  </si>
  <si>
    <t>ACABAMENTO CROMADO;-ESPELHO RETANGULAR COM ACABAMENTO CROMAD</t>
  </si>
  <si>
    <t>O;-MACANETA TIPO ALAVANCA COM ACABAMENTO CROMADO,EXCLUSIVE D</t>
  </si>
  <si>
    <t>OBRADICAS</t>
  </si>
  <si>
    <t>FECHADURA PARA PORTAS DE MADEIRA DE BANHEIRO,CONSTANDO DE FO</t>
  </si>
  <si>
    <t>RNECIMENTO DAS PECAS:-FECHADURA TIPO TRANQUETA,TRINCO REVERS</t>
  </si>
  <si>
    <t>IVEL,EM LATAO,ACABAMENTO CROMADO;-MACANETA TIPO ALAVANCA,EM</t>
  </si>
  <si>
    <t>LATAO,COM ACABAMENTO CROMADO;-ENTRADA,ROSETA E TRANQUETA CIR</t>
  </si>
  <si>
    <t>CULARES,EM LATAO,ACABAMENTO CROMADO</t>
  </si>
  <si>
    <t>FERRAGENS PARA PORTAS DE ABRIR,DE FERRO OU ALUMINIO,CONSTAND</t>
  </si>
  <si>
    <t>O DE FORNECIMENTO DAS PECAS:-FECHADURA DE CILINDRO OVALADO P</t>
  </si>
  <si>
    <t>ARA MONTANTES ESTREITOS,EM LATAO,ACABAMENTO CROMADO;-ESPELHO</t>
  </si>
  <si>
    <t xml:space="preserve"> RETANGULAR,EM LATAO,ACABAMENTO CROMADO OU ROSETA CIRCULAR E</t>
  </si>
  <si>
    <t>M LATAO,ACABAMENTO CROMADO;-MACANETA TIPO ALAVANCA,EM LATAO,</t>
  </si>
  <si>
    <t xml:space="preserve"> ZAMAK OU ACO ZINCADO,ACABAMENTO CROMADO,EXCLUSIVE DOBRADICA</t>
  </si>
  <si>
    <t>FECHADURA DE CILINDRO PARA MOVEIS DE MADEIRA,DE ENTALHAR,REV</t>
  </si>
  <si>
    <t>ERSIVEL,EM FERRO ZINCADO.FORNECIMENTO</t>
  </si>
  <si>
    <t>FECHADURA DE CILINDRO PARA MOVEIS DE MADEIRA,DE SOBREPOR,REV</t>
  </si>
  <si>
    <t>ERSIVEL,EM ACO NIQUELADO.FORNECIMENTO</t>
  </si>
  <si>
    <t>FECHADURA DE CILINDRO PARA GAVETAS,4 PINOS COM ROTACAO DE 36</t>
  </si>
  <si>
    <t>0° E DUAS CHAVES.FORNECIMENTO</t>
  </si>
  <si>
    <t>FECHADURA DE CILINDRO OVALADO,DE LATAO,ACABAMENTO CROMADO PA</t>
  </si>
  <si>
    <t>RA PORTAS DE CORRER,DE FERRO OU ALUMINIO.FORNECIMENTO</t>
  </si>
  <si>
    <t>FECHADURA DE SOBREPOR,COM CILINDRO,DUAS VOLTAS,EM FERRO RESI</t>
  </si>
  <si>
    <t>NADO PRETO,PARA PORTAO.FORNECIMENTO</t>
  </si>
  <si>
    <t>FECHADURA DE SOBREPOR,COM CILINDRO,EM LATAO,ACABAMENTO CROMA</t>
  </si>
  <si>
    <t>DO,PARA PORTAO.FORNECIMENTO</t>
  </si>
  <si>
    <t>FECHADURA DE CILINDRO PARA ARMARIOS,4 PINOS COM ROTACAO DE 3</t>
  </si>
  <si>
    <t>60° E DUAS CHAVES.FORNECIMENTO</t>
  </si>
  <si>
    <t>DOBRADICA 3"X3.1/2",DE LATAO CROMADO,COM PINO,BOLAS E ANEIS</t>
  </si>
  <si>
    <t>DE LATAO.FORNECIMENTO</t>
  </si>
  <si>
    <t>DOBRADICA TIPO PIANO,EM FERRO LATONADO,DE 1"X3,00M.FORNECIME</t>
  </si>
  <si>
    <t>DOBRADICA 3"X3",DE LATAO CROMADO,COM PINO,BOLAS E ANEIS DE L</t>
  </si>
  <si>
    <t>ATAO.FORNECIMENTO</t>
  </si>
  <si>
    <t>DOBRADICA TIPO PIANO,EM LATAO POLIDO,DE 1"X3,00M.FORNECIMENT</t>
  </si>
  <si>
    <t>DOBRADICA 3"X2.1/2",DE LATAO CROMADO,COM PINO,BOLAS E ANEIS</t>
  </si>
  <si>
    <t>DOBRADICA COPO,TIPO ALTA OU BAIXA,CURVA OU RETA,FURACAO DE 3</t>
  </si>
  <si>
    <t>5 OU 26MM,COM FECHO DE METAL CROMADO.FORNECIMENTO</t>
  </si>
  <si>
    <t>DOBRADICA 2.1/2"X1.3/8",DE LATAO CROMADO,COM PINO E BOLAS DE</t>
  </si>
  <si>
    <t xml:space="preserve"> LATAO.FORNECIMENTO</t>
  </si>
  <si>
    <t>DOBRADICA 4"X3",DE FERRO GALVANIZADO,COM PINO,BOLAS E ANEIS</t>
  </si>
  <si>
    <t>DOBRADICA INFERIOR PARA PORTA DE VIDRO TEMPERADO DE 10MM.FOR</t>
  </si>
  <si>
    <t>DOBRADICA 3"X3",DE FERRO GALVANIZADO,COM PINO DE FERRO E BOL</t>
  </si>
  <si>
    <t>AS DE LATAO.FORNECIMENTO</t>
  </si>
  <si>
    <t>DOBRADICA SUPERIOR PARA PORTA DE VIDRO TEMPERADO DE 10MM.FOR</t>
  </si>
  <si>
    <t>DOBRADICA 3"X2.1/2",DE FERRO GALVANIZADO,COM PINO DE FERRO E</t>
  </si>
  <si>
    <t xml:space="preserve"> BOLAS DE LATAO.FORNECIMENTO</t>
  </si>
  <si>
    <t>DOBRADICA DE 1.3/4"X2",DE FERRO GALVANIZADO,COM PINO DE FERR</t>
  </si>
  <si>
    <t>O E BOLAS DE LATAO.FORNECIMENTO</t>
  </si>
  <si>
    <t>DOBRADICA PARA PORTA "VAI-E-VEM",DE 3",EM LATAO NIQUELADO E</t>
  </si>
  <si>
    <t>POLIDO.FORNECIMENTO</t>
  </si>
  <si>
    <t>FECHO DE SOBREPOR "LIVRE-OCUPADO",INCLUSIVE TARGETA COM TRAN</t>
  </si>
  <si>
    <t>CA FIXA.FORNECIMENTO</t>
  </si>
  <si>
    <t>FECHO DE EMBUTIR DE ALAVANCA,EM LATAO CROMADO,DE 40CM DE ALT</t>
  </si>
  <si>
    <t>URA.FORNECIMENTO</t>
  </si>
  <si>
    <t>FECHO DE EMBUTIR DE SEGURANCA,EM LATAO CROMADO,PISTAO CILIND</t>
  </si>
  <si>
    <t>RICO,BOTAO C/CREMALHEIRA,ESPELHO ELIPTICO CROMADO.FORNECIMEN</t>
  </si>
  <si>
    <t>FECHO DE HASTE REDONDA,EM FERRO,PARA PINTAR,COM 20CM.FORNECI</t>
  </si>
  <si>
    <t>FECHO DE HASTE REDONDA,EM FERRO,PARA PINTAR,COM 30CM.FORNECI</t>
  </si>
  <si>
    <t>FECHO DE 80MM EM FERRO NIQUELADO,LINGUETA CENTRAL MOVEL.FORN</t>
  </si>
  <si>
    <t>ECIMENTO</t>
  </si>
  <si>
    <t>VISOR OPTICO COM LENTES,TIPO LINGUETA,ACABAMENTO CROMADO.FOR</t>
  </si>
  <si>
    <t>CREMONA EM LATAO CROMADO,COM VARA DE FERRO DE 1,50M,ACABAMEN</t>
  </si>
  <si>
    <t>TO CROMADO,POLIDO OU PINTADO.FORNECIMENTO</t>
  </si>
  <si>
    <t>CARRANCA PARA FIXACAO EXTERNA DE JANELA DE ABRIR EM LATAO,CA</t>
  </si>
  <si>
    <t>BECOTE ARTICULADO.FORNECIMENTO</t>
  </si>
  <si>
    <t>MOLA FECHA-PORTA,AEREA,COM PINHAO E CREMALHEIRA,EM ALUMINIO,</t>
  </si>
  <si>
    <t xml:space="preserve"> COM PINTURA ELETROSTATICA, COM POTENCIA Nº3 PARA PORTAS DE</t>
  </si>
  <si>
    <t>FERRO DE 0,90 A 1,00M.FORNECIMENTO</t>
  </si>
  <si>
    <t xml:space="preserve"> COM PINTURA ELETROSTATICA, COM POTENCIA Nº2 PARA PORTAS DE</t>
  </si>
  <si>
    <t>MADEIRA OU ALUMINIO ATE 0,90M.FORNECIMENTO</t>
  </si>
  <si>
    <t>COM PINTURA ELETROSTATICA,COM POTENCIA Nº4 PARA PORTAS CORTA</t>
  </si>
  <si>
    <t>-FOGO ACIMA DE 1,00M.FORNECIMENTO</t>
  </si>
  <si>
    <t>CADEADO DE 30MM,C/DUPLA TRAVA,DISCO DE SEGURANCA ANTI-GAZUA,</t>
  </si>
  <si>
    <t>CORPO DE LATAO MACICO,CILINDRO DE LATAO TREFILADO.FORNECIMEN</t>
  </si>
  <si>
    <t>CADEADO DE 50MM,C/DUPLA TRAVA,DISCO DE SEGURANCA ANTI-GAZUA,</t>
  </si>
  <si>
    <t>CADEADO DE 30MM ADAPTADO PARA USO DE UMA SO CHAVE.FORNECIMEN</t>
  </si>
  <si>
    <t>TARGETAO DE FERRO GALVANIZADO,DE 36CM,COM ADAPTACAO DE HASTE</t>
  </si>
  <si>
    <t xml:space="preserve"> PARA DUPLO FUNCIONAMENTO,FECHAMENTO COM CADEADO, EXCLUSIVE</t>
  </si>
  <si>
    <t>ESTE,CONFORME PROJETO Nº6017/EMOP.FORNECIMENTO E COLOCACAO</t>
  </si>
  <si>
    <t>PRENDEDOR DE PORTA DE LATAO CROMADO,FIXADO NO PISO,HASTE ACI</t>
  </si>
  <si>
    <t>ONADA POR PRESSAO DA PORTA OU DO PE.FORNECIMENTO</t>
  </si>
  <si>
    <t>MANCAL SUPERIOR PARA PORTA DE VIDRO TEMPERADO DE 10MM.FORNEC</t>
  </si>
  <si>
    <t>SUPORTE SIMPLES DE CENTRO PARA VIDRO TEMPERADO DE 10MM.FORNE</t>
  </si>
  <si>
    <t>SUPORTE DUPLO HORIZONTAL PARA VIDROS TEMPERADOS DE 10MM.FORN</t>
  </si>
  <si>
    <t>FECHADURA DE CENTRO PARA PORTA DE VIDRO TEMPERADO DE 10MM.FO</t>
  </si>
  <si>
    <t>CONTRA FECHADURA DE CENTRO PARA PORTA DE VIDRO TEMPERADO DE</t>
  </si>
  <si>
    <t>10MM.FORNECIMENTO</t>
  </si>
  <si>
    <t>ESPELHO DE FECHADURA PARA PORTA DE VIDRO TEMPERADO DE 10MM.F</t>
  </si>
  <si>
    <t>SUPORTE TIPO "L" PARA PORTA DE VIDRO TEMPERADO DE 10MM.FORNE</t>
  </si>
  <si>
    <t>ESPELHO DO TRINCO DE PISO PARA PORTA DE VIDRO TEMPERADO.FORN</t>
  </si>
  <si>
    <t>SUPORTE SIMPLES DE CANTO PARA VIDRO TEMPERADO DE 10MM.FORNEC</t>
  </si>
  <si>
    <t>PUXADOR DE MADEIRA PARA PORTA DE VIDRO TEMPERADO.FORNECIMENT</t>
  </si>
  <si>
    <t>PUXADOR PLASTICO PARA PORTA DE ARMARIO DE MADEIRA,FORMA SEMI</t>
  </si>
  <si>
    <t>CIRCULAR,COM 96MM DE COMPRIMENTO,ACABAMENTO CROMADO.FORNECI</t>
  </si>
  <si>
    <t>-CIRCULAR,COM 64MM DE COMPRIMENTO,ACABAMENTO CROMADO.FORNECI</t>
  </si>
  <si>
    <t>TRILHO DE ALUMINIO PARA ROLDANAS,EM ESQUADRIAS DE CORRER,OCO</t>
  </si>
  <si>
    <t>,COM 3,00M POR APROXIMADAMENTE 30X29MM.FORNECIMENTO</t>
  </si>
  <si>
    <t>MOLA "VAI E VEM" COM ESFERA DE ACO E CORPO EM LATAO POLIDO.F</t>
  </si>
  <si>
    <t>14.007.0500-0</t>
  </si>
  <si>
    <t>BARRA ANTIPANICO,CEGA NO LADO OPOSTO E DE ACIONAMENTO RADIAL</t>
  </si>
  <si>
    <t xml:space="preserve"> TIPO PUSH PARA PORTAS EM MADEIRA OU METAL,SIMPLES (1 FOLHA)</t>
  </si>
  <si>
    <t>14.007.0500-A</t>
  </si>
  <si>
    <t>14.007.0505-0</t>
  </si>
  <si>
    <t xml:space="preserve"> TIPO PUSH P/PORTA MADEIRA OU METAL,DUPLA(2 FOLHAS),CONFECCI</t>
  </si>
  <si>
    <t>ONADA LIGA DE METAIS,CERTIFICADA NBR 11785,COMPOSTA 4 SUPORT</t>
  </si>
  <si>
    <t>ES TRAVAMENTO HORIZONTAL,2 BARRAS ACIONADORAS 1,00MM,1 HASTE</t>
  </si>
  <si>
    <t xml:space="preserve"> VERTICAL E 2 MECANISMOS TRAVAMENTO VERTICAL(CREMONA).INDICA</t>
  </si>
  <si>
    <t>DA P/PORTAS ATE 220X100CM(AXL),EXCL.FECHADURA EXT.FORN.INST.</t>
  </si>
  <si>
    <t>14.007.0505-A</t>
  </si>
  <si>
    <t>PORTA DE MADEIRA DE LEI EM COMPENSADO DE 60X210X3CM,MARCO DE</t>
  </si>
  <si>
    <t xml:space="preserve"> 7X3CM,DE SECAO RETANGULAR,A PORTA COMO O MARCO SERAO REVEST</t>
  </si>
  <si>
    <t>IDOS DE CHAPA LAMINADA (COMPOSTA DE CELULOSE PRENSADA EM AUT</t>
  </si>
  <si>
    <t>OCLAVE) DE 1MM DE ESPESSURA,EXCLUSIVE FERRAGENS.FORNECIMENTO</t>
  </si>
  <si>
    <t>PORTA DE MADEIRA DE LEI EM COMPENSADO DE 70X210X3CM,MARCO DE</t>
  </si>
  <si>
    <t>PORTA DE MADEIRA DE LEI EM COMPENSADO DE 80X210X3CM,MARCO DE</t>
  </si>
  <si>
    <t>PORTA DE MADEIRA DE LEI EM COMPENSADO DE 120X210X3CM,EM 2 FO</t>
  </si>
  <si>
    <t>LHAS,MARCO DE 7X3CM,DE SECAO RETANGULAR,A PORTA COMO O MARCO</t>
  </si>
  <si>
    <t xml:space="preserve"> SERAO REVESTIDOS DE CHAPA LAMINADA (COMPOSTA DE CELULOSE PR</t>
  </si>
  <si>
    <t>ENSADA EM AUTOCLAVE) DE 1MM DE ESPESSURA,EXCLUSIVE FERRAGENS</t>
  </si>
  <si>
    <t>PORTA DE MADEIRA DE LEI EM COMPENSADO DE 140X210X3CM,EM 2 FO</t>
  </si>
  <si>
    <t>PORTA DE MADEIRA DE LEI EM COMPENSADO DE 160X210X3CM,EM 2 FO</t>
  </si>
  <si>
    <t>PORTA DE MADEIRA DE LEI EM COMPENSADO DE 60X180X3CM,GUARNICA</t>
  </si>
  <si>
    <t>O LATERAL DE MARCO 7X3CM,SENDO A FOLHA REVESTIDA DE CHAPA LA</t>
  </si>
  <si>
    <t>MINADA (COMPOSTA DE CELULOSE COM RESINA PRENSADA EM AUTOCLAV</t>
  </si>
  <si>
    <t>E) DE 1MM DE ESPESSURA,EXCLUSIVE FERRAGENS.FORNECIMENTO E CO</t>
  </si>
  <si>
    <t>PORTA PARA CENTRO RADIOLOGICO,REVESTIDA DE LENCOL DE CHUMBO</t>
  </si>
  <si>
    <t>DE 2MM,COM ACABAMENTO EM PLACA DE FIBRA DE MADEIRA PRENSADA,</t>
  </si>
  <si>
    <t>REVESTIDA DE CHAPA DE LAMINADO MELAMINICO,INCLUSIVE FERRAGEN</t>
  </si>
  <si>
    <t>S.FORNECIMENTO E COLOCACAO</t>
  </si>
  <si>
    <t>DE 1MM,COM ACABAMENTO EM PLACA DE FIBRA DE MADEIRA PRENSADA,</t>
  </si>
  <si>
    <t>DE 0,50MM,COM ACABAMENTO EM PLACA DE FIBRA DE MADEIRA PRENSA</t>
  </si>
  <si>
    <t>DA,REVESTIDA DE CHAPA DE LAMINADO MELAMINICO,INCLUSIVE FERRA</t>
  </si>
  <si>
    <t>PORTA CORRER(2 FOLHAS)P/ARMARIO EM BANCAS,MEDINDO 50X70CM CA</t>
  </si>
  <si>
    <t>DA FOLHA,COMPENSAD.20MM,REVEST.C/CHAPA LAMINADA(COMPOSTA CEL</t>
  </si>
  <si>
    <t>ULOSE C/RESINA PRENSADA AUTO CLAVE),3 FACES,ENQUADRADA EM MA</t>
  </si>
  <si>
    <t>RCOS RETANGULARES,2X6CM, REVESTIDOS 2 FACES.PRATELEIRA DO ME</t>
  </si>
  <si>
    <t>SMO MATERIAL,C/20MM,C/REVESTIMENTO 2 FACES,MEDINDO 1,20X0,35</t>
  </si>
  <si>
    <t>M,APOIADA CANTONEIRAS FERRO,EXCL.FERRAGENS.FORN. E COLOC.</t>
  </si>
  <si>
    <t>PRATELEIRA DE MADEIRA DE LEI EM COMPENSADO COM ESPESSURA DE</t>
  </si>
  <si>
    <t>2CM E LARGURA DE 40CM,REVESTIMENTO COM CHAPA LAMINADA (COMPO</t>
  </si>
  <si>
    <t>STA DE CELULOSE COM RESINA PRENSADA EM AUTO CLAVE) NAS FACES</t>
  </si>
  <si>
    <t xml:space="preserve"> E ESPESSURA,SOBRE CANTONEIRAS DE CHAPA DE FERRO.FORNECIMENT</t>
  </si>
  <si>
    <t>2CM E LARGURA DE 50CM,REVESTIMENTO COM CHAPA LAMINADA (COMPO</t>
  </si>
  <si>
    <t>2CM E LARGURA DE 60CM,REVESTIMENTO COM CHAPA LAMINADA (COMPO</t>
  </si>
  <si>
    <t>QUADRO DE AULA,MEDINDO 5,00X1,20M, EM COMPENSADO DE 10MM DE</t>
  </si>
  <si>
    <t>ESPESSURA,REVESTIMENTO COM CHAPA LAMINADA (COMPOSTA DE CELUL</t>
  </si>
  <si>
    <t>OSE COM RESINA PRENSADA EM AUTOCLAVE),"VERDE SUPER QUADRO ES</t>
  </si>
  <si>
    <t>COLAR",COM MOLDURA DE MADEIRA ENVERNIZADA DE 10X2,5CM. FORNE</t>
  </si>
  <si>
    <t>QUADRO DE AULA,MEDINDO 5,85X1,20M, EM COMPENSADO DE 10MM DE</t>
  </si>
  <si>
    <t>ESPESSURA, REVESTIMENTO COM CHAPA LAMINADA (COMPOSTA DE CELU</t>
  </si>
  <si>
    <t>LOSE COM RESINA PRENSADA EM AUTOCLAVE), "VERDE SUPER QUADRO</t>
  </si>
  <si>
    <t>ESCOLAR",COM MOLDURA DE MADEIRA ENVERNIZADA DE 10X2,5CM. FOR</t>
  </si>
  <si>
    <t>QUADRO DE AULA,MEDINDO 2,00X1,20M, EM COMPENSADO DE 10MM DE</t>
  </si>
  <si>
    <t>ESPESSURA, REVESTIMENTO COM CHAPA DE LAMINADO MELAMINICO NA</t>
  </si>
  <si>
    <t>COR BRANCA BRILHANTE, COM MOLDURA DE MADEIRA ENVERNIZADA DE</t>
  </si>
  <si>
    <t>10X2,5CM.FORNECIMENTO E COLOCACAO</t>
  </si>
  <si>
    <t>PORTA DE MADEIRA, LISA, COMPENSADO,DE 60X210X3CM, REVESTIDA</t>
  </si>
  <si>
    <t>DE CHAPA DE LAMINADO MELAMINICO, 1MM DE ESPESSURA, EXCLUSIVE</t>
  </si>
  <si>
    <t xml:space="preserve"> ADUELA,ALIZAR E FERRAGENS.FORNECIMENTO E COLOCACAO</t>
  </si>
  <si>
    <t>PORTA DE MADEIRA, LISA, COMPENSADO,DE 70X210X3CM, REVESTIDA</t>
  </si>
  <si>
    <t>DE CHAPA DE LAMINADO MELAMINICO, 1MM DE ESPESSURA,EXCLUSIVE</t>
  </si>
  <si>
    <t>ADUELA,ALIZAR E FERRAGENS.FORNECIMENTO E COLOCACAO</t>
  </si>
  <si>
    <t>PORTA DE MADEIRA, LISA, COMPENSADO,DE 80X210X3CM, REVESTIDA</t>
  </si>
  <si>
    <t>COLOCACAO DE FECHADURA DE EMBUTIR,COM ALTURA APROXIMADA DE 2</t>
  </si>
  <si>
    <t>0CM,EM MADEIRA,EXCLUSIVE O FORNECIMENTO</t>
  </si>
  <si>
    <t>COLOCACAO DE FECHADURA DE EMBUTIR,COM ALTURA APROXIMADA DE 1</t>
  </si>
  <si>
    <t>5CM,EM MADEIRA,EXCLUSIVE O FORNECIMENTO</t>
  </si>
  <si>
    <t>SUBSTITUICAO DE FECHADURA DE EMBUTIR,COM ALTURA APROXIMADA D</t>
  </si>
  <si>
    <t>E 20CM,EM MADEIRA,EXCLUSIVE O FORNECIMENTO</t>
  </si>
  <si>
    <t>E 15CM,EM MADEIRA,EXCLUSIVE O FORNECIMENTO</t>
  </si>
  <si>
    <t>E 10CM,EM MADEIRA,EXCLUSIVE O FORNECIMENTO</t>
  </si>
  <si>
    <t>COLOCACAO DE UMA DOBRADICA COM AS DIMENSOES DE 3"X4" OU 3"X3</t>
  </si>
  <si>
    <t>.1/2",EM MADEIRA,EXCLUSIVE O FORNECIMENTO</t>
  </si>
  <si>
    <t>COLOCACAO DE UMA DOBRADICA COM AS DIMENSOES DE 3"X3" OU 3"X2</t>
  </si>
  <si>
    <t>COLOCACAO DE UMA DOBRADICA COM AS DIMENSOES DE 2"X2.1/2" A 1</t>
  </si>
  <si>
    <t>.1/2"X2",EM MADEIRA,EXCLUSIVE O FORNECIMENTO</t>
  </si>
  <si>
    <t>SUBSTITUICAO DE UMA DOBRADICA COM AS DIMENSOES DE 3"X4" OU 3</t>
  </si>
  <si>
    <t>"X3.1/2",EM MADEIRA,EXCLUSIVE O FORNECIMENTO</t>
  </si>
  <si>
    <t>SUBSTITUICAO DE UMA DOBRADICA COM AS DIMENSOES DE 3"X3" OU 3</t>
  </si>
  <si>
    <t>"X2.1/2",EM MADEIRA,EXCLUSIVE O FORNECIMENTO</t>
  </si>
  <si>
    <t>SUBSTITUICAO DE UMA DOBRADICA COM AS DIMENSOES DE 2"X2.1/2"</t>
  </si>
  <si>
    <t>A 1.1/2"X2",EM MADEIRA,EXCLUSIVE O FORNECIMENTO</t>
  </si>
  <si>
    <t>COLOCACAO DE VISOR OPTICO,EM MADEIRA,EXCLUSIVE O FORNECIMENT</t>
  </si>
  <si>
    <t>COLOCACAO DE FECHO DE EMBUTIR,DE 40CM,EM MADEIRA,EXCLUSIVE O</t>
  </si>
  <si>
    <t>COLOCACAO DE FECHO DE EMBUTIR,DE 20CM,EM MADEIRA,EXCLUSIVE O</t>
  </si>
  <si>
    <t>COLOCACAO DE SISTEMA DE ROLDANAS,CABOS E CONTRAPESOS,EM JANE</t>
  </si>
  <si>
    <t>LA GUILHOTINA,EXCLUSIVE O FORNECIMENTO</t>
  </si>
  <si>
    <t>COLOCACAO DE PRENDEDOR DE PORTA,EM PISOS DE MADEIRA,EXCLUSIV</t>
  </si>
  <si>
    <t>E O FORNECIMENTO</t>
  </si>
  <si>
    <t>COLOCACAO DE FECHO DE SOBREPOR,DE FIO REDONDO,DE 20 OU 30CM,</t>
  </si>
  <si>
    <t>EM MADEIRA,EXCLUSIVE O FORNECIMENTO</t>
  </si>
  <si>
    <t>COLOCACAO DE FECHO DE SOBREPOR,DE FIO REDONDO,DE 5 OU 10CM,E</t>
  </si>
  <si>
    <t>M MADEIRA,EXCLUSIVE O FORNECIMENTO</t>
  </si>
  <si>
    <t>COLOCACAO DE MOLA "FECHA PORTA",EM MADEIRA,EXCLUSIVE O FORNE</t>
  </si>
  <si>
    <t>COLOCACAO DE CREMONA,EM MADEIRA,COM VARA DE FERRO DE 1,50M,E</t>
  </si>
  <si>
    <t>XCLUSIVE O FORNECIMENTO</t>
  </si>
  <si>
    <t>COLOCACAO DE CARRANCA,FIXADA NA PARTE EXTERNA DE JANELAS DE</t>
  </si>
  <si>
    <t>ABRIR,EXCLUSIVE O FORNECIMENTO</t>
  </si>
  <si>
    <t>COLOCACAO DE DOBRADICAS,TIPO "VAI E VEM",EM MADEIRA,EXCLUSIV</t>
  </si>
  <si>
    <t>MASTRO METALICO EM TUBO DE FERRO GALVANIZADO DE 3" COM ALTUR</t>
  </si>
  <si>
    <t>A DE 6,00M,EQUIPADO COM ROLDANA COM FIXACAO EM PRISMA DE CON</t>
  </si>
  <si>
    <t>CRETO DE 30X30X50CM.FORNECIMENTO E COLOCACAO</t>
  </si>
  <si>
    <t>A DE 5,50M,EQUIPADO COM ROLDANA COM FIXACAO EM PRISMA DE CON</t>
  </si>
  <si>
    <t>CAIXA DE ALVENARIA EM TIJOLOS MACICOS(7X10X20CM),EM PAREDES</t>
  </si>
  <si>
    <t>DE MEIA VEZ,COM DIMENSOES DE 0,20X0,20X0,30M,ASSENTADA COM A</t>
  </si>
  <si>
    <t>RGAMASSA DE CIMENTO E AREIA,NO TRACO 1:4,REVESTIDA INTERNAME</t>
  </si>
  <si>
    <t>NTE COM A MESMA ARGAMASSA,COM FUNDO DE CONCRETO E TAMPA DE C</t>
  </si>
  <si>
    <t>ONCRETO ARMADO</t>
  </si>
  <si>
    <t>DE MEIA VEZ,COM DIMENSOES DE 0,30X0,30X0,30M,ASSENTADA COM A</t>
  </si>
  <si>
    <t>DE MEIA VEZ,COM DIMENSOES DE 0,40X0,40X0,40M,ASSENTADA COM A</t>
  </si>
  <si>
    <t>DE MEIA VEZ,COM DIMENSOES DE 0,60X0,60X0,60M,ASSENTADA COM A</t>
  </si>
  <si>
    <t>DE MEIA VEZ,COM DIMENSOES DE 0,60X0,60X0,40M,ASSENTADA COM A</t>
  </si>
  <si>
    <t>DE MEIA VEZ,COM DIMENSOES DE 0,60X0,60X1,20M,ASSENTADA COM A</t>
  </si>
  <si>
    <t>DE MEIA VEZ,COM DIMENSOES DE 0,80X0,80X1,00M,ASSENTADA COM A</t>
  </si>
  <si>
    <t>DE MEIA VEZ,COM DIMENSOES DE 0,30X0,90X1,00M,ASSENTADA COM A</t>
  </si>
  <si>
    <t>NTE COM A MESMA ARGAMASSA,COM FUNDO DE CONCRETO,SEM TAMPA</t>
  </si>
  <si>
    <t>NO TRACO 1:6,PISO COM ESPESSURA DE 10CM E COBERTURA COM ESPE</t>
  </si>
  <si>
    <t>SSURA DE 6CM,AMBAS EM CONCRETO ARMADO,FCK=15MPA,COM ACABAMEN</t>
  </si>
  <si>
    <t>CAIXA DE PROTECAO PARA MEDIDOR INDIVIDUAL,PARA GAS MANUFATUR</t>
  </si>
  <si>
    <t>ADO ATE 800KCAL/MIN.E GAS NATURAL ATE 1680KCAL/MIN.,NAS DIME</t>
  </si>
  <si>
    <t>NSOES INTERNAS DE 70X60X40CM,EM ALVENARIA DE TIJOLOS MACICOS</t>
  </si>
  <si>
    <t xml:space="preserve"> (7X10X20CM),EM PAREDES DE MEIA VEZ,REVESTIDAS COM ARGAMASSA</t>
  </si>
  <si>
    <t xml:space="preserve"> DE CIMENTO E AREIA,NO TRACO 1:4,COM PORTA EM VENEZIANA DE</t>
  </si>
  <si>
    <t>ALUMINIO (CEG)</t>
  </si>
  <si>
    <t>CAIXA DE PROTECAO PARA MEDIDOR INDIVIDUAL G16,PARA GAS NATUR</t>
  </si>
  <si>
    <t>AL,ATE 16M3/H,NAS DIMENSOES INTERNAS DE 90X80X60CM,EM ALVENA</t>
  </si>
  <si>
    <t>RIA DE TIJOLOS MACICOS (7X10X20CM),EM PAREDES DE MEIA VEZ,RE</t>
  </si>
  <si>
    <t>VESTIDAS COM ARGAMASSA DE CIMENTO E AREIA,NO TRACO 1:4,COM</t>
  </si>
  <si>
    <t>PORTA EM VENEZIANA DE ALUMINIO (CEG)</t>
  </si>
  <si>
    <t>TAMPA DE CONCRETO ARMADO 10MPA,ESPESSURA DE 6CM,PARA CAIXA D</t>
  </si>
  <si>
    <t>E INSPECAO COM 60CM DE DIAMETRO.FORNECIMENTO E COLOCACAO</t>
  </si>
  <si>
    <t>REPARO EM CAIXA DE PASSAGEM DE ENERGIA ELETRICA,DE ALVENARIA</t>
  </si>
  <si>
    <t xml:space="preserve"> DE 30X30CM,COM TROCA DE TAMPA DE CONCRETO COM ESPESSURA DE</t>
  </si>
  <si>
    <t>6CM</t>
  </si>
  <si>
    <t xml:space="preserve"> DE 40X40CM,COM TROCA DE TAMPA DE CONCRETO COM ESPESSURA DE</t>
  </si>
  <si>
    <t xml:space="preserve"> DE 60X60CM,COM TROCA DE TAMPA DE CONCRETO COM ESPESSURA DE</t>
  </si>
  <si>
    <t>CAIXA DE GORDURA SIMPLES CILINDRICA,PRE-FABRICADA EM ANEIS D</t>
  </si>
  <si>
    <t>E CONCRETO,COM DIAMETRO DE 40CM E PROFUNDIDADE TOTAL DE 60CM</t>
  </si>
  <si>
    <t>,INCLUSIVE TAMPA DE CONCRETO.FORNECIMENTO E COLOCACAO</t>
  </si>
  <si>
    <t>CAIXA DE GORDURA DUPLA,CILINDRICA,PRE-FABRICADA EM ANEIS DE</t>
  </si>
  <si>
    <t>CONCRETO,COM DIAMETRO DE 60CM E PROFUNDIDADE TOTAL DE 90CM,I</t>
  </si>
  <si>
    <t>NCLUSIVE TAMPA EM CONCRETO.FORNECIMENTO E COLOCACAO</t>
  </si>
  <si>
    <t>CAIXA DE GORDURA ESPECIAL EM ALVENARIA DE TIJOLOS MACICOS(7X</t>
  </si>
  <si>
    <t>10X20CM),EM PAREDES DE UMA VEZ(0,20M),MEDINDO 0,80X0,80X0,90</t>
  </si>
  <si>
    <t>M,INCLUSIVE REVESTIMENTO INTERNO EM ARGAMASSA DE CIMENTO E A</t>
  </si>
  <si>
    <t>REIA NO TRACO 1:3,COM ESPESSURA DE 1,5CM,EXCLUSIVE TAMPAO DE</t>
  </si>
  <si>
    <t xml:space="preserve"> FERRO FUNDIDO</t>
  </si>
  <si>
    <t>CAIXA DE GORDURA ESPECIAL DE ALVENARIA DE TIJOLOS MACICOS(7X</t>
  </si>
  <si>
    <t>10X20CM),EM PAREDES DE UMA VEZ(0,20M),MEDINDO 1,00X1,00X0,90</t>
  </si>
  <si>
    <t>REIA,NO TRACO 1:3,COM ESPESSURA DE 1,5CM,EXCLUSIVE TAMPAO DE</t>
  </si>
  <si>
    <t>10X20CM),EM PAREDES DE UMA VEZ(0,20M),MEDINDO 1,20X1,00X0,90</t>
  </si>
  <si>
    <t>10X20CM),EM PAREDES DE UMA VEZ(0,20M),MEDINDO 1,20X1,20X0,90</t>
  </si>
  <si>
    <t>10X20CM),EM PAREDES DE UMA VEZ(0,20M),MEDINDO 1,00X1,50X0,90</t>
  </si>
  <si>
    <t>10X20CM),EM PAREDES DE UMA VEZ(0,20M),MEDINDO 1,20X1,50X0,90</t>
  </si>
  <si>
    <t>10X20CM),EM PAREDES DE UMA VEZ(0,20M),MEDINDO 1,50X1,50X0,90</t>
  </si>
  <si>
    <t>10X20CM),EM PAREDES DE UMA VEZ(0,20CM),MEDINDO 1,50X2,00X0,9</t>
  </si>
  <si>
    <t>0M,INCLUSIVE REVESTIMENTO INTERNO EM ARGAMASSA DE CIMENTO E</t>
  </si>
  <si>
    <t>AREIA,NO TRACO 1:3,COM ESPESSURA DE 1,5CM,EXCLUSIVE TAMPAO</t>
  </si>
  <si>
    <t>DE FERRO FUNDIDO</t>
  </si>
  <si>
    <t>10X20CM),EM PAREDES DE UMA VEZ(0,20M),MEDINDO 1,50X2,20X0,90</t>
  </si>
  <si>
    <t>CAIXA ENTERRADA PARA INSTALACOES TELEFONICAS,TIPO R1,MEDINDO</t>
  </si>
  <si>
    <t xml:space="preserve"> 0,60X0,35X0,50M,EM BLOCOS DE CONCRETO ESTRUTURAL DE 0,10X0,</t>
  </si>
  <si>
    <t>20X0,40M,ASSENTADOS COM ARGAMASSA DE CIMENTO E AREIA,NO TRAC</t>
  </si>
  <si>
    <t>O 1:4 E REVESTIDA INTERNAMENTE COM A MESMA ARGAMASSA,COM TAM</t>
  </si>
  <si>
    <t>PA DE CONCRETO ARMADO COM 5CM DE ESPESSURA E FUNDO DE CONCRE</t>
  </si>
  <si>
    <t>TO SIMPLES COM 5CM</t>
  </si>
  <si>
    <t>CAIXA ENTERRADA PARA INSTALACOES TELEFONICAS,TIPO R2,MEDINDO</t>
  </si>
  <si>
    <t xml:space="preserve"> 1,07X0,52X0,50M,EM BLOCOS DE CONCRETO ESTRUTURAL DE 0,10X0,</t>
  </si>
  <si>
    <t>CAIXA ENTERRADA PARA INSTALACOES TELEFONICAS,TIPO R3,MEDINDO</t>
  </si>
  <si>
    <t xml:space="preserve"> 1,30X1,20X1,30M,EM BLOCOS DE CONCRETO ESTRUTURAL DE 0,10X0,</t>
  </si>
  <si>
    <t>CAIXA ENTERRADA PARA INSTALACOES TELEFONICAS,TIPO I,MEDINDO</t>
  </si>
  <si>
    <t>2,15X1,30X1,80M,EM BLOCOS DE CONCRETO ESTRUTURAL DE 0,10X0,2</t>
  </si>
  <si>
    <t>0X0,40M,ASSENTADOS COM ARGAMASSA DE CIMENTO E AREIA,NO TRACO</t>
  </si>
  <si>
    <t xml:space="preserve"> 1:4 E REVESTIDA INTERNAMENTE COM A MESMA ARGAMASSA,COM TAMP</t>
  </si>
  <si>
    <t>A DE CONCRETO ARMADO COM 5CM DE ESPESSURA E FUNDO DE CONCRET</t>
  </si>
  <si>
    <t>O SIMPLES COM 5CM</t>
  </si>
  <si>
    <t>CAIXA DE INSPECAO/CAIXA PARA AGUAS PLUVIAIS,DE CONCRETO PRE-</t>
  </si>
  <si>
    <t>MOLDADO,CONSTANDO DE CIRCULO DE FUNDO,4 ANEIS SUPERPOSTOS DE</t>
  </si>
  <si>
    <t>40MM DE ESPESSURA,600MM DE DIAMETRO INTERNO,SENDO 1 ANEL INF</t>
  </si>
  <si>
    <t>ERIOR(ENTRADA E SAIDA),DE 300MM+1 DE 300MM,1 DE 150MM E 1 DE</t>
  </si>
  <si>
    <t>75MM DE ALTURA,PERFAZENDO 925MM DE ALTURA TOTAL,EXCLUSIVE TA</t>
  </si>
  <si>
    <t>MPAO DE FERRO FUNDIDO E ESCAVACAO.FORNECIMENTO E COLOCACAO</t>
  </si>
  <si>
    <t>MOLDADO,CONSTANDO DE CIRCULO DE FUNDO,3 ANEIS SUPERPOSTOS,DE</t>
  </si>
  <si>
    <t xml:space="preserve"> 40MM DE ESPESSURA E 600MM DE DIAMETRO INTERNO,SENDO 1 ANEL</t>
  </si>
  <si>
    <t>INFERIOR(ENTRADA E SAIDA)DE 300MM,1 DE 150MM E 1 DE 75MM DE</t>
  </si>
  <si>
    <t>ALTURA,PERFAZENDO 625MM DE ALTURA TOTAL,EXCLUSIVE TAMPAO DE</t>
  </si>
  <si>
    <t>FERRO FUNDIDO E ESCAVACAO.FORNECIMENTO E COLOCACAO</t>
  </si>
  <si>
    <t>MOLDADO,CONSTANDO DE CIRCULO DE FUNDO,2 ANEIS SUPERPOSTOS,DE</t>
  </si>
  <si>
    <t>INFERIOR(ENTRADA E SAIDA)DE 300MM,1 DE 75MM DE ALTURA,PERFAZ</t>
  </si>
  <si>
    <t>ENDO 475MM DE ALTURA TOTAL,EXCLUSIVE TAMPAO DE FERRO FUNDIDO</t>
  </si>
  <si>
    <t xml:space="preserve"> E ESCAVACAO.FORNECIMENTO E COLOCACAO</t>
  </si>
  <si>
    <t>CAIXA SIFONADA DE ANEL DE CONCRETO DE 42CM DE DIAMETRO E 60C</t>
  </si>
  <si>
    <t>M DE PROFUNDIDADE,EXCLUSIVE ESCAVACAO E REATERRO.FORNECIMENT</t>
  </si>
  <si>
    <t>CAIXA SIFONADA DE ANEL DE CONCRETO DE 60CM DE DIAMETRO E 60C</t>
  </si>
  <si>
    <t>FOSSA SEPTICA CILINDRICA,TIPO CAMARA IMHOFF,DE CONCRETO PRE-</t>
  </si>
  <si>
    <t>MOLDADO,MEDINDO 2000X2000MM.FORNECIMENTO E COLOCACAO</t>
  </si>
  <si>
    <t>MOLDADO,MEDINDO 2000X3200MM.FORNECIMENTO E COLOCACAO</t>
  </si>
  <si>
    <t>MOLDADO,MEDINDO 2500X2400MM.FORNECIMENTO E COLOCACAO.</t>
  </si>
  <si>
    <t>FOSSA SEPTICA CILINDRICA,TIPO CAMARA IMHOFF DE CONCRETO PRE-</t>
  </si>
  <si>
    <t>MOLDADO,MEDINDO 2000X4000MM.FORNECIMENTO E COLOCACAO</t>
  </si>
  <si>
    <t>MOLDADO,MEDINDO 2500X2800MM.FORNECIMENTO E COLOCACAO</t>
  </si>
  <si>
    <t>MOLDADO,MEDINDO 3000X2000MM.FORNECIMENTO E COLOCACAO</t>
  </si>
  <si>
    <t>MOLDADO,MEDINDO 2500X3600MM.FORNECIMENTO E COLOCACAO</t>
  </si>
  <si>
    <t>MOLDADO,MEDINDO 3000X2800MM.FORNECIMENTO E COLOCACAO</t>
  </si>
  <si>
    <t>MOLDADO,MEDINDO 3000X3200MM.FORNECIMENTO E COLOCACAO</t>
  </si>
  <si>
    <t>MOLDADO,MEDINDO 3000X4000MM.FORNECIMENTO E COLOCACAO</t>
  </si>
  <si>
    <t>FOSSA SEPTICA CILINDRICA,TIPO CAMARA UNICA,DE CONCRETO PRE-M</t>
  </si>
  <si>
    <t>OLDADO,MEDINDO 1200X1500MM.FORNECIMENTO E COLOCACAO</t>
  </si>
  <si>
    <t>FOSSA SEPTICA,DE CAMARA UNICA,TIPO CILINDRICA,DE CONCRETO PR</t>
  </si>
  <si>
    <t>E-MOLDADO,MEDINDO 1200X2000MM.FORNECIMENTO E COLOCACAO</t>
  </si>
  <si>
    <t>E-MOLDADO,MEDINDO 1200X2500MM.FORNECIMENTO E COLOCACAO</t>
  </si>
  <si>
    <t>E-MOLDADO,MEDINDO 1500X2000MM.FORNECIMENTO E COLOCACAO</t>
  </si>
  <si>
    <t>E-MOLDADO,MEDINDO 1200X3500MM.FORNECIMENTO E COLOCACAO</t>
  </si>
  <si>
    <t>E-MOLDADO,MEDINDO 1500X2400MM.FORNECIMENTO E COLOCACAO</t>
  </si>
  <si>
    <t>E-MOLDADO,MEDINDO 1200X5000MM.FORNECIMENTO E COLOCACAO</t>
  </si>
  <si>
    <t>E-MOLDADO,MEDINDO 1500X3200MM.FORNECIMENTO E COLOCACAO</t>
  </si>
  <si>
    <t>E-MOLDADO,MEDINDO 2000X2000MM.FORNECIMENTO E COLOCACAO</t>
  </si>
  <si>
    <t>E-MOLDADO,MEDINDO 1200X6000MM.FORNECIMENTO E COLOCACAO</t>
  </si>
  <si>
    <t>E-MOLDADO,MEDINDO 1500X4000MM.FORNECIMENTO E COLOCACAO</t>
  </si>
  <si>
    <t>E-MOLDADO,MEDINDO 2000X2400MM.FORNECIMENTO E COLOCACAO</t>
  </si>
  <si>
    <t>E-MOLDADO,MEDINDO 1200X7000MM.FORNECIMENTO E COLOCACAO</t>
  </si>
  <si>
    <t>E-MOLDADO,MEDINDO 1500X4400MM.FORNECIMENTO E COLOCACAO</t>
  </si>
  <si>
    <t>E-MOLDADO,MEDINDO 2000X3200MM.FORNECIMENTO E COLOCACAO</t>
  </si>
  <si>
    <t>E-MOLDADO,MEDINDO 2500X2000MM.FORNECIMENTO E COLOCACAO</t>
  </si>
  <si>
    <t>E-MOLDADO,MEDINDO 1200X9500MM.FORNECIMENTO E COLOCACAO</t>
  </si>
  <si>
    <t>E-MOLDADO,MEDINDO 1500X6000MM.FORNECIMENTO E COLOCACAO</t>
  </si>
  <si>
    <t>E-MOLDADO,MEDINDO 2000X3600MM.FORNECIMENTO E COLOCACAO</t>
  </si>
  <si>
    <t>E-MOLDADO,MEDINDO 2500X2400MM.FORNECIMENTO E COLOCACAO</t>
  </si>
  <si>
    <t>E-MOLDADO,MEDINDO 2000X4000MM.FORNECIMENTO E COLOCACAO</t>
  </si>
  <si>
    <t>E-MOLDADO,MEDINDO 2500X2800MM.FORNECIMENTO E COLOCACAO</t>
  </si>
  <si>
    <t>E-MOLDADO,MEDINDO 1500X8400MM.FORNECIMENTO E COLOCACAO</t>
  </si>
  <si>
    <t>E-MOLDADO,MEDINDO 2000X5200MM.FORNECIMENTO E COLOCACAO</t>
  </si>
  <si>
    <t>E-MOLDADO,MEDINDO 2500X3200MM.FORNECIMENTO E COLOCACAO</t>
  </si>
  <si>
    <t>E-MOLDADO,MEDINDO 2000X6000MM.FORNECIMENTO E COLOCACAO</t>
  </si>
  <si>
    <t>E-MOLDADO,MEDINDO 2500X4000MM.FORNECIMENTO E COLOCACAO</t>
  </si>
  <si>
    <t>E-MOLDADO,MEDINDO 3000X2800MM.FORNECIMENTO E COLOCACAO</t>
  </si>
  <si>
    <t>E-MOLDADO,MEDINDO 2000X8400MM.FORNECIMENTO E COLOCACAO</t>
  </si>
  <si>
    <t>E-MOLDADO,MEDINDO 2500X5600MM.FORNECIMENTO E COLOCACAO</t>
  </si>
  <si>
    <t>E-MOLDADO,MEDINDO 3000X4000MM.FORNECIMENTO E COLOCACAO</t>
  </si>
  <si>
    <t>E-MOLDADO,MEDINDO 2500X7600MM.FORNECIMENTO E COLOCACAO</t>
  </si>
  <si>
    <t>E-MOLDADO,MEDINDO 3000X5200MM.FORNECIMENTO E COLOCACAO</t>
  </si>
  <si>
    <t>E-MOLDADO,MEDINDO 2500X9200MM.FORNECIMENTO E COLOCACAO</t>
  </si>
  <si>
    <t>E-MOLDADO,MEDINDO 3000X6400MM.FORNECIMENTO E COLOCACAO</t>
  </si>
  <si>
    <t>E-MOLDADO,MEDINDO 3000X7600MM.FORNECIMENTO E COLOCACAO</t>
  </si>
  <si>
    <t>E-MOLDADO,MEDINDO 3000X8800MM.FORNECIMENTO E COLOCACAO</t>
  </si>
  <si>
    <t>E-MOLDADO,MEDINDO 3000X10000MM.FORNECIMENTO E COLOCACAO</t>
  </si>
  <si>
    <t>E-MOLDADO,MEDINDO 3000X11200MM.FORNECIMENTO E COLOCACAO</t>
  </si>
  <si>
    <t>E-MOLDADO,MEDINDO 3000X12400MM.FORNECIMENTO E COLOCACAO</t>
  </si>
  <si>
    <t>FILTRO ANAEROBIO,DE ANEIS DE CONCRETO PRE-MOLDADO,MEDINDO 12</t>
  </si>
  <si>
    <t>00X2000MM.FORNECIMENTO E COLOCACAO</t>
  </si>
  <si>
    <t>FILTRO ANAEROBIO,DE ANEIS DE CONCRETO PRE-MOLDADO,MEDINDO 15</t>
  </si>
  <si>
    <t>FILTRO ANAEROBIO,DE ANEIS DE CONCRETO PRE-MOLDADO,MEDINDO 20</t>
  </si>
  <si>
    <t>FILTRO ANAEROBIO,DE ANEIS DE CONCRETO PRE-MOLDADO,MEDINDO 25</t>
  </si>
  <si>
    <t>FILTRO ANAEROBIO,DE ANEIS DE CONCRETO PRE-MOLDADO,MEDINDO 30</t>
  </si>
  <si>
    <t>SUMIDOURO CILINDRICO,LIGADO A FOSSA,MEDINDO 1200X1500MM,EM A</t>
  </si>
  <si>
    <t>NEIS DE CONCRETO PRE-MOLDADO,EXCLUSIVE FOSSA E MANILHAS.FORN</t>
  </si>
  <si>
    <t>SUMIDOURO CILINDRICO,LIGADO A FOSSA,MEDINDO 1200X2000MM,EM A</t>
  </si>
  <si>
    <t>SUMIDOURO CILINDRICO,LIGADO A FOSSA,MEDINDO 1200X2500MM,EM A</t>
  </si>
  <si>
    <t>SUMIDOURO CILINDRICO,LIGADO A FOSSA,MEDINDO 1500X2000MM,EM A</t>
  </si>
  <si>
    <t>SUMIDOURO CILINDRICO,LIGADO A FOSSA,MEDINDO 1200X3500MM,EM A</t>
  </si>
  <si>
    <t>SUMIDOURO CILINDRICO,LIGADO A FOSSA,MEDINDO 1500X2400MM,EM A</t>
  </si>
  <si>
    <t>SUMIDOURO CILINDRICO,LIGADO A FOSSA,MEDINDO 1200X5000MM,EM A</t>
  </si>
  <si>
    <t>SUMIDOURO CILINDRICO,LIGADO A FOSSA,MEDINDO 1500X3200MM,EM A</t>
  </si>
  <si>
    <t>SUMIDOURO CILINDRICO,LIGADO A FOSSA,MEDINDO 2000X2000MM,EM A</t>
  </si>
  <si>
    <t>SUMIDOURO CILINDRICO,LIGADO A FOSSA,MEDINDO 1200X6000MM,EM A</t>
  </si>
  <si>
    <t>SUMIDOURO CILINDRICO,LIGADO A FOSSA,MEDINDO 1500X4000MM,EM A</t>
  </si>
  <si>
    <t>SUMIDOURO CILINDRICO,LIGADO A FOSSA,MEDINDO 2000X2400MM,EM A</t>
  </si>
  <si>
    <t>SUMIDOURO CILINDRICO,LIGADO A FOSSA,MEDINDO 1200X7000MM,EM A</t>
  </si>
  <si>
    <t>SUMIDOURO CILINDRICO,LIGADO A FOSSA,MEDINDO 1500X4400MM,EM A</t>
  </si>
  <si>
    <t>SUMIDOURO CILINDRICO,LIGADO A FOSSA,MEDINDO 2000X3200MM,EM A</t>
  </si>
  <si>
    <t>SUMIDOURO CILINDRICO,LIGADO A FOSSA,MEDINDO 2500X2000MM,EM A</t>
  </si>
  <si>
    <t>SUMIDOURO CILINDRICO,LIGADO A FOSSA,MEDINDO 1200X9500MM,EM A</t>
  </si>
  <si>
    <t>SUMIDOURO CILINDRICO,LIGADO A FOSSA,MEDINDO 1500X6000MM,EM A</t>
  </si>
  <si>
    <t>SUMIDOURO CILINDRICO,LIGADO A FOSSA,MEDINDO 2000X3600MM,EM A</t>
  </si>
  <si>
    <t>SUMIDOURO CILINDRICO,LIGADO A FOSSA,MEDINDO 2500X2400MM,EM A</t>
  </si>
  <si>
    <t>SUMIDOURO CILINDRICO,LIGADO A FOSSA,MEDINDO 2000X4000MM,EM A</t>
  </si>
  <si>
    <t>SUMIDOURO CILINDRICO,LIGADO A FOSSA,MEDINDO 2500X2800MM,EM A</t>
  </si>
  <si>
    <t>SUMIDOURO CILINDRICO,LIGADO A FOSSA,MEDINDO 1500X8400MM,EM A</t>
  </si>
  <si>
    <t>SUMIDOURO CILINDRICO,LIGADO A FOSSA,MEDINDO 2000X5200MM,EM A</t>
  </si>
  <si>
    <t>SUMIDOURO CILINDRICO,LIGADO A FOSSA,MEDINDO 2500X3200MM,EM A</t>
  </si>
  <si>
    <t>SUMIDOURO CILINDRICO,LIGADO A FOSSA,MEDINDO 2000X6000MM,EM A</t>
  </si>
  <si>
    <t>SUMIDOURO CILINDRICO,LIGADO A FOSSA,MEDINDO 2500X4000MM,EM A</t>
  </si>
  <si>
    <t>SUMIDOURO CILINDRICO,LIGADO A FOSSA,MEDINDO 3000X2800MM,EM A</t>
  </si>
  <si>
    <t>SUMIDOURO CILINDRICO,LIGADO A FOSSA,MEDINDO 2000X8400MM,EM A</t>
  </si>
  <si>
    <t>SUMIDOURO CILINDRICO,LIGADO A FOSSA,MEDINDO 2500X5600MM,EM A</t>
  </si>
  <si>
    <t>SUMIDOURO CILINDRICO,LIGADO A FOSSA,MEDINDO 3000X4000MM,EM A</t>
  </si>
  <si>
    <t>SUMIDOURO CILINDRICO,LIGADO A FOSSA,MEDINDO 2500X7600MM,EM A</t>
  </si>
  <si>
    <t>SUMIDOURO CILINDRICO,LIGADO A FOSSA,MEDINDO 3000X5200MM,EM A</t>
  </si>
  <si>
    <t>SUMIDOURO CILINDRICO,LIGADO A FOSSA,MEDINDO 2500X9200MM,EM A</t>
  </si>
  <si>
    <t>SUMIDOURO CILINDRICO,LIGADO A FOSSA,MEDINDO 3000X6400MM,EM A</t>
  </si>
  <si>
    <t>SUMIDOURO CILINDRICO,LIGADO A FOSSA,MEDINDO 3000X7600MM,EM A</t>
  </si>
  <si>
    <t>SUMIDOURO CILINDRICO,LIGADO A FOSSA,MEDINDO 3000X8800MM,EM A</t>
  </si>
  <si>
    <t>SUMIDOURO CILINDRICO,LIGADO A FOSSA,MEDINDO 3000X10000MM,EM</t>
  </si>
  <si>
    <t>ANEIS DE CONCRETO PRE-MOLDADO,EXCLUSIVE FOSSA E MANILHAS.FOR</t>
  </si>
  <si>
    <t>SUMIDOURO CILINDRICO,LIGADO A FOSSA,MEDINDO 3000X11200MM,EM</t>
  </si>
  <si>
    <t>SUMIDOURO CILINDRICO,LIGADO A FOSSA,MEDINDO 3000X12400MM,EM</t>
  </si>
  <si>
    <t>COLUNA DE FERRO GALVANIZADO NO DIAMETRO DE 3/4",EXCLUSIVE PE</t>
  </si>
  <si>
    <t>CAS DE DERIVACAO.FORNECIMENTO E COLOCACAO</t>
  </si>
  <si>
    <t>COLUNA DE FERRO GALVANIZADO NO DIAMETRO DE 1",EXCLUSIVE PECA</t>
  </si>
  <si>
    <t>S DE DERIVACAO.FORNECIMENTO E COLOCACAO</t>
  </si>
  <si>
    <t>COLUNA DE FERRO GALVANIZADO NO DIAMETRO DE 1.1/4",EXCLUSIVE</t>
  </si>
  <si>
    <t>PECAS DE DERIVACAO.FORNECIMENTO E COLOCACAO</t>
  </si>
  <si>
    <t>COLUNA DE FERRO GALVANIZADO NO DIAMETRO DE 1.1/2",EXCLUSIVE</t>
  </si>
  <si>
    <t>COLUNA DE FERRO GALVANIZADO NO DIAMETRO DE 2",EXCLUSIVE PECA</t>
  </si>
  <si>
    <t>COLUNA DE FERRO GALVANIZADO NO DIAMETRO DE 2.1/2",EXCLUSIVE</t>
  </si>
  <si>
    <t>INSTALACAO E ASSENTAMENTO DE AQUECEDOR A GAS ENCANADO,(EXCLU</t>
  </si>
  <si>
    <t>SIVE FORNECIMENTO DO APARELHO),COMPREENDENDO:8M DE TUBO DE C</t>
  </si>
  <si>
    <t>OBRE,CLASSE I DE 22MM,CONEXOES E CHAMINE DE ALUMINIO E VENEZ</t>
  </si>
  <si>
    <t>IANA</t>
  </si>
  <si>
    <t>INSTALACAO E ASSENTAMENTO DE FOGAO A GAS ENCANADO,EXCLUSIVE</t>
  </si>
  <si>
    <t>FORNECIMENTO DO APARELHO,COMPREENDENDO:25,00M DE TUBO DE FER</t>
  </si>
  <si>
    <t>RO GALVANIZADO DE 1",CONEXOES E REGISTRO</t>
  </si>
  <si>
    <t>INSTALACAO E ASSENTAMENTO DE FOGAO A GAS LIQUEFEITO DE PETRO</t>
  </si>
  <si>
    <t>LEO(EXCLUSIVE FORNECIMENTO DO APARELHO),COMPREENDENDO:5,00M</t>
  </si>
  <si>
    <t>DE TUBO DE FERRO GALVANIZADO DE 1/2",CONEXOES,REGULADORES E</t>
  </si>
  <si>
    <t>DEMAIS PECAS NECESSARIAS</t>
  </si>
  <si>
    <t>INSTALACAO COMPLETA DE AQUECEDOR A GAS ENCANADO OU LIQUEFEIT</t>
  </si>
  <si>
    <t>O DE PETROLEO(EXCLUSIVE FORNECIMENTO DO APARELHO),COMPREENDE</t>
  </si>
  <si>
    <t>NDO:8,00M DE TUBO DE FERRO GALVANIZADO DE 3/4",CONEXOES E CH</t>
  </si>
  <si>
    <t>AMINE DE ALUMINIO</t>
  </si>
  <si>
    <t>TAMPA CEGA E CAIXILHO,15 X 15CM,EM ACO INOX,PARA RALO SIFONA</t>
  </si>
  <si>
    <t>DO.FORNECIMENTO E COLOCACAO</t>
  </si>
  <si>
    <t>15.003.0176-0</t>
  </si>
  <si>
    <t>GRELHA DE ACO INOX,10X10CM,SISTEMA ROTATIVO,COM CAIXILHO.FOR</t>
  </si>
  <si>
    <t>15.003.0176-A</t>
  </si>
  <si>
    <t>RALO DE COBERTURA SEMI-ESFERICO(TIPO ABACAXI),COM 3".FORNECI</t>
  </si>
  <si>
    <t>RALO DE COBERTURA SEMI-ESFERICO(TIPO ABACAXI),COM 4".FORNECI</t>
  </si>
  <si>
    <t>15.003.0179-0</t>
  </si>
  <si>
    <t>GRELHA DE ACO INOX,15X15CM,SISTEMA ROTATIVO,COM CAIXILHO.FOR</t>
  </si>
  <si>
    <t>15.003.0179-A</t>
  </si>
  <si>
    <t>RALO DE COBERTURA SEMI-ESFERICO(TIPO ABACAXI),COM 6".FORNECI</t>
  </si>
  <si>
    <t>GRELHA DE FERRO FUNDIDO PARA RALO,COM 20X20CM,CARGA MINIMA P</t>
  </si>
  <si>
    <t>ARA TESTE 176KG,RESISTENCIA MAXIMA DE ROMPIMENTO DE 228KG E</t>
  </si>
  <si>
    <t>FLECHA RESIDUAL MAXIMA DE 8MM</t>
  </si>
  <si>
    <t>,COMPOSTO DE 4 ENTRADAS DN=50MM E UMA SAIDA DN=75MM,CONFORME</t>
  </si>
  <si>
    <t>SSENTAMENTO</t>
  </si>
  <si>
    <t>RALO SECO DE FERRO FUNDIDO COM SAIDA VERTICAL,COMPOSTO DE EN</t>
  </si>
  <si>
    <t>RALO SECO DE FERRO FUNDIDO PARA BOX,COM SAIDA HORIZONTAL,COM</t>
  </si>
  <si>
    <t>POSTO DE ENTRADA SUPERIOR DN=100MM E SAIDA HORIZONTAL DN=50M</t>
  </si>
  <si>
    <t>MANGUEIRA "SEAL TUBE" COM CAPA ALMA,DIAMETRO DE 1/2".FORNECI</t>
  </si>
  <si>
    <t>MANGUEIRA "SEAL TUBE" COM CAPA ALMA,DIAMETRO DE 3/4".FORNECI</t>
  </si>
  <si>
    <t>MANGUEIRA "SEAL TUBE" COM CAPA ALMA,DIAMETRO DE 1".FORNECIME</t>
  </si>
  <si>
    <t>MANGUEIRA "SEAL TUBE" COM CAPA ALMA,DIAMETRO DE 1.1/4".FORNE</t>
  </si>
  <si>
    <t>MANGUEIRA "SEAL TUBE" COM CAPA ALMA,DIAMETRO DE 1.1/2".FORNE</t>
  </si>
  <si>
    <t>MANGUEIRA "SEAL TUBE" COM CAPA ALMA,DIAMETRO DE 2".FORNECIME</t>
  </si>
  <si>
    <t>MANGUEIRA "SEAL TUBE" COM CAPA ALMA,DIAMETRO DE 2.1/2".FORNE</t>
  </si>
  <si>
    <t>MANGUEIRA "SEAL TUBE" COM CAPA ALMA,DIAMETRO DE 3".FORNECIME</t>
  </si>
  <si>
    <t>MANGUEIRA "SEAL TUBE" COM CAPA ALMA,DIAMETRO DE 4".FORNECIME</t>
  </si>
  <si>
    <t>SUPORTE COM 2 CHUMBADORES,PARA FIXACAO DE TUBULACOES NO DIAM</t>
  </si>
  <si>
    <t>ETRO INTERNO DE 1/2" ATE 1".FORNECIMENTO E COLOCACAO</t>
  </si>
  <si>
    <t>SUPORTE DUPLO COM 2 CHUMBADORES,PARA FIXACAO DE 2 TUBULACOES</t>
  </si>
  <si>
    <t xml:space="preserve"> NO DIAMETRO INTERNO DE 1/2" ATE 1".FORNECIMENTO E COLOCACAO</t>
  </si>
  <si>
    <t>ETRO INTERNO DE 1.1/4" E 1.1/2".FORNECIMENTO E COLOCACAO</t>
  </si>
  <si>
    <t xml:space="preserve"> NO DIAMETRO INTERNO DE 1.1/4" ATE 1.1/2".FORNECIMENTO E</t>
  </si>
  <si>
    <t>ETRO INTERNO DE 2".FORNECIMENTO E COLOCACAO</t>
  </si>
  <si>
    <t xml:space="preserve"> NO DIAMETRO INTERNO DE 2".FORNECIMENTO E COLOCACAO</t>
  </si>
  <si>
    <t>ETRO INTERNO DE 2.1/2" E 3".FORNECIMENTO E COLOCACAO</t>
  </si>
  <si>
    <t xml:space="preserve"> NO DIAMETRO INTERNO DE 2.1/2" E 3".FORNECIMENTO E COLOCACAO</t>
  </si>
  <si>
    <t>ETRO INTERNO DE 4" E 6".FORNECIMENTO E COLOCACAO</t>
  </si>
  <si>
    <t xml:space="preserve"> NO DIAMETRO INTERNO DE 4" E 6".FORNECIMENTO E COLOCACAO</t>
  </si>
  <si>
    <t>ASSENTAMENTO DE LAVATORIO(EXCLUSIVE FORNECIMENTO DO APARELHO</t>
  </si>
  <si>
    <t>),INCLUSIVE MATERIAIS NECESSARIOS</t>
  </si>
  <si>
    <t>RETIRADA E REASSENTAMENTO DE LAVATORIO,INCLUSIVE MATERIAIS N</t>
  </si>
  <si>
    <t>ECESSARIOS</t>
  </si>
  <si>
    <t>ASSENTAMENTO DE CAIXA DE DESCARGA ELEVADA,EXTERNA(EXCLUSIVE</t>
  </si>
  <si>
    <t>FORNECIMENTO DO APARELHO),INCLUSIVE MATERIAIS NECESSARIOS</t>
  </si>
  <si>
    <t>FIXACAO ATRAVES DE PINO CRAVADO COM PISTOLA E FITA METALICA</t>
  </si>
  <si>
    <t>RECARTILHADA,DE TUBULACOES C/DIAMETROS INTERNOS VARIAVEIS DE</t>
  </si>
  <si>
    <t>1/2" A 4",COMPONDO-SE DE FITA DE 17MM DE LARGURA E 0,50M DE</t>
  </si>
  <si>
    <t>COMPRIMENTO E CONJUNTO C/CURSOR E SUPORTE "Y" EM CAIXA DE 25</t>
  </si>
  <si>
    <t>PECAS(SISTEMA DE SUSPENSAO LEVE,CARGA DE RUPTURA 120KG).UTIL</t>
  </si>
  <si>
    <t>IZACAO:INSTALACOES APARENTES DE AGUA,ESGOTO E ELETRICIDADE</t>
  </si>
  <si>
    <t>FIXACAO ATRAVES PINO CRAVADO C/PISTOLA E FITA METALICA PERFU</t>
  </si>
  <si>
    <t>RADA,TUBULACOES C/DIAM.INTERNOS VARIAVEIS 1/2" A 2",COMPONDO</t>
  </si>
  <si>
    <t>-SE DE FITA 17MM LARG.E 0,50M COMPR.E CONJUNTO C/:PORCA ALTA</t>
  </si>
  <si>
    <t xml:space="preserve"> 1/4",PARAFUSO CABECA SEXTAVADA 1/4"X1/2" E JUNCAO ALTA DE D</t>
  </si>
  <si>
    <t>UAS GARRAS(SIST.SUSPENSAO EXTRA-LEVE,CARGA RUPTURA 30KG).UTI</t>
  </si>
  <si>
    <t>LIZACAO:INSTALACOES APARENTES DE AGUA,ESGOTO E ELETRICIDADE</t>
  </si>
  <si>
    <t>PERFURADA,DE TUBULACOES COM DIAMETRO INTERNO VARIAVEL DE 1/2</t>
  </si>
  <si>
    <t>" A 4",FITA DE 19MM DE LARGURA E 0,50M DE COMPRIMENTO(SISTEM</t>
  </si>
  <si>
    <t>A SUSPENSAO LEVE,CARGA DE RUPTURA 40KG).UTILIZACAO:INSTALACO</t>
  </si>
  <si>
    <t>ES APARENTES DE AGUA,ESGOTO E ELETRICIDADE</t>
  </si>
  <si>
    <t>PERFURADA,DE TUBULACOES COM DIAMETRO INTERNO VARIAVEL DE 2"</t>
  </si>
  <si>
    <t>A 6",FITA DE 25MM DE LARGURA E 0,50M DE COMPRIMENTO,INCLUSIV</t>
  </si>
  <si>
    <t>E SUPORTE "U" E REFORCO DE SUPORTE(SISTEMA DE SUSPENSAO PESA</t>
  </si>
  <si>
    <t>DO,CARGA DE RUPTURA 225KG).UTILIZACAO:INSTALACOES ESPECIAIS</t>
  </si>
  <si>
    <t>RETIRADA E REASSENTAMENTO DE CHUVEIRO,INCLUSIVE MATERIAIS NE</t>
  </si>
  <si>
    <t>CESSARIOS</t>
  </si>
  <si>
    <t>RETIRADA E REASSENTAMENTO DE TORNEIRA,INCLUSIVE MATERIAIS NE</t>
  </si>
  <si>
    <t>ASSENTAMENTO DE TORNEIRA(EXCLUSIVE FORNECIMENTO DO APARELHO)</t>
  </si>
  <si>
    <t>,INCLUSIVE MATERIAIS NECESSARIOS</t>
  </si>
  <si>
    <t>ASSENTAMENTO DE CHUVEIRO(EXCLUSIVE FORNECIMENTO DO APARELHO)</t>
  </si>
  <si>
    <t>,INCLUSIVE MATERIAIS NECESSARIOS E BRACO CROMADO</t>
  </si>
  <si>
    <t>ASSENTAMENTO DE CHUVEIRO(EXCLUSIVE FORNECIMENTO DO APARELHO</t>
  </si>
  <si>
    <t>E BRACO),INCLUSIVE MATERIAIS NECESSARIOS</t>
  </si>
  <si>
    <t>ABRACADEIRA DE FIXACAO,TIPO COPO,ESTAMPADA EM CHAPA DE FERRO</t>
  </si>
  <si>
    <t xml:space="preserve"> ZINCADA,COMPOSTA DE CANOPLA,PARAFUSOS E ABRACADEIRAS PROPRI</t>
  </si>
  <si>
    <t>AMENTE DITA,NO DIAMETRO 1/2".FORNECIMENTO E COLOCACAO</t>
  </si>
  <si>
    <t>AMENTE DITA,NO DIAMETRO 3/4".FORNECIMENTO E COLOCACAO</t>
  </si>
  <si>
    <t>AMENTE DITA,NO DIAMETRO 1".FORNECIMENTO E COLOCACAO</t>
  </si>
  <si>
    <t>AMENTE DITA,NO DIAMETRO 1.1/4".FORNECIMENTO E COLOCACAO</t>
  </si>
  <si>
    <t>AMENTE DITA,NO DIAMETRO 1.1/2".FORNECIMENTO E COLOCACAO</t>
  </si>
  <si>
    <t>AMENTE DITA,NO DIAMETRO 2".FORNECIMENTO E COLOCACAO</t>
  </si>
  <si>
    <t>AMENTE DITA,NO DIAMETRO 2.1/2".FORNECIMENTO E COLOCACAO</t>
  </si>
  <si>
    <t>AMENTE DITA,NO DIAMETRO 3".FORNECIMENTO E COLOCACAO</t>
  </si>
  <si>
    <t>AMENTE DITA,NO DIAMETRO 4".FORNECIMENTO E COLOCACAO</t>
  </si>
  <si>
    <t>RETIRADA E REASSENTAMENTO DE BIDE COM 2 REGISTROS,INCLUSIVE</t>
  </si>
  <si>
    <t>MATERIAIS NECESSARIOS</t>
  </si>
  <si>
    <t>ASSENTAMENTO DE VASO SANITARIO SIFONADO(EXCLUSIVE FORNECIMEN</t>
  </si>
  <si>
    <t>TO DO APARELHO),INCLUSIVE MATERIAIS NECESSARIOS</t>
  </si>
  <si>
    <t>RETIRADA E REASSENTAMENTO DE VASO SANITARIO SIFONADO,INCLUSI</t>
  </si>
  <si>
    <t>VE MATERIAIS NECESSARIOS</t>
  </si>
  <si>
    <t>RETIRADA E REASSENTAMENTO DE TUBO VENTILADOR,DE CIMENTO SEM</t>
  </si>
  <si>
    <t>AMIANTO,COM DIAMETRO DE 3"</t>
  </si>
  <si>
    <t>AMIANTO,COM DIAMETRO DE 4"</t>
  </si>
  <si>
    <t>TUBO DE FERRO GALVANIZADO COM DIAMETRO DE 2.1/2",COM COSTURA</t>
  </si>
  <si>
    <t>TUBO DE FERRO GALVANIZADO COM DIAMETRO DE 3",COM COSTURA,PAR</t>
  </si>
  <si>
    <t>RODAPES METALICOS,CALHA TRIPLA,PARA INSTALACOES ELETRICAS,TE</t>
  </si>
  <si>
    <t>LEFONICA E DADOS,CONSTRUIDOS EM CHAPA DE ACO PRE GALVANIZADO</t>
  </si>
  <si>
    <t>,INCLUSIVE TODOS OS ACESSORIOS,MONTAGEM,CAIXA PARA 4 TOMADAS</t>
  </si>
  <si>
    <t xml:space="preserve"> DE ELETRICIDADE E LOGICA.FORNECIMENTO E COLOCACAO</t>
  </si>
  <si>
    <t>RODAPES METALICOS,CALHA DUPLA,PARA INSTALACOES ELETRICAS,TEL</t>
  </si>
  <si>
    <t>EFONICA E DADOS,CONSTRUIDOS EM CHAPA DE ACO PRE GALVANIZADO,</t>
  </si>
  <si>
    <t>INCLUSIVE TODOS OS ACESSORIOS,MONTAGEM,CAIXA PARA 4 TOMADAS</t>
  </si>
  <si>
    <t>DE ELETRICIDADE E LOGICA.FORNECIMENTO E COLOCACAO</t>
  </si>
  <si>
    <t>ALCA PARA BARRILETE DE DISTRIBUICAO,DO TIPO CONCENTRADO,SOB</t>
  </si>
  <si>
    <t>RESERVATORIO DUPLO,INCLUSIVE RAMAIS PARA EXTRAVASOR E LIMPEZ</t>
  </si>
  <si>
    <t>A COMPREENDENDO:5,50M DE TUBO DE PVC 50MM,REGISTROS E CONEXO</t>
  </si>
  <si>
    <t>ES.FORNECIMENTO E INSTALACAO</t>
  </si>
  <si>
    <t>A COMPREENDENDO:5,50M DE TUBO DE PVC 60MM,REGISTROS E CONEXO</t>
  </si>
  <si>
    <t>A COMPREENDENDO:5,50M DE TUBO DE PVC 75MM,REGISTROS E CONEXO</t>
  </si>
  <si>
    <t>A COMPREENDENDO:5,50M DE TUBO DE PVC 85MM,REGISTROS E CONEXO</t>
  </si>
  <si>
    <t>A COMPREENDENDO:5,50M DE TUBO DE PVC 110MM,REGISTROS E CONEX</t>
  </si>
  <si>
    <t>OES.FORNECIMENTO E INSTALACAO</t>
  </si>
  <si>
    <t>COLUNA DE PVC,DE DIAMETRO 25MM,EXCLUSIVE PECAS DE DERIVACAO</t>
  </si>
  <si>
    <t>E RASGO EM ALVENARIA.FORNECIMENTO E ASSENTAMENTO</t>
  </si>
  <si>
    <t>COLUNA DE PVC,DE DIAMETRO 32MM,EXCLUSIVE PECAS DE DERIVACAO</t>
  </si>
  <si>
    <t>COLUNA DE PVC,DE DIAMETRO DE 40MM,EXCLUSIVE PECAS DE DERIVAC</t>
  </si>
  <si>
    <t>AO E RASGO EM ALVENARIA.FORNECIMENTO E ASSENTAMENTO</t>
  </si>
  <si>
    <t>COLUNA DE PVC,DE DIAMETRO DE 50MM,EXCLUSIVE PECAS DE DERIVAC</t>
  </si>
  <si>
    <t>COLUNA DE PVC,DE DIAMETRO DE 60MM,EXCLUSIVE PECAS DE DERIVAC</t>
  </si>
  <si>
    <t>COLUNA DE PVC,DE DIAMETRO DE 75MM,EXCLUSIVE PECAS DE DERIVAC</t>
  </si>
  <si>
    <t>INSTALACAO E ASSENTAMENTO DE CHUVEIRO(EXCLUSIVE FORNECIMENTO</t>
  </si>
  <si>
    <t xml:space="preserve"> DO APARELHO E REGISTRO),COMPREENDENDO:5,00M DE TUBO DE PVC</t>
  </si>
  <si>
    <t>DE 25MM,RALO SECO DE PVC 100MM COM GRELHA,2,00M DE TUBO DE P</t>
  </si>
  <si>
    <t>VC DE 40MM E CONEXOES</t>
  </si>
  <si>
    <t>INSTALACAO E ASSENTAMENTO DE CHUVEIRO ELETRICO (EXCLUSIVE FO</t>
  </si>
  <si>
    <t>RNECIMENTO DO APARELHO E REGISTRO),COMPREENDENDO 5,00M DE TU</t>
  </si>
  <si>
    <t>BO DE PVC DE 25MM,RALO SECO DE PVC DE 100MM COM GRELHA,2,00M</t>
  </si>
  <si>
    <t xml:space="preserve"> DE TUBO DE PVC DE 40MM,30,00M DE FIO 4MM 2,6,00M DE ELETROD</t>
  </si>
  <si>
    <t>UTO DE PVC DIAMETRO DE 3/4" E CONEXOES</t>
  </si>
  <si>
    <t>INSTALACAO E ASSENTAMENTO DE MICTORIO(EXCLUSIVE FORNECIMENTO</t>
  </si>
  <si>
    <t xml:space="preserve"> DO APARELHO),COMPREENDENDO:3,00M DE TUBO DE PVC DE 25MM,1,5</t>
  </si>
  <si>
    <t>0M DE TUBOS DE PVC DE 40MM E 50MM,CADA,CONEXOES E RALO SIFON</t>
  </si>
  <si>
    <t>ADO DE PVC COM 100X100X50MM COM TAMPA CEGA</t>
  </si>
  <si>
    <t xml:space="preserve"> DO APARELHO E RALO SIFONADO),COMPREENDENDO:3,00M DE TUBO DE</t>
  </si>
  <si>
    <t xml:space="preserve"> PVC DE 25MM,1,50M DE TUBOS DE PVC DE 40MM E 50MM,CADA,E CON</t>
  </si>
  <si>
    <t>EXOES,EXCLUSIVE RALO SINFONADO</t>
  </si>
  <si>
    <t>INSTALACAO E ASSENTAMENTO DE MICTORIO TIPO CALHA(EXCLUSIVE F</t>
  </si>
  <si>
    <t>ORNECIMENTO DO APARELHO),COMPREENDENDO:3,00M DE TUBO DE PVC</t>
  </si>
  <si>
    <t>DE 25MM,REGISTRO DE GAVETA,2,00M DE TUBO DE PVC DE 40MM E 50</t>
  </si>
  <si>
    <t>MM,CADA,CONEXOES E CAIXA SINFONADA DE PVC COM 100X100X50MM,C</t>
  </si>
  <si>
    <t>OM TAMPA CEGA</t>
  </si>
  <si>
    <t>INSTALACAO E ASSENTAMENTO DE BANHEIRA(EXCLUSIVE FORNECIMENTO</t>
  </si>
  <si>
    <t xml:space="preserve"> DO APARELHO),COMPREENDENDO:3,00M DE TUBO PVC DE 25MM,3,00M</t>
  </si>
  <si>
    <t>DE TUBO DE PVC DE 40MM E CONEXOES</t>
  </si>
  <si>
    <t>INSTALACAO E ASSENTAMENTO DE BIDE(EXCLUSIVE FORNECIMENTO DO</t>
  </si>
  <si>
    <t>APARELHO),COMPREENDENDO:3,00M DE TUBO PVC DE 25MM,2,00M DE T</t>
  </si>
  <si>
    <t>UBO DE PVC DE 40MM E CONEXOES</t>
  </si>
  <si>
    <t>INSTALACAO E ASSENTAMENTO DE DUCHINHA MANUAL PARA BANHEIRO(E</t>
  </si>
  <si>
    <t>XCLUSIVE FORNECIMENTO DO APARELHO),COMPREENDENDO:3,00M DE TU</t>
  </si>
  <si>
    <t>BO DE PVC DE 25MM E CONEXOES</t>
  </si>
  <si>
    <t>INSTALACAO E ASSENTAMENTO DE PIA COM 1 CUBA(EXCLUSIVE FORNEC</t>
  </si>
  <si>
    <t>IMENTO DO APARELHO),COMPREENDENDO:3,00M DE TUBO DE PVC DE 25</t>
  </si>
  <si>
    <t>MM,3,00M DE TUBO DE PVC DE 50MM,RABICHO E CONEXOES</t>
  </si>
  <si>
    <t>INSTALACAO E ASSENTAMENTO DE PIA COM 2 CUBAS(EXCLUSIVE FORNE</t>
  </si>
  <si>
    <t>CIMENTO DO APARELHO),COMPREENDENDO:3,00M DE TUBO DE PVC DE 2</t>
  </si>
  <si>
    <t>5MM,3,00M DE TUBO DE PVC DE 50MM, RABICHO E CONEXOES</t>
  </si>
  <si>
    <t>INSTALACAO E ASSENTAMENTO DE PIA COM CUBA DUPLA(EXCLUSIVE FO</t>
  </si>
  <si>
    <t>RNECIMENTO DO APARELHO),COMPREENDENDO:3,00M DE TUBO DE PVC 2</t>
  </si>
  <si>
    <t>5MM,3,00M DE TUBO DE PVC DE 50MM,RABICHO E CONEXOES</t>
  </si>
  <si>
    <t>INSTALACAO E ASSENTAMENTO DE LAVATORIO DE UMA TORNEIRA(EXCLU</t>
  </si>
  <si>
    <t>SIVE FORNECIMENTO DO APARELHO),COMPREENDENDO:3,00M DE TUBO D</t>
  </si>
  <si>
    <t>E PVC DE 25MM,2,00M DE TUBO DE PVC DE 40MM E CONEXOES</t>
  </si>
  <si>
    <t>INSTALACAO E ASSENTAMENTO DE LAVATORIO DE 2 TORNEIRAS(EXCLUS</t>
  </si>
  <si>
    <t>IVE FORNECIMENTO DO APARELHO),COMPREENDENDO:3,00M DE TUBO DE</t>
  </si>
  <si>
    <t xml:space="preserve"> PVC DE 25MM,2,00M DE TUBO DE PVC DE 40MM E CONEXOES</t>
  </si>
  <si>
    <t>INSTALACAO E ASSENTAMENTO DE FILTRO RESIDENCIAL(EXCLUSIVE FO</t>
  </si>
  <si>
    <t>RNECIMENTO DO APARELHO),COMPREENDENDO:2,00M DE TUBO DE PVC D</t>
  </si>
  <si>
    <t>E 25MM E CONEXOES</t>
  </si>
  <si>
    <t>INSTALACAO E ASSENTAMENTO DE FILTRO INDUSTRIAL(EXCLUSIVE FOR</t>
  </si>
  <si>
    <t>NECIMENTO DO APARELHO),COMPREENDENDO:3,00M DE TUBO DE PVC SO</t>
  </si>
  <si>
    <t>LDAVEL DE 32MM E CONEXOES</t>
  </si>
  <si>
    <t>INSTALACAO E ASSENTAMENTO DE TANQUE DE SERVICO (EXCLUSIVE FO</t>
  </si>
  <si>
    <t>RNECIMENTO DO APARELHO),COMPREENDENDO:3,00M DE TUBO DE PVC D</t>
  </si>
  <si>
    <t>E 25MM,3,00M DE TUBO DE PVC DE 50MM E CONEXOES</t>
  </si>
  <si>
    <t>INSTALACAO E ASSENTAMENTO DE BACIA TURCA(EXCLUSIVE FORNECIME</t>
  </si>
  <si>
    <t>NTO DO APARELHO E DA VALVULA DE DESCARGA),COMPREENDENDO:3,00</t>
  </si>
  <si>
    <t>M DE TUBO DE PVC DE 50MM,2,00M DE TUBO DE PVC DE 100MM,CONEX</t>
  </si>
  <si>
    <t>OES E MONTAGEM</t>
  </si>
  <si>
    <t>INSTALACAO E ASSENTAMENTO DE CAIXA DE DESCARGA ELEVADA (EXCL</t>
  </si>
  <si>
    <t>USIVE FORNECIMENTO DA CAIXA),COMPREENDENDO:2,00M DE TUBO DE</t>
  </si>
  <si>
    <t>PVC DE 25MM,CONEXOES E MONTAGEM</t>
  </si>
  <si>
    <t>INSTALACAO E ASSENTAMENTO DE CAIXA DE DESCARGA DE EMBUTIR(EX</t>
  </si>
  <si>
    <t>CLUSIVE FORNECIMENTO DA CAIXA),COMPREENDENDO:2,00M DE TUBO D</t>
  </si>
  <si>
    <t>E PVC DE 25MM,0,80M DE TUBO DE PVC DE 40MM,CONEXOES E MONTAG</t>
  </si>
  <si>
    <t>EM</t>
  </si>
  <si>
    <t>INSTALACAO E ASSENTAMENTO DE VALVULA DE DESCARGA(EXCLUSIVE F</t>
  </si>
  <si>
    <t>ORNECIMENTO DA VALVULA),COMPREENDENDO:3,00M DE TUBO DE PVC D</t>
  </si>
  <si>
    <t>E 50MM,CONEXOES E MONTAGEM</t>
  </si>
  <si>
    <t>REPARO EM CAIXA DE DESCARGA ELEVADA.FORNECIMENTO E SUBSTITUI</t>
  </si>
  <si>
    <t>INSTALACAO E COLOCACAO DE TORNEIRA PARA JARDIM OU DE LAVAGEM</t>
  </si>
  <si>
    <t>(EXCLUSIVE FORNECIMENTO DA TORNEIRA),COMPREENDENDO: 2,00M DE</t>
  </si>
  <si>
    <t xml:space="preserve"> TUBO DE PVC DE 20MM E CONEXOES</t>
  </si>
  <si>
    <t>INSTALACAO E ASSENTAMENTO DE VASO SANITARIO INDIVIDUAL E VAL</t>
  </si>
  <si>
    <t>VULA DE DESCARGA(EXCL.ESTES)EM PAVIMENTO ELEVADO,COMPREENDEN</t>
  </si>
  <si>
    <t>DO:INSTALACAO HIDRAULICA COM 2,00M TUBO PVC 50MM,COM CONEXOE</t>
  </si>
  <si>
    <t>S ATE A VALVULA E APOS ESTA ATE VASO,LIGACAO DE ESGOTO COM 3</t>
  </si>
  <si>
    <t>,00M DE TUBO DE PVC DE 100MM AOS TUBOS QUEDA E VENTILACAO,IN</t>
  </si>
  <si>
    <t>CLUSIVE CONEXOES,EXCLUSIVE OS TUBOS QUEDA E VENTILACAO</t>
  </si>
  <si>
    <t>INSTALACAO E ASSENTAMENTO VASO SANITARIO INDIVIDUAL COM CAIX</t>
  </si>
  <si>
    <t>A ACOPLADA(EXCLUSIVE ESTES),PAVIMENTO ELEVADO,COMPREENDENDO:</t>
  </si>
  <si>
    <t>INSTALACAO HIDRAULICA C/2,00M TUBO DE PVC 25MM,C/CONEXOES,AT</t>
  </si>
  <si>
    <t>E A CAIXA ACOPLADA,LIGACAO DE ESGOTOS COM 3,00M DE TUBO DE P</t>
  </si>
  <si>
    <t>VC 100MM AOS TUBOS DE QUEDA E VENTILACAO,INCLUSIVE CONEXOES,</t>
  </si>
  <si>
    <t>EXCLUSIVE OS TUBOS DE QUEDA E VENTILACAO</t>
  </si>
  <si>
    <t>INSTALACAO E ASSENTAMENTO DE VASO SANITARIO INDIVIDUAL E CAI</t>
  </si>
  <si>
    <t>XA DE DESCARGA(EXCLUSIVE ESTES)EM PAVIMENTO ELEVADO,COMPREEN</t>
  </si>
  <si>
    <t>DENDO:INSTALACAO HIDRAULICA COM 2,00M DE TUBO DE PVC DE 25MM</t>
  </si>
  <si>
    <t>,COM CONEXOES,ATE A CAIXA DE DESCARGA,LIGACAO DE ESGOTOS COM</t>
  </si>
  <si>
    <t>3,00M DE TUBO DE PVC 100MM AOS TUBOS DE QUEDA E VENTILACAO,I</t>
  </si>
  <si>
    <t>NCLUSIVE CONEXOES,EXCLUSIVE TUBOS DE QUEDA E VENTILACAO</t>
  </si>
  <si>
    <t>VULA DE DESCARGA(EXCL.ESTES)EM PAVIMENTO TERREO,COMPREENDEND</t>
  </si>
  <si>
    <t>O:INSTALACAO HIDRAULICA COM 2,00M TUBO PVC 50MM,COM CONEXOES</t>
  </si>
  <si>
    <t>,ATE VALVULA E APOS ESTA ATE O VASO,LIGACAO ESGOTOS COM 3,00</t>
  </si>
  <si>
    <t>M TUBO PVC 100MM A CAIXA DE INSPECAO E TUBO VENTILACAO,INCLU</t>
  </si>
  <si>
    <t>SIVE CONEXOES,EXCLUSIVE TUBO DE VENTILACAO</t>
  </si>
  <si>
    <t>XA DE DESCARGA(EXCLUSIVE ESTES)EM PAVIMENTO TERREO,COMPREEND</t>
  </si>
  <si>
    <t>ENDO:INSTALACAO HIDRAULICA COM 2,00M DE TUBO DE PVC DE 25MM,</t>
  </si>
  <si>
    <t>COM CONEXOES,ATE A CAIXA DE DESCARGA,LIGACAO DE ESGOTO COM 3</t>
  </si>
  <si>
    <t>,00M DE TUBO DE PVC DE 100MM A CAIXA INSPECAO E TUBO DE VENT</t>
  </si>
  <si>
    <t>ILACAO,INCLUSIVE CONEXOES,EXCLUSIVE TUBO VENTILACAO</t>
  </si>
  <si>
    <t>INSTALACAO E ASSENTAMENTO DE VASO SANITARIO COM CAIXA ACOPLA</t>
  </si>
  <si>
    <t>DA(EXCLUSIVE ESTES)EM PAVIMENTO TERREO,COMPREENDENDO:INSTALA</t>
  </si>
  <si>
    <t>CAO HIDRAULICA COM 2,00M DE TUBO DE PVC DE 25MM,COM CONEXOES</t>
  </si>
  <si>
    <t>,ATE A CAIXA,LIGACAO DE ESGOTO COM 3,00M DE TUBO DE PVC DE 1</t>
  </si>
  <si>
    <t>00MM A CAIXA DE INSPECAO E TUBO DE VENTILACAO,INCLUSIVE CONE</t>
  </si>
  <si>
    <t>XOES,EXCLUSIVE O TUBO DE VENTILACAO</t>
  </si>
  <si>
    <t>INSTALACAO E ASSENTAMENTO DE UM VASO SANITARIO E VALVULA DES</t>
  </si>
  <si>
    <t>CARGA(EXCL.ESTES) EM PAVIMENTO ELEVADO,PARTE DE UM CONJUNTO</t>
  </si>
  <si>
    <t>DOIS OU MAIS VASOS,COMPREENDENDO:INSTALACAO HIDRAULICA C/1,5</t>
  </si>
  <si>
    <t>0M TUBO PVC 50MM,C/CONEXOES,ATE VALVULA DESCARGA,LIGACAO ESG</t>
  </si>
  <si>
    <t>OTO C/2,00M TUBO PVC 100MM AOS TUBOS DE QUEDA E VENTILACAO,I</t>
  </si>
  <si>
    <t>NCL.CONEXOES,EXCL.TUBOS QUEDA E VENTILACAO</t>
  </si>
  <si>
    <t>INSTALACAO E ASSENTAMENTO DE UM VASO SANITARIO COM CAIXA DE</t>
  </si>
  <si>
    <t>DESCARGA(EXCL.ESTES)EM PAVIMENTO ELEVADO,PARTE DE UM CONJ.DE</t>
  </si>
  <si>
    <t xml:space="preserve"> DOIS OU MAIS VASOS,COMPREENDENDO:INST.HIDRAULICA COM 1,50M</t>
  </si>
  <si>
    <t>DE TUBO PVC 25MM,COM CONEXOES,ATE A CAIXA DE DESCARGA,LIGACA</t>
  </si>
  <si>
    <t>O DE ESGOTO COM 2,00M DE TUBO PVC 100MM,AOS TUBOS DE QUEDA E</t>
  </si>
  <si>
    <t xml:space="preserve"> VENTILACAO,INCL.CONEXOES,EXCL.TUBOS DE QUEDA E VENTILACAO</t>
  </si>
  <si>
    <t>INSTALACAO E ASSENTAMENTO DE UM VASO SANITARIO COM CAIXA ACO</t>
  </si>
  <si>
    <t>PLADA(EXCL.ESTES)EM PAVIMENTO ELEVADO,PARTE DE UM CONJ.DE DO</t>
  </si>
  <si>
    <t>IS OU MAIS VASOS,COMPREENDENDO:INST.HIDRAULICA COM 1,50M DE</t>
  </si>
  <si>
    <t>TUBO PVC 25MM,COM CONEXOES,ATE A CAIXA ACOPLADA,LIGACAO DE E</t>
  </si>
  <si>
    <t>SGOTO COM 2,00M DE TUBO PVC 100MM,AOS TUBOS DE QUEDA E VENTI</t>
  </si>
  <si>
    <t>LACAO,INCL.CONEXOES,EXCL.TUBOS DE QUEDA E VENTILACAO</t>
  </si>
  <si>
    <t>INSTALACAO E ASSENTAMENTO DE UM VASO SANITARIO E VALVULA DE</t>
  </si>
  <si>
    <t>DESCARGA(EXCL.ESTES)EM PAVIMENTO TERREO,PARTE DE UM CONJUNTO</t>
  </si>
  <si>
    <t xml:space="preserve"> DE DOIS OU MAIS VASOS,COMPREENDENDO:INSTALACAO HIDRAULICA C</t>
  </si>
  <si>
    <t>/1,50M TUBO PVC 50MM,C/CONEXOES,ATE VALVULA E APOS ESTA ATE</t>
  </si>
  <si>
    <t>O VASO,LIGACAO ESGOTO C/2,00M TUBO PVC 100MM A CAIXA DE INSP</t>
  </si>
  <si>
    <t>ECAO E TUBO VENTILACAO,INCL.CONEXOES,EXCL.TUBO VENTILACAO</t>
  </si>
  <si>
    <t>INSTALACAO E ASSENTAMENTO DE UM VASO SANITARIO E CAIXA DE DE</t>
  </si>
  <si>
    <t>SCARGA(EXCL.ESTES)EM PAVIMENTO TERREO,PARTE DE UM CONJUNTO D</t>
  </si>
  <si>
    <t>E DOIS OU MAIS VASOS,COMPREENDENDO:INSTALACAO HIDRAULICA C/1</t>
  </si>
  <si>
    <t>,50M TUBO PVC 25MM,C/CONEXOES,ATE A CAIXA DE DESCARGA,LIGACA</t>
  </si>
  <si>
    <t>O ESGOTO C/2,00M TUBO PVC 100MM A CAIXA INSPECAO E TUBO DE V</t>
  </si>
  <si>
    <t>ENTILACAO,INCL.CONEXOES,EXCL.TUBO VENTILACAO</t>
  </si>
  <si>
    <t>INSTALACAO E ASSENTAMENTO DE UM VASO SANITARIO E CAIXA ACOPL</t>
  </si>
  <si>
    <t>ADA(EXCL.ESTES)EM PAVIMENTO TERREO,PARTE DE UM CONJ.DE DOIS</t>
  </si>
  <si>
    <t>OU MAIS VASOS,COMPREENDENDO:INST.HIDRAULICA COM 1,50M DE TUB</t>
  </si>
  <si>
    <t>O PVC 25MM,COM CONEXOES,ATE A CAIXA ACOPLADA,LIGACAO DE ESGO</t>
  </si>
  <si>
    <t>TO COM 2,00M DE TUBO PVC 100MM A CAIXA DE INSPECAO E TUBO DE</t>
  </si>
  <si>
    <t>VENTILACAO,INCL.CONEXOES,EXCL.TUBO DE VENTILACAO</t>
  </si>
  <si>
    <t>INSTALACAO E ASSENTAMENTO DE UM LAVATORIO OU APARELHO DE INS</t>
  </si>
  <si>
    <t>TALACAO SEMELHANTE,EM BATERIA(EXCLUSIVE FORNECIMENTO DO APAR</t>
  </si>
  <si>
    <t>ELHO),COMPREENDENDO:1,00M DE TUBO DE PVC DE 32MM E 0,60M DE</t>
  </si>
  <si>
    <t>TUBO DE PVC DE 25MM,COM CONEXOES E ESGOTAMENTO EM PVC DE 40M</t>
  </si>
  <si>
    <t>M,ATE O RALO SIFONADO</t>
  </si>
  <si>
    <t>INSTALACAO E ASSENTAMENTO DE BEBEDOURO OU LAVATORIO TIPO CAL</t>
  </si>
  <si>
    <t>HA,EM BATERIA COM 1 PONTO A CADA 50CM(EXCLUSIVE FORNECIMENTO</t>
  </si>
  <si>
    <t xml:space="preserve"> DO APARELHO),COMPREENDENDO:1,00M DE TUBO DE PVC DE 32MM E 0</t>
  </si>
  <si>
    <t>,60M DE TUBO DE PVC DE 25MM,COM CONEXOES E ESGOTAMENTO EM PV</t>
  </si>
  <si>
    <t>C DE 50MM,ATE O RALO SIFONADO</t>
  </si>
  <si>
    <t>INSTALACAO HIDRAULICA E ASSENTAMENTO DE UM CHUVEIRO EM BATER</t>
  </si>
  <si>
    <t>IA(EXCLUSIVE FORNECIMENTO DO APARELHO E REGISTRO),ATE 4 CHUV</t>
  </si>
  <si>
    <t>EIROS,COMPREENDENDO:1,50M DE TUBO DE PVC DE 32MM E 1,00M DE</t>
  </si>
  <si>
    <t>TUBO DE PVC DE 25MM</t>
  </si>
  <si>
    <t>IA(EXCLUSIVE FORNECIMENTO DO APARELHO E REGISTRO),ATE 8 CHUV</t>
  </si>
  <si>
    <t>EIROS,COMPREENDENDO:1,50M DE TUBO DE PVC SOLDAVEL DE 50MM E</t>
  </si>
  <si>
    <t>1,00M DE TUBO DE PVC DE 25MM</t>
  </si>
  <si>
    <t>RALO SECO(SIMPLES)DE PVC(100X53)X40MM,COM GRELHA,COMPREENDEN</t>
  </si>
  <si>
    <t>DO:EFLUENTE DE 40MM SOLDAVEL EM PVC,COM 2,00M DE EXTENSAO E</t>
  </si>
  <si>
    <t>LIGACAO AO RALO SIFONADO.FORNECIMENTO E INSTALACAO</t>
  </si>
  <si>
    <t>RALO SIFONADO DE PVC(150X185)X75MM RIGIDO EM PAVIMENTO ELEVA</t>
  </si>
  <si>
    <t>DO,COM SAIDA DE 75MM SOLDAVEL,GRELHA REDONDA E PORTA-GRELHA,</t>
  </si>
  <si>
    <t>COMPREENDENDO:3,00M DE TUBO DE PVC DE 75MM E SUA LIGACAO AO</t>
  </si>
  <si>
    <t>RAMAL DE QUEDA E VENTILACAO.FORNECIMENTO E INSTALACAO</t>
  </si>
  <si>
    <t>RALO SIFONADO DE PVC RIGIDO (100X100)X50MM,EM PAVIMENTO ELEV</t>
  </si>
  <si>
    <t>ADO,COM TAMPA CEGA,COM 1 ENTRADA DE 40MM E SAIDA DE 50MM,COM</t>
  </si>
  <si>
    <t>PREENDENDO:2,00M DE TUBO DE PVC DE 50MM SOLDAVEL,1,00M DE TU</t>
  </si>
  <si>
    <t>BO DE PVC DE 40MM E SUA LIGACAO AO RAMAL DE QUEDA E VENTILAC</t>
  </si>
  <si>
    <t>AO.FORNECIMENTO E INSTALACAO</t>
  </si>
  <si>
    <t>RALO SIFONADO PVC RIGIDO (150X185)X75MM,EM PAVIMENTO TERREO,</t>
  </si>
  <si>
    <t>COM SAIDA DE 75MM,GRELHA REDONDA E PORTA-GRELHA,COMPREENDEND</t>
  </si>
  <si>
    <t>O:3,00M DE TUBO DE PVC DE 75MM E SUA LIGACAO AO RAMAL DE VEN</t>
  </si>
  <si>
    <t>TILACAO.FORNECIMENTO E INSTALACAO</t>
  </si>
  <si>
    <t>RALO SIFONADO DE PVC(100X100)X50MM,EM PAVIMENTO TERREO,COM T</t>
  </si>
  <si>
    <t>AMPA CEGA,COM 1 ENTRADA DE 40MM E SAIDA DE 50MM,INCLUSIVE LI</t>
  </si>
  <si>
    <t>GACAO DE 50MM DE PVC ATE A CAIXA DE INSPECAO,CONSIDERANDO A</t>
  </si>
  <si>
    <t>DISTANCIA DO CENTRO DO RALO ATE 2,00M.FORNECIMENTO E INSTALA</t>
  </si>
  <si>
    <t>LIGACAO A COLUNA DE GORDURA DO ESGOTO DE PIAS EM TUBO DE PVC</t>
  </si>
  <si>
    <t xml:space="preserve"> DE 50MM SOLDAVEL,COM CONEXOES</t>
  </si>
  <si>
    <t>TUBO DE QUEDA EM PVC DE 150MM,INCLUSIVE "T" SANITARIO.FORNEC</t>
  </si>
  <si>
    <t>IMENTO E ASSENTAMENTO</t>
  </si>
  <si>
    <t>TUBO DE QUEDA EM PVC DE 100MM,INCLUSIVE "T" SANITARIO.FORNEC</t>
  </si>
  <si>
    <t>TUBO DE QUEDA EM PVC DE 75MM,INCLUSIVE "T" SANITARIO.FORNECI</t>
  </si>
  <si>
    <t>TUBO PARA VENTILACAO EM PVC DE 100MM.INCLUSIVE CONEXOES.FORN</t>
  </si>
  <si>
    <t>ECIMENTO E ASSENTAMENTO</t>
  </si>
  <si>
    <t>TUBO PARA VENTILACAO EM PVC DE 75MM,INCLUSIVE CONEXOES.FORNE</t>
  </si>
  <si>
    <t>CIMENTO E ASSENTAMENTO</t>
  </si>
  <si>
    <t>TUBO DE QUEDA EM PVC REFORCADO DE 150MM,INCLUSIVE "T" SANITA</t>
  </si>
  <si>
    <t>RIO.FORNECIMENTO E ASSENTAMENTO</t>
  </si>
  <si>
    <t>TUBO DE QUEDA EM PVC REFORCADO DE 100MM,INCLUSIVE "T" SANITA</t>
  </si>
  <si>
    <t>TUBO DE QUEDA EM PVC REFORCADO DE 75MM,INCLUSIVE "T" SANITAR</t>
  </si>
  <si>
    <t>IO.FORNECIMENTO E ASSENTAMENTO</t>
  </si>
  <si>
    <t>APARELHO DE AR CONDICIONADO,TIPO PAREDE(EXCLUSIVE O FORNECIM</t>
  </si>
  <si>
    <t>ENTO DO APARELHO),COMPREENDENDO:5 VARAS DE ELETRODUTO PVC DE</t>
  </si>
  <si>
    <t xml:space="preserve"> 3/4",COM LUVAS,40,00M DE FIO 2,5MM2,TOMADA DE EMBUTIR E CAI</t>
  </si>
  <si>
    <t>XA DE EMBUTIR.INSTALACAO E ASSENTAMENTO</t>
  </si>
  <si>
    <t>ENTO DO APARELHO),COM INSTALACAO APARENTE,COMPREENDENDO:5 VA</t>
  </si>
  <si>
    <t>RAS DE ELETRODUTO PVC DE 3/4",COM LUVAS,40,00M DE FIO 2,5MM2</t>
  </si>
  <si>
    <t>,TOMADA DE SOBREPOR E CAIXA DE SOBREPOR,INCLUSIVE ABRACADEIR</t>
  </si>
  <si>
    <t>AS.INSTALACAO E ASSENTAMENTO</t>
  </si>
  <si>
    <t>BEBEDOURO ELETRICO,TIPO PRESSAO COM FILTRO INTERNO(EXCLUSIVE</t>
  </si>
  <si>
    <t xml:space="preserve"> FORNECIMENTO DE APARELHO),COMPREENDENDO:2 VARAS DE ELETRODU</t>
  </si>
  <si>
    <t>TO PVC DE 3/4",COM LUVAS,10,00M DE FIO 2,5MM2,TOMADA DE EMBU</t>
  </si>
  <si>
    <t>TIR E CAIXA DE EMBUTIR,4,00M DE TUBO PVC DE 25MM,3,00M DE TU</t>
  </si>
  <si>
    <t>BO PVC DE 40MM,REGISTRO DE 3/4" E CONEXOES.INSTALACAO ATE O</t>
  </si>
  <si>
    <t>RALO EXISTENTE E ASSENTAMENTO</t>
  </si>
  <si>
    <t>TUBO DE PVC RIGIDO,COM DIAMETRO DE 50MM,PBL,PN 80.FORNECIMEN</t>
  </si>
  <si>
    <t>ADAPTADOR DE PVC RIGIDO SOLDAVEL,COM BOLSA SOLDAVEL E ROSCA</t>
  </si>
  <si>
    <t>MACHO,DIAMETRO NOMINAL DE 50MM.FORNECIMENTO</t>
  </si>
  <si>
    <t>CURVA DE 90° DE PVC RIGIDO,SOLDAVEL,DIAMETRO NOMINAL DE 50MM</t>
  </si>
  <si>
    <t xml:space="preserve"> E PRESSAO NOMINAL DE 80.FORNECIMENTO</t>
  </si>
  <si>
    <t>TE DE PVC RIGIDO SOLDAVEL,90°,AZUL,COM BOLSAS SOLDAVEIS,DE 5</t>
  </si>
  <si>
    <t>0MM.FORNECIMENTO</t>
  </si>
  <si>
    <t>ASPERSOR DE IMPACTO,PARA IRRIGACAO TIPO ECO,PARA REGA DE JAR</t>
  </si>
  <si>
    <t>DIM.FORNECIMENTO</t>
  </si>
  <si>
    <t>ASPERSOR DE IMPACTO,PARA IRRIGACAO,TIPO MAXIREGA.FORNECIMENT</t>
  </si>
  <si>
    <t>ASPERSOR DE IMPACTO,PARA IRRIGACAO,TIPO MINIREGA.FORNECIMENT</t>
  </si>
  <si>
    <t>15.004.0500-0</t>
  </si>
  <si>
    <t>CALHA DE PISO NORMAL,EM PVC,DN 130,INCLUSIVE ESCAVACAO MANUA</t>
  </si>
  <si>
    <t>L E CAMADA DE CONCRETO PARA ASSENTAMENTO.FORNECIMENTO E COLO</t>
  </si>
  <si>
    <t>15.004.0500-A</t>
  </si>
  <si>
    <t>15.004.0505-0</t>
  </si>
  <si>
    <t>CALHA DE PISO NORMAL,EM PVC,DN 200,INCLUSIVE ESCAVACAO MANUA</t>
  </si>
  <si>
    <t>15.004.0505-A</t>
  </si>
  <si>
    <t>GRELHA PARA CALHA DE PISO,EM PVC,MEDINDO 130X500MM.FORNECIME</t>
  </si>
  <si>
    <t>GRELHA PARA CALHA DE PISO,EM PVC,MEDINDO 200X500MM.FORNECIME</t>
  </si>
  <si>
    <t>15.004.0640-0</t>
  </si>
  <si>
    <t>GRELHA PARA CALHA DE PISO,EM PVC,SUPER-REFORCADA,PARA TRAFEG</t>
  </si>
  <si>
    <t>O DE VEICULOS ATE 3T,MEDINDO 200X500MM.FORNECIMENTO E COLOCA</t>
  </si>
  <si>
    <t>15.004.0640-A</t>
  </si>
  <si>
    <t>ABRACADEIRA DE PVC OU NYLON,PARA AMARRACAO DE CABOS TELEFONI</t>
  </si>
  <si>
    <t>COS,COM UTILIZACAO DE PREGOS OU PARAFUSOS PARA FIXACAO,DIAME</t>
  </si>
  <si>
    <t>TRO DE 16MM.FORNECIMENTO E COLOCACAO</t>
  </si>
  <si>
    <t>TRO DE 17,5MM.FORNECIMENTO E COLOCACAO</t>
  </si>
  <si>
    <t>TRO DE 20,5MM.FORNECIMENTO E COLOCACAO</t>
  </si>
  <si>
    <t>TRO DE 28,5MM.FORNECIMENTO E COLOCACAO</t>
  </si>
  <si>
    <t>TRO DE 35MM.FORNECIMENTO E COLOCACAO</t>
  </si>
  <si>
    <t>INSTALACAO E ASSENTAMENTO DE CHUVEIRO(EXCLUSIVE O FORNECIMEN</t>
  </si>
  <si>
    <t>TO DO APARELHO,REGISTRO E ISOLAMENTO),COMPREENDENDO:5,00M DE</t>
  </si>
  <si>
    <t xml:space="preserve"> TUBO DE COBRE DE 22MM,SOLDAS E CONEXOES</t>
  </si>
  <si>
    <t>INSTALACAO E ASSENTAMENTO DE BANHEIRA(EXCLUSIVE O FORNECIMEN</t>
  </si>
  <si>
    <t>TO DO APARELHO E ISOLAMENTO),COMPREENDENDO:8,00M DE TUBO DE</t>
  </si>
  <si>
    <t>COBRE DE 22MM,SOLDAS E CONEXOES</t>
  </si>
  <si>
    <t>XCLUSIVE O FORNECIMENTO DO APARELHO E ISOLAMENTO),COMPREENDE</t>
  </si>
  <si>
    <t>NDO:3,00M DE TUBO DE COBRE DE 22MM,SOLDAS E CONEXOES</t>
  </si>
  <si>
    <t>INSTALACAO E ASSENTAMENTO DE PIA COM 1 CUBA(EXCLUSIVE O FORN</t>
  </si>
  <si>
    <t>ECIMENTO DO APARELHO E ISOLAMENTO),COMPREENDENDO:6,00M DE TU</t>
  </si>
  <si>
    <t>BO DE COBRE DE 22MM,SOLDAS E CONEXOES</t>
  </si>
  <si>
    <t>INSTALACAO E ASSENTAMENTO DE PIA COM 2 CUBAS(EXCLUSIVE O FOR</t>
  </si>
  <si>
    <t>NECIMENTO DO APARELHO E ISOLAMENTO),COMPREENDENDO:6,00M DE T</t>
  </si>
  <si>
    <t>UBO DE COBRE DE 22MM,SOLDAS E CONEXOES</t>
  </si>
  <si>
    <t>INSTALACAO E ASSENTAMENTO DE LAVATORIO DE 1 TORNEIRA (EXCLUS</t>
  </si>
  <si>
    <t>IVE O FORNECIMENTO DO APARELHO E ISOLAMENTO),COMPREENDENDO:</t>
  </si>
  <si>
    <t>4,00M DE TUBO DE COBRE DE 22MM,SOLDAS E CONEXOES</t>
  </si>
  <si>
    <t>INSTALACAO E ASSENTAMENTO DE TANQUE DE SERVICO(EXCLUSIVE O F</t>
  </si>
  <si>
    <t>ORNECIMENTO DO APARELHO E ISOLAMENTO),COMPREENDENDO:6,00M DE</t>
  </si>
  <si>
    <t>COLUNA DE COBRE DE 28MM,EXCLUSIVE PECAS DE DERIVACAO E ISOLA</t>
  </si>
  <si>
    <t>COLUNA DE COBRE DE 35MM,EXCLUSIVE PECAS DE DERIVACAO E ISOLA</t>
  </si>
  <si>
    <t>COLUNA DE COBRE DE 42MM,EXCLUSIVE PECAS DE DERIVACAO E ISOLA</t>
  </si>
  <si>
    <t>COLUNA DE COBRE DE 54MM,EXCLUSIVE PECAS DE DERIVACAO E ISOLA</t>
  </si>
  <si>
    <t>COLUNA DE COBRE DE 66MM,EXCLUSIVE PECAS DE DERIVACAO E ISOLA</t>
  </si>
  <si>
    <t>INSTALACAO E ASSENTAMENTO DE AR CONDICIONADO TIPO SPLIT DE 9</t>
  </si>
  <si>
    <t>000 BTU'S,COM 1 CONDENSADOR E 1 EVAPORADOR,(VIDE FORNECIMENT</t>
  </si>
  <si>
    <t>O DO APARELHO NA FAMILIA 18.030)INCLUSIVE ACESSORIOS DE FIXA</t>
  </si>
  <si>
    <t>CAO,EXCLUSIVE ALIMENTACAO ELETRICA E INTERLIGACAO AO CONDENS</t>
  </si>
  <si>
    <t>ADOR/EVAPORADOR(VIDE ITEM 15.005.0255)</t>
  </si>
  <si>
    <t>INSTALACAO E ASSENTAMENTO DE AR CONDICIONADO TIPO SPLIT DE 1</t>
  </si>
  <si>
    <t>2000 BTU'S,COM 1 CONDENSADOR E 1 EVAPORADOR,(VIDE FORNECIMEN</t>
  </si>
  <si>
    <t>TO DO APARELHO NA FAMILIA 18.030)INCLUSIVE ACESSORIOS DE FIX</t>
  </si>
  <si>
    <t>ACAO,EXCLUSIVE ALIMENTACAO ELETRICA E INTERLIGACAO AO CONDEN</t>
  </si>
  <si>
    <t>SADOR/EVAPORADOR (VIDE ITEM 15.005.0255)</t>
  </si>
  <si>
    <t>8000 BTU'S,COM 1 CONDENSADOR E 1 EVAPORADOR,(VIDE FORNECIMEN</t>
  </si>
  <si>
    <t>SAOR/EVAPORADOR (VIDE ITEM 15.005.0255)</t>
  </si>
  <si>
    <t>8000 BTU'S,COM 1 CONDENSADOR E 2 EVAPORADORES,(VIDE FORNECIM</t>
  </si>
  <si>
    <t>ENTO DO APARELHO NA FAMILIA 18.030)INCLUSIVE ACESSORIOS DE F</t>
  </si>
  <si>
    <t>IXACAO,EXCLUSIVE ALIMENTACAO ELETRICA E INTERLIGACAO AO COND</t>
  </si>
  <si>
    <t>ENSADOR/EVAPORADOR (VIDE ITEM 15.005.0255)</t>
  </si>
  <si>
    <t>INSTALACAO E ASSENTAMENTO DE AR CONDICIONADO TIPO SPLIT DE 2</t>
  </si>
  <si>
    <t>4000 BTU'S,COM 1 CONDENSADOR E 1 EVAPORADOR,(VIDE FORNECIMEN</t>
  </si>
  <si>
    <t>4000 BTU'S,COM 1 CONDENSADOR E 2 EVAPORADORES,(VIDE FORNECIM</t>
  </si>
  <si>
    <t>INSTALACAO E ASSENTAMENTO DE AR CONDICIONADO TIPO SPLIT DE 3</t>
  </si>
  <si>
    <t>0000 BTU'S,COM 1 CONDENSADOR E 1 EVAPORADOR,(VIDE FORNECIMEN</t>
  </si>
  <si>
    <t>6000 BTU'S,COM 1 CONDENSADOR E 1 EVAPORADOR,(VIDE FORNECIMEN</t>
  </si>
  <si>
    <t>INSTALACAO E ASSENTAMENTO DE AR CONDICIONADO TIPO SPLIT DE 4</t>
  </si>
  <si>
    <t>INSTALACAO E ASSENTAMENTO DE AR CONDICIONADO TIPO SPLIT DE 6</t>
  </si>
  <si>
    <t>DUTO PARA CONDICIONAMENTO DE AR,CHAVETADO EM CHAPA DE ACO GA</t>
  </si>
  <si>
    <t>TUBULACAO EM COBRE PARA INTERLIGACAO DE SPLIT SYSTEM AO COND</t>
  </si>
  <si>
    <t>ENSADOR/EVAPORADOR,INCLUSIVE ISOLAMENTO TERMICO,ALIMENTACAO</t>
  </si>
  <si>
    <t>ELETRICA,CONEXOES E FIXACAO,PARA APARELHOS ATE 48000 BTU'S.F</t>
  </si>
  <si>
    <t>ORNECIMENTO E INSTALACAO</t>
  </si>
  <si>
    <t>ELETRICA,CONEXOES E FIXACAO,PARA APARELHOS DE 60000 BTU'S.FO</t>
  </si>
  <si>
    <t>RNECIMENTO E INSTALACAO</t>
  </si>
  <si>
    <t>DUTO PARA EXAUSTAO DE COCCAO DE FOGOES,SOLDADO EM CHAPA PRET</t>
  </si>
  <si>
    <t>DUTO PARA EXAUSTAO DE AR DE CALDEIROES/FORNOS,CHAVETADO EM C</t>
  </si>
  <si>
    <t>DUTO PARA EXAUSTAO DE AR/VENTILACAO,CHAVETADO EM CHAPA DE AC</t>
  </si>
  <si>
    <t>CAIXA DE INCENDIO INTERNA PADRAO CBERJ,DE ACO,MEDINDO 70X50X</t>
  </si>
  <si>
    <t>25CM,COMPREENDENDO:2 LANCES DE 15,00M DE MANGUEIRA DE FIBRA</t>
  </si>
  <si>
    <t>DE POLIESTER PURA,TIPO 2,REVESTIDA INTERNAMENTE COM BORRACHA</t>
  </si>
  <si>
    <t>VULCANIZADA NO DIAMETRO DE 1.1/2",EMPATADA,COM REGISTRO,ADAP</t>
  </si>
  <si>
    <t>TADOR E ESGUICHO.FORNECIMENTO E COLOCACAO</t>
  </si>
  <si>
    <t>CAIXA DE INCENDIO EXTERNA,PADRAO CBERJ,DE ACO,MEDINDO 70X50X</t>
  </si>
  <si>
    <t>UM LANCE DE 15,00M DE MANGUEIRA DE FIBRA DE POLIESTER PURA,T</t>
  </si>
  <si>
    <t>IPO 2,REVESTIDA INTERNAMENTE COM BORRACHA VULCANIZADA NO DIA</t>
  </si>
  <si>
    <t>METRO DE 1.1/2".FORNECIMENTO E COLOCACAO</t>
  </si>
  <si>
    <t>DOIS LANCES DE 15,00M DE MANGUEIRA DE FIBRA DE POLIESTER PUR</t>
  </si>
  <si>
    <t>A,TIPO 2,REVESTIDA INTERNAMENTE COM BORRACHA VULCANIZADA NO</t>
  </si>
  <si>
    <t>DIAMETRO DE 1.1/2".FORNECIMENTO E COLOCACAO</t>
  </si>
  <si>
    <t>HIDRANTE DE COLUNA COMPLETO,PARA LINHA DE 100MM,INCLUSIVE PE</t>
  </si>
  <si>
    <t>CAS COMPLEMENTARES ATE O INICIO DA TUBULACAO HORIZONTAL E FO</t>
  </si>
  <si>
    <t>RNECIMENTO DO MATERIAL PARA REJUNTAMENTO.FORNECIMENTO E ASSE</t>
  </si>
  <si>
    <t>HIDRANTE SUBTERRANEO COMPLETO,EXCLUSIVE ESTE,CONSIDERANDO PE</t>
  </si>
  <si>
    <t>RNECIMENTO DO MATERIAL DE REJUNTAMENTO.ASSENTAMENTO</t>
  </si>
  <si>
    <t>INSTALACAO DE INCENDIO(HIDRANTE)EM CAIXA ENTERRADA DE ALVENA</t>
  </si>
  <si>
    <t>RIA COM TIJOLO MACICO,PAREDE MEIA VEZ(10CM)MEDINDO 40X30X50C</t>
  </si>
  <si>
    <t>M,REVESTIDA INTERNAMENTE,COM TAMPA DE FERRO FUNDIDO,INCLUSIV</t>
  </si>
  <si>
    <t>E PECAS COMPREENDENDO:REGISTRO DE GAVETA EM BRONZE 2.1/2",TA</t>
  </si>
  <si>
    <t>MPAO CEGO 2.1/2",JUNTA STORZ DE 2.1/2" E FORNECIMENTO DE TOD</t>
  </si>
  <si>
    <t>15.007.0204-0</t>
  </si>
  <si>
    <t>HASTE PARA ATERRAMENTO,DE COBRE DE 3/4" (19MM),COM 3,00M DE</t>
  </si>
  <si>
    <t>COMPRIMENTO.FORNECIMENTO E COLOCACAO</t>
  </si>
  <si>
    <t>15.007.0204-A</t>
  </si>
  <si>
    <t>15.007.0206-0</t>
  </si>
  <si>
    <t>HASTE PARA ATERRAMENTO,DE COBRE DE 3/4" (19MM),COM 2,40M DE</t>
  </si>
  <si>
    <t>15.007.0206-A</t>
  </si>
  <si>
    <t>HASTE PARA ATERRAMENTO,DE COBRE DE 5/8"(16MM),COM 3,00M DE C</t>
  </si>
  <si>
    <t>OMPRIMENTO.FORNECIMENTO E COLOCACAO</t>
  </si>
  <si>
    <t>HASTE PARA ATERRAMENTO,DE COBRE DE 5/8"(16MM),COM 2,40M DE C</t>
  </si>
  <si>
    <t>PARA-RAIO DE TELHADO,TIPO FRANKLIN,EM LATAO CROMADO,H=37,5CM</t>
  </si>
  <si>
    <t>,COMPREENDENDO:30,00M DE CORDOALHA DE COBRE 16MM2,HASTE DE T</t>
  </si>
  <si>
    <t>ERRA E DEMAIS MATERIAIS NECESSARIOS.FORNECIMENTO E COLOCACAO</t>
  </si>
  <si>
    <t>SUPORTE PARA FIXACAO DE CABO PARA PARA-RAIO,COM 20CM DE COMP</t>
  </si>
  <si>
    <t>RIMENTO,COM ISOLADOR.FORNECIMENTO E COLOCACAO</t>
  </si>
  <si>
    <t>TERMINAL AEREO PARA PARA-RAIO(CAPTOR 1 PONTA)EM LATAO MACICO</t>
  </si>
  <si>
    <t>,3/8"X600MM,FIXACAO COM ROSCA MECANICA E ABRACADEIRA,INCLUSI</t>
  </si>
  <si>
    <t>VE CAPTOR.FORNECIMENTO E COLOCACAO</t>
  </si>
  <si>
    <t>DISJUNTOR TRIFASICO A PEQUENO VOLUME DE OLEO,ACIONAMENTO MAN</t>
  </si>
  <si>
    <t>UAL,17,5KV-350MVA,COM RELES PRIMARIOS.FORNECIMENTO E COLOCAC</t>
  </si>
  <si>
    <t>SECCIONADOR TRIPOLAR,ACIONAMENTO SIMULTANEO,COMANDO POR VARA</t>
  </si>
  <si>
    <t xml:space="preserve"> DE MANOBRA,15KV-400A.FORNECIMENTO E COLOCACAO</t>
  </si>
  <si>
    <t>SECCIONADOR TRIPOLAR,ACIONAMENTO SIMULTANEO,COMANDO POR PUNH</t>
  </si>
  <si>
    <t>O DE MANOBRA,15KV-400A.FORNECIMENTO E COLOCACAO</t>
  </si>
  <si>
    <t>SECCIONADOR TRIPOLAR COM FUSIVEIS,ACIONAMENTO SIMULTANEO,COM</t>
  </si>
  <si>
    <t>ANDO POR VARA DE MANOBRA,15KV-400A.FORNECIMENTO E COLOCACAO</t>
  </si>
  <si>
    <t>ANDO POR PUNHO DE MANOBRA,15KV-400A.FORNECIMENTO E COLOCACAO</t>
  </si>
  <si>
    <t>VARA DE MANOBRA EM FENOLITE,COM PONTEIRA DE DURALUMINIO TEST</t>
  </si>
  <si>
    <t>ADA EM 15KV,COM 3,00M DE COMPRIMENTO.FORNECIMENTO</t>
  </si>
  <si>
    <t>MUFLA TERMINAL,INTERNA OU EXTERNA,PARA CABO SINGELO DE 15KV.</t>
  </si>
  <si>
    <t>ISOLADOR DE PINO,TIPO HI-TOP,CILINDRICO CLASSE 15KV.FORNECIM</t>
  </si>
  <si>
    <t>ISOLADOR DE SUSPENSAO(DISCO),TIPO CAVILHA CLASSE 15KV.FORNEC</t>
  </si>
  <si>
    <t>INTERTRAVAMENTO MECANICO (DISJUNTOR X CHAVES FACA),COM FECHA</t>
  </si>
  <si>
    <t>DURAS.FORNECIMENTO E COLOCACAO</t>
  </si>
  <si>
    <t>PARA-RAIO,TIPO VALVULA,PARA 15KV/5KA.FORNECIMENTO E INSTALAC</t>
  </si>
  <si>
    <t>CHAVE FUSIVEL,UNIPOLAR,COMANDO POR VARA DE MANOBRA,15KV-100A</t>
  </si>
  <si>
    <t>BOTOEIRA DE COMANDO A DISTANCIA(EMERGENCIA),BLINDADA EM CAIX</t>
  </si>
  <si>
    <t>A DE ALUMINIO FUNDIDO COM PORTA DE VIDRO(ACIONADA AUTOMATICA</t>
  </si>
  <si>
    <t>MENTE AO QUEBRAR O VIDRO),COMPREENDENDO:5 VARAS DE ELETRODUT</t>
  </si>
  <si>
    <t>O DE 1/2",50,00M DE FIO 1MM2,CAIXAS E CONEXOES,INCLUSIVE ABE</t>
  </si>
  <si>
    <t>TURA E FECHAMENTO DE RASGO EM ALVENARIA.FORNECIMENTO E COLOC</t>
  </si>
  <si>
    <t>QUADRO DE DISTRIBUICAO DE ENERGIA PARA DISJUNTORES TERMO-MAG</t>
  </si>
  <si>
    <t>NETICOS UNIPOLARES,DE SOBREPOR,COM PORTA E BARRAMENTOS DE FA</t>
  </si>
  <si>
    <t>DISPOSITIVO PARA CHAVE GERAL.FORNECIMENTO E COLOCACAO</t>
  </si>
  <si>
    <t>ISPOSITIVO PARA CHAVE GERAL.FORNECIMENTO E COLOCACAO</t>
  </si>
  <si>
    <t>SE,NEUTRO E TERRA,PARA INSTALACAO DE ATE 12 DISJUNTORES SEM</t>
  </si>
  <si>
    <t>15.007.0440-0</t>
  </si>
  <si>
    <t>15.007.0440-A</t>
  </si>
  <si>
    <t>NETICOS UNIPOLARES,DE EMBUTIR,COM PORTA E BARRAMENTOS DE FAS</t>
  </si>
  <si>
    <t>SPOSITIVO PARA CHAVE GERAL.FORNECIMENTO E COLOCACAO</t>
  </si>
  <si>
    <t>E,NEUTRO E TERRA,PARA INSTALACAO DE ATE 12 DISJUNTORES SEM D</t>
  </si>
  <si>
    <t>AO.</t>
  </si>
  <si>
    <t>15.007.0518-0</t>
  </si>
  <si>
    <t>15.007.0518-A</t>
  </si>
  <si>
    <t>DISJUNTOR/INTERRUPTOR DIFERENCIAL RESIDUAL(DDR),CLASSE AC,2</t>
  </si>
  <si>
    <t>POLOS,INSTANTANEO,CORRENTE NOMINAL(IN)25AX240V,SENSIBILIDADE</t>
  </si>
  <si>
    <t xml:space="preserve"> 30MA/300MA.FORNECIMENTO E COLOCACAO</t>
  </si>
  <si>
    <t>POLOS,INSTANTANEO,CORRENTE NOMINAL(IN) 40AX240V,SENSIBILIDAD</t>
  </si>
  <si>
    <t>E 30MA/300MA.FORNECIMENTO E COLOCACAO</t>
  </si>
  <si>
    <t>POLOS,INSTANTANEO,CORRENTE NOMINAL(IN)63AX240V,SENSIBILIDADE</t>
  </si>
  <si>
    <t>POLOS,INSTANTANEO,CORRENTE NOMINAL(IN)80AX240V,SENSIBILIDADE</t>
  </si>
  <si>
    <t>DISJUNTOR/INTERRUPTOR DIFERENCIAL RESIDUAL(DDR),CLASSE AC,4</t>
  </si>
  <si>
    <t>POLOS,INSTANTANEO,CORRENTE NOMINAL(IN)25AX415V,SENSIBILIDADE</t>
  </si>
  <si>
    <t>POLOS,INSTANTANEO,CORRENTE NOMINAL(IN)40AX415V,SENSIBILIDADE</t>
  </si>
  <si>
    <t>DISJUNTOR,INTERRUPTOR DIFERENCIAL RESIDUAL(DDR),CLASSE AC,4</t>
  </si>
  <si>
    <t>POLOS,INSTANTANEO,CORRENTE NOMINAL(IN)63AX415V,SENSIBILIDADE</t>
  </si>
  <si>
    <t>POLOS,INSTANTANEO,CORRENTE NOMINAL(IN)80AX415V,SENSIBILIDADE</t>
  </si>
  <si>
    <t>POLOS,INSTANTANEO,CORRENTE NOMINAL(IN)100AX415V,SENSIBILIDAD</t>
  </si>
  <si>
    <t>POLOS,INSTANTANEO,CORRENTE NOMINAL(IN)125AX415V,SENSIBILIDAD</t>
  </si>
  <si>
    <t>FUSIVEL DIAZED,DE 2A,COM BASE,TAMPA,ANEL E PARAFUSO DE AJUST</t>
  </si>
  <si>
    <t>E.FORNECIMENTO E INSTALACAO</t>
  </si>
  <si>
    <t>FUSIVEL DIAZED,DE 10A,COM BASE,TAMPA,ANEL E PARAFUSO DE AJUS</t>
  </si>
  <si>
    <t>TE.FORNECIMENTO E INSTALACAO</t>
  </si>
  <si>
    <t>FUSIVEL DIAZED,DE 16A,COM BASE,TAMPA,ANEL E PARAFUSO DE AJUS</t>
  </si>
  <si>
    <t>FUSIVEL DIAZED,DE 35A,COM BASE,TAMPA,ANEL E PARAFUSO DE AJUS</t>
  </si>
  <si>
    <t>FUSIVEL DIAZED,DE 63A,COM BASE,TAMPA,ANEL E PARAFUSO DE AJUS</t>
  </si>
  <si>
    <t>15.007.0545-0</t>
  </si>
  <si>
    <t>BASE SECCIONADORA (PORTA FUSIVEL) UNIPOLAR PARA FUSIVEL CART</t>
  </si>
  <si>
    <t>UCHO 10X38 ATE 32A. FORNECIMENTO E COLOCACAO</t>
  </si>
  <si>
    <t>15.007.0545-A</t>
  </si>
  <si>
    <t>15.007.0547-0</t>
  </si>
  <si>
    <t>UCHO 14X51 ATE 63A. FORNECIMENTO E COLOCACAO</t>
  </si>
  <si>
    <t>15.007.0547-A</t>
  </si>
  <si>
    <t>FUSIVEL CARTUCHO,DE 15 A 30A,250V,FIXO.FORNECIMENTO E COLOCA</t>
  </si>
  <si>
    <t>FUSIVEL CARTUCHO,DE 35 A 60A,250V,FIXO.FORNECIMENTO E COLOCA</t>
  </si>
  <si>
    <t>FUSIVEL FACA,DE 125 A 200A,250V,FIXO.FORNECIMENTO E COLOCACA</t>
  </si>
  <si>
    <t>FUSIVEL FACA,DE 250 A 400A,250V,FIXO.FORNECIMENTO E COLOCACA</t>
  </si>
  <si>
    <t>FUSIVEL FACA DE 500 A 600A,250V,FIXO.FORNECIMENTO E COLOCACA</t>
  </si>
  <si>
    <t>FUSIVEL NH,TAMANHO 00,CORRENTE NOMINAL DE 6 A 100A,500V.FORN</t>
  </si>
  <si>
    <t>FUSIVEL NH,TAMANHO 01,CORRENTE NOMINAL DE 40 A 200A,500V.FOR</t>
  </si>
  <si>
    <t>FUSIVEL NH,TAMANHO 01,CORRENTE NOMINAL DE 224 A 250A,500V.FO</t>
  </si>
  <si>
    <t>FUSIVEL NH,TAMANHO 02,CORRENTE NOMINAL DE 224 A 400A,500V.FO</t>
  </si>
  <si>
    <t>15.007.0617-0</t>
  </si>
  <si>
    <t>15.007.0617-A</t>
  </si>
  <si>
    <t>15.007.0640-0</t>
  </si>
  <si>
    <t>DISPOSITIVO DE PROTECAO CONTRA SURTO (DPS),CLASSE II,1 POLO,</t>
  </si>
  <si>
    <t>TENSAO 175V,CORRENTES APROXIMADAS DE DESCARGA NOMINAL E MAXI</t>
  </si>
  <si>
    <t>MA DE 8KA E 20KA.FORNECIMENTO E COLOCACAO</t>
  </si>
  <si>
    <t>15.007.0640-A</t>
  </si>
  <si>
    <t>15.007.0642-0</t>
  </si>
  <si>
    <t>MA DE 20KA E 45KA.FORNECIMENTO E COLOCACAO</t>
  </si>
  <si>
    <t>15.007.0642-A</t>
  </si>
  <si>
    <t>15.007.0643-0</t>
  </si>
  <si>
    <t>MA DE 30KA E 90KA.FORNECIMENTO E COLOCACAO</t>
  </si>
  <si>
    <t>15.007.0643-A</t>
  </si>
  <si>
    <t>15.007.0645-0</t>
  </si>
  <si>
    <t>TENSAO 275V,CORRENTES APROXIMADAS DE DESCARGA NOMINAL E MAXI</t>
  </si>
  <si>
    <t>15.007.0645-A</t>
  </si>
  <si>
    <t>15.007.0646-0</t>
  </si>
  <si>
    <t>15.007.0646-A</t>
  </si>
  <si>
    <t>15.007.0647-0</t>
  </si>
  <si>
    <t>15.007.0647-A</t>
  </si>
  <si>
    <t>CHAVE BLINDADA,TRIPOLAR,DE 250V,DE 30A.FORNECIMENTO E COLOCA</t>
  </si>
  <si>
    <t>CHAVE BLINDADA,TRIPOLAR,DE 250V,DE 60A.FORNECIMENTO E COLOCA</t>
  </si>
  <si>
    <t>CHAVE BLINDADA,TRIPOLAR,DE 250V,DE 100A.FORNECIMENTO E COLOC</t>
  </si>
  <si>
    <t>CHAVE BLINDADA,TRIPOLAR,DE 250V,DE 200A.FORNECIMENTO E COLOC</t>
  </si>
  <si>
    <t>CHAVE BLINDADA,TRIPOLAR,DE 250V,DE 400A.FORNECIMENTO E COLOC</t>
  </si>
  <si>
    <t>CHAVE BLINDADA,TRIPOLAR,DE 250V,DE 600A.FORNECIMENTO E COLOC</t>
  </si>
  <si>
    <t>CHAVE GUARDA MOTOR,TRIFASICA,ATE 3CV,220V,EM CAIXA METALICA,</t>
  </si>
  <si>
    <t>COMPREENDENDO:CHAVE MAGNETICA COM RELE TERMICO,SINALEIRA(VER</t>
  </si>
  <si>
    <t>DE E VERMELHO)E BOTOEIRA LIGA/DESLIGA.FORNECIMENTO E COLOCAC</t>
  </si>
  <si>
    <t>CHAVE GUARDA MOTOR,TRIFASICA,5CV,220V,EM CAIXA METALICA,COMP</t>
  </si>
  <si>
    <t>REENDENDO:CHAVE MAGNETICA COM RELE TERMICO,SINALEIRA(VERDE E</t>
  </si>
  <si>
    <t xml:space="preserve"> VERMELHO)E BOTOEIRA LIGA/DESLIGA.FORNECIMENTO E COLOCACAO</t>
  </si>
  <si>
    <t>CHAVE GUARDA MOTOR,TRIFASICA,7,5/10CV,220V,EM CAIXA METALICA</t>
  </si>
  <si>
    <t>,COMPREENDENDO:CHAVE MAGNETICA COM RELE TERMICO,SINALEIRA(VE</t>
  </si>
  <si>
    <t>RDE E VERMELHO)E BOTOEIRA LIGA/DESLIGA.FORNECIMENTO E COLOCA</t>
  </si>
  <si>
    <t>CHAVE BOIA,AUTOMATICA,DE MERCURIO,UNIPOLAR.FORNECIMENTO E CO</t>
  </si>
  <si>
    <t>ARMACAO SECUNDARIA OU REX PARA 2 LINHAS,COMPLETA.FORNECIMENT</t>
  </si>
  <si>
    <t>ARMACAO SECUNDARIA OU REX PARA 3 LINHAS,COMPLETA.FORNECIMENT</t>
  </si>
  <si>
    <t>ARMACAO SECUNDARIA OU REX PARA 4 LINHAS,COMPLETA.FORNECIMENT</t>
  </si>
  <si>
    <t>FIO DE COBRE COM ISOLAMENTO TERMOPLASTICO,ANTICHAMA,COMPREEN</t>
  </si>
  <si>
    <t>DENDO:PREPARO,CORTE E ENFIACAO EM ELETRODUTOS,NA BITOLA DE 1</t>
  </si>
  <si>
    <t>MM2,450/750V.FORNECIMENTO E COLOCACAO</t>
  </si>
  <si>
    <t>,5MM2,450/750V.FORNECIMENTO E COLOCACAO</t>
  </si>
  <si>
    <t>DENDO:PREPARO,CORTE E ENFIACAO EM ELETRODUTOS,NA BITOLA DE 2</t>
  </si>
  <si>
    <t>DENDO:PREPARO,CORTE E ENFIACAO EM ELETRODUTOS,NA BITOLA DE 4</t>
  </si>
  <si>
    <t>DENDO:PREPARO,CORTE E ENFIACAO EM ELETRODUTOS,NA BITOLA DE 6</t>
  </si>
  <si>
    <t>0MM2,450/750V.FORNECIMENTO E COLOCACAO</t>
  </si>
  <si>
    <t>CABO DE COBRE COM ISOLACAO SOLIDA EXTRUDADA,COM BAIXA EMISSA</t>
  </si>
  <si>
    <t>O DE FUMACA,BIPOLAR,2X1,5MM2,ISOLAMENTO 0,6/1KV,COMPREENDEND</t>
  </si>
  <si>
    <t>O:PREPARO,CORTE E ENFIACAO EM ELETRODUTOS.FORNECIMENTO E COL</t>
  </si>
  <si>
    <t>O DE FUMACA,BIPOLAR,2X2,5MM2,ISOLAMENTO 0,6/1KV,COMPREENDEND</t>
  </si>
  <si>
    <t>O DE FUMACA,BIPOLAR,2X4MM2,ISOLAMENTO 0,6/1KV,COMPREENDENDO:</t>
  </si>
  <si>
    <t>PREPARO,CORTE E ENFIACAO EM ELETRODUTOS.FORNECIMENTO E COLOC</t>
  </si>
  <si>
    <t>O DE FUMACA,BIPOLAR,2X6MM2,ISOLAMENTO 0,6/1KV,COMPREENDENDO:</t>
  </si>
  <si>
    <t>O DE FUMACA,BIPOLAR,2X10MM2,ISOLAMENTO 0,6/1KV,COMPREENDENDO</t>
  </si>
  <si>
    <t>:PREPARO,CORTE E ENFIACAO EM ELETRODUTOS.FORNECIMENTO E COLO</t>
  </si>
  <si>
    <t>O DE FUMACA,BIPOLAR,2X16MM2,ISOLAMENTO 0,6/1KV,COMPREENDENDO</t>
  </si>
  <si>
    <t>O DE FUMACA,BIPOLAR,2X25MM2,ISOLAMENTO 0,6/1KV,COMPREENDENDO</t>
  </si>
  <si>
    <t>O DE FUMACA,BIPOLAR,2X35MM2,ISOLAMENTO 0,6/1KV,COMPREENDENDO</t>
  </si>
  <si>
    <t>O DE FUMACA,UNIPOLAR,1X1,5MM2,ISOLAMENTO 0,6/1KV,COMPREENDEN</t>
  </si>
  <si>
    <t>DO:PREPARO,CORTE E ENFIACAO EM ELETRODUTOS.FORNECIMENTO E CO</t>
  </si>
  <si>
    <t>O DE FUMACA,UNIPOLAR,1X2,5MM2,ISOLAMENTO 0,6/1KV,COMPREENDEN</t>
  </si>
  <si>
    <t>O DE FUMACA,UNIPOLAR,1X4MM2,ISOLAMENTO 0,6/1KV,COMPREENDENDO</t>
  </si>
  <si>
    <t>O DE FUMACA,UNIPOLAR,1X6MM2,ISOLAMENTO 0,6/1KV,COMPREENDENDO</t>
  </si>
  <si>
    <t>O DE FUMACA,UNIPOLAR,1X10MM2,ISOLAMENTO 0,6/1KV,COMPREENDEND</t>
  </si>
  <si>
    <t>O DE FUMACA,UNIPOLAR,1X16MM2,ISOLAMENTO 0,6/1KV,COMPREENDEND</t>
  </si>
  <si>
    <t>O DE FUMACA,UNIPOLAR,1X25MM2,ISOLAMENTO 0,6/1KV,COMPREENDEND</t>
  </si>
  <si>
    <t>O DE FUMACA,UNIPOLAR,1X35MM2,ISOLAMENTO 0,6/1KV,COMPREENDEND</t>
  </si>
  <si>
    <t>O DE FUMACA,UNIPOLAR,1X50MM2,ISOLAMENTO 0,6/1KV,COMPREENDEND</t>
  </si>
  <si>
    <t>O DE FUMACA,UNIPOLAR,1X70MM2,ISOLAMENTO 0,6/1KV,COMPREENDEND</t>
  </si>
  <si>
    <t>O DE FUMACA,UNIPOLAR,1X95MM2,ISOLAMENTO 0,6/1KV,COMPREENDEND</t>
  </si>
  <si>
    <t>O DE FUMACA,UNIPOLAR,1X120MM2,ISOLAMENTO 0,6/1KV,COMPREENDEN</t>
  </si>
  <si>
    <t>O DE FUMACA,UNIPOLAR,1X150MM2,ISOLAMENTO 0,6/1KV,COMPREENDEN</t>
  </si>
  <si>
    <t>O DE FUMACA,UNIPOLAR,1X185MM2,ISOLAMENTO 0,6/1KV,COMPREENDEN</t>
  </si>
  <si>
    <t>O DE FUMACA,UNIPOLAR,1X240MM2,ISOLAMENTO 0,6/1KV,COMPREENDEN</t>
  </si>
  <si>
    <t>FIO PARALELO DE COBRE,COM ISOLAMENTO TERMOPLASTICO,NA BITOLA</t>
  </si>
  <si>
    <t xml:space="preserve"> 2X1,5MM2.FORNECIMENTO E COLOCACAO</t>
  </si>
  <si>
    <t xml:space="preserve"> 2X2,5MM2.FORNECIMENTO E COLOCACAO</t>
  </si>
  <si>
    <t xml:space="preserve"> 2X4MM2.FORNECIMENTO E COLOCACAO</t>
  </si>
  <si>
    <t xml:space="preserve"> 2X1,0MM2,POLARIZADO,BICOLOR.FORNECIMENTO E COLOCACAO</t>
  </si>
  <si>
    <t xml:space="preserve"> 2X1,5MM2,POLARIZADO,BICOLOR.FORNECIMENTO E COLOCACAO</t>
  </si>
  <si>
    <t>CABO DE COBRE COM ISOLAMENTO TERMOPLASTICO PARA TENSAO DE SE</t>
  </si>
  <si>
    <t>RVICO DE 8,7/15KV,COMPREENDENDO:PREPARO,CORTE E ENFIACAO EM</t>
  </si>
  <si>
    <t>ELETRODUTO,NA BITOLA DE 25MM2.FORNECIMENTO E COLOCACAO</t>
  </si>
  <si>
    <t>ELETRODUTO,NA BITOLA DE 35MM2.FORNECIMENTO E COLOCACAO</t>
  </si>
  <si>
    <t>ELETRODUTO,NA BITOLA DE 50MM2.FORNECIMENTO E COLOCACAO</t>
  </si>
  <si>
    <t>EXTENSAO DE REDE ELETRICA DE BAIXA TENSAO,AEREA,COM CABO DE</t>
  </si>
  <si>
    <t>COBRE NU 10MM2,EM TERRENO PLANO,EXCLUSIVE POSTES E TODOS OS</t>
  </si>
  <si>
    <t>SEUS COMPONENTES</t>
  </si>
  <si>
    <t>COBRE NU 16MM2,EM TERRENO PLANO,EXCLUSIVE POSTES E TODOS OS</t>
  </si>
  <si>
    <t>COBRE NU 25MM2,EM TERRENO PLANO,EXCLUSIVE POSTES E TODOS OS</t>
  </si>
  <si>
    <t>COBRE NU 35MM2,EM TERRENO PLANO,EXCLUSIVE POSTES E TODOS OS</t>
  </si>
  <si>
    <t>FIO SOLIDO DE COBRE ELETROLITICO NU,TEMPERA MEIO-DURA,CLASSE</t>
  </si>
  <si>
    <t>CABO SOLIDO DE COBRE ELETROLITICO NU,TEMPERA MOLE,CLASSE 2,</t>
  </si>
  <si>
    <t>SECAO CIRCULAR DE 10MM2.FORNECIMENTO E COLOCACAO</t>
  </si>
  <si>
    <t>SECAO CIRCULAR DE 16MM2.FORNECIMENTO E COLOCACAO</t>
  </si>
  <si>
    <t>SECAO CIRCULAR DE 25MM2.FORNECIMENTO E COLOCACAO</t>
  </si>
  <si>
    <t>SECAO CIRCULAR DE 35MM2.FORNECIMENTO E COLOCACAO</t>
  </si>
  <si>
    <t>CABO SOLIDO DE COBRE ELETROLITICO NU,TEMPERA MOLE,CLASSE 2,S</t>
  </si>
  <si>
    <t>ECAO CIRCULAR DE 50MM2.FORNECIMENTO E COLOCACAO</t>
  </si>
  <si>
    <t>SECAO CIRCULAR DE 70MM2.FORNECIMENTO E COLOCACAO</t>
  </si>
  <si>
    <t>SECAO CIRCULAR DE 95MM2.FORNECIMENTO E COLOCACAO</t>
  </si>
  <si>
    <t>FIO TELEFONICO TIPO FI,BITOLA DE 0,6MM2(PARA INSTALACOES EM</t>
  </si>
  <si>
    <t>TUBULACOES OU PRESO EM RODAPES).FORNECIMENTO E COLOCACAO</t>
  </si>
  <si>
    <t>FIO TELEFONICO TIPO FE,BITOLA DE 1MM2(PARA INSTALACOES AEREA</t>
  </si>
  <si>
    <t>S).FORNECIMENTO E COLOCACAO</t>
  </si>
  <si>
    <t>CABO TELEFONICO TIPO CTP-APL 50(PARA INSTALACOES SUBTERRANEA</t>
  </si>
  <si>
    <t>S ESPECIAIS)PARA 10 PARES.FORNECIMENTO E COLOCACAO</t>
  </si>
  <si>
    <t>S ESPECIAIS)PARA 20 PARES.FORNECIMENTO E COLOCACAO</t>
  </si>
  <si>
    <t>S ESPECIAIS)PARA 30 PARES.FORNECIMENTO E COLOCACAO</t>
  </si>
  <si>
    <t>S ESPECIAIS)PARA 50 PARES.FORNECIMENTO E COLOCACAO</t>
  </si>
  <si>
    <t>S ESPECIAIS)PARA 100 PARES.FORNECIMENTO E COLOCACAO</t>
  </si>
  <si>
    <t>CABO TELEFONICO TIPO CI(PARA INSTALACOES INTERNAS PRIMARIAS)</t>
  </si>
  <si>
    <t>PARA 10 PARES.FORNECIMENTO E COLOCACAO</t>
  </si>
  <si>
    <t>PARA 20 PARES.FORNECIMENTO E COLOCACAO</t>
  </si>
  <si>
    <t>PARA 30 PARES.FORNECIMENTO E COLOCACAO</t>
  </si>
  <si>
    <t>PARA 50 PARES.FORNECIMENTO E COLOCACAO</t>
  </si>
  <si>
    <t>PARA 100 PARES.FORNECIMENTO E COLOCACAO</t>
  </si>
  <si>
    <t>PARA 200 PARES.FORNECIMENTO E COLOCACAO</t>
  </si>
  <si>
    <t>PARA 300 PARES.FORNECIMENTO E COLOCACAO</t>
  </si>
  <si>
    <t>PARA 400 PARES.FORNECIMENTO E COLOCACAO</t>
  </si>
  <si>
    <t>CABO TELEFONICO CCE,DIAMETRO DO CONDUTOR 0,50MM,PARA 2 PARES</t>
  </si>
  <si>
    <t>CABO TELEFONICO CCE,DIAMETRO DO CONDUTOR 0,50MM,PARA 4 PARES</t>
  </si>
  <si>
    <t>CABO TELEFONICO CCE,DIAMETRO DO CONDUTOR 0,50MM,PARA 5 PARES</t>
  </si>
  <si>
    <t>CABO TELEFONICO CCE,DIAMETRO DO CONDUTOR 0,50MM,PARA 6 PARES</t>
  </si>
  <si>
    <t>CABO TELEFONICO CCE,DIAMETRO DO CONDUTOR 0,65MM,PARA 2 PARES</t>
  </si>
  <si>
    <t>CABO TELEFONICO CCE,DIAMETRO DO CONDUTOR 0,65MM,PARA 4 PARES</t>
  </si>
  <si>
    <t>CABO TELEFONICO CCE,DIAMETRO DO CONDUTOR 0,65MM,PARA 5 PARES</t>
  </si>
  <si>
    <t>CABO TELEFONICO CCE,DIAMETRO DO CONDUTOR 0,65MM,PARA 6 PARES</t>
  </si>
  <si>
    <t>CABO TELEFONICO CCI,DIAMETRO DO CONDUTOR 0,50MM,PARA 2 PARES</t>
  </si>
  <si>
    <t>CABO TELEFONICO CCI,DIAMETRO DO CONDUTOR 0,50MM,PARA 4 PARES</t>
  </si>
  <si>
    <t>CABO TELEFONICO CCI,DIAMETRO DO CONDUTOR 0,50MM,PARA 5 PARES</t>
  </si>
  <si>
    <t>CABO TELEFONICO CCI,DIAMETRO DO CONDUTOR 0,50MM,PARA 6 PARES</t>
  </si>
  <si>
    <t>CABO COAXIAL RG-59,ALCANCE MAXIMO 300M,PARA INSTALACAO CFTV.</t>
  </si>
  <si>
    <t>CABO COAXIAL RG-06,ALCANCE MAXIMO 450M,PARA INSTALACAO CFTV.</t>
  </si>
  <si>
    <t>ENTRADA DE SERVICO(PC),PADRAO AMPLA,PARA MEDICAO MONOFASICA,</t>
  </si>
  <si>
    <t>1 MEDIDOR,INSTALADO EM MURO PARA CARGA ATE 4KW,CONSTANDO DE</t>
  </si>
  <si>
    <t>POSTE DE CONCRETO COMPLETO,CAIXA PARA INSTALACAO DO MEDIDOR</t>
  </si>
  <si>
    <t>COM DISJUNTOR 1X40A,CAIXA DE CONCRETO PARA ATERRAMENTO,HASTE</t>
  </si>
  <si>
    <t xml:space="preserve"> DE ATERRAMENTO E DEMAIS MATERIAIS NECESSARIOS,EXCLUSIVE FIO</t>
  </si>
  <si>
    <t xml:space="preserve"> DE ENTRADA E SAIDA</t>
  </si>
  <si>
    <t>ENTRADA DE SERVICO(PC),PADRAO AMPLA,PARA MEDICAO BIFASICA,1</t>
  </si>
  <si>
    <t>MEDIDOR,INSTALADO EM MURO PARA CARGA ENTRE 4 ATE 8KW,CONSTAN</t>
  </si>
  <si>
    <t>DO DE POSTE DE CONCRETO COMPLETO,CAIXA PARA INSTALACAO DO ME</t>
  </si>
  <si>
    <t>DIDOR COM DISJUNTOR 2X40A,CAIXA DE CONCRETO PARA ATERRAMENTO</t>
  </si>
  <si>
    <t>,HASTE DE ATERRAMENTO E DEMAIS MATERIAIS NECESSARIOS,EXCLUSI</t>
  </si>
  <si>
    <t>VE FIO DE ENTRADA E SAIDA</t>
  </si>
  <si>
    <t>ENTRADA DE SERVICO(PC),PADRAO AMPLA,PARA MEDICAO TRIFASICA,1</t>
  </si>
  <si>
    <t xml:space="preserve"> MEDIDOR,INSTALADO EM MURO,COM CARGA INSTALADA ATE 30KW,CONS</t>
  </si>
  <si>
    <t>TANDO DE POSTE DE CONCRETO COMPLETO,CABINE EM ALVENARIA,COM</t>
  </si>
  <si>
    <t>PORTA,CAIXA PARA INSTALACAO DO MEDIDOR,CAIXA DE CONCRETO PAR</t>
  </si>
  <si>
    <t>A ATERRAMENTO,HASTE DE ATERRAMENTO E DEMAIS MATERIAIS NECESS</t>
  </si>
  <si>
    <t>ARIOS,EXCLUSIVE DISJUNTOR E FIO OU CABO DE ENTRADA E SAIDA</t>
  </si>
  <si>
    <t>ENTRADA SERVICO(PC),PADRAO AMPLA,MEDICAO TRIFASICA,TRANSFORM</t>
  </si>
  <si>
    <t>ADOR CORRENTE,1 MEDIDOR,INSTAL.MURO,CARGA 35 A 50KW,C/POSTE</t>
  </si>
  <si>
    <t>CONCR.COMPLETO,CABINE ALVENARIA,C/PORTA,CAIXA INSTAL.MEDIDOR</t>
  </si>
  <si>
    <t>,CHAVE TRIPOLAR 200A,PORTA FUSIVEIS,FUSIVEIS NH 100 A 160A,</t>
  </si>
  <si>
    <t>CX.CONCR.P/ATERRAM.HASTE ATERRAM.E DEMAIS MAT. NECES. EXCL.</t>
  </si>
  <si>
    <t>FIO OU CABO ENTRADA E SAIDA</t>
  </si>
  <si>
    <t>ENTRADA DE ENERGIA INDIVIDUAL,PADRAO LIGHT,MEDICAO DIRETA,RE</t>
  </si>
  <si>
    <t>DE AEREA,DEMANDA ATE 8KVA,INCLUSIVE CAIXA TRANSPARENTE PARA</t>
  </si>
  <si>
    <t>MEDICAO(CTM),E CAIXA DE DISJUNTOR MONOPOLAR(CDJ1)INTERNA E D</t>
  </si>
  <si>
    <t>EMAIS MATERIAIS NECESSARIOS,EXCLUSIVE POSTE,DISJUNTOR E FIOS</t>
  </si>
  <si>
    <t>DE AEREA,DEMANDA ENTRE 8,0 E 23,2KVA,INCLUSIVE CAIXA TRANSPA</t>
  </si>
  <si>
    <t>RENTE POLIFASICA(CTP)E CAIXA DE DISJUNTOR TRIFASICA(CDJ3)INT</t>
  </si>
  <si>
    <t>ERNA E DEMAIS MATERIAIS NECESSARIOS,EXCLUSIVE POSTE,DISJUNTO</t>
  </si>
  <si>
    <t>R E FIOS DE ENTRADA E SAIDA</t>
  </si>
  <si>
    <t>DE AEREA,DEMANDA ENTRE 23,2 E 33,1KVA,INCLUSIVE CAIXA TRANSP</t>
  </si>
  <si>
    <t>ARENTE POLIFASICA(CTP)E CAIXA DE DISJUNTOR TRIFASICA(CDJ3)IN</t>
  </si>
  <si>
    <t>TERNA E DEMAIS MATERIAIS NECESSARIOS,EXCLUSIVE POSTE,DISJUNT</t>
  </si>
  <si>
    <t>OR E FIOS DE ENTRADA E SAIDA</t>
  </si>
  <si>
    <t>DE AEREA,DEMANDA ENTRE 33,1 E 66,3KVA,INCLUSIVE CAIXA SECCIO</t>
  </si>
  <si>
    <t>NADORA ATE 200A(CSM200)E CAIXA DE PROTECAO ATE 225A(CPG-225)</t>
  </si>
  <si>
    <t>INTERNA E DEMAIS MATERIAIS NECESSARIOS,EXCLUSIVE POSTE,DISJU</t>
  </si>
  <si>
    <t>NTOR E FIOS DE ENTRADA E SAIDA</t>
  </si>
  <si>
    <t>SUBESTACAO SIMPLIFICADA,PADRAO LIGHT,COM TRANSFORMADOR TRIFA</t>
  </si>
  <si>
    <t>SICO DE 75KVA,13,8KV-220/127V,EXCLUSIVE CABINE DE MEDICAO</t>
  </si>
  <si>
    <t>SUBESTACAO SIMPLIFICADA PADRAO LIGHT,COM TRANSFORMADOR TRIFA</t>
  </si>
  <si>
    <t>SICO 112,5KVA,13,8KV-220/127V,EXCLUSIVE CABINE DE MEDICAO</t>
  </si>
  <si>
    <t>SICO DE 150KVA,13,8KV-220/127V,EXCLUSIVE CABINE DE MEDICAO</t>
  </si>
  <si>
    <t>SICO DE 225KVA,13,8KV-220/127V,EXCLUSIVE CABINE DE MEDICAO</t>
  </si>
  <si>
    <t>SICO DE 300KVA,13,8V-220/127V,EXCLUSIVE CABINE DE MEDICAO</t>
  </si>
  <si>
    <t>SICO DE 75KVA,13,8KV-220/127V,INCLUSIVE CABINE DE MEDICAO</t>
  </si>
  <si>
    <t>SICO DE 112,5KVA,13,8V-220/127V,INCLUSIVE CABINE DE MEDICAO</t>
  </si>
  <si>
    <t>SICO DE 150KVA,13,8KV-220/127V,INCLUSIVE CABINE DE MEDICAO</t>
  </si>
  <si>
    <t>SICO DE 225KVA,13,8KV-220/127V,INCLUSIVE CABINE DE MEDICAO</t>
  </si>
  <si>
    <t>SICO DE 300KVA,13,8KV-220V/127V,INCLUSIVE CABINE DE MEDICAO</t>
  </si>
  <si>
    <t>ENTRADA DE ENERGIA INDIVIDUAL PADRAO LIGHT,MEDICAO DIRETA,RE</t>
  </si>
  <si>
    <t>DE SUBTERRANEA,DEMANDA ATE 8KVA,INCLUSIVE CAIXA SECCIONADORA</t>
  </si>
  <si>
    <t>(CS100)E CAIXA TRANSPARENTE PARA MEDICAO(CTM)COM CAIXA DE DI</t>
  </si>
  <si>
    <t>SJUNTOR MONOPOLAR(CDJ1),INTERNA E DEMAIS MATERIAIS NECESSARI</t>
  </si>
  <si>
    <t>OS,EXCLUSIVE DISJUNTOR E FIOS DE ENTRADA E SAIDA</t>
  </si>
  <si>
    <t>DE SUBTERRANEA,DEMANDA ENTRE 8,0 E 23,3KVA,INCLUSIVE CAIXA S</t>
  </si>
  <si>
    <t>ECCIONADORA(CS100)E CAIXA TRANSPARENTE PARA MEDICAO(CTM),CAI</t>
  </si>
  <si>
    <t>XA DE DISJUNTOR POLIFASICO(CTP)E CAIXA DE DISJUNTOR TRIFASIC</t>
  </si>
  <si>
    <t>O(CDJ3)E DEMAIS MATERIAIS NECESSARIOS,EXCLUSIVE DISJUNTOR E</t>
  </si>
  <si>
    <t>FIOS DE ENTRADA E SAIDA</t>
  </si>
  <si>
    <t>DE SUBTERRANEA,DEMANDA ENTRE 23,2 E 33,1KVA,INCLUSIVE CAIXA</t>
  </si>
  <si>
    <t>SECCIONADORA(CS100)E CAIXA TRANSPARENTE PARA MEDICAO(CTM)COM</t>
  </si>
  <si>
    <t xml:space="preserve"> CAIXA DE DISJUNTOR POLIFASICO(CTP)E CAIXA DE DISJUNTOR TRIF</t>
  </si>
  <si>
    <t>ASICO(CDJ3),E DEMAIS MATERIAIS NECESSARIOS,EXCLUSIVE DISJUNT</t>
  </si>
  <si>
    <t>DE SUBTERRANEA,DEMANDA ENTRE 33,1 E 66,3KVA,INCLUSIVE CAIXA</t>
  </si>
  <si>
    <t>SECCIONADORA(CSM200)E CAIXA DE PROTECAO(CPG225)INTERNA,E DEM</t>
  </si>
  <si>
    <t>AIS MATERIAIS NECESSARIOS,EXCLUSIVE DISJUNTOR E FIOS DE ENTR</t>
  </si>
  <si>
    <t>ADA E SAIDA</t>
  </si>
  <si>
    <t>SUBESTACAO SIMPLIFICADA PADRAO AMPLA,COM TRANSFORMADOR TRIFA</t>
  </si>
  <si>
    <t>SICO DE 30KVA,INCLUSIVE CABINE DE MEDICAO,EM ALVENARIA,POSTE</t>
  </si>
  <si>
    <t xml:space="preserve"> E TODOS OS MATERIAIS ELETRICOS NECESSARIOS</t>
  </si>
  <si>
    <t>SICO DE 45KVA,INCLUSIVE MEDICAO,POSTE E TODOS OS MATERIAIS E</t>
  </si>
  <si>
    <t>LETRICOS NECESSARIOS</t>
  </si>
  <si>
    <t>SICO DE 75KVA,INCLUSIVE MEDICAO,POSTE E TODOS OS MATERIAIS E</t>
  </si>
  <si>
    <t>SICO DE 112,5KVA,INCLUSIVE MEDICAO,POSTE E TODOS OS MATERIAI</t>
  </si>
  <si>
    <t>S ELETRICOS NECESSARIOS</t>
  </si>
  <si>
    <t>SICO DE 150KVA,INCLUSIVE MEDICAO,POSTE E TODOS OS MATERIAIS</t>
  </si>
  <si>
    <t>ELETRICOS NECESSARIOS</t>
  </si>
  <si>
    <t>SICO DE 30KVA,EXCLUSIVE CABINE DE MEDICAO</t>
  </si>
  <si>
    <t>SICO DE 45KVA,EXCLUSIVE CABINE DE MEDICAO</t>
  </si>
  <si>
    <t>SICO DE 75KVA,EXCLUSIVE CABINE DE MEDICAO</t>
  </si>
  <si>
    <t>SICO DE 112,5KVA,EXCLUSIVE CABINE DE MEDICAO</t>
  </si>
  <si>
    <t>SICO DE 150KVA,EXCLUSIVE CABINE DE MEDICAO</t>
  </si>
  <si>
    <t>SUBESTACAO DE 225KVA,13,8KV-220/127V,INSTALADA EM PLATAFORMA</t>
  </si>
  <si>
    <t xml:space="preserve"> AO TEMPO,PADRAO AMPLA,INCLUSIVE CABINE DE MEDICAO</t>
  </si>
  <si>
    <t xml:space="preserve"> AO TEMPO,PADRAO AMPLA,EXCLUSIVE CABINE DE MEDICAO</t>
  </si>
  <si>
    <t>OLEO ISOLANTE PARA TRANSFORMADOR DE DISTRIBUICAO,CLASSE DE T</t>
  </si>
  <si>
    <t>ENSAO ATE 30KV,CONSIDERANDO LIMPEZA INTERNA DO TRANSFORMADOR</t>
  </si>
  <si>
    <t xml:space="preserve"> E SUBSTITUICAO DO OLEO,SUPONDO O APARELHO APOIADO EM BASE A</t>
  </si>
  <si>
    <t>TE 2,00M DE ALTURA,INCLUSIVE FORNECIMENTO E TROCA DE OLEO,EX</t>
  </si>
  <si>
    <t>CLUSIVE LAUDO DE TROCA DO OLEO</t>
  </si>
  <si>
    <t>INSTALACAO COM TUBULACAO DE COBRE DE 15MM,PARA USO MEDICINAL</t>
  </si>
  <si>
    <t>,INCLUSIVE ACESSORIOS DE FIXACAO,CONEXOES E LIMPEZA,EXCLUSIV</t>
  </si>
  <si>
    <t>E POSTO DE CONSUMO,PAINEL DE ALARME,VALVULA E CENTRAL DE DIS</t>
  </si>
  <si>
    <t>TRIBUICAO (VIDE FAMILIA 18.050)</t>
  </si>
  <si>
    <t>INSTALACAO COM TUBULACAO DE COBRE DE 22MM,PARA USO MEDICINAL</t>
  </si>
  <si>
    <t>TRIBUICAO(VIDE FAMILIA 18.050)</t>
  </si>
  <si>
    <t>INSTALACAO COM TUBULACAO DE COBRE DE 28MM,PARA USO MEDICINAL</t>
  </si>
  <si>
    <t>INSTALACAO COM TUBULACAO DE COBRE DE 35MM,PARA USO MEDICINAL</t>
  </si>
  <si>
    <t>INSTALACAO COM TUBULACAO DE COBRE DE 42MM,PARA USO MEDICINAL</t>
  </si>
  <si>
    <t>INSTALACAO COM TUBULACAO DE COBRE DE 54MM,PARA USO MEDICINAL</t>
  </si>
  <si>
    <t>INSTALACAO COM TUBULACAO DE COBRE DE 66MM,PARA USO MEDICINAL</t>
  </si>
  <si>
    <t>INSTALACAO DE SISTEMA DE AQUECIMENTO SOLAR DE BAIXA PRESSAO,</t>
  </si>
  <si>
    <t>PARA 100 E 200L E 1 PLACA COLETORA VERTICAL OU HORIZONTAL,IN</t>
  </si>
  <si>
    <t>CLUSIVE PLACAS COLETORAS,EXCLUSIVE RESERVATORIOS (VER FAMILI</t>
  </si>
  <si>
    <t>A 18.210)</t>
  </si>
  <si>
    <t>PARA 300L E 2 PLACAS COLETORAS VERTICAIS OU HORIZONTAIS,INCL</t>
  </si>
  <si>
    <t>USIVE PLACAS COLETORAS,EXCLUSIVE RESERVATORIOS (VER FAMILIA</t>
  </si>
  <si>
    <t>18.210)</t>
  </si>
  <si>
    <t>PARA 400L E 2 PLACAS COLETORAS VERTICAIS OU HORIZONTAIS,INCL</t>
  </si>
  <si>
    <t>PARA 500L E 3 PLACAS COLETORAS VERTICAIS OU HORIZONTAIS,INCL</t>
  </si>
  <si>
    <t>18.21O)</t>
  </si>
  <si>
    <t>PARA 600L E 3 PLACAS COLETORAS VERTICAIS OU HORIZONTAIS,INCL</t>
  </si>
  <si>
    <t>PARA 800L E 4 PLACAS COLETORAS VERTICAIS OU HORIZONTAIS,INCL</t>
  </si>
  <si>
    <t>PARA 1000L E 5 PLACAS COLETORAS VERTICAIS OU HORIZONTAIS,INC</t>
  </si>
  <si>
    <t>LUSIVE PLACAS COLETORAS,EXCLUSIVE RESERVATORIOS (VER FAMILIA</t>
  </si>
  <si>
    <t>INSTALACAO DE PONTO DE LUZ,EMBUTIDO NA LAJE,EQUIVALENTE A 2</t>
  </si>
  <si>
    <t>VARAS DE ELETRODUTO DE PVC RIGIDO DE 3/4",12,00M DE FIO 2,5M</t>
  </si>
  <si>
    <t>M2,CAIXAS,CONEXOES,LUVAS,CURVA E INTERRUPTOR DE EMBUTIR COM</t>
  </si>
  <si>
    <t>PLACA FOSFORESCENTE,INCLUSIVE ABERTURA E FECHAMENTO DE RASGO</t>
  </si>
  <si>
    <t>EM ALVENARIA</t>
  </si>
  <si>
    <t>INSTALACAO DE PONTO DE LUZ,APARENTE,EQUIVALENTE A 2 VARAS DE</t>
  </si>
  <si>
    <t xml:space="preserve"> ELETRODUTO DE PVC RIGIDO DE 3/4",12,00M DE FIO 2,5MM2,CAIXA</t>
  </si>
  <si>
    <t>S,CONEXOES,LUVAS,CURVA E INTERRUPTOR DE SOBREPOR</t>
  </si>
  <si>
    <t>INSTALACAO DE PONTO DE LUZ,INSTALACAO APARENTE COM CANALETA</t>
  </si>
  <si>
    <t>PERFURADA,SENDO ESTA LIGADA A ELETROCALHA PRINCIPAL(EXCLUSIV</t>
  </si>
  <si>
    <t>E ESTA)EQUIVALENTE A 1 VARA DE CANALETA E 2 VARAS DE ELETROD</t>
  </si>
  <si>
    <t>UTO DE PVC RIGIDO DE 3/4",24,00M DE FIO 2,5MM2,CAIXAS,CONEXO</t>
  </si>
  <si>
    <t>ES,LUVAS,CURVA E INTERRUPTOR DE SOBREPOR</t>
  </si>
  <si>
    <t>VARAS DE ELETRODUTO DE PVC RIGIDO DE 1/2",12,00M DE FIO 2,5M</t>
  </si>
  <si>
    <t xml:space="preserve"> ELETRODUTO DE PVC RIGIDO DE 1/2",12,00M DE FIO 2,5MM2,CAIXA</t>
  </si>
  <si>
    <t>INSTALACAO DE PONTO DE LUZ,APARENTE COM CANALETA PERFURADA,S</t>
  </si>
  <si>
    <t>ENDO ESTA LIGADA A ELETROCALHA PRINCIPAL(EXCLUSIVE ESTA),EQU</t>
  </si>
  <si>
    <t>IVALENTE A 1 VARA DE CANALETA E 2 VARAS DE ELETRODUTO DE PVC</t>
  </si>
  <si>
    <t xml:space="preserve"> RIGIDO DE 1/2",24,00M DE FIO 2,5MM2,CAIXAS,CONEXOES,LUVAS,C</t>
  </si>
  <si>
    <t>URVA E INTERRUPTOR DE SOBREPOR</t>
  </si>
  <si>
    <t>INSTALACAO DE UM CONJUNTO DE 2 PONTOS DE LUZ,EMBUTIDO NA LAJ</t>
  </si>
  <si>
    <t>E,EQUIVALENTE A 5 VARAS DE ELETRODUTO DE PVC RIGIDO DE 3/4",</t>
  </si>
  <si>
    <t>33,00M DE FIO 2,5MM2,CAIXAS,CONEXOES,LUVAS,CURVA E INTERRUPT</t>
  </si>
  <si>
    <t>OR DE EMBUTIR COM PLACA FOSFORESCENTE,INCLUSIVE ABERTURA E F</t>
  </si>
  <si>
    <t>ECHAMENTO DE RASGO EM ALVENARIA</t>
  </si>
  <si>
    <t>INSTALACAO DE UM CONJUNTO DE 2 PONTOS DE LUZ,APARENTE,EQUIVA</t>
  </si>
  <si>
    <t>LENTE A 5 VARAS DE ELETRODUTO DE PVC RIGIDO DE 3/4",33,00M D</t>
  </si>
  <si>
    <t>E FIO 2,5MM2,CAIXAS,CONEXOES,LUVAS,CURVA E INTERRUPTOR DE SO</t>
  </si>
  <si>
    <t>BREPOR</t>
  </si>
  <si>
    <t>INSTALACAO DE UM CONJUNTO DE 2 PONTOS DE LUZ,APARENTE COM CA</t>
  </si>
  <si>
    <t>NALETA PERFURADA,SENDO ESTA LIGADA A ELETROCALHA PRINCIPAL(E</t>
  </si>
  <si>
    <t>XCLUSIVE ESTA),EQUIVALENTE A 1,5 VARAS DE CANALETA E 2 VARAS</t>
  </si>
  <si>
    <t xml:space="preserve"> DE ELETRODUTO DE PVC RIGIDO DE 3/4",45,00M DE FIO 2,5MM2,CA</t>
  </si>
  <si>
    <t>IXAS,CONEXOES,LUVAS,CURVA E INTERRUPTOR DE SOBREPOR</t>
  </si>
  <si>
    <t>E,EQUIVALENTE A 5 VARAS DE ELETRODUTO DE PVC RIGIDO DE 1/2",</t>
  </si>
  <si>
    <t>LENTE A 5 VARAS DE ELETRODUTO DE PVC RIGIDO DE 1/2",33,00M D</t>
  </si>
  <si>
    <t xml:space="preserve"> DE ELETRODUTO DE PVC RIGIDO DE 1/2",45,00M DE FIO 2,5MM2,CA</t>
  </si>
  <si>
    <t>INSTALACAO DE UM CONJUNTO DE 3 PONTOS DE LUZ,EMBUTIDO NA LAJ</t>
  </si>
  <si>
    <t>E,EQUIVALENTE A 6 VARAS DE ELETRODUTO DE PVC RIGIDO DE 3/4",</t>
  </si>
  <si>
    <t>50,00M DE FIO 2,5MM2,CAIXAS,CONEXOES,LUVAS,CURVA E INTERRUPT</t>
  </si>
  <si>
    <t>INSTALACAO DE UM CONJUNTO DE 3 PONTOS DE LUZ,APARENTE,EQUIVA</t>
  </si>
  <si>
    <t>LENTE A 6 VARAS DE ELETRODUTO DE PVC RIGIDO DE 3/4",50,00M D</t>
  </si>
  <si>
    <t>INSTALACAO DE UM CONJUNTO DE 3 PONTOS DE LUZ,APARENTE COM CA</t>
  </si>
  <si>
    <t>XCLUSIVE ESTA),EQUIVALENTE A 2,5 VARAS DE CANALETA E 2 VARAS</t>
  </si>
  <si>
    <t xml:space="preserve"> DE ELETRODUTO DE PVC RIGIDO DE 3/4",62,00M DE FIO 2,5MM2,CA</t>
  </si>
  <si>
    <t>E,EQUIVALENTE A 6 VARAS DE ELETRODUTO DE PVC RIGIDO DE 1/2",</t>
  </si>
  <si>
    <t>LENTE A 6 VARAS DE ELETRODUTO DE PVC RIGIDO DE 1/2",50,00M D</t>
  </si>
  <si>
    <t xml:space="preserve"> DE ELETRODUTO DE PVC RIGIDO DE 1/2",62,00M DE FIO 2,5MM2,CA</t>
  </si>
  <si>
    <t>INSTALACAO DE UM CONJUNTO DE 4 PONTOS DE LUZ,EMBUTIDO NA LAJ</t>
  </si>
  <si>
    <t>E,EQUIVALENTE A 7 VARAS DE ELETRODUTO DE PVC RIGIDO DE 3/4",</t>
  </si>
  <si>
    <t>INSTALACAO DE UM CONJUNTO DE 4 PONTOS DE LUZ,APARENTE,EQUIVA</t>
  </si>
  <si>
    <t>LENTE 7 VARAS DE ELETRODUTO DE PVC RIGIDO DE 3/4",50,00M DE</t>
  </si>
  <si>
    <t>FIO 2,5MM2,CAIXAS,CONEXOES,LUVAS,CURVA E INTERRUPTOR DE SOBR</t>
  </si>
  <si>
    <t>EPOR</t>
  </si>
  <si>
    <t>INSTALACAO DE UM CONJUNTO DE 4 PONTOS DE LUZ,APARENTE COM CA</t>
  </si>
  <si>
    <t>XCLUSIVE ESTA),EQUIVALENTE A 3.7 VARAS DE CANALETA E 2 VARAS</t>
  </si>
  <si>
    <t>E,EQUIVALENTE A 7 VARAS DE ELETRODUTO DE PVC RIGIDO DE 1/2",</t>
  </si>
  <si>
    <t>LENTE A 7 VARAS DE ELETRODUTO DE PVC RIGIDO DE 1/2",50,00M D</t>
  </si>
  <si>
    <t>XCLUSIVE ESTA),EQUIVALENTE A 3,5 VARAS DE CANALETA E 2 VARAS</t>
  </si>
  <si>
    <t>INSTALACAO DE UM CONJUNTO DE 5 PONTOS DE LUZ,EMBUTIDO NA LAJ</t>
  </si>
  <si>
    <t>E,EQUIVALENTE A 8 VARAS DE ELETRODUTO DE PVC RIGIDO DE 3/4",</t>
  </si>
  <si>
    <t>57,00M DE FIO 2,5MM2,CAIXAS,CONEXOES,LUVAS,CURVA E INTERRUPT</t>
  </si>
  <si>
    <t>INSTALACAO DE UM CONJUNTO DE 5 PONTOS DE LUZ,APARENTE,EQUIVA</t>
  </si>
  <si>
    <t>LENTE A 8 VARAS DE ELETRODUTO DE PVC RIGIDO DE 3/4",57,00M D</t>
  </si>
  <si>
    <t>INSTALACAO DE UM CONJUNTO DE 5 PONTOS DE LUZ,APARENTE COM CA</t>
  </si>
  <si>
    <t>XCLUSIVE ESTA),EQUIVALENTE A 4.25 VARAS DE CANALETA E 2 VARA</t>
  </si>
  <si>
    <t>S DE ELETRODUTO DE PVC RIGIDO DE 3/4",69,00M DE FIO 2,5MM2,C</t>
  </si>
  <si>
    <t>AIXAS,CONEXOES,LUVAS,CURVA E INTERRUPTOR DE SOBREPOR</t>
  </si>
  <si>
    <t>E,EQUIVALENTE A 8 VARAS DE ELETRODUTO DE PVC RIGIDO DE 1/2",</t>
  </si>
  <si>
    <t>LENTE A 8 VARAS DE ELETRODUTO DE PVC RIGIDO DE 1/2",57,00M D</t>
  </si>
  <si>
    <t>S DE ELETRODUTO DE PVC RIGIDO DE 1/2",69,00M DE FIO 2,5MM2,C</t>
  </si>
  <si>
    <t>CAIXAS,CONEXOES,LUVAS,CURVA E INTERRUPTOR DE SOBREPOR</t>
  </si>
  <si>
    <t>INSTALACAO DE UM CONJUNTO DE 6 PONTOS DE LUZ,EMBUTIDO NA LAJ</t>
  </si>
  <si>
    <t>E,EQUIVALENTE A 9 VARAS DE ELETRODUTO DE PVC RIGIDO DE 3/4",</t>
  </si>
  <si>
    <t>66,00M DE FIO 2,5MM2,CAIXAS,CONEXOES,LUVAS,CURVA E INTERRUPT</t>
  </si>
  <si>
    <t>INSTALACAO DE UM CONJUNTO DE 6 PONTOS DE LUZ,APARENTE,EQUIVA</t>
  </si>
  <si>
    <t>LENTE A 9 VARAS DE ELETRODUTO DE PVC RIGIDO DE 3/4",66,00M D</t>
  </si>
  <si>
    <t>INSTALACAO DE UM CONJUNTO DE 6 PONTOS DE LUZ,APARENTE COM CA</t>
  </si>
  <si>
    <t>XCLUSIVE ESTA),EQUIVALENTE A 5 VARAS DE CANALETA E 2 VARAS D</t>
  </si>
  <si>
    <t>E ELETRODUTO DE PVC RIGIDO DE 3/4",78,00M DE FIO 2,5MM2,CAIX</t>
  </si>
  <si>
    <t>AS,CONEXOES,LUVAS,CURVA E INTERRUPTOR DE SOBREPOR</t>
  </si>
  <si>
    <t>E,EQUIVALENTE A 9 VARAS DE ELETRODUTO DE PVC RIGIDO DE 1/2",</t>
  </si>
  <si>
    <t>LENTE A 9 VARAS DE ELETRODUTO DE PVC RIGIDO DE 1/2",66,00M D</t>
  </si>
  <si>
    <t>E ELETRODUTO DE PVC RIGIDO DE 1/2",78,00M DE FIO 2,5MM2,CAIX</t>
  </si>
  <si>
    <t>INSTALACAO DE UM CONJUNTO DE 8 PONTOS DE LUZ,EMBUTIDO NA LAJ</t>
  </si>
  <si>
    <t>E,EQUIVALENTE A 10 VARAS DE ELETRODUTO DE PVC RIGIDO DE 3/4"</t>
  </si>
  <si>
    <t>,80,00M DE FIO 2,5MM2,CAIXAS,CONEXOES,LUVAS,CURVA E INTERRUP</t>
  </si>
  <si>
    <t>TOR DE EMBUTIR COM PLACA FOSFORESCENTE,INCLUSIVE ABERTURA E</t>
  </si>
  <si>
    <t>FECHAMENTO DE RASGO EM ALVENARIA</t>
  </si>
  <si>
    <t>INSTALACAO DE UM CONJUNTO DE 8 PONTOS DE LUZ,APARENTE,EQUIVA</t>
  </si>
  <si>
    <t>LENTE A 10 VARAS DE ELETRODUTO DE PVC RIGIDO DE 3/4",80,00M</t>
  </si>
  <si>
    <t>DE FIO 2,5MM2,CAIXAS,CONEXOES,LUVAS,CURVA E INTERRUPTOR DE S</t>
  </si>
  <si>
    <t>OBREPOR</t>
  </si>
  <si>
    <t>INSTALACAO DE UM CONJUNTO DE 8 PONTOS DE LUZ,APARENTE COM CA</t>
  </si>
  <si>
    <t>XCLUSIVE ESTA),EQUIVALENTE A 6,75 VARAS DE CANALETA E 2 VARA</t>
  </si>
  <si>
    <t>S DE ELETRODUTO DE PVC RIGIDO DE 3/4",92,00M DE FIO 2,5MM2,C</t>
  </si>
  <si>
    <t>E,EQUIVALENTE A 3 VARAS DE ELETRODUTO DE PVC RIGIDO DE 3/4",</t>
  </si>
  <si>
    <t>20,00M DE FIO 2,5MM2,CAIXAS,CONEXOES,LUVAS E CONSIDERANDO O</t>
  </si>
  <si>
    <t>CONTROLE DOS PONTOS DIRETO NO Q.D.L,INCLUSIVE ABERTURA E FEC</t>
  </si>
  <si>
    <t>HAMENTO DE RASGO EM ALVENARIA</t>
  </si>
  <si>
    <t>LENTE A 3 VARAS DE ELETRODUTO DE PVC RIGIDO DE 3/4",20,00M D</t>
  </si>
  <si>
    <t>E FIO 2,5MM2,CAIXAS,CONEXOES,LUVAS E CONSIDERANDO O CONTROLE</t>
  </si>
  <si>
    <t xml:space="preserve"> DOS PONTOS DIRETO NO Q.D.L</t>
  </si>
  <si>
    <t xml:space="preserve"> DE ELETRODUTO DE PVC RIGIDO DE 3/4",32,00M DE FIO 2,5MM2,CA</t>
  </si>
  <si>
    <t>IXAS,CONEXOES,LUVAS E CONSIDERANDO O CONTROLE DOS PONTOS DIR</t>
  </si>
  <si>
    <t>ETO NO Q.D.L.</t>
  </si>
  <si>
    <t>E,EQUIVALENTE A 3 VARAS DE ELETRODUTO DE PVC RIGIDO DE 1/2",</t>
  </si>
  <si>
    <t>LENTE A 3 VARAS DE ELETRODUTO DE PVC RIGIDO DE 1/2",20,00M D</t>
  </si>
  <si>
    <t xml:space="preserve"> DE ELETRODUTO DE PVC RIGIDO DE 1/2",32,00M DE FIO 2,5MM2,CA</t>
  </si>
  <si>
    <t>ETO NO Q.D.L</t>
  </si>
  <si>
    <t>30,00M DE FIO 2,5MM2,CAIXAS,CONEXOES,LUVAS E CONSIDERANDO O</t>
  </si>
  <si>
    <t>LENTE A 5 VARAS DE ELETRODUTO DE PVC RIGIDO DE 3/4",30,00M D</t>
  </si>
  <si>
    <t xml:space="preserve"> DE ELETRODUTO DE PVC RIGIDO DE 3/4",42,00M DE FIO 2,5MM2,CA</t>
  </si>
  <si>
    <t>LENTE A 5 VARAS DE ELETRODUTO DE PVC RIGIDO DE 1/2",30,00M D</t>
  </si>
  <si>
    <t xml:space="preserve"> DE ELETRODUTO DE PVC RIGIDO DE 1/2",42,00M DE FIO 2,5MM2,CA</t>
  </si>
  <si>
    <t>40,00M DE FIO 2,5MM2,CAIXAS,CONEXOES,LUVAS E CONSIDERANDO O</t>
  </si>
  <si>
    <t>LENTE A 6 VARAS DE ELETRODUTO DE PVC RIGIDO DE 3/4",40,00M D</t>
  </si>
  <si>
    <t>XCLUSIVE ESTA),EQUIVALENTE A 4.35 VARAS DE CANALETA E 2 VARA</t>
  </si>
  <si>
    <t>S DE ELETRODUTO DE PVC RIGIDO DE 3/4",52,00M DE FIO 2,5MM2,C</t>
  </si>
  <si>
    <t>AIXAS,CONEXOES,LUVAS E CONSIDERANDO O CONTROLE DOS PONTOS DI</t>
  </si>
  <si>
    <t>RETO NO Q.D.L</t>
  </si>
  <si>
    <t>LENTE A 6 VARAS DE ELETRODUTO DE PVC RIGIDO DE 1/2",40,00M D</t>
  </si>
  <si>
    <t>XCLUSIVE ESTA),EQUIVALENTE A 4,25 VARAS DE CANALETA E 2 VARA</t>
  </si>
  <si>
    <t>S DE ELETRODUTO DE PVC RIGIDO DE 1/2",52,00M DE FIO 2,5MM2,C</t>
  </si>
  <si>
    <t>45,00M DE FIO 2,5MM2,CAIXAS,CONEXOES,LUVAS E CONSIDERANDO O</t>
  </si>
  <si>
    <t>LENTE A 7 VARAS DE ELETRODUTO DE PVC RIGIDO DE 3/4",45,00M D</t>
  </si>
  <si>
    <t>XCLUSIVE ESTA),EQUIVALENTE A 6 VARAS DE CANALETA E 2 VARAS D</t>
  </si>
  <si>
    <t>E ELETRODUTO DE PVC RIGIDO DE 3/4",57,00M DE FIO 2,5MM2,CAIX</t>
  </si>
  <si>
    <t>AS,CONEXOES,LUVAS E CONSIDERANDO O CONTROLE DOS PONTOS DIRET</t>
  </si>
  <si>
    <t>O NO Q.D.L</t>
  </si>
  <si>
    <t>LENTE A 7 VARAS DE ELETRODUTO DE PVC RIGIDO DE 1/2",45,00M D</t>
  </si>
  <si>
    <t>E ELETRODUTO DE PVC RIGIDO DE 1/2",57,00M DE FIO 2,5MM2,CAIX</t>
  </si>
  <si>
    <t>53,00M DE FIO 2,5MM2,CAIXAS,CONEXOES,LUVAS E CONSIDERANDO O</t>
  </si>
  <si>
    <t>LENTE A 8 VARAS DE ELETRODUTO DE PVC RIGIDO DE 3/4",53,00M D</t>
  </si>
  <si>
    <t>E ELETRODUTO DE PVC RIGIDO DE 3/4",65,00M DE FIO 2,5MM2,CAIX</t>
  </si>
  <si>
    <t>NSIDERANDO O CONTROLE DOS PONTOS DIRETO NO Q.D.L</t>
  </si>
  <si>
    <t>LENTE A 8 VARAS DE ELETRODUTO DE PVC RIGIDO DE 1/2",53,00M D</t>
  </si>
  <si>
    <t>S DE ELETRODUTO DE PVC RIGIDO DE 1/2",65,00M DE FIO 2,5MM2,C</t>
  </si>
  <si>
    <t>57,00M DE FIO 2,5MM2,CAIXAS,CONEXOES,LUVAS E CONSIDERANDO O</t>
  </si>
  <si>
    <t>LENTE A 9 VARAS DE ELETRODUTO DE PVC RIGIDO DE 3/4",57,00M D</t>
  </si>
  <si>
    <t>XCLUSIVE ESTA),EQUIVALENTE A 8,5 VARAS DE CANALETA E 2 VARAS</t>
  </si>
  <si>
    <t xml:space="preserve"> DE ELETRODUTO DE PVC RIGIDO DE 3/4",69,00M DE FIO 2,5MM2,CA</t>
  </si>
  <si>
    <t>INSTALACAO DE PONTO DE FORCA ATE 2CV,EQUIVALENTE A 2 VARAS D</t>
  </si>
  <si>
    <t>E ELETRODUTO DE PVC RIGIDO DE 1/2",20,00M DE FIO 2,5MM2,CAIX</t>
  </si>
  <si>
    <t>AS E CONEXOES</t>
  </si>
  <si>
    <t>INSTALACAO DE PONTO DE FORCA ATE 4CV,EQUIVALENTE A 2 VARAS D</t>
  </si>
  <si>
    <t>E ELETRODUTO DE PVC RIGIDO DE 3/4",20,00M DE FIO 4MM2,CAIXAS</t>
  </si>
  <si>
    <t xml:space="preserve"> E CONEXOES</t>
  </si>
  <si>
    <t>INSTALACAO DE PONTO DE FORCA PARA 5CV,EQUIVALENTE A 2 VARAS</t>
  </si>
  <si>
    <t>DE ELETRODUTO DE PVC RIGIDO DE 3/4",20,00M DE FIO 4MM2,CAIXA</t>
  </si>
  <si>
    <t>S E CONEXOES</t>
  </si>
  <si>
    <t>INSTALACAO DE PONTO DE FORCA PARA 10CV,EQUIVALENTE A 2 VARAS</t>
  </si>
  <si>
    <t xml:space="preserve"> DE ELETRODUTO DE PVC RIGIDO DE 1",20,00M DE FIO 6MM2,CAIXAS</t>
  </si>
  <si>
    <t>INSTALACAO DE PONTO DE FORCA PARA 15CV,EQUIVALENTE A 2 VARAS</t>
  </si>
  <si>
    <t xml:space="preserve"> DE ELETRODUTO DE PVC RIGIDO DE 1.1/2",20,00M DE FIO 10MM2,C</t>
  </si>
  <si>
    <t>AIXAS E CONEXOES</t>
  </si>
  <si>
    <t>INSTALACAO DE PONTO PARA ANTENA DE TV OU SISTEMA DE CFTV,COM</t>
  </si>
  <si>
    <t>INSTALACAO DE PONTO DE CAMPAINHA,COMPREENDENDO:2 VARAS DE EL</t>
  </si>
  <si>
    <t>ETRODUTO DE 1/2",18,00M DE FIO 0,75MM2,BOTAO E CIGARRA</t>
  </si>
  <si>
    <t>INSTALACAO DE PONTO DE CAMPAINHA DE ALTA POTENCIA,COMPREENDE</t>
  </si>
  <si>
    <t>NDO:5 VARAS DE ELETRODUTO DE 3/4",50,00M DE FIO 1,5MM2,BOTOE</t>
  </si>
  <si>
    <t>IRA E CAMPAINHA PROPRIAMENTE DITA</t>
  </si>
  <si>
    <t>GONGO CAMPAINHA DE 6 POLEGADAS,PARA SISTEMA DE INSTALACAO DE</t>
  </si>
  <si>
    <t xml:space="preserve"> COMBATE A INCENDIO.FORNECIMENTO E COLOCACAO</t>
  </si>
  <si>
    <t>INSTALACAO DE PONTO DE VENTILADOR DE TETO,EQUIVALENTE A 2 VA</t>
  </si>
  <si>
    <t>RAS DE ELETRODUTO DE PVC RIGIDO DE 3/4",EMBUTIDO NA LAJE,12,</t>
  </si>
  <si>
    <t>00M DE FIO 2,5MM2,CONEXOES,LUVAS E CURVA,EXCLUSIVE INTERRUPT</t>
  </si>
  <si>
    <t>OR E ESPELHO,INCLUSIVE ABERTURA E FECHAMENTO DE RASGO EM ALV</t>
  </si>
  <si>
    <t>ENARIA</t>
  </si>
  <si>
    <t>INSTALACAO APARENTE DE PONTO DE VENTILADOR DE TETO,EQUIVALEN</t>
  </si>
  <si>
    <t>TE A 2 VARAS DE ELETRODUTO DE PVC RIGIDO DE 3/4",12,00M DE F</t>
  </si>
  <si>
    <t>IO 2,5MM2,CONEXOES,LUVAS E CURVA,EXCLUSIVE INTERRUPTOR E ESP</t>
  </si>
  <si>
    <t>ELHO</t>
  </si>
  <si>
    <t>INSTALACAO DE PONTO DE VENTILADOR DE TETO,APARENTE COM CANAL</t>
  </si>
  <si>
    <t>ETA PERFURADA,SENDO ESTA LIGADA A ELETROCALHA PRINCIPAL(EXCL</t>
  </si>
  <si>
    <t>USIVE ESTA),EQUIVALENTE A 1 VARA DE CANALETA E 4 VARAS DE EL</t>
  </si>
  <si>
    <t>ETRODUTO DE PVC RIGIDO DE 3/4",24,00M DE FIO 2,5MM2,CONEXOES</t>
  </si>
  <si>
    <t>,LUVAS E CURVA,EXCLUSIVE INTERRUPTOR E ESPELHO</t>
  </si>
  <si>
    <t>INSTALACAO DE PONTO PARA 2(DOIS) VENTILADORES DE TETO,EQUIVA</t>
  </si>
  <si>
    <t>LENTE A 2,67 VARAS DE ELETRODUTOS DE PVC DE 3/4",EMBUTIDO NA</t>
  </si>
  <si>
    <t xml:space="preserve"> LAJE, 25,00M DE FIO 2,5MM2,CONEXOES,LUVAS E CURVA,EXCLUSIVE</t>
  </si>
  <si>
    <t xml:space="preserve"> INTERRUPTOR E ESPELHO,INCLUSIVE ABERTURA E FECHAMENTO DE RA</t>
  </si>
  <si>
    <t>SGO EM ALVENARIA</t>
  </si>
  <si>
    <t>INSTALACAO APARENTE DE PONTO PARA 2(DOIS) VENTILADORES DE TE</t>
  </si>
  <si>
    <t>TO,EQUIVALENTE A 2,67 VARAS DE ELETRODUTO DE PVC DE 3/4",25,</t>
  </si>
  <si>
    <t>OR E ESPELHO</t>
  </si>
  <si>
    <t>INSTALACAO DE PONTO PARA 2(DOIS)VENTILADORES DE TETO,APARENT</t>
  </si>
  <si>
    <t>E COM CANALETA PERFURADA,SENDO ESTA LIGADA A ELETROCALHA PRI</t>
  </si>
  <si>
    <t>NCIPAL(EXCLUSIVE ESTA),EQUIVALENTE A 1,5 VARAS DE CANALETA E</t>
  </si>
  <si>
    <t xml:space="preserve"> 4,67 VARAS DE ELETRODUTO DE PVC RIGIDO DE 3/4",37,00M DE FI</t>
  </si>
  <si>
    <t>O 2,5MM2,CONEXOES,LUVAS E CURVA,EXCLUSIVE INTERRUPTOR E ESPE</t>
  </si>
  <si>
    <t>LHO</t>
  </si>
  <si>
    <t>INSTALACAO DE PONTO PARA 3(TRES)VENTILADORES DE TETO,EQUIVAL</t>
  </si>
  <si>
    <t>ENTE A 3,30 VARAS DE ELETRODUTOS DE PVC DE 3/4",EMBUTIDO NA</t>
  </si>
  <si>
    <t>LAJE,30,00M DE FIO 2,5MM2,CONEXOES,LUVAS E CURVA,EXCLUSIVE I</t>
  </si>
  <si>
    <t>NTERRUPTOR E ESPELHO,INCLUSIVE ABERTURA E FECHAMENTO DE RASG</t>
  </si>
  <si>
    <t>O EM ALVENARIA</t>
  </si>
  <si>
    <t>ENTE A 3,30 VARAS DE ELETRODUTOS DE PVC DE 3/4",APARENTE,30,</t>
  </si>
  <si>
    <t>INSTALACAO DE PONTO PARA 3(TRES)VENTILADORES DE TETO,APARENT</t>
  </si>
  <si>
    <t>NCIPAL(EXCLUSIVE ESTA),EQUIVALENTE A 2,50 VARAS DE CANALETA</t>
  </si>
  <si>
    <t>E 5,30 VARAS DE ELETRODUTO DE PVC RIGIDO DE 3/4",42,00M DE F</t>
  </si>
  <si>
    <t>INSTALACAO DE PONTO DE TOMADA,EMBUTIDO NA ALVENARIA,EQUIVALE</t>
  </si>
  <si>
    <t>NTE A 2 VARAS DE ELETRODUTO DE PVC RIGIDO DE 3/4",18,00M DE</t>
  </si>
  <si>
    <t>FIO 2,5MM2,CAIXAS,CONEXOES E TOMADA DE EMBUTIR,2P+T,10A,PADR</t>
  </si>
  <si>
    <t>AO BRASILEIRO,COM PLACA FOSFORESCENTE,INCLUSIVE ABERTURA E F</t>
  </si>
  <si>
    <t>INSTALACAO DE PONTO DE TOMADA,APARENTE,EQUIVALENTE A 2 VARAS</t>
  </si>
  <si>
    <t xml:space="preserve"> DE ELETRODUTO DE PVC RIGIDO DE 3/4",18,00M DE FIO 2,5MM2,CA</t>
  </si>
  <si>
    <t>IXAS,CONEXOES E TOMADA DE SOBREPOR 2P+T,10A,PADRAO BRASILEIR</t>
  </si>
  <si>
    <t>FIO 2,5MM2,CAIXAS,CONEXOES E TOMADA DE EMBUTIR 2P+T,20A,PADR</t>
  </si>
  <si>
    <t>IXAS,CONEXOES E TOMADA DE SOBREPOR 2P+T,20A,PADRAO BRASILEIR</t>
  </si>
  <si>
    <t>O,COM PLACA FOSFORESCENTE</t>
  </si>
  <si>
    <t>INSTALACAO DE PONTO DE TOMADA,APARENTE COM CANALETA PERFURAD</t>
  </si>
  <si>
    <t>A,SENDO ESTA LIGADA A ELETROCALHA PRINCIPAL(EXCLUSIVE ESTA),</t>
  </si>
  <si>
    <t>EQUIVALENTE A 1 VARA DE CANALETA E 4 VARAS DE ELETRODUTO DE</t>
  </si>
  <si>
    <t>PVC RIGIDO DE 3/4", 36,00M DE FIO 2,5MM2,CAIXAS,CONEXOES E T</t>
  </si>
  <si>
    <t>OMADA DE SOBREPOR 2P+T,10A,PADRAO BRASILEIRO</t>
  </si>
  <si>
    <t>A,SENDO ESTA LIGADA A ELETROCALHA PRINCIPAL(EXCLUSIVE ESTA)E</t>
  </si>
  <si>
    <t>QUIVALENTE A 1 VARA DE CANALETA E 4 VARAS DE ELETRODUTO DE P</t>
  </si>
  <si>
    <t>VC RIGIDO DE 3/4", 36,00M DE FIO 2,5MM2,CAIXAS,CONEXOES E TO</t>
  </si>
  <si>
    <t>MADA DE SOBREPOR 2P+T,20A,PADRAO BRASILEIRO</t>
  </si>
  <si>
    <t>NTE A 2 VARAS DE ELETRODUTO DE PVC RIGIDO DE 1/2",18,00M DE</t>
  </si>
  <si>
    <t>FIO 2,5MM2,CAIXAS,CONEXOES E TOMADA DE EMBUTIR 2P+T,10A,COM</t>
  </si>
  <si>
    <t xml:space="preserve"> EM ALVENARIA</t>
  </si>
  <si>
    <t xml:space="preserve"> DE ELETRODUTO DE PVC RIGIDO DE 1/2",18,00M DE FIO 2,5MM2,CA</t>
  </si>
  <si>
    <t>IXAS,CONEXOES E TOMADA DE SOBREPOR 2P+T,10A</t>
  </si>
  <si>
    <t>FIO 2,5MM2,CAIXAS,CONEXOES E TOMADA,DE EMBUTIR 2P+T,20A,COM</t>
  </si>
  <si>
    <t>IXAS,CONEXOES E TOMADA DE SOBREPOR 2P+T,20A</t>
  </si>
  <si>
    <t>EQUIVALENTE A 1 VARA DE CANALETA E 2 VARAS DE ELETRODUTO DE</t>
  </si>
  <si>
    <t>PVC RIGIDO DE 1/2", 36,00M DE FIO 2,5MM2,CAIXAS,CONEXOES E T</t>
  </si>
  <si>
    <t>OMADA DE SOBREPOR 2P+T,10A</t>
  </si>
  <si>
    <t>EQUIVALENTE A 1 VARA DE CANALETA 2 VARAS DE ELETRODUTO DE PV</t>
  </si>
  <si>
    <t>C RIGIDO DE 1/2", 36,00M DE FIO 2,5MM2,CAIXAS,CONEXOES E TOM</t>
  </si>
  <si>
    <t>ADA DE SOBRPOR 2P+T,20A</t>
  </si>
  <si>
    <t>INSTALACAO DE UM CONJUNTO DE 2 TOMADAS,EMBUTIDO NA ALVENARIA</t>
  </si>
  <si>
    <t>,EQUIVALENTE A 3 VARAS DE ELETRODUTO DE PVC RIGIDO DE 3/4",2</t>
  </si>
  <si>
    <t>7,00M DE FIO 2,5MM2,CAIXAS,CONEXOES E TOMADAS DE EMBUTIR 2P+</t>
  </si>
  <si>
    <t>T,10A,COM PLACA FOSFORESCENTE,INCLUSIVE ABERTURA E FECHAMENT</t>
  </si>
  <si>
    <t>O DE RASGO EM ALVENARIA</t>
  </si>
  <si>
    <t>INSTALACAO DE UM CONJUNTO DE 2 TOMADAS,APARENTE,EQUIVALENTE</t>
  </si>
  <si>
    <t>A 3 VARAS DE ELETRODUTO DE PVC RIGIDO DE 3/4",27,00M DE FIO</t>
  </si>
  <si>
    <t>2,5MM2,CAIXAS,CONEXOES E TOMADAS DE SOBREPOR 2P+T,10A</t>
  </si>
  <si>
    <t>T,20A,COM PLACA FOSFORESCENTE,INCLUSIVE ABERTURA E FECHAMENT</t>
  </si>
  <si>
    <t>2,5MM2,CAIXAS,CONEXOES E TOMADAS DE SOBREPOR 2P+T,20A</t>
  </si>
  <si>
    <t>INSTALACAO DE UM CONJUNTO DE 2 TOMADAS,APARENTE COM CANALETA</t>
  </si>
  <si>
    <t xml:space="preserve"> PERFURADA,SENDO ESTA LIGADA A ELETROCALHA PRINCIPAL(EXCLUSI</t>
  </si>
  <si>
    <t>VE ESTA),EQUIVALENTE A 1,5 VARAS DE CANALETA E 5 VARAS DE EL</t>
  </si>
  <si>
    <t>ETRODUTO DE PVC RIGIDO DE 3/4", 45,00M DE FIO 2,5MM2,CAIXAS,</t>
  </si>
  <si>
    <t>CONEXOES E TOMADAS DE SOBREPOR 2P+T,10A</t>
  </si>
  <si>
    <t>VE ESTA),EQUIVALENTE A 1.5 VARAS DE CANALETA E 5 VARAS DE EL</t>
  </si>
  <si>
    <t>CONEXOES E TOMADAS DE SOBREPOR 2P+T,20A</t>
  </si>
  <si>
    <t>,EQUIVALENTE A 3 VARAS DE ELETRODUTO DE PVC RIGIDO DE 1/2",2</t>
  </si>
  <si>
    <t>A 3 VARAS DE ELETRODUTO DE PVC RIGIDO DE 1/2",27,00M DE FIO</t>
  </si>
  <si>
    <t>VE ESTA),EQUIVALENTE A 1,5 VARAS DE CANALETA E 3 VARAS DE EL</t>
  </si>
  <si>
    <t>ETRODUTO DE PVC RIGIDO DE 1/2", 45,00M DE FIO 2,5MM2,CAIXAS,</t>
  </si>
  <si>
    <t>INSTALACAO DE UM CONJUNTO DE 3 TOMADAS,EMBUTIDO NA ALVENARIA</t>
  </si>
  <si>
    <t>,EQUIVALENTE A 4 VARAS DE ELETRODUTO DE PVC RIGIDO DE 3/4",3</t>
  </si>
  <si>
    <t>INSTALACAO DE UM CONJUNTO DE 3 TOMADAS,APARENTE,EQUIVALENTE</t>
  </si>
  <si>
    <t>A 4 VARAS DE ELETRODUTO DE PVC RIGIDO DE 3/4",37,00M DE FIO</t>
  </si>
  <si>
    <t>INSTALACAO DE UM CONJUNTO DE 3 TOMADAS,APARENTE COM CANALETA</t>
  </si>
  <si>
    <t>VE ESTA),EQUIVALENTE A 2,5 VARAS DE CANALETA E 6 VARAS DE EL</t>
  </si>
  <si>
    <t>ETRODUTO DE PVC RIGIDO DE 3/4",55,00M DE FIO 2,5MM2,CAIXAS,C</t>
  </si>
  <si>
    <t>ONEXOES E TOMADAS DE SOBREPOR 2P+T,10A</t>
  </si>
  <si>
    <t>ONEXOES E TOMADAS DE SOBREPOR 2P+T,20A</t>
  </si>
  <si>
    <t>,EQUIVALENTE A 4 VARAS DE ELETRODUTO DE PVC RIGIDO DE 1/2",3</t>
  </si>
  <si>
    <t>A 4 VARAS DE ELETRODUTO DE PVC RIGIDO DE 1/2",37,00M DE FIO</t>
  </si>
  <si>
    <t>7,00M DE FIO DE 2,5MM2,CAIXAS,CONEXOES E TOMADAS DE EMBUTIR</t>
  </si>
  <si>
    <t>2P+T,20A,COM PLACA FOSFORESCENTE,INCLUSIVE ABERTURA E FECHAM</t>
  </si>
  <si>
    <t>TO DE RASGO EM ALVENARIA</t>
  </si>
  <si>
    <t>VE ESTA),EQUIVALENTE A 2,5 VARAS DE CANALETA E 4 VARAS DE EL</t>
  </si>
  <si>
    <t>ETRODUTO DE PVC RIGIDO DE 1/2", 55,00M DE FIO 2,5MM2,CAIXAS,</t>
  </si>
  <si>
    <t>INSTALACAO DE UM CONJUNTO DE 4 TOMADAS,EMBUTIDO NA ALVENARIA</t>
  </si>
  <si>
    <t>,EQUIVALENTE A 5 VARAS DE ELETRODUTO DE PVC RIGIDO DE 3/4",4</t>
  </si>
  <si>
    <t>5,00M DE FIO 2,5MM2,CAIXAS,CONEXOES E TOMADAS DE EMBUTIR 2P+</t>
  </si>
  <si>
    <t>INSTALACAO DE UM CONJUNTO DE 4 TOMADAS,APARENTE,EQUIVALENTE</t>
  </si>
  <si>
    <t>A 5 VARAS DE ELETRODUTO DE PVC RIGIDO DE 3/4",45,00M DE FIO</t>
  </si>
  <si>
    <t>INSTALACAO DE UM CONJUNTO DE 4 TOMADAS,APARENTE COM CANALETA</t>
  </si>
  <si>
    <t>VE ESTA),EQUIVALENTE A 3,5 VARAS DE CANALETA E 7 VARAS DE EL</t>
  </si>
  <si>
    <t>ETRODUTO DE PVC RIGIDO DE 3/4", 63,00M DE FIO 2,5MM2,CAIXAS,</t>
  </si>
  <si>
    <t>,EQUIVALENTE A 5 VARAS DE ELETRODUTO DE PVC RIGIDO DE 1/2",4</t>
  </si>
  <si>
    <t>A 5 VARAS DE ELETRODUTO DE PVC RIGIDO DE 1/2",45,00M DE FIO</t>
  </si>
  <si>
    <t>VE ESTA),EQUIVALENTE A 3,5 VARAS DE CANALETA E 5 VARAS DE EL</t>
  </si>
  <si>
    <t>ETRODUTO DE PVC RIGIDO DE 1/2", 63,00M DE FIO 2,5MM2,CAIXAS,</t>
  </si>
  <si>
    <t>INSTALACAO DE PONTO PARA SONOFLETOR DE TETO SOBRE REBAIXO A</t>
  </si>
  <si>
    <t>PARTIR DA ELETROCALHA/PERFILADO,EXCLUSIVE SONOFLETOR (VIDE I</t>
  </si>
  <si>
    <t>TEM 18.037.0200) E FIOS,INCLUSIVE ACESSORIOS DE FIXACAO</t>
  </si>
  <si>
    <t xml:space="preserve"> ELETRODUTO RIGIDO,DE ACO CARBONO ESMALTADO,DE 3/4",12,00M D</t>
  </si>
  <si>
    <t>BREPOR COM PLACA FOSFORESCENTE</t>
  </si>
  <si>
    <t xml:space="preserve"> ELETRODUTO RIGIDO,DE ACO CARBONO ESMALTADO,DE 1/2",12,00M D</t>
  </si>
  <si>
    <t>E FIO 1,5MM2,CAIXAS,CONEXOES,LUVAS,CURVA E INTERRUPTOR DE SO</t>
  </si>
  <si>
    <t>LENTE A 5 VARAS DE ELETRODUTO RIGIDO,DE ACO CARBONO ESMALTAD</t>
  </si>
  <si>
    <t>O,DE 3/4",33,00M DE FIO 2,5MM2,CAIXAS,CONEXOES,LUVAS,CURVA E</t>
  </si>
  <si>
    <t xml:space="preserve"> INTERRUPTOR DE SOBREPOR COM PLACA FOSFORESCENTE</t>
  </si>
  <si>
    <t>LENTE A 6 VARAS DE ELETRODUTO RIGIDO,DE ACO CARBONO ESMALTAD</t>
  </si>
  <si>
    <t>O,DE 3/4",50,00 DE FIO 2,5MM2,CAIXAS,CONEXOES,LUVAS,CURVA E</t>
  </si>
  <si>
    <t>INTERRUPTOR DE SOBREPOR COM PLACA FOSFORESCENTE</t>
  </si>
  <si>
    <t>LENTE A 7 VARAS DE ELETRODUTO RIGIDO,DE ACO CARBONO ESMALTAD</t>
  </si>
  <si>
    <t>O,DE 3/4",50,00M DE FIO 2,5MM2,CAIXAS,CONEXOES,LUVAS,CURVA E</t>
  </si>
  <si>
    <t>LENTE A 8 VARAS DE ELETRODUTO RIGIDO,DE ACO CARBONO ESMALTAD</t>
  </si>
  <si>
    <t>O,DE 3/4",57,00MM DE FIO 2,5MM2,CAIXAS,CONEXOES,LUVAS,CURVA</t>
  </si>
  <si>
    <t>E INTERRUPTOR DE SOBREPOR COM PLACA FOSFORESCENTE</t>
  </si>
  <si>
    <t>LENTE A 9 VARAS DE ELETRODUTO RIGIDO,DE ACO CARBONO ESMALTAD</t>
  </si>
  <si>
    <t>O,DE 3/4",66,00M DE FIO 2,5MM2,CAIXAS,CONEXOES,LUVAS,CURVA E</t>
  </si>
  <si>
    <t>LENTE A 10 VARAS DE ELETRODUTO RIGIDO,DE ACO CARBONO ESMALTA</t>
  </si>
  <si>
    <t>DO,DE 3/4",80,00M DE FIO 2,5MM2,CAIXAS,CONEXOES,LUVAS,CURVA</t>
  </si>
  <si>
    <t>LENTE A 3 VARAS DE ELETRODUTO RIGIDO,DE ACO CARBONO ESMALTAD</t>
  </si>
  <si>
    <t>O,DE 3/4",20,00M DE FIO 2,5MM2,CAIXAS,CONEXOES,LUVAS E CONSI</t>
  </si>
  <si>
    <t>DERANDO O CONTROLE DOS PONTOS DIRETO NO Q.D.L</t>
  </si>
  <si>
    <t>O,DE 3/4",30,00M DE FIO 2,5MM2,CAIXAS,CONEXOES,LUVAS E CONSI</t>
  </si>
  <si>
    <t>DERANDO O CONTROLE DOS PONTOS DIRETO NO Q.D.L.</t>
  </si>
  <si>
    <t>O,DE 3/4",40,00M DE FIO 2,5MM2,CAIXAS,CONEXOES,LUVAS E CONSI</t>
  </si>
  <si>
    <t>O,DE 3/4",45,00M DE FIO 2,5MM2,CAIXAS,CONEXOES,LUVAS E CONSI</t>
  </si>
  <si>
    <t>O,DE 3/4",53,00M DE FIO 2,5MM2,CAIXAS,CONEXOES,LUVAS E CONSI</t>
  </si>
  <si>
    <t>O,DE 3/4",57,00M DE FIO 2,5MM2,CAIXAS,CONEXOES,LUVAS E CONSI</t>
  </si>
  <si>
    <t>INSTALACAO DE PONTO DE FORCA ATE 2CV EQUIVALENTE A 2 VARAS D</t>
  </si>
  <si>
    <t>E ELETRODUTO RIGIDO,DE ACO CARBONO ESMALTADO,DE 1/2",20,00M</t>
  </si>
  <si>
    <t>DE FIO 2,5MM2,CAIXAS,ABRACADEIRAS E CONEXOES</t>
  </si>
  <si>
    <t>INSTALACAO DE PONTO DE FORCA ATE 4CV EQUIVALENTE A 2 VARAS D</t>
  </si>
  <si>
    <t>E ELETRODUTO RIGIDO,DE ACO CARBONO ESMALTADO,DE 3/4",20,00M</t>
  </si>
  <si>
    <t>DE FIO 4MM2,CAIXAS,ABRACADEIRAS E CONEXOES</t>
  </si>
  <si>
    <t>INSTALACAO DE PONTO DE FORCA PARA 5CV EQUIVALENTE A 2 VARAS</t>
  </si>
  <si>
    <t>DE ELETRODUTO RIGIDO,DE ACO CARBONO ESMALTADO,DE 3/4",20,00M</t>
  </si>
  <si>
    <t xml:space="preserve"> DE FIO 4MM2,CAIXAS,ABRACADEIRAS E CONEXOES</t>
  </si>
  <si>
    <t>INSTALACAO DE PONTO DE FORCA PARA 10CV EQUIVALENTE A 2 VARAS</t>
  </si>
  <si>
    <t xml:space="preserve"> DE ELETRODUTO RIGIDO,DE ACO CARBONO ESMALTADO,DE 1",20,00M</t>
  </si>
  <si>
    <t>DE FIO 6MM2,CAIXAS,ABRACADEIRAS E CONEXOES</t>
  </si>
  <si>
    <t>INSTALACAO DE PONTO DE FORCA PARA 15CV EQUIVALENTE A 2 VARAS</t>
  </si>
  <si>
    <t xml:space="preserve"> DE ELETRODUTO RIGIDO,DE ACO CARBONO ESMALTADO,DE 1.1/2",20,</t>
  </si>
  <si>
    <t>00M DE FIO 10MM2,CAIXAS,ABRACADEIRAS E CONEXOES</t>
  </si>
  <si>
    <t>INSTALACAO DE PONTO DE TOMADA,EQUIVALENTE A 2 VARAS DE ELETR</t>
  </si>
  <si>
    <t>ODUTO RIGIDO,DE ACO CARBONO ESMALTADO,DE 3/4",12,00M DE FIO</t>
  </si>
  <si>
    <t>2,5MM2,CAIXAS,ABRACADEIRAS,CONEXOES E TOMADA DE SOBREPOR COM</t>
  </si>
  <si>
    <t xml:space="preserve"> PLACA FOSFORESCENTE</t>
  </si>
  <si>
    <t>INSTALACAO DE UM CONJUNTO DE 2 TOMADAS,EQUIVALENTE A 3 VARAS</t>
  </si>
  <si>
    <t xml:space="preserve"> DE ELETRODUTO RIGIDO,DE ACO CARBONO ESMALTADO,DE 3/4",18,00</t>
  </si>
  <si>
    <t>M DE FIO 2,5MM2,CAIXAS,ABRACADEIRAS,CONEXOES E TOMADA DE SOB</t>
  </si>
  <si>
    <t>REPOR COM PLACA FOSFORESCENTE</t>
  </si>
  <si>
    <t>INSTALACAO DE UM CONJUNTO DE 3 TOMADAS,EQUIVALENTE A 4 VARAS</t>
  </si>
  <si>
    <t xml:space="preserve"> DE ELETRODUTO RIGIDO,DE ACO CARBONO ESMALTADO,DE 3/4",25,00</t>
  </si>
  <si>
    <t>INSTALACAO DE UM CONJUNTO DE 4 TOMADAS,EQUIVALENTE A 5 VARAS</t>
  </si>
  <si>
    <t xml:space="preserve"> DE ELETRODUTO RIGIDO,DE ACO CARBONO ESMALTADO,DE 3/4",30,00</t>
  </si>
  <si>
    <t>TERMINAL MECANICO DE PRESSAO PARA LIGACAO DE UM CABO A BARRA</t>
  </si>
  <si>
    <t>MENTO,FABRICADO EM BRONZE,COM BITOLAS DE 1,5 A 10MM2.FORNECI</t>
  </si>
  <si>
    <t>MENTO,FABRICADO EM BRONZE,COM BITOLAS DE 10 A 25MM2.FORNECIM</t>
  </si>
  <si>
    <t>MENTO,FABRICADO EM BRONZE,COM BITOLAS DE 25 A 35MM2.FORNECIM</t>
  </si>
  <si>
    <t>MENTO,FABRICADO EM BRONZE,COM BITOLAS DE 50 A 70MM2.FORNECIM</t>
  </si>
  <si>
    <t>MENTO,FABRICADO EM BRONZE,COM BITOLA DE 95MM2.FORNECIMENTO E</t>
  </si>
  <si>
    <t>MENTO,FABRICADO EM BRONZE,COM BITOLAS DE 120 A 185MM2.FORNEC</t>
  </si>
  <si>
    <t>MENTO,FABRICADO EM BRONZE,COM BITOLAS DE 185 A 240MM2.FORNEC</t>
  </si>
  <si>
    <t>MENTO,FABRICADO EM BRONZE,COM BITOLAS DE 300 A 400MM2.FORNEC</t>
  </si>
  <si>
    <t>TERMINAL MECANICO DE PRESSAO PARA LIGACAO DE DOIS CABOS A BA</t>
  </si>
  <si>
    <t>RRAMENTO,FABRICADO EM BRONZE,COM BITOLAS DE 25 A 35MM2.FORNE</t>
  </si>
  <si>
    <t>RRAMENTO,FABRICADO EM BRONZE,COM BITOLAS DE 50 A 70MM2.FORNE</t>
  </si>
  <si>
    <t>RRAMENTO,FABRICADO EM BRONZE,COM BITOLAS DE 95MM2.FORNECIMEN</t>
  </si>
  <si>
    <t>RRAMENTO,FABRICADO EM BRONZE,COM BITOLAS DE 120 A 185MM2.FOR</t>
  </si>
  <si>
    <t>RRAMENTO,FABRICADO EM BRONZE,COM BITOLAS DE 185 A 240MM2.FOR</t>
  </si>
  <si>
    <t>RRAMENTO,FABRICADO EM BRONZE,COM BITOLAS DE 300 A 400MM2.FOR</t>
  </si>
  <si>
    <t>CONECTOR FABRICADO EM BRONZE PARA ATERRAMENTO,PARA FIXACAO D</t>
  </si>
  <si>
    <t>E UM OU DOIS CONDUTORES A SUPERFICIE PLANA,PARA CABOS COM BI</t>
  </si>
  <si>
    <t>TOLAS DE 2,5 A 6MM2.FORNECIMENTO E COLOCACAO</t>
  </si>
  <si>
    <t>TOLAS DE 6 A 35MM2.FORNECIMENTO E COLOCACAO</t>
  </si>
  <si>
    <t>TOLAS DE 35 A 185MM2.FORNECIMENTO E COLOCACAO</t>
  </si>
  <si>
    <t>TERMINAL MECANICO A COMPRESSAO,FABRICADO EM BRONZE,PARA CABO</t>
  </si>
  <si>
    <t xml:space="preserve"> DE 1,5MM2.FORNECIMENTO E COLOCACAO</t>
  </si>
  <si>
    <t xml:space="preserve"> DE 2,5MM2.FORNECIMENTO E COLOCACAO</t>
  </si>
  <si>
    <t xml:space="preserve"> DE 4MM2.FORNECIMENTO E COLOCACAO</t>
  </si>
  <si>
    <t xml:space="preserve"> DE 6MM2.FORNECIMENTO E COLOCACAO</t>
  </si>
  <si>
    <t xml:space="preserve"> DE 10MM2.FORNECIMENTO E COLOCACAO</t>
  </si>
  <si>
    <t xml:space="preserve"> DE 16MM2.FORNECIMENTO E COLOCACAO</t>
  </si>
  <si>
    <t xml:space="preserve"> DE 25MM2.FORNECIMENTO E COLOCACAO</t>
  </si>
  <si>
    <t xml:space="preserve"> DE 35MM2.FORNECIMENTO E COLOCACAO</t>
  </si>
  <si>
    <t xml:space="preserve"> DE 50MM2.FORNECIMENTO E COLOCACAO</t>
  </si>
  <si>
    <t xml:space="preserve"> DE 70MM2.FORNECIMENTO E COLOCACAO</t>
  </si>
  <si>
    <t xml:space="preserve"> DE 95MM2.FORNECIMENTO E COLOCACAO</t>
  </si>
  <si>
    <t xml:space="preserve"> DE 120MM2.FORNECIMENTO E COLOCACAO</t>
  </si>
  <si>
    <t xml:space="preserve"> DE 150MM2.FORNECIMENTO E COLOCACAO</t>
  </si>
  <si>
    <t xml:space="preserve"> DE 185MM2.FORNECIMENTO E COLOCACAO</t>
  </si>
  <si>
    <t xml:space="preserve"> DE 240MM2.FORNECIMENTO E COLOCACAO</t>
  </si>
  <si>
    <t xml:space="preserve"> DE 300MM2.FORNECIMENTO E COLOCACAO</t>
  </si>
  <si>
    <t>CONECTOR MECANICO PARAFUSO FENDIDO(SPLIT-BOLT),CORPO E PORCA</t>
  </si>
  <si>
    <t xml:space="preserve"> FABRICADO EM COBRE,PARA CABO DE 10MM2.FORNECIMENTO E COLOCA</t>
  </si>
  <si>
    <t xml:space="preserve"> FABRICADO EM COBRE,PARA CABO DE 16MM2.FORNECIMENTO E COLOCA</t>
  </si>
  <si>
    <t xml:space="preserve"> FABRICADO EM COBRE,PARA CABO DE 25MM2.FORNECIMENTO E COLOCA</t>
  </si>
  <si>
    <t xml:space="preserve"> FABRICADO EM COBRE,PARA CABO DE 35MM2.FORNECIMENTO E COLOCA</t>
  </si>
  <si>
    <t xml:space="preserve"> FABRICADO EM COBRE,PARA CABO DE 50MM2.FORNECIMENTO E COLOCA</t>
  </si>
  <si>
    <t xml:space="preserve"> FABRICADO EM COBRE,PARA CABO DE 70MM2.FORNECIMENTO E COLOCA</t>
  </si>
  <si>
    <t xml:space="preserve"> FABRICADO EM COBRE,PARA CABO DE 95MM2.FORNECIMENTO E COLOCA</t>
  </si>
  <si>
    <t xml:space="preserve"> FABRICADO EM COBRE,PARA CABO DE 120MM2.FORNECIMENTO E COLOC</t>
  </si>
  <si>
    <t xml:space="preserve"> FABRICADO EM COBRE,PARA CABO DE 150MM2.FORNECIMENTO E COLOC</t>
  </si>
  <si>
    <t xml:space="preserve"> FABRICADO EM COBRE,PARA CABO DE 185MM2.FORNECIMENTO E COLOC</t>
  </si>
  <si>
    <t xml:space="preserve"> FABRICADO EM COBRE,PARA CABO DE 240MM2.FORNECIMENTO E COLOC</t>
  </si>
  <si>
    <t>CAIXA DE LIGACAO DE ALUMINIO SILICIO,TIPO CONDULETES,NO FORM</t>
  </si>
  <si>
    <t>ATO B,DIAMETRO DE 1/2".FORNECIMENTO E COLOCACAO</t>
  </si>
  <si>
    <t>ATO B,DIAMETRO DE 3/4".FORNECIMENTO E COLOCACAO</t>
  </si>
  <si>
    <t>ATO B,DIAMETRO DE 1".FORNECIMENTO E COLOCACAO</t>
  </si>
  <si>
    <t>ATO C,DIAMETRO DE 1/2".FORNECIMENTO E COLOCACAO</t>
  </si>
  <si>
    <t>ATO C,DIAMETRO DE 3/4".FORNECIMENTO E COLOCACAO</t>
  </si>
  <si>
    <t>ATO C,DIAMETRO DE 1".FORNECIMENTO E COLOCACAO</t>
  </si>
  <si>
    <t>ATO E,DIAMETRO DE 1/2".FORNECIMENTO E COLOCACAO</t>
  </si>
  <si>
    <t>ATO E,DIAMETRO DE 3/4".FORNECIMENTO E COLOCACAO</t>
  </si>
  <si>
    <t>ATO E,DIAMETRO DE 1".FORNECIMENTO E COLOCACAO</t>
  </si>
  <si>
    <t>ATO LB,DIAMETRO DE 1/2".FORNECIMENTO E COLOCACAO</t>
  </si>
  <si>
    <t>ATO LB,DIAMETRO DE 3/4".FORNECIMENTO E COLOCACAO</t>
  </si>
  <si>
    <t>ATO LB,DIAMETRO DE 1".FORNECIMENTO E COLOCACAO</t>
  </si>
  <si>
    <t>ATO LL,DIAMETRO DE 1/2".FORNECIMENTO E COLOCACAO</t>
  </si>
  <si>
    <t>ATO LL,DIAMETRO DE 3/4".FORNECIMENTO E COLOCACAO</t>
  </si>
  <si>
    <t>ATO LL,DIAMETRO DE 1".FORNECIMENTO E COLOCACAO</t>
  </si>
  <si>
    <t>ATO X,DIAMETRO DE 1/2".FORNECIMENTO E COLOCACAO</t>
  </si>
  <si>
    <t>ATO X,DIAMETRO DE 3/4".FORNECIMENTO E COLOCACAO</t>
  </si>
  <si>
    <t>ATO X,DIAMETRO DE 1".FORNECIMENTO E COLOCACAO</t>
  </si>
  <si>
    <t>ATO T,DIAMETRO DE 1/2".FORNECIMENTO E COLOCACAO</t>
  </si>
  <si>
    <t>ATO T,DIAMETRO DE 3/4".FORNECIMENTO E COLOCACAO</t>
  </si>
  <si>
    <t>ATO T,DIAMETRO DE 1".FORNECIMENTO E COLOCACAO</t>
  </si>
  <si>
    <t>CAIXA DE LIGACAO DE PVC,TIPO CONDULETES,PARA 5 OU 6 ENTRADAS</t>
  </si>
  <si>
    <t>,COM DIAMETRO DE 1/2".FORNECIMENTO E COLOCACAO.</t>
  </si>
  <si>
    <t>,COM DIAMETRO DE 3/4".FORNECIMENTO E COLOCACAO.</t>
  </si>
  <si>
    <t>,COM DIAMETRO DE 1".FORNECIMENTO E COLOCACAO.</t>
  </si>
  <si>
    <t>CAIXA DE EMBUTIR,EM PVC,2"X4",INCLUSIVE BUCHAS E ARRUELAS.FO</t>
  </si>
  <si>
    <t>CAIXA DE EMBUTIR,EM PVC,3" X 3",INCLUSIVE BUCHAS E ARRUELAS.</t>
  </si>
  <si>
    <t>CAIXA DE EMBUTIR,EM PVC,4"X4",INCLUSIVE BUCHAS E ARRUELAS.FO</t>
  </si>
  <si>
    <t>CAIXA DE PASSAGEM Nº1 PARA TELEFONE,CONFORME ESPECIFICACAO D</t>
  </si>
  <si>
    <t>A TELEBRAS,NAS DIMENSOES DE 10X10X5CM.FORNECIMENTO E COLOCAC</t>
  </si>
  <si>
    <t>CAIXA DE PASSAGEM Nº2 PARA TELEFONE,CONFORME ESPECIFICACAO D</t>
  </si>
  <si>
    <t>A TELEBRAS,NAS DIMENSOES DE 20X20X13,5CM.FORNECIMENTO E COLO</t>
  </si>
  <si>
    <t>CAIXA DE PASSAGEM Nº3,PARA TELEFONE,CONFORME ESPECIFICACAO D</t>
  </si>
  <si>
    <t>A TELEBRAS,NAS DIMENSOES DE 40X40X13,5CM.FORNECIMENTO E COLO</t>
  </si>
  <si>
    <t>CAIXA DE PASSAGEM Nº4,PARA TELEFONE,CONFORME ESPECIFICACAO D</t>
  </si>
  <si>
    <t>A TELEBRAS,NAS DIMENSOES DE 60X60X13,5CM.FORNECIMENTO E COLO</t>
  </si>
  <si>
    <t>CAIXA DE PASSAGEM Nº5,PARA TELEFONE,CONFORME ESPECIFICACAO D</t>
  </si>
  <si>
    <t>A TELEBRAS,NAS DIMENSOE DE 80X80X13,5CM.FORNECIMENTO E COLOC</t>
  </si>
  <si>
    <t>CAIXA DE PASSAGEM Nº6,PARA TELEFONE,CONFORME ESPECIFICACAO D</t>
  </si>
  <si>
    <t>A TELEBRAS,NAS DIMENSOES DE 120X120X13,5CM.FORNECIMENTO E CO</t>
  </si>
  <si>
    <t>CAIXA DE PASSAGEM Nº7,PARA TELEFONE,CONFORME ESPECIFICACAO D</t>
  </si>
  <si>
    <t>A TELEBRAS,NAS DIMENSOES DE 150X150X17CM.FORNECIMENTO E COLO</t>
  </si>
  <si>
    <t>CAIXA DE PASSAGEM Nº8,PARA TELEFONE,CONFORME PADRAO TELEBRAS</t>
  </si>
  <si>
    <t xml:space="preserve"> NAS DIMENSOES DE 200X200X22CM.FORNECIMENTO E COLOCACAO</t>
  </si>
  <si>
    <t>CANALETA PERFURADA ALTA(PERFILADOS),MEDINDO(38X38X6000)MM PR</t>
  </si>
  <si>
    <t>E-GALVANIZADA,INCLUSIVE SUPORTE E CONEXOES.FORNECIMENTO E CO</t>
  </si>
  <si>
    <t>INSTALACAO DE PONTO PARA LUMINARIA FLUORESCENTE PENDENTE EM</t>
  </si>
  <si>
    <t>CANALETA(38X38X6000)MM(EXCLUSIVE LUMINARIA)INCLUSIVE TOMADA</t>
  </si>
  <si>
    <t>E 1,00M DE CABO PP 1,50MM2</t>
  </si>
  <si>
    <t>CAIXA DE PASSAGEM DE SOBREPOR,EM ACO,COM TAMPA PARAFUSADA,DE</t>
  </si>
  <si>
    <t xml:space="preserve"> 12X12CM.FORNECIMENTO E COLOCACAO</t>
  </si>
  <si>
    <t>CAIXA DE PASSAGEM DE SOBREPOR EM ACO,COM TAMPA PARAFUSADA,DE</t>
  </si>
  <si>
    <t xml:space="preserve"> 15X15CM.FORNECIMENTO E COLOCACAO</t>
  </si>
  <si>
    <t xml:space="preserve"> 20X20CM.FORNECIMENTO E COLOCACAO</t>
  </si>
  <si>
    <t xml:space="preserve"> 25X25CM.FORNECIMENTO E COLOCACAO</t>
  </si>
  <si>
    <t xml:space="preserve"> 30X30CM.FORNECIMENTO E COLOCACAO</t>
  </si>
  <si>
    <t xml:space="preserve"> 40X40CM.FORNECIMENTO E COLOCACAO</t>
  </si>
  <si>
    <t xml:space="preserve"> 50X50CM.FORNECIMENTO E COLOCACAO</t>
  </si>
  <si>
    <t>INTERLIGACAO DE ELETROCALHA PERFURADA DE LARGURA 100MM,ABA 7</t>
  </si>
  <si>
    <t>5MM COM PAINEL OU QUADRO DE DISTRIBUICAO DE ENERGIA ELETRICA</t>
  </si>
  <si>
    <t>,EXCLUSIVE PAINEL OU QUADRO E ELETROCALHA.FORNECIMENTO E COL</t>
  </si>
  <si>
    <t>INTERLIGACAO DE ELETROCALHA PERFURADA DE LARGURA 100MM,ABA 1</t>
  </si>
  <si>
    <t>00MM COM PAINEL OU QUADRO DE DISTRIBUICAO DE ENERGIA ELETRIC</t>
  </si>
  <si>
    <t>A,EXCLUSIVE PAINEL OU QUADRO E ELETROCALHA.FORNECIMENTO E CO</t>
  </si>
  <si>
    <t>INTERLIGACAO DE ELETROCALHA PERFURADA DE LARGURA 200MM,ABA 1</t>
  </si>
  <si>
    <t>INTERLIGACAO DE ELETROCALHA PERFURADA DE LARGURA 300MM,ABA 1</t>
  </si>
  <si>
    <t>ELETROCALHA PERFURADA,SEM TAMPA,TIPO "U",50X50MM,TRATAMENTO</t>
  </si>
  <si>
    <t>SUPERFICIAL PRE-ZINCADO A QUENTE,INCLUSIVE CONEXOES,ACESSORI</t>
  </si>
  <si>
    <t>OS E FIXACAO SUPERIOR.FORNECIMENTO E COLOCACAO</t>
  </si>
  <si>
    <t>ELETROCALHA PERFURADA,SEM TAMPA,TIPO "U",100X50MM,TRATAMENTO</t>
  </si>
  <si>
    <t xml:space="preserve"> SUPERFICIAL PRE-ZINCADO A QUENTE,INCLUSIVE CONEXOES,ACESSOR</t>
  </si>
  <si>
    <t>IOS E FIXACAO SUPERIOR.FORNECIMENTO E COLOCACAO</t>
  </si>
  <si>
    <t>ELETROCALHA PERFURADA,SEM TAMPA,TIPO "U",150X50MM,TRATAMENTO</t>
  </si>
  <si>
    <t>ELETROCALHA PERFURADA,SEM TAMPA,TIPO "U",200X50MM,TRATAMENTO</t>
  </si>
  <si>
    <t>ELETROCALHA PERFURADA,SEM TAMPA,TIPO "U",300X50MM,TRATAMENTO</t>
  </si>
  <si>
    <t>ELETROCALHA PERFURADA,SEM TAMPA,TIPO "U",400X50MM,TRATAMENTO</t>
  </si>
  <si>
    <t>ELETROCALHA PERFURADA,SEM TAMPA,TIPO "U",100X75MM,TRATAMENTO</t>
  </si>
  <si>
    <t>ELETROCALHA PERFURADA,SEM TAMPA,TIPO "U",150X75MM,TRATAMENTO</t>
  </si>
  <si>
    <t>ELETROCALHA PERFURADA,SEM TAMPA,TIPO "U",200X75MM,TRATAMENTO</t>
  </si>
  <si>
    <t>ELETROCALHA PERFURADA,SEM TAMPA,TIPO "U",300X75MM,TRATAMENTO</t>
  </si>
  <si>
    <t>ELETROCALHA PERFURADA,SEM TAMPA,TIPO "U",400X75MM,TRATAMENTO</t>
  </si>
  <si>
    <t>ELETROCALHA PERFURADA,SEM TAMPA,TIPO "U",100X100MM,TRATAMENT</t>
  </si>
  <si>
    <t>O SUPERFICIAL PRE-ZINCADO A QUENTE,INCLUSIVE CONEXOES,ACESSO</t>
  </si>
  <si>
    <t>RIOS E FIXACAO SUPERIOR.FORNECIMENTO E COLOCACAO</t>
  </si>
  <si>
    <t>ELETROCALHA PERFURADA,SEM TAMPA,TIPO "U",150X100MM,TRATAMENT</t>
  </si>
  <si>
    <t>ELETROCALHA PERFURADA,SEM TAMPA,TIPO "U",200X100MM,TRATAMENT</t>
  </si>
  <si>
    <t>ELETROCALHA PERFURADA,SEM TAMPA,TIPO "U",300X100MM,TRATAMENT</t>
  </si>
  <si>
    <t>ELETROCALHA PERFURADA,SEM TAMPA,TIPO "U",400X100MM,TRATAMENT</t>
  </si>
  <si>
    <t>SUPERFICIAL PRE-ZINCADO A QUENTE,EXCLUSIVE CONEXOES,ACESSORI</t>
  </si>
  <si>
    <t xml:space="preserve"> SUPERFICIAL PRE-ZINCADO A QUENTE,EXCLUSIVE CONEXOES,ACESSOR</t>
  </si>
  <si>
    <t>O SUPERFICIAL PRE-ZINCADO A QUENTE,EXCLUSIVE CONEXOES,ACESSO</t>
  </si>
  <si>
    <t>ELETROCALHA PERFURADA,COM TAMPA,TIPO "U",50X50MM,TRATAMENTO</t>
  </si>
  <si>
    <t>ELETROCALHA PERFURADA,COM TAMPA,TIPO "U",100X50MM,TRATAMENTO</t>
  </si>
  <si>
    <t>ELETROCALHA PERFURADA,COM TAMPA,TIPO "U",150X50MM,TRATAMENTO</t>
  </si>
  <si>
    <t xml:space="preserve"> SUPERFICIAL  PRE-ZINCADO A QUENTE,INCLUSIVE CONEXOES,ACESSO</t>
  </si>
  <si>
    <t>ELETROCALHA PERFURADA,COM TAMPA,TIPO "U",200X50MM,TRATAMENTO</t>
  </si>
  <si>
    <t>ELETROCALHA PERFURADA,COM TAMPA,TIPO "U",300X50MM,TRATAMENTO</t>
  </si>
  <si>
    <t>ELETROCALHA PERFURADA,COM TAMPA,TIPO "U",400X50MM,TRATAMENTO</t>
  </si>
  <si>
    <t>ELETROCALHA PERFURADA,COM TAMPA,TIPO "U",100X75MM,TRATAMENTO</t>
  </si>
  <si>
    <t>IOS E FIXACAO SUPERIOR.FORNECIMENTO E COLOCACAO.</t>
  </si>
  <si>
    <t>ELETROCALHA PERFURADA,COM TAMPA,TIPO "U",150X75MM,TRATAMENTO</t>
  </si>
  <si>
    <t>ELETROCALHA PERFURADA,COM TAMPA,TIPO "U",200X75MM,TRATAMENTO</t>
  </si>
  <si>
    <t>ELETROCALHA PERFURADA,COM TAMPA,TIPO "U",300X75MM,TRATAMENTO</t>
  </si>
  <si>
    <t>ELETROCALHA PERFURADA,COM TAMPA,TIPO "U",400X75MM,TRATAMENTO</t>
  </si>
  <si>
    <t>ELETROCALHA PERFURADA,COM TAMPA,TIPO "U",100X100MM,TRATAMENT</t>
  </si>
  <si>
    <t>ELETROCALHA PERFURADA,COM TAMPA,TIPO "U",150X100MM,TRATAMENT</t>
  </si>
  <si>
    <t>ELETROCALHA PERFURADA,COM TAMPA,TIPO "U",200X100MM,TRATAMENT</t>
  </si>
  <si>
    <t>ELETROCALHA PERFURADA,COM TAMPA TIPO "U",300X100MM,TRATAMENT</t>
  </si>
  <si>
    <t>ELETROCALHA PERFURADA,COM TAMPA,TIPO "U",400X100MM,TRATAMENT</t>
  </si>
  <si>
    <t xml:space="preserve"> SUPEFICIAL PRE-ZINCADO A QUENTE,EXCLUSIVE CONEXOES,ACESSORI</t>
  </si>
  <si>
    <t>ELETROCALHA PERFURADA,COM TAMPA,TIPO "U",300X100MM,TRATAMENT</t>
  </si>
  <si>
    <t>ELETROCALHA LISA,COM TAMPA,TIPO "U",50X50MM,TRATAMENTO SUPER</t>
  </si>
  <si>
    <t>FICIAL PRE-ZINCADO A QUENTE,INCLUSIVE CONEXOES,ACESSORIOS E</t>
  </si>
  <si>
    <t>FIXACAO SUPERIOR.FORNECIMENTO E COLOCACAO</t>
  </si>
  <si>
    <t>ELETROCALHA LISA,COM TAMPA,TIPO "U",100X50MM,TRATAMENTO SUPE</t>
  </si>
  <si>
    <t>RFICIAL PRE-ZINCADO A QUENTE,INCLUSIVE CONEXOES,ACESSORIOS E</t>
  </si>
  <si>
    <t>ELETROCALHA LISA,COM TAMPA,TIPO "U",150X50MM,TRATAMENTO SUPE</t>
  </si>
  <si>
    <t>ELETROCALHA LISA,COM TAMPA,TIPO "U",200X50MM,TRATAMENTO SUPE</t>
  </si>
  <si>
    <t>ELETROCALHA LISA,COM TAMPA,TIPO "U",300X50MM,TRATAMENTO SUPE</t>
  </si>
  <si>
    <t>ELETROCALHA LISA,COM TAMPA,TIPO "U",400X50MM,TRATAMENTO SUPE</t>
  </si>
  <si>
    <t>ELETROCALHA LISA,COM TAMPA,TIPO "U",100X75MM,TRATAMENTO SUPE</t>
  </si>
  <si>
    <t>ELETROCALHA LISA,COM TAMPA,TIPO "U",150X75MM,TRATAMENTO SUPE</t>
  </si>
  <si>
    <t>ELETROCALHA LISA,COM TAMPA,TIPO "U",200X75MM,TRATAMENTO SUPE</t>
  </si>
  <si>
    <t>ELETROCALHA LISA,COM TAMPA,TIPO "U",300X75MM,TRATAMENTO SUPE</t>
  </si>
  <si>
    <t>ELETROCALHA LISA,COM TAMPA,TIPO "U",400X75MM,TRATAMENTO SUPE</t>
  </si>
  <si>
    <t>ELETROCALHA LISA,COM TAMPA,TIPO "U",100X100MM,TRATAMENTO SUP</t>
  </si>
  <si>
    <t>ERFICIAL PRE-ZINCADO A QUENTE,INCLUSIVE CONEXOES,ACESSORIOS</t>
  </si>
  <si>
    <t>E FIXACAO SUPERIOR.FORNECIMENTO E COLOCACAO</t>
  </si>
  <si>
    <t>ELETROCALHA LISA,COM TAMPA,TIPO "U",150X100MM,TRATAMENTO SUP</t>
  </si>
  <si>
    <t>ELETROCALHA LISA,COM TAMPA,TIPO "U",200X100MM,TRATAMENTO SUP</t>
  </si>
  <si>
    <t>ELETROCALHA LISA,COM TAMPA,TIPO "U",300X100MM,TRATAMENTO SUP</t>
  </si>
  <si>
    <t>ELETROCALHA LISA,COM TAMPA,TIPO "U",400X100MM,TRATAMENTO SUP</t>
  </si>
  <si>
    <t>FICIAL PRE-ZINCADO A QUENTE,EXCLUSIVE CONEXOES,ACESSORIOS E</t>
  </si>
  <si>
    <t>RFICIAL PRE-ZINCADO A QUENTE,EXCLUSIVE CONEXOES,ACESSORIOS E</t>
  </si>
  <si>
    <t>ERFICIAL PRE-ZINCADO A QUENTE,EXCLUSIVE CONEXOES,ACESSORIOS</t>
  </si>
  <si>
    <t>CURVA HORIZONTAL,45º,PARA ELETROCALHA PERFURADA OU LISA,50X5</t>
  </si>
  <si>
    <t>0MM.FORNECIMENTO E COLOCACAO</t>
  </si>
  <si>
    <t>CURVA HORIZONTAL,45º,PARA ELETROCALHA PERFURADA OU LISA,100X</t>
  </si>
  <si>
    <t>50MM.FORNECIMENTO E COLOCACAO</t>
  </si>
  <si>
    <t>CURVA HORIZONTAL,45º,PARA ELETROCALHA PERFURADA OU LISA,150X</t>
  </si>
  <si>
    <t>CURVA HORIZONTAL,45º,PARA ELETROCALHA PERFURADA OU LISA,200X</t>
  </si>
  <si>
    <t>CURVA HORIZONTAL,45º,PARA ELETROCALHA PERFURADA OU LISA,300X</t>
  </si>
  <si>
    <t>CURVA HORIZONTAL,45º,PARA ELETROCALHA PERFURADA OU LISA,400X</t>
  </si>
  <si>
    <t>75MM.FORNECIMENTO E COLOCACAO</t>
  </si>
  <si>
    <t>100MM.FORNECIMENTO E COLOCACAO</t>
  </si>
  <si>
    <t>CURVA HORIZONTAL,90º,PARA ELETROCALHA PERFURADA OU LISA,50X5</t>
  </si>
  <si>
    <t>CURVA HORIZONTAL,90º,PARA ELETROCALHA PERFURADA OU LISA,100X</t>
  </si>
  <si>
    <t>CURVA HORIZONTAL,90º,PARA ELETROCALHA PERFURADA OU LISA,150X</t>
  </si>
  <si>
    <t>CURVA HORIZONTAL,90º,PARA ELETROCALHA PERFURADA OU LISA,200X</t>
  </si>
  <si>
    <t>CURVA HORIZONTAL,90º,PARA ELETROCALHA PERFURADA OU LISA,300X</t>
  </si>
  <si>
    <t>CURVA HORIZONTAL,90º,PARA ELETROCALHA PERFURADA OU LISA,400X</t>
  </si>
  <si>
    <t>CURVA VERTICAL,EXTERNA,30º,PARA ELETROCALHA PERFURADA OU LIS</t>
  </si>
  <si>
    <t>A,50X50MM.FORNECIMENTO E COLOCACAO</t>
  </si>
  <si>
    <t>A,100X50MM.FORNECIMENTO E COLOCACAO</t>
  </si>
  <si>
    <t>A,150X50MM.FORNECIMENTO E COLOCACAO</t>
  </si>
  <si>
    <t>A,200X50MM.FORNECIMENTO E COLOCACAO</t>
  </si>
  <si>
    <t>A,300X50MM.FORNECIMENTO E COLOCACAO</t>
  </si>
  <si>
    <t>A,400X50MM.FORNECIMENTO E COLOCACAO</t>
  </si>
  <si>
    <t>A,100X75MM.FORNECIMENTO E COLOCACAO</t>
  </si>
  <si>
    <t>A,150X75MM.FORNECIMENTO E COLOCACAO</t>
  </si>
  <si>
    <t>A,200X75MM.FORNECIMENTO E COLOCACAO</t>
  </si>
  <si>
    <t>A,300X75MM.FORNECIMENTO E COLOCACAO</t>
  </si>
  <si>
    <t>A,400X75MM.FORNECIMENTO E COLOCACAO</t>
  </si>
  <si>
    <t>A,100X100MM.FORNECIMENTO E COLOCACAO</t>
  </si>
  <si>
    <t>A,150X100MM.FORNECIMENTO E COLOCACAO</t>
  </si>
  <si>
    <t>A,200X100MM.FORNECIMENTO E COLOCACAO</t>
  </si>
  <si>
    <t>A,300X100MM.FORNECIMENTO E COLOCACAO</t>
  </si>
  <si>
    <t>A,400X100MM.FORNECIMENTO E COLOCACAO</t>
  </si>
  <si>
    <t>CURVA VERTICAL,EXTERNA,45º,PARA ELETROCALHA PERFURADA OU LIS</t>
  </si>
  <si>
    <t>CURVA VERTICAL,EXTERNA,90º,PARA ELETROCALHA PERFURADA OU LIS</t>
  </si>
  <si>
    <t>CURVA VERTICAL,INTERNA,45º,PARA ELETROCALHA PERFURADA OU LIS</t>
  </si>
  <si>
    <t>CURVA VERTICAL,INTERNA,90º,PARA ELETROCALHA PERFURADA OU LIS</t>
  </si>
  <si>
    <t>CURVA DE INVERSAO,90º,PARA ELETROCALHA PERFURADA OU LISA,50X</t>
  </si>
  <si>
    <t>CURVA DE INVERSAO,90º,PARA ELETROCALHA PERFURADA OU LISA,100</t>
  </si>
  <si>
    <t>X50MM.FORNECIMENTO E COLOCACAO</t>
  </si>
  <si>
    <t>CURVA DE INVERSAO,90º,PARA ELETROCALHA PERFURADA OU LISA,150</t>
  </si>
  <si>
    <t>CURVA DE INVERSAO,90º,PARA ELETROCALHA PERFURADA OU LISA,200</t>
  </si>
  <si>
    <t>CURVA DE INVERSAO,90º,PARA ELETROCALHA PERFURADA OU LISA,300</t>
  </si>
  <si>
    <t>CURVA DE INVERSAO,90º,PARA ELETROCALHA PERFURADA OU LISA,400</t>
  </si>
  <si>
    <t>X75MM.FORNECIMENTO E COLOCACAO</t>
  </si>
  <si>
    <t>X100MM.FORNECIMENTO E COLOCACAO</t>
  </si>
  <si>
    <t>TE HORIZONTAL,90º,PARA ELETROCALHA PERFURADA OU LISA,50X50MM</t>
  </si>
  <si>
    <t>TE HORIZONTAL,90º,PARA ELETROCALHA PERFURADA OU LISA,100X50M</t>
  </si>
  <si>
    <t>TE HORIZONTAL,90º,PARA ELETROCALHA PERFURADA OU LISA,150X50M</t>
  </si>
  <si>
    <t>TE HORIZONTAL,90º,PARA ELETROCALHA PERFURADA OU LISA,200X50M</t>
  </si>
  <si>
    <t>TE HORIZONTAL,90º,PARA ELETROCALHA PERFURADA OU LISA,300X50M</t>
  </si>
  <si>
    <t>TE HORIZONTAL,90º,PARA ELETROCALHA PERFURADA OU LISA,400X50M</t>
  </si>
  <si>
    <t>TE HORIZONTAL,90º,PARA ELETROCALHA PERFURADA OU LISA,100X75M</t>
  </si>
  <si>
    <t>TE HORIZONTAL,90º,PARA ELETROCALHA PERFURADA OU LISA,150X75M</t>
  </si>
  <si>
    <t>TE HORIZONTAL,90º,PARA ELETROCALHA PERFURADA OU LISA,200X75M</t>
  </si>
  <si>
    <t>TE HORIZONTAL,90º,PARA ELETROCALHA PERFURADA OU LISA,300X75M</t>
  </si>
  <si>
    <t>TE HORIZONTAL,90º,PARA ELETROCALHA PERFURADA OU LISA,400X75M</t>
  </si>
  <si>
    <t>TE HORIZONTAL,90º,PARA ELETROCALHA PERFURADA OU LISA,100X100</t>
  </si>
  <si>
    <t>MM.FORNECIMENTO E COLOCACAO</t>
  </si>
  <si>
    <t>TE HORIZONTAL,90º,PARA ELETROCALHA PERFURADA OU LISA,150X100</t>
  </si>
  <si>
    <t>TE HORIZONTAL,90º,PARA ELETROCALHA PERFURADA OU LISA,200X100</t>
  </si>
  <si>
    <t>TE HORIZONTAL,90º,PARA ELETROCALHA PERFURADA OU LISA,300X100</t>
  </si>
  <si>
    <t>TE HORIZONTAL,90º,PARA ELETROCALHA PERFURADA OU LISA,400X100</t>
  </si>
  <si>
    <t>TE VERTICAL DE DERIVACAO OU LATERAL,PARA ELETROCALHA PERFURA</t>
  </si>
  <si>
    <t>DA OU LISA,50X50MM.FORNECIMENTO E COLOCACAO</t>
  </si>
  <si>
    <t>DA OU LISA,100X50MM.FORNECIMENTO E COLOCACAO</t>
  </si>
  <si>
    <t>DA OU LISA,150X50MM.FORNECIMENTO E COLOCACAO</t>
  </si>
  <si>
    <t>DA OU LISA,200X50MM.FORNECIMENTO E COLOCACAO</t>
  </si>
  <si>
    <t>DA OU LISA,300X50MM.FORNECIMENTO E COLOCACAO</t>
  </si>
  <si>
    <t>DA OU LISA,400X50MM.FORNECIMENTO E COLOCACAO</t>
  </si>
  <si>
    <t>DA OU LISA,100X75MM.FORNECIMENTO E COLOCACAO</t>
  </si>
  <si>
    <t>DA OU LISA,150X75MM.FORNECIMENTO E COLOCACAO</t>
  </si>
  <si>
    <t>DA OU LISA,200X75MM.FORNECIMENTO E COLOCACAO</t>
  </si>
  <si>
    <t>DA OU LISA,300X75MM.FORNECIMENTO E COLOCACAO</t>
  </si>
  <si>
    <t>DA OU LISA,400X75MM.FORNECIMENTO E COLOCACAO</t>
  </si>
  <si>
    <t>DA OU LISA,100X100MM.FORNECIMENTO E COLOCACAO</t>
  </si>
  <si>
    <t>DA OU LISA,150X100MM.FORNECIMENTO E COLOCACAO</t>
  </si>
  <si>
    <t>DA OU LISA,200X100MM.FORNECIMENTO E COLOCACAO</t>
  </si>
  <si>
    <t>DA OU LISA,300X100MM.FORNECIMENTO E COLOCACAO</t>
  </si>
  <si>
    <t>DA OU LISA,400X100MM.FORNECIMENTO E COLOCACAO</t>
  </si>
  <si>
    <t>CRUZETA HORIZONTAL,90º,PARA ELETROCALHA PERFURADA OU LISA,50</t>
  </si>
  <si>
    <t>CRUZETA HORIZONTAL,90º,PARA ELETROCALHA PERFURADA OU LISA,10</t>
  </si>
  <si>
    <t>0X50MM.FORNECIMENTO E COLOCACAO</t>
  </si>
  <si>
    <t>CRUZETA HORIZONTAL,90º,PARA ELETROCALHA PERFURADA OU LISA,15</t>
  </si>
  <si>
    <t>CRUZETA HORIZONTAL,90º,PARA ELETROCALHA PERFURADA OU LISA,20</t>
  </si>
  <si>
    <t>CRUZETA HORIZONTAL,90º,PARA ELETROCALHA PERFURADA OU LISA,30</t>
  </si>
  <si>
    <t>CRUZETA HORIZONTAL,90º,PARA ELETROCALHA PERFURADA OU LISA,40</t>
  </si>
  <si>
    <t>0X75MM.FORNECIMENTO E COLOCACAO</t>
  </si>
  <si>
    <t>0X100MM.FORNECIMENTO E COLOCACAO</t>
  </si>
  <si>
    <t>COTOVELO RETO,PARA ELETROCALHA PERFURADA OU LISA,50X50MM.FOR</t>
  </si>
  <si>
    <t>COTOVELO RETO,PARA ELETROCALHA PERFURADA OU LISA,100X50MM.FO</t>
  </si>
  <si>
    <t>COTOVELO RETO,PARA ELETROCALHA PERFURADA OU LISA,150X50MM.FO</t>
  </si>
  <si>
    <t>COTOVELO RETO,PARA ELETROCALHA PERFURADA OU LISA,200X50MM.FO</t>
  </si>
  <si>
    <t>COTOVELO RETO,PARA ELETROCALHA PERFURADA OU LISA,300X50MM.FO</t>
  </si>
  <si>
    <t>COTOVELO RETO,PARA ELETROCALHA PERFURADA OU LISA,400X50MM.FO</t>
  </si>
  <si>
    <t>COTOVELO RETO,PARA ELETROCALHA PERFURADA OU LISA,100X75MM.FO</t>
  </si>
  <si>
    <t>COTOVELO RETO,PARA ELETROCALHA PERFURADA OU LISA,150X75MM.FO</t>
  </si>
  <si>
    <t>COTOVELO RETO,PARA ELETROCALHA PERFURADA OU LISA,200X75MM.FO</t>
  </si>
  <si>
    <t>COTOVELO RETO,PARA ELETROCALHA PERFURADA OU LISA,300X75MM.FO</t>
  </si>
  <si>
    <t>COTOVELO RETO,PARA ELETROCALHA PERFURADA OU LISA,400X75MM.FO</t>
  </si>
  <si>
    <t>COTOVELO RETO,PARA ELETROCALHA PERFURADA OU LISA,100X100MM.F</t>
  </si>
  <si>
    <t>COTOVELO RETO,PARA ELETROCALHA PERFURADA OU LISA,150X100MM.F</t>
  </si>
  <si>
    <t>COTOVELO RETO,PARA ELETROCALHA PERFURADA OU LISA,200X100MM.F</t>
  </si>
  <si>
    <t>COTOVELO RETO,PARA ELETROCALHA PERFURADA OU LISA,300X100MM.F</t>
  </si>
  <si>
    <t>COTOVELO RETO,PARA ELETROCALHA PERFURADA OU LISA,400X100MM.F</t>
  </si>
  <si>
    <t>TE RETO,PARA ELETROCALHA PERFURADA OU LISA,50X50MM.FORNECIME</t>
  </si>
  <si>
    <t>TE RETO,PARA ELETROCALHA PERFURADA OU LISA,100X50MM.FORNECIM</t>
  </si>
  <si>
    <t>TE RETO,PARA ELETROCALHA PERFURADA OU LISA,150X50MM.FORNECIM</t>
  </si>
  <si>
    <t>TE RETO,PARA ELETROCALHA PERFURADA OU LISA,200X50MM.FORNECIM</t>
  </si>
  <si>
    <t>TE RETO,PARA ELETROCALHA PERFURADA OU LISA,300X50MM.FORNECIM</t>
  </si>
  <si>
    <t>TE RETO,PARA ELETROCALHA PERFURADA OU LISA,400X50MM.FORNECIM</t>
  </si>
  <si>
    <t>TE RETO,PARA ELETROCALHA PERFURADA OU LISA,100X75MM.FORNECIM</t>
  </si>
  <si>
    <t>TE RETO,PARA ELETROCALHA PERFURADA OU LISA,150X75MM.FORNECIM</t>
  </si>
  <si>
    <t>TE RETO,PARA ELETROCALHA PERFURADA OU LISA,200X75MM.FORNECIM</t>
  </si>
  <si>
    <t>TE RETO,PARA ELETROCALHA PERFURADA OU LISA,300X75MM.FORNECIM</t>
  </si>
  <si>
    <t>TE RETO,PARA ELETROCALHA PERFURADA OU LISA,400X75MM.FORNECIM</t>
  </si>
  <si>
    <t>TE RETO,PARA ELETROCALHA PERFURADA OU LISA,100X100MM.FORNECI</t>
  </si>
  <si>
    <t>TE RETO,PARA ELETROCALHA PERFURADA OU LISA,150X100MM.FORNECI</t>
  </si>
  <si>
    <t>TE RETO,PARA ELETROCALHA PERFURADA OU LISA,200X100MM.FORNECI</t>
  </si>
  <si>
    <t>TE RETO,PARA ELETROCALHA PERFURADA OU LISA,300X100MM.FORNECI</t>
  </si>
  <si>
    <t>TE RETO,PARA ELETROCALHA PERFURADA OU LISA,400X100MM.FORNECI</t>
  </si>
  <si>
    <t>CRUZETA RETA,PARA ELETROCALHA PERFURADA OU LISA,50X50MM.FORN</t>
  </si>
  <si>
    <t>CRUZETA RETA,PARA ELETROCALHA PERFURADA OU LISA,100X50MM.FOR</t>
  </si>
  <si>
    <t>CRUZETA RETA,PARA ELETROCALHA PERFURADA OU LISA,150X50MM.FOR</t>
  </si>
  <si>
    <t>CRUZETA RETA,PARA ELETROCALHA PERFURADA OU LISA,200X50MM.FOR</t>
  </si>
  <si>
    <t>CRUZETA RETA,PARA ELETROCALHA PERFURADA OU LISA,300X50MM.FOR</t>
  </si>
  <si>
    <t>CRUZETA RETA,PARA ELETROCALHA PERFURADA OU LISA,400X50MM.FOR</t>
  </si>
  <si>
    <t>CRUZETA RETA,PARA ELETROCALHA PERFURADA OU LISA,100X75MM.FOR</t>
  </si>
  <si>
    <t>CRUZETA RETA,PARA ELETROCALHA PERFURADA OU LISA,150X75MM.FOR</t>
  </si>
  <si>
    <t>CRUZETA RETA,PARA ELETROCALHA PERFURADA OU LISA,200X75MM.FOR</t>
  </si>
  <si>
    <t>CRUZETA RETA,PARA ELETROCALHA PERFURADA OU LISA,300X75MM.FOR</t>
  </si>
  <si>
    <t>CRUZETA RETA,PARA ELETROCALHA PERFURADA OU LISA,400X75MM.FOR</t>
  </si>
  <si>
    <t>CRUZETA RETA,PARA ELETROCALHA PERFURADA OU LISA,100X100MM.FO</t>
  </si>
  <si>
    <t>CRUZETA RETA,PARA ELETROCALHA PERFURADA OU LISA,150X100MM.FO</t>
  </si>
  <si>
    <t>CRUZETA RETA,PARA ELETROCALHA PERFURADA OU LISA,200X100MM.FO</t>
  </si>
  <si>
    <t>CRUZETA RETA,PARA ELETROCALHA PERFURADA OU LISA,300X100MM.FO</t>
  </si>
  <si>
    <t>CRUZETA RETA,PARA ELETROCALHA PERFURADA OU LISA,400X100MM.FO</t>
  </si>
  <si>
    <t>REDUCAO CONCENTRICA,PARA ELETROCALHA PERFURADA OU LISA,100X5</t>
  </si>
  <si>
    <t>REDUCAO CONCENTRICA,PARA ELETROCALHA PERFURADA OU LISA,150X1</t>
  </si>
  <si>
    <t>00MM.FORNECIMENTO E COLOCACAO</t>
  </si>
  <si>
    <t>REDUCAO CONCENTRICA,PARA ELETROCALHA PERFURADA OU LISA,150X5</t>
  </si>
  <si>
    <t>REDUCAO CONCENTRICA,PARA ELETROCALHA PERFURADA OU LISA,200X1</t>
  </si>
  <si>
    <t>REDUCAO CONCENTRICA,PARA ELETROCALHA PERFURADA OU LISA,200X5</t>
  </si>
  <si>
    <t>REDUCAO CONCENTRICA,PARA ELETROCALHA PERFURADA OU LISA,300X2</t>
  </si>
  <si>
    <t>REDUCAO CONCENTRICA,PARA ELETROCALHA PERFURADA OU LISA,300X1</t>
  </si>
  <si>
    <t>REDUCAO CONCENTRICA,PARA ELETROCALHA PERFURADA OU LISA,300X5</t>
  </si>
  <si>
    <t>REDUCAO CONCENTRICA,PARA ELETROCALHA PERFURADA OU LISA,400X3</t>
  </si>
  <si>
    <t>REDUCAO CONCENTRICA,PARA ELETROCALHA PERFURADA OU LISA,400X2</t>
  </si>
  <si>
    <t>REDUCAO CONCENTRICA,PARA ELETROCALHA PERFURADA OU LISA,400X1</t>
  </si>
  <si>
    <t>REDUCAO CONCENTRICA,PARA ELETROCALHA PERFURADA OU LISA,400X5</t>
  </si>
  <si>
    <t>TE VERTICAL(SUBIDA),PARA ELETROCALHA PERFURADA OU LISA,50X50</t>
  </si>
  <si>
    <t>TE VERTICAL(SUBIDA),PARA ELETROCALHA PERFURADA OU LISA,100X5</t>
  </si>
  <si>
    <t>TE VERTICAL(SUBIDA),PARA ELETROCALHA PERFURADA OU LISA,150X5</t>
  </si>
  <si>
    <t>TE VERTICAL(SUBIDA),PARA ELETROCALHA PERFURADA OU LISA,200X5</t>
  </si>
  <si>
    <t>TE VERTICAL(SUBIDA),PARA ELETROCALHA PERFURADA OU LISA,300X5</t>
  </si>
  <si>
    <t>TE VERTICAL(SUBIDA),PARA ELETROCALHA PERFURADA OU LISA,400X5</t>
  </si>
  <si>
    <t>TE VERTICAL(SUBIDA),PARA ELETROCALHA PERFURADA OU LISA,100X7</t>
  </si>
  <si>
    <t>5MM.FORNECIMENTO E COLOCACAO</t>
  </si>
  <si>
    <t>TE VERTICAL(SUBIDA),PARA ELETROCALHA PERFURADA OU LISA,150X7</t>
  </si>
  <si>
    <t>TE VERTICAL(SUBIDA),PARA ELETROCALHA PERFURADA OU LISA,200X7</t>
  </si>
  <si>
    <t>TE VERTICAL(SUBIDA),PARA ELETROCALHA PERFURADA OU LISA,300X7</t>
  </si>
  <si>
    <t>TE VERTICAL(SUBIDA),PARA ELETROCALHA PERFURADA OU LISA,400X7</t>
  </si>
  <si>
    <t>TE VERTICAL(SUBIDA),PARA ELETROCALHA PERFURADA OU LISA,100X1</t>
  </si>
  <si>
    <t>TE VERTICAL(SUBIDA),PARA ELETROCALHA PERFURADA OU LISA,150X1</t>
  </si>
  <si>
    <t>TE VERTICAL(SUBIDA),PARA ELETROCALHA PERFURADA OU LISA,200X1</t>
  </si>
  <si>
    <t>TE VERTICAL(SUBIDA),PARA ELETROCALHA PERFURADA OU LISA,300X1</t>
  </si>
  <si>
    <t>TE VERTICAL(SUBIDA),PARA ELETROCALHA PERFURADA OU LISA,400X1</t>
  </si>
  <si>
    <t>TE VERTICAL(DESCIDA),PARA ELETROCALHA PERFURADA OU LISA,50X5</t>
  </si>
  <si>
    <t>TE VERTICAL(DESCIDA),PARA ELETROCALHA PERFURADA OU LISA,100X</t>
  </si>
  <si>
    <t>TE VERTICAL(DESCIDA),PARA ELETROCALHA PERFURADA OU LISA,150X</t>
  </si>
  <si>
    <t>TE VERTICAL(DESCIDA),PARA ELETROCALHA PERFURADA OU LISA,200X</t>
  </si>
  <si>
    <t>TE VERTICAL(DESCIDA),PARA ELETROCALHA PERFURADA OU LISA,300X</t>
  </si>
  <si>
    <t>TE VERTICAL(DESCIDA),PARA ELETROCALHA PERFURADA OU LISA,400X</t>
  </si>
  <si>
    <t>TERMINAL DE FECHAMENTO LISO,PARA ELETROCALHA PERFURADA OU LI</t>
  </si>
  <si>
    <t>SA,50X50MM.FORNECIMENTO E COLOCACAO</t>
  </si>
  <si>
    <t>SA,100X50MM.FORNECIMENTO E COLOCACAO</t>
  </si>
  <si>
    <t>SA,150X50MM.FORNECIMENTO E COLOCACAO</t>
  </si>
  <si>
    <t>SA,200X50MM.FORNECIMENTO E COLOCACAO</t>
  </si>
  <si>
    <t>SA,300X50MM.FORNECIMENTO E COLOCACAO</t>
  </si>
  <si>
    <t>SA,400X50MM.FORNECIMENTO E COLOCACAO</t>
  </si>
  <si>
    <t>SA,100X75MM.FORNECIMENTO E COLOCACAO</t>
  </si>
  <si>
    <t>SA,150X75MM.FORNECIMENTO E COLOCACAO</t>
  </si>
  <si>
    <t>SA,200X75MM.FORNECIMENTO E COLOCACAO</t>
  </si>
  <si>
    <t>SA,300X75MM.FORNECIMENTO E COLOCACAO</t>
  </si>
  <si>
    <t>SA,400X75MM.FORNECIMENTO E COLOCACAO</t>
  </si>
  <si>
    <t>SA,100X100MM.FORNECIMENTO E COLOCACAO</t>
  </si>
  <si>
    <t>SA,150X100MM.FORNECIMENTO E COLOCACAO</t>
  </si>
  <si>
    <t>SA,200X100MM.FORNECIMENTO E COLOCACAO</t>
  </si>
  <si>
    <t>SA,300X100MM.FORNECIMENTO E COLOCACAO</t>
  </si>
  <si>
    <t>SA,400X100MM.FORNECIMENTO E COLOCACAO</t>
  </si>
  <si>
    <t>TERMINAL DE FECHAMENTO,PARA ELETROCALHA PERFURADA OU LISA,50</t>
  </si>
  <si>
    <t>X50MM,COM SAIDA PARA TUBO.FORNECIMENTO E COLOCACAO</t>
  </si>
  <si>
    <t>TERMINAL DE FECHAMENTO,PARA ELETROCALHA PERFURADA OU LISA,10</t>
  </si>
  <si>
    <t>0X50MM,COM SAIDA PARA TUBO.FORNECIMENTO E COLOCACAO</t>
  </si>
  <si>
    <t>TERMINAL DE FECHAMENTO,PARA ELETROCALHA PERFURADA OU LISA,15</t>
  </si>
  <si>
    <t>TERMINAL DE FECHAMENTO,PARA ELETROCALHA PERFURADA OU LISA,20</t>
  </si>
  <si>
    <t>TERMINAL DE FECHAMENTO,PARA ELETROCALHA PERFURADA OU LISA,30</t>
  </si>
  <si>
    <t>TERMINAL DE FECHAMENTO,PARA ELETROCALHA PERFURADA OU LISA,40</t>
  </si>
  <si>
    <t>0X75MM,COM SAIDA PARA TUBO.FORNECIMENTO E COLOCACAO</t>
  </si>
  <si>
    <t>0X100MM,COM SAIDA PARA TUBO.FORNECIMENTO E COLOCACAO</t>
  </si>
  <si>
    <t>ACOPLAMENTO EM PAINEL,PARA ELETROCALHA PERFURADA OU LISA,50X</t>
  </si>
  <si>
    <t>ACOPLAMENTO EM PAINEL,PARA ELETROCALHA PERFURADA OU LISA,100</t>
  </si>
  <si>
    <t>ACOPLAMENTO EM PAINEL,PARA ELETROCALHA PERFURADA OU LISA,150</t>
  </si>
  <si>
    <t>ACOPLAMENTO EM PAINEL,PARA ELETROCALHA PERFURADA OU LISA,200</t>
  </si>
  <si>
    <t>ACOPLAMENTO EM PAINEL,PARA ELETROCALHA PERFURADA OU LISA,300</t>
  </si>
  <si>
    <t>ACOPLAMENTO EM PAINEL,PARA ELETROCALHA PERFURADA OU LISA,400</t>
  </si>
  <si>
    <t>GOTEJADOR PARA ELETROCALHA PERFURADA OU LISA,50X50MM.FORNECI</t>
  </si>
  <si>
    <t>GOTEJADOR PARA ELETROCALHA PERFURADA OU LISA,100X50MM.FORNEC</t>
  </si>
  <si>
    <t>GOTEJADOR PARA ELETROCALHA PERFURADA OU LISA,150X50MM.FORNEC</t>
  </si>
  <si>
    <t>GOTEJADOR PARA ELETROCALHA PERFURADA OU LISA,200X50MM.FORNEC</t>
  </si>
  <si>
    <t>GOTEJADOR PARA ELETROCALHA PERFURADA OU LISA,300X50MM.FORNEC</t>
  </si>
  <si>
    <t>GOTEJADOR PARA ELETROCALHA PERFURADA OU LISA,400X50MM.FORNEC</t>
  </si>
  <si>
    <t>GOTEJADOR PARA ELETROCALHA PERFURADA OU LISA,100X75MM.FORNEC</t>
  </si>
  <si>
    <t>GOTEJADOR PARA ELETROCALHA PERFURADA OU LISA,150X75MM.FORNEC</t>
  </si>
  <si>
    <t>GOTEJADOR PARA ELETROCALHA PERFURADA OU LISA,200X75MM.FORNEC</t>
  </si>
  <si>
    <t>GOTEJADOR PARA ELETROCALHA PERFURADA OU LISA,300X75MM.FORNEC</t>
  </si>
  <si>
    <t>GOTEJADOR PARA ELETROCALHA PERFURADA OU LISA,400X75MM.FORNEC</t>
  </si>
  <si>
    <t>GOTEJADOR PARA ELETROCALHA PERFURADA OU LISA,100X100MM.FORNE</t>
  </si>
  <si>
    <t>GOTEJADOR PARA ELETROCALHA PERFURADA OU LISA,150X100MM.FORNE</t>
  </si>
  <si>
    <t>GOTEJADOR PARA ELETROCALHA PERFURADA OU LISA,200X100MM.FORNE</t>
  </si>
  <si>
    <t>GOTEJADOR PARA ELETROCALHA PERFURADA OU LISA,300X100MM.FORNE</t>
  </si>
  <si>
    <t>GOTEJADOR PARA ELETROCALHA PERFURADA OU LISA,400X100MM.FORNE</t>
  </si>
  <si>
    <t>TOMADA DE PISO,SIMPLES,EM CORPO DE ALUMINIO FUNDIDO E TAMPA</t>
  </si>
  <si>
    <t>TOMADA DUPLA DE PISO,EM CORPO DE ALUMINIO FUNDIDO E TAMPA EM</t>
  </si>
  <si>
    <t>INTERRUPTOR DE EMBUTIR COM 1 TECLA SIMPLES FOSFORESCENTE E P</t>
  </si>
  <si>
    <t>LACA.FORNECIMENTO E COLOCACAO</t>
  </si>
  <si>
    <t>INTERRUPTOR DE EMBUTIR COM 2 TECLAS SIMPLES FOSFORESCENTES E</t>
  </si>
  <si>
    <t xml:space="preserve"> PLACA.FORNECIMENTO E COLOCACAO</t>
  </si>
  <si>
    <t>INTERRUPTOR DE EMBUTIR COM 3 TECLAS SIMPLES FOSFORESCENTES E</t>
  </si>
  <si>
    <t>INTERRUPTOR THREE-WAY DE EMBUTIR COM TECLA FOSFORESCENTE,INC</t>
  </si>
  <si>
    <t>LUSIVE PLACA.FORNECIMENTO E COLOCACAO</t>
  </si>
  <si>
    <t>INTERRUPTOR COM 1 TECLA SIMPLES E TOMADA 2P+T,10A/250V,PADRA</t>
  </si>
  <si>
    <t>O BRASILEIRO,DE EMBUTIR,COM PLACA DE 4"X2".FORNECIMENTO E CO</t>
  </si>
  <si>
    <t>INTERRUPTOR COM 2 TECLAS SIMPLES E TOMADA 2P+T,10A/250V,PADR</t>
  </si>
  <si>
    <t>AO BRASILEIRO,DE EMBUTIR,COM PLACA DE 4"X2".FORNECIMENTO E C</t>
  </si>
  <si>
    <t>TOMADA ELETRICA 2P+T,10A/250V,PADRAO BRASILEIRO,DE EMBUTIR,C</t>
  </si>
  <si>
    <t>OM PLACA 4"X2".FORNECIMENTO E COLOCACAO.</t>
  </si>
  <si>
    <t>TOMADA ELETRICA 2P+T,20A/250V,PADRAO BRASILEIRO,DE EMBUTIR,C</t>
  </si>
  <si>
    <t>OM PLACA 4"X2".FORNECIMENTO E COLOCACAO</t>
  </si>
  <si>
    <t>TOMADA ELETRICA 2P+T,10A/250V,PADRAO BRASILEIRO,DE SOBREPOR.</t>
  </si>
  <si>
    <t>TOMADA ELETRICA 2P+T,20A/250V,PADRAO BRASILEIRO,DE SOBREPOR.</t>
  </si>
  <si>
    <t>TOMADA DE BAQUELITE,DE SOBREPOR,REVESTIDA DE BORRACHA,TRIPOL</t>
  </si>
  <si>
    <t>AR 15A.FORNECIMENTO E COLOCACAO</t>
  </si>
  <si>
    <t>OM PLACA 4"X2",INCLUSIVE CAIXA DE DISTRIBUICAO E 2 DISJUNTOR</t>
  </si>
  <si>
    <t>ES MONOFASICOS DE 10 A 30A.FORNECIMENTO E COLOCACAO</t>
  </si>
  <si>
    <t>TOMADA 4 PINOS,DE SOBREPOR,COMPLETA,PARA TELEFONE.FORNECIMEN</t>
  </si>
  <si>
    <t>TOMADA 4 PINOS,DE EMBUTIR,COMPLETA,PARA TELEFONE.FORNECIMENT</t>
  </si>
  <si>
    <t>TOMADA TIPO RJ11,DE SOBREPOR,COMPLETA,PARA TELEFONE.FORNECIM</t>
  </si>
  <si>
    <t>TOMADA TIPO RJ11,DE EMBUTIR,COMPLETA,PARA TELEFONE.FORNECIME</t>
  </si>
  <si>
    <t>TOMADA TIPO RJ45,DE SOBREPOR,COMPLETA,PARA LOGICA.FORNECIMEN</t>
  </si>
  <si>
    <t>TOMADA TIPO RJ45,DE EMBUTIR,COMPLETA,PARA LOGICA.FORNECIMENT</t>
  </si>
  <si>
    <t>TOMADA COAXIAL,DE SOBREPOR,COMPLETA,PARA ANTENA DE TV.FORNEC</t>
  </si>
  <si>
    <t>TOMADA COAXIAL,DE EMBUTIR,COMPLETA,PARA ANTENA DE TV.FORNECI</t>
  </si>
  <si>
    <t>LAMPADA INCANDESCENTE HALOGENA,DE 50W-12V.FORNECIMENTO E COL</t>
  </si>
  <si>
    <t>LAMPADA INCANDESCENTE HALOGENA,DE 20W-12V.FORNECIMENTO E COL</t>
  </si>
  <si>
    <t>LAMPADA FLUORESCENTE,TRIFOSFORO,DE 16W.FORNECIMENTO E COLOCA</t>
  </si>
  <si>
    <t>LAMPADA FLUORESCENTE,TRIFOSFORO,DE 32W.FORNECIMENTO E COLOCA</t>
  </si>
  <si>
    <t>15.020.0041-0</t>
  </si>
  <si>
    <t>15.020.0041-A</t>
  </si>
  <si>
    <t>LAMPADA DE VAPOR DE MERCURIO,DE 250W.FORNECIMENTO E COLOCACA</t>
  </si>
  <si>
    <t>LAMPADA DE VAPOR DE MERCURIO,DE 400W.FORNECIMENTO E COLOCACA</t>
  </si>
  <si>
    <t>LAMPADA DE VAPOR DE SODIO DE 70W-110/220V.FORNECIMENTO E COL</t>
  </si>
  <si>
    <t>LAMPADA DE VAPOR DE SODIO DE 100W-110/220V.FORNECIMENTO E CO</t>
  </si>
  <si>
    <t>LAMPADA DE VAPOR DE SODIO DE 150W-110/220V.FORNECIMENTO E CO</t>
  </si>
  <si>
    <t>LAMPADA DE VAPOR DE SODIO DE 250W-110/200V.FORNECIMENTO E CO</t>
  </si>
  <si>
    <t>LAMPADA DE VAPOR DE SODIO DE 400W-110/220V.FORNECIMENTO E CO</t>
  </si>
  <si>
    <t>LAMPADA DE VAPOR METALICO OVOIDE DE 250W-220V,BULBO OVOIDE.F</t>
  </si>
  <si>
    <t>LAMPADA DE VAPOR METALICO OVOIDE DE 400W-220V,BULBO OVOIDE.F</t>
  </si>
  <si>
    <t>LAMPADA DE VAPOR METALICO DE 2000W-220V,BULBO OVOIDE.FORNECI</t>
  </si>
  <si>
    <t>LAMPADA LED,BULBO,A60,4,5W,100/240V,BASE E-27.FORNECIMENTO E</t>
  </si>
  <si>
    <t>LAMPADA LED,BULBO,A60,7W,100/240V,BASE E-27.FORNECIMENTO E</t>
  </si>
  <si>
    <t>LAMPADA LED,BULBO,A60,8W,100/240V,BASE E-27.FORNECIMENTO E</t>
  </si>
  <si>
    <t>15.020.0156-0</t>
  </si>
  <si>
    <t>LAMPADA LED,BULBO,A60,9W,100/240V,BASE E-27.FORNECIMENTO E C</t>
  </si>
  <si>
    <t>15.020.0156-A</t>
  </si>
  <si>
    <t>LAMPADA LED,BULBO,A60,10,5W,100/240V,BASE E-27.FORNECIMENTO</t>
  </si>
  <si>
    <t>LAMPADA LED,BULBO,PAR 20,7W,120V,BASE E-27.FORNECIMENTO E CO</t>
  </si>
  <si>
    <t>LAMPADA LED,BULBO,PAR 30,10W,120/220V/20D,BASE E-27.FORNECIM</t>
  </si>
  <si>
    <t>LAMPADA LED,BULBO,PAR 30,13W,120/220V,BASE E-27.FORNECIMENTO</t>
  </si>
  <si>
    <t>LAMPADA LED,BULBO,PAR 38,16W,120/220V,BASE E-27.FORNECIMENTO</t>
  </si>
  <si>
    <t>15.020.0200-0</t>
  </si>
  <si>
    <t>LAMPADA LED,BULBO,A60,12W,100/200V,BASE E-27.FORNECIMENTO E</t>
  </si>
  <si>
    <t>15.020.0200-A</t>
  </si>
  <si>
    <t>15.020.0205-0</t>
  </si>
  <si>
    <t>LAMPADA LED,BULBO,A60,15W,100/240V,BASE E-27.FORNECIMENTO E</t>
  </si>
  <si>
    <t>15.020.0205-A</t>
  </si>
  <si>
    <t>15.020.0210-0</t>
  </si>
  <si>
    <t>LAMPADA LED,BULBO,A60,20W,100/240V,BASE E-27.FORNECIMENTO E</t>
  </si>
  <si>
    <t>15.020.0210-A</t>
  </si>
  <si>
    <t>15.020.0215-0</t>
  </si>
  <si>
    <t>LAMPADA LED,BULBO,A60,25W,100/240V,BASE E-27.FORNECIMENTO E</t>
  </si>
  <si>
    <t>15.020.0215-A</t>
  </si>
  <si>
    <t>15.020.0220-0</t>
  </si>
  <si>
    <t>LAMPADA LED,BULBO,A60,30W,100/240V,BASE E-27.FORNECIMENTO E</t>
  </si>
  <si>
    <t>15.020.0220-A</t>
  </si>
  <si>
    <t>COLOCACAO DE RESERVATORIO DE FIBROCIMENTO,FIBRA DE VIDRO OU</t>
  </si>
  <si>
    <t>SEMELHANTE DE 250L,INCLUSIVE PECAS DE APOIO EM ALVENARIA E M</t>
  </si>
  <si>
    <t>ADEIRA SERRADA,E FLANGES DE LIGACAO HIDRAULICA,EXCLUSIVE FOR</t>
  </si>
  <si>
    <t>NECIMENTO DO RESERVATORIO</t>
  </si>
  <si>
    <t>SEMELHANTE DE 300L,INCLUSIVE PECAS DE APOIO EM ALVENARIA E M</t>
  </si>
  <si>
    <t>ADEIRA SERRADA E FLANGES DE LIGACAO HIDRAULICA,EXCLUSIVE FOR</t>
  </si>
  <si>
    <t>SEMELHANTE DE 500L,INCLUSIVE PECAS DE APOIO EM ALVENARIA E M</t>
  </si>
  <si>
    <t>SEMELHANTE COM 1000L,INCLUSIVE PECAS DE APOIO EM ALVENARIA E</t>
  </si>
  <si>
    <t xml:space="preserve"> MADEIRA SERRADA,E FLANGES DE LIGACAO HIDRAULICA,EXCLUSIVE F</t>
  </si>
  <si>
    <t>ORNECIMENTO DO RESERVATORIO</t>
  </si>
  <si>
    <t>SEMELHANTE DE 1.500L,INCLUSIVE PECAS DE APOIO EM ALVENARIA E</t>
  </si>
  <si>
    <t>MADEIRA SERRADA,E FLANGES DE LIGACAO HIDRAULICA,EXCLUSIVE FO</t>
  </si>
  <si>
    <t>SEMELHANTE DE 2.000L,INCLUSIVE PECAS DE APOIO EM ALVENARIA E</t>
  </si>
  <si>
    <t>ORNECIMENTO DO RESERVATORIO.</t>
  </si>
  <si>
    <t>COLOCACAO DE RESERVATORIO DE FOBROCIMENTO,FIBRA DE VIDRO OU</t>
  </si>
  <si>
    <t>SEMELHANTE DE 2.500L,INCLUSIVE PECAS DE APOIO EM ALVENARIA E</t>
  </si>
  <si>
    <t xml:space="preserve"> MADEIRA SERRADA,E FLANGES DE LIGACAO HIDRAULICA,EXCLUSIVE</t>
  </si>
  <si>
    <t>FORNECIMENTO DO RESERVATORIO.</t>
  </si>
  <si>
    <t>COLOCACAO DE RESERVATORIO DE FRIBROCIMENTO,FIBRA DE VIDRO OU</t>
  </si>
  <si>
    <t xml:space="preserve"> SEMELHANTE DE 3.000L,INCLUSIVE PECAS DE APOIO EM ALVENARIA</t>
  </si>
  <si>
    <t>E MADEIRA SERRADA,E FLANGES DE LIGACAO HIDRAULICA,EXCLUSIVE</t>
  </si>
  <si>
    <t>FORNECIMENTO DO RESERVATORIO</t>
  </si>
  <si>
    <t>SEMELHANTE DE 5.000L,INCLUSIVE PECAS DE APOIO EM ALVENARIA E</t>
  </si>
  <si>
    <t>RNECIMENTO DO RESERVATORIO</t>
  </si>
  <si>
    <t>REGISTRO DE GAVETA,EM BRONZE,COM DIAMETRO DE 1/2".FORNECIMEN</t>
  </si>
  <si>
    <t>REGISTRO DE GAVETA,EM BRONZE,COM DIAMETRO DE 3/4".FORNECIMEN</t>
  </si>
  <si>
    <t>REGISTRO DE GAVETA,EM BRONZE,COM DIAMETRO DE 1".FORNECIMENTO</t>
  </si>
  <si>
    <t>REGISTRO DE GAVETA,EM BRONZE,COM DIAMETRO DE 1.1/4".FORNECIM</t>
  </si>
  <si>
    <t>REGISTRO DE GAVETA,EM BRONZE,COM DIAMETRO DE 1.1/2".FORNECIM</t>
  </si>
  <si>
    <t>REGISTRO DE GAVETA,EM BRONZE,COM DIAMETRO DE 2".FORNECIMENTO</t>
  </si>
  <si>
    <t>REGISTRO DE GAVETA,EM BRONZE,COM DIAMETRO DE 2.1/2".FORNECIM</t>
  </si>
  <si>
    <t>REGISTRO DE GAVETA,EM BRONZE,COM DIAMETRO DE 3".FORNECIMENTO</t>
  </si>
  <si>
    <t>REGISTRO DE GAVETA,EM BRONZE,COM DIAMETRO DE 4".FORNECIMENTO</t>
  </si>
  <si>
    <t>REGISTRO DE ESFERA,EM BRONZE,COM DIAMETRO DE 1/2".FORNECIMEN</t>
  </si>
  <si>
    <t>REGISTRO DE ESFERA,EM BRONZE,COM DIAMETRO DE 3/4".FORNECIMEN</t>
  </si>
  <si>
    <t>REGISTRO DE ESFERA,EM BRONZE,COM DIAMETRO DE 1".FORNECIMENTO</t>
  </si>
  <si>
    <t>REGISTRO DE ESFERA,EM BRONZE,COM DIAMETRO DE 1.1/4".FORNECIM</t>
  </si>
  <si>
    <t>REGISTRO DE ESFERA,EM BRONZE,COM DIAMETRO DE 1.1/2".FORNECIM</t>
  </si>
  <si>
    <t>REGISTRO DE ESFERA,EM BRONZE,COM DIAMETRO DE 2".FORNECIMENTO</t>
  </si>
  <si>
    <t>VALVULA DE PE,EM BRONZE,COM DIAMETRO DE 3/4".FORNECIMENTO E</t>
  </si>
  <si>
    <t>VALVULA DE PE,EM BRONZE,COM DIAMETRO DE 1".FORNECIMENTO E CO</t>
  </si>
  <si>
    <t>VALVULA DE PE,EM BRONZE,COM DIAMETRO DE 1.1/4".FORNECIMENTO</t>
  </si>
  <si>
    <t>VALVULA DE PE,EM BRONZE,COM DIAMETRO DE 1.1/2".FORNECIMENTO</t>
  </si>
  <si>
    <t>VALVULA DE PE,EM BRONZE,COM DIAMETRO DE 2".FORNECIMENTO E CO</t>
  </si>
  <si>
    <t>VALVULA DE PE,EM BRONZE,COM DIAMETRO DE 2.1/2".FORNECIMENTO</t>
  </si>
  <si>
    <t>VALVULA DE PE,EM BRONZE,COM DIAMETRO DE 3".FORNECIMENTO E CO</t>
  </si>
  <si>
    <t>VALVULA DE PE,EM BRONZE,COM DIAMETRO DE 4".FORNECIMENTO E CO</t>
  </si>
  <si>
    <t>VALVULA DE RETENCAO VERTICAL,EM BRONZE,COM DIAMETRO DE 3/4".</t>
  </si>
  <si>
    <t>VALVULA DE RETENCAO VERTICAL,EM BRONZE,COM DIAMETRO DE 1".FO</t>
  </si>
  <si>
    <t>VALVULA DE RETENCAO VERTICAL,EM BRONZE,COM DIAMETRO DE 1.1/4</t>
  </si>
  <si>
    <t>".FORNECIMENTO E COLOCACAO</t>
  </si>
  <si>
    <t>VALVULA DE RETENCAO VERTICAL,EM BRONZE,COM DIAMETRO DE 1.1/2</t>
  </si>
  <si>
    <t>VALVULA DE RETENCAO VERTICAL,EM BRONZE,COM DIAMETRO DE 2".FO</t>
  </si>
  <si>
    <t>VALVULA DE RETENCAO VERTICAL EM BRONZE COM DIAMETRO DE 2.1/2</t>
  </si>
  <si>
    <t>VALVULA DE RETENCAO VERTICAL EM BRONZE,COM DIAMETRO DE 3".FO</t>
  </si>
  <si>
    <t>VALVULA DE RETENCAO VERTICAL.EM BRONZE,COM DIAMETRO DE 4".FO</t>
  </si>
  <si>
    <t>VALVULA DE RETENCAO HORIZONTAL,EM BRONZE,COM DIAMETRO DE 3/4</t>
  </si>
  <si>
    <t>VALVULA DE RETENCAO HORIZONTAL,EM BRONZE,COM DIAMETRO DE 1".</t>
  </si>
  <si>
    <t>VALVULA DE RETENCAO HORIZONTAL,EM BRONZE,COM DIAMETRO DE 1.1</t>
  </si>
  <si>
    <t>/4".FORNECIMENTO E COLOCACAO</t>
  </si>
  <si>
    <t>/2".FORNECIMENTO E COLOCACAO</t>
  </si>
  <si>
    <t>VALVULA DE RETENCAO HORIZONTAL,EM BRONZE,COM DIAMETRO DE 2".</t>
  </si>
  <si>
    <t>VALVULA DE RETENCAO HORIZONTAL,EM BRONZE,COM DIAMETRO DE 2.1</t>
  </si>
  <si>
    <t>VALVULA DE RETENCAO HORIZONTAL,EM BRONZE,COM DIAMETRO DE 3".</t>
  </si>
  <si>
    <t>VALVULA DE RETENCAO HORIZONTAL,EM BRONZE,COM DIAMETRO DE 4".</t>
  </si>
  <si>
    <t>REGISTRO DE ESFERA,EM PVC,SOLDAVEL,COM DIAMETRO DE 20MM.FORN</t>
  </si>
  <si>
    <t>REGISTRO DE ESFERA,EM PVC,SOLDAVEL,COM DIAMETRO DE 25MM.FORN</t>
  </si>
  <si>
    <t>REGISTRO EM ESFERA,EM PVC,SOLDAVEL,COM DIAMETRO DE 32MM.FORN</t>
  </si>
  <si>
    <t>REGISTRO DE ESFERA,EM PVC,SOLDAVEL,COM DIAMETRO DE 40MM.FORN</t>
  </si>
  <si>
    <t>REGISTRO EM ESFERA,EM PVC,SOLDAVEL,COM DIAMETRO DE 50MM.FORN</t>
  </si>
  <si>
    <t>REGISTRO DE ESFERA,EM PVC,SOLDAVEL,COM DIAMETRO DE 60MM.FORN</t>
  </si>
  <si>
    <t>VALVULA DE PE,COM CRIVO EM PVC,SOLDAVEL,COM DIAMETRO DE 25MM</t>
  </si>
  <si>
    <t>VALVULA DE PE,COM CRIVO EM PVC,SOLDAVEL,COM DIAMETRO DE 32MM</t>
  </si>
  <si>
    <t>VALVULA DE PE,COM CRIVO EM PVC,SOLDAVEL,COM DIAMETRO DE 40MM</t>
  </si>
  <si>
    <t>VALVULA DE PE,COM CRIVO EM PVC,SOLDAVEL,COM DIAMETRO DE 50MM</t>
  </si>
  <si>
    <t>VALVULA DE PE,COM CRIVO EM PVC,SOLDAVEL,COM DIAMETRO DE 60MM</t>
  </si>
  <si>
    <t>VALVULA DE RETENCAO VERTICAL,EM PVC,SOLDAVEL,COM DIAMETRO DE</t>
  </si>
  <si>
    <t xml:space="preserve"> 25MM.FORNECIMENTO E COLOCACAO</t>
  </si>
  <si>
    <t xml:space="preserve"> 32MM.FORNECIMENTO E COLOCACAO</t>
  </si>
  <si>
    <t xml:space="preserve"> 40MM.FORNECIMENTO E COLOCACAO</t>
  </si>
  <si>
    <t xml:space="preserve"> 50MM.FORNECIMENTO E COLOCACAO</t>
  </si>
  <si>
    <t xml:space="preserve"> 60MM.FORNECIMENTO E COLOCACAO</t>
  </si>
  <si>
    <t>VALVULA DE RETENCAO HORIZONTAL,EM PVC,SOLDAVEL,COM DIAMETRO</t>
  </si>
  <si>
    <t>DE 25MM.FORNECIMENTO E COLOCACAO</t>
  </si>
  <si>
    <t>DE 32MM.FORNECIMENTO E COLOCACAO</t>
  </si>
  <si>
    <t>DE 40MM.FORNECIMENTO E COLOCACAO</t>
  </si>
  <si>
    <t>DE 50MM.FORNECIMENTO E COLOCACAO</t>
  </si>
  <si>
    <t>DE 60MM.FORNECIMENTO E COLOCACAO</t>
  </si>
  <si>
    <t>TUBO DE FERRO GALVANIZADO DE 1/2",COM COSTURA,EXCLUSIVE EMEN</t>
  </si>
  <si>
    <t>DAS,CONEXOES,ABERTURA E FECHAMENTO DE RASGO.FORNECIMENTO E A</t>
  </si>
  <si>
    <t>TUBO DE FERRO GALVANIZADO DE 3/4",COM COSTURA,EXCLUSIVE EMEN</t>
  </si>
  <si>
    <t>TUBO DE FERRO GALVANIZADO DE 1",COM COSTURA,EXCLUSIVE EMENDA</t>
  </si>
  <si>
    <t>S,CONEXOES,ABERTURA E FECHAMENTO DE RASGO.FORNECIMENTO E ASS</t>
  </si>
  <si>
    <t>ENTAMENTO</t>
  </si>
  <si>
    <t>TUBO DE FERRO GALVANIZADO DE 1.1/4",COM COSTURA,EXCLUSIVE EM</t>
  </si>
  <si>
    <t>ENDAS,CONEXOES,ABERTURA E FECHAMENTO DE RASGO.FORNECIMENTO E</t>
  </si>
  <si>
    <t>TUBO DE FERRO GALVANIZADO DE 1.1/2",COM COSTURA,EXCLUSIVE EM</t>
  </si>
  <si>
    <t>TUBO DE FERRO GALVANIZADO DE 2",COM COSTURA,EXCLUSIVE EMENDA</t>
  </si>
  <si>
    <t>TUBO DE FERRO GALVANIZADO DE 2.1/2",COM COSTURA,EXCLUSIVE EM</t>
  </si>
  <si>
    <t>TUBO DE FERRO GALVANIZADO DE 3",COM COSTURA,EXCLUSIVE EMENDA</t>
  </si>
  <si>
    <t>TUBO DE FERRO GALVANIZADO DE 4",COM COSTURA,EXCLUSIVE EMENDA</t>
  </si>
  <si>
    <t>TUBO DE FERRO GALVANIZADO DE 1/2",COM COSTURA,INCLUSIVE CONE</t>
  </si>
  <si>
    <t>TUBO DE FERRO GALVANIZADO DE 3/4",COM COSTURA,INCLUSIVE CONE</t>
  </si>
  <si>
    <t>TUBO DE FERRO GALVANIZADO DE 1",COM COSTURA,INCLUSIVE EMENDA</t>
  </si>
  <si>
    <t>.FORNECIMENTO E ASSENTAMENTO</t>
  </si>
  <si>
    <t>TUBO DE FERRO GALVANIZADO DE 1.1/4",COM COSTURA,INCLUSIVE CO</t>
  </si>
  <si>
    <t>TUBO DE FERRO GALVANIZADO DE 1.1/2",COM COSTURA,INCLUSIVE CO</t>
  </si>
  <si>
    <t>TUBO DE FERRO GALVANIZADO DE 2",COM COSTURA,INCLUSIVE CONEXO</t>
  </si>
  <si>
    <t>TUBO DE FERRO GALVANIZADO DE 2.1/2",COM COSTURA,INCLUSIVE CO</t>
  </si>
  <si>
    <t>TUBO DE FERRO GALVANIZADO DE 3",COM COSTURA,INCLUSIVE CONEXO</t>
  </si>
  <si>
    <t>TUBO DE FERRO GALVANIZADO DE 4",COM COSTURA,INCLUSIVE CONEXO</t>
  </si>
  <si>
    <t>ELETRODUTO DE FERRO GALVANIZADO,TIPO MEDIO,DIAMETRO DE 3/4",</t>
  </si>
  <si>
    <t>EXCLUSIVE LUVAS,CURVAS,ABERTURA E FECHAMENTO DE RASGO.FORNEC</t>
  </si>
  <si>
    <t>ELETRODUTO DE FERRO GALVANIZADO,TIPO MEDIO,DIAMETRO DE 1",EX</t>
  </si>
  <si>
    <t>CLUSIVE LUVAS,CURVAS,ABERTURA E FECHAMENTO DE RASGO.FORNECIM</t>
  </si>
  <si>
    <t>ENTO E ASSENTAMENTO</t>
  </si>
  <si>
    <t>ELETRODUTO DE FERRO GALVANIZADO,TIPO MEDIO,DIAMETRO DE 1.1/4</t>
  </si>
  <si>
    <t>",EXCLUSIVE LUVAS,CURVAS,ABERTURA E FECHAMENTO DE RASGO.FORN</t>
  </si>
  <si>
    <t>ELETRODUTO DE FERRO GALVANIZADO,TIPO MEDIO,DIAMETRO DE 1.1/2</t>
  </si>
  <si>
    <t>ELETRODUTO DE FERRO GALVANIZADO,TIPO MEDIO,DIAMETRO DE 2",EX</t>
  </si>
  <si>
    <t>ELETRODUTO DE FERRO GALVANIZADO,TIPO MEDIO,DIAMETRO DE 2.1/2</t>
  </si>
  <si>
    <t>ELETRODUTO DE FERRO GALVANIZADO,TIPO MEDIO,DIAMETRO DE 3",EX</t>
  </si>
  <si>
    <t>ELETRODUTO DE FERRO GALVANIZADO,TIPO MEDIO,DIAMETRO DE 4",EX</t>
  </si>
  <si>
    <t>INCLUSIVE CONEXOES E EMENDAS,EXCLUSIVE ABERTURA E FECHAMENTO</t>
  </si>
  <si>
    <t xml:space="preserve"> DE RASGO.FORNECIMENTO E ASSENTAMENTO</t>
  </si>
  <si>
    <t>ELETRODUTO DE FERRO GALVANIZADO,TIPO MEDIO,DIAMETRO DE 1",IN</t>
  </si>
  <si>
    <t>CLUSIVE CONEXOES E EMENDAS,EXCLUSIVE ABERTURA E FECHAMENTO D</t>
  </si>
  <si>
    <t>E RASGO.FORNECIMENTO E ASSENTAMENTO</t>
  </si>
  <si>
    <t>",INCLUSIVE CONEXOES E EMENDAS,EXCLUSIVE ABERTURA E FECHAMEN</t>
  </si>
  <si>
    <t>TO DE RASGO.FORNECIMENTO E ASSENTAMENTO</t>
  </si>
  <si>
    <t>ELETRODUTO DE FERRO GALVANIZADO,TIPO MEDIO,DIAMETRO DE 2",IN</t>
  </si>
  <si>
    <t>ELETRODUTO DE FERRO GALVANIZADO,TIPO MEDIO,DIAMETRO DE 3",IN</t>
  </si>
  <si>
    <t>ELETRODUTO DE FERRO GALVANIZADO,TIPO MEDIO,DIAMETRO DE 4",IN</t>
  </si>
  <si>
    <t>ELETRODUTO DE FERRO GALVANIZADO,TIPO PESADO,DIAMETRO DE 1/2"</t>
  </si>
  <si>
    <t>,EXCLUSIVE LUVAS,CURVAS,ABERTURA E FECHAMENTO DE RASGO.FORNE</t>
  </si>
  <si>
    <t>ELETRODUTO DE FERRO GALVANIZADO,TIPO PESADO,DIAMETRO DE 3/4"</t>
  </si>
  <si>
    <t>ELETRODUTO DE FERRO GALVANIZADO,TIPO PESADO,DIAMETRO DE 1",E</t>
  </si>
  <si>
    <t>XCLUSIVE LUVAS,CURVAS,ABERTURA E FECHAMENTO DE RASGO.FORNECI</t>
  </si>
  <si>
    <t>ELETRODUTO DE FERRO GALVANIZADO,TIPO PESADO,DIAMETRO DE 1.1/</t>
  </si>
  <si>
    <t>4",EXCLUSIVE LUVAS,CURVAS,ABERTURA E FECHAMENTO DE RASGO.FOR</t>
  </si>
  <si>
    <t>NECIMENTO E ASSENTAMENTO</t>
  </si>
  <si>
    <t>2",EXCLUSIVE LUVAS,CURVAS,ABERTURA E FECHAMENTO DE RASGO.FOR</t>
  </si>
  <si>
    <t>ELETRODUTO DE FERRO GALVANIZADO,TIPO PESADO,DIAMETRO DE 2",E</t>
  </si>
  <si>
    <t>ELETRODUTO DE FERRO GALVANIZADO,TIPO PESADO,DIAMETRO DE 2.1/</t>
  </si>
  <si>
    <t>ELETRODUTO DE FERRO GALVANIZADO,TIPO PESADO,DIAMETRO DE 3",E</t>
  </si>
  <si>
    <t>ELETRODUTO DE FERRO GALVANIZADO, TIPO PESADO,DIAMETRO DE 1/2</t>
  </si>
  <si>
    <t>",INCLUSIVE CONEXOES E EMENDAS, EXCLUSIVE ABERTURA E FECHAME</t>
  </si>
  <si>
    <t>NTO DO RASGO.FORNECIMENTO E ASSENTAMENTO</t>
  </si>
  <si>
    <t>,INCLUSIVE CONEXOES E EMENDAS,EXCLUSIVE ABERTURA E FECHAMENT</t>
  </si>
  <si>
    <t>O DE RASGO.FORNECIMENTO E ASSENTAMENTO</t>
  </si>
  <si>
    <t>ELETRODUTO DE FERRO GALVANIZADO,TIPO PESADO,DIAMETRO DE 1",I</t>
  </si>
  <si>
    <t>NCLUSIVE CONEXOES E EMENDAS,EXCLUSIVE ABERTURA E FECHAMENTO</t>
  </si>
  <si>
    <t>DO RASGO.FORNECIMENTO E ASSENTAMENTO</t>
  </si>
  <si>
    <t>4",INCLUSIVE CONEXOES E EMENDAS,EXCLUSIVE ABERTURA E FECHAME</t>
  </si>
  <si>
    <t>2",INCLUSIVE CONEXOES E EMENDAS,EXCLUSIVE ABERTURA E FECHAME</t>
  </si>
  <si>
    <t>NTO DE RASGO.FORNECIMENTO E ASSENTAMENTO</t>
  </si>
  <si>
    <t>ELETRODUTO DE FERRO GALVANIZADO,TIPO PESADO,DIAMETRO DE 2",I</t>
  </si>
  <si>
    <t>NCLSIVE CONEXOES E EMENDAS,EXCLUSIVE ABERTURA E FECHAMENTO D</t>
  </si>
  <si>
    <t>ELETRODUTO DE FERRO GALVANIZADO,TIPO PESADO,DIAMETRO DE 3",I</t>
  </si>
  <si>
    <t>DE RASGO.FORNECIMENTO E ASSENTAMENTO</t>
  </si>
  <si>
    <t>TUBO DE CPVC RIGIDO,DIAMETRO DE 15MM,SOLDAVEL,PARA AGUA QUEN</t>
  </si>
  <si>
    <t>TE E FRIA,EXCLUSIVE EMENDA,CONEXOES,ABERTURA E FECHAMENTO DE</t>
  </si>
  <si>
    <t xml:space="preserve"> RASGO.FORNECIMENTO E ASSENTAMENTO</t>
  </si>
  <si>
    <t>TUBO DE CPVC RIGIDO,DIAMETRO DE 22MM,SOLDAVEL,PARA AGUA QUEN</t>
  </si>
  <si>
    <t>TUBO DE CPVC RIGIDO,DIAMETRO DE 28MM,SOLDAVEL,PARA AGUA QUEN</t>
  </si>
  <si>
    <t xml:space="preserve"> 1/2",EXCLUSIVE EMENDAS,CONEXOES,ABERTURA E FECHAMENTO DE RA</t>
  </si>
  <si>
    <t>SGO.FORNECIMENTO E ASSENTAMENTO</t>
  </si>
  <si>
    <t xml:space="preserve"> 3/4",EXCLUSIVE EMENDAS,CONEXOES,ABERTURA E FECHAMENTO DE RA</t>
  </si>
  <si>
    <t xml:space="preserve"> 1",EXCLUSIVE EMENDAS,CONEXOES,ABERTURA E FECHAMENTO DE RASG</t>
  </si>
  <si>
    <t>O.FORNECIMENTO E ASSENTAMENTO</t>
  </si>
  <si>
    <t xml:space="preserve"> 1.1/2",EXCLUSIVE EMENDAS,CONEXOES,ABERTURA E FECHAMENTO DE</t>
  </si>
  <si>
    <t>RASGO.FORNECIMENTO E ASSENTAMENTO</t>
  </si>
  <si>
    <t xml:space="preserve"> 2",EXCLUSIVE EMENDAS,CONEXOES,ABERTURA E FECHAMENTO DE RASG</t>
  </si>
  <si>
    <t xml:space="preserve"> 2.1/2",EXCLUSIVE EMENDAS,CONEXOES,ABERTURA E FECHAMENTO DE</t>
  </si>
  <si>
    <t xml:space="preserve"> 3",EXCLUSIVE EMENDAS,CONEXOES,ABERTURA E FECHAMENTO DE RASG</t>
  </si>
  <si>
    <t xml:space="preserve"> 4",EXCLUSIVE EMENDAS,CONEXOES,ABERTURA E FECHAMENTO DE RASG</t>
  </si>
  <si>
    <t xml:space="preserve"> 1/2",INCLUSIVE CONEXOES E EMENDAS,EXCLUSIVE ABERTURA E FECH</t>
  </si>
  <si>
    <t>AMENTO DE RASGO.FORNECIMENTO E ASSENTAMENTO</t>
  </si>
  <si>
    <t xml:space="preserve"> 3/4",INCLUSIVE CONEXOES E EMENDAS,EXCLUSIVE ABERTURA E FECH</t>
  </si>
  <si>
    <t xml:space="preserve"> 1",INCLUSIVE CONEXOES E EMENDAS,EXCLUSIVE ABERTURA E FECHAM</t>
  </si>
  <si>
    <t>ENTO DE RASGO.FORNECIMENTO E ASSENTAMENTO</t>
  </si>
  <si>
    <t xml:space="preserve"> 1.1/4",INCLUSIVE CONEXOES E EMENDAS,EXCLUSIVE ABERTURA E FE</t>
  </si>
  <si>
    <t>CHAMENTO DE RASGO.FORNECIMENTO E ASSENTAMENTO</t>
  </si>
  <si>
    <t xml:space="preserve"> 1.1/2",INCLUSIVE CONEXOES E EMENDAS,EXCLUSIVE ABERTURA E FE</t>
  </si>
  <si>
    <t xml:space="preserve"> 2",INCLUSIVE CONEXOES E EMENDAS,EXCLUSIVE ABERTURA E FECHAM</t>
  </si>
  <si>
    <t xml:space="preserve"> 2.1/2",INCLUSIVE CONEXOES E EMENDAS,EXCLUSIVE ABERTURA E FE</t>
  </si>
  <si>
    <t xml:space="preserve"> 3",INCLUSIVE CONEXOES E EMENDAS,EXCLUSIVE ABERTURA E FECHAM</t>
  </si>
  <si>
    <t xml:space="preserve"> 4",INCLUSIVE CONEXOES E EMENDAS,EXCLUSIVE ABERTURA E FECHAM</t>
  </si>
  <si>
    <t>TUBO DE PVC RIGIDO DE 20MM,SOLDAVEL,EXCLUSIVE CONEXOES,EMEND</t>
  </si>
  <si>
    <t>AS,ABERTURA E FECHAMENTO DE RASGO.FORNECIMENTO E ASSENTAMENT</t>
  </si>
  <si>
    <t>TUBO DE PVC RIGIDO DE 25MM,SOLDAVEL,EXCLUSIVE CONEXOES,EMEND</t>
  </si>
  <si>
    <t>TUBO DE PVC RIGIDO DE 32MM,SOLDAVEL,EXCLUSIVE CONEXOES,EMEND</t>
  </si>
  <si>
    <t>TUBO DE PVC RIGIDO DE 40MM,SOLDAVEL,EXCLUSIVE CONEXOES,EMEND</t>
  </si>
  <si>
    <t>TUBO DE PVC RIGIDO DE 50MM,SOLDAVEL,EXCLUSIVE CONEXOES,EMEND</t>
  </si>
  <si>
    <t>TUBO DE PVC RIGIDO DE 60MM,SOLDAVEL,EXCLUSIVE CONEXOES,EMEND</t>
  </si>
  <si>
    <t>TUBO DE PVC RIGIDO DE 75MM,SOLDAVEL,EXCLUSIVE CONEXOES,EMEND</t>
  </si>
  <si>
    <t>TUBO DE PVC RIGIDO DE 85MM,SOLDAVEL,EXCLUSIVE CONEXOES,EMEND</t>
  </si>
  <si>
    <t>TUBO DE PVC RIGIDO DE 110MM,SOLDAVEL,EXCLUSIVE CONEXOES,EMEN</t>
  </si>
  <si>
    <t>DAS,ABERTURA E FECHAMENTO DE RASGO.FORNECIMENTO E ASSENTAMEN</t>
  </si>
  <si>
    <t>TUBO DE PVC RIGIDO DE 20MM,SOLDAVEL,INCLUSIVE CONEXOES E EME</t>
  </si>
  <si>
    <t>NDAS,EXCLUSIVE ABERTURA E FECHAMENTO DE RASGO.FORNECIMENTO E</t>
  </si>
  <si>
    <t>TUBO DE PVC RIGIDO DE 25MM,SOLDAVEL,INCLUSIVE CONEXOES E EME</t>
  </si>
  <si>
    <t>TUBO DE PVC RIGIDO DE 32MM,SOLDAVEL,INCLUSIVE CONEXOES E EME</t>
  </si>
  <si>
    <t>TUBO DE PVC RIGIDO DE 40MM,SOLDAVEL,INCLUSIVE CONEXOES E EME</t>
  </si>
  <si>
    <t>TUBO DE PVC RIGIDO DE 50MM,SOLDAVEL,INCLUSIVE CONEXOES E EME</t>
  </si>
  <si>
    <t>TUBO DE PVC RIGIDO DE 60MM,SOLDAVEL,INCLUSIVE CONEXOES E EME</t>
  </si>
  <si>
    <t>TUBO DE PVC RIGIDO DE 75MM,SOLDAVEL,INCLUSIVE CONEXOES E EME</t>
  </si>
  <si>
    <t>TUBO DE PVC RIGIDO DE 85MM,SOLDAVEL,INCLUSIVE CONEXOES E EME</t>
  </si>
  <si>
    <t>TUBO DE PVC RIGIDO DE 110MM,SOLDAVEL,INCLUSIVE CONEXOES E EM</t>
  </si>
  <si>
    <t>ENDAS,EXCLUSIVE ABERTURA E FECHAMENTO DE RASGO.FORNECIMENTO</t>
  </si>
  <si>
    <t>TUBO DE PVC RIGIDO DE 40MM,SOLDAVEL,EXCLUSIVE EMENDAS,CONEXO</t>
  </si>
  <si>
    <t>ES,ABERTURA E FECHAMENTO DE RASGO.FORNECIMENTO E ASSENTAMENT</t>
  </si>
  <si>
    <t>TUBO DE PVC RIGIDO DE 50MM,SOLDAVEL,EXCLUSIVE EMENDAS,CONEXO</t>
  </si>
  <si>
    <t>TUBO DE PVC RIGIDO DE 75MM,SOLDAVEL,EXCLUSIVE EMENDAS,CONEXO</t>
  </si>
  <si>
    <t>TUBO DE PVC RIGIDO DE 100MM,SOLDAVEL,EXCLUSIVE EMENDAS,CONEX</t>
  </si>
  <si>
    <t>OES,ABERTURA E FECHAMENTO DE RASGO.FORNECIMENTO E ASSENTAMEN</t>
  </si>
  <si>
    <t>TUBO DE PVC RIGIDO DE 100MM,SOLDAVEL,INCLUSIVE CONEXOES E EM</t>
  </si>
  <si>
    <t>TUBO DE PVC RIGIDO DE 150MM,SOLDAVEL,INCLUSIVE CONEXOES E EM</t>
  </si>
  <si>
    <t>ELETRODUTO DE PVC RIGIDO ROSQUEAVEL DE 1/2",EXCLUSIVE LUVAS,</t>
  </si>
  <si>
    <t>CURVAS,ABERTURA E FECHAMENTO DE RASGO.FORNECIMENTO E ASSENTA</t>
  </si>
  <si>
    <t>ELETRODUTO DE PVC RIGIDO ROSQUEAVEL DE 3/4",EXCLUSIVE LUVAS,</t>
  </si>
  <si>
    <t>ELETRODUTO DE PVC RIGIDO ROSQUEAVEL DE 1",EXCLUSIVE LUVAS,CU</t>
  </si>
  <si>
    <t>RVAS,ABERTURA E FECHAMENTO DE RASGO.FORNECIMENTO E ASSENTAME</t>
  </si>
  <si>
    <t>ELETRODUTO DE PVC RIGIDO ROSQUEAVEL DE 1.1/4",EXCLUSIVE LUVA</t>
  </si>
  <si>
    <t>S,CURVAS,ABERTURA E FECHAMENTO DE RASGO.FORNECIMENTO E ASSEN</t>
  </si>
  <si>
    <t>TAMENTO</t>
  </si>
  <si>
    <t>ELETRODUTO DE PVC RIGIDO ROSQUEAVEL DE 1.1/2",EXCLUSIVE LUVA</t>
  </si>
  <si>
    <t>ELETRODUTO DE PVC RIGIDO ROSQUEAVEL DE 2",EXCLUSIVE LUVAS,CU</t>
  </si>
  <si>
    <t>ELETRODUTO DE PVC RIGIDO ROSQUEAVEL DE 2.1/2",EXCLUSIVE LUVA</t>
  </si>
  <si>
    <t>ELETRODUTO DE PVC RIGIDO ROSQUEAVEL DE 3",EXCLUSIVE LUVAS,CU</t>
  </si>
  <si>
    <t>ELETRODUTO DE PVC RIGIDO ROSQUEAVEL DE 4",EXCLUSIVE LUVAS,CU</t>
  </si>
  <si>
    <t>ELETRODUTO DE PVC RIGIDO ROSQUEAVEL DE 1/2",INCLUSIVE CONEXO</t>
  </si>
  <si>
    <t>ES E EMENDAS,EXCLUSIVE ABERTURA E FECHAMENTO DE RASGO.FORNEC</t>
  </si>
  <si>
    <t>ELETRODUTO DE PVC RIGIDO ROSQUEAVEL DE 3/4",INCLUSIVE CONEXO</t>
  </si>
  <si>
    <t>ELETRODUTO DE PVC RIGIDO ROSQUEAVEL DE 1",INCLUSIVE CONEXOES</t>
  </si>
  <si>
    <t xml:space="preserve"> E EMENDAS,EXCLUSIVE ABERTURA E FECHAMENTO DE RASGO.FORNECIM</t>
  </si>
  <si>
    <t>ELETRODUTO DE PVC RIGIDO ROSQUEAVEL DE 1.1/4",INCLUSIVE CONE</t>
  </si>
  <si>
    <t>XOES E EMENDAS,EXCLUSIVE ABERTURA E FECHAMENTO DE RASGO.FORN</t>
  </si>
  <si>
    <t>ELETRODUTO DE PVC RIGIDO ROSQUEAVEL DE 1.1/2",INCLUSIVE CONE</t>
  </si>
  <si>
    <t>ELETRODUTO DE PVC RIGIDO ROSQUEAVEL DE 2",INCLUSIVE CONEXOES</t>
  </si>
  <si>
    <t>ELETRODUTO DE PVC RIGIDO ROSQUEAVEL DE 2.1/2",INCLUSIVE CONE</t>
  </si>
  <si>
    <t>ELETRODUTO DE PVC RIGIDO ROSQUEAVEL DE 3",INCLUSIVE CONEXOES</t>
  </si>
  <si>
    <t>ELETRODUTO DE PVC RIGIDO ROSQUEAVEL DE 4",INCLUSIVE CONEXOES</t>
  </si>
  <si>
    <t>VE CONEXOES E EMENDAS.FORNECIMENTO E INSTALACAO</t>
  </si>
  <si>
    <t>ELETRODUTO DE PVC ESPIRAL CORRUGADO,DIAMETRO DE 3/4",INCLUSI</t>
  </si>
  <si>
    <t>ELETRODUTO DE PVC ESPIRAL CORRUGADO,DIAMETRO DE 1",INCLUSIVE</t>
  </si>
  <si>
    <t xml:space="preserve"> CONEXOES E EMENDAS.FORNECIMENTO E INSTALACAO</t>
  </si>
  <si>
    <t>TE 90° COM INSPECAO,DE PVC,COM DIAMETRO DE(100X75)MM.FORNECI</t>
  </si>
  <si>
    <t>TE 90° COM INSPECAO,DE PVC,COM DIAMETRO DE(75X75)MM.FORNECIM</t>
  </si>
  <si>
    <t>ELETRODUTO EM PVC FLEXIVEL,COR AMARELA,DIAMETRO DE 20MM.FORN</t>
  </si>
  <si>
    <t>ECIMENTO E COLOCACAO.</t>
  </si>
  <si>
    <t>ELETRODUTO EM PVC FLEXIVEL,COR AMARELA,DIAMETRO DE 25MM.FORN</t>
  </si>
  <si>
    <t>ELETRODUTO EM PVC FLEXIVEL,COR AMARELA,DIAMETRO DE 32MM.FORN</t>
  </si>
  <si>
    <t>CONDUITE FLEXIVEL,GALVANIZADO,COM DIAMETRO DE 1/2",EXCLUSIVE</t>
  </si>
  <si>
    <t xml:space="preserve"> EMENDAS.FORNECIMENTO E ASSENTAMENTO</t>
  </si>
  <si>
    <t>CONDUITE FLEXIVEL,GALVANIZADO,COM DIAMETRO DE 3/4",EXCLUSIVE</t>
  </si>
  <si>
    <t>CONDUITE FLEXIVEL,GALVANIZADO,COM DIAMETRO DE 1",EXCLUSIVE E</t>
  </si>
  <si>
    <t>MENDAS.FORNECIMENTO E ASSENTAMENTO</t>
  </si>
  <si>
    <t>CONDUITE FLEXIVEL,GALVANIZADO,COM DIAMETRO DE 1.1/4",EXCLUSI</t>
  </si>
  <si>
    <t>VE EMENDAS.FORNECIMENTO E ASSENTAMENTO</t>
  </si>
  <si>
    <t>CONDUITE FLEXIVEL,GALVANIZADO,COM DIAMETRO DE 1.1/2",EXCLUSI</t>
  </si>
  <si>
    <t>CONDUITE FLEXIVEL,GALVANIZADO,COM DIAMETRO DE 2",EXCLUSIVE E</t>
  </si>
  <si>
    <t>CONDUITE FLEXIVEL,GALVANIZADO,COM DIAMETRO DE 2.1/2",EXCLUSI</t>
  </si>
  <si>
    <t>CONDUITE FLEXIVEL,GALVANIZADO,COM DIAMETRO DE 3",EXCLUSIVE E</t>
  </si>
  <si>
    <t>ADAPTADOR ROSQUEAVEL,COM DIAMETRO DE 1/2",COM FLANGES E ANEL</t>
  </si>
  <si>
    <t xml:space="preserve"> DE VEDACAO PARA CAIXA D'AGUA.FORNECIMENTO</t>
  </si>
  <si>
    <t>ADAPTADOR ROSQUEAVEL,COM DIAMETRO DE 3/4",COM FLANGES E ANEL</t>
  </si>
  <si>
    <t>ADAPTADOR ROSQUEAVEL,COM DIAMETRO DE 1",COM FLANGES E ANEL D</t>
  </si>
  <si>
    <t>E VEDACAO PARA CAIXA D'AGUA.FORNECIMENTO</t>
  </si>
  <si>
    <t>ADAPTADOR ROSQUEAVEL,COM DIAMETRO DE 1.1/4",COM FLANGES E AN</t>
  </si>
  <si>
    <t>EL DE VEDACAO PARA CAIXA D'AGUA.FORNECIMENTO</t>
  </si>
  <si>
    <t>ADAPTADOR ROSQUEAVEL,COM DIAMETRO DE 1.1/2",COM FLANGES E AN</t>
  </si>
  <si>
    <t>ADAPTADOR ROSQUEAVEL,COM DIAMETRO DE 2",COM FLANGES E ANEL D</t>
  </si>
  <si>
    <t>BUCHA DE REDUCAO COM ROSCA,COM DIAMETRO DE 3/4"X1/2".FORNECI</t>
  </si>
  <si>
    <t>BUCHA DE REDUCAO COM ROSCA,COM DIAMETRO DE 1X1/2".FORNECIMEN</t>
  </si>
  <si>
    <t>BUCHA DE REDUCAO COM ROSCA,COM DIAMETRO DE 1"X3/4".FORNECIME</t>
  </si>
  <si>
    <t>BUCHA DE REDUCAO COM ROSCA,COM DIAMETRO DE 1.1/4"X3/4".FORNE</t>
  </si>
  <si>
    <t>BUCHA DE REDUCAO COM ROSCA,COM DIAMETRO DE 1.1/4"X1".FORNECI</t>
  </si>
  <si>
    <t>BUCHA DE REDUCAO COM ROSCA,COM DIAMETRO DE 1.1/2"X3/4".FORNE</t>
  </si>
  <si>
    <t>BUCHA DE REDUCAO COM ROSCA,COM DIAMETRO DE 1.1/2"X1".FORNECI</t>
  </si>
  <si>
    <t>BUCHA DE REDUCAO COM ROSCA,COM DIAMETRO DE 1.1/2"X1.1/4".FOR</t>
  </si>
  <si>
    <t>BUCHA DE REDUCAO COM ROSCA,COM DIAMETRO DE 2"X1".FORNECIMENT</t>
  </si>
  <si>
    <t>BUCHA DE REDUCAO COM ROSCA,COM DIAMETRO DE 2"X1.1/4".FORNECI</t>
  </si>
  <si>
    <t>BUCHA DE REDUCAO COM ROSCA,COM DIAMETRO DE 2"X1.1/2".FORNECI</t>
  </si>
  <si>
    <t>FLANGE COM SEXTAVADO COM ROSCA E SEM FUROS,COM DIAMETRO DE 1</t>
  </si>
  <si>
    <t>/2".FORNECIMENTO</t>
  </si>
  <si>
    <t>FLANGE COM SEXTAVADO COM ROSCA E SEM FUROS,COM DIAMETRO DE 3</t>
  </si>
  <si>
    <t>/4".FORNECIMENTO</t>
  </si>
  <si>
    <t>".FORNECIMENTO</t>
  </si>
  <si>
    <t>.1/4".FORNECIMENTO</t>
  </si>
  <si>
    <t>.1/2".FORNECIMENTO</t>
  </si>
  <si>
    <t>FLANGE COM SEXTAVADO COM ROSCA E SEM FUROS,COM DIAMETRO DE 2</t>
  </si>
  <si>
    <t>FLANGE COM SEXTAVADO COM ROSCA E SEM FUROS,COM DIAMETRO DE 4</t>
  </si>
  <si>
    <t>JOELHO DE REDUCAO 90º COM ROSCA,COM DIAMETRO DE 3/4"X1/2".FO</t>
  </si>
  <si>
    <t>JOELHO DE REDUCAO 90º COM ROSCA,COM DIAMETRO DE 1"X3/4".FORN</t>
  </si>
  <si>
    <t>LUVA DE REDUCAO COM ROSCA,COM DIAMETRO DE 3/4"X1/2".FORNECIM</t>
  </si>
  <si>
    <t>LUVA DE REDUCAO COM ROSCA,COM DIAMETRO DE 1"X3/4".FORNECIMEN</t>
  </si>
  <si>
    <t>LUVA DE CORRER PARA TUBO ROSCAVEL,COM DIAMETRO DE 1/2".FORNE</t>
  </si>
  <si>
    <t>LUVA DE CORRER PARA TUBO ROSCAVEL,COM DIAMETRO DE 3/4".FORNE</t>
  </si>
  <si>
    <t>LUVA DE CORRER PARA TUBO ROSCAVEL,COM DIAMETRO DE 1.1/2".FOR</t>
  </si>
  <si>
    <t>TE DE REDUCAO 90º COM ROSCA,COM DIAMETRO DE 3/4"X1/2".FORNEC</t>
  </si>
  <si>
    <t>TE DE REDUCAO 90º COM ROSCA,COM DIAMETRO DE 1"X3/4".FORNECIM</t>
  </si>
  <si>
    <t>TE DE REDUCAO 90º COM ROSCA,COM DIAMETRO DE 1.1/2"X3/4".FORN</t>
  </si>
  <si>
    <t>JOELHO 90º COM ROSCA E BUCHA DE LATAO,COM DIAMETRO DE 1/2".F</t>
  </si>
  <si>
    <t>JOELHO 90º COM ROSCA E BUCHA DE LATAO,COM DIAMETRO DE 3/4".F</t>
  </si>
  <si>
    <t>JOELHO DE REDUCAO 90º COM ROSCA E BUCHA DE LATAO,COM DIAMETR</t>
  </si>
  <si>
    <t>O DE 3/4"X1/2".FORNECIMENTO</t>
  </si>
  <si>
    <t>ADAPTADOR SOLDAVEL CURTO COM BOLSA E ROSCA PARA REGISTRO,COM</t>
  </si>
  <si>
    <t xml:space="preserve"> DIAMETRO DE 20MMX1/2".FORNECIMENTO</t>
  </si>
  <si>
    <t xml:space="preserve"> DIAMETRO DE 25MMX3/4".FORNECIMENTO</t>
  </si>
  <si>
    <t xml:space="preserve"> DIAMETRO DE 32MMX1".FORNECIMENTO</t>
  </si>
  <si>
    <t xml:space="preserve"> DIAMETRO DE 40MMX1.1/4".FORNECIMENTO</t>
  </si>
  <si>
    <t xml:space="preserve"> DIAMETRO DE 40MMX1.1/2".FORNECIMENTO</t>
  </si>
  <si>
    <t xml:space="preserve"> DIAMETRO DE 50MMX1.1/4".FORNECIMENTO</t>
  </si>
  <si>
    <t xml:space="preserve"> DIAMETRO DE 50MMX1.1/2".FORNECIMENTO</t>
  </si>
  <si>
    <t xml:space="preserve"> DIAMETRO DE 60MMX2".FORNECIMENTO</t>
  </si>
  <si>
    <t xml:space="preserve"> DIAMETRO DE 75MMX2.1/2".FORNECIMENTO</t>
  </si>
  <si>
    <t xml:space="preserve"> DIAMETRO DE 85MMX3".FORNECIMENTO</t>
  </si>
  <si>
    <t xml:space="preserve"> DIAMETRO DE 110MMX4".FORNECIMENTO</t>
  </si>
  <si>
    <t>ADAPTADOR SOLDAVEL COM FLANGES LIVRES PARA CAIXA D'AGUA,COM</t>
  </si>
  <si>
    <t>DIAMETRO DE 25MMX3/4".FORNECIMENTO</t>
  </si>
  <si>
    <t>DIAMETRO DE 32MMX1".FORNECIMENTO</t>
  </si>
  <si>
    <t>DIAMETRO DE 40MMX1.1/4".FORNECIMENTO</t>
  </si>
  <si>
    <t>DIAMETRO DE 50MMX1.1/2".FORNECIMENTO</t>
  </si>
  <si>
    <t>DIAMETRO DE 60MMX2".FORNECIMENTO</t>
  </si>
  <si>
    <t>DIAMETRO DE 75MMX2.1/2".FORNECIMENTO</t>
  </si>
  <si>
    <t>DIAMETRO DE 85MMX3".FORNECIMENTO</t>
  </si>
  <si>
    <t>DIAMETRO DE 110MMX4".FORNECIMENTO</t>
  </si>
  <si>
    <t>ADAPTADOR SOLDAVEL/LONGO COM FLANGES LIVRES PARA CAIXA D'AGU</t>
  </si>
  <si>
    <t>A,COM DIAMETRO DE 75MMX2.1/2".FORNECIMENTO</t>
  </si>
  <si>
    <t>A,COM DIAMETRO DE 85MMX3".FORNECIMENTO</t>
  </si>
  <si>
    <t>A,COM DIAMETRO DE 110MMX4".FORNECIMENTO</t>
  </si>
  <si>
    <t>ADAPTADOR SOLDAVEL COM FLANGES E ANEL DE VEDACAO PARA CAIXA</t>
  </si>
  <si>
    <t>D'AGUA,COM DIAMETRO DE 25MMX3/4".FORNECIMENTO</t>
  </si>
  <si>
    <t>D'AGUA,COM DIAMETRO DE 32MMX1".FORNECIMENTO</t>
  </si>
  <si>
    <t>D'AGUA,COM DIAMETRO DE 40MMX1.1/4".FORNECIMENTO</t>
  </si>
  <si>
    <t>D'AGUA,COM DIAMETRO DE 50MMX1.1/2".FORNECIMENTO</t>
  </si>
  <si>
    <t>D'AGUA,COM DIAMETRO DE 60MMX2".FORNECIMENTO</t>
  </si>
  <si>
    <t>BUCHA DE REDUCAO SOLDAVEL CURTA,COM DIAMETRO DE 25MMX20MM.FO</t>
  </si>
  <si>
    <t>BUCHA DE REDUCAO SOLDAVEL CURTA,COM DIAMETRO DE 32MMX25MM.FO</t>
  </si>
  <si>
    <t>BUCHA DE REDUCAO SOLDAVEL CURTA,COM DIAMETRO DE 40MMX32MM.FO</t>
  </si>
  <si>
    <t>BUCHA DE REDUCAO SOLDAVEL CURTA,COM DIAMETRO DE 50MMX40MM.FO</t>
  </si>
  <si>
    <t>BUCHA DE REDUCAO SOLDAVEL CURTA,COM DIAMETRO DE 60MMX50MM.FO</t>
  </si>
  <si>
    <t>BUCHA DE REDUCAO SOLDAVEL CURTA,COM DIAMETRO DE 75MMX60MM.FO</t>
  </si>
  <si>
    <t>BUCHA DE REDUCAO SOLDAVEL CURTA,COM DIAMETRO DE 85MMX75MM.FO</t>
  </si>
  <si>
    <t>BUCHA DE REDUCAO SOLDAVEL CURTA,COM DIAMETRO DE 110MMX85MM.F</t>
  </si>
  <si>
    <t>BUCHA DE REDUCAO SOLDAVEL LONGA,COM DIAMETRO DE 32MMX20MM.FO</t>
  </si>
  <si>
    <t>BUCHA DE REDUCAO SOLDAVEL LONGA,COM DIAMETRO DE 40MMX20MM.FO</t>
  </si>
  <si>
    <t>BUCHA DE REDUCAO SOLDAVEL LONGA,COM DIAMETRO DE 40MMX25MM.FO</t>
  </si>
  <si>
    <t>BUCHA DE REDUCAO SOLDAVEL LONGA,COM DIAMETRO DE 50MMX20MM.FO</t>
  </si>
  <si>
    <t>BUCHA DE REDUCAO SOLDAVEL LONGA,COM DIAMETRO DE 50MMX25MM.FO</t>
  </si>
  <si>
    <t>BUCHA DE REDUCAO SOLDAVEL LONGA,COM DIAMETRO DE 50MMX32MM.FO</t>
  </si>
  <si>
    <t>BUCHA DE REDUCAO SOLDAVEL LONGA,COM DIAMETRO DE 60MMX25MM.FO</t>
  </si>
  <si>
    <t>BUCHA DE REDUCAO SOLDAVEL LONGA,COM DIAMETRO DE 60MMX32MM.FO</t>
  </si>
  <si>
    <t>BUCHA DE REDUCAO SOLDAVEL LONGA,COM DIAMETRO DE 60MMX40MM.FO</t>
  </si>
  <si>
    <t>BUCHA DE REDUCAO SOLDAVEL LONGA,COM DIAMETRO DE 60MMX50MM.FO</t>
  </si>
  <si>
    <t>BUCHA DE REDUCAO SOLDAVEL LONGA,COM DIAMETRO DE 75MMX50MM.FO</t>
  </si>
  <si>
    <t>BUCHA DE REDUCAO SOLDAVEL LONGA,COM DIAMETRO DE 85MMX60MM.FO</t>
  </si>
  <si>
    <t>JOELHO DE REDUCAO 90º SOLDAVEL,COM DIAMETRO DE 25MMX20MM.FOR</t>
  </si>
  <si>
    <t>JOELHO DE REDUCAO 90º SOLDAVEL,COM DIAMETRO DE 32MMX25MM.FOR</t>
  </si>
  <si>
    <t>LUVA DE REDUCAO SOLDAVEL,COM DIAMETRO DE 25MMX20MM.FORNECIME</t>
  </si>
  <si>
    <t>LUVA DE REDUCAO SOLDAVEL,COM DIAMETRO DE 32MMX25MM.FORNECIME</t>
  </si>
  <si>
    <t>LUVA DE REDUCAO SOLDAVEL,COM DIAMETRO DE 40MMX32MM.FORNECIME</t>
  </si>
  <si>
    <t>LUVA DE REDUCAO SOLDAVEL,COM DIAMETRO DE 60MMX50MM.FORNECIME</t>
  </si>
  <si>
    <t>LUVA DE CORRER PARA TUBO SOLDAVEL,COM DIAMETRO DE 20MM.FORNE</t>
  </si>
  <si>
    <t>LUVA DE CORRER PARA TUBO SOLDAVEL,COM DIAMETRO DE 25MM.FORNE</t>
  </si>
  <si>
    <t>LUVA DE CORRER PARA TUBO SOLDAVEL,COM DIAMETRO DE 50MM.FORNE</t>
  </si>
  <si>
    <t>TE DE REDUCAO 90º SOLDAVEL,COM DIAMETRO DE 25MMX20MM.FORNECI</t>
  </si>
  <si>
    <t>TE DE REDUCAO 90º SOLDAVEL,COM DIAMETRO DE 32MMX25MM.FORNECI</t>
  </si>
  <si>
    <t>TE DE REDUCAO 90º SOLDAVEL,COM DIAMETRO DE 40MMX32MM.FORNECI</t>
  </si>
  <si>
    <t>TE DE REDUCAO 90º SOLDAVEL,COM DIAMETRO DE 50MMX20MM.FORNECI</t>
  </si>
  <si>
    <t>TE DE REDUCAO 90º SOLDAVEL,COM DIAMETRO DE 50MMX25MM.FORNECI</t>
  </si>
  <si>
    <t>TE DE REDUCAO 90º SOLDAVEL,COM DIAMETRO DE 50MMX32MM.FORNECI</t>
  </si>
  <si>
    <t>TE DE REDUCAO 90º SOLDAVEL,COM DIAMETRO DE 50MMX40MM.FORNECI</t>
  </si>
  <si>
    <t>TE DE REDUCAO 90º SOLDAVEL,COM DIAMETRO DE 75MMX50MM.FORNECI</t>
  </si>
  <si>
    <t>TE DE REDUCAO 90º SOLDAVEL,COM DIAMETRO DE 85MMX60MM.FORNECI</t>
  </si>
  <si>
    <t>TE DE REDUCAO 90º SOLDAVEL,COM DIAMETRO DE 110MMX60MM.FORNEC</t>
  </si>
  <si>
    <t>JOELHO 90º SOLDAVEL E COM ROSCA,COM DIAMETRO DE 20MMX1/2".FO</t>
  </si>
  <si>
    <t>JOELHO 90º SOLDAVEL E COM ROSCA,COM DIAMETRO DE 25MMX1/2".FO</t>
  </si>
  <si>
    <t>JOELHO 90º SOLDAVEL E COM ROSCA,COM DIAMETRO DE 25MMX3/4".FO</t>
  </si>
  <si>
    <t>JOELHO 90º SOLDAVEL E COM ROSCA,COM DIAMETRO DE 32MMX3/4".FO</t>
  </si>
  <si>
    <t>LUVA SOLDAVEL E COM ROSCA,COM DIAMETRO DE 20MMX1/2".FORNECIM</t>
  </si>
  <si>
    <t>LUVA SOLDAVEL E COM ROSCA,COM DIAMETRO DE 25MMX1/2".FORNECIM</t>
  </si>
  <si>
    <t>LUVA SOLDAVEL E COM ROSCA,COM DIAMETRO DE 25MMX3/4".FORNECIM</t>
  </si>
  <si>
    <t>LUVA SOLDAVEL E COM ROSCA,COM DIAMETRO DE 32MMX1".FORNECIMEN</t>
  </si>
  <si>
    <t>LUVA SOLDAVEL E COM ROSCA,COM DIAMETRO DE 40MMX1.1/4".FORNEC</t>
  </si>
  <si>
    <t>LUVA SOLDAVEL E COM ROSCA,COM DIAMETRO DE 50MMX1.1/2".FORNEC</t>
  </si>
  <si>
    <t>TE 90º SOLDAVEL E COM ROSCA NA BOLSA CENTRAL,COM DIAMETRO DE</t>
  </si>
  <si>
    <t xml:space="preserve"> 20MMX20MMX1/2".FORNECIMENTO</t>
  </si>
  <si>
    <t xml:space="preserve"> 25MMX25MMX1/2".FORNECIMENTO</t>
  </si>
  <si>
    <t xml:space="preserve"> 25MMX25MMX3/4".FORNECIMENTO</t>
  </si>
  <si>
    <t xml:space="preserve"> 32MMX32MMX3/4".FORNECIMENTO</t>
  </si>
  <si>
    <t>JOELHO 90º SOLDAVEL E COM BUCHA DE LATAO,COM DIAMETRO DE 20M</t>
  </si>
  <si>
    <t>MX1/2".FORNECIMENTO</t>
  </si>
  <si>
    <t>JOELHO 90º SOLDAVEL E COM BUCHA DE LATAO,COM DIAMETRO DE 25M</t>
  </si>
  <si>
    <t>MX3/4".FORNECIMENTO</t>
  </si>
  <si>
    <t>JOELHO 90º SOLDAVEL E COM BUCHA DE LATAO,COM DIAMETRO DE 32M</t>
  </si>
  <si>
    <t>LUVA SOLDAVEL E COM BUCHA DE LATAO,COM DIAMETRO DE 20MMX1/2"</t>
  </si>
  <si>
    <t>LUVA SOLDAVEL E COM BUCHA DE LATAO,COM DIAMETRO DE 25MMX1/2"</t>
  </si>
  <si>
    <t>LUVA SOLDAVEL E COM BUCHA DE LATAO,COM DIAMETRO DE 25MMX3/4"</t>
  </si>
  <si>
    <t>TE 90º SOLDAVEL E COM BUCHA DE LATAO NA BOLSA CENTRAL,COM DI</t>
  </si>
  <si>
    <t>AMETRO DE 20MMX20MMX1/2".FORNECIMENTO</t>
  </si>
  <si>
    <t>AMETRO DE 25MMX25MMX1/2".FORNECIMENTO</t>
  </si>
  <si>
    <t>AMETRO DE 25MMX25MMX3/4".FORNECIMENTO</t>
  </si>
  <si>
    <t>AMETRO DE 32MMX32MMX3/4".FORNECIMENTO</t>
  </si>
  <si>
    <t>TUBO DE COBRE CLASSE E,COM DIAMETRO DE 15MM,EXCLUSIVE CONEXO</t>
  </si>
  <si>
    <t>ES,EMENDAS,ABERTURA E FECHAMENTO DE RASGO E ISOLAMENTO.FORNE</t>
  </si>
  <si>
    <t>TUBO DE COBRE CLASSE E,COM DIAMETRO DE 22MM,EXCLUSIVE CONEXO</t>
  </si>
  <si>
    <t>TUBO DE COBRE CLASSE E,COM DIAMETRO DE 28MM,EXCLUSIVE CONEXO</t>
  </si>
  <si>
    <t>TUBO DE COBRE CLASSE E,COM DIAMETRO DE 35MM,EXCLUSIVE CONEXO</t>
  </si>
  <si>
    <t>TUBO DE COBRE CLASSE E,COM DIAMETRO DE 42MM,EXCLUSIVE CONEXO</t>
  </si>
  <si>
    <t>TUBO DE COBRE CLASSE E,COM DIAMETRO DE 54MM,EXCLUSIVE CONEXO</t>
  </si>
  <si>
    <t>TUBO DE COBRE CLASSE E,COM DIAMETRO DE 66MM,EXCLUSIVE CONEXO</t>
  </si>
  <si>
    <t>TUBO DE COBRE CLASSE E,COM DIAMETRO DE 79MM,EXCLUSIVE CONEXO</t>
  </si>
  <si>
    <t>TUBO DE COBRE CLASSE E,COM DIAMETRO DE 104MM,EXCLUSIVE CONEX</t>
  </si>
  <si>
    <t>OES,EMENDAS,ABERTURA E FECHAMENTO DE RASGO E ISOLAMENTO.FORN</t>
  </si>
  <si>
    <t>TUBO DE COBRE CLASSE I,COM DIAMETRO DE 15MM,EXCLUSIVE CONEXO</t>
  </si>
  <si>
    <t>TUBO DE COBRE CLASSE I,COM DIAMETRO DE 22MM,EXCLUSIVE CONEXO</t>
  </si>
  <si>
    <t>TUBO DE COBRE CLASSE I,COM DIAMETRO DE 28MM,EXCLUSIVE CONEXO</t>
  </si>
  <si>
    <t>TUBO DE COBRE CLASSE I,COM DIAMETRO DE 42MM,EXCLUSIVE CONEXO</t>
  </si>
  <si>
    <t>EMENDA EM ELETRODUTO DE FERRO GALVANIZADO,DIAMETRO DE 1/2",</t>
  </si>
  <si>
    <t>COMPREENDENDO:CORTE,ABERTURA DE DUAS ROSCAS POR TARRACHA MAN</t>
  </si>
  <si>
    <t>UAL,COLOCACAO DA LUVA,INCLUSIVE ESTA</t>
  </si>
  <si>
    <t>EMENDA EM ELETRODUTO DE FERRO GALVANIZADO,DIAMETRO DE 3/4",</t>
  </si>
  <si>
    <t>COMPREENDENDO:CORTE,ABERTURA DE DUAS ROSCAS POR TARRACHA MA</t>
  </si>
  <si>
    <t>NUAL,COLOCACAO DA LUVA,INCLUSIVE ESTA</t>
  </si>
  <si>
    <t>EMENDA EM ELETRODUTO DE FERRO GALVANIZADO,DIAMETRO DE 1",COM</t>
  </si>
  <si>
    <t>PREENDENDO:CORTE,ABERTURA DE DUAS ROSCAS POR TARRACHA MANUAL</t>
  </si>
  <si>
    <t>,COLOCACAO DA LUVA,INCLUSIVE ESTA</t>
  </si>
  <si>
    <t>EMENDA EM ELETRODUTO DE FERRO GALVANIZADO,DIAMETRO DE 1.1/4"</t>
  </si>
  <si>
    <t>,COMPREENDENDO:CORTE,ABERTURA DE DUAS ROSCAS POR TARRACHA MA</t>
  </si>
  <si>
    <t>EMENDA EM ELETRODUTO DE FERRO GALVANIZADO,DIAMETRO DE 1.1/2"</t>
  </si>
  <si>
    <t>EMENDA EM ELETRODUTO DE FERRO GALVANIZADO,DIAMETRO DE 2",COM</t>
  </si>
  <si>
    <t>EMENDA EM ELETRODUTO DE FERRO GALVANIZADO,DIAMETRO DE 2.1/2"</t>
  </si>
  <si>
    <t>EMENDA EM ELETRODUTO DE FERRO GALVANIZADO,DIAMETRO DE 3",COM</t>
  </si>
  <si>
    <t>EMENDA EM ELETRODUTO DE FERRO GALVANIZADO,DIAMETRO DE 4",COM</t>
  </si>
  <si>
    <t>CORTE E ABERTURA DE DUAS ROSCAS,POR TARRAXA MANUAL,E COLOCAC</t>
  </si>
  <si>
    <t>AO DE CONEXOES DE FERRO GALVANIZADO,COM COSTURA,COM DIAMETRO</t>
  </si>
  <si>
    <t xml:space="preserve"> DE 1/2",EXCLUSIVE A PECA</t>
  </si>
  <si>
    <t xml:space="preserve"> DE 3/4",EXCLUSIVE A PECA</t>
  </si>
  <si>
    <t xml:space="preserve"> DE 1",EXCLUSIVE A PECA</t>
  </si>
  <si>
    <t xml:space="preserve"> DE 1.1/4",EXCLUSIVE A PECA</t>
  </si>
  <si>
    <t xml:space="preserve"> DE 1.1/2",EXCLUSIVE A PECA</t>
  </si>
  <si>
    <t xml:space="preserve"> DE 2",EXCLUSIVE A PECA</t>
  </si>
  <si>
    <t xml:space="preserve"> DE 2.1/2",EXCLUSIVE A PECA</t>
  </si>
  <si>
    <t xml:space="preserve"> DE 3",EXCLUSIVE A PECA</t>
  </si>
  <si>
    <t xml:space="preserve"> DE 4",EXCLUSIVE A PECA</t>
  </si>
  <si>
    <t>CORTE E ABERTURA DE DUAS ROSCAS,POR TARRAXA MANUAL,COLOCACAO</t>
  </si>
  <si>
    <t xml:space="preserve"> DE CONEXOES EM TUBULACAO PARA VAPOR(SCH-40 OU SCH-80),NO DI</t>
  </si>
  <si>
    <t>AMETRO DE 1/2",EXCLUSIVE A PECA</t>
  </si>
  <si>
    <t>AMETRO DE 3/4",EXCLUSIVE A PECA</t>
  </si>
  <si>
    <t>AMETRO DE 1",EXCLUSIVE A PECA</t>
  </si>
  <si>
    <t>AMETRO DE 1.1/4",EXCLUSIVE A PECA</t>
  </si>
  <si>
    <t>AMETRO DE 1.1/2",EXCLUSIVE A PECA</t>
  </si>
  <si>
    <t>AMETRO DE 2",EXCLUSIVE A PECA</t>
  </si>
  <si>
    <t>AMETRO DE 2.1/2",EXCLUSIVE A PECA</t>
  </si>
  <si>
    <t>AMETRO DE 3",EXCLUSIVE A PECA</t>
  </si>
  <si>
    <t>AMETRO DE 4",EXCLUSIVE A PECA</t>
  </si>
  <si>
    <t xml:space="preserve"> DE CONEXOES EM TUBOS DE PVC ROSQUEAVEIS,COM DIAMETRO DE 1/2</t>
  </si>
  <si>
    <t>",EXCLUSIVE A PECA</t>
  </si>
  <si>
    <t xml:space="preserve"> DE CONEXOES EM TUBOS DE PVC ROSQUEAVEIS,COM DIAMETRO DE 3/4</t>
  </si>
  <si>
    <t xml:space="preserve"> DE CONEXOES EM TUBOS DE PVC ROSQUEAVEIS,COM DIAMETRO DE 1",</t>
  </si>
  <si>
    <t>EXCLUSIVE A PECA</t>
  </si>
  <si>
    <t xml:space="preserve"> DE CONEXOES EM TUBOS DE PVC ROSQUEAVEIS,COM DIAMETRO DE 1.1</t>
  </si>
  <si>
    <t>/4",EXCLUSIVE A PECA</t>
  </si>
  <si>
    <t>/2",EXCLUSIVE A PECA</t>
  </si>
  <si>
    <t xml:space="preserve"> DE CONEXOES EM TUBOS DE PVC ROSQUEAVEIS,COM DIAMETRO DE 2",</t>
  </si>
  <si>
    <t xml:space="preserve"> DE CONEXOES EM TUBOS DE PVC ROSQUEAVEIS,COM DIAMETRO DE 2.1</t>
  </si>
  <si>
    <t xml:space="preserve"> DE CONEXOES EM TUBOS DE PVC ROSQUEAVEIS,COM DIAMETRO DE 3",</t>
  </si>
  <si>
    <t xml:space="preserve"> DE CONEXOES EM TUBOS DE PVC ROSQUEAVEIS,COM DIAMETRO DE 4",</t>
  </si>
  <si>
    <t xml:space="preserve"> DE CONEXOES EM ELETRODUTO DE PVC ROSQUEAVEIS,COM DIAMETRO D</t>
  </si>
  <si>
    <t>E 1/2",EXCLUSIVE A PECA</t>
  </si>
  <si>
    <t>E 3/4",EXCLUSIVE A PECA</t>
  </si>
  <si>
    <t>E 1",EXCLUSIVE A PECA</t>
  </si>
  <si>
    <t>E 1.1/4",EXCLUSIVE A PECA</t>
  </si>
  <si>
    <t>E 1.1/2",EXCLUSIVE A PECA</t>
  </si>
  <si>
    <t>E 2",EXCLUSIVE A PECA</t>
  </si>
  <si>
    <t>E 2.1/2",EXCLUSIVE A PECA</t>
  </si>
  <si>
    <t>E 3",EXCLUSIVE A PECA</t>
  </si>
  <si>
    <t>E 4",EXCLUSIVE A PECA</t>
  </si>
  <si>
    <t>CORTE E COLOCACAO DE CONEXOES EM TUBO DE PVC RIGIDO,ESGOTO,S</t>
  </si>
  <si>
    <t>OLDAVEL,COM DIAMETRO DE 40MM,EXCLUSIVE A PECA</t>
  </si>
  <si>
    <t>OLDAVEL,COM DIAMETRO DE 50MM,EXCLUSIVE A PECA</t>
  </si>
  <si>
    <t>OLDAVEL,COM DIAMETRO DE 75MM,EXCLUSIVE A PECA</t>
  </si>
  <si>
    <t>OLDAVEL,COM DIAMETRO DE 100MM,EXCLUSIVE A PECA</t>
  </si>
  <si>
    <t>CORTE E COLOCACAO DE CONEXOES EM TUBO DE PVC RIGIDO,SOLDAVEL</t>
  </si>
  <si>
    <t xml:space="preserve"> PARA AGUA FRIA,COM DIAMETRO DE 20MM,EXCLUSIVE A PECA</t>
  </si>
  <si>
    <t xml:space="preserve"> PARA AGUA FRIA,COM DIAMETRO DE 25MM,EXCLUSIVE A PECA</t>
  </si>
  <si>
    <t xml:space="preserve"> PARA AGUA FRIA,COM DIAMETRO DE 32MM,EXCLUSIVE A PECA</t>
  </si>
  <si>
    <t xml:space="preserve"> PARA AGUA FRIA,COM DIAMETRO DE 40MM,EXCLUSIVE A PECA</t>
  </si>
  <si>
    <t xml:space="preserve"> PARA AGUA FRIA,COM DIAMETRO DE 50MM,EXCLUSIVE A PECA</t>
  </si>
  <si>
    <t xml:space="preserve"> PARA AGUA FRIA,COM DIAMETRO DE 60MM,EXCLUSIVE A PECA</t>
  </si>
  <si>
    <t xml:space="preserve"> PARA AGUA FRIA,COM DIAMETRO DE 75MM,EXCLUSIVE A PECA</t>
  </si>
  <si>
    <t xml:space="preserve"> PARA AGUA FRIA,COM DIAMETRO DE 85MM,EXCLUSIVE A PECA</t>
  </si>
  <si>
    <t xml:space="preserve"> PARA AGUA FRIA,COM DIAMETRO DE 110MM,EXCLUSIVE A PECA</t>
  </si>
  <si>
    <t>CORTE E COLOCACAO DE CONEXOES EM TUBO DE COBRE PARA AGUA QUE</t>
  </si>
  <si>
    <t>NTE,COM DIAMETRO DE 15MM,EXCLUSIVE A PECA</t>
  </si>
  <si>
    <t>NTE,COM DIAMETRO DE 22MM,EXCLUSIVE A PECA</t>
  </si>
  <si>
    <t>NTE,COM DIAMETRO DE 28MM,EXCLUSIVE A PECA</t>
  </si>
  <si>
    <t>NTE,COM DIAMETRO DE 35MM,EXCLUSIVE A PECA</t>
  </si>
  <si>
    <t>NTE,COM DIAMETRO DE 42MM,EXCLUSIVE A PECA</t>
  </si>
  <si>
    <t>NTE,COM DIAMETRO DE 54MM,EXCLUSIVE A PECA</t>
  </si>
  <si>
    <t>NTE,COM DIAMETRO DE 66MM,EXCLUSIVE A PECA</t>
  </si>
  <si>
    <t>NTE,COM DIAMETRO DE 79MM,EXCLUSIVE A PECA</t>
  </si>
  <si>
    <t>NTE,COM DIAMETRO DE 104MM,EXCLUSIVE A PECA</t>
  </si>
  <si>
    <t>ABERTURA E FECHAMENTO MANUAL DE RASGO EM ALVENARIA,PARA PASS</t>
  </si>
  <si>
    <t>AGEM DE TUBOS E DUTOS,COM DIAMETRO DE 1/2" A 1"</t>
  </si>
  <si>
    <t>ABERTURA E FECHAMENTO MANUAL DE RASGO EM CONCRETO,PARA PASSA</t>
  </si>
  <si>
    <t>GEM DE TUBOS E DUTOS,COM DIAMETRO DE 1/2" A 1"</t>
  </si>
  <si>
    <t>AGEM DE TUBOS E DUTOS,COM DIAMETRO DE 1.1/4" A 2"</t>
  </si>
  <si>
    <t>GEM DE TUBOS E DUTOS,COM DIAMETRO DE 1.1/4" A 2"</t>
  </si>
  <si>
    <t>AGEM DE TUBOS E DUTOS,COM DIAMETRO DE 2.1/2" A 4"</t>
  </si>
  <si>
    <t>GEM DE TUBOS E DUTOS,COM DIAMETRO DE 2.1/2" A 4"</t>
  </si>
  <si>
    <t>SOLDA DE TOPO,EM TUBULACAO PARA VAPOR(SCH-40 OU SCH-80),NO D</t>
  </si>
  <si>
    <t>IAMETRO DE 1/2",UTILIZANDO CONVERSOR ELETROMOTORIZADO,INCLUS</t>
  </si>
  <si>
    <t>IVE CORTE OU CHANFRO DAS EXTREMIDADES</t>
  </si>
  <si>
    <t>IAMETRO DE 3/4",UTILIZANDO CONVERSOR ELETROMOTORIZADO,INCLUS</t>
  </si>
  <si>
    <t>IAMETRO DE 1",UTILIZANDO CONVERSOR ELETROMOTORIZADO,INCLUSIV</t>
  </si>
  <si>
    <t>E CORTE OU CHANFRO DAS EXTREMIDADES</t>
  </si>
  <si>
    <t>IAMETRO DE 1.1/4",UTILIZANDO CONVERSOR ELETROMOTORIZADO,INCL</t>
  </si>
  <si>
    <t>USIVE CORTE OU CHANFRO DAS EXTREMIDADES</t>
  </si>
  <si>
    <t>IAMETRO DE 1.1/2",UTILIZANDO CONVERSOR ELETROMOTORIZADO,INCL</t>
  </si>
  <si>
    <t>IAMETRO DE 2",UTILIZANDO CONVERSOR ELETROMOTORIZADO,INCLUSIV</t>
  </si>
  <si>
    <t>IAMETRO DE 2.1/2",UTILIZANDO CONVERSOR ELETROMOTORIZADO,INCL</t>
  </si>
  <si>
    <t>IAMETRO DE 3",UTILIZANDO CONVERSOR ELETROMOTORIZADO,INCLUSIV</t>
  </si>
  <si>
    <t>IAMETRO DE 4",UTILIZANDO CONVERSOR ELETROMOTORIZADO,INCLUSIV</t>
  </si>
  <si>
    <t>ISOLAMENTO EM TUBULACAO COM DIAMETRO DE 1/2",COMPREENDENDO:C</t>
  </si>
  <si>
    <t>ALHA DE ISOLAMENTO DE POLIURETANO EXPANDIDO,COM ESPESSURA DE</t>
  </si>
  <si>
    <t>1",FIXADA COM ARAME GALVANIZADO,CHAPA DE ALUMINIO CORRUGADA</t>
  </si>
  <si>
    <t>COM PAPEL KRAFT COM 0,15MM,FIXADA COM CINTA DE ALUMINIO COM</t>
  </si>
  <si>
    <t>1/2"X0,5MM E SELO PARA FIXACAO DA CINTA,EXCLUSIVE A TUBULACA</t>
  </si>
  <si>
    <t>O.FORNECIMENTO E COLOCACAO</t>
  </si>
  <si>
    <t>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</si>
  <si>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</si>
  <si>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</si>
  <si>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</si>
  <si>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AO.FORNECIMENTO E COLOCACAO</t>
  </si>
  <si>
    <t>ISOLAMENTO EM TUBULACAO COM DIAMETRO DE 1",COMPREENDENDO:CAL</t>
  </si>
  <si>
    <t>HA DE ISOLAMENTO DE POLIURETANO EXPANDIDO,COM ESPESSURA DE 1</t>
  </si>
  <si>
    <t>",FIXADA COM ARAME GALVANIZADO,CHAPA DE ALUMINIO CORRUGADA C</t>
  </si>
  <si>
    <t>OM PAPEL KRAFT COM 0,15MM,FIXADA COM CINTA DE ALUMINIO COM 1</t>
  </si>
  <si>
    <t>/2"X0,5MM E SELO PARA FIXACAO DA CINTA,EXCLUSIVE A TUBULACAO</t>
  </si>
  <si>
    <t>ISOLAMENTO EM TUBULACAO COM DIAMETRO DE 1.1/4",COMPREENDENDO</t>
  </si>
  <si>
    <t>:CALHA DE ISOLAMENTO DE POLIURETANO EXPANDIDO,COM ESPESSURA</t>
  </si>
  <si>
    <t>DE 1",FIXADA COM ARAME GALVANIZADO,CHAPA DE ALUMINIO CORRUGA</t>
  </si>
  <si>
    <t>DA COM PAPEL KRAFT COM 0,15MM,FIXADA COM CINTA DE ALUMINIO C</t>
  </si>
  <si>
    <t>OM 1/2"X0,5MM E SELO PARA FIXACAO DE CINTA,EXCLUSIVE A TUBUL</t>
  </si>
  <si>
    <t>ACAO.FORNECIMENTO E COLOCACAO</t>
  </si>
  <si>
    <t>ISOLAMENTO EM TUBULACAO COM DIAMETRO DE 1.1/2",COMPREENDENDO</t>
  </si>
  <si>
    <t>OM 1/2"X0,5MM E SELO PARA FIXACAO DA CINTA,EXCLUSIVE A TUBUL</t>
  </si>
  <si>
    <t>ISOLAMENTO EM TUBULACAO COM DIAMETRO DE 2",COMPREENDENDO:CAL</t>
  </si>
  <si>
    <t>.1/2",FIXADA COM ARAME GALVANIZADO,CHAPA DE ALUMINIO CORRUGA</t>
  </si>
  <si>
    <t>ISOLAMENTO EM TUBULACAO COM DIAMETRO DE 2.1/2",COMPREENDENDO</t>
  </si>
  <si>
    <t>DE 1.1/2",FIXADA COM ARAME GALVANIZADO,CHAPA DE ALUMINIO COR</t>
  </si>
  <si>
    <t>RUGADA COM PAPEL KRAFT COM 0,15MM,FIXADA COM CINTA DE ALUMIN</t>
  </si>
  <si>
    <t>IO COM 1/2"X0,5MM E SELO PARA FIXACAO DA CINTA,EXCLUSIVE A</t>
  </si>
  <si>
    <t>TUBULACAO.FORNECIMENTO E COLOCACAO</t>
  </si>
  <si>
    <t>ISOLAMENTO EM TUBULACAO COM DIAMETRO DE 3",COMPREENDENDO:CAL</t>
  </si>
  <si>
    <t>ISOLAMENTO EM TUBULACAO COM DIAMETRO DE 4",COMPREENDENDO:CAL</t>
  </si>
  <si>
    <t>FORNECIMENTO DE AGUA,PELA CEDAE,PARA OBRAS PUBLICAS,CONDIDER</t>
  </si>
  <si>
    <t>ANDO UM CONSUMO MENSAL DE ATE 20,00M3,TARIFA "A"</t>
  </si>
  <si>
    <t>ADICIONAL PARA O ITEM 15.058.0010,CONSIDERANDO O CONSUMO MEN</t>
  </si>
  <si>
    <t>SAL ENTRE 21,00 E 30,00M3</t>
  </si>
  <si>
    <t>ADICIONAL PARA OS ITENS 15.058.0010 E 15.058.0015,CONSIDERAN</t>
  </si>
  <si>
    <t>DO O CONSUMO MENSAL ENTRE 31,00 E 100,00M3</t>
  </si>
  <si>
    <t>FORNECIMENTO DE AGUA,PELA CEDAE,PARA OBRAS PUBLICAS,CONSIDER</t>
  </si>
  <si>
    <t>ANDO O CONSUMO MENSAL DE ATE 30,00M3,TARIFA "B"</t>
  </si>
  <si>
    <t>ADICIONAL PARA O ITEM 15.058.0050,CONSIDERANDO O CONSUMO MEN</t>
  </si>
  <si>
    <t>SAL DE 31,00 ATE 130,00M3</t>
  </si>
  <si>
    <t>ADICIONAL PARA OS ITENS 15.058.0050 E 15.058.0055,CONSIDERAN</t>
  </si>
  <si>
    <t>DO O CONSUMO MENSAL MAIOR QUE 130,00M3</t>
  </si>
  <si>
    <t>LIGACAO PREDIAL DE ESGOTO SANITARIO,SEGUNDO INSTRUCOES DA CE</t>
  </si>
  <si>
    <t>DAE,INCLUSIVE CAIXA DE INSPECAO COM TAMPAO DE FERRO FUNDIDO</t>
  </si>
  <si>
    <t>CONJUNTO DE MATERIAIS PARA CAVALETE DE RAMAL PREDIAL DE AGUA</t>
  </si>
  <si>
    <t>,PADRAO NORMAL,TIPO A DE 1/2".FORNECIMENTO</t>
  </si>
  <si>
    <t>,PADRAO NORMAL,TIPO A DE 3/4".FORNECIMENTO</t>
  </si>
  <si>
    <t>,PADRAO NORMAL,TIPO A DE 1".FORNECIMENTO</t>
  </si>
  <si>
    <t>,PADRAO NORMAL,TIPO A DE 1.1/2".FORNECIMENTO</t>
  </si>
  <si>
    <t>,PADRAO NORMAL,TIPO B DE 1/2".FORNECIMENTO</t>
  </si>
  <si>
    <t>,PADRAO NORMAL,TIPO B DE 3/4".FORNECIMENTO</t>
  </si>
  <si>
    <t>CONJUNTO DE MATERIAIS,COMPLETO,PARA LIGACAO DE RAMAL PREDIAL</t>
  </si>
  <si>
    <t xml:space="preserve"> DE AGUA,DENOMINADO "KIT CAVALETE",EM PVC,DIAMETRO DE 1/2".F</t>
  </si>
  <si>
    <t xml:space="preserve"> DE AGUA,DENOMINADO "KIT CAVALETE",EM PVC,DIAMETRO DE 3/4".F</t>
  </si>
  <si>
    <t>2",EXCLUSIVE TUBO E CAVALETE.FORNECIMENTO</t>
  </si>
  <si>
    <t>DN DE 75MM,EXCLUSIVE TUBO E CAVALETE.FORNECIMENTO</t>
  </si>
  <si>
    <t>00MM,EXCLUSIVE TUBO E CAVALETE.FORNECIMENTO</t>
  </si>
  <si>
    <t>50MM,EXCLUSIVE TUBO E CAVALETE.FORNECIMENTO</t>
  </si>
  <si>
    <t>CONJUNTO DE MATERIAIS PARA RAMAL PREDIAL DE AGUA DE PVC RQ 1</t>
  </si>
  <si>
    <t>",PADRAO NORMAL,LIGADO EM DISTRIBUIDOR DE PVC DN DE 50MM OU</t>
  </si>
  <si>
    <t>",PADRAO NORMAL,LIGADO EM DISTRIBUIDOR DE PVC DEFOFO DN DE 1</t>
  </si>
  <si>
    <t>",PADRAO NORMAL,LIGADO EM DISTRIBUIDOR DE PVC DEFOFO DN DE 2</t>
  </si>
  <si>
    <t>.1/2",PADRAO NORMAL,LIGADO EM DISTRIBUIDOR DE PVC DN DE 50MM</t>
  </si>
  <si>
    <t xml:space="preserve"> OU 2",EXCLUSIVE TUBO E CAVALETE.FORNECIMENTO</t>
  </si>
  <si>
    <t>.1/2",PADRAO NORMAL,LIGADO EM DISTRIBUIDOR DE PVC DN DE 75MM</t>
  </si>
  <si>
    <t xml:space="preserve"> OU 3",EXCLUSIVE TUBO E CAVALETE.FORNECIMENTO</t>
  </si>
  <si>
    <t>.1/2",PADRAO NORMAL,LIGADO EM DISTRIBUIDOR DE FERRO FUNDIDO</t>
  </si>
  <si>
    <t>.1/2",PADRAO NORMAL,LIGADO EM DISTRIBUIDOR DE PVC DEFOFO OU</t>
  </si>
  <si>
    <t>FERRO FUNDIDO DN DE 100MM,EXCLUSIVE TUBO E CAVALETE.FORNECIM</t>
  </si>
  <si>
    <t>.1/2",PADRAO NORMAL,LIGADO EM DISTRIBUIDOR DE PVC DEFOFO DN</t>
  </si>
  <si>
    <t>DE 150MM,EXCLUSIVE TUBO E CAVALETE.FORNECIMENTO</t>
  </si>
  <si>
    <t>DE 200MM,EXCLUSIVE TUBO E CAVALETE.FORNECIMENTO</t>
  </si>
  <si>
    <t>DE 250MM,EXCLUSIVE TUBO E CAVALETE.FORNECIMENTO</t>
  </si>
  <si>
    <t>DN ACIMA DE 100MM,EXCLUSIVE TUBO E CAVALETE.FORNECIMENTO</t>
  </si>
  <si>
    <t>CONJUNTO DE MATERIAIS PARA RAMAL PREDIAL DE AGUA DE PVC RQ 2</t>
  </si>
  <si>
    <t>",PADRAO NORMAL,LIGADO EM DISTRIBUIDOR DE PVC DN DE 75MM OU</t>
  </si>
  <si>
    <t>3",EXCLUSIVE TUBO E CAVALETE.FORNECIMENTO</t>
  </si>
  <si>
    <t>",PADRAO NORMAL,LIGADO EM DISTRIBUIDOR DE FERRO FUNDIDO DN D</t>
  </si>
  <si>
    <t>E 75MM,EXCLUSIVE TUBO E CAVALETE.FORNECIMENTO</t>
  </si>
  <si>
    <t>",PADRAO NORMAL,LIGADO EM DISTRIBUIDOR DE PVC DEFOFO OU FERR</t>
  </si>
  <si>
    <t>O FUNDIDO DN DE 100MM,EXCLUSIVE TUBO E CAVALETE.FORNECIMENTO</t>
  </si>
  <si>
    <t>",LIGADO EM DISTRIBUIDOR DE FERRO FUNDIDO DN ACIMA DE 100MM,</t>
  </si>
  <si>
    <t>EXCLUSIVE TUBO E CAVALETE.FORNECIMENTO</t>
  </si>
  <si>
    <t>CAVALETE TIPO A,COMPREENDENDO TODOS OS RECURSOS NECESSARIOS</t>
  </si>
  <si>
    <t>CONFORME INSTRUCOES DO EDITAL DA CEDAE,DIAMETRO DE 1/2".FORN</t>
  </si>
  <si>
    <t>CONFORME INSTRUCOES DO EDITAL DA CEDAE,DIAMETRO DE 3/4".FORN</t>
  </si>
  <si>
    <t>CONFORME INSTRUCOES DO EDITAL DA CEDAE,DIAMETRO DE 1".FORNEC</t>
  </si>
  <si>
    <t>INSTALACAO DE RAMAL PREDIAL NAO EXECUTADO POR TOTAL IMPOSSIB</t>
  </si>
  <si>
    <t>ILIDADE</t>
  </si>
  <si>
    <t>PREPARO E ASSENTAMENTO DE CAVALETE PADRAO NORMAL CEDAE COM D</t>
  </si>
  <si>
    <t>IAMETRO DE 1/2",EXCLUSIVE FORNECIMENTO DE TUBOS,PECAS E REGI</t>
  </si>
  <si>
    <t>STROS</t>
  </si>
  <si>
    <t>IAMETRO DE 3/4",EXCLUSIVE FORNECIMENTO DE TUBOS,PECAS E REGI</t>
  </si>
  <si>
    <t>IAMETRO DE 1",EXCLUSIVE FORNECIMENTO DE TUBOS,PECAS E REGIST</t>
  </si>
  <si>
    <t>ROS</t>
  </si>
  <si>
    <t>IAMETRO DE 1.1/2",EXCLUSIVE FORNECIMENTO DE TUBOS,PECAS E RE</t>
  </si>
  <si>
    <t>GISTROS</t>
  </si>
  <si>
    <t>IAMETRO DE 2",EXCLUSIVE FORNECIMENTO DE TUBOS,PECAS E REGIST</t>
  </si>
  <si>
    <t>PREPARO E ASSENTAMENTO DE CAVALETE TIPO KIT PVC DE 1/2",EXCL</t>
  </si>
  <si>
    <t>USIVE FORNECIMENTO DO MATERIAL</t>
  </si>
  <si>
    <t>PREPARO E ASSENTAMENTO DE CAVALETE TIPO KIT PVC DE 3/4",EXCL</t>
  </si>
  <si>
    <t>ASSENTAMENTO OU TRANSFERENCIA DE RAMAL PREDIAL DE AGUA EM TU</t>
  </si>
  <si>
    <t>BO DE PEAD 20MM OU PVC DE 1/2",LIGADO EM DISTRIBUIDOR DE PVC</t>
  </si>
  <si>
    <t xml:space="preserve"> A CAVALETE,OU A RAMAL ANTIGO,EXCLUSIVE FORNECIMENTO DOS MAT</t>
  </si>
  <si>
    <t>ERIAIS,ABERTURA E FECHAMENTO DA VALA</t>
  </si>
  <si>
    <t>BO DE PEAD 20MM OU PVC DE 1/2",LIGADO EM DISTRIBUIDOR DE FER</t>
  </si>
  <si>
    <t>RO FUNDIDO A CAVALETE,OU A RAMAL ANTIGO,EXCLUSIVE FORNECIMEN</t>
  </si>
  <si>
    <t>TO DOS MATERIAS,ABERTURA E FECHAMENTO DA VALA</t>
  </si>
  <si>
    <t>BO DE PEAD 32MM OU PVC DE 3/4",LIGADO EM DISTRIBUIDOR DE PVC</t>
  </si>
  <si>
    <t xml:space="preserve"> A CAVALETE,OU RAMAL ANTIGO,EXCLUSIVE O FORNECIMENTO DOS MAT</t>
  </si>
  <si>
    <t>BO DE PEAD 32MM OU PVC DE 3/4",LIGADO EM DISTRIBUIDOR DE FER</t>
  </si>
  <si>
    <t>TO DOS MATERIAIS,ABERTURA E FECHAMENTO DE VALA</t>
  </si>
  <si>
    <t>BO DE PVC DE 1",LIGADO EM DISTRIBUIDOR DE PVC A CAVALETE,OU</t>
  </si>
  <si>
    <t>A RAMAL ANTIGO,EXCLUSIVE FORNECIMENTO DOS MATERIAIS,ABERTURA</t>
  </si>
  <si>
    <t xml:space="preserve"> E FECHAMENTO DE VALA</t>
  </si>
  <si>
    <t>NO DE PVC DE 1",LIGADO EM DISTRIBUIDOR DE FERRO FUNDIDO A CA</t>
  </si>
  <si>
    <t>VALETE,OU A RAMAL ANTIGO,EXCLUSIVE FORNECIMENTO DOS MATERIAI</t>
  </si>
  <si>
    <t>S,ABERTURA E FECHAMENTO DE VALA</t>
  </si>
  <si>
    <t>BO DE PVC DE 1.1/2" OU 2",LIGADO EM DISTRIBUIDOR DE PVC DE A</t>
  </si>
  <si>
    <t>TE 75MM DE DIAMETRO,EXCLUSIVE FORNECIMENTO DOS MATERIAIS,ABE</t>
  </si>
  <si>
    <t>RTURA E FECHAMENTO DE VALA</t>
  </si>
  <si>
    <t>BO DE PVC DE 1.1/2" OU 2",LIGADO EM DISTRIBUIDOR DE PVC COM</t>
  </si>
  <si>
    <t>DIAMETRO DE 100 A 250MM,EXCLUSIVE FORNECIMENTO DOS MATERIAIS</t>
  </si>
  <si>
    <t>,ABERTURA E FECHAMENTO DE VALA</t>
  </si>
  <si>
    <t>BO PVC DE 1.1/2" OU 2",LIGADO A DISTRIBUIDOR DE FERRO FUNDID</t>
  </si>
  <si>
    <t>O K-7 OU K-9 COM DIAMETRO ATE 100MM,EXCLUSIVE FORNECIMENTO D</t>
  </si>
  <si>
    <t>OS MATERIAIS,ABERTURA E FECHAMENTO DE VALA</t>
  </si>
  <si>
    <t>O K-7 OU K-9 COM DIAMETRO ACIMA DE 100MM,EXCLUSIVE FORNECIME</t>
  </si>
  <si>
    <t>NTO DOS MATERIAIS,ABERTURA E FECHAMENTO DE VALA</t>
  </si>
  <si>
    <t>INTERVENCAO NO RAMAL CONFORME ESPECIFICACOES CEDAE,INCLUSIVE</t>
  </si>
  <si>
    <t xml:space="preserve"> ESCAVACAO E REATERRO COM O FORNECIMENTO DE TODO O MATERIAL</t>
  </si>
  <si>
    <t>NECESSARIO,EXCLUSIVE REMOCAO E REPOSICAO DE PAVIMENTOS E RET</t>
  </si>
  <si>
    <t>IRADA DO CAVALETE,COM DIAMETRO DE 1/2"</t>
  </si>
  <si>
    <t>IRADA DO CAVALETE,COM DIAMETRO DE 3/4"</t>
  </si>
  <si>
    <t>IRADA DO CAVALETE,COM DIAMETRO DE 1"</t>
  </si>
  <si>
    <t>LIGACAO DE AGUAS PLUVIAIS OU DOMICILIARES SERVIDAS A REDE PU</t>
  </si>
  <si>
    <t>BLICA,EM LOGRADOURO SEM PAVIMENTACAO,COM LARGURA ATE 14,00M(</t>
  </si>
  <si>
    <t>INCLUSIVE)</t>
  </si>
  <si>
    <t>BLICA,EM LOGRADOURO SEM PAVIMENTACAO,COM LARGURA MAIOR QUE 1</t>
  </si>
  <si>
    <t>4,00M</t>
  </si>
  <si>
    <t>BLICA,EM LOGRADOURO PAVIMENTADO,COM LARGURA ATE 14,00M(INCLU</t>
  </si>
  <si>
    <t>SIVE)</t>
  </si>
  <si>
    <t>BLICA,EM LOGRADOURO PAVIMENTADO,COM LARGURA MAIOR QUE 14,00M</t>
  </si>
  <si>
    <t>BLICA,NO CASO DESTA ESTAR LOCALIZADA SOB O PASSEIO</t>
  </si>
  <si>
    <t>LIGACAO EM TUBULACAO DE PVC,PARA ESGOTO,COM 0,10M DE DIAMETR</t>
  </si>
  <si>
    <t>O,INCLUSIVE ESCAVACAO E REATERRO ATE 1,00M,EXCLUSIVE REMOCAO</t>
  </si>
  <si>
    <t xml:space="preserve"> DE PAVIMENTO.CUSTO PARA 10,00M</t>
  </si>
  <si>
    <t>LIGACAO EM TUBULACAO DE PVC,PARA ESGOTO,COM 0,15M DE DIAMETR</t>
  </si>
  <si>
    <t>LIGACAO DE ESGOTOS,EM MANILHA CERAMICA DE 0,10M DE DIAMETRO,</t>
  </si>
  <si>
    <t>INCLUSIVE ESCAVACAO,REATERRO ATE 1,00M,EXCLUSIVE REMOCAO E R</t>
  </si>
  <si>
    <t>EPOSICAO DO PAVIMENTO.CUSTO PARA 10,00M</t>
  </si>
  <si>
    <t>LIGACAO DE ESGOTOS,EM MANILHA CERAMICA DE 0,15M DE DIAMETRO,</t>
  </si>
  <si>
    <t>LIGACAO DE ESGOTOS,EM MANILHA CERAMICA DE 0,20M DE DIAMETRO,</t>
  </si>
  <si>
    <t>MADEIRAMENTO PARA COBERTURA EM DUAS AGUAS EM TELHAS CERAMICA</t>
  </si>
  <si>
    <t>S,CONSTITUIDO DE CUMEEIRA E TERCAS DE 3"X4.1/2",CAIBROS DE 3</t>
  </si>
  <si>
    <t>"X1.1/2",RIPAS DE 1,5X4CM,TUDO EM MADEIRA SERRADA,SEM TESOUR</t>
  </si>
  <si>
    <t>A OU PONTALETE,MEDIDO PELA AREA REAL DO MADEIRAMENTO.FORNECI</t>
  </si>
  <si>
    <t>"X1.1/2",RIPAS DE 1,5X4CM,TUDO EM MADEIRA APARELHADA,SEM TES</t>
  </si>
  <si>
    <t>OURA OU PONTALETE,MEDIDO PELA AREA REAL DO MADEIRAMENTO.FORN</t>
  </si>
  <si>
    <t>MADEIRAMENTO PARA COBERTURA EM QUATRO OU MAIS AGUAS EM TELHA</t>
  </si>
  <si>
    <t>S CERAMICAS,CONSTITUIDO DE CUMEEIRA,TERCAS,RINCOES E ESPIGOE</t>
  </si>
  <si>
    <t>S DE 3"X4.1/2",CAIBROS DE 3"X1.1/2",RIPAS DE 1,5X4CM,TUDO EM</t>
  </si>
  <si>
    <t xml:space="preserve"> MADEIRA SERRADA,SEM TESOURA OU PONTALETE,MEDIDO PELA AREA R</t>
  </si>
  <si>
    <t>EAL DO MADEIRAMENTO.FORNECIMENTO E COLOCACAO</t>
  </si>
  <si>
    <t xml:space="preserve"> MADEIRA APARELHADA,SEM TESOURA OU PONTALETE,MEDIDO PELA ARE</t>
  </si>
  <si>
    <t>A REAL DO MADEIRAMENTO.FORNECIMENTO E COLOCACAO</t>
  </si>
  <si>
    <t>MADEIRAMENTO PARA COBERTURA EM TELHAS ONDULADAS,CONSTITUIDO</t>
  </si>
  <si>
    <t>DE PECAS DE 3"X3" E 3"X4.1/2",EM MADEIRA SERRADA,SEM TESOURA</t>
  </si>
  <si>
    <t xml:space="preserve"> OU PONTALETE,MEDIDO PELA AREA REAL DO MADEIRAMENTO.FORNECIM</t>
  </si>
  <si>
    <t>DE PECAS DE 3"X3" E 3"X4.1/2",EM MADEIRA APARELHADA,SEM TESO</t>
  </si>
  <si>
    <t>URA OU PONTALETE,MEDIDO PELA AREA REAL DO MADEIRAMENTO.FORNE</t>
  </si>
  <si>
    <t>TESOURA COMPLETA EM MADEIRA SERRADA,PARA VAO DE 4,00M.FORNEC</t>
  </si>
  <si>
    <t>TESOURA COMPLETA EM MADEIRA APARELHADA,PARA VAO DE 4,00M.FOR</t>
  </si>
  <si>
    <t>TESOURA COMPLETA EM MADEIRA SERRADA,PARA VAO DE 5,00M.FORNEC</t>
  </si>
  <si>
    <t>TESOURA COMPLETA EM MADEIRA APARELHADA,PARA VAO DE 5,00M.FOR</t>
  </si>
  <si>
    <t>TESOURA COMPLETA EM MADEIRA SERRADA,PARA VAO DE 6,00M.FORNEC</t>
  </si>
  <si>
    <t>TESOURA COMPLETA EM MADEIRA APARELHADA,PARA VAO DE 6,00M.FOR</t>
  </si>
  <si>
    <t>TESOURA COMPLETA EM MADEIRA SERRADA,PARA VAO DE 7,00M.FORNEC</t>
  </si>
  <si>
    <t>TESOURA COMPLETA EM MADEIRA APARELHADA,PARA VAO DE 7,00M.FOR</t>
  </si>
  <si>
    <t>TESOURA COMPLETA EM MADEIRA SERRADA,PARA VAO DE 8,00M.FORNEC</t>
  </si>
  <si>
    <t>TESOURA COMPLETA EM MADEIRA APARELHADA,PARA VAO DE 8,00M.FOR</t>
  </si>
  <si>
    <t>TESOURA COMPLETA EM MADEIRA SERRADA,PARA VAO DE 9,00M.FORNEC</t>
  </si>
  <si>
    <t>TESOURA COMPLETA EM MADEIRA APARELHADA,PARA VAO DE 9,00M.FOR</t>
  </si>
  <si>
    <t>TESOURA COMPLETA EM MADEIRA SERRADA,PARA VAO DE 10,00M.FORNE</t>
  </si>
  <si>
    <t>TESOURA COMPLETA EM MADEIRA APARELHADA,PARA VAO DE 10,00M.FO</t>
  </si>
  <si>
    <t>TESOURA COMPLETA EM MADEIRA SERRADA,PARA VAO DE 11,00M.FORNE</t>
  </si>
  <si>
    <t>TESOURA COMPLETA EM MADEIRA APARELHADA,PARA VAO DE 11,00M.FO</t>
  </si>
  <si>
    <t>TESOURA COMPLETA EM MADEIRA SERRADA,PARA VAO DE 12,00M.FORNE</t>
  </si>
  <si>
    <t>TESOURA COMPLETA EM MADEIRA APARELHADA,PARA VAO DE 12,00M.FO</t>
  </si>
  <si>
    <t>TESOURA COMPLETA EM MADEIRA SERRADA,PARA VAO DE 14,00M.FORNE</t>
  </si>
  <si>
    <t>TESOURA COMPLETA EM MADEIRA APARELHADA,PARA VAO DE 14,00M.FO</t>
  </si>
  <si>
    <t>PONTALETE DE MADEIRA SERRADA,EM PECAS DE 3"X3",VERTICAIS E H</t>
  </si>
  <si>
    <t>ORIZONTAIS,PARA COBERTURA DE TELHAS CERAMICAS,MEDIDO PELA AR</t>
  </si>
  <si>
    <t>EA REAL DA COBERTURA DO TELHADO.FORNECIMENTO E COLOCACAO</t>
  </si>
  <si>
    <t>ORIZONTAIS,PARA COBERTURA DE TELHAS ONDULADAS DE QUALQUER TI</t>
  </si>
  <si>
    <t>PO,MEDIDO PELA AREA REAL DA COBERTURA DO TELHADO.FORNECIMENT</t>
  </si>
  <si>
    <t>TERCA DE MADEIRA SERRADA,EM PECAS DE 3"X3",PARA COBERTURA DE</t>
  </si>
  <si>
    <t xml:space="preserve"> QUALQUER TIPO.FORNECIMENTO E COLOCACAO</t>
  </si>
  <si>
    <t>TERCA DE MADEIRA APARELHADA,EM PECAS DE 3"X3",PARA COBERTURA</t>
  </si>
  <si>
    <t xml:space="preserve"> DE QUALQUER TIPO.FORNECIMENTO E COLOCACAO</t>
  </si>
  <si>
    <t>TERCA DE MADEIRA SERRADA,EM PECAS DE 3"X4.1/2",PARA COBERTUR</t>
  </si>
  <si>
    <t>A DE QUALQUER TIPO.FORNECIMENTO E COLOCACAO</t>
  </si>
  <si>
    <t>TERCA DE MADEIRA APARELHADA,EM PECAS DE 3"X4.1/2",PARA COBER</t>
  </si>
  <si>
    <t>TURA DE QUALQUER TIPO.FORNECIMENTO E COLOCACAO</t>
  </si>
  <si>
    <t>TERCA DE MADEIRA SERRADA,EM PECAS DE 3"X6",PARA COBERTURA DE</t>
  </si>
  <si>
    <t>TERCA DE MADEIRA APARELHADA,EM PECAS DE 3"X6",PARA COBERTURA</t>
  </si>
  <si>
    <t>TERCA DE MADEIRA SERRADA,EM PECAS DE 3"X9",PARA COBERTURA DE</t>
  </si>
  <si>
    <t>TERCA DE MADEIRA APARELHADA,EM PECAS DE 3"X9",PARA COBERTURA</t>
  </si>
  <si>
    <t>TERCA DE MADEIRA SERRADA,EM PECAS DE 3"X12",PARA COBERTURA</t>
  </si>
  <si>
    <t>DE QUALQUER TIPO.FORNECIMENTO E COLOCACAO</t>
  </si>
  <si>
    <t>TERCA DE MADEIRA APARELHADA,EM PECAS DE 3"X12",PARA COBERTUR</t>
  </si>
  <si>
    <t>CAIBRO DE MADEIRA SERRADA COM 3"X1.1/2".FORNECIMENTO E COLOC</t>
  </si>
  <si>
    <t>CAIBRO DE MADEIRA APARELHADA COM 3"X1.1/2".FORNECIMENTO E CO</t>
  </si>
  <si>
    <t>CAIBRO DE MADEIRA APARELHADA COM 3"X2".FORNECIMENTO E COLOCA</t>
  </si>
  <si>
    <t>RIPA DE MADEIRA APARELHADA DE 1,5X4CM.FORNECIMENTO E COLOCAC</t>
  </si>
  <si>
    <t>COBERTURA EM TELHA CERAMICA FRANCESA,EXCLUSIVE CUMEEIRA E MA</t>
  </si>
  <si>
    <t>DEIRAMENTO.MEDIDA PELA AREA REAL DA COBERTURA.FORNECIMENTO E</t>
  </si>
  <si>
    <t>COBERTURA EM TELHA CERAMICA COLONIAL,EXCLUSIVE CUMEEIRA E MA</t>
  </si>
  <si>
    <t>DEIRAMENTO.MEDIDA PELA AREA REAL DE COBERTURA.FORNECIMENTO E</t>
  </si>
  <si>
    <t>COBERTURA EM TELHA CERAMICA PORTUGUESA OU ROMANA,EXCLUSIVE C</t>
  </si>
  <si>
    <t>UMEEIRA E MADEIRAMENTO MEDIDA PELA AREA REAL DE COBERTURA.FO</t>
  </si>
  <si>
    <t>CUMEEIRA PARA COBERTURA EM TELHAS FRANCESAS,COLONIAIS,ROMANA</t>
  </si>
  <si>
    <t xml:space="preserve"> OU PORTUGUESA.FORNECIMENTO E COLOCACAO</t>
  </si>
  <si>
    <t>CORDAO PARA ARREMATE DE TELHADO EXECUTADO EM TELHAS COLONIAI</t>
  </si>
  <si>
    <t>S DUPLAS,LIGEIRAMENTE SOBREPOSTAS,PRESAS COM ARGAMASSA DE CI</t>
  </si>
  <si>
    <t>MENTO,AREIA E SAIBRO,NO TRACO 1:2:2.FORNECIMENTO E COLOCACAO</t>
  </si>
  <si>
    <t>CORDAO PARA ARREMATE DE TELHADO,EXECUTADO COM ARGAMASSA DE C</t>
  </si>
  <si>
    <t>IMENTO,AREIA E SAIBRO,NO TRACO 1:2:2</t>
  </si>
  <si>
    <t>FIXACAO DE TELHAS CERAMICAS,TIPO COLONIAL (EXCLUSIVE ESTAS)</t>
  </si>
  <si>
    <t>COM ARAME DE COBRE Nº16.FORNECIMENTO E COLOCACAO</t>
  </si>
  <si>
    <t>COBERTURA EM TELHAS DE CONCRETO,EXCLUSIVE CUMEEIRA E MADEIRA</t>
  </si>
  <si>
    <t>MENTO.MEDIDA PELA AREA REAL DA COBERTURA.FORNECIMENTO E COLO</t>
  </si>
  <si>
    <t>RUFO EM CONCRETO ARMADO COM 45CM DE LARGURA E 6CM DE ESPESSU</t>
  </si>
  <si>
    <t>RA,ENGASTADO E ASSENTADO COM ARGAMASSA DE CIMENTO E AREIA,NO</t>
  </si>
  <si>
    <t xml:space="preserve"> TRACO 1:3,INCLUSIVE ESCORAMENTO.FORNECIMENTO E COLOCACAO</t>
  </si>
  <si>
    <t>COBERTURA EM TELHAS ONDULADAS DE CIMENTO,SEM AMIANTO,REFORCA</t>
  </si>
  <si>
    <t>DO COM FIOS SINTETICOS (CRFS),COM ESPESSURA DE 6MM,EXCLUSIVE</t>
  </si>
  <si>
    <t>MADEIRAMENTO.FORNECIMENTO E COLOCACAO</t>
  </si>
  <si>
    <t>DO COM FIOS SINTETICOS (CRFS),COM ESPESSURA DE 8MM,EXCLUSIVE</t>
  </si>
  <si>
    <t>COBERTURA EM TELHA TIPO CALHA NORMAL DE CIMENTO,SEM AMIANTO,</t>
  </si>
  <si>
    <t>REFORCADO COM FIOS SINTETICOS (CRFS),COM 44CM DE LARGURA,COM</t>
  </si>
  <si>
    <t xml:space="preserve"> ESPESSURA DE 8MM,INCLUSIVE ACESSORIOS DE FIXACAO E VEDACAO,</t>
  </si>
  <si>
    <t>EXCLUSIVE MADEIRAMENTO.FORNECIMENTO E COLOCACAO</t>
  </si>
  <si>
    <t>COBERTURA EM TELHA MODULAR DE CIMENTO,SEM AMIANTO,REFORCADO</t>
  </si>
  <si>
    <t>COM FIOS SINTETICOS (CRFS),COM 50CM DE LARGURA,ESPESSURA DE</t>
  </si>
  <si>
    <t>8MM,INCLUSIVE ACESSORIOS DE FIXACAO E VEDACAO,EXCLUSIVE MADE</t>
  </si>
  <si>
    <t>IRAMENTO.FORNECIMENTO E COLOCACAO</t>
  </si>
  <si>
    <t>CUMEEIRA ARTICULADA SUPERIOR E INFERIOR,DE CIMENTO,SEM AMIAN</t>
  </si>
  <si>
    <t>TO,REFORCADO COM FIOS SINTETICOS (CRFS),PARA TELHAS ONDULADA</t>
  </si>
  <si>
    <t>S DE 1,10M DE LARGURA,INCLUSIVE ACESSORIOS DE FIXACAO E VEDA</t>
  </si>
  <si>
    <t>CUMEEIRA NORMAL DE CIMENTO,SEM AMIANTO,REFORCADO COM FIOS SI</t>
  </si>
  <si>
    <t>NTETICOS (CRFS),PARA TELHAS ONDULADAS DE 1,10M DE LARGURA E</t>
  </si>
  <si>
    <t>ESPESSURA DE 5,6 E 8MM,INCLUSIVE ACESSORIOS DE FIXACAO E VED</t>
  </si>
  <si>
    <t>NTETICOS (CRFS),PARA TELHAS TIPO CALHA 44CM,INCLUSIVE ACESSO</t>
  </si>
  <si>
    <t>RIOS DE FIXACAO E VEDACAO.FORNECIMENTO E COLOCACAO</t>
  </si>
  <si>
    <t>RUFO A DIREITA OU A ESQUERDA,DE CIMENTO,SEM AMIANTO,REFORCAD</t>
  </si>
  <si>
    <t>O COM FIOS SINTETICOS (CRFS),PARA TELHA ONDULADA DE 1,10M DE</t>
  </si>
  <si>
    <t xml:space="preserve"> LARGURA,INCLUSIVE ACESSORIOS DE FIXACAO E VEDACAO.FORNECIME</t>
  </si>
  <si>
    <t>ESPIGAO PARA COBERTURA EM TELHAS DE CIMENTO,SEM AMIANTO,REFO</t>
  </si>
  <si>
    <t>RCADO COM FIOS SINTETICOS (CRFS),INCLUSIVE ACESSORIOS DE FIX</t>
  </si>
  <si>
    <t>ACAO E VEDACAO.FORNECIMENTO E COLOCACAO</t>
  </si>
  <si>
    <t>CALHA DE BEIRAL,SEMI-CIRCULAR DE PVC,DN 125,EXCLUSIVE CONDUT</t>
  </si>
  <si>
    <t>ORES (VIDE ITEM 16.004.0055).FORNECIMENTO E COLOCACAO</t>
  </si>
  <si>
    <t>EAL DE COBERTURA.FORNECIMENTO E COLOCACAO</t>
  </si>
  <si>
    <t>COBERTURA EM TELHAS ONDULADAS EM FIBERGLASS,1,10X1,53M,SEM C</t>
  </si>
  <si>
    <t>UMEEIRA,FIXACAO COM PARAFUSOS OU HASTES DE ALUMINIO,5/16"X25</t>
  </si>
  <si>
    <t>0MM,COM ROSCA,EXCLUSIVE MADEIRAMENTO.MEDIDA PELA AREA REAL D</t>
  </si>
  <si>
    <t>E CORBERTURA.FORNECIMENTO E COLOCACAO</t>
  </si>
  <si>
    <t>COBERTURA AUTO-PORTANTE COM TELHAS ONDULADAS EM CHAPAS DE AC</t>
  </si>
  <si>
    <t>O ZINCADO,PRE-PINTADAS COM PRIMER,A BASE EPOXI A TINTA POLIE</t>
  </si>
  <si>
    <t>STER,ESPESSURA ATE 1MM,LARGURA DE 0,90M,VAO LIVRE ATE 8,5M,P</t>
  </si>
  <si>
    <t>ESO APROXIMADO DE 10KG/M2,INCLUSIVE FIXACOES E MEDIDA PELA A</t>
  </si>
  <si>
    <t>REA REAL DE COBERTURA.FORNECIMENTO E COLOCACAO</t>
  </si>
  <si>
    <t>O ZINCADO,COM PINTURA (SISTEMA COIL COATING) BRANCA EXTERIOR</t>
  </si>
  <si>
    <t xml:space="preserve"> E CINZA INTERIORMENTE,ESPESSURA ATE 1MM,LARGURA DE 0,90M,VA</t>
  </si>
  <si>
    <t>O LIVRE ATE 8,5M,PESO APROXIMADO DE 10KG/M2,INCLUSIVE FIXACO</t>
  </si>
  <si>
    <t>ES E MEDIDA PELA AREA REAL DE COBERTURA.FORNECIMENTO E COLOC</t>
  </si>
  <si>
    <t>O ZINCADO,PRE-PINTADAS COM PRIMER,A BASE EPOXI E TINTA POLIE</t>
  </si>
  <si>
    <t>STER,ESPESSURA ATE 1MM,LARGURA DE 0,90M,VAO ENTRE 8,51 E 13,</t>
  </si>
  <si>
    <t>50M,PESO APROXIMADO DE 10KG/M2,INCLUSIVE FIXACOES E MEDIDA P</t>
  </si>
  <si>
    <t>ELA AREA REAL DE COBERTURA.FORNECIMENTO E COLOCACAO</t>
  </si>
  <si>
    <t>O ENTRE 8,51 E 13,50M,PESO APROXIMADO DE 10KG/M2,INCLUSIVE F</t>
  </si>
  <si>
    <t>IXACOES E MEDIDA PELA AREA REAL DE COBERTURA.FORNECIMENTO E</t>
  </si>
  <si>
    <t>STER,ESPESSURA DE 1,25M,LARGURA DE 0,90M,VAO ENTRE 13,51 E 2</t>
  </si>
  <si>
    <t>0,00M,PESO APROXIMADO DE 13,5KG/M2,INCLUSIVE FIXACOES E MEDI</t>
  </si>
  <si>
    <t>DA PELA AREA REAL DA COBERTURA.FORNECIMENTO E COLOCACAO</t>
  </si>
  <si>
    <t xml:space="preserve"> E CINZA INTERIORMENTE,ESPESSURA 1,25MM,LARGURA DE 0,90M,VAO</t>
  </si>
  <si>
    <t xml:space="preserve"> ENTRE 13,51 E 20,00M,PESO APROXIMADAMENTE 13,5KG/M2,INCLUSI</t>
  </si>
  <si>
    <t>VE FIXACOES E MEDIDA PELA AREA REAL DA COBERTURA.FORNECIMENT</t>
  </si>
  <si>
    <t>STER,ESPESSURA DE 1,55MM,LARGURA DE 0,90M,VAO ENTRE 20,01 E</t>
  </si>
  <si>
    <t>22,00M,PESO APROXIMADO DE 18,5KG/M2,INCLUSIVE FIXACOES E MED</t>
  </si>
  <si>
    <t>IDA PELA AREA REAL DE COBERTURA.FORNECIMENTO E COLOCACAO</t>
  </si>
  <si>
    <t xml:space="preserve"> E CINZA INTERIORMENTE,ESPESSURA DE 1,55MM,LARGURA DE 0,90M,</t>
  </si>
  <si>
    <t>VAO ENTRE 20,01 E 22,00M,PESO APROXIMADO 18,5KG/M2,INCLUSIVE</t>
  </si>
  <si>
    <t xml:space="preserve"> FIXACOES E MEDIDA PELA AREA REAL DA COBERTURA.FORNECIMENTO</t>
  </si>
  <si>
    <t>COBERTURA COM TELHAS TRAPEZOIDAIS EM ACO GALVANIZADO,ESPESSU</t>
  </si>
  <si>
    <t>RA DE 0,5MM,INCLUSIVE FIXACOES E MEDIDA PELA AREA REAL DA CO</t>
  </si>
  <si>
    <t>BERTURA</t>
  </si>
  <si>
    <t>CUMEEIRA EM CHAPA DE ACO GALVANIZADO,COM ESPESSURA DE 0,5MM,</t>
  </si>
  <si>
    <t xml:space="preserve"> 0,30M DE ABA PARA CADA LADO,PARA TELHAS TRAPEZOIDAIS.FORNEC</t>
  </si>
  <si>
    <t>CALHA EM CHAPA DE ACO GALVANIZADO N°26 COM 25CM DE DESENVOLV</t>
  </si>
  <si>
    <t>IMENTO.FORNECIMENTO E COLOCACAO</t>
  </si>
  <si>
    <t>CALHA EM CHAPA DE ACO GALVANIZADO N°26 COM 50CM DE DESENVOLV</t>
  </si>
  <si>
    <t>CALHA EM CHAPA DE ACO GALVANIZADO N°24 COM 75CM DE DESENVOLV</t>
  </si>
  <si>
    <t>CALHA DE PLATIBANDA OU DE RINCAO,EM CHAPA GALVANIZADA N°26,</t>
  </si>
  <si>
    <t>COM 25CM DE DESENVOLVIMENTO.FORNECIMENTO E COLOCACAO</t>
  </si>
  <si>
    <t>COBERTURA EM TELHAS ONDULADAS FABRICADAS COM FIBRAS VEGETAIS</t>
  </si>
  <si>
    <t xml:space="preserve"> E MINERAIS IMPREGNADA DE ASFALTO,ESPESSURA DE 3MM,PRESAS PO</t>
  </si>
  <si>
    <t>R PREGOS GALVANIZADOS,EXCLUSIVE MADEIRAMENTO.MEDIDA PELA ARE</t>
  </si>
  <si>
    <t>A REAL.FORNECIMENTO E COLOCACAO</t>
  </si>
  <si>
    <t>CUMEEIRA NORMAL PARA TELHAS ONDULADAS,COM FIBRAS VEGETAIS E</t>
  </si>
  <si>
    <t>MINERAIS IMPREGNADAS DE ASFALTO,PRESAS POR PREGOS GALVANIZAD</t>
  </si>
  <si>
    <t>OS.FORNECIMENTO E COLOCACAO</t>
  </si>
  <si>
    <t>CALHA DE COBRE EM CHAPA DE ESPESSURA DE 0,8MM E DESENVOLVIME</t>
  </si>
  <si>
    <t>NTO DE 0,30M.FORNECIMENTO E COLOCACAO</t>
  </si>
  <si>
    <t>NTO DE 0,50M.FORNECIMENTO E COLOCACAO</t>
  </si>
  <si>
    <t>NTO PARA 1M.FORNECIMENTO E COLOCACAO</t>
  </si>
  <si>
    <t>16.010.0005-0</t>
  </si>
  <si>
    <t>TELHADO VERDE COM PRE-VEGETACAO,SISTEMA ALVEOLAR (60 A 80KG/</t>
  </si>
  <si>
    <t>M2),CONSTITUIDO DE: MEMBRANA DE PROTECAO ANTI-RAIZES,MEMBRAN</t>
  </si>
  <si>
    <t>A ALVEOLAR DE PETG (COM RESERVATORIOS DE FORMATO HEXAGONAL),</t>
  </si>
  <si>
    <t>MEMBRANA DE RETENCAO DE NUTRIENTES COMPOSTA DE NAO TECIDO RE</t>
  </si>
  <si>
    <t>CICLADO,PLACAS PARA DRENAGEM.FORNECIMENTO,COLOCACAO E IRRIGA</t>
  </si>
  <si>
    <t>16.010.0005-A</t>
  </si>
  <si>
    <t>16.010.0010-0</t>
  </si>
  <si>
    <t>TELHADO VERDE PRE-VEGETACAO,SIST.GALOCHA(45 A 75KG/M2)COM ME</t>
  </si>
  <si>
    <t>MBRANA PROTECAO ANTI-RAIZES,PLACAS P/DRENAGEM,CONTROLADA MOD</t>
  </si>
  <si>
    <t>DULO SUBSTRATO RIGIDO P/RETENCAO SUBSTRATO NUTRITIVO S/CARRE</t>
  </si>
  <si>
    <t>AR SUBSTRATO E PROPORCIONAR A OXIGENACAO DAS RAIZES EVITANDO</t>
  </si>
  <si>
    <t xml:space="preserve"> AMASSAMENTO POR COMPACTACAO E SUBSTRATO LEVE E NUTRITIVO C/</t>
  </si>
  <si>
    <t>RESERVATORIO P/AGUA PLACA PEAD EMBUTIDA.FORN.COLOC.IRRIGACAO</t>
  </si>
  <si>
    <t>16.010.0010-A</t>
  </si>
  <si>
    <t>16.010.0015-0</t>
  </si>
  <si>
    <t>TELHADO VERDE PRE-VEGETACAO,SIST.LAMINAR GRAMA(80 A 120KG/M2</t>
  </si>
  <si>
    <t>),C/MEMBRANA PROTECAO ANTI-RAIZES,PLACAS P/DRENAGEM,CONTROLA</t>
  </si>
  <si>
    <t>DA MODULO SUBSTRATO RIGIDO P/RETENCAO SUBSTRATO NUTRITIVO S/</t>
  </si>
  <si>
    <t>CARREAR ESTE SUBSTRATO E PROPORCIONAR A OXIGENACAO DAS RAIZE</t>
  </si>
  <si>
    <t>S EVITANDO O AMASSAMENTO DAS RAIZES POR COMPACTACAO E SUBSTR</t>
  </si>
  <si>
    <t>ATO LEVE E NUTRITIVO.FORNECIMENTO,COLOCACAO E IRRIGACAO</t>
  </si>
  <si>
    <t>16.010.0015-A</t>
  </si>
  <si>
    <t>COBERTURA EM CHAPA DE POLICARBONATO ALVEOLAR,NA COR CRISTAL,</t>
  </si>
  <si>
    <t>COM 10MM DE ESPESSURA,INCL.MADEIRAMENTO EM PECAS DE MADEIRA</t>
  </si>
  <si>
    <t>E PILARES EM TUBO DE ACO GALVANIZADO.MEDIDO PELA AREA REAL D</t>
  </si>
  <si>
    <t>E COBERTURA.FORNECIMENTO E COLOCACAO</t>
  </si>
  <si>
    <t>COBERTURA EM CHAPA DE POLICARBONATO ALVEOLAR,NA COR FUME,COM</t>
  </si>
  <si>
    <t xml:space="preserve"> 10MM DE ESPESSURA,DE (5,00X5,00)M,ESTRUTURA EM TUBO DE ACO</t>
  </si>
  <si>
    <t>GALVANIZADO DE 8",2.1/2" E 1.1/2",CHUMBADA EM BLOCO DE CONCR</t>
  </si>
  <si>
    <t>ETO ARMADO,INCLUSIVE ESCAVACAO,REATERRO,CARGA,DESCARGA,TRANS</t>
  </si>
  <si>
    <t>PORTE E PINTURA DOS TUBOS COM 2 DEMAOS DE ACABAMENTO.MEDIDO</t>
  </si>
  <si>
    <t>PELA AREA REAL DE COBERTURA.FORNECIMENTO E COLOCACAO</t>
  </si>
  <si>
    <t>COBERTURA EM CHAPAS DE ACRILICO TRANSLUCIDO DE 6MM DE ESPESS</t>
  </si>
  <si>
    <t>URA,INCLUSIVE FIXACAO,EXCLUSIVE ESTRUTURA.MEDIDO PELA AREA R</t>
  </si>
  <si>
    <t>COBERTURA TRANSLUCIDA,CRISTAL,BRANCA LEITOSA OU CORES BASICA</t>
  </si>
  <si>
    <t>S,PERFIL TRAPEZOIDAL OU ONDULADA,RESINA POLIESTER REFORCADA</t>
  </si>
  <si>
    <t>C/FIBRA VIDRO,C/ADITIVO ESTABILIZANTE CONTRA DEGRADACAO DOS</t>
  </si>
  <si>
    <t>RAIOS U.V.,ESP.1,3MM,USO ONDE SE REQUER ILUMINACAO NATURAL M</t>
  </si>
  <si>
    <t>AIS VITREA,ECONOMICIDADE E BOA RESISTENCIA,LARG.990MM E 1020</t>
  </si>
  <si>
    <t>MM,COMPR.ATE 6,00M,INCL.ACESSORIOS P/FIXACAO.FORN.E COLOC.</t>
  </si>
  <si>
    <t>S,TRAPEZOIDAL OU ONDULADA,RESINA POLIESTER REFORCADA C/FRIBR</t>
  </si>
  <si>
    <t>A DE VIDRO,ADITIVO ESTABILIZANTE CONTRA DEGRADACAO DOS RAIOS</t>
  </si>
  <si>
    <t xml:space="preserve"> U.V.,ESTRUT.C/VEU INTERNO POLIESTER,ESP.1,5MM,USO ONDE REQU</t>
  </si>
  <si>
    <t>ER ILUMINACAO NATURAL CONTROLADA,LARG.990MM E 1020MM,COMPR.A</t>
  </si>
  <si>
    <t>TE 6,00M,INCL.ACESSORIOS P/FIXACAO.FORNECIMENTO E COLOCACAO</t>
  </si>
  <si>
    <t>ESTRUTURA DE ALUMINIO PARA CLARABOIA EM CHAPA DE POLICARBONA</t>
  </si>
  <si>
    <t>TO,EXCLUSIVE ESTA.FORNECIMENTO E COLOCACAO</t>
  </si>
  <si>
    <t>RETIRADA E RECOLOCACAO DE TELHAS FRANCESAS,INCLUSIVE CUMEEIR</t>
  </si>
  <si>
    <t>A,EXCLUSIVE O FORNECIMENTO DO MATERIAL NOVO,MEDIDAS PELA ARE</t>
  </si>
  <si>
    <t>A REAL DE COBERTURA</t>
  </si>
  <si>
    <t>RETIRADA E RECOLOCACAO DE TELHAS COLONIAIS,INCLUSIVE CUMEEIR</t>
  </si>
  <si>
    <t>RETIRADA E RECOLOCACAO DE TELHA EM FIBROCIMENTO TIPO CALHA,C</t>
  </si>
  <si>
    <t>OM 49CM LARGURA,INCLUSIVE CUMEEIRA,EXCLUSIVE FORNECIMENTO DO</t>
  </si>
  <si>
    <t xml:space="preserve"> MATERIAL NOVO,MEDIDAS PELA AREA REAL DE COBERTURA</t>
  </si>
  <si>
    <t>RETIRADA E RECOLOCACAO DE TELHAS EM FIBROCIMENTO,ONDULADAS,T</t>
  </si>
  <si>
    <t>IPO CONVENCIONAL,INCLUSIVE CUMEEIRA,EXCLUSIVE FORNECIMENTO D</t>
  </si>
  <si>
    <t>O MATERIAL NOVO,MEDIDAS PELA AREA REAL DE COBERTURA</t>
  </si>
  <si>
    <t>RETIRADA E RECOLOCACAO DE TELHAS EM FIBROCIMENTO,TIPO CALHA</t>
  </si>
  <si>
    <t>COM 90CM DE LARGURA,INCLUSIVE CUMEEIRA,EXCLUSIVE FORNECIMENT</t>
  </si>
  <si>
    <t>O DO MATERIAL NOVO,MEDIDAS PELA AREA REAL DE COBERTURA</t>
  </si>
  <si>
    <t>RETIRADA E RECOLOCACAO DE TELHAS METALICAS DE 0,5MM A 0,8MM</t>
  </si>
  <si>
    <t>DE ESPESSURA</t>
  </si>
  <si>
    <t>RETIRADA E RECOLOCACAO DE MADEIRAMENTO TELHAS EM FIBROCIMENT</t>
  </si>
  <si>
    <t>O,ONDULADAS,EXCLUSIVE FORNECIMENTO DE MATERIAL NOVO.MEDIDAS</t>
  </si>
  <si>
    <t>PELA AREA REAL DA COBERTURA</t>
  </si>
  <si>
    <t>RETIRADA E RECOLOCACAO DE MADEIRAMENTO TELHAS TIPO CALHA,OND</t>
  </si>
  <si>
    <t>ULADAS,EXCLUSIVE FORNECIMENTO DE MATERIAL NOVO.MEDIDAS PELA</t>
  </si>
  <si>
    <t>AREA REAL DE COBERTURA</t>
  </si>
  <si>
    <t>RETIRADA E RECOLOCACAO DE MADEIRAMENTO TELHAS FRANCESAS OU C</t>
  </si>
  <si>
    <t>OLONIAIS,ONDULADAS,EXCLUSIVE FORNECIMENTO DO MATERIAL.MEDIDA</t>
  </si>
  <si>
    <t>S PELA AREA REAL DA COBERTURA</t>
  </si>
  <si>
    <t>SUBCOBERTURA COMPOSTA DE DUAS FOLHAS DE ALUMINIO ESTRUTURADO</t>
  </si>
  <si>
    <t xml:space="preserve"> E UMA FOLHA DE POLIETILENO ALTA DENSIDADE TRANCADO,COM ESPE</t>
  </si>
  <si>
    <t>SSURA APROXIMADA ENTRE 0,15MM E 0,17MM,INCLUSIVE MADEIRAMENT</t>
  </si>
  <si>
    <t>O DE FIXACAO.FORNECIMENTO E COLOCACAO</t>
  </si>
  <si>
    <t>SUBCOBERTURA COMPOSTA POR ESPUMA DE POLIETILENO EXPANDIDO E</t>
  </si>
  <si>
    <t>LAMINADO METALIZADO,COM ESPESSURA APROXIMADA DE 5MM,INCLUSIV</t>
  </si>
  <si>
    <t>E MADEIRAMENTO DE FIXACAO.FORNECIMENTO E COLOCACAO</t>
  </si>
  <si>
    <t>SUBCOBERTURA CONSTITUIDA POR FIBRAS CONTINUAS DE POLIETILENO</t>
  </si>
  <si>
    <t xml:space="preserve"> DE ALTA DENSIDADE,PERMEAVEL AO VAPOR E COM RESISTENCIA A</t>
  </si>
  <si>
    <t>PASSAGEM DE AGUA,INCLUSIVE MADEIRAMENTO DE FIXACAO.FORNECIME</t>
  </si>
  <si>
    <t>IMPERMEABILIZACAO C/MANTA A BASE ASFALTO MODIFICADO C/POLIME</t>
  </si>
  <si>
    <t>IMPERMEABILIZACAO C/MANTA A BASE DE ASFALTO MODIFICADO C/POL</t>
  </si>
  <si>
    <t>SFALTICO BASE AGUA OU SOLVENTE,CONSUMO 0,40KG/M2,INCLUSIVE E</t>
  </si>
  <si>
    <t>IMPERMEABILIZACAO COM MANTA BASE ASFALTO MODIFICADO C/POLIME</t>
  </si>
  <si>
    <t>IMPERMEABILIZACAO C/DUPLA MANTA BASE ASFALTO MODIFICADO C/PO</t>
  </si>
  <si>
    <t>IMPERMEABILIZACAO INIBIDORA DO ATAQUE DE RAIZES,COMPOSTA DE</t>
  </si>
  <si>
    <t>ASFALTO MODIFICADO,PLASTIFICANTE,ADITIVOS ESPECIAIS,HERBICID</t>
  </si>
  <si>
    <t>A ATOXICO E SOLVENTES ORGANICOS,APLICADO A FRIO,EM DUAS DEMA</t>
  </si>
  <si>
    <t>OS,CONSUMO DE 0,40L/M2/DEMAO,PARA EVITAR A PENETRACAO INDESE</t>
  </si>
  <si>
    <t>JAVEL DE RAIZES QUE DESAGREGAM A PROTECAO MECANICA SOBRE A I</t>
  </si>
  <si>
    <t>MPERMEABILIZACAO</t>
  </si>
  <si>
    <t>IMPERMEABILIZACAO COM MEMBRANA DE ASFALTO ELASTOMERICO EM SO</t>
  </si>
  <si>
    <t>LUCAO,APLICADA A FRIO,CONSIDERADO O CONSUMO DE 0,40KG/M2 DO</t>
  </si>
  <si>
    <t>PRIMER EM UMA DEMAO E 4KG/M2 DE ASFALTO RECOMENDADO,COM REFO</t>
  </si>
  <si>
    <t>RCO DE UMA TELA INDUSTRIAL DE POLIESTER,MALHA DE 2X2MM</t>
  </si>
  <si>
    <t>IMPERMEABILIZACAO,NAO ADERIDA AO SUBSTRATO,COM MANTA DE EPDM</t>
  </si>
  <si>
    <t>IMPERMEABILIZACAO COM MANTA DE PVC,ESPESSURA 1,0MM,CONSUMO D</t>
  </si>
  <si>
    <t>E 1,10M2/M2,UNIDAS ENTRE SI POR SOLDA ELETRONICA OU TERMOFUS</t>
  </si>
  <si>
    <t>AO E COM ADESIVO A BASE DE PVC NOS PONTOS DE FIXACAO</t>
  </si>
  <si>
    <t>IMPERMEABILIZACAO,NAO ADERIDA AO SUBSTRATO,COM MANTA DE PEAD</t>
  </si>
  <si>
    <t>,ESPESSURA MINIMA DE 2,00MM,CONSUMO DE 1,10M2/M2,UNIDAS ENTR</t>
  </si>
  <si>
    <t>E SI POR SOLDA ELETRONICA OU TERMOFUSAO E COM FIXACAO NOS PO</t>
  </si>
  <si>
    <t>NTOS DE ARREMATE</t>
  </si>
  <si>
    <t>IMPERMEABILIZACAO C/MEMBRANA PRE-FABRICADA,AUTO ADESIVA,RECO</t>
  </si>
  <si>
    <t>BERTA COM ALUMINIO FLEXIVEL,EM FORMA DE TIRAS DE 5, 10, 15,</t>
  </si>
  <si>
    <t>20, 30, 45, 90CM DE LARGURA,CONSUMO DE 1,05M2/M2</t>
  </si>
  <si>
    <t>IMPERMEABILIZACAO COM MANTA ASFALTICA PRE-FABRICADA,TIPO II-</t>
  </si>
  <si>
    <t>C EM FORMA DE TIRA DE 32CM DE LARGURA POR 10M DE COMPRIMENTO</t>
  </si>
  <si>
    <t>,ESPESSURA DE 3MM,CONSUMO DE 1,10M2/M2</t>
  </si>
  <si>
    <t>IMPERMEABILIZACAO AREA EXPOSTA,C/EMULSAO ACRILICA PURA (NAO</t>
  </si>
  <si>
    <t>ESTIRENADA),C/TEOR DE SOLIDOS ACIMA 60% APLICADOS EM QUATRO</t>
  </si>
  <si>
    <t>OU MAIS DEMAOS ATE ATINGIR O CONSUMO 2KG/M2 E REFORCO C/TELA</t>
  </si>
  <si>
    <t xml:space="preserve"> DE POLIESTER MALHA 2X2MM,SOBRE DUAS OU DEMAIS DEMAOS DE CIM</t>
  </si>
  <si>
    <t>ENTO POLIMERICO,ATE ATINGIR CONSUMO 2,0KG/M2</t>
  </si>
  <si>
    <t>IMPERMEABILIZACAO AREA EXPOSTA,C/EMULSAO ACRILICA ESTIRENADA</t>
  </si>
  <si>
    <t>,TEOR DE DIOXIDO TITANIO(EM MASSA)ACIMA 2,2% E APLICACAO EM</t>
  </si>
  <si>
    <t>6 OU DEMAIS DEMAOS ATE ATINGIR CONSUMO 3,5KG/M2 E REFORCO CO</t>
  </si>
  <si>
    <t>M TELA DE POLIESTER MALHA 2X2MM,SOBRE DUAS OU DEMAIS DEMAOS</t>
  </si>
  <si>
    <t>DE CIMENTO POLIMERICO,ATE ATINGIR CONSUMO 2,00KG/M2</t>
  </si>
  <si>
    <t>IMPERMEABILIZACAO DE AREA EXPOSTA OU JUNTAS S/PROTECAO MECAN</t>
  </si>
  <si>
    <t>ICA E S/TRANSITO,USANDO MANTA ASFALTICA AUTOPROTEGIDA NA FAC</t>
  </si>
  <si>
    <t>IMPERMEABILIZACAO AREA EXPOSTA,S/PROTECAO MECANICA E S/TRANS</t>
  </si>
  <si>
    <t>ITO,USANDO MANTA ASFALTICA AUTOPROTEGIDA NA FACE EXTERNA C/U</t>
  </si>
  <si>
    <t>IMPERMEABILIZACAO DE AREA EXPOSTA,S/PROTECAO MECANICA E S/TR</t>
  </si>
  <si>
    <t>ANSITO,USANDO MANTA ASFALTICA AUTOPROTEGIDA NA FACE EXTERNA</t>
  </si>
  <si>
    <t>IMPERMEABILIZACAO AREA EXPOSTA MANTA BASE ASFALTO MODIFICADO</t>
  </si>
  <si>
    <t xml:space="preserve"> C/POLIMEROS,AUTOPROTEGIDA FACE EXTERNA ESCAMAS ARDOSIA OU G</t>
  </si>
  <si>
    <t>IMPERMEABILIZACAO AREA EXPOSTA DUPLA MANTA ASFALTO MODIFICAD</t>
  </si>
  <si>
    <t>IMPERMEABILIZACAO DUPLA MANTA BASE ASFALTO MODIFICADO C/POLI</t>
  </si>
  <si>
    <t>IMPERMEABILIZACAO DE RESERVATORIO AGUA POTAVEL,TANQUE/PISCIN</t>
  </si>
  <si>
    <t>A EM CONCRETO,ENTERRADOS SUJEITOS A LENCOL FREATICO,SIST.CRI</t>
  </si>
  <si>
    <t>STALIZACAO COMPOSTO 3 PRODUTOS DE BASE MINERAL,PENETRAM EFEI</t>
  </si>
  <si>
    <t>TO DE OSMOSE,CONS.POR M2,CIMENTO CRISTALIZANTE QUE ENDURECE</t>
  </si>
  <si>
    <t>EM 2MIN-1KG/M2,CIMENTO CRISTALIZANTE QUE EMDURECE 7MIN-1,6KG</t>
  </si>
  <si>
    <t>/M2,LIQUIDO SELADOR MINERAL,BASE SILICATO-0,7KG/M2</t>
  </si>
  <si>
    <t>IMPERMEABILIZANTE DE RESERVATORIO DE AGUA POTAVEL,TANQUE/PIS</t>
  </si>
  <si>
    <t>CINA EM CONCRETO ENTERRADO,SUJEITO A LENCOL FREATICO E PRESS</t>
  </si>
  <si>
    <t>AO POSITIVA,SISTEMA DE CRISTALIZACAO COMPOSTO DE 3 PRODUTOS</t>
  </si>
  <si>
    <t>E BASE MINERAL,QUE PENETRAM PROFUNDAMENTE POR EFEITO DE OSMO</t>
  </si>
  <si>
    <t>SE</t>
  </si>
  <si>
    <t>IMPERMEABILIZANTE DA SUPERFICIE DE CONCRETO EM PRESENCA OU N</t>
  </si>
  <si>
    <t>AO DE UMIDADE OU DE LENCOL FREATICO,EMPREGANDO SISTEMA PROGR</t>
  </si>
  <si>
    <t>ESSIVO DE CRISTALIZACAO COMPOSTO DE INGREDIENTES ATIVOS QUE</t>
  </si>
  <si>
    <t>PENETRAM PROFUNDAMENTE NO CONCRETO POR PROCESSO CATALITICO,G</t>
  </si>
  <si>
    <t>ERANDO CRISTAIS INSOLUVEIS DE FIBRAS DENTRITICAS NOS POROS E</t>
  </si>
  <si>
    <t xml:space="preserve"> CAPILARIDADES</t>
  </si>
  <si>
    <t>IMPERMEABILIZACAO DE RESERVATORIO DE AGUA ELEVADO OU SUBTERR</t>
  </si>
  <si>
    <t>ANEO DE SISTEMA RIGIDO,PISCINAS,ALICERCES E PAREDES DE CONTA</t>
  </si>
  <si>
    <t>TO C/SOLO,CONSTANDO LIMPEZA SUPERF.,CHAPISCO DE CIMENTO E AR</t>
  </si>
  <si>
    <t>EIA,TRACO 1:2,ADESIVO SINT.1:2 E REVEST.ARGAMASSA DE CIMENTO</t>
  </si>
  <si>
    <t>E AREIA,TRACO 1:3,ESP.3CM,UTILIZANDO IMPERMEAB.DE PEGA NORMA</t>
  </si>
  <si>
    <t>L ADIC.A AGUA DA ARGAMASSA NA DOSAGEM 1:2</t>
  </si>
  <si>
    <t>IMPERMEABILIZACAO DE RESERVATORIO AGUA ELEVADO OU APOIADO,NA</t>
  </si>
  <si>
    <t>O SUJEITO A LENCOL FREATICO,S/PRESSAO NEGATIVA,EMPREGANDO 2</t>
  </si>
  <si>
    <t>DEMAOS DE CIMENTO POLIMERICO,CONS.1KG/M2/DEMAO,IMPER.BASE RE</t>
  </si>
  <si>
    <t>SINAS TERMOPL.E CIMENTO C/ADESIVO,CONS.4KG/M2,ESTR.TELA POLI</t>
  </si>
  <si>
    <t>ESTER 2X2MM,ENTRE 1ª E 2ª DEMAOS,FORMANDO MEMBRANA FLEXIVEL</t>
  </si>
  <si>
    <t>IMPERMEABILIZACAO DE RESERVATORIO PARA AGUA POTAVEL OU PISCI</t>
  </si>
  <si>
    <t>NA ELEVADA OU APOIADA,NAO SUJEITO LENCOL FREATICO,S/PRESSAO</t>
  </si>
  <si>
    <t>NEGATIVA,EMPREGANDO 2 DEMAOS CIMENTO POLIMERICO,CONSUMO 1KG/</t>
  </si>
  <si>
    <t>M2/DEMAO,APLICACAO MEMBRANA COM POLIMERO ACRILICO COM OU SEM</t>
  </si>
  <si>
    <t xml:space="preserve"> CIMENTO,CONSUMO DE 3/6KG/M2,ESTRUTURA COM TELA POLIESTER 2X</t>
  </si>
  <si>
    <t>2MM,ENTRE DEMAOS</t>
  </si>
  <si>
    <t>IMPERMEABILIZACAO DE RESERVATORIO PARA AGUA OU PISCINA APOIA</t>
  </si>
  <si>
    <t>DA OU ENTERRADA,SUJEITO A LENCOL FREATICO ATE 10 M.C.A PRESS</t>
  </si>
  <si>
    <t>AO NEGATIVA,EMPREGANDO 4 DEMAOS CIMENTO POLIMERICO,CONSUMO 1</t>
  </si>
  <si>
    <t>KG/M2/DEMAO,EXCLUSIVE PREPARO SUPERFICIE,COM TRATAMENTO DE C</t>
  </si>
  <si>
    <t>ONCRETO,LIXAMENTO OU HIDROJATEAMENTO PARA RETIRADA REBARBAS,</t>
  </si>
  <si>
    <t>DESMOLDANTE,NATA DE CIMENTO E ABERTURA POROS</t>
  </si>
  <si>
    <t>IMPERMEABILIZACAO PARA ETE-ESTACAO TRAT.ESGOTO,RESERV.TANQUE</t>
  </si>
  <si>
    <t>APOIADO OU ENTERRADO,CAIXA GORDURA,SUJEITO LENCOL FREATICO A</t>
  </si>
  <si>
    <t>TE 10 M.C.A PRESSAO NEGATIVA,CONTATO C/ESGOTO,EMPREGANDO 4 D</t>
  </si>
  <si>
    <t>EMAOS DE CIMENTO POLIMERICO,C/RESISTENCIA QUIMICA,CONSUMO 1K</t>
  </si>
  <si>
    <t>G/M2/DEMAO,EXCLUSIVE PREPARO DA SUPERFICIE,COM TRATAMENTO DO</t>
  </si>
  <si>
    <t xml:space="preserve"> CONCRETO,LIXAMENTO E HIDROJATEAMENTO</t>
  </si>
  <si>
    <t>IMPERMEABILIZACAO ELASTICA PARA ETE-ESTACAO TRAT.ESGOTO,RESE</t>
  </si>
  <si>
    <t>VATORIO TANQUE ELEVADO OU APOIADO,CONTATO ESGOTO COM MEMBRAN</t>
  </si>
  <si>
    <t>A BASE POLIURETANO VEGETAL,ISENTO SOLVENTES,BAIXO TEOR VOC,B</t>
  </si>
  <si>
    <t>I-COMPONENTE,APLICADO A FRIO,2 OU 3 DEMAOS,CONS.2KG/M2,TELA</t>
  </si>
  <si>
    <t>POLIESTER,SOBRE A 1ª DEMAO,MALHA 2X2MM</t>
  </si>
  <si>
    <t>RVATORIO TANQUE ELEVADO OU APOIADO,CONTATO COM ESGOTO,COM RE</t>
  </si>
  <si>
    <t>VESTIMENTO ANTI-CORROSIVO,BASE POLIUREIA AROMATICA,PARA APLI</t>
  </si>
  <si>
    <t>CACAO MEIO MAQUINA SPRAY DE ALTA PRESSAO COM CONTROLE DE TEM</t>
  </si>
  <si>
    <t>PERATURA,CONSUMO 1,2KG/MM/M2</t>
  </si>
  <si>
    <t>IMPERMEABILIZACAO ELASTICA P/ETA-ESTACAO TRATAMENTO AGUA,RES</t>
  </si>
  <si>
    <t>ERVATORIO,TANQUE ELEVADO OU APOIADO,CONTATO C/ESGOTO,MEMBRAN</t>
  </si>
  <si>
    <t>A BASE POLIURETANO VEGETAL,APLICADO A FRIO,2 OU 3 DEMAOS,CON</t>
  </si>
  <si>
    <t>SUMO 2KG/M2,REFORCO TELA,SOBRE 1ª DEMAO,MALHA 2X2MM,EXCL.PRE</t>
  </si>
  <si>
    <t>PARO DA SUPERFICIE,INCLUSIVE TRATAMENTO DO CONCRETO,LIXAMENT</t>
  </si>
  <si>
    <t>O OU HIDROJATEAMENTO</t>
  </si>
  <si>
    <t>IMPERMEABILIZACAO ASFALTICA (HIDRO-ASFALTO),CONSUMO DE 1,2KG</t>
  </si>
  <si>
    <t>/M2,EXCLUSIVE PREPARO DA SUPERFICIE E PROTECAO MECANICA</t>
  </si>
  <si>
    <t>IMPERMEABILIZACAO ASFALTICA (HIDRO-ASFALTO),CONSUMO DE 0,6KG</t>
  </si>
  <si>
    <t>IMPERMEABILIZACAO ASFALTICA (HIDRO-ASFALTO),CONSUMO DE 0,2KG</t>
  </si>
  <si>
    <t>IMPERMEABILIZACAO ASFALTICA (HIDRO-ASFALTO),CONSUMO DE 2KG/M</t>
  </si>
  <si>
    <t>2,EM SUPERFICIES LISAS,DE PEQUENAS DIMENSOES,ESTRUTURANDO CO</t>
  </si>
  <si>
    <t>M TELA DE POLIESTER # 2MMX2MM OS BOXES,CANTOS,RALOS E TUBOS</t>
  </si>
  <si>
    <t>EMERGENTES,EXCLUSIVE PREPARO DA SUPERFICIE E PROTECAO MECANI</t>
  </si>
  <si>
    <t>CA</t>
  </si>
  <si>
    <t>IMPERMEABILIZACAO DE BANHEIRO OU MARQUISE SUJEITA A TRAFEGO</t>
  </si>
  <si>
    <t>LEVE COM PROTECAO MECANICA,EXCLUSIVE ESTA,UTILIZANDO ELASTOM</t>
  </si>
  <si>
    <t>ERO DE POLIURETANO (PRETO),APLICADO FRIO EM 0,3KG/M2/DEMAO,C</t>
  </si>
  <si>
    <t>OM 5 DEMAOS</t>
  </si>
  <si>
    <t>LEVE,COM PROTECAO MECANICA,EXCLUSIVE ESTA,UTILIZANDO ELASTOM</t>
  </si>
  <si>
    <t>ERO DE POLIURETANO (PRETO),APLICADO A FRIO EM 0,3KG/M2/DEMAO</t>
  </si>
  <si>
    <t>,COM 3 DEMAOS</t>
  </si>
  <si>
    <t>IMPERMEABILIZACAO DE BANHEIRO OU PISOS FRIOS COM PAREDES DE</t>
  </si>
  <si>
    <t>ALVENARIA OU GESSO ACARTONADO,EMPREGANDO DUAS DEMAOS DE CIME</t>
  </si>
  <si>
    <t>NTO POLIMERICO,ATENDENDO A ABNT NBR 11905,CONSUMO DE 1KG/M2/</t>
  </si>
  <si>
    <t>DEMAO,IMPERM.BASE RESINA TERMOPLASTICA E CIMENTO C/ADIT.CONS</t>
  </si>
  <si>
    <t>UMO DE 3KG/M3,TELA DE POLIESTER 2X2MM ENTRE 1ª E 2ª DEMAOS</t>
  </si>
  <si>
    <t>IMPERMEABILIZACAO DE RUFOS OU VIGAS C/MEMBRANA DE BASE ACRIL</t>
  </si>
  <si>
    <t>ICA,MONOCOMPONENTE,BRANCA,APLICADA A FRIO EM 4 OU MAIS DEMAO</t>
  </si>
  <si>
    <t>S ATE ATINGIR CONS.MINIMO 2KG/M2,C/REFORCO TELA POLIESTER,GR</t>
  </si>
  <si>
    <t>AMATURA MINIMA 40G/M2,SOBRE BASE PREPARADA C/CIMENTO POLIMER</t>
  </si>
  <si>
    <t>ICO,INCLUSIVE ESTE,APLICADO EM 2 OU MAIS DEMAOS ATE ATINGIR</t>
  </si>
  <si>
    <t>CONSUMO MINIMO DE 2KG/M2</t>
  </si>
  <si>
    <t>IMPERMEABILIZACAO ASFALTICA COMPOSTA DE PINTURA DE ASFALTO M</t>
  </si>
  <si>
    <t>ODIFICADO,PLASTIFICANTE E ISENTO DE SOLVENTES ORGANICOS,APLI</t>
  </si>
  <si>
    <t>CADO A FRIO,EM DUAS DEMAOS,CONSUMO DE 1L/M2/DEMAO</t>
  </si>
  <si>
    <t>IMPERMEABILIZACAO DE PAREDES DE ALVENARIA DE TIJOLOS CERAMIC</t>
  </si>
  <si>
    <t>OS,MACICOS,SEM A PRESENCA DE CAL,COM ABSORCAO DE UMIDADE DO</t>
  </si>
  <si>
    <t>SOLO (UMIDADE ASCENDENTE),EMPREGANDO IMPERMEABILIZANTE LIQUI</t>
  </si>
  <si>
    <t>DO A BASE DE SILICATOS E RESINAS,CONSUMO DE 2KG/M2,QUE POR E</t>
  </si>
  <si>
    <t>FEITO DE CRISTALIZACAO,COLMATA A POROSIDADE DAS ALVENARIAS D</t>
  </si>
  <si>
    <t>E TIJOLO MACICO</t>
  </si>
  <si>
    <t>IMPERMEABILIZACAO PAREDES DE ALVENARIA DE TIJOLOS CERAMICOS</t>
  </si>
  <si>
    <t>OU BLOCOS CONCRETO,C/FUROS,S/A PRESENCA DE CAL,C/ABSORCAO UM</t>
  </si>
  <si>
    <t>IDADE(UMIDADE ASCENDENTE)APLICANDO DUAS DEMAOS CRUZADAS CIME</t>
  </si>
  <si>
    <t>NTO POLIMERICO,ATENDENDO ABNT NBR 11905,CONSUMO 1KG/M2/DEMAO</t>
  </si>
  <si>
    <t>,DESDE PISO ATE ALTURA 1 A 1,2M</t>
  </si>
  <si>
    <t>IMPERMEABILIZACAO COM SELANTE ELASTOMERICO A BASE DE POLIURE</t>
  </si>
  <si>
    <t>TANO,MONO-COMPONENTE,EM JUNTAS DE DILATACAO DE PISOS E FACHA</t>
  </si>
  <si>
    <t>DAS COM MOVIMENTACAO DE ATE 25%,SELAMENTO DE RALOS,TUBULACOE</t>
  </si>
  <si>
    <t>S DE RESERVATORIOS E PISCINAS,VEDACAO DE ESQUADRIAS,CAIXILHO</t>
  </si>
  <si>
    <t>S METALICOS E DE MADEIRA,TRATAMENTO DE TRINCAS E FISSURAS,VE</t>
  </si>
  <si>
    <t>DACAO DE CALHAS E RUFOS,CONSUMO:360G PARA 1M DE JUNTA 2X1CM</t>
  </si>
  <si>
    <t>IMPERMEABILIZACAO/REVESTIMENTO DE LAJES DE COBERTURA EM CONC</t>
  </si>
  <si>
    <t>RETO,METAL OU MADEIRA,COM ELASTOMERO A BASE DE POLIUREIA,ISE</t>
  </si>
  <si>
    <t>NTO DE SOLVENTES,MOLDADO NO LOCAL,CURA LENTA,A FRIO,APLICADO</t>
  </si>
  <si>
    <t xml:space="preserve"> COM EQUIPAMENTO TIPO AIRLESS,ROLO OU PINCEL,COM ATE 1,00MM</t>
  </si>
  <si>
    <t>DE ESPESSURA,SEM PROTECAO MECANICA</t>
  </si>
  <si>
    <t>IMPERMEABILIZACAO/REVESTIMENTO DE PISOS,COM ELASTOMERO A BAS</t>
  </si>
  <si>
    <t>E DE POLIUREIA,ISENTO DE SOLVENTES,MOLDADO NO LOCAL,CURA LEN</t>
  </si>
  <si>
    <t>TA,A FRIO,APLICADO COM EQUIPAMENTO TIPO AIRLESS,ROLO OU PINC</t>
  </si>
  <si>
    <t>EL,COM 1,20MM DE ESPESSURA,SEM PROTECAO MECANICA</t>
  </si>
  <si>
    <t>IMPERMEABILIZACAO/REVESTIMENTO DE LAJES,TANQUES,PISCINAS,RES</t>
  </si>
  <si>
    <t>ERVATORIOS,ARQUIBANCADAS,ESTACIONAMENTOS,COM ELASTOMERO A BA</t>
  </si>
  <si>
    <t>SE DE POLIUREIA,ISENTO DE SOLVENTES,MOLDADO NO LOCAL,CURA LE</t>
  </si>
  <si>
    <t>NTA,A FRIO,APLICADO COM EQUIPAMENTO TIPO AIRLESS,ROLO OU PIN</t>
  </si>
  <si>
    <t>CEL,COM 2,00MM DE ESPESSURA,SEM PROTECAO MECANICA</t>
  </si>
  <si>
    <t>CEL,COM 2,50MM DE ESPESSURA,SEM PROTECAO MECANICA</t>
  </si>
  <si>
    <t>IMPERMEABILIZACAO/REVESTIMENTO DE PAREDES,COM ELASTOMERO A B</t>
  </si>
  <si>
    <t>ASE DE POLIUREIA,ISENTO DE SOLVENTES,MOLDADO NO LOCAL,CURA L</t>
  </si>
  <si>
    <t>ENTA,A FRIO,APLICADO COM EQUIPAMENTO TIPO AIRLESS,ROLO OU PI</t>
  </si>
  <si>
    <t>NCEL,COM 0,40MM DE ESPESSURA</t>
  </si>
  <si>
    <t>DE ESPESSURA,ANTIDERRAPANTE,SEM PROTECAO MECANICA</t>
  </si>
  <si>
    <t>EL,COM 1,20MM DE ESPESSURA,ANTIDERRAPANTE,SEM PROTECAO MECAN</t>
  </si>
  <si>
    <t>ICA</t>
  </si>
  <si>
    <t>CEL,COM 2,00MM DE ESPESSURA,ANTIDERRAPANTE,SEM PROTECAO MECA</t>
  </si>
  <si>
    <t>NICA</t>
  </si>
  <si>
    <t>CEL,COM 2,50MM DE ESPESSURA,ANTIDERRAPANTE,SEM PROTECAO MECA</t>
  </si>
  <si>
    <t>RETO,METAL OU MADEIRA,A BASE DE POLIUREIA,ISENTO DE SOLVENTE</t>
  </si>
  <si>
    <t>S,MOLDADO NO LOCAL,CURA RAPIDA,A QUENTE,APLICADO COM EQUIPAM</t>
  </si>
  <si>
    <t>ENTO BICOMPONENTE TIPO HOT SPRAY,COM ATE 1,00MM DE ESPESSURA</t>
  </si>
  <si>
    <t>,SEM PROTECAO MECANICA</t>
  </si>
  <si>
    <t>IMPERMEABILIZACAO/REVESTIMENTO DE PISOS,A BASE DE POLIUREIA,</t>
  </si>
  <si>
    <t>ISENTO DE SOLVENTES,MOLDADO NO LOCAL,CURA RAPIDA,A QUENTE,AP</t>
  </si>
  <si>
    <t>LICADO COM EQUIPAMENTO BICOMPONENTE TIPO HOT SPRAY,COM 1,20M</t>
  </si>
  <si>
    <t>M DE ESPESSURA,SEM PROTECAO MECANICA</t>
  </si>
  <si>
    <t>ERVATORIOS,ARQUIBANCADAS,ESTACIONAMENTOS,A BASE DE POLIUREIA</t>
  </si>
  <si>
    <t>,ISENTO DE SOLVENTES,MOLDADO NO LOCAL,CURA RAPIDA,A QUENTE,A</t>
  </si>
  <si>
    <t>PLICADO COM EQUIPAMENTO BICOMPONENTE TIPO HOT SPRAY,COM 2,00</t>
  </si>
  <si>
    <t>MM DE ESPESSURA,SEM PROTECAO MECANICA</t>
  </si>
  <si>
    <t>PLICADO COM EQUIPAMENTO BICOMPONENTE TIPO HOT SPRAY,COM 2,50</t>
  </si>
  <si>
    <t>IMPERMEABILIZACAO/REVESTIMENTO DE PAREDES,A BASE DE POLIUREI</t>
  </si>
  <si>
    <t>A,ISENTO DE SOLVENTES,MOLDADO NO LOCAL,CURA RAPIDA,A QUENTE,</t>
  </si>
  <si>
    <t>APLICADO COM EQUIPAMENTO BICOMPONENTE TIPO HOT SPRAY,COM 0,4</t>
  </si>
  <si>
    <t>0MM DE ESPESSURA</t>
  </si>
  <si>
    <t>,ANTIDERRAPANTE,SEM PROTECAO MECANICA</t>
  </si>
  <si>
    <t>M DE ESPESSURA,ANTIDERRAPANTE,SEM PROTECAO MECANICA</t>
  </si>
  <si>
    <t>MM DE ESPESSURA,ANTIDERRAPANTE,SEM PROTECAO MECANICA</t>
  </si>
  <si>
    <t>CAIACAO INTERNA OU EXTERNA SOBRE SUPERFICIE LISA,EM DUAS DEM</t>
  </si>
  <si>
    <t>AOS,ADICIONANDO FIXADOR</t>
  </si>
  <si>
    <t>CAIACAO INTERNA OU EXTERNA SOBRE SUPERFICIE LISA,EM TRES DEM</t>
  </si>
  <si>
    <t>CAIACAO INTERNA COM CORANTE SOBRE SUPERFICIE LISA,EM DUAS DE</t>
  </si>
  <si>
    <t>MAOS,ADICIONANDO FIXADOR</t>
  </si>
  <si>
    <t>CAIACAO INTERNA COM CORANTE SOBRE SUPERFICIE LISA,EM TRES DE</t>
  </si>
  <si>
    <t>CAIACAO INTERNA OU EXTERNA SOBRE SUPERFICIE ASPERA OU CHAPIS</t>
  </si>
  <si>
    <t>CADA EM DUAS DEMAOS COM ADICAO DE FIXADOR</t>
  </si>
  <si>
    <t>PINTURA DE NATA DE CIMENTO SOBRE SUPERFICIE ASPERA,EM TRES D</t>
  </si>
  <si>
    <t>EMAOS</t>
  </si>
  <si>
    <t>PINTURA INTERNA OU EXTERNA COM TINTA IMPERMEAVEL EM CORES PA</t>
  </si>
  <si>
    <t>RA APLICACAO SOBRE CONCRETO,TIJOLOS,PEDRAS OU ARGAMASSA DE S</t>
  </si>
  <si>
    <t>UPERFICIE POROSA,EM DUAS DEMAOS,USANDO AGUA COMO DILUENTE</t>
  </si>
  <si>
    <t>PINTURA INTERNA OU EXTERNA SOBRE CONCRETO LISO OU REVESTIMEN</t>
  </si>
  <si>
    <t>TO,COM TINTA AQUOSA A BASE DE EPOXI INCOLOR OU EM CORES,INCL</t>
  </si>
  <si>
    <t>USIVE LIMPEZA,E DUAS DEMAOS DE ACABAMENTO</t>
  </si>
  <si>
    <t>PINTURA INTERNA OU EXTERNA SOBRE CONCRETO APICOADO,COM TINTA</t>
  </si>
  <si>
    <t xml:space="preserve"> AQUOSA A BASE DE EPOXI INCOLOR OU EM CORES,INCLUSIVE LIMPEZ</t>
  </si>
  <si>
    <t>A,E DUAS DEMAOS DE ACABAMENTO</t>
  </si>
  <si>
    <t>PINTURA INTERNA OU EXTERNA SOBRE REVESTIMENTO ALISADO A COLH</t>
  </si>
  <si>
    <t>ER OU CONCRETO LISO,COM TINTA A BASE DE RESINA DE BORRACHA C</t>
  </si>
  <si>
    <t>LORADA,DE SECAGEM RAPIDA,INCLUSIVE LIMPEZA,E DUAS DEMAOS DE</t>
  </si>
  <si>
    <t>ACABAMENTO</t>
  </si>
  <si>
    <t>PINTURA INTERNA OU EXTERNA SOBRE FERRO,COM TINTA A BASE DE R</t>
  </si>
  <si>
    <t>ESINA DE BORRACHA CLORADA,INCLUSIVE LIMPEZA,UMA DEMAO DE TIN</t>
  </si>
  <si>
    <t>TA PRIMARIA DA MESMA LINHA E DUAS DEMAOS DE ACABAMENTO</t>
  </si>
  <si>
    <t>PINTURA COM TINTA EPOXI A BASE D'AGUA SEMIBRILHANTE,PARA USO</t>
  </si>
  <si>
    <t xml:space="preserve"> HOSPITALAR,SOBRE PAREDES E PISOS DE CENTRO CIRURGICO OU UTI</t>
  </si>
  <si>
    <t>,INCLUSIVE LIXAMENTO,UMA DEMAO DE SELADOR ACRILICO,DUAS DEMA</t>
  </si>
  <si>
    <t>OS DE MASSA ACRILICA E DUAS DEMAOS DE ACABAMENTO</t>
  </si>
  <si>
    <t>PREPARO DE SUPERFICIES NOVAS,COM REVESTIMENTO LISO,INCLUSIVE</t>
  </si>
  <si>
    <t xml:space="preserve"> LIXAMENTO,LIMPEZA,UMA DEMAO DE SELADOR ACRILICO,UMA DEMAO D</t>
  </si>
  <si>
    <t>E MASSA CORRIDA OU ACRILICA E NOVO LIXAMENTO COM REMOCAO DO</t>
  </si>
  <si>
    <t>PO RESIDUAL</t>
  </si>
  <si>
    <t>PINTURA COM ESMALTE SINTETICO ALQUIDICO,PARA INTERIOR,ALTO B</t>
  </si>
  <si>
    <t>RILHO,BRILHANTE,ACETINADO OU FOSCO,ACABAMENTO PADRAO,EM DUAS</t>
  </si>
  <si>
    <t xml:space="preserve"> DEMAOS SOBRE SUPERFICIE PREPARADA CONFORME O ITEM 17.017.00</t>
  </si>
  <si>
    <t>10,EXCLUSIVE ESTE PREPARO</t>
  </si>
  <si>
    <t>PINTURA COM TINTA SINTETICA ALQUIDICA DE USO GERAL,PARA INTE</t>
  </si>
  <si>
    <t>RIOR,ACABAMENTO DE ALTA CLASSE SOBRE SUPERFICIE PREPARADA CO</t>
  </si>
  <si>
    <t>NFORME O ITEM 17.017.0010,EXCLUSIVE ESTE PREPARO,INCLUSIVE L</t>
  </si>
  <si>
    <t>IXAMENTO,DUAS DEMAOS DE MASSA CORRIDA E TRES DE ACABAMENTO</t>
  </si>
  <si>
    <t>PINTURA INTERNA EM SUPERFICIE COM REVESTIMENTO LISO,A OLEO B</t>
  </si>
  <si>
    <t>RILHANTE,INCLUSIVE LIXAMENTO,UMA DEMAO DE SELADOR ACRILICO,U</t>
  </si>
  <si>
    <t>MA DEMAO DE MASSA CORRIDA OU ACRILICA E DUAS DEMAOS DE ACABA</t>
  </si>
  <si>
    <t>REPINTURA INTERNA OU EXTERNA NA COR EXISTENTE,SOBRE REVESTIM</t>
  </si>
  <si>
    <t>ENTO LISO EM BOM ESTADO,COM TINTA A OLEO BRILHANTE,INCLUSIVE</t>
  </si>
  <si>
    <t xml:space="preserve"> LIXAMENTO E DUAS DEMAOS DE ACABAMENTO</t>
  </si>
  <si>
    <t>PINTURA DE UMA DEMAO ADICIONAL NOS SERVICOS DOS ITENS 17.017</t>
  </si>
  <si>
    <t>.0040 OU 17.017.0041</t>
  </si>
  <si>
    <t>PINTURA INTERNA COM ESMALTE SINTETICO ALTO BRILHO OU ACETINA</t>
  </si>
  <si>
    <t>DO,ACABAMENTO DE ALTA CLASSE SOBRE SUPERFICIE PREPARADA CONF</t>
  </si>
  <si>
    <t>ORME O ITEM 17.017.0010,EXCLUSIVE ESTE PREPARO,INCLUSIVE LIX</t>
  </si>
  <si>
    <t>AMENTO,DUAS DEMAOS DE MASSA CORRIDA E TRES DE ACABAMENTO</t>
  </si>
  <si>
    <t>PINTURA SOBRE PAREDES DE TIJOLOS CERAMICOS COM TINTA CERAMIC</t>
  </si>
  <si>
    <t>A,INCLUSIVE LIMPEZA E DUAS DEMAOS DE ACABAMENTO</t>
  </si>
  <si>
    <t>PINTURA SOBRE TELHAS CERAMICAS COM TINTA CERAMICA,INCLUSIVE</t>
  </si>
  <si>
    <t>LIMPEZA E DUAS DEMAOS DE ACABAMENTO</t>
  </si>
  <si>
    <t>LIMPEZA E TRES DEMAOS DE ACABAMENTO</t>
  </si>
  <si>
    <t>PINTURA DE QUADRO ESCOLAR SOBRE REVESTIMENTO LISO COM DUAS D</t>
  </si>
  <si>
    <t>EMAOS DE ACABAMENTO FOSCO,SOBRE PAREDE PREPARADA CONFORME O</t>
  </si>
  <si>
    <t>ITEM 17.017.0010,EXCLUSIVE ESTE</t>
  </si>
  <si>
    <t>PINTURA INTERNA COM ESMALTE CATALISAVEL(EPOXI),SISTEMA TINTO</t>
  </si>
  <si>
    <t>METRICO,ACABAMENTO PADRAO,EM DUAS DEMAOS SOBRE SUPERFICIE PR</t>
  </si>
  <si>
    <t>EPARADA,CONFORME O ITEM 17.017.0010,APENAS APLICAVEL SOBRE M</t>
  </si>
  <si>
    <t>ASSA ACRILICA,EXCLUSIVE ESTE PREPARO</t>
  </si>
  <si>
    <t>PREPARO DE MADEIRA NOVA,INCLUSIVE LIXAMENTO,LIMPEZA,UMA DEMA</t>
  </si>
  <si>
    <t>O DE VERNIZ ISOLANTE INCOLOR,DUAS DEMAOS DE MASSA PARA MADEI</t>
  </si>
  <si>
    <t>RA,LIXAMENTO E REMOCAO DE PO,E UMA DEMAO DE FUNDO SINTETICO</t>
  </si>
  <si>
    <t>NIVELADOR</t>
  </si>
  <si>
    <t>PINTURA INTERNA OU EXTERNA SOBRE MADEIRA,COM TINTA A OLEO BR</t>
  </si>
  <si>
    <t>ILHANTE OU ACETINADA,LIXAMENTO,UMA DEMAO DE VERNIZ ISOLANTE</t>
  </si>
  <si>
    <t>INCOLOR,DUAS DEMAOS DE MASSA PARA MADEIRA,LIXAMENTO E REMOCA</t>
  </si>
  <si>
    <t>O DE PO,UMA DEMAO DE FUNDO SINTETICO NIVELADOR E DUAS DEMAOS</t>
  </si>
  <si>
    <t xml:space="preserve"> DE ACABAMENTO</t>
  </si>
  <si>
    <t>PINTURA INTERNA OU EXTERNA SOBRE MADEIRA NOVA,COM TINTA A OL</t>
  </si>
  <si>
    <t>EO BRILHANTE OU ACETINADA COM DUAS DEMAOS DE ACABAMENTO SOBR</t>
  </si>
  <si>
    <t>E SUPERFICIE PREPARADA,CONFORME O ITEM 17.017.0100,EXCLUSIVE</t>
  </si>
  <si>
    <t xml:space="preserve"> ESTE PREPARO</t>
  </si>
  <si>
    <t>REPINTURA INTERNA OU EXTERNA SOBRE MADEIRA COM TINTA A OLEO</t>
  </si>
  <si>
    <t>BRILHANTE OU ACETINADA,SOBRE FUNDO SINTETICO NIVELADOR,INCLU</t>
  </si>
  <si>
    <t>SIVE ESTE,COM LIXAMENTO E DUAS DEMAOS DE ACABAMENTO,NA COR E</t>
  </si>
  <si>
    <t>XISTENTE</t>
  </si>
  <si>
    <t>PINTURA INTERNA OU EXTERNA SOBRE MADEIRA NOVA,COM ESMALTE SI</t>
  </si>
  <si>
    <t>NTETICO ALQUIDICO,BRILHANTE OU ACETINADA EM DUAS DEMAOS SOBR</t>
  </si>
  <si>
    <t>E SUPERFICIE PREPARADA COM MATERIAL DA MESMA LINHA,CONFORME</t>
  </si>
  <si>
    <t>O ITEM 17.017.0100,EXCLUSIVE ESTE PREPARO</t>
  </si>
  <si>
    <t>REPINTURA INTERNA OU EXTERNA SOBRE MADEIRA EM BOM ESTADO COM</t>
  </si>
  <si>
    <t xml:space="preserve"> ESMALTE SINTETICO ALQUIDICO,NA COR E TIPO DA EXISTENTE,INCL</t>
  </si>
  <si>
    <t>USIVE LIXAMENTO,LIMPEZA E DUAS DEMAOS DE ACABAMENTO</t>
  </si>
  <si>
    <t>PINTURA INTERNA OU EXTERNA DE ALTA CLASSE SOBRE MADEIRA NOVA</t>
  </si>
  <si>
    <t>,COM ESMALTE ALQUIDICO BRILHANTE OU ACETINADO SOBRE SUPERFIC</t>
  </si>
  <si>
    <t>IE PREPARADA COM MATERIAL DA MESMA LINHA DE FABRICACAO,CONFO</t>
  </si>
  <si>
    <t>RME ITEM 17.017.0100,EXCLUSIVE ESTE PREPARO,INCLUSIVE LIXAME</t>
  </si>
  <si>
    <t>NTO,UMA DEMAO DE TINTA PRIMARIA SELADORA E DUAS DEMAOS DE AC</t>
  </si>
  <si>
    <t>ABAMENTO</t>
  </si>
  <si>
    <t>PINTURA INTERNA OU EXTERNA SOBRE MADEIRA NOVA,COM DUAS DEMAO</t>
  </si>
  <si>
    <t>S DE TINTA SINTETICA ALQUIDICA DE USO GERAL,SOBRE SUPERFICIE</t>
  </si>
  <si>
    <t xml:space="preserve"> PREPARADA,CONFORME O ITEM 17.017.0100,EXCLUSIVE ESTE PREPAR</t>
  </si>
  <si>
    <t xml:space="preserve"> TINTA SINTETICA ALQUIDICA DE USO GERAL,INCLUSIVE LIXAMENTO,</t>
  </si>
  <si>
    <t>LIMPEZA E DUAS DEMAOS DE ACABAMENTO NA COR EXISTENTE</t>
  </si>
  <si>
    <t>NTETICO ALTO BRILHO OU ACETINADO,UMA DEMAO DE VERNIZ ISOLANT</t>
  </si>
  <si>
    <t>E INCOLOR,UMA DEMAO DE FUNDO SINTETICO NIVELADOR,UMA DEMAO D</t>
  </si>
  <si>
    <t>E MASSA PARA MADEIRA,INCLUSIVE LIXAMENTO E REMOCAO DE PO E D</t>
  </si>
  <si>
    <t>UAS DEMAOS DE ACABAMENTO</t>
  </si>
  <si>
    <t>PINTURA INTERNA SOBRE MADEIRA NOVA,COM TRES DEMAOS DE ESMALT</t>
  </si>
  <si>
    <t>E SINTETICO ALTO BRILHO OU ACETINADO,APOS LIXAMENTO SOBRE SU</t>
  </si>
  <si>
    <t>PERFICIE PREPARADA COM MATERIAL DA MESMA LINHA DE FABRICACAO</t>
  </si>
  <si>
    <t>,CONFORME O ITEM 17.017.0100,EXCLUSIVE ESTE PREPARO</t>
  </si>
  <si>
    <t>REPINTURA INTERNA SOBRE MADEIRA COM ESMALTE SINTETICO ALTO B</t>
  </si>
  <si>
    <t>RILHO OU ACETINADO,SOBRE SUPERFICIE JA PINTADA EM BOM ESTADO</t>
  </si>
  <si>
    <t>,APOS LIXAMENTO,LIMPEZA,DUAS DEMAOS DE ACABAMENTO COM MATERI</t>
  </si>
  <si>
    <t>AL DA MESMA LINHA DE FABRICACAO E NA COR EXISTENTE</t>
  </si>
  <si>
    <t>PINTURA DE RODAPES COM TINTA A OLEO BRILHANTE,SOBRE MADEIRA</t>
  </si>
  <si>
    <t>NOVA,UMA DEMAO DE FUNDO SINTETICO NIVELADOR,UMA DEMAO DE MAS</t>
  </si>
  <si>
    <t>SA PARA MADEIRA,LIXAMENTO E REMOCAO DO PO E DUAS DEMAOS DE A</t>
  </si>
  <si>
    <t>CABAMENTO</t>
  </si>
  <si>
    <t>REPINTURA DE RODAPES EM BOM ESTADO,COM ESMALTE SINTETICO ALT</t>
  </si>
  <si>
    <t>O BRILHO OU ACETINADO,INCLUSIVE LIXAMENTO,LIMPEZA E DUAS DEM</t>
  </si>
  <si>
    <t>AOS DE ACABAMENTO NA COR EXISTENTE</t>
  </si>
  <si>
    <t>PINTURA DE RODAPES COM ESMALTE SINTETICO ALQUIDICO,SOBRE MAD</t>
  </si>
  <si>
    <t>EIRA NOVA,UMA DEMAO DE FUNDO SINTETICO NIVELADOR,UMA DEMAO D</t>
  </si>
  <si>
    <t>E MASSA PARA MADEIRA,LIXAMENTO E REMOCAO DO PO E DUAS DEMAOS</t>
  </si>
  <si>
    <t>PINTURA DE RODAPES COM TINTA SINTETICA DE USO GERAL,SOBRE MA</t>
  </si>
  <si>
    <t>DEIRA NOVA,UMA DEMAO DE FUNDO SINTETICO NIVELADOR,UMA DEMAO</t>
  </si>
  <si>
    <t>DE MASSA PARA MADEIRA,LIXAMENTO E REMOCAO DO PO E DUAS DEMAO</t>
  </si>
  <si>
    <t>PINTURA DE RODAPES COM DUAS DEMAOS,DE ALTA CLASSE,DE ESMALTE</t>
  </si>
  <si>
    <t xml:space="preserve"> SINTETICO ALTO BRILHO OU ACETINADO,SOBRE MADEIRA NOVA,SOBRE</t>
  </si>
  <si>
    <t xml:space="preserve"> SUPERFICIE PREPARADA CONFORME O ITEM 17.017.0100,EXCLUSIVE</t>
  </si>
  <si>
    <t>ESTE PREPARO</t>
  </si>
  <si>
    <t>PINTURA LAQUEADA SOBRE MADEIRA NOVA COM VERNIZ A BASE DE NIT</t>
  </si>
  <si>
    <t>ROCELULOSE SOBRE SUPERFICIE PREPARADA COM MATERIAL DA MESMA</t>
  </si>
  <si>
    <t>LINHA DO FABRICANTE,CONFORME O ITEM 17.017.0100,EXCLUSIVE ES</t>
  </si>
  <si>
    <t>TE PREPARO,INCLUSIVE SELADOR NITROCELULOSE E DUAS DEMAOS DE</t>
  </si>
  <si>
    <t>PINTURA INTERNA OU EXTERNA SOBRE FERRO COM TINTA A OLEO BRIL</t>
  </si>
  <si>
    <t>HANTE,INCLUSIVE LIXAMENTO,LIMPEZA,UMA DEMAO DE TINTA ANTIOXI</t>
  </si>
  <si>
    <t>DO E DUAS DEMAOS DE ACABAMENTO</t>
  </si>
  <si>
    <t>REPINTURA INTERNA OU EXTERNA SOBRE FERRO COM TINTA A OLEO BR</t>
  </si>
  <si>
    <t>ILHANTE,INCLUSIVE LIXAMENTO LEVE,LIMPEZA,UMA DEMAO DE ANTIOX</t>
  </si>
  <si>
    <t>IDO E UMA DEMAO DE ACABAMENTO NA COR EXISTENTE</t>
  </si>
  <si>
    <t>PINTURA INTERNA OU EXTERNA SOBRE FERRO,COM ESMALTE SINTETICO</t>
  </si>
  <si>
    <t xml:space="preserve"> BRILHANTE OU ACETINADO APOS LIXAMENTO,LIMPEZA,DESENGORDURAM</t>
  </si>
  <si>
    <t>ENTO,UMA DEMAO DE FUNDO ANTICORROSIVO NA COR LARANJA DE SECA</t>
  </si>
  <si>
    <t>GEM RAPIDA E DUAS DEMAOS DE ACABAMENTO</t>
  </si>
  <si>
    <t>REPINTURA INTERNA OU EXTERNA SOBRE FERRO EM BOM ESTADO,NAS C</t>
  </si>
  <si>
    <t>ONDICOES DO ITEM 17.017.0320 E NA COR EXISTENTE</t>
  </si>
  <si>
    <t>PINTURA INTERNA OU EXTERNA SOBRE FERRO GALVANIZADO OU ALUMIN</t>
  </si>
  <si>
    <t>IO,USANDO FUNDO PARA GALVANIZADO,INCLUSIVE LIXAMENTO LEVE,LI</t>
  </si>
  <si>
    <t>MPEZA,DESENGORDURAMENTO E DUAS DEMAOS DE ACABAMENTO COM ESMA</t>
  </si>
  <si>
    <t>LTE SINTETICO BRILHANTE OU ACETINADO</t>
  </si>
  <si>
    <t>PINTURA INTERNA OU EXTERNA SOBRE FERRO COM TINTA TIPO GRAFIT</t>
  </si>
  <si>
    <t>E EM DUAS DEMAOS APOS LIXAMENTO,LIMPEZA E UMA DEMAO DE TINTA</t>
  </si>
  <si>
    <t xml:space="preserve"> ANTIOXIDO</t>
  </si>
  <si>
    <t>REPINTURA INTERNA OU EXTERNA SOBRE FERRO EM BOM ESTADO,COM T</t>
  </si>
  <si>
    <t>INTA GRAFITE EM DUAS DEMAOS APOS LIXAMENTO LEVE,LIMPEZA,DESE</t>
  </si>
  <si>
    <t>NGORDURAMENTO E FUNDO ANTICORROSIVO NA COR LARANJA DE SECAGE</t>
  </si>
  <si>
    <t>M RAPIDA,OU UTILIZAR DIRETAMENTE SOBRE O METAL TINTA GRAFITE</t>
  </si>
  <si>
    <t xml:space="preserve"> DE DUPLA ACAO</t>
  </si>
  <si>
    <t>UMA DEMAO ADICIONAL DE PINTURA NOS SERVICOS DOS ITENS 17.017</t>
  </si>
  <si>
    <t>.0360 OU 17.017.0361</t>
  </si>
  <si>
    <t>PRIMER CONVERTEDOR DE FERRUGEM EM FUNDO DE PROTECAO,EM DUAS</t>
  </si>
  <si>
    <t>DEMAOS.FORNECIMENTO E APLICACAO</t>
  </si>
  <si>
    <t>PINTURA COM ESMALTE SINTETICO A BASE D'AGUA ALTO BRILHO OU A</t>
  </si>
  <si>
    <t>CETINADO,PARA USO HOSPITALAR,SOBRE MADEIRAS E METAIS,AREAS I</t>
  </si>
  <si>
    <t>NTERNAS OU EXTERNAS,INCLUSIVE LIXAMENTO,UMA DEMAO DE SELADOR</t>
  </si>
  <si>
    <t xml:space="preserve"> ACRILICO,DUAS DEMAOS DE MASSA ACRILICA E DUAS DEMAOS DE ACA</t>
  </si>
  <si>
    <t>BAMENTO</t>
  </si>
  <si>
    <t>PREPARO DE SUPERFICIES NOVAS,COM REVESTIMENTO LISO,INTERIOR,</t>
  </si>
  <si>
    <t>PINTURA COM SELADOR ACRILICO,EM UMA DEMAO,SOBRE EMBOCO EXIST</t>
  </si>
  <si>
    <t>UMA DEMAO ADICIONAL DE PINTURA DE ACABAMENTO NOS SERVICOS DO</t>
  </si>
  <si>
    <t>S ITENS 17.018.0020 E 17.018.0031</t>
  </si>
  <si>
    <t>PREPARO DE SUPERFICIES NOVAS,COM REVESTIMENTO LISO INTERNO O</t>
  </si>
  <si>
    <t>UMA DEMAO ADICIONAL DE PINTURA DE ACABAMENTO NO SERVICO DO I</t>
  </si>
  <si>
    <t>TEM 17.018.0080</t>
  </si>
  <si>
    <t>REPINTURA COM TINTA LATEX ACETINADA,CLASSIFICACAO PREMIUM OU</t>
  </si>
  <si>
    <t>PINTURA COM TINTA LATEX SEMIBRILHANTE,FOSCA OU ACETINADA,CLA</t>
  </si>
  <si>
    <t>SSIFICACAO PREMIUM OU STANDARD (NBR 15079),PARA INTERIOR E E</t>
  </si>
  <si>
    <t>XTERIOR,BRANCA OU COLORIDA,SOBRE TIJOLO,CONCRETO LISO,CIMENT</t>
  </si>
  <si>
    <t>O SEM AMIANTO,E REVESTIMENTO,INCLUSIVE LIXAMENTO,UMA DEMAO D</t>
  </si>
  <si>
    <t>XTERIOR,BRANCA OU COLORIDA,SOBRE CONCRETO APICOADO,INCLUSIVE</t>
  </si>
  <si>
    <t xml:space="preserve"> LIXAMENTO,UMA DEMAO DE SELADOR ACRILICO E DUAS DEMAOS DE AC</t>
  </si>
  <si>
    <t>E SELADOR ACRILICO,DEMAO DE MEIA MASSA E DUAS DEMAOS DE ACAB</t>
  </si>
  <si>
    <t>E SELADOR ACRILICO,UMA DEMAO DE MASSA ACRILICA E DUAS DEMAOS</t>
  </si>
  <si>
    <t>E SELADOR ACRILICO,DUAS DEMAOS DE MASSA ACRILICA E DUAS DEMA</t>
  </si>
  <si>
    <t>OS DE ACABAMENTO</t>
  </si>
  <si>
    <t>S ITENS 17.018.0110 OU 17.018.0115</t>
  </si>
  <si>
    <t>TEXTURA ACRILICA NA COR BRANCA,ACABAMENTO FOSCO,PARA INTERIO</t>
  </si>
  <si>
    <t>R OU EXTERIOR,APLICADAS EM DUAS DEMAOS SOBRE CONCRETO,ALVENA</t>
  </si>
  <si>
    <t>RIA,BLOCO DE CONCRETO,CIMENTO SEM AMIANTO OU REVESTIMENTO</t>
  </si>
  <si>
    <t>PINTURA A BASE DE RESINA ACRILICA SOBRE AZULEJOS E PASTILHAS</t>
  </si>
  <si>
    <t xml:space="preserve"> EM AREAS INTERNAS E EXTERNAS,EM TRES DEMAOS</t>
  </si>
  <si>
    <t>PINTURA EM PEDRAS NATURAIS (ARDOSIA,PEDRA MINEIRA E ETC) A B</t>
  </si>
  <si>
    <t>ASE DE RESINA ACRILICA,INCLUSIVE LIMPEZA E DUAS DEMAOS</t>
  </si>
  <si>
    <t>PINTURA SOBRE TELHAS CERAMICAS,COM IMPERMEABILIZANTE INCOLOR</t>
  </si>
  <si>
    <t xml:space="preserve"> A BASE DE SILICONE,INCLUSIVE LIMPEZA E DUAS DEMAOS DE ACABA</t>
  </si>
  <si>
    <t>PINTURA COM TINTA LATEX SEMIBRILHANTE OU FOSCA,CLASSIFICACAO</t>
  </si>
  <si>
    <t>DEMAO ADICIONAL DE PINTURA DE ACABAMENTO NOS SERVICOS DO ITE</t>
  </si>
  <si>
    <t>M 17.018.0250 OU 17.018.0254</t>
  </si>
  <si>
    <t>PINTURA COM TINTA ACRILICA ACETINADA,PARA USO HOSPITALAR,SOB</t>
  </si>
  <si>
    <t>RE PAREDES E TETOS,INCLUSIVE LIXAMENTO,UMA DEMAO DE SELADOR</t>
  </si>
  <si>
    <t>ACRILICO,DUAS DEMAOS DE MASSA ACRILICA E DUAS DEMAOS DE ACAB</t>
  </si>
  <si>
    <t>ENVERNIZAMENTO DE MADEIRA COM VERNIZ TIPO COPAL BRILHANTE PA</t>
  </si>
  <si>
    <t>RA INTERIOR,INCLUSIVE LIXAMENTO,UMA DEMAO DE VERNIZ IMUNIZAN</t>
  </si>
  <si>
    <t>TE E IMPERMEABILIZANTE INCOLOR,ANILINA E UMA DEMAO DE ACABAM</t>
  </si>
  <si>
    <t>UMA DEMAO ADICIONAL DE VERNIZ DE ACABAMENTO NO SERVICO DO IT</t>
  </si>
  <si>
    <t>EM 17.020.0010</t>
  </si>
  <si>
    <t>ENVERNIZAMENTO DE MADEIRA COM VERNIZ A BONECA USANDO GOMA LA</t>
  </si>
  <si>
    <t>CA NACIONAL DISSOLVIDA EM ALCOOL,INCLUSIVE LIXAMENTO E APLIC</t>
  </si>
  <si>
    <t>ACAO DE SUCESSIVAS DEMAOS DE ACABAMENTO ATE A OBTENCAO DO BR</t>
  </si>
  <si>
    <t>ILHO</t>
  </si>
  <si>
    <t>ENCERAMENTO DE MADEIRA,INCLUSIVE LIXAMENTO,UMA DEMAO DE VERN</t>
  </si>
  <si>
    <t>IZ IMUNIZANTE E IMPERMEABILIZANTE INCOLOR E TRES DEMAOS DE C</t>
  </si>
  <si>
    <t>ERA,CADA QUAL SEGUIDA DE ABERTURA DE BRILHO A ESCOVA E FLANE</t>
  </si>
  <si>
    <t>ENVERNIZAMENTO DE TIJOLOS E CONCRETO,PARA INTERIOR,COM VERNI</t>
  </si>
  <si>
    <t>Z ACRILICO INCOLOR,INCLUSIVE LIXAMENTO E DUAS DEMAOS DE ACAB</t>
  </si>
  <si>
    <t>ENVERNIZAMENTO DE RODAPE DE MADEIRA COM VERNIZ TIPO COPAL BR</t>
  </si>
  <si>
    <t>ILHANTE,INCLUSIVE LIXAMENTO,UMA DEMAO DE VERNIZ IMUNIZANTE E</t>
  </si>
  <si>
    <t xml:space="preserve"> IMPERMEABILIZANTE INCOLOR,ANILINA E DUAS DEMAOS DE ACABAMEN</t>
  </si>
  <si>
    <t>EM 17.020.0060</t>
  </si>
  <si>
    <t>ENVERNIZAMENTO DE MADEIRA EM SUPERFICIE INTERIOR,COM VERNIZ</t>
  </si>
  <si>
    <t>POLIURETANO BRILHANTE E TRANSPARENTE,INCLUSIVE LIXAMENTO,UMA</t>
  </si>
  <si>
    <t>DEMAO DE VERNIZ IMUNIZANTE E IMPERMEABILIZANTE INCOLOR,ANILI</t>
  </si>
  <si>
    <t>NA E DUAS DEMAOS DE ACABAMENTO</t>
  </si>
  <si>
    <t>ENVERNIZAMENTO DE SUPERFICIE LISA DE CONCRETO OU TIJOLO APAR</t>
  </si>
  <si>
    <t>ENTE,EXTERIOR OU INTERIOR,COM VERNIZ ACRILICO INCOLOR,EM TRE</t>
  </si>
  <si>
    <t>S DEMAOS</t>
  </si>
  <si>
    <t>ENTE,EXTERIOR OU INTERIOR,COM VERNIZ ACRILICO INCOLOR,EM DUA</t>
  </si>
  <si>
    <t>ENVERNIZAMENTO SOBRE CONCRETO APICOADO,EXTERIOR OU INTERIOR,</t>
  </si>
  <si>
    <t>COM VERNIZ ACRILICO INCOLOR,EM TRES DEMAOS</t>
  </si>
  <si>
    <t>RILHO,COR BRANCA,PARA AMBIENTES INTERNOS E EXTERNOS PROPENSO</t>
  </si>
  <si>
    <t>S A UMIDADE E VAPORES,EM DUAS DEMAOS,SOBRE SELADOR ACRILICO</t>
  </si>
  <si>
    <t xml:space="preserve"> E DUAS DEMAOS DE MASSA ACRILICA,INCLUSIVE LIMPEZA E LIXAMEN</t>
  </si>
  <si>
    <t>PINTURA COM RESINA HIDROFUGANTE EM DUAS DEMAOS,EM TELHA OU T</t>
  </si>
  <si>
    <t>IJOLO CERAMICO,INCLUSIVE LIMPEZA DA SUPERFICIE</t>
  </si>
  <si>
    <t>PINTURA COM RESINA HIDROFUGANTE EM DUAS DEMAOS,EM TIJOLO APA</t>
  </si>
  <si>
    <t>RENTE E CONCRETO APARENTE,INCLUSIVE LIMPEZA DA SUPERFICIE</t>
  </si>
  <si>
    <t>PINTURA COM RESINA HIDROFUGANTE EM DUAS DEMAOS,EM PEDRAS POR</t>
  </si>
  <si>
    <t>OSAS (TIPO SAO TOME OU SEMELHANTE),INCLUSIVE LIMPEZA DA SUPE</t>
  </si>
  <si>
    <t>RFICIE</t>
  </si>
  <si>
    <t>PINTURA COM RESINA HIDROFUGANTE EM DUAS DEMAOS,EM PEDRAS NAO</t>
  </si>
  <si>
    <t xml:space="preserve"> POROSAS (TIPO ARDOSIA OU SEMELHANTE),INCLUSIVE LIMPEZA DA S</t>
  </si>
  <si>
    <t>UPERFICIE</t>
  </si>
  <si>
    <t>PINTURA IMUNIZANTE FUNGICIDA E INSETICIDA PARA APLICACAO EM</t>
  </si>
  <si>
    <t>MADEIRA BRUTA OU APARELHADA,EM DUAS DEMAOS</t>
  </si>
  <si>
    <t>PINTURA COM EMULSAO OLEOSA PARA DESMOLDAGEM DE FORMAS DE MAD</t>
  </si>
  <si>
    <t>EIRA,EM DUAS DEMAOS</t>
  </si>
  <si>
    <t>PINTURA COM EMULSAO OLEOSA PARA DESMOLDAGEM DE FORMAS METALI</t>
  </si>
  <si>
    <t>CAS,EM UMA DEMAO</t>
  </si>
  <si>
    <t>REMOCAO DE PINTURA ACRILICA,EPOXI,BORRACHA CLORADA E SEMELHA</t>
  </si>
  <si>
    <t>MARCACAO DE QUADRA DE ESPORTE OU VAGA DE GARAGEM COM TINTA A</t>
  </si>
  <si>
    <t xml:space="preserve"> BASE DE BORRACHA CLORADA,COM UTILIZACAO DE SELADOR E SOLVEN</t>
  </si>
  <si>
    <t>TE PROPRIO E FITA CREPE COMO LIMITADOR DE LINHAS,MEDIDA PELA</t>
  </si>
  <si>
    <t xml:space="preserve"> AREA REAL DE PINTURA</t>
  </si>
  <si>
    <t>CRILICA PROPRIA PARA PINTURA DE PISOS,COM UTILIZACAO DE SELA</t>
  </si>
  <si>
    <t>DOR E SOLVENTE PROPRIO E FITA CREPE COMO LIMITADOR DE LINHAS</t>
  </si>
  <si>
    <t>,MEDIDA PELA AREA REAL DE PINTURA</t>
  </si>
  <si>
    <t>REPINTURA DE QUADRA SOBRE DEMARCACAO EXISTENTE CONFORME O IT</t>
  </si>
  <si>
    <t>EM 17.040.0021</t>
  </si>
  <si>
    <t>PINTURA DE PISO CIMENTADO LISO COM TINTA 100% ACRILICA,INCLU</t>
  </si>
  <si>
    <t>SIVE LIXAMENTO,LIMPEZA E TRES DEMAOS DE ACABAMENTO APLICADAS</t>
  </si>
  <si>
    <t>A ROLO DE LA,DILUICAO EM AGUA A 20%</t>
  </si>
  <si>
    <t>LAVATORIO DE LOUCA BRANCA TIPO POPULAR,SEM LADRAO,COM MEDIDA</t>
  </si>
  <si>
    <t>LAVATORIO DE LOUCA BRANCA,TIPO MEDIO LUXO,COM LADRAO,COM MED</t>
  </si>
  <si>
    <t>LAVATORIO DE LOUCA BRANCA,COM COLUNA SUSPENSA,PARA PESSOAS C</t>
  </si>
  <si>
    <t>LAVATORIO DE LOUCA BRANCA TIPO MEDIO LUXO,COM LADRAO E MEDID</t>
  </si>
  <si>
    <t>LAVATORIO DE LOUCA BRANCA DE SOBREPOR,TIPO MEDIO LUXO,SEM LA</t>
  </si>
  <si>
    <t>ADO:SIFAO 1680 1"X1.1/4",TORNEIRA PARA LAVATORIO TIPO BANCA</t>
  </si>
  <si>
    <t xml:space="preserve"> 1193 OU SIMILAR DE 1/2" E VALVULA DE ESCOAMENTO 1600.RABICH</t>
  </si>
  <si>
    <t>O EM PVC.FORNECIMENTO</t>
  </si>
  <si>
    <t>LAVATORIO DE LOUCA BRANCA DE SOBREPOR,TIPO MEDIO LUXO,COM LA</t>
  </si>
  <si>
    <t xml:space="preserve"> 1193 OU SIMILAR DE 1/2" E VALVULA DE ESCOAMENTO 1603.RABICH</t>
  </si>
  <si>
    <t>LAVATORIO DE LOUCA BRANCA DE EMBUTIR(CUBA),TIPO MEDIO LUXO,S</t>
  </si>
  <si>
    <t>LAVATORIO DE LOUCA BRANCA DE EMBUTIR(CUBA),TIPO MEDIO LUXO,C</t>
  </si>
  <si>
    <t>CUBA DE LOUCA BRANCA,DE SOBREPOR,OVAL,EXCLUSIVE RABICHO,SIFA</t>
  </si>
  <si>
    <t>O,TORNEIRA E VALVULA DE ESCOAMENTO.FORNECIMENTO</t>
  </si>
  <si>
    <t>CUBA DE LOUCA BRANCA,DE SOBREPOR,OVAL,INCLUSIVE RABICHO EM M</t>
  </si>
  <si>
    <t>ETAL CROMADO,SIFAO EM METAL CROMADO,TORNEIRA PARA LAVATORIO</t>
  </si>
  <si>
    <t>TIPO BANCA 1193 OU SIMILAR DE 1/2" E VALVULA DE ESCOAMENTO.F</t>
  </si>
  <si>
    <t>TANQUE DE LOUCA BRANCA,COM COLUNA E MEDIDAS EM TORNO DE 56X4</t>
  </si>
  <si>
    <t>DO:TORNEIRA DE PRESSAO,1158 OU SIMILAR,DE 1/2",VALVULA DE ES</t>
  </si>
  <si>
    <t>COAMENTO 1605 E SIFAO 1680 DE 1.1/4" A 1.1/2".FORNECIMENTO</t>
  </si>
  <si>
    <t>TANQUE DE LOUCA BRANCA,COM COLUNA E MEDIDAS EM TORNO DE 60X5</t>
  </si>
  <si>
    <t>COAMENTO 1606 E SIFAO 1680 DE 1.1/2"X1.1/2".FORNECIMENTO</t>
  </si>
  <si>
    <t>BACIA TURCA DE LOUCA BRANCA COM SIFAO INTEGRADO E MEDIDAS EM</t>
  </si>
  <si>
    <t>MICTORIO DE LOUCA BRANCA COM SIFAO INTEGRADO E MEDIDAS EM TO</t>
  </si>
  <si>
    <t>VASO SANITARIO DE LOUCA BRANCA,TIPO POPULAR,COM CAIXA ACOPLA</t>
  </si>
  <si>
    <t xml:space="preserve"> DE FIXACAO.FORNECIMENTO</t>
  </si>
  <si>
    <t>VASO SANITARIO DE LOUCA BRANCA,TIPO MEDIO LUXO,COM CAIXA ACO</t>
  </si>
  <si>
    <t>PLADA,INCLUSIVE RABICHO CROMADO DE 40CM,COM SAIDA DE 1/2",BO</t>
  </si>
  <si>
    <t>LSA DE LIGACAO E ACESSORIOS DE FIXACAO.FORNECIMENTO</t>
  </si>
  <si>
    <t>VASO SANITARIO DE LOUCA BRANCA,CONVENCIONAL,TIPO POPULAR,COM</t>
  </si>
  <si>
    <t>IPO POPULAR,CAIXA DE DESCARGA PLASTICA EXTERNA COMPLETA,TUBO</t>
  </si>
  <si>
    <t xml:space="preserve"> DE DESCARGA LONGO,BOLSA DE LIGACAO E ACESSORIOS DE FIXACAO.</t>
  </si>
  <si>
    <t>VASO SANITARIO DE LOUCA BRANCA,CONVENCIONAL,TIPO MEDIO LUXO,</t>
  </si>
  <si>
    <t>O MEDIO LUXO,BOLSA DE LIGACAO,VALVULA DE DESCARGA DE 1.1/2"</t>
  </si>
  <si>
    <t>C/REGISTRO INTEGRADO,SISTEMA HIDROMECANICO(ISENTA DE GOLPE D</t>
  </si>
  <si>
    <t>E ARIETE)COM CORPO EM LATAO,CANOPLA E BOTAO EM METAL CROMADO</t>
  </si>
  <si>
    <t>,TUBO DE LIGACAO E ACESSORIOS DE FIXACAO.FORNECIMENTO</t>
  </si>
  <si>
    <t>VASO SANITARIO DE LOUCA BRANCA OU BRANCO GELO,PARA PESSOAS C</t>
  </si>
  <si>
    <t>OM NECESSIDADES ESPECIFICAS,INCLUSIVE ASSENTO ESPECIAL,BOLSA</t>
  </si>
  <si>
    <t xml:space="preserve"> DE LIGACAO E ACESSORIOS DE FIXACAO.FORNECIMENTO</t>
  </si>
  <si>
    <t>VALVULA DE DESCARGA DE 1.1/2",REGISTRO INTEGRADO,SISTEMA HID</t>
  </si>
  <si>
    <t>ROMECANICO(ISENTA DE GOLPE DE ARIETE),CORPO EM LATAO,CANOPLA</t>
  </si>
  <si>
    <t>E BOTAO EM METAL CROMADO,DE EMNBUTIR.FORNECIMENTO</t>
  </si>
  <si>
    <t>VALVULA DE DESCARGA DE 1.1/4",REGISTRO INTEGRADO,SISTEMA HID</t>
  </si>
  <si>
    <t xml:space="preserve"> E BOTAO EM METAL CROMADO DE EMBUTIR.FORNECIMENTO</t>
  </si>
  <si>
    <t>VALVULA DE DESCARGA EXTERNA,ACIONAMENTO POR ALAVANCA,COM REG</t>
  </si>
  <si>
    <t>ULAGEM DE TEMPO DE DESCARGA E VAZAO,BITOLA DE 1.1/4",PARA PR</t>
  </si>
  <si>
    <t>ESSAO DE SERVICO ENTRE 2 A 40MCA.FORNECIMENTO</t>
  </si>
  <si>
    <t>VALVULA DE FECHAMENTO AUTOMATICO,PARA MICTORIO,ACABAMENTO CR</t>
  </si>
  <si>
    <t>OMADO.FORNECIMENTO</t>
  </si>
  <si>
    <t>VALVULA DE FECHAMENTO AUTOMATICO,PARA CHUVEIRO DE AGUA FRIA</t>
  </si>
  <si>
    <t>OU PRE-MISTURADA,ACABAMENTO CROMADO.FORNECIMENTO</t>
  </si>
  <si>
    <t>BACIA TURCA,EM POLIESTER REFORCADO,COM FIBRA DE VIDRO,PISO A</t>
  </si>
  <si>
    <t>NTI-DERRAPANTE,COM MEDIDAS EM TORNO DE 51X71CM,COM ENTRADA D</t>
  </si>
  <si>
    <t>E 40MM,E SAIDA DE 4",NA COR BRANCA.FORNECIMENTO</t>
  </si>
  <si>
    <t>BACIA TURCA SINFONADO REFORCADO EM POLIESTER,COM FIBRA DE VI</t>
  </si>
  <si>
    <t>DRO,PISO ANTIDERRAPANTE,COM MEDIDAS EM TORNO DE 51X71CM,COM</t>
  </si>
  <si>
    <t>MEDIDAS EM TORNO 40MM,E SAIDA DE 4",NA COR BRANCA.FORNECIMEN</t>
  </si>
  <si>
    <t>SABONETEIRA EM PLASTICO ABS,PARA SABONETE LIQUIDO.FORNECIMEN</t>
  </si>
  <si>
    <t>PORTA-TOALHA DE PAPEL EM PLASTICO ABS.FORNECIMENTO E COLOCAC</t>
  </si>
  <si>
    <t>PORTA PAPEL HIGIENICO EM PLASTICO ABS.FORNECIMENTRO E COLOCA</t>
  </si>
  <si>
    <t>ASSENTO SANITARIO DE PLASTICO,TIPO MEDIO LUXO.FORNECIMENTO E</t>
  </si>
  <si>
    <t>ASSENTO SANITARIO PLASTICO,TIPO POPULAR.FORNECIMENTO E COLOC</t>
  </si>
  <si>
    <t>ASSENTO SANITARIO DE PLASTICO,PARA VASO INFANTIL.FORNECIMENT</t>
  </si>
  <si>
    <t>ASSENTO ESPECIAL PARA VASO SANITARIO PARA PESSOAS COM NECESS</t>
  </si>
  <si>
    <t>IDADES ESPECIFICAS.FORNECIMENTO E COLOCACAO</t>
  </si>
  <si>
    <t>ARMARIO DE BANHEIRO EM PLASTICO,LUXO,BRANCO,DE EMBUTIR,COM E</t>
  </si>
  <si>
    <t>SPELHO.FORNECIMENTO E COLOCACAO</t>
  </si>
  <si>
    <t>LAVATORIO DE LOUCA BRANCA,TIPO POPULAR,SEM LADRAO,COM MEDIDA</t>
  </si>
  <si>
    <t>S EM TORNO DE 47X35CM,INCLUSIVE ACESSORIOS DE FIXACAO.FORNEC</t>
  </si>
  <si>
    <t>LAVATORIO DE LOUCA BRANCA,TIPO MEDIO LUXO,COM LADRAO E MEDID</t>
  </si>
  <si>
    <t>AS EM TORNO DE 47X35CM,INCLUSIVE ACESSORIOS DE FIXACAO.FORNE</t>
  </si>
  <si>
    <t>AS EM TORNO DE 55X45CM,INCLUSIVE ACESSORIOS DE FIXACAO.FORNE</t>
  </si>
  <si>
    <t>S EM TORNO DE 55X45CM,INCLUSIVE ACESSORIOS DE FIXACAO.FORNEC</t>
  </si>
  <si>
    <t xml:space="preserve"> MEDIDAS EM TORNO DE 37X47X38CM,INCLUSIVE ACESSORIOS DE FIXA</t>
  </si>
  <si>
    <t>CAO.FORNECIMENTO</t>
  </si>
  <si>
    <t>VASO SANITARIO DE LOUCA BRANCA,INFANTIL,INCLUSIVE ACESSORIOS</t>
  </si>
  <si>
    <t>LAVATORIO DE SOBREPOR DE LOUCA BRANCA,TIPO MEDIO LUXO,SEM LA</t>
  </si>
  <si>
    <t>DRAO,COM MEDIDAS EM TORNO DE 53X43CM.FORNECIMENTO</t>
  </si>
  <si>
    <t>LAVATORIO DE SOBREPOR DE LOUCA BRANCA,TIPO MEDIO LUXO,COM LA</t>
  </si>
  <si>
    <t>LAVATORIO DE LOUCA BRANCA,DE EMBUTIR(CUBA),TIPO MEDIO LUXO,S</t>
  </si>
  <si>
    <t>EM LADRAO,COM MEDIDAS EM TORNO DE 52X39CM.FORNECIMENTO</t>
  </si>
  <si>
    <t>LAVATORIO DE LOUCA BRANCA,DE EMBUTIR(CUBA),TIPO MEDIO LUXO,C</t>
  </si>
  <si>
    <t>OM LADRAO,COM MEDIDAS EM TORNO DE 52X39CM.FORNECIMENTO</t>
  </si>
  <si>
    <t>8CM,INCLUSIVE ACESSORIOS DE FIXACAO.FORNECIMENTO</t>
  </si>
  <si>
    <t>6CM,INCLUSIVE ACESSORIOS DE FIXACACAO.FORNECIMENTO</t>
  </si>
  <si>
    <t>MICTORIO DE LOUCA BRANCA,COM SIFAO INTEGRADO E MEDIDAS EM TO</t>
  </si>
  <si>
    <t>RNO DE 33X28X53CM,INCLUSIVE ACESSORIOS DE FIXACAO.FORNECIMEN</t>
  </si>
  <si>
    <t>SABONETEIRA,DE SOBREPOR,EM METAL CROMADO.FORNECIMENTO E COLO</t>
  </si>
  <si>
    <t>SABONETEIRA DE PAREDE COM BASE METALICA E CUPULA DE VIDRO GI</t>
  </si>
  <si>
    <t>RATORIA,PARA SABONETE LIQUIDO.FORNECIMENTO E COLOCACAO</t>
  </si>
  <si>
    <t>PAPELEIRA,SEM PROTETOR,DE SOBREPOR,EM METAL CROMADO.FORNECIM</t>
  </si>
  <si>
    <t>CABIDE DUPLO,DE SOBREPOR,EM METAL CROMADO.FORNECIMENTO E COL</t>
  </si>
  <si>
    <t>CABIDE SIMPLES,DE SOBREPOR,EM METAL CROMADO.FORNECIMENTO E C</t>
  </si>
  <si>
    <t>PORTA TOALHA RETO,EM METAL CROMADO(50CM).FORNECIMENTO E COLO</t>
  </si>
  <si>
    <t>CHUVEIRO ESTAMPADO,ARTICULADO,TIPO LUXO,COM BRACO DE 1/2".FO</t>
  </si>
  <si>
    <t>BRACO EM ALUMINIO DE 1/2",PARA CHUVEIRO ELETRICO.FORNECIMENT</t>
  </si>
  <si>
    <t>DUCHINHA MANUAL,COM REGISTRO DE PRESSAO 1/2" CROMADO,RABICHO</t>
  </si>
  <si>
    <t xml:space="preserve"> CROMADO,SUPORTE BRANCO,PISTOLA BRANCA,BUCHAS E PARAFUSOS PA</t>
  </si>
  <si>
    <t>RA FIXACAO.FORNECIMENTO</t>
  </si>
  <si>
    <t>CHUVEIRO ESTAMPADO,ARTICULADO,COM BRACO DE 1/2" E 1 REGISTRO</t>
  </si>
  <si>
    <t xml:space="preserve"> DE PRESSAO 1416,DE 1/2",COM CANOPLA E VOLANTE EM METAL CROM</t>
  </si>
  <si>
    <t>ADO.FORNECIMENTO</t>
  </si>
  <si>
    <t>CHUVEIRO DE LUXO,ARTICULADO,COM BRACO DE 1/2" E 2 REGISTROS</t>
  </si>
  <si>
    <t>DE PRESSAO 1416,DE 1/2",COM CANOPLA E VOLANTE EM METAL CROMA</t>
  </si>
  <si>
    <t>DO.FORNECIMENTO</t>
  </si>
  <si>
    <t>CHUVEIRO DE PLASTICO,BRANCO,COM BRACO DE 1/2" E 1 REGISTRO D</t>
  </si>
  <si>
    <t>E PRESSAO 1416,DE 1/2",COM CANOPLA E VOLANTE EM METAL CROMAD</t>
  </si>
  <si>
    <t>O.FORNECIMENTO</t>
  </si>
  <si>
    <t>CHUVEIRO ELETRICO,EM METAL CROMADO,EM 110/220V,COM BRACO CRO</t>
  </si>
  <si>
    <t>MADO DE 1/2" E 1 REGISTRO DE PRESSAO 1416 DE 3/4",COM CANOPL</t>
  </si>
  <si>
    <t>A E VOLANTE EM METAL CROMADO.FORNECIMENTO</t>
  </si>
  <si>
    <t>CHUVEIRO ELETRICO EM PLASTICO,EM 110/220V,COM BRACO CROMADO</t>
  </si>
  <si>
    <t>DE 1/2" E 1 REGISTRO DE PRESSAO 1416 DE 3/4",COM CANOPLA E V</t>
  </si>
  <si>
    <t>OLANTE EM METAL CROMADO.FORNECIMENTO</t>
  </si>
  <si>
    <t>CHUVEIRO COM DESVIADOR E DUCHA MANUAL,CROMADO,PARA PESSOAS C</t>
  </si>
  <si>
    <t>OM NECESSIDADES ESPECIFICAS.FORNECIMENTO</t>
  </si>
  <si>
    <t>TORNEIRA PARA PIA OU TANQUE,1158 OU SIMILAR DE 1/2"X18CM APR</t>
  </si>
  <si>
    <t>OXIMADAMENTE,EM METAL CROMADO.FORNECIMENTO</t>
  </si>
  <si>
    <t>TORNEIRA PARA PIA,TIPO PAREDE,COM AREJADOR,1157 OU SIMILAR D</t>
  </si>
  <si>
    <t>E 1/2" X 21CM APROXIMADAMENTE,EM METAL CROMADO.FORNECIMENTO</t>
  </si>
  <si>
    <t>TORNEIRA PARA PIA,COM AREJADOR,TUBO MOVEL,TIPO PAREDE,1168 O</t>
  </si>
  <si>
    <t>U SIMILAR,DE 1/2"X22CM APROXIMADAMENTE,EM METAL CROMADO.FORN</t>
  </si>
  <si>
    <t>TORNEIRA PARA PIA,COM AREJADOR,TUBO MOVEL,TIPO BANCA,1167 OU</t>
  </si>
  <si>
    <t xml:space="preserve"> SIMILAR DE 1/2"X17CM APROXIMADAMENTE,EM METAL CROMADO.FORNE</t>
  </si>
  <si>
    <t>TORNEIRA HOSPITALAR,ACIONADA POR ALAVANCA,TIPO PAREDE,DE 1/2</t>
  </si>
  <si>
    <t>"X28CM APROXIMADAMENTE,EM METAL CROMADO.FORNECIMENTO</t>
  </si>
  <si>
    <t>TORNEIRA PARA COZINHA,COM MISTURADOR,TIPO PAREDE,COM AREJADO</t>
  </si>
  <si>
    <t>R E TUBO MOVEL,1258 OU SIMILAR,DE APROXIMADAMENTE 1/2"X25CM,</t>
  </si>
  <si>
    <t>EM METAL CROMADO.FORNECIMENTO</t>
  </si>
  <si>
    <t>TORNEIRA PARA PIA,COM MISTURADOR,AREJADOR,TUBO MOVEL,TIPO BA</t>
  </si>
  <si>
    <t>NCA,1256 OU SIMILAR,DE 1/2"X17CM APROXIMADAMENTE,EM METAL CR</t>
  </si>
  <si>
    <t>TORNEIRA PARA LAVATORIO TIPO BANCA 1193 OU SIMILAR DE 1/2"X9</t>
  </si>
  <si>
    <t>CM APROXIMADAMENTE,EM METAL CROMADO.FORNECIMENTO</t>
  </si>
  <si>
    <t>TORNEIRA PARA JARDIM,DE 3/4"X10CM APROXIMADAMENTE,EM METAL C</t>
  </si>
  <si>
    <t>ROMADO.FORNECIMENTO</t>
  </si>
  <si>
    <t>TORNEIRA PARA JARDIM,DE 1/2"X10CM APROXIMADAMENTE,EM METAL C</t>
  </si>
  <si>
    <t>APARELHO MISTURADOR TIPO PAREDE,1878 OU SIMILAR,EM METAL CRO</t>
  </si>
  <si>
    <t>MADO,PARA LAVATORIO,COM AREJADOR E VALVULA DE ESCOAMENTO.FOR</t>
  </si>
  <si>
    <t>18.009.0081-0</t>
  </si>
  <si>
    <t>APARELHO MISTURADOR TIPO BANCA,1875 OU SIMILAR,EM METAL CROM</t>
  </si>
  <si>
    <t>ADO,PARA LAVATORIO,COM AREJADOR E VALVULA DE ESCOAMENTO.FORN</t>
  </si>
  <si>
    <t>18.009.0081-A</t>
  </si>
  <si>
    <t>TORNEIRA PARA FILTRO,1147 OU SIMILAR,DE 1/2"X13CM APROXIMADA</t>
  </si>
  <si>
    <t>MENTE,EM METAL CROMADO.FORNECIMENTO</t>
  </si>
  <si>
    <t>TORNEIRA DE BOIA EM PLASTICO,PARA CAIXA D'AGUA,DE 1/2".FORNE</t>
  </si>
  <si>
    <t>TORNEIRA DE BOIA EM PLASTICO,PARA CAIXA D'AGUA,DE 3/4".FORNE</t>
  </si>
  <si>
    <t>TORNEIRA DE BOIA,EM BRONZE,DE PRESSAO,DE 3/4".FORNECIMENTO E</t>
  </si>
  <si>
    <t>TORNEIRA DE BOIA,EM BRONZE,DE PRESSAO,DE 1".FORNECIMENTO E C</t>
  </si>
  <si>
    <t>TORNEIRA DE BOIA,EM BRONZE,DE PRESSAO,DE 1.1/4".FORNECIMENTO</t>
  </si>
  <si>
    <t>TORNEIRA DE BOIA,EM BRONZE,DE PRESSAO,DE 1.1/2".FORNECIMENTO</t>
  </si>
  <si>
    <t>TORNEIRA DE BOIA,EM BRONZE,DE PRESSAO,DE 2".FORNECIMENTO E C</t>
  </si>
  <si>
    <t>VALVULA DE ESCOAMENTO TIPO AMERICANA,PARA PIA DE COZINHA,162</t>
  </si>
  <si>
    <t>3 DE 1.1/2",EM METAL CROMADO.FORNECIMENTO</t>
  </si>
  <si>
    <t>VALVULA DE ESCOAMENTO PARA LAVATORIO,COM LADRAO,1603 DE 1",E</t>
  </si>
  <si>
    <t>M METAL CROMADO.FORNECIMENTO</t>
  </si>
  <si>
    <t>VALVULA DE ESCOAMENTO PARA LAVATORIO,SEM LADRAO,1600 DE 1",E</t>
  </si>
  <si>
    <t>VALVULA DE ESCOAMENTO PARA BANHEIRA,SEM LADRAO,1604 DE 1.1/4</t>
  </si>
  <si>
    <t>",EM METAL CROMADO.FORNECIMENTO</t>
  </si>
  <si>
    <t>VALVULA DE ESCOAMENTO PARA TANQUE,1605 DE 1.1/4",EM METAL CR</t>
  </si>
  <si>
    <t>VALVULA DE ESCOAMENTO PARA TANQUE,1606 DE 1.1/2",EM METAL CR</t>
  </si>
  <si>
    <t>RABICHO,EM METAL CROMADO,DE 40CM,COM SAIDA DE 1/2".FORNECIME</t>
  </si>
  <si>
    <t>RABICHO,EM METAL CROMADO,DE 30CM,COM SAIDA DE 1/2".FORNECIME</t>
  </si>
  <si>
    <t>TUBO DE LIGACAO PARA VASO SANITARIO,COM ANEL EXPANSOR,EM MET</t>
  </si>
  <si>
    <t>AL CROMADO.FORNECIMENTO</t>
  </si>
  <si>
    <t>TUBO DE DESCARGA TIPO LONGO,DE 1.1/2",EM PVC,PARA CAIXA DE D</t>
  </si>
  <si>
    <t>ESCARGA EXTERNA.FORNECIMENTO</t>
  </si>
  <si>
    <t>MISTURADOR SIMPLES PARA CHUVEIRO,DE 3/4",COM ACABAMENTO EM M</t>
  </si>
  <si>
    <t>ETAL CROMADO.FORNECIMENTO</t>
  </si>
  <si>
    <t>MISTURADOR,DE 3/4",COM FUNCIONAMENTO CONJUNTO:CHUVEIRO/BANHE</t>
  </si>
  <si>
    <t>IRA OU CHUVEIRO/DUCHINHA,COM ACABAMENTO EM METAL CROMADO.FOR</t>
  </si>
  <si>
    <t>REGISTRO DE PRESSAO,1416 DE 1/2",COM CANOPLA E VOLANTE EM ME</t>
  </si>
  <si>
    <t>TAL CROMADO.FORNECIMENTO</t>
  </si>
  <si>
    <t>REGISTRO DE PRESSAO,1416 DE 3/4",COM CANOPLA E VOLANTE EM ME</t>
  </si>
  <si>
    <t>PORTA CACAMBA,LIXEIRA,EM CHAPA DE FERRO ESMALTADA,DE 300X300</t>
  </si>
  <si>
    <t>18.013.0167-0</t>
  </si>
  <si>
    <t>GRELHA DE ACO INOX, 15X15CM,SISTEMA ROTATIVO,COM CAIXILHO.FO</t>
  </si>
  <si>
    <t>18.013.0167-A</t>
  </si>
  <si>
    <t>MISTURADOR MONOCOMANDO PARA CHUVEIRO AP/BP ALTA VAZAO 3/4",C</t>
  </si>
  <si>
    <t>OM ACABAMENTO MONOCOMANDO DE ALAVANCA EM METAL CROMADO,PARA</t>
  </si>
  <si>
    <t>PESSOAS COM NECESSIDADES ESPECIFICAS.FORNECIMENTO</t>
  </si>
  <si>
    <t>AQUECEDOR DE GAS DE ACUMULACAO,CAPACIDADE DE 100L,MODELO HOR</t>
  </si>
  <si>
    <t>IZONTAL,CORPO EM ACO CARBONO.FORNECIMENTO</t>
  </si>
  <si>
    <t>AQUECEDOR A GAS DE ACUMULACAO,CAPACIDADE DE 100L,MODELO VERT</t>
  </si>
  <si>
    <t>ICAL,CORPO EM ACO CARBONO.FORNECIMENTO</t>
  </si>
  <si>
    <t>AQUECEDOR A GAS DE ACUMULACAO,CAPACIDADE DE 200L,MODELO HORI</t>
  </si>
  <si>
    <t>ZONTAL,CORPO EM ACO CARBONO.FORNECIMENTO</t>
  </si>
  <si>
    <t>AQUECEDOR A GAS DE ACUMULACAO,CAPACIDADE 200L,MODELO VERTICA</t>
  </si>
  <si>
    <t>L,CORPO EM ACO CARBONO.FORNECIMENTO</t>
  </si>
  <si>
    <t>AQUECEDOR A GAS DE ACUMULACAO,CAPACIDADE DE 250L,MODELO HORI</t>
  </si>
  <si>
    <t>AQUECEDOR A GAS DE ACUMULACAO,CAPACIDADE DE 250L,MODELO VERT</t>
  </si>
  <si>
    <t>ICAL,CORPO EM ACO DE CARBONO.FORNECIMENTO</t>
  </si>
  <si>
    <t>AQUECEDOR A GAS DE ACUMULACAO,CAPACIDADE DE 300L,MODELO HORI</t>
  </si>
  <si>
    <t>AQUECEDOR A GAS DE ACUMULACAO,CAPACIDADE DE 300L,MODELO VERT</t>
  </si>
  <si>
    <t>AQUECEDOR A GAS DE ACUMULACAO,CAPACIDADE DE 500L,MODELO HORI</t>
  </si>
  <si>
    <t>AQUECEDOR A GAS DE ACUMULACAO,CAPACIDADE DE 500L,MODELO VERT</t>
  </si>
  <si>
    <t>AQUECEDOR A GAS DE ACUMULACAO,CAPACIDADE DE 750L,MODELO HORI</t>
  </si>
  <si>
    <t>AQUECEDOR A GAS DE ACUMULACAO,CAPACIDADE DE 750L,MODELO VERT</t>
  </si>
  <si>
    <t>AQUECEDOR A GAS DE ACUMULACAO,CAPACIDADE DE 1000L,MODELO HOR</t>
  </si>
  <si>
    <t>AQUECEDOR A GAS DE ACUMULACAO,CAPACIDADE DE 1000L,MODELO VER</t>
  </si>
  <si>
    <t>TICAL,CORPO EM ACO CARBONO.FORNECIMENTO</t>
  </si>
  <si>
    <t>AQUECEDOR A GAS DE PASSAGEM,RESIDENCIAL,EM CHAPA ESMALTADA,B</t>
  </si>
  <si>
    <t>RANCO,DE 6L/MIN.FORNECIMENTO</t>
  </si>
  <si>
    <t>RANCO,DE 12L/MIN.FORNECIMENTO</t>
  </si>
  <si>
    <t>RANCO,DE 18L/MIN.FORNECIMENTO</t>
  </si>
  <si>
    <t>RANCO,DE 22L/MIN.FORNECIMENTO</t>
  </si>
  <si>
    <t>AQUECEDOR ELETRICO DE ACUMULACAO,AUTOMATICO,CAPACIDADE DE 10</t>
  </si>
  <si>
    <t>0L,EM COBRE.FORNECIMENTO</t>
  </si>
  <si>
    <t>AQUECEDOR ELETRICO DE ACUMULACAO,AUTOMATICO,CAPACIDADE DE 20</t>
  </si>
  <si>
    <t>AQUECEDOR ELETRICO DE ACUMULACAO,AUTOMATICO,CAPACIDADE DE 50</t>
  </si>
  <si>
    <t>AQUECEDOR ELETRICO DE ACUMULACAO,AUTOMATICO,CAPACIDADE DE 75</t>
  </si>
  <si>
    <t>AQUECEDOR ELETRICO DE ACUMULACAO,AUTOMATICO,CAPACIDADE DE 1.</t>
  </si>
  <si>
    <t>000L,EM COBRE.FORNECIMENTO</t>
  </si>
  <si>
    <t>FOGAO A GAS,INDUSTRIAL,COM 6 BOCAS,FORNO,GRELHA DE 40X40CM E</t>
  </si>
  <si>
    <t xml:space="preserve"> PERFIL DE 5CM.FORNECIMENTO</t>
  </si>
  <si>
    <t>FOGAO A GAS,INDUSTRIAL,COM 4 BOCAS,FORNO,GRELHA DE 30X30CM E</t>
  </si>
  <si>
    <t>FOGAO A GAS,INDUSTRIAL,COM 3 BOCAS,SEM FORNO,GRELHA DE 30X30</t>
  </si>
  <si>
    <t>CM E PERFIL DE 5CM.FORNECIMENTO</t>
  </si>
  <si>
    <t>FOGAO A GAS,INDUSTRIAL,COM 2 BOCAS,SEM FORNO,GRELHA DE 30X30</t>
  </si>
  <si>
    <t>COIFA DE ACO INOX AISI 304/444(#20),NAS DIMENSOES 2,30X1,30X</t>
  </si>
  <si>
    <t>0,60M(COCCAO),COM CALHA COLETORA DE GORDURA EM TODO PERIMETR</t>
  </si>
  <si>
    <t>O COM DRENO PLUGADO,SUPORTE DE FIXACAO E BOCAIS FLANGEADOS(F</t>
  </si>
  <si>
    <t>OGAO INDUSTRIAL DE 8 BOCAS).FORNECIMENTO E COLOCACAO</t>
  </si>
  <si>
    <t>COIFA DE ACO INOX AISI 304/444(#20),NAS DIMENSOES 1,80X1,30X</t>
  </si>
  <si>
    <t>OGAO INDUSTRIAL DE 6 BOCAS).FORNECIMENTO E COLOCACAO</t>
  </si>
  <si>
    <t>COIFA DE ACO INOX AISI 304/444(#20),NAS DIMENSOES 1,30X1,30X</t>
  </si>
  <si>
    <t>OGAO INDUSTRIAL DE 4 BOCAS).FORNECIMENTO E COLOCACAO</t>
  </si>
  <si>
    <t>FILTROS INERCIAIS 50X50CM DE ACO INOX 304(COIFA DE COCCAO).F</t>
  </si>
  <si>
    <t>FILTROS INERCIAIS 40X50CM DE ACO INOX 304(COIFA DE COCCAO).F</t>
  </si>
  <si>
    <t>DAMPER CORTA FOGO 30X30CM,ACIONAMENTO AUTOMATICO,PELA ACAO D</t>
  </si>
  <si>
    <t>E ELEMENTO FUSIVEL,MODELO DCF COM FUSIVEL DE DISPARO(COM ATE</t>
  </si>
  <si>
    <t>STADO UL)COM ROMPIMENTO EM 72ºC OU 141ºC,COM CHAVE FIM DE CU</t>
  </si>
  <si>
    <t>RSO.FORNECIMENTO E COLOCACAO</t>
  </si>
  <si>
    <t>DAMPER CORTA FOGO 35X35CM,ACIONAMENTO AUTOMATICO,PELA ACAO D</t>
  </si>
  <si>
    <t>DAMPER CORTA FOGO 35X45CM,ACIONAMENTO AUTOMATICO,PELA ACAO D</t>
  </si>
  <si>
    <t>COIFA DE ACO INOXIDAVEL,DE 1,20X0,60M,DE CHAPA 18.304,INCLUS</t>
  </si>
  <si>
    <t>IVE 1,50M DE DUTO COM 310X120MM DE SECAO,EM CHAPA 22,2 EXAUS</t>
  </si>
  <si>
    <t>TORES CENTRIFUGOS TIPO CARAMUJO,EM CHAPA DE ACO CARBONO 1020</t>
  </si>
  <si>
    <t xml:space="preserve"> COM MOTOR 1/3CV NAS TENSOES 110/220V. FORNECIMENTO E COLOCA</t>
  </si>
  <si>
    <t>COIFA DE ACO INOXIDAVEL,DE 2,10X1,20M,DE CHAPA 18.304,INCLUS</t>
  </si>
  <si>
    <t>IVE 3,00M DE DUTO COM 500X500MM DE SECAO,EM CHAPA 22,1 EXAUS</t>
  </si>
  <si>
    <t>TOR CENTRIFUGO TIPO CARAMUJO,EM CHAPA DE ACO CARBONO 1020 CO</t>
  </si>
  <si>
    <t>M MOTOR 3CV NAS TENSOES 110/220V.FORNECIMENTO E COLOCACAO</t>
  </si>
  <si>
    <t>PORTA CACAMBA,LIXEIRA,DE ACO INOXIDAVEL,CHAPA 18.304,MEDINDO</t>
  </si>
  <si>
    <t xml:space="preserve"> APROXIMADAMENTE (300X300)MM.FORNECIMENTO E COLOCACAO</t>
  </si>
  <si>
    <t>TANQUE DE ACO INOXIDAVEL,EM CHAPA 22.304,MEDINDO APROXIMADAM</t>
  </si>
  <si>
    <t>ENTE (520X540X300)MM,CAPACIDADE DE 30L,COM ESFREGADOR,EXCLUS</t>
  </si>
  <si>
    <t>IVE TORNEIRA.FORNECIMENTO</t>
  </si>
  <si>
    <t>TANQUE INDUSTRIAL EM ACO INOXIDAVEL AISI 304,PARA LAVAGEM DE</t>
  </si>
  <si>
    <t xml:space="preserve"> PANELOES,MEDINDO APROXIMADAMENTE (0,61X0,706X0,305)M.FORNEC</t>
  </si>
  <si>
    <t>BANCA DE ACO INOXIDAVEL,MEDINDO APROXIMADAMENTE (2,00X0,55)M</t>
  </si>
  <si>
    <t>,EM CHAPA 18.304,COM UMA CUBA MEDINDO APROXIMADAMENTE (500X4</t>
  </si>
  <si>
    <t>00X200)MM,EM CHAPA 20304,VALVULA DE ESCOAMENTO TIPO AMERICAN</t>
  </si>
  <si>
    <t>A 1623,SIFAO 1680 1.1/2" X 1.1/2",SOBRE APOIOS DE ALVENARIA</t>
  </si>
  <si>
    <t>DE MEIA VEZ E VERGA DE CONCRETO,SEM REVESTIMENTO,EXCLUSIVE T</t>
  </si>
  <si>
    <t>ORNEIRA.FORNECIMENTO E COLOCACAO</t>
  </si>
  <si>
    <t>BANCA DE ACO INOXIDAVEL,MEDINDO APROXIMADAMENTE(2,00X0,55)M,</t>
  </si>
  <si>
    <t>EM CHAPA 18.304,COM DUAS CUBAS MEDINDO APROXIMADAMENTE (500X</t>
  </si>
  <si>
    <t>400X200)MM,EM CHAPA 20.304,VALVULA DE ESCOAMENTO TIPO AMERIC</t>
  </si>
  <si>
    <t>ANA 1623,2 SIFOES 1680 1.1/2" X 1.1/2",SOBRE APOIOS DE ALVEN</t>
  </si>
  <si>
    <t>ARIA DE MEIA VEZ E VERGA DE CONCRETO,SEM REVESTIMENTO,EXCLUS</t>
  </si>
  <si>
    <t>IVE TORNEIRA.FORNECIMENTO E COLOCACAO</t>
  </si>
  <si>
    <t>CUBA DE ACO INOXIDAVEL,MEDINDO APROXIMADAMENTE (500X400X200)</t>
  </si>
  <si>
    <t>MM,EM CHAPA 20.304,VALVULA DE ESCOAMENTO TIPO AMERICANA 1623</t>
  </si>
  <si>
    <t>,SIFAO 1680 1.1/2" X 1.1/2",EXCLUSIVE TORNEIRA.FORNECIMENTO</t>
  </si>
  <si>
    <t>CUBA DUPLA DE ACO INOXIDAVEL,MEDINDO APROXIMADAMENTE (820X34</t>
  </si>
  <si>
    <t>0X150)MM,EM CHAPA 20.304,COM 2 VALVULAS DE ESCOAMENTO TIPO A</t>
  </si>
  <si>
    <t>MERICANA 1623,2 SIFOES 1680 1.1/2" X 1.1/2",EXCLUSIVE TORNEI</t>
  </si>
  <si>
    <t>RA.FORNECIMENTO E COLOCACAO</t>
  </si>
  <si>
    <t>BANCA SECA DE ACO INOXIDAVEL,COM LARGURA APROXIMADA DE 0,55M</t>
  </si>
  <si>
    <t>,ATE 3,00M DE COMPRIMENTO,EM CHAPA 18.304,SOBRE APOIOS DE AL</t>
  </si>
  <si>
    <t>VENARIA DE MEIA VEZ E VERGA DE CONCRETO,SEM REVESTIMENTO.FOR</t>
  </si>
  <si>
    <t>MICTORIO COLETIVO DE ACO INOXIDAVEL,COM SECAO DE (580X300)MM</t>
  </si>
  <si>
    <t>,EM CHAPA 20.304,COM CRIVO DE SAIDA DE 1.1/4",REGISTRO DE PR</t>
  </si>
  <si>
    <t>ESSAO 1416 DE 3/4",COM CANOPLA E VOLANTE EM METAL CROMADO.FO</t>
  </si>
  <si>
    <t>MICTORIO COLETIVO DE ACO INOXIDAVEL,COM SECAO DE (380X250)MM</t>
  </si>
  <si>
    <t>MICTORIO COLETIVO EM ACO INOXIDAVEL AISI 304,MEDINDO APROXIM</t>
  </si>
  <si>
    <t>ADAMENTE (1800X290X350)MM,INCLUSIVE KIT DE INSTALACAO COMPRE</t>
  </si>
  <si>
    <t>ENDENDO: PARAFUSOS,BUCHAS,SIFAO EXTENSIVEL E VALVULA INOX.FO</t>
  </si>
  <si>
    <t>LAVATORIO COLETIVO DE ACO INOXIDAVEL COM 1.000MM DE SECAO EM</t>
  </si>
  <si>
    <t xml:space="preserve"> CHAPA 20.304,PARA 2 PONTOS DE AGUA,CRIVO DE SAIDA EM 1.1/4"</t>
  </si>
  <si>
    <t>,EXCLUSIVE TORNEIRAS.FORNECIMENTO E COLOCACAO</t>
  </si>
  <si>
    <t>LAVATORIO INDUSTRIAL EM ACO INOXIDAVEL AISI 304,MEDINDO APRO</t>
  </si>
  <si>
    <t>XIMADAMENTE (400X405X280)MM,INCLUSIVE BICA,VALVULA DE ACIONA</t>
  </si>
  <si>
    <t>MENTO E KIT DE INSTALACAO COMPREENDENDO: PARAFUSOS,BUCHAS E</t>
  </si>
  <si>
    <t>VALVULA.FORNECIMENTO E COLOCACAO</t>
  </si>
  <si>
    <t>SECADOR DE MAOS EM ACO INOXIDAVEL,COM SISTEMA FOTO-CELULAR B</t>
  </si>
  <si>
    <t>I-VOLT,EXCLUSIVE PONTO DE TOMADA.FORNECIMENTO E COLOCACAO</t>
  </si>
  <si>
    <t>BARRA DE APOIO PARA LAVATORIO DE CENTRO,EM ACO INOXIDAVEL AI</t>
  </si>
  <si>
    <t>SI 304,TUBO DE 1.1/4",INCLUSIVE FIXACAO COM PARAFUSOS INOXID</t>
  </si>
  <si>
    <t>AVEIS E BUCHAS PLASTICAS,MEDINDO 60X40CM,PARA PESSOAS COM NE</t>
  </si>
  <si>
    <t>CESSIDADES ESPECIFICAS.FORNECIMENTO E COLOCACAO</t>
  </si>
  <si>
    <t>BARRA DE APOIO EM ACO INOXIDAVEL AISI 304,TUBO DE 1.1/4",INC</t>
  </si>
  <si>
    <t>LUSIVE FIXACAO COM PARAFUSOS INOXIDAVEIS E BUCHAS PLASTICAS,</t>
  </si>
  <si>
    <t>COM 50CM,PARA PESSOAS COM NECESSIDADES ESPECIFICAS.FORNECIME</t>
  </si>
  <si>
    <t>COM 80CM,PARA PESSOAS COM NECESSIDADES ESPECIFICAS.FORNECIME</t>
  </si>
  <si>
    <t>BARRA DE APOIO EM ACO INOXIDAVEL AISI 304,TUBO DE 1 1/4",INC</t>
  </si>
  <si>
    <t>COM 60CM,PARA PESSOAS COM NECESSIDADES ESPECIFICAS.FORNECIME</t>
  </si>
  <si>
    <t>COM 70CM,PARA PESSOAS COM NECESSIDADES ESPECIFICAS.FORNECIME</t>
  </si>
  <si>
    <t>BARRA DE APOIO EM ACO INOXIDAVEL AISI 304,TUBO DE 1.1/4",EM</t>
  </si>
  <si>
    <t>"L",INCLUSIVE FIXACAO COM PARAFUSOS INOXIDAVEIS E BUCHAS PLA</t>
  </si>
  <si>
    <t>STICAS,MEDINDO 70X70CM,PARA PESSOAS COM NECESSIDADES ESPECIF</t>
  </si>
  <si>
    <t>ICAS.FORNECIMENTO E COLOCACAO</t>
  </si>
  <si>
    <t>STICAS,MEDINDO 80X80CM,PARA PESSOAS COM NECESSIDADES ESPECIF</t>
  </si>
  <si>
    <t>BARRA DE APOIO RETRATIL(ARTICULADA)EM ACO INOXIDAVEL AISI 30</t>
  </si>
  <si>
    <t>4,TUBO DE 1.1/4",INCLUSIVE FIXACAO COM PARAFUSOS INOXIDAVEIS</t>
  </si>
  <si>
    <t xml:space="preserve"> E BUCHAS PLASTICAS,COM 80CM,PARA PESSOAS COM NECESSIDADES E</t>
  </si>
  <si>
    <t>SPECIFICAS.FORNECIMENTO E COLOCACAO</t>
  </si>
  <si>
    <t>BARRA DE APOIO(PUXADOR HORIZONTAL/VERTICAL)EM ACO INOXIDAVEL</t>
  </si>
  <si>
    <t xml:space="preserve"> AISI 304,TUBO DE 1 1/4",INCLUSIVE FIXACAO COM PARAFUSOS INO</t>
  </si>
  <si>
    <t>XIDAVEIS E BUCHAS PLASTICAS,COM 40CM,PARA PORTAS DE SANITARI</t>
  </si>
  <si>
    <t>OS,VESTIARIOS E QUARTOS ACESSIVEIS EM LOCAIS DE HOSPEDAGEM E</t>
  </si>
  <si>
    <t xml:space="preserve"> DE SAUDE.FORNECIMENTO E INSTALACAO</t>
  </si>
  <si>
    <t>BARRA DE APOIO FIXA AO PISO,EM ACO INOXIDAVEL AISI 304,TUBO</t>
  </si>
  <si>
    <t>DE 1.1/4",INCLUSIVE FIXACAO COM PARAFUSOS INOXIDAVEIS E BUCH</t>
  </si>
  <si>
    <t>AS PLASTICAS,COM 75X80CM,PARA PESSOAS COM NECESSIDADES ESPEC</t>
  </si>
  <si>
    <t>IFICAS.FORNECIMENTO E COLOCACAO</t>
  </si>
  <si>
    <t>BARRA DE APOIO LATERAL,PISO PAREDE,EM ACO INOXIDAVEL AISI 30</t>
  </si>
  <si>
    <t>4,TUBO DE 1 1/4",INCLUSIVE FIXACAO COM PARAFUSOS INOXIDAVEIS</t>
  </si>
  <si>
    <t xml:space="preserve"> E BUCHAS PLASTICAS,COM 75X80CM,PARA PESSOAS COM NECESSIDADE</t>
  </si>
  <si>
    <t>S ESPECIFICAS.FORNECIMENTO E COLOCACAO</t>
  </si>
  <si>
    <t>BANCO ARTICULADO,COM CANTOS ARREDONDADOS E SUPERFICIE ANTIDE</t>
  </si>
  <si>
    <t>RRAPANTE IMPERMEAVEL,DIMENSOES MINIMAS 0,45X0,70M,EM ACO INO</t>
  </si>
  <si>
    <t>XIDAVEL AISI 304,TUBO DE 1 1/4",PARA PESSOAS COM NECESSIDADE</t>
  </si>
  <si>
    <t>S ESPECIFICAS.FORNCIMENTO E COLOCACAO</t>
  </si>
  <si>
    <t>FILTRO PARA USO DOMESTICO COM CARCACA ATOXICA EM POLIPROPILE</t>
  </si>
  <si>
    <t>NO COM 1 ELEMENTO FILTRANTE DE CELULOSE E CARVAO ATIVADO,PAR</t>
  </si>
  <si>
    <t>A VAZAO ATE 180L/H,CONEXAO DE 1/2" SEM REGISTRO.FORNECIMENTO</t>
  </si>
  <si>
    <t>FULTRO PARA USO DOMESTICO COM CARCACA ATOXICA EM POLIPROPILE</t>
  </si>
  <si>
    <t>A VAZAO ATE 360L/H,CONEXAO DE 3/4" SEM REGISTRO.FORNECIMENTO</t>
  </si>
  <si>
    <t>NO COM 2 ELEMENTOS FILTRANTES DE CELULOSE E CARVAO ATIVADO,P</t>
  </si>
  <si>
    <t>ARA VAZAO ATE 720L/H,CONEXAO DE 1" SEM REGISTRO.FORNECIMENTO</t>
  </si>
  <si>
    <t>CORTINA DIVISORIA HOSPITALAR,SEM EMENDAS,CONFECCIONADA EM VI</t>
  </si>
  <si>
    <t>NIL DE ALTA ESPESSURA,DE APROXIMADAMENTE 0,4MM,ANTICHAMA,ANT</t>
  </si>
  <si>
    <t>IFUNGO,BACTERICIDA E ANTIESTATICO,COM ALTURA DE 1,80M,PINTUR</t>
  </si>
  <si>
    <t>A ELETROSTATICA BRANCA,INCLUSIVE ILHOSES,TRILHOS,GANCHOS,ROD</t>
  </si>
  <si>
    <t>IZIOS E ACESSORIOS DE FIXACAO.FORNECIMENTO E COLOCACAO</t>
  </si>
  <si>
    <t>DIVISORIA MOVEL,PARA AMBIENTE HOSPITALAR,SANFONADA,EM PVC,FI</t>
  </si>
  <si>
    <t>XADA NA PAREDE,ALTURA DE 1,85M,LARGURA TOTAL DE 1,365M.FORNE</t>
  </si>
  <si>
    <t>XADA NA PAREDE,ALTURA DE 1,85M,LARGURA TOTAL DE 1,995M.FORNE</t>
  </si>
  <si>
    <t>XADA NA PAREDE,ALTURA DE 1,85M,LARGURA TOTAL DE 3,045M.FORNE</t>
  </si>
  <si>
    <t>BIOMBO MOVEL,COM RODIZIOS,RETO,EM CHUMBO LAMINADO REVESTIDO</t>
  </si>
  <si>
    <t>EM EUCAPLAC,1MM DE ESPESSURA,MEDINDO 0,80X1,80M,COM VISOR DE</t>
  </si>
  <si>
    <t xml:space="preserve"> VIDRO PLUMBIFERO.FORNECIMENTO</t>
  </si>
  <si>
    <t>SUPORTE PARA PORTA SORO DE TETO,FIXO,COM 4 GANCHOS.FORNECIME</t>
  </si>
  <si>
    <t>PASSA-CHASSIS DE 2 PORTAS,CONSTRUIDO EM CHAPA DE ACO TRATADO</t>
  </si>
  <si>
    <t xml:space="preserve"> E PINTADO NA COR CINZA MARTELADO,PARA SER EMBUTIDO NA PARED</t>
  </si>
  <si>
    <t>E ENTRE A CAMARA ESCURA E A SALA DE RAIOS-X,MEDINDO H=60CM,L</t>
  </si>
  <si>
    <t>=30CM,C=45CM.FORNECIMENTO</t>
  </si>
  <si>
    <t>CAIXA DE DESCARGA DE PLASTICO,DE EMBUTIR,COM ESPELHO CROMADO</t>
  </si>
  <si>
    <t>RESERVATORIO APOIADO PARA ARMAZENAMENTO DE AGUA POTAVEL OU P</t>
  </si>
  <si>
    <t xml:space="preserve"> POLIETILENO,COM CAPACIDADE EM TORNO DE 300L,INCLUSIVE TAMPA</t>
  </si>
  <si>
    <t>ARA APROVEITAMENTO DE AGUA DA CHUVA AAC,EM FIBRA DE VIDRO OU</t>
  </si>
  <si>
    <t xml:space="preserve"> POLIETILENO,COM CAPACIDADE EM TORNO DE 500L,INCLUSIVE TAMPA</t>
  </si>
  <si>
    <t xml:space="preserve"> POLIETILENO,COM CAPACIDADE EM TORNO DE 1000L,INCLUSIVE TAMP</t>
  </si>
  <si>
    <t xml:space="preserve"> POLIETILENO,COM CAPACIDADE EM TORNO DE 1500L,INCLUSIVE TAMP</t>
  </si>
  <si>
    <t xml:space="preserve"> POLIETILENO,COM CAPACIDADE EM TORNO DE 2000L,INCLUSIVE TAMP</t>
  </si>
  <si>
    <t xml:space="preserve"> POLIETILENO,COM CAPACIDADE EM TORNO DE 2500L,INCLUSIVE TAMP</t>
  </si>
  <si>
    <t xml:space="preserve"> POLIETILENO,COM CAPACIDADE EM TORNO DE 3000L,INCLUSIVE TAMP</t>
  </si>
  <si>
    <t>18.021.0048-0</t>
  </si>
  <si>
    <t xml:space="preserve"> POLIETILENO,COM CAPACIDADE EM TORNO DE 5000L,INCLUSIVE TAMP</t>
  </si>
  <si>
    <t>18.021.0048-A</t>
  </si>
  <si>
    <t>18.021.0055-0</t>
  </si>
  <si>
    <t>RESERVATORIO PRFV POLIESTER REFORCADO FIBRA VIDRO,CAPAC.5000</t>
  </si>
  <si>
    <t>L,DIM.APROX.(DIAM:2,00MXALT:1,80M),AGUA POTAVEL OU APROVEITA</t>
  </si>
  <si>
    <t>MENTO AGUA CHUVA AAC,INCL.TAMPA PRESSAO PARAFUSADA,CONFORME</t>
  </si>
  <si>
    <t>18.021.0055-A</t>
  </si>
  <si>
    <t>RESERVATORIO PRFV POLIESTER REFORCADO FIBRA VIDRO,CAPAC.1000</t>
  </si>
  <si>
    <t>0L,DIM.APROX.(DIAM:2,60MXALT:2,00M),AGUA POTAVEL OU APROVEIT</t>
  </si>
  <si>
    <t>AMENTO AGUA CHUVA AAC,INCL.TAMPA PRESSAO PARAFUSADA,CONFORME</t>
  </si>
  <si>
    <t>NTE CICLICA,CONTRA RADIACOES UVA UVB,REFORCO RESISTENCIA CAR</t>
  </si>
  <si>
    <t>GA COMPRES.DIRETAMENTE COSTADO S/NECESSIDADE CONTENCAO.FORN.</t>
  </si>
  <si>
    <t>RESERVATORIO PRFV POLIESTER REFORCADO FIBRA VIDRO,CAPAC.2000</t>
  </si>
  <si>
    <t>0L,DIM.APROX.(DIAM:3,00XALT:2,84M),AGUA POTAVEL OU APROVEITA</t>
  </si>
  <si>
    <t>RESERVATORIO PRFV POLIESTER REFORCADO FIBRA VIDRO,CAPAC.3000</t>
  </si>
  <si>
    <t>0L,DIM.APROX.(DIAM:3,00XALT:4,26M),AGUA POTAVEL OU APROVEITA</t>
  </si>
  <si>
    <t>MENTO AGUA CHUVA AAC,INCL.TAMPA PRESSAO PARAFUSADA CONFORME</t>
  </si>
  <si>
    <t>RESERVATORIO METALICO,PADRAO SABESP OU SIMILAR,C/CAPAC.P/50M</t>
  </si>
  <si>
    <t>3,P/AGUA POTAVEL,ESTILO TACA AGUA TOTAL,ACO USI-SAC-41 OU CO</t>
  </si>
  <si>
    <t>R-400,INCL.ENCANAMENTO INTERNO,ESCADAS(INT.E EXT.)ENTRADA E</t>
  </si>
  <si>
    <t xml:space="preserve"> SAIDAS,SUPORTE CHAVE ELETRICA,DRENO AUTO LIMPANTE,GUARDA CO</t>
  </si>
  <si>
    <t>RPO PROTECAO, CORRIMAO SUPERIOR,ESCAVACAO E BASE DE CONCRETO</t>
  </si>
  <si>
    <t xml:space="preserve"> ARMADO COM FCK 25MPA,EXCLUSIVE FUNDACOES.FORN.E COLOCACAO</t>
  </si>
  <si>
    <t>RESERVATORIO METALICO,PADRAO SABESP OU SIMILAR,CAPAC.100M3,P</t>
  </si>
  <si>
    <t>/AGUA POTAVEL,ESTILO TACA AGUA TOTAL,ACO USI-SAC-41 OU COR-4</t>
  </si>
  <si>
    <t>00,INCL.ENCANAMENTO INTERNO,ESCADAS(INT.E EXT.)ENTRADA E SAI</t>
  </si>
  <si>
    <t>DAS,SUPORTE CHAVE ELETRICA,DRENO AUTO LIMPANTE,GUARDA CORPO</t>
  </si>
  <si>
    <t xml:space="preserve"> DE PROTECAO,CORRIMAO SUPERIOR,ESCAVACAO E BASE DE CONCRETO</t>
  </si>
  <si>
    <t xml:space="preserve"> ARMADO COM FCK 25MPA,EXCLUSIVE FUNDACOES.FORN. E COLOCACAO</t>
  </si>
  <si>
    <t>BEBEDOURO OU LAVATORIO DE CONCRETO,FUNDIDO NO LOCAL,COM SECA</t>
  </si>
  <si>
    <t>O EM CALHA PRISMATICA,LARGURA DE 0,40M,REBORDA COM 0,25M DE</t>
  </si>
  <si>
    <t>ALTURA,MEDIDOS INTERNAMENTE EM OSSO,REVESTIMENTO DE AZULEJOS</t>
  </si>
  <si>
    <t xml:space="preserve"> BRANCOS 15X15CM INTERNA E EXTERNAMENTE,E VALVULA DE ESCOAME</t>
  </si>
  <si>
    <t>NTO 1604 EM METAL CROMADO,EXCLUSIVE TORNEIRA</t>
  </si>
  <si>
    <t>MESA DE CONCRETO ARMADO,APARENTE,DE 0,80M DE LARGURA E 6CM D</t>
  </si>
  <si>
    <t>E ESPESSURA,APOIADA EM DOIS MONTANTES DE SECAO 10X50X60CM DE</t>
  </si>
  <si>
    <t>MESMO MATERIAL.FORNECIMENTO E COLOCACAO</t>
  </si>
  <si>
    <t>ESTRUTURA RECURVADA DE CONCRETO ARMADO,FUNDIDO NO LOCAL,PARA</t>
  </si>
  <si>
    <t xml:space="preserve"> JOGO DE BASQUETE,REVESTIDA COM ARGAMASSA DE CIMENTO E AREIA</t>
  </si>
  <si>
    <t>,NO TRACO 1:3,CONFORME PROJETO Nº6018/EMOP,INCLUSIVE ESCAVAC</t>
  </si>
  <si>
    <t>AO E REATERRO,EXCLUSIVE TABELAS</t>
  </si>
  <si>
    <t>BANCA DE CONCRETO APARENTE,COM 0,60M DE LARGURA E 0,06M DE E</t>
  </si>
  <si>
    <t>SPESSURA,PARA UMA CUBA,EXCLUSIVE ESTA</t>
  </si>
  <si>
    <t>MICTORIO DE CONCRETO,FUNDIDO NO LOCAL,COM SECAO EM CALHA PRI</t>
  </si>
  <si>
    <t>SMATICA,LARGURA DE 0,40M,REBORDA COM 0,15M,MEDIDOS INTERNAME</t>
  </si>
  <si>
    <t>NTE EM OSSO,REVESTIDOS DE AZULEJOS BRANCOS 15X15CM,INTERNA E</t>
  </si>
  <si>
    <t xml:space="preserve"> EXTERNAMENTE,E VALVULA DE ESCOAMENTO 1604 EM METAL CROMADO,</t>
  </si>
  <si>
    <t>EXCLUSIVE INSTALACAO HIDRAULICA.FORNECIMENTO</t>
  </si>
  <si>
    <t>TANQUE PARA LAVAGEM DE PANELOES,MEDINDO 80X60X50CM,CONCRETO</t>
  </si>
  <si>
    <t>APARENTE,REVESTIDO INTERNAMENTE COM ARGAMASSA DE CIMENTO E A</t>
  </si>
  <si>
    <t>REIA,NO TRACO 1:3,ACABAMENTO DAS BORDAS EM PECAS DE MADEIRA</t>
  </si>
  <si>
    <t>DE LEI E VALVULA DE ESCOAMENTO 1600 EM METAL CROMADO,CONFORM</t>
  </si>
  <si>
    <t>E PROJETO Nº6019/EMOP,EXCLUSIVE TORNEIRAS E INSTALACAO HIDRA</t>
  </si>
  <si>
    <t>ULICA.FORNECIMENTO</t>
  </si>
  <si>
    <t>BALCAO PARA PASSAGEM DE ALIMENTOS,EM CONCRETO APARENTE,GUARN</t>
  </si>
  <si>
    <t>ICAO DE MADEIRA DE LEI,CONFORME PROJETO Nº6020/EMOP,EXCLUSIV</t>
  </si>
  <si>
    <t>E PINTURA</t>
  </si>
  <si>
    <t>BANCA DE APOIO DE PANELAS,DE 60CM DE LARGURA COM BASE DE ALV</t>
  </si>
  <si>
    <t>ENARIA DE TIJOLO MACICO E CONCRETO SIMPLES,ACABAMENTO COM AZ</t>
  </si>
  <si>
    <t>ULEJOS BRANCOS 15X15CM E CIMENTADO,NO TRACO 1:3,CONFORME PRO</t>
  </si>
  <si>
    <t>JETO Nº6021/EMOP,EXCLUSIVE ESTRADO DE MADEIRA E PINTURA</t>
  </si>
  <si>
    <t>ENARIA DE TIJOLO MACICO E CONCRETO SIMPLES,ACABAMENTO EM PEC</t>
  </si>
  <si>
    <t>AS DE MACARANDUBA DE 4CM DE ESPESSURA,FIXADAS NO CIMENTADO,N</t>
  </si>
  <si>
    <t>O TRACO 1:3,CONFORME PROJETO Nº 6021/EMOP,EXCLUSIVE ESTRADO</t>
  </si>
  <si>
    <t>DE MADEIRA E PINTURA</t>
  </si>
  <si>
    <t>BALCAO DE ATENDIMENTO EM CONCRETO APARENTE,JANELA GUILHOTINA</t>
  </si>
  <si>
    <t xml:space="preserve"> EM 3 MODULOS EM MADEIRA DE LEI,CONFORME PROJETO Nº6022/EMOP</t>
  </si>
  <si>
    <t>,EXCLUSIVE FERRAGENS E PINTURA.FORNECIMENTO E COLOCACAO</t>
  </si>
  <si>
    <t>BALCAO DE ATENDIMENTO EM CONCRETO APARENTE,COM PASSAGEM,JANE</t>
  </si>
  <si>
    <t>LA GRILHOTINA EM 3 MODULOS EM MADEIRA DE LEI,PORTA EM COMPEN</t>
  </si>
  <si>
    <t>SADO DE CEDRO DE 3CM DE ESPESSURA,CONFORME PROJETO Nº6023/EM</t>
  </si>
  <si>
    <t>OP,EXCLUSIVE FERRAGENS E PINTURA.FORNECIMENTO E COLOCACAO</t>
  </si>
  <si>
    <t>TANQUE DE ALVENARIA DE TIJOLO E CAIXA DE DECANTACAO,MEDINDO</t>
  </si>
  <si>
    <t>RESPECTIVAMENTE 80X65X54CM E 50X45X40CM,REVESTIDO INTERNAMEN</t>
  </si>
  <si>
    <t>TE COM ARGAMASSA DE CIMENTO E AREIA,NO TRACO 1:3 E EXTERNAME</t>
  </si>
  <si>
    <t>NTE COM AZULEJO BRANCO 15X15CM,VALVULA DE ESCOAMENTO 1600 EM</t>
  </si>
  <si>
    <t>METAL CROMADO,CONFORME PROJETO Nº6024/EMOP,EXCLUSIVE TORNEIR</t>
  </si>
  <si>
    <t>A E INSTALACAO HIDRAULICA.FORNECIMENTO</t>
  </si>
  <si>
    <t>CASA DE MAQUINA DE INCENDIO,EM ALVENARIA,MEDINDO(1,50X1,50)M</t>
  </si>
  <si>
    <t>,COBERTA COM LAJE DE CONCRETO,PE-DIREITO DE 2,00M, PORTA COR</t>
  </si>
  <si>
    <t>TA-FOGO(0,60X1,80)M,PINTURA,IMPERMEABILIZACAO,LUMINARIA A PR</t>
  </si>
  <si>
    <t>OVA DE GASES E BASCULANTE COM VIDRO(0,60X0,60)M,EXTINTOR DE</t>
  </si>
  <si>
    <t>INCENDIO,EXCLUSIVE SISTEMA DE PRESSURIZACAO(VIDE ITENS 18.03</t>
  </si>
  <si>
    <t>3.0018, 18.033.0019 E 18.033.0020)</t>
  </si>
  <si>
    <t>18.025.0007-0</t>
  </si>
  <si>
    <t>18.025.0007-A</t>
  </si>
  <si>
    <t>CAMARA FRIGORIFICA PARA CADAVERES,COM 2 LUGARES,TEMPERATURA</t>
  </si>
  <si>
    <t>DE PROJETO DE 0 A 3ºC,UNIDADE CONDENSADORA 1 HP-220V,EVAPORA</t>
  </si>
  <si>
    <t>CAO TIPO AR FORCADO,ISOLAMENTO EM POLIURETANO EXPANDIDO,CONS</t>
  </si>
  <si>
    <t>TRUCAO INTERNA E EXTERNA EM ACO INOXIDAVEL AISI304 LIGA 18,8</t>
  </si>
  <si>
    <t>,TRILHOS TELESCOPICOS.O CUSTO INCLUI 1 MACA PARA CADA PORTA</t>
  </si>
  <si>
    <t>CAMARA FRIGORIFICA PARA CADAVERES,COM 4 LUGARES,TEMPERATURA</t>
  </si>
  <si>
    <t>CAMARA FRIGORIFICA PARA CADAVERES,COM 6 LUGARES,TEMPERATURA</t>
  </si>
  <si>
    <t>CAMARA FRIGORIFICA PARA CADAVERES,COM 8 LUGARES,TEMPERATURA</t>
  </si>
  <si>
    <t>CAMARA FRIGORIFICA PARA CADAVERES,COM 10 LUGARES,TEMPERATURA</t>
  </si>
  <si>
    <t xml:space="preserve"> DE PROJETO DE 0 A 3ºC,UNIDADE CONDENSADORA 1 HP-220V,EVAPOR</t>
  </si>
  <si>
    <t>ACAO TIPO AR FORCADO,ISOLAMENTO EM POLIURETANO EXPANDIDO,CON</t>
  </si>
  <si>
    <t>STRUCAO INTERNA E EXTERNA EM ACO INOXIDAVEL AISI304 LIGA 18,</t>
  </si>
  <si>
    <t>8,TRILHOS TELESCOPICOS.O CUSTO INCLUI 1 MACA PARA CADA PORTA</t>
  </si>
  <si>
    <t>CAMARA FRIGORIFICA PARA CADAVERES,COM 12 LUGARES,TEMPERATURA</t>
  </si>
  <si>
    <t>CAMARA FRIGORIFICA PARA CADAVERES,COM 14 LUGARES,TEMPERATURA</t>
  </si>
  <si>
    <t>CAMARA FRIGORIFICA PARA CADAVERES,COM 16 LUGARES,TEMPERATURA</t>
  </si>
  <si>
    <t>CAMARA FRIGORIFICA PARA CADAVERES,COM 18 LUGARES,TEMPERATURA</t>
  </si>
  <si>
    <t>CAMARA FRIGORIFICA PARA CADAVERES,COM 20 LUGARES,TEMPERATURA</t>
  </si>
  <si>
    <t>MESA DE AUTOPSIA OU NECROPSIA COM LAVATORIO E RECIPIENTE PAR</t>
  </si>
  <si>
    <t>A COLETA DE MATERIAIS.FORNECIMENTO</t>
  </si>
  <si>
    <t>APARELHO DE AR CONDICIONADO DE 30.000BTU/H,220V,3HP.FORNECIM</t>
  </si>
  <si>
    <t>APARELHO DE AR CONDICIONADO DE 18.000BTU/H,220V,2HP.FORNECIM</t>
  </si>
  <si>
    <t>APARELHO DE AR CONDICIONADO DE 12.000BTU/H,110/220V,1HP.FORN</t>
  </si>
  <si>
    <t>APARELHO DE AR CONDICIONADO DE 10.000BTU/H,110V,1HP.FORNECIM</t>
  </si>
  <si>
    <t>APARELHO DE AR CONDICIONADO DE 7.500BTU/H,110V,3/4HP.FORNECI</t>
  </si>
  <si>
    <t>APARELHO DE AR CONDICIONADO DE 10.000BTU,1HP,COM CONTROLE RE</t>
  </si>
  <si>
    <t>MOTO.FORNECIMENTO</t>
  </si>
  <si>
    <t>APARELHO DE AR CONDICIONADO DE 12.000BTU,1HP,COM CONTROLE RE</t>
  </si>
  <si>
    <t>LUMINARIA DE EMERGENCIA DE SOBREPOR,EM PLASTICO,EQUIPADA COM</t>
  </si>
  <si>
    <t xml:space="preserve"> BATERIA SELADA RECARREGAVEL COM 60 LAMPADAS EM LED. FORNECI</t>
  </si>
  <si>
    <t xml:space="preserve"> BATERIA SELADA RECARREGAVEL COM 30 LAMPADAS EM LED. FORNECI</t>
  </si>
  <si>
    <t>PLACA DE SINALIZACAO AUTONOMA,EM LED,PERSONALIZADA(NAO FUME)</t>
  </si>
  <si>
    <t>,110/220V,COM DIMENSOES APROXIMADAS DE (22X11,6)CM.FORNECIME</t>
  </si>
  <si>
    <t>LANTERNA DE SEGURANCA,TIPO GIRATORIA,PARA CAMARA ESCURA,COM</t>
  </si>
  <si>
    <t>FILTRO VERMELHO,EM ESTRUTURA DE ACO PINTADO.FORNECIMENTO E C</t>
  </si>
  <si>
    <t>PRISMA BICOLOR DE SINALIZACAO PARA PORTAS DE SALA DE RAIO-X.</t>
  </si>
  <si>
    <t>18.027.0080-0</t>
  </si>
  <si>
    <t>BALIZADOR DE EMBUTIR EM ALUMINIO PINTADO,PARA UMA LAMPADA LE</t>
  </si>
  <si>
    <t>D DE 4,5W,INCLUSIVE ESTA.FORNECIMENTO E COLOCACAO</t>
  </si>
  <si>
    <t>18.027.0080-A</t>
  </si>
  <si>
    <t>18.027.0082-0</t>
  </si>
  <si>
    <t>BALIZADOR TIPO POSTE EM ALUMINIO PINTADO,PARA UMA LAMPADA LE</t>
  </si>
  <si>
    <t>D DE 9W,INCLUSIVE ESTA.FORNECIMENTO E COLOCACAO</t>
  </si>
  <si>
    <t>18.027.0082-A</t>
  </si>
  <si>
    <t>LUMINARIA FECHADA,PARA ILUMINACAO DE RUAS,AVENIDAS E PRACAS,</t>
  </si>
  <si>
    <t>NA FORMA OVOIDE,CORPO REFLETOR ESTAMPADO EM CHAPA DE ALUMINI</t>
  </si>
  <si>
    <t>O,REFRATOR PRISMATICO EM VIDRO BORO-SILICATO,PARA LAMPADA:MI</t>
  </si>
  <si>
    <t>STA ATE 500W,VAPOR DE MERCURIO,VAPOR DE SODIO OU VAPOR METAL</t>
  </si>
  <si>
    <t>ICO ATE 400W,INCLUSIVE 20,00M DE FIO 2,5MM2,EXCLUSIVE LAMPAD</t>
  </si>
  <si>
    <t>A E REATOR.FORNECIMENTO E COLOCACAO</t>
  </si>
  <si>
    <t>LUMINARIA FECHADA,PARA ILUMINACAO DE QUADRA DE ESPORTES,DEPO</t>
  </si>
  <si>
    <t>SITOS E GALPOES,NA FORMA CIRCULAR,CORPO E FLANGE FUNDIDOS EM</t>
  </si>
  <si>
    <t>ALUMINIO,REFLETOR REPUXADO EM CHAPA DE ALUMINIO,DIFUSOR DE V</t>
  </si>
  <si>
    <t>IDRO TEMPERADO,PARA LAMPADA:MISTA ATE 250W,VAPOR DE MERCURIO</t>
  </si>
  <si>
    <t>,VAPOR DE SODIO OU VAPOR METALICO ATE 400W,EXCLUSIVE LAMPADA</t>
  </si>
  <si>
    <t xml:space="preserve"> E REATOR.FORNECIMENTO E COLOCACAO</t>
  </si>
  <si>
    <t>LUMINARIA ABERTA,PARA ILUMINACAO DE RUAS,EM ALUMINIO ESTAMPA</t>
  </si>
  <si>
    <t>DO,NA FORMA OVOIDE PARA LAMPADA:MISTA ATE 250W,EXCLUSIVE LAM</t>
  </si>
  <si>
    <t>PADA E BRACO PARA ILUMINACAO PUBLICA.FORNECIMENTO E COLOCACA</t>
  </si>
  <si>
    <t>LUMINARIA FECHADA,PARA ILUMINACAO DE PRACAS,RUAS ESTACIONAME</t>
  </si>
  <si>
    <t>NTOS OU VIADUTOS,TIPO TREVO,INSTALADA EM NUCLEO,PARA 1 PETAL</t>
  </si>
  <si>
    <t>A,COM CORPO EM LIGA DE ALUMINIO FUNDIDO,REFRATOR PRISMATICO</t>
  </si>
  <si>
    <t>EM LENTE DE CRISTAL TEMPERADO PARA LAMPADA DE VAPOR DE MERCU</t>
  </si>
  <si>
    <t>RIO,VAPOR DE SODIO OU VAPOR METALICO ATE 400W,EXCLUSIVE LAMP</t>
  </si>
  <si>
    <t>ADA E REATOR.FORNECIMENTO E COLOCACAO</t>
  </si>
  <si>
    <t>LUMINARIA A PROVA DE GASES,VAPORES E POS,HERMETICA,COM LENTE</t>
  </si>
  <si>
    <t xml:space="preserve"> DE VIDRO TRANSPARENTE,CORPO E GRADE EM ALUMINIO FUNDIDO,PAR</t>
  </si>
  <si>
    <t>A LAMPADA LED ATE 25W,MISTA OU VAPOR DE MERCURIO ATE 250W,PA</t>
  </si>
  <si>
    <t>RA COLOCACAO EM TETO,EXCLUSIVE LAMPADA.FORNECIMENTO E COLOCA</t>
  </si>
  <si>
    <t>RA COLOCACAO EM PAREDE,EXCLUSIVE LAMPADA.FORNECIMENTO E COLO</t>
  </si>
  <si>
    <t>LUMINARIA A PROVA DE EXPLOSAO,PARA USO EM LOCAIS QUE TENHAM</t>
  </si>
  <si>
    <t>GASES OU VAPORES INFLAMAVEIS,CONSTRUIDA EM ALUMINIO FUNDIDO,</t>
  </si>
  <si>
    <t>COM GRADE DE PROTECAO ROSQUEADA AO CORPO,COM VIDRO RESISTENT</t>
  </si>
  <si>
    <t>E A CHOQUE TERMICO,PARA LAMPADA LED ATE 25W,MISTA OU VAPOR D</t>
  </si>
  <si>
    <t>E MERCURIO ATE 250W,PARA COLOCACAO EM TETO,EXCLUSIVE LAMPADA</t>
  </si>
  <si>
    <t>E MERCURIO ATE 250W,PARA COLOCACAO EM PAREDE,EXCLUSIVE LAMPA</t>
  </si>
  <si>
    <t>DA.FORNECIMENTO E COLOCACAO</t>
  </si>
  <si>
    <t>PROJETOR PARA ILUMINACAO DE QUADRAS DE ESPORTE,PATIOS OU FAC</t>
  </si>
  <si>
    <t>HADAS,EM ALUMINIO REPUXADO,LENTE EM VIDRO TEMPERADO(DIAMETRO</t>
  </si>
  <si>
    <t>=300MM),PARA LAMPADA LED DE 25W OU MISTA DE 250W,EXCLUSIVE L</t>
  </si>
  <si>
    <t>AMPADA.FORNECIMENTO E COLOCACAO</t>
  </si>
  <si>
    <t>=220MM),PARA LAMPADA LED DE 25W,EXCLUSIVE LAMPADA.FORNECIMEN</t>
  </si>
  <si>
    <t>LUMINARIA PARA SINALIZACAO DE GARAGEM,DUPLA,CORPO EM ALUMINI</t>
  </si>
  <si>
    <t>O SILICIO,GLOBO EM PLASTICO PRISMATICO ROSQUEADO AO CORPO,PA</t>
  </si>
  <si>
    <t>RA LAMPADA LED DE 7W,100/240V,INCLUSIVE LAMPADA.FORNECIMENTO</t>
  </si>
  <si>
    <t>LUMINARIA ABERTA PARA ILUMINACAO DE ESTACIONAMENTOS,TIPO TRE</t>
  </si>
  <si>
    <t>VO,INSTALADA EM NUCLEO PARA 01(UMA)PETALA,EM CHAPA DE ALUMIN</t>
  </si>
  <si>
    <t>IO,PARA LAMPADAS DE VAPOR DE MERCURIO,VAPOR DE SODIO OU VAPO</t>
  </si>
  <si>
    <t>R METALICO ATE 400W,EXCLUSIVE LAMPADA.FORNECIMENTO E COLOCAC</t>
  </si>
  <si>
    <t>LUMINARIA FECHADA PARA ILUMINACAO DE ESTACIONAMENTOS,PARQUES</t>
  </si>
  <si>
    <t>,PRACAS E RUAS,NA FORMA OVOIDE,CORPO REFLETOR ESTAMPADO E CH</t>
  </si>
  <si>
    <t>APA DE ALUMINIO,REFRATOR PRISMATICO EM VIDRO BORO-SILICATO,P</t>
  </si>
  <si>
    <t>ARA LAMPADA MISTA,VAPOR DE MERCURIO,VAPOR DE SODIO OU VAPOR</t>
  </si>
  <si>
    <t>METALICO ATE 250W,EXCLUSIVE LAMPADA E REATOR.FORNECIMENTO E</t>
  </si>
  <si>
    <t>LUMINARIA DE SOBREPOR,FIXADA EM LAJE OU FORRO,TIPO CALHA,CHA</t>
  </si>
  <si>
    <t>NFRADA OU PRISMATICA,COMPLETA,EQUIPADA COM REATOR ELETRONICO</t>
  </si>
  <si>
    <t xml:space="preserve"> DE ALTO FATOR DE POTENCIA E LAMPADA FLUORESCENTE DE 1X16W.F</t>
  </si>
  <si>
    <t xml:space="preserve"> DE ALTO FATOR DE POTENCIA E LAMPADA FLUORESCENTE DE 1X18W.F</t>
  </si>
  <si>
    <t xml:space="preserve"> DE ALTO FATOR DE POTENCIA E LAMPADA FLUORESCENTE DE 1X20W.F</t>
  </si>
  <si>
    <t xml:space="preserve"> DE ALTO FATOR DE POTENCIA E LAMPADA FLUORESCENTE DE 1X32W.F</t>
  </si>
  <si>
    <t xml:space="preserve"> DE ALTO FATOR DE POTENCIA E LAMPADA FLUORESCENTE DE 1X36W.F</t>
  </si>
  <si>
    <t xml:space="preserve"> DE ALTO FATOR DE POTENCIA E LAMPADA FLUORESCENTE DE 1X40W.F</t>
  </si>
  <si>
    <t xml:space="preserve"> DE ALTO FATOR DE POTENCIA E LAMPADA FLUORESCENTE DE 2X16W.F</t>
  </si>
  <si>
    <t xml:space="preserve"> DE ALTO FATOR DE POTENCIA E LAMPADA FLUORESCENTE DE 2X18W.F</t>
  </si>
  <si>
    <t xml:space="preserve"> DE ALTO FATOR DE POTENCIA E LAMPADA FLUORESCENTE DE 2X20W.F</t>
  </si>
  <si>
    <t xml:space="preserve"> DE ALTO FATOR DE POTENCIA E LAMPADA FLUORESCENTE DE 2X32W.F</t>
  </si>
  <si>
    <t xml:space="preserve"> DE ALTO FATOR DE POTENCIA E LAMPADA FLUORESCENTE DE 2X36W.F</t>
  </si>
  <si>
    <t xml:space="preserve"> DE ALTO FATOR DE POTENCIA E LAMPADA FLUORESCENTE DE 2X40W.F</t>
  </si>
  <si>
    <t xml:space="preserve"> DE ALTO FATOR DE POTENCIA E LAMPADA FLUORESCENTE DE 3X16W.F</t>
  </si>
  <si>
    <t xml:space="preserve"> DE ALTO FATOR DE POTENCIA E LAMPADA FLUORESCENTE DE 3X18W.F</t>
  </si>
  <si>
    <t xml:space="preserve"> DE ALTO FATOR DE POTENCIA E LAMPADA FLUORESCENTE DE 3X20W.F</t>
  </si>
  <si>
    <t xml:space="preserve"> DE ALTO FATOR DE POTENCIA E LAMPADA FLUORESCENTE DE 3X32W.F</t>
  </si>
  <si>
    <t xml:space="preserve"> DE ALTO FATOR DE POTENCIA E LAMPADA FLUORESCENTE DE 3X36W.F</t>
  </si>
  <si>
    <t xml:space="preserve"> DE ALTO FATOR DE POTENCIA E LAMPADA FLUORESCENTE DE 3X40W.F</t>
  </si>
  <si>
    <t xml:space="preserve"> DE ALTO FATOR DE POTENCIA E LAMPADA FLUORESCENTE DE 4X16W.F</t>
  </si>
  <si>
    <t xml:space="preserve"> DE ALTO FATOR DE POTENCIA E LAMPADA FLUORESCENTE DE 4X18W.F</t>
  </si>
  <si>
    <t xml:space="preserve"> DE ALTO FATOR DE POTENCIA E LAMPADA FLUORESCENTE DE 4X20W.F</t>
  </si>
  <si>
    <t xml:space="preserve"> DE ALTO FATOR DE POTENCIA E LAMPADA FLUORESCENTE DE 4X32W.F</t>
  </si>
  <si>
    <t xml:space="preserve"> DE ALTO FATOR DE POTENCIA E LAMPADA FLUORESCENTE DE 4X36W.F</t>
  </si>
  <si>
    <t xml:space="preserve"> DE ALTO FATOR DE POTENCIA E LAMPADA FLUORESCENTE DE 4X40W.F</t>
  </si>
  <si>
    <t>LUMINARIA FLUORESCENTE TUBULAR DE SOBREPOR,2X16W(INCLUSIVE L</t>
  </si>
  <si>
    <t>AMPADAS),CORPO EM CHAPA DE ACO TRATADA E PINTURA ELETROSTATI</t>
  </si>
  <si>
    <t>CA BRANCA,REFLETOR EM ALUMINIO DE ALTO BRILHO,COM REATOR DE</t>
  </si>
  <si>
    <t>ALTO FATOR DE POTENCIA,BI-VOLT.FORNECIMENTO E COLOCACAO</t>
  </si>
  <si>
    <t>LUMINARIA FLUORESCENTE TUBULAR DE SOBREPOR,2X32W(INCLUSIVE L</t>
  </si>
  <si>
    <t>CA BRAMCA,REFLETOR EM ALUMINIO DE ALTO BRILHO,COM REATOR DE</t>
  </si>
  <si>
    <t>AMPADAS),COM ALETAS,CORPO EM CHAPA DE ACO TRATADA E PINTURA</t>
  </si>
  <si>
    <t>ELETROSTATICA BRANCA,REFLETOR EM ALUMINIO DE ALTO BRILHO,COM</t>
  </si>
  <si>
    <t xml:space="preserve"> REATOR DE ALTO FATOR DE POTENCIA,BI-VOLT.FORNECIMENTO E COL</t>
  </si>
  <si>
    <t>AMPADAS),COM VISOR ACRILICO TRANSLUCIDO,CORPO EM CHAPA DE AC</t>
  </si>
  <si>
    <t>O TRATADA E PINTURA ELETROSTATICA BRANCA,REFLETOR EM ALUMINI</t>
  </si>
  <si>
    <t>ODE ALTO BRILHO,COM REATOR DE ALTO FATOR DE POTENCIA,BI-VOLT</t>
  </si>
  <si>
    <t>O DE ALTO BRILHO,COM REATOR DE ALTO FATOR DE POTENCIA,BI-VOL</t>
  </si>
  <si>
    <t>T.FORNECIMENTO E COLOCACAO</t>
  </si>
  <si>
    <t>LUMINARIA FLUORESCENTE TUBULAR DE EMBUTIR,2X16W(INCLUSIVE LA</t>
  </si>
  <si>
    <t>MPADAS),CORPO EM CHAPA DE ACO TRATADA E PINTURA ELETROSTATIC</t>
  </si>
  <si>
    <t>A BRANCA,REFLETOR EM ALUMINIO DE ALTO BRILHO,COM REATOR DE A</t>
  </si>
  <si>
    <t>LTO FATOR DE POTENCIA,BIVOLT.FORNECIMENTO E COLOCACAO</t>
  </si>
  <si>
    <t>LUMINARIA FLUORESCENTE TUBULAR DE EMBUTIR,2X32W(INCLUSIVE LA</t>
  </si>
  <si>
    <t>LTO FATOR DE POTENCIA,BI-VOLT.FORNECIMENTO E COLOCACAO</t>
  </si>
  <si>
    <t>MPADAS),COM ALETAS,CORPO EM CHAPA DE ACO TRATADA E PINTURA E</t>
  </si>
  <si>
    <t>LETROSTATICA BRANCA,REFLETOR EM ALUMINIO DE ALTO BRILHO,COM</t>
  </si>
  <si>
    <t>REATOR DE ALTO FATOR DE POTENCIA,BI-VOLT.FORNECIMENTO E COLO</t>
  </si>
  <si>
    <t>MPADAS),COM VISOR ACRILICO TRANSLUCIDO,CORPO EM CHAPA DE ACO</t>
  </si>
  <si>
    <t xml:space="preserve"> TRATADA E PINTURA ELETROSTATICA BRANCA,REFLETOR EM ALUMINIO</t>
  </si>
  <si>
    <t xml:space="preserve"> DE ALTO BRILHO,COM REATOR DE ALTO FATOR DE POTENCIA,BI-VOLT</t>
  </si>
  <si>
    <t>LUMINARIA TIPO SPOT,DIRECIONAL,EXCLUSIVE LAMPADA.FORNECIMENT</t>
  </si>
  <si>
    <t>LUMINARIA DE EMBUTIR DIRECIONAVEL,PARA LAMPADA TIPO DICROICA</t>
  </si>
  <si>
    <t>,(EXCLUSIVE ESTA),COM ARCO DE ALUMINIO PINTADO EM EPOXI BRAN</t>
  </si>
  <si>
    <t>CO.FORNECIMENTO E COLOCACAO</t>
  </si>
  <si>
    <t>ARANDELA TIPO "MEIA-LUA",VIDRO ACETINADO,COR BRANCA,EXCLUSIV</t>
  </si>
  <si>
    <t>E LAMPADA.FORNECIMENTO E COLOCACAO</t>
  </si>
  <si>
    <t>GLOBO ESFERICO,PLAFONIER REPUXADO DE ALUMINIO COM DIFUSOR EM</t>
  </si>
  <si>
    <t>18.027.0470-0</t>
  </si>
  <si>
    <t>LUMINARIA DE SOBREPOR, FIXADA EM LAJE OU FORRO, TIPO CALHA,</t>
  </si>
  <si>
    <t>CHANFRADA OU PRISMATICA, COMPLETA, COM LAMPADA LED TUBULAR</t>
  </si>
  <si>
    <t>DE 1 X 9W. FORNECIMENTO E COLOCACAO</t>
  </si>
  <si>
    <t>18.027.0470-A</t>
  </si>
  <si>
    <t>18.027.0472-0</t>
  </si>
  <si>
    <t xml:space="preserve"> DE 1 X 18W. FORNECIMENTO E COLOCACAO</t>
  </si>
  <si>
    <t>18.027.0472-A</t>
  </si>
  <si>
    <t>18.027.0474-0</t>
  </si>
  <si>
    <t xml:space="preserve"> DE 2 X 9W. FORNECIMENTO E COLOCACAO</t>
  </si>
  <si>
    <t>18.027.0474-A</t>
  </si>
  <si>
    <t>18.027.0476-0</t>
  </si>
  <si>
    <t xml:space="preserve"> DE 2 X 18W. FORNECIMENTO E COLOCACAO</t>
  </si>
  <si>
    <t>18.027.0476-A</t>
  </si>
  <si>
    <t>18.027.0478-0</t>
  </si>
  <si>
    <t xml:space="preserve"> DE 3 X 9W. FORNECIMENTO E COLOCACAO</t>
  </si>
  <si>
    <t>18.027.0478-A</t>
  </si>
  <si>
    <t>18.027.0480-0</t>
  </si>
  <si>
    <t xml:space="preserve"> DE 3 X 18W.FORNECIMENTO E COLOCACAO</t>
  </si>
  <si>
    <t>18.027.0480-A</t>
  </si>
  <si>
    <t>18.027.0482-0</t>
  </si>
  <si>
    <t xml:space="preserve"> DE 4 X 9W.FORNECIMENTO E COLOCACAO</t>
  </si>
  <si>
    <t>18.027.0482-A</t>
  </si>
  <si>
    <t>18.027.0484-0</t>
  </si>
  <si>
    <t xml:space="preserve"> DE 4 X 18W. FORNECIMENTO E COLOCACAO</t>
  </si>
  <si>
    <t>18.027.0484-A</t>
  </si>
  <si>
    <t>18.027.0486-0</t>
  </si>
  <si>
    <t>LUMINARIA LED TUBULAR DE SOBREPOR, 2X9W (INCLUSIVE LAMPADAS)</t>
  </si>
  <si>
    <t>,CORPO EM CHAPA DE ACO TRATADA E PINTURA ELETROSTATICA BRANC</t>
  </si>
  <si>
    <t>A, REFLETOR EM ALUMINIO DE ALTO BRILHO, SEM REATOR. FORNECIM</t>
  </si>
  <si>
    <t>18.027.0486-A</t>
  </si>
  <si>
    <t>18.027.0488-0</t>
  </si>
  <si>
    <t>A, REFLETOR EM ALUMINIO DE ALTO BRILHO, COM ALETAS, SEM REAT</t>
  </si>
  <si>
    <t>OR. FORNECIMENTO E COLOCACAO</t>
  </si>
  <si>
    <t>18.027.0488-A</t>
  </si>
  <si>
    <t>18.027.0490-0</t>
  </si>
  <si>
    <t>A, REFLETOR EM ALUMINIO DE ALTO BRILHO, COM VISOR ACRILICO T</t>
  </si>
  <si>
    <t>RANSLUCIDO, SEM REATOR. FORNECIMENTO E COLOCACAO</t>
  </si>
  <si>
    <t>18.027.0490-A</t>
  </si>
  <si>
    <t>18.027.0492-0</t>
  </si>
  <si>
    <t>LUMINARIA LED TUBULAR DE SOBREPOR, 2X18W (INCLUSIVE LAMPADAS</t>
  </si>
  <si>
    <t>),CORPO EM CHAPA DE ACO TRATADA E PINTURA ELETROSTATICA BRAN</t>
  </si>
  <si>
    <t>CA, REFLETOR EM ALUMINIO DE ALTO BRILHO, SEM REATOR. FORNECI</t>
  </si>
  <si>
    <t>18.027.0492-A</t>
  </si>
  <si>
    <t>18.027.0494-0</t>
  </si>
  <si>
    <t>CA, REFLETOR EM ALUMINIO DE ALTO BRILHO, COM ALETAS, SEM REA</t>
  </si>
  <si>
    <t>TOR. FORNECIMENTO E COLOCACAO</t>
  </si>
  <si>
    <t>18.027.0494-A</t>
  </si>
  <si>
    <t>18.027.0496-0</t>
  </si>
  <si>
    <t>CA, REFLETOR EM ALUMINIO DE ALTO BRILHO, COM VISOR ACRILICO</t>
  </si>
  <si>
    <t xml:space="preserve"> TRANSLUCIDO, SEM REATOR. FORNECIMENTO E COLOCACAO</t>
  </si>
  <si>
    <t>18.027.0496-A</t>
  </si>
  <si>
    <t>18.027.0510-0</t>
  </si>
  <si>
    <t>LUMINARIA LED TUBULAR DE EMBUTIR, 2X9W (INCLUSIVE LAMPADAS)</t>
  </si>
  <si>
    <t>18.027.0510-A</t>
  </si>
  <si>
    <t>18.027.0512-0</t>
  </si>
  <si>
    <t>18.027.0512-A</t>
  </si>
  <si>
    <t>18.027.0514-0</t>
  </si>
  <si>
    <t>18.027.0514-A</t>
  </si>
  <si>
    <t>18.027.0516-0</t>
  </si>
  <si>
    <t>LUMINARIA LED TUBULAR DE EMBUTIR, 2X18W (INCLUSIVE LAMPADAS)</t>
  </si>
  <si>
    <t>18.027.0516-A</t>
  </si>
  <si>
    <t>18.027.0518-0</t>
  </si>
  <si>
    <t>18.027.0518-A</t>
  </si>
  <si>
    <t>18.027.0520-0</t>
  </si>
  <si>
    <t>18.027.0520-A</t>
  </si>
  <si>
    <t>TRANSFORMADOR DE DISTRIBUICAO DE 30KVA,ABRIGADA,CLASSE 15KV,</t>
  </si>
  <si>
    <t>REFRIGERACAO A OLEO MINERAL,TENSAO PRIMARIA DE 13,8KV,TENSAO</t>
  </si>
  <si>
    <t>SECUNDARIA DE 220/127V-60HZ,COM ACESSORIOS.FORNECIMENTO E CO</t>
  </si>
  <si>
    <t>TRANSFORMADOR DE DISTRIBUICAO DE 45KVA,ABRIGADA,CLASSE 15KV,</t>
  </si>
  <si>
    <t>TRANSFORMADOR DE DISTRIBUICAO DE 75KVA,ABRIGADA,CLASSE 15KV,</t>
  </si>
  <si>
    <t>TRANSFORMADOR DE DISTRIBUICAO DE 112,5KVA,ABRIGADA,CLASSE 15</t>
  </si>
  <si>
    <t>KV,REFRIGERACAO A OLEO MINERAL,TENSAO PRIMARIA DE 13,8KV,TEN</t>
  </si>
  <si>
    <t>SAO SECUNDARIA DE 220/127V-60HZ,COM ACESSORIOS.FORNECIMENTO</t>
  </si>
  <si>
    <t>TRANSFORMADOR DE DISTRIBUICAO DE 150KVA,ABRIGADA,CLASSE 15KV</t>
  </si>
  <si>
    <t>,REFRIGERACAO A OLEO MINERAL,TENSAO PRIMARIA DE 13,8KV,TENSA</t>
  </si>
  <si>
    <t>O SECUNDARIA DE 220/127V-60HZ,COM ACESSORIOS.FORNECIMENTO E</t>
  </si>
  <si>
    <t>TRANSFORMADOR DE DISTRIBUICAO DE 225KVA,ABRIGADA,CLASSE 15KV</t>
  </si>
  <si>
    <t>TRANSFORMADOR DE DISTRIBUICAO DE 300KVA,ABRIGADA,CLASSE 15KV</t>
  </si>
  <si>
    <t>TRANSFORMADOR DE DISTRIBUICAO DE 500KVA,ABRIGADA,CLASSE 15KV</t>
  </si>
  <si>
    <t>TRANSFORMADOR DE DISTRIBUICAO DE 750KVA,ABRIGADA,CLASSE 15KV</t>
  </si>
  <si>
    <t>TRANSFORMADOR DE DISTRIBUICAO DE 1.000KVA,ABRIGADA,CLASSE 15</t>
  </si>
  <si>
    <t>TRANSFORMADOR DE DISTRIBUICAO DE 75KVA,TIPO PEDESTAL,CLASSE</t>
  </si>
  <si>
    <t>15KV,REFRIGERACAO A OLEO MINERAL OU SILICONE,LIQUIDO ISOLANT</t>
  </si>
  <si>
    <t>E,TENSAO PRIMARIA DE 13,8KV,TENSAO SECUNDARIA DE 220/127V-60</t>
  </si>
  <si>
    <t>HZ,NBI 95KV,GRAU DE PROTECAO IP 54,COM ACESSORIOS.FORNECIMEN</t>
  </si>
  <si>
    <t>TRANSFORMADOR DE DISTRIBUICAO DE 112,5KVA,TIPO PEDESTAL,CLAS</t>
  </si>
  <si>
    <t>SE 15KV,REFRIGERACAO A OLEO MINERAL OU SILICONE,LIQUIDO ISOL</t>
  </si>
  <si>
    <t>ANTE,TENSAO PRIMARIA DE 13,8KV,TENSAO SECUNDARIA DE 220/127V</t>
  </si>
  <si>
    <t>-60HZ,NBI 95KV,GRAU DE PROTECAO IP 54,COM ACESSORIOS.FORNECI</t>
  </si>
  <si>
    <t>TRANSFORMADOR DE DISTRIBUICAO DE 150KVA,TIPO PEDESTAL,CLASSE</t>
  </si>
  <si>
    <t xml:space="preserve"> 15KV,REFRIGERACAO A OLEO MINERAL OU SILICONE,LIQUIDO ISOLAN</t>
  </si>
  <si>
    <t>TE,TENSAO PRIMARIA DE 13,8KV,TENSAO SECUNDARIA DE 220/127V-6</t>
  </si>
  <si>
    <t>0HZ,NBI 95KV,GRAU DE PROTECAO IP 54,COM ACESSORIOS.FORNECIME</t>
  </si>
  <si>
    <t>TRANSFORMADOR DE DISTRIBUICAO DE 300KVA,TIPO PEDESTAL,CLASSE</t>
  </si>
  <si>
    <t>TRANSFORMADOR DE DISTRIBUICAO DE 500KVA,TIPO PEDESTAL,CLASSE</t>
  </si>
  <si>
    <t>TRANSFORMADOR DE DISTRIBUICAO DE 750KVA,TIPO PEDESTAL,CLASSE</t>
  </si>
  <si>
    <t>TRANSFORMADOR DE DISTRIBUICAO DE 1.000KVA,TIPO PEDESTAL,CLAS</t>
  </si>
  <si>
    <t>A SECO,TENSAO PRIMARIA DE 13,8KV,TENSAO SECUNDARIA DE 220/12</t>
  </si>
  <si>
    <t>7V-60HZ,COM ACESSORIOS.FORNECIMENTO E COLOCACAO</t>
  </si>
  <si>
    <t>KV,A SECO,TENSAO PRIMARIA DE 13,8KV,TENSAO SECUNDARIA DE 220</t>
  </si>
  <si>
    <t>/127V-60HZ,COM ACESSORIOS.FORNECIMENTO E COLOCACAO</t>
  </si>
  <si>
    <t>,A SECO,TENSAO PRIMARIA DE 13,8KV,TENSAO SECUNDARIA DE 220/1</t>
  </si>
  <si>
    <t>27V-60HZ,COM ACESSORIOS.FORNECIMENTO E COLOCACAO</t>
  </si>
  <si>
    <t>BOMBA HIDRAULICA CENTRIFUGA,COM MOTOR ELETRICO,POTENCIA DE 1</t>
  </si>
  <si>
    <t>/3CV,EXCLUSIVE ACESSORIOS.FORNECIMENTO E COLOCACAO</t>
  </si>
  <si>
    <t>BOMBA HIDRAULICA CENTRIFUGA,COM MOTOR ELETRICO,POTENCIA DE 0</t>
  </si>
  <si>
    <t>,5CV,EXCLUSIVE ACESSORIOS.FORNECIMENTO E COLOCACAO</t>
  </si>
  <si>
    <t>BOMBA HIDRAULICA CENTRIFUGA,COM MOTOR ELETRICO,POTENCIA DE 3</t>
  </si>
  <si>
    <t>/4CV,EXCLUSIVE ACESSORIOS.FORNECIMENTO E COLOCACAO</t>
  </si>
  <si>
    <t>CV,EXCLUSIVE ACESSORIOS.FORNECIMENTO E COLOCACAO</t>
  </si>
  <si>
    <t>BOMBA HIDRAULICA CENTRIFUGA,COM MOTOR ELETRICO,POTENCIA DE 2</t>
  </si>
  <si>
    <t>BOMBA HIDRAULICA CENTRIFUGA,COM MOTOR ELETRICO,POTENCIA DE 5</t>
  </si>
  <si>
    <t>BOMBA HIDRAULICA CENTRIFUGA,COM MOTOR ELETRICO,POTENCIA DE 7</t>
  </si>
  <si>
    <t>0CV,EXCLUSIVE ACESSORIOS.FORNECIMENTO E COLOCACAO</t>
  </si>
  <si>
    <t>BOMBA CENTRIFUGA SUBMERSA,PARA AGUAS SERVIDAS,DE 0,5CV,110/2</t>
  </si>
  <si>
    <t>20V.FORNECIMENTO E COLOCACAO</t>
  </si>
  <si>
    <t>BOMBA CENTRIFUGA SUBMERSA,PARA AGUAS SERVIDAS,DE 1CV,110/220</t>
  </si>
  <si>
    <t>V.FORNECIMENTO E COLOCACAO</t>
  </si>
  <si>
    <t>BOMBA CENTRIFUGA SUBMERSA,PARA AGUAS SERVIDAS,DE 2CV,220V.FO</t>
  </si>
  <si>
    <t>BOMBA CENTRIFUGA SUBMERSA,PARA AGUAS SERVIDAS,DE 3CV,220/380</t>
  </si>
  <si>
    <t>BOMBA CENTRIFUGA SUBMERSA,PARA AGUAS SERVIDAS,DE 4CV,220/380</t>
  </si>
  <si>
    <t>BOMBA CENTRIFUGA SUBMERSA(ROBUSTA)PARA AGUAS FECAIS(ESGOTOS</t>
  </si>
  <si>
    <t>DOMESTICOS)DE 0,5CV,110/220V.FORNECIMENTO E COLOCACAO</t>
  </si>
  <si>
    <t>DOMESTICOS)DE 1CV,220V.FORNECIMENTO E COLOCACAO</t>
  </si>
  <si>
    <t>DOMESTICOS)DE 2CV,220V.FORNECIMENTO E COLOCACAO</t>
  </si>
  <si>
    <t>BOMBA AUTOASPIRANTE,PARA AGUA LIMPA,DE 1/4CV.FORNECIMENTO E</t>
  </si>
  <si>
    <t>BOMBA AUTO-ASPIRANTE,PARA AGUA LIMPA,DE 0,5CV.FORNECIMENTO E</t>
  </si>
  <si>
    <t>BOMBA AUTO-ASPIRANTE,PARA AGUA LIMPA,DE 1CV.FORNECIMENTO E C</t>
  </si>
  <si>
    <t>CONDICIONADOR DE AR TIPO SPLIT 9000 BTU'S COMPREENDENDO 1 CO</t>
  </si>
  <si>
    <t>NDENSADOR E 1 EVAPORADOR(VIDE INSTALACAO,ASSENTAMENTO E INTE</t>
  </si>
  <si>
    <t>RLIGACOES FAMILIA 15.005).FORNECIMENTO</t>
  </si>
  <si>
    <t>CONDICIONADOR DE AR TIPO SPLIT 12000 BTU'S COMPREENDENDO 1 C</t>
  </si>
  <si>
    <t>ONDENSADOR E 1 EVAPORADOR(VIDE INSTALACAO,ASSENTAMENTO E INT</t>
  </si>
  <si>
    <t>ERLIGACOES FAMILIA 15.005).FORNECIMENTO</t>
  </si>
  <si>
    <t>CONDICIONADOR DE AR TIPO SPLIT 18000 BTU'S COMPREENDENDO 1 C</t>
  </si>
  <si>
    <t>ONDENSADOR E 2 EVAPORADORES(VIDE INSTALACAO,ASSENTAMENTO E I</t>
  </si>
  <si>
    <t>NTERLIGACOES FAMILIA 15.005).FORNECIMENTO</t>
  </si>
  <si>
    <t>CONDICIONADOR DE AR TIPO SPLIT 24000 BTU'S COMPREENDENDO 1 C</t>
  </si>
  <si>
    <t>CONDICIONADOR DE AR TIPO SPLIT 30000 BTU'S COMPREENDENDO 1 C</t>
  </si>
  <si>
    <t>CONDICIONADOR DE AR TIPO SPLIT 36000 BTU'S COMPREENDENDO 1 C</t>
  </si>
  <si>
    <t>ONDENSADOR E  1 EVAPORADOR(VIDE INSTALACAO,ASSENTAMENTO E IN</t>
  </si>
  <si>
    <t>TERLIGACOES FAMILIA 15.005).FORNECIMENTO</t>
  </si>
  <si>
    <t>CONDICIONADOR DE AR TIPO SPLIT 48000 BTU'S COMPREENDENDO 1 C</t>
  </si>
  <si>
    <t>CONDICIONADOR DE AR TIPO SPLIT 60000 BTU'S COMPREENDENDO 1 C</t>
  </si>
  <si>
    <t>SISTEMA DE AR CONDICIONADO CENTRAL,TIPO "SELF CONTAINED",CON</t>
  </si>
  <si>
    <t>BR 16401,ATE 10TR,INCLUSIVE PROJETO</t>
  </si>
  <si>
    <t>BR 16401,DE 10,1 ATE 15TR,INCLUSIVE PROJETO</t>
  </si>
  <si>
    <t>BR 16401,DE 20,1 ATE 25TR,INCLUSIVE PROJETO</t>
  </si>
  <si>
    <t>BR 16401,DE 25,1 ATE 30TR,INCLUSIVE PROJETO</t>
  </si>
  <si>
    <t>BR 16401,DE 30,1 ATE 40TR,INCLUSIVE PROJETO</t>
  </si>
  <si>
    <t>SISTEMA DE AR CONDICIONADO CENTRAL,TIPO SPLIT "BUILT IN",COM</t>
  </si>
  <si>
    <t xml:space="preserve"> REDE DE DUTOS DE INSUFLAMENTO E DE AR EXTERIOR PARA RENOVAC</t>
  </si>
  <si>
    <t>E 10TR,INCLUSIVE PROJETO</t>
  </si>
  <si>
    <t xml:space="preserve"> 10,1 ATE 15TR,INCLUSIVE PROJETO</t>
  </si>
  <si>
    <t xml:space="preserve"> 15,1 ATE 20TR,INCLUSIVE PROJETO</t>
  </si>
  <si>
    <t xml:space="preserve"> 20,1 ATE 25TR,INCLUSIVE PROJETO</t>
  </si>
  <si>
    <t xml:space="preserve"> 25,1 ATE 30TR,INCLUSIVE PROJETO</t>
  </si>
  <si>
    <t xml:space="preserve"> 30,1 ATE 40TR,INCLUSIVE PROJETO</t>
  </si>
  <si>
    <t>SISTEMA DE AR CONDICIONADO CENTRAL,TIPO "CHILLER",CONDENSACA</t>
  </si>
  <si>
    <t>1,ATE 50TR,INCLUSIVE PROJETO</t>
  </si>
  <si>
    <t>1,DE 50,1 ATE 100TR,INCLUSIVE PROJETO</t>
  </si>
  <si>
    <t>1,DE 100,1 ATE 150TR,INCLUSIVE PROJETO</t>
  </si>
  <si>
    <t>1,DE 150,1 ATE 200TR,INCLUSIVE PROJETO</t>
  </si>
  <si>
    <t>1,DE 200,1 ATE 250TR,INCLUSIVE PROJETO</t>
  </si>
  <si>
    <t>1,DE 250,1 ATE 300TR,INCLUSIVE PROJETO</t>
  </si>
  <si>
    <t>1,DE 300,1 ATE 350TR,INCLUSIVE PROJETO</t>
  </si>
  <si>
    <t>1,DE 350,1 ATE 400TR,INCLUSIVE PROJETO</t>
  </si>
  <si>
    <t>7256,ATE 50TR,INCLUSIVE PROJETO</t>
  </si>
  <si>
    <t>7256,DE 50,1 ATE 100TR,INCLUSIVE PROJETO</t>
  </si>
  <si>
    <t>7256,DE 100,1 ATE 150TR,INCLUSIVE PROJETO</t>
  </si>
  <si>
    <t>7256,DE 150,1 ATE 200TR,INCLUSIVE PROJETO</t>
  </si>
  <si>
    <t>7256,DE 200,1 ATE 250TR,INCLUSIVE PROJETO</t>
  </si>
  <si>
    <t xml:space="preserve"> 7256,DE 250,1 ATE 300TR,INCLUSIVE PROJETO</t>
  </si>
  <si>
    <t xml:space="preserve"> 7256,DE 300,1 ATE 350TR,INCLUSIVE PROJETO</t>
  </si>
  <si>
    <t xml:space="preserve"> 7256,DE 350,1 ATE 400TR,INCLUSIVE PROJETO</t>
  </si>
  <si>
    <t>GELADEIRA TIPO COMERCIAL,COM 4 PORTAS EM SERVICO E 25 PES CU</t>
  </si>
  <si>
    <t>BICOS UTILIZAVEIS,REVESTIDA EXTERNAMENTE EM ACO INOXIDAVEL,C</t>
  </si>
  <si>
    <t>OM UNIDADE FRIGORIFICA ACIONADA POR MOTOR DE 0,5CV.FORNECIME</t>
  </si>
  <si>
    <t>FREEZER HORIZONTAL,EM CHAPA DE ACO PINTADO,TAMPA UNICA,CAPAC</t>
  </si>
  <si>
    <t>IDADE APROXIMADA DE 300L.FORNECIMENTO</t>
  </si>
  <si>
    <t>FREEZER HORIZONTAL,EM CHAPA DE ACO PINTADO,COM 2 TAMPAS,CAPA</t>
  </si>
  <si>
    <t>CIDADE APROXIMADA DE 400L.FORNECIMENTO</t>
  </si>
  <si>
    <t>PORTA FRIGORIFICA GIRATORIA PARA RESFRIADOS,MEDINDO 800X1800</t>
  </si>
  <si>
    <t>MM,REVESTIDA INTERNA E EXTERNAMENTE EM CHAPA ACO INOX AISI</t>
  </si>
  <si>
    <t xml:space="preserve"> 430,NUCLEO ISOLANTE EM POLIURETANO COM 60MM,BATENTE EM MADE</t>
  </si>
  <si>
    <t>IRA DE LEI,REVESTIDA COM CHAPA DE ACABAMENTO,FERRAGENS GIRAT</t>
  </si>
  <si>
    <t>ORIA EM METAL CROMADO.FORNECIMENTO E COLOCACAO</t>
  </si>
  <si>
    <t>PORTA FRIGORIFICA GIRATORIA PARA CONGELADOS,800X1800MM,REVES</t>
  </si>
  <si>
    <t>TIDA INTERNA E EXTERNAMENTE EM CHAPA DE ACO INOX AISI 430,NU</t>
  </si>
  <si>
    <t>CLEO ISOLANTE EM POLIURETANO COM 80MM,BATENTE EM MADEIRA DE</t>
  </si>
  <si>
    <t>DE LEI,REVESTIDA COM CHAPA DE ACABAMENTO,FERRAGENS GIRATORIA</t>
  </si>
  <si>
    <t xml:space="preserve"> EM METAL CROMADO.FORNECIMENTO E COLOCACAO</t>
  </si>
  <si>
    <t>BOTIJAO DE GAS ENGARRAFADO(GLP),CAPACIDADE PARA 13KG.O CUSTO</t>
  </si>
  <si>
    <t xml:space="preserve"> INCLUI O BOTIJAO E O GAS.FORNECIMENTO</t>
  </si>
  <si>
    <t>BOTIJAO DE GAS ENGARRAFADO(GLP),CAPACIDADE PARA 45KG.O CUSTO</t>
  </si>
  <si>
    <t>SISTEMA DE PRESSURIZACAO,COM 02 BOMBAS CENTRIFUGAS DE 5CV/22</t>
  </si>
  <si>
    <t>0V,INCLUSIVE TUBULACOES DE SUCCAO,RECALQUE E DISTRIBUICAO CO</t>
  </si>
  <si>
    <t>M CONEXOES,PRESSOSTATO,MANOMETRO,TANQUE DE PRESSAO,QUADRO DE</t>
  </si>
  <si>
    <t xml:space="preserve"> COMANDO,EXCLUSIVE CASA DE MAQUINAS (VIDE ITEM 18.024.0050).</t>
  </si>
  <si>
    <t>FORNECIMENTO E INSTALACAO</t>
  </si>
  <si>
    <t>SISTEMA DE PRESSURIZACAO,COM 02 BOMBAS DE 7,5CV/220V,INCLUSI</t>
  </si>
  <si>
    <t>VE TUBULACOES DE SUCCAO,RECALQUE E DISTRIBUICAO COM CONEXOES</t>
  </si>
  <si>
    <t>,PRESSOSTATO,MANOMETRO,TANQUE DE PRESSAO,QUADRO DE COMANDO,E</t>
  </si>
  <si>
    <t>XCLUSIVE CASA DE MAQUINAS (VIDE ITEM 18.024.0050).FORNECIMEN</t>
  </si>
  <si>
    <t>TO E INSTALACAO</t>
  </si>
  <si>
    <t>SISTEMA DE PRESSURIZACAO,COM 02 BOMBAS DE 10CV/220V,INCLUSIV</t>
  </si>
  <si>
    <t>E TUBULACOES DE SUCCAO,RECALQUE E DISTRIBUICAO COM CONEXOES,</t>
  </si>
  <si>
    <t>PRESSOSTATO,MANOMETRO,TANQUE DE PRESSAO,QUADRO DE COMANDO,EX</t>
  </si>
  <si>
    <t>CLUSIVE CASA DE MAQUINAS (VIDE ITEM 18.024.0050).FORNECIMENT</t>
  </si>
  <si>
    <t>O E INSTALACAO</t>
  </si>
  <si>
    <t>EXAUSTOR TUBO AXIAL,ACIONAMENTO DIRETO,DIAMETRO DE 300MM,HEL</t>
  </si>
  <si>
    <t>ICE DE 6 PALETAS,FABRICADA EM CHAPA DE ACO CARBONO.FORNECIME</t>
  </si>
  <si>
    <t>EXAUSTOR TUBO AXIAL,ACIONAMENTO DIRETO,DIAMETRO DE 400MM,HEL</t>
  </si>
  <si>
    <t>EXAUSTOR TUBO AXIAL,ACIONAMENTO DIRETO,DIAMETRO DE 500MM,HEL</t>
  </si>
  <si>
    <t>ICE DE 6 PALETAS,FABRICADAS EM CHAPA DE ACO CARBONO.FORNECIM</t>
  </si>
  <si>
    <t>EXAUSTOR TUBO AXIAL,ACIONAMENTO DIRETO,DIAMETRO DE 600MM,HEL</t>
  </si>
  <si>
    <t>EXAUSTOR TUBO AXIAL,ACIONAMENTO DIRETO,DIAMETRO DE 800MM,HEL</t>
  </si>
  <si>
    <t>EXAUSTOR TUBO AXIAL,ACIONAMENTO DIRETO,DIAMETRO DE 1000MM,HE</t>
  </si>
  <si>
    <t>LICE DE 6 PALETAS,FABRICADA EM CHAPA DE ACO CARBONO.FORNECIM</t>
  </si>
  <si>
    <t>MICRO EXAUSTOR,INCLUSIVE VENEZIANAS,ADAPTADOR E TUBO FLEXIVE</t>
  </si>
  <si>
    <t>L,PARA AMBIENTES ATE 7M3.FORNECIMENTO E COLOCACAO</t>
  </si>
  <si>
    <t>L,PARA AMBIENTES ATE 10M3.FORNECIMENTO E COLOCACAO</t>
  </si>
  <si>
    <t>EXAUSTORES CENTRIFUGOS,TIPO LIMIT LOAD,SIMPLES ASPIRACAO E A</t>
  </si>
  <si>
    <t>CIONAMENTO INDIRETO,FABRICADO EM CHAPA DE ACO CARBONO,1 CV/2</t>
  </si>
  <si>
    <t>CIONAMENTO INDIRETO,FABRICADO EM CHAPA DE ACO CARBONO,2CV/22</t>
  </si>
  <si>
    <t>0V.FORNECIMENTO E COLOCACAO</t>
  </si>
  <si>
    <t>CIONAMENTO INDIRETO,FABRICADO EM CHAPA DE ACO CARBONO,3CV/22</t>
  </si>
  <si>
    <t>CIONAMENTO INDIRETO,FABRICADO EM CHAPA DE ACO CARBONO,5CV/22</t>
  </si>
  <si>
    <t>EXAUSTOR CENTRIFUGO DE SIMPLES ASPIRACAO,ROTOR "SIROCCO" DE</t>
  </si>
  <si>
    <t>3000M3/H, 1/2CV/VI POLOS/3F/220V/60HZ,PRESSAO ESTATICA DE 20</t>
  </si>
  <si>
    <t>MMCA,COM DIAMETRO DE 35CM.FORNECIMENTO E COLOCACAO</t>
  </si>
  <si>
    <t>4000M3/H, 3/4CV/VI POLOS/3F/220V/60HZ,PRESSAO ESTATICA DE 20</t>
  </si>
  <si>
    <t>MMCA,COM DIAMETRO DE 40CM.FORNECIMENTO E COLOCACAO</t>
  </si>
  <si>
    <t>7000M3/H, 1,0CV/VI POLOS/3F/220V/60HZ,PRESSAO ESTATICA DE 20</t>
  </si>
  <si>
    <t>MMCA,COM DIAMETRO DE 50CM.FORNECIMENTO E COLOCACAO</t>
  </si>
  <si>
    <t>EXAUSTOR EOLICO GIRATORIO, DIAMETRO DE 24",COM VAZAO ATE 400</t>
  </si>
  <si>
    <t>0M3/H,PARA FIXACAO EM TELHADOS.FORNECIMENTO E COLOCACAO</t>
  </si>
  <si>
    <t>FILTRO ELETROSTATICO P/EXAUSTAO MECANICA,TIPO PENNEY,MODELO</t>
  </si>
  <si>
    <t>FET 21H3,OU SIMILAR,C/CAPACIDADE NOMINAL DE 9900M3/H,ALIMENT</t>
  </si>
  <si>
    <t>ACAO DE 220V,MONOFASICA,PERDA DE PRESSAO DE 10MMCA(LIMPO)E 2</t>
  </si>
  <si>
    <t>0MMCA(SUJO),TEMPERATURA TRABALHO ATE 140°F,CARCACA ACO CARBO</t>
  </si>
  <si>
    <t>NO,PRE-FILTRO MECANICO TELAS EXECUTADO ALUMINIO E SEPARADOR</t>
  </si>
  <si>
    <t>INERCIAL DE NEVOAS E GOTAS EM ALUMINIO.INCL.DIFUSORES.FORN.</t>
  </si>
  <si>
    <t>FILTRO INERCIAL DE ACO GALVANIZADO,PARA COIFA DE COCCAO,NAS</t>
  </si>
  <si>
    <t>DIMENSOES 40X50CM.FORNECIMENTO</t>
  </si>
  <si>
    <t>DIMENSOES 50X50CM.FORNECIMENTO</t>
  </si>
  <si>
    <t>FILTRO DE CARVAO ATIVADO,PARA SISTEMA DE EXAUSTAO,NAS DIMENS</t>
  </si>
  <si>
    <t>OES 60X60CM,ATE 2000M3/H.FORNECIMENTO</t>
  </si>
  <si>
    <t>VENTILADOR DE TETO,COM 3 PAS EM ACO GALVANIZADO,INCLUSIVE IN</t>
  </si>
  <si>
    <t>TERRUPTOR DE COMANDO.FORNECIMENTO E COLOCACAO</t>
  </si>
  <si>
    <t>VENTILADOR DE TETO COM LUMINARIA,3 PAS DE MADEIRA DE LEI,INC</t>
  </si>
  <si>
    <t>LUSIVE INTERRUPTOR DE COMANDO. FORNECIMENTO E COLOCACAO</t>
  </si>
  <si>
    <t>VENTILADOR DE PAREDE,OSCILANTE,DIAMETRO 24",MOTOR DE 1 A 6HP</t>
  </si>
  <si>
    <t>,ROTACAO 1150RPM,VAZAO 300M3/MINUTO,110/220V.FORNECIMENTO E</t>
  </si>
  <si>
    <t>CENTRAL DE GRAVACAO DIGITAL DE CFTV PARA 16 CANAIS.FORNECIME</t>
  </si>
  <si>
    <t>MESA CONTROLADORA PARA CAMERAS PTZ(CONTROL KEYBOARD).FORNECI</t>
  </si>
  <si>
    <t>CAMERA PTZ(MOVIMENTO HORIZONTAL,VERTICAL E ZOOM).FORNECIMENT</t>
  </si>
  <si>
    <t>CAMERA PROFISSIONAL("DAY-NIGHT"),EQUIPADA COM LENTE VARIFOCA</t>
  </si>
  <si>
    <t>L.FORNECIMENTO</t>
  </si>
  <si>
    <t>SONOFLETOR ACUSTICO DE EMBUTIR COMPLETO,CASADOR DE IMPEDANCI</t>
  </si>
  <si>
    <t>A,POTENCIOMETRO DE VOLUME E ALTO FALANTE DE 6" DE 25W RMS,IN</t>
  </si>
  <si>
    <t>CLUSIVE PLUGS,TERMINAIS E CONECTORES,EXCLUSIVE FIOS E INSTAL</t>
  </si>
  <si>
    <t>ACAO DO PONTO (VIDE ITEM 15.015.0400).FORNECIMENTO E COLOCAC</t>
  </si>
  <si>
    <t>DETECTOR TERMICO ANALOGICO COM BASE,PARA SISTEMA DE ALARME C</t>
  </si>
  <si>
    <t>ONTRA INCENDIO.FORNECIMENTO E COLOCACAO</t>
  </si>
  <si>
    <t>DETECTOR OTICO DE FUMACA ANALOGICO COM BASE,PARA SISTEMA DE</t>
  </si>
  <si>
    <t>ALARME CONTRA INCENDIO.FORNECIMENTO E COLOCACAO</t>
  </si>
  <si>
    <t>SIRENE AUDIO VISUAL,PARA SISTEMA DE ALARME CONTRA INCENDIO.F</t>
  </si>
  <si>
    <t>DETECTOR DE GAS COMBUSTIVEL (GLP/GN) COM ALARME A 30CM DO PI</t>
  </si>
  <si>
    <t>SO/TETO,TENSAO DE 127V/60HZ E CONSUMO E 10W.FORNECIMENTO E C</t>
  </si>
  <si>
    <t>ACIONADOR TIPO "QUEBRE VIDRO",INCLUSIVE SENSOR DE ALARME E C</t>
  </si>
  <si>
    <t>HAVE EXTERNA PARA TESTE.FORNECIMENTO E COLOCACAO</t>
  </si>
  <si>
    <t>DADE PARA 230KG,VELOCIDADE DE 6M/MINUTO,COM DUAS PARADAS,GUA</t>
  </si>
  <si>
    <t>RDA CORPO LATERAL COM BRACO TIPO BASCULANTE E ACESSO PELO ME</t>
  </si>
  <si>
    <t>SMO LADO,COMANDO AUTOMATICO SIMPLES NAS DUAS PARADAS FRANQUE</t>
  </si>
  <si>
    <t>ADO,CHAVE NA CABINE,MOTOR ELETRICO DE 2CV A 1720RPM,60HZ,TRI</t>
  </si>
  <si>
    <t>FASICO (220/380V).FORNECIMENTO,MONTAGEM E INSTALACAO</t>
  </si>
  <si>
    <t>POSTE DE CONCRETO,COM SECAO CIRCULAR,COM 5,00M DE COMPRIMENT</t>
  </si>
  <si>
    <t>O E CARGA NOMINAL NO TOPO DE 100KG,INCLUSIVE ESCAVACAO,EXCLU</t>
  </si>
  <si>
    <t>SIVE TRANSPORTE.FORNECIMENTO E COLOCACAO</t>
  </si>
  <si>
    <t>O E CARGA NOMINAL NO TOPO DE 200KG,INCLUSIVE ESCAVACAO,EXCLU</t>
  </si>
  <si>
    <t>O E CARGA NOMINAL NO TOPO DE 300KG,INCLUSIVE ESCAVACAO,EXCLU</t>
  </si>
  <si>
    <t>O E CARGA NOMINAL NO TOPO DE 400KG,INCLUSIVE ESCAVACAO,EXCLU</t>
  </si>
  <si>
    <t>POSTE DE CONCRETO,COM SECAO CIRCULAR,COM 7,00M DE COMPRIMENT</t>
  </si>
  <si>
    <t>O E CARGA NOMINAL HORIZONTAL NO TOPO DE 100KG,INCLUSIVE ESCA</t>
  </si>
  <si>
    <t>VACAO,EXCLUSIVE TRANSPORTE.FORNECIMENTO E COLOCACAO</t>
  </si>
  <si>
    <t>O E CARGA NOMINAL HORIZONTAL NO TOPO DE 200KG,INCLUSIVE ESCA</t>
  </si>
  <si>
    <t>O E CARGA NOMINAL HORIZONTAL NO TOPO DE 300KG,INCLUSIVE ESCA</t>
  </si>
  <si>
    <t>VACAO,EXCLUSIVE TRANSPORTE.FORNECIMENTO E COLOCACAO.</t>
  </si>
  <si>
    <t>O E CARGA NOMINAL HORIZONTAL NO TOPO DE 400KG,INCLUSIVE ESCA</t>
  </si>
  <si>
    <t>POSTE DE CONCRETO,COM SECAO CIRCULAR,COM 9,00M DE COMPRIMENT</t>
  </si>
  <si>
    <t>O E CARGA NOMINAL NO TOPO DE 150KG,INCLUSIVE ESCAVACAO,EXCLU</t>
  </si>
  <si>
    <t>O E CARGA NOMINAL NO TOPO DE 600KG,INCLUSIVE ESCAVACAO,EXCLU</t>
  </si>
  <si>
    <t>POSTE DE CONCRETO,COM SECAO CIRCULAR,COM 11,00M DE COMPRIMEN</t>
  </si>
  <si>
    <t>TO E CARGA NOMINAL HORIZONTAL NO TOPO DE 200KG,INCLUSIVE ESC</t>
  </si>
  <si>
    <t>AVACAO,EXCLUSIVE TRANSPORTE.FORNECIMENTO E COLOCACAO</t>
  </si>
  <si>
    <t>TO E CARGA NOMINAL HORIZONTAL NO TOPO DE 300KG,INCLUSIVE ESC</t>
  </si>
  <si>
    <t>TO E CARGA NOMINAL HORIZONTAL NO TOPO DE 400KG,INCLUSIVE ESC</t>
  </si>
  <si>
    <t>TO E CARGA NOMINAL HORIZONTAL NO TOPO DE 600KG,INCLUSIVE ESC</t>
  </si>
  <si>
    <t>POSTE DE CONCRETO,COM SECAO CIRCULAR,COM 14,00M DE COMPRIMEN</t>
  </si>
  <si>
    <t>CENTRAL DE AR COMPRIMIDO MEDICINAL,ISENTO DE OLEO,SISTEMA DU</t>
  </si>
  <si>
    <t>PAINEL DE ALARME MEDICINAL AR COMPRIMIDO,OXIDO NITROSO,DIOXI</t>
  </si>
  <si>
    <t>DO DE CARBONO,OXIGENIO E VACUO.FORNECIMENTO E ASSENTAMENTO.(</t>
  </si>
  <si>
    <t>PARA INSTALACAO VIDE FAMILIA 15.014)</t>
  </si>
  <si>
    <t>ESTACAO DE CHAMADA DE BANHEIRO,COM INTERRUPTOR DE EMBUTIR.FO</t>
  </si>
  <si>
    <t>ESTACAO DE CHAMADA DE LEITO,COM INTERRUPTOR DE EMBUTIR COM C</t>
  </si>
  <si>
    <t>OMANDOS DE CHAMADAS,EMERGENCIA E PRESENCA,FIXADA SOBRE CAIXA</t>
  </si>
  <si>
    <t>4"X4" EMBUTIDA NA PAREDE.FORNECIMENTO E COLOCACAO</t>
  </si>
  <si>
    <t>SISTEMA ININTERRUPTO DE ENERGIA (NO BREAK), COM CAPACIDADE D</t>
  </si>
  <si>
    <t>E 5KVA, TRIFASICO,60HZ,TENSAO DE ENTRADA DE 220/380V,TENSAO</t>
  </si>
  <si>
    <t>DE SAIDA DE 220V/127V,AUTONOMIA DE 10 MINUTOS,INCLUSIVE GABI</t>
  </si>
  <si>
    <t>NETES E START UP.FORNECIMENTO E COLOCACAO</t>
  </si>
  <si>
    <t>SISTEMA INITERRUPTO DE ENERGIA (NO BREAK),COM CAPACIDADE DE</t>
  </si>
  <si>
    <t>7.5KVA,TRIFASICO,60HZ,TENSAO DE ENTRADA DE 220/380V,TENSAO D</t>
  </si>
  <si>
    <t>E SAIDA DE 220/127V,AUTONOMIA DE 10 MINUTOS,INCLUSIVE GABINE</t>
  </si>
  <si>
    <t>TES E START UP. FORNECIMENTO E COLOCACAO</t>
  </si>
  <si>
    <t>SISTEMA ININTERRUPTO DE ENERGIA (NO BREAK),COM CAPACIDADE DE</t>
  </si>
  <si>
    <t xml:space="preserve"> 10KVA,TRIFASICO,60HZ,TENSAO DE ENTRADA DE 220/380V,TENSAO D</t>
  </si>
  <si>
    <t>TES E START UP.FORNECIMENTO E COLOCACAO</t>
  </si>
  <si>
    <t xml:space="preserve"> 15KVA,TRIFASICO,60HZ,TENSAO DE ENTRADA DE 220/380V,TENSAO D</t>
  </si>
  <si>
    <t xml:space="preserve"> 20KVA,TRIFASICO,60HZ,TENSAO DE ENTRADA DE 220/380V,TENSAO D</t>
  </si>
  <si>
    <t xml:space="preserve"> 25KVA,TRIFASICO,60HZ,TENSAO DE ENTRADA DE 220/380V,TENSAO D</t>
  </si>
  <si>
    <t xml:space="preserve"> 40KVA,TRIFASICO,60HZ,TENSAO DE ENTRADA DE 220/380V,TENSAO D</t>
  </si>
  <si>
    <t xml:space="preserve"> 50KVA,TRIFASICO,60HZ,TENSAO DE ENTRADA DE 220/380V,TENSAO D</t>
  </si>
  <si>
    <t xml:space="preserve"> 80KVA,TRIFASICO,60HZ,TENSAO DE ENTRADA DE 220/380V,TENSAO D</t>
  </si>
  <si>
    <t xml:space="preserve"> 5KVA,TRIFASICO, 60HZ,TENSAO DE ENTRADA DE 220/380V,TENSAO D</t>
  </si>
  <si>
    <t>E SAIDA DE 220/127V,AUTONOMIA DE 30 MINUTOS,INCLUSIVE GABINE</t>
  </si>
  <si>
    <t xml:space="preserve"> 7.5KVA,TRIFASICO,60HZ,TENSAO DE ENTRADA DE 220/380V,TENSAO</t>
  </si>
  <si>
    <t>DE SAIDA DE 220/127V,AUTONOMIA DE 30 MINUTOS,INCLUSIVE GABIN</t>
  </si>
  <si>
    <t>ETES E START UP.FORNECIMENTO E COLOCACAO</t>
  </si>
  <si>
    <t>VOLTIMETRO SELETOR,PARA QUADROS ELETRICOS COM LINHAS TRIFASI</t>
  </si>
  <si>
    <t>CAS,ESCALA 0-300V.FORNECIMENTO</t>
  </si>
  <si>
    <t>CAS,ESCALA 0-500V.FORNECIMENTO</t>
  </si>
  <si>
    <t>AMPERIMETRO SELETOR,PARA QUADROS ELETRICOS COM LINHAS TRIFAS</t>
  </si>
  <si>
    <t>ICAS,ESCALA 0-100A.FORNECIMENTO</t>
  </si>
  <si>
    <t>ICAS,ESCALA 0-200A.FORNECIMENTO</t>
  </si>
  <si>
    <t>ICAS,ESCALA 0-300A.FORNECIMENTO</t>
  </si>
  <si>
    <t>ICAS,ESCALA 0-500A.FORNECIMENTO</t>
  </si>
  <si>
    <t>ICAS,ESCALA 0-1000A.FORNECIMENTO</t>
  </si>
  <si>
    <t>ICAS,ESCALA 0-2000A.FORNECIMENTO</t>
  </si>
  <si>
    <t>2CM DE ESPESSURA,SOBRE CONSOLO DE FERRO.FORNECIMENTO E COLOC</t>
  </si>
  <si>
    <t>30X2CM,PARA DEPOSITO DE AGUA POTAVEL.FORNECIMENTO E COLOCACA</t>
  </si>
  <si>
    <t xml:space="preserve"> 0,60M DE LARGURA,SOBRE APOIOS DE ALVENARIA DE MEIA VEZ E VE</t>
  </si>
  <si>
    <t>RGA DE CONCRETO,SEM REVESTIMENTO.FORNECIMENTO E ASSENTAMENTO</t>
  </si>
  <si>
    <t>DE MEIA VEZ E VERGA DE CONCRETO,SEM REVESTIMENTO.FORNECIMENT</t>
  </si>
  <si>
    <t>IA DE MEIA VEZ E VERGA DE CONCRETO,SEM REVESTIMENTO.FORNECIM</t>
  </si>
  <si>
    <t>NCLUSIVE REJUNTAMENTO.FORNECIMENTO E COLOCACAO</t>
  </si>
  <si>
    <t>FRONTISPICIO DE MARMORE BRANCO NACIONAL,COM SECAO DE 10X2CM,</t>
  </si>
  <si>
    <t>INCLUSIVE REJUNTAMENTO.FORNECIMENTO E COLOCACAO</t>
  </si>
  <si>
    <t>ARGURA,SOBRE APOIOS DE ALVENARIA DE MEIA VEZ E VERGA DE CONC</t>
  </si>
  <si>
    <t>RETO,SEM REVESTIMENTO.FORNECIMENTO E ASSENTAMENTO</t>
  </si>
  <si>
    <t>VEZ E VERGA DE CONCRETO,SEM REVESTIMENTO.FORNECIMENTO E COLO</t>
  </si>
  <si>
    <t>A 3 CUBAS (EXCLUSIVE ESTAS),SOBRE APOIOS DE ALVENARIA DE MEI</t>
  </si>
  <si>
    <t>A VEZ E VERGA DE CONCRETO,SEM REVESTIMENTO.FORNECIMENTO E CO</t>
  </si>
  <si>
    <t>EJUNTAMENTO.FORNECIMENTO E COLOCACAO</t>
  </si>
  <si>
    <t>FRONTISPICIO DE GRANITO PRETO,COM SECAO DE 10X2CM,INCLUSIVE</t>
  </si>
  <si>
    <t>REJUNTAMENTO.FORNECIMENTO E COLOCACAO</t>
  </si>
  <si>
    <t>BANCA SECA DE GRANITO CINZA CORUMBA,COM 2CM DE ESPESSURA E 6</t>
  </si>
  <si>
    <t>0CM DE LARGURA,SOBRE APOIOS DE ALVENARIA DE MEIA VEZ E VERGA</t>
  </si>
  <si>
    <t>DE CONCRETO,SEM REVESTIMENTO.FORNECIMENTO E COLOCACAO</t>
  </si>
  <si>
    <t>LUSIVE REJUNTAMENTO.FORNECIMENTO E COLOCACAO</t>
  </si>
  <si>
    <t>BANCA SECA DE GRANITO CINZA ANDORINHA,COM 2CM DE ESPESSURA E</t>
  </si>
  <si>
    <t xml:space="preserve"> 60CM DE LARGURA,SOBRE APOIOS DE ALVENARIA DE MEIA VEZ E VER</t>
  </si>
  <si>
    <t>GA DE CONCRETO,SEM REVESTIMENTO.FORNECIMENTO E COLOCACAO</t>
  </si>
  <si>
    <t>FRONTISPICIO DE GRANITO CINZA ANDORINHA,COM SECAO DE 10X2CM,</t>
  </si>
  <si>
    <t>CLUSIVE REJUNTAMENTO.FORNECIMENTO E COLOCACAO</t>
  </si>
  <si>
    <t>BANCA SECA DE GRANITO BRANCO ITAUNAS,COM 2CM DE ESPESSURA E</t>
  </si>
  <si>
    <t>60CM DE LARGURA,SOBRE APOIOS DE ALVENARIA DE MEIA VEZ E VERG</t>
  </si>
  <si>
    <t>A DE CONCRETO,SEM REVESTIMENTO.FORNECIMENTO E COLOCACAO</t>
  </si>
  <si>
    <t>A DE MEIA VEZ E VERGA DE CONCRETO,SEM REVESTIMENTO.FORNECIME</t>
  </si>
  <si>
    <t>FRONTISPICIO DE GRANITO BRANCO ITAUNAS,COM SECAO DE 10X2CM,I</t>
  </si>
  <si>
    <t>BANCA DE MARMORE SINTETICO,MEDINDO 120X50CM,COM CUBA DO MESM</t>
  </si>
  <si>
    <t>O MATERIAL,EXCLUSIVE TORNEIRA,VALVULA E SIFAO.FORNECIMENTO E</t>
  </si>
  <si>
    <t>BANCA DE MARMORE SINTETICO,MEDINDO 100X50CM,COM CUBA DO MESM</t>
  </si>
  <si>
    <t>BANCA DE MARMORE SINTETICO,MEDINDO 150X50CM,COM CUBA DO MESM</t>
  </si>
  <si>
    <t>DOMUS ACRILICO,MEDINDO 1,50X1,50M,INCLUINDO NESTA MEDIDA A V</t>
  </si>
  <si>
    <t>ENTILACAO.FORNECIMENTO E COLOCACAO</t>
  </si>
  <si>
    <t>TABELA DE BASQUETE EM COMPENSADO NAVAL,TAMANHO OFICIAL,COM A</t>
  </si>
  <si>
    <t>RO E REDE.FORNECIMENTO E COLOCACAO</t>
  </si>
  <si>
    <t>POSTE PARA VOLEIBOL EM TUBO DE FERRO GALVANIZADO,COM CATRACA</t>
  </si>
  <si>
    <t xml:space="preserve"> E BUCHAS.FORNECIMENTO</t>
  </si>
  <si>
    <t>TRAVE DESMONTAVEL PARA FUTEBOL DE SALAO,EM TUBO DE FERRO GAL</t>
  </si>
  <si>
    <t>VANIZADO E BUCHAS.FORNECIMENTO</t>
  </si>
  <si>
    <t>APARELHO DE GINASTICA,EXECUTADO EM PECAS VERTICAIS DE MACARA</t>
  </si>
  <si>
    <t>NDUBA DE 3"X6" E TUBOS DE FERRO GALVANIZADO DE 1.1/4",HORIZO</t>
  </si>
  <si>
    <t>NTAIS EM 3 MODULOS,CONFORME PROJETO Nº6025/EMOP.FORNECIMENTO</t>
  </si>
  <si>
    <t>ESTRUTURA PARA BASQUETE,DE FERRO GALVANIZADO PINTADO,FIXA,CO</t>
  </si>
  <si>
    <t>M AVANCO LIVRE DE 1,30M,COM TABELAS DE COMPENSADO NAVAL,AROS</t>
  </si>
  <si>
    <t xml:space="preserve"> E REDES,EXCLUSIVE FURACAO DE PISO.FORNECIMENTO E COLOCACAO</t>
  </si>
  <si>
    <t>BALIZA DE FUTEBOL DE CAMPO,TAMANHO OFICIAL(7,32X2.44M),EXCLU</t>
  </si>
  <si>
    <t>SIVE REDE,EM TUBOS DE FERRO GALVANIZADO DE 4",COM PINTURA DE</t>
  </si>
  <si>
    <t xml:space="preserve"> BASE E 2 DEMAOS DE ACABAMENTO.FORNECIMENTO E COLOCACAO</t>
  </si>
  <si>
    <t>RESERVATORIO TERMICO DE BAIXA PRESSAO,PARA SISTEMA DE AQUECI</t>
  </si>
  <si>
    <t>MENTO SOLAR,COM 100L,EXCLUSIVE INSTALACOES (VER ITENS 15.014</t>
  </si>
  <si>
    <t>MENTO SOLAR,COM 200L,EXCLUSIVE INSTALACOES (VER ITENS 15.014</t>
  </si>
  <si>
    <t>MENTO SOLAR,COM 300L,EXCLUSIVE INSTALACOES (VER ITENS 15.014</t>
  </si>
  <si>
    <t>MENTO SOLAR,COM 400L,EXCLUSIVE INSTALACOES (VER ITENS 15.014</t>
  </si>
  <si>
    <t>MENTO SOLAR,COM 500L,EXCLUSIVE INSTALACOES (VER ITENS 15.014</t>
  </si>
  <si>
    <t>MENTO SOLAR,COM 600L,EXCLUSIVE INSTALACOES (VER ITENS 15.014</t>
  </si>
  <si>
    <t>MENTO SOLAR,COM 800L,EXCLUSIVE INSTALACOES (VER ITENS 15.014</t>
  </si>
  <si>
    <t>MENTO SOLAR,COM 1000L,EXCLUSIVE INSTALACOES (VER ITENS 15.01</t>
  </si>
  <si>
    <t>RESERVATORIO TERMICO DE ALTA PRESSAO,PARA SISTEMA DE AQUECIM</t>
  </si>
  <si>
    <t>ENTO SOLAR,COM 100L,EXCLUSIVE INSTALACOES (VER ITENS 15.014.</t>
  </si>
  <si>
    <t>ENTO SOLAR,COM 200L,EXCLUSIVE INSTALACOES (VER ITENS 15.014.</t>
  </si>
  <si>
    <t>ENTO SOLAR,COM 300L,EXCLUSIVE INSTALACOES (VER ITENS 15.014.</t>
  </si>
  <si>
    <t>ENTO SOLAR,COM 500L,EXCLUSIVE INSTALACOES(VER ITENS 15.014.0</t>
  </si>
  <si>
    <t>ENTO SOLAR,COM 600L,EXCLUSIVE INSTALACOES(VER ITENS 15.014.0</t>
  </si>
  <si>
    <t>ENTO SOLAR,COM 800L,EXCLUSIVE INSTALACOES(VER ITENS 15.014.0</t>
  </si>
  <si>
    <t>ENTO SOLAR,COM 1000L,EXCLUSIVE INSTALACOES(VER ITENS 15.014.</t>
  </si>
  <si>
    <t>PLACAS COLETORAS DE ENERGIA SOLAR HORIZONTAL,MEDINDO 1X2M,EX</t>
  </si>
  <si>
    <t>CLUSIVE INSTALACOES (VER ITENS 15.014.0100 A 0145) E RESERVA</t>
  </si>
  <si>
    <t>PLACAS COLETORAS DE ENERGIA SOLAR HORIZONTAL,MEDINDO 1X1M,EX</t>
  </si>
  <si>
    <t>PLACAS COLETORAS DE ENERGIA SOLAR VERTICAL,MEDINDO 1X2M,EXCL</t>
  </si>
  <si>
    <t>USIVE INSTALACOES (VER ITENS 15.014.0100 A 0145) E RESERVATO</t>
  </si>
  <si>
    <t>REATOR ELETRONICO DE ALTO FATOR DE POTENCIA(AFP&gt;=0,92)PARA L</t>
  </si>
  <si>
    <t>AMPADA FLUORESCENTE 1X16W,BIVOLT,127/220V.FORNECIMENTO E COL</t>
  </si>
  <si>
    <t>AMPADA FLUORESCENTE 2X16W,BIVOLT,127/220V.FORNECIMENTO E COL</t>
  </si>
  <si>
    <t>AMPADA FLUORESCENTE 1X18W,BIVOLT,127/220V.FORNECIMENTO E COL</t>
  </si>
  <si>
    <t>AMPADA FLUORESCENTE 2X18W,BIVOLT,127/220V.FORNECIMENTO E COL</t>
  </si>
  <si>
    <t>AMPADA FLUORESCENTE 1X20W,BIVOLT,127/220V.FORNECIMENTO E COL</t>
  </si>
  <si>
    <t>AMPADA FLUORESCENTE 2X20W,BIVOLT,127/220V.FORNECIMENTO E COL</t>
  </si>
  <si>
    <t>AMPADA FLUORESCENTE 1X32W,BIVOLT,127/220V.FORNECIMENTO E COL</t>
  </si>
  <si>
    <t>AMPADA FLUORESCENTE 2X32W,BIVOLT,127/220V.FORNECIMENTO E COL</t>
  </si>
  <si>
    <t>AMPADA FLUORESCENTE 1X36W,BIVOLT,127/220V.FORNECIMENTO E COL</t>
  </si>
  <si>
    <t>AMPADA FLUORESCENTE 2X36W,BIVOLT,127/220V.FORNECIMENTO E COL</t>
  </si>
  <si>
    <t>AMPADA FLUORESCENTE 1X40W,BIVOLT,127/220V.FORNECIMENTO E COL</t>
  </si>
  <si>
    <t>AMPADA FLUORESCENTE 2X40W,BIVOLT,127/220V.FORNECIMENTO E COL</t>
  </si>
  <si>
    <t>REATOR PARA LAMPADA DE VAPOR METALICO DE 150W,220V,PARA USO</t>
  </si>
  <si>
    <t>EXTERNO.FORNECIMENTO E COLOCACAO</t>
  </si>
  <si>
    <t>REATOR PARA LAMPADA DE VAPOR METALICO DE 250W,220V,PARA USO</t>
  </si>
  <si>
    <t>REATOR PARA LAMPADA DE VAPOR METALICO DE 400W,220V,PARA USO</t>
  </si>
  <si>
    <t>REATOR PARA LAMPADA DE VAPOR SODIO DE 400W,220V.FORNECIMENTO</t>
  </si>
  <si>
    <t>BRACO PARA ILUMINACAO DE RUAS,EM TUBO DE ACO GALVANIZADO COM</t>
  </si>
  <si>
    <t xml:space="preserve"> DIAMETRO DE=25,4MM,PARA FIXACAO EM POSTE OU PAREDE,PROJECAO</t>
  </si>
  <si>
    <t xml:space="preserve"> HORIZONTAL=1000MM,PROJECAO VERTICAL=370MM.FORNECIMENTO E CO</t>
  </si>
  <si>
    <t xml:space="preserve"> DIAMETRO DE=48,2MM,PARA FIXACAO EM POSTE OU PAREDE,PROJECAO</t>
  </si>
  <si>
    <t xml:space="preserve"> HORIZONTAL=2500MM,PROJECAO VERTICAL=1660MM.FORNECIMENTO E C</t>
  </si>
  <si>
    <t xml:space="preserve"> DIAMETRO DE=60,3MM,PARA FIXACAO EM POSTE OU PAREDE,PROJECAO</t>
  </si>
  <si>
    <t xml:space="preserve"> HORIZONTAL=2530MM,PROJECAO VERTICAL=2180MM.FORNECIMENTO E C</t>
  </si>
  <si>
    <t>RELE FOTOELETRICO,PARA COMANDO DE ILUMINACAO EXTERNA,NA TENS</t>
  </si>
  <si>
    <t>AO DE 220V E CARGA MAXIMA DE 1.000W.FORNECIMENTO E COLOCACAO</t>
  </si>
  <si>
    <t>RETIRADA E RECOLOCACAO DE APARELHOS DE ILUMINACAO,INCLUSIVE</t>
  </si>
  <si>
    <t>LAMPADA</t>
  </si>
  <si>
    <t>RECARGA PARA EXTINTOR DE INCENDIO TIPO AGUA PRESSURIZADA,DE</t>
  </si>
  <si>
    <t>10L</t>
  </si>
  <si>
    <t>CAMINHAO COM CARROCERIA FIXA,NO TOCO,CAPACIDADE DE 3,5T,EXCL</t>
  </si>
  <si>
    <t>USIVE DEPRECIACAO,SEGURO E MOTORISTA</t>
  </si>
  <si>
    <t>CAMINHAO COM CARROCERIA FIXA,NO TOCO,CAPACIDADE DE 7,5T,EXCL</t>
  </si>
  <si>
    <t>CAMINHAO BASCULANTE,NO TOCO,DE 5,00M3,EXCLUSIVE DEPRECIACAO,</t>
  </si>
  <si>
    <t>SEGURO E MOTORISTA</t>
  </si>
  <si>
    <t>CAMIONETE PICK-UP,COM CABINE SIMPLES E CACAMBA,TIPO LEVE,MOT</t>
  </si>
  <si>
    <t>OR BICOMBUSTIVEL (GASOLINA E ALCOOL) DE 1,6 LITROS,EXCLUSIVE</t>
  </si>
  <si>
    <t xml:space="preserve"> DEPRECIACAO,SEGURO E MOTORISTA</t>
  </si>
  <si>
    <t>CAMINHAO COM CARROCERIA FIXA,NO TOCO,CAPACICADE DE 3,5T,INCL</t>
  </si>
  <si>
    <t>USIVE MOTORISTA</t>
  </si>
  <si>
    <t>CAMINHAO COM CARROCERIA FIXA,NO TOCO,CAPACIDADE DE 3,5T,INCL</t>
  </si>
  <si>
    <t>CAMINHAO COM CARROCERIA FIXA,NO TOCO,CAPACIDADE DE 7,5T,INCL</t>
  </si>
  <si>
    <t>CAMINHAO COM CARROCERIA FIXA,TRUCADO,CAPACIDADE DE 12T,INCLU</t>
  </si>
  <si>
    <t>SIVE MOTORISTA</t>
  </si>
  <si>
    <t>CAMINHAO BASCULANTE,NO TOCO,CAPACIDADE DE 4,00M3,INCLUSIVE M</t>
  </si>
  <si>
    <t>OTORISTA</t>
  </si>
  <si>
    <t>CAMINHAO BASCULANTE,NO TOCO,CAPACIDADE DE 5,00M3,INCLUSIVE M</t>
  </si>
  <si>
    <t>CAMINHAO BASCULANTE,NO TOCO,CAPACIDADE DE 7,00M3,INCLUSIVE M</t>
  </si>
  <si>
    <t>CAMINHAO BASCULANTE,NO TOCO,CAPACIDADE DE 10,00M3,INCLUSIVE</t>
  </si>
  <si>
    <t>MOTORISTA</t>
  </si>
  <si>
    <t>CAMINHAO BASCULANTE DO TIPO PESADO (FORA DE ESTRADA),CAPACID</t>
  </si>
  <si>
    <t>ADE RASA DE 11,00M3,INCLUSIVE MOTORISTA</t>
  </si>
  <si>
    <t>CAMINHAO BASCULANTE DO TIPO MEDIO-PESADO,TRUCADO,CAPACIDADE</t>
  </si>
  <si>
    <t>DE 12,00M3,INCLUSIVE MOTORISTA</t>
  </si>
  <si>
    <t>CARRETA PARA TRANSPORTE PESADO,CAPACIDADE PARA CARGA UTIL DE</t>
  </si>
  <si>
    <t xml:space="preserve"> 60/80T,INCLUSIVE MOTORISTA</t>
  </si>
  <si>
    <t xml:space="preserve"> 30T,INCLUSIVE MOTORISTA</t>
  </si>
  <si>
    <t>MICRO-ONIBUS COM CAPACIDADE MINIMA DE 15 LUGARES,MOTOR DIESE</t>
  </si>
  <si>
    <t>L,INCLUSIVE MOTORISTA</t>
  </si>
  <si>
    <t>VEICULO DE PASSEIO,5 PASSAGEIROS,4 PORTAS,MOTOR BICOMBUSTIVE</t>
  </si>
  <si>
    <t>L (GASOLINA E ALCOOL)DE 1,6 LITROS,COM AR CONDICIONADO,DIREC</t>
  </si>
  <si>
    <t>AO HIDRAULICA E VIDROS DIANTEIROS ELETRICOS,EXCLUSIVE MOTORI</t>
  </si>
  <si>
    <t>STA</t>
  </si>
  <si>
    <t>AO HIDRAULICA E VIDRO DIANTEIROS ELETRICOS,EXCLUSIVE MOTORIS</t>
  </si>
  <si>
    <t>TA</t>
  </si>
  <si>
    <t>AO HIDRAULICA E VIDROS DIANTEIROS ELETRICOS,INCLUSIVE MOTORI</t>
  </si>
  <si>
    <t>VEICULO DE PASSEIO,5 PASSAGEIROS,MOTOR BICOMBUSTIVEL (GASOLI</t>
  </si>
  <si>
    <t>NA E ALCOOL) DE 1.0 LITRO,INCLUSIVE MOTORISTA</t>
  </si>
  <si>
    <t>NA E ALCOOL) DE 1.0 LITRO,EXCLUSIVE MOTORISTA</t>
  </si>
  <si>
    <t>CAMIONETE TIPO PICK-UP,COM CABINE SIMPLES E CACAMBA,TIPO LEV</t>
  </si>
  <si>
    <t>E,MOTOR BICOMBUSTIVEL (GASOLINA E ALCOOL) DE 1,6 LITROS,INCL</t>
  </si>
  <si>
    <t>E,MOTOR BICOMBUSTIVEL (GASOLINA E ALCOOL) DE 1,6 LITROS,EQUI</t>
  </si>
  <si>
    <t>PADA COM ESCADA DE EXTENSAO GIRATORIA E BASCULANTE,COM SUPOR</t>
  </si>
  <si>
    <t>TE,ACIONAMENTO MANUAL E TODOS OS IMPLEMENTOS NECESSARIOS PAR</t>
  </si>
  <si>
    <t>A UM PERFEITO FUNCIONAMENTO,INCLUSIVE MOTORISTA</t>
  </si>
  <si>
    <t>TE,ACIONAMENTO MANUAL A TODOS OS IMPLEMENTOS NECESSARIOS PAR</t>
  </si>
  <si>
    <t>CAMIONETE TIPO PICK-UP COM CABINE DUPLA E CACAMBA MOTOR BICO</t>
  </si>
  <si>
    <t>MBUSTIVEL (GASOLINA E ALCOOL) 2.4,DIRECAO HIDRAULICA,TRACAO</t>
  </si>
  <si>
    <t>TRASEIRA,INCLUSIVE MOTORISTA</t>
  </si>
  <si>
    <t>CAMIONETE TIPO PICK-UP COM CABINE DUPLA E CACAMBA MOTOR DIES</t>
  </si>
  <si>
    <t>EL 2.8,DIRECAO HIDRAULICA TRACAO NAS 4 RODAS,INCLUSIVE MOTOR</t>
  </si>
  <si>
    <t>ISTA</t>
  </si>
  <si>
    <t>GUINDASTE SOBRE RODAS,MEIA LANCA,CAPACIDADE DE 6T,INCLUSIVE</t>
  </si>
  <si>
    <t>OPERADOR</t>
  </si>
  <si>
    <t>GUINDASTE SOBRE RODAS,CAPACIDADE DE 15T,RAIO DE CURVA DE 4,6</t>
  </si>
  <si>
    <t>5M,LANCA TELESCOPICA DE ACIONAMENTO HIDRAULICO COM 7,60M RET</t>
  </si>
  <si>
    <t>RAIDA E 18,30M ESTENDIDA,INCLUSIVE OPERADOR E AUXILIAR</t>
  </si>
  <si>
    <t>GUINDASTE ARTICULADO,SOBRE CAMINHAO DIESEL(INCLUSIVE ESTE),M</t>
  </si>
  <si>
    <t>OMENTO MAXIMO DE ELEVACAO 30TXM E CAPACIDADE MAXIMA DE ELEVA</t>
  </si>
  <si>
    <t>CAO 8,5T A 3,4M,INCLUSIVE OPERADOR E AUXILIAR</t>
  </si>
  <si>
    <t>GUINDASTE TIPO GRUA,COM CAPACIDADE DE CARGA DE 1200KG,VELOCI</t>
  </si>
  <si>
    <t>DADE DE 40M/MIN,TORRE COMPOSTA POR 9 MODULOS DE 3 METROS CAD</t>
  </si>
  <si>
    <t>A,TOTALIZANDO 27 METROS,ALCANCE MAXIMO DE 25 METROS COM UMA</t>
  </si>
  <si>
    <t>CARGA DE 1000KG,INCLUSIVE BASE DE SUSTENTACAO E OPERADOR</t>
  </si>
  <si>
    <t>ESTEIRA TRANSPORTADORA,DE CORREIA,LARGURA DE 50CM E 10,00M D</t>
  </si>
  <si>
    <t>E COMPRIMENTO,EXCLUSIVE OPERADOR</t>
  </si>
  <si>
    <t>GUINDAUTO COM CAPACIDADE MAXIMA DE CARGA EM TORNO DE 3,5T A</t>
  </si>
  <si>
    <t>APROXIMADAMENTE 2,00M E ALCANCE MAXIMO VERTICAL(DO SOLO)A AP</t>
  </si>
  <si>
    <t>ROXIMADAMENTE 7,00M,ANGULO DE GIRO DE 180º,MONTADO SOBRE CHA</t>
  </si>
  <si>
    <t>SSIS DE CAMINHAO,EXCLUSIVE ESTE.SAO CONSIDERADOS DOIS AJUDAN</t>
  </si>
  <si>
    <t>TES,EXCLUSIVE OPERADOR QUE E CONSIDERADO O MOTORISTA DO CAMI</t>
  </si>
  <si>
    <t>NHAO</t>
  </si>
  <si>
    <t>GUINDAUTO COM CAPACIDADE MAXIMA DE CARGA EM TORNO DE 4T A AP</t>
  </si>
  <si>
    <t>ROXIMADAMENTE 2,00M E ALCANCE MAXIMO VERTICAL(DO SOLO)A APRO</t>
  </si>
  <si>
    <t>XIMADAMENTE 8,00M,ANGULO DE GIRO DE 180º,MONTADO SOBRE CHASS</t>
  </si>
  <si>
    <t>IS DE CAMINHAO,EXCLUSIVE ESTE.SAO CONSIDERADOS DOIS AJUDANTE</t>
  </si>
  <si>
    <t>S,EXCLUSIVE OPERADOR QUE E CONSIDERADO O MOTORISTA DO CAMINH</t>
  </si>
  <si>
    <t>GUINDAUTO COM CAPACIDADE MAXIMA DE CARGA EM TORNO DE 10,5T A</t>
  </si>
  <si>
    <t xml:space="preserve"> APROXIMADAMENTE 2,00M E ALCANCE MAXIMO VERTICAL(DO SOLO)A A</t>
  </si>
  <si>
    <t>PROXIMADAMENTE 17,00M,ANGULO DE GIRO DE 180º,MONTADO SOBRE C</t>
  </si>
  <si>
    <t>HASSIS DE CAMINHAO,EXCLUSIVE ESTE.SAO CONSIDERADOS DOIS AJUD</t>
  </si>
  <si>
    <t>ANTES,EXCLUSIVE OPERADOR QUE E CONSIDERADO O MOTORISTA DO CA</t>
  </si>
  <si>
    <t>MINHAO</t>
  </si>
  <si>
    <t>GUINDAUTO COM CAPACIDADE MAXIMA DE CARGA EM TORNO DE 15,5T A</t>
  </si>
  <si>
    <t>PROXIMADAMENTE 16,50M,ANGULO DE GIRO DE 180º,MONTADO SOBRE C</t>
  </si>
  <si>
    <t>EMPILHADEIRA EQUIPADA COM RODAGEM PNEUMATICA,CAPACIDADE DE 2</t>
  </si>
  <si>
    <t>,5T E CENTRO DE CARGA A 60CM,MOTOR A GASOLINA,INCLUSIVE OPER</t>
  </si>
  <si>
    <t>ADOR</t>
  </si>
  <si>
    <t>EMPILHADEIRA EQUIPADA COM RODAGEM PNEUMATICA,CAPACIDADE DE 3</t>
  </si>
  <si>
    <t>T E CENTRO DE CARGA A 60CM,MOTOR A GASOLINA,INCLUSIVE OPERAD</t>
  </si>
  <si>
    <t>OR</t>
  </si>
  <si>
    <t>EMPILHADEIRA EQUIPADA COM RODAGEM PNEUMATICA,CAPACIDADE DE 4</t>
  </si>
  <si>
    <t>EMPILHADEIRA EQUIPADA COM RODAGEM PNEUMATICA,CAPACIDADE DE 5</t>
  </si>
  <si>
    <t>T E CENTRO DE CARGA A 60CM,INCLUSIVE OPERADOR</t>
  </si>
  <si>
    <t>EMPILHADEIRA EQUIPADA COM RODAGEM PNEUMATICA,CAPACIDADE DE 7</t>
  </si>
  <si>
    <t>PLATAFORMA PANTOGRAFICA CAPAC.TRABALHO ATE 10M ALTURA,CAPAC.</t>
  </si>
  <si>
    <t>MAXIMA CARGA DISTRIBUIDA 3000KG,CAPAC.MAXIMA CARGA CONCENTRA</t>
  </si>
  <si>
    <t>DA 1500KG,PISO PLATAF.CONSTITUIDO CHAPA XADREZ FERRO,EXTENSO</t>
  </si>
  <si>
    <t>RES LATERAIS(S/GUARDA-CORPO),GUARDA-CORPO REMOVIVEL PLATAF.,</t>
  </si>
  <si>
    <t>SAPATAS HIDR.E TESOURAS LARGAS,NIVELAMENTO E MAIOR ESTABILID</t>
  </si>
  <si>
    <t>ADE EQUIPAMENTO,ESCADA SIMPLES ALUMINIO,EXCLUSIVE OPERADOR</t>
  </si>
  <si>
    <t>CAMIONETA TIPO PICK-UP,COM CABINE SIMPLES E CACAMBA,TIPO LEV</t>
  </si>
  <si>
    <t>E,MOTOR BICOMBUSTIVEL(GASOLINA E ALCOOL) DE 1,6 LITROS,EXCLU</t>
  </si>
  <si>
    <t>E,MOTOR BICOMBUSTIVEL(GASOLINA E ALCOOL)DE 1,6 LITROS,EXCLUS</t>
  </si>
  <si>
    <t>IVE MOTORISTA</t>
  </si>
  <si>
    <t>E,MOTOR BICOMBUSTIVEL(GASOLINA E ALCOOL)DE 1,6 LITROS,EQUIPA</t>
  </si>
  <si>
    <t>DA COM ESCADA DE EXTENSAO GIRATORIA E BASCULANTE,COM SUPORTE</t>
  </si>
  <si>
    <t>,ACIONAMENTO MANUAL E TODOS OS IMPLEMENTOS NECESSARIOS PARA</t>
  </si>
  <si>
    <t>UM PERFEITO FUNCIONAMENTO,EXCLUSIVE MOTORISTA</t>
  </si>
  <si>
    <t>CAMIONETA TIPO PICK-UP,COM CABINE DUPLA E CACAMBA,MOTOR BICO</t>
  </si>
  <si>
    <t>MBUSTIVEL(GASOLINA E ALCOOL)DE 2,4 LITROS,DIRECAO HIDRAULICA</t>
  </si>
  <si>
    <t>,TRACAO TRASEIRA,EXCLUSIVE MOTORISTA</t>
  </si>
  <si>
    <t>VEICULOS DE PASSEIO,5 PASSAGEIROS,MOTOR BICOMBUSTIVEL (GASOL</t>
  </si>
  <si>
    <t>INA E ALCOOL) DE 1,6 LITROS,COM AR CONDICIONADO,DIRECAO HIDR</t>
  </si>
  <si>
    <t>AULICA E VIDROS DIANTEIROS ELETRICOS,EXCLUSIVE MOTORISTA</t>
  </si>
  <si>
    <t>NA E ALCOOL) DE 1,6 LITROS,COM AR CONDICIONADO,DIRECAO HIDRA</t>
  </si>
  <si>
    <t>ULICA E VIDRO DIANTEIROS ELETRICOS,EXCLUSIVE MOTORISTA E COM</t>
  </si>
  <si>
    <t>BUSTIVEL</t>
  </si>
  <si>
    <t>ULICA E VIDROS DIANTEIROS ELETRICOS,INCLUSIVE MOTORISTA E CO</t>
  </si>
  <si>
    <t>MBUSTIVEL</t>
  </si>
  <si>
    <t>NA E ALCOOL) DE 1,0 LITRO,EXCLUSIVE MOTORISTA</t>
  </si>
  <si>
    <t>NA E ALCOOL) DE 1,0 LITRO,EXCLUSIVE MOTORISTA E COMBUSTIVEL</t>
  </si>
  <si>
    <t>NA E ALCOOL) DE 1,0 LITRO,INCLUSIVE MOTORISTA E COMBUSTIVEL</t>
  </si>
  <si>
    <t>L,EXCLUSIVE MOTORISTA</t>
  </si>
  <si>
    <t>L,EXCLUSIVE MOTORISTA E COMBUSTIVEL</t>
  </si>
  <si>
    <t>L,INCLUSIVE MOTORISTA E COMBUSTIVEL</t>
  </si>
  <si>
    <t>E,MOTOR BICOMBUSTIVEL (GASOLINA E ALCOOL) DE 1,6 LITROS,EXCL</t>
  </si>
  <si>
    <t>USIVE MOTORISTA E COMBUSTIVEL</t>
  </si>
  <si>
    <t>CAMIONETE TIPO PICK-UP,COM CABINE DUPLA E CACAMBA,TIPO LEVE,</t>
  </si>
  <si>
    <t>MOTOR BICOMBUSTIVEL (GASOLINA E ALCOOL) DE 2.4,DIRECAO HIDRA</t>
  </si>
  <si>
    <t>ULICA,TRACAO TRASEIRA,EXCLUSIVE MOTORISTA</t>
  </si>
  <si>
    <t>COM MOTOR BICOMBUSTIVEL (GASOLINA E ALCOOL),DE 2.4,DIRECAO H</t>
  </si>
  <si>
    <t>IDRAULICA,TRACAO TRASEIRA,EXCLUSIVE MOTORISTA E COMBUSTIVEL</t>
  </si>
  <si>
    <t>IDRAULICA,TRACAO TRASEIRA,INCLUSIVE MOTORISTA E COMBUSTIVEL</t>
  </si>
  <si>
    <t>MOTOCICLETA,125 CILINDRADAS X/E,EXCLUSIVE MOTORISTA E COMBUS</t>
  </si>
  <si>
    <t>TIVEL</t>
  </si>
  <si>
    <t>MAQUINA FRESADORA A FRIO,LARGURA DE FRESAGEM DE 1,00M,INCLUS</t>
  </si>
  <si>
    <t>IVE OPERADOR E AJUDANTE</t>
  </si>
  <si>
    <t>ESCAVADEIRA HIDRAULICA DE ESTEIRA, COM PESO OPERACIONAL EM T</t>
  </si>
  <si>
    <t>ORNO DE 17T, MOTOR DIESEL EM TORNO DE 111CV, CACAMBA COM CAP</t>
  </si>
  <si>
    <t>ACIDADE APROXIMADA DE 0,78M3, PROFUNDIDADE DE ESCAVACAO MAXI</t>
  </si>
  <si>
    <t>MA DE 6,60M, COM 3 BRACOS ARTICULADOS, BRACO INTERMEDIARIO A</t>
  </si>
  <si>
    <t>JUSTAVEL EM 3 POSICOES, INCLUSIVE OPERADOR</t>
  </si>
  <si>
    <t>ORNO DE 23T, MOTOR DIESEL EM TORNO DE 172CV, CACAMBA COM CAP</t>
  </si>
  <si>
    <t>ACIDADE APROXIMADA DE 1,14M3, PROFUNDIDADE DE ESCAVACAO MAXI</t>
  </si>
  <si>
    <t>MA DE 6,02M, COM 3 BRACOS ARTICULADOS, BRACO INTERMEDIARIO A</t>
  </si>
  <si>
    <t>MOTONIVELADORA COM PESO OPERACIONAL EM TORNO DE 18T, MOTOR D</t>
  </si>
  <si>
    <t>IESEL EM TORNO DE 125CV, INCLUSIVE OPERADOR</t>
  </si>
  <si>
    <t>PA CARREGADEIRA DE PNEUS,COM PESO OPERACIONAL EM TORNO DE 23</t>
  </si>
  <si>
    <t>T, PA COM CAPACIDADE RASA APROXIMADA DE 4,03M3, POTENCIA EM</t>
  </si>
  <si>
    <t>TORNO DE 270CV, INCLUSIVE OPERADOR</t>
  </si>
  <si>
    <t>GRADE DE DISCO,ARMADURA LEVE,COM 20 (VINTE) DISCOS,PESO DE 1</t>
  </si>
  <si>
    <t>300KG,LARGURA DE CORTE DE 2,50M,ACIONAMENTO MECANICO,EXCLUSI</t>
  </si>
  <si>
    <t>VE OPERADOR</t>
  </si>
  <si>
    <t>.300KG,LARGURA DE CORTE DE 2,50M,ACIONAMENTO MECANICO,EXCLUS</t>
  </si>
  <si>
    <t>IVE OPERADOR</t>
  </si>
  <si>
    <t>TRATOR DE ESTEIRAS COM MOTOR DIESEL EM TORNO DE 80CV,COM LAM</t>
  </si>
  <si>
    <t>INA DE 1290KG,INCLUSIVE OPERADOR</t>
  </si>
  <si>
    <t>TRATOR DE ESTEIRAS COM MOTOR DIESEL EM TORNO DE 140CV,COM LA</t>
  </si>
  <si>
    <t>MINA DE 2330KG,INCLUSIVE OPERADOR</t>
  </si>
  <si>
    <t>TRATOR DE ESTEIRAS COM MOTOR DIESEL EM TORNO DE 200CV,COM LA</t>
  </si>
  <si>
    <t>MINA DE 2500KG,INCLUSIVE OPERADOR</t>
  </si>
  <si>
    <t>TRATOR DE ESTEIRAS COM MOTOR DIESEL EM TORNO DE 335CV,SEM LA</t>
  </si>
  <si>
    <t>MINA,INCLUSIVE OPERADOR</t>
  </si>
  <si>
    <t>TRATOR DE ESTEIRAS COM MOTOR DIESEL EM TORNO DE 335CV,COM LA</t>
  </si>
  <si>
    <t>MINA DE 5000KG,INCLUSIVE OPERADOR</t>
  </si>
  <si>
    <t>TRATOR DE ESTEIRAS COM MOTOR DIESEL EM TORNO DE 335CV,COM ES</t>
  </si>
  <si>
    <t>CARIFICADOR DE PENETRACAO MAXIMA DE 0,66M,INCLUSIVE OPERADOR</t>
  </si>
  <si>
    <t>RETROESCAVADEIRA, COM PESO OPERACIONAL EM TORNO DE 7T, MOTOR</t>
  </si>
  <si>
    <t>DIESEL EM TORNO DE 75CV, CAPACIDADE APROXIMADA DA CACAMBA DE</t>
  </si>
  <si>
    <t>0,76M3, PROFUNDIDADE DE ESCAVACAO MAXIMA DE 4,00M, INCLUSIVE</t>
  </si>
  <si>
    <t xml:space="preserve"> DIESEL EM TORNO DE 75CV, CAPACIDADE APROXIMADA DA CACAMBA D</t>
  </si>
  <si>
    <t>E 0,76M3, PROFUNDIDADE DE ESCAVACAO MAXIMA DE 4,00M, INCLUSI</t>
  </si>
  <si>
    <t>PA CARREGADEIRA DE PNEUS COM PESO OPERACIONAL EM TORNO DE 12</t>
  </si>
  <si>
    <t>T, POTENCIA EM TORNO DE 121CV, PA COM CAPACIDADE RASA APROXI</t>
  </si>
  <si>
    <t>MADA DE 1,30M3, INCLUSIVE OPERADOR</t>
  </si>
  <si>
    <t>PA CARREGADEIRA DE PNEUS COM PESO OPERACIONAL EM TORNO DE 18</t>
  </si>
  <si>
    <t>T, POTENCIA EM TORNO DE 183CV, PA COM CAPACIDADE RASA APROXI</t>
  </si>
  <si>
    <t>MADA DE 3,10M3, INCLUSIVE OPERADOR</t>
  </si>
  <si>
    <t>MINI PA CARREGADEIRA,DE RODAS,CARGA OPERACIONAL EM TORNO DE</t>
  </si>
  <si>
    <t>629KG,ALTURA DE DESCARGA APROXIMADA DE 2,40M,INCLUSIVE OPERA</t>
  </si>
  <si>
    <t>DOR</t>
  </si>
  <si>
    <t>ROMPEDOR HIDRAULICO ADAPTAVEL A RETRO-ESCAVADEIRA(EXCLUSIVE</t>
  </si>
  <si>
    <t>ESTA),COM PESO OPERACIONAL DE 435KG,FREQUENCIA DE IMPACTOS D</t>
  </si>
  <si>
    <t>E 400 A 1000BPM,INCLUSIVE PONTEIRO DE 84MM DE DIAMETRO,EXCLU</t>
  </si>
  <si>
    <t>SIVE OPERADOR</t>
  </si>
  <si>
    <t>ROMPEDOR HIDRAULICO ADAPTAVEL A ESCAVADEIRA HIDRAULICA(EXCLU</t>
  </si>
  <si>
    <t>SIVE ESTA),COM PESO OPERACIONAL DE 1700KG,FREQUENCIA DE IMPA</t>
  </si>
  <si>
    <t>CTOS DE 320 A 600BPM,INCLUSIVE PONTEIRO DE 130MM DE DIAMETRO</t>
  </si>
  <si>
    <t>,EXCLUSIVE OPERADOR</t>
  </si>
  <si>
    <t>ROMPEDOR PNEUMATICO DE 32,6KG DE PESO,CONSUMO DE AR 38,8L/S,</t>
  </si>
  <si>
    <t>FREQUENCIA DE IMPACTOS DE 1.100,IMP/MIN,EXCLUSIVE OPERADOR,P</t>
  </si>
  <si>
    <t>ONTEIRA E MANGUEIRA</t>
  </si>
  <si>
    <t>PERFURATRIZ DE 26KG DE PESO(PARA USO SUBTERRANEO),CONSUMO DE</t>
  </si>
  <si>
    <t xml:space="preserve"> AR 63L/S,FREQUENCIA DE IMPACTOS DE 38,IMP/S,COMPRIMENTO DE</t>
  </si>
  <si>
    <t>71CM,DIAMETRO DO PISTAO DE 70MM,EXCLUSIVE OPERADOR,BROCA E M</t>
  </si>
  <si>
    <t>ANGUEIRA</t>
  </si>
  <si>
    <t>PERFURATRIZ DE 23,5KG DE PESO(PARA SERVICOS DE FURACAO DE FO</t>
  </si>
  <si>
    <t>GACHO,PERFURACAO EM BANCADAS BAIXAS E SERVICOS SIMILARES),CO</t>
  </si>
  <si>
    <t>NSUMO DE AR 56L/S,FREQUENCIA DE IMPACTOS DE 34 IMP/S,COMPRIM</t>
  </si>
  <si>
    <t>ENTO DE 64CM,DIAMETRO DO PISTAO DE 65MM,EXCLUSIVE OPERADOR,B</t>
  </si>
  <si>
    <t>ROCA E MANGUEIRA</t>
  </si>
  <si>
    <t>ARADO REVERSIVEL DE DISCO ADAPTAVEL A TRATOR PARA PREPARO DE</t>
  </si>
  <si>
    <t xml:space="preserve"> TERRENO,EXCLUSIVE OPERADOR</t>
  </si>
  <si>
    <t>ROCADEIRA DESLOCAVEL ADAPTAVEL A TRATOR PARA PREPARO DE TERR</t>
  </si>
  <si>
    <t>ENO,EXCLUSIVE OPERADOR</t>
  </si>
  <si>
    <t>GUINCHO CARREGADOR ADAPTAVEL A TRATOR PARA TRANSPORTE DE MAD</t>
  </si>
  <si>
    <t>EIRA,EXCLUSIVE OPERADOR</t>
  </si>
  <si>
    <t>SOCADOR PNEUMATICO,9,8KG DE PESO,DIAMETRO DO PISTAO DE 25,4M</t>
  </si>
  <si>
    <t>M,900IPM (IMPACTOS POR MINUTO),EXCLUSIVE OPERADOR</t>
  </si>
  <si>
    <t>ROLO COMPACTADOR TANDEM,DE 6 A 9T,MOTOR DIESEL DE 55CV,INCLU</t>
  </si>
  <si>
    <t>COMPACTADOR VIBRATORIO,COM TAMBOR PE-DE-CARNEIRO,AUTOPROPULS</t>
  </si>
  <si>
    <t>OR,COM MOTOR DIESEL DE 76HP,COM 6 A 7T,LARGURA DE 1,85M,INCL</t>
  </si>
  <si>
    <t>USIVE OPERADOR</t>
  </si>
  <si>
    <t>ROLO ESTATICO DE 3 RODAS,PARA COMPACTACAO DE ASFALTO COM ESP</t>
  </si>
  <si>
    <t>ESSURA DE 25 A 50MM,LARGURA DE COMPACTACAO 2,1M,VELOCIDADE D</t>
  </si>
  <si>
    <t>O ROLO 6KM/H,DENSIDADE 2375KG/M3,CLASSE DE PESO 13T,INCLUSIV</t>
  </si>
  <si>
    <t>E OPERADOR</t>
  </si>
  <si>
    <t>ROLO VIBRATORIO LISO,DE 7T,AUTOPROPULSOR,LARGURA TOTAL DE 2,</t>
  </si>
  <si>
    <t>015M,INCLUSIVE OPERADOR</t>
  </si>
  <si>
    <t>ROLO ESTATICO DE 7 RODAS,AUTOPROPELIDO,PARA COMPACTACAO DE</t>
  </si>
  <si>
    <t>ASFALTO,COM ESPESSURA DE 25 A 50MM,LARGURA DE COMPACTACAO 1,</t>
  </si>
  <si>
    <t>82M,CLASSE DE PESO 21T,INCLUSIVE OPERADOR</t>
  </si>
  <si>
    <t>ROLO COMPACTADOR VIBRATORIO,AUTOPROPELIDO PARA REPARO DE PAV</t>
  </si>
  <si>
    <t>IMENTACAO,CAPACIDADE DE 2T,INCLUSIVE OPERADOR</t>
  </si>
  <si>
    <t>ROLO ESTATICO DE 9 RODAS,AUTOPROPELIDO,PARA COMPACTACAO DE A</t>
  </si>
  <si>
    <t>SFALTO,COM ESPESSURA DE 25 A 50MM,LARGURA DE COMPACTACAO 1,7</t>
  </si>
  <si>
    <t>6M,CLASSE DE PESO 14T,INCLUSIVE OPERADOR</t>
  </si>
  <si>
    <t>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</si>
  <si>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</si>
  <si>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</si>
  <si>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</si>
  <si>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RESSAO SOBRE O SOLO SEM LASTRO 12KG/CM2,PRESSAO COM LASTRO D</t>
  </si>
  <si>
    <t>E AGUA 20KG/CM2,EXCLUSIVE OPERADOR</t>
  </si>
  <si>
    <t>USINA PRE-MISTURADORA DE SOLOS P/ESTABILIZACAO DE BASES,C/CA</t>
  </si>
  <si>
    <t>PACIDADE 350/600T/H,ALIMENTADOR-DOSADOR,DOSADOR DUPLO DE COR</t>
  </si>
  <si>
    <t>REIAS,DOSADOR TRIPLO MESA VAI E VEM,DOSADOR TRIPLO DE CORREI</t>
  </si>
  <si>
    <t>AS,DOSADOR TRIPLO DE CALHAS VIBRATORIAS,DOSADOR QUADRUPLO,TR</t>
  </si>
  <si>
    <t>ANSPORTADOR DE CORREIA DE TRANSFERENCIA MEDINDO 36"X19,10M,M</t>
  </si>
  <si>
    <t>ISTURADOR,COMANDOS E EQUIPAMENTOS COMPLEMENTARES,INCL.EQUIPE</t>
  </si>
  <si>
    <t>USINA PARA MISTURA BETUMINOSA DE ALTA CLASSE A QUENTE,COM CA</t>
  </si>
  <si>
    <t>PACIDADE DE 60 A 90T/H,COMPREENDENDO UNIDADE DE ALIMENTACAO</t>
  </si>
  <si>
    <t>E DOSAGEM DE FRIOS,SECADOR,PENEIRA DOSADORA,ALIMENTADOR DE F</t>
  </si>
  <si>
    <t>INOS,MISTURADOR,INSTALACAO DE ARMAZENAGEM E AQUECIMENTO DE A</t>
  </si>
  <si>
    <t>SFALTO E GRUPO GERADOR DE 125/145KVA,COM EQUIPE DE OPERACAO</t>
  </si>
  <si>
    <t>USINA PARA MISTURA A FRIO,COM CAPACIDADE PARA 50T/H,COMPREEN</t>
  </si>
  <si>
    <t>DENDO:ALIMENTADOR-DOSADOR DE FRIOS,ELEVADOR,SILO-TREMONHA,AL</t>
  </si>
  <si>
    <t>IMENTADOR DE FINOS,MISTURADOR,INSTALACAO DE ARMAZENAGEM E AQ</t>
  </si>
  <si>
    <t>UECIMENTO DE ASFALTO E GRUPO GERADOR DE 60/66KVA,INCLUSIVE</t>
  </si>
  <si>
    <t>EQUIPE DE OPERACAO</t>
  </si>
  <si>
    <t>SISTEMA DE AQUECIMENTO COM UM TANQUE FIXO DE 30000 LITROS PA</t>
  </si>
  <si>
    <t>RA ASFALTO E UM TANQUE DE 20000 LITROS PARA COMBUSTIVEL,COM</t>
  </si>
  <si>
    <t>SISTEMA DE CIRCULACAO DE ASFALTO,INCLUSIVE OPERADOR</t>
  </si>
  <si>
    <t>PULVIMISTURADOR,LARGURA DE MISTURADOR DE 2,50M,TRACIONADO PO</t>
  </si>
  <si>
    <t>R TRATOR DE PNEUS DE 61CV,INCLUSIVE ESTE E 2 OPERADORES</t>
  </si>
  <si>
    <t>DISTRIBUIDOR DE BETUME(ASFALTO) REBOCAVEL,MOTOR A GASOLINA,P</t>
  </si>
  <si>
    <t>ARTIDA MANUAL,CAPACIDADE EFETIVA DO TANQUE DE 2.200L,BOMBA D</t>
  </si>
  <si>
    <t>E ENGRENAGEM DE DIAMETRO DE 2",180L/MIN,BARRA DE DISTRIBUICA</t>
  </si>
  <si>
    <t>O COM 2,00M,HASTE DE DISTRIBUICAO MANUAL PROVIDA DE REGISTRO</t>
  </si>
  <si>
    <t xml:space="preserve"> PROPRIO,EXCLUSIVE OPERADOR</t>
  </si>
  <si>
    <t>ARTIDA MANUAL,CAPACIDADE EFETIVA DE TANQUE DE 2.200L,BOMBA D</t>
  </si>
  <si>
    <t>DISTRIBUIDOR DE BETUME(ASFALTO) SOB PRESSAO,MOTOR A GASOLINA</t>
  </si>
  <si>
    <t>,MONTADO SOBRE CAMINHAO,CAPACIDADE EFETIVA DO TANQUE DE 5000</t>
  </si>
  <si>
    <t>L,INCLUSIVE ESTE COM MOTORISTA</t>
  </si>
  <si>
    <t>ESPALHADOR DE AGREGADOS,REBOCAVEL,CAPACIDADE RASA DE 1,30M3,</t>
  </si>
  <si>
    <t>LARGURA MAXIMA DE DISTRIBUICAO DE 3,66M,COMPRIMENTO DE 4,10M</t>
  </si>
  <si>
    <t>,LARGURA DE 1,30M,ALTURA DE 1,00M,4 RODAS COM PNEUMATICOS 6X</t>
  </si>
  <si>
    <t>9(10 LONAS),PESO DE 860KG,DIAMETRO DO ROLO DE 12,7CM(5"),EXC</t>
  </si>
  <si>
    <t>LUSIVE OPERADOR</t>
  </si>
  <si>
    <t>VIBRO ACABADORA DE ASFALTO,SOBRE ESTEIRA,COM EXTENSAO PARA P</t>
  </si>
  <si>
    <t>MAQUINAS DE JUNTAS(SERRA DE CONCRETO) MOTOR A GASOLINA PARTI</t>
  </si>
  <si>
    <t>DA MANUAL,CHASSIS REFORCADO,GUARDA PROTETORA PARA ACOMODAR S</t>
  </si>
  <si>
    <t>ERRAS DE ATE 14",SERRA PARA CONCRETO ESPECIALMENTE DESENVOLV</t>
  </si>
  <si>
    <t>IDA PARA ABERTURAS DE JUNTA DE DILATACAO COM 3.600RPM,INCLUS</t>
  </si>
  <si>
    <t>DA MANUAL,CHASSIS REFORCADO,GUARDA PROTETORA PARA ACOMADAR S</t>
  </si>
  <si>
    <t>VASSOURA MECANICA,REBOCAVEL,LARGURA DE TRABALHO DE 2,44MM,EX</t>
  </si>
  <si>
    <t>CLUSIVE OPERADOR</t>
  </si>
  <si>
    <t>VASSOURA MECANICA,REBOCAVEL,LARGURA DE TRABALHO DE 2,44M,EXC</t>
  </si>
  <si>
    <t>VASSOURA MECANICA,COM ASPIRACAO (SUCCAO) E ESCOVA,CAPACIDADE</t>
  </si>
  <si>
    <t xml:space="preserve"> DE 4M3,MONTADA SOBRE CHASSIS DE CAMINHAO,INCLUSIVE OPERADOR</t>
  </si>
  <si>
    <t>DISCO ELETRICO,PARA COMPACTAR E DESEMPENAR PISOS DE CONCRETO</t>
  </si>
  <si>
    <t>DESEMPENADEIRA ELETRICA PARA ACABAMENTO DE PISOS DE CONCRETO</t>
  </si>
  <si>
    <t>,COMPACTADORA E ADENSADORA,EXCLUSIVE OPERADOR</t>
  </si>
  <si>
    <t>MAQUINA DE DEMARCACAO DE FAIXAS A FRIO PARA USO RODOVIARIO E</t>
  </si>
  <si>
    <t xml:space="preserve"> URBANO,EXCLUSIVE OPERADOR</t>
  </si>
  <si>
    <t>MAQUINA DE DEMARCACAO DE FAIXAS,COM FUSOR APLICADOR E FUSOR</t>
  </si>
  <si>
    <t>DERRETEDOR,PARA USO RODOVIARIO E URBANO,EXCLUSIVE OPERADOR</t>
  </si>
  <si>
    <t>DERRETEDOR,PARA USO RODOVIARIO E URBANO</t>
  </si>
  <si>
    <t>BETONEIRA PARA 320L DE MISTURA SECA,DE CARREGAMENTO MECANICO</t>
  </si>
  <si>
    <t xml:space="preserve"> E TAMBOR REVERSIVEL,COM MOTOR ELETRICO,EXCLUSIVE OPERADOR</t>
  </si>
  <si>
    <t xml:space="preserve"> E TAMBOR REVERSIVEL,COM MOTOR A GASOLINA,EXCLUSIVE OPERADOR</t>
  </si>
  <si>
    <t>BETONEIRA PARA 600L DE MISTURA SECA,DE CARREGAMENTO MECANICO</t>
  </si>
  <si>
    <t xml:space="preserve"> E TAMBOR REVERSIVEL,COM MOTOR DIESEL,EXCLUSIVE OPERADOR</t>
  </si>
  <si>
    <t>MISTURADOR HORIZONTAL DE CONCRETO PARA 1.000L DE MISTURA SEC</t>
  </si>
  <si>
    <t>A,CARREGADOR AUTOMATICO COM UM MOTOR ELETRICO,VELOCIDADE DO</t>
  </si>
  <si>
    <t>TAMBOR 20RPM,SOBRE RODAS DE FERRO,EXCLUSIVE OPERADOR</t>
  </si>
  <si>
    <t>USINA DE CONCRETO C/DOSADOR,MISTURADOR,CAPACIDADE 4 AGREGADO</t>
  </si>
  <si>
    <t>S,SILO DE CIMENTO 50T,VOLUME DA CAIXA 18M3,SILO AGREGADOS 10</t>
  </si>
  <si>
    <t>M3,BALANCA AGREGADOS CAPACIDADE 4500KG,BALANCA CIMENTO CAPAC</t>
  </si>
  <si>
    <t>IDADE 850KG,VOLUME POR CICLO 2M3,PRODUCAO HORA NOMINAL 80M3,</t>
  </si>
  <si>
    <t>PRODUCAO HORA REAL 68/72M3,DOSADO 4 ADITIVOS,MISTURADOR DUPL</t>
  </si>
  <si>
    <t>O EIXO,INCLUSIVE MAO-DE-OBRA ALIMENTACAO E OPERACAO CENTRAL</t>
  </si>
  <si>
    <t>S,SILO DE CIMENTO 100T,VOLUME DA CAIXA 18M3,SILO AGREGADOS 1</t>
  </si>
  <si>
    <t>0M3,BALANCA AGREGADOS CAPACIDADE 4500KG,BALANCA CIMENTO CAPA</t>
  </si>
  <si>
    <t>CIDADE 850KG,VOLUME POR CICLO 2M3,PRODUCAO HORA NOMINAL 80M3</t>
  </si>
  <si>
    <t>,PRODUCAO HORA REAL 68/72M3,DOSADO 4 ADITIVOS,MISTURADOR DUP</t>
  </si>
  <si>
    <t>LO EIXO,INCLUSIVE MAO-DE-OBRA ALIMENTACAO E OPERACAO CENTRAL</t>
  </si>
  <si>
    <t>CIDADE 850KG,VOLUME POR CICLO 2M3,PRODUCAO HORA MOMINAL 80M3</t>
  </si>
  <si>
    <t>USINA DE CONCRETO C/DOSADOR,CAPACIDADE 4 AGREGADOS,SILO DE C</t>
  </si>
  <si>
    <t>IMENTO P/100T,VOLUME DA CAIXA 18M3,SILO DE AGREGADOS CAPACID</t>
  </si>
  <si>
    <t>ADE 40M3,BALANCA DE AGREGADOS CAPACIDADE 4500KG,BALANCA CIME</t>
  </si>
  <si>
    <t>NTO CAPACIDADE 850KG,VOLUME POR CICLO 2M3,PRODUCAO HORA NOMI</t>
  </si>
  <si>
    <t>NAL 80M3,PRODUCAO HORA REAL 68/72M3,DOSADOR PARA 4 ADITIVOS,</t>
  </si>
  <si>
    <t>INCLUSIVE MAO-DE-OBRA P/ALIMENTACAO E OPERACAO DA CENTRAL</t>
  </si>
  <si>
    <t>INCLUSIVE MAO-DE-OBRA P/ALIMENTACAO E OPERACAO CENTRAL</t>
  </si>
  <si>
    <t>USINA DE CONCRETO C/DOSADOR,CAPACIDADE 5 AGREGADOS,SILO DE C</t>
  </si>
  <si>
    <t>IMENTO P/120T,VOLUME DA CAIXA 30M3,SILO DE AGREGADOS CAPACID</t>
  </si>
  <si>
    <t>ADE 40M3,BALANCA DE AGREGADOS CAPACIDADE 7000KG,BALANCA CIME</t>
  </si>
  <si>
    <t>NTO CAPACIDADE 1300KG,VOLUME POR CICLO 3M3,PRODUCAO HORA NOM</t>
  </si>
  <si>
    <t>INAL 120M3,PRODUCAO HORA REAL 90/100M3,DOSADOR PARA 4 ADITIV</t>
  </si>
  <si>
    <t>OS,INCLUSIVE MAO-DE-OBRA ALIMENTACAO E OPERACAO CENTRAL</t>
  </si>
  <si>
    <t>ADE 40M3,BALANCA DE AGREGADOS CAPACIDADE 7000KG BALANCA CIME</t>
  </si>
  <si>
    <t>VIBRADOR DE IMERSAO,TUBO DE 48X480MM,COM MANGOTE DE 5,00M DE</t>
  </si>
  <si>
    <t xml:space="preserve"> COMPRIMENTO,MOTOR ELETRICO,EXCLUSIVE OPERADOR</t>
  </si>
  <si>
    <t xml:space="preserve"> COMPRIMENTO,MOTOR A GASOLINA,EXCLUSIVE OPERADOR</t>
  </si>
  <si>
    <t>REGUA VIBRADORA DUPLA,COM MOTOR A GASOLINA 4 TEMPOS,COM ATE</t>
  </si>
  <si>
    <t>6,00M,EXCLUSIVE OPERADOR</t>
  </si>
  <si>
    <t>BOMBA DE ARGAMASSA,COM UNIDADE MISTURADORA E BOMBEADORA ACOP</t>
  </si>
  <si>
    <t>LADAS,PARA 900 A 4.800L DE MISTURA SECA,COM MOTOR ELETRICO,E</t>
  </si>
  <si>
    <t>XCLUSIVE OPERADOR</t>
  </si>
  <si>
    <t>BOMBA CENTRIFUGA AUTOESCORVANTE,PARA BOMBEAMENTO DE AGUAS LI</t>
  </si>
  <si>
    <t>MPAS OU SUJAS COM ATE 20MM DE DIAMETRO DOS SOLIDOS EM SUSPEN</t>
  </si>
  <si>
    <t>SAO,NA PROPORCAO MAXIMA DE 20% NO VOLUME E LIQUIDOS QUIMICAM</t>
  </si>
  <si>
    <t>ENTE NAO AGRESSIVOS,COM ROTOR SEMIABERTO,MOTOR A GASOLINA,VA</t>
  </si>
  <si>
    <t>ZAO MAXIMA DE 60M3/HORA,COM ALTURA MANOMETRICA DE 5 METROS,</t>
  </si>
  <si>
    <t>EXCLUSIVE OPERADOR</t>
  </si>
  <si>
    <t>ZAO MAXIMA DE 66M3/HORA COM ALTURA MANOMETRICA DE 6 METROS,</t>
  </si>
  <si>
    <t>AZAO MAXIMA DE 66M3/HORA COM ALTURA MANOMETRICA DE 6 METROS,</t>
  </si>
  <si>
    <t>ZAO MAXIMA DE 84M3/HORA COM ALTURA MANOMETRICA DE 8 METROS,</t>
  </si>
  <si>
    <t>SAO,NA PROPORCAO MAXIMA,DE 20% NO VOLUME E LIQUIDOS QUIMICAM</t>
  </si>
  <si>
    <t>ZAO MAXIMA DE 83M3/HORA COM ALTURA MANOMETRICA DE 12 METROS,</t>
  </si>
  <si>
    <t>BOMBA SUBMERSA COM MOTOR ELETRICO,PARA POCOS PROFUNDOS,EXCLU</t>
  </si>
  <si>
    <t>BOMBA CENTRIFUGA SUBMERSIVEL PARA BOMBEAMENTO DE AGUAS SERVI</t>
  </si>
  <si>
    <t>DAS COM SOLIDOS DE ATE 5MM DE DIAMETRO EM SUSPENSAO,COM MOTO</t>
  </si>
  <si>
    <t>R ELETRICO,VAZAO MAXIMA DE 63M3/HORA,ROTOR SEMIABERTO,EXCLUS</t>
  </si>
  <si>
    <t>IVE OPERADOR,MANGUEIRA,CABOS E COMANDOS</t>
  </si>
  <si>
    <t>BOMBA CENTRIFUGA,VEDACAO POR GAXETA GRAFITADA,ACOPLAMENTO PO</t>
  </si>
  <si>
    <t>R LUVA ELASTICA,PARTIDA ELETRICA,EXCLUSIVE OPERADOR E MANGUE</t>
  </si>
  <si>
    <t>IRA</t>
  </si>
  <si>
    <t>ESCAVADEIRA SOBRE ESTEIRAS,VERSAO CLAM-SHELL,COM CAPACIDADE</t>
  </si>
  <si>
    <t>APROXIMADA DA CACAMBA DE 0,38M3 (1/2JD3),INCLUSIVE OPERADOR</t>
  </si>
  <si>
    <t>E AUXILIAR</t>
  </si>
  <si>
    <t>ESCAVADEIRA SOBRE ESTEIRAS,VERSAO DRAGLINE OU CLAM-SHELL,COM</t>
  </si>
  <si>
    <t xml:space="preserve"> CAPACIDADE APROXIMADA DA CACAMBA DE 0,57M3 (3/4JD3),INCLUSI</t>
  </si>
  <si>
    <t>VE OPERADOR E AUXILIAR</t>
  </si>
  <si>
    <t xml:space="preserve"> CAPACIDADE APROXIMADA DA CACAMBA DE 0,76M3 (1JD3),INCLUSIVE</t>
  </si>
  <si>
    <t xml:space="preserve"> OPERADOR E AUXILIAR</t>
  </si>
  <si>
    <t xml:space="preserve"> APROXIMADA DA CACAMBA DE 0,96M3 (1.1/4JD3),INCLUSIVE OPERAD</t>
  </si>
  <si>
    <t>OR E AUXILIAR</t>
  </si>
  <si>
    <t>APROXIMADA DA CACAMBA DE 0,96M3 (1.1/4JD3),INCLUSIVE OPERADO</t>
  </si>
  <si>
    <t>R E AUXILIAR</t>
  </si>
  <si>
    <t>CUSTO HORARIO CORRIDO DE UTILIZACAO DE EQUIPAMENTO DE JATO D</t>
  </si>
  <si>
    <t>'AGUA DE ALTA PRESSAO(SEWER-JET),MANGUEIRA DE 1" DE DIAMETRO</t>
  </si>
  <si>
    <t>,PRESSAO ATE 2.000 LIBRAS,PARA LIMPEZA DE SISTEMA DE ESGOTAM</t>
  </si>
  <si>
    <t>ENTO PLUVIAL OU SANITARIO,INCLUSIVE EQUIPE DE OPERACAO E ABA</t>
  </si>
  <si>
    <t>STECIMENTO D'AGUA</t>
  </si>
  <si>
    <t>CUSTO HORARIO CORRIDO DE UTILIZACAO DE EQUIPAMENTO COMBINADO</t>
  </si>
  <si>
    <t xml:space="preserve"> DE JATO D'AGUA A ALTA PRESSAO COM SUCCAO POR ACAO DE VACUO(</t>
  </si>
  <si>
    <t>VACUO SEWER-JET),COM CAPACIDADE MINIMA DE ARMAZENAGEM DE 6,0</t>
  </si>
  <si>
    <t>0M3 DE MATERIAL NO TANQUE,MANGUEIRAS DE CAPTACAO DE 4",PARA</t>
  </si>
  <si>
    <t>LIMPEZA DE ESGOTAMENTO SANITARIO,INCLUSIVE EQUIPE DE OPERACA</t>
  </si>
  <si>
    <t>O,ABASTECIMENTO D'AGUA E TRANSPORTE DO MATERIAL REMOVIDO</t>
  </si>
  <si>
    <t>CUSTO HORARIO CORRIDO DE UTILIZACAO DE EQUIPAMENTOS HIDROJAT</t>
  </si>
  <si>
    <t>O CONJUGADO COM SUCCAO ATRAVES DE VACUO,COMPRESSOR ACIONADO</t>
  </si>
  <si>
    <t>POR TOMADA DE FORCA TIPO ROTATIVO E COM JOGO DE MANGUEIRAS P</t>
  </si>
  <si>
    <t>ARA CAPTACAO DE 6" E 8",ESTA ATRAVES DE BRACO ROTATIVO,TANQU</t>
  </si>
  <si>
    <t>E DE ARMAZENAMENTO DE 12.000L,INCLUSIVE EQUIPE DE OPERACAO</t>
  </si>
  <si>
    <t>COMPRESSOR DE AR,PORTATIL E REBOCAVEL,PRESSAO DE TRABALHO DE</t>
  </si>
  <si>
    <t xml:space="preserve"> 102PSI,DESCARGA LIVRE EFETIVA DE 200PCM,MOTOR DIESEL,EXCLUS</t>
  </si>
  <si>
    <t xml:space="preserve"> 102PSI,DESCARGA LIVRE EFETIVA DE 295PCM,MOTOR DIESEL,EXCLUS</t>
  </si>
  <si>
    <t xml:space="preserve"> 102PSI,DESCARGA LIVRE EFETIVA DE 400PCM,MOTOR DIESEL,EXCLUS</t>
  </si>
  <si>
    <t>COMPRESSOR DE AR,ESTACIONARIO,DESCARGA LIVRE EFETIVA DE 17,7</t>
  </si>
  <si>
    <t>0M3/MIN E 624PCM,MOTOR ELETRICO,EXCLUSIVE OPERADOR</t>
  </si>
  <si>
    <t>GERADOR MONOFASICO,POTENCIA MAXIMA DE 2,5KVA(2500W),VOLTAGEM</t>
  </si>
  <si>
    <t>MAQUINA DE SOLDA A ARCO,DE 375A,COM MOTOR ELETRICO,EXCLUSIVE</t>
  </si>
  <si>
    <t xml:space="preserve"> OPERADOR</t>
  </si>
  <si>
    <t>MAQUINA DE SOLDA A ARCO,DE 375A,COM MOTOR DIESEL,EXCLUSIVE O</t>
  </si>
  <si>
    <t>PERADOR</t>
  </si>
  <si>
    <t>CONJUNTO MOVEL DE BRITAGEM,DE CIRCUITO FECHADO,CAPACIDADE DE</t>
  </si>
  <si>
    <t xml:space="preserve"> 80T/H DE PRODUCAO DE AGREGADOS,PESO PARA TRANSPORTE DE 45T,</t>
  </si>
  <si>
    <t>COMPOSTO DE: TREMONHA E ALIMENTADOR,BRITADOR DE MANDIBULAS P</t>
  </si>
  <si>
    <t>RIMARIO,BRITADOR CONICO SECUNDARIO,PENEIRA VIBRATORIA,TRANSP</t>
  </si>
  <si>
    <t>ORTADOR DE CORREIA CENTRIFUGO,CALHA VIBRATORIA,GERADOR E OPE</t>
  </si>
  <si>
    <t>RADOR</t>
  </si>
  <si>
    <t>CILINDRO HIDRAULICO DE 100T,COMANDO A DISTANCIA,MANGUEIRA DE</t>
  </si>
  <si>
    <t xml:space="preserve"> ALTA PRESSAO DE BORRACHA REFORCADA DOTADA COM BOMBA DE COMA</t>
  </si>
  <si>
    <t>NDO MANUAL DE 8.000 LIBRAS/POLEGADA QUADRADA OU 560KG/CM2,CA</t>
  </si>
  <si>
    <t>PACIDADE DE 12L,TUBO COM COMPRIMENTO PADRAO DE 3,00M,EXCLUSI</t>
  </si>
  <si>
    <t>CILINDRO HIDRAULICO DE 300T,COMANDO A DISTANCIA,MANGUEIRA DE</t>
  </si>
  <si>
    <t>TALHA GUINCHO MANUAL COM CAPACIDADE DE ICAMENTO DE 1.500KG E</t>
  </si>
  <si>
    <t xml:space="preserve"> DE TRACAO DE 1.800KG,PESO DA TALHA DE 10KG,COMPOSTA DE CABO</t>
  </si>
  <si>
    <t xml:space="preserve"> DE ACO COM CURSO ILIMITADO,ALAVANCA,GANCHO E CARRETEL,EXCLU</t>
  </si>
  <si>
    <t>TALHA GUINCHO MANUAL COM CAPACIDADE DE ICAMENTO DE 4.000KG E</t>
  </si>
  <si>
    <t xml:space="preserve"> DE TRACAO DE 5.000KG,PESO DA TALHA DE 30KG,COMPOSTA DE CABO</t>
  </si>
  <si>
    <t xml:space="preserve"> DE ACO COM CURSO ILIMITADO,ALAVANCAS DE AVANCO E DE MARCHA</t>
  </si>
  <si>
    <t>A RE PROVIDAS DE PINOS DE RETENCAO,COMPRIMENTO DE ALAVANCA T</t>
  </si>
  <si>
    <t>ELESCOPICA DE 0,82 A 1,20M,CARRETEL E GANCHOS,EXCLUSIVE OPER</t>
  </si>
  <si>
    <t>MOTOSSERRA PARA ABATE,DESGALHAMENTO E TORAGEM DE ARVORES,EXC</t>
  </si>
  <si>
    <t>ROCADEIRA COSTAL MOTORIZADA PARA PREPARO DE TERRENO,EXCLUSIV</t>
  </si>
  <si>
    <t>ROTATIVA PARA EXECUCAO DE POCOS PROFUNDOS,SOBRE CAMINHAO DE</t>
  </si>
  <si>
    <t>12T (INCLUSIVE ESTE) COM TECNICO EM SONDAGEM E 3 SONDADORES,</t>
  </si>
  <si>
    <t>COM AS SEGUINTES ESPECIFICACOES MINIMAS:MOTOR DIESEL DE 162C</t>
  </si>
  <si>
    <t>V,COMPRESSOR DE AR ROTATIVO DE 270HP,DESCARGA LIVRE DE 747PC</t>
  </si>
  <si>
    <t>M E PRESSAO DE 150PSI</t>
  </si>
  <si>
    <t>EQUIPAMENTO P/VIDEO INSPECAO NO INTERIOR DE COLETORES GALERI</t>
  </si>
  <si>
    <t>AS C/DIAM.A PARTIR 400MM,CAPACIDADE DE DESLOCAMENTO ATE 100M</t>
  </si>
  <si>
    <t>,RESISTENTE A AGUA,IMAGENS GERADAS TRANSMITIDAS EM TEMPO REA</t>
  </si>
  <si>
    <t>L,SISTEMA DE GRAVACAO COM INSERCAO E EDICAO DE LEGENDAS,CAME</t>
  </si>
  <si>
    <t>RA DE VIDEO EM CORES COM MOVIMENTO PERISCOPIO,C/CAMINHONETA</t>
  </si>
  <si>
    <t>P/9 PASSAGEIROS,COM MOTORISTA, EXCLUIVE OPERADOR</t>
  </si>
  <si>
    <t>EQUIPAMENTO P/VIDEO INSPECAO NO INTERIOR DE COLETORES E GALE</t>
  </si>
  <si>
    <t>RIAS C/DIAM.A PARTIR DE 400MM,CAPACIDADE DE DESLOCAMENTO ATE</t>
  </si>
  <si>
    <t>100M,RESISTENTE A AGUA,IMAGENS GERADAS TRANSMITIDAS EM TEMPO</t>
  </si>
  <si>
    <t xml:space="preserve"> REAL,SISTEMA DE GRAVACAO COM INSERCAO E EDICAO DE LEGENDAS,</t>
  </si>
  <si>
    <t>CAMERA DE VIDEO EM CORES COM MOVIMENTO PERISCOPIO,COM CAMINH</t>
  </si>
  <si>
    <t>ONETA P/9 PASSAGEIROS,COM MOTORISTA,EXCLUSIVE OPERADOR</t>
  </si>
  <si>
    <t>ESPALHAMENTO DE SOLO PARA FINS DE EXECUCAO DE ATERRO COMPACT</t>
  </si>
  <si>
    <t>ADO,EXCLUSIVE IRRIGACAO,FORNECIMENTO E TRANSPORTE DO MATERIA</t>
  </si>
  <si>
    <t>L,REFERINDO-SE O CUSTO AO MATERIAL COMPACTADO</t>
  </si>
  <si>
    <t>ESPALHAMENTO DE SOLO,COM MOTONIVELADORA,SEM FINALIDADE DE EX</t>
  </si>
  <si>
    <t>ECUCAO DE ATERRO DE RODOVIA,MEDIDO APOS O ESPALHAMENTO</t>
  </si>
  <si>
    <t>REGULARIZACAO E COMPACTACAO DE SUBLEITO,DE ACORDO COM AS "IN</t>
  </si>
  <si>
    <t>STRUCOES PARA EXECUCAO",DO DER-RJ,INCLUSIVE EXECUCAO E O TRA</t>
  </si>
  <si>
    <t>NSPORTE DE AGUA,MAS SEM TRANSPORTE E ESCAVACAO DE CORRETIVOS</t>
  </si>
  <si>
    <t>.O CUSTO SE APLICA A AREA EFETIVAMENTE REGULARIZADA</t>
  </si>
  <si>
    <t>AO",DO DER-RJ,EXCLUSIVE ESCAVACAO,CARGA,TRANSPORTE E FORNECI</t>
  </si>
  <si>
    <t>MENTO DOS MATERIAIS</t>
  </si>
  <si>
    <t>CAMINHO DE SERVICO,REALIZADO MECANICAMENTE,INCLUSIVE ESCAVAC</t>
  </si>
  <si>
    <t>AO,DESMATAMENTO,DESTOCAMENTO,ACERTO E COMPACTACAO</t>
  </si>
  <si>
    <t>ESPALHAMENTO E COMPACTACAO DE SOLOS,EM CAMADAS,PARA COMPLEME</t>
  </si>
  <si>
    <t>NTACAO LATERAL EM ATERROS,INCLUSIVE ESCAVACAO DENTEADA DO TA</t>
  </si>
  <si>
    <t>LUDE DE ATERRO EXISTENTE,COM TRATOR DE LAMINA DE PEQUENO POR</t>
  </si>
  <si>
    <t>TE,EXCLUSIVE FORNECIMENTO E TRANSPORTE DO MATERIAL A SER USA</t>
  </si>
  <si>
    <t>DO NO ATERRO</t>
  </si>
  <si>
    <t>ATERRO COMPACTADO EM CAMADAS DE NO MAXIMO 20CM,PARA EXECUCAO</t>
  </si>
  <si>
    <t xml:space="preserve"> DE TERRA ARMADA,INCLUSIVE ESPALHAMENTO,IRRIGACAO E CONTROLE</t>
  </si>
  <si>
    <t xml:space="preserve"> DE COMPACTACAO,EXCLUSIVE O FORNECIMENTO E O TRANSPORTE DOS</t>
  </si>
  <si>
    <t>RECOMPOSICAO MECANIZADA DE ATERRO,EXCLUSIVE ESCAVACAO E TRAN</t>
  </si>
  <si>
    <t>SPORTE DE MATERIAL DA JAZIDA,INCLUSIVE ESCAVACAO PREVIA EM D</t>
  </si>
  <si>
    <t>EGRAUS</t>
  </si>
  <si>
    <t>REMOCAO DE MATERIAL SOLTO(1ª CATEGORIA),PROVENIENTE DE DESLI</t>
  </si>
  <si>
    <t>ZAMENTO DE BARREIRAS, UTILIZANDO PA CARREGADEIRA DE 3,10M3,</t>
  </si>
  <si>
    <t>EXCLUSIVE DESPESAS COM CAMINHAO</t>
  </si>
  <si>
    <t>EXECUCAO DE "TAPA-PANELA",COM MATERIAL DE 1ª CATEGORIA,COMPA</t>
  </si>
  <si>
    <t>CTADO MANUALMENTE,MEDIDO NA PISTA APOS COMPACTACAO,INCLUSIVE</t>
  </si>
  <si>
    <t xml:space="preserve"> TRANSPORTE,EXCLUSIVE ESCAVACAO DE JAZIDA</t>
  </si>
  <si>
    <t>COMBATE A EXSUDACAO,COMPREENDENDO ESPALHAMENTO MANUAL E COMP</t>
  </si>
  <si>
    <t>ACTACAO DE AGREGADOS SOBRE A SUPERFICIE EXSUDADA,EXCLUSIVE F</t>
  </si>
  <si>
    <t>ORNECIMENTO DO MATERIAL E TRANSPORTE</t>
  </si>
  <si>
    <t>BASE PARA REMENDO PROFUNDO(BRITA,SOLO X BRITA,SOLO ESTABILIZ</t>
  </si>
  <si>
    <t>ADO GRANULOMETRICAMENTE,SOLO MELHORADO COM CIMENTO),EXECUTAD</t>
  </si>
  <si>
    <t>A MANUALMENTE,MEDIDA PELO VOLUME COMPACTADO,EXCLUSIVE FORNEC</t>
  </si>
  <si>
    <t>IMENTO E TRANSPORTE DOS MATERIAIS</t>
  </si>
  <si>
    <t>EXECUCAO DE "TAPA-BURACO",UTILIZANDO MISTURA BETUMINOSA,MEDI</t>
  </si>
  <si>
    <t>DO NA CACAMBA DO CAMINHAO,EXCLUSIVE MATERIAIS E TRANSPORTE.S</t>
  </si>
  <si>
    <t>E FOR MEDIDO NO LOCAL,APOS A EXECUCAO,MULTIPLICAR ESTE CUSTO</t>
  </si>
  <si>
    <t xml:space="preserve"> POR 1,35</t>
  </si>
  <si>
    <t>RECOMPOSICAO DE REVESTIMENTO PRIMARIO,MEDIDO PELO VOLUME COM</t>
  </si>
  <si>
    <t>PACTADO,EXCLUSIVE ESCAVACAO E TRANSPORTE DE MATERIAL DE JAZI</t>
  </si>
  <si>
    <t>ATERRO COMPACTADO MECANICAMENTE,EM ACOSTAMENTO,INCLUSIVE ESP</t>
  </si>
  <si>
    <t>ALHAMENTO</t>
  </si>
  <si>
    <t>RECUPERACAO DE BASE/CBUQ,EM ESPUMA ASFALTICA,"IN SITU",EM RO</t>
  </si>
  <si>
    <t>DOVIA,AREA URBANA,ATE 20CM,COMPACTACAO AASHO NORMAL,INCLUSIV</t>
  </si>
  <si>
    <t>E MATERIAIS COM 3% DE CIMENTO</t>
  </si>
  <si>
    <t>E MATERIAIS SENDO 6% DE CIMENTO</t>
  </si>
  <si>
    <t>DOVIA,AREA URBANA,ATE 20CM,INCLUSIVE COMPACTACAO AASHO NORMA</t>
  </si>
  <si>
    <t>L E MATERIAIS,COM 3% DE CIMENTO E 83KG DE CAP POR M3</t>
  </si>
  <si>
    <t>RECUPERACAO DE PAVIMENTO COM RECICLAGEM DE BASE,INCORPORANDO</t>
  </si>
  <si>
    <t xml:space="preserve"> A CAPA ASFALTICA,ATE 20CM,EXCLUSIVE MATERIAIS ADICIONADOS E</t>
  </si>
  <si>
    <t xml:space="preserve"> COMPACTACAO</t>
  </si>
  <si>
    <t>RECOMPOSICAO DE CBUQ,EXCLUSIVE FORNECIMENTO E TRANSPORTE DOS</t>
  </si>
  <si>
    <t xml:space="preserve"> MATERIAIS</t>
  </si>
  <si>
    <t>RECOMPOSICAO ESTRUTURAL DE PAVIMENTO (COM REPARO DE BASE)CBU</t>
  </si>
  <si>
    <t>Q COM 5CM DE ESPESSURA</t>
  </si>
  <si>
    <t>ATERRO COMPACTADO MECANICAMENTE,EM CAMADAS DE 20CM,INCLUINDO</t>
  </si>
  <si>
    <t xml:space="preserve"> ESPALHAMENTO E IRRIGACAO,MAS SEM O FORNECIMENTO E TRANSPORT</t>
  </si>
  <si>
    <t>E DO MATERIAL</t>
  </si>
  <si>
    <t>ATERRO COMPACTADO MECANICAMENTE,EM CAMADAS DE 20CM,INCLUSIVE</t>
  </si>
  <si>
    <t xml:space="preserve"> IRRIGACAO,EXCLUSIVE ESPALHAMENTO,FORNECIMENTO E TRANSPORTE</t>
  </si>
  <si>
    <t>DO MATERIAL</t>
  </si>
  <si>
    <t>REMOCAO (CARGA) DE TERRA OU ENTULHO COM RETROESCAVADEIRA COM</t>
  </si>
  <si>
    <t>CACAMBA DE 0,76M3 EM CONDICOES ESPECIAIS,GIRO DE 180°</t>
  </si>
  <si>
    <t>ESCARIFICACAO E LEVANTAMENTO DE BASE E REVESTIMENTO,INCLUSIV</t>
  </si>
  <si>
    <t>E AFASTAMENTO LATERAL,USANDO MOTONIVELADORA</t>
  </si>
  <si>
    <t>LIMPEZA MECANIZADA DE SARJETA E MEIO-FIO,COM UTILIZACAO DE V</t>
  </si>
  <si>
    <t>ASSOURA MECANICA</t>
  </si>
  <si>
    <t>ROCADA MECANICA,COM UTILIZACAO DE ROCADEIRA MECANICA,EXCLUSI</t>
  </si>
  <si>
    <t>VE LIMPEZA</t>
  </si>
  <si>
    <t>LIMPEZA DE PISTA,COM UTILIZACAO DE COMPRESSOR DE AR,PARA EXE</t>
  </si>
  <si>
    <t>CUCAO DE REVESTIMENTO COM CBUQ</t>
  </si>
  <si>
    <t>LIMPEZA DE PISTA,COM UTILIZACAO DE COMPRESSOR DE AR,CAMINHAO</t>
  </si>
  <si>
    <t xml:space="preserve"> BASCULANTE,PARA EXECUCAO DE REVESTIMENTO COM CBUQ</t>
  </si>
  <si>
    <t>SUB-BASE ESTABILIZADA,SEM MISTURA DE MATERIAIS,DE ACORDO COM</t>
  </si>
  <si>
    <t xml:space="preserve"> AS "INSTRUCOES PARA EXECUCAO",DO DER-RJ,EXCLUSIVE ESCAVACAO</t>
  </si>
  <si>
    <t xml:space="preserve"> E TRANSPORTE DOS MATERIAIS,INCLUSIVE TRANSPORTE DE AGUA</t>
  </si>
  <si>
    <t>BASE ESTABILIZADA,SEM MISTURA DE MATERIAIS,DE ACORDO COM AS</t>
  </si>
  <si>
    <t>"INSTRUCOES PARA EXECUCAO",DO DER-RJ,COMPACTADA EM DUAS CAMA</t>
  </si>
  <si>
    <t>DAS,COM ENERGIA EQUIVALENTE A AASHO INTERMEDIARIA,EXCLUSIVE</t>
  </si>
  <si>
    <t>ESCAVACAO E TRANSPORTE DOS MATERIAIS,INCLUSIVE TRANSPORTE DE</t>
  </si>
  <si>
    <t xml:space="preserve"> AGUA</t>
  </si>
  <si>
    <t>DAS,COM ENERGIA EQUIVALENTE A AASHO MODIFICADA,EXCLUSIVE ESC</t>
  </si>
  <si>
    <t>AVACAO E TRANSPORTE DOS MATERIAIS,INCLUSIVE TRANSPORTE DE AG</t>
  </si>
  <si>
    <t>UA</t>
  </si>
  <si>
    <t>SUB-BASE ESTABILIZADA GRANULOMETRICAMENTE,COM MISTURA DE 2 O</t>
  </si>
  <si>
    <t>U MAIS MATERIAIS,DE ACORDO COM AS "INSTRUCOES PARA EXECUCAO"</t>
  </si>
  <si>
    <t>,DO DER-RJ,EXCLUSIVE ESCAVACAO E TRANSPORTE DOS MATERIAIS,IN</t>
  </si>
  <si>
    <t>CLUSIVE TRANSPORTE DE AGUA</t>
  </si>
  <si>
    <t>BASE ESTABILIZADA GRANULOMETRICAMENTE,COM MISTURA DE 2 OU MA</t>
  </si>
  <si>
    <t>IS MATERIAIS,DE ACORDO COM AS "INSTRUCOES PARA EXECUCAO",DO</t>
  </si>
  <si>
    <t>DER-RJ,COMPACTADA EM DUAS CAMADAS,COM ENERGIA EQUIVALENTE A</t>
  </si>
  <si>
    <t>AASHO INTERMEDIARIA,EXCLUSIVE ESCAVACAO E TRANSPORTE DOS MAT</t>
  </si>
  <si>
    <t>ERIAIS,INCLUINDO TRANSPORTE DE AGUA</t>
  </si>
  <si>
    <t>AASHO MODIFICADA,EXCLUSIVE ESCAVACAO E TRANSPORTE DOS MATERI</t>
  </si>
  <si>
    <t>AIS,INCLUINDO TRANSPORTE DE AGUA</t>
  </si>
  <si>
    <t>IS MATERIAIS,EM USINA,DE ACORDO COM AS "INSTRUCOES PARA EXEC</t>
  </si>
  <si>
    <t>UCAO",DO DER-RJ,COMPACTADA EM DUAS CAMADAS,COM ENERGIA EQUIV</t>
  </si>
  <si>
    <t>ALENTE A AASHO INTERMEDIARIA,EXCLUSIVE ESCAVACAO E TRANSPORT</t>
  </si>
  <si>
    <t>E DOS MATERIAIS,INCLUINDO TRANSPORTE DE AGUA</t>
  </si>
  <si>
    <t>ALENTE A AASHO MODIFICADA,EXCLUSIVE ESCAVACAO E TRANSPORTE D</t>
  </si>
  <si>
    <t>OS MATERIAIS,INCLUINDO TRANSPORTE DE AGUA</t>
  </si>
  <si>
    <t>BASE DE SOLO BETUME COM MISTURA EM USINA,COMPREENDENDO AS OP</t>
  </si>
  <si>
    <t>ERACOES DE EXECUCAO E TRANSPORTE DE AGUA,EXCLUSIVE ESCAVACAO</t>
  </si>
  <si>
    <t xml:space="preserve"> E TRANSPORTE DE SOLOS,FORNECIMENTO E TRANSPORTE DE MATERIAI</t>
  </si>
  <si>
    <t>S BETUMINOSOS E TRANSPORTE DA USINA PARA PISTA</t>
  </si>
  <si>
    <t>BASE DE SOLO BETUME COM MISTURA NA PISTA,COMPREENDENDO AS OP</t>
  </si>
  <si>
    <t>ERACOES DE EXECUCAO</t>
  </si>
  <si>
    <t>BASE DE SOLO-CIMENTO,EXECUTADO "IN SITU",COMPREENDENDO AS OP</t>
  </si>
  <si>
    <t>ERACOES DE EXECUCAO NA PISTA,INCLUSIVE TRANSPORTE DE AGUA,MA</t>
  </si>
  <si>
    <t>S SEM ESCAVACAO E TRANSPORTE DOS MATERIAIS E O FORNECIMENTO</t>
  </si>
  <si>
    <t>E TRANSPORTE DO CIMENTO.O CUSTO SE APLICA AO VOLUME DE SOLO-</t>
  </si>
  <si>
    <t>CIMENTO EXECUTADO,MEDIDO APOS A COMPACTACAO</t>
  </si>
  <si>
    <t>BASE DE SOLO-CIMENTO,MISTURADO NA USINA,COMPREENDENDO AS OPE</t>
  </si>
  <si>
    <t>RACOES DE EXECUCAO NA USINA E NA PISTA,EXCLUSIVE,AINDA,O TRA</t>
  </si>
  <si>
    <t>NSPORTE DA USINA PARA A PISTA,INCLUSIVE TRANSPORTE DE AGUA,M</t>
  </si>
  <si>
    <t>AS SEM ESCAVACAO E TRANSPORTE DOS MATERIAIS E O FORNECIMENTO</t>
  </si>
  <si>
    <t xml:space="preserve"> E TRANSPORTE DO CIMENTO.O CUSTO SE APLICA AO VOLUME DE SOLO</t>
  </si>
  <si>
    <t>-CIMENTO EXECUTADO,MEDIDO APOS A COMPACTACAO</t>
  </si>
  <si>
    <t>SUB-BASE DE SOLO MELHORADO COM CIMENTO,DE ACORDO COM A INSTR</t>
  </si>
  <si>
    <t>UCAO TECNICA IT-08/80 DO DER-RJ,INCLUSIVE TRANSPORTE DE AGUA</t>
  </si>
  <si>
    <t>,EXCLUSIVE FORNECIMENTO DE CIMENTO,ESCAVACAO E TRANSPORTE DO</t>
  </si>
  <si>
    <t>S SOLOS</t>
  </si>
  <si>
    <t>CONTENCAO DE TERRAS COM SACOS DE ANIAGEM PREENCHIDOS COM SOL</t>
  </si>
  <si>
    <t>O-CIMENTO</t>
  </si>
  <si>
    <t>BASE DE SOLO ESTABILIZADO COM MISTURA NA USINA(SOLO+BRITA),C</t>
  </si>
  <si>
    <t>OMPREENDENDO A EXECUCAO NA USINA E NA PISTA,INCLUSIVE TRANSP</t>
  </si>
  <si>
    <t>ORTE DE AGUA,EXCLUSIVE ESCAVACAO,CARGA E TRANSPORTE DOS SOLO</t>
  </si>
  <si>
    <t>S UTILIZADOS,FORNECIMENTO E TRANSPORTE DOS MATERIAIS.O CUSTO</t>
  </si>
  <si>
    <t xml:space="preserve"> SE APLICA AO VOLUME MEDIDO APOS A COMPACTACAO</t>
  </si>
  <si>
    <t>BASE DE SOLO ESTABILIZADO COM MISTURA(SOLO+BRITA),COMPREENDE</t>
  </si>
  <si>
    <t>NDO A EXECUCAO EXCLUSIVAMENTE NA PISTA,INCLUSIVE TRANSPORTE</t>
  </si>
  <si>
    <t>DE AGUA,EXCLUSIVE ESCAVACAO,CARGA E TRANSPORTE DOS SOLOS UTI</t>
  </si>
  <si>
    <t>LIZADOS,FORNECIMENTO E TRANSPORTE DOS MATERIAIS.O CUSTO SE A</t>
  </si>
  <si>
    <t>PLICA AO VOLUME MEDIDO APOS COMPACTACAO</t>
  </si>
  <si>
    <t>BASE DE BRITA GRADUADA,MEDIDA APOS A COMPACTACAO,EXCLUSIVE O</t>
  </si>
  <si>
    <t xml:space="preserve"> FORNECIMENTO E TRANSPORTE DOS MATERIAIS</t>
  </si>
  <si>
    <t>BASE DE BRITA CORRIDA,MEDIDA APOS A COMPACTACAO,EXCLUSIVE O</t>
  </si>
  <si>
    <t>FORNECIMENTO E TRANSPORTE DOS MATERIAIS</t>
  </si>
  <si>
    <t>BASE "TELFORD",MEDIDA APOS A COMPACTACAO,EXCLUSIVE O FORNECI</t>
  </si>
  <si>
    <t>MENTO E TRANSPORTE DOS MATERIAIS</t>
  </si>
  <si>
    <t>BASE DE MACADAME HIDRAULICO,DE ACORDO COM A INSTRUCAO TECNIC</t>
  </si>
  <si>
    <t>A IT-01/80,DO DER-RJ,O CUSTO INDENIZA AS OPERACOES DE EXECUC</t>
  </si>
  <si>
    <t>AO,EXCLUSIVE FORNECIMENTO E TRANSPORTE DOS MATERIAIS EMPREGA</t>
  </si>
  <si>
    <t>DOS(BRITA,PO-DE-PEDRA,AREIA E AGUA)E SE APLICA AO VOLUME EXE</t>
  </si>
  <si>
    <t>CUTADO,MEDIDO APOS COMPACTACAO</t>
  </si>
  <si>
    <t>BASE DE BRITA GRADUADA,COM ADICAO DE 1% DE CIMENTO,MEDIDA AP</t>
  </si>
  <si>
    <t>OS A COMPACTACAO,EXCLUSIVE FORNECIMENTO E TRANSPORTE DOS MAT</t>
  </si>
  <si>
    <t>SUB-BASE DE BRITA CORRIDA,MEDIDA APOS A COMPACTACAO,EXCLUSIV</t>
  </si>
  <si>
    <t>E FORNECIMENTO E TRANSPORTE DOS MATERIAIS</t>
  </si>
  <si>
    <t>OES PARA EXECUCAO",DO DER-RJ,EXCLUSIVE O FORNECIMENTO E TRAN</t>
  </si>
  <si>
    <t>SPORTE DO MATERIAL BETUMINOSO</t>
  </si>
  <si>
    <t>O",DO DER-RJ,EXCLUSIVE O FORNECIMENTO E TRANSPORTE DO MATERI</t>
  </si>
  <si>
    <t>AL BETUMINOSO</t>
  </si>
  <si>
    <t>BASE DE MACADAME BETUMINOSO(BASE NEGRA),DE ACORDO COM AS "IN</t>
  </si>
  <si>
    <t>STRUCOES PARA EXECUCAO",DO DER-RJ,EXCLUSIVE O FORNECIMENTO E</t>
  </si>
  <si>
    <t xml:space="preserve"> TRANSPORTE DOS MATERIAIS</t>
  </si>
  <si>
    <t>REVESTIMENTO DO TIPO "PRE-MISTURADO A FRIO",DE ACORDO COM AS</t>
  </si>
  <si>
    <t xml:space="preserve"> "INSTRUCOES PARA EXECUCAO",DO DER-RJ,EXCLUSIVE O FORNECIMEN</t>
  </si>
  <si>
    <t>TO E TRANSPORTE DOS MATERIAIS</t>
  </si>
  <si>
    <t>REVESTIMENTO TIPO "PRE-MISTURADO A FRIO" DE ACORDO COM AS "I</t>
  </si>
  <si>
    <t>NSTRUCOES PARA EXECUCAO" DO DER-RJ,COMPREENDENDO APENAS O ES</t>
  </si>
  <si>
    <t>PALHAMENTO E COMPACTACAO MECANICOS,EXCLUSIVE PREPARO,FORNECI</t>
  </si>
  <si>
    <t>REVESTIMENTO TIPO "PRE-MISTURADO A FRIO" DE ACORDO COM A "IN</t>
  </si>
  <si>
    <t>STRUCAO PARA EXECUCAO" DO DER-RJ,COMPREENDENDO APENAS O PREP</t>
  </si>
  <si>
    <t>ARO DA MISTURA,EXCLUSIVE FORNECIMENTO E TRANSPORTE DOS MATER</t>
  </si>
  <si>
    <t>REVESTIMENTO EM CONCRETO BETUMINOSO USINADO A QUENTE,DE GRAN</t>
  </si>
  <si>
    <t>ULOMETRIA ABERTA,TIPO "BINDER",DE ACORDO COM AS "INSTRUCOES</t>
  </si>
  <si>
    <t>PARA EXECUCAO",DO DER-RJ,COMPREENDENDO:PREPARO,ESPALHAMENTO</t>
  </si>
  <si>
    <t>E COMPACTACAO,EXCLUSIVE O FORNECIMENTO E TRANSPORTE DOS MATE</t>
  </si>
  <si>
    <t>REVESTIMENTO DO TIPO "PRE-MISTURADO AREIA-BETUME A FRIO",DE</t>
  </si>
  <si>
    <t>ACORDO COM AS "INSTRUCOES PARA EXECUCAO",DO DER-RJ,EXCLUSIVE</t>
  </si>
  <si>
    <t xml:space="preserve"> O FORNECIMENTO E TRANSPORTE DOS MATERIAIS</t>
  </si>
  <si>
    <t>REVESTIMENTO DO TIPO "PRE-MISTURADO AREIA-BETUME A QUENTE",D</t>
  </si>
  <si>
    <t>E ACORDO COM AS "INSTRUCOES PARA EXECUCAO",DO DER-RJ,EXCLUSI</t>
  </si>
  <si>
    <t>VE O FORNECIMENTO E TRANSPORTE DOS MATERIAIS</t>
  </si>
  <si>
    <t>CAPA SELANTE,EXCLUSIVE O FORNECIMENTO E TRANSPORTE DOS MATER</t>
  </si>
  <si>
    <t>REVESTIMENTO DO TIPO "LAMA ASFALTICA FINA",DE ACORDO COM AS</t>
  </si>
  <si>
    <t>"INSTRUCOES PARA EXECUCAO",DO DER-RJ,EXCLUSIVE O FORNECIMENT</t>
  </si>
  <si>
    <t>O E TRANSPORTE DOS MATERIAIS</t>
  </si>
  <si>
    <t>REVESTIMENTO DO TIPO "LAMA ASFALTICA GROSSA",DE ACORDO COM A</t>
  </si>
  <si>
    <t>S "INSTRUCOES PARA EXECUCAO",DO DER-RJ,EXCLUSIVE O FORNECIME</t>
  </si>
  <si>
    <t>NTO E TRANSPORTE DOS MATERIAIS</t>
  </si>
  <si>
    <t xml:space="preserve"> PREPARO,ESPALHAMENTO E COMPACTACAO MECANICOS,EXCLUSIVE O FO</t>
  </si>
  <si>
    <t>REVESTIMENTO DE CONCRETO BETUMINOSO USINADO A QUENTE,DE ACOR</t>
  </si>
  <si>
    <t>DO COM A "INSTRUCAO PARA EXECUCAO"DO DER-RJ,COMPREENDENDO AP</t>
  </si>
  <si>
    <t>ENAS O ESPALHAMENTO E COMPACTACAO MANUAIS,UTILIZANDO SOQUETE</t>
  </si>
  <si>
    <t xml:space="preserve"> VIBRATORIO,EXCLUSIVE PREPARO,FORNECIMENTO E TRANSPORTE DOS</t>
  </si>
  <si>
    <t>CAMADA POROSA DE ATRITO EM CBUQ MODIFICADO POR POLIMERO,NIVE</t>
  </si>
  <si>
    <t>LADO ELETRONICAMENTE,EM RODOVIA,EXCLUSIVE MATERIAIS</t>
  </si>
  <si>
    <t>LES" DE ACORDO COM AS "INSTRUCOES PARA EXECUCAO",DO DER-RJ,E</t>
  </si>
  <si>
    <t>XCLUSIVE O FORNECIMENTO E TRANSPORTE DOS MATERIAIS</t>
  </si>
  <si>
    <t>O" DE ACORDO COM AS "INSTRUCOES PARA EXECUCAO",DO DER-RJ,EXC</t>
  </si>
  <si>
    <t>LUSIVE O FORNECIMENTO E TRANSPORTE DOS MATERIAIS</t>
  </si>
  <si>
    <t>REVESTIMENTO DO TIPO "TRATAMENTO SUPERFICIAL DUPLO",POR PENE</t>
  </si>
  <si>
    <t>TRACAO DIRETA,COM CAPA SELANTE,DE ACORDO COM AS "INSTRUCOES</t>
  </si>
  <si>
    <t>PARA EXECUCAO",DO DER-RJ,EXCLUSIVE O FORNECIMENTO E TRANSPOR</t>
  </si>
  <si>
    <t>TE DOS MATERIAIS</t>
  </si>
  <si>
    <t>REVESTIMENTO DO TIPO "TRATAMENTO SUPERFICIAL TRIPLO" POR PEN</t>
  </si>
  <si>
    <t>ETRACAO INVERSA,DE ACORDO COM AS "INSTRUCOES PARA EXECUCAO",</t>
  </si>
  <si>
    <t>DER-RJ,EXCLUSIVE O FORNECIMENTO E TRANSPORTE DOS MATERIAIS</t>
  </si>
  <si>
    <t>REVESTIMENTO EM PLACAS DE CONCRETO,DE ACORDO COM AS "INSTRUC</t>
  </si>
  <si>
    <t>OES PARA EXECUCAO",DO DER-RJ,PRODUCAO MEDIA DE 25,50M3/H,INC</t>
  </si>
  <si>
    <t>LUSIVE O TRANSPORTE DOS MATERIAIS,MAS SEM O FORNECIMENTO DOS</t>
  </si>
  <si>
    <t xml:space="preserve"> MESMOS</t>
  </si>
  <si>
    <t>OES PARA EXECUCAO",DO DER-RJ,PRODUCAO MEDIA DE 35,00M3/H,INC</t>
  </si>
  <si>
    <t>RECOMPOSICAO DE PLACA DE CONCRETO,INCLUSIVE CORRECAO DE SUPO</t>
  </si>
  <si>
    <t>RTE DEFICIENTE,EXCLUSIVE MATERIAIS</t>
  </si>
  <si>
    <t>LIMPEZA DE JUNTAS DE PAVIMENTO DE CONCRETO UTILIZANDO AR COM</t>
  </si>
  <si>
    <t>PRIMIDO E POSTERIOR ENCHIMENTO COM ASFALTO,EXCLUSIVE MATERIA</t>
  </si>
  <si>
    <t>,DE ACORDO COM A INSTRUCAO TECNICA IT-07/80 DO DER-RJ,EXCLUS</t>
  </si>
  <si>
    <t>IVE FORNECIMENTO DOS MATERIAIS E RESPECTIVOS TRANSPORTES</t>
  </si>
  <si>
    <t>EXECUCAO DE BANQUETA DE SOLO,EM ATERRO,MEDIDO PELO VOLUME DE</t>
  </si>
  <si>
    <t xml:space="preserve"> BANQUETA</t>
  </si>
  <si>
    <t>RETIRADA(EXTRACAO) DE BALIZADORES DANIFICADOS E ASSENTAMENTO</t>
  </si>
  <si>
    <t xml:space="preserve"> DE NOVOS,EXCLUSIVE FORNECIMENTO</t>
  </si>
  <si>
    <t>LIMPEZA MANUAL DE PONTES,CONSTANDO DE VARREDURA E REMOCAO DE</t>
  </si>
  <si>
    <t xml:space="preserve"> ENTULHO,INCLUSIVE AFASTAMENTO LATERAL</t>
  </si>
  <si>
    <t>REMOCAO MANUAL DE MATERIAL SOLTO (1ªCATEGORIA),PROVENIENTE D</t>
  </si>
  <si>
    <t>E DESLIZAMENTO DE BARREIRA,EXCLUSIVE TRANSPORTE</t>
  </si>
  <si>
    <t>E DESLIZAMENTO DE BARREIRA,INCLUSIVE TRANSPORTE A 3KM</t>
  </si>
  <si>
    <t>RECOMPOSICAO MANUAL DE ATERRO,EXCLUSIVE ESCAVACAO E TRANSPOR</t>
  </si>
  <si>
    <t>TE DE MATERIAL DE JAZIDA</t>
  </si>
  <si>
    <t>CAMADA DE BLOQUEIO(COLCHAO),ESPALHADO E COMPRIMIDO MECANICAM</t>
  </si>
  <si>
    <t>ENTE,EXCLUSIVE O MATERIAL E MEDIDO APOS A COMPACTACAO</t>
  </si>
  <si>
    <t>ESPALHAMENTO COM MOTONIVELADORA E COMPACTACAO MECANICA DE MI</t>
  </si>
  <si>
    <t>STURAS BETUMINOSAS</t>
  </si>
  <si>
    <t>RECOMPOSICAO PARCIAL DE CERCA DE ARAME FARPADO E MOIRAO,CONS</t>
  </si>
  <si>
    <t>IDERANDO SOMENTE O FORNECIMENTO E A COLOCACAO DE ARAME</t>
  </si>
  <si>
    <t>RECOMPOSICAO TOTAL DE CERCA DE ARAME FARPADO E MOIRAO DE CON</t>
  </si>
  <si>
    <t>CRETO,INCLUSIVE FORNECIMENTO DOS MATERIAIS</t>
  </si>
  <si>
    <t>CRETO,EXCLUSIVE FORNECIMENTO DOS MATERIAIS</t>
  </si>
  <si>
    <t>SARJETA DE CORTE TRIANGULAR,COM COBERTURA VEGETAL,MEDINDO 1,</t>
  </si>
  <si>
    <t>25M DE BASE E 0,25M DE ALTURA,INCLUSIVE ESCAVACAO MECANICA E</t>
  </si>
  <si>
    <t xml:space="preserve"> ACERTO MANUAL DO TERRENO</t>
  </si>
  <si>
    <t>50M DE BASE E 0,30M DE ALTURA,INCLUSIVE ESCAVACAO MECANICA E</t>
  </si>
  <si>
    <t>85M DE BASE E 0,35M DE ALTURA,INCLUSIVE ESCAVACAO MECANICA E</t>
  </si>
  <si>
    <t>VALETA DE PROTECAO,DE CORTE TRAPEZOIDAL,REVESTIMENTO VEGETAL</t>
  </si>
  <si>
    <t>,MEDINDO 0,60M NA BASE MENOR,1,20M NA BASE MAIOR E 0,30M DE</t>
  </si>
  <si>
    <t>ALTURA,INCLUSIVE REATERRO DO MATERIAL ESCAVADO A JUSANTE</t>
  </si>
  <si>
    <t>,MEDINDO 0,80M NA BASE MENOR,1,60M NA BASE MAIOR E 0,40M DE</t>
  </si>
  <si>
    <t>VALETA DE PROTECAO,DE CORTE OU ATERRO,SEM REVESTIMENTO(0,40M</t>
  </si>
  <si>
    <t>3/M).O CUSTO PARA OUTRAS VALETAS SEMELHANTES E PROPORCIONAL</t>
  </si>
  <si>
    <t>AO VOLUME</t>
  </si>
  <si>
    <t>VALETA DE PROTECAO DE CORTE OU ATERRO(0,40M3/M),INCLUSIVE RE</t>
  </si>
  <si>
    <t>VESTIMENTO VEGETAL</t>
  </si>
  <si>
    <t>SARJETA DE CORTE OU BANQUETAS EM TALUDES ESCALONADOS,FORMA T</t>
  </si>
  <si>
    <t>RIANGULAR,REVESTIDA DE CONCRETO SIMPLES,COM 0,08M DE ESPESSU</t>
  </si>
  <si>
    <t>RA MEDINDO 1,25M NA BASE E 0,25M DE ALTURA,INCLUSIVE ESCAVAC</t>
  </si>
  <si>
    <t>AO MECANICA,ACERTO MANUAL DO TERRENO,FORNECIMENTO DOS MATERI</t>
  </si>
  <si>
    <t>AIS E REJUNTAMENTO</t>
  </si>
  <si>
    <t>RA,MEDINDO 1,50M NA BASE E 0,30M DE ALTURA,INCLUSIVE ESCAVAC</t>
  </si>
  <si>
    <t>RA,MEDINDO 1,85M NA BASE E 0,35M DE ALTURA,INCLUSIVE ESCAVAC</t>
  </si>
  <si>
    <t>VALETA DE PROTECAO DE CORTE OU DE ATERRO,TRAPEZOIDAL,REVESTI</t>
  </si>
  <si>
    <t>DA DE CONCRETO SIMPLES,COM 0,08M DE ESPESSURA,MEDINDO 0,80M</t>
  </si>
  <si>
    <t>NA BASE MENOR,2,00M NA BASE MAIOR E 0,60M DE ALTURA,INCLUSIV</t>
  </si>
  <si>
    <t>E FORNECIMENTO DOS MATERIAIS,ESCAVACAO MECANICA,ACERTO MANUA</t>
  </si>
  <si>
    <t>L DO TERRENO E REJUNTAMENTO</t>
  </si>
  <si>
    <t>DA DE CONCRETO SIMPLES,COM 0,08M DE ESPESSURA,MEDINDO 1,00M</t>
  </si>
  <si>
    <t>NA BASE MENOR,2,20M NA BASE MAIOR E 0,60M DE ALTURA,INCLUSIV</t>
  </si>
  <si>
    <t>BANQUETA PARA ATERRO,TRIANGULAR,DE CONCRETO SIMPLES COM 0,08</t>
  </si>
  <si>
    <t>M DE ESPESSURA,MEDINDO 0,42M NA BASE E 0,15M DE ALTURA,TENDO</t>
  </si>
  <si>
    <t xml:space="preserve"> UM DOS PARAMENTOS INCLINACAO DE 15%,INCLUSIVE FORNECIMENTO</t>
  </si>
  <si>
    <t>DOS MATERIAIS,ESCAVACAO MANUAL DO TERRENO E REJUNTAMENTO</t>
  </si>
  <si>
    <t>SARJETA DE CORTE EM SOLO,FORMA TRAPEZOIDAL,EM CONCRETO SIMPL</t>
  </si>
  <si>
    <t>ES,COM 0,08M DE ESPESSURA,MEDINDO 1,20M NA BASE MAIOR,0,40M</t>
  </si>
  <si>
    <t>NA BASE MENOR E 0,40M DE ALTURA,INCLUSIVE FORNECIMENTO DOS M</t>
  </si>
  <si>
    <t>ATERIAIS E ESCAVACAO</t>
  </si>
  <si>
    <t>SARJETA DE CORTE,FORMA TRIANGULAR,EM CONCRETO SIMPLES,COM 0,</t>
  </si>
  <si>
    <t>08M DE ESPESSURA,MEDINDO 0,80M NA BASE E 0,25M NA ALTURA,INC</t>
  </si>
  <si>
    <t>LUSIVE FORNECIMENTO DOS MATERIAIS E ESCAVACAO MECANICA</t>
  </si>
  <si>
    <t>SARJETA DE CORTE EM SOLO,FORMA TRAPEZOIDAL,EM CONCRETO ARMAD</t>
  </si>
  <si>
    <t>O,COM 0,10M DE ESPESSURA,MEDINDO 1,00M NA BASE MAIOR,0,40M N</t>
  </si>
  <si>
    <t>A BASE MENOR E 0,60M DE ALTURA,INCLUSIVE FORNECIMENTO DOS MA</t>
  </si>
  <si>
    <t>TERIAIS E ESCAVACAO MECANICA</t>
  </si>
  <si>
    <t>SARJETA DE CORTE EM SOLO,FORMA RETANGULAR,EM CONCRETO ARMADO</t>
  </si>
  <si>
    <t>,COM 0,10M DE ESPESSURA,MEDINDO 0,40M DE LARGURA E 0,40M DE</t>
  </si>
  <si>
    <t>ALTURA,INCLUSIVE FORNECIMENTO DOS MATERIAIS E ESCAVACAO MECA</t>
  </si>
  <si>
    <t>,COM 0,10M DE ESPESSURA,MEDINDO 0,50M DE LARGURA E 0,40M DE</t>
  </si>
  <si>
    <t>,COM 0,10M DE ESPESSURA,MEDINDO 0,60M DE LARGURA E 0,40M DE</t>
  </si>
  <si>
    <t>,COM 0,10M DE ESPESSURA,MEDINDO 0,80M DE LARGURA E 0,50M DE</t>
  </si>
  <si>
    <t>SARJETA DE CORTE EM ROCHA,FORMA TRAPEZOIDAL,EM CONCRETO ARMA</t>
  </si>
  <si>
    <t>DO,COM 0,10M DE ESPESSURA,MEDINDO 0,72M NA BASE MAIOR,0,60M</t>
  </si>
  <si>
    <t>NA BASE MENOR E 0,60M DE ALTURA,INCLUSIVE FORNECIMENTO DOS</t>
  </si>
  <si>
    <t>MATERIAIS E ESCAVACAO A FRIO</t>
  </si>
  <si>
    <t>DESCIDA D'AGUA,RETANGULAR(RAPIDO)EM CONCRETO ARMADO,COM 0,10</t>
  </si>
  <si>
    <t>M DE ESPESSURA,TENDO NA BASE 0,60M E DE ALTURA 0,20M,MEDIDA</t>
  </si>
  <si>
    <t>PELO COMPRIMENTO REAL,INCLUSIVE VIGAS TRANSVERSAIS DE ANCORA</t>
  </si>
  <si>
    <t>GEM NO SOLO A CADA 5,00M,COM FORNECIMENTO DOS MATERIAIS E ES</t>
  </si>
  <si>
    <t>CAVACAO,EXCLUSIVE DISSIPADOR DE ENERGIA</t>
  </si>
  <si>
    <t>M DE ESPESSURA,TENDO NA BASE 0,80M E DE ALTURA 0,30M,MEDIDA</t>
  </si>
  <si>
    <t>M DE ESPESSURA,TENDO NA BASE 1,00M E DE ALTURA 0,40M,MEDIDA</t>
  </si>
  <si>
    <t>DESCIDA D'AGUA,EM DEGRAUS,FORMA RETANGULAR EM CONCRETO ARMAD</t>
  </si>
  <si>
    <t>O,FUNDO LISO,MEDINDO 0,70M DE BASE E 0,30M DE ALTURA,INCLUSI</t>
  </si>
  <si>
    <t>VE VIGAS TRANSVERSAIS DE ANCORAGEM NO SOLO A CADA 5,00M,DEGR</t>
  </si>
  <si>
    <t>AUS COM MEDIDAS COERENTES COM A INCLINACAO DO TERRENO,MEDIDA</t>
  </si>
  <si>
    <t xml:space="preserve"> PELO SEU COMPRIMENTO REAL(DA CAIXA COLETORA AO DISSIPADOR D</t>
  </si>
  <si>
    <t>E ENERGIA),FORNECIMENTO DOS MATERIAIS E ESCAVACAO</t>
  </si>
  <si>
    <t>O,FUNDO LISO,MEDINDO 0,90M DE BASE E 0,40M DE ALTURA,INCLUSI</t>
  </si>
  <si>
    <t>S PELO SEU COMPRIMENTO REAL (DA CAIXA COLETORA AO DISSIPADOR</t>
  </si>
  <si>
    <t xml:space="preserve"> DE ENERGIA),FORNECIMENTO DOS MATERIAIS E ESCAVACAO</t>
  </si>
  <si>
    <t>O,FUNDO LISO,MEDINDO 1,10M DE BASE E 0,50M DE ALTURA,INCLUSI</t>
  </si>
  <si>
    <t>O,FUNDO ACOMPANHA A FORMA DOS DEGRAUS,MEDINDO 0,70M DE BASE</t>
  </si>
  <si>
    <t>E 0,30M DE ALTURA,INCLUSIVE VIGAS TRANSVERSAIS DE ANCORAGEM</t>
  </si>
  <si>
    <t>NO SOLO A CADA 5,00M,DEGRAUS C/MEDIDAS COERENTES C/INCLINACA</t>
  </si>
  <si>
    <t>O DO TERRENO,MEDIDA PELO SEU COMPRIMENTO REAL(DA CAIXA COLET</t>
  </si>
  <si>
    <t>ORA AO DISSIPADOR DE ENERGIA),FORN.DOS MATERIAIS E ESCAVACAO</t>
  </si>
  <si>
    <t>O,FUNDO ACOMPANHA A FORMA DOS DEGRAUS,MEDINDO 0,90M DE BASE</t>
  </si>
  <si>
    <t>E 0,40M DE ALTURA,INCLUSIVE VIGAS TRANSVERSAIS DE ANCORAGEM</t>
  </si>
  <si>
    <t>O,FUNDO ACOMPANHA A FORMA DOS DEGRAUS,MEDINDO 1,10M DE BASE</t>
  </si>
  <si>
    <t>E 0,50M DE ALTURA,INCLUSIVE VIGAS TRANSVERSAIS DE ANCORAGEM</t>
  </si>
  <si>
    <t>SAIDA D'AGUA,DE UM SO LADO,COM 0,70M DE BASE,FORMANDO DE UM</t>
  </si>
  <si>
    <t>LADO UM ANGULO DE 30º COM O MEIO-FIO E DE OUTRO 90º,PARA DES</t>
  </si>
  <si>
    <t>CIDA D'AGUA,DE 0,70X0,30M,INCLUSIVE FORNECIMENTO DOS MATERIA</t>
  </si>
  <si>
    <t>LADO UM ANGULO DE 30º COM O MEIO-FIO E DO OUTRO 90º,PARA DES</t>
  </si>
  <si>
    <t>CIDA D'AGUA,DE 0,90X0,40M,INCLUSIVE FORNECIMENTO DOS MATERIA</t>
  </si>
  <si>
    <t>CIDA D'AGUA,DE 1,10X0,50M,INCLUSIVE FORNECIMENTO DOS MATERIA</t>
  </si>
  <si>
    <t>SAIDA D'AGUA,DE DOIS LADOS,COM 0,70M DE BASE,FORMANDO DE UM</t>
  </si>
  <si>
    <t>CAIXA COLETORA PRISMATICA RETANGULAR,EM CONCRETO ARMADO DE 0</t>
  </si>
  <si>
    <t>,15M DE ESPESSURA,MEDINDO 1,00X1,30M DE BASE E 1,60M DE ALTU</t>
  </si>
  <si>
    <t>RA,TAMPA DE CONCRETO ARMADO VAZADA,INCLUSIVE FORNECIMENTO DO</t>
  </si>
  <si>
    <t>S MATERIAIS E ESCAVACAO MANUAL</t>
  </si>
  <si>
    <t>,15M DE ESPESSURA,MEDINDO 1,00X1,30M DE BASE E 1,80M DE ALTU</t>
  </si>
  <si>
    <t>,15M DE ESPESSURA,MEDINDO 1,00X1,30M DE BASE E 2,00M DE ALTU</t>
  </si>
  <si>
    <t>,15M DE ESPESSURA,MEDINDO 1,00X1,30M DE BASE E 2,20M DE ALTU</t>
  </si>
  <si>
    <t>,15M DE ESPESSURA,MEDINDO 1,00X1,30M DE BASE E 2,40M DE ALTU</t>
  </si>
  <si>
    <t>,15M DE ESPESSURA,MEDINDO 1,00X1,30M DE BASE E 2,60M DE ALTU</t>
  </si>
  <si>
    <t>CAIXA COLETORA,EM BLOCOS DE CONCRETO,COM DIMENSOES INTERNAS</t>
  </si>
  <si>
    <t>DE 1,30X1,00M E ALTURA DE 1,60M,INCLUSIVE TAMPA DE CONCRETO</t>
  </si>
  <si>
    <t>ARMADO E ESCAVACAO</t>
  </si>
  <si>
    <t>SAIDA D'AGUA PARA DRENOS TRANSVERSAIS,EM CONCRETO ARMADO,COM</t>
  </si>
  <si>
    <t xml:space="preserve"> 0,10M DE ESPESSURA,MEDINDO EXTERNAMENTE 1,15X0,60M DE BASE,</t>
  </si>
  <si>
    <t>PAREDES LATERAIS DE ALTURA VARIAVEL 1,00 A 0,10M</t>
  </si>
  <si>
    <t>DISSIPADOR DE ENERGIA TIPO,EM CONCRETO ARMADO,MEDINDO 1,70X1</t>
  </si>
  <si>
    <t>,15M DE BASE E 0,50M DE ALTURA,INCLUSIVE 10 RESSALTOS DE CON</t>
  </si>
  <si>
    <t>CRETO DE 0,10X0,20X0,15M,COM FORNECIMENTO DOS MATERIAIS E ES</t>
  </si>
  <si>
    <t>CAVACAO</t>
  </si>
  <si>
    <t>DISSIPADOR DE ENERGIA TIPO,EM CONCRETO ARMADO,MEDINDO 1,90X1</t>
  </si>
  <si>
    <t>DISSIPADOR DE ENERGIA TIPO,EM CONCRETO ARMADO,MEDINDO 2,10X1</t>
  </si>
  <si>
    <t>TAMPA PARA CAIXA COLETORA,EM CONCRETO ARMADO,INCLUSIVE TODOS</t>
  </si>
  <si>
    <t xml:space="preserve"> OS MATERIAIS E COLOCACAO (ESPESSURA DE 6CM)</t>
  </si>
  <si>
    <t>DISSIPADOR DE ENERGIA EM PEDRA ARGAMASSADA,INCLUSIVE MATERIA</t>
  </si>
  <si>
    <t>IS DE ESCAVACAO,MEDIDO POR VOLUME DE PEDRA ARGAMASSADA</t>
  </si>
  <si>
    <t>DRENO PROFUNDO PARA CORTE EM SOLO,TRAPEZOIDAL,MEDINDO 0,60M</t>
  </si>
  <si>
    <t>NA BASE MENOR,0,70M NA BASE MAIOR E 1,50M DE ALTURA,DIAMETRO</t>
  </si>
  <si>
    <t xml:space="preserve"> DO TUBO DE 0,20M,FORNECIMENTO DOS MATERIAIS E EXECUCAO,INCL</t>
  </si>
  <si>
    <t>USIVE SELO,ENCHIMENTO FILTRANTE,MATERIAL DRENANTE E ESCAVACA</t>
  </si>
  <si>
    <t>DRENO PROFUNDO PARA CORTE EM SOLO,TRAPEZOIDAL,MEDINDO 0,65M</t>
  </si>
  <si>
    <t>NA BASE MENOR,0,75M NA BASE MAIOR E 1,50M DE ALTURA,DIAMETRO</t>
  </si>
  <si>
    <t xml:space="preserve"> DO TUBO DE 0,30M,FORNECIMENTO DOS MATERIAIS E EXECUCAO,INCL</t>
  </si>
  <si>
    <t>DRENO PROFUNDO PARA CORTE EM SOLO,TRAPEZOIDAL,MEDINDO 0,70M</t>
  </si>
  <si>
    <t>NA BASE MENOR,0,80M NA BASE MAIOR E 1,50M DE ALTURA,DIAMETRO</t>
  </si>
  <si>
    <t xml:space="preserve"> DO TUBO DE 0,40M,FORNECIMENTO DOS MATERIAIS E EXECUCAO,INCL</t>
  </si>
  <si>
    <t>O,EXCLUSIVE FORNECIMENTO DO TUBO</t>
  </si>
  <si>
    <t>DRENO PROFUNDO PARA CORTE EM ROCHA,TRAPEZOIDAL,MEDINDO 0,30M</t>
  </si>
  <si>
    <t xml:space="preserve"> NA BASE MENOR,0,40M NA BASE MAIOR E 0,20M DE ALTURA,DIAMETR</t>
  </si>
  <si>
    <t>O DO TUBO DE 0,20M,FORNECIMENTO DOS MATERIAIS E EXECUCAO,INC</t>
  </si>
  <si>
    <t>LUSIVE SELO,ENCHIMENTO FILTRANTE,MATERIAL DRENANTE E ESCAVAC</t>
  </si>
  <si>
    <t>DRENO PROFUNDO PARA CORTE EM ROCHA,TRAPEZOIDAL,MEDINDO 0,40M</t>
  </si>
  <si>
    <t xml:space="preserve"> NA BASE MENOR,0,50M NA BASE MAIOR E 0,30M DE ALTURA,DIAMETR</t>
  </si>
  <si>
    <t>O DO TUBO DE 0,30M,FORNECIMENTO DOS MATERIAIS E EXECUCAO,INC</t>
  </si>
  <si>
    <t>DRENO PROFUNDO PARA CORTE EM ROCHA,TRAPEZOIDAL,MEDINDO 0,50M</t>
  </si>
  <si>
    <t xml:space="preserve"> NA BASE MENOR,0,60M NA BASE MAIOR E 0,40M DE ALTURA,DIAMETR</t>
  </si>
  <si>
    <t>O DO TUBO DE 0,40M,FORNECIMENTO DOS MATERIAIS E EXECUCAO,INC</t>
  </si>
  <si>
    <t xml:space="preserve"> NA BASE MENOR,0,40M NA BASE MAIOR E 0,20M DE ALTURA,FORNECI</t>
  </si>
  <si>
    <t>MENTO DOS MATERIAIS E EXECUCAO,INCLUSIVE SELO,ENCHIMENTO FIL</t>
  </si>
  <si>
    <t>TRANTE,MATERIAL DRENANTE E ESCAVACAO,EXCLUSIVE FORNECIMENTO</t>
  </si>
  <si>
    <t xml:space="preserve"> NA BASE MENOR,0,50M NA BASE MAIOR E 1,50M DE ALTURA,FORNECI</t>
  </si>
  <si>
    <t xml:space="preserve"> NA BASE MENOR,0,60M NA BASE MAIOR E 1,50M DE ALTURA,FORNECI</t>
  </si>
  <si>
    <t>NA BASE MENOR,0,70M NA BASE MAIOR E 1,50M DE ALTURA,COM UTIL</t>
  </si>
  <si>
    <t>IZACAO DE MANTA GEOTEXTIL EM DRENO SUBTERRANEO,FORNECIMENTO</t>
  </si>
  <si>
    <t>DOS MATERIAIS E EXECUCAO,INCLUSIVE SELO,ENCHIMENTO FILTRANTE</t>
  </si>
  <si>
    <t>,MATERIAL DRENANTE E ESCAVACAO</t>
  </si>
  <si>
    <t>NA BASE MENOR,0,75M NA BASE MAIOR E 1,50M DE ALTURA,COM UTIL</t>
  </si>
  <si>
    <t>NA BASE MENOR,0,80M NA BASE MAIOR E 1,50M DE ALTURA,COM UTIL</t>
  </si>
  <si>
    <t>NA BASE MENOR,0,70M NA BASE MAIOR E 1,50M DE ALTURA,EXCLUSIV</t>
  </si>
  <si>
    <t>E FORNECIMENTO DO TUBO,COM UTILIZACAO DE MANTA GEOTEXTIL EM</t>
  </si>
  <si>
    <t>DRENO SUBTERRANEO,FORNECIMENTO DOS MATERIAIS E ESCAVACAO,INC</t>
  </si>
  <si>
    <t>NA BASE MENOR,0,75M NA BASE MAIOR E 1,50M DE ALTURA,EXCLUSIV</t>
  </si>
  <si>
    <t>DRENO SUBTERRANEO,FORNECIMENTO DOS MATERIAIS,E EXECUCAO,INCL</t>
  </si>
  <si>
    <t>NA BASE MENOR,0,80M NA BASE MAIOR E 1,50M DE ALTURA,EXCLUSIV</t>
  </si>
  <si>
    <t>DRENO SUBTERRANEO,FORNECIMENTO DOS MATERIAIS E EXECUCAO,INCL</t>
  </si>
  <si>
    <t xml:space="preserve"> NA BASE MENOR,0,40M NA BASE MAIOR E 0,20M DE ALTURA,COM UTI</t>
  </si>
  <si>
    <t>LIZACAO DE MANTA GEOTEXTIL EM DRENO SUBTERRANEO,FORNECIMENTO</t>
  </si>
  <si>
    <t xml:space="preserve"> NA BASE MENOR,0,50M NA BASE MAIOR E 0,30M DE ALTURA,COM UTI</t>
  </si>
  <si>
    <t xml:space="preserve"> NA BASE MENOR,0,60M NA BASE MAIOR E 0,40M DE ALTURA,COM UTI</t>
  </si>
  <si>
    <t xml:space="preserve"> NA BASE MENOR,0,40M NA BASE MAIOR E 0,20M DE ALTURA,EXCLUSI</t>
  </si>
  <si>
    <t>VE FORNECIMENTO O TUBO,COM UTILIZACAO DE MANTA GEOTEXTIL EM</t>
  </si>
  <si>
    <t xml:space="preserve"> NA BASE MENOR,0,50M NA BASE MAIOR E 0,30M DE ALTURA,EXCLUSI</t>
  </si>
  <si>
    <t>VE FORNECIMENTO DO TUBO,COM UTILIZACAO DE MANTA GEOTEXTIL EM</t>
  </si>
  <si>
    <t xml:space="preserve"> NA BASE MENOR,0,60M NA BASE MAIOR E 0,40M DE ALTURA,EXCLUSI</t>
  </si>
  <si>
    <t>DRENO RASO COM PEDRA BRITADA E MANTA GEOTEXTIL,INCLUSIVE ESC</t>
  </si>
  <si>
    <t>AVACAO E FORNECIMENTO DOS MATERIAIS</t>
  </si>
  <si>
    <t>DRENO RASO COM PEDRA BRITADA,INCLUSIVE ESCAVACAO E FORNECIME</t>
  </si>
  <si>
    <t>DEFENSA METALICA,MODELO SEMI-MALEAVEL SIMPLES,GALVANIZADA,CO</t>
  </si>
  <si>
    <t>NSTITUIDA DE GUIA DESLIZANTE,ESPACADOR,CALCO,PLAQUETA,ACESSO</t>
  </si>
  <si>
    <t>RIOS DE APERTO E POSTE CRAVADO POR MEIO DE COMPRESSAO.O COMP</t>
  </si>
  <si>
    <t>RIMENTO UTIL DO CONJUNTO E DE 4,00M,MONTAGEM E ASSENTAMENTO,</t>
  </si>
  <si>
    <t>EXCLUSIVE A DEFENSA METALICA(VIDE FAMILIA 20.041)</t>
  </si>
  <si>
    <t>DEFENSA METALICA,MODELO SEMI-MALEAVEL DUPLA,GALVANIZADA,CONS</t>
  </si>
  <si>
    <t>TITUIDA DE GUIA DESLIZANTE,ESPACADOR,CALCO,PLAQUETA,ACESSORI</t>
  </si>
  <si>
    <t>O DE APERTO E POSTE CRAVADO POR MEIO DE COMPRESSAO.O COMPRIM</t>
  </si>
  <si>
    <t>ENTO UTIL DO CONJUNTO E DE 4,00M,MONTAGEM E ASSENTAMENTO,EXC</t>
  </si>
  <si>
    <t>LUSIVE A DEFENSA METALICA(VIDE FAMILIA 20.041)</t>
  </si>
  <si>
    <t>DEFENSA METALICA,MODELO MALEAVEL SIMPLES,GALVANIZADA,CONSTIT</t>
  </si>
  <si>
    <t>UIDA DE GUIA DESLIZANTE,ESPACADOR,CALCO,PLAQUETA,ACESSORIO D</t>
  </si>
  <si>
    <t>E APERTO E POSTE CRAVADO POR MEIO DE COMPRESSAO.O COMPRIMENT</t>
  </si>
  <si>
    <t>O UTIL DO CONJUNTO E DE 4,00M,MONTAGEM E ASSENTAMENTO,EXCLUS</t>
  </si>
  <si>
    <t>IVE A DEFENSA METALICA(VIDE FAMILIA 20.041)</t>
  </si>
  <si>
    <t>DEFENSA METALICA,MODELO MALEAVEL DUPLA,GALVANIZADA,CONSTITUI</t>
  </si>
  <si>
    <t>DA DE GUIA DESLIZANTE,ESPACADOR,CALCO,PLAQUETA,ACESSORIO DE</t>
  </si>
  <si>
    <t>APERTO E POSTE CRAVADO POR MEIO DE COMPRESSAO.O COMPRIMENTO</t>
  </si>
  <si>
    <t>UTIL DO CONJUNTO E DE 4,00M,MONTAGEM E ASSENTAMENTO,EXCLUSIV</t>
  </si>
  <si>
    <t>E A DEFENSA METALICA(VIDE FAMILIA 20.041)</t>
  </si>
  <si>
    <t>RIOS DE APERTO E POSTE COM COMPRIMENTO DE 1,80M.FORNECIMENTO</t>
  </si>
  <si>
    <t>OS DE APERTO E POSTE COM COMPRIMENTO DE 1,80M.FORNECIMENTO</t>
  </si>
  <si>
    <t>UIDA DE GUIA DESLIZANTE,ESPACADOR,CALCO,PLAQUETA,ACESSORIOS</t>
  </si>
  <si>
    <t>DE APERTO E POSTE COM COMPRIMENTO DE 1,80M.FORNECIMENTO</t>
  </si>
  <si>
    <t>DA DE GUIA DESLIZANTE,ESPACADOR,CALCO,PLAQUETA,ACESSORIOS DE</t>
  </si>
  <si>
    <t xml:space="preserve"> APERTO E POSTE COM COMPRIMENTO DE 1,80M.FORNECIMENTO</t>
  </si>
  <si>
    <t>BOCA PARA BUEIRO SIMPLES,MULTI-PLATE CIRCULAR,COM 1,90M DE D</t>
  </si>
  <si>
    <t>IAMETRO,EM CONCRETO ARMADO 15MPA,INCLUSIVE TODOS OS MATERIAI</t>
  </si>
  <si>
    <t>S E ESCAVACAO MANUAL DA LAJE DA BASE,EXCLUSIVE REATERRO</t>
  </si>
  <si>
    <t>BOCA PARA BUEIRO DUPLO,MULTI-PLATE CIRCULAR,COM 1,90M DE DIA</t>
  </si>
  <si>
    <t>METRO,EM CONCRETO ARMADO 15MPA,INCLUSIVE TODOS OS MATERIAIS</t>
  </si>
  <si>
    <t>E ESCAVACAO MANUAL DA LAJE DA BASE,EXCLUSIVE REATERRO</t>
  </si>
  <si>
    <t>BOCA PARA BUEIRO TRIPLO,MULTI-PLATE CIRCULAR,COM 1,90M DE DI</t>
  </si>
  <si>
    <t>AMETRO,EM CONCRETO ARMADO 15MPA,INCLUSIVE TODOS OS MATERIAIS</t>
  </si>
  <si>
    <t xml:space="preserve"> E ESCAVACAO MANUAL DA LAJE DA BASE,EXCLUSIVE REATERRO</t>
  </si>
  <si>
    <t>BOCA PARA BUEIRO SIMPLES,MULTI-PLATE CIRCULAR,COM 2,30M DE D</t>
  </si>
  <si>
    <t>IAMETRO,EM CONCRETO ARMADO 15MPA,INCLUINDO TODOS OS MATERIAI</t>
  </si>
  <si>
    <t>BOCA PARA BUEIRO DUPLO,MULTI-PLATE CIRCULAR,COM 2,30M DE DIA</t>
  </si>
  <si>
    <t>METRO,EM CONCRETO ARMADO 15MPA,INCLUINDO TODOS OS MATERIAIS</t>
  </si>
  <si>
    <t>BOCA PARA BUEIRO TRIPLO,MULTI-PLATE CIRCULAR,COM 2,30M DE DI</t>
  </si>
  <si>
    <t>AMETRO,EM CONCRETO ARMADO 15MPA,INCLUINDO TODOS OS MATERIAIS</t>
  </si>
  <si>
    <t>BOCA PARA BUEIRO SIMPLES,MULTI-PLATE CIRCULAR,COM 2,65M DE D</t>
  </si>
  <si>
    <t>BOCA PARA BUEIRO DUPLO,MULTI-PLATE CIRCULAR,COM 2,65M DE DIA</t>
  </si>
  <si>
    <t>BOCA PARA BUEIRO TRIPLO,MULTI-PLATE CIRCULAR,COM 2,65M DE DI</t>
  </si>
  <si>
    <t>BOCA PARA BUEIRO SIMPLES,MULTI-PLATE CIRCULAR,COM 3,05M DE D</t>
  </si>
  <si>
    <t>BOCA PARA BUEIRO DUPLO,MULTI-PLATE CIRCULAR,COM 3,05M DE DIA</t>
  </si>
  <si>
    <t>BOCA PARA BUEIRO TRIPLO,MULTI-PLATE CIRCULAR,COM 3,05M DE DI</t>
  </si>
  <si>
    <t>BOCA PARA BUEIRO SIMPLES,MULTI-PLATE LENTICULAR,COM 1,85M DE</t>
  </si>
  <si>
    <t xml:space="preserve"> VAO E 1,40M DE ALTURA,EM CONCRETO ARMADO 15MPA,INCLUSIVE TO</t>
  </si>
  <si>
    <t>DOS OS MATERIAIS E ESCAVACAO MANUAL DA LAJE DA BASE,EXCLUSIV</t>
  </si>
  <si>
    <t>BOCA PARA BUEIRO DUPLO,MULTI-PLATE LENTICULAR,COM 1,85M DE V</t>
  </si>
  <si>
    <t>AO E 1,40M DE ALTURA,EM CONCRETO ARMADO 15MPA,INCLUSIVE TODO</t>
  </si>
  <si>
    <t>S OS MATERIAIS E ESCAVACAO MANUAL DA LAJE DA BASE,EXCLUSIVE</t>
  </si>
  <si>
    <t>REATERRO</t>
  </si>
  <si>
    <t>BOCA PARA BUEIRO TRIPLO,MULTI-PLATE LENTICULAR,COM 1,85M DE</t>
  </si>
  <si>
    <t>VAO E 1,40M DE ALTURA,EM CONCRETO ARMADO 15MPA,INCLUSIVE TOD</t>
  </si>
  <si>
    <t>OS OS MATERIAIS E ESCAVACAO MANUAL DA LAJE DA BASE,EXCLUSIVE</t>
  </si>
  <si>
    <t xml:space="preserve"> REATERRO</t>
  </si>
  <si>
    <t>BOCA PARA BUEIRO SIMPLES,MULTI-PLATE LENTICULAR,COM 2,20M DE</t>
  </si>
  <si>
    <t xml:space="preserve"> VAO E 1,70M DE ALTURA,EM CONCRETO ARMADO 15MPA,INCLUSIVE TO</t>
  </si>
  <si>
    <t>BOCA PARA BUEIRO DUPLO,MULTI-PLATE LENTICULAR,COM 2,20M DE V</t>
  </si>
  <si>
    <t>AO E 1,70M DE ALTURA,EM CONCRETO ARMADO 15MPA,INCLUSIVE TODO</t>
  </si>
  <si>
    <t>BOCA PARA BUEIRO TRIPLO,MULTI-PLATE LENTICULAR,COM 2,20M DE</t>
  </si>
  <si>
    <t>VAO E 1,70M DE ALTURA,EM CONCRETO ARMADO 15MPA,INCLUSIVE TOD</t>
  </si>
  <si>
    <t>BOCA PARA BUEIRO SIMPLES,MULTI-PLATE LENTICULAR,COM 2,85M DE</t>
  </si>
  <si>
    <t xml:space="preserve"> VAO E 1,85M DE ALTURA,EM CONCRETO ARMADO 15MPA,INCLUSIVE TO</t>
  </si>
  <si>
    <t>BOCA PARA BUEIRO DUPLO,MULTI-PLATE LENTICULAR,COM 2,85M DE V</t>
  </si>
  <si>
    <t>AO E 1,85M DE ALTURA,EM CONCRETO ARMADO 15MPA,INCLUSIVE TODO</t>
  </si>
  <si>
    <t>BOCA PARA BUEIRO TRIPLO,MULTI-PLATE LENTICULAR,COM 2,85M DE</t>
  </si>
  <si>
    <t>VAO E 1,85M DE ALTURA,EM CONCRETO ARMADO 15MPA,INCLUSIVE TOD</t>
  </si>
  <si>
    <t>BOCA PARA BUEIRO SIMPLES TUBULAR DE CONCRETO,DIAMETRO DE 0,4</t>
  </si>
  <si>
    <t>0M EM CONCRETO CICLOPICO,INCLUSIVE FORMA,ESCAVACAO,REATERRO</t>
  </si>
  <si>
    <t>E FORNECIMENTO DOS MATERIAIS,EXCLUSIVE ESCAVACAO DE MATERIAL</t>
  </si>
  <si>
    <t xml:space="preserve"> DE REATERRO NA JAZIDA E SEU TRANSPORTE AO CANTEIRO</t>
  </si>
  <si>
    <t>BOCA PARA BUEIRO SIMPLES TUBULAR DE CONCRETO,DIAMETRO DE 0,6</t>
  </si>
  <si>
    <t>BOCA PARA BUEIRO SIMPLES TUBULAR DE CONCRETO,DIAMETRO DE 0,8</t>
  </si>
  <si>
    <t>BOCA PARA BUEIRO SIMPLES TUBULAR DE CONCRETO,DIAMETRO DE 1,0</t>
  </si>
  <si>
    <t>BOCA PARA BUEIRO SIMPLES TUBULAR DE CONCRETO,DIAMETRO DE 1,2</t>
  </si>
  <si>
    <t>0M,EM CONCRETO CICLOPICO,INCLUSIVE FORMA,ESCAVACAO,REATERRO</t>
  </si>
  <si>
    <t>BOCA PARA BUEIRO SIMPLES TUBULAR DE CONCRETO,DIAMETRO DE 1,5</t>
  </si>
  <si>
    <t>BOCA PARA BUEIRO SIMPLES TUBULAR DE CONCRETO,DIAMETRO DE 2,0</t>
  </si>
  <si>
    <t>BOCA PARA BUEIRO DUPLO TUBULAR DE CONCRETO,DIAMETRO DE 0,40M</t>
  </si>
  <si>
    <t xml:space="preserve"> EM CONCRETO CICLOPICO,INCLUSIVE FORMA,ESCAVACAO,REATERRO E</t>
  </si>
  <si>
    <t>FORNECIMENTO DOS MATERIAIS,EXCLUSIVE ESCAVACAO DE MATERIAL D</t>
  </si>
  <si>
    <t>E REATERRO NA JAZIDA E SEU TRANSPORTE AO CANTEIRO</t>
  </si>
  <si>
    <t>BOCA PARA BUEIRO DUPLO TUBULAR DE CONCRETO,DIAMETRO DE 0,60M</t>
  </si>
  <si>
    <t>BOCA PARA BUEIRO DUPLO TUBULAR DE CONCRETO,DIAMETRO DE 0,80M</t>
  </si>
  <si>
    <t>BOCA PARA BUEIRO DUPLO TUBULAR DE CONCRETO,DIAMETRO DE 1,00M</t>
  </si>
  <si>
    <t>BOCA PARA BUEIRO DUPLO TUBULAR DE CONCRETO,DIAMETRO DE 1,20M</t>
  </si>
  <si>
    <t>BOCA PARA BUEIRO DUPLO TUBULAR DE CONCRETO,DIAMETRO DE 1,50M</t>
  </si>
  <si>
    <t>BOCA PARA BUEIRO DUPLO TUBULAR DE CONCRETO,DIAMETRO DE 2,00M</t>
  </si>
  <si>
    <t>BOCA PARA BUEIRO TRIPLO TUBULAR DE CONCRETO,DIAMETRO DE 0,40</t>
  </si>
  <si>
    <t>M EM CONCRETO CICLOPICO,INCLUSIVE FORMA,ESCAVACAO,REATERRO E</t>
  </si>
  <si>
    <t xml:space="preserve"> FORNECIMENTO DOS MATERIAIS,EXCLUSIVE ESCAVACAO DE MATERIAL</t>
  </si>
  <si>
    <t>DE REATERRO NA JAZIDA E SEU TRANSPORTE AO CANTEIRO</t>
  </si>
  <si>
    <t>BOCA PARA BUEIRO TRIPLO TUBULAR DE CONCRETO,DIAMETRO DE 0,60</t>
  </si>
  <si>
    <t>BOCA PARA BUEIRO TRIPLO TUBULAR DE CONCRETO,DIAMETRO DE 0,80</t>
  </si>
  <si>
    <t>BOCA PARA BUEIRO TRIPLO TUBULAR DE CONCRETO,DIAMETRO DE 1,00</t>
  </si>
  <si>
    <t>BOCA PARA BUEIRO TRIPLO TUBULAR DE CONCRETO,DIAMETRO DE 1,20</t>
  </si>
  <si>
    <t>BOCA PARA BUEIRO TRIPLO TUBULAR DE CONCRETO,DIAMETRO DE 1,50</t>
  </si>
  <si>
    <t>BOCA PARA BUEIRO TRIPLO TUBULAR DE CONCRETO,DIAMETRO DE 2,00</t>
  </si>
  <si>
    <t>BUEIRO SIMPLES TUBULAR,DE CONCRETO SIMPLES(PS-1),DIAMETRO DE</t>
  </si>
  <si>
    <t xml:space="preserve"> 0,40M,ASSENTE EM BERCO DE CONCRETO CICLOPICO,COM ALTURA DE</t>
  </si>
  <si>
    <t>REATERRO H=0,80M,INCLUSIVE ESCAVACAO,FORNECIMENTO DOS MATERI</t>
  </si>
  <si>
    <t>AIS E REATERRO,EXCLUSIVE ESCAVACAO DE MATERIAL DE REATERRO N</t>
  </si>
  <si>
    <t>A JAZIDA E SEU TRANSPORTE AO CANTEIRO</t>
  </si>
  <si>
    <t>BUEIRO SIMPLES TUBULAR DE CONCRETO SIMPLES(PS-1),DIAMETRO DE</t>
  </si>
  <si>
    <t>REATERRO H=1,50M,INCLUSIVE ESCAVACAO,FORNECIMENTO DOS MATERI</t>
  </si>
  <si>
    <t>REATERRO H=3,00M,INCLUSIVE ESCAVACAO,FORNECIMENTO DOS MATERI</t>
  </si>
  <si>
    <t>REATERRO H=4,00M,INCLUSIVE ESCAVACAO,FORNECIMENTO DOS MATERI</t>
  </si>
  <si>
    <t>BUEIRO DUPLO TUBULAR,DE CONCRETO SIMPLES(PS-1),DIAMETRO DE 0</t>
  </si>
  <si>
    <t>,40M,ASSENTE EM BERCO DE CONCRETO CICLOPICO,COM ALTURA DE RE</t>
  </si>
  <si>
    <t>ATERRO H=0,80M,INCLUSIVE ESCAVACAO,FORNECIMENTO DOS MATERIAI</t>
  </si>
  <si>
    <t>S E REATERRO,EXCLUSIVE ESCAVACAO DE MATERIAL DE REATERRO NA</t>
  </si>
  <si>
    <t>JAZIDA E SEU TRANSPORTE AO CANTEIRO</t>
  </si>
  <si>
    <t>ATERRO H=1,50M,INCLUSIVE ESCAVACAO,FORNECIMENTO DOS MATERIAI</t>
  </si>
  <si>
    <t>ATERRO H=3,00M,INCLUSIVE ESCAVACAO FORNECIMENTO DOS MATERIAI</t>
  </si>
  <si>
    <t>,40M ASSENTE EM BERCO DE CONCRETO CICLOPICO,COM ALTURA DE RE</t>
  </si>
  <si>
    <t>ATERRO H=4,00M,INCLUSIVE ESCAVACAO,FORNECIMENTO DOS MATERIAI</t>
  </si>
  <si>
    <t>BUEIRO TRIPLO TUBULAR,DE CONCRETO SIMPLES(PS-1),DIAMETRO DE</t>
  </si>
  <si>
    <t>0,40M,ASSENTE EM BERCO DE CONCRETO CICLOPICO,COM ALTURA DE R</t>
  </si>
  <si>
    <t>EATERRO H=0,80M,INCLUSIVE ESCAVACAO,FORNECIMENTO DOS MATERIA</t>
  </si>
  <si>
    <t>IS E REATERRO,EXCLUSIVE ESCAVACAO DE MATERIAL DE REATERRO NA</t>
  </si>
  <si>
    <t xml:space="preserve"> JAZIDA E SEU TRANSPORTE AO CANTEIRO</t>
  </si>
  <si>
    <t>EATERRO H=1,50M,INCLUSIVE ESCAVACAO,FORNECIMENTO DOS MATERIA</t>
  </si>
  <si>
    <t>EATERRO H=3,00M,INCLUSIVE ESCAVACAO,FORNECIMENTO DOS MATERIA</t>
  </si>
  <si>
    <t>0,40M ASSENTE EM BERCO DE CONCRETO CICLOPICO,COM ALTURA DE R</t>
  </si>
  <si>
    <t>EATERRO H=4,00M,INCLUSIVE ESCAVACAO,FORNECIMENTO DOS MATERIA</t>
  </si>
  <si>
    <t xml:space="preserve"> 0,60M,ASSENTE EM BERCO DE CONCRETO CICLOPICO,COM ALTURA DE</t>
  </si>
  <si>
    <t>,60M,ASSENTE EM BERCO DE CONCRETO CICLOPICO,COM ALTURA DE RE</t>
  </si>
  <si>
    <t>ATERRO H=3,00M,INCLUSIVE ESCAVACAO,FORNECIMENTO DOS MATERIAI</t>
  </si>
  <si>
    <t>0,60M,ASSENTE EM BERCO DE CONCRETO CICLOPICO,COM ALTURA DE R</t>
  </si>
  <si>
    <t>PASSAGEM DE GADO,CONSTITUIDA DE CHAPAS GALVANIZADAS,COM ESPE</t>
  </si>
  <si>
    <t>SSURA DE 2,70MM,PARAFUSOS,PORCAS E FERRAMENTAS NECESSARIAS,C</t>
  </si>
  <si>
    <t>OM DIMENSOES EM TORNO DE 2,20M DE VAO E 2,25M DE ALTURA,RECO</t>
  </si>
  <si>
    <t>BRIMENTO MINIMO DE 0,30M E MAXIMO DE 8,90M,SOB A INFLUENCIA</t>
  </si>
  <si>
    <t>DO TREM-TIPO RODOVIARIO.FORNECIMENTO</t>
  </si>
  <si>
    <t>PASSAGEM DE GADO,CONSTITUIDA DE CHAPAS COM REVESTIMENTO EPOX</t>
  </si>
  <si>
    <t>Y,COM ESPESSURA DE 2,70MM,PARAFUSOS,PORCAS E FERRAMENTAS NEC</t>
  </si>
  <si>
    <t>ESSARIAS,COM DIMENSOES EM TORNO DE 2,20M DE VAO E 2,25M DE A</t>
  </si>
  <si>
    <t>LTURA,RECOBRIMENTO MINIMO DE 0,30M E MAXIMO DE 8,90M,SOB A I</t>
  </si>
  <si>
    <t>NFLUENCIA DO TREM-TIPO RODOVIARIO.FORNECIMENTO</t>
  </si>
  <si>
    <t>OM DIMENSOES EM TORNO DE 2,90M DE VAO E 3,10M DE ALTURA,RECO</t>
  </si>
  <si>
    <t>BRIMENTO MINIMO DE 0,60M E MAXIMO DE 11,40M,SOB A INFLUENCIA</t>
  </si>
  <si>
    <t xml:space="preserve"> DO TREM-TIPO RODOVIARIO.FORNECIMENTO</t>
  </si>
  <si>
    <t>ESSARIAS,COM DIMENSOES EM TORNO DE 2,90M DE VAO E 3,10M DE A</t>
  </si>
  <si>
    <t>LTURA,RECOBRIMENTO MINIMO DE 0,60M E MAXIMO DE 11,40M,SOB A</t>
  </si>
  <si>
    <t>INFLUENCIA DO TREM-TIPO RODOVIARIO.FORNECIMENTO</t>
  </si>
  <si>
    <t>PASSAGEM INFERIOR,CONSTITUIDA DE CHAPAS GALVANIZADAS COM ESP</t>
  </si>
  <si>
    <t>ESSURA DE 2,70MM,PARAFUSOS,PORCAS E FERRAMENTAS NECESSARIAS,</t>
  </si>
  <si>
    <t>COM DIMENSOES EM TORNO DE 3,70M DE VAO E 3,50M DE ALTURA,REC</t>
  </si>
  <si>
    <t>OBRIMENTO MINIMO DE 0,60M E MAXIMO DE 11,10M,SOB A INFLUENCI</t>
  </si>
  <si>
    <t>A DO TREM-TIPO RODOVIARIO.FORNECIMENTO</t>
  </si>
  <si>
    <t>PASSAGEM INFERIOR,CONSTITUIDA DE CHAPAS COM REVESTIMENTO EPO</t>
  </si>
  <si>
    <t>XY,COM ESPESSURA DE 2,70MM,PARAFUSOS,PORCAS E FERRAMENTAS NE</t>
  </si>
  <si>
    <t>CESSARIAS,COM DIMENSOES EM TORNO DE 3,70M DE VAO E 3,50M DE</t>
  </si>
  <si>
    <t>ALTURA,RECOBRIMENTO MINIMO DE 0,60M E MAXIMO DE 11,10M,SOB A</t>
  </si>
  <si>
    <t xml:space="preserve"> INFLUENCIA DO TREM-TIPO RODOVIARIO.FORNECIMENTO</t>
  </si>
  <si>
    <t>PASSAGEM INFERIOR,CONSTITUIDA DE CHAPAS GALVANIZADAS,COM ESP</t>
  </si>
  <si>
    <t>COM DIMENSOES EM TORNO DE 4,20M DE VAO E 3,90M DE ALTURA,REC</t>
  </si>
  <si>
    <t>OBRIMENTO MAXIMO DE 9,70M,SOB A INFLUENCIA DO TREM-TIPO RODO</t>
  </si>
  <si>
    <t>VIARIO.FORNECIMENTO</t>
  </si>
  <si>
    <t>CESSARIAS,COM DIMENSOES EM TORNO DE 4,20M DE VAO E 3,90M DE</t>
  </si>
  <si>
    <t>ALTURA,RECOBRIMENTO MAXIMO DE 9,70M,SOB A INFLUENCIA DO TREM</t>
  </si>
  <si>
    <t>-TIPO RODOVIARIO.FORNECIMENTO</t>
  </si>
  <si>
    <t>COM DIMENSOES EM TORNO DE 4,80M DE VAO E 4,75M DE ALTURA,REC</t>
  </si>
  <si>
    <t>OBRIMENTO MINIMO DE 0,90M E MAXIMO DE 8,50M,SOB A INFLUENCIA</t>
  </si>
  <si>
    <t>CESSARIAS,COM DIMENSOES EM TORNO DE 4,80M DE VAO E 4,75M DE</t>
  </si>
  <si>
    <t>ALTURA,RECOBRIMENTO MINIMO DE 0,90M E MAXIMO DE 8,50M,SOB A</t>
  </si>
  <si>
    <t>ESSURA DE 3,40MM,PARAFUSOS,PORCAS E FERRAMENTAS NECESSARIAS,</t>
  </si>
  <si>
    <t>COM DIMENSOES EM TORNO DE 5,00M DE VAO E 4,85M DE ALTURA,REC</t>
  </si>
  <si>
    <t>OBRIMENTO MINIMO DE 0,90M E MAXIMO DE 8,60M,SOB A INFLUENCIA</t>
  </si>
  <si>
    <t>PASSAGEM INFERIOR,CONSTITUIDA DE CHAPAS COM RESVESTIMENTO EP</t>
  </si>
  <si>
    <t>OXY,COM ESPESSURA DE 3,40MM,PARAFUSOS,PORCAS E FERRAMENTAS N</t>
  </si>
  <si>
    <t>ECESSARIAS,COM DIMENSOES EM TORNO DE 5,00M DE VAO E 4,85M DE</t>
  </si>
  <si>
    <t xml:space="preserve"> ALTURA,RECOBRIMENTO MINIMO DE 0,90M E MAXIMO DE 8,60M,SOB A</t>
  </si>
  <si>
    <t>ESSURA DE 4,70MM,PARAFUSOS,PORCAS E FERRAMENTAS NECESSARIAS,</t>
  </si>
  <si>
    <t>COM DIMENSOES EM TORNO DE 5,85M DE VAO E 5,30M DE ALTURA,REC</t>
  </si>
  <si>
    <t>XY,COM ESPESSURA DE 4,70MM,PARAFUSOS,PORCAS E FERRAMENTAS NE</t>
  </si>
  <si>
    <t>CESSARIAS,COM DIMENSOES EM TORNO DE 5,85M DE VAO E 5,30M DE</t>
  </si>
  <si>
    <t>BUEIRO SIMPLES CIRCULAR,CONSTITUIDO DE CHAPAS GALVANIZADAS C</t>
  </si>
  <si>
    <t>OM ESPESSURA DE 2.00MM,DIAMETRO DE 0,60M,PARAFUSOS,PORCAS E</t>
  </si>
  <si>
    <t>FERRAMENTAS NECESSARIAS,RECOBRIMENTO MINIMO DE 0,30M E MAXIM</t>
  </si>
  <si>
    <t>O DE 25,00M,SOB A INFLUENCIA DO TREM-TIPO RODOVIARIO.FORNECI</t>
  </si>
  <si>
    <t>BUEIRO SIMPLES CIRCULAR,CONSTITUIDO DE CHAPAS COM REVESTIMEN</t>
  </si>
  <si>
    <t>TO EPOXY,COM ESPESSURA DE 2,00MM,DIAMETRO DE 0,60M,PARAFUSOS</t>
  </si>
  <si>
    <t>,PORCAS E FERRAMENTAS NECESSARIAS,RECOBRIMENTO MINIMO DE 0,3</t>
  </si>
  <si>
    <t>0M E MAXIMO DE 25,00M,SOB A INFLUENCIA DO TREM-TIPO RODOVIAR</t>
  </si>
  <si>
    <t>IO.FORNECIMENTO</t>
  </si>
  <si>
    <t>OM ESPESSURA DE 2,00MM,DIAMETRO DE 0,80M,PARAFUSOS,PORCAS E</t>
  </si>
  <si>
    <t>O DE 18,80M,SOB A INFLUENCIA DO TREM-TIPO RODOVIARIO.FORNECI</t>
  </si>
  <si>
    <t>TO EPOXY,COM ESPESSURA DE 2,00MM,DIAMETRO DE 0,80M,PARAFUSOS</t>
  </si>
  <si>
    <t>0M E MAXIMO DE 18,80M,SOB A INFLUENCIA DO TREM-TIPO RODOVIAR</t>
  </si>
  <si>
    <t>BUEIRO SIMPLES CIRCULAR,CONSTITUIDO DE CHAPAS GALVANIZADAS,C</t>
  </si>
  <si>
    <t>OM ESPESSURA DE 2,00MM,DIAMETRO DE 1,00M,PARAFUSOS,PORCAS E</t>
  </si>
  <si>
    <t>O DE 15,00M,SOB A INFLUENCIA DO TREM-TIPO RODOVIARIO.FORNECI</t>
  </si>
  <si>
    <t>BUEIRO SIMPLES CIRCULAR,CONSTITUIDO DE CHAPAS COM RESVESTIME</t>
  </si>
  <si>
    <t>NTO EPOXY,COM ESPESSURA DE 2MM,DIAMETRO DE 1,00M,PARAFUSOS,P</t>
  </si>
  <si>
    <t>ORCAS E FERRAMENTAS NECESSARIAS,RECOBRIMENTO MINIMO DE 0,30M</t>
  </si>
  <si>
    <t xml:space="preserve"> E MAXIMO DE 15,00M,SOB A INFLUENCIA DO TREM-TIPO RODOVIARIO</t>
  </si>
  <si>
    <t>OM ESPESSURA DE 2MM,DIAMETRO DE 1,20M,PARAFUSOS,PORCAS E FER</t>
  </si>
  <si>
    <t>RAMENTAS NECESSARIAS,RECOBRIMENTO MINIMO DE 0,30M E MAXIMO D</t>
  </si>
  <si>
    <t>E 12,50M,SOB A INFLUENCIA DO TREM-TIPO RODOVIARIO.FORNECIMEN</t>
  </si>
  <si>
    <t>TO EPOXY,COM ESPESSURA DE 2MM,DIAMETRO DE 1,20M,PARAFUSOS,PO</t>
  </si>
  <si>
    <t>RCAS E FERRAMENTAS NECESSARIAS,RECOBRIMENTO MINIMO DE 0,30M</t>
  </si>
  <si>
    <t>E MAXIMO DE 12,50M,SOB A INFLUENCIA DO TREM-TIPO RODOVIARIO.</t>
  </si>
  <si>
    <t>OM ESPESSURA DE 2MM,DIAMETRO DE 1,50M,PARAFUSOS,PORCAS E FER</t>
  </si>
  <si>
    <t>E 10,00M,SOB A INFLUENCIA DO TREM-TIPO RODOVIARIO.FORNECIMEN</t>
  </si>
  <si>
    <t>TO EPOXY,COM ESPESSURA DE 2MM,DIAMETRO DE 1,50M,PARAFUSOS,PO</t>
  </si>
  <si>
    <t>E MAXIMO DE 10,00M,SOB A INFLUENCIA DO TREM-TIPO RODOVIARIO.</t>
  </si>
  <si>
    <t>OM ESPESSURA DE 2MM,DIAMETRO DE 1,80M,PARAFUSOS,PORCAS E FER</t>
  </si>
  <si>
    <t>RAMENTAS NECESSARIAS,RECOBRIMENTO MINIMO DE 0,40M E MAXIMO D</t>
  </si>
  <si>
    <t>E 8,30M,SOB A INFLUENCIA DO TREM-TIPO RODOVIARIO.FORNECIMENT</t>
  </si>
  <si>
    <t>TO EPOXY,COM ESPESSURA DE 2MM,DIAMETRO DE 1,80M,PARAFUSOS,PO</t>
  </si>
  <si>
    <t>RCAS E FERRAMENTAS NECESSARIAS,RECOBRIMENTO MINIMO DE 0,40M</t>
  </si>
  <si>
    <t>E MAXIMO DE 8,30M,SOB A INFLUENCIA DO TREM-TIPO RODOVIARIO.F</t>
  </si>
  <si>
    <t>OM ESPESSURA DE 2MM,DIAMETRO DE 2,00M,PARAFUSOS,PORCAS E FER</t>
  </si>
  <si>
    <t>RAMENTAS NECESSARIAS,RECOBRIMENTO MINIMO DE 0,50M E MAXIMO D</t>
  </si>
  <si>
    <t>E 7,50M,SOB A INFLUENCIA DO TREM-TIPO RODOVIARIO.FORNECIMENT</t>
  </si>
  <si>
    <t>TO EPOXY,COM ESPESSURA DE 2MM,DIAMETRO DE 2,00M,PARAFUSOS,PO</t>
  </si>
  <si>
    <t>RCAS E FERRAMENTAS NECESSARIAS,RECOBRIMENTO MINIMO DE 0,50M</t>
  </si>
  <si>
    <t>E MAXIMO DE 7,50M,SOB INFLUENCIA DO TREM-TIPO RODOVIARIO.FOR</t>
  </si>
  <si>
    <t>OM ESPESSURA DE 2,70MM,DIAMETRO DE 2,20M,PARAFUSOS,PORCAS E</t>
  </si>
  <si>
    <t>FERRAMENTAS NECESSARIAS,RECOBRIMENTO MINIMO DE 0,50M E MAXIM</t>
  </si>
  <si>
    <t>O DE 9,50M,SOB A INFLUENCIA DO TREM-TIPO RODOVIARIO.FORNECIM</t>
  </si>
  <si>
    <t>TO EPOXY,COM ESPESSURA DE 2,70MM,DIAMETRO DE 2,20M,PARAFUSOS</t>
  </si>
  <si>
    <t>,PORCAS E FERRAMENTAS NECESSARIAS,RECOBRIMENTO MINIMO DE 0,5</t>
  </si>
  <si>
    <t>0M E MAXIMO DE 9,50M,SOB A INFLUENCIA DO TREM-TIPO RODOVIARI</t>
  </si>
  <si>
    <t>OM ESPESSURA DE 2,70MM,DIAMETRO DE 2,40M,PARAFUSOS,PORCAS E</t>
  </si>
  <si>
    <t>O DE 8,70M,SOB A INFLUENCIA DO TREM-TIPO RODOVIARIO.FORNECIM</t>
  </si>
  <si>
    <t>TO EPOXY,COM ESPESSURA DE 2,70MM,DIAMETRO DE 2,40M,PARAFUSOS</t>
  </si>
  <si>
    <t>0M E MAXIMO DE 8,70M,SOB A INFLUENCIA DO TREM-TIPO RODOVIARI</t>
  </si>
  <si>
    <t>OM ESPESSURA DE 3,40MM,DIAMETRO DE 2,60M,PARAFUSOS,PORCAS E</t>
  </si>
  <si>
    <t>O DE 10,60M,SOB A INFLUENCIA DO TREM-TIPO RODOVIARIO.FORNECI</t>
  </si>
  <si>
    <t>TO EPOXY,COM ESPESSURA DE 3,40MM,DIAMETRO DE 2,60M,PARAFUSOS</t>
  </si>
  <si>
    <t>0M E MAXIMO DE 10,60M, SOB A INFLUENCIA DO TREM-TIPO RODOVIA</t>
  </si>
  <si>
    <t>RIO.FORNECIMENTO</t>
  </si>
  <si>
    <t>OM ESPESSURA DE 3,40MM,DIAMETRO DE 2,80M,PARAFUSOS,PORCAS E</t>
  </si>
  <si>
    <t>O DE 9,80M,SOB A INFLUENCIA DO TREM-TIPO RODOVIARIO. FORNECI</t>
  </si>
  <si>
    <t>TO EPOXY,COM ESPESSURA DE 3,40MM,DIAMETRO DE 2,80M,PARAFUSOS</t>
  </si>
  <si>
    <t>0M E MAXIMO DE 9,80M,SOB A INFLUENCIA DO TREM-TIPO RODOVIARI</t>
  </si>
  <si>
    <t>OM ESPESSURA DE 2,70MM,DIAMETRO DE 3,05M,PARAFUSOS,PORCAS E</t>
  </si>
  <si>
    <t>FERRAMENTAS NECESSARIAS,RECOBRIMENTO MINIMO DE 0,45M E MAXIM</t>
  </si>
  <si>
    <t>O DE 13,10M,SOB A INFLUENCIA DO TREM-TIPO RODOVIARIO.FORNECI</t>
  </si>
  <si>
    <t>TO EPOXY,COM ESPESSURA DE 2,70MM,DIAMETRO DE 3,05M,PARAFUSOS</t>
  </si>
  <si>
    <t>,PORCAS E FERRAMENTAS NECESSARIAS,RECOBRIMENTO MINIMO DE 0,4</t>
  </si>
  <si>
    <t>5M E MAXIMO DE 13,10M, SOB A INFLUENCIA DO TREM-TIPO RODOVIA</t>
  </si>
  <si>
    <t>OM ESPESSURA DE 2,70MM,DIAMETRO DE 3,40M,PARAFUSOS,PORCAS E</t>
  </si>
  <si>
    <t>O DE 11,70M,SOB A INFLUENCIA DO TREM-TIPO RODOVIARIO.FORNECI</t>
  </si>
  <si>
    <t>TO EPOXY,COM ESPESSURA DE 2,70MM,DIAMETRO DE 3,40M,PARAFUSOS</t>
  </si>
  <si>
    <t>5M E MAXIMO DE 11,70M, SOB A INFLUENCIA DO TREM-TIPO RODOVIA</t>
  </si>
  <si>
    <t>OM ESPESSURA DE 2,70MM,DIAMETRO DE 3,80M,PARAFUSOS,PORCAS E</t>
  </si>
  <si>
    <t>FERRAMENTAS NECESSARIAS,RECOBRIMENTO MINIMO DE 0,60M E MAXIM</t>
  </si>
  <si>
    <t>O DE 10,50M,SOB A INFLUENCIA DO TREM-TIPO RODOVIARIO.FORNECI</t>
  </si>
  <si>
    <t>TO EPOXY,COM ESPESSURA DE 2,70MM,DIAMETRO DE 3,80M,PARAFUSOS</t>
  </si>
  <si>
    <t>,PORCAS E FERRAMENTAS NECESSARIAS,RECOBRIMENTO MINIMO DE 0,6</t>
  </si>
  <si>
    <t>0M E MAXIMO DE 10,50M, SOB A INFLUENCIA DO TREM-TIPO RODOVIA</t>
  </si>
  <si>
    <t>OM ESPESSURA DE 2,70MM,DIAMETRO DE 4,20M,PARAFUSOS,PORCAS E</t>
  </si>
  <si>
    <t>O DE 9,50M,SOB A INFLUENCIA DO TREM-TIPO RODOVIARIO. FORNECI</t>
  </si>
  <si>
    <t>TO EPOXY,COM ESPESSURA DE 2,70MM,DIAMETRO DE 4,20M,PARAFUSOS</t>
  </si>
  <si>
    <t>OM ESPESSURA DE 2,70MM,DIAMETRO DE 4,60M,PARAFUSOS,PORCAS E</t>
  </si>
  <si>
    <t>O DE 8,70M,SOB A INFLUENCIA DO TREM-TIPO RODOVIARIO. FORNECI</t>
  </si>
  <si>
    <t>TO EPOXY,COM ESPESSURA DE 2,70MM,DIAMETRO DE 4,60M,PARAFUSOS</t>
  </si>
  <si>
    <t>BUEIRO SIMPLES LENTICULAR,CONSTITUIDO DE CHAPAS GALVANIZADAS</t>
  </si>
  <si>
    <t>,COM ESPESSURA DE 2MM,PARAFUSOS,PORCAS E FERRAMENTAS NECESSA</t>
  </si>
  <si>
    <t>RIAS,COM DIMENSOES EM TORNO DE 1,00M DE VAO E 0,80M DE ALTUR</t>
  </si>
  <si>
    <t>A,RECOBRIMENTO MINIMO DE 0,30M E MAXIMO DE 6,80M,SOB A INFLU</t>
  </si>
  <si>
    <t>ENCIA DO TREM-TIPO RODOVIARIO.FORNECIMENTO</t>
  </si>
  <si>
    <t>BUEIRO SIMPLES LENTICULAR,CONSTITUIDO DE CHAPAS COM REVESTIM</t>
  </si>
  <si>
    <t>ENTO EPOXY,COM ESPESSURA DE 2MM,PARAFUSOS,PORCAS E FERRAMENT</t>
  </si>
  <si>
    <t>AS NECESSARIAS,COM DIMENSOES EM TORNO DE 1,00M DE VAO E 0,80</t>
  </si>
  <si>
    <t>M DE ALTURA,RECOBRIMENTO MINIMO DE 0,30M E MAXIMO DE 6,80M,S</t>
  </si>
  <si>
    <t>OB A INFLUENCIA DO TREM-TIPO RODOVIARIO.FORNECIMENTO</t>
  </si>
  <si>
    <t>RIAS,COM DIMENSOES EM TORNO DE 1,20M DE VAO E 1,00M DE ALTUR</t>
  </si>
  <si>
    <t>A,RECOBRIMENTO MINIMO DE 0,30M E MAXIMO DE 9,00M,SOB A INFLU</t>
  </si>
  <si>
    <t>AS NECESSARIAS,COM DIMENSOES EM TORNO DE 1,20M DE VAO E 1,00</t>
  </si>
  <si>
    <t>M DE ALTURA,RECOBRIMENTO MINIMO DE 0,30M E MAXIMO DE 9,00M,S</t>
  </si>
  <si>
    <t>RIAS,COM DIMENSOES EM TORNO DE 1,45M DE VAO E 1,10M DE ALTUR</t>
  </si>
  <si>
    <t>A,RECOBRIMENTO MINIMO DE 0,40M E MAXIMO DE 7,40M,SOB A INFLU</t>
  </si>
  <si>
    <t>AS NECESSARIAS,COM DIMENSOES EM TORNO DE 1,45M DE VAO E 1,10</t>
  </si>
  <si>
    <t>M DE ALTURA,RECOBRIMENTO MINIMO DE 0,40M E MAXIMO DE 7,40M,S</t>
  </si>
  <si>
    <t>RIAS,COM DIMENSOES EM TORNO DE 1,85M DE VAO E 1,50M DE ALTUR</t>
  </si>
  <si>
    <t>A,RECOBRIMENTO MINIMO DE 0,50M E MAXIMO DE 8,10M,SOB A INFLU</t>
  </si>
  <si>
    <t>AS NECESSARIAS,COM DIMENSOES EM TORNO DE 1,85M DE VAO E 1,50</t>
  </si>
  <si>
    <t>M DE ALTURA,RECOBRIMENTO MINIMO DE 0,50M E MAXIMO DE 8,10M,S</t>
  </si>
  <si>
    <t>RIAS,COM DIMENSOES EM TORNO DE 2,15M DE VAO E 1,60M DE ALTUR</t>
  </si>
  <si>
    <t>A,RECOBRIMENTO MINIMO DE 0,60M E MAXIMO DE 7,00M,SOB A INFLU</t>
  </si>
  <si>
    <t>AS NECESSARIAS,COM DIMENSOES EM TORNO DE 2,15M DE VAO E 1,60</t>
  </si>
  <si>
    <t>M DE ALTURA,RECOBRIMENTO MINIMO DE 0,60M E MAXIMO DE 7,00M,S</t>
  </si>
  <si>
    <t>RIAS,COM DIMENSOES EM TORNO DE 2,30M DE VAO E 1,65M DE ALTUR</t>
  </si>
  <si>
    <t>A,RECOBRIMENTO MINIMO DE 0,60M E MAXIMO DE 6,50M,SOB A INFLU</t>
  </si>
  <si>
    <t>AS NECESSARIAS,COM DIMENSOES EM TORNO DE 2,30M DE VAO E 1,65</t>
  </si>
  <si>
    <t>M DE ALTURA,RECOBRIMENTO MINIMO DE 0,60M E MAXIMO DE 6,50M,S</t>
  </si>
  <si>
    <t>RIAS,COM DIMENSOES EM TORNO DE 2,50M DE VAO E 2,20M DE ALTUR</t>
  </si>
  <si>
    <t>A,RECOBRIMENTO MINIMO DE 0,60M E MAXIMO DE 6,00M,SOB A INFLU</t>
  </si>
  <si>
    <t>AS NECESSARIAS,COM DIMENSOES EM TORNO DE 2,50M DE VAO E 2,20</t>
  </si>
  <si>
    <t>M DE ALTURA,RECOBRIMENTO MINIMO DE 0,60M E MAXIMO DE 6,00M,S</t>
  </si>
  <si>
    <t>BUEIRO SIMPLES LENTICULAR,CONTITUIDO DE CHAPAS GALVANIZADAS,</t>
  </si>
  <si>
    <t>COM ESPESSURA DE 2,70MM,PARAFUSOS,PORCAS E FERRAMENTAS NECES</t>
  </si>
  <si>
    <t>SARIAS,COM DIMENSOES EM TORNO DE 3,05M DE VAO E 2,05M DE ALT</t>
  </si>
  <si>
    <t>URA,RECOBRIMENTO MINIMO DE 0,60M E MAXIMO DE 6,80M,SOB A INF</t>
  </si>
  <si>
    <t>LUENCIA DO TREM-TIPO RODOVIRIO.FORNECIMENTO</t>
  </si>
  <si>
    <t>ENTO EPOXY,COM ESPESSURA DE 2,70MM,PARAFUSOS,PORCAS E FERRAM</t>
  </si>
  <si>
    <t>ENTAS NECESSARIAS,COM DIMENSOES EM TORNO DE 3,05M DE VAO E 2</t>
  </si>
  <si>
    <t>,05M DE ALTURA,RECOBRIMENTO MINIMO DE 0,60M E MAXIMO DE 6,80</t>
  </si>
  <si>
    <t>M,SOB A INFLUENCIA DO TREM-TIPO RODOVIARIO.FORNECIMENTO</t>
  </si>
  <si>
    <t>,COM ESPESSURA DE 2,70MM,PARAFUSOS,PORCAS E FERRAMENTAS NECE</t>
  </si>
  <si>
    <t>SSARIAS,COM DIMENSOES EM TORNO DE 4,15M DE VAO E 2,80M DE AL</t>
  </si>
  <si>
    <t>TURA,RECOBRIMENTO MINIMO DE 0,60M E MAXIMO DE 6,80M,SOB A IN</t>
  </si>
  <si>
    <t>FLUENCIA DO TREM-TIPO RODOVIARIO.FORNECIMENTO</t>
  </si>
  <si>
    <t>ENTAS NECESSARIAS,DIMENSOES EM TORNO DE 4,15M DE VAO E 2,80M</t>
  </si>
  <si>
    <t xml:space="preserve"> DE ALTURA,RECOBRIMENTO MINIMO DE 0,60M E MAXIMO DE 6,80M,SO</t>
  </si>
  <si>
    <t>B A INFLUENCIA DO TREM-TIPO RODOVIARIO.FORNECIMENTO</t>
  </si>
  <si>
    <t>,COM ESPESSURA DE 3,40MM,PARAFUSOS,PORCAS E FERRAMENTAS NECE</t>
  </si>
  <si>
    <t>SSARIAS,COM DIMENSOES EM TORNO DE 4,80M DE VAO E 3,05M DE AL</t>
  </si>
  <si>
    <t>TURA,RECOBRIMENTO MINIMO DE 0,75M E MAXIMO DE 5,80M,SOB A IN</t>
  </si>
  <si>
    <t>ENTO EPOXY,COM ESPESSURA DE 3,40MM,PARAFUSOS,PORCAS E FERRAM</t>
  </si>
  <si>
    <t>ENTAS NECESSARIAS,COM DIMENSOES EM TORNO DE 4,80M DE VAO E 3</t>
  </si>
  <si>
    <t>,05M DE ALTURA,RECOBRIMENTO MINIMO DE 0,75M E MAXIMO DE 5,80</t>
  </si>
  <si>
    <t>SSARIAS,COM DIMENSOES EM TORNO DE 5,45M DE VAO E 3,35M DE AL</t>
  </si>
  <si>
    <t>TURA,RECOBRIMENTO MINIMO DE 0,75M E MAXIMO DE 4,40M,SOB A IN</t>
  </si>
  <si>
    <t>ENTAS NECESSARIAS,COM DIMENSOES EM TORNO DE 5,45M DE VAO E 3</t>
  </si>
  <si>
    <t>,35M DE ALTURA,RECOBRIMENTO MINIMO DE 0,75M E MAXIMO DE 4,40</t>
  </si>
  <si>
    <t>SSARIAS,COM DIMENSOES EM TORNO DE 6,60M DE VAO E 3,85M DE AL</t>
  </si>
  <si>
    <t>TURA,RECOBRIMENTO MINIMO DE 0,90M E MAXIMO DE 3,30M,SOB A IN</t>
  </si>
  <si>
    <t>ENTAS NECESSARIAS,COM DIMENSOES EM TORNO DE 6,60M DE VAO E 3</t>
  </si>
  <si>
    <t>,85M DE ALTURA,RECOBRIMENTO MINIMO DE 0,90M E MAXIMO DE 3,30</t>
  </si>
  <si>
    <t>BUEIRO SIMPLES EM ARCO,CONSTITUIDO DE CHAPAS GALVANIZADAS CO</t>
  </si>
  <si>
    <t>M 3,40MM DE ESPESSURA,PARAFUSOS,PORCAS E FERRAMENTAS NECESSA</t>
  </si>
  <si>
    <t>RIAS,COM DIMENSOES EM TORNO DE 5,92M DE VAO E 2,08M DE ALTUR</t>
  </si>
  <si>
    <t>A,RECOBRIMENTO MINIMO DE 0,75M E MAXIMO DE 4,00M,SOB A INFLU</t>
  </si>
  <si>
    <t>BUEIRO SIMPLES EM ARCO,CONSTITUIDO DE CHAPAS COM REVESTIMENT</t>
  </si>
  <si>
    <t>O EPOXY,COM 3,40MM DE ESPESSURA,PARAFUSOS,PORCAS E FERRAMENT</t>
  </si>
  <si>
    <t>AS NECESSARIAS,COM DIMENSOES EM TORNO DE 5,92M DE VAO E 2,08</t>
  </si>
  <si>
    <t>M DE ALTURA,RECOBRIMENTO MINIMO DE 0,75M E MAXIMO DE 4,00M,</t>
  </si>
  <si>
    <t>SOB A INFLUENCIA DO TREM-TIPO RODOVIARIO.FORNECIMENTO</t>
  </si>
  <si>
    <t>RIAS,COM DIMENSOES EM TORNO DE 6,12M DE VAO E 2,77M DE ALTUR</t>
  </si>
  <si>
    <t>AS NECESSARIAS,COM DIMENSOES EM TORNO DE 6,12M DE VAO E 2,77</t>
  </si>
  <si>
    <t>BUEIRO SIMPLES EM ARCO,CONSTITUIDO DE CHAPAS GALVANIZADAS,CO</t>
  </si>
  <si>
    <t>RIAS,COM DIMENSOES EM TORNO DE 6,78M DE VAO E 2,41M DE ALTUR</t>
  </si>
  <si>
    <t>A,RECOBRIMENTO MINIMO DE 0,75M E MAXIMO DE 3,50M,SOB A INFLU</t>
  </si>
  <si>
    <t>AS NECESSARIAS,COM DIMENSOES EM TORNO DE 6,78M DE VAO E 2,41</t>
  </si>
  <si>
    <t>M DE ALTURA,RECOBRIMENTO MINIMO DE 0,75M E MAXIMO DE 3,50M,</t>
  </si>
  <si>
    <t>RIAS,COM DIMENSOES EM TORNO DE 6,96M DE VAO E 4,42M DE ALTUR</t>
  </si>
  <si>
    <t>AS NECESSARIAS,COM DIMENSOES EM TORNO DE 6,96M DE VAO E 4,42</t>
  </si>
  <si>
    <t>RIAS,COM DIMENSOES EM TORNO DE 7,67M DE VAO E 2,57M DE ALTUR</t>
  </si>
  <si>
    <t>A,RECOBRIMENTO MINIMO DE 0,90M E MAXIMO DE 3,00M,SOB A INFLU</t>
  </si>
  <si>
    <t>AS NECESSARIAS,COM DIMENSOES EM TORNO DE 7,67M DE VAO E 2,57</t>
  </si>
  <si>
    <t>M DE ALTURA,RECOBRIMENTO MINIMO DE 0,90M E MAXIMO DE 3,00M,</t>
  </si>
  <si>
    <t>RIAS,COM DIMENSOES EM TORNO DE 7,85M DE VAO E 4,60M DE ALTUR</t>
  </si>
  <si>
    <t>AS NECESSARIAS,COM DIMENSOES EM TORNO DE 7,85M DE VAO E 4,60</t>
  </si>
  <si>
    <t>RIAS,COM DIMENSOES EM TORNO DE 8,79M DE VAO E 2,95M DE ALTUR</t>
  </si>
  <si>
    <t>A,RECOBRIMENTO MINIMO DE 0,90M E MAXIMO DE 3,50M,SOB A INFLU</t>
  </si>
  <si>
    <t>O EPOXY,COM 3,40M DE ESPESSURA,PARAFUSOS,PORCAS E FERRAMENTA</t>
  </si>
  <si>
    <t>AS NECESSARIAS,COM DIMENSOES EM TORNO DE 8,79M DE VAO E 2,95</t>
  </si>
  <si>
    <t>M DE ALTURA,RECOBRIMENTO MINIMO DE 0,90M E MAXIMO DE 3,50M,</t>
  </si>
  <si>
    <t>RIAS,COM DIMENSOES EM TORNO DE 8,97M DE VAO E 5,00M DE ALTUR</t>
  </si>
  <si>
    <t>A,RECOBRIMENTO MINIMO DE 0,90M E MAXIMO DE 4,00M,SOB A INFLU</t>
  </si>
  <si>
    <t>AS NECESSARIAS,COM DIMENSOES EM TORNO DE 8,97M DE VAO E 5,00</t>
  </si>
  <si>
    <t>M DE ALTURA,RECOBRIMENTO MINIMO DE 0,90M E MAXIMO DE 4,00M,</t>
  </si>
  <si>
    <t>M 4,70MM DE ESPESSURA,PARAFUSOS,PORCAS E FERRAMENTAS NECESSA</t>
  </si>
  <si>
    <t>RIAS,COM DIMENSOES EM TORNO DE 9,45M DE VAO E 3,07M DE ALTUR</t>
  </si>
  <si>
    <t>O EPOXY,COM 4,70MM DE ESPESSURA,PARAFUSOS,PORCAS E FERRAMENT</t>
  </si>
  <si>
    <t>AS NECESSARIAS,COM DIMENSOES EM TORNO DE 9,45M DE VAO E 3,07</t>
  </si>
  <si>
    <t>RIAS,COM DIMENSOES EM TORNO DE 9,86M DE VAO E 6,07M DE ALTUR</t>
  </si>
  <si>
    <t>AS NECESSARIAS,COM DIMENSOES EM TORNO DE 9,86M DE VAO E 6,07</t>
  </si>
  <si>
    <t>M 6,30MM DE ESPESSURA,PARAFUSOS,PORCAS E FERRAMENTAS NECESSA</t>
  </si>
  <si>
    <t>RIAS,COM DIMENSOES EM TORNO DE 10,77M DE VAO E 3,48M DE ALTU</t>
  </si>
  <si>
    <t>RA,RECOBRIMENTO MINIMO DE 1,20M E MAXIMO DE 4,00M,SOB A INFL</t>
  </si>
  <si>
    <t>UENCIA DO TREM-TIPO RODOVIARIO.FORNECIMENTO</t>
  </si>
  <si>
    <t>O EPOXY,COM 6,30MM DE ESPESSURA,PARAFUSOS,PORCAS E FERRAMENT</t>
  </si>
  <si>
    <t>AS NECESSARIAS,COM DIMENSOES EM TORNO DE 10,77M DE VAO,3,48M</t>
  </si>
  <si>
    <t xml:space="preserve"> DE ALTURA,RECOBRIMENTO MINIMO DE 1,20M E MAXIMO DE 4,00M,SO</t>
  </si>
  <si>
    <t>RIAS,COM DIMENSOES EM TORNO DE 10,97M DE VAO E 6,53M DE ALTU</t>
  </si>
  <si>
    <t>RA,RECOBRIMENTO MINIMO DE 1,20M E MAXIMO DE 4,50M,SOB A INFL</t>
  </si>
  <si>
    <t>AS NECESSARIAS,COM DIMENSOES EM TORNO DE 10,97M DE VAO E 6,5</t>
  </si>
  <si>
    <t>3M DE ALTURA,RECOBRIMENTO MINIMO DE 1,20M E MAXIMO DE 4,50M,</t>
  </si>
  <si>
    <t>RIAS,COM DIMENSOES EM TORNO DE 11,58M DE VAO E 7,16M DE ALTU</t>
  </si>
  <si>
    <t>AS NECESSARIAS,COM DIMENSOES EM TORNO DE 11,58M DE VAO E 7,1</t>
  </si>
  <si>
    <t>6M DE ALTURA,RECOBRIMENTO MINIMO DE 1,20M E MAXIMO DE 4,50M,</t>
  </si>
  <si>
    <t>RIAS,COM DIMENSOES EM TORNO DE 11,78M DE VAO E 4,80M DE ALTU</t>
  </si>
  <si>
    <t>AS NECESSARIAS,COM DIMENSOES EM TORNO DE 11,78M DE VAO E 4,8</t>
  </si>
  <si>
    <t>0M DE ALTURA,RECOBRIMENTO MINIMO DE 1,20M E MAXIMO DE 4,50M,</t>
  </si>
  <si>
    <t>TUNNEL LINER,PARA PROCESSO NAO DESTRUTIVO,CIRCULAR,CONSTITUI</t>
  </si>
  <si>
    <t>DO DE CHAPAS GALVANIZADAS,COM ESPESSURA DE 2,70MM, DIAMETRO</t>
  </si>
  <si>
    <t>DE 1,20M,PARAFUSOS,PORCAS E FERRAMENTAS NECESSARIAS,RECOBRIM</t>
  </si>
  <si>
    <t>ENTO MINIMO DE 1,20M E MAXIMO DE 12,90M,SOB A INFLUENCIA DO</t>
  </si>
  <si>
    <t>TREM-TIPO RODOVIARIO.FORNECIMENTO</t>
  </si>
  <si>
    <t>DO DE CHAPAS COM REVESTIMENTO EPOXY,COM ESPESSURA DE 2,70MM,</t>
  </si>
  <si>
    <t>DIAMETRO DE 1,20M,PARAFUSOS,PORCAS E FERRAMENTAS NECESSARIAS</t>
  </si>
  <si>
    <t>,RECOBRIMENTO MINIMO DE 1,20M E MAXIMO DE 12,90M,SOB A INFLU</t>
  </si>
  <si>
    <t>DE 1,60M,PARAFUSOS,PORCAS E FERRAMENTAS NECESSARIAS,RECOBRIM</t>
  </si>
  <si>
    <t>ENTO MINIMO DE 1,20M E MAXIMO DE 9,60M, SOB A INFLUENCIA DO</t>
  </si>
  <si>
    <t>DIAMETRO DE 1,60M,PARAFUSOS,PORCAS E FERRAMENTAS NECESSARIAS</t>
  </si>
  <si>
    <t>,RECOBRIMENTO MINIMO DE 1,20M E MAXIMO DE 9,60M,SOB A INFLUE</t>
  </si>
  <si>
    <t>NCIA DO TREM-TIPO RODOVIARIO.FORNECIMENTO</t>
  </si>
  <si>
    <t>DE 2,00M,PARAFUSOS,PORCAS E FERRAMENTAS NECESSARIAS,RECOBRIM</t>
  </si>
  <si>
    <t>ENTO MINIMO DE 1,50M E MAXIMO DE 7,70M, SOB A INFLUENCIA DO</t>
  </si>
  <si>
    <t>DIAMETRO DE 2,00M,PARAFUSOS,PORCAS E FERRAMENTAS NECESSARIAS</t>
  </si>
  <si>
    <t>,RECOBRIMENTO MINIMO DE 1,50M E MAXIMO DE 7,70M,SOB A INFLUE</t>
  </si>
  <si>
    <t>DE 2,40M,PARAFUSOS,PORCAS E FERRAMENTAS NECESSARIAS,RECOBRIM</t>
  </si>
  <si>
    <t>ENTO MINIMO DE 1,90M E MAXIMO DE 6,40M, SOB A INFLUENCIA DO</t>
  </si>
  <si>
    <t>DIAMETRO DE 2,40M,PARAFUSOS,PORCAS E FERRAMENTAS NECESSARIAS</t>
  </si>
  <si>
    <t>,RECOBRIMENTO MINIMO DE 1,90M E MAXIMO DE 6,40M,SOB A INFLUE</t>
  </si>
  <si>
    <t>DE 2,80M,PARAFUSOS,PORCAS E FERRAMENTAS NECESSARIAS,RECOBRIM</t>
  </si>
  <si>
    <t>ENTO MINIMO DE 2,20M E MAXIMO DE 5,50M, SOB A INFLUENCIA DO</t>
  </si>
  <si>
    <t>DIAMETRO DE 2,80M,PARAFUSOS,PORCAS E FERRAMENTAS NECESSARIAS</t>
  </si>
  <si>
    <t>,RECOBRIMENTO MINIMO DE 2,20M E MAXIMO DE 5,50M,SOB A INFLUE</t>
  </si>
  <si>
    <t>DE 3,20M,PARAFUSOS,PORCAS E FERRAMENTAS NECESSARIAS,RECOBRIM</t>
  </si>
  <si>
    <t>ENTO MINIMO DE 2,40M E MAXIMO DE 4,80M, SOB A INFLUENCIA DO</t>
  </si>
  <si>
    <t>DIAMETRO DE 3,20M,PARAFUSOS,PORCAS E FERRAMENTAS NECESSARIAS</t>
  </si>
  <si>
    <t>,RECOBRIMENTO MINIMO DE 2,40M E MAXIMO DE 4,80M,SOB A INFLUE</t>
  </si>
  <si>
    <t>DO DE CHAPAS GALVANIZADS,COM ESPESSURA DE 2,70MM,DIAMETRO DE</t>
  </si>
  <si>
    <t xml:space="preserve"> 3,60M,PARAFUSOS,PORCAS E FERRAMENTAS NECESSARIAS,RECOBRIMEN</t>
  </si>
  <si>
    <t>TO MINIMO DE 2,60M E MAXIMO DE 4,30M,SOB A INFLUENCIA DO TRE</t>
  </si>
  <si>
    <t>M-TIPO RODOVIARIO.FORNECIMENTO</t>
  </si>
  <si>
    <t>DIAMETRO DE 3,60M,PARAFUSOS,PORCAS E FERRAMENTAS NECESSARIAS</t>
  </si>
  <si>
    <t>,RECOBRIMENTO MINIMO DE 2.60M E MAXIMO DE 4,30M,SOB A INFLUE</t>
  </si>
  <si>
    <t>DO DE CHAPAS GALVANIZADAS,COM ESPESSURA DE 3,40MM, DIAMETRO</t>
  </si>
  <si>
    <t>DE 4,00M,PARAFUSOS,PORCAS E FERRAMENTAS NECESSARIAS,RECOBRIM</t>
  </si>
  <si>
    <t>ENTO MINIMO DE 2,80M E MAXIMO 4,60M,SOB A INFLUENCIA DO TREM</t>
  </si>
  <si>
    <t>DO DE CHAPAS COM REVESTIMENTO EPOXY,COM ESPESSURA DE 3,40MM,</t>
  </si>
  <si>
    <t>DIAMETRO DE 4,00M,PARAFUSOS,PORCAS E FERRAMENTAS NECESSARIAS</t>
  </si>
  <si>
    <t>,RECOBRIMENTO MINIMO DE 2,80M E MAXIMO DE 4,60M,SOB A INFLUE</t>
  </si>
  <si>
    <t>DO DE CHAPAS GALVANIZADAS,COM ESPESSURA DE 4,70MM, DIAMETRO</t>
  </si>
  <si>
    <t>DE 4,40M,PARAFUSOS,PORCAS E FERRAMENTAS NECESSARIAS,RECOBRIM</t>
  </si>
  <si>
    <t>ENTO MINIMO DE 3,00M E MAXIMO DE 5,20M, SOB A INFLUENCIA DO</t>
  </si>
  <si>
    <t>DO DE CHAPAS COM REVESTIMENTO EPOXY,COM 4,70MM DE ESPESSURA,</t>
  </si>
  <si>
    <t>DIAMETRO DE 4,40M,PARAFUSOS,PORCAS E FERRAMENTAS NECESSARIAS</t>
  </si>
  <si>
    <t>,RECOBRIMENTO MINIMO DE 3,00M E MAXIMO DE 5,20M,SOB A INFLUE</t>
  </si>
  <si>
    <t>DO DE CHAPAS GALVANIZADAS,COM ESPESSURA DE 6,30MM, DIAMETRO</t>
  </si>
  <si>
    <t>DE 4,80M,PARAFUSOS,PORCAS E FERRAMENTAS NECESSARIAS,RECOBRIM</t>
  </si>
  <si>
    <t>ENTO MINIMO DE 3,20M E MAXIMO DE 5,80M, SOB A INFLUENCIA DO</t>
  </si>
  <si>
    <t>DO DE CHAPAS COM REVESTIMENTO EPOXY,COM ESPESSURA DE 6,30MM,</t>
  </si>
  <si>
    <t>DIAMETRO DE 4,80M,PARAFUSOS,PORCAS E FERRAMENTAS NECESSARIAS</t>
  </si>
  <si>
    <t>,RECOBRIMENTO MINIMO DE 3,20M E MAXIMO DE 5,80M,SOB A INFLUE</t>
  </si>
  <si>
    <t>PASSAGEM DE GADO,CONSTITUIDA DE CHAPAS GALVANIZADAS OU REVES</t>
  </si>
  <si>
    <t>TIDAS COM EPOXY,ESPESSURA DE 2,70MM,PARAFUSOS,PORCAS E FERRA</t>
  </si>
  <si>
    <t>MENTAS NECESSARIAS,COM DIMENSOES EM TORNO DE 2,20M DE VAO E</t>
  </si>
  <si>
    <t>2,25M DE ALTURA,RECOBRIMENTO MINIMO DE 0,30M E MAXIMO DE 8,9</t>
  </si>
  <si>
    <t>0M,SOB A INFLUENCIA DO TREM-TIPO RODOVIARIO,EXCLUSIVE ANDAIM</t>
  </si>
  <si>
    <t>E.ASSENTAMENTO</t>
  </si>
  <si>
    <t>MENTAS NECESSARIAS,COM DIMENSOES EM TORNO DE 2,90M DE VAO E</t>
  </si>
  <si>
    <t>3,10M DE ALTURA,RECOBRIMENTO MINIMO DE 0,60M E MAXIMO DE 11,</t>
  </si>
  <si>
    <t>40M,SOB A INFLUENCIA DO TREM-TIPO RODOVIARIO,EXCLUSIVE ANDAI</t>
  </si>
  <si>
    <t>ME.ASSENTAMENTO</t>
  </si>
  <si>
    <t>PASSAGEM INFERIOR CONSTITUIDA DE CHAPAS GALVANIZADAS OU REVE</t>
  </si>
  <si>
    <t>STIDAS COM EPOXY,ESPESSURA DE 2,70MM,PARAFUSOS,PORCAS E FERR</t>
  </si>
  <si>
    <t>AMENTAS NECESSARIAS,COM DIMENSOES EM TORNO DE 3,70M DE VAO E</t>
  </si>
  <si>
    <t xml:space="preserve"> 3,50M DE ALTURA,RECOBRIMENTO MINIMO DE 0,60M E MAXIMO DE 11</t>
  </si>
  <si>
    <t>,10M,SOB A INFLUENCIA DO TREM-TIPO RODOVIARIO,EXCLUSIVE ANDA</t>
  </si>
  <si>
    <t>IME.ASSENTAMENTO</t>
  </si>
  <si>
    <t>AMENTAS NECESSARIAS,COM DIMENSOES EM TORNO DE 4,20M DE VAO E</t>
  </si>
  <si>
    <t xml:space="preserve"> 3,90M DE ALTURA,RECOBRIMENTO MINIMO DE 0,60M E MAXIMO DE 9,</t>
  </si>
  <si>
    <t>70M,SOB A INFLUENCIA DO TREM-TIPO RODOVIARIO,EXCLUSIVE ANDAI</t>
  </si>
  <si>
    <t>AMENTAS NECESSARIAS,COM DIMENSOES EM TORNO DE 4,80M DE VAO E</t>
  </si>
  <si>
    <t xml:space="preserve"> 4,75M DE ALTURA,RECOBRIMENTO MINIMO DE 0,90M E MAXIMO DE 8,</t>
  </si>
  <si>
    <t>50M,SOB A INFLUENCIA DO TREM-TIPO RODOVIARIO,EXCLUSIVE ANDAI</t>
  </si>
  <si>
    <t>STIDAS COM EPOXY,ESPESSURA DE 3,40MM,PARAFUSOS,PORCAS E FERR</t>
  </si>
  <si>
    <t>AMENTAS NECESSARIAS,COM DIMENSOES EM TORNO DE 5,00M DE VAO E</t>
  </si>
  <si>
    <t xml:space="preserve"> 4,85M DE ALTURA,RECOBRIMENTO MINIMO DE 0,90M E MAXIMO DE 8,</t>
  </si>
  <si>
    <t>60M,SOB A INFLUENCIA DO TREM-TIPO RODOVIARIO,EXCLUSIVE ANDAI</t>
  </si>
  <si>
    <t>STIDAS COM EPOXY,ESPESSURA DE 4,70MM,PARAFUSOS,PORCAS E FERR</t>
  </si>
  <si>
    <t>AMENTAS NECESSARIAS,COM DIMENSOES EM TORNO DE 5,85M DE VAO E</t>
  </si>
  <si>
    <t xml:space="preserve"> 5,30M DE ALTURA,RECOBRIMENTO MINIMO DE 0,90M E MAXIMO DE 8,</t>
  </si>
  <si>
    <t>BUEIRO SIMPLES CIRCULAR,CONSTITUIDO DE CHAPAS GALVANIZADAS O</t>
  </si>
  <si>
    <t>U REVESTIDAS COM EPOXY,ESPESSURA DE 2MM,DIAMETRO DE 0,60M,PA</t>
  </si>
  <si>
    <t>RAFUSOS,PORCAS E FERRAMENTAS NECESSARIAS,RECOBRIMENTO MINIMO</t>
  </si>
  <si>
    <t xml:space="preserve"> DE 0,30M E MAXIMO DE 25,00M,SOB A INFLUENCIA DO TREM-TIPO R</t>
  </si>
  <si>
    <t>ODOVIARIO,EXCLUSIVE ANDAIME.ASSENTAMENTO</t>
  </si>
  <si>
    <t>U REVESTIDAS COM EPOXY,ESPESSURA DE 2MM,DIAMETRO DE 0,80M,PA</t>
  </si>
  <si>
    <t xml:space="preserve"> DE 0,30M E MAXIMO DE 18,80M,SOB A INFLUENCIA DO TREM-TIPO R</t>
  </si>
  <si>
    <t>U REVESTIDAS COM EPOXY,ESPESSURA DE 2MM,DIAMETRO DE 1,00M,PA</t>
  </si>
  <si>
    <t xml:space="preserve"> DE 0,30M E MAXIMO DE 15,00M,SOB A INFLUENCIA DO TREM-TIPO R</t>
  </si>
  <si>
    <t>U REVESTIDAS COM EPOXY,ESPESSURA DE 2MM,DIAMETRO DE 1,20M,PA</t>
  </si>
  <si>
    <t xml:space="preserve"> DE 0,30M E MAXIMO DE 12,50M,SOB A INFLUENCIA DO TREM-TIPO R</t>
  </si>
  <si>
    <t>U REVESTIDAS COM EPOXY,ESPESSURA DE 2MM,DIAMETRO DE 1,50M,PA</t>
  </si>
  <si>
    <t xml:space="preserve"> DE 0,30M E MAXIMO DE 10,00M,SOB A INFLUENCIA DO TREM-TIPO R</t>
  </si>
  <si>
    <t>U REVESTIDAS COM EPOXY,ESPESSURA DE 2MM,DIAMETRO DE 1,80M,PA</t>
  </si>
  <si>
    <t xml:space="preserve"> DE 0,40M E MAXIMO DE 8,30M,SOB A INFLUENCIA DO TREM-TIPO RO</t>
  </si>
  <si>
    <t>DOVIARIO,EXCLUSIVE ANDAIME.ASSENTAMENTO</t>
  </si>
  <si>
    <t>U REVESTIDAS COM EPOXY,ESPESSURA DE 2MM,DIAMETRO DE 2,00M,PA</t>
  </si>
  <si>
    <t xml:space="preserve"> DE 0,50M E MAXIMO DE 7,50M,SOB A INFLUENCIA DO TREM-TIPO RO</t>
  </si>
  <si>
    <t>U REVESTIDAS COM EPOXY,ESPESSURA DE 2,70MM,DIAMETRO DE 2,20M</t>
  </si>
  <si>
    <t>,PARAFUSOS,PORCAS E FERRAMENTAS NECESSARIAS,RECOBRIMENTO MIN</t>
  </si>
  <si>
    <t>IMO DE 0,50M E MAXIMO DE 9,50M,SOB A INFLUENCIA DO TREM-TIPO</t>
  </si>
  <si>
    <t xml:space="preserve"> RODOVIARIO,EXCLUSIVE ANDAIME.ASSENTAMENTO</t>
  </si>
  <si>
    <t>U REVESTIDAS COM EPOXY,ESPESSURA DE 2,70MM,DIAMETRO DE 2,40M</t>
  </si>
  <si>
    <t>IMO DE 0,50M E MAXIMO DE 8,70M,SOB A INFLUENCIA DO TREM-TIPO</t>
  </si>
  <si>
    <t>U REVESTIDAS COM EPOXY,ESPESSURA DE 3,40MM,DIAMETRO DE 2,60M</t>
  </si>
  <si>
    <t>IMO DE 0,50M E MAXIMO DE 10,60M,SOB A INFLUENCIA DO TREM-TIP</t>
  </si>
  <si>
    <t>O RODOVIARIO,EXCLUSIVE ANDAIME.ASSENTAMENTO</t>
  </si>
  <si>
    <t>U REVESTIDAS COM EPOXY,ESPESSURA DE 3,40MM,DIAMETRO DE 2,80M</t>
  </si>
  <si>
    <t>IMO DE 0,50M E MAXIMO DE 9,80M,SOB A INFLUENCIA DO TREM-TIPO</t>
  </si>
  <si>
    <t>U REVESTIDAS COM EPOXY,ESPESSURA DE 2,70MM,DIAMETRO DE 3,05M</t>
  </si>
  <si>
    <t>IMO DE 0,45M E MAXIMO DE 13,10M,SOB A INFLUENCIA DO TREM-TIP</t>
  </si>
  <si>
    <t>A RODOVIARIO,EXCLUSIVE ANDAIME.ASSENTAMENTO</t>
  </si>
  <si>
    <t>U REVESTIDAS COM EPOXY,ESPESSURA DE 2,70MM,DIAMETRO DE 3,40M</t>
  </si>
  <si>
    <t>IMO DE 0,45M E MAXIMO DE 11,70M,SOB A INFLUENCIA DO TREM-TIP</t>
  </si>
  <si>
    <t>U REVESTIDAS COM EPOXY,ESPESSURA DE 2,70MM,DIAMETRO DE 3,80M</t>
  </si>
  <si>
    <t>IMO DE 0,60M E MAXIMO DE 10,50M,SOB A INFLUENCIA DO TREM-TIP</t>
  </si>
  <si>
    <t>U REVESTIDAS COM EPOXY,ESPESSURA DE 2,70MM,DIAMETRO DE 4,20M</t>
  </si>
  <si>
    <t>IMO DE 0,60M E MAXIMO DE 9,50M,SOB A INFLUENCIA DO TREM-TIPO</t>
  </si>
  <si>
    <t>U REVESTIDAS COM EPOXY,ESPESSURA DE 2,70MM,DIAMETRO DE 4,60M</t>
  </si>
  <si>
    <t>IMO DE 0,60M E MAXIMO DE 8,70M,SOB A INFLUENCIA DO TREM-TIPO</t>
  </si>
  <si>
    <t xml:space="preserve"> OU REVESTIDAS COM EPOXY,ESPESSURA DE 2MM,PARAFUSOS,PORCAS E</t>
  </si>
  <si>
    <t xml:space="preserve"> FERRAMENTAS NECESSARIAS,COM DIMENSOES EM TORNO DE 1,00M DE</t>
  </si>
  <si>
    <t>VAO E 0,80M DE ALTURA,RECOBRIMENTO MINIMO DE 0,30M E MAXIMO</t>
  </si>
  <si>
    <t>DE 6,80M,SOB A INFLUENCIA DO TREM-TIPO RODOVIARIO,EXCLUSIVE</t>
  </si>
  <si>
    <t>ANDAIME.ASSENTAMENTO</t>
  </si>
  <si>
    <t xml:space="preserve"> FERRAMENTAS NECESSARIAS,COM DIMENSOES EM TORNO DE 1,20M DE</t>
  </si>
  <si>
    <t>VAO E 1,00M DE ALTURA,RECOBRIMENTO MINIMO DE 0,30M E MAXIMO</t>
  </si>
  <si>
    <t>DE 9,00M,SOB A INFLUENCIA DO TREM-TIPO RODOVIARIO,EXCLUSIVE</t>
  </si>
  <si>
    <t xml:space="preserve"> FERRAMENTAS NECESSARIAS,COM DIMENSOES EM TORNO DE 1,45M DE</t>
  </si>
  <si>
    <t>VAO E 1,10M DE ALTURA,RECOBRIMENTO MINIMO DE 0,40M E MAXIMO</t>
  </si>
  <si>
    <t>DE 7,40M,SOB A INFLUENCIA DO TREM-TIPO RODOVIARIO,EXCLUSIVE</t>
  </si>
  <si>
    <t xml:space="preserve"> FERRAMENTAS NECESSARIAS,COM DIMENSOES EM TORNO DE 1,85M DE</t>
  </si>
  <si>
    <t>VAO E 1,50M DE ALTURA,RECOBRIMENTO MINIMO DE 0,50M E MAXIMO</t>
  </si>
  <si>
    <t>DE 8,10M,SOB A INFLUENCIA DO TREM-TIPO RODOVIARIO,EXCLUSIVE</t>
  </si>
  <si>
    <t xml:space="preserve"> FERRAMENTAS NECESSARIAS,COM DIMENSOES EM TORNO DE 2,15M DE</t>
  </si>
  <si>
    <t>VAO E 1,60M DE ALTURA,RECOBRIMENTO MINIMO DE 0,60M E MAXIMO</t>
  </si>
  <si>
    <t>DE 7,00M,SOB A INFLUENCIA DO TREM-TIPO RODOVIARIO,EXCLUSIVE</t>
  </si>
  <si>
    <t xml:space="preserve"> FERRAMENTAS NECESSARIAS,COM DIMENSOES EM TORNO DE 2,30M DE</t>
  </si>
  <si>
    <t>VAO E 1,65M DE ALTURA,RECOBRIMENTO MINIMO DE 0,60M E MAXIMO</t>
  </si>
  <si>
    <t>DE 6,50M,SOB A INFLUENCIA DO TREM-TIPO RODOVIARIO,EXCLUSIVE</t>
  </si>
  <si>
    <t xml:space="preserve"> FERRAMENTAS NECESSARIAS,COM DIMENSOES EM TORNO DE 2,50M DE</t>
  </si>
  <si>
    <t>VAO E 2,20M DE ALTURA,RECOBRIMENTO MINIMO DE 0,60M E MAXIMO</t>
  </si>
  <si>
    <t>DE 6,00M,SOB A INFLUENCIA DO TREM-TIPO RODOVIARIO,EXCLUSIVE</t>
  </si>
  <si>
    <t xml:space="preserve"> OU REVESTIDAS COM EPOXY,ESPESSURA DE 2,70MM,PARAFUSOS,PORCA</t>
  </si>
  <si>
    <t>S E FERRAMENTAS NECESSARIAS,COM DIMENSOES EM TORNO DE 3,05M</t>
  </si>
  <si>
    <t>DE VAO E 2,05M DE ALTURA,RECOBRIMENTO MINIMO DE 0,60M E MAXI</t>
  </si>
  <si>
    <t>MO DE 6,80M,SOB A INFLUENCIA DO TREM-TIPO RODOVIARIO,EXCLUSI</t>
  </si>
  <si>
    <t>VE ANDAIME.ASSENTAMENTO</t>
  </si>
  <si>
    <t>S E FERRAMENTAS NECESSARIAS,COM DIMENSOES EM TORNO DE 4,15M</t>
  </si>
  <si>
    <t>DE VAO E 2,80M DE ALTURA,RECOBRIMENTO MINIMO DE 0,60M E MAXI</t>
  </si>
  <si>
    <t xml:space="preserve"> OU REVESTIDAS COM EPOXY,ESPESSURA DE 3,40MM,PARAFUSOS,PORCA</t>
  </si>
  <si>
    <t>S E FERRAMENTAS NECESSARIAS,COM DIMENSOES EM TORNO DE 4,80M</t>
  </si>
  <si>
    <t>DE VAO E 3,05M DE ALTURA,RECOBRIMENTO MINIMO DE 0,75M E MAXI</t>
  </si>
  <si>
    <t>MO DE 5,80M,SOB A INFLUENCIA DO TREM-TIPO RODOVIARIO,EXCLUSI</t>
  </si>
  <si>
    <t>S E FERRAMENTAS NECESSARIAS,COM DIMENSOES EM TORNO DE 5,45M</t>
  </si>
  <si>
    <t>DE VAO E 3,35M DE ALTURA,RECOBRIMENTO MINIMO DE 0,75M E MAXI</t>
  </si>
  <si>
    <t>MO DE 4,40M,SOB A INFLUENCIA DO TREM-TIPO RODOVIARIO,EXCLUSI</t>
  </si>
  <si>
    <t>AS E FERRAMENTAS NECESSARIAS,COM DIMENSOES EM TORNO DE 6,60M</t>
  </si>
  <si>
    <t>DE VAO E 3,85M DE ALTURA,RECOBRIMENTO MINIMO DE 0,90M E MAXI</t>
  </si>
  <si>
    <t>MO DE 3,30M,SOB A INFLUENCIA DO TREM-TIPO RODOVIARIO,EXCLUSI</t>
  </si>
  <si>
    <t>BUEIRO SIMPLES EM ARCO,CONSTITUIDO DE CHAPAS GALVANIZADAS OU</t>
  </si>
  <si>
    <t xml:space="preserve"> REVESTIDAS COM EPOXY,ESPESSURA DE 3,40MM,PARAFUSOS,PORCAS E</t>
  </si>
  <si>
    <t xml:space="preserve"> FERRAMENTAS NECESSARIAS,COM DIMENSOES EM TORNO DE 5,92M DE</t>
  </si>
  <si>
    <t>VAO E 2,08M DE ALTURA,RECOBRIMENTO MINIMO DE 0,75M E MAXIMO</t>
  </si>
  <si>
    <t>DE 4,00M,SOB A INFLUENCIA DO TREM-TIPO RODOVIARIO,EXCLUSIVE</t>
  </si>
  <si>
    <t xml:space="preserve"> FERRAMENTAS NECESSARIAS,COM DIMENSOES EM TORNO DE 6,12M DE</t>
  </si>
  <si>
    <t>VAO E 2,77M DE ALTURA,RECOBRIMENTO MINIMO DE 0,75M E MAXIMO</t>
  </si>
  <si>
    <t xml:space="preserve"> FERRAMENTAS NECESSARIAS,COM DIMENSOES EM TORNO DE 6,78M DE</t>
  </si>
  <si>
    <t>VAO E 2,41M DE ALTURA,RECOBRIMENTO MINIMO DE 0,75M E MAXIMO</t>
  </si>
  <si>
    <t>DE 3,50M,SOB A INFLUENCIA DO TREM-TIPO RODOVIARIO,EXCLUSIVE</t>
  </si>
  <si>
    <t xml:space="preserve"> REVESTIDAS COM EPOXY,ESPESSURA DE 3,40MM,PARAFUSO,PORCAS E</t>
  </si>
  <si>
    <t>FERRAMENTAS NECESSARIAS,COM DIMENSOES EM TORNO DE 6,96M DE V</t>
  </si>
  <si>
    <t>AO E 4,42M DE ALTURA,RECOBRIMENTO MINIMO DE 0,75M E MAXIMO D</t>
  </si>
  <si>
    <t>E 4,00M,SOB A INFLUENCIA DO TREM-TIPO RODOVIARIO,EXCLUSIVE A</t>
  </si>
  <si>
    <t>NDAIME.ASSENTAMENTO</t>
  </si>
  <si>
    <t xml:space="preserve"> FERRAMENTAS NECESSARIAS,COM DIMENSOES EM TORNO DE 7,67M DE</t>
  </si>
  <si>
    <t>VAO E 2,57M DE ALTURA,RECOBRIMENTO MINIMO DE 0,90M E MAXIMO</t>
  </si>
  <si>
    <t>DE 3,00M,SOB A INFLUENCIA DO TREM-TIPO RODOVIARIO,EXCLUSIVE</t>
  </si>
  <si>
    <t xml:space="preserve"> FERRAMENTAS NECESSARIAS,COM DIMENSOES EM TORNO DE 7,85M DE</t>
  </si>
  <si>
    <t>VAO E 4,60M DE ALTURA,RECOBRIMENTO MINIMO DE 0,90M E MAXIMO</t>
  </si>
  <si>
    <t xml:space="preserve"> FERRAMENTAS NECESSARIAS,COM DIMENSOES EM TORNO DE 8,79M DE</t>
  </si>
  <si>
    <t>VAO E 2,95M DE ALTURA,RECOBRIMENTO MINIMO DE 0,90M E MAXIMO</t>
  </si>
  <si>
    <t xml:space="preserve"> REVESTIDAS COM EPOXY,ESPESSURA DE 3,40MM,PARAFUSOS PORCAS E</t>
  </si>
  <si>
    <t xml:space="preserve"> FERRAMENTAS NECESSARIAS,COM DIMENSOES EM TORNO DE 8,97M DE</t>
  </si>
  <si>
    <t>VAO E 5,00M DE ALTURA,RECOBRIMENTO MINIMO DE 0,90M E MAXIMO</t>
  </si>
  <si>
    <t xml:space="preserve"> REVESTIDAS COM EPOXY,ESPESSURA DE 4,70MM,PARAFUSOS,PORCAS E</t>
  </si>
  <si>
    <t xml:space="preserve"> FERRAMENTAS NECESSARIAS,COM DIMENSOES EM TORNO DE 9,45M DE</t>
  </si>
  <si>
    <t>VAO E 3,07M DE ALTURA,RECOBRIMENTO MINIMO DE 0,90M E MAXIMO</t>
  </si>
  <si>
    <t xml:space="preserve"> FERRAMENTAS NECESSARIAS,COM DIMENSOES EM TORNO DE 9,86M DE</t>
  </si>
  <si>
    <t>VAO E 6,07M DE ALTURA,RECOBRIMENTO MINIMO DE 0,90M E MAXIMO</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</si>
  <si>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</si>
  <si>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</si>
  <si>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</si>
  <si>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</si>
  <si>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</si>
  <si>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 FERRAMENTAS NECESSARIAS,COM DIMENSOES EM TORNO DE 10,97M DE</t>
  </si>
  <si>
    <t xml:space="preserve"> VAO E 6,53M DE ALTURA,RECOBRIMENTO MINIMO DE 1,20M E MAXIMO</t>
  </si>
  <si>
    <t xml:space="preserve"> DE 4,50M,SOB A INFLUENCIA DO TREM-TIPO RODOVIARIO,EXCLUSIVE</t>
  </si>
  <si>
    <t xml:space="preserve"> FERRAMENTAS NECESSARIAS,COM DIMENSOES EM TORNO DE 11,58M DE</t>
  </si>
  <si>
    <t xml:space="preserve"> VAO E 7,16M DE ALTURA,RECOBRIMENTO MINIMO DE 1,20M E MAXIMO</t>
  </si>
  <si>
    <t xml:space="preserve"> FERRAMENTAS NECESSARIAS,COM DIMENSOES EM TORNO DE 11,78M DE</t>
  </si>
  <si>
    <t xml:space="preserve"> VAO E 4,80M DE ALTURA,RECOBRIMENTO MINIMO DE 1,20M E MAXIMO</t>
  </si>
  <si>
    <t>DO DE CHAPAS GALVANIZADAS OU REVESTIDAS COM EPOXY,ESPESSURA</t>
  </si>
  <si>
    <t>DE 2,70MM,DIAMETRO DE 1,20M,PARAFUSOS, PORCAS E FERRAMENTAS</t>
  </si>
  <si>
    <t>NECESSARIAS,RECOBRIMENTO MINIMO DE 1,20M E MAXIMO DE 12,90M,</t>
  </si>
  <si>
    <t>SOB A INFLUENCIA DO TREM-TIPO RODOVIARIO,EXCLUSIVE ANDAIME E</t>
  </si>
  <si>
    <t xml:space="preserve"> ESCAVACAO DENTRO DO TUNEL.ASSENTAMENTO</t>
  </si>
  <si>
    <t>DE 2,70MM,DIAMETRO DE 1,60M,PARAFUSOS, PORCAS E FERRAMENTAS</t>
  </si>
  <si>
    <t>NECESSARIAS,RECOBRIMENTO MINIMO DE 1,20M E MAXIMO DE 9,60M,</t>
  </si>
  <si>
    <t>DE 2,70MM,DIAMETRO DE 2,00M,PARAFUSOS, PORCAS E FERRAMENTAS</t>
  </si>
  <si>
    <t>NECESSARIAS,RECOBRIMENTO MINIMO DE 1,50M E MAXIMO DE 7,70M,</t>
  </si>
  <si>
    <t>DE 2,70MM,DIAMETRO DE 2,40M,PARAFUSOS, PORCAS E FERRAMENTAS</t>
  </si>
  <si>
    <t>NECESSARIAS,RECOBRIMENTO MINIMO DE 1,90M E MAXIMO DE 6,40M,</t>
  </si>
  <si>
    <t>DE 2,70MM,DIAMETRO DE 2,80M,PARAFUSOS, PORCAS E FERRAMENTAS</t>
  </si>
  <si>
    <t>NECESSARIAS,RECOBRIMENTO MINIMO DE 2,20M E MAXIMO DE 5,50M,</t>
  </si>
  <si>
    <t>DE 2,70MM,DIAMETRO DE 3,20M,PARAFUSOS, PORCAS E FERRAMENTAS</t>
  </si>
  <si>
    <t>NECESSARIAS,RECOBRIMENTO MINIMO DE 2,40M E MAXIMO DE 4,80M,</t>
  </si>
  <si>
    <t>DE 2,70MM,DIAMETRO DE 3,60M,PARAFUSOS, PORCAS E FERRAMENTAS</t>
  </si>
  <si>
    <t>NECESSARIAS,RECOBRIMENTO MINIMO DE 2,60M E MAXIMO DE 4,30M,</t>
  </si>
  <si>
    <t>DE 3,40MM,DIAMETRO DE 4,00M,PARAFUSOS, PORCAS E FERRAMENTAS</t>
  </si>
  <si>
    <t>NECESSARIAS,RECOBRIMENTO MINIMO DE 2,80M E MAXIMO DE 4,60M,</t>
  </si>
  <si>
    <t>DE 4,70MM,DIAMETRO DE 4,40M,PARAFUSOS, PORCAS E FERRAMENTAS</t>
  </si>
  <si>
    <t>NECESSARIAS,RECOBRIMENTO MINIMO DE 3,00M E MAXIMO DE 5,20M,</t>
  </si>
  <si>
    <t>DE 6,30MM,DIAMETRO DE 4,80M,PARAFUSOS, PORCAS E FERRAMENTAS</t>
  </si>
  <si>
    <t>NECESSARIAS,RECOBRIMENTO MINIMO DE 3,20M E MAXIMO DE 5,80M,</t>
  </si>
  <si>
    <t>BRITAGEM DE ROCHA,APROVEITAMENTO DA ESCAVACAO DE MATERIAL DE</t>
  </si>
  <si>
    <t xml:space="preserve"> 3ª CATEGORIA,PARA IMPLANTACAO OU ALARGAMENTO DE RODOVIAS,EX</t>
  </si>
  <si>
    <t>CLUSIVE O TRANSPORTE DO BRITADOR,INCLUSIVE ESCAVACAO(POR M3</t>
  </si>
  <si>
    <t>DE PEDRA BRITADA)</t>
  </si>
  <si>
    <t>EXTRACAO DE ROCHA EM EXPLORACAO DE PEDREIRA,EXCLUSIVE BRITAG</t>
  </si>
  <si>
    <t>FRAGMENTACAO,CARGA,TRANSPORTE E BRITAGEM DE ROCHA JA EXTRAID</t>
  </si>
  <si>
    <t>A,EM EXPLORACAO DE PEDREIRA,EXCLUSIVE TRANSPORTE DO BRITADOR</t>
  </si>
  <si>
    <t>(POR M3 DE PEDRA BRITADA)</t>
  </si>
  <si>
    <t>EXTRACAO DE AREIA DE RIO,POR MEIO DE DRAGAGEM,INCLUSIVE CARG</t>
  </si>
  <si>
    <t>A,SENDO O CUSTO REFERIDO AO VOLUME DO CAMINHAO</t>
  </si>
  <si>
    <t>AREIA,INCLUSIVE TRANPORTE,PARA REGIAO METROPOLITANA DO RIO D</t>
  </si>
  <si>
    <t>E JANEIRO.FORNECIMENTO</t>
  </si>
  <si>
    <t>CASCALHINHO(PEDRA ZERO),INCLUSIVE TRANSPORTE,PARA REGIAO MET</t>
  </si>
  <si>
    <t>ROPOLITANA DO RIO DE JANEIRO.FORNECIMENTO</t>
  </si>
  <si>
    <t>PEDRA BRITADA Nº1,INCLUSIVE TRANSPORTE,PARA REGIAO METROPOLI</t>
  </si>
  <si>
    <t>TANA DO RIO DE JANEIRO.FORNECIMENTO</t>
  </si>
  <si>
    <t>PEDRA BRITADA Nº2,INCLUSIVE TRANSPORTE,PARA REGIAO METROPOLI</t>
  </si>
  <si>
    <t>PEDRA BRITADA Nº3,INCLUSIVE TRANSPORTE,PARA REGIAO METROPOLI</t>
  </si>
  <si>
    <t>BRITA CORRIDA,INCLUSIVE TRANSPORTE,PARA REGIAO METROPOLITANA</t>
  </si>
  <si>
    <t xml:space="preserve"> DO RIO DE JANEIRO.FORNECIMENTO</t>
  </si>
  <si>
    <t>PO-DE-PEDRA, INCLUSIVE TRANSPORTE PARA REGIAO METROPOLITANA</t>
  </si>
  <si>
    <t>DO RIO DE JANEIRO.FORNECIMENTO</t>
  </si>
  <si>
    <t>BRITA GRADUADA,INCLUSIVE TRANSPORTE,PARA REGIAO METROPOLITAN</t>
  </si>
  <si>
    <t>A DO RIO DE JANEIRO.FORNECIMENTO</t>
  </si>
  <si>
    <t>BRITA GRADUADA COM ADICAO DE 1% DE CIMENTO,INCLUSIVE TRANSPO</t>
  </si>
  <si>
    <t>RTE,PARA REGIAO METROPOLITANA DO RIO DE JANEIRO.FORNECIMENTO</t>
  </si>
  <si>
    <t>PEDRA-DE-MAO,INCLUSIVE TRANSPORTE,PARA REGIAO METROPOLITANA</t>
  </si>
  <si>
    <t>PO-DE-PEDRA,SEM CONSIDERAR O TRANSPORTE DA PEDREIRA ATE O LO</t>
  </si>
  <si>
    <t>CAL DE UTILIZACAO,INCLUSIVE CARGA NO CAMINHAO.FORNECIMENTO</t>
  </si>
  <si>
    <t>CONCRETO BETUMINOSO USINADO A QUENTE,EXCLUSIVE FORNECIMENTO</t>
  </si>
  <si>
    <t>DO CAP.PREPARO E FORNECIMENTO</t>
  </si>
  <si>
    <t>CONCRETO BETUMINOSO USINADO A QUENTE,EXCLUSIVE PREPARO,INCLU</t>
  </si>
  <si>
    <t>SIVE TRANSPORTE.CUSTO SOMENTE DOS MATERIAIS.FORNECIMENTO</t>
  </si>
  <si>
    <t>CONCRETO BETUMINOSO USINADO A QUENTE,MASSA MUITO FINA.PREPAR</t>
  </si>
  <si>
    <t>O E FORNECIMENTO</t>
  </si>
  <si>
    <t>CONCRETO BETUMINOSO USINADO A QUENTE,MASSA MUITO FINA.FORNEC</t>
  </si>
  <si>
    <t>IMENTO,EXCLUSIVE PREPARO</t>
  </si>
  <si>
    <t>LAMA ASFALTICA,FINA,INCLUSIVE TRANSPORTE.CUSTO SOMENTE DOS M</t>
  </si>
  <si>
    <t>ATERIAIS.FORNECIMENTO</t>
  </si>
  <si>
    <t>LAMA ASFALTICA,GROSSA,INCLUSIVE TRANSPORTE.CUSTO SOMENTE DOS</t>
  </si>
  <si>
    <t xml:space="preserve"> MATERIAIS.FORNECIMENTO</t>
  </si>
  <si>
    <t>CAMADA POROSA DE ATRITO EM CBUQ,MODIFICADO POR POLIMERO,INCL</t>
  </si>
  <si>
    <t>USIVE TRANSPORTE.CUSTO SOMENTE DOS MATERIAIS.FORNECIMENTO</t>
  </si>
  <si>
    <t>CONCRETO BETUMINOSO USINADO A QUENTE TIPO "BINDER",EXCLUSIVE</t>
  </si>
  <si>
    <t xml:space="preserve"> PREPARO,INCLUSIVE TRANSPORTE.CUSTO SOMENTE DOS MATERIAIS.FO</t>
  </si>
  <si>
    <t>IMPRIMACAO,INCLUSIVE TRANSPORTE.CUSTO SOMENTE DOS MATERIAIS.</t>
  </si>
  <si>
    <t>PINTURA DE LIGACAO,INCLUSIVE TRANSPORTE.CUSTO SOMENTE DOS MA</t>
  </si>
  <si>
    <t>TERIAIS.FORNECIMENTO</t>
  </si>
  <si>
    <t>TRATAMENTO SUPERFICIAL SIMPLES,INCLUSIVE TRANSPORTE.CUSTO SO</t>
  </si>
  <si>
    <t>MENTE DOS MATERIAIS.FORNECIMENTO</t>
  </si>
  <si>
    <t>TRATAMENTO SUPERFICIAL DUPLO,UTILIZANDO ESCORIA DE ACIARIA.C</t>
  </si>
  <si>
    <t>USTO SOMENTE DOS MATERIAIS,EXCLUSIVE TRANSPORTE DA ESCORIA D</t>
  </si>
  <si>
    <t>E ACIARIA.FORNECIMENTO</t>
  </si>
  <si>
    <t>TRATAMENTO SUPERFICIAL DUPLO,INCLUSIVE TRANSPORTE.CUSTO SOME</t>
  </si>
  <si>
    <t>NTE DOS MATERIAIS.FORNECIMENTO</t>
  </si>
  <si>
    <t>TRATAMENTO SUPERFICIAL TRIPLO,INCLUSIVE TRANSPORTE.CUSTO SOM</t>
  </si>
  <si>
    <t>ENTE DOS MATERIAIS.FORNECIMENTO</t>
  </si>
  <si>
    <t>EMULSAO ASFALTICA CATIONICA,TIPO RR-2C,INCLUSIVE TRANSPORTE.</t>
  </si>
  <si>
    <t>CUSTO SOMENTE DOS MATERIAIS.FORNECIMENTO</t>
  </si>
  <si>
    <t>EMULSAO ASFALTICA CATIONICA,TIPO RL-1C,INCLUSIVE TRANSPORTE.</t>
  </si>
  <si>
    <t>EMULSAO ASFALTICA CATIONICA RR-1C,INCLUSIVE TRANSPORTE.CUSTO</t>
  </si>
  <si>
    <t xml:space="preserve"> SOMENTE DOS MATERIAIS.FORNECIMENTO</t>
  </si>
  <si>
    <t>EMULSAO ASFALTICA CATIONICA,TIPO RM-1C,INCLUSIVE TRANSPORTE.</t>
  </si>
  <si>
    <t>ASFALTO DILUIDO,TIPO CM-30,INCLUSIVE TRANSPORTE.CUSTO SOMENT</t>
  </si>
  <si>
    <t>E DOS MATERIAIS.FORNECIMENTO</t>
  </si>
  <si>
    <t>MATERIAL BETUMINOSO,TIPO CIMENTO ASFALTICO CAP-30/45,INCLUSI</t>
  </si>
  <si>
    <t>VE TRANSPORTE.CUSTO SOMENTE DOS MATERIAIS.FORNECIMENTO</t>
  </si>
  <si>
    <t>MATERIAL BETUMINOSO,TIPO CIMENTO ASFALTICO CAP-50/70,INCLUSI</t>
  </si>
  <si>
    <t>VE TRANSPORTE.FORNECIMENTO</t>
  </si>
  <si>
    <t>PINTURA COM CAL,DE GUARDA-CORPO,GUARDA-RODA E MURETA DE PROT</t>
  </si>
  <si>
    <t>ECAO EM PONTES E VIADUTOS,MEDIDA PELO DOBRO DA AREA TOTAL(LA</t>
  </si>
  <si>
    <t>RGURA X ALTURA)</t>
  </si>
  <si>
    <t>PO-DE-BORRACHA GRANULADO(DENSIDADE ENTRE 0,3 E 0,4),INCLUSIV</t>
  </si>
  <si>
    <t>E TRANSPORTE PARA REGIAO METROPOLITANA DO RIO DE JANEIRO.FOR</t>
  </si>
  <si>
    <t>PINTURA COM TINTA A BASE DE PVA,DE GUARDA-CORPO,GUARDA-RODA</t>
  </si>
  <si>
    <t>E MURETA DE PROTECAO EM PONTES E VIADUTOS,MEDIDA PELO DOBRO</t>
  </si>
  <si>
    <t>DA AREA TOTAL(LARGURA X ALTURA)</t>
  </si>
  <si>
    <t>DEFENSAS METALICAS:RECUPERACAO E ASSENTAMENTO COM RETIRADA,P</t>
  </si>
  <si>
    <t>INTURA EM 2 DEMAOS E POSTERIOR RECOLOCACAO</t>
  </si>
  <si>
    <t>EMULSAO ASFALTICA CATIONICA,TIPO RR-2C,EXCLUSIVE TRANSPORTE.</t>
  </si>
  <si>
    <t>EMULSAO ASFALTICA CATIONICA,TIPO RL-1C,EXCLUSIVE TRANSPORTE.</t>
  </si>
  <si>
    <t>EMULSAO ASFALTICA CATIONICA,TIPO RR-1C,EXCLUSIVE TRANSPORTE.</t>
  </si>
  <si>
    <t>EMULSAO ASFALTICA CATIONICA,TIPO RM-1C,EXCLUSIVE TRANSPORTE.</t>
  </si>
  <si>
    <t>ASFALTO DILUIDO,TIPO CM-30,EXCLUSIVE TRANSPORTE.CUSTO SOMENT</t>
  </si>
  <si>
    <t>MATERIAL BETUMINOSO,TIPO CIMENTO ASFALTICO CAP-30/45,EXCLUSI</t>
  </si>
  <si>
    <t>MATERIAL BETUMINOSO,TIPO CIMENTO ASFALTICO CAP-50/70,EXCLUSI</t>
  </si>
  <si>
    <t>CASCALHINHO (PEDRA ZERO) PARA REGIAO DE CAMPOS,EXCLUSIVE TRA</t>
  </si>
  <si>
    <t>NSPORTE,INCLUSIVE CARGA NO CAMINHAO.FORNECIMENTO</t>
  </si>
  <si>
    <t>PEDRA BRITADA 1,2 E 3 PARA REGIAO DE CAMPOS,EXCLUSIVE TRANPO</t>
  </si>
  <si>
    <t>RTE,INCLUSIVE CARGA NO CAMINHAO.FORNECIMENTO</t>
  </si>
  <si>
    <t>BRITA CORRIDA PARA REGIAO DE CAMPOS,EXCLUSIVE TRANSPORTE,INC</t>
  </si>
  <si>
    <t>LUSIVE CARGA NO CAMINHAO.FORNECIMENTO</t>
  </si>
  <si>
    <t>PO-DE-PEDRA,PARA REGIAO DE CAMPOS,EXCLUSIVE TRANSPORTE,INCLU</t>
  </si>
  <si>
    <t>SIVE CARGA NO CAMINHAO.FORNECIMENTO</t>
  </si>
  <si>
    <t>PEDRA-DE-MAO PARA REGIAO DE CAMPOS,EXCLUSIVE TRANSPORTE,INCL</t>
  </si>
  <si>
    <t>USIVE CARGA NO CAMINHAO.FORNECIMENTO</t>
  </si>
  <si>
    <t>AREIA PARA A REGIAO DE CAMPOS DOS GOYTACAZES,EXCLUSIVE TRANS</t>
  </si>
  <si>
    <t>PORTE,INCLUSIVE CARGA NO CAMINHAO.FORNECIMENTO</t>
  </si>
  <si>
    <t>CASCALHINHO (PEDRA ZERO) PARA REGIAO DE ITAPERUNA,EXCLUSIVE</t>
  </si>
  <si>
    <t>TRANSPORTE,INCLUSIVE CARGA NO CAMINHAO.FORNECIMENTO</t>
  </si>
  <si>
    <t>PEDRA BRITADA 1 PARA REGIAO DE ITAPERUNA,EXCLUSIVE TRANSPORT</t>
  </si>
  <si>
    <t>E,INCLUSIVE CARGA NO CAMINHAO.FORNECIMENTO</t>
  </si>
  <si>
    <t>PO-DE-PEDRA PARA REGIAO DE ITAPERUNA,EXCLUSIVE TRANSPORTE,IN</t>
  </si>
  <si>
    <t>CLUSIVE CARGA NO CAMINHAO.FORNECIMENTO</t>
  </si>
  <si>
    <t>PEDRA-DE-MAO PARA REGIAO DE ITAPERUNA,EXCLUSIVE TRANSPORTE,I</t>
  </si>
  <si>
    <t>NCLUSIVE CARGA NO CAMINHAO.FORNECIMENTO</t>
  </si>
  <si>
    <t>AREIA PARA A REGIAO DE ITAPERUNA,EXCLUSIVE TRANSPORTE,INCLUS</t>
  </si>
  <si>
    <t>IVE CARGA NO CAMINHAO.FORNECIMENTO</t>
  </si>
  <si>
    <t>CASCALHINHO (PEDRA ZERO) PARA REGIAO DE MACAE,EXCLUSIVE TRAN</t>
  </si>
  <si>
    <t>SPORTE,INCLUSIVE CARGA NO CAMINHAO.FORNECIMENTO</t>
  </si>
  <si>
    <t>PEDRA BRITADA 1, 2 E 3 PARA REGIAO DE MACAE,EXCLUSIVE TRANSP</t>
  </si>
  <si>
    <t>ORTE,INCLUSIVE CARGA NO CAMINHAO.FORNECIMENTO</t>
  </si>
  <si>
    <t>BRITA CORRIDA PARA REGIAO DE MACAE,EXCLUSIVE TRANSPORTE,INCL</t>
  </si>
  <si>
    <t>PO-DE-PEDRA PARA REGIAO DE MACAE,EXCLUSIVE TRANSPORTE,INCLUS</t>
  </si>
  <si>
    <t>PEDRA-DE-MAO PARA REGIAO DE MACAE,EXCLUSIVE TRANSPORTE,INCLU</t>
  </si>
  <si>
    <t>AREIA PARA A REGIAO DE MACAE,EXCLUSIVE TRANSPORTE,INCLUSIVE</t>
  </si>
  <si>
    <t>CARGA NO CAMINHAO.FORNECIMENTO</t>
  </si>
  <si>
    <t>CASCALHINHO (PEDRA ZERO) PARA REGIAO DE NOVA FRIBURGO,EXCLUS</t>
  </si>
  <si>
    <t>IVE TRANSPORTE,INCLUSIVE CARGA NO CAMINHAO.FORNECIMENTO</t>
  </si>
  <si>
    <t>PEDRA BRITADA 1, 2 E 3 PARA REGIAO DE NOVA FRIBURGO,EXCLUSIV</t>
  </si>
  <si>
    <t>E TRANSPORTE,INCLUSIVE CARGA NO CAMINHAO.FORNECIMENTO</t>
  </si>
  <si>
    <t>BRITA CORRIDA PARA REGIAO DE NOVA FRIBURGO,EXCLUSIVE TRANSPO</t>
  </si>
  <si>
    <t>PO-DE-PEDRA PARA REGIAO DE NOVA FRIBURGO,EXCLUSIVE TRANSPORT</t>
  </si>
  <si>
    <t>PEDRA-DE-MAO PARA REGIAO DE NOVA FRIBURGO,EXCLUSIVE TRANSPOR</t>
  </si>
  <si>
    <t>TE,INCLUSIVE CARGA NO CAMINHAO.FORNECIMENTO</t>
  </si>
  <si>
    <t>AREIA PARA A REGIAO DE NOVA FRIBURGO,EXCLUSIVE TRANSPORTE,IN</t>
  </si>
  <si>
    <t>CASCALHINHO (PEDRA ZERO) PARA REGIAO DE BARRA MANSA,EXCLUSIV</t>
  </si>
  <si>
    <t>PEDRA BRITADA 1, 2 E 3 PARA REGIAO DE BARRA MANSA,EXCLUSIVE</t>
  </si>
  <si>
    <t>BRITA CORRIDA PARA REGIAO DE BARRA MANSA,EXCLUSIVE TRANSPORT</t>
  </si>
  <si>
    <t>PO-DE-PEDRA PARA REGIAO DE BARRA MANSA,EXCLUSIVE TRANSPORTE,</t>
  </si>
  <si>
    <t>INCLUSIVE CARGA NO CAMINHAO.FORNECIMENTO</t>
  </si>
  <si>
    <t>PEDRA-DE-MAO PARA REGIAO DE BARRA MANSA,EXCLUSIVE TRANSPORTE</t>
  </si>
  <si>
    <t>,INCLUSIVE CARGA NO CAMINHAO.FORNECIMENTO</t>
  </si>
  <si>
    <t>AREIA PARA REGIAO DE BARRA MANSA,EXCLUSIVE TRANSPORTE,INCLUS</t>
  </si>
  <si>
    <t>PEDRA BRITADA Nº3 PARA REGIAO METROPOLITANA DO RIO DE JANEIR</t>
  </si>
  <si>
    <t>O,EXCLUSIVE TRANSPORTE,INCLUSIVE CARGA NO CAMINHAO.FORNECIME</t>
  </si>
  <si>
    <t>PEDRA BRITADA Nº2,PARA REGIAO METROPOLITANA DO RIO DE JANEIR</t>
  </si>
  <si>
    <t>PEDRA BRITADA Nº1,PARA REGIAO METROPOLITANA DO RIO DE JANEIR</t>
  </si>
  <si>
    <t>PEDRA BRITADA Nº0,PARA REGIAO METROPOLITANA DO RIO DE JANEIR</t>
  </si>
  <si>
    <t>BRITA CORRIDA PARA REGIAO METROPOLITANA DO RIO DE JANEIRO,EX</t>
  </si>
  <si>
    <t>CLUSIVE TRANSPORTE,INCLUSIVE CARGA NO CAMINHAO.FORNECIMENTO</t>
  </si>
  <si>
    <t>PEDRA-DE-MAO PARA REGIAO METROPOLITANA DO RIO DE JANEIRO,EXC</t>
  </si>
  <si>
    <t>LUSIVE TRANSPORTE,INCLUSIVE CARGA NO CAMINHAO.FORNECIMENTO</t>
  </si>
  <si>
    <t>AREIA PARA REGIAO METROPOLITANA DO RIO DE JANEIRO,EXCLUSIVE</t>
  </si>
  <si>
    <t>PO-DE-PEDRA PARA REGIAO METROPOLITANA DO RIO DE JANEIRO,EXCL</t>
  </si>
  <si>
    <t>USIVE TRANSPORTE,INCLUSIVE CARGA NO CAMINHAO.FORNECIMENTO</t>
  </si>
  <si>
    <t>CONSTRUCAO DE FAIXA DELIMITADORA (VIBRADOR) EM CONCRETO SIMP</t>
  </si>
  <si>
    <t>LES,INCLUSIVE FORNECIMENTO DOS MATERIAIS</t>
  </si>
  <si>
    <t>SONORIZADOR DE CONCRETO MOLDADO NO LOCAL,MEDINDO (10,5X5,0)M</t>
  </si>
  <si>
    <t>,INCLUSIVE REJUNTAMENTO,BARRAS DE LIGACAO,ESCAVACAO,IMPRIMAC</t>
  </si>
  <si>
    <t>NARIZ DE INTERSECAO EM CONCRETO SIMPLES,CONFORME PROJETO DER</t>
  </si>
  <si>
    <t>-RJ</t>
  </si>
  <si>
    <t>ONDULACAO EM CONCRETO(QUEBRA-MOLA)MOLDADA NO LOCAL,MEDINDO(1</t>
  </si>
  <si>
    <t>0,50X3,70)M, INCLUSIVE REJUNTAMENTO, BARRAS DE LIGACAO, ESCA</t>
  </si>
  <si>
    <t>VACAO E IMPRIMACAO</t>
  </si>
  <si>
    <t>BARREIRA PRE-MOLDADA EXTERNA,EM CONCRETO ARMADO(FCK=25MPA,AC</t>
  </si>
  <si>
    <t>O CA-50),TIPO DER-RJ,MEDINDO 0,15M NO TOPO,0,40M NA BASE E 0</t>
  </si>
  <si>
    <t>,77M DE ALTURA,INCLUINDO FERROS DE LIGACAO E FORNECIMENTO DO</t>
  </si>
  <si>
    <t>O CA-50),TIPO DER-RJ,MEDINDO 0,25M NO TOPO,0,40M NA BASE E 1</t>
  </si>
  <si>
    <t>,14M DE ALTURA,INCLUINDO VIGOTA HORIZONTAL,MONTANTE A CADA 1</t>
  </si>
  <si>
    <t>,00M,FERROS DE LIGACAO E FORNECIMENTO DOS MATERIAIS</t>
  </si>
  <si>
    <t>BARREIRA DUPLA PRE-MOLDADA INTERNA(DIVISORIA DE PISTA),EM CO</t>
  </si>
  <si>
    <t>NCRETO ARMADO(FCK=25MPA,ACO CA-50),TIPO DER-RJ,MEDINDO 0,15M</t>
  </si>
  <si>
    <t xml:space="preserve"> NO TOPO,0,65M NA BASE E 0,77M DE ALTURA,INCLUINDO FERROS DE</t>
  </si>
  <si>
    <t xml:space="preserve"> LIGACAO E FORNECIMENTO DOS MATERIAIS</t>
  </si>
  <si>
    <t>O CA-50),FIXADA EM SOLO TIPO DER-RJ,MEDINDO 0,15M NO TOPO,0,</t>
  </si>
  <si>
    <t>40M NA BASE E 1,47M DE ALTURA TOTAL(SENDO PARTE ENTERRADA),T</t>
  </si>
  <si>
    <t>ENDO SAPATA LATERAL DE CONCRETO ARMADO,CONCRETADA NO LOCAL,C</t>
  </si>
  <si>
    <t>OM 1,50M DE LARGURA,INCLUSIVE FORNECIMENTO DOS MATERIAIS,EXC</t>
  </si>
  <si>
    <t>LUSIVE BERCOS</t>
  </si>
  <si>
    <t>O CA-50),FIXADA EM SOLO,TIPO DER-RJ,MEDINDO 0,25M NO TOPO,0,</t>
  </si>
  <si>
    <t>40M NA BASE E 2,34M DE ALTURA TOTAL(SENDO PARTE ENTERRADA),I</t>
  </si>
  <si>
    <t>NCLUINDO VIGOTAS HORIZONTAIS,MONTANTES A CADA 1,00M,TENDO SA</t>
  </si>
  <si>
    <t>PATA LATERAL DE CONCRETO ARMADO,CONCRETADA NO LOCAL,C/0,60M</t>
  </si>
  <si>
    <t>DE LARGURA,INCLUSIVE FORNECIMENTO DOS MATERIAIS,EXCL.BERCOS</t>
  </si>
  <si>
    <t>NCRETO ARMADO(FCK=25MPA,ACO CA-50),FIXADA EM SOLO,TIPO DER-R</t>
  </si>
  <si>
    <t>J,MEDINDO 0,15M NO TOPO,0,65M NA BASE E 1,27M DE ALTURA TOTA</t>
  </si>
  <si>
    <t>L(SENDO PARTE ENTERRADA),TENDO SAPATAS LATERIAIS DE CONCRETO</t>
  </si>
  <si>
    <t xml:space="preserve"> ARMADO COM 0,50M DE LARGURA,CONCRETADA NO LOCAL,INCLUSIVE F</t>
  </si>
  <si>
    <t>ORNECIMENTO DOS MATERIAIS,EXCLUSIVE BERCOS</t>
  </si>
  <si>
    <t>GUARDA-CORPO EM CONCRETO ARMADO(FCK=15MPA,ACO CA-50),FORMADO</t>
  </si>
  <si>
    <t xml:space="preserve"> POR QUADROS RETANGULARES DE 1,90X0,50M SUSTENTADOS POR DOIS</t>
  </si>
  <si>
    <t xml:space="preserve"> MONTANTES DE 0,85M DE ALTURA,INCLUSIVE FORNECIMENTO DOS MAT</t>
  </si>
  <si>
    <t>ERIAIS E ELEMENTOS DE FIXACAO NA PONTE</t>
  </si>
  <si>
    <t>GUARDA-CORPO EM PILARES DE CONCRETO E BARRA DE ACO HORIZONTA</t>
  </si>
  <si>
    <t>IS DE 1.1/2" DE ACO GALVANIZADO</t>
  </si>
  <si>
    <t>GUARDA-CORPO COM 0,90M DE ALTURA,FORMADO POR DUAS LINHAS DE</t>
  </si>
  <si>
    <t>TUBO DE PVC DE 75MM,APOIADOS EM MONTANTES DE CONCRETO A CADA</t>
  </si>
  <si>
    <t>2,0M</t>
  </si>
  <si>
    <t>MURETA DIVISORIA DE TRAFEGO,EM CONCRETO SIMPLES,TIPO AVENIDA</t>
  </si>
  <si>
    <t xml:space="preserve"> BRASIL,COM A FORMA EXECUTADA EM CHAPAS DE MADEIRA COMPENSAD</t>
  </si>
  <si>
    <t>A DE 14MM RESINADA E DE 20MM PLASTIFICADA,INCLUSIVE FORNECIM</t>
  </si>
  <si>
    <t xml:space="preserve"> BRASIL,INCLUSIVE FORNECIMENTO DOS MATERIAIS,EXCLUSIVE FORMA</t>
  </si>
  <si>
    <t>FORMA METALICA PARA MURETA DIVISORIA DE TRAFEGO,TIPO AVENIDA</t>
  </si>
  <si>
    <t xml:space="preserve"> BRASIL(ITEM 20.180.0001),INCLUSIVE RETIRADA DA MESMA E DO E</t>
  </si>
  <si>
    <t>SCORAMENTO,ADIMITINDO-SE ATE 25 VEZES A UTILIZACAO</t>
  </si>
  <si>
    <t>PROTECAO DE ESCORAMENTO PARA "LATERAL DE PISTA" (NAVIO),MEDI</t>
  </si>
  <si>
    <t>NDO 1,50M DE LARGURA,1,50M DE ALTURA,0,30M DE ESPESSURA DE P</t>
  </si>
  <si>
    <t>AREDE E 16,00M DE COMPRIMENTO UTILIZANDO CONCRETO E TRILHO,C</t>
  </si>
  <si>
    <t>ONFORME DESENHO DO DER-RJ</t>
  </si>
  <si>
    <t>PROTECAO DE ESCORAMENTO PARA "CENTRO DE PISTA" (NAVIO),MEDIN</t>
  </si>
  <si>
    <t>DO 3,00M DE LARGURA,1,50M DE ALTURA,0,30M DE ESPESSURA DE PA</t>
  </si>
  <si>
    <t>REDE E 16,00M DE COMPRIMENTO UTILIZANDO CONCRETO E TRILHO,CO</t>
  </si>
  <si>
    <t>NFORME DESENHO DO DER-RJ</t>
  </si>
  <si>
    <t>PROTECAO PARA VEICULOS,EM VERGALHOES,PRESOS A ESTRUTURA EXIS</t>
  </si>
  <si>
    <t>TENTE,TELA DE ACO (MALHA Nº12 DE 8X8CM) E LONA DE PLASTICO</t>
  </si>
  <si>
    <t>(POLIETILENO),REAPROVEITAMENTO DA TELA DE ACO 4 VEZES E DO</t>
  </si>
  <si>
    <t>PLASTICO 2 VEZES</t>
  </si>
  <si>
    <t>PONTE BRANCA,EM MADEIRA DE LEI,SOBRE ESTACAS DE EUCALIPTO.FO</t>
  </si>
  <si>
    <t>RNECIMENTO,COLOCACAO E ARRANCAMENTO</t>
  </si>
  <si>
    <t>ASSENTAMENTO DE POSTE DE CONCRETO,CIRCULAR,RETO DE 9,00M,COM</t>
  </si>
  <si>
    <t xml:space="preserve"> CABECA DE CONCRETO,EXCLUSIVE FORNECIMENTO DO POSTE E DA CAB</t>
  </si>
  <si>
    <t>ECA</t>
  </si>
  <si>
    <t>ASSENTAMENTO DE POSTE DE CONCRETO,CIRCULAR,RETO DE 11,00M,CO</t>
  </si>
  <si>
    <t>M CABECA DE CONCRETO,EXCLUSIVE FORNECIMENTO DO POSTE E DA CA</t>
  </si>
  <si>
    <t>BECA</t>
  </si>
  <si>
    <t>ASSENTAMENTO DE POSTE DE CONCRETO,CIRCULAR,RETO DE 12,00M CO</t>
  </si>
  <si>
    <t>ASSENTAMENTO DE POSTE DE CONCRETO,CIRCULAR,RETO DE 13,00M,CO</t>
  </si>
  <si>
    <t>ASSENTAMENTO DE POSTE DE CONCRETO,CIRCULAR,RETO DE 17,00M,CO</t>
  </si>
  <si>
    <t>ASSENTAMENTO DE POSTE RETO,DE ACO DE 3,50 ATE 6,00M,COM ENGA</t>
  </si>
  <si>
    <t>STAMENTO DA PARTE INFERIOR DA COLUNA DIRETAMENTE NO SOLO,EXC</t>
  </si>
  <si>
    <t>LUSIVE FORNECIMENTO DO POSTE</t>
  </si>
  <si>
    <t>ASSENTAMENTO DE POSTE RETO,DE ACO DE 7,00 ATE 11,00M,COM ENG</t>
  </si>
  <si>
    <t>ASTAMENTO DA PARTE INFERIOR DA COLUNA DIRETAMENTE NO SOLO,EX</t>
  </si>
  <si>
    <t>CLUSIVE FORNECIMENTO DO POSTE</t>
  </si>
  <si>
    <t>ASSENTAMENTO DE POSTE RETO,DE ACO DE 13,00 ATE 20,00M,COM EN</t>
  </si>
  <si>
    <t>GASTAMENTO DA PARTE INFERIOR DA COLUNA DIRETAMENTE NO SOLO,E</t>
  </si>
  <si>
    <t>XCLUSIVE FORNECIMENTO DO POSTE</t>
  </si>
  <si>
    <t>ASSENTAMENTO DE POSTE CURVO,DE ACO DE 7,00M,DE 1 BRACO,COM E</t>
  </si>
  <si>
    <t>NGASTAMENTO DA PARTE INFERIOR DA COLUNA DIRETAMENTE NO SOLO,</t>
  </si>
  <si>
    <t>EXCLUSIVE FORNECIMENTO DO POSTE</t>
  </si>
  <si>
    <t>ASSENTAMENTO DE POSTE CURVO,DE ACO DE 7,00M,DE 2 BRACOS,COM</t>
  </si>
  <si>
    <t>ENGASTAMENTO DA PARTE INFERIOR DA COLUNA DIRETAMENTE NO SOLO</t>
  </si>
  <si>
    <t>,EXCLUSIVE FORNECIMENTO DO POSTE</t>
  </si>
  <si>
    <t>ASSENTAMENTO DE POSTE CURVO,DE ACO DE 8,00 ATE 12,00M,DE 1 B</t>
  </si>
  <si>
    <t>RACO,COM ENGASTAMENTO DA PARTE INFERIOR DA COLUNA DIRETAMENT</t>
  </si>
  <si>
    <t>E NO SOLO,EXCLUSIVE FORNECIMENTO DO POSTE</t>
  </si>
  <si>
    <t>ASSENTAMENTO DE POSTE CURVO,DE ACO DE 8,00 ATE 12,00M,DE 2 B</t>
  </si>
  <si>
    <t>RACOS,COM ENGASTAMENTO DA PARTE INFERIOR DA COLUNA DIRETAMEN</t>
  </si>
  <si>
    <t>ASSENTAMENTO DE POSTE DE MADEIRA CIRCULAR DE 7,00M ATE 11,00</t>
  </si>
  <si>
    <t>M,EXCLUSIVE FORNECIMENTO DO POSTE</t>
  </si>
  <si>
    <t>ASSENTAMENTO DE POSTE DE CONCRETO,CIRCULAR RETO DE 23,00M,EM</t>
  </si>
  <si>
    <t xml:space="preserve"> FUNDACAO ESPECIAL,EXCLUSIVE FUNDACAO E FORNECIMENTO DO POST</t>
  </si>
  <si>
    <t>ASSENTAMENTO DE POSTE DE CONCRETO,CIRCULAR RETO DE 33,00M,EM</t>
  </si>
  <si>
    <t>ASSENTAMENTO DE POSTE RETO,DE ACO DE 3,50 ATE 6,00M,COM FLAN</t>
  </si>
  <si>
    <t>GE DE ACO SOLDADO NA SUA BASE,FIXADO POR PARAFUSOS CHUMBADOR</t>
  </si>
  <si>
    <t>ES ENGASTADOS EM FUNDACAO DE CONCRETO,EXCLUSIVE FUNDACAO E</t>
  </si>
  <si>
    <t>FORNECIMENTO DO POSTE</t>
  </si>
  <si>
    <t>ASSENTAMENTO DE POSTE RETO,DE ACO DE 7,00 ATE 9,00M,COM FLAN</t>
  </si>
  <si>
    <t>RES ENGASTADOS EM FUNDACAO DE CONCRETO,EXCLUSIVE FUNDACAO E</t>
  </si>
  <si>
    <t xml:space="preserve"> FORNECIMENTO DO POSTE</t>
  </si>
  <si>
    <t>ASSENTAMENTO DE POSTE RETO,DE ACO DE 13,00 ATE 20,00M,COM FL</t>
  </si>
  <si>
    <t>ANGE DE ACO SOLDADO NA SUA BASE,FIXADO POR PARAFUSOS CHUMBAD</t>
  </si>
  <si>
    <t>ORES ENGASTADOS EM FUNDACAO DE CONCRETO,EXCLUSIVE FUNDACAO E</t>
  </si>
  <si>
    <t>ASSENTAMENTO DE POSTE CURVO,DE 1 BRACO,DE ACO DE 8,00 ATE 9,</t>
  </si>
  <si>
    <t>00M,COM FLANGE DE ACO SOLDADO NA SUA BASE,FIXADO POR PARAFUS</t>
  </si>
  <si>
    <t>OS CHUMBADORES ENGASTADOS EM FUNDACAO DE CONCRETO,EXCLUSIVE</t>
  </si>
  <si>
    <t>FUNDACAO E FORNECIMENTO DO POSTE</t>
  </si>
  <si>
    <t>ASSENTAMENTO DE POSTE CURVO,DE 1 BRACO,DE ACO DE 10,00 ATE 1</t>
  </si>
  <si>
    <t>2,00M,COM FLANGE DE ACO SOLDADO NA SUA BASE,FIXADO POR PARAF</t>
  </si>
  <si>
    <t>USOS CHUMBADORES ENGASTADOS EM FUNDACAO DE CONCRETO,EXCLUSIV</t>
  </si>
  <si>
    <t>E FUNDACAO E FORNECIMENTO DO POSTE</t>
  </si>
  <si>
    <t>ASSENTAMENTO DE POSTE CURVO,DE 2 BRACOS,DE ACO DE 8,00 ATE 9</t>
  </si>
  <si>
    <t>,00M,COM FLANGE DE ACO SOLDADO NA SUA BASE,FIXADO POR PARAFU</t>
  </si>
  <si>
    <t>SOS CHUMBADORES ENGASTADOS EM FUNDACAO DE CONCRETO,EXCLUSIVE</t>
  </si>
  <si>
    <t xml:space="preserve"> FUNDACAO E FORNECIMENTO DO POSTE</t>
  </si>
  <si>
    <t>ASSENTAMENTO DE POSTE CURVO,DE 2 BRACOS,DE ACO DE 10,00 ATE</t>
  </si>
  <si>
    <t>12,00M,COM FLANGE DE ACO SOLDADO NA SUA BASE,FIXADO POR PARA</t>
  </si>
  <si>
    <t>FUSOS CHUMBADORES ENGASTADOS EM FUNDACAO DE CONCRETO,EXCLUSI</t>
  </si>
  <si>
    <t>VE FUNDACAO E FORNECIMENTO DO POSTE</t>
  </si>
  <si>
    <t>POSTE DE CONCRETO COM SECAO CIRCULAR,RETO,COM 9,00M DE COMPR</t>
  </si>
  <si>
    <t>IMENTO,TIPO LEVE,EXCLUSIVE TRANSPORTE.FORNECIMENTO</t>
  </si>
  <si>
    <t>POSTE DE CONCRETO COM SECAO CIRCULAR,RETO,COM 11,00M DE COMP</t>
  </si>
  <si>
    <t>RIMENTO,TIPO LEVE,EXCLUSIVE TRANSPORTE.FORNECIMENTO</t>
  </si>
  <si>
    <t>RIMENTO,TIPO PESADO,EXCLUSIVE TRANSPORTE.FORNECIMENTO</t>
  </si>
  <si>
    <t>POSTE DE CONCRETO COM SECAO CIRCULAR,RETO,COM 12,00M DE COMP</t>
  </si>
  <si>
    <t>POSTE DE CONCRETO,COM SECAO CIRCULAR,RETO,COM 13,00M DE COMP</t>
  </si>
  <si>
    <t>RIMENTO,CONICIDADE REDUZIDA,EXCLUSIVE TRANSPORTE.FORNECIMENT</t>
  </si>
  <si>
    <t>POSTE DE CONCRETO,COM SECAO CIRCULAR,RETO,COM 17,00M DE COMP</t>
  </si>
  <si>
    <t>POSTE DE CONCRETO,COM SECAO CIRCULAR,RETO,COM 22,50M DE COMP</t>
  </si>
  <si>
    <t>POSTE DE ACO,RETO,CONICO CONTINUO,ALTURA DE 3,50M,SEM SAPATA</t>
  </si>
  <si>
    <t>POSTE DE ACO,RETO,CONICO CONTINUO,ALTURA DE 3,50M,COM SAPATA</t>
  </si>
  <si>
    <t xml:space="preserve"> E BASE(PADRAO RIO CIDADE CATETE).FORNECIMENTO</t>
  </si>
  <si>
    <t>POSTE DE ACO,RETO,CONICO CONTINUO,ALTURA DE 4,50M,SEM SAPATA</t>
  </si>
  <si>
    <t xml:space="preserve"> ESPECIFICACAO EM-CME-04 DA RIOLUZ.FORNECIMENTO</t>
  </si>
  <si>
    <t>POSTE DE ACO,RETO,CONICO CONTINUO,ALTURA DE 4,50M,COM SAPATA</t>
  </si>
  <si>
    <t>POSTE DE ACO,RETO,CONICO CONTINUO,ALTURA DE 9,00M,SEM SAPATA</t>
  </si>
  <si>
    <t>POSTE DE ACO,RETO,CONICO CONTINUO,ALTURA DE 9,00M,COM SAPATA</t>
  </si>
  <si>
    <t>POSTE DE ACO,RETO,CONICO CONTINUO,ALTURA DE 15,00M,COM SAPAT</t>
  </si>
  <si>
    <t>A.FORNECIMENTO</t>
  </si>
  <si>
    <t>POSTE DE ACO,CURVO,CONICO CONTINUO,SIMPLES,(9X2,5)M,SEM SAPA</t>
  </si>
  <si>
    <t>TA.FORNECIMENTO</t>
  </si>
  <si>
    <t>POSTE DE ACO,CURVO,CONICO CONTINUO,SIMPLES,(9X2,5)M,COM SAPA</t>
  </si>
  <si>
    <t>POSTE DE ACO,CURVO,CONICO CONTINUO,(9X2,5)M,DUPLO E COM SAPA</t>
  </si>
  <si>
    <t>POSTE DE ACO,CURVO,CONICO CONTINUO,(9X2,5)M,DUPLO E SEM SAPA</t>
  </si>
  <si>
    <t>POSTE DE ACO,RETO,CONICO CONTINUO OU ESCALONADO,ALTURA DE 7,</t>
  </si>
  <si>
    <t>00M,SEM SAPATA.FORNECIMENTO</t>
  </si>
  <si>
    <t>RETIRADA DE CONJUNTO DE CHAVES,FUSIVEIS E FERRAGENS EM LINHA</t>
  </si>
  <si>
    <t xml:space="preserve"> DE 13,2KV</t>
  </si>
  <si>
    <t>RETIRADA DE REATOR PARA LAMPADA DE DESCARGA INSTALADO ATE 7,</t>
  </si>
  <si>
    <t>00 DE ALTURA</t>
  </si>
  <si>
    <t>RETIRADA DE REATOR PARA LAMPADA DE DESCARGA,INSTALADO DE 8,0</t>
  </si>
  <si>
    <t>0 ATE 12,00M DE ALTURA</t>
  </si>
  <si>
    <t>RETIRADA DE REATOR PARA LAMPADA DE DESCARGA,INSTALADO EM CAI</t>
  </si>
  <si>
    <t>XA DE PASSAGEM</t>
  </si>
  <si>
    <t>SUBSTITUICAO DE LAMPADA E LAVAGEM DO REFRATOR,EXCLUSIVE LAMP</t>
  </si>
  <si>
    <t>ADA</t>
  </si>
  <si>
    <t>RETIRADA OU SUBSTITUICAO DE RELE FOTOELETRICO INDIVIDUAL,INS</t>
  </si>
  <si>
    <t>TALADO ATE 12,00M DE ALTURA</t>
  </si>
  <si>
    <t>RETIRADA DE CONDUTORES SINGELOS OU MULTIPLOS,INSTALADOS EM L</t>
  </si>
  <si>
    <t>INHA DE DUTOS</t>
  </si>
  <si>
    <t>RETIRADA DE NUCLEO,PARA FIXACAO DE LUMINARIAS,INSTALADO EM T</t>
  </si>
  <si>
    <t>OPO DE POSTE,ATE 15,00M DE ALTURA</t>
  </si>
  <si>
    <t>OPO DE POSTE,DE 16,00 ATE 20,00M DE ALTURA</t>
  </si>
  <si>
    <t>OPO DE POSTE,DE 21,00 ATE 45,00M DE ALTURA</t>
  </si>
  <si>
    <t>RETIRADA DE LAMPADA E ACONDICIONAMENTO EM CAIXA DE PAPELAO,</t>
  </si>
  <si>
    <t>EXCLUSIVE FORNECIMENTO DA CAIXA</t>
  </si>
  <si>
    <t>POSTE DE ACO,CONTINUO,CURVO,CONICO,SIMPLES,SEM BASE,COM JANE</t>
  </si>
  <si>
    <t>LA DE INSPECAO,DE 9,00M.FORNECIMENTO E ASSENTAMENTO</t>
  </si>
  <si>
    <t>POSTE DE ACO,CONTINUO,CURVO,CONICO,SIMPLES,COM BASE,COM JANE</t>
  </si>
  <si>
    <t>POSTE DE ACO,CONTINUO,CURVO,CONICO,DUPLO,SEM BASE,COM JANELA</t>
  </si>
  <si>
    <t xml:space="preserve"> DE INSPECAO,DE 9,00M.FORNECIMENTO E ASSENTAMENTO</t>
  </si>
  <si>
    <t>POSTE DE ACO,CONTINUO,CURVO,CONICO,DUPLO,COM BASE,COM JANELA</t>
  </si>
  <si>
    <t>POSTE DE ACO,CONTINUO,RETO,CONICO,SIMPLES,COM FLANGE DE ACO</t>
  </si>
  <si>
    <t>SOLDADO NA SUA BASE,FIXADO POR PARAFUSOS CHUMBADORES,DE 9,00</t>
  </si>
  <si>
    <t>M.FORNECIMENTO E ASSENTAMENTO</t>
  </si>
  <si>
    <t>POSTE DE ACO,CONTINUO,RETO,CONICO,SIMPLES,COM ENGASTAMENTO D</t>
  </si>
  <si>
    <t>A PARTE INFERIOR DA COLUNA DIRETAMENTE NO SOLO,DE 7,00M.FORN</t>
  </si>
  <si>
    <t>POSTE DE FERRO FUNDIDO,TIPO H-1,DE 4,50M DE ALTURA UTIL,EQUI</t>
  </si>
  <si>
    <t>PADO COM GLOBO.MONTAGEM</t>
  </si>
  <si>
    <t>POSTE DE FERRO FUNDIDO,TIPO H-3,DE 4,50M DE ALTURA UTIL,EQUI</t>
  </si>
  <si>
    <t>PINTURA DE POSTE RETO DE ACO,DE 3,50 A 6,00M,COM DUAS DEMAOS</t>
  </si>
  <si>
    <t xml:space="preserve"> DE TINTA FENOLICA DE ALTA RESISTENCIA AS INTEMPERIES,DE SEC</t>
  </si>
  <si>
    <t>AGEM RAPIDA,NA COR ALUMINIO</t>
  </si>
  <si>
    <t>PINTURA DE POSTE RETO DE ACO,DE 7,00 ATE 9,00M,COM DUAS DEMA</t>
  </si>
  <si>
    <t>OS DE TINTA FENOLICA DE ALTA RESISTENCIA AS INTEMPERIES,DE S</t>
  </si>
  <si>
    <t>ECAGEM RAPIDA,NA COR ALUMINIO</t>
  </si>
  <si>
    <t>PINTURA DE POSTE RETO DE ACO,DE 10,00 ATE 15,00M,COM DUAS DE</t>
  </si>
  <si>
    <t>MAOS DE TINTA FENOLICA DE ALTA RESISTENCIA AS INTEMPERIES,DE</t>
  </si>
  <si>
    <t xml:space="preserve"> SECAGEM RAPIDA,NA COR ALUMINIO</t>
  </si>
  <si>
    <t>PINTURA DE POSTE RETO DE ACO,DE 16,00 ATE 20,00M,COM DUAS DE</t>
  </si>
  <si>
    <t>PINTURA DE POSTE CURVO,DE ACO,COM 1 BRACO,DE 7,00 ATE 10,00M</t>
  </si>
  <si>
    <t>,COM DUAS DEMAOS DE TINTA FENOLICA DE ALTA RESISTENCIA AS IN</t>
  </si>
  <si>
    <t>TEMPERIES,DE SECAGEM RAPIDA,NA COR ALUMINIO</t>
  </si>
  <si>
    <t>PINTURA DE POSTE CURVO DE ACO,COM 1 BRACO,DE 11,00 ATE 15,00</t>
  </si>
  <si>
    <t>M,COM DUAS DEMAOS DE TINTA FENOLICA DE ALTA RESISTENCIA AS I</t>
  </si>
  <si>
    <t>NTEMPERIES,DE SECAGEM RAPIDA,NA COR ALUMINIO</t>
  </si>
  <si>
    <t>PINTURA DE POSTE CURVO DE ACO,COM 2 BRACOS,DE 7,00 A 10,00M,</t>
  </si>
  <si>
    <t>COM DUAS DEMAOS DE TINTA FENOLICA DE ALTA RESISTENCIA AS INT</t>
  </si>
  <si>
    <t>EMPERIES,DE SECAGEM RAPIDA,NA COR ALUMINIO</t>
  </si>
  <si>
    <t>PINTURA DE POSTE CURVO DE ACO,COM 2 BRACOS,DE 11,00 A 15,00M</t>
  </si>
  <si>
    <t>TEMPERIES DE SECAGEM RAPIDA,NA COR ALUMINIO</t>
  </si>
  <si>
    <t>PINTURA DE POSTE ORNAMENTAL DE 4,50M DE ALTURA UTIL,COM DUAS</t>
  </si>
  <si>
    <t xml:space="preserve"> DEMAOS DE TINTA BRONZE METALICO OU SIMILAR</t>
  </si>
  <si>
    <t>PINTURA DE POSTE ORNAMENTAL DE 4,50M DE ALTURA UTIL,TIPO H-1</t>
  </si>
  <si>
    <t>,COM DUAS DEMAOS DE TINTA BRONZE METALICO OU SIMILAR</t>
  </si>
  <si>
    <t>PINTURA DE POSTE RETO,DE ACO,DE 3,50 A 6,00M,COM UMA DEMAO D</t>
  </si>
  <si>
    <t>E TINTA GRAFITE COM PROPRIEDADES DE PRIMER E DE ACABAMENTO,C</t>
  </si>
  <si>
    <t>OM ALTO TEOR DE ZARCAO</t>
  </si>
  <si>
    <t>PINTURA DE POSTE RETO,DE ACO,DE 7,00 A 9,00M,COM UMA DEMAO D</t>
  </si>
  <si>
    <t>PINTURA DE POSTE RETO,DE ACO,DE 10,00 A 15,00M,COM UMA DEMAO</t>
  </si>
  <si>
    <t xml:space="preserve"> DE TINTA GRAFITE,COM PROPRIEDADES DE PRIMER E DE ACABAMENTO</t>
  </si>
  <si>
    <t>,COM ALTO TEOR DE ZARCAO</t>
  </si>
  <si>
    <t>PINTURA DE POSTE RETO,DE ACO,DE 16,00 A 20,00M,COM UMA DEMAO</t>
  </si>
  <si>
    <t>PINTURA DE POSTE CURVO,DE ACO,DE 8,00 A 9,00M,COM 1 BRACO CO</t>
  </si>
  <si>
    <t>M UMA DEMAO DE TINTA GRAFITE,COM PROPRIEDADES DE PRIMER E DE</t>
  </si>
  <si>
    <t xml:space="preserve"> ACABAMENTO,COM ALTO TEOR DE ZARCAO</t>
  </si>
  <si>
    <t>PINTURA DE POSTE CURVO,DE ACO,DE 8,00 A 9,00M,COM 2 BRACOS C</t>
  </si>
  <si>
    <t>OM UMA DEMAO DE TINTA GRAFITE,COM PROPRIEDADES DE PRIMER E D</t>
  </si>
  <si>
    <t>E ACABAMENTO,COM ALTO TEOR DE ZARCAO</t>
  </si>
  <si>
    <t>PINTURA DE PROJETOR PRJ-01,CONFORME PROJETO NºA4-1188-PD,RIO</t>
  </si>
  <si>
    <t>LUZ,COM UMA DEMAO DE TINTA GRAFITE,COM PROPRIEDADES DE PRIME</t>
  </si>
  <si>
    <t>R E DE ACABAMENTO,COM ALTO TEOR DE ZARCAO</t>
  </si>
  <si>
    <t>PINTURA DE LUMINARIA LRJ-16,CONFORME PROJETO NºA4-1682-PD,RI</t>
  </si>
  <si>
    <t>OLUZ,COM UMA DEMAO DE TINTA GRAFITE COM PROPRIEDADES DE PRIM</t>
  </si>
  <si>
    <t>ER E DE ACABAMENTO,COM ALTO TEOR DE ZARCAO</t>
  </si>
  <si>
    <t>PINTURA DE BASE SIMPLES PARA LUMINARIA LRJ-16,PROJETO RIOLUZ</t>
  </si>
  <si>
    <t>,COM UMA DEMAO DE TINTA GRAFITE,COM PROPRIEDADES DE PRIMER E</t>
  </si>
  <si>
    <t>DE ACABAMENTO,COM ALTO TEOR DE ZARCAO</t>
  </si>
  <si>
    <t>PINTURA EM BASE DUPLA PARA LUMINARIA LRJ-16,PROJETO RIOLUZ,C</t>
  </si>
  <si>
    <t>PINTURA EM BASE TRIPLA PARA LUMINARIA LRJ-16,PROJETO RIOLUZ,</t>
  </si>
  <si>
    <t>COM UMA DEMAO DE TINTA GRAFITE,COM PROPRIEDADES DE PRIMER E</t>
  </si>
  <si>
    <t>PINTURA EM BASE QUADRUPLA PARA LUMINARIA LRJ-16,PROJETO RIOL</t>
  </si>
  <si>
    <t>UZ,COM UMA DEMAO DE TINTA GRAFITE,COM PROPRIEDADES DE PRIMER</t>
  </si>
  <si>
    <t>E DE ACABAMENTO,COM ALTO TEOR DE ZARCAO</t>
  </si>
  <si>
    <t>PINTURA EM CONJUNTO DE LUMINARIAS 4 PETALAS LRJ-11 OU LRJ-13</t>
  </si>
  <si>
    <t>,CONFORME PROJETO NºA4-1792-PD,RIOLUZ,COM UMA DEMAO DE TINTA</t>
  </si>
  <si>
    <t>GRAFITE,COM PROPRIEDADES DE PRIMER E DE ACABAMENTO,COM ALTO</t>
  </si>
  <si>
    <t>TEOR DE ZARCAO</t>
  </si>
  <si>
    <t>PINTURA EM SUPORTE PARA LUMINARIA LRJ-11 OU LRJ-13,CONFORME</t>
  </si>
  <si>
    <t>PROJETO NºA3-1812-PD,RIOLUZ,COM UMA DEMAO DE TINTA GRAFITE,C</t>
  </si>
  <si>
    <t>OM PROPRIEDADES DE PRIMER E DE ACABAMENTO,COM ALTO TEOR DE Z</t>
  </si>
  <si>
    <t>ARCAO</t>
  </si>
  <si>
    <t>PINTURA EM LUMINARIA LRJ-01,CONFORME PROJETO NºA4-1176-PD,RI</t>
  </si>
  <si>
    <t>OLUZ,COM UMA DEMAO DE TINTA GRAFITE,COM PROPRIEDADES DE PRIM</t>
  </si>
  <si>
    <t>PINTURA DE POSTE RETO,DE ACO,DE 4,50 A 6,00M,COM TINTA DE AC</t>
  </si>
  <si>
    <t>ABAMENTO GRAFITE SINTETICO,A BASE DE RESINA ALQUIDICA,APLICA</t>
  </si>
  <si>
    <t>DA SOBRE ZARCAO DE SECAGEM RAPIDA,COR LARANJA,DA MESMA LINHA</t>
  </si>
  <si>
    <t xml:space="preserve"> DO FABRICANTE,INCLUSIVE LIMPEZA,LIXAMENTO,DESENGORDURAMENTO</t>
  </si>
  <si>
    <t xml:space="preserve"> E DUAS DEMAOS DE ACABAMENTO</t>
  </si>
  <si>
    <t>PINTURA DE POSTE RETO,DE ACO,DE 7,00 A 9,00M,COM TINTA DE AC</t>
  </si>
  <si>
    <t>PINTURA DE POSTE RETO,DE ACO,DE 10,00 A 15,00M,COM TINTA DE</t>
  </si>
  <si>
    <t>ACABAMENTO GRAFITE SINTETICO,A BASE DE RESINA ALQUIDICA,APLI</t>
  </si>
  <si>
    <t>CADA SOBRE ZARCAO DE SECAGEM RAPIDA,COR LARANJA,DA MESMA LIN</t>
  </si>
  <si>
    <t>HA DO FABRICANTE,INCLUSIVE LIMPEZA,LIXAMENTO,DESENGORDURAMEN</t>
  </si>
  <si>
    <t>TO E DUAS DEMAOS DE ACABAMENTO</t>
  </si>
  <si>
    <t>PINTURA DE POSTE RETO,DE ACO,DE 16,00 A 20,00M,COM TINTA DE</t>
  </si>
  <si>
    <t>ACABAMENTO GRAFITE SINTETICO A BASE DE RESINA ALQUIDICA,APLI</t>
  </si>
  <si>
    <t>PINTURA DE POSTE CURVO,DE ACO,DE 9,00M,COM 1 BRACO,COM TINTA</t>
  </si>
  <si>
    <t xml:space="preserve"> DE ACABAMENTO GRAFITE SINTETICO A BASE DE RESINA ALQUIDICA,</t>
  </si>
  <si>
    <t>APLICADA SOBRE ZARCAO DE SECAGEM RAPIDA,COR LARANJA,DA MESMA</t>
  </si>
  <si>
    <t xml:space="preserve"> LINHA DO FABRICANTE,INCLUSIVE LIMPEZA,LIXAMENTO,DESENGORDUR</t>
  </si>
  <si>
    <t>AMENTO E DUAS DEMAOS DE ACABAMENTO</t>
  </si>
  <si>
    <t>PINTURA DE POSTE CURVO,DE ACO,DE 9,00M,COM 2 BRACOS,COM TINT</t>
  </si>
  <si>
    <t>A DE ACABAMENTO GRAFITE SINTETICO A BASE DE RESINA ALQUIDICA</t>
  </si>
  <si>
    <t>,APLICADA SOBRE ZARCAO DE SECAGEM RAPIDA,COR LARANJA,DA MESM</t>
  </si>
  <si>
    <t>A LINHA DO FABRICANTE,INCLUSIVE LIMPEZA,LIXAMENTO,DESENGORDU</t>
  </si>
  <si>
    <t>RAMENTO E DUAS DEMAOS DE ACABAMENTO</t>
  </si>
  <si>
    <t>PINTURA DE POSTE CURVO,DE ACO,DE 12,00M,COM 1 BRACO,COM TINT</t>
  </si>
  <si>
    <t>PINTURA DE POSTE CURVO,DE ACO,DE 12,00M,COM 2 BRACOS,COM TIN</t>
  </si>
  <si>
    <t>TA DE ACABAMENTO GRAFITE SINTETICO A BASE DE RESINA ALQUIDIC</t>
  </si>
  <si>
    <t>A,APLICADA SOBRE ZARCAO DE SECAGEM RAPIDA,COR LARANJA,DA MES</t>
  </si>
  <si>
    <t>MA LINHA DO FABRICANTE,INCLUSIVE LIMPEZA,LIXAMENTO,DESENGORD</t>
  </si>
  <si>
    <t>URAMENTO E DUAS DEMAOS DE ACABAMENTO</t>
  </si>
  <si>
    <t>FUNDACAO SIMPLES DE CONCRETO PRE-MOLDADO,PROJETO RIOLUZ,COM</t>
  </si>
  <si>
    <t>CHUMBADORES DE ACO,PROVIDO DE ARRUELAS E PORCAS PARA FIXACAO</t>
  </si>
  <si>
    <t>DE POSTE RETO DE ACO,DE 3,50 ATE 6,00M,EXCLUSIVE O POSTE E C</t>
  </si>
  <si>
    <t>HUMBADORES</t>
  </si>
  <si>
    <t>DE POSTE RETO DE ACO,DE 7,00 ATE 9,00M,EXCLUSIVE O POSTE E C</t>
  </si>
  <si>
    <t>DE POSTE RETO DE ACO,DE 12,00 ATE 15,00M,EXCLUSIVE O POSTE E</t>
  </si>
  <si>
    <t xml:space="preserve"> CHUMBADORES</t>
  </si>
  <si>
    <t>DE POSTE RETO DE ACO,DE 16,00 ATE 20,00M,EXCLUSIVE POSTE E C</t>
  </si>
  <si>
    <t>DE POSTE CURVO DE ACO,DE 1 BRACO,DE 8,00 ATE 9,00M,EXCLUSIVE</t>
  </si>
  <si>
    <t>O POSTE E CHUMBADORES</t>
  </si>
  <si>
    <t>DE POSTE CURVO DE ACO,DE 1 BRACO,DE 10,00 ATE 12,00M,EXCLUSI</t>
  </si>
  <si>
    <t>VE O POSTE E CHUMBADORES</t>
  </si>
  <si>
    <t>FUNDACAO SIMPLES DE CONCRETO PRE-MOLDADO,PROJETO RIOLUZ COM</t>
  </si>
  <si>
    <t>DE POSTE CURVO DE ACO,DE 2 BRACOS,DE 8,00 ATE 9,00M,EXCLUSIV</t>
  </si>
  <si>
    <t>E O POSTE E CHUMBADORES</t>
  </si>
  <si>
    <t>DE POSTE CURVO DE ACO,DE 2 BRACOS,DE 10,00 ATE 12,00M,EXCLUS</t>
  </si>
  <si>
    <t>IVE O POSTE E CHUMBADORES</t>
  </si>
  <si>
    <t>FUNDACAO ESPECIAL PARA FIXACAO DE POSTE DE CONCRETO,CIRCULAR</t>
  </si>
  <si>
    <t>,RETO,DE 9,00M,EM TERRENO PANTANOSO OU ATERRADO,CONFORME PRO</t>
  </si>
  <si>
    <t>JETO NºA4-1651-PD,RIOLUZ,EXCLUSIVE O POSTE</t>
  </si>
  <si>
    <t>,RETO DE 13,00M,EM TERRENO PANTANOSO OU ATERRADO,CONFORME PR</t>
  </si>
  <si>
    <t>OJETO NºA4-1651-PD,RIOLUZ,EXCLUSIVE O POSTE</t>
  </si>
  <si>
    <t>,RETO,DE 17,00M,EM TERRENO PANTANOSO OU ATERRADO,CONFORME PR</t>
  </si>
  <si>
    <t>OJETO Nº A4-1651-PD,RIOLUZ,EXCLUSIVE O POSTE</t>
  </si>
  <si>
    <t>,RETO,DE 23,00M,EM TERRENO PANTANOSO OU ATERRADO,CONFORME PR</t>
  </si>
  <si>
    <t>,RETO,DE 33,00M,EM TERRENO PANTANOSO OU ATERRADO,CONFORME PR</t>
  </si>
  <si>
    <t>FUNDACAO ESPECIAL PARA FIXACAO DE POSTE DE ACO,RETO OU CURVO</t>
  </si>
  <si>
    <t>,COM FLANGE DE 1 OU 2 BRACOS,DE 16,00 ATE 20,00M,EM TERRENO</t>
  </si>
  <si>
    <t>PANTANOSO OU ATERRADO,CONFORME PROJETO Nº A4-1651-PD,RIOLUZ,</t>
  </si>
  <si>
    <t>EXCLUSIVE O POSTE</t>
  </si>
  <si>
    <t>FUNDACAO PARA POSTE RETO,DE ACO,DE 3,50 A 6,00M,EM TERRENO D</t>
  </si>
  <si>
    <t>E AREIA,ARGILA OU PICARRA,INCLUSIVE INSTALACAO E FORNECIMENT</t>
  </si>
  <si>
    <t>O DE TAMPA DE PROTECAO</t>
  </si>
  <si>
    <t>FUNDACAO PARA POSTE RETO,DE ACO,DE 7,00 A 9,00M,EM TERRENO D</t>
  </si>
  <si>
    <t>FUNDACAO PARA POSTE RETO,DE ACO,DE 10,00 A 15,00M,EM TERRENO</t>
  </si>
  <si>
    <t xml:space="preserve"> DE AREIA,ARGILA OU PICARRA,INCLUSIVE INSTALACAO E FORNECIME</t>
  </si>
  <si>
    <t>NTO DE TAMPA DE PROTECAO</t>
  </si>
  <si>
    <t>FUNDACAO PARA POSTE CURVO,DE ACO,DE 8,00 A 9,00M,DE 1 OU 2 B</t>
  </si>
  <si>
    <t>RACOS,EM TERRRENO DE AREIA,ARGILA OU PICARRA,INCLUSIVE INSTA</t>
  </si>
  <si>
    <t>LACAO E FORNECIMENTO DE TAMPA DE PROTECAO</t>
  </si>
  <si>
    <t>FUNDACAO PARA POSTE DE CONCRETO,CIRCULAR,ATE 12,00M DE ALTUR</t>
  </si>
  <si>
    <t>A,EM TERRENO DE AREIA,ARGILA OU PICARRA,INCLUSIVE INSTALACAO</t>
  </si>
  <si>
    <t xml:space="preserve"> E FORNECIMENTO DE TAMPA DE PROTECAO</t>
  </si>
  <si>
    <t>FUNDACAO PARA POSTE DE CONCRETO,CIRCULAR,DE 13,00M DE ALTURA</t>
  </si>
  <si>
    <t>,EM TERRENO DE AREIA,ARGILA OU PICARRA,INCLUSIVE INSTALACAO</t>
  </si>
  <si>
    <t>E FORNECIMENTO DE TAMPA DE PROTECAO</t>
  </si>
  <si>
    <t>CHUMBADORES DE ACO,PARA FIXACAO DE POSTE RETO OU CURVO,DE AC</t>
  </si>
  <si>
    <t>O,DE 7,00 ATE 9,00M,COM FLANGE.FORNECIMENTO E COLOCACAO</t>
  </si>
  <si>
    <t>ARMACAO SECUNDARIA VERTICAL,COMPLETA,PARA UMA REDE DE B.T.,E</t>
  </si>
  <si>
    <t>XCLUSIVE FORNECIMENTO DA ARMACAO E DAS CINTAS DE FIXACAO.INS</t>
  </si>
  <si>
    <t>TALACAO</t>
  </si>
  <si>
    <t>ARMACAO SECUNDARIA VERTICAL,DE 4(QUATRO)ESTRIBOS,COMPLETA,PA</t>
  </si>
  <si>
    <t>RA UMA REDE DE B.T.,DE 4(QUATRO)CONDUTORES,PARA ALINHAMENTO</t>
  </si>
  <si>
    <t>RETO,ANGULO INFERIOR A 90º E PONTO TERMINAL,EXCLUSIVE FORNEC</t>
  </si>
  <si>
    <t>IMENTO DAS CINTAS DE FIXACAO(VER CONJUNTO BTV 1).FORNECIMENT</t>
  </si>
  <si>
    <t>ARMACAO SECUNDARIA VERTICAL,DE 3(TRES)ESTRIBOS,COMPLETA,PARA</t>
  </si>
  <si>
    <t xml:space="preserve"> UMA REDE DE B.T.,DE 3(TRES)CONDUTORES,PARA ALINHAMENTO RETO</t>
  </si>
  <si>
    <t>,ANGULO INFERIOR A 90º E PONTO TERMINAL,EXCLUSIVE FORNECIMEN</t>
  </si>
  <si>
    <t>TO DAS CINTAS DE FIXACAO (VER CONJUNTO BTV 1).FORNECIMENTO E</t>
  </si>
  <si>
    <t xml:space="preserve"> INSTALACAO</t>
  </si>
  <si>
    <t>CONJUNTO PARA FIXACAO DE REDE 13,8KV,TRIFASICA,EXCLUSIVE FOR</t>
  </si>
  <si>
    <t>NECIMENTO DOS ISOLADORES E FERRAGENS.INSTALACAO</t>
  </si>
  <si>
    <t>FERRAGENS SINGELAS,PARA 1 LINHA,DE 13,8KV,BIFASICA TRIANGULA</t>
  </si>
  <si>
    <t>R,POSTE AO CENTRO,PARA ALINHAMENTOS RETOS E ANGULOS ATE 30º(</t>
  </si>
  <si>
    <t>CONJUNTO 13 A1).INSTALACAO</t>
  </si>
  <si>
    <t>CONJUNTO PARA FIXACAO DE REDE 13,8KV,TRIFASICA,HORIZONTAL,PO</t>
  </si>
  <si>
    <t>STE AO CENTRO,PARA PEQUENOS ANGULOS,PADRAO MADEIRA,MONTAGEM</t>
  </si>
  <si>
    <t>NORMAL,TIPO 13N2.FORNECIMENTO E INSTALACAO</t>
  </si>
  <si>
    <t>STE AO CENTRO,PARA PEQUENOS ANGULOS,PADRAO MADEIRA,PARA FIM</t>
  </si>
  <si>
    <t>DE LINHA,TIPO 13N5.FORNECIMENTO E INSTALACAO</t>
  </si>
  <si>
    <t>FERRAGENS SINGELAS E 2 CHAVES FUSIVEIS,EM 1 LINHA DE 13,8KV,</t>
  </si>
  <si>
    <t>HORIZONTAL,POSTE AO CENTRO,EXCLUSIVE FORNECIMENTO DAS CHAVES</t>
  </si>
  <si>
    <t>FUSIVEIS,DOS ISOLADORES E FERRAGENS DA LINHA EXISTENTE.INSTA</t>
  </si>
  <si>
    <t>LACAO</t>
  </si>
  <si>
    <t>FERRAGENS SINGELAS E 3 CHAVES FUSIVEIS,EM 1 LINHA DE 13,8KV,</t>
  </si>
  <si>
    <t>HORIZONTAL,POSTE AO CENTRO;EXCLUSIVE FORNECIMENTO DAS CHAVES</t>
  </si>
  <si>
    <t>CHAVES FUSIVEIS(TRES),EM 1 LINHA DE 13,8KV,HORIZONTAL,POSTE</t>
  </si>
  <si>
    <t>CENTRO,INCLUSIVE SUPORTE DE FIXACAO,PADRAO MADEIRA,MONTAGEM</t>
  </si>
  <si>
    <t>NORMAL,TIPO 13N8,EXCLUSIVE ISOLADORES E FERRAGENS DA LINHA E</t>
  </si>
  <si>
    <t>XISTENTE.FORNECIMENTO E INSTALACAO</t>
  </si>
  <si>
    <t>FERRAGENS SINGELAS,PARA 2 LINHAS,DE 25KV,HORIZONTAIS,POSTE A</t>
  </si>
  <si>
    <t>O CENTRO,PARA ALINHAMENTOS RETOS E ANGULOS ATE 30°(CONJUNTO</t>
  </si>
  <si>
    <t>25 E1).INSTALACAO</t>
  </si>
  <si>
    <t>TRANSFORMADOR DE 5 A 112,5KVA,SOB LINHA DE 13,8KV,EXCLUSIVE</t>
  </si>
  <si>
    <t>FERRAGENS DE SUPORTES,CHAVES FUSIVEIS COM RESPECTIVAS FERRAG</t>
  </si>
  <si>
    <t>ENS E TRANSFORMADORES,INCLUSIVE INTERLIGACAO DE AT E BT,SEND</t>
  </si>
  <si>
    <t>O ESTA ULTIMA COM CONECTORES DE LINHA,EXCLUSIVE CONECTORES.I</t>
  </si>
  <si>
    <t>NSTALACAO</t>
  </si>
  <si>
    <t>ATERRAMENTO DE POSTE DE ACO,INCLUSIVE FORNECIMENTO DOS MATER</t>
  </si>
  <si>
    <t>CONJUNTO DE ATERRAMENTO PARA TRANSFORMADOR(VER DESENHO A2-13</t>
  </si>
  <si>
    <t>4-CP).FORNECIMENTO E INSTALACAO</t>
  </si>
  <si>
    <t>CONJUNTO PARA ATERRAMENTO DE REDE DE B.T.(VER DESENHO A2-134</t>
  </si>
  <si>
    <t>-CP).FORNECIMENTO E INSTALACAO</t>
  </si>
  <si>
    <t>HASTE PARA ATERRAMENTO,DE 5/8"(16MM),COM 2,40M DE COMPRIMENT</t>
  </si>
  <si>
    <t>21.015.0231-0</t>
  </si>
  <si>
    <t>HASTE PARA ATERRAMENTO,DE 5/8" (16MM),COM 3,00M DE COMPRIMEN</t>
  </si>
  <si>
    <t>TO.FORNECIMENTO</t>
  </si>
  <si>
    <t>21.015.0231-A</t>
  </si>
  <si>
    <t>21.015.0233-0</t>
  </si>
  <si>
    <t>HASTE PARA ATERRAMENTO,DE 3/4" (19MM),COM 2,40M DE COMPRIMEN</t>
  </si>
  <si>
    <t>21.015.0233-A</t>
  </si>
  <si>
    <t>21.015.0234-0</t>
  </si>
  <si>
    <t>HASTE PARA ATERRAMENTO,DE 3/4" (19MM),COM 3,00M DE COMPRIMEN</t>
  </si>
  <si>
    <t>21.015.0234-A</t>
  </si>
  <si>
    <t>HASTE PARA ATERRAMENTO,COM 2,40M A 3,00M DE COMPRIMENTO.COLO</t>
  </si>
  <si>
    <t>REDE DE 13,8KV,AEREA,COM 2(DOIS)CONDUTORES DE COBRE,EXCLUSIV</t>
  </si>
  <si>
    <t>E FORNECIMENTO DOS CONDUTORES(LANCE).INSTALACAO</t>
  </si>
  <si>
    <t>REDE DE 13,8KV,AEREA,COM 3(TRES)CONDUTORES DE COBRE,EXCLUSIV</t>
  </si>
  <si>
    <t>REDE DE 13,8KV,AEREA,COM 2 CONDUTORES DE ALUMINIO,EXCLUSIVE</t>
  </si>
  <si>
    <t>FORNECIMENTO DOS CONDUTORES(LANCE).INSTALACAO</t>
  </si>
  <si>
    <t>REDE DE 13,8KV,AEREA,COM 3 CONDUTORES DE ALUMINIO,EXCLUSIVE</t>
  </si>
  <si>
    <t>REDE DE B.T.,AEREA,COM 1(UM)CONDUTOR DE COBRE,EXCLUSIVE FORN</t>
  </si>
  <si>
    <t>ECIMENTO DO CONDUTOR (LANCE).INSTALACAO</t>
  </si>
  <si>
    <t>REDE DE B.T.,AEREA,COM 2(DOIS)CONDUTORES DE COBRE,EXCLUSIVE</t>
  </si>
  <si>
    <t>REDE DE B.T.,AEREA,COM 3(TRES)CONDUTORES DE COBRE,EXCLUSIVE</t>
  </si>
  <si>
    <t>REDE DE B.T.,AEREA,COM 4(QUATRO)CONDUTORES DE COBRE,EXCLUSIV</t>
  </si>
  <si>
    <t>REDE DE B.T.,AEREA,COM 3(TRES)CONDUTORES DE ALUMINIO,EXCLUSI</t>
  </si>
  <si>
    <t>VE FORNECIMENTO DOS CONDUTORES(LANCE).INSTALACAO</t>
  </si>
  <si>
    <t>REDE DE B.T.,AEREA,COM 4(QUATRO)CONDUTORES DE ALUMINIO,EXCLU</t>
  </si>
  <si>
    <t>SIVE FORNECIMENTO DOS CONDUTORES(LANCE).INSTALACAO</t>
  </si>
  <si>
    <t>REDE DE B.T.,AEREA,COM 1(UM)CONDUTOR DE ALUMINIO,EXCLUSIVE F</t>
  </si>
  <si>
    <t>ORNECIMENTO DO CONDUTOR(LANCE).INSTALACAO</t>
  </si>
  <si>
    <t>REDE DE B.T.,AEREA,COM 2(DOIS)CONDUTORES DE ALUMINIO,EXCLUSI</t>
  </si>
  <si>
    <t>VE FORNECIMENTO DO CONDUTOR(LANCE).INSTALACAO</t>
  </si>
  <si>
    <t>REDE B.T.,AEREA,COM CABO MULTIPLEX OU SIMILAR,DE ALUMINIO,EX</t>
  </si>
  <si>
    <t>CLUSIVE FORNECIMENTO DO CABO.INSTALACAO</t>
  </si>
  <si>
    <t>ISOLADOR DE BAIXA TENSAO(BT),TIPO CARRETEL,NA COR MARROM,MED</t>
  </si>
  <si>
    <t>INDO(72X72)MM.FORNECIMENTO</t>
  </si>
  <si>
    <t>MUFLA TERMINAL PARA CABO SINGELO 50MM2,15KV.FORNECIMENTO</t>
  </si>
  <si>
    <t>LUMINARIA LRJ-35 PARA LAMPADA VAPOR DE SODIO OU MULTIVAPOR M</t>
  </si>
  <si>
    <t>ETALICO DE 70W,COM EQUIPAMENTO AUXILIAR INTEGRADO 220V(EM-RI</t>
  </si>
  <si>
    <t>OLUZ Nº30),ENCAIXE EM TUBO COM DIAMETRO DE 48MM,CORPO DE ALU</t>
  </si>
  <si>
    <t>MINIO INJETADO A ALTA PRESSAO,DIFUSOR EM POLICARBONATO INJET</t>
  </si>
  <si>
    <t>ADO,RECEPTACULO E-27 COM ISOLAMENTO POR 5KV,CONFORME ESPECIF</t>
  </si>
  <si>
    <t>ICACAO EM-RIOLUZ Nº65.FORNECIMENTO</t>
  </si>
  <si>
    <t>LUMINARIA LRJ-36 PARA LAMPADA VAPOR DE SODIO OU MULTIVAPOR M</t>
  </si>
  <si>
    <t>ETALICO DE 150W,TUBULAR,COM EQUIPAMENTO AUXILIAR INTEGRADO,2</t>
  </si>
  <si>
    <t>20V(EM-RIOLUZ Nº30),COM ENCAIXE EM TUBO COM DIAMETRO 48MM,CO</t>
  </si>
  <si>
    <t>RPO EM ALUMINIO INJETADO A ALTA PRESSAO,DIFUSOR EM POLICARBO</t>
  </si>
  <si>
    <t>NATO INJETADO,RECEPTACULO E-40,COM ISOLAMENTO PARA 5KV,EM-RI</t>
  </si>
  <si>
    <t>OLUZ Nº67.FORNECIMENTO</t>
  </si>
  <si>
    <t>LUMINARIA LRJ-33 PARA LAMPADA VAPOR DE SODIO OU MULTIVAPOR M</t>
  </si>
  <si>
    <t>ETALICO DE 250W,IP-66,VIDRO CURVO,CORPO EM ALUMINIO INJETADO</t>
  </si>
  <si>
    <t>,PARA ENCAIXE EM TUBO COM DIAMETRO DE 60,3MM,COM EQUIPAMENTO</t>
  </si>
  <si>
    <t xml:space="preserve"> AUXILIAR INTEGRADO(EM-RIOLUZ Nº30),REFLETOR EM CHAPA DE ALU</t>
  </si>
  <si>
    <t>MINIO 99,85% CONFORME ESPECIFICACAO EM-RIOLUZ Nº63.FORNECIME</t>
  </si>
  <si>
    <t>LUMINARIA LRJ-37 PARA LAMPADA A VAPOR DE SODIO OU MULTIVAPOR</t>
  </si>
  <si>
    <t xml:space="preserve"> METALICO DE 250W TUBULAR,COM EQUIPAMENTO AUXILIAR INTEGRADO</t>
  </si>
  <si>
    <t xml:space="preserve"> 220/250V (EM-RIOLUZ Nº30),ENCAIXE EM TUBO COM DIAMETRO DE 6</t>
  </si>
  <si>
    <t>0,3MM,CORPO EM ALUMINIO INJETADO A ALTA PRESSAO,DIFUSOR EM P</t>
  </si>
  <si>
    <t>OLICARBONATO INJETADO,RECEPTACULO E-40 COM ISOLAMENTO PARA 5</t>
  </si>
  <si>
    <t>KV,CONFORME ESPECIFICACAO EM-RIOLUZ Nº68.FORNECIMENTO</t>
  </si>
  <si>
    <t>LUMINARIA LRJ-32 PARA LAMPADA VAPOR DE SODIO OU MULTIVAPOR M</t>
  </si>
  <si>
    <t>ETALICO DE 400W,IP-66,VIDRO CURVO,CORPO EM ALUMINIO INJETADO</t>
  </si>
  <si>
    <t xml:space="preserve"> AUXILIAR INTEGRADO (EM-RIOLUZ Nº30),REFLETOR EM CHAPA DE AL</t>
  </si>
  <si>
    <t>UMINIO 99,85% CONFORME ESPECIFICACAO EM-RIOLUZ Nº62.FORNECIM</t>
  </si>
  <si>
    <t>BRACO,PADRAO RIOLUZ,COM 0,57M OU 1,77M DE PROJECAO HORIZONTA</t>
  </si>
  <si>
    <t>L,PARA LUMINARIA LRJ-10,EM POSTE DE CONCRETO,COM FORNECIMENT</t>
  </si>
  <si>
    <t>O DAS FERRAGENS DE FIXACAO,EXCLUSIVE FORNECIMENTO DO BRACO.C</t>
  </si>
  <si>
    <t>BRACO,PADRAO RIOLUZ,DE 1,50M ATE 2,50M DE PROJECAO HORIZONTA</t>
  </si>
  <si>
    <t>L,EM POSTE RETO DE ACO OU CONCRETO,COM FORNECIMENTO DAS FERR</t>
  </si>
  <si>
    <t>AGENS DE FIXACAO;EXCLUSIVE FORNECIMENTO DO BRACO.COLOCACAO</t>
  </si>
  <si>
    <t>BRACO,PADRAO RIOLUZ,DE 2,60M ATE 3,50M DE PROJECAO HORIZONTA</t>
  </si>
  <si>
    <t>AGENS DE FIXACAO,EXCLUSIVE FORNECIMENTO DO BRACO.COLOCACAO</t>
  </si>
  <si>
    <t>LUMINARIA COM LAMPADA DE DESCARGA,COM OU SEM REATOR INTEGRAD</t>
  </si>
  <si>
    <t>O,EM PONTA DE BRACO OU POSTE RETO(ACO OU CONCRETO)ATE 6M DE</t>
  </si>
  <si>
    <t>ALTURA,EXCLUSIVE FORNECIMENTO DA LUMINARIA.COLOCACAO</t>
  </si>
  <si>
    <t>LUMINARIA ABERTA COM LAMPADA DE DESCARGA,SEM REATOR INTEGRAD</t>
  </si>
  <si>
    <t>O,EM PONTA DE BRACO,ATE 10M DE ALTURA,EXCLUSIVE FORNECIMENTO</t>
  </si>
  <si>
    <t>DA LUMINARIA.COLOCACAO</t>
  </si>
  <si>
    <t>LUMINARIA FECHADA COM LAMPADA DE DESCARGA,COM REATOR INTEGRA</t>
  </si>
  <si>
    <t>DO,EM PONTA DE BRACO OU POSTE DE ACO CURVO ATE 10,00M DE ALT</t>
  </si>
  <si>
    <t>URA,EXCLUSIVE FORNECIMENTO DA LUMINARIA.COLOCACAO</t>
  </si>
  <si>
    <t>LUMINARIA FECHADA COM LAMPADA DE DESCARGA,SEM REATOR INTEGRA</t>
  </si>
  <si>
    <t>O,EM PONTA DE BRACO OU POSTE DE ACO CURVO,DE 11,00M ATE 15,0</t>
  </si>
  <si>
    <t>0M DE ALTURA,EXCLUSIVE FORNECIMENTO DA LUMINARIA.COLOCACAO</t>
  </si>
  <si>
    <t>BASE PARA TOPO DE POSTE,EM POSTE RETO(ACO OU CONCRETO),PARA</t>
  </si>
  <si>
    <t>ALTURAS DE 10,00 ATE 15,00M,PARA LUMINARIA PONTA DE BRACO,EX</t>
  </si>
  <si>
    <t>CLUSIVE LUMINARIAS E BASE.COLOCACAO</t>
  </si>
  <si>
    <t>ALTURA DE 9,00M,PARA LUMINARIA PONTA DE BRACO,EXCLUSIVE LUMI</t>
  </si>
  <si>
    <t>NARIAS E BASE.COLOCACAO</t>
  </si>
  <si>
    <t>COMANDO DE CIRCUITO,PADRAO RIOLUZ,EXCLUSIVE O FORNECIMENTO D</t>
  </si>
  <si>
    <t>AS FERRAGENS DE FIXACAO E DO COMANDO.COLOCACAO</t>
  </si>
  <si>
    <t>CONDUITE FLEXIVEL GALVANIZADO,COM DIAMETRO DE 63MM(2.1/2"),P</t>
  </si>
  <si>
    <t>ARA ACABAMENTO.FORNECIMENTO E COLOCACAO</t>
  </si>
  <si>
    <t>BASE PARA SUSTENTACAO DE POSTE DE ACO RETO DE ATE 7,00M,MODE</t>
  </si>
  <si>
    <t>LO TRAPEZOIDAL EM ACO ZINCADO,COM ALTURA DE 400MM,COM PORTIN</t>
  </si>
  <si>
    <t>HOLA DE VISITA,INCLUSIVE CHUMBADORES E PARAFUSOS.FORNECIMENT</t>
  </si>
  <si>
    <t>BASE PARA SUSTENTACAO DE POSTE DE ACO RETO DE 8,00 ATE 12,00</t>
  </si>
  <si>
    <t>M,MODELO TRAPEZOIDAL EM ACO ZINCADO,COM ALTURA DE 400MM,COM</t>
  </si>
  <si>
    <t>PORTINHOLA DE VISITA,INCLUSIVE CHUMBADORES E PARAFUSOS.FORNE</t>
  </si>
  <si>
    <t>UM CONDUTOR SINGELO EM LINHA DE DUTOS,EXCLUSIVE FORNECIMENTO</t>
  </si>
  <si>
    <t xml:space="preserve"> DE CONDUTOR E DOS DUTOS.COLOCACAO</t>
  </si>
  <si>
    <t>2(DOIS)CONDUTORES SINGELOS EM LINHA DE DUTOS,EXCLUSIVE FORNE</t>
  </si>
  <si>
    <t>CIMENTO DE CONDUTOR E DOS DUTOS.COLOCACAO</t>
  </si>
  <si>
    <t>3(TRES)CONDUTORES SINGELOS EM LINHA DE DUTOS,EXCLUSIVE FORNE</t>
  </si>
  <si>
    <t>4(QUATRO)CONDUTORES SINGELOS EM LINHA DE DUTOS,EXCLUSIVE FOR</t>
  </si>
  <si>
    <t>NECIMENTO DE CONDUTOR E DOS DUTOS.COLOCACAO</t>
  </si>
  <si>
    <t>UM CABO BIFASICO,EM LINHA DE DUTOS,EXCLUSIVE FORNECIMENTO DO</t>
  </si>
  <si>
    <t>S CABOS E DOS DUTOS.COLOCACAO</t>
  </si>
  <si>
    <t>UM CABO TRIFASICO,EM LINHA DE DUTOS,EXCLUSIVE FORNECIMENTO D</t>
  </si>
  <si>
    <t>OS CABOS E DOS DUTOS.COLOCACAO</t>
  </si>
  <si>
    <t>ARAME DE FERRO GALVANIZADO,SECAO 2MM2(12AWG),EMBUCHADO COM P</t>
  </si>
  <si>
    <t>APEL,EM LINHA DE DUTOS,EXCLUSIVE DUTOS.FORNECIMENTO E COLOCA</t>
  </si>
  <si>
    <t>ANILHA DE NYLON PARA INDENTIFICACAO DE CONDUTOR XLPE DE 25 A</t>
  </si>
  <si>
    <t xml:space="preserve"> 35MM2.FORNECIMENTO</t>
  </si>
  <si>
    <t>ANILHA DE NYLON PARA IDENTIFICACAO DE CONDUTOR XLPE DE 50 A</t>
  </si>
  <si>
    <t>70MM2.FORNECIMENTO</t>
  </si>
  <si>
    <t>CABO DE COBRE FLEXIVEL DE 750V,SECAO DE 1X1,5MM2,PVC/70°C.FO</t>
  </si>
  <si>
    <t>CABO DE COBRE FLEXIVEL DE 750V,SECAO DE 2X1,5MM2,PVC/70°C.FO</t>
  </si>
  <si>
    <t>CABO DE COBRE FLEXIVEL DE 750V,SECAO DE 3X1,5MM2,PVC/70ºC.FO</t>
  </si>
  <si>
    <t>CABO DE COBRE FLEXIVEL DE 750V,SECAO DE 3X2,5MM2,PVC/70°C.FO</t>
  </si>
  <si>
    <t>CABO DE COBRE FLEXIVEL DE 750V,SECAO DE 2X4,0MM2,PVC/70°C.FO</t>
  </si>
  <si>
    <t>CABO DE COBRE FLEXIVEL DE 750V,SECAO DE 2X6,0MM2,PVC/70°C.FO</t>
  </si>
  <si>
    <t>CABO DE COBRE FLEXIVEL DE 750V,SECAO DE 3X4,0MM2,PVC/70°C.FO</t>
  </si>
  <si>
    <t>CABO DE COBRE FLEXIVEL DE 750V,SECAO DE 4X4,0MM2,PVC/70°C.FO</t>
  </si>
  <si>
    <t>CABO DE COBRE FLEXIVEL DE 750V,SECAO DE 3X6,0MM2,PVC/70°C.FO</t>
  </si>
  <si>
    <t>CABO DE COBRE FLEXIVEL DE 750V,SECAO DE 2X10,0MM2,PVC/70°C.F</t>
  </si>
  <si>
    <t>CABO DE COBRE FLEXIVEL DE 750V,SECAO DE 3X10,0MM2,PVC/70°C.F</t>
  </si>
  <si>
    <t>CABO DE COBRE FLEXIVEL DE 750V,SECAO DE 4X10,0MM2,PVC/70°.FO</t>
  </si>
  <si>
    <t>CABO DE COBRE FLEXIVEL DE 750V,SECAO DE 1X16,0MM2,PVC/70°.FO</t>
  </si>
  <si>
    <t>CABO DE COBRE FLEXIVEL DE 750V,SECAO DE 3X16,0MM2,PVC/70°.FO</t>
  </si>
  <si>
    <t>CABO DE COBRE RIGIDO,SECAO DE 25MM2,FORMADO POR CONDUTORES E</t>
  </si>
  <si>
    <t>M FIOS DE COBRE NU,ENCORDOAMENTO CLASSE 2,ISOLAMENTO PARA 1K</t>
  </si>
  <si>
    <t>CABO DE COBRE RIGIDO,SECAO DE 50MM2,FORMADO POR CONDUTORES E</t>
  </si>
  <si>
    <t>CABO DE COBRE RIGIDO,SECAO DE 70MM2,FORMADO POR CONDUTORES E</t>
  </si>
  <si>
    <t>21.026.0470-0</t>
  </si>
  <si>
    <t>CABO DE COBRE RIGIDO,SECAO DE 25MM2, 8,7 A 15KV,ISOLADO EPR/</t>
  </si>
  <si>
    <t>21.026.0470-A</t>
  </si>
  <si>
    <t>21.026.0475-0</t>
  </si>
  <si>
    <t>CABO DE COBRE RIGIDO,SECAO DE 3X1X50MM2,TRIPLEXADO,20KV,ISOL</t>
  </si>
  <si>
    <t>21.026.0475-A</t>
  </si>
  <si>
    <t>CABO DE ALUMINIO NU SEM ALMA DE ACO (CA),SECAO 2 AWG (Ø=7,41</t>
  </si>
  <si>
    <t>CABO DE ALUMINIO NU COM ALMA DE ACO (CAA),SECAO 1/0 AWG(Ø=9,</t>
  </si>
  <si>
    <t>ESPECIFICACAO RIOLUZ EM-RIOLUZ-74.FORNECIMENTO</t>
  </si>
  <si>
    <t>CABO DE ALUMINIO,SECAO DE 16MM2,FORMADO POR CONDUTORES EM FI</t>
  </si>
  <si>
    <t>OS DE ALUMINIO NU,ENCORDOAMENTO CLASSE 2,ISOLAMENTO PARA 1KV</t>
  </si>
  <si>
    <t>,EM POLIETILENO RETICULADO(XLPE)OU ETILENO PROPILENO(EPR),CO</t>
  </si>
  <si>
    <t>M CAPA DE COBERTURA EM PVC NA COR PRETA,NBR 7286,NBR 7287 E</t>
  </si>
  <si>
    <t>CABO DE ALUMINIO,SECAO DE 35MM2,FORMADO POR CONDUTORES EM FI</t>
  </si>
  <si>
    <t>ALCA PRE-FORMADA DE DISTRIBUICAO,DE ACO RECOBERTO DE ALUMINI</t>
  </si>
  <si>
    <t>O,PARA CABO ENCAPADO,BITOLA DE 25MM2,SEGUNDO DESENHO A4-154-</t>
  </si>
  <si>
    <t>CP.FORNECIMENTO E COLOCACAO</t>
  </si>
  <si>
    <t>O,PARA CABO DE ALUMINIO NU,BITOLA DE 25MM2,SEGUNDO DESENHO A</t>
  </si>
  <si>
    <t>4-154-CP.FORNECIMENTO E COLOCACAO</t>
  </si>
  <si>
    <t>ALCA PRE-FORMADA DE SERVICO,DE ACO RECOBERTO DE ALUMINIO,PAR</t>
  </si>
  <si>
    <t>A CABO ENCAPADO,BITOLA DE 25MM2,SEGUNDO DESENHO A4-154-CP.FO</t>
  </si>
  <si>
    <t>A CABO DE ALUMINIO NU,BITOLA DE 25MM2,SEGUNDO DESENHO A4-154</t>
  </si>
  <si>
    <t>-CP.FORNECIMENTO E COLOCACAO</t>
  </si>
  <si>
    <t>CONECTOR PARAFUSO FENDIDO COM RABICHO,EM BRONZE,PARA ATERRAM</t>
  </si>
  <si>
    <t>ENTO,CONDUTORES DE 6 - 35MM2.FORNECIMENTO E INSTALACAO</t>
  </si>
  <si>
    <t>CONECTOR PARA HASTE DE ATERRAMENTO DE PARA-RAIO,COM UMA DESC</t>
  </si>
  <si>
    <t>IDA DE 5/8".FORNECIMENTO</t>
  </si>
  <si>
    <t>CONECTOR TIPO ESTRIBO APARAFUSADO,PARA CONDUTOR DE ALUMINIO,</t>
  </si>
  <si>
    <t>1/0AWG.FORNECIMENTO</t>
  </si>
  <si>
    <t>CONECTOR TIPO CUNHA,EM LIGA DE COBRE ESTANHADO,PARA A FIXACA</t>
  </si>
  <si>
    <t>O DE CONDUTORES DE ALUMINIO OU COBRE,POR EFEITO DE MOLA.MODE</t>
  </si>
  <si>
    <t>LO Nº1,PADRAO RIOLUZ,TIPO G.FORNECIMENTO E INSTALACAO</t>
  </si>
  <si>
    <t>O DE CONDUTORES DE ALUMINIO OU COBRE,POR EFEITO DE MOLA,MODE</t>
  </si>
  <si>
    <t>LO Nº2,PADRAO RIOLUZ,TIPO H.FORNECIMENTO E INSTALACAO</t>
  </si>
  <si>
    <t>LO Nº3,PADRAO RIOLUZ,TIPO K.FORNECIMENTO E INSTALACAO</t>
  </si>
  <si>
    <t>LO Nº4,PADRAO RIOLUZ,TIPO V.FORNECIMENTO E INSTALACAO</t>
  </si>
  <si>
    <t>LO Nº5,PADRAO RIOLUZ,TIPO IV.FORNECIMENTO E INSTALACAO</t>
  </si>
  <si>
    <t>LO Nº6,PADRAO RIOLUZ,TIPO B.FORNECIMENTO E INSTALACAO</t>
  </si>
  <si>
    <t>LO Nº7,PADRAO RIOLUZ,TIPO A.FORNECIMENTO E INSTALACAO</t>
  </si>
  <si>
    <t>LO Nº8,PADRAO RIOLUZ,TIPO C.FORNECIMENTO E INSTALACAO</t>
  </si>
  <si>
    <t>LO Nº9,PADRAO RIOLUZ,TIPO J.FORNECIMENTO E INSTALACAO</t>
  </si>
  <si>
    <t>LO Nº10,PADAO RIOLUZ,TIPO F.FORNECIMENTO E INSTALACAO</t>
  </si>
  <si>
    <t>LO Nº11,PADRAO RIOLUZ,TIPO D.FORNECIMENTO E INSTALACAO</t>
  </si>
  <si>
    <t>LO Nº12,PADRAO RIOLUZ,TIPO I.FORNECIMENTO E INSTALACAO</t>
  </si>
  <si>
    <t>LO Nº13,PADRAO RIOLUZ,TIPO VII.FORNECIMENTO E INSTALACAO</t>
  </si>
  <si>
    <t>LO Nº14,PADRAO RIOLUZ,TIPO VI.FORNECIMENTO E INSTALACAO</t>
  </si>
  <si>
    <t>CONECTOR PERFURANTE P/REDE SUBTERRANEA,TENSAO DE APLICACAO:0</t>
  </si>
  <si>
    <t>,6/1KV,CORPO ISOLADO RESISTENTE AO AMBIENTE DO SUBSOLO,NAS C</t>
  </si>
  <si>
    <t>ORES BRANCA OU BEGE CLARO,CONTATO DENTADO:LIGA DE ALUMINIO E</t>
  </si>
  <si>
    <t>STANHADO,C/CAMADA DE ESPESSURA MINIMA 8MM E CONDUTIVIDADE EL</t>
  </si>
  <si>
    <t>ETRICA MINIMA 98% IACS A 20ºC,GRAU DE PROTECAO:IP-65,P/CABOS</t>
  </si>
  <si>
    <t>:PRINCIPAL:6MM2-185MM2 E DERIVACAO:1,5MM2-10MM2.FORNECIMENTO</t>
  </si>
  <si>
    <t>ETRICA MINIMA 98% IACS A 20ºC,GRAU DE PROTECAO:IP-68,P/CABOS</t>
  </si>
  <si>
    <t>:PRINCIPAL:35MM2-120MM2 E DERIVACAO:25MM2-50MM2.FORNECIMENTO</t>
  </si>
  <si>
    <t>GRAMPO DE LINHA VIVA EM BRONZE FUNDIDO,ACABAMENTO ESTANHADO</t>
  </si>
  <si>
    <t>PARA CABO DE 16 A 240MM2.FORNECIMENTO</t>
  </si>
  <si>
    <t>CHAVE FUSIVEL,UNIPOLAR,ACIONAMENTO POR COMANDO DE VARA DE MA</t>
  </si>
  <si>
    <t>NOBRA DE 15KV-100A,EXCLUSIVE ELOS FUSIVEIS.FORNECIMENTO</t>
  </si>
  <si>
    <t>ELO-FUSIVEL,TIPO H,DE 1A.FORNECIMENTO</t>
  </si>
  <si>
    <t>ELO-FUSIVEL,TIPO K,100A,15KV.FORNECIMENTO</t>
  </si>
  <si>
    <t>ELO-FUSIVEL,TIPO K,200A,15KV.FORNECIMENTO</t>
  </si>
  <si>
    <t>RELE FOTOELETRONICO PARA ILUMINACAO PUBLICA,TIPO FAIL-OFF,TE</t>
  </si>
  <si>
    <t>NSAO DE ALIMENTACAO DE 105V E 305V,POTENCIA DA CARGA 1000W O</t>
  </si>
  <si>
    <t>U 1800VA,CORRENTE MAXIMA DA CARGA 10A.CORPO EM POLICARBONATO</t>
  </si>
  <si>
    <t xml:space="preserve"> NA COR AZUL,ESTABILIZADO AO UV;PINOS EM LATAO ESTANHADO,DEV</t>
  </si>
  <si>
    <t>RELE FOTOELETRICO INDIVIDUAL,COM BASE EM POSTE (ACO OU CONCR</t>
  </si>
  <si>
    <t>ETO) DE ACORDO COM O PADRAO DA RIOLUZ;EXCLUSIVE FORNECIMENTO</t>
  </si>
  <si>
    <t xml:space="preserve"> DO RELE E BASE.ASSENTAMENTO</t>
  </si>
  <si>
    <t>RELE FOTOELETRICO INDIVIDUAL,COM BASE,EM PONTA DE BRACO OU P</t>
  </si>
  <si>
    <t>OSTE CURVO (ACO OU CONCRETO) DE ACORDO COM O PADRAO DA RIOLU</t>
  </si>
  <si>
    <t>Z,COM FORNECIMENTO DAS FERRAGENS DE FIXACAO;EXCLUSIVE FORNEC</t>
  </si>
  <si>
    <t>IMENTO DO RELE E BASE.ASSENTAMENTO</t>
  </si>
  <si>
    <t>RELE FOTOELETRICO INDIVIDUAL,COM BASE EM POSTE(ACO OU CONCRE</t>
  </si>
  <si>
    <t>TO)DE ACORDO COM O PADRAO DA RIOLUZ,EXCLUSIVE FORNECIMENTO D</t>
  </si>
  <si>
    <t>AS FERRAGENS DE FIXACAO E DO RELE FOTOELETRICO E BASE.ASSENT</t>
  </si>
  <si>
    <t>CAIXA HAND-HOLE EM ALVENARIA DE TIJOLOS MACICOS DE 7X10X20CM</t>
  </si>
  <si>
    <t>,PADRAO RIOLUZ,COM DIMENSOES DE 0,40X0,40X0,60M,EXCLUSIVE ES</t>
  </si>
  <si>
    <t>CAVACAO,REATERRO E TAMPAO.FORNECIMENTO E ASSENTAMENTO</t>
  </si>
  <si>
    <t>,PADRAO RIOLUZ,COM DIMENSOES DE 0,40X0,40X0,90M,EXCLUSIVE ES</t>
  </si>
  <si>
    <t>CAIXA HAND-HOLE,PRE-MOLDADA,EM ANEL DE CONCRETO,CONFORME PRO</t>
  </si>
  <si>
    <t>JETO Nº A4-1683-PD,RIOLUZ,COM DIMENSOES DE 0,60X0,30M,EXCLUS</t>
  </si>
  <si>
    <t>IVE ESCAVACAO,REATERRO E TAMPAO.FORNECIMENTO E ASSENTAMENTO</t>
  </si>
  <si>
    <t>JETO Nº A4-1683-PD,RIOLUZ,COM DIMENSOES DE 0,60X0,60M,EXCLUS</t>
  </si>
  <si>
    <t>JETO Nº A4-1683-PD,RIOLUZ,COM DIMENSOES DE 0,60X0,90M,EXCLUS</t>
  </si>
  <si>
    <t>JETO Nº A4-1683-PD,RIOLUZ,COM DIMENSOES DE 0,30X0,30M,EXCLUS</t>
  </si>
  <si>
    <t>CAIXA DE CONCRETO PARA FIXACAO DE PROJETOR,COM TAMPA DE TELA</t>
  </si>
  <si>
    <t xml:space="preserve"> MALETADA DE (5X5)CM E CADEADO,NAS DIMENSOES (80X80X80)CM,CO</t>
  </si>
  <si>
    <t>NFORME DETALHE DO PROJETO RIOLUZ.FORNECIMENTO E ASSENTAMENTO</t>
  </si>
  <si>
    <t>CAIXA DE ALVENARIA COM BASE DE CONCRETO PARA FIXACAO DE PROJ</t>
  </si>
  <si>
    <t>ETOR,COM TAMPA DE TELA MALETADA DE (5X5)CM E CADEADO NAS DIM</t>
  </si>
  <si>
    <t>ENSOES (80X80X80)CM.FORNECIMENTO E ASSENTAMENTO</t>
  </si>
  <si>
    <t>ETOR,COM TAMPA DE TELA MALETADA (5X5)CM E CADEADO NAS DIMENS</t>
  </si>
  <si>
    <t>OS (110X80X60)CM.FORNECIMENTO E ASSENTAMENTO</t>
  </si>
  <si>
    <t>OES (110X120X100)CM.FORNECIMENTO E ASSENTAMENTO</t>
  </si>
  <si>
    <t>CAIXA DE PASSAGEM,RETANGULAR,DE ALVENARIA COM TAMPA DE CONCR</t>
  </si>
  <si>
    <t>ETO,DIMENSOES DE(0,80X0,80X1,00)M;EXCLUSIVE FORNECIMENTO DO</t>
  </si>
  <si>
    <t>MATERIAL.ASSENTAMENTO</t>
  </si>
  <si>
    <t>TAMPAO PARA VEDACAO DE DUTOS ESPIRALADOS FLEXIVEIS EM POLIET</t>
  </si>
  <si>
    <t>ILENO DE ALTA DENSIDADE,NA COR PRETA,DIAMETRO NOMINAL DE 125</t>
  </si>
  <si>
    <t>MM,COMPRIMENTO DE 225MM,LOTE 335248-0.FORNECIMENTO</t>
  </si>
  <si>
    <t>ELETRODUTO DE FERRO GALVANIZADO,TIPO PESADO DIAMETRO DE 25MM</t>
  </si>
  <si>
    <t>(1").FORNECIMENTO</t>
  </si>
  <si>
    <t>ELETRODUTO DE FERRO GALVANIZADO,TIPO PESADO,DIAMETRO DE 38MM</t>
  </si>
  <si>
    <t>(1.1/2").FORNECIMENTO</t>
  </si>
  <si>
    <t>ELETRODUTO DE FERRO GALVANIZADO,TIPO PESADO,DIAMETRO DE 50MM</t>
  </si>
  <si>
    <t>(2").FORNECIMENTO</t>
  </si>
  <si>
    <t>ELETRODUTO DE FERRO GALVANIZADO,TIPO PESADO,DIAMETRO DE 75MM</t>
  </si>
  <si>
    <t>(3").FORNECIMENTO</t>
  </si>
  <si>
    <t>CURVA LONGA DE 90° PARA ELETRODUTO,DE ACO GALVANIZADO,DE 25M</t>
  </si>
  <si>
    <t>M(1").FORNECIMENTO</t>
  </si>
  <si>
    <t>CURVA LONGA DE 90° PARA ELETRODUTO,DE ACO GALVANIZADO,DE 50M</t>
  </si>
  <si>
    <t>M(2").FORNECIMENTO</t>
  </si>
  <si>
    <t>CURVA LONGA DE 90° PARA ELETRODUTO,DE ACO GALVANIZADO,DE 75M</t>
  </si>
  <si>
    <t>M(3").FORNECIMENTO</t>
  </si>
  <si>
    <t>LUVA PARA ELETRODUTO,DE ACO GALVANIZADO,DE 25MM(1").FORNECIM</t>
  </si>
  <si>
    <t>LUVA PARA ELETRODUTO,DE ACO GALVANIZADO,DE 38MM(1 1/2").FORN</t>
  </si>
  <si>
    <t>LUVA PARA ELETRODUTO,DE ACO GALVANIZADO,DE 50MM(2").FORNECIM</t>
  </si>
  <si>
    <t>LUVA PARA ELETRODUTO,DE ACO GALVANIZADO,DE 75MM(3").FORNECIM</t>
  </si>
  <si>
    <t>ELETRODUTO DE PVC RIGIDO,ROSQUEAVEL,DE 19MM(3/4").FORNECIMEN</t>
  </si>
  <si>
    <t>ELETRODUTO DE PVC RIGIDO,ROSQUEAVEL,DE 32MM(1 1/4").FORNECIM</t>
  </si>
  <si>
    <t>CURVA LONGA DE 90° PARA ELETRODUTO,DE PVC RIGIDO,ROSQUEAVEL,</t>
  </si>
  <si>
    <t>DE 25MM(1").FORNECIMENTO</t>
  </si>
  <si>
    <t xml:space="preserve"> DE 32MM(1 1/4").FORNECIMENTO</t>
  </si>
  <si>
    <t xml:space="preserve"> DE 50MM(2").FORNECIMENTO</t>
  </si>
  <si>
    <t xml:space="preserve"> DE 75MM(3").FORNECIMENTO</t>
  </si>
  <si>
    <t>LUVA PARA ELETRODUTO,DE PVC RIGIDO,ROSQUEAVEL,DE 25MM(1").FO</t>
  </si>
  <si>
    <t>LUVA PARA ELETRODUTO,DE PVC RIGIDO,ROSQUEAVEL,DE 32MM(1 1/4"</t>
  </si>
  <si>
    <t>).FORNECIMENTO</t>
  </si>
  <si>
    <t>LUVA PARA ELETRODUTO,DE PVC RIGIDO,ROSQUEAVEL,DE 50MM(2").FO</t>
  </si>
  <si>
    <t>LUVA PARA ELETRODUTO,DE PVC RIGIDO,ROSQUEAVEL,DE 75MM(3").FO</t>
  </si>
  <si>
    <t>CONDUITE FLEXIVEL GALVANIZADO,DE 19MM(3/4").FORNECIMENTO E C</t>
  </si>
  <si>
    <t>BOX CURVO DE ALUMINIO COM BUCHA E ARRUELA DE 50MM(2").FORNEC</t>
  </si>
  <si>
    <t>BOX CURVO DE ALUMINIO COM BUCHA E ARRUELA DE 75MM(3").FORNEC</t>
  </si>
  <si>
    <t>EQUIPAMENTOS DE COMANDO DE CIRCUITO,PADRAO RIOLUZ,EXCLUSIVE</t>
  </si>
  <si>
    <t>O FORNECIMENTO DAS FERRAGENS DE FIXACAO E DO COMANDO.ASSENTA</t>
  </si>
  <si>
    <t>CONJUNTO PARA MONTAGEM DE INDICADOR VISUAL DE DIRECAO DE VEN</t>
  </si>
  <si>
    <t>TO(BIRUTA) ADAPTADO PARA BALIZAMENTO NOTURNO.FORNECIMENTO</t>
  </si>
  <si>
    <t>FONTE DE EMERGENCIA(NO BREAK),COM POTENCIA DE 2KVA,220V/220V</t>
  </si>
  <si>
    <t>,AUTONOMIA A PLENA CARGA DE 30MIN.FORNECIMENTO</t>
  </si>
  <si>
    <t>LUMINARIA DECORATIVA LDRJ-14 P/LAMPADA FLUORESCENTE COMPACTA</t>
  </si>
  <si>
    <t xml:space="preserve"> 18W,C/EQUIPAMENTO AUXILIAR ELETROMAGNETICO INTEGRADO,P/INST</t>
  </si>
  <si>
    <t>ALACAO EM PAREDE,CORPO E GRADE DE PROTECAO EM LIGA DE ALUMIN</t>
  </si>
  <si>
    <t>IO FUNDIDO TIPO ASTM-SG-7A OU SAE-23 PINTADOS C/TINTA ESMALT</t>
  </si>
  <si>
    <t>E NA COR CINZA MARTELADO,RECEPTACULO PARA BASE G-24D-2,CONFO</t>
  </si>
  <si>
    <t>RME DESENHO A3-1900-PD E ESPECIFICACAO EM-RIOLUZ Nº23.FORN.</t>
  </si>
  <si>
    <t>LUMINARIA DECORATIVA LDRJ-15,P/LAMPADA FLUORESCENTE COMPACTA</t>
  </si>
  <si>
    <t xml:space="preserve"> 26W,P/INSTALACAO NO TETO,CORPO E GRADE DE PROTECAO EM LIGA</t>
  </si>
  <si>
    <t>DE ALUMINIO FUNDIDO TIPO ASTM-SG-7A/SAE-23 PINTADOS C/TINTA</t>
  </si>
  <si>
    <t>ESMALTE COR CINZA MARTELADO,GRADE ROSQUEADA AO CORPO,REFRATO</t>
  </si>
  <si>
    <t>R EM VIDRO BOROSILICATO ROSQUEADO AO CORPO,RECEPTACULO P/BAS</t>
  </si>
  <si>
    <t>E G-24D-3,CONFORME DESENHO A4-1905-PD EM-RIOLUZ Nº23.FORN.</t>
  </si>
  <si>
    <t>LUMINARIA DECORATIVA LDRJ-07 PARA LAMPADA A VAPOR DE SODIO O</t>
  </si>
  <si>
    <t>U MULTIVAPOR METALICO DE 70W,COM EQUIPAMENTO AUXILIAR INTEGR</t>
  </si>
  <si>
    <t>ADO,BASE EM ALUMINIO FUNDIDO,COM ALOJAMENTO E SUPORTE PARA E</t>
  </si>
  <si>
    <t>QUIPAMENTO AUXILIAR(REATOR,CAPACITOR,IGNITOR),COM ENCAIXE PA</t>
  </si>
  <si>
    <t>RA TUBO COM DIAMETRO DE 48MM,DIFUSOR EM POLIPROPILENO,COM RE</t>
  </si>
  <si>
    <t>CEPTACULO E-27,CONFORME DESENHO A3-1965-PD.FORNECIMENTO</t>
  </si>
  <si>
    <t>LUMINARIA DECORATIVA LDRJ-09 PARA LAMPADA A VAPOR DE SODIO O</t>
  </si>
  <si>
    <t>CEPTACULO E-27,CONFORME DESENHO A3-1966-PD.FORNECIMENTO</t>
  </si>
  <si>
    <t>LUMINARIA DECORATIVA LDRJ-20 PARA LAMPADA MULTIVAPOR METALIC</t>
  </si>
  <si>
    <t>O 100W,SEMI ESFERICA,C/EQUIPAMENTO AUXILIAR INTEGRADO INSTAL</t>
  </si>
  <si>
    <t>ADO EM BANDEJA DE CHAPA DE ACO GALVANIZADO,ARO E CARCACA EM</t>
  </si>
  <si>
    <t>ALUMINIO INJETADO DE ALTA PRESSAO,GRAU DE PROTECAO MINIMO IP</t>
  </si>
  <si>
    <t>-55,ACABAMENTO C/TRATAMENTO DE FOSFATACAO E PINTURA POLIESTE</t>
  </si>
  <si>
    <t>R,PARAFUSOS DE ACO INOX RECEPTACULO E-27.FORNECIMENTO</t>
  </si>
  <si>
    <t>LUMINARIA DECORATIVA LDRJ-11 PARA LAMPADA MVM 150W,COM EQUIP</t>
  </si>
  <si>
    <t>AMENTO AUXILIAR INTEGRADO,PROJETOR PARA VAPOR DE METALICO BI</t>
  </si>
  <si>
    <t>LATERAL 150W,REBATEDOR E SUPORTE(CONJUNTO COMPLETO).CONFORME</t>
  </si>
  <si>
    <t xml:space="preserve"> ESPECIFICACAO EM-RIOLUZ-23,DESENHO A4-1863-PD(ULTIMA REVISA</t>
  </si>
  <si>
    <t>O).FORNECIMENTO</t>
  </si>
  <si>
    <t>PROJETOR,TIPO PRJ-19/1.2,PARA 1 LAMPADA DE MULTIVAPOR METALI</t>
  </si>
  <si>
    <t>CO(MVM)TD DE 150W,CONTATO BILATERAL,COM EQUIPAMENTO AUXILIAR</t>
  </si>
  <si>
    <t>INTEGRADO E LAMPADA.FORNECIMENTO</t>
  </si>
  <si>
    <t>PROJETOR PRJ-10,PARA LAMPADA A VAPOR DE SODIO OU MULTIVAPOR</t>
  </si>
  <si>
    <t>METALICO DE 250/400W TUBULAR,EM LIGA DE ALUMINIO FUNDIDO TIP</t>
  </si>
  <si>
    <t>O ASTM-SG-70A OU SAE 323,VISOR DE VIDRO PLANO,INCOLOR,TEMPER</t>
  </si>
  <si>
    <t>ADO,RESISTENTE A IMPACTOS E CHOQUE TERMICO,SUPORTE TIPO "U",</t>
  </si>
  <si>
    <t>EM FERRO GALVANIZADO POR IMERSAO A QUENTE,CONFORME DESENHO A</t>
  </si>
  <si>
    <t>4-1188-PD E ESPECIFICACAO EM-RIOLUZ Nº20.FORNECIMENTO</t>
  </si>
  <si>
    <t>PROJETOR PRJ-07,P/LAMPADA A VAPOR DE SODIO OU MULTIVAPOR MET</t>
  </si>
  <si>
    <t>ALICO 250/400W TUBULAR,EM CHAPA DE ALUMINIO REPUXADO,POLIDO</t>
  </si>
  <si>
    <t>QUIMICAMENTE E ANODIZADO,VISOR DE VIDRO PLANO,INCOLOR,TEMPER</t>
  </si>
  <si>
    <t>ADO,RESISTENTE A IMPACTOS E CHOQUE TERMICO,FIXADO AO REFLETO</t>
  </si>
  <si>
    <t>R ATRAVES DE ARO DE ALUMINIO,SUPORTE DE FIXACAO TIPO "U",CON</t>
  </si>
  <si>
    <t>FORME DESENHO A4-1514-PD E ESPECIFICACAO EM-RIOLUZ Nº20.FORN</t>
  </si>
  <si>
    <t>PROJETOR PRJ-27,P/UMA LAMPADA VAPOR DE SODIO OU MULTIVAPOR</t>
  </si>
  <si>
    <t>METALICO 250/400W TUBULAR,C/EQUIPAMENTO AUXILIAR INTEGRADO,E</t>
  </si>
  <si>
    <t>M LIGA DE ALUMINIO INJETADO A ALTA PRESSAO-IP65,REFLETOR EM</t>
  </si>
  <si>
    <t>CHAPA DE ALUMINIO DE ALTA PUREZA(99,50%)ESTAMPADO,ANODIZADO</t>
  </si>
  <si>
    <t>E ABRILHANTADO QUIMICAMENTE,CONFORME ESPECIFICACAO EM-RIOLUZ</t>
  </si>
  <si>
    <t>-72.FORNECIMENTO</t>
  </si>
  <si>
    <t>PROJETOR PRJ-28,P/UMA LAMPADA VAPOR DE SODIO DE 50/70/100/15</t>
  </si>
  <si>
    <t>0W OU MULTIVAPOR METALICO DE 35/70/100/150W TUBULAR,C/EQUIPA</t>
  </si>
  <si>
    <t>MENTO AUXILIAR INTEGRADO,EM LIGA DE ALUMINIO INJETADO A ALTA</t>
  </si>
  <si>
    <t xml:space="preserve"> PRESSAO-IP65.REFLETOR EM CHAPA DE ALUMINIO DE ALTA PUREZA(9</t>
  </si>
  <si>
    <t>9,50%)ESTAMPADO,ANODIZADO E ABRILHANTADO QUIMICAMENTE,CONFOR</t>
  </si>
  <si>
    <t>ME ESPECIFICACAO EM-RIOLUZ-71.FORNECIMENTO</t>
  </si>
  <si>
    <t>PROJETOR PRJ-08,MODELO 2,P/2 LAMPADAS A VAPOR DE SODIO OU MU</t>
  </si>
  <si>
    <t>LTIVAPOR METALICO 400W TUBULAR,EM LIGA DE ALUMINIO FUNDIDO T</t>
  </si>
  <si>
    <t>IPO ASTM-SG-70A OU SAE 323,REFLETOR INTERNO EM ALUMINIO ALTA</t>
  </si>
  <si>
    <t xml:space="preserve"> PUREZA(99,85%AL),VISOR DE VIDRO PLANO,INCOLOR,TEMPERADO,RES</t>
  </si>
  <si>
    <t>ISTENTE A IMPACTOS E CHOQUE TERMICO,SUPORTE TIPO "U",CONFORM</t>
  </si>
  <si>
    <t>E DESENHO A4-1625-PD E ESPECIFICACAO EM-RIOLUZ Nº20.FORN.</t>
  </si>
  <si>
    <t>PROJETOR PRJ-08,MODELO 1,P/LAMPADA A VAPOR DE SODIO 1000W,MU</t>
  </si>
  <si>
    <t>LTIVAPOR METALICO DE 1000/2000W OVOIDE OU TUBULAR,EM LIGA DE</t>
  </si>
  <si>
    <t>ALUMINIO FUNDIDO TIPO ASTM-SG-70A OU SAE 323,DEFLETOR INTERN</t>
  </si>
  <si>
    <t>O EM ALUMINIO ALTA PUREZA(99,85%AL),VISOR DE VIDRO PLANO,INC</t>
  </si>
  <si>
    <t>OLOR,TEMPERADO,SUPORTE TIPO "U",CONFORME DESENHO A4-1625-PD</t>
  </si>
  <si>
    <t>E ESPECIFICACAO EM-RIO-LUZ Nº20.FORNECIMENTO</t>
  </si>
  <si>
    <t>LAMPADA MULTIVAPOR METALICO (MVM) DE 35W,PAR30.FORNECIMENTO</t>
  </si>
  <si>
    <t>LAMPADA DE MULTIVAPOR METALICO (MVM) DE 70W,BULBO OVOIDE.FOR</t>
  </si>
  <si>
    <t>LAMPADA DE MULTIVAPOR METALICO (MVM) DE 150W,BULBO OVOIDE.FO</t>
  </si>
  <si>
    <t>LAMPADA DE MULTIVAPOR METALICO (MVM) DE 250W,BULBO OVOIDE.FO</t>
  </si>
  <si>
    <t>21.045.0082-0</t>
  </si>
  <si>
    <t>LAMPADA MULTIVAPOR METALICO (MVM) DE 400W,BULBO OVOIDE.FORNE</t>
  </si>
  <si>
    <t>21.045.0082-A</t>
  </si>
  <si>
    <t>LAMPADA DE MULTIVAPOR METALICO (MVM) DE 250W,BULBO TUBULAR.F</t>
  </si>
  <si>
    <t>LAMPADA DE MULTIVAPOR METALICO (MVM) DE 400W,BULBO TUBULAR.F</t>
  </si>
  <si>
    <t>LAMPADA A VAPOR DE SODIO,ALTA PRESSAO,POTENCIA DE 70W,BASE E</t>
  </si>
  <si>
    <t>LAMPADA A VAPOR DE SODIO,ALTA PRESSAO,POTENCIA DE 100W,BASE</t>
  </si>
  <si>
    <t>LAMPADA A VAPOR DE SODIO,ALTA PRESSAO,POTENCIA DE 150W,BASE</t>
  </si>
  <si>
    <t>LAMPADA A VAPOR DE SODIO,ALTA PRESSAO,POTENCIA DE 250W,BASE</t>
  </si>
  <si>
    <t>LAMPADA A VAPOR DE SODIO,ALTA PRESSAO,POTENCIA DE 400W,BASE</t>
  </si>
  <si>
    <t>LUMINARIA EQUIPADA COM LAMPADA DE DESCARGA E ACESSORIOS,EM C</t>
  </si>
  <si>
    <t>ORDOALHA,EXCLUSIVE LUMINARIA,INCLUSIVE FORNECIMENTO DA CORDO</t>
  </si>
  <si>
    <t>ALHA.COLOCACAO</t>
  </si>
  <si>
    <t>ORDOALHA,EXCLUSIVE LUMINARIA E O FORNECIMENTO DA CORDOALHA.C</t>
  </si>
  <si>
    <t>LUMINARIA EQUIPADA COM LAMPADA DE DESCARGA E ACESSORIOS,EM T</t>
  </si>
  <si>
    <t>ETO OU PAREDE;EXCLUSIVE LUMINARIA.COLOCACAO</t>
  </si>
  <si>
    <t>PROJETORES (DOIS) EQUIPADOS COM LAMPADAS DE DESCARGA,FIXADOS</t>
  </si>
  <si>
    <t xml:space="preserve"> EM POSTE DE ACO OU CONCRETO,INCLUSIVE FERRAGENS DE FIXACAO,</t>
  </si>
  <si>
    <t>EXCLUSIVE PROJETOR.COLOCACAO</t>
  </si>
  <si>
    <t>PROJETORES (DOIS) EQUIPADOS COM LAMPADA DE DESCARGA,FIXADOS</t>
  </si>
  <si>
    <t>EM CRUZETA Nº1;INCLUSIVE FERRAGENS DE FIXACAO,EXCLUSIVE PROJ</t>
  </si>
  <si>
    <t>ETOR.COLOCACAO</t>
  </si>
  <si>
    <t>PROJETORES(TRES)EQUIPADOS COM LAMPADAS DE DESCARGA,FIXADOS E</t>
  </si>
  <si>
    <t>M POSTE DE CONCRETO,INCLUSIVE FERRAGENS DE FIXACAO,EXCLUSIVE</t>
  </si>
  <si>
    <t xml:space="preserve"> PROJETORES.COLOCACAO</t>
  </si>
  <si>
    <t>PROJETORES(QUATRO)EQUIPADOS COM LAMPADA DE DESCARGA,FIXADOS</t>
  </si>
  <si>
    <t>EM POSTE DE ACO RETO;INCLUSIVE FERRAGENS DE FIXACAO,EXCLUSIV</t>
  </si>
  <si>
    <t>E PROJETORES.COLOCACAO</t>
  </si>
  <si>
    <t>PROJETOR FIXADO EM BANDEJA ATRAVES DE CHUMBADORES DE ACO INO</t>
  </si>
  <si>
    <t>X,EXCLUSIVE PROJETOR,CHUMBADOR E BANDEJAMENTO.COLOCACAO</t>
  </si>
  <si>
    <t>REATOR,PADRAO RIOLUZ,PARA LAMPADA DE DESCARGA,EM POSTE DE AC</t>
  </si>
  <si>
    <t>O,CONCRETO OU MADEIRA,EXCLUSIVE FORNECIMENTO DO REATOR E FER</t>
  </si>
  <si>
    <t>RAGENS DE FIXACAO.COLOCACAO</t>
  </si>
  <si>
    <t>REATOR,PADRAO RIOLUZ,PARA LAMPADA DE DESCARGA EM POSTE(ACO O</t>
  </si>
  <si>
    <t>U CONCRETO),INCLUINDO INTERLIGACAO NA REDE E NA LUMINARIA E</t>
  </si>
  <si>
    <t>FERRAGENS DE FIXACAO;EXCLUSIVE FORNECIMENTO DO REATOR.COLOCA</t>
  </si>
  <si>
    <t>REATOR PARA LAMPADA DE DESCARGA EM TETO,PISO OU PAREDE,INCLU</t>
  </si>
  <si>
    <t>SIVE INTERLIGACAO NA REDE E NA LUMINARIA E FERRAGENS DE FIXA</t>
  </si>
  <si>
    <t>CAO,EXCLUSIVE FORNECIMENTO DE REATOR.COLOCACAO</t>
  </si>
  <si>
    <t>CHUMBADOR EM ACO CARBONO,COM DIAMETRO DE 7/8",COMPRIMENTO DE</t>
  </si>
  <si>
    <t xml:space="preserve"> 500MM,GALVANIZADO A QUENTE POR IMERSAO,COM PORCA,ARRUELA LI</t>
  </si>
  <si>
    <t>SA E ARRUELA DE PRESSAO.FORNECIMENTO</t>
  </si>
  <si>
    <t>CHUMBADOR DE ACO INOXIDAVEL 304,TEC BOLT,TBM 12.100,COMPRIME</t>
  </si>
  <si>
    <t>NTO DE 96MM E DIAMETRO DE 1/2",COM ARRUELA LISA E DE PRESSAO</t>
  </si>
  <si>
    <t>E PORCA,TECNART OU SIMILAR.FORNECIMENTO</t>
  </si>
  <si>
    <t>CHUMBADOR DE EXPANSAO DE ACO,COM DIAMETRO DE 1/2" E COMPRIME</t>
  </si>
  <si>
    <t>NTO DO PARAFUSO DE 3".FORNECIMENTO</t>
  </si>
  <si>
    <t>BASE DE ACO PARA SUSTENTACAO DE POSTE FIXADA POR CHUMBADOR</t>
  </si>
  <si>
    <t>EM FUNDACAO DE CONCRETO ARMADO.ASSENTAMENTO</t>
  </si>
  <si>
    <t>CHUMBADOR PARA FIXACAO DE POSTE DE ACO CURVO DE 1 BRACO,DE 8</t>
  </si>
  <si>
    <t>M ATE 9M DE ALTURA,EXCLUSIVE ESTE,DE 7/8"X600MM,COM PORCA E</t>
  </si>
  <si>
    <t>ARRUELA GALVANIZADAS A FOGO,PADRAO RIOLUZ.FORNECIMENTO E INS</t>
  </si>
  <si>
    <t>EXTRACAO E TRANSPORTE DE TERRA PARA SUBSTRATO,PARA ENCHIMENT</t>
  </si>
  <si>
    <t>O DE SACOS PLASTICOS E PRODUCAO DE MUDAS DE ESSENCIAS FLORES</t>
  </si>
  <si>
    <t>TAIS.CUSTO VALIDO PARA CADA 100 UNIDADES</t>
  </si>
  <si>
    <t>PENEIRAMENTO E MISTURA DE TERRA PARA ENCHIMENTO DE SACOS PLA</t>
  </si>
  <si>
    <t>STICOS E PRODUCAO DE MUDAS DE ESSENCIAS FLORESTAIS.CUSTO VAL</t>
  </si>
  <si>
    <t>IDO PARA CADA 100 UNIDADES</t>
  </si>
  <si>
    <t>DESINFECCAO E ADUBACAO DA TERRA DE SUBSTRATO,PARA ENCHIMENTO</t>
  </si>
  <si>
    <t xml:space="preserve"> DE SACOS PLASTICOS E PRODUCAO DE MUDAS DE ESSENCIAS FLOREST</t>
  </si>
  <si>
    <t>AIS.CUSTO VALIDO PARA CADA 100 UNIDADES</t>
  </si>
  <si>
    <t>ENCHIMENTO DOS SACOS PLASTICOS,PARA PRODUCAO DE MUDAS DE ESS</t>
  </si>
  <si>
    <t>ENCIAS FLORESTAIS.CUSTO VALIDO PARA CADA 100 UNIDADES</t>
  </si>
  <si>
    <t>PREPARO DOS CANTEIROS,PARA PRODUCAO DE MUDAS DE ESSENCIAS FL</t>
  </si>
  <si>
    <t>ORESTAIS.CUSTO VALIDO PARA CADA 100 UNIDADES</t>
  </si>
  <si>
    <t>ENCANTEIRAMENTO DOS SACOS PLASTICOS,PARA PRODUCAO DE MUDAS N</t>
  </si>
  <si>
    <t>ATIVAS DE ESSENCIAS FLORESTAIS.CUSTO VALIDO PARA CADA 100 UN</t>
  </si>
  <si>
    <t>IDADES</t>
  </si>
  <si>
    <t xml:space="preserve"> PARA CADA 100 UNIDADES</t>
  </si>
  <si>
    <t>REPICAGEM E DESBASTE DAS MUDAS DE ESSENCIAS FLORESTAIS.CUSTO</t>
  </si>
  <si>
    <t xml:space="preserve"> VALIDO PARA CADA 100 UNIDADES</t>
  </si>
  <si>
    <t>IRRIGACAO DAS MUDAS DE ESSENCIAS FLORESTAIS COM USO DE MANGU</t>
  </si>
  <si>
    <t>EIRA.CUSTO VALIDO PARA CADA 100 UNIDADES</t>
  </si>
  <si>
    <t>CAPINA MANUAL,REMOCAO E SELECAO DAS MUDAS DE ESSENCIAS FLORE</t>
  </si>
  <si>
    <t>STAIS.CUSTO VALIDO PARA CADA 100 UNIDADES</t>
  </si>
  <si>
    <t>APLICACAO DE DEFENSIVOS,EXCLUSIVE ESTE,NAS MUDAS DE ESSENCIA</t>
  </si>
  <si>
    <t>S FLORESTAIS.CUSTO VALIDO PARA CADA 100 UNIDADES</t>
  </si>
  <si>
    <t>PREPARO DE ESTACAS PARA PRODUCAO DE MUDAS DE ESSENCIAS FLORE</t>
  </si>
  <si>
    <t>SACO PLASTICO PARA PRODUCAO DE MUDAS NA MEDIA DE (15X25)CM X</t>
  </si>
  <si>
    <t xml:space="preserve"> 0,15MM.FORNECIMENTO</t>
  </si>
  <si>
    <t>SACO PLASTICO PARA PRODUCAO DE MUDAS NA MEDIA DE (20X30)CM X</t>
  </si>
  <si>
    <t xml:space="preserve"> 0,20MM.FORNECIMENTO</t>
  </si>
  <si>
    <t>SACO PLASTICO PARA PRODUCAO DE MUDAS NA MEDIA DE (28X35)CM X</t>
  </si>
  <si>
    <t xml:space="preserve"> 0,22MM.FORNECIMENTO</t>
  </si>
  <si>
    <t>MUDAS NATIVAS DE ESSENCIAS FLORESTAIS ATE 1,00M DE ALTURA.FO</t>
  </si>
  <si>
    <t>MUDAS EXOTICAS DE ESSENCIAS FLORESTAIS (EUCALIPTOS) ATE 30CM</t>
  </si>
  <si>
    <t xml:space="preserve"> DE ALTURA.FORNECIMENTO</t>
  </si>
  <si>
    <t>MUDAS EXOTICAS DE ESSENCIAS FLORESTAIS (PINUS) ATE 30CM DE A</t>
  </si>
  <si>
    <t>LTURA.FORNECIMENTO</t>
  </si>
  <si>
    <t>MUDAS DE ESSENCIAS FLORESTAIS DE 30CM A 50CM DE ALTURA,TIPO</t>
  </si>
  <si>
    <t>SABIA,MARICA,TREMA,AROEIRA,IPES,PAU-FERRO E SIMILARES.FORNE-</t>
  </si>
  <si>
    <t>ARACAO DO SOLO A 20CM DE PROFUNDIDADE COM TRATOR DE PNEUS E</t>
  </si>
  <si>
    <t>ARADO DE DISCO</t>
  </si>
  <si>
    <t>PREPARO DE PIQUETES DE BAMBU DE 1,00M DE ALTURA,PARA ALINHAM</t>
  </si>
  <si>
    <t>ENTO E MARCACAO DE COVAS.CUSTO VALIDO PARA CADA 100 UNIDADES</t>
  </si>
  <si>
    <t>DISTRIBUICAO DE MUDAS EXOTICAS DE ESSENCIAS FLORESTAIS.CUSTO</t>
  </si>
  <si>
    <t>DISTRIBUICAO DE MUDAS NATIVAS DE ESSENCIAS FLORESTAIS.CUSTO</t>
  </si>
  <si>
    <t>VALIDO PARA CADA 100 UNIDADES</t>
  </si>
  <si>
    <t>PLANTIO DE MUDAS EXOTICAS DE ESSENCIAS FLORESTAIS ATE 0,30M</t>
  </si>
  <si>
    <t>DE ALTURA,COM TUBETES,EXCLUSIVE AS MUDAS.CUSTO VALIDO PARA C</t>
  </si>
  <si>
    <t>ADA 100 UNIDADES</t>
  </si>
  <si>
    <t>DE ALTURA,EM SACOS PLASTICOS,EXCLUSIVE AS MUDAS.CUSTO VALIDO</t>
  </si>
  <si>
    <t>PLANTIO DE MUDAS NATIVAS DE ESSENCIAS FLORESTAIS ATE 1,00M D</t>
  </si>
  <si>
    <t>E ALTURA,EXCLUSIVE AS MUDAS.CUSTO VALIDO PARA CADA 100 UNIDA</t>
  </si>
  <si>
    <t>DES</t>
  </si>
  <si>
    <t>ABERTURA DE COVA DE 30X30X30CM,EM BANQUETA,EM ENCOSTA,INCLUS</t>
  </si>
  <si>
    <t>IVE MARCACAO</t>
  </si>
  <si>
    <t>ABERTURA DE COVA DE 15X15X15CM,INCLUINDO INCORPORACAO DE EST</t>
  </si>
  <si>
    <t>ERCO CURTIDO,PARA PLANTIO DE VEGETACAO REPTANTE EM AREA DE</t>
  </si>
  <si>
    <t>RESTINGA PLANA</t>
  </si>
  <si>
    <t>ABERTURA DE COVA DE 20X20X20CM,INCLUINDO INCORPORACAO DE EST</t>
  </si>
  <si>
    <t>ERCO CURTIDO,PARA PLANTIO DE VEGETACAO CACTACEAS EM AREA DE</t>
  </si>
  <si>
    <t>ABERTURA DE COVA DE 30X30X30CM,INCLUINDO INCORPORACAO DE EST</t>
  </si>
  <si>
    <t>ERCO CURTIDO,PARA PLANTIO DE VEGETACAO ARBUSTIVA EM AREA DE</t>
  </si>
  <si>
    <t>ABERTURA DE COVA DE 40X40X40CM,INCLUINDO INCORPORACAO DE EST</t>
  </si>
  <si>
    <t>ADUBACAO E CALAGEM,USANDO ADUBO ORGANICO/MINERAL,EM MUDAS PL</t>
  </si>
  <si>
    <t>ANTADAS EM ENCOSTAS</t>
  </si>
  <si>
    <t>CAPINA DE ACEIRO EM ENCOSTA EM AREA PREVIAMENTE ROCADA,EM FA</t>
  </si>
  <si>
    <t>SE DE IMPLANTACAO</t>
  </si>
  <si>
    <t>SE DE MANUTENCAO</t>
  </si>
  <si>
    <t>CAPINA DE VEGETACAO GRAMINEA EM AREA DE ENCOSTA EM CURVA DE</t>
  </si>
  <si>
    <t>NIVEL,INCLUSIVE MARCACAO DE FAIXAS EM CURVA DE NIVEL,EM FASE</t>
  </si>
  <si>
    <t>DE IMPLANTACAO</t>
  </si>
  <si>
    <t>NIVEL,EM FASE DE MANUTENCAO</t>
  </si>
  <si>
    <t>LIMPEZA MANUAL DE MATERIAIS DIVERSOS EM AREA DE MANGUEZAL(LI</t>
  </si>
  <si>
    <t>XO)</t>
  </si>
  <si>
    <t>PLANTIO DE GRAMA EM PLACAS,EM ENCOSTA,TIPO SAO CARLOS,BATATA</t>
  </si>
  <si>
    <t>IS OU LARGA,INCLUSIVE COMPRA E ARRANCAMENTO NO LOCAL DE ORIG</t>
  </si>
  <si>
    <t>EM,CARGA,TRANSPORTE MANUAL ENCOSTA ACIMA,DESCARGA E PREPARO</t>
  </si>
  <si>
    <t>PLANTIO E ADUBACAO DE MUDAS EM ENCOSTA,DE 30CM A 50CM DE ALT</t>
  </si>
  <si>
    <t>URA,TIPO SABIA,MARICA,TREMA,AROEIRA,IPES,PAU-FERRO E SIMILAR</t>
  </si>
  <si>
    <t>ES.FORNECIMENTO DA MUDA INCLUSO</t>
  </si>
  <si>
    <t>PLANTIO DE MUDAS DE VEGETACAO ARBUSTIVA,EXCLUSIVE O FORNECIM</t>
  </si>
  <si>
    <t>ENTO DE MUDA,EM AREA DE RESTINGA PLANA</t>
  </si>
  <si>
    <t>PLANTIO DE MUDAS DE VEGETACAO CACTACEAS,EXCLUSIVE O FORNECIM</t>
  </si>
  <si>
    <t>PLANTIO DE MUDAS DE VEGETACAO REPTANTE,EXCLUSIVE O FORNECIME</t>
  </si>
  <si>
    <t>NTO DE MUDA,EM AREA DE RESTINGA PLANA</t>
  </si>
  <si>
    <t>PLANTIO DE MUDA DE ESPECIE DE MANGUEZAL,DE 50 A 70CM DE ALTU</t>
  </si>
  <si>
    <t>RA,E ABERTURA DE COVA DE 10X10X20CM,EXCLUSIVE O FORNECIMENTO</t>
  </si>
  <si>
    <t xml:space="preserve"> DA MUDA</t>
  </si>
  <si>
    <t>CAPINA QUIMICA COM HERBICIDA EM FAIXAS.FORNECIMENTO E APLICA</t>
  </si>
  <si>
    <t>APLICACAO DE CALCARIO DOLOMITICO NO SOLO,POR COVA.FORNECIMEN</t>
  </si>
  <si>
    <t>TO E APLICACAO</t>
  </si>
  <si>
    <t>APLICACAO DE ADUBO ORGANICO PARA MUDAS NATIVAS DE ESSENCIAS</t>
  </si>
  <si>
    <t>FLORESTAIS,POR COVA.FORNECIMENTO E APLICACAO</t>
  </si>
  <si>
    <t>APLICACAO DE ADUBO QUIMICO SUPERFOSFATO SIMPLES PARA MUDAS N</t>
  </si>
  <si>
    <t>ATIVAS,POR COVA.FORNECIMENTO E APLICACAO</t>
  </si>
  <si>
    <t>APLICACAO DE ADUBO QUIMICO (NPK),6:30:6,PARA MUDAS EXOTICAS,</t>
  </si>
  <si>
    <t>POR COVA.FORNECIMENTO E APLICACAO</t>
  </si>
  <si>
    <t>APLICACAO DE ADUBO,EXCLUSIVE O FORNECIMENTO,CUSTO VALIDO PAR</t>
  </si>
  <si>
    <t>A 100 COVAS</t>
  </si>
  <si>
    <t>ADUBACAO DIFERENCIADA EM ESPECIES VEGETAIS DE QUALQUER NATUR</t>
  </si>
  <si>
    <t>EZA.FORNECIMENTO E APLICACAO</t>
  </si>
  <si>
    <t>ADUBACAO QUIMICA COM FORMULA COMPLETA (NPK-10-10-10)EM GOLAS</t>
  </si>
  <si>
    <t xml:space="preserve"> DE ARVORE,INCLUSIVE LIMPEZA E REVOLVIMENTO DE SOLO.FORNECIM</t>
  </si>
  <si>
    <t>ENTO E APLICACAO</t>
  </si>
  <si>
    <t>CONTROLE QUIMICO DE ESPECIES VEGETAIS DE QUALQUER NATUREZA.F</t>
  </si>
  <si>
    <t>ORNECIMENTO E APLICACAO</t>
  </si>
  <si>
    <t>COROAMENTO DAS PLANTAS COM 1,00M DE DIAMETRO.CUSTO VALIDO PA</t>
  </si>
  <si>
    <t>RA CADA 100 UNIDADES</t>
  </si>
  <si>
    <t>PODA DE ESPECIES VEGETAIS DE BAIXO NIVEL DE DIFICULDADE,EXCL</t>
  </si>
  <si>
    <t>USIVE TRANSPORTE DE MATERIAL RESULTANTE</t>
  </si>
  <si>
    <t>PODA DE ESPECIES VEGETAIS DE MEDIO NIVEL DE DIFICULDADE,EXCL</t>
  </si>
  <si>
    <t>USIVE TRANSPORTE DO MATERIAL RESULTANTE</t>
  </si>
  <si>
    <t>PODA DE ESPECIES VEGETAIS DE ALTO NIVEL DE DIFICULDADE,EXCLU</t>
  </si>
  <si>
    <t>SIVE TRANSPORTE DO MATERIAL RESULTANTE</t>
  </si>
  <si>
    <t>REMOCAO DE ESPECIES VEGETAIS,PORTE MUDA (ATE 2M DE ALTURA),</t>
  </si>
  <si>
    <t>INCLUSIVE CARGA,DESCARGA E TRANSPORTE DO MATERIAL ATE 30KM</t>
  </si>
  <si>
    <t>REMOCAO DE ESPECIES VEGETAIS,PORTE PEQUENO (ENTRE 2M E 4M DE</t>
  </si>
  <si>
    <t xml:space="preserve"> ALTURA),INCLUSIVE CARGA,DESCARGA E TRANSPORTE DO MATERIAL</t>
  </si>
  <si>
    <t>ATE 30KM</t>
  </si>
  <si>
    <t>REMOCAO DE ESPECIES VEGETAIS,PORTE MEDIO (ENTRE 4M E 6M DE</t>
  </si>
  <si>
    <t>ALTURA),INCLUSIVE CARGA,DESCARGA E TRANSPORTE DO MATERIAL</t>
  </si>
  <si>
    <t>REMOCAO DE ESPECIES VEGETAIS,PORTE GRANDE (ACIMA DE 6M DE AL</t>
  </si>
  <si>
    <t>TURA),INCLUSIVE CARGA,DESCARGA E TRANSPORTE DO MATERIAL ATE</t>
  </si>
  <si>
    <t>30KM</t>
  </si>
  <si>
    <t>TRANSPLANTE DE VEGETAIS DE PORTE PEQUENO (ENTRE 2M E 4M DE</t>
  </si>
  <si>
    <t>PINCELAMENTO EM LESAO DE ESPECIES VEGETAIS DE QUALQUER NATUR</t>
  </si>
  <si>
    <t>EZA</t>
  </si>
  <si>
    <t>TRATAMENTO DE ARVORES COM LESOES ACIMA DE 0,50M²,COMPREENDEN</t>
  </si>
  <si>
    <t>DO:RASPAGEM DO MATERIAL NECROSADO,APLICACAO DE FUNGICIDAS,IN</t>
  </si>
  <si>
    <t>SETICIDAS,HORMONIOS E IMPERMEABILIZANTES,FECHAMENTO DAS CAVI</t>
  </si>
  <si>
    <t>DADES COM ESPUMA DE POLIURETANO COBERTA COM NATA DE CIMENTO</t>
  </si>
  <si>
    <t>E INCORPORACAO DE MATERIAIS PARA ENRIQUECIMENTO DO SOLO,EXCL</t>
  </si>
  <si>
    <t>USIVE MAO-DE-OBRA</t>
  </si>
  <si>
    <t>TRATAMENTO DE ARVORES COM LESOES ATE 0.50M2,COMPREENDENDO:RA</t>
  </si>
  <si>
    <t>SPAGEM DO MATERIAL NECROSADO,APLICACAO DE FUNGICIDAS,INSETIC</t>
  </si>
  <si>
    <t>IDAS,HORMONIOS E IMPERMEABILIZANTES,FECHAMENTO DAS CAVIDADES</t>
  </si>
  <si>
    <t xml:space="preserve"> COM ESPUMA DE POLIURETANO COBERTA COM NATA DE CIMENTO E INC</t>
  </si>
  <si>
    <t>ORPORACAO DE MATERIAIS PARA ENRIQUECIMENTO DO SOLO,EXCLUSIVE</t>
  </si>
  <si>
    <t xml:space="preserve"> MAO-DE-OBRA</t>
  </si>
  <si>
    <t>TRATAMENTO FITOSSANITARIO EM ARVORES,COMPREENDENDO:EXECUCAO</t>
  </si>
  <si>
    <t>DE PEQUENAS PODAS(GALHOS E RAMOS COMPROMETIDOS),RASPAGEM DE</t>
  </si>
  <si>
    <t>MATERIAL NECROSADO,APLICACAO DE FUNGICIDAS,INSETICIDAS,HORMO</t>
  </si>
  <si>
    <t>NIOS,IMPERMEABILIZANTES E FERTILIZANTES,ALARGAMENTO DE GOLAS</t>
  </si>
  <si>
    <t>,REVOLVIMENTO DE SOLO,REMOCAO E TRANSPORTE DE MATERIAL,RECOM</t>
  </si>
  <si>
    <t>POSICAO E PLANTIO DE COBERTURA NAS GOLAS</t>
  </si>
  <si>
    <t>TRATAMENTO FITOSSANITARIO PARA O COMBATE A SECA DE ARVORES,C</t>
  </si>
  <si>
    <t>OMPREENDENDO:APLICACAO DE FUNGICIDA E REPELENTE E INCORPORAC</t>
  </si>
  <si>
    <t>AO DE MATERIAIS PARA ENRIQUECIMENTO DO SOLO,EXCLUSIVE MAO-DE</t>
  </si>
  <si>
    <t>-OBRA</t>
  </si>
  <si>
    <t>ABATE DE ARVORES COM MACHADO.CUSTO VALIDO PARA CADA 100 UNID</t>
  </si>
  <si>
    <t>ADES</t>
  </si>
  <si>
    <t>DESGALHAMENTO COM MACHADO.CUSTO VALIDO PARA CADA 100 UNIDADE</t>
  </si>
  <si>
    <t>TORAGEM COM MACHADO (TORETE DE 1,20M).CUSTO VALIDO PARA CADA</t>
  </si>
  <si>
    <t xml:space="preserve"> 100 UNIDADES</t>
  </si>
  <si>
    <t>ABATER,DESGALHAR E DESTOPAR COM MACHADO.CUSTO VALIDO PARA CA</t>
  </si>
  <si>
    <t>DA 100 UNIDADES</t>
  </si>
  <si>
    <t>EXTRACAO DE MADEIRA COM ARGOLAO (1 PESSOA),DISTANCIA DE 150,</t>
  </si>
  <si>
    <t>EXTRACAO DE MADEIRA POR TRANSPORTE PRIMARIO MANUAL (TORETE</t>
  </si>
  <si>
    <t>DE 1,20M),DISTANCIA DE 100,00M</t>
  </si>
  <si>
    <t>ABATE DE ARVORES COM MOTOSSERRA.CUSTO VALIDO PARA CADA 100 U</t>
  </si>
  <si>
    <t>NIDADES</t>
  </si>
  <si>
    <t>DESGALHAMENTO COM MOTOSSERRA.CUSTO VALIDO PARA CADA 100 UNID</t>
  </si>
  <si>
    <t>TORAGEM COM MOTOSSERRA (TORETE DE 1,20M).CUSTO VALIDO PARA C</t>
  </si>
  <si>
    <t>ABATER COM MOTOSSERRA,DESGALHAR COM MACHADO E TORAR COM MOTO</t>
  </si>
  <si>
    <t>SSERRA,SEM EMPILHAR</t>
  </si>
  <si>
    <t>SSERRA,COM EMPILHAMENTO MANUAL</t>
  </si>
  <si>
    <t>ABATER,DESGALHAR E DESTOCAR COM MOTOSSERRA.CUSTO VALIDO PARA</t>
  </si>
  <si>
    <t xml:space="preserve"> CADA 100 UNIDADES</t>
  </si>
  <si>
    <t>TRANSPORTE PRIMARIO DE MADEIRA COM TRATOR DE PNEUS E GUINCHO</t>
  </si>
  <si>
    <t xml:space="preserve"> CARREGADOR</t>
  </si>
  <si>
    <t>PREPARO CHAPA ACO 16 P/PLACA SINALIZACAO VERTICAL,INCL.CORTE</t>
  </si>
  <si>
    <t>TRATAMENTO DESENGORDURANTE E FORN.DA CHAPA.</t>
  </si>
  <si>
    <t>PINTURA A PISTOLA S/PLACA ACO 16,C/PRIMER SINT.SURFACE SINT.</t>
  </si>
  <si>
    <t>ESMALTE SINT.C/TANTAS DEMAOS NECESSARIAS AO SEU BOM ACAB.</t>
  </si>
  <si>
    <t>REVESTIMENTO DE PLACAS DE ACO P/SINALIZACAO VERTICAL C/PELIC</t>
  </si>
  <si>
    <t>ULA REFLETIVA GRAU TECNICO E PELICULA P/LEGENDA.FORN.E COLOC</t>
  </si>
  <si>
    <t>MONTAGEM PLACA ACO P/SINALIZACAO VERTICAL POSTE CONCR.ARMADO</t>
  </si>
  <si>
    <t xml:space="preserve"> INCL.FIX.CASTANHAS DUPLAS,FITA ARQUIAR/PARAFUSOS.FORN.E COL</t>
  </si>
  <si>
    <t>OC.</t>
  </si>
  <si>
    <t>PECA DE MACARAMDUBA DE 3"X3" PARA FIX.DAS PLACAS DE SINALIZA</t>
  </si>
  <si>
    <t>CAO VERTICAL (1 OU 2 POSTES DE MADEIRA)</t>
  </si>
  <si>
    <t>FIXACAO DE PLACAS DE SINALIZACAO DE RODOVIAS C/PARAFUSO 5/16</t>
  </si>
  <si>
    <t>"X4",FIXADA EM 1 OU 2 POSTES,INCL.PINT.FORN.E COLOC.</t>
  </si>
  <si>
    <t>REVESTIMENTOS PLACAS ACO P/SINALIZ.VERT.C/PELICULA REFL.GRAU</t>
  </si>
  <si>
    <t xml:space="preserve"> TECNICO,GRAU ALTA INTENSIDADE/PELICULA P/LEGENDA.FORN.E APL</t>
  </si>
  <si>
    <t>IC.</t>
  </si>
  <si>
    <t>REVESTIMENTOS PLACAS ACO P/SINALIZACAO VERT.C/PELICULA REFL.</t>
  </si>
  <si>
    <t>GRAU TECNICO,GRAU DIAMANTE/PELICULA P/LEGENDA.FORN.E APLIC.</t>
  </si>
  <si>
    <t>CUSTO HORARIO P/ESCAV., CONCRETAGEM E POSICIONAMENTO DA GAIO</t>
  </si>
  <si>
    <t>LA DE PAREDE DIAFRAGMA</t>
  </si>
  <si>
    <t>FASE DE CAMPO PARA LOCACAO DE ESTRADAS COM OROGRAFIA NAO ACI</t>
  </si>
  <si>
    <t>DENTADA E VEGETACAO LEVE</t>
  </si>
  <si>
    <t>NIVEL DE EIXO-ESTRADA EM TER. DE OROGRAFIA NAO ACIDENTADA E</t>
  </si>
  <si>
    <t>VEG. DENSA</t>
  </si>
  <si>
    <t>NIVEL OFF-SETS EM TERRENO DE OROGRAFIA NAO ACIDENTADA E VEGE</t>
  </si>
  <si>
    <t>TACAO LEVE</t>
  </si>
  <si>
    <t>LEVANTAMENTO DE SECAO DE ESTRADA EM TERRENO DE OROGRAFIA NAO</t>
  </si>
  <si>
    <t xml:space="preserve"> ACIDENTADA E VEGETACAO LEVE</t>
  </si>
  <si>
    <t>LOCACAO DE OFF-SET EM TERRENO DE OROGRAFIA NAO ACIDENTADA E</t>
  </si>
  <si>
    <t>VEGETACAO DENSA</t>
  </si>
  <si>
    <t>FASE DE ESCRITORIO P/LOCACAO DE ESTRADAS C/OROGRAFIA NAO ACI</t>
  </si>
  <si>
    <t>DENTADA</t>
  </si>
  <si>
    <t>CUSTO HORARIO PRODUTIVO P/PERF. C/EQUIP. TIPO WAGON DRILL, I</t>
  </si>
  <si>
    <t>NCL. EQUIPE E MAT.</t>
  </si>
  <si>
    <t>CUSTO HORARIO PRODUTIVO P/PERF. C/EQUIP. TIPO ROC-600, INCL.</t>
  </si>
  <si>
    <t xml:space="preserve"> EQUIPE E MAT.</t>
  </si>
  <si>
    <t>CORTE E REMOCAO DO PAV., APICOAMENTO DA LAJE, FORMAS E CONCR</t>
  </si>
  <si>
    <t>ETAGEM DOS BERCOS C/CONCR. FCK= 25MPA - 24H, UTILIZ. GRAUTH</t>
  </si>
  <si>
    <t>HORA IMPRODUTIVA C/MOTOR FUNCIONANDO (CF) DE CHASSIS DE CAMI</t>
  </si>
  <si>
    <t>NHAO 7,5T, C/MOTORISTA</t>
  </si>
  <si>
    <t>HORA IMPRODUTIVA C/MOTOR PARADO (CI) DE CHASSIS DE CAMINHAO</t>
  </si>
  <si>
    <t>7,5T, C/MOTORISTA</t>
  </si>
  <si>
    <t>SISMOGRAFO, CONTROLE DE BARULHO, CONTROLE DE PARTICULAS, CON</t>
  </si>
  <si>
    <t>TROLE DE GASES</t>
  </si>
  <si>
    <t>SINALIZACAO, LIMP. E CONSERVACAO DA AREA ADJACENTE, COMLURB,</t>
  </si>
  <si>
    <t xml:space="preserve"> SEGUROS, TELAS, LONAS, CORDAS, PAIOIS, MANGUEIRAS, ETC.</t>
  </si>
  <si>
    <t>PERFIL "H" DE ACO CARBONO, P/USOS GERAIS, PADRAO AMERICANO,</t>
  </si>
  <si>
    <t>COMPR. USUAL, PRECO DE USINA, DE 6" X 6". FORN.</t>
  </si>
  <si>
    <t>PERFIL "U" DE ACO CARBONO, P/USOS GERAIS, PADRAO AMERICANO,</t>
  </si>
  <si>
    <t>COMPR. USUAL, PRECO DE USINA, DE 6" X 2". FORN.</t>
  </si>
  <si>
    <t>BARRA CHATA DE ACO CARBONO, P/USOS GERAIS, PADRAO AMERICANO,</t>
  </si>
  <si>
    <t xml:space="preserve"> FABRICACAO USUAL, PRECO DE USINA, DE 5" X 1/2". FORN.</t>
  </si>
  <si>
    <t>IMPLANTACAO DE PLACAS DE SINALIZACAO VERTICAL EM RODOVIAS,IN</t>
  </si>
  <si>
    <t>CL.TRANSP.,C/MOTORISTA,P/DUAS CASTANHAS.</t>
  </si>
  <si>
    <t>CL.TRANSP.,C/MOTORISTA,P/UM OU DOIS POSTES DE MADEIRA LEI.</t>
  </si>
  <si>
    <t>USINAGEM DE BRITA PARA OBTENSAO DE BRITA GRADUADA SENDO O PR</t>
  </si>
  <si>
    <t>ECO REFERIDO AO M3 BRITA GRAD.COMPARTADA</t>
  </si>
  <si>
    <t>FORMA METALICA P/CONCRETO,C/FORNECIMENTO,CONFECCAO,MONTAGEM</t>
  </si>
  <si>
    <t>E DESMONTAGEM COM 25 VEZES UTILIZACAO,ENCLUS. ESCORAMENTO.</t>
  </si>
  <si>
    <t>MEIO FIO DE CONC. SIMPLES(FCK=15 MPA), MOLDADO NO LOCAL, TIP</t>
  </si>
  <si>
    <t>O DER-RJ, MED. 0,15M BASE, ALT. 0,30M. FORN., ESCAV E REATER</t>
  </si>
  <si>
    <t>ALUGUEL HORARIO PRODUTIVO DE LAMA ASFALTICA COMPREENDENDO A-</t>
  </si>
  <si>
    <t>PENAS DEPRECIACAO,JUROS E MANUTENCAO (EXCLUSIVE OPERACAO)</t>
  </si>
  <si>
    <t>FORN E COLOC. EM ENCOSTA DE MARCOS TOPOGRAFICOS DE CONCRETO</t>
  </si>
  <si>
    <t>COM PINO DE REFERENCIA DE LATAO.</t>
  </si>
  <si>
    <t>BASE DE BRITA CORRIDA INCLUSIVE FORNECIMENTO DOS MATERIAIS</t>
  </si>
  <si>
    <t>MEDIDA APOS A COMPACTACAO.</t>
  </si>
  <si>
    <t>REVESTIMENTO D/CONCRETO BETUMINOSO USINADO A QUENTE COM 5CM</t>
  </si>
  <si>
    <t>DE ESPESSURA EXCLUIDO O TRANSPORTE D/USINA PARA A PISTA.</t>
  </si>
  <si>
    <t>REGULARIZACAO DE SUB-LEITO DE ACORDO COM O DER-RJ EXCLUSIVE</t>
  </si>
  <si>
    <t>TRANSPORTE E ESCAVACAO DE CORRETIVOS.</t>
  </si>
  <si>
    <t>IMPRIMACAO DE BASE DE PAVIMENTACAO DE ACORDO COM AS INSTRUCO</t>
  </si>
  <si>
    <t>ES PARA EXECUCAO DO DER-RJ</t>
  </si>
  <si>
    <t>PAVIMENTACAO COM PARALELEPIPEDOS SENDO REJUNTAMENTO COM BETU</t>
  </si>
  <si>
    <t>ME E CASCALINHO</t>
  </si>
  <si>
    <t>CAPA SELANTE C/APLICACAO ASFALTO NIPROPORCAO 1,1 A 1,4 LITRO</t>
  </si>
  <si>
    <t>/M2,DISTRIBUICAO AGREGADOS (5 A 15KG/M2) COMPACT-ROLO.</t>
  </si>
  <si>
    <t>PINTURA DE LIGACAO DE ACORDO COM AS INSTRUCOES PARA EXECUCAO</t>
  </si>
  <si>
    <t xml:space="preserve"> DO DER-RJ</t>
  </si>
  <si>
    <t>MEIO-FIO RETO DE CONCRETO SIMPLES(FCK=15MPa)DE 0,15M NA BASE</t>
  </si>
  <si>
    <t>E 0,45M DE ALTURA REJUNT.ARGAM.CIM.AR.1:3,5.</t>
  </si>
  <si>
    <t>MEIO-FIO CONCRETO SIMPLES(FCK=13,5MPa)TIPO DER-RJ,0,15M BASE</t>
  </si>
  <si>
    <t xml:space="preserve"> 0,30M ALTURA REJUNTAMENTO CIM.AREIA 1:3,5</t>
  </si>
  <si>
    <t>CUSTO PRUDUTIVO DE PARALISACAO,DESLOC.OU INST.DE EQUIPAMENTO</t>
  </si>
  <si>
    <t xml:space="preserve"> DE SONDAGEM A PERCUSSAO,INC. O EQUIP.E A EQUIPE A DISP.</t>
  </si>
  <si>
    <t>CUSTO IMPRODUTIVO PARALISACAO,DESLOCAMENTOS/INSTALACAO DE</t>
  </si>
  <si>
    <t>EQUIPAM.SONDAGEM ROTATIVA C/EQUIPAMENTO/EQUIPE OPERACAO.</t>
  </si>
  <si>
    <t>MOLDAGEM E COLETA DE CORPO DE PROVA,CONSIDERANDO O TRANSPORT</t>
  </si>
  <si>
    <t>E PARA UMA DISTANCIA DE ATE 100KM</t>
  </si>
  <si>
    <t>MOLDAGEM E COLETA DE CORPO DE PROVA DE CONCRETO EXECUTADO</t>
  </si>
  <si>
    <t>POR FIRMA ESPECIALIZADA COM TRANSPORTE ATE 250KM.</t>
  </si>
  <si>
    <t>CONFECCAO DE RAMPA DE TERRA PARA SUBIDA E DESCIDA DE EQUIPAM</t>
  </si>
  <si>
    <t>ENTO PESADO EM CARRETA</t>
  </si>
  <si>
    <t>REVESTIMENTO TIPO LAMA ASFALTICA FINA CONFORME INSTRUCAO DER</t>
  </si>
  <si>
    <t>-RJ,EXCLUSIVE FORNECIMENTO E TRANSPORTE MATERIAIS</t>
  </si>
  <si>
    <t>BARRA ACO CA-25 REDONDA SEM SALIENCIA OU MOSSA, DIAMETRO DE</t>
  </si>
  <si>
    <t>6,3MM A 8,0MM (1/4 A 5/16).</t>
  </si>
  <si>
    <t>LIMPEZA SUPERFICIE METALICA,EM PONTES,VIADUTOS OU ESTRUTURA</t>
  </si>
  <si>
    <t>SEMELHANTE,UTILIZ.LIXADEIRA/RASPADEIRA,PRODUCAO DE 280M2/M.</t>
  </si>
  <si>
    <t>ASSENTAMENTO DE TUBULACAO DE CHAPA DE ACO DE 1/4" ESPESSURA</t>
  </si>
  <si>
    <t>COM 6,00M DE COMPRIMENTO,400MM DIAMETRO,SOLDA,EXCLUS.TUBOS</t>
  </si>
  <si>
    <t>TUBO CA-1 CONC.ARM.P/GALERIAS AGUAS PLUVIAIS COM 1,00M DIAM.</t>
  </si>
  <si>
    <t>FORN.MAT.C/CIM/AREIA 1:4 FORNEC. E ASSENTAM.</t>
  </si>
  <si>
    <t>CRAVACAO DE ESTACA DE EUCALIPTO COM DIAMETRO 25CM,EXCLUSIVE</t>
  </si>
  <si>
    <t>ESTACA</t>
  </si>
  <si>
    <t>PERFURACAO ROTATIVA COM COROA DE WIDIA EM SOLO, DIAMETRO,NX,</t>
  </si>
  <si>
    <t>HORIZONTAL, INCLUSIVE DESLOCAMENTOS E INSTALACOES</t>
  </si>
  <si>
    <t>TUBO CONCRETO SIMPLES CLASSE C-1 P/COLETOR AGUAS PLUVIAIS DE</t>
  </si>
  <si>
    <t>0,40M DIAMETRO INCLUS.FORN.MAT.CIM/AREIA 1:4,FORN.E ASSEN.</t>
  </si>
  <si>
    <t>TUBO CONCRETO SIMPLES CLASSE C-1 P/AGUAS PLUVIAIS DE 0,60M</t>
  </si>
  <si>
    <t>DIAMETRO C/FORNEC.MATERIAIS P/REJUNTAM.FORN.E ASSENTAM.</t>
  </si>
  <si>
    <t>TUBO CA-1 CONC.ARMADO P/GALERIAS AGUAS PLUVIAIS C/0,80M DIAM</t>
  </si>
  <si>
    <t>. FORN.MATERIAIS COM AREIA+CIMENTO 1:4. FORNEC.E ASSENTAM.</t>
  </si>
  <si>
    <t>PINTURA INTERNA/EXTERN.SOBRE FERRO C/TINTA ALQUIDICA ESMALT.</t>
  </si>
  <si>
    <t>BRILH.EQUIV.LAGOLINE, INCL.LIMP.LIXAM.APLIC.ZARCAO 2 DEMAOS</t>
  </si>
  <si>
    <t>CONCRETO DOSADO RACIONALMENTE PARA UMA RESISTENCIA A COMPRES</t>
  </si>
  <si>
    <t>SAO DE 15MPA,USANDO AGREGADO GRAUDO (BRITA 0),COMPREENDENDO</t>
  </si>
  <si>
    <t>APENAS O FORNECIMENTO DOS MATERIAIS,INCLUSIVE 5% DE PERDAS.</t>
  </si>
  <si>
    <t>23,58</t>
  </si>
  <si>
    <t>5,50</t>
  </si>
  <si>
    <t>3,33</t>
  </si>
  <si>
    <t>7,86</t>
  </si>
  <si>
    <t>10,18</t>
  </si>
  <si>
    <t>2,37</t>
  </si>
  <si>
    <t>2,92</t>
  </si>
  <si>
    <t>34,81</t>
  </si>
  <si>
    <t>3,73</t>
  </si>
  <si>
    <t>0,81</t>
  </si>
  <si>
    <t>0,96</t>
  </si>
  <si>
    <t>13,35</t>
  </si>
  <si>
    <t>19,04</t>
  </si>
  <si>
    <t>3,20</t>
  </si>
  <si>
    <t>14,48</t>
  </si>
  <si>
    <t>9,92</t>
  </si>
  <si>
    <t>3,70</t>
  </si>
  <si>
    <t>3,28</t>
  </si>
  <si>
    <t>4,20</t>
  </si>
  <si>
    <t>7,69</t>
  </si>
  <si>
    <t>0,38</t>
  </si>
  <si>
    <t>12,53</t>
  </si>
  <si>
    <t>23,52</t>
  </si>
  <si>
    <t>4,39</t>
  </si>
  <si>
    <t>10,58</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</si>
  <si>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</si>
  <si>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</si>
  <si>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</si>
  <si>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</si>
  <si>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</si>
  <si>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</si>
  <si>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</si>
  <si>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</si>
  <si>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</si>
  <si>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</si>
  <si>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</si>
  <si>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</si>
  <si>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</si>
  <si>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</si>
  <si>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</si>
  <si>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</si>
  <si>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</si>
  <si>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</si>
  <si>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</si>
  <si>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</si>
  <si>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</si>
  <si>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</si>
  <si>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</si>
  <si>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</si>
  <si>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</si>
  <si>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</si>
  <si>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</si>
  <si>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</si>
  <si>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</si>
  <si>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</si>
  <si>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</si>
  <si>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</si>
  <si>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</si>
  <si>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</si>
  <si>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</si>
  <si>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</si>
  <si>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</si>
  <si>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</si>
  <si>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</si>
  <si>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</si>
  <si>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</si>
  <si>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</si>
  <si>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</si>
  <si>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</si>
  <si>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</si>
  <si>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</si>
  <si>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</si>
  <si>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</si>
  <si>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</si>
  <si>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</si>
  <si>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</si>
  <si>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</si>
  <si>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</si>
  <si>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</si>
  <si>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</si>
  <si>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</si>
  <si>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</si>
  <si>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</si>
  <si>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</si>
  <si>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</si>
  <si>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</si>
  <si>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</si>
  <si>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</si>
  <si>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</si>
  <si>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</si>
  <si>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</si>
  <si>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</si>
  <si>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</si>
  <si>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</si>
  <si>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</si>
  <si>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</si>
  <si>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</si>
  <si>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</si>
  <si>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</si>
  <si>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</si>
  <si>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</si>
  <si>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</si>
  <si>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</si>
  <si>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</si>
  <si>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</si>
  <si>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</si>
  <si>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</si>
  <si>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</si>
  <si>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</si>
  <si>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</si>
  <si>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</si>
  <si>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</si>
  <si>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</si>
  <si>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</si>
  <si>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</si>
  <si>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</si>
  <si>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</si>
  <si>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</si>
  <si>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</si>
  <si>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</si>
  <si>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</si>
  <si>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</si>
  <si>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</si>
  <si>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</si>
  <si>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</si>
  <si>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</si>
  <si>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</si>
  <si>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</si>
  <si>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</si>
  <si>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</si>
  <si>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</si>
  <si>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</si>
  <si>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</si>
  <si>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</si>
  <si>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</si>
  <si>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</si>
  <si>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</si>
  <si>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</si>
  <si>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</si>
  <si>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</si>
  <si>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</si>
  <si>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</si>
  <si>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</si>
  <si>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</si>
  <si>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</si>
  <si>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</si>
  <si>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</si>
  <si>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</si>
  <si>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</si>
  <si>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</si>
  <si>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</si>
  <si>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</si>
  <si>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</si>
  <si>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</si>
  <si>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</si>
  <si>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</si>
  <si>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</si>
  <si>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</si>
  <si>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</si>
  <si>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</si>
  <si>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</si>
  <si>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</si>
  <si>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</si>
  <si>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</si>
  <si>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</si>
  <si>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</si>
  <si>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</si>
  <si>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</si>
  <si>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</si>
  <si>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</si>
  <si>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</si>
  <si>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</si>
  <si>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</si>
  <si>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</si>
  <si>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</si>
  <si>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</si>
  <si>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</si>
  <si>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</si>
  <si>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</si>
  <si>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</si>
  <si>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</si>
  <si>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</si>
  <si>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</si>
  <si>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</si>
  <si>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</si>
  <si>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</si>
  <si>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</si>
  <si>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</si>
  <si>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</si>
  <si>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</si>
  <si>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</si>
  <si>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</si>
  <si>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</si>
  <si>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</si>
  <si>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</si>
  <si>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</si>
  <si>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</si>
  <si>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7,15</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</si>
  <si>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</si>
  <si>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</si>
  <si>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</si>
  <si>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6,41</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</si>
  <si>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</si>
  <si>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</si>
  <si>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</si>
  <si>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</si>
  <si>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</si>
  <si>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</si>
  <si>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</si>
  <si>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</si>
  <si>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</si>
  <si>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</si>
  <si>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</si>
  <si>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</si>
  <si>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</si>
  <si>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</si>
  <si>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</si>
  <si>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</si>
  <si>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</si>
  <si>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</si>
  <si>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</si>
  <si>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</si>
  <si>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</si>
  <si>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</si>
  <si>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</si>
  <si>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</si>
  <si>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</si>
  <si>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</si>
  <si>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14,13</t>
  </si>
  <si>
    <t>100322</t>
  </si>
  <si>
    <t>100323</t>
  </si>
  <si>
    <t>100324</t>
  </si>
  <si>
    <t>18,80</t>
  </si>
  <si>
    <t>12,84</t>
  </si>
  <si>
    <t>8,38</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</si>
  <si>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</si>
  <si>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</si>
  <si>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</si>
  <si>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</si>
  <si>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</si>
  <si>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5,82</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</si>
  <si>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</si>
  <si>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</si>
  <si>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</si>
  <si>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</si>
  <si>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</si>
  <si>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</si>
  <si>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14,36</t>
  </si>
  <si>
    <t>12,16</t>
  </si>
  <si>
    <t>5,39</t>
  </si>
  <si>
    <t>9,80</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</si>
  <si>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</si>
  <si>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</si>
  <si>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</si>
  <si>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</si>
  <si>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</si>
  <si>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</si>
  <si>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31,71</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</si>
  <si>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</si>
  <si>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</si>
  <si>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</si>
  <si>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8,47</t>
  </si>
  <si>
    <t>21,34</t>
  </si>
  <si>
    <t>4,96</t>
  </si>
  <si>
    <t>3,64</t>
  </si>
  <si>
    <t>30,81</t>
  </si>
  <si>
    <t>8,05</t>
  </si>
  <si>
    <t>20,58</t>
  </si>
  <si>
    <t>5,43</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</si>
  <si>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</si>
  <si>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</si>
  <si>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</si>
  <si>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</si>
  <si>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</si>
  <si>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</si>
  <si>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</si>
  <si>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</si>
  <si>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</si>
  <si>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</si>
  <si>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</si>
  <si>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</si>
  <si>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</si>
  <si>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</si>
  <si>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</si>
  <si>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</si>
  <si>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</si>
  <si>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</si>
  <si>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</si>
  <si>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</si>
  <si>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</si>
  <si>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</si>
  <si>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</si>
  <si>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</si>
  <si>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</si>
  <si>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</si>
  <si>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</si>
  <si>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</si>
  <si>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</si>
  <si>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</si>
  <si>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</si>
  <si>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</si>
  <si>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</si>
  <si>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</si>
  <si>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</si>
  <si>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</si>
  <si>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</si>
  <si>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</si>
  <si>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</si>
  <si>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</si>
  <si>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</si>
  <si>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</si>
  <si>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</si>
  <si>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</si>
  <si>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</si>
  <si>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</si>
  <si>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</si>
  <si>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</si>
  <si>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</si>
  <si>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</si>
  <si>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</si>
  <si>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</si>
  <si>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</si>
  <si>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</si>
  <si>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</si>
  <si>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</si>
  <si>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</si>
  <si>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</si>
  <si>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</si>
  <si>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</si>
  <si>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</si>
  <si>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</si>
  <si>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</si>
  <si>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</si>
  <si>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</si>
  <si>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</si>
  <si>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</si>
  <si>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</si>
  <si>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</si>
  <si>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</si>
  <si>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</si>
  <si>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</si>
  <si>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</si>
  <si>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</si>
  <si>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</si>
  <si>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</si>
  <si>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</si>
  <si>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</si>
  <si>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</si>
  <si>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</si>
  <si>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</si>
  <si>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</si>
  <si>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</si>
  <si>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</si>
  <si>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</si>
  <si>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</si>
  <si>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</si>
  <si>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</si>
  <si>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</si>
  <si>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</si>
  <si>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</si>
  <si>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</si>
  <si>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</si>
  <si>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</si>
  <si>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</si>
  <si>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</si>
  <si>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</si>
  <si>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</si>
  <si>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</si>
  <si>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</si>
  <si>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</si>
  <si>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</si>
  <si>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</si>
  <si>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</si>
  <si>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</si>
  <si>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</si>
  <si>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</si>
  <si>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</si>
  <si>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</si>
  <si>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</si>
  <si>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</si>
  <si>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</si>
  <si>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</si>
  <si>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</si>
  <si>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</si>
  <si>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</si>
  <si>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</si>
  <si>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</si>
  <si>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</si>
  <si>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</si>
  <si>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</si>
  <si>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</si>
  <si>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</si>
  <si>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</si>
  <si>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</si>
  <si>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</si>
  <si>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</si>
  <si>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</si>
  <si>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</si>
  <si>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</si>
  <si>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</si>
  <si>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</si>
  <si>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</si>
  <si>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</si>
  <si>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</si>
  <si>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</si>
  <si>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</si>
  <si>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</si>
  <si>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</si>
  <si>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</si>
  <si>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</si>
  <si>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</si>
  <si>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</si>
  <si>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2,39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</si>
  <si>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</si>
  <si>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</si>
  <si>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</si>
  <si>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</si>
  <si>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</si>
  <si>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</si>
  <si>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</si>
  <si>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11,36</t>
  </si>
  <si>
    <t>15,74</t>
  </si>
  <si>
    <t>19,16</t>
  </si>
  <si>
    <t>9,49</t>
  </si>
  <si>
    <t>9,23</t>
  </si>
  <si>
    <t>7,64</t>
  </si>
  <si>
    <t>10,36</t>
  </si>
  <si>
    <t>18,26</t>
  </si>
  <si>
    <t>19,73</t>
  </si>
  <si>
    <t>8,71</t>
  </si>
  <si>
    <t>11,48</t>
  </si>
  <si>
    <t>9,10</t>
  </si>
  <si>
    <t>10,06</t>
  </si>
  <si>
    <t>11,45</t>
  </si>
  <si>
    <t>15,27</t>
  </si>
  <si>
    <t>27,76</t>
  </si>
  <si>
    <t>4,65</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</si>
  <si>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</si>
  <si>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</si>
  <si>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5,04</t>
  </si>
  <si>
    <t>8,97</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</si>
  <si>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</si>
  <si>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</si>
  <si>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</si>
  <si>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</si>
  <si>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</si>
  <si>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</si>
  <si>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</si>
  <si>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</si>
  <si>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</si>
  <si>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</si>
  <si>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</si>
  <si>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</si>
  <si>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</si>
  <si>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</si>
  <si>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</si>
  <si>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</si>
  <si>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</si>
  <si>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</si>
  <si>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</si>
  <si>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</si>
  <si>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</si>
  <si>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</si>
  <si>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</si>
  <si>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</si>
  <si>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</si>
  <si>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</si>
  <si>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</si>
  <si>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</si>
  <si>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</si>
  <si>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</si>
  <si>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</si>
  <si>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</si>
  <si>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100574</t>
  </si>
  <si>
    <t>ESPALHAMENTO DE MATERIAL COM TRATOR DE ESTEIRAS. AF_11/2019</t>
  </si>
  <si>
    <t>100575</t>
  </si>
  <si>
    <t>REGULARIZAÇÃO DE SUPERFÍCIES COM MOTONIVELADORA. AF_11/2019</t>
  </si>
  <si>
    <t>4,47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</si>
  <si>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</si>
  <si>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</si>
  <si>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</si>
  <si>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3,23</t>
  </si>
  <si>
    <t>16,16</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</si>
  <si>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</si>
  <si>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</si>
  <si>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</si>
  <si>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</si>
  <si>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</si>
  <si>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</si>
  <si>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</si>
  <si>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</si>
  <si>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</si>
  <si>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</si>
  <si>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</si>
  <si>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</si>
  <si>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</si>
  <si>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</si>
  <si>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</si>
  <si>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</si>
  <si>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</si>
  <si>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</si>
  <si>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</si>
  <si>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</si>
  <si>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</si>
  <si>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</si>
  <si>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</si>
  <si>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</si>
  <si>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</si>
  <si>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</si>
  <si>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</si>
  <si>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</si>
  <si>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</si>
  <si>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</si>
  <si>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</si>
  <si>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</si>
  <si>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</si>
  <si>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</si>
  <si>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</si>
  <si>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</si>
  <si>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</si>
  <si>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</si>
  <si>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</si>
  <si>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</si>
  <si>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</si>
  <si>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</si>
  <si>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</si>
  <si>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</si>
  <si>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</si>
  <si>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</si>
  <si>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</si>
  <si>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</si>
  <si>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</si>
  <si>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</si>
  <si>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</si>
  <si>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</si>
  <si>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</si>
  <si>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</si>
  <si>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</si>
  <si>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</si>
  <si>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</si>
  <si>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</si>
  <si>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</si>
  <si>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</si>
  <si>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</si>
  <si>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</si>
  <si>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</si>
  <si>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</si>
  <si>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</si>
  <si>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</si>
  <si>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</si>
  <si>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</si>
  <si>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</si>
  <si>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</si>
  <si>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</si>
  <si>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</si>
  <si>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</si>
  <si>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</si>
  <si>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</si>
  <si>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</si>
  <si>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</si>
  <si>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</si>
  <si>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</si>
  <si>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</si>
  <si>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</si>
  <si>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</si>
  <si>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</si>
  <si>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</si>
  <si>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</si>
  <si>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</si>
  <si>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</si>
  <si>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</si>
  <si>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</si>
  <si>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</si>
  <si>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</si>
  <si>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</si>
  <si>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</si>
  <si>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</si>
  <si>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</si>
  <si>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</si>
  <si>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</si>
  <si>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</si>
  <si>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</si>
  <si>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</si>
  <si>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</si>
  <si>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</si>
  <si>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</si>
  <si>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</si>
  <si>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</si>
  <si>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</si>
  <si>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</si>
  <si>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</si>
  <si>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</si>
  <si>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</si>
  <si>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</si>
  <si>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</si>
  <si>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</si>
  <si>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</si>
  <si>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</si>
  <si>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</si>
  <si>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</si>
  <si>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</si>
  <si>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</si>
  <si>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</si>
  <si>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</si>
  <si>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</si>
  <si>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</si>
  <si>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</si>
  <si>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</si>
  <si>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</si>
  <si>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</si>
  <si>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</si>
  <si>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</si>
  <si>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</si>
  <si>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</si>
  <si>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</si>
  <si>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</si>
  <si>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</si>
  <si>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</si>
  <si>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</si>
  <si>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</si>
  <si>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</si>
  <si>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</si>
  <si>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</si>
  <si>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</si>
  <si>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</si>
  <si>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</si>
  <si>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</si>
  <si>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</si>
  <si>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</si>
  <si>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</si>
  <si>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</si>
  <si>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</si>
  <si>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</si>
  <si>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</si>
  <si>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</si>
  <si>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</si>
  <si>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</si>
  <si>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</si>
  <si>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</si>
  <si>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</si>
  <si>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</si>
  <si>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</si>
  <si>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</si>
  <si>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</si>
  <si>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</si>
  <si>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</si>
  <si>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</si>
  <si>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</si>
  <si>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</si>
  <si>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</si>
  <si>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</si>
  <si>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</si>
  <si>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</si>
  <si>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</si>
  <si>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</si>
  <si>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</si>
  <si>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</si>
  <si>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</si>
  <si>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</si>
  <si>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</si>
  <si>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</si>
  <si>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</si>
  <si>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</si>
  <si>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</si>
  <si>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</si>
  <si>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</si>
  <si>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</si>
  <si>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</si>
  <si>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</si>
  <si>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</si>
  <si>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</si>
  <si>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</si>
  <si>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</si>
  <si>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</si>
  <si>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</si>
  <si>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</si>
  <si>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</si>
  <si>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</si>
  <si>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</si>
  <si>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</si>
  <si>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</si>
  <si>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</si>
  <si>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</si>
  <si>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</si>
  <si>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</si>
  <si>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</si>
  <si>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</si>
  <si>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</si>
  <si>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</si>
  <si>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</si>
  <si>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</si>
  <si>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</si>
  <si>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</si>
  <si>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</si>
  <si>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</si>
  <si>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</si>
  <si>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</si>
  <si>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</si>
  <si>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</si>
  <si>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</si>
  <si>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</si>
  <si>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</si>
  <si>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</si>
  <si>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</si>
  <si>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</si>
  <si>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</si>
  <si>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</si>
  <si>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</si>
  <si>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</si>
  <si>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</si>
  <si>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</si>
  <si>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</si>
  <si>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</si>
  <si>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</si>
  <si>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</si>
  <si>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</si>
  <si>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</si>
  <si>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</si>
  <si>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</si>
  <si>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</si>
  <si>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</si>
  <si>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</si>
  <si>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</si>
  <si>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</si>
  <si>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</si>
  <si>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</si>
  <si>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</si>
  <si>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</si>
  <si>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</si>
  <si>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</si>
  <si>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</si>
  <si>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</si>
  <si>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</si>
  <si>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</si>
  <si>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</si>
  <si>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</si>
  <si>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</si>
  <si>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</si>
  <si>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</si>
  <si>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</si>
  <si>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</si>
  <si>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</si>
  <si>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</si>
  <si>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</si>
  <si>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</si>
  <si>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</si>
  <si>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</si>
  <si>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</si>
  <si>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</si>
  <si>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</si>
  <si>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</si>
  <si>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</si>
  <si>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</si>
  <si>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</si>
  <si>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</si>
  <si>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</si>
  <si>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</si>
  <si>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</si>
  <si>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</si>
  <si>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</si>
  <si>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</si>
  <si>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</si>
  <si>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</si>
  <si>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</si>
  <si>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</si>
  <si>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</si>
  <si>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</si>
  <si>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</si>
  <si>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</si>
  <si>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</si>
  <si>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</si>
  <si>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</si>
  <si>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</si>
  <si>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</si>
  <si>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</si>
  <si>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</si>
  <si>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</si>
  <si>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</si>
  <si>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</si>
  <si>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</si>
  <si>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</si>
  <si>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</si>
  <si>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</si>
  <si>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</si>
  <si>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</si>
  <si>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</si>
  <si>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</si>
  <si>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</si>
  <si>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</si>
  <si>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</si>
  <si>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</si>
  <si>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</si>
  <si>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</si>
  <si>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</si>
  <si>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</si>
  <si>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</si>
  <si>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</si>
  <si>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</si>
  <si>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</si>
  <si>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</si>
  <si>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</si>
  <si>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</si>
  <si>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</si>
  <si>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</si>
  <si>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</si>
  <si>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</si>
  <si>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</si>
  <si>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</si>
  <si>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</si>
  <si>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</si>
  <si>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</si>
  <si>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</si>
  <si>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</si>
  <si>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</si>
  <si>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</si>
  <si>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</si>
  <si>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</si>
  <si>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</si>
  <si>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</si>
  <si>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</si>
  <si>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</si>
  <si>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</si>
  <si>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</si>
  <si>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</si>
  <si>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</si>
  <si>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</si>
  <si>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</si>
  <si>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</si>
  <si>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</si>
  <si>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</si>
  <si>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</si>
  <si>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</si>
  <si>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</si>
  <si>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</si>
  <si>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</si>
  <si>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</si>
  <si>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</si>
  <si>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1,58</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</si>
  <si>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</si>
  <si>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</si>
  <si>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</si>
  <si>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</si>
  <si>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</si>
  <si>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</si>
  <si>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</si>
  <si>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</si>
  <si>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</si>
  <si>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</si>
  <si>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</si>
  <si>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</si>
  <si>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</si>
  <si>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</si>
  <si>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</si>
  <si>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</si>
  <si>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</si>
  <si>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</si>
  <si>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</si>
  <si>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</si>
  <si>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</si>
  <si>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</si>
  <si>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</si>
  <si>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</si>
  <si>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</si>
  <si>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</si>
  <si>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</si>
  <si>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</si>
  <si>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</si>
  <si>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</si>
  <si>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</si>
  <si>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</si>
  <si>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</si>
  <si>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</si>
  <si>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</si>
  <si>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</si>
  <si>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</si>
  <si>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</si>
  <si>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</si>
  <si>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</si>
  <si>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</si>
  <si>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</si>
  <si>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</si>
  <si>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</si>
  <si>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</si>
  <si>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</si>
  <si>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</si>
  <si>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</si>
  <si>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</si>
  <si>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</si>
  <si>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</si>
  <si>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</si>
  <si>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</si>
  <si>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</si>
  <si>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</si>
  <si>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</si>
  <si>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</si>
  <si>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</si>
  <si>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</si>
  <si>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</si>
  <si>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</si>
  <si>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</si>
  <si>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TÉCNICO EM SEGURANÇA DO TRABALHO COM ENCARGOS COMPLEMENTARES</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</si>
  <si>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</si>
  <si>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</si>
  <si>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</si>
  <si>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</si>
  <si>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</si>
  <si>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</si>
  <si>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</si>
  <si>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8Y</t>
  </si>
  <si>
    <t>4Y</t>
  </si>
  <si>
    <t>Visualização 3d</t>
  </si>
  <si>
    <t>OS DE RESISTENCIA A COMPRESSAO AOS 3, 7 E 28 DIAS E "SLUMP T</t>
  </si>
  <si>
    <t>EST",MEDIDO POR M3 DE CONCRETO COLOCADO NAS FORMAS</t>
  </si>
  <si>
    <t>IOS DE RESISTENCIA A COMPRESSAO AOS 3, 7 E 28 DIAS E "SLUMP</t>
  </si>
  <si>
    <t>TEST",MEDIDO POR M3 DE CONCRETO COLOCADO NAS FORMAS</t>
  </si>
  <si>
    <t xml:space="preserve"> ACIDENTADA,VEGETACAO DENSA E EDIFICACAO LEVE.CUSTO PARA ARE</t>
  </si>
  <si>
    <t>A ATE 5000M2 (ESCALA 1:250/500)</t>
  </si>
  <si>
    <t>01.016.0201-0</t>
  </si>
  <si>
    <t xml:space="preserve"> ACIDENTADA,VEGETACAO DENSA E EDIFICACAO MEDIA.CUSTO PARA AR</t>
  </si>
  <si>
    <t>EA ATE 5000M2 (ESCALA 1:250/500)</t>
  </si>
  <si>
    <t>01.016.0201-A</t>
  </si>
  <si>
    <t>01.016.0202-0</t>
  </si>
  <si>
    <t xml:space="preserve"> ACIDENTADA,VEGETACAO DENSA E EDIFICACAO DENSA.CUSTO PARA AR</t>
  </si>
  <si>
    <t>01.016.0202-A</t>
  </si>
  <si>
    <t xml:space="preserve"> ACIDENTADA,VEGETACAO RALA E EDIFICACAO LEVE.CUSTO PARA AREA</t>
  </si>
  <si>
    <t xml:space="preserve">   ATE 5000M2 (ESCALA 1:250/500)</t>
  </si>
  <si>
    <t>01.016.0204-0</t>
  </si>
  <si>
    <t xml:space="preserve"> ACIDENTADA,VEGETACAO RALA E EDIFICACAO MEDIA.CUSTO PARA ARE</t>
  </si>
  <si>
    <t>01.016.0204-A</t>
  </si>
  <si>
    <t>01.016.0205-0</t>
  </si>
  <si>
    <t xml:space="preserve"> ACIDENTADA,VEGETACAO RALA E EDIFICACAO DENSA.CUSTO PARA ARE</t>
  </si>
  <si>
    <t>01.016.0205-A</t>
  </si>
  <si>
    <t xml:space="preserve"> NAO ACIDENTADA,VEGETACAO DENSA E EDIFICACAO LEVE.CUSTO PARA</t>
  </si>
  <si>
    <t xml:space="preserve"> AREA ATE 5000M2 (ESCALA 1:250/500)</t>
  </si>
  <si>
    <t>01.016.0207-0</t>
  </si>
  <si>
    <t>NAO ACIDENTADA,VEGETACAO DENSA E EDIFICACAO MEDIA.CUSTO PARA</t>
  </si>
  <si>
    <t>01.016.0207-A</t>
  </si>
  <si>
    <t>01.016.0208-0</t>
  </si>
  <si>
    <t xml:space="preserve"> NAO ACIDENTADA,VEGETACAO DENSA E EDIFICACAO DENSA.CUSTO PAR</t>
  </si>
  <si>
    <t>A AREA ATE 5000M2 (ESCALA 1:250/500)</t>
  </si>
  <si>
    <t>01.016.0208-A</t>
  </si>
  <si>
    <t xml:space="preserve"> NAO ACIDENTADA,VEGETACAO RALA E EDIFICACAO LEVE.CUSTO PARA</t>
  </si>
  <si>
    <t>01.016.0210-0</t>
  </si>
  <si>
    <t xml:space="preserve"> NAO ACIDENTADA,VEGETACAO RALA E EDIFICACAO MEDIA.CUSTO PARA</t>
  </si>
  <si>
    <t>01.016.0210-A</t>
  </si>
  <si>
    <t>01.016.0211-0</t>
  </si>
  <si>
    <t xml:space="preserve"> NAO ACIDENTADA,VEGETACAO RALA E EDIFICACAO DENSA.CUSTO PARA</t>
  </si>
  <si>
    <t>01.016.0211-A</t>
  </si>
  <si>
    <t>A DE 5000 A 10000M2 (ESCALA 1:200/500)</t>
  </si>
  <si>
    <t>01.016.0221-0</t>
  </si>
  <si>
    <t>EA DE 5000 A 10000M2 (ESCALA 1:250/500)</t>
  </si>
  <si>
    <t>01.016.0221-A</t>
  </si>
  <si>
    <t>01.016.0222-0</t>
  </si>
  <si>
    <t>01.016.0222-A</t>
  </si>
  <si>
    <t xml:space="preserve"> DE 5000 A 10000M2 (ESCALA 1:250/500)</t>
  </si>
  <si>
    <t>01.016.0224-0</t>
  </si>
  <si>
    <t>A DE 5000 A 10000M2 (ESCALA 1:250/500)</t>
  </si>
  <si>
    <t>01.016.0224-A</t>
  </si>
  <si>
    <t>01.016.0225-0</t>
  </si>
  <si>
    <t>01.016.0225-A</t>
  </si>
  <si>
    <t xml:space="preserve"> AREA DE 5000 A 10000M2 (ESCALA 1:250/500)</t>
  </si>
  <si>
    <t>01.016.0227-0</t>
  </si>
  <si>
    <t xml:space="preserve"> NAO ACIDENTADA,VEGETACAO DENSA E EDIFICACAO MEDIA.CUSTO PAR</t>
  </si>
  <si>
    <t>A AREA DE 5000 A 10000M2 (ESCALA 1:250/500)</t>
  </si>
  <si>
    <t>01.016.0227-A</t>
  </si>
  <si>
    <t>01.016.0228-0</t>
  </si>
  <si>
    <t>01.016.0228-A</t>
  </si>
  <si>
    <t>01.016.0230-0</t>
  </si>
  <si>
    <t>01.016.0230-A</t>
  </si>
  <si>
    <t>01.016.0231-0</t>
  </si>
  <si>
    <t>01.016.0231-A</t>
  </si>
  <si>
    <t>A DE 10000 A 20000M2 (ESCALA 1:250/500)</t>
  </si>
  <si>
    <t>01.016.0241-0</t>
  </si>
  <si>
    <t>EA DE 10000 A 20000M2 (ESCALA 1:250/500)</t>
  </si>
  <si>
    <t>01.016.0241-A</t>
  </si>
  <si>
    <t>01.016.0242-0</t>
  </si>
  <si>
    <t>01.016.0242-A</t>
  </si>
  <si>
    <t xml:space="preserve"> DE 10000 A 20000M2 (ESCALA 1:250/500)</t>
  </si>
  <si>
    <t>01.016.0244-0</t>
  </si>
  <si>
    <t>01.016.0244-A</t>
  </si>
  <si>
    <t>01.016.0245-0</t>
  </si>
  <si>
    <t>01.016.0245-A</t>
  </si>
  <si>
    <t xml:space="preserve"> AREA DE 10000 ATE 20000M2 (ESCALA 1:250/500)</t>
  </si>
  <si>
    <t>01.016.0247-0</t>
  </si>
  <si>
    <t>A AREA DE 10000 A 20000M2 (ESCALA 1:250/500)</t>
  </si>
  <si>
    <t>01.016.0247-A</t>
  </si>
  <si>
    <t>01.016.0248-0</t>
  </si>
  <si>
    <t>01.016.0248-A</t>
  </si>
  <si>
    <t>AREA DE 10000 A 20.000M2 (ESCALA 1:250/500)</t>
  </si>
  <si>
    <t>01.016.0250-0</t>
  </si>
  <si>
    <t xml:space="preserve"> AREA DE 10000 A 20000M2 (ESCALA 1:250/500)</t>
  </si>
  <si>
    <t>01.016.0250-A</t>
  </si>
  <si>
    <t>01.016.0251-0</t>
  </si>
  <si>
    <t>01.016.0251-A</t>
  </si>
  <si>
    <t>PROJETO EXECUTIVO PARA SISTEMA DE EXAUSTAO MECANICA DE COZIN</t>
  </si>
  <si>
    <t>HA,INCLUSIVE PROJETO BASICO,APRESENTADO EM AUTOCAD NOS PADRO</t>
  </si>
  <si>
    <t>ES DA CONTRATANTE COM AREA ATE 50M2</t>
  </si>
  <si>
    <t>ES DA CONTRATANTE,COM AREA DE 51 ATE 100M2</t>
  </si>
  <si>
    <t>ES DA CONTRATANTE,COM AREA ACIMA DE 100M2</t>
  </si>
  <si>
    <t>PROJETO BASICO PARA SISTEMA DE EXAUSTAO MECANICA DE COZINHA,</t>
  </si>
  <si>
    <t>APRESENTADO EM AUTOCAD NOS PADROES DA CONTRATANTE,COM AREA A</t>
  </si>
  <si>
    <t>TE 50M2</t>
  </si>
  <si>
    <t>APRESENTADO EM AUTOCAD NOS PADROES DA CONTRATANTE,COM AREA D</t>
  </si>
  <si>
    <t>E 51 ATE 100M2</t>
  </si>
  <si>
    <t>ACIMA DE 100M2</t>
  </si>
  <si>
    <t>HA,CONSIDERANDO O PROJETO BASICO EXISTENTE,APRESENTADO EM AU</t>
  </si>
  <si>
    <t>TOCAD NOS PADROES DA CONTRATANTE,COM AREA ATE 50M2</t>
  </si>
  <si>
    <t>TOCAD NOS PADROES DA CONTRATANTE,COM AREA DE 51 ATE 100M2</t>
  </si>
  <si>
    <t>TOCAD NOS PADROES DA CONTRATANTE,COM AREA ACIMA DE 100M2</t>
  </si>
  <si>
    <t>ME.FORNECIMENTO E ASSENTAMENTO</t>
  </si>
  <si>
    <t>CAIXA DE RUA COMPLETA DE FERRO FUNDIDO,PESO TOTAL DE 54KG,CO</t>
  </si>
  <si>
    <t>M CAPACIDADE DE CARGA DE 15T,PARA REGISTRO PADRAO CEDAE,ASSE</t>
  </si>
  <si>
    <t>NTADA COM ARGAMASSA DE CIMENTO E AREIA NO TRACO 1:4 EM VOLUM</t>
  </si>
  <si>
    <t>(15X15)CM.FORNECIMENTO</t>
  </si>
  <si>
    <t>DE (15X15)CM.FORNECIMENTO</t>
  </si>
  <si>
    <t>ES DE (30X15)CM.FORNECIMENTO</t>
  </si>
  <si>
    <t>11.023.0004-0</t>
  </si>
  <si>
    <t>TELA PARA ESTRUTURA DE CONCRETO ARMADO,FORMADA POR FIOS DE A</t>
  </si>
  <si>
    <t>CO CA-60,COM DIAMETRO DE 5,0MM,CRUZADOS E SOLDADOS ENTRE SI,</t>
  </si>
  <si>
    <t>FORMANDO MALHAS QUADRADAS COM ESPACAMENTO ENTRE ELES DE (10X</t>
  </si>
  <si>
    <t>10)CM.FORNECIMENTO</t>
  </si>
  <si>
    <t>11.023.0004-A</t>
  </si>
  <si>
    <t>FORMA METALICA PARA TUNEIS,EXCLUSIVE A FORMA METALICA,COMPRE</t>
  </si>
  <si>
    <t>ENDENDO:DESLOCAMENTOS,POSICIONAMENTO,FIXACAO E RETIRADA DE C</t>
  </si>
  <si>
    <t>ONJUNTO DE FORMAS DE 7,00M DE EXTENSAO E RESPECTIVOS TRILHOS</t>
  </si>
  <si>
    <t>,EM TUNEL DE 70,00M2 DE SECAO</t>
  </si>
  <si>
    <t>FORMA METALICA PARA TUNEIS COMPREENDENDO:FORNECIMENTO DE FOR</t>
  </si>
  <si>
    <t>MAS DESLIZANTES SOBRE TRILHOS DE 7,00M DE EXTENSAO,EM TUNEL</t>
  </si>
  <si>
    <t>DE 70,00M2 DE SECAO,FORMAS RIGIDAS SUSPENSAS POR MACACOS</t>
  </si>
  <si>
    <t>A DE CIMENTO E AREIA,NO TRACO 1:3,COM 5MM DE ESPESSURA</t>
  </si>
  <si>
    <t>A DE CIMENTO E AREIA,NO TRACO 1:3,COM 5MM DE ESPESSURA E 0,7</t>
  </si>
  <si>
    <t>2L/M2 DE LATEX</t>
  </si>
  <si>
    <t>REBOCO PRONTO PARA PAREDES INTERNAS COMPOSTO DE CAL E AGREGA</t>
  </si>
  <si>
    <t>DOS,COM 5MM DE ESPESSURA,APLICADO SOBRE SUPERFICIE</t>
  </si>
  <si>
    <t>13.009.0035-0</t>
  </si>
  <si>
    <t>DOS,COM 3MM DE ESPESSURA,APLICADO SOBRE SUPERFICIE</t>
  </si>
  <si>
    <t>13.009.0035-A</t>
  </si>
  <si>
    <t>13.009.0040-0</t>
  </si>
  <si>
    <t>REBOCO PRONTO PARA PAREDES EXTERNAS COMPOSTO DE CAL E AGREGA</t>
  </si>
  <si>
    <t>DOS,INCLUSIVE CIMENTO ADICIONADO MANUALMENTE,COM 5MM DE ESPE</t>
  </si>
  <si>
    <t>SSURA,APLICADO SOBRE SUPERFICIE</t>
  </si>
  <si>
    <t>13.009.0040-A</t>
  </si>
  <si>
    <t>13.009.0045-0</t>
  </si>
  <si>
    <t>DOS,INCLUSIVE CIMENTO ADICIONADO MANUALMENTE,COM 3MM DE ESPE</t>
  </si>
  <si>
    <t>13.009.0045-A</t>
  </si>
  <si>
    <t>O,EM MANTA DE LA DE VIDRO REVESTIDA COM FOLHA DE ALUMINIO</t>
  </si>
  <si>
    <t>FORRO EM PLACA TIPO COLMEIA,EM ALUMINIO PRE-PINTADO,MODULACA</t>
  </si>
  <si>
    <t>O DE (62X62)CM,MALHA MEDINDO APROXIMADAMENTE 5X5CM,FIXADO CO</t>
  </si>
  <si>
    <t>M PERFIL "T" APARENTE.FORNECIMENTO E COLOCACAO</t>
  </si>
  <si>
    <t>PORTA FLEXIVEL DE PVC,TIPO VAI-E-VEM,MEDINDO (1,40MX2,10)M,C</t>
  </si>
  <si>
    <t>/FECHAMENTO AUTOMATICO ATRAVES DE MOLAS HELICOIDAIS SOBREPOS</t>
  </si>
  <si>
    <t>TAS EM EIXO DE ACO,ESTRUTRUTURA METALICA VERTICAL E HORIZONT</t>
  </si>
  <si>
    <t>AL,PVC REFORCADO COR CINZA C/ESP.DE 5MM NAS FOLHAS DA PORTA</t>
  </si>
  <si>
    <t>ATE A ALTURA 1,20M E PVC TRANSPARENTE ACIMA DESTA MEDIDA.FOR</t>
  </si>
  <si>
    <t>14.001.0085-0</t>
  </si>
  <si>
    <t>PORTA EM ABS RIGIDO DE ALTO IMPACTO,TIPO VAI E VEM,MEDINDO (</t>
  </si>
  <si>
    <t>1,80X2,10)M,COM FECHAMENTO POR GRAVIDADE,SEM USO DE MOLAS,VI</t>
  </si>
  <si>
    <t>SOR EM POLICARBONATO TRANSPARENTE COM ESPESSURA DE 3MM E PAR</t>
  </si>
  <si>
    <t>A-CHOQUE EM ABS NOS DOIS LADOS DE CADA FOLHA,NA COR DA PORTA</t>
  </si>
  <si>
    <t>14.001.0085-A</t>
  </si>
  <si>
    <t>GRADIL TUBULAR EM MODULOS DE 3,35M DE LARGURA COM ALTURA DE</t>
  </si>
  <si>
    <t>2,00M,EM TELA DE CHAPA DE METAL EXPANDIDO,MALHA LOSANGULAR D</t>
  </si>
  <si>
    <t>E 150X56MM,EMOLDURADA POR TUBOS DE FERRO GALVANIZADOS DE 1.1</t>
  </si>
  <si>
    <t>/2",FIXADO EM ESTRUTURAS DE CONCRETO (EXCLUSIVE ESTAS),ATRAV</t>
  </si>
  <si>
    <t>ES DE 16 PARAFUSOS GALVANIZADOS.FORNECIMENTO E COLOCACAO</t>
  </si>
  <si>
    <t>SE,NEUTRO E TERRA,PARA INSTALACAO DE ATE 4 DISJUNTORES SEM</t>
  </si>
  <si>
    <t>SE,NEUTRO E TERRA,PARA INSTALACAO DE ATE 8 DISJUNTORES SEM D</t>
  </si>
  <si>
    <t>QUADRO DE DISTRIBUICAO DE ENERGIA,100A,PARA DISJUNTORES TERM</t>
  </si>
  <si>
    <t>O-MAGNETICOS UNIPOLARES,DE SOBREPOR,COM PORTA E BARRAMENTOS</t>
  </si>
  <si>
    <t>DE FASE,NEUTRO E TERRA,TRIFASICO,PARA INSTALACAO DE ATE 18 D</t>
  </si>
  <si>
    <t>ISJUNTORES COM DISPOSITIVO PARA CHAVE GERAL.FORNECIMENTO E C</t>
  </si>
  <si>
    <t>DE FASE,NEUTRO E TERRA,TRIFASICO,PARA INSTALACAO DE ATE 24 D</t>
  </si>
  <si>
    <t>DE FASE,NEUTRO E TERRA,TRIFASICO,PARA INSTALACAO DE ATE 32 D</t>
  </si>
  <si>
    <t>DE FASE,NEUTRO E TERRA,TRIFASICO,PARA INSTALACAO DE ATE 40 D</t>
  </si>
  <si>
    <t>QUADRO DE DISTRIBUICAO DE ENERGIA,150A,PARA DISJUNTORES TERM</t>
  </si>
  <si>
    <t>DE FASE,NEUTRO E TERRA,TRIFASICO,PARA INSTALACAO DE ATE 50 D</t>
  </si>
  <si>
    <t>E,NEUTRO E TERRA,PARA INSTALACAO DE ATE 4 DISJUNTORES SEM DI</t>
  </si>
  <si>
    <t>E,NEUTRO E TERRA,PARA INSTALACAO DE ATE 8 DISJUNTORES SEM DI</t>
  </si>
  <si>
    <t>O-MAGNETICOS UNIPOLARES,DE EMBUTIR,COM PORTA E BARRAMENTOS D</t>
  </si>
  <si>
    <t>E FASE,NEUTRO E TERRA,TRIFASICO,PARA INSTALACAO DE ATE 18 DI</t>
  </si>
  <si>
    <t>SJUNTORES COM DISPOSITIVO PARA CHAVE GERAL.FORNECIMENTO E CO</t>
  </si>
  <si>
    <t>E FASE,NEUTRO E TERRA,TRIFASICO,PARA INSTALACAO DE ATE 24 DI</t>
  </si>
  <si>
    <t>E FASE,NEUTRO E TERRA,TRIFASICO,PARA INSTALACAO DE ATE 32 DI</t>
  </si>
  <si>
    <t>E FASE,NEUTRO E TERRA,TRIFASICO,PARA INSTALACAO DE ATE 40 DI</t>
  </si>
  <si>
    <t>E FASE,NEUTRO E TERRA,TRIFASICO,PARA INSTALACAO DE ATE 50 DI</t>
  </si>
  <si>
    <t>CABO DE COBRE FLEXIVEL COM ISOLAMENTO TERMOPLASTICO,COMPREEN</t>
  </si>
  <si>
    <t>,5MM2, 450/750V.FORNECIMENTO E COLOCACAO</t>
  </si>
  <si>
    <t>DENDO:PREPARO,CORTE E ENFIACAO EM ELETRODUTOS NA BITOLA DE 4</t>
  </si>
  <si>
    <t>MM2, 450/750V.FORNECIMENTO E COLOCACAO</t>
  </si>
  <si>
    <t>DENDO:PREPARO,CORTE E ENFIACAO EM ELETRODUTOS NA BITOLA DE 1</t>
  </si>
  <si>
    <t>0MM2, 450/750V.FORNECIMENTO E COLOCACAO</t>
  </si>
  <si>
    <t>6MM2, 450/750V.FORNECIMENTO E COLOCACAO</t>
  </si>
  <si>
    <t>5MM2, 450/750V.FORNECIMENTO E COLOCACAO</t>
  </si>
  <si>
    <t>DENDO:PREPARO,CORTE E ENFIACAO EM ELETRODUTOS,NA BITOLA DE 3</t>
  </si>
  <si>
    <t>DENDO:PREPARO,CORTE E ENFIACAO EM ELETRODUTOS,NA BITOLA DE 5</t>
  </si>
  <si>
    <t>DENDO:PREPARO,CORTE E ENFIACAO EM ELETRODUTOS,NA BITOLA DE 7</t>
  </si>
  <si>
    <t>DENDO:PREPARO,CORTE E ENFIACAO EM ELETRODUTOS,NA BITOLA DE 9</t>
  </si>
  <si>
    <t>20MM2, 450/750V.FORNECIMENTO E COLOCACAO</t>
  </si>
  <si>
    <t>50MM2, 450/750V.FORNECIMENTO E COLOCACAO</t>
  </si>
  <si>
    <t>85MM2, 450/750V.FORNECIMENTO E COLOCACAO</t>
  </si>
  <si>
    <t>40MM2, 450/750V.FORNECIMENTO E COLOCACAO</t>
  </si>
  <si>
    <t>00M2, 450/750V.FORNECIMENTO E COLOCACAO</t>
  </si>
  <si>
    <t>,5MM2, 0,6/1KV.FORNECIMENTO E COLOCACAO</t>
  </si>
  <si>
    <t>MM2, 0,6/1KV.FORNECIMENTO E COLOCACAO</t>
  </si>
  <si>
    <t>0MM2, 0,6/1KV.FORNECIMENTO E COLOCACAO</t>
  </si>
  <si>
    <t>6MM2, 0,6/1KV.FORNECIMENTO E COLOCACAO</t>
  </si>
  <si>
    <t>5MM2, 0,6/1KV.FORNECIMENTO E COLOCACAO</t>
  </si>
  <si>
    <t>20MM2, 0,6/1KV.FORNECIMENTO E COLOCACAO</t>
  </si>
  <si>
    <t>50MM2, 0,6/1KV.FORNECIMENTO E COLOCACAO</t>
  </si>
  <si>
    <t>85MM2, 0,6/1KV.FORNECIMENTO E COLOCACAO</t>
  </si>
  <si>
    <t>40MM2, 0,6/1KV.FORNECIMENTO E COLOCACAO</t>
  </si>
  <si>
    <t>00MM2, 0,6/1KV.FORNECIMENTO E COLOCACAO</t>
  </si>
  <si>
    <t>15.015.0184-0</t>
  </si>
  <si>
    <t>INSTALACAO DE PONTO DE WI-FI,COMPREENDENDO: 1 VARA DE ELETRO</t>
  </si>
  <si>
    <t>DUTO DE 3/4",CONEXOES E CAIXAS,EXCLUSIVE CABOS OU FIOS</t>
  </si>
  <si>
    <t>15.015.0184-A</t>
  </si>
  <si>
    <t>15.015.0186-0</t>
  </si>
  <si>
    <t>PREENDENDO: 1 VARA DE ELETRODUTO DE 3/4",CONEXOES E CAIXAS,E</t>
  </si>
  <si>
    <t>XCLUSIVE CABOS OU FIOS</t>
  </si>
  <si>
    <t>15.015.0186-A</t>
  </si>
  <si>
    <t>15.015.0187-0</t>
  </si>
  <si>
    <t>PREENDENDO: 2 VARAS DE ELETRODUTO DE 3/4",CONEXOES E CAIXAS,</t>
  </si>
  <si>
    <t>EXCLUSIVE CABOS OU FIOS</t>
  </si>
  <si>
    <t>15.015.0187-A</t>
  </si>
  <si>
    <t>15.015.0188-0</t>
  </si>
  <si>
    <t>PREENDENDO: 3 VARAS DE ELETRODUTO DE 3/4",CONEXOES E CAIXAS,</t>
  </si>
  <si>
    <t>15.015.0188-A</t>
  </si>
  <si>
    <t>15.015.0189-0</t>
  </si>
  <si>
    <t>PREENDENDO: 4 VARAS DE ELETRODUTO DE 3/4",CONEXOES E CAIXAS,</t>
  </si>
  <si>
    <t>15.015.0189-A</t>
  </si>
  <si>
    <t>INSTALACAO DE CONJUNTO DE 4 PONTOS DE TELEFONE E LOGICA,COMP</t>
  </si>
  <si>
    <t>REENDENDO: 5 VARAS DE ELETRODUTO DE 3/4",CONEXOES E CAIXAS,E</t>
  </si>
  <si>
    <t>15.015.0201-0</t>
  </si>
  <si>
    <t>INSTALACAO DE CONJUNTO DE 3 PONTOS DE TELEFONE E LOGICA,COMP</t>
  </si>
  <si>
    <t>REENDENDO: 4 VARAS DE ELETRODUTO DE 3/4",CONEXOES E CAIXAS,E</t>
  </si>
  <si>
    <t>15.015.0201-A</t>
  </si>
  <si>
    <t>15.015.0202-0</t>
  </si>
  <si>
    <t>INSTALACAO DE CONJUNTO DE 2 PONTOS DE TELEFONE E LOGICA,COMP</t>
  </si>
  <si>
    <t>REENDENDO: 3 VARAS DE ELETRODUTO DE 3/4",CONEXOES E CAIXAS,E</t>
  </si>
  <si>
    <t>15.015.0202-A</t>
  </si>
  <si>
    <t>INSTALACAO DE PONTO DE TELEFONE E LOGICA,COMPREENDENDO:2 VAR</t>
  </si>
  <si>
    <t>AS DE ELETRODUTO DE 3/4",CONEXOES E CAIXAS,EXCLUSIVE CABOS O</t>
  </si>
  <si>
    <t>U FIOS</t>
  </si>
  <si>
    <t>ENTO PLASTICO TIPO POPULAR,BOLSA DE LIGACAO,RABICHO EM PVC E</t>
  </si>
  <si>
    <t xml:space="preserve"> ACESSORIOS DE FIXACAO.FORNECIMENTO</t>
  </si>
  <si>
    <t>18.017.0100-0</t>
  </si>
  <si>
    <t>APROVEITAMENTO DE AGUA DE CHUVA (AAC) P/AREA DE TELHADO ATE</t>
  </si>
  <si>
    <t>200M2,COMPREENDENDO O FORNECIMENTO DOS SEGUINTES EQUIPAMENTO</t>
  </si>
  <si>
    <t>S:-FILTRO VOLUMETRICO (VF1) AUTO-LIMPANTE,CORPO CONSTITUIDO</t>
  </si>
  <si>
    <t>POLIETILENO,ENTRADAS E SAIDAS C/DIAMETRO 100MM;-CONJUNTO FLU</t>
  </si>
  <si>
    <t>TUANTE SUCCAO (BOIA-MANGUEIRA) MANGUEIRA 1",COMPRIMENTO 2,00</t>
  </si>
  <si>
    <t>M;-FREIO D'AGUA C/DIAM.100MM;-SIFAO LADRAO DIAM.SAIDA 100MM</t>
  </si>
  <si>
    <t>18.017.0100-A</t>
  </si>
  <si>
    <t>18.017.0105-0</t>
  </si>
  <si>
    <t>APROVEITAMENTO AGUA CHUVA (AAC) P/AREA DE TELHADO ATE 1500M2</t>
  </si>
  <si>
    <t>,COMPREENDENDO FORN.SEGUINTES EQUIPAMENTOS:-FILTRO VOLUMET</t>
  </si>
  <si>
    <t>RICO (VF6) AUTO-LIMPANTE,CORPO CONSTITUIDO ACO INOX,ENTRADAS</t>
  </si>
  <si>
    <t xml:space="preserve"> C/DIAM.250MM E SAIDA P/CISTERNA DIAM.200MM;-CONJUNTO FLUTUA</t>
  </si>
  <si>
    <t>NTE SUCCAO (BOIA-MANGUEIRA) MANGUEIRA 2",COMPRIMENTO 2,00M;-</t>
  </si>
  <si>
    <t>FREIO D'AGUA DIAM.200MM;-SIFAO LADRAO C/DIAM.DE SAIDA 200MM</t>
  </si>
  <si>
    <t>18.017.0105-A</t>
  </si>
  <si>
    <t>EM ACO INOXIDAVEL.FORNECIMENTO E INSTALACAO</t>
  </si>
  <si>
    <t xml:space="preserve"> EM ACO INOXIDAVEL.FORNECIMENTO E INSTALACAO</t>
  </si>
  <si>
    <t>LUMINARIA DE EMBUTIR,FIXADA EM GESSO,PARA LAMPADA LED DE 25W</t>
  </si>
  <si>
    <t xml:space="preserve"> (INCLUSIVE LAMPADA).FORNECIMENTO E COLOCACAO</t>
  </si>
  <si>
    <t>ARANDELA EM ALUMINIO E VIDRO,COM BASE PARA FIXACAO,EXCLUSIVE</t>
  </si>
  <si>
    <t xml:space="preserve"> LAMPADA.FORNECIMENTO E COLOCACAO</t>
  </si>
  <si>
    <t>GRUPO GERADOR ABERTO,PARA ENERGIA DE EMERGENCIA,TRIFASICO,22</t>
  </si>
  <si>
    <t>0/127V FREQUENCIA 50/60HZ,COM REGULADOR DE TENSAO E FREQUENC</t>
  </si>
  <si>
    <t>IA AUTOMATICA,QUADRO DE COMANDO AUTOMATICO E TANQUE DE COMBU</t>
  </si>
  <si>
    <t>STIVEL DE APROXIMADAMENTE 184 LITROS COM AUTONOMIA APROXIMAD</t>
  </si>
  <si>
    <t>A DE 14H,NA POTENCIA DE 75/60KVA (INTERMITENTE/CONTINUA).FOR</t>
  </si>
  <si>
    <t>IA AUTOMATICA,QUADRO DE COMANDO MANUAL E TANQUE DE COMBUSTIV</t>
  </si>
  <si>
    <t>EL DE APROXIMADAMENTE 184 LITROS COM AUTONOMIA APROXIMADA DE</t>
  </si>
  <si>
    <t xml:space="preserve"> 14H,NA POTENCIA DE 75/60KVA (INTERMITENTE/CONTINUA).FORNECI</t>
  </si>
  <si>
    <t>GRUPO GERADOR ABERTO,PARA ENERGIA DE EMERGENCIA,TRIFASICO,38</t>
  </si>
  <si>
    <t>0/220V FREQUENCIA 50/60HZ,COM REGULADOR DE TENSAO E FREQUENC</t>
  </si>
  <si>
    <t>TIVEL DE APROXIMADAMENTE 184 LITROS COM AUTONOMIA APROXIMADA</t>
  </si>
  <si>
    <t xml:space="preserve"> DE 14H,NA POTENCIA DE 75/60KVA (INTERMITENTE/CONTINUA).FORN</t>
  </si>
  <si>
    <t>STIVEL DE APROXIMADAMENTE 168 LITROS COM AUTONOMIA APROXIMAD</t>
  </si>
  <si>
    <t>A DE 11H,NA POTENCIA DE 81/65KVA (INTERMITENTE/CONTINUA).FOR</t>
  </si>
  <si>
    <t>EL DE APROXIMADAMENTE 168 LITROS COM AUTONOMIA APROXIMADA DE</t>
  </si>
  <si>
    <t xml:space="preserve"> 11H,NA POTENCIA DE 81/65KVA (INTERMITENTE/CONTINUA).FORNECI</t>
  </si>
  <si>
    <t>GRUPO GERADOR ABERTO, PARA ENERGIA DE EMERGENCIA,TRIFASICO,2</t>
  </si>
  <si>
    <t>20/127V FREQUENCIA 50/60HZ,COM REGULADOR DE TENSAO E FREQUEN</t>
  </si>
  <si>
    <t>CIA AUTOMATICA,QUADRO DE COMANDO AUTOMATICO E TANQUE DE COMB</t>
  </si>
  <si>
    <t>USTIVEL DE APROXIMADAMENTE 206 LITROS COM AUTONOMIA APROXIMA</t>
  </si>
  <si>
    <t>DA DE 10H,NA POTENCIA DE 115/92KVA (INTERMITENTE/CONTINUA).F</t>
  </si>
  <si>
    <t>EL DE APROXIMADAMENTE 206 LITROS COM AUTONOMIA APROXIMADA DE</t>
  </si>
  <si>
    <t xml:space="preserve"> 10H,NA POTENCIA DE 115/92KVA (INTERMITENTE/CONTINUA).FORNEC</t>
  </si>
  <si>
    <t>GRUPO GERADOR ABERTO PARA ENERGIA DE EMERGENCIA,TRIFASICO,38</t>
  </si>
  <si>
    <t>STIVEL DE APROXIMADAMENTE 206 LITROS COM AUTONOMIA APROXIMAD</t>
  </si>
  <si>
    <t>A DE 10H,NA POTENCIA DE 115/92KVA (INTERMITENTE/CONTINUA).FO</t>
  </si>
  <si>
    <t>STIVEL DE APROXIMADAMENTE 307 LITROS COM AUTONOMIA APROXIMAD</t>
  </si>
  <si>
    <t>A DE 9H,NA POTENCIA DE 180/144KVA (INTERMITENTE/CONTINUA).FO</t>
  </si>
  <si>
    <t>EL DE APROXIMADAMENTE 307 LITROS COM AUTONOMIA APROXIMADA DE</t>
  </si>
  <si>
    <t xml:space="preserve"> 9H,NA POTENCIA DE 180/144KVA (INTERMITENTE/CONTINUA).FORNEC</t>
  </si>
  <si>
    <t>STIVEL DE APROXIMADAMENTE 310 LITROS COM AUTONOMIA APROXIMAD</t>
  </si>
  <si>
    <t>A DE 7H,NA POTENCIA DE 260/208KVA (INTERMITENTE/CONTINUA).FO</t>
  </si>
  <si>
    <t>EL DE APROXIMADAMENTE 310 LITROS COM AUTONOMIA APROXIMADA DE</t>
  </si>
  <si>
    <t xml:space="preserve"> 7H,NA POTENCIA DE 260/208KVA (INTERMITENTE/CONTINUA).FORNEC</t>
  </si>
  <si>
    <t>STIVEL DE APROXIMADAMENTE 443 LITROS COM AUTONOMIA APROXIMAD</t>
  </si>
  <si>
    <t>A DE 7H,NA POTENCIA DE 360/288KVA (INTERMITENTE/CONTINUA).FO</t>
  </si>
  <si>
    <t>EL DE APROXIMADAMENTE 443 LITROS COM AUTONOMIA APROXIMADA DE</t>
  </si>
  <si>
    <t xml:space="preserve"> 7H,NA POTENCIA DE 360/288KVA (INTERMITENTE/CONTINUA).FORNEC</t>
  </si>
  <si>
    <t>STIVEL DE APROXIMADAMENTE 463 LITROS COM AUTONOMIA APROXIMAD</t>
  </si>
  <si>
    <t>A DE 6H,NA POTENCIA DE 460/370KVA (INTERMITENTE/CONTINUA).FO</t>
  </si>
  <si>
    <t>EL DE APROXIMADAMENTE 463 LITROS COM AUTONOMIA APROXIMADA DE</t>
  </si>
  <si>
    <t xml:space="preserve"> 6H,NA POTENCIA DE 460/370KVA (INTERMITENTE/CONTINUA).FORNEC</t>
  </si>
  <si>
    <t>STIVEL DE APROXIMADAMENTE 568 LITROS COM AUTONOMIA APROXIMAD</t>
  </si>
  <si>
    <t>A DE 5H,NA POTENCIA DE 650/520 KVA (INTERMITENTE/CONTINUA).F</t>
  </si>
  <si>
    <t>EL DE APROXIMADAMENTE 568 LITROS COM AUTONOMIA APROXIMADA DE</t>
  </si>
  <si>
    <t xml:space="preserve"> 5H,NA POTENCIA DE 650/520KVA (INTERMITENTE/CONTINUA).FORNEC</t>
  </si>
  <si>
    <t>A DE 5H,NA POTENCIA DE 650/520KVA (INTERMITENTE/CONTINUA).FO</t>
  </si>
  <si>
    <t>GRUPO GERADOR ABERTO PARA ENERGIA DE EMERGENCIA,TRIFASICO,22</t>
  </si>
  <si>
    <t>STIVEL DE APROXIMADAMENTE 500 LITROS COM AUTONOMIA APROXIMAD</t>
  </si>
  <si>
    <t>A DE 4H,NA POTENCIA DE 700/560KVA (INTERMITENTE/CONTINUA).FO</t>
  </si>
  <si>
    <t>EL DE APROXIMADAMENTE 500 LITROS COM AUTONOMIA APROXIMADA DE</t>
  </si>
  <si>
    <t>4H,NA POTENCIA DE 700/560KVA (INTERMITENTE/CONTINUA).FORNECI</t>
  </si>
  <si>
    <t xml:space="preserve"> 4H,NA POTENCIA DE 700/560KVA (INTERMITENTE/CONTINUA).FORNEC</t>
  </si>
  <si>
    <t>STIVEL DE APROXIMADAMENTE DE 500 LITROS COM AUTONOMIA APROXI</t>
  </si>
  <si>
    <t>MADA DE 3H,NA POTENCIA DE 1000/800KVA (INTERMITENTE/CONTINUA</t>
  </si>
  <si>
    <t xml:space="preserve"> 3H,NA POTENCIA DE 1000/800KVA (INTERMITENTE/CONTINUA).FORNE</t>
  </si>
  <si>
    <t>A DE 3H,NA POTENCIA DE 1000/800KVA (INTERMITENTE/CONTINUA).F</t>
  </si>
  <si>
    <t>ELEVADOR ESP.P/CADEIRA RODAS,CAPAC.3 PASSAG.(225KG),VELOC.15</t>
  </si>
  <si>
    <t>ELEVADOR HIDRAULICO,CAPAC.6 PASSAG.(450KG),VELOC.APROX.36M/M</t>
  </si>
  <si>
    <t>IN,2 PARADAS,PERCURSO TOT.APROX.6,0M,ULTIMA ALT.APROX.3.5M,P</t>
  </si>
  <si>
    <t>ORTAS C/ABERTURA CENTRAL E ACAB.ACO ESCOV.,CAIXA DIM.APROX.(</t>
  </si>
  <si>
    <t>1,6X1,6)M,ALT.MEDIA POCO 1,35M.CABINA REVEST.ACO ESCOV.,PISO</t>
  </si>
  <si>
    <t xml:space="preserve"> REBAIX.E CORRIMAO FUNDO E LATERAIS.DE ACORDO COM NORMAS NBR</t>
  </si>
  <si>
    <t>9050:15,NM313:2007 E NM267:2001.FORN.MONT.E INSTALACAO</t>
  </si>
  <si>
    <t>ELEVADOR HIDRAULICO,CAPAC.8 PASSAG.(600KG),VELOC.APROX.36M/M</t>
  </si>
  <si>
    <t>IN,4 PARADAS,PERCURSO TOT.APROX.12,0M,ULTIMA ALT.APROX.3,5M,</t>
  </si>
  <si>
    <t>PORTAS C/ABERTURA CENTRAL E ACAB.ACO ESCOV.,CAIXA DIM.APROX.</t>
  </si>
  <si>
    <t>(1,8X1,8)M,ALT.MEDIA POCO 1,35M,CABINA REVEST.ACO ESCOV.,PIS</t>
  </si>
  <si>
    <t>O REBAIX.E CORRIMAO FUNDO E LATERAIS.DE ACORDO COM NORMAS NB</t>
  </si>
  <si>
    <t>R9050:15,NM313:2007 E NM267:2001.FORN.,MONT.E INSTAL.</t>
  </si>
  <si>
    <t>18.040.0030-0</t>
  </si>
  <si>
    <t>ELEVADOR ELETRICO S/CASA MAQUINAS,VELOC.APROX.90M/MIN,CAPAC.</t>
  </si>
  <si>
    <t>12 PASSAG.(900KG),10 PARADAS,PERCURSO TOT.APROX.27,0M,ULTIMA</t>
  </si>
  <si>
    <t xml:space="preserve"> ALT.APROX.4,2M,PORTAS C/1 ENTRADA ABERT.CENTRAL,ACAB.ACO ES</t>
  </si>
  <si>
    <t>COVADO,CAIXA DIM.APROX.(2,13X2X0)M,ALT.APROX.POCO 1,5M,CABIN</t>
  </si>
  <si>
    <t>A REV.ACO INOX,PISO REBAIX.E CORRIMAO FUNDO E LATERAIS.DE AC</t>
  </si>
  <si>
    <t>ORDO C/NORMAS NBR16042:12,NM313:07,NM207:05.FORN.,MONT.INST.</t>
  </si>
  <si>
    <t>18.040.0030-A</t>
  </si>
  <si>
    <t>PLEX,COM RESERVATORIO HORIZONTAL OU VERTICAL,VAZAO APROX.20M</t>
  </si>
  <si>
    <t>3/H,02 (DOIS) COMPRESSORES COM POTENCIA MEDIA DE APROX.5HP,C</t>
  </si>
  <si>
    <t>APACIDADE DO RESERVATORIO DE APROX.500 LITROS,INCLUSIVE FILT</t>
  </si>
  <si>
    <t>ROS,SECADORES,PAINEL ELETRICO,CONFORME RDC-50 ANVISA/MINISTE</t>
  </si>
  <si>
    <t>PLEX,COM RESERVATORIO HORIZONTAL OU VERTICAL,VAZAO APROX.40M</t>
  </si>
  <si>
    <t>3/H,02 (DOIS) COMPRESSORES C/POTENCIA MEDIA DE APROX.7,5HP,C</t>
  </si>
  <si>
    <t>PLEX,COM RESERVATORIO HORIZONTAL OU VERTICAL,VAZAO APROX.60M</t>
  </si>
  <si>
    <t>3/H,02 (DOIS) COMPRESSORES C/POTENCIA MEDIA DE APROX.10HP,CA</t>
  </si>
  <si>
    <t>PACIDADE DO RESERVATORIO DE APROX.500 LITROS,INCLUSIVE FILTR</t>
  </si>
  <si>
    <t>OS,SECADORES,PAINEL ELETRICO,CONFORME RDC-50 ANVISA/MINISTER</t>
  </si>
  <si>
    <t>PLEX,COM RESERVATORIO HORIZONTAL OU VERTICAL,VAZAO APROX.140</t>
  </si>
  <si>
    <t>M3/H,02 (DOIS) COMPRESSORES COM POTENCIA MEDIA DE APROX.20HP</t>
  </si>
  <si>
    <t>,CAPACIDADE DO RESERVATORIO DE APROX.1000 LITROS,INCL.FILTRO</t>
  </si>
  <si>
    <t>S,SECADORES,PAINEL ELETRICO,CONFORME RDC-50 ANVISA/MINISTERI</t>
  </si>
  <si>
    <t>PLEX,COM RESERVATORIO HORIZONTAL OU VERTICAL,VAZAO APROX.220</t>
  </si>
  <si>
    <t>M3/H,02 (DOIS) COMPRESSORES COM POTENCIA MEDIA DE APROX.30HP</t>
  </si>
  <si>
    <t>PLEX,COM RESERVATORIO HORIZONTAL OU VERTICAL,VAZAO APROX.360</t>
  </si>
  <si>
    <t>M3/H,02 (DOIS) COMPRESSORES COM POTENCIA MEDIA DE APROX.50HP</t>
  </si>
  <si>
    <t>CENTRAL DE VACUO MEDICINAL,ISENTO DE OLEO,SISTEMA DUPLEX,C/R</t>
  </si>
  <si>
    <t>ESERVATORIO HORIZONTAL,VAZAO APROX.26M3/H,02 (DUAS) MOTO-BOM</t>
  </si>
  <si>
    <t>BAS DE VACUO POTENCIA MEDIA APROX.3HP,CAPAC.RESERVATORIO APR</t>
  </si>
  <si>
    <t>OX.400 LITROS,INCL.FILTROS,SECADORES,PAINEL ELETRICO,CONFORM</t>
  </si>
  <si>
    <t>MENTO E ASSENTAMENTO.</t>
  </si>
  <si>
    <t>ESERVATORIO HORIZONTAL,VAZAO APROX.53M3/H,02 (DUAS) MOTO-BOM</t>
  </si>
  <si>
    <t>BAS VACUO POTENCIA MEDIA APROX.4HP,CAPACIDADE RESERVATORIO A</t>
  </si>
  <si>
    <t>PROX.500 LITROS,INCL.FILTROS,SECADORES,PAINEL ELETRICO,CONFO</t>
  </si>
  <si>
    <t>ESERVATORIO HORIZONTAL,VAZAO APROX.92M3/H,02 (DUAS) MOTO-BOM</t>
  </si>
  <si>
    <t>BAS VACUO POTENCIA MEDIA APROX.5HP,CAPAC.RESERVATORIO APROX.</t>
  </si>
  <si>
    <t>500 LITROS,INCL.FILTROS,SECADORES,PAINEL ELETRICO,CONFORME</t>
  </si>
  <si>
    <t>ESERVATORIO HORIZONTAL,VAZAO APROX.118M3/H,02 (DUAS) MOTO-BO</t>
  </si>
  <si>
    <t>MBAS VACUO POTENCIA MEDIA APROX.8HP,CAPAC.RESERVATORIO APROX</t>
  </si>
  <si>
    <t>.500 LITROS,INCL.FILTROS,SECADORES,PAINEL ELETRICO,CONFORME</t>
  </si>
  <si>
    <t>ESERVATORIO HORIZONTAL,VAZAO APROX.160M3/H,02 (DUAS) MOTO-BO</t>
  </si>
  <si>
    <t>MBAS VACUO POTENCIA MEDIA APROX.15HP,CAPAC.RESERVATORIO APRO</t>
  </si>
  <si>
    <t>X.1000 LITROS,INCL.FILTRO,SECADORES,PAINEL ELETRICO,CONFORME</t>
  </si>
  <si>
    <t>PAINEL MODULAR GASES MEDICINAIS P/LEITO HOSPITALAR,COMPR.1,4</t>
  </si>
  <si>
    <t>5M ALT.0,30M,3 MODULOS INDEPENDENTES CONTENDO 6 SAIDAS P/GAS</t>
  </si>
  <si>
    <t>ES,SENDO:2 SAIDAS OXIGENIO,2 SAIDAS AR COMPRIMIDO 2 SAIDAS V</t>
  </si>
  <si>
    <t>ACUO,ANVISA/MS (RDC 50-2002) ABNT NBR 12118,11 TOMADAS ELETR</t>
  </si>
  <si>
    <t>ICAS 110V,2 TOMADAS ELETRICAS 220V,2 TOMADAS LOGICA,1 CHAMAD</t>
  </si>
  <si>
    <t>A ENFERMAGEM,1 LUMINARIA DESCANSO,1 INTERRUPTOR.FORN.INSTAL.</t>
  </si>
  <si>
    <t>CINTA CIRCULAR DE ACO GALVANIZADO,DE APROXIMADAMENTE 120MM,P</t>
  </si>
  <si>
    <t>ARA FIXACAO DE BRACOS DE LUMINARIAS.FORNECIMENTO E COLOCACAO</t>
  </si>
  <si>
    <t>PORTICO ROLANTE MOTORIZADO (OU ELETRICO),COM VAO E ALTURA DE</t>
  </si>
  <si>
    <t xml:space="preserve"> 5M,ACOMPANHADO DE TRILHOS ROLANTES ELETRIFICADOS COM PERCUR</t>
  </si>
  <si>
    <t>SO DE 30M E TALHA ELETRICA COM TROLE DE CABO DE ACO E PAINEL</t>
  </si>
  <si>
    <t xml:space="preserve"> ELETRICO,COM CAPACIDADE PARA 10T,INCLUSIVE MONTAGEM DO CONJ</t>
  </si>
  <si>
    <t>UNTO,EXCLUSIVE OPERADOR</t>
  </si>
  <si>
    <t>:110/220V,FREQUENCIA:60HZ,COM MOTOR A GASOLINA,COM TANQUE DE</t>
  </si>
  <si>
    <t xml:space="preserve"> APROXIMADAMENTE 13L E AUTONOMIA APROXIMADA DE 11H,EXCLUSIVE</t>
  </si>
  <si>
    <t>GRUPO GERADOR ABERTO,TRANSPORTAVEL SOBRE RODAS,TRIFASICO,220</t>
  </si>
  <si>
    <t>/127V FREQUENCIA 50/60HZ,COM REGULADOR DE TENSAO E FREQUENCI</t>
  </si>
  <si>
    <t>A AUTOMATICA,QUADRO DE COMANDO MANUAL E TANQUE DE COMBUSTIVE</t>
  </si>
  <si>
    <t>L DE APROXIMADAMENTE 109L COM AUTONOMIA APROXIMADA DE 10H,NA</t>
  </si>
  <si>
    <t xml:space="preserve"> POTENCIA DE 60/53KVA (INTERMITENTE/CONTINUA),EXCLUSIVE OPER</t>
  </si>
  <si>
    <t>GRUPO GERADOR ABERTO,TRANSPORTAVEL,SOBRE RODAS,TRIFASICO,220</t>
  </si>
  <si>
    <t>EL DE APROXIMADAMENTE 328L COM AUTONOMIA APROXIMADA DE 12H,N</t>
  </si>
  <si>
    <t>A POTENCIA DE 145/125KVA (INTERMITENTE/CONTINUA),EXCLUSIVE O</t>
  </si>
  <si>
    <t>TAMPAO DE FERRO FUNDIDO DUCTIL (NODULAR),ARTICULADO,TIPO ESP</t>
  </si>
  <si>
    <t>21.050.0052-0</t>
  </si>
  <si>
    <t>CINTA CIRCULAR DE ACO GALVANIZADO COM PARAFUSOS,DE APROXIMAD</t>
  </si>
  <si>
    <t>AMENTE 90MM.FORNECIMENTO</t>
  </si>
  <si>
    <t>21.050.0052-A</t>
  </si>
  <si>
    <t>21.050.0053-0</t>
  </si>
  <si>
    <t>AMENTE 120MM.FORNECIMENTO</t>
  </si>
  <si>
    <t>21.050.0053-A</t>
  </si>
  <si>
    <t>AMENTE 150MM.FORNECIMENTO</t>
  </si>
  <si>
    <t>21.050.0057-0</t>
  </si>
  <si>
    <t>AMENTE 180MM.FORNECIMENTO</t>
  </si>
  <si>
    <t>21.050.0057-A</t>
  </si>
  <si>
    <t>AMENTE 210MM.FORNECIMENTO</t>
  </si>
  <si>
    <t>21.050.0062-0</t>
  </si>
  <si>
    <t>AMENTE 240MM.FORNECIMENTO</t>
  </si>
  <si>
    <t>21.050.0062-A</t>
  </si>
  <si>
    <t>ARAME DE FERRO GALVANIZADO DE 12BWG, 2,76MM.FORNECIMENTO</t>
  </si>
  <si>
    <t>4,11</t>
  </si>
  <si>
    <t>10,92</t>
  </si>
  <si>
    <t>21,38</t>
  </si>
  <si>
    <t>1,18</t>
  </si>
  <si>
    <t>16,28</t>
  </si>
  <si>
    <t>20,02</t>
  </si>
  <si>
    <t>37,08</t>
  </si>
  <si>
    <t>8,72</t>
  </si>
  <si>
    <t>7,17</t>
  </si>
  <si>
    <t>3,54</t>
  </si>
  <si>
    <t>3,98</t>
  </si>
  <si>
    <t>2,30</t>
  </si>
  <si>
    <t>1,06</t>
  </si>
  <si>
    <t>1,29</t>
  </si>
  <si>
    <t>9,48</t>
  </si>
  <si>
    <t>9,95</t>
  </si>
  <si>
    <t>16,75</t>
  </si>
  <si>
    <t>MÁQUINA JATO DE PRESSAO PORTÁTIL, CAMARA DE 1 SAIDA, CAPACIDADE 280 L, DIAMETRO 670 MM, BICO DE JATO CURTO VENTURI DE 5/16'' , MANGUEIRA DE 1'' COM COMPRESSOR DE AR REBOCÁVEL 189 PCM E MOTOR DIESEL 63 CV - CHP DIURNO. AF_03/2016</t>
  </si>
  <si>
    <t>100641</t>
  </si>
  <si>
    <t>USINA DE MISTURA ASFÁLTICA À QUENTE, TIPO CONTRA FLUXO, PROD 100 A 140 TON/HORA - CHP DIURNO. AF_12/2019</t>
  </si>
  <si>
    <t>100647</t>
  </si>
  <si>
    <t>USINA DE ASFALTO, TIPO GRAVIMÉTRICA, PROD 150 TON/HORA - CHP DIURNO. AF_12/2019</t>
  </si>
  <si>
    <t>1,08</t>
  </si>
  <si>
    <t>35,09</t>
  </si>
  <si>
    <t>25,40</t>
  </si>
  <si>
    <t>MÁQUINA JATO DE PRESSAO PORTÁTIL, CAMARA DE 1 SAIDA, CAPACIDADE 280 L, DIAMETRO 670 MM, BICO DE JATO CURTO VENTURI DE 5/16'' , MANGUEIRA DE 1'' COM COMPRESSOR DE AR REBOCÁVEL 189 PCM E MOTOR DIESEL 63 CV - CHI DIURNO. AF_03/2016</t>
  </si>
  <si>
    <t>100642</t>
  </si>
  <si>
    <t>USINA DE MISTURA ASFÁLTICA À QUENTE, TIPO CONTRA FLUXO, PROD 100 A 140 TON/HORA - CHI DIURNO. AF_12/2019</t>
  </si>
  <si>
    <t>100648</t>
  </si>
  <si>
    <t>USINA DE ASFALTO, TIPO GRAVIMÉTRICA, PROD 150 TON/HORA - CHI DIURNO. AF_12/2019</t>
  </si>
  <si>
    <t>11,07</t>
  </si>
  <si>
    <t>1,02</t>
  </si>
  <si>
    <t>3,56</t>
  </si>
  <si>
    <t>26,31</t>
  </si>
  <si>
    <t>1,84</t>
  </si>
  <si>
    <t>0,43</t>
  </si>
  <si>
    <t>11,86</t>
  </si>
  <si>
    <t>2,48</t>
  </si>
  <si>
    <t>9,22</t>
  </si>
  <si>
    <t>28,58</t>
  </si>
  <si>
    <t>27,82</t>
  </si>
  <si>
    <t>2,63</t>
  </si>
  <si>
    <t>7,21</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</si>
  <si>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</si>
  <si>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</si>
  <si>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</si>
  <si>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</si>
  <si>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1,79</t>
  </si>
  <si>
    <t>1,00</t>
  </si>
  <si>
    <t>1,25</t>
  </si>
  <si>
    <t>32,88</t>
  </si>
  <si>
    <t>10,85</t>
  </si>
  <si>
    <t>100637</t>
  </si>
  <si>
    <t>USINA DE MISTURA ASFÁLTICA À QUENTE, TIPO CONTRA FLUXO, PROD 100 A 140 TON/HORA - DEPRECIAÇÃO. AF_12/2019</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</si>
  <si>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</si>
  <si>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</si>
  <si>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</si>
  <si>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</si>
  <si>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</si>
  <si>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</si>
  <si>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</si>
  <si>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</si>
  <si>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</si>
  <si>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</si>
  <si>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</si>
  <si>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</si>
  <si>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</si>
  <si>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</si>
  <si>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9,53</t>
  </si>
  <si>
    <t>11,71</t>
  </si>
  <si>
    <t>18,69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</si>
  <si>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</si>
  <si>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</si>
  <si>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</si>
  <si>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90794</t>
  </si>
  <si>
    <t>90795</t>
  </si>
  <si>
    <t>90796</t>
  </si>
  <si>
    <t>90797</t>
  </si>
  <si>
    <t>90798</t>
  </si>
  <si>
    <t>90799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</si>
  <si>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</si>
  <si>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</si>
  <si>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</si>
  <si>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</si>
  <si>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</si>
  <si>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</si>
  <si>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</si>
  <si>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</si>
  <si>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</si>
  <si>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</si>
  <si>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</si>
  <si>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</si>
  <si>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</si>
  <si>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</si>
  <si>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</si>
  <si>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</si>
  <si>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</si>
  <si>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</si>
  <si>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</si>
  <si>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</si>
  <si>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</si>
  <si>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</si>
  <si>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</si>
  <si>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</si>
  <si>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</si>
  <si>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</si>
  <si>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</si>
  <si>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</si>
  <si>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</si>
  <si>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</si>
  <si>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</si>
  <si>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</si>
  <si>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</si>
  <si>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</si>
  <si>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</si>
  <si>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</si>
  <si>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</si>
  <si>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</si>
  <si>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</si>
  <si>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</si>
  <si>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</si>
  <si>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</si>
  <si>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</si>
  <si>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</si>
  <si>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</si>
  <si>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</si>
  <si>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</si>
  <si>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</si>
  <si>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</si>
  <si>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</si>
  <si>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</si>
  <si>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</si>
  <si>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</si>
  <si>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</si>
  <si>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</si>
  <si>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</si>
  <si>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</si>
  <si>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</si>
  <si>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</si>
  <si>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</si>
  <si>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</si>
  <si>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</si>
  <si>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</si>
  <si>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</si>
  <si>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</si>
  <si>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</si>
  <si>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</si>
  <si>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</si>
  <si>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</si>
  <si>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</si>
  <si>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</si>
  <si>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</si>
  <si>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</si>
  <si>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</si>
  <si>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</si>
  <si>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</si>
  <si>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</si>
  <si>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</si>
  <si>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</si>
  <si>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</si>
  <si>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</si>
  <si>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</si>
  <si>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</si>
  <si>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</si>
  <si>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</si>
  <si>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</si>
  <si>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</si>
  <si>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</si>
  <si>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</si>
  <si>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</si>
  <si>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</si>
  <si>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</si>
  <si>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</si>
  <si>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</si>
  <si>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</si>
  <si>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</si>
  <si>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</si>
  <si>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</si>
  <si>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</si>
  <si>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</si>
  <si>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</si>
  <si>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</si>
  <si>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</si>
  <si>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</si>
  <si>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</si>
  <si>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</si>
  <si>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</si>
  <si>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</si>
  <si>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</si>
  <si>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</si>
  <si>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</si>
  <si>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</si>
  <si>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</si>
  <si>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</si>
  <si>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</si>
  <si>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</si>
  <si>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</si>
  <si>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</si>
  <si>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</si>
  <si>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</si>
  <si>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</si>
  <si>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</si>
  <si>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</si>
  <si>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</si>
  <si>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</si>
  <si>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</si>
  <si>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</si>
  <si>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</si>
  <si>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</si>
  <si>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</si>
  <si>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</si>
  <si>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</si>
  <si>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</si>
  <si>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</si>
  <si>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</si>
  <si>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</si>
  <si>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</si>
  <si>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</si>
  <si>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</si>
  <si>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</si>
  <si>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</si>
  <si>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</si>
  <si>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</si>
  <si>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</si>
  <si>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</si>
  <si>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</si>
  <si>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</si>
  <si>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</si>
  <si>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</si>
  <si>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</si>
  <si>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</si>
  <si>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</si>
  <si>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</si>
  <si>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</si>
  <si>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</si>
  <si>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</si>
  <si>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</si>
  <si>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</si>
  <si>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</si>
  <si>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</si>
  <si>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</si>
  <si>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</si>
  <si>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</si>
  <si>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</si>
  <si>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</si>
  <si>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</si>
  <si>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</si>
  <si>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</si>
  <si>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</si>
  <si>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</si>
  <si>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100674</t>
  </si>
  <si>
    <t>JANELA FIXA DE ALUMÍNIO PARA VIDRO, COM VIDRO, BATENTE E FERRAGENS. EXCLUSIVE ACABAMENTO, ALIZAR E CONTRAMARCO. FORNECIMENTO E INSTALAÇÃO. AF_12/2019</t>
  </si>
  <si>
    <t>100651</t>
  </si>
  <si>
    <t>100652</t>
  </si>
  <si>
    <t>100653</t>
  </si>
  <si>
    <t>100654</t>
  </si>
  <si>
    <t>100655</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</si>
  <si>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</si>
  <si>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</si>
  <si>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</si>
  <si>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</si>
  <si>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</si>
  <si>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</si>
  <si>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</si>
  <si>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</si>
  <si>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</si>
  <si>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</si>
  <si>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</si>
  <si>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</si>
  <si>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</si>
  <si>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</si>
  <si>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</si>
  <si>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</si>
  <si>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</si>
  <si>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</si>
  <si>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100897</t>
  </si>
  <si>
    <t>ESTACA ESCAVADA MECANICAMENTE, SEM FLUIDO ESTABILIZANTE, COM 40CM DE DIÂMETRO, CONCRETO LANÇADO POR CAMINHÃO BETONEIRA (EXCLUSIVE MOBILIZAÇÃO E DESMOBILIZAÇÃO). AF_01/2020</t>
  </si>
  <si>
    <t>100898</t>
  </si>
  <si>
    <t>ESTACA ESCAVADA MECANICAMENTE, SEM FLUIDO ESTABILIZANTE, COM 60CM DE DIÂMETRO, CONCRETO LANÇADO POR CAMINHÃO BETONEIRA (EXCLUSIVE MOBILIZAÇÃO E DESMOBILIZAÇÃO). AF_01/2020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</si>
  <si>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</si>
  <si>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</si>
  <si>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</si>
  <si>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</si>
  <si>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97097</t>
  </si>
  <si>
    <t>39,95</t>
  </si>
  <si>
    <t>21,33</t>
  </si>
  <si>
    <t>7,34</t>
  </si>
  <si>
    <t>10,09</t>
  </si>
  <si>
    <t>14,27</t>
  </si>
  <si>
    <t>12,40</t>
  </si>
  <si>
    <t>6,04</t>
  </si>
  <si>
    <t>5,13</t>
  </si>
  <si>
    <t>9,72</t>
  </si>
  <si>
    <t>8,67</t>
  </si>
  <si>
    <t>8,53</t>
  </si>
  <si>
    <t>7,94</t>
  </si>
  <si>
    <t>95448</t>
  </si>
  <si>
    <t>CORTE E DOBRA DE AÇO CA-50, DIÂMERO DE 32 MM, UTILIZADO EM ESTRUTURAS DIVERSAS, EXCETO LAJE. AF_10/2016</t>
  </si>
  <si>
    <t>95582</t>
  </si>
  <si>
    <t>6,74</t>
  </si>
  <si>
    <t>25,89</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</si>
  <si>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</si>
  <si>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</si>
  <si>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</si>
  <si>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</si>
  <si>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100765</t>
  </si>
  <si>
    <t>PILAR METÁLICO PERFIL LAMINADO/SOLDADO EM AÇO ESTRUTURAL, COM CONEXÕES PARAFUSADAS, INCLUSOS MÃO DE OBRA, TRANSPORTE E IÇAMENTO UTILIZANDO GUINDASTE - FORNECIMENTO E INSTALAÇÃO. AF_01/2020_P</t>
  </si>
  <si>
    <t>100766</t>
  </si>
  <si>
    <t>100767</t>
  </si>
  <si>
    <t>CONTRAVENTAMENTO COM CANTONEIRAS DE AÇO, ABAS IGUAIS, COM CONEXÕES PARAFUSADAS, INCLUSOS MÃO DE OBRA, TRANSPORTE E IÇAMENTO UTILIZANDO TALHA MANUAL, PARA EDIFÍCIOS DE ATÉ 2 PAVIMENTOS - FORNECIMENTO E INSTALAÇÃO. AF_01/2020_P</t>
  </si>
  <si>
    <t>100768</t>
  </si>
  <si>
    <t>100769</t>
  </si>
  <si>
    <t>CONTRAVENTAMENTO COM CANTONEIRAS DE AÇO, ABAS IGUAIS, COM CONEXÕES PARAFUSADAS, INCLUSOS MÃO DE OBRA, TRANSPORTE E IÇAMENTO UTILIZANDO GUINDASTE, PARA EDIFÍCIOS DE 3 A 5 PAVIMENTOS - FORNECIMENTO E INSTALAÇÃO. AF_01/2020_P</t>
  </si>
  <si>
    <t>100770</t>
  </si>
  <si>
    <t>100771</t>
  </si>
  <si>
    <t>CONTRAVENTAMENTO COM CANTONEIRAS DE AÇO, ABAS IGUAIS, COM CONEXÕES PARAFUSADAS, INCLUSOS MÃO DE OBRA, TRANSPORTE E IÇAMENTO UTILIZANDO GRUA, PARA EDIFÍCIOS DE 6 A 10 PAVIMENTOS - FORNECIMENTO E INSTALAÇÃO. AF_01/2020_P</t>
  </si>
  <si>
    <t>100772</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</si>
  <si>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</si>
  <si>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</si>
  <si>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</si>
  <si>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</si>
  <si>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</si>
  <si>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</si>
  <si>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</si>
  <si>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</si>
  <si>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</si>
  <si>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</si>
  <si>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</si>
  <si>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</si>
  <si>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4,86</t>
  </si>
  <si>
    <t>5,67</t>
  </si>
  <si>
    <t>11,51</t>
  </si>
  <si>
    <t>5,97</t>
  </si>
  <si>
    <t>3,88</t>
  </si>
  <si>
    <t>15,89</t>
  </si>
  <si>
    <t>9,82</t>
  </si>
  <si>
    <t>13,18</t>
  </si>
  <si>
    <t>8,15</t>
  </si>
  <si>
    <t>12,19</t>
  </si>
  <si>
    <t>12,63</t>
  </si>
  <si>
    <t>97359</t>
  </si>
  <si>
    <t>97360</t>
  </si>
  <si>
    <t>97361</t>
  </si>
  <si>
    <t>8,77</t>
  </si>
  <si>
    <t>32,86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</si>
  <si>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</si>
  <si>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</si>
  <si>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</si>
  <si>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</si>
  <si>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</si>
  <si>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</si>
  <si>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</si>
  <si>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</si>
  <si>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</si>
  <si>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</si>
  <si>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</si>
  <si>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</si>
  <si>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</si>
  <si>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38,74</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</si>
  <si>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</si>
  <si>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</si>
  <si>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</si>
  <si>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</si>
  <si>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</si>
  <si>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</si>
  <si>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</si>
  <si>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</si>
  <si>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</si>
  <si>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</si>
  <si>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</si>
  <si>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</si>
  <si>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100902</t>
  </si>
  <si>
    <t>LÂMPADA TUBULAR LED DE 9/10 W, BASE G13 - FORNECIMENTO E INSTALAÇÃO. AF_02/2020_P</t>
  </si>
  <si>
    <t>100903</t>
  </si>
  <si>
    <t>LÂMPADA TUBULAR LED DE 18/20 W, BASE G13 - FORNECIMENTO E INSTALAÇÃO. AF_02/2020_P</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</si>
  <si>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</si>
  <si>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</si>
  <si>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</si>
  <si>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</si>
  <si>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</si>
  <si>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</si>
  <si>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</si>
  <si>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</si>
  <si>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</si>
  <si>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</si>
  <si>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</si>
  <si>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</si>
  <si>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</si>
  <si>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</si>
  <si>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</si>
  <si>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</si>
  <si>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</si>
  <si>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</si>
  <si>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</si>
  <si>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</si>
  <si>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</si>
  <si>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</si>
  <si>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1,68</t>
  </si>
  <si>
    <t>2,75</t>
  </si>
  <si>
    <t>24,09</t>
  </si>
  <si>
    <t>23,63</t>
  </si>
  <si>
    <t>23,41</t>
  </si>
  <si>
    <t>20,69</t>
  </si>
  <si>
    <t>26,13</t>
  </si>
  <si>
    <t>15,19</t>
  </si>
  <si>
    <t>20,44</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</si>
  <si>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</si>
  <si>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</si>
  <si>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</si>
  <si>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</si>
  <si>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</si>
  <si>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</si>
  <si>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</si>
  <si>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</si>
  <si>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</si>
  <si>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</si>
  <si>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</si>
  <si>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</si>
  <si>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</si>
  <si>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</si>
  <si>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</si>
  <si>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</si>
  <si>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</si>
  <si>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</si>
  <si>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8,22</t>
  </si>
  <si>
    <t>5,18</t>
  </si>
  <si>
    <t>3,68</t>
  </si>
  <si>
    <t>9,98</t>
  </si>
  <si>
    <t>13,20</t>
  </si>
  <si>
    <t>22,00</t>
  </si>
  <si>
    <t>25,15</t>
  </si>
  <si>
    <t>12,85</t>
  </si>
  <si>
    <t>15,40</t>
  </si>
  <si>
    <t>5,36</t>
  </si>
  <si>
    <t>18,39</t>
  </si>
  <si>
    <t>12,76</t>
  </si>
  <si>
    <t>40,37</t>
  </si>
  <si>
    <t>22,96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</si>
  <si>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</si>
  <si>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</si>
  <si>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</si>
  <si>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</si>
  <si>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</si>
  <si>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</si>
  <si>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</si>
  <si>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</si>
  <si>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</si>
  <si>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</si>
  <si>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</si>
  <si>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</si>
  <si>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</si>
  <si>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9,87</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</si>
  <si>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</si>
  <si>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</si>
  <si>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</si>
  <si>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</si>
  <si>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</si>
  <si>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</si>
  <si>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</si>
  <si>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</si>
  <si>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</si>
  <si>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</si>
  <si>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</si>
  <si>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</si>
  <si>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</si>
  <si>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</si>
  <si>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</si>
  <si>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</si>
  <si>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</si>
  <si>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</si>
  <si>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</si>
  <si>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</si>
  <si>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</si>
  <si>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</si>
  <si>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</si>
  <si>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</si>
  <si>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</si>
  <si>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</si>
  <si>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</si>
  <si>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</si>
  <si>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</si>
  <si>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</si>
  <si>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</si>
  <si>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</si>
  <si>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</si>
  <si>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</si>
  <si>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</si>
  <si>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</si>
  <si>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</si>
  <si>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</si>
  <si>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</si>
  <si>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</si>
  <si>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</si>
  <si>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</si>
  <si>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</si>
  <si>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</si>
  <si>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</si>
  <si>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</si>
  <si>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</si>
  <si>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</si>
  <si>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</si>
  <si>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</si>
  <si>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</si>
  <si>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</si>
  <si>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</si>
  <si>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</si>
  <si>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</si>
  <si>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</si>
  <si>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</si>
  <si>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</si>
  <si>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</si>
  <si>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</si>
  <si>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</si>
  <si>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</si>
  <si>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</si>
  <si>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</si>
  <si>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100854</t>
  </si>
  <si>
    <t>TORNEIRA CROMADA DE MESA PARA LAVATÓRIO COM SENSOR DE PRESENCA. AF_01/2020</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</si>
  <si>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</si>
  <si>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</si>
  <si>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</si>
  <si>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</si>
  <si>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</si>
  <si>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</si>
  <si>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</si>
  <si>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</si>
  <si>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</si>
  <si>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</si>
  <si>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</si>
  <si>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</si>
  <si>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</si>
  <si>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</si>
  <si>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</si>
  <si>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</si>
  <si>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</si>
  <si>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</si>
  <si>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</si>
  <si>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</si>
  <si>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</si>
  <si>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</si>
  <si>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</si>
  <si>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</si>
  <si>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</si>
  <si>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</si>
  <si>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</si>
  <si>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</si>
  <si>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</si>
  <si>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</si>
  <si>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</si>
  <si>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</si>
  <si>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</si>
  <si>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</si>
  <si>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</si>
  <si>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</si>
  <si>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</si>
  <si>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</si>
  <si>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</si>
  <si>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</si>
  <si>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30,87</t>
  </si>
  <si>
    <t>32,48</t>
  </si>
  <si>
    <t>10,49</t>
  </si>
  <si>
    <t>23,28</t>
  </si>
  <si>
    <t>5,65</t>
  </si>
  <si>
    <t>15,67</t>
  </si>
  <si>
    <t>13,86</t>
  </si>
  <si>
    <t>4,14</t>
  </si>
  <si>
    <t>1,26</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</si>
  <si>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</si>
  <si>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</si>
  <si>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</si>
  <si>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</si>
  <si>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</si>
  <si>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</si>
  <si>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</si>
  <si>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</si>
  <si>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13,34</t>
  </si>
  <si>
    <t>19,32</t>
  </si>
  <si>
    <t>17,97</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</si>
  <si>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</si>
  <si>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</si>
  <si>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</si>
  <si>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</si>
  <si>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</si>
  <si>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</si>
  <si>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</si>
  <si>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100720</t>
  </si>
  <si>
    <t>PINTURA COM TINTA ALQUÍDICA DE FUNDO (TIPO ZARCÃO) APLICADA A ROLO OU PINCEL SOBRE PERFIL METÁLICO EXECUTADO EM FÁBRICA (POR DEMÃO). AF_01/2020</t>
  </si>
  <si>
    <t>100721</t>
  </si>
  <si>
    <t>100722</t>
  </si>
  <si>
    <t>PINTURA COM TINTA ALQUÍDICA DE FUNDO (TIPO ZARCÃO) APLICADA A ROLO OU PINCEL SOBRE SUPERFÍCIES METÁLICAS (EXCETO PERFIL) EXECUTADO EM OBRA (POR DEMÃO). AF_01/2020</t>
  </si>
  <si>
    <t>100723</t>
  </si>
  <si>
    <t>100724</t>
  </si>
  <si>
    <t>PINTURA COM TINTA ALQUÍDICA DE FUNDO E ACABAMENTO (ESMALTE SINTÉTICO GRAFITE) APLICADA A ROLO OU PINCEL SOBRE PERFIL METÁLICO EXECUTADO EM FÁBRICA (POR DEMÃO). AF_01/2020</t>
  </si>
  <si>
    <t>100725</t>
  </si>
  <si>
    <t>100726</t>
  </si>
  <si>
    <t>PINTURA COM TINTA ALQUÍDICA DE FUNDO E ACABAMENTO (ESMALTE SINTÉTICO GRAFITE) APLICADA A ROLO OU PINCEL SOBRE SUPERFÍCIES METÁLICAS (EXCETO PERFIL) EXECUTADO EM OBRA (POR DEMÃO). AF_01/2020</t>
  </si>
  <si>
    <t>100727</t>
  </si>
  <si>
    <t>100728</t>
  </si>
  <si>
    <t>PINTURA COM TINTA EPOXÍDICA DE FUNDO APLICADA A ROLO OU PINCEL SOBRE PERFIL METÁLICO EXECUTADO EM FÁBRICA (POR DEMÃO). AF_01/2020</t>
  </si>
  <si>
    <t>100729</t>
  </si>
  <si>
    <t>100730</t>
  </si>
  <si>
    <t>PINTURA COM TINTA EPOXÍDICA DE ACABAMENTO APLICADA A ROLO OU PINCEL SOBRE PERFIL METÁLICO EXECUTADO EM FÁBRICA (POR DEMÃO). AF_01/2020</t>
  </si>
  <si>
    <t>100733</t>
  </si>
  <si>
    <t>100734</t>
  </si>
  <si>
    <t>PINTURA COM TINTA ACRÍLICA DE FUNDO APLICADA A ROLO OU PINCEL SOBRE SUPERFÍCIES METÁLICAS (EXCETO PERFIL) EXECUTADO EM OBRA (POR DEMÃO). AF_01/2020</t>
  </si>
  <si>
    <t>100735</t>
  </si>
  <si>
    <t>100736</t>
  </si>
  <si>
    <t>PINTURA COM TINTA ACRÍLICA DE ACABAMENTO APLICADA A ROLO OU PINCEL SOBRE SUPERFÍCIES METÁLICAS (EXCETO PERFIL) EXECUTADO EM OBRA (POR DEMÃO). AF_01/2020</t>
  </si>
  <si>
    <t>100739</t>
  </si>
  <si>
    <t>100740</t>
  </si>
  <si>
    <t>PINTURA COM TINTA ALQUÍDICA DE ACABAMENTO (ESMALTE SINTÉTICO ACETINADO) APLICADA A ROLO OU PINCEL SOBRE PERFIL METÁLICO EXECUTADO EM FÁBRICA (POR DEMÃO). AF_01/2020</t>
  </si>
  <si>
    <t>100741</t>
  </si>
  <si>
    <t>100742</t>
  </si>
  <si>
    <t>PINTURA COM TINTA ALQUÍDICA DE ACABAMENTO (ESMALTE SINTÉTICO ACETINADO) APLICADA A ROLO OU PINCEL SOBRE SUPERFÍCIES METÁLICAS (EXCETO PERFIL) EXECUTADO EM OBRA (POR DEMÃO). AF_01/2020</t>
  </si>
  <si>
    <t>100743</t>
  </si>
  <si>
    <t>100744</t>
  </si>
  <si>
    <t>PINTURA COM TINTA ALQUÍDICA DE ACABAMENTO (ESMALTE SINTÉTICO BRILHANTE) APLICADA A ROLO OU PINCEL SOBRE PERFIL METÁLICO EXECUTADO EM FÁBRICA (POR DEMÃO). AF_01/2020</t>
  </si>
  <si>
    <t>100745</t>
  </si>
  <si>
    <t>100746</t>
  </si>
  <si>
    <t>PINTURA COM TINTA ALQUÍDICA DE ACABAMENTO (ESMALTE SINTÉTICO BRILHANTE) APLICADA A ROLO OU PINCEL SOBRE SUPERFÍCIES METÁLICAS (EXCETO PERFIL) EXECUTADO EM OBRA (POR DEMÃO). AF_01/2020</t>
  </si>
  <si>
    <t>20,97</t>
  </si>
  <si>
    <t>100747</t>
  </si>
  <si>
    <t>100748</t>
  </si>
  <si>
    <t>PINTURA COM TINTA ALQUÍDICA DE ACABAMENTO (ESMALTE SINTÉTICO FOSCO) APLICADA A ROLO OU PINCEL SOBRE PERFIL METÁLICO EXECUTADO EM FÁBRICA (POR DEMÃO). AF_01/2020</t>
  </si>
  <si>
    <t>100749</t>
  </si>
  <si>
    <t>100750</t>
  </si>
  <si>
    <t>PINTURA COM TINTA ALQUÍDICA DE ACABAMENTO (ESMALTE SINTÉTICO FOSCO) APLICADA A ROLO OU PINCEL SOBRE SUPERFÍCIES METÁLICAS (EXCETO PERFIL) EXECUTADO EM OBRA (POR DEMÃO). AF_01/2020</t>
  </si>
  <si>
    <t>100751</t>
  </si>
  <si>
    <t>100752</t>
  </si>
  <si>
    <t>PINTURA COM TINTA EPOXÍDICA DE ACABAMENTO APLICADA A ROLO OU PINCEL SOBRE PERFIL METÁLICO EXECUTADO EM FÁBRICA (02 DEMÃOS). AF_01/2020</t>
  </si>
  <si>
    <t>100753</t>
  </si>
  <si>
    <t>100754</t>
  </si>
  <si>
    <t>PINTURA COM TINTA ACRÍLICA DE ACABAMENTO APLICADA A ROLO OU PINCEL SOBRE SUPERFÍCIES METÁLICAS (EXCETO PERFIL) EXECUTADO EM OBRA (02 DEMÃOS). AF_01/2020</t>
  </si>
  <si>
    <t>100757</t>
  </si>
  <si>
    <t>100758</t>
  </si>
  <si>
    <t>PINTURA COM TINTA ALQUÍDICA DE ACABAMENTO (ESMALTE SINTÉTICO ACETINADO) APLICADA A ROLO OU PINCEL SOBRE SUPERFÍCIES METÁLICAS (EXCETO PERFIL) EXECUTADO EM OBRA (02 DEMÃOS). AF_01/2020</t>
  </si>
  <si>
    <t>100759</t>
  </si>
  <si>
    <t>100760</t>
  </si>
  <si>
    <t>PINTURA COM TINTA ALQUÍDICA DE ACABAMENTO (ESMALTE SINTÉTICO BRILHANTE) APLICADA A ROLO OU PINCEL SOBRE SUPERFÍCIES METÁLICAS (EXCETO PERFIL) EXECUTADO EM OBRA (02 DEMÃOS). AF_01/2020</t>
  </si>
  <si>
    <t>100761</t>
  </si>
  <si>
    <t>100762</t>
  </si>
  <si>
    <t>PINTURA COM TINTA ALQUÍDICA DE ACABAMENTO (ESMALTE SINTÉTICO FOSCO) APLICADA A ROLO OU PINCEL SOBRE SUPERFÍCIES METÁLICAS (EXCETO PERFIL) EXECUTADO EM OBRA (02 DEMÃOS). AF_01/2020</t>
  </si>
  <si>
    <t>39,68</t>
  </si>
  <si>
    <t>26,65</t>
  </si>
  <si>
    <t>21,17</t>
  </si>
  <si>
    <t>17,36</t>
  </si>
  <si>
    <t>17,47</t>
  </si>
  <si>
    <t>12,59</t>
  </si>
  <si>
    <t>2,49</t>
  </si>
  <si>
    <t>3,83</t>
  </si>
  <si>
    <t>2,21</t>
  </si>
  <si>
    <t>11,99</t>
  </si>
  <si>
    <t>12,17</t>
  </si>
  <si>
    <t>1,44</t>
  </si>
  <si>
    <t>19,34</t>
  </si>
  <si>
    <t>12,90</t>
  </si>
  <si>
    <t>22,23</t>
  </si>
  <si>
    <t>1.2</t>
  </si>
  <si>
    <t>1.3</t>
  </si>
  <si>
    <t>1.4</t>
  </si>
  <si>
    <t>1.5</t>
  </si>
  <si>
    <t>RO DO CANTEIRO E INSTALACAO DA SONDA EM CADA FURO (VIDE ITEN</t>
  </si>
  <si>
    <t>S DE MOBILIZACAO E DESMOBILIZACAO NA FAMILIA 01.008)</t>
  </si>
  <si>
    <t>DENTRO DO CANTEIRO E INSTALACAO DA SONDA EM CADA FURO (VIDE</t>
  </si>
  <si>
    <t>ITENS DE MOBILIZACAO E DESMOBILIZACAO NA FAMILIA 01.008)</t>
  </si>
  <si>
    <t>01.050.0222-0</t>
  </si>
  <si>
    <t>PROJETO EXECUTIVO DE SISTEMA CENTRAL DE GASES MEDICINAIS (OX</t>
  </si>
  <si>
    <t>IGENIO,AR COMPRIMIDO E VACUO),INCLUSIVE PROJETO BASICO,APRES</t>
  </si>
  <si>
    <t>ENTADO EM AUTOCAD NOS PADROES DA CONTRATANTE,COM AREA ATE 10</t>
  </si>
  <si>
    <t>01.050.0222-A</t>
  </si>
  <si>
    <t>01.050.0223-0</t>
  </si>
  <si>
    <t>ENTADO EM AUTOCAD NOS PADROES DA CONTRATANTE,COM AREA DE 100</t>
  </si>
  <si>
    <t>1 ATE 4000M2</t>
  </si>
  <si>
    <t>01.050.0223-A</t>
  </si>
  <si>
    <t>01.050.0224-0</t>
  </si>
  <si>
    <t>ENTADO EM AUTOCAD NOS PADROES DA CONTRATANTE,COM AREA ACIMA</t>
  </si>
  <si>
    <t>DE 4000M2</t>
  </si>
  <si>
    <t>01.050.0224-A</t>
  </si>
  <si>
    <t>01.050.0570-0</t>
  </si>
  <si>
    <t>PROJETO BASICO DE SISTEMA CENTRAL DE GASES MEDICINAIS (OXIGE</t>
  </si>
  <si>
    <t>NIO,AR COMPRIMIDO E VACUO),APRESENTADO EM AUTOCAD NOS PADROE</t>
  </si>
  <si>
    <t>S DA CONTRATANTE,COM AREA ATE 1000M2</t>
  </si>
  <si>
    <t>01.050.0570-A</t>
  </si>
  <si>
    <t>01.050.0571-0</t>
  </si>
  <si>
    <t>S DA CONTRATANTE,COM AREA DE 1001 ATE 4000M2</t>
  </si>
  <si>
    <t>01.050.0571-A</t>
  </si>
  <si>
    <t>01.050.0572-0</t>
  </si>
  <si>
    <t>S DA CONTRATANTE,COM AREA ACIMA DE 4000M2</t>
  </si>
  <si>
    <t>01.050.0572-A</t>
  </si>
  <si>
    <t>01.050.0575-0</t>
  </si>
  <si>
    <t>IGENIO,AR COMPRIMIDO E VACUO),CONSIDERANDO O PROJETO BASICO</t>
  </si>
  <si>
    <t>EXISTENTE,APRESENTADO EM AUTOCAD NOS PADROES DA CONTRATANTE,</t>
  </si>
  <si>
    <t>COM AREA ATE 1000M2</t>
  </si>
  <si>
    <t>01.050.0575-A</t>
  </si>
  <si>
    <t>01.050.0576-0</t>
  </si>
  <si>
    <t>COM AREA DE 1001 ATE 4000M2</t>
  </si>
  <si>
    <t>01.050.0576-A</t>
  </si>
  <si>
    <t>01.050.0577-0</t>
  </si>
  <si>
    <t>COM AREA ACIMA DE 4000M2</t>
  </si>
  <si>
    <t>01.050.0577-A</t>
  </si>
  <si>
    <t>04.015.0110-0</t>
  </si>
  <si>
    <t>TILIZACAO DO MESMO EM SERVICO E MEDIA MENSAL PERCORRIDA ATE</t>
  </si>
  <si>
    <t>1500KM,TENDO EM VISTA DESLOCAMENTOS PARA FISCALIZACAO DE OBR</t>
  </si>
  <si>
    <t>04.015.0110-A</t>
  </si>
  <si>
    <t>TRANSPORTE DE ANDAIME SUSPENSO,EXCLUSIVE CARGA,DESCARGA E TE</t>
  </si>
  <si>
    <t>MPO DE ESPERA DO CAMINHAO (VIDE ITEM 04.021.0015)</t>
  </si>
  <si>
    <t>CARGA E DESCARGA MANUAL DE ANDAIME SUSPENSO,INCLUSIVE TEMPO</t>
  </si>
  <si>
    <t>DE ESPERA DO CAMINHAO</t>
  </si>
  <si>
    <t>05.001.0101-0</t>
  </si>
  <si>
    <t>REMOCAO CUIDADOSA  DE DIVISORIA EM PLACA CIMENTICIA</t>
  </si>
  <si>
    <t>05.001.0101-A</t>
  </si>
  <si>
    <t>RETIRADA DE IMPERMEABILIZACAO FLEXIVEL,INCLUSIVE EMPILHAMENT</t>
  </si>
  <si>
    <t>O LATERAL DENTRO DO CANTEIRO DE SERVICO,EXCLUSIVE CAMADA DE</t>
  </si>
  <si>
    <t>PROTECAO</t>
  </si>
  <si>
    <t>LIMPEZA DE PISOS CERAMICO,MARMORE OU GRANITO (SEM POLIMENTO)</t>
  </si>
  <si>
    <t>05.002.0018-0</t>
  </si>
  <si>
    <t>DEMOLICAO COM EQUIAMENTO DE AR COMPRIMIDO,DE PISO DE ALTA RE</t>
  </si>
  <si>
    <t>SISTENCIA MOLDADO NO LOCAL,COM ESPESSURA DE 0,80CM,INCLUSIVE</t>
  </si>
  <si>
    <t xml:space="preserve"> BASE SUPORTE E EMPILHAMENTO LATERAL DENTRO DO CANTEIRO DE S</t>
  </si>
  <si>
    <t>05.002.0018-A</t>
  </si>
  <si>
    <t>05.002.0019-0</t>
  </si>
  <si>
    <t>DEMOLICAO COM EQUIPAMENTO DE AR COMPRIMIDO,DE PISO DE ALTA</t>
  </si>
  <si>
    <t>RESISTENCIA PRE-MOLDADO,COM ESPESSURA DE ATE 3CM E RESPECTIV</t>
  </si>
  <si>
    <t>O CONTRAPISO COM ATE 10CM DE ESPESSURA,INCLUSIVE EMPILHAMENT</t>
  </si>
  <si>
    <t>05.002.0019-A</t>
  </si>
  <si>
    <t>VIDE ITEM 19.011.0017)</t>
  </si>
  <si>
    <t>05.005.0048-0</t>
  </si>
  <si>
    <t>DA SOMENTE NOS EXTREMOS,UTILIZACAO DE 2 VEZES,INCLUSIVE COST</t>
  </si>
  <si>
    <t>URA DA TELA SE NECESSARIO.FORNECIMENTO E COLOCACAO</t>
  </si>
  <si>
    <t>05.005.0048-A</t>
  </si>
  <si>
    <t>05.005.0051-0</t>
  </si>
  <si>
    <t>TELA DE POLIPROPILENO PARA PROTECAO DE FACHADAS AMARRADA EM</t>
  </si>
  <si>
    <t>ANDAIME,EXCLUSIVE ESTE,COM UTILIZACAO DE 2 VEZES,INCLUSIVE C</t>
  </si>
  <si>
    <t>OSTURA DA TELA SE NECESSARIO.FORNECIMENTO E COLOCACAO</t>
  </si>
  <si>
    <t>05.005.0051-A</t>
  </si>
  <si>
    <t>05.005.0060-0</t>
  </si>
  <si>
    <t>TELA DE POLIPROPILENO PARA PROTECAO DE FACHADAS,CONSIDERANDO</t>
  </si>
  <si>
    <t xml:space="preserve"> APENAS O FORNECIMENTO DA TELA (VIDE ITENS 05.005.0062 E 05.</t>
  </si>
  <si>
    <t>005.0064 PARA COLOCACAO)</t>
  </si>
  <si>
    <t>05.005.0060-A</t>
  </si>
  <si>
    <t>05.005.0062-0</t>
  </si>
  <si>
    <t>TELA DE POLIPROPILENO PARA PROTECAO DE FACHADAS AMARRADA SOM</t>
  </si>
  <si>
    <t>ENTE NOS EXTREMOS,EXCLUSIVE TELA (VIDE ITEM 05.005.0060 PARA</t>
  </si>
  <si>
    <t xml:space="preserve"> FORNECIMENTO),INCLUSIVE COSTURA DA TELA SE NECESSARIO.COLOC</t>
  </si>
  <si>
    <t>ACAO E RETIRADA.</t>
  </si>
  <si>
    <t>05.005.0062-A</t>
  </si>
  <si>
    <t>05.005.0064-0</t>
  </si>
  <si>
    <t>ANDAIME,EXCLUSIVE TELA(VIDE ITEM 05.005.0060 PARA FORNECIMEN</t>
  </si>
  <si>
    <t>TO) E ANDAIME,INCLUSIVE COSTURA DA TELA SE NECESSARIO.COLOCA</t>
  </si>
  <si>
    <t>CAO E RETIRADA.</t>
  </si>
  <si>
    <t>05.005.0064-A</t>
  </si>
  <si>
    <t>LOCACAO DE ANDAIME COM ELEMENTOS TUBULARES SOBRE SAPATAS FIX</t>
  </si>
  <si>
    <t>LOCACAO DE TORRE-ANDAIME TUBULAR SOBRE RODIZIOS,EXCLUSIVE AL</t>
  </si>
  <si>
    <t>LOCACAO DE RODIZIOS DE FERRO,PARA TORRE TUBULAR.CUSTO PARA 4</t>
  </si>
  <si>
    <t>LOCACAO DE RODIZIOS DE BORRACHA,PARA TORRE TUBULAR.CUSTO PAR</t>
  </si>
  <si>
    <t>05.007.0005-0</t>
  </si>
  <si>
    <t>LOCACAO DE ANDAIME SUSPENSO COM CABO PASSANTE,MANUAL,COM 2,0</t>
  </si>
  <si>
    <t>0 A 6,00M DE EXTENSAO,CABOS COM 30M COM PLATAFORMA,TELA PROT</t>
  </si>
  <si>
    <t>ETORA E MATERIAL PARA FIXACAO E OPERACAO DO ANDAIME,EXCLUSIV</t>
  </si>
  <si>
    <t>E TRANSPORTE (VIDE ITEM 04.020.0126),MONTAGEM E DESMONTAGEM</t>
  </si>
  <si>
    <t>(VIDE ITEM 05.008.0002) E MOVIMENTACAO VERTICAL (VIDE ITEM 0</t>
  </si>
  <si>
    <t>5.008.0006)</t>
  </si>
  <si>
    <t>05.007.0005-A</t>
  </si>
  <si>
    <t>05.007.0006-0</t>
  </si>
  <si>
    <t>LOCACAO DE ANDAIME SUSPENSO ELETRICO DE CABO PASSANTE,COM 2</t>
  </si>
  <si>
    <t>A 8 METROS DE EXTENSAO,CABOS COM 30 METROS,COM PLATAFORMA,TE</t>
  </si>
  <si>
    <t>LA DE PROTECAO E MATERIAL PARA FIXACAO E OPERACAO DE ANDAIME</t>
  </si>
  <si>
    <t>,EXCLUSIVE TRANSPORTE (VIDE ITEM 04.020.0126),MONTAGEM E DES</t>
  </si>
  <si>
    <t>MONTAGEM (VIDE ITEM 05.008.0015) E MOVIMENTACAO VERTICAL (VI</t>
  </si>
  <si>
    <t>DE ITEM 05.008.0007)</t>
  </si>
  <si>
    <t>05.007.0006-A</t>
  </si>
  <si>
    <t>LOCACAO DE PASSARELA METALICA,PERFURADA,PARA ANDAIME METALIC</t>
  </si>
  <si>
    <t>LOCACAO DE CADEIRA SUSPENSA (BALANCIM),CONFORME NR 18 E ABNT</t>
  </si>
  <si>
    <t xml:space="preserve"> NBR 14751,INCLUSIVE KIT DE SEGURANCA COMPLETO,EXCLUSIVE MON</t>
  </si>
  <si>
    <t>MONTAGEM E DESMONTAGEM (VIDE ITEM 05.008.0004)</t>
  </si>
  <si>
    <t>MONTAGEM E DESMONTAGEM DE ANDAIME SUSPENSO MANUAL,CONSIDERAN</t>
  </si>
  <si>
    <t>DO-SE EXTENSAO HORIZONTAL DAS FACHADAS E/OU EMPENAS</t>
  </si>
  <si>
    <t>MONTAGEM E DESMONTAGEM DE CADEIRA SUSPENSA (BALANCIM).CUSTO</t>
  </si>
  <si>
    <t>POR BALANCIM</t>
  </si>
  <si>
    <t>MOVIMENTACAO VERTICAL DE ANDAIME SUSPENSO MANUAL,CONSIDERAND</t>
  </si>
  <si>
    <t>O-SE UMA VEZ A AREA TRABALHADA,EM PROJECAO VERTICAL</t>
  </si>
  <si>
    <t>05.008.0007-0</t>
  </si>
  <si>
    <t>MOVIMENTACAO VERTICAL DE ANDAIME SUSPENSO ELETRICO,CONSIDERA</t>
  </si>
  <si>
    <t>NDO-SE UMA VEZ A AREA TRABALHADA,EM PROJECAO VERTICAL</t>
  </si>
  <si>
    <t>05.008.0007-A</t>
  </si>
  <si>
    <t>05.008.0015-0</t>
  </si>
  <si>
    <t>MONTAGEM E DESMONTAGEM DE ANDAIME SUSPENSO ELETRICO CONSIDER</t>
  </si>
  <si>
    <t>ANDO-SE A EXTENSAO HORIZONTAL DAS FACHADAS E/OU EMPENAS</t>
  </si>
  <si>
    <t>05.008.0015-A</t>
  </si>
  <si>
    <t>MURO DE CONCRETO PRE-MOLDADO COM 1,80M DE ALTURA,ESPESSURA D</t>
  </si>
  <si>
    <t>E 3 A 4CM,COM MONTANTES ESPACADOS DE 1,50M,INCLUSIVE ESCAVAC</t>
  </si>
  <si>
    <t>AO,REATERRO E FUNDACOES EM CONCRETO</t>
  </si>
  <si>
    <t>07.050.0050-0</t>
  </si>
  <si>
    <t>INJECAO DE CALDA DE CIMENTO,INCLUSIVE FORNECIMENTO DOS MATER</t>
  </si>
  <si>
    <t>07.050.0050-A</t>
  </si>
  <si>
    <t>07.100.0050-0</t>
  </si>
  <si>
    <t>INJECAO DE ARGAMASSA DE CIMENTO E AREIA NO TRACO 1:6,EM VOLU</t>
  </si>
  <si>
    <t>ME,UTILIZANDO EQUIPAMENTO DE AR COMPRIMIDO,INCLUSIVE FORNECI</t>
  </si>
  <si>
    <t>07.100.0050-A</t>
  </si>
  <si>
    <t>BANCO DE CONCRETO ARMADO,SEM ENCOSTO,MEDINDO APROXIMADAMENTE</t>
  </si>
  <si>
    <t>(200X50X50)CM</t>
  </si>
  <si>
    <t>CONTENTOR EM POLIETILENO DE ALTA DENSIDADE,COM QUATRO RODAS</t>
  </si>
  <si>
    <t>MACICAS DE BORRACHA,CAPACIDADE PARA 500L.FORNECIMENTO</t>
  </si>
  <si>
    <t>CONTENTOR EM POLIETILENO DE ALTA DENSIDADE,COM DUAS RODAS MA</t>
  </si>
  <si>
    <t>CICAS DE BORRACHA,CAPACIDADE PARA 240L.FORNECIMENTO</t>
  </si>
  <si>
    <t>09.026.0017-0</t>
  </si>
  <si>
    <t>CICAS DE BORRACHA,CAPACIDADE PARA 120L.FORNECIMENTO</t>
  </si>
  <si>
    <t>09.026.0017-A</t>
  </si>
  <si>
    <t>JUNTA DE DILATACAO E VEDACAO DE ISOPOR,NA ESPESSURA DE 1CM,I</t>
  </si>
  <si>
    <t>NCLUSIVE IMPERMEABILIZANTE A FRIO.FORNECIMENTO E COLOCACAO</t>
  </si>
  <si>
    <t>JUNTA DE DILATACAO E VEDACAO DE ISOPOR,NA ESPESSURA DE 2CM,I</t>
  </si>
  <si>
    <t>JUNTA DE DILATACAO E VEDACAO DE ISOPOR,NA ESPESSURA DE 3CM,I</t>
  </si>
  <si>
    <t>JUNTA DE DILATACAO E VEDACAO DE ISOPOR,NA ESPESSURA DE 5CM,I</t>
  </si>
  <si>
    <t>LTURA DA SOLEIRA AO GREIDE DA PISTA DE 0 ATE 6,00M.O CUSTO I</t>
  </si>
  <si>
    <t>RA DA SOLEIRA AO GREIDE DA PISTA DE 6 ATE 9,00M.O CUSTO INCL</t>
  </si>
  <si>
    <t>RA DA SOLEIRA AO GREIDE DA PISTA DE 9 ATE 12,00M.O CUSTO INC</t>
  </si>
  <si>
    <t>ESCORAMENTO METALICO (ALUGUEL),COM ESCORAS TELESCOPAVEIS OU</t>
  </si>
  <si>
    <t>TORRES DE CARGA,PARA ESTRUTURA CONVENCIONAL DE CONCRETO ARMA</t>
  </si>
  <si>
    <t>DO,EXCLUSIVE CIMBRAMENTO,MONTAGEM E DESMONTAGEM (VIDE ITEM 1</t>
  </si>
  <si>
    <t>1.055.0010).MEDICAO PELO VOLUME DE ESCORAMENTO</t>
  </si>
  <si>
    <t>ALVENARIA AUTOPORTANTE,EM PAINEIS DE EPS,SISTEMA MONOLITE,AC</t>
  </si>
  <si>
    <t>USTICO E TERMICO,P/CONSTRUCAO DE ATE 3 PAVIMENTOS,SEM VIGA E</t>
  </si>
  <si>
    <t xml:space="preserve"> SEM COLUNA,REVESTIDA C/MALHA FERRO SOLDADA,14CM ACABADA,C/A</t>
  </si>
  <si>
    <t>REVESTIMENTO COM PASTILHAS CERAMICAS,COM MEDIDAS EM TORNO DE</t>
  </si>
  <si>
    <t>(2,5X2,5)CM,PLACAS DE (30X30)CM,CORES ECONOMICAS (BRANCO,BEG</t>
  </si>
  <si>
    <t>E,CINZA,AZUL,VERDE,MARROM E PRETO),INCLUSIVE CHAPISCO DE CIM</t>
  </si>
  <si>
    <t>ENTO E AREIA,NO TRACO 1:3 E EMBOCO COM ARGAMASSA DE CIMENTO,</t>
  </si>
  <si>
    <t>SAIBRO E AREIA,NO TRACO 1:3:3,ASSENTES E REJUNTADAS COM PAST</t>
  </si>
  <si>
    <t>A DE CIMENTO BRANCO</t>
  </si>
  <si>
    <t xml:space="preserve"> (2,5X2,5)CM,PLACAS DE (30X30)CM,CORES FORTES(VERMELHO,LARAN</t>
  </si>
  <si>
    <t>JA E AMARELO),INCLUSIVE CHAPISCO DE CIMENTO E AREIA,NO TRACO</t>
  </si>
  <si>
    <t xml:space="preserve"> 1:3 E EMBOCO COM ARGAMASSA DE CIMENTO,SAIBRO E AREIA,NO TRA</t>
  </si>
  <si>
    <t>CO 1:3:3,ASSENTES E REJUNTADAS COM PASTA DE CIMENTO BRANCO</t>
  </si>
  <si>
    <t>REVESTIMENTO COM PASTILHA DE PORCELANA,COM MEDIDAS EM TORNO</t>
  </si>
  <si>
    <t>DE (5X5)CM,PLACAS DE (30X30)CM,CORES ECONOMICAS (BRANCO,BEGE</t>
  </si>
  <si>
    <t>,CINZA,AZUL,VERDE,MARROM E PRETO),INCLUSIVE CHAPISCO DE CIME</t>
  </si>
  <si>
    <t>NTO E AREIA,NO TRACO 1:3 E EMBOCO COM ARGAMASSA DE CIMENTO,A</t>
  </si>
  <si>
    <t>DE (5X5)CM,PLACAS DE (30X30)CM,CORES FORTES(VERMELHO,LARANJA</t>
  </si>
  <si>
    <t xml:space="preserve"> E AMARELO),ASSENTES COM ARGAMASSA COLANTE,REJUNTAMENTO COM</t>
  </si>
  <si>
    <t>DE (5X10)CM,PLACAS DE (30X30)CM,CORES ECONOMICAS(BRANCO,BEGE</t>
  </si>
  <si>
    <t>,CINZA,AZUL,VERDE,MARROM E PRETO),ASSENTES COM ARGAMASSA COL</t>
  </si>
  <si>
    <t>ANTE,REJUNTAMENTO COM ARGAMASSA INDUSTRIALIZADA,INCLUSIVE CH</t>
  </si>
  <si>
    <t>APISCO E EMBOCO NO TRACO 1:6</t>
  </si>
  <si>
    <t>13.022.0045-0</t>
  </si>
  <si>
    <t>REVESTIMENTO DE PAREDES COM PASTILHA CERAMICA,COM MEDIDAS EM</t>
  </si>
  <si>
    <t xml:space="preserve"> TORNO DE (7,5X7,5)CM,ASSENTE CONFORME ITEM 13.025.0016</t>
  </si>
  <si>
    <t>13.022.0045-A</t>
  </si>
  <si>
    <t>13.022.0046-0</t>
  </si>
  <si>
    <t xml:space="preserve"> TORNO DE (7,5X7,5)CM,ASSENTE CONFORME ITEM 13.025.0058</t>
  </si>
  <si>
    <t>13.022.0046-A</t>
  </si>
  <si>
    <t>13.022.0047-0</t>
  </si>
  <si>
    <t xml:space="preserve"> TORNO DE (7,5X7,5)CM,EXCLUSIVE CHAPISCO,EMBOCO,NATA DE CIME</t>
  </si>
  <si>
    <t>NTO OU ARGAMASSA COLANTE E REJUNTAMENTO.</t>
  </si>
  <si>
    <t>13.022.0047-A</t>
  </si>
  <si>
    <t>PO",DE (20X9)CM,FENDIDO AO MEIO,ASSENTES C/JUNTAS REENTRANTE</t>
  </si>
  <si>
    <t>S DE 1CM DE LARGURA E TAMBEM DE PROFUNDIDADE, REJUNTADAS COM</t>
  </si>
  <si>
    <t xml:space="preserve"> CIMENTO COMUM OU CIMENTO BRANCO,INCLUSIVE CHAPISCO DE CIMEN</t>
  </si>
  <si>
    <t>TO E AREIA,NO TRACO 1:3 E EMBOCO COM ARGAMASSA DE CIMENTO,SA</t>
  </si>
  <si>
    <t>IBRO E AREIA,NO TRACO 1:3:3,COM ESPESSURA 2,5CM</t>
  </si>
  <si>
    <t>DE (20X6)CM,FENDIDO AO MEIO,ASSENTES COM JUNTAS REENTRANTES</t>
  </si>
  <si>
    <t>DE 1CM DE LARGURA E TAMBEM DE PROFUNDIDADE,REJUNTADAS COM CI</t>
  </si>
  <si>
    <t>MENTO COMUM OU CIMENTO BRANCO, INCLUSIVE CHAPISCO DE CIMENTO</t>
  </si>
  <si>
    <t xml:space="preserve"> E AREIA,NO TRACO 1:3 E EMBOCO COM ARGAMASSA DE CIMENTO,SAIB</t>
  </si>
  <si>
    <t>RO E AREIA,NO TRACO 1:3:3,COM ESPESSURA 2,5CM</t>
  </si>
  <si>
    <t>REVESTIMENTO DE PAREDES COM LADRILHOS CERAMICOS,COM MEDIDAS</t>
  </si>
  <si>
    <t>EM TORNO DE (20X20)CM,ASSENTE CONFORME ITEM 13.025.0016</t>
  </si>
  <si>
    <t>EM TORNO DE (20X20)CM,ASSENTE CONFORME ITEM 13.025.0058</t>
  </si>
  <si>
    <t>EM TORNO DE 20X20CM,ASSENTE COM ARGAMASSA COLANTE,REJUNTAMEN</t>
  </si>
  <si>
    <t>TO COM ARGAMASSA INDUSTRIALIZADA,EXCLUSIVE CHAPISCO E EMBOCO</t>
  </si>
  <si>
    <t>REVESTIMENTO DE PAREDES COM LADRILHOS CERAMICOS,CORES ECONOM</t>
  </si>
  <si>
    <t>ICAS (BRANCO,CINZA,BEGE,AZUL,VERDE,MARROM E PRETO),COM MEDID</t>
  </si>
  <si>
    <t>AS EM TORNO DE (10X10)CM,ASSENTE COM ARGAMASSA COLANTE,REJUN</t>
  </si>
  <si>
    <t>TAMENTO COM ARGAMASSA INDUSTRIALIZADA,EXCLUSIVE CHAPISCO E E</t>
  </si>
  <si>
    <t>MBOCO</t>
  </si>
  <si>
    <t>ICAS(BRANCO,CINZA,BEGE,AZUL,VERDE,MARROM E PRETO),COM MEDIDA</t>
  </si>
  <si>
    <t>S EM TORNO DE (10X10)CM,ASSENTE CONFORME ITEM 13.025.0058</t>
  </si>
  <si>
    <t>REVESTIMENTO DE PAREDES COM LADRILHO CERAMICO,COM MEDIDAS EM</t>
  </si>
  <si>
    <t>TORNO DE (11,60X11,60X0,09)CM,ASSENTES COM ARGAMASSA DE CIME</t>
  </si>
  <si>
    <t>NTO,CAL E AREIA,NO TRACO 1:3:5,JUNTAS REENTRANTES DE 1CM DE</t>
  </si>
  <si>
    <t>LARGURA</t>
  </si>
  <si>
    <t xml:space="preserve"> TORNO DE (11,60X11,60X0,09)CM,EXCLUSIVE ARGAMASSA DE ASSENT</t>
  </si>
  <si>
    <t>AMENTO,JUNTAS REETRANTES DE 1CM DE LARGURA</t>
  </si>
  <si>
    <t xml:space="preserve"> TORNO DE (24X11,60X0,09)CM,ASSENTES COM ARGAMASSA DE CIMENT</t>
  </si>
  <si>
    <t>O,CAL E AREIA NO TRACO 1:3:5,JUNTAS REENTRANTES DE 1CM DE LA</t>
  </si>
  <si>
    <t>RGURA</t>
  </si>
  <si>
    <t xml:space="preserve"> TORNO DE (24X11,60X09)CM,EXCLUSIVE ARGAMASSA DE ASSENTAMENT</t>
  </si>
  <si>
    <t>O,JUNTAS REENTRANTES DE 1CM DE LARGURA</t>
  </si>
  <si>
    <t>TORNO DE (24X11,60X09)CM,TIPO INDUSTRIAL,ASSENTES COM ARGAMA</t>
  </si>
  <si>
    <t>SSA DE CIMENTO,CAL E AREIA,NO TRACO 1:3:5,JUNTAS REENTRANTES</t>
  </si>
  <si>
    <t xml:space="preserve"> DE 1CM DE LARGURA</t>
  </si>
  <si>
    <t>TORNO DE (24X11,60X09)CM,TIPO INDUSTRIAL,EXCLUSIVE ARGAMASSA</t>
  </si>
  <si>
    <t xml:space="preserve"> DE ASSENTAMENTO,JUNTAS REETRANTES DE 1CM DE LARGURA</t>
  </si>
  <si>
    <t>REVESTIMENTO DE PAREDES COM CERAMICA,COM MEDIDAS EM TORNO DE</t>
  </si>
  <si>
    <t xml:space="preserve"> (32X57)CM,ASSENTE CONFORME ITEM 13.025.0016</t>
  </si>
  <si>
    <t xml:space="preserve"> (32X57)CM,ASSENTE CONFORME ITEM 13.025.0058</t>
  </si>
  <si>
    <t xml:space="preserve"> (32X57)CM,EXCLUSIVE CHAPISCO,EMBOCO,NATA DE CIMENTO OU ARGA</t>
  </si>
  <si>
    <t>MASSA COLANTE E REJUNTAMENTO</t>
  </si>
  <si>
    <t>REVESTIMENTO DE PAREDES OU FORROS COM CHAPA DE MADEIRA MINER</t>
  </si>
  <si>
    <t>ALIZADA,PRENSADA COM CIMENTO,COM 25MM DE ESPESSURA,TERMOACUS</t>
  </si>
  <si>
    <t>TICO,RESISTENTE AO FOGO,UMIDADE,FUNGOS E INSETOS.FORNECIMENT</t>
  </si>
  <si>
    <t xml:space="preserve"> QUADRADA DE 625X625MM,ESP.APROXIMADA 13,0MM,C/INDICE DE ABS</t>
  </si>
  <si>
    <t>ZADO,ALUMINIO OU DE LIGAS DE ALUMINIO,ESP.MINIMA DE 0,5MM C/</t>
  </si>
  <si>
    <t>PINTURA ELETROSTATICA,SUSPENSO POR MEIO DE PENDURAIS EM ACO</t>
  </si>
  <si>
    <t>GALVANIZADO,FIXADOS EM ESTRUTURA SUPERIOR.FORN. E COLOCACAO</t>
  </si>
  <si>
    <t xml:space="preserve"> QUADRADA DE 625X1250MM,ESP.APROXIMADA 13,0MM,C/INDICE DE AB</t>
  </si>
  <si>
    <t>IZADO,ALUMINIO OU DE LIGAS DE ALUMINIO,ESP.MINIMA DE 0,5MM C</t>
  </si>
  <si>
    <t>/PINTURA ELETROSTATICA,SUSPENSO POR MEIO DE PENDURAIS EM ACO</t>
  </si>
  <si>
    <t xml:space="preserve"> GALVANIZADO,FIXADOS EM ESTRUTURA SUPERIOR.FORN. E COLOCACAO</t>
  </si>
  <si>
    <t xml:space="preserve"> QUADRADA DE 625X625MM,ESP.APROXIMADA 15,0MM,C/INDICE DE ABS</t>
  </si>
  <si>
    <t>ZADO,ALUMINIO OU DE LIGAS DE ALUMINIO,ESP.MINIMA DE 0,5MM,C/</t>
  </si>
  <si>
    <t xml:space="preserve"> QUADRADA DE 625X1250MM,ESP.APROXIMADA 15,0MM,C/INDICE DE AB</t>
  </si>
  <si>
    <t>IZADO,ALUMINIO OU DE LIGAS DE ALUMINIO,ESP.MINIMA DE 0,5MM,C</t>
  </si>
  <si>
    <t xml:space="preserve"> GALVANIZADO,FIXADOS EM ESTRUTURA SUPERIOR.FORN.E COLOCACAO</t>
  </si>
  <si>
    <t xml:space="preserve"> QUADRADA DE 625X625MM,ESP.APROXIMADA 19,0MM,C/INDICE DE ABS</t>
  </si>
  <si>
    <t>GALVANIZADO,FIXADOS EM ESTRUTURA SUPERIOR.FORN.E COLOCACAO</t>
  </si>
  <si>
    <t xml:space="preserve"> REBAIXADA DE 625X625MM,ESP.APROXIMADA DE 15,0MM,C/INDICE DE</t>
  </si>
  <si>
    <t xml:space="preserve"> ABSORCAO ACUSTICA,ESTRUTURADO EM PERFIS TIPO "T" DE ACO GAL</t>
  </si>
  <si>
    <t>VANIZADO,ALUMINIO OU LIGAS DE ALUMINIO,ESP.MINIMA DE 0,5MM,C</t>
  </si>
  <si>
    <t>/PINTURA ELETROSTATICA,SUSPENSO POR MEIO DE PENDURAIS,EM ACO</t>
  </si>
  <si>
    <t>VENEZIANA VERTICAL (BRISE SOLEIL) CONSTRUIDA COM PLACA CIMEN</t>
  </si>
  <si>
    <t>TICIA (SEM UTILIZACAO DE AMIANTO),COM ESPESSURA DE 12MM,COM</t>
  </si>
  <si>
    <t>400MM DE LARGURA,FIXADA EM CANTONEIRAS DE ACO APARAFUSADAS,E</t>
  </si>
  <si>
    <t xml:space="preserve"> MEDIDA PELA AREA COLOCADA.FORNECIMENTO E COLOCACAO</t>
  </si>
  <si>
    <t>2,5CM TOMADAS COM HIDROASFALTO,CIMENTO E AREIA,TRACO 1:1:3,E</t>
  </si>
  <si>
    <t>XCLUSIVE JUNTAS (VIDE ITEM 13.383.0002)</t>
  </si>
  <si>
    <t>PISO VINILICO EM PLACAS,COM MEDIDAS EM TORNO DE 30X30CM,HOMO</t>
  </si>
  <si>
    <t>GENEO,PADRAO LISO,COM 2MM DE ESPESSURA,PARA ALTO TRAFEGO,ASS</t>
  </si>
  <si>
    <t>ENTE SOBRE BASE EXISTENTE,CONFORME ABNT NBR 7374.FORNECIMENT</t>
  </si>
  <si>
    <t>GENEO,PADRAO RISCADO,COM 3,2MM DE ESPESSURA,PARA ALTO TRAFEG</t>
  </si>
  <si>
    <t>O,ASSENTE SOBRE BASE EXISTENTE,CONFORME ABNT NBR 7374.FORNEC</t>
  </si>
  <si>
    <t>GENEO,PADRAO RISCADO,COM 2MM DE ESPESSURA,PARA ALTO TRAFEGO,</t>
  </si>
  <si>
    <t>ASSENTE SOBRE BASE EXISTENTE,CONFORME ABNT NBR 7374.FORNECIM</t>
  </si>
  <si>
    <t>PISO VINILICO EM PLACAS,COM MEDIDAS EM TORNO DE 60X60CM,HOMO</t>
  </si>
  <si>
    <t>13.390.0038-0</t>
  </si>
  <si>
    <t>PISO VINILICO EM MANTAS,COM 2M DE LARGURA X 20M DE COMPRIMEN</t>
  </si>
  <si>
    <t>TO,HOMOGENEO,COM 2MM DE ESPESSURA,REFORCO EM POLIURETANO ULT</t>
  </si>
  <si>
    <t>RA RESISTENTE (PUR),PARA ALTO TRAFEGO,FUNGICIDA,ASSENTE SOBR</t>
  </si>
  <si>
    <t>E BASE EXISTENTE,CONFORME ABNT NBR 14917.FORNECIMENTO E COLO</t>
  </si>
  <si>
    <t>13.390.0038-A</t>
  </si>
  <si>
    <t>13.390.0039-0</t>
  </si>
  <si>
    <t>PISO VINILICO EM MANTAS,COM 2M DE LARGURA X 23M DE COMPRIMEN</t>
  </si>
  <si>
    <t>TO,HOMOGENEO,COM 2MM DE ESPESSURA,PARA ALTO TRAFEGO,CONDUTIV</t>
  </si>
  <si>
    <t>O,COMPOSTO DE PARTICULAS DE CARBONO,PARA USO EM SALAS DE CIR</t>
  </si>
  <si>
    <t>URGIA OU EM AREAS ONDE O CONTROLE DA CONDUTIVIDADE ELETRICA</t>
  </si>
  <si>
    <t>E NECESSARIO,ASSENTE SOBRE BASE EXISTENTE,CONFORME ABNT NBR</t>
  </si>
  <si>
    <t>14917.FORNECIMENTO E COLOCACAO</t>
  </si>
  <si>
    <t>13.390.0039-A</t>
  </si>
  <si>
    <t>TO,HETEROGENEO,COM 2MM DE ESPESSURA,REFORCO EM POLIURETANO U</t>
  </si>
  <si>
    <t>LTRA RESISTENTE (PUR),PARA ALTO TRAFEGO,ASSENTE SOBRE BASE E</t>
  </si>
  <si>
    <t>XISTENTE,CONFORME ABNT NBR 14917.FORNECIMENTO E COLOCACAO</t>
  </si>
  <si>
    <t>TO,HETEROGENEO,COM 3MM DE ESPESSURA,REFORCO EM POLIURETANO U</t>
  </si>
  <si>
    <t>DEGRAU DE ESCADA DE BORRACHA SINTETICA,SBR,PRETO,ESPELHO COM</t>
  </si>
  <si>
    <t xml:space="preserve"> 20CM,PISO COM 30CM,TEXTURA DA SUPERFICIE PASTILHADA,COLOCAD</t>
  </si>
  <si>
    <t>O COM COLA SOBRE BASE EXISTENTE.FORNECIMENTO E COLOCACAO</t>
  </si>
  <si>
    <t>PISO ELEVADO EM PLACAS METALICAS PREENCHIDAS INTERNAMENTE CO</t>
  </si>
  <si>
    <t>M CONCRETO CELULAR,REVESTIDO COM LAMINADO MELAMINICO,MEDINDO</t>
  </si>
  <si>
    <t xml:space="preserve"> APROXIMADAMENTE (60X60X3)CM,PARA AREAS INTERNAS OU EXTERNAS</t>
  </si>
  <si>
    <t>,APOIADO EM PEDESTAIS TELESCOPICOS REGULAVEIS,SOBRE BASE COM</t>
  </si>
  <si>
    <t xml:space="preserve"> LONGARINAS DE ALUMINIO OU ACO GALVANIZADO,COM ALTURA DE APR</t>
  </si>
  <si>
    <t>OXIMADAMENTE 30CM.FORNECIMENTO E COLOCACAO</t>
  </si>
  <si>
    <t>13.460.0025-0</t>
  </si>
  <si>
    <t>PISO ELEVADO EM PLACAS DE ARDOSIA,SEM POLIMENTO,SEM REVESTIM</t>
  </si>
  <si>
    <t>ENTO,MEDINDO APROXIMADAMENTE (60X60X2)CM,PARA AREAS INTERNAS</t>
  </si>
  <si>
    <t xml:space="preserve"> OU EXTERNAS,APOIADO EM PEDESTAIS REGULAVEIS DE POLIPROPILEN</t>
  </si>
  <si>
    <t>O OU PVC DE ALTA RESISTENCIA,SEM LONGARINAS,COM ALTURA DE AP</t>
  </si>
  <si>
    <t>ROXIMADAMENTE 30CM.FORNECIMENTO E COLOCACAO</t>
  </si>
  <si>
    <t>13.460.0025-A</t>
  </si>
  <si>
    <t>13.460.0030-0</t>
  </si>
  <si>
    <t>PISO ELEVADO PLACAS MODULARES,PRE-FABRICADAS CONCRETO C/REFO</t>
  </si>
  <si>
    <t>13.460.0030-A</t>
  </si>
  <si>
    <t>13.460.0035-0</t>
  </si>
  <si>
    <t>PISO ELEVADO EM PLACAS DE GRANITO CINZA ANDORINHA,MEDINDO AP</t>
  </si>
  <si>
    <t>ROXIMADAMENTE (50X50X2)CM,PARA CIRCULACAO DE PEDESTRES E DE</t>
  </si>
  <si>
    <t>PEQUENAS CARGAS ROLANTES (CADEIRA DE RODAS E BICICLETA),PARA</t>
  </si>
  <si>
    <t xml:space="preserve"> AREAS INTERNAS OU EXTERNAS,APOIADO EM PEDESTAIS REGULAVEIS</t>
  </si>
  <si>
    <t>DE POLIPROPILENO OU PVC DE ALTA RESISTENCIA,SEM LONGARINAS,C</t>
  </si>
  <si>
    <t>OM ALTURA DE APROXIMADAMENTE 30CM.FORNECIMENTO E COLOCACAO</t>
  </si>
  <si>
    <t>13.460.0035-A</t>
  </si>
  <si>
    <t>14.002.0100-0</t>
  </si>
  <si>
    <t>PORTAO ABRIR DE UMA OU DUAS FLS.,GRADIL METAL.,EXECUT.PAINEL</t>
  </si>
  <si>
    <t xml:space="preserve"> ACO GALV.(GRAMATURA MIN.40G/M2),MALHA RETANG.(200X50)MM E F</t>
  </si>
  <si>
    <t>IO ACO BITOLA MIN.4,3MM,MONT.INTERMEDIARIOS ACO GALV.(60X40)</t>
  </si>
  <si>
    <t>MM,EXTREMIDADES DIM.MIN.(80X80)MM ENGASTADOS BASE CONCRETO (</t>
  </si>
  <si>
    <t>EXCL.ESTA),PINT.ELETROSTATICA ESP.MIN.100 MICRAS,CORES VERDE</t>
  </si>
  <si>
    <t xml:space="preserve"> OU BRANCA,INCL.TRINCO,FERROLHO E DOBRADICAS.FORN.E COLOC.</t>
  </si>
  <si>
    <t>14.002.0100-A</t>
  </si>
  <si>
    <t>14.002.0101-0</t>
  </si>
  <si>
    <t>PORTAO ABRIR UMA OU DUAS FLS.EM GRADIL METAL.,RESIST.AMBIENT</t>
  </si>
  <si>
    <t>ES AGRESSIVOS,EXECUT.PAINEL ACO GALV.(GRAMATURA MIN.40G/M2),</t>
  </si>
  <si>
    <t>MALHA RETANG.(200X50)MM E FIO ACO BITOLA MIN.4,3MM,MONT.INTE</t>
  </si>
  <si>
    <t>RMED.ACO GALV.(60X40)MM,EXTREM.MONT.DIM.MIN.(80X80)MM ENGAST</t>
  </si>
  <si>
    <t>ADO BASE CONCR.(EXCL.ESTA),PINT.NAVAL,ESP.MIN.300 MICRAS,NAS</t>
  </si>
  <si>
    <t xml:space="preserve"> CORES VERDE OU BRANCA,INCL.TRINCO,FERROLHO,DOBR.FORN.COLOC.</t>
  </si>
  <si>
    <t>14.002.0101-A</t>
  </si>
  <si>
    <t>14.002.0102-0</t>
  </si>
  <si>
    <t>PORTAO CORRER UMA OU DUAS FLS.,EM GRADIL METAL.,EXECUT.PAINE</t>
  </si>
  <si>
    <t>L ACO GALV.(GRAMATURA MIN.40G/M2),MALHA RETANG.(200X50)MM E</t>
  </si>
  <si>
    <t>FIO ACO BITOLA MIN.4,3MM,MONT.INTERMED.ACO GALV.(60X40)MM,EX</t>
  </si>
  <si>
    <t>TREMIDADES MONT.DIM.MIN.(80X80)MM ENGASTADOS BASE CONCR.(EXC</t>
  </si>
  <si>
    <t>L.ESTA),PINT.ELETROSTATICA,ESP.MIN.100 MICRAS,NAS CORES VERD</t>
  </si>
  <si>
    <t>E OU BRANCA,INCL.TRINCO,TRILHO E ROLDANAS.FORN.E COLOC.</t>
  </si>
  <si>
    <t>14.002.0102-A</t>
  </si>
  <si>
    <t>14.002.0103-0</t>
  </si>
  <si>
    <t>PORTAO CORRER UMA OU DUAS FLS.,GRADIL METAL.RESIST.AMBIENTES</t>
  </si>
  <si>
    <t xml:space="preserve"> AGRESSIVOS,EXECT.PAINEL ACO GALV.(GRAMATURA MIN.40G/M2),MAL</t>
  </si>
  <si>
    <t>HA RETANG.(200X50)MM,FIO ACO BITOLA MIN.4,3MM,MONT.INTERMEDI</t>
  </si>
  <si>
    <t>ARIOS ACO GALV.(60X40)MM,EXTREM.MONT.DIM.MIN.(80X80)MM ENGAS</t>
  </si>
  <si>
    <t>TADOS BASE CONCR.(EXCL.ESTA),PINT.NAVAL,ESP.MIN.300 MICRAS,C</t>
  </si>
  <si>
    <t>ORES VERDE/BRANCA,INCL.TRINCO,TRILHO E ROLDANA.FORN.E COLOC.</t>
  </si>
  <si>
    <t>14.002.0103-A</t>
  </si>
  <si>
    <t>NGASTADOS BASE CONCRETO,EXCL.ESTA,PINT.NAVAL,ESP.MINIMA 300</t>
  </si>
  <si>
    <t>MICRAS (PAINEL E MONTANTE),VERDE/BRANCA.FORN.E COLOC.</t>
  </si>
  <si>
    <t>ARAFUSADOS BASE CONCRETO,EXCL.ESTA,PINT.NAVAL,ESP.MINIMA 300</t>
  </si>
  <si>
    <t xml:space="preserve"> MICRAS(PAINEL E MONTANTE),VERDE/BRANCA.FORN.COLOC.</t>
  </si>
  <si>
    <t>PORTA ACUSTICA METALICA COM INDICE DE PROTECAO SONORA APROXI</t>
  </si>
  <si>
    <t>MADAMENTE COM 46DB,PARA ALTA FREQUENCIA,NAS DIMENSOES DE 700</t>
  </si>
  <si>
    <t>X2100MM,INCLUSIVE FECHADURA ESPECIAL COM CHAVE,MOLDURA EM CA</t>
  </si>
  <si>
    <t>NTONEIRA DE ACO.FORNECIMENTO E COLOCACAO</t>
  </si>
  <si>
    <t>MADAMENTE COM 46DB,PARA ALTA FREQUENCIA,NAS DIMENSOES DE 800</t>
  </si>
  <si>
    <t>MADAMENTE COM 46DB,PARA ALTA FREQUENCIA,NAS DIMENSOES DE 900</t>
  </si>
  <si>
    <t>MADAMENTE COM 46DB,PARA ALTA FREQUENCIA,NAS DIMENSOES DE 100</t>
  </si>
  <si>
    <t>0X2100MM,INCLUSIVE FECHADURA ESPECIAL COM CHAVE,MOLDURA EM C</t>
  </si>
  <si>
    <t>ANTONEIRA DE ACO.FORNECIMENTO E COLOCACAO</t>
  </si>
  <si>
    <t>MADAMENTE COM 46DB,PARA ALTA FREQUENCIA,NAS DIMENSOES DE 140</t>
  </si>
  <si>
    <t>MADAMENTE COM 46DB,PARA ALTA FREQUENCIA,NAS DIMENSOES DE 160</t>
  </si>
  <si>
    <t>MADAMENTE COM 46DB,PARA ALTA FREQUENCIA,NAS DIMENSOES DE 180</t>
  </si>
  <si>
    <t>MADAMENTE COM 46DB,PARA ALTA FREQUENCIA,NAS DIMENSOES DE 200</t>
  </si>
  <si>
    <t>MADAMENTE COM 56DB,PARA ALTA FREQUENCIA,NAS DIMENSOES DE 700</t>
  </si>
  <si>
    <t>MADAMENTE COM 56DB,PARA ALTA FREQUENCIA,NAS DIMENSOES DE 800</t>
  </si>
  <si>
    <t>MADAMENTE COM 56DB,PARA ALTA FREQUENCIA,NAS DIMENSOES DE 900</t>
  </si>
  <si>
    <t>MADAMENTE COM 56DB,PARA ALTA FREQUENCIA,NAS DIMENSOES DE 100</t>
  </si>
  <si>
    <t>MADAMENTE COM 56DB,PARA ALTA FREQUENCIA,NAS DIMENSOES DE 140</t>
  </si>
  <si>
    <t>MADAMENTE COM 56DB,PARA ALTA FREQUENCIA,NAS DIMENSOES DE 160</t>
  </si>
  <si>
    <t>MADAMENTE COM 56DB,PARA ALTA FREQUENCIA,NAS DIMENSOES DE 180</t>
  </si>
  <si>
    <t>MADAMENTE COM 56DB,PARA ALTA FREQUENCIA,NAS DIMENSOES DE 200</t>
  </si>
  <si>
    <t>CM,EXCLUSIVE FERRAGENS,ADUELA E ALIZARES.FORNECIMENTO E COLO</t>
  </si>
  <si>
    <t>CHUVEIRO AUTOMATICO SPRINKLER DE RESPOSTA PADRAO,TIPO LATERA</t>
  </si>
  <si>
    <t>L (SIDEWALL) DN 15MM (1/2"),TEMPERATURA 68ºC (BULBO VERMELHO</t>
  </si>
  <si>
    <t>) E COEFICIENTE DE DESCARGA K80.FORNECIMENTO E COLOCACAO</t>
  </si>
  <si>
    <t>L (SIDEWALL) DN 15MM (1/2"),TEMPERATURA 79ºC (BULBO AMARELO)</t>
  </si>
  <si>
    <t xml:space="preserve"> E COEFICIENTE DE DESCARGA K80.FORNECIMENTO E COLOCACAO</t>
  </si>
  <si>
    <t>CHUVEIRO AUTOMATICO SPRINKLER DE RESPOSTA PADRAO,TIPO PENDEN</t>
  </si>
  <si>
    <t>TE,DN 15MM(1/2"),TEMPERATURA 68ºC (BULBO VERMELHO) E COEFICI</t>
  </si>
  <si>
    <t>ENTE DE DESCARGA K80.FORNECIMENTO E COLOCACAO</t>
  </si>
  <si>
    <t>TE,DN 15MM(1/2"),TEMPERATURA 79ºC (BULBO AMARELO) E COEFICIE</t>
  </si>
  <si>
    <t>NTE DE DESCARGA K80.FORNECIMENTO E COLOCACAO</t>
  </si>
  <si>
    <t>15.003.0520-0</t>
  </si>
  <si>
    <t>TUBO DE FERRO GALVANIZADO COM DIAMETRO DE 1/2",COM COSTURA,P</t>
  </si>
  <si>
    <t>ARA INSTALACOES DIVERSAS ENTERRRADAS,INCLUSIVE CONEXOES,EMEN</t>
  </si>
  <si>
    <t>DAS E PROTECAO ANTICORROSIVA.FORNECIMENTO E COLOCACAO</t>
  </si>
  <si>
    <t>15.003.0520-A</t>
  </si>
  <si>
    <t>15.003.0525-0</t>
  </si>
  <si>
    <t>TUBO DE FERRO GALVANIZADO COM DIAMETRO DE 3/4",COM COSTURA,P</t>
  </si>
  <si>
    <t>ARA INSTALACOES DIVERSAS ENTERRADAS,INCLUSIVE CONEXOES,EMEND</t>
  </si>
  <si>
    <t>AS E PROTECAO ANTICORROSIVA.FORNECIMENTO E COLOCACAO</t>
  </si>
  <si>
    <t>15.003.0525-A</t>
  </si>
  <si>
    <t>15.003.0530-0</t>
  </si>
  <si>
    <t>TUBO DE FERRO GALVANIZADO COM DIAMETRO DE 1",COM COSTURA,PAR</t>
  </si>
  <si>
    <t>A INSTALACOES DIVERSAS ENTERRADAS,INCLUSIVE CONEXOES,EMENDAS</t>
  </si>
  <si>
    <t xml:space="preserve"> E PROTECAO ANTICORROSIVA.FORNECIMENTO E COLOCACAO</t>
  </si>
  <si>
    <t>N</t>
  </si>
  <si>
    <t>15.003.0530-A</t>
  </si>
  <si>
    <t>15.003.0535-0</t>
  </si>
  <si>
    <t>TUBO DE FERRO GALVANIZADO COM DIAMETRO DE 1.1/4",COM COSTURA</t>
  </si>
  <si>
    <t>,PARA INSTALACOES DIVERSAS ENTERRADAS,INCLUSIVE CONEXOES,EME</t>
  </si>
  <si>
    <t>NDAS E PROTECAO ANTICORROSIVA.FORNECIMENTO E COLOCACAO</t>
  </si>
  <si>
    <t>15.003.0535-A</t>
  </si>
  <si>
    <t>15.003.0540-0</t>
  </si>
  <si>
    <t>TUBO DE FERRO GALVANIZADO COM DIAMETRO DE 1.1/2",COM COSTURA</t>
  </si>
  <si>
    <t>15.003.0540-A</t>
  </si>
  <si>
    <t>15.003.0545-0</t>
  </si>
  <si>
    <t>TUBO DE FERRO GALVANIZADO COM DIAMETRO DE 2",COM COSTURA,PAR</t>
  </si>
  <si>
    <t>15.003.0545-A</t>
  </si>
  <si>
    <t>15.003.0555-0</t>
  </si>
  <si>
    <t>TUBO DE FERRO GALVANIZADO COM DIAMETRO DE 4",COM COSTURA,PAR</t>
  </si>
  <si>
    <t>15.003.0555-A</t>
  </si>
  <si>
    <t>15.003.0560-0</t>
  </si>
  <si>
    <t>TUBO DE FERRO GALVANIZADO COM DIAMETRO DE 5",COM COSTURA,PAR</t>
  </si>
  <si>
    <t>15.003.0560-A</t>
  </si>
  <si>
    <t>15.003.0565-0</t>
  </si>
  <si>
    <t>TUBO DE FERRO GALVANIZADO COM DIAMETRO DE 6",COM COSTURA,PAR</t>
  </si>
  <si>
    <t>15.003.0565-A</t>
  </si>
  <si>
    <t>DE FASE,NEUTRO E TERRA,TRIFASICO,PARA INSTALACAO DE ATE 72 D</t>
  </si>
  <si>
    <t>E FASE,NEUTRO E TERRA,TRIFASICO,PARA INSTALACAO DE ATE 72 DI</t>
  </si>
  <si>
    <t>DISJUNTOR TERMOMAGNETICO,MONOPOLAR,DE 10 A 32A,3KA,MODELO DI</t>
  </si>
  <si>
    <t>N,TIPO C.FORNECIMENTO E COLOCACAO</t>
  </si>
  <si>
    <t>DISJUNTOR TERMOMAGNETICO,MONOPOLAR,DE 40 A 63A,3KA,MODELO DI</t>
  </si>
  <si>
    <t>15.007.0573-0</t>
  </si>
  <si>
    <t>DISJUNTOR TERMOMAGNETICO,MONOPOLAR,DE 70A,3KA,MODELO DIN,TIP</t>
  </si>
  <si>
    <t>O C.FORNECIMENTO E COLOCACAO</t>
  </si>
  <si>
    <t>15.007.0573-A</t>
  </si>
  <si>
    <t>15.007.0574-0</t>
  </si>
  <si>
    <t>DISJUNTOR TERMOMAGNETICO,MONOPOLAR,DE 80 A 100A,3KA,MODELO D</t>
  </si>
  <si>
    <t>IN,TIPO C.FORNECIMENTO E COLOCACAO</t>
  </si>
  <si>
    <t>15.007.0574-A</t>
  </si>
  <si>
    <t>DISJUNTOR TERMOMAGNETICO,BIPOLAR,DE 10 A 32A,3KA,MODELO DIN,</t>
  </si>
  <si>
    <t>TIPO C.FORNECIMENTO E COLOCACAO</t>
  </si>
  <si>
    <t>15.007.0576-0</t>
  </si>
  <si>
    <t>DISJUNTOR TERMOMAGNETICO,BIPOLAR,DE 40 A 63A,3KA,MODELO DIN,</t>
  </si>
  <si>
    <t>15.007.0576-A</t>
  </si>
  <si>
    <t>15.007.0577-0</t>
  </si>
  <si>
    <t>DISJUNTOR TERMOMAGNETICO,BIPOLAR,DE 70A,3KA,MODELO DIN,TIPO</t>
  </si>
  <si>
    <t>C.FORNECIMENTO E COLOCACAO</t>
  </si>
  <si>
    <t>15.007.0577-A</t>
  </si>
  <si>
    <t>15.007.0578-0</t>
  </si>
  <si>
    <t>DISJUNTOR TERMOMAGNETICO,BIPOLAR,DE 80 A 100A,3KA,MODELO DIN</t>
  </si>
  <si>
    <t>,TIPO C.FORNECIMENTO E COLOCACAO</t>
  </si>
  <si>
    <t>15.007.0578-A</t>
  </si>
  <si>
    <t>DISJUNTOR TERMOMAGNETICO,TRIPOLAR,DE 10 A 32A,3KA,MODELO DIN</t>
  </si>
  <si>
    <t>15.007.0601-0</t>
  </si>
  <si>
    <t>DISJUNTOR TERMOMAGNETICO TRIPOLAR,DE 40 A 63A,3KA,MODELO DIN</t>
  </si>
  <si>
    <t>15.007.0601-A</t>
  </si>
  <si>
    <t>15.007.0602-0</t>
  </si>
  <si>
    <t>DISJUNTOR TERMOMAGNETICO,TRIPOLAR,DE 70A,3KA,MODELO DIN,TIPO</t>
  </si>
  <si>
    <t xml:space="preserve"> C.FORNECIMENTO E COLOCACAO</t>
  </si>
  <si>
    <t>15.007.0602-A</t>
  </si>
  <si>
    <t>DISJUNTOR TERMOMAGNETICO,TRIPOLAR,DE 80 A 100A,3KA,MODELO DI</t>
  </si>
  <si>
    <t>DISJUNTOR TERMOMAGNETICO,TRIPOLAR,DE 125 A 160A,50KA,MODELO</t>
  </si>
  <si>
    <t>CAIXA MOLDADA,TIPO C.FORNECIMENTO E COLOCACAO</t>
  </si>
  <si>
    <t>DISJUNTOR TERMOMAGNETICO,TRIPOLAR,DE 180 A 225A,50KA,MODELO</t>
  </si>
  <si>
    <t>DISJUNTOR TERMOMAGNETICO,TRIPOLAR,DE 250A,50KA,MODELO CAIXA</t>
  </si>
  <si>
    <t>MOLDADA,TIPO C.FORNECIMENTO E COLOCACAO</t>
  </si>
  <si>
    <t>DISJUNTOR TERMOMAGNETICO,TRIPOLAR,DE 300 A 400A,65KA,MODELO</t>
  </si>
  <si>
    <t>DISJUNTOR TERMOMAGNETICO,TRIPOLAR,DE 500A,65KA,MODELO CAIXA</t>
  </si>
  <si>
    <t>15.007.0616-0</t>
  </si>
  <si>
    <t>DISJUNTOR TERMOMAGNETICO,TRIPOLAR,DE 630A,65KA,MODELO CAIXA</t>
  </si>
  <si>
    <t>15.007.0616-A</t>
  </si>
  <si>
    <t>DISJUNTOR TERMOMAGNETICO,TRIPOLAR,DE 800A,85KA,MODELO CAIXA</t>
  </si>
  <si>
    <t>15.008.0394-0</t>
  </si>
  <si>
    <t>ELETRODUTO,NA BITOLA DE 70MM2.FORNECIMENTO E COLOCACAO</t>
  </si>
  <si>
    <t>15.008.0394-A</t>
  </si>
  <si>
    <t>15.018.0072-0</t>
  </si>
  <si>
    <t>ATO LB,DIAMETRO DE 1.1/2".FORNECIMENTO E COLOCACAO</t>
  </si>
  <si>
    <t>15.018.0072-A</t>
  </si>
  <si>
    <t>15.018.0102-0</t>
  </si>
  <si>
    <t>ATO TB,DIAMETRO DE 1".FORNECIMENTO E COLOCACAO</t>
  </si>
  <si>
    <t>15.018.0102-A</t>
  </si>
  <si>
    <t>15.018.0103-0</t>
  </si>
  <si>
    <t>ATO TB,DIAMETRO DE 2".FORNECIMENTO E COLOCACAO</t>
  </si>
  <si>
    <t>15.018.0103-A</t>
  </si>
  <si>
    <t>15.018.0300-0</t>
  </si>
  <si>
    <t>CAIXA DE PASSAGEM DE EMBUTIR,EM ACO,COM TAMPA PARAFUSADA,DE</t>
  </si>
  <si>
    <t>12X12CM.FORNECIMENTO E COLOCACAO</t>
  </si>
  <si>
    <t>15.018.0300-A</t>
  </si>
  <si>
    <t>15.018.0305-0</t>
  </si>
  <si>
    <t>15X15CM.FORNECIMENTO E COLOCACAO</t>
  </si>
  <si>
    <t>15.018.0305-A</t>
  </si>
  <si>
    <t>15.018.0310-0</t>
  </si>
  <si>
    <t>20X20CM.FORNECIMENTO E COLOCACAO</t>
  </si>
  <si>
    <t>15.018.0310-A</t>
  </si>
  <si>
    <t>15.018.0315-0</t>
  </si>
  <si>
    <t>25X25CM.FORNECIMENTO E COLOCACAO</t>
  </si>
  <si>
    <t>15.018.0315-A</t>
  </si>
  <si>
    <t>15.018.0320-0</t>
  </si>
  <si>
    <t>30X30CM.FORNECIMENTO E COLOCACAO</t>
  </si>
  <si>
    <t>15.018.0320-A</t>
  </si>
  <si>
    <t>15.018.0325-0</t>
  </si>
  <si>
    <t>40X40CM.FORNECIMENTO E COLOCACAO</t>
  </si>
  <si>
    <t>15.018.0325-A</t>
  </si>
  <si>
    <t>15.018.0330-0</t>
  </si>
  <si>
    <t>50X50CM.FORNECIMENTO E COLOCACAO</t>
  </si>
  <si>
    <t>15.018.0330-A</t>
  </si>
  <si>
    <t>LAMPADA LED,TUBULAR,600MM,T8,9W,FLUXO LUMINOSO EM TORNO DE 9</t>
  </si>
  <si>
    <t>00LM</t>
  </si>
  <si>
    <t>LAMPADA LED,TUBULAR,1200MM,T8,18W,FLUXO LUMINOSO EM TORNO DE</t>
  </si>
  <si>
    <t xml:space="preserve"> 1850LM</t>
  </si>
  <si>
    <t>15.020.0175-0</t>
  </si>
  <si>
    <t>LAMPADA LED,TUBULAR,HF 1200MM,T5,26W,FLUXO LUMINOSO EM TORNO</t>
  </si>
  <si>
    <t xml:space="preserve"> DE 3900LM</t>
  </si>
  <si>
    <t>15.020.0175-A</t>
  </si>
  <si>
    <t>XOES E EMENDAS,EXCLUSIVE ABERTURA E FECHAMENTO DE RASGO.</t>
  </si>
  <si>
    <t>S E CONEXOES,EXCLUSIVE ABERTURA E FECHAMENTO DE RASGO.</t>
  </si>
  <si>
    <t>NEXOES E EMENDAS,EXCLUSIVE ABERTURA E FECHAMENTO DE RASGO.</t>
  </si>
  <si>
    <t>ES E EMENDAS,EXCLUSIVE ABERTURA E FECHAMENTO DE RASGO.</t>
  </si>
  <si>
    <t>15.031.0030-0</t>
  </si>
  <si>
    <t>TUBO DE FERRO GALVANIZADO DE 5",COM COSTURA,INCLUSIVE CONEXO</t>
  </si>
  <si>
    <t>15.031.0030-A</t>
  </si>
  <si>
    <t>15.031.0032-0</t>
  </si>
  <si>
    <t>TUBO DE FERRO GALVANIZADO DE 6",COM COSTURA,INCLUSIVE CONEXO</t>
  </si>
  <si>
    <t>15.031.0032-A</t>
  </si>
  <si>
    <t>15.031.0036-0</t>
  </si>
  <si>
    <t>TUBO DE FERRO GALVANIZADO DE 5",COM COSTURA,EXCLUSIVE EMENDA</t>
  </si>
  <si>
    <t>15.031.0036-A</t>
  </si>
  <si>
    <t>15.031.0038-0</t>
  </si>
  <si>
    <t>TUBO DE FERRO GALVANIZADO DE 6",COM COSTURA,EXCLUSIVE EMENDA</t>
  </si>
  <si>
    <t>15.031.0038-A</t>
  </si>
  <si>
    <t>COBERTURA EM TELHAS ONDULADAS DE GALVALUME,COM ESPESSURA APR</t>
  </si>
  <si>
    <t>OXIMADA DE 0,5MM,SOBREPOSICAO LATERAL DE UMA ONDA E LONGITUD</t>
  </si>
  <si>
    <t>INAL DE 0,20M,FIXACAO COM PARAFUSOS OU HASTES DE ALUMINIO,5/</t>
  </si>
  <si>
    <t>16"X250MM COM ROSCA,EXCLUSIVE MADEIRAMENTO E CUMEEIRA.MEDIDA</t>
  </si>
  <si>
    <t xml:space="preserve"> PELA AREA REAL DE COBERTURA.FORNECIMENTO E COLOCACAO</t>
  </si>
  <si>
    <t>OXIMADA DE 0,7MM,SOBREPOSICAO LATERAL DE UMA ONDA E LONGITUD</t>
  </si>
  <si>
    <t>CUMEEIRA DE GALVALUME,COM ESPESSURA APROXIMADA DE 0,5MM,0,30</t>
  </si>
  <si>
    <t>M DE ABA PARA CADA LADO,PARA TELHAS ONDULADAS.FORNECIMENTO E</t>
  </si>
  <si>
    <t>COBERTURA EM TELHAS TRAPEZOIDAIS DE GALVALUME,COM ESPESSURA</t>
  </si>
  <si>
    <t>APROXIMADA DE 0,5MM,SOBREPOSICAO LATERAL DE UMA ONDA E LONGI</t>
  </si>
  <si>
    <t>TUDINAL DE 0,20M,FIXACAO COM PARAFUSOS OU HASTES DE ALUMINIO</t>
  </si>
  <si>
    <t xml:space="preserve"> 5/16"X250MM COM ROSCA,EXCLUSIVE MADEIRAMENTO E CUMEEIRA.MED</t>
  </si>
  <si>
    <t>APROXIMADA DE 0,7MM,SOBREPOSICAO LATERAL DE UMA ONDA E LONGI</t>
  </si>
  <si>
    <t>IDA PELA AREA REAL DA COBERTURA.FORNECIMENTO E COLOCACAO</t>
  </si>
  <si>
    <t>M DE ABA PARA CADA LADO,PARA TELHAS TRAPEZOIDAIS.FORNECIMENT</t>
  </si>
  <si>
    <t>CUMEEIRA DE GALVALUME,COM ESPESSURA APROXIMADA DE 0,5MM,0,20</t>
  </si>
  <si>
    <t>CALHA DE GALVALUME,0,30M,EM CHAPA DE ESPESSURA APROXIMADA DE</t>
  </si>
  <si>
    <t xml:space="preserve"> 0,7MM E DESENVOLVIMENTO 0,50M.FORNECIMENTO E COLOCACAO</t>
  </si>
  <si>
    <t xml:space="preserve"> 0,7MM E DESENVOLVIMENTO DE 1M.FORNECIMENTO E COLOCACAO</t>
  </si>
  <si>
    <t>CALHA DE GALVALUME,0,18M,EM CHAPA DE ESPESSURA APROXIMADA DE</t>
  </si>
  <si>
    <t xml:space="preserve"> 0,5MM E DESENVOLVIMENTO 0,30M.FORNECIMENTO E COLOCACAO</t>
  </si>
  <si>
    <t>RUFO DE GALVALUME COM MEDIDAS APROXIMADAS DE (0,7X500)MM.FOR</t>
  </si>
  <si>
    <t>RUFO DE GALVALUME COM MEDIDAS APROXIMADAS DE (0,5X300)MM.FOR</t>
  </si>
  <si>
    <t>COBERTURA EM TELHAS DE GALVALUME COM ACABAMENTO EM VERNIZ NA</t>
  </si>
  <si>
    <t>S 2 FACES (INTERNA E EXTERNA),NO MODELO TRAPEZOIDAL OU ONDUL</t>
  </si>
  <si>
    <t>ADA,NA ESPESSURA DE 0,5MM.MEDIDA PELA AREA REAL DE COBERTURA</t>
  </si>
  <si>
    <t>COBERTURA EM TELHAS DE GALVALUME COM ACABAMENTO EM VERNIZ EM</t>
  </si>
  <si>
    <t xml:space="preserve"> 1 FACE E PINTADA NA OUTRA,MODELO TRAPEZOIDAL OU ONDULADA,NA</t>
  </si>
  <si>
    <t xml:space="preserve"> ESPESSURA DE 0,5MM.MEDIDA PELA AREA REAL DE COBERTURA.FORNE</t>
  </si>
  <si>
    <t>RUFO EM GALVALUME,COM ACABAMENTO EM VERNIZ NAS 2 FACES,TRAPE</t>
  </si>
  <si>
    <t>ZOIDAL OU ONDULADA,MEDINDO APROXIMADAMENTE (1265X600X0,5)MM.</t>
  </si>
  <si>
    <t>RUFO EM GALVALUME,COM ACABAMENTO EM VERNIZ EM 1 FACE E PINTA</t>
  </si>
  <si>
    <t>DA NA OUTRA,TRAPEZOIDAL OU ONDULADA,MEDINDO APROXIMADAMENTE</t>
  </si>
  <si>
    <t>(1265X600X0,5)MM.FORNECIMENTO E COLOCACAO</t>
  </si>
  <si>
    <t>CUMEEIRA EM GALVALUME COM ACABAMENTO EM VERNIZ NAS 2 FACES,T</t>
  </si>
  <si>
    <t>RAPEZOIDAL OU ONDULADA,MEDINDO APROXIMADAMENTE (1265X600X0,5</t>
  </si>
  <si>
    <t>)MM.FORNECIMENTO E COLOCACAO</t>
  </si>
  <si>
    <t>CUMEEIRA EM GALVALUME COM ACABAMENTO EM VERNIZ EM 1 FACE E P</t>
  </si>
  <si>
    <t>INTADA NA OUTRA,TRAPEZOIDAL OU ONDULADA,MEDINDO APROXIMADAME</t>
  </si>
  <si>
    <t>NTE (1265X600X0,5)MM.FORNECIMENTO E COLOCACAO</t>
  </si>
  <si>
    <t>CONTRA RUFO EM GALVALUME,COM ACABAMENTO EM VERNIZ NAS 2 FACE</t>
  </si>
  <si>
    <t>S,TRAPEZOIDAL OU ONDULADA,MEDINDO APROXIMADAMENTE (1500X562X</t>
  </si>
  <si>
    <t>0,5)MM.FORNECIMENTO E COLOCACAO</t>
  </si>
  <si>
    <t>CONTRA RUFO EM GALVALUME,COM ACABAMENTO EM VERNIZ EM 1 FACE</t>
  </si>
  <si>
    <t>E PINTADA NA OUTRA,TRAPEZOIDAL OU ONDULADA,MEDINDO APROXIMAD</t>
  </si>
  <si>
    <t>AMENTE (1500X562X0,5)MM.FORNECIMENTO E COLOCACAO</t>
  </si>
  <si>
    <t>COBERTURA EM TELHA TERMICA DE GALVALUME,TRAPEZOIDAL,DUPLA CO</t>
  </si>
  <si>
    <t>M ESPESSURA DE 30MM,INCLUSIVE TODOS OS ACESSORIOS NECESSARIO</t>
  </si>
  <si>
    <t>S A SUA EXECUCAO.MEDIDA PELA AREA REAL DE COBERTURA.FORNECIM</t>
  </si>
  <si>
    <t>COBERTURA TERMO-ISOLANTE,DUPLA,TRAPEZOIDAL,GALVALUME 0,40MM,</t>
  </si>
  <si>
    <t>P/USO ONDE SE REQUER CONFORTO TERMICO,DUPLA ESTANQUEIDADE LA</t>
  </si>
  <si>
    <t>TERAL,S/PINTURA,RECHEIO DE POLIESTIRENO EXPANDIDO(EPS ALTURA</t>
  </si>
  <si>
    <t>PAINEL PARA DIVISORIA BLINDADA (DESTINADA A DELIMITACAO DE A</t>
  </si>
  <si>
    <t>REAS OU SALAS RADIOLOGICAS),COMPOSTO POR PLACAS RIGIDAS EM M</t>
  </si>
  <si>
    <t>ATERIAL RESISTENTE,REVESTINDO LENCOIS DE CHUMBO COM 1MM DE E</t>
  </si>
  <si>
    <t>SPESURA,INCLUSIVE ELEMENTOS DE FIXACAO.FORNECIMENTO E COLOCA</t>
  </si>
  <si>
    <t>ATERIAL RESISTENTE,REVESTINDO LENCOIS DE CHUMBO COM 1,5MM DE</t>
  </si>
  <si>
    <t xml:space="preserve"> ESPESSURA,INCLUSIVE ELEMENTOS DE FIXACAO.FORNECIMENTO E COL</t>
  </si>
  <si>
    <t>LAVATORIO CIRURGICO EM ACO INOXIDAVEL,MEDINDO APROXIMADAMENT</t>
  </si>
  <si>
    <t>E 1,50M DE COMPRIMENTO,COM DUAS TORNEIRAS AUTOMATICAS PARA S</t>
  </si>
  <si>
    <t>IDA DE AGUA ACIONADAS POR SENSOR,INCLUSIVE KIT DE INSTALACAO</t>
  </si>
  <si>
    <t>18.018.0102-0</t>
  </si>
  <si>
    <t>SABONETEIRA AUTOMATICA EM ACO INOX,ACIONADA POR SENSOR.FORNE</t>
  </si>
  <si>
    <t>18.018.0102-A</t>
  </si>
  <si>
    <t>BEBEDOURO PURIFICADOR,DE COLUNA,COM ACESSIBILIDADE,CONFORME</t>
  </si>
  <si>
    <t>ABNT NBR 9050,EM ACO INOXIDAVEL,MODELO PRESSAO,COM 2 TORNEIR</t>
  </si>
  <si>
    <t>AS,VAZAO MINIMA DE 30L/H,CONFORME ABNT NBR 16236.FORNECIMENT</t>
  </si>
  <si>
    <t>BEBEDOURO PURIFICADOR,DE COLUNA,EM ACO INOXIDAVEL,MODELO PRE</t>
  </si>
  <si>
    <t>SSAO,COM 2 TORNEIRAS,VAZAO MINIMA DE 30L/H,CONFORME ABNT NBR</t>
  </si>
  <si>
    <t xml:space="preserve"> 16236.FORNECIMENTO</t>
  </si>
  <si>
    <t>BEBEDOURO EM ACO INOXIDAVEL,MODELO INDUSTRIAL,COM 4 TORNEIRA</t>
  </si>
  <si>
    <t>S,CAPACIDADE DE RESERVATORIO DE 200L E VAZAO MINIMA DE 30L/H</t>
  </si>
  <si>
    <t>,CONFORME ABNT NBR 16236.FORNECIMENTO</t>
  </si>
  <si>
    <t>BEBEDOURO ELETRICO,110/220V,DE MESA,PARA GARRAFAO (EXCLUSIVE</t>
  </si>
  <si>
    <t xml:space="preserve"> ESTE),COM DUAS SAIDAS,AGUA GELADA E TEMPERATURA AMBIENTE,CO</t>
  </si>
  <si>
    <t>NFORME ABNT NBR 16236.FORNECIMENTO</t>
  </si>
  <si>
    <t>LUMINARIA FECHADA (REFLETOR),PARA ILUMINACAO DE QUADRAS DE E</t>
  </si>
  <si>
    <t>SPORTES E AFINS,PARA LAMPADA LED DE 100W,INCLUSIVE ESTA.FORN</t>
  </si>
  <si>
    <t>18.027.0098-0</t>
  </si>
  <si>
    <t>SPORTES E AFINS,PARA LAMPADA LED DE 50W,INCLUSIVE ESTA.FORNE</t>
  </si>
  <si>
    <t>18.027.0098-A</t>
  </si>
  <si>
    <t>18.027.0150-0</t>
  </si>
  <si>
    <t>LUMINARIA DECORATIVA,PARA ILUMINACAO PUBLICA E ESTACIONAMENT</t>
  </si>
  <si>
    <t>OS,COM UMA PETALA,PARA LAMPADA LED DE 50W,EQUIPADA COM CELUL</t>
  </si>
  <si>
    <t>A FOTOELETRICA,INCLUSIVE LAMPADA.FORNECIMENTO E COLOCACAO</t>
  </si>
  <si>
    <t>18.027.0150-A</t>
  </si>
  <si>
    <t>18.027.0152-0</t>
  </si>
  <si>
    <t>OS,COM DUAS PETALAS,PARA LAMPADA LED DE 50W,EQUIPADA COM CEL</t>
  </si>
  <si>
    <t>ULA FOTOELETRICA,INCLUSIVE LAMPADA.FORNECIMENTO E COLOCACAO</t>
  </si>
  <si>
    <t>MN</t>
  </si>
  <si>
    <t>18.027.0152-A</t>
  </si>
  <si>
    <t>18.027.0153-0</t>
  </si>
  <si>
    <t>OS,COM TRES PETALAS,PARA LAMPADA LED DE 50W,EQUIPADA COM CEL</t>
  </si>
  <si>
    <t>18.027.0153-A</t>
  </si>
  <si>
    <t>18.027.0154-0</t>
  </si>
  <si>
    <t>OS,COM QUATRO PETALAS,PARA LAMPADA LED DE 50W,EQUIPADA COM C</t>
  </si>
  <si>
    <t>ELULA FOTOELETRICA,INCLUSIVE LAMPADA.FORNECIMENTO E COLOCACA</t>
  </si>
  <si>
    <t>18.027.0154-A</t>
  </si>
  <si>
    <t>18.038.0038-0</t>
  </si>
  <si>
    <t>DETECTOR DE INCENDIO,COMPOSTO DE CENTRAL DE ALARME ENDERECAV</t>
  </si>
  <si>
    <t>EL,PARA ATE 500 DISPOSITIVOS DIVIDIDOS EM 2 LACOS</t>
  </si>
  <si>
    <t>18.038.0038-A</t>
  </si>
  <si>
    <t>PLATAFORMA PARA TRANSPORTE VERTICAL,PERCURSO DE 4,00M,CAPACI</t>
  </si>
  <si>
    <t>SINALEIRO DE SOBREPOR PORTA DE ENFERMARIA,SALAS CIRURGICAS E</t>
  </si>
  <si>
    <t xml:space="preserve"> CENTROS CIRURGICOS,COM SISTEMA LUMINOSO NAS CORES VERDE E V</t>
  </si>
  <si>
    <t>ERMELHO,FIXADO SOBRE CAIXA 4"X2" OU 4"X4" EMBUTIDA NA PAREDE</t>
  </si>
  <si>
    <t>CENTRAL DE ATENDIMENTO PARA POSTO DE ENFERMAGEM,SALAS CIRURG</t>
  </si>
  <si>
    <t>ICAS E CENTROS CIRURGICOS,ATENDENDO ATE 20 LEITOS,COM SINALI</t>
  </si>
  <si>
    <t>ZACAO SONORA E LUMINOSA.FORNECIMENTO E COLOCACAO</t>
  </si>
  <si>
    <t>19.004.0018-2</t>
  </si>
  <si>
    <t>CAMINHAO BASCULANTE TIPO PESADO,TRACADO,6X4,CAPACIDADE DE 18</t>
  </si>
  <si>
    <t>,4T,INCLUSIVE MOTORISTA</t>
  </si>
  <si>
    <t>19.004.0018-3</t>
  </si>
  <si>
    <t>19.004.0018-4</t>
  </si>
  <si>
    <t>19.004.0018-C</t>
  </si>
  <si>
    <t>19.004.0018-D</t>
  </si>
  <si>
    <t>19.004.0018-E</t>
  </si>
  <si>
    <t>19.005.0011-2</t>
  </si>
  <si>
    <t>ESCAVADEIRA HIDRAULICA DE ESTEIRA BRACO ALONGADO (MODELO LON</t>
  </si>
  <si>
    <t>G REACH),COM PESO OPERACIONAL EM TORNO DE 23T,MOTOR DIESEL E</t>
  </si>
  <si>
    <t>M TORNO DE 160CV,CACAMBA COM CAPACIDADE APROXIMADA DE 0,55M3</t>
  </si>
  <si>
    <t>,ALTURA DA ESCAVACAO MAXIMA APROXIMADA DE 15M E PROFUNDIDADE</t>
  </si>
  <si>
    <t xml:space="preserve"> DE ESCAVACAO MAXIMA APROXIMADA ED 12M,INCLUSIVE OPERADOR</t>
  </si>
  <si>
    <t>19.005.0011-3</t>
  </si>
  <si>
    <t>,ALTURA DE ESCAVACAO MAXIMA APROXIMADA DE 15M E PROFUNDIDADE</t>
  </si>
  <si>
    <t xml:space="preserve"> DE ESCAVACAO MAXIMA APROXIMADA DE 12M,INCLUSIVE OPERADOR</t>
  </si>
  <si>
    <t>19.005.0011-4</t>
  </si>
  <si>
    <t>19.005.0011-C</t>
  </si>
  <si>
    <t>19.005.0011-D</t>
  </si>
  <si>
    <t>19.005.0011-E</t>
  </si>
  <si>
    <t>AVIMENTACAO,LARGURA DE 4,27M,COM MOTOR DIESEL DE APROXIMADAM</t>
  </si>
  <si>
    <t>ENTE 69CV,INCLUSIVE OPERADOR E AUXILIAR</t>
  </si>
  <si>
    <t>VIBRO ACABADORA DE ASFALTO,SOBRE RODAS,CAPACIDADE DO SILO DE</t>
  </si>
  <si>
    <t xml:space="preserve"> ASFALTO DE APROXIMADAMENTE 10,5T,LARGURA APROXIMADA DE 4,55</t>
  </si>
  <si>
    <t>M,COM MOTOR DIESEL DE APROXIMADAMENTE 100CV,COM SISTEMA DE</t>
  </si>
  <si>
    <t>NIVELAMENTO ELETRONICO,INCLUSIVE OPERADOR E AUXILIAR</t>
  </si>
  <si>
    <t>DISTRIBUIDOR (ESPARGIDOR) DE ASFALTO (BMB),MOTOR DIESEL,POTE</t>
  </si>
  <si>
    <t>NCIA DE 92CV E CAPACIDADE APROXIMADA DO TANQUE DE 10000 LITR</t>
  </si>
  <si>
    <t>OS,INCLUSIVE OPERADOR</t>
  </si>
  <si>
    <t>NCIA DE 92CV E CAPACIDADE APROXIMADA DE TANQUE DE 10000 LITR</t>
  </si>
  <si>
    <t>19.006.0029-2</t>
  </si>
  <si>
    <t>CAMINHAO PARA MICROREVESTIMENTO ASFALTICO A FRIO,EQUIPADO CO</t>
  </si>
  <si>
    <t>M USINA COM CAPACIDADE DE 8M3,INCLUSIVE MOTORISTA</t>
  </si>
  <si>
    <t>19.006.0029-3</t>
  </si>
  <si>
    <t>19.006.0029-4</t>
  </si>
  <si>
    <t>19.006.0029-C</t>
  </si>
  <si>
    <t>19.006.0029-D</t>
  </si>
  <si>
    <t>19.006.0029-E</t>
  </si>
  <si>
    <t>19.006.0031-2</t>
  </si>
  <si>
    <t>RECICLADORA DE ASFALTO A FRIO SOBRE RODAS,LARGURA DE FRESAGE</t>
  </si>
  <si>
    <t>M DE 2,00M, 422HP,INCLUSIVE OPERADOR</t>
  </si>
  <si>
    <t>19.006.0031-3</t>
  </si>
  <si>
    <t>19.006.0031-4</t>
  </si>
  <si>
    <t>19.006.0031-C</t>
  </si>
  <si>
    <t>19.006.0031-D</t>
  </si>
  <si>
    <t>19.006.0031-E</t>
  </si>
  <si>
    <t>19.008.0012-2</t>
  </si>
  <si>
    <t>BATE-ESTACAS TIPO MARTELO HIDRAULICO VIBRATORIO,ACOPLADO EM</t>
  </si>
  <si>
    <t>ESCAVADEIRA HIDRAULICA (INCLUSIVE ESTA),LARGURA EM TORNO DE</t>
  </si>
  <si>
    <t>70CM,ALTURA E COMPRIMENTO EM TORNO DE 2,00M,CAPACIDADE DO MA</t>
  </si>
  <si>
    <t>RTELO EM TORNO DE 1,2T,INCLUSIVE OPERADOR</t>
  </si>
  <si>
    <t>19.008.0012-3</t>
  </si>
  <si>
    <t>19.008.0012-4</t>
  </si>
  <si>
    <t>19.008.0012-C</t>
  </si>
  <si>
    <t>19.008.0012-D</t>
  </si>
  <si>
    <t>19.008.0012-E</t>
  </si>
  <si>
    <t>19.008.0014-2</t>
  </si>
  <si>
    <t>BATE-ESTACAS,TIPO MARTELO HIDRAULICO,ACOPLADO EM EQUIPAMENTO</t>
  </si>
  <si>
    <t xml:space="preserve"> DE ESTEIRAS (INCLUSIVE ESTE),LARGURA DE TRABALHO EM TORNO D</t>
  </si>
  <si>
    <t>E 4,00M,TORRE COM ALTURA UTIL EM TORNO DE 15,00M E CAPACIDAD</t>
  </si>
  <si>
    <t>E DO MARTELO HIDRAULICO DE IMPACTO EM TORNO DE 5,00T,INCLUSI</t>
  </si>
  <si>
    <t>19.008.0014-3</t>
  </si>
  <si>
    <t>19.008.0014-4</t>
  </si>
  <si>
    <t>19.008.0014-C</t>
  </si>
  <si>
    <t>19.008.0014-D</t>
  </si>
  <si>
    <t>19.008.0014-E</t>
  </si>
  <si>
    <t>19.010.0050-2</t>
  </si>
  <si>
    <t>ESCAVADEIRA HIDRAULICA MODELO ANFIBIA,PESO OPERACIONAL EM TO</t>
  </si>
  <si>
    <t>RNO DE 30T,MOTOR DIESEL EM TORNO DE 150HP,CACAMBA COM CAPACI</t>
  </si>
  <si>
    <t>DADE APROXIMADA DE 0,50M3,COM ALCANCE MAXIMO DE APROXIMADAME</t>
  </si>
  <si>
    <t>NTE 15 METRO,INCLUSIVE OPERADOR</t>
  </si>
  <si>
    <t>19.010.0050-3</t>
  </si>
  <si>
    <t>ESCAVADEIRA HIDRAULICA,MODELO ANFIBIA,PESO OPERACIONAL EM TO</t>
  </si>
  <si>
    <t>NTE 15 METROS,INCLUSIVE OPERADOR</t>
  </si>
  <si>
    <t>19.010.0050-4</t>
  </si>
  <si>
    <t>19.010.0050-C</t>
  </si>
  <si>
    <t>19.010.0050-D</t>
  </si>
  <si>
    <t>19.010.0050-E</t>
  </si>
  <si>
    <t>ESTACAO TOTAL,COM PRECISAO ANGULAR DE 1" A 2",ALCANCE MINIMO</t>
  </si>
  <si>
    <t xml:space="preserve"> DE 500M SEM PRISMA,E ALCANCE MINIMO DE 3000M COM UM PRISMA,</t>
  </si>
  <si>
    <t>GATILHO RAPIDO,DISPLAY DUPLO,TECLADO ALFANUMERICO,MEMORIA IN</t>
  </si>
  <si>
    <t>TERNA COM MINIMO DE 17.000 PONTOS,PODENDO SER EXPANDIDO POR</t>
  </si>
  <si>
    <t>CARTAO DE MEMORIA OU PEN DRIVE,TRANSFERENCIA DE DADOS VIA</t>
  </si>
  <si>
    <t>USB,BATERIA RECARREGAVEL,EXCLUSIVE EQUIPE DE TOPOGRAFIA</t>
  </si>
  <si>
    <t>USB,BATERIA RECARREGAVEL,EXCLUSIVE EQUIPE DE TOPOGRAFIA.</t>
  </si>
  <si>
    <t>19.011.0023-2</t>
  </si>
  <si>
    <t>RESISTIVIMETRO PARA APLICACOES AMBIENTAIS,FAIXA CORRENTE AUT</t>
  </si>
  <si>
    <t>OMATICA,COMPACTO E POTENTE PARA 400V,POTENCIA DE 100W, 1,2A,</t>
  </si>
  <si>
    <t>EXCLUSIVE EQUIPE</t>
  </si>
  <si>
    <t>19.011.0023-4</t>
  </si>
  <si>
    <t>19.011.0023-C</t>
  </si>
  <si>
    <t>19.011.0023-E</t>
  </si>
  <si>
    <t>19.011.0080-2</t>
  </si>
  <si>
    <t>MAQUINA DE SOLDA POR TERMOFUSAO PARA GEOMEMBRANAS PEAD COM E</t>
  </si>
  <si>
    <t>SPESSURAS DE 0,5MM A 2,0MM,POTENCIA DE 800W,FREQUENCIA DE 50</t>
  </si>
  <si>
    <t>/60HZ,TENSAO DE 220V,EXCLUSIVE OPERADOR</t>
  </si>
  <si>
    <t>19.011.0080-3</t>
  </si>
  <si>
    <t>19.011.0080-4</t>
  </si>
  <si>
    <t>19.011.0080-C</t>
  </si>
  <si>
    <t>19.011.0080-D</t>
  </si>
  <si>
    <t>19.011.0080-E</t>
  </si>
  <si>
    <t>19.011.0082-2</t>
  </si>
  <si>
    <t>SPESSURAS DE 0,5MM A 2,5MM,POTENCIA DE 1800/1500/1200W,FREQU</t>
  </si>
  <si>
    <t>ENCIA DE 50/60 HZ, TENSAO DE 220V,EXCLUSIVE OPERADOR</t>
  </si>
  <si>
    <t>19.011.0082-3</t>
  </si>
  <si>
    <t>ENCIA DE 50/60 HZ,TENSAO DE 220V,EXCLUSIVE OPERADOR</t>
  </si>
  <si>
    <t>19.011.0082-4</t>
  </si>
  <si>
    <t>19.011.0082-C</t>
  </si>
  <si>
    <t>19.011.0082-D</t>
  </si>
  <si>
    <t>19.011.0082-E</t>
  </si>
  <si>
    <t>REATOR EXTERNO PARA LAMPADA VAPOR DE SODIO DE 70W,IGNITOR CO</t>
  </si>
  <si>
    <t>M PICO DE TENSAO 2,8 A 4KV,FATOR DE POTENCIA MINIMO 0,92,TEN</t>
  </si>
  <si>
    <t>REATOR EXTERNO PARA LAMPADA VAPOR DE SODIO DE 100W,IGNITOR C</t>
  </si>
  <si>
    <t>OM PICO DE TENSAO 2,8 A 4KV,FATOR DE POTENCIA MINIMO 0,92,TE</t>
  </si>
  <si>
    <t>REATOR EXTERNO PARA LAMPADA VAPOR DE SODIO DE 150W,IGNITOR C</t>
  </si>
  <si>
    <t>REATOR EXTERNO PARA LAMPADA VAPOR DE SODIO DE 250W,IGNITOR C</t>
  </si>
  <si>
    <t>REATOR EXTERNO PARA LAMPADA VAPOR DE SODIO DE 400W,IGNITOR C</t>
  </si>
  <si>
    <t>REATOR INTERNO/INTEGRADO PARA LAMPADA VAPOR DE SODIO DE 70W,</t>
  </si>
  <si>
    <t>IGNITOR COM PICO DE TENSAO 2,8 A 4KV,FATOR DE POTENCIA MINIM</t>
  </si>
  <si>
    <t>O 0,92,TENSAO NOMINAL DE ALIMENTACAO 220V,CONFORME DESENHO A</t>
  </si>
  <si>
    <t>REATOR INTERNO/INTEGRADO PARA LAMPADA VAPOR DE SODIO DE 150W</t>
  </si>
  <si>
    <t>,IGNITOR COM PICO DE TENSAO 2,8 A 4KV,FATOR DE POTENCIA MINI</t>
  </si>
  <si>
    <t>MO 0,92,TENSAO NOMINAL DE ALIMENTACAO 220V,CONFORME DESENHO</t>
  </si>
  <si>
    <t>REATOR INTERNO/INTEGRADO PARA LAMPADA VAPOR DE SODIO DE 250W</t>
  </si>
  <si>
    <t>REATOR INTERNO/INTEGRADO PARA LAMPADA VAPOR DE SODIO DE 400W</t>
  </si>
  <si>
    <t>21.046.0080-0</t>
  </si>
  <si>
    <t>REATOR EXTERNO PARA LAMPADA VAPOR METALICO DE 70W,IGNITOR CO</t>
  </si>
  <si>
    <t>21.046.0080-A</t>
  </si>
  <si>
    <t>21.046.0085-0</t>
  </si>
  <si>
    <t>REATOR EXTERNO PARA LAMPADA VAPOR METALICO DE 100W,IGNITOR C</t>
  </si>
  <si>
    <t>NSAO DE ALIMENTACAO 220V,EM-RIOLUZ-30,NBR-14305,IEC-61167.FO</t>
  </si>
  <si>
    <t>21.046.0085-A</t>
  </si>
  <si>
    <t>21.046.0087-0</t>
  </si>
  <si>
    <t>REATOR EXTERNO PARA LAMPADA VAPOR METALICO DE 150W,IGNITOR C</t>
  </si>
  <si>
    <t>21.046.0087-A</t>
  </si>
  <si>
    <t>21.046.0090-0</t>
  </si>
  <si>
    <t>REATOR EXTERNO PARA LAMPADA VAPOR METALICO DE 250W,IGNITOR C</t>
  </si>
  <si>
    <t>21.046.0090-A</t>
  </si>
  <si>
    <t>21.046.0092-0</t>
  </si>
  <si>
    <t>REATOR EXTERNO PARA LAMPADA VAPOR METALICO DE 400W,IGNITOR C</t>
  </si>
  <si>
    <t>21.046.0092-A</t>
  </si>
  <si>
    <t>21.046.0100-0</t>
  </si>
  <si>
    <t>REATOR TIPO INTERNO/INTEGRADO PARA LAMPADA VAPOR METALICO DE</t>
  </si>
  <si>
    <t xml:space="preserve"> 70W,IGNITOR COM PICO DE TENSAO 2,8 A 4KV,FATOR DE POTENCIA</t>
  </si>
  <si>
    <t>MINIMO 0,92,TENSAO NOMINAL DE ALIMENTACAO 220V,CONFORME DESE</t>
  </si>
  <si>
    <t>21.046.0100-A</t>
  </si>
  <si>
    <t>21.046.0102-0</t>
  </si>
  <si>
    <t xml:space="preserve"> 150W,IGNITOR COM PICO DE TENSAO 2,8 A 4KV,FATOR DE POTENCIA</t>
  </si>
  <si>
    <t xml:space="preserve"> MINIMO 0,92,TENSAO NOMINAL DE ALIMENTACAO 220V,CONFORME DES</t>
  </si>
  <si>
    <t>21.046.0102-A</t>
  </si>
  <si>
    <t>21.046.0105-0</t>
  </si>
  <si>
    <t xml:space="preserve"> 250W,IGNITOR COM PICO DE TENSAO 2,8 A 4KV,FATOR DE POTENCIA</t>
  </si>
  <si>
    <t>21.046.0105-A</t>
  </si>
  <si>
    <t>21.046.0107-0</t>
  </si>
  <si>
    <t xml:space="preserve"> 400W,IGNITOR COM PICO DE TENSAO 2,8 A 4KV,FATOR DE POTENCIA</t>
  </si>
  <si>
    <t>21.046.0107-A</t>
  </si>
  <si>
    <t>GRAMPO TIPO "U",DIAMETRO DE 5" E ROSCA DE 1/2",INCLUSIVE POR</t>
  </si>
  <si>
    <t>CAS E ARRUELAS.FORNECIMENTO</t>
  </si>
  <si>
    <t>PORCA SEXTAVADA,EM ACO BAIXO CARBONO (1010/1020),UNC,5/8"(16</t>
  </si>
  <si>
    <t>MM),ACABAMENTO POLIDO OU ZINCADO.FORNECIMENTO</t>
  </si>
  <si>
    <t>PORCA SEXTAVADA EM ACO BAIXO CARBONO (1010/1020),UNC,(M12X1,</t>
  </si>
  <si>
    <t>75)MM,ACABAMENTO ZINCADO.FORNECIMENTO</t>
  </si>
  <si>
    <t>ROCADO DE VEGETACAO COM ROCADEIRA COSTAL MOTORIZADA,INCLUSIV</t>
  </si>
  <si>
    <t>E AJUNTAMENTO DO MATERIAL RESULTANTE</t>
  </si>
  <si>
    <t>58.002.0437-1</t>
  </si>
  <si>
    <t>FABRICACAO DE ESCAMA DE CONCRETO ARMADO PARA SOLO REFORCADO</t>
  </si>
  <si>
    <t>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</si>
  <si>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</si>
  <si>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</si>
  <si>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</si>
  <si>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</si>
  <si>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</si>
  <si>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</si>
  <si>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</si>
  <si>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</si>
  <si>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</si>
  <si>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</si>
  <si>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</si>
  <si>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t>
  </si>
  <si>
    <t>ACAO DE 10 VEZES</t>
  </si>
  <si>
    <t>58.002.0441-B</t>
  </si>
  <si>
    <t>8,31</t>
  </si>
  <si>
    <t>6,53</t>
  </si>
  <si>
    <t>8,48</t>
  </si>
  <si>
    <t>3,97</t>
  </si>
  <si>
    <t>10,81</t>
  </si>
  <si>
    <t>1,70</t>
  </si>
  <si>
    <t>2,16</t>
  </si>
  <si>
    <t>92843</t>
  </si>
  <si>
    <t>TUBO DE CONCRETO PARA REDES COLETORAS DE ESGOTO SANITÁRIO, DIÂMETRO DE 800 MM, JUNTA ELÁSTICA, INSTALADO EM LOCAL COM BAIXO NÍVEL DE INTERFERÊNCIAS - FORNECIMENTO E ASSENTAMENTO. AF_12/2015</t>
  </si>
  <si>
    <t>92845</t>
  </si>
  <si>
    <t>TUBO DE CONCRETO PARA REDES COLETORAS DE ESGOTO SANITÁRIO, DIÂMETRO DE 900 MM, JUNTA ELÁSTICA, INSTALADO EM LOCAL COM BAIXO NÍVEL DE INTERFERÊNCIAS - FORNECIMENTO E ASSENTAMENTO. AF_12/2015</t>
  </si>
  <si>
    <t>92859</t>
  </si>
  <si>
    <t>TUBO DE CONCRETO PARA REDES COLETORAS DE ESGOTO SANITÁRIO, DIÂMETRO DE 800 MM, JUNTA ELÁSTICA, INSTALADO EM LOCAL COM ALTO NÍVEL DE INTERFERÊNCIAS - FORNECIMENTO E ASSENTAMENTO. AF_12/2015</t>
  </si>
  <si>
    <t>92861</t>
  </si>
  <si>
    <t>TUBO DE CONCRETO PARA REDES COLETORAS DE ESGOTO SANITÁRIO, DIÂMETRO DE 900 MM, JUNTA ELÁSTICA, INSTALADO EM LOCAL COM ALTO NÍVEL DE INTERFERÊNCIAS - FORNECIMENTO E ASSENTAMENTO. AF_12/2015</t>
  </si>
  <si>
    <t>11,78</t>
  </si>
  <si>
    <t>ESTRUTURA DE MADEIRA PROVISÓRIA PARA SUPORTE DE CAIXA D ÁGUA ELEVADA DE 1000 LITROS. AF_05/2018_P</t>
  </si>
  <si>
    <t>ESTRUTURA DE MADEIRA PROVISÓRIA PARA SUPORTE DE CAIXA D ÁGUA ELEVADA DE 3000 LITROS. AF_05/2018_P</t>
  </si>
  <si>
    <t>12,29</t>
  </si>
  <si>
    <t>2,18</t>
  </si>
  <si>
    <t>13,15</t>
  </si>
  <si>
    <t>18,49</t>
  </si>
  <si>
    <t>1,43</t>
  </si>
  <si>
    <t>4,16</t>
  </si>
  <si>
    <t>37,98</t>
  </si>
  <si>
    <t>28,91</t>
  </si>
  <si>
    <t>40,89</t>
  </si>
  <si>
    <t>55,26</t>
  </si>
  <si>
    <t>3,58</t>
  </si>
  <si>
    <t>43,11</t>
  </si>
  <si>
    <t>46,89</t>
  </si>
  <si>
    <t>23,29</t>
  </si>
  <si>
    <t>12,20</t>
  </si>
  <si>
    <t>1,94</t>
  </si>
  <si>
    <t>1,35</t>
  </si>
  <si>
    <t>36,40</t>
  </si>
  <si>
    <t>50,47</t>
  </si>
  <si>
    <t>1,67</t>
  </si>
  <si>
    <t>11,41</t>
  </si>
  <si>
    <t>6,21</t>
  </si>
  <si>
    <t>2,29</t>
  </si>
  <si>
    <t>2,86</t>
  </si>
  <si>
    <t>0,47</t>
  </si>
  <si>
    <t>8,94</t>
  </si>
  <si>
    <t>3,95</t>
  </si>
  <si>
    <t>2,27</t>
  </si>
  <si>
    <t>8,74</t>
  </si>
  <si>
    <t>1,83</t>
  </si>
  <si>
    <t>17,94</t>
  </si>
  <si>
    <t>2,90</t>
  </si>
  <si>
    <t>2,01</t>
  </si>
  <si>
    <t>11,03</t>
  </si>
  <si>
    <t>3,60</t>
  </si>
  <si>
    <t>4,91</t>
  </si>
  <si>
    <t>5,38</t>
  </si>
  <si>
    <t>3,50</t>
  </si>
  <si>
    <t>17,06</t>
  </si>
  <si>
    <t>3,87</t>
  </si>
  <si>
    <t>12,33</t>
  </si>
  <si>
    <t>2,03</t>
  </si>
  <si>
    <t>10,62</t>
  </si>
  <si>
    <t>14,91</t>
  </si>
  <si>
    <t>5,45</t>
  </si>
  <si>
    <t>2,76</t>
  </si>
  <si>
    <t>1,07</t>
  </si>
  <si>
    <t>4,46</t>
  </si>
  <si>
    <t>2,06</t>
  </si>
  <si>
    <t>14,77</t>
  </si>
  <si>
    <t>2,04</t>
  </si>
  <si>
    <t>1,59</t>
  </si>
  <si>
    <t>1,30</t>
  </si>
  <si>
    <t>50,16</t>
  </si>
  <si>
    <t>3,99</t>
  </si>
  <si>
    <t>16,82</t>
  </si>
  <si>
    <t>46,02</t>
  </si>
  <si>
    <t>22,84</t>
  </si>
  <si>
    <t>17,12</t>
  </si>
  <si>
    <t>8,88</t>
  </si>
  <si>
    <t>13,22</t>
  </si>
  <si>
    <t>97933</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</si>
  <si>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</si>
  <si>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</si>
  <si>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</si>
  <si>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</si>
  <si>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</si>
  <si>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</si>
  <si>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</si>
  <si>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</si>
  <si>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</si>
  <si>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</si>
  <si>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</si>
  <si>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</si>
  <si>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</si>
  <si>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</si>
  <si>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</si>
  <si>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</si>
  <si>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</si>
  <si>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</si>
  <si>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</si>
  <si>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</si>
  <si>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</si>
  <si>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</si>
  <si>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</si>
  <si>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</si>
  <si>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</si>
  <si>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</si>
  <si>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</si>
  <si>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</si>
  <si>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</si>
  <si>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</si>
  <si>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</si>
  <si>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</si>
  <si>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 M, PROFUNDIDADE = 1 M, EXCLUINDO TAMPÃO. AF_12/2020</t>
  </si>
  <si>
    <t>97975</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</si>
  <si>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</si>
  <si>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</si>
  <si>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</si>
  <si>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97978</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</si>
  <si>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</si>
  <si>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</si>
  <si>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</si>
  <si>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</si>
  <si>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</si>
  <si>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</si>
  <si>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</si>
  <si>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</si>
  <si>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</si>
  <si>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</si>
  <si>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</si>
  <si>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</si>
  <si>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</si>
  <si>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</si>
  <si>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</si>
  <si>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</si>
  <si>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</si>
  <si>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</si>
  <si>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</si>
  <si>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</si>
  <si>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</si>
  <si>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</si>
  <si>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</si>
  <si>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</si>
  <si>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</si>
  <si>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</si>
  <si>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</si>
  <si>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</si>
  <si>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</si>
  <si>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</si>
  <si>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</si>
  <si>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</si>
  <si>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</si>
  <si>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</si>
  <si>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</si>
  <si>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</si>
  <si>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</si>
  <si>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</si>
  <si>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</si>
  <si>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</si>
  <si>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</si>
  <si>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</si>
  <si>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</si>
  <si>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</si>
  <si>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</si>
  <si>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</si>
  <si>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</si>
  <si>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</si>
  <si>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</si>
  <si>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</si>
  <si>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</si>
  <si>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</si>
  <si>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</si>
  <si>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</si>
  <si>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</si>
  <si>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</si>
  <si>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</si>
  <si>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</si>
  <si>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</si>
  <si>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</si>
  <si>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</si>
  <si>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</si>
  <si>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</si>
  <si>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</si>
  <si>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</si>
  <si>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</si>
  <si>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</si>
  <si>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</si>
  <si>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</si>
  <si>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</si>
  <si>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</si>
  <si>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98410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</si>
  <si>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</si>
  <si>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</si>
  <si>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</si>
  <si>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</si>
  <si>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</si>
  <si>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</si>
  <si>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</si>
  <si>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</si>
  <si>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</si>
  <si>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</si>
  <si>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</si>
  <si>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</si>
  <si>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</si>
  <si>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</si>
  <si>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</si>
  <si>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</si>
  <si>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</si>
  <si>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</si>
  <si>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</si>
  <si>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</si>
  <si>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99268</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</si>
  <si>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</si>
  <si>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</si>
  <si>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</si>
  <si>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</si>
  <si>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</si>
  <si>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</si>
  <si>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</si>
  <si>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</si>
  <si>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99275</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</si>
  <si>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</si>
  <si>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</si>
  <si>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</si>
  <si>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</si>
  <si>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</si>
  <si>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</si>
  <si>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</si>
  <si>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</si>
  <si>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</si>
  <si>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</si>
  <si>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99285</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</si>
  <si>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</si>
  <si>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</si>
  <si>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</si>
  <si>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</si>
  <si>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</si>
  <si>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</si>
  <si>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</si>
  <si>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</si>
  <si>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</si>
  <si>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</si>
  <si>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</si>
  <si>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</si>
  <si>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</si>
  <si>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</si>
  <si>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</si>
  <si>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</si>
  <si>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</si>
  <si>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</si>
  <si>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</si>
  <si>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</si>
  <si>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</si>
  <si>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</si>
  <si>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</si>
  <si>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</si>
  <si>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</si>
  <si>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</si>
  <si>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</si>
  <si>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</si>
  <si>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</si>
  <si>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</si>
  <si>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</si>
  <si>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</si>
  <si>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</si>
  <si>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</si>
  <si>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</si>
  <si>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</si>
  <si>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</si>
  <si>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</si>
  <si>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</si>
  <si>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</si>
  <si>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</si>
  <si>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</si>
  <si>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</si>
  <si>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</si>
  <si>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</si>
  <si>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</si>
  <si>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</si>
  <si>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</si>
  <si>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</si>
  <si>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</si>
  <si>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</si>
  <si>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</si>
  <si>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</si>
  <si>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</si>
  <si>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</si>
  <si>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</si>
  <si>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</si>
  <si>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</si>
  <si>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</si>
  <si>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</si>
  <si>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</si>
  <si>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</si>
  <si>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</si>
  <si>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</si>
  <si>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</si>
  <si>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</si>
  <si>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</si>
  <si>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</si>
  <si>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</si>
  <si>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</si>
  <si>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</si>
  <si>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</si>
  <si>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</si>
  <si>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</si>
  <si>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</si>
  <si>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</si>
  <si>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</si>
  <si>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</si>
  <si>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</si>
  <si>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</si>
  <si>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</si>
  <si>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</si>
  <si>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</si>
  <si>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</si>
  <si>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</si>
  <si>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</si>
  <si>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</si>
  <si>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</si>
  <si>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</si>
  <si>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</si>
  <si>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</si>
  <si>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</si>
  <si>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</si>
  <si>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</si>
  <si>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</si>
  <si>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</si>
  <si>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</si>
  <si>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</si>
  <si>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</si>
  <si>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</si>
  <si>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</si>
  <si>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</si>
  <si>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</si>
  <si>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</si>
  <si>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</si>
  <si>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</si>
  <si>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</si>
  <si>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</si>
  <si>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</si>
  <si>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</si>
  <si>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</si>
  <si>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</si>
  <si>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</si>
  <si>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</si>
  <si>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</si>
  <si>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</si>
  <si>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</si>
  <si>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</si>
  <si>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</si>
  <si>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</si>
  <si>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</si>
  <si>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</si>
  <si>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</si>
  <si>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</si>
  <si>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</si>
  <si>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</si>
  <si>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</si>
  <si>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</si>
  <si>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</si>
  <si>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</si>
  <si>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</si>
  <si>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</si>
  <si>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</si>
  <si>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</si>
  <si>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</si>
  <si>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</si>
  <si>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</si>
  <si>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</si>
  <si>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</si>
  <si>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</si>
  <si>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</si>
  <si>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</si>
  <si>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</si>
  <si>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5,91</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</si>
  <si>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</si>
  <si>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</si>
  <si>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</si>
  <si>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</si>
  <si>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</si>
  <si>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</si>
  <si>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</si>
  <si>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</si>
  <si>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</si>
  <si>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</si>
  <si>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</si>
  <si>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</si>
  <si>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</si>
  <si>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</si>
  <si>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</si>
  <si>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</si>
  <si>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</si>
  <si>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</si>
  <si>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</si>
  <si>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</si>
  <si>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</si>
  <si>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</si>
  <si>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</si>
  <si>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</si>
  <si>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</si>
  <si>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</si>
  <si>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</si>
  <si>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</si>
  <si>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</si>
  <si>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</si>
  <si>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</si>
  <si>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</si>
  <si>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</si>
  <si>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</si>
  <si>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</si>
  <si>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</si>
  <si>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</si>
  <si>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</si>
  <si>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</si>
  <si>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</si>
  <si>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</si>
  <si>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</si>
  <si>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</si>
  <si>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</si>
  <si>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</si>
  <si>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</si>
  <si>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</si>
  <si>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</si>
  <si>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</si>
  <si>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97087</t>
  </si>
  <si>
    <t>1,88</t>
  </si>
  <si>
    <t>97088</t>
  </si>
  <si>
    <t>97089</t>
  </si>
  <si>
    <t>97090</t>
  </si>
  <si>
    <t>97091</t>
  </si>
  <si>
    <t>97092</t>
  </si>
  <si>
    <t>11,15</t>
  </si>
  <si>
    <t>97093</t>
  </si>
  <si>
    <t>97101</t>
  </si>
  <si>
    <t>97102</t>
  </si>
  <si>
    <t>97103</t>
  </si>
  <si>
    <t>21,60</t>
  </si>
  <si>
    <t>19,90</t>
  </si>
  <si>
    <t>18,31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</si>
  <si>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</si>
  <si>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</si>
  <si>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</si>
  <si>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</si>
  <si>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</si>
  <si>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</si>
  <si>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</si>
  <si>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</si>
  <si>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</si>
  <si>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</si>
  <si>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</si>
  <si>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</si>
  <si>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</si>
  <si>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</si>
  <si>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</si>
  <si>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</si>
  <si>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</si>
  <si>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</si>
  <si>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</si>
  <si>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</si>
  <si>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</si>
  <si>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</si>
  <si>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</si>
  <si>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</si>
  <si>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</si>
  <si>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</si>
  <si>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</si>
  <si>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</si>
  <si>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</si>
  <si>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</si>
  <si>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</si>
  <si>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</si>
  <si>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</si>
  <si>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</si>
  <si>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</si>
  <si>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</si>
  <si>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</si>
  <si>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</si>
  <si>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</si>
  <si>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</si>
  <si>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</si>
  <si>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</si>
  <si>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</si>
  <si>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</si>
  <si>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</si>
  <si>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</si>
  <si>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</si>
  <si>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</si>
  <si>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</si>
  <si>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</si>
  <si>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</si>
  <si>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</si>
  <si>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</si>
  <si>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</si>
  <si>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</si>
  <si>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</si>
  <si>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</si>
  <si>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</si>
  <si>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</si>
  <si>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</si>
  <si>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</si>
  <si>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</si>
  <si>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</si>
  <si>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</si>
  <si>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</si>
  <si>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</si>
  <si>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</si>
  <si>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</si>
  <si>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</si>
  <si>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</si>
  <si>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</si>
  <si>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</si>
  <si>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</si>
  <si>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</si>
  <si>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</si>
  <si>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</si>
  <si>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</si>
  <si>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</si>
  <si>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</si>
  <si>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46,14</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</si>
  <si>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</si>
  <si>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</si>
  <si>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</si>
  <si>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</si>
  <si>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</si>
  <si>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62,05</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</si>
  <si>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</si>
  <si>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</si>
  <si>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22,58</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</si>
  <si>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</si>
  <si>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</si>
  <si>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</si>
  <si>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</si>
  <si>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</si>
  <si>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</si>
  <si>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19,55</t>
  </si>
  <si>
    <t>101791</t>
  </si>
  <si>
    <t>FABRICAÇÃO DE ESCORAS DO TIPO PONTALETE, EM MADEIRA, PARA PÉ-DIREITO DUPLO. AF_09/2020</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</si>
  <si>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</si>
  <si>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</si>
  <si>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</si>
  <si>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</si>
  <si>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</si>
  <si>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</si>
  <si>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</si>
  <si>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</si>
  <si>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</si>
  <si>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</si>
  <si>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</si>
  <si>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</si>
  <si>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</si>
  <si>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</si>
  <si>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</si>
  <si>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</si>
  <si>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</si>
  <si>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</si>
  <si>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</si>
  <si>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</si>
  <si>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</si>
  <si>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</si>
  <si>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</si>
  <si>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</si>
  <si>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</si>
  <si>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</si>
  <si>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</si>
  <si>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</si>
  <si>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</si>
  <si>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</si>
  <si>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</si>
  <si>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</si>
  <si>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</si>
  <si>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</si>
  <si>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</si>
  <si>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</si>
  <si>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</si>
  <si>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</si>
  <si>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</si>
  <si>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</si>
  <si>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</si>
  <si>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</si>
  <si>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</si>
  <si>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</si>
  <si>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</si>
  <si>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</si>
  <si>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</si>
  <si>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</si>
  <si>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</si>
  <si>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</si>
  <si>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</si>
  <si>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</si>
  <si>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</si>
  <si>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</si>
  <si>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</si>
  <si>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</si>
  <si>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</si>
  <si>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</si>
  <si>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</si>
  <si>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</si>
  <si>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</si>
  <si>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</si>
  <si>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</si>
  <si>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</si>
  <si>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</si>
  <si>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</si>
  <si>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</si>
  <si>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</si>
  <si>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</si>
  <si>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</si>
  <si>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</si>
  <si>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</si>
  <si>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</si>
  <si>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</si>
  <si>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</si>
  <si>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</si>
  <si>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</si>
  <si>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</si>
  <si>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</si>
  <si>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</si>
  <si>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</si>
  <si>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</si>
  <si>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</si>
  <si>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</si>
  <si>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</si>
  <si>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</si>
  <si>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</si>
  <si>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</si>
  <si>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</si>
  <si>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</si>
  <si>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</si>
  <si>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</si>
  <si>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</si>
  <si>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</si>
  <si>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</si>
  <si>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</si>
  <si>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</si>
  <si>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</si>
  <si>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</si>
  <si>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</si>
  <si>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</si>
  <si>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</si>
  <si>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</si>
  <si>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</si>
  <si>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</si>
  <si>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</si>
  <si>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</si>
  <si>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</si>
  <si>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</si>
  <si>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</si>
  <si>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</si>
  <si>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</si>
  <si>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</si>
  <si>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</si>
  <si>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</si>
  <si>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</si>
  <si>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</si>
  <si>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</si>
  <si>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</si>
  <si>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</si>
  <si>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</si>
  <si>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</si>
  <si>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</si>
  <si>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</si>
  <si>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</si>
  <si>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</si>
  <si>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</si>
  <si>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</si>
  <si>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</si>
  <si>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</si>
  <si>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</si>
  <si>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</si>
  <si>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</si>
  <si>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</si>
  <si>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</si>
  <si>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</si>
  <si>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</si>
  <si>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</si>
  <si>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</si>
  <si>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</si>
  <si>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</si>
  <si>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</si>
  <si>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</si>
  <si>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</si>
  <si>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</si>
  <si>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</si>
  <si>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</si>
  <si>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</si>
  <si>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</si>
  <si>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</si>
  <si>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</si>
  <si>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</si>
  <si>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</si>
  <si>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</si>
  <si>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</si>
  <si>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</si>
  <si>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</si>
  <si>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</si>
  <si>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</si>
  <si>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</si>
  <si>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</si>
  <si>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</si>
  <si>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</si>
  <si>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</si>
  <si>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</si>
  <si>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</si>
  <si>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</si>
  <si>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</si>
  <si>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</si>
  <si>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</si>
  <si>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</si>
  <si>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</si>
  <si>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</si>
  <si>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</si>
  <si>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</si>
  <si>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</si>
  <si>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</si>
  <si>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</si>
  <si>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</si>
  <si>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</si>
  <si>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9,88</t>
  </si>
  <si>
    <t>11,25</t>
  </si>
  <si>
    <t>9,07</t>
  </si>
  <si>
    <t>11,05</t>
  </si>
  <si>
    <t>7,97</t>
  </si>
  <si>
    <t>15,04</t>
  </si>
  <si>
    <t>13,55</t>
  </si>
  <si>
    <t>16,67</t>
  </si>
  <si>
    <t>13,26</t>
  </si>
  <si>
    <t>12,15</t>
  </si>
  <si>
    <t>9,63</t>
  </si>
  <si>
    <t>10,04</t>
  </si>
  <si>
    <t>12,73</t>
  </si>
  <si>
    <t>8,30</t>
  </si>
  <si>
    <t>10,75</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</si>
  <si>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</si>
  <si>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</si>
  <si>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</si>
  <si>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</si>
  <si>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</si>
  <si>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</si>
  <si>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15,01</t>
  </si>
  <si>
    <t>10,01</t>
  </si>
  <si>
    <t>8,65</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</si>
  <si>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</si>
  <si>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</si>
  <si>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</si>
  <si>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</si>
  <si>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</si>
  <si>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</si>
  <si>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</si>
  <si>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</si>
  <si>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2,69</t>
  </si>
  <si>
    <t>17,30</t>
  </si>
  <si>
    <t>98553</t>
  </si>
  <si>
    <t>IMPERMEABILIZAÇÃO DE SUPERFÍCIE COM MEMBRANA À BASE DE POLIURETANO, 2 DEMÃOS. AF_06/2018</t>
  </si>
  <si>
    <t>98554</t>
  </si>
  <si>
    <t>IMPERMEABILIZAÇÃO DE SUPERFÍCIE COM MEMBRANA À BASE DE RESINA ACRÍLICA, 3 DEMÃOS. AF_06/2018</t>
  </si>
  <si>
    <t>32,31</t>
  </si>
  <si>
    <t>10,15</t>
  </si>
  <si>
    <t>5,26</t>
  </si>
  <si>
    <t>10,00</t>
  </si>
  <si>
    <t>11,34</t>
  </si>
  <si>
    <t>14,63</t>
  </si>
  <si>
    <t>9,93</t>
  </si>
  <si>
    <t>16,74</t>
  </si>
  <si>
    <t>3,35</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</si>
  <si>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</si>
  <si>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</si>
  <si>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</si>
  <si>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</si>
  <si>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</si>
  <si>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</si>
  <si>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</si>
  <si>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</si>
  <si>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</si>
  <si>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</si>
  <si>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</si>
  <si>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8,62</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</si>
  <si>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</si>
  <si>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</si>
  <si>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</si>
  <si>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</si>
  <si>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</si>
  <si>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</si>
  <si>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</si>
  <si>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</si>
  <si>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</si>
  <si>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</si>
  <si>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</si>
  <si>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</si>
  <si>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</si>
  <si>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</si>
  <si>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</si>
  <si>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</si>
  <si>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</si>
  <si>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</si>
  <si>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</si>
  <si>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</si>
  <si>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</si>
  <si>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</si>
  <si>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</si>
  <si>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</si>
  <si>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</si>
  <si>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</si>
  <si>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</si>
  <si>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</si>
  <si>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</si>
  <si>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</si>
  <si>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</si>
  <si>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</si>
  <si>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</si>
  <si>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</si>
  <si>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</si>
  <si>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</si>
  <si>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</si>
  <si>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</si>
  <si>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</si>
  <si>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</si>
  <si>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</si>
  <si>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</si>
  <si>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</si>
  <si>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</si>
  <si>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</si>
  <si>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</si>
  <si>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</si>
  <si>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</si>
  <si>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</si>
  <si>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</si>
  <si>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</si>
  <si>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</si>
  <si>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</si>
  <si>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</si>
  <si>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</si>
  <si>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</si>
  <si>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</si>
  <si>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</si>
  <si>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</si>
  <si>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</si>
  <si>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</si>
  <si>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</si>
  <si>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</si>
  <si>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</si>
  <si>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</si>
  <si>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</si>
  <si>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</si>
  <si>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</si>
  <si>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</si>
  <si>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</si>
  <si>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</si>
  <si>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</si>
  <si>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</si>
  <si>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</si>
  <si>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</si>
  <si>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</si>
  <si>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</si>
  <si>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</si>
  <si>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</si>
  <si>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</si>
  <si>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</si>
  <si>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</si>
  <si>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</si>
  <si>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</si>
  <si>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</si>
  <si>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</si>
  <si>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</si>
  <si>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</si>
  <si>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</si>
  <si>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</si>
  <si>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</si>
  <si>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</si>
  <si>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</si>
  <si>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</si>
  <si>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</si>
  <si>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</si>
  <si>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</si>
  <si>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</si>
  <si>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</si>
  <si>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</si>
  <si>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</si>
  <si>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</si>
  <si>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</si>
  <si>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</si>
  <si>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</si>
  <si>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</si>
  <si>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</si>
  <si>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</si>
  <si>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</si>
  <si>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</si>
  <si>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</si>
  <si>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</si>
  <si>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</si>
  <si>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</si>
  <si>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</si>
  <si>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</si>
  <si>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</si>
  <si>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</si>
  <si>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</si>
  <si>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</si>
  <si>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</si>
  <si>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</si>
  <si>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</si>
  <si>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</si>
  <si>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</si>
  <si>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</si>
  <si>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</si>
  <si>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</si>
  <si>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</si>
  <si>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</si>
  <si>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</si>
  <si>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</si>
  <si>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</si>
  <si>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</si>
  <si>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</si>
  <si>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</si>
  <si>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</si>
  <si>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</si>
  <si>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</si>
  <si>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</si>
  <si>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</si>
  <si>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</si>
  <si>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</si>
  <si>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</si>
  <si>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</si>
  <si>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</si>
  <si>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</si>
  <si>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</si>
  <si>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</si>
  <si>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</si>
  <si>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</si>
  <si>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</si>
  <si>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</si>
  <si>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</si>
  <si>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</si>
  <si>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</si>
  <si>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</si>
  <si>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</si>
  <si>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</si>
  <si>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</si>
  <si>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</si>
  <si>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</si>
  <si>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</si>
  <si>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</si>
  <si>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</si>
  <si>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</si>
  <si>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</si>
  <si>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</si>
  <si>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</si>
  <si>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</si>
  <si>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</si>
  <si>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</si>
  <si>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</si>
  <si>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</si>
  <si>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</si>
  <si>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</si>
  <si>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</si>
  <si>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</si>
  <si>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</si>
  <si>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</si>
  <si>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</si>
  <si>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</si>
  <si>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</si>
  <si>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</si>
  <si>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</si>
  <si>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</si>
  <si>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</si>
  <si>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</si>
  <si>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</si>
  <si>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</si>
  <si>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</si>
  <si>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</si>
  <si>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</si>
  <si>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</si>
  <si>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</si>
  <si>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</si>
  <si>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</si>
  <si>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</si>
  <si>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</si>
  <si>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</si>
  <si>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</si>
  <si>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</si>
  <si>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</si>
  <si>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</si>
  <si>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</si>
  <si>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</si>
  <si>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</si>
  <si>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</si>
  <si>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</si>
  <si>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</si>
  <si>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</si>
  <si>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</si>
  <si>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</si>
  <si>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</si>
  <si>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</si>
  <si>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</si>
  <si>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</si>
  <si>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</si>
  <si>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</si>
  <si>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13,53</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</si>
  <si>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</si>
  <si>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</si>
  <si>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</si>
  <si>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</si>
  <si>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</si>
  <si>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</si>
  <si>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</si>
  <si>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</si>
  <si>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</si>
  <si>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</si>
  <si>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</si>
  <si>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</si>
  <si>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</si>
  <si>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</si>
  <si>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</si>
  <si>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</si>
  <si>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</si>
  <si>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</si>
  <si>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</si>
  <si>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</si>
  <si>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</si>
  <si>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</si>
  <si>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</si>
  <si>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</si>
  <si>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</si>
  <si>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</si>
  <si>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</si>
  <si>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</si>
  <si>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</si>
  <si>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</si>
  <si>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</si>
  <si>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</si>
  <si>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</si>
  <si>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</si>
  <si>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</si>
  <si>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</si>
  <si>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</si>
  <si>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</si>
  <si>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</si>
  <si>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</si>
  <si>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</si>
  <si>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</si>
  <si>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</si>
  <si>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</si>
  <si>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</si>
  <si>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</si>
  <si>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</si>
  <si>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</si>
  <si>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</si>
  <si>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</si>
  <si>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</si>
  <si>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</si>
  <si>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</si>
  <si>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</si>
  <si>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</si>
  <si>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</si>
  <si>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</si>
  <si>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</si>
  <si>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</si>
  <si>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</si>
  <si>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</si>
  <si>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</si>
  <si>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</si>
  <si>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</si>
  <si>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</si>
  <si>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</si>
  <si>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</si>
  <si>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</si>
  <si>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</si>
  <si>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</si>
  <si>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</si>
  <si>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</si>
  <si>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</si>
  <si>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</si>
  <si>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</si>
  <si>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</si>
  <si>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</si>
  <si>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</si>
  <si>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</si>
  <si>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</si>
  <si>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</si>
  <si>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</si>
  <si>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</si>
  <si>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</si>
  <si>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</si>
  <si>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</si>
  <si>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</si>
  <si>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</si>
  <si>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</si>
  <si>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</si>
  <si>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</si>
  <si>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</si>
  <si>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23,66</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</si>
  <si>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</si>
  <si>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</si>
  <si>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</si>
  <si>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</si>
  <si>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</si>
  <si>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</si>
  <si>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102085</t>
  </si>
  <si>
    <t>LUMINÁRIA ESTANQUE COM PROTEÇÃO CONTRA ÁGUA, POEIRA OU IMPACTOS - FORNECIMENTO E INSTALAÇÃO. AF_08/2020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</si>
  <si>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</si>
  <si>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</si>
  <si>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</si>
  <si>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</si>
  <si>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</si>
  <si>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</si>
  <si>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</si>
  <si>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</si>
  <si>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</si>
  <si>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</si>
  <si>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</si>
  <si>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</si>
  <si>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</si>
  <si>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</si>
  <si>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</si>
  <si>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</si>
  <si>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</si>
  <si>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</si>
  <si>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52,29</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</si>
  <si>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</si>
  <si>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</si>
  <si>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</si>
  <si>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</si>
  <si>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</si>
  <si>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</si>
  <si>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</si>
  <si>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</si>
  <si>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</si>
  <si>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</si>
  <si>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</si>
  <si>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</si>
  <si>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</si>
  <si>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</si>
  <si>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</si>
  <si>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</si>
  <si>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</si>
  <si>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</si>
  <si>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</si>
  <si>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</si>
  <si>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</si>
  <si>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</si>
  <si>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</si>
  <si>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</si>
  <si>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</si>
  <si>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</si>
  <si>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</si>
  <si>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3,81</t>
  </si>
  <si>
    <t>11,04</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</si>
  <si>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</si>
  <si>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</si>
  <si>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</si>
  <si>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</si>
  <si>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</si>
  <si>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</si>
  <si>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</si>
  <si>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</si>
  <si>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</si>
  <si>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</si>
  <si>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16,81</t>
  </si>
  <si>
    <t>3,72</t>
  </si>
  <si>
    <t>19,06</t>
  </si>
  <si>
    <t>102,10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</si>
  <si>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</si>
  <si>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</si>
  <si>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</si>
  <si>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</si>
  <si>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</si>
  <si>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</si>
  <si>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</si>
  <si>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</si>
  <si>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</si>
  <si>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</si>
  <si>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</si>
  <si>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</si>
  <si>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</si>
  <si>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</si>
  <si>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</si>
  <si>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</si>
  <si>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</si>
  <si>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</si>
  <si>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</si>
  <si>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</si>
  <si>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</si>
  <si>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</si>
  <si>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</si>
  <si>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</si>
  <si>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</si>
  <si>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</si>
  <si>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</si>
  <si>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</si>
  <si>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</si>
  <si>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</si>
  <si>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</si>
  <si>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</si>
  <si>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</si>
  <si>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</si>
  <si>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</si>
  <si>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</si>
  <si>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</si>
  <si>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31,76</t>
  </si>
  <si>
    <t>TUBO DE AÇO PRETO SEM COSTURA, CONEXÃO SOLDADA, DN 40 (1 1/2"), INSTALADO EM REDE DE ALIMENTAÇÃO PARA HIDRANTE - FORNECIMENTO E INSTALAÇÃO. AF_10/2020</t>
  </si>
  <si>
    <t>30,21</t>
  </si>
  <si>
    <t>26,86</t>
  </si>
  <si>
    <t>19,30</t>
  </si>
  <si>
    <t>13,80</t>
  </si>
  <si>
    <t>63,77</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</si>
  <si>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</si>
  <si>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</si>
  <si>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</si>
  <si>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</si>
  <si>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</si>
  <si>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</si>
  <si>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</si>
  <si>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</si>
  <si>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</si>
  <si>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</si>
  <si>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</si>
  <si>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</si>
  <si>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</si>
  <si>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</si>
  <si>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</si>
  <si>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</si>
  <si>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</si>
  <si>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</si>
  <si>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</si>
  <si>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</si>
  <si>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</si>
  <si>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</si>
  <si>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</si>
  <si>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</si>
  <si>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</si>
  <si>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</si>
  <si>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</si>
  <si>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</si>
  <si>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</si>
  <si>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</si>
  <si>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</si>
  <si>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</si>
  <si>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</si>
  <si>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</si>
  <si>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</si>
  <si>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</si>
  <si>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</si>
  <si>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</si>
  <si>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</si>
  <si>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14,51</t>
  </si>
  <si>
    <t>10,50</t>
  </si>
  <si>
    <t>6,58</t>
  </si>
  <si>
    <t>17,02</t>
  </si>
  <si>
    <t>9,20</t>
  </si>
  <si>
    <t>5,83</t>
  </si>
  <si>
    <t>15,08</t>
  </si>
  <si>
    <t>14,43</t>
  </si>
  <si>
    <t>17,40</t>
  </si>
  <si>
    <t>6,69</t>
  </si>
  <si>
    <t>8,87</t>
  </si>
  <si>
    <t>28,62</t>
  </si>
  <si>
    <t>15,84</t>
  </si>
  <si>
    <t>18,04</t>
  </si>
  <si>
    <t>17,67</t>
  </si>
  <si>
    <t>12,22</t>
  </si>
  <si>
    <t>14,68</t>
  </si>
  <si>
    <t>10,77</t>
  </si>
  <si>
    <t>28,45</t>
  </si>
  <si>
    <t>31,42</t>
  </si>
  <si>
    <t>41,91</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</si>
  <si>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</si>
  <si>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</si>
  <si>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</si>
  <si>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</si>
  <si>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</si>
  <si>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</si>
  <si>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</si>
  <si>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</si>
  <si>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</si>
  <si>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</si>
  <si>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</si>
  <si>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</si>
  <si>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</si>
  <si>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</si>
  <si>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</si>
  <si>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</si>
  <si>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</si>
  <si>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</si>
  <si>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</si>
  <si>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</si>
  <si>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</si>
  <si>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</si>
  <si>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</si>
  <si>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</si>
  <si>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</si>
  <si>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</si>
  <si>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</si>
  <si>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</si>
  <si>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</si>
  <si>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</si>
  <si>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</si>
  <si>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</si>
  <si>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</si>
  <si>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</si>
  <si>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</si>
  <si>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</si>
  <si>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</si>
  <si>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</si>
  <si>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</si>
  <si>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</si>
  <si>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</si>
  <si>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</si>
  <si>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</si>
  <si>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</si>
  <si>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</si>
  <si>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</si>
  <si>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</si>
  <si>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</si>
  <si>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27,40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</si>
  <si>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</si>
  <si>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</si>
  <si>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</si>
  <si>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</si>
  <si>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</si>
  <si>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</si>
  <si>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</si>
  <si>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</si>
  <si>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</si>
  <si>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</si>
  <si>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34,04</t>
  </si>
  <si>
    <t>JOELHO 90 GRAUS, EM FERRO GALVANIZADO, CONEXÃO ROSQUEADA, DN 25 (1"), INSTALADO EM REDE DE ALIMENTAÇÃO PARA SPRINKLER - FORNECIMENTO E INSTALAÇÃO. AF_10/2020</t>
  </si>
  <si>
    <t>32,19</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</si>
  <si>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</si>
  <si>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</si>
  <si>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</si>
  <si>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</si>
  <si>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</si>
  <si>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</si>
  <si>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</si>
  <si>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</si>
  <si>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</si>
  <si>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</si>
  <si>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</si>
  <si>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</si>
  <si>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</si>
  <si>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</si>
  <si>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</si>
  <si>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</si>
  <si>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</si>
  <si>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</si>
  <si>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</si>
  <si>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</si>
  <si>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</si>
  <si>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</si>
  <si>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</si>
  <si>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</si>
  <si>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</si>
  <si>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29,48</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</si>
  <si>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</si>
  <si>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</si>
  <si>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</si>
  <si>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</si>
  <si>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</si>
  <si>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</si>
  <si>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</si>
  <si>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</si>
  <si>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</si>
  <si>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</si>
  <si>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</si>
  <si>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</si>
  <si>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</si>
  <si>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</si>
  <si>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</si>
  <si>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</si>
  <si>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</si>
  <si>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</si>
  <si>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</si>
  <si>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</si>
  <si>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</si>
  <si>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</si>
  <si>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</si>
  <si>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</si>
  <si>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</si>
  <si>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</si>
  <si>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</si>
  <si>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</si>
  <si>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</si>
  <si>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</si>
  <si>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</si>
  <si>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</si>
  <si>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</si>
  <si>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</si>
  <si>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</si>
  <si>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</si>
  <si>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</si>
  <si>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</si>
  <si>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</si>
  <si>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</si>
  <si>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</si>
  <si>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</si>
  <si>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</si>
  <si>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</si>
  <si>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</si>
  <si>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</si>
  <si>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</si>
  <si>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</si>
  <si>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</si>
  <si>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</si>
  <si>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</si>
  <si>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</si>
  <si>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</si>
  <si>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</si>
  <si>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</si>
  <si>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</si>
  <si>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</si>
  <si>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</si>
  <si>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</si>
  <si>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</si>
  <si>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</si>
  <si>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</si>
  <si>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</si>
  <si>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45,67</t>
  </si>
  <si>
    <t>8,04</t>
  </si>
  <si>
    <t>13,37</t>
  </si>
  <si>
    <t>15,06</t>
  </si>
  <si>
    <t>17,03</t>
  </si>
  <si>
    <t>9,18</t>
  </si>
  <si>
    <t>18,32</t>
  </si>
  <si>
    <t>SPRINKLER TIPO PENDENTE, 68 °C, UNIÃO POR ROSCA DN 15 (1/2") - FORNECIMENTO E INSTALAÇÃO. AF_10/2020</t>
  </si>
  <si>
    <t>31,12</t>
  </si>
  <si>
    <t>34,21</t>
  </si>
  <si>
    <t>16,36</t>
  </si>
  <si>
    <t>18,84</t>
  </si>
  <si>
    <t>26,84</t>
  </si>
  <si>
    <t>22,11</t>
  </si>
  <si>
    <t>23,09</t>
  </si>
  <si>
    <t>25,98</t>
  </si>
  <si>
    <t>34,08</t>
  </si>
  <si>
    <t>31,97</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</si>
  <si>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</si>
  <si>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</si>
  <si>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</si>
  <si>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</si>
  <si>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</si>
  <si>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</si>
  <si>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</si>
  <si>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</si>
  <si>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</si>
  <si>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</si>
  <si>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</si>
  <si>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</si>
  <si>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</si>
  <si>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</si>
  <si>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</si>
  <si>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</si>
  <si>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</si>
  <si>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</si>
  <si>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</si>
  <si>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</si>
  <si>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</si>
  <si>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</si>
  <si>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</si>
  <si>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</si>
  <si>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</si>
  <si>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</si>
  <si>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</si>
  <si>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</si>
  <si>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</si>
  <si>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23,03</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</si>
  <si>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</si>
  <si>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</si>
  <si>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</si>
  <si>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</si>
  <si>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</si>
  <si>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</si>
  <si>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</si>
  <si>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</si>
  <si>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</si>
  <si>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</si>
  <si>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</si>
  <si>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</si>
  <si>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</si>
  <si>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</si>
  <si>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</si>
  <si>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</si>
  <si>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</si>
  <si>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</si>
  <si>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</si>
  <si>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</si>
  <si>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</si>
  <si>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</si>
  <si>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</si>
  <si>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</si>
  <si>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</si>
  <si>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</si>
  <si>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</si>
  <si>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</si>
  <si>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</si>
  <si>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</si>
  <si>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</si>
  <si>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</si>
  <si>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</si>
  <si>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</si>
  <si>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</si>
  <si>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</si>
  <si>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</si>
  <si>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</si>
  <si>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</si>
  <si>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</si>
  <si>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</si>
  <si>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</si>
  <si>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</si>
  <si>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</si>
  <si>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</si>
  <si>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</si>
  <si>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</si>
  <si>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</si>
  <si>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</si>
  <si>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</si>
  <si>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</si>
  <si>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</si>
  <si>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</si>
  <si>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</si>
  <si>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</si>
  <si>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</si>
  <si>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</si>
  <si>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</si>
  <si>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</si>
  <si>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</si>
  <si>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</si>
  <si>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22,87</t>
  </si>
  <si>
    <t>LUVA, EM AÇO, CONEXÃO SOLDADA, DN 25 (1"), INSTALADO EM RAMAIS E SUB-RAMAIS DE GÁS - FORNECIMENTO E INSTALAÇÃO. AF_10/2020</t>
  </si>
  <si>
    <t>43,71</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</si>
  <si>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</si>
  <si>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</si>
  <si>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</si>
  <si>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</si>
  <si>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</si>
  <si>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</si>
  <si>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</si>
  <si>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</si>
  <si>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</si>
  <si>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</si>
  <si>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</si>
  <si>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</si>
  <si>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</si>
  <si>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</si>
  <si>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</si>
  <si>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</si>
  <si>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</si>
  <si>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</si>
  <si>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</si>
  <si>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</si>
  <si>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</si>
  <si>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</si>
  <si>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</si>
  <si>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</si>
  <si>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</si>
  <si>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</si>
  <si>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</si>
  <si>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</si>
  <si>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</si>
  <si>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</si>
  <si>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</si>
  <si>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</si>
  <si>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</si>
  <si>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</si>
  <si>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</si>
  <si>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</si>
  <si>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</si>
  <si>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</si>
  <si>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</si>
  <si>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</si>
  <si>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</si>
  <si>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</si>
  <si>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20,38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</si>
  <si>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</si>
  <si>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</si>
  <si>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</si>
  <si>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</si>
  <si>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</si>
  <si>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</si>
  <si>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</si>
  <si>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</si>
  <si>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</si>
  <si>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</si>
  <si>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</si>
  <si>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98058</t>
  </si>
  <si>
    <t>FILTRO ANAERÓBIO CIRCULAR, EM CONCRETO PRÉ-MOLDADO, DIÂMETRO INTERNO = 1,10 M, ALTURA INTERNA = 1,50 M, VOLUME ÚTIL: 1140,4 L (PARA 5 CONTRIBUINTES). AF_12/2020</t>
  </si>
  <si>
    <t>98059</t>
  </si>
  <si>
    <t>FILTRO ANAERÓBIO CIRCULAR, EM CONCRETO PRÉ-MOLDADO, DIÂMETRO INTERNO = 1,88 M, ALTURA INTERNA = 1,50 M, VOLUME ÚTIL: 3331,1 L (PARA 19 CONTRIBUINTES). AF_12/2020</t>
  </si>
  <si>
    <t>98060</t>
  </si>
  <si>
    <t>FILTRO ANAERÓBIO CIRCULAR, EM CONCRETO PRÉ-MOLDADO, DIÂMETRO INTERNO = 2,38 M, ALTURA INTERNA = 1,50 M, VOLUME ÚTIL: 5338,6 L (PARA 34 CONTRIBUINTES). AF_12/2020</t>
  </si>
  <si>
    <t>98061</t>
  </si>
  <si>
    <t>FILTRO ANAERÓBIO CIRCULAR, EM CONCRETO PRÉ-MOLDADO, DIÂMETRO INTERNO = 2,88 M, ALTURA INTERNA = 1,50 M, VOLUME ÚTIL: 7817,3 L (PARA 75 CONTRIBUINTES). AF_12/2020</t>
  </si>
  <si>
    <t>98062</t>
  </si>
  <si>
    <t>SUMIDOURO CIRCULAR, EM CONCRETO PRÉ-MOLDADO, DIÂMETRO INTERNO = 1,88 M, ALTURA INTERNA = 2,00 M, ÁREA DE INFILTRAÇÃO: 13,1 M² (PARA 5 CONTRIBUINTES). AF_12/2020</t>
  </si>
  <si>
    <t>98063</t>
  </si>
  <si>
    <t>SUMIDOURO CIRCULAR, EM CONCRETO PRÉ-MOLDADO, DIÂMETRO INTERNO = 2,38 M, ALTURA INTERNA = 2,50 M, ÁREA DE INFILTRAÇÃO: 21,3 M² (PARA 8 CONTRIBUINTES). AF_12/2020</t>
  </si>
  <si>
    <t>98064</t>
  </si>
  <si>
    <t>SUMIDOURO CIRCULAR, EM CONCRETO PRÉ-MOLDADO, DIÂMETRO INTERNO = 2,38 M, ALTURA INTERNA = 3,0 M, ÁREA DE INFILTRAÇÃO: 25 M² (PARA 10 CONTRIBUINTES). AF_12/2020</t>
  </si>
  <si>
    <t>98065</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</si>
  <si>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</si>
  <si>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</si>
  <si>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</si>
  <si>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</si>
  <si>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</si>
  <si>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</si>
  <si>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</si>
  <si>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</si>
  <si>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</si>
  <si>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</si>
  <si>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</si>
  <si>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</si>
  <si>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</si>
  <si>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</si>
  <si>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</si>
  <si>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</si>
  <si>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</si>
  <si>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</si>
  <si>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</si>
  <si>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</si>
  <si>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</si>
  <si>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</si>
  <si>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</si>
  <si>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</si>
  <si>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</si>
  <si>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</si>
  <si>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</si>
  <si>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</si>
  <si>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</si>
  <si>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</si>
  <si>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</si>
  <si>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</si>
  <si>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</si>
  <si>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</si>
  <si>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</si>
  <si>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</si>
  <si>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98112</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</si>
  <si>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</si>
  <si>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</si>
  <si>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</si>
  <si>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40,38</t>
  </si>
  <si>
    <t>13,92</t>
  </si>
  <si>
    <t>12,92</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</si>
  <si>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</si>
  <si>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</si>
  <si>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</si>
  <si>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</si>
  <si>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13,63</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</si>
  <si>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</si>
  <si>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</si>
  <si>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</si>
  <si>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</si>
  <si>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</si>
  <si>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</si>
  <si>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</si>
  <si>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</si>
  <si>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</si>
  <si>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</si>
  <si>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</si>
  <si>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</si>
  <si>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</si>
  <si>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</si>
  <si>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</si>
  <si>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</si>
  <si>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</si>
  <si>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</si>
  <si>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</si>
  <si>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</si>
  <si>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</si>
  <si>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</si>
  <si>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</si>
  <si>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</si>
  <si>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</si>
  <si>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</si>
  <si>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</si>
  <si>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</si>
  <si>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</si>
  <si>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</si>
  <si>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</si>
  <si>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</si>
  <si>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</si>
  <si>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</si>
  <si>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</si>
  <si>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</si>
  <si>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</si>
  <si>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</si>
  <si>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</si>
  <si>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</si>
  <si>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</si>
  <si>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</si>
  <si>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</si>
  <si>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</si>
  <si>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</si>
  <si>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</si>
  <si>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</si>
  <si>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</si>
  <si>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</si>
  <si>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</si>
  <si>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</si>
  <si>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</si>
  <si>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</si>
  <si>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</si>
  <si>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</si>
  <si>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</si>
  <si>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</si>
  <si>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</si>
  <si>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</si>
  <si>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</si>
  <si>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</si>
  <si>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</si>
  <si>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</si>
  <si>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</si>
  <si>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</si>
  <si>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</si>
  <si>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</si>
  <si>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</si>
  <si>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</si>
  <si>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</si>
  <si>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</si>
  <si>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</si>
  <si>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</si>
  <si>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</si>
  <si>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</si>
  <si>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</si>
  <si>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</si>
  <si>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</si>
  <si>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</si>
  <si>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</si>
  <si>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</si>
  <si>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</si>
  <si>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</si>
  <si>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</si>
  <si>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</si>
  <si>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</si>
  <si>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</si>
  <si>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</si>
  <si>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</si>
  <si>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</si>
  <si>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</si>
  <si>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</si>
  <si>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10,30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</si>
  <si>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</si>
  <si>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</si>
  <si>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</si>
  <si>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</si>
  <si>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</si>
  <si>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</si>
  <si>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</si>
  <si>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</si>
  <si>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</si>
  <si>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</si>
  <si>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</si>
  <si>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</si>
  <si>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</si>
  <si>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</si>
  <si>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</si>
  <si>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</si>
  <si>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</si>
  <si>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</si>
  <si>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</si>
  <si>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</si>
  <si>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</si>
  <si>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</si>
  <si>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</si>
  <si>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</si>
  <si>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</si>
  <si>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</si>
  <si>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</si>
  <si>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</si>
  <si>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</si>
  <si>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</si>
  <si>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</si>
  <si>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</si>
  <si>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</si>
  <si>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</si>
  <si>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</si>
  <si>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</si>
  <si>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</si>
  <si>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</si>
  <si>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</si>
  <si>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</si>
  <si>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</si>
  <si>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</si>
  <si>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</si>
  <si>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</si>
  <si>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</si>
  <si>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</si>
  <si>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</si>
  <si>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</si>
  <si>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</si>
  <si>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</si>
  <si>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10,48</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</si>
  <si>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</si>
  <si>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</si>
  <si>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</si>
  <si>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</si>
  <si>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</si>
  <si>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</si>
  <si>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</si>
  <si>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</si>
  <si>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</si>
  <si>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</si>
  <si>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</si>
  <si>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</si>
  <si>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10,89</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</si>
  <si>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</si>
  <si>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</si>
  <si>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</si>
  <si>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</si>
  <si>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</si>
  <si>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</si>
  <si>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</si>
  <si>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</si>
  <si>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9,40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</si>
  <si>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</si>
  <si>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</si>
  <si>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</si>
  <si>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</si>
  <si>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</si>
  <si>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</si>
  <si>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</si>
  <si>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</si>
  <si>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</si>
  <si>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</si>
  <si>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</si>
  <si>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</si>
  <si>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</si>
  <si>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</si>
  <si>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</si>
  <si>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</si>
  <si>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</si>
  <si>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</si>
  <si>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10,73</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</si>
  <si>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</si>
  <si>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</si>
  <si>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11,30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</si>
  <si>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</si>
  <si>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</si>
  <si>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</si>
  <si>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</si>
  <si>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</si>
  <si>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</si>
  <si>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</si>
  <si>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</si>
  <si>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</si>
  <si>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</si>
  <si>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</si>
  <si>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</si>
  <si>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</si>
  <si>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</si>
  <si>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</si>
  <si>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</si>
  <si>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</si>
  <si>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</si>
  <si>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</si>
  <si>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</si>
  <si>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</si>
  <si>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</si>
  <si>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</si>
  <si>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</si>
  <si>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</si>
  <si>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</si>
  <si>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</si>
  <si>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</si>
  <si>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</si>
  <si>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</si>
  <si>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</si>
  <si>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</si>
  <si>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</si>
  <si>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</si>
  <si>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</si>
  <si>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</si>
  <si>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</si>
  <si>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</si>
  <si>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</si>
  <si>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</si>
  <si>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</si>
  <si>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</si>
  <si>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</si>
  <si>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</si>
  <si>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</si>
  <si>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</si>
  <si>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</si>
  <si>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</si>
  <si>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</si>
  <si>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</si>
  <si>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</si>
  <si>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</si>
  <si>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</si>
  <si>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</si>
  <si>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</si>
  <si>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</si>
  <si>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</si>
  <si>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</si>
  <si>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</si>
  <si>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</si>
  <si>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</si>
  <si>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</si>
  <si>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</si>
  <si>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</si>
  <si>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</si>
  <si>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</si>
  <si>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</si>
  <si>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</si>
  <si>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</si>
  <si>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</si>
  <si>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</si>
  <si>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</si>
  <si>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</si>
  <si>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</si>
  <si>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</si>
  <si>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</si>
  <si>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</si>
  <si>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</si>
  <si>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</si>
  <si>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</si>
  <si>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</si>
  <si>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</si>
  <si>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</si>
  <si>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</si>
  <si>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14,80</t>
  </si>
  <si>
    <t>80,62</t>
  </si>
  <si>
    <t>21,71</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</si>
  <si>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</si>
  <si>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</si>
  <si>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</si>
  <si>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</si>
  <si>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</si>
  <si>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</si>
  <si>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</si>
  <si>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</si>
  <si>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</si>
  <si>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</si>
  <si>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</si>
  <si>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</si>
  <si>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</si>
  <si>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</si>
  <si>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</si>
  <si>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</si>
  <si>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</si>
  <si>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</si>
  <si>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</si>
  <si>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</si>
  <si>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</si>
  <si>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</si>
  <si>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</si>
  <si>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</si>
  <si>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101159</t>
  </si>
  <si>
    <t>ALVENARIA DE VEDAÇÃO DE BLOCOS CERÂMICOS MACIÇOS DE 5X10X20CM (ESPESSURA 10CM) E ARGAMASSA DE ASSENTAMENTO COM PREPARO EM BETONEIRA. AF_05/2020</t>
  </si>
  <si>
    <t>101162</t>
  </si>
  <si>
    <t>ALVENARIA DE VEDAÇÃO COM ELEMENTO VAZADO DE CERÂMICA (COBOGÓ) DE 7X20X20CM E ARGAMASSA DE ASSENTAMENTO COM PREPARO EM BETONEIRA. AF_05/2020</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</si>
  <si>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</si>
  <si>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</si>
  <si>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</si>
  <si>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</si>
  <si>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</si>
  <si>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</si>
  <si>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</si>
  <si>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</si>
  <si>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</si>
  <si>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</si>
  <si>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</si>
  <si>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</si>
  <si>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</si>
  <si>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</si>
  <si>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</si>
  <si>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</si>
  <si>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</si>
  <si>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</si>
  <si>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</si>
  <si>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</si>
  <si>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</si>
  <si>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</si>
  <si>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</si>
  <si>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</si>
  <si>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</si>
  <si>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</si>
  <si>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</si>
  <si>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</si>
  <si>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</si>
  <si>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</si>
  <si>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</si>
  <si>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</si>
  <si>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</si>
  <si>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</si>
  <si>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</si>
  <si>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</si>
  <si>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</si>
  <si>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</si>
  <si>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</si>
  <si>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</si>
  <si>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</si>
  <si>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</si>
  <si>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</si>
  <si>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</si>
  <si>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</si>
  <si>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</si>
  <si>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</si>
  <si>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</si>
  <si>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</si>
  <si>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</si>
  <si>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</si>
  <si>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</si>
  <si>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</si>
  <si>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</si>
  <si>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</si>
  <si>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</si>
  <si>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</si>
  <si>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</si>
  <si>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</si>
  <si>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</si>
  <si>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101857</t>
  </si>
  <si>
    <t>101858</t>
  </si>
  <si>
    <t>101859</t>
  </si>
  <si>
    <t>101860</t>
  </si>
  <si>
    <t>101861</t>
  </si>
  <si>
    <t>101862</t>
  </si>
  <si>
    <t>101863</t>
  </si>
  <si>
    <t>101864</t>
  </si>
  <si>
    <t>101865</t>
  </si>
  <si>
    <t>101866</t>
  </si>
  <si>
    <t>101867</t>
  </si>
  <si>
    <t>101868</t>
  </si>
  <si>
    <t>101869</t>
  </si>
  <si>
    <t>101870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</si>
  <si>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</si>
  <si>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</si>
  <si>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</si>
  <si>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</si>
  <si>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</si>
  <si>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</si>
  <si>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</si>
  <si>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</si>
  <si>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</si>
  <si>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</si>
  <si>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</si>
  <si>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</si>
  <si>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97104</t>
  </si>
  <si>
    <t>97105</t>
  </si>
  <si>
    <t>97106</t>
  </si>
  <si>
    <t>97107</t>
  </si>
  <si>
    <t>97108</t>
  </si>
  <si>
    <t>97109</t>
  </si>
  <si>
    <t>97111</t>
  </si>
  <si>
    <t>97112</t>
  </si>
  <si>
    <t>97113</t>
  </si>
  <si>
    <t>97116</t>
  </si>
  <si>
    <t>97117</t>
  </si>
  <si>
    <t>97118</t>
  </si>
  <si>
    <t>97119</t>
  </si>
  <si>
    <t>14,60</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</si>
  <si>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</si>
  <si>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</si>
  <si>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</si>
  <si>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</si>
  <si>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</si>
  <si>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</si>
  <si>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</si>
  <si>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</si>
  <si>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</si>
  <si>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</si>
  <si>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</si>
  <si>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</si>
  <si>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4,53</t>
  </si>
  <si>
    <t>USINAGEM DE BRITA GRADUADA SIMPLES. AF_03/2020</t>
  </si>
  <si>
    <t>USINAGEM DE BRITA GRADUADA TRATADA COM CIMENTO. AF_03/2020</t>
  </si>
  <si>
    <t>USINAGEM DE CONCRETO PARA COMPACTAÇÃO COM ROLO. AF_03/2020</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</si>
  <si>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</si>
  <si>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</si>
  <si>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</si>
  <si>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</si>
  <si>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</si>
  <si>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USINAGEM DE CONCRETO ASFÁLTICO COM CAP 50/70, PARA CAMADA DE BINDER, PADRÃO DNIT FAIXA B, EM USINA DE ASFALTO CONTÍNUA DE 80 TON/H. AF_03/2020</t>
  </si>
  <si>
    <t>101021</t>
  </si>
  <si>
    <t>USINAGEM DE CONCRETO ASFÁLTICO COM CAP 50/70, PARA CAMADA DE ROLAMENTO, PADRÃO DNIT FAIXA C, EM USINA DE ASFALTO CONTÍNUA DE 80 TON/H. AF_03/2020</t>
  </si>
  <si>
    <t>101022</t>
  </si>
  <si>
    <t>USINAGEM DE CONCRETO ASFÁLTICO COM CAP 50/70, PARA CAMADA DE BINDER, PADRÃO DNIT FAIXA B, EM USINA DE ASFALTO CONTÍNUA DE 140 TON/H. AF_03/2020_P</t>
  </si>
  <si>
    <t>101023</t>
  </si>
  <si>
    <t>USINAGEM DE CONCRETO ASFÁLTICO COM CAP 50/70, PARA CAMADA DE ROLAMENTO, PADRÃO DNIT FAIXA C, EM USINA DE ASFALTO CONTÍNUA DE 140 TON/H. AF_03/2020_P</t>
  </si>
  <si>
    <t>101024</t>
  </si>
  <si>
    <t>USINAGEM DE CONCRETO ASFÁLTICO COM CAP 50/70, PARA CAMADA DE BINDER, PADRÃO DNIT FAIXA B, EM USINA DE ASFALTO GRAVIMÉTRICA DE 150 TON/H. AF_03/2020_P</t>
  </si>
  <si>
    <t>101025</t>
  </si>
  <si>
    <t>USINAGEM DE CONCRETO ASFÁLTICO COM CAP 50/70 PARA CAMADA DE ROLAMENTO, PADRÃO DNIT FAIXA C, EM USINA DE ASFALTO GRAVIMÉTRICA DE 150 TON/H. AF_03/2020_P</t>
  </si>
  <si>
    <t>101026</t>
  </si>
  <si>
    <t>USINAGEM DE PRÉ MISTURADO A FRIO, PARA CAMADA DE BINDER, PADRÃO DNIT FAIXA B. AF_03/2020_P</t>
  </si>
  <si>
    <t>101027</t>
  </si>
  <si>
    <t>USINAGEM DE PRÉ MISTURADO A FRIO, PARA CAMADA DE ROLAMENTO, PADRÃO DNIT FAIXA C. AF_03/2020_P</t>
  </si>
  <si>
    <t>4,22</t>
  </si>
  <si>
    <t>4,69</t>
  </si>
  <si>
    <t>3,42</t>
  </si>
  <si>
    <t>15,15</t>
  </si>
  <si>
    <t>35,71</t>
  </si>
  <si>
    <t>25,99</t>
  </si>
  <si>
    <t>1,22</t>
  </si>
  <si>
    <t>20,90</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</si>
  <si>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</si>
  <si>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</si>
  <si>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</si>
  <si>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</si>
  <si>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</si>
  <si>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</si>
  <si>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</si>
  <si>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</si>
  <si>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</si>
  <si>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</si>
  <si>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</si>
  <si>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</si>
  <si>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</si>
  <si>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</si>
  <si>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98678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</si>
  <si>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</si>
  <si>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</si>
  <si>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</si>
  <si>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36,88</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</si>
  <si>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</si>
  <si>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</si>
  <si>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</si>
  <si>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</si>
  <si>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</si>
  <si>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</si>
  <si>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</si>
  <si>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</si>
  <si>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</si>
  <si>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</si>
  <si>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</si>
  <si>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</si>
  <si>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</si>
  <si>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</si>
  <si>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</si>
  <si>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</si>
  <si>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</si>
  <si>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</si>
  <si>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</si>
  <si>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</si>
  <si>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</si>
  <si>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</si>
  <si>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</si>
  <si>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</si>
  <si>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</si>
  <si>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</si>
  <si>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</si>
  <si>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</si>
  <si>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</si>
  <si>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</si>
  <si>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</si>
  <si>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</si>
  <si>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</si>
  <si>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</si>
  <si>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101092</t>
  </si>
  <si>
    <t>PISO EM GRANITO APLICADO EM CALÇADAS OU PISOS EXTERNOS. AF_05/2020</t>
  </si>
  <si>
    <t>101093</t>
  </si>
  <si>
    <t>PISO EM MÁRMORE APLICADO EM CALÇADAS OU PISOS EXTERNOS. AF_05/2020</t>
  </si>
  <si>
    <t>SOLEIRA EM MÁRMORE, LARGURA 15 CM, ESPESSURA 2,0 CM. AF_09/2020</t>
  </si>
  <si>
    <t>RODAPÉ EM MÁRMORE, ALTURA 7 CM. AF_09/2020</t>
  </si>
  <si>
    <t>101738</t>
  </si>
  <si>
    <t>RODAPÉ EM MADEIRA, ALTURA 7CM, FIXADO COM COLA. AF_09/2020</t>
  </si>
  <si>
    <t>101739</t>
  </si>
  <si>
    <t>RODAPÉ EM MADEIRA, ALTURA 7CM, FIXADO COM COLA E PARAFUSOS. AF_09/2020</t>
  </si>
  <si>
    <t>101740</t>
  </si>
  <si>
    <t>RODAPÉ EM ARDÓSIA ALTURA 10CM. AF_09/2020</t>
  </si>
  <si>
    <t>101741</t>
  </si>
  <si>
    <t>RODAPÉ EM MARMORITE, ALTURA 10CM. AF_09/2020</t>
  </si>
  <si>
    <t>101747</t>
  </si>
  <si>
    <t>PISO EM CONCRETO 20 MPA PREPARO MECÂNICO, ESPESSURA 7CM. AF_09/2020</t>
  </si>
  <si>
    <t>101743</t>
  </si>
  <si>
    <t>PISO TÊXTIL (CARPETE) EM PLACA. AF_09/2020</t>
  </si>
  <si>
    <t>101744</t>
  </si>
  <si>
    <t>PISO TÊXTIL (CARPETE) EM MANTA (ROLO) E = 6 A 7 MM. AF_09/2020</t>
  </si>
  <si>
    <t>126,50</t>
  </si>
  <si>
    <t>101745</t>
  </si>
  <si>
    <t>PISO TÊXTIL (CARPETE) EM MANTA (ROLO) E = 9 A 10 MM. AF_09/2020</t>
  </si>
  <si>
    <t>34,14</t>
  </si>
  <si>
    <t>15,16</t>
  </si>
  <si>
    <t>101742</t>
  </si>
  <si>
    <t>RODAPÉ BORRACHA LISO, ALTURA = 7CM, ESPESSURA = 2 MM, PARA ARGAMASSA. AF_09/2020</t>
  </si>
  <si>
    <t>6,39</t>
  </si>
  <si>
    <t>7,95</t>
  </si>
  <si>
    <t>17,56</t>
  </si>
  <si>
    <t>30,28</t>
  </si>
  <si>
    <t>52,50</t>
  </si>
  <si>
    <t>22,99</t>
  </si>
  <si>
    <t>99,63</t>
  </si>
  <si>
    <t>(COMPOSIÇÃO REPRESENTATIVA) DO SERVIÇO DE REVESTIMENTO CERÂMICO PARA AMBIENTES DE ÁREAS MOLHADAS, MEIA PAREDE OU PAREDE INTEIRA, COM PLACAS TIPO ESMALTADA EXTRA, DIMENSÕES 20X20 CM, PARA EDIFICAÇÃO HABITACIONAL MULTIFAMILIAR (PRÉDIO). AF_11/2014</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</si>
  <si>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</si>
  <si>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</si>
  <si>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</si>
  <si>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</si>
  <si>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</si>
  <si>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</si>
  <si>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54,90</t>
  </si>
  <si>
    <t>6,68</t>
  </si>
  <si>
    <t>2,88</t>
  </si>
  <si>
    <t>ARGAMASSA TRAÇO 1:1,93 (EM VOLUME DE CIMENTO E AREIA MÉDIA ÚMIDA), FCK 20 MPA, PREPARO MECÂNICO COM MISTURADOR DUPLO HORIZONTAL DE ALTA TURBULÊNCIA. AF_03/2020</t>
  </si>
  <si>
    <t>17,43</t>
  </si>
  <si>
    <t>13,02</t>
  </si>
  <si>
    <t>97054</t>
  </si>
  <si>
    <t>INSTALAÇÃO DE SINALIZADOR NOTURNO LED. AF_11/2017</t>
  </si>
  <si>
    <t>29,97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</si>
  <si>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</si>
  <si>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</si>
  <si>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</si>
  <si>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</si>
  <si>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</si>
  <si>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</si>
  <si>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</si>
  <si>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</si>
  <si>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</si>
  <si>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</si>
  <si>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</si>
  <si>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</si>
  <si>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</si>
  <si>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</si>
  <si>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</si>
  <si>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</si>
  <si>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</si>
  <si>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</si>
  <si>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</si>
  <si>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</si>
  <si>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</si>
  <si>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</si>
  <si>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</si>
  <si>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</si>
  <si>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</si>
  <si>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</si>
  <si>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</si>
  <si>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</si>
  <si>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</si>
  <si>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</si>
  <si>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</si>
  <si>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</si>
  <si>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</si>
  <si>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</si>
  <si>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</si>
  <si>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</si>
  <si>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</si>
  <si>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</si>
  <si>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</si>
  <si>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</si>
  <si>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</si>
  <si>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</si>
  <si>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</si>
  <si>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</si>
  <si>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</si>
  <si>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</si>
  <si>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</si>
  <si>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</si>
  <si>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</si>
  <si>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</si>
  <si>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</si>
  <si>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</si>
  <si>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</si>
  <si>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</si>
  <si>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</si>
  <si>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</si>
  <si>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</si>
  <si>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</si>
  <si>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</si>
  <si>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</si>
  <si>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</si>
  <si>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</si>
  <si>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</si>
  <si>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</si>
  <si>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</si>
  <si>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</si>
  <si>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</si>
  <si>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</si>
  <si>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</si>
  <si>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</si>
  <si>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</si>
  <si>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</si>
  <si>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</si>
  <si>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</si>
  <si>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</si>
  <si>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</si>
  <si>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</si>
  <si>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</si>
  <si>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2,19</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</si>
  <si>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</si>
  <si>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</si>
  <si>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</si>
  <si>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</si>
  <si>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</si>
  <si>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</si>
  <si>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</si>
  <si>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</si>
  <si>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</si>
  <si>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</si>
  <si>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</si>
  <si>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</si>
  <si>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</si>
  <si>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</si>
  <si>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1,86</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</si>
  <si>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</si>
  <si>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</si>
  <si>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</si>
  <si>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</si>
  <si>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</si>
  <si>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</si>
  <si>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</si>
  <si>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</si>
  <si>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</si>
  <si>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</si>
  <si>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</si>
  <si>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</si>
  <si>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</si>
  <si>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</si>
  <si>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</si>
  <si>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</si>
  <si>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</si>
  <si>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</si>
  <si>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</si>
  <si>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</si>
  <si>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</si>
  <si>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</si>
  <si>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</si>
  <si>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</si>
  <si>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</si>
  <si>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</si>
  <si>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</si>
  <si>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</si>
  <si>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</si>
  <si>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</si>
  <si>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</si>
  <si>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</si>
  <si>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</si>
  <si>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</si>
  <si>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</si>
  <si>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</si>
  <si>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</si>
  <si>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</si>
  <si>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</si>
  <si>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</si>
  <si>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</si>
  <si>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</si>
  <si>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</si>
  <si>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</si>
  <si>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</si>
  <si>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</si>
  <si>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</si>
  <si>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</si>
  <si>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</si>
  <si>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</si>
  <si>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</si>
  <si>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</si>
  <si>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</si>
  <si>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</si>
  <si>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</si>
  <si>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</si>
  <si>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</si>
  <si>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</si>
  <si>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</si>
  <si>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</si>
  <si>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</si>
  <si>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</si>
  <si>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</si>
  <si>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</si>
  <si>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</si>
  <si>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</si>
  <si>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</si>
  <si>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</si>
  <si>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3,19</t>
  </si>
  <si>
    <t>101002</t>
  </si>
  <si>
    <t>CARGA DE MISTURA ASFÁLTICA EM CAMINHÃO BASCULANTE 10 M³ (UNIDADE: T). AF_07/2020</t>
  </si>
  <si>
    <t>3,67</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</si>
  <si>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</si>
  <si>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</si>
  <si>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</si>
  <si>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</si>
  <si>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</si>
  <si>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</si>
  <si>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</si>
  <si>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</si>
  <si>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</si>
  <si>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</si>
  <si>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</si>
  <si>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</si>
  <si>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</si>
  <si>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</si>
  <si>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</si>
  <si>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</si>
  <si>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</si>
  <si>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</si>
  <si>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</si>
  <si>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</si>
  <si>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</si>
  <si>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</si>
  <si>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</si>
  <si>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</si>
  <si>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</si>
  <si>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</si>
  <si>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</si>
  <si>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</si>
  <si>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</si>
  <si>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</si>
  <si>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</si>
  <si>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</si>
  <si>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</si>
  <si>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</si>
  <si>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</si>
  <si>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</si>
  <si>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</si>
  <si>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</si>
  <si>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</si>
  <si>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</si>
  <si>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</si>
  <si>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</si>
  <si>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</si>
  <si>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</si>
  <si>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</si>
  <si>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</si>
  <si>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</si>
  <si>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</si>
  <si>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</si>
  <si>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</si>
  <si>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</si>
  <si>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</si>
  <si>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</si>
  <si>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</si>
  <si>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</si>
  <si>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</si>
  <si>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</si>
  <si>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</si>
  <si>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</si>
  <si>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</si>
  <si>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</si>
  <si>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</si>
  <si>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</si>
  <si>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</si>
  <si>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</si>
  <si>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</si>
  <si>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</si>
  <si>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</si>
  <si>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</si>
  <si>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</si>
  <si>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</si>
  <si>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</si>
  <si>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</si>
  <si>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</si>
  <si>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</si>
  <si>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</si>
  <si>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</si>
  <si>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</si>
  <si>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</si>
  <si>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</si>
  <si>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</si>
  <si>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57,31</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</si>
  <si>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</si>
  <si>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</si>
  <si>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</si>
  <si>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</si>
  <si>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</si>
  <si>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</si>
  <si>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</si>
  <si>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</si>
  <si>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</si>
  <si>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</si>
  <si>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</si>
  <si>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</si>
  <si>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</si>
  <si>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</si>
  <si>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</si>
  <si>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</si>
  <si>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</si>
  <si>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</si>
  <si>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</si>
  <si>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</si>
  <si>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</si>
  <si>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</si>
  <si>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</si>
  <si>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</si>
  <si>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</si>
  <si>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</si>
  <si>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</si>
  <si>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</si>
  <si>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20,41</t>
  </si>
  <si>
    <t>21,31</t>
  </si>
  <si>
    <t>29,27</t>
  </si>
  <si>
    <t>25,52</t>
  </si>
  <si>
    <t>34,53</t>
  </si>
  <si>
    <t>27,62</t>
  </si>
  <si>
    <t>29,30</t>
  </si>
  <si>
    <t>29,02</t>
  </si>
  <si>
    <t>29,41</t>
  </si>
  <si>
    <t>30,16</t>
  </si>
  <si>
    <t>28,35</t>
  </si>
  <si>
    <t>28,64</t>
  </si>
  <si>
    <t>27,65</t>
  </si>
  <si>
    <t>25,92</t>
  </si>
  <si>
    <t>22,95</t>
  </si>
  <si>
    <t>18,17</t>
  </si>
  <si>
    <t>10,08</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</si>
  <si>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</si>
  <si>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</si>
  <si>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</si>
  <si>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</si>
  <si>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</si>
  <si>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</si>
  <si>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</si>
  <si>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</si>
  <si>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</si>
  <si>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</si>
  <si>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</si>
  <si>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</si>
  <si>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</si>
  <si>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</si>
  <si>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</si>
  <si>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</si>
  <si>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</si>
  <si>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</si>
  <si>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</si>
  <si>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</si>
  <si>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20,26</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</si>
  <si>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</si>
  <si>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</si>
  <si>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</si>
  <si>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</si>
  <si>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</si>
  <si>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</si>
  <si>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</si>
  <si>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</si>
  <si>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</si>
  <si>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</si>
  <si>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17,87</t>
  </si>
  <si>
    <t>101299</t>
  </si>
  <si>
    <t>CURSO DE CAPACITAÇÃO PARA AUXILIAR DE PEDREIRO (ENCARGOS COMPLEMENTARES) - MENSALISTA</t>
  </si>
  <si>
    <t>18,85</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</si>
  <si>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</si>
  <si>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</si>
  <si>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</si>
  <si>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</si>
  <si>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</si>
  <si>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</si>
  <si>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</si>
  <si>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</si>
  <si>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</si>
  <si>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</si>
  <si>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</si>
  <si>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</si>
  <si>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</si>
  <si>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</si>
  <si>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</si>
  <si>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</si>
  <si>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</si>
  <si>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</si>
  <si>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</si>
  <si>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</si>
  <si>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</si>
  <si>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</si>
  <si>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</si>
  <si>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</si>
  <si>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15,20</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</si>
  <si>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</si>
  <si>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</si>
  <si>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</si>
  <si>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</si>
  <si>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</si>
  <si>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</si>
  <si>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</si>
  <si>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</si>
  <si>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</si>
  <si>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</si>
  <si>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</si>
  <si>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</si>
  <si>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</si>
  <si>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</si>
  <si>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</si>
  <si>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</si>
  <si>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21,26</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</si>
  <si>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</si>
  <si>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</si>
  <si>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</si>
  <si>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</si>
  <si>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</si>
  <si>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</si>
  <si>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</si>
  <si>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</si>
  <si>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</si>
  <si>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</si>
  <si>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</si>
  <si>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</si>
  <si>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</si>
  <si>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</si>
  <si>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</si>
  <si>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</si>
  <si>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</si>
  <si>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</si>
  <si>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</si>
  <si>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</si>
  <si>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</si>
  <si>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</si>
  <si>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</si>
  <si>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</si>
  <si>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</si>
  <si>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</si>
  <si>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</si>
  <si>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</si>
  <si>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</si>
  <si>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</si>
  <si>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</si>
  <si>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</si>
  <si>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</si>
  <si>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</si>
  <si>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</si>
  <si>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</si>
  <si>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</si>
  <si>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</si>
  <si>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14,41</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</si>
  <si>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</si>
  <si>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</si>
  <si>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</si>
  <si>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</si>
  <si>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</si>
  <si>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</si>
  <si>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</si>
  <si>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</si>
  <si>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</si>
  <si>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</si>
  <si>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</si>
  <si>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</si>
  <si>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</si>
  <si>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</si>
  <si>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</si>
  <si>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</si>
  <si>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</si>
  <si>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</si>
  <si>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</si>
  <si>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</si>
  <si>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</si>
  <si>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</si>
  <si>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</si>
  <si>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</si>
  <si>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</si>
  <si>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</si>
  <si>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</si>
  <si>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</si>
  <si>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26,07</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</si>
  <si>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</si>
  <si>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</si>
  <si>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</si>
  <si>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</si>
  <si>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</si>
  <si>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</si>
  <si>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</si>
  <si>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</si>
  <si>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</si>
  <si>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</si>
  <si>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</si>
  <si>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</si>
  <si>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</si>
  <si>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</si>
  <si>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</si>
  <si>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</si>
  <si>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</si>
  <si>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</si>
  <si>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</si>
  <si>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</si>
  <si>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</si>
  <si>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</si>
  <si>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</si>
  <si>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</si>
  <si>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</si>
  <si>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</si>
  <si>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</si>
  <si>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</si>
  <si>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</si>
  <si>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</si>
  <si>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</si>
  <si>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</si>
  <si>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</si>
  <si>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</si>
  <si>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</si>
  <si>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</si>
  <si>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6,79</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</si>
  <si>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</si>
  <si>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</si>
  <si>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</si>
  <si>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</si>
  <si>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</si>
  <si>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</si>
  <si>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</si>
  <si>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</si>
  <si>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</si>
  <si>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</si>
  <si>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</si>
  <si>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</si>
  <si>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</si>
  <si>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</si>
  <si>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</si>
  <si>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</si>
  <si>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</si>
  <si>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</si>
  <si>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</si>
  <si>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</si>
  <si>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</si>
  <si>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</si>
  <si>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</si>
  <si>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</si>
  <si>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</si>
  <si>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</si>
  <si>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</si>
  <si>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</si>
  <si>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</si>
  <si>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</si>
  <si>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</si>
  <si>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</si>
  <si>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</si>
  <si>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</si>
  <si>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</si>
  <si>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</si>
  <si>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</si>
  <si>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</si>
  <si>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</si>
  <si>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</si>
  <si>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</si>
  <si>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</si>
  <si>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</si>
  <si>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</si>
  <si>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</si>
  <si>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</si>
  <si>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</si>
  <si>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</si>
  <si>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</si>
  <si>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</si>
  <si>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</si>
  <si>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</si>
  <si>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</si>
  <si>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</si>
  <si>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</si>
  <si>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</si>
  <si>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</si>
  <si>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</si>
  <si>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</si>
  <si>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</si>
  <si>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</si>
  <si>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</si>
  <si>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</si>
  <si>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</si>
  <si>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</si>
  <si>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</si>
  <si>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</si>
  <si>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</si>
  <si>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</si>
  <si>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</si>
  <si>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</si>
  <si>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</si>
  <si>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</si>
  <si>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</si>
  <si>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</si>
  <si>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</si>
  <si>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</si>
  <si>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</si>
  <si>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</si>
  <si>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</si>
  <si>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</si>
  <si>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</si>
  <si>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</si>
  <si>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</si>
  <si>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</si>
  <si>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</si>
  <si>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</si>
  <si>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</si>
  <si>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</si>
  <si>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</si>
  <si>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</si>
  <si>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</si>
  <si>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</si>
  <si>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</si>
  <si>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</si>
  <si>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</si>
  <si>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</si>
  <si>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</si>
  <si>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</si>
  <si>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</si>
  <si>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</si>
  <si>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</si>
  <si>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</si>
  <si>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</si>
  <si>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</si>
  <si>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</si>
  <si>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</si>
  <si>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</si>
  <si>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</si>
  <si>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</si>
  <si>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</si>
  <si>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</si>
  <si>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</si>
  <si>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</si>
  <si>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</si>
  <si>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</si>
  <si>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</si>
  <si>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</si>
  <si>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</si>
  <si>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</si>
  <si>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</si>
  <si>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</si>
  <si>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</si>
  <si>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</si>
  <si>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</si>
  <si>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</si>
  <si>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</si>
  <si>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</si>
  <si>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</si>
  <si>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</si>
  <si>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14,19</t>
  </si>
  <si>
    <t>33,49</t>
  </si>
  <si>
    <t>38,41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</si>
  <si>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</si>
  <si>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</si>
  <si>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</si>
  <si>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</si>
  <si>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</si>
  <si>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</si>
  <si>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</si>
  <si>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</si>
  <si>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</si>
  <si>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</si>
  <si>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</si>
  <si>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</si>
  <si>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</si>
  <si>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</si>
  <si>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</si>
  <si>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25,78</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</si>
  <si>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</si>
  <si>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</si>
  <si>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</si>
  <si>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</si>
  <si>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49,37</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</si>
  <si>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</si>
  <si>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</si>
  <si>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</si>
  <si>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</si>
  <si>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</si>
  <si>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</si>
  <si>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</si>
  <si>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</si>
  <si>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5,72</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</si>
  <si>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</si>
  <si>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</si>
  <si>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</si>
  <si>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</si>
  <si>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</si>
  <si>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</si>
  <si>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6,22</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</si>
  <si>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</si>
  <si>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</si>
  <si>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</si>
  <si>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</si>
  <si>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</si>
  <si>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</si>
  <si>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</si>
  <si>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</si>
  <si>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</si>
  <si>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</si>
  <si>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</si>
  <si>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3,00</t>
  </si>
  <si>
    <t>102264</t>
  </si>
  <si>
    <t>TUBO DE PVC BRANCO PARA REDE COLETORA DE ESGOTO CONDOMINIAL DE PAREDE MACIÇA, DN 100 MM, JUNTA ELÁSTICA - FORNECIMENTO E ASSENTAMENTO. AF_01/2021</t>
  </si>
  <si>
    <t>14,69</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</si>
  <si>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</si>
  <si>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</si>
  <si>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</si>
  <si>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</si>
  <si>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</si>
  <si>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</si>
  <si>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</si>
  <si>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</si>
  <si>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</si>
  <si>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</si>
  <si>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22,50</t>
  </si>
  <si>
    <t>38,60</t>
  </si>
  <si>
    <t>41,70</t>
  </si>
  <si>
    <t>213,33</t>
  </si>
  <si>
    <t>158,73</t>
  </si>
  <si>
    <t>16,73</t>
  </si>
  <si>
    <t>4,38</t>
  </si>
  <si>
    <t>16,53</t>
  </si>
  <si>
    <t>13,21</t>
  </si>
  <si>
    <t>19,66</t>
  </si>
  <si>
    <t>31,64</t>
  </si>
  <si>
    <t>2,98</t>
  </si>
  <si>
    <t>102275</t>
  </si>
  <si>
    <t>MARTELO DEMOLIDOR ELÉTRICO, COM POTÊNCIA DE 2.000 W, 1.000 IMPACTOS POR MINUTO, PESO DE 30 KG - CHP DIURNO. AF_01/2021</t>
  </si>
  <si>
    <t>66,08</t>
  </si>
  <si>
    <t>5,28</t>
  </si>
  <si>
    <t>63,87</t>
  </si>
  <si>
    <t>28,63</t>
  </si>
  <si>
    <t>102274</t>
  </si>
  <si>
    <t>MARTELO DEMOLIDOR ELÉTRICO, COM POTÊNCIA DE 2.000 W, 1.000 IMPACTOS POR MINUTO, PESO DE 30 KG -  CHI DIURNO. AF_01/2021</t>
  </si>
  <si>
    <t>27,55</t>
  </si>
  <si>
    <t>41,42</t>
  </si>
  <si>
    <t>25,46</t>
  </si>
  <si>
    <t>53,38</t>
  </si>
  <si>
    <t>1,64</t>
  </si>
  <si>
    <t>28,99</t>
  </si>
  <si>
    <t>8,54</t>
  </si>
  <si>
    <t>10,68</t>
  </si>
  <si>
    <t>26,29</t>
  </si>
  <si>
    <t>48,06</t>
  </si>
  <si>
    <t>29,85</t>
  </si>
  <si>
    <t>52,14</t>
  </si>
  <si>
    <t>2,02</t>
  </si>
  <si>
    <t>5,22</t>
  </si>
  <si>
    <t>22,75</t>
  </si>
  <si>
    <t>28,05</t>
  </si>
  <si>
    <t>8,55</t>
  </si>
  <si>
    <t>5,63</t>
  </si>
  <si>
    <t>4,74</t>
  </si>
  <si>
    <t>67,39</t>
  </si>
  <si>
    <t>4,90</t>
  </si>
  <si>
    <t>3,93</t>
  </si>
  <si>
    <t>4,92</t>
  </si>
  <si>
    <t>1,38</t>
  </si>
  <si>
    <t>2,12</t>
  </si>
  <si>
    <t>1,89</t>
  </si>
  <si>
    <t>2,78</t>
  </si>
  <si>
    <t>3,04</t>
  </si>
  <si>
    <t>33,58</t>
  </si>
  <si>
    <t>1,39</t>
  </si>
  <si>
    <t>3,55</t>
  </si>
  <si>
    <t>27,79</t>
  </si>
  <si>
    <t>10,56</t>
  </si>
  <si>
    <t>3,89</t>
  </si>
  <si>
    <t>0,56</t>
  </si>
  <si>
    <t>6,91</t>
  </si>
  <si>
    <t>2,52</t>
  </si>
  <si>
    <t>3,46</t>
  </si>
  <si>
    <t>56,10</t>
  </si>
  <si>
    <t>29,98</t>
  </si>
  <si>
    <t>32,79</t>
  </si>
  <si>
    <t>1,16</t>
  </si>
  <si>
    <t>0,57</t>
  </si>
  <si>
    <t>3,86</t>
  </si>
  <si>
    <t>2,23</t>
  </si>
  <si>
    <t>1,19</t>
  </si>
  <si>
    <t>30,69</t>
  </si>
  <si>
    <t>38,88</t>
  </si>
  <si>
    <t>41,97</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</si>
  <si>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</si>
  <si>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</si>
  <si>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</si>
  <si>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</si>
  <si>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</si>
  <si>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</si>
  <si>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</si>
  <si>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</si>
  <si>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28,09</t>
  </si>
  <si>
    <t>24,53</t>
  </si>
  <si>
    <t>15,92</t>
  </si>
  <si>
    <t>12,52</t>
  </si>
  <si>
    <t>15,34</t>
  </si>
  <si>
    <t>47,67</t>
  </si>
  <si>
    <t>65,50</t>
  </si>
  <si>
    <t>39,12</t>
  </si>
  <si>
    <t>55,81</t>
  </si>
  <si>
    <t>19,28</t>
  </si>
  <si>
    <t>32,27</t>
  </si>
  <si>
    <t>31,96</t>
  </si>
  <si>
    <t>36,77</t>
  </si>
  <si>
    <t>19,74</t>
  </si>
  <si>
    <t>6,46</t>
  </si>
  <si>
    <t>82,48</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</si>
  <si>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</si>
  <si>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</si>
  <si>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</si>
  <si>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</si>
  <si>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</si>
  <si>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</si>
  <si>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</si>
  <si>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</si>
  <si>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</si>
  <si>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</si>
  <si>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</si>
  <si>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</si>
  <si>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</si>
  <si>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</si>
  <si>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</si>
  <si>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</si>
  <si>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</si>
  <si>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</si>
  <si>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</si>
  <si>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</si>
  <si>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</si>
  <si>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</si>
  <si>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</si>
  <si>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</si>
  <si>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</si>
  <si>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</si>
  <si>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</si>
  <si>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</si>
  <si>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</si>
  <si>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</si>
  <si>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</si>
  <si>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</si>
  <si>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</si>
  <si>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</si>
  <si>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</si>
  <si>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</si>
  <si>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</si>
  <si>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</si>
  <si>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</si>
  <si>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</si>
  <si>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</si>
  <si>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</si>
  <si>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</si>
  <si>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</si>
  <si>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</si>
  <si>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</si>
  <si>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</si>
  <si>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</si>
  <si>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</si>
  <si>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</si>
  <si>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</si>
  <si>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</si>
  <si>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</si>
  <si>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</si>
  <si>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</si>
  <si>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</si>
  <si>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</si>
  <si>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</si>
  <si>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</si>
  <si>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</si>
  <si>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</si>
  <si>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</si>
  <si>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</si>
  <si>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</si>
  <si>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</si>
  <si>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</si>
  <si>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</si>
  <si>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</si>
  <si>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</si>
  <si>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</si>
  <si>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17,80</t>
  </si>
  <si>
    <t>102191</t>
  </si>
  <si>
    <t>REMOÇÃO DE VIDRO LISO COMUM DE ESQUADRIA COM BAGUETE DE ALUMÍNIO OU PVC. AF_01/2021</t>
  </si>
  <si>
    <t>21,64</t>
  </si>
  <si>
    <t>102192</t>
  </si>
  <si>
    <t>REMOÇÃO DE VIDRO TEMPERADO FIXADO EM PERFIL U. AF_01/2021</t>
  </si>
  <si>
    <t>12,42</t>
  </si>
  <si>
    <t>65,25</t>
  </si>
  <si>
    <t>84,63</t>
  </si>
  <si>
    <t>46,85</t>
  </si>
  <si>
    <t>65,54</t>
  </si>
  <si>
    <t>27,53</t>
  </si>
  <si>
    <t>21,97</t>
  </si>
  <si>
    <t>19,82</t>
  </si>
  <si>
    <t>132,60</t>
  </si>
  <si>
    <t>9,09</t>
  </si>
  <si>
    <t>10,28</t>
  </si>
  <si>
    <t>46,55</t>
  </si>
  <si>
    <t>43,38</t>
  </si>
  <si>
    <t>66,73</t>
  </si>
  <si>
    <t>17,96</t>
  </si>
  <si>
    <t>10,25</t>
  </si>
  <si>
    <t>24,05</t>
  </si>
  <si>
    <t>6,97</t>
  </si>
  <si>
    <t>5,00</t>
  </si>
  <si>
    <t>10,80</t>
  </si>
  <si>
    <t>11,01</t>
  </si>
  <si>
    <t>6,11</t>
  </si>
  <si>
    <t>7,68</t>
  </si>
  <si>
    <t>35,70</t>
  </si>
  <si>
    <t>7,55</t>
  </si>
  <si>
    <t>5,88</t>
  </si>
  <si>
    <t>5,81</t>
  </si>
  <si>
    <t>12,99</t>
  </si>
  <si>
    <t>19,67</t>
  </si>
  <si>
    <t>13,23</t>
  </si>
  <si>
    <t>6,51</t>
  </si>
  <si>
    <t>11,53</t>
  </si>
  <si>
    <t>8,06</t>
  </si>
  <si>
    <t>8,98</t>
  </si>
  <si>
    <t>14,07</t>
  </si>
  <si>
    <t>61,74</t>
  </si>
  <si>
    <t>13,16</t>
  </si>
  <si>
    <t>21,72</t>
  </si>
  <si>
    <t>9,02</t>
  </si>
  <si>
    <t>31,87</t>
  </si>
  <si>
    <t>21,54</t>
  </si>
  <si>
    <t>15,38</t>
  </si>
  <si>
    <t>16,35</t>
  </si>
  <si>
    <t>66,98</t>
  </si>
  <si>
    <t>5,98</t>
  </si>
  <si>
    <t>12,62</t>
  </si>
  <si>
    <t>16,14</t>
  </si>
  <si>
    <t>48,43</t>
  </si>
  <si>
    <t>62,12</t>
  </si>
  <si>
    <t>33,94</t>
  </si>
  <si>
    <t>18,60</t>
  </si>
  <si>
    <t>19,23</t>
  </si>
  <si>
    <t>49,29</t>
  </si>
  <si>
    <t>34,09</t>
  </si>
  <si>
    <t>44,91</t>
  </si>
  <si>
    <t>15,73</t>
  </si>
  <si>
    <t>16,91</t>
  </si>
  <si>
    <t>20,09</t>
  </si>
  <si>
    <t>38,38</t>
  </si>
  <si>
    <t>54,79</t>
  </si>
  <si>
    <t>34,37</t>
  </si>
  <si>
    <t>27,02</t>
  </si>
  <si>
    <t>23,20</t>
  </si>
  <si>
    <t>50,29</t>
  </si>
  <si>
    <t>579,45</t>
  </si>
  <si>
    <t>40,01</t>
  </si>
  <si>
    <t>50,59</t>
  </si>
  <si>
    <t>80,24</t>
  </si>
  <si>
    <t>5,02</t>
  </si>
  <si>
    <t>8,59</t>
  </si>
  <si>
    <t>13,48</t>
  </si>
  <si>
    <t>2,87</t>
  </si>
  <si>
    <t>3,61</t>
  </si>
  <si>
    <t>7,77</t>
  </si>
  <si>
    <t>11,61</t>
  </si>
  <si>
    <t>33,21</t>
  </si>
  <si>
    <t>19,18</t>
  </si>
  <si>
    <t>12,12</t>
  </si>
  <si>
    <t>148,43</t>
  </si>
  <si>
    <t>9,45</t>
  </si>
  <si>
    <t>21,35</t>
  </si>
  <si>
    <t>19,75</t>
  </si>
  <si>
    <t>68,96</t>
  </si>
  <si>
    <t>30,84</t>
  </si>
  <si>
    <t>12,35</t>
  </si>
  <si>
    <t>32,57</t>
  </si>
  <si>
    <t>14,50</t>
  </si>
  <si>
    <t>56,59</t>
  </si>
  <si>
    <t>16,32</t>
  </si>
  <si>
    <t>7,33</t>
  </si>
  <si>
    <t>12,75</t>
  </si>
  <si>
    <t>11,63</t>
  </si>
  <si>
    <t>4,64</t>
  </si>
  <si>
    <t>5,78</t>
  </si>
  <si>
    <t>8,39</t>
  </si>
  <si>
    <t>17,54</t>
  </si>
  <si>
    <t>6,00</t>
  </si>
  <si>
    <t>11,97</t>
  </si>
  <si>
    <t>13,77</t>
  </si>
  <si>
    <t>10,72</t>
  </si>
  <si>
    <t>27,99</t>
  </si>
  <si>
    <t>111,67</t>
  </si>
  <si>
    <t>16,52</t>
  </si>
  <si>
    <t>24,98</t>
  </si>
  <si>
    <t>7,67</t>
  </si>
  <si>
    <t>8,17</t>
  </si>
  <si>
    <t>18,89</t>
  </si>
  <si>
    <t>73,26</t>
  </si>
  <si>
    <t>17,73</t>
  </si>
  <si>
    <t>22,21</t>
  </si>
  <si>
    <t>11,06</t>
  </si>
  <si>
    <t>24,76</t>
  </si>
  <si>
    <t>34,49</t>
  </si>
  <si>
    <t>10,59</t>
  </si>
  <si>
    <t>16,45</t>
  </si>
  <si>
    <t>15,35</t>
  </si>
  <si>
    <t>42,94</t>
  </si>
  <si>
    <t>10,33</t>
  </si>
  <si>
    <t>10,83</t>
  </si>
  <si>
    <t>14,20</t>
  </si>
  <si>
    <t>23,93</t>
  </si>
  <si>
    <t>16,46</t>
  </si>
  <si>
    <t>29,20</t>
  </si>
  <si>
    <t>5,32</t>
  </si>
  <si>
    <t>19,00</t>
  </si>
  <si>
    <t>14,47</t>
  </si>
  <si>
    <t>24,35</t>
  </si>
  <si>
    <t>12,32</t>
  </si>
  <si>
    <t>23,11</t>
  </si>
  <si>
    <t>81,94</t>
  </si>
  <si>
    <t>83,13</t>
  </si>
  <si>
    <t>17,00</t>
  </si>
  <si>
    <t>28,00</t>
  </si>
  <si>
    <t>22,86</t>
  </si>
  <si>
    <t>106,21</t>
  </si>
  <si>
    <t>23,92</t>
  </si>
  <si>
    <t>29,75</t>
  </si>
  <si>
    <t>5,68</t>
  </si>
  <si>
    <t>21,21</t>
  </si>
  <si>
    <t>39,56</t>
  </si>
  <si>
    <t>22,80</t>
  </si>
  <si>
    <t>11,29</t>
  </si>
  <si>
    <t>76,35</t>
  </si>
  <si>
    <t>38,05</t>
  </si>
  <si>
    <t>23,97</t>
  </si>
  <si>
    <t>17,76</t>
  </si>
  <si>
    <t>25,54</t>
  </si>
  <si>
    <t>19,20</t>
  </si>
  <si>
    <t>200,27</t>
  </si>
  <si>
    <t>25,82</t>
  </si>
  <si>
    <t>43,65</t>
  </si>
  <si>
    <t>11,64</t>
  </si>
  <si>
    <t>32,70</t>
  </si>
  <si>
    <t>26,49</t>
  </si>
  <si>
    <t>37,85</t>
  </si>
  <si>
    <t>31,78</t>
  </si>
  <si>
    <t>64,15</t>
  </si>
  <si>
    <t>30,97</t>
  </si>
  <si>
    <t>33,69</t>
  </si>
  <si>
    <t>1,15</t>
  </si>
  <si>
    <t>6,45</t>
  </si>
  <si>
    <t>10,46</t>
  </si>
  <si>
    <t>14,22</t>
  </si>
  <si>
    <t>10,86</t>
  </si>
  <si>
    <t>10,37</t>
  </si>
  <si>
    <t>12,04</t>
  </si>
  <si>
    <t>11,80</t>
  </si>
  <si>
    <t>18,51</t>
  </si>
  <si>
    <t>11,02</t>
  </si>
  <si>
    <t>10,34</t>
  </si>
  <si>
    <t>9,94</t>
  </si>
  <si>
    <t>15,43</t>
  </si>
  <si>
    <t>8,58</t>
  </si>
  <si>
    <t>8,03</t>
  </si>
  <si>
    <t>12,91</t>
  </si>
  <si>
    <t>6,85</t>
  </si>
  <si>
    <t>6,99</t>
  </si>
  <si>
    <t>12,96</t>
  </si>
  <si>
    <t>21,32</t>
  </si>
  <si>
    <t>26,98</t>
  </si>
  <si>
    <t>45,50</t>
  </si>
  <si>
    <t>5,74</t>
  </si>
  <si>
    <t>122,59</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</si>
  <si>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</si>
  <si>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</si>
  <si>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</si>
  <si>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</si>
  <si>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</si>
  <si>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</si>
  <si>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</si>
  <si>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</si>
  <si>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</si>
  <si>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</si>
  <si>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</si>
  <si>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</si>
  <si>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</si>
  <si>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</si>
  <si>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50,62</t>
  </si>
  <si>
    <t>20,21</t>
  </si>
  <si>
    <t>23,06</t>
  </si>
  <si>
    <t>37,74</t>
  </si>
  <si>
    <t>65,03</t>
  </si>
  <si>
    <t>34,34</t>
  </si>
  <si>
    <t>17,62</t>
  </si>
  <si>
    <t>15,11</t>
  </si>
  <si>
    <t>10,66</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</si>
  <si>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</si>
  <si>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</si>
  <si>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</si>
  <si>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</si>
  <si>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</si>
  <si>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</si>
  <si>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</si>
  <si>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</si>
  <si>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</si>
  <si>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</si>
  <si>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37,72</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</si>
  <si>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</si>
  <si>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</si>
  <si>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</si>
  <si>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</si>
  <si>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</si>
  <si>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</si>
  <si>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</si>
  <si>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</si>
  <si>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</si>
  <si>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</si>
  <si>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</si>
  <si>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</si>
  <si>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</si>
  <si>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</si>
  <si>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</si>
  <si>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</si>
  <si>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</si>
  <si>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</si>
  <si>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</si>
  <si>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</si>
  <si>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</si>
  <si>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</si>
  <si>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</si>
  <si>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</si>
  <si>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</si>
  <si>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</si>
  <si>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</si>
  <si>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</si>
  <si>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</si>
  <si>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</si>
  <si>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</si>
  <si>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</si>
  <si>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</si>
  <si>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</si>
  <si>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</si>
  <si>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</si>
  <si>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</si>
  <si>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</si>
  <si>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</si>
  <si>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</si>
  <si>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</si>
  <si>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</si>
  <si>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</si>
  <si>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</si>
  <si>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</si>
  <si>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</si>
  <si>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21,13</t>
  </si>
  <si>
    <t>21,01</t>
  </si>
  <si>
    <t>21,90</t>
  </si>
  <si>
    <t>13,41</t>
  </si>
  <si>
    <t>23,42</t>
  </si>
  <si>
    <t>42,40</t>
  </si>
  <si>
    <t>49,93</t>
  </si>
  <si>
    <t>13,78</t>
  </si>
  <si>
    <t>15,75</t>
  </si>
  <si>
    <t>142,56</t>
  </si>
  <si>
    <t>24,63</t>
  </si>
  <si>
    <t>122,15</t>
  </si>
  <si>
    <t>33,33</t>
  </si>
  <si>
    <t>26,87</t>
  </si>
  <si>
    <t>28,74</t>
  </si>
  <si>
    <t>31,69</t>
  </si>
  <si>
    <t>37,87</t>
  </si>
  <si>
    <t>11,77</t>
  </si>
  <si>
    <t>47,02</t>
  </si>
  <si>
    <t>3,07</t>
  </si>
  <si>
    <t>2,67</t>
  </si>
  <si>
    <t>4,32</t>
  </si>
  <si>
    <t>6,05</t>
  </si>
  <si>
    <t>6,36</t>
  </si>
  <si>
    <t>4,05</t>
  </si>
  <si>
    <t>25,44</t>
  </si>
  <si>
    <t>78,00</t>
  </si>
  <si>
    <t>23,78</t>
  </si>
  <si>
    <t>145,81</t>
  </si>
  <si>
    <t>PORTA CORTA-FOGO PARA SAIDA DE EMERGENCIA,MEDINDO (90X210X5C</t>
  </si>
  <si>
    <t>M),CLASSE P-60,EM CHAPA DE ACO,TENDO BATENTE DO MESMO MATERI</t>
  </si>
  <si>
    <t>AL,INCLUSIVE 3 PARES DE DOBRADICAS COM MOLA E FECHADURA,CONF</t>
  </si>
  <si>
    <t>ORME ABNT NBR 11742.FORNECIMENTO E COLOCACAO</t>
  </si>
  <si>
    <t>PORTA CORTA-FOGO PARA SAIDA DE EMERGENCIA,MEDINDO (90X210X5)</t>
  </si>
  <si>
    <t>CM,CLASSE P-90,EM CHAPA DE ACO,TENDO BATENTE DO MESMO MATERI</t>
  </si>
  <si>
    <t>CM,CLASSE P-120,EM CHAPA DE ACO,TENDO BATENTE DO MESMO MATER</t>
  </si>
  <si>
    <t>IAL,INCLUSIVE 3 PARES DE DOBRADICAS COM MOLA E FECHADURA,CON</t>
  </si>
  <si>
    <t>FORME ABNT NBR 11742.FORNECIMENTO E COLOCACAO</t>
  </si>
  <si>
    <t>PORTA CORTA-FOGO, MEDINDO (60X180X5)CM,CLASSE P-60,EM CHAPA</t>
  </si>
  <si>
    <t>DE ACO,TENDO BATENTE DO MESMO MATERIAL,INCLUSIVE 3 PARES DE</t>
  </si>
  <si>
    <t>DOBRADICAS COM MOLA E FECHADURA.FORNECIMENTO E COLOCACAO</t>
  </si>
  <si>
    <t>PORTA CORTA-FOGO,MEDINDO (60X180X5)CM,CLASSE P-90,EM CHAPA D</t>
  </si>
  <si>
    <t>E ACO,TENDO BATENTE DO MESMO MATERIAL,INCLUSIVE 3 PARES DE D</t>
  </si>
  <si>
    <t>OBRADICAS COM MOLA E FECHADURA.FORNECIMENTO E COLOCACAO</t>
  </si>
  <si>
    <t>PORTA CORTA-FOGO,MEDINDO (60X180X5)CM,CLASSE P-120,EM CHAPA</t>
  </si>
  <si>
    <t>.0100 A 0145) E PLACAS COLETORAS (VER ITENS 18.210.0100 A 01</t>
  </si>
  <si>
    <t>15).FORNECIMENTO</t>
  </si>
  <si>
    <t>4.0100 A 0145) E PLACAS COLETORAS (VER ITENS 18.210.0100 A 0</t>
  </si>
  <si>
    <t>115).FORNECIMENTO</t>
  </si>
  <si>
    <t>0100 A 0145) E PLACAS COLETORAS (VER ITENS 18.210.0100 A 011</t>
  </si>
  <si>
    <t>5).FORNECIMENTO</t>
  </si>
  <si>
    <t>0100 E 0145) E PLACAS COLETORAS (VER ITENS 18.210.0100 A 011</t>
  </si>
  <si>
    <t>ENTO SOLAR,COM 400L,EXCLUSIVE INSTALACOES (VER ITENS 15.014.</t>
  </si>
  <si>
    <t>100 A 0145) E PLACAS COLETORAS (VER ITENS 18.210.0100 A 0115</t>
  </si>
  <si>
    <t>TORIOS (VER ITENS 18.210.0010 A 0070).FORNECIMENTO</t>
  </si>
  <si>
    <t>RIOS (VER ITENS 18.210.0010 A 0070).FORNECIMENTO</t>
  </si>
  <si>
    <t>Base: EMOP/SINAPI/SCO</t>
  </si>
  <si>
    <t>BDI = 22,47 %</t>
  </si>
  <si>
    <t>01 - CANTEIRO DE OBRA</t>
  </si>
  <si>
    <t>1.6</t>
  </si>
  <si>
    <t>Conforme "Manual de Placas e Adesivos de Obra - CAIXA"</t>
  </si>
  <si>
    <t>TRANSPORTES</t>
  </si>
  <si>
    <t>MOVIMENTO DE TERRA</t>
  </si>
  <si>
    <t>02</t>
  </si>
  <si>
    <t>Distância (km)</t>
  </si>
  <si>
    <t>2.1</t>
  </si>
  <si>
    <t>2.5</t>
  </si>
  <si>
    <t>07</t>
  </si>
  <si>
    <t>Coeficiente (m3/m2)</t>
  </si>
  <si>
    <t>Areia prevista na composição 92396</t>
  </si>
  <si>
    <t>x</t>
  </si>
  <si>
    <t>=</t>
  </si>
  <si>
    <t>Pó de pedra prevista na composição 92396</t>
  </si>
  <si>
    <t>Areia prevista na composição 93679</t>
  </si>
  <si>
    <t>Pó de pedra prevista na composição 93679</t>
  </si>
  <si>
    <t>17</t>
  </si>
  <si>
    <t>17.1</t>
  </si>
  <si>
    <t>17.694.255/0001-02</t>
  </si>
  <si>
    <t>Lojão do Sindico LTDA</t>
  </si>
  <si>
    <t>(15)3318-2511</t>
  </si>
  <si>
    <t>Thiago</t>
  </si>
  <si>
    <t>WEB Plástico Comercio EIRELI EPP</t>
  </si>
  <si>
    <t>22.360.942/0001-13</t>
  </si>
  <si>
    <t>(11)3476-0306</t>
  </si>
  <si>
    <t>ESTRUTURAS E FUNDAÇÕES</t>
  </si>
  <si>
    <t>25,81</t>
  </si>
  <si>
    <t>32,01</t>
  </si>
  <si>
    <t>6,28</t>
  </si>
  <si>
    <t>1,53</t>
  </si>
  <si>
    <t>1,60</t>
  </si>
  <si>
    <t>3,21</t>
  </si>
  <si>
    <t>2,68</t>
  </si>
  <si>
    <t>2,47</t>
  </si>
  <si>
    <t>7,79</t>
  </si>
  <si>
    <t>9,66</t>
  </si>
  <si>
    <t>7,78</t>
  </si>
  <si>
    <t>7,82</t>
  </si>
  <si>
    <t>9,57</t>
  </si>
  <si>
    <t>7,45</t>
  </si>
  <si>
    <t>6,35</t>
  </si>
  <si>
    <t>3,13</t>
  </si>
  <si>
    <t>10,82</t>
  </si>
  <si>
    <t>13,06</t>
  </si>
  <si>
    <t>17,60</t>
  </si>
  <si>
    <t>29,78</t>
  </si>
  <si>
    <t>31,39</t>
  </si>
  <si>
    <t>65,71</t>
  </si>
  <si>
    <t>51,42</t>
  </si>
  <si>
    <t>13,00</t>
  </si>
  <si>
    <t>12,70</t>
  </si>
  <si>
    <t>25,16</t>
  </si>
  <si>
    <t>2,32</t>
  </si>
  <si>
    <t>55,67</t>
  </si>
  <si>
    <t>8,49</t>
  </si>
  <si>
    <t>4,82</t>
  </si>
  <si>
    <t>5,87</t>
  </si>
  <si>
    <t>17,65</t>
  </si>
  <si>
    <t>14,90</t>
  </si>
  <si>
    <t>62,50</t>
  </si>
  <si>
    <t>0,98</t>
  </si>
  <si>
    <t>1,76</t>
  </si>
  <si>
    <t>1,52</t>
  </si>
  <si>
    <t>19,61</t>
  </si>
  <si>
    <t>26,24</t>
  </si>
  <si>
    <t>2,77</t>
  </si>
  <si>
    <t>10,12</t>
  </si>
  <si>
    <t>12,81</t>
  </si>
  <si>
    <t>23,99</t>
  </si>
  <si>
    <t>3,27</t>
  </si>
  <si>
    <t>3,48</t>
  </si>
  <si>
    <t>2,15</t>
  </si>
  <si>
    <t>2,64</t>
  </si>
  <si>
    <t>14,05</t>
  </si>
  <si>
    <t>3,06</t>
  </si>
  <si>
    <t>0,93</t>
  </si>
  <si>
    <t>4,33</t>
  </si>
  <si>
    <t>1,77</t>
  </si>
  <si>
    <t>12,13</t>
  </si>
  <si>
    <t>4,77</t>
  </si>
  <si>
    <t>15,77</t>
  </si>
  <si>
    <t>4,41</t>
  </si>
  <si>
    <t>49,52</t>
  </si>
  <si>
    <t>4,88</t>
  </si>
  <si>
    <t>26,33</t>
  </si>
  <si>
    <t>17,81</t>
  </si>
  <si>
    <t>18,59</t>
  </si>
  <si>
    <t>35,78</t>
  </si>
  <si>
    <t>8,57</t>
  </si>
  <si>
    <t>1,78</t>
  </si>
  <si>
    <t>12,23</t>
  </si>
  <si>
    <t>26,09</t>
  </si>
  <si>
    <t>16,08</t>
  </si>
  <si>
    <t>4,95</t>
  </si>
  <si>
    <t>21,00</t>
  </si>
  <si>
    <t>29,61</t>
  </si>
  <si>
    <t>22,54</t>
  </si>
  <si>
    <t>4,30</t>
  </si>
  <si>
    <t>17,75</t>
  </si>
  <si>
    <t>3,96</t>
  </si>
  <si>
    <t>20,91</t>
  </si>
  <si>
    <t>10,87</t>
  </si>
  <si>
    <t>1,34</t>
  </si>
  <si>
    <t>7,40</t>
  </si>
  <si>
    <t>68,80</t>
  </si>
  <si>
    <t>13,50</t>
  </si>
  <si>
    <t>23,01</t>
  </si>
  <si>
    <t>7,25</t>
  </si>
  <si>
    <t>5,69</t>
  </si>
  <si>
    <t>6,47</t>
  </si>
  <si>
    <t>30,13</t>
  </si>
  <si>
    <t>49,41</t>
  </si>
  <si>
    <t>25,42</t>
  </si>
  <si>
    <t>30,99</t>
  </si>
  <si>
    <t>63,95</t>
  </si>
  <si>
    <t>26,99</t>
  </si>
  <si>
    <t>23,69</t>
  </si>
  <si>
    <t>15,53</t>
  </si>
  <si>
    <t>15,60</t>
  </si>
  <si>
    <t>9,81</t>
  </si>
  <si>
    <t>17,35</t>
  </si>
  <si>
    <t>8,70</t>
  </si>
  <si>
    <t>31,95</t>
  </si>
  <si>
    <t>13,25</t>
  </si>
  <si>
    <t>10,32</t>
  </si>
  <si>
    <t>19,40</t>
  </si>
  <si>
    <t>16,94</t>
  </si>
  <si>
    <t>11,93</t>
  </si>
  <si>
    <t>9,58</t>
  </si>
  <si>
    <t>11,82</t>
  </si>
  <si>
    <t>4,15</t>
  </si>
  <si>
    <t>23,54</t>
  </si>
  <si>
    <t>10,64</t>
  </si>
  <si>
    <t>10,21</t>
  </si>
  <si>
    <t>6,24</t>
  </si>
  <si>
    <t>22,82</t>
  </si>
  <si>
    <t>8,80</t>
  </si>
  <si>
    <t>13,60</t>
  </si>
  <si>
    <t>20,62</t>
  </si>
  <si>
    <t>1,62</t>
  </si>
  <si>
    <t>11,11</t>
  </si>
  <si>
    <t>49,72</t>
  </si>
  <si>
    <t>18,03</t>
  </si>
  <si>
    <t>5,55</t>
  </si>
  <si>
    <t>16,68</t>
  </si>
  <si>
    <t>10,91</t>
  </si>
  <si>
    <t>14,64</t>
  </si>
  <si>
    <t>26,48</t>
  </si>
  <si>
    <t>33,18</t>
  </si>
  <si>
    <t>24,04</t>
  </si>
  <si>
    <t>4,57</t>
  </si>
  <si>
    <t>11,32</t>
  </si>
  <si>
    <t>18,18</t>
  </si>
  <si>
    <t>45,39</t>
  </si>
  <si>
    <t>4,29</t>
  </si>
  <si>
    <t>38,30</t>
  </si>
  <si>
    <t>65,73</t>
  </si>
  <si>
    <t>3,69</t>
  </si>
  <si>
    <t>11,84</t>
  </si>
  <si>
    <t>19,88</t>
  </si>
  <si>
    <t>40,88</t>
  </si>
  <si>
    <t>5,12</t>
  </si>
  <si>
    <t>19,56</t>
  </si>
  <si>
    <t>24,20</t>
  </si>
  <si>
    <t>33,63</t>
  </si>
  <si>
    <t>4,02</t>
  </si>
  <si>
    <t>98,93</t>
  </si>
  <si>
    <t>1,01</t>
  </si>
  <si>
    <t>12,18</t>
  </si>
  <si>
    <t>5,80</t>
  </si>
  <si>
    <t>31,11</t>
  </si>
  <si>
    <t>22,30</t>
  </si>
  <si>
    <t>1,27</t>
  </si>
  <si>
    <t>10,78</t>
  </si>
  <si>
    <t>5,19</t>
  </si>
  <si>
    <t>13,51</t>
  </si>
  <si>
    <t>21,22</t>
  </si>
  <si>
    <t>2,70</t>
  </si>
  <si>
    <t>16,72</t>
  </si>
  <si>
    <t>15,97</t>
  </si>
  <si>
    <t>25,67</t>
  </si>
  <si>
    <t>27,64</t>
  </si>
  <si>
    <t>20,33</t>
  </si>
  <si>
    <t>12,02</t>
  </si>
  <si>
    <t>6,66</t>
  </si>
  <si>
    <t>59,25</t>
  </si>
  <si>
    <t>13,03</t>
  </si>
  <si>
    <t>30,96</t>
  </si>
  <si>
    <t>8,66</t>
  </si>
  <si>
    <t>14,39</t>
  </si>
  <si>
    <t>90,28</t>
  </si>
  <si>
    <t>36,04</t>
  </si>
  <si>
    <t>55,17</t>
  </si>
  <si>
    <t>7,81</t>
  </si>
  <si>
    <t>14,75</t>
  </si>
  <si>
    <t>8,90</t>
  </si>
  <si>
    <t>18,00</t>
  </si>
  <si>
    <t>4,50</t>
  </si>
  <si>
    <t>11,88</t>
  </si>
  <si>
    <t>52,74</t>
  </si>
  <si>
    <t>39,09</t>
  </si>
  <si>
    <t>8,82</t>
  </si>
  <si>
    <t>118,68</t>
  </si>
  <si>
    <t>11,89</t>
  </si>
  <si>
    <t>39,06</t>
  </si>
  <si>
    <t>18,94</t>
  </si>
  <si>
    <t>24,88</t>
  </si>
  <si>
    <t>14,14</t>
  </si>
  <si>
    <t>10,11</t>
  </si>
  <si>
    <t>48,35</t>
  </si>
  <si>
    <t>26,16</t>
  </si>
  <si>
    <t>15,17</t>
  </si>
  <si>
    <t>51,62</t>
  </si>
  <si>
    <t>30,17</t>
  </si>
  <si>
    <t>3,90</t>
  </si>
  <si>
    <t>10,39</t>
  </si>
  <si>
    <t>30,10</t>
  </si>
  <si>
    <t>2,89</t>
  </si>
  <si>
    <t>17,59</t>
  </si>
  <si>
    <t>69,78</t>
  </si>
  <si>
    <t>28,46</t>
  </si>
  <si>
    <t>9,65</t>
  </si>
  <si>
    <t>3,63</t>
  </si>
  <si>
    <t>4,62</t>
  </si>
  <si>
    <t>53,76</t>
  </si>
  <si>
    <t>44,55</t>
  </si>
  <si>
    <t>32,06</t>
  </si>
  <si>
    <t>46,41</t>
  </si>
  <si>
    <t>17,98</t>
  </si>
  <si>
    <t>17,14</t>
  </si>
  <si>
    <t>26,78</t>
  </si>
  <si>
    <t>6,77</t>
  </si>
  <si>
    <t>25,61</t>
  </si>
  <si>
    <t>27,35</t>
  </si>
  <si>
    <t>4,49</t>
  </si>
  <si>
    <t>33,75</t>
  </si>
  <si>
    <t>39,77</t>
  </si>
  <si>
    <t>4,60</t>
  </si>
  <si>
    <t>138,01</t>
  </si>
  <si>
    <t>11,95</t>
  </si>
  <si>
    <t>8,56</t>
  </si>
  <si>
    <t>7,20</t>
  </si>
  <si>
    <t>7,85</t>
  </si>
  <si>
    <t>2,31</t>
  </si>
  <si>
    <t>30,64</t>
  </si>
  <si>
    <t>41,45</t>
  </si>
  <si>
    <t>24,07</t>
  </si>
  <si>
    <t>14,98</t>
  </si>
  <si>
    <t>8,69</t>
  </si>
  <si>
    <t>8,52</t>
  </si>
  <si>
    <t>16,20</t>
  </si>
  <si>
    <t>2,42</t>
  </si>
  <si>
    <t>3,71</t>
  </si>
  <si>
    <t>14,94</t>
  </si>
  <si>
    <t>21,30</t>
  </si>
  <si>
    <t>13,56</t>
  </si>
  <si>
    <t>12,34</t>
  </si>
  <si>
    <t>8,23</t>
  </si>
  <si>
    <t>58,20</t>
  </si>
  <si>
    <t>50,77</t>
  </si>
  <si>
    <t>4,17</t>
  </si>
  <si>
    <t>17,13</t>
  </si>
  <si>
    <t>89,44</t>
  </si>
  <si>
    <t>15,23</t>
  </si>
  <si>
    <t>17,90</t>
  </si>
  <si>
    <t>22,40</t>
  </si>
  <si>
    <t>39,49</t>
  </si>
  <si>
    <t>22,04</t>
  </si>
  <si>
    <t>12,58</t>
  </si>
  <si>
    <t>2,99</t>
  </si>
  <si>
    <t>2,79</t>
  </si>
  <si>
    <t>69,93</t>
  </si>
  <si>
    <t>30,09</t>
  </si>
  <si>
    <t>16,07</t>
  </si>
  <si>
    <t>29,79</t>
  </si>
  <si>
    <t>35,19</t>
  </si>
  <si>
    <t>33,85</t>
  </si>
  <si>
    <t>15,91</t>
  </si>
  <si>
    <t>11,37</t>
  </si>
  <si>
    <t>35,33</t>
  </si>
  <si>
    <t>6,20</t>
  </si>
  <si>
    <t>10,45</t>
  </si>
  <si>
    <t>12,82</t>
  </si>
  <si>
    <t>4,45</t>
  </si>
  <si>
    <t>19,65</t>
  </si>
  <si>
    <t>54,45</t>
  </si>
  <si>
    <t>6,03</t>
  </si>
  <si>
    <t>16,37</t>
  </si>
  <si>
    <t>47,34</t>
  </si>
  <si>
    <t>5,71</t>
  </si>
  <si>
    <t>15,29</t>
  </si>
  <si>
    <t>18,40</t>
  </si>
  <si>
    <t>34,20</t>
  </si>
  <si>
    <t>21,67</t>
  </si>
  <si>
    <t>9,42</t>
  </si>
  <si>
    <t>0,85</t>
  </si>
  <si>
    <t>9,11</t>
  </si>
  <si>
    <t>21,15</t>
  </si>
  <si>
    <t>26,74</t>
  </si>
  <si>
    <t>36,95</t>
  </si>
  <si>
    <t>5,46</t>
  </si>
  <si>
    <t>12,93</t>
  </si>
  <si>
    <t>10,71</t>
  </si>
  <si>
    <t>1,98</t>
  </si>
  <si>
    <t>20,03</t>
  </si>
  <si>
    <t>20,59</t>
  </si>
  <si>
    <t>16,50</t>
  </si>
  <si>
    <t>17,01</t>
  </si>
  <si>
    <t>7,72</t>
  </si>
  <si>
    <t>14,99</t>
  </si>
  <si>
    <t>52,87</t>
  </si>
  <si>
    <t>26,69</t>
  </si>
  <si>
    <t>15,58</t>
  </si>
  <si>
    <t>77,00</t>
  </si>
  <si>
    <t>18,30</t>
  </si>
  <si>
    <t>31,49</t>
  </si>
  <si>
    <t>3,51</t>
  </si>
  <si>
    <t>22,56</t>
  </si>
  <si>
    <t>13,70</t>
  </si>
  <si>
    <t>10,95</t>
  </si>
  <si>
    <t>35,45</t>
  </si>
  <si>
    <t>44,30</t>
  </si>
  <si>
    <t>4,34</t>
  </si>
  <si>
    <t>7,99</t>
  </si>
  <si>
    <t>34,24</t>
  </si>
  <si>
    <t>6,70</t>
  </si>
  <si>
    <t>25,68</t>
  </si>
  <si>
    <t>9,75</t>
  </si>
  <si>
    <t>65,56</t>
  </si>
  <si>
    <t>ALVENARIA E REVESTIMENTO</t>
  </si>
  <si>
    <t>COBERTURA</t>
  </si>
  <si>
    <t>ESQUADRIAS</t>
  </si>
  <si>
    <t>INSTALAÇÕES ELÉTRICAS</t>
  </si>
  <si>
    <t>INSTALAÇÕES HIDROSSANITÁRIAS</t>
  </si>
  <si>
    <t>Local</t>
  </si>
  <si>
    <t>Muro</t>
  </si>
  <si>
    <t>Comprimento</t>
  </si>
  <si>
    <t>Espessura</t>
  </si>
  <si>
    <t>06 - ESTRUTURAS E FUNDAÇÕES</t>
  </si>
  <si>
    <t>6.5</t>
  </si>
  <si>
    <t>6.6</t>
  </si>
  <si>
    <t>6.7</t>
  </si>
  <si>
    <t>6.8</t>
  </si>
  <si>
    <t>07 - ALVENARIA E REVESTIMENTO</t>
  </si>
  <si>
    <t>08 - COBERTURA</t>
  </si>
  <si>
    <t>09 - ESQUADRIAS</t>
  </si>
  <si>
    <t>10 - INSTALAÇÕES ELÉTRICAS</t>
  </si>
  <si>
    <t>11 - INSTALAÇÕES HIDROSSANITÁRIAS</t>
  </si>
  <si>
    <t>DRENAGEM</t>
  </si>
  <si>
    <t>URBANIZAÇÃO</t>
  </si>
  <si>
    <t>PERGOLADO</t>
  </si>
  <si>
    <t>Área da quadra</t>
  </si>
  <si>
    <t>administração</t>
  </si>
  <si>
    <t>Sala prof. E tecnicos</t>
  </si>
  <si>
    <t>Primeiros Socorros</t>
  </si>
  <si>
    <t>Vest. Fem.</t>
  </si>
  <si>
    <t>Vest. Acessível Fem.</t>
  </si>
  <si>
    <t>Vest. Acessível Masc.</t>
  </si>
  <si>
    <t>Vest. Masc.</t>
  </si>
  <si>
    <t>Copa</t>
  </si>
  <si>
    <t>Depósito</t>
  </si>
  <si>
    <t>Sanit. Público. Fem.</t>
  </si>
  <si>
    <t>Sanit. Acessível Fem.</t>
  </si>
  <si>
    <t>Sanit. Acessível Masc.</t>
  </si>
  <si>
    <t>Sanit. Público Masc.</t>
  </si>
  <si>
    <t>Quadra</t>
  </si>
  <si>
    <t>Vãos (m²)</t>
  </si>
  <si>
    <t>Área Externa</t>
  </si>
  <si>
    <t>vãos</t>
  </si>
  <si>
    <t>Quantidade de portas</t>
  </si>
  <si>
    <t>Área total das janelas</t>
  </si>
  <si>
    <t>Sanit. Público masc.</t>
  </si>
  <si>
    <t>Sant. Público Fem.</t>
  </si>
  <si>
    <t>Sala de primeiros Socorros</t>
  </si>
  <si>
    <t>Sala de Primeiros Socorros</t>
  </si>
  <si>
    <t>Espécie</t>
  </si>
  <si>
    <t>Ipê Amarelo</t>
  </si>
  <si>
    <t>Extensão do banco</t>
  </si>
  <si>
    <t>Sapata</t>
  </si>
  <si>
    <t>Pergolado</t>
  </si>
  <si>
    <t>Arranque</t>
  </si>
  <si>
    <t>Viga</t>
  </si>
  <si>
    <t>Vigota</t>
  </si>
  <si>
    <t>Vala</t>
  </si>
  <si>
    <t>Manilhas</t>
  </si>
  <si>
    <t>Idem item acima</t>
  </si>
  <si>
    <t>04</t>
  </si>
  <si>
    <t>4.2</t>
  </si>
  <si>
    <t>4.3</t>
  </si>
  <si>
    <t>5.3</t>
  </si>
  <si>
    <t>5.4</t>
  </si>
  <si>
    <t>6.9</t>
  </si>
  <si>
    <t>7.1</t>
  </si>
  <si>
    <t>7.2</t>
  </si>
  <si>
    <t>7.3</t>
  </si>
  <si>
    <t>7.4</t>
  </si>
  <si>
    <t>7.5</t>
  </si>
  <si>
    <t>7.6</t>
  </si>
  <si>
    <t>7.7</t>
  </si>
  <si>
    <t>7.8</t>
  </si>
  <si>
    <t>7.9</t>
  </si>
  <si>
    <t>08</t>
  </si>
  <si>
    <t>8.1</t>
  </si>
  <si>
    <t>8.2</t>
  </si>
  <si>
    <t>09</t>
  </si>
  <si>
    <t>9.1</t>
  </si>
  <si>
    <t>9.2</t>
  </si>
  <si>
    <t>9.3</t>
  </si>
  <si>
    <t>9.4</t>
  </si>
  <si>
    <t>9.5</t>
  </si>
  <si>
    <t>9.6</t>
  </si>
  <si>
    <t>9.7</t>
  </si>
  <si>
    <t>9.8</t>
  </si>
  <si>
    <t>9.9</t>
  </si>
  <si>
    <t>9.10</t>
  </si>
  <si>
    <t>9.11</t>
  </si>
  <si>
    <t>9.12</t>
  </si>
  <si>
    <t>9.13</t>
  </si>
  <si>
    <t>9.14</t>
  </si>
  <si>
    <t>9.15</t>
  </si>
  <si>
    <t>10.1</t>
  </si>
  <si>
    <t>10.2</t>
  </si>
  <si>
    <t>10.3</t>
  </si>
  <si>
    <t>10.4</t>
  </si>
  <si>
    <t>10.5</t>
  </si>
  <si>
    <t>10.6</t>
  </si>
  <si>
    <t>10.7</t>
  </si>
  <si>
    <t>10.8</t>
  </si>
  <si>
    <t>10.9</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</si>
  <si>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</si>
  <si>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</si>
  <si>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</si>
  <si>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</si>
  <si>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</si>
  <si>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</si>
  <si>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</si>
  <si>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</si>
  <si>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</si>
  <si>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</si>
  <si>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</si>
  <si>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</si>
  <si>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</si>
  <si>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</si>
  <si>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</si>
  <si>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</si>
  <si>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</si>
  <si>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</si>
  <si>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</si>
  <si>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</si>
  <si>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</si>
  <si>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</si>
  <si>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12.1</t>
  </si>
  <si>
    <t>13.1</t>
  </si>
  <si>
    <t>13.2</t>
  </si>
  <si>
    <t>13.3</t>
  </si>
  <si>
    <t>14.1</t>
  </si>
  <si>
    <t>14.2</t>
  </si>
  <si>
    <t>14.3</t>
  </si>
  <si>
    <t>05 - TRANSPORTES</t>
  </si>
  <si>
    <t>Área do item 13.1</t>
  </si>
  <si>
    <t>Área do item 13.2</t>
  </si>
  <si>
    <t>Comôdos totais</t>
  </si>
  <si>
    <t>Sanitários femininos</t>
  </si>
  <si>
    <t>Sanitários Masculinos</t>
  </si>
  <si>
    <t>volume</t>
  </si>
  <si>
    <t>15.1</t>
  </si>
  <si>
    <t>15.2</t>
  </si>
  <si>
    <t>15.3</t>
  </si>
  <si>
    <t>6.10</t>
  </si>
  <si>
    <t>6.11</t>
  </si>
  <si>
    <t>Vestiário Acessível Fem.</t>
  </si>
  <si>
    <t>Vestiário Acessível Masc.</t>
  </si>
  <si>
    <t>Sanitário Acessível Fem.</t>
  </si>
  <si>
    <t>Sanitário Acessível Masc.</t>
  </si>
  <si>
    <t>41.4</t>
  </si>
  <si>
    <t>Intertravado Azul</t>
  </si>
  <si>
    <t>Instertravado Ocre</t>
  </si>
  <si>
    <t>Ipê Amarelo (rosa)</t>
  </si>
  <si>
    <t>Base</t>
  </si>
  <si>
    <t>Sub-base</t>
  </si>
  <si>
    <t>CONSTRUÇÃO DE INFRAESTRUTURA ESPORTIVA</t>
  </si>
  <si>
    <t>Sapatas 1,2,3,4,5,43,45,46,47,48,49,50</t>
  </si>
  <si>
    <t>Sapata 6</t>
  </si>
  <si>
    <t>sapata 7</t>
  </si>
  <si>
    <t>sapata 8</t>
  </si>
  <si>
    <t>Sapatas 9 à 12</t>
  </si>
  <si>
    <t>sapatas 13,14 e 44</t>
  </si>
  <si>
    <t>sapatas 15,16,27 e 42</t>
  </si>
  <si>
    <t>sapatas 17 à 26</t>
  </si>
  <si>
    <t>Sapatas 28 à 39</t>
  </si>
  <si>
    <t>Sapatas 40,41,51 e 52</t>
  </si>
  <si>
    <t>largura</t>
  </si>
  <si>
    <t>V1</t>
  </si>
  <si>
    <t>V2</t>
  </si>
  <si>
    <t>V3</t>
  </si>
  <si>
    <t>V4</t>
  </si>
  <si>
    <t>V5</t>
  </si>
  <si>
    <t>V6</t>
  </si>
  <si>
    <t>V7</t>
  </si>
  <si>
    <t>V8</t>
  </si>
  <si>
    <t>V9</t>
  </si>
  <si>
    <t>V10</t>
  </si>
  <si>
    <t>V11</t>
  </si>
  <si>
    <t>V12</t>
  </si>
  <si>
    <t>V13</t>
  </si>
  <si>
    <t>V14</t>
  </si>
  <si>
    <t>V15</t>
  </si>
  <si>
    <t>V16</t>
  </si>
  <si>
    <t>V17</t>
  </si>
  <si>
    <t>V18</t>
  </si>
  <si>
    <t>V19</t>
  </si>
  <si>
    <t>V20</t>
  </si>
  <si>
    <t>V21</t>
  </si>
  <si>
    <t>V22</t>
  </si>
  <si>
    <t>V23</t>
  </si>
  <si>
    <t>Pilar 1,2,3,4,5,43,45,46,47,48,49,50</t>
  </si>
  <si>
    <t>Arranque 1,2,3,4,5,43,45,46,47,48,49,50</t>
  </si>
  <si>
    <t>Arranque 6</t>
  </si>
  <si>
    <t>Arranque 7</t>
  </si>
  <si>
    <t>Arranque 8</t>
  </si>
  <si>
    <t>Arranque 9 à 12</t>
  </si>
  <si>
    <t>Arranque 13,14 e 44</t>
  </si>
  <si>
    <t>Arranque 15,16,27 e 42</t>
  </si>
  <si>
    <t>Arranque 17 à 26</t>
  </si>
  <si>
    <t>Arranque 28 à 39</t>
  </si>
  <si>
    <t>Arranque 40,41,51 e 52</t>
  </si>
  <si>
    <t>Pilar 6</t>
  </si>
  <si>
    <t>Pilar 7</t>
  </si>
  <si>
    <t>Pilar 8</t>
  </si>
  <si>
    <t>Pilar 9 à 12</t>
  </si>
  <si>
    <t>Pilar 13,14 e 44</t>
  </si>
  <si>
    <t>Pilar 15,16,27 e 42</t>
  </si>
  <si>
    <t>Pilar 17 à 26</t>
  </si>
  <si>
    <t>Pilar 28 à 39</t>
  </si>
  <si>
    <t>Pilar 40,41,51 e 52</t>
  </si>
  <si>
    <t>PINTURA</t>
  </si>
  <si>
    <t>APARELHOS</t>
  </si>
  <si>
    <t>18</t>
  </si>
  <si>
    <t>18.1</t>
  </si>
  <si>
    <t>Rampa</t>
  </si>
  <si>
    <t>Estecionamento</t>
  </si>
  <si>
    <t>Área dos alambrados</t>
  </si>
  <si>
    <t>17.2</t>
  </si>
  <si>
    <t>17.3</t>
  </si>
  <si>
    <t>17.4</t>
  </si>
  <si>
    <t xml:space="preserve">DESCRIÇÃO </t>
  </si>
  <si>
    <t>05.001.0097-0</t>
  </si>
  <si>
    <t>REMOCAO CUIDADOSA DE DIVISORIAS DE MADEIRA PRE-MOLDADAS,PREN</t>
  </si>
  <si>
    <t>SADAS OU SEMELHANTES</t>
  </si>
  <si>
    <t>05.001.0097-A</t>
  </si>
  <si>
    <t>05.001.0098-0</t>
  </si>
  <si>
    <t>REMOCAO CUIDADOSA E REMONTAGEM DE DIVISORIAS DE MADEIRA PRE-</t>
  </si>
  <si>
    <t>MOLDADAS,PRENSADAS OU SEMELHANTES</t>
  </si>
  <si>
    <t>05.001.0098-A</t>
  </si>
  <si>
    <t>08.015.0060-0</t>
  </si>
  <si>
    <t>REVESTIMENTO DE CONCRETO BETUMINOSO USINADO A QUENTE,EXECUTA</t>
  </si>
  <si>
    <t>DO EM UMA CAMADA,DE ACORDO COM AS INSTRUCOES/ESPECIFICACOES</t>
  </si>
  <si>
    <t>DO CONTRATANTE,COMPREENDENDO PREPARO,ESPALHAMENTO E COMPACTA</t>
  </si>
  <si>
    <t>CAO MECANICOS E OS MATERIAIS,EXCLUSIVE TRANSPORTE DA USINA P</t>
  </si>
  <si>
    <t>ARA PISTA</t>
  </si>
  <si>
    <t>08.015.0060-A</t>
  </si>
  <si>
    <t>08.015.0061-0</t>
  </si>
  <si>
    <t>CAO MECANICOS,EXCLUSIVE OS MATERIAIS E O TRANSPORTE DA USINA</t>
  </si>
  <si>
    <t xml:space="preserve"> PARA PISTA</t>
  </si>
  <si>
    <t>08.015.0061-A</t>
  </si>
  <si>
    <t>08.015.0063-0</t>
  </si>
  <si>
    <t>DO CONTRATANTE,COMPREENDENDO O PREPARO E OS METERIAIS,EXCLUS</t>
  </si>
  <si>
    <t>IVE ESPALHAMENTO,COMPACTACAO (VIDE FAMILIA 08.037) E O TRANS</t>
  </si>
  <si>
    <t>PORTE DA USINA PARA PISTA</t>
  </si>
  <si>
    <t>08.015.0063-A</t>
  </si>
  <si>
    <t>08.015.0065-0</t>
  </si>
  <si>
    <t>DO CONTRATANTE,EXCLUSIVE ESPALHAMENTO,COMPACTACAO (VIDE FAMI</t>
  </si>
  <si>
    <t>LIA 08.037) E MATERIAIS,CONSIDERANDO SOMENTE O PREPARO</t>
  </si>
  <si>
    <t>08.015.0065-A</t>
  </si>
  <si>
    <t>08.015.0067-0</t>
  </si>
  <si>
    <t>DO DE USINA,EXECUTADO EM UMA CAMADA,DE ACORDO COM AS INSTRUC</t>
  </si>
  <si>
    <t>OES/ESPECIFICACOES DO CONTRATANTE,COMPREENDENDO PREPARO,ESPA</t>
  </si>
  <si>
    <t>LHAMENTO E COMPACATACAO MECANICOS E OS MATERIAIS,EXCLUSIVE T</t>
  </si>
  <si>
    <t>RANSPORTE DA USINA PARA PISTA</t>
  </si>
  <si>
    <t>08.015.0067-A</t>
  </si>
  <si>
    <t>08.015.0068-0</t>
  </si>
  <si>
    <t>OES/ESPECIFICACOES DO CONTRATANTE,COMPREENDENDO O PREPARO E</t>
  </si>
  <si>
    <t xml:space="preserve"> OS MATERIAIS,EXCLUSIVE ESPALHAMENTO,COMPACTACAO (VIDE FAMIL</t>
  </si>
  <si>
    <t>IA 08.037) E O TRANSPORTE DA USINA PARA PISTA</t>
  </si>
  <si>
    <t>08.015.0068-A</t>
  </si>
  <si>
    <t>08.037.0070-0</t>
  </si>
  <si>
    <t>DO COM AS INSTRUCOES/ESPECIFICACOES DO CONTRATANTE,CONSIDERA</t>
  </si>
  <si>
    <t>NDO SOMENTE O ESPALHAMENTO COM VIBROACABADORA CONVENCIONAL</t>
  </si>
  <si>
    <t xml:space="preserve"> E COMPACTACAO MECANICA</t>
  </si>
  <si>
    <t>08.037.0070-A</t>
  </si>
  <si>
    <t>08.037.0073-0</t>
  </si>
  <si>
    <t>NDO SOMENTE O ESPALHAMENTO COM MOTONIVELADORA E COMPACTACAO</t>
  </si>
  <si>
    <t xml:space="preserve"> MECANICA</t>
  </si>
  <si>
    <t>08.037.0073-A</t>
  </si>
  <si>
    <t>08.037.0075-0</t>
  </si>
  <si>
    <t>NDO SOMENTE O ESPALHAMENTO COM VIBROACABADORA ELETRONICA E C</t>
  </si>
  <si>
    <t>OMPACTACAO MECANICA</t>
  </si>
  <si>
    <t>08.037.0075-A</t>
  </si>
  <si>
    <t>08.037.0077-0</t>
  </si>
  <si>
    <t>NDO SOMENTE O ESPALHAMENTO MANUAL E COMPACTACAO MECANICA</t>
  </si>
  <si>
    <t>08.037.0077-A</t>
  </si>
  <si>
    <t>PROTECAO PARA PORTA DE ACO INOX ESCOVADO,CHAPA N°14,COM 90CM</t>
  </si>
  <si>
    <t xml:space="preserve"> DE ALTURA.FORNECIMENTO E COLOCACAO</t>
  </si>
  <si>
    <t>PROTECAO PARA PORTA EM ACO INOX ESCOVADO,CHAPA N°14,COM 30CM</t>
  </si>
  <si>
    <t>PROTECAO PARA PORTA EM ACO INOX ESCOVADO,CHAPA N°14,COM 20CM</t>
  </si>
  <si>
    <t>PROTECAO PARA PORTA EM ACO INOX ESCOVADO,CHAPA N°14,COM 15CM</t>
  </si>
  <si>
    <t>VIDRO LAMINADO,COM ESPESSURA DE 10MM.FORNECIMENTO E COLOCACA</t>
  </si>
  <si>
    <t>PORTA EM CHAPA DE FIBRA DE MADEIRA PRENSADA (MDP,MDF OU HDF)</t>
  </si>
  <si>
    <t>,LEVE,MIOLO EM COLMEIA,PARA PINTURA,MEDINDO (80X210X3,5)CM,E</t>
  </si>
  <si>
    <t>XCLUSIVE FERRAGENS,ADUELA E ALIZARES.FORNECIMENTO E COLOCACA</t>
  </si>
  <si>
    <t>,LEVE,MIOLO EM COLMEIA,PARA PINTURA,MEDINDO (70X210X3,5)CM,E</t>
  </si>
  <si>
    <t>,LEVE,MIOLO EM COLMEIA,PARA PINTURA,MEDINDO (60X210X3,5)CM,E</t>
  </si>
  <si>
    <t>,MEDIO,MIOLO SEMI-SOLIDO E REQUADRO EM MADEIRA NATURAL,ACABA</t>
  </si>
  <si>
    <t>MENTO PARA PINTURA,MEDINDO (80X210X3,5)CM,EXCLUSIVE FERRAGEN</t>
  </si>
  <si>
    <t>MENTO PARA PINTURA,MEDINDO (70X210X3,5)CM,EXCLUSIVE FERRAGEN</t>
  </si>
  <si>
    <t>MENTO PARA PINTURA,MEDINDO (60X210X3,5)CM,EXCLUSIVE FERRAGEN</t>
  </si>
  <si>
    <t>14.006.0239-0</t>
  </si>
  <si>
    <t>,2 FOLHAS,MEDIO,MIOLO SEMI-SOLIDO E REQUADRO EM MADEIRA NATU</t>
  </si>
  <si>
    <t>RAL,ACABAMENTO PARA PINTURA MEDINDO (80X210X3,5)CM,EXCLUSIVE</t>
  </si>
  <si>
    <t xml:space="preserve"> FERRAGENS.FORNECIMENTO E COLOCACAO</t>
  </si>
  <si>
    <t>14.006.0239-A</t>
  </si>
  <si>
    <t>14.006.0241-0</t>
  </si>
  <si>
    <t>RAL,ACABAMENTO PARA PINTURA,MEDINDO (70X210X3,5)CM,EXCLUSIVE</t>
  </si>
  <si>
    <t>14.006.0241-A</t>
  </si>
  <si>
    <t>14.006.0242-0</t>
  </si>
  <si>
    <t>RAL,ACABAMENTO PARA PINTURA,MEDINDO (60X210X3,5)CM,EXCLUSIVE</t>
  </si>
  <si>
    <t>14.006.0242-A</t>
  </si>
  <si>
    <t>14.006.0250-0</t>
  </si>
  <si>
    <t>PORTINHOLA DE MADEIRA DE LEI EM COMPENSADO DE 20MM,PARA FECH</t>
  </si>
  <si>
    <t>AMENTO DE QUADROS DE LUZ OU ARMARIOS,INCLUSIVE GUARNICAO,EXC</t>
  </si>
  <si>
    <t>14.006.0250-A</t>
  </si>
  <si>
    <t>14.006.0251-0</t>
  </si>
  <si>
    <t>PORTINHOLA DE MADEIRA DE LEI,MACICA,DE 80X20CM,EM 2 FOLHAS D</t>
  </si>
  <si>
    <t>E CORRER EM TRILHOS DE ALUMINIO,CONFORME PROJETO Nº 6011/EMO</t>
  </si>
  <si>
    <t>P.FORNECIMENTO E COLOCACAO</t>
  </si>
  <si>
    <t>14.006.0251-A</t>
  </si>
  <si>
    <t>14.007.0039-0</t>
  </si>
  <si>
    <t>FERRAGENS PARA PORTA DE MADEIRA,PIVOTANTE,DE 1 FOLHA,EXTERNA</t>
  </si>
  <si>
    <t>,CONSTANDO DE FORNECIMENTO SEM COLOCACAO (ESTA INCLUIDA NO F</t>
  </si>
  <si>
    <t>ORNECIMENTO E COLOCACAO DAS ESQUADRIAS) DE:</t>
  </si>
  <si>
    <t>-FECHADURA COM TRINCO ROLETE,EM LATAO,ACABAMENTO CROMADO</t>
  </si>
  <si>
    <t>-PUXADOR VERTICAL EM ACO INOX</t>
  </si>
  <si>
    <t>-DOBRADICA PIVOTANTE (PIVO INFERIOR E SUPERIOR) EM ACO INOX</t>
  </si>
  <si>
    <t>14.007.0039-A</t>
  </si>
  <si>
    <t>14.007.0100-0</t>
  </si>
  <si>
    <t>FERRAGENS PARA PORTA DE MADEIRA,PIVOTANTE,DE 1 FOLHA,INTERNA</t>
  </si>
  <si>
    <t>14.007.0100-A</t>
  </si>
  <si>
    <t>LAMPADA FLUORESCENTE COMPACTA INTEGRADA,ELETRONICA,DE 25W.FO</t>
  </si>
  <si>
    <t>LAMPADA FLUORESCENTE COMPACTA INTEGRADA,ELETRONICA,DE 18W.FO</t>
  </si>
  <si>
    <t>20.009.0027-0</t>
  </si>
  <si>
    <t>DO COM AS "INSTRUCOES PARA EXECUCAO DO DER-RJ",COMPREENDENDO</t>
  </si>
  <si>
    <t>RNECIMENTO E TRANSPORTE DOS MATERIAIS</t>
  </si>
  <si>
    <t>20.009.0027-A</t>
  </si>
  <si>
    <t>20.009.0029-0</t>
  </si>
  <si>
    <t>DO COM AS "INSTRUCOES PARA EXECUCAO DO DER-RJ",EXCLUSIVE O E</t>
  </si>
  <si>
    <t>SPALHAMENTO, COMPACTACAO,FORNECIMENTO E TRANSPORTE DOS MATER</t>
  </si>
  <si>
    <t>IAIS, CONSIDERANDO SOMENTE O PREPARO</t>
  </si>
  <si>
    <t>20.009.0029-A</t>
  </si>
  <si>
    <t>20.009.0032-0</t>
  </si>
  <si>
    <t>DO COM AS "INSTRUCOES PARA EXECUCAO DO DER-RJ",EXCLUSIVE O</t>
  </si>
  <si>
    <t>PREPARO,FORNECIMENTO E TRANSPORTE DOS MATERIAIS,CONSIDERANDO</t>
  </si>
  <si>
    <t xml:space="preserve"> SOMENTE O ESPALHAMENTO E COMPACTACAO MECANICOS</t>
  </si>
  <si>
    <t>20.009.0032-A</t>
  </si>
  <si>
    <t>8,92</t>
  </si>
  <si>
    <t>33,14</t>
  </si>
  <si>
    <t>5,33</t>
  </si>
  <si>
    <t>12,41</t>
  </si>
  <si>
    <t>20,07</t>
  </si>
  <si>
    <t>26,73</t>
  </si>
  <si>
    <t>66,99</t>
  </si>
  <si>
    <t>78,72</t>
  </si>
  <si>
    <t>36,24</t>
  </si>
  <si>
    <t>75,98</t>
  </si>
  <si>
    <t>333,33</t>
  </si>
  <si>
    <t>28,81</t>
  </si>
  <si>
    <t>35,38</t>
  </si>
  <si>
    <t>265,40</t>
  </si>
  <si>
    <t>4,25</t>
  </si>
  <si>
    <t>164,76</t>
  </si>
  <si>
    <t>22,24</t>
  </si>
  <si>
    <t>24,74</t>
  </si>
  <si>
    <t>37,91</t>
  </si>
  <si>
    <t>118,78</t>
  </si>
  <si>
    <t>154,72</t>
  </si>
  <si>
    <t>49,05</t>
  </si>
  <si>
    <t>95,13</t>
  </si>
  <si>
    <t>84,74</t>
  </si>
  <si>
    <t>98,11</t>
  </si>
  <si>
    <t>113,00</t>
  </si>
  <si>
    <t>88,98</t>
  </si>
  <si>
    <t>21,55</t>
  </si>
  <si>
    <t>26,71</t>
  </si>
  <si>
    <t>113,80</t>
  </si>
  <si>
    <t>212,60</t>
  </si>
  <si>
    <t>12,31</t>
  </si>
  <si>
    <t>96,30</t>
  </si>
  <si>
    <t>32,39</t>
  </si>
  <si>
    <t>10,51</t>
  </si>
  <si>
    <t>12,60</t>
  </si>
  <si>
    <t>17,49</t>
  </si>
  <si>
    <t>131,79</t>
  </si>
  <si>
    <t>42,81</t>
  </si>
  <si>
    <t>34,29</t>
  </si>
  <si>
    <t>9,52</t>
  </si>
  <si>
    <t>42,26</t>
  </si>
  <si>
    <t>70,31</t>
  </si>
  <si>
    <t>38,66</t>
  </si>
  <si>
    <t>47,73</t>
  </si>
  <si>
    <t>62,32</t>
  </si>
  <si>
    <t>39,51</t>
  </si>
  <si>
    <t>3,49</t>
  </si>
  <si>
    <t>72,97</t>
  </si>
  <si>
    <t>59,27</t>
  </si>
  <si>
    <t>2,00</t>
  </si>
  <si>
    <t>33,68</t>
  </si>
  <si>
    <t>34,58</t>
  </si>
  <si>
    <t>38,35</t>
  </si>
  <si>
    <t>125,04</t>
  </si>
  <si>
    <t>32,36</t>
  </si>
  <si>
    <t>49,56</t>
  </si>
  <si>
    <t>82,71</t>
  </si>
  <si>
    <t>22,22</t>
  </si>
  <si>
    <t>35,43</t>
  </si>
  <si>
    <t>96,45</t>
  </si>
  <si>
    <t>30,86</t>
  </si>
  <si>
    <t>19,76</t>
  </si>
  <si>
    <t>16,64</t>
  </si>
  <si>
    <t>50,56</t>
  </si>
  <si>
    <t>27,13</t>
  </si>
  <si>
    <t>72,79</t>
  </si>
  <si>
    <t>83,72</t>
  </si>
  <si>
    <t>5,15</t>
  </si>
  <si>
    <t>33,88</t>
  </si>
  <si>
    <t>9,71</t>
  </si>
  <si>
    <t>3,45</t>
  </si>
  <si>
    <t>18,86</t>
  </si>
  <si>
    <t>64,62</t>
  </si>
  <si>
    <t>2,80</t>
  </si>
  <si>
    <t>16,71</t>
  </si>
  <si>
    <t>83,69</t>
  </si>
  <si>
    <t>317,59</t>
  </si>
  <si>
    <t>60,00</t>
  </si>
  <si>
    <t>26,91</t>
  </si>
  <si>
    <t>60,93</t>
  </si>
  <si>
    <t>49,82</t>
  </si>
  <si>
    <t>2,91</t>
  </si>
  <si>
    <t>43,51</t>
  </si>
  <si>
    <t>1,75</t>
  </si>
  <si>
    <t>45,65</t>
  </si>
  <si>
    <t>69,05</t>
  </si>
  <si>
    <t>25,25</t>
  </si>
  <si>
    <t>3,15</t>
  </si>
  <si>
    <t>1,23</t>
  </si>
  <si>
    <t>15,26</t>
  </si>
  <si>
    <t>96,19</t>
  </si>
  <si>
    <t>11,38</t>
  </si>
  <si>
    <t>40,40</t>
  </si>
  <si>
    <t>8,60</t>
  </si>
  <si>
    <t>28,36</t>
  </si>
  <si>
    <t>59,61</t>
  </si>
  <si>
    <t>72,00</t>
  </si>
  <si>
    <t>37,14</t>
  </si>
  <si>
    <t>14,11</t>
  </si>
  <si>
    <t>22,88</t>
  </si>
  <si>
    <t>32,13</t>
  </si>
  <si>
    <t>12,51</t>
  </si>
  <si>
    <t>28,33</t>
  </si>
  <si>
    <t>289,00</t>
  </si>
  <si>
    <t>68,53</t>
  </si>
  <si>
    <t>16,11</t>
  </si>
  <si>
    <t>68,19</t>
  </si>
  <si>
    <t>18,75</t>
  </si>
  <si>
    <t>44,09</t>
  </si>
  <si>
    <t>27,01</t>
  </si>
  <si>
    <t>51,06</t>
  </si>
  <si>
    <t>41,35</t>
  </si>
  <si>
    <t>52,06</t>
  </si>
  <si>
    <t>112,61</t>
  </si>
  <si>
    <t>39,92</t>
  </si>
  <si>
    <t>28,16</t>
  </si>
  <si>
    <t>40,25</t>
  </si>
  <si>
    <t>9,14</t>
  </si>
  <si>
    <t>6,75</t>
  </si>
  <si>
    <t>466,24</t>
  </si>
  <si>
    <t>598,50</t>
  </si>
  <si>
    <t>100,46</t>
  </si>
  <si>
    <t>131,27</t>
  </si>
  <si>
    <t>155,16</t>
  </si>
  <si>
    <t>201,55</t>
  </si>
  <si>
    <t>444,71</t>
  </si>
  <si>
    <t>48,01</t>
  </si>
  <si>
    <t>54,49</t>
  </si>
  <si>
    <t>45,62</t>
  </si>
  <si>
    <t>67,17</t>
  </si>
  <si>
    <t>57,16</t>
  </si>
  <si>
    <t>21,65</t>
  </si>
  <si>
    <t>25,43</t>
  </si>
  <si>
    <t>39,25</t>
  </si>
  <si>
    <t>76,31</t>
  </si>
  <si>
    <t>75,15</t>
  </si>
  <si>
    <t>21,49</t>
  </si>
  <si>
    <t>14,01</t>
  </si>
  <si>
    <t>7,63</t>
  </si>
  <si>
    <t>169,19</t>
  </si>
  <si>
    <t>542,06</t>
  </si>
  <si>
    <t>56,18</t>
  </si>
  <si>
    <t>634,34</t>
  </si>
  <si>
    <t>116,50</t>
  </si>
  <si>
    <t>254,71</t>
  </si>
  <si>
    <t>28,13</t>
  </si>
  <si>
    <t>71,47</t>
  </si>
  <si>
    <t>LASTRO DE CONCRETO MAGRO, APLICADO EM PISOS, LAJES SOBRE SOLO OU RADIERS, ESPESSURA DE 3 CM. AF_07/2016</t>
  </si>
  <si>
    <t>LASTRO DE CONCRETO MAGRO, APLICADO EM PISOS, LAJES SOBRE SOLO OU RADIERS, ESPESSURA DE 5 CM. AF_07/2016</t>
  </si>
  <si>
    <t>27,91</t>
  </si>
  <si>
    <t>LASTRO DE CONCRETO MAGRO, APLICADO EM PISOS, LAJES SOBRE SOLO OU RADIERS. AF_08/2017</t>
  </si>
  <si>
    <t>LASTRO COM MATERIAL GRANULAR, APLICADO EM PISOS OU LAJES SOBRE SOLO, ESPESSURA DE *5 CM*. AF_08/2017</t>
  </si>
  <si>
    <t>178,31</t>
  </si>
  <si>
    <t>LASTRO COM MATERIAL GRANULAR (PEDRA BRITADA N.2), APLICADO EM PISOS OU LAJES SOBRE SOLO, ESPESSURA DE *10 CM*. AF_08/2017</t>
  </si>
  <si>
    <t>11,83</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</si>
  <si>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</si>
  <si>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</si>
  <si>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</si>
  <si>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28,40</t>
  </si>
  <si>
    <t>17,95</t>
  </si>
  <si>
    <t>141,34</t>
  </si>
  <si>
    <t>100,44</t>
  </si>
  <si>
    <t>25,97</t>
  </si>
  <si>
    <t>56,29</t>
  </si>
  <si>
    <t>49,78</t>
  </si>
  <si>
    <t>63,82</t>
  </si>
  <si>
    <t>134,34</t>
  </si>
  <si>
    <t>148,98</t>
  </si>
  <si>
    <t>101,11</t>
  </si>
  <si>
    <t>150,18</t>
  </si>
  <si>
    <t>95,90</t>
  </si>
  <si>
    <t>75,94</t>
  </si>
  <si>
    <t>69,33</t>
  </si>
  <si>
    <t>47,38</t>
  </si>
  <si>
    <t>45,53</t>
  </si>
  <si>
    <t>51,07</t>
  </si>
  <si>
    <t>77,23</t>
  </si>
  <si>
    <t>30,29</t>
  </si>
  <si>
    <t>65,47</t>
  </si>
  <si>
    <t>27,14</t>
  </si>
  <si>
    <t>185,21</t>
  </si>
  <si>
    <t>171,86</t>
  </si>
  <si>
    <t>13,14</t>
  </si>
  <si>
    <t>10,07</t>
  </si>
  <si>
    <t>11,49</t>
  </si>
  <si>
    <t>16,01</t>
  </si>
  <si>
    <t>10,74</t>
  </si>
  <si>
    <t>12,97</t>
  </si>
  <si>
    <t>10,44</t>
  </si>
  <si>
    <t>10,60</t>
  </si>
  <si>
    <t>23,10</t>
  </si>
  <si>
    <t>9,15</t>
  </si>
  <si>
    <t>9,83</t>
  </si>
  <si>
    <t>441,80</t>
  </si>
  <si>
    <t>30,34</t>
  </si>
  <si>
    <t>49,64</t>
  </si>
  <si>
    <t>73,50</t>
  </si>
  <si>
    <t>41,65</t>
  </si>
  <si>
    <t>71,46</t>
  </si>
  <si>
    <t>33,61</t>
  </si>
  <si>
    <t>110,85</t>
  </si>
  <si>
    <t>198,05</t>
  </si>
  <si>
    <t>13,59</t>
  </si>
  <si>
    <t>18,73</t>
  </si>
  <si>
    <t>42,52</t>
  </si>
  <si>
    <t>48,27</t>
  </si>
  <si>
    <t>36,68</t>
  </si>
  <si>
    <t>47,06</t>
  </si>
  <si>
    <t>35,63</t>
  </si>
  <si>
    <t>13,58</t>
  </si>
  <si>
    <t>13,36</t>
  </si>
  <si>
    <t>10,79</t>
  </si>
  <si>
    <t>21,78</t>
  </si>
  <si>
    <t>16,42</t>
  </si>
  <si>
    <t>22,25</t>
  </si>
  <si>
    <t>15,68</t>
  </si>
  <si>
    <t>14,17</t>
  </si>
  <si>
    <t>15,07</t>
  </si>
  <si>
    <t>9,29</t>
  </si>
  <si>
    <t>14,32</t>
  </si>
  <si>
    <t>24,78</t>
  </si>
  <si>
    <t>25,41</t>
  </si>
  <si>
    <t>33,27</t>
  </si>
  <si>
    <t>47,91</t>
  </si>
  <si>
    <t>110,73</t>
  </si>
  <si>
    <t>22,37</t>
  </si>
  <si>
    <t>23,00</t>
  </si>
  <si>
    <t>15,24</t>
  </si>
  <si>
    <t>8,35</t>
  </si>
  <si>
    <t>8,96</t>
  </si>
  <si>
    <t>33,46</t>
  </si>
  <si>
    <t>28,71</t>
  </si>
  <si>
    <t>34,93</t>
  </si>
  <si>
    <t>44,19</t>
  </si>
  <si>
    <t>33,17</t>
  </si>
  <si>
    <t>51,47</t>
  </si>
  <si>
    <t>24,03</t>
  </si>
  <si>
    <t>27,44</t>
  </si>
  <si>
    <t>30,78</t>
  </si>
  <si>
    <t>17,20</t>
  </si>
  <si>
    <t>95,75</t>
  </si>
  <si>
    <t>20,45</t>
  </si>
  <si>
    <t>23,43</t>
  </si>
  <si>
    <t>53,01</t>
  </si>
  <si>
    <t>68,20</t>
  </si>
  <si>
    <t>50,66</t>
  </si>
  <si>
    <t>24,87</t>
  </si>
  <si>
    <t>37,88</t>
  </si>
  <si>
    <t>45,28</t>
  </si>
  <si>
    <t>43,93</t>
  </si>
  <si>
    <t>58,33</t>
  </si>
  <si>
    <t>78,50</t>
  </si>
  <si>
    <t>73,10</t>
  </si>
  <si>
    <t>60,98</t>
  </si>
  <si>
    <t>16,51</t>
  </si>
  <si>
    <t>39,59</t>
  </si>
  <si>
    <t>41,48</t>
  </si>
  <si>
    <t>24,43</t>
  </si>
  <si>
    <t>29,94</t>
  </si>
  <si>
    <t>31,83</t>
  </si>
  <si>
    <t>45,75</t>
  </si>
  <si>
    <t>38,27</t>
  </si>
  <si>
    <t>66,37</t>
  </si>
  <si>
    <t>51,29</t>
  </si>
  <si>
    <t>63,36</t>
  </si>
  <si>
    <t>64,75</t>
  </si>
  <si>
    <t>86,80</t>
  </si>
  <si>
    <t>26,81</t>
  </si>
  <si>
    <t>47,26</t>
  </si>
  <si>
    <t>53,91</t>
  </si>
  <si>
    <t>38,44</t>
  </si>
  <si>
    <t>37,00</t>
  </si>
  <si>
    <t>62,34</t>
  </si>
  <si>
    <t>80,74</t>
  </si>
  <si>
    <t>70,11</t>
  </si>
  <si>
    <t>15,46</t>
  </si>
  <si>
    <t>31,28</t>
  </si>
  <si>
    <t>106,63</t>
  </si>
  <si>
    <t>33,10</t>
  </si>
  <si>
    <t>28,21</t>
  </si>
  <si>
    <t>219,48</t>
  </si>
  <si>
    <t>26,18</t>
  </si>
  <si>
    <t>1.351,98</t>
  </si>
  <si>
    <t>72,07</t>
  </si>
  <si>
    <t>41,78</t>
  </si>
  <si>
    <t>85,82</t>
  </si>
  <si>
    <t>55,63</t>
  </si>
  <si>
    <t>126,68</t>
  </si>
  <si>
    <t>172,55</t>
  </si>
  <si>
    <t>5,01</t>
  </si>
  <si>
    <t>6,81</t>
  </si>
  <si>
    <t>35,67</t>
  </si>
  <si>
    <t>54,78</t>
  </si>
  <si>
    <t>14,31</t>
  </si>
  <si>
    <t>19,21</t>
  </si>
  <si>
    <t>32,58</t>
  </si>
  <si>
    <t>19,41</t>
  </si>
  <si>
    <t>24,95</t>
  </si>
  <si>
    <t>148,66</t>
  </si>
  <si>
    <t>251,88</t>
  </si>
  <si>
    <t>22,17</t>
  </si>
  <si>
    <t>25,96</t>
  </si>
  <si>
    <t>45,45</t>
  </si>
  <si>
    <t>36,80</t>
  </si>
  <si>
    <t>63,92</t>
  </si>
  <si>
    <t>102,44</t>
  </si>
  <si>
    <t>37,51</t>
  </si>
  <si>
    <t>60,99</t>
  </si>
  <si>
    <t>166,10</t>
  </si>
  <si>
    <t>62,08</t>
  </si>
  <si>
    <t>57,30</t>
  </si>
  <si>
    <t>66,93</t>
  </si>
  <si>
    <t>43,26</t>
  </si>
  <si>
    <t>215,14</t>
  </si>
  <si>
    <t>31,41</t>
  </si>
  <si>
    <t>18,90</t>
  </si>
  <si>
    <t>16,40</t>
  </si>
  <si>
    <t>112,25</t>
  </si>
  <si>
    <t>43,96</t>
  </si>
  <si>
    <t>51,15</t>
  </si>
  <si>
    <t>160,68</t>
  </si>
  <si>
    <t>76,82</t>
  </si>
  <si>
    <t>29,46</t>
  </si>
  <si>
    <t>80,68</t>
  </si>
  <si>
    <t>65,31</t>
  </si>
  <si>
    <t>101,99</t>
  </si>
  <si>
    <t>75,06</t>
  </si>
  <si>
    <t>50,32</t>
  </si>
  <si>
    <t>26,42</t>
  </si>
  <si>
    <t>197,72</t>
  </si>
  <si>
    <t>11,98</t>
  </si>
  <si>
    <t>8,51</t>
  </si>
  <si>
    <t>7,41</t>
  </si>
  <si>
    <t>8,76</t>
  </si>
  <si>
    <t>7,10</t>
  </si>
  <si>
    <t>24,23</t>
  </si>
  <si>
    <t>11,08</t>
  </si>
  <si>
    <t>17,10</t>
  </si>
  <si>
    <t>11,68</t>
  </si>
  <si>
    <t>35,21</t>
  </si>
  <si>
    <t>72,15</t>
  </si>
  <si>
    <t>60,92</t>
  </si>
  <si>
    <t>31,79</t>
  </si>
  <si>
    <t>46,94</t>
  </si>
  <si>
    <t>31,47</t>
  </si>
  <si>
    <t>30,01</t>
  </si>
  <si>
    <t>19,78</t>
  </si>
  <si>
    <t>34,46</t>
  </si>
  <si>
    <t>44,94</t>
  </si>
  <si>
    <t>27,94</t>
  </si>
  <si>
    <t>33,59</t>
  </si>
  <si>
    <t>46,26</t>
  </si>
  <si>
    <t>29,29</t>
  </si>
  <si>
    <t>17,27</t>
  </si>
  <si>
    <t>109,82</t>
  </si>
  <si>
    <t>90,38</t>
  </si>
  <si>
    <t>24,83</t>
  </si>
  <si>
    <t>22,76</t>
  </si>
  <si>
    <t>53,78</t>
  </si>
  <si>
    <t>28,68</t>
  </si>
  <si>
    <t>62,45</t>
  </si>
  <si>
    <t>20,00</t>
  </si>
  <si>
    <t>39,45</t>
  </si>
  <si>
    <t>19,94</t>
  </si>
  <si>
    <t>17,37</t>
  </si>
  <si>
    <t>6,02</t>
  </si>
  <si>
    <t>16,89</t>
  </si>
  <si>
    <t>28,12</t>
  </si>
  <si>
    <t>23,04</t>
  </si>
  <si>
    <t>10,42</t>
  </si>
  <si>
    <t>54,56</t>
  </si>
  <si>
    <t>28,29</t>
  </si>
  <si>
    <t>68,94</t>
  </si>
  <si>
    <t>21,93</t>
  </si>
  <si>
    <t>26,17</t>
  </si>
  <si>
    <t>63,33</t>
  </si>
  <si>
    <t>156,09</t>
  </si>
  <si>
    <t>159,73</t>
  </si>
  <si>
    <t>22,62</t>
  </si>
  <si>
    <t>27,90</t>
  </si>
  <si>
    <t>33,25</t>
  </si>
  <si>
    <t>128,14</t>
  </si>
  <si>
    <t>248,72</t>
  </si>
  <si>
    <t>33,90</t>
  </si>
  <si>
    <t>16,90</t>
  </si>
  <si>
    <t>75,97</t>
  </si>
  <si>
    <t>48,98</t>
  </si>
  <si>
    <t>17,19</t>
  </si>
  <si>
    <t>42,44</t>
  </si>
  <si>
    <t>183,56</t>
  </si>
  <si>
    <t>69,66</t>
  </si>
  <si>
    <t>39,85</t>
  </si>
  <si>
    <t>13,94</t>
  </si>
  <si>
    <t>24,18</t>
  </si>
  <si>
    <t>36,23</t>
  </si>
  <si>
    <t>46,64</t>
  </si>
  <si>
    <t>61,82</t>
  </si>
  <si>
    <t>111,07</t>
  </si>
  <si>
    <t>61,77</t>
  </si>
  <si>
    <t>90,46</t>
  </si>
  <si>
    <t>67,28</t>
  </si>
  <si>
    <t>24,85</t>
  </si>
  <si>
    <t>31,73</t>
  </si>
  <si>
    <t>114,04</t>
  </si>
  <si>
    <t>69,01</t>
  </si>
  <si>
    <t>91,87</t>
  </si>
  <si>
    <t>145,09</t>
  </si>
  <si>
    <t>25,34</t>
  </si>
  <si>
    <t>66,53</t>
  </si>
  <si>
    <t>102,95</t>
  </si>
  <si>
    <t>51,89</t>
  </si>
  <si>
    <t>49,66</t>
  </si>
  <si>
    <t>128,42</t>
  </si>
  <si>
    <t>26,26</t>
  </si>
  <si>
    <t>32,87</t>
  </si>
  <si>
    <t>37,41</t>
  </si>
  <si>
    <t>108,77</t>
  </si>
  <si>
    <t>22,38</t>
  </si>
  <si>
    <t>27,83</t>
  </si>
  <si>
    <t>30,70</t>
  </si>
  <si>
    <t>33,24</t>
  </si>
  <si>
    <t>19,45</t>
  </si>
  <si>
    <t>13,91</t>
  </si>
  <si>
    <t>81,13</t>
  </si>
  <si>
    <t>14,89</t>
  </si>
  <si>
    <t>27,59</t>
  </si>
  <si>
    <t>62,37</t>
  </si>
  <si>
    <t>139,68</t>
  </si>
  <si>
    <t>25,27</t>
  </si>
  <si>
    <t>22,08</t>
  </si>
  <si>
    <t>15,99</t>
  </si>
  <si>
    <t>24,52</t>
  </si>
  <si>
    <t>40,99</t>
  </si>
  <si>
    <t>131,32</t>
  </si>
  <si>
    <t>31,04</t>
  </si>
  <si>
    <t>24,33</t>
  </si>
  <si>
    <t>54,24</t>
  </si>
  <si>
    <t>37,38</t>
  </si>
  <si>
    <t>33,23</t>
  </si>
  <si>
    <t>194,00</t>
  </si>
  <si>
    <t>85,56</t>
  </si>
  <si>
    <t>73,21</t>
  </si>
  <si>
    <t>58,27</t>
  </si>
  <si>
    <t>11,00</t>
  </si>
  <si>
    <t>84,19</t>
  </si>
  <si>
    <t>19,48</t>
  </si>
  <si>
    <t>20,66</t>
  </si>
  <si>
    <t>5,93</t>
  </si>
  <si>
    <t>33,36</t>
  </si>
  <si>
    <t>30,35</t>
  </si>
  <si>
    <t>32,65</t>
  </si>
  <si>
    <t>52,05</t>
  </si>
  <si>
    <t>27,11</t>
  </si>
  <si>
    <t>32,30</t>
  </si>
  <si>
    <t>50,52</t>
  </si>
  <si>
    <t>30,62</t>
  </si>
  <si>
    <t>210,17</t>
  </si>
  <si>
    <t>48,10</t>
  </si>
  <si>
    <t>46,51</t>
  </si>
  <si>
    <t>52,47</t>
  </si>
  <si>
    <t>190,78</t>
  </si>
  <si>
    <t>178,24</t>
  </si>
  <si>
    <t>220,97</t>
  </si>
  <si>
    <t>39,16</t>
  </si>
  <si>
    <t>45,58</t>
  </si>
  <si>
    <t>71,58</t>
  </si>
  <si>
    <t>62,65</t>
  </si>
  <si>
    <t>86,38</t>
  </si>
  <si>
    <t>221,39</t>
  </si>
  <si>
    <t>96,00</t>
  </si>
  <si>
    <t>40,73</t>
  </si>
  <si>
    <t>111,57</t>
  </si>
  <si>
    <t>183,13</t>
  </si>
  <si>
    <t>55,37</t>
  </si>
  <si>
    <t>75,54</t>
  </si>
  <si>
    <t>187,46</t>
  </si>
  <si>
    <t>108,82</t>
  </si>
  <si>
    <t>46,38</t>
  </si>
  <si>
    <t>104,09</t>
  </si>
  <si>
    <t>327,66</t>
  </si>
  <si>
    <t>321,51</t>
  </si>
  <si>
    <t>26,19</t>
  </si>
  <si>
    <t>64,44</t>
  </si>
  <si>
    <t>72,67</t>
  </si>
  <si>
    <t>25,90</t>
  </si>
  <si>
    <t>40,54</t>
  </si>
  <si>
    <t>146,73</t>
  </si>
  <si>
    <t>19,17</t>
  </si>
  <si>
    <t>37,17</t>
  </si>
  <si>
    <t>78,19</t>
  </si>
  <si>
    <t>42,43</t>
  </si>
  <si>
    <t>51,08</t>
  </si>
  <si>
    <t>75,30</t>
  </si>
  <si>
    <t>27,97</t>
  </si>
  <si>
    <t>144,14</t>
  </si>
  <si>
    <t>229,02</t>
  </si>
  <si>
    <t>33,95</t>
  </si>
  <si>
    <t>28,77</t>
  </si>
  <si>
    <t>48,26</t>
  </si>
  <si>
    <t>66,28</t>
  </si>
  <si>
    <t>58,46</t>
  </si>
  <si>
    <t>97,46</t>
  </si>
  <si>
    <t>161,77</t>
  </si>
  <si>
    <t>78,01</t>
  </si>
  <si>
    <t>200,04</t>
  </si>
  <si>
    <t>37,84</t>
  </si>
  <si>
    <t>54,25</t>
  </si>
  <si>
    <t>37,67</t>
  </si>
  <si>
    <t>4,52</t>
  </si>
  <si>
    <t>13,82</t>
  </si>
  <si>
    <t>21,82</t>
  </si>
  <si>
    <t>15,56</t>
  </si>
  <si>
    <t>147,35</t>
  </si>
  <si>
    <t>161,16</t>
  </si>
  <si>
    <t>1,82</t>
  </si>
  <si>
    <t>11,55</t>
  </si>
  <si>
    <t>10,20</t>
  </si>
  <si>
    <t>7,44</t>
  </si>
  <si>
    <t>19,81</t>
  </si>
  <si>
    <t>13,79</t>
  </si>
  <si>
    <t>14,78</t>
  </si>
  <si>
    <t>11,14</t>
  </si>
  <si>
    <t>13,89</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</si>
  <si>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</si>
  <si>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</si>
  <si>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</si>
  <si>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</si>
  <si>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</si>
  <si>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</si>
  <si>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</si>
  <si>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</si>
  <si>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6,43</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</si>
  <si>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</si>
  <si>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</si>
  <si>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</si>
  <si>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</si>
  <si>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</si>
  <si>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</si>
  <si>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</si>
  <si>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</si>
  <si>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</si>
  <si>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</si>
  <si>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</si>
  <si>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</si>
  <si>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</si>
  <si>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</si>
  <si>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7,84</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</si>
  <si>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</si>
  <si>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</si>
  <si>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</si>
  <si>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</si>
  <si>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</si>
  <si>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</si>
  <si>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</si>
  <si>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</si>
  <si>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</si>
  <si>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</si>
  <si>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</si>
  <si>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</si>
  <si>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</si>
  <si>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</si>
  <si>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</si>
  <si>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</si>
  <si>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</si>
  <si>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</si>
  <si>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12,07</t>
  </si>
  <si>
    <t>102307</t>
  </si>
  <si>
    <t>102308</t>
  </si>
  <si>
    <t>10,38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</si>
  <si>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</si>
  <si>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</si>
  <si>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</si>
  <si>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</si>
  <si>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</si>
  <si>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</si>
  <si>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</si>
  <si>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</si>
  <si>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</si>
  <si>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</si>
  <si>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</si>
  <si>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</si>
  <si>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</si>
  <si>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</si>
  <si>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</si>
  <si>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</si>
  <si>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</si>
  <si>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</si>
  <si>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9,61</t>
  </si>
  <si>
    <t>102327</t>
  </si>
  <si>
    <t>102328</t>
  </si>
  <si>
    <t>102329</t>
  </si>
  <si>
    <t>20,15</t>
  </si>
  <si>
    <t>28,41</t>
  </si>
  <si>
    <t>88,88</t>
  </si>
  <si>
    <t>55,96</t>
  </si>
  <si>
    <t>62,18</t>
  </si>
  <si>
    <t>100,08</t>
  </si>
  <si>
    <t>93,96</t>
  </si>
  <si>
    <t>163,94</t>
  </si>
  <si>
    <t>94,46</t>
  </si>
  <si>
    <t>173,48</t>
  </si>
  <si>
    <t>75,90</t>
  </si>
  <si>
    <t>77,28</t>
  </si>
  <si>
    <t>86,69</t>
  </si>
  <si>
    <t>57,92</t>
  </si>
  <si>
    <t>107,13</t>
  </si>
  <si>
    <t>61,45</t>
  </si>
  <si>
    <t>81,65</t>
  </si>
  <si>
    <t>88,20</t>
  </si>
  <si>
    <t>84,24</t>
  </si>
  <si>
    <t>100,10</t>
  </si>
  <si>
    <t>86,45</t>
  </si>
  <si>
    <t>101,54</t>
  </si>
  <si>
    <t>126,00</t>
  </si>
  <si>
    <t>179,55</t>
  </si>
  <si>
    <t>73,23</t>
  </si>
  <si>
    <t>43,25</t>
  </si>
  <si>
    <t>49,76</t>
  </si>
  <si>
    <t>75,77</t>
  </si>
  <si>
    <t>75,17</t>
  </si>
  <si>
    <t>142,87</t>
  </si>
  <si>
    <t>70,82</t>
  </si>
  <si>
    <t>32,51</t>
  </si>
  <si>
    <t>29,05</t>
  </si>
  <si>
    <t>123,69</t>
  </si>
  <si>
    <t>49,63</t>
  </si>
  <si>
    <t>101,10</t>
  </si>
  <si>
    <t>65,81</t>
  </si>
  <si>
    <t>81,12</t>
  </si>
  <si>
    <t>72,06</t>
  </si>
  <si>
    <t>147,92</t>
  </si>
  <si>
    <t>35,16</t>
  </si>
  <si>
    <t>56,93</t>
  </si>
  <si>
    <t>15,76</t>
  </si>
  <si>
    <t>4,99</t>
  </si>
  <si>
    <t>15,30</t>
  </si>
  <si>
    <t>17,57</t>
  </si>
  <si>
    <t>7,88</t>
  </si>
  <si>
    <t>28,66</t>
  </si>
  <si>
    <t>28,95</t>
  </si>
  <si>
    <t>22,92</t>
  </si>
  <si>
    <t>23,45</t>
  </si>
  <si>
    <t>20,24</t>
  </si>
  <si>
    <t>10,22</t>
  </si>
  <si>
    <t>43,43</t>
  </si>
  <si>
    <t>45,24</t>
  </si>
  <si>
    <t>37,76</t>
  </si>
  <si>
    <t>105,10</t>
  </si>
  <si>
    <t>40,87</t>
  </si>
  <si>
    <t>84,46</t>
  </si>
  <si>
    <t>44,56</t>
  </si>
  <si>
    <t>92,63</t>
  </si>
  <si>
    <t>106,80</t>
  </si>
  <si>
    <t>115,86</t>
  </si>
  <si>
    <t>83,57</t>
  </si>
  <si>
    <t>59,65</t>
  </si>
  <si>
    <t>120,49</t>
  </si>
  <si>
    <t>129,53</t>
  </si>
  <si>
    <t>16,85</t>
  </si>
  <si>
    <t>37,30</t>
  </si>
  <si>
    <t>57,88</t>
  </si>
  <si>
    <t>56,64</t>
  </si>
  <si>
    <t>29,07</t>
  </si>
  <si>
    <t>19,52</t>
  </si>
  <si>
    <t>33,93</t>
  </si>
  <si>
    <t>59,81</t>
  </si>
  <si>
    <t>73,83</t>
  </si>
  <si>
    <t>35,91</t>
  </si>
  <si>
    <t>50,68</t>
  </si>
  <si>
    <t>44,49</t>
  </si>
  <si>
    <t>115,13</t>
  </si>
  <si>
    <t>87,30</t>
  </si>
  <si>
    <t>135,92</t>
  </si>
  <si>
    <t>158,88</t>
  </si>
  <si>
    <t>34,41</t>
  </si>
  <si>
    <t>248,73</t>
  </si>
  <si>
    <t>65,77</t>
  </si>
  <si>
    <t>63,21</t>
  </si>
  <si>
    <t>93,35</t>
  </si>
  <si>
    <t>59,11</t>
  </si>
  <si>
    <t>52,76</t>
  </si>
  <si>
    <t>56,24</t>
  </si>
  <si>
    <t>436,29</t>
  </si>
  <si>
    <t>390,34</t>
  </si>
  <si>
    <t>471,41</t>
  </si>
  <si>
    <t>557,94</t>
  </si>
  <si>
    <t>3,78</t>
  </si>
  <si>
    <t>12,57</t>
  </si>
  <si>
    <t>27,60</t>
  </si>
  <si>
    <t>87,86</t>
  </si>
  <si>
    <t>29,21</t>
  </si>
  <si>
    <t>54,47</t>
  </si>
  <si>
    <t>26,92</t>
  </si>
  <si>
    <t>29,53</t>
  </si>
  <si>
    <t>31,17</t>
  </si>
  <si>
    <t>51,13</t>
  </si>
  <si>
    <t>1,96</t>
  </si>
  <si>
    <t>102330</t>
  </si>
  <si>
    <t>102331</t>
  </si>
  <si>
    <t>102332</t>
  </si>
  <si>
    <t>102333</t>
  </si>
  <si>
    <t>3,65</t>
  </si>
  <si>
    <t>7,75</t>
  </si>
  <si>
    <t>102362</t>
  </si>
  <si>
    <t>ALAMBRADO PARA QUADRA POLIESPORTIVA, ESTRUTURADO POR TUBOS DE ACO GALVANIZADO, (MONTANTES COM DIAMETRO 2", TRAVESSAS E ESCORAS COM DIÂMETRO 1 ¼), COM TELA DE ARAME GALVANIZADO, FIO 14 BWG E MALHA QUADRADA 5X5CM (EXCETO MURETA). AF_03/2021</t>
  </si>
  <si>
    <t>176,75</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</si>
  <si>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</si>
  <si>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</si>
  <si>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</si>
  <si>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</si>
  <si>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252,36</t>
  </si>
  <si>
    <t>24,47</t>
  </si>
  <si>
    <t>28,49</t>
  </si>
  <si>
    <t>21,86</t>
  </si>
  <si>
    <t>25,06</t>
  </si>
  <si>
    <t>25,22</t>
  </si>
  <si>
    <t>31,09</t>
  </si>
  <si>
    <t>32,71</t>
  </si>
  <si>
    <t>34,92</t>
  </si>
  <si>
    <t>31,03</t>
  </si>
  <si>
    <t>31,93</t>
  </si>
  <si>
    <t>24,97</t>
  </si>
  <si>
    <t>12,38</t>
  </si>
  <si>
    <t>138,87</t>
  </si>
  <si>
    <t>216,07</t>
  </si>
  <si>
    <t>25,45</t>
  </si>
  <si>
    <t>17,61</t>
  </si>
  <si>
    <t>22,06</t>
  </si>
  <si>
    <t>21,24</t>
  </si>
  <si>
    <t>20,77</t>
  </si>
  <si>
    <t>71,97</t>
  </si>
  <si>
    <t>43,35</t>
  </si>
  <si>
    <t>15,64</t>
  </si>
  <si>
    <t>24,67</t>
  </si>
  <si>
    <t>26,51</t>
  </si>
  <si>
    <t>19,25</t>
  </si>
  <si>
    <t>29,60</t>
  </si>
  <si>
    <t>30,27</t>
  </si>
  <si>
    <t>Quantidadew</t>
  </si>
  <si>
    <t>SERVIÇOS DE ESCRITÓRIO, LABORATÓRIO E CAMPO</t>
  </si>
  <si>
    <t>2.2</t>
  </si>
  <si>
    <t>2.3</t>
  </si>
  <si>
    <t>2.4</t>
  </si>
  <si>
    <t>02 - SERVIÇOS DE ESCRITÓRIO, LABORATÓRIO E CAMPO</t>
  </si>
  <si>
    <t>HÁ</t>
  </si>
  <si>
    <t>Vestiário Masc.</t>
  </si>
  <si>
    <t>Viga intermediária</t>
  </si>
  <si>
    <t>Vigas cômodos</t>
  </si>
  <si>
    <t>SAPATAS</t>
  </si>
  <si>
    <t>VIGAS BALDRAME</t>
  </si>
  <si>
    <t>Cobertura</t>
  </si>
  <si>
    <t>Área de veneziana a descontar</t>
  </si>
  <si>
    <t>Fechamento Lateral</t>
  </si>
  <si>
    <t>Lado</t>
  </si>
  <si>
    <t>Veneziana</t>
  </si>
  <si>
    <t>8.3</t>
  </si>
  <si>
    <t>Lados</t>
  </si>
  <si>
    <t>Piso cimentado Ocre</t>
  </si>
  <si>
    <t>11.23</t>
  </si>
  <si>
    <t>11.24</t>
  </si>
  <si>
    <t>INSTALAÇÕES CONTRA INCÊNDIO</t>
  </si>
  <si>
    <t>Teto</t>
  </si>
  <si>
    <t>3.6</t>
  </si>
  <si>
    <t>4.1</t>
  </si>
  <si>
    <t>4.4</t>
  </si>
  <si>
    <t>4.5</t>
  </si>
  <si>
    <t>6.1</t>
  </si>
  <si>
    <t>6.2</t>
  </si>
  <si>
    <t>6.3</t>
  </si>
  <si>
    <t>8.4</t>
  </si>
  <si>
    <t>10.10</t>
  </si>
  <si>
    <t>10.11</t>
  </si>
  <si>
    <t>10.12</t>
  </si>
  <si>
    <t>10.13</t>
  </si>
  <si>
    <t>10.14</t>
  </si>
  <si>
    <t>10.15</t>
  </si>
  <si>
    <t>12.2</t>
  </si>
  <si>
    <t>12.3</t>
  </si>
  <si>
    <t>12.4</t>
  </si>
  <si>
    <t>12.5</t>
  </si>
  <si>
    <t>14.4</t>
  </si>
  <si>
    <t>14.5</t>
  </si>
  <si>
    <t>14.6</t>
  </si>
  <si>
    <t>14.7</t>
  </si>
  <si>
    <t>14.8</t>
  </si>
  <si>
    <t>14.9</t>
  </si>
  <si>
    <t>14.10</t>
  </si>
  <si>
    <t>14.11</t>
  </si>
  <si>
    <t>14.12</t>
  </si>
  <si>
    <t>14.13</t>
  </si>
  <si>
    <t>18.2</t>
  </si>
  <si>
    <t>18.3</t>
  </si>
  <si>
    <t>18.4</t>
  </si>
  <si>
    <t>18.5</t>
  </si>
  <si>
    <t>19</t>
  </si>
  <si>
    <t>19.1</t>
  </si>
  <si>
    <t>19.2</t>
  </si>
  <si>
    <t>19.3</t>
  </si>
  <si>
    <t>19.4</t>
  </si>
  <si>
    <t>19.5</t>
  </si>
  <si>
    <t>19.6</t>
  </si>
  <si>
    <t>19.7</t>
  </si>
  <si>
    <t>19.8</t>
  </si>
  <si>
    <t>19.9</t>
  </si>
  <si>
    <t>19.10</t>
  </si>
  <si>
    <t>20</t>
  </si>
  <si>
    <t>20.1</t>
  </si>
  <si>
    <t>19 - INSTALAÇÕES CONTRA INCÊNDIO</t>
  </si>
  <si>
    <t>4.6</t>
  </si>
  <si>
    <t>4.7</t>
  </si>
  <si>
    <t>4.8</t>
  </si>
  <si>
    <t>Instalação elétrica</t>
  </si>
  <si>
    <t>Drenagem</t>
  </si>
  <si>
    <t xml:space="preserve"> tubo 400mm</t>
  </si>
  <si>
    <t>Vol. Escav.</t>
  </si>
  <si>
    <t>Vol. Dos tubos</t>
  </si>
  <si>
    <t>Fundação</t>
  </si>
  <si>
    <t>Sapatas</t>
  </si>
  <si>
    <t>Vigas Baldrame</t>
  </si>
  <si>
    <t>Vol. De Concreto</t>
  </si>
  <si>
    <t>4.9</t>
  </si>
  <si>
    <t>4.10</t>
  </si>
  <si>
    <t>4.11</t>
  </si>
  <si>
    <t>Sapatas 1,2,3,4,5,43,45,46,47,48,49,50,53</t>
  </si>
  <si>
    <t>Obs: Foi considerada apenas a maior fachada de trabalho e foi descontado da altura 1,50 m devido a não necessidade de utilização de andaime, segundo critério EMOP.</t>
  </si>
  <si>
    <t>Obs: Foram consideradas todas as fachadas de trabalho, ainda sob o conceito de redução da altura, segundo critério EMOP.</t>
  </si>
  <si>
    <t>Obs: Foi considerado 0,5 m para cada lado da fundação, conforme critério EMOP.</t>
  </si>
  <si>
    <t xml:space="preserve"> </t>
  </si>
  <si>
    <t>Item 4.1</t>
  </si>
  <si>
    <t>Empolamento</t>
  </si>
  <si>
    <t xml:space="preserve">Sapatas </t>
  </si>
  <si>
    <t>10.16</t>
  </si>
  <si>
    <t>Pilares</t>
  </si>
  <si>
    <t>Quantidade de Pergolados</t>
  </si>
  <si>
    <t>Bloco de fundação do Castelo D'água</t>
  </si>
  <si>
    <t>Bloco da fundação do castelo</t>
  </si>
  <si>
    <t>ESGOTAMENTO SANITÁRIO</t>
  </si>
  <si>
    <t>COTAÇÃO 01</t>
  </si>
  <si>
    <t>LIXEIRA 50L COM SUPORTE E POSTE</t>
  </si>
  <si>
    <t>COTAÇÃO 02</t>
  </si>
  <si>
    <t>CONJUNTO PARA COLETA SELETIVA COM 6 LIXEIRAS DE 50L E SUPORTE</t>
  </si>
  <si>
    <t>WEBPlástico Comercio Eireli EPP</t>
  </si>
  <si>
    <t>24.816.847/0001-07</t>
  </si>
  <si>
    <t>Benzolimp Produtos e Acessórios para Limpeza Ltda.</t>
  </si>
  <si>
    <t>(11)99609-9545</t>
  </si>
  <si>
    <t>16.863.584/0001-69</t>
  </si>
  <si>
    <t>LixLimp Lixeiras e Produtos para limpeza Ltda.</t>
  </si>
  <si>
    <t>(11)2577-5562</t>
  </si>
  <si>
    <t>Priscila</t>
  </si>
  <si>
    <t>Sapatas pergolado</t>
  </si>
  <si>
    <t>14.14</t>
  </si>
  <si>
    <t>14.15</t>
  </si>
  <si>
    <t>4.12</t>
  </si>
  <si>
    <t>4.13</t>
  </si>
  <si>
    <t>5.5</t>
  </si>
  <si>
    <t>5.6</t>
  </si>
  <si>
    <t>9.16</t>
  </si>
  <si>
    <t>9.17</t>
  </si>
  <si>
    <t>11.</t>
  </si>
  <si>
    <t>11.25</t>
  </si>
  <si>
    <t>11.26</t>
  </si>
  <si>
    <t>11.27</t>
  </si>
  <si>
    <t>11.28</t>
  </si>
  <si>
    <t>11.29</t>
  </si>
  <si>
    <t>11.30</t>
  </si>
  <si>
    <t>12.6</t>
  </si>
  <si>
    <t>03 - SERVIÇOS COMPLEMENTARES</t>
  </si>
  <si>
    <t>04 - MOVIMENTO DE TERRA</t>
  </si>
  <si>
    <t>12 - ESGOTAMENTO SANITÁRIO</t>
  </si>
  <si>
    <t>13 -DRENAGEM</t>
  </si>
  <si>
    <t>14 - URBANIZAÇÃO</t>
  </si>
  <si>
    <t>15 - PERGOLADO</t>
  </si>
  <si>
    <t>16.1</t>
  </si>
  <si>
    <t>16.2</t>
  </si>
  <si>
    <t>17 - PINTURA</t>
  </si>
  <si>
    <t>18 - APARELHOS</t>
  </si>
  <si>
    <t>10.17</t>
  </si>
  <si>
    <t>10.18</t>
  </si>
  <si>
    <t>10.19</t>
  </si>
  <si>
    <t>10.20</t>
  </si>
  <si>
    <t>10.21</t>
  </si>
  <si>
    <t>10.22</t>
  </si>
  <si>
    <t>10.23</t>
  </si>
  <si>
    <t>10.24</t>
  </si>
  <si>
    <t>10.25</t>
  </si>
  <si>
    <t>10.26</t>
  </si>
  <si>
    <t>10.27</t>
  </si>
  <si>
    <t>10.28</t>
  </si>
  <si>
    <t>10.29</t>
  </si>
  <si>
    <t>Quant. por poste</t>
  </si>
  <si>
    <t>Quanti. de poste</t>
  </si>
  <si>
    <t>Área externa</t>
  </si>
  <si>
    <t>Quadro geral</t>
  </si>
  <si>
    <t>Quantidade total</t>
  </si>
  <si>
    <t>Porcentagem</t>
  </si>
  <si>
    <t>LOCAL: RUA VICENTE CELESTINO, ÁREA 3 B REAMESCENTE (PARTE), CENTRO, ITABORAÍ, RJ</t>
  </si>
  <si>
    <t xml:space="preserve">        PRECOS DE INSUMOS</t>
  </si>
  <si>
    <t/>
  </si>
  <si>
    <t>LOCALIDADE: 2810 - RIO DE JANEIRO</t>
  </si>
  <si>
    <t xml:space="preserve">CODIGO  </t>
  </si>
  <si>
    <t>DESCRICAO DO INSUMO</t>
  </si>
  <si>
    <t>ORIGEM DO PRECO</t>
  </si>
  <si>
    <t xml:space="preserve">  PRECO MEDIANO R$</t>
  </si>
  <si>
    <t xml:space="preserve">JG    </t>
  </si>
  <si>
    <t>CR</t>
  </si>
  <si>
    <t xml:space="preserve">M2    </t>
  </si>
  <si>
    <t xml:space="preserve">C </t>
  </si>
  <si>
    <t>19,86</t>
  </si>
  <si>
    <t xml:space="preserve">UN    </t>
  </si>
  <si>
    <t>34,61</t>
  </si>
  <si>
    <t>!EM PROCESSO DE DESATIVACAO! DOBRADICA EM ACO/FERRO, 3" X 2 1/2", E= 1,2 A 1,8 MM, SEM ANEL,  CROMADO OU ZINCADO, TAMPA BOLA, COM PARAFUSOS</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</si>
  <si>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</si>
  <si>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</si>
  <si>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48,91</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</si>
  <si>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</si>
  <si>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</si>
  <si>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</si>
  <si>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</si>
  <si>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 xml:space="preserve">L     </t>
  </si>
  <si>
    <t>!EM PROCESSO DE DESATIVACAO!JANELA DE CORRER, ACO, BATENTE/REQUADRO DE 6 A 14 CM,  COM DIVISAO HORIZ , PINT ANTICORROSIVA, SEM VIDRO, BANDEIRA COM BASCULA, 4 FLS, 120  X 150 CM (A X L)</t>
  </si>
  <si>
    <t>60,91</t>
  </si>
  <si>
    <t>!EM PROCESSO DESATIVACAO! ELETRODUTO EM ACO GALVANIZADO ELETROLITICO, LEVE, DIAMETRO 1", PAREDE DE 0,90 MM</t>
  </si>
  <si>
    <t xml:space="preserve">M     </t>
  </si>
  <si>
    <t>12,88</t>
  </si>
  <si>
    <t>!EM PROCESSO DESATIVACAO! ELETRODUTO EM ACO GALVANIZADO ELETROLITICO, LEVE, DIAMETRO 3/4", PAREDE DE 0,90 MM</t>
  </si>
  <si>
    <t>!EM PROCESSO DESATIVACAO! ELETRODUTO EM ACO GALVANIZADO ELETROLITICO, SEMI-PESADO, DIAMETRO 1 1/2", PAREDE DE 1,20 MM</t>
  </si>
  <si>
    <t>25,18</t>
  </si>
  <si>
    <t>!EM PROCESSO DESATIVACAO! ELETRODUTO EM ACO GALVANIZADO ELETROLITICO, SEMI-PESADO, DIAMETRO 1 1/4", PAREDE DE 1,20 MM</t>
  </si>
  <si>
    <t>24,79</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</si>
  <si>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</si>
  <si>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</si>
  <si>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</si>
  <si>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</si>
  <si>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</si>
  <si>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</si>
  <si>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</si>
  <si>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0,74</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</si>
  <si>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</si>
  <si>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</si>
  <si>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</si>
  <si>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</si>
  <si>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</si>
  <si>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</si>
  <si>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0,83</t>
  </si>
  <si>
    <t>ABRACADEIRA EM ACO PARA AMARRACAO DE ELETRODUTOS, TIPO D, COM 1" E CUNHA DE FIXACAO</t>
  </si>
  <si>
    <t>0,94</t>
  </si>
  <si>
    <t>ABRACADEIRA EM ACO PARA AMARRACAO DE ELETRODUTOS, TIPO D, COM 1" E PARAFUSO DE FIXACAO</t>
  </si>
  <si>
    <t>0,99</t>
  </si>
  <si>
    <t>ABRACADEIRA EM ACO PARA AMARRACAO DE ELETRODUTOS, TIPO D, COM 2 1/2" E CUNHA DE FIXACAO</t>
  </si>
  <si>
    <t>ABRACADEIRA EM ACO PARA AMARRACAO DE ELETRODUTOS, TIPO D, COM 2 1/2" E PARAFUSO DE FIXACAO</t>
  </si>
  <si>
    <t>2,44</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</si>
  <si>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</si>
  <si>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</si>
  <si>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</si>
  <si>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</si>
  <si>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</si>
  <si>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</si>
  <si>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</si>
  <si>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2,94</t>
  </si>
  <si>
    <t>ABRACADEIRA EM ACO PARA AMARRACAO DE ELETRODUTOS, TIPO D, COM 3" E PARAFUSO DE FIXACAO</t>
  </si>
  <si>
    <t>2,71</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</si>
  <si>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</si>
  <si>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</si>
  <si>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</si>
  <si>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</si>
  <si>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0,68</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</si>
  <si>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</si>
  <si>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</si>
  <si>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</si>
  <si>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</si>
  <si>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</si>
  <si>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</si>
  <si>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0,37</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</si>
  <si>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</si>
  <si>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</si>
  <si>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</si>
  <si>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</si>
  <si>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</si>
  <si>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</si>
  <si>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</si>
  <si>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</si>
  <si>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2,13</t>
  </si>
  <si>
    <t>ACESSORIO DE LIGACAO NAO ELETRICO PARA CARGAS EXPLOSIVAS, TUBO DE 6 M</t>
  </si>
  <si>
    <t>62,83</t>
  </si>
  <si>
    <t>ACESSORIO INICIADOR NAO ELETRICO, TUBO DE 6 M, TEMPO DE RETARDO DE *160* MS</t>
  </si>
  <si>
    <t xml:space="preserve">KG    </t>
  </si>
  <si>
    <t>ACO CA-25, 10,0 MM, OU 12,5 MM, OU 16,0 MM, OU 20,0 MM, OU 25,0 MM, VERGALHAO</t>
  </si>
  <si>
    <t>9,46</t>
  </si>
  <si>
    <t>ACO CA-25, 16,0 MM, BARRA DE TRANSFERENCIA</t>
  </si>
  <si>
    <t>9,04</t>
  </si>
  <si>
    <t>ACO CA-25, 20,0 MM, BARRA DE TRANSFERENCIA</t>
  </si>
  <si>
    <t>11,60</t>
  </si>
  <si>
    <t>ACO CA-25, 25,0 MM, BARRA DE TRANSFERENCIA</t>
  </si>
  <si>
    <t>11,54</t>
  </si>
  <si>
    <t>ACO CA-25, 32,0 MM, BARRA DE TRANSFERENCIA</t>
  </si>
  <si>
    <t>ACO CA-25, 32,0 MM, VERGALHAO</t>
  </si>
  <si>
    <t>10,67</t>
  </si>
  <si>
    <t>ACO CA-25, 6,3 MM OU 8,0 MM, VERGALHAO</t>
  </si>
  <si>
    <t>8,45</t>
  </si>
  <si>
    <t>ACO CA-50, 10,0 MM, OU 12,5 MM, OU 16,0 MM, OU 20,0 MM, DOBRADO E CORTADO</t>
  </si>
  <si>
    <t>ACO CA-50, 10,0 MM, VERGALHAO</t>
  </si>
  <si>
    <t>ACO CA-50, 12,5 MM OU 16,0 MM, VERGALHAO</t>
  </si>
  <si>
    <t>ACO CA-50, 20,0 MM OU 25,0 MM, VERGALHAO</t>
  </si>
  <si>
    <t>ACO CA-50, 32,0 MM, VERGALHAO</t>
  </si>
  <si>
    <t>9,67</t>
  </si>
  <si>
    <t>ACO CA-50, 6,3 MM, DOBRADO E CORTADO</t>
  </si>
  <si>
    <t>ACO CA-50, 6,3 MM, VERGALHAO</t>
  </si>
  <si>
    <t>ACO CA-50, 8,0 MM, VERGALHAO</t>
  </si>
  <si>
    <t>ACO CA-60, 4,2 MM OU 5,0 MM, DOBRADO E CORTADO</t>
  </si>
  <si>
    <t>8,73</t>
  </si>
  <si>
    <t>ACO CA-60, 4,2 MM, OU 5,0 MM, OU 6,0 MM, OU 7,0 MM, VERGALHAO</t>
  </si>
  <si>
    <t>8,33</t>
  </si>
  <si>
    <t>ACO CA-60, 6,0 MM OU 7,0 MM, DOBRADO E CORTADO</t>
  </si>
  <si>
    <t>ACO CA-60, 8,0 MM OU 9,5 MM, VERGALHAO</t>
  </si>
  <si>
    <t>7,26</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</si>
  <si>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</si>
  <si>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</si>
  <si>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</si>
  <si>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</si>
  <si>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28,82</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</si>
  <si>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</si>
  <si>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</si>
  <si>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</si>
  <si>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</si>
  <si>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</si>
  <si>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</si>
  <si>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</si>
  <si>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</si>
  <si>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10,02</t>
  </si>
  <si>
    <t>ADAPTADOR PVC ROSCAVEL, COM FLANGES E ANEL DE VEDACAO, 1", PARA CAIXA D' AGUA</t>
  </si>
  <si>
    <t>18,41</t>
  </si>
  <si>
    <t>ADAPTADOR PVC ROSCAVEL, COM FLANGES E ANEL DE VEDACAO, 3/4", PARA CAIXA D' AGUA</t>
  </si>
  <si>
    <t>13,74</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</si>
  <si>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</si>
  <si>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</si>
  <si>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</si>
  <si>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</si>
  <si>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</si>
  <si>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</si>
  <si>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3,11</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</si>
  <si>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</si>
  <si>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</si>
  <si>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</si>
  <si>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</si>
  <si>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</si>
  <si>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</si>
  <si>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</si>
  <si>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9,99</t>
  </si>
  <si>
    <t>ADAPTADOR PVC SOLDAVEL, COM FLANGE E ANEL DE VEDACAO, 32 MM X 1", PARA CAIXA D'AGUA</t>
  </si>
  <si>
    <t>12,98</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</si>
  <si>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</si>
  <si>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</si>
  <si>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</si>
  <si>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</si>
  <si>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</si>
  <si>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</si>
  <si>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</si>
  <si>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</si>
  <si>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32,07</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</si>
  <si>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</si>
  <si>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</si>
  <si>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</si>
  <si>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</si>
  <si>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</si>
  <si>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15,78</t>
  </si>
  <si>
    <t>ADAPTADOR PVC SOLDAVEL, LONGO, COM FLANGE LIVRE,  32 MM X 1", PARA CAIXA D' AGUA</t>
  </si>
  <si>
    <t>ADAPTADOR PVC SOLDAVEL, LONGO, COM FLANGE LIVRE,  40 MM X 1 1/4", PARA CAIXA D' AGUA</t>
  </si>
  <si>
    <t>ADAPTADOR PVC SOLDAVEL, LONGO, COM FLANGE LIVRE,  50 MM X 1 1/2", PARA CAIXA D' AGUA</t>
  </si>
  <si>
    <t>29,84</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</si>
  <si>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</si>
  <si>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</si>
  <si>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</si>
  <si>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</si>
  <si>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</si>
  <si>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</si>
  <si>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</si>
  <si>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</si>
  <si>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</si>
  <si>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</si>
  <si>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6,27</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</si>
  <si>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</si>
  <si>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</si>
  <si>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</si>
  <si>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46,01</t>
  </si>
  <si>
    <t>ADAPTADOR, PVC PBA, A BOLSA DEFOFO, JE, DN 100 / DE 110 MM</t>
  </si>
  <si>
    <t>126,93</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</si>
  <si>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</si>
  <si>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</si>
  <si>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</si>
  <si>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</si>
  <si>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</si>
  <si>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15,59</t>
  </si>
  <si>
    <t>ADAPTADOR, PVC PBA, PONTA/ROSCA, JE, DN 75 / DE  85 MM</t>
  </si>
  <si>
    <t>26,82</t>
  </si>
  <si>
    <t>ADESIVO ESTRUTURAL A BASE DE RESINA EPOXI PARA INJECAO EM TRINCAS, BICOMPONENTE, BAIXA VISCOSIDADE</t>
  </si>
  <si>
    <t>ADESIVO ESTRUTURAL A BASE DE RESINA EPOXI, BICOMPONENTE, FLUIDO</t>
  </si>
  <si>
    <t>41,28</t>
  </si>
  <si>
    <t>ADESIVO ESTRUTURAL A BASE DE RESINA EPOXI, BICOMPONENTE, PASTOSO (TIXOTROPICO)</t>
  </si>
  <si>
    <t>ADESIVO PARA TUBOS CPVC, *75* G</t>
  </si>
  <si>
    <t>17,71</t>
  </si>
  <si>
    <t>ADESIVO PLASTICO PARA PVC, BISNAGA COM 75 GR</t>
  </si>
  <si>
    <t>ADESIVO PLASTICO PARA PVC, FRASCO COM 175 GR</t>
  </si>
  <si>
    <t>20,04</t>
  </si>
  <si>
    <t>23,40</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</si>
  <si>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</si>
  <si>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</si>
  <si>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</si>
  <si>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</si>
  <si>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13,30</t>
  </si>
  <si>
    <t>ADITIVO LIQUIDO IMPERMEABILIZANTE CRISTALIZANTE</t>
  </si>
  <si>
    <t>18,52</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</si>
  <si>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</si>
  <si>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</si>
  <si>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</si>
  <si>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</si>
  <si>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</si>
  <si>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</si>
  <si>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</si>
  <si>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</si>
  <si>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 xml:space="preserve">H     </t>
  </si>
  <si>
    <t>14,82</t>
  </si>
  <si>
    <t>AJUDANTE DE ARMADOR (MENSALISTA)</t>
  </si>
  <si>
    <t xml:space="preserve">MES   </t>
  </si>
  <si>
    <t>AJUDANTE DE ELETRICISTA (MENSALISTA)</t>
  </si>
  <si>
    <t>AJUDANTE DE ESTRUTURAS METALICAS (MENSALISTA)</t>
  </si>
  <si>
    <t>AJUDANTE DE OPERACAO EM GERAL (MENSALISTA)</t>
  </si>
  <si>
    <t>AJUDANTE DE PINTOR (MENSALISTA)</t>
  </si>
  <si>
    <t>15,90</t>
  </si>
  <si>
    <t>AJUDANTE DE SERRALHEIRO (MENSALISTA)</t>
  </si>
  <si>
    <t>AJUDANTE ESPECIALIZADO</t>
  </si>
  <si>
    <t>AJUDANTE ESPECIALIZADO (MENSALISTA)</t>
  </si>
  <si>
    <t>ALCA PREFORMADA DE CONTRA POSTE, EM ACO GALVANIZADO, PARA CABO 3/16", COMPRIMENTO *860* MM</t>
  </si>
  <si>
    <t>5,70</t>
  </si>
  <si>
    <t>ALCA PREFORMADA DE DISTRIBUICAO, EM ACO GALVANIZADO, PARA CABO DE ALUMINIO DIAMETRO 16 A 25 MM</t>
  </si>
  <si>
    <t>ALCA PREFORMADA DE DISTRIBUICAO, EM ACO GALVANIZADO, PARA CONDUTORES DE ALUMINIO AWG 1/0 (CAA 6/1 OU CA 7 FIOS)</t>
  </si>
  <si>
    <t>8,34</t>
  </si>
  <si>
    <t>ALCA PREFORMADA DE DISTRIBUICAO, EM ACO GALVANIZADO, PARA CONDUTORES DE ALUMINIO AWG 2 (CAA 6/1 OU CA 7 FIOS)</t>
  </si>
  <si>
    <t>5,03</t>
  </si>
  <si>
    <t>ALCA PREFORMADA DE SERVICO, EM ACO GALVANIZADO, PARA CONDUTORES DE ALUMINIO AWG 4 (CAA 6/1)</t>
  </si>
  <si>
    <t>ALCA PREFORMADA DE SERVICO, EM ACO GALVANIZADO, PARA CONDUTORES DE ALUMINIO AWG 6 (CAA 6/1)</t>
  </si>
  <si>
    <t>1,54</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</si>
  <si>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</si>
  <si>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</si>
  <si>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</si>
  <si>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</si>
  <si>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</si>
  <si>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</si>
  <si>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</si>
  <si>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3,91</t>
  </si>
  <si>
    <t>ALIMENTACAO - MENSALISTA (COLETADO CAIXA)</t>
  </si>
  <si>
    <t>737,44</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</si>
  <si>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</si>
  <si>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</si>
  <si>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</si>
  <si>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</si>
  <si>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35,01</t>
  </si>
  <si>
    <t>1,47</t>
  </si>
  <si>
    <t>ANEL BORRACHA PARA TUBO ESGOTO PREDIAL, DN 100 MM (NBR 5688)</t>
  </si>
  <si>
    <t>2,60</t>
  </si>
  <si>
    <t>ANEL BORRACHA, DN 150 MM, PARA TUBO SERIE REFORCADA ESGOTO PREDIAL</t>
  </si>
  <si>
    <t>ANEL BORRACHA, DN 50 MM, PARA TUBO SERIE REFORCADA ESGOTO PREDIAL</t>
  </si>
  <si>
    <t>1,31</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</si>
  <si>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</si>
  <si>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</si>
  <si>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</si>
  <si>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</si>
  <si>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</si>
  <si>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</si>
  <si>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</si>
  <si>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</si>
  <si>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</si>
  <si>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</si>
  <si>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</si>
  <si>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</si>
  <si>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</si>
  <si>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</si>
  <si>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4,94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</si>
  <si>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</si>
  <si>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</si>
  <si>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</si>
  <si>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</si>
  <si>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</si>
  <si>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</si>
  <si>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</si>
  <si>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</si>
  <si>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</si>
  <si>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68,85</t>
  </si>
  <si>
    <t>81,53</t>
  </si>
  <si>
    <t>103,36</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</si>
  <si>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</si>
  <si>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</si>
  <si>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</si>
  <si>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</si>
  <si>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</si>
  <si>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</si>
  <si>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</si>
  <si>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</si>
  <si>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</si>
  <si>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</si>
  <si>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</si>
  <si>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46,23</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</si>
  <si>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</si>
  <si>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</si>
  <si>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</si>
  <si>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</si>
  <si>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132,10</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</si>
  <si>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</si>
  <si>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</si>
  <si>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</si>
  <si>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</si>
  <si>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</si>
  <si>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</si>
  <si>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</si>
  <si>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</si>
  <si>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</si>
  <si>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</si>
  <si>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</si>
  <si>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31,98</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</si>
  <si>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</si>
  <si>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</si>
  <si>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</si>
  <si>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</si>
  <si>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</si>
  <si>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</si>
  <si>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</si>
  <si>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</si>
  <si>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</si>
  <si>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</si>
  <si>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</si>
  <si>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</si>
  <si>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</si>
  <si>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</si>
  <si>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</si>
  <si>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</si>
  <si>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</si>
  <si>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</si>
  <si>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</si>
  <si>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</si>
  <si>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</si>
  <si>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</si>
  <si>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</si>
  <si>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</si>
  <si>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</si>
  <si>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</si>
  <si>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</si>
  <si>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</si>
  <si>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</si>
  <si>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</si>
  <si>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</si>
  <si>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</si>
  <si>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</si>
  <si>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</si>
  <si>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</si>
  <si>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</si>
  <si>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</si>
  <si>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</si>
  <si>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</si>
  <si>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</si>
  <si>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</si>
  <si>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</si>
  <si>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</si>
  <si>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</si>
  <si>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</si>
  <si>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</si>
  <si>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</si>
  <si>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21,12</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</si>
  <si>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</si>
  <si>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</si>
  <si>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</si>
  <si>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</si>
  <si>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</si>
  <si>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</si>
  <si>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17,41</t>
  </si>
  <si>
    <t>ARAME PROTEGIDO COM POLIMERO PARA GABIAO, DIAMETRO 2,2 MM</t>
  </si>
  <si>
    <t>27,18</t>
  </si>
  <si>
    <t>ARAME RECOZIDO 16 BWG, D = 1,65 MM (0,016 KG/M) OU 18 BWG, D = 1,25 MM (0,01 KG/M)</t>
  </si>
  <si>
    <t>AREIA FINA - POSTO JAZIDA/FORNECEDOR (RETIRADO NA JAZIDA, SEM TRANSPORTE)</t>
  </si>
  <si>
    <t>80,00</t>
  </si>
  <si>
    <t>AREIA GROSSA - POSTO JAZIDA/FORNECEDOR (RETIRADO NA JAZIDA, SEM TRANSPORTE)</t>
  </si>
  <si>
    <t>77,50</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</si>
  <si>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</si>
  <si>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</si>
  <si>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</si>
  <si>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</si>
  <si>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</si>
  <si>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</si>
  <si>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</si>
  <si>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</si>
  <si>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</si>
  <si>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</si>
  <si>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</si>
  <si>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</si>
  <si>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</si>
  <si>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3,17</t>
  </si>
  <si>
    <t>ARGAMASSA POLIMERICA IMPERMEABILIZANTE SEMIFLEXIVEL, BICOMPONENTE (MEMBRANA IMPERMEABILIZANTE ACRILICA)</t>
  </si>
  <si>
    <t>2,55</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</si>
  <si>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</si>
  <si>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</si>
  <si>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</si>
  <si>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</si>
  <si>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</si>
  <si>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</si>
  <si>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</si>
  <si>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</si>
  <si>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</si>
  <si>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33,77</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</si>
  <si>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</si>
  <si>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</si>
  <si>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</si>
  <si>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43,69</t>
  </si>
  <si>
    <t>ARMACAO VERTICAL COM HASTE E CONTRA-PINO, EM CHAPA DE ACO GALVANIZADO 3/16", COM 4 ESTRIBOS E 4 ISOLADORES</t>
  </si>
  <si>
    <t>ARMACAO VERTICAL COM HASTE E CONTRA-PINO, EM CHAPA DE ACO GALVANIZADO 3/16", COM 4 ESTRIBOS, SEM ISOLADOR</t>
  </si>
  <si>
    <t>66,74</t>
  </si>
  <si>
    <t>ARMADOR (MENSALISTA)</t>
  </si>
  <si>
    <t>ARQUITETO JUNIOR</t>
  </si>
  <si>
    <t>ARQUITETO JUNIOR (MENSALISTA)</t>
  </si>
  <si>
    <t>ARQUITETO PAISAGISTA</t>
  </si>
  <si>
    <t>81,31</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</si>
  <si>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</si>
  <si>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</si>
  <si>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</si>
  <si>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</si>
  <si>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</si>
  <si>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</si>
  <si>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</si>
  <si>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1,33</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</si>
  <si>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</si>
  <si>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</si>
  <si>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</si>
  <si>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</si>
  <si>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</si>
  <si>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</si>
  <si>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</si>
  <si>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</si>
  <si>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</si>
  <si>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</si>
  <si>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</si>
  <si>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4,87</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</si>
  <si>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</si>
  <si>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</si>
  <si>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</si>
  <si>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</si>
  <si>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</si>
  <si>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</si>
  <si>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52,99</t>
  </si>
  <si>
    <t>ASSENTO SANITARIO DE PLASTICO, TIPO CONVENCIONAL</t>
  </si>
  <si>
    <t>24,90</t>
  </si>
  <si>
    <t>AUTOMATICO DE BOIA SUPERIOR / INFERIOR, *15* A / 250 V</t>
  </si>
  <si>
    <t>39,90</t>
  </si>
  <si>
    <t>19,26</t>
  </si>
  <si>
    <t>AUXILIAR DE ALMOXARIFE (MENSALISTA)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</si>
  <si>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</si>
  <si>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</si>
  <si>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</si>
  <si>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</si>
  <si>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</si>
  <si>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</si>
  <si>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</si>
  <si>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</si>
  <si>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</si>
  <si>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 (MENSALISTA)</t>
  </si>
  <si>
    <t>AUXILIAR TECNICO / ASSISTENTE DE ENGENHARIA</t>
  </si>
  <si>
    <t>34,15</t>
  </si>
  <si>
    <t>AUXILIAR TECNICO / ASSISTENTE DE ENGENHARIA (MENSALISTA)</t>
  </si>
  <si>
    <t>AVENTAL DE SEGURANCA DE RASPA DE COURO 1,00 X 0,60 M</t>
  </si>
  <si>
    <t>44,25</t>
  </si>
  <si>
    <t>AZULEJISTA OU LADRILHEIRO (MENSALISTA)</t>
  </si>
  <si>
    <t>214,00</t>
  </si>
  <si>
    <t>BALDE PLASTICO CAPACIDADE *10* L</t>
  </si>
  <si>
    <t>12,77</t>
  </si>
  <si>
    <t>BALDE VERMELHO PARA SINALIZACAO DE VIAS</t>
  </si>
  <si>
    <t>6,25</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</si>
  <si>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</si>
  <si>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</si>
  <si>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</si>
  <si>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</si>
  <si>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</si>
  <si>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</si>
  <si>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</si>
  <si>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</si>
  <si>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</si>
  <si>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</si>
  <si>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</si>
  <si>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</si>
  <si>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</si>
  <si>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</si>
  <si>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</si>
  <si>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</si>
  <si>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</si>
  <si>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</si>
  <si>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</si>
  <si>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</si>
  <si>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</si>
  <si>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</si>
  <si>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</si>
  <si>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</si>
  <si>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</si>
  <si>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</si>
  <si>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</si>
  <si>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</si>
  <si>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</si>
  <si>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</si>
  <si>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</si>
  <si>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116,82</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</si>
  <si>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</si>
  <si>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</si>
  <si>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</si>
  <si>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</si>
  <si>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</si>
  <si>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2,84</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</si>
  <si>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</si>
  <si>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</si>
  <si>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</si>
  <si>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</si>
  <si>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</si>
  <si>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</si>
  <si>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</si>
  <si>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</si>
  <si>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15,33</t>
  </si>
  <si>
    <t>BARRA DE FERRO CHATO, RETANGULAR, 50,8 MM X 7,94 MM (L X E), 3,162 KG/M</t>
  </si>
  <si>
    <t>BARRA DE FERRO CHATO, RETANGULAR, 50,8 MM X 9,53 MM (L X E), 3,79KG/M</t>
  </si>
  <si>
    <t>343,68</t>
  </si>
  <si>
    <t>BASE PARA MASTRO DE PARA-RAIOS DIAMETRO NOMINAL 1 1/2"</t>
  </si>
  <si>
    <t>68,60</t>
  </si>
  <si>
    <t>BASE PARA MASTRO DE PARA-RAIOS DIAMETRO NOMINAL 2"</t>
  </si>
  <si>
    <t>71,26</t>
  </si>
  <si>
    <t>BASE PARA RELE COM SUPORTE METALICO</t>
  </si>
  <si>
    <t>98,86</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</si>
  <si>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</si>
  <si>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</si>
  <si>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</si>
  <si>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</si>
  <si>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</si>
  <si>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</si>
  <si>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</si>
  <si>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</si>
  <si>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</si>
  <si>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</si>
  <si>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2,95</t>
  </si>
  <si>
    <t>2,33</t>
  </si>
  <si>
    <t xml:space="preserve">MIL   </t>
  </si>
  <si>
    <t>BLOCO DE CONCRETO ESTRUTURAL 14 X 19 X 29 CM, FBK 10 MPA (NBR 6136)</t>
  </si>
  <si>
    <t>BLOCO DE CONCRETO ESTRUTURAL 14 X 19 X 29 CM, FBK 12 MPA (NBR 6136)</t>
  </si>
  <si>
    <t>BLOCO DE CONCRETO ESTRUTURAL 14 X 19 X 29 CM, FBK 14 MPA (NBR 6136)</t>
  </si>
  <si>
    <t>3,32</t>
  </si>
  <si>
    <t>BLOCO DE CONCRETO ESTRUTURAL 14 X 19 X 29 CM, FBK 16 MPA (NBR 6136)</t>
  </si>
  <si>
    <t>BLOCO DE CONCRETO ESTRUTURAL 14 X 19 X 29 CM, FBK 4,5 MPA (NBR 6136)</t>
  </si>
  <si>
    <t>2,59</t>
  </si>
  <si>
    <t>BLOCO DE CONCRETO ESTRUTURAL 14 X 19 X 29 CM, FBK 6 MPA (NBR 6136)</t>
  </si>
  <si>
    <t>2,72</t>
  </si>
  <si>
    <t>BLOCO DE CONCRETO ESTRUTURAL 14 X 19 X 29 CM, FBK 8 MPA (NBR 6136)</t>
  </si>
  <si>
    <t>BLOCO DE CONCRETO ESTRUTURAL 14 X 19 X 34 CM, FBK 4,5 MPA (NBR 6136)</t>
  </si>
  <si>
    <t>2,62</t>
  </si>
  <si>
    <t>BLOCO DE CONCRETO ESTRUTURAL 14 X 19 X 39 CM, FBK 10 MPA (NBR 6136)</t>
  </si>
  <si>
    <t>3,41</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</si>
  <si>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</si>
  <si>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</si>
  <si>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</si>
  <si>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</si>
  <si>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</si>
  <si>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</si>
  <si>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</si>
  <si>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4,44</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</si>
  <si>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</si>
  <si>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</si>
  <si>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</si>
  <si>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</si>
  <si>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</si>
  <si>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4,00</t>
  </si>
  <si>
    <t>BLOCO DE CONCRETO ESTRUTURAL 9 X 19 X 39 CM, FBK 4,5 MPA (NBR 6136)</t>
  </si>
  <si>
    <t>1,99</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</si>
  <si>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</si>
  <si>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</si>
  <si>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</si>
  <si>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</si>
  <si>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</si>
  <si>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2,05</t>
  </si>
  <si>
    <t>BLOCO DE VEDACAO CONCRETO 14 X 19 X 29 CM (CLASSE C - NBR 6136)</t>
  </si>
  <si>
    <t>2,28</t>
  </si>
  <si>
    <t>BLOCO DE VEDACAO DE CONCRETO APARENTE 14 X 19 X 39 CM (CLASSE C - NBR 6136)</t>
  </si>
  <si>
    <t>2,61</t>
  </si>
  <si>
    <t>BLOCO DE VEDACAO DE CONCRETO APARENTE 19 X 19 X 39 CM  (CLASSE C - NBR 6136)</t>
  </si>
  <si>
    <t>3,31</t>
  </si>
  <si>
    <t>BLOCO DE VEDACAO DE CONCRETO CELULAR AUTOCLAVADO 10 X 30 X 60 CM (E X A X C)</t>
  </si>
  <si>
    <t>72,96</t>
  </si>
  <si>
    <t>BLOCO DE VEDACAO DE CONCRETO CELULAR AUTOCLAVADO 15 X 30 X 60 CM (E X A X C)</t>
  </si>
  <si>
    <t>BLOCO DE VEDACAO DE CONCRETO CELULAR AUTOCLAVADO 20 X 30 X 60 CM (E X A X C)</t>
  </si>
  <si>
    <t>BLOCO DE VEDACAO DE CONCRETO 14 X 19 X 39 CM (CLASSE C - NBR 6136)</t>
  </si>
  <si>
    <t>2,51</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</si>
  <si>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</si>
  <si>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</si>
  <si>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</si>
  <si>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</si>
  <si>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</si>
  <si>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3,30</t>
  </si>
  <si>
    <t>BLOCO ESTRUTURAL CERAMICO 19 X 19 X 29 CM, 6,0 MPA (NBR 15270)</t>
  </si>
  <si>
    <t>3,01</t>
  </si>
  <si>
    <t>BLOCO ESTRUTURAL CERAMICO 19 X 19 X 39 CM, 6,0 MPA (NBR 15270)</t>
  </si>
  <si>
    <t>4,08</t>
  </si>
  <si>
    <t>BLOCO VEDACAO CONCRETO CELULAR AUTOCLAVADO 12,5 X 30 X 60 CM (E X A X C)</t>
  </si>
  <si>
    <t>BLOCO VEDACAO CONCRETO CELULAR AUTOCLAVADO 7,5 X 30 X 60 CM (E X A X C)</t>
  </si>
  <si>
    <t>60,52</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</si>
  <si>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</si>
  <si>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</si>
  <si>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</si>
  <si>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</si>
  <si>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</si>
  <si>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</si>
  <si>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44,24</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</si>
  <si>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</si>
  <si>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</si>
  <si>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53,09</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</si>
  <si>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</si>
  <si>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</si>
  <si>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</si>
  <si>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</si>
  <si>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</si>
  <si>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18,56</t>
  </si>
  <si>
    <t>BOLSA DE LIGACAO EM PVC FLEXIVEL PARA VASO SANITARIO 1.1/2 " (40 MM)</t>
  </si>
  <si>
    <t>3,39</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</si>
  <si>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</si>
  <si>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</si>
  <si>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</si>
  <si>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</si>
  <si>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</si>
  <si>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</si>
  <si>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</si>
  <si>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</si>
  <si>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</si>
  <si>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</si>
  <si>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</si>
  <si>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</si>
  <si>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</si>
  <si>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</si>
  <si>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</si>
  <si>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</si>
  <si>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</si>
  <si>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</si>
  <si>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</si>
  <si>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</si>
  <si>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</si>
  <si>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</si>
  <si>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</si>
  <si>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</si>
  <si>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</si>
  <si>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</si>
  <si>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</si>
  <si>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</si>
  <si>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</si>
  <si>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</si>
  <si>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</si>
  <si>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</si>
  <si>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</si>
  <si>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</si>
  <si>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</si>
  <si>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</si>
  <si>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</si>
  <si>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</si>
  <si>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</si>
  <si>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</si>
  <si>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</si>
  <si>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</si>
  <si>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</si>
  <si>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</si>
  <si>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</si>
  <si>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</si>
  <si>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</si>
  <si>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</si>
  <si>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</si>
  <si>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20,30</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</si>
  <si>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</si>
  <si>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</si>
  <si>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</si>
  <si>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</si>
  <si>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</si>
  <si>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</si>
  <si>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</si>
  <si>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</si>
  <si>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</si>
  <si>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</si>
  <si>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</si>
  <si>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</si>
  <si>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</si>
  <si>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8,29</t>
  </si>
  <si>
    <t>BUCHA DE REDUCAO DE FERRO GALVANIZADO, COM ROSCA BSP, DE 1" X 3/4"</t>
  </si>
  <si>
    <t>BUCHA DE REDUCAO DE FERRO GALVANIZADO, COM ROSCA BSP, DE 2 1/2" X 1 1/2"</t>
  </si>
  <si>
    <t>37,03</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</si>
  <si>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</si>
  <si>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</si>
  <si>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</si>
  <si>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</si>
  <si>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</si>
  <si>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</si>
  <si>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</si>
  <si>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</si>
  <si>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</si>
  <si>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53,07</t>
  </si>
  <si>
    <t>BUCHA DE REDUCAO DE FERRO GALVANIZADO, COM ROSCA BSP, DE 3" X 2 1/2"</t>
  </si>
  <si>
    <t>53,33</t>
  </si>
  <si>
    <t>BUCHA DE REDUCAO DE FERRO GALVANIZADO, COM ROSCA BSP, DE 3" X 2"</t>
  </si>
  <si>
    <t>BUCHA DE REDUCAO DE FERRO GALVANIZADO, COM ROSCA BSP, DE 4" X 2 1/2"</t>
  </si>
  <si>
    <t>100,86</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</si>
  <si>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</si>
  <si>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</si>
  <si>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</si>
  <si>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</si>
  <si>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</si>
  <si>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</si>
  <si>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</si>
  <si>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</si>
  <si>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</si>
  <si>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</si>
  <si>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</si>
  <si>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</si>
  <si>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</si>
  <si>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</si>
  <si>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</si>
  <si>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31,70</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</si>
  <si>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</si>
  <si>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</si>
  <si>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</si>
  <si>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</si>
  <si>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3,80</t>
  </si>
  <si>
    <t>BUCHA DE REDUCAO DE PVC, SOLDAVEL, LONGA, COM 50 X 25 MM, PARA AGUA FRIA PREDIAL</t>
  </si>
  <si>
    <t>3,74</t>
  </si>
  <si>
    <t>BUCHA DE REDUCAO DE PVC, SOLDAVEL, LONGA, COM 50 X 32 MM, PARA AGUA FRIA PREDIAL</t>
  </si>
  <si>
    <t>BUCHA DE REDUCAO DE PVC, SOLDAVEL, LONGA, COM 60 X 25 MM, PARA AGUA FRIA PREDIAL</t>
  </si>
  <si>
    <t>8,08</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</si>
  <si>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</si>
  <si>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</si>
  <si>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</si>
  <si>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</si>
  <si>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15,02</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</si>
  <si>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</si>
  <si>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</si>
  <si>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</si>
  <si>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</si>
  <si>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16,30</t>
  </si>
  <si>
    <t>BUCHA DE REDUCAO EM ALUMINIO, COM ROSCA, DE 1 1/2" X 3/4", PARA ELETRODUTO</t>
  </si>
  <si>
    <t>17,25</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</si>
  <si>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</si>
  <si>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</si>
  <si>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</si>
  <si>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</si>
  <si>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</si>
  <si>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</si>
  <si>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51,19</t>
  </si>
  <si>
    <t>BUCHA DE REDUCAO EM ALUMINIO, COM ROSCA, DE 2 1/2" X 1 1/4", PARA ELETRODUTO</t>
  </si>
  <si>
    <t>53,47</t>
  </si>
  <si>
    <t>BUCHA DE REDUCAO EM ALUMINIO, COM ROSCA, DE 2 1/2" X 1", PARA ELETRODUTO</t>
  </si>
  <si>
    <t>55,15</t>
  </si>
  <si>
    <t>BUCHA DE REDUCAO EM ALUMINIO, COM ROSCA, DE 2 1/2" X 2", PARA ELETRODUTO</t>
  </si>
  <si>
    <t>BUCHA DE REDUCAO EM ALUMINIO, COM ROSCA, DE 2" X 1 1/2", PARA ELETRODUTO</t>
  </si>
  <si>
    <t>28,43</t>
  </si>
  <si>
    <t>BUCHA DE REDUCAO EM ALUMINIO, COM ROSCA, DE 2" X 1 1/4", PARA ELETRODUTO</t>
  </si>
  <si>
    <t>30,43</t>
  </si>
  <si>
    <t>BUCHA DE REDUCAO EM ALUMINIO, COM ROSCA, DE 2" X 1", PARA ELETRODUTO</t>
  </si>
  <si>
    <t>BUCHA DE REDUCAO EM ALUMINIO, COM ROSCA, DE 2" X 3/4", PARA ELETRODUTO</t>
  </si>
  <si>
    <t>34,69</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</si>
  <si>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</si>
  <si>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</si>
  <si>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</si>
  <si>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</si>
  <si>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</si>
  <si>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</si>
  <si>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</si>
  <si>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</si>
  <si>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</si>
  <si>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</si>
  <si>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</si>
  <si>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</si>
  <si>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3,14</t>
  </si>
  <si>
    <t>BUCHA DE REDUCAO PVC ROSCAVEL, 1" X 3/4"</t>
  </si>
  <si>
    <t>BUCHA DE REDUCAO PVC, ROSCAVEL,  2"  X 1 1/2 "</t>
  </si>
  <si>
    <t>15,86</t>
  </si>
  <si>
    <t>BUCHA DE REDUCAO PVC, ROSCAVEL, 1 1/2"  X1 1/4 "</t>
  </si>
  <si>
    <t>BUCHA DE REDUCAO PVC, ROSCAVEL, 1 1/4"  X 3/4 "</t>
  </si>
  <si>
    <t>BUCHA DE REDUCAO PVC, ROSCAVEL, 1 1/4" X 1 "</t>
  </si>
  <si>
    <t>BUCHA DE REDUCAO PVC, ROSCAVEL, 2"  X 1 "</t>
  </si>
  <si>
    <t>13,99</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</si>
  <si>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</si>
  <si>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</si>
  <si>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</si>
  <si>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</si>
  <si>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</si>
  <si>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</si>
  <si>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</si>
  <si>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</si>
  <si>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10,10</t>
  </si>
  <si>
    <t>BUCHA DE REDUCAO, PVC, LONGA, SERIE R, DN 50 X 40 MM, PARA ESGOTO OU AGUAS PLUVIAIS PREDIAIS</t>
  </si>
  <si>
    <t>5,56</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</si>
  <si>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</si>
  <si>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</si>
  <si>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</si>
  <si>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</si>
  <si>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</si>
  <si>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4,58</t>
  </si>
  <si>
    <t>BUCHA EM ALUMINIO, COM ROSCA, DE 2", PARA ELETRODUTO</t>
  </si>
  <si>
    <t>BUCHA EM ALUMINIO, COM ROSCA, DE 3/4", PARA ELETRODUTO</t>
  </si>
  <si>
    <t>BUCHA EM ALUMINIO, COM ROSCA, DE 3/8", PARA ELETRODUTO</t>
  </si>
  <si>
    <t>BUCHA EM ALUMINIO, COM ROSCA, DE 3", PARA ELETRODUTO</t>
  </si>
  <si>
    <t>6,14</t>
  </si>
  <si>
    <t>BUCHA EM ALUMINIO, COM ROSCA, DE 4", PARA ELETRODUTO</t>
  </si>
  <si>
    <t>8,64</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</si>
  <si>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</si>
  <si>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</si>
  <si>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7,23</t>
  </si>
  <si>
    <t>CABECOTE PARA ENTRADA DE LINHA DE ALIMENTACAO PARA ELETRODUTO, EM LIGA DE ALUMINIO COM ACABAMENTO ANTI CORROSIVO, COM FIXACAO POR ENCAIXE LISO DE 360 GRAUS, DE 1 1/4"</t>
  </si>
  <si>
    <t>5,53</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</si>
  <si>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</si>
  <si>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</si>
  <si>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</si>
  <si>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23,86</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</si>
  <si>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</si>
  <si>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</si>
  <si>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</si>
  <si>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</si>
  <si>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</si>
  <si>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</si>
  <si>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</si>
  <si>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</si>
  <si>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</si>
  <si>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47,42</t>
  </si>
  <si>
    <t>CABO DE ALUMINIO NU COM ALMA DE ACO, BITOLA 1/0 AWG</t>
  </si>
  <si>
    <t>CABO DE ALUMINIO NU COM ALMA DE ACO, BITOLA 2 AWG</t>
  </si>
  <si>
    <t>CABO DE ALUMINIO NU COM ALMA DE ACO, BITOLA 2/0 AWG</t>
  </si>
  <si>
    <t>17,52</t>
  </si>
  <si>
    <t>CABO DE ALUMINIO NU COM ALMA DE ACO, BITOLA 4 AWG</t>
  </si>
  <si>
    <t>18,10</t>
  </si>
  <si>
    <t>CABO DE ALUMINIO NU SEM ALMA DE ACO, BITOLA 1/0 AWG</t>
  </si>
  <si>
    <t>19,84</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</si>
  <si>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</si>
  <si>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</si>
  <si>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</si>
  <si>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</si>
  <si>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</si>
  <si>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</si>
  <si>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</si>
  <si>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</si>
  <si>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142,22</t>
  </si>
  <si>
    <t>CABO DE COBRE NU 25 MM2 MEIO-DURO</t>
  </si>
  <si>
    <t>CABO DE COBRE NU 300 MM2 MEIO-DURO</t>
  </si>
  <si>
    <t>CABO DE COBRE NU 35 MM2 MEIO-DURO</t>
  </si>
  <si>
    <t>25,69</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</si>
  <si>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</si>
  <si>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</si>
  <si>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</si>
  <si>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</si>
  <si>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</si>
  <si>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99,44</t>
  </si>
  <si>
    <t>CABO DE COBRE UNIPOLAR 10 MM2, BLINDADO, ISOLACAO 3,6/6 KV EPR, COBERTURA EM PVC</t>
  </si>
  <si>
    <t>22,20</t>
  </si>
  <si>
    <t>CABO DE COBRE UNIPOLAR 16 MM2, BLINDADO, ISOLACAO 3,6/6 KV EPR, COBERTURA EM PVC</t>
  </si>
  <si>
    <t>CABO DE COBRE UNIPOLAR 16 MM2, BLINDADO, ISOLACAO 6/10 KV EPR, COBERTURA EM PVC</t>
  </si>
  <si>
    <t>32,85</t>
  </si>
  <si>
    <t>CABO DE COBRE UNIPOLAR 25 MM2, BLINDADO, ISOLACAO 3,6/6 KV EPR, COBERTURA EM PVC</t>
  </si>
  <si>
    <t>CABO DE COBRE UNIPOLAR 25MM2, BLINDADO, ISOLACAO 6/10 KV EPR, COBERTURA EM PVC</t>
  </si>
  <si>
    <t>33,54</t>
  </si>
  <si>
    <t>CABO DE COBRE UNIPOLAR 35 MM2, BLINDADO, ISOLACAO 12/20 KV EPR, COBERTURA EM PVC</t>
  </si>
  <si>
    <t>35,90</t>
  </si>
  <si>
    <t>CABO DE COBRE UNIPOLAR 35 MM2, BLINDADO, ISOLACAO 3,6/6 KV EPR, COBERTURA EM PVC</t>
  </si>
  <si>
    <t>CABO DE COBRE UNIPOLAR 35 MM2, BLINDADO, ISOLACAO 6/10 KV EPR, COBERTURA EM PVC</t>
  </si>
  <si>
    <t>38,17</t>
  </si>
  <si>
    <t>CABO DE COBRE UNIPOLAR 50 MM2, BLINDADO, ISOLACAO 12/20 KV EPR, COBERTURA EM PVC</t>
  </si>
  <si>
    <t>45,56</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</si>
  <si>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</si>
  <si>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</si>
  <si>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</si>
  <si>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</si>
  <si>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54,92</t>
  </si>
  <si>
    <t>CABO DE COBRE UNIPOLAR 70 MM2, BLINDADO, ISOLACAO 6/10 KV EPR, COBERTURA EM PVC</t>
  </si>
  <si>
    <t>CABO DE COBRE UNIPOLAR 95 MM2, BLINDADO, ISOLACAO 12/20 KV EPR, COBERTURA EM PVC</t>
  </si>
  <si>
    <t>CABO DE COBRE UNIPOLAR 95 MM2, BLINDADO, ISOLACAO 3,6/6 KV EPR, COBERTURA EM PVC</t>
  </si>
  <si>
    <t>73,39</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</si>
  <si>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</si>
  <si>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</si>
  <si>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</si>
  <si>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9,31</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</si>
  <si>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</si>
  <si>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</si>
  <si>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</si>
  <si>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14,29</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</si>
  <si>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</si>
  <si>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</si>
  <si>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2,97</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</si>
  <si>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</si>
  <si>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</si>
  <si>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21,76</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</si>
  <si>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</si>
  <si>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</si>
  <si>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30,00</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</si>
  <si>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</si>
  <si>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</si>
  <si>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</si>
  <si>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42,76</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</si>
  <si>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</si>
  <si>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</si>
  <si>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</si>
  <si>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</si>
  <si>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78,69</t>
  </si>
  <si>
    <t>CABO DE COBRE, FLEXIVEL, CLASSE 4 OU 5, ISOLACAO EM PVC/A, ANTICHAMA BWF-B, 1 CONDUTOR, 450/750 V, SECAO NOMINAL 0,5 MM2</t>
  </si>
  <si>
    <t>CABO DE COBRE, FLEXIVEL, CLASSE 4 OU 5, ISOLACAO EM PVC/A, ANTICHAMA BWF-B, 1 CONDUTOR, 450/750 V, SECAO NOMINAL 0,75 MM2</t>
  </si>
  <si>
    <t>0,78</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</si>
  <si>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</si>
  <si>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</si>
  <si>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</si>
  <si>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</si>
  <si>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</si>
  <si>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</si>
  <si>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</si>
  <si>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</si>
  <si>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</si>
  <si>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</si>
  <si>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21,14</t>
  </si>
  <si>
    <t>CABO DE COBRE, FLEXIVEL, CLASSE 4 OU 5, ISOLACAO EM PVC/A, ANTICHAMA BWF-B, 1 CONDUTOR, 450/750 V, SECAO NOMINAL 35 MM2</t>
  </si>
  <si>
    <t>CABO DE COBRE, FLEXIVEL, CLASSE 4 OU 5, ISOLACAO EM PVC/A, ANTICHAMA BWF-B, 1 CONDUTOR, 450/750 V, SECAO NOMINAL 4 MM2</t>
  </si>
  <si>
    <t>3,57</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</si>
  <si>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</si>
  <si>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</si>
  <si>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</si>
  <si>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</si>
  <si>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</si>
  <si>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</si>
  <si>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</si>
  <si>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</si>
  <si>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</si>
  <si>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</si>
  <si>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</si>
  <si>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</si>
  <si>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</si>
  <si>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</si>
  <si>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</si>
  <si>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</si>
  <si>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</si>
  <si>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</si>
  <si>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14,18</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</si>
  <si>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</si>
  <si>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</si>
  <si>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</si>
  <si>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</si>
  <si>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</si>
  <si>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</si>
  <si>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</si>
  <si>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</si>
  <si>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</si>
  <si>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</si>
  <si>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</si>
  <si>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5,20</t>
  </si>
  <si>
    <t>CABO DE COBRE, RIGIDO, CLASSE 2, ISOLACAO EM PVC/A, ANTICHAMA BWF-B, 1 CONDUTOR, 450/750 V, SECAO NOMINAL 70 MM2</t>
  </si>
  <si>
    <t>57,72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</si>
  <si>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</si>
  <si>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</si>
  <si>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</si>
  <si>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</si>
  <si>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2,09</t>
  </si>
  <si>
    <t>CABO FLEXIVEL PVC 750 V, 2 CONDUTORES DE 10,0 MM2</t>
  </si>
  <si>
    <t>CABO FLEXIVEL PVC 750 V, 2 CONDUTORES DE 4,0 MM2</t>
  </si>
  <si>
    <t>4,48</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</si>
  <si>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</si>
  <si>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</si>
  <si>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</si>
  <si>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</si>
  <si>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</si>
  <si>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</si>
  <si>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</si>
  <si>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19,08</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</si>
  <si>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</si>
  <si>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</si>
  <si>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</si>
  <si>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</si>
  <si>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29,08</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</si>
  <si>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</si>
  <si>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</si>
  <si>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</si>
  <si>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8,09</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</si>
  <si>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</si>
  <si>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</si>
  <si>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</si>
  <si>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</si>
  <si>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</si>
  <si>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</si>
  <si>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</si>
  <si>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258,19</t>
  </si>
  <si>
    <t>CABO TELEFONICO CCI 50, 1 PAR, USO INTERNO, SEM BLINDAGEM</t>
  </si>
  <si>
    <t>CABO TELEFONICO CCI 50, 2 PARES, USO INTERNO, SEM BLINDAGEM</t>
  </si>
  <si>
    <t>CABO TELEFONICO CCI 50, 3 PARES, USO INTERNO, SEM BLINDAGEM</t>
  </si>
  <si>
    <t>CABO TELEFONICO CCI 50, 4 PARES, USO INTERNO, SEM BLINDAGEM</t>
  </si>
  <si>
    <t>1,95</t>
  </si>
  <si>
    <t>CABO TELEFONICO CCI 50, 5 PARES, USO INTERNO, SEM BLINDAGEM</t>
  </si>
  <si>
    <t>CABO TELEFONICO CCI 50, 6 PARES, USO INTERNO, SEM BLINDAGEM</t>
  </si>
  <si>
    <t>3,02</t>
  </si>
  <si>
    <t>CABO TELEFONICO CI 50, 10 PARES, USO INTERNO</t>
  </si>
  <si>
    <t>CABO TELEFONICO CI 50, 20 PARES, USO INTERNO</t>
  </si>
  <si>
    <t>CABO TELEFONICO CI 50, 200 PARES, USO INTERNO</t>
  </si>
  <si>
    <t>CABO TELEFONICO CI 50, 30 PARES, USO INTERNO</t>
  </si>
  <si>
    <t>CABO TELEFONICO CI 50, 50 PARES, USO INTERNO</t>
  </si>
  <si>
    <t>27,80</t>
  </si>
  <si>
    <t>CABO TELEFONICO CI 50, 75 PARES, USO INTERNO</t>
  </si>
  <si>
    <t>45,41</t>
  </si>
  <si>
    <t>CABO TELEFONICO CTP - APL - 50, 10 PARES, USO EXTERNO</t>
  </si>
  <si>
    <t>7,70</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</si>
  <si>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</si>
  <si>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</si>
  <si>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</si>
  <si>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</si>
  <si>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</si>
  <si>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</si>
  <si>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</si>
  <si>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</si>
  <si>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</si>
  <si>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</si>
  <si>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37,49</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</si>
  <si>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</si>
  <si>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</si>
  <si>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</si>
  <si>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</si>
  <si>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16,13</t>
  </si>
  <si>
    <t>CAIBRO NAO APARELHADO *5 X 6* CM, EM MACARANDUBA, ANGELIM OU EQUIVALENTE DA REGIAO -  BRUTA</t>
  </si>
  <si>
    <t>8,25</t>
  </si>
  <si>
    <t>CAIBRO NAO APARELHADO,  *6 X 8* CM,  EM MACARANDUBA, ANGELIM OU EQUIVALENTE DA REGIAO -  BRUTA</t>
  </si>
  <si>
    <t>13,13</t>
  </si>
  <si>
    <t>CAIBRO ROLICO DE MADEIRA TRATADA, D = 4 A 7 CM, H = 3,00 M, EM EUCALIPTO OU EQUIVALENTE DA REGIAO</t>
  </si>
  <si>
    <t>17,77</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</si>
  <si>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</si>
  <si>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</si>
  <si>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</si>
  <si>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</si>
  <si>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</si>
  <si>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</si>
  <si>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</si>
  <si>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</si>
  <si>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</si>
  <si>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</si>
  <si>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</si>
  <si>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</si>
  <si>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</si>
  <si>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</si>
  <si>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</si>
  <si>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</si>
  <si>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</si>
  <si>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</si>
  <si>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</si>
  <si>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</si>
  <si>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</si>
  <si>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</si>
  <si>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</si>
  <si>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</si>
  <si>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</si>
  <si>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</si>
  <si>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</si>
  <si>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136,86</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</si>
  <si>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</si>
  <si>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</si>
  <si>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</si>
  <si>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862,10</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</si>
  <si>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</si>
  <si>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</si>
  <si>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</si>
  <si>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</si>
  <si>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</si>
  <si>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</si>
  <si>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</si>
  <si>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</si>
  <si>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2,25</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</si>
  <si>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</si>
  <si>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</si>
  <si>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</si>
  <si>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</si>
  <si>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</si>
  <si>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</si>
  <si>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</si>
  <si>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</si>
  <si>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</si>
  <si>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24,71</t>
  </si>
  <si>
    <t>CAIXA DE PASSAGEM ELETRICA, PARA PISO, EM PVC, DIMENSOES DE 3/4" A 4"</t>
  </si>
  <si>
    <t>CAIXA DE PASSAGEM METALICA DE SOBREPOR COM TAMPA PARAFUSADA, DIMENSOES 20 X 20 X 10 CM</t>
  </si>
  <si>
    <t>CAIXA DE PASSAGEM METALICA DE SOBREPOR COM TAMPA PARAFUSADA, DIMENSOES 30 X 30 X 10 CM</t>
  </si>
  <si>
    <t>42,45</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</si>
  <si>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</si>
  <si>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</si>
  <si>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</si>
  <si>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</si>
  <si>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164,62</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</si>
  <si>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</si>
  <si>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</si>
  <si>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</si>
  <si>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</si>
  <si>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</si>
  <si>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41,17</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</si>
  <si>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</si>
  <si>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</si>
  <si>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</si>
  <si>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</si>
  <si>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</si>
  <si>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</si>
  <si>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</si>
  <si>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2,10</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</si>
  <si>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</si>
  <si>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</si>
  <si>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</si>
  <si>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</si>
  <si>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</si>
  <si>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</si>
  <si>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</si>
  <si>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</si>
  <si>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5,42</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</si>
  <si>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</si>
  <si>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</si>
  <si>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</si>
  <si>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</si>
  <si>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</si>
  <si>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</si>
  <si>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</si>
  <si>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36,00</t>
  </si>
  <si>
    <t>48,67</t>
  </si>
  <si>
    <t>100,66</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</si>
  <si>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</si>
  <si>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</si>
  <si>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</si>
  <si>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</si>
  <si>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</si>
  <si>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</si>
  <si>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19,54</t>
  </si>
  <si>
    <t>CALHA PARA AGUA FURTADA DE CHAPA DE ACO GALVANIZADA NUM 26, CORTE 50 CM</t>
  </si>
  <si>
    <t>CALHA PLATIBANDA DE CHAPA DE ACO GALVANIZADA NUM 26, CORTE 45 CM</t>
  </si>
  <si>
    <t>CALHA PLUVIAL DE PVC, DIAMETRO ENTRE 119 E 170 MM, COMPRIMENTO DE 3 M, PARA DRENAGEM PREDIAL</t>
  </si>
  <si>
    <t>44,27</t>
  </si>
  <si>
    <t>CALHA QUADRADA DE CHAPA DE ACO GALVANIZADA NUM 24, CORTE 100 CM</t>
  </si>
  <si>
    <t>63,69</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</si>
  <si>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</si>
  <si>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</si>
  <si>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</si>
  <si>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</si>
  <si>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</si>
  <si>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</si>
  <si>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24,77</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</si>
  <si>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</si>
  <si>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</si>
  <si>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</si>
  <si>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</si>
  <si>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</si>
  <si>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</si>
  <si>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</si>
  <si>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</si>
  <si>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15,93</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</si>
  <si>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</si>
  <si>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</si>
  <si>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</si>
  <si>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</si>
  <si>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4,10</t>
  </si>
  <si>
    <t>CANALETA DE CONCRETO ESTRUTURAL 14 X 19 X 39 CM, FBK 4,5 MPA (NBR 6136)</t>
  </si>
  <si>
    <t>CANALETA DE CONCRETO 14 X 19 X 19 CM (CLASSE C - NBR 6136)</t>
  </si>
  <si>
    <t>1,85</t>
  </si>
  <si>
    <t>CANALETA DE CONCRETO 19 X 19 X 19 CM (CLASSE C - NBR 6136)</t>
  </si>
  <si>
    <t>2,22</t>
  </si>
  <si>
    <t>CANALETA DE CONCRETO 9 X 19 X 19 CM (CLASSE C - NBR 6136)</t>
  </si>
  <si>
    <t>CANALETA ESTRUTURAL CERAMICA, 14 X 19 X 19 CM, 6,0 MPA (NBR 15270)</t>
  </si>
  <si>
    <t>CANALETA ESTRUTURAL CERAMICA, 14 X 19 X 29 CM, 6,0 MPA (NBR 15270)</t>
  </si>
  <si>
    <t>2,96</t>
  </si>
  <si>
    <t>CANALETA ESTRUTURAL CERAMICA, 14 X 19 X 39 CM, 6,0 MPA (NBR 15270)</t>
  </si>
  <si>
    <t>CANOPLA ACABAMENTO CROMADO PARA INSTALACAO DE SPRINKLER, SOB FORRO, 15 MM</t>
  </si>
  <si>
    <t>CANTONEIRA (ABAS IGUAIS) EM FERRO GALVANIZADO, 25,4 MM X 3,17 MM (L X E), 1,27KG/M</t>
  </si>
  <si>
    <t>7,61</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</si>
  <si>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</si>
  <si>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</si>
  <si>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</si>
  <si>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</si>
  <si>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6,30</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</si>
  <si>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</si>
  <si>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</si>
  <si>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</si>
  <si>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</si>
  <si>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</si>
  <si>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</si>
  <si>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</si>
  <si>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47,86</t>
  </si>
  <si>
    <t>CANTONEIRA ALUMINIO ABAS IGUAIS 2 ", E = 1/8 "</t>
  </si>
  <si>
    <t>30,24</t>
  </si>
  <si>
    <t>CAP OU TAMPAO DE FERRO GALVANIZADO, COM ROSCA BSP, DE 1 1/2"</t>
  </si>
  <si>
    <t>CAP OU TAMPAO DE FERRO GALVANIZADO, COM ROSCA BSP, DE 1 1/4"</t>
  </si>
  <si>
    <t>CAP OU TAMPAO DE FERRO GALVANIZADO, COM ROSCA BSP, DE 1/2"</t>
  </si>
  <si>
    <t>CAP OU TAMPAO DE FERRO GALVANIZADO, COM ROSCA BSP, DE 1/4"</t>
  </si>
  <si>
    <t>4,35</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</si>
  <si>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</si>
  <si>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</si>
  <si>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</si>
  <si>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</si>
  <si>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</si>
  <si>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</si>
  <si>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</si>
  <si>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</si>
  <si>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1,71</t>
  </si>
  <si>
    <t>CAP PPR DN 25 MM, PARA AGUA QUENTE PREDIAL</t>
  </si>
  <si>
    <t>CAP PVC, ROSCAVEL, 1 1/2",  AGUA FRIA PREDIAL</t>
  </si>
  <si>
    <t>CAP PVC, ROSCAVEL, 1 1/4",  AGUA FRIA PREDIAL</t>
  </si>
  <si>
    <t>10,47</t>
  </si>
  <si>
    <t>CAP PVC, ROSCAVEL, 1/2", PARA AGUA FRIA PREDIAL</t>
  </si>
  <si>
    <t>CAP PVC, ROSCAVEL, 1",  PARA AGUA FRIA PREDIAL</t>
  </si>
  <si>
    <t>CAP PVC, ROSCAVEL, 2 1/2",  AGUA FRIA PREDIAL</t>
  </si>
  <si>
    <t>21,29</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</si>
  <si>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</si>
  <si>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</si>
  <si>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</si>
  <si>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</si>
  <si>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</si>
  <si>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</si>
  <si>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</si>
  <si>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7,50</t>
  </si>
  <si>
    <t>CAP PVC, SOLDAVEL, DN 50 MM, SERIE NORMAL, PARA ESGOTO PREDIAL</t>
  </si>
  <si>
    <t>3,40</t>
  </si>
  <si>
    <t>CAP PVC, SOLDAVEL, DN 75 MM, SERIE NORMAL, PARA ESGOTO PREDIAL</t>
  </si>
  <si>
    <t>CAP PVC, SOLDAVEL, 110 MM, PARA AGUA FRIA PREDIAL</t>
  </si>
  <si>
    <t>68,39</t>
  </si>
  <si>
    <t>CAP PVC, SOLDAVEL, 20 MM, PARA AGUA FRIA PREDIAL</t>
  </si>
  <si>
    <t>CAP PVC, SOLDAVEL, 25 MM, PARA AGUA FRIA PREDIAL</t>
  </si>
  <si>
    <t>CAP PVC, SOLDAVEL, 32 MM, PARA AGUA FRIA PREDIAL</t>
  </si>
  <si>
    <t>CAP PVC, SOLDAVEL, 40 MM, PARA AGUA FRIA PREDIAL</t>
  </si>
  <si>
    <t>CAP PVC, SOLDAVEL, 50 MM, PARA AGUA FRIA PREDIAL</t>
  </si>
  <si>
    <t>7,01</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</si>
  <si>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</si>
  <si>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</si>
  <si>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</si>
  <si>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</si>
  <si>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</si>
  <si>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</si>
  <si>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</si>
  <si>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</si>
  <si>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</si>
  <si>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</si>
  <si>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</si>
  <si>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</si>
  <si>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239,32</t>
  </si>
  <si>
    <t>CAPIM BRAQUIARIA DECUMBENS/ BRAQUIARINHA, VC *70*% MINIMO</t>
  </si>
  <si>
    <t>30,39</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</si>
  <si>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</si>
  <si>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</si>
  <si>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</si>
  <si>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</si>
  <si>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</si>
  <si>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</si>
  <si>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</si>
  <si>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16,83</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</si>
  <si>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</si>
  <si>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</si>
  <si>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</si>
  <si>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</si>
  <si>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</si>
  <si>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</si>
  <si>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</si>
  <si>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</si>
  <si>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</si>
  <si>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</si>
  <si>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</si>
  <si>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</si>
  <si>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</si>
  <si>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</si>
  <si>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</si>
  <si>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</si>
  <si>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</si>
  <si>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</si>
  <si>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</si>
  <si>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</si>
  <si>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</si>
  <si>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</si>
  <si>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</si>
  <si>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</si>
  <si>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15,95</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</si>
  <si>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</si>
  <si>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</si>
  <si>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</si>
  <si>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</si>
  <si>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</si>
  <si>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</si>
  <si>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6,55</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</si>
  <si>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</si>
  <si>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</si>
  <si>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</si>
  <si>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</si>
  <si>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6,40</t>
  </si>
  <si>
    <t>CHAPA DE ACO FINA A FRIO BITOLA MSG 20, E = 0,90 MM (7,20 KG/M2)</t>
  </si>
  <si>
    <t>CHAPA DE ACO FINA A FRIO BITOLA MSG 24, E = 0,60 MM (4,80 KG/M2)</t>
  </si>
  <si>
    <t>7,47</t>
  </si>
  <si>
    <t>CHAPA DE ACO FINA A FRIO BITOLA MSG 26, E = 0,45 MM (3,60 KG/M2)</t>
  </si>
  <si>
    <t>7,03</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</si>
  <si>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</si>
  <si>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</si>
  <si>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</si>
  <si>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</si>
  <si>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</si>
  <si>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</si>
  <si>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7,98</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</si>
  <si>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</si>
  <si>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</si>
  <si>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</si>
  <si>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</si>
  <si>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</si>
  <si>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</si>
  <si>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</si>
  <si>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</si>
  <si>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</si>
  <si>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</si>
  <si>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6,32</t>
  </si>
  <si>
    <t>CHAPA DE ACO GROSSA, ASTM A36, E = 1/4 " (6,35 MM) 49,79 KG/M2</t>
  </si>
  <si>
    <t>CHAPA DE ACO GROSSA, ASTM A36, E = 3/4 " (19,05 MM) 149,39 KG/M2</t>
  </si>
  <si>
    <t>7,22</t>
  </si>
  <si>
    <t>CHAPA DE ACO GROSSA, ASTM A36, E = 3/8 " (9,53 MM) 74,69 KG/M2</t>
  </si>
  <si>
    <t>6,42</t>
  </si>
  <si>
    <t>CHAPA DE ACO GROSSA, ASTM A36, E = 5/8 " (15,88 MM) 124,49 KG/M2</t>
  </si>
  <si>
    <t>CHAPA DE ACO GROSSA, ASTM A36, E = 7/8 " (22,23 MM) 174,28 KG/M2</t>
  </si>
  <si>
    <t>7,36</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</si>
  <si>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</si>
  <si>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</si>
  <si>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</si>
  <si>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</si>
  <si>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</si>
  <si>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51,49</t>
  </si>
  <si>
    <t>65,55</t>
  </si>
  <si>
    <t>21,45</t>
  </si>
  <si>
    <t>26,50</t>
  </si>
  <si>
    <t>25,93</t>
  </si>
  <si>
    <t>CHAPA DE MDF BRANCO LISO 1 FACE, E = 12 MM, DE *2,75 X 1,85* M</t>
  </si>
  <si>
    <t>38,49</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</si>
  <si>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</si>
  <si>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</si>
  <si>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</si>
  <si>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</si>
  <si>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</si>
  <si>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36,78</t>
  </si>
  <si>
    <t>CHAPA DE MDF BRANCO LISO 2 FACES, E = 12 MM, DE *2,75 X 1,85* M</t>
  </si>
  <si>
    <t>CHAPA DE MDF BRANCO LISO 2 FACES, E = 15 MM, DE *2,75 X 1,85* M</t>
  </si>
  <si>
    <t>CHAPA DE MDF BRANCO LISO 2 FACES, E = 18 MM, DE *2,75 X 1,85* M</t>
  </si>
  <si>
    <t>54,82</t>
  </si>
  <si>
    <t>CHAPA DE MDF BRANCO LISO 2 FACES, E = 25 MM, DE *2,75 X 1,85* M</t>
  </si>
  <si>
    <t>CHAPA DE MDF BRANCO LISO 2 FACES, E = 6 MM, DE *2,75 X 1,85* M</t>
  </si>
  <si>
    <t>CHAPA DE MDF BRANCO LISO 2 FACES, E = 9 MM, DE *2,75 X 1,85* M</t>
  </si>
  <si>
    <t>37,13</t>
  </si>
  <si>
    <t>CHAPA DE MDF CRU, E = 12 MM, DE *2,75 X 1,85* M</t>
  </si>
  <si>
    <t>CHAPA DE MDF CRU, E = 15 MM, DE *2,75 X 1,85* M</t>
  </si>
  <si>
    <t>CHAPA DE MDF CRU, E = 18 MM, DE *2,75 X 1,85* M</t>
  </si>
  <si>
    <t>39,88</t>
  </si>
  <si>
    <t>CHAPA DE MDF CRU, E = 20 MM, DE *2,75 X 1,85* M</t>
  </si>
  <si>
    <t>53,02</t>
  </si>
  <si>
    <t>CHAPA DE MDF CRU, E = 25 MM, DE *2,75 X 1,85* M</t>
  </si>
  <si>
    <t>CHAPA DE MDF CRU, E = 6 MM, DE *2,75 X 1,85* M</t>
  </si>
  <si>
    <t>CHAPA DE MDF CRU, E = 9 MM, DE *2,75 X 1,85* M</t>
  </si>
  <si>
    <t>25,02</t>
  </si>
  <si>
    <t>CHAPA EM ACO GALVANIZADO PARA STEEL DECK, COM NERVURAS TRAPEZOIDAIS, LARGURA UTIL DE 915 MM E ESPESSURA DE 0,80 MM</t>
  </si>
  <si>
    <t>56,26</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</si>
  <si>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</si>
  <si>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</si>
  <si>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</si>
  <si>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</si>
  <si>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44,88</t>
  </si>
  <si>
    <t>CHAVE DUPLA PARA CONEXOES TIPO STORZ, ENGATE RAPIDO 1 1/2" X 2 1/2", EM LATAO, PARA INSTALACAO PREDIAL COMBATE A INCENDIO</t>
  </si>
  <si>
    <t>14,28</t>
  </si>
  <si>
    <t>CHUMBADOR DE ACO TIPO PARABOLT, * 5/8" X 200* MM,  COM PORCA E ARRUELA</t>
  </si>
  <si>
    <t>CHUMBADOR DE ACO, DIAMETRO 1/2", COMPRIMENTO 75 MM</t>
  </si>
  <si>
    <t>CHUMBADOR DE ACO, DIAMETRO 5/8", COMPRIMENTO 6", COM PORCA</t>
  </si>
  <si>
    <t>22,26</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</si>
  <si>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</si>
  <si>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</si>
  <si>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</si>
  <si>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</si>
  <si>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</si>
  <si>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IMPERMEABILIZANTE DE PEGA ULTRARRAPIDA PARA TAMPONAMENTOS</t>
  </si>
  <si>
    <t>13,12</t>
  </si>
  <si>
    <t>CIMENTO PORTLAND COMPOSTO CP II-32</t>
  </si>
  <si>
    <t>CIMENTO PORTLAND DE ALTO FORNO (AF) CP III-40</t>
  </si>
  <si>
    <t>CIMENTO PORTLAND POZOLANICO CP IV-32</t>
  </si>
  <si>
    <t>0,63</t>
  </si>
  <si>
    <t>CINTA CIRCULAR EM ACO GALVANIZADO DE 150 MM DE DIAMETRO PARA FIXACAO DE CAIXA MEDICAO, INCLUI PARAFUSOS E PORCAS</t>
  </si>
  <si>
    <t>CINTA CIRCULAR EM ACO GALVANIZADO DE 210 MM DE DIAMETRO PARA INSTALACAO DE TRANSFORMADOR EM POSTE DE CONCRETO</t>
  </si>
  <si>
    <t>28,22</t>
  </si>
  <si>
    <t>CINTURAO DE SEGURANCA TIPO PARAQUEDISTA, FIVELA EM ACO, AJUSTE NO SUSPENSARIO, CINTURA E PERNAS</t>
  </si>
  <si>
    <t>COBRE ELETROLITICO EM BARRA OU CHAPA</t>
  </si>
  <si>
    <t>COLA A BASE DE RESINA SINTETICA PARA CHAPA DE LAMINADO MELAMINICO</t>
  </si>
  <si>
    <t>COLA BRANCA BASE PVA</t>
  </si>
  <si>
    <t>18,42</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</si>
  <si>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</si>
  <si>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</si>
  <si>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</si>
  <si>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</si>
  <si>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6,56</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</si>
  <si>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</si>
  <si>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</si>
  <si>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</si>
  <si>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</si>
  <si>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14,72</t>
  </si>
  <si>
    <t>COLAR TOMADA PVC, COM TRAVAS, SAIDA COM ROSCA, DE 85 MM X 1/2" OU 85 MM X 3/4", PARA LIGACAO PREDIAL DE AGUA</t>
  </si>
  <si>
    <t>COLAR TOMADA PVC, COM TRAVAS, SAIDA ROSCAVEL COM BUCHA DE LATAO, DE 110 MM X 1/2" OU 110 MM X 3/4", PARA LIGACAO PREDIAL DE AGUA</t>
  </si>
  <si>
    <t>22,69</t>
  </si>
  <si>
    <t>COLAR TOMADA PVC, COM TRAVAS, SAIDA ROSCAVEL COM BUCHA DE LATAO, DE 60 MM X 1/2" OU 60 MM X 3/4", PARA LIGACAO PREDIAL DE AGUA</t>
  </si>
  <si>
    <t>15,05</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</si>
  <si>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</si>
  <si>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</si>
  <si>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</si>
  <si>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</si>
  <si>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</si>
  <si>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</si>
  <si>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</si>
  <si>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</si>
  <si>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</si>
  <si>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</si>
  <si>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</si>
  <si>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</si>
  <si>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</si>
  <si>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</si>
  <si>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</si>
  <si>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</si>
  <si>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</si>
  <si>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</si>
  <si>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15,70</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</si>
  <si>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</si>
  <si>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</si>
  <si>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</si>
  <si>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</si>
  <si>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</si>
  <si>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</si>
  <si>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</si>
  <si>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</si>
  <si>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</si>
  <si>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</si>
  <si>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</si>
  <si>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</si>
  <si>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</si>
  <si>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</si>
  <si>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</si>
  <si>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</si>
  <si>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</si>
  <si>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</si>
  <si>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</si>
  <si>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</si>
  <si>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</si>
  <si>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</si>
  <si>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</si>
  <si>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</si>
  <si>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</si>
  <si>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</si>
  <si>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</si>
  <si>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</si>
  <si>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</si>
  <si>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</si>
  <si>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</si>
  <si>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290,66</t>
  </si>
  <si>
    <t>CONDULETE DE ALUMINIO TIPO B, PARA ELETRODUTO ROSCAVEL DE 1/2", COM TAMPA CEGA</t>
  </si>
  <si>
    <t>CONDULETE DE ALUMINIO TIPO B, PARA ELETRODUTO ROSCAVEL DE 1", COM TAMPA CEGA</t>
  </si>
  <si>
    <t>CONDULETE DE ALUMINIO TIPO B, PARA ELETRODUTO ROSCAVEL DE 3/4", COM TAMPA CEGA</t>
  </si>
  <si>
    <t>10,14</t>
  </si>
  <si>
    <t>CONDULETE DE ALUMINIO TIPO C, PARA ELETRODUTO ROSCAVEL DE 1/2", COM TAMPA CEGA</t>
  </si>
  <si>
    <t>CONDULETE DE ALUMINIO TIPO C, PARA ELETRODUTO ROSCAVEL DE 1", COM TAMPA CEGA</t>
  </si>
  <si>
    <t>13,44</t>
  </si>
  <si>
    <t>CONDULETE DE ALUMINIO TIPO C, PARA ELETRODUTO ROSCAVEL DE 3/4", COM TAMPA CEGA</t>
  </si>
  <si>
    <t>CONDULETE DE ALUMINIO TIPO C, PARA ELETRODUTO ROSCAVEL DE 4", COM TAMPA CEGA</t>
  </si>
  <si>
    <t>CONDULETE DE ALUMINIO TIPO E, PARA ELETRODUTO ROSCAVEL DE 1  1/4", COM TAMPA CEGA</t>
  </si>
  <si>
    <t>17,93</t>
  </si>
  <si>
    <t>CONDULETE DE ALUMINIO TIPO E, PARA ELETRODUTO ROSCAVEL DE 1 1/2", COM TAMPA CEGA</t>
  </si>
  <si>
    <t>23,84</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</si>
  <si>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</si>
  <si>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</si>
  <si>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</si>
  <si>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</si>
  <si>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</si>
  <si>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</si>
  <si>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</si>
  <si>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27,56</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</si>
  <si>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</si>
  <si>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</si>
  <si>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</si>
  <si>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</si>
  <si>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</si>
  <si>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8,99</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</si>
  <si>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</si>
  <si>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</si>
  <si>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</si>
  <si>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</si>
  <si>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24,82</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</si>
  <si>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</si>
  <si>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</si>
  <si>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</si>
  <si>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</si>
  <si>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</si>
  <si>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</si>
  <si>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191,71</t>
  </si>
  <si>
    <t>CONDULETE DE ALUMINIO TIPO TB, PARA ELETRODUTO ROSCAVEL DE 3", COM TAMPA CEGA</t>
  </si>
  <si>
    <t>CONDULETE DE ALUMINIO TIPO X, PARA ELETRODUTO ROSCAVEL DE 1 1/2", COM TAMPA CEGA</t>
  </si>
  <si>
    <t>30,63</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</si>
  <si>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</si>
  <si>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</si>
  <si>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</si>
  <si>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</si>
  <si>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</si>
  <si>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</si>
  <si>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</si>
  <si>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</si>
  <si>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</si>
  <si>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</si>
  <si>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9,70</t>
  </si>
  <si>
    <t>CONDULETE EM PVC, TIPO "C", SEM TAMPA, DE 1"</t>
  </si>
  <si>
    <t>10,84</t>
  </si>
  <si>
    <t>CONDULETE EM PVC, TIPO "C", SEM TAMPA, DE 3/4"</t>
  </si>
  <si>
    <t>CONDULETE EM PVC, TIPO "E", SEM TAMPA, DE 1/2"</t>
  </si>
  <si>
    <t>CONDULETE EM PVC, TIPO "E", SEM TAMPA, DE 1"</t>
  </si>
  <si>
    <t>9,73</t>
  </si>
  <si>
    <t>CONDULETE EM PVC, TIPO "E", SEM TAMPA, DE 3/4"</t>
  </si>
  <si>
    <t>7,74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</si>
  <si>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</si>
  <si>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</si>
  <si>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</si>
  <si>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</si>
  <si>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</si>
  <si>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</si>
  <si>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</si>
  <si>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</si>
  <si>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</si>
  <si>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</si>
  <si>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</si>
  <si>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</si>
  <si>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</si>
  <si>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</si>
  <si>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</si>
  <si>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</si>
  <si>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</si>
  <si>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</si>
  <si>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</si>
  <si>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</si>
  <si>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</si>
  <si>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</si>
  <si>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</si>
  <si>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14,02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</si>
  <si>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</si>
  <si>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</si>
  <si>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</si>
  <si>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</si>
  <si>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</si>
  <si>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</si>
  <si>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</si>
  <si>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90,83</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</si>
  <si>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</si>
  <si>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</si>
  <si>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</si>
  <si>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</si>
  <si>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</si>
  <si>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32,22</t>
  </si>
  <si>
    <t>CONECTOR DE ALUMINIO TIPO PRENSA CABO, BITOLA 1 1/4", PARA CABOS DE DIAMETRO DE 31 A 34 MM</t>
  </si>
  <si>
    <t>28,72</t>
  </si>
  <si>
    <t>CONECTOR DE ALUMINIO TIPO PRENSA CABO, BITOLA 1/2", PARA CABOS DE DIAMETRO DE 12,5 A 15 MM</t>
  </si>
  <si>
    <t>CONECTOR DE ALUMINIO TIPO PRENSA CABO, BITOLA 1", PARA CABOS DE DIAMETRO DE 22,5 A 25 MM</t>
  </si>
  <si>
    <t>12,54</t>
  </si>
  <si>
    <t>CONECTOR DE ALUMINIO TIPO PRENSA CABO, BITOLA 2", PARA CABOS DE DIAMETRO DE 47,5 A 50 MM</t>
  </si>
  <si>
    <t>CONECTOR DE ALUMINIO TIPO PRENSA CABO, BITOLA 3/4", PARA CABOS DE DIAMETRO DE 17,5 A 20 MM</t>
  </si>
  <si>
    <t>9,86</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</si>
  <si>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</si>
  <si>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</si>
  <si>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</si>
  <si>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</si>
  <si>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</si>
  <si>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</si>
  <si>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</si>
  <si>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</si>
  <si>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14,42</t>
  </si>
  <si>
    <t>CONECTOR METALICO TIPO PARAFUSO FENDIDO (SPLIT BOLT), PARA CABOS ATE 10 MM2</t>
  </si>
  <si>
    <t>CONECTOR METALICO TIPO PARAFUSO FENDIDO (SPLIT BOLT), PARA CABOS ATE 120 MM2</t>
  </si>
  <si>
    <t>22,63</t>
  </si>
  <si>
    <t>CONECTOR METALICO TIPO PARAFUSO FENDIDO (SPLIT BOLT), PARA CABOS ATE 150 MM2</t>
  </si>
  <si>
    <t>CONECTOR METALICO TIPO PARAFUSO FENDIDO (SPLIT BOLT), PARA CABOS ATE 16 MM2</t>
  </si>
  <si>
    <t>CONECTOR METALICO TIPO PARAFUSO FENDIDO (SPLIT BOLT), PARA CABOS ATE 185 MM2</t>
  </si>
  <si>
    <t>38,21</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</si>
  <si>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</si>
  <si>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</si>
  <si>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</si>
  <si>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</si>
  <si>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</si>
  <si>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13,95</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</si>
  <si>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</si>
  <si>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</si>
  <si>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</si>
  <si>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4,37</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</si>
  <si>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</si>
  <si>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</si>
  <si>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</si>
  <si>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17,18</t>
  </si>
  <si>
    <t>CONECTOR RETO DE ALUMINIO PARA ELETRODUTO DE 2", PARA ADAPTAR ENTRADA DE ELETRODUTO METALICO FLEXIVEL EM QUADROS</t>
  </si>
  <si>
    <t>7,57</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</si>
  <si>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</si>
  <si>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</si>
  <si>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</si>
  <si>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</si>
  <si>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</si>
  <si>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</si>
  <si>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</si>
  <si>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</si>
  <si>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</si>
  <si>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</si>
  <si>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</si>
  <si>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</si>
  <si>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</si>
  <si>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</si>
  <si>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</si>
  <si>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23,75</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</si>
  <si>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</si>
  <si>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</si>
  <si>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</si>
  <si>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</si>
  <si>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</si>
  <si>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</si>
  <si>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</si>
  <si>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</si>
  <si>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</si>
  <si>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</si>
  <si>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</si>
  <si>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</si>
  <si>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14,12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</si>
  <si>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</si>
  <si>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</si>
  <si>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</si>
  <si>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</si>
  <si>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</si>
  <si>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</si>
  <si>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</si>
  <si>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13,33</t>
  </si>
  <si>
    <t>CONEXAO MOVEL, ROSCA FEMEA, METALICA, COM ANEL DESLIZANTE, PARA TUBO PEX, DN 25 MM X 1"</t>
  </si>
  <si>
    <t>CONEXAO MOVEL, ROSCA FEMEA, METALICA, COM ANEL DESLIZANTE, PARA TUBO PEX, DN 25 MM X 3/4"</t>
  </si>
  <si>
    <t>16,03</t>
  </si>
  <si>
    <t>CONEXAO MOVEL, ROSCA FEMEA, METALICA, COM ANEL DESLIZANTE, PARA TUBO PEX, DN 32 MM X 1"</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</si>
  <si>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</si>
  <si>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</si>
  <si>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</si>
  <si>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69,67</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</si>
  <si>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</si>
  <si>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</si>
  <si>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</si>
  <si>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</si>
  <si>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</si>
  <si>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</si>
  <si>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</si>
  <si>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</si>
  <si>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</si>
  <si>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</si>
  <si>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147,68</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</si>
  <si>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</si>
  <si>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</si>
  <si>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</si>
  <si>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</si>
  <si>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</si>
  <si>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</si>
  <si>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</si>
  <si>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</si>
  <si>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</si>
  <si>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</si>
  <si>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</si>
  <si>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</si>
  <si>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</si>
  <si>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</si>
  <si>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</si>
  <si>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</si>
  <si>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</si>
  <si>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</si>
  <si>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</si>
  <si>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</si>
  <si>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</si>
  <si>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</si>
  <si>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</si>
  <si>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</si>
  <si>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</si>
  <si>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</si>
  <si>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6,60</t>
  </si>
  <si>
    <t>CORDEL DETONANTE, NP 05 G/M</t>
  </si>
  <si>
    <t>5,07</t>
  </si>
  <si>
    <t>CORDEL DETONANTE, NP 10 G/M</t>
  </si>
  <si>
    <t>5,24</t>
  </si>
  <si>
    <t>CORRENTE DE ELO CURTO COMUM, SOLDADA, GALVANIZADA, ESPESSURA DO ELO = 1/2" (12,5 MM)</t>
  </si>
  <si>
    <t>28,84</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</si>
  <si>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</si>
  <si>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</si>
  <si>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</si>
  <si>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</si>
  <si>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</si>
  <si>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23,55</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</si>
  <si>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</si>
  <si>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</si>
  <si>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</si>
  <si>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</si>
  <si>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</si>
  <si>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</si>
  <si>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</si>
  <si>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</si>
  <si>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</si>
  <si>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</si>
  <si>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</si>
  <si>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</si>
  <si>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</si>
  <si>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</si>
  <si>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</si>
  <si>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</si>
  <si>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</si>
  <si>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</si>
  <si>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</si>
  <si>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24,27</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</si>
  <si>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</si>
  <si>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</si>
  <si>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</si>
  <si>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</si>
  <si>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</si>
  <si>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</si>
  <si>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</si>
  <si>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</si>
  <si>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</si>
  <si>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</si>
  <si>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20,83</t>
  </si>
  <si>
    <t>COTOVELO 45 GRAUS, PEAD PE 100, DE 40 MM, PARA ELETROFUSAO</t>
  </si>
  <si>
    <t>24,59</t>
  </si>
  <si>
    <t>COTOVELO 45 GRAUS, PEAD PE 100, DE 63 MM, PARA ELETROFUSAO</t>
  </si>
  <si>
    <t>35,56</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</si>
  <si>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</si>
  <si>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</si>
  <si>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</si>
  <si>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</si>
  <si>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17,23</t>
  </si>
  <si>
    <t>COTOVELO 90 GRAUS DE FERRO GALVANIZADO, COM ROSCA BSP MACHO/FEMEA, DE 2 1/2"</t>
  </si>
  <si>
    <t>COTOVELO 90 GRAUS DE FERRO GALVANIZADO, COM ROSCA BSP MACHO/FEMEA, DE 2"</t>
  </si>
  <si>
    <t>COTOVELO 90 GRAUS DE FERRO GALVANIZADO, COM ROSCA BSP MACHO/FEMEA, DE 3/4"</t>
  </si>
  <si>
    <t>9,60</t>
  </si>
  <si>
    <t>COTOVELO 90 GRAUS DE FERRO GALVANIZADO, COM ROSCA BSP MACHO/FEMEA, DE 3"</t>
  </si>
  <si>
    <t>COTOVELO 90 GRAUS DE FERRO GALVANIZADO, COM ROSCA BSP, DE 1 1/2"</t>
  </si>
  <si>
    <t>26,94</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</si>
  <si>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</si>
  <si>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</si>
  <si>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</si>
  <si>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</si>
  <si>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</si>
  <si>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</si>
  <si>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</si>
  <si>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106,12</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</si>
  <si>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</si>
  <si>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</si>
  <si>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</si>
  <si>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</si>
  <si>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</si>
  <si>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</si>
  <si>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</si>
  <si>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30,14</t>
  </si>
  <si>
    <t>COTOVELO 90 GRAUS, PEAD PE 100, DE 63 MM, PARA ELETROFUSAO</t>
  </si>
  <si>
    <t>55,59</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</si>
  <si>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</si>
  <si>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</si>
  <si>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</si>
  <si>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7,90</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</si>
  <si>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</si>
  <si>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</si>
  <si>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</si>
  <si>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</si>
  <si>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24,26</t>
  </si>
  <si>
    <t>CRUZETA DE CONCRETO LEVE, COMP. 2000 MM SECAO, 90 X 90 MM</t>
  </si>
  <si>
    <t>CRUZETA DE FERRO GALVANIZADO, COM ROSCA BSP, DE 1 1/2"</t>
  </si>
  <si>
    <t>CRUZETA DE FERRO GALVANIZADO, COM ROSCA BSP, DE 1 1/4"</t>
  </si>
  <si>
    <t>49,77</t>
  </si>
  <si>
    <t>CRUZETA DE FERRO GALVANIZADO, COM ROSCA BSP, DE 1/2"</t>
  </si>
  <si>
    <t>CRUZETA DE FERRO GALVANIZADO, COM ROSCA BSP, DE 1"</t>
  </si>
  <si>
    <t>34,22</t>
  </si>
  <si>
    <t>CRUZETA DE FERRO GALVANIZADO, COM ROSCA BSP, DE 2 1/2"</t>
  </si>
  <si>
    <t>CRUZETA DE FERRO GALVANIZADO, COM ROSCA BSP, DE 2"</t>
  </si>
  <si>
    <t>CRUZETA DE FERRO GALVANIZADO, COM ROSCA BSP, DE 3/4"</t>
  </si>
  <si>
    <t>24,46</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</si>
  <si>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</si>
  <si>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</si>
  <si>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</si>
  <si>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</si>
  <si>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</si>
  <si>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</si>
  <si>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</si>
  <si>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</si>
  <si>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45,30</t>
  </si>
  <si>
    <t>CUMEEIRA PARA TELHA CERAMICA, COMPRIMENTO DE *41* CM, RENDIMENTO DE *3* TELHAS/M</t>
  </si>
  <si>
    <t>4,40</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</si>
  <si>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</si>
  <si>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</si>
  <si>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</si>
  <si>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31,77</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</si>
  <si>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</si>
  <si>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</si>
  <si>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</si>
  <si>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</si>
  <si>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</si>
  <si>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</si>
  <si>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</si>
  <si>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</si>
  <si>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</si>
  <si>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</si>
  <si>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</si>
  <si>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</si>
  <si>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</si>
  <si>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</si>
  <si>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</si>
  <si>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</si>
  <si>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</si>
  <si>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</si>
  <si>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</si>
  <si>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</si>
  <si>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</si>
  <si>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</si>
  <si>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</si>
  <si>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</si>
  <si>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20,99</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</si>
  <si>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</si>
  <si>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</si>
  <si>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</si>
  <si>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</si>
  <si>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</si>
  <si>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</si>
  <si>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</si>
  <si>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</si>
  <si>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</si>
  <si>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</si>
  <si>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</si>
  <si>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16,58</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</si>
  <si>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</si>
  <si>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</si>
  <si>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</si>
  <si>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</si>
  <si>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</si>
  <si>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</si>
  <si>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</si>
  <si>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</si>
  <si>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</si>
  <si>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15,87</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</si>
  <si>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</si>
  <si>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</si>
  <si>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</si>
  <si>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</si>
  <si>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</si>
  <si>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</si>
  <si>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</si>
  <si>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</si>
  <si>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</si>
  <si>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</si>
  <si>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8,95</t>
  </si>
  <si>
    <t>CURVA PVC LONGA 90 GRAUS, 75 MM, PARA ESGOTO PREDIAL</t>
  </si>
  <si>
    <t>26,35</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</si>
  <si>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</si>
  <si>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</si>
  <si>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</si>
  <si>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</si>
  <si>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134,50</t>
  </si>
  <si>
    <t>CURVA PVC PBA, JE, PB, 45 GRAUS, DN 50 / DE 60 MM, PARA REDE AGUA (NBR 10351)</t>
  </si>
  <si>
    <t>29,36</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</si>
  <si>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</si>
  <si>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</si>
  <si>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</si>
  <si>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</si>
  <si>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</si>
  <si>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</si>
  <si>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18,06</t>
  </si>
  <si>
    <t>CURVA PVC 90 GRAUS, ROSCAVEL, 1/2",  AGUA FRIA PREDIAL</t>
  </si>
  <si>
    <t>CURVA PVC 90 GRAUS, ROSCAVEL, 1",  AGUA FRIA PREDIAL</t>
  </si>
  <si>
    <t>CURVA PVC 90 GRAUS, ROSCAVEL, 2",  AGUA FRIA PREDIAL</t>
  </si>
  <si>
    <t>34,10</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</si>
  <si>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</si>
  <si>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</si>
  <si>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</si>
  <si>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</si>
  <si>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</si>
  <si>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</si>
  <si>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</si>
  <si>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</si>
  <si>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23,74</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</si>
  <si>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</si>
  <si>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</si>
  <si>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</si>
  <si>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</si>
  <si>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</si>
  <si>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</si>
  <si>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</si>
  <si>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</si>
  <si>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CURVA 135 GRAUS, PARA ELETRODUTO, EM ACO GALVANIZADO ELETROLITICO, DIAMETRO DE 32 MM (1 1/4")</t>
  </si>
  <si>
    <t>20,67</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</si>
  <si>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</si>
  <si>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</si>
  <si>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</si>
  <si>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</si>
  <si>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</si>
  <si>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9,21</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</si>
  <si>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</si>
  <si>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</si>
  <si>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</si>
  <si>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</si>
  <si>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14,71</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</si>
  <si>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</si>
  <si>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</si>
  <si>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</si>
  <si>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</si>
  <si>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</si>
  <si>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47,88</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</si>
  <si>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</si>
  <si>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</si>
  <si>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</si>
  <si>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</si>
  <si>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</si>
  <si>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49,84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</si>
  <si>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</si>
  <si>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</si>
  <si>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</si>
  <si>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</si>
  <si>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</si>
  <si>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21,52</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</si>
  <si>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</si>
  <si>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</si>
  <si>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</si>
  <si>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</si>
  <si>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41,56</t>
  </si>
  <si>
    <t>CURVA 45 GRAUS DE FERRO GALVANIZADO, COM ROSCA BSP MACHO/FEMEA, DE 1/2"</t>
  </si>
  <si>
    <t>CURVA 45 GRAUS DE FERRO GALVANIZADO, COM ROSCA BSP MACHO/FEMEA, DE 1"</t>
  </si>
  <si>
    <t>27,08</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</si>
  <si>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</si>
  <si>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</si>
  <si>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</si>
  <si>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</si>
  <si>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</si>
  <si>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</si>
  <si>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38,50</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</si>
  <si>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</si>
  <si>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</si>
  <si>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</si>
  <si>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</si>
  <si>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</si>
  <si>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</si>
  <si>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</si>
  <si>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</si>
  <si>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</si>
  <si>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</si>
  <si>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4,80</t>
  </si>
  <si>
    <t>CURVA 45 GRAUS, PARA ELETRODUTO, EM ACO GALVANIZADO ELETROLITICO, DIAMETRO DE 25 MM (1")</t>
  </si>
  <si>
    <t>CURVA 45 GRAUS, PARA ELETRODUTO, EM ACO GALVANIZADO ELETROLITICO, DIAMETRO DE 40 MM (1 1/2")</t>
  </si>
  <si>
    <t>CURVA 90 GRAUS DE BARRA CHATA EM ALUMINIO 3/4 " X 1/4 " X 300 MM</t>
  </si>
  <si>
    <t>9,03</t>
  </si>
  <si>
    <t>CURVA 90 GRAUS DE FERRO GALVANIZADO, COM ROSCA BSP FEMEA, DE 1 1/2"</t>
  </si>
  <si>
    <t>CURVA 90 GRAUS DE FERRO GALVANIZADO, COM ROSCA BSP FEMEA, DE 1 1/4"</t>
  </si>
  <si>
    <t>52,70</t>
  </si>
  <si>
    <t>CURVA 90 GRAUS DE FERRO GALVANIZADO, COM ROSCA BSP FEMEA, DE 1/2"</t>
  </si>
  <si>
    <t>CURVA 90 GRAUS DE FERRO GALVANIZADO, COM ROSCA BSP FEMEA, DE 1"</t>
  </si>
  <si>
    <t>31,34</t>
  </si>
  <si>
    <t>CURVA 90 GRAUS DE FERRO GALVANIZADO, COM ROSCA BSP FEMEA, DE 2 1/2"</t>
  </si>
  <si>
    <t>CURVA 90 GRAUS DE FERRO GALVANIZADO, COM ROSCA BSP FEMEA, DE 2"</t>
  </si>
  <si>
    <t>109,50</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</si>
  <si>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</si>
  <si>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</si>
  <si>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</si>
  <si>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</si>
  <si>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</si>
  <si>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</si>
  <si>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</si>
  <si>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</si>
  <si>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</si>
  <si>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</si>
  <si>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18,21</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</si>
  <si>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</si>
  <si>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</si>
  <si>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</si>
  <si>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</si>
  <si>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</si>
  <si>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</si>
  <si>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30,82</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</si>
  <si>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</si>
  <si>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</si>
  <si>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</si>
  <si>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</si>
  <si>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</si>
  <si>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</si>
  <si>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</si>
  <si>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</si>
  <si>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</si>
  <si>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</si>
  <si>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</si>
  <si>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171,58</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</si>
  <si>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</si>
  <si>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</si>
  <si>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</si>
  <si>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</si>
  <si>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</si>
  <si>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</si>
  <si>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</si>
  <si>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</si>
  <si>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</si>
  <si>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</si>
  <si>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</si>
  <si>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</si>
  <si>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2,40</t>
  </si>
  <si>
    <t>CURVA 90 GRAUS, LONGA, DE PVC RIGIDO ROSCAVEL, DE 1", PARA ELETRODUTO</t>
  </si>
  <si>
    <t>CURVA 90 GRAUS, LONGA, DE PVC RIGIDO ROSCAVEL, DE 2 1/2", PARA ELETRODUTO</t>
  </si>
  <si>
    <t>20,86</t>
  </si>
  <si>
    <t>CURVA 90 GRAUS, LONGA, DE PVC RIGIDO ROSCAVEL, DE 2", PARA ELETRODUTO</t>
  </si>
  <si>
    <t>CURVA 90 GRAUS, LONGA, DE PVC RIGIDO ROSCAVEL, DE 3/4", PARA ELETRODUTO</t>
  </si>
  <si>
    <t>2,43</t>
  </si>
  <si>
    <t>CURVA 90 GRAUS, LONGA, DE PVC RIGIDO ROSCAVEL, DE 3", PARA ELETRODUTO</t>
  </si>
  <si>
    <t>20,89</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</si>
  <si>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</si>
  <si>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</si>
  <si>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</si>
  <si>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</si>
  <si>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</si>
  <si>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</si>
  <si>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</si>
  <si>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18,38</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</si>
  <si>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</si>
  <si>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</si>
  <si>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</si>
  <si>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89,73</t>
  </si>
  <si>
    <t>38,25</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</si>
  <si>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</si>
  <si>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</si>
  <si>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</si>
  <si>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</si>
  <si>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</si>
  <si>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</si>
  <si>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23,16</t>
  </si>
  <si>
    <t>DESENHISTA TECNICO AUXILIAR (MENSALISTA)</t>
  </si>
  <si>
    <t>DESMOLDANTE PARA CONCRETO ESTAMPADO</t>
  </si>
  <si>
    <t>DESMOLDANTE PARA FORMAS METALICAS A BASE DE OLEO VEGETAL</t>
  </si>
  <si>
    <t>DESMOLDANTE PROTETOR PARA FORMAS DE MADEIRA, DE BASE OLEOSA EMULSIONADA EM AGUA</t>
  </si>
  <si>
    <t>5,35</t>
  </si>
  <si>
    <t>DILUENTE EPOXI</t>
  </si>
  <si>
    <t>33,06</t>
  </si>
  <si>
    <t>34,90</t>
  </si>
  <si>
    <t>110,92</t>
  </si>
  <si>
    <t>DISCO DE CORTE DIAMANTADO SEGMENTADO PARA CONCRETO, DIAMETRO DE 110 MM, FURO DE 20 MM</t>
  </si>
  <si>
    <t>DISCO DE CORTE DIAMANTADO SEGMENTADO PARA CONCRETO, DIAMETRO DE 350 MM, FURO DE 1 " (14 X 1 ")</t>
  </si>
  <si>
    <t>26,77</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</si>
  <si>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</si>
  <si>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</si>
  <si>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</si>
  <si>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</si>
  <si>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</si>
  <si>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</si>
  <si>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</si>
  <si>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</si>
  <si>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</si>
  <si>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</si>
  <si>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</si>
  <si>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</si>
  <si>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</si>
  <si>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</si>
  <si>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</si>
  <si>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</si>
  <si>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</si>
  <si>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</si>
  <si>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</si>
  <si>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</si>
  <si>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</si>
  <si>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58,94</t>
  </si>
  <si>
    <t>DISJUNTOR TIPO DIN/IEC, TRIPOLAR 63 A</t>
  </si>
  <si>
    <t>70,40</t>
  </si>
  <si>
    <t>DISJUNTOR TIPO NEMA, BIPOLAR 10  ATE  50 A, TENSAO MAXIMA 415 V</t>
  </si>
  <si>
    <t>DISJUNTOR TIPO NEMA, BIPOLAR 60 ATE 100A, TENSAO MAXIMA 415 V</t>
  </si>
  <si>
    <t>DISJUNTOR TIPO NEMA, MONOPOLAR DE 60 ATE 70A, TENSAO MAXIMA DE 240 V</t>
  </si>
  <si>
    <t>28,57</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</si>
  <si>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</si>
  <si>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</si>
  <si>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</si>
  <si>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</si>
  <si>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102,80</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</si>
  <si>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</si>
  <si>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</si>
  <si>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</si>
  <si>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</si>
  <si>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</si>
  <si>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</si>
  <si>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</si>
  <si>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</si>
  <si>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</si>
  <si>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</si>
  <si>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</si>
  <si>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</si>
  <si>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</si>
  <si>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</si>
  <si>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</si>
  <si>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</si>
  <si>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</si>
  <si>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</si>
  <si>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129,23</t>
  </si>
  <si>
    <t>DISPOSITIVO DR, 2 POLOS, SENSIBILIDADE DE 30 MA, CORRENTE DE 40 A, TIPO AC</t>
  </si>
  <si>
    <t>131,53</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</si>
  <si>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</si>
  <si>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</si>
  <si>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</si>
  <si>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</si>
  <si>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</si>
  <si>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160,56</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</si>
  <si>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</si>
  <si>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</si>
  <si>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</si>
  <si>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</si>
  <si>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</si>
  <si>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</si>
  <si>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</si>
  <si>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</si>
  <si>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</si>
  <si>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</si>
  <si>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</si>
  <si>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</si>
  <si>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</si>
  <si>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</si>
  <si>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46,47</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</si>
  <si>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</si>
  <si>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</si>
  <si>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</si>
  <si>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</si>
  <si>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</si>
  <si>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</si>
  <si>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</si>
  <si>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</si>
  <si>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</si>
  <si>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169,71</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</si>
  <si>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</si>
  <si>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</si>
  <si>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</si>
  <si>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</si>
  <si>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</si>
  <si>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</si>
  <si>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</si>
  <si>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</si>
  <si>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</si>
  <si>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</si>
  <si>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</si>
  <si>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</si>
  <si>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</si>
  <si>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2,83</t>
  </si>
  <si>
    <t>ELEMENTO VAZADO DE CONCRETO, QUADRICULADO, 1 FURO *10 X 10 X 10* CM</t>
  </si>
  <si>
    <t>3,52</t>
  </si>
  <si>
    <t>ELEMENTO VAZADO DE CONCRETO, QUADRICULADO, 1 FURO *20 X 10 X 7* CM</t>
  </si>
  <si>
    <t>8,20</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</si>
  <si>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</si>
  <si>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</si>
  <si>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</si>
  <si>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</si>
  <si>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</si>
  <si>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</si>
  <si>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20,92</t>
  </si>
  <si>
    <t>ELEMENTO VAZADO DE CONCRETO, VENEZIANA *39 X 22 X 15* CM</t>
  </si>
  <si>
    <t>ELEMENTO VAZADO DE CONCRETO, VENEZIANA *39 X 29 X 10* CM</t>
  </si>
  <si>
    <t>ELEMENTO VAZADO DE CONCRETO, VENEZIANA *40 X 10 X 10* CM</t>
  </si>
  <si>
    <t>ELETRICISTA (MENSALISTA)</t>
  </si>
  <si>
    <t>18,35</t>
  </si>
  <si>
    <t>ELETRICISTA DE MANUTENCAO INDUSTRIAL (MENSALISTA)</t>
  </si>
  <si>
    <t>ELETRODO REVESTIDO AWS - E-6010, DIAMETRO IGUAL A 4,00 MM</t>
  </si>
  <si>
    <t>ELETRODO REVESTIDO AWS - E6013, DIAMETRO IGUAL A 2,50 MM</t>
  </si>
  <si>
    <t>ELETRODO REVESTIDO AWS - E6013, DIAMETRO IGUAL A 4,00 MM</t>
  </si>
  <si>
    <t>35,06</t>
  </si>
  <si>
    <t>ELETRODO REVESTIDO AWS - E7018, DIAMETRO IGUAL A 4,00 MM</t>
  </si>
  <si>
    <t>38,00</t>
  </si>
  <si>
    <t>ELETRODUTO DE PVC RIGIDO ROSCAVEL DE 1 ", SEM LUVA</t>
  </si>
  <si>
    <t>5,17</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</si>
  <si>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</si>
  <si>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</si>
  <si>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</si>
  <si>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</si>
  <si>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</si>
  <si>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</si>
  <si>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22,64</t>
  </si>
  <si>
    <t>ELETRODUTO DE PVC RIGIDO ROSCAVEL DE 3/4 ", SEM LUVA</t>
  </si>
  <si>
    <t>ELETRODUTO DE PVC RIGIDO ROSCAVEL DE 4 ", SEM LUVA</t>
  </si>
  <si>
    <t>ELETRODUTO DE PVC RIGIDO SOLDAVEL, CLASSE B, DE 20 MM</t>
  </si>
  <si>
    <t>ELETRODUTO DE PVC RIGIDO SOLDAVEL, CLASSE B, DE 25 MM</t>
  </si>
  <si>
    <t>1,93</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</si>
  <si>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</si>
  <si>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</si>
  <si>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</si>
  <si>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</si>
  <si>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</si>
  <si>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</si>
  <si>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</si>
  <si>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</si>
  <si>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</si>
  <si>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</si>
  <si>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</si>
  <si>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</si>
  <si>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</si>
  <si>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</si>
  <si>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</si>
  <si>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</si>
  <si>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</si>
  <si>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</si>
  <si>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52,15</t>
  </si>
  <si>
    <t>ELETRODUTO FLEXIVEL, EM ACO, TIPO CONDUITE, DIAMETRO DE 2"</t>
  </si>
  <si>
    <t>31,84</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</si>
  <si>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</si>
  <si>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</si>
  <si>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</si>
  <si>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</si>
  <si>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</si>
  <si>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</si>
  <si>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</si>
  <si>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</si>
  <si>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2,65</t>
  </si>
  <si>
    <t>ELETRODUTO PVC FLEXIVEL CORRUGADO, REFORCADO, COR LARANJA, DE 32 MM, PARA LAJES E PISOS</t>
  </si>
  <si>
    <t>5,10</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</si>
  <si>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</si>
  <si>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</si>
  <si>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</si>
  <si>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</si>
  <si>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</si>
  <si>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14,35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</si>
  <si>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</si>
  <si>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</si>
  <si>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</si>
  <si>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</si>
  <si>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</si>
  <si>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5,95</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</si>
  <si>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</si>
  <si>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</si>
  <si>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</si>
  <si>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</si>
  <si>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</si>
  <si>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</si>
  <si>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</si>
  <si>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</si>
  <si>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</si>
  <si>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</si>
  <si>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</si>
  <si>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</si>
  <si>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</si>
  <si>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</si>
  <si>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</si>
  <si>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32,08</t>
  </si>
  <si>
    <t>ENGATE / RABICHO FLEXIVEL INOX 1/2 " X 40 CM</t>
  </si>
  <si>
    <t>35,11</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</si>
  <si>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</si>
  <si>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</si>
  <si>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</si>
  <si>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</si>
  <si>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</si>
  <si>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</si>
  <si>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</si>
  <si>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</si>
  <si>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</si>
  <si>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</si>
  <si>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</si>
  <si>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111,61</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</si>
  <si>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</si>
  <si>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</si>
  <si>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</si>
  <si>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</si>
  <si>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</si>
  <si>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</si>
  <si>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</si>
  <si>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</si>
  <si>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39,87</t>
  </si>
  <si>
    <t>EPI - FAMILIA ALMOXARIFE - HORISTA (ENCARGOS COMPLEMENTARES - COLETADO CAIXA)</t>
  </si>
  <si>
    <t>EPI - FAMILIA ALMOXARIFE - MENSALISTA (ENCARGOS COMPLEMENTARES - COLETADO CAIXA)</t>
  </si>
  <si>
    <t>EPI - FAMILIA CARPINTEIRO DE FORMAS - HORISTA (ENCARGOS COMPLEMENTARES - COLETADO CAIXA)</t>
  </si>
  <si>
    <t>1,05</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</si>
  <si>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</si>
  <si>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</si>
  <si>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</si>
  <si>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</si>
  <si>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0,80</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</si>
  <si>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</si>
  <si>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</si>
  <si>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</si>
  <si>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</si>
  <si>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0,55</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</si>
  <si>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</si>
  <si>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</si>
  <si>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</si>
  <si>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</si>
  <si>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0,95</t>
  </si>
  <si>
    <t>EPI - FAMILIA PEDREIRO - MENSALISTA (ENCARGOS COMPLEMENTARES - COLETADO CAIXA)</t>
  </si>
  <si>
    <t>178,44</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</si>
  <si>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</si>
  <si>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</si>
  <si>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</si>
  <si>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</si>
  <si>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</si>
  <si>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</si>
  <si>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</si>
  <si>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</si>
  <si>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</si>
  <si>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</si>
  <si>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</si>
  <si>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</si>
  <si>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</si>
  <si>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</si>
  <si>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</si>
  <si>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</si>
  <si>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</si>
  <si>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</si>
  <si>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</si>
  <si>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</si>
  <si>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</si>
  <si>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</si>
  <si>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</si>
  <si>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64,45</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</si>
  <si>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</si>
  <si>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</si>
  <si>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</si>
  <si>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</si>
  <si>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</si>
  <si>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</si>
  <si>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</si>
  <si>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</si>
  <si>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</si>
  <si>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</si>
  <si>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</si>
  <si>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</si>
  <si>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</si>
  <si>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</si>
  <si>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</si>
  <si>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</si>
  <si>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</si>
  <si>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</si>
  <si>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</si>
  <si>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</si>
  <si>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</si>
  <si>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</si>
  <si>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</si>
  <si>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</si>
  <si>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</si>
  <si>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</si>
  <si>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</si>
  <si>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</si>
  <si>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</si>
  <si>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</si>
  <si>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</si>
  <si>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</si>
  <si>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</si>
  <si>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</si>
  <si>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</si>
  <si>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15,71</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</si>
  <si>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</si>
  <si>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</si>
  <si>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</si>
  <si>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</si>
  <si>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</si>
  <si>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</si>
  <si>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</si>
  <si>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</si>
  <si>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76,15</t>
  </si>
  <si>
    <t>ESTACA PRE-MOLDADA VAZADA DE CONCRETO CENTRIFUGADO, PARA CARGA DE 100 T, SECAO CIRCULAR, COM ANEL METALICO INCORPORADO A PECA (SOMENTE FORNECIMENTO)</t>
  </si>
  <si>
    <t>195,16</t>
  </si>
  <si>
    <t>ESTILETE DE METAL, LAMINA 18 MM</t>
  </si>
  <si>
    <t>15,51</t>
  </si>
  <si>
    <t>ESTOPA</t>
  </si>
  <si>
    <t>19,24</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</si>
  <si>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</si>
  <si>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</si>
  <si>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</si>
  <si>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</si>
  <si>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</si>
  <si>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</si>
  <si>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</si>
  <si>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42,82</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</si>
  <si>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</si>
  <si>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</si>
  <si>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</si>
  <si>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</si>
  <si>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</si>
  <si>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148,49</t>
  </si>
  <si>
    <t>EXTINTOR DE INCENDIO PORTATIL COM CARGA DE PO QUIMICO SECO (PQS) DE 6 KG, CLASSE BC</t>
  </si>
  <si>
    <t>EXTINTOR DE INCENDIO PORTATIL COM CARGA DE PO QUIMICO SECO (PQS) DE 8 KG, CLASSE BC</t>
  </si>
  <si>
    <t>209,24</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</si>
  <si>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</si>
  <si>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</si>
  <si>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</si>
  <si>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</si>
  <si>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</si>
  <si>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40,97</t>
  </si>
  <si>
    <t>EXTREMIDADE PVC PBA, PF, JE, DN 75 / DE 85 MM (NBR 10351)</t>
  </si>
  <si>
    <t>EXTREMIDADE/TUBETE PARA HIDROMETRO PVC, COM ROSCA, CURTA, COM BUCHA LATAO, 1/2"</t>
  </si>
  <si>
    <t>EXTREMIDADE/TUBETE PARA HIDROMETRO PVC, COM ROSCA, CURTA, COM BUCHA LATAO, 3/4"</t>
  </si>
  <si>
    <t>13,93</t>
  </si>
  <si>
    <t>EXTREMIDADE/TUBETE PARA HIDROMETRO PVC, COM ROSCA, CURTA, SEM BUCHA LATAO, 1/2"</t>
  </si>
  <si>
    <t>4,59</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</si>
  <si>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</si>
  <si>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</si>
  <si>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</si>
  <si>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</si>
  <si>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</si>
  <si>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</si>
  <si>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</si>
  <si>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</si>
  <si>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</si>
  <si>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</si>
  <si>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21,68</t>
  </si>
  <si>
    <t>FECHADURA ESPELHO PARA PORTA DE BANHEIRO, EM ACO INOX (MAQUINA, TESTA E CONTRA-TESTA) E EM ZAMAC (MACANETA, LINGUETA E TRINCOS) COM ACABAMENTO CROMADO, MAQUINA DE 40 MM, INCLUINDO CHAVE TIPO TRANQUETA</t>
  </si>
  <si>
    <t>55,40</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</si>
  <si>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</si>
  <si>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</si>
  <si>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</si>
  <si>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</si>
  <si>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</si>
  <si>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52,13</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</si>
  <si>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</si>
  <si>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</si>
  <si>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</si>
  <si>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</si>
  <si>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78,26</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</si>
  <si>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</si>
  <si>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</si>
  <si>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</si>
  <si>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</si>
  <si>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21,57</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</si>
  <si>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</si>
  <si>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</si>
  <si>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</si>
  <si>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</si>
  <si>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</si>
  <si>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</si>
  <si>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</si>
  <si>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</si>
  <si>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</si>
  <si>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</si>
  <si>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</si>
  <si>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</si>
  <si>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</si>
  <si>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</si>
  <si>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</si>
  <si>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</si>
  <si>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</si>
  <si>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</si>
  <si>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</si>
  <si>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</si>
  <si>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</si>
  <si>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</si>
  <si>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</si>
  <si>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</si>
  <si>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</si>
  <si>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</si>
  <si>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</si>
  <si>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</si>
  <si>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</si>
  <si>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</si>
  <si>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</si>
  <si>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</si>
  <si>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</si>
  <si>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</si>
  <si>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</si>
  <si>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14,76</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</si>
  <si>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</si>
  <si>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</si>
  <si>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</si>
  <si>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</si>
  <si>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</si>
  <si>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9,38</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</si>
  <si>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</si>
  <si>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</si>
  <si>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</si>
  <si>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</si>
  <si>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0,75</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</si>
  <si>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</si>
  <si>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</si>
  <si>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</si>
  <si>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</si>
  <si>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</si>
  <si>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</si>
  <si>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44,37</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</si>
  <si>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</si>
  <si>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</si>
  <si>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</si>
  <si>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</si>
  <si>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</si>
  <si>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1,28</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</si>
  <si>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</si>
  <si>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</si>
  <si>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</si>
  <si>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</si>
  <si>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</si>
  <si>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</si>
  <si>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</si>
  <si>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</si>
  <si>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</si>
  <si>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</si>
  <si>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</si>
  <si>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</si>
  <si>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</si>
  <si>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</si>
  <si>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</si>
  <si>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</si>
  <si>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</si>
  <si>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</si>
  <si>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</si>
  <si>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</si>
  <si>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44,50</t>
  </si>
  <si>
    <t>FITA METALICA PERFURADA, L = 25 MM, ROLO DE 30 M, CARGA RECOMENDADA = *222,5* KGF</t>
  </si>
  <si>
    <t>FITA VEDA ROSCA EM ROLOS DE 18 MM X 10 M (L X C)</t>
  </si>
  <si>
    <t>FITA VEDA ROSCA EM ROLOS DE 18 MM X 25 M (L X C)</t>
  </si>
  <si>
    <t>7,48</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</si>
  <si>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</si>
  <si>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</si>
  <si>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</si>
  <si>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</si>
  <si>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</si>
  <si>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</si>
  <si>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</si>
  <si>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</si>
  <si>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</si>
  <si>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</si>
  <si>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</si>
  <si>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</si>
  <si>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97,92</t>
  </si>
  <si>
    <t>FLANGE PVC, ROSCAVEL, SEXTAVADO, SEM FUROS, 2"</t>
  </si>
  <si>
    <t>FLANGE SEXTAVADO DE FERRO GALVANIZADO, COM ROSCA BSP, DE 1 1/2"</t>
  </si>
  <si>
    <t>43,81</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</si>
  <si>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</si>
  <si>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</si>
  <si>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</si>
  <si>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</si>
  <si>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</si>
  <si>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</si>
  <si>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</si>
  <si>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</si>
  <si>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</si>
  <si>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</si>
  <si>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63,52</t>
  </si>
  <si>
    <t>FORRO DE FIBRA MINERAL EM PLACAS DE 1250 X 625 MM, E = 15 MM, BORDA RETA, COM PINTURA ANTIMOFO, APOIADO EM PERFIL DE ACO GALVANIZADO COM 24 MM DE BASE - INSTALADO</t>
  </si>
  <si>
    <t>59,14</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</si>
  <si>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</si>
  <si>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</si>
  <si>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</si>
  <si>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</si>
  <si>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</si>
  <si>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20,16</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</si>
  <si>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</si>
  <si>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</si>
  <si>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</si>
  <si>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</si>
  <si>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</si>
  <si>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</si>
  <si>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</si>
  <si>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</si>
  <si>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</si>
  <si>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</si>
  <si>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</si>
  <si>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32,43</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</si>
  <si>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</si>
  <si>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</si>
  <si>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</si>
  <si>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</si>
  <si>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</si>
  <si>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</si>
  <si>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18,66</t>
  </si>
  <si>
    <t>FUSIVEL NH 125 A TAMANHO 00, CAPACIDADE DE INTERRUPCAO DE 120 KA, TENSAO NOMIMNAL DE 500 V</t>
  </si>
  <si>
    <t>19,92</t>
  </si>
  <si>
    <t>FUSIVEL NH 160 A TAMANHO 00, CAPACIDADE DE INTERRUPCAO DE 120 KA, TENSAO NOMIMNAL DE 500 V</t>
  </si>
  <si>
    <t>20,22</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</si>
  <si>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</si>
  <si>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</si>
  <si>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</si>
  <si>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</si>
  <si>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</si>
  <si>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</si>
  <si>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</si>
  <si>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</si>
  <si>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</si>
  <si>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</si>
  <si>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</si>
  <si>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</si>
  <si>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</si>
  <si>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</si>
  <si>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</si>
  <si>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</si>
  <si>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</si>
  <si>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</si>
  <si>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</si>
  <si>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</si>
  <si>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</si>
  <si>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</si>
  <si>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</si>
  <si>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</si>
  <si>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</si>
  <si>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</si>
  <si>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</si>
  <si>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</si>
  <si>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</si>
  <si>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</si>
  <si>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</si>
  <si>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45,43</t>
  </si>
  <si>
    <t>GEOTEXTIL NAO TECIDO AGULHADO DE FILAMENTOS CONTINUOS 100% POLIESTER, RESITENCIA A TRACAO = 09 KN/M</t>
  </si>
  <si>
    <t>5,37</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</si>
  <si>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</si>
  <si>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</si>
  <si>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</si>
  <si>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</si>
  <si>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</si>
  <si>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</si>
  <si>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</si>
  <si>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</si>
  <si>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</si>
  <si>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</si>
  <si>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15,47</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</si>
  <si>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</si>
  <si>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</si>
  <si>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</si>
  <si>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</si>
  <si>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</si>
  <si>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</si>
  <si>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</si>
  <si>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14,10</t>
  </si>
  <si>
    <t>GRAMPO LINHA VIVA DE LATAO ESTANHADO, DIAMETRO DO CONDUTOR PRINCIPAL DE 10 A 120 MM2, DIAMETRO DA DERIVACAO DE 10 A 70 MM2</t>
  </si>
  <si>
    <t>48,13</t>
  </si>
  <si>
    <t>GRAMPO METALICO TIPO OLHAL PARA HASTE DE ATERRAMENTO DE 1/2'', CONDUTOR DE *10* A 50 MM2</t>
  </si>
  <si>
    <t>4,36</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</si>
  <si>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</si>
  <si>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</si>
  <si>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</si>
  <si>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</si>
  <si>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</si>
  <si>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</si>
  <si>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9,19</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</si>
  <si>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</si>
  <si>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</si>
  <si>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</si>
  <si>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</si>
  <si>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</si>
  <si>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</si>
  <si>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</si>
  <si>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</si>
  <si>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</si>
  <si>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</si>
  <si>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</si>
  <si>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</si>
  <si>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134,32</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</si>
  <si>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</si>
  <si>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</si>
  <si>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</si>
  <si>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</si>
  <si>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</si>
  <si>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</si>
  <si>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</si>
  <si>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</si>
  <si>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</si>
  <si>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</si>
  <si>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</si>
  <si>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</si>
  <si>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</si>
  <si>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</si>
  <si>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</si>
  <si>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</si>
  <si>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</si>
  <si>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</si>
  <si>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</si>
  <si>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189,44</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</si>
  <si>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</si>
  <si>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</si>
  <si>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</si>
  <si>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</si>
  <si>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</si>
  <si>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</si>
  <si>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</si>
  <si>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</si>
  <si>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</si>
  <si>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</si>
  <si>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49,28</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</si>
  <si>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</si>
  <si>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</si>
  <si>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</si>
  <si>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</si>
  <si>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</si>
  <si>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</si>
  <si>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</si>
  <si>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</si>
  <si>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</si>
  <si>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</si>
  <si>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</si>
  <si>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</si>
  <si>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</si>
  <si>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</si>
  <si>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</si>
  <si>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23,71</t>
  </si>
  <si>
    <t>IGNITOR PARA LAMPADA DE VAPOR DE SODIO / VAPOR METALICO ATE 400 W, TENSAO DE PULSO ENTRE 3000 A 4500 V</t>
  </si>
  <si>
    <t>12,30</t>
  </si>
  <si>
    <t>IGNITOR PARA LAMPADA DE VAPOR DE SODIO / VAPOR METALICO ATE 400 W, TENSAO DE PULSO ENTRE 580 A 750 V</t>
  </si>
  <si>
    <t>IMPERMEABILIZADOR (MENSALISTA)</t>
  </si>
  <si>
    <t>IMPERMEABILIZANTE FLEXIVEL BRANCO DE BASE ACRILICA PARA COBERTURAS</t>
  </si>
  <si>
    <t>21,61</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</si>
  <si>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</si>
  <si>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</si>
  <si>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</si>
  <si>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</si>
  <si>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</si>
  <si>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</si>
  <si>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</si>
  <si>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</si>
  <si>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</si>
  <si>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</si>
  <si>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</si>
  <si>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</si>
  <si>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13,54</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</si>
  <si>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</si>
  <si>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</si>
  <si>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</si>
  <si>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5,94</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</si>
  <si>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</si>
  <si>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</si>
  <si>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</si>
  <si>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</si>
  <si>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</si>
  <si>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</si>
  <si>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</si>
  <si>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18,88</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</si>
  <si>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</si>
  <si>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</si>
  <si>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</si>
  <si>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</si>
  <si>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</si>
  <si>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</si>
  <si>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</si>
  <si>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</si>
  <si>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20,87</t>
  </si>
  <si>
    <t>ISOLADOR DE PORCELANA, TIPO PINO MONOCORPO, PARA TENSAO DE *35* KV</t>
  </si>
  <si>
    <t>88,04</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</si>
  <si>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</si>
  <si>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</si>
  <si>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</si>
  <si>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</si>
  <si>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</si>
  <si>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</si>
  <si>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</si>
  <si>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</si>
  <si>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</si>
  <si>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</si>
  <si>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</si>
  <si>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</si>
  <si>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</si>
  <si>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</si>
  <si>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</si>
  <si>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</si>
  <si>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</si>
  <si>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</si>
  <si>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</si>
  <si>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25,07</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</si>
  <si>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</si>
  <si>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</si>
  <si>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</si>
  <si>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</si>
  <si>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</si>
  <si>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</si>
  <si>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</si>
  <si>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</si>
  <si>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</si>
  <si>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</si>
  <si>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</si>
  <si>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</si>
  <si>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</si>
  <si>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</si>
  <si>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</si>
  <si>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</si>
  <si>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</si>
  <si>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</si>
  <si>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</si>
  <si>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</si>
  <si>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</si>
  <si>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</si>
  <si>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</si>
  <si>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</si>
  <si>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</si>
  <si>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</si>
  <si>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</si>
  <si>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</si>
  <si>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</si>
  <si>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27,19</t>
  </si>
  <si>
    <t>JOELHO PPR, 90 GRAUS, SOLDAVEL, DN 75 MM, PARA AGUA QUENTE PREDIAL</t>
  </si>
  <si>
    <t>68,70</t>
  </si>
  <si>
    <t>JOELHO PPR, 90 GRAUS, SOLDAVEL, DN 90 MM, PARA AGUA QUENTE PREDIAL</t>
  </si>
  <si>
    <t>104,71</t>
  </si>
  <si>
    <t>JOELHO PVC COM VISITA, 90 GRAUS, DN 100 X 50 MM, SERIE NORMAL, PARA ESGOTO PREDIAL</t>
  </si>
  <si>
    <t>15,88</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</si>
  <si>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</si>
  <si>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</si>
  <si>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</si>
  <si>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</si>
  <si>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</si>
  <si>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</si>
  <si>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</si>
  <si>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</si>
  <si>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</si>
  <si>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</si>
  <si>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</si>
  <si>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</si>
  <si>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5,54</t>
  </si>
  <si>
    <t>JOELHO PVC, ROSCAVEL, 90 GRAUS, 3/4", PARA AGUA FRIA PREDIAL</t>
  </si>
  <si>
    <t>JOELHO PVC, SOLDAVEL, BB, 45 GRAUS, DN 40 MM, PARA ESGOTO PREDIAL</t>
  </si>
  <si>
    <t>JOELHO PVC, SOLDAVEL, BB, 90 GRAUS, DN 40 MM, PARA ESGOTO PREDIAL</t>
  </si>
  <si>
    <t>3,03</t>
  </si>
  <si>
    <t>JOELHO PVC, SOLDAVEL, COM BUCHA DE LATAO, 90 GRAUS, 20 MM X 1/2", PARA AGUA FRIA PREDIAL</t>
  </si>
  <si>
    <t>JOELHO PVC, SOLDAVEL, COM BUCHA DE LATAO, 90 GRAUS, 25 MM X 1/2", PARA AGUA FRIA PREDIAL</t>
  </si>
  <si>
    <t>JOELHO PVC, SOLDAVEL, COM BUCHA DE LATAO, 90 GRAUS, 25 MM X 3/4", PARA AGUA FRIA PREDIAL</t>
  </si>
  <si>
    <t>6,50</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</si>
  <si>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</si>
  <si>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</si>
  <si>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</si>
  <si>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</si>
  <si>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</si>
  <si>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</si>
  <si>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</si>
  <si>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</si>
  <si>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</si>
  <si>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1,55</t>
  </si>
  <si>
    <t>JOELHO PVC, SOLDAVEL, PB, 90 GRAUS, DN 50 MM, PARA ESGOTO PREDIAL</t>
  </si>
  <si>
    <t>2,08</t>
  </si>
  <si>
    <t>JOELHO PVC, SOLDAVEL, PB, 90 GRAUS, DN 75 MM, PARA ESGOTO PREDIAL</t>
  </si>
  <si>
    <t>JOELHO PVC, SOLDAVEL, 90 GRAUS, 110 MM, PARA AGUA FRIA PREDIAL</t>
  </si>
  <si>
    <t>204,75</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</si>
  <si>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</si>
  <si>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</si>
  <si>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</si>
  <si>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</si>
  <si>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</si>
  <si>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</si>
  <si>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</si>
  <si>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97,06</t>
  </si>
  <si>
    <t>JOELHO PVC, 45 GRAUS, ROSCAVEL,  1 1/2", AGUA FRIA PREDIAL</t>
  </si>
  <si>
    <t>18,68</t>
  </si>
  <si>
    <t>JOELHO PVC, 45 GRAUS, ROSCAVEL, 1 1/4",  AGUA FRIA PREDIAL</t>
  </si>
  <si>
    <t>10,65</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</si>
  <si>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</si>
  <si>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</si>
  <si>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</si>
  <si>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</si>
  <si>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12,94</t>
  </si>
  <si>
    <t>JOELHO PVC, 90 GRAUS, ROSCAVEL, 1 1/4", AGUA FRIA PREDIAL</t>
  </si>
  <si>
    <t>12,09</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</si>
  <si>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</si>
  <si>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</si>
  <si>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</si>
  <si>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</si>
  <si>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29,67</t>
  </si>
  <si>
    <t>JOELHO ROSCA FEMEA MOVEL, METALICO, PARA CONEXAO COM ANEL DESLIZANTE EM TUBO PEX, DN 25 MM X 3/4"</t>
  </si>
  <si>
    <t>JOELHO 45 GRAUS, PPR, SOLDAVEL, F/ F, DN 40 MM, PARA AQUA QUENTE E FRIA PREDIAL</t>
  </si>
  <si>
    <t>JOELHO 45 GRAUS, PPR, SOLDAVEL, F/ F, DN 50 MM, PARA AQUA QUENTE E FRIA PREDIAL</t>
  </si>
  <si>
    <t>18,93</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</si>
  <si>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</si>
  <si>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</si>
  <si>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</si>
  <si>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</si>
  <si>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</si>
  <si>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</si>
  <si>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30,75</t>
  </si>
  <si>
    <t>JOELHO 90 GRAUS, METALICO, PARA CONEXAO COM ANEL DESLIZANTE EM TUBO PEX, DN 32 MM</t>
  </si>
  <si>
    <t>JOELHO 90 GRAUS, PLASTICO, PARA CONEXAO COM CRIMPAGEM EM TUBO PEX, DN 16 MM</t>
  </si>
  <si>
    <t>JOELHO 90 GRAUS, PLASTICO, PARA CONEXAO COM CRIMPAGEM EM TUBO PEX, DN 20 MM</t>
  </si>
  <si>
    <t>19,14</t>
  </si>
  <si>
    <t>JOELHO 90 GRAUS, PLASTICO, PARA CONEXAO COM CRIMPAGEM EM TUBO PEX, DN 25 MM</t>
  </si>
  <si>
    <t>JOELHO 90 GRAUS, PLASTICO, PARA CONEXAO COM CRIMPAGEM EM TUBO PEX, DN 32 MM</t>
  </si>
  <si>
    <t>42,28</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</si>
  <si>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</si>
  <si>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</si>
  <si>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</si>
  <si>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</si>
  <si>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</si>
  <si>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</si>
  <si>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</si>
  <si>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</si>
  <si>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</si>
  <si>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</si>
  <si>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</si>
  <si>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</si>
  <si>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</si>
  <si>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</si>
  <si>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</si>
  <si>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20,51</t>
  </si>
  <si>
    <t>JOELHO 90 GRAUS, ROSCA MACHO TERMINAL, METALICO, PARA CONEXAO COM ANEL DESLIZANTE EM TUBO PEX, DN 25 MM X 3/4"</t>
  </si>
  <si>
    <t>JOELHO 90 GRAUS, ROSCA MACHO TERMINAL, PLASTICO, PARA CONEXAO COM CRIMPAGEM EM TUBO PEX, DN 25 MM X 1/2"</t>
  </si>
  <si>
    <t>23,51</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</si>
  <si>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</si>
  <si>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</si>
  <si>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</si>
  <si>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</si>
  <si>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19,13</t>
  </si>
  <si>
    <t>JOELHO, PVC SERIE R, 45 GRAUS, DN 150 MM, PARA ESGOTO OU AGUAS PLUVIAIS PREDIAIS</t>
  </si>
  <si>
    <t>JOELHO, PVC SERIE R, 45 GRAUS, DN 40 MM, PARA ESGOTO OU AGUAS PLUVIAIS PREDIAIS</t>
  </si>
  <si>
    <t>JOELHO, PVC SERIE R, 45 GRAUS, DN 50 MM, PARA ESGOTO OU AGUAS PLUVIAIS PREDIAIS</t>
  </si>
  <si>
    <t>5,89</t>
  </si>
  <si>
    <t>JOELHO, PVC SERIE R, 45 GRAUS, DN 75 MM, PARA ESGOTO OU AGUAS PLUVIAIS PREDIAIS</t>
  </si>
  <si>
    <t>JOELHO, PVC SERIE R, 90 GRAUS, DN 100 MM, PARA ESGOTO OU AGUAS PLUVIAIS PREDIAIS</t>
  </si>
  <si>
    <t>JOELHO, PVC SERIE R, 90 GRAUS, DN 150 MM, PARA ESGOTO OU AGUAS PLUVIAIS PREDIAIS</t>
  </si>
  <si>
    <t>85,76</t>
  </si>
  <si>
    <t>JOELHO, PVC SERIE R, 90 GRAUS, DN 40 MM, PARA ESGOTO OU AGUAS PLUVIAIS PREDIAIS</t>
  </si>
  <si>
    <t>JOELHO, PVC SERIE R, 90 GRAUS, DN 50 MM, PARA ESGOTO OU AGUAS PLUVIAIS PREDIAIS</t>
  </si>
  <si>
    <t>7,32</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</si>
  <si>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</si>
  <si>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</si>
  <si>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</si>
  <si>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</si>
  <si>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</si>
  <si>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</si>
  <si>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</si>
  <si>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</si>
  <si>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</si>
  <si>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</si>
  <si>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</si>
  <si>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</si>
  <si>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</si>
  <si>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</si>
  <si>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</si>
  <si>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31,25</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</si>
  <si>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</si>
  <si>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</si>
  <si>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</si>
  <si>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</si>
  <si>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45,23</t>
  </si>
  <si>
    <t>JUNCAO DE REDUCAO INVERTIDA, PVC SOLDAVEL, 100 X 50 MM, SERIE NORMAL PARA ESGOTO PREDIAL</t>
  </si>
  <si>
    <t>JUNCAO DE REDUCAO INVERTIDA, PVC SOLDAVEL, 100 X 75 MM, SERIE NORMAL PARA ESGOTO PREDIAL</t>
  </si>
  <si>
    <t>23,05</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</si>
  <si>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</si>
  <si>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</si>
  <si>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</si>
  <si>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</si>
  <si>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32,69</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</si>
  <si>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</si>
  <si>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</si>
  <si>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</si>
  <si>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</si>
  <si>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</si>
  <si>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</si>
  <si>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9,56</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</si>
  <si>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</si>
  <si>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</si>
  <si>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</si>
  <si>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</si>
  <si>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</si>
  <si>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</si>
  <si>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</si>
  <si>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</si>
  <si>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</si>
  <si>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</si>
  <si>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</si>
  <si>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</si>
  <si>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</si>
  <si>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</si>
  <si>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</si>
  <si>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</si>
  <si>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</si>
  <si>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112,55</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</si>
  <si>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</si>
  <si>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</si>
  <si>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</si>
  <si>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</si>
  <si>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</si>
  <si>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</si>
  <si>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</si>
  <si>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</si>
  <si>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</si>
  <si>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</si>
  <si>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</si>
  <si>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</si>
  <si>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</si>
  <si>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</si>
  <si>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</si>
  <si>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</si>
  <si>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</si>
  <si>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</si>
  <si>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</si>
  <si>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</si>
  <si>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</si>
  <si>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</si>
  <si>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</si>
  <si>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</si>
  <si>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</si>
  <si>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</si>
  <si>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</si>
  <si>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</si>
  <si>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</si>
  <si>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19,57</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</si>
  <si>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</si>
  <si>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</si>
  <si>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</si>
  <si>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</si>
  <si>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</si>
  <si>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</si>
  <si>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</si>
  <si>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</si>
  <si>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</si>
  <si>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</si>
  <si>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</si>
  <si>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</si>
  <si>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</si>
  <si>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</si>
  <si>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</si>
  <si>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</si>
  <si>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</si>
  <si>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</si>
  <si>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</si>
  <si>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</si>
  <si>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</si>
  <si>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</si>
  <si>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51,20</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</si>
  <si>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</si>
  <si>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</si>
  <si>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</si>
  <si>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</si>
  <si>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</si>
  <si>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</si>
  <si>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31,16</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</si>
  <si>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</si>
  <si>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</si>
  <si>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</si>
  <si>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</si>
  <si>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</si>
  <si>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</si>
  <si>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</si>
  <si>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</si>
  <si>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</si>
  <si>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</si>
  <si>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44,36</t>
  </si>
  <si>
    <t>LAMPADA DE LUZ MISTA 160 W, BASE E27 (220 V)</t>
  </si>
  <si>
    <t>LAMPADA DE LUZ MISTA 250 W, BASE E27 (220 V)</t>
  </si>
  <si>
    <t>LAMPADA DE LUZ MISTA 500 W, BASE E40 (220 V)</t>
  </si>
  <si>
    <t>50,11</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</si>
  <si>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</si>
  <si>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</si>
  <si>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</si>
  <si>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</si>
  <si>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12,61</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</si>
  <si>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</si>
  <si>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</si>
  <si>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</si>
  <si>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</si>
  <si>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</si>
  <si>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6,59</t>
  </si>
  <si>
    <t>LAMPADA FLUORESCENTE TUBULAR T8 DE 32/36 W, BIVOLT</t>
  </si>
  <si>
    <t>LAMPADA LED TIPO DICROICA BIVOLT, LUZ BRANCA, 5 W (BASE GU10)</t>
  </si>
  <si>
    <t>LAMPADA LED TUBULAR BIVOLT 18/20 W, BASE G13</t>
  </si>
  <si>
    <t>LAMPADA LED TUBULAR BIVOLT 9/10 W, BASE G13</t>
  </si>
  <si>
    <t>11,96</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</si>
  <si>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</si>
  <si>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</si>
  <si>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</si>
  <si>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</si>
  <si>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</si>
  <si>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</si>
  <si>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</si>
  <si>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</si>
  <si>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</si>
  <si>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36,47</t>
  </si>
  <si>
    <t>LAMPADA VAPOR METALICO TUBULAR 400 W (BASE E40)</t>
  </si>
  <si>
    <t>71,36</t>
  </si>
  <si>
    <t>161,17</t>
  </si>
  <si>
    <t>124,45</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</si>
  <si>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</si>
  <si>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</si>
  <si>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</si>
  <si>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</si>
  <si>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</si>
  <si>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</si>
  <si>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</si>
  <si>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</si>
  <si>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</si>
  <si>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1,66</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</si>
  <si>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</si>
  <si>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</si>
  <si>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</si>
  <si>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</si>
  <si>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</si>
  <si>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5,99</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</si>
  <si>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</si>
  <si>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</si>
  <si>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</si>
  <si>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</si>
  <si>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</si>
  <si>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2,11</t>
  </si>
  <si>
    <t>520,00</t>
  </si>
  <si>
    <t>406,25</t>
  </si>
  <si>
    <t>LOCACAO DE CRUZETA PARA ESCORA METALICA</t>
  </si>
  <si>
    <t>24,30</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</si>
  <si>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</si>
  <si>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</si>
  <si>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</si>
  <si>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</si>
  <si>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</si>
  <si>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</si>
  <si>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1,40</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</si>
  <si>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</si>
  <si>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</si>
  <si>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</si>
  <si>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</si>
  <si>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</si>
  <si>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</si>
  <si>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59,19</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</si>
  <si>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</si>
  <si>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</si>
  <si>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</si>
  <si>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</si>
  <si>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</si>
  <si>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</si>
  <si>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</si>
  <si>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</si>
  <si>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</si>
  <si>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</si>
  <si>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471,11</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</si>
  <si>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</si>
  <si>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</si>
  <si>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</si>
  <si>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</si>
  <si>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49,39</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</si>
  <si>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</si>
  <si>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</si>
  <si>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</si>
  <si>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</si>
  <si>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</si>
  <si>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</si>
  <si>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</si>
  <si>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</si>
  <si>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</si>
  <si>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</si>
  <si>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</si>
  <si>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151,17</t>
  </si>
  <si>
    <t>LUMINARIA LED PLAFON REDONDO DE SOBREPOR BIVOLT 12/13 W,  D = *17* CM</t>
  </si>
  <si>
    <t>LUMINARIA LED REFLETOR RETANGULAR BIVOLT, LUZ BRANCA, 10 W</t>
  </si>
  <si>
    <t>22,31</t>
  </si>
  <si>
    <t>LUMINARIA LED REFLETOR RETANGULAR BIVOLT, LUZ BRANCA, 30 W</t>
  </si>
  <si>
    <t>46,77</t>
  </si>
  <si>
    <t>LUMINARIA LED REFLETOR RETANGULAR BIVOLT, LUZ BRANCA, 50 W</t>
  </si>
  <si>
    <t>52,51</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</si>
  <si>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</si>
  <si>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</si>
  <si>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</si>
  <si>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</si>
  <si>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</si>
  <si>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</si>
  <si>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</si>
  <si>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</si>
  <si>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</si>
  <si>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</si>
  <si>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2,38</t>
  </si>
  <si>
    <t>LUVA CPVC, SOLDAVEL, 28 MM, PARA AGUA QUENTE PREDIAL</t>
  </si>
  <si>
    <t>4,84</t>
  </si>
  <si>
    <t>LUVA CPVC, SOLDAVEL, 35 MM, PARA AGUA QUENTE PREDIAL</t>
  </si>
  <si>
    <t>LUVA CPVC, SOLDAVEL, 42 MM, PARA AGUA QUENTE PREDIAL</t>
  </si>
  <si>
    <t>13,64</t>
  </si>
  <si>
    <t>LUVA CPVC, SOLDAVEL, 54 MM, PARA AGUA QUENTE PREDIAL</t>
  </si>
  <si>
    <t>LUVA CPVC, SOLDAVEL, 73 MM, PARA AGUA QUENTE PREDIAL</t>
  </si>
  <si>
    <t>118,80</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</si>
  <si>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</si>
  <si>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</si>
  <si>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</si>
  <si>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</si>
  <si>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</si>
  <si>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</si>
  <si>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</si>
  <si>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</si>
  <si>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</si>
  <si>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</si>
  <si>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</si>
  <si>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</si>
  <si>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</si>
  <si>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</si>
  <si>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</si>
  <si>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</si>
  <si>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</si>
  <si>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</si>
  <si>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</si>
  <si>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</si>
  <si>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</si>
  <si>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9,16</t>
  </si>
  <si>
    <t>LUVA DE CORRER PARA TUBO SOLDAVEL, PVC, 32 MM, PARA AGUA FRIA PREDIAL</t>
  </si>
  <si>
    <t>LUVA DE CORRER PARA TUBO SOLDAVEL, PVC, 50 MM, PARA AGUA FRIA PREDIAL</t>
  </si>
  <si>
    <t>24,86</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</si>
  <si>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</si>
  <si>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</si>
  <si>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</si>
  <si>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</si>
  <si>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</si>
  <si>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</si>
  <si>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</si>
  <si>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</si>
  <si>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</si>
  <si>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</si>
  <si>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</si>
  <si>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</si>
  <si>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</si>
  <si>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</si>
  <si>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</si>
  <si>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</si>
  <si>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69,12</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</si>
  <si>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</si>
  <si>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</si>
  <si>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</si>
  <si>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</si>
  <si>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</si>
  <si>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</si>
  <si>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</si>
  <si>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15,52</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</si>
  <si>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</si>
  <si>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</si>
  <si>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</si>
  <si>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</si>
  <si>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</si>
  <si>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</si>
  <si>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</si>
  <si>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</si>
  <si>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230,08</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</si>
  <si>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</si>
  <si>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</si>
  <si>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</si>
  <si>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</si>
  <si>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</si>
  <si>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</si>
  <si>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16,21</t>
  </si>
  <si>
    <t>LUVA DE REDUCAO DE FERRO GALVANIZADO, COM ROSCA BSP MACHO/FEMEA, DE 1" X 3/4"</t>
  </si>
  <si>
    <t>LUVA DE REDUCAO DE FERRO GALVANIZADO, COM ROSCA BSP MACHO/FEMEA, DE 3/4" X 1/2"</t>
  </si>
  <si>
    <t>11,17</t>
  </si>
  <si>
    <t>LUVA DE REDUCAO DE FERRO GALVANIZADO, COM ROSCA BSP, DE 1 1/2" X 1 1/4"</t>
  </si>
  <si>
    <t>20,18</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</si>
  <si>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</si>
  <si>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</si>
  <si>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</si>
  <si>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</si>
  <si>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16,65</t>
  </si>
  <si>
    <t>LUVA DE REDUCAO DE FERRO GALVANIZADO, COM ROSCA BSP, DE 1 1/4" X 1"</t>
  </si>
  <si>
    <t>16,66</t>
  </si>
  <si>
    <t>LUVA DE REDUCAO DE FERRO GALVANIZADO, COM ROSCA BSP, DE 1 1/4" X 3/4"</t>
  </si>
  <si>
    <t>LUVA DE REDUCAO DE FERRO GALVANIZADO, COM ROSCA BSP, DE 1" X 1/2"</t>
  </si>
  <si>
    <t>10,98</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</si>
  <si>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</si>
  <si>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</si>
  <si>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</si>
  <si>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</si>
  <si>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</si>
  <si>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</si>
  <si>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</si>
  <si>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</si>
  <si>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86,36</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</si>
  <si>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</si>
  <si>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</si>
  <si>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</si>
  <si>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</si>
  <si>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</si>
  <si>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</si>
  <si>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</si>
  <si>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</si>
  <si>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</si>
  <si>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11,13</t>
  </si>
  <si>
    <t>LUVA DE REDUCAO EM ACO CARBONO, COM ENCAIXE PARA SOLDA DN SW, PRESSAO 3.000 LBS, DN 2 1/2" X 2"</t>
  </si>
  <si>
    <t>LUVA DE REDUCAO EM ACO CARBONO, COM ENCAIXE PARA SOLDA DN SW, PRESSAO 3.000 LBS, DN 2" X 1 1/2"</t>
  </si>
  <si>
    <t>58,90</t>
  </si>
  <si>
    <t>LUVA DE REDUCAO EM ACO CARBONO, COM ENCAIXE PARA SOLDA DN SW, PRESSAO 3.000 LBS, DN 3" X 2 1/2"</t>
  </si>
  <si>
    <t>LUVA DE REDUCAO PARA TUBO PEX, METALICA, PARA CONEXAO COM ANEL DESLIZANTE, DN 20 X 16 MM</t>
  </si>
  <si>
    <t>7,73</t>
  </si>
  <si>
    <t>LUVA DE REDUCAO PARA TUBO PEX, METALICA, PARA CONEXAO COM ANEL DESLIZANTE, DN 25 X 16 MM</t>
  </si>
  <si>
    <t>LUVA DE REDUCAO PARA TUBO PEX, METALICA, PARA CONEXAO COM ANEL DESLIZANTE, DN 25 X 20 MM</t>
  </si>
  <si>
    <t>13,69</t>
  </si>
  <si>
    <t>LUVA DE REDUCAO PARA TUBO PEX, METALICA, PARA CONEXAO COM ANEL DESLIZANTE, DN 32 X 25 MM</t>
  </si>
  <si>
    <t>21,66</t>
  </si>
  <si>
    <t>LUVA DE REDUCAO PARA TUBO PEX, PLASTICA, PARA CONEXAO COM CRIMPAGEM, DN 20 X 16 MM</t>
  </si>
  <si>
    <t>LUVA DE REDUCAO PARA TUBO PEX, PLASTICA, PARA CONEXAO COM CRIMPAGEM, DN 25 X 16 MM</t>
  </si>
  <si>
    <t>LUVA DE REDUCAO PARA TUBO PEX, PLASTICA, PARA CONEXAO COM CRIMPAGEM, DN 32 X 20 MM</t>
  </si>
  <si>
    <t>33,00</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</si>
  <si>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</si>
  <si>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</si>
  <si>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</si>
  <si>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</si>
  <si>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</si>
  <si>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</si>
  <si>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4,01</t>
  </si>
  <si>
    <t>LUVA DE REDUCAO SOLDAVEL, PVC, 60 MM X 50 MM, PARA AGUA FRIA PREDIAL</t>
  </si>
  <si>
    <t>LUVA DE REDUCAO, PVC, SOLDAVEL, 50 X 25 MM, PARA AGUA FRIA PREDIAL</t>
  </si>
  <si>
    <t>LUVA DE TRANSICAO DE CPVC X PVC, SOLDAVEL, 22 X 25 MM, PARA AGUA QUENTE</t>
  </si>
  <si>
    <t>1,87</t>
  </si>
  <si>
    <t>LUVA DE TRANSICAO, CPVC, SOLDAVEL, 42 MM X 1 1/2", PARA AGUA QUENTE</t>
  </si>
  <si>
    <t>LUVA DE TRANSICAO, CPVC, SOLDAVEL, 54 MM X 2", PARA AGUA QUENTE PREDIAL</t>
  </si>
  <si>
    <t>LUVA DE TRANSICAO, CPVC, 15 MM X 1/2", PARA AGUA QUENTE PREDIAL</t>
  </si>
  <si>
    <t>11,35</t>
  </si>
  <si>
    <t>LUVA DE TRANSICAO, CPVC, 22 MM X 1/2", PARA AGUA QUENTE</t>
  </si>
  <si>
    <t>9,36</t>
  </si>
  <si>
    <t>LUVA DUPLA, PVC LEVE, DN 150 MM</t>
  </si>
  <si>
    <t>14,85</t>
  </si>
  <si>
    <t>LUVA EM ACO CARBONO, SOLDAVEL, PRESSAO 3.000 LBS, DN 1 1/2"</t>
  </si>
  <si>
    <t>LUVA EM ACO CARBONO, SOLDAVEL, PRESSAO 3.000 LBS, DN 1 1/4"</t>
  </si>
  <si>
    <t>22,78</t>
  </si>
  <si>
    <t>LUVA EM ACO CARBONO, SOLDAVEL, PRESSAO 3.000 LBS, DN 1/2"</t>
  </si>
  <si>
    <t>LUVA EM ACO CARBONO, SOLDAVEL, PRESSAO 3.000 LBS, DN 1"</t>
  </si>
  <si>
    <t>LUVA EM ACO CARBONO, SOLDAVEL, PRESSAO 3.000 LBS, DN 2 1/2"</t>
  </si>
  <si>
    <t>LUVA EM ACO CARBONO, SOLDAVEL, PRESSAO 3.000 LBS, DN 2"</t>
  </si>
  <si>
    <t>45,91</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</si>
  <si>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</si>
  <si>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</si>
  <si>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</si>
  <si>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</si>
  <si>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</si>
  <si>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</si>
  <si>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</si>
  <si>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</si>
  <si>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</si>
  <si>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</si>
  <si>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13,57</t>
  </si>
  <si>
    <t>LUVA EM PVC RIGIDO ROSCAVEL, DE 4", PARA ELETRODUTO</t>
  </si>
  <si>
    <t>LUVA PARA ELETRODUTO, EM ACO GALVANIZADO ELETROLITICO, DIAMETRO DE 100 MM (4")</t>
  </si>
  <si>
    <t>26,79</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</si>
  <si>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</si>
  <si>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</si>
  <si>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</si>
  <si>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</si>
  <si>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</si>
  <si>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</si>
  <si>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</si>
  <si>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</si>
  <si>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16,98</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</si>
  <si>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</si>
  <si>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</si>
  <si>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</si>
  <si>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</si>
  <si>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</si>
  <si>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</si>
  <si>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</si>
  <si>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</si>
  <si>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38,34</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</si>
  <si>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</si>
  <si>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</si>
  <si>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</si>
  <si>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</si>
  <si>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24,48</t>
  </si>
  <si>
    <t>LUVA PASSANTE DE COBRE (REF 601) SEM ANEL DE SOLDA, BOLSA 42 MM</t>
  </si>
  <si>
    <t>LUVA PASSANTE DE COBRE (REF 601) SEM ANEL DE SOLDA, BOLSA 54 MM</t>
  </si>
  <si>
    <t>57,91</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</si>
  <si>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</si>
  <si>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</si>
  <si>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</si>
  <si>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</si>
  <si>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</si>
  <si>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</si>
  <si>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</si>
  <si>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</si>
  <si>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</si>
  <si>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</si>
  <si>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70,64</t>
  </si>
  <si>
    <t>LUVA PVC SOLDAVEL, 110 MM, PARA AGUA FRIA PREDIAL</t>
  </si>
  <si>
    <t>69,37</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</si>
  <si>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</si>
  <si>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</si>
  <si>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</si>
  <si>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</si>
  <si>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</si>
  <si>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</si>
  <si>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</si>
  <si>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</si>
  <si>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</si>
  <si>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20,79</t>
  </si>
  <si>
    <t>LUVA PVC, ROSCAVEL, 1 1/2",  AGUA FRIA PREDIAL</t>
  </si>
  <si>
    <t>6,57</t>
  </si>
  <si>
    <t>LUVA PVC, ROSCAVEL, 1 1/4", AGUA FRIA PREDIAL</t>
  </si>
  <si>
    <t>LUVA PVC, ROSCAVEL, 2",  AGUA FRIA PREDIAL</t>
  </si>
  <si>
    <t>LUVA PVC, ROSCAVEL, 3", AGUA FRIA PREDIAL</t>
  </si>
  <si>
    <t>29,90</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</si>
  <si>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</si>
  <si>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</si>
  <si>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</si>
  <si>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</si>
  <si>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</si>
  <si>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</si>
  <si>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</si>
  <si>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31,56</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</si>
  <si>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</si>
  <si>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</si>
  <si>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</si>
  <si>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</si>
  <si>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</si>
  <si>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</si>
  <si>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</si>
  <si>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</si>
  <si>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</si>
  <si>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</si>
  <si>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</si>
  <si>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</si>
  <si>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</si>
  <si>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</si>
  <si>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16,47</t>
  </si>
  <si>
    <t>LUVA SOLDAVEL COM ROSCA, PVC, 20 MM X 1/2", PARA AGUA FRIA PREDIAL</t>
  </si>
  <si>
    <t>LUVA SOLDAVEL COM ROSCA, PVC, 25 MM X 1/2", PARA AGUA FRIA PREDIAL</t>
  </si>
  <si>
    <t>LUVA SOLDAVEL COM ROSCA, PVC, 25 MM X 3/4", PARA AGUA FRIA PREDIAL</t>
  </si>
  <si>
    <t>1,46</t>
  </si>
  <si>
    <t>LUVA SOLDAVEL COM ROSCA, PVC, 32 MM X 1", PARA AGUA FRIA PREDIAL</t>
  </si>
  <si>
    <t>4,79</t>
  </si>
  <si>
    <t>LUVA SOLDAVEL COM ROSCA, PVC, 40 MM X 1 1/4", PARA AGUA FRIA PREDIAL</t>
  </si>
  <si>
    <t>LUVA SOLDAVEL COM ROSCA, PVC, 50 MM X 1 1/2", PARA AGUA FRIA PREDIAL</t>
  </si>
  <si>
    <t>21,99</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</si>
  <si>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</si>
  <si>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</si>
  <si>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</si>
  <si>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</si>
  <si>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</si>
  <si>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</si>
  <si>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</si>
  <si>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</si>
  <si>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24,38</t>
  </si>
  <si>
    <t>MACANETA BOLA, EM ZAMAC COM ACABAMENTO CROMADO, DIAMETRO DE APROX 2 1/2"</t>
  </si>
  <si>
    <t>88,63</t>
  </si>
  <si>
    <t>MACARICO DE SOLDA 201 PARA EXTENSAO GLP OU ACETILENO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</si>
  <si>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</si>
  <si>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</si>
  <si>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</si>
  <si>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</si>
  <si>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</si>
  <si>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</si>
  <si>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</si>
  <si>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29,80</t>
  </si>
  <si>
    <t>MANGUEIRA CRISTAL PARA NIVEL, LISA, PVC TRANSPARENTE, 3/8" X1,5 MM</t>
  </si>
  <si>
    <t>2,57</t>
  </si>
  <si>
    <t>MANGUEIRA CRISTAL PARA NIVEL, LISA, PVC TRANSPARENTE, 5/16" X1 MM</t>
  </si>
  <si>
    <t>1,36</t>
  </si>
  <si>
    <t>MANGUEIRA CRISTAL TRANCADA, PVC COM REFORCO, COM PRESSAO DE TRABALHO (PT) 250 LBS/POL2, DE 3/4" X *2,8* MM</t>
  </si>
  <si>
    <t>MANGUEIRA CRISTAL TRANCADA, PVC COM REFORCO, PRESSAO DE TRABALHO (PT) 250 LBS/POL2, DE 1" X *3,4* MM</t>
  </si>
  <si>
    <t>13,07</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</si>
  <si>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</si>
  <si>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</si>
  <si>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</si>
  <si>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</si>
  <si>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</si>
  <si>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</si>
  <si>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</si>
  <si>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</si>
  <si>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</si>
  <si>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</si>
  <si>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</si>
  <si>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</si>
  <si>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</si>
  <si>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</si>
  <si>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</si>
  <si>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</si>
  <si>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</si>
  <si>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15,55</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</si>
  <si>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</si>
  <si>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</si>
  <si>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</si>
  <si>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</si>
  <si>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84,81</t>
  </si>
  <si>
    <t>MANOMETRO COM CAIXA EM ACO PINTADO, ESCALA *10* KGF/CM2 (*10* BAR), DIAMETRO NOMINAL DE 100 MM, CONEXAO DE 1/2"</t>
  </si>
  <si>
    <t>MANTA ALUMINIZADA NAS DUAS FACES, PARA SUBCOBERTURA,  E = *2* MM</t>
  </si>
  <si>
    <t>7,53</t>
  </si>
  <si>
    <t>MANTA ALUMINIZADA 1 FACE PARA SUBCOBERTURA, E = *1* MM</t>
  </si>
  <si>
    <t>MANTA ANTIRRUIDO DE POLIESTER (PET) PARA CONTRAPISO E = *8* MM</t>
  </si>
  <si>
    <t>20,64</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</si>
  <si>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</si>
  <si>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</si>
  <si>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</si>
  <si>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52,18</t>
  </si>
  <si>
    <t>MANTA ASFALTICA ELASTOMERICA EM POLIESTER 5 MM, TIPO III, CLASSE B, ACABAMENTO PP (NBR 9952)</t>
  </si>
  <si>
    <t>MANTA ASFALTICA ELASTOMERICA TIPO GLASS 3 MM, TIPO II, CLASSE C, ACABAMENTO PP (NBR 9952)</t>
  </si>
  <si>
    <t>29,99</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</si>
  <si>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</si>
  <si>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</si>
  <si>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</si>
  <si>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</si>
  <si>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</si>
  <si>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</si>
  <si>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15,50</t>
  </si>
  <si>
    <t>41,31</t>
  </si>
  <si>
    <t>51,30</t>
  </si>
  <si>
    <t>22,49</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</si>
  <si>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</si>
  <si>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</si>
  <si>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</si>
  <si>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</si>
  <si>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</si>
  <si>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</si>
  <si>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</si>
  <si>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</si>
  <si>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</si>
  <si>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</si>
  <si>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</si>
  <si>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</si>
  <si>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</si>
  <si>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</si>
  <si>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</si>
  <si>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</si>
  <si>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</si>
  <si>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</si>
  <si>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</si>
  <si>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</si>
  <si>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</si>
  <si>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</si>
  <si>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</si>
  <si>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</si>
  <si>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</si>
  <si>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40,23</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</si>
  <si>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</si>
  <si>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</si>
  <si>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</si>
  <si>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</si>
  <si>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</si>
  <si>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</si>
  <si>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</si>
  <si>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</si>
  <si>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</si>
  <si>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</si>
  <si>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20,13</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</si>
  <si>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</si>
  <si>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</si>
  <si>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</si>
  <si>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</si>
  <si>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</si>
  <si>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</si>
  <si>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</si>
  <si>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</si>
  <si>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1,56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</si>
  <si>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</si>
  <si>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</si>
  <si>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</si>
  <si>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</si>
  <si>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</si>
  <si>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</si>
  <si>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</si>
  <si>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</si>
  <si>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</si>
  <si>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</si>
  <si>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</si>
  <si>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</si>
  <si>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</si>
  <si>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</si>
  <si>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</si>
  <si>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</si>
  <si>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</si>
  <si>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39,75</t>
  </si>
  <si>
    <t>MEIO-FIO OU GUIA DE CONCRETO, PRE-MOLDADO, COMP 1 M, *30 X 12/15* CM (H X L1/L2)</t>
  </si>
  <si>
    <t>MEIO-FIO OU GUIA DE CONCRETO, PRE-MOLDADO, COMP 1 M, *30 X 15* CM (H X L)</t>
  </si>
  <si>
    <t>MEIO-FIO OU GUIA DE CONCRETO, PRE-MOLDADO, COMP 80 CM, *45 X 12/18* CM (H X L1/L2)</t>
  </si>
  <si>
    <t>34,98</t>
  </si>
  <si>
    <t>MEMBRANA IMPERMEABILIZANTE A BASE DE POLIUREIA, BICOMPONENTE, APLICACAO A FRIO</t>
  </si>
  <si>
    <t>68,25</t>
  </si>
  <si>
    <t>MEMBRANA IMPERMEABILIZANTE A BASE DE POLIURETANO</t>
  </si>
  <si>
    <t>46,33</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</si>
  <si>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</si>
  <si>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</si>
  <si>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</si>
  <si>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</si>
  <si>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</si>
  <si>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</si>
  <si>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</si>
  <si>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</si>
  <si>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</si>
  <si>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</si>
  <si>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</si>
  <si>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</si>
  <si>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</si>
  <si>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</si>
  <si>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</si>
  <si>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185,07</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</si>
  <si>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</si>
  <si>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</si>
  <si>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</si>
  <si>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</si>
  <si>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</si>
  <si>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</si>
  <si>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</si>
  <si>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</si>
  <si>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</si>
  <si>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(MENSALISTA)</t>
  </si>
  <si>
    <t>24,72</t>
  </si>
  <si>
    <t>MONTADOR DE ESTRUTURAS METALICAS (MENSALISTA)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</si>
  <si>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</si>
  <si>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</si>
  <si>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</si>
  <si>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</si>
  <si>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</si>
  <si>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</si>
  <si>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</si>
  <si>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</si>
  <si>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</si>
  <si>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</si>
  <si>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</si>
  <si>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</si>
  <si>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</si>
  <si>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</si>
  <si>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</si>
  <si>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</si>
  <si>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22,43</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</si>
  <si>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</si>
  <si>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</si>
  <si>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</si>
  <si>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</si>
  <si>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</si>
  <si>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</si>
  <si>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</si>
  <si>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</si>
  <si>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</si>
  <si>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</si>
  <si>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</si>
  <si>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57,34</t>
  </si>
  <si>
    <t>MOURAO DE CONCRETO RETO, SECAO QUADARA *10 X 10* CM, H= *2,30* M</t>
  </si>
  <si>
    <t>54,07</t>
  </si>
  <si>
    <t>MOURAO DE CONCRETO RETO, SECAO QUADRADA, *10 X 10* CM, H= 3,00 M</t>
  </si>
  <si>
    <t>MOURAO DE CONCRETO RETO, TIPO ESTICADOR, *10 X 10* CM, H= 2,50 M</t>
  </si>
  <si>
    <t>55,66</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</si>
  <si>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</si>
  <si>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</si>
  <si>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</si>
  <si>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</si>
  <si>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</si>
  <si>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</si>
  <si>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</si>
  <si>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</si>
  <si>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</si>
  <si>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</si>
  <si>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0,73</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</si>
  <si>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</si>
  <si>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</si>
  <si>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</si>
  <si>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</si>
  <si>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</si>
  <si>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</si>
  <si>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</si>
  <si>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</si>
  <si>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</si>
  <si>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</si>
  <si>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</si>
  <si>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</si>
  <si>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44,57</t>
  </si>
  <si>
    <t>NIPLE DE FERRO GALVANIZADO, COM ROSCA BSP, DE 2"</t>
  </si>
  <si>
    <t>NIPLE DE FERRO GALVANIZADO, COM ROSCA BSP, DE 3/4"</t>
  </si>
  <si>
    <t>6,49</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</si>
  <si>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</si>
  <si>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</si>
  <si>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</si>
  <si>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</si>
  <si>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</si>
  <si>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24,73</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</si>
  <si>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</si>
  <si>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</si>
  <si>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</si>
  <si>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</si>
  <si>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</si>
  <si>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</si>
  <si>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</si>
  <si>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11,66</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</si>
  <si>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</si>
  <si>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</si>
  <si>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</si>
  <si>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</si>
  <si>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</si>
  <si>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</si>
  <si>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</si>
  <si>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</si>
  <si>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</si>
  <si>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</si>
  <si>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24,08</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</si>
  <si>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</si>
  <si>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</si>
  <si>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</si>
  <si>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</si>
  <si>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58,71</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</si>
  <si>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</si>
  <si>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</si>
  <si>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</si>
  <si>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</si>
  <si>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</si>
  <si>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</si>
  <si>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</si>
  <si>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</si>
  <si>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4,09</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</si>
  <si>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</si>
  <si>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</si>
  <si>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</si>
  <si>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</si>
  <si>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</si>
  <si>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</si>
  <si>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</si>
  <si>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27,48</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</si>
  <si>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</si>
  <si>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</si>
  <si>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</si>
  <si>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</si>
  <si>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</si>
  <si>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</si>
  <si>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22,66</t>
  </si>
  <si>
    <t>OPERADOR DE COMPRESSOR DE AR OU COMPRESSORISTA (MENSALISTA)</t>
  </si>
  <si>
    <t>OPERADOR DE DEMARCADORA DE FAIXAS DE TRAFEGO (MENSALISTA)</t>
  </si>
  <si>
    <t>OPERADOR DE ESCAVADEIRA</t>
  </si>
  <si>
    <t>28,93</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</si>
  <si>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</si>
  <si>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</si>
  <si>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</si>
  <si>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</si>
  <si>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</si>
  <si>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</si>
  <si>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</si>
  <si>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</si>
  <si>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</si>
  <si>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</si>
  <si>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</si>
  <si>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</si>
  <si>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</si>
  <si>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</si>
  <si>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</si>
  <si>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</si>
  <si>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</si>
  <si>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</si>
  <si>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</si>
  <si>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</si>
  <si>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</si>
  <si>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</si>
  <si>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</si>
  <si>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</si>
  <si>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</si>
  <si>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</si>
  <si>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</si>
  <si>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</si>
  <si>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</si>
  <si>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</si>
  <si>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</si>
  <si>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12,10</t>
  </si>
  <si>
    <t>PAINEL DE LA DE VIDRO SEM REVESTIMENTO PSI 20, E = 25 MM, DE 1200 X 600 MM</t>
  </si>
  <si>
    <t>16,34</t>
  </si>
  <si>
    <t>PAINEL DE LA DE VIDRO SEM REVESTIMENTO PSI 20, E = 50 MM, DE 1200 X 600 MM</t>
  </si>
  <si>
    <t>PAINEL DE LA DE VIDRO SEM REVESTIMENTO PSI 40, E = 25 MM, DE 1200 X 600 MM</t>
  </si>
  <si>
    <t>28,56</t>
  </si>
  <si>
    <t>PAINEL DE LA DE VIDRO SEM REVESTIMENTO PSI 40, E = 50 MM, DE 1200 X 600 MM</t>
  </si>
  <si>
    <t>60,29</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</si>
  <si>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</si>
  <si>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</si>
  <si>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</si>
  <si>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</si>
  <si>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</si>
  <si>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</si>
  <si>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</si>
  <si>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40,98</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</si>
  <si>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</si>
  <si>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</si>
  <si>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</si>
  <si>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</si>
  <si>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102,62</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</si>
  <si>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</si>
  <si>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</si>
  <si>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</si>
  <si>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2,26</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</si>
  <si>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</si>
  <si>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</si>
  <si>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</si>
  <si>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</si>
  <si>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</si>
  <si>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</si>
  <si>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</si>
  <si>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</si>
  <si>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</si>
  <si>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</si>
  <si>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</si>
  <si>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</si>
  <si>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</si>
  <si>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</si>
  <si>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</si>
  <si>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</si>
  <si>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</si>
  <si>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</si>
  <si>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</si>
  <si>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</si>
  <si>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</si>
  <si>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</si>
  <si>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</si>
  <si>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3,08</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</si>
  <si>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</si>
  <si>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</si>
  <si>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</si>
  <si>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</si>
  <si>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</si>
  <si>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</si>
  <si>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</si>
  <si>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8,79</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</si>
  <si>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</si>
  <si>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</si>
  <si>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</si>
  <si>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11,79</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</si>
  <si>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</si>
  <si>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</si>
  <si>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</si>
  <si>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</si>
  <si>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</si>
  <si>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</si>
  <si>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</si>
  <si>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</si>
  <si>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</si>
  <si>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</si>
  <si>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</si>
  <si>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</si>
  <si>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</si>
  <si>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1,45</t>
  </si>
  <si>
    <t>PARAFUSO ZINCADO ROSCA SOBERBA, CABECA SEXTAVADA, 5/16 " X 150 MM, PARA FIXACAO DE TELHA EM MADEIRA</t>
  </si>
  <si>
    <t>1,97</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</si>
  <si>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</si>
  <si>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</si>
  <si>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</si>
  <si>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</si>
  <si>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</si>
  <si>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</si>
  <si>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</si>
  <si>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</si>
  <si>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</si>
  <si>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25,88</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</si>
  <si>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</si>
  <si>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</si>
  <si>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</si>
  <si>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</si>
  <si>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</si>
  <si>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1,42</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</si>
  <si>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</si>
  <si>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</si>
  <si>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</si>
  <si>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</si>
  <si>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</si>
  <si>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</si>
  <si>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</si>
  <si>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23,12</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</si>
  <si>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</si>
  <si>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</si>
  <si>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</si>
  <si>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</si>
  <si>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</si>
  <si>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</si>
  <si>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</si>
  <si>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</si>
  <si>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</si>
  <si>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</si>
  <si>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</si>
  <si>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</si>
  <si>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22,51</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</si>
  <si>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</si>
  <si>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</si>
  <si>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</si>
  <si>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</si>
  <si>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</si>
  <si>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65,00</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</si>
  <si>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</si>
  <si>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</si>
  <si>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</si>
  <si>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</si>
  <si>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</si>
  <si>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</si>
  <si>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</si>
  <si>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78,40</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</si>
  <si>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</si>
  <si>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</si>
  <si>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</si>
  <si>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</si>
  <si>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</si>
  <si>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</si>
  <si>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</si>
  <si>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58,80</t>
  </si>
  <si>
    <t>PEITORIL EM MARMORE, POLIDO, BRANCO COMUM, L= *15* CM, E=  *3* CM, CORTE RETO</t>
  </si>
  <si>
    <t>63,22</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</si>
  <si>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</si>
  <si>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</si>
  <si>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</si>
  <si>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</si>
  <si>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</si>
  <si>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</si>
  <si>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</si>
  <si>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</si>
  <si>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</si>
  <si>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</si>
  <si>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</si>
  <si>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</si>
  <si>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</si>
  <si>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</si>
  <si>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</si>
  <si>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</si>
  <si>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</si>
  <si>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</si>
  <si>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</si>
  <si>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4,21</t>
  </si>
  <si>
    <t>PERFIL CANTONEIRA L, LISA, EM ACO, 25 X 30 MM, E = 0,5 MM, PARA ESTRUTURA DRYWALL</t>
  </si>
  <si>
    <t>2,50</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</si>
  <si>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</si>
  <si>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</si>
  <si>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</si>
  <si>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</si>
  <si>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</si>
  <si>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120,91</t>
  </si>
  <si>
    <t>PERFIL ELASTOMERICO PRE-FORMADO EM EPMD, PARA JUNTA DE DILATACAO DE USO GERAL EM MEDIAS SOLICITACOES, 8 MM DE LARGURA, MOVIMENTACAO DE *5 A 11* MM</t>
  </si>
  <si>
    <t>54,65</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</si>
  <si>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</si>
  <si>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</si>
  <si>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</si>
  <si>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</si>
  <si>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</si>
  <si>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</si>
  <si>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</si>
  <si>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</si>
  <si>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</si>
  <si>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</si>
  <si>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</si>
  <si>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</si>
  <si>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</si>
  <si>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</si>
  <si>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</si>
  <si>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</si>
  <si>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6,96</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</si>
  <si>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</si>
  <si>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</si>
  <si>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</si>
  <si>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</si>
  <si>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</si>
  <si>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</si>
  <si>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</si>
  <si>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</si>
  <si>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</si>
  <si>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</si>
  <si>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</si>
  <si>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</si>
  <si>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31,40</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</si>
  <si>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</si>
  <si>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</si>
  <si>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</si>
  <si>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</si>
  <si>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</si>
  <si>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</si>
  <si>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42,14</t>
  </si>
  <si>
    <t>PINO DE ACO COM ROSCA 1/4 ", COMPRIMENTO DA HASTE = 30 MM E ROSCA = 20 MM (ACAO DIRETA)</t>
  </si>
  <si>
    <t>55,89</t>
  </si>
  <si>
    <t>PINO DE ACO LISO 1/4 ", HASTE = *36,5* MM (ACAO DIRETA)</t>
  </si>
  <si>
    <t>34,48</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</si>
  <si>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</si>
  <si>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</si>
  <si>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</si>
  <si>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</si>
  <si>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</si>
  <si>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</si>
  <si>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</si>
  <si>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</si>
  <si>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</si>
  <si>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</si>
  <si>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</si>
  <si>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</si>
  <si>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</si>
  <si>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</si>
  <si>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</si>
  <si>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</si>
  <si>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23,14</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</si>
  <si>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</si>
  <si>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</si>
  <si>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</si>
  <si>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</si>
  <si>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</si>
  <si>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</si>
  <si>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</si>
  <si>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</si>
  <si>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</si>
  <si>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</si>
  <si>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</si>
  <si>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</si>
  <si>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</si>
  <si>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</si>
  <si>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</si>
  <si>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</si>
  <si>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</si>
  <si>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</si>
  <si>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</si>
  <si>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</si>
  <si>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</si>
  <si>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</si>
  <si>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</si>
  <si>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</si>
  <si>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</si>
  <si>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</si>
  <si>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</si>
  <si>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</si>
  <si>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</si>
  <si>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74,25</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</si>
  <si>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</si>
  <si>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</si>
  <si>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</si>
  <si>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</si>
  <si>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</si>
  <si>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</si>
  <si>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1.080,01</t>
  </si>
  <si>
    <t>PLACA DE INAUGURACAO METALICA, *40* CM X *60* CM</t>
  </si>
  <si>
    <t>678,38</t>
  </si>
  <si>
    <t>225,00</t>
  </si>
  <si>
    <t>13,39</t>
  </si>
  <si>
    <t>22,41</t>
  </si>
  <si>
    <t>PLACA DE SINALIZACAO EM CHAPA DE ACO NUM 16 COM PINTURA REFLETIVA</t>
  </si>
  <si>
    <t>519,75</t>
  </si>
  <si>
    <t>PLACA DE SINALIZACAO EM CHAPA DE ALUMINIO COM PINTURA REFLETIVA, E = 2 MM</t>
  </si>
  <si>
    <t>648,00</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</si>
  <si>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</si>
  <si>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</si>
  <si>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</si>
  <si>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</si>
  <si>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</si>
  <si>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129,73</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</si>
  <si>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</si>
  <si>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</si>
  <si>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</si>
  <si>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24,92</t>
  </si>
  <si>
    <t>PLUG OU BUJAO DE FERRO GALVANIZADO, DE 1 1/2"</t>
  </si>
  <si>
    <t>PLUG OU BUJAO DE FERRO GALVANIZADO, DE 1 1/4"</t>
  </si>
  <si>
    <t>PLUG OU BUJAO DE FERRO GALVANIZADO, DE 1/2"</t>
  </si>
  <si>
    <t>PLUG OU BUJAO DE FERRO GALVANIZADO, DE 1"</t>
  </si>
  <si>
    <t>PLUG OU BUJAO DE FERRO GALVANIZADO, DE 2 1/2"</t>
  </si>
  <si>
    <t>34,54</t>
  </si>
  <si>
    <t>PLUG OU BUJAO DE FERRO GALVANIZADO, DE 2"</t>
  </si>
  <si>
    <t>PLUG OU BUJAO DE FERRO GALVANIZADO, DE 3/4"</t>
  </si>
  <si>
    <t>PLUG OU BUJAO DE FERRO GALVANIZADO, DE 3"</t>
  </si>
  <si>
    <t>48,36</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</si>
  <si>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</si>
  <si>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</si>
  <si>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</si>
  <si>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</si>
  <si>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</si>
  <si>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</si>
  <si>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</si>
  <si>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74,52</t>
  </si>
  <si>
    <t>PLUG PVC, JE, DN 200 MM, PARA REDE COLETORA ESGOTO (NBR 10569)</t>
  </si>
  <si>
    <t>151,32</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</si>
  <si>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</si>
  <si>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</si>
  <si>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</si>
  <si>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</si>
  <si>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</si>
  <si>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</si>
  <si>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</si>
  <si>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</si>
  <si>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</si>
  <si>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</si>
  <si>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</si>
  <si>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</si>
  <si>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</si>
  <si>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</si>
  <si>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</si>
  <si>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</si>
  <si>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</si>
  <si>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</si>
  <si>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</si>
  <si>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</si>
  <si>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</si>
  <si>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</si>
  <si>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</si>
  <si>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</si>
  <si>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</si>
  <si>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</si>
  <si>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</si>
  <si>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</si>
  <si>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</si>
  <si>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</si>
  <si>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</si>
  <si>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1,12</t>
  </si>
  <si>
    <t>PORTA CADEADO EM ACO GALVANIZADO, COMPRIMENTO DE 3  1/2"</t>
  </si>
  <si>
    <t>5,90</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</si>
  <si>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</si>
  <si>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</si>
  <si>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</si>
  <si>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</si>
  <si>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158,38</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</si>
  <si>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</si>
  <si>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</si>
  <si>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</si>
  <si>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</si>
  <si>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199,90</t>
  </si>
  <si>
    <t>445,46</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</si>
  <si>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</si>
  <si>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</si>
  <si>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</si>
  <si>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</si>
  <si>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</si>
  <si>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</si>
  <si>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</si>
  <si>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</si>
  <si>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</si>
  <si>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</si>
  <si>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</si>
  <si>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</si>
  <si>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</si>
  <si>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</si>
  <si>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</si>
  <si>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</si>
  <si>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</si>
  <si>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</si>
  <si>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</si>
  <si>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</si>
  <si>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</si>
  <si>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</si>
  <si>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</si>
  <si>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</si>
  <si>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193,53</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</si>
  <si>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</si>
  <si>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</si>
  <si>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</si>
  <si>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</si>
  <si>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</si>
  <si>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</si>
  <si>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</si>
  <si>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31,30</t>
  </si>
  <si>
    <t>PORTA VIDRO TEMPERADO INCOLOR, 2 FOLHAS DE CORRER, E = 10 MM (SEM FERRAGENS E SEM COLOCACAO)</t>
  </si>
  <si>
    <t>346,66</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</si>
  <si>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</si>
  <si>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</si>
  <si>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</si>
  <si>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</si>
  <si>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</si>
  <si>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</si>
  <si>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</si>
  <si>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</si>
  <si>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</si>
  <si>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</si>
  <si>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</si>
  <si>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</si>
  <si>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65,67</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</si>
  <si>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</si>
  <si>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</si>
  <si>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</si>
  <si>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</si>
  <si>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</si>
  <si>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</si>
  <si>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</si>
  <si>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56,72</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</si>
  <si>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</si>
  <si>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</si>
  <si>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</si>
  <si>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</si>
  <si>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</si>
  <si>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</si>
  <si>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</si>
  <si>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</si>
  <si>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14,15</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</si>
  <si>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</si>
  <si>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</si>
  <si>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</si>
  <si>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</si>
  <si>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</si>
  <si>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</si>
  <si>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</si>
  <si>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</si>
  <si>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</si>
  <si>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</si>
  <si>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</si>
  <si>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</si>
  <si>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</si>
  <si>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</si>
  <si>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</si>
  <si>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</si>
  <si>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</si>
  <si>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</si>
  <si>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</si>
  <si>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</si>
  <si>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43,20</t>
  </si>
  <si>
    <t>5,31</t>
  </si>
  <si>
    <t>7,09</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</si>
  <si>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</si>
  <si>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</si>
  <si>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</si>
  <si>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</si>
  <si>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</si>
  <si>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32,35</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</si>
  <si>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</si>
  <si>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</si>
  <si>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</si>
  <si>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</si>
  <si>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</si>
  <si>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</si>
  <si>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11,44</t>
  </si>
  <si>
    <t>PUXADOR TIPO ALCA, EM ZAMAC CROMADO, COM COMPRIMENTO DE APROX 150 MM, COM ROSETA PARA PORTAS DE MADEIRAS, INCLUINDO PARAFUSOS</t>
  </si>
  <si>
    <t>45,85</t>
  </si>
  <si>
    <t>PUXADOR TIPO ALCA, EM ZAMAC CROMADO, COM ROSETAS, COMPRIMENTO DE APROX *100* MM, PARA PORTAS E JANELAS DE MADEIRA, INCLUINDO PARAFUSOS</t>
  </si>
  <si>
    <t>17,88</t>
  </si>
  <si>
    <t>PUXADOR TUBULAR RETO DUPLO, EM ALUMINIO CROMADO, COMPRIMENTO DE APROX 400 MM E DIAMETRO DE 25 MM (1")</t>
  </si>
  <si>
    <t>PUXADOR TUBULAR RETO SIMPLES, EM ALUMINIO CROMADO, COM COMPRIMENTO DE APROX 400 MM E DIAMETRO DE 25 MM</t>
  </si>
  <si>
    <t>62,42</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</si>
  <si>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</si>
  <si>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</si>
  <si>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</si>
  <si>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</si>
  <si>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</si>
  <si>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</si>
  <si>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</si>
  <si>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</si>
  <si>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</si>
  <si>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</si>
  <si>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</si>
  <si>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250,00</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</si>
  <si>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</si>
  <si>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</si>
  <si>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</si>
  <si>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</si>
  <si>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</si>
  <si>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</si>
  <si>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77,10</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</si>
  <si>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</si>
  <si>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</si>
  <si>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</si>
  <si>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</si>
  <si>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</si>
  <si>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</si>
  <si>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</si>
  <si>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</si>
  <si>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</si>
  <si>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31,44</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</si>
  <si>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</si>
  <si>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</si>
  <si>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</si>
  <si>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</si>
  <si>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</si>
  <si>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</si>
  <si>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38,61</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</si>
  <si>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</si>
  <si>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</si>
  <si>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</si>
  <si>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</si>
  <si>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</si>
  <si>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</si>
  <si>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</si>
  <si>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83,11</t>
  </si>
  <si>
    <t>RALO FOFO SEMIESFERICO, 75 MM, PARA LAJES/ CALHAS</t>
  </si>
  <si>
    <t>10,94</t>
  </si>
  <si>
    <t>RASTELEIRO (MENSALISTA)</t>
  </si>
  <si>
    <t>REATOR ELETRONICO BIVOLT PARA 1 LAMPADA FLUORESCENTE DE 18/20 W</t>
  </si>
  <si>
    <t>20,32</t>
  </si>
  <si>
    <t>REATOR ELETRONICO BIVOLT PARA 1 LAMPADA FLUORESCENTE DE 36/40 W</t>
  </si>
  <si>
    <t>REATOR ELETRONICO BIVOLT PARA 2 LAMPADAS FLUORESCENTES DE 14 W</t>
  </si>
  <si>
    <t>REATOR ELETRONICO BIVOLT PARA 2 LAMPADAS FLUORESCENTES DE 18/20 W</t>
  </si>
  <si>
    <t>26,68</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</si>
  <si>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</si>
  <si>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</si>
  <si>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</si>
  <si>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</si>
  <si>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</si>
  <si>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</si>
  <si>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</si>
  <si>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63,58</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</si>
  <si>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</si>
  <si>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</si>
  <si>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</si>
  <si>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</si>
  <si>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</si>
  <si>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</si>
  <si>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</si>
  <si>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</si>
  <si>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</si>
  <si>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</si>
  <si>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</si>
  <si>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</si>
  <si>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</si>
  <si>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</si>
  <si>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</si>
  <si>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</si>
  <si>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</si>
  <si>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</si>
  <si>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11,75</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</si>
  <si>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</si>
  <si>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</si>
  <si>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</si>
  <si>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</si>
  <si>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</si>
  <si>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</si>
  <si>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</si>
  <si>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</si>
  <si>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38,85</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</si>
  <si>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</si>
  <si>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</si>
  <si>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</si>
  <si>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</si>
  <si>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24,14</t>
  </si>
  <si>
    <t>REGISTRO DE ESFERA, PVC, COM VOLANTE, VS, SOLDAVEL, DN 32 MM, COM CORPO DIVIDIDO</t>
  </si>
  <si>
    <t>REGISTRO DE ESFERA, PVC, COM VOLANTE, VS, SOLDAVEL, DN 40 MM, COM CORPO DIVIDIDO</t>
  </si>
  <si>
    <t>51,27</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</si>
  <si>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</si>
  <si>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</si>
  <si>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</si>
  <si>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</si>
  <si>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</si>
  <si>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</si>
  <si>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14,23</t>
  </si>
  <si>
    <t>REGISTRO GAVETA BRUTO EM LATAO FORJADO, BITOLA 1 " (REF 1509)</t>
  </si>
  <si>
    <t>REGISTRO GAVETA BRUTO EM LATAO FORJADO, BITOLA 1 1/2 " (REF 1509)</t>
  </si>
  <si>
    <t>REGISTRO GAVETA BRUTO EM LATAO FORJADO, BITOLA 1 1/4 " (REF 1509)</t>
  </si>
  <si>
    <t>42,23</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</si>
  <si>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</si>
  <si>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</si>
  <si>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</si>
  <si>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</si>
  <si>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</si>
  <si>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</si>
  <si>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</si>
  <si>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58,63</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</si>
  <si>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</si>
  <si>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</si>
  <si>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</si>
  <si>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</si>
  <si>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47,90</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</si>
  <si>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</si>
  <si>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</si>
  <si>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</si>
  <si>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13,19</t>
  </si>
  <si>
    <t>REGISTRO PRESSAO BRUTO EM LATAO FORJADO, BITOLA 3/4 " (REF 1400)</t>
  </si>
  <si>
    <t>REGISTRO PRESSAO COM ACABAMENTO E CANOPLA CROMADA, SIMPLES, BITOLA 1/2 " (REF 1416)</t>
  </si>
  <si>
    <t>REGISTRO PRESSAO COM ACABAMENTO E CANOPLA CROMADA, SIMPLES, BITOLA 3/4 " (REF 1416)</t>
  </si>
  <si>
    <t>45,17</t>
  </si>
  <si>
    <t>REGUA DE ALUMINIO PARA PEDREIRO 2 X 1 "</t>
  </si>
  <si>
    <t>REGUA VIBRADORA DUPLA PARA CONCRETO A GASOLINA 5,5 HP, PESO DE 60 KG, COMPRIMENTO 4 M</t>
  </si>
  <si>
    <t>REGUA VIBRATORIA DE CONCRETO TRELICADA, EQUIPADA COM MOTOR A GASOLINA DE 9 HP</t>
  </si>
  <si>
    <t>58,44</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</si>
  <si>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</si>
  <si>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</si>
  <si>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</si>
  <si>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</si>
  <si>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</si>
  <si>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</si>
  <si>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</si>
  <si>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</si>
  <si>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</si>
  <si>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</si>
  <si>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</si>
  <si>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</si>
  <si>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17,64</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</si>
  <si>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</si>
  <si>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</si>
  <si>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</si>
  <si>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75,13</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</si>
  <si>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</si>
  <si>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</si>
  <si>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</si>
  <si>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</si>
  <si>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1,57</t>
  </si>
  <si>
    <t>RODAFORRO EM PVC, PARA FORRO DE PVC, COMPRIMENTO 6 M</t>
  </si>
  <si>
    <t>2,41</t>
  </si>
  <si>
    <t>RODAPE ARDOSIA, CINZA, 10 CM, E= *1CM</t>
  </si>
  <si>
    <t>RODAPE DE BORRACHA LISO, H = 70 MM, E = *2* MM, PARA ARGAMASSA, PRETO</t>
  </si>
  <si>
    <t>RODAPE DE MADEIRA MACICA CUMARU/IPE CHAMPANHE OU EQUIVALENTE DA REGIAO, *1,5 X 7 CM</t>
  </si>
  <si>
    <t>12,46</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</si>
  <si>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</si>
  <si>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</si>
  <si>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</si>
  <si>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</si>
  <si>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</si>
  <si>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28,86</t>
  </si>
  <si>
    <t>RODIZIO TIPO NAPOLEAO PARA JANELAS DE CORRER, EM ZAMAC, COMPRIMENTO DE APROX 60 CM, COM ROLAMENTO EM ACO</t>
  </si>
  <si>
    <t>RODO PARA CHAO 40 CM COM CABO</t>
  </si>
  <si>
    <t>14,40</t>
  </si>
  <si>
    <t>ROLDANA CONCAVA DUPLA, 4 RODAS, EM ZAMAC COM CHAPA DE LATAO, ROLAMENTOS EM ACO, PARA PORTAS E JANELAS DE CORRER</t>
  </si>
  <si>
    <t>ROLDANA CONCAVA DUPLA, 4 RODAS, PARA PORTA DE CORRER, EM ZAMAC COM CHAPA DE ACO,  ROLAMENTO INTERNO BLINDADO DE ACO REVESTIDO EM NYLON</t>
  </si>
  <si>
    <t>40,83</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</si>
  <si>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</si>
  <si>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</si>
  <si>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</si>
  <si>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</si>
  <si>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</si>
  <si>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</si>
  <si>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</si>
  <si>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</si>
  <si>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</si>
  <si>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</si>
  <si>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</si>
  <si>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</si>
  <si>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</si>
  <si>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26,83</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</si>
  <si>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</si>
  <si>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</si>
  <si>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</si>
  <si>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10,17</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</si>
  <si>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</si>
  <si>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</si>
  <si>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</si>
  <si>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</si>
  <si>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</si>
  <si>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</si>
  <si>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</si>
  <si>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18,07</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</si>
  <si>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</si>
  <si>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</si>
  <si>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</si>
  <si>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</si>
  <si>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37,20</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</si>
  <si>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</si>
  <si>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</si>
  <si>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</si>
  <si>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</si>
  <si>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</si>
  <si>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</si>
  <si>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</si>
  <si>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</si>
  <si>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</si>
  <si>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</si>
  <si>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</si>
  <si>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</si>
  <si>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</si>
  <si>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</si>
  <si>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</si>
  <si>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</si>
  <si>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15,83</t>
  </si>
  <si>
    <t>SELANTE A BASE DE ALCATRAO E POLIURETANO PARA JUNTAS HORIZONTAIS</t>
  </si>
  <si>
    <t>56,61</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</si>
  <si>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</si>
  <si>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</si>
  <si>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</si>
  <si>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</si>
  <si>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</si>
  <si>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</si>
  <si>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</si>
  <si>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</si>
  <si>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</si>
  <si>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</si>
  <si>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</si>
  <si>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</si>
  <si>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</si>
  <si>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</si>
  <si>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</si>
  <si>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</si>
  <si>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</si>
  <si>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34,31</t>
  </si>
  <si>
    <t>SENSOR DE PRESENCA BIVOLT DE TETO COM FOTOCELULA PARA QUALQUER TIPO DE LAMPADA POTENCIA MAXIMA *1000* W, USO INTERNO</t>
  </si>
  <si>
    <t>38,62</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</si>
  <si>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</si>
  <si>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</si>
  <si>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</si>
  <si>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</si>
  <si>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</si>
  <si>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</si>
  <si>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</si>
  <si>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</si>
  <si>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</si>
  <si>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</si>
  <si>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</si>
  <si>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</si>
  <si>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</si>
  <si>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</si>
  <si>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</si>
  <si>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2,24</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</si>
  <si>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</si>
  <si>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</si>
  <si>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</si>
  <si>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</si>
  <si>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</si>
  <si>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</si>
  <si>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12,00</t>
  </si>
  <si>
    <t>SOLDA EM BARRA DE ESTANHO-CHUMBO 50/50</t>
  </si>
  <si>
    <t>SOLDA EM VARETA FOSCOPER, D = *2,5* MM  X COMPRIMENTO 500 MM</t>
  </si>
  <si>
    <t>SOLDA ESTANHO/COBRE PARA CONEXOES DE COBRE, FIO 2,5 MM, CARRETEL 500 GR (SEM CHUMBO)</t>
  </si>
  <si>
    <t>SOLDADOR (MENSALISTA)</t>
  </si>
  <si>
    <t>25,26</t>
  </si>
  <si>
    <t>SOLDADOR ELETRICO (PARA SOLDA A SER TESTADA COM RAIOS "X") (MENSALISTA)</t>
  </si>
  <si>
    <t>SOLEIRA EM GRANITO, POLIDO, TIPO ANDORINHA/ QUARTZ/ CASTELO/ CORUMBA OU OUTROS EQUIVALENTES DA REGIAO, L= *15* CM, E=  *2,0* CM</t>
  </si>
  <si>
    <t>SOLEIRA PRE-MOLDADA EM GRANILITE, MARMORITE OU GRANITINA, L = *15 CM</t>
  </si>
  <si>
    <t>79,39</t>
  </si>
  <si>
    <t>SOLEIRA/ PEITORIL EM MARMORE, POLIDO, BRANCO COMUM, L= *15* CM, E=  *2* CM,  CORTE RETO</t>
  </si>
  <si>
    <t>SOLEIRA/ TABEIRA EM MARMORE, POLIDO, BRANCO COMUM, L= 5 CM, E=  *2,0* CM</t>
  </si>
  <si>
    <t>SOLUCAO ASFALTICA ELASTOMERICA PARA IMPRIMACAO, APLICACAO A FRIO</t>
  </si>
  <si>
    <t>21,36</t>
  </si>
  <si>
    <t>11,18</t>
  </si>
  <si>
    <t>SOLVENTE PARA COLA (PARA LAMINADO MELAMINICO) A BASE DE RESINA SINTETICA</t>
  </si>
  <si>
    <t>38,22</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</si>
  <si>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</si>
  <si>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</si>
  <si>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</si>
  <si>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</si>
  <si>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</si>
  <si>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</si>
  <si>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</si>
  <si>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</si>
  <si>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</si>
  <si>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35,61</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</si>
  <si>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</si>
  <si>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</si>
  <si>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</si>
  <si>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34,26</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</si>
  <si>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</si>
  <si>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</si>
  <si>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</si>
  <si>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</si>
  <si>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</si>
  <si>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</si>
  <si>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</si>
  <si>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</si>
  <si>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</si>
  <si>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13,24</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</si>
  <si>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</si>
  <si>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</si>
  <si>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</si>
  <si>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</si>
  <si>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</si>
  <si>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</si>
  <si>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11,65</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</si>
  <si>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</si>
  <si>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</si>
  <si>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</si>
  <si>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</si>
  <si>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</si>
  <si>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</si>
  <si>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</si>
  <si>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</si>
  <si>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</si>
  <si>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</si>
  <si>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</si>
  <si>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</si>
  <si>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</si>
  <si>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</si>
  <si>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</si>
  <si>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</si>
  <si>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</si>
  <si>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</si>
  <si>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4,73</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</si>
  <si>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</si>
  <si>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</si>
  <si>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</si>
  <si>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</si>
  <si>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</si>
  <si>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</si>
  <si>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</si>
  <si>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</si>
  <si>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</si>
  <si>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</si>
  <si>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</si>
  <si>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</si>
  <si>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</si>
  <si>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</si>
  <si>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</si>
  <si>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</si>
  <si>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</si>
  <si>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</si>
  <si>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</si>
  <si>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</si>
  <si>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</si>
  <si>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</si>
  <si>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</si>
  <si>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</si>
  <si>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</si>
  <si>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</si>
  <si>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</si>
  <si>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</si>
  <si>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58,57</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</si>
  <si>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</si>
  <si>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</si>
  <si>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</si>
  <si>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</si>
  <si>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191,89</t>
  </si>
  <si>
    <t>TAMPAO COMPLETO PARA TIL, EM PVC, OCRE, DN 250 MM, PARA REDE COLETORA DE ESGOTO</t>
  </si>
  <si>
    <t>TAMPAO FOFO ARTICULADO P/ REGISTRO, CLASSE A15 CARGA MAX 1,5 T, *200 X 200* MM</t>
  </si>
  <si>
    <t>62,68</t>
  </si>
  <si>
    <t>TAMPAO FOFO ARTICULADO P/ REGISTRO, CLASSE A15 CARGA MAXIMA 1,5 T, *400 X 400* MM</t>
  </si>
  <si>
    <t>95,14</t>
  </si>
  <si>
    <t>13,71</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</si>
  <si>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</si>
  <si>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</si>
  <si>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</si>
  <si>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</si>
  <si>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</si>
  <si>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</si>
  <si>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</si>
  <si>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</si>
  <si>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</si>
  <si>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</si>
  <si>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</si>
  <si>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</si>
  <si>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</si>
  <si>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</si>
  <si>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</si>
  <si>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</si>
  <si>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</si>
  <si>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</si>
  <si>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</si>
  <si>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31,57</t>
  </si>
  <si>
    <t>TE CPVC, SOLDAVEL, 90 GRAUS, 42 MM, PARA AGUA QUENTE PREDIAL</t>
  </si>
  <si>
    <t>TE CPVC, SOLDAVEL, 90 GRAUS, 54 MM, PARA AGUA QUENTE PREDIAL</t>
  </si>
  <si>
    <t>66,69</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</si>
  <si>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</si>
  <si>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</si>
  <si>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</si>
  <si>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</si>
  <si>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</si>
  <si>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</si>
  <si>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</si>
  <si>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</si>
  <si>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</si>
  <si>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</si>
  <si>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</si>
  <si>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</si>
  <si>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</si>
  <si>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</si>
  <si>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</si>
  <si>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</si>
  <si>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</si>
  <si>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</si>
  <si>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</si>
  <si>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</si>
  <si>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</si>
  <si>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</si>
  <si>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</si>
  <si>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</si>
  <si>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</si>
  <si>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</si>
  <si>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</si>
  <si>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</si>
  <si>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</si>
  <si>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40,76</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</si>
  <si>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</si>
  <si>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</si>
  <si>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</si>
  <si>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</si>
  <si>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</si>
  <si>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</si>
  <si>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</si>
  <si>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</si>
  <si>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</si>
  <si>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</si>
  <si>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</si>
  <si>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</si>
  <si>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</si>
  <si>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</si>
  <si>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</si>
  <si>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</si>
  <si>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</si>
  <si>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</si>
  <si>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</si>
  <si>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</si>
  <si>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</si>
  <si>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</si>
  <si>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</si>
  <si>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</si>
  <si>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19,83</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</si>
  <si>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</si>
  <si>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</si>
  <si>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</si>
  <si>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30,80</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</si>
  <si>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</si>
  <si>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</si>
  <si>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</si>
  <si>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35,49</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</si>
  <si>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</si>
  <si>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</si>
  <si>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</si>
  <si>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</si>
  <si>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</si>
  <si>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</si>
  <si>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</si>
  <si>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</si>
  <si>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</si>
  <si>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37,63</t>
  </si>
  <si>
    <t>TE DE REDUCAO, PVC PBA, BBB, JE, DN 100 X 50 / DE 110 X 60 MM, PARA REDE AGUA (NBR 10351)</t>
  </si>
  <si>
    <t>TE DE REDUCAO, PVC PBA, BBB, JE, DN 100 X 75 / DE 110 X 85 MM, PARA REDE AGUA (NBR 10351)</t>
  </si>
  <si>
    <t>TE DE REDUCAO, PVC PBA, BBB, JE, DN 75 X 50 / DE 85 X 60 MM, PARA REDE AGUA (NBR 10351)</t>
  </si>
  <si>
    <t>44,38</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</si>
  <si>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</si>
  <si>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</si>
  <si>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</si>
  <si>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</si>
  <si>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</si>
  <si>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</si>
  <si>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9,01</t>
  </si>
  <si>
    <t>TE DE REDUCAO, PVC, SOLDAVEL, 90 GRAUS, 50 MM X 20 MM, PARA AGUA FRIA PREDIAL</t>
  </si>
  <si>
    <t>TE DE REDUCAO, PVC, SOLDAVEL, 90 GRAUS, 50 MM X 25 MM, PARA AGUA FRIA PREDIAL</t>
  </si>
  <si>
    <t>8,01</t>
  </si>
  <si>
    <t>TE DE REDUCAO, PVC, SOLDAVEL, 90 GRAUS, 50 MM X 32 MM, PARA AGUA FRIA PREDIAL</t>
  </si>
  <si>
    <t>TE DE REDUCAO, PVC, SOLDAVEL, 90 GRAUS, 50 MM X 40 MM, PARA AGUA FRIA PREDIAL</t>
  </si>
  <si>
    <t>TE DE REDUCAO, PVC, SOLDAVEL, 90 GRAUS, 75 MM X 50 MM, PARA AGUA FRIA PREDIAL</t>
  </si>
  <si>
    <t>44,51</t>
  </si>
  <si>
    <t>TE DE REDUCAO, PVC, SOLDAVEL, 90 GRAUS, 85 MM X 60 MM, PARA AGUA FRIA PREDIAL</t>
  </si>
  <si>
    <t>69,14</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</si>
  <si>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</si>
  <si>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</si>
  <si>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</si>
  <si>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51,59</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</si>
  <si>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</si>
  <si>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</si>
  <si>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</si>
  <si>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</si>
  <si>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</si>
  <si>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</si>
  <si>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</si>
  <si>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</si>
  <si>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</si>
  <si>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</si>
  <si>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</si>
  <si>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</si>
  <si>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</si>
  <si>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</si>
  <si>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</si>
  <si>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</si>
  <si>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</si>
  <si>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47,78</t>
  </si>
  <si>
    <t>TE MISTURADOR COM INSERTO METALICO, FEMEA, PPR, DN 25 MM X 3/4", PARA AGUA QUENTE E FRIA PREDIAL</t>
  </si>
  <si>
    <t>TE MISTURADOR DE TRANSICAO, CPVC, COM ROSCA, 22 MM X 3/4", PARA AGUA QUENTE</t>
  </si>
  <si>
    <t>33,56</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</si>
  <si>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</si>
  <si>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</si>
  <si>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</si>
  <si>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</si>
  <si>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</si>
  <si>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6,61</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</si>
  <si>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</si>
  <si>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</si>
  <si>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</si>
  <si>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</si>
  <si>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</si>
  <si>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6,29</t>
  </si>
  <si>
    <t>TE NORMAL, PPR, SOLDAVEL, 90 GRAUS, DN 40 X 40 X 40 MM, PARA AGUA QUENTE PREDIAL</t>
  </si>
  <si>
    <t>TE NORMAL, PPR, SOLDAVEL, 90 GRAUS, DN 50 X 50 X 50 MM, PARA AGUA QUENTE PREDIAL</t>
  </si>
  <si>
    <t>18,99</t>
  </si>
  <si>
    <t>TE NORMAL, PPR, SOLDAVEL, 90 GRAUS, DN 63 X 63 X 63 MM, PARA AGUA QUENTE PREDIAL</t>
  </si>
  <si>
    <t>33,51</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</si>
  <si>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</si>
  <si>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</si>
  <si>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</si>
  <si>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</si>
  <si>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</si>
  <si>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</si>
  <si>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</si>
  <si>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</si>
  <si>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</si>
  <si>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</si>
  <si>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</si>
  <si>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</si>
  <si>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</si>
  <si>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</si>
  <si>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</si>
  <si>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</si>
  <si>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</si>
  <si>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</si>
  <si>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36,85</t>
  </si>
  <si>
    <t>TE RANHURADO EM FERRO FUNDIDO, DN 65 (2 1/2")</t>
  </si>
  <si>
    <t>TE RANHURADO EM FERRO FUNDIDO, DN 80 (3")</t>
  </si>
  <si>
    <t>57,24</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</si>
  <si>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</si>
  <si>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</si>
  <si>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</si>
  <si>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</si>
  <si>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</si>
  <si>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</si>
  <si>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34,51</t>
  </si>
  <si>
    <t>TE ROSCA MACHO, METALICO, PARA CONEXAO COM ANEL DESLIZANTE EM TUBO PEX, DN 16 MM X 1/2"</t>
  </si>
  <si>
    <t>18,64</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</si>
  <si>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</si>
  <si>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</si>
  <si>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</si>
  <si>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35,77</t>
  </si>
  <si>
    <t>TE ROSCA MACHO, METALICO, PARA CONEXAO COM ANEL DESLIZANTE EM TUBO PEX, DN 32 MM X 1"</t>
  </si>
  <si>
    <t>58,10</t>
  </si>
  <si>
    <t>TE ROSCA MACHO, METALICO, PARA CONEXAO COM ANEL DESLIZANTE EM TUBO PEX, DN 32 MM X 3/4"</t>
  </si>
  <si>
    <t>TE SANITARIO, PVC, DN 100 X 100 MM, SERIE NORMAL, PARA ESGOTO PREDIAL</t>
  </si>
  <si>
    <t>TE SANITARIO, PVC, DN 100 X 50 MM, SERIE NORMAL, PARA ESGOTO PREDIAL</t>
  </si>
  <si>
    <t>12,65</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</si>
  <si>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</si>
  <si>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</si>
  <si>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</si>
  <si>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</si>
  <si>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</si>
  <si>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</si>
  <si>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</si>
  <si>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</si>
  <si>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</si>
  <si>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</si>
  <si>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8,10</t>
  </si>
  <si>
    <t>TE SOLDAVEL, PVC, 90 GRAUS, 60 MM, PARA AGUA FRIA PREDIAL (NBR 5648)</t>
  </si>
  <si>
    <t>27,00</t>
  </si>
  <si>
    <t>TE SOLDAVEL, PVC, 90 GRAUS, 75 MM, PARA AGUA FRIA PREDIAL (NBR 5648)</t>
  </si>
  <si>
    <t>54,01</t>
  </si>
  <si>
    <t>TE SOLDAVEL, PVC, 90 GRAUS, 85 MM, PARA AGUA FRIA PREDIAL (NBR 5648)</t>
  </si>
  <si>
    <t>TE SOLDAVEL, PVC, 90 GRAUS,50 MM, PARA AGUA FRIA PREDIAL (NBR 5648)</t>
  </si>
  <si>
    <t>9,06</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</si>
  <si>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</si>
  <si>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</si>
  <si>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</si>
  <si>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</si>
  <si>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</si>
  <si>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213,82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</si>
  <si>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</si>
  <si>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</si>
  <si>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</si>
  <si>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</si>
  <si>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</si>
  <si>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</si>
  <si>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</si>
  <si>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20,47</t>
  </si>
  <si>
    <t>TE 90 GRAUS EM ACO CARBONO, SOLDAVEL, PRESSAO 3.000 LBS, DN 1"</t>
  </si>
  <si>
    <t>TE 90 GRAUS EM ACO CARBONO, SOLDAVEL, PRESSAO 3.000 LBS, DN 2 1/2"</t>
  </si>
  <si>
    <t>TE 90 GRAUS EM ACO CARBONO, SOLDAVEL, PRESSAO 3.000 LBS, DN 2"</t>
  </si>
  <si>
    <t>TE 90 GRAUS EM ACO CARBONO, SOLDAVEL, PRESSAO 3.000 LBS, DN 3/4"</t>
  </si>
  <si>
    <t>26,36</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</si>
  <si>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</si>
  <si>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</si>
  <si>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</si>
  <si>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</si>
  <si>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</si>
  <si>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</si>
  <si>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</si>
  <si>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</si>
  <si>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</si>
  <si>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</si>
  <si>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</si>
  <si>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</si>
  <si>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</si>
  <si>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</si>
  <si>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</si>
  <si>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</si>
  <si>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</si>
  <si>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</si>
  <si>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</si>
  <si>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</si>
  <si>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</si>
  <si>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</si>
  <si>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</si>
  <si>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</si>
  <si>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</si>
  <si>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</si>
  <si>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</si>
  <si>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</si>
  <si>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</si>
  <si>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61,49</t>
  </si>
  <si>
    <t>TELA DE ACO SOLDADA GALVANIZADA/ZINCADA PARA ALVENARIA, FIO  D = *1,20 A 1,70* MM, MALHA 15 X 15 MM, (C X L) *50 X 12* CM</t>
  </si>
  <si>
    <t>3,12</t>
  </si>
  <si>
    <t>TELA DE ACO SOLDADA GALVANIZADA/ZINCADA PARA ALVENARIA, FIO  D = *1,20 A 1,70* MM, MALHA 15 X 15 MM, (C X L) *50 X 17,5* CM</t>
  </si>
  <si>
    <t>TELA DE ACO SOLDADA GALVANIZADA/ZINCADA PARA ALVENARIA, FIO D = *1,20 A 1,70* MM, MALHA 15 X 15 MM, (C X L) *50 X 10,5* CM</t>
  </si>
  <si>
    <t>2,54</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</si>
  <si>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</si>
  <si>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</si>
  <si>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</si>
  <si>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</si>
  <si>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8,13</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</si>
  <si>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</si>
  <si>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</si>
  <si>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</si>
  <si>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17,86</t>
  </si>
  <si>
    <t>TELA DE ACO SOLDADA NERVURADA, CA-60, Q-196, (3,11 KG/M2), DIAMETRO DO FIO = 5,0 MM, LARGURA = 2,45 M, ESPACAMENTO DA MALHA = 10 X 10 CM</t>
  </si>
  <si>
    <t>22,35</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</si>
  <si>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</si>
  <si>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</si>
  <si>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</si>
  <si>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</si>
  <si>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10,05</t>
  </si>
  <si>
    <t>TELA DE ARAME GALVANIZADA QUADRANGULAR / LOSANGULAR, FIO 2,11 MM (14 BWG), MALHA 5 X 5 CM, H = 2 M</t>
  </si>
  <si>
    <t>TELA DE ARAME GALVANIZADA QUADRANGULAR / LOSANGULAR, FIO 2,11 MM (14 BWG), MALHA 8 X 8 CM, H = 2 M</t>
  </si>
  <si>
    <t>15,13</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</si>
  <si>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</si>
  <si>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</si>
  <si>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</si>
  <si>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24,75</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</si>
  <si>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</si>
  <si>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</si>
  <si>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</si>
  <si>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27,07</t>
  </si>
  <si>
    <t>TELA DE ARAME GALVANIZADA REVESTIDA EM PVC, QUADRANGULAR / LOSANGULAR, FIO 2,77 MM (12 BWG), BITOLA FINAL = *3,8* MM, MALHA 7,5 X 7,5 CM, H = 2 M</t>
  </si>
  <si>
    <t>46,95</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</si>
  <si>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</si>
  <si>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</si>
  <si>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</si>
  <si>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</si>
  <si>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</si>
  <si>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</si>
  <si>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</si>
  <si>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</si>
  <si>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</si>
  <si>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</si>
  <si>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</si>
  <si>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</si>
  <si>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</si>
  <si>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31,15</t>
  </si>
  <si>
    <t>TELHA DE FIBROCIMENTO E = 6 MM, DE 3,00 X 1,06 M (SEM AMIANTO)</t>
  </si>
  <si>
    <t>115,51</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</si>
  <si>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</si>
  <si>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</si>
  <si>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</si>
  <si>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</si>
  <si>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</si>
  <si>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</si>
  <si>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</si>
  <si>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</si>
  <si>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</si>
  <si>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</si>
  <si>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</si>
  <si>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22,36</t>
  </si>
  <si>
    <t>60,03</t>
  </si>
  <si>
    <t>TELHA DE FIBROCIMENTO ONDULADA E = 6 MM, DE 3,66 X 1,10 M (SEM AMIANTO)</t>
  </si>
  <si>
    <t>90,18</t>
  </si>
  <si>
    <t>TELHA DE FIBROCIMENTO ONDULADA E = 8 MM, DE 1,53 X 1,10 M (SEM AMIANTO)</t>
  </si>
  <si>
    <t>49,60</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</si>
  <si>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</si>
  <si>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</si>
  <si>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</si>
  <si>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</si>
  <si>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</si>
  <si>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</si>
  <si>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</si>
  <si>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</si>
  <si>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</si>
  <si>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</si>
  <si>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</si>
  <si>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</si>
  <si>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</si>
  <si>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</si>
  <si>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</si>
  <si>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</si>
  <si>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</si>
  <si>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</si>
  <si>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</si>
  <si>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</si>
  <si>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</si>
  <si>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</si>
  <si>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</si>
  <si>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</si>
  <si>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26,61</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</si>
  <si>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</si>
  <si>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</si>
  <si>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</si>
  <si>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18,87</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</si>
  <si>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</si>
  <si>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</si>
  <si>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</si>
  <si>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</si>
  <si>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</si>
  <si>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</si>
  <si>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1,80</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</si>
  <si>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</si>
  <si>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</si>
  <si>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</si>
  <si>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</si>
  <si>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</si>
  <si>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</si>
  <si>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</si>
  <si>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</si>
  <si>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</si>
  <si>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</si>
  <si>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16,78</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</si>
  <si>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</si>
  <si>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</si>
  <si>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</si>
  <si>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</si>
  <si>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</si>
  <si>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</si>
  <si>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24,70</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</si>
  <si>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</si>
  <si>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</si>
  <si>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</si>
  <si>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</si>
  <si>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</si>
  <si>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43,13</t>
  </si>
  <si>
    <t>TERMINAL METALICO A PRESSAO PARA 1 CABO DE 50 MM2, COM 1 FURO DE FIXACAO</t>
  </si>
  <si>
    <t>6,23</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</si>
  <si>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</si>
  <si>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</si>
  <si>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</si>
  <si>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</si>
  <si>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</si>
  <si>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15,00</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</si>
  <si>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</si>
  <si>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</si>
  <si>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</si>
  <si>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</si>
  <si>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94,28</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</si>
  <si>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</si>
  <si>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</si>
  <si>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</si>
  <si>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</si>
  <si>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</si>
  <si>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</si>
  <si>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</si>
  <si>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</si>
  <si>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55,43</t>
  </si>
  <si>
    <t>TIL TUBO QUEDA, EM PVC, JE, BBB, DN 100 X 100 MM, PARA REDE COLETORA DE ESGOTO (NBR 10569)</t>
  </si>
  <si>
    <t>TINTA / REVESTIMENTO A BASE DE RESINA EPOXI COM ALCATRAO, BICOMPONENTE</t>
  </si>
  <si>
    <t>56,47</t>
  </si>
  <si>
    <t>TINTA A OLEO BRILHANTE, PARA MADEIRAS E METAIS</t>
  </si>
  <si>
    <t>20,93</t>
  </si>
  <si>
    <t>TINTA ACRILICA PREMIUM PARA PISO</t>
  </si>
  <si>
    <t>14,79</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</si>
  <si>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</si>
  <si>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</si>
  <si>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</si>
  <si>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</si>
  <si>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</si>
  <si>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30,32</t>
  </si>
  <si>
    <t>TINTA ESMALTE SINTETICO PREMIUM ACETINADO</t>
  </si>
  <si>
    <t>TINTA ESMALTE SINTETICO PREMIUM BRILHANTE</t>
  </si>
  <si>
    <t>30,07</t>
  </si>
  <si>
    <t>TINTA ESMALTE SINTETICO PREMIUM DE DUPLA ACAO GRAFITE FOSCO PARA SUPERFICIES METALICAS FERROSAS</t>
  </si>
  <si>
    <t>TINTA ESMALTE SINTETICO PREMIUM DE EFEITO PROTETOR DE SUPERFICIE METALICA ALUMINIO</t>
  </si>
  <si>
    <t>36,71</t>
  </si>
  <si>
    <t>TINTA ESMALTE SINTETICO PREMIUM FOSCO</t>
  </si>
  <si>
    <t>30,48</t>
  </si>
  <si>
    <t>TINTA ESMALTE SINTETICO STANDARD ACETINADO</t>
  </si>
  <si>
    <t>24,61</t>
  </si>
  <si>
    <t>TINTA ESMALTE SINTETICO STANDARD BRILHANTE</t>
  </si>
  <si>
    <t>TINTA ESMALTE SINTETICO STANDARD FOSCO</t>
  </si>
  <si>
    <t>TINTA LATEX ACRILICA ECONOMICA, COR BRANCA</t>
  </si>
  <si>
    <t>TINTA LATEX ACRILICA STANDARD, COR BRANCA</t>
  </si>
  <si>
    <t>TINTA MINERAL IMPERMEAVEL EM PO, BRANCA</t>
  </si>
  <si>
    <t>1,81</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</si>
  <si>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</si>
  <si>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</si>
  <si>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</si>
  <si>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</si>
  <si>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39,14</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</si>
  <si>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</si>
  <si>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</si>
  <si>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</si>
  <si>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</si>
  <si>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</si>
  <si>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</si>
  <si>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</si>
  <si>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</si>
  <si>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</si>
  <si>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</si>
  <si>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</si>
  <si>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</si>
  <si>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</si>
  <si>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15,44</t>
  </si>
  <si>
    <t>20,63</t>
  </si>
  <si>
    <t>TOPOGRAFO (MENSALISTA)</t>
  </si>
  <si>
    <t>145,08</t>
  </si>
  <si>
    <t>83,64</t>
  </si>
  <si>
    <t>35,98</t>
  </si>
  <si>
    <t>31,74</t>
  </si>
  <si>
    <t>85,94</t>
  </si>
  <si>
    <t>57,55</t>
  </si>
  <si>
    <t>43,59</t>
  </si>
  <si>
    <t>TORNEIRA ELETRICA DE PAREDE, BICA ALTA, PARA COZINHA, 5500 W (110/220 V)</t>
  </si>
  <si>
    <t>38,14</t>
  </si>
  <si>
    <t>18,45</t>
  </si>
  <si>
    <t>TORNEIRA PLASTICA DE BOIA PARA CAIXA DE DESCARGA,  1/2", BALAO E TORNEIRA PLASTICOS, COM HASTE METALICA</t>
  </si>
  <si>
    <t>TORNEIRA PLASTICA DE MESA, BICA MOVEL, PARA COZINHA 1/2 "</t>
  </si>
  <si>
    <t>30,47</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</si>
  <si>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</si>
  <si>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</si>
  <si>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</si>
  <si>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</si>
  <si>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</si>
  <si>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</si>
  <si>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</si>
  <si>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</si>
  <si>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</si>
  <si>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</si>
  <si>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</si>
  <si>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</si>
  <si>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</si>
  <si>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</si>
  <si>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</si>
  <si>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</si>
  <si>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</si>
  <si>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</si>
  <si>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</si>
  <si>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</si>
  <si>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</si>
  <si>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</si>
  <si>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</si>
  <si>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</si>
  <si>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</si>
  <si>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</si>
  <si>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</si>
  <si>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</si>
  <si>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</si>
  <si>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</si>
  <si>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</si>
  <si>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</si>
  <si>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</si>
  <si>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</si>
  <si>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</si>
  <si>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</si>
  <si>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</si>
  <si>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</si>
  <si>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</si>
  <si>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</si>
  <si>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</si>
  <si>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</si>
  <si>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</si>
  <si>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33,43</t>
  </si>
  <si>
    <t>TUBO ACO CARBONO COM COSTURA, NBR 5580, CLASSE M, DN = 40 MM, E = 3,35 MM, *3,71* KG//M</t>
  </si>
  <si>
    <t>TUBO ACO CARBONO COM COSTURA, NBR 5580, CLASSE M, DN = 80 MM, E = 4,05 MM, *8,47* KG/M</t>
  </si>
  <si>
    <t>TUBO ACO CARBONO SEM COSTURA 1 1/2", E= *3,68 MM, SCHEDULE 40, 4,05 KG/M</t>
  </si>
  <si>
    <t>69,21</t>
  </si>
  <si>
    <t>TUBO ACO CARBONO SEM COSTURA 1 1/4", E= *3,56 MM, SCHEDULE 40, *3,38* KG/M</t>
  </si>
  <si>
    <t>63,51</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</si>
  <si>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</si>
  <si>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</si>
  <si>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</si>
  <si>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</si>
  <si>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</si>
  <si>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137,60</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</si>
  <si>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</si>
  <si>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</si>
  <si>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</si>
  <si>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</si>
  <si>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42,11</t>
  </si>
  <si>
    <t>TUBO ACO CARBONO SEM COSTURA 3/4", E= *3,91 MM, SCHEDULE 80, *2,19 KG/M.</t>
  </si>
  <si>
    <t>53,06</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</si>
  <si>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</si>
  <si>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</si>
  <si>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</si>
  <si>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</si>
  <si>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</si>
  <si>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</si>
  <si>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</si>
  <si>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</si>
  <si>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</si>
  <si>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563,37</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</si>
  <si>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</si>
  <si>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</si>
  <si>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</si>
  <si>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</si>
  <si>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27,47</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</si>
  <si>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</si>
  <si>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</si>
  <si>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</si>
  <si>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</si>
  <si>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77,53</t>
  </si>
  <si>
    <t>TUBO ACO GALVANIZADO COM COSTURA, CLASSE LEVE, DN 65 MM ( 2 1/2"),  E = 3,35 MM, * 6,23* KG/M (NBR 5580)</t>
  </si>
  <si>
    <t>TUBO ACO GALVANIZADO COM COSTURA, CLASSE LEVE, DN 80 MM ( 3"),  E = 3,35 MM, *7,32* KG/M (NBR 5580)</t>
  </si>
  <si>
    <t>124,64</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</si>
  <si>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</si>
  <si>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</si>
  <si>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</si>
  <si>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</si>
  <si>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40,60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</si>
  <si>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</si>
  <si>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</si>
  <si>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</si>
  <si>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</si>
  <si>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</si>
  <si>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</si>
  <si>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295,32</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</si>
  <si>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</si>
  <si>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</si>
  <si>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</si>
  <si>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</si>
  <si>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</si>
  <si>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</si>
  <si>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</si>
  <si>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</si>
  <si>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</si>
  <si>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73,12</t>
  </si>
  <si>
    <t>TUBO CPVC SOLDAVEL, 35 MM, AGUA QUENTE PREDIAL (NBR 15884)</t>
  </si>
  <si>
    <t>30,41</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</si>
  <si>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</si>
  <si>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</si>
  <si>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</si>
  <si>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</si>
  <si>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</si>
  <si>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63,53</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</si>
  <si>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</si>
  <si>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</si>
  <si>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</si>
  <si>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</si>
  <si>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</si>
  <si>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</si>
  <si>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</si>
  <si>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</si>
  <si>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</si>
  <si>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</si>
  <si>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</si>
  <si>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</si>
  <si>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</si>
  <si>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</si>
  <si>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72,84</t>
  </si>
  <si>
    <t>TUBO DE COBRE CLASSE "A", DN = 1 " (28 MM), PARA INSTALACOES DE MEDIA PRESSAO PARA GASES COMBUSTIVEIS E MEDICINAIS</t>
  </si>
  <si>
    <t>97,61</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</si>
  <si>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</si>
  <si>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</si>
  <si>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</si>
  <si>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</si>
  <si>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</si>
  <si>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</si>
  <si>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</si>
  <si>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</si>
  <si>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</si>
  <si>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</si>
  <si>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</si>
  <si>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</si>
  <si>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</si>
  <si>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</si>
  <si>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</si>
  <si>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</si>
  <si>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</si>
  <si>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</si>
  <si>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</si>
  <si>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</si>
  <si>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</si>
  <si>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</si>
  <si>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406,24</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</si>
  <si>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</si>
  <si>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</si>
  <si>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</si>
  <si>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</si>
  <si>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40,35</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</si>
  <si>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</si>
  <si>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</si>
  <si>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</si>
  <si>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</si>
  <si>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</si>
  <si>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</si>
  <si>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</si>
  <si>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</si>
  <si>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</si>
  <si>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</si>
  <si>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</si>
  <si>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</si>
  <si>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</si>
  <si>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</si>
  <si>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</si>
  <si>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</si>
  <si>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</si>
  <si>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178,55</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</si>
  <si>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</si>
  <si>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</si>
  <si>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</si>
  <si>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</si>
  <si>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</si>
  <si>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</si>
  <si>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</si>
  <si>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</si>
  <si>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</si>
  <si>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</si>
  <si>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</si>
  <si>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</si>
  <si>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173,93</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</si>
  <si>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</si>
  <si>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</si>
  <si>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</si>
  <si>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</si>
  <si>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</si>
  <si>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</si>
  <si>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</si>
  <si>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</si>
  <si>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</si>
  <si>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</si>
  <si>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</si>
  <si>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</si>
  <si>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</si>
  <si>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</si>
  <si>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107,33</t>
  </si>
  <si>
    <t>TUBO DE CONCRETO ARMADO PARA ESGOTO SANITARIO, CLASSE EA-2, COM ENCAIXE PONTA E BOLSA, COM JUNTA ELASTICA, DIAMETRO NOMINAL DE 400 MM</t>
  </si>
  <si>
    <t>110,08</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</si>
  <si>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</si>
  <si>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</si>
  <si>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</si>
  <si>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</si>
  <si>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</si>
  <si>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</si>
  <si>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</si>
  <si>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</si>
  <si>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</si>
  <si>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</si>
  <si>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</si>
  <si>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</si>
  <si>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</si>
  <si>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29,72</t>
  </si>
  <si>
    <t>TUBO DE CONCRETO SIMPLES PARA AGUAS PLUVIAIS, CLASSE PS1, COM ENCAIXE MACHO E FEMEA, DIAMETRO NOMINAL DE 300 MM</t>
  </si>
  <si>
    <t>41,62</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</si>
  <si>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</si>
  <si>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</si>
  <si>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</si>
  <si>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</si>
  <si>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</si>
  <si>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</si>
  <si>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</si>
  <si>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</si>
  <si>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</si>
  <si>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</si>
  <si>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</si>
  <si>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</si>
  <si>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</si>
  <si>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</si>
  <si>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</si>
  <si>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</si>
  <si>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</si>
  <si>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31,08</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</si>
  <si>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</si>
  <si>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</si>
  <si>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</si>
  <si>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4,03</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</si>
  <si>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</si>
  <si>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</si>
  <si>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</si>
  <si>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</si>
  <si>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</si>
  <si>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1,50</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</si>
  <si>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</si>
  <si>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</si>
  <si>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</si>
  <si>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</si>
  <si>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</si>
  <si>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</si>
  <si>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</si>
  <si>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20,37</t>
  </si>
  <si>
    <t>TUBO DE PVC, PBL, TIPO LEVE, DN = 125 MM,  PARA VENTILACAO</t>
  </si>
  <si>
    <t>TUBO DE PVC, PBL, TIPO LEVE, DN = 250 MM,  PARA VENTILACAO</t>
  </si>
  <si>
    <t>65,16</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</si>
  <si>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</si>
  <si>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</si>
  <si>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</si>
  <si>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</si>
  <si>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</si>
  <si>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</si>
  <si>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</si>
  <si>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</si>
  <si>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</si>
  <si>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</si>
  <si>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</si>
  <si>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</si>
  <si>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5,76</t>
  </si>
  <si>
    <t>TUBO MONOCAMADA PEX, DN 16 MM</t>
  </si>
  <si>
    <t>5,29</t>
  </si>
  <si>
    <t>TUBO MONOCAMADA PEX, DN 20 MM</t>
  </si>
  <si>
    <t>6,93</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</si>
  <si>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</si>
  <si>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</si>
  <si>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</si>
  <si>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</si>
  <si>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</si>
  <si>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</si>
  <si>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</si>
  <si>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8,07</t>
  </si>
  <si>
    <t>TUBO PPR PN 20, DN 25 MM, PARA AGUA QUENTE PREDIAL</t>
  </si>
  <si>
    <t>TUBO PPR, CLASSE PN 12, DN 110 MM</t>
  </si>
  <si>
    <t>TUBO PPR, CLASSE PN 12, DN 32 MM</t>
  </si>
  <si>
    <t>13,72</t>
  </si>
  <si>
    <t>TUBO PPR, CLASSE PN 12, DN 40 MM</t>
  </si>
  <si>
    <t>TUBO PPR, CLASSE PN 12, DN 50 MM</t>
  </si>
  <si>
    <t>TUBO PPR, CLASSE PN 12, DN 63 MM</t>
  </si>
  <si>
    <t>40,32</t>
  </si>
  <si>
    <t>TUBO PPR, CLASSE PN 12, DN 75 MM</t>
  </si>
  <si>
    <t>67,20</t>
  </si>
  <si>
    <t>TUBO PPR, CLASSE PN 12, DN 90 MM</t>
  </si>
  <si>
    <t>94,24</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</si>
  <si>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</si>
  <si>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</si>
  <si>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</si>
  <si>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</si>
  <si>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</si>
  <si>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</si>
  <si>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</si>
  <si>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48,89</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</si>
  <si>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</si>
  <si>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</si>
  <si>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</si>
  <si>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</si>
  <si>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</si>
  <si>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</si>
  <si>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</si>
  <si>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</si>
  <si>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</si>
  <si>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</si>
  <si>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</si>
  <si>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</si>
  <si>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</si>
  <si>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</si>
  <si>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108,11</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</si>
  <si>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</si>
  <si>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</si>
  <si>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</si>
  <si>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</si>
  <si>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</si>
  <si>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</si>
  <si>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</si>
  <si>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</si>
  <si>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</si>
  <si>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</si>
  <si>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</si>
  <si>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66,77</t>
  </si>
  <si>
    <t>TUBO PVC PBA JEI, CLASSE 15, DN 50 MM, PARA REDE DE AGUA (NBR 5647)</t>
  </si>
  <si>
    <t>20,35</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</si>
  <si>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</si>
  <si>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</si>
  <si>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</si>
  <si>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</si>
  <si>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</si>
  <si>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</si>
  <si>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</si>
  <si>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</si>
  <si>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</si>
  <si>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</si>
  <si>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</si>
  <si>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</si>
  <si>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</si>
  <si>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</si>
  <si>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23,59</t>
  </si>
  <si>
    <t>TUBO PVC, ROSCAVEL, 1/2", AGUA FRIA PREDIAL</t>
  </si>
  <si>
    <t>TUBO PVC, ROSCAVEL, 1", AGUA FRIA PREDIAL</t>
  </si>
  <si>
    <t>17,42</t>
  </si>
  <si>
    <t>TUBO PVC, ROSCAVEL, 3", AGUA FRIA PREDIAL</t>
  </si>
  <si>
    <t>TUBO PVC, ROSCAVEL, 4",  AGUA FRIA PREDIAL</t>
  </si>
  <si>
    <t>101,15</t>
  </si>
  <si>
    <t>TUBO PVC, ROSCAVEL, 5",  AGUA FRIA PREDIAL</t>
  </si>
  <si>
    <t>TUBO PVC, ROSCAVEL, 6",  AGUA FRIA PREDIAL</t>
  </si>
  <si>
    <t>TUBO PVC, SERIE R, DN 100 MM, PARA ESGOTO OU AGUAS PLUVIAIS PREDIAIS (NBR 5688)</t>
  </si>
  <si>
    <t>29,93</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</si>
  <si>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</si>
  <si>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</si>
  <si>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</si>
  <si>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</si>
  <si>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17,09</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</si>
  <si>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</si>
  <si>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</si>
  <si>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</si>
  <si>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</si>
  <si>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</si>
  <si>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</si>
  <si>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</si>
  <si>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</si>
  <si>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</si>
  <si>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</si>
  <si>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</si>
  <si>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</si>
  <si>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</si>
  <si>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51,69</t>
  </si>
  <si>
    <t>UNIAO COM ASSENTO CONICO DE BRONZE, DIAMETRO 2 1/2"</t>
  </si>
  <si>
    <t>UNIAO COM ASSENTO CONICO DE BRONZE, DIAMETRO 2'</t>
  </si>
  <si>
    <t>137,72</t>
  </si>
  <si>
    <t>UNIAO COM ASSENTO CONICO DE BRONZE, DIAMETRO 3/4"</t>
  </si>
  <si>
    <t>46,13</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</si>
  <si>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</si>
  <si>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</si>
  <si>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</si>
  <si>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</si>
  <si>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</si>
  <si>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</si>
  <si>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</si>
  <si>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</si>
  <si>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62,02</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</si>
  <si>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</si>
  <si>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</si>
  <si>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</si>
  <si>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</si>
  <si>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79,60</t>
  </si>
  <si>
    <t>UNIAO DE FERRO GALVANIZADO, COM ASSENTO CONICO DE BRONZE, DE 1 1/4"</t>
  </si>
  <si>
    <t>76,94</t>
  </si>
  <si>
    <t>UNIAO DE FERRO GALVANIZADO, COM ROSCA BSP, COM ASSENTO PLANO, DE 1 1/2"</t>
  </si>
  <si>
    <t>UNIAO DE FERRO GALVANIZADO, COM ROSCA BSP, COM ASSENTO PLANO, DE 1 1/4"</t>
  </si>
  <si>
    <t>UNIAO DE FERRO GALVANIZADO, COM ROSCA BSP, COM ASSENTO PLANO, DE 1/2"</t>
  </si>
  <si>
    <t>20,12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</si>
  <si>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</si>
  <si>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</si>
  <si>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</si>
  <si>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</si>
  <si>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</si>
  <si>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</si>
  <si>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</si>
  <si>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</si>
  <si>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</si>
  <si>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</si>
  <si>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</si>
  <si>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</si>
  <si>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</si>
  <si>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</si>
  <si>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</si>
  <si>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</si>
  <si>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</si>
  <si>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</si>
  <si>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</si>
  <si>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5,66</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</si>
  <si>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</si>
  <si>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</si>
  <si>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</si>
  <si>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</si>
  <si>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</si>
  <si>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</si>
  <si>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</si>
  <si>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</si>
  <si>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398,95</t>
  </si>
  <si>
    <t>UNIAO PVC, SOLDAVEL, 20 MM,  PARA AGUA FRIA PREDIAL</t>
  </si>
  <si>
    <t>UNIAO PVC, SOLDAVEL, 25 MM,  PARA AGUA FRIA PREDIAL</t>
  </si>
  <si>
    <t>UNIAO PVC, SOLDAVEL, 32 MM,  PARA AGUA FRIA PREDIAL</t>
  </si>
  <si>
    <t>13,10</t>
  </si>
  <si>
    <t>UNIAO PVC, SOLDAVEL, 40 MM,  PARA AGUA FRIA PREDIAL</t>
  </si>
  <si>
    <t>25,53</t>
  </si>
  <si>
    <t>UNIAO PVC, SOLDAVEL, 50 MM,  PARA AGUA FRIA PREDIAL</t>
  </si>
  <si>
    <t>UNIAO PVC, SOLDAVEL, 60 MM,  PARA AGUA FRIA PREDIAL</t>
  </si>
  <si>
    <t>69,57</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</si>
  <si>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</si>
  <si>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</si>
  <si>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</si>
  <si>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</si>
  <si>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</si>
  <si>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</si>
  <si>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</si>
  <si>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</si>
  <si>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</si>
  <si>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</si>
  <si>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</si>
  <si>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</si>
  <si>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</si>
  <si>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</si>
  <si>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</si>
  <si>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</si>
  <si>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</si>
  <si>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</si>
  <si>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</si>
  <si>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</si>
  <si>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</si>
  <si>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</si>
  <si>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</si>
  <si>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</si>
  <si>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</si>
  <si>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</si>
  <si>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</si>
  <si>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</si>
  <si>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</si>
  <si>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</si>
  <si>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</si>
  <si>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78,09</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</si>
  <si>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</si>
  <si>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</si>
  <si>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</si>
  <si>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</si>
  <si>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</si>
  <si>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</si>
  <si>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</si>
  <si>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</si>
  <si>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</si>
  <si>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</si>
  <si>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</si>
  <si>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</si>
  <si>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</si>
  <si>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</si>
  <si>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</si>
  <si>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</si>
  <si>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</si>
  <si>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</si>
  <si>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</si>
  <si>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</si>
  <si>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</si>
  <si>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</si>
  <si>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</si>
  <si>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</si>
  <si>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33,60</t>
  </si>
  <si>
    <t>VALVULA DE RETENCAO VERTICAL, DE BRONZE (PN-16), 1", 200 PSI, EXTREMIDADES COM ROSCA</t>
  </si>
  <si>
    <t>VALVULA DE RETENCAO VERTICAL, DE BRONZE (PN-16), 2 1/2", 200 PSI, EXTREMIDADES COM ROSCA</t>
  </si>
  <si>
    <t>158,11</t>
  </si>
  <si>
    <t>VALVULA DE RETENCAO VERTICAL, DE BRONZE (PN-16), 2", 200 PSI, EXTREMIDADES COM ROSCA</t>
  </si>
  <si>
    <t>VALVULA DE RETENCAO VERTICAL, DE BRONZE (PN-16), 3/4", 200 PSI, EXTREMIDADES COM ROSCA</t>
  </si>
  <si>
    <t>35,86</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</si>
  <si>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</si>
  <si>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</si>
  <si>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</si>
  <si>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</si>
  <si>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</si>
  <si>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</si>
  <si>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</si>
  <si>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</si>
  <si>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</si>
  <si>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</si>
  <si>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</si>
  <si>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</si>
  <si>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</si>
  <si>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</si>
  <si>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</si>
  <si>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</si>
  <si>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</si>
  <si>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</si>
  <si>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</si>
  <si>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</si>
  <si>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</si>
  <si>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</si>
  <si>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</si>
  <si>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</si>
  <si>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27,98</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</si>
  <si>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</si>
  <si>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</si>
  <si>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</si>
  <si>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</si>
  <si>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</si>
  <si>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</si>
  <si>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2.200,00</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</si>
  <si>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</si>
  <si>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</si>
  <si>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</si>
  <si>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</si>
  <si>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1.500.000,00</t>
  </si>
  <si>
    <t>VIBROACABADORA DE ASFALTO SOBRE RODAS, LARGURA DE PAVIMENTACAO DE 1,70 A 4,20 M, POTENCIA 78 KW/105 HP, CAPACIDADE 300 T/H</t>
  </si>
  <si>
    <t>20,17</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</si>
  <si>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</si>
  <si>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</si>
  <si>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</si>
  <si>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</si>
  <si>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</si>
  <si>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</si>
  <si>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</si>
  <si>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</si>
  <si>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</si>
  <si>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</si>
  <si>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</si>
  <si>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</si>
  <si>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</si>
  <si>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</si>
  <si>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70,00</t>
  </si>
  <si>
    <t>VIDRO LISO INCOLOR 4MM - SEM COLOCACAO</t>
  </si>
  <si>
    <t>93,33</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</si>
  <si>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</si>
  <si>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</si>
  <si>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</si>
  <si>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</si>
  <si>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</si>
  <si>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</si>
  <si>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</si>
  <si>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</si>
  <si>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</si>
  <si>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</si>
  <si>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</si>
  <si>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</si>
  <si>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</si>
  <si>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</si>
  <si>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</si>
  <si>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</si>
  <si>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</si>
  <si>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</si>
  <si>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</si>
  <si>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</si>
  <si>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21,80</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</si>
  <si>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</si>
  <si>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</si>
  <si>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</si>
  <si>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</si>
  <si>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</si>
  <si>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Item 5.4</t>
  </si>
  <si>
    <t>Item 5.5</t>
  </si>
  <si>
    <t>8.5</t>
  </si>
  <si>
    <t>Descida da calha</t>
  </si>
  <si>
    <t xml:space="preserve">Extensão </t>
  </si>
  <si>
    <t>Itens 11.20 e 11.29</t>
  </si>
  <si>
    <t>*Obs: não foi descontado o quantitativo dos itens 11.20 e 11.29 nesta composição pois esta é para teto</t>
  </si>
  <si>
    <t>Item 11.6</t>
  </si>
  <si>
    <t>item 11.20</t>
  </si>
  <si>
    <t>*Obs: foram descontadas duas tomadas do item 11.29</t>
  </si>
  <si>
    <t>item 11.29</t>
  </si>
  <si>
    <t>SISTEMA DE PROTEÇÃO CONTRA DESCARGAS ATMOSFÉRICAS</t>
  </si>
  <si>
    <t>20- SISTEMA DE PROTEÇÃO CONTRA DESCARGAS ATMOSFÉRICAS</t>
  </si>
  <si>
    <t>20.2</t>
  </si>
  <si>
    <t>20.3</t>
  </si>
  <si>
    <t>20.4</t>
  </si>
  <si>
    <t>20.5</t>
  </si>
  <si>
    <t>20.6</t>
  </si>
  <si>
    <t>Quantidade estimada</t>
  </si>
  <si>
    <t>20.7</t>
  </si>
  <si>
    <t>Extensão estimada</t>
  </si>
  <si>
    <t>21</t>
  </si>
  <si>
    <t>21.1</t>
  </si>
  <si>
    <t>21- ADMINISTRAÇÃO LOCAL DA OBRA</t>
  </si>
  <si>
    <t>13.4</t>
  </si>
  <si>
    <t>2.6</t>
  </si>
  <si>
    <t>2.7</t>
  </si>
  <si>
    <t>2.8</t>
  </si>
  <si>
    <t>2.9</t>
  </si>
  <si>
    <t>PAVIMENTAÇÃO E SINALIZAÇÃO</t>
  </si>
  <si>
    <t>16.3</t>
  </si>
  <si>
    <t>16 - PAVIMENTAÇÃO E SINALIZAÇÃO</t>
  </si>
  <si>
    <t>r</t>
  </si>
  <si>
    <t>a</t>
  </si>
  <si>
    <t>PLACA DE SINALIZACAO DE ALUMINIO COM FUNDO, SIMBOLOS E TARJAS EM PELICULA REFLETIVA COM ESFERAS ENCAPSULADAS TIPO II DA NBR14644, INCLUSIVE ELEMENTOS DE FIXACAO, CONFORME ESPECIFICACAO CET-RIO. FORNECIMENTO.</t>
  </si>
  <si>
    <t>ST70.05.0250</t>
  </si>
  <si>
    <t>Placa tipo VELOCIDADE</t>
  </si>
  <si>
    <t>Placa tipo ESTACIONE</t>
  </si>
  <si>
    <t>Placa de indicação de rua</t>
  </si>
  <si>
    <t>16.4</t>
  </si>
  <si>
    <t>Pintura de Faixas</t>
  </si>
  <si>
    <t>Tipo</t>
  </si>
  <si>
    <t xml:space="preserve">Linha Contínua </t>
  </si>
  <si>
    <t>6.12</t>
  </si>
  <si>
    <t>6.13</t>
  </si>
  <si>
    <t>Fundação Castelo</t>
  </si>
  <si>
    <t>tubo de 800mm</t>
  </si>
  <si>
    <t xml:space="preserve">Representante / Tomador </t>
  </si>
  <si>
    <t>Data base = ABRIL/2022</t>
  </si>
  <si>
    <t>MES DE COLETA: 04/2022</t>
  </si>
  <si>
    <t>ENCARGOS SOCIAIS (%) HORISTA 113,60  MENSALISTA  70,53</t>
  </si>
  <si>
    <t>93,98</t>
  </si>
  <si>
    <t>65,79</t>
  </si>
  <si>
    <t>561,08</t>
  </si>
  <si>
    <t>881,39</t>
  </si>
  <si>
    <t>576,32</t>
  </si>
  <si>
    <t>1.264,72</t>
  </si>
  <si>
    <t>33,52</t>
  </si>
  <si>
    <t>106,61</t>
  </si>
  <si>
    <t>0,92</t>
  </si>
  <si>
    <t>ACABAMENTO DE METAL CROMADO PARA REGISTRO PEQUENO, DE PAREDE, 1/2 " OU 3/4 "</t>
  </si>
  <si>
    <t>114,61</t>
  </si>
  <si>
    <t>106,68</t>
  </si>
  <si>
    <t>ACETILENO (RECARGA DE GAS ACETILENO PARA CILINDRO DE CONJUNTO OXICORTE GRANDE) NAO INCLUI TROCA/MANUTENCAO DO CILINDRO</t>
  </si>
  <si>
    <t>ACIDO CLORIDRICO / ACIDO MURIATICO, DILUICAO 10% A 12% PARA USO EM LIMPEZA</t>
  </si>
  <si>
    <t>9,84</t>
  </si>
  <si>
    <t>9,89</t>
  </si>
  <si>
    <t>34,59</t>
  </si>
  <si>
    <t>24,93</t>
  </si>
  <si>
    <t>18,62</t>
  </si>
  <si>
    <t>14,56</t>
  </si>
  <si>
    <t>21,18</t>
  </si>
  <si>
    <t>34,78</t>
  </si>
  <si>
    <t>17,58</t>
  </si>
  <si>
    <t>40,09</t>
  </si>
  <si>
    <t>417,83</t>
  </si>
  <si>
    <t>43,28</t>
  </si>
  <si>
    <t>43,44</t>
  </si>
  <si>
    <t>66,39</t>
  </si>
  <si>
    <t>212,05</t>
  </si>
  <si>
    <t>296,04</t>
  </si>
  <si>
    <t>449,74</t>
  </si>
  <si>
    <t>35,28</t>
  </si>
  <si>
    <t>40,41</t>
  </si>
  <si>
    <t>268,34</t>
  </si>
  <si>
    <t>314,16</t>
  </si>
  <si>
    <t>35,34</t>
  </si>
  <si>
    <t>82,36</t>
  </si>
  <si>
    <t>161,27</t>
  </si>
  <si>
    <t>84,21</t>
  </si>
  <si>
    <t>99,95</t>
  </si>
  <si>
    <t>66,85</t>
  </si>
  <si>
    <t>ADESIVO / COLA DE CONTATO LIQUIDO, A BASE DE RESINAS, PARA COLAGEM DE ESPUMA PARA ISOLAMENTO TERMICO FLEXIVEL</t>
  </si>
  <si>
    <t>198,15</t>
  </si>
  <si>
    <t>ADESIVO / COLA PARA EPS (ISOPOR) E OUTROS MATERIAIS</t>
  </si>
  <si>
    <t>ADESIVO ACRILICO DE BASE AQUOSA / COLA DE CONTATO</t>
  </si>
  <si>
    <t>44,76</t>
  </si>
  <si>
    <t>48,40</t>
  </si>
  <si>
    <t>41,39</t>
  </si>
  <si>
    <t>ADESIVO PLASTICO PARA PVC, FRASCO COM *850* GR</t>
  </si>
  <si>
    <t>76,17</t>
  </si>
  <si>
    <t>15,96</t>
  </si>
  <si>
    <t>6,71</t>
  </si>
  <si>
    <t>ADUELA/ GALERIA PRE-MOLDADA DE CONCRETO ARMADO, SECAO QUADRADA INTERNA DE 1,50 X 1,50 M (L X A), MISULA DE 20 X 20 CM, C = 1,00 M, ESPESSURA MIN = 15 CM, TB-45 E FCK DO CONCRETO = 30 MPA</t>
  </si>
  <si>
    <t>2.645,54</t>
  </si>
  <si>
    <t>ADUELA/ GALERIA PRE-MOLDADA DE CONCRETO ARMADO, SECAO RETANGULAR INTERNA DE 2,00 X 2,00 M (L X A), MISULA DE 20 X 20 CM, C = 1,00 M, ESPESSURA MIN = 15 CM, TB-45 E FCK DO CONCRETO = 30 MPA</t>
  </si>
  <si>
    <t>3.313,61</t>
  </si>
  <si>
    <t>ADUELA/ GALERIA PRE-MOLDADA DE CONCRETO ARMADO, SECAO RETANGULAR INTERNA DE 2,50 X 2,50 M (L X A), MISULA DE 20 X 20 CM, C = 1,00 M, ESPESSURA MIN = 15 CM, TB-45 E FCK DO CONCRETO = 30 MPA</t>
  </si>
  <si>
    <t>4.489,41</t>
  </si>
  <si>
    <t>ADUELA/ GALERIA PRE-MOLDADA DE CONCRETO ARMADO, SECAO RETANGULAR INTERNA DE 3,00 X 3,00 M (L X A), MISULA DE 20 X 20 CM, C = 1.00 M, ESPESSURA MIN = 20 CM, TB-45 E FCK DO CONCRETO = 30 MPA</t>
  </si>
  <si>
    <t>5.324,49</t>
  </si>
  <si>
    <t>39,08</t>
  </si>
  <si>
    <t>AJUDANTE DE ARMADOR (HORISTA)</t>
  </si>
  <si>
    <t>16,23</t>
  </si>
  <si>
    <t>2.854,74</t>
  </si>
  <si>
    <t>AJUDANTE DE ELETRICISTA (HORISTA)</t>
  </si>
  <si>
    <t>2.960,70</t>
  </si>
  <si>
    <t>3.042,64</t>
  </si>
  <si>
    <t>AJUDANTE DE ESTRUTURAS METALICAS HORISTA</t>
  </si>
  <si>
    <t>17,32</t>
  </si>
  <si>
    <t>AJUDANTE DE OPERACAO EM GERAL (HORISTA)</t>
  </si>
  <si>
    <t>3.318,95</t>
  </si>
  <si>
    <t>AJUDANTE DE PINTOR (HORISTA)</t>
  </si>
  <si>
    <t>AJUDANTE DE SERRALHEIRO (HORISTA)</t>
  </si>
  <si>
    <t>3.075,13</t>
  </si>
  <si>
    <t>2.960,38</t>
  </si>
  <si>
    <t>50,22</t>
  </si>
  <si>
    <t>137,04</t>
  </si>
  <si>
    <t>82,91</t>
  </si>
  <si>
    <t>91,24</t>
  </si>
  <si>
    <t>118,48</t>
  </si>
  <si>
    <t>7.274,50</t>
  </si>
  <si>
    <t>ALMOXARIFE (HORISTA)</t>
  </si>
  <si>
    <t>4.595,78</t>
  </si>
  <si>
    <t>2.230,00</t>
  </si>
  <si>
    <t>45,52</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</si>
  <si>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</si>
  <si>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</si>
  <si>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</si>
  <si>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</si>
  <si>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13,05</t>
  </si>
  <si>
    <t>41,22</t>
  </si>
  <si>
    <t>20,61</t>
  </si>
  <si>
    <t>52,08</t>
  </si>
  <si>
    <t>85,30</t>
  </si>
  <si>
    <t>118,23</t>
  </si>
  <si>
    <t>5,58</t>
  </si>
  <si>
    <t>116,23</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</si>
  <si>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</si>
  <si>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</si>
  <si>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</si>
  <si>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</si>
  <si>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</si>
  <si>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490,81</t>
  </si>
  <si>
    <t>773,62</t>
  </si>
  <si>
    <t>1.086,27</t>
  </si>
  <si>
    <t>132,27</t>
  </si>
  <si>
    <t>320,00</t>
  </si>
  <si>
    <t>19,51</t>
  </si>
  <si>
    <t>ANEL DE VEDACAO/JUNTA ELASTICA, H = *16* MM, PARA TUBO DE CONCRETO, DN 300 MM</t>
  </si>
  <si>
    <t>28,69</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</si>
  <si>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</si>
  <si>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</si>
  <si>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</si>
  <si>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</si>
  <si>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66,03</t>
  </si>
  <si>
    <t>ANEL DE VEDACAO/JUNTA ELASTICA, H = *19* MM, PARA TUBO DE CONCRETO, DN 800 MM</t>
  </si>
  <si>
    <t>81,36</t>
  </si>
  <si>
    <t>ANEL DE VEDACAO/JUNTA ELASTICA, H = *19* MM, PARA TUBO DE CONCRETO, DN 900 MM</t>
  </si>
  <si>
    <t>94,38</t>
  </si>
  <si>
    <t>ANEL DE VEDACAO/JUNTA ELASTICA, H = *21* MM, PARA TUBO DE CONCRETO, DN 1000 MM</t>
  </si>
  <si>
    <t>118,58</t>
  </si>
  <si>
    <t>ANEL DE VEDACAO, PVC FLEXIVEL, 100 MM, PARA SAIDA DE BACIA / VASO SANITARIO</t>
  </si>
  <si>
    <t>411,22</t>
  </si>
  <si>
    <t>1.418,30</t>
  </si>
  <si>
    <t>497,38</t>
  </si>
  <si>
    <t>668,06</t>
  </si>
  <si>
    <t>935,29</t>
  </si>
  <si>
    <t>120,25</t>
  </si>
  <si>
    <t>56,11</t>
  </si>
  <si>
    <t>86,54</t>
  </si>
  <si>
    <t>290,60</t>
  </si>
  <si>
    <t>207,34</t>
  </si>
  <si>
    <t>160,33</t>
  </si>
  <si>
    <t>210,44</t>
  </si>
  <si>
    <t>113,57</t>
  </si>
  <si>
    <t>152,74</t>
  </si>
  <si>
    <t>400,84</t>
  </si>
  <si>
    <t>286,78</t>
  </si>
  <si>
    <t>180,37</t>
  </si>
  <si>
    <t>380,79</t>
  </si>
  <si>
    <t>467,64</t>
  </si>
  <si>
    <t>654,70</t>
  </si>
  <si>
    <t>3.075,23</t>
  </si>
  <si>
    <t>98,39</t>
  </si>
  <si>
    <t>APOIO DO PORTA DENTE PARA FRESADORA DE  ASFALTO</t>
  </si>
  <si>
    <t>2.528,53</t>
  </si>
  <si>
    <t>APONTADOR OU APROPRIADOR DE MAO DE OBRA (HORISTA)</t>
  </si>
  <si>
    <t>4.677,31</t>
  </si>
  <si>
    <t>2.157,01</t>
  </si>
  <si>
    <t>2.300,00</t>
  </si>
  <si>
    <t>5.006,52</t>
  </si>
  <si>
    <t>6.286,36</t>
  </si>
  <si>
    <t>8.143,29</t>
  </si>
  <si>
    <t>3.113,68</t>
  </si>
  <si>
    <t>AQUECEDOR DE OLEO BPF (FLUIDO) TERMICO, CAPACIDADE DE 300.000  KCAL/H</t>
  </si>
  <si>
    <t>320.947,62</t>
  </si>
  <si>
    <t>AQUECEDOR SOLAR COM RESERVATORIO TERMICO DE 1000 L E *5* PLACAS COLETORAS DE *2,0* M2 (NAO INCLUI ACESSORIOS) (SEM INSTALACAO)</t>
  </si>
  <si>
    <t>10.568,19</t>
  </si>
  <si>
    <t>AQUECEDOR SOLAR COM RESERVATORIO TERMICO DE 400 L E *2* PLACAS COLETORAS DE *2,0* M2 (NAO INCLUI ACESSORIOS) (SEM INSTALACAO)</t>
  </si>
  <si>
    <t>5.511,75</t>
  </si>
  <si>
    <t>AQUECEDOR SOLAR COM RESERVATORIO TERMICO DE 600 L E *3* PLACAS COLETORAS DE *2,0* M2 (NAO INCLUI ACESSORIOS) (SEM INSTALACAO)</t>
  </si>
  <si>
    <t>7.315,16</t>
  </si>
  <si>
    <t>AQUECEDOR SOLAR COM RESERVATORIO TERMICO DE 800 L E *4* PLACAS COLETORAS DE *2,0* M2 (NAO INCLUI ACESSORIOS) (SEM INSTALACAO)</t>
  </si>
  <si>
    <t>6.831,96</t>
  </si>
  <si>
    <t>AQUECEDOR SOLAR DE INSTALACAO EXTERNA, KIT COMPACTO, CONJUNTO COM RESERVATORIO TERMICO DE 200 L, PLACA COLETORA DE *2,0* M2 E INCLUSO ACESSORIOS (RESIDENCIAS ATE 120,00 M2 E DE 4 A 5 BANHOS POR DIA) (SEM INSTALACAO)</t>
  </si>
  <si>
    <t>3.251,50</t>
  </si>
  <si>
    <t>2.195,30</t>
  </si>
  <si>
    <t>3.259,00</t>
  </si>
  <si>
    <t>4.504,25</t>
  </si>
  <si>
    <t>1.960,59</t>
  </si>
  <si>
    <t>17.851,01</t>
  </si>
  <si>
    <t>8.451,90</t>
  </si>
  <si>
    <t>9.475,28</t>
  </si>
  <si>
    <t>10.705,05</t>
  </si>
  <si>
    <t>14.713,30</t>
  </si>
  <si>
    <t>5.180,76</t>
  </si>
  <si>
    <t>6.420,81</t>
  </si>
  <si>
    <t>9.541,17</t>
  </si>
  <si>
    <t>9.890,79</t>
  </si>
  <si>
    <t>11.350,40</t>
  </si>
  <si>
    <t>6.199,26</t>
  </si>
  <si>
    <t>6.675,25</t>
  </si>
  <si>
    <t>9.864,73</t>
  </si>
  <si>
    <t>11.412,53</t>
  </si>
  <si>
    <t>11.938,96</t>
  </si>
  <si>
    <t>1.761,87</t>
  </si>
  <si>
    <t>1.905,89</t>
  </si>
  <si>
    <t>2.535,10</t>
  </si>
  <si>
    <t>2.827,03</t>
  </si>
  <si>
    <t>3.320,76</t>
  </si>
  <si>
    <t>3.738,32</t>
  </si>
  <si>
    <t>1.509,34</t>
  </si>
  <si>
    <t>1.661,95</t>
  </si>
  <si>
    <t>4.722,96</t>
  </si>
  <si>
    <t>4.981,77</t>
  </si>
  <si>
    <t>6.610,86</t>
  </si>
  <si>
    <t>8.009,94</t>
  </si>
  <si>
    <t>9.009,85</t>
  </si>
  <si>
    <t>71.001,29</t>
  </si>
  <si>
    <t>22.223,25</t>
  </si>
  <si>
    <t>28.679,54</t>
  </si>
  <si>
    <t>41.726,49</t>
  </si>
  <si>
    <t>5.124,77</t>
  </si>
  <si>
    <t>23.472,02</t>
  </si>
  <si>
    <t>34,83</t>
  </si>
  <si>
    <t>37,80</t>
  </si>
  <si>
    <t>40,82</t>
  </si>
  <si>
    <t>937,09</t>
  </si>
  <si>
    <t>367,17</t>
  </si>
  <si>
    <t>757,86</t>
  </si>
  <si>
    <t>53,05</t>
  </si>
  <si>
    <t>37,89</t>
  </si>
  <si>
    <t>66,13</t>
  </si>
  <si>
    <t>51,17</t>
  </si>
  <si>
    <t>119,50</t>
  </si>
  <si>
    <t>153,97</t>
  </si>
  <si>
    <t>130,70</t>
  </si>
  <si>
    <t>ARMADOR (HORISTA)</t>
  </si>
  <si>
    <t>22,29</t>
  </si>
  <si>
    <t>3.920,28</t>
  </si>
  <si>
    <t>78,54</t>
  </si>
  <si>
    <t>13.796,33</t>
  </si>
  <si>
    <t>88,85</t>
  </si>
  <si>
    <t>15.607,91</t>
  </si>
  <si>
    <t>111,56</t>
  </si>
  <si>
    <t>19.596,54</t>
  </si>
  <si>
    <t>147,49</t>
  </si>
  <si>
    <t>25.908,36</t>
  </si>
  <si>
    <t>16,97</t>
  </si>
  <si>
    <t>4.381,81</t>
  </si>
  <si>
    <t>68,95</t>
  </si>
  <si>
    <t>32,40</t>
  </si>
  <si>
    <t>AUXILIAR DE ALMOXARIFE (HORISTA)</t>
  </si>
  <si>
    <t>2.960,92</t>
  </si>
  <si>
    <t>AUXILIAR DE AZULEJISTA (HORISTA)</t>
  </si>
  <si>
    <t>AUXILIAR DE ENCANADOR OU BOMBEIRO HIDRAULICO (HORISTA)</t>
  </si>
  <si>
    <t>AUXILIAR DE ESCRITORIO (HORISTA)</t>
  </si>
  <si>
    <t>3.418,52</t>
  </si>
  <si>
    <t>AUXILIAR DE LABORATORISTA DE SOLOS E DE CONCRETO (HORISTA)</t>
  </si>
  <si>
    <t>4.514,71</t>
  </si>
  <si>
    <t>18,13</t>
  </si>
  <si>
    <t>3.188,80</t>
  </si>
  <si>
    <t>AUXILIAR DE PEDREIRO (HORISTA)</t>
  </si>
  <si>
    <t>18,58</t>
  </si>
  <si>
    <t>3.266,92</t>
  </si>
  <si>
    <t>AUXILIAR DE TOPOGRAFO (HORISTA)</t>
  </si>
  <si>
    <t>1.695,10</t>
  </si>
  <si>
    <t>37,33</t>
  </si>
  <si>
    <t>6.559,09</t>
  </si>
  <si>
    <t>AZULEJISTA OU LADRILHEIRO (HORISTA)</t>
  </si>
  <si>
    <t>4.359,68</t>
  </si>
  <si>
    <t>BACIA SANITARIA (VASO) COM CAIXA ACOPLADA, SIFAO APARENTE, DE LOUCA BRANCA (SEM ASSENTO)</t>
  </si>
  <si>
    <t>400,76</t>
  </si>
  <si>
    <t>BACIA SANITARIA (VASO) COM CAIXA ACOPLADA, SIFAO OCULTO / CARENADO, DE LOUCA BRANCA (SEM ASSENTO ) - PADRAO ALTO</t>
  </si>
  <si>
    <t>554,74</t>
  </si>
  <si>
    <t>BACIA SANITARIA (VASO) CONVENCIONAL PARA PCD, SEM FURO FRONTAL, DE LOUCA BRANCA (SEM ASSENTO)</t>
  </si>
  <si>
    <t>674,51</t>
  </si>
  <si>
    <t>BACIA SANITARIA (VASO) CONVENCIONAL PARA USO ESPECIFICO (HOSPITAIS, CLINICAS), COM FURO FRONTAL, DE LOUCA BRANCA, SEM ASSENTO</t>
  </si>
  <si>
    <t>604,39</t>
  </si>
  <si>
    <t>BACIA SANITARIA (VASO) CONVENCIONAL, DE LOUCA BRANCA, SIFAO APARENTE, SAIDA VERTICAL (SEM ASSENTO)</t>
  </si>
  <si>
    <t>214,40</t>
  </si>
  <si>
    <t>BACIA SANITARIA (VASO) CONVENCIONAL, DE LOUCA COLORIDA, SIFAO APARENTE, SAIDA VERTICAL (SEM ASSENTO)</t>
  </si>
  <si>
    <t>235,60</t>
  </si>
  <si>
    <t>BACIA SANITARIA (VASO) INFANTIL, SIFONADO, DE LOUCA BRANCA, (SEM ASSENTO)</t>
  </si>
  <si>
    <t>475,06</t>
  </si>
  <si>
    <t>214,90</t>
  </si>
  <si>
    <t>269,38</t>
  </si>
  <si>
    <t>607,04</t>
  </si>
  <si>
    <t>900,41</t>
  </si>
  <si>
    <t>360,85</t>
  </si>
  <si>
    <t>252,40</t>
  </si>
  <si>
    <t>335,63</t>
  </si>
  <si>
    <t>486,27</t>
  </si>
  <si>
    <t>246,72</t>
  </si>
  <si>
    <t>293,38</t>
  </si>
  <si>
    <t>685,59</t>
  </si>
  <si>
    <t>1.092,36</t>
  </si>
  <si>
    <t>1.368,66</t>
  </si>
  <si>
    <t>238,28</t>
  </si>
  <si>
    <t>683,69</t>
  </si>
  <si>
    <t>1.186,04</t>
  </si>
  <si>
    <t>9,39</t>
  </si>
  <si>
    <t>1.561,70</t>
  </si>
  <si>
    <t>1.722,73</t>
  </si>
  <si>
    <t>696,14</t>
  </si>
  <si>
    <t>1.063,20</t>
  </si>
  <si>
    <t>1.138,77</t>
  </si>
  <si>
    <t>302,83</t>
  </si>
  <si>
    <t>347,54</t>
  </si>
  <si>
    <t>376,03</t>
  </si>
  <si>
    <t>133,32</t>
  </si>
  <si>
    <t>148,07</t>
  </si>
  <si>
    <t>157,88</t>
  </si>
  <si>
    <t>165,40</t>
  </si>
  <si>
    <t>136,26</t>
  </si>
  <si>
    <t>156,24</t>
  </si>
  <si>
    <t>169,00</t>
  </si>
  <si>
    <t>176,97</t>
  </si>
  <si>
    <t>45,90</t>
  </si>
  <si>
    <t>22,77</t>
  </si>
  <si>
    <t>61,59</t>
  </si>
  <si>
    <t>121,96</t>
  </si>
  <si>
    <t>30,49</t>
  </si>
  <si>
    <t>BASE DE MISTURADOR MONOCOMANDO PARA CHUVEIRO, DE PAREDE (NAO INCLUI ACABAMENTOS)</t>
  </si>
  <si>
    <t>291,15</t>
  </si>
  <si>
    <t>59,23</t>
  </si>
  <si>
    <t>64,96</t>
  </si>
  <si>
    <t>578.187,50</t>
  </si>
  <si>
    <t>BATENTE / PORTAL / ADUELA / MARCO EM MADEIRA MACICA COM REBAIXO, E = *3* CM, L = *14* CM, PARA PORTAS DE  GIRO DE *60 CM A 120* CM  X *210* CM, CEDRINHO / ANGELIM COMERCIAL / TAURI / CURUPIXA / PEROBA / CUMARU OU EQUIVALENTE DA REGIAO (NAO INCLUI ALIZARES)</t>
  </si>
  <si>
    <t>238,45</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</si>
  <si>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</si>
  <si>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</si>
  <si>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318,44</t>
  </si>
  <si>
    <t>BATENTE / PORTAL / ADUELA / MARCO EM MADEIRA MACICA COM REBAIXO, E = *3* CM, L = *16* CM, PARA PORTAS DE  GIRO DE *60 CM A 120* CM  X *210* CM, PINUS / EUCALIPTO / VIROLA OU EQUIVALENTE DA REGIAO (NAO INCLUI ALIZARES)</t>
  </si>
  <si>
    <t>184,60</t>
  </si>
  <si>
    <t>269,39</t>
  </si>
  <si>
    <t>BENTONITA, ARGILA CONSTITUIDA POR  MONTMORILONITA</t>
  </si>
  <si>
    <t>4.548,50</t>
  </si>
  <si>
    <t>6.202,92</t>
  </si>
  <si>
    <t>5.689,47</t>
  </si>
  <si>
    <t>BETONEIRA CAPACIDADE NOMINAL 600 L, CAPACIDADE DE MISTURA 440 L, MOTOR A GASOLINA POTENCIA 10 HP, COM  CARREGADOR</t>
  </si>
  <si>
    <t>24.746,92</t>
  </si>
  <si>
    <t>5.203,79</t>
  </si>
  <si>
    <t>18.502,37</t>
  </si>
  <si>
    <t>22.488,09</t>
  </si>
  <si>
    <t>23,21</t>
  </si>
  <si>
    <t>4.081,48</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</si>
  <si>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</si>
  <si>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</si>
  <si>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</si>
  <si>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</si>
  <si>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</si>
  <si>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</si>
  <si>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</si>
  <si>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</si>
  <si>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</si>
  <si>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</si>
  <si>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3,62</t>
  </si>
  <si>
    <t>5,08</t>
  </si>
  <si>
    <t>5,75</t>
  </si>
  <si>
    <t>55,05</t>
  </si>
  <si>
    <t>813,39</t>
  </si>
  <si>
    <t>2,34</t>
  </si>
  <si>
    <t>3,79</t>
  </si>
  <si>
    <t>93,24</t>
  </si>
  <si>
    <t>136,95</t>
  </si>
  <si>
    <t>209,79</t>
  </si>
  <si>
    <t>BLOCO DE VIDRO / ELEMENTO VAZADO, INCOLOR, VENEZIANA, *20 X 20 X 6* CM (A X L X E)</t>
  </si>
  <si>
    <t>BLOCO DE VIDRO / ELEMENTO VAZADO, INCOLOR, VENEZIANA, DE *20 X 10 X 8* CM (A X L X E)</t>
  </si>
  <si>
    <t>21,02</t>
  </si>
  <si>
    <t>130,85</t>
  </si>
  <si>
    <t>77,34</t>
  </si>
  <si>
    <t>48,63</t>
  </si>
  <si>
    <t>109,41</t>
  </si>
  <si>
    <t>69,90</t>
  </si>
  <si>
    <t>58,00</t>
  </si>
  <si>
    <t>68,38</t>
  </si>
  <si>
    <t>53,19</t>
  </si>
  <si>
    <t>46,88</t>
  </si>
  <si>
    <t>46,24</t>
  </si>
  <si>
    <t>58,25</t>
  </si>
  <si>
    <t>20,76</t>
  </si>
  <si>
    <t>300,28</t>
  </si>
  <si>
    <t>2.258,91</t>
  </si>
  <si>
    <t>1.899,33</t>
  </si>
  <si>
    <t>774,00</t>
  </si>
  <si>
    <t>11.184,23</t>
  </si>
  <si>
    <t>753,29</t>
  </si>
  <si>
    <t>1.175,57</t>
  </si>
  <si>
    <t>1.287,10</t>
  </si>
  <si>
    <t>1.269,80</t>
  </si>
  <si>
    <t>7.120,67</t>
  </si>
  <si>
    <t>3.301,80</t>
  </si>
  <si>
    <t>6.698,68</t>
  </si>
  <si>
    <t>1.361,22</t>
  </si>
  <si>
    <t>55.447,60</t>
  </si>
  <si>
    <t>59.405,23</t>
  </si>
  <si>
    <t>3.190,79</t>
  </si>
  <si>
    <t>4.587,73</t>
  </si>
  <si>
    <t>7.776,59</t>
  </si>
  <si>
    <t>7.383,25</t>
  </si>
  <si>
    <t>30.297,29</t>
  </si>
  <si>
    <t>11.142,78</t>
  </si>
  <si>
    <t>33.043,25</t>
  </si>
  <si>
    <t>15.003,75</t>
  </si>
  <si>
    <t>3.312,45</t>
  </si>
  <si>
    <t>4.001,00</t>
  </si>
  <si>
    <t>5.375,09</t>
  </si>
  <si>
    <t>30.007,50</t>
  </si>
  <si>
    <t>4.726,18</t>
  </si>
  <si>
    <t>7.501,87</t>
  </si>
  <si>
    <t>BOMBA TRIPLEX COM MOTOR A DIESEL, NACIONAL, DIAMETRO DE SUCCAO DE 2  1/2''</t>
  </si>
  <si>
    <t>192.416,05</t>
  </si>
  <si>
    <t>85.171,52</t>
  </si>
  <si>
    <t>27,15</t>
  </si>
  <si>
    <t>BRACO OU HASTE RETA COM CANOPLA PLASTICA, 1/2 ", PARA CHUVEIRO ELETRICO</t>
  </si>
  <si>
    <t>57,63</t>
  </si>
  <si>
    <t>40,14</t>
  </si>
  <si>
    <t>176,41</t>
  </si>
  <si>
    <t>30,93</t>
  </si>
  <si>
    <t>73,36</t>
  </si>
  <si>
    <t>71,31</t>
  </si>
  <si>
    <t>71,67</t>
  </si>
  <si>
    <t>135,53</t>
  </si>
  <si>
    <t>370,95</t>
  </si>
  <si>
    <t>391,94</t>
  </si>
  <si>
    <t>420,45</t>
  </si>
  <si>
    <t>90,63</t>
  </si>
  <si>
    <t>50,82</t>
  </si>
  <si>
    <t>20,34</t>
  </si>
  <si>
    <t>16,56</t>
  </si>
  <si>
    <t>16,38</t>
  </si>
  <si>
    <t>54,33</t>
  </si>
  <si>
    <t>56,76</t>
  </si>
  <si>
    <t>58,53</t>
  </si>
  <si>
    <t>30,18</t>
  </si>
  <si>
    <t>35,40</t>
  </si>
  <si>
    <t>36,82</t>
  </si>
  <si>
    <t>65,48</t>
  </si>
  <si>
    <t>62,11</t>
  </si>
  <si>
    <t>103,62</t>
  </si>
  <si>
    <t>106,13</t>
  </si>
  <si>
    <t>100,68</t>
  </si>
  <si>
    <t>4,26</t>
  </si>
  <si>
    <t>21,48</t>
  </si>
  <si>
    <t>36,11</t>
  </si>
  <si>
    <t>48,28</t>
  </si>
  <si>
    <t>6,16</t>
  </si>
  <si>
    <t>25,32</t>
  </si>
  <si>
    <t>54,88</t>
  </si>
  <si>
    <t>40,69</t>
  </si>
  <si>
    <t>88,69</t>
  </si>
  <si>
    <t>84,64</t>
  </si>
  <si>
    <t>83,83</t>
  </si>
  <si>
    <t>30,74</t>
  </si>
  <si>
    <t>38,84</t>
  </si>
  <si>
    <t>152,41</t>
  </si>
  <si>
    <t>193,81</t>
  </si>
  <si>
    <t>233,05</t>
  </si>
  <si>
    <t>401,59</t>
  </si>
  <si>
    <t>42,10</t>
  </si>
  <si>
    <t>674,43</t>
  </si>
  <si>
    <t>82,60</t>
  </si>
  <si>
    <t>116,34</t>
  </si>
  <si>
    <t>108,44</t>
  </si>
  <si>
    <t>57,44</t>
  </si>
  <si>
    <t>83,53</t>
  </si>
  <si>
    <t>77,21</t>
  </si>
  <si>
    <t>91,28</t>
  </si>
  <si>
    <t>96,48</t>
  </si>
  <si>
    <t>97,07</t>
  </si>
  <si>
    <t>130,26</t>
  </si>
  <si>
    <t>118,54</t>
  </si>
  <si>
    <t>144,10</t>
  </si>
  <si>
    <t>139,67</t>
  </si>
  <si>
    <t>155,90</t>
  </si>
  <si>
    <t>176,43</t>
  </si>
  <si>
    <t>186,63</t>
  </si>
  <si>
    <t>191,19</t>
  </si>
  <si>
    <t>111,72</t>
  </si>
  <si>
    <t>138,43</t>
  </si>
  <si>
    <t>169,69</t>
  </si>
  <si>
    <t>223,45</t>
  </si>
  <si>
    <t>279,63</t>
  </si>
  <si>
    <t>32,72</t>
  </si>
  <si>
    <t>364,78</t>
  </si>
  <si>
    <t>468,59</t>
  </si>
  <si>
    <t>64,61</t>
  </si>
  <si>
    <t>1,37</t>
  </si>
  <si>
    <t>9,32</t>
  </si>
  <si>
    <t>110,55</t>
  </si>
  <si>
    <t>138,02</t>
  </si>
  <si>
    <t>167,97</t>
  </si>
  <si>
    <t>222,01</t>
  </si>
  <si>
    <t>65,42</t>
  </si>
  <si>
    <t>260,26</t>
  </si>
  <si>
    <t>283,60</t>
  </si>
  <si>
    <t>352,58</t>
  </si>
  <si>
    <t>415,57</t>
  </si>
  <si>
    <t>488,97</t>
  </si>
  <si>
    <t>148,68</t>
  </si>
  <si>
    <t>668,34</t>
  </si>
  <si>
    <t>176,44</t>
  </si>
  <si>
    <t>210,51</t>
  </si>
  <si>
    <t>135,33</t>
  </si>
  <si>
    <t>23,64</t>
  </si>
  <si>
    <t>271,65</t>
  </si>
  <si>
    <t>351,45</t>
  </si>
  <si>
    <t>435,46</t>
  </si>
  <si>
    <t>62,96</t>
  </si>
  <si>
    <t>85,28</t>
  </si>
  <si>
    <t>25,59</t>
  </si>
  <si>
    <t>17,11</t>
  </si>
  <si>
    <t>7,05</t>
  </si>
  <si>
    <t>35,31</t>
  </si>
  <si>
    <t>48,53</t>
  </si>
  <si>
    <t>31,72</t>
  </si>
  <si>
    <t>366,03</t>
  </si>
  <si>
    <t>76,75</t>
  </si>
  <si>
    <t>103,92</t>
  </si>
  <si>
    <t>153,09</t>
  </si>
  <si>
    <t>214,80</t>
  </si>
  <si>
    <t>281,57</t>
  </si>
  <si>
    <t>192,32</t>
  </si>
  <si>
    <t>47,80</t>
  </si>
  <si>
    <t>78,07</t>
  </si>
  <si>
    <t>72.933,56</t>
  </si>
  <si>
    <t>82.820,51</t>
  </si>
  <si>
    <t>54.685,31</t>
  </si>
  <si>
    <t>65.895,80</t>
  </si>
  <si>
    <t>47,45</t>
  </si>
  <si>
    <t>1.082,92</t>
  </si>
  <si>
    <t>29,55</t>
  </si>
  <si>
    <t>444,00</t>
  </si>
  <si>
    <t>445,00</t>
  </si>
  <si>
    <t>903,79</t>
  </si>
  <si>
    <t>1.015,19</t>
  </si>
  <si>
    <t>255,49</t>
  </si>
  <si>
    <t>438,14</t>
  </si>
  <si>
    <t>610,22</t>
  </si>
  <si>
    <t>5.894,01</t>
  </si>
  <si>
    <t>990,07</t>
  </si>
  <si>
    <t>1.276,26</t>
  </si>
  <si>
    <t>2.842,42</t>
  </si>
  <si>
    <t>74,14</t>
  </si>
  <si>
    <t>80,16</t>
  </si>
  <si>
    <t>146,97</t>
  </si>
  <si>
    <t>257,20</t>
  </si>
  <si>
    <t>466,31</t>
  </si>
  <si>
    <t>835,08</t>
  </si>
  <si>
    <t>123,59</t>
  </si>
  <si>
    <t>227,14</t>
  </si>
  <si>
    <t>288,60</t>
  </si>
  <si>
    <t>63,94</t>
  </si>
  <si>
    <t>106,22</t>
  </si>
  <si>
    <t>205,76</t>
  </si>
  <si>
    <t>427,56</t>
  </si>
  <si>
    <t>674,07</t>
  </si>
  <si>
    <t>227,23</t>
  </si>
  <si>
    <t>58,95</t>
  </si>
  <si>
    <t>1.303,10</t>
  </si>
  <si>
    <t>CAIXA DE GORDURA EM PVC, DIAMETRO MINIMO 300 MM, DIAMETRO DE SAIDA 100 MM, CAPACIDADE  APROXIMADA 18 LITROS, COM TAMPA E CESTO</t>
  </si>
  <si>
    <t>463,48</t>
  </si>
  <si>
    <t>269,65</t>
  </si>
  <si>
    <t>341,08</t>
  </si>
  <si>
    <t>282,50</t>
  </si>
  <si>
    <t>345,09</t>
  </si>
  <si>
    <t>CAIXA DE INSPECAO PARA ATERRAMENTO E PARA RAIOS, EM POLIPROPILENO,  DIAMETRO = 300 MM X ALTURA = 400 MM</t>
  </si>
  <si>
    <t>CAIXA DE INSPECAO PARA ATERRAMENTO OU OUTRO USO, EM PVC, DN = 250 X 250 MM</t>
  </si>
  <si>
    <t>61,89</t>
  </si>
  <si>
    <t>CAIXA DE INSPECAO PARA ATERRAMENTO OU OUTRO USO, EM PVC, DN = 300 X *300* MM</t>
  </si>
  <si>
    <t>CAIXA DE INSPECAO PARA ATERRAMENTO OU OUTRO USO, EM PVC, DN = 300 X 250 MM</t>
  </si>
  <si>
    <t>84,35</t>
  </si>
  <si>
    <t>CAIXA DE INSPECAO PARA ATERRAMENTO OU OUTRO USO, EM PVC, DN = 300 X 600 MM</t>
  </si>
  <si>
    <t>184,70</t>
  </si>
  <si>
    <t>28,85</t>
  </si>
  <si>
    <t>35,29</t>
  </si>
  <si>
    <t>58,03</t>
  </si>
  <si>
    <t>192,37</t>
  </si>
  <si>
    <t>116,97</t>
  </si>
  <si>
    <t>172,24</t>
  </si>
  <si>
    <t>456,67</t>
  </si>
  <si>
    <t>75,02</t>
  </si>
  <si>
    <t>120,59</t>
  </si>
  <si>
    <t>240,73</t>
  </si>
  <si>
    <t>290,92</t>
  </si>
  <si>
    <t>368,74</t>
  </si>
  <si>
    <t>26,76</t>
  </si>
  <si>
    <t>87,88</t>
  </si>
  <si>
    <t>1.689,91</t>
  </si>
  <si>
    <t>72,75</t>
  </si>
  <si>
    <t>3.301,00</t>
  </si>
  <si>
    <t>161,15</t>
  </si>
  <si>
    <t>267,04</t>
  </si>
  <si>
    <t>399,23</t>
  </si>
  <si>
    <t>803,11</t>
  </si>
  <si>
    <t>500,07</t>
  </si>
  <si>
    <t>3.140,70</t>
  </si>
  <si>
    <t>1.004,95</t>
  </si>
  <si>
    <t>318,49</t>
  </si>
  <si>
    <t>515,70</t>
  </si>
  <si>
    <t>126,76</t>
  </si>
  <si>
    <t>81,50</t>
  </si>
  <si>
    <t>2.100,75</t>
  </si>
  <si>
    <t>3.524,37</t>
  </si>
  <si>
    <t>4.432,67</t>
  </si>
  <si>
    <t>66,18</t>
  </si>
  <si>
    <t>156,97</t>
  </si>
  <si>
    <t>374,11</t>
  </si>
  <si>
    <t>CAIXA SIFONADA PVC, 100 X 100 X 50 MM, COM GRELHA REDONDA, BRANCA</t>
  </si>
  <si>
    <t>29,34</t>
  </si>
  <si>
    <t>CAIXA SIFONADA PVC, 250 X 230 X 75 MM, COM TAMPA CEGA QUADRADA, BRANCA</t>
  </si>
  <si>
    <t>123,41</t>
  </si>
  <si>
    <t>CAIXA SIFONADA, PVC, 150 X *185* X 75 MM, COM GRELHA QUADRADA, BRANCA</t>
  </si>
  <si>
    <t>84,07</t>
  </si>
  <si>
    <t>CAIXA SIFONADA, PVC, 150 X 150 X 50 MM, COM GRELHA QUADRADA, BRANCA (NBR 5688)</t>
  </si>
  <si>
    <t>CAIXA SIFONADA, PVC, 150 X 150 X 50 MM, COM GRELHA REDONDA, BRANCA</t>
  </si>
  <si>
    <t>1,65</t>
  </si>
  <si>
    <t>CALCARIO DOLOMITICO A (POSTO PEDREIRA/FORNECEDOR,  SEM FRETE)</t>
  </si>
  <si>
    <t>3.882,79</t>
  </si>
  <si>
    <t>CALCETEIRO (HORISTA)</t>
  </si>
  <si>
    <t>40,81</t>
  </si>
  <si>
    <t>112,56</t>
  </si>
  <si>
    <t>44,17</t>
  </si>
  <si>
    <t>57,54</t>
  </si>
  <si>
    <t>33,03</t>
  </si>
  <si>
    <t>53,60</t>
  </si>
  <si>
    <t>129,56</t>
  </si>
  <si>
    <t>CAMINHAO TOCO, PESO BRUTO TOTAL 10700 KG, CARGA UTIL MAXIMA 7400 KG, DISTANCIA ENTRE EIXOS 4,00 M, POTENCIA 175 CV (INCLUI CABINE E CHASSI, NAO INCLUI CARROCERIA)</t>
  </si>
  <si>
    <t>379.459,44</t>
  </si>
  <si>
    <t>CAMINHAO TOCO, PESO BRUTO TOTAL 13200 KG, CARGA UTIL MAXIMA 9200 KG, DISTANCIA ENTRE EIXOS 3,31 M, POTENCIA 175 CV (INCLUI CABINE E CHASSI, NAO INCLUI CARROCERIA)</t>
  </si>
  <si>
    <t>405.000,00</t>
  </si>
  <si>
    <t>CAMINHAO TOCO, PESO BRUTO TOTAL 14300 KG, CARGA UTIL MAXIMA 9480 KG, DISTANCIA ENTRE EIXOS 4,80 M, POTENCIA 185 CV (INCLUI CABINE E CHASSI, NAO INCLUI CARROCERIA)</t>
  </si>
  <si>
    <t>418.718,92</t>
  </si>
  <si>
    <t>CAMINHAO TOCO, PESO BRUTO TOTAL 16000 KG, CARGA UTIL MAXIMA 10600 KG, DISTANCIA ENTRE EIXOS 4,80 M, POTENCIA 277 CV (INCLUI CABINE E CHASSI, NAO INCLUI CARROCERIA)</t>
  </si>
  <si>
    <t>467.027,04</t>
  </si>
  <si>
    <t>CAMINHAO TOCO, PESO BRUTO TOTAL 16000 KG, CARGA UTIL MAXIMA 10830 KG, DISTANCIA ENTRE EIXOS 3,56 M, POTENCIA 226 CV (INCLUI CABINE E CHASSI, NAO INCLUI CARROCERIA)</t>
  </si>
  <si>
    <t>441.486,49</t>
  </si>
  <si>
    <t>CAMINHAO TOCO, PESO BRUTO TOTAL 16000 KG, CARGA UTIL MAXIMA 11030 KG, DISTANCIA ENTRE EIXOS 5,41 M, POTENCIA 185 CV (INCLUI CABINE E CHASSI, NAO INCLUI CARROCERIA)</t>
  </si>
  <si>
    <t>459.729,71</t>
  </si>
  <si>
    <t>CAMINHAO TOCO, PESO BRUTO TOTAL 8500 KG, CARGA UTIL MAXIMA 5600 KG, DISTANCIA ENTRE EIXOS 3,40 M, POTENCIA 167 CV (INCLUI CABINE E CHASSI, NAO INCLUI CARROCERIA)</t>
  </si>
  <si>
    <t>363.405,40</t>
  </si>
  <si>
    <t>CAMINHAO TOCO, PESO BRUTO TOTAL 9600 KG, CARGA UTIL MAXIMA 6190 KG, DISTANCIA ENTRE EIXOS 3,70 M, POTENCIA 156 CV (INCLUI CABINE E CHASSI, NAO INCLUI CARROCERIA)</t>
  </si>
  <si>
    <t>364.135,13</t>
  </si>
  <si>
    <t>CAMINHAO TRUCADO, PESO BRUTO TOTAL 23000 KG, CARGA UTIL MAXIMA 15285 KG, DISTANCIA ENTRE EIXOS 4,80 M, POTENCIA 326 CV (INCLUI CABINE E CHASSI, NAO INCLUI CARROCERIA)</t>
  </si>
  <si>
    <t>579.405,39</t>
  </si>
  <si>
    <t>CAMINHAO TRUCADO, PESO BRUTO TOTAL 23000 KG, CARGA UTIL MAXIMA 15460 KG, DISTANCIA ENTRE EIXOS 4,80 M, POTENCIA 286 CV (INCLUI CABINE E CHASSI, NAO INCLUI CARROCERIA)</t>
  </si>
  <si>
    <t>560.432,43</t>
  </si>
  <si>
    <t>CAMINHAO TRUCADO, PESO BRUTO TOTAL 23000 KG, CARGA UTIL MAXIMA 16360 KG, CABINE ESTENDIDA, DISTANCIA ENTRE EIXOS 3,56 M, POTENCIA 277 CV (INCLUI CABINE E CHASSI, NAO INCLUI CARROCERIA)</t>
  </si>
  <si>
    <t>598.378,38</t>
  </si>
  <si>
    <t>CAMINHAO TRUCADO, PESO BRUTO TOTAL 23000 KG, CARGA UTIL MAXIMA 16540 KG, DISTANCIA ENTRE EIXOS 4,80 M, POTENCIA 256 CV (INCLUI CABINE E CHASSI, NAO INCLUI CARROCERIA)</t>
  </si>
  <si>
    <t>549.486,50</t>
  </si>
  <si>
    <t>248.739,83</t>
  </si>
  <si>
    <t>125,34</t>
  </si>
  <si>
    <t>4,42</t>
  </si>
  <si>
    <t>83,81</t>
  </si>
  <si>
    <t>23,27</t>
  </si>
  <si>
    <t>36,81</t>
  </si>
  <si>
    <t>62,23</t>
  </si>
  <si>
    <t>39,32</t>
  </si>
  <si>
    <t>5,84</t>
  </si>
  <si>
    <t>55,65</t>
  </si>
  <si>
    <t>79,33</t>
  </si>
  <si>
    <t>132,70</t>
  </si>
  <si>
    <t>83,88</t>
  </si>
  <si>
    <t>12,67</t>
  </si>
  <si>
    <t>10,29</t>
  </si>
  <si>
    <t>9,50</t>
  </si>
  <si>
    <t>61,63</t>
  </si>
  <si>
    <t>40,94</t>
  </si>
  <si>
    <t>104,85</t>
  </si>
  <si>
    <t>163,23</t>
  </si>
  <si>
    <t>19,50</t>
  </si>
  <si>
    <t>208,78</t>
  </si>
  <si>
    <t>354,74</t>
  </si>
  <si>
    <t>CAPTOR FRANKLIN (4 PONTAS), EM LATAO CROMADO, H = 300 MM, DUAS DESCIDAS</t>
  </si>
  <si>
    <t>CAPTOR FRANKLIN (4 PONTAS), EM LATAO CROMADO, H = 300 MM, UMA DESCIDA</t>
  </si>
  <si>
    <t>CAPTOR FRANKLIN (4 PONTAS), EM LATAO CROMADO, H = 350 MM, DUAS DESCIDAS</t>
  </si>
  <si>
    <t>146,80</t>
  </si>
  <si>
    <t>CAPTOR FRANKLIN (4 PONTAS), EM LATAO CROMADO, H=350 MM, UMA DESCIDA</t>
  </si>
  <si>
    <t>32,61</t>
  </si>
  <si>
    <t>29,63</t>
  </si>
  <si>
    <t>127,45</t>
  </si>
  <si>
    <t>156,58</t>
  </si>
  <si>
    <t>159,89</t>
  </si>
  <si>
    <t>49,34</t>
  </si>
  <si>
    <t>84,00</t>
  </si>
  <si>
    <t>CARPINTEIRO AUXILIAR (HORISTA)</t>
  </si>
  <si>
    <t>CARPINTEIRO DE ESQUADRIAS (HORISTA)</t>
  </si>
  <si>
    <t>24,69</t>
  </si>
  <si>
    <t>4.340,36</t>
  </si>
  <si>
    <t>CARPINTEIRO DE FORMAS (HORISTA)</t>
  </si>
  <si>
    <t>4.033,03</t>
  </si>
  <si>
    <t>3.697,70</t>
  </si>
  <si>
    <t>243,00</t>
  </si>
  <si>
    <t>17.000,00</t>
  </si>
  <si>
    <t>23.062,93</t>
  </si>
  <si>
    <t>24.965,03</t>
  </si>
  <si>
    <t>26.867,13</t>
  </si>
  <si>
    <t>28.769,23</t>
  </si>
  <si>
    <t>32.811,18</t>
  </si>
  <si>
    <t>CARVAO ANTRACITO PARA FILTRO, GRAO VARIANDO DE 0,8 ATE 1,1 MM, COEFICIENTE DE UNIFORMIDADE MENOR QUE 1,7 MM (POSTO JAZIDA/PRODUTOR)</t>
  </si>
  <si>
    <t>2.709,45</t>
  </si>
  <si>
    <t>46,40</t>
  </si>
  <si>
    <t>74,24</t>
  </si>
  <si>
    <t>89,04</t>
  </si>
  <si>
    <t>9.388,39</t>
  </si>
  <si>
    <t>636.700,81</t>
  </si>
  <si>
    <t>546.059,48</t>
  </si>
  <si>
    <t>552.691,69</t>
  </si>
  <si>
    <t>628.300,00</t>
  </si>
  <si>
    <t>770.452,24</t>
  </si>
  <si>
    <t>15,42</t>
  </si>
  <si>
    <t>2.712,33</t>
  </si>
  <si>
    <t>5.294,76</t>
  </si>
  <si>
    <t>7.059,69</t>
  </si>
  <si>
    <t>1.230,35</t>
  </si>
  <si>
    <t>2.715,26</t>
  </si>
  <si>
    <t>CERA LIQUIDA INCOLOR MULTIPISO</t>
  </si>
  <si>
    <t>1.467,70</t>
  </si>
  <si>
    <t>978,45</t>
  </si>
  <si>
    <t>12,43</t>
  </si>
  <si>
    <t>14,06</t>
  </si>
  <si>
    <t>14,65</t>
  </si>
  <si>
    <t>14,74</t>
  </si>
  <si>
    <t>51,05</t>
  </si>
  <si>
    <t>50,31</t>
  </si>
  <si>
    <t>55,73</t>
  </si>
  <si>
    <t>70,73</t>
  </si>
  <si>
    <t>101,58</t>
  </si>
  <si>
    <t>48,07</t>
  </si>
  <si>
    <t>52,89</t>
  </si>
  <si>
    <t>71,65</t>
  </si>
  <si>
    <t>108,23</t>
  </si>
  <si>
    <t>40,51</t>
  </si>
  <si>
    <t>42,72</t>
  </si>
  <si>
    <t>69,30</t>
  </si>
  <si>
    <t>84,49</t>
  </si>
  <si>
    <t>24,32</t>
  </si>
  <si>
    <t>106,03</t>
  </si>
  <si>
    <t>123,80</t>
  </si>
  <si>
    <t>124,26</t>
  </si>
  <si>
    <t>54,95</t>
  </si>
  <si>
    <t>CHAPA/PAINEL DE MADEIRA COMPENSADA PLASTIFICADA (MADEIRITE PLASTIFICADO) PARA FORMA DE CONCRETO, DE 2200 x 1100 MM, E = *17* MM</t>
  </si>
  <si>
    <t>83,19</t>
  </si>
  <si>
    <t>CHAPA/PAINEL DE MADEIRA COMPENSADA PLASTIFICADA (MADEIRITE PLASTIFICADO) PARA FORMA DE CONCRETO, DE 2200 x 1100 MM, E = 10 MM</t>
  </si>
  <si>
    <t>48,39</t>
  </si>
  <si>
    <t>CHAPA/PAINEL DE MADEIRA COMPENSADA PLASTIFICADA (MADEIRITE PLASTIFICADO) PARA FORMA DE CONCRETO, DE 2200 x 1100 MM, E = 12 MM</t>
  </si>
  <si>
    <t>59,96</t>
  </si>
  <si>
    <t>CHAPA/PAINEL DE MADEIRA COMPENSADA PLASTIFICADA (MADEIRITE PLASTIFICADO) PARA FORMA DE CONCRETO, DE 2200 X 1100 MM, E = 14 MM</t>
  </si>
  <si>
    <t>69,55</t>
  </si>
  <si>
    <t>CHAPA/PAINEL DE MADEIRA COMPENSADA PLASTIFICADA (MADEIRITE PLASTIFICADO) PARA FORMA DE CONCRETO, DE 2200 X 1100 MM, E = 20 MM</t>
  </si>
  <si>
    <t>100,19</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</si>
  <si>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</si>
  <si>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</si>
  <si>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</si>
  <si>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49,12</t>
  </si>
  <si>
    <t>CHAPA/PAINEL DE MADEIRA COMPENSADA RESINADA (MADEIRITE RESINADO ROSA) PARA FORMA DE CONCRETO, DE 2200 x 1100 MM, E = 8 A 12 MM</t>
  </si>
  <si>
    <t>30,95</t>
  </si>
  <si>
    <t>CHAPA/PAINEL DE MADEIRA COMPENSADA RESINADA (MADEIRITE RESINADO ROSA) PARA FORMA DE CONCRETO, DE 2200 X 1100 MM, E = 20 MM</t>
  </si>
  <si>
    <t>60,94</t>
  </si>
  <si>
    <t>CHAPA/PAINEL DE MADEIRA COMPENSADA RESINADA (MADEIRITE RESINADO ROSA) PARA FORMA DE CONCRETO, DE 2200 X 1100 MM, E = 6 MM</t>
  </si>
  <si>
    <t>14,86</t>
  </si>
  <si>
    <t>362,54</t>
  </si>
  <si>
    <t>71,13</t>
  </si>
  <si>
    <t>5.702,37</t>
  </si>
  <si>
    <t>CIMENTO PORTLAND ESTRUTURAL BRANCO  CPB-32</t>
  </si>
  <si>
    <t>55,28</t>
  </si>
  <si>
    <t>180,96</t>
  </si>
  <si>
    <t>45,97</t>
  </si>
  <si>
    <t>40,46</t>
  </si>
  <si>
    <t>COLA PARA TUBOS E MANTAS ELASTOMERICAS, A BASE DE SOLVENTE</t>
  </si>
  <si>
    <t>20,43</t>
  </si>
  <si>
    <t>12,66</t>
  </si>
  <si>
    <t>18,70</t>
  </si>
  <si>
    <t>15,85</t>
  </si>
  <si>
    <t>28,83</t>
  </si>
  <si>
    <t>19,12</t>
  </si>
  <si>
    <t>25,35</t>
  </si>
  <si>
    <t>12.074,50</t>
  </si>
  <si>
    <t>10.136,45</t>
  </si>
  <si>
    <t>8.749,63</t>
  </si>
  <si>
    <t>6.763,80</t>
  </si>
  <si>
    <t>119.593,27</t>
  </si>
  <si>
    <t>15.745,24</t>
  </si>
  <si>
    <t>14.961,88</t>
  </si>
  <si>
    <t>COMPENSADO NAVAL - CHAPA/PAINEL EM MADEIRA COMPENSADA PRENSADA, DE 2200 X 1600 MM, E = 10 MM</t>
  </si>
  <si>
    <t>68,93</t>
  </si>
  <si>
    <t>COMPENSADO NAVAL - CHAPA/PAINEL EM MADEIRA COMPENSADA PRENSADA, DE 2200 X 1600 MM, E = 12 MM</t>
  </si>
  <si>
    <t>74,43</t>
  </si>
  <si>
    <t>COMPENSADO NAVAL - CHAPA/PAINEL EM MADEIRA COMPENSADA PRENSADA, DE 2200 X 1600 MM, E = 15 MM</t>
  </si>
  <si>
    <t>85,22</t>
  </si>
  <si>
    <t>COMPENSADO NAVAL - CHAPA/PAINEL EM MADEIRA COMPENSADA PRENSADA, DE 2200 X 1600 MM, E = 18 MM</t>
  </si>
  <si>
    <t>102,83</t>
  </si>
  <si>
    <t>COMPENSADO NAVAL - CHAPA/PAINEL EM MADEIRA COMPENSADA PRENSADA, DE 2200 X 1600 MM, E = 20 MM</t>
  </si>
  <si>
    <t>116,79</t>
  </si>
  <si>
    <t>COMPENSADO NAVAL - CHAPA/PAINEL EM MADEIRA COMPENSADA PRENSADA, DE 2200 X 1600 MM, E = 25 MM</t>
  </si>
  <si>
    <t>138,88</t>
  </si>
  <si>
    <t>COMPENSADO NAVAL - CHAPA/PAINEL EM MADEIRA COMPENSADA PRENSADA, DE 2200 X 1600 MM, E = 4 MM</t>
  </si>
  <si>
    <t>COMPENSADO NAVAL - CHAPA/PAINEL EM MADEIRA COMPENSADA PRENSADA, DE 2200 X 1600 MM, E = 6 MM</t>
  </si>
  <si>
    <t>145.431,59</t>
  </si>
  <si>
    <t>117.194,70</t>
  </si>
  <si>
    <t>250.898,04</t>
  </si>
  <si>
    <t>272.526,95</t>
  </si>
  <si>
    <t>98.543,37</t>
  </si>
  <si>
    <t>63.451,26</t>
  </si>
  <si>
    <t>73.793,06</t>
  </si>
  <si>
    <t>98.826,15</t>
  </si>
  <si>
    <t>378,64</t>
  </si>
  <si>
    <t>393,46</t>
  </si>
  <si>
    <t>397,88</t>
  </si>
  <si>
    <t>409,41</t>
  </si>
  <si>
    <t>510,06</t>
  </si>
  <si>
    <t>455,95</t>
  </si>
  <si>
    <t>336,50</t>
  </si>
  <si>
    <t>363,28</t>
  </si>
  <si>
    <t>348,55</t>
  </si>
  <si>
    <t>399,43</t>
  </si>
  <si>
    <t>405,23</t>
  </si>
  <si>
    <t>345,98</t>
  </si>
  <si>
    <t>374,81</t>
  </si>
  <si>
    <t>359,29</t>
  </si>
  <si>
    <t>397,70</t>
  </si>
  <si>
    <t>357,51</t>
  </si>
  <si>
    <t>386,34</t>
  </si>
  <si>
    <t>379,39</t>
  </si>
  <si>
    <t>400,41</t>
  </si>
  <si>
    <t>417,52</t>
  </si>
  <si>
    <t>369,05</t>
  </si>
  <si>
    <t>384,98</t>
  </si>
  <si>
    <t>427,78</t>
  </si>
  <si>
    <t>457,06</t>
  </si>
  <si>
    <t>488,77</t>
  </si>
  <si>
    <t>317,72</t>
  </si>
  <si>
    <t>322,92</t>
  </si>
  <si>
    <t>10,76</t>
  </si>
  <si>
    <t>189,15</t>
  </si>
  <si>
    <t>19,03</t>
  </si>
  <si>
    <t>25,30</t>
  </si>
  <si>
    <t>37,11</t>
  </si>
  <si>
    <t>103,05</t>
  </si>
  <si>
    <t>171,68</t>
  </si>
  <si>
    <t>29,26</t>
  </si>
  <si>
    <t>23,24</t>
  </si>
  <si>
    <t>205,62</t>
  </si>
  <si>
    <t>35,05</t>
  </si>
  <si>
    <t>47,49</t>
  </si>
  <si>
    <t>148,28</t>
  </si>
  <si>
    <t>203,48</t>
  </si>
  <si>
    <t>109,18</t>
  </si>
  <si>
    <t>27,86</t>
  </si>
  <si>
    <t>50,20</t>
  </si>
  <si>
    <t>14,54</t>
  </si>
  <si>
    <t>122,11</t>
  </si>
  <si>
    <t>203,28</t>
  </si>
  <si>
    <t>11,16</t>
  </si>
  <si>
    <t>93,72</t>
  </si>
  <si>
    <t>16,02</t>
  </si>
  <si>
    <t>16,25</t>
  </si>
  <si>
    <t>28,42</t>
  </si>
  <si>
    <t>20,25</t>
  </si>
  <si>
    <t>13,09</t>
  </si>
  <si>
    <t>96,40</t>
  </si>
  <si>
    <t>41,04</t>
  </si>
  <si>
    <t>116,24</t>
  </si>
  <si>
    <t>213,95</t>
  </si>
  <si>
    <t>52,23</t>
  </si>
  <si>
    <t>78,86</t>
  </si>
  <si>
    <t>15,98</t>
  </si>
  <si>
    <t>12,95</t>
  </si>
  <si>
    <t>23,38</t>
  </si>
  <si>
    <t>8,19</t>
  </si>
  <si>
    <t>61,94</t>
  </si>
  <si>
    <t>22,61</t>
  </si>
  <si>
    <t>34,18</t>
  </si>
  <si>
    <t>18,24</t>
  </si>
  <si>
    <t>41,52</t>
  </si>
  <si>
    <t>29,65</t>
  </si>
  <si>
    <t>36,38</t>
  </si>
  <si>
    <t>55,69</t>
  </si>
  <si>
    <t>224,28</t>
  </si>
  <si>
    <t>274,10</t>
  </si>
  <si>
    <t>14,49</t>
  </si>
  <si>
    <t>18,79</t>
  </si>
  <si>
    <t>21,19</t>
  </si>
  <si>
    <t>25,33</t>
  </si>
  <si>
    <t>11,58</t>
  </si>
  <si>
    <t>16,57</t>
  </si>
  <si>
    <t>30,11</t>
  </si>
  <si>
    <t>11,09</t>
  </si>
  <si>
    <t>23,02</t>
  </si>
  <si>
    <t>14,21</t>
  </si>
  <si>
    <t>27,68</t>
  </si>
  <si>
    <t>CONJ. DE FERRAGENS PARA PORTA DE VIDRO TEMPERADO, EM ZAMAC CROMADO, CONTEMPLANDO DOBRADICA INF., DOBRADICA SUP., PIVO PARA DOBRADICA INF., PIVO PARA DOBRADICA SUP., FECHADURA CENTRAL EM ZAMC. CROMADO, CONTRA FECHADURA DE PRESSAO</t>
  </si>
  <si>
    <t>207,20</t>
  </si>
  <si>
    <t>88,17</t>
  </si>
  <si>
    <t>15,48</t>
  </si>
  <si>
    <t>5.237,08</t>
  </si>
  <si>
    <t>3.179,37</t>
  </si>
  <si>
    <t>322,67</t>
  </si>
  <si>
    <t>16.500,00</t>
  </si>
  <si>
    <t>2.095,49</t>
  </si>
  <si>
    <t>3.134,06</t>
  </si>
  <si>
    <t>218,90</t>
  </si>
  <si>
    <t>7.072,29</t>
  </si>
  <si>
    <t>461,12</t>
  </si>
  <si>
    <t>17.212,28</t>
  </si>
  <si>
    <t>881,42</t>
  </si>
  <si>
    <t>178,52</t>
  </si>
  <si>
    <t>245,57</t>
  </si>
  <si>
    <t>5.406,91</t>
  </si>
  <si>
    <t>8.315,93</t>
  </si>
  <si>
    <t>380,07</t>
  </si>
  <si>
    <t>9.927,42</t>
  </si>
  <si>
    <t>679,74</t>
  </si>
  <si>
    <t>24.402,08</t>
  </si>
  <si>
    <t>1.276,45</t>
  </si>
  <si>
    <t>168,12</t>
  </si>
  <si>
    <t>1.754,03</t>
  </si>
  <si>
    <t>CONTRAMARCO DE ALUMINIO (PERFIL 25) PARA ESQUADRIAS, TIPO CONVENCIONAL / CADEIRINHA, 60 MM (CM-060), INCLUSO CONEXOES, GRAPAS E TRAVAMENTOS</t>
  </si>
  <si>
    <t>156,20</t>
  </si>
  <si>
    <t>27.437,45</t>
  </si>
  <si>
    <t>640,24</t>
  </si>
  <si>
    <t>36,50</t>
  </si>
  <si>
    <t>11.259,68</t>
  </si>
  <si>
    <t>92.820,96</t>
  </si>
  <si>
    <t>27,28</t>
  </si>
  <si>
    <t>912,84</t>
  </si>
  <si>
    <t>5,96</t>
  </si>
  <si>
    <t>13,45</t>
  </si>
  <si>
    <t>69,70</t>
  </si>
  <si>
    <t>110,64</t>
  </si>
  <si>
    <t>385,25</t>
  </si>
  <si>
    <t>369,42</t>
  </si>
  <si>
    <t>47,24</t>
  </si>
  <si>
    <t>33,67</t>
  </si>
  <si>
    <t>119,99</t>
  </si>
  <si>
    <t>67,76</t>
  </si>
  <si>
    <t>112,30</t>
  </si>
  <si>
    <t>164,18</t>
  </si>
  <si>
    <t>287,68</t>
  </si>
  <si>
    <t>255,01</t>
  </si>
  <si>
    <t>1.667,24</t>
  </si>
  <si>
    <t>35,37</t>
  </si>
  <si>
    <t>37,23</t>
  </si>
  <si>
    <t>131,84</t>
  </si>
  <si>
    <t>65,08</t>
  </si>
  <si>
    <t>200,53</t>
  </si>
  <si>
    <t>36,20</t>
  </si>
  <si>
    <t>17,34</t>
  </si>
  <si>
    <t>55,55</t>
  </si>
  <si>
    <t>142,60</t>
  </si>
  <si>
    <t>271,19</t>
  </si>
  <si>
    <t>395,70</t>
  </si>
  <si>
    <t>1.011,39</t>
  </si>
  <si>
    <t>2.377,71</t>
  </si>
  <si>
    <t>79,96</t>
  </si>
  <si>
    <t>169,70</t>
  </si>
  <si>
    <t>80,01</t>
  </si>
  <si>
    <t>85,38</t>
  </si>
  <si>
    <t>66,88</t>
  </si>
  <si>
    <t>23,95</t>
  </si>
  <si>
    <t>45,99</t>
  </si>
  <si>
    <t>117,92</t>
  </si>
  <si>
    <t>306,18</t>
  </si>
  <si>
    <t>201,33</t>
  </si>
  <si>
    <t>139,45</t>
  </si>
  <si>
    <t>69,18</t>
  </si>
  <si>
    <t>55,62</t>
  </si>
  <si>
    <t>67,56</t>
  </si>
  <si>
    <t>59,92</t>
  </si>
  <si>
    <t>43,15</t>
  </si>
  <si>
    <t>165,21</t>
  </si>
  <si>
    <t>4,71</t>
  </si>
  <si>
    <t>14,96</t>
  </si>
  <si>
    <t>25,79</t>
  </si>
  <si>
    <t>218,99</t>
  </si>
  <si>
    <t>18,37</t>
  </si>
  <si>
    <t>64,56</t>
  </si>
  <si>
    <t>92,77</t>
  </si>
  <si>
    <t>65,36</t>
  </si>
  <si>
    <t>45,11</t>
  </si>
  <si>
    <t>21,07</t>
  </si>
  <si>
    <t>84,40</t>
  </si>
  <si>
    <t>22,45</t>
  </si>
  <si>
    <t>174,93</t>
  </si>
  <si>
    <t>251,20</t>
  </si>
  <si>
    <t>8,14</t>
  </si>
  <si>
    <t>13,68</t>
  </si>
  <si>
    <t>94,11</t>
  </si>
  <si>
    <t>695,38</t>
  </si>
  <si>
    <t>1.083,11</t>
  </si>
  <si>
    <t>50,80</t>
  </si>
  <si>
    <t>42,07</t>
  </si>
  <si>
    <t>52,73</t>
  </si>
  <si>
    <t>36,17</t>
  </si>
  <si>
    <t>70,93</t>
  </si>
  <si>
    <t>170,87</t>
  </si>
  <si>
    <t>92,06</t>
  </si>
  <si>
    <t>208,52</t>
  </si>
  <si>
    <t>46,75</t>
  </si>
  <si>
    <t>110,36</t>
  </si>
  <si>
    <t>46,18</t>
  </si>
  <si>
    <t>557,32</t>
  </si>
  <si>
    <t>916,75</t>
  </si>
  <si>
    <t>697,05</t>
  </si>
  <si>
    <t>1.030,51</t>
  </si>
  <si>
    <t>32,59</t>
  </si>
  <si>
    <t>291,23</t>
  </si>
  <si>
    <t>8,32</t>
  </si>
  <si>
    <t>62,27</t>
  </si>
  <si>
    <t>109,69</t>
  </si>
  <si>
    <t>148,37</t>
  </si>
  <si>
    <t>9,59</t>
  </si>
  <si>
    <t>55,46</t>
  </si>
  <si>
    <t>88,56</t>
  </si>
  <si>
    <t>312,60</t>
  </si>
  <si>
    <t>222,84</t>
  </si>
  <si>
    <t>28,92</t>
  </si>
  <si>
    <t>324,08</t>
  </si>
  <si>
    <t>668,11</t>
  </si>
  <si>
    <t>55,85</t>
  </si>
  <si>
    <t>36,39</t>
  </si>
  <si>
    <t>199,47</t>
  </si>
  <si>
    <t>279,30</t>
  </si>
  <si>
    <t>95,63</t>
  </si>
  <si>
    <t>42,83</t>
  </si>
  <si>
    <t>271,62</t>
  </si>
  <si>
    <t>135,96</t>
  </si>
  <si>
    <t>705,00</t>
  </si>
  <si>
    <t>11,74</t>
  </si>
  <si>
    <t>88,36</t>
  </si>
  <si>
    <t>255,36</t>
  </si>
  <si>
    <t>147,15</t>
  </si>
  <si>
    <t>344,69</t>
  </si>
  <si>
    <t>696,51</t>
  </si>
  <si>
    <t>82,84</t>
  </si>
  <si>
    <t>68,05</t>
  </si>
  <si>
    <t>233,31</t>
  </si>
  <si>
    <t>333,67</t>
  </si>
  <si>
    <t>668,94</t>
  </si>
  <si>
    <t>100,33</t>
  </si>
  <si>
    <t>76,96</t>
  </si>
  <si>
    <t>318,11</t>
  </si>
  <si>
    <t>142,34</t>
  </si>
  <si>
    <t>414,31</t>
  </si>
  <si>
    <t>790,98</t>
  </si>
  <si>
    <t>1.978,55</t>
  </si>
  <si>
    <t>291,79</t>
  </si>
  <si>
    <t>148,57</t>
  </si>
  <si>
    <t>614,54</t>
  </si>
  <si>
    <t>45,40</t>
  </si>
  <si>
    <t>21,73</t>
  </si>
  <si>
    <t>2,53</t>
  </si>
  <si>
    <t>43,73</t>
  </si>
  <si>
    <t>92,41</t>
  </si>
  <si>
    <t>121,32</t>
  </si>
  <si>
    <t>DENTE PARA  FRESADORA</t>
  </si>
  <si>
    <t>DESENHISTA COPISTA (HORISTA)</t>
  </si>
  <si>
    <t>11,94</t>
  </si>
  <si>
    <t>2.100,21</t>
  </si>
  <si>
    <t>DESENHISTA DETALHISTA (HORISTA)</t>
  </si>
  <si>
    <t>36,73</t>
  </si>
  <si>
    <t>6.453,84</t>
  </si>
  <si>
    <t>DESENHISTA PROJETISTA (HORISTA)</t>
  </si>
  <si>
    <t>3.500,75</t>
  </si>
  <si>
    <t>DESENHISTA TECNICO AUXILIAR (HORISTA)</t>
  </si>
  <si>
    <t>18,54</t>
  </si>
  <si>
    <t>3.256,98</t>
  </si>
  <si>
    <t>DESINFETANTE PRONTO USO</t>
  </si>
  <si>
    <t>34,12</t>
  </si>
  <si>
    <t>DETERGENTE NEUTRO USO GERAL, CONCENTRADO</t>
  </si>
  <si>
    <t>DILUENTE AGUARRAS</t>
  </si>
  <si>
    <t>42,05</t>
  </si>
  <si>
    <t>DISCO DE BORRACHA PARA LIXADEIRA RIGIDO 7 " COM ARRUELA  CENTRAL</t>
  </si>
  <si>
    <t>DISCO DE CORTE DIAMANTADO SEGMENTADO DIAMETRO DE 180 MM PARA ESMERILHADEIRA  7 "</t>
  </si>
  <si>
    <t>613,20</t>
  </si>
  <si>
    <t>DISCO DE CORTE PARA METAL COM DUAS TELAS 12 X 1/8 X 3/4 "  (300 X 3,2 X 19,05 MM)</t>
  </si>
  <si>
    <t>27,29</t>
  </si>
  <si>
    <t>DISCO DE DESBASTE PARA METAL FERROSO EM GERAL, COM TRES TELAS,  9 X 1/4 X 7/8 " ( 228,6 X 6,4 X 22,2 MM)</t>
  </si>
  <si>
    <t>DISCO DE LIXA PARA METAL, DIAMETRO = 180 MM, GRAO  120</t>
  </si>
  <si>
    <t>1.341,87</t>
  </si>
  <si>
    <t>1.055,59</t>
  </si>
  <si>
    <t>1.634,39</t>
  </si>
  <si>
    <t>3.818,44</t>
  </si>
  <si>
    <t>310,56</t>
  </si>
  <si>
    <t>352,33</t>
  </si>
  <si>
    <t>494,45</t>
  </si>
  <si>
    <t>828,03</t>
  </si>
  <si>
    <t>724,23</t>
  </si>
  <si>
    <t>1.342,01</t>
  </si>
  <si>
    <t>1.137,41</t>
  </si>
  <si>
    <t>1.873,30</t>
  </si>
  <si>
    <t>4.004,78</t>
  </si>
  <si>
    <t>45,76</t>
  </si>
  <si>
    <t>68,00</t>
  </si>
  <si>
    <t>56,51</t>
  </si>
  <si>
    <t>86,68</t>
  </si>
  <si>
    <t>70,48</t>
  </si>
  <si>
    <t>99,30</t>
  </si>
  <si>
    <t>60,66</t>
  </si>
  <si>
    <t>155,17</t>
  </si>
  <si>
    <t>77,66</t>
  </si>
  <si>
    <t>162,16</t>
  </si>
  <si>
    <t>104,76</t>
  </si>
  <si>
    <t>126,71</t>
  </si>
  <si>
    <t>238,52</t>
  </si>
  <si>
    <t>116,87</t>
  </si>
  <si>
    <t>120,48</t>
  </si>
  <si>
    <t>141,96</t>
  </si>
  <si>
    <t>292,92</t>
  </si>
  <si>
    <t>248,62</t>
  </si>
  <si>
    <t>124,83</t>
  </si>
  <si>
    <t>127,05</t>
  </si>
  <si>
    <t>135,87</t>
  </si>
  <si>
    <t>231,68</t>
  </si>
  <si>
    <t>141,35</t>
  </si>
  <si>
    <t>154,17</t>
  </si>
  <si>
    <t>155,09</t>
  </si>
  <si>
    <t>259,54</t>
  </si>
  <si>
    <t>287,43</t>
  </si>
  <si>
    <t>142,33</t>
  </si>
  <si>
    <t>289,54</t>
  </si>
  <si>
    <t>465,61</t>
  </si>
  <si>
    <t>176,59</t>
  </si>
  <si>
    <t>206,93</t>
  </si>
  <si>
    <t>199,42</t>
  </si>
  <si>
    <t>462,00</t>
  </si>
  <si>
    <t>394.619,69</t>
  </si>
  <si>
    <t>90.766,90</t>
  </si>
  <si>
    <t>67,69</t>
  </si>
  <si>
    <t>169,60</t>
  </si>
  <si>
    <t>183,79</t>
  </si>
  <si>
    <t>186,44</t>
  </si>
  <si>
    <t>182,38</t>
  </si>
  <si>
    <t>214,15</t>
  </si>
  <si>
    <t>228,54</t>
  </si>
  <si>
    <t>DIVISORIA EM GRANITO, COM DUAS FACES POLIDAS, TIPO ANDORINHA/ QUARTZ/ CASTELO/ CORUMBA OU OUTROS EQUIVALENTES DA REGIAO, E=  *3,0*  CM</t>
  </si>
  <si>
    <t>718,53</t>
  </si>
  <si>
    <t>457,29</t>
  </si>
  <si>
    <t>166,43</t>
  </si>
  <si>
    <t>98.375,29</t>
  </si>
  <si>
    <t>28,02</t>
  </si>
  <si>
    <t>719,13</t>
  </si>
  <si>
    <t>1.506,96</t>
  </si>
  <si>
    <t>DUCHA / CHUVEIRO METALICO, DE PAREDE, ARTICULAVEL, COM BRACO/CANO, SEM DESVIADOR</t>
  </si>
  <si>
    <t>113,49</t>
  </si>
  <si>
    <t>DUCHA / CHUVEIRO METALICO, DE PAREDE, ARTICULAVEL, COM DESVIADOR E DUCHA MANUAL</t>
  </si>
  <si>
    <t>239,10</t>
  </si>
  <si>
    <t>DUCHA / CHUVEIRO PLASTICO SIMPLES, 5 '', BRANCO, PARA ACOPLAR EM HASTE 1/2 ", AGUA FRIA</t>
  </si>
  <si>
    <t>96,86</t>
  </si>
  <si>
    <t>104.583,06</t>
  </si>
  <si>
    <t>ELEMENTO VAZADO CERAMICO QUADRADO (TIPO RETO OU REDONDO), *7 A 9 X 20 X 20* CM (L X A X C)</t>
  </si>
  <si>
    <t>18,14</t>
  </si>
  <si>
    <t>ELETRICISTA (HORISTA)</t>
  </si>
  <si>
    <t>22,10</t>
  </si>
  <si>
    <t>3.882,96</t>
  </si>
  <si>
    <t>ELETRICISTA DE MANUTENCAO INDUSTRIAL (HORISTA)</t>
  </si>
  <si>
    <t>3.344,21</t>
  </si>
  <si>
    <t>49,21</t>
  </si>
  <si>
    <t>45,08</t>
  </si>
  <si>
    <t>43,32</t>
  </si>
  <si>
    <t>38,09</t>
  </si>
  <si>
    <t>50,74</t>
  </si>
  <si>
    <t>79,07</t>
  </si>
  <si>
    <t>16,92</t>
  </si>
  <si>
    <t>70,51</t>
  </si>
  <si>
    <t>43,05</t>
  </si>
  <si>
    <t>12,08</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</si>
  <si>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</si>
  <si>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</si>
  <si>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8,36</t>
  </si>
  <si>
    <t>ELETRODUTO/DUTO PEAD FLEXIVEL PAREDE SIMPLES, CORRUGACAO HELICOIDAL, COR PRETA, SEM ROSCA, DE 4", PARA CABEAMENTO SUBTERRANEO (NBR 15715)</t>
  </si>
  <si>
    <t>ELETROTECNICO (HORISTA)</t>
  </si>
  <si>
    <t>4.466,81</t>
  </si>
  <si>
    <t>64.087,59</t>
  </si>
  <si>
    <t>301.723,16</t>
  </si>
  <si>
    <t>3.803,54</t>
  </si>
  <si>
    <t>4,24</t>
  </si>
  <si>
    <t>ENCANADOR OU BOMBEIRO HIDRAULICO (HORISTA)</t>
  </si>
  <si>
    <t>6.460,35</t>
  </si>
  <si>
    <t xml:space="preserve">KWH   </t>
  </si>
  <si>
    <t>7,54</t>
  </si>
  <si>
    <t>106,56</t>
  </si>
  <si>
    <t>18.717,03</t>
  </si>
  <si>
    <t>121,28</t>
  </si>
  <si>
    <t>21.303,83</t>
  </si>
  <si>
    <t>165,79</t>
  </si>
  <si>
    <t>29.121,76</t>
  </si>
  <si>
    <t>108,10</t>
  </si>
  <si>
    <t>18.990,06</t>
  </si>
  <si>
    <t>21.424,55</t>
  </si>
  <si>
    <t>167,14</t>
  </si>
  <si>
    <t>29.360,32</t>
  </si>
  <si>
    <t>107,63</t>
  </si>
  <si>
    <t>18.906,08</t>
  </si>
  <si>
    <t>103,01</t>
  </si>
  <si>
    <t>18.097,85</t>
  </si>
  <si>
    <t>60,20</t>
  </si>
  <si>
    <t>130,43</t>
  </si>
  <si>
    <t>238,17</t>
  </si>
  <si>
    <t>201,65</t>
  </si>
  <si>
    <t>177,43</t>
  </si>
  <si>
    <t>202,94</t>
  </si>
  <si>
    <t>123,54</t>
  </si>
  <si>
    <t>143,59</t>
  </si>
  <si>
    <t>204,95</t>
  </si>
  <si>
    <t>283,15</t>
  </si>
  <si>
    <t>216,60</t>
  </si>
  <si>
    <t>297,70</t>
  </si>
  <si>
    <t>117,12</t>
  </si>
  <si>
    <t>424.322,45</t>
  </si>
  <si>
    <t>1.739.843,75</t>
  </si>
  <si>
    <t>2.589.843,75</t>
  </si>
  <si>
    <t>452,43</t>
  </si>
  <si>
    <t>1.281,28</t>
  </si>
  <si>
    <t>984.925,20</t>
  </si>
  <si>
    <t>892.500,00</t>
  </si>
  <si>
    <t>934.500,00</t>
  </si>
  <si>
    <t>801.463,90</t>
  </si>
  <si>
    <t>957.600,00</t>
  </si>
  <si>
    <t>735.000,00</t>
  </si>
  <si>
    <t>876.750,00</t>
  </si>
  <si>
    <t>840.000,00</t>
  </si>
  <si>
    <t>948.175,20</t>
  </si>
  <si>
    <t>59,68</t>
  </si>
  <si>
    <t>ESCOVA CIRCULAR EM ACO LATONADO, 6 X 1 " (DIAMETRO X ESPESSURA), FURO DE 1 1/4 ", FIO ONDULADO *0,30*  MM</t>
  </si>
  <si>
    <t>220,78</t>
  </si>
  <si>
    <t>268,57</t>
  </si>
  <si>
    <t>68,02</t>
  </si>
  <si>
    <t>111,00</t>
  </si>
  <si>
    <t>121,75</t>
  </si>
  <si>
    <t>815,00</t>
  </si>
  <si>
    <t>117.000,00</t>
  </si>
  <si>
    <t>248.369,69</t>
  </si>
  <si>
    <t>24,31</t>
  </si>
  <si>
    <t>5,47</t>
  </si>
  <si>
    <t>382,22</t>
  </si>
  <si>
    <t>40,49</t>
  </si>
  <si>
    <t>5.916,32</t>
  </si>
  <si>
    <t>295,00</t>
  </si>
  <si>
    <t>535,08</t>
  </si>
  <si>
    <t>732,84</t>
  </si>
  <si>
    <t>117,18</t>
  </si>
  <si>
    <t>170,95</t>
  </si>
  <si>
    <t>75,00</t>
  </si>
  <si>
    <t>261,37</t>
  </si>
  <si>
    <t>25,17</t>
  </si>
  <si>
    <t>37,71</t>
  </si>
  <si>
    <t>152,35</t>
  </si>
  <si>
    <t>37,86</t>
  </si>
  <si>
    <t>46,80</t>
  </si>
  <si>
    <t>218,75</t>
  </si>
  <si>
    <t>692,30</t>
  </si>
  <si>
    <t>750,00</t>
  </si>
  <si>
    <t>346,15</t>
  </si>
  <si>
    <t>211,53</t>
  </si>
  <si>
    <t>298,07</t>
  </si>
  <si>
    <t>251,32</t>
  </si>
  <si>
    <t>50,24</t>
  </si>
  <si>
    <t>158,66</t>
  </si>
  <si>
    <t>206,61</t>
  </si>
  <si>
    <t>130,57</t>
  </si>
  <si>
    <t>17,70</t>
  </si>
  <si>
    <t>130,88</t>
  </si>
  <si>
    <t>108,35</t>
  </si>
  <si>
    <t>FECHADURA AUXILIAR DE SEGURANCA PARA PORTA EXTERNA, EM ACO INOX, BROCA DE 45 A 55 MM, LINGUETA COM 3 AVANCOS, INCLUINDO 2 CHAVES TIPO CILINDRO</t>
  </si>
  <si>
    <t>166,28</t>
  </si>
  <si>
    <t>121,11</t>
  </si>
  <si>
    <t>27,67</t>
  </si>
  <si>
    <t>70,69</t>
  </si>
  <si>
    <t>FECHADURA ESPELHO PARA PORTA DE BANHEIRO, EM ACO INOX (MAQUINA, TESTA E CONTRA-TESTA) E EM ZAMAC (MACANETA, LINGUETA E TRINCOS) COM ACABAMENTO CROMADO, MAQUINA DE 55 MM, INCLUINDO CHAVE TIPO TRANQUETA  (CONJUNTO DE FECHADURAS)</t>
  </si>
  <si>
    <t>133,71</t>
  </si>
  <si>
    <t>89,90</t>
  </si>
  <si>
    <t>177,86</t>
  </si>
  <si>
    <t>133,15</t>
  </si>
  <si>
    <t>116,84</t>
  </si>
  <si>
    <t>188,48</t>
  </si>
  <si>
    <t>FECHADURA ROSETA REDONDA PARA PORTA INTERNA, EM ACO INOX (MAQUINA, TESTA E CONTRA-TESTA) E EM ZAMAC (MACANETA, LINGUETA E TRINCOS) COM ACABAMENTO CROMADO, MAQUINA DE 40 MM, INCLUINDO CHAVE TIPO INTERNA (CONJUNTO DE FECHADURAS)</t>
  </si>
  <si>
    <t>99,87</t>
  </si>
  <si>
    <t>116,03</t>
  </si>
  <si>
    <t>151,76</t>
  </si>
  <si>
    <t>54,50</t>
  </si>
  <si>
    <t>94,75</t>
  </si>
  <si>
    <t>147,23</t>
  </si>
  <si>
    <t>139,44</t>
  </si>
  <si>
    <t>279,09</t>
  </si>
  <si>
    <t>106,33</t>
  </si>
  <si>
    <t>201,56</t>
  </si>
  <si>
    <t>6,01</t>
  </si>
  <si>
    <t>22,33</t>
  </si>
  <si>
    <t>11,87</t>
  </si>
  <si>
    <t>FERTILIZANTE NPK -  10:10:10</t>
  </si>
  <si>
    <t>12,68</t>
  </si>
  <si>
    <t>1.196,33</t>
  </si>
  <si>
    <t>3.063,10</t>
  </si>
  <si>
    <t>4.186,71</t>
  </si>
  <si>
    <t>54,41</t>
  </si>
  <si>
    <t>87,50</t>
  </si>
  <si>
    <t>128,22</t>
  </si>
  <si>
    <t>130,78</t>
  </si>
  <si>
    <t>FITA / CINTA AUTOADESIVA ELASTOMERICA PARA VEDACAO, L= 50 MM, E = 3 MM</t>
  </si>
  <si>
    <t>87,00</t>
  </si>
  <si>
    <t>91,57</t>
  </si>
  <si>
    <t>8,44</t>
  </si>
  <si>
    <t>63,34</t>
  </si>
  <si>
    <t>19,80</t>
  </si>
  <si>
    <t>62,89</t>
  </si>
  <si>
    <t>71,09</t>
  </si>
  <si>
    <t>54,57</t>
  </si>
  <si>
    <t>191,02</t>
  </si>
  <si>
    <t>7,14</t>
  </si>
  <si>
    <t>149,97</t>
  </si>
  <si>
    <t>18,02</t>
  </si>
  <si>
    <t>132,62</t>
  </si>
  <si>
    <t>58,87</t>
  </si>
  <si>
    <t>109,84</t>
  </si>
  <si>
    <t>69,88</t>
  </si>
  <si>
    <t>148,50</t>
  </si>
  <si>
    <t>219,55</t>
  </si>
  <si>
    <t>368,86</t>
  </si>
  <si>
    <t>108,72</t>
  </si>
  <si>
    <t>85,60</t>
  </si>
  <si>
    <t>93,37</t>
  </si>
  <si>
    <t>100,15</t>
  </si>
  <si>
    <t>79,41</t>
  </si>
  <si>
    <t>120,00</t>
  </si>
  <si>
    <t>25,20</t>
  </si>
  <si>
    <t>74,55</t>
  </si>
  <si>
    <t>21,74</t>
  </si>
  <si>
    <t>4.873,12</t>
  </si>
  <si>
    <t>1.253,08</t>
  </si>
  <si>
    <t>3.856,07</t>
  </si>
  <si>
    <t>11.138,57</t>
  </si>
  <si>
    <t>6.256.816,45</t>
  </si>
  <si>
    <t>2.678.449,80</t>
  </si>
  <si>
    <t>FUNDO SINTETICO NIVELADOR BRANCO FOSCO PARA MADEIRA</t>
  </si>
  <si>
    <t>22,02</t>
  </si>
  <si>
    <t>562,59</t>
  </si>
  <si>
    <t>1.545,07</t>
  </si>
  <si>
    <t>1.666,87</t>
  </si>
  <si>
    <t>1.833,68</t>
  </si>
  <si>
    <t>148,22</t>
  </si>
  <si>
    <t>160,37</t>
  </si>
  <si>
    <t>175,91</t>
  </si>
  <si>
    <t>531,28</t>
  </si>
  <si>
    <t>706,54</t>
  </si>
  <si>
    <t>990,53</t>
  </si>
  <si>
    <t>708,43</t>
  </si>
  <si>
    <t>823,81</t>
  </si>
  <si>
    <t>1.018,92</t>
  </si>
  <si>
    <t>1.310,28</t>
  </si>
  <si>
    <t>1.444,27</t>
  </si>
  <si>
    <t>737,90</t>
  </si>
  <si>
    <t>396,05</t>
  </si>
  <si>
    <t>495,26</t>
  </si>
  <si>
    <t>329,95</t>
  </si>
  <si>
    <t>411,42</t>
  </si>
  <si>
    <t>59,80</t>
  </si>
  <si>
    <t>9,00</t>
  </si>
  <si>
    <t>18,12</t>
  </si>
  <si>
    <t>6.853,38</t>
  </si>
  <si>
    <t>GESSEIRO (HORISTA)</t>
  </si>
  <si>
    <t>3.930,03</t>
  </si>
  <si>
    <t>GESSO COLA, EM PO, PARA FIXACAO DE MOLDURAS, SANCAS E BLOCOS DE GESSO</t>
  </si>
  <si>
    <t>GONZO DE EMBUTIR, EM LATAO / ZAMAC, *20 X 48* MM, PARA JANELA BASCULANTE / PIVOTANTE, JOGO COM 4 PECAS (PAR)  - INCLUI PARAFUSOS</t>
  </si>
  <si>
    <t>64.668,36</t>
  </si>
  <si>
    <t>50.700,00</t>
  </si>
  <si>
    <t>22,60</t>
  </si>
  <si>
    <t>26,55</t>
  </si>
  <si>
    <t>12,36</t>
  </si>
  <si>
    <t>14,73</t>
  </si>
  <si>
    <t>157,61</t>
  </si>
  <si>
    <t>136,96</t>
  </si>
  <si>
    <t>163,48</t>
  </si>
  <si>
    <t>GRANALHA DE ACO, ESFERICA (SHOT), PARA JATEAMENTO, PENEIRA 1,19 A 1,00 MM  (SAE S390)</t>
  </si>
  <si>
    <t>184,15</t>
  </si>
  <si>
    <t>648,30</t>
  </si>
  <si>
    <t>GRELHA FIXA, EM PVC BRANCA, QUADRADA, 150 X 150 MM, PARA RALOS E CAIXAS</t>
  </si>
  <si>
    <t>GRELHA FIXA, PVC CROMADA, REDONDA, 150 MM, PARA RALOS E CAIXAS</t>
  </si>
  <si>
    <t>243,79</t>
  </si>
  <si>
    <t>337,20</t>
  </si>
  <si>
    <t>186,04</t>
  </si>
  <si>
    <t>236,43</t>
  </si>
  <si>
    <t>657.538,75</t>
  </si>
  <si>
    <t>744.964,69</t>
  </si>
  <si>
    <t>1.383.861,87</t>
  </si>
  <si>
    <t>189.785,86</t>
  </si>
  <si>
    <t>169.647,47</t>
  </si>
  <si>
    <t>3.700,82</t>
  </si>
  <si>
    <t>122.544,72</t>
  </si>
  <si>
    <t>143.736,66</t>
  </si>
  <si>
    <t>175.063,89</t>
  </si>
  <si>
    <t>202.705,55</t>
  </si>
  <si>
    <t>109.129,30</t>
  </si>
  <si>
    <t>106.512,55</t>
  </si>
  <si>
    <t>153.061,11</t>
  </si>
  <si>
    <t>99.510,00</t>
  </si>
  <si>
    <t>GRUPO GERADOR ESTACIONARIO SILENCIADO, POTENCIA 50 KVA, MOTOR  DIESEL</t>
  </si>
  <si>
    <t>83.098,79</t>
  </si>
  <si>
    <t>142.440,61</t>
  </si>
  <si>
    <t>126.821,23</t>
  </si>
  <si>
    <t>GRUPO GERADOR ESTACIONARIO, SILENCIADO, POTENCIA 180 KVA, MOTOR  DIESEL</t>
  </si>
  <si>
    <t>152.463,42</t>
  </si>
  <si>
    <t>89.621,10</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</si>
  <si>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</si>
  <si>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</si>
  <si>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</si>
  <si>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210,84</t>
  </si>
  <si>
    <t>GUARNICAO / MOLDURA / ARREMATE DE ACABAMENTO PARA ESQUADRIA, EM ALUMINIO PERFIL 25, ACABAMENTO ANODIZADO BRANCO OU BRILHANTE, PARA 1 FACE</t>
  </si>
  <si>
    <t>30,71</t>
  </si>
  <si>
    <t>GUARNICAO/ALIZAR/VISTA, E = *1,3* CM, L = *5,0* CM HASTE REGULAVEL = *35* MM, EM MDF/PVC WOOD/ POLIESTIRENO OU MADEIRA LAMINADA, PRIMER BRANCO (JOGO PARA 1 FACE)</t>
  </si>
  <si>
    <t>185,26</t>
  </si>
  <si>
    <t>GUARNICAO/ALIZAR/VISTA, E = *1,3* CM, L = *7,0* CM, EM POLIESTIRENO, BRANCO (JOGO PARA 1 FACE)</t>
  </si>
  <si>
    <t>211,29</t>
  </si>
  <si>
    <t>2.413,53</t>
  </si>
  <si>
    <t>2.755,30</t>
  </si>
  <si>
    <t>4.797,40</t>
  </si>
  <si>
    <t>GUINDASTE HIDRAULICO AUTOPROPELIDO, COM LANCA TELESCOPICA 28,80 M, CAPACIDADE MAXIMA 30 T, POTENCIA 97 KW, TRACAO  4 X 4</t>
  </si>
  <si>
    <t>1.149.807,59</t>
  </si>
  <si>
    <t>GUINDASTE HIDRAULICO AUTOPROPELIDO, COM LANCA TELESCOPICA 40 M, CAPACIDADE MAXIMA 60 T, POTENCIA 260 KW, TRACAO  6 X 6</t>
  </si>
  <si>
    <t>2.211.168,44</t>
  </si>
  <si>
    <t>GUINDASTE HIDRAULICO AUTOPROPELIDO, COM LANCA TELESCOPICA 50 M, CAPACIDADE MAXIMA 100 T, POTENCIA 350 KW,  TRACAO 10 X 6</t>
  </si>
  <si>
    <t>3.758.986,34</t>
  </si>
  <si>
    <t>230.377,81</t>
  </si>
  <si>
    <t>362.862,50</t>
  </si>
  <si>
    <t>1.343.787,50</t>
  </si>
  <si>
    <t>90.715,62</t>
  </si>
  <si>
    <t>127.600,00</t>
  </si>
  <si>
    <t>298.265,00</t>
  </si>
  <si>
    <t>96,51</t>
  </si>
  <si>
    <t>33,98</t>
  </si>
  <si>
    <t>73,75</t>
  </si>
  <si>
    <t>5.714,00</t>
  </si>
  <si>
    <t>5.175,59</t>
  </si>
  <si>
    <t>3.059,00</t>
  </si>
  <si>
    <t>3.221,72</t>
  </si>
  <si>
    <t>257.539,77</t>
  </si>
  <si>
    <t>273.981,30</t>
  </si>
  <si>
    <t>HIDROMETRO MULTIJATO / MEDIDOR DE AGUA, DN 1 1/2", VAZAO MAXIMA DE 20 M3/H, PARA AGUA POTAVEL FRIA, RELOJOARIA PLANA, CLASSE B, HORIZONTAL (SEM CONEXOES)</t>
  </si>
  <si>
    <t>1.648,35</t>
  </si>
  <si>
    <t>HIDROMETRO MULTIJATO / MEDIDOR DE AGUA, DN 1", VAZAO MAXIMA DE 10 M3/H, PARA AGUA POTAVEL FRIA, RELOJOARIA PLANA, CLASSE B, HORIZONTAL (SEM CONEXOES)</t>
  </si>
  <si>
    <t>991,80</t>
  </si>
  <si>
    <t>HIDROMETRO MULTIJATO / MEDIDOR DE AGUA, DN 1", VAZAO MAXIMA DE 7 M3/H, PARA AGUA POTAVEL FRIA, RELOJOARIA PLANA, CLASSE B, HORIZONTAL (SEM CONEXOES)</t>
  </si>
  <si>
    <t>726,39</t>
  </si>
  <si>
    <t>HIDROMETRO MULTIJATO / MEDIDOR DE AGUA, DN 2", VAZAO MAXIMA DE 30 M3/H, PARA AGUA POTAVEL FRIA, RELOJOARIA PLANA, CLASSE B, HORIZONTAL (SEM CONEXOES)</t>
  </si>
  <si>
    <t>2.318,87</t>
  </si>
  <si>
    <t>HIDROMETRO UNIJATO / MEDIDOR DE AGUA, DN 1/2", VAZAO MAXIMA DE 1,5 M3/H, PARA AGUA POTAVEL FRIA, RELOJOARIA PLANA, CLASSE B, HORIZONTAL (SEM CONEXOES)</t>
  </si>
  <si>
    <t>189,98</t>
  </si>
  <si>
    <t>HIDROMETRO UNIJATO / MEDIDOR DE AGUA, DN 1/2", VAZAO MAXIMA DE 3 M3/H, PARA AGUA POTAVEL FRIA, RELOJOARIA PLANA, CLASSE B, HORIZONTAL (SEM CONEXOES)</t>
  </si>
  <si>
    <t>203,94</t>
  </si>
  <si>
    <t>HIDROMETRO UNIJATO / MEDIDOR DE AGUA, DN 3/4", VAZAO MAXIMA DE 5 M3/H, PARA AGUA POTAVEL FRIA, RELOJOARIA PLANA, CLASSE B, HORIZONTAL (SEM CONEXOES)0,</t>
  </si>
  <si>
    <t>251,44</t>
  </si>
  <si>
    <t>HIDROMETRO WOLTMANN, DN 2", VAZAO MAXIMA DE 50 M3/H, PARA AGUA POTAVEL FRIA, RELOJOARIA PLANA, TURBINA HORIZONTAL, EQUIPADO COM TELIMETRIA (SEM CONEXOES)</t>
  </si>
  <si>
    <t>3.743,72</t>
  </si>
  <si>
    <t>HIDROMETRO WOLTMANN, DN 3", VAZAO MAXIMA DE 80 M3/H, PARA AGUA POTAVEL FRIA, RELOJOARIA PLANA, TURBINA HORIZONTAL, EQUIPADO COM TELIMETRIA (SEM CONEXOES)</t>
  </si>
  <si>
    <t>4.889,19</t>
  </si>
  <si>
    <t>14,30</t>
  </si>
  <si>
    <t>16,09</t>
  </si>
  <si>
    <t>IMPERMEABILIZADOR (HORISTA)</t>
  </si>
  <si>
    <t>4.050,53</t>
  </si>
  <si>
    <t>17,17</t>
  </si>
  <si>
    <t>IMPERMEABILIZANTE INCOLOR,  BASE SILICONE, PARA TRATAMENTO DE FACHADAS, TELHAS, PEDRAS E OUTRAS SUPERFICIES</t>
  </si>
  <si>
    <t>22,12</t>
  </si>
  <si>
    <t>3.887,23</t>
  </si>
  <si>
    <t>26,12</t>
  </si>
  <si>
    <t>20,19</t>
  </si>
  <si>
    <t>1.170,00</t>
  </si>
  <si>
    <t>95,20</t>
  </si>
  <si>
    <t>502,53</t>
  </si>
  <si>
    <t>855,61</t>
  </si>
  <si>
    <t>29,14</t>
  </si>
  <si>
    <t>122,92</t>
  </si>
  <si>
    <t>307,67</t>
  </si>
  <si>
    <t>854,64</t>
  </si>
  <si>
    <t>229,00</t>
  </si>
  <si>
    <t>JANELA BASCULANTE, EM ALUMINIO PERFIL 20, 80 X 60 CM (A X L), 4 FLS (1 FIXA E 3 MOVEIS), ACABAMENTO BRANCO OU BRILHANTE, BATENTE DE 3 A 4 CM, COM VIDRO, SEM GUARNICAO</t>
  </si>
  <si>
    <t>216,28</t>
  </si>
  <si>
    <t>1.267,71</t>
  </si>
  <si>
    <t>724,30</t>
  </si>
  <si>
    <t>JANELA DE CORRER,  EM ALUMINIO PERFIL 25, 120 X 150 CM (A X L), 4 FLS, BANDEIRA COM BASCULA,  ACABAMENTO BRANCO OU BRILHANTE, BATENTE/REQUADRO DE 6 A 14 CM, COM VIDRO, SEM GUARNICAO/ALIZAR</t>
  </si>
  <si>
    <t>709,68</t>
  </si>
  <si>
    <t>JANELA DE CORRER, EM ALUMINIO PEFIL 25, 100 X 200 CM (A X L), 4 FLS, SEM BANDEIRA, ACABAMENTO BRANCO OU BRILHANTE, BATENTE DE 6 A 7 CM, COM VIDRO, SEM GUARNICAO/ALIZAR</t>
  </si>
  <si>
    <t>752,27</t>
  </si>
  <si>
    <t>JANELA DE CORRER, EM ALUMINIO PERFIL 25, 100 X 120 CM (A X L), 2 FLS MOVEIS,  SEM BANDEIRA, ACABAMENTO BRANCO OU BRILHANTE, BATENTE DE 6 A 7 CM, COM VIDRO, SEM GUARNICAO</t>
  </si>
  <si>
    <t>418,90</t>
  </si>
  <si>
    <t>JANELA DE CORRER, EM ALUMINIO PERFIL 25, 100 X 150 CM (A X L), 2 FLS MOVEIS,  SEM BANDEIRA, ACABAMENTO BRANCO OU BRILHANTE, BATENTE DE 6 A 7 CM, COM VIDRO, SEM GUARNICAO</t>
  </si>
  <si>
    <t>539,90</t>
  </si>
  <si>
    <t>JANELA DE CORRER, EM ALUMINIO PERFIL 25, 100 X 150 CM (A X L), 4 FLS MOVEIS, SEM BANDEIRA, ACABAMENTO BRANCO OU BRILHANTE, BATENTE DE 6 A 7 CM, COM VIDRO, SEM GUARNICAO/ALIZAR</t>
  </si>
  <si>
    <t>653,68</t>
  </si>
  <si>
    <t>1.209,19</t>
  </si>
  <si>
    <t>1.532,50</t>
  </si>
  <si>
    <t>942,23</t>
  </si>
  <si>
    <t>949,43</t>
  </si>
  <si>
    <t>JANELA FIXA, EM ALUMINIO PERFIL 20, 60  X 80 CM (A X L), BATENTE/REQUADRO DE 3 A 14 CM, COM VIDRO 4 MM, SEM GUARNICAO/ALIZAR, ACABAMENTO ALUM BRANCO OU BRILHANTE</t>
  </si>
  <si>
    <t>763,98</t>
  </si>
  <si>
    <t>JANELA INTEGRADA VENEZIANA EM ALUMINIO  PERFIL 25, 120 X 120 CM (A X L), 2 FLS ( 2 VIDROS) E VENEZIANA COM ACIONAMENTO MANUAL, SEM BANDEIRA, ACABAMENTO BRILHANTE, BATENTE DE 11,50 A 12,50 CM, COM VIDRO, INCLUSO GUARNICAO</t>
  </si>
  <si>
    <t>1.695,68</t>
  </si>
  <si>
    <t>1.338,93</t>
  </si>
  <si>
    <t>JANELA MAXIM AR, EM ALUMINIO PERFIL 25, 60 X 80 CM (A X L), ACABAMENTO BRANCO OU BRILHANTE, BATENTE DE 4 A 5 CM, COM VIDRO, SEM GUARNICAO/ALIZAR</t>
  </si>
  <si>
    <t>308,48</t>
  </si>
  <si>
    <t>498,80</t>
  </si>
  <si>
    <t>JANELA VENEZIANA DE CORRER, EM ALUMINIO PERFIL 25, 100 X 120 CM (A X L), 3 FLS (2 VENEZIANAS E 1 VIDRO), SEM BANDEIRA, ACABAMENTO BRANCO OU BRILHANTE, BATENTE DE 8 A 9 CM, COM VIDRO, SEM GUARNICAO/ALIZAR</t>
  </si>
  <si>
    <t>608,31</t>
  </si>
  <si>
    <t>JANELA VENEZIANA DE CORRER, EM ALUMINIO PERFIL 25, 100 X 150 CM (A X L), 6 FLS (4 VENEZIANAS E 2 VIDROS), SEM BANDEIRA, ACABAMENTO BRANCO OU BRILHANTE, BATENTE DE 8 A 9 CM, COM VIDRO, SEM GUARNICAO / ALIZAR</t>
  </si>
  <si>
    <t>831,15</t>
  </si>
  <si>
    <t>JARDINEIRO (HORISTA)</t>
  </si>
  <si>
    <t>62,19</t>
  </si>
  <si>
    <t>25,48</t>
  </si>
  <si>
    <t>40,86</t>
  </si>
  <si>
    <t>89,62</t>
  </si>
  <si>
    <t>239,42</t>
  </si>
  <si>
    <t>14,70</t>
  </si>
  <si>
    <t>88,00</t>
  </si>
  <si>
    <t>233,47</t>
  </si>
  <si>
    <t>271,29</t>
  </si>
  <si>
    <t>17,83</t>
  </si>
  <si>
    <t>30,08</t>
  </si>
  <si>
    <t>32,21</t>
  </si>
  <si>
    <t>81,39</t>
  </si>
  <si>
    <t>124,05</t>
  </si>
  <si>
    <t>63,89</t>
  </si>
  <si>
    <t>58,32</t>
  </si>
  <si>
    <t>7,51</t>
  </si>
  <si>
    <t>6,90</t>
  </si>
  <si>
    <t>277,31</t>
  </si>
  <si>
    <t>29,58</t>
  </si>
  <si>
    <t>131,46</t>
  </si>
  <si>
    <t>8,46</t>
  </si>
  <si>
    <t>78,56</t>
  </si>
  <si>
    <t>25,64</t>
  </si>
  <si>
    <t>45,09</t>
  </si>
  <si>
    <t>58,21</t>
  </si>
  <si>
    <t>14,66</t>
  </si>
  <si>
    <t>21,88</t>
  </si>
  <si>
    <t>30,56</t>
  </si>
  <si>
    <t>16,18</t>
  </si>
  <si>
    <t>91,39</t>
  </si>
  <si>
    <t>117,72</t>
  </si>
  <si>
    <t>253,60</t>
  </si>
  <si>
    <t>7,49</t>
  </si>
  <si>
    <t>34,71</t>
  </si>
  <si>
    <t>79,77</t>
  </si>
  <si>
    <t>94,63</t>
  </si>
  <si>
    <t>111,04</t>
  </si>
  <si>
    <t>26,95</t>
  </si>
  <si>
    <t>31,67</t>
  </si>
  <si>
    <t>67,36</t>
  </si>
  <si>
    <t>113,16</t>
  </si>
  <si>
    <t>44,87</t>
  </si>
  <si>
    <t>24,68</t>
  </si>
  <si>
    <t>10,69</t>
  </si>
  <si>
    <t>152,00</t>
  </si>
  <si>
    <t>62,36</t>
  </si>
  <si>
    <t>176,96</t>
  </si>
  <si>
    <t>199,54</t>
  </si>
  <si>
    <t>42,67</t>
  </si>
  <si>
    <t>14,83</t>
  </si>
  <si>
    <t>140,33</t>
  </si>
  <si>
    <t>813,25</t>
  </si>
  <si>
    <t>1.224,77</t>
  </si>
  <si>
    <t>1.706,07</t>
  </si>
  <si>
    <t>749,31</t>
  </si>
  <si>
    <t>938,13</t>
  </si>
  <si>
    <t>1.301,15</t>
  </si>
  <si>
    <t>1.718,61</t>
  </si>
  <si>
    <t>513,86</t>
  </si>
  <si>
    <t>596,04</t>
  </si>
  <si>
    <t>654,67</t>
  </si>
  <si>
    <t>73,81</t>
  </si>
  <si>
    <t>413,28</t>
  </si>
  <si>
    <t>341,92</t>
  </si>
  <si>
    <t>302,56</t>
  </si>
  <si>
    <t>94,16</t>
  </si>
  <si>
    <t>127,39</t>
  </si>
  <si>
    <t>139,69</t>
  </si>
  <si>
    <t>238,31</t>
  </si>
  <si>
    <t>205,07</t>
  </si>
  <si>
    <t>281,23</t>
  </si>
  <si>
    <t>280,28</t>
  </si>
  <si>
    <t>157,92</t>
  </si>
  <si>
    <t>600,52</t>
  </si>
  <si>
    <t>490,11</t>
  </si>
  <si>
    <t>498,14</t>
  </si>
  <si>
    <t>506,58</t>
  </si>
  <si>
    <t>754,87</t>
  </si>
  <si>
    <t>610,83</t>
  </si>
  <si>
    <t>671,91</t>
  </si>
  <si>
    <t>777,89</t>
  </si>
  <si>
    <t>702,64</t>
  </si>
  <si>
    <t>834,36</t>
  </si>
  <si>
    <t>910,36</t>
  </si>
  <si>
    <t>1.122,77</t>
  </si>
  <si>
    <t>884,99</t>
  </si>
  <si>
    <t>935,01</t>
  </si>
  <si>
    <t>1.138,72</t>
  </si>
  <si>
    <t>940,30</t>
  </si>
  <si>
    <t>64,64</t>
  </si>
  <si>
    <t>60,35</t>
  </si>
  <si>
    <t>76,50</t>
  </si>
  <si>
    <t>59,26</t>
  </si>
  <si>
    <t>61,16</t>
  </si>
  <si>
    <t>63,75</t>
  </si>
  <si>
    <t>68,74</t>
  </si>
  <si>
    <t>73,48</t>
  </si>
  <si>
    <t>77,04</t>
  </si>
  <si>
    <t>88,89</t>
  </si>
  <si>
    <t>507,29</t>
  </si>
  <si>
    <t>864,65</t>
  </si>
  <si>
    <t>92,21</t>
  </si>
  <si>
    <t>107,67</t>
  </si>
  <si>
    <t>54,32</t>
  </si>
  <si>
    <t>27,30</t>
  </si>
  <si>
    <t>203,22</t>
  </si>
  <si>
    <t>58,29</t>
  </si>
  <si>
    <t>105,47</t>
  </si>
  <si>
    <t>71,11</t>
  </si>
  <si>
    <t>43,40</t>
  </si>
  <si>
    <t>97,70</t>
  </si>
  <si>
    <t>LAVADORA DE ALTA PRESSAO (LAVA - JATO) PARA AGUA FRIA, PRESSAO DE OPERACAO ENTRE 1400 E 1900 LIB/POL2, VAZAO MAXIMA ENTRE  400 E 700 L/H, POTENCIA DE OPERACAO ENTRE 2,50 E 3,00 CV</t>
  </si>
  <si>
    <t>2.350,00</t>
  </si>
  <si>
    <t>LAVATORIO / CUBA DE EMBUTIR, OVAL, DE LOUCA BRANCA, SEM LADRAO, DIMENSOES *50 X 35* CM (L X C)</t>
  </si>
  <si>
    <t>LAVATORIO / CUBA DE EMBUTIR, OVAL, DE LOUCA COLORIDA, SEM LADRAO, DIMENSOES *50 X 35* CM (L X C)</t>
  </si>
  <si>
    <t>111,45</t>
  </si>
  <si>
    <t>LAVATORIO / CUBA DE SOBREPOR, OVAL PEQUENA, DE LOUCA BRANCA, SEM LADRAO, DIMENSOES *44 X 31* CM (L X C)</t>
  </si>
  <si>
    <t>178,41</t>
  </si>
  <si>
    <t>LAVATORIO / CUBA DE SOBREPOR, RETANGULAR, DE LOUCA BRANCA, COM LADRAO, DIMENSOES *52 X 45* CM (L X C)</t>
  </si>
  <si>
    <t>499,27</t>
  </si>
  <si>
    <t>LAVATORIO / CUBA DE SOBREPOR, RETANGULAR, DE LOUCA COLORIDA, COM LADRAO, DIMENSOES *52 X 45* CM (L X C)</t>
  </si>
  <si>
    <t>514,40</t>
  </si>
  <si>
    <t>LAVATORIO DE CANTO DE LOUCA BRANCA, SUSPENSO (SEM COLUNA), DIMENSOES *40 X 30* CM (L X C)</t>
  </si>
  <si>
    <t>160,50</t>
  </si>
  <si>
    <t>LAVATORIO DE LOUCA BRANCA, COM COLUNA, DIMENSOES *44 X 35* CM (L X C)</t>
  </si>
  <si>
    <t>LAVATORIO DE LOUCA BRANCA, COM COLUNA, DIMENSOES *54 X 44* CM (L X C)</t>
  </si>
  <si>
    <t>191,33</t>
  </si>
  <si>
    <t>LAVATORIO DE LOUCA BRANCA, SUSPENSO (SEM COLUNA), DIMENSOES *40 X 30* CM</t>
  </si>
  <si>
    <t>LAVATORIO DE LOUCA COLORIDA, COM COLUNA, DIMENSOES *54 X 44* CM (L X C)</t>
  </si>
  <si>
    <t>332,32</t>
  </si>
  <si>
    <t>LAVATORIO DE LOUCA COLORIDA, SUSPENSO (SEM COLUNA), DIMENSOES *40 X 30* CM (L X C)</t>
  </si>
  <si>
    <t>LEITURISTA OU CADASTRISTA DE REDES DE AGUA E ESGOTO (HORISTA)</t>
  </si>
  <si>
    <t>16,31</t>
  </si>
  <si>
    <t>2.868,34</t>
  </si>
  <si>
    <t>102,81</t>
  </si>
  <si>
    <t>19,36</t>
  </si>
  <si>
    <t>LIMPA VIDROS COM PULVERIZADOR</t>
  </si>
  <si>
    <t>221.500,00</t>
  </si>
  <si>
    <t>188.090,84</t>
  </si>
  <si>
    <t>314.887,76</t>
  </si>
  <si>
    <t>534.414,77</t>
  </si>
  <si>
    <t>LIXA EM FOLHA PARA PAREDE OU MADEIRA, NUMERO 120, COR VERMELHA</t>
  </si>
  <si>
    <t>5.080,61</t>
  </si>
  <si>
    <t>840,26</t>
  </si>
  <si>
    <t>1.213,60</t>
  </si>
  <si>
    <t>450,00</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</si>
  <si>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</si>
  <si>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</si>
  <si>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</si>
  <si>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</si>
  <si>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</si>
  <si>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</si>
  <si>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1.037,50</t>
  </si>
  <si>
    <t>LOCACAO DE CONTAINER 2,30 X 4,30 M, ALT. 2,50 M, PARA SANITARIO, COM 3 BACIAS, 4 CHUVEIROS, 1 LAVATORIO E 1 MICTORIO (NAO INCLUI MOBILIZACAO/DESMOBILIZACAO)</t>
  </si>
  <si>
    <t>942,39</t>
  </si>
  <si>
    <t>LOCACAO DE CONTAINER 2,30 X 6,00 M, ALT. 2,50 M, COM 1 SANITARIO, PARA ESCRITORIO, COMPLETO, SEM DIVISORIAS INTERNAS (NAO INCLUI MOBILIZACAO/DESMOBILIZACAO)</t>
  </si>
  <si>
    <t>830,00</t>
  </si>
  <si>
    <t>LOCACAO DE CONTAINER 2,30 X 6,00 M, ALT. 2,50 M, PARA ESCRITORIO, SEM DIVISORIAS INTERNAS E SEM SANITARIO (NAO INCLUI MOBILIZACAO/DESMOBILIZACAO)</t>
  </si>
  <si>
    <t>648,43</t>
  </si>
  <si>
    <t>LOCACAO DE CONTAINER 2,30 X 6,00 M, ALT. 2,50 M, PARA SANITARIO, COM 4 BACIAS, 8 CHUVEIROS,1 LAVATORIO E 1 MICTORIO (NAO INCLUI MOBILIZACAO/DESMOBILIZACAO)</t>
  </si>
  <si>
    <t>697,69</t>
  </si>
  <si>
    <t>123,50</t>
  </si>
  <si>
    <t>414,26</t>
  </si>
  <si>
    <t>763,16</t>
  </si>
  <si>
    <t>886,47</t>
  </si>
  <si>
    <t>1.468,57</t>
  </si>
  <si>
    <t>229,35</t>
  </si>
  <si>
    <t>423,21</t>
  </si>
  <si>
    <t>468,48</t>
  </si>
  <si>
    <t>564,90</t>
  </si>
  <si>
    <t>73,93</t>
  </si>
  <si>
    <t>98,90</t>
  </si>
  <si>
    <t>103,06</t>
  </si>
  <si>
    <t>152,06</t>
  </si>
  <si>
    <t>142,83</t>
  </si>
  <si>
    <t>46,19</t>
  </si>
  <si>
    <t>202,00</t>
  </si>
  <si>
    <t>60,47</t>
  </si>
  <si>
    <t>540,85</t>
  </si>
  <si>
    <t>256,06</t>
  </si>
  <si>
    <t>315,41</t>
  </si>
  <si>
    <t>22,19</t>
  </si>
  <si>
    <t>52,21</t>
  </si>
  <si>
    <t>91,45</t>
  </si>
  <si>
    <t>105,90</t>
  </si>
  <si>
    <t>310,32</t>
  </si>
  <si>
    <t>158,83</t>
  </si>
  <si>
    <t>234,60</t>
  </si>
  <si>
    <t>119,38</t>
  </si>
  <si>
    <t>16,17</t>
  </si>
  <si>
    <t>45,07</t>
  </si>
  <si>
    <t>193,60</t>
  </si>
  <si>
    <t>217,58</t>
  </si>
  <si>
    <t>388,14</t>
  </si>
  <si>
    <t>427,63</t>
  </si>
  <si>
    <t>6,37</t>
  </si>
  <si>
    <t>191,54</t>
  </si>
  <si>
    <t>293,26</t>
  </si>
  <si>
    <t>66,07</t>
  </si>
  <si>
    <t>260,09</t>
  </si>
  <si>
    <t>473,75</t>
  </si>
  <si>
    <t>650,23</t>
  </si>
  <si>
    <t>16,86</t>
  </si>
  <si>
    <t>9,37</t>
  </si>
  <si>
    <t>29,66</t>
  </si>
  <si>
    <t>52,59</t>
  </si>
  <si>
    <t>29,45</t>
  </si>
  <si>
    <t>95,88</t>
  </si>
  <si>
    <t>206,36</t>
  </si>
  <si>
    <t>337,41</t>
  </si>
  <si>
    <t>564,03</t>
  </si>
  <si>
    <t>41,19</t>
  </si>
  <si>
    <t>94,88</t>
  </si>
  <si>
    <t>11,69</t>
  </si>
  <si>
    <t>12,72</t>
  </si>
  <si>
    <t>12,39</t>
  </si>
  <si>
    <t>14,92</t>
  </si>
  <si>
    <t>71,34</t>
  </si>
  <si>
    <t>39,11</t>
  </si>
  <si>
    <t>107,62</t>
  </si>
  <si>
    <t>309,18</t>
  </si>
  <si>
    <t>509,96</t>
  </si>
  <si>
    <t>21,79</t>
  </si>
  <si>
    <t>27,12</t>
  </si>
  <si>
    <t>22,39</t>
  </si>
  <si>
    <t>116,06</t>
  </si>
  <si>
    <t>200,40</t>
  </si>
  <si>
    <t>201,53</t>
  </si>
  <si>
    <t>100,16</t>
  </si>
  <si>
    <t>272,52</t>
  </si>
  <si>
    <t>17,92</t>
  </si>
  <si>
    <t>227,69</t>
  </si>
  <si>
    <t>371,38</t>
  </si>
  <si>
    <t>20,39</t>
  </si>
  <si>
    <t>49,54</t>
  </si>
  <si>
    <t>38,75</t>
  </si>
  <si>
    <t>16,87</t>
  </si>
  <si>
    <t>156,88</t>
  </si>
  <si>
    <t>78,08</t>
  </si>
  <si>
    <t>212,37</t>
  </si>
  <si>
    <t>10,53</t>
  </si>
  <si>
    <t>6,09</t>
  </si>
  <si>
    <t>19,09</t>
  </si>
  <si>
    <t>28,47</t>
  </si>
  <si>
    <t>27,20</t>
  </si>
  <si>
    <t>43,72</t>
  </si>
  <si>
    <t>67,09</t>
  </si>
  <si>
    <t>133,90</t>
  </si>
  <si>
    <t>51,85</t>
  </si>
  <si>
    <t>83,68</t>
  </si>
  <si>
    <t>93,95</t>
  </si>
  <si>
    <t>4,76</t>
  </si>
  <si>
    <t>14,55</t>
  </si>
  <si>
    <t>25,31</t>
  </si>
  <si>
    <t>40,50</t>
  </si>
  <si>
    <t>56,91</t>
  </si>
  <si>
    <t>40,10</t>
  </si>
  <si>
    <t>49,09</t>
  </si>
  <si>
    <t>6,48</t>
  </si>
  <si>
    <t>2.927,43</t>
  </si>
  <si>
    <t>231,50</t>
  </si>
  <si>
    <t>113,10</t>
  </si>
  <si>
    <t>157,54</t>
  </si>
  <si>
    <t>MACARIQUEIRO (HORISTA)</t>
  </si>
  <si>
    <t>4.600,71</t>
  </si>
  <si>
    <t>47,50</t>
  </si>
  <si>
    <t>1.626,19</t>
  </si>
  <si>
    <t>14,24</t>
  </si>
  <si>
    <t>286,50</t>
  </si>
  <si>
    <t>353,16</t>
  </si>
  <si>
    <t>439,67</t>
  </si>
  <si>
    <t>469,46</t>
  </si>
  <si>
    <t>424,07</t>
  </si>
  <si>
    <t>505,62</t>
  </si>
  <si>
    <t>510,59</t>
  </si>
  <si>
    <t>666,60</t>
  </si>
  <si>
    <t>568,74</t>
  </si>
  <si>
    <t>716,25</t>
  </si>
  <si>
    <t>870,84</t>
  </si>
  <si>
    <t>992,82</t>
  </si>
  <si>
    <t>23,15</t>
  </si>
  <si>
    <t>510.656,79</t>
  </si>
  <si>
    <t>454.000,00</t>
  </si>
  <si>
    <t>104,04</t>
  </si>
  <si>
    <t>165,03</t>
  </si>
  <si>
    <t>24,81</t>
  </si>
  <si>
    <t>62,73</t>
  </si>
  <si>
    <t>91,27</t>
  </si>
  <si>
    <t>36,05</t>
  </si>
  <si>
    <t>22,68</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</si>
  <si>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</si>
  <si>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</si>
  <si>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</si>
  <si>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</si>
  <si>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</si>
  <si>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</si>
  <si>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59,42</t>
  </si>
  <si>
    <t>MANTA TERMOPLASTICA, PEAD, GEOMEMBRANA LISA, E = 2,50 MM (NBR 15352)</t>
  </si>
  <si>
    <t>73,79</t>
  </si>
  <si>
    <t>MANTA TERMOPLASTICA, PEAD, GEOMEMBRANA TEXTURIZADA EM AMBAS AS FACES, E = 0,50 MM ( NBR 15352)</t>
  </si>
  <si>
    <t>MANTA TERMOPLASTICA, PEAD, GEOMEMBRANA TEXTURIZADA EM AMBAS AS FACES, E = 0,75 MM ( NBR 15352)</t>
  </si>
  <si>
    <t>23,25</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</si>
  <si>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</si>
  <si>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</si>
  <si>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</si>
  <si>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</si>
  <si>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64,73</t>
  </si>
  <si>
    <t>MANTA TERMOPLASTICA, PEAD, GEOMEMBRANA TEXTURIZADA EM AMBAS AS FACES, E = 2,50 MM ( NBR 15352)</t>
  </si>
  <si>
    <t>42,74</t>
  </si>
  <si>
    <t>81,06</t>
  </si>
  <si>
    <t>61,85</t>
  </si>
  <si>
    <t>799.908,84</t>
  </si>
  <si>
    <t>70.491,09</t>
  </si>
  <si>
    <t>29.509,43</t>
  </si>
  <si>
    <t>14.361,48</t>
  </si>
  <si>
    <t>292.883,95</t>
  </si>
  <si>
    <t>29.146,62</t>
  </si>
  <si>
    <t>567,84</t>
  </si>
  <si>
    <t>MARCENEIRO (HORISTA)</t>
  </si>
  <si>
    <t>3.473,28</t>
  </si>
  <si>
    <t>MARMORISTA / GRANITEIRO (HORISTA)</t>
  </si>
  <si>
    <t>3.129,03</t>
  </si>
  <si>
    <t>9.350,00</t>
  </si>
  <si>
    <t>17.431,92</t>
  </si>
  <si>
    <t>20.059,69</t>
  </si>
  <si>
    <t>18.946,07</t>
  </si>
  <si>
    <t>21.316,91</t>
  </si>
  <si>
    <t>39.224,58</t>
  </si>
  <si>
    <t>21.937,31</t>
  </si>
  <si>
    <t>21.523,85</t>
  </si>
  <si>
    <t>MASSA ACRILICA PARA SUPERFICIES INTERNAS E EXTERNAS</t>
  </si>
  <si>
    <t>MASSA CORRIDA PARA SUPERFICIES DE AMBIENTES INTERNOS</t>
  </si>
  <si>
    <t>3,34</t>
  </si>
  <si>
    <t>84,30</t>
  </si>
  <si>
    <t>129,38</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</si>
  <si>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</si>
  <si>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</si>
  <si>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</si>
  <si>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</si>
  <si>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58,34</t>
  </si>
  <si>
    <t>MASTRO SIMPLES GALVANIZADO DIAMETRO NOMINAL 2"</t>
  </si>
  <si>
    <t>MASTRO TELESCOPICO DE 4 METROS (3 M X DN= 2" + 1 M X DN= 1 1/2")</t>
  </si>
  <si>
    <t>465,74</t>
  </si>
  <si>
    <t>MASTRO TELESCOPICO GALVANIZADO 5 METROS (3 M X DN= 2" + 2 M X DN= 1 1/2")</t>
  </si>
  <si>
    <t>487,92</t>
  </si>
  <si>
    <t>MASTRO TELESCOPICO GALVANIZADO 6 METROS (3 M X DN= 2" + 3 M X DN= 1Â½")</t>
  </si>
  <si>
    <t>472,27</t>
  </si>
  <si>
    <t>MASTRO TELESCOPICO GALVANIZADO 7 METROS (6 M X DN= 2" + 1 M X DN= 1 1/2")</t>
  </si>
  <si>
    <t>641,02</t>
  </si>
  <si>
    <t>MASTRO TELESCOPICO GALVANIZADO 9 METROS (6 M X DN= 2" + 3 M X DN= 1 1/2")</t>
  </si>
  <si>
    <t>797,66</t>
  </si>
  <si>
    <t>1.657,54</t>
  </si>
  <si>
    <t>5.574,04</t>
  </si>
  <si>
    <t>MECANICO DE REFRIGERACAO (HORISTA)</t>
  </si>
  <si>
    <t>19,39</t>
  </si>
  <si>
    <t>3.410,22</t>
  </si>
  <si>
    <t>2.025,21</t>
  </si>
  <si>
    <t>36,96</t>
  </si>
  <si>
    <t>33,47</t>
  </si>
  <si>
    <t>22,90</t>
  </si>
  <si>
    <t>52,30</t>
  </si>
  <si>
    <t>80,02</t>
  </si>
  <si>
    <t>54,31</t>
  </si>
  <si>
    <t>21,03</t>
  </si>
  <si>
    <t>10.084,05</t>
  </si>
  <si>
    <t>9.805,18</t>
  </si>
  <si>
    <t>15,31</t>
  </si>
  <si>
    <t>15.456,06</t>
  </si>
  <si>
    <t>MICROESFERAS DE VIDRO PARA SINALIZACAO HORIZONTAL VIARIA, TIPO I-B (PREMIX) - NBR  16184</t>
  </si>
  <si>
    <t>MICROESFERAS DE VIDRO PARA SINALIZACAO HORIZONTAL VIARIA, TIPO II-A (DROP-ON) - NBR  16184</t>
  </si>
  <si>
    <t>703,41</t>
  </si>
  <si>
    <t>839,13</t>
  </si>
  <si>
    <t>MICTORIO INDICUDUAL, SIFONADO, LOUCA BRANCA, SEM COMPLEMENTOS</t>
  </si>
  <si>
    <t>373,28</t>
  </si>
  <si>
    <t>927,43</t>
  </si>
  <si>
    <t>MICTORIO INDIVIDUAL, SIFONADO, VALVULA EMBUTIDA, DE LOUCA BRANCA, SEM COMPLEMENTOS - PADRAO ALTO</t>
  </si>
  <si>
    <t>920,94</t>
  </si>
  <si>
    <t>MINICAPTOR, EM ACO GALVANIZADO A FOGO, FIXACAO COM ROSCA SOBERBA OU MECANICA, H=600 MM X DN=10 MM</t>
  </si>
  <si>
    <t>MINICAPTOR, EM ACO GALVANIZADO A FOGO, FIXACAO HORIZONTAL COM BANDEIRA A 20 CM, H=600 MM E X DN=10 MM</t>
  </si>
  <si>
    <t>16,22</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</si>
  <si>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</si>
  <si>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</si>
  <si>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</si>
  <si>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</si>
  <si>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</si>
  <si>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27,46</t>
  </si>
  <si>
    <t>MINICAPTORES DE INSERCAO, EM ACO GALVANIZADO A FOGO, H=600,MM X DN=10,MM</t>
  </si>
  <si>
    <t>230.000,00</t>
  </si>
  <si>
    <t>354.957,48</t>
  </si>
  <si>
    <t>349.138,50</t>
  </si>
  <si>
    <t>425.948,98</t>
  </si>
  <si>
    <t>438.763,98</t>
  </si>
  <si>
    <t>11.398,40</t>
  </si>
  <si>
    <t>12.055,73</t>
  </si>
  <si>
    <t>14.344,70</t>
  </si>
  <si>
    <t>MISTURADOR DE METAL CROMADO DE PAREDE PARA LAVATORIO (REF 1878)</t>
  </si>
  <si>
    <t>577,89</t>
  </si>
  <si>
    <t>MISTURADOR DE METAL CROMADO, DE MESA/BANCADA, COM BICA BAIXA, PARA LAVATORIO (REF 1875)</t>
  </si>
  <si>
    <t>255,38</t>
  </si>
  <si>
    <t>MISTURADOR DE PAREDE, DE METAL CROMADO, PARA COZINHA, BICA ALTA MOVEL, COM AREJADOR ARTICULADO (REF 1258)</t>
  </si>
  <si>
    <t>312,81</t>
  </si>
  <si>
    <t>57.055,32</t>
  </si>
  <si>
    <t>45,12</t>
  </si>
  <si>
    <t>MISTURADOR METALICO, BASE PARA CHUVEIRO/BANHEIRA, 1/2 " OU 3/4 ", SOLDAVEL OU ROSCAVEL (NAO INCLUI ACABAMENTOS)</t>
  </si>
  <si>
    <t>153,45</t>
  </si>
  <si>
    <t>MISTURADOR MONOCOMANDO PARA CHUVEIRO, BASE BRUTA, METALICO COM ACABAMENTO CROMADO</t>
  </si>
  <si>
    <t>337,14</t>
  </si>
  <si>
    <t>258,34</t>
  </si>
  <si>
    <t>199,40</t>
  </si>
  <si>
    <t>1.116,65</t>
  </si>
  <si>
    <t>MONTADOR DE ELETROELETRONICOS (HORISTA)</t>
  </si>
  <si>
    <t>20,84</t>
  </si>
  <si>
    <t>3.662,45</t>
  </si>
  <si>
    <t>4.204,57</t>
  </si>
  <si>
    <t>MONTADOR DE ESTRUTURAS METALICAS HORISTA</t>
  </si>
  <si>
    <t>MONTADOR DE MAQUINAS (HORISTA)</t>
  </si>
  <si>
    <t>5.035,01</t>
  </si>
  <si>
    <t>2.561,13</t>
  </si>
  <si>
    <t>6.842,86</t>
  </si>
  <si>
    <t>3.401,14</t>
  </si>
  <si>
    <t>3.196,67</t>
  </si>
  <si>
    <t>3.941,87</t>
  </si>
  <si>
    <t>1.863.937,05</t>
  </si>
  <si>
    <t>1.962.034,20</t>
  </si>
  <si>
    <t>4.954,48</t>
  </si>
  <si>
    <t>2.456,76</t>
  </si>
  <si>
    <t>2.023,90</t>
  </si>
  <si>
    <t>1.979,88</t>
  </si>
  <si>
    <t>4.045,96</t>
  </si>
  <si>
    <t>3.816,35</t>
  </si>
  <si>
    <t>5.403,12</t>
  </si>
  <si>
    <t>2.781,73</t>
  </si>
  <si>
    <t>4.554,12</t>
  </si>
  <si>
    <t>2.900,32</t>
  </si>
  <si>
    <t>84,72</t>
  </si>
  <si>
    <t>75,43</t>
  </si>
  <si>
    <t>71,12</t>
  </si>
  <si>
    <t>86,82</t>
  </si>
  <si>
    <t>73,22</t>
  </si>
  <si>
    <t>22,98</t>
  </si>
  <si>
    <t>34,94</t>
  </si>
  <si>
    <t>6.318,06</t>
  </si>
  <si>
    <t>59,90</t>
  </si>
  <si>
    <t>97,44</t>
  </si>
  <si>
    <t>156,87</t>
  </si>
  <si>
    <t>346,28</t>
  </si>
  <si>
    <t>575,36</t>
  </si>
  <si>
    <t>82,97</t>
  </si>
  <si>
    <t>50,13</t>
  </si>
  <si>
    <t>151,52</t>
  </si>
  <si>
    <t>133,82</t>
  </si>
  <si>
    <t>60,69</t>
  </si>
  <si>
    <t>40,95</t>
  </si>
  <si>
    <t>158,63</t>
  </si>
  <si>
    <t>99,85</t>
  </si>
  <si>
    <t>NIVELADOR (HORISTA)</t>
  </si>
  <si>
    <t>2.162,79</t>
  </si>
  <si>
    <t>40.860,86</t>
  </si>
  <si>
    <t>59.644,11</t>
  </si>
  <si>
    <t>72.179,13</t>
  </si>
  <si>
    <t>113.070,24</t>
  </si>
  <si>
    <t>32.671,91</t>
  </si>
  <si>
    <t>4.674,99</t>
  </si>
  <si>
    <t>3.647,99</t>
  </si>
  <si>
    <t>3.520,43</t>
  </si>
  <si>
    <t>3.855,61</t>
  </si>
  <si>
    <t>4.489,83</t>
  </si>
  <si>
    <t>OPERADOR DE DEMARCADORA DE FAIXAS DE TRAFEGO HORISTA</t>
  </si>
  <si>
    <t>4.918,42</t>
  </si>
  <si>
    <t>4.721,53</t>
  </si>
  <si>
    <t>25,05</t>
  </si>
  <si>
    <t>4.403,10</t>
  </si>
  <si>
    <t>4.849,53</t>
  </si>
  <si>
    <t>4.566,36</t>
  </si>
  <si>
    <t>31,89</t>
  </si>
  <si>
    <t>5.602,09</t>
  </si>
  <si>
    <t>4.714,33</t>
  </si>
  <si>
    <t>OPERADOR DE PAVIMENTADORA / MESA VIBROACABADORA HORISTA</t>
  </si>
  <si>
    <t>4.358,11</t>
  </si>
  <si>
    <t>26,46</t>
  </si>
  <si>
    <t>4.650,31</t>
  </si>
  <si>
    <t>4.048,50</t>
  </si>
  <si>
    <t>596.736,00</t>
  </si>
  <si>
    <t>672.000,00</t>
  </si>
  <si>
    <t>931.839,95</t>
  </si>
  <si>
    <t>1.060.863,95</t>
  </si>
  <si>
    <t>619.135,97</t>
  </si>
  <si>
    <t>19,53</t>
  </si>
  <si>
    <t>34,13</t>
  </si>
  <si>
    <t>72,04</t>
  </si>
  <si>
    <t>98,74</t>
  </si>
  <si>
    <t>111,73</t>
  </si>
  <si>
    <t>168,57</t>
  </si>
  <si>
    <t>233,44</t>
  </si>
  <si>
    <t>276,75</t>
  </si>
  <si>
    <t>PAR DE TABELAS DE BASQUETE EM COMPENSADO NAVAL, OFICIAL, 1800 X 1200 MM, INCLUINDO ARO DE METAL E REDE EM POLIPROPILENO 100% (SEM SUPORTE DE FIXACAO)</t>
  </si>
  <si>
    <t>3.022,20</t>
  </si>
  <si>
    <t>221,01</t>
  </si>
  <si>
    <t>401,27</t>
  </si>
  <si>
    <t>4,83</t>
  </si>
  <si>
    <t>4,51</t>
  </si>
  <si>
    <t>14,46</t>
  </si>
  <si>
    <t>7,27</t>
  </si>
  <si>
    <t>65,21</t>
  </si>
  <si>
    <t>156,92</t>
  </si>
  <si>
    <t>64,93</t>
  </si>
  <si>
    <t>257,03</t>
  </si>
  <si>
    <t>2.969,83</t>
  </si>
  <si>
    <t>PASTA LUBRIFICANTE PARA TUBOS E CONEXOES COM JUNTA ELASTICA, EMBALAGEM DE *400* GR (USO EM PVC, ACO, POLIETILENO E OUTROS)</t>
  </si>
  <si>
    <t>61,50</t>
  </si>
  <si>
    <t>PASTA VEDA JUNTAS/ROSCA, EMBALAGEM DE *500* G, PARA INSTALACOES DE AGUA, GAS E OUTROS</t>
  </si>
  <si>
    <t>66,46</t>
  </si>
  <si>
    <t>PASTILHA CERAMICA/PORCELANA, REVEST INT/EXT E  PISCINA, CORES BRANCA OU FRIAS, SOLIDAS, SEM MESCLAGEM/MISTURA, ACABAMENTO LISO *2,5 X 2,5* CM</t>
  </si>
  <si>
    <t>233,36</t>
  </si>
  <si>
    <t>PASTILHA CERAMICA/PORCELANA, REVEST INT/EXT E  PISCINA, CORES BRANCA OU FRIAS, SOLIDAS, SEM MESCLAGEM/MISTURA, ACABAMENTO LISO *5 X 5* CM</t>
  </si>
  <si>
    <t>150,29</t>
  </si>
  <si>
    <t>PASTILHA CERAMICA/PORCELANA, REVEST INT/EXT E  PISCINA, CORES LISAS/SOLIDAS, QUENTES, SEM MESCLAGEM/MISTURA, *2,5 X 2,5* CM</t>
  </si>
  <si>
    <t>253,84</t>
  </si>
  <si>
    <t>PASTILHA CERAMICA/PORCELANA, REVEST INT/EXT E  PISCINA, CORES LISAS/SOLIDAS, QUENTES, SEM MESCLAGEM/MISTURA, *5 X 5* CM</t>
  </si>
  <si>
    <t>179,71</t>
  </si>
  <si>
    <t>PASTILHEIRO (HORISTA)</t>
  </si>
  <si>
    <t>20,60</t>
  </si>
  <si>
    <t>223,78</t>
  </si>
  <si>
    <t>390,04</t>
  </si>
  <si>
    <t>327,40</t>
  </si>
  <si>
    <t>525,98</t>
  </si>
  <si>
    <t>80,18</t>
  </si>
  <si>
    <t>79,58</t>
  </si>
  <si>
    <t>68,21</t>
  </si>
  <si>
    <t>74,80</t>
  </si>
  <si>
    <t>58,93</t>
  </si>
  <si>
    <t>108,42</t>
  </si>
  <si>
    <t>53,00</t>
  </si>
  <si>
    <t>169,97</t>
  </si>
  <si>
    <t>55,87</t>
  </si>
  <si>
    <t>PEDREIRO (HORISTA)</t>
  </si>
  <si>
    <t>70,84</t>
  </si>
  <si>
    <t>75,65</t>
  </si>
  <si>
    <t>105,44</t>
  </si>
  <si>
    <t>13.347,37</t>
  </si>
  <si>
    <t>13,52</t>
  </si>
  <si>
    <t>4,19</t>
  </si>
  <si>
    <t>4,13</t>
  </si>
  <si>
    <t>168,36</t>
  </si>
  <si>
    <t>76,10</t>
  </si>
  <si>
    <t>10,57</t>
  </si>
  <si>
    <t>PERFIL LONGARINA (PRINCIPAL), T CLICADO, EM ACO, BRANCO NAS FACES APARENTES, PARA FORRO REMOVIVEL, 24 X 32 X 3750 MM (L X H X C</t>
  </si>
  <si>
    <t>4.122.631,54</t>
  </si>
  <si>
    <t>6.410.526,27</t>
  </si>
  <si>
    <t>1.569.473,72</t>
  </si>
  <si>
    <t>62.965,08</t>
  </si>
  <si>
    <t>9.073,91</t>
  </si>
  <si>
    <t>28.405,30</t>
  </si>
  <si>
    <t>15.535,26</t>
  </si>
  <si>
    <t>861.000,00</t>
  </si>
  <si>
    <t>898.334,47</t>
  </si>
  <si>
    <t>91.142,00</t>
  </si>
  <si>
    <t>57,51</t>
  </si>
  <si>
    <t>122,06</t>
  </si>
  <si>
    <t>212,39</t>
  </si>
  <si>
    <t>60,10</t>
  </si>
  <si>
    <t>51,67</t>
  </si>
  <si>
    <t>68,55</t>
  </si>
  <si>
    <t>44,29</t>
  </si>
  <si>
    <t>40,93</t>
  </si>
  <si>
    <t>56,03</t>
  </si>
  <si>
    <t>PINTOR (HORISTA)</t>
  </si>
  <si>
    <t>PINTOR DE LETREIROS (HORISTA)</t>
  </si>
  <si>
    <t>3.580,89</t>
  </si>
  <si>
    <t>PINTOR PARA TINTA EPOXI (HORISTA)</t>
  </si>
  <si>
    <t>346,61</t>
  </si>
  <si>
    <t>210,53</t>
  </si>
  <si>
    <t>57,89</t>
  </si>
  <si>
    <t>349,47</t>
  </si>
  <si>
    <t>429,50</t>
  </si>
  <si>
    <t>324,15</t>
  </si>
  <si>
    <t>PISO EM GRANITO, POLIDO, TIPO MARFIM, DALLAS, CARAVELAS OU OUTROS EQUIVALENTES DA REGIAO, FORMATO MENOR OU IGUAL A 3025 CM2, E=  *2*CM</t>
  </si>
  <si>
    <t>414,19</t>
  </si>
  <si>
    <t>468,21</t>
  </si>
  <si>
    <t>91,70</t>
  </si>
  <si>
    <t>169,50</t>
  </si>
  <si>
    <t>167,04</t>
  </si>
  <si>
    <t>97,30</t>
  </si>
  <si>
    <t>PISO FULGET (GRANITO LAVADO) EM PLACAS DE *40 X 40* CM, E = 2,0 CM (SEM COLOCACAO)</t>
  </si>
  <si>
    <t>125,28</t>
  </si>
  <si>
    <t>PISO FULGET (GRANITO LAVADO) EM PLACAS DE *75 X 75* CM, E = 2,0 CM (SEM COLOCACAO)</t>
  </si>
  <si>
    <t>231,07</t>
  </si>
  <si>
    <t>123,88</t>
  </si>
  <si>
    <t>136,41</t>
  </si>
  <si>
    <t>104,40</t>
  </si>
  <si>
    <t>108,30</t>
  </si>
  <si>
    <t>231,39</t>
  </si>
  <si>
    <t>220,41</t>
  </si>
  <si>
    <t>572,93</t>
  </si>
  <si>
    <t>510,11</t>
  </si>
  <si>
    <t>PISO/ REVESTIMENTO EM GRANITO, POLIDO, TIPO ANDORINHA/ QUARTZ/ CASTELO/ CORUMBA OU OUTROS EQUIVALENTES DA REGIAO, FORMATO MAIOR OU IGUAL A 3025 CM2, E = *2*CM</t>
  </si>
  <si>
    <t>342,15</t>
  </si>
  <si>
    <t>291,87</t>
  </si>
  <si>
    <t>300,00</t>
  </si>
  <si>
    <t>26,06</t>
  </si>
  <si>
    <t>PLACA / CHAPA DE GESSO ACARTONADO, RESISTENTE A UMIDADE (RU), COR VERDE, E = 15 MM, 1200 X 2400 MM (L X C)</t>
  </si>
  <si>
    <t>27,42</t>
  </si>
  <si>
    <t>21,27</t>
  </si>
  <si>
    <t>PLACA / CHAPA DE GESSO ACARTONADO, RESISTENTE AO FOGO (RF), COR ROSA, E = 15 MM, 1200 X 2400 MM (L X C)</t>
  </si>
  <si>
    <t>19,27</t>
  </si>
  <si>
    <t>PLACA / CHAPA DE GESSO ACARTONADO, STANDARD (ST), COR BRANCA, E = 15 MM, 1200 X 2400 MM (L X C)</t>
  </si>
  <si>
    <t>20,54</t>
  </si>
  <si>
    <t>PLACA CIMENTICIA LISA E = 10 MM, DE 1,20 X *2,50* M (SEM AMIANTO)</t>
  </si>
  <si>
    <t>51,39</t>
  </si>
  <si>
    <t>PLACA CIMENTICIA LISA E = 6 MM, DE 1,20 X *2,50* M (SEM AMIANTO)</t>
  </si>
  <si>
    <t>31,45</t>
  </si>
  <si>
    <t>70,83</t>
  </si>
  <si>
    <t>39,65</t>
  </si>
  <si>
    <t>20,80</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</si>
  <si>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</si>
  <si>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</si>
  <si>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42,34</t>
  </si>
  <si>
    <t>PLACA DE SINALIZACAO DE SEGURANCA CONTRA INCENDIO, FOTOLUMINESCENTE, QUADRADA, *14 X 14* CM, EM PVC *2* MM ANTI-CHAMAS (SIMBOLOS, CORES E PICTOGRAMAS CONFORME NBR 16820)</t>
  </si>
  <si>
    <t>12,86</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</si>
  <si>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</si>
  <si>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</si>
  <si>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30,52</t>
  </si>
  <si>
    <t>PLACA DE SINALIZACAO DE SEGURANCA CONTRA INCENDIO, FOTOLUMINESCENTE, RETANGULAR, *13 X 26* CM, EM PVC *2* MM ANTI-CHAMAS (SIMBOLOS, CORES E PICTOGRAMAS CONFORME NBR 16820)</t>
  </si>
  <si>
    <t>21,51</t>
  </si>
  <si>
    <t>PLACA DE SINALIZACAO DE SEGURANCA CONTRA INCENDIO, FOTOLUMINESCENTE, RETANGULAR, *20 X 40* CM, EM PVC *2* MM ANTI-CHAMAS (SIMBOLOS, CORES E PICTOGRAMAS CONFORME NBR 16820)</t>
  </si>
  <si>
    <t>2.053,01</t>
  </si>
  <si>
    <t>162,71</t>
  </si>
  <si>
    <t>97,83</t>
  </si>
  <si>
    <t>79,78</t>
  </si>
  <si>
    <t>33,70</t>
  </si>
  <si>
    <t>64,99</t>
  </si>
  <si>
    <t>120,79</t>
  </si>
  <si>
    <t>41,05</t>
  </si>
  <si>
    <t>92,91</t>
  </si>
  <si>
    <t>188,67</t>
  </si>
  <si>
    <t>364,37</t>
  </si>
  <si>
    <t>1.071,38</t>
  </si>
  <si>
    <t>18,81</t>
  </si>
  <si>
    <t>3.308,52</t>
  </si>
  <si>
    <t>6.691,04</t>
  </si>
  <si>
    <t>421,72</t>
  </si>
  <si>
    <t>119,19</t>
  </si>
  <si>
    <t>3,85</t>
  </si>
  <si>
    <t>PONTEIRO PARA MARTELO ROMPEDOR, DIAMETRO = *28* MM, COMPRIMENTO = *520* MM, ENCAIXE  SEXTAVADO</t>
  </si>
  <si>
    <t>172,33</t>
  </si>
  <si>
    <t>PORCA OLHAL M 16,  EM ACO GALVANIZADO, DIAMETRO = 16 MM</t>
  </si>
  <si>
    <t>1.332,14</t>
  </si>
  <si>
    <t>317,38</t>
  </si>
  <si>
    <t>297,69</t>
  </si>
  <si>
    <t>234,76</t>
  </si>
  <si>
    <t>209,00</t>
  </si>
  <si>
    <t>265,14</t>
  </si>
  <si>
    <t>259,00</t>
  </si>
  <si>
    <t>296,31</t>
  </si>
  <si>
    <t>PORTA DE ABRIR / GIRO, EM GRADIL FERRO, COM BARRA CHATA 3 CM X 1/4", COM REQUADRO E GUARNICAO - COMPLETO - ACABAMENTO NATURAL</t>
  </si>
  <si>
    <t>564,24</t>
  </si>
  <si>
    <t>PORTA DE ABRIR EM ACO COM DIVISAO HORIZONTAL PARA VIDROS, COM FUNDO ANTICORROSIVO/PRIMER DE PROTECAO, SEM GUARNICAO/ALIZAR/VISTA, VIDROS NAO INCLUSOS, 90 X 210 CM</t>
  </si>
  <si>
    <t>599,94</t>
  </si>
  <si>
    <t>PORTA DE ABRIR EM ACO TIPO VENEZIANA, COM FUNDO ANTICORROSIVO / PRIMER DE PROTECAO, SEM GUARNICAO/ALIZAR/VISTA, 90 X 210 CM</t>
  </si>
  <si>
    <t>537,38</t>
  </si>
  <si>
    <t>691,22</t>
  </si>
  <si>
    <t>560,46</t>
  </si>
  <si>
    <t>387,06</t>
  </si>
  <si>
    <t>708,78</t>
  </si>
  <si>
    <t>359,03</t>
  </si>
  <si>
    <t>410,20</t>
  </si>
  <si>
    <t>666,57</t>
  </si>
  <si>
    <t>561,93</t>
  </si>
  <si>
    <t>837,14</t>
  </si>
  <si>
    <t>454,94</t>
  </si>
  <si>
    <t>307,10</t>
  </si>
  <si>
    <t>751,44</t>
  </si>
  <si>
    <t>624,08</t>
  </si>
  <si>
    <t>434,34</t>
  </si>
  <si>
    <t>186,33</t>
  </si>
  <si>
    <t>198,06</t>
  </si>
  <si>
    <t>232,66</t>
  </si>
  <si>
    <t>215,97</t>
  </si>
  <si>
    <t>196,11</t>
  </si>
  <si>
    <t>206,76</t>
  </si>
  <si>
    <t>197,84</t>
  </si>
  <si>
    <t>215,76</t>
  </si>
  <si>
    <t>286,87</t>
  </si>
  <si>
    <t>402,83</t>
  </si>
  <si>
    <t>468,83</t>
  </si>
  <si>
    <t>505,23</t>
  </si>
  <si>
    <t>PORTA DENTE PARA  FRESADORA</t>
  </si>
  <si>
    <t>538,25</t>
  </si>
  <si>
    <t>1.251,52</t>
  </si>
  <si>
    <t>390,95</t>
  </si>
  <si>
    <t>PORTAO BASCULANTE, MANUAL, EM ACO GALVANIZADO, CHAPA 26, TIPO LAMBRIL, COM REQUADRO, ACABAMENTO NATURAL</t>
  </si>
  <si>
    <t>620,88</t>
  </si>
  <si>
    <t>PORTAO DE ABRIR / GIRO, EM GRADIL DE METALON REDONDO DE 3/4"  VERTICAL, COM REQUADRO, ACABAMENTO NATURAL - COMPLETO</t>
  </si>
  <si>
    <t>540,17</t>
  </si>
  <si>
    <t>503,79</t>
  </si>
  <si>
    <t>660,52</t>
  </si>
  <si>
    <t>2.363,93</t>
  </si>
  <si>
    <t>2.686,77</t>
  </si>
  <si>
    <t>2.285,06</t>
  </si>
  <si>
    <t>2.281,74</t>
  </si>
  <si>
    <t>1.702,50</t>
  </si>
  <si>
    <t>1.724,12</t>
  </si>
  <si>
    <t>2.388,52</t>
  </si>
  <si>
    <t>587,87</t>
  </si>
  <si>
    <t>POSTE DE CONCRETO ARMADO DE SECAO CIRCULAR, EXTENSAO DE 10,00 M, RESISTENCIA DE 150 A 200 DAN, TIPO C-14</t>
  </si>
  <si>
    <t>1.020,97</t>
  </si>
  <si>
    <t>POSTE DE CONCRETO ARMADO DE SECAO CIRCULAR, EXTENSAO DE 11,00 M, RESISTENCIA DE 200 A 300 DAN, TIPO C-14</t>
  </si>
  <si>
    <t>1.621,63</t>
  </si>
  <si>
    <t>POSTE DE CONCRETO ARMADO DE SECAO CIRCULAR, EXTENSAO DE 11,00 M, RESISTENCIA DE 300 A 400 DAN, TIPO C-17</t>
  </si>
  <si>
    <t>2.487,88</t>
  </si>
  <si>
    <t>POSTE DE CONCRETO ARMADO DE SECAO CIRCULAR, EXTENSAO DE 13,00 M, RESISTENCIA DE 1000 DAN, TIPO C-23</t>
  </si>
  <si>
    <t>3.645,41</t>
  </si>
  <si>
    <t>POSTE DE CONCRETO ARMADO DE SECAO CIRCULAR, EXTENSAO DE 13,00 M, RESISTENCIA DE 1500 DAN, TIPO C-29</t>
  </si>
  <si>
    <t>4.826,41</t>
  </si>
  <si>
    <t>POSTE DE CONCRETO ARMADO DE SECAO CIRCULAR, EXTENSAO DE 13,00 M, RESISTENCIA DE 2000 DAN, TIPO C-29</t>
  </si>
  <si>
    <t>6.923,88</t>
  </si>
  <si>
    <t>POSTE DE CONCRETO ARMADO DE SECAO CIRCULAR, EXTENSAO DE 13,00 M, RESISTENCIA DE 2500 DAN, TIPO C-29</t>
  </si>
  <si>
    <t>8.644,61</t>
  </si>
  <si>
    <t>POSTE DE CONCRETO ARMADO DE SECAO CIRCULAR, EXTENSAO DE 13,00 M, RESISTENCIA DE 3000 DAN, TIPO C-29</t>
  </si>
  <si>
    <t>13.161,95</t>
  </si>
  <si>
    <t>POSTE DE CONCRETO ARMADO DE SECAO CIRCULAR, EXTENSAO DE 14,00 M, RESISTENCIA DE 1000 DAN, TIPO C-23</t>
  </si>
  <si>
    <t>4.881,04</t>
  </si>
  <si>
    <t>POSTE DE CONCRETO ARMADO DE SECAO CIRCULAR, EXTENSAO DE 14,00 M, RESISTENCIA DE 1500 DAN, TIPO C-29</t>
  </si>
  <si>
    <t>6.840,22</t>
  </si>
  <si>
    <t>POSTE DE CONCRETO ARMADO DE SECAO CIRCULAR, EXTENSAO DE 14,00 M, RESISTENCIA DE 2000 DAN, TIPO C-29</t>
  </si>
  <si>
    <t>9.173,30</t>
  </si>
  <si>
    <t>POSTE DE CONCRETO ARMADO DE SECAO CIRCULAR, EXTENSAO DE 14,00 M, RESISTENCIA DE 2500 DAN, TIPO C-29</t>
  </si>
  <si>
    <t>11.730,60</t>
  </si>
  <si>
    <t>POSTE DE CONCRETO ARMADO DE SECAO CIRCULAR, EXTENSAO DE 14,00 M, RESISTENCIA DE 300 A 400 DAN, TIPO C-17</t>
  </si>
  <si>
    <t>879,61</t>
  </si>
  <si>
    <t>POSTE DE CONCRETO ARMADO DE SECAO CIRCULAR, EXTENSAO DE 14,00 M, RESISTENCIA DE 3000 DAN, TIPO C-29</t>
  </si>
  <si>
    <t>15.080,92</t>
  </si>
  <si>
    <t>POSTE DE CONCRETO ARMADO DE SECAO CIRCULAR, EXTENSAO DE 15,00 M, RESISTENCIA DE 1000 DAN, TIPO C-23</t>
  </si>
  <si>
    <t>5.244,61</t>
  </si>
  <si>
    <t>POSTE DE CONCRETO ARMADO DE SECAO CIRCULAR, EXTENSAO DE 15,00 M, RESISTENCIA DE 1500 DAN, TIPO C-29</t>
  </si>
  <si>
    <t>8.042,42</t>
  </si>
  <si>
    <t>POSTE DE CONCRETO ARMADO DE SECAO CIRCULAR, EXTENSAO DE 15,00 M, RESISTENCIA DE 2000 DAN, TIPO C-29</t>
  </si>
  <si>
    <t>8.384,16</t>
  </si>
  <si>
    <t>POSTE DE CONCRETO ARMADO DE SECAO CIRCULAR, EXTENSAO DE 15,00 M, RESISTENCIA DE 2500 DAN, TIPO C-29</t>
  </si>
  <si>
    <t>13.699,44</t>
  </si>
  <si>
    <t>POSTE DE CONCRETO ARMADO DE SECAO CIRCULAR, EXTENSAO DE 15,00 M, RESISTENCIA DE 3000 DAN, TIPO C-29</t>
  </si>
  <si>
    <t>16.346,54</t>
  </si>
  <si>
    <t>POSTE DE CONCRETO ARMADO DE SECAO CIRCULAR, EXTENSAO DE 9,00 M, RESISTENCIA DE 200 A 300 DAN, TIPO C-14</t>
  </si>
  <si>
    <t>1.410,41</t>
  </si>
  <si>
    <t>POSTE DE CONCRETO ARMADO DE SECAO CIRCULAR, EXTENSAO DE 9,00 M, RESISTENCIA DE 300 A 400 DAN, TIPO C-17</t>
  </si>
  <si>
    <t>1.051,91</t>
  </si>
  <si>
    <t>POSTE DE CONCRETO ARMADO DE SECAO DUPLO T, EXTENSAO DE 10,00 M, RESISTENCIA DE 1000 DAN, TIPO B-1,5</t>
  </si>
  <si>
    <t>2.134,76</t>
  </si>
  <si>
    <t>POSTE DE CONCRETO ARMADO DE SECAO DUPLO T, EXTENSAO DE 10,00 M, RESISTENCIA DE 150 DAN, TIPO D</t>
  </si>
  <si>
    <t>685,98</t>
  </si>
  <si>
    <t>POSTE DE CONCRETO ARMADO DE SECAO DUPLO T, EXTENSAO DE 10,00 M, RESISTENCIA DE 300 A 400 DAN, TIPO B OU D</t>
  </si>
  <si>
    <t>928,69</t>
  </si>
  <si>
    <t>POSTE DE CONCRETO ARMADO DE SECAO DUPLO T, EXTENSAO DE 10,00 M, RESISTENCIA DE 600 DAN, TIPO B</t>
  </si>
  <si>
    <t>1.335,15</t>
  </si>
  <si>
    <t>POSTE DE CONCRETO ARMADO DE SECAO DUPLO T, EXTENSAO DE 11,00 M, RESISTENCIA DE 1000 DAN, TIPO B-1,5</t>
  </si>
  <si>
    <t>2.474,01</t>
  </si>
  <si>
    <t>POSTE DE CONCRETO ARMADO DE SECAO DUPLO T, EXTENSAO DE 11,00 M, RESISTENCIA DE 150 DAN, TIPO D</t>
  </si>
  <si>
    <t>721,93</t>
  </si>
  <si>
    <t>POSTE DE CONCRETO ARMADO DE SECAO DUPLO T, EXTENSAO DE 11,00 M, RESISTENCIA DE 1500 DAN, TIPO B-3,0</t>
  </si>
  <si>
    <t>3.261,88</t>
  </si>
  <si>
    <t>POSTE DE CONCRETO ARMADO DE SECAO DUPLO T, EXTENSAO DE 11,00 M, RESISTENCIA DE 200 DAN, TIPO D</t>
  </si>
  <si>
    <t>758,03</t>
  </si>
  <si>
    <t>POSTE DE CONCRETO ARMADO DE SECAO DUPLO T, EXTENSAO DE 11,00 M, RESISTENCIA DE 2000 DAN, TIPO B-4,5</t>
  </si>
  <si>
    <t>4.391,14</t>
  </si>
  <si>
    <t>POSTE DE CONCRETO ARMADO DE SECAO DUPLO T, EXTENSAO DE 11,00 M, RESISTENCIA DE 300 DAN, TIPO B</t>
  </si>
  <si>
    <t>1.156,46</t>
  </si>
  <si>
    <t>POSTE DE CONCRETO ARMADO DE SECAO DUPLO T, EXTENSAO DE 11,00 M, RESISTENCIA DE 600 DAN, TIPO B</t>
  </si>
  <si>
    <t>1.634,94</t>
  </si>
  <si>
    <t>POSTE DE CONCRETO ARMADO DE SECAO DUPLO T, EXTENSAO DE 12,00 M, RESISTENCIA DE 1000 DAN, TIPO B-1,5</t>
  </si>
  <si>
    <t>2.731,12</t>
  </si>
  <si>
    <t>POSTE DE CONCRETO ARMADO DE SECAO DUPLO T, EXTENSAO DE 12,00 M, RESISTENCIA DE 150 DAN, TIPO D</t>
  </si>
  <si>
    <t>956,05</t>
  </si>
  <si>
    <t>POSTE DE CONCRETO ARMADO DE SECAO DUPLO T, EXTENSAO DE 12,00 M, RESISTENCIA DE 1500 DAN, TIPO B-3,0</t>
  </si>
  <si>
    <t>3.848,11</t>
  </si>
  <si>
    <t>POSTE DE CONCRETO ARMADO DE SECAO DUPLO T, EXTENSAO DE 12,00 M, RESISTENCIA DE 300 A 400 DAN, TIPO B OU D</t>
  </si>
  <si>
    <t>1.295,68</t>
  </si>
  <si>
    <t>POSTE DE CONCRETO ARMADO DE SECAO DUPLO T, EXTENSAO DE 12,00 M, RESISTENCIA DE 3000 DAN, TIPO B-6,0</t>
  </si>
  <si>
    <t>7.976,19</t>
  </si>
  <si>
    <t>POSTE DE CONCRETO ARMADO DE SECAO DUPLO T, EXTENSAO DE 12,00 M, RESISTENCIA DE 600 DAN, TIPO B</t>
  </si>
  <si>
    <t>1.782,70</t>
  </si>
  <si>
    <t>POSTE DE CONCRETO ARMADO DE SECAO DUPLO T, EXTENSAO DE 13,00 M, RESISTENCIA DE 1000 DAN, TIPO B-1,5</t>
  </si>
  <si>
    <t>3.339,23</t>
  </si>
  <si>
    <t>POSTE DE CONCRETO ARMADO DE SECAO DUPLO T, EXTENSAO DE 13,00 M, RESISTENCIA DE 1500 DAN, TIPO B-3,0</t>
  </si>
  <si>
    <t>5.353,97</t>
  </si>
  <si>
    <t>POSTE DE CONCRETO ARMADO DE SECAO DUPLO T, EXTENSAO DE 13,00 M, RESISTENCIA DE 2000 DAN, TIPO B-4,5</t>
  </si>
  <si>
    <t>7.179,83</t>
  </si>
  <si>
    <t>POSTE DE CONCRETO ARMADO DE SECAO DUPLO T, EXTENSAO DE 13,00 M, RESISTENCIA DE 300 DAN, TIPO B</t>
  </si>
  <si>
    <t>1.513,85</t>
  </si>
  <si>
    <t>POSTE DE CONCRETO ARMADO DE SECAO DUPLO T, EXTENSAO DE 13,00 M, RESISTENCIA DE 600 DAN, TIPO B</t>
  </si>
  <si>
    <t>2.279,31</t>
  </si>
  <si>
    <t>POSTE DE CONCRETO ARMADO DE SECAO DUPLO T, EXTENSAO DE 15,00 M, RESISTENCIA DE 1500 DAN, TIPO B-3,0</t>
  </si>
  <si>
    <t>6.599,79</t>
  </si>
  <si>
    <t>POSTE DE CONCRETO ARMADO DE SECAO DUPLO T, EXTENSAO DE 15,00 M, RESISTENCIA DE 2000 DAN, TIPO B-4,5</t>
  </si>
  <si>
    <t>9.444,37</t>
  </si>
  <si>
    <t>POSTE DE CONCRETO ARMADO DE SECAO DUPLO T, EXTENSAO DE 8,00 M, RESISTENCIA DE 150 DAN, TIPO D</t>
  </si>
  <si>
    <t>485,41</t>
  </si>
  <si>
    <t>POSTE DE CONCRETO ARMADO DE SECAO DUPLO T, EXTENSAO DE 9,00 M, RESISTENCIA DE 1000 DAN, TIPO B-1,5</t>
  </si>
  <si>
    <t>1.896,88</t>
  </si>
  <si>
    <t>POSTE DE CONCRETO ARMADO DE SECAO DUPLO T, EXTENSAO DE 9,00 M, RESISTENCIA DE 150 DAN, TIPO D</t>
  </si>
  <si>
    <t>601,70</t>
  </si>
  <si>
    <t>POSTE DE CONCRETO ARMADO DE SECAO DUPLO T, EXTENSAO DE 9,00 M, RESISTENCIA DE 300 A 400 DAN, TIPO B OU D</t>
  </si>
  <si>
    <t>790,00</t>
  </si>
  <si>
    <t>POSTE DE CONCRETO ARMADO DE SECAO DUPLO T, EXTENSAO DE 9,00 M, RESISTENCIA DE 600 DAN, TIPO B</t>
  </si>
  <si>
    <t>1.173,44</t>
  </si>
  <si>
    <t>347,97</t>
  </si>
  <si>
    <t>88,79</t>
  </si>
  <si>
    <t>POSTES METALICOS AUTOPORTANTES, CONICO OU TELESCOPICO, PARA SPDA, ALTURA 10 METROS LIVRES</t>
  </si>
  <si>
    <t>1.730,93</t>
  </si>
  <si>
    <t>POSTES METALICOS AUTOPORTANTES, CONICO OU TELESCOPICO, PARA SPDA, ALTURA 12 METROS LIVRES</t>
  </si>
  <si>
    <t>2.416,47</t>
  </si>
  <si>
    <t>POSTES METALICOS AUTOPORTANTES, CONICO OU TELESCOPICO, PARA SPDA, ALTURA 15 METROS LIVRES</t>
  </si>
  <si>
    <t>3.370,79</t>
  </si>
  <si>
    <t>POSTES METALICOS AUTOPORTANTES, CONICO OU TELESCOPICO, PARA SPDA, ALTURA 20 METROS LIVRES</t>
  </si>
  <si>
    <t>4.595,90</t>
  </si>
  <si>
    <t>POZOLANA DE CLASSE  C</t>
  </si>
  <si>
    <t>318,02</t>
  </si>
  <si>
    <t>60,22</t>
  </si>
  <si>
    <t>50,05</t>
  </si>
  <si>
    <t>60,02</t>
  </si>
  <si>
    <t>138,51</t>
  </si>
  <si>
    <t>124,66</t>
  </si>
  <si>
    <t>92,34</t>
  </si>
  <si>
    <t>103,88</t>
  </si>
  <si>
    <t>38,51</t>
  </si>
  <si>
    <t>35,62</t>
  </si>
  <si>
    <t>26,67</t>
  </si>
  <si>
    <t>24,15</t>
  </si>
  <si>
    <t>3.886,39</t>
  </si>
  <si>
    <t>PRIMER DE POLIURETANO</t>
  </si>
  <si>
    <t>507,97</t>
  </si>
  <si>
    <t>PRIMER EPOXI / EPOXIDICO</t>
  </si>
  <si>
    <t>125,93</t>
  </si>
  <si>
    <t>74.164,83</t>
  </si>
  <si>
    <t>98.305,11</t>
  </si>
  <si>
    <t>589,73</t>
  </si>
  <si>
    <t>159,59</t>
  </si>
  <si>
    <t>53,41</t>
  </si>
  <si>
    <t>PROLONGAMENTO / PROLONGADOR PARA CAIXA SIFONADA, PVC, 100 MM X 200 MM (NBR 5688)</t>
  </si>
  <si>
    <t>PROLONGAMENTO / PROLONGADOR PARA CAIXA SIFONADA, PVC, 150 MM X 150 MM (NBR 5688)</t>
  </si>
  <si>
    <t>PROLONGAMENTO / PROLONGADOR PARA CAIXA SIFONADA, PVC, 150 MM X 200 MM (NBR 5688)</t>
  </si>
  <si>
    <t>255,00</t>
  </si>
  <si>
    <t>48,85</t>
  </si>
  <si>
    <t>55,70</t>
  </si>
  <si>
    <t>157,98</t>
  </si>
  <si>
    <t>78,99</t>
  </si>
  <si>
    <t>425,62</t>
  </si>
  <si>
    <t>596,46</t>
  </si>
  <si>
    <t>626,82</t>
  </si>
  <si>
    <t>880,32</t>
  </si>
  <si>
    <t>718,84</t>
  </si>
  <si>
    <t>1.517,71</t>
  </si>
  <si>
    <t>722,47</t>
  </si>
  <si>
    <t>1.054,78</t>
  </si>
  <si>
    <t>1.234,49</t>
  </si>
  <si>
    <t>1.230,43</t>
  </si>
  <si>
    <t>552,04</t>
  </si>
  <si>
    <t>510,46</t>
  </si>
  <si>
    <t>743,93</t>
  </si>
  <si>
    <t>918,76</t>
  </si>
  <si>
    <t>1.104,37</t>
  </si>
  <si>
    <t>120,45</t>
  </si>
  <si>
    <t>223,16</t>
  </si>
  <si>
    <t>483,65</t>
  </si>
  <si>
    <t>378,11</t>
  </si>
  <si>
    <t>115,00</t>
  </si>
  <si>
    <t>197,26</t>
  </si>
  <si>
    <t>103,74</t>
  </si>
  <si>
    <t>212,13</t>
  </si>
  <si>
    <t>53,48</t>
  </si>
  <si>
    <t>99,22</t>
  </si>
  <si>
    <t>124,03</t>
  </si>
  <si>
    <t>195,34</t>
  </si>
  <si>
    <t>50,07</t>
  </si>
  <si>
    <t>115,11</t>
  </si>
  <si>
    <t>RALO SECO / RALO DE PASSAGEM EM PVC, QUADRADO, 100 X 100 X 53 MM, SAIDA 40 MM, COM GRELHA BRANCA</t>
  </si>
  <si>
    <t>RALO SECO CONICO, PVC, 100 X 40 MM,  COM GRELHA REDONDA BRANCA</t>
  </si>
  <si>
    <t>11,56</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</si>
  <si>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</si>
  <si>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</si>
  <si>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</si>
  <si>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</si>
  <si>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</si>
  <si>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52,96</t>
  </si>
  <si>
    <t>105,48</t>
  </si>
  <si>
    <t>361,75</t>
  </si>
  <si>
    <t>165,80</t>
  </si>
  <si>
    <t>227,77</t>
  </si>
  <si>
    <t>REBOLO ABRASIVO RETO DE USO GERAL GRAO 36, DE 6 X 1 " ( DIAMETRO X ALTURA)</t>
  </si>
  <si>
    <t>61,21</t>
  </si>
  <si>
    <t>5.436.773,96</t>
  </si>
  <si>
    <t>134,23</t>
  </si>
  <si>
    <t>258,20</t>
  </si>
  <si>
    <t>487,01</t>
  </si>
  <si>
    <t>57,20</t>
  </si>
  <si>
    <t>8,61</t>
  </si>
  <si>
    <t>134,28</t>
  </si>
  <si>
    <t>36,99</t>
  </si>
  <si>
    <t>42,54</t>
  </si>
  <si>
    <t>73,16</t>
  </si>
  <si>
    <t>111,97</t>
  </si>
  <si>
    <t>68,86</t>
  </si>
  <si>
    <t>130,24</t>
  </si>
  <si>
    <t>8,26</t>
  </si>
  <si>
    <t>23,56</t>
  </si>
  <si>
    <t>19,11</t>
  </si>
  <si>
    <t>28,89</t>
  </si>
  <si>
    <t>49,70</t>
  </si>
  <si>
    <t>39,37</t>
  </si>
  <si>
    <t>69,23</t>
  </si>
  <si>
    <t>173,84</t>
  </si>
  <si>
    <t>362,21</t>
  </si>
  <si>
    <t>79,48</t>
  </si>
  <si>
    <t>75,99</t>
  </si>
  <si>
    <t>39,58</t>
  </si>
  <si>
    <t>44,65</t>
  </si>
  <si>
    <t>188,00</t>
  </si>
  <si>
    <t>40,74</t>
  </si>
  <si>
    <t>65,35</t>
  </si>
  <si>
    <t>6.102,22</t>
  </si>
  <si>
    <t>13.216,14</t>
  </si>
  <si>
    <t>79,15</t>
  </si>
  <si>
    <t>52,40</t>
  </si>
  <si>
    <t>181,72</t>
  </si>
  <si>
    <t>RESINA ACRILICA PREMIUM BASE AGUA - COR BRANCA</t>
  </si>
  <si>
    <t>127,84</t>
  </si>
  <si>
    <t>384.914,62</t>
  </si>
  <si>
    <t>417.500,00</t>
  </si>
  <si>
    <t>432.774,36</t>
  </si>
  <si>
    <t>205,77</t>
  </si>
  <si>
    <t>128,60</t>
  </si>
  <si>
    <t>88,08</t>
  </si>
  <si>
    <t>98,34</t>
  </si>
  <si>
    <t>30,94</t>
  </si>
  <si>
    <t>16,05</t>
  </si>
  <si>
    <t>30,26</t>
  </si>
  <si>
    <t>62,49</t>
  </si>
  <si>
    <t>968.633,71</t>
  </si>
  <si>
    <t>912.500,00</t>
  </si>
  <si>
    <t>809.370,52</t>
  </si>
  <si>
    <t>607.047,10</t>
  </si>
  <si>
    <t>783.261,71</t>
  </si>
  <si>
    <t>583.869,42</t>
  </si>
  <si>
    <t>797.785,70</t>
  </si>
  <si>
    <t>176.242,89</t>
  </si>
  <si>
    <t>873.392,89</t>
  </si>
  <si>
    <t>716.964,29</t>
  </si>
  <si>
    <t>24.294,71</t>
  </si>
  <si>
    <t>13,49</t>
  </si>
  <si>
    <t>2.380,86</t>
  </si>
  <si>
    <t>1.810,09</t>
  </si>
  <si>
    <t>24,45</t>
  </si>
  <si>
    <t>57,64</t>
  </si>
  <si>
    <t>56,43</t>
  </si>
  <si>
    <t>67,45</t>
  </si>
  <si>
    <t>343,82</t>
  </si>
  <si>
    <t>452,49</t>
  </si>
  <si>
    <t>3,66</t>
  </si>
  <si>
    <t>261,60</t>
  </si>
  <si>
    <t>SELADOR ACRILICO OPACO PREMIUM INTERIOR/EXTERIOR</t>
  </si>
  <si>
    <t>646,19</t>
  </si>
  <si>
    <t>38,31</t>
  </si>
  <si>
    <t>31,31</t>
  </si>
  <si>
    <t>142,25</t>
  </si>
  <si>
    <t>65,68</t>
  </si>
  <si>
    <t>143,75</t>
  </si>
  <si>
    <t>38,13</t>
  </si>
  <si>
    <t>108,70</t>
  </si>
  <si>
    <t>212.321,67</t>
  </si>
  <si>
    <t>249.650,34</t>
  </si>
  <si>
    <t>193.062,93</t>
  </si>
  <si>
    <t>115,76</t>
  </si>
  <si>
    <t>71,59</t>
  </si>
  <si>
    <t>80,57</t>
  </si>
  <si>
    <t>74,93</t>
  </si>
  <si>
    <t>1.226,35</t>
  </si>
  <si>
    <t>4.940,88</t>
  </si>
  <si>
    <t>SERRALHEIRO (HORISTA)</t>
  </si>
  <si>
    <t>2.809,99</t>
  </si>
  <si>
    <t>SERVICO DE BOMBEAMENTO DE CONCRETO COM CONSUMO MINIMO DE 40  M3</t>
  </si>
  <si>
    <t>211,02</t>
  </si>
  <si>
    <t>213,60</t>
  </si>
  <si>
    <t>167,90</t>
  </si>
  <si>
    <t>177,82</t>
  </si>
  <si>
    <t>16,19</t>
  </si>
  <si>
    <t>23,13</t>
  </si>
  <si>
    <t>SILICA ATIVA PARA ADICAO EM CONCRETO E  ARGAMASSA</t>
  </si>
  <si>
    <t>4.702,72</t>
  </si>
  <si>
    <t>5.081,97</t>
  </si>
  <si>
    <t>2.534,19</t>
  </si>
  <si>
    <t>52,34</t>
  </si>
  <si>
    <t>228,48</t>
  </si>
  <si>
    <t>290,72</t>
  </si>
  <si>
    <t>335,45</t>
  </si>
  <si>
    <t>SOLDADOR (HORISTA)</t>
  </si>
  <si>
    <t>25,80</t>
  </si>
  <si>
    <t>4.532,00</t>
  </si>
  <si>
    <t>SOLDADOR ELETRICO (PARA SOLDA A SER TESTADA COM RAIOS "X") (HORISTA)</t>
  </si>
  <si>
    <t>49,04</t>
  </si>
  <si>
    <t>8.615,34</t>
  </si>
  <si>
    <t>90,49</t>
  </si>
  <si>
    <t>83,21</t>
  </si>
  <si>
    <t>53,30</t>
  </si>
  <si>
    <t>29,19</t>
  </si>
  <si>
    <t>SOLUCAO PREPARADORA / LIMPADORA PARA PVC, FRASCO COM 1000 CM3</t>
  </si>
  <si>
    <t>86,30</t>
  </si>
  <si>
    <t>61,41</t>
  </si>
  <si>
    <t>48,99</t>
  </si>
  <si>
    <t>42,25</t>
  </si>
  <si>
    <t>51,34</t>
  </si>
  <si>
    <t>40,64</t>
  </si>
  <si>
    <t>243,93</t>
  </si>
  <si>
    <t>241,01</t>
  </si>
  <si>
    <t>25,13</t>
  </si>
  <si>
    <t>2.652,57</t>
  </si>
  <si>
    <t>267,77</t>
  </si>
  <si>
    <t>358,72</t>
  </si>
  <si>
    <t>167,74</t>
  </si>
  <si>
    <t>200,62</t>
  </si>
  <si>
    <t>10.697,06</t>
  </si>
  <si>
    <t>773,97</t>
  </si>
  <si>
    <t>1.128,85</t>
  </si>
  <si>
    <t>39,02</t>
  </si>
  <si>
    <t>1.288,70</t>
  </si>
  <si>
    <t>105,55</t>
  </si>
  <si>
    <t>163,14</t>
  </si>
  <si>
    <t>243,75</t>
  </si>
  <si>
    <t>484,68</t>
  </si>
  <si>
    <t>892,27</t>
  </si>
  <si>
    <t>1.567,28</t>
  </si>
  <si>
    <t>128,26</t>
  </si>
  <si>
    <t>222,46</t>
  </si>
  <si>
    <t>342,05</t>
  </si>
  <si>
    <t>641,34</t>
  </si>
  <si>
    <t>986,73</t>
  </si>
  <si>
    <t>73,40</t>
  </si>
  <si>
    <t>98,47</t>
  </si>
  <si>
    <t>187,52</t>
  </si>
  <si>
    <t>239,25</t>
  </si>
  <si>
    <t>217,05</t>
  </si>
  <si>
    <t>TAMPAO FOFO ARTICULADO, CLASSE B125 CARGA MAX 12,5 T, REDONDO, TAMPA 600 MM (COM INSCRICAO EM RELEVO DO TIPO DE REDE)</t>
  </si>
  <si>
    <t>550,38</t>
  </si>
  <si>
    <t>TAMPAO FOFO ARTICULADO, CLASSE D400 CARGA MAX 40 T, REDONDO, TAMPA 600 MM (COM INSCRICAO EM RELEVO DO TIPO DE REDE)</t>
  </si>
  <si>
    <t>674,41</t>
  </si>
  <si>
    <t>TAMPAO FOFO SIMPLES COM BASE, CLASSE A15 CARGA MAX 1,5 T, 300 X 300 MM (COM INSCRICAO EM RELEVO DO TIPO DE REDE)</t>
  </si>
  <si>
    <t>131,78</t>
  </si>
  <si>
    <t>TAMPAO FOFO SIMPLES COM BASE, CLASSE A15 CARGA MAX 1,5 T, 400 X 400 MM (COM INSCRICAO EM RELEVO DO TIPO DE REDE)</t>
  </si>
  <si>
    <t>TAMPAO FOFO SIMPLES COM BASE, CLASSE A15 CARGA MAX 1,5 T, 400 X 600 MM (COM INSCRICAO EM RELEVO DO TIPO DE REDE)</t>
  </si>
  <si>
    <t>281,39</t>
  </si>
  <si>
    <t>TAMPAO FOFO SIMPLES COM BASE, CLASSE B125 CARGA MAX 12,5 T, REDONDO, TAMPA 500 MM (COM INSCRICAO EM RELEVO DO TIPO DE REDE)</t>
  </si>
  <si>
    <t>434,10</t>
  </si>
  <si>
    <t>TAMPAO FOFO SIMPLES COM BASE, CLASSE B125 CARGA MAX 12,5 T, REDONDO, TAMPA 600 MM (COM INSCRICAO EM RELEVO DO TIPO DE REDE)</t>
  </si>
  <si>
    <t>500,00</t>
  </si>
  <si>
    <t>TAMPAO FOFO SIMPLES COM BASE, CLASSE D400 CARGA MAX 40 T, REDONDO, TAMPA 600 MM, REDE PLUVIAL/ESGOTO (COM INSCRICAO EM RELEVO DO TIPO DE REDE)</t>
  </si>
  <si>
    <t>662,01</t>
  </si>
  <si>
    <t>TAMPAO FOFO SIMPLES COM BASE, CLASSE D400 CARGA MAX 40 T, REDONDO, TAMPA 900 MM (COM INSCRICAO EM RELEVO DO TIPO DE REDE)</t>
  </si>
  <si>
    <t>2.109,30</t>
  </si>
  <si>
    <t>TAMPAO FOFO SIMPLES, CLASSE A15 CARGA MAX 1,5 T, 550 X 1100 MM (COM INSCRICAO EM RELEVO DO TIPO DE REDE)</t>
  </si>
  <si>
    <t>713,95</t>
  </si>
  <si>
    <t>503,64</t>
  </si>
  <si>
    <t>84.300,00</t>
  </si>
  <si>
    <t>103.753,84</t>
  </si>
  <si>
    <t>59.207,35</t>
  </si>
  <si>
    <t>70.343,98</t>
  </si>
  <si>
    <t>55.965,05</t>
  </si>
  <si>
    <t>117.216,46</t>
  </si>
  <si>
    <t>122.855,27</t>
  </si>
  <si>
    <t>144.212,20</t>
  </si>
  <si>
    <t>TANQUE DE LOUCA BRANCA, COM COLUNA, *30* L</t>
  </si>
  <si>
    <t>559,28</t>
  </si>
  <si>
    <t>TANQUE DE LOUCA BRANCA, SUSPENSO, *20* L</t>
  </si>
  <si>
    <t>410,64</t>
  </si>
  <si>
    <t>323,56</t>
  </si>
  <si>
    <t>396,44</t>
  </si>
  <si>
    <t>210,60</t>
  </si>
  <si>
    <t>266,52</t>
  </si>
  <si>
    <t>TAQUEADOR OU TAQUEIRO (HORISTA)</t>
  </si>
  <si>
    <t>4.341,36</t>
  </si>
  <si>
    <t>TARIFA "A" ENTRE  0 E 20M3 FORNECIMENTO  D'AGUA</t>
  </si>
  <si>
    <t>TARUGO DELIMITADOR DE PROFUNDIDADE EM ESPUMA DE POLIETILENO DE BAIXA DENSIDADE 10 MM, CINZA</t>
  </si>
  <si>
    <t>51,45</t>
  </si>
  <si>
    <t>66,79</t>
  </si>
  <si>
    <t>108,69</t>
  </si>
  <si>
    <t>262,45</t>
  </si>
  <si>
    <t>319,33</t>
  </si>
  <si>
    <t>1.610,74</t>
  </si>
  <si>
    <t>165,41</t>
  </si>
  <si>
    <t>470,86</t>
  </si>
  <si>
    <t>736,69</t>
  </si>
  <si>
    <t>46,63</t>
  </si>
  <si>
    <t>140,24</t>
  </si>
  <si>
    <t>73,86</t>
  </si>
  <si>
    <t>187,83</t>
  </si>
  <si>
    <t>346,29</t>
  </si>
  <si>
    <t>494,66</t>
  </si>
  <si>
    <t>1.159,43</t>
  </si>
  <si>
    <t>59,94</t>
  </si>
  <si>
    <t>281,63</t>
  </si>
  <si>
    <t>151,58</t>
  </si>
  <si>
    <t>155,98</t>
  </si>
  <si>
    <t>81,76</t>
  </si>
  <si>
    <t>218,03</t>
  </si>
  <si>
    <t>412,83</t>
  </si>
  <si>
    <t>37,24</t>
  </si>
  <si>
    <t>19,49</t>
  </si>
  <si>
    <t>20,42</t>
  </si>
  <si>
    <t>57,46</t>
  </si>
  <si>
    <t>58,60</t>
  </si>
  <si>
    <t>51,65</t>
  </si>
  <si>
    <t>115,70</t>
  </si>
  <si>
    <t>97,77</t>
  </si>
  <si>
    <t>56,39</t>
  </si>
  <si>
    <t>726,95</t>
  </si>
  <si>
    <t>807,06</t>
  </si>
  <si>
    <t>189,99</t>
  </si>
  <si>
    <t>93,64</t>
  </si>
  <si>
    <t>65,62</t>
  </si>
  <si>
    <t>61,42</t>
  </si>
  <si>
    <t>210,18</t>
  </si>
  <si>
    <t>213,75</t>
  </si>
  <si>
    <t>323,98</t>
  </si>
  <si>
    <t>353,19</t>
  </si>
  <si>
    <t>492,04</t>
  </si>
  <si>
    <t>166,83</t>
  </si>
  <si>
    <t>200,93</t>
  </si>
  <si>
    <t>58,51</t>
  </si>
  <si>
    <t>21,42</t>
  </si>
  <si>
    <t>50,95</t>
  </si>
  <si>
    <t>42,92</t>
  </si>
  <si>
    <t>54,70</t>
  </si>
  <si>
    <t>63,18</t>
  </si>
  <si>
    <t>80,30</t>
  </si>
  <si>
    <t>202,41</t>
  </si>
  <si>
    <t>39,70</t>
  </si>
  <si>
    <t>82,92</t>
  </si>
  <si>
    <t>126,49</t>
  </si>
  <si>
    <t>65,70</t>
  </si>
  <si>
    <t>64,54</t>
  </si>
  <si>
    <t>68,71</t>
  </si>
  <si>
    <t>21,06</t>
  </si>
  <si>
    <t>23,70</t>
  </si>
  <si>
    <t>23,32</t>
  </si>
  <si>
    <t>61,97</t>
  </si>
  <si>
    <t>61,58</t>
  </si>
  <si>
    <t>18,16</t>
  </si>
  <si>
    <t>203,46</t>
  </si>
  <si>
    <t>36,57</t>
  </si>
  <si>
    <t>73,15</t>
  </si>
  <si>
    <t>119,97</t>
  </si>
  <si>
    <t>101,20</t>
  </si>
  <si>
    <t>287,33</t>
  </si>
  <si>
    <t>154,22</t>
  </si>
  <si>
    <t>454,19</t>
  </si>
  <si>
    <t>728,08</t>
  </si>
  <si>
    <t>140,97</t>
  </si>
  <si>
    <t>108,19</t>
  </si>
  <si>
    <t>70,44</t>
  </si>
  <si>
    <t>452,27</t>
  </si>
  <si>
    <t>231,61</t>
  </si>
  <si>
    <t>44,84</t>
  </si>
  <si>
    <t>739,91</t>
  </si>
  <si>
    <t>48,84</t>
  </si>
  <si>
    <t>145,60</t>
  </si>
  <si>
    <t>68,72</t>
  </si>
  <si>
    <t>59,64</t>
  </si>
  <si>
    <t>96,85</t>
  </si>
  <si>
    <t>143,67</t>
  </si>
  <si>
    <t>78,31</t>
  </si>
  <si>
    <t>212,66</t>
  </si>
  <si>
    <t>173,79</t>
  </si>
  <si>
    <t>558,18</t>
  </si>
  <si>
    <t>248,87</t>
  </si>
  <si>
    <t>834,79</t>
  </si>
  <si>
    <t>2.399,61</t>
  </si>
  <si>
    <t>2.986,72</t>
  </si>
  <si>
    <t>57,43</t>
  </si>
  <si>
    <t>TECNICO DE EDIFICACOES (HORISTA)</t>
  </si>
  <si>
    <t>16,93</t>
  </si>
  <si>
    <t>2.976,14</t>
  </si>
  <si>
    <t>TECNICO EM LABORATORIO E CAMPO DE CONSTRUCAO CIVIL (HORISTA)</t>
  </si>
  <si>
    <t>6.369,07</t>
  </si>
  <si>
    <t>TECNICO EM SEGURANCA DO TRABALHO (HORISTA)</t>
  </si>
  <si>
    <t>35,60</t>
  </si>
  <si>
    <t>6.255,07</t>
  </si>
  <si>
    <t>5.099,54</t>
  </si>
  <si>
    <t>80,95</t>
  </si>
  <si>
    <t>26,23</t>
  </si>
  <si>
    <t>53,85</t>
  </si>
  <si>
    <t>TELA DE ANIAGEM ( JUTA)</t>
  </si>
  <si>
    <t>30,19</t>
  </si>
  <si>
    <t>32,74</t>
  </si>
  <si>
    <t>80,12</t>
  </si>
  <si>
    <t>139,36</t>
  </si>
  <si>
    <t>35,82</t>
  </si>
  <si>
    <t>57,83</t>
  </si>
  <si>
    <t>1.315,67</t>
  </si>
  <si>
    <t>7,19</t>
  </si>
  <si>
    <t>157,42</t>
  </si>
  <si>
    <t>234,33</t>
  </si>
  <si>
    <t>295,43</t>
  </si>
  <si>
    <t>179,21</t>
  </si>
  <si>
    <t>331,19</t>
  </si>
  <si>
    <t>392,12</t>
  </si>
  <si>
    <t>20,95</t>
  </si>
  <si>
    <t>56,41</t>
  </si>
  <si>
    <t>119,58</t>
  </si>
  <si>
    <t>120,62</t>
  </si>
  <si>
    <t>140,17</t>
  </si>
  <si>
    <t>197,89</t>
  </si>
  <si>
    <t>40,11</t>
  </si>
  <si>
    <t>127,12</t>
  </si>
  <si>
    <t>141,67</t>
  </si>
  <si>
    <t>213,78</t>
  </si>
  <si>
    <t>260,43</t>
  </si>
  <si>
    <t>279,26</t>
  </si>
  <si>
    <t>298,00</t>
  </si>
  <si>
    <t>339,21</t>
  </si>
  <si>
    <t>372,71</t>
  </si>
  <si>
    <t>236,25</t>
  </si>
  <si>
    <t>393,30</t>
  </si>
  <si>
    <t>688,71</t>
  </si>
  <si>
    <t>770,08</t>
  </si>
  <si>
    <t>883,41</t>
  </si>
  <si>
    <t>TELHA GALVALUME COM ISOLAMENTO TERMOACUSTICO EM ESPUMA RIGIDA DE POLIURETANO (PU) INJETADO, ESPESSURA DE 30 MM, DENSIDADE DE 35 KG/M3, REVESTIMENTO EM TELHA TRAPEZOIDAL NAS DUAS FACES COM ESPESSURA DE 0,50 MM CADA, ACABAMENTO NATURAL (NAO INCLUI ACESSORIOS DE FIXACAO)</t>
  </si>
  <si>
    <t>48,00</t>
  </si>
  <si>
    <t>188,88</t>
  </si>
  <si>
    <t>154,10</t>
  </si>
  <si>
    <t>159,13</t>
  </si>
  <si>
    <t>164,32</t>
  </si>
  <si>
    <t>553,22</t>
  </si>
  <si>
    <t>698,91</t>
  </si>
  <si>
    <t>3.985,08</t>
  </si>
  <si>
    <t>TELHADOR (HORISTA)</t>
  </si>
  <si>
    <t>27,21</t>
  </si>
  <si>
    <t>142,59</t>
  </si>
  <si>
    <t>27,77</t>
  </si>
  <si>
    <t>29,51</t>
  </si>
  <si>
    <t>40,05</t>
  </si>
  <si>
    <t>40,48</t>
  </si>
  <si>
    <t>69,92</t>
  </si>
  <si>
    <t>117,99</t>
  </si>
  <si>
    <t>909,39</t>
  </si>
  <si>
    <t>1.276,34</t>
  </si>
  <si>
    <t>102,85</t>
  </si>
  <si>
    <t>69,11</t>
  </si>
  <si>
    <t>568,47</t>
  </si>
  <si>
    <t>66,21</t>
  </si>
  <si>
    <t>TINTA A BASE DE RESINA ACRILICA EMULSIONADA EM AGUA, PARA SINALIZACAO HORIZONTAL VIARIA (NBR 13699:2012)</t>
  </si>
  <si>
    <t>TINTA ACRILICA A BASE DE SOLVENTE, PARA SINALIZACAO HORIZONTAL VIARIA (NBR 11862)</t>
  </si>
  <si>
    <t>TINTA BORRACHA CLORADA, ACABAMENTO SEMIBRILHO, QUALQUER COR</t>
  </si>
  <si>
    <t>41,87</t>
  </si>
  <si>
    <t>44,85</t>
  </si>
  <si>
    <t>49,49</t>
  </si>
  <si>
    <t>41,10</t>
  </si>
  <si>
    <t>TINTA LATEX ACRILICA PREMIUM, COR BRANCO FOSCO</t>
  </si>
  <si>
    <t>16,12</t>
  </si>
  <si>
    <t>TINTA LATEX ACRILICA SUPER PREMIUM, COR BRANCO FOSCO</t>
  </si>
  <si>
    <t>30,02</t>
  </si>
  <si>
    <t>TINTA/RESINA ACRILICA PREMIUM PARA CERAMICA</t>
  </si>
  <si>
    <t>35,55</t>
  </si>
  <si>
    <t>49,65</t>
  </si>
  <si>
    <t>41,85</t>
  </si>
  <si>
    <t>39,44</t>
  </si>
  <si>
    <t>10,13</t>
  </si>
  <si>
    <t>TOPOGRAFO (HORISTA)</t>
  </si>
  <si>
    <t>21,44</t>
  </si>
  <si>
    <t>3.766,66</t>
  </si>
  <si>
    <t>TORNEIRA DE BOIA BALAO METALICO, VAZAO TOTAL, PARA CAIXA D'AGUA, AGUA QUENTE, ROSCA 1/2 ", COM HASTE, TORNEIRA E BALAO METALICOS</t>
  </si>
  <si>
    <t>TORNEIRA DE BOIA BALAO METALICO, VAZAO TOTAL, PARA CAIXA D'AGUA, AGUA QUENTE, ROSCA 3/4 ", COM HASTE, TORNEIRA E BALAO METALICOS</t>
  </si>
  <si>
    <t>150,73</t>
  </si>
  <si>
    <t>TORNEIRA DE BOIA CONVENCIONAL PARA CAIXA D'AGUA, AGUA FRIA, 1.1/2", COM HASTE E TORNEIRA METALICOS E BALAO PLASTICO</t>
  </si>
  <si>
    <t>329,15</t>
  </si>
  <si>
    <t>TORNEIRA DE BOIA CONVENCIONAL PARA CAIXA D'AGUA, AGUA FRIA, 1.1/4", COM HASTE E TORNEIRA METALICOS E BALAO PLASTICO</t>
  </si>
  <si>
    <t>270,05</t>
  </si>
  <si>
    <t>TORNEIRA DE BOIA CONVENCIONAL PARA CAIXA D'AGUA, AGUA FRIA, 1/2", COM HASTE E TORNEIRA METALICOS E BALAO PLASTICO</t>
  </si>
  <si>
    <t>65,27</t>
  </si>
  <si>
    <t>TORNEIRA DE BOIA CONVENCIONAL PARA CAIXA D'AGUA, AGUA FRIA, 3/4", COM HASTE E TORNEIRA METALICOS E BALAO PLASTICO</t>
  </si>
  <si>
    <t>TORNEIRA DE BOIA CONVENCIONAL PARA CAIXA D'AGUA, 1", AGUA FRIA, COM HASTE E TORNEIRA METALICOS E BALAO PLASTICO</t>
  </si>
  <si>
    <t>158,56</t>
  </si>
  <si>
    <t>TORNEIRA DE BOIA CONVENCIONAL PARA CAIXA D'AGUA, 2", AGUA FRIA, COM HASTE E TORNEIRA METALICOS E BALAO PLASTICO</t>
  </si>
  <si>
    <t>422,31</t>
  </si>
  <si>
    <t>TORNEIRA DE BOIA VAZAO TOTAL PARA CAIXA D'AGUA, AGUA FRIA, BITOLA 1/2", COM HASTE E TORNEIRA METALICOS E BALAO PLASTICO</t>
  </si>
  <si>
    <t>98,44</t>
  </si>
  <si>
    <t>TORNEIRA DE BOIA VAZAO TOTAL PARA CAIXA D'AGUA, AGUA FRIA, BITOLA 1", COM HASTE E TORNEIRA METALICOS E BALAO PLASTICO</t>
  </si>
  <si>
    <t>179,98</t>
  </si>
  <si>
    <t>TORNEIRA DE BOIA VAZAO TOTAL PARA CAIXA D'AGUA, AGUA FRIA, BITOLA 3/4", COM HASTE E TORNEIRA METALICOS E BALAO PLASTICO</t>
  </si>
  <si>
    <t>115,79</t>
  </si>
  <si>
    <t>TORNEIRA DE MESA PARA LAVATORIO, METALICA CROMADA, COM MISTURADOR MONOCOMANDO, BICA BAIXA (REF 2875)</t>
  </si>
  <si>
    <t>215,55</t>
  </si>
  <si>
    <t>TORNEIRA DE MESA PARA LAVATORIO, METALICA CROMADA, COM SENSOR DE APROXIMACAO ELETRICO, BIVOLT</t>
  </si>
  <si>
    <t>1.431,58</t>
  </si>
  <si>
    <t>TORNEIRA DE MESA/BANCADA, PARA LAVATORIO, FIXA, METALICA CROMADA, PADRAO POPULAR, 1/2 " OU 3/4 " (REF 1193)</t>
  </si>
  <si>
    <t>47,00</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</si>
  <si>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</si>
  <si>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</si>
  <si>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154,23</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</si>
  <si>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</si>
  <si>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</si>
  <si>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</si>
  <si>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1.161,60</t>
  </si>
  <si>
    <t>TORNEIRA METALICA CROMADA DE MESA, PARA LAVATORIO, TEMPORIZADA PRESSAO FECHAMENTO AUTOMATICO, BICA BAIXA</t>
  </si>
  <si>
    <t>96,52</t>
  </si>
  <si>
    <t>TORNEIRA METALICA CROMADA DE PAREDE LONGA PARA LAVATORIO, COM AREJADOR, ACIONAMENTO ALAVANCA, 1/4 DE VOLTA (REF 1178)</t>
  </si>
  <si>
    <t>122,27</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</si>
  <si>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</si>
  <si>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</si>
  <si>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</si>
  <si>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</si>
  <si>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47,51</t>
  </si>
  <si>
    <t>TORNEIRA METALICA CROMADA, DE MESA/BANCADA, PARA COZINHA, BICA MOVEL, COM AREJADOR, 1/2 " OU 3/4 " (REF 1167 / 1168)</t>
  </si>
  <si>
    <t>TORNEIRA METALICA CROMADA, RETA, DE PAREDE, PARA COZINHA, COM AREJADOR, PADRAO POPULAR, 1/2 " OU 3/4 " (REF 1159 / 1160)</t>
  </si>
  <si>
    <t>61,83</t>
  </si>
  <si>
    <t>TORNEIRA METALICA CROMADA, RETA, DE PAREDE, PARA COZINHA, SEM BICO, SEM AREJADOR, PADRAO POPULAR, 1/2 " OU 3/4 " (REF 1158)</t>
  </si>
  <si>
    <t>TORNEIRA PLASTICA DE BOIA CONVENCIONAL PARA CAIXA DE AGUA, AGUA FRIA, 3/4 ", COM HASTE METALICA E COM TORNEIRA E BALAO PLASTICOS (PADRAO POPULAR)</t>
  </si>
  <si>
    <t>40,90</t>
  </si>
  <si>
    <t>107.912,54</t>
  </si>
  <si>
    <t>16.680,97</t>
  </si>
  <si>
    <t>7.651,82</t>
  </si>
  <si>
    <t>21.038,68</t>
  </si>
  <si>
    <t>136.451,65</t>
  </si>
  <si>
    <t>29.514,16</t>
  </si>
  <si>
    <t>9.346,15</t>
  </si>
  <si>
    <t>34.433,19</t>
  </si>
  <si>
    <t>10.439,27</t>
  </si>
  <si>
    <t>56.189,51</t>
  </si>
  <si>
    <t>13.500,00</t>
  </si>
  <si>
    <t>77.073,52</t>
  </si>
  <si>
    <t>1.049.541,24</t>
  </si>
  <si>
    <t>4.323.740,65</t>
  </si>
  <si>
    <t>1.018.208,40</t>
  </si>
  <si>
    <t>1.320.000,00</t>
  </si>
  <si>
    <t>1.311.926,48</t>
  </si>
  <si>
    <t>1.944.557,73</t>
  </si>
  <si>
    <t>1.065.688,00</t>
  </si>
  <si>
    <t>233.229,51</t>
  </si>
  <si>
    <t>270.250,07</t>
  </si>
  <si>
    <t>79.594,19</t>
  </si>
  <si>
    <t>129.074,01</t>
  </si>
  <si>
    <t>198.060,00</t>
  </si>
  <si>
    <t>190.794,70</t>
  </si>
  <si>
    <t>212.868,21</t>
  </si>
  <si>
    <t>34,72</t>
  </si>
  <si>
    <t>176,25</t>
  </si>
  <si>
    <t>624,94</t>
  </si>
  <si>
    <t>104,59</t>
  </si>
  <si>
    <t>36,35</t>
  </si>
  <si>
    <t>57,47</t>
  </si>
  <si>
    <t>123,14</t>
  </si>
  <si>
    <t>73,98</t>
  </si>
  <si>
    <t>35,96</t>
  </si>
  <si>
    <t>47,72</t>
  </si>
  <si>
    <t>55,21</t>
  </si>
  <si>
    <t>1.709,53</t>
  </si>
  <si>
    <t>160,29</t>
  </si>
  <si>
    <t>3.280,26</t>
  </si>
  <si>
    <t>1.817,75</t>
  </si>
  <si>
    <t>61,80</t>
  </si>
  <si>
    <t>201,80</t>
  </si>
  <si>
    <t>293,62</t>
  </si>
  <si>
    <t>419,76</t>
  </si>
  <si>
    <t>460,59</t>
  </si>
  <si>
    <t>791,43</t>
  </si>
  <si>
    <t>518,47</t>
  </si>
  <si>
    <t>1.040,08</t>
  </si>
  <si>
    <t>601,55</t>
  </si>
  <si>
    <t>656,23</t>
  </si>
  <si>
    <t>780,64</t>
  </si>
  <si>
    <t>210,21</t>
  </si>
  <si>
    <t>42,93</t>
  </si>
  <si>
    <t>62,57</t>
  </si>
  <si>
    <t>90,23</t>
  </si>
  <si>
    <t>126,25</t>
  </si>
  <si>
    <t>145,05</t>
  </si>
  <si>
    <t>59,58</t>
  </si>
  <si>
    <t>123,86</t>
  </si>
  <si>
    <t>99,81</t>
  </si>
  <si>
    <t>166,68</t>
  </si>
  <si>
    <t>229,55</t>
  </si>
  <si>
    <t>372,72</t>
  </si>
  <si>
    <t>27,03</t>
  </si>
  <si>
    <t>136,87</t>
  </si>
  <si>
    <t>233,39</t>
  </si>
  <si>
    <t>376,96</t>
  </si>
  <si>
    <t>466,87</t>
  </si>
  <si>
    <t>604,71</t>
  </si>
  <si>
    <t>91,17</t>
  </si>
  <si>
    <t>TUBO CORRUGADO PEAD, PAREDE DUPLA, INTERNA LISA, JEI DN/DI 500 MM (DRENAGEM/ESGOTO)</t>
  </si>
  <si>
    <t>582,88</t>
  </si>
  <si>
    <t>TUBO CORRUGADO PEAD, PAREDE DUPLA, INTERNA LISA, JEI, DN/DI *1000* MM, PARA SANEAMENTO (DRENAGEM/ESGOTO)</t>
  </si>
  <si>
    <t>2.160,12</t>
  </si>
  <si>
    <t>TUBO CORRUGADO PEAD, PAREDE DUPLA, INTERNA LISA, JEI, DN/DI *400* MM, PARA SANEAMENTO (DRENAGEM/ESGOTO)</t>
  </si>
  <si>
    <t>TUBO CORRUGADO PEAD, PAREDE DUPLA, INTERNA LISA, JEI, DN/DI *800* MM, PARA SANEAMENTO (DRENAGEM/ESGOTO)</t>
  </si>
  <si>
    <t>1.402,24</t>
  </si>
  <si>
    <t>TUBO CORRUGADO PEAD, PAREDE DUPLA, INTERNA LISA, JEI, DN/DI 1200 MM, PARA SANEAMENTO (DRENAGEM/ESGOTO)</t>
  </si>
  <si>
    <t>2.985,43</t>
  </si>
  <si>
    <t>TUBO CORRUGADO PEAD, PAREDE DUPLA, INTERNA LISA, JEI, DN/DI 250 MM, PARA SANEAMENTO (DRENAGEM/ESGOTO)</t>
  </si>
  <si>
    <t>153,61</t>
  </si>
  <si>
    <t>TUBO CORRUGADO PEAD, PAREDE DUPLA, INTERNA LISA, JEI, DN/DI 300 MM, PARA SANEAMENTO (DRENAGEM/ESGOTO)</t>
  </si>
  <si>
    <t>240,66</t>
  </si>
  <si>
    <t>TUBO CORRUGADO PEAD, PAREDE DUPLA, INTERNA LISA, JEI, DN/DI 600 MM, PARA SANEAMENTO (DRENAGEM/ESGOTO)</t>
  </si>
  <si>
    <t>56,16</t>
  </si>
  <si>
    <t>85,61</t>
  </si>
  <si>
    <t>131,50</t>
  </si>
  <si>
    <t>208,38</t>
  </si>
  <si>
    <t>106,18</t>
  </si>
  <si>
    <t>125,95</t>
  </si>
  <si>
    <t>143,74</t>
  </si>
  <si>
    <t>19,33</t>
  </si>
  <si>
    <t>99,40</t>
  </si>
  <si>
    <t>172,02</t>
  </si>
  <si>
    <t>174,45</t>
  </si>
  <si>
    <t>95,45</t>
  </si>
  <si>
    <t>76,72</t>
  </si>
  <si>
    <t>113,07</t>
  </si>
  <si>
    <t>205,47</t>
  </si>
  <si>
    <t>170,78</t>
  </si>
  <si>
    <t>54,93</t>
  </si>
  <si>
    <t>378,21</t>
  </si>
  <si>
    <t>557,21</t>
  </si>
  <si>
    <t>844,85</t>
  </si>
  <si>
    <t>668,98</t>
  </si>
  <si>
    <t>35,48</t>
  </si>
  <si>
    <t>61,03</t>
  </si>
  <si>
    <t>77,46</t>
  </si>
  <si>
    <t>112,49</t>
  </si>
  <si>
    <t>151,90</t>
  </si>
  <si>
    <t>220,29</t>
  </si>
  <si>
    <t>310,35</t>
  </si>
  <si>
    <t>453,68</t>
  </si>
  <si>
    <t>149,01</t>
  </si>
  <si>
    <t>261,90</t>
  </si>
  <si>
    <t>215,53</t>
  </si>
  <si>
    <t>65,99</t>
  </si>
  <si>
    <t>362,68</t>
  </si>
  <si>
    <t>470,56</t>
  </si>
  <si>
    <t>696,93</t>
  </si>
  <si>
    <t>107,55</t>
  </si>
  <si>
    <t>1.025,85</t>
  </si>
  <si>
    <t>15,28</t>
  </si>
  <si>
    <t>70,32</t>
  </si>
  <si>
    <t>58,14</t>
  </si>
  <si>
    <t>292,36</t>
  </si>
  <si>
    <t>159,00</t>
  </si>
  <si>
    <t>309,98</t>
  </si>
  <si>
    <t>434,24</t>
  </si>
  <si>
    <t>462,97</t>
  </si>
  <si>
    <t>670,73</t>
  </si>
  <si>
    <t>1.858,61</t>
  </si>
  <si>
    <t>72,81</t>
  </si>
  <si>
    <t>82,17</t>
  </si>
  <si>
    <t>98,20</t>
  </si>
  <si>
    <t>216,72</t>
  </si>
  <si>
    <t>264,55</t>
  </si>
  <si>
    <t>303,97</t>
  </si>
  <si>
    <t>340,71</t>
  </si>
  <si>
    <t>470,31</t>
  </si>
  <si>
    <t>499,71</t>
  </si>
  <si>
    <t>717,50</t>
  </si>
  <si>
    <t>2.084,36</t>
  </si>
  <si>
    <t>86,84</t>
  </si>
  <si>
    <t>137,95</t>
  </si>
  <si>
    <t>211,10</t>
  </si>
  <si>
    <t>307,31</t>
  </si>
  <si>
    <t>571,19</t>
  </si>
  <si>
    <t>690,64</t>
  </si>
  <si>
    <t>1.048,86</t>
  </si>
  <si>
    <t>171,02</t>
  </si>
  <si>
    <t>207,10</t>
  </si>
  <si>
    <t>356,74</t>
  </si>
  <si>
    <t>371,71</t>
  </si>
  <si>
    <t>398,16</t>
  </si>
  <si>
    <t>622,63</t>
  </si>
  <si>
    <t>130,27</t>
  </si>
  <si>
    <t>133,61</t>
  </si>
  <si>
    <t>247,18</t>
  </si>
  <si>
    <t>303,30</t>
  </si>
  <si>
    <t>396,16</t>
  </si>
  <si>
    <t>404,91</t>
  </si>
  <si>
    <t>613,95</t>
  </si>
  <si>
    <t>795,00</t>
  </si>
  <si>
    <t>157,66</t>
  </si>
  <si>
    <t>328,68</t>
  </si>
  <si>
    <t>348,06</t>
  </si>
  <si>
    <t>454,28</t>
  </si>
  <si>
    <t>497,71</t>
  </si>
  <si>
    <t>704,81</t>
  </si>
  <si>
    <t>86,14</t>
  </si>
  <si>
    <t>99,20</t>
  </si>
  <si>
    <t>37,21</t>
  </si>
  <si>
    <t>51,00</t>
  </si>
  <si>
    <t>60,26</t>
  </si>
  <si>
    <t>89,69</t>
  </si>
  <si>
    <t>107,37</t>
  </si>
  <si>
    <t>59,95</t>
  </si>
  <si>
    <t>66,16</t>
  </si>
  <si>
    <t>93,83</t>
  </si>
  <si>
    <t>110,82</t>
  </si>
  <si>
    <t>117,16</t>
  </si>
  <si>
    <t>158,51</t>
  </si>
  <si>
    <t>TUBO DE DESCARGA, TIPO BENGALA, PARA LIGACAO CAIXA DE DESCARGA - EMBUTIR, PVC, 40 MM X 150 CM</t>
  </si>
  <si>
    <t>11,27</t>
  </si>
  <si>
    <t>TUBO DE POLIETILENO DE ALTA DENSIDADE, PEAD, PE-80, DE = 1000 MM X 38,5 MM PAREDE, ( SDR 26 - PN 05 ) PARA REDE DE AGUA OU ESGOTO ( NBR 15561)</t>
  </si>
  <si>
    <t>5.611,02</t>
  </si>
  <si>
    <t>TUBO DE POLIETILENO DE ALTA DENSIDADE, PEAD, PE-80, DE = 110 MM X 10,0 MM PAREDE, ( SDR 11 - PN 12,5 ) PARA REDE DE AGUA OU ESGOTO ( NBR 15561)</t>
  </si>
  <si>
    <t>137,52</t>
  </si>
  <si>
    <t>TUBO DE POLIETILENO DE ALTA DENSIDADE, PEAD, PE-80, DE = 1200 MM X 37,2 MM PAREDE ( SDR 32,25 - PN 04 ) PARA REDE DE AGUA OU ESGOTO ( NBR 15561)</t>
  </si>
  <si>
    <t>4.130,89</t>
  </si>
  <si>
    <t>TUBO DE POLIETILENO DE ALTA DENSIDADE, PEAD, PE-80, DE = 1400 MM X 42,9 MM PAREDE, (SDR 32,25 - PN 04 ) PARA REDE DE AGUA OU ESGOTO ( NBR 15561)</t>
  </si>
  <si>
    <t>2.008,27</t>
  </si>
  <si>
    <t>TUBO DE POLIETILENO DE ALTA DENSIDADE, PEAD, PE-80, DE = 160 MM X 14,6 MM PAREDE, (SDR 11 - PN 12,5 ) PARA REDE DE AGUA OU ESGOTO ( NBR 15561)</t>
  </si>
  <si>
    <t>295,18</t>
  </si>
  <si>
    <t>TUBO DE POLIETILENO DE ALTA DENSIDADE, PEAD, PE-80, DE = 1600 MM X 49,0 MM PAREDE, ( SDR 32,25 - PN 04 ) PARA REDE DE AGUA OU ESGOTO ( NBR 15561)</t>
  </si>
  <si>
    <t>1.318,31</t>
  </si>
  <si>
    <t>TUBO DE POLIETILENO DE ALTA DENSIDADE, PEAD, PE-80, DE = 900 MM X 34,7 MM PAREDE, ( SDR 26 - PN 05 ) PARA REDE DE AGUA OU ESGOTO ( NBR 15561)</t>
  </si>
  <si>
    <t>5.089,16</t>
  </si>
  <si>
    <t>TUBO DE POLIETILENO DE ALTA DENSIDADE, PEAD, PE-80, DE= 200 MM X 18,2 MM PAREDE, ( SDR 11 - PN 12,5 ) PARA REDE DE AGUA OU ESGOTO ( NBR 15561)</t>
  </si>
  <si>
    <t>460,15</t>
  </si>
  <si>
    <t>TUBO DE POLIETILENO DE ALTA DENSIDADE, PEAD, PE-80, DE= 315 MM X 28,7 MM PAREDE, ( SDR 11 - PN 12,5 ) PARA REDE DE AGUA OU ESGOTO ( NBR 15561)</t>
  </si>
  <si>
    <t>1.127,50</t>
  </si>
  <si>
    <t>TUBO DE POLIETILENO DE ALTA DENSIDADE, PEAD, PE-80, DE= 400 MM X 36,4 MM PAREDE, ( SDR 11 - PN 12,5 ) PARA REDE DE AGUA OU ESGOTO ( NBR 15561)</t>
  </si>
  <si>
    <t>1.816,00</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</si>
  <si>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</si>
  <si>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</si>
  <si>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3.188,22</t>
  </si>
  <si>
    <t>TUBO DE POLIETILENO DE ALTA DENSIDADE, PEAD, PE-80, DE= 630 MM X 57,3 MM PAREDE (SDR 11 - PN 12,5 ) PARA REDE DE AGUA OU ESGOTO ( NBR 15561)</t>
  </si>
  <si>
    <t>4.741,78</t>
  </si>
  <si>
    <t>TUBO DE POLIETILENO DE ALTA DENSIDADE, PEAD, PE-80, DE= 730 MM X 34,1 MM PAREDE, ( SDR 21 - PN 06 ) PARA REDE DE AGUA OU ESGOTO ( NBR 15561)</t>
  </si>
  <si>
    <t>2.377,88</t>
  </si>
  <si>
    <t>TUBO DE POLIETILENO DE ALTA DENSIDADE, PEAD, PE-80, DE= 75 MM X 6,9 MM PAREDE, ( SRD 11 - PN 12,5 ) PARA REDE DE AGUA OU ESGOTO ( NBR 15561)</t>
  </si>
  <si>
    <t>65,52</t>
  </si>
  <si>
    <t>TUBO DE POLIETILENO DE ALTA DENSIDADE, PEAD, PE-80, DE= 800 MM X 30,8 MM PAREDE, ( SDR 26 - PN 05 ) PARA REDE DE AGUA OU ESGOTO ( NBR 15561)</t>
  </si>
  <si>
    <t>3.102,34</t>
  </si>
  <si>
    <t>278,06</t>
  </si>
  <si>
    <t>3.094,01</t>
  </si>
  <si>
    <t>3.794,49</t>
  </si>
  <si>
    <t>4.398,13</t>
  </si>
  <si>
    <t>5.809,31</t>
  </si>
  <si>
    <t>1.029,68</t>
  </si>
  <si>
    <t>1.434,07</t>
  </si>
  <si>
    <t>TUBO DE REVESTIMENTO, EM ACO, CORPO SCHEDULE 40, PONTEIRA SCHEDULE 80, ROSQUEAVEL E SEGMENTADO PARA PERFURACAO, DIAMETRO 8'' (200 MM)</t>
  </si>
  <si>
    <t>2.042,04</t>
  </si>
  <si>
    <t>26,60</t>
  </si>
  <si>
    <t>11,73</t>
  </si>
  <si>
    <t>37,10</t>
  </si>
  <si>
    <t>197,35</t>
  </si>
  <si>
    <t>16,26</t>
  </si>
  <si>
    <t>32,75</t>
  </si>
  <si>
    <t>47,77</t>
  </si>
  <si>
    <t>111,64</t>
  </si>
  <si>
    <t>224,67</t>
  </si>
  <si>
    <t>111,71</t>
  </si>
  <si>
    <t>165,38</t>
  </si>
  <si>
    <t>42,59</t>
  </si>
  <si>
    <t>115,68</t>
  </si>
  <si>
    <t>191,36</t>
  </si>
  <si>
    <t>266,66</t>
  </si>
  <si>
    <t>376,27</t>
  </si>
  <si>
    <t>187,50</t>
  </si>
  <si>
    <t>333,43</t>
  </si>
  <si>
    <t>146,09</t>
  </si>
  <si>
    <t>253,33</t>
  </si>
  <si>
    <t>423,72</t>
  </si>
  <si>
    <t>59,00</t>
  </si>
  <si>
    <t>158,79</t>
  </si>
  <si>
    <t>269,10</t>
  </si>
  <si>
    <t>409,67</t>
  </si>
  <si>
    <t>581,73</t>
  </si>
  <si>
    <t>70,72</t>
  </si>
  <si>
    <t>84,83</t>
  </si>
  <si>
    <t>25,85</t>
  </si>
  <si>
    <t>106,07</t>
  </si>
  <si>
    <t>64,07</t>
  </si>
  <si>
    <t>33,39</t>
  </si>
  <si>
    <t>87,74</t>
  </si>
  <si>
    <t>56,33</t>
  </si>
  <si>
    <t>113,48</t>
  </si>
  <si>
    <t>137,00</t>
  </si>
  <si>
    <t>197,03</t>
  </si>
  <si>
    <t>206,56</t>
  </si>
  <si>
    <t>41,09</t>
  </si>
  <si>
    <t>83,52</t>
  </si>
  <si>
    <t>23,46</t>
  </si>
  <si>
    <t>TUBO PVC, SOLDAVEL, DN 100 MM, AGUA FRIA (NBR-5648)</t>
  </si>
  <si>
    <t>95,68</t>
  </si>
  <si>
    <t>2.920,15</t>
  </si>
  <si>
    <t>3.722,50</t>
  </si>
  <si>
    <t>3.765,04</t>
  </si>
  <si>
    <t>69,47</t>
  </si>
  <si>
    <t>288,33</t>
  </si>
  <si>
    <t>61,99</t>
  </si>
  <si>
    <t>793,47</t>
  </si>
  <si>
    <t>163,19</t>
  </si>
  <si>
    <t>53,18</t>
  </si>
  <si>
    <t>103,89</t>
  </si>
  <si>
    <t>259,66</t>
  </si>
  <si>
    <t>83,34</t>
  </si>
  <si>
    <t>469,91</t>
  </si>
  <si>
    <t>593,59</t>
  </si>
  <si>
    <t>170,07</t>
  </si>
  <si>
    <t>106,96</t>
  </si>
  <si>
    <t>103,39</t>
  </si>
  <si>
    <t>77,12</t>
  </si>
  <si>
    <t>61,96</t>
  </si>
  <si>
    <t>27,04</t>
  </si>
  <si>
    <t>187,62</t>
  </si>
  <si>
    <t>113,40</t>
  </si>
  <si>
    <t>35,80</t>
  </si>
  <si>
    <t>408,04</t>
  </si>
  <si>
    <t>48,90</t>
  </si>
  <si>
    <t>104,07</t>
  </si>
  <si>
    <t>270,99</t>
  </si>
  <si>
    <t>540,33</t>
  </si>
  <si>
    <t>37,44</t>
  </si>
  <si>
    <t>94,23</t>
  </si>
  <si>
    <t>190,15</t>
  </si>
  <si>
    <t>292,37</t>
  </si>
  <si>
    <t>164,72</t>
  </si>
  <si>
    <t>50,18</t>
  </si>
  <si>
    <t>74,48</t>
  </si>
  <si>
    <t>178,97</t>
  </si>
  <si>
    <t>259,75</t>
  </si>
  <si>
    <t>382,99</t>
  </si>
  <si>
    <t>137.144,85</t>
  </si>
  <si>
    <t>170.812,09</t>
  </si>
  <si>
    <t>3.322.635,89</t>
  </si>
  <si>
    <t>USINA DE ASFALTO, GRAVIMETRICA, CAPACIDADE DE 150 T/H, POTENCIA DE 400  KW</t>
  </si>
  <si>
    <t>8.748.383,05</t>
  </si>
  <si>
    <t>671.072,31</t>
  </si>
  <si>
    <t>2.705.000,00</t>
  </si>
  <si>
    <t>1.395.366,94</t>
  </si>
  <si>
    <t>214,02</t>
  </si>
  <si>
    <t>248,63</t>
  </si>
  <si>
    <t>201,42</t>
  </si>
  <si>
    <t>VALVULA DE ESCOAMENTO PARA TANQUE, EM METAL CROMADO, 1.1/2 ", SEM LADRAO, COM TAMPAO PLASTICO</t>
  </si>
  <si>
    <t>52,82</t>
  </si>
  <si>
    <t>40,53</t>
  </si>
  <si>
    <t>60,41</t>
  </si>
  <si>
    <t>26,01</t>
  </si>
  <si>
    <t>34,16</t>
  </si>
  <si>
    <t>156,68</t>
  </si>
  <si>
    <t>87,67</t>
  </si>
  <si>
    <t>30,90</t>
  </si>
  <si>
    <t>214,79</t>
  </si>
  <si>
    <t>378,01</t>
  </si>
  <si>
    <t>100,49</t>
  </si>
  <si>
    <t>40,75</t>
  </si>
  <si>
    <t>67,12</t>
  </si>
  <si>
    <t>157,34</t>
  </si>
  <si>
    <t>310,77</t>
  </si>
  <si>
    <t>482,00</t>
  </si>
  <si>
    <t>59,78</t>
  </si>
  <si>
    <t>139,59</t>
  </si>
  <si>
    <t>87,11</t>
  </si>
  <si>
    <t>31,66</t>
  </si>
  <si>
    <t>190,62</t>
  </si>
  <si>
    <t>330,83</t>
  </si>
  <si>
    <t>24,00</t>
  </si>
  <si>
    <t>56,94</t>
  </si>
  <si>
    <t>70,75</t>
  </si>
  <si>
    <t>74,39</t>
  </si>
  <si>
    <t>49,01</t>
  </si>
  <si>
    <t>68.548,46</t>
  </si>
  <si>
    <t>VERNIZ A BASE RESINA ALQUIDICA COM POLIURETANO PARA MADEIRA, COM FILTRO SOLAR, BRILHANTE, USO INTERNO E EXTERNO</t>
  </si>
  <si>
    <t>VERNIZ MARITIMO PREMIUM PARA MADEIRA, COM FILTRO SOLAR, BRILHANTE, USO INTERNO E EXTERNO</t>
  </si>
  <si>
    <t>26,02</t>
  </si>
  <si>
    <t>VERNIZ TIPO COPAL PARA MADEIRA, BRILHANTE, USO INTERNO</t>
  </si>
  <si>
    <t>1.614,44</t>
  </si>
  <si>
    <t>1.754,83</t>
  </si>
  <si>
    <t>1.968,50</t>
  </si>
  <si>
    <t>4.235,00</t>
  </si>
  <si>
    <t>3.799,16</t>
  </si>
  <si>
    <t>4.627,84</t>
  </si>
  <si>
    <t>VIBROACABADORA DE ASFALTO SOBRE ESTEIRAS, LARG. PAVIM. MAX. 8,00 M, POT. 100 KW/ 134 HP, CAP.  600 T/ H</t>
  </si>
  <si>
    <t>4.363.796,57</t>
  </si>
  <si>
    <t>VIBROACABADORA DE ASFALTO SOBRE ESTEIRAS, LARG. PAVIM. 2,13 M A 4,55 M, POT. 74 KW/ 100 HP, CAP. 400  T/ H</t>
  </si>
  <si>
    <t>1.837.107,71</t>
  </si>
  <si>
    <t>1.850.420,21</t>
  </si>
  <si>
    <t>2.241.804,00</t>
  </si>
  <si>
    <t>1.986.206,28</t>
  </si>
  <si>
    <t>VIDRACEIRO (HORISTA)</t>
  </si>
  <si>
    <t>3.488,34</t>
  </si>
  <si>
    <t>638,21</t>
  </si>
  <si>
    <t>555,55</t>
  </si>
  <si>
    <t>1.444,44</t>
  </si>
  <si>
    <t>1.688,88</t>
  </si>
  <si>
    <t>497,77</t>
  </si>
  <si>
    <t>155,55</t>
  </si>
  <si>
    <t>221,07</t>
  </si>
  <si>
    <t>358,88</t>
  </si>
  <si>
    <t>177,77</t>
  </si>
  <si>
    <t>191,90</t>
  </si>
  <si>
    <t>100,00</t>
  </si>
  <si>
    <t>133,33</t>
  </si>
  <si>
    <t>275,55</t>
  </si>
  <si>
    <t>111,11</t>
  </si>
  <si>
    <t>344,44</t>
  </si>
  <si>
    <t>381,28</t>
  </si>
  <si>
    <t>224,98</t>
  </si>
  <si>
    <t>293,70</t>
  </si>
  <si>
    <t>412,40</t>
  </si>
  <si>
    <t>480,54</t>
  </si>
  <si>
    <t>271,49</t>
  </si>
  <si>
    <t>366,78</t>
  </si>
  <si>
    <t>112,16</t>
  </si>
  <si>
    <t>57,71</t>
  </si>
  <si>
    <t>TOTAL DE INSUMOS : 5197</t>
  </si>
  <si>
    <t>PCI.817.01 - CUSTO DE COMPOSIÇÕES - SINTÉTICO                                               DATA DE EMISSÃO: 16/05/2022 23:56:36            DATA DE RT: 16/05/2022</t>
  </si>
  <si>
    <t>ENCARGOS SOCIAIS SOBRE PREÇOS DA MÃO-DE-OBRA: 113,60%(HORA)   70,53%(MÊS)</t>
  </si>
  <si>
    <t>ABRANGÊNCIA : NACIONAL                                              LOCALIDADE  : RIO DE JANEIRO                                                                                                      DATA DE PREÇO   : 04/2022 REFERÊNCIA COLETA : MEDIANO</t>
  </si>
  <si>
    <t>30,33</t>
  </si>
  <si>
    <t>62,77</t>
  </si>
  <si>
    <t>82,08</t>
  </si>
  <si>
    <t>16,79</t>
  </si>
  <si>
    <t>23,18</t>
  </si>
  <si>
    <t>27,10</t>
  </si>
  <si>
    <t>30,72</t>
  </si>
  <si>
    <t>42,21</t>
  </si>
  <si>
    <t>50,39</t>
  </si>
  <si>
    <t>44,80</t>
  </si>
  <si>
    <t>51,84</t>
  </si>
  <si>
    <t>65,93</t>
  </si>
  <si>
    <t>80,04</t>
  </si>
  <si>
    <t>94,13</t>
  </si>
  <si>
    <t>122,31</t>
  </si>
  <si>
    <t>141,01</t>
  </si>
  <si>
    <t>155,58</t>
  </si>
  <si>
    <t>37,06</t>
  </si>
  <si>
    <t>42,98</t>
  </si>
  <si>
    <t>54,84</t>
  </si>
  <si>
    <t>66,68</t>
  </si>
  <si>
    <t>102,23</t>
  </si>
  <si>
    <t>117,51</t>
  </si>
  <si>
    <t>48,88</t>
  </si>
  <si>
    <t>149,94</t>
  </si>
  <si>
    <t>252,18</t>
  </si>
  <si>
    <t>403,83</t>
  </si>
  <si>
    <t>499,14</t>
  </si>
  <si>
    <t>646,09</t>
  </si>
  <si>
    <t>82,43</t>
  </si>
  <si>
    <t>131,68</t>
  </si>
  <si>
    <t>217,23</t>
  </si>
  <si>
    <t>307,82</t>
  </si>
  <si>
    <t>418,58</t>
  </si>
  <si>
    <t>489,87</t>
  </si>
  <si>
    <t>926,04</t>
  </si>
  <si>
    <t>29,23</t>
  </si>
  <si>
    <t>42,63</t>
  </si>
  <si>
    <t>55,97</t>
  </si>
  <si>
    <t>62,64</t>
  </si>
  <si>
    <t>69,31</t>
  </si>
  <si>
    <t>8,02</t>
  </si>
  <si>
    <t>163,58</t>
  </si>
  <si>
    <t>255,92</t>
  </si>
  <si>
    <t>1.503,87</t>
  </si>
  <si>
    <t>31,52</t>
  </si>
  <si>
    <t>ASSENTAMENTO DE TUBO DE PEAD CORRUGADO DE DUPLA PAREDE PARA REDE COLETORA DE ESGOTO, DN 900 MM, JUNTA ELÁSTICA INTEGRADA (NÃO INCLUI FORNECIMENTO). AF_01/2021</t>
  </si>
  <si>
    <t>36,42</t>
  </si>
  <si>
    <t>TUBO DE PEAD CORRUGADO DE DUPLA PAREDE PARA REDE COLETORA DE ESGOTO, DN 1000 MM, JUNTA ELÁSTICA INTEGRADA - FORNECIMENTO E ASSENTAMENTO. AF_01/2021</t>
  </si>
  <si>
    <t>2.315,26</t>
  </si>
  <si>
    <t>ASSENTAMENTO DE TUBO DE PEAD CORRUGADO DE DUPLA PAREDE PARA REDE COLETORA DE ESGOTO, DN 1000 MM, JUNTA ELÁSTICA INTEGRADA (NÃO INCLUI FORNECIMENTO). AF_01/2021</t>
  </si>
  <si>
    <t>47,14</t>
  </si>
  <si>
    <t>TUBO DE PEAD CORRUGADO DE DUPLA PAREDE PARA REDE COLETORA DE ESGOTO, DN 1200 MM, JUNTA ELÁSTICA INTEGRADA - FORNECIMENTO E ASSENTAMENTO. AF_01/2021</t>
  </si>
  <si>
    <t>3.189,39</t>
  </si>
  <si>
    <t>ASSENTAMENTO DE TUBO DE PEAD CORRUGADO DE DUPLA PAREDE PARA REDE COLETORA DE ESGOTO, DN 1200 MM, JUNTA ELÁSTICA INTEGRADA (NÃO INCLUI FORNECIMENTO). AF_01/2021</t>
  </si>
  <si>
    <t>54,69</t>
  </si>
  <si>
    <t>ASSENTAMENTO DE TUBO DE PEAD CORRUGADO DE DUPLA PAREDE PARA REDE COLETORA DE ESGOTO, DN 1500 MM, JUNTA ELÁSTICA INTEGRADA (NÃO INCLUI FORNECIMENTO). AF_01/2021</t>
  </si>
  <si>
    <t>70,04</t>
  </si>
  <si>
    <t>122,68</t>
  </si>
  <si>
    <t>136,02</t>
  </si>
  <si>
    <t>176,10</t>
  </si>
  <si>
    <t>216,14</t>
  </si>
  <si>
    <t>158,64</t>
  </si>
  <si>
    <t>167,66</t>
  </si>
  <si>
    <t>290,52</t>
  </si>
  <si>
    <t>355,00</t>
  </si>
  <si>
    <t>462,06</t>
  </si>
  <si>
    <t>481,61</t>
  </si>
  <si>
    <t>23,88</t>
  </si>
  <si>
    <t>706,02</t>
  </si>
  <si>
    <t>729,95</t>
  </si>
  <si>
    <t>167,67</t>
  </si>
  <si>
    <t>178,93</t>
  </si>
  <si>
    <t>304,46</t>
  </si>
  <si>
    <t>371,33</t>
  </si>
  <si>
    <t>34,73</t>
  </si>
  <si>
    <t>480,79</t>
  </si>
  <si>
    <t>39,74</t>
  </si>
  <si>
    <t>502,86</t>
  </si>
  <si>
    <t>45,13</t>
  </si>
  <si>
    <t>729,91</t>
  </si>
  <si>
    <t>50,36</t>
  </si>
  <si>
    <t>756,22</t>
  </si>
  <si>
    <t>171,94</t>
  </si>
  <si>
    <t>247,88</t>
  </si>
  <si>
    <t>320,46</t>
  </si>
  <si>
    <t>384,73</t>
  </si>
  <si>
    <t>440,92</t>
  </si>
  <si>
    <t>464,60</t>
  </si>
  <si>
    <t>154,14</t>
  </si>
  <si>
    <t>185,88</t>
  </si>
  <si>
    <t>264,23</t>
  </si>
  <si>
    <t>339,44</t>
  </si>
  <si>
    <t>405,98</t>
  </si>
  <si>
    <t>464,51</t>
  </si>
  <si>
    <t>490,97</t>
  </si>
  <si>
    <t>58,24</t>
  </si>
  <si>
    <t>70,80</t>
  </si>
  <si>
    <t>84,11</t>
  </si>
  <si>
    <t>97,24</t>
  </si>
  <si>
    <t>145,33</t>
  </si>
  <si>
    <t>658,72</t>
  </si>
  <si>
    <t>181,87</t>
  </si>
  <si>
    <t>935,64</t>
  </si>
  <si>
    <t>244,79</t>
  </si>
  <si>
    <t>54,30</t>
  </si>
  <si>
    <t>69,51</t>
  </si>
  <si>
    <t>116,22</t>
  </si>
  <si>
    <t>133,50</t>
  </si>
  <si>
    <t>151,43</t>
  </si>
  <si>
    <t>171,70</t>
  </si>
  <si>
    <t>689,87</t>
  </si>
  <si>
    <t>213,02</t>
  </si>
  <si>
    <t>974,03</t>
  </si>
  <si>
    <t>283,18</t>
  </si>
  <si>
    <t>129,29</t>
  </si>
  <si>
    <t>98,03</t>
  </si>
  <si>
    <t>120,30</t>
  </si>
  <si>
    <t>163,18</t>
  </si>
  <si>
    <t>106,83</t>
  </si>
  <si>
    <t>131,57</t>
  </si>
  <si>
    <t>177,12</t>
  </si>
  <si>
    <t>17,50</t>
  </si>
  <si>
    <t>28,48</t>
  </si>
  <si>
    <t>7,39</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</si>
  <si>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</si>
  <si>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</si>
  <si>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</si>
  <si>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</si>
  <si>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</si>
  <si>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</si>
  <si>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</si>
  <si>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</si>
  <si>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24,10</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</si>
  <si>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</si>
  <si>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</si>
  <si>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</si>
  <si>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</si>
  <si>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42,30</t>
  </si>
  <si>
    <t>103095</t>
  </si>
  <si>
    <t>ASSENTAMENTO DE TUBO DE FERRO FUNDIDO PARA REDE DE ÁGUA, DN 350 MM, JUNTA FLANGEADA (NÃO INCLUI O FORNECIMENTO). AF_09/2021</t>
  </si>
  <si>
    <t>55,03</t>
  </si>
  <si>
    <t>103096</t>
  </si>
  <si>
    <t>ASSENTAMENTO DE TUBO DE FERRO FUNDIDO PARA REDE DE ÁGUA, DN 400 MM, JUNTA FLANGEADA (NÃO INCLUI O FORNECIMENTO). AF_09/2021</t>
  </si>
  <si>
    <t>60,50</t>
  </si>
  <si>
    <t>103097</t>
  </si>
  <si>
    <t>ASSENTAMENTO DE TUBO DE FERRO FUNDIDO PARA REDE DE ÁGUA, DN 450 MM, JUNTA FLANGEADA (NÃO INCLUI O FORNECIMENTO). AF_09/2021</t>
  </si>
  <si>
    <t>73,24</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</si>
  <si>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</si>
  <si>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</si>
  <si>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</si>
  <si>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</si>
  <si>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89,56</t>
  </si>
  <si>
    <t>103100</t>
  </si>
  <si>
    <t>ASSENTAMENTO DE TUBO DE FERRO FUNDIDO PARA REDE DE ÁGUA, DN 700 MM, JUNTA FLANGEADA (NÃO INCLUI O FORNECIMENTO). AF_09/2021</t>
  </si>
  <si>
    <t>95,65</t>
  </si>
  <si>
    <t>103101</t>
  </si>
  <si>
    <t>ASSENTAMENTO DE TUBO DE FERRO FUNDIDO PARA REDE DE ÁGUA, DN 800 MM, JUNTA FLANGEADA (NÃO INCLUI O FORNECIMENTO). AF_09/2021</t>
  </si>
  <si>
    <t>105,37</t>
  </si>
  <si>
    <t>103102</t>
  </si>
  <si>
    <t>ASSENTAMENTO DE TUBO DE FERRO FUNDIDO PARA REDE DE ÁGUA, DN 900 MM, JUNTA FLANGEADA (NÃO INCLUI O FORNECIMENTO). AF_09/2021</t>
  </si>
  <si>
    <t>121,36</t>
  </si>
  <si>
    <t>103103</t>
  </si>
  <si>
    <t>ASSENTAMENTO DE TUBO DE FERRO FUNDIDO PARA REDE DE ÁGUA, DN 1000 MM, JUNTA FLANGEADA (NÃO INCLUI O FORNECIMENTO). AF_09/2021</t>
  </si>
  <si>
    <t>131,10</t>
  </si>
  <si>
    <t>103104</t>
  </si>
  <si>
    <t>ASSENTAMENTO DE TUBO DE FERRO FUNDIDO PARA REDE DE ÁGUA, DN 1200 MM, JUNTA FLANGEADA (NÃO INCLUI O FORNECIMENTO). AF_09/2021</t>
  </si>
  <si>
    <t>156,82</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</si>
  <si>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</si>
  <si>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</si>
  <si>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</si>
  <si>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</si>
  <si>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</si>
  <si>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</si>
  <si>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</si>
  <si>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</si>
  <si>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</si>
  <si>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</si>
  <si>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164,36</t>
  </si>
  <si>
    <t>103110</t>
  </si>
  <si>
    <t>ASSENTAMENTO DE CONEXÃO COM 2 ACESSOS, FERRO FUNDIDO PARA REDE DE ÁGUA, DN  300 MM, JUNTA FLANGEADA (NÃO INCLUI O FORNECIMENTO). AF_09/2021</t>
  </si>
  <si>
    <t>186,92</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</si>
  <si>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</si>
  <si>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</si>
  <si>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</si>
  <si>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</si>
  <si>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274,44</t>
  </si>
  <si>
    <t>103113</t>
  </si>
  <si>
    <t>ASSENTAMENTO DE CONEXÃO COM 2 ACESSOS, FERRO FUNDIDO PARA REDE DE ÁGUA, DN  450 MM, JUNTA FLANGEADA (NÃO INCLUI O FORNECIMENTO). AF_09/2021</t>
  </si>
  <si>
    <t>339,39</t>
  </si>
  <si>
    <t>103114</t>
  </si>
  <si>
    <t>ASSENTAMENTO DE CONEXÃO COM 2 ACESSOS, FERRO FUNDIDO PARA REDE DE ÁGUA, DN  500 MM, JUNTA FLANGEADA (NÃO INCLUI O FORNECIMENTO). AF_09/2021</t>
  </si>
  <si>
    <t>361,96</t>
  </si>
  <si>
    <t>103115</t>
  </si>
  <si>
    <t>ASSENTAMENTO DE CONEXÃO COM 2 ACESSOS, FERRO FUNDIDO PARA REDE DE ÁGUA, DN  600 MM, JUNTA FLANGEADA (NÃO INCLUI O FORNECIMENTO). AF_09/2021</t>
  </si>
  <si>
    <t>407,09</t>
  </si>
  <si>
    <t>103116</t>
  </si>
  <si>
    <t>ASSENTAMENTO DE CONEXÃO COM 2 ACESSOS, FERRO FUNDIDO PARA REDE DE ÁGUA, DN  700 MM, JUNTA FLANGEADA (NÃO INCLUI O FORNECIMENTO). AF_09/2021</t>
  </si>
  <si>
    <t>494,61</t>
  </si>
  <si>
    <t>103117</t>
  </si>
  <si>
    <t>ASSENTAMENTO DE CONEXÃO COM 2 ACESSOS, FERRO FUNDIDO PARA REDE DE ÁGUA, DN  800 MM, JUNTA FLANGEADA (NÃO INCLUI O FORNECIMENTO). AF_09/2021</t>
  </si>
  <si>
    <t>539,74</t>
  </si>
  <si>
    <t>103118</t>
  </si>
  <si>
    <t>ASSENTAMENTO DE CONEXÃO COM 2 ACESSOS, FERRO FUNDIDO PARA REDE DE ÁGUA, DN  900 MM, JUNTA FLANGEADA (NÃO INCLUI O FORNECIMENTO). AF_09/2021</t>
  </si>
  <si>
    <t>627,26</t>
  </si>
  <si>
    <t>103119</t>
  </si>
  <si>
    <t>ASSENTAMENTO DE CONEXÃO COM 2 ACESSOS, FERRO FUNDIDO PARA REDE DE ÁGUA, DN  1000 MM, JUNTA FLANGEADA (NÃO INCLUI O FORNECIMENTO). AF_09/2021</t>
  </si>
  <si>
    <t>672,40</t>
  </si>
  <si>
    <t>103120</t>
  </si>
  <si>
    <t>ASSENTAMENTO DE CONEXÃO COM 2 ACESSOS, FERRO FUNDIDO PARA REDE DE ÁGUA, DN  1200 MM, JUNTA FLANGEADA (NÃO INCLUI O FORNECIMENTO). AF_09/2021</t>
  </si>
  <si>
    <t>805,05</t>
  </si>
  <si>
    <t>103121</t>
  </si>
  <si>
    <t>ASSENTAMENTO DE CONEXÃO COM 3 ACESSOS, FERRO FUNDIDO PARA REDE DE ÁGUA, DN  80 MM, JUNTA FLANGEADA (NÃO INCLUI O FORNECIMENTO). AF_09/2021</t>
  </si>
  <si>
    <t>59,86</t>
  </si>
  <si>
    <t>103122</t>
  </si>
  <si>
    <t>ASSENTAMENTO DE CONEXÃO COM 3 ACESSOS, FERRO FUNDIDO PARA REDE DE ÁGUA, DN  100 MM, JUNTA FLANGEADA (NÃO INCLUI O FORNECIMENTO). AF_09/2021</t>
  </si>
  <si>
    <t>73,38</t>
  </si>
  <si>
    <t>103123</t>
  </si>
  <si>
    <t>ASSENTAMENTO DE CONEXÃO COM 3 ACESSOS, FERRO FUNDIDO PARA REDE DE ÁGUA, DN  150 MM, JUNTA FLANGEADA (NÃO INCLUI O FORNECIMENTO). AF_09/2021</t>
  </si>
  <si>
    <t>107,24</t>
  </si>
  <si>
    <t>103124</t>
  </si>
  <si>
    <t>ASSENTAMENTO DE CONEXÃO COM 3 ACESSOS, FERRO FUNDIDO PARA REDE DE ÁGUA, DN  200 MM, JUNTA FLANGEADA (NÃO INCLUI O FORNECIMENTO). AF_09/2021</t>
  </si>
  <si>
    <t>141,07</t>
  </si>
  <si>
    <t>103125</t>
  </si>
  <si>
    <t>ASSENTAMENTO DE CONEXÃO COM 3 ACESSOS, FERRO FUNDIDO PARA REDE DE ÁGUA, DN  250 MM, JUNTA FLANGEADA (NÃO INCLUI O FORNECIMENTO). AF_09/2021</t>
  </si>
  <si>
    <t>238,53</t>
  </si>
  <si>
    <t>103126</t>
  </si>
  <si>
    <t>ASSENTAMENTO DE CONEXÃO COM 3 ACESSOS, FERRO FUNDIDO PARA REDE DE ÁGUA, DN  300 MM, JUNTA FLANGEADA (NÃO INCLUI O FORNECIMENTO). AF_09/2021</t>
  </si>
  <si>
    <t>272,36</t>
  </si>
  <si>
    <t>103127</t>
  </si>
  <si>
    <t>ASSENTAMENTO DE CONEXÃO COM 3 ACESSOS, FERRO FUNDIDO PARA REDE DE ÁGUA, DN  350 MM, JUNTA FLANGEADA (NÃO INCLUI O FORNECIMENTO). AF_09/2021</t>
  </si>
  <si>
    <t>369,82</t>
  </si>
  <si>
    <t>103128</t>
  </si>
  <si>
    <t>ASSENTAMENTO DE CONEXÃO COM 3 ACESSOS, FERRO FUNDIDO PARA REDE DE ÁGUA, DN  400 MM, JUNTA FLANGEADA (NÃO INCLUI O FORNECIMENTO). AF_09/2021</t>
  </si>
  <si>
    <t>403,65</t>
  </si>
  <si>
    <t>103129</t>
  </si>
  <si>
    <t>ASSENTAMENTO DE CONEXÃO COM 3 ACESSOS, FERRO FUNDIDO PARA REDE DE ÁGUA, DN  450 MM, JUNTA FLANGEADA (NÃO INCLUI O FORNECIMENTO). AF_09/2021</t>
  </si>
  <si>
    <t>501,10</t>
  </si>
  <si>
    <t>103130</t>
  </si>
  <si>
    <t>ASSENTAMENTO DE CONEXÃO COM 3 ACESSOS, FERRO FUNDIDO PARA REDE DE ÁGUA, DN  500 MM, JUNTA FLANGEADA (NÃO INCLUI O FORNECIMENTO). AF_09/2021</t>
  </si>
  <si>
    <t>534,92</t>
  </si>
  <si>
    <t>103131</t>
  </si>
  <si>
    <t>ASSENTAMENTO DE CONEXÃO COM 3 ACESSOS, FERRO FUNDIDO PARA REDE DE ÁGUA, DN  600 MM, JUNTA FLANGEADA (NÃO INCLUI O FORNECIMENTO). AF_09/2021</t>
  </si>
  <si>
    <t>602,63</t>
  </si>
  <si>
    <t>103132</t>
  </si>
  <si>
    <t>ASSENTAMENTO DE CONEXÃO COM 3 ACESSOS, FERRO FUNDIDO PARA REDE DE ÁGUA, DN  700 MM, JUNTA FLANGEADA (NÃO INCLUI O FORNECIMENTO). AF_09/2021</t>
  </si>
  <si>
    <t>733,90</t>
  </si>
  <si>
    <t>103133</t>
  </si>
  <si>
    <t>ASSENTAMENTO DE CONEXÃO COM 3 ACESSOS, FERRO FUNDIDO PARA REDE DE ÁGUA, DN  800 MM, JUNTA FLANGEADA (NÃO INCLUI O FORNECIMENTO). AF_09/2021</t>
  </si>
  <si>
    <t>801,61</t>
  </si>
  <si>
    <t>103134</t>
  </si>
  <si>
    <t>ASSENTAMENTO DE CONEXÃO COM 3 ACESSOS, FERRO FUNDIDO PARA REDE DE ÁGUA, DN  900 MM, JUNTA FLANGEADA (NÃO INCLUI O FORNECIMENTO). AF_09/2021</t>
  </si>
  <si>
    <t>932,89</t>
  </si>
  <si>
    <t>103135</t>
  </si>
  <si>
    <t>ASSENTAMENTO DE CONEXÃO COM 3 ACESSOS, FERRO FUNDIDO PARA REDE DE ÁGUA, DN  1000 MM, JUNTA FLANGEADA (NÃO INCLUI O FORNECIMENTO). AF_09/2021</t>
  </si>
  <si>
    <t>1.000,59</t>
  </si>
  <si>
    <t>103136</t>
  </si>
  <si>
    <t>ASSENTAMENTO DE CONEXÃO COM 3 ACESSOS, FERRO FUNDIDO PARA REDE DE ÁGUA, DN  1200 MM, JUNTA FLANGEADA (NÃO INCLUI O FORNECIMENTO). AF_09/2021</t>
  </si>
  <si>
    <t>1.199,57</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</si>
  <si>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</si>
  <si>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</si>
  <si>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</si>
  <si>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</si>
  <si>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35,15</t>
  </si>
  <si>
    <t>103139</t>
  </si>
  <si>
    <t>ASSENTAMENTO DE CONEXÃO COM 1 ACESSO, FERRO FUNDIDO PARA REDE DE ÁGUA, DN  150 MM, JUNTA FLANGEADA (NÃO INCLUI O FORNECIMENTO). AF_09/2021</t>
  </si>
  <si>
    <t>46,45</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</si>
  <si>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</si>
  <si>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</si>
  <si>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</si>
  <si>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</si>
  <si>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90,19</t>
  </si>
  <si>
    <t>103142</t>
  </si>
  <si>
    <t>ASSENTAMENTO DE CONEXÃO COM 1 ACESSO, FERRO FUNDIDO PARA REDE DE ÁGUA, DN  300 MM, JUNTA FLANGEADA (NÃO INCLUI O FORNECIMENTO). AF_09/2021</t>
  </si>
  <si>
    <t>101,47</t>
  </si>
  <si>
    <t>103143</t>
  </si>
  <si>
    <t>ASSENTAMENTO DE CONEXÃO COM 1 ACESSO, FERRO FUNDIDO PARA REDE DE ÁGUA, DN  350 MM, JUNTA FLANGEADA (NÃO INCLUI O FORNECIMENTO). AF_09/2021</t>
  </si>
  <si>
    <t>133,95</t>
  </si>
  <si>
    <t>103144</t>
  </si>
  <si>
    <t>ASSENTAMENTO DE CONEXÃO COM 1 ACESSO, FERRO FUNDIDO PARA REDE DE ÁGUA, DN  400 MM, JUNTA FLANGEADA (NÃO INCLUI O FORNECIMENTO). AF_09/2021</t>
  </si>
  <si>
    <t>145,24</t>
  </si>
  <si>
    <t>103145</t>
  </si>
  <si>
    <t>ASSENTAMENTO DE CONEXÃO COM 1 ACESSO, FERRO FUNDIDO PARA REDE DE ÁGUA, DN  450 MM, JUNTA FLANGEADA (NÃO INCLUI O FORNECIMENTO). AF_09/2021</t>
  </si>
  <si>
    <t>177,73</t>
  </si>
  <si>
    <t>103146</t>
  </si>
  <si>
    <t>ASSENTAMENTO DE CONEXÃO COM 1 ACESSO, FERRO FUNDIDO PARA REDE DE ÁGUA, DN  500 MM, JUNTA FLANGEADA (NÃO INCLUI O FORNECIMENTO). AF_09/2021</t>
  </si>
  <si>
    <t>188,99</t>
  </si>
  <si>
    <t>103147</t>
  </si>
  <si>
    <t>ASSENTAMENTO DE CONEXÃO COM 1 ACESSO, FERRO FUNDIDO PARA REDE DE ÁGUA, DN  600 MM, JUNTA FLANGEADA (NÃO INCLUI O FORNECIMENTO). AF_09/2021</t>
  </si>
  <si>
    <t>211,55</t>
  </si>
  <si>
    <t>103148</t>
  </si>
  <si>
    <t>ASSENTAMENTO DE CONEXÃO COM 1 ACESSO, FERRO FUNDIDO PARA REDE DE ÁGUA, DN  700 MM, JUNTA FLANGEADA (NÃO INCLUI O FORNECIMENTO). AF_09/2021</t>
  </si>
  <si>
    <t>255,33</t>
  </si>
  <si>
    <t>103149</t>
  </si>
  <si>
    <t>ASSENTAMENTO DE CONEXÃO COM 1 ACESSO, FERRO FUNDIDO PARA REDE DE ÁGUA, DN  800 MM, JUNTA FLANGEADA (NÃO INCLUI O FORNECIMENTO). AF_09/2021</t>
  </si>
  <si>
    <t>277,88</t>
  </si>
  <si>
    <t>103150</t>
  </si>
  <si>
    <t>ASSENTAMENTO DE CONEXÃO COM 1 ACESSO, FERRO FUNDIDO PARA REDE DE ÁGUA, DN  900 MM, JUNTA FLANGEADA (NÃO INCLUI O FORNECIMENTO). AF_09/2021</t>
  </si>
  <si>
    <t>321,59</t>
  </si>
  <si>
    <t>103151</t>
  </si>
  <si>
    <t>ASSENTAMENTO DE CONEXÃO COM 1 ACESSO, FERRO FUNDIDO PARA REDE DE ÁGUA, DN  1000 MM, JUNTA FLANGEADA (NÃO INCLUI O FORNECIMENTO). AF_09/2021</t>
  </si>
  <si>
    <t>344,22</t>
  </si>
  <si>
    <t>103152</t>
  </si>
  <si>
    <t>ASSENTAMENTO DE CONEXÃO COM 1 ACESSO, FERRO FUNDIDO PARA REDE DE ÁGUA, DN  1200 MM, JUNTA FLANGEADA (NÃO INCLUI O FORNECIMENTO). AF_09/2021</t>
  </si>
  <si>
    <t>410,53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</si>
  <si>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</si>
  <si>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</si>
  <si>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</si>
  <si>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</si>
  <si>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</si>
  <si>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</si>
  <si>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138,99</t>
  </si>
  <si>
    <t>103377</t>
  </si>
  <si>
    <t>TUBO PEAD LISO PARA REDE DE ÁGUA OU ESGOTO, DIÂMETRO DE 160 MM, JUNTA SOLDADA (NÃO INCLUI A EXECUÇÃO DE SOLDA) - FORNECIMENTO E ASSENTAMENTO. AF_12/2021</t>
  </si>
  <si>
    <t>1.320,44</t>
  </si>
  <si>
    <t>103379</t>
  </si>
  <si>
    <t>TUBO PEAD LISO PARA REDE DE ÁGUA OU ESGOTO, DIÂMETRO DE 200 MM, JUNTA SOLDADA (NÃO INCLUI A EXECUÇÃO DE SOLDA) - FORNECIMENTO E ASSENTAMENTO. AF_12/2021</t>
  </si>
  <si>
    <t>462,82</t>
  </si>
  <si>
    <t>103383</t>
  </si>
  <si>
    <t>TUBO PEAD LISO PARA REDE DE ÁGUA OU ESGOTO, DIÂMETRO DE 315 MM, JUNTA SOLDADA (NÃO INCLUI A EXECUÇÃO DE SOLDA) - FORNECIMENTO E ASSENTAMENTO. AF_12/2021</t>
  </si>
  <si>
    <t>1.133,05</t>
  </si>
  <si>
    <t>103385</t>
  </si>
  <si>
    <t>TUBO PEAD LISO PARA REDE DE ÁGUA OU ESGOTO, DIÂMETRO DE 400 MM, JUNTA SOLDADA (NÃO INCLUI A EXECUÇÃO DE SOLDA) - FORNECIMENTO E ASSENTAMENTO. AF_12/2021</t>
  </si>
  <si>
    <t>1.826,64</t>
  </si>
  <si>
    <t>103387</t>
  </si>
  <si>
    <t>TUBO PEAD LISO PARA REDE DE ÁGUA OU ESGOTO, DIÂMETRO DE 500 MM, JUNTA SOLDADA (NÃO INCLUI A EXECUÇÃO DE SOLDA) - FORNECIMENTO E ASSENTAMENTO. AF_12/2021</t>
  </si>
  <si>
    <t>3.204,84</t>
  </si>
  <si>
    <t>103389</t>
  </si>
  <si>
    <t>TUBO PEAD LISO PARA REDE DE ÁGUA OU ESGOTO, DIÂMETRO DE 630 MM, JUNTA SOLDADA (NÃO INCLUI A EXECUÇÃO DE SOLDA) - FORNECIMENTO E ASSENTAMENTO. AF_12/2021</t>
  </si>
  <si>
    <t>4.766,18</t>
  </si>
  <si>
    <t>103391</t>
  </si>
  <si>
    <t>TUBO PEAD LISO PARA REDE DE ÁGUA OU ESGOTO, DIÂMETRO DE 800 MM, JUNTA SOLDADA (NÃO INCLUI A EXECUÇÃO DE SOLDA) - FORNECIMENTO E ASSENTAMENTO. AF_12/2021</t>
  </si>
  <si>
    <t>3.136,94</t>
  </si>
  <si>
    <t>103392</t>
  </si>
  <si>
    <t>TUBO PEAD LISO PARA REDE DE ÁGUA OU ESGOTO, DIÂMETRO DE 900 MM, JUNTA SOLDADA (NÃO INCLUI A EXECUÇÃO DE SOLDA) - FORNECIMENTO E ASSENTAMENTO. AF_12/2021</t>
  </si>
  <si>
    <t>5.129,74</t>
  </si>
  <si>
    <t>103393</t>
  </si>
  <si>
    <t>TUBO PEAD LISO PARA REDE DE ÁGUA OU ESGOTO, DIÂMETRO DE 1000 MM, JUNTA SOLDADA (NÃO INCLUI A EXECUÇÃO DE SOLDA) - FORNECIMENTO E ASSENTAMENTO. AF_12/2021</t>
  </si>
  <si>
    <t>5.657,58</t>
  </si>
  <si>
    <t>103394</t>
  </si>
  <si>
    <t>TUBO PEAD LISO PARA REDE DE ÁGUA OU ESGOTO, DIÂMETRO DE 1200 MM, JUNTA SOLDADA (NÃO INCLUI A EXECUÇÃO DE SOLDA) - FORNECIMENTO E ASSENTAMENTO. AF_12/2021</t>
  </si>
  <si>
    <t>4.189,44</t>
  </si>
  <si>
    <t>103395</t>
  </si>
  <si>
    <t>TUBO PEAD LISO PARA REDE DE ÁGUA OU ESGOTO, DIÂMETRO DE 1400 MM, JUNTA SOLDADA (NÃO INCLUI A EXECUÇÃO DE SOLDA) - FORNECIMENTO E ASSENTAMENTO. AF_12/2021</t>
  </si>
  <si>
    <t>2.078,79</t>
  </si>
  <si>
    <t>103396</t>
  </si>
  <si>
    <t>TUBO PEAD LISO PARA REDE DE ÁGUA OU ESGOTO, DIÂMETRO DE 1600 MM, JUNTA SOLDADA (NÃO INCLUI A EXECUÇÃO DE SOLDA) - FORNECIMENTO E ASSENTAMENTO. AF_12/2021</t>
  </si>
  <si>
    <t>1.400,81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</si>
  <si>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</si>
  <si>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</si>
  <si>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</si>
  <si>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</si>
  <si>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</si>
  <si>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</si>
  <si>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</si>
  <si>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</si>
  <si>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</si>
  <si>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</si>
  <si>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</si>
  <si>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</si>
  <si>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36,60</t>
  </si>
  <si>
    <t>103403</t>
  </si>
  <si>
    <t>ASSENTAMENTO DE CONEXÃO COM 2 ACESSOS, EM PEAD LISO PARA REDE DE ÁGUA OU ESGOTO, DIÂMETRO DE 180 MM, JUNTA SOLDADA (NÃO INCLUI O FORNECIMENTO E EXECUÇÃO DE SOLDA). AF_12/2021</t>
  </si>
  <si>
    <t>41,18</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</si>
  <si>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</si>
  <si>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</si>
  <si>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</si>
  <si>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</si>
  <si>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</si>
  <si>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</si>
  <si>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</si>
  <si>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</si>
  <si>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64,06</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</si>
  <si>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</si>
  <si>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</si>
  <si>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</si>
  <si>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</si>
  <si>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81,22</t>
  </si>
  <si>
    <t>103410</t>
  </si>
  <si>
    <t>ASSENTAMENTO DE CONEXÃO COM 2 ACESSOS, EM PEAD LISO PARA REDE DE ÁGUA OU ESGOTO, DIÂMETRO DE 400 MM, JUNTA SOLDADA (NÃO INCLUI O FORNECIMENTO E EXECUÇÃO DE SOLDA). AF_12/2021</t>
  </si>
  <si>
    <t>91,52</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</si>
  <si>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</si>
  <si>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</si>
  <si>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</si>
  <si>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</si>
  <si>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</si>
  <si>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</si>
  <si>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</si>
  <si>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</si>
  <si>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</si>
  <si>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</si>
  <si>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50,33</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</si>
  <si>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</si>
  <si>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</si>
  <si>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</si>
  <si>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</si>
  <si>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</si>
  <si>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</si>
  <si>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</si>
  <si>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</si>
  <si>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</si>
  <si>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</si>
  <si>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114,40</t>
  </si>
  <si>
    <t>103421</t>
  </si>
  <si>
    <t>ASSENTAMENTO DE CONEXÃO COM 3 ACESSOS, EM PEAD LISO PARA REDE DE ÁGUA OU ESGOTO, DIÂMETRO DE 280 MM, JUNTA SOLDADA (NÃO INCLUI O FORNECIMENTO E EXECUÇÃO DE SOLDA). AF_12/2021</t>
  </si>
  <si>
    <t>128,13</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</si>
  <si>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</si>
  <si>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</si>
  <si>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</si>
  <si>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</si>
  <si>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162,44</t>
  </si>
  <si>
    <t>103424</t>
  </si>
  <si>
    <t>ASSENTAMENTO DE CONEXÃO COM 3 ACESSOS, EM PEAD LISO PARA REDE DE ÁGUA OU ESGOTO, DIÂMETRO DE 400 MM, JUNTA SOLDADA (NÃO INCLUI O FORNECIMENTO E EXECUÇÃO DE SOLDA). AF_12/2021</t>
  </si>
  <si>
    <t>183,03</t>
  </si>
  <si>
    <t>103425</t>
  </si>
  <si>
    <t>LUVA, EM PEAD LISO PARA REDE DE ÁGUA OU ESGOTO, DIÂMETRO DE 20 MM, JUNTA SOLDADA POR ELETROFUSÃO (NÃO INCLUI A EXECUÇÃO DE SOLDA). AF_12/2021</t>
  </si>
  <si>
    <t>17,51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</si>
  <si>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</si>
  <si>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</si>
  <si>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</si>
  <si>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</si>
  <si>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42,56</t>
  </si>
  <si>
    <t>103428</t>
  </si>
  <si>
    <t>LUVA, EM PEAD LISO PARA REDE DE ÁGUA OU ESGOTO, DIÂMETRO DE 200 MM, JUNTA SOLDADA POR ELETROFUSÃO (NÃO INCLUI A EXECUÇÃO DE SOLDA). AF_12/2021</t>
  </si>
  <si>
    <t>277,25</t>
  </si>
  <si>
    <t>103429</t>
  </si>
  <si>
    <t>LUVA, EM PEAD LISO PARA REDE DE ÁGUA OU ESGOTO, DIÂMETRO DE 400 MM, JUNTA SOLDADA POR ELETROFUSÃO (NÃO INCLUI A EXECUÇÃO DE SOLDA). AF_12/2021</t>
  </si>
  <si>
    <t>3.018,95</t>
  </si>
  <si>
    <t>103430</t>
  </si>
  <si>
    <t>COTOVELO 45 GRAUS, EM PEAD LISO PARA REDE DE ÁGUA OU ESGOTO, DIÂMETRO DE 32 MM, JUNTA SOLDADA POR ELETROFUSÃO (NÃO INCLUI A EXECUÇÃO DE SOLDA). AF_12/2021</t>
  </si>
  <si>
    <t>37,28</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</si>
  <si>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</si>
  <si>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</si>
  <si>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</si>
  <si>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</si>
  <si>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1.712,99</t>
  </si>
  <si>
    <t>103433</t>
  </si>
  <si>
    <t>COTOVELO 90 GRAUS, EM PEAD LISO PARA REDE DE ÁGUA OU ESGOTO, DIÂMETRO DE 20 MM, JUNTA SOLDADA POR ELETROFUSÃO (NÃO INCLUI A EXECUÇÃO DE SOLDA). AF_12/2021</t>
  </si>
  <si>
    <t>36,53</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</si>
  <si>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</si>
  <si>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</si>
  <si>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</si>
  <si>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</si>
  <si>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94,36</t>
  </si>
  <si>
    <t>103436</t>
  </si>
  <si>
    <t>COTOVELO 90 GRAUS, POLIETILENO DE ALTA DENSIDADE (PEAD) PARA REDE DE ÁGUA OU ESGOTO, DIÂMETRO DE 200 MM, JUNTA SOLDADA POR ELETROFUSÃO (NÃO INCLUI A EXECUÇÃO DE SOLDA). AF_12/2021</t>
  </si>
  <si>
    <t>2.423,46</t>
  </si>
  <si>
    <t>103437</t>
  </si>
  <si>
    <t>TÊ DE SERVIÇO, EM PEAD LISO PARA REDE DE ÁGUA OU ESGOTO, DIÂMETRO DE 63 X 20 MM, JUNTA SOLDADA POR ELETROFUSÃO (NÃO INCLUI A EXECUÇÃO DE SOLDA). AF_12/2021</t>
  </si>
  <si>
    <t>195,65</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</si>
  <si>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</si>
  <si>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</si>
  <si>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</si>
  <si>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</si>
  <si>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229,75</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</si>
  <si>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</si>
  <si>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</si>
  <si>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</si>
  <si>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</si>
  <si>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450,24</t>
  </si>
  <si>
    <t>103442</t>
  </si>
  <si>
    <t>TÊ DE SERVIÇO, EM PEAD LISO PARA REDE DE ÁGUA OU ESGOTO, DIÂMETRO DE 200 X 63 MM, JUNTA SOLDADA POR ELETROFUSÃO (NÃO INCLUI A EXECUÇÃO DE SOLDA). AF_12/2021</t>
  </si>
  <si>
    <t>583,56</t>
  </si>
  <si>
    <t>1.245,11</t>
  </si>
  <si>
    <t>1.219,38</t>
  </si>
  <si>
    <t>974,27</t>
  </si>
  <si>
    <t>1.015,87</t>
  </si>
  <si>
    <t>631,21</t>
  </si>
  <si>
    <t>628,02</t>
  </si>
  <si>
    <t>1.073,77</t>
  </si>
  <si>
    <t>1.083,29</t>
  </si>
  <si>
    <t>6.539,70</t>
  </si>
  <si>
    <t>10.014,84</t>
  </si>
  <si>
    <t>305,36</t>
  </si>
  <si>
    <t>491,38</t>
  </si>
  <si>
    <t>979,57</t>
  </si>
  <si>
    <t>1.336,58</t>
  </si>
  <si>
    <t>160,73</t>
  </si>
  <si>
    <t>164,51</t>
  </si>
  <si>
    <t>139,23</t>
  </si>
  <si>
    <t>141,92</t>
  </si>
  <si>
    <t>195,96</t>
  </si>
  <si>
    <t>254,89</t>
  </si>
  <si>
    <t>166,03</t>
  </si>
  <si>
    <t>211,84</t>
  </si>
  <si>
    <t>199,86</t>
  </si>
  <si>
    <t>205,37</t>
  </si>
  <si>
    <t>175,10</t>
  </si>
  <si>
    <t>178,43</t>
  </si>
  <si>
    <t>241,62</t>
  </si>
  <si>
    <t>316,38</t>
  </si>
  <si>
    <t>208,42</t>
  </si>
  <si>
    <t>268,99</t>
  </si>
  <si>
    <t>124,99</t>
  </si>
  <si>
    <t>183,61</t>
  </si>
  <si>
    <t>5.680,40</t>
  </si>
  <si>
    <t>8.573,54</t>
  </si>
  <si>
    <t>216,81</t>
  </si>
  <si>
    <t>147,88</t>
  </si>
  <si>
    <t>135,85</t>
  </si>
  <si>
    <t>167,76</t>
  </si>
  <si>
    <t>6,08</t>
  </si>
  <si>
    <t>203,82</t>
  </si>
  <si>
    <t>222,23</t>
  </si>
  <si>
    <t>212,97</t>
  </si>
  <si>
    <t>379,91</t>
  </si>
  <si>
    <t>170,10</t>
  </si>
  <si>
    <t>271,25</t>
  </si>
  <si>
    <t>258,47</t>
  </si>
  <si>
    <t>673,19</t>
  </si>
  <si>
    <t>22,44</t>
  </si>
  <si>
    <t>167,08</t>
  </si>
  <si>
    <t>135,81</t>
  </si>
  <si>
    <t>124,60</t>
  </si>
  <si>
    <t>199,83</t>
  </si>
  <si>
    <t>207,07</t>
  </si>
  <si>
    <t>314,17</t>
  </si>
  <si>
    <t>39,82</t>
  </si>
  <si>
    <t>263,27</t>
  </si>
  <si>
    <t>296,55</t>
  </si>
  <si>
    <t>193,03</t>
  </si>
  <si>
    <t>234,28</t>
  </si>
  <si>
    <t>60,45</t>
  </si>
  <si>
    <t>255,68</t>
  </si>
  <si>
    <t>217,52</t>
  </si>
  <si>
    <t>288,06</t>
  </si>
  <si>
    <t>231,27</t>
  </si>
  <si>
    <t>203,67</t>
  </si>
  <si>
    <t>233,71</t>
  </si>
  <si>
    <t>168,25</t>
  </si>
  <si>
    <t>27,16</t>
  </si>
  <si>
    <t>264,25</t>
  </si>
  <si>
    <t>104,55</t>
  </si>
  <si>
    <t>7,02</t>
  </si>
  <si>
    <t>217,71</t>
  </si>
  <si>
    <t>257,04</t>
  </si>
  <si>
    <t>267,19</t>
  </si>
  <si>
    <t>196,29</t>
  </si>
  <si>
    <t>129,76</t>
  </si>
  <si>
    <t>582,53</t>
  </si>
  <si>
    <t>1.371,83</t>
  </si>
  <si>
    <t>1.188,52</t>
  </si>
  <si>
    <t>330,18</t>
  </si>
  <si>
    <t>199,93</t>
  </si>
  <si>
    <t>222,60</t>
  </si>
  <si>
    <t>313,71</t>
  </si>
  <si>
    <t>349,72</t>
  </si>
  <si>
    <t>150,32</t>
  </si>
  <si>
    <t>25,65</t>
  </si>
  <si>
    <t>15,22</t>
  </si>
  <si>
    <t>28,79</t>
  </si>
  <si>
    <t>689,12</t>
  </si>
  <si>
    <t>403,90</t>
  </si>
  <si>
    <t>159,50</t>
  </si>
  <si>
    <t>120,01</t>
  </si>
  <si>
    <t>78,22</t>
  </si>
  <si>
    <t>202,24</t>
  </si>
  <si>
    <t>253,46</t>
  </si>
  <si>
    <t>257,93</t>
  </si>
  <si>
    <t>44,28</t>
  </si>
  <si>
    <t>222,93</t>
  </si>
  <si>
    <t>461,32</t>
  </si>
  <si>
    <t>332,99</t>
  </si>
  <si>
    <t>90,82</t>
  </si>
  <si>
    <t>85,47</t>
  </si>
  <si>
    <t>407,67</t>
  </si>
  <si>
    <t>1.020,27</t>
  </si>
  <si>
    <t>11,92</t>
  </si>
  <si>
    <t>306,81</t>
  </si>
  <si>
    <t>95,97</t>
  </si>
  <si>
    <t>19,89</t>
  </si>
  <si>
    <t>80,05</t>
  </si>
  <si>
    <t>184,09</t>
  </si>
  <si>
    <t>3.536,74</t>
  </si>
  <si>
    <t>170,00</t>
  </si>
  <si>
    <t>336,51</t>
  </si>
  <si>
    <t>234,46</t>
  </si>
  <si>
    <t>151,63</t>
  </si>
  <si>
    <t>149,24</t>
  </si>
  <si>
    <t>12,25</t>
  </si>
  <si>
    <t>32,97</t>
  </si>
  <si>
    <t>239,44</t>
  </si>
  <si>
    <t>47,25</t>
  </si>
  <si>
    <t>148,36</t>
  </si>
  <si>
    <t>263,77</t>
  </si>
  <si>
    <t>258,86</t>
  </si>
  <si>
    <t>312,52</t>
  </si>
  <si>
    <t>259,24</t>
  </si>
  <si>
    <t>194,20</t>
  </si>
  <si>
    <t>267,76</t>
  </si>
  <si>
    <t>137,90</t>
  </si>
  <si>
    <t>132,89</t>
  </si>
  <si>
    <t>100,29</t>
  </si>
  <si>
    <t>224,02</t>
  </si>
  <si>
    <t>654,86</t>
  </si>
  <si>
    <t>1.368,97</t>
  </si>
  <si>
    <t>33,84</t>
  </si>
  <si>
    <t>88,23</t>
  </si>
  <si>
    <t>59,28</t>
  </si>
  <si>
    <t>66,94</t>
  </si>
  <si>
    <t>139,35</t>
  </si>
  <si>
    <t>83,23</t>
  </si>
  <si>
    <t>83,54</t>
  </si>
  <si>
    <t>197,97</t>
  </si>
  <si>
    <t>75,01</t>
  </si>
  <si>
    <t>61,36</t>
  </si>
  <si>
    <t>79,92</t>
  </si>
  <si>
    <t>51,35</t>
  </si>
  <si>
    <t>28,59</t>
  </si>
  <si>
    <t>53,66</t>
  </si>
  <si>
    <t>109,45</t>
  </si>
  <si>
    <t>76,33</t>
  </si>
  <si>
    <t>92,86</t>
  </si>
  <si>
    <t>32,15</t>
  </si>
  <si>
    <t>53,13</t>
  </si>
  <si>
    <t>53,54</t>
  </si>
  <si>
    <t>86,88</t>
  </si>
  <si>
    <t>80,61</t>
  </si>
  <si>
    <t>43,42</t>
  </si>
  <si>
    <t>85,78</t>
  </si>
  <si>
    <t>73,84</t>
  </si>
  <si>
    <t>72,03</t>
  </si>
  <si>
    <t>45,26</t>
  </si>
  <si>
    <t>372,03</t>
  </si>
  <si>
    <t>120,24</t>
  </si>
  <si>
    <t>94,58</t>
  </si>
  <si>
    <t>69,68</t>
  </si>
  <si>
    <t>72,73</t>
  </si>
  <si>
    <t>88,82</t>
  </si>
  <si>
    <t>284,62</t>
  </si>
  <si>
    <t>66,10</t>
  </si>
  <si>
    <t>53,86</t>
  </si>
  <si>
    <t>57,40</t>
  </si>
  <si>
    <t>51,23</t>
  </si>
  <si>
    <t>79,82</t>
  </si>
  <si>
    <t>34,47</t>
  </si>
  <si>
    <t>72,09</t>
  </si>
  <si>
    <t>28,03</t>
  </si>
  <si>
    <t>68,41</t>
  </si>
  <si>
    <t>423,50</t>
  </si>
  <si>
    <t>68,34</t>
  </si>
  <si>
    <t>80,84</t>
  </si>
  <si>
    <t>38,06</t>
  </si>
  <si>
    <t>252,41</t>
  </si>
  <si>
    <t>131,81</t>
  </si>
  <si>
    <t>198,54</t>
  </si>
  <si>
    <t>87,10</t>
  </si>
  <si>
    <t>84,51</t>
  </si>
  <si>
    <t>86,56</t>
  </si>
  <si>
    <t>95,10</t>
  </si>
  <si>
    <t>53,79</t>
  </si>
  <si>
    <t>53,55</t>
  </si>
  <si>
    <t>49,17</t>
  </si>
  <si>
    <t>59,89</t>
  </si>
  <si>
    <t>57,01</t>
  </si>
  <si>
    <t>186,56</t>
  </si>
  <si>
    <t>442,65</t>
  </si>
  <si>
    <t>31,29</t>
  </si>
  <si>
    <t>47,04</t>
  </si>
  <si>
    <t>38,94</t>
  </si>
  <si>
    <t>26,72</t>
  </si>
  <si>
    <t>69,76</t>
  </si>
  <si>
    <t>96,42</t>
  </si>
  <si>
    <t>115,08</t>
  </si>
  <si>
    <t>234,83</t>
  </si>
  <si>
    <t>47,82</t>
  </si>
  <si>
    <t>29,22</t>
  </si>
  <si>
    <t>53,21</t>
  </si>
  <si>
    <t>43,14</t>
  </si>
  <si>
    <t>29,87</t>
  </si>
  <si>
    <t>171,26</t>
  </si>
  <si>
    <t>29,56</t>
  </si>
  <si>
    <t>76,20</t>
  </si>
  <si>
    <t>277,73</t>
  </si>
  <si>
    <t>60,86</t>
  </si>
  <si>
    <t>31,54</t>
  </si>
  <si>
    <t>53,98</t>
  </si>
  <si>
    <t>96,68</t>
  </si>
  <si>
    <t>19,01</t>
  </si>
  <si>
    <t>88,25</t>
  </si>
  <si>
    <t>55,27</t>
  </si>
  <si>
    <t>61,88</t>
  </si>
  <si>
    <t>109,70</t>
  </si>
  <si>
    <t>126,16</t>
  </si>
  <si>
    <t>72,94</t>
  </si>
  <si>
    <t>240,39</t>
  </si>
  <si>
    <t>67,65</t>
  </si>
  <si>
    <t>208,39</t>
  </si>
  <si>
    <t>90,65</t>
  </si>
  <si>
    <t>49,50</t>
  </si>
  <si>
    <t>65,22</t>
  </si>
  <si>
    <t>30,88</t>
  </si>
  <si>
    <t>192,90</t>
  </si>
  <si>
    <t>54,36</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</si>
  <si>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</si>
  <si>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</si>
  <si>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</si>
  <si>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</si>
  <si>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1,13</t>
  </si>
  <si>
    <t>84,62</t>
  </si>
  <si>
    <t>52,33</t>
  </si>
  <si>
    <t>65,41</t>
  </si>
  <si>
    <t>97,39</t>
  </si>
  <si>
    <t>134,46</t>
  </si>
  <si>
    <t>40,80</t>
  </si>
  <si>
    <t>258,81</t>
  </si>
  <si>
    <t>7,08</t>
  </si>
  <si>
    <t>24,80</t>
  </si>
  <si>
    <t>100,56</t>
  </si>
  <si>
    <t>125,08</t>
  </si>
  <si>
    <t>223,11</t>
  </si>
  <si>
    <t>180,98</t>
  </si>
  <si>
    <t>292,19</t>
  </si>
  <si>
    <t>46,30</t>
  </si>
  <si>
    <t>521,19</t>
  </si>
  <si>
    <t>478,61</t>
  </si>
  <si>
    <t>89,67</t>
  </si>
  <si>
    <t>253,89</t>
  </si>
  <si>
    <t>452,88</t>
  </si>
  <si>
    <t>407,98</t>
  </si>
  <si>
    <t>118,12</t>
  </si>
  <si>
    <t>91,82</t>
  </si>
  <si>
    <t>22,79</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</si>
  <si>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</si>
  <si>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</si>
  <si>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</si>
  <si>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</si>
  <si>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190,96</t>
  </si>
  <si>
    <t>56,67</t>
  </si>
  <si>
    <t>220,32</t>
  </si>
  <si>
    <t>59,91</t>
  </si>
  <si>
    <t>219,73</t>
  </si>
  <si>
    <t>30,50</t>
  </si>
  <si>
    <t>274,97</t>
  </si>
  <si>
    <t>139,95</t>
  </si>
  <si>
    <t>99,33</t>
  </si>
  <si>
    <t>61,62</t>
  </si>
  <si>
    <t>65,64</t>
  </si>
  <si>
    <t>170,29</t>
  </si>
  <si>
    <t>89,16</t>
  </si>
  <si>
    <t>37,18</t>
  </si>
  <si>
    <t>11,26</t>
  </si>
  <si>
    <t>4,70</t>
  </si>
  <si>
    <t>153,57</t>
  </si>
  <si>
    <t>24,51</t>
  </si>
  <si>
    <t>167,63</t>
  </si>
  <si>
    <t>144,95</t>
  </si>
  <si>
    <t>55,30</t>
  </si>
  <si>
    <t>326,20</t>
  </si>
  <si>
    <t>0,00</t>
  </si>
  <si>
    <t>38,16</t>
  </si>
  <si>
    <t>51,98</t>
  </si>
  <si>
    <t>22,70</t>
  </si>
  <si>
    <t>40,21</t>
  </si>
  <si>
    <t>299,05</t>
  </si>
  <si>
    <t>21,41</t>
  </si>
  <si>
    <t>4,93</t>
  </si>
  <si>
    <t>341,68</t>
  </si>
  <si>
    <t>47,43</t>
  </si>
  <si>
    <t>427,58</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</si>
  <si>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</si>
  <si>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</si>
  <si>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</si>
  <si>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</si>
  <si>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42,08</t>
  </si>
  <si>
    <t>88,44</t>
  </si>
  <si>
    <t>142,17</t>
  </si>
  <si>
    <t>20,75</t>
  </si>
  <si>
    <t>35,81</t>
  </si>
  <si>
    <t>72,64</t>
  </si>
  <si>
    <t>173,59</t>
  </si>
  <si>
    <t>108,20</t>
  </si>
  <si>
    <t>19,47</t>
  </si>
  <si>
    <t>3.110,40</t>
  </si>
  <si>
    <t>63,76</t>
  </si>
  <si>
    <t>159,47</t>
  </si>
  <si>
    <t>6,06</t>
  </si>
  <si>
    <t>45,89</t>
  </si>
  <si>
    <t>57,42</t>
  </si>
  <si>
    <t>295,74</t>
  </si>
  <si>
    <t>18,05</t>
  </si>
  <si>
    <t>17,84</t>
  </si>
  <si>
    <t>186,17</t>
  </si>
  <si>
    <t>129,72</t>
  </si>
  <si>
    <t>28,34</t>
  </si>
  <si>
    <t>53,20</t>
  </si>
  <si>
    <t>64,60</t>
  </si>
  <si>
    <t>4,72</t>
  </si>
  <si>
    <t>132,90</t>
  </si>
  <si>
    <t>213,64</t>
  </si>
  <si>
    <t>254,66</t>
  </si>
  <si>
    <t>349,93</t>
  </si>
  <si>
    <t>62,98</t>
  </si>
  <si>
    <t>562,52</t>
  </si>
  <si>
    <t>363,80</t>
  </si>
  <si>
    <t>102809</t>
  </si>
  <si>
    <t>CALDEIRA A GÁS COM TERMOSTATO, CAPACIDADE 100 LITROS - MATERIAIS NA OPERAÇÃO. AF_04/2019</t>
  </si>
  <si>
    <t>16,61</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</si>
  <si>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</si>
  <si>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</si>
  <si>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</si>
  <si>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</si>
  <si>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</si>
  <si>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</si>
  <si>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</si>
  <si>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</si>
  <si>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145,80</t>
  </si>
  <si>
    <t>102849</t>
  </si>
  <si>
    <t>GUINDASTE SOBRE ESTEIRAS, COM LANÇA TRELIÇADA 40 M, CAPACIDADE MÁXIMA 75 T - MATERIAIS NA OPERAÇÃO. AF_04/2019</t>
  </si>
  <si>
    <t>71,28</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</si>
  <si>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</si>
  <si>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</si>
  <si>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</si>
  <si>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</si>
  <si>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</si>
  <si>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</si>
  <si>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</si>
  <si>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</si>
  <si>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</si>
  <si>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</si>
  <si>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194,40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</si>
  <si>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</si>
  <si>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</si>
  <si>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</si>
  <si>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</si>
  <si>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</si>
  <si>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</si>
  <si>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</si>
  <si>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</si>
  <si>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</si>
  <si>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</si>
  <si>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</si>
  <si>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</si>
  <si>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</si>
  <si>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</si>
  <si>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</si>
  <si>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</si>
  <si>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</si>
  <si>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</si>
  <si>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</si>
  <si>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</si>
  <si>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</si>
  <si>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</si>
  <si>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</si>
  <si>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</si>
  <si>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</si>
  <si>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</si>
  <si>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</si>
  <si>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</si>
  <si>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</si>
  <si>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</si>
  <si>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</si>
  <si>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</si>
  <si>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</si>
  <si>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</si>
  <si>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3,18</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</si>
  <si>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</si>
  <si>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</si>
  <si>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</si>
  <si>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</si>
  <si>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</si>
  <si>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</si>
  <si>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</si>
  <si>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</si>
  <si>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37,97</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</si>
  <si>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</si>
  <si>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</si>
  <si>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</si>
  <si>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</si>
  <si>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166,79</t>
  </si>
  <si>
    <t>103241</t>
  </si>
  <si>
    <t>MISTURADOR PARA PREPARO DE LAMA ESTABILIZANTE COM CAPACIDADE DE *4000* L, COM BOMBA CENTRÍFUGA 5,5 HP A 23,07 HP, PARA SISTEMA DE FURO DIRECIONAL - MATERIAIS NA OPERAÇÃO. AF_11/2021</t>
  </si>
  <si>
    <t>103660</t>
  </si>
  <si>
    <t>VARREDEIRA DE GRAMA SINTÉTICA A GASOLINA, 2,4 CV, 4 TEMPOS - MATERIAIS NA OPERAÇÃO. AF_02/2022</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</si>
  <si>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</si>
  <si>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</si>
  <si>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</si>
  <si>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</si>
  <si>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513,79</t>
  </si>
  <si>
    <t>586,69</t>
  </si>
  <si>
    <t>657,37</t>
  </si>
  <si>
    <t>771,16</t>
  </si>
  <si>
    <t>88,26</t>
  </si>
  <si>
    <t>99,15</t>
  </si>
  <si>
    <t>1.145,22</t>
  </si>
  <si>
    <t>1.411,48</t>
  </si>
  <si>
    <t>1.492,99</t>
  </si>
  <si>
    <t>1.663,37</t>
  </si>
  <si>
    <t>2.086,27</t>
  </si>
  <si>
    <t>2.574,91</t>
  </si>
  <si>
    <t>2.679,76</t>
  </si>
  <si>
    <t>2.914,39</t>
  </si>
  <si>
    <t>3.347,87</t>
  </si>
  <si>
    <t>3.468,10</t>
  </si>
  <si>
    <t>1.129,24</t>
  </si>
  <si>
    <t>1.383,48</t>
  </si>
  <si>
    <t>1.464,98</t>
  </si>
  <si>
    <t>1.647,39</t>
  </si>
  <si>
    <t>2.056,51</t>
  </si>
  <si>
    <t>2.534,38</t>
  </si>
  <si>
    <t>2.640,33</t>
  </si>
  <si>
    <t>2.846,96</t>
  </si>
  <si>
    <t>3.269,02</t>
  </si>
  <si>
    <t>3.371,52</t>
  </si>
  <si>
    <t>43,21</t>
  </si>
  <si>
    <t>57,15</t>
  </si>
  <si>
    <t>64,20</t>
  </si>
  <si>
    <t>30,55</t>
  </si>
  <si>
    <t>60,95</t>
  </si>
  <si>
    <t>26,70</t>
  </si>
  <si>
    <t>33,50</t>
  </si>
  <si>
    <t>77,06</t>
  </si>
  <si>
    <t>83,63</t>
  </si>
  <si>
    <t>21,83</t>
  </si>
  <si>
    <t>49,75</t>
  </si>
  <si>
    <t>52,80</t>
  </si>
  <si>
    <t>TELHAMENTO COM TELHA ESTRUTURAL DE FIBROCIMENTO E= 8 MM, COM ATÉ 2 ÁGUAS, INCLUSO IÇAMENTO. AF_07/2019_P</t>
  </si>
  <si>
    <t>125,77</t>
  </si>
  <si>
    <t>72,98</t>
  </si>
  <si>
    <t>204,84</t>
  </si>
  <si>
    <t>85,79</t>
  </si>
  <si>
    <t>95,40</t>
  </si>
  <si>
    <t>92,64</t>
  </si>
  <si>
    <t>67,47</t>
  </si>
  <si>
    <t>31,63</t>
  </si>
  <si>
    <t>66,71</t>
  </si>
  <si>
    <t>64,36</t>
  </si>
  <si>
    <t>75,25</t>
  </si>
  <si>
    <t>197,67</t>
  </si>
  <si>
    <t>71,10</t>
  </si>
  <si>
    <t>210,69</t>
  </si>
  <si>
    <t>264,93</t>
  </si>
  <si>
    <t>318,47</t>
  </si>
  <si>
    <t>404,58</t>
  </si>
  <si>
    <t>153,21</t>
  </si>
  <si>
    <t>85,36</t>
  </si>
  <si>
    <t>54,14</t>
  </si>
  <si>
    <t>163,61</t>
  </si>
  <si>
    <t>58,58</t>
  </si>
  <si>
    <t>155,79</t>
  </si>
  <si>
    <t>78,18</t>
  </si>
  <si>
    <t>166,74</t>
  </si>
  <si>
    <t>84,29</t>
  </si>
  <si>
    <t>60,31</t>
  </si>
  <si>
    <t>832,34</t>
  </si>
  <si>
    <t>976,28</t>
  </si>
  <si>
    <t>1.120,22</t>
  </si>
  <si>
    <t>1.423,71</t>
  </si>
  <si>
    <t>1.567,65</t>
  </si>
  <si>
    <t>1.765,14</t>
  </si>
  <si>
    <t>2.050,80</t>
  </si>
  <si>
    <t>2.287,03</t>
  </si>
  <si>
    <t>2.430,97</t>
  </si>
  <si>
    <t>2.611,33</t>
  </si>
  <si>
    <t>939,87</t>
  </si>
  <si>
    <t>1.083,80</t>
  </si>
  <si>
    <t>1.350,88</t>
  </si>
  <si>
    <t>1.494,81</t>
  </si>
  <si>
    <t>1.692,30</t>
  </si>
  <si>
    <t>1.905,14</t>
  </si>
  <si>
    <t>2.177,78</t>
  </si>
  <si>
    <t>2.321,72</t>
  </si>
  <si>
    <t>2.465,66</t>
  </si>
  <si>
    <t>1.190,28</t>
  </si>
  <si>
    <t>1.619,00</t>
  </si>
  <si>
    <t>1.702,34</t>
  </si>
  <si>
    <t>1.889,45</t>
  </si>
  <si>
    <t>2.353,61</t>
  </si>
  <si>
    <t>3.149,16</t>
  </si>
  <si>
    <t>3.251,01</t>
  </si>
  <si>
    <t>3.528,95</t>
  </si>
  <si>
    <t>4.054,79</t>
  </si>
  <si>
    <t>4.328,40</t>
  </si>
  <si>
    <t>1.158,32</t>
  </si>
  <si>
    <t>1.579,57</t>
  </si>
  <si>
    <t>1.662,92</t>
  </si>
  <si>
    <t>1.972,16</t>
  </si>
  <si>
    <t>2.248,47</t>
  </si>
  <si>
    <t>2.969,00</t>
  </si>
  <si>
    <t>3.069,98</t>
  </si>
  <si>
    <t>3.290,47</t>
  </si>
  <si>
    <t>3.699,50</t>
  </si>
  <si>
    <t>3.621,96</t>
  </si>
  <si>
    <t>722,37</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</si>
  <si>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</si>
  <si>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</si>
  <si>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</si>
  <si>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</si>
  <si>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</si>
  <si>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</si>
  <si>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</si>
  <si>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</si>
  <si>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</si>
  <si>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</si>
  <si>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52,83</t>
  </si>
  <si>
    <t>102669</t>
  </si>
  <si>
    <t>DRENO SUBSUPERFICIAL (SEÇÃO 0,40 X 0,40 M), COM TUBO DE CONCRETO SIMPLES POROSO, DN 200 MM, ENCHIMENTO COM BRITA, ENVOLVIDO COM MANTA GEOTÊXTIL. AF_07/2021</t>
  </si>
  <si>
    <t>77,22</t>
  </si>
  <si>
    <t>102670</t>
  </si>
  <si>
    <t>DRENO PROFUNDO (SEÇÃO 0,50 X 1,50 M), COM TUBO DE PEAD CORRUGADO PERFURADO, DN 100 MM, ENCHIMENTO COM AREIA, COM SELO DE ARGILA. AF_07/2021</t>
  </si>
  <si>
    <t>94,54</t>
  </si>
  <si>
    <t>102673</t>
  </si>
  <si>
    <t>DRENO PROFUNDO (SEÇÃO 0,50 X 1,50 M), COM TUBO DE CONCRETO SIMPLES POROSO, DN 200 MM, ENCHIMENTO COM AREIA, COM SELO DE ARGILA. AF_07/2021</t>
  </si>
  <si>
    <t>146,48</t>
  </si>
  <si>
    <t>102674</t>
  </si>
  <si>
    <t>DRENO PROFUNDO (SEÇÃO 0,50 X 1,50 M), COM TUBO DE PEAD CORRUGADO PERFURADO, DN 100 MM, ENCHIMENTO COM AREIA. AF_07/2021</t>
  </si>
  <si>
    <t>99,88</t>
  </si>
  <si>
    <t>102677</t>
  </si>
  <si>
    <t>DRENO PROFUNDO (SEÇÃO 0,50 X 1,50 M), COM TUBO DE CONCRETO SIMPLES POROSO, DN 200 MM, ENCHIMENTO COM AREIA. AF_07/2021</t>
  </si>
  <si>
    <t>130,29</t>
  </si>
  <si>
    <t>102678</t>
  </si>
  <si>
    <t>DRENO PROFUNDO (SEÇÃO 0,50 X 1,50 M), CEGO, ENCHIMENTO DE BRITA, ENVOLVIDO COM MANTA GEOTÊXTIL, COM SELO DE ARGILA. AF_07/2021</t>
  </si>
  <si>
    <t>122,36</t>
  </si>
  <si>
    <t>102679</t>
  </si>
  <si>
    <t>DRENO PROFUNDO (SEÇÃO 0,50 X 1,50 M), CEGO, ENCHIMENTO DE BRITA, ENVOLVIDO COM MANTA GEOTÊXTIL. AF_07/2021</t>
  </si>
  <si>
    <t>128,68</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</si>
  <si>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</si>
  <si>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</si>
  <si>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</si>
  <si>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</si>
  <si>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168,43</t>
  </si>
  <si>
    <t>102684</t>
  </si>
  <si>
    <t>DRENO PROFUNDO (SEÇÃO 0,50 X 1,50 M), COM TUBO DE PEAD CORRUGADO PERFURADO, DN 100 MM, ENCHIMENTO COM BRITA, ENVOLVIDO COM MANTA GEOTÊXTIL. AF_07/2021</t>
  </si>
  <si>
    <t>140,20</t>
  </si>
  <si>
    <t>102687</t>
  </si>
  <si>
    <t>DRENO PROFUNDO (SEÇÃO 0,50 X 1,50 M), COM TUBO DE CONCRETO SIMPLES POROSO, DN 200 MM, ENCHIMENTO COM BRITA, ENVOLVIDO COM MANTA GEOTÊXTIL. AF_07/2021</t>
  </si>
  <si>
    <t>170,67</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</si>
  <si>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</si>
  <si>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</si>
  <si>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</si>
  <si>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</si>
  <si>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</si>
  <si>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</si>
  <si>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</si>
  <si>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</si>
  <si>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</si>
  <si>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</si>
  <si>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</si>
  <si>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</si>
  <si>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</si>
  <si>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</si>
  <si>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</si>
  <si>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</si>
  <si>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</si>
  <si>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</si>
  <si>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</si>
  <si>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</si>
  <si>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83,93</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</si>
  <si>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</si>
  <si>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</si>
  <si>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</si>
  <si>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</si>
  <si>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11,39</t>
  </si>
  <si>
    <t>102715</t>
  </si>
  <si>
    <t>GEOTÊXTIL NÃO TECIDO 100% POLIÉSTER, RESISTÊNCIA A TRAÇÃO DE 26 KN/M (RT - 26), INSTALADO EM DRENO - FORNECIMENTO E INSTALAÇÃO. AF_07/2021</t>
  </si>
  <si>
    <t>102716</t>
  </si>
  <si>
    <t>ENCHIMENTO DE AREIA PARA DRENO, LANÇAMENTO MECANIZADO. AF_07/2021</t>
  </si>
  <si>
    <t>116,30</t>
  </si>
  <si>
    <t>102717</t>
  </si>
  <si>
    <t>ENCHIMENTO DE BRITA PARA DRENO, LANÇAMENTO MECANIZADO. AF_07/2021</t>
  </si>
  <si>
    <t>113,32</t>
  </si>
  <si>
    <t>102718</t>
  </si>
  <si>
    <t>ENCHIMENTO DE AREIA PARA DRENO, LANÇAMENTO MANUAL. AF_07/2021</t>
  </si>
  <si>
    <t>128,90</t>
  </si>
  <si>
    <t>102719</t>
  </si>
  <si>
    <t>ENCHIMENTO DE BRITA PARA DRENO, LANÇAMENTO MANUAL. AF_07/2021</t>
  </si>
  <si>
    <t>125,92</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</si>
  <si>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</si>
  <si>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</si>
  <si>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</si>
  <si>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</si>
  <si>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</si>
  <si>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</si>
  <si>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</si>
  <si>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</si>
  <si>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</si>
  <si>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</si>
  <si>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103653</t>
  </si>
  <si>
    <t>GEOTÊXTIL NÃO TECIDO 100% POLIÉSTER, RESISTÊNCIA A TRAÇÃO DE 31 KN/M (RT-31), INSTALADO EM DRENO - FORNECIMENTO E INSTALAÇÃO. AF_07/2021</t>
  </si>
  <si>
    <t>673,75</t>
  </si>
  <si>
    <t>632,90</t>
  </si>
  <si>
    <t>841,25</t>
  </si>
  <si>
    <t>758,18</t>
  </si>
  <si>
    <t>936,72</t>
  </si>
  <si>
    <t>830,07</t>
  </si>
  <si>
    <t>964,12</t>
  </si>
  <si>
    <t>1.668,51</t>
  </si>
  <si>
    <t>2.077,69</t>
  </si>
  <si>
    <t>2.485,13</t>
  </si>
  <si>
    <t>645,93</t>
  </si>
  <si>
    <t>589,18</t>
  </si>
  <si>
    <t>250,17</t>
  </si>
  <si>
    <t>283,56</t>
  </si>
  <si>
    <t>752,90</t>
  </si>
  <si>
    <t>120,14</t>
  </si>
  <si>
    <t>171,97</t>
  </si>
  <si>
    <t>183,14</t>
  </si>
  <si>
    <t>138,77</t>
  </si>
  <si>
    <t>151,91</t>
  </si>
  <si>
    <t>194,05</t>
  </si>
  <si>
    <t>139,42</t>
  </si>
  <si>
    <t>163,12</t>
  </si>
  <si>
    <t>170,17</t>
  </si>
  <si>
    <t>160,13</t>
  </si>
  <si>
    <t>185,52</t>
  </si>
  <si>
    <t>172,99</t>
  </si>
  <si>
    <t>133,77</t>
  </si>
  <si>
    <t>145,41</t>
  </si>
  <si>
    <t>187,42</t>
  </si>
  <si>
    <t>199,21</t>
  </si>
  <si>
    <t>149,98</t>
  </si>
  <si>
    <t>163,77</t>
  </si>
  <si>
    <t>206,42</t>
  </si>
  <si>
    <t>220,61</t>
  </si>
  <si>
    <t>147,66</t>
  </si>
  <si>
    <t>151,18</t>
  </si>
  <si>
    <t>175,18</t>
  </si>
  <si>
    <t>168,22</t>
  </si>
  <si>
    <t>194,27</t>
  </si>
  <si>
    <t>204,19</t>
  </si>
  <si>
    <t>242,65</t>
  </si>
  <si>
    <t>224,84</t>
  </si>
  <si>
    <t>206,57</t>
  </si>
  <si>
    <t>200,57</t>
  </si>
  <si>
    <t>228,13</t>
  </si>
  <si>
    <t>220,21</t>
  </si>
  <si>
    <t>230,52</t>
  </si>
  <si>
    <t>212,74</t>
  </si>
  <si>
    <t>202,11</t>
  </si>
  <si>
    <t>191,12</t>
  </si>
  <si>
    <t>188,63</t>
  </si>
  <si>
    <t>246,06</t>
  </si>
  <si>
    <t>227,22</t>
  </si>
  <si>
    <t>208,22</t>
  </si>
  <si>
    <t>195,89</t>
  </si>
  <si>
    <t>973,47</t>
  </si>
  <si>
    <t>586,37</t>
  </si>
  <si>
    <t>763,70</t>
  </si>
  <si>
    <t>473,38</t>
  </si>
  <si>
    <t>38,97</t>
  </si>
  <si>
    <t>459,94</t>
  </si>
  <si>
    <t>102989</t>
  </si>
  <si>
    <t>CANALETA MEIA CANA PRÉ-MOLDADA DE CONCRETO (D = 20 CM) - FORNECIMENTO E INSTALAÇÃO. AF_08/2021</t>
  </si>
  <si>
    <t>102990</t>
  </si>
  <si>
    <t>CANALETA MEIA CANA PRÉ-MOLDADA DE CONCRETO (D = 30 CM) - FORNECIMENTO E INSTALAÇÃO. AF_08/2021</t>
  </si>
  <si>
    <t>42,50</t>
  </si>
  <si>
    <t>102991</t>
  </si>
  <si>
    <t>CANALETA MEIA CANA PRÉ-MOLDADA DE CONCRETO (D = 40 CM) - FORNECIMENTO E INSTALAÇÃO. AF_08/2021</t>
  </si>
  <si>
    <t>54,91</t>
  </si>
  <si>
    <t>102992</t>
  </si>
  <si>
    <t>CANALETA MEIA CANA PRÉ-MOLDADA DE CONCRETO (D = 50 CM) - FORNECIMENTO E INSTALAÇÃO. AF_08/2021</t>
  </si>
  <si>
    <t>78,95</t>
  </si>
  <si>
    <t>102993</t>
  </si>
  <si>
    <t>CANALETA MEIA CANA PRÉ-MOLDADA DE CONCRETO (D = 60 CM) - FORNECIMENTO E INSTALAÇÃO. AF_08/2021</t>
  </si>
  <si>
    <t>103,02</t>
  </si>
  <si>
    <t>102994</t>
  </si>
  <si>
    <t>CANALETA MEIA CANA PRÉ-MOLDADA DE CONCRETO (D = 80 CM) - FORNECIMENTO E INSTALAÇÃO. AF_08/2021</t>
  </si>
  <si>
    <t>171,36</t>
  </si>
  <si>
    <t>102995</t>
  </si>
  <si>
    <t>EXECUÇÃO DE CANALETA DE CONCRETO MOLDADO IN LOCO, ESPESSURA DE 0,07 M, GEOMETRIA TRAPEZOIDAL (DIMENSÕES INTERNAS: B=0,6 M; B=0,147 M; H=0,2 M). AF_08/2021</t>
  </si>
  <si>
    <t>47,81</t>
  </si>
  <si>
    <t>102996</t>
  </si>
  <si>
    <t>EXECUÇÃO DE CANALETA DE CONCRETO MOLDADO IN LOCO, ESPESSURA DE 0,07 M, GEOMETRIA TRAPEZOIDAL (DIMENSÕES INTERNAS: B=0,9 M; B=0,246 M; H=0,3 M). AF_08/2021</t>
  </si>
  <si>
    <t>67,43</t>
  </si>
  <si>
    <t>102997</t>
  </si>
  <si>
    <t>EXECUÇÃO DE CANALETA DE CONCRETO MOLDADO IN LOCO, ESPESSURA DE 0,08 M, GEOMETRIA TRAPEZOIDAL (DIMENSÕES INTERNAS: B=1M; B=0,5 M; H=0,25 M). AF_08/2021</t>
  </si>
  <si>
    <t>88,81</t>
  </si>
  <si>
    <t>102998</t>
  </si>
  <si>
    <t>EXECUÇÃO DE CANALETA DE CONCRETO MOLDADO IN LOCO, ESPESSURA DE 0,08 M, GEOMETRIA TRAPEZOIDAL (DIMENSÕES INTERNAS: B=1,074 M; B=0,534 M; H=0,27 M). AF_08/2021</t>
  </si>
  <si>
    <t>85,31</t>
  </si>
  <si>
    <t>102999</t>
  </si>
  <si>
    <t>EXECUÇÃO DE CANALETA DE CONCRETO MOLDADO IN LOCO, ESPESSURA DE 0,08 M, GEOMETRIA TRAPEZOIDAL (DIMENSÕES INTERNAS: B=1,4 M; B=0,7 M; H=0,35 M). AF_08/2021</t>
  </si>
  <si>
    <t>107,84</t>
  </si>
  <si>
    <t>103000</t>
  </si>
  <si>
    <t>EXECUÇÃO DE CANALETA DE CONCRETO MOLDADO IN LOCO, ESPESSURA DE 0,08 M, GEOMETRIA TRAPEZOIDAL (DIMENSÕES INTERNAS: B=1,474 M; B=0,934 M; H=0,27 M). AF_08/2021</t>
  </si>
  <si>
    <t>108,27</t>
  </si>
  <si>
    <t>103001</t>
  </si>
  <si>
    <t>GRELHA DE FERRO FUNDIDO SIMPLES COM REQUADRO, 150 X 1000 MM, ASSENTADA COM ARGAMASSA 1 : 3 CIMENTO: AREIA - FORNECIMENTO E INSTALAÇÃO. AF_08/2021</t>
  </si>
  <si>
    <t>213,84</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</si>
  <si>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</si>
  <si>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</si>
  <si>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</si>
  <si>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</si>
  <si>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368,56</t>
  </si>
  <si>
    <t>103005</t>
  </si>
  <si>
    <t>CAIXA COM GRELHA RETANGULAR DE FERRO FUNDIDO, EM ALVENARIA COM TIJOLOS CERÂMICOS MACIÇOS, DIMENSÕES INTERNAS: 0,15 X 1,00 X 0,3 M. AF_08/2021</t>
  </si>
  <si>
    <t>599,04</t>
  </si>
  <si>
    <t>103006</t>
  </si>
  <si>
    <t>CAIXA COM GRELHA RETANGULAR DE FERRO FUNDIDO, EM ALVENARIA COM TIJOLOS CERÂMICOS MACIÇOS, DIMENSÕES INTERNAS: 0,20 X 1,00 X 0,4 M. AF_08/2021</t>
  </si>
  <si>
    <t>821,66</t>
  </si>
  <si>
    <t>103007</t>
  </si>
  <si>
    <t>CAIXA COM GRELHA RETANGULAR DE FERRO FUNDIDO, EM ALVENARIA COM TIJOLOS CERÂMICOS MACIÇOS, DIMENSÕES INTERNAS: 0,30 X 1,00 X 0,5 M. AF_08/2021</t>
  </si>
  <si>
    <t>1.086,65</t>
  </si>
  <si>
    <t>1.414,34</t>
  </si>
  <si>
    <t>2.056,71</t>
  </si>
  <si>
    <t>1.349,93</t>
  </si>
  <si>
    <t>1.915,55</t>
  </si>
  <si>
    <t>1.444,57</t>
  </si>
  <si>
    <t>2.574,72</t>
  </si>
  <si>
    <t>1.893,92</t>
  </si>
  <si>
    <t>3.305,11</t>
  </si>
  <si>
    <t>2.555,83</t>
  </si>
  <si>
    <t>4.251,34</t>
  </si>
  <si>
    <t>855,13</t>
  </si>
  <si>
    <t>1.912,42</t>
  </si>
  <si>
    <t>1.334,20</t>
  </si>
  <si>
    <t>2.408,48</t>
  </si>
  <si>
    <t>1.771,11</t>
  </si>
  <si>
    <t>3.280,31</t>
  </si>
  <si>
    <t>423,96</t>
  </si>
  <si>
    <t>533,54</t>
  </si>
  <si>
    <t>1.194,39</t>
  </si>
  <si>
    <t>1.711,74</t>
  </si>
  <si>
    <t>868,59</t>
  </si>
  <si>
    <t>2.204,66</t>
  </si>
  <si>
    <t>1.285,97</t>
  </si>
  <si>
    <t>385,59</t>
  </si>
  <si>
    <t>1.559,29</t>
  </si>
  <si>
    <t>509,21</t>
  </si>
  <si>
    <t>3.242,50</t>
  </si>
  <si>
    <t>1.832,58</t>
  </si>
  <si>
    <t>695,31</t>
  </si>
  <si>
    <t>4.161,36</t>
  </si>
  <si>
    <t>2.242,57</t>
  </si>
  <si>
    <t>2.589,07</t>
  </si>
  <si>
    <t>1.266,43</t>
  </si>
  <si>
    <t>3.273,91</t>
  </si>
  <si>
    <t>1.513,27</t>
  </si>
  <si>
    <t>1.760,15</t>
  </si>
  <si>
    <t>2.006,99</t>
  </si>
  <si>
    <t>5.363,53</t>
  </si>
  <si>
    <t>2.253,88</t>
  </si>
  <si>
    <t>2.500,77</t>
  </si>
  <si>
    <t>6.742,05</t>
  </si>
  <si>
    <t>2.747,59</t>
  </si>
  <si>
    <t>4.045,24</t>
  </si>
  <si>
    <t>4.934,39</t>
  </si>
  <si>
    <t>5.795,68</t>
  </si>
  <si>
    <t>6.656,86</t>
  </si>
  <si>
    <t>7.518,21</t>
  </si>
  <si>
    <t>8.379,45</t>
  </si>
  <si>
    <t>3.016,58</t>
  </si>
  <si>
    <t>5.950,34</t>
  </si>
  <si>
    <t>2.276,04</t>
  </si>
  <si>
    <t>6.971,46</t>
  </si>
  <si>
    <t>2.522,87</t>
  </si>
  <si>
    <t>8.054,33</t>
  </si>
  <si>
    <t>2.769,75</t>
  </si>
  <si>
    <t>9.083,28</t>
  </si>
  <si>
    <t>10.112,25</t>
  </si>
  <si>
    <t>3.268,01</t>
  </si>
  <si>
    <t>8.213,92</t>
  </si>
  <si>
    <t>2.774,37</t>
  </si>
  <si>
    <t>9.444,92</t>
  </si>
  <si>
    <t>3.021,21</t>
  </si>
  <si>
    <t>10.675,95</t>
  </si>
  <si>
    <t>11.906,97</t>
  </si>
  <si>
    <t>3.519,47</t>
  </si>
  <si>
    <t>10.890,92</t>
  </si>
  <si>
    <t>3.272,62</t>
  </si>
  <si>
    <t>12.302,58</t>
  </si>
  <si>
    <t>13.714,25</t>
  </si>
  <si>
    <t>3.770,96</t>
  </si>
  <si>
    <t>13.929,32</t>
  </si>
  <si>
    <t>15.521,49</t>
  </si>
  <si>
    <t>4.022,43</t>
  </si>
  <si>
    <t>17.328,80</t>
  </si>
  <si>
    <t>4.228,74</t>
  </si>
  <si>
    <t>211,99</t>
  </si>
  <si>
    <t>1.017,49</t>
  </si>
  <si>
    <t>2.724,45</t>
  </si>
  <si>
    <t>6.052,73</t>
  </si>
  <si>
    <t>3.958,69</t>
  </si>
  <si>
    <t>4.643,51</t>
  </si>
  <si>
    <t>294,20</t>
  </si>
  <si>
    <t>1.116,63</t>
  </si>
  <si>
    <t>1.102,89</t>
  </si>
  <si>
    <t>1.273,55</t>
  </si>
  <si>
    <t>1.488,48</t>
  </si>
  <si>
    <t>1.594,47</t>
  </si>
  <si>
    <t>1.700,47</t>
  </si>
  <si>
    <t>1.720,85</t>
  </si>
  <si>
    <t>1.913,64</t>
  </si>
  <si>
    <t>2.106,44</t>
  </si>
  <si>
    <t>2.212,43</t>
  </si>
  <si>
    <t>2.318,43</t>
  </si>
  <si>
    <t>4.158,79</t>
  </si>
  <si>
    <t>5.075,08</t>
  </si>
  <si>
    <t>5.583,82</t>
  </si>
  <si>
    <t>6.092,57</t>
  </si>
  <si>
    <t>3.860,46</t>
  </si>
  <si>
    <t>4.776,75</t>
  </si>
  <si>
    <t>5.693,04</t>
  </si>
  <si>
    <t>6.201,78</t>
  </si>
  <si>
    <t>6.710,53</t>
  </si>
  <si>
    <t>506,07</t>
  </si>
  <si>
    <t>1.694,36</t>
  </si>
  <si>
    <t>3.153,03</t>
  </si>
  <si>
    <t>1.747,85</t>
  </si>
  <si>
    <t>4.826,91</t>
  </si>
  <si>
    <t>691,03</t>
  </si>
  <si>
    <t>1.931,54</t>
  </si>
  <si>
    <t>4.053,40</t>
  </si>
  <si>
    <t>2.144,65</t>
  </si>
  <si>
    <t>2.533,05</t>
  </si>
  <si>
    <t>1.219,99</t>
  </si>
  <si>
    <t>5.668,83</t>
  </si>
  <si>
    <t>3.202,41</t>
  </si>
  <si>
    <t>1.457,16</t>
  </si>
  <si>
    <t>2.168,74</t>
  </si>
  <si>
    <t>3.871,74</t>
  </si>
  <si>
    <t>4.541,10</t>
  </si>
  <si>
    <t>419,95</t>
  </si>
  <si>
    <t>528,86</t>
  </si>
  <si>
    <t>6.510,61</t>
  </si>
  <si>
    <t>1.154,12</t>
  </si>
  <si>
    <t>1.640,35</t>
  </si>
  <si>
    <t>5.245,66</t>
  </si>
  <si>
    <t>860,73</t>
  </si>
  <si>
    <t>2.405,95</t>
  </si>
  <si>
    <t>292,29</t>
  </si>
  <si>
    <t>5.919,39</t>
  </si>
  <si>
    <t>2.134,10</t>
  </si>
  <si>
    <t>2.666,36</t>
  </si>
  <si>
    <t>1.218,81</t>
  </si>
  <si>
    <t>7.352,58</t>
  </si>
  <si>
    <t>1.170,25</t>
  </si>
  <si>
    <t>6.593,26</t>
  </si>
  <si>
    <t>9.234,11</t>
  </si>
  <si>
    <t>383,09</t>
  </si>
  <si>
    <t>2.643,11</t>
  </si>
  <si>
    <t>3.957,15</t>
  </si>
  <si>
    <t>2.644,01</t>
  </si>
  <si>
    <t>1.483,35</t>
  </si>
  <si>
    <t>8.194,44</t>
  </si>
  <si>
    <t>2.903,53</t>
  </si>
  <si>
    <t>2.899,51</t>
  </si>
  <si>
    <t>10.436,82</t>
  </si>
  <si>
    <t>3.140,65</t>
  </si>
  <si>
    <t>12.002,47</t>
  </si>
  <si>
    <t>5.819,41</t>
  </si>
  <si>
    <t>3.381,84</t>
  </si>
  <si>
    <t>10.646,38</t>
  </si>
  <si>
    <t>3.144,66</t>
  </si>
  <si>
    <t>12.025,58</t>
  </si>
  <si>
    <t>2.187,98</t>
  </si>
  <si>
    <t>13.404,80</t>
  </si>
  <si>
    <t>3.623,04</t>
  </si>
  <si>
    <t>13.614,44</t>
  </si>
  <si>
    <t>6.817,70</t>
  </si>
  <si>
    <t>15.170,04</t>
  </si>
  <si>
    <t>3.864,24</t>
  </si>
  <si>
    <t>16.935,35</t>
  </si>
  <si>
    <t>2.425,15</t>
  </si>
  <si>
    <t>211,14</t>
  </si>
  <si>
    <t>961,31</t>
  </si>
  <si>
    <t>7.877,73</t>
  </si>
  <si>
    <t>2.662,35</t>
  </si>
  <si>
    <t>8.883,85</t>
  </si>
  <si>
    <t>9.889,97</t>
  </si>
  <si>
    <t>8.031,43</t>
  </si>
  <si>
    <t>4.066,19</t>
  </si>
  <si>
    <t>1.226,44</t>
  </si>
  <si>
    <t>990,31</t>
  </si>
  <si>
    <t>584,06</t>
  </si>
  <si>
    <t>496,13</t>
  </si>
  <si>
    <t>417,00</t>
  </si>
  <si>
    <t>2.957,29</t>
  </si>
  <si>
    <t>1.538,35</t>
  </si>
  <si>
    <t>2.376,87</t>
  </si>
  <si>
    <t>2.341,38</t>
  </si>
  <si>
    <t>102457</t>
  </si>
  <si>
    <t>BASE PARA POÇO DE VISITA CIRCULAR PARA DRENAGEM, EM CONCRETO PRÉ-MOLDADO, DIÂMETRO INTERNO = 1,2 M, PROFUNDIDADE = 1,45 M, EXCLUINDO TAMPÃO. AF_05/2021</t>
  </si>
  <si>
    <t>1.479,14</t>
  </si>
  <si>
    <t>44,59</t>
  </si>
  <si>
    <t>51,68</t>
  </si>
  <si>
    <t>71,83</t>
  </si>
  <si>
    <t>78,59</t>
  </si>
  <si>
    <t>88,18</t>
  </si>
  <si>
    <t>60,37</t>
  </si>
  <si>
    <t>57,96</t>
  </si>
  <si>
    <t>94277</t>
  </si>
  <si>
    <t>ASSENTAMENTO DE GUIA (MEIO-FIO) EM TRECHO RETO, CONFECCIONADA EM CONCRETO PRÉ-FABRICADO, DIMENSÕES 80X08X08X25 CM (COMPRIMENTO X BASE INFERIOR X BASE SUPERIOR X ALTURA), PARA URBANIZAÇÃO INTERNA DE EMPREENDIMENTOS. AF_06/2016</t>
  </si>
  <si>
    <t>48,04</t>
  </si>
  <si>
    <t>94278</t>
  </si>
  <si>
    <t>ASSENTAMENTO DE GUIA (MEIO-FIO) EM TRECHO CURVO, CONFECCIONADA EM CONCRETO PRÉ-FABRICADO, DIMENSÕES 80X08X08X25 CM (COMPRIMENTO X BASE INFERIOR X BASE SUPERIOR X ALTURA), PARA URBANIZAÇÃO INTERNA DE EMPREENDIMENTOS. AF_06/2016</t>
  </si>
  <si>
    <t>52,91</t>
  </si>
  <si>
    <t>94279</t>
  </si>
  <si>
    <t>ASSENTAMENTO DE GUIA (MEIO-FIO) EM TRECHO RETO, CONFECCIONADA EM CONCRETO PRÉ-FABRICADO, DIMENSÕES 39X6,5X6,5X19 CM (COMPRIMENTO X BASE INFERIOR X BASE SUPERIOR X ALTURA), PARA DELIMITAÇÃO DE JARDINS, PRAÇAS OU PASSEIOS. AF_05/2016</t>
  </si>
  <si>
    <t>55,53</t>
  </si>
  <si>
    <t>94280</t>
  </si>
  <si>
    <t>ASSENTAMENTO DE GUIA (MEIO-FIO) EM TRECHO CURVO, CONFECCIONADA EM CONCRETO PRÉ-FABRICADO, DIMENSÕES 39X6,5X6,5X19 CM (COMPRIMENTO X BASE INFERIOR X BASE SUPERIOR X ALTURA), PARA DELIMITAÇÃO DE JARDINS, PRAÇAS OU PASSEIOS. AF_05/2016</t>
  </si>
  <si>
    <t>60,39</t>
  </si>
  <si>
    <t>63,57</t>
  </si>
  <si>
    <t>89,98</t>
  </si>
  <si>
    <t>63,13</t>
  </si>
  <si>
    <t>58,49</t>
  </si>
  <si>
    <t>71,45</t>
  </si>
  <si>
    <t>144,33</t>
  </si>
  <si>
    <t>102727</t>
  </si>
  <si>
    <t>FABRICAÇÃO, MONTAGEM E DESMONTAGEM DE FÔRMA PARA BOCA PARA BUEIRO, EM CHAPA DE MADEIRA COMPENSADA RESINADA, E = 17 MM, 2 UTILIZAÇÕES. AF_07/2021</t>
  </si>
  <si>
    <t>98,18</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</si>
  <si>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</si>
  <si>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</si>
  <si>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</si>
  <si>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</si>
  <si>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</si>
  <si>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</si>
  <si>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</si>
  <si>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</si>
  <si>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</si>
  <si>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</si>
  <si>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</si>
  <si>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</si>
  <si>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</si>
  <si>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</si>
  <si>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</si>
  <si>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</si>
  <si>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</si>
  <si>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</si>
  <si>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451,96</t>
  </si>
  <si>
    <t>102737</t>
  </si>
  <si>
    <t>BOCA PARA BUEIRO SIMPLES TUBULAR D = 40 CM EM CONCRETO, ALAS COM ESCONSIDADE DE 0°, INCLUINDO FÔRMAS E MATERIAIS. AF_07/2021</t>
  </si>
  <si>
    <t>1.068,25</t>
  </si>
  <si>
    <t>102738</t>
  </si>
  <si>
    <t>BOCA PARA BUEIRO SIMPLES TUBULAR D = 60 CM EM CONCRETO, ALAS COM ESCONSIDADE DE 0°, INCLUINDO FÔRMAS E MATERIAIS. AF_07/2021</t>
  </si>
  <si>
    <t>2.187,68</t>
  </si>
  <si>
    <t>102739</t>
  </si>
  <si>
    <t>BOCA PARA BUEIRO SIMPLES TUBULAR D = 80 CM EM CONCRETO, ALAS COM ESCONSIDADE DE 0°, INCLUINDO FÔRMAS E MATERIAIS. AF_07/2021</t>
  </si>
  <si>
    <t>3.667,55</t>
  </si>
  <si>
    <t>102740</t>
  </si>
  <si>
    <t>BOCA PARA BUEIRO SIMPLES TUBULAR D = 100 CM EM CONCRETO, ALAS COM ESCONSIDADE DE 0°, INCLUINDO FÔRMAS E MATERIAIS. AF_07/2021</t>
  </si>
  <si>
    <t>5.499,98</t>
  </si>
  <si>
    <t>102741</t>
  </si>
  <si>
    <t>BOCA PARA BUEIRO SIMPLES TUBULAR D = 120 CM EM CONCRETO, ALAS COM ESCONSIDADE DE 0°, INCLUINDO FÔRMAS E MATERIAIS. AF_07/2021</t>
  </si>
  <si>
    <t>7.721,79</t>
  </si>
  <si>
    <t>102742</t>
  </si>
  <si>
    <t>BOCA PARA BUEIRO SIMPLES TUBULAR D = 150 CM EM CONCRETO, ALAS COM ESCONSIDADE DE 0°, INCLUINDO FÔRMAS E MATERIAIS. AF_07/2021</t>
  </si>
  <si>
    <t>13.371,63</t>
  </si>
  <si>
    <t>102743</t>
  </si>
  <si>
    <t>BOCA PARA BUEIRO DUPLO TUBULAR D = 80 CM EM CONCRETO, ALAS COM ESCONSIDADE DE 0°, INCLUINDO FÔRMAS E MATERIAIS. AF_07/2021</t>
  </si>
  <si>
    <t>4.429,95</t>
  </si>
  <si>
    <t>102744</t>
  </si>
  <si>
    <t>BOCA PARA BUEIRO DUPLO TUBULAR D = 100 CM EM CONCRETO, ALAS COM ESCONSIDADE DE 0°, INCLUINDO FÔRMAS E MATERIAIS. AF_07/2021</t>
  </si>
  <si>
    <t>6.640,62</t>
  </si>
  <si>
    <t>102745</t>
  </si>
  <si>
    <t>BOCA PARA BUEIRO DUPLO TUBULAR D = 120 CM EM CONCRETO, ALAS COM ESCONSIDADE DE 0°, INCLUINDO FÔRMAS E MATERIAIS. AF_07/2021</t>
  </si>
  <si>
    <t>9.337,12</t>
  </si>
  <si>
    <t>102746</t>
  </si>
  <si>
    <t>BOCA PARA BUEIRO DUPLO TUBULAR D = 150 CM EM CONCRETO, ALAS COM ESCONSIDADE DE 0°, INCLUINDO FÔRMAS E MATERIAIS. AF_07/2021</t>
  </si>
  <si>
    <t>16.187,96</t>
  </si>
  <si>
    <t>102747</t>
  </si>
  <si>
    <t>BOCA PARA BUEIRO TRIPLO TUBULAR D = 100 CM EM CONCRETO, ALAS COM ESCONSIDADE DE 0°, INCLUINDO FÔRMAS E MATERIAIS. AF_07/2021</t>
  </si>
  <si>
    <t>8.232,14</t>
  </si>
  <si>
    <t>102748</t>
  </si>
  <si>
    <t>BOCA PARA BUEIRO TRIPLO TUBULAR D = 120 CM EM CONCRETO, ALAS COM ESCONSIDADE DE 0°, INCLUINDO FÔRMAS E MATERIAIS. AF_07/2021</t>
  </si>
  <si>
    <t>11.524,98</t>
  </si>
  <si>
    <t>102749</t>
  </si>
  <si>
    <t>BOCA PARA BUEIRO TRIPLO TUBULAR D = 150 CM EM CONCRETO, ALAS COM ESCONSIDADE DE 0°, INCLUINDO FÔRMAS E MATERIAIS. AF_07/2021</t>
  </si>
  <si>
    <t>19.786,85</t>
  </si>
  <si>
    <t>102750</t>
  </si>
  <si>
    <t>BOCA PARA BUEIRO SIMPLES TUBULAR D = 60 CM EM CONCRETO, ALAS COM ESCONSIDADE DE 30°, INCLUINDO FÔRMAS E MATERIAIS. AF_07/2021</t>
  </si>
  <si>
    <t>2.668,07</t>
  </si>
  <si>
    <t>102751</t>
  </si>
  <si>
    <t>BOCA PARA BUEIRO SIMPLES TUBULAR D = 80 CM EM CONCRETO, ALAS COM ESCONSIDADE DE 30°, INCLUINDO FÔRMAS E MATERIAIS. AF_07/2021</t>
  </si>
  <si>
    <t>4.642,21</t>
  </si>
  <si>
    <t>102752</t>
  </si>
  <si>
    <t>BOCA PARA BUEIRO SIMPLES TUBULAR D = 100 CM EM CONCRETO, ALAS COM ESCONSIDADE DE 30°, INCLUINDO FÔRMAS E MATERIAIS. AF_07/2021</t>
  </si>
  <si>
    <t>7.403,06</t>
  </si>
  <si>
    <t>102753</t>
  </si>
  <si>
    <t>BOCA PARA BUEIRO SIMPLES TUBULAR D = 120 CM EM CONCRETO, ALAS COM ESCONSIDADE DE 30°, INCLUINDO FÔRMAS E MATERIAIS. AF_07/2021</t>
  </si>
  <si>
    <t>10.968,78</t>
  </si>
  <si>
    <t>102754</t>
  </si>
  <si>
    <t>BOCA PARA BUEIRO SIMPLES TUBULAR D = 150 CM EM CONCRETO, ALAS COM ESCONSIDADE DE 30°, INCLUINDO FÔRMAS E MATERIAIS. AF_07/2021</t>
  </si>
  <si>
    <t>20.847,39</t>
  </si>
  <si>
    <t>102755</t>
  </si>
  <si>
    <t>BOCA PARA BUEIRO DUPLO TUBULAR D = 100 CM EM CONCRETO, ALAS COM ESCONSIDADE DE 30°, INCLUINDO FÔRMAS E MATERIAIS. AF_07/2021</t>
  </si>
  <si>
    <t>10.324,68</t>
  </si>
  <si>
    <t>102756</t>
  </si>
  <si>
    <t>BOCA PARA BUEIRO DUPLO TUBULAR D = 120 CM EM CONCRETO, ALAS COM ESCONSIDADE DE 30°, INCLUINDO FÔRMAS E MATERIAIS. AF_07/2021</t>
  </si>
  <si>
    <t>15.347,31</t>
  </si>
  <si>
    <t>102757</t>
  </si>
  <si>
    <t>BOCA PARA BUEIRO DUPLO TUBULAR D = 150 CM EM CONCRETO, ALAS COM ESCONSIDADE DE 30°, INCLUINDO FÔRMAS E MATERIAIS. AF_07/2021</t>
  </si>
  <si>
    <t>28.543,30</t>
  </si>
  <si>
    <t>102758</t>
  </si>
  <si>
    <t>BOCA PARA BUEIRO TRIPLO TUBULAR D = 100 CM EM CONCRETO, ALAS COM ESCONSIDADE DE 30°, INCLUINDO FÔRMAS E MATERIAIS. AF_07/2021</t>
  </si>
  <si>
    <t>13.261,17</t>
  </si>
  <si>
    <t>102759</t>
  </si>
  <si>
    <t>BOCA PARA BUEIRO TRIPLO TUBULAR D = 120 CM EM CONCRETO, ALAS COM ESCONSIDADE DE 30°, INCLUINDO FÔRMAS E MATERIAIS. AF_07/2021</t>
  </si>
  <si>
    <t>19.748,43</t>
  </si>
  <si>
    <t>102760</t>
  </si>
  <si>
    <t>BOCA PARA BUEIRO TRIPLO TUBULAR D = 150 CM EM CONCRETO, ALAS COM ESCONSIDADE DE 30°, INCLUINDO FÔRMAS E MATERIAIS. AF_07/2021</t>
  </si>
  <si>
    <t>36.390,25</t>
  </si>
  <si>
    <t>102761</t>
  </si>
  <si>
    <t>BOCA PARA BUEIRO SIMPLES CELULAR 150 X 150 CM EM CONCRETO, ALAS COM ESCONSIDADE DE 30°, INCLUINDO FÔRMAS E MATERIAIS. AF_07/2021</t>
  </si>
  <si>
    <t>12.734,47</t>
  </si>
  <si>
    <t>102762</t>
  </si>
  <si>
    <t>BOCA PARA BUEIRO SIMPLES CELULAR 200 X 200 CM EM CONCRETO, ALAS COM ESCONSIDADE DE 30°, INCLUINDO FÔRMAS E MATERIAIS. AF_07/2021</t>
  </si>
  <si>
    <t>19.586,07</t>
  </si>
  <si>
    <t>102763</t>
  </si>
  <si>
    <t>BOCA PARA BUEIRO SIMPLES CELULAR 250 X 250 CM EM CONCRETO, ALAS COM ESCONSIDADE DE 30°, INCLUINDO FÔRMAS E MATERIAIS. AF_07/2021</t>
  </si>
  <si>
    <t>27.283,89</t>
  </si>
  <si>
    <t>102764</t>
  </si>
  <si>
    <t>BOCA PARA BUEIRO SIMPLES CELULAR 300 X 300 CM EM CONCRETO, ALAS COM ESCONSIDADE DE 30°, INCLUINDO FÔRMAS E MATERIAIS. AF_07/2021</t>
  </si>
  <si>
    <t>38.434,36</t>
  </si>
  <si>
    <t>102765</t>
  </si>
  <si>
    <t>BOCA PARA BUEIRO DUPLO CELULAR 150 X 150 CM EM CONCRETO, ALAS COM ESCONSIDADE DE 30°, INCLUINDO FÔRMAS E MATERIAIS. AF_07/2021</t>
  </si>
  <si>
    <t>15.750,90</t>
  </si>
  <si>
    <t>102766</t>
  </si>
  <si>
    <t>BOCA PARA BUEIRO DUPLO CELULAR 200 X 200 CM EM CONCRETO, ALAS COM ESCONSIDADE DE 30°, INCLUINDO FÔRMAS E MATERIAIS. AF_07/2021</t>
  </si>
  <si>
    <t>23.648,49</t>
  </si>
  <si>
    <t>102767</t>
  </si>
  <si>
    <t>BOCA PARA BUEIRO DUPLO CELULAR 250 X 250 CM EM CONCRETO, ALAS COM ESCONSIDADE DE 30°, INCLUINDO FÔRMAS E MATERIAIS. AF_07/2021</t>
  </si>
  <si>
    <t>33.246,46</t>
  </si>
  <si>
    <t>102768</t>
  </si>
  <si>
    <t>BOCA PARA BUEIRO DUPLO CELULAR 300 X 300 CM EM CONCRETO, ALAS COM ESCONSIDADE DE 30°, INCLUINDO FÔRMAS E MATERIAIS. AF_07/2021</t>
  </si>
  <si>
    <t>46.449,50</t>
  </si>
  <si>
    <t>102769</t>
  </si>
  <si>
    <t>BOCA PARA BUEIRO TRIPLO CELULAR 150 X 150 CM EM CONCRETO, ALAS COM ESCONSIDADE DE 30°, INCLUINDO FÔRMAS E MATERIAIS. AF_07/2021</t>
  </si>
  <si>
    <t>18.117,93</t>
  </si>
  <si>
    <t>102770</t>
  </si>
  <si>
    <t>BOCA PARA BUEIRO TRIPLO CELULAR 200 X 200 CM EM CONCRETO, ALAS COM ESCONSIDADE DE 30°, INCLUINDO FÔRMAS E MATERIAIS. AF_07/2021</t>
  </si>
  <si>
    <t>27.773,18</t>
  </si>
  <si>
    <t>102771</t>
  </si>
  <si>
    <t>BOCA PARA BUEIRO TRIPLO CELULAR 250 X 250 CM EM CONCRETO, ALAS COM ESCONSIDADE DE 30°, INCLUINDO FÔRMAS E MATERIAIS. AF_07/2021</t>
  </si>
  <si>
    <t>39.019,24</t>
  </si>
  <si>
    <t>102772</t>
  </si>
  <si>
    <t>BOCA PARA BUEIRO TRIPLO CELULAR 300 X 300 CM EM CONCRETO, ALAS COM ESCONSIDADE DE 30°, INCLUINDO FÔRMAS E MATERIAIS. AF_07/2021</t>
  </si>
  <si>
    <t>55.063,25</t>
  </si>
  <si>
    <t>102773</t>
  </si>
  <si>
    <t>BOCA PARA BUEIRO SIMPLES TUBULAR D = 40 CM EM GABIÃO, ALAS COM ESCONSIDADE DE 45°, INCLUINDO FÔRMAS E MATERIAIS. AF_07/2021</t>
  </si>
  <si>
    <t>8.225,60</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</si>
  <si>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</si>
  <si>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</si>
  <si>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</si>
  <si>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</si>
  <si>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12.268,10</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</si>
  <si>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</si>
  <si>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</si>
  <si>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</si>
  <si>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</si>
  <si>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18.562,09</t>
  </si>
  <si>
    <t>102778</t>
  </si>
  <si>
    <t>BOCA PARA BUEIRO SIMPLES TUBULAR D = 150 CM EM GABIÃO, ALAS COM ESCONSIDADE DE 45°, INCLUINDO FÔRMAS E MATERIAIS. AF_07/2021</t>
  </si>
  <si>
    <t>27.681,06</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</si>
  <si>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</si>
  <si>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</si>
  <si>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</si>
  <si>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</si>
  <si>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9.466,47</t>
  </si>
  <si>
    <t>102781</t>
  </si>
  <si>
    <t>BOCA PARA BUEIRO DUPLO TUBULAR D = 80 CM EM GABIÃO, ALAS COM ESCONSIDADE DE 45°, INCLUINDO FÔRMAS E MATERIAIS. AF_07/2021</t>
  </si>
  <si>
    <t>14.014,28</t>
  </si>
  <si>
    <t>102782</t>
  </si>
  <si>
    <t>BOCA PARA BUEIRO DUPLO TUBULAR D = 100 CM EM GABIÃO, ALAS COM ESCONSIDADE DE 45°, INCLUINDO FÔRMAS E MATERIAIS. AF_07/2021</t>
  </si>
  <si>
    <t>15.597,06</t>
  </si>
  <si>
    <t>102783</t>
  </si>
  <si>
    <t>BOCA PARA BUEIRO DUPLO TUBULAR D = 120 CM EM GABIÃO, ALAS COM ESCONSIDADE DE 45°, INCLUINDO FÔRMAS E MATERIAIS. AF_07/2021</t>
  </si>
  <si>
    <t>20.650,19</t>
  </si>
  <si>
    <t>102784</t>
  </si>
  <si>
    <t>BOCA PARA BUEIRO DUPLO TUBULAR D = 150 CM EM GABIÃO, ALAS COM ESCONSIDADE DE 45°, INCLUINDO FÔRMAS E MATERIAIS. AF_07/2021</t>
  </si>
  <si>
    <t>32.240,55</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</si>
  <si>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</si>
  <si>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</si>
  <si>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</si>
  <si>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</si>
  <si>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10.543,94</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</si>
  <si>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</si>
  <si>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</si>
  <si>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</si>
  <si>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</si>
  <si>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17.149,20</t>
  </si>
  <si>
    <t>102789</t>
  </si>
  <si>
    <t>BOCA PARA BUEIRO TRIPLO TUBULAR D = 120 CM EM GABIÃO, ALAS COM ESCONSIDADE DE 45°, INCLUINDO FÔRMAS E MATERIAIS. AF_07/2021</t>
  </si>
  <si>
    <t>22.554,46</t>
  </si>
  <si>
    <t>102790</t>
  </si>
  <si>
    <t>BOCA PARA BUEIRO TRIPLO TUBULAR D = 150 CM EM GABIÃO, ALAS COM ESCONSIDADE DE 45°, INCLUINDO FÔRMAS E MATERIAIS. AF_07/2021</t>
  </si>
  <si>
    <t>37.310,66</t>
  </si>
  <si>
    <t>102791</t>
  </si>
  <si>
    <t>BOCA PARA BUEIRO SIMPLES CELULAR 150 X 150 CM EM GABIÃO, ALAS COM ESCONSIDADE DE 45°, INCLUINDO FÔRMAS E MATERIAIS. AF_07/2021</t>
  </si>
  <si>
    <t>29.978,19</t>
  </si>
  <si>
    <t>102792</t>
  </si>
  <si>
    <t>BOCA PARA BUEIRO SIMPLES CELULAR 200 X 200 CM EM GABIÃO, ALAS COM ESCONSIDADE DE 45°, INCLUINDO FÔRMAS E MATERIAIS. AF_07/2021</t>
  </si>
  <si>
    <t>48.769,72</t>
  </si>
  <si>
    <t>102793</t>
  </si>
  <si>
    <t>BOCA PARA BUEIRO SIMPLES CELULAR 250 X 250 CM EM GABIÃO, ALAS COM ESCONSIDADE DE 45°, INCLUINDO FÔRMAS E MATERIAIS. AF_07/2021</t>
  </si>
  <si>
    <t>65.694,12</t>
  </si>
  <si>
    <t>102794</t>
  </si>
  <si>
    <t>BOCA PARA BUEIRO SIMPLES CELULAR 300 X 300 CM EM GABIÃO, ALAS COM ESCONSIDADE DE 45°, INCLUINDO FÔRMAS E MATERIAIS. AF_07/2021</t>
  </si>
  <si>
    <t>94.084,71</t>
  </si>
  <si>
    <t>102795</t>
  </si>
  <si>
    <t>BOCA PARA BUEIRO DUPLO CELULAR 150 X 150 CM EM GABIÃO, ALAS COM ESCONSIDADE DE 45°, INCLUINDO FÔRMAS E MATERIAIS. AF_07/2021</t>
  </si>
  <si>
    <t>31.996,00</t>
  </si>
  <si>
    <t>102796</t>
  </si>
  <si>
    <t>BOCA PARA BUEIRO DUPLO CELULAR 200 X 200 CM EM GABIÃO, ALAS COM ESCONSIDADE DE 45°, INCLUINDO FÔRMAS E MATERIAIS. AF_07/2021</t>
  </si>
  <si>
    <t>51.609,82</t>
  </si>
  <si>
    <t>102797</t>
  </si>
  <si>
    <t>BOCA PARA BUEIRO DUPLO CELULAR 250 X 250 CM EM GABIÃO, ALAS COM ESCONSIDADE DE 45°, INCLUINDO FÔRMAS E MATERIAIS. AF_07/2021</t>
  </si>
  <si>
    <t>73.196,64</t>
  </si>
  <si>
    <t>102798</t>
  </si>
  <si>
    <t>BOCA PARA BUEIRO DUPLO CELULAR 300 X 300 CM EM GABIÃO, ALAS COM ESCONSIDADE DE 45°, INCLUINDO FÔRMAS E MATERIAIS. AF_07/2021</t>
  </si>
  <si>
    <t>89.571,68</t>
  </si>
  <si>
    <t>102799</t>
  </si>
  <si>
    <t>BOCA PARA BUEIRO TRIPLO CELULAR 150 X 150 CM EM GABIÃO, ALAS COM ESCONSIDADE DE 45°, INCLUINDO FÔRMAS E MATERIAIS. AF_07/2021</t>
  </si>
  <si>
    <t>32.669,75</t>
  </si>
  <si>
    <t>102800</t>
  </si>
  <si>
    <t>BOCA PARA BUEIRO TRIPLO CELULAR 200 X 200 CM EM GABIÃO, ALAS COM ESCONSIDADE DE 45°, INCLUINDO FÔRMAS E MATERIAIS. AF_07/2021</t>
  </si>
  <si>
    <t>56.660,04</t>
  </si>
  <si>
    <t>102801</t>
  </si>
  <si>
    <t>BOCA PARA BUEIRO TRIPLO CELULAR 250 X 250 CM EM GABIÃO, ALAS COM ESCONSIDADE DE 45°, INCLUINDO FÔRMAS E MATERIAIS. AF_07/2021</t>
  </si>
  <si>
    <t>79.365,18</t>
  </si>
  <si>
    <t>102802</t>
  </si>
  <si>
    <t>BOCA PARA BUEIRO TRIPLO CELULAR 300 X 300 CM EM GABIÃO, ALAS COM ESCONSIDADE DE 45°, INCLUINDO FÔRMAS E MATERIAIS. AF_07/2021</t>
  </si>
  <si>
    <t>95.165,15</t>
  </si>
  <si>
    <t>26,15</t>
  </si>
  <si>
    <t>46,35</t>
  </si>
  <si>
    <t>38,20</t>
  </si>
  <si>
    <t>45,86</t>
  </si>
  <si>
    <t>76,08</t>
  </si>
  <si>
    <t>95,02</t>
  </si>
  <si>
    <t>81,32</t>
  </si>
  <si>
    <t>53,58</t>
  </si>
  <si>
    <t>97,56</t>
  </si>
  <si>
    <t>142,02</t>
  </si>
  <si>
    <t>73,92</t>
  </si>
  <si>
    <t>118,38</t>
  </si>
  <si>
    <t>96,64</t>
  </si>
  <si>
    <t>789,15</t>
  </si>
  <si>
    <t>791,28</t>
  </si>
  <si>
    <t>816,40</t>
  </si>
  <si>
    <t>957,53</t>
  </si>
  <si>
    <t>1.018,04</t>
  </si>
  <si>
    <t>689,15</t>
  </si>
  <si>
    <t>697,62</t>
  </si>
  <si>
    <t>706,10</t>
  </si>
  <si>
    <t>714,57</t>
  </si>
  <si>
    <t>1.028,48</t>
  </si>
  <si>
    <t>1.062,68</t>
  </si>
  <si>
    <t>360,44</t>
  </si>
  <si>
    <t>461,66</t>
  </si>
  <si>
    <t>338,79</t>
  </si>
  <si>
    <t>346,38</t>
  </si>
  <si>
    <t>370,14</t>
  </si>
  <si>
    <t>447,11</t>
  </si>
  <si>
    <t>626,42</t>
  </si>
  <si>
    <t>694,30</t>
  </si>
  <si>
    <t>222,28</t>
  </si>
  <si>
    <t>195,19</t>
  </si>
  <si>
    <t>1.122,45</t>
  </si>
  <si>
    <t>1.132,68</t>
  </si>
  <si>
    <t>1.186,18</t>
  </si>
  <si>
    <t>1.265,79</t>
  </si>
  <si>
    <t>1.442,46</t>
  </si>
  <si>
    <t>1.512,98</t>
  </si>
  <si>
    <t>927,26</t>
  </si>
  <si>
    <t>937,49</t>
  </si>
  <si>
    <t>963,90</t>
  </si>
  <si>
    <t>1.043,51</t>
  </si>
  <si>
    <t>1.220,18</t>
  </si>
  <si>
    <t>1.290,70</t>
  </si>
  <si>
    <t>349,44</t>
  </si>
  <si>
    <t>357,54</t>
  </si>
  <si>
    <t>413,38</t>
  </si>
  <si>
    <t>456,55</t>
  </si>
  <si>
    <t>937,91</t>
  </si>
  <si>
    <t>948,65</t>
  </si>
  <si>
    <t>1.007,14</t>
  </si>
  <si>
    <t>1.052,95</t>
  </si>
  <si>
    <t>270,10</t>
  </si>
  <si>
    <t>371,32</t>
  </si>
  <si>
    <t>358,65</t>
  </si>
  <si>
    <t>383,30</t>
  </si>
  <si>
    <t>419,52</t>
  </si>
  <si>
    <t>884,07</t>
  </si>
  <si>
    <t>1.229,41</t>
  </si>
  <si>
    <t>134,68</t>
  </si>
  <si>
    <t>114,26</t>
  </si>
  <si>
    <t>932,53</t>
  </si>
  <si>
    <t>921,53</t>
  </si>
  <si>
    <t>967,18</t>
  </si>
  <si>
    <t>1.045,97</t>
  </si>
  <si>
    <t>1.223,46</t>
  </si>
  <si>
    <t>1.293,16</t>
  </si>
  <si>
    <t>797,85</t>
  </si>
  <si>
    <t>807,27</t>
  </si>
  <si>
    <t>832,86</t>
  </si>
  <si>
    <t>911,65</t>
  </si>
  <si>
    <t>1.089,14</t>
  </si>
  <si>
    <t>1.158,84</t>
  </si>
  <si>
    <t>808,50</t>
  </si>
  <si>
    <t>818,43</t>
  </si>
  <si>
    <t>876,10</t>
  </si>
  <si>
    <t>921,09</t>
  </si>
  <si>
    <t>947,12</t>
  </si>
  <si>
    <t>817,71</t>
  </si>
  <si>
    <t>974,41</t>
  </si>
  <si>
    <t>844,19</t>
  </si>
  <si>
    <t>1.013,28</t>
  </si>
  <si>
    <t>882,24</t>
  </si>
  <si>
    <t>1.477,83</t>
  </si>
  <si>
    <t>1.346,79</t>
  </si>
  <si>
    <t>1.823,17</t>
  </si>
  <si>
    <t>1.692,13</t>
  </si>
  <si>
    <t>906,42</t>
  </si>
  <si>
    <t>223,58</t>
  </si>
  <si>
    <t>1.133,10</t>
  </si>
  <si>
    <t>943,18</t>
  </si>
  <si>
    <t>1.143,84</t>
  </si>
  <si>
    <t>1.169,60</t>
  </si>
  <si>
    <t>958,45</t>
  </si>
  <si>
    <t>1.229,42</t>
  </si>
  <si>
    <t>1.010,42</t>
  </si>
  <si>
    <t>1.275,23</t>
  </si>
  <si>
    <t>1.055,41</t>
  </si>
  <si>
    <t>1.142,31</t>
  </si>
  <si>
    <t>952,39</t>
  </si>
  <si>
    <t>1.235,56</t>
  </si>
  <si>
    <t>1.016,56</t>
  </si>
  <si>
    <t>1.700,11</t>
  </si>
  <si>
    <t>1.481,11</t>
  </si>
  <si>
    <t>2.045,45</t>
  </si>
  <si>
    <t>1.826,45</t>
  </si>
  <si>
    <t>79,45</t>
  </si>
  <si>
    <t>87,47</t>
  </si>
  <si>
    <t>95,47</t>
  </si>
  <si>
    <t>114,02</t>
  </si>
  <si>
    <t>887,25</t>
  </si>
  <si>
    <t>932,69</t>
  </si>
  <si>
    <t>1.079,40</t>
  </si>
  <si>
    <t>854,27</t>
  </si>
  <si>
    <t>1.397,68</t>
  </si>
  <si>
    <t>1.679,04</t>
  </si>
  <si>
    <t>1.013,62</t>
  </si>
  <si>
    <t>1.675,61</t>
  </si>
  <si>
    <t>1.085,34</t>
  </si>
  <si>
    <t>590,59</t>
  </si>
  <si>
    <t>844,17</t>
  </si>
  <si>
    <t>797,31</t>
  </si>
  <si>
    <t>74,82</t>
  </si>
  <si>
    <t>723,75</t>
  </si>
  <si>
    <t>587,32</t>
  </si>
  <si>
    <t>1.049,57</t>
  </si>
  <si>
    <t>101,17</t>
  </si>
  <si>
    <t>710,81</t>
  </si>
  <si>
    <t>663,61</t>
  </si>
  <si>
    <t>1.504,19</t>
  </si>
  <si>
    <t>816,65</t>
  </si>
  <si>
    <t>645,22</t>
  </si>
  <si>
    <t>774,94</t>
  </si>
  <si>
    <t>695,17</t>
  </si>
  <si>
    <t>634,69</t>
  </si>
  <si>
    <t>443,58</t>
  </si>
  <si>
    <t>1.208,93</t>
  </si>
  <si>
    <t>309,77</t>
  </si>
  <si>
    <t>37,35</t>
  </si>
  <si>
    <t>78,45</t>
  </si>
  <si>
    <t>91,60</t>
  </si>
  <si>
    <t>83,25</t>
  </si>
  <si>
    <t>165,96</t>
  </si>
  <si>
    <t>207,13</t>
  </si>
  <si>
    <t>140,56</t>
  </si>
  <si>
    <t>145,22</t>
  </si>
  <si>
    <t>222,99</t>
  </si>
  <si>
    <t>228,24</t>
  </si>
  <si>
    <t>294,50</t>
  </si>
  <si>
    <t>296,24</t>
  </si>
  <si>
    <t>351,43</t>
  </si>
  <si>
    <t>156,33</t>
  </si>
  <si>
    <t>236,92</t>
  </si>
  <si>
    <t>270,25</t>
  </si>
  <si>
    <t>314,69</t>
  </si>
  <si>
    <t>266,72</t>
  </si>
  <si>
    <t>303,07</t>
  </si>
  <si>
    <t>274,65</t>
  </si>
  <si>
    <t>352,43</t>
  </si>
  <si>
    <t>339,16</t>
  </si>
  <si>
    <t>388,82</t>
  </si>
  <si>
    <t>248,03</t>
  </si>
  <si>
    <t>444,50</t>
  </si>
  <si>
    <t>430,21</t>
  </si>
  <si>
    <t>813,26</t>
  </si>
  <si>
    <t>1.600,14</t>
  </si>
  <si>
    <t>1.829,56</t>
  </si>
  <si>
    <t>366,63</t>
  </si>
  <si>
    <t>423,62</t>
  </si>
  <si>
    <t>500,71</t>
  </si>
  <si>
    <t>1.084,11</t>
  </si>
  <si>
    <t>2.181,46</t>
  </si>
  <si>
    <t>2.268,41</t>
  </si>
  <si>
    <t>4.549,71</t>
  </si>
  <si>
    <t>747,87</t>
  </si>
  <si>
    <t>386,55</t>
  </si>
  <si>
    <t>551,71</t>
  </si>
  <si>
    <t>449,17</t>
  </si>
  <si>
    <t>615,55</t>
  </si>
  <si>
    <t>94589</t>
  </si>
  <si>
    <t>CONTRAMARCO DE ALUMÍNIO, FIXAÇÃO COM ARGAMASSA - FORNECIMENTO E INSTALAÇÃO. AF_12/2019</t>
  </si>
  <si>
    <t>94590</t>
  </si>
  <si>
    <t>CONTRAMARCO DE ALUMÍNIO, FIXAÇÃO COM PARAFUSO - FORNECIMENTO E INSTALAÇÃO. AF_12/2019</t>
  </si>
  <si>
    <t>808,11</t>
  </si>
  <si>
    <t>1.225,05</t>
  </si>
  <si>
    <t>1.154,87</t>
  </si>
  <si>
    <t>1.067,00</t>
  </si>
  <si>
    <t>970,22</t>
  </si>
  <si>
    <t>856,38</t>
  </si>
  <si>
    <t>836,31</t>
  </si>
  <si>
    <t>817,49</t>
  </si>
  <si>
    <t>765,55</t>
  </si>
  <si>
    <t>1.145,29</t>
  </si>
  <si>
    <t>1.076,62</t>
  </si>
  <si>
    <t>991,55</t>
  </si>
  <si>
    <t>897,82</t>
  </si>
  <si>
    <t>770,55</t>
  </si>
  <si>
    <t>752,32</t>
  </si>
  <si>
    <t>736,98</t>
  </si>
  <si>
    <t>688,79</t>
  </si>
  <si>
    <t>820,49</t>
  </si>
  <si>
    <t>744,50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</si>
  <si>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</si>
  <si>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</si>
  <si>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</si>
  <si>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</si>
  <si>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</si>
  <si>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158,58</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</si>
  <si>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</si>
  <si>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</si>
  <si>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</si>
  <si>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119,96</t>
  </si>
  <si>
    <t>216,19</t>
  </si>
  <si>
    <t>350,76</t>
  </si>
  <si>
    <t>484,97</t>
  </si>
  <si>
    <t>552,03</t>
  </si>
  <si>
    <t>144,31</t>
  </si>
  <si>
    <t>329,08</t>
  </si>
  <si>
    <t>53,82</t>
  </si>
  <si>
    <t>98,64</t>
  </si>
  <si>
    <t>182,23</t>
  </si>
  <si>
    <t>207,75</t>
  </si>
  <si>
    <t>62,54</t>
  </si>
  <si>
    <t>87,20</t>
  </si>
  <si>
    <t>118,87</t>
  </si>
  <si>
    <t>150,74</t>
  </si>
  <si>
    <t>102521</t>
  </si>
  <si>
    <t>ARRASAMENTO MECÂNICO DE ESTACA BARRETE DE CONCRETO ARMADO, SEÇÃO DE 0,40 X 2,50 M. AF_05/2021</t>
  </si>
  <si>
    <t>130,82</t>
  </si>
  <si>
    <t>102522</t>
  </si>
  <si>
    <t>ARRASAMENTO MECÂNICO DE ESTACA BARRETE DE CONCRETO ARMADO, SEÇÃO DE 0,60 X 2,50 M. AF_05/2021</t>
  </si>
  <si>
    <t>191,92</t>
  </si>
  <si>
    <t>102523</t>
  </si>
  <si>
    <t>ARRASAMENTO MECÂNICO DE ESTACA BARRETE DE CONCRETO ARMADO, SEÇÃO DE 0,80 X 2,50 M. AF_05/2021</t>
  </si>
  <si>
    <t>253,01</t>
  </si>
  <si>
    <t>29,91</t>
  </si>
  <si>
    <t>569,49</t>
  </si>
  <si>
    <t>223,15</t>
  </si>
  <si>
    <t>137,82</t>
  </si>
  <si>
    <t>203,30</t>
  </si>
  <si>
    <t>ESCAVAÇÃO MANUAL DE VIGA DE BORDA PARA RADIER. AF_09/2021</t>
  </si>
  <si>
    <t>68,97</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</si>
  <si>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</si>
  <si>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</si>
  <si>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</si>
  <si>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143,86</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</si>
  <si>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</si>
  <si>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</si>
  <si>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</si>
  <si>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</si>
  <si>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19,93</t>
  </si>
  <si>
    <t>ARMAÇÃO PARA EXECUÇÃO DE RADIER, PISO DE CONCRETO OU LAJE SOBRE SOLO, COM USO DE TELA Q-159. AF_09/2021</t>
  </si>
  <si>
    <t>ARMAÇÃO PARA EXECUÇÃO DE RADIER, PISO DE CONCRETO OU LAJE SOBRE SOLO, COM USO DE TELA Q-196. AF_09/2021</t>
  </si>
  <si>
    <t>18,71</t>
  </si>
  <si>
    <t>ARMAÇÃO PARA EXECUÇÃO DE RADIER, PISO DE CONCRETO OU LAJE SOBRE SOLO, COM USO DE TELA Q-283. AF_09/2021</t>
  </si>
  <si>
    <t>CONCRETAGEM DE RADIER, PISO DE CONCRETO OU LAJE SOBRE SOLO, FCK 30 MPA - LANÇAMENTO, ADENSAMENTO E ACABAMENTO. AF_09/2021</t>
  </si>
  <si>
    <t>432,09</t>
  </si>
  <si>
    <t>ACABAMENTO POLIDO PARA PISO DE CONCRETO ARMADO OU LAJE SOBRE SOLO DE ALTA RESISTÊNCIA. AF_09/2021</t>
  </si>
  <si>
    <t>EXECUÇÃO DE RADIER, ESPESSURA DE 10 CM, FCK = 30 MPA, COM USO DE FORMAS EM MADEIRA SERRADA. AF_09/2021</t>
  </si>
  <si>
    <t>165,20</t>
  </si>
  <si>
    <t>EXECUÇÃO DE RADIER, ESPESSURA DE 15 CM, FCK = 30 MPA, COM USO DE FORMAS EM MADEIRA SERRADA. AF_09/2021</t>
  </si>
  <si>
    <t>204,29</t>
  </si>
  <si>
    <t>EXECUÇÃO DE RADIER, ESPESSURA DE 20 CM, FCK = 30 MPA, COM USO DE FORMAS EM MADEIRA SERRADA. AF_09/2021</t>
  </si>
  <si>
    <t>238,46</t>
  </si>
  <si>
    <t>125,36</t>
  </si>
  <si>
    <t>132,68</t>
  </si>
  <si>
    <t>130,58</t>
  </si>
  <si>
    <t>103072</t>
  </si>
  <si>
    <t>EXECUÇÃO DE RADIER, ESPESSURA DE 25 CM, FCK = 30 MPA, COM USO DE FORMAS EM MADEIRA SERRADA. AF_09/2021</t>
  </si>
  <si>
    <t>281,94</t>
  </si>
  <si>
    <t>103073</t>
  </si>
  <si>
    <t>EXECUÇÃO DE RADIER, ESPESSURA DE 30 CM, FCK = 30 MPA, COM USO DE FORMAS EM MADEIRA SERRADA. AF_09/2021</t>
  </si>
  <si>
    <t>347,20</t>
  </si>
  <si>
    <t>103074</t>
  </si>
  <si>
    <t>EXECUÇÃO DE PISO DE CONCRETO, SEM ACABAMENTO SUPERFICIAL, ESPESSURA DE 15 CM, FCK = 30 MPA, COM USO DE FORMAS EM MADEIRA SERRADA. AF_09/2021</t>
  </si>
  <si>
    <t>156,66</t>
  </si>
  <si>
    <t>103075</t>
  </si>
  <si>
    <t>EXECUÇÃO DE PISO DE CONCRETO, COM ACABAMENTO SUPERFICIAL, ESPESSURA DE 15 CM, FCK = 30 MPA, COM USO DE FORMAS EM MADEIRA SERRADA. AF_09/2021</t>
  </si>
  <si>
    <t>191,58</t>
  </si>
  <si>
    <t>103076</t>
  </si>
  <si>
    <t>EXECUÇÃO DE LAJE SOBRE SOLO, ESPESSURA DE 10 CM, FCK = 30 MPA, COM USO DE FORMAS EM MADEIRA SERRADA. AF_09/2021</t>
  </si>
  <si>
    <t>147,07</t>
  </si>
  <si>
    <t>103077</t>
  </si>
  <si>
    <t>EXECUÇÃO DE LAJE SOBRE SOLO, ESPESSURA DE 15 CM, FCK = 30 MPA, COM USO DE FORMAS EM MADEIRA SERRADA. AF_09/2021</t>
  </si>
  <si>
    <t>103078</t>
  </si>
  <si>
    <t>EXECUÇÃO DE LAJE SOBRE SOLO, ESPESSURA DE 20 CM, FCK = 30 MPA, COM USO DE FORMAS EM MADEIRA SERRADA. AF_09/2021</t>
  </si>
  <si>
    <t>220,33</t>
  </si>
  <si>
    <t>103079</t>
  </si>
  <si>
    <t>EXECUÇÃO DE LAJE SOBRE SOLO, ESPESSURA DE 25 CM, FCK = 30 MPA, COM USO DE FORMAS EM MADEIRA SERRADA. AF_09/2021</t>
  </si>
  <si>
    <t>263,82</t>
  </si>
  <si>
    <t>103080</t>
  </si>
  <si>
    <t>EXECUÇÃO DE LAJE SOBRE SOLO, ESPESSURA DE 30 CM, FCK = 30 MPA, COM USO DE FORMAS EM MADEIRA SERRADA. AF_09/2021</t>
  </si>
  <si>
    <t>329,07</t>
  </si>
  <si>
    <t>163,25</t>
  </si>
  <si>
    <t>208,77</t>
  </si>
  <si>
    <t>121,16</t>
  </si>
  <si>
    <t>160,20</t>
  </si>
  <si>
    <t>88,53</t>
  </si>
  <si>
    <t>247,29</t>
  </si>
  <si>
    <t>190,34</t>
  </si>
  <si>
    <t>120,73</t>
  </si>
  <si>
    <t>359,62</t>
  </si>
  <si>
    <t>225,94</t>
  </si>
  <si>
    <t>141,14</t>
  </si>
  <si>
    <t>140,22</t>
  </si>
  <si>
    <t>165,89</t>
  </si>
  <si>
    <t>88,33</t>
  </si>
  <si>
    <t>108,00</t>
  </si>
  <si>
    <t>89,17</t>
  </si>
  <si>
    <t>79,68</t>
  </si>
  <si>
    <t>75,09</t>
  </si>
  <si>
    <t>68,88</t>
  </si>
  <si>
    <t>49,94</t>
  </si>
  <si>
    <t>63,63</t>
  </si>
  <si>
    <t>327,27</t>
  </si>
  <si>
    <t>226,46</t>
  </si>
  <si>
    <t>175,20</t>
  </si>
  <si>
    <t>279,19</t>
  </si>
  <si>
    <t>334,54</t>
  </si>
  <si>
    <t>170,02</t>
  </si>
  <si>
    <t>238,93</t>
  </si>
  <si>
    <t>303,20</t>
  </si>
  <si>
    <t>156,51</t>
  </si>
  <si>
    <t>138,73</t>
  </si>
  <si>
    <t>207,97</t>
  </si>
  <si>
    <t>133,23</t>
  </si>
  <si>
    <t>270,39</t>
  </si>
  <si>
    <t>120,81</t>
  </si>
  <si>
    <t>107,15</t>
  </si>
  <si>
    <t>154,55</t>
  </si>
  <si>
    <t>263,24</t>
  </si>
  <si>
    <t>100,59</t>
  </si>
  <si>
    <t>140,96</t>
  </si>
  <si>
    <t>91,73</t>
  </si>
  <si>
    <t>129,92</t>
  </si>
  <si>
    <t>249,61</t>
  </si>
  <si>
    <t>106,45</t>
  </si>
  <si>
    <t>237,21</t>
  </si>
  <si>
    <t>69,53</t>
  </si>
  <si>
    <t>78,12</t>
  </si>
  <si>
    <t>366,85</t>
  </si>
  <si>
    <t>252,60</t>
  </si>
  <si>
    <t>179,81</t>
  </si>
  <si>
    <t>123,21</t>
  </si>
  <si>
    <t>76,40</t>
  </si>
  <si>
    <t>112,09</t>
  </si>
  <si>
    <t>67,55</t>
  </si>
  <si>
    <t>107,97</t>
  </si>
  <si>
    <t>69,07</t>
  </si>
  <si>
    <t>117,93</t>
  </si>
  <si>
    <t>102,33</t>
  </si>
  <si>
    <t>54,71</t>
  </si>
  <si>
    <t>94,34</t>
  </si>
  <si>
    <t>47,96</t>
  </si>
  <si>
    <t>43,75</t>
  </si>
  <si>
    <t>MONTAGEM E DESMONTAGEM DE FÔRMA DE LAJE MACIÇA, PÉ-DIREITO DUPLO, EM CHAPA DE MADEIRA COMPENSADA PLASTIFICADA, 10 UTILIZAÇÕES. AF_09/2020</t>
  </si>
  <si>
    <t>44,04</t>
  </si>
  <si>
    <t>41,46</t>
  </si>
  <si>
    <t>75,60</t>
  </si>
  <si>
    <t>254,28</t>
  </si>
  <si>
    <t>213,89</t>
  </si>
  <si>
    <t>241,43</t>
  </si>
  <si>
    <t>381,09</t>
  </si>
  <si>
    <t>206,95</t>
  </si>
  <si>
    <t>144,16</t>
  </si>
  <si>
    <t>241,95</t>
  </si>
  <si>
    <t>127,87</t>
  </si>
  <si>
    <t>100,52</t>
  </si>
  <si>
    <t>169,51</t>
  </si>
  <si>
    <t>206,34</t>
  </si>
  <si>
    <t>291,56</t>
  </si>
  <si>
    <t>131,71</t>
  </si>
  <si>
    <t>208,57</t>
  </si>
  <si>
    <t>100,20</t>
  </si>
  <si>
    <t>223,90</t>
  </si>
  <si>
    <t>23,50</t>
  </si>
  <si>
    <t>25,57</t>
  </si>
  <si>
    <t>185,83</t>
  </si>
  <si>
    <t>145,01</t>
  </si>
  <si>
    <t>230,29</t>
  </si>
  <si>
    <t>529,91</t>
  </si>
  <si>
    <t>449,46</t>
  </si>
  <si>
    <t>304,01</t>
  </si>
  <si>
    <t>270,93</t>
  </si>
  <si>
    <t>232,19</t>
  </si>
  <si>
    <t>205,64</t>
  </si>
  <si>
    <t>188,95</t>
  </si>
  <si>
    <t>197,37</t>
  </si>
  <si>
    <t>145,48</t>
  </si>
  <si>
    <t>272,71</t>
  </si>
  <si>
    <t>193,85</t>
  </si>
  <si>
    <t>153,54</t>
  </si>
  <si>
    <t>247,94</t>
  </si>
  <si>
    <t>198,48</t>
  </si>
  <si>
    <t>148,87</t>
  </si>
  <si>
    <t>320,43</t>
  </si>
  <si>
    <t>205,02</t>
  </si>
  <si>
    <t>159,78</t>
  </si>
  <si>
    <t>266,55</t>
  </si>
  <si>
    <t>198,39</t>
  </si>
  <si>
    <t>343,47</t>
  </si>
  <si>
    <t>546,70</t>
  </si>
  <si>
    <t>469,90</t>
  </si>
  <si>
    <t>303,59</t>
  </si>
  <si>
    <t>271,68</t>
  </si>
  <si>
    <t>237,10</t>
  </si>
  <si>
    <t>209,28</t>
  </si>
  <si>
    <t>191,78</t>
  </si>
  <si>
    <t>527,11</t>
  </si>
  <si>
    <t>439,38</t>
  </si>
  <si>
    <t>307,73</t>
  </si>
  <si>
    <t>272,49</t>
  </si>
  <si>
    <t>231,29</t>
  </si>
  <si>
    <t>203,86</t>
  </si>
  <si>
    <t>188,55</t>
  </si>
  <si>
    <t>594,55</t>
  </si>
  <si>
    <t>497,25</t>
  </si>
  <si>
    <t>303,34</t>
  </si>
  <si>
    <t>269,67</t>
  </si>
  <si>
    <t>233,04</t>
  </si>
  <si>
    <t>205,10</t>
  </si>
  <si>
    <t>189,51</t>
  </si>
  <si>
    <t>549,91</t>
  </si>
  <si>
    <t>456,96</t>
  </si>
  <si>
    <t>309,13</t>
  </si>
  <si>
    <t>271,67</t>
  </si>
  <si>
    <t>231,77</t>
  </si>
  <si>
    <t>205,15</t>
  </si>
  <si>
    <t>189,17</t>
  </si>
  <si>
    <t>607,16</t>
  </si>
  <si>
    <t>516,71</t>
  </si>
  <si>
    <t>298,70</t>
  </si>
  <si>
    <t>262,57</t>
  </si>
  <si>
    <t>227,97</t>
  </si>
  <si>
    <t>184,45</t>
  </si>
  <si>
    <t>512,27</t>
  </si>
  <si>
    <t>429,49</t>
  </si>
  <si>
    <t>282,81</t>
  </si>
  <si>
    <t>253,53</t>
  </si>
  <si>
    <t>188,36</t>
  </si>
  <si>
    <t>538,14</t>
  </si>
  <si>
    <t>460,19</t>
  </si>
  <si>
    <t>269,49</t>
  </si>
  <si>
    <t>241,80</t>
  </si>
  <si>
    <t>209,42</t>
  </si>
  <si>
    <t>183,60</t>
  </si>
  <si>
    <t>172,40</t>
  </si>
  <si>
    <t>3.569,22</t>
  </si>
  <si>
    <t>4.365,01</t>
  </si>
  <si>
    <t>4.605,16</t>
  </si>
  <si>
    <t>4.697,42</t>
  </si>
  <si>
    <t>5.243,84</t>
  </si>
  <si>
    <t>5.277,27</t>
  </si>
  <si>
    <t>5.111,50</t>
  </si>
  <si>
    <t>4.476,68</t>
  </si>
  <si>
    <t>196,73</t>
  </si>
  <si>
    <t>154,41</t>
  </si>
  <si>
    <t>248,07</t>
  </si>
  <si>
    <t>187,93</t>
  </si>
  <si>
    <t>139,93</t>
  </si>
  <si>
    <t>290,42</t>
  </si>
  <si>
    <t>103760</t>
  </si>
  <si>
    <t>MONTAGEM E DESMONTAGEM DE FÔRMA DE LAJE MACIÇA, PÉ-DIREITO SIMPLES, EM CHAPA DE MADEIRA COMPENSADA RESINADA E CIMBRAMENTO DE MADEIRA, 2 UTILIZAÇÕES. AF_03/2022</t>
  </si>
  <si>
    <t>124,24</t>
  </si>
  <si>
    <t>103761</t>
  </si>
  <si>
    <t>MONTAGEM E DESMONTAGEM DE FÔRMA DE LAJE MACIÇA, PÉ-DIREITO SIMPLES, EM CHAPA DE MADEIRA COMPENSADA RESINADA E CIMBRAMENTO DE MADEIRA, 4 UTILIZAÇÕES. AF_03/2022</t>
  </si>
  <si>
    <t>84,14</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</si>
  <si>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</si>
  <si>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</si>
  <si>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</si>
  <si>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</si>
  <si>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63,49</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</si>
  <si>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</si>
  <si>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</si>
  <si>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</si>
  <si>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</si>
  <si>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</si>
  <si>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12,28</t>
  </si>
  <si>
    <t>12,26</t>
  </si>
  <si>
    <t>9,74</t>
  </si>
  <si>
    <t>9,62</t>
  </si>
  <si>
    <t>12,14</t>
  </si>
  <si>
    <t>13,42</t>
  </si>
  <si>
    <t>14,67</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</si>
  <si>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</si>
  <si>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</si>
  <si>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</si>
  <si>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</si>
  <si>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</si>
  <si>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</si>
  <si>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</si>
  <si>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</si>
  <si>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</si>
  <si>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</si>
  <si>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</si>
  <si>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</si>
  <si>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</si>
  <si>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100064</t>
  </si>
  <si>
    <t>ARMAÇÃO DO SISTEMA DE PAREDES DE CONCRETO, EXECUTADA COMO ARMADURA POSITIVA DE LAJES, TELA Q-159. AF_06/2019</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</si>
  <si>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</si>
  <si>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</si>
  <si>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</si>
  <si>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</si>
  <si>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</si>
  <si>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</si>
  <si>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</si>
  <si>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</si>
  <si>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9,44</t>
  </si>
  <si>
    <t>103088</t>
  </si>
  <si>
    <t>ARMAÇÃO DE VERGA E CONTRAVERGA DE ALVENARIA ESTRUTURAL; DIÂMETRO DE 12,5 MM. AF_09/2021</t>
  </si>
  <si>
    <t>GRAUTEAMENTO VERTICAL EM ALVENARIA ESTRUTURAL. AF_09/2021</t>
  </si>
  <si>
    <t>944,26</t>
  </si>
  <si>
    <t>GRAUTEAMENTO DE CINTA INTERMEDIÁRIA OU DE CONTRAVERGA EM ALVENARIA ESTRUTURAL. AF_09/2021</t>
  </si>
  <si>
    <t>782,81</t>
  </si>
  <si>
    <t>GRAUTEAMENTO DE CINTA SUPERIOR OU DE VERGA EM ALVENARIA ESTRUTURAL. AF_09/2021</t>
  </si>
  <si>
    <t>902,97</t>
  </si>
  <si>
    <t>GRAUTE FGK=15 MPA; TRAÇO 1:0,04:2,2:2,5 (EM MASSA SECA DE CIMENTO/CAL/AREIA GROSSA/BRITA 0) - PREPARO MECÂNICO COM BETONEIRA 400 L. AF_09/2021</t>
  </si>
  <si>
    <t>419,31</t>
  </si>
  <si>
    <t>GRAUTE FGK=20 MPA; TRAÇO 1:0,04:1,8:2,1 (EM MASSA SECA DE CIMENTO/ CAL/ AREIA GROSSA/ BRITA 0) - PREPARO MECÂNICO COM BETONEIRA 400 L. AF_09/2021</t>
  </si>
  <si>
    <t>462,19</t>
  </si>
  <si>
    <t>GRAUTE FGK=25 MPA; TRAÇO 1:0,02:1,3:1,6 (EM MASSA SECA DE CIMENTO/ CAL/ AREIA GROSSA/ BRITA 0) - PREPARO MECÂNICO COM BETONEIRA 400 L. AF_09/2021</t>
  </si>
  <si>
    <t>506,70</t>
  </si>
  <si>
    <t>GRAUTE FGK=30 MPA; TRAÇO 1:0,02:0,9:1,2 (EM MASSA SECA DE CIMENTO/ CAL/ AREIA GROSSA/ BRITA 0) - PREPARO MECÂNICO COM BETONEIRA 400 L. AF_09/2021</t>
  </si>
  <si>
    <t>581,36</t>
  </si>
  <si>
    <t>GRAUTE FGK=15 MPA; TRAÇO 1:2,2:2,5:0,3 (EM MASSA SECA DE CIMENTO/ AREIA GROSSA/ BRITA 0/ ADITIVO) - PREPARO MECÂNICO COM BETONEIRA 400 L. AF_09/2021</t>
  </si>
  <si>
    <t>408,38</t>
  </si>
  <si>
    <t>GRAUTE FGK=20 MPA; TRAÇO 1:1,8:2,1:0,4 (EM MASSA SECA DE CIMENTO/ AREIA GROSSA/ BRITA 0/ ADITIVO) - PREPARO MECÂNICO COM BETONEIRA 400 L. AF_09/2021</t>
  </si>
  <si>
    <t>451,09</t>
  </si>
  <si>
    <t>GRAUTE FGK=25 MPA; TRAÇO 1:1,3:1,6:0,4 (EM MASSA SECA DE CIMENTO/ AREIA GROSSA/ BRITA 0/ ADITIVO) - PREPARO MECÂNICO COM BETONEIRA 400 L. AF_09/2021</t>
  </si>
  <si>
    <t>499,48</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</si>
  <si>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</si>
  <si>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</si>
  <si>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329,18</t>
  </si>
  <si>
    <t>CONCRETO FCK = 15MPA, TRAÇO 1:3,4:3,5 (EM MASSA SECA DE CIMENTO/ AREIA MÉDIA/ BRITA 1) - PREPARO MECÂNICO COM BETONEIRA 400 L. AF_05/2021</t>
  </si>
  <si>
    <t>360,91</t>
  </si>
  <si>
    <t>CONCRETO FCK = 20MPA, TRAÇO 1:2,7:3 (EM MASSA SECA DE CIMENTO/ AREIA MÉDIA/ BRITA 1) - PREPARO MECÂNICO COM BETONEIRA 400 L. AF_05/2021</t>
  </si>
  <si>
    <t>394,15</t>
  </si>
  <si>
    <t>CONCRETO FCK = 25MPA, TRAÇO 1:2,3:2,7 (EM MASSA SECA DE CIMENTO/ AREIA MÉDIA/ BRITA 1) - PREPARO MECÂNICO COM BETONEIRA 400 L. AF_05/2021</t>
  </si>
  <si>
    <t>405,00</t>
  </si>
  <si>
    <t>CONCRETO FCK = 30MPA, TRAÇO 1:2,1:2,5 (EM MASSA SECA DE CIMENTO/ AREIA MÉDIA/ BRITA 1) - PREPARO MECÂNICO COM BETONEIRA 400 L. AF_05/2021</t>
  </si>
  <si>
    <t>417,34</t>
  </si>
  <si>
    <t>CONCRETO FCK = 40MPA, TRAÇO 1:1,6:1,9 (EM MASSA SECA DE CIMENTO/ AREIA MÉDIA/ BRITA 1) - PREPARO MECÂNICO COM BETONEIRA 400 L. AF_05/2021</t>
  </si>
  <si>
    <t>473,22</t>
  </si>
  <si>
    <t>CONCRETO MAGRO PARA LASTRO, TRAÇO 1:4,5:4,5 (EM MASSA SECA DE CIMENTO/ AREIA MÉDIA/ BRITA 1) - PREPARO MECÂNICO COM BETONEIRA 600 L. AF_05/2021</t>
  </si>
  <si>
    <t>323,85</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</si>
  <si>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</si>
  <si>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</si>
  <si>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377,75</t>
  </si>
  <si>
    <t>CONCRETO FCK = 25MPA, TRAÇO 1:2,3:2,7 (EM MASSA SECA DE CIMENTO/ AREIA MÉDIA/ BRITA 1) - PREPARO MECÂNICO COM BETONEIRA 600 L. AF_05/2021</t>
  </si>
  <si>
    <t>395,86</t>
  </si>
  <si>
    <t>CONCRETO FCK = 30MPA, TRAÇO 1:2,1:2,5 (EM MASSA SECA DE CIMENTO/ AREIA MÉDIA/ BRITA 1) - PREPARO MECÂNICO COM BETONEIRA 600 L. AF_05/2021</t>
  </si>
  <si>
    <t>408,22</t>
  </si>
  <si>
    <t>CONCRETO FCK = 40MPA, TRAÇO 1:1,6:1,9 (EM MASSA SECA DE CIMENTO/ AREIA MÉDIA/ BRITA 1) - PREPARO MECÂNICO COM BETONEIRA 600 L. AF_05/2021</t>
  </si>
  <si>
    <t>461,58</t>
  </si>
  <si>
    <t>CONCRETO MAGRO PARA LASTRO, TRAÇO 1:4,5:4,5 (EM MASSA SECA DE CIMENTO/ AREIA MÉDIA/ BRITA 1) - PREPARO MANUAL. AF_05/2021</t>
  </si>
  <si>
    <t>389,10</t>
  </si>
  <si>
    <t>CONCRETO FCK = 15MPA, TRAÇO 1:3,4:3,5 (EM MASSA SECA DE CIMENTO/ AREIA MÉDIA/ BRITA 1) - PREPARO MANUAL. AF_05/2021</t>
  </si>
  <si>
    <t>416,73</t>
  </si>
  <si>
    <t>602,43</t>
  </si>
  <si>
    <t>700,86</t>
  </si>
  <si>
    <t>468,60</t>
  </si>
  <si>
    <t>477,35</t>
  </si>
  <si>
    <t>CONCRETAGEM DE EDIFICAÇÕES (PAREDES E LAJES) FEITAS COM SISTEMA DE FÔRMAS MANUSEÁVEIS, COM CONCRETO USINADO AUTOADENSÁVEL FCK 25 MPA - LANÇAMENTO E ACABAMENTO. AF_10/2021</t>
  </si>
  <si>
    <t>452,45</t>
  </si>
  <si>
    <t>CONCRETAGEM DE LAJES EM EDIFICAÇÕES UNIFAMILIARES FEITAS COM SISTEMA DE FÔRMAS MANUSEÁVEIS, COM CONCRETO USINADO BOMBEÁVEL FCK 25 MPA - LANÇAMENTO, ADENSAMENTO E ACABAMENTO (EXCLUSIVE BOMBA LANÇA). AF_10/2021</t>
  </si>
  <si>
    <t>473,17</t>
  </si>
  <si>
    <t>CONCRETAGEM DE PAREDES EM EDIFICAÇÕES UNIFAMILIARES FEITAS COM SISTEMA DE FÔRMAS MANUSEÁVEIS, COM CONCRETO USINADO BOMBEÁVEL FCK 25 MPA - LANÇAMENTO, ADENSAMENTO E ACABAMENTO (EXCLUSIVE BOMBA LANÇA). AF_10/2021</t>
  </si>
  <si>
    <t>458,93</t>
  </si>
  <si>
    <t>CONCRETAGEM DE PLATIBANDA EM EDIFICAÇÕES UNIFAMILIARES FEITAS COM SISTEMA DE FÔRMAS MANUSEÁVEIS, COM CONCRETO USINADO BOMBEÁVEL FCK 25 MPA, - LANÇAMENTO, ADENSAMENTO E ACABAMENTO (EXCLUSIVE BOMBA LANÇA). AF_10/2021</t>
  </si>
  <si>
    <t>503,39</t>
  </si>
  <si>
    <t>CONCRETAGEM DE LAJES EM EDIFICAÇÕES MULTIFAMILIARES FEITAS COM SISTEMA DE FÔRMAS MANUSEÁVEIS, COM CONCRETO USINADO BOMBEÁVEL FCK 25 MPA - LANÇAMENTO, ADENSAMENTO E ACABAMENTO (EXCLUSIVE BOMBA LANÇA). AF_10/2021</t>
  </si>
  <si>
    <t>477,89</t>
  </si>
  <si>
    <t>CONCRETAGEM DE PAREDES EM EDIFICAÇÕES MULTIFAMILIARES FEITAS COM SISTEMA DE FÔRMAS MANUSEÁVEIS, COM CONCRETO USINADO BOMBEÁVEL FCK 25 MPA - LANÇAMENTO, ADENSAMENTO E ACABAMENTO (EXCLUSIVE BOMBA LANÇA). AF_10/2021</t>
  </si>
  <si>
    <t>462,16</t>
  </si>
  <si>
    <t>CONCRETAGEM DE PLATIBANDA EM EDIFICAÇÕES MULTIFAMILIARES FEITAS COM SISTEMA DE FÔRMAS MANUSEÁVEIS, COM CONCRETO USINADO BOMBEÁVEL FCK 25 MPA - LANÇAMENTO, ADENSAMENTO E ACABAMENTO (EXCLUSIVE BOMBA LANÇA). AF_10/2021</t>
  </si>
  <si>
    <t>528,01</t>
  </si>
  <si>
    <t>CONCRETAGEM DE PLATIBANDA EM EDIFICAÇÕES UNIFAMILIARES FEITAS COM SISTEMA DE FÔRMAS MANUSEÁVEIS, COM CONCRETO USINADO AUTOADENSÁVEL FCK 25 MPA - LANÇAMENTO E ACABAMENTO. AF_10/2021</t>
  </si>
  <si>
    <t>481,35</t>
  </si>
  <si>
    <t>CONCRETAGEM DE PLATIBANDA EM EDIFICAÇÕES MULTIFAMILIARES FEITAS COM SISTEMA DE FÔRMAS MANUSEÁVEIS, COM CONCRETO USINADO AUTOADENSÁVEL FCK 25 MPA - LANÇAMENTO E ACABAMENTO. AF_10/2021</t>
  </si>
  <si>
    <t>488,13</t>
  </si>
  <si>
    <t>CONCRETAGEM DE EDIFICAÇÕES (PAREDES E LAJES) FEITAS COM SISTEMA DE FÔRMAS MANUSEÁVEIS, COM CONCRETO USINADO BOMBEÁVEL FCK 25 MPA - LANÇAMENTO, ADENSAMENTO E ACABAMENTO (EXCLUSIVE BOMBA LANÇA). AF_10/2021</t>
  </si>
  <si>
    <t>466,58</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</si>
  <si>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</si>
  <si>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</si>
  <si>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</si>
  <si>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</si>
  <si>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474,17</t>
  </si>
  <si>
    <t>102475</t>
  </si>
  <si>
    <t>CONCRETO FCK = 20MPA, TRAÇO 1:2,6:2,9 (EM MASSA SECA DE CIMENTO/ AREIA MÉDIA/ SEIXO ROLADO) - PREPARO MECÂNICO COM BETONEIRA 400 L. AF_05/2021</t>
  </si>
  <si>
    <t>511,76</t>
  </si>
  <si>
    <t>102476</t>
  </si>
  <si>
    <t>CONCRETO FCK = 25MPA, TRAÇO 1:2,2:2,5 (EM MASSA SECA DE CIMENTO/ AREIA MÉDIA/ SEIXO ROLADO) - PREPARO MECÂNICO COM BETONEIRA 400 L. AF_05/2021</t>
  </si>
  <si>
    <t>520,25</t>
  </si>
  <si>
    <t>102477</t>
  </si>
  <si>
    <t>CONCRETO FCK = 30MPA, TRAÇO 1:1,9:2,3 (EM MASSA SECA DE CIMENTO/ AREIA MÉDIA/ SEIXO ROLADO) - PREPARO MECÂNICO COM BETONEIRA 400 L. AF_05/2021</t>
  </si>
  <si>
    <t>550,35</t>
  </si>
  <si>
    <t>102478</t>
  </si>
  <si>
    <t>CONCRETO FCK = 40MPA, TRAÇO 1:1,4:1,8 (EM MASSA SECA DE CIMENTO/ AREIA MÉDIA/ SEIXO ROLADO) - PREPARO MECÂNICO COM BETONEIRA 400 L. AF_05/2021</t>
  </si>
  <si>
    <t>585,85</t>
  </si>
  <si>
    <t>102479</t>
  </si>
  <si>
    <t>CONCRETO MAGRO PARA LASTRO, TRAÇO 1:4,5:4,5 (EM MASSA SECA DE CIMENTO/ AREIA MÉDIA/ SEIXO ROLADO) - PREPARO MECÂNICO COM BETONEIRA 600 L. AF_05/2021</t>
  </si>
  <si>
    <t>440,02</t>
  </si>
  <si>
    <t>102480</t>
  </si>
  <si>
    <t>CONCRETO FCK = 15MPA, TRAÇO 1:3,4:3,4 (EM MASSA SECA DE CIMENTO/ AREIA MÉDIA/ SEIXO ROLADO) - PREPARO MECÂNICO COM BETONEIRA 600 L. AF_05/2021</t>
  </si>
  <si>
    <t>465,97</t>
  </si>
  <si>
    <t>102481</t>
  </si>
  <si>
    <t>CONCRETO FCK = 20MPA, TRAÇO 1:2,6:2,9 (EM MASSA SECA DE CIMENTO/ AREIA MÉDIA/ SEIXO ROLADO) - PREPARO MECÂNICO COM BETONEIRA 600 L. AF_05/2021</t>
  </si>
  <si>
    <t>495,55</t>
  </si>
  <si>
    <t>102482</t>
  </si>
  <si>
    <t>CONCRETO FCK = 25MPA, TRAÇO 1:2,2:2,5 (EM MASSA SECA DE CIMENTO/ AREIA MÉDIA/ SEIXO ROLADO) - PREPARO MECÂNICO COM BETONEIRA 600 L. AF_05/2021</t>
  </si>
  <si>
    <t>515,29</t>
  </si>
  <si>
    <t>102483</t>
  </si>
  <si>
    <t>CONCRETO FCK = 30MPA, TRAÇO 1:1,9:2,3 (EM MASSA SECA DE CIMENTO/ AREIA MÉDIA/ SEIXO ROLADO) - PREPARO MECÂNICO COM BETONEIRA 600 L. AF_05/2021</t>
  </si>
  <si>
    <t>539,89</t>
  </si>
  <si>
    <t>102484</t>
  </si>
  <si>
    <t>CONCRETO FCK = 40MPA, TRAÇO 1:1,4:1,8 (EM MASSA SECA DE CIMENTO/ AREIA MÉDIA/ SEIXO ROLADO) - PREPARO MECÂNICO COM BETONEIRA 600 L. AF_05/2021</t>
  </si>
  <si>
    <t>583,20</t>
  </si>
  <si>
    <t>102485</t>
  </si>
  <si>
    <t>CONCRETO MAGRO PARA LASTRO, TRAÇO 1:4,5:4,5 (EM MASSA SECA DE CIMENTO/ AREIA MÉDIA/ SEIXO ROLADO) - PREPARO MANUAL. AF_05/2021</t>
  </si>
  <si>
    <t>506,92</t>
  </si>
  <si>
    <t>102486</t>
  </si>
  <si>
    <t>CONCRETO FCK = 15MPA, TRAÇO 1:3,4:3,4 (EM MASSA SECA DE CIMENTO/ AREIA MÉDIA/ SEIXO ROLADO) - PREPARO MANUAL. AF_05/2021</t>
  </si>
  <si>
    <t>530,50</t>
  </si>
  <si>
    <t>102487</t>
  </si>
  <si>
    <t>CONCRETO CICLÓPICO FCK = 15MPA, 30% PEDRA DE MÃO EM VOLUME REAL, INCLUSIVE LANÇAMENTO. AF_05/2021</t>
  </si>
  <si>
    <t>530,47</t>
  </si>
  <si>
    <t>103183</t>
  </si>
  <si>
    <t>CONCRETAGEM DE ESCADAS EM EDIFICAÇÕES MULTIFAMILIARES FEITAS COM SISTEMA DE FÔRMAS MANUSEÁVEIS - CONCRETO USINADO BOMBEÁVEL, FCK 25 MPA - LANÇAMENTO, ADENSAMENTO E ACABAMENTO (EXCLUSIVE BOMBA LANÇA). AF_10/2021</t>
  </si>
  <si>
    <t>513,12</t>
  </si>
  <si>
    <t>103184</t>
  </si>
  <si>
    <t>CONCRETAGEM DE ESCADAS EM EDIFICAÇÕES MULTIFAMILIARES FEITAS COM SISTEMA DE FÔRMAS MANUSEÁVEIS - CONCRETO USINADO AUTOADENSÁVEL, FCK 25 MPA - LANÇAMENTO, ADENSAMENTO E ACABAMENTO. AF_10/2021</t>
  </si>
  <si>
    <t>466,14</t>
  </si>
  <si>
    <t>103669</t>
  </si>
  <si>
    <t>CONCRETAGEM DE PILARES, FCK = 25 MPA,  COM USO DE BALDES - LANÇAMENTO, ADENSAMENTO E ACABAMENTO. AF_02/2022</t>
  </si>
  <si>
    <t>767,64</t>
  </si>
  <si>
    <t>103670</t>
  </si>
  <si>
    <t>LANÇAMENTO COM USO DE BALDES, ADENSAMENTO E ACABAMENTO DE CONCRETO EM ESTRUTURAS. AF_02/2022</t>
  </si>
  <si>
    <t>328,98</t>
  </si>
  <si>
    <t>103671</t>
  </si>
  <si>
    <t>CONCRETAGEM DE PILARES, FCK = 25 MPA, COM USO DE GRUA - LANÇAMENTO, ADENSAMENTO E ACABAMENTO. AF_02/2022</t>
  </si>
  <si>
    <t>492,00</t>
  </si>
  <si>
    <t>103672</t>
  </si>
  <si>
    <t>CONCRETAGEM DE PILARES, FCK = 25 MPA, COM USO DE BOMBA - LANÇAMENTO, ADENSAMENTO E ACABAMENTO. AF_02/2022</t>
  </si>
  <si>
    <t>459,33</t>
  </si>
  <si>
    <t>103673</t>
  </si>
  <si>
    <t>LANÇAMENTO COM USO DE BOMBA, ADENSAMENTO E ACABAMENTO DE CONCRETO EM ESTRUTURAS. AF_02/2022</t>
  </si>
  <si>
    <t>45,92</t>
  </si>
  <si>
    <t>103674</t>
  </si>
  <si>
    <t>CONCRETAGEM DE VIGAS E LAJES, FCK=25 MPA, PARA LAJES PREMOLDADAS COM USO DE BOMBA - LANÇAMENTO, ADENSAMENTO E ACABAMENTO. AF_02/2022</t>
  </si>
  <si>
    <t>482,43</t>
  </si>
  <si>
    <t>103675</t>
  </si>
  <si>
    <t>CONCRETAGEM DE VIGAS E LAJES, FCK=25 MPA, PARA LAJES MACIÇAS OU NERVURADAS COM USO DE BOMBA - LANÇAMENTO, ADENSAMENTO E ACABAMENTO. AF_02/2022</t>
  </si>
  <si>
    <t>460,39</t>
  </si>
  <si>
    <t>103676</t>
  </si>
  <si>
    <t>CONCRETAGEM DE VIGAS E LAJES, FCK=25 MPA, PARA LAJES PREMOLDADAS COM JERICAS EM ELEVADOR DE CABO EM EDIFICAÇÃO DE MULTIPAVIMENTOS ATÉ 16 ANDARES - LANÇAMENTO, ADENSAMENTO E ACABAMENTO. AF_02/2022</t>
  </si>
  <si>
    <t>828,60</t>
  </si>
  <si>
    <t>103677</t>
  </si>
  <si>
    <t>CONCRETAGEM DE VIGAS E LAJES, FCK=25 MPA, PARA LAJES MACIÇAS OU NERVURADAS COM JERICAS EM ELEVADOR DE CABO EM EDIFICAÇÃO DE MULTIPAVIMENTOS ATÉ 16 ANDARES  - LANÇAMENTO, ADENSAMENTO E ACABAMENTO. AF_02/2022</t>
  </si>
  <si>
    <t>640,78</t>
  </si>
  <si>
    <t>103678</t>
  </si>
  <si>
    <t>CONCRETAGEM DE VIGAS E LAJES, FCK=25 MPA, PARA LAJES PREMOLDADAS COM JERICAS EM CREMALHEIRA EM EDIFICAÇÃO DE MULTIPAVIMENTOS ATÉ 16 ANDARES  - LANÇAMENTO, ADENSAMENTO E ACABAMENTO. AF_02/2022</t>
  </si>
  <si>
    <t>723,19</t>
  </si>
  <si>
    <t>103679</t>
  </si>
  <si>
    <t>CONCRETAGEM DE VIGAS E LAJES, FCK=25 MPA, PARA LAJES MACIÇAS OU NERVURADAS COM JERICAS EM CREMALHEIRA EM EDIFICAÇÃO DE MULTIPAVIMENTOS ATÉ 16 ANDARES - LANÇAMENTO, ADENSAMENTO E ACABAMENTO. AF_02/2022</t>
  </si>
  <si>
    <t>593,95</t>
  </si>
  <si>
    <t>103680</t>
  </si>
  <si>
    <t>CONCRETAGEM DE VIGAS E LAJES, FCK=25 MPA, PARA LAJES PREMOLDADAS COM GRUA DE CAÇAMBA DE 350 L EM EDIFICAÇÃO DE MULTIPAVIMENTOS ATÉ 16 ANDARES - LANÇAMENTO, ADENSAMENTO E ACABAMENTO. AF_02/2022</t>
  </si>
  <si>
    <t>648,78</t>
  </si>
  <si>
    <t>103681</t>
  </si>
  <si>
    <t>CONCRETAGEM DE VIGAS E LAJES, FCK=25 MPA, PARA LAJES MACIÇAS OU NERVURADAS COM GRUA DE CAÇAMBA DE 500 L EM EDIFICAÇÃO DE MULTIPAVIMENTOS ATÉ 16 ANDARES - LANÇAMENTO, ADENSAMENTO E ACABAMENTO. AF_02/2022</t>
  </si>
  <si>
    <t>521,37</t>
  </si>
  <si>
    <t>103682</t>
  </si>
  <si>
    <t>CONCRETAGEM DE VIGAS E LAJES, FCK=25 MPA, PARA QUALQUER TIPO DE LAJE COM BALDES EM EDIFICAÇÃO TÉRREA - LANÇAMENTO, ADENSAMENTO E ACABAMENTO. AF_02/2022</t>
  </si>
  <si>
    <t>786,84</t>
  </si>
  <si>
    <t>103683</t>
  </si>
  <si>
    <t>CONCRETAGEM DE VIGAS E LAJES, FCK=25 MPA, PARA QUALQUER TIPO DE LAJE COM BALDES EM EDIFICAÇÃO DE MULTIPAVIMENTOS ATÉ 04 ANDARES - LANÇAMENTO, ADENSAMENTO E ACABAMENTO. AF_02/2022</t>
  </si>
  <si>
    <t>1.105,64</t>
  </si>
  <si>
    <t>103684</t>
  </si>
  <si>
    <t>CONCRETAGEM DE RESERVATÓRIOS, FCK=25 MPA, COM USO DE BOMBA - LANÇAMENTO, ADENSAMENTO E ACABAMENTO. AF_02/2022</t>
  </si>
  <si>
    <t>479,40</t>
  </si>
  <si>
    <t>103685</t>
  </si>
  <si>
    <t>CONCRETAGEM DE MURETAS, FCK=25 MPA, COM USO DE BOMBA - LANÇAMENTO, ADENSAMENTO E ACABAMENTO. AF_02/2022</t>
  </si>
  <si>
    <t>465,52</t>
  </si>
  <si>
    <t>103686</t>
  </si>
  <si>
    <t>CONCRETAGEM DE ESCADAS, FCK=25 MPA, COM USO DE BOMBA - LANÇAMENTO, ADENSAMENTO E ACABAMENTO. AF_02/2022</t>
  </si>
  <si>
    <t>533,45</t>
  </si>
  <si>
    <t>103687</t>
  </si>
  <si>
    <t>CONCRETAGEM DE PILARES, FCK=25 MPA, COM USO DE JERICAS EM ELEVADOR DE CABO - LANÇAMENTO, ADENSAMENTO E ACABAMENTO. AF_02/2022</t>
  </si>
  <si>
    <t>903,63</t>
  </si>
  <si>
    <t>103688</t>
  </si>
  <si>
    <t>CONCRETAGEM DE PILARES, FCK=25 MPA, COM USO DE JERICAS EM CREMALHEIRA - LANÇAMENTO, ADENSAMENTO E ACABAMENTO. AF_02/2022</t>
  </si>
  <si>
    <t>633,82</t>
  </si>
  <si>
    <t>181,75</t>
  </si>
  <si>
    <t>886,11</t>
  </si>
  <si>
    <t>765,99</t>
  </si>
  <si>
    <t>98575</t>
  </si>
  <si>
    <t>TRATAMENTO DE JUNTA DE DILATAÇÃO, COM TARUGO DE POLIETILENO E SELANTE PU, INCLUSO PREENCHIMENTO COM ESPUMA EXPANSIVA PU. AF_06/2018</t>
  </si>
  <si>
    <t>98577</t>
  </si>
  <si>
    <t>TRATAMENTO DE JUNTA SERRADA, COM TARUGO DE POLIETILENO E SELANTE À BASE DE SILICONE. AF_06/2018</t>
  </si>
  <si>
    <t>51,52</t>
  </si>
  <si>
    <t>52,56</t>
  </si>
  <si>
    <t>65,66</t>
  </si>
  <si>
    <t>99,54</t>
  </si>
  <si>
    <t>92,20</t>
  </si>
  <si>
    <t>44,92</t>
  </si>
  <si>
    <t>49,25</t>
  </si>
  <si>
    <t>47,93</t>
  </si>
  <si>
    <t>97,00</t>
  </si>
  <si>
    <t>38,63</t>
  </si>
  <si>
    <t>37,95</t>
  </si>
  <si>
    <t>30,98</t>
  </si>
  <si>
    <t>2.259,58</t>
  </si>
  <si>
    <t>3.830,69</t>
  </si>
  <si>
    <t>2.710,74</t>
  </si>
  <si>
    <t>3.405,83</t>
  </si>
  <si>
    <t>2.661,36</t>
  </si>
  <si>
    <t>3.412,18</t>
  </si>
  <si>
    <t>3.305,23</t>
  </si>
  <si>
    <t>3.709,20</t>
  </si>
  <si>
    <t>3.186,45</t>
  </si>
  <si>
    <t>2.604,28</t>
  </si>
  <si>
    <t>1.568,55</t>
  </si>
  <si>
    <t>3.680,31</t>
  </si>
  <si>
    <t>5.276,32</t>
  </si>
  <si>
    <t>3.036,75</t>
  </si>
  <si>
    <t>2.158,15</t>
  </si>
  <si>
    <t>124,18</t>
  </si>
  <si>
    <t>92,60</t>
  </si>
  <si>
    <t>83,86</t>
  </si>
  <si>
    <t>116,00</t>
  </si>
  <si>
    <t>96,17</t>
  </si>
  <si>
    <t>127,94</t>
  </si>
  <si>
    <t>117,34</t>
  </si>
  <si>
    <t>141,64</t>
  </si>
  <si>
    <t>132,72</t>
  </si>
  <si>
    <t>128,17</t>
  </si>
  <si>
    <t>665,54</t>
  </si>
  <si>
    <t>675,29</t>
  </si>
  <si>
    <t>685,03</t>
  </si>
  <si>
    <t>694,78</t>
  </si>
  <si>
    <t>714,26</t>
  </si>
  <si>
    <t>82,80</t>
  </si>
  <si>
    <t>120,05</t>
  </si>
  <si>
    <t>173,40</t>
  </si>
  <si>
    <t>237,72</t>
  </si>
  <si>
    <t>317,79</t>
  </si>
  <si>
    <t>17,04</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</si>
  <si>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</si>
  <si>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</si>
  <si>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</si>
  <si>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</si>
  <si>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46,05</t>
  </si>
  <si>
    <t>43,41</t>
  </si>
  <si>
    <t>53,27</t>
  </si>
  <si>
    <t>193,06</t>
  </si>
  <si>
    <t>125,74</t>
  </si>
  <si>
    <t>46,03</t>
  </si>
  <si>
    <t>34,38</t>
  </si>
  <si>
    <t>52,37</t>
  </si>
  <si>
    <t>49,90</t>
  </si>
  <si>
    <t>67,88</t>
  </si>
  <si>
    <t>82,70</t>
  </si>
  <si>
    <t>80,23</t>
  </si>
  <si>
    <t>98,24</t>
  </si>
  <si>
    <t>39,03</t>
  </si>
  <si>
    <t>15,37</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</si>
  <si>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</si>
  <si>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</si>
  <si>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</si>
  <si>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</si>
  <si>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</si>
  <si>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60,48</t>
  </si>
  <si>
    <t>24,91</t>
  </si>
  <si>
    <t>55,19</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</si>
  <si>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</si>
  <si>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</si>
  <si>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</si>
  <si>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</si>
  <si>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12,11</t>
  </si>
  <si>
    <t>15,41</t>
  </si>
  <si>
    <t>17,72</t>
  </si>
  <si>
    <t>23,57</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</si>
  <si>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</si>
  <si>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</si>
  <si>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</si>
  <si>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</si>
  <si>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33,07</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</si>
  <si>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</si>
  <si>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</si>
  <si>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</si>
  <si>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</si>
  <si>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47,33</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</si>
  <si>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</si>
  <si>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</si>
  <si>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79,10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</si>
  <si>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</si>
  <si>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</si>
  <si>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37,12</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</si>
  <si>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</si>
  <si>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</si>
  <si>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71,20</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</si>
  <si>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</si>
  <si>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</si>
  <si>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121,47</t>
  </si>
  <si>
    <t>CABO DE COBRE FLEXÍVEL ISOLADO, 150 MM², ANTI-CHAMA 0,6/1,0 KV, PARA REDE ENTERRADA DE DISTRIBUIÇÃO DE ENERGIA ELÉTRICA - FORNECIMENTO E INSTALAÇÃO. AF_12/2021</t>
  </si>
  <si>
    <t>150,05</t>
  </si>
  <si>
    <t>CABO DE COBRE FLEXÍVEL ISOLADO, 185 MM², ANTI-CHAMA 0,6/1,0 KV, PARA REDE ENTERRADA DE DISTRIBUIÇÃO DE ENERGIA ELÉTRICA - FORNECIMENTO E INSTALAÇÃO. AF_12/2021</t>
  </si>
  <si>
    <t>183,49</t>
  </si>
  <si>
    <t>CABO DE COBRE FLEXÍVEL ISOLADO, 240 MM², ANTI-CHAMA 0,6/1,0 KV, PARA REDE ENTERRADA DE DISTRIBUIÇÃO DE ENERGIA ELÉTRICA - FORNECIMENTO E INSTALAÇÃO. AF_12/2021</t>
  </si>
  <si>
    <t>240,76</t>
  </si>
  <si>
    <t>CABO DE COBRE FLEXÍVEL ISOLADO, 300 MM², ANTI-CHAMA 0,6/1,0 KV, PARA REDE ENTERRADA DE DISTRIBUIÇÃO DE ENERGIA ELÉTRICA - FORNECIMENTO E INSTALAÇÃO. AF_12/2021</t>
  </si>
  <si>
    <t>300,73</t>
  </si>
  <si>
    <t>24,39</t>
  </si>
  <si>
    <t>25,10</t>
  </si>
  <si>
    <t>34,42</t>
  </si>
  <si>
    <t>37,42</t>
  </si>
  <si>
    <t>47,27</t>
  </si>
  <si>
    <t>55,10</t>
  </si>
  <si>
    <t>47,18</t>
  </si>
  <si>
    <t>61,31</t>
  </si>
  <si>
    <t>25,56</t>
  </si>
  <si>
    <t>32,78</t>
  </si>
  <si>
    <t>19,05</t>
  </si>
  <si>
    <t>324,42</t>
  </si>
  <si>
    <t>625,74</t>
  </si>
  <si>
    <t>954,89</t>
  </si>
  <si>
    <t>179,75</t>
  </si>
  <si>
    <t>283,51</t>
  </si>
  <si>
    <t>547,50</t>
  </si>
  <si>
    <t>740,88</t>
  </si>
  <si>
    <t>837,34</t>
  </si>
  <si>
    <t>202,99</t>
  </si>
  <si>
    <t>377,22</t>
  </si>
  <si>
    <t>523,72</t>
  </si>
  <si>
    <t>574,19</t>
  </si>
  <si>
    <t>56,55</t>
  </si>
  <si>
    <t>59,84</t>
  </si>
  <si>
    <t>64,29</t>
  </si>
  <si>
    <t>70,92</t>
  </si>
  <si>
    <t>65,94</t>
  </si>
  <si>
    <t>94,69</t>
  </si>
  <si>
    <t>2.917,92</t>
  </si>
  <si>
    <t>5.598,76</t>
  </si>
  <si>
    <t>7.465,01</t>
  </si>
  <si>
    <t>2.147,72</t>
  </si>
  <si>
    <t>459,54</t>
  </si>
  <si>
    <t>49,32</t>
  </si>
  <si>
    <t>636,38</t>
  </si>
  <si>
    <t>665,38</t>
  </si>
  <si>
    <t>765,87</t>
  </si>
  <si>
    <t>1.101,90</t>
  </si>
  <si>
    <t>1.564,91</t>
  </si>
  <si>
    <t>66,59</t>
  </si>
  <si>
    <t>85,62</t>
  </si>
  <si>
    <t>151,40</t>
  </si>
  <si>
    <t>400,95</t>
  </si>
  <si>
    <t>594,02</t>
  </si>
  <si>
    <t>938,31</t>
  </si>
  <si>
    <t>1.247,69</t>
  </si>
  <si>
    <t>1.983,58</t>
  </si>
  <si>
    <t>4.115,06</t>
  </si>
  <si>
    <t>189,59</t>
  </si>
  <si>
    <t>234,04</t>
  </si>
  <si>
    <t>488,91</t>
  </si>
  <si>
    <t>1.806,13</t>
  </si>
  <si>
    <t>93,38</t>
  </si>
  <si>
    <t>48,61</t>
  </si>
  <si>
    <t>47,28</t>
  </si>
  <si>
    <t>55,13</t>
  </si>
  <si>
    <t>70,62</t>
  </si>
  <si>
    <t>64,09</t>
  </si>
  <si>
    <t>57,62</t>
  </si>
  <si>
    <t>69,24</t>
  </si>
  <si>
    <t>77,09</t>
  </si>
  <si>
    <t>72,11</t>
  </si>
  <si>
    <t>78,64</t>
  </si>
  <si>
    <t>65,59</t>
  </si>
  <si>
    <t>77,78</t>
  </si>
  <si>
    <t>96,67</t>
  </si>
  <si>
    <t>108,86</t>
  </si>
  <si>
    <t>39,17</t>
  </si>
  <si>
    <t>83,20</t>
  </si>
  <si>
    <t>91,05</t>
  </si>
  <si>
    <t>25,62</t>
  </si>
  <si>
    <t>36,45</t>
  </si>
  <si>
    <t>29,37</t>
  </si>
  <si>
    <t>24,28</t>
  </si>
  <si>
    <t>26,30</t>
  </si>
  <si>
    <t>45,18</t>
  </si>
  <si>
    <t>49,22</t>
  </si>
  <si>
    <t>53,03</t>
  </si>
  <si>
    <t>57,07</t>
  </si>
  <si>
    <t>37,09</t>
  </si>
  <si>
    <t>41,13</t>
  </si>
  <si>
    <t>66,09</t>
  </si>
  <si>
    <t>73,94</t>
  </si>
  <si>
    <t>53,96</t>
  </si>
  <si>
    <t>61,81</t>
  </si>
  <si>
    <t>67,87</t>
  </si>
  <si>
    <t>71,37</t>
  </si>
  <si>
    <t>83,56</t>
  </si>
  <si>
    <t>105,38</t>
  </si>
  <si>
    <t>117,57</t>
  </si>
  <si>
    <t>39,71</t>
  </si>
  <si>
    <t>47,56</t>
  </si>
  <si>
    <t>60,67</t>
  </si>
  <si>
    <t>68,52</t>
  </si>
  <si>
    <t>63,04</t>
  </si>
  <si>
    <t>54,08</t>
  </si>
  <si>
    <t>67,14</t>
  </si>
  <si>
    <t>74,99</t>
  </si>
  <si>
    <t>76,04</t>
  </si>
  <si>
    <t>61,72</t>
  </si>
  <si>
    <t>166,92</t>
  </si>
  <si>
    <t>404,82</t>
  </si>
  <si>
    <t>46,67</t>
  </si>
  <si>
    <t>164,38</t>
  </si>
  <si>
    <t>192,26</t>
  </si>
  <si>
    <t>138,78</t>
  </si>
  <si>
    <t>94,61</t>
  </si>
  <si>
    <t>90,26</t>
  </si>
  <si>
    <t>19,29</t>
  </si>
  <si>
    <t>20,46</t>
  </si>
  <si>
    <t>71,17</t>
  </si>
  <si>
    <t>82,27</t>
  </si>
  <si>
    <t>74,17</t>
  </si>
  <si>
    <t>31,65</t>
  </si>
  <si>
    <t>319,46</t>
  </si>
  <si>
    <t>437,80</t>
  </si>
  <si>
    <t>69,85</t>
  </si>
  <si>
    <t>117,03</t>
  </si>
  <si>
    <t>85,65</t>
  </si>
  <si>
    <t>72,30</t>
  </si>
  <si>
    <t>103782</t>
  </si>
  <si>
    <t>LUMINÁRIA TIPO PLAFON CIRCULAR, DE SOBREPOR, COM LED DE 12/13 W - FORNECIMENTO E INSTALAÇÃO. AF_03/2022</t>
  </si>
  <si>
    <t>1.515,67</t>
  </si>
  <si>
    <t>1.609,72</t>
  </si>
  <si>
    <t>1.637,55</t>
  </si>
  <si>
    <t>1.773,31</t>
  </si>
  <si>
    <t>1.497,90</t>
  </si>
  <si>
    <t>1.591,95</t>
  </si>
  <si>
    <t>1.619,78</t>
  </si>
  <si>
    <t>1.755,54</t>
  </si>
  <si>
    <t>1.745,56</t>
  </si>
  <si>
    <t>1.887,92</t>
  </si>
  <si>
    <t>1.930,04</t>
  </si>
  <si>
    <t>2.120,15</t>
  </si>
  <si>
    <t>1.735,28</t>
  </si>
  <si>
    <t>1.877,64</t>
  </si>
  <si>
    <t>1.919,76</t>
  </si>
  <si>
    <t>2.109,87</t>
  </si>
  <si>
    <t>1.860,46</t>
  </si>
  <si>
    <t>2.050,27</t>
  </si>
  <si>
    <t>2.349,94</t>
  </si>
  <si>
    <t>2.013,45</t>
  </si>
  <si>
    <t>2.203,26</t>
  </si>
  <si>
    <t>2.259,43</t>
  </si>
  <si>
    <t>2.502,93</t>
  </si>
  <si>
    <t>818,55</t>
  </si>
  <si>
    <t>931,41</t>
  </si>
  <si>
    <t>964,81</t>
  </si>
  <si>
    <t>1.091,79</t>
  </si>
  <si>
    <t>800,79</t>
  </si>
  <si>
    <t>913,65</t>
  </si>
  <si>
    <t>947,05</t>
  </si>
  <si>
    <t>1.074,03</t>
  </si>
  <si>
    <t>1.064,04</t>
  </si>
  <si>
    <t>1.233,33</t>
  </si>
  <si>
    <t>1.283,43</t>
  </si>
  <si>
    <t>1.473,90</t>
  </si>
  <si>
    <t>1.053,76</t>
  </si>
  <si>
    <t>1.223,05</t>
  </si>
  <si>
    <t>1.273,15</t>
  </si>
  <si>
    <t>1.463,62</t>
  </si>
  <si>
    <t>1.196,18</t>
  </si>
  <si>
    <t>1.421,90</t>
  </si>
  <si>
    <t>1.488,70</t>
  </si>
  <si>
    <t>1.742,66</t>
  </si>
  <si>
    <t>1.349,17</t>
  </si>
  <si>
    <t>1.574,89</t>
  </si>
  <si>
    <t>1.641,69</t>
  </si>
  <si>
    <t>1.895,65</t>
  </si>
  <si>
    <t>60,36</t>
  </si>
  <si>
    <t>97,90</t>
  </si>
  <si>
    <t>167,15</t>
  </si>
  <si>
    <t>78,83</t>
  </si>
  <si>
    <t>186,03</t>
  </si>
  <si>
    <t>31,19</t>
  </si>
  <si>
    <t>97,25</t>
  </si>
  <si>
    <t>8,21</t>
  </si>
  <si>
    <t>16,29</t>
  </si>
  <si>
    <t>48,60</t>
  </si>
  <si>
    <t>67,29</t>
  </si>
  <si>
    <t>89,35</t>
  </si>
  <si>
    <t>116,29</t>
  </si>
  <si>
    <t>238,72</t>
  </si>
  <si>
    <t>372,70</t>
  </si>
  <si>
    <t>208,67</t>
  </si>
  <si>
    <t>117,25</t>
  </si>
  <si>
    <t>173,95</t>
  </si>
  <si>
    <t>167,47</t>
  </si>
  <si>
    <t>99,21</t>
  </si>
  <si>
    <t>51,44</t>
  </si>
  <si>
    <t>25,86</t>
  </si>
  <si>
    <t>60,74</t>
  </si>
  <si>
    <t>72,62</t>
  </si>
  <si>
    <t>684,15</t>
  </si>
  <si>
    <t>342,43</t>
  </si>
  <si>
    <t>305,48</t>
  </si>
  <si>
    <t>499,34</t>
  </si>
  <si>
    <t>544,61</t>
  </si>
  <si>
    <t>641,03</t>
  </si>
  <si>
    <t>839,29</t>
  </si>
  <si>
    <t>962,60</t>
  </si>
  <si>
    <t>1.544,70</t>
  </si>
  <si>
    <t>937,76</t>
  </si>
  <si>
    <t>39,38</t>
  </si>
  <si>
    <t>517,96</t>
  </si>
  <si>
    <t>271,74</t>
  </si>
  <si>
    <t>551,77</t>
  </si>
  <si>
    <t>605,71</t>
  </si>
  <si>
    <t>658,57</t>
  </si>
  <si>
    <t>632,47</t>
  </si>
  <si>
    <t>727,76</t>
  </si>
  <si>
    <t>660,94</t>
  </si>
  <si>
    <t>718,24</t>
  </si>
  <si>
    <t>716,44</t>
  </si>
  <si>
    <t>807,72</t>
  </si>
  <si>
    <t>773,74</t>
  </si>
  <si>
    <t>844,69</t>
  </si>
  <si>
    <t>851,63</t>
  </si>
  <si>
    <t>921,79</t>
  </si>
  <si>
    <t>849,62</t>
  </si>
  <si>
    <t>907,76</t>
  </si>
  <si>
    <t>910,10</t>
  </si>
  <si>
    <t>1.008,62</t>
  </si>
  <si>
    <t>1.091,55</t>
  </si>
  <si>
    <t>1.224,45</t>
  </si>
  <si>
    <t>1.257,73</t>
  </si>
  <si>
    <t>1.367,30</t>
  </si>
  <si>
    <t>560,51</t>
  </si>
  <si>
    <t>650,88</t>
  </si>
  <si>
    <t>801,03</t>
  </si>
  <si>
    <t>988,36</t>
  </si>
  <si>
    <t>1.471,19</t>
  </si>
  <si>
    <t>695,77</t>
  </si>
  <si>
    <t>1.042,97</t>
  </si>
  <si>
    <t>1.538,41</t>
  </si>
  <si>
    <t>717,37</t>
  </si>
  <si>
    <t>1.069,95</t>
  </si>
  <si>
    <t>1.574,11</t>
  </si>
  <si>
    <t>738,90</t>
  </si>
  <si>
    <t>897,65</t>
  </si>
  <si>
    <t>1.096,53</t>
  </si>
  <si>
    <t>1.609,15</t>
  </si>
  <si>
    <t>945,28</t>
  </si>
  <si>
    <t>1.149,42</t>
  </si>
  <si>
    <t>1.682,47</t>
  </si>
  <si>
    <t>1.202,18</t>
  </si>
  <si>
    <t>1.759,16</t>
  </si>
  <si>
    <t>693,36</t>
  </si>
  <si>
    <t>4.361,02</t>
  </si>
  <si>
    <t>4.925,38</t>
  </si>
  <si>
    <t>2.955,76</t>
  </si>
  <si>
    <t>3.193,92</t>
  </si>
  <si>
    <t>359,34</t>
  </si>
  <si>
    <t>378,39</t>
  </si>
  <si>
    <t>123,48</t>
  </si>
  <si>
    <t>149,61</t>
  </si>
  <si>
    <t>157,01</t>
  </si>
  <si>
    <t>9.869,46</t>
  </si>
  <si>
    <t>10.976,16</t>
  </si>
  <si>
    <t>14.060,16</t>
  </si>
  <si>
    <t>17.264,45</t>
  </si>
  <si>
    <t>21.635,74</t>
  </si>
  <si>
    <t>30.161,68</t>
  </si>
  <si>
    <t>35.111,77</t>
  </si>
  <si>
    <t>79,84</t>
  </si>
  <si>
    <t>265,57</t>
  </si>
  <si>
    <t>103654</t>
  </si>
  <si>
    <t>TRANSFORMADOR DE DISTRIBUIÇÃO, 500KVA, TRIFÁSICO, 60 HZ, CLASSE 15 KV, IMERSO EM ÓLEO MINERAL, INSTALAÇÃO EM SOLO (NÃO INCLUSO ABRIGO) - FORNECIMENTO E INSTALAÇÃO. AF_02/2022</t>
  </si>
  <si>
    <t>56.792,72</t>
  </si>
  <si>
    <t>103655</t>
  </si>
  <si>
    <t>TRANSFORMADOR DE DISTRIBUIÇÃO, 750 KVA, TRIFÁSICO, 60 HZ, CLASSE 15 KV, IMERSO EM ÓLEO MINERAL, INSTALAÇÃO EM SOLO (NÃO INCLUSO ABRIGO) - FORNECIMENTO E INSTALAÇÃO. AF_02/2022</t>
  </si>
  <si>
    <t>77.782,34</t>
  </si>
  <si>
    <t>103656</t>
  </si>
  <si>
    <t>TRANSFORMADOR DE DISTRIBUIÇÃO, 1000 KVA, TRIFÁSICO, 60 HZ, CLASSE 15 KV, IMERSO EM ÓLEO MINERAL, INSTALAÇÃO EM SOLO (NÃO INCLUSO ABRIGO) - FORNECIMENTO E INSTALAÇÃO. AF_02/2022</t>
  </si>
  <si>
    <t>108.726,27</t>
  </si>
  <si>
    <t>158,15</t>
  </si>
  <si>
    <t>186,24</t>
  </si>
  <si>
    <t>177,28</t>
  </si>
  <si>
    <t>224,43</t>
  </si>
  <si>
    <t>211,61</t>
  </si>
  <si>
    <t>192,61</t>
  </si>
  <si>
    <t>213,51</t>
  </si>
  <si>
    <t>194,63</t>
  </si>
  <si>
    <t>252,50</t>
  </si>
  <si>
    <t>233,24</t>
  </si>
  <si>
    <t>286,75</t>
  </si>
  <si>
    <t>39,39</t>
  </si>
  <si>
    <t>55,64</t>
  </si>
  <si>
    <t>71,60</t>
  </si>
  <si>
    <t>92,94</t>
  </si>
  <si>
    <t>121,86</t>
  </si>
  <si>
    <t>66,35</t>
  </si>
  <si>
    <t>93,10</t>
  </si>
  <si>
    <t>62,92</t>
  </si>
  <si>
    <t>121,94</t>
  </si>
  <si>
    <t>183,77</t>
  </si>
  <si>
    <t>153,79</t>
  </si>
  <si>
    <t>103490</t>
  </si>
  <si>
    <t>PLACA DE CONCRETO PRÉ-MOLDADO COMO PROTEÇÃO MECÂNICA ADICIONAL NO REATERRO PARA REDE ENTERRADA DE DISTRIBUIÇÃO DE ENERGIA ELÉTRICA - FORNECIMENTO E INSTALAÇÃO. AF_12/2021</t>
  </si>
  <si>
    <t>3.355,62</t>
  </si>
  <si>
    <t>103491</t>
  </si>
  <si>
    <t>CONCRETAGEM COMO PROTEÇÃO MECÂNICA ADICIONAL NO REATERRO PARA REDE ENTERRADA DE DISTRIBUIÇÃO DE ENERGIA ELÉTRICA - FORNECIMENTO E INSTALAÇÃO. AF_12/2021</t>
  </si>
  <si>
    <t>773,99</t>
  </si>
  <si>
    <t>1.355,65</t>
  </si>
  <si>
    <t>245,01</t>
  </si>
  <si>
    <t>718,56</t>
  </si>
  <si>
    <t>776,26</t>
  </si>
  <si>
    <t>237,79</t>
  </si>
  <si>
    <t>276,26</t>
  </si>
  <si>
    <t>324,33</t>
  </si>
  <si>
    <t>372,41</t>
  </si>
  <si>
    <t>1.680,57</t>
  </si>
  <si>
    <t>503,74</t>
  </si>
  <si>
    <t>430,72</t>
  </si>
  <si>
    <t>294,08</t>
  </si>
  <si>
    <t>3.463,21</t>
  </si>
  <si>
    <t>15,80</t>
  </si>
  <si>
    <t>26,52</t>
  </si>
  <si>
    <t>57,19</t>
  </si>
  <si>
    <t>89,64</t>
  </si>
  <si>
    <t>212,43</t>
  </si>
  <si>
    <t>557,31</t>
  </si>
  <si>
    <t>124,15</t>
  </si>
  <si>
    <t>223,29</t>
  </si>
  <si>
    <t>342,91</t>
  </si>
  <si>
    <t>491,86</t>
  </si>
  <si>
    <t>558,77</t>
  </si>
  <si>
    <t>333,42</t>
  </si>
  <si>
    <t>799,79</t>
  </si>
  <si>
    <t>103244</t>
  </si>
  <si>
    <t>AR CONDICIONADO SPLIT INVERTER, HI-WALL (PAREDE), 9000 BTU/H, CICLO FRIO - FORNECIMENTO E INSTALAÇÃO. AF_11/2021_P</t>
  </si>
  <si>
    <t>2.160,57</t>
  </si>
  <si>
    <t>103245</t>
  </si>
  <si>
    <t>AR CONDICIONADO SPLIT ON/OFF, HI-WALL (PAREDE), 9000 BTUS/H, CICLO FRIO - FORNECIMENTO E INSTALAÇÃO. AF_11/2021_P</t>
  </si>
  <si>
    <t>1.709,32</t>
  </si>
  <si>
    <t>103246</t>
  </si>
  <si>
    <t>AR CONDICIONADO SPLIT ON/OFF, HI-WALL (PAREDE), 9000 BTUS/H, CICLO QUENTE/FRIO - FORNECIMENTO E INSTALAÇÃO. AF_11/2021_P</t>
  </si>
  <si>
    <t>1.861,93</t>
  </si>
  <si>
    <t>103247</t>
  </si>
  <si>
    <t>AR CONDICIONADO SPLIT INVERTER, HI-WALL (PAREDE), 12000 BTU/H, CICLO FRIO - FORNECIMENTO E INSTALAÇÃO. AF_11/2021_P</t>
  </si>
  <si>
    <t>2.395,28</t>
  </si>
  <si>
    <t>103248</t>
  </si>
  <si>
    <t>AR CONDICIONADO SPLIT ON/OFF, HI-WALL (PAREDE), 12000 BTUS/H, CICLO FRIO - FORNECIMENTO E INSTALAÇÃO. AF_11/2021_P</t>
  </si>
  <si>
    <t>1.961,85</t>
  </si>
  <si>
    <t>103249</t>
  </si>
  <si>
    <t>AR CONDICIONADO SPLIT ON/OFF, HI-WALL (PAREDE), 12000 BTUS/H, CICLO QUENTE/FRIO - FORNECIMENTO E INSTALAÇÃO. AF_11/2021_P</t>
  </si>
  <si>
    <t>2.105,87</t>
  </si>
  <si>
    <t>103250</t>
  </si>
  <si>
    <t>AR CONDICIONADO SPLIT INVERTER, HI-WALL (PAREDE), 18000 BTU/H, CICLO FRIO - FORNECIMENTO E INSTALAÇÃO. AF_11/2021_P</t>
  </si>
  <si>
    <t>3.468,82</t>
  </si>
  <si>
    <t>103251</t>
  </si>
  <si>
    <t>AR CONDICIONADO SPLIT ON/OFF, HI-WALL (PAREDE), 18000 BTUS/H, CICLO FRIO - FORNECIMENTO E INSTALAÇÃO. AF_11/2021_P</t>
  </si>
  <si>
    <t>2.744,92</t>
  </si>
  <si>
    <t>103252</t>
  </si>
  <si>
    <t>AR CONDICIONADO SPLIT ON/OFF, HI-WALL (PAREDE), 18000 BTUS/H, CICLO QUENTE/FRIO - FORNECIMENTO E INSTALAÇÃO. AF_11/2021_P</t>
  </si>
  <si>
    <t>3.036,85</t>
  </si>
  <si>
    <t>103253</t>
  </si>
  <si>
    <t>AR CONDICIONADO SPLIT INVERTER, HI-WALL (PAREDE), 24000 BTU/H, CICLO FRIO - FORNECIMENTO E INSTALAÇÃO. AF_11/2021_P</t>
  </si>
  <si>
    <t>4.719,81</t>
  </si>
  <si>
    <t>103254</t>
  </si>
  <si>
    <t>AR CONDICIONADO SPLIT ON/OFF, HI-WALL (PAREDE), 24000 BTUS/H, CICLO FRIO - FORNECIMENTO E INSTALAÇÃO. AF_11/2021_P</t>
  </si>
  <si>
    <t>3.536,32</t>
  </si>
  <si>
    <t>103255</t>
  </si>
  <si>
    <t>AR CONDICIONADO SPLIT ON/OFF, HI-WALL (PAREDE), 24000 BTUS/H, CICLO QUENTE/FRIO - FORNECIMENTO E INSTALAÇÃO. AF_11/2021_P</t>
  </si>
  <si>
    <t>3.953,88</t>
  </si>
  <si>
    <t>103256</t>
  </si>
  <si>
    <t>AR CONDICIONADO SPLIT INVERTER, PISO TETO, 18000 BTU/H, CICLO FRIO - FORNECIMENTO E INSTALAÇÃO. AF_11/2021_P</t>
  </si>
  <si>
    <t>8.749,98</t>
  </si>
  <si>
    <t>103257</t>
  </si>
  <si>
    <t>AR CONDICIONADO SPLIT ON/OFF, PISO TETO, 18.000 BTU/H, CICLO FRIO - FORNECIMENTO E INSTALAÇÃO. AF_11/2021_P</t>
  </si>
  <si>
    <t>5.010,64</t>
  </si>
  <si>
    <t>103258</t>
  </si>
  <si>
    <t>AR CONDICIONADO SPLIT INVERTER, PISO TETO, 24000 BTU/H, CICLO FRIO - FORNECIMENTO E INSTALAÇÃO. AF_11/2021_P</t>
  </si>
  <si>
    <t>9.778,70</t>
  </si>
  <si>
    <t>103259</t>
  </si>
  <si>
    <t>AR CONDICIONADO SPLIT ON/OFF, PISO TETO, 24.000 BTU/H, CICLO FRIO - FORNECIMENTO E INSTALAÇÃO. AF_11/2021_P</t>
  </si>
  <si>
    <t>5.285,19</t>
  </si>
  <si>
    <t>103260</t>
  </si>
  <si>
    <t>AR CONDICIONADO SPLIT INVERTER, PISO TETO, 24000 BTU/H, QUENTE/FRIO - FORNECIMENTO E INSTALAÇÃO. AF_11/2021_P</t>
  </si>
  <si>
    <t>5.428,19</t>
  </si>
  <si>
    <t>103261</t>
  </si>
  <si>
    <t>AR CONDICIONADO SPLIT INVERTER, PISO TETO, 36000 BTU/H, CICLO FRIO - FORNECIMENTO E INSTALAÇÃO. AF_11/2021_P</t>
  </si>
  <si>
    <t>11.028,68</t>
  </si>
  <si>
    <t>103262</t>
  </si>
  <si>
    <t>AR CONDICIONADO SPLIT ON/OFF, PISO TETO, 36.000 BTU/H, CICLO FRIO - FORNECIMENTO E INSTALAÇÃO. AF_11/2021_P</t>
  </si>
  <si>
    <t>6.934,49</t>
  </si>
  <si>
    <t>103263</t>
  </si>
  <si>
    <t>AR CONDICIONADO SPLIT INVERTER, PISO TETO, 48000 BTU/H, CICLO FRIO - FORNECIMENTO E INSTALAÇÃO. AF_11/2021_P</t>
  </si>
  <si>
    <t>15.277,05</t>
  </si>
  <si>
    <t>103264</t>
  </si>
  <si>
    <t>AR CONDICIONADO SPLIT ON/OFF, PISO TETO, 48.000 BTU/H, CICLO FRIO - FORNECIMENTO E INSTALAÇÃO. AF_11/2021_P</t>
  </si>
  <si>
    <t>8.573,69</t>
  </si>
  <si>
    <t>103265</t>
  </si>
  <si>
    <t>AR CONDICIONADO SPLIT INVERTER, PISO TETO, APRESENTANDO ENTRE 54000 E 58000 BTU/H, CICLO FRIO - FORNECIMENTO E INSTALAÇÃO. AF_11/2021_P</t>
  </si>
  <si>
    <t>18.414,76</t>
  </si>
  <si>
    <t>103266</t>
  </si>
  <si>
    <t>AR CONDICIONADO SPLIT ON/OFF, PISO TETO, 60.000 BTU/H, CICLO FRIO - FORNECIMENTO E INSTALAÇÃO. AF_11/2021_P</t>
  </si>
  <si>
    <t>9.573,60</t>
  </si>
  <si>
    <t>103267</t>
  </si>
  <si>
    <t>AR CONDICIONADO SPLIT ON/OFF, CASSETE (TETO), FRIO 4 VIAS 18000 BTU/H - FORNECIMENTO E INSTALAÇÃO. AF_11/2021_P</t>
  </si>
  <si>
    <t>5.480,44</t>
  </si>
  <si>
    <t>103268</t>
  </si>
  <si>
    <t>AR CONDICIONADO SPLIT ON/OFF, CASSETE (TETO), 18000 BTU/H, CICLO QUENTE/FRIO - FORNECIMENTO E INSTALAÇÃO. AF_11/2021_P</t>
  </si>
  <si>
    <t>6.498,94</t>
  </si>
  <si>
    <t>103269</t>
  </si>
  <si>
    <t>AR CONDICIONADO SPLIT ON/OFF, CASSETE (TETO), FRIO 4 VIAS 24000 BTU/H - FORNECIMENTO E INSTALAÇÃO. AF_11/2021_P</t>
  </si>
  <si>
    <t>6.728,67</t>
  </si>
  <si>
    <t>103270</t>
  </si>
  <si>
    <t>AR CONDICIONADO SPLIT ON/OFF, CASSETE (TETO), 24000 BTU/H, CICLO QUENTE/FRIO - FORNECIMENTO E INSTALAÇÃO. AF_11/2021_P</t>
  </si>
  <si>
    <t>6.983,11</t>
  </si>
  <si>
    <t>103271</t>
  </si>
  <si>
    <t>AR CONDICIONADO SPLIT ON/OFF, CASSETE (TETO), FRIO 4 VIAS 36000 BTU/H - FORNECIMENTO E INSTALAÇÃO. AF_11/2021_P</t>
  </si>
  <si>
    <t>9.881,45</t>
  </si>
  <si>
    <t>103272</t>
  </si>
  <si>
    <t>AR CONDICIONADO SPLIT ON/OFF, CASSETE (TETO), 36000 BTU/H, CICLO QUENTE/FRIO - FORNECIMENTO E INSTALAÇÃO. AF_11/2021_P</t>
  </si>
  <si>
    <t>10.205,01</t>
  </si>
  <si>
    <t>103273</t>
  </si>
  <si>
    <t>AR CONDICIONADO SPLIT ON/OFF, CASSETE (TETO), FRIO 4 VIAS 48000 BTU/H - FORNECIMENTO E INSTALAÇÃO. AF_11/2021_P</t>
  </si>
  <si>
    <t>10.473,44</t>
  </si>
  <si>
    <t>103274</t>
  </si>
  <si>
    <t>AR CONDICIONADO SPLIT ON/OFF, CASSETE (TETO), 48000 BTU/H, CICLO QUENTE/FRIO - FORNECIMENTO E INSTALAÇÃO. AF_11/2021_P</t>
  </si>
  <si>
    <t>11.995,18</t>
  </si>
  <si>
    <t>103275</t>
  </si>
  <si>
    <t>AR CONDICIONADO SPLIT ON/OFF, CASSETE (TETO), FRIO 4 VIAS 60000 BTU/H - FORNECIMENTO E INSTALAÇÃO. AF_11/2021_P</t>
  </si>
  <si>
    <t>11.933,05</t>
  </si>
  <si>
    <t>103276</t>
  </si>
  <si>
    <t>AR CONDICIONADO SPLIT ON/OFF, CASSETE (TETO), 60000 BTU/H, CICLO QUENTE/FRIO - FORNECIMENTO E INSTALAÇÃO. AF_11/2021_P</t>
  </si>
  <si>
    <t>12.521,61</t>
  </si>
  <si>
    <t>103277</t>
  </si>
  <si>
    <t>AR CONDICIONADO SPLITÃO 10 TR - FORNECIMENTO E INSTALAÇÃO. AF_11/2021_P</t>
  </si>
  <si>
    <t>23.095,76</t>
  </si>
  <si>
    <t>103278</t>
  </si>
  <si>
    <t>AR CONDICIONADO SPLITÃO 15 TR - FORNECIMENTO E INSTALAÇÃO. AF_11/2021_P</t>
  </si>
  <si>
    <t>29.562,73</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</si>
  <si>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</si>
  <si>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</si>
  <si>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</si>
  <si>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</si>
  <si>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</si>
  <si>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</si>
  <si>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</si>
  <si>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</si>
  <si>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</si>
  <si>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</si>
  <si>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90,74</t>
  </si>
  <si>
    <t>7.737,43</t>
  </si>
  <si>
    <t>14.315,32</t>
  </si>
  <si>
    <t>567,10</t>
  </si>
  <si>
    <t>733,36</t>
  </si>
  <si>
    <t>1.208,33</t>
  </si>
  <si>
    <t>44,47</t>
  </si>
  <si>
    <t>1.009,75</t>
  </si>
  <si>
    <t>52,90</t>
  </si>
  <si>
    <t>23,83</t>
  </si>
  <si>
    <t>32,55</t>
  </si>
  <si>
    <t>48,17</t>
  </si>
  <si>
    <t>76,16</t>
  </si>
  <si>
    <t>49,74</t>
  </si>
  <si>
    <t>40,03</t>
  </si>
  <si>
    <t>56,54</t>
  </si>
  <si>
    <t>27,38</t>
  </si>
  <si>
    <t>41,64</t>
  </si>
  <si>
    <t>44,58</t>
  </si>
  <si>
    <t>141,70</t>
  </si>
  <si>
    <t>223,71</t>
  </si>
  <si>
    <t>49,35</t>
  </si>
  <si>
    <t>104,13</t>
  </si>
  <si>
    <t>66,47</t>
  </si>
  <si>
    <t>99,25</t>
  </si>
  <si>
    <t>46,66</t>
  </si>
  <si>
    <t>78,36</t>
  </si>
  <si>
    <t>TUBO EM COBRE RÍGIDO, DN 22 MM, CLASSE E, SEM ISOLAMENTO, INSTALADO EM PRUMADA DE HIDRÁULICA PREDIAL - FORNECIMENTO E INSTALAÇÃO. AF_04/2022</t>
  </si>
  <si>
    <t>64,74</t>
  </si>
  <si>
    <t>TUBO EM COBRE RÍGIDO, DN 28 MM, CLASSE E, SEM ISOLAMENTO, INSTALADO EM PRUMADA DE HIDRÁULICA PREDIAL - FORNECIMENTO E INSTALAÇÃO. AF_04/2022</t>
  </si>
  <si>
    <t>82,23</t>
  </si>
  <si>
    <t>TUBO EM COBRE RÍGIDO, DN 35 MM, CLASSE E, SEM ISOLAMENTO, INSTALADO EM PRUMADA DE HIDRÁULICA PREDIAL - FORNECIMENTO E INSTALAÇÃO. AF_04/2022</t>
  </si>
  <si>
    <t>118,84</t>
  </si>
  <si>
    <t>TUBO EM COBRE RÍGIDO, DN 42 MM, CLASSE E, SEM ISOLAMENTO, INSTALADO EM PRUMADA DE HIDRÁULICA PREDIAL - FORNECIMENTO E INSTALAÇÃO. AF_04/2022</t>
  </si>
  <si>
    <t>159,93</t>
  </si>
  <si>
    <t>TUBO EM COBRE RÍGIDO, DN 54 MM, CLASSE E, SEM ISOLAMENTO, INSTALADO EM PRUMADA DE HIDRÁULICA PREDIAL - FORNECIMENTO E INSTALAÇÃO. AF_04/2022</t>
  </si>
  <si>
    <t>231,22</t>
  </si>
  <si>
    <t>TUBO EM COBRE RÍGIDO, DN 66 MM, CLASSE E, SEM ISOLAMENTO, INSTALADO EM PRUMADA DE HIDRÁULICA PREDIAL - FORNECIMENTO E INSTALAÇÃO. AF_04/2022</t>
  </si>
  <si>
    <t>324,68</t>
  </si>
  <si>
    <t>TUBO EM COBRE RÍGIDO, DN 22 MM, CLASSE E, COM ISOLAMENTO, INSTALADO EM PRUMADA DE HIDRÁULICA PREDIAL - FORNECIMENTO E INSTALAÇÃO. AF_04/2022</t>
  </si>
  <si>
    <t>163,45</t>
  </si>
  <si>
    <t>TUBO EM COBRE RÍGIDO, DN 28 MM, CLASSE E, COM ISOLAMENTO, INSTALADO EM PRUMADA DE HIDRÁULICA PREDIAL - FORNECIMENTO E INSTALAÇÃO. AF_04/2022</t>
  </si>
  <si>
    <t>184,97</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</si>
  <si>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</si>
  <si>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</si>
  <si>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308,01</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</si>
  <si>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</si>
  <si>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</si>
  <si>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504,16</t>
  </si>
  <si>
    <t>TUBO EM COBRE RÍGIDO, DN 15 MM, CLASSE E, SEM ISOLAMENTO, INSTALADO EM RAMAL DE DISTRIBUIÇÃO DE HIDRÁULICA PREDIAL - FORNECIMENTO E INSTALAÇÃO. AF_04/2022</t>
  </si>
  <si>
    <t>43,54</t>
  </si>
  <si>
    <t>TUBO EM COBRE RÍGIDO, DN 22 MM, CLASSE E, SEM ISOLAMENTO, INSTALADO EM RAMAL DE DISTRIBUIÇÃO DE HIDRÁULICA PREDIAL - FORNECIMENTO E INSTALAÇÃO. AF_04/2022</t>
  </si>
  <si>
    <t>70,79</t>
  </si>
  <si>
    <t>TUBO EM COBRE RÍGIDO, DN 28 MM, CLASSE E, SEM ISOLAMENTO, INSTALADO EM RAMAL DE DISTRIBUIÇÃO DE HIDRÁULICA PREDIAL - FORNECIMENTO E INSTALAÇÃO. AF_04/2022</t>
  </si>
  <si>
    <t>88,55</t>
  </si>
  <si>
    <t>TUBO EM COBRE RÍGIDO, DN 15 MM, CLASSE E, COM ISOLAMENTO, INSTALADO EM RAMAL DE DISTRIBUIÇÃO DE HIDRÁULICA PREDIAL - FORNECIMENTO E INSTALAÇÃO. AF_04/2022</t>
  </si>
  <si>
    <t>67,42</t>
  </si>
  <si>
    <t>TUBO EM COBRE RÍGIDO, DN 22 MM, CLASSE E, COM ISOLAMENTO, INSTALADO EM RAMAL DE DISTRIBUIÇÃO DE HIDRÁULICA PREDIAL - FORNECIMENTO E INSTALAÇÃO. AF_04/2022</t>
  </si>
  <si>
    <t>172,50</t>
  </si>
  <si>
    <t>TUBO EM COBRE RÍGIDO, DN 28 MM, CLASSE E, COM ISOLAMENTO, INSTALADO EM RAMAL DE DISTRIBUIÇÃO DE HIDRÁULICA PREDIAL - FORNECIMENTO E INSTALAÇÃO. AF_04/2022</t>
  </si>
  <si>
    <t>194,31</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</si>
  <si>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</si>
  <si>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</si>
  <si>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92,18</t>
  </si>
  <si>
    <t>TUBO EM COBRE RÍGIDO, DN 28 MM, CLASSE E, SEM ISOLAMENTO, INSTALADO EM RAMAL E SUB-RAMAL DE HIDRÁULICA PREDIAL - FORNECIMENTO E INSTALAÇÃO. AF_04/2022</t>
  </si>
  <si>
    <t>117,63</t>
  </si>
  <si>
    <t>TUBO EM COBRE RÍGIDO, DN 15 MM, CLASSE E, COM ISOLAMENTO, INSTALADO EM RAMAL E SUB-RAMAL DE HIDRÁULICA PREDIAL - FORNECIMENTO E INSTALAÇÃO. AF_04/2022</t>
  </si>
  <si>
    <t>76,86</t>
  </si>
  <si>
    <t>TUBO EM COBRE RÍGIDO, DN 22 MM, CLASSE E, COM ISOLAMENTO, INSTALADO EM RAMAL E SUB-RAMAL DE HIDRÁULICA PREDIAL - FORNECIMENTO E INSTALAÇÃO. AF_04/2022</t>
  </si>
  <si>
    <t>190,91</t>
  </si>
  <si>
    <t>TUBO EM COBRE RÍGIDO, DN 28 MM, CLASSE E, COM ISOLAMENTO, INSTALADO EM RAMAL E SUB-RAMAL DE HIDRÁULICA PREDIAL - FORNECIMENTO E INSTALAÇÃO. AF_04/2022</t>
  </si>
  <si>
    <t>220,40</t>
  </si>
  <si>
    <t>136,05</t>
  </si>
  <si>
    <t>203,43</t>
  </si>
  <si>
    <t>129,31</t>
  </si>
  <si>
    <t>156,54</t>
  </si>
  <si>
    <t>203,29</t>
  </si>
  <si>
    <t>61,75</t>
  </si>
  <si>
    <t>177,97</t>
  </si>
  <si>
    <t>71,43</t>
  </si>
  <si>
    <t>82,29</t>
  </si>
  <si>
    <t>115,21</t>
  </si>
  <si>
    <t>141,81</t>
  </si>
  <si>
    <t>187,96</t>
  </si>
  <si>
    <t>66,15</t>
  </si>
  <si>
    <t>95,19</t>
  </si>
  <si>
    <t>115,97</t>
  </si>
  <si>
    <t>76,63</t>
  </si>
  <si>
    <t>87,54</t>
  </si>
  <si>
    <t>120,47</t>
  </si>
  <si>
    <t>147,17</t>
  </si>
  <si>
    <t>193,32</t>
  </si>
  <si>
    <t>35,41</t>
  </si>
  <si>
    <t>90,98</t>
  </si>
  <si>
    <t>149,72</t>
  </si>
  <si>
    <t>212,02</t>
  </si>
  <si>
    <t>246,25</t>
  </si>
  <si>
    <t>331,99</t>
  </si>
  <si>
    <t>454,46</t>
  </si>
  <si>
    <t>651,24</t>
  </si>
  <si>
    <t>11,81</t>
  </si>
  <si>
    <t>44,70</t>
  </si>
  <si>
    <t>85,06</t>
  </si>
  <si>
    <t>119,01</t>
  </si>
  <si>
    <t>27,81</t>
  </si>
  <si>
    <t>40,63</t>
  </si>
  <si>
    <t>99,27</t>
  </si>
  <si>
    <t>144,34</t>
  </si>
  <si>
    <t>251,89</t>
  </si>
  <si>
    <t>90,79</t>
  </si>
  <si>
    <t>23,72</t>
  </si>
  <si>
    <t>47,46</t>
  </si>
  <si>
    <t>39,04</t>
  </si>
  <si>
    <t>57,29</t>
  </si>
  <si>
    <t>93,70</t>
  </si>
  <si>
    <t>131,64</t>
  </si>
  <si>
    <t>51,54</t>
  </si>
  <si>
    <t>69,39</t>
  </si>
  <si>
    <t>129,74</t>
  </si>
  <si>
    <t>191,38</t>
  </si>
  <si>
    <t>261,88</t>
  </si>
  <si>
    <t>99,05</t>
  </si>
  <si>
    <t>130,64</t>
  </si>
  <si>
    <t>213,08</t>
  </si>
  <si>
    <t>17,48</t>
  </si>
  <si>
    <t>40,36</t>
  </si>
  <si>
    <t>59,02</t>
  </si>
  <si>
    <t>134,84</t>
  </si>
  <si>
    <t>187,76</t>
  </si>
  <si>
    <t>244,52</t>
  </si>
  <si>
    <t>25,66</t>
  </si>
  <si>
    <t>33,15</t>
  </si>
  <si>
    <t>86,94</t>
  </si>
  <si>
    <t>TUBO EM COBRE RÍGIDO, DN 22 MM, CLASSE A, SEM ISOLAMENTO, INSTALADO EM PRUMADA DE GÁS COMBUSTÍVEL - FORNECIMENTO E INSTALAÇÃO. AF_04/2022</t>
  </si>
  <si>
    <t>93,21</t>
  </si>
  <si>
    <t>TUBO EM COBRE RÍGIDO, DN 28 MM, CLASSE A, SEM ISOLAMENTO, INSTALADO EM PRUMADA DE GÁS COMBUSTÍVEL - FORNECIMENTO E INSTALAÇÃO. AF_04/2022</t>
  </si>
  <si>
    <t>118,64</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</si>
  <si>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</si>
  <si>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</si>
  <si>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214,71</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</si>
  <si>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</si>
  <si>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</si>
  <si>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232,59</t>
  </si>
  <si>
    <t>112,32</t>
  </si>
  <si>
    <t>155,14</t>
  </si>
  <si>
    <t>223,60</t>
  </si>
  <si>
    <t>271,48</t>
  </si>
  <si>
    <t>375,35</t>
  </si>
  <si>
    <t>486,42</t>
  </si>
  <si>
    <t>74,07</t>
  </si>
  <si>
    <t>117,52</t>
  </si>
  <si>
    <t>160,72</t>
  </si>
  <si>
    <t>85,48</t>
  </si>
  <si>
    <t>137,13</t>
  </si>
  <si>
    <t>57,81</t>
  </si>
  <si>
    <t>63,00</t>
  </si>
  <si>
    <t>74,95</t>
  </si>
  <si>
    <t>598,87</t>
  </si>
  <si>
    <t>29,54</t>
  </si>
  <si>
    <t>52,49</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</si>
  <si>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</si>
  <si>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</si>
  <si>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</si>
  <si>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</si>
  <si>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</si>
  <si>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</si>
  <si>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</si>
  <si>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</si>
  <si>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28,25</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</si>
  <si>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</si>
  <si>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</si>
  <si>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</si>
  <si>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</si>
  <si>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</si>
  <si>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</si>
  <si>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</si>
  <si>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</si>
  <si>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63,83</t>
  </si>
  <si>
    <t>271,81</t>
  </si>
  <si>
    <t>453,94</t>
  </si>
  <si>
    <t>215,61</t>
  </si>
  <si>
    <t>246,30</t>
  </si>
  <si>
    <t>202,77</t>
  </si>
  <si>
    <t>339,57</t>
  </si>
  <si>
    <t>437,64</t>
  </si>
  <si>
    <t>255,60</t>
  </si>
  <si>
    <t>221,82</t>
  </si>
  <si>
    <t>252,51</t>
  </si>
  <si>
    <t>208,98</t>
  </si>
  <si>
    <t>348,88</t>
  </si>
  <si>
    <t>450,05</t>
  </si>
  <si>
    <t>103802</t>
  </si>
  <si>
    <t>TUBO EM COBRE RÍGIDO, DN 15 MM, CLASSE E, SEM ISOLAMENTO, INSTALADO EM RAMAL E SUB-RAMAL DE GÁS COMBUSTÍVEL - FORNECIMENTO E INSTALAÇÃO. AF_04/2022</t>
  </si>
  <si>
    <t>45,93</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</si>
  <si>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</si>
  <si>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</si>
  <si>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</si>
  <si>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</si>
  <si>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</si>
  <si>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</si>
  <si>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71,73</t>
  </si>
  <si>
    <t>103836</t>
  </si>
  <si>
    <t>TUBO EM COBRE RÍGIDO, DN 22 MM, CLASSE A, SEM ISOLAMENTO, INSTALADO EM RAMAL E SUB-RAMAL DE GÁS MEDICINAL - FORNECIMENTO E INSTALAÇÃO. AF_04/2022</t>
  </si>
  <si>
    <t>111,63</t>
  </si>
  <si>
    <t>103837</t>
  </si>
  <si>
    <t>TUBO EM COBRE RÍGIDO, DN 28 MM, CLASSE A, SEM ISOLAMENTO, INSTALADO EM RAMAL E SUB-RAMAL DE GÁS MEDICINAL - FORNECIMENTO E INSTALAÇÃO. AF_04/2022</t>
  </si>
  <si>
    <t>140,82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</si>
  <si>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</si>
  <si>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</si>
  <si>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</si>
  <si>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</si>
  <si>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</si>
  <si>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</si>
  <si>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106,41</t>
  </si>
  <si>
    <t>103871</t>
  </si>
  <si>
    <t>TUBO EM COBRE RÍGIDO, DN 15 MM, CLASSE E, COM ISOLAMENTO, INSTALADO EM RAMAL E SUB-RAMAL DE AQUECIMENTO SOLAR - FORNECIMENTO E INSTALAÇÃO. AF_04/2022</t>
  </si>
  <si>
    <t>77,42</t>
  </si>
  <si>
    <t>103872</t>
  </si>
  <si>
    <t>TUBO EM COBRE RÍGIDO, DN 22 MM, CLASSE E, COM ISOLAMENTO, INSTALADO EM RAMAL E SUB-RAMAL DE AQUECIMENTO SOLAR - FORNECIMENTO E INSTALAÇÃO. AF_04/2022</t>
  </si>
  <si>
    <t>185,06</t>
  </si>
  <si>
    <t>103873</t>
  </si>
  <si>
    <t>TUBO EM COBRE RÍGIDO, DN 28 MM, CLASSE E, COM ISOLAMENTO, INSTALADO EM RAMAL E SUB-RAMAL DE AQUECIMENTO SOLAR - FORNECIMENTO E INSTALAÇÃO. AF_04/2022</t>
  </si>
  <si>
    <t>209,06</t>
  </si>
  <si>
    <t>13,97</t>
  </si>
  <si>
    <t>19,07</t>
  </si>
  <si>
    <t>37,77</t>
  </si>
  <si>
    <t>14,59</t>
  </si>
  <si>
    <t>7,92</t>
  </si>
  <si>
    <t>16,88</t>
  </si>
  <si>
    <t>21,98</t>
  </si>
  <si>
    <t>27,45</t>
  </si>
  <si>
    <t>56,71</t>
  </si>
  <si>
    <t>127,03</t>
  </si>
  <si>
    <t>95,76</t>
  </si>
  <si>
    <t>80,55</t>
  </si>
  <si>
    <t>54,29</t>
  </si>
  <si>
    <t>149,70</t>
  </si>
  <si>
    <t>112,87</t>
  </si>
  <si>
    <t>111,01</t>
  </si>
  <si>
    <t>85,17</t>
  </si>
  <si>
    <t>89539</t>
  </si>
  <si>
    <t>CURVAR 45 GRAUS, PVC, SERIE R, ÁGUA PLUVIAL, DN 100 MM, JUNTA ELÁSTICA, FORNECIDO E INSTALADO EM RAMAL DE ENCAMINHAMENTO. AF_12/2014</t>
  </si>
  <si>
    <t>42,41</t>
  </si>
  <si>
    <t>39,78</t>
  </si>
  <si>
    <t>31,35</t>
  </si>
  <si>
    <t>70,36</t>
  </si>
  <si>
    <t>58,81</t>
  </si>
  <si>
    <t>87,37</t>
  </si>
  <si>
    <t>82,58</t>
  </si>
  <si>
    <t>13,85</t>
  </si>
  <si>
    <t>72,92</t>
  </si>
  <si>
    <t>143,01</t>
  </si>
  <si>
    <t>46,12</t>
  </si>
  <si>
    <t>60,51</t>
  </si>
  <si>
    <t>89589</t>
  </si>
  <si>
    <t>CURVAR 45 GRAUS, PVC, SERIE R, ÁGUA PLUVIAL, DN 100 MM, JUNTA ELÁSTICA, FORNECIDO E INSTALADO EM CONDUTORES VERTICAIS DE ÁGUAS PLUVIAIS. AF_12/2014</t>
  </si>
  <si>
    <t>144,85</t>
  </si>
  <si>
    <t>118,52</t>
  </si>
  <si>
    <t>195,10</t>
  </si>
  <si>
    <t>36,94</t>
  </si>
  <si>
    <t>103,23</t>
  </si>
  <si>
    <t>38,46</t>
  </si>
  <si>
    <t>34,33</t>
  </si>
  <si>
    <t>72,99</t>
  </si>
  <si>
    <t>307,45</t>
  </si>
  <si>
    <t>49,86</t>
  </si>
  <si>
    <t>12,83</t>
  </si>
  <si>
    <t>21,81</t>
  </si>
  <si>
    <t>95,74</t>
  </si>
  <si>
    <t>82,88</t>
  </si>
  <si>
    <t>145,84</t>
  </si>
  <si>
    <t>119,51</t>
  </si>
  <si>
    <t>37,99</t>
  </si>
  <si>
    <t>27,54</t>
  </si>
  <si>
    <t>24,49</t>
  </si>
  <si>
    <t>23,85</t>
  </si>
  <si>
    <t>44,42</t>
  </si>
  <si>
    <t>42,13</t>
  </si>
  <si>
    <t>69,02</t>
  </si>
  <si>
    <t>73,01</t>
  </si>
  <si>
    <t>89683</t>
  </si>
  <si>
    <t>TÊ DE INSPEÇÃO, PVC, SERIE R, ÁGUA PLUVIAL, DN 150 X 100 MM, JUNTA ELÁSTICA, FORNECIDO E INSTALADO EM CONDUTORES VERTICAIS DE ÁGUAS PLUVIAIS. AF_12/2014</t>
  </si>
  <si>
    <t>305,55</t>
  </si>
  <si>
    <t>62,17</t>
  </si>
  <si>
    <t>236,27</t>
  </si>
  <si>
    <t>47,74</t>
  </si>
  <si>
    <t>84,41</t>
  </si>
  <si>
    <t>79,62</t>
  </si>
  <si>
    <t>69,96</t>
  </si>
  <si>
    <t>247,91</t>
  </si>
  <si>
    <t>213,40</t>
  </si>
  <si>
    <t>192,04</t>
  </si>
  <si>
    <t>133,29</t>
  </si>
  <si>
    <t>51,18</t>
  </si>
  <si>
    <t>24,06</t>
  </si>
  <si>
    <t>36,13</t>
  </si>
  <si>
    <t>28,19</t>
  </si>
  <si>
    <t>43,79</t>
  </si>
  <si>
    <t>41,83</t>
  </si>
  <si>
    <t>59,43</t>
  </si>
  <si>
    <t>233,53</t>
  </si>
  <si>
    <t>45,36</t>
  </si>
  <si>
    <t>27,93</t>
  </si>
  <si>
    <t>92,48</t>
  </si>
  <si>
    <t>34,89</t>
  </si>
  <si>
    <t>52,07</t>
  </si>
  <si>
    <t>102,01</t>
  </si>
  <si>
    <t>103,63</t>
  </si>
  <si>
    <t>253,10</t>
  </si>
  <si>
    <t>259,05</t>
  </si>
  <si>
    <t>297,81</t>
  </si>
  <si>
    <t>305,82</t>
  </si>
  <si>
    <t>24,19</t>
  </si>
  <si>
    <t>40,62</t>
  </si>
  <si>
    <t>17,24</t>
  </si>
  <si>
    <t>44,63</t>
  </si>
  <si>
    <t>21,16</t>
  </si>
  <si>
    <t>64,49</t>
  </si>
  <si>
    <t>7,71</t>
  </si>
  <si>
    <t>232,30</t>
  </si>
  <si>
    <t>20,10</t>
  </si>
  <si>
    <t>44,13</t>
  </si>
  <si>
    <t>237,24</t>
  </si>
  <si>
    <t>84,03</t>
  </si>
  <si>
    <t>30,38</t>
  </si>
  <si>
    <t>33,12</t>
  </si>
  <si>
    <t>283,65</t>
  </si>
  <si>
    <t>43,89</t>
  </si>
  <si>
    <t>56,99</t>
  </si>
  <si>
    <t>190,89</t>
  </si>
  <si>
    <t>208,43</t>
  </si>
  <si>
    <t>276,65</t>
  </si>
  <si>
    <t>240,83</t>
  </si>
  <si>
    <t>128,70</t>
  </si>
  <si>
    <t>290,55</t>
  </si>
  <si>
    <t>357,44</t>
  </si>
  <si>
    <t>27,66</t>
  </si>
  <si>
    <t>91,79</t>
  </si>
  <si>
    <t>97,36</t>
  </si>
  <si>
    <t>52,46</t>
  </si>
  <si>
    <t>99,45</t>
  </si>
  <si>
    <t>207,15</t>
  </si>
  <si>
    <t>26,57</t>
  </si>
  <si>
    <t>16,76</t>
  </si>
  <si>
    <t>COTOVELO EM COBRE, DN 22 MM, 90 GRAUS, SEM ANEL DE SOLDA, INSTALADO EM PRUMADA DE HIDRÁULICA PREDIAL - FORNECIMENTO E INSTALAÇÃO. AF_04/2022</t>
  </si>
  <si>
    <t>19,97</t>
  </si>
  <si>
    <t>COTOVELO EM COBRE, DN 28 MM, 90 GRAUS, SEM ANEL DE SOLDA, INSTALADO EM PRUMADA DE HIDRÁULICA PREDIAL - FORNECIMENTO E INSTALAÇÃO. AF_04/2022</t>
  </si>
  <si>
    <t>31,58</t>
  </si>
  <si>
    <t>COTOVELO EM COBRE, DN 35 MM, 90 GRAUS, SEM ANEL DE SOLDA, INSTALADO EM PRUMADA DE HIDRÁULICA PREDIAL - FORNECIMENTO E INSTALAÇÃO. AF_04/2022</t>
  </si>
  <si>
    <t>56,22</t>
  </si>
  <si>
    <t>COTOVELO EM COBRE, DN 42 MM, 90 GRAUS, SEM ANEL DE SOLDA, INSTALADO EM PRUMADA DE HIDRÁULICA PREDIAL - FORNECIMENTO E INSTALAÇÃO. AF_04/2022</t>
  </si>
  <si>
    <t>85,40</t>
  </si>
  <si>
    <t>COTOVELO EM COBRE, DN 54 MM, 90 GRAUS, SEM ANEL DE SOLDA, INSTALADO EM PRUMADA DE HIDRÁULICA PREDIAL - FORNECIMENTO E INSTALAÇÃO. AF_04/2022</t>
  </si>
  <si>
    <t>132,49</t>
  </si>
  <si>
    <t>COTOVELO EM COBRE, DN 66 MM, 90 GRAUS, SEM ANEL DE SOLDA, INSTALADO EM PRUMADA DE HIDRÁULICA PREDIAL - FORNECIMENTO E INSTALAÇÃO. AF_04/2022</t>
  </si>
  <si>
    <t>412,30</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</si>
  <si>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</si>
  <si>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</si>
  <si>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</si>
  <si>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36,44</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</si>
  <si>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</si>
  <si>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</si>
  <si>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</si>
  <si>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212,19</t>
  </si>
  <si>
    <t>TE EM COBRE, DN 22 MM, SEM ANEL DE SOLDA, INSTALADO EM PRUMADA DE HIDRÁULICA PREDIAL - FORNECIMENTO E INSTALAÇÃO. AF_04/2022</t>
  </si>
  <si>
    <t>TE EM COBRE, DN 28 MM, SEM ANEL DE SOLDA, INSTALADO EM PRUMADA DE HIDRÁULICA PREDIAL - FORNECIMENTO E INSTALAÇÃO. AF_04/2022</t>
  </si>
  <si>
    <t>40,12</t>
  </si>
  <si>
    <t>TE EM COBRE, DN 35 MM, SEM ANEL DE SOLDA, INSTALADO EM PRUMADA DE HIDRÁULICA PREDIAL - FORNECIMENTO E INSTALAÇÃO. AF_04/2022</t>
  </si>
  <si>
    <t>79,89</t>
  </si>
  <si>
    <t>TE EM COBRE, DN 42 MM, SEM ANEL DE SOLDA, INSTALADO EM PRUMADA DE HIDRÁULICA PREDIAL - FORNECIMENTO E INSTALAÇÃO. AF_04/2022</t>
  </si>
  <si>
    <t>105,67</t>
  </si>
  <si>
    <t>TE EM COBRE, DN 54 MM, SEM ANEL DE SOLDA, INSTALADO EM PRUMADA DE HIDRÁULICA PREDIAL - FORNECIMENTO E INSTALAÇÃO. AF_04/2022</t>
  </si>
  <si>
    <t>194,51</t>
  </si>
  <si>
    <t>TE EM COBRE, DN 66 MM, SEM ANEL DE SOLDA, INSTALADO EM PRUMADA DE HIDRÁULICA PREDIAL - FORNECIMENTO E INSTALAÇÃO. AF_04/2022</t>
  </si>
  <si>
    <t>506,81</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</si>
  <si>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</si>
  <si>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</si>
  <si>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35,74</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</si>
  <si>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</si>
  <si>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</si>
  <si>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</si>
  <si>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</si>
  <si>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</si>
  <si>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</si>
  <si>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45,68</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</si>
  <si>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</si>
  <si>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</si>
  <si>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</si>
  <si>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</si>
  <si>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</si>
  <si>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</si>
  <si>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</si>
  <si>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</si>
  <si>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</si>
  <si>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53,64</t>
  </si>
  <si>
    <t>74,23</t>
  </si>
  <si>
    <t>74,20</t>
  </si>
  <si>
    <t>98,15</t>
  </si>
  <si>
    <t>109,59</t>
  </si>
  <si>
    <t>138,80</t>
  </si>
  <si>
    <t>110,44</t>
  </si>
  <si>
    <t>107,89</t>
  </si>
  <si>
    <t>169,31</t>
  </si>
  <si>
    <t>225,84</t>
  </si>
  <si>
    <t>204,26</t>
  </si>
  <si>
    <t>143,78</t>
  </si>
  <si>
    <t>216,42</t>
  </si>
  <si>
    <t>270,24</t>
  </si>
  <si>
    <t>39,40</t>
  </si>
  <si>
    <t>56,77</t>
  </si>
  <si>
    <t>99,97</t>
  </si>
  <si>
    <t>111,41</t>
  </si>
  <si>
    <t>142,54</t>
  </si>
  <si>
    <t>152,72</t>
  </si>
  <si>
    <t>59,73</t>
  </si>
  <si>
    <t>57,00</t>
  </si>
  <si>
    <t>70,34</t>
  </si>
  <si>
    <t>87,08</t>
  </si>
  <si>
    <t>83,33</t>
  </si>
  <si>
    <t>110,33</t>
  </si>
  <si>
    <t>107,78</t>
  </si>
  <si>
    <t>172,09</t>
  </si>
  <si>
    <t>160,89</t>
  </si>
  <si>
    <t>231,46</t>
  </si>
  <si>
    <t>209,88</t>
  </si>
  <si>
    <t>109,63</t>
  </si>
  <si>
    <t>143,62</t>
  </si>
  <si>
    <t>220,06</t>
  </si>
  <si>
    <t>31,32</t>
  </si>
  <si>
    <t>36,33</t>
  </si>
  <si>
    <t>43,64</t>
  </si>
  <si>
    <t>44,02</t>
  </si>
  <si>
    <t>59,06</t>
  </si>
  <si>
    <t>59,03</t>
  </si>
  <si>
    <t>81,86</t>
  </si>
  <si>
    <t>93,30</t>
  </si>
  <si>
    <t>121,48</t>
  </si>
  <si>
    <t>131,66</t>
  </si>
  <si>
    <t>53,10</t>
  </si>
  <si>
    <t>67,41</t>
  </si>
  <si>
    <t>63,66</t>
  </si>
  <si>
    <t>87,72</t>
  </si>
  <si>
    <t>144,97</t>
  </si>
  <si>
    <t>178,32</t>
  </si>
  <si>
    <t>56,69</t>
  </si>
  <si>
    <t>83,42</t>
  </si>
  <si>
    <t>113,45</t>
  </si>
  <si>
    <t>183,94</t>
  </si>
  <si>
    <t>235,62</t>
  </si>
  <si>
    <t>15,72</t>
  </si>
  <si>
    <t>41,02</t>
  </si>
  <si>
    <t>47,05</t>
  </si>
  <si>
    <t>76,19</t>
  </si>
  <si>
    <t>225,87</t>
  </si>
  <si>
    <t>332,02</t>
  </si>
  <si>
    <t>63,56</t>
  </si>
  <si>
    <t>90,88</t>
  </si>
  <si>
    <t>108,73</t>
  </si>
  <si>
    <t>335,76</t>
  </si>
  <si>
    <t>53,43</t>
  </si>
  <si>
    <t>79,35</t>
  </si>
  <si>
    <t>95,60</t>
  </si>
  <si>
    <t>209,58</t>
  </si>
  <si>
    <t>314,70</t>
  </si>
  <si>
    <t>51,95</t>
  </si>
  <si>
    <t>78,52</t>
  </si>
  <si>
    <t>114,42</t>
  </si>
  <si>
    <t>154,31</t>
  </si>
  <si>
    <t>41,57</t>
  </si>
  <si>
    <t>51,31</t>
  </si>
  <si>
    <t>58,73</t>
  </si>
  <si>
    <t>78,46</t>
  </si>
  <si>
    <t>45,60</t>
  </si>
  <si>
    <t>63,35</t>
  </si>
  <si>
    <t>98,13</t>
  </si>
  <si>
    <t>140,10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</si>
  <si>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</si>
  <si>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</si>
  <si>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600,97</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</si>
  <si>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</si>
  <si>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</si>
  <si>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51,78</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</si>
  <si>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</si>
  <si>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</si>
  <si>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</si>
  <si>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661,09</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</si>
  <si>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</si>
  <si>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</si>
  <si>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</si>
  <si>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36,59</t>
  </si>
  <si>
    <t>BUCHA DE REDUÇÃO EM COBRE, DN 35 MM X 28 MM, SEM ANEL DE SOLDA, PONTA X BOLSA, INSTALADO EM PRUMADA DE HIDRÁULICA PREDIAL - FORNECIMENTO E INSTALAÇÃO. AF_04/2022</t>
  </si>
  <si>
    <t>30,83</t>
  </si>
  <si>
    <t>JUNTA DE EXPANSÃO EM BRONZE/LATÃO, DN 35 MM, PONTA X PONTA, INSTALADO EM PRUMADA DE HIDRÁULICA PREDIAL - FORNECIMENTO E INSTALAÇÃO. AF_04/2022</t>
  </si>
  <si>
    <t>757,54</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</si>
  <si>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</si>
  <si>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</si>
  <si>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50,54</t>
  </si>
  <si>
    <t>JUNTA DE EXPANSÃO EM BRONZE/LATÃO, DN 42 MM, PONTA X PONTA, INSTALADO EM PRUMADA DE HIDRÁULICA PREDIAL - FORNECIMENTO E INSTALAÇÃO. AF_04/2022</t>
  </si>
  <si>
    <t>950,70</t>
  </si>
  <si>
    <t>LUVA PASSANTE EM COBRE, DN 54 MM, SEM ANEL DE SOLDA, INSTALADO EM PRUMADA DE HIDRÁULICA PREDIAL - FORNECIMENTO E INSTALAÇÃO. AF_04/2022</t>
  </si>
  <si>
    <t>83,78</t>
  </si>
  <si>
    <t>BUCHA DE REDUÇÃO EM COBRE, DN 54 MM X 42 MM, SEM ANEL DE SOLDA, PONTA X BOLSA, INSTALADO EM PRUMADA DE HIDRÁULICA PREDIAL - FORNECIMENTO E INSTALAÇÃO. AF_04/2022</t>
  </si>
  <si>
    <t>71,21</t>
  </si>
  <si>
    <t>JUNTA DE EXPANSÃO EM BRONZE/LATÃO, DN 54 MM, PONTA X PONTA, INSTALADO EM PRUMADA DE HIDRÁULICA PREDIAL - FORNECIMENTO E INSTALAÇÃO. AF_04/2022</t>
  </si>
  <si>
    <t>1.317,84</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</si>
  <si>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</si>
  <si>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</si>
  <si>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195,08</t>
  </si>
  <si>
    <t>JUNTA DE EXPANSÃO EM BRONZE/LATÃO, DN 66 MM, PONTA X PONTA, INSTALADO EM PRUMADA DE HIDRÁULICA PREDIAL - FORNECIMENTO E INSTALAÇÃO. AF_04/2022</t>
  </si>
  <si>
    <t>1.739,26</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</si>
  <si>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</si>
  <si>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</si>
  <si>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</si>
  <si>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</si>
  <si>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</si>
  <si>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</si>
  <si>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</si>
  <si>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</si>
  <si>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</si>
  <si>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</si>
  <si>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520,26</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</si>
  <si>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</si>
  <si>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</si>
  <si>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</si>
  <si>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603,98</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</si>
  <si>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</si>
  <si>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</si>
  <si>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</si>
  <si>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</si>
  <si>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</si>
  <si>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</si>
  <si>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663,89</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</si>
  <si>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</si>
  <si>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</si>
  <si>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93,62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</si>
  <si>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</si>
  <si>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</si>
  <si>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</si>
  <si>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27,49</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</si>
  <si>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</si>
  <si>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</si>
  <si>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37,47</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</si>
  <si>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</si>
  <si>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</si>
  <si>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</si>
  <si>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</si>
  <si>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</si>
  <si>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520,44</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</si>
  <si>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</si>
  <si>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</si>
  <si>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</si>
  <si>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606,23</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</si>
  <si>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</si>
  <si>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</si>
  <si>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28,26</t>
  </si>
  <si>
    <t>CURVA DE TRANSPOSIÇÃO EM BRONZE/LATÃO, DN 22 MM, SEM ANEL DE SOLDA, BOLSA X BOLSA, INSTALADO EM RAMAL E SUB-RAMAL DE HIDRÁULICA PREDIAL - FORNECIMENTO E INSTALAÇÃO. AF_04/2022</t>
  </si>
  <si>
    <t>57,04</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</si>
  <si>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</si>
  <si>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</si>
  <si>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36,98</t>
  </si>
  <si>
    <t>CURVA DE TRANSPOSIÇÃO EM BRONZE/LATÃO, DN 28 MM, SEM ANEL DE SOLDA, BOLSA X BOLSA, INSTALADO EM RAMAL E SUB-RAMAL DE HIDRÁULICA PREDIAL - FORNECIMENTO E INSTALAÇÃO. AF_04/2022</t>
  </si>
  <si>
    <t>97,60</t>
  </si>
  <si>
    <t>JUNTA DE EXPANSÃO EM COBRE, DN 28 MM, PONTA X PONTA, INSTALADO EM RAMAL E SUB-RAMAL DE HIDRÁULICA PREDIAL - FORNECIMENTO E INSTALAÇÃO. AF_04/2022</t>
  </si>
  <si>
    <t>667,87</t>
  </si>
  <si>
    <t>TE DUPLA CURVA EM BRONZE/LATÃO, DN 1/2" X 15 MM X 1/2", SEM ANEL DE SOLDA, ROSCA F X BOLSA X ROSCA F, INSTALADO EM RAMAL E SUB-RAMAL DE HIDRÁULICA PREDIAL - FORNECIMENTO E INSTALAÇÃO. AF_04/2022</t>
  </si>
  <si>
    <t>66,66</t>
  </si>
  <si>
    <t>TE DUPLA CURVA EM BRONZE/LATÃO, DN 3/4" X 22 MM X 3/4", SEM ANEL DE SOLDA, ROSCA F X BOLSA X ROSCA F, INSTALADO EM RAMAL E SUB-RAMAL DE HIDRÁULICA PREDIAL - FORNECIMENTO E INSTALAÇÃO. AF_04/2022</t>
  </si>
  <si>
    <t>98,25</t>
  </si>
  <si>
    <t>CURVA EM COBRE, DN 22 MM, 45 GRAUS, SEM ANEL DE SOLDA, BOLSA X BOLSA, INSTALADO EM PRUMADA DE HIDRÁULICA PREDIAL - FORNECIMENTO E INSTALAÇÃO. AF_04/2022</t>
  </si>
  <si>
    <t>19,64</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</si>
  <si>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</si>
  <si>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</si>
  <si>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</si>
  <si>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</si>
  <si>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66,27</t>
  </si>
  <si>
    <t>CURVA EM COBRE, DN 42 MM, 45 GRAUS, SEM ANEL DE SOLDA, BOLSA X BOLSA, INSTALADO EM PRUMADA DE HIDRÁULICA PREDIAL - FORNECIMENTO E INSTALAÇÃO. AF_04/2022</t>
  </si>
  <si>
    <t>104,26</t>
  </si>
  <si>
    <t>CURVA EM COBRE, DN 54 MM, 45 GRAUS, SEM ANEL DE SOLDA, BOLSA X BOLSA, INSTALADO EM PRUMADA DE HIDRÁULICA PREDIAL - FORNECIMENTO E INSTALAÇÃO. AF_04/2022</t>
  </si>
  <si>
    <t>153,38</t>
  </si>
  <si>
    <t>CURVA EM COBRE, DN 66 MM, 45 GRAUS, SEM ANEL DE SOLDA, BOLSA X BOLSA, INSTALADO EM PRUMADA DE HIDRÁULICA PREDIAL - FORNECIMENTO E INSTALAÇÃO. AF_04/2022</t>
  </si>
  <si>
    <t>339,65</t>
  </si>
  <si>
    <t>BUCHA DE REDUÇÃO EM COBRE, DN 28 MM X 22 MM, SEM ANEL DE SOLDA, INSTALADO EM RAMAL E SUB-RAMAL DE HIDRÁULICA PREDIAL - FORNECIMENTO E INSTALAÇÃO. AF_04/2022</t>
  </si>
  <si>
    <t>58,19</t>
  </si>
  <si>
    <t>58,22</t>
  </si>
  <si>
    <t>90,42</t>
  </si>
  <si>
    <t>78,98</t>
  </si>
  <si>
    <t>131,49</t>
  </si>
  <si>
    <t>121,31</t>
  </si>
  <si>
    <t>83,95</t>
  </si>
  <si>
    <t>86,50</t>
  </si>
  <si>
    <t>129,50</t>
  </si>
  <si>
    <t>140,70</t>
  </si>
  <si>
    <t>178,10</t>
  </si>
  <si>
    <t>199,68</t>
  </si>
  <si>
    <t>111,70</t>
  </si>
  <si>
    <t>178,08</t>
  </si>
  <si>
    <t>235,17</t>
  </si>
  <si>
    <t>91,49</t>
  </si>
  <si>
    <t>224,59</t>
  </si>
  <si>
    <t>333,57</t>
  </si>
  <si>
    <t>467,94</t>
  </si>
  <si>
    <t>175,61</t>
  </si>
  <si>
    <t>429,33</t>
  </si>
  <si>
    <t>356,68</t>
  </si>
  <si>
    <t>421,66</t>
  </si>
  <si>
    <t>965,08</t>
  </si>
  <si>
    <t>226,30</t>
  </si>
  <si>
    <t>531,75</t>
  </si>
  <si>
    <t>809,02</t>
  </si>
  <si>
    <t>1.683,07</t>
  </si>
  <si>
    <t>65,87</t>
  </si>
  <si>
    <t>89,00</t>
  </si>
  <si>
    <t>86,46</t>
  </si>
  <si>
    <t>51,76</t>
  </si>
  <si>
    <t>67,59</t>
  </si>
  <si>
    <t>133,22</t>
  </si>
  <si>
    <t>86,74</t>
  </si>
  <si>
    <t>132,57</t>
  </si>
  <si>
    <t>317,11</t>
  </si>
  <si>
    <t>258,79</t>
  </si>
  <si>
    <t>38,92</t>
  </si>
  <si>
    <t>67,48</t>
  </si>
  <si>
    <t>104,06</t>
  </si>
  <si>
    <t>91,20</t>
  </si>
  <si>
    <t>175,36</t>
  </si>
  <si>
    <t>149,03</t>
  </si>
  <si>
    <t>258,85</t>
  </si>
  <si>
    <t>245,38</t>
  </si>
  <si>
    <t>26,96</t>
  </si>
  <si>
    <t>47,76</t>
  </si>
  <si>
    <t>57,77</t>
  </si>
  <si>
    <t>92,25</t>
  </si>
  <si>
    <t>237,91</t>
  </si>
  <si>
    <t>321,90</t>
  </si>
  <si>
    <t>443,69</t>
  </si>
  <si>
    <t>38,69</t>
  </si>
  <si>
    <t>12,48</t>
  </si>
  <si>
    <t>230,56</t>
  </si>
  <si>
    <t>280,38</t>
  </si>
  <si>
    <t>28,51</t>
  </si>
  <si>
    <t>238,04</t>
  </si>
  <si>
    <t>103,15</t>
  </si>
  <si>
    <t>301,02</t>
  </si>
  <si>
    <t>23,94</t>
  </si>
  <si>
    <t>63,38</t>
  </si>
  <si>
    <t>129,15</t>
  </si>
  <si>
    <t>282,91</t>
  </si>
  <si>
    <t>359,33</t>
  </si>
  <si>
    <t>94,98</t>
  </si>
  <si>
    <t>340,02</t>
  </si>
  <si>
    <t>475,60</t>
  </si>
  <si>
    <t>35,87</t>
  </si>
  <si>
    <t>76,05</t>
  </si>
  <si>
    <t>59,79</t>
  </si>
  <si>
    <t>36,08</t>
  </si>
  <si>
    <t>44,15</t>
  </si>
  <si>
    <t>41,74</t>
  </si>
  <si>
    <t>98,00</t>
  </si>
  <si>
    <t>95,17</t>
  </si>
  <si>
    <t>22,91</t>
  </si>
  <si>
    <t>13,29</t>
  </si>
  <si>
    <t>30,05</t>
  </si>
  <si>
    <t>62,93</t>
  </si>
  <si>
    <t>99,43</t>
  </si>
  <si>
    <t>157,20</t>
  </si>
  <si>
    <t>23,73</t>
  </si>
  <si>
    <t>55,60</t>
  </si>
  <si>
    <t>105,09</t>
  </si>
  <si>
    <t>157,99</t>
  </si>
  <si>
    <t>249,03</t>
  </si>
  <si>
    <t>40,30</t>
  </si>
  <si>
    <t>23,82</t>
  </si>
  <si>
    <t>31,07</t>
  </si>
  <si>
    <t>98,52</t>
  </si>
  <si>
    <t>157,15</t>
  </si>
  <si>
    <t>146,28</t>
  </si>
  <si>
    <t>220,91</t>
  </si>
  <si>
    <t>40,43</t>
  </si>
  <si>
    <t>156,12</t>
  </si>
  <si>
    <t>248,92</t>
  </si>
  <si>
    <t>151,95</t>
  </si>
  <si>
    <t>272,73</t>
  </si>
  <si>
    <t>305,50</t>
  </si>
  <si>
    <t>18,92</t>
  </si>
  <si>
    <t>20,88</t>
  </si>
  <si>
    <t>25,91</t>
  </si>
  <si>
    <t>46,59</t>
  </si>
  <si>
    <t>25,23</t>
  </si>
  <si>
    <t>23,87</t>
  </si>
  <si>
    <t>29,82</t>
  </si>
  <si>
    <t>27,26</t>
  </si>
  <si>
    <t>48,34</t>
  </si>
  <si>
    <t>41,61</t>
  </si>
  <si>
    <t>38,86</t>
  </si>
  <si>
    <t>57,87</t>
  </si>
  <si>
    <t>24,60</t>
  </si>
  <si>
    <t>37,37</t>
  </si>
  <si>
    <t>34,74</t>
  </si>
  <si>
    <t>35,23</t>
  </si>
  <si>
    <t>56,30</t>
  </si>
  <si>
    <t>69,42</t>
  </si>
  <si>
    <t>31,01</t>
  </si>
  <si>
    <t>34,35</t>
  </si>
  <si>
    <t>80,46</t>
  </si>
  <si>
    <t>92,61</t>
  </si>
  <si>
    <t>98,62</t>
  </si>
  <si>
    <t>118,16</t>
  </si>
  <si>
    <t>224,36</t>
  </si>
  <si>
    <t>227,01</t>
  </si>
  <si>
    <t>228,64</t>
  </si>
  <si>
    <t>260,41</t>
  </si>
  <si>
    <t>274,80</t>
  </si>
  <si>
    <t>47,89</t>
  </si>
  <si>
    <t>73,13</t>
  </si>
  <si>
    <t>53,22</t>
  </si>
  <si>
    <t>133,85</t>
  </si>
  <si>
    <t>152,91</t>
  </si>
  <si>
    <t>202,04</t>
  </si>
  <si>
    <t>223,05</t>
  </si>
  <si>
    <t>124,82</t>
  </si>
  <si>
    <t>146,90</t>
  </si>
  <si>
    <t>254,29</t>
  </si>
  <si>
    <t>270,97</t>
  </si>
  <si>
    <t>331,12</t>
  </si>
  <si>
    <t>217,76</t>
  </si>
  <si>
    <t>349,31</t>
  </si>
  <si>
    <t>369,48</t>
  </si>
  <si>
    <t>790,89</t>
  </si>
  <si>
    <t>700,43</t>
  </si>
  <si>
    <t>324,24</t>
  </si>
  <si>
    <t>556,40</t>
  </si>
  <si>
    <t>855,09</t>
  </si>
  <si>
    <t>32,93</t>
  </si>
  <si>
    <t>67,63</t>
  </si>
  <si>
    <t>106,23</t>
  </si>
  <si>
    <t>128,31</t>
  </si>
  <si>
    <t>194,23</t>
  </si>
  <si>
    <t>238,88</t>
  </si>
  <si>
    <t>258,73</t>
  </si>
  <si>
    <t>318,88</t>
  </si>
  <si>
    <t>63,43</t>
  </si>
  <si>
    <t>91,89</t>
  </si>
  <si>
    <t>128,61</t>
  </si>
  <si>
    <t>177,32</t>
  </si>
  <si>
    <t>189,93</t>
  </si>
  <si>
    <t>326,23</t>
  </si>
  <si>
    <t>346,40</t>
  </si>
  <si>
    <t>772,49</t>
  </si>
  <si>
    <t>682,03</t>
  </si>
  <si>
    <t>97,96</t>
  </si>
  <si>
    <t>143,65</t>
  </si>
  <si>
    <t>287,08</t>
  </si>
  <si>
    <t>525,58</t>
  </si>
  <si>
    <t>830,61</t>
  </si>
  <si>
    <t>62,35</t>
  </si>
  <si>
    <t>64,12</t>
  </si>
  <si>
    <t>117,21</t>
  </si>
  <si>
    <t>178,29</t>
  </si>
  <si>
    <t>222,94</t>
  </si>
  <si>
    <t>237,76</t>
  </si>
  <si>
    <t>297,91</t>
  </si>
  <si>
    <t>83,97</t>
  </si>
  <si>
    <t>160,67</t>
  </si>
  <si>
    <t>173,28</t>
  </si>
  <si>
    <t>302,19</t>
  </si>
  <si>
    <t>322,36</t>
  </si>
  <si>
    <t>741,14</t>
  </si>
  <si>
    <t>650,68</t>
  </si>
  <si>
    <t>133,09</t>
  </si>
  <si>
    <t>169,44</t>
  </si>
  <si>
    <t>264,89</t>
  </si>
  <si>
    <t>498,28</t>
  </si>
  <si>
    <t>788,77</t>
  </si>
  <si>
    <t>59,75</t>
  </si>
  <si>
    <t>53,28</t>
  </si>
  <si>
    <t>56,60</t>
  </si>
  <si>
    <t>94,00</t>
  </si>
  <si>
    <t>80,15</t>
  </si>
  <si>
    <t>138,83</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</si>
  <si>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</si>
  <si>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</si>
  <si>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</si>
  <si>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</si>
  <si>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</si>
  <si>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20,05</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</si>
  <si>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</si>
  <si>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</si>
  <si>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</si>
  <si>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</si>
  <si>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</si>
  <si>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</si>
  <si>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</si>
  <si>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</si>
  <si>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38,42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</si>
  <si>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</si>
  <si>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</si>
  <si>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</si>
  <si>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</si>
  <si>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55,98</t>
  </si>
  <si>
    <t>103813</t>
  </si>
  <si>
    <t>CURVA EM COBRE, DN 28 MM, 45 GRAUS, SEM ANEL DE SOLDA, BOLSA X BOLSA, INSTALADO EM RAMAL E SUB-RAMAL DE GÁS COMBUSTÍVEL - FORNECIMENTO E INSTALAÇÃO. AF_04/2022</t>
  </si>
  <si>
    <t>53,93</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</si>
  <si>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</si>
  <si>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</si>
  <si>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</si>
  <si>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</si>
  <si>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</si>
  <si>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</si>
  <si>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</si>
  <si>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</si>
  <si>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523,65</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</si>
  <si>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</si>
  <si>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</si>
  <si>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</si>
  <si>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</si>
  <si>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23,19</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</si>
  <si>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</si>
  <si>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</si>
  <si>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</si>
  <si>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</si>
  <si>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612,86</t>
  </si>
  <si>
    <t>103822</t>
  </si>
  <si>
    <t>CURVA DE TRANSPOSIÇÃO EM BRONZE/LATÃO, DN 22 MM, SEM ANEL DE SOLDA, BOLSA X BOLSA, INSTALADO EM RAMAL E SUB-RAMAL DE GÁS COMBUSTÍVEL - FORNECIMENTO E INSTALAÇÃO. AF_04/2022</t>
  </si>
  <si>
    <t>63,67</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</si>
  <si>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</si>
  <si>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</si>
  <si>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</si>
  <si>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</si>
  <si>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</si>
  <si>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</si>
  <si>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</si>
  <si>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</si>
  <si>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</si>
  <si>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</si>
  <si>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</si>
  <si>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</si>
  <si>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</si>
  <si>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</si>
  <si>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676,90</t>
  </si>
  <si>
    <t>103830</t>
  </si>
  <si>
    <t>CONECTOR EM BRONZE/LATÃO, DN 28 MM X 1/2, SEM ANEL DE SOLDA, BOLSA X ROSCA F, INSTALADO EM RAMAL E SUB-RAMAL DE GÁS COMBUSTÍVEL - FORNECIMENTO E INSTALAÇÃO. AF_04/2022</t>
  </si>
  <si>
    <t>41,49</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</si>
  <si>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</si>
  <si>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</si>
  <si>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</si>
  <si>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</si>
  <si>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</si>
  <si>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</si>
  <si>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49,95</t>
  </si>
  <si>
    <t>103834</t>
  </si>
  <si>
    <t>TÊ EM COBRE, DN 28 MM, SEM ANEL DE SOLDA, INSTALADO EM RAMAL E SUB-RAMAL DE GÁS COMBUSTÍVEL - FORNECIMENTO E INSTALAÇÃO. AF_04/2022</t>
  </si>
  <si>
    <t>72,71</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</si>
  <si>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</si>
  <si>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</si>
  <si>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</si>
  <si>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</si>
  <si>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</si>
  <si>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</si>
  <si>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24,54</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</si>
  <si>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</si>
  <si>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</si>
  <si>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</si>
  <si>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</si>
  <si>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</si>
  <si>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</si>
  <si>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</si>
  <si>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</si>
  <si>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</si>
  <si>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</si>
  <si>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</si>
  <si>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</si>
  <si>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43,34</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</si>
  <si>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</si>
  <si>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</si>
  <si>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</si>
  <si>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</si>
  <si>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</si>
  <si>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</si>
  <si>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</si>
  <si>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</si>
  <si>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523,13</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</si>
  <si>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</si>
  <si>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</si>
  <si>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</si>
  <si>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</si>
  <si>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</si>
  <si>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</si>
  <si>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</si>
  <si>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</si>
  <si>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608,80</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</si>
  <si>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</si>
  <si>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</si>
  <si>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</si>
  <si>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</si>
  <si>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</si>
  <si>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</si>
  <si>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24,58</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</si>
  <si>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</si>
  <si>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</si>
  <si>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</si>
  <si>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</si>
  <si>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</si>
  <si>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</si>
  <si>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</si>
  <si>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</si>
  <si>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</si>
  <si>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</si>
  <si>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670,35</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</si>
  <si>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</si>
  <si>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</si>
  <si>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</si>
  <si>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</si>
  <si>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</si>
  <si>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</si>
  <si>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26,11</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</si>
  <si>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</si>
  <si>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</si>
  <si>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</si>
  <si>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</si>
  <si>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</si>
  <si>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</si>
  <si>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</si>
  <si>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</si>
  <si>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</si>
  <si>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</si>
  <si>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</si>
  <si>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</si>
  <si>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30,77</t>
  </si>
  <si>
    <t>103878</t>
  </si>
  <si>
    <t>CURVA EM COBRE, DN 22 MM, 45 GRAUS, SEM ANEL DE SOLDA, BOLSA X BOLSA, INSTALADO EM RAMAL E SUB-RAMAL DE AQUECIMENTO SOLAR - FORNECIMENTO E INSTALAÇÃO. AF_04/2022</t>
  </si>
  <si>
    <t>30,44</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</si>
  <si>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</si>
  <si>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</si>
  <si>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</si>
  <si>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</si>
  <si>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38,93</t>
  </si>
  <si>
    <t>103881</t>
  </si>
  <si>
    <t>COTOVELO EM COBRE, DN 28 MM, 90 GRAUS, SEM ANEL DE SOLDA, INSTALADO EM RAMAL E SUB-RAMAL DE AQUECIMENTO SOLAR - FORNECIMENTO E INSTALAÇÃO. AF_04/2022</t>
  </si>
  <si>
    <t>43,02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</si>
  <si>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</si>
  <si>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</si>
  <si>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</si>
  <si>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</si>
  <si>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</si>
  <si>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</si>
  <si>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</si>
  <si>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</si>
  <si>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</si>
  <si>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</si>
  <si>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523,69</t>
  </si>
  <si>
    <t>103887</t>
  </si>
  <si>
    <t>CONECTOR EM BRONZE/LATÃO, DN 15 MM X 1/2", SEM ANEL DE SOLDA, BOLSA X ROSCA F, INSTALADO EM RAMAL E SUB-RAMAL DE AQUECIMENTO SOLAR - FORNECIMENTO E INSTALAÇÃO. AF_04/2022</t>
  </si>
  <si>
    <t>22,89</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</si>
  <si>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</si>
  <si>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</si>
  <si>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</si>
  <si>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</si>
  <si>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</si>
  <si>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</si>
  <si>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608,18</t>
  </si>
  <si>
    <t>103891</t>
  </si>
  <si>
    <t>CURVA DE TRANSPOSIÇÃO EM BRONZE/LATÃO, DN 22 MM, SEM ANEL DE SOLDA, BOLSA X BOLSA, INSTALADO EM RAMAL E SUB-RAMAL DE AQUECIMENTO SOLAR - FORNECIMENTO E INSTALAÇÃO. AF_04/2022</t>
  </si>
  <si>
    <t>58,99</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</si>
  <si>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</si>
  <si>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</si>
  <si>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</si>
  <si>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</si>
  <si>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</si>
  <si>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</si>
  <si>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</si>
  <si>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</si>
  <si>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</si>
  <si>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</si>
  <si>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</si>
  <si>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</si>
  <si>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98,46</t>
  </si>
  <si>
    <t>103898</t>
  </si>
  <si>
    <t>JUNTA DE EXPANSÃO EM COBRE, DN 28 MM, PONTA X PONTA, INSTALADO EM RAMAL E SUB-RAMAL DE AQUECIMENTO SOLAR - FORNECIMENTO E INSTALAÇÃO. AF_04/2022</t>
  </si>
  <si>
    <t>668,73</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</si>
  <si>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</si>
  <si>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</si>
  <si>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</si>
  <si>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</si>
  <si>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23,39</t>
  </si>
  <si>
    <t>103901</t>
  </si>
  <si>
    <t>TÊ EM COBRE, DN 15 MM, SEM ANEL DE SOLDA, INSTALADO EM RAMAL E SUB-RAMAL DE AQUECIMENTO SOLAR - FORNECIMENTO E INSTALAÇÃO. AF_04/2022</t>
  </si>
  <si>
    <t>27,23</t>
  </si>
  <si>
    <t>103902</t>
  </si>
  <si>
    <t>TÊ EM COBRE, DN 22 MM, SEM ANEL DE SOLDA, INSTALADO EM RAMAL E SUB-RAMAL DE AQUECIMENTO SOLAR - FORNECIMENTO E INSTALAÇÃO. AF_04/2022</t>
  </si>
  <si>
    <t>40,66</t>
  </si>
  <si>
    <t>103903</t>
  </si>
  <si>
    <t>TÊ EM COBRE, DN 28 MM, SEM ANEL DE SOLDA, INSTALADO EM RAMAL E SUB-RAMAL DE AQUECIMENTO SOLAR - FORNECIMENTO E INSTALAÇÃO. AF_04/2022</t>
  </si>
  <si>
    <t>55,41</t>
  </si>
  <si>
    <t>129,00</t>
  </si>
  <si>
    <t>240,15</t>
  </si>
  <si>
    <t>314,13</t>
  </si>
  <si>
    <t>655,36</t>
  </si>
  <si>
    <t>311,16</t>
  </si>
  <si>
    <t>604,08</t>
  </si>
  <si>
    <t>976,50</t>
  </si>
  <si>
    <t>237,77</t>
  </si>
  <si>
    <t>437,49</t>
  </si>
  <si>
    <t>623,73</t>
  </si>
  <si>
    <t>724,95</t>
  </si>
  <si>
    <t>124,28</t>
  </si>
  <si>
    <t>397,35</t>
  </si>
  <si>
    <t>688,12</t>
  </si>
  <si>
    <t>1.135,58</t>
  </si>
  <si>
    <t>268,18</t>
  </si>
  <si>
    <t>479,67</t>
  </si>
  <si>
    <t>180,27</t>
  </si>
  <si>
    <t>280,78</t>
  </si>
  <si>
    <t>535,87</t>
  </si>
  <si>
    <t>742,79</t>
  </si>
  <si>
    <t>855,54</t>
  </si>
  <si>
    <t>218,48</t>
  </si>
  <si>
    <t>394,54</t>
  </si>
  <si>
    <t>562,43</t>
  </si>
  <si>
    <t>642,11</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</si>
  <si>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</si>
  <si>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</si>
  <si>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</si>
  <si>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</si>
  <si>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</si>
  <si>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</si>
  <si>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</si>
  <si>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</si>
  <si>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</si>
  <si>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</si>
  <si>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</si>
  <si>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</si>
  <si>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</si>
  <si>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</si>
  <si>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</si>
  <si>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</si>
  <si>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</si>
  <si>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</si>
  <si>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</si>
  <si>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</si>
  <si>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</si>
  <si>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</si>
  <si>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</si>
  <si>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</si>
  <si>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</si>
  <si>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</si>
  <si>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</si>
  <si>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</si>
  <si>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</si>
  <si>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</si>
  <si>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</si>
  <si>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</si>
  <si>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</si>
  <si>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</si>
  <si>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</si>
  <si>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</si>
  <si>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</si>
  <si>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</si>
  <si>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261,11</t>
  </si>
  <si>
    <t>102606</t>
  </si>
  <si>
    <t>CAIXA D´ÁGUA EM POLIETILENO, 750 LITROS - FORNECIMENTO E INSTALAÇÃO. AF_06/2021</t>
  </si>
  <si>
    <t>445,08</t>
  </si>
  <si>
    <t>102607</t>
  </si>
  <si>
    <t>CAIXA D´ÁGUA EM POLIETILENO, 1000 LITROS - FORNECIMENTO E INSTALAÇÃO. AF_06/2021</t>
  </si>
  <si>
    <t>453,08</t>
  </si>
  <si>
    <t>102608</t>
  </si>
  <si>
    <t>CAIXA D´ÁGUA EM POLIETILENO, 1500 LITROS - FORNECIMENTO E INSTALAÇÃO. AF_06/2021</t>
  </si>
  <si>
    <t>914,54</t>
  </si>
  <si>
    <t>102609</t>
  </si>
  <si>
    <t>CAIXA D´ÁGUA EM POLIETILENO, 2000 LITROS - FORNECIMENTO E INSTALAÇÃO. AF_06/2021</t>
  </si>
  <si>
    <t>1.029,58</t>
  </si>
  <si>
    <t>102611</t>
  </si>
  <si>
    <t>CAIXA D´ÁGUA EM POLIÉSTER REFORÇADO COM FIBRA DE VIDRO, 500 LITROS - FORNECIMENTO E INSTALAÇÃO. AF_06/2021</t>
  </si>
  <si>
    <t>450,16</t>
  </si>
  <si>
    <t>102613</t>
  </si>
  <si>
    <t>CAIXA D´ÁGUA EM POLIÉSTER REFORÇADO COM FIBRA DE VIDRO, 1000 LITROS - FORNECIMENTO E INSTALAÇÃO. AF_06/2021</t>
  </si>
  <si>
    <t>618,44</t>
  </si>
  <si>
    <t>102614</t>
  </si>
  <si>
    <t>CAIXA D´ÁGUA EM POLIÉSTER REFORÇADO COM FIBRA DE VIDRO, 1500 LITROS - FORNECIMENTO E INSTALAÇÃO. AF_06/2021</t>
  </si>
  <si>
    <t>1.000,64</t>
  </si>
  <si>
    <t>102615</t>
  </si>
  <si>
    <t>CAIXA D´ÁGUA EM POLIÉSTER REFORÇADO COM FIBRA DE VIDRO, 2000 LITROS - FORNECIMENTO E INSTALAÇÃO. AF_06/2021</t>
  </si>
  <si>
    <t>1.289,50</t>
  </si>
  <si>
    <t>102617</t>
  </si>
  <si>
    <t>CAIXA D´ÁGUA EM POLIÉSTER REFORÇADO COM FIBRA DE VIDRO, 5000 LITROS - FORNECIMENTO E INSTALAÇÃO. AF_06/2021</t>
  </si>
  <si>
    <t>3.358,53</t>
  </si>
  <si>
    <t>102619</t>
  </si>
  <si>
    <t>CAIXA D´ÁGUA EM POLIÉSTER REFORÇADO COM FIBRA DE VIDRO, 10000 LITROS - FORNECIMENTO E INSTALAÇÃO. AF_06/2021</t>
  </si>
  <si>
    <t>6.410,12</t>
  </si>
  <si>
    <t>102622</t>
  </si>
  <si>
    <t>CAIXA D´ÁGUA EM POLIETILENO, 500 LITROS (INCLUSOS TUBOS, CONEXÕES E TORNEIRA DE BÓIA) - FORNECIMENTO E INSTALAÇÃO. AF_06/2021</t>
  </si>
  <si>
    <t>687,17</t>
  </si>
  <si>
    <t>102623</t>
  </si>
  <si>
    <t>CAIXA D´ÁGUA EM POLIETILENO, 1000 LITROS (INCLUSOS TUBOS, CONEXÕES E TORNEIRA DE BÓIA) - FORNECIMENTO E INSTALAÇÃO. AF_06/2021</t>
  </si>
  <si>
    <t>940,12</t>
  </si>
  <si>
    <t>102,90</t>
  </si>
  <si>
    <t>48,74</t>
  </si>
  <si>
    <t>111,77</t>
  </si>
  <si>
    <t>772,48</t>
  </si>
  <si>
    <t>538,57</t>
  </si>
  <si>
    <t>580,36</t>
  </si>
  <si>
    <t>335,16</t>
  </si>
  <si>
    <t>59,39</t>
  </si>
  <si>
    <t>63,91</t>
  </si>
  <si>
    <t>178,09</t>
  </si>
  <si>
    <t>47,83</t>
  </si>
  <si>
    <t>517,55</t>
  </si>
  <si>
    <t>792,81</t>
  </si>
  <si>
    <t>503,92</t>
  </si>
  <si>
    <t>381,29</t>
  </si>
  <si>
    <t>272,93</t>
  </si>
  <si>
    <t>153,08</t>
  </si>
  <si>
    <t>352,01</t>
  </si>
  <si>
    <t>395,51</t>
  </si>
  <si>
    <t>161,56</t>
  </si>
  <si>
    <t>272,61</t>
  </si>
  <si>
    <t>321,30</t>
  </si>
  <si>
    <t>85,74</t>
  </si>
  <si>
    <t>66,90</t>
  </si>
  <si>
    <t>95,46</t>
  </si>
  <si>
    <t>39,10</t>
  </si>
  <si>
    <t>914,88</t>
  </si>
  <si>
    <t>836,26</t>
  </si>
  <si>
    <t>836,98</t>
  </si>
  <si>
    <t>842,95</t>
  </si>
  <si>
    <t>614,53</t>
  </si>
  <si>
    <t>615,25</t>
  </si>
  <si>
    <t>644,14</t>
  </si>
  <si>
    <t>644,86</t>
  </si>
  <si>
    <t>411,12</t>
  </si>
  <si>
    <t>411,84</t>
  </si>
  <si>
    <t>398,94</t>
  </si>
  <si>
    <t>399,66</t>
  </si>
  <si>
    <t>530,78</t>
  </si>
  <si>
    <t>565,38</t>
  </si>
  <si>
    <t>432,79</t>
  </si>
  <si>
    <t>420,61</t>
  </si>
  <si>
    <t>292,62</t>
  </si>
  <si>
    <t>454,60</t>
  </si>
  <si>
    <t>228,58</t>
  </si>
  <si>
    <t>390,56</t>
  </si>
  <si>
    <t>439,49</t>
  </si>
  <si>
    <t>1.001,26</t>
  </si>
  <si>
    <t>776,28</t>
  </si>
  <si>
    <t>261,22</t>
  </si>
  <si>
    <t>249,04</t>
  </si>
  <si>
    <t>1.031,76</t>
  </si>
  <si>
    <t>671,95</t>
  </si>
  <si>
    <t>1.156,19</t>
  </si>
  <si>
    <t>1.057,87</t>
  </si>
  <si>
    <t>320,76</t>
  </si>
  <si>
    <t>331,91</t>
  </si>
  <si>
    <t>805,14</t>
  </si>
  <si>
    <t>816,29</t>
  </si>
  <si>
    <t>58,61</t>
  </si>
  <si>
    <t>71,57</t>
  </si>
  <si>
    <t>227,99</t>
  </si>
  <si>
    <t>581,42</t>
  </si>
  <si>
    <t>74,61</t>
  </si>
  <si>
    <t>233,03</t>
  </si>
  <si>
    <t>100853</t>
  </si>
  <si>
    <t>TORNEIRA CROMADA DE MESA PARA LAVATORIO, TIPO MONOCOMANDO. AF_01/2020</t>
  </si>
  <si>
    <t>232,77</t>
  </si>
  <si>
    <t>1.185,49</t>
  </si>
  <si>
    <t>26,40</t>
  </si>
  <si>
    <t>349,86</t>
  </si>
  <si>
    <t>682,05</t>
  </si>
  <si>
    <t>100859</t>
  </si>
  <si>
    <t>MICTÓRIO SIFONADO LOUÇA BRANCA PARA ENTRADA DE ÁGUA EMBUTIDA  PADRÃO ALTO  FORNECIMENTO E INSTALAÇÃO. AF_01/2020</t>
  </si>
  <si>
    <t>1.056,44</t>
  </si>
  <si>
    <t>87,68</t>
  </si>
  <si>
    <t>608,08</t>
  </si>
  <si>
    <t>491,82</t>
  </si>
  <si>
    <t>307,01</t>
  </si>
  <si>
    <t>321,76</t>
  </si>
  <si>
    <t>331,57</t>
  </si>
  <si>
    <t>339,09</t>
  </si>
  <si>
    <t>309,95</t>
  </si>
  <si>
    <t>329,93</t>
  </si>
  <si>
    <t>342,69</t>
  </si>
  <si>
    <t>350,66</t>
  </si>
  <si>
    <t>915,28</t>
  </si>
  <si>
    <t>100878</t>
  </si>
  <si>
    <t>VASO SANITÁRIO SIFONADO COM CAIXA ACOPLADA, LOUÇA BRANCA - PADRÃO ALTO - FORNECIMENTO E INSTALAÇÃO. AF_01/2020</t>
  </si>
  <si>
    <t>691,21</t>
  </si>
  <si>
    <t>1.589,58</t>
  </si>
  <si>
    <t>2.179,68</t>
  </si>
  <si>
    <t>3.452,76</t>
  </si>
  <si>
    <t>1.368,88</t>
  </si>
  <si>
    <t>4.779,49</t>
  </si>
  <si>
    <t>1.849,53</t>
  </si>
  <si>
    <t>724,60</t>
  </si>
  <si>
    <t>1.443,33</t>
  </si>
  <si>
    <t>2.254,61</t>
  </si>
  <si>
    <t>5.856,07</t>
  </si>
  <si>
    <t>2.353,93</t>
  </si>
  <si>
    <t>3.583,94</t>
  </si>
  <si>
    <t>1.292,54</t>
  </si>
  <si>
    <t>5.677,71</t>
  </si>
  <si>
    <t>4.995,71</t>
  </si>
  <si>
    <t>6.659,85</t>
  </si>
  <si>
    <t>9.405,39</t>
  </si>
  <si>
    <t>12.630,87</t>
  </si>
  <si>
    <t>14.442,00</t>
  </si>
  <si>
    <t>15.782,06</t>
  </si>
  <si>
    <t>4.182,30</t>
  </si>
  <si>
    <t>6.531,76</t>
  </si>
  <si>
    <t>10.124,60</t>
  </si>
  <si>
    <t>13.155,09</t>
  </si>
  <si>
    <t>15.150,45</t>
  </si>
  <si>
    <t>17.829,35</t>
  </si>
  <si>
    <t>4.763,85</t>
  </si>
  <si>
    <t>8.318,71</t>
  </si>
  <si>
    <t>10.654,35</t>
  </si>
  <si>
    <t>15.751,15</t>
  </si>
  <si>
    <t>3.584,50</t>
  </si>
  <si>
    <t>4.721,85</t>
  </si>
  <si>
    <t>6.620,97</t>
  </si>
  <si>
    <t>9.014,77</t>
  </si>
  <si>
    <t>10.145,29</t>
  </si>
  <si>
    <t>10.758,95</t>
  </si>
  <si>
    <t>3.092,41</t>
  </si>
  <si>
    <t>4.915,72</t>
  </si>
  <si>
    <t>7.755,15</t>
  </si>
  <si>
    <t>10.145,61</t>
  </si>
  <si>
    <t>11.807,70</t>
  </si>
  <si>
    <t>13.948,83</t>
  </si>
  <si>
    <t>2.478,70</t>
  </si>
  <si>
    <t>4.239,29</t>
  </si>
  <si>
    <t>5.578,03</t>
  </si>
  <si>
    <t>8.260,84</t>
  </si>
  <si>
    <t>774,93</t>
  </si>
  <si>
    <t>480,80</t>
  </si>
  <si>
    <t>63,48</t>
  </si>
  <si>
    <t>95,54</t>
  </si>
  <si>
    <t>617,96</t>
  </si>
  <si>
    <t>142,72</t>
  </si>
  <si>
    <t>158,87</t>
  </si>
  <si>
    <t>272,24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</si>
  <si>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</si>
  <si>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</si>
  <si>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</si>
  <si>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21,28</t>
  </si>
  <si>
    <t>REGISTRO DE GAVETA BRUTO, LATÃO, ROSCÁVEL, 3/4" - FORNECIMENTO E INSTALAÇÃO. AF_08/2021</t>
  </si>
  <si>
    <t>MISTURADOR MONOCOMANDO PARA CHUVEIRO, BASE BRUTA E ACABAMENTO CROMADO - FORNECIMENTO E INSTALAÇÃO. AF_08/2021</t>
  </si>
  <si>
    <t>370,52</t>
  </si>
  <si>
    <t>32,73</t>
  </si>
  <si>
    <t>34,28</t>
  </si>
  <si>
    <t>39,79</t>
  </si>
  <si>
    <t>643,52</t>
  </si>
  <si>
    <t>337,21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</si>
  <si>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</si>
  <si>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</si>
  <si>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</si>
  <si>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49,46</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</si>
  <si>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</si>
  <si>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</si>
  <si>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</si>
  <si>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</si>
  <si>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</si>
  <si>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</si>
  <si>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80,52</t>
  </si>
  <si>
    <t>REGISTRO DE ESFERA, PVC, SOLDÁVEL, COM VOLANTE, DN  60 MM - FORNECIMENTO E INSTALAÇÃO. AF_08/2021</t>
  </si>
  <si>
    <t>147,47</t>
  </si>
  <si>
    <t>REGISTRO DE GAVETA BRUTO, LATÃO, ROSCÁVEL, 1" - FORNECIMENTO E INSTALAÇÃO. AF_08/2021</t>
  </si>
  <si>
    <t>REGISTRO DE GAVETA BRUTO, LATÃO, ROSCÁVEL, 1 1/4" - FORNECIMENTO E INSTALAÇÃO. AF_08/2021</t>
  </si>
  <si>
    <t>50,38</t>
  </si>
  <si>
    <t>REGISTRO DE GAVETA BRUTO, LATÃO, ROSCÁVEL, 1 1/2" - FORNECIMENTO E INSTALAÇÃO. AF_08/2021</t>
  </si>
  <si>
    <t>64,02</t>
  </si>
  <si>
    <t>REGISTRO DE GAVETA BRUTO, LATÃO, ROSCÁVEL, 2" - FORNECIMENTO E INSTALAÇÃO. AF_08/2021</t>
  </si>
  <si>
    <t>87,70</t>
  </si>
  <si>
    <t>REGISTRO DE GAVETA BRUTO, LATÃO, ROSCÁVEL, 2 1/2" - FORNECIMENTO E INSTALAÇÃO. AF_08/2021</t>
  </si>
  <si>
    <t>168,28</t>
  </si>
  <si>
    <t>REGISTRO DE GAVETA BRUTO, LATÃO, ROSCÁVEL, 3" - FORNECIMENTO E INSTALAÇÃO. AF_08/2021</t>
  </si>
  <si>
    <t>REGISTRO DE GAVETA BRUTO, LATÃO, ROSCÁVEL, 4" - FORNECIMENTO E INSTALAÇÃO. AF_08/2021</t>
  </si>
  <si>
    <t>401,44</t>
  </si>
  <si>
    <t>REGISTRO DE GAVETA BRUTO, LATÃO, ROSCÁVEL, 1", COM ACABAMENTO E CANOPLA CROMADOS - FORNECIMENTO E INSTALAÇÃO. AF_08/2021</t>
  </si>
  <si>
    <t>REGISTRO DE GAVETA BRUTO, LATÃO, ROSCÁVEL, 1 1/4", COM ACABAMENTO E CANOPLA CROMADOS - FORNECIMENTO E INSTALAÇÃO. AF_08/2021</t>
  </si>
  <si>
    <t>92,95</t>
  </si>
  <si>
    <t>REGISTRO DE GAVETA BRUTO, LATÃO, ROSCÁVEL, 1 1/2", COM ACABAMENTO E CANOPLA CROMADOS - FORNECIMENTO E INSTALAÇÃO. AF_08/2021</t>
  </si>
  <si>
    <t>99,75</t>
  </si>
  <si>
    <t>TORNEIRA DE BOIA PARA CAIXA D'ÁGUA, ROSCÁVEL, 1/2" - FORNECIMENTO E INSTALAÇÃO. AF_08/2021</t>
  </si>
  <si>
    <t>71,95</t>
  </si>
  <si>
    <t>TORNEIRA DE BOIA PARA CAIXA D'ÁGUA, ROSCÁVEL, 3/4" - FORNECIMENTO E INSTALAÇÃO. AF_08/2021</t>
  </si>
  <si>
    <t>80,73</t>
  </si>
  <si>
    <t>TORNEIRA DE BOIA PARA CAIXA D'ÁGUA, ROSCÁVEL, 1" - FORNECIMENTO E INSTALAÇÃO. AF_08/2021</t>
  </si>
  <si>
    <t>172,36</t>
  </si>
  <si>
    <t>TORNEIRA DE BOIA PARA CAIXA D'ÁGUA, ROSCÁVEL, 1 1/4" - FORNECIMENTO E INSTALAÇÃO. AF_08/2021</t>
  </si>
  <si>
    <t>288,84</t>
  </si>
  <si>
    <t>TORNEIRA DE BOIA PARA CAIXA D'ÁGUA, ROSCÁVEL, 1 1/2" - FORNECIMENTO E INSTALAÇÃO. AF_08/2021</t>
  </si>
  <si>
    <t>353,62</t>
  </si>
  <si>
    <t>TORNEIRA DE BOIA PARA CAIXA D'ÁGUA, ROSCÁVEL, 2" - FORNECIMENTO E INSTALAÇÃO. AF_08/2021</t>
  </si>
  <si>
    <t>453,89</t>
  </si>
  <si>
    <t>VÁLVULA DE ESFERA BRUTA, BRONZE, ROSCÁVEL, 1/2" - FORNECIMENTO E INSTALAÇÃO. AF_08/2021</t>
  </si>
  <si>
    <t>VÁLVULA DE ESFERA BRUTA, BRONZE, ROSCÁVEL, 3/4'' - FORNECIMENTO E INSTALAÇÃO. AF_08/2021</t>
  </si>
  <si>
    <t>36,03</t>
  </si>
  <si>
    <t>VÁLVULA DE ESFERA BRUTA, BRONZE, ROSCÁVEL, 1'' - FORNECIMENTO E INSTALAÇÃO. AF_08/2021</t>
  </si>
  <si>
    <t>VÁLVULA DE ESFERA BRUTA, BRONZE, ROSCÁVEL, 1 1/4'' - FORNECIMENTO E INSTALAÇÃO. AF_08/2021</t>
  </si>
  <si>
    <t>71,42</t>
  </si>
  <si>
    <t>VÁLVULA DE ESFERA BRUTA, BRONZE, ROSCÁVEL, 1 1/2'' - FORNECIMENTO E INSTALAÇÃO. AF_08/2021</t>
  </si>
  <si>
    <t>VÁLVULA DE ESFERA BRUTA, BRONZE, ROSCÁVEL, 2'' - FORNECIMENTO E INSTALAÇÃO. AF_08/2021</t>
  </si>
  <si>
    <t>130,72</t>
  </si>
  <si>
    <t>VÁLVULA DE RETENÇÃO HORIZONTAL, DE BRONZE, ROSCÁVEL, 3/4" - FORNECIMENTO E INSTALAÇÃO. AF_08/2021</t>
  </si>
  <si>
    <t>VÁLVULA DE RETENÇÃO HORIZONTAL, DE BRONZE, ROSCÁVEL, 1" - FORNECIMENTO E INSTALAÇÃO. AF_08/2021</t>
  </si>
  <si>
    <t>75,22</t>
  </si>
  <si>
    <t>VÁLVULA DE RETENÇÃO HORIZONTAL, DE BRONZE, ROSCÁVEL, 1 1/4" - FORNECIMENTO E INSTALAÇÃO. AF_08/2021</t>
  </si>
  <si>
    <t>111,50</t>
  </si>
  <si>
    <t>VÁLVULA DE RETENÇÃO HORIZONTAL, DE BRONZE, ROSCÁVEL, 1 1/2"  - FORNECIMENTO E INSTALAÇÃO. AF_08/2021</t>
  </si>
  <si>
    <t>126,62</t>
  </si>
  <si>
    <t>VÁLVULA DE RETENÇÃO HORIZONTAL, DE BRONZE, ROSCÁVEL, 2"  - FORNECIMENTO E INSTALAÇÃO. AF_08/2021</t>
  </si>
  <si>
    <t>175,81</t>
  </si>
  <si>
    <t>VÁLVULA DE RETENÇÃO HORIZONTAL, DE BRONZE, ROSCÁVEL, 2 1/2" - FORNECIMENTO E INSTALAÇÃO. AF_08/2021</t>
  </si>
  <si>
    <t>249,69</t>
  </si>
  <si>
    <t>VÁLVULA DE RETENÇÃO HORIZONTAL, DE BRONZE, ROSCÁVEL, 3" - FORNECIMENTO E INSTALAÇÃO. AF_08/2021</t>
  </si>
  <si>
    <t>VÁLVULA DE RETENÇÃO HORIZONTAL, DE BRONZE, ROSCÁVEL, 4" - FORNECIMENTO E INSTALAÇÃO. AF_08/2021</t>
  </si>
  <si>
    <t>521,23</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</si>
  <si>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</si>
  <si>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</si>
  <si>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</si>
  <si>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42,69</t>
  </si>
  <si>
    <t>VÁLVULA DE RETENÇÃO VERTICAL, DE BRONZE, ROSCÁVEL, 1 1/4" - FORNECIMENTO E INSTALAÇÃO. AF_08/2021</t>
  </si>
  <si>
    <t>62,90</t>
  </si>
  <si>
    <t>VÁLVULA DE RETENÇÃO VERTICAL, DE BRONZE, ROSCÁVEL, 1 1/2" - FORNECIMENTO E INSTALAÇÃO. AF_08/2021</t>
  </si>
  <si>
    <t>74,10</t>
  </si>
  <si>
    <t>VÁLVULA DE RETENÇÃO VERTICAL, DE BRONZE, ROSCÁVEL, 2" - FORNECIMENTO E INSTALAÇÃO. AF_08/2021</t>
  </si>
  <si>
    <t>105,58</t>
  </si>
  <si>
    <t>VÁLVULA DE RETENÇÃO VERTICAL, DE BRONZE, ROSCÁVEL, 3" - FORNECIMENTO E INSTALAÇÃO. AF_08/2021</t>
  </si>
  <si>
    <t>221,53</t>
  </si>
  <si>
    <t>VÁLVULA DE RETENÇÃO VERTICAL, DE BRONZE, ROSCÁVEL, 4" - FORNECIMENTO E INSTALAÇÃO. AF_08/2021</t>
  </si>
  <si>
    <t>370,06</t>
  </si>
  <si>
    <t>VÁLVULA DE DESCARGA METÁLICA, BASE 1 1/2", ACABAMENTO METALICO CROMADO - FORNECIMENTO E INSTALAÇÃO. AF_08/2021</t>
  </si>
  <si>
    <t>298,40</t>
  </si>
  <si>
    <t>103008</t>
  </si>
  <si>
    <t>VÁLVULA DE RETENÇÃO HORIZONTAL, DE BRONZE, ROSCÁVEL, 1/2" - FORNECIMENTO E INSTALAÇÃO. AF_08/2021</t>
  </si>
  <si>
    <t>44,68</t>
  </si>
  <si>
    <t>103009</t>
  </si>
  <si>
    <t>VÁLVULA DE RETENÇÃO VERTICAL, DE BRONZE, ROSCÁVEL, 2 1/2" - FORNECIMENTO E INSTALAÇÃO. AF_08/2021</t>
  </si>
  <si>
    <t>164,28</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</si>
  <si>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</si>
  <si>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</si>
  <si>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</si>
  <si>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</si>
  <si>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</si>
  <si>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</si>
  <si>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</si>
  <si>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</si>
  <si>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</si>
  <si>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</si>
  <si>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96,89</t>
  </si>
  <si>
    <t>103015</t>
  </si>
  <si>
    <t>VÁLVULA DE RETENÇÃO, DE BRONZE, PÉ COM CRIVOS, ROSCÁVEL, 2 1/2" - FORNECIMENTO E INSTALAÇÃO. AF_08/2021</t>
  </si>
  <si>
    <t>169,02</t>
  </si>
  <si>
    <t>103016</t>
  </si>
  <si>
    <t>VÁLVULA DE RETENÇÃO, DE BRONZE, PÉ COM CRIVOS, ROSCÁVEL, 3" - FORNECIMENTO E INSTALAÇÃO. AF_08/2021</t>
  </si>
  <si>
    <t>230,23</t>
  </si>
  <si>
    <t>103017</t>
  </si>
  <si>
    <t>VÁLVULA DE RETENÇÃO, DE BRONZE, PÉ COM CRIVOS, ROSCÁVEL, 4" - FORNECIMENTO E INSTALAÇÃO. AF_08/2021</t>
  </si>
  <si>
    <t>397,62</t>
  </si>
  <si>
    <t>103018</t>
  </si>
  <si>
    <t>VÁLVULA DE DESCARGA METÁLICA, BASE 1 1/4", ACABAMENTO METALICO CROMADO - FORNECIMENTO E INSTALAÇÃO. AF_08/2021</t>
  </si>
  <si>
    <t>244,60</t>
  </si>
  <si>
    <t>103019</t>
  </si>
  <si>
    <t>REGISTRO OU VÁLVULA GLOBO ANGULAR EM LATÃO, PARA HIDRANTES EM INSTALAÇÃO PREDIAL DE INCÊNDIO, 45 GRAUS, 2 1/2" - FORNECIMENTO E INSTALAÇÃO. AF_08/2021</t>
  </si>
  <si>
    <t>212,69</t>
  </si>
  <si>
    <t>103029</t>
  </si>
  <si>
    <t>REGISTRO OU REGULADOR DE GÁS DE COZINHA - FORNECIMENTO E INSTALAÇÃO. AF_08/2021</t>
  </si>
  <si>
    <t>27,33</t>
  </si>
  <si>
    <t>103036</t>
  </si>
  <si>
    <t>REGISTRO DE ESFERA, PVC, ROSCÁVEL, COM VOLANTE, 1/2" - FORNECIMENTO E INSTALAÇÃO. AF_08/2021</t>
  </si>
  <si>
    <t>103037</t>
  </si>
  <si>
    <t>REGISTRO DE ESFERA, PVC, ROSCÁVEL, COM VOLANTE, 1" - FORNECIMENTO E INSTALAÇÃO. AF_08/2021</t>
  </si>
  <si>
    <t>60,28</t>
  </si>
  <si>
    <t>103038</t>
  </si>
  <si>
    <t>REGISTRO DE ESFERA, PVC, ROSCÁVEL, COM VOLANTE, 1 1/4" - FORNECIMENTO E INSTALAÇÃO. AF_08/2021</t>
  </si>
  <si>
    <t>103039</t>
  </si>
  <si>
    <t>REGISTRO DE ESFERA, PVC, ROSCÁVEL, COM VOLANTE, 1 1/2" - FORNECIMENTO E INSTALAÇÃO. AF_08/2021</t>
  </si>
  <si>
    <t>87,48</t>
  </si>
  <si>
    <t>103040</t>
  </si>
  <si>
    <t>REGISTRO DE ESFERA, PVC, ROSCÁVEL, COM VOLANTE, 2" - FORNECIMENTO E INSTALAÇÃO. AF_08/2021</t>
  </si>
  <si>
    <t>130,44</t>
  </si>
  <si>
    <t>103041</t>
  </si>
  <si>
    <t>REGISTRO DE ESFERA, PVC, ROSCÁVEL, COM BORBOLETA, 1/2" - FORNECIMENTO E INSTALAÇÃO. AF_08/2021</t>
  </si>
  <si>
    <t>103042</t>
  </si>
  <si>
    <t>REGISTRO DE ESFERA, PVC, ROSCÁVEL, COM BORBOLETA, 3/4" - FORNECIMENTO E INSTALAÇÃO. AF_08/2021</t>
  </si>
  <si>
    <t>31,26</t>
  </si>
  <si>
    <t>103043</t>
  </si>
  <si>
    <t>REGISTRO DE ESFERA, PVC, ROSCÁVEL, COM CABEÇA QUADRADA, 1/2" - FORNECIMENTO E INSTALAÇÃO. AF_08/2021</t>
  </si>
  <si>
    <t>103044</t>
  </si>
  <si>
    <t>REGISTRO DE ESFERA, PVC, ROSCÁVEL, COM CABEÇA QUADRADA, 3/4" - FORNECIMENTO E INSTALAÇÃO. AF_08/2021</t>
  </si>
  <si>
    <t>39,64</t>
  </si>
  <si>
    <t>103045</t>
  </si>
  <si>
    <t>REGISTRO DE PRESSÃO, PVC, ROSCÁVEL, VOLANTE SIMPLES, 1/2" - FORNECIMENTO E INSTALAÇÃO. AF_08/2021</t>
  </si>
  <si>
    <t>103046</t>
  </si>
  <si>
    <t>REGISTRO DE PRESSÃO, PVC, ROSCÁVEL, VOLANTE SIMPLES, 3/4" - FORNECIMENTO E INSTALAÇÃO. AF_08/2021</t>
  </si>
  <si>
    <t>29,57</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</si>
  <si>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</si>
  <si>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</si>
  <si>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</si>
  <si>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</si>
  <si>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</si>
  <si>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</si>
  <si>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</si>
  <si>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</si>
  <si>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</si>
  <si>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</si>
  <si>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</si>
  <si>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</si>
  <si>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184,84</t>
  </si>
  <si>
    <t>200,01</t>
  </si>
  <si>
    <t>95636</t>
  </si>
  <si>
    <t>KIT CAVALETE PARA MEDIÇÃO DE ÁGUA - ENTRADA PRINCIPAL, EM AÇO GALVANIZADO DN 25 (1 )   FORNECIMENTO E INSTALAÇÃO (EXCLUSIVE HIDRÔMETRO). AF_11/2016</t>
  </si>
  <si>
    <t>380,46</t>
  </si>
  <si>
    <t>595,18</t>
  </si>
  <si>
    <t>721,38</t>
  </si>
  <si>
    <t>919,65</t>
  </si>
  <si>
    <t>300,42</t>
  </si>
  <si>
    <t>443,34</t>
  </si>
  <si>
    <t>578,99</t>
  </si>
  <si>
    <t>392,39</t>
  </si>
  <si>
    <t>584,11</t>
  </si>
  <si>
    <t>764,42</t>
  </si>
  <si>
    <t>214,51</t>
  </si>
  <si>
    <t>228,47</t>
  </si>
  <si>
    <t>279,83</t>
  </si>
  <si>
    <t>93,11</t>
  </si>
  <si>
    <t>169,87</t>
  </si>
  <si>
    <t>39,86</t>
  </si>
  <si>
    <t>57,13</t>
  </si>
  <si>
    <t>43,67</t>
  </si>
  <si>
    <t>7,80</t>
  </si>
  <si>
    <t>9,85</t>
  </si>
  <si>
    <t>6,65</t>
  </si>
  <si>
    <t>2.525,87</t>
  </si>
  <si>
    <t>1.837,86</t>
  </si>
  <si>
    <t>1.465,97</t>
  </si>
  <si>
    <t>1.245,69</t>
  </si>
  <si>
    <t>16,43</t>
  </si>
  <si>
    <t>SUPORTE PARA ELETROCALHA LISA OU PERFURADA EM AÇO GALVANIZADO, LARGURA 500 OU 800 MM E ALTURA 50 MM, ESPAÇADO A CADA 1,5 M, EM PERFILADO DE SEÇÃO 38X76 MM, POR METRO DE ELETROCALHA FIXADA. AF_07/2017</t>
  </si>
  <si>
    <t>1.613,82</t>
  </si>
  <si>
    <t>1.042,20</t>
  </si>
  <si>
    <t>1.302,64</t>
  </si>
  <si>
    <t>1.661,88</t>
  </si>
  <si>
    <t>904,19</t>
  </si>
  <si>
    <t>150,90</t>
  </si>
  <si>
    <t>1.424,56</t>
  </si>
  <si>
    <t>154,76</t>
  </si>
  <si>
    <t>2.476,61</t>
  </si>
  <si>
    <t>1.520,67</t>
  </si>
  <si>
    <t>159,45</t>
  </si>
  <si>
    <t>2.062,82</t>
  </si>
  <si>
    <t>163,49</t>
  </si>
  <si>
    <t>205,68</t>
  </si>
  <si>
    <t>6.916,38</t>
  </si>
  <si>
    <t>217,70</t>
  </si>
  <si>
    <t>78,51</t>
  </si>
  <si>
    <t>73,04</t>
  </si>
  <si>
    <t>237,26</t>
  </si>
  <si>
    <t>103517</t>
  </si>
  <si>
    <t>AQUECEDOR SOLAR COMPACTO, KIT PARA 1 COLETOR SOLAR EM VIDRO TEMPERADO E SERPENTINA EM TUBO DE COBRE COM SUPORTE, RESERVATÓRIO, FIXAÇÕES E TUBOS - FORNECIMENTO E INSTALAÇÃO. AF_12/2021</t>
  </si>
  <si>
    <t>3.372,48</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</si>
  <si>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</si>
  <si>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</si>
  <si>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</si>
  <si>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</si>
  <si>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5.544,99</t>
  </si>
  <si>
    <t>103521</t>
  </si>
  <si>
    <t>RESERVATÓRIO TÉRMICO/BOILER SOLAR EM AÇO INOX 600 L COM 3 PLACAS COLETORAS EM VIDRO TEMPERADO COM SERPENTINA EM TUBO DE COBRE 2 X 1 M - FORNECIMENTO E INSTALAÇÃO. AF_12/2021</t>
  </si>
  <si>
    <t>7.362,95</t>
  </si>
  <si>
    <t>103522</t>
  </si>
  <si>
    <t>RESERVATÓRIO TÉRMICO/BOILER SOLAR EM AÇO INOX 800 L COM 4 PLACAS COLETORAS EM VIDRO TEMPERADO COM SERPENTINA EM TUBO DE COBRE 2 X 1 M - FORNECIMENTO E INSTALAÇÃO. AF_12/2021</t>
  </si>
  <si>
    <t>7.400,67</t>
  </si>
  <si>
    <t>103523</t>
  </si>
  <si>
    <t>RESERVATÓRIO TÉRMICO/BOILER SOLAR EM AÇO INOX 1000 L COM 5 PLACAS COLETORAS EM VIDRO TEMPERADO COM SERPENTINA EM TUBO DE COBRE 2 X 1 M - FORNECIMENTO E INSTALAÇÃO. AF_12/2021</t>
  </si>
  <si>
    <t>11.146,12</t>
  </si>
  <si>
    <t>1.349,07</t>
  </si>
  <si>
    <t>1.103,05</t>
  </si>
  <si>
    <t>858,53</t>
  </si>
  <si>
    <t>619,40</t>
  </si>
  <si>
    <t>928,68</t>
  </si>
  <si>
    <t>771,69</t>
  </si>
  <si>
    <t>613,74</t>
  </si>
  <si>
    <t>458,69</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</si>
  <si>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</si>
  <si>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</si>
  <si>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46,82</t>
  </si>
  <si>
    <t>ESCAVAÇÃO MANUAL PARA BLOCO DE COROAMENTO OU SAPATA (SEM ESCAVAÇÃO PARA COLOCAÇÃO DE FÔRMAS). AF_06/2017</t>
  </si>
  <si>
    <t>ESCAVAÇÃO MANUAL PARA BLOCO DE COROAMENTO OU SAPATA (INCLUINDO ESCAVAÇÃO PARA COLOCAÇÃO DE FÔRMAS). AF_06/2017</t>
  </si>
  <si>
    <t>109,31</t>
  </si>
  <si>
    <t>ESCAVAÇÃO MECANIZADA PARA VIGA BALDRAME COM MINI-ESCAVADEIRA (SEM ESCAVAÇÃO PARA COLOCAÇÃO DE FÔRMAS). AF_06/2017</t>
  </si>
  <si>
    <t>203,55</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</si>
  <si>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</si>
  <si>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</si>
  <si>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</si>
  <si>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143,44</t>
  </si>
  <si>
    <t>227,83</t>
  </si>
  <si>
    <t>3,10</t>
  </si>
  <si>
    <t>14,57</t>
  </si>
  <si>
    <t>19,72</t>
  </si>
  <si>
    <t>20,98</t>
  </si>
  <si>
    <t>21,58</t>
  </si>
  <si>
    <t>32,24</t>
  </si>
  <si>
    <t>24,42</t>
  </si>
  <si>
    <t>16,60</t>
  </si>
  <si>
    <t>169,38</t>
  </si>
  <si>
    <t>200,18</t>
  </si>
  <si>
    <t>36,34</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</si>
  <si>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</si>
  <si>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</si>
  <si>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</si>
  <si>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</si>
  <si>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</si>
  <si>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</si>
  <si>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</si>
  <si>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</si>
  <si>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</si>
  <si>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</si>
  <si>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</si>
  <si>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</si>
  <si>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</si>
  <si>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</si>
  <si>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</si>
  <si>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</si>
  <si>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</si>
  <si>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</si>
  <si>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</si>
  <si>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</si>
  <si>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</si>
  <si>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</si>
  <si>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</si>
  <si>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</si>
  <si>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5,59</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</si>
  <si>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</si>
  <si>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</si>
  <si>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</si>
  <si>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</si>
  <si>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</si>
  <si>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</si>
  <si>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</si>
  <si>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</si>
  <si>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</si>
  <si>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</si>
  <si>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7,13</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</si>
  <si>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</si>
  <si>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</si>
  <si>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</si>
  <si>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</si>
  <si>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</si>
  <si>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</si>
  <si>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</si>
  <si>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</si>
  <si>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</si>
  <si>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15,09</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</si>
  <si>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</si>
  <si>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</si>
  <si>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</si>
  <si>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</si>
  <si>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</si>
  <si>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</si>
  <si>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</si>
  <si>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</si>
  <si>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</si>
  <si>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</si>
  <si>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</si>
  <si>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</si>
  <si>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</si>
  <si>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</si>
  <si>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</si>
  <si>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</si>
  <si>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</si>
  <si>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</si>
  <si>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</si>
  <si>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</si>
  <si>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</si>
  <si>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</si>
  <si>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</si>
  <si>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</si>
  <si>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</si>
  <si>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15,45</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</si>
  <si>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</si>
  <si>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</si>
  <si>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</si>
  <si>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</si>
  <si>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59,70</t>
  </si>
  <si>
    <t>57,08</t>
  </si>
  <si>
    <t>81,16</t>
  </si>
  <si>
    <t>70,17</t>
  </si>
  <si>
    <t>65,30</t>
  </si>
  <si>
    <t>86,16</t>
  </si>
  <si>
    <t>74,41</t>
  </si>
  <si>
    <t>69,81</t>
  </si>
  <si>
    <t>63,97</t>
  </si>
  <si>
    <t>65,29</t>
  </si>
  <si>
    <t>84,82</t>
  </si>
  <si>
    <t>89,82</t>
  </si>
  <si>
    <t>8,89</t>
  </si>
  <si>
    <t>13,76</t>
  </si>
  <si>
    <t>23,36</t>
  </si>
  <si>
    <t>14,26</t>
  </si>
  <si>
    <t>21,96</t>
  </si>
  <si>
    <t>17,91</t>
  </si>
  <si>
    <t>38,79</t>
  </si>
  <si>
    <t>56,96</t>
  </si>
  <si>
    <t>229,95</t>
  </si>
  <si>
    <t>201,32</t>
  </si>
  <si>
    <t>243,97</t>
  </si>
  <si>
    <t>192,70</t>
  </si>
  <si>
    <t>226,70</t>
  </si>
  <si>
    <t>160,26</t>
  </si>
  <si>
    <t>103322</t>
  </si>
  <si>
    <t>ALVENARIA DE VEDAÇÃO DE BLOCOS CERÂMICOS FURADOS NA VERTICAL DE 9X19X39 CM (ESPESSURA 9 CM) E ARGAMASSA DE ASSENTAMENTO COM PREPARO EM BETONEIRA. AF_12/2021</t>
  </si>
  <si>
    <t>67,32</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</si>
  <si>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</si>
  <si>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</si>
  <si>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</si>
  <si>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</si>
  <si>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</si>
  <si>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</si>
  <si>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91,76</t>
  </si>
  <si>
    <t>103326</t>
  </si>
  <si>
    <t>ALVENARIA DE VEDAÇÃO DE BLOCOS CERÂMICOS FURADOS NA VERTICAL DE 19X19X39 CM (ESPESSURA 19 CM) E ARGAMASSA DE ASSENTAMENTO COM PREPARO EM BETONEIRA. AF_12/2021</t>
  </si>
  <si>
    <t>109,05</t>
  </si>
  <si>
    <t>103327</t>
  </si>
  <si>
    <t>ALVENARIA DE VEDAÇÃO DE BLOCOS CERÂMICOS FURADOS NA VERTICAL DE 19X19X39 CM (ESPESSURA 19 CM) E ARGAMASSA DE ASSENTAMENTO COM PREPARO MANUAL. AF_12/2021</t>
  </si>
  <si>
    <t>110,89</t>
  </si>
  <si>
    <t>103328</t>
  </si>
  <si>
    <t>ALVENARIA DE VEDAÇÃO DE BLOCOS CERÂMICOS FURADOS NA HORIZONTAL DE 9X19X19 CM (ESPESSURA 9 CM) E ARGAMASSA DE ASSENTAMENTO COM PREPARO EM BETONEIRA. AF_12/2021</t>
  </si>
  <si>
    <t>103,45</t>
  </si>
  <si>
    <t>103329</t>
  </si>
  <si>
    <t>ALVENARIA DE VEDAÇÃO DE BLOCOS CERÂMICOS FURADOS NA HORIZONTAL DE 9X19X19 CM (ESPESSURA 9 CM) E ARGAMASSA DE ASSENTAMENTO COM PREPARO MANUAL. AF_12/2021</t>
  </si>
  <si>
    <t>104,66</t>
  </si>
  <si>
    <t>103330</t>
  </si>
  <si>
    <t>ALVENARIA DE VEDAÇÃO DE BLOCOS CERÂMICOS FURADOS NA HORIZONTAL DE 11,5X19X19 CM (ESPESSURA 11,5 CM) E ARGAMASSA DE ASSENTAMENTO COM PREPARO EM BETONEIRA. AF_12/2021</t>
  </si>
  <si>
    <t>96,53</t>
  </si>
  <si>
    <t>103331</t>
  </si>
  <si>
    <t>ALVENARIA DE VEDAÇÃO DE BLOCOS CERÂMICOS FURADOS NA HORIZONTAL DE 11,5X19X19 CM (ESPESSURA 11,5 CM) E ARGAMASSA DE ASSENTAMENTO COM PREPARO MANUAL. AF_12/2021</t>
  </si>
  <si>
    <t>97,84</t>
  </si>
  <si>
    <t>103332</t>
  </si>
  <si>
    <t>ALVENARIA DE VEDAÇÃO DE BLOCOS CERÂMICOS FURADOS NA HORIZONTAL DE 9X14X19 CM (ESPESSURA 9 CM) E ARGAMASSA DE ASSENTAMENTO COM PREPARO EM BETONEIRA. AF_12/2021</t>
  </si>
  <si>
    <t>136,10</t>
  </si>
  <si>
    <t>103333</t>
  </si>
  <si>
    <t>ALVENARIA DE VEDAÇÃO DE BLOCOS CERÂMICOS FURADOS NA HORIZONTAL DE 9X14X19 CM (ESPESSURA 9 CM) E ARGAMASSA DE ASSENTAMENTO COM PREPARO MANUAL. AF_12/2021</t>
  </si>
  <si>
    <t>137,50</t>
  </si>
  <si>
    <t>103334</t>
  </si>
  <si>
    <t>ALVENARIA DE VEDAÇÃO DE BLOCOS CERÂMICOS FURADOS NA HORIZONTAL DE 14X9X19 CM (ESPESSURA 14 CM, BLOCO DEITADO) E ARGAMASSA DE ASSENTAMENTO COM PREPARO EM BETONEIRA. AF_12/2021</t>
  </si>
  <si>
    <t>165,26</t>
  </si>
  <si>
    <t>103335</t>
  </si>
  <si>
    <t>ALVENARIA DE VEDAÇÃO DE BLOCOS CERÂMICOS FURADOS NA HORIZONTAL DE 14X9X19 CM (ESPESSURA 14 CM, BLOCO DEITADO) E ARGAMASSA DE ASSENTAMENTO COM PREPARO MANUAL. AF_12/2021</t>
  </si>
  <si>
    <t>167,71</t>
  </si>
  <si>
    <t>103350</t>
  </si>
  <si>
    <t>ALVENARIA DE VEDAÇÃO DE BLOCOS CERÂMICOS FURADOS NA HORIZONTAL DE 9X9X19 CM (ESPESSURA 9 CM) E ARGAMASSA DE ASSENTAMENTO COM PREPARO EM BETONEIRA. AF_12/2021</t>
  </si>
  <si>
    <t>205,33</t>
  </si>
  <si>
    <t>103351</t>
  </si>
  <si>
    <t>ALVENARIA DE VEDAÇÃO DE BLOCOS CERÂMICOS FURADOS NA HORIZONTAL DE 9X9X19 CM (ESPESSURA 9 CM) E ARGAMASSA DE ASSENTAMENTO COM PREPARO MANUAL. AF_12/2021</t>
  </si>
  <si>
    <t>207,12</t>
  </si>
  <si>
    <t>103356</t>
  </si>
  <si>
    <t>ALVENARIA DE VEDAÇÃO DE BLOCOS CERÂMICOS FURADOS NA HORIZONTAL DE 9X19X29 CM (ESPESSURA 9 CM) E ARGAMASSA DE ASSENTAMENTO COM PREPARO EM BETONEIRA. AF_12/2021</t>
  </si>
  <si>
    <t>64,68</t>
  </si>
  <si>
    <t>103357</t>
  </si>
  <si>
    <t>ALVENARIA DE VEDAÇÃO DE BLOCOS CERÂMICOS FURADOS NA HORIZONTAL DE 9X19X29 CM (ESPESSURA 9 CM) E ARGAMASSA DE ASSENTAMENTO COM PREPARO MANUAL. AF_12/2021</t>
  </si>
  <si>
    <t>80,59</t>
  </si>
  <si>
    <t>82,15</t>
  </si>
  <si>
    <t>95,92</t>
  </si>
  <si>
    <t>84,01</t>
  </si>
  <si>
    <t>85,57</t>
  </si>
  <si>
    <t>100,97</t>
  </si>
  <si>
    <t>102,70</t>
  </si>
  <si>
    <t>95,08</t>
  </si>
  <si>
    <t>109,88</t>
  </si>
  <si>
    <t>103,14</t>
  </si>
  <si>
    <t>105,34</t>
  </si>
  <si>
    <t>95,55</t>
  </si>
  <si>
    <t>97,75</t>
  </si>
  <si>
    <t>113,85</t>
  </si>
  <si>
    <t>116,05</t>
  </si>
  <si>
    <t>101,79</t>
  </si>
  <si>
    <t>103,99</t>
  </si>
  <si>
    <t>118,69</t>
  </si>
  <si>
    <t>108,62</t>
  </si>
  <si>
    <t>132,61</t>
  </si>
  <si>
    <t>135,06</t>
  </si>
  <si>
    <t>101157</t>
  </si>
  <si>
    <t>ALVENARIA DE VEDAÇÃO DE BLOCOS DE GESSO DE 7X50X66CM (ESPESSURA 7CM). AF_05/2020</t>
  </si>
  <si>
    <t>101158</t>
  </si>
  <si>
    <t>ALVENARIA DE VEDAÇÃO DE BLOCOS DE GESSO DE 10X50X66CM (ESPESSURA 10CM). AF_05/2020</t>
  </si>
  <si>
    <t>178,72</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</si>
  <si>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</si>
  <si>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</si>
  <si>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</si>
  <si>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</si>
  <si>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69,69</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</si>
  <si>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</si>
  <si>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</si>
  <si>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</si>
  <si>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91,03</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</si>
  <si>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</si>
  <si>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</si>
  <si>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</si>
  <si>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</si>
  <si>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109,04</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</si>
  <si>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</si>
  <si>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</si>
  <si>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</si>
  <si>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</si>
  <si>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79,66</t>
  </si>
  <si>
    <t>103338</t>
  </si>
  <si>
    <t>ALVENARIA DE VEDAÇÃO DE BLOCOS  VAZADOS DE CONCRETO APARENTE DE 14X19X39 CM (ESPESSURA 14 CM) E ARGAMASSA DE ASSENTAMENTO COM PREPARO EM BETONEIRA. AF_12/2021</t>
  </si>
  <si>
    <t>104,00</t>
  </si>
  <si>
    <t>103339</t>
  </si>
  <si>
    <t>ALVENARIA DE VEDAÇÃO DE BLOCOS  VAZADOS DE CONCRETO APARENTE DE 14X19X39 CM (ESPESSURA 14 CM) E ARGAMASSA DE ASSENTAMENTO COM PREPARO MANUAL. AF_12/2021</t>
  </si>
  <si>
    <t>105,36</t>
  </si>
  <si>
    <t>103340</t>
  </si>
  <si>
    <t>ALVENARIA DE VEDAÇÃO DE BLOCOS  VAZADOS DE CONCRETO APARENTE DE 19X19X39 CM (ESPESSURA 19 CM) E ARGAMASSA DE ASSENTAMENTO COM PREPARO EM BETONEIRA. AF_12/2021</t>
  </si>
  <si>
    <t>125,03</t>
  </si>
  <si>
    <t>103341</t>
  </si>
  <si>
    <t>ALVENARIA DE VEDAÇÃO DE BLOCOS  VAZADOS DE CONCRETO APARENTE DE 19X19X39 CM (ESPESSURA 19 CM) E ARGAMASSA DE ASSENTAMENTO COM PREPARO MANUAL. AF_12/2021</t>
  </si>
  <si>
    <t>126,74</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</si>
  <si>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</si>
  <si>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</si>
  <si>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</si>
  <si>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</si>
  <si>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105,60</t>
  </si>
  <si>
    <t>77,63</t>
  </si>
  <si>
    <t>95,44</t>
  </si>
  <si>
    <t>90,56</t>
  </si>
  <si>
    <t>82,76</t>
  </si>
  <si>
    <t>94,04</t>
  </si>
  <si>
    <t>92,93</t>
  </si>
  <si>
    <t>110,87</t>
  </si>
  <si>
    <t>92,73</t>
  </si>
  <si>
    <t>118,31</t>
  </si>
  <si>
    <t>110,67</t>
  </si>
  <si>
    <t>94,97</t>
  </si>
  <si>
    <t>90,71</t>
  </si>
  <si>
    <t>112,43</t>
  </si>
  <si>
    <t>107,86</t>
  </si>
  <si>
    <t>96,43</t>
  </si>
  <si>
    <t>123,43</t>
  </si>
  <si>
    <t>114,38</t>
  </si>
  <si>
    <t>110,56</t>
  </si>
  <si>
    <t>106,25</t>
  </si>
  <si>
    <t>123,75</t>
  </si>
  <si>
    <t>140,89</t>
  </si>
  <si>
    <t>131,28</t>
  </si>
  <si>
    <t>77,38</t>
  </si>
  <si>
    <t>93,31</t>
  </si>
  <si>
    <t>199,06</t>
  </si>
  <si>
    <t>745,68</t>
  </si>
  <si>
    <t>755,86</t>
  </si>
  <si>
    <t>114,90</t>
  </si>
  <si>
    <t>137,75</t>
  </si>
  <si>
    <t>166,57</t>
  </si>
  <si>
    <t>127,10</t>
  </si>
  <si>
    <t>142,42</t>
  </si>
  <si>
    <t>194,07</t>
  </si>
  <si>
    <t>154,11</t>
  </si>
  <si>
    <t>169,92</t>
  </si>
  <si>
    <t>191,76</t>
  </si>
  <si>
    <t>221,58</t>
  </si>
  <si>
    <t>479,23</t>
  </si>
  <si>
    <t>879,80</t>
  </si>
  <si>
    <t>605,50</t>
  </si>
  <si>
    <t>916,24</t>
  </si>
  <si>
    <t>751,76</t>
  </si>
  <si>
    <t>289,97</t>
  </si>
  <si>
    <t>346,14</t>
  </si>
  <si>
    <t>197,10</t>
  </si>
  <si>
    <t>290,56</t>
  </si>
  <si>
    <t>1.642,54</t>
  </si>
  <si>
    <t>1.400,61</t>
  </si>
  <si>
    <t>RECOMPOSIÇÃO DE REVESTIMENTO EM CONCRETO ASFÁLTICO (USINAGEM PRÓPRIA), PARA O FECHAMENTO DE VALAS - INCLUSO DEMOLIÇÃO DO PAVIMENTO. AF_12/2020</t>
  </si>
  <si>
    <t>1.794,87</t>
  </si>
  <si>
    <t>RECOMPOSIÇÃO DE REVESTIMENTO EM PRÉ MISTURADO A FRIO (USINAGEM PRÓPRIA), PARA FECHAMENTO DE VALAS - INCLUSO DEMOLIÇÃO DO PAVIMENTO. AF_12/2020</t>
  </si>
  <si>
    <t>1.552,94</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</si>
  <si>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</si>
  <si>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</si>
  <si>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86,31</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</si>
  <si>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</si>
  <si>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</si>
  <si>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51,66</t>
  </si>
  <si>
    <t>RECOMPOSIÇÃO DE PAVIMENTO EM PARALELEPÍPEDOS, REJUNTAMENTO COM PEDRISCO E EMULSÃO ASFÁLTICA, COM REAPROVEITAMENTO DOS PARALELEPÍPEDOS, PARA O FECHAMENTO DE VALAS - INCLUSO RETIRADA E COLOCAÇÃO DO MATERIAL. AF_12/2020</t>
  </si>
  <si>
    <t>71,88</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</si>
  <si>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</si>
  <si>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</si>
  <si>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44,33</t>
  </si>
  <si>
    <t>RECOMPOSIÇÃO DE BASE E OU SUB-BASE PARA REMENDO PROFUNDO DE SOLOS DE COMPORTAMENTO LATERÍTICO (ARENOSO) - INCLUSO RETIRADA E COLOCAÇÃO DO MATERIAL. AF_12/2020</t>
  </si>
  <si>
    <t>138,64</t>
  </si>
  <si>
    <t>RECOMPOSIÇÃO DE BASE E OU SUB-BASE PARA REMENDO PROFUNDO DE SOLO MELHORADO COM CIMENTO (TEOR DE 2%) - INCLUSO RETIRADA E COLOCAÇÃO DO MATERIAL. AF_12/2020</t>
  </si>
  <si>
    <t>165,61</t>
  </si>
  <si>
    <t>RECOMPOSIÇÃO DE BASE E OU SUB-BASE PARA REMENDO PROFUNDO DE SOLO MELHORADO COM CIMENTO (TEOR DE 4%) - INCLUSO RETIRADA E COLOCAÇÃO DO MATERIAL. AF_12/2020</t>
  </si>
  <si>
    <t>190,73</t>
  </si>
  <si>
    <t>RECOMPOSIÇÃO DE BASE E OU SUB-BASE PARA REMENDO PROFUNDO DE SOLO COM CIMENTO (TEOR DE 6%) - INCLUSO RETIRADA E COLOCAÇÃO DO MATERIAL. AF_12/2020</t>
  </si>
  <si>
    <t>215,17</t>
  </si>
  <si>
    <t>RECOMPOSIÇÃO DE BASE E OU SUB-BASE PARA REMENDO PROFUNDO DE SOLO COM CIMENTO (TEOR DE 8%) - INCLUSO RETIRADA E COLOCAÇÃO DO MATERIAL. AF_12/2020</t>
  </si>
  <si>
    <t>239,28</t>
  </si>
  <si>
    <t>RECOMPOSIÇÃO DE BASE E OU SUB-BASE PARA REMENDO PROFUNDO DE SOLO BRITA (40/60) - INCLUSO RETIRADA E COLOCAÇÃO DO MATERIAL. AF_12/2020</t>
  </si>
  <si>
    <t>204,30</t>
  </si>
  <si>
    <t>RECOMPOSIÇÃO DE BASE E OU SUB-BASE PARA REMENDO PROFUNDO DE SOLO BRITA (50/50) - INCLUSO RETIRADA E COLOCAÇÃO DO MATERIAL. AF_12/2020</t>
  </si>
  <si>
    <t>193,36</t>
  </si>
  <si>
    <t>RECOMPOSIÇÃO DE BASE E OU SUB-BASE PARA REMENDO PROFUNDO DE SOLO BRITA (40/60) COM CIMENTO (TEOR DE 4%) - INCLUSO RETIRADA E COLOCAÇÃO DO MATERIAL. AF_12/2020</t>
  </si>
  <si>
    <t>253,77</t>
  </si>
  <si>
    <t>RECOMPOSIÇÃO DE BASE E OU SUB-BASE PARA REMENDO PROFUNDO DE SOLO BRITA (40/60) COM CIMENTO (TEOR DE 6%) - INCLUSO RETIRADA E COLOCAÇÃO DO MATERIAL. AF_12/2020</t>
  </si>
  <si>
    <t>276,90</t>
  </si>
  <si>
    <t>RECOMPOSIÇÃO DE BASE E OU SUB-BASE PARA REMENDO PROFUNDO DE SOLO BRITA (40/60) COM CIMENTO (TEOR DE 8%) - INCLUSO RETIRADA E COLOCAÇÃO DO MATERIAL. AF_12/2020</t>
  </si>
  <si>
    <t>299,69</t>
  </si>
  <si>
    <t>RECOMPOSIÇÃO DE BASE E OU SUB-BASE PARA REMENDO PROFUNDO DE SOLO BRITA (50/50) COM CIMENTO (TEOR DE 4%) - INCLUSO RETIRADA E COLOCAÇÃO DO MATERIAL. AF_12/2020</t>
  </si>
  <si>
    <t>243,26</t>
  </si>
  <si>
    <t>RECOMPOSIÇÃO DE BASE E OU SUB-BASE PARA REMENDO PROFUNDO DE SOLO BRITA (50/50) COM CIMENTO (TEOR DE 6%) - INCLUSO RETIRADA E COLOCAÇÃO DO MATERIAL. AF_12/2020</t>
  </si>
  <si>
    <t>266,61</t>
  </si>
  <si>
    <t>RECOMPOSIÇÃO DE BASE E OU SUB-BASE PARA REMENDO PROFUNDO DE SOLO BRITA (50/50) COM CIMENTO (TEOR DE 8%) - INCLUSO RETIRADA E COLOCAÇÃO DO MATERIAL. AF_12/2020</t>
  </si>
  <si>
    <t>289,63</t>
  </si>
  <si>
    <t>RECOMPOSIÇÃO DE BASE E OU SUB-BASE PARA REMENDO PROFUNDO DE BRITA GRADUADA SIMPLES - INCLUSO RETIRADA E COLOCAÇÃO DO MATERIAL. AF_12/2020</t>
  </si>
  <si>
    <t>266,58</t>
  </si>
  <si>
    <t>RECOMPOSIÇÃO DE BASE E OU SUB-BASE PARA FECHAMENTO DE VALAS DE SOLOS DE COMPORTAMENTO LATERÍTICO (ARENOSO) - INCLUSO RETIRADA E COLOCAÇÃO DO MATERIAL. AF_12/2020</t>
  </si>
  <si>
    <t>26,97</t>
  </si>
  <si>
    <t>RECOMPOSIÇÃO DE BASE E OU SUB-BASE PARA FECHAMENTO DE VALAS DE SOLO MELHORADO COM CIMENTO (TEOR DE 2%) - INCLUSO RETIRADA E COLOCAÇÃO DO MATERIAL. AF_12/2020</t>
  </si>
  <si>
    <t>53,94</t>
  </si>
  <si>
    <t>RECOMPOSIÇÃO DE BASE E OU SUB-BASE PARA FECHAMENTO DE VALAS DE SOLO MELHORADO COM CIMENTO (TEOR DE 4%) - INCLUSO RETIRADA E COLOCAÇÃO DO MATERIAL. AF_12/2020</t>
  </si>
  <si>
    <t>79,06</t>
  </si>
  <si>
    <t>RECOMPOSIÇÃO DE BASE E OU SUB-BASE PARA FECHAMENTO DE VALAS DE SOLO COM CIMENTO (TEOR DE 6%) - INCLUSO RETIRADA E COLOCAÇÃO DO MATERIAL. AF_12/2020</t>
  </si>
  <si>
    <t>103,49</t>
  </si>
  <si>
    <t>RECOMPOSIÇÃO DE BASE E OU SUB-BASE PARA FECHAMENTO DE VALAS DE SOLO COM CIMENTO (TEOR DE 8%) - INCLUSO RETIRADA E COLOCAÇÃO DO MATERIAL. AF_12/2020</t>
  </si>
  <si>
    <t>175,45</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</si>
  <si>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</si>
  <si>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</si>
  <si>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81,69</t>
  </si>
  <si>
    <t>RECOMPOSIÇÃO DE BASE E OU SUB-BASE PARA FECHAMENTO DE VALAS DE SOLO BRITA (40/60) COM CIMENTO (TEOR DE 4%) - INCLUSO RETIRADA E COLOCAÇÃO DO MATERIAL. AF_12/2020</t>
  </si>
  <si>
    <t>142,10</t>
  </si>
  <si>
    <t>RECOMPOSIÇÃO DE BASE E OU SUB-BASE PARA FECHAMENTO DE VALAS DE SOLO BRITA (40/60) COM CIMENTO (TEOR DE 6%) - INCLUSO RETIRADA E COLOCAÇÃO DO MATERIAL. AF_12/2020</t>
  </si>
  <si>
    <t>165,23</t>
  </si>
  <si>
    <t>RECOMPOSIÇÃO DE BASE E OU SUB-BASE PARA FECHAMENTO DE VALAS DE SOLO BRITA (40/60) COM CIMENTO (TEOR DE 8%) - INCLUSO RETIRADA E COLOCAÇÃO DO MATERIAL. AF_12/2020</t>
  </si>
  <si>
    <t>188,02</t>
  </si>
  <si>
    <t>RECOMPOSIÇÃO DE BASE E OU SUB-BASE PARA FECHAMENTO DE VALAS DE SOLO BRITA (50/50) COM CIMENTO (TEOR DE 4%) - INCLUSO RETIRADA E COLOCAÇÃO DO MATERIAL. AF_12/2020</t>
  </si>
  <si>
    <t>131,59</t>
  </si>
  <si>
    <t>RECOMPOSIÇÃO DE BASE E OU SUB-BASE PARA FECHAMENTO DE VALAS DE SOLO BRITA (50/50) COM CIMENTO (TEOR DE 6%) - INCLUSO RETIRADA E COLOCAÇÃO DO MATERIAL. AF_12/2020</t>
  </si>
  <si>
    <t>154,94</t>
  </si>
  <si>
    <t>RECOMPOSIÇÃO DE BASE E OU SUB-BASE PARA FECHAMENTO DE VALAS DE SOLO BRITA (50/50) COM CIMENTO (TEOR DE 8%) - INCLUSO RETIRADA E COLOCAÇÃO DO MATERIAL. AF_12/2020</t>
  </si>
  <si>
    <t>177,96</t>
  </si>
  <si>
    <t>RECOMPOSIÇÃO DE BASE E OU SUB-BASE PARA FECHAMENTO DE VALAS DE BRITA GRADUADA SIMPLES - INCLUSO RETIRADA E COLOCAÇÃO DO MATERIAL. AF_12/2020</t>
  </si>
  <si>
    <t>154,91</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</si>
  <si>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</si>
  <si>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</si>
  <si>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151,89</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</si>
  <si>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</si>
  <si>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</si>
  <si>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</si>
  <si>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152,21</t>
  </si>
  <si>
    <t>REASSENTAMENTO DE PEDRAS POLIÉDRICAS, REJUNTAMENTO COM ARGAMASSA, COM REAPROVEITAMENTO DAS PEDRAS POLIÉDRICAS - INCLUSO RETIRADA E COLOCAÇÃO DO MATERIAL. AF_12/2020</t>
  </si>
  <si>
    <t>76,69</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</si>
  <si>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</si>
  <si>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</si>
  <si>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</si>
  <si>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</si>
  <si>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</si>
  <si>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36,41</t>
  </si>
  <si>
    <t>REASSENTAMENTO DE BLOCOS RETANGULAR PARA PISO INTERTRAVADO, ESPESSURA DE 4  CM, EM CALÇADA, COM REAPROVEITAMENTO DOS BLOCOS RETANGULAR - INCLUSO RETIRADA E COLOCAÇÃO DO MATERIAL. AF_12/2020</t>
  </si>
  <si>
    <t>33,89</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</si>
  <si>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</si>
  <si>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</si>
  <si>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</si>
  <si>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</si>
  <si>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</si>
  <si>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</si>
  <si>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39,21</t>
  </si>
  <si>
    <t>REASSENTAMENTO DE BLOCOS 16 FACES PARA PISO INTERTRAVADO, ESPESSURA DE 6 CM, EM VIA/ESTACIONAMENTO, COM REAPROVEITAMENTO DOS BLOCOS 16 FACES - INCLUSO RETIRADA E COLOCAÇÃO DO MATERIAL. AF_12/2020</t>
  </si>
  <si>
    <t>30,60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</si>
  <si>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</si>
  <si>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</si>
  <si>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1.727,97</t>
  </si>
  <si>
    <t>RECOMPOSIÇÃO DE REVESTIMENTO EM CONCRETO ASFÁLTICO (AQUISIÇÃO EM USINA), PARA O FECHAMENTO DE VALAS - INCLUSO DEMOLIÇÃO DO PAVIMENTO. AF_12/2020</t>
  </si>
  <si>
    <t>1.880,30</t>
  </si>
  <si>
    <t>102988</t>
  </si>
  <si>
    <t>RECOMPOSIÇÃO DE PAVIMENTO EM PISO INTERTRAVADO, COM REAPROVEITAMENTO DOS BLOCOS INTERTRAVADOS, PARA FECHAMENTO DE VALAS - INCLUSO RETIRADA E COLOCAÇÃO DO MATERIAL. AF_12/2020</t>
  </si>
  <si>
    <t>59,60</t>
  </si>
  <si>
    <t>44,82</t>
  </si>
  <si>
    <t>67,92</t>
  </si>
  <si>
    <t>93,17</t>
  </si>
  <si>
    <t>117,28</t>
  </si>
  <si>
    <t>190,47</t>
  </si>
  <si>
    <t>97,76</t>
  </si>
  <si>
    <t>128,67</t>
  </si>
  <si>
    <t>78,66</t>
  </si>
  <si>
    <t>139,02</t>
  </si>
  <si>
    <t>162,19</t>
  </si>
  <si>
    <t>184,95</t>
  </si>
  <si>
    <t>128,52</t>
  </si>
  <si>
    <t>154,27</t>
  </si>
  <si>
    <t>174,92</t>
  </si>
  <si>
    <t>95,50</t>
  </si>
  <si>
    <t>84,60</t>
  </si>
  <si>
    <t>120,80</t>
  </si>
  <si>
    <t>74,64</t>
  </si>
  <si>
    <t>75,47</t>
  </si>
  <si>
    <t>77,29</t>
  </si>
  <si>
    <t>78,91</t>
  </si>
  <si>
    <t>92,98</t>
  </si>
  <si>
    <t>94,70</t>
  </si>
  <si>
    <t>77,73</t>
  </si>
  <si>
    <t>79,42</t>
  </si>
  <si>
    <t>81,03</t>
  </si>
  <si>
    <t>95,11</t>
  </si>
  <si>
    <t>96,82</t>
  </si>
  <si>
    <t>67,19</t>
  </si>
  <si>
    <t>EXECUÇÃO DE PAVIMENTO DE CONCRETO SIMPLES (PCS), FCK = 40 MPA, ESPESSURA DE 15,0 CM. AF_04/2022</t>
  </si>
  <si>
    <t>EXECUÇÃO DE PAVIMENTO DE CONCRETO SIMPLES (PCS), FCK = 40 MPA, ESPESSURA DE 17,5 CM. AF_04/2022</t>
  </si>
  <si>
    <t>120,64</t>
  </si>
  <si>
    <t>EXECUÇÃO DE PAVIMENTO DE CONCRETO SIMPLES (PCS), FCK = 40 MPA, ESPESSURA DE 20,0 CM. AF_04/2022</t>
  </si>
  <si>
    <t>EXECUÇÃO DE PAVIMENTO DE CONCRETO SIMPLES (PCS), FCK = 40 MPA, ESPESSURA DE 22,5 CM. AF_04/2022</t>
  </si>
  <si>
    <t>152,23</t>
  </si>
  <si>
    <t>EXECUÇÃO DE PAVIMENTO DE CONCRETO SIMPLES (PCS), FCK = 40 MPA, ESPESSURA DE 25,0 CM. AF_04/2022</t>
  </si>
  <si>
    <t>176,04</t>
  </si>
  <si>
    <t>EXECUÇÃO DE PAVIMENTO DE CONCRETO SIMPLES (PCS), FCK = 40 MPA, ESPESSURA DE 27,5 CM. AF_04/2022</t>
  </si>
  <si>
    <t>EXECUÇÃO DE PAVIMENTO DE CONCRETO ARMADO (PCA), FCK = 30 MPA, ESPESSURA DE 15,0 CM. AF_04/2022</t>
  </si>
  <si>
    <t>272,25</t>
  </si>
  <si>
    <t>EXECUÇÃO DE PAVIMENTO DE CONCRETO ARMADO (PCA), FCK = 30 MPA, ESPESSURA DE 17,5 CM. AF_04/2022</t>
  </si>
  <si>
    <t>222,62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</si>
  <si>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</si>
  <si>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</si>
  <si>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</si>
  <si>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50,50</t>
  </si>
  <si>
    <t>BARRAS DE TRANSFERÊNCIA, AÇO CA-25 DE 16,0 MM, PARA EXECUÇÃO DE PAVIMENTO DE CONCRETO  FORNECIMENTO E INSTALAÇÃO. AF_04/2022</t>
  </si>
  <si>
    <t>27,24</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</si>
  <si>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</si>
  <si>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</si>
  <si>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</si>
  <si>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</si>
  <si>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18,91</t>
  </si>
  <si>
    <t>22,85</t>
  </si>
  <si>
    <t>147,46</t>
  </si>
  <si>
    <t>39,84</t>
  </si>
  <si>
    <t>103904</t>
  </si>
  <si>
    <t>EXECUÇÃO DE PAVIMENTO DE CONCRETO SIMPLES (PCS), FCK = 35 MPA, ESPESSURA DE 15,0 CM. AF_04/2022</t>
  </si>
  <si>
    <t>105,24</t>
  </si>
  <si>
    <t>103905</t>
  </si>
  <si>
    <t>EXECUÇÃO DE PAVIMENTO DE CONCRETO SIMPLES (PCS), FCK = 35 MPA, ESPESSURA DE 16,0 CM. AF_04/2022</t>
  </si>
  <si>
    <t>110,72</t>
  </si>
  <si>
    <t>103906</t>
  </si>
  <si>
    <t>EXECUÇÃO DE PAVIMENTO DE CONCRETO SIMPLES (PCS), FCK = 40 MPA, ESPESSURA DE 16,0 CM. AF_04/2022</t>
  </si>
  <si>
    <t>103907</t>
  </si>
  <si>
    <t>EXECUÇÃO DE PAVIMENTO DE CONCRETO SIMPLES (PCS), FCK = 35 MPA, ESPESSURA DE 17,5 CM. AF_04/2022</t>
  </si>
  <si>
    <t>115,42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</si>
  <si>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</si>
  <si>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</si>
  <si>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</si>
  <si>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</si>
  <si>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</si>
  <si>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</si>
  <si>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171,82</t>
  </si>
  <si>
    <t>103912</t>
  </si>
  <si>
    <t>EXECUÇÃO PAVIMENTO DE CONCRETO SIMPLES (PCS), FCK = 35 MPA, ESPESSURA DE 27,5 CM. AF_04/2022</t>
  </si>
  <si>
    <t>93,73</t>
  </si>
  <si>
    <t>103913</t>
  </si>
  <si>
    <t>EXECUÇÃO DE PISO INDUSTRIAL DE CONCRETO ARMADO, FCK = 20 MPA, ESPESSURA DE 12,0 CM. AF_04/2022</t>
  </si>
  <si>
    <t>115,31</t>
  </si>
  <si>
    <t>103914</t>
  </si>
  <si>
    <t>EXECUÇÃO DE PISO INDUSTRIAL DE CONCRETO ARMADO, FCK = 20 MPA, ESPESSURA DE 14,0 CM. AF_04/2022</t>
  </si>
  <si>
    <t>103915</t>
  </si>
  <si>
    <t>EXECUÇÃO DE PISO INDUSTRIAL DE CONCRETO ARMADO, FCK = 20 MPA, ESPESSURA DE 15,0 CM. AF_04/2022</t>
  </si>
  <si>
    <t>148,27</t>
  </si>
  <si>
    <t>103916</t>
  </si>
  <si>
    <t>EXECUÇÃO DE PISO INDUSTRIAL DE CONCRETO ARMADO, FCK = 20 MPA, ESPESSURA DE 18,0 CM. AF_04/2022</t>
  </si>
  <si>
    <t>167,37</t>
  </si>
  <si>
    <t>103917</t>
  </si>
  <si>
    <t>EXECUÇÃO DE PISO INDUSTRIAL DE CONCRETO ARMADO, FCK = 20 MPA, ESPESSURA DE 20,0 CM. AF_04/2022</t>
  </si>
  <si>
    <t>103918</t>
  </si>
  <si>
    <t>EXECUÇÃO DE PISO INDUSTRIAL DE CONCRETO ARMADO, FCK = 20 MPA, ESPESSURA DE 22,0 CM. AF_04/2022</t>
  </si>
  <si>
    <t>204,71</t>
  </si>
  <si>
    <t>103694</t>
  </si>
  <si>
    <t>FORNECIMENTO E INSTALAÇÃO DE SUPORTE DE MADEIRA  PARA PLACAS DE SINALIZAÇÃO, EM SOLO, COM H= DE 2,5 M E SEÇÃO DE 7,5 X 7,5 CM. AF_03/2022</t>
  </si>
  <si>
    <t>107,06</t>
  </si>
  <si>
    <t>103695</t>
  </si>
  <si>
    <t>FORNECIMENTO E INSTALAÇÃO DE SUPORTE DE MADEIRA PARA PLACAS DE SINALIZAÇÃO, EM SOLO, COM H= DE 2,0 M E SEÇÃO DE 7,5 X 7,5 CM. AF_03/2022</t>
  </si>
  <si>
    <t>95,94</t>
  </si>
  <si>
    <t>103696</t>
  </si>
  <si>
    <t>FORNECIMENTO E INSTALAÇÃO DE SUPORTE DE MADEIRA PARA PLACAS DE SINALIZAÇÃO EM CONCRETO, COM H= DE 2,5 M E SEÇÃO DE 7,5 X 7,5 CM. AF_03/2022</t>
  </si>
  <si>
    <t>137,77</t>
  </si>
  <si>
    <t>103697</t>
  </si>
  <si>
    <t>FORNECIMENTO E INSTALAÇÃO DE SUPORTE DE MADEIRA PARA PLACAS DE SINALIZAÇÃO, EM BASE DE CONCRETO, COM H= DE 2,0 M E SEÇÃO DE 7,5 X 7,5 CM. AF_03/2022</t>
  </si>
  <si>
    <t>126,65</t>
  </si>
  <si>
    <t>1.451,94</t>
  </si>
  <si>
    <t>1.253,88</t>
  </si>
  <si>
    <t>174,61</t>
  </si>
  <si>
    <t>1.076,77</t>
  </si>
  <si>
    <t>1.027,89</t>
  </si>
  <si>
    <t>552,43</t>
  </si>
  <si>
    <t>444,58</t>
  </si>
  <si>
    <t>486,56</t>
  </si>
  <si>
    <t>450,77</t>
  </si>
  <si>
    <t>492,74</t>
  </si>
  <si>
    <t>397,49</t>
  </si>
  <si>
    <t>408,91</t>
  </si>
  <si>
    <t>31,21</t>
  </si>
  <si>
    <t>33,44</t>
  </si>
  <si>
    <t>17,66</t>
  </si>
  <si>
    <t>24,21</t>
  </si>
  <si>
    <t>23,37</t>
  </si>
  <si>
    <t>102201</t>
  </si>
  <si>
    <t>APLICAÇÃO MASSA ACRÍLICA PARA MADEIRA, PARA PINTURA COM TINTA DE ACABAMENTO (PIGMENTADA). AF_01/2021</t>
  </si>
  <si>
    <t>28,20</t>
  </si>
  <si>
    <t>26,14</t>
  </si>
  <si>
    <t>25,71</t>
  </si>
  <si>
    <t>27,84</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</si>
  <si>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</si>
  <si>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</si>
  <si>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</si>
  <si>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</si>
  <si>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</si>
  <si>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</si>
  <si>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24,84</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</si>
  <si>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</si>
  <si>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</si>
  <si>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</si>
  <si>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</si>
  <si>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</si>
  <si>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</si>
  <si>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</si>
  <si>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</si>
  <si>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</si>
  <si>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49,69</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</si>
  <si>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</si>
  <si>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</si>
  <si>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52,35</t>
  </si>
  <si>
    <t>PINTURA COM TINTA ALQUÍDICA DE ACABAMENTO (ESMALTE SINTÉTICO BRILHANTE) PULVERIZADA SOBRE SUPERFÍCIES METÁLICAS (EXCETO PERFIL) EXECUTADO EM OBRA (02 DEMÃOS). AF_01/2020_P</t>
  </si>
  <si>
    <t>51,80</t>
  </si>
  <si>
    <t>PINTURA COM TINTA ALQUÍDICA DE ACABAMENTO (ESMALTE SINTÉTICO FOSCO) PULVERIZADA SOBRE SUPERFÍCIES METÁLICAS (EXCETO PERFIL) EXECUTADO EM OBRA (02 DEMÃOS). AF_01/2020_P</t>
  </si>
  <si>
    <t>52,04</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</si>
  <si>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</si>
  <si>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</si>
  <si>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</si>
  <si>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</si>
  <si>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</si>
  <si>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</si>
  <si>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</si>
  <si>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</si>
  <si>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</si>
  <si>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</si>
  <si>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66,36</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</si>
  <si>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</si>
  <si>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</si>
  <si>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</si>
  <si>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</si>
  <si>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</si>
  <si>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</si>
  <si>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</si>
  <si>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</si>
  <si>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</si>
  <si>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</si>
  <si>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</si>
  <si>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</si>
  <si>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</si>
  <si>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</si>
  <si>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</si>
  <si>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</si>
  <si>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</si>
  <si>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</si>
  <si>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</si>
  <si>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</si>
  <si>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</si>
  <si>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</si>
  <si>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</si>
  <si>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</si>
  <si>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</si>
  <si>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</si>
  <si>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</si>
  <si>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</si>
  <si>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</si>
  <si>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</si>
  <si>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84,55</t>
  </si>
  <si>
    <t>48,95</t>
  </si>
  <si>
    <t>216,16</t>
  </si>
  <si>
    <t>330,98</t>
  </si>
  <si>
    <t>223,74</t>
  </si>
  <si>
    <t>67,57</t>
  </si>
  <si>
    <t>58,59</t>
  </si>
  <si>
    <t>121,57</t>
  </si>
  <si>
    <t>104,68</t>
  </si>
  <si>
    <t>93,81</t>
  </si>
  <si>
    <t>157,81</t>
  </si>
  <si>
    <t>141,78</t>
  </si>
  <si>
    <t>132,26</t>
  </si>
  <si>
    <t>182,16</t>
  </si>
  <si>
    <t>163,68</t>
  </si>
  <si>
    <t>152,43</t>
  </si>
  <si>
    <t>58,17</t>
  </si>
  <si>
    <t>61,34</t>
  </si>
  <si>
    <t>52,48</t>
  </si>
  <si>
    <t>437,96</t>
  </si>
  <si>
    <t>409,95</t>
  </si>
  <si>
    <t>366,97</t>
  </si>
  <si>
    <t>42,31</t>
  </si>
  <si>
    <t>31,50</t>
  </si>
  <si>
    <t>39,62</t>
  </si>
  <si>
    <t>46,25</t>
  </si>
  <si>
    <t>113,50</t>
  </si>
  <si>
    <t>171,75</t>
  </si>
  <si>
    <t>138,70</t>
  </si>
  <si>
    <t>292,49</t>
  </si>
  <si>
    <t>185,70</t>
  </si>
  <si>
    <t>254,18</t>
  </si>
  <si>
    <t>85,45</t>
  </si>
  <si>
    <t>164,43</t>
  </si>
  <si>
    <t>192,15</t>
  </si>
  <si>
    <t>264,46</t>
  </si>
  <si>
    <t>408,70</t>
  </si>
  <si>
    <t>106,34</t>
  </si>
  <si>
    <t>125,64</t>
  </si>
  <si>
    <t>448,74</t>
  </si>
  <si>
    <t>420,73</t>
  </si>
  <si>
    <t>36,86</t>
  </si>
  <si>
    <t>741,01</t>
  </si>
  <si>
    <t>576,81</t>
  </si>
  <si>
    <t>93,05</t>
  </si>
  <si>
    <t>96,95</t>
  </si>
  <si>
    <t>125,12</t>
  </si>
  <si>
    <t>121,65</t>
  </si>
  <si>
    <t>CONTRAPISO EM ARGAMASSA TRAÇO 1:4 (CIMENTO E AREIA), PREPARO MECÂNICO COM BETONEIRA 400 L, APLICADO EM ÁREAS SECAS SOBRE LAJE, ADERIDO, ACABAMENTO NÃO REFORÇADO, ESPESSURA 2CM. AF_07/2021</t>
  </si>
  <si>
    <t>28,07</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</si>
  <si>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</si>
  <si>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</si>
  <si>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69,75</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</si>
  <si>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</si>
  <si>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</si>
  <si>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</si>
  <si>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83,55</t>
  </si>
  <si>
    <t>CONTRAPISO EM ARGAMASSA PRONTA, PREPARO MANUAL, APLICADO EM ÁREAS SECAS SOBRE LAJE, ADERIDO, ACABAMENTO NÃO REFORÇADO, ESPESSURA 3CM. AF_07/2021</t>
  </si>
  <si>
    <t>93,42</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</si>
  <si>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</si>
  <si>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</si>
  <si>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48,19</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</si>
  <si>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</si>
  <si>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</si>
  <si>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112,82</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</si>
  <si>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</si>
  <si>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</si>
  <si>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</si>
  <si>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</si>
  <si>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</si>
  <si>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</si>
  <si>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50,21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</si>
  <si>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</si>
  <si>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</si>
  <si>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124,23</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</si>
  <si>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</si>
  <si>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</si>
  <si>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54,19</t>
  </si>
  <si>
    <t>CONTRAPISO EM ARGAMASSA PRONTA, PREPARO MECÂNICO COM MISTURADOR 300 KG, APLICADO EM ÁREAS SECAS SOBRE LAJE, NÃO ADERIDO, ACABAMENTO NÃO REFORÇADO, ESPESSURA 6CM. AF_07/2021</t>
  </si>
  <si>
    <t>119,65</t>
  </si>
  <si>
    <t>CONTRAPISO EM ARGAMASSA PRONTA, PREPARO MANUAL, APLICADO EM ÁREAS SECAS SOBRE LAJE, NÃO ADERIDO, ACABAMENTO NÃO REFORÇADO, ESPESSURA 6CM. AF_07/2021</t>
  </si>
  <si>
    <t>134,79</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</si>
  <si>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</si>
  <si>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</si>
  <si>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</si>
  <si>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</si>
  <si>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</si>
  <si>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</si>
  <si>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54,38</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</si>
  <si>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</si>
  <si>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</si>
  <si>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106,93</t>
  </si>
  <si>
    <t>CONTRAPISO EM ARGAMASSA TRAÇO 1:4 (CIMENTO E AREIA), PREPARO MECÂNICO COM BETONEIRA 400 L, APLICADO EM ÁREAS MOLHADAS SOBRE IMPERMEABILIZAÇÃO, ACABAMENTO NÃO REFORÇADO, ESPESSURA 3CM. AF_07/2021</t>
  </si>
  <si>
    <t>47,10</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</si>
  <si>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</si>
  <si>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</si>
  <si>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</si>
  <si>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105,04</t>
  </si>
  <si>
    <t>CONTRAPISO EM ARGAMASSA TRAÇO 1:4 (CIMENTO E AREIA), PREPARO MECÂNICO COM BETONEIRA 400 L, APLICADO EM ÁREAS MOLHADAS SOBRE IMPERMEABILIZAÇÃO, ACABAMENTO NÃO REFORÇADO, ESPESSURA 4CM. AF_07/2021</t>
  </si>
  <si>
    <t>53,23</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</si>
  <si>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</si>
  <si>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</si>
  <si>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112,35</t>
  </si>
  <si>
    <t>CONTRAPISO EM ARGAMASSA PRONTA, PREPARO MANUAL, APLICADO EM ÁREAS MOLHADAS SOBRE IMPERMEABILIZAÇÃO, ACABAMENTO NÃO REFORÇADO, ESPESSURA 4CM. AF_07/2021</t>
  </si>
  <si>
    <t>124,49</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</si>
  <si>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</si>
  <si>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</si>
  <si>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</si>
  <si>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28,38</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</si>
  <si>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</si>
  <si>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</si>
  <si>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</si>
  <si>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</si>
  <si>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</si>
  <si>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</si>
  <si>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146,06</t>
  </si>
  <si>
    <t>CONTRAPISO ACÚSTICO EM ARGAMASSA PRONTA, PREPARO MANUAL, APLICADO EM ÁREAS SECAS, ACABAMENTO NÃO REFORÇADO, ESPESSURA 5CM. AF_07/2021</t>
  </si>
  <si>
    <t>159,96</t>
  </si>
  <si>
    <t>CONTRAPISO ACÚSTICO EM ARGAMASSA TRAÇO 1:4 (CIMENTO E AREIA), PREPARO MECÂNICO COM BETONEIRA 400L, APLICADO EM ÁREAS SECAS, ACABAMENTO NÃO REFORÇADO, ESPESSURA 6CM. AF_07/2021</t>
  </si>
  <si>
    <t>83,12</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</si>
  <si>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</si>
  <si>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</si>
  <si>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156,85</t>
  </si>
  <si>
    <t>CONTRAPISO ACÚSTICO EM ARGAMASSA PRONTA, PREPARO MANUAL, APLICADO EM ÁREAS SECA, ACABAMENTO NÃO REFORÇADO, ESPESSURA 6CM. AF_07/2021</t>
  </si>
  <si>
    <t>171,99</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</si>
  <si>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</si>
  <si>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</si>
  <si>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101,32</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</si>
  <si>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</si>
  <si>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</si>
  <si>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40,04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</si>
  <si>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</si>
  <si>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</si>
  <si>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</si>
  <si>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</si>
  <si>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61,38</t>
  </si>
  <si>
    <t>6,12</t>
  </si>
  <si>
    <t>22,28</t>
  </si>
  <si>
    <t>21,46</t>
  </si>
  <si>
    <t>33,96</t>
  </si>
  <si>
    <t>38,90</t>
  </si>
  <si>
    <t>28,11</t>
  </si>
  <si>
    <t>46,72</t>
  </si>
  <si>
    <t>20,36</t>
  </si>
  <si>
    <t>33,34</t>
  </si>
  <si>
    <t>34,79</t>
  </si>
  <si>
    <t>41,96</t>
  </si>
  <si>
    <t>41,76</t>
  </si>
  <si>
    <t>46,79</t>
  </si>
  <si>
    <t>71,76</t>
  </si>
  <si>
    <t>62,95</t>
  </si>
  <si>
    <t>27,37</t>
  </si>
  <si>
    <t>22,94</t>
  </si>
  <si>
    <t>40,79</t>
  </si>
  <si>
    <t>39,43</t>
  </si>
  <si>
    <t>103,16</t>
  </si>
  <si>
    <t>81,20</t>
  </si>
  <si>
    <t>88,27</t>
  </si>
  <si>
    <t>122,75</t>
  </si>
  <si>
    <t>105,18</t>
  </si>
  <si>
    <t>112,96</t>
  </si>
  <si>
    <t>146,70</t>
  </si>
  <si>
    <t>55,02</t>
  </si>
  <si>
    <t>59,13</t>
  </si>
  <si>
    <t>114,08</t>
  </si>
  <si>
    <t>137,38</t>
  </si>
  <si>
    <t>117,65</t>
  </si>
  <si>
    <t>124,25</t>
  </si>
  <si>
    <t>155,97</t>
  </si>
  <si>
    <t>171,03</t>
  </si>
  <si>
    <t>178,30</t>
  </si>
  <si>
    <t>208,50</t>
  </si>
  <si>
    <t>77,57</t>
  </si>
  <si>
    <t>82,37</t>
  </si>
  <si>
    <t>103,56</t>
  </si>
  <si>
    <t>88,05</t>
  </si>
  <si>
    <t>94,49</t>
  </si>
  <si>
    <t>125,27</t>
  </si>
  <si>
    <t>164,54</t>
  </si>
  <si>
    <t>114,35</t>
  </si>
  <si>
    <t>155,69</t>
  </si>
  <si>
    <t>106,37</t>
  </si>
  <si>
    <t>120,93</t>
  </si>
  <si>
    <t>161,96</t>
  </si>
  <si>
    <t>110,75</t>
  </si>
  <si>
    <t>177,85</t>
  </si>
  <si>
    <t>133,72</t>
  </si>
  <si>
    <t>161,04</t>
  </si>
  <si>
    <t>117,82</t>
  </si>
  <si>
    <t>179,45</t>
  </si>
  <si>
    <t>129,26</t>
  </si>
  <si>
    <t>168,93</t>
  </si>
  <si>
    <t>119,62</t>
  </si>
  <si>
    <t>175,17</t>
  </si>
  <si>
    <t>123,97</t>
  </si>
  <si>
    <t>192,76</t>
  </si>
  <si>
    <t>174,28</t>
  </si>
  <si>
    <t>131,04</t>
  </si>
  <si>
    <t>126,91</t>
  </si>
  <si>
    <t>25,24</t>
  </si>
  <si>
    <t>37,65</t>
  </si>
  <si>
    <t>55,14</t>
  </si>
  <si>
    <t>249,26</t>
  </si>
  <si>
    <t>226,92</t>
  </si>
  <si>
    <t>242,64</t>
  </si>
  <si>
    <t>292,98</t>
  </si>
  <si>
    <t>67,46</t>
  </si>
  <si>
    <t>81,07</t>
  </si>
  <si>
    <t>76,61</t>
  </si>
  <si>
    <t>86,78</t>
  </si>
  <si>
    <t>81,62</t>
  </si>
  <si>
    <t>89,26</t>
  </si>
  <si>
    <t>75,89</t>
  </si>
  <si>
    <t>91,37</t>
  </si>
  <si>
    <t>350,46</t>
  </si>
  <si>
    <t>322,31</t>
  </si>
  <si>
    <t>338,03</t>
  </si>
  <si>
    <t>408,30</t>
  </si>
  <si>
    <t>77,25</t>
  </si>
  <si>
    <t>(COMPOSIÇÃO REPRESENTATIVA) DO SERVIÇO DE REVESTIMENTO CERÂMICO PARA PAREDES INTERNAS, MEIA OU PAREDE INTEIRA, PLACAS TIPO ESMALTADA EXTRA DE 20X20 CM, PARA EDIFICAÇÕES HABITACIONAIS UNIFAMILIAR (CASAS) E EDIFICAÇÕES PÚBLICAS PADRÃO. AF_11/2014</t>
  </si>
  <si>
    <t>74,73</t>
  </si>
  <si>
    <t>56,81</t>
  </si>
  <si>
    <t>65,85</t>
  </si>
  <si>
    <t>72,26</t>
  </si>
  <si>
    <t>125,51</t>
  </si>
  <si>
    <t>156,00</t>
  </si>
  <si>
    <t>197,53</t>
  </si>
  <si>
    <t>77,84</t>
  </si>
  <si>
    <t>80,69</t>
  </si>
  <si>
    <t>67,77</t>
  </si>
  <si>
    <t>74,42</t>
  </si>
  <si>
    <t>76,59</t>
  </si>
  <si>
    <t>376,78</t>
  </si>
  <si>
    <t>364,60</t>
  </si>
  <si>
    <t>384,29</t>
  </si>
  <si>
    <t>370,53</t>
  </si>
  <si>
    <t>500,69</t>
  </si>
  <si>
    <t>472,94</t>
  </si>
  <si>
    <t>487,96</t>
  </si>
  <si>
    <t>472,29</t>
  </si>
  <si>
    <t>500,08</t>
  </si>
  <si>
    <t>475,80</t>
  </si>
  <si>
    <t>502,91</t>
  </si>
  <si>
    <t>464,07</t>
  </si>
  <si>
    <t>546,05</t>
  </si>
  <si>
    <t>371,10</t>
  </si>
  <si>
    <t>501,49</t>
  </si>
  <si>
    <t>485,50</t>
  </si>
  <si>
    <t>454,18</t>
  </si>
  <si>
    <t>453,09</t>
  </si>
  <si>
    <t>439,91</t>
  </si>
  <si>
    <t>424,67</t>
  </si>
  <si>
    <t>368,37</t>
  </si>
  <si>
    <t>353,22</t>
  </si>
  <si>
    <t>435,80</t>
  </si>
  <si>
    <t>422,00</t>
  </si>
  <si>
    <t>381,43</t>
  </si>
  <si>
    <t>3.106,11</t>
  </si>
  <si>
    <t>3.104,55</t>
  </si>
  <si>
    <t>3.193,12</t>
  </si>
  <si>
    <t>3.183,05</t>
  </si>
  <si>
    <t>3.129,08</t>
  </si>
  <si>
    <t>3.125,20</t>
  </si>
  <si>
    <t>405,95</t>
  </si>
  <si>
    <t>332,91</t>
  </si>
  <si>
    <t>435,95</t>
  </si>
  <si>
    <t>353,52</t>
  </si>
  <si>
    <t>528,90</t>
  </si>
  <si>
    <t>452,64</t>
  </si>
  <si>
    <t>496,82</t>
  </si>
  <si>
    <t>449,97</t>
  </si>
  <si>
    <t>487,29</t>
  </si>
  <si>
    <t>467,68</t>
  </si>
  <si>
    <t>484,22</t>
  </si>
  <si>
    <t>466,85</t>
  </si>
  <si>
    <t>699,69</t>
  </si>
  <si>
    <t>549,43</t>
  </si>
  <si>
    <t>509,83</t>
  </si>
  <si>
    <t>591,86</t>
  </si>
  <si>
    <t>506,94</t>
  </si>
  <si>
    <t>457,32</t>
  </si>
  <si>
    <t>531,14</t>
  </si>
  <si>
    <t>460,82</t>
  </si>
  <si>
    <t>421,46</t>
  </si>
  <si>
    <t>485,21</t>
  </si>
  <si>
    <t>390,79</t>
  </si>
  <si>
    <t>425,97</t>
  </si>
  <si>
    <t>337,84</t>
  </si>
  <si>
    <t>536,78</t>
  </si>
  <si>
    <t>444,73</t>
  </si>
  <si>
    <t>400,51</t>
  </si>
  <si>
    <t>452,98</t>
  </si>
  <si>
    <t>390,08</t>
  </si>
  <si>
    <t>358,07</t>
  </si>
  <si>
    <t>3.080,49</t>
  </si>
  <si>
    <t>3.041,21</t>
  </si>
  <si>
    <t>3.174,05</t>
  </si>
  <si>
    <t>3.115,52</t>
  </si>
  <si>
    <t>3.105,27</t>
  </si>
  <si>
    <t>3.112,74</t>
  </si>
  <si>
    <t>3.067,07</t>
  </si>
  <si>
    <t>499,44</t>
  </si>
  <si>
    <t>524,36</t>
  </si>
  <si>
    <t>623,30</t>
  </si>
  <si>
    <t>617,32</t>
  </si>
  <si>
    <t>633,92</t>
  </si>
  <si>
    <t>613,30</t>
  </si>
  <si>
    <t>606,42</t>
  </si>
  <si>
    <t>694,35</t>
  </si>
  <si>
    <t>626,50</t>
  </si>
  <si>
    <t>592,04</t>
  </si>
  <si>
    <t>571,36</t>
  </si>
  <si>
    <t>503,75</t>
  </si>
  <si>
    <t>576,13</t>
  </si>
  <si>
    <t>527,32</t>
  </si>
  <si>
    <t>3.221,27</t>
  </si>
  <si>
    <t>3.294,58</t>
  </si>
  <si>
    <t>3.245,05</t>
  </si>
  <si>
    <t>1.394,94</t>
  </si>
  <si>
    <t>1.382,13</t>
  </si>
  <si>
    <t>1.365,85</t>
  </si>
  <si>
    <t>1.636,92</t>
  </si>
  <si>
    <t>1.616,90</t>
  </si>
  <si>
    <t>1.601,43</t>
  </si>
  <si>
    <t>3.827,19</t>
  </si>
  <si>
    <t>3.831,05</t>
  </si>
  <si>
    <t>3.840,18</t>
  </si>
  <si>
    <t>4.269,33</t>
  </si>
  <si>
    <t>4.295,30</t>
  </si>
  <si>
    <t>4.320,75</t>
  </si>
  <si>
    <t>2.705,36</t>
  </si>
  <si>
    <t>2.710,31</t>
  </si>
  <si>
    <t>2.715,70</t>
  </si>
  <si>
    <t>1.603,11</t>
  </si>
  <si>
    <t>1.845,93</t>
  </si>
  <si>
    <t>4.564,27</t>
  </si>
  <si>
    <t>2.968,27</t>
  </si>
  <si>
    <t>3.997,05</t>
  </si>
  <si>
    <t>3.989,47</t>
  </si>
  <si>
    <t>1.421,82</t>
  </si>
  <si>
    <t>1.401,19</t>
  </si>
  <si>
    <t>839,68</t>
  </si>
  <si>
    <t>565,67</t>
  </si>
  <si>
    <t>561,34</t>
  </si>
  <si>
    <t>391,32</t>
  </si>
  <si>
    <t>508,91</t>
  </si>
  <si>
    <t>683,91</t>
  </si>
  <si>
    <t>497,66</t>
  </si>
  <si>
    <t>450,69</t>
  </si>
  <si>
    <t>425,73</t>
  </si>
  <si>
    <t>576,48</t>
  </si>
  <si>
    <t>443,66</t>
  </si>
  <si>
    <t>400,81</t>
  </si>
  <si>
    <t>465,31</t>
  </si>
  <si>
    <t>378,07</t>
  </si>
  <si>
    <t>590,06</t>
  </si>
  <si>
    <t>671,21</t>
  </si>
  <si>
    <t>578,62</t>
  </si>
  <si>
    <t>556,87</t>
  </si>
  <si>
    <t>697,57</t>
  </si>
  <si>
    <t>511,59</t>
  </si>
  <si>
    <t>572,17</t>
  </si>
  <si>
    <t>514,03</t>
  </si>
  <si>
    <t>487,51</t>
  </si>
  <si>
    <t>622,75</t>
  </si>
  <si>
    <t>442,27</t>
  </si>
  <si>
    <t>449,13</t>
  </si>
  <si>
    <t>446,68</t>
  </si>
  <si>
    <t>396,65</t>
  </si>
  <si>
    <t>585,74</t>
  </si>
  <si>
    <t>507,63</t>
  </si>
  <si>
    <t>56,95</t>
  </si>
  <si>
    <t>54,10</t>
  </si>
  <si>
    <t>1.622,27</t>
  </si>
  <si>
    <t>1.172,63</t>
  </si>
  <si>
    <t>459,35</t>
  </si>
  <si>
    <t>19,77</t>
  </si>
  <si>
    <t>3,09</t>
  </si>
  <si>
    <t>34,95</t>
  </si>
  <si>
    <t>29,06</t>
  </si>
  <si>
    <t>43,52</t>
  </si>
  <si>
    <t>92,49</t>
  </si>
  <si>
    <t>173,29</t>
  </si>
  <si>
    <t>46,56</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</si>
  <si>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</si>
  <si>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</si>
  <si>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</si>
  <si>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</si>
  <si>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</si>
  <si>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</si>
  <si>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</si>
  <si>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</si>
  <si>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</si>
  <si>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</si>
  <si>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</si>
  <si>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</si>
  <si>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</si>
  <si>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</si>
  <si>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</si>
  <si>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</si>
  <si>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</si>
  <si>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</si>
  <si>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</si>
  <si>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</si>
  <si>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</si>
  <si>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</si>
  <si>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</si>
  <si>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</si>
  <si>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</si>
  <si>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</si>
  <si>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</si>
  <si>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</si>
  <si>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75,39</t>
  </si>
  <si>
    <t>49,15</t>
  </si>
  <si>
    <t>103,66</t>
  </si>
  <si>
    <t>66,76</t>
  </si>
  <si>
    <t>50,10</t>
  </si>
  <si>
    <t>41,44</t>
  </si>
  <si>
    <t>102,18</t>
  </si>
  <si>
    <t>63,25</t>
  </si>
  <si>
    <t>65,76</t>
  </si>
  <si>
    <t>49,08</t>
  </si>
  <si>
    <t>296,07</t>
  </si>
  <si>
    <t>108,24</t>
  </si>
  <si>
    <t>811,40</t>
  </si>
  <si>
    <t>127,57</t>
  </si>
  <si>
    <t>190,45</t>
  </si>
  <si>
    <t>116,89</t>
  </si>
  <si>
    <t>664,84</t>
  </si>
  <si>
    <t>339,17</t>
  </si>
  <si>
    <t>307,26</t>
  </si>
  <si>
    <t>123,45</t>
  </si>
  <si>
    <t>154,82</t>
  </si>
  <si>
    <t>227,94</t>
  </si>
  <si>
    <t>451,79</t>
  </si>
  <si>
    <t>178,68</t>
  </si>
  <si>
    <t>243,59</t>
  </si>
  <si>
    <t>163,73</t>
  </si>
  <si>
    <t>63,20</t>
  </si>
  <si>
    <t>172,17</t>
  </si>
  <si>
    <t>114,81</t>
  </si>
  <si>
    <t>2,35</t>
  </si>
  <si>
    <t>1,17</t>
  </si>
  <si>
    <t>579,34</t>
  </si>
  <si>
    <t>168,79</t>
  </si>
  <si>
    <t>102568</t>
  </si>
  <si>
    <t>CARGA, MANOBRA E DESCARGA MANUAL DE TUBOS PLÁSTICOS, DN 150 MM, EM CAMINHÃO CARROCERIA 9T. AF_06/2021</t>
  </si>
  <si>
    <t>287,54</t>
  </si>
  <si>
    <t>40,27</t>
  </si>
  <si>
    <t>23,61</t>
  </si>
  <si>
    <t>17,44</t>
  </si>
  <si>
    <t>CARGA, MANOBRA E DESCARGA DE TUBOS PLÁSTICOS, DN 400 MM, EM CAMINHÃO CARROCERIA COM GUINDAUTO (MUNCK) 11,7 TM. AF_07/2020</t>
  </si>
  <si>
    <t>35,79</t>
  </si>
  <si>
    <t>185,48</t>
  </si>
  <si>
    <t>142,38</t>
  </si>
  <si>
    <t>128,24</t>
  </si>
  <si>
    <t>93,90</t>
  </si>
  <si>
    <t>81,26</t>
  </si>
  <si>
    <t>6,86</t>
  </si>
  <si>
    <t>73,80</t>
  </si>
  <si>
    <t>74,36</t>
  </si>
  <si>
    <t>67,10</t>
  </si>
  <si>
    <t>130,01</t>
  </si>
  <si>
    <t>101,06</t>
  </si>
  <si>
    <t>63,79</t>
  </si>
  <si>
    <t>44,77</t>
  </si>
  <si>
    <t>221,99</t>
  </si>
  <si>
    <t>251,50</t>
  </si>
  <si>
    <t>290,36</t>
  </si>
  <si>
    <t>189,01</t>
  </si>
  <si>
    <t>103185</t>
  </si>
  <si>
    <t>INSTALAÇÃO DE ESQUI TRIPLO, EM TUBO DE AÇO CARBONO - EQUIPAMENTO DE GINÁSTICA PARA ACADEMIA AO AR LIVRE / ACADEMIA DA TERCEIRA IDADE - ATI, INSTALADO SOBRE PISO DE CONCRETO EXISTENTE. AF_10/2021</t>
  </si>
  <si>
    <t>6.059,93</t>
  </si>
  <si>
    <t>103186</t>
  </si>
  <si>
    <t>INSTALAÇÃO DE MULTIEXERCITADOR COM SEIS FUNÇÕES, EM TUBO DE AÇO CARBONO - EQUIPAMENTO DE GINÁSTICA PARA ACADEMIA AO AR LIVRE / ACADEMIA DA TERCEIRA IDADE - ATI, INSTALADO SOBRE PISO DE CONCRETO EXISTENTE. AF_10/2021</t>
  </si>
  <si>
    <t>6.376,89</t>
  </si>
  <si>
    <t>103187</t>
  </si>
  <si>
    <t>INSTALAÇÃO DE SIMULADOR DE CAMINHADA TRIPLO, EM TUBO DE AÇO CARBONO - EQUIPAMENTO DE GINÁSTICA PARA ACADEMIA AO AR LIVRE / ACADEMIA DA TERCEIRA IDADE - ATI, INSTALADO SOBRE PISO DE CONCRETO EXISTENTE. AF_10/2021</t>
  </si>
  <si>
    <t>4.800,95</t>
  </si>
  <si>
    <t>103188</t>
  </si>
  <si>
    <t>INSTALAÇÃO DE SIMULADOR DE CAVALGADA TRIPLO, EM TUBO DE AÇO CARBONO - EQUIPAMENTO DE GINÁSTICA PARA ACADEMIA AO AR LIVRE / ACADEMIA DA TERCEIRA IDADE - ATI, INSTALADO SOBRE PISO DE CONCRETO EXISTENTE. AF_10/2021</t>
  </si>
  <si>
    <t>5.157,51</t>
  </si>
  <si>
    <t>103189</t>
  </si>
  <si>
    <t>INSTALAÇÃO DE SIMULADOR DE REMO INDIVIDUAL, EM TUBO DE AÇO CARBONO - EQUIPAMENTO DE GINÁSTICA PARA ACADEMIA AO AR LIVRE / ACADEMIA DA TERCEIRA IDADE - ATI, INSTALADO SOBRE PISO DE CONCRETO EXISTENTE. AF_10/2021</t>
  </si>
  <si>
    <t>2.587,04</t>
  </si>
  <si>
    <t>103190</t>
  </si>
  <si>
    <t>INSTALAÇÃO DE PRESSÃO DE PERNAS TRIPLO, EM TUBO DE AÇO CARBONO - EQUIPAMENTO DE GINÁSTICA PARA ACADEMIA AO AR LIVRE / ACADEMIA DA TERCEIRA IDADE - ATI, INSTALADO SOBRE SOLO. AF_10/2021</t>
  </si>
  <si>
    <t>4.014,59</t>
  </si>
  <si>
    <t>103191</t>
  </si>
  <si>
    <t>INSTALAÇÃO DE ALONGADOR COM TRÊS ALTURAS, EM TUBO DE AÇO CARBONO - EQUIPAMENTO DE GINASTICA PARA ACADEMIA AO AR LIVRE / ACADEMIA DA TERCEIRA IDADE - ATI, INSTALADO SOBRE SOLO. AF_10/2021</t>
  </si>
  <si>
    <t>2.340,27</t>
  </si>
  <si>
    <t>103192</t>
  </si>
  <si>
    <t>INSTALAÇÃO DE ROTAÇÃO DIAGONAL DUPLA, APARELHO TRIPLO, EM TUBO DE AÇO CARBONO - EQUIPAMENTO DE GINÁSTICA PARA ACADEMIA AO AR LIVRE / ACADEMIA DA TERCEIRA IDADE - ATI, INSTALADO SOBRE SOLO. AF_10/2021</t>
  </si>
  <si>
    <t>2.491,13</t>
  </si>
  <si>
    <t>103193</t>
  </si>
  <si>
    <t>INSTALAÇÃO DE ROTAÇÃO VERTICAL DUPLO, EM TUBO DE AÇO CARBONO - EQUIPAMENTO DE GINÁSTICA PARA ACADEMIA AO AR LIVRE / ACADEMIA DA TERCEIRA IDADE - ATI, INSTALADO SOBRE SOLO. AF_10/2021</t>
  </si>
  <si>
    <t>1.920,36</t>
  </si>
  <si>
    <t>103194</t>
  </si>
  <si>
    <t>INSTALAÇÃO DE SURF DUPLO, EM TUBO DE AÇO CARBONO - EQUIPAMENTO DE GINÁSTICA PARA ACADEMIA AO AR LIVRE / ACADEMIA DA TERCEIRA IDADE - ATI, INSTALADO SOBRE SOLO. AF_10/2021</t>
  </si>
  <si>
    <t>2.762,84</t>
  </si>
  <si>
    <t>103195</t>
  </si>
  <si>
    <t>INSTALAÇÃO DE PLACA ORIENTATIVA SOBRE EXERCÍCIOS, 2,00M X 1,00M, EM TUBO DE AÇO CARBONO - PARA ACADEMIA AO AR LIVRE / ACADEMIA DA TERCEIRA IDADE - ATI, INSTALADO SOBRE SOLO. AF_10/2021</t>
  </si>
  <si>
    <t>2.159,29</t>
  </si>
  <si>
    <t>103205</t>
  </si>
  <si>
    <t>INSTALAÇÃO DE PRESSÃO DE PERNAS TRIPLO, EM TUBO DE AÇO CARBONO - EQUIPAMENTO DE GINÁSTICA PARA ACADEMIA AO AR LIVRE / ACADEMIA DA TERCEIRA IDADE - ATI, INSTALADO SOBRE PISO DE CONCRETO EXISTENTE. AF_10/2021</t>
  </si>
  <si>
    <t>4.035,91</t>
  </si>
  <si>
    <t>103206</t>
  </si>
  <si>
    <t>INSTALAÇÃO DE ALONGADOR COM TRÊS ALTURAS, EM TUBO DE AÇO CARBONO - EQUIPAMENTO DE GINÁSTICA PARA ACADEMIA AO AR LIVRE / ACADEMIA DA TERCEIRA IDADE - ATI, INSTALADO SOBRE PISO DE CONCRETO EXISTENTE. AF_10/2021</t>
  </si>
  <si>
    <t>2.361,59</t>
  </si>
  <si>
    <t>103207</t>
  </si>
  <si>
    <t>INSTALAÇÃO DE ROTAÇÃO DIAGONAL DUPLA, APARELHO TRIPLO, EM TUBO DE AÇO CARBONO - EQUIPAMENTO DE GINÁSTICA PARA ACADEMIA AO AR LIVRE / ACADEMIA DA TERCEIRA IDADE - ATI, INSTALADO SOBRE PISO DE CONCRETO EXISTENTE. AF_10/2021</t>
  </si>
  <si>
    <t>2.512,45</t>
  </si>
  <si>
    <t>103208</t>
  </si>
  <si>
    <t>INSTALAÇÃO DE ROTAÇÃO VERTICAL DUPLO, EM TUBO DE ACO CARBONO - EQUIPAMENTO DE GINASTICA PARA ACADEMIA AO AR LIVRE / ACADEMIA DA TERCEIRA IDADE - ATI, INSTALADO SOBRE PISO DE CONCRETO EXISTENTE. AF_10/2021</t>
  </si>
  <si>
    <t>1.941,68</t>
  </si>
  <si>
    <t>103209</t>
  </si>
  <si>
    <t>INSTALAÇÃO DE SURF DUPLO, EM TUBO DE AÇO CARBONO - EQUIPAMENTO DE GINÁSTICA PARA ACADEMIA AO AR LIVRE / ACADEMIA DA TERCEIRA IDADE - ATI, INSTALADO SOBRE PISO DE CONCRETO EXISTENTE. AF_10/2021</t>
  </si>
  <si>
    <t>2.784,16</t>
  </si>
  <si>
    <t>103210</t>
  </si>
  <si>
    <t>INSTALAÇÃO DE PLACA ORIENTATIVA SOBRE EXERCÍCIOS, 2,00M X 1,00M, EM TUBO DE AÇO CARBONO - PARA ACADEMIA AO AR LIVRE / ACADEMIA DA TERCEIRA IDADE - ATI, INSTALADO SOBRE PISO DE CONCRETO EXISTENTE. AF_10/2021</t>
  </si>
  <si>
    <t>2.279,89</t>
  </si>
  <si>
    <t>103304</t>
  </si>
  <si>
    <t>INSTALAÇÃO DE BANCO METÁLICO COM ENCOSTO, 1,60 M DE COMPRIMENTO, EM TUBO DE AÇO CARBONO COM PINTURA ELETROSTÁTICA, SOBRE PISO DE CONCRETO EXISTENTE. AF_11/2021</t>
  </si>
  <si>
    <t>1.231,41</t>
  </si>
  <si>
    <t>103307</t>
  </si>
  <si>
    <t>INSTALAÇÃO DE LIXEIRA METÁLICA DUPLA, CAPACIDADE DE 60 L, EM TUBO DE AÇO CARBONO E CESTOS EM CHAPA DE AÇO COM PINTURA ELETROSTÁTICA, SOBRE PISO DE CONCRETO EXISTENTE. AF_11/2021</t>
  </si>
  <si>
    <t>1.323,61</t>
  </si>
  <si>
    <t>103310</t>
  </si>
  <si>
    <t>INSTALAÇÃO DE LIXEIRA METÁLICA DUPLA, CAPACIDADE DE 60 L, EM TUBO DE AÇO CARBONO E CESTOS EM CHAPA DE AÇO COM PINTURA ELETROSTÁTICA, SOBRE SOLO. AF_11/2021</t>
  </si>
  <si>
    <t>1.266,07</t>
  </si>
  <si>
    <t>103314</t>
  </si>
  <si>
    <t>INSTALAÇÃO DE PERGOLADO DE MADEIRA, EM MAÇARANDUBA, ANGELIM OU EQUIVALENTE DA REGIÃO, FIXADO COM CONCRETO SOBRE PISO DE CONCRETO EXISTENTE. AF_11/2021</t>
  </si>
  <si>
    <t>294,46</t>
  </si>
  <si>
    <t>103315</t>
  </si>
  <si>
    <t>INSTALAÇÃO DE PERGOLADO DE MADEIRA, EM MAÇARANDUBA, ANGELIM OU EQUIVALENTE DA REGIÃO, FIXADO COM CONCRETO SOBRE SOLO. AF_11/2021</t>
  </si>
  <si>
    <t>284,99</t>
  </si>
  <si>
    <t>103769</t>
  </si>
  <si>
    <t>PAR DE TABELAS DE BASQUETE DE COMPENSADO NAVAL, COM AROS E REDES - FORNECIMENTO E INSTALAÇÃO. AF_03/2022</t>
  </si>
  <si>
    <t>3.504,44</t>
  </si>
  <si>
    <t>186,87</t>
  </si>
  <si>
    <t>273,27</t>
  </si>
  <si>
    <t>134,57</t>
  </si>
  <si>
    <t>292,99</t>
  </si>
  <si>
    <t>113,90</t>
  </si>
  <si>
    <t>307,39</t>
  </si>
  <si>
    <t>792,92</t>
  </si>
  <si>
    <t>1.245,75</t>
  </si>
  <si>
    <t>26,66</t>
  </si>
  <si>
    <t>24,13</t>
  </si>
  <si>
    <t>29,89</t>
  </si>
  <si>
    <t>32,47</t>
  </si>
  <si>
    <t>30,66</t>
  </si>
  <si>
    <t>34,99</t>
  </si>
  <si>
    <t>32,26</t>
  </si>
  <si>
    <t>34,39</t>
  </si>
  <si>
    <t>38,65</t>
  </si>
  <si>
    <t>29,74</t>
  </si>
  <si>
    <t>57,93</t>
  </si>
  <si>
    <t>27,87</t>
  </si>
  <si>
    <t>28,67</t>
  </si>
  <si>
    <t>80,60</t>
  </si>
  <si>
    <t>113,84</t>
  </si>
  <si>
    <t>150,01</t>
  </si>
  <si>
    <t>21,56</t>
  </si>
  <si>
    <t>39,46</t>
  </si>
  <si>
    <t>109,37</t>
  </si>
  <si>
    <t>124,27</t>
  </si>
  <si>
    <t>112,14</t>
  </si>
  <si>
    <t>104,97</t>
  </si>
  <si>
    <t>5.293,13</t>
  </si>
  <si>
    <t>6.768,32</t>
  </si>
  <si>
    <t>2.401,20</t>
  </si>
  <si>
    <t>3.806,08</t>
  </si>
  <si>
    <t>3.561,55</t>
  </si>
  <si>
    <t>4.913,81</t>
  </si>
  <si>
    <t>5.042,37</t>
  </si>
  <si>
    <t>19.176,94</t>
  </si>
  <si>
    <t>3.732,90</t>
  </si>
  <si>
    <t>21.787,28</t>
  </si>
  <si>
    <t>29.676,35</t>
  </si>
  <si>
    <t>14.156,28</t>
  </si>
  <si>
    <t>19.986,07</t>
  </si>
  <si>
    <t>26.330,08</t>
  </si>
  <si>
    <t>6.930,65</t>
  </si>
  <si>
    <t>10.319,29</t>
  </si>
  <si>
    <t>4.080,34</t>
  </si>
  <si>
    <t>61,27</t>
  </si>
  <si>
    <t>170,32</t>
  </si>
  <si>
    <t>193,86</t>
  </si>
  <si>
    <t>265,00</t>
  </si>
  <si>
    <t>99,94</t>
  </si>
  <si>
    <t>132,13</t>
  </si>
  <si>
    <t>128,44</t>
  </si>
  <si>
    <t>24,40</t>
  </si>
  <si>
    <t>90,75</t>
  </si>
  <si>
    <t>110,65</t>
  </si>
  <si>
    <t>85,05</t>
  </si>
  <si>
    <t>126,42</t>
  </si>
  <si>
    <t>134,82</t>
  </si>
  <si>
    <t>152,11</t>
  </si>
  <si>
    <t>69,43</t>
  </si>
  <si>
    <t>3.273,88</t>
  </si>
  <si>
    <t>27.812,09</t>
  </si>
  <si>
    <t>16.023,92</t>
  </si>
  <si>
    <t>19.414,47</t>
  </si>
  <si>
    <t>21.866,25</t>
  </si>
  <si>
    <t>6.628,29</t>
  </si>
  <si>
    <t>3.312,96</t>
  </si>
  <si>
    <t>33,45</t>
  </si>
  <si>
    <t>69,95</t>
  </si>
  <si>
    <t>39,67</t>
  </si>
  <si>
    <t>43,10</t>
  </si>
  <si>
    <t>208,45</t>
  </si>
  <si>
    <t>397,02</t>
  </si>
  <si>
    <t>31,60</t>
  </si>
  <si>
    <t>58,31</t>
  </si>
  <si>
    <t>47,68</t>
  </si>
  <si>
    <t>34,43</t>
  </si>
  <si>
    <t>33,01</t>
  </si>
  <si>
    <t>32,17</t>
  </si>
  <si>
    <t>170,25</t>
  </si>
  <si>
    <t>4.310,42</t>
  </si>
  <si>
    <t>4.469,00</t>
  </si>
  <si>
    <t>4.298,87</t>
  </si>
  <si>
    <t>4.777,93</t>
  </si>
  <si>
    <t>4.640,91</t>
  </si>
  <si>
    <t>4.532,38</t>
  </si>
  <si>
    <t>4.395,35</t>
  </si>
  <si>
    <t>5.383,53</t>
  </si>
  <si>
    <t>5.656,31</t>
  </si>
  <si>
    <t>4.316,13</t>
  </si>
  <si>
    <t>4.322,95</t>
  </si>
  <si>
    <t>4.841,52</t>
  </si>
  <si>
    <t>4.446,07</t>
  </si>
  <si>
    <t>4.704,07</t>
  </si>
  <si>
    <t>1.998,22</t>
  </si>
  <si>
    <t>6.882,13</t>
  </si>
  <si>
    <t>5.834,77</t>
  </si>
  <si>
    <t>5.361,41</t>
  </si>
  <si>
    <t>5.345,77</t>
  </si>
  <si>
    <t>4.516,77</t>
  </si>
  <si>
    <t>5.793,51</t>
  </si>
  <si>
    <t>5.475,32</t>
  </si>
  <si>
    <t>3.966,21</t>
  </si>
  <si>
    <t>5.412,56</t>
  </si>
  <si>
    <t>4.861,37</t>
  </si>
  <si>
    <t>5.992,03</t>
  </si>
  <si>
    <t>5.255,45</t>
  </si>
  <si>
    <t>29.858,36</t>
  </si>
  <si>
    <t>19.592,69</t>
  </si>
  <si>
    <t>18.443,54</t>
  </si>
  <si>
    <t>5.393,35</t>
  </si>
  <si>
    <t>5.539,01</t>
  </si>
  <si>
    <t>5.157,23</t>
  </si>
  <si>
    <t>4.520,08</t>
  </si>
  <si>
    <t>3.181,02</t>
  </si>
  <si>
    <t>6.242,06</t>
  </si>
  <si>
    <t>4.918,54</t>
  </si>
  <si>
    <t>4.592,92</t>
  </si>
  <si>
    <t>6.837,09</t>
  </si>
  <si>
    <t>4.908,44</t>
  </si>
  <si>
    <t>5.172,31</t>
  </si>
  <si>
    <t>5.469,05</t>
  </si>
  <si>
    <t>6.500,59</t>
  </si>
  <si>
    <t>5.062,81</t>
  </si>
  <si>
    <t>6.654,49</t>
  </si>
  <si>
    <t>4.024,98</t>
  </si>
  <si>
    <t>5.802,86</t>
  </si>
  <si>
    <t>4.164,24</t>
  </si>
  <si>
    <t>2.468,30</t>
  </si>
  <si>
    <t>5.933,46</t>
  </si>
  <si>
    <t>4.901,22</t>
  </si>
  <si>
    <t>4.773,01</t>
  </si>
  <si>
    <t>5.109,90</t>
  </si>
  <si>
    <t>5.747,35</t>
  </si>
  <si>
    <t>6.187,97</t>
  </si>
  <si>
    <t>6.003,84</t>
  </si>
  <si>
    <t>5.668,99</t>
  </si>
  <si>
    <t>6.118,59</t>
  </si>
  <si>
    <t>5.460,64</t>
  </si>
  <si>
    <t>5.824,27</t>
  </si>
  <si>
    <t>6.865,29</t>
  </si>
  <si>
    <t>5.980,23</t>
  </si>
  <si>
    <t>5.973,00</t>
  </si>
  <si>
    <t>5.614,96</t>
  </si>
  <si>
    <t>5.917,95</t>
  </si>
  <si>
    <t>5.303,77</t>
  </si>
  <si>
    <t>5.521,28</t>
  </si>
  <si>
    <t>5.571,56</t>
  </si>
  <si>
    <t>5.266,74</t>
  </si>
  <si>
    <t>4.586,49</t>
  </si>
  <si>
    <t>4.433,31</t>
  </si>
  <si>
    <t>5.497,08</t>
  </si>
  <si>
    <t>4.260,76</t>
  </si>
  <si>
    <t>6.154,46</t>
  </si>
  <si>
    <t>10.266,79</t>
  </si>
  <si>
    <t>5.785,84</t>
  </si>
  <si>
    <t>6.705,34</t>
  </si>
  <si>
    <t>6.370,37</t>
  </si>
  <si>
    <t>5.427,03</t>
  </si>
  <si>
    <t>4.955,50</t>
  </si>
  <si>
    <t>4.383,51</t>
  </si>
  <si>
    <t>DATA DE PREÇO 04/2022</t>
  </si>
  <si>
    <t xml:space="preserve">CODIGO </t>
  </si>
  <si>
    <t xml:space="preserve">PREÇO </t>
  </si>
  <si>
    <t>01.001.0450-0</t>
  </si>
  <si>
    <t>MARCO DE REFERENCIA TOPOGRAFICO DO TIPO RNP (REFERENCIA DE N</t>
  </si>
  <si>
    <t>IVEL PROFUNDO-BENCHMARK),COM CAIXA DE PROTECAO DA CABECA DA</t>
  </si>
  <si>
    <t>RNP,CONFORME A NORMA TECNICA PETROBRAS N-47</t>
  </si>
  <si>
    <t>01.001.0450-A</t>
  </si>
  <si>
    <t>01.001.0460-0</t>
  </si>
  <si>
    <t>PINO DE REFERENCIA PARA LEITURA DE CONTROLE DE RECALQUE ATRA</t>
  </si>
  <si>
    <t>VES DE BENCHMARK</t>
  </si>
  <si>
    <t>01.001.0460-A</t>
  </si>
  <si>
    <t xml:space="preserve"> DETALHES</t>
  </si>
  <si>
    <t>RMACAO E DETALHES</t>
  </si>
  <si>
    <t>CAO E DETALHES</t>
  </si>
  <si>
    <t>ALHES</t>
  </si>
  <si>
    <t>AO E DETALHES</t>
  </si>
  <si>
    <t xml:space="preserve"> E DETALHES</t>
  </si>
  <si>
    <t>ORMA,ARMACAO E DETALHES</t>
  </si>
  <si>
    <t>NTAS DE FORMA,ARMACAO E DETALHES</t>
  </si>
  <si>
    <t>AS DE FORMA,ARMACAO E DETALHES</t>
  </si>
  <si>
    <t>ATADA</t>
  </si>
  <si>
    <t>DROES DA CONTRATADA</t>
  </si>
  <si>
    <t>SENTADO EM AUTOCAD NOS PADROES DA CONTRATANTE</t>
  </si>
  <si>
    <t>ESENTADO EM AUTOCAD NOS PADROES DA CONTRATANTE,INCLUSIVE AS</t>
  </si>
  <si>
    <t>ZES,APRESENTADO EM AUTOCAD NOS PADROES DA CONTRATANTE,INCLUS</t>
  </si>
  <si>
    <t>0M2,APRESENTADO EM AUTOCAD NOS PADROES DA CONTRATANTE</t>
  </si>
  <si>
    <t>ELABORACAO MICRO E MESODRENAGEM (VAZAO ATE 10M3/SEG) CONFORM</t>
  </si>
  <si>
    <t>IDADE C/AS NORMAS ESTABELECIDAS PELA RIO-AGUAS (PORTARIA O/S</t>
  </si>
  <si>
    <t>UB-RIO-AGUAS "N" Nº 004/2010).SERVICOS MEDIDOS KM PROJ.EFITI</t>
  </si>
  <si>
    <t>VAMENTE CONCL.,AS APROVACOES SERAO ENTREGUES A FISCALIZACAO</t>
  </si>
  <si>
    <t>SENDO MEMORIA CALC.DIGITILIZADA,DESENHOS AUTOCAD (ORIGINAL M</t>
  </si>
  <si>
    <t>ELABORACAO MACRODRENAGEM (VAZAO A PARTIR DE 10M3/SEG) CONFOR</t>
  </si>
  <si>
    <t>MIDADE C/AS NORMAS ESTABELECIDAS PELA RIO-AGUAS (PORTARIA O/</t>
  </si>
  <si>
    <t>SUB-RIO-AGUAS "N" Nº 004/2010).SERVICOS MEDIDOS KM PROJ.EFET</t>
  </si>
  <si>
    <t>IVAMENTE CONCL.,AS APROVACOES SERAO ENTREGUES A FISCALIZACAO</t>
  </si>
  <si>
    <t xml:space="preserve"> SENDO MEMORIA CALC.DIGITALIZADA,DESENHOS AUTOCAD (ORIGINAL</t>
  </si>
  <si>
    <t>MEIO DIGITAL,UMA VIA PLOTADA EM VEGETAL,DUAS EM PAPEL OPACO)</t>
  </si>
  <si>
    <t>M2,APRESENTADO EM AUTOCAD NOS PADROES DA CONTRATANTE</t>
  </si>
  <si>
    <t xml:space="preserve"> 4000M2,APRESENTADO EM AUTOCAD NOS PADROES DA CONSTRATANTE</t>
  </si>
  <si>
    <t>FORMA,ARMACAO E DETALHES</t>
  </si>
  <si>
    <t>S DE FORMA,ARMACAO E DETALHES</t>
  </si>
  <si>
    <t>PRESENTADO EM AUTOCAD NOS PADROES DA CONTRATANTE</t>
  </si>
  <si>
    <t>3000M2,APRESENTADO EM AUTOCAD NOS PADROES DA CONTRATANTE</t>
  </si>
  <si>
    <t>00M2,APRESENTADO EM AUTOCAD NOS PADROES DA CONTRATANTE</t>
  </si>
  <si>
    <t>A,ARMACAO E DETALHES</t>
  </si>
  <si>
    <t xml:space="preserve"> DE FORMA,ARMACAO E DETALHES</t>
  </si>
  <si>
    <t>E FORMA,ARMACAO E DETALHES</t>
  </si>
  <si>
    <t>ES DA CONTRATANTE</t>
  </si>
  <si>
    <t xml:space="preserve"> DA CONTRATANTE</t>
  </si>
  <si>
    <t>DO DE PLANTAS DE FORMA,ARMACAO E DETALHES</t>
  </si>
  <si>
    <t>,CONSTANDO DE PLANTAS DE FORMA,ARMACAO E DETALHES</t>
  </si>
  <si>
    <t>ONSTANDO DE PLANTAS DE FORMA,ARMACAO E DETALHES</t>
  </si>
  <si>
    <t>,INCLUSIVE DESINFECCAO,CONFORME APROVACAO PELA COMISSAO ESTA</t>
  </si>
  <si>
    <t>DUAL DE CONTROLE AMBIENTAL-CECA,COM BASE NA LEI Nº 1.893/91</t>
  </si>
  <si>
    <t>E NO DECRETO Nº 20.356/93,MN-353 MANUAL DE LIMPEZA E DESINFE</t>
  </si>
  <si>
    <t>CCAO DE RESERVATORIOS DE AGUA</t>
  </si>
  <si>
    <t xml:space="preserve"> 2000L,INCLUSIVE DESINFECCAO,CONFORME APROVACAO PELA COMISSA</t>
  </si>
  <si>
    <t>O ESTADUAL DE CONTROLE AMBIENTAL-CECA,COM BASE NA LEI Nº 1.8</t>
  </si>
  <si>
    <t>93/91 E NO DECRETO Nº20.356/93,MN-353 MANUAL DE LIMPEZA E DE</t>
  </si>
  <si>
    <t>SINFECCAO DE RESERVATORIOS DE AGUA</t>
  </si>
  <si>
    <t xml:space="preserve"> 20000L,INCLUSIVE DESINFECCAO,CONFORME APROVACAO PELA COMISS</t>
  </si>
  <si>
    <t>AO ESTADUAL DE CONTROLE AMBIENTAL-CECA,COM BASE NA LEI Nº 1.</t>
  </si>
  <si>
    <t>893/91 E NO DECRETO Nº 20.356/93,MN-353 MANUAL DE LIMPEZA E</t>
  </si>
  <si>
    <t>DESINFECCAO DE RESERVATORIOS DE AGUA</t>
  </si>
  <si>
    <t>A 60000L,INCLUSIVE DESINFECCAO,CONFORME APROVACAO PELA COMIS</t>
  </si>
  <si>
    <t>SAO ESTADUAL DE CONTROLE AMBIENTAL-CECA,COM BASE NA LEI Nº 1</t>
  </si>
  <si>
    <t>.893/91 E NO DECRETO Nº20.356/93,MN-353 MANUAL DE LIMPEZA E</t>
  </si>
  <si>
    <t>CAGEM MINIMA DE 350GR/M2 EM CADA FACE,CONFORME ABNT NBR 6323</t>
  </si>
  <si>
    <t>,SENDO O VAO DE 22,40M.FORNECIMENTO E COLOCACAO</t>
  </si>
  <si>
    <t>,SENDO O VAO DE 18,80M.FORNECIMENTO E COLOCACAO</t>
  </si>
  <si>
    <t>,SENDO O VAO DE 17,20M.FORNECIMENTO E COLOCACAO</t>
  </si>
  <si>
    <t>,SENDO O VAO DE 15,20M.FORNECIMENTO E COLOCACAO</t>
  </si>
  <si>
    <t>,SENDO O VAO DE 13,20M.FORNECIMENTO E COLOCACAO</t>
  </si>
  <si>
    <t xml:space="preserve"> FACE,CONFORME ABNT NBR 6323,SENDO O BALANCO DE 8,60M.FORNEC</t>
  </si>
  <si>
    <t xml:space="preserve"> FACE,CONFORME ABNT NBR 6323,SENDO O BALANCO DE 5,10M.FORNEC</t>
  </si>
  <si>
    <t>A FACE,CONFORME ABNT NBR 6323,SENDO O BALANCO DE 8,60M.FORNE</t>
  </si>
  <si>
    <t>A FACE,CONFORME ABNT NBR 6323,SENDO O BALANCO DE 5,10M.FORNE</t>
  </si>
  <si>
    <t>PLICADA POR EXTRUSAO,CONFORME ABNT NBR 12935,13132 E NORMA D</t>
  </si>
  <si>
    <t>NIT 100/2018-ES.</t>
  </si>
  <si>
    <t>ADA POR EXTRUSAO,CONFORME ABNT NBR 12935,13132 E NORMA DNIT</t>
  </si>
  <si>
    <t>100/2018-ES.</t>
  </si>
  <si>
    <t>PLICADA COM PISTOLA(SPRAY),CONFORME ABNT NBR 12935,15405 E N</t>
  </si>
  <si>
    <t>ORMA DNIT 100/2018-ES.</t>
  </si>
  <si>
    <t>ADA COM PISTOLA(SPRAY),CONFORME ABNT NBR 12935,15405 E NORMA</t>
  </si>
  <si>
    <t xml:space="preserve"> DNIT 100/2018-ES.</t>
  </si>
  <si>
    <t>,EM VIAS RODOVIARIAS,APLICADO POR EXTRUSAO,CONFORME ABNT NBR</t>
  </si>
  <si>
    <t xml:space="preserve"> 12935,13132,7396 E NORMA DNIT 100/2018-ES.</t>
  </si>
  <si>
    <t>,EM VIAS URBANAS,APLICADO POR EXTRUSAO,CONFORME ABNT NBR 129</t>
  </si>
  <si>
    <t>35,13132,7396 E NORMA DNIT 100/2018-ES.</t>
  </si>
  <si>
    <t>CRILICA,EM VIAS RODOVIARIAS,CONFORME ABNT NBR 12935 E NORMA</t>
  </si>
  <si>
    <t>DNIT 100/2018-ES.</t>
  </si>
  <si>
    <t>CRILICA,EM VIAS URBANAS,CONFORME ABNT NBR 12935 E NORMA DNIT</t>
  </si>
  <si>
    <t xml:space="preserve"> 100/2018-ES.</t>
  </si>
  <si>
    <t>ACAO DE PISTOLA PNEUMATICA(SPRAY),CONFORME ABNT NBR 12935,13</t>
  </si>
  <si>
    <t>132,7396 E NORMA DNIT 100/2018-ES.</t>
  </si>
  <si>
    <t>05.021.0110-0</t>
  </si>
  <si>
    <t>SINALIZADOR FOTOLUMINESCENTE AUTOADESIVO PARA ESCADA,APLICAD</t>
  </si>
  <si>
    <t>O EM PISOS E ESPELHOS,AMARELO,MEDINDO (7X3)CM,ESPESSURA APRO</t>
  </si>
  <si>
    <t>XIMADA DE 1MM,CONFORME ABNT NBR 9050.FORNECIMENTO E COLOCACA</t>
  </si>
  <si>
    <t>05.021.0110-A</t>
  </si>
  <si>
    <t>05.021.0112-0</t>
  </si>
  <si>
    <t>O EM PISOS E ESPELHOS,AMARELO,MEDINDO (20X3)CM,ESPESSURA APR</t>
  </si>
  <si>
    <t>OXIMADA DE 1MM,CONFORME ABNT NBR 9050.FORNECIMENTO E COLOCAC</t>
  </si>
  <si>
    <t>05.021.0112-A</t>
  </si>
  <si>
    <t>CERCA DE VEDACAO DE TERRENO COM MOUROES DE MADEIRA DE LEI DE</t>
  </si>
  <si>
    <t>CERCA CONSTRUIDA COM MOUROES RETOS DE CONCRETO ARMADO,COMPRI</t>
  </si>
  <si>
    <t>MENTO DE 2,50M,ESPACADOS DE 3,00M,CRAVADOS 0,50M NO SOLO,COM</t>
  </si>
  <si>
    <t xml:space="preserve"> 5 FIOS CORRIDOS DE ARAME LISO GALVANIZADO Nº 12.FORNECIMENT</t>
  </si>
  <si>
    <t xml:space="preserve"> 8 FIOS CORRIDOS DE ARAME FARPADO Nº 14.FORNECIMENTO E COLOC</t>
  </si>
  <si>
    <t>CERCA CONSTRUIDA COM MOUROES CURVOS DE CONCRETO ARMADO,ALTUR</t>
  </si>
  <si>
    <t>A DE 2,90M MAIS 0,44M DE PONTA INCLINADA,ESPACOS DE 3,00M,CR</t>
  </si>
  <si>
    <t>AVADOS 0,50M NO SOLO,COM 11 FIOS CORRIDOS DE ARAME LISO GALV</t>
  </si>
  <si>
    <t>ANIZADO Nº 12.FORNECIMENTO E COLOCACAO</t>
  </si>
  <si>
    <t>CERCA CONSTRUIDA C/MOUROES CONCRETO ARMADO,COM PONTA INCLINA</t>
  </si>
  <si>
    <t>DA,ALTURA DE 2,90 MAIS 0,44M DE PONTA INCLINADA,ESPACADOS DE</t>
  </si>
  <si>
    <t xml:space="preserve"> 2,00M,CRAVADOS 0,50M NO SOLO,MOUROES ESTICADORES COM ESCORA</t>
  </si>
  <si>
    <t>S A CADA 8 MOUROES E NAS MUDANCAS DE DIRECAO,COM 9 FIADAS DE</t>
  </si>
  <si>
    <t xml:space="preserve"> ARAME FARPADO Nº 14,INCLUSIVE ESCAVACAO,REATERRO E FUNDACOE</t>
  </si>
  <si>
    <t>S EM CONCRETO SIMPLES FCK=10MPA.FORNECIMENTO E COLOCACAO</t>
  </si>
  <si>
    <t>MENTO DE 2,50M,ESPACADOS DE 3,00M, CRAVADOS 0,50M NO SOLO,CO</t>
  </si>
  <si>
    <t>M 8 FIOS CORRIDOS DE ARAME FARPADO Nº 14,INCLUSIVE MOUROES E</t>
  </si>
  <si>
    <t>STICADORES COM ESCORAS A CADA 7 MOUROES,ESCAVACAO,REATERRO E</t>
  </si>
  <si>
    <t xml:space="preserve"> FUNDACOES EM CONCRETO SIMPLES FCK 10 MPA.FORNECIMENTO E COL</t>
  </si>
  <si>
    <t>CERCA CONSTRUIDA COM MOURAO DE PONTA INCLINADA,ALTURA UTIL D</t>
  </si>
  <si>
    <t>E 2,50M E 0,70M CRAVADO NO SOLO COM CONCRETO FCK=15MPA,ESPAC</t>
  </si>
  <si>
    <t>ADOS DE 3,00M,FECHAMENTO COM TELA DE ARAME,MALHA 8X8CM,# 10,</t>
  </si>
  <si>
    <t>FIXADA COM ARAME GALVANIZADO Nº 6 E 3 (TRES) FIOS DE ARAME F</t>
  </si>
  <si>
    <t>ARPADO NA PARTE SUPERIOR,INCLUSIVE MURETA DE CONCRETO CICLOP</t>
  </si>
  <si>
    <t>ICO E TODOS OS MATERIAIS.FORNECIMENTO E COLOCACAO</t>
  </si>
  <si>
    <t>CERCA DIVISORIA COM MOUROES DE MADEIRA DE LEI DE 3"X3",COM 2</t>
  </si>
  <si>
    <t>CERCA DIVISORIA C/ALTURA UTIL 2,5M,ALTURA 2,0M EM TELA DE AR</t>
  </si>
  <si>
    <t>AME 16 PLASTIFICADO,MALHA 3/4",PARTE SUPERIOR C/4 FIADAS ARA</t>
  </si>
  <si>
    <t>ME FARPADO Nº14,AMBAS PARTES FIXADAS A MOUROES DE CONCRETO A</t>
  </si>
  <si>
    <t>RMADO,COMPRIMENTO RETO 2,90M MAIS 0,44M PONTA INCLINADA,ESPA</t>
  </si>
  <si>
    <t>CADOS 2,50M,CRAVADOS 0,80M SOLO,MOUROES ESTICADORES C/ESCORA</t>
  </si>
  <si>
    <t>S A CADA 7,5M,INCLUSIVE ESC.REAT.FUND.FCK=10MPA.FORN.COLOC.</t>
  </si>
  <si>
    <t>CERCA CONSTRUIDA C/MOUROES CONCRETO ARMADO,C/PONTA INCLINADA</t>
  </si>
  <si>
    <t>,COMPRIMENTO RETO DE 2,90M MAIS 0,44M DE PONTA INCLINADA,ESP</t>
  </si>
  <si>
    <t>ACADOS DE 3,00M,CRAVADOS 0,50M,NO SOLO,MOUROES ESTICADORES C</t>
  </si>
  <si>
    <t>OM ESCORAS A CADA 8 MOUROES E NAS MUDANCAS DE DIRECAO,C/9 FI</t>
  </si>
  <si>
    <t>ADAS ARAME FARPADO Nº14,INCLUSIVE ESCAVACAO,REATERRO E FUNDA</t>
  </si>
  <si>
    <t>COES EM CONCRETO SIMPLES FCK=10MPA.FORNECIMENTO E COLOCACAO</t>
  </si>
  <si>
    <t>NTO DE MOUROES DE CONCRETO ARMADO (CADA 3,00M),FUNDIDOS NO L</t>
  </si>
  <si>
    <t>OCAL E ESTICADORES (CADA 48,00M E NOS DESVIOS).FORNECIMENTO</t>
  </si>
  <si>
    <t>PLACA DE INAUGURACAO EM ALUMINIO,MEDINDO (0,40X0,60)M,COM 1M</t>
  </si>
  <si>
    <t>M DE ESPESSURA,COM INSCRICAO EM PLOTTER.FORNECIMENTO E COLOC</t>
  </si>
  <si>
    <t>PLACA DE INAUGURACAO EM ALUMINIO FUNDIDO (DURALUMINIO),MEDIN</t>
  </si>
  <si>
    <t>DO (0,40X0,60)M,COM 6MM DE ESPESSURA,EM ALTO RELEVO.FORNECIM</t>
  </si>
  <si>
    <t>PLACA DE INAUGURACAO EM BRONZE COM AS DIMENSOES DE (0,35X0,5</t>
  </si>
  <si>
    <t>0)M.FORNECIMENTO E COLOCACAO</t>
  </si>
  <si>
    <t>PLACA DE ACRILICO PARA IDENTIFICACAO DE PORTAS,MEDINDO (25X8</t>
  </si>
  <si>
    <t>)CM.FORNECIMENTO E COLOCACAO</t>
  </si>
  <si>
    <t xml:space="preserve"> FEMININO,DE (39X19)CM.FORNECIMENTO E COLOCACAO</t>
  </si>
  <si>
    <t>PROXIMADAS DE (10X20)CM,CONFORME ABNT NBR 16820.FORNECIMENTO</t>
  </si>
  <si>
    <t>PROXIMADAS DE (20X40)CM,CONFORME ABNT NBR 16820.FORNECIMENTO</t>
  </si>
  <si>
    <t>MA,DIMENSOES APROXIMADAS DE (10X10)CM,CONFORME ABNT NBR 1682</t>
  </si>
  <si>
    <t>0.FORNECIMENTO E COLOCACAO</t>
  </si>
  <si>
    <t>CHAMA,DIMENSOES APROXIMADAS DE (7X20)CM,CONFORME ABNT NBR 16</t>
  </si>
  <si>
    <t>820.FORNECIMENTO E COLOCACAO</t>
  </si>
  <si>
    <t>VC ANTICHAMA,DIMENSOES APROXIMADAS DE (15X15)CM,CONFORME ABN</t>
  </si>
  <si>
    <t>T NBR 16820.FORNECIMENTO E COLOCACAO</t>
  </si>
  <si>
    <t>VC ANTICHAMA,DIMENSOES APROXIMADAS DE (30X30)CM,CONFORME ABN</t>
  </si>
  <si>
    <t>VC ANTICHAMA,DIMENSOES APROXIMADAS DE (20X15)CM,CONFORME ABN</t>
  </si>
  <si>
    <t xml:space="preserve"> APROXIMADO DE 20CM,CONFORME ABNT NBR 16820.FORNECIMENTO E C</t>
  </si>
  <si>
    <t xml:space="preserve"> APROXIMADA DA BASE DE 20CM,CONFORME ABNT NBR 16820.FORNECIM</t>
  </si>
  <si>
    <t>LETRA CAIXA DE ACO INOX POLIDO OU ESCOVADO,COM 20CM DE ALTUR</t>
  </si>
  <si>
    <t>A,ESPESSURA DE 2CM,COM PINOS PARA FIXACAO.FORNECIMENTO E COL</t>
  </si>
  <si>
    <t>LETRA CAIXA DE ACO INOX POLIDO OU ESCOVADO,COM 30CM DE ALTUR</t>
  </si>
  <si>
    <t>A,ESPESSURA DE 3CM,COM PINOS PARA FIXACAO.FORNECIMENTO E COL</t>
  </si>
  <si>
    <t>LETRA CAIXA DE ACO INOX POLIDO OU ESCOVADO,COM 40CM DE ALTUR</t>
  </si>
  <si>
    <t>A,ESPESSURA DE 4CM,COM PINOS PARA FIXACAO.FORNECIMENTO E COL</t>
  </si>
  <si>
    <t>05.055.0026-0</t>
  </si>
  <si>
    <t>LETRA CAIXA DE LATAO,COM 30CM DE ALTURA,ESPESSURA DE 3CM,COM</t>
  </si>
  <si>
    <t xml:space="preserve"> PINOS PARA FIXACAO.FORNECIMENTO E COLOCACAO</t>
  </si>
  <si>
    <t>05.055.0026-A</t>
  </si>
  <si>
    <t>LETRA FUNDIDA EM ALUMINIO,COM 10CM DE ALTURA,ESPESSURA DE 5M</t>
  </si>
  <si>
    <t>M,COM PINOS PARA FIXACAO.FORNECIMENTO E COLOCACAO</t>
  </si>
  <si>
    <t>LETRA FUNDIDA EM BRONZE,COM 10CM DE ALTURA,ESPESSURA DE 5MM,</t>
  </si>
  <si>
    <t>COM PINOS PARA FIXACAO.FORNECIMENTO E COLOCACAO</t>
  </si>
  <si>
    <t>05.058.0100-0</t>
  </si>
  <si>
    <t>PALLET DE CONTENCAO PARA DOIS TAMBORES DE COMBUSTIVEL,EM POL</t>
  </si>
  <si>
    <t>IETILENO ROTOMOLDADO COM PROTECAO UV,CAPACIDADE APROXIMADA D</t>
  </si>
  <si>
    <t>E 200 LITROS,COMPOSTO DE BACIA E GRELHA.FORNECIMENTO</t>
  </si>
  <si>
    <t>05.058.0100-A</t>
  </si>
  <si>
    <t>TUBO DE CONCRETO ARMADO,CLASSE EA-2,CONFORME ABNT NBR 8890,C</t>
  </si>
  <si>
    <t>OM JUNTA ELASTICA,PARA ESGOTO SANITARIO,COM DIAMETRO DE 400M</t>
  </si>
  <si>
    <t>M,INCLUSIVE CARGA E DESCARGA,ACERTO DE FUNDO DE VALA,COLOCAC</t>
  </si>
  <si>
    <t>AO,ATERRO E SOCA ATE A ALTURA DA GERATRIZ SUPERIOR DO TUBO,C</t>
  </si>
  <si>
    <t>ONSIDERANDO O MATERIAL DA PROPRIA ESCAVACAO E FORNECIMENTO D</t>
  </si>
  <si>
    <t>O ANEL DE BORRACHA.FORNECIMENTO E ASSENTAMENTO</t>
  </si>
  <si>
    <t>OM JUNTA ELASTICA,PARA ESGOTO SANITARIO,COM DIAMETRO DE 500M</t>
  </si>
  <si>
    <t>AO,ATERRO E SOCA ATE A ALTURA DE GERATRIZ SUPERIOR DO TUBO,C</t>
  </si>
  <si>
    <t>TUBO DE CONCRETO ARMADO,CLASSE EA-2,CONFORME ABNR NBR 8890,C</t>
  </si>
  <si>
    <t>OM JUNTA ELASTICA,PARA ESGOTO SANITARIO,COM DIAMETRO DE 600M</t>
  </si>
  <si>
    <t>OM JUNTA ELASTICA,PARA ESGOTO SANITARIO,COM DIAMETRO DE 700M</t>
  </si>
  <si>
    <t>OM JUNTA ELASTICA,PARA ESGOTO SANITARIO,COM DIAMETRO DE 800M</t>
  </si>
  <si>
    <t>OM JUNTA ELASTICA,PARA ESGOTO SANITARIO,COM DIAMETRO DE 900M</t>
  </si>
  <si>
    <t>OM JUNTA ELASTICA,PARA ESGOTO SANITARIO,COM DIAMETRO DE 1000</t>
  </si>
  <si>
    <t>MM,INCLUSIVE CARGA E DESCARGA,ACERTO DE FUNDO DE VALA,COLOCA</t>
  </si>
  <si>
    <t>CAO,ATERRO E SOCA ATE A ALTURA DA GERATRIZ SUPERIOR DO TUBO,</t>
  </si>
  <si>
    <t>CONSIDERANDO O MATERIAL DA PROPRIA ESCAVACAO E FORNECIMENTO</t>
  </si>
  <si>
    <t>DO ANEL DE BORRACHA.FORNECIMENTO E ASSENTAMENTO</t>
  </si>
  <si>
    <t>OM JUNTA ELASTICA,PARA ESGOTO SANITARIO,COM DIAMETRO DE 1200</t>
  </si>
  <si>
    <t>OM JUNTA ELASTICA,PARA ESGOTO SANITARIO,COM DIAMETRO DE 1500</t>
  </si>
  <si>
    <t>OM JUNTA ELASTICA,PARA ESGOTO SANITARIO,COM DIAMETRO DE 1750</t>
  </si>
  <si>
    <t>OM JUNTA ELASTICA,PARA ESGOTO SANITARIO,COM DIAMETRO DE 2000</t>
  </si>
  <si>
    <t>TUBO DE CONCRETO ARMADO,CLASSE EA-3,CONFORME ABNT NBR 8890,C</t>
  </si>
  <si>
    <t>M,INCLUSIVE CARGA E DESCARGA,ACERTO DE FUNDO DA VALA,COLOCAC</t>
  </si>
  <si>
    <t>TUBO DE CONCRETO ARMADO,CLASSE EA-4,CONFORME ABNT NBR 8890,C</t>
  </si>
  <si>
    <t>M,INCLUSICE CARGA E DESCARGA,ACERTO DE FUNDO DE VALA,COLOCAC</t>
  </si>
  <si>
    <t>TUBO DE CONCRETO SIMPLES,CLASSE PS-1,CONFORME ABNT NBR 8890,</t>
  </si>
  <si>
    <t>PARA COLETOR DE AGUAS PLUVIAIS,COM DIAMETRO DE 200MM,ATERRO</t>
  </si>
  <si>
    <t>E SOCA ATE A ALTURA DA GERATRIZ SUPERIOR DO TUBO,CONSIDERAND</t>
  </si>
  <si>
    <t>O O MATERIAL DA PROPRIA ESCAVACAO,INCLUSIVE FORNECIMENTO DO</t>
  </si>
  <si>
    <t>MATERIAL P/REJUNTAMENTO COM ARGAMASSA DE CIMENTO E AREIA,NO</t>
  </si>
  <si>
    <t>TRACO 1:4 E ACERTO DE FUNDO DE VALA.FORNECIMENTO E ASSENT.</t>
  </si>
  <si>
    <t>PARA COLETOR DE AGUAS PLUVIAIS,COM DIAMETRO DE 300MM,ATERRO</t>
  </si>
  <si>
    <t>E SOCA ATE A ALTURA DE GERATRIZ SUPERIOR DO TUBO,CONSIDERAND</t>
  </si>
  <si>
    <t>PARA COLETOR DE AGUAS PLUVIAIS,COM DIAMETRO DE 400MM,ATERRO</t>
  </si>
  <si>
    <t>PARA COLETOR DE AGUAS PLUVIAIS,COM DIAMETRO DE 500MM,ATERRO</t>
  </si>
  <si>
    <t>PARA COLETOR DE AGUAS PLUVIAIS,COM DIAMETRO DE 600MM,ATERRO</t>
  </si>
  <si>
    <t>TUBO DE CONCRETO SIMPLES,CLASSE PS-2,CONFORME ABNT NBR 8890,</t>
  </si>
  <si>
    <t>TUBO DE CONCRETO ARMADO,CLASSE PA-1,CONFORME ABNT NBR 8890,P</t>
  </si>
  <si>
    <t>ARA GALERIAS DE AGUAS PLUVIAIS,COM DIAMETRO DE 300MM,ATERRO</t>
  </si>
  <si>
    <t>ARA GALERIAS DE AGUAS PLUVIAIS,COM DIAMETRO DE 400MM,ATERRO</t>
  </si>
  <si>
    <t>ARA GALERIAS DE AGUAS PLUVIAIS,COM DIAMETRO DE 500MM,ATERRO</t>
  </si>
  <si>
    <t>O MATERIAL DA PROPRIA ESCAVACAO,INCLUSIVE FORNECIMENTO DO MA</t>
  </si>
  <si>
    <t>ARA GALERIAS DE AGUAS PLUVIAIS,COM DIAMETRO DE 600MM,ATERRO</t>
  </si>
  <si>
    <t>ARA GALERIAS DE AGUAS PLUVIAIS,COM DIAMETRO DE 700MM,ATERRO</t>
  </si>
  <si>
    <t>ARA GALERIAS DE AGUAS PLUVIAIS,COM DIAMETRO DE 800MM,ATERRO</t>
  </si>
  <si>
    <t>ARA GALERIAS DE AGUAS PLUVIAIS,COM DIAMETRO DE 900MM,ATERRO</t>
  </si>
  <si>
    <t>ARA GALERIAS DE AGUAS PLUVIAIS,COM DIAMETRO DE 1000MM,ATERRO</t>
  </si>
  <si>
    <t>DO O MATERIAL DA PROPRIA ESCAVACAO,INCLUSIVE FORNECIMENTO DO</t>
  </si>
  <si>
    <t xml:space="preserve"> MATERIAL P/REJUNTAMENTO COM ARGAMASSA DE CIMENTO E AREIA,NO</t>
  </si>
  <si>
    <t xml:space="preserve"> TRACO 1:4 E ACERTO DE FUNDO DE VALA.FORNECIMENTO E ASSENT.</t>
  </si>
  <si>
    <t>ARA GALERIAS DE AGUAS PLUVIAIS,COM DIAMETRO DE 1100MM,ATERRO</t>
  </si>
  <si>
    <t>ARA GALERIAS DE AGUAS PLUVIAIS,COM DIAMETRO DE 1200MM,ATERRO</t>
  </si>
  <si>
    <t>ARA GALERIAS DE AGUAS PLUVIAIS,COM DIAMETRO DE 1500MM,ATERRO</t>
  </si>
  <si>
    <t>ARA GALERIAS DE AGUAS PLUVIAIS,COM DIAMETRO DE 2000MM,ATERRO</t>
  </si>
  <si>
    <t>TUBO DE CONCRETO ARMADO,CLASSE PA-2,CONFORME ABNT NBR 8890,P</t>
  </si>
  <si>
    <t xml:space="preserve">  MATERIAL P/REJUNTAMENTO COM ARGAMASSA DE CIMENTO E AREIA,N</t>
  </si>
  <si>
    <t>O TRACO 1:4 E ACERTO DE FUNDO DE VALA.FORNECIMENTO E ASSENT.</t>
  </si>
  <si>
    <t>TUBO DE CONCRETO ARMADO,CLASSE PA-3,CONFORME ABNT NBR 8890,P</t>
  </si>
  <si>
    <t xml:space="preserve"> MATERIAL P/REJUNTAMENTO COM ARGAMASSA DE CIMENTO E AREIA NO</t>
  </si>
  <si>
    <t>TUBO DE CONCRETO ARMADO,CLASSE PA-4,CONFORME ABNT NBR 8890,P</t>
  </si>
  <si>
    <t>GALERIA MULTIDIMENSIONAL RODOVIARIA SIMPLES CONCR.ARMADO E C</t>
  </si>
  <si>
    <t>ONCR.ARMADO PROTENDIDO,30MPA,FUNDO C/6M E 8,80T,PAREDE 6,00M</t>
  </si>
  <si>
    <t>,PESO 3,90T E TAMPA C/2,00M,PESO 2,30T,ESTRUTURALMENTE BI-AP</t>
  </si>
  <si>
    <t>OIADA C/CARGA APOIO 112T,(TB-450,NBR 7188),C/TABULEIRO 3,05M</t>
  </si>
  <si>
    <t>,ALT.2,62M,VAZAO 7,13M3/S,VELOCIDADE DE ESCOAMENTO 2,00M/S,E</t>
  </si>
  <si>
    <t>XCL.TRANSPORTE,DESCARGA,ESCAVACAO E REATERRO.FORN.E ASSENT.</t>
  </si>
  <si>
    <t>ONCR.ARMADO PROTENDIDO,30MPA,PAREDE C/6M,PESO 4,90T E TAMPA</t>
  </si>
  <si>
    <t>C/2,00M,PESO 2,70T,ESTRUTURALMENTE BI-APOIADA C/CARGA POR AP</t>
  </si>
  <si>
    <t>OIO DE 130T,(TB-450,NBR 7188),C/TABULEIRO DE 3,40M,ALTURA 3,</t>
  </si>
  <si>
    <t>00M,VAZAO 9,98M3/S,VELOCIDADE ESCOAMENTO 2,16M/S,EXCLUSIVE T</t>
  </si>
  <si>
    <t>ONCR.ARMADO PROTENDIDO,30MPA,PAREDE C/6,00M,PESO 7,40T E TAM</t>
  </si>
  <si>
    <t>PA C/2,00M,PESO 3,70T,ESTRUTURALMENTE BI-APOIADA C/CARGA POR</t>
  </si>
  <si>
    <t xml:space="preserve"> APOIO 177T,(TB-450,NBR 7188),C/TABULEIRO 4,18M,ALTURA 4,03M</t>
  </si>
  <si>
    <t>,VAZAO 19,86M3/S,VELOCIDADE DE ESCOAMENTO 2,49M/S,EXCLUSIVE</t>
  </si>
  <si>
    <t>TRANSPORTE,DESCARGA,ESCAVACAO E REATERRO.FORN.E ASSENTAMENTO</t>
  </si>
  <si>
    <t>ONCR.ARMADO PROTENDIDO,30MPA,PAREDE C/6,00M,PESO 12,00T E TA</t>
  </si>
  <si>
    <t>MPA C/2,00M,PESO 4,60T,ESTRUTURALMENTE BI-APOIADA C/CARGA PO</t>
  </si>
  <si>
    <t>R APOIO 233T,(TB-450,NBR 7188),C/TABULEIRO 5,00M,ALTURA 4,97</t>
  </si>
  <si>
    <t>M,VAZAO DE 30,73M3/S,VELOCIDADE DE ESCOAMENTO 2,75M/S,EXCLUS</t>
  </si>
  <si>
    <t>IVE TRANSPORTE,DESCARGA,ESCAVACAO E REATERRO.FORN.E ASSENT.</t>
  </si>
  <si>
    <t>GALERIA MULTIMENSIONAL RODOVIARIA DUPLA CONCR.ARMADO E CONCR</t>
  </si>
  <si>
    <t>.ARMADO PROTENDIDO,30MPA,2 FUNDOS 6M,PESO 8,80T,PAREDE C/6,0</t>
  </si>
  <si>
    <t>0M,PESO 3,90T E TAMPA C/2,00M,PESO 4,81T,ESTRUTURALMENTE BI-</t>
  </si>
  <si>
    <t>APOIADA C/CARGA APOIO 191T,(TB-450,NBR 7188),C/TABULEIRO 5,2</t>
  </si>
  <si>
    <t>2M,ALT.2,62M,VAZAO 15,42M3/S,VELOCIDADE ESCOAMENTO 2,00M/S,E</t>
  </si>
  <si>
    <t>GALERIA MULTIDIMENSIONAL RODOVIARIA DUPLA CONCRETO ARMADO E</t>
  </si>
  <si>
    <t>PROTENDIDO,30MPA,PAREDE C/6,00M,PESO 4,90T E TAMPA C/2,00M,P</t>
  </si>
  <si>
    <t>ESO 5,22T,ESTRUTURALMENTE BI-APOIADA C/CARGA POR APOIO 223T,</t>
  </si>
  <si>
    <t>(TB-450,ABNT NBR 7188),C/TABULEIRO 5,53M,ALT.3,00M,VAZAO 21,</t>
  </si>
  <si>
    <t>45M3/S,VELOCIDADE DE ESCOAMENTO 2,16M/S,EXCLUSIVE TRANSPORTE</t>
  </si>
  <si>
    <t>,DESCARGA,ESCAVACAO E REATERRO.FORNECIMENTO E ASSENTAMENTO</t>
  </si>
  <si>
    <t>PROTENDIDO,30MPA,PAREDE C/6,00M,PESO 7,40T E TAMPA C/2,00M,P</t>
  </si>
  <si>
    <t>ESO 6,15T,ESTRUTURALMENTE BI-APOIADA C/CARGA POR APOIO 284T,</t>
  </si>
  <si>
    <t>(TB-450,ABNT NBR 7188),TABULEIRO 6,35M,ALTURA 4,03M,VAZAO 40</t>
  </si>
  <si>
    <t>,71M3/S,VELOCIDADE DE ESCOAMENTO 2,49M/S,EXCLUSIVE TRANSPORT</t>
  </si>
  <si>
    <t>E,DESCARGA,ESCAVACAO E REATERRO.FORNECIMENTO E ASSENTAMENTO</t>
  </si>
  <si>
    <t xml:space="preserve"> E PROTENDIDO,30MPA,PAREDE C/6,00M,PESO 12,00T E TAMPA C/2,0</t>
  </si>
  <si>
    <t>0M,PESO 7,10T,ESTRUTURALMENTE BI-APOIADA C/CARGA POR APOIO 3</t>
  </si>
  <si>
    <t>48T,(TB-450,ABNT NBR 7188),TABULEIRO 7,09M,ALT.4,97M,VAZAO 6</t>
  </si>
  <si>
    <t>0,73M3/S E VELOCIDADE DE ESCOAMENTO 2,75M/S,EXCL.TRANSPORTE,</t>
  </si>
  <si>
    <t>DESCARGA,ESCAVACAO E REATERRO.FORNECIMENTO E ASSENTAMENTO</t>
  </si>
  <si>
    <t>C/CARGA POR APOIO 288T,(TB-450,ABNT NBR 7188),TABULEIRO 3,05</t>
  </si>
  <si>
    <t>M,ALT.2,62M,VAZAO 23,85M3/S,VELOCIDADE DE ESCOAMENTO 2,00M/S</t>
  </si>
  <si>
    <t>,EXCL.TRANSPORTE,DESCARGA,ESCAVACAO E REATERRO.FORN.ASSENT.</t>
  </si>
  <si>
    <t>O E PROTENDIDO,30MPA,PAREDE C/6,00M,PESO 4,9T E TAMPA C/2,00</t>
  </si>
  <si>
    <t>M,PESO 7,70T,ESTRUTURALMENTE BI-APOIADA C/CARGA POR APOIO 31</t>
  </si>
  <si>
    <t>0T,(TB-450,ABNT NBR 7188),TABULEIRO 7,55M,ALT.3,00M,VAZAO 34</t>
  </si>
  <si>
    <t>,92M3/S E VELOCIDADE DE ESCOAMENTO 2,16M/S,EXCLUSIVE TRANSPO</t>
  </si>
  <si>
    <t>RTE,DESCARGA,ESCAVACAO E REATERRO.FORNECIMENTO E ASSENT.</t>
  </si>
  <si>
    <t>O E PROTENDIDO,30MPA,PAREDE C/6,00M,PESO 7,40T E TAMPA C/2,0</t>
  </si>
  <si>
    <t>0M,PESO 8,70T,ESTRUTURALMENTE BI-APOIADA C/CARGA POR APOIO 3</t>
  </si>
  <si>
    <t>87T,(TB-450,ABNT NBR 7188),TABULEIRO 8,37M,ALT.4,03M,VAZAO 6</t>
  </si>
  <si>
    <t>5,64M3/S E VELOCIDADE DE ESCOAMENTO DE 2,49M/S,EXCLUSIVE TRA</t>
  </si>
  <si>
    <t>NSPORTE,DESCARGA,ESCAVACAO E REATERRO.FORN.E ASSENTAMENTO</t>
  </si>
  <si>
    <t>O E PROTENDIDO,30MPA,PAREDE C/6,00M,PESO 12,00T E TAMPA C/2,</t>
  </si>
  <si>
    <t>00M,PESO 9,60T,ESTRUTURALMENTE BI-APOIADA C/CARGA POR APOIO</t>
  </si>
  <si>
    <t>463T,(TB-450,ABNT NBR 7188),TABULEIRO DE 9,11M,ALT.4,97M,VAZ</t>
  </si>
  <si>
    <t>AO DE 92,30M3/S E VELOCIDADE DE ESCOAMENTO 2,75M/S,EXCLUSIVE</t>
  </si>
  <si>
    <t xml:space="preserve"> TRANSPORTE,DESCARGA,ESCAVACAO E REATERRO.FORN.E ASSENT.</t>
  </si>
  <si>
    <t>TUBO DE FERRO FUNDIDO,CENTRIFUGADO,PONTA/PONTA,P/ESGOTO PRED</t>
  </si>
  <si>
    <t>IAL E DRENAGEM PLUVIAL,CONFORME ABNT NBR 9651,REVESTIDO INTE</t>
  </si>
  <si>
    <t>RNAMENTE C/EPOXI BICOMPONENTE COR OCRE,S/HPA E EXTERNAMENTE</t>
  </si>
  <si>
    <t>C/PINTURA BASE ACRILICA ANTICORRIVA COR VERMELHA,INCL.JUNTA</t>
  </si>
  <si>
    <t>RAPID (ABRACAD.ACO INOX.ANEL BORR.EPDM E PARAF.ACO GALV.) E</t>
  </si>
  <si>
    <t>ATERRO SOCA ATE GERATRIZ SUP.TUBO,DN=50MM.FORN.E ASSENT.</t>
  </si>
  <si>
    <t>ATERRO SOCA ATE GERATRIZ SUP.TUBO,DN=75MM.FORN.E ASSENT.</t>
  </si>
  <si>
    <t>C/PINTURA BASE ACRILICA ANTICORROSIVA COR VERMELHA,INCL.JUNT</t>
  </si>
  <si>
    <t>A RAPID (ABRACAD.ACO INOX.ANEL BORR.EPDM E PARAF.ACO GALV.)</t>
  </si>
  <si>
    <t>E ATERRO SOCA ATE GERATRIZ SUP.TUBO,DN=100MM.FORN.E ASSENT.</t>
  </si>
  <si>
    <t>IAL E DRENAGEM PLUVIAL,CONFORME ABNT 9651,REVESTIDO INTERNAM</t>
  </si>
  <si>
    <t>ENTE C/EPOXI BICOMPONENTE COR OCRE,S/HPA E EXTERNAMENTE C/PI</t>
  </si>
  <si>
    <t>NTURA BASE ACRILICA ANTICORROSIVA COR VERMELHA,INCL.JUNTA RA</t>
  </si>
  <si>
    <t>PID(ABRACADEIRA ACO INOX.ANEL BORRACHA EPDM E PARAF.ACO GALV</t>
  </si>
  <si>
    <t>.),ATERRO SOCA ATE GERATRIZ SUP.TUBO,DN=125MM.FORN.E ASSENT.</t>
  </si>
  <si>
    <t>IAL E DRENAGEM PLUVIAL,CONFORME ABNT NBR 9651,REVETIDO INTER</t>
  </si>
  <si>
    <t>NAMENTE C/EPOXI BICOMPONENTE COR OCRE,S/HPA E EXTERNAMENTE C</t>
  </si>
  <si>
    <t>/PINTURA BASE ACRILICA ANTICORROSIVA COR VERMELHA INCL.JUNTA</t>
  </si>
  <si>
    <t xml:space="preserve"> RAPID (ABRACAD.ACO INOX.ANEL BORR.EPDM E PARAF.ACO GALV.) E</t>
  </si>
  <si>
    <t xml:space="preserve"> ATERRO SOCA ATE GERATRIZ SUP.TUBO,DN=150MM.FORN.E ASSENT.</t>
  </si>
  <si>
    <t>A RAPID (ABRACAD.ACO INOX.ANEL BORR.EPDM PARAF.ACO GALV.) E</t>
  </si>
  <si>
    <t>ATERRO SOCA ATE GERATRIZ SUP.TUBO,DN=200MM.FORN.E ASSENT.</t>
  </si>
  <si>
    <t>E ATERRO SOCA ATE GERATRIZ SUP.TUBO,DN=250MM.FORN.E ASSENT.</t>
  </si>
  <si>
    <t>E ATERRO SOCA ATE GERATRIZ SUP.TUBO,DN=300MM.FORN.E ASSENT.</t>
  </si>
  <si>
    <t>E ATERRO SOCA ATE GERATRIZ SUP.TUBO,DN=400MM.FORN.E ASSENT.</t>
  </si>
  <si>
    <t>/PINTURA BASE ACRILICA ANTICORROSIVA COR VERMELHA,INCL.JUNTA</t>
  </si>
  <si>
    <t xml:space="preserve"> RAPID(ABRACAD.ACO INOX.ANEL BORR.EPDM E PARAF.ACO GALV.) E</t>
  </si>
  <si>
    <t>ATERRO SOCA ATE GERATRIZ SUP.TUBO,DN=500MM.FORN. E ASSENT.</t>
  </si>
  <si>
    <t>RNAMENT C/EPOXI BICOMPONENTE COR OCRE,S/HPA E EXTERNAMENTE C</t>
  </si>
  <si>
    <t>ATERRO SOCA ATE GERATRIZ SUP.TUBO,DN=600MM.FORN. E ASSENT.</t>
  </si>
  <si>
    <t>TUBO DE FERRO FUNDIDO,CENTRIFUGADO,PONTA/BOLSA,P/ESGOTO PRED</t>
  </si>
  <si>
    <t>IAL E DRENAGEM PLUVIAL,CONFORME ABNR NBR 9651,REVESTIDO INTE</t>
  </si>
  <si>
    <t>RNAMENTE C/EPOXI BICOMPONENTE COR OCRE E EXTERNAMENTE C/PINT</t>
  </si>
  <si>
    <t>URA BASE ACRILICA ANTICORROSIVA COR VERMELHA,INCL.JUNTA RAPI</t>
  </si>
  <si>
    <t>D (ABRACAD.ACO INOX.ANEL BORR.EPDM E PARAF.ACO GALV.) E ATER</t>
  </si>
  <si>
    <t>RO E SOCA ATE GERATRIZ SUPERIOR TUBO,DN=100MM.FORN.E ASSENT.</t>
  </si>
  <si>
    <t>RO E SOCA ATE GERATRIZ SUPERIOR TUBO,DN=150MM.FORN.E ASSENT.</t>
  </si>
  <si>
    <t>LIZACAO DE AGUA,PONTA/BOLSA,CLASS.MIN.=A FE 42012,INCL.JUNTA</t>
  </si>
  <si>
    <t xml:space="preserve"> ELAST.,REVEST.INT.C/TERMOPLASTICO DUCTAN COR AZUL MARINHO E</t>
  </si>
  <si>
    <t xml:space="preserve"> EXT.C/ZINALIUM(ZINCO+ALUMINIO)E EPOXI AZUL MARINHO,CONF.ABN</t>
  </si>
  <si>
    <t>T NBR 7675,DN=90MM,INCL.CARGA E DESC.,COLOC.NA VALA,MONT.E R</t>
  </si>
  <si>
    <t>EATERR.ATE GERATRIZ.SUP.TUBO E TESTE HIDROST.FORN.E ASSENT.</t>
  </si>
  <si>
    <t>T NBR 7675 DN=110MM,INCL.CARGA E DESC.,COLOC.NA VALA,MONT.E</t>
  </si>
  <si>
    <t>REATERR.ATE GERATRIZ SUP.TUBO E TESTE HIDROST.FORN.E ASSENT.</t>
  </si>
  <si>
    <t>T NBR 7675,DN=125MM,INCL.CARGA E DESC.,COLOC.NA VALA,MONT.E</t>
  </si>
  <si>
    <t>CLASSE K-9,PONTA/BOLSA,REVEST.EXT.C/ZINCO METALICO E PINT.BE</t>
  </si>
  <si>
    <t>TUMINOSA E INT.COM ARGAMASSA DE CIMENTO,COM JUNTA ELASTICA,C</t>
  </si>
  <si>
    <t>ONFORME ABNT NBR 7675, DIAM.80MM,COMPREENDENDO:CARGA E DESCA</t>
  </si>
  <si>
    <t>RGA,COLOCACAO NA VALA,MONTAGEM E REATERRO ATE A GERATRIZ SUP</t>
  </si>
  <si>
    <t>ERIOR DO TUBO E TESTE HIDROSTATICO.FORNEC.E ASSENTAMENTO</t>
  </si>
  <si>
    <t>ONFORME ABNT NBR 7675,DIAMETRO DE 100MM,COMPREENDENDO:CARGA</t>
  </si>
  <si>
    <t>E DESCARGA,COLOCACAO NA VALA,MONTAGEM E REATERRO ATE A GERAT</t>
  </si>
  <si>
    <t>RIZ SUPERIOR DO TUBO E TESTE HIDROSTATICO.FORNEC.E ASSENT.</t>
  </si>
  <si>
    <t>ONFORME ABNT NBR 7675,DIAMETRO DE 150MM,COMPREENDENDO:CARGA</t>
  </si>
  <si>
    <t>ONFORME ABNT NBR 7675, DIAMETRO DE 200MM,COMPREENDENDO:CARGA</t>
  </si>
  <si>
    <t xml:space="preserve"> E DESCARGA,COLOCACAO NA VALA,MONTAGEM E REATERRO ATE A GERA</t>
  </si>
  <si>
    <t>TRIZ SUPERIOR DO TUBO E TESTE HIDROSTATICO.FORNEC.E ASSENT.</t>
  </si>
  <si>
    <t>ONFORME ABNT NBR 7675,DIAMETRO DE 250MM,COMPREENDENDO:CARGA</t>
  </si>
  <si>
    <t>CONFORME ABNT NBR 7675,DIAMETRO DE 300MM,COMPREENDENDO:CARGA</t>
  </si>
  <si>
    <t>ONFORME ABNT NBR 7675,DIAMETRO DE 400MM,COMPREENDENDO:CARGA</t>
  </si>
  <si>
    <t>T.SUPERIOR DO TUBO E TESTE HIDROSTATICO.FORNEC.E ASSENT.</t>
  </si>
  <si>
    <t>ONFORME ABNT NBR 7675,DIAMETRO DE 500MM,COMPREENDENDO:CARGA</t>
  </si>
  <si>
    <t>ONFORME ABNT NBR 7675,DIAMETRO DE 600MM,COMPREENDENDO:CARGA</t>
  </si>
  <si>
    <t>.SUPERIOR DO TUBO E TESTE HIDROSTATICO.FORNEC.E ASSENT.</t>
  </si>
  <si>
    <t>ONFORME ABNT NBR 7675,DIAMETRO DE 700MM,COMPREENDENDO:CARGA</t>
  </si>
  <si>
    <t>ONFORME ABNT NBR 7675,DIAMETRO DE 800MM,COMPREENDENDO:CARGA</t>
  </si>
  <si>
    <t>ONFORME ABNT NBR 7675,DIAMETRO DE 900MM,COMPREENDENDO:CARGA</t>
  </si>
  <si>
    <t>ONFORME ABNT NBR 7675,DIAMETRO DE 1000MM,COMPREENDENDO:CARGA</t>
  </si>
  <si>
    <t xml:space="preserve"> E DESCARGA,COLOCACAO NA VALA,MONTAGEM E REATERRO ATE GERATR</t>
  </si>
  <si>
    <t>.SUPERIOR DO TUBO E TESTE HIDROSTATICO.FORNEC.E ASSENTAMENTO</t>
  </si>
  <si>
    <t>ONFORME ABNT NBR 7675,DIAMETRO DE 1200MM,COMPREENDENDO:CARGA</t>
  </si>
  <si>
    <t>CLASSE K-7,CONFORME ABNT NBR 7675,PONTA/BOLSA,REVEST.EXT.COM</t>
  </si>
  <si>
    <t>ZINCO METALICO E PINT.BETUMINOSA E INT.COM ARGAMASSA DE CIME</t>
  </si>
  <si>
    <t xml:space="preserve"> ZINCO METALICO E PINT.BETUMINOSA E INT.COM ARGAMASSA DE CIM</t>
  </si>
  <si>
    <t>ENTO COM JUNTA ELASTICA,DIAM. DE 200MM,COMPREENDENDO:CARGA E</t>
  </si>
  <si>
    <t xml:space="preserve"> DESCARGA,COLOCACAO NA VALA,MONTAGEM E REATERRO ATE A GERATR</t>
  </si>
  <si>
    <t>NTO COM JUNTA ELASTICA,DIAM. DE 250MM,COMPREENDENDO:CARGA E</t>
  </si>
  <si>
    <t>DESCARGA,COLOCACAO NA VALA,MONTAGEM E REATERRO ATE A GERATRI</t>
  </si>
  <si>
    <t>CLASSE K-7,CONFORME ABNT NBR 7675,PONTA/BOLSA,REVEST.EXT.C/Z</t>
  </si>
  <si>
    <t>INCO METALICO E PINT.BETUMINOSA E INT.COM ARGAMASSA DE CIMEN</t>
  </si>
  <si>
    <t>TO COM JUNTA ELASTICA,DIAMETRO DE 300MM,COMPREENDENDO:CARGA</t>
  </si>
  <si>
    <t>.SUPERIOR DO TUBO E TESTE HIDROSTATICO.FORNEC.E ASSENTAMENT</t>
  </si>
  <si>
    <t>TO COM JUNTA ELASTICA,DIAMETRO DE 400MM,COMPREENDENDO:CARGA</t>
  </si>
  <si>
    <t>.SUPERIOR DO TUBO E TESTE HIDROSTATICO.FORNEC.E ASSENTAMENT.</t>
  </si>
  <si>
    <t>TO COM JUNTA ELASTICA,DIAMETRO DE 500MM,COMPREENDENDO:CARGA</t>
  </si>
  <si>
    <t>TO,COM JUNTA ELASTICA,DIAMETRO DE 600MM,COMPREENDENDO:CARGA</t>
  </si>
  <si>
    <t>TO COM JUNTA ELASTICA,DIAMETRO DE 700MM,COMPREENDENDO:CARGA</t>
  </si>
  <si>
    <t>TO,COM JUNTA ELASTICA,DIAMETRO DE 800MM,COMPREENDENDO:CARGA</t>
  </si>
  <si>
    <t>TO COM JUNTA ELASTICA,DIAMETRO DE 900MM,COMPREENDENDO:CARGA</t>
  </si>
  <si>
    <t>CLASSE K-7,CONFORME ANBT NBR 7675,PONTA/BOLSA,REVEST.EXT.C/Z</t>
  </si>
  <si>
    <t>TO COM JUNTA ELASTICA,DIAMETRO DE 1000MM,COMPREENDENDO:CARGA</t>
  </si>
  <si>
    <t>IZ SUPERIOR DO TUBO E TESTE HIDROSTATICO.FORNEC.E ASSENT.</t>
  </si>
  <si>
    <t>CLASSE K-7,COFORME ABNT NBR 7675,PONTA/BOLSA,REVEST.EXT.C/ZI</t>
  </si>
  <si>
    <t>NCO METALICO E PINT.BETUMINOSA E INT.COM ARGAMASSA DE CIMENT</t>
  </si>
  <si>
    <t>O COM JUNTA ELASTICA,DIAMETRO DE 1200MM,COMPREENDENDO:CARGA</t>
  </si>
  <si>
    <t>E DESCARGA,COLOCACAO NA VALA,MONTAGEM E REATERRO ATE GERATRI</t>
  </si>
  <si>
    <t>Z SUPERIOR DO TUBO E TESTE HIDROSTATICO.FORNEC.E ASSENT.</t>
  </si>
  <si>
    <t>CAIXA DE RALO EM ALVENARIA DE TIJOLO MACICO (7X10X20CM),EM P</t>
  </si>
  <si>
    <t>AREDES DE UMA VEZ (0,20M),DE (0,90X1,20X1,50)M (MEDIDAS EXTE</t>
  </si>
  <si>
    <t>RNAS),UTILIZANDO ARGAMASSA DE CIMENTO E AREIA,NO TRACO 1:4 E</t>
  </si>
  <si>
    <t>M VOLUME,SENDO AS PAREDES REVESTIDAS INTERNAMENTE COM A MESM</t>
  </si>
  <si>
    <t>A ARGAMASSA,COM BASE DE CONCRETO SIMPLES FCK=10MPA E GRELHA</t>
  </si>
  <si>
    <t>DE FERRO FUNDIDO CLASSE C-250 CONFORME ABNT NBR 10160</t>
  </si>
  <si>
    <t>AREDES DE UMA VEZ(0,20M),DE (0,30X0,90X0,90)M,PARA AGUAS PLU</t>
  </si>
  <si>
    <t>VIAIS,UTILIZANDO ARGAMASSA DE CIMENTO E AREIA,NO TRACO 1:4 E</t>
  </si>
  <si>
    <t>CAIXA DE RALO EM ALVENARIA TIJOLO MACICO (7X10X20CM),PAREDES</t>
  </si>
  <si>
    <t xml:space="preserve"> DE UMA VEZ (0,20M),DE (0,30X0,90X0,90)M,P/AGUAS PLUVIAIS,UT</t>
  </si>
  <si>
    <t>ILIZANDO ARGAMASSA CIMENTO E AREIA,TRACO 1:4 EM VOLUME,SENDO</t>
  </si>
  <si>
    <t xml:space="preserve"> PAREDES REVESTIDAS INTERNAMENTE C/MESMA ARGAMASSA,C/BASE DE</t>
  </si>
  <si>
    <t xml:space="preserve"> CONCRETO SIMPLES FCK=10MPA E GRELHA DE FERRO FUNDIDO CLASSE</t>
  </si>
  <si>
    <t xml:space="preserve"> C-250 CONF.ABNT NBR 10160 E BOCA DE LOBO FERRO FUNDIDO 80KG</t>
  </si>
  <si>
    <t>CAIXA DE RALO ALVENARIA TIJOLO MACICO (7X10X20CM),PAREDES 1</t>
  </si>
  <si>
    <t>VEZ (0,20M),(0,30X0,90X0,90)M,P/AGUAS PLUVIAIS,UTILIZANDO AR</t>
  </si>
  <si>
    <t>GAMASSA CIMENTO E AREIA,TRACO 1:4,SENDO PAREDES REVESTIDAS I</t>
  </si>
  <si>
    <t>NTERNAMENTE C/MESMA ARGAMASSA,C/BASE CONCRETO SIMPLES FCK=10</t>
  </si>
  <si>
    <t>MPA E GRELHA FERRO FUNDIDO CLASSE C-250 CONF.ABNT NBR 10160,</t>
  </si>
  <si>
    <t>INCL.ESCAVACAO,REATERRO E REMOCAO MAT.EXCEDENTE ATE 20,00M</t>
  </si>
  <si>
    <t>CAIXA DE RALO ALVENARIA BLOCOS CONCRETO (20X20X40CM),PAREDES</t>
  </si>
  <si>
    <t xml:space="preserve"> DE 0,20M DE ESP.,(0,30X0,90X0,90)M,P/AGUAS PLUVIAIS,SENDO P</t>
  </si>
  <si>
    <t>AREDES CHAPISCADAS E REVESTIDAS INTERNAMENTE C/ARGAMASSA,ENC</t>
  </si>
  <si>
    <t>HIMENTO BLOCOS E BASE EM CONCRETO SIMPLES FCK=10MPA E GRELHA</t>
  </si>
  <si>
    <t xml:space="preserve"> DE FERRO FUNDIDO CLASSE C-250 CONFORME ABNT NBR 10160,INCLU</t>
  </si>
  <si>
    <t>SIVE FORNECIMENTO DE TODOS OS MATERIAIS</t>
  </si>
  <si>
    <t xml:space="preserve"> 0,20M DE ESP.,(0,90X1,20X1,50)M,P/AGUAS PLUVIAIS,SENDO PARE</t>
  </si>
  <si>
    <t>DES CHAPISCADAS E REVESTIDAS INTERNAMENTE C/ARGAMASSA,ENCHIM</t>
  </si>
  <si>
    <t>ENTO DOS BLOCOS E BASE CONCRETO SIMPLES FCK=10MPA,C/4 GRELHA</t>
  </si>
  <si>
    <t>S FERRO FUNDIDO CLASSE B-125 CONF.ABNT NBR 10160,APOIADAS SO</t>
  </si>
  <si>
    <t>BRE ESTRUTURA DE CONCR.ARMADO,INCL.FORN.TODOS OS MATERIAIS</t>
  </si>
  <si>
    <t>TAMPAO COMPLETO DE FERRO FUNDIDO DUCTIL (NODULAR) ARTICULADO</t>
  </si>
  <si>
    <t>,CIRCULAR,DN 600MM,COM TAMPA PARA ACESSO DE MANUTENCAO E SOB</t>
  </si>
  <si>
    <t>RETAMPA PARA MANOBRA,CLASSE B125,CONFORME ABNT NBR 10160,ASS</t>
  </si>
  <si>
    <t>ENTADO COM ARGAMASSA DE CIMENTO E AREIA,NO TRACO 1:4 EM VOLU</t>
  </si>
  <si>
    <t>RETAMPA PARA MANOBRA,CLASSE D400,CONFORME ABNT NBR 10160,ASS</t>
  </si>
  <si>
    <t>TAMPAO COMPLETO DE FERRO FUNDIDO NODULAR,TIPO QUADRADO,MEDIN</t>
  </si>
  <si>
    <t>DO APROXIMADAMENTE (20X20)CM,ARTICULADO,CLASSE B125,CONFORME</t>
  </si>
  <si>
    <t xml:space="preserve"> ABNT NBR 10160,ASSENTADO COM ARGAMASSA DE CIMENTO E AREIA,N</t>
  </si>
  <si>
    <t>TAMPAO COMPLETO DE FERRO FUNDIDO NODULAR,ARTICULADO,PARA CAI</t>
  </si>
  <si>
    <t>XA DE INSPECAO OU SEMELHANTE,MEDINDO APROXIMADAMENTE (60X50)</t>
  </si>
  <si>
    <t>CM,CLASSE B125,CONFORME ABNT NBR 10160,ASSENTADO COM ARGAMAS</t>
  </si>
  <si>
    <t>SA DE CIMENTO E AREIA,NO TRACO 1:4 EM VOLUME.FORNECIMENTO E</t>
  </si>
  <si>
    <t>GRELHA COM CAIXILHO (RALO PARA SARJETA) DE FERRO FUNDIDO NOD</t>
  </si>
  <si>
    <t>ULAR,ARTICULADA,DIMENSOES APROXIMADAS DE (30X90)CM,CLASSE C-</t>
  </si>
  <si>
    <t>250,CONFORME ABNT NBR 10160,ASSENTADA COM ARGAMASSA DE CIMEN</t>
  </si>
  <si>
    <t>TO E AREIA,NO TRACO 1:4 EM VOLUME.FORNECIMENTO E ASSENTAMENT</t>
  </si>
  <si>
    <t>GRELHA COM CAIXILHO,(RALO PARA SARJETA) DE FERRO FUNDIDO NOD</t>
  </si>
  <si>
    <t>ULAR,ARTICULADA,DIMENSOES APROXIMADAS DE (30X90)CM,CLASSE B-</t>
  </si>
  <si>
    <t>125,CONFORME ABNT NBR 10160,ASSENTADA COM ARGAMASSA DE CIMEN</t>
  </si>
  <si>
    <t>TAMPAO DE FERRO FUNDIDO NODULAR RETANGULAR,PARA CAIXAS E POC</t>
  </si>
  <si>
    <t>OS DE VISITA ESPECIAIS,TIPO TS (TRES SECOES),ARTICULADO,ABER</t>
  </si>
  <si>
    <t>TURA TOTAL DE APROXIMADAMENTE (900X1500)MM,CLASSE D400,CONFO</t>
  </si>
  <si>
    <t>RME ABNT NBR 10160,ASSENTADO COM ARGAMASSA DE CIMENTO E AREI</t>
  </si>
  <si>
    <t>A,NO TRACO 1:4 EM VOLUME.FORNECIMENTO E ASSENTAMENTO</t>
  </si>
  <si>
    <t>XA TIPO R1,PADRAO TELEBRAS,CLASSE B125,CONFORME ABNT NBR 101</t>
  </si>
  <si>
    <t>60,ASSENTADO COM ARGAMASSA DE CIMENTO E AREIA,NO TRACO 1:4 E</t>
  </si>
  <si>
    <t>M VOLUME.FORNECIMENTO E ASSENTAMENTO</t>
  </si>
  <si>
    <t>XA TIPO R2,PADRAO TELEBRAS,CLASSE B125,CONFORME ABNT NBR 101</t>
  </si>
  <si>
    <t>XA TIPO R3,PADRAO TELEBRAS,CLASSE B125,CONFORME ABNT NBR 101</t>
  </si>
  <si>
    <t>GRELHA PARA CANALETA DE FERRO FUNDIDO,COM CAIXILHO,COM (15X5</t>
  </si>
  <si>
    <t>0)CM,CONFORME ABNT NBR 10160.FORNECIMENTO E ASSENTAMENTO</t>
  </si>
  <si>
    <t>GRELHA PARA CANALETA DE FERRO FUNDIDO,COM CAIXILHO,COM (20X5</t>
  </si>
  <si>
    <t>GRELHA PARA CANALETA DE FERRO FUNDIDO,COM CAIXILHO,COM (30X1</t>
  </si>
  <si>
    <t>00)CM,CONFORME ABNT NBR 10160.FORNECIMENTO E ASSENTAMENTO</t>
  </si>
  <si>
    <t>GRELHA PARA CANALETA DE FERRO FUNDIDO,COM CAIXILHO,COM (40X1</t>
  </si>
  <si>
    <t>DEGRAU DE FERRO FUNDIDO,FORMATO U,FIXADO EM CONCRETO.FORNECI</t>
  </si>
  <si>
    <t>TAMPAO DE FERRO FUNDIDO NODULAR MISTO (FERRO FUNDIDO E CONCR</t>
  </si>
  <si>
    <t>ETO,EXCLUSIVE ESTE),ARTICULADO,TIPO PESADO,DE 0,60M DE DIAME</t>
  </si>
  <si>
    <t>TRO,ASSENTADO COM ARGAMASSA DE CIMENTO E AREIA,NO TRACO 1:4</t>
  </si>
  <si>
    <t>EM VOLUME.FORNECIMENTO E ASSENTAMENTO</t>
  </si>
  <si>
    <t>ETO,EXCLUSIVE ESTE),ARTICULADO,TIPO LEVE,DE 0,60M DE DIAMETR</t>
  </si>
  <si>
    <t>O,ASSENTADO COM ARGAMASSA DE CIMENTO E AREIA,NO TRACO 1:4 EM</t>
  </si>
  <si>
    <t xml:space="preserve"> VOLUME.FORNECIMENTO E ASSENTAMENTO</t>
  </si>
  <si>
    <t>A ELASTICA,CONFORME ABNT NBR 15.319,DN=400MM.FORNECIMENTO</t>
  </si>
  <si>
    <t>A ELASTICA,CONFORME ABNT NBR 15.319,DN=500MM.FORNECIMENTO</t>
  </si>
  <si>
    <t>A ELASTICA,CONFORME ABNT NBR 15.319,DN=600MM.FORNECIMENTO</t>
  </si>
  <si>
    <t>A ELASTICA,CONFORME ABNT NBR 15.319,DN=700MM.FORNECIMENTO</t>
  </si>
  <si>
    <t>A ELASTICA,CONFORME ABNT NBR 15.319,DN=800MM.FORNECIMENTO</t>
  </si>
  <si>
    <t>A ELASTICA,CONFORME ABNT NBR 15.319,DN=900MM.FORNECIMENTO</t>
  </si>
  <si>
    <t>A ELASTICA,CONFORME ABNT NBR 15.319,DN=1000MM.FORNECIMENT</t>
  </si>
  <si>
    <t>A ELASTICA,CONFORME ABNT NBR 15.319,DN=1500MM.FORNECIMENT</t>
  </si>
  <si>
    <t>A ELASTICA,CONFORME ABNT NBR 15.319,DN=2000MM.FORNECIMENT</t>
  </si>
  <si>
    <t>O DE ALTA DENSIDADE(PEAD),P/PROTECAO DE CONDUTORES ELET.EM I</t>
  </si>
  <si>
    <t>NSTAL.SUBTERRANEAS,C/DIAMETRO NOMINAL 1 1/4",SENDO O DIAM.IN</t>
  </si>
  <si>
    <t>T.31,5MM,FORNECIDO C/2 TAMPOES NAS EXTREMIDADES,FITA DE AVIS</t>
  </si>
  <si>
    <t>O"PERIGO"C/FIO GUIA DE ACO GALV.REVEST.PVC,CONFORME ABNT NBR</t>
  </si>
  <si>
    <t xml:space="preserve"> 13897 E 13898,LANC.DIR.SOLO,INCL.CONEXOES E KIT VEDACAO</t>
  </si>
  <si>
    <t>.EM INSTAL.SUBTERRANEAS,DIAM.NOMINAL 1 1/4",SENDO DIAM.INT.</t>
  </si>
  <si>
    <t>31,5MM,FORNECIDO C/2 TAMPOES NAS EXTREMIDADES,FITA DE AVISO</t>
  </si>
  <si>
    <t>"PERIGO"C/FIO GUIA DE ACO GALV.REVEST.PVC,CONFORME ABNT NBR</t>
  </si>
  <si>
    <t>13897 E 13898,LANC.DIR.SOLO,INCL.CONEXOES E KIT VEDACAO</t>
  </si>
  <si>
    <t>A DE AVISO"PERIGO"C/FIO GUIA DE ACO GALV.REVEST.PVC,CONFORME</t>
  </si>
  <si>
    <t xml:space="preserve"> ABNT NBR 13897 E 13898,LANC.DIR.SOLO,INCL.CONEX. E KIT VED.</t>
  </si>
  <si>
    <t>ICOS EM INSTAL.SUBTERRANEAS,DIAM.NOMINAL 1.1/2",SENDO DIAM.</t>
  </si>
  <si>
    <t>INTERNO 43,0MM,FORNECIDO C/2 TAMPOES NAS EXTREMIDADES,FITA D</t>
  </si>
  <si>
    <t>E AVISO"PERIGO" C/FIO GUIA DE ACO GALV.REVEST.PVC,CONFORME A</t>
  </si>
  <si>
    <t>BNT NBR 13897 E 13898,LANC.DIR.SOLO,INCL.CONEXOES E KIT VED.</t>
  </si>
  <si>
    <t xml:space="preserve"> EM INSTAL.SUBTERRANEAS,DIAM.NOMINAL 2",SENDO O DIAM.INT. 50</t>
  </si>
  <si>
    <t>,8MM,FORNECIDO C/2 TAMPOES NAS EXTREMIDADES,FITA DE AVISO "P</t>
  </si>
  <si>
    <t>ERIGO" C/FIO GUIA DE ACO GALV.REVEST.PVC,CONFORME ABNT NBR 1</t>
  </si>
  <si>
    <t>3897 E 13898,LANC.DIR.SOLO,INCLUSIVE CONEXOES E KIT VEDACAO</t>
  </si>
  <si>
    <t>ICOS EM INSTAL.SUBTERRANEAS,DIAM.NOMINAL 2",SENDO DIAM.INT.</t>
  </si>
  <si>
    <t>50,8MM,FORNECIDO C/2 TAMPOES NAS EXTREMIDADES,FITA DE AVISO</t>
  </si>
  <si>
    <t>"PERIGO" C/FIO GUIA DE ACO GALV.REVEST.PVC,CONFORME ABNT NBR</t>
  </si>
  <si>
    <t>COS EM INSTAL.SUBTERRANEAS,COM DIAM.NOMINAL 3",SENDO DIAM.IN</t>
  </si>
  <si>
    <t>T. 75MM,FORNECIDO C/2 TAMPOES NAS EXTREMIDADES,FITA DE AVISO</t>
  </si>
  <si>
    <t xml:space="preserve"> "PERIGO" C/FIO GUIA DE ACO GALV.REVEST.PVC,CONFORME ABNT NB</t>
  </si>
  <si>
    <t>R 13897 E 13898,LANC.DIR.SOLO,INCL.CONEXOES E KIT VEDACAO</t>
  </si>
  <si>
    <t>ICOS EM INSTAL.SUBTERRANEAS,DIAM.NOMINAL 3",SENDO DIAM.INT.</t>
  </si>
  <si>
    <t>75MM,FORNECIDO C/2 TAMPOES NAS EXTREMIDADES,FITA DE AVISO "P</t>
  </si>
  <si>
    <t>COS EM INSTAL.SUBTERRANEAS,COM DIAM.NOMINAL 4",SENDO DIAM.IN</t>
  </si>
  <si>
    <t>TERNO 102MM,FORNECIDO C/2 TAMPOES NAS EXTREMIDADES,FITA DE A</t>
  </si>
  <si>
    <t>VISO "PERIGO" C/FIO GUIA DE ACO GALV.REVEST.PVC,CONFORME ABN</t>
  </si>
  <si>
    <t>T NBR 13897 E 13898,LANC.DIR.SOLO,INCL.CONEXOES E KIT VEDAC.</t>
  </si>
  <si>
    <t>ICOS EM INSTAL.SUBTERRANEAS,DIAM.NOMINAL 4",SENDO DIAM.INT.</t>
  </si>
  <si>
    <t>102MM,FORNECIDO C/2 TAMPOES NAS EXTREMIDADES,FITA DE AVISO "</t>
  </si>
  <si>
    <t>PERIGO" C/FIO GUIA DE ACO GALV.REVEST.PVC,CONFORME ABNT NBR</t>
  </si>
  <si>
    <t xml:space="preserve"> EM INSTAL.SUBTERRANEAS,DIAM.NOMINAL 5",SENDO DIAM.INT.128,8</t>
  </si>
  <si>
    <t>MM,FORNECIDO C/2 TAMPOES NAS EXTREMIDADES,FITA DE AVISO "PER</t>
  </si>
  <si>
    <t>IGO" C/FIO GUIA DE ACO GALV.REVEST.PVC,CONFORME ABNT NBR 138</t>
  </si>
  <si>
    <t>97 E 13898,LANC.DIR.SOLO,INCLUSIVE CONEXOES E KIT VEDACAO</t>
  </si>
  <si>
    <t>ICOS EM INSTAL.SUBTERRANEAS,DIAM.NOMINAL 5",SENDO DIAM.INT.</t>
  </si>
  <si>
    <t>128,8MM,FORNECIDO C/2 TAMPOES NAS EXTREMIDADES,FITA DE AVISO</t>
  </si>
  <si>
    <t xml:space="preserve"> EM INSTAL.SUBTERRANEAS,DIAM.NOMINAL 6",SENDO DIAM.INT. 155,</t>
  </si>
  <si>
    <t>6MM,FORNECIDO C/2 TAMPOES NAS EXTREMIDADES,FITA DE AVISO "PE</t>
  </si>
  <si>
    <t>RIGO" C/FIO GUIA DE ACO GALV.REVEST.PVC,CONFORME ABNT NBR 13</t>
  </si>
  <si>
    <t>897 E 13898,LANC.DIR.SOLO,INCLUSIVE CONEXOES E KIT VEDACAO</t>
  </si>
  <si>
    <t>ICOS EM INSTAL.SUBTERRANEAS,DIAM.NOMINAL 6",SENDO DIAM.INT.</t>
  </si>
  <si>
    <t>155,6MM,FORNECIDO C/2 TAMPOES NAS EXTREMIDADES,FITA DE AVISO</t>
  </si>
  <si>
    <t xml:space="preserve"> EM INSTAL.SUBTERRANEAS,DIAM.NOMINAL 8",SENDO DIAM.INT. 206M</t>
  </si>
  <si>
    <t>M,FORNECIDO C/2 TAMPOES NAS EXTREMIDADES,FITA DE AVISO "PERI</t>
  </si>
  <si>
    <t>GO" COM FIO GUIA DE ACO GALV.REVEST.PVC,CONFORME ABNT NBR 13</t>
  </si>
  <si>
    <t>ICOS EM INSTAL.SUBTERRANEAS,DIAM.NOMINAL 8",SENDO DIAM.INT.</t>
  </si>
  <si>
    <t>206MM,FORNECIDO C/2 TAMPOES NAS EXTREMIDADES,FITA DE AVISO "</t>
  </si>
  <si>
    <t>PERIGO" C/FIO GUIA DE ACO GALV.REVEST,PVC,CONFORME ABNT NBR</t>
  </si>
  <si>
    <t>13897 E 13898,LANC.DIR.SOLO,INCLUSIVE CONEXOES E KIT VEDACAO</t>
  </si>
  <si>
    <t>M LIGA ZN/AL TIPO 1 OU 2,CONFORME ABNT NBR 8964 E 10514,INCL</t>
  </si>
  <si>
    <t>USIVE MANTA GEOTEXTIL E EQUIPAMENTO,EXCLUSIVE PEDRAS.FORN</t>
  </si>
  <si>
    <t>USIVE MANTA GEOTEXTIL E EQUIPAMENTO,EXCLUSIVE PEDRAS.FORNEC</t>
  </si>
  <si>
    <t>USIVE MANTA GEOTEXTIL, EQUIPAMENTO E PEDRAS.FORNECIMENTO E</t>
  </si>
  <si>
    <t>USIVE MANTA GEOTEXTIL,EQUIPAMENTO E PEDRAS.FORNECIMENTO E C</t>
  </si>
  <si>
    <t>S FUNCOES DESENVOLVIDAS PELO PVC,TIPO 3 OU 4, CONFORME ABNT</t>
  </si>
  <si>
    <t>NBR 8964 E 10514 ,INCLUSIVE MANTA GEOTEXTIL E EQUIPAMENTO,EX</t>
  </si>
  <si>
    <t>CLUSIVE PEDRAS.FORNECIMENTO E COLOCACAO</t>
  </si>
  <si>
    <t>S FUNCOES DESENVOLVIDAS PELO PVC,TIPO 3 OU 4,CONFORME ABNT N</t>
  </si>
  <si>
    <t>BR 8964 E 10514,INCLUSIVE MANTA GEOTEXTIL E EQUIPAMENTO,EXCL</t>
  </si>
  <si>
    <t>DAS PELO PVC,TIPO 3 OU 4,CONFORME ABNT NBR 8964 E 10514,INCL</t>
  </si>
  <si>
    <t xml:space="preserve"> AS FUNCOES DESENVOLVIDAS PELO PVC,TIPO 3 OU 4,CONFORME ABNT</t>
  </si>
  <si>
    <t>NBR 8964 E 10514,INCLUSIVE MANTA GEOTEXTIL E EQUIPAMENTO,EXC</t>
  </si>
  <si>
    <t xml:space="preserve"> NBR8964 E 10514,INCLUSIVE MANTA GEOTEXTIL E EQUIPAMENTO,EXC</t>
  </si>
  <si>
    <t>BR 8964 E 10514,INCLUSIVE MANTA GEOTEXTIL,EQUIPAMENTO E PEDR</t>
  </si>
  <si>
    <t>AS.FORNECIMENTO E COLOCACAO</t>
  </si>
  <si>
    <t>DO EM PVC OU OUTRO POLIMERO QUE CUMPRA AS FUNCOES DESENVOL.</t>
  </si>
  <si>
    <t>PELO PVC,TIPO 3 OU 4,CONFORME ABNT NBR 8964 E 10514,INCLUSIV</t>
  </si>
  <si>
    <t>E MANTA GEOTEXTIL,EQUIPAMENTO E PEDRAS.FORNEC. E COLOCACAO</t>
  </si>
  <si>
    <t>AS FUNCOES DESENVOLV. PELO PVC,TIPO 3 OU 4,CONFORME ABNT NBR</t>
  </si>
  <si>
    <t>8964 E 10514,INCLUSIVE MANTA GEOTEXTIL,EQUIPAMENTO E PEDRAS.</t>
  </si>
  <si>
    <t xml:space="preserve"> FORNECIMENTO E COLOCACAO</t>
  </si>
  <si>
    <t>CANALIZACAO DE AGUA,PONTA/BOLSA,REVESTIDO INTERNAMENTE EM PO</t>
  </si>
  <si>
    <t>LIETILENO,REVESTIMENTO EXTERNO EM LIGA DE ZINCO E ALUMINIO E</t>
  </si>
  <si>
    <t xml:space="preserve"> EPOXI DE COR AZUL MARINHO,COM DIAMETRO EXTERNO DE 90MM,CONF</t>
  </si>
  <si>
    <t>ORME ABNT NBR 7675,12588 E 11827.FORNECIMENTO</t>
  </si>
  <si>
    <t xml:space="preserve"> EPOXI DE COR AZUL MARINHO,COM DIAMETRO EXTERNO DE 110MM,CON</t>
  </si>
  <si>
    <t>FORME ABNT NBR 7675,12588 E 11827.FORNECIMENTO</t>
  </si>
  <si>
    <t xml:space="preserve"> EPOXI DE COR AZUL MARINHO,COM DIAMETRO EXTERNO DE 125MM,CON</t>
  </si>
  <si>
    <t>SOB PRESSAO,CLASSE K-9,PONTA/BOLSA,CONFORME ABNT NBR 7675,RE</t>
  </si>
  <si>
    <t>VESTIDO EXTERNAMENTE COM ZINCO METALICO E PINTURA BETUMINOSA</t>
  </si>
  <si>
    <t xml:space="preserve"> E INTERNAMENTE COM ARGAMASSA DE CIMENTO,COM JUNTA ELASTICA,</t>
  </si>
  <si>
    <t>BOLSA MODELO JE2GS,DIAMETRO DE 80MM,CONFORME ABNT NBR 13747.</t>
  </si>
  <si>
    <t>BOLSA MODELO JE2GS,DIAMETRO DE 100MM,CONFORME ABNT NBR 13747</t>
  </si>
  <si>
    <t>BOLSA MODELO JE2GS,DIAMETRO DE 150MM,CONFORME ABNT NBR 13747</t>
  </si>
  <si>
    <t>BOLSA MODELO JE2GS,DIAMETRO DE 200MM,CONFORME ABNT NBR 13747</t>
  </si>
  <si>
    <t>BOLSA MODELO JE2GS,DIAMETRO DE 250MM,CONFORME ABNT NBR 13747</t>
  </si>
  <si>
    <t>BOLSA MODELO JE2GS,DIAMETRO DE 300MM,CONFORME ABNT NBR 13747</t>
  </si>
  <si>
    <t>BOLSA MODELO JE2GS,DIAMETRO DE 350MM,CONFORME ABNT NBR 13747</t>
  </si>
  <si>
    <t>BOLSA MODELO JE2GS,DIAMETRO DE 400MM,CONFORME ABNT NBR 13747</t>
  </si>
  <si>
    <t>BOLSA MODELO JE2GS,DIAMETRO DE 450MM,CONFORME ABNT NBR 13747</t>
  </si>
  <si>
    <t>SIB PRESSAO,CLASSE K-9,PONTA/BOLSA,CONFORME ABNT NBR 7675,RE</t>
  </si>
  <si>
    <t>BOLSA MODELO JE2GS,DIAMETRO DE 500MM,CONFORME ABNT NBR 13747</t>
  </si>
  <si>
    <t>BOLSA MODELO JE2GS,DIAMETRO DE 600MM,CONFORME ABNT NBR 13747</t>
  </si>
  <si>
    <t>BOLSA MODELO JE2GS,DIAMETRO DE 700MM,CONFORME ABNT NBR 13747</t>
  </si>
  <si>
    <t>BOLSA MODELO JE2GS,DIAMETRO DE 800MM,CONFORME ABNT NBR 13747</t>
  </si>
  <si>
    <t>BOLSA MODELO JE2GS,DIAMETRO DE 900MM,CONFORME ABNT NBR 13747</t>
  </si>
  <si>
    <t>BOLSA MODELO JE2GS,DIAMETRO DE 1000MM,CONFORME ABNT NBR 1374</t>
  </si>
  <si>
    <t>7.FORNECIMENTO</t>
  </si>
  <si>
    <t>BOLSA MODELO JE2GS,DIAMETRO DE 1200MM,CONFORME ABNT NBR 1374</t>
  </si>
  <si>
    <t>TUBO DE FERRO FUNDIDO CENTRIFUGADO,DUCTIL,PARA CANALIZACOES</t>
  </si>
  <si>
    <t>SOB PRESSAO CLASSE K-7,CONFORME ABNT NBR 7675,PONTA/BOLSA,RE</t>
  </si>
  <si>
    <t>BOLSA MODELO JE2GS CONFORME ABNT NBR 13747,DIAMETRO DE 150MM</t>
  </si>
  <si>
    <t>BOLSA MODELO JE2GS CONFORME ABNT NBR 13747,DIAMETRO DE 200MM</t>
  </si>
  <si>
    <t>BOLSA MODELO JE2GS CONFORME ABNT NBR 13747,DIAMETRO DE 250MM</t>
  </si>
  <si>
    <t>BOLSA MODELO JE2GS CONFORME ABNT NBR 13747,DIAMETRO DE 300MM</t>
  </si>
  <si>
    <t>BOLSA MODELO JE2GS CONFORME ABNT NBR 13747,DIAMETRO DE 350MM</t>
  </si>
  <si>
    <t>BOLSA MODELO JE2GS CONFORME ABNT NBR 13747,DIAMETRO DE 400MM</t>
  </si>
  <si>
    <t>SOB PRESSAO,CLASSE K-7,CONFORME ABNT NBR 7675,PONTA/BOLSA,RE</t>
  </si>
  <si>
    <t>BOLSA MODELO JE2GS CONFORME ABNT NBR 13747,DIAMETRO DE 450MM</t>
  </si>
  <si>
    <t>BOLSA MODELO JE2GS CONFORME ABNT NBR 13747,DIAMETRO DE 500MM</t>
  </si>
  <si>
    <t>BOLSA MODELO JE2GS CONFORME ABNT NBR 13747,DIAMETRO DE 600MM</t>
  </si>
  <si>
    <t>BOLSA MODELO JE2GS CONFORME ABNT NBR 13747,DIAMETRO DE 700MM</t>
  </si>
  <si>
    <t>BOLSA MODELO JE2GS CONFORME ABNT NBR 13747,DIAMETRO DE 800MM</t>
  </si>
  <si>
    <t>BOLSA MODELO JE2GS CONFORME ABNT NBR 13747,DIAMETRO DE 900MM</t>
  </si>
  <si>
    <t>BOLSA MODELO JE2GS CONFORME ABNT NBR 13747,DIAMETRO DE 1000M</t>
  </si>
  <si>
    <t>M.FORNECIMENTO</t>
  </si>
  <si>
    <t>BOLSA MODELO JE2GS CONFORME ABNT NBR 13747,DIAMETRO DE 1200M</t>
  </si>
  <si>
    <t>TUBO DE FERRO FUNDIDO CENTRIFUGADO DUCTIL,PARA CANALIZACOES</t>
  </si>
  <si>
    <t>SOB PRESSAO OU GRAVITARIO,CONFORME ABNT NBR 15420,PONTA/BOLS</t>
  </si>
  <si>
    <t>A,COM JUNTA ELASTICA,REVESTIDO INTERNAMENTE COM ARGAMASSA DE</t>
  </si>
  <si>
    <t xml:space="preserve"> CIMENTO ALUMINOSO APLICACAO ESGOTO,E EXTERNAMENTE COM ZINCO</t>
  </si>
  <si>
    <t xml:space="preserve"> METALICO,INCLUSIVE ANEL DE BORRACHA NITRILICO,BOLSA MODELO</t>
  </si>
  <si>
    <t>JE2GS CONFORME ABNT NBR 13747,DIAMETRO DE 80MM.FORNECIMENTO</t>
  </si>
  <si>
    <t>JE2GS CONFORME ABNT NBR 13747,DIAMETRO DE 100MM.FORNECIMENTO</t>
  </si>
  <si>
    <t>A COM JUNTA ELASTICA,REVESTIDO INTERNAMENTE COM ARGAMASSA DE</t>
  </si>
  <si>
    <t>JE2GS CONFORME ABNT NBR 13747,DIAMETRO DE 150MM.FORNECIMENTO</t>
  </si>
  <si>
    <t>JE2GS CONFORME ABNT NBR 13747,DIAMETRO DE 200MM.FORNECIMENTO</t>
  </si>
  <si>
    <t>JE2GS CONFORME ABNT NBR 13747.DIAMETRO DE 250MM.FORNECIMENTO</t>
  </si>
  <si>
    <t>JE2GS CONFORME ABNT NBR 13747,DIAMETRO DE 300MM.FORNECIMENTO</t>
  </si>
  <si>
    <t xml:space="preserve"> CIMENTO ALUMINOSO,APLICACAO ESGOTO,E EXTERNAMENTE COM ZINCO</t>
  </si>
  <si>
    <t>JE2GS CONFORME ABNT NBR 13747,DIAMETRO DE 350MM.FORNECIMENTO</t>
  </si>
  <si>
    <t>JE2GS CONFORME ABNT NBR 13747,DIAMETRO DE 400MM.FORNECIMENTO</t>
  </si>
  <si>
    <t>JE2GS CONFORME ABNT NBR 13747,DIAMETRO DE 450MM.FORNECIMENTO</t>
  </si>
  <si>
    <t>JE2GS CONFORME ABNT NBR 13747,DIAMETRO DE 500MM.FORNECIMENTO</t>
  </si>
  <si>
    <t>JE2GS CONFORME ABNT NBR 13747,DIAMETRO DE 600MM.FORNECIMENTO</t>
  </si>
  <si>
    <t>JE2GS CONFORME ABNT NBR 13747,DIAMETRO DE 700MM.FORNECIMENTO</t>
  </si>
  <si>
    <t>JE2GS CONFORME ABNT NBR 13747,DIAMETRO DE 800MM.FORNECIMENTO</t>
  </si>
  <si>
    <t>JE2GS CONFORME ABNT NBR 13747,DIAMETRO DE 900MM.FORNECIMENTO</t>
  </si>
  <si>
    <t>JE2GS CONFORME ABNT NBR 13747,DIAMETRO 1000MM.FORNECIMENTO</t>
  </si>
  <si>
    <t>JE2GS CONFORME ABNT NBR 13747,DIAMETRO 1200MM.FORNECIMENTO</t>
  </si>
  <si>
    <t>TUBO DE FERRO FUNDIDO DUCTIL COM 2 FLANGES SOLDADOS,CLASSE D</t>
  </si>
  <si>
    <t>E PRESSAO PN-10,ESPESSURA CLASSE K-9,PARA AGUA,CONFORME ABNT</t>
  </si>
  <si>
    <t xml:space="preserve"> NBR 7560 E ABNT NBR 7675,REVESTIDO INTERNAMENTE COM ARGAMAS</t>
  </si>
  <si>
    <t>SA DE CIMENTO E EXTERNAMENTE COM ZINCO METALICO E PINTURA BE</t>
  </si>
  <si>
    <t>TUMINOSA,EXCLUSIVE ACESSORIOS PARA JUNTA,COM DIAMETRO DE 80M</t>
  </si>
  <si>
    <t>M,COMPRIMENTO ATE 1,0M.FORNECIMENTO</t>
  </si>
  <si>
    <t>NBR 7560 E ABNT NBR 7675,REVESTIDO INTERNAMENTE COM ARGAMASS</t>
  </si>
  <si>
    <t>A DE CIMENTO E EXTERNAMENTE COM ZINCO METALICO E PINTURA BET</t>
  </si>
  <si>
    <t>UMINOSA,EXCLUSIVE ACESSORIOS PARA JUNTA,COM DIAMETRO DE 100M</t>
  </si>
  <si>
    <t>M,COMPRIMENTO ATE 1,00M.FORNECIMENTO</t>
  </si>
  <si>
    <t>TUMINOSA,EXCLUSIVE ACESSORIOS PARA JUNTA,COM DIAMETRO DE 150</t>
  </si>
  <si>
    <t>MM,COMPRIMENTO ATE 1,0M.FORNECIMENTO</t>
  </si>
  <si>
    <t>TUMINOSA,EXCLUSIVE ACESSORIOS PARA JUNTA,COM DIAMETRO DE 200</t>
  </si>
  <si>
    <t>TUMINOSA,EXCLUSIVE ACESSORIOS PARA JUNTA,COM DIAMETRO DE 250</t>
  </si>
  <si>
    <t>TUMINOSA,EXCLUSIVE ACESSORIOS PARA JUNTA,COM DIAMETRO DE 300</t>
  </si>
  <si>
    <t>TUMINOSA,EXCLUSIVE ACESSORIOS PARA JUNTA,COM DIAMETRO DE 350</t>
  </si>
  <si>
    <t>TUMINOSA,EXCLUSIVE ACESSORIOS PARA JUNTA,COM DIAMETRO DE 400</t>
  </si>
  <si>
    <t>TUMINOSA,EXCLUSIVE ACESSORIOS PARA JUNTA,COM DIAMETRO DE 450</t>
  </si>
  <si>
    <t>TUMINOSA,EXCLUSIVE ACESSORIOS PARA JUNTA,COM DIAMETRO DE 500</t>
  </si>
  <si>
    <t>TUMINOSA,EXCLUSIVE ACESSORIOS PARA JUNTA,COM DIAMETRO DE 600</t>
  </si>
  <si>
    <t>TUBO DE FERRO FUNDIDO DUCTIL COM 2 FLANGES ROSCADOS,CLASSE D</t>
  </si>
  <si>
    <t>E PRESSAO PN-10,ESPESSURA CLASSE K-12,PARA AGUA,CONFORME ABN</t>
  </si>
  <si>
    <t>T NBR 7560 E ABNT NBR 7675,REVESTIDO INTERNAMENTE COM ARGAMA</t>
  </si>
  <si>
    <t>SSA DE CIMENTO E EXTERNAMENTE COM ZINCO METALICO E PINTURA B</t>
  </si>
  <si>
    <t>ETUMINOSA,EXCLUSIVE ACESSORIOS PARA JUNTA,COM DIAMETRO DE 70</t>
  </si>
  <si>
    <t>0MM,COMPRIMENTO ATE 1,0M.FORNECIMENTO</t>
  </si>
  <si>
    <t>ETUMINOSA,EXCLUSIVE ACESSORIOS PARA JUNTA,COM DIAMETRO DE 80</t>
  </si>
  <si>
    <t>ETUMINOSA,EXCLUSIVE ACESSORIOS PARA JUNTA,COM DIAMETRO DE 90</t>
  </si>
  <si>
    <t>ETUMINOSA,EXCLUSIVE ACESSORIOS PARA JUNTA,COM DIAMETRO DE 10</t>
  </si>
  <si>
    <t>00MM,COMPRIMENTO ATE 1,0M.FORNECIMENTO</t>
  </si>
  <si>
    <t>ETUMINOSA,EXCLUSIVE ACESSORIOS PARA JUNTA,COM DIAMETRO DE 12</t>
  </si>
  <si>
    <t>PRESSAO PN-16,ESPESSURA CLASSE K-9,PARA AGUA,CONFORME ABNT N</t>
  </si>
  <si>
    <t>BR 7560 E ABNT NBR 7675,REVESTIDO EXTERNAMENTE COM ZINCO MET</t>
  </si>
  <si>
    <t>ALICO E PINTURA BETUMINOSA E INTERNAMENTE COM ARGAMASSA DE C</t>
  </si>
  <si>
    <t>IMENTO,EXCLUSIVE ACESSORIOS PARA JUNTA,COM DIAMETRO DE 80MM,</t>
  </si>
  <si>
    <t>COMPRIMENTO ATE 1,0M.FORNECIMENTO</t>
  </si>
  <si>
    <t>IMENTO,EXCLUSIVE ACESSORIOS PARA JUNTA,COM DIAMETRO DE 100MM</t>
  </si>
  <si>
    <t>,COMPRIMENTO ATE 1,0M.FORNECIMENTO</t>
  </si>
  <si>
    <t>IMENTO,EXCLUSIVE ACESSORIOS PARA JUNTA,COM DIAMETRO DE 150MM</t>
  </si>
  <si>
    <t>IMENTO,EXCLUSIVE ACESSORIOS PARA JUNTA,COM DIAMETRO DE 200MM</t>
  </si>
  <si>
    <t>IMENTO,EXCLUSIVE ACESSORIOS PARA JUNTA,COM DIAMETRO DE 250MM</t>
  </si>
  <si>
    <t>IMENTO,EXCLUSIVE ACESSORIOS PARA JUNTA,COM DIAMETRO DE 300MM</t>
  </si>
  <si>
    <t>IMENTO,EXCLUSIVE ACESSORIOS PARA JUNTA,COM DIAMETRO DE 350MM</t>
  </si>
  <si>
    <t>IMENTO,EXCLUSIVE ACESSORIOS PARA JUNTA,COM DIAMETRO DE 400MM</t>
  </si>
  <si>
    <t>IMENTO,EXCLUSIVE ACESSORIOS PARA JUNTA,COM DIAMETRO DE 450MM</t>
  </si>
  <si>
    <t>IMENTO,EXCLUSIVE ACESSORIOS PARA JUNTA,COM DIAMETRO DE 500MM</t>
  </si>
  <si>
    <t>IMENTO,EXCLUSIVE ACESSORIOS PARA JUNTA,COM DIAMETRO DE 600MM</t>
  </si>
  <si>
    <t>PRESSAO PN-16,ESPESSURA CLASSE K-12,PARA AGUA,CONFORME ABNT</t>
  </si>
  <si>
    <t>NBR 7560 E ABNT NBR 7675,REVESTIDO EXTERNAMENTE COM ZINCO ME</t>
  </si>
  <si>
    <t>TALICO E PINTURA BETUMINOSA E INTERNAMENTE COM ARGAMASSA DE</t>
  </si>
  <si>
    <t>CIMENTO,EXCLUSIVE ACESSORIOS PARA JUNTA,COM DIAMETRO DE 700M</t>
  </si>
  <si>
    <t>NFORME ABNT NBR 7560 E ABNT NBR 7675,REVESTIDO EXTERNAMENTE</t>
  </si>
  <si>
    <t>E INTERNAMENTE COM PINTURA BETUMINOSA,EXCLUSIVE ACESSORIOS P</t>
  </si>
  <si>
    <t>ARA JUNTA,COM DIAMETRO DE 800MM,COMPRIMENTO DE 1,0M.FORNECIM</t>
  </si>
  <si>
    <t>ARA JUNTA,COM DIAMETRO DE 800MM,COMPRIMENTO DE 1,5M.FORNECIM</t>
  </si>
  <si>
    <t>ARA JUNTA,COM DIAMETRO DE 800MM,COMPRIMENTO DE 2,0M.FORNECIM</t>
  </si>
  <si>
    <t>ARA JUNTA,COM DIAMETRO DE 900MM,COMPRIMENTO DE 1,0M.FORNECIM</t>
  </si>
  <si>
    <t>ARA JUNTA,COM DIAMETRO DE 900MM,COMPRIMENTO DE 1,5M.FORNECIM</t>
  </si>
  <si>
    <t>ARA JUNTA,COM DIAMETRO DE 900MM,COMPRIMENTO DE 2,0M.FORNECIM</t>
  </si>
  <si>
    <t>ARA JUNTA,COM DIAMETRO DE 1000MM,COMPRIMENTO DE 1,0M.FORNECI</t>
  </si>
  <si>
    <t>ARA JUNTA,COM DIAMETRO DE 1000MM,COMPRIMENTO DE 1,5M.FORNECI</t>
  </si>
  <si>
    <t>ARA JUNTA,COM DIAMETRO DE 1000MM,COMPRIMENTO DE 2,0M.FORNECI</t>
  </si>
  <si>
    <t>ARA JUNTA,COM DIAMETRO DE 1200MM,COMPRIMENTO DE 1,0M.FORNECI</t>
  </si>
  <si>
    <t>ARA JUNTA,COM DIAMETRO DE 1200MM,COMPRIMENTO DE 1,5M.FORNECI</t>
  </si>
  <si>
    <t>ARA JUNTA,COM DIAMETRO DE 1200MM,COMPRIMENTO DE 2,0M.FORNECI</t>
  </si>
  <si>
    <t xml:space="preserve"> ABNT NBR 7560 E ABNT NBR 7675,REVESTIDO EXTERNAMENTE COM ZI</t>
  </si>
  <si>
    <t>NCO METALICO E INTERNAMENTE COM ARGAMASSA DE CIMENTO,EXCLUSI</t>
  </si>
  <si>
    <t>VE ACESSORIOS PARA JUNTA,COM DIAMETRO DE 80MM,COMPRIMENTO AT</t>
  </si>
  <si>
    <t>E 1,0M.FORNECIMENTO</t>
  </si>
  <si>
    <t>VE ACESSORIOS PARA JUNTA,COM DIAMETRO DE 100MM,COMPRIMENTO A</t>
  </si>
  <si>
    <t>TE 1,0M.FORNECIMENTO</t>
  </si>
  <si>
    <t>VE ACESSORIOS PARA JUNTA,COM DIAMETRO DE 150MM,COMPRIMENTO A</t>
  </si>
  <si>
    <t>VE ACESSORIOS PARA JUNTA,COM DIAMETRO DE 200MM,COMPRIMENTO A</t>
  </si>
  <si>
    <t>VE ACESSORIOS PARA JUNTA,COM DIAMETRO DE 250MM,COMPRIMENTO A</t>
  </si>
  <si>
    <t>VE ACESSORIOS PARA JUNTA,COM DIAMETRO DE 300MM,COMPRIMENTO A</t>
  </si>
  <si>
    <t>VE ACESSORIOS PARA JUNTA,COM DIAMETRO DE 350MM,COMPRIMENTO A</t>
  </si>
  <si>
    <t>VE ACESSORIOS PARA JUNTA,COM DIAMETRO DE 400MM,COMPRIMENTO A</t>
  </si>
  <si>
    <t>VE ACESSORIOS PARA JUNTA,COM DIAMETRO DE 450MM,COMPRIMENTO A</t>
  </si>
  <si>
    <t>VE ACESSORIOS PARA JUNTA,COM DIAMETRO DE 500MM,COMPRIMENTO A</t>
  </si>
  <si>
    <t>VE ACESSORIOS PARA JUNTA,COM DIAMETRO DE 600MM,COMPRIMENTO A</t>
  </si>
  <si>
    <t>E ABNT NBR 7560 E ABNT NBR 7675,REVESTIDO EXTERNAMENTE COM Z</t>
  </si>
  <si>
    <t>INCO METALICO E INTERNAMENTE COM ARGAMASSA DE CIMENTO,EXCLUS</t>
  </si>
  <si>
    <t>IVE ACESSORIOS PARA JUNTA,COM DIAMETRO DE 700MM,COMPRIMENTO</t>
  </si>
  <si>
    <t>ATE 1,0M.FORNECIMENTO</t>
  </si>
  <si>
    <t>IVE ACESSORIOS PARA JUNTA,COM DIAMETRO DE 800MM,COMPRIMENTO</t>
  </si>
  <si>
    <t>IVE ACESSORIOS PARA JUNTA,COM DIAMETRO DE 900MM,COMPRIMENTO</t>
  </si>
  <si>
    <t>IVE ACESSORIOS PARA JUNTA,COM DIAMETRO DE 1000MM,COMPRIMENTO</t>
  </si>
  <si>
    <t xml:space="preserve"> ATE 1,0M.FORNECIMENTO</t>
  </si>
  <si>
    <t>IVE ACESSORIOS PARA JUNTA,COM DIAMETRO DE 1200MM,COMPRIMENTO</t>
  </si>
  <si>
    <t>ARA AGUA,CONFORME ABNT NBR 7560 E ABNT NBR 7675,REVESTIDO EX</t>
  </si>
  <si>
    <t>TERNAMENTE COM ZINCO METALICO E PINTURA BETUMINOSA E INTERNA</t>
  </si>
  <si>
    <t>MENTE COM ARGAMASSA DE CIMENTO,EXCLUSIVE ACESSORIOS PARA JUN</t>
  </si>
  <si>
    <t>TA,COM DIAMETRO DE 80MM,COMPRIMENTO ATE 1,0M.FORNECIMENTO</t>
  </si>
  <si>
    <t>PARA AGUA,CONFORME ABNT NBR 7560 E ABNT NBR 7675,REVESTIDO E</t>
  </si>
  <si>
    <t>XTERNAMENTE COM ZINCO METALICO E PINTURA BETUMINOSA E INTERN</t>
  </si>
  <si>
    <t>AMENTE COM ARGAMASSA DE CIMENTO,EXCLUSIVE ACESSORIOS PARA JU</t>
  </si>
  <si>
    <t>NTA,COM DIAMETRO DE 100MM,COMPRIMENTO ATE 1,0M.FORNECIMENTO</t>
  </si>
  <si>
    <t>NTA,COM DIAMETRO DE 150MM,COMPRIMENTO ATE 1,0M.FORNECIMENTO</t>
  </si>
  <si>
    <t>NTA,COM DIAMETRO DE 200MM,COMPRIMENTO ATE 1,0M.FORNECIMENTO</t>
  </si>
  <si>
    <t>NTA,COM DIAMETRO DE 250MM,COMPRIMENTO ATE 1,0M.FORNECIMENTO</t>
  </si>
  <si>
    <t>NTA,COM DIAMETRO DE 300MM,COMPRIMENTO ATE 1,0M.FORNECIMENTO</t>
  </si>
  <si>
    <t>NTA,COM DIAMETRO DE 350MM,COMPRIMENTO ATE 1,0M.FORNECIMENTO</t>
  </si>
  <si>
    <t>NTA,COM DIAMETRO DE 400MM,COMPRIMENTO ATE 1,0M.FORNECIMENTO</t>
  </si>
  <si>
    <t>NTA,COM DIAMETRO DE 450MM,COMPRIMENTO ATE 1,0M.FORNECIMENTO</t>
  </si>
  <si>
    <t>NTA,COM DIAMETRO DE 500MM,COMPRIMENTO ATE 1,0M.FORNECIMENTO</t>
  </si>
  <si>
    <t>NTA,COM DIAMETRO DE 600MM,COMPRIMENTO ATE 1,0M.FORNECIMENTO</t>
  </si>
  <si>
    <t>,PARA AGUA,CONFORME ABNT NBR 7560 E ABNT NBR 7675,REVESTIDO</t>
  </si>
  <si>
    <t>EXTERNAMENTE COM ZINCO METALICO E PINTURA BETUMINOSA E INTER</t>
  </si>
  <si>
    <t>NAMENTE COM ARGAMASSA DE CIMENTO,EXCLUSIVE ACESSORIOS PARA J</t>
  </si>
  <si>
    <t>UNTA,COM DIAMETRO DE 700MM,COMPRIMENTO ATE 1,0M.FORNECIMENTO</t>
  </si>
  <si>
    <t>UNTA,COM DIAMETRO DE 800MM,COMPRIMENTO ATE 1,0M.FORNECIMENTO</t>
  </si>
  <si>
    <t>UNTA,COM DIAMETRO DE 900MM,COMPRIMENTO ATE 1,0M.FORNECIMENTO</t>
  </si>
  <si>
    <t>UNTA,C/DIAMETRO DE 1000MM,COMPRIMENTO ATE 1,0M.FORNECIMENTO</t>
  </si>
  <si>
    <t>UNTA,C/DIAMETRO DE 1200MM,COMPRIMENTO ATE 1,0M.FORNECIMENTO</t>
  </si>
  <si>
    <t>NTA,COM DIAMETRO DE 80MM,COMPRIMENTO ATE 1,0M.FORNECIMENTO</t>
  </si>
  <si>
    <t>IO CONFORME ABNT NBR 15420 E ABNT NBR 7560,EXCL.ACESSORIOS P</t>
  </si>
  <si>
    <t>/JUNTA,C/DIAMETRO DE 80MM,COMPRIMENTO ATE 1,0M.FORNECIMENTO</t>
  </si>
  <si>
    <t>IO,CONFORME ABNT NBR 15420 E ABNT NBR 7560,EXCL.ACESSORIOS P</t>
  </si>
  <si>
    <t>/JUNTA,C/DIAMETRO DE 100MM,COMPRIMENTO ATE 1,0M.FORNECIMENTO</t>
  </si>
  <si>
    <t>/JUNTA,C/DIAMETRO DE 150MM,COMPRIMENTO ATE 1,0M.FORNECIMENTO</t>
  </si>
  <si>
    <t>/JUNTA,C/DIAMETRO DE 200MM,COMPRIMENTO ATE 1,0M.FORNECIMENTO</t>
  </si>
  <si>
    <t>/JUNTA,C/DIAMETRO DE 250MM,COMPRIMENTO ATE 1,0M.FORNECIMENTO</t>
  </si>
  <si>
    <t>/JUNTA,C/DIAMETRO DE 300MM,COMPRIMENTO ATE 1,0M.FORNECIMENTO</t>
  </si>
  <si>
    <t>/JUNTA,C/DIAMETRO DE 350MM,COMPRIMENTO ATE 1,0M.FORNECIMENTO</t>
  </si>
  <si>
    <t>/JUNTA,C/DIAMETRO DE 400MM,COMPRIMENTO ATE 1,0M.FORNECIMENTO</t>
  </si>
  <si>
    <t>/JUNTA,C/DIAMETRO DE 450MM,COMPRIMENTO ATE 1,0M.FORNECIMENTO</t>
  </si>
  <si>
    <t>/JUNTA,C/DIAMETRO DE 500MM,COMPRIMENTO ATE 1,0M.FORNECIMENT</t>
  </si>
  <si>
    <t>/JUNTA,C/DIAMETRO DE 600MM,COMPRIMENTO ATE 1,0M.FORNECIMENTO</t>
  </si>
  <si>
    <t xml:space="preserve"> C/ARGAMASSA DE CIMENTO ALUMINOSO E EXTERNAMENTE C/ZINCO MET</t>
  </si>
  <si>
    <t>ALICO E PINTURA EPOXI NA COR VERMELHA,P/ESGOTO SANITARIO,CON</t>
  </si>
  <si>
    <t>FORME ABNT NBR 15420 E ABNT NBR 7560,EXCLUSIVE ACESSORIOS P/</t>
  </si>
  <si>
    <t>JUNTA,C/DIAMETRO DE 700MM,COMPRIMENTO ATE 1,0M.FORNECIMENTO</t>
  </si>
  <si>
    <t>JUNTA,C/DIAMETRO DE 800MM,COMPRIMENTO ATE 1,0M.FORNECIMENTO</t>
  </si>
  <si>
    <t>JUNTA,C/DIAMETRO DE 900MM,COMPRIMENTO ATE 1,0M.FORNECIMENTO</t>
  </si>
  <si>
    <t>JUNTA,C/DIAMETRO DE 1000MM,COMPRIMENTO ATE 1,0M.FORNECIMENTO</t>
  </si>
  <si>
    <t>JUNTA,C/DIAMETRO DE 1200MM,COMPRIMENTO ATE 1,0M.FORNECIMENTO</t>
  </si>
  <si>
    <t>C/ARGAMASSA DE CIMENTO ALUMINOSO E EXTERNAMENTE C/ZINCO META</t>
  </si>
  <si>
    <t>LICO E PINTURA EPOXI NA COR VERMELHA,P/ESGOTO SANITARIO CONF</t>
  </si>
  <si>
    <t>ORME ABNT NBR 15420 E ABNT NBR 7560,EXCLUSIVE ACESSORIOS P/J</t>
  </si>
  <si>
    <t>UNTA,COM DIAMETRO DE 80MM,COMPRIMENTO ATE 1,0M.FORNECIMENTO</t>
  </si>
  <si>
    <t>LICO E PINTURA EPOXI NA COR VERMELHA,P/ESGOTO SANITARIO,CONF</t>
  </si>
  <si>
    <t>UNTO,COM DIAMETRO DE 600MM,COMPRIMENTO ATE 1,0M.FORNECIMENTO</t>
  </si>
  <si>
    <t>TERNAMENTE C/ARGAMASSA DE CIMENTO ALUMINOSO E EXTERNAMENTE C</t>
  </si>
  <si>
    <t>/ZINCO METALICO E PINTURA EPOXI NA COR VERMELHA,P/ESGOTO SAN</t>
  </si>
  <si>
    <t>ITARIO,ABNT NBR 15420 E ABNT NBR 7560,EXCLUSIVE ACESSORIOS P</t>
  </si>
  <si>
    <t>/JUNTA,C/DIAMETRO DE 800MM,COMPRIMENTO DE 1,0M.FORNECIMENTO</t>
  </si>
  <si>
    <t>/JUNTA,C/DIAMETRO DE 800MM,COMPRIMENTO DE 1,5M.FORNECIMENTO</t>
  </si>
  <si>
    <t>/JUNTA,C/DIAMETRO DE 800MM,COMPRIMENTO DE 2,0M.FORNECIMENTO</t>
  </si>
  <si>
    <t>/JUNTA,C/DIAMETRO DE 900MM,COMPRIMENTO DE 1,0M.FORNECIMENTO</t>
  </si>
  <si>
    <t>/JUNTA,C/DIAMETRO DE 900MM,COMPRIMENTO DE 1,5M.FORNECIMENTO</t>
  </si>
  <si>
    <t>/JUNTA,C/DIAMETRO DE 900MM,COMPRIMENTO DE 2,0M.FORNECIMENTO</t>
  </si>
  <si>
    <t>/JUNTA,C/DIAMETRO DE 1000MM,COMPRIMENTO DE 1,0M.FORNECIMENTO</t>
  </si>
  <si>
    <t>/JUNTA,C/DIAMETRO DE 1000MM,COMPRIMENTO DE 1,5M.FORNECIMENTO</t>
  </si>
  <si>
    <t>/JUNTA,C/DIAMETRO DE 1000MM,COMPRIMENTO DE 2,0M.FORNECIMENTO</t>
  </si>
  <si>
    <t>/JUNTA,C/DIAMETRO DE 1200MM,COMPRIMENTO DE 1,0M.FORNECIMENTO</t>
  </si>
  <si>
    <t>/JUNTA,C/DIAMETRO DE 1200MM,COMPRIMENTO DE 1,5M.FORNECIMENTO</t>
  </si>
  <si>
    <t>/JUNTA,C/DIAMETRO DE 1200MM,COMPRIMENTO DE 2,0M.FORNECIMENTO</t>
  </si>
  <si>
    <t>ENTE C/ARGAMASSA DE CIMENTO ALUMINOSO E EXTERNAMENTE C/ZINCO</t>
  </si>
  <si>
    <t xml:space="preserve"> METALICO E PINTURA EPOXI NA COR VERMELHA,P/ESGOTO SANITARIO</t>
  </si>
  <si>
    <t>,CONFORME NBR ABNT 15420 E ABNT NBR 7560,EXCL.ACESSORIOS P/J</t>
  </si>
  <si>
    <t>,CONFORME ABNT NBR 15420 E ABNT NBR 7560,EXCL.ACESSORIOS P/J</t>
  </si>
  <si>
    <t>MENTE C/ARGAMASSA DE CIMENTO ALUMINOSO E EXTERNAMENTE C/ZINC</t>
  </si>
  <si>
    <t>O METALICO E PINTURA EPOXI NA COR VERMELHA,P/ESGOTO SANITARI</t>
  </si>
  <si>
    <t>O,CONFORME ABNT NBR 15420 E ABNT NBR 7560,EXCL.ACESSORIOS P/</t>
  </si>
  <si>
    <t>SGOTO SANITARIO,ABNT NBR 15420 E ABNT NBR 7560,EXCL.ACESSORI</t>
  </si>
  <si>
    <t>OS P/JUNTA,COM DIAMETRO DE 80MM,COMPRIMENTO ATE 1,0M.FORN.</t>
  </si>
  <si>
    <t>OS P/JUNTA,C/DIAMETRO DE 100MM,COMPRIMENTO ATE 1,0M.FORN.</t>
  </si>
  <si>
    <t>OS P/JUNTA,C/DIAMETRO DE 150MM,COMPRIMENTO ATE 1,0M.FORN.</t>
  </si>
  <si>
    <t>OS P/JUNTA,C/DIAMETRO DE 200MM,COMPRIMENTO ATE 1,0M.FORN.</t>
  </si>
  <si>
    <t>OS P/JUNTA,C/DIAMETRO DE 250MM,COMPRIMENTO ATE 1,0M.FORN.</t>
  </si>
  <si>
    <t>OS P/JUNTA,C/DIAMETRO DE 300MM,COMPRIMENTO ATE 1,0M.FORN.</t>
  </si>
  <si>
    <t>OS P/JUNTA,C/DIAMETRO DE 350MM,COMPRIMENTO ATE 1,0M.FORN.</t>
  </si>
  <si>
    <t>OS P/JUNTA,C/DIAMETRO DE 400MM,COMPRIMENTO ATE 1,0M.FORN.</t>
  </si>
  <si>
    <t>OS P/JUNTA,C/DIAMETRO DE 450MM,COMPRIMENTO ATE 1,0M.FORN.</t>
  </si>
  <si>
    <t>OS P/JUNTA,C/DIAMETRO DE 500MM,COMPRIMENTO ATE 1,0M.FORN.</t>
  </si>
  <si>
    <t>OS P/JUNTA,C/DIAMETRO DE 600MM,COMPRIMENTO ATE 1,0M.FORN.</t>
  </si>
  <si>
    <t>ANITARIO,CONFORME ABNT NBR 15420 E ABNT NBR 7560,EXCL.ACESSO</t>
  </si>
  <si>
    <t>RIOS P/JUNTA,C/DIAMETRO DE 700MM,COMPRIMENTO ATE 1,0M.FORN.</t>
  </si>
  <si>
    <t>NITARIO,CONFORME ABNT NBR 15420 E ABNT NBR 7560,EXCL.ACESSOR</t>
  </si>
  <si>
    <t>IOS P/JUNTA,C/DIAMETRO DE 800MM,COMPRIMENTO ATE 1,0M.FORN.</t>
  </si>
  <si>
    <t>IOS P/JUNTA,C/DIAMETRO DE 900MM,COMPRIMENTO ATE 1,0M.FORN.</t>
  </si>
  <si>
    <t>RIOS P/JUNTA,C/DIAMETRO DE 1000MM,COMPRIMENTO ATE 1,0M.FORN.</t>
  </si>
  <si>
    <t>RIOS P/JUNTA,C/DIAMETRO DE 1200MM,COMPRIMENTO ATE 1,0M.FORN.</t>
  </si>
  <si>
    <t>IOS P/JUNTA,C/DIAMETRO DE 80MM,COMPRIMENTO ATE 1,0M.FORN.</t>
  </si>
  <si>
    <t>IOS P/JUNTA,C/DIAMETRO DE 100MM,COMPRIMENTO ATE 1,0M.FORN.</t>
  </si>
  <si>
    <t>IOS P/JUNTA,C/DIAMETRO DE 150MM,COMPRIMENTO ATE 1,0M.FORN.</t>
  </si>
  <si>
    <t>IOS P/JUNTA,COM DIAMETRO DE 200MM,COMPRIMENTO ATE 1,0.FORN.</t>
  </si>
  <si>
    <t>IOS P/JUNTA,COM DIAMETRO DE 250MM,COMPRIMENTO ATE 1,0M.FORN.</t>
  </si>
  <si>
    <t>IOS P/JUNTA,COM DIAMETRO DE 300MM,COMPRIMENTO ATE 1,0M.FORN.</t>
  </si>
  <si>
    <t>IOS P/JUNTA,COM DIAMETRO DE 350MM,COMPRIMENTO ATE 1,0M.FORN.</t>
  </si>
  <si>
    <t>IOS P/JUNTA,COM DIAMETRO DE 400MM,COMPRIMENTO ATE 1,0M.FORN.</t>
  </si>
  <si>
    <t>IOS P/JUNTA,COM DIAMETRO DE 450MM,COMPRIMENTO ATE 1,0M.FORN.</t>
  </si>
  <si>
    <t>IOS P/JUNTA,COM DIAMETRO DE 500MM,COMPRIMENTO ATE 1,0M.FORN.</t>
  </si>
  <si>
    <t>IOS P/JUNTA,COM DIAMETRO DE 600MM,COMPRIMENTO ATE 1,0M.FORN.</t>
  </si>
  <si>
    <t>TUBO DE CONCRETO ARMADO,CLASSE EA-2,CONFORME ABNT NBR-8890,J</t>
  </si>
  <si>
    <t>UNTA ELASTICA,PARA ESGOTO SANITARIO,COM DIAMETRO DE 400MM,IN</t>
  </si>
  <si>
    <t>CLUSIVE ANEL DE BORRACHA.FORNECIMENTO</t>
  </si>
  <si>
    <t>UNTA ELASTICA,PARA ESGOTO SANITARIO,COM DIAMETRO DE 500MM,IN</t>
  </si>
  <si>
    <t>UNTA ELASTICA,PARA ESGOTO SANITARIO,COM DIAMETRO DE 600MM,IN</t>
  </si>
  <si>
    <t>UNTA ELASTICA,PARA ESGOTO SANITARIO,COM DIAMETRO DE 700MM,IN</t>
  </si>
  <si>
    <t>UNTA ELASTICA,PARA ESGOTO SANITARIO,COM DIAMETRO DE 800MM,IN</t>
  </si>
  <si>
    <t>UNTA ELASTICA,PARA ESGOTO SANITARIO,COM DIAMETRO DE 900MM,IN</t>
  </si>
  <si>
    <t>UNTA ELASTICA,PARA ESGOTO SANITARIO,COM DIAMETRO DE 1000MM,I</t>
  </si>
  <si>
    <t>NCLUSIVE ANEL DE BORRACHA.FORNECIMENTO</t>
  </si>
  <si>
    <t>UNTA ELASTICA,PARA ESGOTO SANITARIO,COM DIAMETRO DE 1200MM,I</t>
  </si>
  <si>
    <t>UNTA ELASTICA,PARA ESGOTO SANITARIO,COM DIAMETRO DE 1500MM,I</t>
  </si>
  <si>
    <t>TUBO DE CONCRETO ARMADO,CLASSE EA-2,CONFORME ABNT NBR 8890,J</t>
  </si>
  <si>
    <t>UNTA ELASTICA,PARA ESGOTO SANITARIO,COM DIAMETRO DE 1750MM,I</t>
  </si>
  <si>
    <t>UNTA ELASTICA,PARA ESGOTO SANITARIO,COM DIAMETRO DE 2000MM,I</t>
  </si>
  <si>
    <t>TUBO DE CONCRETO ARMADO,CLASSE EA-3,CONFORME ABNT NBR 8890,J</t>
  </si>
  <si>
    <t>TUBO DE CONCRETO ARMADO,CLASSE EA-4,CONFORME ABNT NBR 8890,J</t>
  </si>
  <si>
    <t>CLUSIVE ANEL DE BORRACHA. FORNECIMENTO</t>
  </si>
  <si>
    <t>NCLUSIVE ANEL DE BORRACHA. FORNECIMENTO</t>
  </si>
  <si>
    <t>ADAPTADOR PVC-PBA,CONFORME ABNT NBR 10351,PB,RQ X PBA COM DI</t>
  </si>
  <si>
    <t>AMETRO NOMINAL DE 50MM,INCLUSIVE ANEL DE BORRACHA.FORNECIMEN</t>
  </si>
  <si>
    <t>AMETRO NOMINAL DE 75MM,INCLUSIVE ANEL DE BORRACHA.FORNECIMEN</t>
  </si>
  <si>
    <t>AMETRO NOMINAL DE 100MM,INCLUSIVE ANEL DE BORRACHA.FORNECIME</t>
  </si>
  <si>
    <t>ADAPTADOR PVC-PBA,CONFORME ABNT NBR 10351,PP,RQ X PBA COM DI</t>
  </si>
  <si>
    <t>AMETRO NOMINAL DE 50MM. FORNECIMENTO</t>
  </si>
  <si>
    <t>CAP PVC-PBA,CONFORME ABNT NBR 10351,COM DIAMETRO NOMINAL DE</t>
  </si>
  <si>
    <t>50MM,INCLUSIVE ANEL DE BORRACHA. FORNECIMENTO</t>
  </si>
  <si>
    <t>75MM,INCLUSIVE ANEL DE BORRACHA.FORNECIMENTO</t>
  </si>
  <si>
    <t>100MM,INCLUSIVE ANEL DE BORRACHA.FORNECIMENTO</t>
  </si>
  <si>
    <t>CRUZETA PVC-PBA,CONFORME ABNT NBR 10351,BBBB COM DIAMETROS N</t>
  </si>
  <si>
    <t>OMINAIS DE 50MMX50MM,INCLUSIVE ANEIS DE BORRACHA.FORNECIMENT</t>
  </si>
  <si>
    <t>OMINAIS DE 75MMX50MM,INCLUSIVE ANEIS DE BORRACHA.FORNECIMENT</t>
  </si>
  <si>
    <t>OMINAIS DE 75MMX75MM,INCLUSIVE ANEIS DE BORRACHA.FORNECIMENT</t>
  </si>
  <si>
    <t>OMINAIS DE 100MMX100MM,INCLUSIVE ANEIS DE BORRACHA.FORNECIME</t>
  </si>
  <si>
    <t>CURVA PVC-PBA,CONFORME ABNT NBR 10351,DE 22°30`,PB,COM DIAME</t>
  </si>
  <si>
    <t>TRO NOMINAL DE 50MM,INCLUSIVE ANEL DE BORRACHA.FORNECIMENTO</t>
  </si>
  <si>
    <t>CURVA PVC-PB,CONFORME ABNT NBR 10351,DE 22°30`,PB,COM DIAMET</t>
  </si>
  <si>
    <t>RO NOMINAL DE 75MM,INCLUSIVE ANEL DE BORRACHA.FORNECIMENTO</t>
  </si>
  <si>
    <t>TRO NOMINAL DE 100MM,INCLUSIVE ANEL DE BORRACHA.FORNECIMENTO</t>
  </si>
  <si>
    <t>CURVA PVC-PBA,CONFORME ABNT NBR 10351,DE 45°,PB,COM DIAMETRO</t>
  </si>
  <si>
    <t xml:space="preserve"> NOMINAL DE 50MM,INCLUSIVE ANEL DE BORRACHA.FORNECIMENTO</t>
  </si>
  <si>
    <t xml:space="preserve"> NOMINAL DE 75MM,INCLUSIVE ANEL DE BORRACHA.FORNECIMENTO</t>
  </si>
  <si>
    <t xml:space="preserve"> NOMINAL DE 100MM,INCLUSIVE ANEL DE BORRACHA.FORNECIMENTO</t>
  </si>
  <si>
    <t>CURVA PVC-PBA,CONFORME ABNT NBR 10351,DE 90°,PB,COM DIAMETRO</t>
  </si>
  <si>
    <t xml:space="preserve"> NOMINAL DE 75MM, INCLUSIVE ANEL DE BORRACHA. FORNECIMENTO</t>
  </si>
  <si>
    <t xml:space="preserve"> NOMINAL DE 100MM,INCLUSIVE ANEL DE BORRACHA. FORNECIMENTO</t>
  </si>
  <si>
    <t>EXTREMIDADE PVC-PBA,CONFORME ABNT NBR 10351,BF,COM DIAMETRO</t>
  </si>
  <si>
    <t>NOMINAL DE 75MM,INCLUSIVE ANEL DE BORRACHA. FORNECIMENTO</t>
  </si>
  <si>
    <t>NOMINAL DE 100MM,INCLUSIVE ANEL DE BORRACHA. FORNECIMENTO</t>
  </si>
  <si>
    <t>EXTREMIDADE PVC-PBA,CONFORME ABNT NBR 10351,PF,COM DIAMETRO</t>
  </si>
  <si>
    <t>NOMINAL DE 50MM. FORNECIMENTO</t>
  </si>
  <si>
    <t>NOMINAL DE 75MM. FORNECIMENTO</t>
  </si>
  <si>
    <t>LUVA DE CORRER PVC-PBA,CONFORME ABNT NBR 10351,COM DIAMETRO</t>
  </si>
  <si>
    <t>NOMINAL DE 50MM,INCLUSIVE ANEIS DE BORRACHA. FORNECIMENTO</t>
  </si>
  <si>
    <t>NOMINAL DE 75MM, INCLUSIVE ANEIS DE BORRACHA. FORNECIMENTO</t>
  </si>
  <si>
    <t>NOMINAL DE 100MM, INCLUSIVE ANEIS DE BORRACHA. FORNECIMENTO</t>
  </si>
  <si>
    <t>LUVA SIMPLES PVC-PBA,CONFORME ABNT NBR 10351,COM DIAMETRO NO</t>
  </si>
  <si>
    <t>MINAL DE 50MM,INCLUSIVE ANEIS DE BORRACHA. FORNECIMENTO</t>
  </si>
  <si>
    <t>MINAL DE 75MM, INCLUSIVE ANEIS DE BORRACHA. FORNECIMENTO</t>
  </si>
  <si>
    <t>MINAL DE 100MM, INCLUSIVE ANEIS DE BORRACHA. FORNECIMENTO</t>
  </si>
  <si>
    <t>REDUCAO PVC-PBA,CONFORME ABNT NBR 10351,PB,COM DIAMETROS NOM</t>
  </si>
  <si>
    <t>INAIS DE 75MMX50MM,INCLUSIVE ANEL DE BORRACHA.FORNECIMENTO</t>
  </si>
  <si>
    <t>INAIS DE 100MMX50MM,INCLUSIVE ANEL DE BORRACHA. FORNECIMENTO</t>
  </si>
  <si>
    <t>REDUCAO DE PVC-PBA,CONFORME ABNT NBR 10351,PB,COM DIAMETROS</t>
  </si>
  <si>
    <t>NOMINAIS DE 100MMX75MM,INCLUSIVE ANEL DE BORRACHA.FORNECIMEN</t>
  </si>
  <si>
    <t>TE PVC-PBA,CONFORME ABNT NBR 10351,BBB,COM DIAMETROS NOMINAI</t>
  </si>
  <si>
    <t>S DE 50MMX50MM,INCLUSIVE ANEIS DE BORRACHA.FORNECIMENTO</t>
  </si>
  <si>
    <t>S DE 75MMX50MM, INCLUSIVE ANEIS DE BORRACHA. FORNECIMENTO</t>
  </si>
  <si>
    <t>S DE 75MMX75MM, INCLUSIVE ANEIS DE BORRACHA. FORNECIMENTO</t>
  </si>
  <si>
    <t>S DE 100MMX50MM, INCLUSIVE ANEIS DE BORRACHA. FORNECIMENTO</t>
  </si>
  <si>
    <t>S DE 100MMX75MM, INCLUSIVE ANEIS DE BORRACHA. FORNECIMENTO</t>
  </si>
  <si>
    <t>S DE 100MMX100MM, INCLUSIVE ANEIS DE BORRACHA. FORNECIMENTO</t>
  </si>
  <si>
    <t>LUVA DE CORRER PVC-DEFOFO,CONFORME ABNT NBR 10569,COM DIAMET</t>
  </si>
  <si>
    <t>RO NOMINAL DE 100MM,INCLUSIVE ANEIS DE BORRACHA.FORNECIMENTO</t>
  </si>
  <si>
    <t>RO NOMINAL DE 150MM,INCLUSIVE ANEIS DE BORRACHA.FORNECIMENTO</t>
  </si>
  <si>
    <t>RO NOMINAL DE 200MM,INCLUSIVE ANEIS DE BORRACHA.FORNECIMENTO</t>
  </si>
  <si>
    <t>RO NOMINAL DE 250MM,INCLUSIVE ANEIS DE BORRACHA.FORNECIMENTO</t>
  </si>
  <si>
    <t>RO NOMINAL DE 300MM,INCLUSIVE ANEIS DE BORRACHA.FORNECIMENTO</t>
  </si>
  <si>
    <t>TUBO PVC,CONFORME ABNT NBR-7362,PARA ESGOTO SANITARIO,COM DI</t>
  </si>
  <si>
    <t>AMETRO NOMINAL DE 150MM,INCLUSIVE ANEL DE BORRACHA.FORNECIME</t>
  </si>
  <si>
    <t>AMETRO NOMINAL DE 200MM,INCLUSIVE ANEL DE BORRACHA.FORNECIME</t>
  </si>
  <si>
    <t>AMETRO NOMINAL DE 250MM,INCLUSIVE ANEL DE BORRACHA.FORNECIME</t>
  </si>
  <si>
    <t>AMETRO NOMINAL DE 300MM,INCLUSIVE ANEL DE BORRACHA.FORNECIME</t>
  </si>
  <si>
    <t>TUBO PVC,CONFORME ABNT NBR 7362,PARA ESGOTO SANITARIO,COM DI</t>
  </si>
  <si>
    <t>AMETRO NOMINAL DE 350MM,INCLUSIVE ANEL DE BORRACHA.FORNECIME</t>
  </si>
  <si>
    <t>AMETRO NOMINAL DE 400MM,INCLUSIVE ANEL DE BORRACHA.FORNECIME</t>
  </si>
  <si>
    <t>CURVA DE PVC PARA REDE DE ESGOTO,CONFORME ABNT NBR 10569,DE</t>
  </si>
  <si>
    <t>45º,PB,COM DIAMETRO NOMINAL DE 100MM,INCLUSIVE ANEL DE BORRA</t>
  </si>
  <si>
    <t>CHA.FORNECIMENTO</t>
  </si>
  <si>
    <t>45º,PB,COM DIAMETRO NOMINAL DE 150MM,INCLUSIVE ANEL DE BORRA</t>
  </si>
  <si>
    <t>90º,PB,COM DIAMETRO NOMINAL DE 100MM,INCLUSIVE ANEL DE BORRA</t>
  </si>
  <si>
    <t>90º,PB,COM DIAMETRO NOMINAL DE 150MM,INCLUSIVE ANEL DE BORRA</t>
  </si>
  <si>
    <t>JUNCAO DE PVC PARA REDE DE ESGOTO,CONFORME ABNT NBR 10569,DE</t>
  </si>
  <si>
    <t xml:space="preserve"> 45º,BBB,COM DIAMETRO NOMINAL DE 100MM, INCLUSIVE ANEIS DE B</t>
  </si>
  <si>
    <t>ORRACHA.FORNECIMENTO</t>
  </si>
  <si>
    <t xml:space="preserve"> 45º,BBB,COM DIAMETRO NOMINAL DE 150MM,INCLUSIVE ANEIS DE BO</t>
  </si>
  <si>
    <t>RRACHA.FORNECIMENTO</t>
  </si>
  <si>
    <t>PLUG DE PVC PARA REDE DE ESGOTO,CONFORME ABNT NBR 10569,COM</t>
  </si>
  <si>
    <t>DIAMETRO NOMINAL DE 100MM. FORNECIMENTO</t>
  </si>
  <si>
    <t>,CONFORME ABNT NBR 10569,DE 150MMX100MM,INCLUSIVE ANEL DE BO</t>
  </si>
  <si>
    <t>TIL LIGACAO PREDIAL DE PVC PARA REDE DE ESGOTO,CONFORME ABNT</t>
  </si>
  <si>
    <t xml:space="preserve"> NBR 10569,BBB,COM DIAMETRO NOMINAL DE 100MM,INCLUSIVE ANEIS</t>
  </si>
  <si>
    <t xml:space="preserve"> DE BORRACHA.FORNECIMENTO</t>
  </si>
  <si>
    <t>TAMPAO COMPLETO PARA TIL DE PVC PARA REDE DE ESGOTO,CONFORME</t>
  </si>
  <si>
    <t xml:space="preserve"> ABNT NBR 10569,COM DIAMETRO NOMINAL DE 100MM.FORNECIMENTO</t>
  </si>
  <si>
    <t xml:space="preserve"> ABNT NBR 10569,COM DIAMETRO NOMINAL DE 150MM.FORNECIMENTO</t>
  </si>
  <si>
    <t>INJECAO DE ARGAMASSA DE CIMENTO E AREIA,COM RESISTENCIA DE 2</t>
  </si>
  <si>
    <t>0MPA,CONFORME ABNT NBR 6122,UTILIZANDO BOMBA DE ARGAMASSA CO</t>
  </si>
  <si>
    <t>M UNIDADE MISTURADORA E BOMBEADORA ACOPLADAS,COM CAPACIDADE</t>
  </si>
  <si>
    <t>DE 900 A 4800L DE MISTURA SECA,DESTINADA A EXECUCAO DE FUNDA</t>
  </si>
  <si>
    <t>COES,INCLUSIVE O FORNECIMENTO DE MATERIAIS</t>
  </si>
  <si>
    <t>08.003.0006-0</t>
  </si>
  <si>
    <t>M ADITIVO (ESTABILIZADOR LIQUIDO DE SOLOS),EXCLUSIVE FORNECI</t>
  </si>
  <si>
    <t>MENTO DA ARGILA</t>
  </si>
  <si>
    <t>08.003.0006-A</t>
  </si>
  <si>
    <t>08.018.0052-0</t>
  </si>
  <si>
    <t>URA,INCLUSIVE EQUIPAMENTOS,MAO DE OBRA E ESTABILIZADOR LIQUI</t>
  </si>
  <si>
    <t>08.018.0052-A</t>
  </si>
  <si>
    <t>,DIAMETRO 2" E ESP.PAREDE 1/8",ALTURA 3M LIVRES SOBRE SOLO,F</t>
  </si>
  <si>
    <t>IXADOS PRISMA CONCRETO FCK=18MPA,(0,30X0,30X1,00)M,SOBRE POS</t>
  </si>
  <si>
    <t>TES FIXADA TELA ARAME Nº12 PLASTIFICADA,MALHA 7,50CM,PRESA 2</t>
  </si>
  <si>
    <t xml:space="preserve"> ARAMES Nº12 PLASTIFICADOS,TRANSV.E ATRAVESSANDO TUBOS SUPER</t>
  </si>
  <si>
    <t>IOR E INFERIORMENTE,COM UM T E UMA CRUZETA 2".FORN.E COLOC.</t>
  </si>
  <si>
    <t>LV.(EXTERNA E INTERNAMENTE) 2" E ESP.PAREDE 1/8",ALTURA LIVR</t>
  </si>
  <si>
    <t>E 5,30M,0,70M ENTERRADOS PRISMAS CONCRETO 18MPA,0,30X0,30X0,</t>
  </si>
  <si>
    <t>75M,POSTES ESPACADOS 2M,3 TUBOS HORIZONTAIS E 1 CONTRAVENTAM</t>
  </si>
  <si>
    <t>ENTO A CADA 2M,2",FIXADA TELA DE ARAME Nº12 PLASTIFICADO,MAL</t>
  </si>
  <si>
    <t>HA 7,5CM,INCLUSIVE 3 CRUZETAS,CURVAS,FUNDACOES.FORN.E COLOC.</t>
  </si>
  <si>
    <t>09.015.0200-0</t>
  </si>
  <si>
    <t>TELA DE ARAME GALVANIZADO,REVESTIDO COM PVC,FIO 12,MALHA LOS</t>
  </si>
  <si>
    <t>ANGULAR DE 7,5CM,FIXADA COM ARAME GALVANIZADO A ARMACAO TUBU</t>
  </si>
  <si>
    <t>LAR DE ACO GALVANIZADO (EXCLUSIVE ESTA).FORNECIMENTO E COLOC</t>
  </si>
  <si>
    <t>09.015.0200-A</t>
  </si>
  <si>
    <t>ARGAMASSA DE CIMENTO E AREIA,COM RESISTENCIA DE 20MPA,CONFOR</t>
  </si>
  <si>
    <t>ME ABNT NBR 6122,INCLUSIVE O FORNECIMENTO DOS MATERIAIS (CIM</t>
  </si>
  <si>
    <t>ENTO,AREIA E ACO),EXCLUSIVE PERFURACAO</t>
  </si>
  <si>
    <t>ME ABNT NBR 6122,EXCLUSIVE FORNECIMENTO DOS MATERIAIS (CIMEN</t>
  </si>
  <si>
    <t>TO,AREIA E ACO) E PERFURACAO</t>
  </si>
  <si>
    <t xml:space="preserve"> ARGAMASSA DE CIMENTO E AREIA,COM RESISTENCIA DE 20MPA,CONFO</t>
  </si>
  <si>
    <t>RME ABNT NBR 6122,INCLUSIVE O FORNECIMENTO DOS MATERIAIS (CI</t>
  </si>
  <si>
    <t>MENTO,AREIA E ACO),EXCLUSIVE PERFURACAO</t>
  </si>
  <si>
    <t>RME ABNT NBR 6122,EXCLUSIVE FORNECIMENTO DOS MATERIAIS (CIME</t>
  </si>
  <si>
    <t>NTO,AREIA E ACO) E PERFURACAO</t>
  </si>
  <si>
    <t>E ARGAMASSA DE CIMENTO E AREIA,COM RESISTENCIA DE 20MPA,CONF</t>
  </si>
  <si>
    <t>ORME ABNT NBR 6122,INCLUSIVE FORNECIMENTO DOS MATERIAIS (CIM</t>
  </si>
  <si>
    <t>ORME ABNT NBR 6122,EXCLUSIVE FORNECIMENTO DOS MATERIAIS (CIM</t>
  </si>
  <si>
    <t>ENTO,AREIA E ACO)E PERFURACAO</t>
  </si>
  <si>
    <t>ORME ABNT NBR 6122,INCLUSIVE O FORNECIMENTO DOS MATERIAIS (C</t>
  </si>
  <si>
    <t>IMENTO,AREIA E ACO),EXCLUSIVE PERFURACAO</t>
  </si>
  <si>
    <t>ENTO,AREIA E ACO) E PERFURACAO</t>
  </si>
  <si>
    <t>0KN (25TF),CONFORME ABNT NBR 16258.FORNECIMENTO</t>
  </si>
  <si>
    <t>0KN (35TF),CONFORME ABNT NBR 16258.FORNECIMENTO</t>
  </si>
  <si>
    <t>0KN (45TF),CONFORME ABNT NBR 16258.FORNECIMENTO</t>
  </si>
  <si>
    <t>0KN (60TF),CONFORME ABNT NBR 16258.FORNECIMENTO</t>
  </si>
  <si>
    <t>0KN (75TF),CONFORME ABNT NBR 16258.FORNECIMENTO</t>
  </si>
  <si>
    <t>0KN (95TF),CONFORME ABNT NBR 16258.FORNECIMENTO</t>
  </si>
  <si>
    <t>00KN (130TF),CONFORME ABNT NBR 16258.FORNECIMENTO</t>
  </si>
  <si>
    <t>00KN (170TF),CONFORME ABNT NBR 16258.FORNECIMENTO</t>
  </si>
  <si>
    <t>DE 4,40M,CONSIDERANDO VIGOTAS,EPS E ARMADURA NEGATIVA,INCLUS</t>
  </si>
  <si>
    <t>IVE CAPEAMENTO DE 3CM DE ESPESSURA,COM CONCRETO FCK=20MPA E</t>
  </si>
  <si>
    <t>ESCORAMENTO,CONFORME ABNT NBR 14859.FORNECIMENTO E MONTAGEM</t>
  </si>
  <si>
    <t>DO CONJUNTO</t>
  </si>
  <si>
    <t>IVE CAPEAMENTO DE 3CM DE ESPESSURA,COM CONCRETO FCK=25MPA E</t>
  </si>
  <si>
    <t>IVE CAPEAMENTO DE 3CM DE ESPESSURA,COM CONCRETO FCK=30MPA E</t>
  </si>
  <si>
    <t>E 4,10M,CONSIDERANDO VIGOTAS,EPS E ARMADURA NEGATIVA,INCLUSI</t>
  </si>
  <si>
    <t>VE CAPEAMENTO DE 4CM DE ESPESSURA,COM CONCRETO FCK=20MPA E E</t>
  </si>
  <si>
    <t>SCORAMENTO,CONFORME ABNT NBR 14859.FORNECIMENTO E MONTAGEM D</t>
  </si>
  <si>
    <t>O CONJUNTO</t>
  </si>
  <si>
    <t>VE CAPEAMENTO DE 4CM DE ESPESSURA,COM CONCRETO FCK=25MPA E E</t>
  </si>
  <si>
    <t>VE CAPEAMENTO DE 4CM DE ESPESSURA,COM CONCRETO FCK=30MPA E E</t>
  </si>
  <si>
    <t>E 5,20M,CONSIDERANDO VIGOTAS,EPS E ARMADURA NEGATIVA,INCLUSI</t>
  </si>
  <si>
    <t>E 6,20M,CONSIDERANDO VIGOTAS,EPS E ARMADURA NEGATIVA,INCLUSI</t>
  </si>
  <si>
    <t>NACIONAL COM 3CM DE ESPESSURA,POLIDO NAS DUAS FACES,APOIADA</t>
  </si>
  <si>
    <t>PAREDE DIVISORIA PARA SANITARIO EM GRANITO CINZA ANDORINHA,C</t>
  </si>
  <si>
    <t>OM 2CM DE ESPESSURA,POLIDA NAS DUAS FACES,FIXACAO PISO OU PA</t>
  </si>
  <si>
    <t>M 2CM DE ESPESSURA,POLIDA NAS DUAS FACES, FIXACAO PISO OU PA</t>
  </si>
  <si>
    <t xml:space="preserve"> 2CM DE ESPESSURA,POLIDA NAS DUAS FACES,FIXACAO PISO OU PARE</t>
  </si>
  <si>
    <t>COM 2CM DE ESPESSURA,POLIDA NAS DUAS FACES,FIXACAO PISO OU P</t>
  </si>
  <si>
    <t>PEITORIL DE MARMORE BRANCO NACIONAL,DE 2X18CM,COM 2 POLIMENT</t>
  </si>
  <si>
    <t>PEITORIL DE MARMORE BRANCO NACIONAL,COM ESPESSURA DE 2CM,COM</t>
  </si>
  <si>
    <t>PEITORIL DE MARMORE BRANCO NACIONAL,DE 2X28CM,COM 2 POLIMENT</t>
  </si>
  <si>
    <t>PEITORIL DE MARMORE BRANCO NACIONAL,DE 2X7CM,COM 2 POLIMENTO</t>
  </si>
  <si>
    <t>S,ASSENTE COM ARGAMASSA DE CIMENTO,SAIBRO E AREIA,NO TRACO 1</t>
  </si>
  <si>
    <t>:3:3 E NATA DE CIMENTO COMUM,REJUNTADO COM CIMENTO BRANCO</t>
  </si>
  <si>
    <t>PEITORIL DE MARMORE BRANCO NACIONAL,DE 2X16CM,COM 2 POLIMENT</t>
  </si>
  <si>
    <t>PEDRA PARA BOX DE BANHEIRO,EM MARMORE BRANCO NACIONAL,COM AL</t>
  </si>
  <si>
    <t>TURA EM TORNO DE 10CM E 4CM DE ESPESSURA,ASSENTE COMO EM 13.</t>
  </si>
  <si>
    <t>045.0040</t>
  </si>
  <si>
    <t>REVESTIMENTO DE PAREDES COM MARMORE BRANCO NACIONAL,EM PLACA</t>
  </si>
  <si>
    <t>REVESTIMENTO DE COLUNAS COM MARMORE BRANCO NACIONAL,EM PLACA</t>
  </si>
  <si>
    <t>13.045.0065, EXCLUSIVE ARGAMASSA,NATA DE CIMENTO E REJUNTAME</t>
  </si>
  <si>
    <t>ARMORE BRANCO NACIONAL, 3CM DE ESPESSURA, COM 2 POLIMENTOS,</t>
  </si>
  <si>
    <t>RMORE BRANCO NACIONAL, 2CM DE ESPESSURA, COM 2 POLIMENTOS, A</t>
  </si>
  <si>
    <t>SSENTES COMO EM 13.045.0065</t>
  </si>
  <si>
    <t>SSENTES COMO EM 13.045.0065,EXCLUSIVE ARGAMASSA, NATA DE CIM</t>
  </si>
  <si>
    <t>ENTO E REJUNTAMENTO</t>
  </si>
  <si>
    <t>CHAPIM OU ESPELHO DE MARMORE BRANCO NACIONAL,COM 2X17CM,COM</t>
  </si>
  <si>
    <t>REVESTIMENTO DE PAREDES COM MARMORE BRANCO NACIONAL, EM  PLA</t>
  </si>
  <si>
    <t>CAS DE 2CM DE ESPESSURA, COM 2 POLIMENTOS, ASSENTE COMO EM 1</t>
  </si>
  <si>
    <t>3.045.0065</t>
  </si>
  <si>
    <t>REVESTIMENTO DE COLUNAS COM MARMORE BRANCO NACIONAL, EM PLAC</t>
  </si>
  <si>
    <t>AS DE 2CM DE ESPESSURA, COM 2 POLIMENTOS, ASSENTES COMO EM 1</t>
  </si>
  <si>
    <t>REVESTIMENTO DE PISOS EM MARMORE BRANCO NACIONAL,EM PLACAS,2</t>
  </si>
  <si>
    <t>REVESTIMENTO DE PISOS EM MARMORE BRANCO NACIONAL,EM PLACAS,3</t>
  </si>
  <si>
    <t>RODAPE DE MARMORE BRANCO NACIONAL COM 10CM DE ALTURA E 2CM D</t>
  </si>
  <si>
    <t>(INCLUSIVE ESTES) E REJUNTAMENTO EM CIMENTO BRANCO</t>
  </si>
  <si>
    <t>SOLEIRA DE MARMORE BRANCO NACIONAL,DE 2X13CM,COM 2 POLIMENTO</t>
  </si>
  <si>
    <t>SOLEIRA DE MARMORE BRANCO NACIONAL,DE 2X15CM,COM 2 POLIMENTO</t>
  </si>
  <si>
    <t>SOLEIRA DE MARMORE BRANCO NACIONAL,DE 2X25CM,COM 2 POLIMENTO</t>
  </si>
  <si>
    <t>SOLEIRA DE MARMORE BRANCO NACIONAL,DE 2X45CM,SEM DESNIVEL,PA</t>
  </si>
  <si>
    <t>CHAPIM OU ESPELHO DE MARMORE BRANCO NACIONAL,COM 2X17CM COM</t>
  </si>
  <si>
    <t>CAPA DE DEGRAU,DE MARMORE BRANCO NACIONAL,COM 2X28CM,COM 1 P</t>
  </si>
  <si>
    <t>CAPA DE DEGRAU,DE MARMORE BRANCO NACIONAL, COM 2X28CM,COM 1</t>
  </si>
  <si>
    <t>CAPA DE DEGRAU,DE MARMORE BRANCO NACIONAL,COM 2X30CM,COM 1 P</t>
  </si>
  <si>
    <t>CAPA DE DEGRAU,DE MARMORE BRANCO NACIONAL,COM 2X30CM, COM 1</t>
  </si>
  <si>
    <t>COM ESPESSURA DE 2CM,POLIDO,ASSENTE EM SUPERFICIE EM OSSO,CO</t>
  </si>
  <si>
    <t>M NATA DE CIMENTO SOBRE ARGAMASSA DE CIMENTO,AREIA E SAIBRO,</t>
  </si>
  <si>
    <t>NO TRACO 1:2:2 E REJUNTAMENTO PRONTO</t>
  </si>
  <si>
    <t>COM ESPESSURA DE 2CM,POLIDO,ASSENTE EM SUPERFICIE EM OSSO,EX</t>
  </si>
  <si>
    <t>CLUSIVE NATA DE CIMENTO,ARGAMASSA DE ASSENTAMENTO E REJUNTAM</t>
  </si>
  <si>
    <t>13.348.0035-0</t>
  </si>
  <si>
    <t>RODAPE DE GRANITO CINZA ANDORINHA,COM 10CM DE ALTURA E 2CM D</t>
  </si>
  <si>
    <t>E ESPESSURA,ASSENTE EM PAREDE EM OSSO,COM ARGAMASSA DE CIMEN</t>
  </si>
  <si>
    <t>TO,AREIA E SAIBRO NO TRACO 1:2:2 E NATA DE CIMENTO SOBRE CHA</t>
  </si>
  <si>
    <t>PISCO DE CIMENTO E AREIA,NO TRACO 1:3 (INCLUSIVE ESTE) E REJ</t>
  </si>
  <si>
    <t>UNTAMENTO PRONTO</t>
  </si>
  <si>
    <t>13.348.0035-A</t>
  </si>
  <si>
    <t>13.348.0036-0</t>
  </si>
  <si>
    <t>E ESPESSURA,ASSENTE EM PAREDE EM OSSO,EXCLUSIVE NATA DE CIME</t>
  </si>
  <si>
    <t>NTO,CHAPISCO,ARGAMASSA E REJUNTAMENTO</t>
  </si>
  <si>
    <t>13.348.0036-A</t>
  </si>
  <si>
    <t>CAPA DE DEGRAU EM GRANITO CINZA ANDORINHA,30X2CM,POLIDO,ASSE</t>
  </si>
  <si>
    <t>NTE COMO EM 13.348.0010</t>
  </si>
  <si>
    <t>CAPA DE DEGRAU EM GRANITO CINZA ANDORINHA,30X2CM,POLIDO,EXCL</t>
  </si>
  <si>
    <t>USIVE NATA DE CIMENTO,ARGAMASSA E REJUNTAMENTO</t>
  </si>
  <si>
    <t>ESPELHO OU CHAPIM EM GRANITO CINZA ANDORINHA,20X2CM,POLIDO,A</t>
  </si>
  <si>
    <t>SSENTADO COMO NO ITEM 13.348.0010</t>
  </si>
  <si>
    <t>ESPELHO OU CHAPIM EM GRANITO CINZA ANDORINHA,20X2CM,POLIDO,E</t>
  </si>
  <si>
    <t>SOLEIRA EM GRANITO CINZA ANDORINHA,ESPESSURA DE 2CM,COM 2 PO</t>
  </si>
  <si>
    <t>SOLEIRA EM GRANITO CINZA ANDORINHA,ESPESSURA DE 2CM COM 2 PO</t>
  </si>
  <si>
    <t>S ACIMA DE 30X30CM,COM ESPESSURA DE 2CM,COM 2 POLIMENTOS,ASS</t>
  </si>
  <si>
    <t>S ACIMA DE 30X30CM,COM 2CM DE ESPESSURA,COM 2 POLIMENTOS,ASS</t>
  </si>
  <si>
    <t>SOLEIRA DE GRANITO PRETO DE 2X13CM COM 2 POLIMENTOS,ASSENTE</t>
  </si>
  <si>
    <t>SOLEIRA DE GRANITO PRETO DE 2X13CM COM 2 POLIMENTOS, EXCLUSI</t>
  </si>
  <si>
    <t>SOLEIRA DE GRANITO PRETO DE 2X15CM COM 2 POLIMENTOS,ASSENTE</t>
  </si>
  <si>
    <t>SOLEIRA DE GRANITO PRETO DE 2X15CM COM 2 POLIMENTOS, EXCLUSI</t>
  </si>
  <si>
    <t>SOLEIRA DE GRANITO PRETO DE 2X25CM COM 2 POLIMENTOS,ASSENTE</t>
  </si>
  <si>
    <t>SOLEIRA DE GRANITO PRETO DE 2X25CM COM 2 POLIMENTOS, EXCLUSI</t>
  </si>
  <si>
    <t>CAPA DE DEGRAU DE GRANITO PRETO,COM 2X28CM,COM 1 POLIMENTO,A</t>
  </si>
  <si>
    <t>CAPA DE DEGRAU DE GRANITO PRETO,COM 2X28CM,COM 1 POLIMENTO,</t>
  </si>
  <si>
    <t>CAPA DE DEGRAU DE GRANITO PRETO,COM 2X30CM,COM 1 POLIMENTO,A</t>
  </si>
  <si>
    <t>CAPA DE DEGRAU DE GRANITO PRETO,COM 2X30CM,COM 1 POLIMENTO,</t>
  </si>
  <si>
    <t>ESPESSURA DE 2CM,COM POLIMENTO ASSENTE EM SUPERFICIE EM OSSO</t>
  </si>
  <si>
    <t>CAPA DE DEGRAU EM GRANITO CINZA CORUMBA,ESPESSURA DE 2CM,LAR</t>
  </si>
  <si>
    <t>ESPELHO OU CHAPIM EM GRANITO CINZA CORUMBA,ESPESSURA DE 2CM,</t>
  </si>
  <si>
    <t>ESPELHO OU CHAPIM DE GRANITO CINZA CORUMBA,ESPESSURA DE 2CM,</t>
  </si>
  <si>
    <t>REVESTIMENTO DE PISO COM GRANITO CINZA MIRACEMA (LAJINHA) EM</t>
  </si>
  <si>
    <t>PLACAS,ESPESSURA DE 2CM,ASSENTE EM SUPERFICIE EM OSSO,COM NA</t>
  </si>
  <si>
    <t>TA DE CIMENTO SOBRE ARGAMASSA DE CIMENTO,AREIA E SAIBRO,NO</t>
  </si>
  <si>
    <t xml:space="preserve"> TRACO 1:2:2 E REJUNTAMENTO PRONTO</t>
  </si>
  <si>
    <t>PLACAS,ESPESSURA DE 2CM,ASSENTE EM SUPERFICIE EM OSSO,EXCLUS</t>
  </si>
  <si>
    <t>IVE NATA DE CIMENTO,ARGAMASSA E REJUNTAMENTO</t>
  </si>
  <si>
    <t>REVESTIMENTO DE PISO COM GRANITO VERMELHO BRASILIA,EM PLACA</t>
  </si>
  <si>
    <t>DE 2CM DE ESPESSURA, ACABAMENTO POLIDO, ASSENTADO SOBRE TERR</t>
  </si>
  <si>
    <t>ENO NIVELADO,COM NATA DE CIMENTO SOBRE ARGAMASSA DE CIMENTO</t>
  </si>
  <si>
    <t>E AREIA,NO TRACO 1:3</t>
  </si>
  <si>
    <t>DE 2CM DE ESPESSURA,ACABAMENTO POLIDO,ASSENTADO SOBRE TERREN</t>
  </si>
  <si>
    <t>O NIVELADO,EXCLUSIVE NATA DE CIMENTO E ARGAMASSA</t>
  </si>
  <si>
    <t>REVESTIMENTO DE BANCADAS OU ILHARGAS,COM GRANITO VERMELHO BR</t>
  </si>
  <si>
    <t>ASILIA,EM PLACA DE 2CM DE ESPESSURA,ACABAMENTO POLIDO,ASSENT</t>
  </si>
  <si>
    <t>E COM NATA DE CIMENTO SOBRE ARGAMASSA DE CIMENTO E AREIA,NO</t>
  </si>
  <si>
    <t>ASILIA,EM PLACA DE 2CM DE ESPESSURA,ACABAMENTO POLIDO,EXCLUS</t>
  </si>
  <si>
    <t>IVE NATA DE CIMENTO E ARGAMASSA</t>
  </si>
  <si>
    <t>X10CM DE CONCRETO FCK=10MPA,JUNTA DE 8CM PLANTADA DE GRAMA,</t>
  </si>
  <si>
    <t>B)CAMADA DE MARMORITE,COM 1CM DE ESPESSURA,FEITA COM GRANILH</t>
  </si>
  <si>
    <t>A Nº1 BRANCA E CIMENTO,SUPERFICIE ESTUCADA APOS A FUNDICAO,C</t>
  </si>
  <si>
    <t>OM 3 POLIMENTOS MECANICOS,EXCLUSIVE JUNTA</t>
  </si>
  <si>
    <t>B) CAMADA DE MARMORITE,COM 1CM DE ESPESSURA,FEITA COM GRANIL</t>
  </si>
  <si>
    <t>HA Nº1 PRETA E CIMENTO,SUPERFICIE ESTUCADA APOS A FUNDICAO,C</t>
  </si>
  <si>
    <t>B) CAMADA DE GRANITINA,COM 3CM DE ESPESSURA,FEITA COM GRANIL</t>
  </si>
  <si>
    <t>HA Nº1 PRETA E CIMENTO,SUPERFICIE ESTUCADA APOS A FUNDICAO,S</t>
  </si>
  <si>
    <t>EM POLIMENTO</t>
  </si>
  <si>
    <t>HA Nº1 VERMELHA E CIMENTO,SUPERFICIE ESTUCADA APOS A FUNDICA</t>
  </si>
  <si>
    <t>O,SEM POLIMENTO</t>
  </si>
  <si>
    <t>DE ESPESSURA,TERMINANDO EM CANTO RETO JUNTO AO PISO,FEITO CO</t>
  </si>
  <si>
    <t>M CIMENTO E GRANILHA Nº1 BRANCA,COM POLIMENTO MANUAL,O MARMO</t>
  </si>
  <si>
    <t>RITE E EXECUTADO SOBRE EMBOCO PREVIO NAO INCLUIDO NESTA</t>
  </si>
  <si>
    <t>M CIMENTO E GRANILHA Nº1 PRETA,COM POLIMENTO MANUAL,O MARMOR</t>
  </si>
  <si>
    <t>ITE E EXECUTADO SOBRE EMBOCO PREVIO NAO INCLUIDO NESTA</t>
  </si>
  <si>
    <t>EM OFICINA E ASSENTADOS NA OBRA, FEITO O MARMORITE COM GRANI</t>
  </si>
  <si>
    <t>LHA Nº1 BRANCA E CIMENTO,E COM CAMADA DE 6MM.ESTA ESPECIFICA</t>
  </si>
  <si>
    <t>CAO SE REFERE A ESCADAS COM LARGURA TOTAL DAS DUAS PECAS DE</t>
  </si>
  <si>
    <t>0,48M E COMPREENDENDO 1,00M LINEAR  DO CONJUNTO DE CAPA E ES</t>
  </si>
  <si>
    <t>PELHO</t>
  </si>
  <si>
    <t>EM OFICINA E ASSENTADOS NA OBRA,FEITO O MARMORITE COM GRANIL</t>
  </si>
  <si>
    <t>HA Nº1 PRETA E CIMENTO,E COM CAMADA DE 6MM.ESTA ESPECIFICACA</t>
  </si>
  <si>
    <t>O SE REFERE A ESCADAS COM LARGURA TOTAL DAS DUAS PECAS DE 0,</t>
  </si>
  <si>
    <t>48M E COMPREENDENDO 1,00M LINEAR DO CONJUNTO DE CAPA E ESPEL</t>
  </si>
  <si>
    <t>HO</t>
  </si>
  <si>
    <t>NA E ASSENTADO NA OBRA,COM OU SEM REBAIXO,FEITO COM GRANILHA</t>
  </si>
  <si>
    <t xml:space="preserve"> Nº1 BRANCA E CIMENTO,NA ESPESSURA DE 6MM</t>
  </si>
  <si>
    <t xml:space="preserve"> Nº 1 PRETA E CIMENTO,NA ESPESSURA DE 6MM</t>
  </si>
  <si>
    <t>TRAFEGO LEVE A MODERADO,COM ESPESSURA DE 5 A 6MM,SOBRE BASE</t>
  </si>
  <si>
    <t>A DE 5 A 6MM,SOBRE BASE EXISTENTE.FORNECIMENTO E COLOCACAO</t>
  </si>
  <si>
    <t>RCO ESTRUTURAL,LIXADO,MONOCOLOR TONS DE CINZA,MED.APROX.(60X</t>
  </si>
  <si>
    <t>60)CM,ESP.ENTRE 3CM E 4CM,P/CIRCULACAO PEDESTRES E PEQUENAS</t>
  </si>
  <si>
    <t>CARGAS ROLANTES (CADEIRA DE RODAS E BICICLETA),APOIADO EM PE</t>
  </si>
  <si>
    <t>DESTAIS REGULAVEIS DE POLIPROPILENO OU PVC ALTA RESISTENCIA,</t>
  </si>
  <si>
    <t>SEM LONGARINAS,C/ALTURA APROX.30CM.FORNECIMENTO E COLOCACAO</t>
  </si>
  <si>
    <t>13.460.0032-0</t>
  </si>
  <si>
    <t>PISO ELEVADO EM PLACAS MODULARES,PRE-FABRICADAS CONCRETO C/R</t>
  </si>
  <si>
    <t>EFORCO ESTRUTURAL,POLIDO,MONOCOLOR TONS CINZA,MED.APROX.(60X</t>
  </si>
  <si>
    <t>60)CM,ESP.ENTRE 3CM E 4CM,P/CIRCULACAO DE PEDESTRES E DE PEQ</t>
  </si>
  <si>
    <t>UENAS CARGAS ROLANTES (CADEIRA DE RODAS E BICICLETA),APOIADO</t>
  </si>
  <si>
    <t xml:space="preserve"> EM PEDESTAIS REGULAVEIS POLIPROPILENO OU PVC DE ALTA RESIST</t>
  </si>
  <si>
    <t>ENCIA,S/LONGARINAS,C/ALT.APROX.30CM.FORNECIMENTO E COLOCACAO</t>
  </si>
  <si>
    <t>13.460.0032-A</t>
  </si>
  <si>
    <t>JANELA DE PVC BRANCO,CONFORME ABNT NBR 16851,DE CORRER,DUAS</t>
  </si>
  <si>
    <t>FOLHAS MOVEIS,DE (1,20X1,20)M,EXCLUSIVE VIDROS,INCLUSIVE FER</t>
  </si>
  <si>
    <t>RAGENS E ACESSORIOS.FORNECIMENTO E COLOCACAO</t>
  </si>
  <si>
    <t>FOLHAS MOVEIS EM VENEZIANAS E DUAS FOLHAS MOVEIS EM VIDROS,D</t>
  </si>
  <si>
    <t>E (1,60X1,00)M,INCLUSIVE FERRAGENS E ACESSORIOS,EXCLUSIVE VI</t>
  </si>
  <si>
    <t>DROS.FORNECIMENTO E COLOCACAO</t>
  </si>
  <si>
    <t>JANELA DE PVC BRANCO,CONFORME ABNT NBR 16851,DE CORRER,QUATR</t>
  </si>
  <si>
    <t>O FOLHAS,SENDO DUAS FIXAS E DUAS MOVEIS,DE (2,00X1,20)M,EXCL</t>
  </si>
  <si>
    <t>USIVE VIDROS,INCLUSIVE FERRAGENS E ACESSORIOS.FORNECIMENTO E</t>
  </si>
  <si>
    <t xml:space="preserve"> COLOCACAO.</t>
  </si>
  <si>
    <t>O FOLHAS,SENDO DUAS FIXAS E DUAS MOVEIS,DE (3,20X2,00)M,CONT</t>
  </si>
  <si>
    <t>ENDO NA PARTE SUPERIOR BANDEIRA DE QUATRO FOLHAS DE (0,80X0,</t>
  </si>
  <si>
    <t>50)M CADA,SENDO DUAS FIXAS NA PARTE CENTRAL E DUAS DE PROJET</t>
  </si>
  <si>
    <t>AR TIPO MAXIM-AR NAS EXTREMIDADES,EXCLUSIVE VIDROS,INCLUSIVE</t>
  </si>
  <si>
    <t xml:space="preserve"> FERRAGENS E ACESSORIOS.FORNECIMENTO E COLOCACAO</t>
  </si>
  <si>
    <t>JANELA DE PVC BRANCO,CONFORME ABNT NBR 16851,DE PROJETAR,TIP</t>
  </si>
  <si>
    <t>O MAXIM-AR,COM UMA FOLHA DE (0,80X0,80)M,EXCLUSIVE VIDROS,IN</t>
  </si>
  <si>
    <t>CLUSIVE FERRAGENS E ACESSORIOS.FORNECIMENTO E COLOCACAO</t>
  </si>
  <si>
    <t>PORTA DE PVC BRANCO,CONFORME ABNT NBR 16851,DE ABRIR,UMA FOL</t>
  </si>
  <si>
    <t>HA COM TRAVESSA INTERMEDIARIA,DE (0,80X2,10)M,EXCLUSIVE VIDR</t>
  </si>
  <si>
    <t>OS,INCLUSIVE FERRAGENS E ACESSORIOS.FORNECIMENTO E COLOCACAO</t>
  </si>
  <si>
    <t>HA COM TRAVESSA INTERMEDIARIA,DE (0,70X2,10)M,EXCLUSIVE VIDR</t>
  </si>
  <si>
    <t>HA COM TRAVESSA INTERMEDIARIA,DE (0,60X2,10)M,EXCLUSIVE VIDR</t>
  </si>
  <si>
    <t>PORTA DE PVC BRANCO,CONFORME ABNT NBR 16851,DE CORRER,DUAS F</t>
  </si>
  <si>
    <t>OLHAS MOVEIS COM TRAVESSA INTERMEDIARIA,DE (1,60X2,10)M,EXCL</t>
  </si>
  <si>
    <t>OLHAS MOVEIS COM TRAVESSA INTERMEDIARIA,DE (1,40X2,10)M,EXCL</t>
  </si>
  <si>
    <t>PORTA DE PVC BRANCO,CONFORME ABNT NBR 16851,DE CORRER,QUATRO</t>
  </si>
  <si>
    <t xml:space="preserve"> FOLHAS COM TRAVESSA INTERMEDIARIA,SENDO DUAS FIXAS E DUAS M</t>
  </si>
  <si>
    <t>OVEIS,DE (2,00X2,10)M,EXCLUSIVE VIDROS,INCLUSIVE FERRAGENS E</t>
  </si>
  <si>
    <t xml:space="preserve"> ACESSORIOS.FORNECIMENTO E COLOCACAO</t>
  </si>
  <si>
    <t>GRADE DE FERRO FORMADA DE BARRAS VERTICAIS DE 1.1/2"X3/8" A</t>
  </si>
  <si>
    <t>CADA 10CM,QUATRO BARRAS HORIZONTAIS DE 2"X3/8" CHUMBADAS NO</t>
  </si>
  <si>
    <t>VAO,SENDO DUAS DAS EXTREMIDADES E DUAS DIVIDINDO A GRADE EM</t>
  </si>
  <si>
    <t xml:space="preserve"> 3 PARTES IGUAIS,COM MONTANTES DE 1.1/2"X1.1/2" A CADA 2,00M</t>
  </si>
  <si>
    <t xml:space="preserve"> CHUMBADAS POR BAIXO E POR CIMA DA GRADE.FORNECIMENTO E COLO</t>
  </si>
  <si>
    <t>TIPO MOSQUITEIRO EM POLIETILENO.FORNECIMENTO E COLOCACAO</t>
  </si>
  <si>
    <t>14.002.0265-0</t>
  </si>
  <si>
    <t>SUPORTE TIPO MAO FRANCESA DE ALTA RESISTENCIA,EM ACO,ABAS CO</t>
  </si>
  <si>
    <t>M MEDIDAS EM TORNO DE (50X33)CM,COM CAPACIDADE DE PESO MAXIM</t>
  </si>
  <si>
    <t>O APROXIMADO DE 110KG.FORNECIMENTO E INSTALACAO</t>
  </si>
  <si>
    <t>14.002.0265-A</t>
  </si>
  <si>
    <t>14.003.0400-0</t>
  </si>
  <si>
    <t>TELA TIPO MOSQUITEIRO,EM POLIETILENO,COM MOLDURA EM PERFIL D</t>
  </si>
  <si>
    <t>E ALUMINIO ANODIZADO.FORNECIMENTO E COLOCACAO</t>
  </si>
  <si>
    <t>14.003.0400-A</t>
  </si>
  <si>
    <t>PORTA DE MADEIRA DE LEI MACICA DE FRISOS (MEXICANA) DE(160X2</t>
  </si>
  <si>
    <t>10X3,5)CM,EM 2 FOLHAS E BANDEIRAS DE 60CM,ADUELA DE (13X3)CM</t>
  </si>
  <si>
    <t xml:space="preserve"> E CONTRAMARCO DE 11X2CM,CONFORME PROJETO TIPO Nº6063/EMOP,E</t>
  </si>
  <si>
    <t>XCLUSIVE FERRAGENS E VIDROS.FORNECIMENTO E COLOCACAO</t>
  </si>
  <si>
    <t>,CONFECCIONADA EM LIGA DE METAIS,CERTIFICADA CONF.ABNT NBR 1</t>
  </si>
  <si>
    <t>1785,COMPOSTA POR 2 SUPORTES DE TRAVAMENTO HORIZONTAL E 1 BA</t>
  </si>
  <si>
    <t>RRA ACIONADORA DE 1,00M.INDICADA P/PORTAS DE ATE 220X100CM (</t>
  </si>
  <si>
    <t>AXL),EXCLUSIVE FECHADURA EXTERNA.FORNECIMENTO E INSTALACAO</t>
  </si>
  <si>
    <t>ABRIGO P/4 BOTIJOES GAS DE 45KG,EXCLUSIVE LIGACOES,NAS DIM.(</t>
  </si>
  <si>
    <t>2,00X0,50X1,80)M,ALVENARIA TIJOLOS MACICOS (7X10X20CM),PARED</t>
  </si>
  <si>
    <t>ES DE MEIA VEZ,REVESTIDAS COM ARGAMASSA DE CIMENTO E SAIBRO,</t>
  </si>
  <si>
    <t>TO DE CIMENTADO,TRACO 1:4,CONFORME PROJETO TIPO Nº2001/EMOP</t>
  </si>
  <si>
    <t>ABRIGO P/2 BOTIJOES GAS DE 45KG,EXCLUSIVE LIGACOES,NAS DIM.(</t>
  </si>
  <si>
    <t>1,00X0,50X1,80)M,ALVENARIA TIJOLOS MACICOS (7X10X20CM),PARED</t>
  </si>
  <si>
    <t>ABRIGO P/4 BOTIJOES GAS DE 13KG,EXCLUSIVE LIGACOES,NAS DIM.(</t>
  </si>
  <si>
    <t>2,00X0,50X1,10)M,ALVENARIA TIJOLOS MACICOS (7X10X20CM),PARED</t>
  </si>
  <si>
    <t>ABRIGO P/2 BOTIJOES GAS DE 13KG,EXCLUSIVE LIGACOES,NAS DIM.(</t>
  </si>
  <si>
    <t>1,00X0,50X1,10)M,ALVENARIA TIJOLOS MACICOS (7X10X20CM),PARED</t>
  </si>
  <si>
    <t>ABRIGO P/8 BOTIJOES GAS DE 45KG,EXCLUSIVE LIGACOES,NAS DIM.(</t>
  </si>
  <si>
    <t>2,60X1,05X1,90)M,ALVENARIA TIJOLOS MACICOS (7X10X20CM),PARED</t>
  </si>
  <si>
    <t>TO DE CIMENTADO,TRACO 1:4,CONFORME PROJETO TIPO Nº2639/EMOP</t>
  </si>
  <si>
    <t>15.001.0069-0</t>
  </si>
  <si>
    <t>ABRIGO PARA HIDROMETRO DE 1/2" OU 3/4",NAS DIMENSOES DE (0,4</t>
  </si>
  <si>
    <t>5X0,12X0,42)M,EMBUTIDO NO MURO,REVESTIDO COM ARGAMASSA DE CI</t>
  </si>
  <si>
    <t>MENTO E SAIBRO,NO TRACO 1:6,COM FUNDO DE CONCRETO NO TRACO 1</t>
  </si>
  <si>
    <t>:3 E ESPESSURA 3CM,PORTA DE (46X43)CM EM GRADE CONFECCIONADA</t>
  </si>
  <si>
    <t xml:space="preserve"> EM FERRO CHATO DE 1/2" COM ESPESSURA DE 1/8" E CADEADO DE 3</t>
  </si>
  <si>
    <t>0MM,CONFORME PROJETO Nº 2089/EMOP</t>
  </si>
  <si>
    <t>15.001.0069-A</t>
  </si>
  <si>
    <t>ABRIGO PARA HIDROMETRO DE 1",NAS DIMENSOES DE (0,90X0,50X0,6</t>
  </si>
  <si>
    <t>0)M,EM ALVENARIA DE TIJOLOS FURADOS DE (10X20X20)CM,EM PARED</t>
  </si>
  <si>
    <t>ES DE MEIA VEZ,REVESTIDAS C/ARGAMASSA DE CIMENTO E SAIBRO,TR</t>
  </si>
  <si>
    <t>ACO 1:6,C/FUNDO DE CONCRETO E TAMPA DE CONCRETO ARMADO,C/POR</t>
  </si>
  <si>
    <t>TA DE (80X50)CM GRADE CONFECCIONADA EM FERRO CHATO DE 1/2" C</t>
  </si>
  <si>
    <t>/ESPESSURA DE 1/8" E CADEADO DE 30MM,PROJETO Nº2089/EMOP</t>
  </si>
  <si>
    <t>ABRIGO PARA HIDROMETRO DE 1.1/2" OU 2" C/FILTRO INTERNO,NAS</t>
  </si>
  <si>
    <t>DIMENSOES (1,10X0,60X0,70)M,ALVENARIA DE TIJOLOS FURADOS DE</t>
  </si>
  <si>
    <t>(10X20X20)CM,PAREDES DE MEIA VEZ,REVESTIDAS C/ARGAMASSA DE C</t>
  </si>
  <si>
    <t>IMENTO E SAIBRO,TRACO 1:6,C/FUNDO DE CONCRETO E TAMPA DE CON</t>
  </si>
  <si>
    <t>CRETO ARMADO,C/PORTA DE (100X60)CM EM GRADE CONFECCIONADA FE</t>
  </si>
  <si>
    <t>RRO CHATO 1/2" C/ESP.1/8" E CADEADO 30MM,PROJETO Nº2089/EMOP</t>
  </si>
  <si>
    <t>ABRIGO PARA HIDROMETRO DE 2" C/FILTRO EXTERNO,NAS DIMENSOES</t>
  </si>
  <si>
    <t>(1,70X0,70X0,80)M,ALVENARIA DE TIJOLOS FURADOS DE (10X20X20)</t>
  </si>
  <si>
    <t>,PAREDE DE MEIA VEZ,REVESTIDAS C/ARGAMASSA DE CIMENTO E SAIB</t>
  </si>
  <si>
    <t>RO,TRACO 1:6,C/FUNDO DE CONCRETO E TAMPA DE CONCRETO ARMADO,</t>
  </si>
  <si>
    <t>C/PORTA (140X70)CM EM GRADE CONFECCIONADA EM FERRO CHATO 1/2</t>
  </si>
  <si>
    <t>" C/ESP.DE 1/8" E CADEADO 30MM,CONFORME PROJETO Nº2089/EMOP</t>
  </si>
  <si>
    <t>ABRIGO PARA BOMBA,NAS DIMENSOES DE (0,70X0,50X0,50)M,EM ALVE</t>
  </si>
  <si>
    <t>NARIA DE TIJOLOS FURADOS DE (10X20X20)CM,EM PAREDES DE MEIA</t>
  </si>
  <si>
    <t>VEZ,REVESTIDAS COM ARGAMASSA DE CIMENTO E SAIBRO,NO TRACO 1:</t>
  </si>
  <si>
    <t>6,COM FUNDO DE CONCRETO E TAMPA DE CONCRETO ARMADO,PORTA DE</t>
  </si>
  <si>
    <t>(60X40)CM EM CHAPA DE FERRO Nº16 E CADEADO DE 30MM,CONFORME</t>
  </si>
  <si>
    <t>PROJETO Nº2799/EMOP</t>
  </si>
  <si>
    <t>ABRIGO PARA BOMBA,NAS DIMENSOES DE (1,20X0,60X0,80)M,EM ALVE</t>
  </si>
  <si>
    <t>NARIA DE TIJOLOS FURADOS DE (10X20X20)CM,PAREDES DE MEIA VEZ</t>
  </si>
  <si>
    <t>,RESTIDAS COM ARGAMASSA DE CIMENTO E SAIBRO,NO TRACO 1:6,COM</t>
  </si>
  <si>
    <t xml:space="preserve"> FUNDO DE CONCRETO E TAMPA DE CONCRETO ARMADO,PORTA DE (100X</t>
  </si>
  <si>
    <t>60)CM EM CHAPA DE FERRO Nº16 E CADEADO DE 30MM,CONFORME PROJ</t>
  </si>
  <si>
    <t>ETO Nº2799/EMOP</t>
  </si>
  <si>
    <t>CAIXA SEPARADORA DE OLEO E CAIXA RECEPTORA LATERAL MEDINDO (</t>
  </si>
  <si>
    <t>0,60X0,60X0,70)M,INTERNAMENTE(CADA UMA),EXECUTADA EM BLOCOS</t>
  </si>
  <si>
    <t>CONCRETO (10X20X40)CM,ASSENTES C/ARGAMASSA CIMENTO E AREIA,T</t>
  </si>
  <si>
    <t>RACO 1:4,REVESTIDAS INTERNAMENTE C/ARGAMASSA CIMENTO E AREIA</t>
  </si>
  <si>
    <t>,TRACO 1:4,C/TAMPAS FERRO FUNDIDO PESADO,EXCL.ESCAVACAO,INCL</t>
  </si>
  <si>
    <t>.CONEXOES,CONFORME PROJETO Nº1788/EMOP.FORN. E ASSENTAMENTO</t>
  </si>
  <si>
    <t>GRELHA DE FERRO FUNDIDO PARA AGUAS PLUVIAIS,COM CAIXILHO,DIM</t>
  </si>
  <si>
    <t>ENSOES APROXIMADAS DE (15X15)CM,CONFORME ABNT NBR 10160.FORN</t>
  </si>
  <si>
    <t>ENSOES APROXIMADAS DE (50X50)CM,CONFORME ABNT NBR 10160.FORN</t>
  </si>
  <si>
    <t>RALO SIFONADO DE FERRO FUNDIDO PARA BANHEIRO SOCIAL DN=150MM</t>
  </si>
  <si>
    <t xml:space="preserve"> ABNT NBR 15579,REVESTIDO INTERNA E EXTERNAMENTE COM EPOXI N</t>
  </si>
  <si>
    <t>A COR VERMELHA,APLICADO PELO SISTEMA ELETROSTATICO.FORNECIME</t>
  </si>
  <si>
    <t>NTO E ASSENTAMENTO</t>
  </si>
  <si>
    <t>RALO SIFONADO DE FERRO FUNDIDO PARA BANHEIRO DE SERVICO DN=1</t>
  </si>
  <si>
    <t>00MM,COMPOSTO DE UMA ENTRADA E UMA SAIDA DN=50MM (PVC 40MM I</t>
  </si>
  <si>
    <t>NTERNAMENTE),CONFORME ABNT NBR 15579,REVESTIDO INTERNA E EXT</t>
  </si>
  <si>
    <t>ERNAMENTE COM EPOXI NA COR VERMELHA,APLICADO PELO SISTEMA EL</t>
  </si>
  <si>
    <t>ETROSTATICO.FORNECIMENTO E ASSENTAMENTO</t>
  </si>
  <si>
    <t>TRADA SUPERIOR DN=100MM E SAIDA VERTICAL DN=50MM,CONFORME AB</t>
  </si>
  <si>
    <t>NT NBR 15579,REVESTIDO INTERNA E EXTERNAMENTE COM EPOXI NA C</t>
  </si>
  <si>
    <t>OR VERMELHA,APLICADO PELO SISTEMA ELETROSTATICO.FORNECIMENTO</t>
  </si>
  <si>
    <t>M,CONFORME ABNT NBR 15579,REVESTIDO INTERNA E EXTERNAMENTE C</t>
  </si>
  <si>
    <t>OM EPOXI NA COR VERMELHA,APLICADO PELO SISTEMA ELETROSTATICO</t>
  </si>
  <si>
    <t>LVANIZADO,NAS DIVERSAS BITOLAS,CONFORME ABNT NBR 16401,ISOLA</t>
  </si>
  <si>
    <t>DO COM MANTA DE LA DE VIDRO,REVESTIDA COM FOLHA DE ALUMINIO,</t>
  </si>
  <si>
    <t>INCLUINDO CINTAS,FITAS,SUPORTES PINTADOS,DIFUSORES E GRELHAS</t>
  </si>
  <si>
    <t xml:space="preserve"> EM ALUMINIO EXTRUDADO E DEMAIS ITENS NECESSARIOS.FORNECIMEN</t>
  </si>
  <si>
    <t>A,CONFORME ABNT NBR 14518,PINTADOS COM TINTA RESISTENTE AO C</t>
  </si>
  <si>
    <t>ALOR,INCLUSIVE SUPORTES PINTADOS,LONAS E DEMAIS ITENS NECESS</t>
  </si>
  <si>
    <t>ARIOS.FORNECIMENTO E COLOCACAO</t>
  </si>
  <si>
    <t>HAPA DE ACO GALVANIZADO,NAS DIVERSAS BITOLAS,CONFORME ABNT N</t>
  </si>
  <si>
    <t>BR 14518,INCLUSIVE SUPORTES PINTADOS,LONAS E DEMAIS ITENS NE</t>
  </si>
  <si>
    <t>CESSARIOS.FORNECIMENTO E COLOCACAO</t>
  </si>
  <si>
    <t>O GALVANIZADO,NAS DIVERSAS BITOLAS,CONFORME ABNT NBR 16401,I</t>
  </si>
  <si>
    <t>NCLUSIVE SUPORTES PINTADOS,GRELHAS,DIFUSORES EM ALUMINIO EXT</t>
  </si>
  <si>
    <t>RUDADO E DEMAIS ITENS NECESSARIOS.FORNECIMENTO E COLOCACAO</t>
  </si>
  <si>
    <t xml:space="preserve"> 1,SECAO CIRCULAR 1MM2,CONFORME ABNT NBR 5111.FORNECIMENTO E</t>
  </si>
  <si>
    <t xml:space="preserve"> 1,SECAO CIRCULAR 1,5MM2,CONFORME ABNT NBR 5111.FORNECIMENTO</t>
  </si>
  <si>
    <t xml:space="preserve"> 1,SECAO CIRCULAR 2,5MM2,CONFORME ABNT NBR 5111.FORNECIMENTO</t>
  </si>
  <si>
    <t xml:space="preserve"> 1,SECAO CIRCULAR 4MM2,CONFORME ABNT NBR 5111.FORNECIMENTO E</t>
  </si>
  <si>
    <t xml:space="preserve"> 1,SECAO CIRCULAR 6MM2,CONFORME ABNT NBR 5111.FORNECIMENTO E</t>
  </si>
  <si>
    <t>CAIXA POLIMERICA DE INSPECAO DE ATERRAMENTO COM DIAMETRO SUP</t>
  </si>
  <si>
    <t>ERIOR DE APROXIMADAMENTE 23CM E ALTURA APROXIMADA DE 25CM,CO</t>
  </si>
  <si>
    <t>M TAMPA.FORNECIMENTO E COLOCACAO</t>
  </si>
  <si>
    <t>EM LATAO POLIDO,10A/250V.FORNECIMENTO E COLOCACAO</t>
  </si>
  <si>
    <t xml:space="preserve"> LATAO POLIDO,10A/250V.FORNECIMENTO E COLOCACAO</t>
  </si>
  <si>
    <t>15.028.0028-0</t>
  </si>
  <si>
    <t>SEMELHANTE DE 6000L,INCLUSIVE PECAS DE APOIO EM ALVENARIA E</t>
  </si>
  <si>
    <t>15.028.0028-A</t>
  </si>
  <si>
    <t>TUBO DE PVC RIGIDO,CONFORME ABNT NBR-5688 DE 75MM,LINHA REFO</t>
  </si>
  <si>
    <t>RCADA,SOLDAVEL,EXCLUSIVE EMENDAS,CONEXOES,ABERTURA E FECHAME</t>
  </si>
  <si>
    <t>TUBO DE PVC RIGIDO,CONFORME ABNT NBR-5688 DE 100MM,LINHA REF</t>
  </si>
  <si>
    <t>ORCADA,SOLDAVEL,EXCLUSIVE EMENDAS,CONEXOES,ABERTURA E FECHAM</t>
  </si>
  <si>
    <t>TUBO DE PVC RIGIDO,CONFORME ABNT NBR-5688 DE 150MM,LINHA REF</t>
  </si>
  <si>
    <t>RCADA,SOLDAVEL,INCLUSIVE CONEXOES E EMENDAS,EXCLUSIVE ABERTU</t>
  </si>
  <si>
    <t>RA E FECHAMENTO DE RASGO.FORNECIMENTO E ASSENTAMENTO</t>
  </si>
  <si>
    <t>ORCADA,SOLDAVEL,INCLUSIVE CONEXOES E EMENDAS,EXCLUSIVE ABERT</t>
  </si>
  <si>
    <t>URA E FECHAMENTO DE RASGO.FORNECIMENTO E ASSENTAMENTO</t>
  </si>
  <si>
    <t>TUBO DE PVC,CONFORME ABNT NBR-7362,PARA ESGOTO SANITARIO,COM</t>
  </si>
  <si>
    <t xml:space="preserve"> DIAMETRO NOMINAL DE 200MM,INCLUSIVE ANEL DE BORRACHA.FORNEC</t>
  </si>
  <si>
    <t>TUBO DE PVC RIGIDO,CONFORME ABNT NBR-5688,DE 100MM,LINHA REF</t>
  </si>
  <si>
    <t>ORCADA,SOLDAVEL,PARA PROTECAO DE CONDUTORES DE SISTEMA DE TE</t>
  </si>
  <si>
    <t>LEFONIA SIMPLES,ASSENTADOS E COBERTOS COM CAMADA DE CONCRETO</t>
  </si>
  <si>
    <t>,EXCLUSIVE ESCAVACAO E REATERRO.FORNECIMENTO E ASSENTAMENTO</t>
  </si>
  <si>
    <t>LEFONIA,LINHA DUPLA,ASSENTADOS E COBERTOS COM CAMADA DE CONC</t>
  </si>
  <si>
    <t>RETO,EXCLUSIVE ESCAVACAO E REATERRO.FORNECIMENTO E ASSENTAME</t>
  </si>
  <si>
    <t>LEFONIA,LINHA TRIPLA,ASSENTADOS E COBERTOS COM CAMADA DE CON</t>
  </si>
  <si>
    <t>CRETO,EXCLUSIVE ESCAVACAO E REATERRO.FORNECIMENTO E ASSENTAM</t>
  </si>
  <si>
    <t>NODULAR,CLASSE B125,CONFORME ABNT NBR 10160,EM LOGRADOURO DO</t>
  </si>
  <si>
    <t>TADO DE COLETOR DUPLO.ESTE CUSTO INCLUI ESCAVACAO E REATERRO</t>
  </si>
  <si>
    <t>NODULAR,CLASSE D400,CONFORME ABNT NBR 10160,EM LOGRADOURO DO</t>
  </si>
  <si>
    <t>NODULAR,CLASSE B125,CONFORME ABNT NBR 10160,EM LOGRADOURO SE</t>
  </si>
  <si>
    <t>M PAVIMENTACAO,DOTADO DE COLETOR UNICO.ESTE CUSTO INCLUI ESC</t>
  </si>
  <si>
    <t>AVACAO E REATERRO</t>
  </si>
  <si>
    <t>NODULAR,CLASSE D400,CONFORME ABNT NBR 10160,EM LOGRADOURO SE</t>
  </si>
  <si>
    <t>NODULAR,CLASSE B125,CONFORME ABNT NBR 10160,EM LOGRADOURO PA</t>
  </si>
  <si>
    <t>VIMENTADO,COM PARALELEPIPEDOS SOBRE COLCHOES DE AREIA OU PO</t>
  </si>
  <si>
    <t>DE PEDRA,E DOTADO DE COLETOR UNICO.ESTE CUSTO INCLUI ESCAVAC</t>
  </si>
  <si>
    <t>AO E REATERRO</t>
  </si>
  <si>
    <t>NODULAR,CLASSE D400,CONFORME ABNT NBR 10160,EM LOGRADOURO PA</t>
  </si>
  <si>
    <t>VIMENTADO,COM LENCOL DE ASFALTO SOBRE CAMADA DE CONCRETO E D</t>
  </si>
  <si>
    <t>OTADO DE COLETOR UNICO.ESTE CUSTO INCLUI ESCAVACAO E REATERR</t>
  </si>
  <si>
    <t>CONDUTOR CIRCULAR PARA CALHA DE BEIRAL DE PVC,DN 88,INCLUSIV</t>
  </si>
  <si>
    <t>E CONEXOES.FORNECIMENTO E COLOCACAO</t>
  </si>
  <si>
    <t>=40MM)C/RETARDANTE A CHAMA E DENSIDADE CONFORME ABNT NBR-11.</t>
  </si>
  <si>
    <t>752,LARGURA UTIL DE 0,99M,COMPRIMENTO ATE 12,00M,INCL.ACESSO</t>
  </si>
  <si>
    <t>RIOS P/FIXACAO,ALTURA TOTAL 78,8MM.FORNECIMENTO E COLOCACAO</t>
  </si>
  <si>
    <t>ROS,CONFORME ABNT NBR 9952,TIPO III-B,ESP.4,00MM,CONSUMO MIN</t>
  </si>
  <si>
    <t>IMO 1,15M2/M2,APLICACAO CHAMA MACARICO SOBRE PRIMER ASFALTIC</t>
  </si>
  <si>
    <t>O BASE AGUA OU SOLVENTE,CONSUMO 0,40KG/M2,INCL.ESTE,SUBSTRAT</t>
  </si>
  <si>
    <t>O CAIMENTO 1%,EXCL.REGULARIZACAO,CAMADA SEPARADORA E PROTECA</t>
  </si>
  <si>
    <t>O MECANICA.</t>
  </si>
  <si>
    <t>IMEROS,CONFORME ABNT NBR 9952,TIPO III-A,C/ESP.4,00M,CONSUMO</t>
  </si>
  <si>
    <t xml:space="preserve"> MINIMO 1,15M2/M2,APLICACAO C/CHAMA MACARICO SOBRE PRIMER AS</t>
  </si>
  <si>
    <t>FALTICO BASE AGUA OU SOLVENTE,CONSUMO 0,40KG/M2,INCL.ESTE,EM</t>
  </si>
  <si>
    <t xml:space="preserve"> SUBSTRATO C/CAIMENTO 1%,EXCL.REGULARIZACAO,CAMADA SEPARADOR</t>
  </si>
  <si>
    <t>A E PROTECAO MECANICA.</t>
  </si>
  <si>
    <t>IMEROS,CONFORME ABNT NBR 9952,TIPO IV-A,ESP.4,00MM,CONSUMO M</t>
  </si>
  <si>
    <t>INIMO 1,15M2/M2,APLICACAO C/CHAMA MACARICO SOBRE PRIMER ASFA</t>
  </si>
  <si>
    <t>LTICO BASE AGUA OU SOLVENTE,C/CONSUMO DE 0,40KG/M2,INCL.ESTE</t>
  </si>
  <si>
    <t>,EM SUBSTRATO COM CAIMENTO DE 1%,EXCLUSIVE REGULARIZACAO,CAM</t>
  </si>
  <si>
    <t>ADA SEPARADORA E PROTECAO MECANICA.</t>
  </si>
  <si>
    <t>LIMEROS,CONFORME ABNT NBR 9952,TIPO III-B,AMBAS C/ESP.4,0MM,</t>
  </si>
  <si>
    <t>CONSUMO MINIMO 1,15M2/M2 P/CADA MANTA,APLIC.C/CHAMA MACARICO</t>
  </si>
  <si>
    <t>,1ª SOBRE PRIMER ASFALTICO BASE AGUA OU SOLVENTE,CONSUMO 0,4</t>
  </si>
  <si>
    <t>0KG/M2,INCL.ESTE,SUBSTRATO C/CAIMENTO 1%,E A 2ª SOBRE PRIMEI</t>
  </si>
  <si>
    <t>RA,EXCL.REGULARIZACAO,CAMADA SEPARADORA E PROTECAO MECANICA</t>
  </si>
  <si>
    <t>ROS,CONFORME ABNT NBR 9952,TIPO II-A OU II-B,ESP.4,0M,CONSUM</t>
  </si>
  <si>
    <t>O MINIMO 1,15M2/M2,APLICACAO C/CHAMA MACARICO SOBRE PRIMER A</t>
  </si>
  <si>
    <t>STE,EM SUBSTRATO C/CAIMENTO DE 1%,EXCLUSIVE REGULARIZACAO,CA</t>
  </si>
  <si>
    <t>MADA SEPARADORA E PROTECAO MECANICA</t>
  </si>
  <si>
    <t>LIMEROS,CONF.ABNT NBR 9952,TIPO IV-A,AMBAS C/ESP.4,0MM,CONSU</t>
  </si>
  <si>
    <t>MO MINIMO 1,15M2/M2 P/CADA MANTA,APLIC.CHAMA MACARICO,1ª MAN</t>
  </si>
  <si>
    <t>TA SOBRE PRIMER ASFALTICO BASE AGUA OU SOLVENTE,CONSUMO 0,40</t>
  </si>
  <si>
    <t>KG/M2,INCL.ESTE,SUBSTRATO C/CAIMENTO 1%,2ª MANTA SOBRE PRIME</t>
  </si>
  <si>
    <t>IRA,EXCL.REGULARIZACAO,CAMADA SEPARADORA E PROTECAO MECANICA</t>
  </si>
  <si>
    <t>IMPERMEABILIZACAO C/MANTA BASE ASFALTO MODIFICADO C/POLIMERO</t>
  </si>
  <si>
    <t>S,HERBICIDA ATOXICO,CONF.ABNT NBR 9952,TIPO III-A OU B,ESP.4</t>
  </si>
  <si>
    <t>,0MM,CONSUMO MINIMO 1,25M2/M2,APLIC.CHAMA MACARICO SOBRE PRI</t>
  </si>
  <si>
    <t>MER ASFALTICO BASE AGUA OU SOLVENTE,CONSUMO 0,40KG/M2,INCL.E</t>
  </si>
  <si>
    <t>STE,EM SUBSTRATO C/CAIMENTO 1%,EXCL.REGULARIZACAO,CAMADA DRE</t>
  </si>
  <si>
    <t>NANTE,CAMADA SEPARADORA E PROTECAO MECANICA</t>
  </si>
  <si>
    <t>LIMEROS,HERBICIDA ATOXICO,CONF.ABNT NBR 9952,TIPO III-A OU B</t>
  </si>
  <si>
    <t>,ESP.4,0MM,CONSUMO MINIMO 1,25M2/M2,APLIC.CHAMA MACARICO,1ª</t>
  </si>
  <si>
    <t>PRIMER ASFALTICO BASE AGUA OU SOLVENTE,CONSUMO 0,40KG/M2,INC</t>
  </si>
  <si>
    <t>L.ESTE,SUBSTRATO CAIMENTO 1% E 2ª MANTA SOBRE PRIMEIRA,EXCL.</t>
  </si>
  <si>
    <t>REGULARIZACAO,CAMADA DRENANTE,SEPARADORA E PROTECAO MECANICA</t>
  </si>
  <si>
    <t>IMPERMEABILIZACAO COM MEMBRANA A BASE POLIURETANO VEGETAL,CO</t>
  </si>
  <si>
    <t>NFORME ABNT NBR 15487,ISENTO DE SOLVENTES,BAIXO TEOR VOC,BIC</t>
  </si>
  <si>
    <t>OMPONENTE,APLICAD A FRIO,2 OU 3 DEMAOS,CONSUMO DE 2KG/M2,COM</t>
  </si>
  <si>
    <t xml:space="preserve"> REFORCO E UMA TELA INDUSTRIAL DE POLIESTER,APLICADA SOBRE A</t>
  </si>
  <si>
    <t xml:space="preserve"> 1ª DEMAO,MALHA 2X2MM</t>
  </si>
  <si>
    <t>IMPERMEABILIZACAO C/ASFALTO MODIFICADO C/ELASTOMEROS,APLICAD</t>
  </si>
  <si>
    <t>OS QUENTE,CONSUMO 3KG/M2 P/COLAGEM MANTAS ASFALTICAS 3 A 5KG</t>
  </si>
  <si>
    <t>/M2 P/MEMBRANA MOLDADA LOCAL,ESTRUT.C/VEU DE NAO TECIDO POLI</t>
  </si>
  <si>
    <t>ESTER,GRAMATURA MINIMA 50G/M2,CONFORME ABNT NBR 13121,APLICA</t>
  </si>
  <si>
    <t>DO SOBRE PRIMER ASFALTICO CONSUMO 0,40KG/M2,INCLUSIVE ESTE E</t>
  </si>
  <si>
    <t xml:space="preserve"> SUBSTRATO COM CAIMENTO DE 1%,EXCL.REGULARIZACAO E PROTECAO</t>
  </si>
  <si>
    <t>,CONFORME ABNT NBR 11797,ESPESSURA MINIMA DE 0,8MM,CONSUMO D</t>
  </si>
  <si>
    <t>E 1,10M2/M2,UTILIZANDO ADESIVO PARA EMENDAS,EXCLUSIVE PREPAR</t>
  </si>
  <si>
    <t>O DO SUBSTRATO COM CAIMENTO DE 1%,CAMADA SEPARADORA,CAMADA A</t>
  </si>
  <si>
    <t>MORTECEDORA,PROTECAO TERMICA,PROTECAO PRIMARIA E MECANICA</t>
  </si>
  <si>
    <t>E EXTERNA C/UM FILME DE ALUMINIO,CONF.ABNT NBR 9952,TIPO III</t>
  </si>
  <si>
    <t>-B C/ESP.3MM,APLICADA C/CHAMA DE MACARICO SOBRE PRIMER ASFAL</t>
  </si>
  <si>
    <t>TICO,BASE AGUA OU SOLVENTE,C/CONSUMO 0,40KG/M2,INCLUSIVE EST</t>
  </si>
  <si>
    <t>E,SUBSTRATO C/CAIMENTO MINIMO DE 1%,EXCLUSIVE REGULARIZACAO</t>
  </si>
  <si>
    <t>M FILME DE ALUMINIO,CONF.ABNT NBR 9952,TIPO III-B C/ESP.4MM,</t>
  </si>
  <si>
    <t>APLICADA C/CHAMA MACARICO SOBRE PRIMER ASFALTICO,BASE AGUA O</t>
  </si>
  <si>
    <t>U SOLVENTE,CONSUMO DE 0,40KG/M2,INCLUSIVE ESTE,EM SUBSTRATO</t>
  </si>
  <si>
    <t>C/CAIMENTO DE 1%,EXCLUSIVE REGULARIZACAO</t>
  </si>
  <si>
    <t>C/UM FILME DE ALUMINIO,CONF.ABNT NBR 9952,TIPO II-B C/ESP.3M</t>
  </si>
  <si>
    <t>M,APLICADA C/CHAMA DE MACARICO SOBRE PRIMER ASFALTICO,BASE A</t>
  </si>
  <si>
    <t>GUA OU SOLVENTE,CONSUMO DE 0,40KG/M2,INCLUSIVE ESTE,EM SUBST</t>
  </si>
  <si>
    <t>RATO C/CAIMENTO MINIMO DE 1%,EXCLUSIVE REGULARIZACAO</t>
  </si>
  <si>
    <t>C/UM FILME DE ALUMINIO,CONF.ABNT NBR 9952,TIPO II-B C/ESP.4M</t>
  </si>
  <si>
    <t>GUA OU SOLVENTE,C/CONSUMO DE 0,40KG/M2,INCLUSIVE ESTE,EM SUB</t>
  </si>
  <si>
    <t>STRATO C/CAIMENTO MINIMO DE 1%,EXCLUSIVE REGULARIZACAO</t>
  </si>
  <si>
    <t>RANULOS MINERAIS,CONF.ABNT NBR 9952,TIPO III-B ESP.3MM,ATING</t>
  </si>
  <si>
    <t>INDO APROX.4MM C/CAMADA ARDOSIA,CONS.MIN.1,20M2/M2,VERDE OU</t>
  </si>
  <si>
    <t>CINZA,APLICADA C/CHAMA MACARICO PRIMER ASFALTICO,BASE AGUA O</t>
  </si>
  <si>
    <t>U SOLVENTE,C/CONSUMO 0,40KG/M2,INCL.ESTE,EXCL.REGULARIZACAO</t>
  </si>
  <si>
    <t>O C/POLIMEROS,ABNT NBR 9952,1ª MANTA,TIPO III-B ESP.4MM,CONS</t>
  </si>
  <si>
    <t>.MIN.1,15KG/M2,APLICADA CHAMA MACARICO,S/PRIMER ASFALTICO,BA</t>
  </si>
  <si>
    <t>SE AGUA/SOLVENTE,CONS.0,40KG/M2,INCL.ESTE,2ª MANTA AUTOPROTE</t>
  </si>
  <si>
    <t>GIDA FACE EXT.ESCAMAS ARDOSIA/GRANULOS MINERAIS,TIPO III-B E</t>
  </si>
  <si>
    <t>SP.3MM,4MM ARDOSIA,CONSUMO MIN.1,20M2/M2,EXCL.REGULARIZACAO</t>
  </si>
  <si>
    <t>MEROS ELASTOMERICOS,ABNT NBR 9952,TIPO III-A,AMBAS ESP.3,00M</t>
  </si>
  <si>
    <t>,CONSUMO MIN.1,15M2/M2 P/CADA MANTA,APLIC.COLAGEM QUENTE(CAQ</t>
  </si>
  <si>
    <t>) P/SUBSTRATO HORIZONT./VERT. ASFALTO MODIFICADO,TIPO II,ABN</t>
  </si>
  <si>
    <t>T NBR 9910,CONS.MIN.3,0KG/M2,CADA CALAGEM MANTA,BASE AGUA/SO</t>
  </si>
  <si>
    <t>LVENTE,CONS.MIN.0,40KG/M2,EXCL.REGULARIZ.E PROTECAO MECANICA</t>
  </si>
  <si>
    <t>A EM CONCRETO,ENTERRADOS NAO SUJEITO A LENCOL FREATICO,ABNT</t>
  </si>
  <si>
    <t>NBR 11905,APLICANDO 4 DEMAOS SUCESSIVAS CIMENTO CRISTALIZANT</t>
  </si>
  <si>
    <t>E PENETRACAO OSMOTICA,CONS.1KG/M2/DEMAO,MISTURADO EMULSAO AD</t>
  </si>
  <si>
    <t>ESIVA BASE ACRILICA CONSUMO 0,20L/M2/DEMAO,C/TRAT.CONCRETO E</t>
  </si>
  <si>
    <t xml:space="preserve"> LIXAM.OU HIDROJAT.P/RETIRADA REBARBAS,EXCL.PREPARO SUPERF.</t>
  </si>
  <si>
    <t>IMPERMEABILIZACAO ELASTICA P/PISCINA ELEVADA,APOIADA/ENTERRA</t>
  </si>
  <si>
    <t>DA SOBRE ACAO LENCOL FREATICO,C/MEMBRANA BASE POLIURETANO VE</t>
  </si>
  <si>
    <t>GETAL,CONF.ABNT NBR 15487,APLICADA A FRIO,2 OU 3 DEMAOS,CONS</t>
  </si>
  <si>
    <t>.2KG/M2,TELA POLIESTER SOBRE A 1 DEMAO,MALHA 2X2MM,COM TRATA</t>
  </si>
  <si>
    <t>MENTO DO CONCRETO E LIXAMENTO,HIDROJATEAMENTO P/RETIRADA DE</t>
  </si>
  <si>
    <t>REBARBAS E ABERTURA DE POROS,EXCL.PREPARO SUPERFICIE</t>
  </si>
  <si>
    <t>INCLUSIVE LIMPEZA,UMA DEMAO DE SELADOR,UMA DEMAO DE MASSA CO</t>
  </si>
  <si>
    <t>RRIDA E LIXAMENTOS NECESSARIOS</t>
  </si>
  <si>
    <t>PINTURA COM TINTA LATEX,CLASSIFICACAO ECONOMICA,CONFORME ABN</t>
  </si>
  <si>
    <t>T NBR 15079,FOSCA EM REVESTIMENTO LISO,INTERIOR,ACABAMENTO P</t>
  </si>
  <si>
    <t>ADRAO,EM DUAS DEMAOS SOBRE A SUPERFICIE PREPARADA,CONFORME</t>
  </si>
  <si>
    <t>O ITEM 17.018.0010,EXCLUSIVE ESTE PREPARO</t>
  </si>
  <si>
    <t>PINTURA COM TINTA LATEX,CLASSIFICACAO PREMIUM OU STANDARD,CO</t>
  </si>
  <si>
    <t>NFORME ABNT NBR 15079,FOSCA EM REVESTIMENTO LISO,INTERIOR,AC</t>
  </si>
  <si>
    <t>ABAMENTO DE ALTA CLASSE,EM TRES DEMAOS E MAIS UMA DEMAO DE M</t>
  </si>
  <si>
    <t>ASSA CORRIDA E LIXAMENTO,SOBRE SUPERFICIE JA PREPARADA,CONFO</t>
  </si>
  <si>
    <t>RME O ITEM 17.018.0010,EXCLUSIVE ESTE PREPARO</t>
  </si>
  <si>
    <t>REPINTURA COM TINTA LATEX,CLASSIFICACAO ECONOMICA,CONFORME A</t>
  </si>
  <si>
    <t>BNT NBR 15079,PARA INTERIOR,SOBRE SUPERFICIE EM BOM ESTADO E</t>
  </si>
  <si>
    <t xml:space="preserve"> NA COR EXISTENTE,INCLUSIVE LIMPEZA,LEVE LIXAMENTO COM LIXA</t>
  </si>
  <si>
    <t>FINA,UMA DEMAO DE FUNDO PREPARADOR E UMA DE ACABAMENTO</t>
  </si>
  <si>
    <t>PINTURA COM TINTA LATEX,CLASSIFICACAO STANDARD OU PREMIUM,CO</t>
  </si>
  <si>
    <t>NFORME ABNT NBR 15079,PARA INTERIOR OU EXTERIOR,SOBRE CHAPIS</t>
  </si>
  <si>
    <t>CO,INCLUSIVE SELADOR E DUAS DEMAOS DE ACABAMENTO</t>
  </si>
  <si>
    <t>U EXTERNO,INCLUSIVE LIMPEZA,UMA DEMAO DE SELADOR ACRILICO,DU</t>
  </si>
  <si>
    <t>AS DEMAOS DE MASSA ACRILICA E LIXAMENTOS NECESSARIOS</t>
  </si>
  <si>
    <t>PINTURA COM TINTA LATEX,CLASSIFICACAO STANDARD,CONFORME ABNT</t>
  </si>
  <si>
    <t xml:space="preserve"> NBR 15079,PARA EXTERIOR,INCLUSIVE LIXAMENTOS,LIMPEZA,UMA DE</t>
  </si>
  <si>
    <t>MAO DE SELADOR ACRILICO E DUAS DEMAOS DE ACABAMENTO</t>
  </si>
  <si>
    <t xml:space="preserve"> STANDARD,CONFORME ABNT NBR 15079,PARA EXTERIOR,SOBRE SUPERF</t>
  </si>
  <si>
    <t>ICIE EM BOM ESTADO E NA COR EXISTENTE,INCLUSIVE LIMPEZA,LIXA</t>
  </si>
  <si>
    <t>MENTO COM LIXA FINA,UMA DEMAO DE FUNDO PREPARADOR E UMA DE A</t>
  </si>
  <si>
    <t>SSIFICACAO PREMIUM OU STANDARD,CONFORME ABNT NBR 15079,PARA</t>
  </si>
  <si>
    <t>INTERIOR E EXTERIOR,BRANCA OU COLORIDA,SOBRE TIJOLO,CONCRETO</t>
  </si>
  <si>
    <t xml:space="preserve"> LISO,CIMENTO SEM AMIANTO,E REVESTIMENTO,INCLUSIVE LIXAMENTO</t>
  </si>
  <si>
    <t>,UMA DEMAO DE SELADOR ACRILICO E DUAS DEMAOS DE ACABAMENTO</t>
  </si>
  <si>
    <t>REPINTURA COM TINTA LATEX SEMIBRILHANTE,FOSCA OU ACETINADA,C</t>
  </si>
  <si>
    <t>LASSIFICACAO PREMIUM OU STANDARD,CONFORME ABNT NBR 15079,PAR</t>
  </si>
  <si>
    <t>A INTERIOR E EXTERIOR,SOBRE SUPERFICIE EM BOM ESTADO E NA CO</t>
  </si>
  <si>
    <t>R EXISTENTE,INCLUSIVE LIMPEZA,LEVE LIXAMENTO COM LIXA FINA,U</t>
  </si>
  <si>
    <t>MA DEMAO DE FUNDO PREPARADOR E UMA DE ACABAMENTO</t>
  </si>
  <si>
    <t xml:space="preserve"> PREMIUM OU STANDARD,CONFORME ABNT NBR 15079,PARA INTERIOR O</t>
  </si>
  <si>
    <t>U EXTERIOR,SISTEMA TINTOMETRICO,INCLUSIVE LIXAMENTO,UMA DEMA</t>
  </si>
  <si>
    <t>O DE SELADOR ACRILICO E DUAS DEMAOS DE ACABAMENTO</t>
  </si>
  <si>
    <t>U EXTERIOR,SOBRE SUPERFICIE APICOADA,SISTEMA TINTOMETRICO,IN</t>
  </si>
  <si>
    <t>CLUSIVE LIXAMENTO,UMA DEMAO DE SELADOR ACRILICO E DUAS DEMAO</t>
  </si>
  <si>
    <t>O DE SELADOR ACRILICO,DEMAO DE MEIA MASSA E DUAS DEMAOS DE A</t>
  </si>
  <si>
    <t>O DE SELADOR ACRILICO,UMA DEMAO DE MASSA ACRILICA E DUAS DEM</t>
  </si>
  <si>
    <t>AOS DE ACABAMENTO</t>
  </si>
  <si>
    <t>O DE SELADOR ACRILICO,DUAS DEMAOS DE MASSA ACRILICA E DUAS D</t>
  </si>
  <si>
    <t>EMAOS DE ACABAMENTO</t>
  </si>
  <si>
    <t>PINTURA COM TINTA ANTIMOFO E BACTERICIDA BASE ACRILICA,SEMIB</t>
  </si>
  <si>
    <t>PINTURA DE SINALIZACAO DE SOLO PARA EQUIPAMENTOS DE COMBATE</t>
  </si>
  <si>
    <t>A INCENDIO (EXTINTORES E HIDRANTES),EM QUADRADOS VERMELHOS D</t>
  </si>
  <si>
    <t>E (0,70X0,70)M E BORDAS AMARELAS DE 0,15M DE LARGURA,CONFORM</t>
  </si>
  <si>
    <t>E ABNT NBR 16820</t>
  </si>
  <si>
    <t>S EM TORNO DE (47X35)CM,INCLUSIVE ACESSORIOS DE FIXACAO,FERR</t>
  </si>
  <si>
    <t>AGENS EM METAL CROMADO:SIFAO 1680 DE 1"X1.1/4",TORNEIRA PARA</t>
  </si>
  <si>
    <t xml:space="preserve"> LAVATORIO TIPO BANCA 1193 OU SIMILAR DE 1/2" E VALVULA DE E</t>
  </si>
  <si>
    <t>SCOAMENTO 1600.RABICHO EM PVC.FORNECIMENTO</t>
  </si>
  <si>
    <t>IDAS EM TORNO DE (47X35)CM,INCLUSIVE ACESSORIOS DE FIXACAO.F</t>
  </si>
  <si>
    <t>ERRAGENS EM METAL CROMADO:SIFAO 1680 DE 1"X1.1/4",TORNEIRA P</t>
  </si>
  <si>
    <t>ARA LAVATORIO TIPO BANCA 1193 OU SIMILAR DE 1/2" E VALVULA D</t>
  </si>
  <si>
    <t>E ESCOAMENTO 1603.RABICHO EM PVC.FORNECIMENTO</t>
  </si>
  <si>
    <t>OM NECESSIDADES ESPECIFICAS,COM MEDIDAS EM TORNO DE (45,5X35</t>
  </si>
  <si>
    <t>,5)CM,EXCLUSIVE SIFAO,VALVULA DE ESCOAMENTO,RABICHO E TORNEI</t>
  </si>
  <si>
    <t>RA,INCLUSIVE ACESSORIOS DE FIXACAO.FORNECIMENTO</t>
  </si>
  <si>
    <t>,5)CM,INCLUSIVE SIFAO EM PVC FLEXIVEL,VALVULA DE ESCOAMENTO</t>
  </si>
  <si>
    <t>CROMADA,RABICHO EM PVC,TORNEIRA DE FECHAMENTO AUTOMATICO DE</t>
  </si>
  <si>
    <t>PAREDE,ANTIVANDALISMO DE 85MM,PARA LAVATORIO E ACESSORIOS DE</t>
  </si>
  <si>
    <t xml:space="preserve"> FIXACAO.FORNECIMENTO</t>
  </si>
  <si>
    <t>AS EM TORNO DE (55X45)CM,COM COLUNA,INCLUSIVE ACESSORIOS DE</t>
  </si>
  <si>
    <t>FIXACAO.FERRAGENS EM METAL CROMADO:SIFAO 1680 DE 1"X1.1/4",A</t>
  </si>
  <si>
    <t>PARELHO MISTURADOR TIPO BANCA,1875 OU SIMILAR,COM AREJADOR,V</t>
  </si>
  <si>
    <t>ALVULA DE ESCOAMENTO 1603.RABICHO EM PVC.FORNECIMENTO</t>
  </si>
  <si>
    <t>ALVULA DE ESCOAMENTO 1603.RABICHO CROMADO DE 1/2".FORNECIMEN</t>
  </si>
  <si>
    <t>TO.</t>
  </si>
  <si>
    <t>S EM TORNO (55X45)CM,INCLUSIVE ACESSORIOS DE FIXACAO,TORNEIR</t>
  </si>
  <si>
    <t>A PARA LAVATORIO TIPO BANCA 1193 OU SIMILAR DE 1/2" EM METAL</t>
  </si>
  <si>
    <t xml:space="preserve"> CROMADO E VALVULA DE ESCOAMENTO,SIFAO E RABICHO EM PVC.FORN</t>
  </si>
  <si>
    <t>DRAO,C/MEDIDAS EM TORNO DE (53X43)CM.FERRAGENS EM METAL CROM</t>
  </si>
  <si>
    <t>EM LADRAO,C/MEDIDAS EM TORNO DE (52X39)CM.FERRAGENS EM METAL</t>
  </si>
  <si>
    <t xml:space="preserve"> CROMADO:SIFAO 1680 1"X1.1/4",TORNEIRA PARA LAVATORIO TIPO B</t>
  </si>
  <si>
    <t>ANCA 1193 OU SIMILAR DE 1/2" E VALVULA DE ESCOAMENTO 1600.RA</t>
  </si>
  <si>
    <t>BICHO EM PVC.FORNECIMENTO</t>
  </si>
  <si>
    <t>OM LADRAO,C/MEDIDAS EM TORNO DE (52X39)CM.FERRAGENS EM METAL</t>
  </si>
  <si>
    <t>ANCA 1193 OU SIMILAR DE 1/2" E VALVULA DE ESCOAMENTO 1603.RA</t>
  </si>
  <si>
    <t>TANQUE DE LOUCA BRANCA,C/COLUNA E MEDIDAS EM TORNO DE (56X48</t>
  </si>
  <si>
    <t>)CM,INCLUSIVE ACESSORIOS DE FIXACAO.FERRAGENS EM METAL CROMA</t>
  </si>
  <si>
    <t>TANQUE DE LOUCA BRANCA,C/COLUNA E MEDIDAS EM TORNO DE (60X56</t>
  </si>
  <si>
    <t xml:space="preserve"> TORNO DE (59X44)CM,INCLUSIVE TUBO DE LIGACAO.FORNECIMENTO</t>
  </si>
  <si>
    <t>RNO DE (33X28X53)CM,INCLUSIVE ACESSORIOS DE FIXACAO.FERRAGEN</t>
  </si>
  <si>
    <t>S EM METAL CROMADO:REGISTRO DE PRESSAO 1416 DE 1/2" E TUBO</t>
  </si>
  <si>
    <t xml:space="preserve"> DE LIGACAO DE 1/2".FORNECIMENTO</t>
  </si>
  <si>
    <t>DA,COMPLETO,C/MEDIDAS EM TORNO DE (35X65X35)CM,INCLUSIVE ASS</t>
  </si>
  <si>
    <t>VASO SANITARIO DE LOUCA BRANCA,CONVENCIONAL,TIPO POPULAR,C/M</t>
  </si>
  <si>
    <t>EDIDAS EM TORNO DE (37X47X38)CM,INCLUSIVE ASSENTO PLASTICO T</t>
  </si>
  <si>
    <t>C/MEDIDAS EM TORNO DE (37X47X38)CM,INCL.ASSENTO PLASTICO TIP</t>
  </si>
  <si>
    <t>TORNEIRA PARA LAVATORIO,DE PAREDE,ACIONAMENTO HIDROMECANICO</t>
  </si>
  <si>
    <t>COM LEVE PRESSAO MANUAL E FECHAMENTO AUTOMATICO,ANTIVANDALIS</t>
  </si>
  <si>
    <t>MO,DE 85MM,ACABAMENTO CROMADO.FORNECIMENTO</t>
  </si>
  <si>
    <t>MO,DE 135MM,ACABAMENTO CROMADO.FORNECIMENTO</t>
  </si>
  <si>
    <t>TORNEIRA PARA LAVATORIO,DE MESA,ACIONAMENTO HIDROMECANICO CO</t>
  </si>
  <si>
    <t>M LEVE PRESSAO MANUAL E FECHAMENTO AUTOMATICO,ACABAMENTO CRO</t>
  </si>
  <si>
    <t>MADO.FORNECIMENTO</t>
  </si>
  <si>
    <t>TORNEIRA PARA LAVATORIO,AUTOMATICA,COM SENSOR DE PRESENCA,AC</t>
  </si>
  <si>
    <t>ABAMENTO CROMADO.FORNECIMENTO</t>
  </si>
  <si>
    <t>TORNEIRA PARA LAVATORIO,DE MESA,COM ALAVANCA,ACIONAMENTO COM</t>
  </si>
  <si>
    <t xml:space="preserve"> LEVE PRESSAO MANUAL E FECHAMENTO AUTOMATICO,ACABAMENTO CROM</t>
  </si>
  <si>
    <t>ADO,PARA PESSOAS COM NECESSIDADES ESPECIFICAS,CONFORME ABNT</t>
  </si>
  <si>
    <t>NBR 9050.FORNECIMENTO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</si>
  <si>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</si>
  <si>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</si>
  <si>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</si>
  <si>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</si>
  <si>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t>
  </si>
  <si>
    <t>SIFAO RIGIDO EM PVC,DE 1"X40MM,PARA PIA OU LAVATORIO.FORNECI</t>
  </si>
  <si>
    <t>18.013.0126-0</t>
  </si>
  <si>
    <t>SIFAO SANFONADO EM PVC COM ACABAMENTO CROMADO,UNIVERSAL.FORN</t>
  </si>
  <si>
    <t>18.013.0126-A</t>
  </si>
  <si>
    <t>SIFAO SANFONADO EM PVC, UNIVERSAL.FORNECIMENTO</t>
  </si>
  <si>
    <t>ARA APROVEITAMENTO DE AGUA DE CHUVA AAC,EM FIBRA DE VIDRO OU</t>
  </si>
  <si>
    <t xml:space="preserve"> DE VEDACAO COM ESCOTILHA E FIXADORES,CONFORME ABNT NBR 1552</t>
  </si>
  <si>
    <t>7,12217 E 8220.FORNECIMENTO</t>
  </si>
  <si>
    <t>A DE VEDACAO COM ESCOTILHA E FIXADORES,CONFORME ABNT NBR 155</t>
  </si>
  <si>
    <t>27,12217 E 8220.FORNECIMENTO</t>
  </si>
  <si>
    <t>18.021.0050-0</t>
  </si>
  <si>
    <t xml:space="preserve"> POLIETILENO,COM CAPACIDADE EM TORNO DE 6000L,INCLUSIVE TAMP</t>
  </si>
  <si>
    <t>18.021.0050-A</t>
  </si>
  <si>
    <t>MENTO AGUA CHUVA AAC,INCL.TAMPA PRESSAO PARAFUS.,CONF.ABNT N</t>
  </si>
  <si>
    <t>BR 15527,12217 E 8220,FABRIC.P/OPER.SOB-REGIME DE CARGA OSC.</t>
  </si>
  <si>
    <t>CICLICA,TRATAM.CONTRA RAD.UVA E UVB,E REFORCO P/RESIT.A CARG</t>
  </si>
  <si>
    <t>A DE COMPRES.DIRET.NO COSTADO S/NEC.DE CONT.QDO SOTERRA.FORN</t>
  </si>
  <si>
    <t xml:space="preserve"> ABNT NBR 15527,12217 E 8220,FABR.OPERAREM REGIME CARGA OSCI</t>
  </si>
  <si>
    <t>ABNT NBR15527,12217 E 8220,FABR.OPERAREM REGIME CARGA OS</t>
  </si>
  <si>
    <t>TE CICLICA,CONTRA RADIACOES UVA E UVB,REFORCO RESIST.CARGA C</t>
  </si>
  <si>
    <t>OMPRES.DIRETAMENTE COSTADO S/NECESSIDADE CONTENCAO.FORNEC.</t>
  </si>
  <si>
    <t xml:space="preserve"> BASE DE VIDRO LEITOSO DE (10X15)CM.FORNECIMENTO E COLOCACAO</t>
  </si>
  <si>
    <t xml:space="preserve"> BASE DE VIDRO LEITOSO DE (10X20)CM.FORNECIMENTO E COLOCACAO</t>
  </si>
  <si>
    <t>GLOBO ESFERICO EM PLASTICO,DE (10X15)CM E PLAFONIER EM ALUMI</t>
  </si>
  <si>
    <t>NIO.FORNECIMENTO E COLOCACAO</t>
  </si>
  <si>
    <t>DENSACAO A AR,PARA AREAS DE CONFORTO TERMICO,CONFORME ABNT N</t>
  </si>
  <si>
    <t>BR 16401,DE 15,1 ATE 20TR,INCLUSIVE PROJETO</t>
  </si>
  <si>
    <t>AO,PARA AREAS DE CONFORTO TERMICO,CONFORME ABNT NBR 16401,AT</t>
  </si>
  <si>
    <t>AO,PARA AREAS DE CONFORTO TERMICO,CONFORME ABNT NBR 16401,DE</t>
  </si>
  <si>
    <t>O A AR,PARA AREAS DE CONFORTO TERMICO,CONFORME ABNT NBR 1640</t>
  </si>
  <si>
    <t>O A AR,PARA UNIDADES MEDICAS ASSISTENCIAIS,CONFORME ABNT NBR</t>
  </si>
  <si>
    <t>EXTINTOR DE INCENDIO PORTATIL,COM CARGA DE AGUA-PRESSURIZADA</t>
  </si>
  <si>
    <t xml:space="preserve"> (AP),CLASSE A,DE 10L,INCLUSIVE SUPORTE DE PAREDE,CONFORME A</t>
  </si>
  <si>
    <t>BNT NBR 12693.FORNECIMENTO E COLOCACAO</t>
  </si>
  <si>
    <t>EXTINTOR DE INCENDIO EQUIPADO SOBRERRODAS,COM CARGA DE DIOXI</t>
  </si>
  <si>
    <t>DO DE CARBONO (CO2),CLASSE BC,DE 10KG,CONFORME ABNT NBR 1269</t>
  </si>
  <si>
    <t>3.FORNECIMENTO E COLOCACAO</t>
  </si>
  <si>
    <t>EXTINTOR DE INCENDIO PORTATIL,COM CARGA DE DIOXIDO DE CARBON</t>
  </si>
  <si>
    <t>O (CO2),CLASSE BC,DE 6KG,INCLUSIVE SUPORTE DE PAREDE,CONFORM</t>
  </si>
  <si>
    <t>E ABNT NBR 12693.FORNECIMENTO E COLOCACAO</t>
  </si>
  <si>
    <t>O (CO2),CLASSE BC,DE 4KG,INCLUSIVE SUPORTE DE PAREDE,CONFORM</t>
  </si>
  <si>
    <t>EXTINTOR DE INCENDIO PORTATIL,COM CARGA DE PO QUIMICO,CLASSE</t>
  </si>
  <si>
    <t xml:space="preserve"> BC,DE 4KG,INCLUSIVE SUPORTE DE PAREDE,CONFORME ABNT NBR 126</t>
  </si>
  <si>
    <t>93.FORNECIMENTO E COLOCACAO</t>
  </si>
  <si>
    <t xml:space="preserve"> BC,DE 6KG,INCLUSIVE SUPORTE DE PAREDE,CONFORME ABNT NBR 126</t>
  </si>
  <si>
    <t>18.032.0040-0</t>
  </si>
  <si>
    <t>ABRIGO PARA EXTINTOR DE INCENDIO PORTATIL,MEDINDO (85X40X30)</t>
  </si>
  <si>
    <t>CM,DE SOBREPOR,CONFECCIONADO EM CHAPA METALICA COM PINTURA E</t>
  </si>
  <si>
    <t>LETROSTATICA VERMELHA,COM VISOR,CONFORME ABNT NBR 12693,INCL</t>
  </si>
  <si>
    <t>USIVE FIXACAO.FORNECIMENTO E COLOCACAO</t>
  </si>
  <si>
    <t>18.032.0040-A</t>
  </si>
  <si>
    <t>18.032.0042-0</t>
  </si>
  <si>
    <t>ABRIGO PARA EXTINTOR DE INCENDIO PORTATIL,MEDINDO (75X30X25)</t>
  </si>
  <si>
    <t>18.032.0042-A</t>
  </si>
  <si>
    <t>18.032.0045-0</t>
  </si>
  <si>
    <t>SUPORTE DE SOLO PARA EXTINTOR DE INCENDIO PORTATIL,TIPO TRIP</t>
  </si>
  <si>
    <t>E,EM ACO CARBONO,INCLUSIVE PONTEIRAS DE BORRACHA.FORNECIMENT</t>
  </si>
  <si>
    <t>18.032.0045-A</t>
  </si>
  <si>
    <t>M/MIN,ATE 3 PARADAS,PERCURSO APROX.DE ATE 9,0M,ULTIMA ALT.AP</t>
  </si>
  <si>
    <t>ROX.3,50M,2 PORTAS ABERTURA CENTRAL POR ANDAR,ACAB.PRIMER OU</t>
  </si>
  <si>
    <t>ACO ESCOV.,CX.DIM.(1,5X1,5)M,ALT.POCO 1,35M,PISO REVEST.ACAB</t>
  </si>
  <si>
    <t>.ANTIDERRAP.,CORRIMAO FUNDO E LATERAIS DE ACORDO C/NORMAS AB</t>
  </si>
  <si>
    <t>NBR 12892,NBR 9050 E NM313:07.FORN.,MONTAGEM E INSTAL.</t>
  </si>
  <si>
    <t>RIO DA SAUDE E ABNT NBR 12188.FORNEC.E ASSENT.</t>
  </si>
  <si>
    <t>IO DA SAUDE E ABNT NBR 12188.FORNEC.E ASSENT.</t>
  </si>
  <si>
    <t>O DA SAUDE E ABNT NBR 12188.FORNEC.E ASSENT.</t>
  </si>
  <si>
    <t>E RDC-50 ANVISA/MINISTERIO DA SAUDE E ABNT NBR 12188.FORNECI</t>
  </si>
  <si>
    <t>RME RDC-50 ANVISA/MINISTERIO DA SAUDE E ABNT NBR 12188 FORNE</t>
  </si>
  <si>
    <t>RDC-50 ANVISA/MINISTERIO DA SAUDE E ABNT 12188.FORNECIMENTO</t>
  </si>
  <si>
    <t xml:space="preserve"> RDC-50 ANVISA/MINISTERIO DA SAUDE E ABNT 12188.FORNECIMENTO</t>
  </si>
  <si>
    <t>PAINEL MODULAR GASES MEDIC.P/LEITO HOSPITALAR,COMPR.1,0</t>
  </si>
  <si>
    <t>0M ALT.0,30M,3 MODULOS INDEP. CONTENDO 3 SAIDAS P/GASES,SEND</t>
  </si>
  <si>
    <t>O:1 SAIDA OXIG.,1 SAIDA P/AR COMPRIM. E 1 SAIDA VACUO,CONF.</t>
  </si>
  <si>
    <t>RDC-50 ANVISA/MINIST.DA SAUDE E ABNT NBR 12188,4 TOMADAS ELE</t>
  </si>
  <si>
    <t>TR.110V,1 TOMADA ELETR.220V,1 CHAMADA ENFERMAGEM,1 LUMINARIA</t>
  </si>
  <si>
    <t xml:space="preserve"> DESCANSO,1 INTERRUPTOR SIMPLES.FORNECIMENTO E INSTALACAO.</t>
  </si>
  <si>
    <t>PRATELEIRA DE MARMORE BRANCO NACIONAL,COM 30CM DE LARGURA E</t>
  </si>
  <si>
    <t>CONSOLE DE MARMORE BRANCO NACIONAL,EM CANTONEIRA,MEDINDO 30X</t>
  </si>
  <si>
    <t>BANCA SECA DE MARMORE BRANCO NACIONAL,COM 3CM DE ESPESSURA E</t>
  </si>
  <si>
    <t>BANCA DE MARMORE BRANCO NACIONAL,COM 3CM DE ESPESSURA,COM AB</t>
  </si>
  <si>
    <t>ERTURA PARA 1 CUBA (EXCLUSIVE ESTA),SOBRE APOIOS DE ALVENARI</t>
  </si>
  <si>
    <t>ERTURA PARA 2 CUBAS (EXCLUSIVE ESTAS),SOBRE APOIOS DE ALVENA</t>
  </si>
  <si>
    <t>RIA DE MEIA VEZ E VERGA DE CONCRETO,SEM REVESTIMENTO.FORNECI</t>
  </si>
  <si>
    <t>ERTURA PARA 3 CUBAS (EXCLUSIVE ESTAS),SOBRE APOIOS DE ALVENA</t>
  </si>
  <si>
    <t>ERTURA PARA 4 CUBAS (EXCLUSIVE ESTAS),SOBRE APOIOS DE ALVENA</t>
  </si>
  <si>
    <t>ERTURA PARA 5 CUBAS (EXCLUSIVE ESTAS),SOBRE APOIOS DE ALVENA</t>
  </si>
  <si>
    <t>ERTURA PARA 6 CUBAS (EXCLUSIVE ESTAS),SOBRE APOIOS DE ALVENA</t>
  </si>
  <si>
    <t>FRONTISPICIO DE MARMORE BRANCO NACIONAL,COM SECAO DE 5X2CM,I</t>
  </si>
  <si>
    <t>BANCA SECA DE GRANITO PRETO,COM 2CM DE ESPESSURA E 60CM DE L</t>
  </si>
  <si>
    <t>BANCA DE GRANITO PRETO,COM 2CM DE ESPESSURA,COM ABERTURA PAR</t>
  </si>
  <si>
    <t>A 1 CUBA (EXCLUSIVE ESTA),SOBRE APOIOS DE ALVENARIA DE MEIA</t>
  </si>
  <si>
    <t>A 2 CUBAS (EXCLUSIVE ESTAS),SOBRE APOIOS DE ALVENARIA DE MEI</t>
  </si>
  <si>
    <t>A 4 CUBAS (EXCLUSIVE ESTAS),SOBRE APOIOS DE ALVENARIA DE MEI</t>
  </si>
  <si>
    <t>A 5 CUBAS (EXCLUSIVE ESTAS),SOBRE APOIOS DE ALVENARIA DE MEI</t>
  </si>
  <si>
    <t>A 6 CUBAS (EXCLUSIVE ESTAS),SOBRE APOIOS DE ALVENARIA DE MEI</t>
  </si>
  <si>
    <t>FRONTISPICIO DE GRANITO PRETO,COM SECAO DE 5X2CM,INCLUSIVE R</t>
  </si>
  <si>
    <t>BANCA DE GRANITO CINZA CORUMBA,COM 2CM DE ESPESSURA,COM ABER</t>
  </si>
  <si>
    <t>TURA PARA 1 CUBA (EXCLUSIVE ESTA),SOBRE APOIOS DE ALVENARIA</t>
  </si>
  <si>
    <t>TURA PARA 2 CUBAS (EXCLUSIVE ESTAS),SOBRE APOIOS DE ALVENARI</t>
  </si>
  <si>
    <t>TURA PARA 3 CUBAS (EXCLUSIVE ESTAS),SOBRE APOIOS DE ALVENARI</t>
  </si>
  <si>
    <t>TURA PARA 4 CUBAS (EXCLUSIVE ESTAS),SOBRE APOIOS DE ALVENARI</t>
  </si>
  <si>
    <t>TURA PARA 5 CUBAS (EXCLUSIVE ESTAS),SOBRE APOIOS DE ALVENARI</t>
  </si>
  <si>
    <t>TURA PARA 6 CUBAS (EXCLUSIVE ESTAS),SOBRE APOIOS DE ALVENARI</t>
  </si>
  <si>
    <t>FRONTISPICIO DE GRANITO CINZA CORUMBA,COM SECAO DE 5X2CM,INC</t>
  </si>
  <si>
    <t>FRONTISPICIO DE GRANITO CINZA CORUMBA,COM SECAO DE 10X2CM,</t>
  </si>
  <si>
    <t>BANCA DE GRANITO CINZA ANDORINHA,COM 2CM DE ESPESSURA,COM AB</t>
  </si>
  <si>
    <t>FRONTISPICIO DE GRANITO CINZA ANDORINHA,COM SECAO DE 5X2CM,I</t>
  </si>
  <si>
    <t>BANCA DE GRANITO BRANCO ITAUNAS,COM 2CM DE ESPESSURA,COM ABE</t>
  </si>
  <si>
    <t>RTURA PARA 1 CUBA (EXCLUSIVE ESTA),SOBRE APOIOS DE ALVENARIA</t>
  </si>
  <si>
    <t xml:space="preserve"> DE MEIA VEZ E VERGA DE CONCRETO,SEM REVESTIMENTO.FORNECIMEN</t>
  </si>
  <si>
    <t>RTURA PARA 2 CUBAS (EXCLUSIVE ESTAS),SOBRE APOIOS DE ALVENAR</t>
  </si>
  <si>
    <t>RTURA PARA 3 CUBAS (EXCLUSIVE ESTAS),SOBRE APOIOS DE ALVENAR</t>
  </si>
  <si>
    <t>RTURA PARA 4 CUBAS (EXCLUSIVE ESTAS),SOBRE APOIOS DE ALVENAR</t>
  </si>
  <si>
    <t>RTURA PARA 5 CUBAS (EXCLUSIVE ESTAS),SOBRE APOIOS DE ALVENAR</t>
  </si>
  <si>
    <t>RTURA PARA 6 CUBAS (EXCLUSIVE ESTAS),SOBRE APOIOS DE ALVENAR</t>
  </si>
  <si>
    <t>FRONTISPICIO DE GRANITO BRANCO ITAUNAS,COM SECAO DE 5X2CM,IN</t>
  </si>
  <si>
    <t>20.097.0015-0</t>
  </si>
  <si>
    <t>AREIA INDUSTRIAL MEDIA,CONFORME ABNT NBR 7211,INCLUSIVE TRAN</t>
  </si>
  <si>
    <t>SPORTE,PARA REGIAO METROPOLITANA DO RIO DE JANEIRO.FORNECIME</t>
  </si>
  <si>
    <t>20.097.0015-A</t>
  </si>
  <si>
    <t>20.097.0020-0</t>
  </si>
  <si>
    <t>AREIA INDUSTRIAL FINA,CONFORME ABNT NBR 7211,INCLUSIVE TRANS</t>
  </si>
  <si>
    <t>PORTE,PARA REGIAO METROPOLITANA DO RIO DE JANEIRO.FORNECIMEN</t>
  </si>
  <si>
    <t>20.097.0020-A</t>
  </si>
  <si>
    <t>20.116.0030-0</t>
  </si>
  <si>
    <t>AREIA INDUSTRIAL MEDIA PARA REGIAO METROPOLITANA DO RIO DE J</t>
  </si>
  <si>
    <t>ANEIRO,CONFORME ABNT NBR 7211,EXCLUSIVE TRANSPORTE,INCLUSIVE</t>
  </si>
  <si>
    <t xml:space="preserve"> CARGA NO CAMINHAO.FORNECIMENTO</t>
  </si>
  <si>
    <t>20.116.0030-A</t>
  </si>
  <si>
    <t>20.116.0035-0</t>
  </si>
  <si>
    <t>AREIA INDUSTRIAL FINA PARA REGIAO METROPOLITANA DO RIO DE JA</t>
  </si>
  <si>
    <t>NEIRO,CONFORME ABNT NBR 7211,EXCLUSIVE TRANSPORTE,INCLUSIVE</t>
  </si>
  <si>
    <t>20.116.0035-A</t>
  </si>
  <si>
    <t>CABO DE COBRE RIGIDO,DE 1KV,SECAO DE 6,00MM2,PVC/70ºC,CONFOR</t>
  </si>
  <si>
    <t>ME ABNT NBR 7288.FORNECIMENTO</t>
  </si>
  <si>
    <t>CABO DE COBRE RIGIDO,DE 1KV,SECAO DE 16MM2,PVC/70ºC,CONFORME</t>
  </si>
  <si>
    <t xml:space="preserve"> ABNT NBR 7288.FORNECIMENTO</t>
  </si>
  <si>
    <t>CABO DE COBRE RIGIDO,DE 1KV,SECAO DE 25MM2,PVC/70ºC,CONFORME</t>
  </si>
  <si>
    <t>CABO DE COBRE RIGIDO,DE 1KV,SECAO DE 35MM2,PVC/70ºC,CONFORME</t>
  </si>
  <si>
    <t>CABO DE COBRE RIGIDO,DE 1KV,SECAO DE 50MM2,PVC/70ºC,CONFORME</t>
  </si>
  <si>
    <t>CABO DE COBRE RIGIDO,SECAO DE 10MM2,FORMADO POR CONDUTORES E</t>
  </si>
  <si>
    <t>V,EM POLIETILENO RETICULADO(XLPE) OU ETILENO PROPILENO(EPR),</t>
  </si>
  <si>
    <t>COM CAPA DE COBERTURA EM PVC NA COR PRETA,CONFORME ABNT NBR</t>
  </si>
  <si>
    <t>7286,ABNT NBR 7287 E ESPECIFICACAO EM-RIOLUZ-74.FORNECIMENTO</t>
  </si>
  <si>
    <t>XLPE,CONFORME ABNT NBR 7286 OU ABNT NBR 7287.FORNECIMENTO</t>
  </si>
  <si>
    <t>ADO EPR/XLPE,CONFORME ABNT NBR 7286 OU ABNT NBR 7287.FORNECI</t>
  </si>
  <si>
    <t>MM, 92,5KG/KM),CONFORME ABNT NBR 7271.FORNECIMENTO</t>
  </si>
  <si>
    <t>36MM, 147,6KG/KM),CONFORME ABNT NBR 7270.FORNECIMENTO</t>
  </si>
  <si>
    <t>CABO DE ALUMINIO,SECAO DE 50MM2,FORMADO POR CONDUTORES EM FI</t>
  </si>
  <si>
    <t>,EM POLIETILENO RETICULADO(XLPE) OU ETILENO PROPILENO(EPR),C</t>
  </si>
  <si>
    <t>OM CAPA DE COBERTURA EM PVC NA COR PRETA,CONFORME ABNT NBR 7</t>
  </si>
  <si>
    <t>286,ABNT NBR 7287 E ESPECIFICACAO EM-RIOLUZ-74.FORNECIMENTO</t>
  </si>
  <si>
    <t>ENDO ATENDER A ESPECIFICACAO EM-RIOLUZ-66 E ANSI C136.10,NO</t>
  </si>
  <si>
    <t>QUE COUBER.FORNECIMENTO</t>
  </si>
  <si>
    <t>ECIAL,DN 600MM,CLASSE D400,CONFORME ABNT NBR 10160,DOTADO DE</t>
  </si>
  <si>
    <t xml:space="preserve"> FURACAO PARA FIXACAO DO ARO DE ANEL DE CONCRETO E INSTALACA</t>
  </si>
  <si>
    <t>O DE CONECTORES PARA ATERRAMENTO,COM INSCRICAO RIOLUZ DISCRE</t>
  </si>
  <si>
    <t>TA,EM ALTO RELEVO,CONFORME DESENHO EM-RIOLUZ-078 DESENHO: A4</t>
  </si>
  <si>
    <t>-1992-PD.FORNECIMENTO</t>
  </si>
  <si>
    <t>TAMPAO DE FERRO FUNDIDO DUCTIL (NODULAR),ARTICULADO,DN 300MM</t>
  </si>
  <si>
    <t>,CLASSE B125,CONFORME ABNT NBR 10160,CONFORME DESENHO A4-120</t>
  </si>
  <si>
    <t>0-PD,ESPECIFICACAO EM RIO LUZ Nº10.FORNECIMENTO</t>
  </si>
  <si>
    <t>,CLASSE B125,CONFORME ABNT NBR 10160,COM TRANCA,DOTADO DE FU</t>
  </si>
  <si>
    <t>RACAO ROSQUEADA PARA INSTALACAO DE CONECTORES PARA ATERRAMEN</t>
  </si>
  <si>
    <t>TO,COM INSCRICAO RIOLUZ EM ALTO RELEVO,DESENHO A4-1992-PD EM</t>
  </si>
  <si>
    <t>-RIOLUZ-10.FORNECIMENTO</t>
  </si>
  <si>
    <t>TAMPAO DE FERRO FUNDIDO DUCTIL (NODULAR),ARTICULADO,DN 600MM</t>
  </si>
  <si>
    <t>-27,BULBO OVOIDE,POSICAO DE FUNCIONAMENTO UNIVERSAL,CONFORME</t>
  </si>
  <si>
    <t xml:space="preserve"> ABNT NBR IEC 60662 E EM-RIOLUZ Nº 57.FORNECIMENTO</t>
  </si>
  <si>
    <t>E-27,BULBO OVOIDE,POSICAO DE FUNCIONAMENTO UNIVERSAL,CONFORM</t>
  </si>
  <si>
    <t>E ABNT NBR IEC 60662 E EM-RIOLUZ Nº57.FORNECIMENTO</t>
  </si>
  <si>
    <t>E ABNT NBR IEC 60662 E EM-RIOLUZ Nº 57.FORNECIMENTO</t>
  </si>
  <si>
    <t>E-40,BULBO TUBULAR,POSICAO DE FUNCIONAMENTO UNIVERSAL,CONFOR</t>
  </si>
  <si>
    <t>ME ABNT NBR IEC 60662 E EM-RIOLUZ Nº 57.FORNECIMENTO</t>
  </si>
  <si>
    <t>SAO DE ALIMENTACAO 220V,CONFORME EM-RIO-LUZ-30,ABNT NBR-1359</t>
  </si>
  <si>
    <t>3 E ABNT NBR IEC-60662.FORNECIMENTO</t>
  </si>
  <si>
    <t>NSAO DE ALIMENTACAO 220V,CONFORME EM-RIOLUZ-30,ABNT NBR-1359</t>
  </si>
  <si>
    <t>3-1971-PD,ABNT NBR-13593 E ABNT NBR IEC-60662.FORNECIMENTO</t>
  </si>
  <si>
    <t>A3-1971-PD,ABNT NBR-13593 E ABNT NBR IEC-60662.FORNECIMENTO</t>
  </si>
  <si>
    <t>SAO DE ALIMENTACAO 220V,CONFORME EM-RIOLUZ-30,ABNT NBR 14305</t>
  </si>
  <si>
    <t xml:space="preserve"> E ABNT NBR IEC 61167.FORNECIMENTO</t>
  </si>
  <si>
    <t>NSAO DE ALIMENTACAO 220V,CONFORME EM-RIOLUZ-30,ABNT NBR-1430</t>
  </si>
  <si>
    <t>5 E ABNT NBR IEC-61167.FORNECIMENTO</t>
  </si>
  <si>
    <t>NHO A3-1971-PD,ABNT NBR-14305 E ABNT NBR IEC-61167.FORNECIME</t>
  </si>
  <si>
    <t>ENHO A3-1971-PD,ABNT NBR-14305 E ABNT NBR IEC-61167.FORNECIM</t>
  </si>
  <si>
    <t>1° MÊS</t>
  </si>
  <si>
    <t>8° MÊS</t>
  </si>
  <si>
    <t>7° MÊS</t>
  </si>
  <si>
    <t>6° MÊS</t>
  </si>
  <si>
    <t>5° MÊS</t>
  </si>
  <si>
    <t>4° MÊS</t>
  </si>
  <si>
    <t>3° MÊS</t>
  </si>
  <si>
    <t>2° MÊS</t>
  </si>
  <si>
    <t>ANEXO IV - MEMÓRIA DE CÁLCULO</t>
  </si>
  <si>
    <t>10.490.181/0001-35</t>
  </si>
  <si>
    <t>Madeira Madeira Comércio Eletrônico S/A</t>
  </si>
  <si>
    <t>(41)9877-0911</t>
  </si>
  <si>
    <t xml:space="preserve"> ORÇAMENTO  SINTÉTICO</t>
  </si>
  <si>
    <t xml:space="preserve"> ORÇAMENTO ANALÍTICO</t>
  </si>
  <si>
    <t>ANEXO I - PROPOSTA DE PREÇOS</t>
  </si>
  <si>
    <t xml:space="preserve"> CRONOGRAMA FÍSICO - FINANCEIRO</t>
  </si>
  <si>
    <t xml:space="preserve"> COMPOSIÇÃO   DO   B.D.I  -  SEM Desoneração - Lei 12.844/13</t>
  </si>
  <si>
    <t xml:space="preserve">TOTAL GERAL POR EXTENSO: </t>
  </si>
  <si>
    <t>DATA</t>
  </si>
  <si>
    <t>ASSINATURA E CARIMBO COM CNPJ DA EMPRESA</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</si>
</sst>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R$&quot;\ * #,##0.00_-;\-&quot;R$&quot;\ * #,##0.00_-;_-&quot;R$&quot;\ * &quot;-&quot;??_-;_-@_-"/>
    <numFmt numFmtId="43" formatCode="_-* #,##0.00_-;\-* #,##0.00_-;_-* &quot;-&quot;??_-;_-@_-"/>
    <numFmt numFmtId="164" formatCode="_(* #,##0.00_);_(* \(#,##0.00\);_(* &quot;-&quot;??_);_(@_)"/>
    <numFmt numFmtId="165" formatCode="#,##0.0000"/>
    <numFmt numFmtId="166" formatCode="_(* #,##0.0000_);_(* \(#,##0.0000\);_(* &quot;-&quot;??_);_(@_)"/>
    <numFmt numFmtId="167" formatCode="&quot;R$&quot;\ #,##0.00"/>
    <numFmt numFmtId="168" formatCode="[$-416]dddd\,\ d&quot; de &quot;mmmm&quot; de &quot;yyyy"/>
    <numFmt numFmtId="169" formatCode="#,##0.000"/>
    <numFmt numFmtId="170" formatCode="0.000%"/>
    <numFmt numFmtId="171" formatCode="#,##0.000000000"/>
    <numFmt numFmtId="172" formatCode="#,##0.00_ ;\-#,##0.00\ "/>
    <numFmt numFmtId="173" formatCode="d/m/yy;@"/>
    <numFmt numFmtId="174" formatCode="dd/mm/yy;@"/>
    <numFmt numFmtId="175" formatCode="_-* #,##0.00_-;\-* #,##0.00_-;_-* \-??_-;_-@_-"/>
    <numFmt numFmtId="176" formatCode="[$R$-416]\ #,##0.00;[Red]\-[$R$-416]\ #,##0.00"/>
    <numFmt numFmtId="177" formatCode="0.0000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sz val="10"/>
      <name val="Arial"/>
      <family val="2"/>
    </font>
    <font>
      <sz val="12"/>
      <name val="Arial"/>
      <family val="2"/>
    </font>
    <font>
      <sz val="8"/>
      <name val="Arial"/>
      <family val="2"/>
    </font>
    <font>
      <b/>
      <sz val="8"/>
      <name val="Arial"/>
      <family val="2"/>
    </font>
    <font>
      <b/>
      <i/>
      <sz val="8"/>
      <name val="Arial"/>
      <family val="2"/>
    </font>
    <font>
      <b/>
      <sz val="10"/>
      <name val="Arial"/>
      <family val="2"/>
    </font>
    <font>
      <sz val="11"/>
      <color indexed="8"/>
      <name val="Calibri"/>
      <family val="2"/>
    </font>
    <font>
      <sz val="8"/>
      <color indexed="48"/>
      <name val="Arial"/>
      <family val="2"/>
    </font>
    <font>
      <sz val="10"/>
      <name val="Courier New"/>
      <family val="3"/>
    </font>
    <font>
      <sz val="10"/>
      <name val="Arial"/>
      <family val="2"/>
    </font>
    <font>
      <b/>
      <sz val="11"/>
      <name val="Arial"/>
      <family val="2"/>
    </font>
    <font>
      <sz val="10"/>
      <color indexed="10"/>
      <name val="Arial"/>
      <family val="2"/>
    </font>
    <font>
      <sz val="9"/>
      <name val="Arial"/>
      <family val="2"/>
    </font>
    <font>
      <sz val="12"/>
      <name val="Swis721 Md BT"/>
      <family val="2"/>
    </font>
    <font>
      <sz val="9"/>
      <color indexed="8"/>
      <name val="Arial"/>
      <family val="2"/>
    </font>
    <font>
      <b/>
      <sz val="9"/>
      <name val="Arial"/>
      <family val="2"/>
    </font>
    <font>
      <sz val="9"/>
      <color indexed="10"/>
      <name val="Arial"/>
      <family val="2"/>
    </font>
    <font>
      <sz val="9"/>
      <color indexed="12"/>
      <name val="Arial"/>
      <family val="2"/>
    </font>
    <font>
      <b/>
      <sz val="9"/>
      <color rgb="FFFF0000"/>
      <name val="Arial"/>
      <family val="2"/>
    </font>
    <font>
      <b/>
      <sz val="9"/>
      <color indexed="10"/>
      <name val="Arial"/>
      <family val="2"/>
    </font>
    <font>
      <sz val="9"/>
      <color indexed="2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b/>
      <sz val="14"/>
      <name val="Arial"/>
      <family val="2"/>
    </font>
    <font>
      <sz val="14"/>
      <name val="Arial"/>
      <family val="2"/>
    </font>
    <font>
      <sz val="10"/>
      <name val="Wingdings"/>
      <charset val="2"/>
    </font>
    <font>
      <b/>
      <sz val="7"/>
      <name val="Arial"/>
      <family val="2"/>
    </font>
    <font>
      <b/>
      <sz val="8"/>
      <name val="Wingdings"/>
      <charset val="2"/>
    </font>
    <font>
      <sz val="8"/>
      <color rgb="FFFF0000"/>
      <name val="Arial"/>
      <family val="2"/>
    </font>
    <font>
      <sz val="8"/>
      <color theme="9" tint="-0.499984740745262"/>
      <name val="Arial"/>
      <family val="2"/>
    </font>
    <font>
      <sz val="10"/>
      <name val="Arial"/>
      <family val="2"/>
      <charset val="1"/>
    </font>
    <font>
      <b/>
      <sz val="9"/>
      <color theme="0"/>
      <name val="Arial"/>
      <family val="2"/>
    </font>
    <font>
      <sz val="8"/>
      <color theme="1"/>
      <name val="Arial"/>
      <family val="2"/>
    </font>
    <font>
      <sz val="11"/>
      <color indexed="9"/>
      <name val="Arial"/>
      <family val="2"/>
      <charset val="1"/>
    </font>
    <font>
      <sz val="10"/>
      <color rgb="FF000000"/>
      <name val="Arial1"/>
    </font>
    <font>
      <sz val="10"/>
      <color indexed="8"/>
      <name val="Arial1"/>
      <charset val="1"/>
    </font>
    <font>
      <b/>
      <i/>
      <sz val="16"/>
      <color indexed="8"/>
      <name val="Arial"/>
      <family val="2"/>
      <charset val="1"/>
    </font>
    <font>
      <b/>
      <i/>
      <u/>
      <sz val="11"/>
      <color indexed="8"/>
      <name val="Arial"/>
      <family val="2"/>
      <charset val="1"/>
    </font>
    <font>
      <sz val="8"/>
      <color rgb="FF000000"/>
      <name val="Arial"/>
      <family val="2"/>
    </font>
    <font>
      <b/>
      <sz val="10"/>
      <color theme="0"/>
      <name val="Calibri"/>
      <family val="2"/>
    </font>
    <font>
      <b/>
      <sz val="10"/>
      <color indexed="8"/>
      <name val="Calibri"/>
      <family val="2"/>
    </font>
    <font>
      <sz val="10"/>
      <color indexed="8"/>
      <name val="Calibri"/>
      <family val="2"/>
    </font>
    <font>
      <sz val="10"/>
      <color rgb="FF222222"/>
      <name val="Calibri"/>
      <family val="2"/>
      <scheme val="minor"/>
    </font>
    <font>
      <sz val="11"/>
      <color rgb="FF222222"/>
      <name val="Calibri"/>
      <family val="2"/>
      <scheme val="minor"/>
    </font>
    <font>
      <sz val="10"/>
      <color indexed="8"/>
      <name val="Calibri"/>
      <family val="2"/>
      <scheme val="minor"/>
    </font>
    <font>
      <sz val="10"/>
      <name val="Calibri"/>
      <family val="2"/>
      <scheme val="minor"/>
    </font>
    <font>
      <sz val="8"/>
      <name val="Courier New"/>
      <family val="3"/>
    </font>
    <font>
      <sz val="10"/>
      <name val="Arial"/>
      <family val="2"/>
    </font>
    <font>
      <sz val="8"/>
      <name val="Arial"/>
      <family val="2"/>
    </font>
    <font>
      <sz val="10"/>
      <name val="Arial"/>
      <family val="2"/>
    </font>
  </fonts>
  <fills count="18">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43"/>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indexed="26"/>
        <bgColor indexed="64"/>
      </patternFill>
    </fill>
    <fill>
      <patternFill patternType="solid">
        <fgColor indexed="31"/>
        <bgColor indexed="64"/>
      </patternFill>
    </fill>
    <fill>
      <patternFill patternType="solid">
        <fgColor indexed="22"/>
        <bgColor indexed="64"/>
      </patternFill>
    </fill>
    <fill>
      <patternFill patternType="solid">
        <fgColor indexed="42"/>
        <bgColor indexed="64"/>
      </patternFill>
    </fill>
    <fill>
      <patternFill patternType="lightUp">
        <bgColor indexed="26"/>
      </patternFill>
    </fill>
    <fill>
      <patternFill patternType="solid">
        <fgColor indexed="27"/>
        <bgColor indexed="64"/>
      </patternFill>
    </fill>
    <fill>
      <patternFill patternType="lightTrellis">
        <bgColor indexed="26"/>
      </patternFill>
    </fill>
    <fill>
      <patternFill patternType="solid">
        <fgColor rgb="FFFF0000"/>
        <bgColor indexed="64"/>
      </patternFill>
    </fill>
    <fill>
      <patternFill patternType="solid">
        <fgColor theme="0" tint="-0.34998626667073579"/>
        <bgColor indexed="64"/>
      </patternFill>
    </fill>
    <fill>
      <patternFill patternType="solid">
        <fgColor indexed="9"/>
        <bgColor indexed="26"/>
      </patternFill>
    </fill>
  </fills>
  <borders count="78">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99">
    <xf numFmtId="0" fontId="0" fillId="0" borderId="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0" fontId="6" fillId="0" borderId="0"/>
    <xf numFmtId="0" fontId="8" fillId="0" borderId="0"/>
    <xf numFmtId="0" fontId="14" fillId="2" borderId="1" applyNumberFormat="0" applyFont="0" applyAlignment="0" applyProtection="0"/>
    <xf numFmtId="0" fontId="14" fillId="2" borderId="1" applyNumberFormat="0" applyFont="0" applyAlignment="0" applyProtection="0"/>
    <xf numFmtId="0" fontId="6" fillId="2" borderId="1"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9" fontId="17" fillId="0" borderId="0" applyFont="0" applyFill="0" applyBorder="0" applyAlignment="0" applyProtection="0"/>
    <xf numFmtId="43" fontId="8" fillId="0" borderId="0" applyFont="0" applyFill="0" applyBorder="0" applyAlignment="0" applyProtection="0"/>
    <xf numFmtId="168" fontId="1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3" fillId="0" borderId="0"/>
    <xf numFmtId="0" fontId="5" fillId="0" borderId="0"/>
    <xf numFmtId="0" fontId="4" fillId="0" borderId="0"/>
    <xf numFmtId="0" fontId="8" fillId="0" borderId="0"/>
    <xf numFmtId="0" fontId="8" fillId="0" borderId="0"/>
    <xf numFmtId="0" fontId="4" fillId="0" borderId="0"/>
    <xf numFmtId="0" fontId="4" fillId="0" borderId="0"/>
    <xf numFmtId="164" fontId="8" fillId="0" borderId="0" applyFont="0" applyFill="0" applyBorder="0" applyAlignment="0" applyProtection="0"/>
    <xf numFmtId="164" fontId="8" fillId="0" borderId="0" applyFont="0" applyFill="0" applyBorder="0" applyAlignment="0" applyProtection="0"/>
    <xf numFmtId="0" fontId="8" fillId="0" borderId="0"/>
    <xf numFmtId="0" fontId="46" fillId="0" borderId="0" applyNumberFormat="0" applyFill="0" applyBorder="0" applyAlignment="0" applyProtection="0"/>
    <xf numFmtId="175" fontId="47" fillId="0" borderId="0" applyBorder="0" applyProtection="0"/>
    <xf numFmtId="0" fontId="48" fillId="0" borderId="0" applyBorder="0" applyProtection="0"/>
    <xf numFmtId="0" fontId="49" fillId="0" borderId="0" applyNumberFormat="0" applyBorder="0" applyProtection="0">
      <alignment horizontal="center"/>
    </xf>
    <xf numFmtId="0" fontId="49" fillId="0" borderId="0" applyNumberFormat="0" applyBorder="0" applyProtection="0">
      <alignment horizontal="center" textRotation="90"/>
    </xf>
    <xf numFmtId="165" fontId="8" fillId="0" borderId="0" applyFont="0" applyFill="0" applyBorder="0" applyAlignment="0" applyProtection="0"/>
    <xf numFmtId="0" fontId="3" fillId="0" borderId="0"/>
    <xf numFmtId="0" fontId="3" fillId="0" borderId="0"/>
    <xf numFmtId="0" fontId="3" fillId="0" borderId="0"/>
    <xf numFmtId="9" fontId="8" fillId="0" borderId="0" applyFont="0" applyFill="0" applyBorder="0" applyAlignment="0" applyProtection="0"/>
    <xf numFmtId="0" fontId="50" fillId="0" borderId="0" applyNumberFormat="0" applyBorder="0" applyProtection="0"/>
    <xf numFmtId="176" fontId="50" fillId="0" borderId="0" applyBorder="0" applyProtection="0"/>
    <xf numFmtId="0" fontId="8" fillId="0" borderId="0"/>
    <xf numFmtId="0" fontId="2" fillId="0" borderId="0"/>
    <xf numFmtId="0" fontId="2" fillId="2" borderId="1" applyNumberFormat="0" applyFont="0" applyAlignment="0" applyProtection="0"/>
    <xf numFmtId="169" fontId="8" fillId="0" borderId="0" applyFont="0" applyFill="0" applyBorder="0" applyAlignment="0" applyProtection="0"/>
    <xf numFmtId="168" fontId="8" fillId="0" borderId="0" applyFont="0" applyFill="0" applyBorder="0" applyAlignment="0" applyProtection="0"/>
    <xf numFmtId="0" fontId="2" fillId="0" borderId="0"/>
    <xf numFmtId="0" fontId="2" fillId="0" borderId="0"/>
    <xf numFmtId="0" fontId="2" fillId="0" borderId="0"/>
    <xf numFmtId="0" fontId="2" fillId="0" borderId="0"/>
    <xf numFmtId="0" fontId="8" fillId="0" borderId="0"/>
    <xf numFmtId="168" fontId="8" fillId="0" borderId="0" applyFont="0" applyFill="0" applyBorder="0" applyAlignment="0" applyProtection="0"/>
    <xf numFmtId="165" fontId="8" fillId="0" borderId="0" applyFont="0" applyFill="0" applyBorder="0" applyAlignment="0" applyProtection="0"/>
    <xf numFmtId="0" fontId="2" fillId="0" borderId="0"/>
    <xf numFmtId="0" fontId="2" fillId="0" borderId="0"/>
    <xf numFmtId="0" fontId="2" fillId="0" borderId="0"/>
    <xf numFmtId="44" fontId="60" fillId="0" borderId="0" applyFill="0" applyBorder="0" applyAlignment="0" applyProtection="0"/>
    <xf numFmtId="0" fontId="1" fillId="0" borderId="0"/>
    <xf numFmtId="0" fontId="1" fillId="2" borderId="1"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ill="0" applyBorder="0" applyAlignment="0" applyProtection="0"/>
    <xf numFmtId="44" fontId="62" fillId="0" borderId="0" applyFont="0" applyFill="0" applyBorder="0" applyAlignment="0" applyProtection="0"/>
    <xf numFmtId="0" fontId="8" fillId="0" borderId="0"/>
    <xf numFmtId="164" fontId="8" fillId="0" borderId="0" applyFill="0" applyBorder="0" applyAlignment="0" applyProtection="0"/>
  </cellStyleXfs>
  <cellXfs count="869">
    <xf numFmtId="0" fontId="0" fillId="0" borderId="0" xfId="0"/>
    <xf numFmtId="0" fontId="8" fillId="3" borderId="0" xfId="0" applyFont="1" applyFill="1" applyBorder="1"/>
    <xf numFmtId="49" fontId="8" fillId="3" borderId="0" xfId="0" applyNumberFormat="1" applyFont="1" applyFill="1" applyBorder="1" applyAlignment="1">
      <alignment horizontal="center" vertical="center"/>
    </xf>
    <xf numFmtId="164" fontId="10" fillId="3" borderId="0" xfId="1" applyFont="1" applyFill="1" applyBorder="1"/>
    <xf numFmtId="0" fontId="8" fillId="3" borderId="0" xfId="0" applyFont="1" applyFill="1"/>
    <xf numFmtId="165" fontId="9"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xf>
    <xf numFmtId="4" fontId="8" fillId="3" borderId="0" xfId="0" applyNumberFormat="1" applyFont="1" applyFill="1" applyBorder="1" applyAlignment="1">
      <alignment horizontal="center" vertical="center"/>
    </xf>
    <xf numFmtId="9" fontId="8" fillId="3" borderId="0" xfId="0" applyNumberFormat="1" applyFont="1" applyFill="1" applyBorder="1" applyAlignment="1">
      <alignment horizontal="center" vertical="center"/>
    </xf>
    <xf numFmtId="4" fontId="9" fillId="3" borderId="0" xfId="0" applyNumberFormat="1" applyFont="1" applyFill="1" applyBorder="1" applyAlignment="1">
      <alignment horizontal="center" vertical="center"/>
    </xf>
    <xf numFmtId="4" fontId="8" fillId="3" borderId="0" xfId="0" applyNumberFormat="1" applyFont="1" applyFill="1" applyBorder="1" applyAlignment="1">
      <alignment horizontal="left" vertical="center"/>
    </xf>
    <xf numFmtId="164" fontId="8" fillId="3" borderId="0" xfId="1" applyFont="1" applyFill="1" applyBorder="1" applyAlignment="1">
      <alignment vertical="center"/>
    </xf>
    <xf numFmtId="0" fontId="9" fillId="3" borderId="0" xfId="0" applyFont="1" applyFill="1" applyBorder="1" applyAlignment="1">
      <alignment horizontal="left" vertical="top"/>
    </xf>
    <xf numFmtId="165" fontId="8" fillId="3" borderId="0" xfId="0" applyNumberFormat="1" applyFont="1" applyFill="1" applyBorder="1" applyAlignment="1">
      <alignment horizontal="center" vertical="center"/>
    </xf>
    <xf numFmtId="4" fontId="8" fillId="3" borderId="0" xfId="0" applyNumberFormat="1" applyFont="1" applyFill="1" applyBorder="1"/>
    <xf numFmtId="0" fontId="9" fillId="3" borderId="0" xfId="0" applyFont="1" applyFill="1" applyBorder="1" applyAlignment="1">
      <alignment vertical="center"/>
    </xf>
    <xf numFmtId="10" fontId="11" fillId="3" borderId="9" xfId="0" applyNumberFormat="1" applyFont="1" applyFill="1" applyBorder="1" applyAlignment="1">
      <alignment vertical="center"/>
    </xf>
    <xf numFmtId="164" fontId="10" fillId="3" borderId="0" xfId="1" applyFont="1" applyFill="1" applyBorder="1" applyAlignment="1">
      <alignment vertical="center"/>
    </xf>
    <xf numFmtId="0" fontId="7" fillId="3" borderId="0" xfId="0" applyFont="1" applyFill="1" applyBorder="1" applyAlignment="1"/>
    <xf numFmtId="0" fontId="11" fillId="3" borderId="0" xfId="0" applyFont="1" applyFill="1" applyBorder="1" applyAlignment="1">
      <alignment vertical="center"/>
    </xf>
    <xf numFmtId="164" fontId="11" fillId="3" borderId="0" xfId="1" applyFont="1" applyFill="1" applyBorder="1" applyAlignment="1">
      <alignment vertical="center"/>
    </xf>
    <xf numFmtId="0" fontId="11" fillId="0" borderId="0" xfId="0" applyFont="1" applyFill="1" applyBorder="1" applyAlignment="1">
      <alignment vertical="center"/>
    </xf>
    <xf numFmtId="0" fontId="11" fillId="0" borderId="0" xfId="0" applyFont="1" applyAlignment="1">
      <alignment vertical="center"/>
    </xf>
    <xf numFmtId="4" fontId="11" fillId="0" borderId="0" xfId="1" applyNumberFormat="1" applyFont="1" applyBorder="1" applyAlignment="1">
      <alignment horizontal="center" vertical="center"/>
    </xf>
    <xf numFmtId="0" fontId="10" fillId="3"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Alignment="1">
      <alignment vertical="center"/>
    </xf>
    <xf numFmtId="4" fontId="10" fillId="5" borderId="0" xfId="0" applyNumberFormat="1" applyFont="1" applyFill="1" applyBorder="1" applyAlignment="1">
      <alignment vertical="center"/>
    </xf>
    <xf numFmtId="4" fontId="10" fillId="3" borderId="14" xfId="2" applyNumberFormat="1" applyFont="1" applyFill="1" applyBorder="1" applyAlignment="1">
      <alignment horizontal="center" vertical="center" wrapText="1"/>
    </xf>
    <xf numFmtId="4" fontId="10" fillId="3" borderId="14" xfId="1" applyNumberFormat="1" applyFont="1" applyFill="1" applyBorder="1" applyAlignment="1">
      <alignment horizontal="center" vertical="center"/>
    </xf>
    <xf numFmtId="0" fontId="10" fillId="3" borderId="12" xfId="0" applyFont="1" applyFill="1" applyBorder="1" applyAlignment="1">
      <alignment horizontal="justify" vertical="center" wrapText="1"/>
    </xf>
    <xf numFmtId="4" fontId="10" fillId="3" borderId="15" xfId="1" applyNumberFormat="1" applyFont="1" applyFill="1" applyBorder="1" applyAlignment="1">
      <alignment horizontal="center" vertical="center"/>
    </xf>
    <xf numFmtId="4" fontId="11" fillId="3" borderId="14" xfId="1" applyNumberFormat="1" applyFont="1" applyFill="1" applyBorder="1" applyAlignment="1">
      <alignment horizontal="center" vertical="center"/>
    </xf>
    <xf numFmtId="164" fontId="10" fillId="3" borderId="0" xfId="0" applyNumberFormat="1" applyFont="1" applyFill="1" applyBorder="1" applyAlignment="1">
      <alignment vertical="center"/>
    </xf>
    <xf numFmtId="0" fontId="10" fillId="3" borderId="0" xfId="0" applyFont="1" applyFill="1" applyAlignment="1">
      <alignment vertical="center"/>
    </xf>
    <xf numFmtId="4" fontId="10" fillId="6" borderId="14" xfId="1" applyNumberFormat="1" applyFont="1" applyFill="1" applyBorder="1" applyAlignment="1">
      <alignment horizontal="center" vertical="center"/>
    </xf>
    <xf numFmtId="4" fontId="10" fillId="3" borderId="0" xfId="0" applyNumberFormat="1" applyFont="1" applyFill="1" applyBorder="1" applyAlignment="1">
      <alignment vertical="center"/>
    </xf>
    <xf numFmtId="43" fontId="11" fillId="3" borderId="9" xfId="0" applyNumberFormat="1" applyFont="1" applyFill="1" applyBorder="1" applyAlignment="1">
      <alignment horizontal="center" vertical="center"/>
    </xf>
    <xf numFmtId="166" fontId="10" fillId="3" borderId="0" xfId="1" applyNumberFormat="1" applyFont="1" applyFill="1" applyBorder="1" applyAlignment="1">
      <alignment vertical="center"/>
    </xf>
    <xf numFmtId="4" fontId="10" fillId="3" borderId="10" xfId="1" applyNumberFormat="1" applyFont="1" applyFill="1" applyBorder="1" applyAlignment="1">
      <alignment horizontal="center" vertical="center"/>
    </xf>
    <xf numFmtId="43" fontId="10" fillId="3" borderId="0" xfId="0" applyNumberFormat="1" applyFont="1" applyFill="1" applyBorder="1" applyAlignment="1">
      <alignment vertical="center"/>
    </xf>
    <xf numFmtId="10" fontId="10" fillId="3" borderId="0" xfId="0" applyNumberFormat="1" applyFont="1" applyFill="1" applyBorder="1" applyAlignment="1">
      <alignment vertical="center"/>
    </xf>
    <xf numFmtId="164" fontId="10" fillId="3" borderId="0" xfId="1" applyFont="1" applyFill="1" applyBorder="1" applyAlignment="1">
      <alignment horizontal="center" vertical="center"/>
    </xf>
    <xf numFmtId="0" fontId="10" fillId="0" borderId="14" xfId="0" applyFont="1" applyFill="1" applyBorder="1" applyAlignment="1">
      <alignment horizontal="center" vertical="center"/>
    </xf>
    <xf numFmtId="164" fontId="10" fillId="0" borderId="0" xfId="1" applyFont="1" applyFill="1" applyBorder="1" applyAlignment="1">
      <alignment horizontal="center" vertical="center"/>
    </xf>
    <xf numFmtId="164" fontId="10" fillId="0" borderId="0" xfId="1" applyFont="1" applyFill="1" applyBorder="1" applyAlignment="1">
      <alignment vertical="center"/>
    </xf>
    <xf numFmtId="0" fontId="10" fillId="0" borderId="0" xfId="0" applyFont="1" applyFill="1" applyAlignment="1">
      <alignment vertical="center"/>
    </xf>
    <xf numFmtId="0" fontId="10" fillId="0" borderId="14" xfId="0" applyNumberFormat="1" applyFont="1" applyFill="1" applyBorder="1" applyAlignment="1">
      <alignment horizontal="center" vertical="center" wrapText="1"/>
    </xf>
    <xf numFmtId="0" fontId="10" fillId="0" borderId="14" xfId="0" applyFont="1" applyFill="1" applyBorder="1" applyAlignment="1">
      <alignment vertical="center" wrapText="1"/>
    </xf>
    <xf numFmtId="4" fontId="10" fillId="0" borderId="14" xfId="1" applyNumberFormat="1" applyFont="1" applyFill="1" applyBorder="1" applyAlignment="1">
      <alignment horizontal="center" vertical="center"/>
    </xf>
    <xf numFmtId="4" fontId="10" fillId="0" borderId="0" xfId="0" applyNumberFormat="1" applyFont="1" applyFill="1" applyBorder="1" applyAlignment="1">
      <alignment vertical="center"/>
    </xf>
    <xf numFmtId="10" fontId="11" fillId="0" borderId="9" xfId="0" applyNumberFormat="1" applyFont="1" applyFill="1" applyBorder="1" applyAlignment="1">
      <alignment horizontal="center" vertical="center"/>
    </xf>
    <xf numFmtId="164" fontId="13" fillId="3" borderId="0" xfId="1" applyFont="1" applyFill="1" applyBorder="1" applyAlignment="1">
      <alignment vertical="center"/>
    </xf>
    <xf numFmtId="0" fontId="8" fillId="3" borderId="0" xfId="0" applyFont="1" applyFill="1" applyBorder="1" applyAlignment="1">
      <alignment vertical="center"/>
    </xf>
    <xf numFmtId="0" fontId="8" fillId="0" borderId="0" xfId="0" applyFont="1" applyFill="1" applyBorder="1" applyAlignment="1">
      <alignment vertical="center"/>
    </xf>
    <xf numFmtId="0" fontId="8" fillId="0" borderId="0" xfId="0" applyFont="1" applyAlignment="1">
      <alignment vertical="center"/>
    </xf>
    <xf numFmtId="0" fontId="10" fillId="0" borderId="0" xfId="0" applyFont="1" applyAlignment="1">
      <alignment horizontal="center" vertical="center" wrapText="1"/>
    </xf>
    <xf numFmtId="49" fontId="10" fillId="0" borderId="0" xfId="0" applyNumberFormat="1" applyFont="1" applyFill="1" applyAlignment="1">
      <alignment horizontal="center" vertical="center"/>
    </xf>
    <xf numFmtId="0" fontId="10" fillId="0" borderId="0" xfId="0" applyFont="1" applyAlignment="1">
      <alignment horizontal="justify" vertical="center" wrapText="1"/>
    </xf>
    <xf numFmtId="0" fontId="10" fillId="0" borderId="0" xfId="0" applyFont="1" applyAlignment="1">
      <alignment horizontal="center" vertical="center"/>
    </xf>
    <xf numFmtId="4" fontId="10" fillId="0" borderId="0" xfId="1" applyNumberFormat="1" applyFont="1" applyAlignment="1">
      <alignment horizontal="center" vertical="center"/>
    </xf>
    <xf numFmtId="49" fontId="13" fillId="3" borderId="0" xfId="0" applyNumberFormat="1" applyFont="1" applyFill="1" applyBorder="1" applyAlignment="1">
      <alignment horizontal="center" vertical="center"/>
    </xf>
    <xf numFmtId="0" fontId="15" fillId="3" borderId="0" xfId="0" applyFont="1" applyFill="1" applyBorder="1" applyAlignment="1">
      <alignment horizontal="right" vertical="center"/>
    </xf>
    <xf numFmtId="0" fontId="13" fillId="3" borderId="0" xfId="0" applyNumberFormat="1" applyFont="1" applyFill="1" applyBorder="1" applyAlignment="1">
      <alignment horizontal="left" vertical="center"/>
    </xf>
    <xf numFmtId="4" fontId="10" fillId="3" borderId="0" xfId="4" applyNumberFormat="1" applyFont="1" applyFill="1" applyBorder="1" applyAlignment="1" applyProtection="1">
      <alignment horizontal="center" vertical="center"/>
      <protection locked="0"/>
    </xf>
    <xf numFmtId="0" fontId="10" fillId="3" borderId="0" xfId="0" applyFont="1" applyFill="1" applyBorder="1" applyAlignment="1">
      <alignment horizontal="center" vertical="center"/>
    </xf>
    <xf numFmtId="49" fontId="10" fillId="3" borderId="0" xfId="0" applyNumberFormat="1" applyFont="1" applyFill="1" applyBorder="1" applyAlignment="1">
      <alignment horizontal="center" vertical="center"/>
    </xf>
    <xf numFmtId="4" fontId="10" fillId="3" borderId="0" xfId="0"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5" fillId="3" borderId="0" xfId="0" applyFont="1" applyFill="1" applyBorder="1" applyAlignment="1">
      <alignment horizontal="right" vertical="center" wrapText="1"/>
    </xf>
    <xf numFmtId="0" fontId="10" fillId="3" borderId="0" xfId="0" applyFont="1" applyFill="1" applyBorder="1" applyAlignment="1">
      <alignment horizontal="right" vertical="center"/>
    </xf>
    <xf numFmtId="2" fontId="10" fillId="3" borderId="0" xfId="0" applyNumberFormat="1" applyFont="1" applyFill="1" applyBorder="1" applyAlignment="1">
      <alignment vertical="center"/>
    </xf>
    <xf numFmtId="0" fontId="15" fillId="3" borderId="0" xfId="0" applyFont="1" applyFill="1" applyAlignment="1">
      <alignment horizontal="right" vertical="center"/>
    </xf>
    <xf numFmtId="0" fontId="10" fillId="3" borderId="0" xfId="0" applyFont="1" applyFill="1" applyBorder="1" applyAlignment="1">
      <alignment horizontal="center" vertical="center" wrapText="1"/>
    </xf>
    <xf numFmtId="0" fontId="10" fillId="3" borderId="0" xfId="0" applyFont="1" applyFill="1" applyBorder="1" applyAlignment="1">
      <alignment horizontal="justify" vertical="center" wrapText="1"/>
    </xf>
    <xf numFmtId="4" fontId="10" fillId="3" borderId="0" xfId="4" applyNumberFormat="1" applyFont="1" applyFill="1" applyBorder="1" applyAlignment="1">
      <alignment horizontal="center" vertical="center"/>
    </xf>
    <xf numFmtId="43" fontId="11" fillId="3" borderId="0" xfId="0" applyNumberFormat="1" applyFont="1" applyFill="1" applyBorder="1" applyAlignment="1">
      <alignment horizontal="center" vertical="center"/>
    </xf>
    <xf numFmtId="0" fontId="8" fillId="0" borderId="0" xfId="5"/>
    <xf numFmtId="0" fontId="16" fillId="0" borderId="0" xfId="0" applyFont="1" applyAlignment="1">
      <alignment horizontal="right"/>
    </xf>
    <xf numFmtId="0" fontId="10" fillId="3" borderId="0" xfId="0" applyFont="1" applyFill="1" applyBorder="1" applyAlignment="1">
      <alignment horizontal="right" vertical="center"/>
    </xf>
    <xf numFmtId="0" fontId="10" fillId="3" borderId="2" xfId="5" applyFont="1" applyFill="1" applyBorder="1" applyAlignment="1">
      <alignment horizontal="center" vertical="center" wrapText="1"/>
    </xf>
    <xf numFmtId="0" fontId="10" fillId="3" borderId="3" xfId="5" applyFont="1" applyFill="1" applyBorder="1" applyAlignment="1">
      <alignment horizontal="justify" vertical="center" wrapText="1"/>
    </xf>
    <xf numFmtId="164" fontId="10" fillId="3" borderId="4" xfId="17" applyFont="1" applyFill="1" applyBorder="1" applyAlignment="1">
      <alignment horizontal="center" vertical="center"/>
    </xf>
    <xf numFmtId="4" fontId="10" fillId="3" borderId="0" xfId="5" applyNumberFormat="1" applyFont="1" applyFill="1" applyBorder="1" applyAlignment="1">
      <alignment horizontal="center" vertical="center"/>
    </xf>
    <xf numFmtId="4" fontId="11" fillId="3" borderId="0" xfId="5" applyNumberFormat="1" applyFont="1" applyFill="1" applyBorder="1" applyAlignment="1">
      <alignment horizontal="center" vertical="center"/>
    </xf>
    <xf numFmtId="0" fontId="10" fillId="3" borderId="0" xfId="5" applyFont="1" applyFill="1" applyBorder="1" applyAlignment="1">
      <alignment vertical="center"/>
    </xf>
    <xf numFmtId="0" fontId="10" fillId="3" borderId="0" xfId="5" applyFont="1" applyFill="1" applyAlignment="1">
      <alignment vertical="center"/>
    </xf>
    <xf numFmtId="0" fontId="7" fillId="3" borderId="5" xfId="5" applyFont="1" applyFill="1" applyBorder="1" applyAlignment="1">
      <alignment horizontal="left" vertical="top"/>
    </xf>
    <xf numFmtId="0" fontId="8" fillId="3" borderId="0" xfId="5" applyFont="1" applyFill="1" applyBorder="1"/>
    <xf numFmtId="4" fontId="9" fillId="3" borderId="6" xfId="5" applyNumberFormat="1" applyFont="1" applyFill="1" applyBorder="1" applyAlignment="1">
      <alignment horizontal="center" vertical="center"/>
    </xf>
    <xf numFmtId="4" fontId="8" fillId="3" borderId="0" xfId="5" applyNumberFormat="1" applyFont="1" applyFill="1" applyBorder="1" applyAlignment="1">
      <alignment horizontal="center" vertical="center"/>
    </xf>
    <xf numFmtId="4" fontId="13" fillId="3" borderId="0" xfId="5" applyNumberFormat="1" applyFont="1" applyFill="1" applyBorder="1" applyAlignment="1">
      <alignment horizontal="center"/>
    </xf>
    <xf numFmtId="4" fontId="9" fillId="3" borderId="6" xfId="5" applyNumberFormat="1" applyFont="1" applyFill="1" applyBorder="1" applyAlignment="1">
      <alignment horizontal="center"/>
    </xf>
    <xf numFmtId="0" fontId="8" fillId="3" borderId="0" xfId="5" applyFont="1" applyFill="1"/>
    <xf numFmtId="4" fontId="13" fillId="3" borderId="0" xfId="5" applyNumberFormat="1" applyFont="1" applyFill="1" applyBorder="1" applyAlignment="1">
      <alignment horizontal="center" vertical="center"/>
    </xf>
    <xf numFmtId="14" fontId="11" fillId="3" borderId="5" xfId="5" applyNumberFormat="1" applyFont="1" applyFill="1" applyBorder="1" applyAlignment="1">
      <alignment horizontal="center" vertical="center" wrapText="1"/>
    </xf>
    <xf numFmtId="0" fontId="9" fillId="3" borderId="0" xfId="5" applyFont="1" applyFill="1" applyBorder="1" applyAlignment="1">
      <alignment horizontal="center" vertical="center" wrapText="1"/>
    </xf>
    <xf numFmtId="14" fontId="11" fillId="3" borderId="5" xfId="5" applyNumberFormat="1" applyFont="1" applyFill="1" applyBorder="1" applyAlignment="1">
      <alignment horizontal="left" vertical="center"/>
    </xf>
    <xf numFmtId="0" fontId="7" fillId="3" borderId="0" xfId="5" applyFont="1" applyFill="1" applyBorder="1" applyAlignment="1">
      <alignment horizontal="center" vertical="top"/>
    </xf>
    <xf numFmtId="4" fontId="7" fillId="3" borderId="0" xfId="5" applyNumberFormat="1" applyFont="1" applyFill="1" applyBorder="1" applyAlignment="1">
      <alignment horizontal="center"/>
    </xf>
    <xf numFmtId="0" fontId="11" fillId="3" borderId="0" xfId="5" applyFont="1" applyFill="1" applyBorder="1" applyAlignment="1">
      <alignment vertical="center"/>
    </xf>
    <xf numFmtId="0" fontId="11" fillId="3" borderId="0" xfId="5" applyFont="1" applyFill="1" applyAlignment="1">
      <alignment vertical="center"/>
    </xf>
    <xf numFmtId="4" fontId="7" fillId="3" borderId="0" xfId="5" applyNumberFormat="1" applyFont="1" applyFill="1" applyBorder="1" applyAlignment="1">
      <alignment horizontal="center" vertical="center"/>
    </xf>
    <xf numFmtId="49" fontId="12" fillId="3" borderId="14" xfId="5" applyNumberFormat="1" applyFont="1" applyFill="1" applyBorder="1" applyAlignment="1">
      <alignment horizontal="center" vertical="center" wrapText="1"/>
    </xf>
    <xf numFmtId="0" fontId="13" fillId="3" borderId="14" xfId="5" applyFont="1" applyFill="1" applyBorder="1" applyAlignment="1">
      <alignment horizontal="left" vertical="center" wrapText="1"/>
    </xf>
    <xf numFmtId="4" fontId="13" fillId="3" borderId="14" xfId="5" applyNumberFormat="1" applyFont="1" applyFill="1" applyBorder="1" applyAlignment="1">
      <alignment horizontal="center" vertical="center" wrapText="1"/>
    </xf>
    <xf numFmtId="0" fontId="10" fillId="0" borderId="0" xfId="5" applyFont="1" applyAlignment="1">
      <alignment vertical="center"/>
    </xf>
    <xf numFmtId="4" fontId="13" fillId="3" borderId="14" xfId="17" applyNumberFormat="1" applyFont="1" applyFill="1" applyBorder="1" applyAlignment="1">
      <alignment horizontal="center" vertical="center"/>
    </xf>
    <xf numFmtId="4" fontId="18" fillId="3" borderId="0" xfId="5" applyNumberFormat="1" applyFont="1" applyFill="1" applyBorder="1" applyAlignment="1">
      <alignment horizontal="center" vertical="center"/>
    </xf>
    <xf numFmtId="0" fontId="10" fillId="3" borderId="16" xfId="5" applyFont="1" applyFill="1" applyBorder="1" applyAlignment="1">
      <alignment horizontal="center" vertical="center" wrapText="1"/>
    </xf>
    <xf numFmtId="0" fontId="10" fillId="3" borderId="10" xfId="5" applyFont="1" applyFill="1" applyBorder="1" applyAlignment="1">
      <alignment horizontal="justify" vertical="center" wrapText="1"/>
    </xf>
    <xf numFmtId="164" fontId="10" fillId="3" borderId="21" xfId="17" applyFont="1" applyFill="1" applyBorder="1" applyAlignment="1">
      <alignment horizontal="center" vertical="center"/>
    </xf>
    <xf numFmtId="0" fontId="10" fillId="3" borderId="3" xfId="5" applyFont="1" applyFill="1" applyBorder="1" applyAlignment="1">
      <alignment horizontal="center" vertical="center" wrapText="1"/>
    </xf>
    <xf numFmtId="164" fontId="10" fillId="3" borderId="3" xfId="17" applyFont="1" applyFill="1" applyBorder="1" applyAlignment="1">
      <alignment horizontal="center" vertical="center"/>
    </xf>
    <xf numFmtId="0" fontId="10" fillId="0" borderId="0" xfId="5" applyFont="1" applyAlignment="1">
      <alignment horizontal="center" vertical="center" wrapText="1"/>
    </xf>
    <xf numFmtId="0" fontId="10" fillId="0" borderId="0" xfId="5" applyFont="1" applyAlignment="1">
      <alignment horizontal="justify" vertical="center" wrapText="1"/>
    </xf>
    <xf numFmtId="164" fontId="10" fillId="0" borderId="0" xfId="17" applyFont="1" applyAlignment="1">
      <alignment horizontal="center" vertical="center"/>
    </xf>
    <xf numFmtId="4" fontId="10" fillId="0" borderId="0" xfId="5" applyNumberFormat="1" applyFont="1" applyFill="1" applyBorder="1" applyAlignment="1">
      <alignment horizontal="center" vertical="center"/>
    </xf>
    <xf numFmtId="4" fontId="11" fillId="0" borderId="0" xfId="5" applyNumberFormat="1" applyFont="1" applyFill="1" applyBorder="1" applyAlignment="1">
      <alignment horizontal="center" vertical="center"/>
    </xf>
    <xf numFmtId="0" fontId="10" fillId="0" borderId="0" xfId="5" applyFont="1" applyFill="1" applyBorder="1" applyAlignment="1">
      <alignment vertical="center"/>
    </xf>
    <xf numFmtId="0" fontId="8" fillId="7" borderId="2" xfId="6" applyFill="1" applyBorder="1" applyAlignment="1">
      <alignment vertical="center"/>
    </xf>
    <xf numFmtId="0" fontId="8" fillId="7" borderId="3" xfId="6" applyFill="1" applyBorder="1" applyAlignment="1">
      <alignment vertical="center"/>
    </xf>
    <xf numFmtId="0" fontId="8" fillId="7" borderId="3" xfId="6" applyFill="1" applyBorder="1" applyAlignment="1">
      <alignment horizontal="center" vertical="center"/>
    </xf>
    <xf numFmtId="0" fontId="8" fillId="7" borderId="4" xfId="6" applyFill="1" applyBorder="1" applyAlignment="1">
      <alignment horizontal="center" vertical="center"/>
    </xf>
    <xf numFmtId="0" fontId="8" fillId="7" borderId="0" xfId="6" applyFont="1" applyFill="1" applyAlignment="1">
      <alignment vertical="center"/>
    </xf>
    <xf numFmtId="0" fontId="19" fillId="7" borderId="0" xfId="6" applyFont="1" applyFill="1" applyAlignment="1">
      <alignment vertical="center"/>
    </xf>
    <xf numFmtId="0" fontId="8" fillId="7" borderId="5" xfId="6" applyFill="1" applyBorder="1" applyAlignment="1">
      <alignment vertical="center"/>
    </xf>
    <xf numFmtId="0" fontId="8" fillId="7" borderId="0" xfId="6" applyFill="1" applyBorder="1" applyAlignment="1">
      <alignment vertical="center"/>
    </xf>
    <xf numFmtId="0" fontId="20" fillId="7" borderId="22" xfId="6" applyFont="1" applyFill="1" applyBorder="1" applyAlignment="1">
      <alignment horizontal="left" vertical="center"/>
    </xf>
    <xf numFmtId="0" fontId="21" fillId="7" borderId="0" xfId="6" applyFont="1" applyFill="1" applyBorder="1" applyAlignment="1">
      <alignment horizontal="left" vertical="center"/>
    </xf>
    <xf numFmtId="0" fontId="20" fillId="7" borderId="17" xfId="6" applyFont="1" applyFill="1" applyBorder="1" applyAlignment="1">
      <alignment horizontal="left" vertical="center"/>
    </xf>
    <xf numFmtId="0" fontId="22" fillId="7" borderId="0" xfId="6" applyFont="1" applyFill="1" applyBorder="1"/>
    <xf numFmtId="0" fontId="7" fillId="7" borderId="0" xfId="6" applyFont="1" applyFill="1" applyBorder="1" applyAlignment="1">
      <alignment horizontal="center" vertical="center"/>
    </xf>
    <xf numFmtId="14" fontId="11" fillId="7" borderId="6" xfId="6" applyNumberFormat="1" applyFont="1" applyFill="1" applyBorder="1" applyAlignment="1">
      <alignment horizontal="right" vertical="center"/>
    </xf>
    <xf numFmtId="0" fontId="20" fillId="7" borderId="5" xfId="6" applyFont="1" applyFill="1" applyBorder="1" applyAlignment="1">
      <alignment vertical="center"/>
    </xf>
    <xf numFmtId="0" fontId="20" fillId="7" borderId="0" xfId="6" applyFont="1" applyFill="1" applyBorder="1" applyAlignment="1">
      <alignment vertical="center"/>
    </xf>
    <xf numFmtId="0" fontId="20" fillId="7" borderId="5" xfId="6" applyFont="1" applyFill="1" applyBorder="1" applyAlignment="1">
      <alignment horizontal="left" vertical="center"/>
    </xf>
    <xf numFmtId="0" fontId="20" fillId="7" borderId="0" xfId="6" applyFont="1" applyFill="1" applyBorder="1" applyAlignment="1">
      <alignment horizontal="left" vertical="center"/>
    </xf>
    <xf numFmtId="0" fontId="23" fillId="7" borderId="0" xfId="6" applyFont="1" applyFill="1" applyBorder="1" applyAlignment="1">
      <alignment horizontal="center" vertical="center"/>
    </xf>
    <xf numFmtId="0" fontId="8" fillId="3" borderId="0" xfId="6" applyFill="1" applyBorder="1"/>
    <xf numFmtId="0" fontId="8" fillId="7" borderId="6" xfId="6" applyFill="1" applyBorder="1" applyAlignment="1">
      <alignment horizontal="center" vertical="center"/>
    </xf>
    <xf numFmtId="0" fontId="20" fillId="7" borderId="0" xfId="6" applyFont="1" applyFill="1" applyAlignment="1">
      <alignment vertical="center"/>
    </xf>
    <xf numFmtId="0" fontId="24" fillId="7" borderId="0" xfId="6" applyFont="1" applyFill="1" applyAlignment="1">
      <alignment vertical="center"/>
    </xf>
    <xf numFmtId="0" fontId="23" fillId="8" borderId="10" xfId="6" applyFont="1" applyFill="1" applyBorder="1" applyAlignment="1" applyProtection="1">
      <alignment horizontal="left" vertical="center"/>
    </xf>
    <xf numFmtId="0" fontId="23" fillId="0" borderId="0" xfId="6" applyFont="1" applyFill="1" applyBorder="1" applyAlignment="1" applyProtection="1">
      <alignment horizontal="left" vertical="center"/>
      <protection locked="0"/>
    </xf>
    <xf numFmtId="0" fontId="13" fillId="7" borderId="0" xfId="6" applyFont="1" applyFill="1" applyBorder="1" applyAlignment="1">
      <alignment horizontal="center" vertical="center"/>
    </xf>
    <xf numFmtId="0" fontId="13" fillId="7" borderId="6" xfId="6" applyFont="1" applyFill="1" applyBorder="1" applyAlignment="1">
      <alignment horizontal="center" vertical="center"/>
    </xf>
    <xf numFmtId="0" fontId="8" fillId="7" borderId="0" xfId="6" applyFill="1" applyBorder="1" applyAlignment="1">
      <alignment horizontal="center" vertical="center"/>
    </xf>
    <xf numFmtId="0" fontId="8" fillId="0" borderId="5" xfId="6" applyBorder="1" applyAlignment="1">
      <alignment vertical="center"/>
    </xf>
    <xf numFmtId="0" fontId="13" fillId="4" borderId="14" xfId="6" applyFont="1" applyFill="1" applyBorder="1" applyAlignment="1" applyProtection="1">
      <alignment horizontal="center" vertical="center"/>
      <protection locked="0"/>
    </xf>
    <xf numFmtId="0" fontId="8" fillId="3" borderId="0" xfId="6" applyFont="1" applyFill="1" applyBorder="1" applyAlignment="1" applyProtection="1">
      <alignment horizontal="left" vertical="center"/>
    </xf>
    <xf numFmtId="0" fontId="13" fillId="3" borderId="0" xfId="6" applyFont="1" applyFill="1" applyBorder="1" applyAlignment="1" applyProtection="1">
      <alignment horizontal="center" vertical="center"/>
    </xf>
    <xf numFmtId="0" fontId="20" fillId="3" borderId="0" xfId="6" applyFont="1" applyFill="1" applyBorder="1" applyAlignment="1" applyProtection="1">
      <alignment horizontal="left" vertical="center"/>
    </xf>
    <xf numFmtId="0" fontId="8" fillId="3" borderId="0" xfId="6" applyFill="1" applyBorder="1" applyAlignment="1" applyProtection="1">
      <alignment vertical="center"/>
    </xf>
    <xf numFmtId="0" fontId="8" fillId="0" borderId="0" xfId="6" applyBorder="1" applyAlignment="1">
      <alignment vertical="center"/>
    </xf>
    <xf numFmtId="0" fontId="8" fillId="7" borderId="16" xfId="6" applyFill="1" applyBorder="1" applyAlignment="1">
      <alignment vertical="center"/>
    </xf>
    <xf numFmtId="0" fontId="8" fillId="7" borderId="10" xfId="6" applyFill="1" applyBorder="1" applyAlignment="1">
      <alignment vertical="center"/>
    </xf>
    <xf numFmtId="0" fontId="23" fillId="7" borderId="10" xfId="6" applyFont="1" applyFill="1" applyBorder="1" applyAlignment="1">
      <alignment horizontal="left" vertical="center"/>
    </xf>
    <xf numFmtId="0" fontId="8" fillId="7" borderId="21" xfId="6" applyFill="1" applyBorder="1" applyAlignment="1">
      <alignment vertical="center"/>
    </xf>
    <xf numFmtId="0" fontId="20" fillId="7" borderId="5" xfId="6" applyFont="1" applyFill="1" applyBorder="1" applyAlignment="1">
      <alignment horizontal="center" vertical="center"/>
    </xf>
    <xf numFmtId="0" fontId="20" fillId="7" borderId="0" xfId="6" applyFont="1" applyFill="1" applyBorder="1" applyAlignment="1">
      <alignment horizontal="center" vertical="center"/>
    </xf>
    <xf numFmtId="0" fontId="10" fillId="7" borderId="0" xfId="6" applyFont="1" applyFill="1" applyBorder="1" applyAlignment="1">
      <alignment horizontal="center" vertical="center"/>
    </xf>
    <xf numFmtId="0" fontId="10" fillId="7" borderId="6" xfId="6" applyFont="1" applyFill="1" applyBorder="1" applyAlignment="1">
      <alignment horizontal="center" vertical="center"/>
    </xf>
    <xf numFmtId="0" fontId="20" fillId="9" borderId="2" xfId="6" applyFont="1" applyFill="1" applyBorder="1" applyAlignment="1">
      <alignment horizontal="center" vertical="center"/>
    </xf>
    <xf numFmtId="0" fontId="20" fillId="9" borderId="3" xfId="6" applyFont="1" applyFill="1" applyBorder="1" applyAlignment="1">
      <alignment horizontal="left" vertical="center"/>
    </xf>
    <xf numFmtId="0" fontId="20" fillId="9" borderId="3" xfId="6" applyFont="1" applyFill="1" applyBorder="1" applyAlignment="1">
      <alignment horizontal="center" vertical="center"/>
    </xf>
    <xf numFmtId="0" fontId="20" fillId="9" borderId="3" xfId="6" applyFont="1" applyFill="1" applyBorder="1" applyAlignment="1">
      <alignment vertical="center"/>
    </xf>
    <xf numFmtId="0" fontId="20" fillId="9" borderId="4" xfId="6" applyFont="1" applyFill="1" applyBorder="1" applyAlignment="1">
      <alignment horizontal="center" vertical="center" wrapText="1"/>
    </xf>
    <xf numFmtId="0" fontId="20" fillId="10" borderId="23" xfId="6" applyFont="1" applyFill="1" applyBorder="1" applyAlignment="1">
      <alignment horizontal="center" vertical="center"/>
    </xf>
    <xf numFmtId="0" fontId="20" fillId="10" borderId="0" xfId="6" applyFont="1" applyFill="1" applyBorder="1" applyAlignment="1">
      <alignment horizontal="center" vertical="center"/>
    </xf>
    <xf numFmtId="0" fontId="23" fillId="9" borderId="0" xfId="6" applyFont="1" applyFill="1" applyBorder="1" applyAlignment="1">
      <alignment horizontal="center" vertical="center" wrapText="1"/>
    </xf>
    <xf numFmtId="0" fontId="10" fillId="7" borderId="20" xfId="6" applyFont="1" applyFill="1" applyBorder="1" applyAlignment="1">
      <alignment horizontal="center" vertical="center"/>
    </xf>
    <xf numFmtId="0" fontId="20" fillId="9" borderId="17" xfId="6" applyFont="1" applyFill="1" applyBorder="1" applyAlignment="1">
      <alignment horizontal="center" vertical="center"/>
    </xf>
    <xf numFmtId="0" fontId="20" fillId="9" borderId="10" xfId="6" applyFont="1" applyFill="1" applyBorder="1" applyAlignment="1">
      <alignment horizontal="center" vertical="center"/>
    </xf>
    <xf numFmtId="0" fontId="20" fillId="10" borderId="24" xfId="6" applyFont="1" applyFill="1" applyBorder="1" applyAlignment="1">
      <alignment horizontal="left" vertical="center"/>
    </xf>
    <xf numFmtId="0" fontId="20" fillId="10" borderId="21" xfId="6" applyFont="1" applyFill="1" applyBorder="1" applyAlignment="1">
      <alignment horizontal="left" vertical="center"/>
    </xf>
    <xf numFmtId="0" fontId="20" fillId="11" borderId="17" xfId="6" applyFont="1" applyFill="1" applyBorder="1" applyAlignment="1">
      <alignment horizontal="center" vertical="center"/>
    </xf>
    <xf numFmtId="0" fontId="20" fillId="7" borderId="16" xfId="6" applyFont="1" applyFill="1" applyBorder="1" applyAlignment="1">
      <alignment horizontal="center" vertical="center"/>
    </xf>
    <xf numFmtId="0" fontId="20" fillId="7" borderId="10" xfId="6" applyFont="1" applyFill="1" applyBorder="1" applyAlignment="1">
      <alignment horizontal="center" vertical="center"/>
    </xf>
    <xf numFmtId="0" fontId="20" fillId="7" borderId="21" xfId="6" applyFont="1" applyFill="1" applyBorder="1" applyAlignment="1">
      <alignment horizontal="center" vertical="center"/>
    </xf>
    <xf numFmtId="0" fontId="20" fillId="7" borderId="17" xfId="6" applyFont="1" applyFill="1" applyBorder="1" applyAlignment="1">
      <alignment horizontal="center" vertical="center"/>
    </xf>
    <xf numFmtId="0" fontId="20" fillId="9" borderId="16" xfId="6" applyFont="1" applyFill="1" applyBorder="1" applyAlignment="1">
      <alignment horizontal="center" vertical="center"/>
    </xf>
    <xf numFmtId="0" fontId="10" fillId="7" borderId="17" xfId="6" applyFont="1" applyFill="1" applyBorder="1" applyAlignment="1">
      <alignment horizontal="center" vertical="center"/>
    </xf>
    <xf numFmtId="9" fontId="8" fillId="7" borderId="0" xfId="12" applyFont="1" applyFill="1" applyAlignment="1">
      <alignment vertical="center"/>
    </xf>
    <xf numFmtId="0" fontId="20" fillId="8" borderId="14" xfId="6" applyFont="1" applyFill="1" applyBorder="1" applyAlignment="1" applyProtection="1">
      <alignment horizontal="center" vertical="center"/>
      <protection locked="0"/>
    </xf>
    <xf numFmtId="0" fontId="20" fillId="8" borderId="12" xfId="6" applyFont="1" applyFill="1" applyBorder="1" applyAlignment="1" applyProtection="1">
      <alignment horizontal="center" vertical="center"/>
      <protection locked="0"/>
    </xf>
    <xf numFmtId="0" fontId="20" fillId="8" borderId="25"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39" fontId="20" fillId="11" borderId="14" xfId="17" applyNumberFormat="1" applyFont="1" applyFill="1" applyBorder="1" applyAlignment="1" applyProtection="1">
      <alignment horizontal="center" vertical="center"/>
    </xf>
    <xf numFmtId="164" fontId="25" fillId="11" borderId="14" xfId="17" applyFont="1" applyFill="1" applyBorder="1" applyAlignment="1" applyProtection="1">
      <alignment horizontal="right" vertical="center"/>
      <protection locked="0"/>
    </xf>
    <xf numFmtId="10" fontId="20" fillId="8" borderId="14" xfId="13" applyNumberFormat="1" applyFont="1" applyFill="1" applyBorder="1" applyAlignment="1" applyProtection="1">
      <alignment horizontal="center" vertical="center"/>
      <protection locked="0"/>
    </xf>
    <xf numFmtId="164" fontId="20" fillId="8" borderId="14" xfId="17" applyFont="1" applyFill="1" applyBorder="1" applyAlignment="1" applyProtection="1">
      <alignment horizontal="right" vertical="center"/>
      <protection locked="0"/>
    </xf>
    <xf numFmtId="10" fontId="20" fillId="11" borderId="14" xfId="13" applyNumberFormat="1" applyFont="1" applyFill="1" applyBorder="1" applyAlignment="1" applyProtection="1">
      <alignment horizontal="center" vertical="center"/>
    </xf>
    <xf numFmtId="170" fontId="20" fillId="8" borderId="14" xfId="13" applyNumberFormat="1" applyFont="1" applyFill="1" applyBorder="1" applyAlignment="1" applyProtection="1">
      <alignment horizontal="center" vertical="center"/>
      <protection locked="0"/>
    </xf>
    <xf numFmtId="4" fontId="23" fillId="8" borderId="14" xfId="17" applyNumberFormat="1" applyFont="1" applyFill="1" applyBorder="1" applyAlignment="1" applyProtection="1">
      <alignment horizontal="center" vertical="center"/>
      <protection locked="0"/>
    </xf>
    <xf numFmtId="4" fontId="20" fillId="8" borderId="14" xfId="6" applyNumberFormat="1" applyFont="1" applyFill="1" applyBorder="1" applyAlignment="1" applyProtection="1">
      <alignment horizontal="center" vertical="center"/>
      <protection locked="0"/>
    </xf>
    <xf numFmtId="39" fontId="20" fillId="12" borderId="14" xfId="6" applyNumberFormat="1" applyFont="1" applyFill="1" applyBorder="1" applyAlignment="1" applyProtection="1">
      <alignment horizontal="center" vertical="center"/>
      <protection locked="0"/>
    </xf>
    <xf numFmtId="4" fontId="20" fillId="7" borderId="0" xfId="6" applyNumberFormat="1" applyFont="1" applyFill="1" applyAlignment="1">
      <alignment vertical="center"/>
    </xf>
    <xf numFmtId="10" fontId="20" fillId="7" borderId="0" xfId="6" applyNumberFormat="1" applyFont="1" applyFill="1" applyAlignment="1">
      <alignment vertical="center"/>
    </xf>
    <xf numFmtId="171" fontId="24" fillId="7" borderId="0" xfId="6" applyNumberFormat="1" applyFont="1" applyFill="1" applyAlignment="1">
      <alignment vertical="center"/>
    </xf>
    <xf numFmtId="4" fontId="24" fillId="7" borderId="0" xfId="6" applyNumberFormat="1" applyFont="1" applyFill="1" applyAlignment="1">
      <alignment vertical="center"/>
    </xf>
    <xf numFmtId="4" fontId="26" fillId="7" borderId="0" xfId="6" applyNumberFormat="1" applyFont="1" applyFill="1" applyAlignment="1">
      <alignment vertical="center"/>
    </xf>
    <xf numFmtId="10" fontId="27" fillId="7" borderId="0" xfId="6" applyNumberFormat="1" applyFont="1" applyFill="1" applyAlignment="1">
      <alignment vertical="center"/>
    </xf>
    <xf numFmtId="164" fontId="27" fillId="3" borderId="0" xfId="1" applyFont="1" applyFill="1" applyAlignment="1">
      <alignment horizontal="center" vertical="center"/>
    </xf>
    <xf numFmtId="0" fontId="27" fillId="7" borderId="0" xfId="6" applyFont="1" applyFill="1" applyAlignment="1">
      <alignment vertical="center"/>
    </xf>
    <xf numFmtId="4" fontId="27" fillId="0" borderId="0" xfId="6" applyNumberFormat="1" applyFont="1" applyAlignment="1">
      <alignment horizontal="center" vertical="center"/>
    </xf>
    <xf numFmtId="2" fontId="20" fillId="7" borderId="0" xfId="6" applyNumberFormat="1" applyFont="1" applyFill="1" applyAlignment="1">
      <alignment vertical="center"/>
    </xf>
    <xf numFmtId="0" fontId="20" fillId="9" borderId="11" xfId="6" applyFont="1" applyFill="1" applyBorder="1" applyAlignment="1" applyProtection="1">
      <alignment horizontal="center" vertical="center"/>
    </xf>
    <xf numFmtId="0" fontId="23" fillId="9" borderId="12" xfId="6" applyFont="1" applyFill="1" applyBorder="1" applyAlignment="1" applyProtection="1">
      <alignment horizontal="right" vertical="center"/>
    </xf>
    <xf numFmtId="0" fontId="20" fillId="9" borderId="25" xfId="6" applyFont="1" applyFill="1" applyBorder="1" applyAlignment="1" applyProtection="1">
      <alignment horizontal="right" vertical="center"/>
    </xf>
    <xf numFmtId="0" fontId="20" fillId="9" borderId="13" xfId="6" applyFont="1" applyFill="1" applyBorder="1" applyAlignment="1" applyProtection="1">
      <alignment horizontal="right" vertical="center"/>
    </xf>
    <xf numFmtId="164" fontId="25" fillId="11" borderId="14" xfId="17" applyFont="1" applyFill="1" applyBorder="1" applyAlignment="1" applyProtection="1">
      <alignment horizontal="right" vertical="center"/>
    </xf>
    <xf numFmtId="164" fontId="20" fillId="11" borderId="14" xfId="17" applyFont="1" applyFill="1" applyBorder="1" applyAlignment="1" applyProtection="1">
      <alignment horizontal="right" vertical="center"/>
    </xf>
    <xf numFmtId="170" fontId="20" fillId="11" borderId="14" xfId="13" applyNumberFormat="1" applyFont="1" applyFill="1" applyBorder="1" applyAlignment="1" applyProtection="1">
      <alignment horizontal="center" vertical="center"/>
    </xf>
    <xf numFmtId="4" fontId="23" fillId="9" borderId="14" xfId="17" applyNumberFormat="1" applyFont="1" applyFill="1" applyBorder="1" applyAlignment="1" applyProtection="1">
      <alignment horizontal="center" vertical="center"/>
    </xf>
    <xf numFmtId="0" fontId="20" fillId="13" borderId="2" xfId="6" applyFont="1" applyFill="1" applyBorder="1" applyAlignment="1" applyProtection="1">
      <alignment horizontal="center" vertical="center"/>
    </xf>
    <xf numFmtId="0" fontId="20" fillId="9" borderId="20" xfId="6" applyFont="1" applyFill="1" applyBorder="1" applyAlignment="1" applyProtection="1">
      <alignment horizontal="center" vertical="center"/>
    </xf>
    <xf numFmtId="39" fontId="20" fillId="7" borderId="0" xfId="6" applyNumberFormat="1" applyFont="1" applyFill="1" applyAlignment="1">
      <alignment vertical="center"/>
    </xf>
    <xf numFmtId="0" fontId="20" fillId="7" borderId="2" xfId="6" applyFont="1" applyFill="1" applyBorder="1" applyAlignment="1" applyProtection="1">
      <alignment vertical="center"/>
    </xf>
    <xf numFmtId="0" fontId="20" fillId="7" borderId="3" xfId="6" applyFont="1" applyFill="1" applyBorder="1" applyAlignment="1" applyProtection="1">
      <alignment vertical="center"/>
    </xf>
    <xf numFmtId="0" fontId="20" fillId="7" borderId="3" xfId="6" applyFont="1" applyFill="1" applyBorder="1" applyAlignment="1" applyProtection="1">
      <alignment horizontal="right" vertical="center"/>
    </xf>
    <xf numFmtId="164" fontId="28" fillId="7" borderId="3" xfId="6" applyNumberFormat="1" applyFont="1" applyFill="1" applyBorder="1" applyAlignment="1" applyProtection="1">
      <alignment vertical="center"/>
    </xf>
    <xf numFmtId="164" fontId="27" fillId="7" borderId="3" xfId="17" applyFont="1" applyFill="1" applyBorder="1" applyAlignment="1" applyProtection="1">
      <alignment horizontal="right" vertical="center"/>
    </xf>
    <xf numFmtId="164" fontId="28" fillId="0" borderId="12" xfId="6" applyNumberFormat="1" applyFont="1" applyFill="1" applyBorder="1" applyAlignment="1" applyProtection="1">
      <alignment vertical="center"/>
    </xf>
    <xf numFmtId="164" fontId="27" fillId="0" borderId="13" xfId="17" applyFont="1" applyFill="1" applyBorder="1" applyAlignment="1" applyProtection="1">
      <alignment horizontal="right" vertical="center"/>
    </xf>
    <xf numFmtId="0" fontId="20" fillId="13" borderId="22" xfId="6" applyFont="1" applyFill="1" applyBorder="1" applyAlignment="1" applyProtection="1">
      <alignment horizontal="center" vertical="center"/>
    </xf>
    <xf numFmtId="0" fontId="20" fillId="9" borderId="22" xfId="6" applyFont="1" applyFill="1" applyBorder="1" applyAlignment="1" applyProtection="1">
      <alignment horizontal="center" vertical="center"/>
    </xf>
    <xf numFmtId="0" fontId="20" fillId="7" borderId="0" xfId="6" applyFont="1" applyFill="1" applyBorder="1" applyAlignment="1">
      <alignment horizontal="right" vertical="center"/>
    </xf>
    <xf numFmtId="164" fontId="26" fillId="7" borderId="0" xfId="6" applyNumberFormat="1" applyFont="1" applyFill="1" applyBorder="1" applyAlignment="1">
      <alignment vertical="center"/>
    </xf>
    <xf numFmtId="0" fontId="26" fillId="7" borderId="0" xfId="6" applyFont="1" applyFill="1" applyBorder="1" applyAlignment="1">
      <alignment vertical="center"/>
    </xf>
    <xf numFmtId="164" fontId="26" fillId="7" borderId="0" xfId="17" applyFont="1" applyFill="1" applyBorder="1" applyAlignment="1">
      <alignment horizontal="right" vertical="center"/>
    </xf>
    <xf numFmtId="0" fontId="20" fillId="9" borderId="22" xfId="6" applyFont="1" applyFill="1" applyBorder="1" applyAlignment="1">
      <alignment horizontal="center" vertical="center"/>
    </xf>
    <xf numFmtId="43" fontId="27" fillId="7" borderId="0" xfId="6" applyNumberFormat="1" applyFont="1" applyFill="1" applyBorder="1" applyAlignment="1">
      <alignment vertical="center"/>
    </xf>
    <xf numFmtId="0" fontId="27" fillId="7" borderId="0" xfId="6" applyFont="1" applyFill="1" applyBorder="1" applyAlignment="1">
      <alignment vertical="center"/>
    </xf>
    <xf numFmtId="0" fontId="20" fillId="13" borderId="16" xfId="6" applyFont="1" applyFill="1" applyBorder="1" applyAlignment="1">
      <alignment vertical="center"/>
    </xf>
    <xf numFmtId="0" fontId="20" fillId="13" borderId="10" xfId="6" applyFont="1" applyFill="1" applyBorder="1" applyAlignment="1">
      <alignment vertical="center"/>
    </xf>
    <xf numFmtId="0" fontId="20" fillId="13" borderId="10" xfId="6" applyFont="1" applyFill="1" applyBorder="1" applyAlignment="1">
      <alignment horizontal="right" vertical="center"/>
    </xf>
    <xf numFmtId="0" fontId="20" fillId="13" borderId="0" xfId="6" applyFont="1" applyFill="1" applyBorder="1" applyAlignment="1">
      <alignment horizontal="center" vertical="center"/>
    </xf>
    <xf numFmtId="0" fontId="24" fillId="7" borderId="0" xfId="6" applyFont="1" applyFill="1" applyBorder="1" applyAlignment="1">
      <alignment vertical="center"/>
    </xf>
    <xf numFmtId="39" fontId="20" fillId="7" borderId="0" xfId="6" applyNumberFormat="1" applyFont="1" applyFill="1" applyBorder="1" applyAlignment="1">
      <alignment vertical="center"/>
    </xf>
    <xf numFmtId="0" fontId="20" fillId="9" borderId="11" xfId="6" applyFont="1" applyFill="1" applyBorder="1" applyAlignment="1">
      <alignment vertical="center"/>
    </xf>
    <xf numFmtId="0" fontId="20" fillId="9" borderId="12" xfId="6" applyFont="1" applyFill="1" applyBorder="1" applyAlignment="1">
      <alignment vertical="center"/>
    </xf>
    <xf numFmtId="0" fontId="20" fillId="9" borderId="12" xfId="6" applyFont="1" applyFill="1" applyBorder="1" applyAlignment="1">
      <alignment horizontal="right" vertical="center"/>
    </xf>
    <xf numFmtId="0" fontId="20" fillId="9" borderId="21" xfId="6" applyFont="1" applyFill="1" applyBorder="1" applyAlignment="1">
      <alignment vertical="center"/>
    </xf>
    <xf numFmtId="0" fontId="8" fillId="7" borderId="5" xfId="6" applyFont="1" applyFill="1" applyBorder="1" applyAlignment="1" applyProtection="1">
      <alignment horizontal="left" vertical="center"/>
    </xf>
    <xf numFmtId="14" fontId="8" fillId="7" borderId="0" xfId="6" applyNumberFormat="1" applyFill="1" applyBorder="1" applyAlignment="1" applyProtection="1">
      <alignment vertical="center"/>
    </xf>
    <xf numFmtId="172" fontId="8" fillId="7" borderId="0" xfId="6" applyNumberFormat="1" applyFill="1" applyBorder="1" applyAlignment="1">
      <alignment vertical="center"/>
    </xf>
    <xf numFmtId="0" fontId="8" fillId="7" borderId="0" xfId="6" applyFont="1" applyFill="1" applyBorder="1" applyAlignment="1">
      <alignment vertical="center"/>
    </xf>
    <xf numFmtId="0" fontId="19" fillId="7" borderId="0" xfId="6" applyFont="1" applyFill="1" applyBorder="1" applyAlignment="1">
      <alignment vertical="center"/>
    </xf>
    <xf numFmtId="0" fontId="23" fillId="7" borderId="0" xfId="6" applyFont="1" applyFill="1" applyBorder="1" applyAlignment="1" applyProtection="1">
      <alignment vertical="center"/>
    </xf>
    <xf numFmtId="39" fontId="8" fillId="7" borderId="0" xfId="6" applyNumberFormat="1" applyFill="1" applyBorder="1" applyAlignment="1">
      <alignment vertical="center"/>
    </xf>
    <xf numFmtId="0" fontId="10" fillId="7" borderId="0" xfId="6" applyFont="1" applyFill="1" applyBorder="1" applyAlignment="1">
      <alignment horizontal="left" vertical="center"/>
    </xf>
    <xf numFmtId="0" fontId="20" fillId="7" borderId="5" xfId="6" applyFont="1" applyFill="1" applyBorder="1" applyAlignment="1" applyProtection="1">
      <alignment horizontal="left" vertical="center"/>
      <protection locked="0"/>
    </xf>
    <xf numFmtId="0" fontId="10" fillId="7" borderId="0" xfId="6" applyFont="1" applyFill="1" applyBorder="1" applyAlignment="1" applyProtection="1">
      <alignment horizontal="left" vertical="center"/>
      <protection locked="0"/>
    </xf>
    <xf numFmtId="0" fontId="10" fillId="7" borderId="0" xfId="6" applyFont="1" applyFill="1" applyBorder="1" applyAlignment="1">
      <alignment horizontal="right" vertical="center"/>
    </xf>
    <xf numFmtId="0" fontId="8" fillId="7" borderId="0" xfId="6" applyFill="1" applyAlignment="1">
      <alignment vertical="center"/>
    </xf>
    <xf numFmtId="0" fontId="8" fillId="7" borderId="10" xfId="6" applyFill="1" applyBorder="1" applyAlignment="1">
      <alignment horizontal="center" vertical="center"/>
    </xf>
    <xf numFmtId="0" fontId="8" fillId="7" borderId="21" xfId="6" applyFill="1" applyBorder="1" applyAlignment="1">
      <alignment horizontal="center" vertical="center"/>
    </xf>
    <xf numFmtId="0" fontId="8" fillId="7" borderId="0" xfId="6" applyFill="1" applyAlignment="1">
      <alignment horizontal="center" vertical="center"/>
    </xf>
    <xf numFmtId="0" fontId="8" fillId="3" borderId="0" xfId="6" applyFill="1" applyAlignment="1" applyProtection="1">
      <alignment vertical="center"/>
    </xf>
    <xf numFmtId="0" fontId="29" fillId="3" borderId="0" xfId="6" applyFont="1" applyFill="1" applyBorder="1" applyAlignment="1" applyProtection="1">
      <alignment horizontal="left" vertical="center"/>
    </xf>
    <xf numFmtId="0" fontId="8" fillId="3" borderId="6" xfId="6" applyFill="1" applyBorder="1" applyAlignment="1" applyProtection="1">
      <alignment vertical="center"/>
    </xf>
    <xf numFmtId="0" fontId="20" fillId="3" borderId="5" xfId="6" applyFont="1" applyFill="1" applyBorder="1" applyAlignment="1" applyProtection="1">
      <alignment vertical="center"/>
    </xf>
    <xf numFmtId="0" fontId="20" fillId="3" borderId="0" xfId="6" applyFont="1" applyFill="1" applyBorder="1" applyAlignment="1" applyProtection="1">
      <alignment vertical="center"/>
    </xf>
    <xf numFmtId="0" fontId="20" fillId="3" borderId="5" xfId="6" applyFont="1" applyFill="1" applyBorder="1" applyAlignment="1" applyProtection="1">
      <alignment horizontal="left" vertical="center"/>
    </xf>
    <xf numFmtId="0" fontId="23" fillId="3" borderId="0" xfId="6" applyFont="1" applyFill="1" applyBorder="1" applyAlignment="1" applyProtection="1">
      <alignment horizontal="center" vertical="center"/>
    </xf>
    <xf numFmtId="0" fontId="11" fillId="3" borderId="0" xfId="6" applyFont="1" applyFill="1" applyBorder="1" applyAlignment="1" applyProtection="1">
      <alignment horizontal="center" vertical="center"/>
    </xf>
    <xf numFmtId="0" fontId="20" fillId="3" borderId="6" xfId="6" applyFont="1" applyFill="1" applyBorder="1" applyAlignment="1" applyProtection="1">
      <alignment vertical="center"/>
    </xf>
    <xf numFmtId="0" fontId="20" fillId="3" borderId="0" xfId="6" applyFont="1" applyFill="1" applyAlignment="1" applyProtection="1">
      <alignment vertical="center"/>
    </xf>
    <xf numFmtId="0" fontId="23" fillId="3" borderId="0" xfId="6" applyFont="1" applyFill="1" applyBorder="1" applyAlignment="1" applyProtection="1">
      <alignment horizontal="left" vertical="center"/>
    </xf>
    <xf numFmtId="0" fontId="23" fillId="11" borderId="5" xfId="6" applyFont="1" applyFill="1" applyBorder="1" applyAlignment="1" applyProtection="1">
      <alignment horizontal="left" vertical="center"/>
    </xf>
    <xf numFmtId="0" fontId="23" fillId="11" borderId="0" xfId="6" applyFont="1" applyFill="1" applyBorder="1" applyAlignment="1" applyProtection="1">
      <alignment horizontal="left" vertical="center"/>
    </xf>
    <xf numFmtId="0" fontId="13" fillId="3" borderId="5" xfId="6" applyFont="1" applyFill="1" applyBorder="1" applyAlignment="1" applyProtection="1">
      <alignment horizontal="center" vertical="center"/>
    </xf>
    <xf numFmtId="0" fontId="30" fillId="3" borderId="0" xfId="6" applyFont="1" applyFill="1" applyBorder="1" applyAlignment="1" applyProtection="1">
      <alignment horizontal="left" vertical="center"/>
    </xf>
    <xf numFmtId="0" fontId="8" fillId="0" borderId="6" xfId="6" applyFont="1" applyBorder="1" applyAlignment="1" applyProtection="1">
      <alignment horizontal="center" vertical="center"/>
    </xf>
    <xf numFmtId="173" fontId="13" fillId="3" borderId="0" xfId="6" applyNumberFormat="1" applyFont="1" applyFill="1" applyBorder="1" applyAlignment="1" applyProtection="1">
      <alignment horizontal="center" vertical="center"/>
    </xf>
    <xf numFmtId="0" fontId="8" fillId="3" borderId="0" xfId="6" applyFill="1" applyBorder="1" applyProtection="1"/>
    <xf numFmtId="1" fontId="13" fillId="4" borderId="16" xfId="6" applyNumberFormat="1" applyFont="1" applyFill="1" applyBorder="1" applyAlignment="1" applyProtection="1">
      <alignment horizontal="center" vertical="center"/>
      <protection locked="0"/>
    </xf>
    <xf numFmtId="1" fontId="13" fillId="4" borderId="10" xfId="6" applyNumberFormat="1" applyFont="1" applyFill="1" applyBorder="1" applyAlignment="1" applyProtection="1">
      <alignment horizontal="center" vertical="center"/>
      <protection locked="0"/>
    </xf>
    <xf numFmtId="0" fontId="8" fillId="8" borderId="10" xfId="6" applyFill="1" applyBorder="1"/>
    <xf numFmtId="173" fontId="13" fillId="8" borderId="10" xfId="6" applyNumberFormat="1" applyFont="1" applyFill="1" applyBorder="1" applyAlignment="1" applyProtection="1">
      <alignment horizontal="center" vertical="center"/>
    </xf>
    <xf numFmtId="1" fontId="13" fillId="4" borderId="21" xfId="6" applyNumberFormat="1" applyFont="1" applyFill="1" applyBorder="1" applyAlignment="1" applyProtection="1">
      <alignment horizontal="center" vertical="center"/>
      <protection locked="0"/>
    </xf>
    <xf numFmtId="0" fontId="8" fillId="0" borderId="0" xfId="6" applyBorder="1" applyAlignment="1" applyProtection="1">
      <alignment vertical="center"/>
    </xf>
    <xf numFmtId="174" fontId="13" fillId="4" borderId="16" xfId="6" applyNumberFormat="1" applyFont="1" applyFill="1" applyBorder="1" applyAlignment="1" applyProtection="1">
      <alignment horizontal="center" vertical="center"/>
      <protection locked="0"/>
    </xf>
    <xf numFmtId="0" fontId="8" fillId="3" borderId="10" xfId="6" applyFill="1" applyBorder="1" applyAlignment="1" applyProtection="1">
      <alignment vertical="center"/>
    </xf>
    <xf numFmtId="0" fontId="8" fillId="0" borderId="10" xfId="6" applyBorder="1" applyAlignment="1" applyProtection="1">
      <alignment vertical="center"/>
    </xf>
    <xf numFmtId="174" fontId="13" fillId="4" borderId="21" xfId="6" applyNumberFormat="1" applyFont="1" applyFill="1" applyBorder="1" applyAlignment="1" applyProtection="1">
      <alignment horizontal="center" vertical="center"/>
      <protection locked="0"/>
    </xf>
    <xf numFmtId="0" fontId="10" fillId="3" borderId="0" xfId="6" applyFont="1" applyFill="1" applyBorder="1" applyAlignment="1" applyProtection="1">
      <alignment vertical="center"/>
    </xf>
    <xf numFmtId="0" fontId="20" fillId="10" borderId="20" xfId="6" applyFont="1" applyFill="1" applyBorder="1" applyAlignment="1" applyProtection="1">
      <alignment horizontal="center" vertical="center"/>
    </xf>
    <xf numFmtId="0" fontId="20" fillId="10" borderId="2" xfId="6" applyFont="1" applyFill="1" applyBorder="1" applyAlignment="1" applyProtection="1">
      <alignment horizontal="center" vertical="center"/>
    </xf>
    <xf numFmtId="0" fontId="20" fillId="10" borderId="3" xfId="6" applyFont="1" applyFill="1" applyBorder="1" applyAlignment="1" applyProtection="1">
      <alignment horizontal="center" vertical="center"/>
    </xf>
    <xf numFmtId="0" fontId="20" fillId="10" borderId="4" xfId="6" applyFont="1" applyFill="1" applyBorder="1" applyAlignment="1" applyProtection="1">
      <alignment horizontal="center" vertical="center"/>
    </xf>
    <xf numFmtId="0" fontId="10" fillId="10" borderId="20" xfId="6" applyFont="1" applyFill="1" applyBorder="1" applyAlignment="1" applyProtection="1">
      <alignment horizontal="center" vertical="center"/>
    </xf>
    <xf numFmtId="0" fontId="20" fillId="10" borderId="17" xfId="6" applyFont="1" applyFill="1" applyBorder="1" applyAlignment="1" applyProtection="1">
      <alignment horizontal="center" vertical="center"/>
    </xf>
    <xf numFmtId="0" fontId="20" fillId="10" borderId="16" xfId="6" applyFont="1" applyFill="1" applyBorder="1" applyAlignment="1" applyProtection="1">
      <alignment horizontal="center" vertical="center"/>
    </xf>
    <xf numFmtId="0" fontId="20" fillId="10" borderId="10" xfId="6" applyFont="1" applyFill="1" applyBorder="1" applyAlignment="1" applyProtection="1">
      <alignment horizontal="center" vertical="center"/>
    </xf>
    <xf numFmtId="0" fontId="20" fillId="10" borderId="21" xfId="6" applyFont="1" applyFill="1" applyBorder="1" applyAlignment="1" applyProtection="1">
      <alignment horizontal="center" vertical="center"/>
    </xf>
    <xf numFmtId="0" fontId="11" fillId="10" borderId="17" xfId="6" quotePrefix="1" applyFont="1" applyFill="1" applyBorder="1" applyAlignment="1" applyProtection="1">
      <alignment horizontal="center" vertical="center" wrapText="1"/>
    </xf>
    <xf numFmtId="0" fontId="20" fillId="0" borderId="17" xfId="6" applyFont="1" applyFill="1" applyBorder="1" applyAlignment="1" applyProtection="1">
      <alignment horizontal="center" vertical="center"/>
    </xf>
    <xf numFmtId="39" fontId="25" fillId="11" borderId="14" xfId="17" applyNumberFormat="1" applyFont="1" applyFill="1" applyBorder="1" applyAlignment="1" applyProtection="1">
      <alignment horizontal="center" vertical="center"/>
    </xf>
    <xf numFmtId="10" fontId="31" fillId="11" borderId="14" xfId="13" applyNumberFormat="1" applyFont="1" applyFill="1" applyBorder="1" applyAlignment="1" applyProtection="1">
      <alignment horizontal="center" vertical="center"/>
    </xf>
    <xf numFmtId="39" fontId="10" fillId="8" borderId="14" xfId="17" applyNumberFormat="1" applyFont="1" applyFill="1" applyBorder="1" applyAlignment="1" applyProtection="1">
      <alignment horizontal="center" vertical="center"/>
      <protection locked="0"/>
    </xf>
    <xf numFmtId="39" fontId="31" fillId="11" borderId="14" xfId="17" applyNumberFormat="1" applyFont="1" applyFill="1" applyBorder="1" applyAlignment="1" applyProtection="1">
      <alignment horizontal="center" vertical="center"/>
    </xf>
    <xf numFmtId="39" fontId="10" fillId="0" borderId="14" xfId="17" applyNumberFormat="1" applyFont="1" applyFill="1" applyBorder="1" applyAlignment="1" applyProtection="1">
      <alignment horizontal="center" vertical="center"/>
      <protection locked="0"/>
    </xf>
    <xf numFmtId="39" fontId="10" fillId="14" borderId="14" xfId="17" applyNumberFormat="1" applyFont="1" applyFill="1" applyBorder="1" applyAlignment="1" applyProtection="1">
      <alignment horizontal="center" vertical="center"/>
      <protection locked="0"/>
    </xf>
    <xf numFmtId="164" fontId="25" fillId="10" borderId="26" xfId="17" applyFont="1" applyFill="1" applyBorder="1" applyAlignment="1" applyProtection="1">
      <alignment horizontal="right" vertical="center"/>
    </xf>
    <xf numFmtId="164" fontId="31" fillId="10" borderId="26" xfId="17" applyFont="1" applyFill="1" applyBorder="1" applyAlignment="1" applyProtection="1">
      <alignment horizontal="right" vertical="center"/>
    </xf>
    <xf numFmtId="10" fontId="31" fillId="4" borderId="26" xfId="17" applyNumberFormat="1" applyFont="1" applyFill="1" applyBorder="1" applyAlignment="1" applyProtection="1">
      <alignment horizontal="center" vertical="center"/>
    </xf>
    <xf numFmtId="10" fontId="31" fillId="11" borderId="26" xfId="17" applyNumberFormat="1" applyFont="1" applyFill="1" applyBorder="1" applyAlignment="1" applyProtection="1">
      <alignment horizontal="center" vertical="center"/>
    </xf>
    <xf numFmtId="10" fontId="31" fillId="0" borderId="26" xfId="17" applyNumberFormat="1" applyFont="1" applyFill="1" applyBorder="1" applyAlignment="1" applyProtection="1">
      <alignment horizontal="center" vertical="center"/>
    </xf>
    <xf numFmtId="0" fontId="23" fillId="10" borderId="11" xfId="6" applyFont="1" applyFill="1" applyBorder="1" applyAlignment="1" applyProtection="1">
      <alignment horizontal="right" vertical="center"/>
    </xf>
    <xf numFmtId="0" fontId="23" fillId="10" borderId="12" xfId="6" applyFont="1" applyFill="1" applyBorder="1" applyAlignment="1" applyProtection="1">
      <alignment horizontal="right" vertical="center"/>
    </xf>
    <xf numFmtId="0" fontId="20" fillId="10" borderId="13" xfId="6" applyFont="1" applyFill="1" applyBorder="1" applyAlignment="1" applyProtection="1">
      <alignment horizontal="right" vertical="center"/>
    </xf>
    <xf numFmtId="10" fontId="31" fillId="11" borderId="14" xfId="13" applyNumberFormat="1" applyFont="1" applyFill="1" applyBorder="1" applyAlignment="1" applyProtection="1">
      <alignment horizontal="right" vertical="center"/>
    </xf>
    <xf numFmtId="39" fontId="31" fillId="4" borderId="14" xfId="17" applyNumberFormat="1" applyFont="1" applyFill="1" applyBorder="1" applyAlignment="1" applyProtection="1">
      <alignment horizontal="center" vertical="center"/>
    </xf>
    <xf numFmtId="39" fontId="31" fillId="0" borderId="14" xfId="17" applyNumberFormat="1" applyFont="1" applyFill="1" applyBorder="1" applyAlignment="1" applyProtection="1">
      <alignment horizontal="center" vertical="center"/>
    </xf>
    <xf numFmtId="0" fontId="20" fillId="3" borderId="0" xfId="6" applyFont="1" applyFill="1" applyBorder="1" applyAlignment="1" applyProtection="1">
      <alignment horizontal="right" vertical="center"/>
    </xf>
    <xf numFmtId="164" fontId="32" fillId="3" borderId="0" xfId="6" applyNumberFormat="1" applyFont="1" applyFill="1" applyBorder="1" applyAlignment="1" applyProtection="1">
      <alignment vertical="center"/>
    </xf>
    <xf numFmtId="0" fontId="10" fillId="3" borderId="0" xfId="6" applyFont="1" applyFill="1" applyBorder="1" applyAlignment="1" applyProtection="1">
      <alignment horizontal="left" vertical="center"/>
    </xf>
    <xf numFmtId="0" fontId="33" fillId="3" borderId="0" xfId="6" applyFont="1" applyFill="1" applyBorder="1" applyAlignment="1" applyProtection="1">
      <alignment vertical="center"/>
    </xf>
    <xf numFmtId="0" fontId="34" fillId="3" borderId="0" xfId="6" applyFont="1" applyFill="1" applyBorder="1" applyAlignment="1" applyProtection="1">
      <alignment vertical="center"/>
    </xf>
    <xf numFmtId="0" fontId="8" fillId="0" borderId="0" xfId="6" applyFill="1" applyBorder="1" applyAlignment="1" applyProtection="1">
      <alignment vertical="center"/>
    </xf>
    <xf numFmtId="0" fontId="35" fillId="3" borderId="0" xfId="6" applyFont="1" applyFill="1" applyBorder="1" applyAlignment="1" applyProtection="1">
      <alignment horizontal="left" vertical="center"/>
    </xf>
    <xf numFmtId="0" fontId="20" fillId="3" borderId="0" xfId="6" applyFont="1" applyFill="1" applyBorder="1"/>
    <xf numFmtId="0" fontId="8" fillId="0" borderId="0" xfId="6" applyAlignment="1" applyProtection="1">
      <alignment vertical="center"/>
    </xf>
    <xf numFmtId="0" fontId="31" fillId="3" borderId="0" xfId="6" applyFont="1" applyFill="1" applyBorder="1" applyAlignment="1" applyProtection="1">
      <alignment horizontal="left" vertical="center"/>
    </xf>
    <xf numFmtId="0" fontId="10" fillId="3" borderId="0" xfId="6" applyFont="1" applyFill="1" applyAlignment="1" applyProtection="1">
      <alignment vertical="center"/>
    </xf>
    <xf numFmtId="0" fontId="8" fillId="3" borderId="0" xfId="6" applyFill="1" applyAlignment="1" applyProtection="1">
      <alignment vertical="center" wrapText="1"/>
    </xf>
    <xf numFmtId="0" fontId="10" fillId="0" borderId="0" xfId="6" applyFont="1" applyAlignment="1" applyProtection="1">
      <alignment vertical="center"/>
    </xf>
    <xf numFmtId="0" fontId="8" fillId="7" borderId="2" xfId="6" applyFont="1" applyFill="1" applyBorder="1"/>
    <xf numFmtId="0" fontId="8" fillId="7" borderId="3" xfId="6" applyFont="1" applyFill="1" applyBorder="1"/>
    <xf numFmtId="14" fontId="10" fillId="7" borderId="4" xfId="6" applyNumberFormat="1" applyFont="1" applyFill="1" applyBorder="1" applyAlignment="1">
      <alignment horizontal="right" vertical="top"/>
    </xf>
    <xf numFmtId="0" fontId="8" fillId="7" borderId="0" xfId="6" applyFont="1" applyFill="1"/>
    <xf numFmtId="0" fontId="8" fillId="7" borderId="5" xfId="6" applyFont="1" applyFill="1" applyBorder="1"/>
    <xf numFmtId="0" fontId="8" fillId="7" borderId="0" xfId="6" applyFont="1" applyFill="1" applyBorder="1"/>
    <xf numFmtId="0" fontId="8" fillId="7" borderId="6" xfId="6" applyFont="1" applyFill="1" applyBorder="1"/>
    <xf numFmtId="0" fontId="8" fillId="3" borderId="0" xfId="6" applyFont="1" applyFill="1"/>
    <xf numFmtId="0" fontId="7" fillId="7" borderId="5" xfId="6" applyFont="1" applyFill="1" applyBorder="1" applyAlignment="1"/>
    <xf numFmtId="0" fontId="7" fillId="7" borderId="0" xfId="6" applyFont="1" applyFill="1" applyBorder="1" applyAlignment="1">
      <alignment horizontal="centerContinuous"/>
    </xf>
    <xf numFmtId="0" fontId="8" fillId="7" borderId="0" xfId="6" applyFont="1" applyFill="1" applyBorder="1" applyAlignment="1">
      <alignment horizontal="centerContinuous"/>
    </xf>
    <xf numFmtId="0" fontId="8" fillId="7" borderId="6" xfId="6" applyFont="1" applyFill="1" applyBorder="1" applyAlignment="1">
      <alignment horizontal="centerContinuous"/>
    </xf>
    <xf numFmtId="0" fontId="10" fillId="7" borderId="14" xfId="6" applyFont="1" applyFill="1" applyBorder="1" applyAlignment="1">
      <alignment horizontal="center" vertical="center" wrapText="1"/>
    </xf>
    <xf numFmtId="0" fontId="8" fillId="7" borderId="11" xfId="6" applyFont="1" applyFill="1" applyBorder="1" applyAlignment="1">
      <alignment vertical="center"/>
    </xf>
    <xf numFmtId="0" fontId="8" fillId="7" borderId="12" xfId="6" applyFont="1" applyFill="1" applyBorder="1" applyAlignment="1">
      <alignment vertical="center"/>
    </xf>
    <xf numFmtId="10" fontId="8" fillId="7" borderId="12" xfId="12" applyNumberFormat="1" applyFont="1" applyFill="1" applyBorder="1" applyAlignment="1">
      <alignment horizontal="center" vertical="center"/>
    </xf>
    <xf numFmtId="4" fontId="8" fillId="7" borderId="12" xfId="6" applyNumberFormat="1" applyFont="1" applyFill="1" applyBorder="1" applyAlignment="1">
      <alignment vertical="center"/>
    </xf>
    <xf numFmtId="2" fontId="8" fillId="7" borderId="14" xfId="12" applyNumberFormat="1" applyFont="1" applyFill="1" applyBorder="1" applyAlignment="1">
      <alignment horizontal="center" vertical="center"/>
    </xf>
    <xf numFmtId="2" fontId="13" fillId="7" borderId="14" xfId="12" applyNumberFormat="1" applyFont="1" applyFill="1" applyBorder="1" applyAlignment="1">
      <alignment horizontal="center" vertical="center"/>
    </xf>
    <xf numFmtId="0" fontId="8" fillId="7" borderId="30" xfId="6" applyFont="1" applyFill="1" applyBorder="1" applyAlignment="1">
      <alignment vertical="center"/>
    </xf>
    <xf numFmtId="0" fontId="8" fillId="7" borderId="31" xfId="6" applyFont="1" applyFill="1" applyBorder="1" applyAlignment="1">
      <alignment vertical="center"/>
    </xf>
    <xf numFmtId="0" fontId="8" fillId="7" borderId="32" xfId="6" applyFont="1" applyFill="1" applyBorder="1" applyAlignment="1">
      <alignment vertical="center"/>
    </xf>
    <xf numFmtId="10" fontId="8" fillId="7" borderId="32" xfId="12" applyNumberFormat="1" applyFont="1" applyFill="1" applyBorder="1" applyAlignment="1">
      <alignment horizontal="center" vertical="center"/>
    </xf>
    <xf numFmtId="4" fontId="8" fillId="7" borderId="32" xfId="6" applyNumberFormat="1" applyFont="1" applyFill="1" applyBorder="1" applyAlignment="1">
      <alignment vertical="center"/>
    </xf>
    <xf numFmtId="4" fontId="8" fillId="7" borderId="13" xfId="6" applyNumberFormat="1" applyFont="1" applyFill="1" applyBorder="1" applyAlignment="1">
      <alignment vertical="center"/>
    </xf>
    <xf numFmtId="0" fontId="11" fillId="7" borderId="2" xfId="6" applyFont="1" applyFill="1" applyBorder="1"/>
    <xf numFmtId="0" fontId="11" fillId="7" borderId="3" xfId="6" applyFont="1" applyFill="1" applyBorder="1"/>
    <xf numFmtId="0" fontId="10" fillId="7" borderId="3" xfId="6" applyFont="1" applyFill="1" applyBorder="1"/>
    <xf numFmtId="0" fontId="10" fillId="7" borderId="3" xfId="6" applyFont="1" applyFill="1" applyBorder="1" applyAlignment="1">
      <alignment horizontal="center" vertical="center" wrapText="1"/>
    </xf>
    <xf numFmtId="2" fontId="11" fillId="7" borderId="4" xfId="6" applyNumberFormat="1" applyFont="1" applyFill="1" applyBorder="1" applyAlignment="1">
      <alignment horizontal="center" vertical="center"/>
    </xf>
    <xf numFmtId="0" fontId="8" fillId="7" borderId="33" xfId="6" applyFont="1" applyFill="1" applyBorder="1"/>
    <xf numFmtId="0" fontId="8" fillId="7" borderId="34" xfId="6" applyFont="1" applyFill="1" applyBorder="1"/>
    <xf numFmtId="0" fontId="8" fillId="7" borderId="35" xfId="6" applyFont="1" applyFill="1" applyBorder="1"/>
    <xf numFmtId="0" fontId="13" fillId="7" borderId="5" xfId="6" applyFont="1" applyFill="1" applyBorder="1" applyAlignment="1">
      <alignment horizontal="right" vertical="center"/>
    </xf>
    <xf numFmtId="49" fontId="39" fillId="7" borderId="0" xfId="6" applyNumberFormat="1" applyFont="1" applyFill="1" applyBorder="1" applyAlignment="1">
      <alignment horizontal="center" vertical="center"/>
    </xf>
    <xf numFmtId="0" fontId="8" fillId="7" borderId="0" xfId="6" applyFont="1" applyFill="1" applyBorder="1" applyAlignment="1">
      <alignment horizontal="center" vertical="center"/>
    </xf>
    <xf numFmtId="49" fontId="13" fillId="7" borderId="0" xfId="6" applyNumberFormat="1" applyFont="1" applyFill="1" applyBorder="1" applyAlignment="1">
      <alignment horizontal="left" vertical="center"/>
    </xf>
    <xf numFmtId="0" fontId="10" fillId="7" borderId="6" xfId="6" applyFont="1" applyFill="1" applyBorder="1"/>
    <xf numFmtId="0" fontId="13" fillId="7" borderId="5" xfId="6" applyFont="1" applyFill="1" applyBorder="1"/>
    <xf numFmtId="0" fontId="8" fillId="7" borderId="16" xfId="6" applyFont="1" applyFill="1" applyBorder="1"/>
    <xf numFmtId="0" fontId="8" fillId="7" borderId="10" xfId="6" applyFont="1" applyFill="1" applyBorder="1"/>
    <xf numFmtId="0" fontId="8" fillId="7" borderId="21" xfId="6" applyFont="1" applyFill="1" applyBorder="1"/>
    <xf numFmtId="0" fontId="20" fillId="9" borderId="12" xfId="6" applyFont="1" applyFill="1" applyBorder="1" applyAlignment="1" applyProtection="1">
      <alignment horizontal="left" vertical="center"/>
    </xf>
    <xf numFmtId="4" fontId="11" fillId="3" borderId="0" xfId="0" applyNumberFormat="1" applyFont="1" applyFill="1" applyBorder="1" applyAlignment="1">
      <alignment horizontal="center" vertical="center"/>
    </xf>
    <xf numFmtId="4" fontId="10" fillId="3" borderId="0" xfId="0" applyNumberFormat="1" applyFont="1" applyFill="1" applyBorder="1" applyAlignment="1">
      <alignment horizontal="left" vertical="center"/>
    </xf>
    <xf numFmtId="0" fontId="10" fillId="3" borderId="0" xfId="0" applyFont="1" applyFill="1" applyBorder="1" applyAlignment="1">
      <alignment vertical="center" wrapText="1"/>
    </xf>
    <xf numFmtId="0" fontId="11" fillId="3" borderId="0" xfId="0" applyFont="1" applyFill="1" applyBorder="1" applyAlignment="1">
      <alignment horizontal="center" vertical="center"/>
    </xf>
    <xf numFmtId="49" fontId="10" fillId="3" borderId="0" xfId="0" applyNumberFormat="1" applyFont="1" applyFill="1" applyBorder="1" applyAlignment="1">
      <alignment horizontal="right" vertical="center"/>
    </xf>
    <xf numFmtId="4" fontId="11" fillId="3" borderId="0" xfId="4" applyNumberFormat="1" applyFont="1" applyFill="1" applyBorder="1" applyAlignment="1">
      <alignment horizontal="center" vertical="center"/>
    </xf>
    <xf numFmtId="4" fontId="10" fillId="3" borderId="0" xfId="0" applyNumberFormat="1" applyFont="1" applyFill="1" applyBorder="1" applyAlignment="1">
      <alignment horizontal="center" vertical="center" wrapText="1"/>
    </xf>
    <xf numFmtId="164" fontId="11" fillId="3" borderId="0" xfId="3" applyFont="1" applyFill="1" applyBorder="1" applyAlignment="1">
      <alignment horizontal="center" vertical="center"/>
    </xf>
    <xf numFmtId="4" fontId="10" fillId="3" borderId="0" xfId="2" applyNumberFormat="1" applyFont="1" applyFill="1" applyBorder="1" applyAlignment="1">
      <alignment horizontal="center" vertical="center"/>
    </xf>
    <xf numFmtId="2" fontId="11" fillId="3" borderId="0" xfId="0" applyNumberFormat="1" applyFont="1" applyFill="1" applyBorder="1" applyAlignment="1">
      <alignment horizontal="center" vertical="center"/>
    </xf>
    <xf numFmtId="10" fontId="10" fillId="3" borderId="0" xfId="0" applyNumberFormat="1" applyFont="1" applyFill="1" applyBorder="1" applyAlignment="1">
      <alignment horizontal="center" vertical="center" wrapText="1"/>
    </xf>
    <xf numFmtId="167" fontId="10" fillId="3" borderId="0" xfId="0" applyNumberFormat="1" applyFont="1" applyFill="1" applyBorder="1" applyAlignment="1">
      <alignment horizontal="center" vertical="center"/>
    </xf>
    <xf numFmtId="167" fontId="10" fillId="3" borderId="0" xfId="0" applyNumberFormat="1" applyFont="1" applyFill="1" applyBorder="1" applyAlignment="1">
      <alignment horizontal="left" vertical="center" wrapText="1"/>
    </xf>
    <xf numFmtId="164" fontId="41" fillId="3" borderId="0" xfId="0" applyNumberFormat="1" applyFont="1" applyFill="1" applyBorder="1" applyAlignment="1">
      <alignment vertical="center"/>
    </xf>
    <xf numFmtId="2" fontId="10" fillId="3" borderId="0" xfId="0" applyNumberFormat="1" applyFont="1" applyFill="1" applyBorder="1" applyAlignment="1">
      <alignment horizontal="center" vertical="center"/>
    </xf>
    <xf numFmtId="0" fontId="20" fillId="8" borderId="13" xfId="6" applyFont="1" applyFill="1" applyBorder="1" applyAlignment="1" applyProtection="1">
      <alignment horizontal="left" vertical="center"/>
      <protection locked="0"/>
    </xf>
    <xf numFmtId="0" fontId="10" fillId="3" borderId="0" xfId="0" applyNumberFormat="1" applyFont="1" applyFill="1" applyBorder="1" applyAlignment="1">
      <alignment horizontal="center" vertical="center"/>
    </xf>
    <xf numFmtId="0" fontId="42" fillId="3" borderId="0" xfId="0" applyFont="1" applyFill="1" applyAlignment="1">
      <alignment vertical="center"/>
    </xf>
    <xf numFmtId="1" fontId="13" fillId="3" borderId="16" xfId="6" applyNumberFormat="1" applyFont="1" applyFill="1" applyBorder="1" applyAlignment="1" applyProtection="1">
      <alignment horizontal="center" vertical="center"/>
      <protection locked="0"/>
    </xf>
    <xf numFmtId="0" fontId="44" fillId="3" borderId="5" xfId="6" applyFont="1" applyFill="1" applyBorder="1" applyAlignment="1" applyProtection="1">
      <alignment horizontal="left" vertical="center"/>
    </xf>
    <xf numFmtId="0" fontId="10" fillId="3" borderId="0" xfId="0" applyFont="1" applyFill="1" applyBorder="1" applyAlignment="1">
      <alignment horizontal="left" vertical="center" wrapText="1"/>
    </xf>
    <xf numFmtId="164" fontId="41" fillId="15" borderId="0" xfId="0" applyNumberFormat="1" applyFont="1" applyFill="1" applyBorder="1" applyAlignment="1">
      <alignment vertical="center"/>
    </xf>
    <xf numFmtId="0" fontId="10" fillId="0" borderId="14" xfId="5" applyFont="1" applyBorder="1" applyAlignment="1">
      <alignment horizontal="center" vertical="center"/>
    </xf>
    <xf numFmtId="0" fontId="10" fillId="0" borderId="14" xfId="0" applyFont="1" applyBorder="1" applyAlignment="1">
      <alignment horizontal="center" vertical="center"/>
    </xf>
    <xf numFmtId="0" fontId="10" fillId="0" borderId="0" xfId="0" applyFont="1" applyBorder="1" applyAlignment="1">
      <alignment horizontal="center" vertical="center"/>
    </xf>
    <xf numFmtId="49" fontId="10" fillId="0" borderId="0" xfId="5" applyNumberFormat="1" applyFont="1" applyBorder="1" applyAlignment="1">
      <alignment horizontal="center" vertical="center"/>
    </xf>
    <xf numFmtId="49" fontId="10" fillId="0" borderId="0" xfId="0" applyNumberFormat="1" applyFont="1" applyBorder="1" applyAlignment="1">
      <alignment horizontal="center" vertical="center"/>
    </xf>
    <xf numFmtId="0" fontId="10" fillId="0" borderId="0" xfId="5" applyFont="1" applyBorder="1" applyAlignment="1">
      <alignment horizontal="center" vertical="center"/>
    </xf>
    <xf numFmtId="0" fontId="10" fillId="3" borderId="0" xfId="5" applyFont="1" applyFill="1" applyBorder="1" applyAlignment="1">
      <alignment horizontal="center" vertical="center"/>
    </xf>
    <xf numFmtId="0" fontId="10" fillId="3" borderId="0" xfId="0" applyFont="1" applyFill="1" applyBorder="1" applyAlignment="1">
      <alignment horizontal="center" vertical="center"/>
    </xf>
    <xf numFmtId="4" fontId="10" fillId="3" borderId="0" xfId="1" applyNumberFormat="1" applyFont="1" applyFill="1" applyBorder="1" applyAlignment="1">
      <alignment horizontal="center" vertical="center"/>
    </xf>
    <xf numFmtId="4" fontId="10" fillId="6" borderId="0" xfId="0" applyNumberFormat="1" applyFont="1" applyFill="1" applyBorder="1" applyAlignment="1">
      <alignment vertical="center"/>
    </xf>
    <xf numFmtId="0" fontId="9" fillId="3" borderId="0" xfId="0" applyFont="1" applyFill="1" applyBorder="1" applyAlignment="1">
      <alignment horizontal="center" vertical="top"/>
    </xf>
    <xf numFmtId="10" fontId="11" fillId="3" borderId="0" xfId="0" applyNumberFormat="1" applyFont="1" applyFill="1" applyBorder="1" applyAlignment="1">
      <alignment horizontal="center" vertical="center"/>
    </xf>
    <xf numFmtId="164" fontId="11" fillId="3" borderId="0" xfId="2" applyFont="1" applyFill="1" applyBorder="1" applyAlignment="1">
      <alignment horizontal="center" vertical="center"/>
    </xf>
    <xf numFmtId="1" fontId="45" fillId="0" borderId="0" xfId="30" applyNumberFormat="1" applyFont="1" applyBorder="1" applyAlignment="1">
      <alignment horizontal="center" vertical="center" wrapText="1"/>
    </xf>
    <xf numFmtId="0" fontId="51" fillId="0" borderId="14" xfId="0" applyFont="1" applyBorder="1" applyAlignment="1">
      <alignment horizontal="center" vertical="center"/>
    </xf>
    <xf numFmtId="39" fontId="20" fillId="12" borderId="20" xfId="6" applyNumberFormat="1" applyFont="1" applyFill="1" applyBorder="1" applyAlignment="1" applyProtection="1">
      <alignment horizontal="center" vertical="center"/>
      <protection locked="0"/>
    </xf>
    <xf numFmtId="0" fontId="20" fillId="8" borderId="14" xfId="6" applyFont="1" applyFill="1" applyBorder="1" applyAlignment="1" applyProtection="1">
      <alignment horizontal="left" vertical="center"/>
      <protection locked="0"/>
    </xf>
    <xf numFmtId="39" fontId="25" fillId="11" borderId="17" xfId="17" applyNumberFormat="1" applyFont="1" applyFill="1" applyBorder="1" applyAlignment="1" applyProtection="1">
      <alignment horizontal="center" vertical="center"/>
    </xf>
    <xf numFmtId="39" fontId="10" fillId="8" borderId="17" xfId="17" applyNumberFormat="1" applyFont="1" applyFill="1" applyBorder="1" applyAlignment="1" applyProtection="1">
      <alignment horizontal="center" vertical="center"/>
      <protection locked="0"/>
    </xf>
    <xf numFmtId="39" fontId="10" fillId="0" borderId="17" xfId="17" applyNumberFormat="1" applyFont="1" applyFill="1" applyBorder="1" applyAlignment="1" applyProtection="1">
      <alignment horizontal="center" vertical="center"/>
      <protection locked="0"/>
    </xf>
    <xf numFmtId="0" fontId="23" fillId="10" borderId="16" xfId="6" applyFont="1" applyFill="1" applyBorder="1" applyAlignment="1" applyProtection="1">
      <alignment horizontal="right" vertical="center"/>
    </xf>
    <xf numFmtId="0" fontId="23" fillId="10" borderId="10" xfId="6" applyFont="1" applyFill="1" applyBorder="1" applyAlignment="1" applyProtection="1">
      <alignment horizontal="right" vertical="center"/>
    </xf>
    <xf numFmtId="0" fontId="23" fillId="10" borderId="21" xfId="6" applyFont="1" applyFill="1" applyBorder="1" applyAlignment="1" applyProtection="1">
      <alignment horizontal="right" vertical="center"/>
    </xf>
    <xf numFmtId="49" fontId="10" fillId="3" borderId="0" xfId="0" applyNumberFormat="1" applyFont="1" applyFill="1" applyBorder="1" applyAlignment="1">
      <alignment horizontal="center" vertical="center" wrapText="1"/>
    </xf>
    <xf numFmtId="0" fontId="8" fillId="0" borderId="0" xfId="6"/>
    <xf numFmtId="0" fontId="52" fillId="16" borderId="49" xfId="6" applyFont="1" applyFill="1" applyBorder="1" applyAlignment="1">
      <alignment horizontal="center" vertical="center"/>
    </xf>
    <xf numFmtId="0" fontId="52" fillId="16" borderId="50" xfId="6" applyFont="1" applyFill="1" applyBorder="1" applyAlignment="1">
      <alignment horizontal="center" vertical="center" wrapText="1"/>
    </xf>
    <xf numFmtId="0" fontId="52" fillId="16" borderId="50" xfId="6" applyFont="1" applyFill="1" applyBorder="1" applyAlignment="1">
      <alignment horizontal="center" vertical="center"/>
    </xf>
    <xf numFmtId="14" fontId="52" fillId="16" borderId="51" xfId="6" applyNumberFormat="1" applyFont="1" applyFill="1" applyBorder="1" applyAlignment="1">
      <alignment horizontal="center" vertical="center"/>
    </xf>
    <xf numFmtId="0" fontId="52" fillId="16" borderId="19" xfId="6" applyFont="1" applyFill="1" applyBorder="1" applyAlignment="1">
      <alignment horizontal="right" vertical="center"/>
    </xf>
    <xf numFmtId="0" fontId="8" fillId="0" borderId="0" xfId="6" applyFont="1" applyAlignment="1">
      <alignment horizontal="center" vertical="center"/>
    </xf>
    <xf numFmtId="49" fontId="53" fillId="0" borderId="54" xfId="6" applyNumberFormat="1" applyFont="1" applyBorder="1" applyAlignment="1">
      <alignment horizontal="center" vertical="center"/>
    </xf>
    <xf numFmtId="0" fontId="8" fillId="0" borderId="55" xfId="6" applyFont="1" applyFill="1" applyBorder="1" applyAlignment="1">
      <alignment horizontal="center" vertical="center" wrapText="1"/>
    </xf>
    <xf numFmtId="0" fontId="52" fillId="16" borderId="55" xfId="6" applyFont="1" applyFill="1" applyBorder="1" applyAlignment="1" applyProtection="1">
      <alignment horizontal="center" vertical="center"/>
      <protection locked="0"/>
    </xf>
    <xf numFmtId="17" fontId="52" fillId="16" borderId="55" xfId="6" applyNumberFormat="1" applyFont="1" applyFill="1" applyBorder="1" applyAlignment="1" applyProtection="1">
      <alignment horizontal="center" vertical="center"/>
      <protection locked="0"/>
    </xf>
    <xf numFmtId="0" fontId="54" fillId="0" borderId="58" xfId="6" applyFont="1" applyFill="1" applyBorder="1" applyAlignment="1">
      <alignment horizontal="center" vertical="center"/>
    </xf>
    <xf numFmtId="0" fontId="54" fillId="0" borderId="14" xfId="6" applyFont="1" applyFill="1" applyBorder="1" applyAlignment="1">
      <alignment horizontal="center" vertical="center"/>
    </xf>
    <xf numFmtId="14" fontId="54" fillId="0" borderId="14" xfId="6" applyNumberFormat="1" applyFont="1" applyFill="1" applyBorder="1" applyAlignment="1">
      <alignment horizontal="center" vertical="center"/>
    </xf>
    <xf numFmtId="0" fontId="54" fillId="0" borderId="59" xfId="6" applyFont="1" applyFill="1" applyBorder="1" applyAlignment="1">
      <alignment horizontal="center" vertical="center"/>
    </xf>
    <xf numFmtId="0" fontId="55" fillId="0" borderId="14" xfId="5" applyFont="1" applyBorder="1" applyAlignment="1">
      <alignment horizontal="center" vertical="center"/>
    </xf>
    <xf numFmtId="0" fontId="56" fillId="0" borderId="14" xfId="5" applyFont="1" applyBorder="1" applyAlignment="1">
      <alignment horizontal="center" vertical="center"/>
    </xf>
    <xf numFmtId="14" fontId="55" fillId="0" borderId="14" xfId="5" applyNumberFormat="1" applyFont="1" applyBorder="1" applyAlignment="1">
      <alignment horizontal="center" vertical="center"/>
    </xf>
    <xf numFmtId="167" fontId="57" fillId="3" borderId="14" xfId="6" applyNumberFormat="1" applyFont="1" applyFill="1" applyBorder="1" applyAlignment="1" applyProtection="1">
      <alignment horizontal="center" vertical="center"/>
      <protection locked="0"/>
    </xf>
    <xf numFmtId="167" fontId="8" fillId="0" borderId="0" xfId="6" applyNumberFormat="1" applyFont="1" applyAlignment="1">
      <alignment horizontal="center" vertical="center"/>
    </xf>
    <xf numFmtId="0" fontId="58" fillId="0" borderId="0" xfId="5" applyFont="1" applyAlignment="1">
      <alignment horizontal="center" vertical="center"/>
    </xf>
    <xf numFmtId="0" fontId="54" fillId="3" borderId="14" xfId="6" applyFont="1" applyFill="1" applyBorder="1" applyAlignment="1" applyProtection="1">
      <alignment horizontal="center" vertical="center" wrapText="1"/>
      <protection locked="0"/>
    </xf>
    <xf numFmtId="177" fontId="54" fillId="3" borderId="14" xfId="6" applyNumberFormat="1" applyFont="1" applyFill="1" applyBorder="1" applyAlignment="1" applyProtection="1">
      <alignment horizontal="center" vertical="center" wrapText="1"/>
      <protection locked="0"/>
    </xf>
    <xf numFmtId="167" fontId="54" fillId="3" borderId="59" xfId="6" applyNumberFormat="1" applyFont="1" applyFill="1" applyBorder="1" applyAlignment="1" applyProtection="1">
      <alignment horizontal="center" vertical="center"/>
      <protection locked="0"/>
    </xf>
    <xf numFmtId="0" fontId="54" fillId="3" borderId="58" xfId="6" applyFont="1" applyFill="1" applyBorder="1" applyAlignment="1" applyProtection="1">
      <alignment horizontal="center" vertical="center" wrapText="1"/>
      <protection locked="0"/>
    </xf>
    <xf numFmtId="0" fontId="54" fillId="3" borderId="60" xfId="6" applyFont="1" applyFill="1" applyBorder="1" applyAlignment="1" applyProtection="1">
      <alignment horizontal="center" vertical="center" wrapText="1"/>
      <protection locked="0"/>
    </xf>
    <xf numFmtId="0" fontId="54" fillId="3" borderId="61" xfId="6" applyFont="1" applyFill="1" applyBorder="1" applyAlignment="1" applyProtection="1">
      <alignment horizontal="left" vertical="center" wrapText="1"/>
      <protection locked="0"/>
    </xf>
    <xf numFmtId="0" fontId="54" fillId="3" borderId="61" xfId="6" applyFont="1" applyFill="1" applyBorder="1" applyAlignment="1" applyProtection="1">
      <alignment horizontal="center" vertical="center" wrapText="1"/>
      <protection locked="0"/>
    </xf>
    <xf numFmtId="177" fontId="54" fillId="3" borderId="61" xfId="6" applyNumberFormat="1" applyFont="1" applyFill="1" applyBorder="1" applyAlignment="1" applyProtection="1">
      <alignment horizontal="center" vertical="center" wrapText="1"/>
      <protection locked="0"/>
    </xf>
    <xf numFmtId="14" fontId="54" fillId="3" borderId="61" xfId="6" applyNumberFormat="1" applyFont="1" applyFill="1" applyBorder="1" applyAlignment="1" applyProtection="1">
      <alignment horizontal="center" vertical="center" wrapText="1"/>
      <protection locked="0"/>
    </xf>
    <xf numFmtId="167" fontId="54" fillId="3" borderId="62" xfId="6" applyNumberFormat="1" applyFont="1" applyFill="1" applyBorder="1" applyAlignment="1" applyProtection="1">
      <alignment horizontal="center" vertical="center"/>
      <protection locked="0"/>
    </xf>
    <xf numFmtId="0" fontId="16" fillId="0" borderId="0" xfId="38" applyNumberFormat="1" applyFont="1" applyBorder="1" applyAlignment="1">
      <alignment horizontal="left"/>
    </xf>
    <xf numFmtId="164" fontId="10" fillId="3" borderId="0" xfId="1" applyFont="1" applyFill="1" applyBorder="1" applyAlignment="1">
      <alignment vertical="center"/>
    </xf>
    <xf numFmtId="4" fontId="10" fillId="0" borderId="14" xfId="2" applyNumberFormat="1" applyFont="1" applyFill="1" applyBorder="1" applyAlignment="1">
      <alignment horizontal="center" vertical="center"/>
    </xf>
    <xf numFmtId="4" fontId="10" fillId="3" borderId="0" xfId="4" applyNumberFormat="1" applyFont="1" applyFill="1" applyBorder="1" applyAlignment="1">
      <alignment horizontal="center" vertical="center"/>
    </xf>
    <xf numFmtId="49" fontId="10" fillId="0" borderId="14" xfId="51" applyNumberFormat="1" applyFont="1" applyFill="1" applyBorder="1" applyAlignment="1">
      <alignment horizontal="center" vertical="center"/>
    </xf>
    <xf numFmtId="4" fontId="10" fillId="3" borderId="14" xfId="2" applyNumberFormat="1" applyFont="1" applyFill="1" applyBorder="1" applyAlignment="1">
      <alignment horizontal="center" vertical="center"/>
    </xf>
    <xf numFmtId="0" fontId="0" fillId="0" borderId="0" xfId="0" applyAlignment="1"/>
    <xf numFmtId="0" fontId="59" fillId="0" borderId="0" xfId="0" applyFont="1"/>
    <xf numFmtId="14" fontId="10" fillId="3" borderId="0" xfId="0" applyNumberFormat="1" applyFont="1" applyFill="1" applyBorder="1" applyAlignment="1">
      <alignment vertical="center"/>
    </xf>
    <xf numFmtId="0" fontId="10" fillId="3" borderId="0" xfId="0" applyFont="1" applyFill="1" applyBorder="1" applyAlignment="1">
      <alignment horizontal="left" vertical="center" wrapText="1"/>
    </xf>
    <xf numFmtId="1" fontId="8" fillId="0" borderId="0" xfId="5" applyNumberFormat="1" applyAlignment="1">
      <alignment horizontal="center" vertical="center"/>
    </xf>
    <xf numFmtId="0" fontId="8" fillId="0" borderId="0" xfId="5" applyAlignment="1">
      <alignment horizontal="center"/>
    </xf>
    <xf numFmtId="0" fontId="9" fillId="3" borderId="5" xfId="5" applyFont="1" applyFill="1" applyBorder="1" applyAlignment="1">
      <alignment horizontal="center" vertical="center" wrapText="1"/>
    </xf>
    <xf numFmtId="0" fontId="9" fillId="3" borderId="0" xfId="5" applyFont="1" applyFill="1" applyBorder="1" applyAlignment="1">
      <alignment horizontal="center" vertical="center" wrapText="1"/>
    </xf>
    <xf numFmtId="0" fontId="9" fillId="3" borderId="6" xfId="5" applyFont="1" applyFill="1" applyBorder="1" applyAlignment="1">
      <alignment horizontal="center" vertical="center" wrapText="1"/>
    </xf>
    <xf numFmtId="0" fontId="10" fillId="3" borderId="0" xfId="0" applyFont="1" applyFill="1" applyBorder="1" applyAlignment="1">
      <alignment horizontal="left" vertical="center" wrapText="1"/>
    </xf>
    <xf numFmtId="4" fontId="10" fillId="3" borderId="6" xfId="5" applyNumberFormat="1" applyFont="1" applyFill="1" applyBorder="1" applyAlignment="1">
      <alignment horizontal="right" vertical="center"/>
    </xf>
    <xf numFmtId="164" fontId="10" fillId="0" borderId="0" xfId="1" applyFont="1" applyFill="1" applyBorder="1" applyAlignment="1">
      <alignment horizontal="center" vertical="center" wrapText="1"/>
    </xf>
    <xf numFmtId="0" fontId="10" fillId="3" borderId="0" xfId="0" applyFont="1" applyFill="1" applyBorder="1" applyAlignment="1">
      <alignment horizontal="left" vertical="center" wrapText="1"/>
    </xf>
    <xf numFmtId="0" fontId="12" fillId="3" borderId="0" xfId="0" applyFont="1" applyFill="1" applyBorder="1" applyAlignment="1">
      <alignment vertical="center" wrapText="1"/>
    </xf>
    <xf numFmtId="0" fontId="8" fillId="3" borderId="0" xfId="0" applyFont="1" applyFill="1" applyBorder="1" applyAlignment="1">
      <alignment horizontal="center" vertical="center" wrapText="1"/>
    </xf>
    <xf numFmtId="2" fontId="8" fillId="3" borderId="0" xfId="0" applyNumberFormat="1" applyFont="1" applyFill="1" applyBorder="1" applyAlignment="1">
      <alignment horizontal="center" vertical="center" wrapText="1"/>
    </xf>
    <xf numFmtId="2" fontId="11" fillId="3" borderId="0" xfId="0" applyNumberFormat="1" applyFont="1" applyFill="1" applyBorder="1" applyAlignment="1">
      <alignment horizontal="center" vertical="center" wrapText="1"/>
    </xf>
    <xf numFmtId="0" fontId="41" fillId="3" borderId="0" xfId="0" applyFont="1" applyFill="1" applyBorder="1" applyAlignment="1">
      <alignment horizontal="center" vertical="center"/>
    </xf>
    <xf numFmtId="0" fontId="41" fillId="0" borderId="0" xfId="5" applyFont="1" applyBorder="1" applyAlignment="1">
      <alignment horizontal="center" vertical="center"/>
    </xf>
    <xf numFmtId="0" fontId="41" fillId="3" borderId="0" xfId="0" applyFont="1" applyFill="1" applyBorder="1" applyAlignment="1">
      <alignment horizontal="left" vertical="center" wrapText="1"/>
    </xf>
    <xf numFmtId="0" fontId="10" fillId="17" borderId="0" xfId="0" applyFont="1" applyFill="1" applyBorder="1" applyAlignment="1">
      <alignment horizontal="center" vertical="center" wrapText="1"/>
    </xf>
    <xf numFmtId="0" fontId="11" fillId="17" borderId="0" xfId="0" applyFont="1" applyFill="1" applyBorder="1" applyAlignment="1">
      <alignment horizontal="center" vertical="center" wrapText="1"/>
    </xf>
    <xf numFmtId="2" fontId="10" fillId="17" borderId="0" xfId="0" applyNumberFormat="1" applyFont="1" applyFill="1" applyBorder="1" applyAlignment="1">
      <alignment horizontal="center" vertical="center" wrapText="1"/>
    </xf>
    <xf numFmtId="0" fontId="10" fillId="3" borderId="0" xfId="0" applyFont="1" applyFill="1" applyBorder="1" applyAlignment="1">
      <alignment vertical="center"/>
    </xf>
    <xf numFmtId="49" fontId="10" fillId="3" borderId="14" xfId="0" applyNumberFormat="1" applyFont="1" applyFill="1" applyBorder="1" applyAlignment="1">
      <alignment horizontal="center" vertical="center"/>
    </xf>
    <xf numFmtId="49" fontId="10" fillId="3" borderId="12" xfId="0" applyNumberFormat="1" applyFont="1" applyFill="1" applyBorder="1" applyAlignment="1">
      <alignment horizontal="center" vertical="center"/>
    </xf>
    <xf numFmtId="0" fontId="10" fillId="3" borderId="12" xfId="0" applyFont="1" applyFill="1" applyBorder="1" applyAlignment="1">
      <alignment horizontal="center" vertical="center"/>
    </xf>
    <xf numFmtId="0" fontId="10" fillId="3" borderId="0" xfId="0" applyFont="1" applyFill="1" applyAlignment="1">
      <alignment vertical="center"/>
    </xf>
    <xf numFmtId="0" fontId="10" fillId="3" borderId="14" xfId="0" applyFont="1" applyFill="1" applyBorder="1" applyAlignment="1">
      <alignment horizontal="center" vertical="center"/>
    </xf>
    <xf numFmtId="0" fontId="10" fillId="3" borderId="0" xfId="0" applyFont="1" applyFill="1" applyBorder="1" applyAlignment="1">
      <alignment horizontal="center" vertical="center"/>
    </xf>
    <xf numFmtId="49" fontId="10" fillId="3" borderId="0" xfId="0" applyNumberFormat="1" applyFont="1" applyFill="1" applyBorder="1" applyAlignment="1">
      <alignment horizontal="center" vertical="center"/>
    </xf>
    <xf numFmtId="0" fontId="10" fillId="3" borderId="14" xfId="0" applyFont="1" applyFill="1" applyBorder="1" applyAlignment="1">
      <alignment horizontal="center" vertical="center" wrapText="1"/>
    </xf>
    <xf numFmtId="4" fontId="10" fillId="3" borderId="0" xfId="5" applyNumberFormat="1" applyFont="1" applyFill="1" applyBorder="1" applyAlignment="1">
      <alignment horizontal="center" vertical="center"/>
    </xf>
    <xf numFmtId="0" fontId="10" fillId="3" borderId="0" xfId="5" applyFont="1" applyFill="1" applyBorder="1" applyAlignment="1">
      <alignment vertical="center"/>
    </xf>
    <xf numFmtId="0" fontId="10" fillId="3" borderId="0" xfId="5" applyFont="1" applyFill="1" applyAlignment="1">
      <alignment vertical="center"/>
    </xf>
    <xf numFmtId="4" fontId="7" fillId="3" borderId="0" xfId="5" applyNumberFormat="1" applyFont="1" applyFill="1" applyBorder="1" applyAlignment="1">
      <alignment horizontal="center" vertical="center"/>
    </xf>
    <xf numFmtId="4" fontId="10" fillId="6" borderId="14" xfId="0" applyNumberFormat="1" applyFont="1" applyFill="1" applyBorder="1" applyAlignment="1">
      <alignment horizontal="center" vertical="center"/>
    </xf>
    <xf numFmtId="0" fontId="10" fillId="0" borderId="14" xfId="0" applyFont="1" applyBorder="1" applyAlignment="1">
      <alignment horizontal="left" vertical="center" wrapText="1"/>
    </xf>
    <xf numFmtId="0" fontId="10" fillId="3" borderId="14" xfId="0" applyFont="1" applyFill="1" applyBorder="1" applyAlignment="1">
      <alignment horizontal="left" vertical="center" wrapText="1"/>
    </xf>
    <xf numFmtId="49" fontId="10" fillId="0" borderId="0" xfId="51" applyNumberFormat="1" applyFont="1" applyFill="1" applyBorder="1" applyAlignment="1">
      <alignment horizontal="center" vertical="center"/>
    </xf>
    <xf numFmtId="0" fontId="10" fillId="3" borderId="0" xfId="0" applyFont="1" applyFill="1" applyBorder="1" applyAlignment="1">
      <alignment horizontal="left" vertical="center" wrapText="1"/>
    </xf>
    <xf numFmtId="0" fontId="10" fillId="6" borderId="14" xfId="5" applyFont="1" applyFill="1" applyBorder="1" applyAlignment="1">
      <alignment horizontal="center" vertical="center"/>
    </xf>
    <xf numFmtId="0" fontId="10" fillId="3" borderId="0" xfId="0" applyFont="1" applyFill="1" applyBorder="1" applyAlignment="1">
      <alignment horizontal="left" vertical="center" wrapText="1"/>
    </xf>
    <xf numFmtId="0" fontId="10" fillId="3" borderId="0" xfId="0" applyFont="1" applyFill="1" applyBorder="1" applyAlignment="1">
      <alignment horizontal="left" vertical="center"/>
    </xf>
    <xf numFmtId="1" fontId="45" fillId="0" borderId="14" xfId="56" applyNumberFormat="1" applyFont="1" applyBorder="1" applyAlignment="1">
      <alignment horizontal="center" vertical="center" wrapText="1"/>
    </xf>
    <xf numFmtId="2" fontId="10" fillId="3" borderId="0" xfId="4" applyNumberFormat="1" applyFont="1" applyFill="1" applyBorder="1" applyAlignment="1">
      <alignment horizontal="center" vertical="center"/>
    </xf>
    <xf numFmtId="0" fontId="10" fillId="3" borderId="0" xfId="0" applyFont="1" applyFill="1" applyBorder="1" applyAlignment="1">
      <alignment horizontal="left" vertical="center"/>
    </xf>
    <xf numFmtId="0" fontId="12" fillId="3" borderId="0" xfId="0" applyFont="1" applyFill="1" applyBorder="1" applyAlignment="1">
      <alignment vertical="center"/>
    </xf>
    <xf numFmtId="2" fontId="41" fillId="3" borderId="0" xfId="0" applyNumberFormat="1" applyFont="1" applyFill="1" applyBorder="1" applyAlignment="1">
      <alignment horizontal="left" vertical="center" wrapText="1"/>
    </xf>
    <xf numFmtId="4" fontId="41" fillId="3" borderId="0" xfId="4" applyNumberFormat="1" applyFont="1" applyFill="1" applyBorder="1" applyAlignment="1">
      <alignment horizontal="center" vertical="center"/>
    </xf>
    <xf numFmtId="0" fontId="10" fillId="0" borderId="0" xfId="5" applyFont="1" applyBorder="1" applyAlignment="1">
      <alignment horizontal="center" vertical="center" wrapText="1"/>
    </xf>
    <xf numFmtId="0" fontId="41" fillId="3" borderId="0" xfId="0" applyFont="1" applyFill="1" applyBorder="1" applyAlignment="1">
      <alignment vertical="center"/>
    </xf>
    <xf numFmtId="0" fontId="0" fillId="0" borderId="0" xfId="0"/>
    <xf numFmtId="0" fontId="10" fillId="3" borderId="0" xfId="0" applyFont="1" applyFill="1" applyBorder="1" applyAlignment="1">
      <alignment horizontal="left" vertical="center"/>
    </xf>
    <xf numFmtId="4" fontId="10" fillId="3" borderId="0" xfId="0" applyNumberFormat="1" applyFont="1" applyFill="1" applyBorder="1" applyAlignment="1">
      <alignment horizontal="left" vertical="center" wrapText="1"/>
    </xf>
    <xf numFmtId="0" fontId="10" fillId="3" borderId="0" xfId="0" applyFont="1" applyFill="1" applyBorder="1" applyAlignment="1">
      <alignment horizontal="left" vertical="center" wrapText="1"/>
    </xf>
    <xf numFmtId="0" fontId="16" fillId="0" borderId="0" xfId="0" applyFont="1" applyAlignment="1">
      <alignment horizontal="left"/>
    </xf>
    <xf numFmtId="0" fontId="41" fillId="3" borderId="0" xfId="0" applyFont="1" applyFill="1" applyBorder="1" applyAlignment="1">
      <alignment horizontal="left" vertical="center"/>
    </xf>
    <xf numFmtId="0" fontId="58" fillId="0" borderId="14" xfId="5" applyFont="1" applyBorder="1" applyAlignment="1">
      <alignment horizontal="center" vertical="center"/>
    </xf>
    <xf numFmtId="49" fontId="10" fillId="0" borderId="14" xfId="0" applyNumberFormat="1" applyFont="1" applyBorder="1" applyAlignment="1">
      <alignment horizontal="center" vertical="center"/>
    </xf>
    <xf numFmtId="0" fontId="45" fillId="0" borderId="14" xfId="0" applyFont="1" applyBorder="1" applyAlignment="1">
      <alignment horizontal="center" vertical="center"/>
    </xf>
    <xf numFmtId="2" fontId="10" fillId="3" borderId="0" xfId="0" applyNumberFormat="1" applyFont="1" applyFill="1" applyBorder="1" applyAlignment="1">
      <alignment horizontal="center" vertical="center" wrapText="1"/>
    </xf>
    <xf numFmtId="1" fontId="10" fillId="0" borderId="0" xfId="30" applyNumberFormat="1" applyFont="1" applyBorder="1" applyAlignment="1">
      <alignment horizontal="center" vertical="center" wrapText="1"/>
    </xf>
    <xf numFmtId="0" fontId="10" fillId="0" borderId="0" xfId="5" applyFont="1" applyBorder="1" applyAlignment="1">
      <alignment horizontal="center"/>
    </xf>
    <xf numFmtId="0" fontId="0" fillId="0" borderId="0" xfId="0"/>
    <xf numFmtId="0" fontId="0" fillId="0" borderId="0" xfId="0" applyAlignment="1">
      <alignment horizontal="right"/>
    </xf>
    <xf numFmtId="49" fontId="10" fillId="17" borderId="0" xfId="5" applyNumberFormat="1" applyFont="1" applyFill="1" applyBorder="1" applyAlignment="1">
      <alignment horizontal="center" vertical="center"/>
    </xf>
    <xf numFmtId="0" fontId="10" fillId="17" borderId="0" xfId="5" applyFont="1" applyFill="1" applyBorder="1" applyAlignment="1">
      <alignment horizontal="center" vertical="center" wrapText="1"/>
    </xf>
    <xf numFmtId="4" fontId="11" fillId="17" borderId="0" xfId="5" applyNumberFormat="1" applyFont="1" applyFill="1" applyBorder="1" applyAlignment="1">
      <alignment horizontal="center" vertical="center"/>
    </xf>
    <xf numFmtId="4" fontId="10" fillId="17" borderId="0" xfId="98" applyNumberFormat="1" applyFont="1" applyFill="1" applyBorder="1" applyAlignment="1" applyProtection="1">
      <alignment horizontal="center" vertical="center"/>
    </xf>
    <xf numFmtId="2" fontId="10" fillId="17" borderId="0" xfId="5" applyNumberFormat="1" applyFont="1" applyFill="1" applyBorder="1" applyAlignment="1">
      <alignment horizontal="center" vertical="center" wrapText="1"/>
    </xf>
    <xf numFmtId="2" fontId="10" fillId="17" borderId="0" xfId="5" applyNumberFormat="1" applyFont="1" applyFill="1" applyBorder="1" applyAlignment="1">
      <alignment horizontal="center" vertical="center"/>
    </xf>
    <xf numFmtId="0" fontId="45" fillId="3" borderId="14" xfId="0" applyNumberFormat="1" applyFont="1" applyFill="1" applyBorder="1" applyAlignment="1">
      <alignment horizontal="center" vertical="center" wrapText="1"/>
    </xf>
    <xf numFmtId="0" fontId="10" fillId="3" borderId="14" xfId="0" applyFont="1" applyFill="1" applyBorder="1" applyAlignment="1">
      <alignment horizontal="justify" vertical="top" wrapText="1"/>
    </xf>
    <xf numFmtId="0" fontId="10" fillId="3" borderId="0" xfId="0" applyNumberFormat="1" applyFont="1" applyFill="1" applyBorder="1" applyAlignment="1">
      <alignment horizontal="left" vertical="center" wrapText="1"/>
    </xf>
    <xf numFmtId="4" fontId="10" fillId="3" borderId="0" xfId="0" applyNumberFormat="1" applyFont="1" applyFill="1" applyBorder="1" applyAlignment="1">
      <alignment horizontal="right" vertical="center"/>
    </xf>
    <xf numFmtId="0" fontId="10" fillId="3" borderId="0" xfId="0" applyFont="1" applyFill="1" applyBorder="1" applyAlignment="1">
      <alignment horizontal="right" vertical="center" wrapText="1"/>
    </xf>
    <xf numFmtId="4" fontId="11" fillId="0" borderId="14" xfId="1" applyNumberFormat="1" applyFont="1" applyFill="1" applyBorder="1" applyAlignment="1">
      <alignment horizontal="center" vertical="center"/>
    </xf>
    <xf numFmtId="4" fontId="10" fillId="3" borderId="0" xfId="4" applyNumberFormat="1" applyFont="1" applyFill="1" applyBorder="1" applyAlignment="1">
      <alignment horizontal="left" vertical="center" wrapText="1"/>
    </xf>
    <xf numFmtId="0" fontId="10" fillId="3" borderId="0"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11" fillId="3" borderId="0" xfId="0" applyFont="1" applyFill="1" applyBorder="1" applyAlignment="1">
      <alignment horizontal="center" vertical="center" wrapText="1"/>
    </xf>
    <xf numFmtId="2" fontId="10" fillId="3" borderId="0" xfId="0" applyNumberFormat="1" applyFont="1" applyFill="1" applyBorder="1" applyAlignment="1">
      <alignment horizontal="left" vertical="center" wrapText="1"/>
    </xf>
    <xf numFmtId="0" fontId="10" fillId="3" borderId="0" xfId="0" applyNumberFormat="1" applyFont="1" applyFill="1" applyBorder="1" applyAlignment="1">
      <alignment horizontal="center" vertical="center" wrapText="1"/>
    </xf>
    <xf numFmtId="0" fontId="10" fillId="3" borderId="0" xfId="0" applyFont="1" applyFill="1" applyBorder="1" applyAlignment="1">
      <alignment horizontal="center" vertical="center" wrapText="1"/>
    </xf>
    <xf numFmtId="167" fontId="10" fillId="3" borderId="0" xfId="0" applyNumberFormat="1" applyFont="1" applyFill="1" applyBorder="1" applyAlignment="1">
      <alignment horizontal="center" vertical="center" wrapText="1"/>
    </xf>
    <xf numFmtId="0" fontId="9" fillId="3" borderId="0" xfId="0" applyNumberFormat="1" applyFont="1" applyFill="1" applyBorder="1" applyAlignment="1">
      <alignment horizontal="center" vertical="center"/>
    </xf>
    <xf numFmtId="0" fontId="9" fillId="3" borderId="0" xfId="0" applyFont="1" applyFill="1" applyBorder="1" applyAlignment="1">
      <alignment horizontal="center" vertical="center"/>
    </xf>
    <xf numFmtId="2" fontId="10" fillId="3" borderId="0" xfId="0" applyNumberFormat="1" applyFont="1" applyFill="1" applyBorder="1" applyAlignment="1">
      <alignment horizontal="center" vertical="center"/>
    </xf>
    <xf numFmtId="0" fontId="25" fillId="11" borderId="11" xfId="6" applyFont="1" applyFill="1" applyBorder="1" applyAlignment="1" applyProtection="1">
      <alignment horizontal="left" vertical="center" wrapText="1"/>
    </xf>
    <xf numFmtId="0" fontId="25" fillId="11" borderId="12" xfId="6" applyFont="1" applyFill="1" applyBorder="1" applyAlignment="1" applyProtection="1">
      <alignment horizontal="left" vertical="center" wrapText="1"/>
    </xf>
    <xf numFmtId="0" fontId="25" fillId="11" borderId="13" xfId="6" applyFont="1" applyFill="1" applyBorder="1" applyAlignment="1" applyProtection="1">
      <alignment horizontal="left" vertical="center" wrapText="1"/>
    </xf>
    <xf numFmtId="0" fontId="7" fillId="3" borderId="63" xfId="0" applyFont="1" applyFill="1" applyBorder="1" applyAlignment="1">
      <alignment horizontal="left" vertical="top"/>
    </xf>
    <xf numFmtId="0" fontId="8" fillId="3" borderId="38" xfId="0" applyFont="1" applyFill="1" applyBorder="1"/>
    <xf numFmtId="4" fontId="8" fillId="3" borderId="38" xfId="0" applyNumberFormat="1" applyFont="1" applyFill="1" applyBorder="1" applyAlignment="1">
      <alignment horizontal="center" vertical="center"/>
    </xf>
    <xf numFmtId="4" fontId="8" fillId="3" borderId="64" xfId="0" applyNumberFormat="1" applyFont="1" applyFill="1" applyBorder="1" applyAlignment="1">
      <alignment horizontal="center" vertical="center"/>
    </xf>
    <xf numFmtId="0" fontId="7" fillId="3" borderId="52" xfId="0" applyFont="1" applyFill="1" applyBorder="1" applyAlignment="1">
      <alignment horizontal="left" vertical="top"/>
    </xf>
    <xf numFmtId="14" fontId="10" fillId="3" borderId="53" xfId="0" applyNumberFormat="1" applyFont="1" applyFill="1" applyBorder="1" applyAlignment="1">
      <alignment horizontal="right" vertical="center"/>
    </xf>
    <xf numFmtId="4" fontId="10" fillId="3" borderId="53" xfId="0" applyNumberFormat="1" applyFont="1" applyFill="1" applyBorder="1" applyAlignment="1">
      <alignment horizontal="right" vertical="center"/>
    </xf>
    <xf numFmtId="0" fontId="9" fillId="3" borderId="52" xfId="0" applyFont="1" applyFill="1" applyBorder="1" applyAlignment="1">
      <alignment horizontal="center" vertical="center"/>
    </xf>
    <xf numFmtId="4" fontId="8" fillId="3" borderId="53" xfId="0" applyNumberFormat="1" applyFont="1" applyFill="1" applyBorder="1" applyAlignment="1">
      <alignment horizontal="center" vertical="center"/>
    </xf>
    <xf numFmtId="0" fontId="9" fillId="3" borderId="52" xfId="0" applyFont="1" applyFill="1" applyBorder="1" applyAlignment="1">
      <alignment horizontal="center" vertical="top"/>
    </xf>
    <xf numFmtId="0" fontId="9" fillId="3" borderId="53" xfId="0" applyFont="1" applyFill="1" applyBorder="1" applyAlignment="1">
      <alignment horizontal="center" vertical="top"/>
    </xf>
    <xf numFmtId="0" fontId="9" fillId="3" borderId="52" xfId="0" applyFont="1" applyFill="1" applyBorder="1" applyAlignment="1">
      <alignment vertical="center"/>
    </xf>
    <xf numFmtId="0" fontId="0" fillId="0" borderId="0" xfId="0" applyBorder="1" applyAlignment="1"/>
    <xf numFmtId="4" fontId="8" fillId="3" borderId="53" xfId="0" applyNumberFormat="1" applyFont="1" applyFill="1" applyBorder="1" applyAlignment="1">
      <alignment horizontal="right" vertical="center"/>
    </xf>
    <xf numFmtId="0" fontId="10" fillId="3" borderId="52" xfId="0" applyFont="1" applyFill="1" applyBorder="1" applyAlignment="1">
      <alignment horizontal="left" vertical="top"/>
    </xf>
    <xf numFmtId="0" fontId="8" fillId="3" borderId="53" xfId="0" applyFont="1" applyFill="1" applyBorder="1" applyAlignment="1">
      <alignment horizontal="right"/>
    </xf>
    <xf numFmtId="4" fontId="11" fillId="0" borderId="59" xfId="1" applyNumberFormat="1" applyFont="1" applyFill="1" applyBorder="1" applyAlignment="1">
      <alignment horizontal="center" vertical="center"/>
    </xf>
    <xf numFmtId="0" fontId="12" fillId="4" borderId="65" xfId="0" applyNumberFormat="1" applyFont="1" applyFill="1" applyBorder="1" applyAlignment="1">
      <alignment horizontal="center" vertical="center" wrapText="1"/>
    </xf>
    <xf numFmtId="0" fontId="10" fillId="3" borderId="58" xfId="0" applyFont="1" applyFill="1" applyBorder="1" applyAlignment="1">
      <alignment horizontal="center" vertical="center" wrapText="1"/>
    </xf>
    <xf numFmtId="4" fontId="10" fillId="3" borderId="59" xfId="1" applyNumberFormat="1" applyFont="1" applyFill="1" applyBorder="1" applyAlignment="1">
      <alignment horizontal="center" vertical="center"/>
    </xf>
    <xf numFmtId="0" fontId="10" fillId="6" borderId="0" xfId="5" applyFont="1" applyFill="1" applyBorder="1" applyAlignment="1">
      <alignment horizontal="center" vertical="center"/>
    </xf>
    <xf numFmtId="0" fontId="10" fillId="3" borderId="67" xfId="0" applyFont="1" applyFill="1" applyBorder="1" applyAlignment="1">
      <alignment horizontal="center" vertical="center" wrapText="1"/>
    </xf>
    <xf numFmtId="4" fontId="11" fillId="3" borderId="59" xfId="1" applyNumberFormat="1" applyFont="1" applyFill="1" applyBorder="1" applyAlignment="1">
      <alignment horizontal="center" vertical="center"/>
    </xf>
    <xf numFmtId="49" fontId="12" fillId="4" borderId="65" xfId="0" applyNumberFormat="1" applyFont="1" applyFill="1" applyBorder="1" applyAlignment="1">
      <alignment horizontal="center" vertical="center" wrapText="1"/>
    </xf>
    <xf numFmtId="0" fontId="10" fillId="3" borderId="68" xfId="0" applyFont="1" applyFill="1" applyBorder="1" applyAlignment="1">
      <alignment horizontal="center" vertical="center" wrapText="1"/>
    </xf>
    <xf numFmtId="0" fontId="10" fillId="0" borderId="58" xfId="0" applyFont="1" applyFill="1" applyBorder="1" applyAlignment="1">
      <alignment horizontal="center" vertical="center" wrapText="1"/>
    </xf>
    <xf numFmtId="4" fontId="10" fillId="0" borderId="59" xfId="1" applyNumberFormat="1" applyFont="1" applyFill="1" applyBorder="1" applyAlignment="1">
      <alignment horizontal="center" vertical="center"/>
    </xf>
    <xf numFmtId="0" fontId="7" fillId="3" borderId="63" xfId="0" applyNumberFormat="1" applyFont="1" applyFill="1" applyBorder="1" applyAlignment="1">
      <alignment vertical="center"/>
    </xf>
    <xf numFmtId="0" fontId="7" fillId="3" borderId="38" xfId="0" applyNumberFormat="1" applyFont="1" applyFill="1" applyBorder="1" applyAlignment="1">
      <alignment vertical="center"/>
    </xf>
    <xf numFmtId="0" fontId="7" fillId="3" borderId="64" xfId="0" applyNumberFormat="1" applyFont="1" applyFill="1" applyBorder="1" applyAlignment="1">
      <alignment vertical="center"/>
    </xf>
    <xf numFmtId="0" fontId="13" fillId="3" borderId="52" xfId="0" applyNumberFormat="1" applyFont="1" applyFill="1" applyBorder="1" applyAlignment="1">
      <alignment horizontal="left" vertical="center"/>
    </xf>
    <xf numFmtId="0" fontId="13" fillId="3" borderId="53" xfId="0" applyNumberFormat="1" applyFont="1" applyFill="1" applyBorder="1" applyAlignment="1">
      <alignment horizontal="left" vertical="center"/>
    </xf>
    <xf numFmtId="0" fontId="9" fillId="3" borderId="52" xfId="0" applyNumberFormat="1" applyFont="1" applyFill="1" applyBorder="1" applyAlignment="1">
      <alignment horizontal="center" vertical="center"/>
    </xf>
    <xf numFmtId="0" fontId="9" fillId="3" borderId="53" xfId="0" applyNumberFormat="1" applyFont="1" applyFill="1" applyBorder="1" applyAlignment="1">
      <alignment horizontal="center" vertical="center"/>
    </xf>
    <xf numFmtId="0" fontId="10" fillId="3" borderId="52" xfId="0" applyFont="1" applyFill="1" applyBorder="1" applyAlignment="1">
      <alignment horizontal="center" vertical="center"/>
    </xf>
    <xf numFmtId="0" fontId="10" fillId="3" borderId="53" xfId="0" applyFont="1" applyFill="1" applyBorder="1" applyAlignment="1">
      <alignment vertical="center"/>
    </xf>
    <xf numFmtId="0" fontId="10" fillId="3" borderId="52" xfId="0" applyFont="1" applyFill="1" applyBorder="1" applyAlignment="1">
      <alignment horizontal="center" vertical="center" wrapText="1"/>
    </xf>
    <xf numFmtId="4" fontId="10" fillId="3" borderId="53" xfId="4" applyNumberFormat="1" applyFont="1" applyFill="1" applyBorder="1" applyAlignment="1">
      <alignment horizontal="center" vertical="center"/>
    </xf>
    <xf numFmtId="4" fontId="10" fillId="3" borderId="52" xfId="4" applyNumberFormat="1" applyFont="1" applyFill="1" applyBorder="1" applyAlignment="1">
      <alignment horizontal="center" vertical="center"/>
    </xf>
    <xf numFmtId="0" fontId="10" fillId="3" borderId="52" xfId="0" applyFont="1" applyFill="1" applyBorder="1" applyAlignment="1">
      <alignment vertical="center"/>
    </xf>
    <xf numFmtId="0" fontId="10" fillId="3" borderId="52" xfId="0" applyFont="1" applyFill="1" applyBorder="1" applyAlignment="1">
      <alignment horizontal="left" vertical="center" wrapText="1"/>
    </xf>
    <xf numFmtId="49" fontId="10" fillId="3" borderId="52" xfId="0" applyNumberFormat="1" applyFont="1" applyFill="1" applyBorder="1" applyAlignment="1">
      <alignment horizontal="center" vertical="center"/>
    </xf>
    <xf numFmtId="0" fontId="41" fillId="3" borderId="52" xfId="0" applyFont="1" applyFill="1" applyBorder="1" applyAlignment="1">
      <alignment vertical="center"/>
    </xf>
    <xf numFmtId="0" fontId="8" fillId="3" borderId="53" xfId="0" applyFont="1" applyFill="1" applyBorder="1" applyAlignment="1">
      <alignment horizontal="center" vertical="center" wrapText="1"/>
    </xf>
    <xf numFmtId="0" fontId="12" fillId="3" borderId="52" xfId="0" applyFont="1" applyFill="1" applyBorder="1" applyAlignment="1">
      <alignment vertical="center" wrapText="1"/>
    </xf>
    <xf numFmtId="0" fontId="8" fillId="3" borderId="53" xfId="0" applyFont="1" applyFill="1" applyBorder="1" applyAlignment="1">
      <alignment vertical="center" wrapText="1"/>
    </xf>
    <xf numFmtId="2" fontId="10" fillId="3" borderId="53" xfId="4" applyNumberFormat="1" applyFont="1" applyFill="1" applyBorder="1" applyAlignment="1">
      <alignment horizontal="center" vertical="center"/>
    </xf>
    <xf numFmtId="0" fontId="41" fillId="3" borderId="52" xfId="0" applyFont="1" applyFill="1" applyBorder="1" applyAlignment="1">
      <alignment horizontal="center" vertical="center" wrapText="1"/>
    </xf>
    <xf numFmtId="49" fontId="16" fillId="0" borderId="0" xfId="0" applyNumberFormat="1" applyFont="1" applyBorder="1" applyAlignment="1">
      <alignment horizontal="center" vertical="center"/>
    </xf>
    <xf numFmtId="4" fontId="45" fillId="3" borderId="53" xfId="4" applyNumberFormat="1" applyFont="1" applyFill="1" applyBorder="1" applyAlignment="1">
      <alignment horizontal="center" vertical="center"/>
    </xf>
    <xf numFmtId="0" fontId="12" fillId="3" borderId="52" xfId="0" applyFont="1" applyFill="1" applyBorder="1" applyAlignment="1">
      <alignment vertical="center"/>
    </xf>
    <xf numFmtId="0" fontId="8" fillId="3" borderId="53" xfId="0" applyFont="1" applyFill="1" applyBorder="1" applyAlignment="1">
      <alignment vertical="center"/>
    </xf>
    <xf numFmtId="0" fontId="10" fillId="0" borderId="52" xfId="0" applyFont="1" applyBorder="1" applyAlignment="1">
      <alignment horizontal="center" vertical="center"/>
    </xf>
    <xf numFmtId="49" fontId="10" fillId="3" borderId="69" xfId="0" applyNumberFormat="1" applyFont="1" applyFill="1" applyBorder="1" applyAlignment="1">
      <alignment horizontal="center" vertical="center"/>
    </xf>
    <xf numFmtId="49" fontId="10" fillId="3" borderId="34" xfId="0" applyNumberFormat="1" applyFont="1" applyFill="1" applyBorder="1" applyAlignment="1">
      <alignment horizontal="center" vertical="center"/>
    </xf>
    <xf numFmtId="4" fontId="10" fillId="3" borderId="34" xfId="0" applyNumberFormat="1" applyFont="1" applyFill="1" applyBorder="1" applyAlignment="1">
      <alignment horizontal="left" vertical="center"/>
    </xf>
    <xf numFmtId="4" fontId="10" fillId="3" borderId="34" xfId="0" applyNumberFormat="1" applyFont="1" applyFill="1" applyBorder="1" applyAlignment="1">
      <alignment horizontal="center" vertical="center"/>
    </xf>
    <xf numFmtId="0" fontId="10" fillId="3" borderId="34" xfId="0" applyFont="1" applyFill="1" applyBorder="1" applyAlignment="1">
      <alignment vertical="center"/>
    </xf>
    <xf numFmtId="0" fontId="10" fillId="3" borderId="70" xfId="0" applyFont="1" applyFill="1" applyBorder="1" applyAlignment="1">
      <alignment vertical="center"/>
    </xf>
    <xf numFmtId="0" fontId="8" fillId="3" borderId="0" xfId="6" applyFill="1" applyBorder="1" applyAlignment="1" applyProtection="1">
      <alignment horizontal="justify" vertical="center"/>
    </xf>
    <xf numFmtId="0" fontId="8" fillId="3" borderId="63" xfId="6" applyFill="1" applyBorder="1" applyAlignment="1" applyProtection="1">
      <alignment vertical="center"/>
    </xf>
    <xf numFmtId="0" fontId="8" fillId="3" borderId="38" xfId="6" applyFill="1" applyBorder="1" applyAlignment="1" applyProtection="1">
      <alignment vertical="center"/>
    </xf>
    <xf numFmtId="0" fontId="21" fillId="3" borderId="38" xfId="6" applyFont="1" applyFill="1" applyBorder="1" applyAlignment="1">
      <alignment horizontal="left" vertical="center"/>
    </xf>
    <xf numFmtId="0" fontId="7" fillId="3" borderId="38" xfId="6" applyFont="1" applyFill="1" applyBorder="1" applyAlignment="1" applyProtection="1">
      <alignment horizontal="centerContinuous" vertical="center"/>
    </xf>
    <xf numFmtId="0" fontId="11" fillId="3" borderId="38" xfId="6" applyFont="1" applyFill="1" applyBorder="1" applyAlignment="1" applyProtection="1">
      <alignment horizontal="centerContinuous" vertical="center"/>
    </xf>
    <xf numFmtId="0" fontId="8" fillId="3" borderId="64" xfId="6" applyFill="1" applyBorder="1" applyAlignment="1" applyProtection="1">
      <alignment vertical="center"/>
    </xf>
    <xf numFmtId="0" fontId="8" fillId="3" borderId="53" xfId="6" applyFill="1" applyBorder="1" applyAlignment="1" applyProtection="1">
      <alignment vertical="center"/>
    </xf>
    <xf numFmtId="0" fontId="8" fillId="3" borderId="52" xfId="6" applyFill="1" applyBorder="1" applyAlignment="1" applyProtection="1">
      <alignment vertical="center"/>
    </xf>
    <xf numFmtId="0" fontId="20" fillId="3" borderId="52" xfId="6" applyFont="1" applyFill="1" applyBorder="1" applyAlignment="1" applyProtection="1">
      <alignment vertical="center"/>
    </xf>
    <xf numFmtId="0" fontId="20" fillId="3" borderId="53" xfId="6" applyFont="1" applyFill="1" applyBorder="1" applyAlignment="1" applyProtection="1">
      <alignment vertical="center"/>
    </xf>
    <xf numFmtId="0" fontId="20" fillId="3" borderId="52" xfId="6" applyFont="1" applyFill="1" applyBorder="1" applyAlignment="1" applyProtection="1">
      <alignment horizontal="left" vertical="center"/>
    </xf>
    <xf numFmtId="0" fontId="8" fillId="0" borderId="53" xfId="6" applyFont="1" applyBorder="1" applyAlignment="1" applyProtection="1">
      <alignment horizontal="center" vertical="center"/>
    </xf>
    <xf numFmtId="0" fontId="8" fillId="3" borderId="52" xfId="6" applyFill="1" applyBorder="1"/>
    <xf numFmtId="0" fontId="8" fillId="3" borderId="53" xfId="6" applyFill="1" applyBorder="1"/>
    <xf numFmtId="0" fontId="20" fillId="10" borderId="71" xfId="6" applyFont="1" applyFill="1" applyBorder="1" applyAlignment="1" applyProtection="1">
      <alignment horizontal="center" vertical="center"/>
    </xf>
    <xf numFmtId="0" fontId="20" fillId="10" borderId="72" xfId="6" applyFont="1" applyFill="1" applyBorder="1" applyAlignment="1" applyProtection="1">
      <alignment horizontal="center" vertical="center"/>
    </xf>
    <xf numFmtId="0" fontId="20" fillId="10" borderId="73" xfId="6" applyFont="1" applyFill="1" applyBorder="1" applyAlignment="1" applyProtection="1">
      <alignment horizontal="center" vertical="center"/>
    </xf>
    <xf numFmtId="0" fontId="25" fillId="11" borderId="58" xfId="6" applyFont="1" applyFill="1" applyBorder="1" applyAlignment="1" applyProtection="1">
      <alignment horizontal="center" vertical="center"/>
    </xf>
    <xf numFmtId="39" fontId="31" fillId="11" borderId="59" xfId="17" applyNumberFormat="1" applyFont="1" applyFill="1" applyBorder="1" applyAlignment="1" applyProtection="1">
      <alignment horizontal="center" vertical="center"/>
    </xf>
    <xf numFmtId="0" fontId="25" fillId="11" borderId="72" xfId="6" applyFont="1" applyFill="1" applyBorder="1" applyAlignment="1" applyProtection="1">
      <alignment horizontal="center" vertical="center"/>
    </xf>
    <xf numFmtId="0" fontId="20" fillId="10" borderId="74" xfId="6" applyFont="1" applyFill="1" applyBorder="1" applyAlignment="1" applyProtection="1">
      <alignment vertical="center"/>
    </xf>
    <xf numFmtId="10" fontId="31" fillId="11" borderId="75" xfId="17" applyNumberFormat="1" applyFont="1" applyFill="1" applyBorder="1" applyAlignment="1" applyProtection="1">
      <alignment horizontal="center" vertical="center"/>
    </xf>
    <xf numFmtId="0" fontId="20" fillId="10" borderId="58" xfId="6" applyFont="1" applyFill="1" applyBorder="1" applyAlignment="1" applyProtection="1">
      <alignment vertical="center"/>
    </xf>
    <xf numFmtId="14" fontId="8" fillId="3" borderId="52" xfId="6" applyNumberFormat="1" applyFill="1" applyBorder="1" applyAlignment="1" applyProtection="1">
      <alignment vertical="center"/>
    </xf>
    <xf numFmtId="0" fontId="20" fillId="0" borderId="52" xfId="6" applyFont="1" applyFill="1" applyBorder="1" applyAlignment="1" applyProtection="1">
      <alignment horizontal="left" vertical="center"/>
    </xf>
    <xf numFmtId="0" fontId="35" fillId="3" borderId="53" xfId="6" applyFont="1" applyFill="1" applyBorder="1" applyAlignment="1" applyProtection="1">
      <alignment horizontal="left" vertical="center"/>
    </xf>
    <xf numFmtId="0" fontId="31" fillId="3" borderId="53" xfId="6" applyFont="1" applyFill="1" applyBorder="1" applyAlignment="1" applyProtection="1">
      <alignment horizontal="left" vertical="center"/>
    </xf>
    <xf numFmtId="0" fontId="8" fillId="3" borderId="69" xfId="6" applyFill="1" applyBorder="1" applyAlignment="1" applyProtection="1">
      <alignment vertical="center"/>
    </xf>
    <xf numFmtId="0" fontId="8" fillId="3" borderId="34" xfId="6" applyFill="1" applyBorder="1" applyAlignment="1" applyProtection="1">
      <alignment vertical="center"/>
    </xf>
    <xf numFmtId="0" fontId="10" fillId="3" borderId="34" xfId="6" applyFont="1" applyFill="1" applyBorder="1" applyAlignment="1" applyProtection="1">
      <alignment vertical="center"/>
    </xf>
    <xf numFmtId="0" fontId="8" fillId="3" borderId="70" xfId="6" applyFill="1" applyBorder="1" applyAlignment="1" applyProtection="1">
      <alignment vertical="center"/>
    </xf>
    <xf numFmtId="14" fontId="11" fillId="3" borderId="0" xfId="6" applyNumberFormat="1" applyFont="1" applyFill="1" applyBorder="1" applyAlignment="1" applyProtection="1">
      <alignment horizontal="right" vertical="center"/>
    </xf>
    <xf numFmtId="17" fontId="13" fillId="3" borderId="0" xfId="6" applyNumberFormat="1" applyFont="1" applyFill="1" applyBorder="1" applyAlignment="1" applyProtection="1">
      <alignment vertical="center"/>
    </xf>
    <xf numFmtId="0" fontId="8" fillId="0" borderId="0" xfId="6" applyFont="1" applyBorder="1" applyAlignment="1" applyProtection="1">
      <alignment horizontal="center" vertical="center"/>
    </xf>
    <xf numFmtId="174" fontId="13" fillId="3" borderId="0" xfId="6" applyNumberFormat="1" applyFont="1" applyFill="1" applyBorder="1" applyAlignment="1" applyProtection="1">
      <alignment horizontal="center" vertical="center"/>
      <protection locked="0"/>
    </xf>
    <xf numFmtId="1" fontId="13" fillId="3" borderId="0" xfId="6" applyNumberFormat="1" applyFont="1" applyFill="1" applyBorder="1" applyAlignment="1" applyProtection="1">
      <alignment horizontal="center" vertical="center"/>
      <protection locked="0"/>
    </xf>
    <xf numFmtId="174" fontId="13" fillId="3" borderId="53" xfId="6" applyNumberFormat="1" applyFont="1" applyFill="1" applyBorder="1" applyAlignment="1" applyProtection="1">
      <alignment horizontal="center" vertical="center"/>
      <protection locked="0"/>
    </xf>
    <xf numFmtId="0" fontId="8" fillId="0" borderId="0" xfId="5" quotePrefix="1"/>
    <xf numFmtId="2" fontId="8" fillId="0" borderId="0" xfId="5" applyNumberFormat="1"/>
    <xf numFmtId="0" fontId="13" fillId="0" borderId="0" xfId="5" quotePrefix="1" applyFont="1" applyAlignment="1">
      <alignment horizontal="center"/>
    </xf>
    <xf numFmtId="0" fontId="13" fillId="0" borderId="0" xfId="5" quotePrefix="1" applyFont="1"/>
    <xf numFmtId="2" fontId="13" fillId="0" borderId="0" xfId="5" applyNumberFormat="1" applyFont="1" applyAlignment="1">
      <alignment horizontal="center"/>
    </xf>
    <xf numFmtId="167" fontId="0" fillId="0" borderId="0" xfId="0" applyNumberFormat="1"/>
    <xf numFmtId="49" fontId="0" fillId="0" borderId="0" xfId="0" applyNumberFormat="1" applyFont="1"/>
    <xf numFmtId="0" fontId="16" fillId="0" borderId="0" xfId="0" applyNumberFormat="1" applyFont="1" applyAlignment="1">
      <alignment horizontal="left"/>
    </xf>
    <xf numFmtId="0" fontId="8" fillId="0" borderId="0" xfId="0" applyFont="1"/>
    <xf numFmtId="0" fontId="7" fillId="3" borderId="52" xfId="6" applyFont="1" applyFill="1" applyBorder="1" applyAlignment="1" applyProtection="1">
      <alignment horizontal="center" vertical="center"/>
    </xf>
    <xf numFmtId="0" fontId="7" fillId="3" borderId="0" xfId="6" applyFont="1" applyFill="1" applyBorder="1" applyAlignment="1" applyProtection="1">
      <alignment horizontal="center" vertical="center"/>
    </xf>
    <xf numFmtId="0" fontId="7" fillId="3" borderId="5" xfId="5" applyFont="1" applyFill="1" applyBorder="1" applyAlignment="1">
      <alignment horizontal="center" vertical="top"/>
    </xf>
    <xf numFmtId="0" fontId="7" fillId="3" borderId="0" xfId="5" applyFont="1" applyFill="1" applyBorder="1" applyAlignment="1">
      <alignment horizontal="center" vertical="top"/>
    </xf>
    <xf numFmtId="0" fontId="7" fillId="3" borderId="6" xfId="5" applyFont="1" applyFill="1" applyBorder="1" applyAlignment="1">
      <alignment horizontal="center" vertical="top"/>
    </xf>
    <xf numFmtId="49" fontId="13" fillId="3" borderId="14" xfId="5" applyNumberFormat="1" applyFont="1" applyFill="1" applyBorder="1" applyAlignment="1">
      <alignment horizontal="center" vertical="center" wrapText="1"/>
    </xf>
    <xf numFmtId="0" fontId="13" fillId="3" borderId="3" xfId="5" applyFont="1" applyFill="1" applyBorder="1" applyAlignment="1">
      <alignment horizontal="center" vertical="center" wrapText="1"/>
    </xf>
    <xf numFmtId="0" fontId="13" fillId="3" borderId="10" xfId="5" applyFont="1" applyFill="1" applyBorder="1" applyAlignment="1">
      <alignment horizontal="center" vertical="center" wrapText="1"/>
    </xf>
    <xf numFmtId="4" fontId="13" fillId="3" borderId="20" xfId="17" applyNumberFormat="1" applyFont="1" applyFill="1" applyBorder="1" applyAlignment="1">
      <alignment horizontal="center" vertical="center"/>
    </xf>
    <xf numFmtId="4" fontId="13" fillId="3" borderId="17" xfId="17" applyNumberFormat="1" applyFont="1" applyFill="1" applyBorder="1" applyAlignment="1">
      <alignment horizontal="center" vertical="center"/>
    </xf>
    <xf numFmtId="49" fontId="12" fillId="3" borderId="11" xfId="5" applyNumberFormat="1" applyFont="1" applyFill="1" applyBorder="1" applyAlignment="1">
      <alignment horizontal="center" vertical="center" wrapText="1"/>
    </xf>
    <xf numFmtId="49" fontId="12" fillId="3" borderId="12" xfId="5" applyNumberFormat="1" applyFont="1" applyFill="1" applyBorder="1" applyAlignment="1">
      <alignment horizontal="center" vertical="center" wrapText="1"/>
    </xf>
    <xf numFmtId="49" fontId="12" fillId="3" borderId="13" xfId="5" applyNumberFormat="1" applyFont="1" applyFill="1" applyBorder="1" applyAlignment="1">
      <alignment horizontal="center" vertical="center" wrapText="1"/>
    </xf>
    <xf numFmtId="4" fontId="7" fillId="3" borderId="0" xfId="5" applyNumberFormat="1" applyFont="1" applyFill="1" applyBorder="1" applyAlignment="1">
      <alignment horizontal="center" vertical="center" wrapText="1"/>
    </xf>
    <xf numFmtId="0" fontId="7" fillId="3" borderId="11" xfId="5" applyFont="1" applyFill="1" applyBorder="1" applyAlignment="1">
      <alignment horizontal="center" vertical="center" wrapText="1"/>
    </xf>
    <xf numFmtId="0" fontId="7" fillId="3" borderId="12" xfId="5" applyFont="1" applyFill="1" applyBorder="1" applyAlignment="1">
      <alignment horizontal="center" vertical="center" wrapText="1"/>
    </xf>
    <xf numFmtId="0" fontId="7" fillId="3" borderId="13" xfId="5" applyFont="1" applyFill="1" applyBorder="1" applyAlignment="1">
      <alignment horizontal="center" vertical="center" wrapText="1"/>
    </xf>
    <xf numFmtId="0" fontId="13" fillId="3" borderId="11" xfId="5" applyFont="1" applyFill="1" applyBorder="1" applyAlignment="1">
      <alignment horizontal="right" vertical="center"/>
    </xf>
    <xf numFmtId="0" fontId="13" fillId="3" borderId="12" xfId="5" applyFont="1" applyFill="1" applyBorder="1" applyAlignment="1">
      <alignment horizontal="right" vertical="center"/>
    </xf>
    <xf numFmtId="0" fontId="9" fillId="3" borderId="5" xfId="5" applyFont="1" applyFill="1" applyBorder="1" applyAlignment="1">
      <alignment horizontal="center" vertical="center" wrapText="1"/>
    </xf>
    <xf numFmtId="0" fontId="9" fillId="3" borderId="0" xfId="5" applyFont="1" applyFill="1" applyBorder="1" applyAlignment="1">
      <alignment horizontal="center" vertical="center" wrapText="1"/>
    </xf>
    <xf numFmtId="0" fontId="9" fillId="3" borderId="6" xfId="5" applyFont="1" applyFill="1" applyBorder="1" applyAlignment="1">
      <alignment horizontal="center" vertical="center" wrapText="1"/>
    </xf>
    <xf numFmtId="4" fontId="9" fillId="3" borderId="38" xfId="0" applyNumberFormat="1" applyFont="1" applyFill="1" applyBorder="1" applyAlignment="1">
      <alignment horizontal="center" vertical="center"/>
    </xf>
    <xf numFmtId="0" fontId="9" fillId="3" borderId="52" xfId="0" applyFont="1" applyFill="1" applyBorder="1" applyAlignment="1">
      <alignment horizontal="center" vertical="center"/>
    </xf>
    <xf numFmtId="0" fontId="0" fillId="0" borderId="0" xfId="0" applyBorder="1" applyAlignment="1">
      <alignment vertical="center"/>
    </xf>
    <xf numFmtId="0" fontId="0" fillId="0" borderId="53" xfId="0" applyBorder="1" applyAlignment="1">
      <alignment vertical="center"/>
    </xf>
    <xf numFmtId="0" fontId="12" fillId="4" borderId="12" xfId="0" applyFont="1" applyFill="1" applyBorder="1" applyAlignment="1">
      <alignment horizontal="left" vertical="center" wrapText="1"/>
    </xf>
    <xf numFmtId="0" fontId="12" fillId="4" borderId="66" xfId="0" applyFont="1" applyFill="1" applyBorder="1" applyAlignment="1">
      <alignment horizontal="left" vertical="center" wrapText="1"/>
    </xf>
    <xf numFmtId="0" fontId="7" fillId="3" borderId="52" xfId="0" applyFont="1" applyFill="1" applyBorder="1" applyAlignment="1">
      <alignment horizontal="center" vertical="center"/>
    </xf>
    <xf numFmtId="0" fontId="7" fillId="3" borderId="0" xfId="0" applyFont="1" applyFill="1" applyBorder="1" applyAlignment="1">
      <alignment horizontal="center" vertical="center"/>
    </xf>
    <xf numFmtId="0" fontId="7" fillId="3" borderId="53" xfId="0" applyFont="1" applyFill="1" applyBorder="1" applyAlignment="1">
      <alignment horizontal="center" vertical="center"/>
    </xf>
    <xf numFmtId="164" fontId="11" fillId="3" borderId="7" xfId="1" applyFont="1" applyFill="1" applyBorder="1" applyAlignment="1">
      <alignment horizontal="center" vertical="center"/>
    </xf>
    <xf numFmtId="164" fontId="11" fillId="3" borderId="8" xfId="1" applyFont="1" applyFill="1" applyBorder="1" applyAlignment="1">
      <alignment horizontal="center" vertical="center"/>
    </xf>
    <xf numFmtId="0" fontId="0" fillId="0" borderId="0" xfId="0" applyBorder="1"/>
    <xf numFmtId="0" fontId="0" fillId="0" borderId="53" xfId="0" applyBorder="1"/>
    <xf numFmtId="0" fontId="7" fillId="3" borderId="65" xfId="0" applyFont="1" applyFill="1" applyBorder="1" applyAlignment="1">
      <alignment horizontal="center"/>
    </xf>
    <xf numFmtId="0" fontId="7" fillId="3" borderId="12" xfId="0" applyFont="1" applyFill="1" applyBorder="1" applyAlignment="1">
      <alignment horizontal="center"/>
    </xf>
    <xf numFmtId="0" fontId="7" fillId="3" borderId="66" xfId="0" applyFont="1" applyFill="1" applyBorder="1" applyAlignment="1">
      <alignment horizontal="center"/>
    </xf>
    <xf numFmtId="49" fontId="11" fillId="0" borderId="58" xfId="0" applyNumberFormat="1"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1" fillId="0" borderId="14" xfId="0" applyFont="1" applyFill="1" applyBorder="1" applyAlignment="1">
      <alignment horizontal="center" vertical="center"/>
    </xf>
    <xf numFmtId="4" fontId="11" fillId="0" borderId="14" xfId="1" applyNumberFormat="1" applyFont="1" applyFill="1" applyBorder="1" applyAlignment="1">
      <alignment horizontal="center" vertical="center"/>
    </xf>
    <xf numFmtId="4" fontId="11" fillId="0" borderId="59" xfId="1" applyNumberFormat="1" applyFont="1" applyFill="1" applyBorder="1" applyAlignment="1">
      <alignment horizontal="center" vertical="center"/>
    </xf>
    <xf numFmtId="4" fontId="10" fillId="3" borderId="0" xfId="4" applyNumberFormat="1" applyFont="1" applyFill="1" applyBorder="1" applyAlignment="1">
      <alignment horizontal="left" vertical="center" wrapText="1"/>
    </xf>
    <xf numFmtId="0" fontId="12" fillId="3" borderId="52" xfId="0" applyFont="1" applyFill="1" applyBorder="1" applyAlignment="1">
      <alignment horizontal="left" vertical="center" wrapText="1"/>
    </xf>
    <xf numFmtId="0" fontId="12" fillId="3" borderId="0"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53" xfId="0" applyFont="1" applyFill="1" applyBorder="1" applyAlignment="1">
      <alignment vertical="center" wrapText="1"/>
    </xf>
    <xf numFmtId="0" fontId="10" fillId="3" borderId="0" xfId="0" applyFont="1" applyFill="1" applyBorder="1" applyAlignment="1">
      <alignment horizontal="left" vertical="center" wrapText="1"/>
    </xf>
    <xf numFmtId="0" fontId="10" fillId="17" borderId="0" xfId="5" applyFont="1" applyFill="1" applyBorder="1" applyAlignment="1">
      <alignment horizontal="left" vertical="center" wrapText="1"/>
    </xf>
    <xf numFmtId="0" fontId="10" fillId="3" borderId="0" xfId="0" applyFont="1" applyFill="1" applyBorder="1" applyAlignment="1">
      <alignment horizontal="center" vertical="center" wrapText="1"/>
    </xf>
    <xf numFmtId="2" fontId="10" fillId="3" borderId="0" xfId="0" applyNumberFormat="1" applyFont="1" applyFill="1" applyBorder="1" applyAlignment="1">
      <alignment horizontal="center" vertical="center"/>
    </xf>
    <xf numFmtId="4" fontId="10" fillId="3" borderId="5" xfId="4" applyNumberFormat="1" applyFont="1" applyFill="1" applyBorder="1" applyAlignment="1">
      <alignment horizontal="left" vertical="center" wrapText="1"/>
    </xf>
    <xf numFmtId="0" fontId="10" fillId="3" borderId="52" xfId="0" applyFont="1" applyFill="1" applyBorder="1" applyAlignment="1">
      <alignment horizontal="center" vertical="center" wrapText="1"/>
    </xf>
    <xf numFmtId="0" fontId="10" fillId="3" borderId="53" xfId="0" applyFont="1" applyFill="1" applyBorder="1" applyAlignment="1">
      <alignment horizontal="center" vertical="center" wrapText="1"/>
    </xf>
    <xf numFmtId="0" fontId="11" fillId="3" borderId="52"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53" xfId="0" applyFont="1" applyFill="1" applyBorder="1" applyAlignment="1">
      <alignment horizontal="center" vertical="center" wrapText="1"/>
    </xf>
    <xf numFmtId="0" fontId="7" fillId="3" borderId="52" xfId="0" applyFont="1" applyFill="1" applyBorder="1" applyAlignment="1">
      <alignment horizontal="center" vertical="top"/>
    </xf>
    <xf numFmtId="0" fontId="7" fillId="3" borderId="0" xfId="0" applyFont="1" applyFill="1" applyBorder="1" applyAlignment="1">
      <alignment horizontal="center" vertical="top"/>
    </xf>
    <xf numFmtId="0" fontId="7" fillId="3" borderId="53" xfId="0" applyFont="1" applyFill="1" applyBorder="1" applyAlignment="1">
      <alignment horizontal="center" vertical="top"/>
    </xf>
    <xf numFmtId="0" fontId="9" fillId="3" borderId="52" xfId="0" applyNumberFormat="1" applyFont="1" applyFill="1" applyBorder="1" applyAlignment="1">
      <alignment horizontal="center" vertical="center"/>
    </xf>
    <xf numFmtId="0" fontId="9" fillId="3" borderId="0" xfId="0" applyNumberFormat="1" applyFont="1" applyFill="1" applyBorder="1" applyAlignment="1">
      <alignment horizontal="center" vertical="center"/>
    </xf>
    <xf numFmtId="0" fontId="9" fillId="3" borderId="53" xfId="0" applyNumberFormat="1" applyFont="1" applyFill="1" applyBorder="1" applyAlignment="1">
      <alignment horizontal="center" vertical="center"/>
    </xf>
    <xf numFmtId="0" fontId="9" fillId="3" borderId="0" xfId="0" applyFont="1" applyFill="1" applyBorder="1" applyAlignment="1">
      <alignment horizontal="center" vertical="center"/>
    </xf>
    <xf numFmtId="0" fontId="9" fillId="3" borderId="53"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9" xfId="0" applyFont="1" applyFill="1" applyBorder="1" applyAlignment="1">
      <alignment horizontal="center" vertical="center"/>
    </xf>
    <xf numFmtId="43" fontId="11" fillId="3" borderId="11" xfId="0" applyNumberFormat="1" applyFont="1" applyFill="1" applyBorder="1" applyAlignment="1">
      <alignment horizontal="center" vertical="center"/>
    </xf>
    <xf numFmtId="43" fontId="11" fillId="3" borderId="13" xfId="0" applyNumberFormat="1" applyFont="1" applyFill="1" applyBorder="1" applyAlignment="1">
      <alignment horizontal="center" vertical="center"/>
    </xf>
    <xf numFmtId="10" fontId="11" fillId="3" borderId="11" xfId="4" applyNumberFormat="1" applyFont="1" applyFill="1" applyBorder="1" applyAlignment="1" applyProtection="1">
      <alignment horizontal="center" vertical="center"/>
      <protection locked="0"/>
    </xf>
    <xf numFmtId="10" fontId="11" fillId="3" borderId="13" xfId="4" applyNumberFormat="1" applyFont="1" applyFill="1" applyBorder="1" applyAlignment="1" applyProtection="1">
      <alignment horizontal="center" vertical="center"/>
      <protection locked="0"/>
    </xf>
    <xf numFmtId="0" fontId="12" fillId="3" borderId="53" xfId="0" applyFont="1" applyFill="1" applyBorder="1" applyAlignment="1">
      <alignment horizontal="left" vertical="center" wrapText="1"/>
    </xf>
    <xf numFmtId="10" fontId="11" fillId="3" borderId="18" xfId="4" applyNumberFormat="1" applyFont="1" applyFill="1" applyBorder="1" applyAlignment="1" applyProtection="1">
      <alignment horizontal="center" vertical="center"/>
      <protection locked="0"/>
    </xf>
    <xf numFmtId="10" fontId="11" fillId="3" borderId="19" xfId="4" applyNumberFormat="1" applyFont="1" applyFill="1" applyBorder="1" applyAlignment="1" applyProtection="1">
      <alignment horizontal="center" vertical="center"/>
      <protection locked="0"/>
    </xf>
    <xf numFmtId="167" fontId="10" fillId="3" borderId="0" xfId="0" applyNumberFormat="1" applyFont="1" applyFill="1" applyBorder="1" applyAlignment="1">
      <alignment horizontal="center" vertical="center" wrapText="1"/>
    </xf>
    <xf numFmtId="43" fontId="11" fillId="3" borderId="18" xfId="0" applyNumberFormat="1" applyFont="1" applyFill="1" applyBorder="1" applyAlignment="1">
      <alignment horizontal="center" vertical="center"/>
    </xf>
    <xf numFmtId="43" fontId="11" fillId="3" borderId="19" xfId="0" applyNumberFormat="1" applyFont="1" applyFill="1" applyBorder="1" applyAlignment="1">
      <alignment horizontal="center" vertical="center"/>
    </xf>
    <xf numFmtId="2" fontId="10" fillId="3" borderId="5" xfId="0" applyNumberFormat="1" applyFont="1" applyFill="1" applyBorder="1" applyAlignment="1">
      <alignment horizontal="left" vertical="center" wrapText="1"/>
    </xf>
    <xf numFmtId="2" fontId="10" fillId="3" borderId="0" xfId="0" applyNumberFormat="1" applyFont="1" applyFill="1" applyBorder="1" applyAlignment="1">
      <alignment horizontal="left" vertical="center" wrapText="1"/>
    </xf>
    <xf numFmtId="0" fontId="10" fillId="3" borderId="0" xfId="0" applyNumberFormat="1" applyFont="1" applyFill="1" applyBorder="1" applyAlignment="1">
      <alignment horizontal="center" vertical="center" wrapText="1"/>
    </xf>
    <xf numFmtId="0" fontId="23" fillId="11" borderId="10" xfId="6" applyFont="1" applyFill="1" applyBorder="1" applyAlignment="1" applyProtection="1">
      <alignment horizontal="center" vertical="center"/>
    </xf>
    <xf numFmtId="0" fontId="23" fillId="3" borderId="0" xfId="6" applyFont="1" applyFill="1" applyBorder="1" applyAlignment="1" applyProtection="1">
      <alignment horizontal="justify" vertical="center" wrapText="1"/>
    </xf>
    <xf numFmtId="0" fontId="23" fillId="11" borderId="68" xfId="6" applyFont="1" applyFill="1" applyBorder="1" applyAlignment="1" applyProtection="1">
      <alignment horizontal="left" vertical="center"/>
    </xf>
    <xf numFmtId="0" fontId="23" fillId="11" borderId="10" xfId="6" applyFont="1" applyFill="1" applyBorder="1" applyAlignment="1" applyProtection="1">
      <alignment horizontal="left" vertical="center"/>
    </xf>
    <xf numFmtId="0" fontId="23" fillId="11" borderId="21" xfId="6" applyFont="1" applyFill="1" applyBorder="1" applyAlignment="1" applyProtection="1">
      <alignment horizontal="left" vertical="center"/>
    </xf>
    <xf numFmtId="0" fontId="23" fillId="10" borderId="11" xfId="6" applyFont="1" applyFill="1" applyBorder="1" applyAlignment="1" applyProtection="1">
      <alignment horizontal="center" vertical="center"/>
    </xf>
    <xf numFmtId="0" fontId="23" fillId="10" borderId="12" xfId="6" applyFont="1" applyFill="1" applyBorder="1" applyAlignment="1" applyProtection="1">
      <alignment horizontal="center" vertical="center"/>
    </xf>
    <xf numFmtId="0" fontId="23" fillId="10" borderId="13" xfId="6" applyFont="1" applyFill="1" applyBorder="1" applyAlignment="1" applyProtection="1">
      <alignment horizontal="center" vertical="center"/>
    </xf>
    <xf numFmtId="0" fontId="23" fillId="11" borderId="5" xfId="6" applyFont="1" applyFill="1" applyBorder="1" applyAlignment="1" applyProtection="1">
      <alignment horizontal="justify" vertical="center" wrapText="1"/>
    </xf>
    <xf numFmtId="0" fontId="23" fillId="11" borderId="0" xfId="6" applyFont="1" applyFill="1" applyBorder="1" applyAlignment="1" applyProtection="1">
      <alignment horizontal="justify" vertical="center" wrapText="1"/>
    </xf>
    <xf numFmtId="0" fontId="23" fillId="11" borderId="6" xfId="6" applyFont="1" applyFill="1" applyBorder="1" applyAlignment="1" applyProtection="1">
      <alignment horizontal="justify" vertical="center" wrapText="1"/>
    </xf>
    <xf numFmtId="0" fontId="25" fillId="11" borderId="46" xfId="6" applyFont="1" applyFill="1" applyBorder="1" applyAlignment="1" applyProtection="1">
      <alignment horizontal="left" vertical="center" wrapText="1"/>
    </xf>
    <xf numFmtId="0" fontId="25" fillId="11" borderId="47" xfId="6" applyFont="1" applyFill="1" applyBorder="1" applyAlignment="1" applyProtection="1">
      <alignment horizontal="left" vertical="center" wrapText="1"/>
    </xf>
    <xf numFmtId="0" fontId="25" fillId="11" borderId="48" xfId="6" applyFont="1" applyFill="1" applyBorder="1" applyAlignment="1" applyProtection="1">
      <alignment horizontal="left" vertical="center" wrapText="1"/>
    </xf>
    <xf numFmtId="0" fontId="25" fillId="11" borderId="11" xfId="6" applyFont="1" applyFill="1" applyBorder="1" applyAlignment="1" applyProtection="1">
      <alignment horizontal="left" vertical="center" wrapText="1"/>
    </xf>
    <xf numFmtId="0" fontId="25" fillId="11" borderId="12" xfId="6" applyFont="1" applyFill="1" applyBorder="1" applyAlignment="1" applyProtection="1">
      <alignment horizontal="left" vertical="center" wrapText="1"/>
    </xf>
    <xf numFmtId="0" fontId="25" fillId="11" borderId="13" xfId="6" applyFont="1" applyFill="1" applyBorder="1" applyAlignment="1" applyProtection="1">
      <alignment horizontal="left" vertical="center" wrapText="1"/>
    </xf>
    <xf numFmtId="0" fontId="7" fillId="3" borderId="52" xfId="6" applyFont="1" applyFill="1" applyBorder="1" applyAlignment="1" applyProtection="1">
      <alignment horizontal="center" vertical="center"/>
    </xf>
    <xf numFmtId="0" fontId="7" fillId="3" borderId="0" xfId="6" applyFont="1" applyFill="1" applyBorder="1" applyAlignment="1" applyProtection="1">
      <alignment horizontal="center" vertical="center"/>
    </xf>
    <xf numFmtId="0" fontId="25" fillId="11" borderId="27" xfId="6" applyFont="1" applyFill="1" applyBorder="1" applyAlignment="1" applyProtection="1">
      <alignment horizontal="left" vertical="center" wrapText="1"/>
    </xf>
    <xf numFmtId="0" fontId="25" fillId="11" borderId="28" xfId="6" applyFont="1" applyFill="1" applyBorder="1" applyAlignment="1" applyProtection="1">
      <alignment horizontal="left" vertical="center" wrapText="1"/>
    </xf>
    <xf numFmtId="0" fontId="25" fillId="11" borderId="29" xfId="6" applyFont="1" applyFill="1" applyBorder="1" applyAlignment="1" applyProtection="1">
      <alignment horizontal="left" vertical="center" wrapText="1"/>
    </xf>
    <xf numFmtId="0" fontId="23" fillId="11" borderId="16" xfId="6" applyFont="1" applyFill="1" applyBorder="1" applyAlignment="1" applyProtection="1">
      <alignment horizontal="left" vertical="center"/>
    </xf>
    <xf numFmtId="0" fontId="20" fillId="8" borderId="11" xfId="6" applyFont="1" applyFill="1" applyBorder="1" applyAlignment="1" applyProtection="1">
      <alignment horizontal="left" vertical="center"/>
      <protection locked="0"/>
    </xf>
    <xf numFmtId="0" fontId="20" fillId="8" borderId="12" xfId="6" applyFont="1" applyFill="1" applyBorder="1" applyAlignment="1" applyProtection="1">
      <alignment horizontal="left" vertical="center"/>
      <protection locked="0"/>
    </xf>
    <xf numFmtId="0" fontId="20" fillId="8" borderId="13" xfId="6" applyFont="1" applyFill="1" applyBorder="1" applyAlignment="1" applyProtection="1">
      <alignment horizontal="left" vertical="center"/>
      <protection locked="0"/>
    </xf>
    <xf numFmtId="164" fontId="8" fillId="7" borderId="0" xfId="1" applyFont="1" applyFill="1" applyAlignment="1">
      <alignment horizontal="center" vertical="center"/>
    </xf>
    <xf numFmtId="0" fontId="23" fillId="9" borderId="13" xfId="6" applyFont="1" applyFill="1" applyBorder="1" applyAlignment="1" applyProtection="1">
      <alignment horizontal="left" vertical="center"/>
    </xf>
    <xf numFmtId="0" fontId="23" fillId="9" borderId="14" xfId="6" applyFont="1" applyFill="1" applyBorder="1" applyAlignment="1" applyProtection="1">
      <alignment horizontal="left" vertical="center"/>
    </xf>
    <xf numFmtId="0" fontId="23" fillId="9" borderId="11" xfId="6" applyFont="1" applyFill="1" applyBorder="1" applyAlignment="1" applyProtection="1">
      <alignment horizontal="left" vertical="center"/>
    </xf>
    <xf numFmtId="0" fontId="20" fillId="7" borderId="3" xfId="6" applyFont="1" applyFill="1" applyBorder="1" applyAlignment="1" applyProtection="1">
      <alignment horizontal="right" vertical="center"/>
    </xf>
    <xf numFmtId="0" fontId="20" fillId="13" borderId="5" xfId="6" applyFont="1" applyFill="1" applyBorder="1" applyAlignment="1">
      <alignment horizontal="left" vertical="center"/>
    </xf>
    <xf numFmtId="0" fontId="20" fillId="13" borderId="0" xfId="6" applyFont="1" applyFill="1" applyBorder="1" applyAlignment="1">
      <alignment horizontal="left" vertical="center"/>
    </xf>
    <xf numFmtId="0" fontId="20" fillId="13" borderId="6" xfId="6" applyFont="1" applyFill="1" applyBorder="1" applyAlignment="1">
      <alignment horizontal="left" vertical="center"/>
    </xf>
    <xf numFmtId="0" fontId="20" fillId="7" borderId="16" xfId="6" applyFont="1" applyFill="1" applyBorder="1" applyAlignment="1">
      <alignment horizontal="left" vertical="center"/>
    </xf>
    <xf numFmtId="0" fontId="20" fillId="7" borderId="10" xfId="6" applyFont="1" applyFill="1" applyBorder="1" applyAlignment="1">
      <alignment horizontal="left" vertical="center"/>
    </xf>
    <xf numFmtId="0" fontId="23" fillId="11" borderId="2" xfId="6" applyFont="1" applyFill="1" applyBorder="1" applyAlignment="1">
      <alignment horizontal="left" vertical="center"/>
    </xf>
    <xf numFmtId="0" fontId="23" fillId="11" borderId="3" xfId="6" applyFont="1" applyFill="1" applyBorder="1" applyAlignment="1">
      <alignment horizontal="left" vertical="center"/>
    </xf>
    <xf numFmtId="14" fontId="13" fillId="8" borderId="16" xfId="6" applyNumberFormat="1" applyFont="1" applyFill="1" applyBorder="1" applyAlignment="1" applyProtection="1">
      <alignment horizontal="center" vertical="center"/>
      <protection locked="0"/>
    </xf>
    <xf numFmtId="14" fontId="13" fillId="8" borderId="21" xfId="6" applyNumberFormat="1" applyFont="1" applyFill="1" applyBorder="1" applyAlignment="1" applyProtection="1">
      <alignment horizontal="center" vertical="center"/>
      <protection locked="0"/>
    </xf>
    <xf numFmtId="0" fontId="23" fillId="8" borderId="5" xfId="6" applyFont="1" applyFill="1" applyBorder="1" applyAlignment="1" applyProtection="1">
      <alignment horizontal="left" vertical="center"/>
      <protection locked="0"/>
    </xf>
    <xf numFmtId="0" fontId="23" fillId="8" borderId="0" xfId="6" applyFont="1" applyFill="1" applyBorder="1" applyAlignment="1" applyProtection="1">
      <alignment horizontal="left" vertical="center"/>
      <protection locked="0"/>
    </xf>
    <xf numFmtId="0" fontId="23" fillId="8" borderId="6" xfId="6" applyFont="1" applyFill="1" applyBorder="1" applyAlignment="1" applyProtection="1">
      <alignment horizontal="left" vertical="center"/>
      <protection locked="0"/>
    </xf>
    <xf numFmtId="0" fontId="20" fillId="9" borderId="16" xfId="6" applyFont="1" applyFill="1" applyBorder="1" applyAlignment="1">
      <alignment horizontal="center" vertical="center"/>
    </xf>
    <xf numFmtId="0" fontId="20" fillId="9" borderId="10" xfId="6" applyFont="1" applyFill="1" applyBorder="1" applyAlignment="1">
      <alignment horizontal="center" vertical="center"/>
    </xf>
    <xf numFmtId="0" fontId="20" fillId="9" borderId="21" xfId="6" applyFont="1" applyFill="1" applyBorder="1" applyAlignment="1">
      <alignment horizontal="center" vertical="center"/>
    </xf>
    <xf numFmtId="0" fontId="23" fillId="8" borderId="16" xfId="6" applyFont="1" applyFill="1" applyBorder="1" applyAlignment="1" applyProtection="1">
      <alignment horizontal="left" vertical="center"/>
      <protection locked="0"/>
    </xf>
    <xf numFmtId="0" fontId="23" fillId="8" borderId="10" xfId="6" applyFont="1" applyFill="1" applyBorder="1" applyAlignment="1" applyProtection="1">
      <alignment horizontal="left" vertical="center"/>
      <protection locked="0"/>
    </xf>
    <xf numFmtId="0" fontId="23" fillId="8" borderId="21" xfId="6" applyFont="1" applyFill="1" applyBorder="1" applyAlignment="1" applyProtection="1">
      <alignment horizontal="left" vertical="center"/>
      <protection locked="0"/>
    </xf>
    <xf numFmtId="0" fontId="23" fillId="8" borderId="16" xfId="6" applyFont="1" applyFill="1" applyBorder="1" applyAlignment="1" applyProtection="1">
      <alignment horizontal="left" vertical="center" wrapText="1"/>
      <protection locked="0"/>
    </xf>
    <xf numFmtId="0" fontId="23" fillId="8" borderId="10" xfId="6" applyFont="1" applyFill="1" applyBorder="1" applyAlignment="1" applyProtection="1">
      <alignment horizontal="left" vertical="center" wrapText="1"/>
      <protection locked="0"/>
    </xf>
    <xf numFmtId="0" fontId="23" fillId="8" borderId="21" xfId="6" applyFont="1" applyFill="1" applyBorder="1" applyAlignment="1" applyProtection="1">
      <alignment horizontal="left" vertical="center" wrapText="1"/>
      <protection locked="0"/>
    </xf>
    <xf numFmtId="0" fontId="20" fillId="9" borderId="3" xfId="6" applyFont="1" applyFill="1" applyBorder="1" applyAlignment="1">
      <alignment horizontal="center" vertical="center"/>
    </xf>
    <xf numFmtId="0" fontId="23" fillId="9" borderId="5" xfId="6" applyFont="1" applyFill="1" applyBorder="1" applyAlignment="1">
      <alignment horizontal="center" vertical="center"/>
    </xf>
    <xf numFmtId="0" fontId="23" fillId="9" borderId="0" xfId="6" applyFont="1" applyFill="1" applyBorder="1" applyAlignment="1">
      <alignment horizontal="center" vertical="center"/>
    </xf>
    <xf numFmtId="0" fontId="23" fillId="9" borderId="6" xfId="6" applyFont="1" applyFill="1" applyBorder="1" applyAlignment="1">
      <alignment horizontal="center" vertical="center"/>
    </xf>
    <xf numFmtId="0" fontId="23" fillId="11" borderId="5" xfId="6" applyFont="1" applyFill="1" applyBorder="1" applyAlignment="1">
      <alignment horizontal="center" vertical="center"/>
    </xf>
    <xf numFmtId="0" fontId="23" fillId="11" borderId="0" xfId="6" applyFont="1" applyFill="1" applyBorder="1" applyAlignment="1">
      <alignment horizontal="center" vertical="center"/>
    </xf>
    <xf numFmtId="0" fontId="23" fillId="11" borderId="6" xfId="6" applyFont="1" applyFill="1" applyBorder="1" applyAlignment="1">
      <alignment horizontal="center" vertical="center"/>
    </xf>
    <xf numFmtId="0" fontId="23" fillId="7" borderId="5" xfId="6" applyFont="1" applyFill="1" applyBorder="1" applyAlignment="1">
      <alignment horizontal="center" vertical="center"/>
    </xf>
    <xf numFmtId="0" fontId="23" fillId="7" borderId="0" xfId="6" applyFont="1" applyFill="1" applyBorder="1" applyAlignment="1">
      <alignment horizontal="center" vertical="center"/>
    </xf>
    <xf numFmtId="0" fontId="23" fillId="7" borderId="6" xfId="6" applyFont="1" applyFill="1" applyBorder="1" applyAlignment="1">
      <alignment horizontal="center" vertical="center"/>
    </xf>
    <xf numFmtId="0" fontId="13" fillId="7" borderId="5" xfId="6" applyFont="1" applyFill="1" applyBorder="1" applyAlignment="1">
      <alignment vertical="center"/>
    </xf>
    <xf numFmtId="0" fontId="13" fillId="7" borderId="0" xfId="6" applyFont="1" applyFill="1" applyBorder="1" applyAlignment="1">
      <alignment vertical="center"/>
    </xf>
    <xf numFmtId="0" fontId="13" fillId="7" borderId="6" xfId="6" applyFont="1" applyFill="1" applyBorder="1" applyAlignment="1">
      <alignment vertical="center"/>
    </xf>
    <xf numFmtId="0" fontId="13" fillId="7" borderId="40" xfId="6" applyFont="1" applyFill="1" applyBorder="1" applyAlignment="1">
      <alignment horizontal="center" vertical="center"/>
    </xf>
    <xf numFmtId="0" fontId="13" fillId="7" borderId="41" xfId="6" applyFont="1" applyFill="1" applyBorder="1" applyAlignment="1">
      <alignment horizontal="center" vertical="center"/>
    </xf>
    <xf numFmtId="0" fontId="13" fillId="7" borderId="43" xfId="6" applyFont="1" applyFill="1" applyBorder="1" applyAlignment="1">
      <alignment horizontal="center" vertical="center"/>
    </xf>
    <xf numFmtId="0" fontId="13" fillId="7" borderId="44" xfId="6" applyFont="1" applyFill="1" applyBorder="1" applyAlignment="1">
      <alignment horizontal="center" vertical="center"/>
    </xf>
    <xf numFmtId="10" fontId="13" fillId="7" borderId="42" xfId="6" applyNumberFormat="1" applyFont="1" applyFill="1" applyBorder="1" applyAlignment="1">
      <alignment horizontal="center" vertical="center"/>
    </xf>
    <xf numFmtId="10" fontId="13" fillId="7" borderId="45" xfId="6" applyNumberFormat="1" applyFont="1" applyFill="1" applyBorder="1" applyAlignment="1">
      <alignment horizontal="center" vertical="center"/>
    </xf>
    <xf numFmtId="0" fontId="13" fillId="7" borderId="11" xfId="6" applyFont="1" applyFill="1" applyBorder="1" applyAlignment="1">
      <alignment horizontal="right" vertical="center"/>
    </xf>
    <xf numFmtId="0" fontId="13" fillId="7" borderId="12" xfId="6" applyFont="1" applyFill="1" applyBorder="1" applyAlignment="1">
      <alignment horizontal="right" vertical="center"/>
    </xf>
    <xf numFmtId="0" fontId="13" fillId="7" borderId="11" xfId="6" applyFont="1" applyFill="1" applyBorder="1" applyAlignment="1">
      <alignment horizontal="left" vertical="center"/>
    </xf>
    <xf numFmtId="0" fontId="13" fillId="7" borderId="12" xfId="6" applyFont="1" applyFill="1" applyBorder="1" applyAlignment="1">
      <alignment horizontal="left" vertical="center"/>
    </xf>
    <xf numFmtId="0" fontId="13" fillId="7" borderId="13" xfId="6" applyFont="1" applyFill="1" applyBorder="1" applyAlignment="1">
      <alignment horizontal="left" vertical="center"/>
    </xf>
    <xf numFmtId="0" fontId="10" fillId="7" borderId="11" xfId="6" applyFont="1" applyFill="1" applyBorder="1" applyAlignment="1">
      <alignment horizontal="center" vertical="center" wrapText="1"/>
    </xf>
    <xf numFmtId="0" fontId="10" fillId="7" borderId="12" xfId="6" applyFont="1" applyFill="1" applyBorder="1" applyAlignment="1">
      <alignment horizontal="center" vertical="center" wrapText="1"/>
    </xf>
    <xf numFmtId="0" fontId="10" fillId="7" borderId="13" xfId="6" applyFont="1" applyFill="1" applyBorder="1" applyAlignment="1">
      <alignment horizontal="center" vertical="center" wrapText="1"/>
    </xf>
    <xf numFmtId="0" fontId="13" fillId="7" borderId="13" xfId="6" applyFont="1" applyFill="1" applyBorder="1" applyAlignment="1">
      <alignment horizontal="right" vertical="center"/>
    </xf>
    <xf numFmtId="0" fontId="13" fillId="7" borderId="5" xfId="6" applyFont="1" applyFill="1" applyBorder="1" applyAlignment="1">
      <alignment horizontal="left"/>
    </xf>
    <xf numFmtId="0" fontId="13" fillId="7" borderId="0" xfId="6" applyFont="1" applyFill="1" applyBorder="1" applyAlignment="1">
      <alignment horizontal="left"/>
    </xf>
    <xf numFmtId="0" fontId="13" fillId="7" borderId="6" xfId="6" applyFont="1" applyFill="1" applyBorder="1" applyAlignment="1">
      <alignment horizontal="left"/>
    </xf>
    <xf numFmtId="0" fontId="13" fillId="7" borderId="36" xfId="6" applyFont="1" applyFill="1" applyBorder="1" applyAlignment="1">
      <alignment horizontal="right" vertical="center"/>
    </xf>
    <xf numFmtId="0" fontId="13" fillId="7" borderId="5" xfId="6" applyFont="1" applyFill="1" applyBorder="1" applyAlignment="1">
      <alignment horizontal="right" vertical="center"/>
    </xf>
    <xf numFmtId="0" fontId="13" fillId="7" borderId="33" xfId="6" applyFont="1" applyFill="1" applyBorder="1" applyAlignment="1">
      <alignment horizontal="right" vertical="center"/>
    </xf>
    <xf numFmtId="0" fontId="13" fillId="7" borderId="37" xfId="6" applyFont="1" applyFill="1" applyBorder="1" applyAlignment="1">
      <alignment horizontal="center"/>
    </xf>
    <xf numFmtId="49" fontId="13" fillId="7" borderId="38" xfId="6" applyNumberFormat="1" applyFont="1" applyFill="1" applyBorder="1" applyAlignment="1">
      <alignment horizontal="left" vertical="center"/>
    </xf>
    <xf numFmtId="49" fontId="13" fillId="7" borderId="0" xfId="6" applyNumberFormat="1" applyFont="1" applyFill="1" applyBorder="1" applyAlignment="1">
      <alignment horizontal="left" vertical="center"/>
    </xf>
    <xf numFmtId="49" fontId="13" fillId="7" borderId="34" xfId="6" applyNumberFormat="1" applyFont="1" applyFill="1" applyBorder="1" applyAlignment="1">
      <alignment horizontal="left" vertical="center"/>
    </xf>
    <xf numFmtId="0" fontId="38" fillId="7" borderId="39" xfId="6" applyFont="1" applyFill="1" applyBorder="1" applyAlignment="1">
      <alignment horizontal="center" vertical="center"/>
    </xf>
    <xf numFmtId="0" fontId="10" fillId="7" borderId="6" xfId="6" applyFont="1" applyFill="1" applyBorder="1" applyAlignment="1">
      <alignment horizontal="center" vertical="center"/>
    </xf>
    <xf numFmtId="0" fontId="10" fillId="7" borderId="35" xfId="6" applyFont="1" applyFill="1" applyBorder="1" applyAlignment="1">
      <alignment horizontal="center" vertical="center"/>
    </xf>
    <xf numFmtId="49" fontId="39" fillId="7" borderId="38" xfId="6" applyNumberFormat="1" applyFont="1" applyFill="1" applyBorder="1" applyAlignment="1">
      <alignment horizontal="center" vertical="center"/>
    </xf>
    <xf numFmtId="49" fontId="39" fillId="7" borderId="34" xfId="6" applyNumberFormat="1" applyFont="1" applyFill="1" applyBorder="1" applyAlignment="1">
      <alignment horizontal="center" vertical="center"/>
    </xf>
    <xf numFmtId="49" fontId="13" fillId="7" borderId="38" xfId="6" applyNumberFormat="1" applyFont="1" applyFill="1" applyBorder="1" applyAlignment="1">
      <alignment horizontal="center" vertical="center"/>
    </xf>
    <xf numFmtId="0" fontId="8" fillId="7" borderId="38" xfId="6" applyFont="1" applyFill="1" applyBorder="1" applyAlignment="1">
      <alignment horizontal="center" vertical="center"/>
    </xf>
    <xf numFmtId="0" fontId="8" fillId="7" borderId="34" xfId="6" applyFont="1" applyFill="1" applyBorder="1" applyAlignment="1">
      <alignment horizontal="center" vertical="center"/>
    </xf>
    <xf numFmtId="0" fontId="8" fillId="7" borderId="11" xfId="6" applyFont="1" applyFill="1" applyBorder="1" applyAlignment="1">
      <alignment horizontal="left" vertical="center"/>
    </xf>
    <xf numFmtId="0" fontId="8" fillId="7" borderId="12" xfId="6" applyFont="1" applyFill="1" applyBorder="1" applyAlignment="1">
      <alignment horizontal="left" vertical="center"/>
    </xf>
    <xf numFmtId="0" fontId="8" fillId="7" borderId="13" xfId="6" applyFont="1" applyFill="1" applyBorder="1" applyAlignment="1">
      <alignment horizontal="left" vertical="center"/>
    </xf>
    <xf numFmtId="0" fontId="23" fillId="7" borderId="11" xfId="6" applyFont="1" applyFill="1" applyBorder="1" applyAlignment="1">
      <alignment horizontal="center"/>
    </xf>
    <xf numFmtId="0" fontId="23" fillId="7" borderId="12" xfId="6" applyFont="1" applyFill="1" applyBorder="1" applyAlignment="1">
      <alignment horizontal="center"/>
    </xf>
    <xf numFmtId="0" fontId="23" fillId="7" borderId="13" xfId="6" applyFont="1" applyFill="1" applyBorder="1" applyAlignment="1">
      <alignment horizontal="center"/>
    </xf>
    <xf numFmtId="49" fontId="36" fillId="7" borderId="2" xfId="6" applyNumberFormat="1" applyFont="1" applyFill="1" applyBorder="1" applyAlignment="1">
      <alignment horizontal="center" vertical="center"/>
    </xf>
    <xf numFmtId="49" fontId="37" fillId="7" borderId="3" xfId="6" applyNumberFormat="1" applyFont="1" applyFill="1" applyBorder="1" applyAlignment="1">
      <alignment horizontal="center" vertical="center"/>
    </xf>
    <xf numFmtId="49" fontId="37" fillId="7" borderId="4" xfId="6" applyNumberFormat="1" applyFont="1" applyFill="1" applyBorder="1" applyAlignment="1">
      <alignment horizontal="center" vertical="center"/>
    </xf>
    <xf numFmtId="49" fontId="37" fillId="7" borderId="16" xfId="6" applyNumberFormat="1" applyFont="1" applyFill="1" applyBorder="1" applyAlignment="1">
      <alignment horizontal="center" vertical="center"/>
    </xf>
    <xf numFmtId="49" fontId="37" fillId="7" borderId="10" xfId="6" applyNumberFormat="1" applyFont="1" applyFill="1" applyBorder="1" applyAlignment="1">
      <alignment horizontal="center" vertical="center"/>
    </xf>
    <xf numFmtId="49" fontId="37" fillId="7" borderId="21" xfId="6" applyNumberFormat="1" applyFont="1" applyFill="1" applyBorder="1" applyAlignment="1">
      <alignment horizontal="center" vertical="center"/>
    </xf>
    <xf numFmtId="0" fontId="7" fillId="3" borderId="5" xfId="5" applyFont="1" applyFill="1" applyBorder="1" applyAlignment="1">
      <alignment horizontal="center"/>
    </xf>
    <xf numFmtId="0" fontId="7" fillId="3" borderId="0" xfId="5" applyFont="1" applyFill="1" applyBorder="1" applyAlignment="1">
      <alignment horizontal="center"/>
    </xf>
    <xf numFmtId="0" fontId="7" fillId="3" borderId="6" xfId="5" applyFont="1" applyFill="1" applyBorder="1" applyAlignment="1">
      <alignment horizontal="center"/>
    </xf>
    <xf numFmtId="0" fontId="52" fillId="16" borderId="52" xfId="6" applyFont="1" applyFill="1" applyBorder="1" applyAlignment="1">
      <alignment horizontal="center" vertical="center"/>
    </xf>
    <xf numFmtId="0" fontId="52" fillId="16" borderId="0" xfId="6" applyFont="1" applyFill="1" applyBorder="1" applyAlignment="1">
      <alignment horizontal="center" vertical="center"/>
    </xf>
    <xf numFmtId="0" fontId="52" fillId="16" borderId="53" xfId="6" applyFont="1" applyFill="1" applyBorder="1" applyAlignment="1">
      <alignment horizontal="center" vertical="center"/>
    </xf>
    <xf numFmtId="167" fontId="52" fillId="16" borderId="56" xfId="6" applyNumberFormat="1" applyFont="1" applyFill="1" applyBorder="1" applyAlignment="1" applyProtection="1">
      <alignment horizontal="center" vertical="center"/>
      <protection locked="0"/>
    </xf>
    <xf numFmtId="167" fontId="52" fillId="16" borderId="57" xfId="6" applyNumberFormat="1" applyFont="1" applyFill="1" applyBorder="1" applyAlignment="1" applyProtection="1">
      <alignment horizontal="center" vertical="center"/>
      <protection locked="0"/>
    </xf>
    <xf numFmtId="0" fontId="16" fillId="0" borderId="0" xfId="0" applyFont="1" applyAlignment="1">
      <alignment horizontal="center" vertical="center" wrapText="1"/>
    </xf>
    <xf numFmtId="0" fontId="16" fillId="0" borderId="0" xfId="0" applyFont="1" applyAlignment="1">
      <alignment horizontal="center" wrapText="1"/>
    </xf>
    <xf numFmtId="0" fontId="9" fillId="3" borderId="0" xfId="0" applyFont="1" applyFill="1" applyBorder="1" applyAlignment="1">
      <alignment vertical="top"/>
    </xf>
    <xf numFmtId="0" fontId="36" fillId="3" borderId="14" xfId="0" applyFont="1" applyFill="1" applyBorder="1" applyAlignment="1">
      <alignment horizontal="center" vertical="center"/>
    </xf>
    <xf numFmtId="0" fontId="7" fillId="3" borderId="16" xfId="5" applyFont="1" applyFill="1" applyBorder="1" applyAlignment="1">
      <alignment horizontal="center" vertical="center"/>
    </xf>
    <xf numFmtId="0" fontId="7" fillId="3" borderId="10" xfId="5" applyFont="1" applyFill="1" applyBorder="1" applyAlignment="1">
      <alignment horizontal="center" vertical="center"/>
    </xf>
    <xf numFmtId="0" fontId="7" fillId="3" borderId="21" xfId="5" applyFont="1" applyFill="1" applyBorder="1" applyAlignment="1">
      <alignment horizontal="center" vertical="center"/>
    </xf>
    <xf numFmtId="49" fontId="13" fillId="7" borderId="11" xfId="6" applyNumberFormat="1" applyFont="1" applyFill="1" applyBorder="1" applyAlignment="1">
      <alignment horizontal="center" vertical="top"/>
    </xf>
    <xf numFmtId="49" fontId="13" fillId="7" borderId="12" xfId="6" applyNumberFormat="1" applyFont="1" applyFill="1" applyBorder="1" applyAlignment="1">
      <alignment horizontal="center" vertical="top"/>
    </xf>
    <xf numFmtId="49" fontId="13" fillId="7" borderId="13" xfId="6" applyNumberFormat="1" applyFont="1" applyFill="1" applyBorder="1" applyAlignment="1">
      <alignment horizontal="center" vertical="top"/>
    </xf>
    <xf numFmtId="0" fontId="10" fillId="0" borderId="0" xfId="0" applyFont="1" applyAlignment="1">
      <alignment horizontal="center" vertical="center"/>
    </xf>
    <xf numFmtId="164" fontId="13" fillId="0" borderId="76" xfId="1" applyFont="1" applyFill="1" applyBorder="1" applyAlignment="1">
      <alignment horizontal="right" vertical="center"/>
    </xf>
    <xf numFmtId="164" fontId="13" fillId="0" borderId="3" xfId="1" applyFont="1" applyFill="1" applyBorder="1" applyAlignment="1">
      <alignment horizontal="right" vertical="center"/>
    </xf>
    <xf numFmtId="164" fontId="13" fillId="0" borderId="77" xfId="1" applyFont="1" applyFill="1" applyBorder="1" applyAlignment="1">
      <alignment horizontal="center" vertical="center"/>
    </xf>
    <xf numFmtId="164" fontId="13" fillId="0" borderId="14" xfId="1" applyFont="1" applyFill="1" applyBorder="1" applyAlignment="1">
      <alignment horizontal="left" vertical="center"/>
    </xf>
  </cellXfs>
  <cellStyles count="99">
    <cellStyle name="cf1" xfId="39"/>
    <cellStyle name="Excel Built-in Normal" xfId="40"/>
    <cellStyle name="Excel Built-in Normal 1" xfId="41"/>
    <cellStyle name="Heading 1 1" xfId="42"/>
    <cellStyle name="Heading1 1" xfId="43"/>
    <cellStyle name="Moeda 2" xfId="21"/>
    <cellStyle name="Moeda 2 2" xfId="44"/>
    <cellStyle name="Moeda 2 2 2" xfId="61"/>
    <cellStyle name="Moeda 2 2 2 2" xfId="62"/>
    <cellStyle name="Moeda 2 3" xfId="55"/>
    <cellStyle name="Moeda 3" xfId="66"/>
    <cellStyle name="Moeda 3 2" xfId="95"/>
    <cellStyle name="Moeda 4" xfId="96"/>
    <cellStyle name="Normal" xfId="0" builtinId="0"/>
    <cellStyle name="Normal 10" xfId="5"/>
    <cellStyle name="Normal 2" xfId="6"/>
    <cellStyle name="Normal 2 2" xfId="33"/>
    <cellStyle name="Normal 2 2 2" xfId="45"/>
    <cellStyle name="Normal 2 2 2 2" xfId="46"/>
    <cellStyle name="Normal 2 2 2 2 2" xfId="64"/>
    <cellStyle name="Normal 2 2 2 2 2 2" xfId="93"/>
    <cellStyle name="Normal 2 2 2 2 3" xfId="84"/>
    <cellStyle name="Normal 2 2 2 3" xfId="63"/>
    <cellStyle name="Normal 2 2 2 3 2" xfId="92"/>
    <cellStyle name="Normal 2 2 2 4" xfId="83"/>
    <cellStyle name="Normal 2 3" xfId="38"/>
    <cellStyle name="Normal 21" xfId="97"/>
    <cellStyle name="Normal 3" xfId="7"/>
    <cellStyle name="Normal 3 2" xfId="31"/>
    <cellStyle name="Normal 3 2 2" xfId="57"/>
    <cellStyle name="Normal 3 2 2 2" xfId="89"/>
    <cellStyle name="Normal 3 2 3" xfId="78"/>
    <cellStyle name="Normal 3 3" xfId="52"/>
    <cellStyle name="Normal 3 3 2" xfId="86"/>
    <cellStyle name="Normal 3 4" xfId="67"/>
    <cellStyle name="Normal 3 4 2 4" xfId="34"/>
    <cellStyle name="Normal 3 4 2 4 2" xfId="58"/>
    <cellStyle name="Normal 3 4 2 4 2 2" xfId="90"/>
    <cellStyle name="Normal 3 4 2 4 3" xfId="79"/>
    <cellStyle name="Normal 4" xfId="8"/>
    <cellStyle name="Normal 4 2" xfId="47"/>
    <cellStyle name="Normal 4 2 2" xfId="65"/>
    <cellStyle name="Normal 4 2 2 2" xfId="94"/>
    <cellStyle name="Normal 4 2 3" xfId="85"/>
    <cellStyle name="Normal 5" xfId="30"/>
    <cellStyle name="Normal 5 2" xfId="32"/>
    <cellStyle name="Normal 5 3" xfId="56"/>
    <cellStyle name="Normal 5 3 2" xfId="88"/>
    <cellStyle name="Normal 5 4" xfId="77"/>
    <cellStyle name="Normal 6" xfId="51"/>
    <cellStyle name="Normal 6 2" xfId="60"/>
    <cellStyle name="Normal 9" xfId="35"/>
    <cellStyle name="Normal 9 2" xfId="59"/>
    <cellStyle name="Normal 9 2 2" xfId="91"/>
    <cellStyle name="Normal 9 3" xfId="80"/>
    <cellStyle name="Nota 2" xfId="9"/>
    <cellStyle name="Nota 3" xfId="10"/>
    <cellStyle name="Nota 4" xfId="11"/>
    <cellStyle name="Nota 4 2" xfId="53"/>
    <cellStyle name="Nota 4 2 2" xfId="87"/>
    <cellStyle name="Nota 4 3" xfId="68"/>
    <cellStyle name="Porcentagem 2" xfId="12"/>
    <cellStyle name="Porcentagem 3" xfId="13"/>
    <cellStyle name="Porcentagem 3 2" xfId="48"/>
    <cellStyle name="Porcentagem 4" xfId="14"/>
    <cellStyle name="Result 1" xfId="49"/>
    <cellStyle name="Result2 1" xfId="50"/>
    <cellStyle name="Separador de milhares 2" xfId="2"/>
    <cellStyle name="Separador de milhares 2 2" xfId="22"/>
    <cellStyle name="Separador de milhares 2 2 2" xfId="36"/>
    <cellStyle name="Separador de milhares 2 2 2 2" xfId="81"/>
    <cellStyle name="Separador de milhares 2 2 3" xfId="70"/>
    <cellStyle name="Separador de milhares 3" xfId="15"/>
    <cellStyle name="Separador de milhares 3 2" xfId="4"/>
    <cellStyle name="Separador de milhares 3 2 2" xfId="23"/>
    <cellStyle name="Separador de milhares 3 2 2 2" xfId="71"/>
    <cellStyle name="Separador de milhares 3 2 5" xfId="98"/>
    <cellStyle name="Separador de milhares 3 3" xfId="24"/>
    <cellStyle name="Separador de milhares 3 3 2" xfId="72"/>
    <cellStyle name="Separador de milhares 4" xfId="16"/>
    <cellStyle name="Separador de milhares 4 2" xfId="17"/>
    <cellStyle name="Separador de milhares 4 2 2" xfId="25"/>
    <cellStyle name="Separador de milhares 4 2 2 2" xfId="73"/>
    <cellStyle name="Separador de milhares 4 3" xfId="26"/>
    <cellStyle name="Separador de milhares 4 3 2" xfId="74"/>
    <cellStyle name="Separador de milhares 5" xfId="19"/>
    <cellStyle name="Separador de milhares 5 2" xfId="54"/>
    <cellStyle name="TableStyleLight1" xfId="29"/>
    <cellStyle name="Vírgula" xfId="1" builtinId="3"/>
    <cellStyle name="Vírgula 2" xfId="3"/>
    <cellStyle name="Vírgula 2 2" xfId="20"/>
    <cellStyle name="Vírgula 2 2 2" xfId="37"/>
    <cellStyle name="Vírgula 2 2 2 2" xfId="82"/>
    <cellStyle name="Vírgula 2 2 3" xfId="69"/>
    <cellStyle name="Vírgula 3" xfId="18"/>
    <cellStyle name="Vírgula 3 2" xfId="27"/>
    <cellStyle name="Vírgula 3 2 2" xfId="75"/>
    <cellStyle name="Vírgula 4" xfId="28"/>
    <cellStyle name="Vírgula 4 2" xfId="76"/>
  </cellStyles>
  <dxfs count="17">
    <dxf>
      <fill>
        <patternFill patternType="solid">
          <bgColor indexed="26"/>
        </patternFill>
      </fill>
    </dxf>
    <dxf>
      <fill>
        <patternFill patternType="lightUp"/>
      </fill>
    </dxf>
    <dxf>
      <fill>
        <patternFill patternType="lightUp"/>
      </fill>
    </dxf>
    <dxf>
      <fill>
        <patternFill patternType="solid">
          <bgColor indexed="26"/>
        </patternFill>
      </fill>
    </dxf>
    <dxf>
      <fill>
        <patternFill>
          <bgColor indexed="10"/>
        </patternFill>
      </fill>
    </dxf>
    <dxf>
      <fill>
        <patternFill>
          <bgColor indexed="10"/>
        </patternFill>
      </fill>
    </dxf>
    <dxf>
      <fill>
        <patternFill patternType="lightUp"/>
      </fill>
    </dxf>
    <dxf>
      <fill>
        <patternFill patternType="lightUp"/>
      </fill>
    </dxf>
    <dxf>
      <fill>
        <patternFill>
          <bgColor indexed="10"/>
        </patternFill>
      </fill>
    </dxf>
    <dxf>
      <fill>
        <patternFill patternType="lightUp"/>
      </fill>
    </dxf>
    <dxf>
      <fill>
        <patternFill patternType="lightUp"/>
      </fill>
    </dxf>
    <dxf>
      <fill>
        <patternFill>
          <bgColor indexed="10"/>
        </patternFill>
      </fill>
    </dxf>
    <dxf>
      <fill>
        <patternFill patternType="lightUp"/>
      </fill>
    </dxf>
    <dxf>
      <fill>
        <patternFill patternType="lightUp"/>
      </fill>
    </dxf>
    <dxf>
      <fill>
        <patternFill patternType="lightUp"/>
      </fill>
    </dxf>
    <dxf>
      <fill>
        <patternFill>
          <bgColor indexed="10"/>
        </patternFill>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91109</xdr:colOff>
      <xdr:row>0</xdr:row>
      <xdr:rowOff>107674</xdr:rowOff>
    </xdr:from>
    <xdr:to>
      <xdr:col>2</xdr:col>
      <xdr:colOff>191334</xdr:colOff>
      <xdr:row>5</xdr:row>
      <xdr:rowOff>95131</xdr:rowOff>
    </xdr:to>
    <xdr:pic>
      <xdr:nvPicPr>
        <xdr:cNvPr id="3" name="Imagem 2"/>
        <xdr:cNvPicPr>
          <a:picLocks noChangeAspect="1" noChangeArrowheads="1"/>
        </xdr:cNvPicPr>
      </xdr:nvPicPr>
      <xdr:blipFill>
        <a:blip xmlns:r="http://schemas.openxmlformats.org/officeDocument/2006/relationships" r:embed="rId1"/>
        <a:srcRect/>
        <a:stretch>
          <a:fillRect/>
        </a:stretch>
      </xdr:blipFill>
      <xdr:spPr bwMode="auto">
        <a:xfrm>
          <a:off x="869674" y="107674"/>
          <a:ext cx="969899" cy="86541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265043</xdr:colOff>
      <xdr:row>0</xdr:row>
      <xdr:rowOff>74543</xdr:rowOff>
    </xdr:from>
    <xdr:to>
      <xdr:col>3</xdr:col>
      <xdr:colOff>50529</xdr:colOff>
      <xdr:row>5</xdr:row>
      <xdr:rowOff>62000</xdr:rowOff>
    </xdr:to>
    <xdr:pic>
      <xdr:nvPicPr>
        <xdr:cNvPr id="2" name="Imagem 1"/>
        <xdr:cNvPicPr>
          <a:picLocks noChangeAspect="1" noChangeArrowheads="1"/>
        </xdr:cNvPicPr>
      </xdr:nvPicPr>
      <xdr:blipFill>
        <a:blip xmlns:r="http://schemas.openxmlformats.org/officeDocument/2006/relationships" r:embed="rId1"/>
        <a:srcRect/>
        <a:stretch>
          <a:fillRect/>
        </a:stretch>
      </xdr:blipFill>
      <xdr:spPr bwMode="auto">
        <a:xfrm>
          <a:off x="1283804" y="74543"/>
          <a:ext cx="969899" cy="865414"/>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161925</xdr:colOff>
      <xdr:row>0</xdr:row>
      <xdr:rowOff>76200</xdr:rowOff>
    </xdr:from>
    <xdr:to>
      <xdr:col>2</xdr:col>
      <xdr:colOff>714375</xdr:colOff>
      <xdr:row>5</xdr:row>
      <xdr:rowOff>76200</xdr:rowOff>
    </xdr:to>
    <xdr:pic>
      <xdr:nvPicPr>
        <xdr:cNvPr id="4" name="Imagem 3">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1"/>
        <a:srcRect/>
        <a:stretch>
          <a:fillRect/>
        </a:stretch>
      </xdr:blipFill>
      <xdr:spPr bwMode="auto">
        <a:xfrm>
          <a:off x="1066800" y="76200"/>
          <a:ext cx="981075" cy="876300"/>
        </a:xfrm>
        <a:prstGeom prst="rect">
          <a:avLst/>
        </a:prstGeom>
        <a:noFill/>
        <a:ln w="9525">
          <a:noFill/>
          <a:miter lim="800000"/>
          <a:headEnd/>
          <a:tailEnd/>
        </a:ln>
      </xdr:spPr>
    </xdr:pic>
    <xdr:clientData/>
  </xdr:twoCellAnchor>
  <xdr:oneCellAnchor>
    <xdr:from>
      <xdr:col>4</xdr:col>
      <xdr:colOff>114300</xdr:colOff>
      <xdr:row>1396</xdr:row>
      <xdr:rowOff>133351</xdr:rowOff>
    </xdr:from>
    <xdr:ext cx="638175" cy="152400"/>
    <xdr:sp macro="" textlink="">
      <xdr:nvSpPr>
        <xdr:cNvPr id="3" name="CaixaDeTexto 5">
          <a:extLst>
            <a:ext uri="{FF2B5EF4-FFF2-40B4-BE49-F238E27FC236}">
              <a16:creationId xmlns="" xmlns:a16="http://schemas.microsoft.com/office/drawing/2014/main" id="{00000000-0008-0000-0200-0000FF020100}"/>
            </a:ext>
          </a:extLst>
        </xdr:cNvPr>
        <xdr:cNvSpPr txBox="1">
          <a:spLocks noChangeArrowheads="1"/>
        </xdr:cNvSpPr>
      </xdr:nvSpPr>
      <xdr:spPr bwMode="auto">
        <a:xfrm>
          <a:off x="3457575" y="123110626"/>
          <a:ext cx="638175" cy="152400"/>
        </a:xfrm>
        <a:prstGeom prst="rect">
          <a:avLst/>
        </a:prstGeom>
        <a:noFill/>
        <a:ln w="9525">
          <a:noFill/>
          <a:miter lim="800000"/>
          <a:headEnd/>
          <a:tailEnd/>
        </a:ln>
      </xdr:spPr>
      <xdr:txBody>
        <a:bodyPr wrap="none" lIns="0" tIns="0" rIns="0" bIns="0" anchor="t" upright="1">
          <a:noAutofit/>
        </a:bodyPr>
        <a:lstStyle/>
        <a:p>
          <a:pPr algn="l" rtl="1">
            <a:defRPr sz="1000"/>
          </a:pPr>
          <a:r>
            <a:rPr lang="pt-BR" sz="800" b="0" i="0" strike="noStrike">
              <a:solidFill>
                <a:srgbClr val="000000"/>
              </a:solidFill>
              <a:latin typeface="Cambria Math"/>
              <a:ea typeface="Cambria Math"/>
            </a:rPr>
            <a:t>A=2a²(√2+1)</a:t>
          </a:r>
        </a:p>
      </xdr:txBody>
    </xdr:sp>
    <xdr:clientData/>
  </xdr:oneCellAnchor>
  <xdr:oneCellAnchor>
    <xdr:from>
      <xdr:col>4</xdr:col>
      <xdr:colOff>266700</xdr:colOff>
      <xdr:row>1394</xdr:row>
      <xdr:rowOff>1</xdr:rowOff>
    </xdr:from>
    <xdr:ext cx="428625" cy="114300"/>
    <xdr:sp macro="" textlink="">
      <xdr:nvSpPr>
        <xdr:cNvPr id="5" name="CaixaDeTexto 4">
          <a:extLst>
            <a:ext uri="{FF2B5EF4-FFF2-40B4-BE49-F238E27FC236}">
              <a16:creationId xmlns="" xmlns:a16="http://schemas.microsoft.com/office/drawing/2014/main" id="{00000000-0008-0000-0200-000007000000}"/>
            </a:ext>
          </a:extLst>
        </xdr:cNvPr>
        <xdr:cNvSpPr txBox="1">
          <a:spLocks noChangeArrowheads="1"/>
        </xdr:cNvSpPr>
      </xdr:nvSpPr>
      <xdr:spPr bwMode="auto">
        <a:xfrm>
          <a:off x="3609975" y="122691526"/>
          <a:ext cx="428625" cy="114300"/>
        </a:xfrm>
        <a:prstGeom prst="rect">
          <a:avLst/>
        </a:prstGeom>
        <a:noFill/>
        <a:ln w="9525">
          <a:noFill/>
          <a:miter lim="800000"/>
          <a:headEnd/>
          <a:tailEnd/>
        </a:ln>
      </xdr:spPr>
      <xdr:txBody>
        <a:bodyPr wrap="none" lIns="0" tIns="0" rIns="0" bIns="0" anchor="t" upright="1">
          <a:noAutofit/>
        </a:bodyPr>
        <a:lstStyle/>
        <a:p>
          <a:pPr algn="l" rtl="1">
            <a:defRPr sz="1000"/>
          </a:pPr>
          <a:r>
            <a:rPr lang="pt-BR" sz="800" b="0" i="0" strike="noStrike">
              <a:solidFill>
                <a:srgbClr val="000000"/>
              </a:solidFill>
              <a:latin typeface="Cambria Math"/>
              <a:ea typeface="Cambria Math"/>
            </a:rPr>
            <a:t>A = </a:t>
          </a:r>
          <a:r>
            <a:rPr lang="el-GR" sz="800" b="0" i="0" strike="noStrike">
              <a:solidFill>
                <a:srgbClr val="000000"/>
              </a:solidFill>
              <a:latin typeface="Cambria Math"/>
              <a:ea typeface="Cambria Math"/>
            </a:rPr>
            <a:t>π</a:t>
          </a:r>
          <a:r>
            <a:rPr lang="pt-BR" sz="800" b="0" i="0" strike="noStrike">
              <a:solidFill>
                <a:srgbClr val="000000"/>
              </a:solidFill>
              <a:latin typeface="Cambria Math"/>
              <a:ea typeface="Cambria Math"/>
            </a:rPr>
            <a:t> x R²</a:t>
          </a:r>
        </a:p>
      </xdr:txBody>
    </xdr:sp>
    <xdr:clientData/>
  </xdr:oneCellAnchor>
  <xdr:oneCellAnchor>
    <xdr:from>
      <xdr:col>4</xdr:col>
      <xdr:colOff>114300</xdr:colOff>
      <xdr:row>1398</xdr:row>
      <xdr:rowOff>133351</xdr:rowOff>
    </xdr:from>
    <xdr:ext cx="638175" cy="152400"/>
    <xdr:sp macro="" textlink="">
      <xdr:nvSpPr>
        <xdr:cNvPr id="6" name="CaixaDeTexto 5">
          <a:extLst>
            <a:ext uri="{FF2B5EF4-FFF2-40B4-BE49-F238E27FC236}">
              <a16:creationId xmlns="" xmlns:a16="http://schemas.microsoft.com/office/drawing/2014/main" id="{00000000-0008-0000-0200-0000FF020100}"/>
            </a:ext>
          </a:extLst>
        </xdr:cNvPr>
        <xdr:cNvSpPr txBox="1">
          <a:spLocks noChangeArrowheads="1"/>
        </xdr:cNvSpPr>
      </xdr:nvSpPr>
      <xdr:spPr bwMode="auto">
        <a:xfrm>
          <a:off x="3771900" y="287645476"/>
          <a:ext cx="638175" cy="152400"/>
        </a:xfrm>
        <a:prstGeom prst="rect">
          <a:avLst/>
        </a:prstGeom>
        <a:noFill/>
        <a:ln w="9525">
          <a:noFill/>
          <a:miter lim="800000"/>
          <a:headEnd/>
          <a:tailEnd/>
        </a:ln>
      </xdr:spPr>
      <xdr:txBody>
        <a:bodyPr wrap="none" lIns="0" tIns="0" rIns="0" bIns="0" anchor="t" upright="1">
          <a:noAutofit/>
        </a:bodyPr>
        <a:lstStyle/>
        <a:p>
          <a:pPr algn="l" rtl="1">
            <a:defRPr sz="1000"/>
          </a:pPr>
          <a:endParaRPr lang="pt-BR" sz="800" b="0" i="0" strike="noStrike">
            <a:solidFill>
              <a:srgbClr val="000000"/>
            </a:solidFill>
            <a:latin typeface="Cambria Math"/>
            <a:ea typeface="Cambria Math"/>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xdr:col>
      <xdr:colOff>276226</xdr:colOff>
      <xdr:row>0</xdr:row>
      <xdr:rowOff>38100</xdr:rowOff>
    </xdr:from>
    <xdr:to>
      <xdr:col>2</xdr:col>
      <xdr:colOff>952500</xdr:colOff>
      <xdr:row>5</xdr:row>
      <xdr:rowOff>31921</xdr:rowOff>
    </xdr:to>
    <xdr:pic>
      <xdr:nvPicPr>
        <xdr:cNvPr id="2" name="Imagem 1"/>
        <xdr:cNvPicPr>
          <a:picLocks noChangeAspect="1" noChangeArrowheads="1"/>
        </xdr:cNvPicPr>
      </xdr:nvPicPr>
      <xdr:blipFill>
        <a:blip xmlns:r="http://schemas.openxmlformats.org/officeDocument/2006/relationships" r:embed="rId1"/>
        <a:srcRect/>
        <a:stretch>
          <a:fillRect/>
        </a:stretch>
      </xdr:blipFill>
      <xdr:spPr bwMode="auto">
        <a:xfrm>
          <a:off x="1247776" y="38100"/>
          <a:ext cx="676274" cy="603421"/>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dosEmopm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R&#199;AMENTO/Ano%202017/Bases/Sinapi%202017/SINAPI%2012-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Quadras%202019\&#193;REAS%20QUADRAS%20NOVAS\QUADRA%20RETA\MODELO%20-%20Or&#231;amento%20Quad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Plan1"/>
    </sheetNames>
    <sheetDataSet>
      <sheetData sheetId="0"/>
      <sheetData sheetId="1"/>
      <sheetData sheetId="2"/>
      <sheetData sheetId="3">
        <row r="22">
          <cell r="B22" t="str">
            <v>ÍNDICE</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3.149697249269684E-2</v>
          </cell>
        </row>
      </sheetData>
      <sheetData sheetId="12"/>
      <sheetData sheetId="13">
        <row r="50">
          <cell r="I50">
            <v>37315.31</v>
          </cell>
        </row>
      </sheetData>
      <sheetData sheetId="14"/>
      <sheetData sheetId="15"/>
      <sheetData sheetId="16"/>
      <sheetData sheetId="17"/>
      <sheetData sheetId="18"/>
      <sheetData sheetId="19">
        <row r="5">
          <cell r="G5">
            <v>0</v>
          </cell>
        </row>
      </sheetData>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row r="45">
          <cell r="B45" t="str">
            <v>Local/Data</v>
          </cell>
        </row>
      </sheetData>
      <sheetData sheetId="1" refreshError="1">
        <row r="7">
          <cell r="B7" t="str">
            <v>Nº do CT</v>
          </cell>
        </row>
      </sheetData>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U41"/>
  <sheetViews>
    <sheetView tabSelected="1" view="pageBreakPreview" topLeftCell="A6" zoomScale="115" zoomScaleNormal="115" zoomScaleSheetLayoutView="115" workbookViewId="0">
      <selection activeCell="F18" sqref="F18"/>
    </sheetView>
  </sheetViews>
  <sheetFormatPr defaultColWidth="11.7109375" defaultRowHeight="11.25"/>
  <cols>
    <col min="1" max="1" width="11.7109375" style="106"/>
    <col min="2" max="2" width="13" style="114" customWidth="1"/>
    <col min="3" max="3" width="55.28515625" style="115" customWidth="1"/>
    <col min="4" max="4" width="20.140625" style="116" customWidth="1"/>
    <col min="5" max="5" width="17.28515625" style="117" customWidth="1"/>
    <col min="6" max="8" width="16.140625" style="118" customWidth="1"/>
    <col min="9" max="9" width="12.85546875" style="119" customWidth="1"/>
    <col min="10" max="29" width="9.140625" style="119" customWidth="1"/>
    <col min="30" max="253" width="9.140625" style="106" customWidth="1"/>
    <col min="254" max="254" width="10.7109375" style="106" customWidth="1"/>
    <col min="255" max="16384" width="11.7109375" style="106"/>
  </cols>
  <sheetData>
    <row r="1" spans="2:255" s="86" customFormat="1" ht="15" customHeight="1">
      <c r="B1" s="80"/>
      <c r="C1" s="81"/>
      <c r="D1" s="82"/>
      <c r="E1" s="83"/>
      <c r="F1" s="84"/>
      <c r="G1" s="84"/>
      <c r="H1" s="84"/>
      <c r="I1" s="85"/>
      <c r="J1" s="85"/>
      <c r="K1" s="85"/>
      <c r="L1" s="85"/>
      <c r="M1" s="85"/>
      <c r="N1" s="85"/>
      <c r="O1" s="85"/>
      <c r="P1" s="85"/>
      <c r="Q1" s="85"/>
      <c r="R1" s="85"/>
      <c r="S1" s="85"/>
      <c r="T1" s="85"/>
      <c r="U1" s="85"/>
      <c r="V1" s="85"/>
      <c r="W1" s="85"/>
      <c r="X1" s="85"/>
      <c r="Y1" s="85"/>
      <c r="Z1" s="85"/>
      <c r="AA1" s="85"/>
      <c r="AB1" s="85"/>
      <c r="AC1" s="85"/>
    </row>
    <row r="2" spans="2:255" s="88" customFormat="1" ht="15" customHeight="1">
      <c r="B2" s="87"/>
      <c r="D2" s="89"/>
      <c r="E2" s="90"/>
      <c r="F2" s="91"/>
      <c r="G2" s="91"/>
      <c r="H2" s="91"/>
    </row>
    <row r="3" spans="2:255" s="93" customFormat="1" ht="15" customHeight="1">
      <c r="B3" s="87"/>
      <c r="C3" s="88"/>
      <c r="D3" s="92"/>
      <c r="E3" s="90"/>
      <c r="F3" s="91"/>
      <c r="G3" s="91"/>
      <c r="H3" s="91"/>
      <c r="I3" s="88"/>
      <c r="J3" s="88"/>
      <c r="K3" s="88"/>
      <c r="L3" s="88"/>
      <c r="M3" s="88"/>
      <c r="N3" s="88"/>
      <c r="O3" s="88"/>
    </row>
    <row r="4" spans="2:255" s="93" customFormat="1" ht="15" customHeight="1">
      <c r="B4" s="656" t="str">
        <f>ORÇAMENTO!B4:I4</f>
        <v>SECRETARIA MUNICIPAL DE OBRAS</v>
      </c>
      <c r="C4" s="657"/>
      <c r="D4" s="658"/>
      <c r="E4" s="90"/>
      <c r="F4" s="94"/>
      <c r="G4" s="94"/>
      <c r="H4" s="94"/>
      <c r="I4" s="88"/>
      <c r="J4" s="88"/>
      <c r="K4" s="88"/>
      <c r="L4" s="88"/>
      <c r="M4" s="88"/>
      <c r="N4" s="88"/>
      <c r="O4" s="88"/>
    </row>
    <row r="5" spans="2:255" s="93" customFormat="1" ht="9" customHeight="1">
      <c r="B5" s="87"/>
      <c r="C5" s="88"/>
      <c r="D5" s="89"/>
      <c r="E5" s="90"/>
      <c r="F5" s="94"/>
      <c r="G5" s="94"/>
      <c r="H5" s="94"/>
      <c r="I5" s="88"/>
      <c r="J5" s="88"/>
      <c r="K5" s="88"/>
      <c r="L5" s="88"/>
      <c r="M5" s="88"/>
      <c r="N5" s="88"/>
      <c r="O5" s="88"/>
    </row>
    <row r="6" spans="2:255" s="93" customFormat="1" ht="15" customHeight="1">
      <c r="B6" s="673" t="str">
        <f>ORÇAMENTO!B6:I6</f>
        <v>CONSTRUÇÃO DE INFRAESTRUTURA ESPORTIVA</v>
      </c>
      <c r="C6" s="674"/>
      <c r="D6" s="675"/>
      <c r="E6" s="90"/>
      <c r="F6" s="94"/>
      <c r="G6" s="94"/>
      <c r="H6" s="94"/>
      <c r="I6" s="88"/>
      <c r="J6" s="88"/>
      <c r="K6" s="88"/>
      <c r="L6" s="88"/>
      <c r="M6" s="88"/>
      <c r="N6" s="88"/>
      <c r="O6" s="88"/>
    </row>
    <row r="7" spans="2:255" s="93" customFormat="1" ht="9" customHeight="1">
      <c r="B7" s="461"/>
      <c r="C7" s="462"/>
      <c r="D7" s="463"/>
      <c r="E7" s="90"/>
      <c r="F7" s="94"/>
      <c r="G7" s="94"/>
      <c r="H7" s="94"/>
      <c r="I7" s="88"/>
      <c r="J7" s="88"/>
      <c r="K7" s="88"/>
      <c r="L7" s="88"/>
      <c r="M7" s="88"/>
      <c r="N7" s="88"/>
      <c r="O7" s="88"/>
    </row>
    <row r="8" spans="2:255" s="93" customFormat="1" ht="15" customHeight="1">
      <c r="B8" s="673" t="str">
        <f>ORÇAMENTO!B8:I8</f>
        <v>LOCAL: RUA VICENTE CELESTINO, ÁREA 3 B REAMESCENTE (PARTE), CENTRO, ITABORAÍ, RJ</v>
      </c>
      <c r="C8" s="674"/>
      <c r="D8" s="675"/>
      <c r="E8" s="90"/>
      <c r="F8" s="94"/>
      <c r="G8" s="94"/>
      <c r="H8" s="94"/>
      <c r="I8" s="88"/>
      <c r="J8" s="88"/>
      <c r="K8" s="88"/>
      <c r="L8" s="88"/>
      <c r="M8" s="88"/>
      <c r="N8" s="88"/>
      <c r="O8" s="88"/>
    </row>
    <row r="9" spans="2:255" s="93" customFormat="1" ht="9" customHeight="1">
      <c r="B9" s="461"/>
      <c r="C9" s="462"/>
      <c r="D9" s="463"/>
      <c r="E9" s="90"/>
      <c r="F9" s="94"/>
      <c r="G9" s="94"/>
      <c r="H9" s="94"/>
      <c r="I9" s="88"/>
      <c r="J9" s="88"/>
      <c r="K9" s="88"/>
      <c r="L9" s="88"/>
      <c r="M9" s="88"/>
      <c r="N9" s="88"/>
      <c r="O9" s="88"/>
    </row>
    <row r="10" spans="2:255" s="93" customFormat="1" ht="12" customHeight="1">
      <c r="B10" s="461"/>
      <c r="C10" s="462"/>
      <c r="D10" s="465" t="str">
        <f>ORÇAMENTO!I10</f>
        <v>BDI = 22,47 %</v>
      </c>
      <c r="E10" s="90"/>
      <c r="F10" s="94"/>
      <c r="G10" s="94"/>
      <c r="H10" s="94"/>
      <c r="I10" s="88"/>
      <c r="J10" s="88"/>
      <c r="K10" s="88"/>
      <c r="L10" s="88"/>
      <c r="M10" s="88"/>
      <c r="N10" s="88"/>
      <c r="O10" s="88"/>
    </row>
    <row r="11" spans="2:255" s="93" customFormat="1" ht="12" customHeight="1">
      <c r="B11" s="95"/>
      <c r="C11" s="96"/>
      <c r="D11" s="465" t="str">
        <f>ORÇAMENTO!I11</f>
        <v>Data base = ABRIL/2022</v>
      </c>
      <c r="E11" s="90"/>
      <c r="F11" s="667"/>
      <c r="G11" s="667"/>
      <c r="H11" s="667"/>
      <c r="I11" s="88"/>
      <c r="J11" s="88"/>
      <c r="K11" s="88"/>
      <c r="L11" s="88"/>
      <c r="M11" s="88"/>
      <c r="N11" s="88"/>
      <c r="O11" s="88"/>
    </row>
    <row r="12" spans="2:255" s="93" customFormat="1" ht="12" customHeight="1">
      <c r="B12" s="97"/>
      <c r="C12" s="98"/>
      <c r="D12" s="465" t="str">
        <f>ORÇAMENTO!I12</f>
        <v>Base: EMOP/SINAPI/SCO</v>
      </c>
      <c r="E12" s="90"/>
      <c r="F12" s="667"/>
      <c r="G12" s="667"/>
      <c r="H12" s="667"/>
      <c r="I12" s="88"/>
      <c r="J12" s="88"/>
      <c r="K12" s="88"/>
      <c r="L12" s="88"/>
      <c r="M12" s="88"/>
      <c r="N12" s="88"/>
      <c r="O12" s="88"/>
    </row>
    <row r="13" spans="2:255" s="93" customFormat="1" ht="18" customHeight="1">
      <c r="B13" s="858" t="s">
        <v>73380</v>
      </c>
      <c r="C13" s="859"/>
      <c r="D13" s="860"/>
      <c r="E13" s="90"/>
      <c r="F13" s="667"/>
      <c r="G13" s="667"/>
      <c r="H13" s="667"/>
      <c r="I13" s="88"/>
      <c r="J13" s="88"/>
      <c r="K13" s="88"/>
      <c r="L13" s="88"/>
      <c r="M13" s="88"/>
      <c r="N13" s="88"/>
      <c r="O13" s="88"/>
    </row>
    <row r="14" spans="2:255" s="86" customFormat="1" ht="15.75">
      <c r="B14" s="668" t="s">
        <v>73378</v>
      </c>
      <c r="C14" s="669"/>
      <c r="D14" s="670"/>
      <c r="E14" s="99"/>
      <c r="F14" s="667"/>
      <c r="G14" s="667"/>
      <c r="H14" s="667"/>
      <c r="I14" s="88"/>
      <c r="J14" s="88"/>
      <c r="K14" s="88"/>
      <c r="L14" s="88"/>
      <c r="M14" s="88"/>
      <c r="N14" s="88"/>
      <c r="O14" s="88"/>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row>
    <row r="15" spans="2:255" s="101" customFormat="1" ht="16.5" customHeight="1">
      <c r="B15" s="659" t="s">
        <v>2</v>
      </c>
      <c r="C15" s="660" t="s">
        <v>4</v>
      </c>
      <c r="D15" s="662" t="s">
        <v>11</v>
      </c>
      <c r="E15" s="84"/>
      <c r="F15" s="84"/>
      <c r="G15" s="84"/>
      <c r="H15" s="84"/>
      <c r="I15" s="100"/>
      <c r="J15" s="100"/>
      <c r="K15" s="100"/>
      <c r="L15" s="100"/>
      <c r="M15" s="100"/>
      <c r="N15" s="100"/>
      <c r="O15" s="100"/>
      <c r="P15" s="100"/>
      <c r="Q15" s="100"/>
      <c r="R15" s="100"/>
      <c r="S15" s="100"/>
      <c r="T15" s="100"/>
      <c r="U15" s="100"/>
      <c r="V15" s="100"/>
      <c r="W15" s="100"/>
      <c r="X15" s="100"/>
      <c r="Y15" s="100"/>
      <c r="Z15" s="100"/>
      <c r="AA15" s="100"/>
      <c r="AB15" s="100"/>
      <c r="AC15" s="100"/>
    </row>
    <row r="16" spans="2:255" s="86" customFormat="1" ht="16.5" customHeight="1">
      <c r="B16" s="659"/>
      <c r="C16" s="661"/>
      <c r="D16" s="663"/>
      <c r="E16" s="83"/>
      <c r="F16" s="102"/>
      <c r="G16" s="102"/>
      <c r="H16" s="102"/>
      <c r="I16" s="85"/>
      <c r="J16" s="85"/>
      <c r="K16" s="85"/>
      <c r="L16" s="85"/>
      <c r="M16" s="85"/>
      <c r="N16" s="85"/>
      <c r="O16" s="85"/>
      <c r="P16" s="85"/>
      <c r="Q16" s="85"/>
      <c r="R16" s="85"/>
      <c r="S16" s="85"/>
      <c r="T16" s="85"/>
      <c r="U16" s="85"/>
      <c r="V16" s="85"/>
      <c r="W16" s="85"/>
      <c r="X16" s="85"/>
      <c r="Y16" s="85"/>
      <c r="Z16" s="85"/>
      <c r="AA16" s="85"/>
      <c r="AB16" s="85"/>
      <c r="AC16" s="85"/>
    </row>
    <row r="17" spans="2:29" s="86" customFormat="1" ht="24" customHeight="1">
      <c r="B17" s="103" t="s">
        <v>26107</v>
      </c>
      <c r="C17" s="104" t="str">
        <f>ORÇAMENTO!C17</f>
        <v>CANTEIRO DE OBRA</v>
      </c>
      <c r="D17" s="105"/>
      <c r="E17" s="83"/>
      <c r="F17" s="102"/>
      <c r="G17" s="102"/>
      <c r="H17" s="102"/>
      <c r="I17" s="85"/>
      <c r="J17" s="85"/>
      <c r="K17" s="85"/>
      <c r="L17" s="85"/>
      <c r="M17" s="85"/>
      <c r="N17" s="85"/>
      <c r="O17" s="85"/>
      <c r="P17" s="85"/>
      <c r="Q17" s="85"/>
      <c r="R17" s="85"/>
      <c r="S17" s="85"/>
      <c r="T17" s="85"/>
      <c r="U17" s="85"/>
      <c r="V17" s="85"/>
      <c r="W17" s="85"/>
      <c r="X17" s="85"/>
      <c r="Y17" s="85"/>
      <c r="Z17" s="85"/>
      <c r="AA17" s="85"/>
      <c r="AB17" s="85"/>
      <c r="AC17" s="85"/>
    </row>
    <row r="18" spans="2:29" s="86" customFormat="1" ht="24" customHeight="1">
      <c r="B18" s="103" t="s">
        <v>1470</v>
      </c>
      <c r="C18" s="104" t="str">
        <f>ORÇAMENTO!C25</f>
        <v>SERVIÇOS DE ESCRITÓRIO, LABORATÓRIO E CAMPO</v>
      </c>
      <c r="D18" s="105"/>
      <c r="E18" s="83"/>
      <c r="F18" s="102"/>
      <c r="G18" s="102"/>
      <c r="H18" s="102"/>
      <c r="I18" s="85"/>
      <c r="J18" s="85"/>
      <c r="K18" s="85"/>
      <c r="L18" s="85"/>
      <c r="M18" s="85"/>
      <c r="N18" s="85"/>
      <c r="O18" s="85"/>
      <c r="P18" s="85"/>
      <c r="Q18" s="85"/>
      <c r="R18" s="85"/>
      <c r="S18" s="85"/>
      <c r="T18" s="85"/>
      <c r="U18" s="85"/>
      <c r="V18" s="85"/>
      <c r="W18" s="85"/>
      <c r="X18" s="85"/>
      <c r="Y18" s="85"/>
      <c r="Z18" s="85"/>
      <c r="AA18" s="85"/>
      <c r="AB18" s="85"/>
      <c r="AC18" s="85"/>
    </row>
    <row r="19" spans="2:29" s="86" customFormat="1" ht="24" customHeight="1">
      <c r="B19" s="103" t="s">
        <v>26108</v>
      </c>
      <c r="C19" s="104" t="str">
        <f>ORÇAMENTO!C36</f>
        <v>SERVIÇOS COMPLEMENTARES</v>
      </c>
      <c r="D19" s="105"/>
      <c r="E19" s="83"/>
      <c r="F19" s="102"/>
      <c r="G19" s="102"/>
      <c r="H19" s="102"/>
      <c r="I19" s="85"/>
      <c r="J19" s="85"/>
      <c r="K19" s="85"/>
      <c r="L19" s="85"/>
      <c r="M19" s="85"/>
      <c r="N19" s="85"/>
      <c r="O19" s="85"/>
      <c r="P19" s="85"/>
      <c r="Q19" s="85"/>
      <c r="R19" s="85"/>
      <c r="S19" s="85"/>
      <c r="T19" s="85"/>
      <c r="U19" s="85"/>
      <c r="V19" s="85"/>
      <c r="W19" s="85"/>
      <c r="X19" s="85"/>
      <c r="Y19" s="85"/>
      <c r="Z19" s="85"/>
      <c r="AA19" s="85"/>
      <c r="AB19" s="85"/>
      <c r="AC19" s="85"/>
    </row>
    <row r="20" spans="2:29" s="86" customFormat="1" ht="24" customHeight="1">
      <c r="B20" s="103" t="s">
        <v>26109</v>
      </c>
      <c r="C20" s="104" t="str">
        <f>ORÇAMENTO!C44</f>
        <v>MOVIMENTO DE TERRA</v>
      </c>
      <c r="D20" s="105"/>
      <c r="E20" s="83"/>
      <c r="F20" s="102"/>
      <c r="G20" s="102"/>
      <c r="H20" s="102"/>
      <c r="I20" s="85"/>
      <c r="J20" s="85"/>
      <c r="K20" s="85"/>
      <c r="L20" s="85"/>
      <c r="M20" s="85"/>
      <c r="N20" s="85"/>
      <c r="O20" s="85"/>
      <c r="P20" s="85"/>
      <c r="Q20" s="85"/>
      <c r="R20" s="85"/>
      <c r="S20" s="85"/>
      <c r="T20" s="85"/>
      <c r="U20" s="85"/>
      <c r="V20" s="85"/>
      <c r="W20" s="85"/>
      <c r="X20" s="85"/>
      <c r="Y20" s="85"/>
      <c r="Z20" s="85"/>
      <c r="AA20" s="85"/>
      <c r="AB20" s="85"/>
      <c r="AC20" s="85"/>
    </row>
    <row r="21" spans="2:29" s="86" customFormat="1" ht="24" customHeight="1">
      <c r="B21" s="103" t="s">
        <v>26110</v>
      </c>
      <c r="C21" s="104" t="str">
        <f>ORÇAMENTO!C59</f>
        <v>TRANSPORTES</v>
      </c>
      <c r="D21" s="105"/>
      <c r="E21" s="83"/>
      <c r="F21" s="102"/>
      <c r="G21" s="102"/>
      <c r="H21" s="102"/>
      <c r="I21" s="85"/>
      <c r="J21" s="85"/>
      <c r="K21" s="85"/>
      <c r="L21" s="85"/>
      <c r="M21" s="85"/>
      <c r="N21" s="85"/>
      <c r="O21" s="85"/>
      <c r="P21" s="85"/>
      <c r="Q21" s="85"/>
      <c r="R21" s="85"/>
      <c r="S21" s="85"/>
      <c r="T21" s="85"/>
      <c r="U21" s="85"/>
      <c r="V21" s="85"/>
      <c r="W21" s="85"/>
      <c r="X21" s="85"/>
      <c r="Y21" s="85"/>
      <c r="Z21" s="85"/>
      <c r="AA21" s="85"/>
      <c r="AB21" s="85"/>
      <c r="AC21" s="85"/>
    </row>
    <row r="22" spans="2:29" s="86" customFormat="1" ht="24" customHeight="1">
      <c r="B22" s="103" t="s">
        <v>26111</v>
      </c>
      <c r="C22" s="104" t="str">
        <f>ORÇAMENTO!C67</f>
        <v>ESTRUTURAS E FUNDAÇÕES</v>
      </c>
      <c r="D22" s="105"/>
      <c r="E22" s="83"/>
      <c r="F22" s="102"/>
      <c r="G22" s="102"/>
      <c r="H22" s="102"/>
      <c r="I22" s="85"/>
      <c r="J22" s="85"/>
      <c r="K22" s="85"/>
      <c r="L22" s="85"/>
      <c r="M22" s="85"/>
      <c r="N22" s="85"/>
      <c r="O22" s="85"/>
      <c r="P22" s="85"/>
      <c r="Q22" s="85"/>
      <c r="R22" s="85"/>
      <c r="S22" s="85"/>
      <c r="T22" s="85"/>
      <c r="U22" s="85"/>
      <c r="V22" s="85"/>
      <c r="W22" s="85"/>
      <c r="X22" s="85"/>
      <c r="Y22" s="85"/>
      <c r="Z22" s="85"/>
      <c r="AA22" s="85"/>
      <c r="AB22" s="85"/>
      <c r="AC22" s="85"/>
    </row>
    <row r="23" spans="2:29" s="86" customFormat="1" ht="24" customHeight="1">
      <c r="B23" s="103" t="s">
        <v>26112</v>
      </c>
      <c r="C23" s="104" t="str">
        <f>ORÇAMENTO!C82</f>
        <v>ALVENARIA E REVESTIMENTO</v>
      </c>
      <c r="D23" s="105"/>
      <c r="E23" s="83"/>
      <c r="F23" s="102"/>
      <c r="G23" s="102"/>
      <c r="H23" s="102"/>
      <c r="I23" s="85"/>
      <c r="J23" s="85"/>
      <c r="K23" s="85"/>
      <c r="L23" s="85"/>
      <c r="M23" s="85"/>
      <c r="N23" s="85"/>
      <c r="O23" s="85"/>
      <c r="P23" s="85"/>
      <c r="Q23" s="85"/>
      <c r="R23" s="85"/>
      <c r="S23" s="85"/>
      <c r="T23" s="85"/>
      <c r="U23" s="85"/>
      <c r="V23" s="85"/>
      <c r="W23" s="85"/>
      <c r="X23" s="85"/>
      <c r="Y23" s="85"/>
      <c r="Z23" s="85"/>
      <c r="AA23" s="85"/>
      <c r="AB23" s="85"/>
      <c r="AC23" s="85"/>
    </row>
    <row r="24" spans="2:29" s="86" customFormat="1" ht="24" customHeight="1">
      <c r="B24" s="103" t="s">
        <v>26113</v>
      </c>
      <c r="C24" s="104" t="str">
        <f>ORÇAMENTO!C93</f>
        <v>COBERTURA</v>
      </c>
      <c r="D24" s="105"/>
      <c r="E24" s="83"/>
      <c r="F24" s="102"/>
      <c r="G24" s="102"/>
      <c r="H24" s="102"/>
      <c r="I24" s="85"/>
      <c r="J24" s="85"/>
      <c r="K24" s="85"/>
      <c r="L24" s="85"/>
      <c r="M24" s="85"/>
      <c r="N24" s="85"/>
      <c r="O24" s="85"/>
      <c r="P24" s="85"/>
      <c r="Q24" s="85"/>
      <c r="R24" s="85"/>
      <c r="S24" s="85"/>
      <c r="T24" s="85"/>
      <c r="U24" s="85"/>
      <c r="V24" s="85"/>
      <c r="W24" s="85"/>
      <c r="X24" s="85"/>
      <c r="Y24" s="85"/>
      <c r="Z24" s="85"/>
      <c r="AA24" s="85"/>
      <c r="AB24" s="85"/>
      <c r="AC24" s="85"/>
    </row>
    <row r="25" spans="2:29" s="86" customFormat="1" ht="24" customHeight="1">
      <c r="B25" s="103" t="s">
        <v>26114</v>
      </c>
      <c r="C25" s="104" t="str">
        <f>ORÇAMENTO!C100</f>
        <v>ESQUADRIAS</v>
      </c>
      <c r="D25" s="105"/>
      <c r="E25" s="83"/>
      <c r="F25" s="102"/>
      <c r="G25" s="102"/>
      <c r="H25" s="102"/>
      <c r="I25" s="85"/>
      <c r="J25" s="85"/>
      <c r="K25" s="85"/>
      <c r="L25" s="85"/>
      <c r="M25" s="85"/>
      <c r="N25" s="85"/>
      <c r="O25" s="85"/>
      <c r="P25" s="85"/>
      <c r="Q25" s="85"/>
      <c r="R25" s="85"/>
      <c r="S25" s="85"/>
      <c r="T25" s="85"/>
      <c r="U25" s="85"/>
      <c r="V25" s="85"/>
      <c r="W25" s="85"/>
      <c r="X25" s="85"/>
      <c r="Y25" s="85"/>
      <c r="Z25" s="85"/>
      <c r="AA25" s="85"/>
      <c r="AB25" s="85"/>
      <c r="AC25" s="85"/>
    </row>
    <row r="26" spans="2:29" s="86" customFormat="1" ht="24" customHeight="1">
      <c r="B26" s="103" t="s">
        <v>52</v>
      </c>
      <c r="C26" s="104" t="str">
        <f>ORÇAMENTO!C119</f>
        <v>INSTALAÇÕES ELÉTRICAS</v>
      </c>
      <c r="D26" s="105"/>
      <c r="E26" s="83"/>
      <c r="F26" s="102"/>
      <c r="G26" s="102"/>
      <c r="H26" s="102"/>
      <c r="I26" s="85"/>
      <c r="J26" s="85"/>
      <c r="K26" s="85"/>
      <c r="L26" s="85"/>
      <c r="M26" s="85"/>
      <c r="N26" s="85"/>
      <c r="O26" s="85"/>
      <c r="P26" s="85"/>
      <c r="Q26" s="85"/>
      <c r="R26" s="85"/>
      <c r="S26" s="85"/>
      <c r="T26" s="85"/>
      <c r="U26" s="85"/>
      <c r="V26" s="85"/>
      <c r="W26" s="85"/>
      <c r="X26" s="85"/>
      <c r="Y26" s="85"/>
      <c r="Z26" s="85"/>
      <c r="AA26" s="85"/>
      <c r="AB26" s="85"/>
      <c r="AC26" s="85"/>
    </row>
    <row r="27" spans="2:29" s="86" customFormat="1" ht="24" customHeight="1">
      <c r="B27" s="103" t="s">
        <v>54</v>
      </c>
      <c r="C27" s="104" t="str">
        <f>ORÇAMENTO!C150</f>
        <v>INSTALAÇÕES HIDROSSANITÁRIAS</v>
      </c>
      <c r="D27" s="105"/>
      <c r="E27" s="83"/>
      <c r="F27" s="102"/>
      <c r="G27" s="102"/>
      <c r="H27" s="102"/>
      <c r="I27" s="85"/>
      <c r="J27" s="85"/>
      <c r="K27" s="85"/>
      <c r="L27" s="85"/>
      <c r="M27" s="85"/>
      <c r="N27" s="85"/>
      <c r="O27" s="85"/>
      <c r="P27" s="85"/>
      <c r="Q27" s="85"/>
      <c r="R27" s="85"/>
      <c r="S27" s="85"/>
      <c r="T27" s="85"/>
      <c r="U27" s="85"/>
      <c r="V27" s="85"/>
      <c r="W27" s="85"/>
      <c r="X27" s="85"/>
      <c r="Y27" s="85"/>
      <c r="Z27" s="85"/>
      <c r="AA27" s="85"/>
      <c r="AB27" s="85"/>
      <c r="AC27" s="85"/>
    </row>
    <row r="28" spans="2:29" s="86" customFormat="1" ht="24" customHeight="1">
      <c r="B28" s="103" t="s">
        <v>55</v>
      </c>
      <c r="C28" s="104" t="str">
        <f>ORÇAMENTO!C182</f>
        <v>ESGOTAMENTO SANITÁRIO</v>
      </c>
      <c r="D28" s="105"/>
      <c r="E28" s="83"/>
      <c r="F28" s="102"/>
      <c r="G28" s="102"/>
      <c r="H28" s="102"/>
      <c r="I28" s="85"/>
      <c r="J28" s="85"/>
      <c r="K28" s="85"/>
      <c r="L28" s="85"/>
      <c r="M28" s="85"/>
      <c r="N28" s="85"/>
      <c r="O28" s="85"/>
      <c r="P28" s="85"/>
      <c r="Q28" s="85"/>
      <c r="R28" s="85"/>
      <c r="S28" s="85"/>
      <c r="T28" s="85"/>
      <c r="U28" s="85"/>
      <c r="V28" s="85"/>
      <c r="W28" s="85"/>
      <c r="X28" s="85"/>
      <c r="Y28" s="85"/>
      <c r="Z28" s="85"/>
      <c r="AA28" s="85"/>
      <c r="AB28" s="85"/>
      <c r="AC28" s="85"/>
    </row>
    <row r="29" spans="2:29" s="86" customFormat="1" ht="24" customHeight="1">
      <c r="B29" s="103" t="s">
        <v>58</v>
      </c>
      <c r="C29" s="104" t="str">
        <f>ORÇAMENTO!C190</f>
        <v>DRENAGEM</v>
      </c>
      <c r="D29" s="105"/>
      <c r="E29" s="83"/>
      <c r="F29" s="102"/>
      <c r="G29" s="102"/>
      <c r="H29" s="102"/>
      <c r="I29" s="85"/>
      <c r="J29" s="85"/>
      <c r="K29" s="85"/>
      <c r="L29" s="85"/>
      <c r="M29" s="85"/>
      <c r="N29" s="85"/>
      <c r="O29" s="85"/>
      <c r="P29" s="85"/>
      <c r="Q29" s="85"/>
      <c r="R29" s="85"/>
      <c r="S29" s="85"/>
      <c r="T29" s="85"/>
      <c r="U29" s="85"/>
      <c r="V29" s="85"/>
      <c r="W29" s="85"/>
      <c r="X29" s="85"/>
      <c r="Y29" s="85"/>
      <c r="Z29" s="85"/>
      <c r="AA29" s="85"/>
      <c r="AB29" s="85"/>
      <c r="AC29" s="85"/>
    </row>
    <row r="30" spans="2:29" s="86" customFormat="1" ht="24" customHeight="1">
      <c r="B30" s="103" t="s">
        <v>59</v>
      </c>
      <c r="C30" s="104" t="str">
        <f>ORÇAMENTO!C196</f>
        <v>URBANIZAÇÃO</v>
      </c>
      <c r="D30" s="105"/>
      <c r="E30" s="83"/>
      <c r="F30" s="102"/>
      <c r="G30" s="102"/>
      <c r="H30" s="102"/>
      <c r="I30" s="85"/>
      <c r="J30" s="85"/>
      <c r="K30" s="85"/>
      <c r="L30" s="85"/>
      <c r="M30" s="85"/>
      <c r="N30" s="85"/>
      <c r="O30" s="85"/>
      <c r="P30" s="85"/>
      <c r="Q30" s="85"/>
      <c r="R30" s="85"/>
      <c r="S30" s="85"/>
      <c r="T30" s="85"/>
      <c r="U30" s="85"/>
      <c r="V30" s="85"/>
      <c r="W30" s="85"/>
      <c r="X30" s="85"/>
      <c r="Y30" s="85"/>
      <c r="Z30" s="85"/>
      <c r="AA30" s="85"/>
      <c r="AB30" s="85"/>
      <c r="AC30" s="85"/>
    </row>
    <row r="31" spans="2:29" s="489" customFormat="1" ht="24" customHeight="1">
      <c r="B31" s="103" t="s">
        <v>63</v>
      </c>
      <c r="C31" s="104" t="str">
        <f>ORÇAMENTO!C213</f>
        <v>PERGOLADO</v>
      </c>
      <c r="D31" s="105"/>
      <c r="E31" s="487"/>
      <c r="F31" s="490"/>
      <c r="G31" s="490"/>
      <c r="H31" s="490"/>
      <c r="I31" s="488"/>
      <c r="J31" s="488"/>
      <c r="K31" s="488"/>
      <c r="L31" s="488"/>
      <c r="M31" s="488"/>
      <c r="N31" s="488"/>
      <c r="O31" s="488"/>
      <c r="P31" s="488"/>
      <c r="Q31" s="488"/>
      <c r="R31" s="488"/>
      <c r="S31" s="488"/>
      <c r="T31" s="488"/>
      <c r="U31" s="488"/>
      <c r="V31" s="488"/>
      <c r="W31" s="488"/>
      <c r="X31" s="488"/>
      <c r="Y31" s="488"/>
      <c r="Z31" s="488"/>
      <c r="AA31" s="488"/>
      <c r="AB31" s="488"/>
      <c r="AC31" s="488"/>
    </row>
    <row r="32" spans="2:29" s="489" customFormat="1" ht="24" customHeight="1">
      <c r="B32" s="103" t="s">
        <v>26275</v>
      </c>
      <c r="C32" s="104" t="str">
        <f>ORÇAMENTO!C218</f>
        <v>PAVIMENTAÇÃO E SINALIZAÇÃO</v>
      </c>
      <c r="D32" s="105"/>
      <c r="E32" s="487"/>
      <c r="F32" s="490"/>
      <c r="G32" s="490"/>
      <c r="H32" s="490"/>
      <c r="I32" s="488"/>
      <c r="J32" s="488"/>
      <c r="K32" s="488"/>
      <c r="L32" s="488"/>
      <c r="M32" s="488"/>
      <c r="N32" s="488"/>
      <c r="O32" s="488"/>
      <c r="P32" s="488"/>
      <c r="Q32" s="488"/>
      <c r="R32" s="488"/>
      <c r="S32" s="488"/>
      <c r="T32" s="488"/>
      <c r="U32" s="488"/>
      <c r="V32" s="488"/>
      <c r="W32" s="488"/>
      <c r="X32" s="488"/>
      <c r="Y32" s="488"/>
      <c r="Z32" s="488"/>
      <c r="AA32" s="488"/>
      <c r="AB32" s="488"/>
      <c r="AC32" s="488"/>
    </row>
    <row r="33" spans="2:255" s="489" customFormat="1" ht="24" customHeight="1">
      <c r="B33" s="103" t="s">
        <v>55618</v>
      </c>
      <c r="C33" s="104" t="str">
        <f>ORÇAMENTO!C224</f>
        <v>PINTURA</v>
      </c>
      <c r="D33" s="105"/>
      <c r="E33" s="487"/>
      <c r="F33" s="490"/>
      <c r="G33" s="490"/>
      <c r="H33" s="490"/>
      <c r="I33" s="488"/>
      <c r="J33" s="488"/>
      <c r="K33" s="488"/>
      <c r="L33" s="488"/>
      <c r="M33" s="488"/>
      <c r="N33" s="488"/>
      <c r="O33" s="488"/>
      <c r="P33" s="488"/>
      <c r="Q33" s="488"/>
      <c r="R33" s="488"/>
      <c r="S33" s="488"/>
      <c r="T33" s="488"/>
      <c r="U33" s="488"/>
      <c r="V33" s="488"/>
      <c r="W33" s="488"/>
      <c r="X33" s="488"/>
      <c r="Y33" s="488"/>
      <c r="Z33" s="488"/>
      <c r="AA33" s="488"/>
      <c r="AB33" s="488"/>
      <c r="AC33" s="488"/>
    </row>
    <row r="34" spans="2:255" s="489" customFormat="1" ht="24" customHeight="1">
      <c r="B34" s="103" t="s">
        <v>56139</v>
      </c>
      <c r="C34" s="104" t="str">
        <f>ORÇAMENTO!C230</f>
        <v>APARELHOS</v>
      </c>
      <c r="D34" s="105"/>
      <c r="E34" s="487"/>
      <c r="F34" s="490"/>
      <c r="G34" s="490"/>
      <c r="H34" s="490"/>
      <c r="I34" s="488"/>
      <c r="J34" s="488"/>
      <c r="K34" s="488"/>
      <c r="L34" s="488"/>
      <c r="M34" s="488"/>
      <c r="N34" s="488"/>
      <c r="O34" s="488"/>
      <c r="P34" s="488"/>
      <c r="Q34" s="488"/>
      <c r="R34" s="488"/>
      <c r="S34" s="488"/>
      <c r="T34" s="488"/>
      <c r="U34" s="488"/>
      <c r="V34" s="488"/>
      <c r="W34" s="488"/>
      <c r="X34" s="488"/>
      <c r="Y34" s="488"/>
      <c r="Z34" s="488"/>
      <c r="AA34" s="488"/>
      <c r="AB34" s="488"/>
      <c r="AC34" s="488"/>
    </row>
    <row r="35" spans="2:255" s="489" customFormat="1" ht="24" customHeight="1">
      <c r="B35" s="103" t="s">
        <v>57060</v>
      </c>
      <c r="C35" s="104" t="str">
        <f>ORÇAMENTO!C237</f>
        <v>INSTALAÇÕES CONTRA INCÊNDIO</v>
      </c>
      <c r="D35" s="105"/>
      <c r="E35" s="487"/>
      <c r="F35" s="490"/>
      <c r="G35" s="490"/>
      <c r="H35" s="490"/>
      <c r="I35" s="488"/>
      <c r="J35" s="488"/>
      <c r="K35" s="488"/>
      <c r="L35" s="488"/>
      <c r="M35" s="488"/>
      <c r="N35" s="488"/>
      <c r="O35" s="488"/>
      <c r="P35" s="488"/>
      <c r="Q35" s="488"/>
      <c r="R35" s="488"/>
      <c r="S35" s="488"/>
      <c r="T35" s="488"/>
      <c r="U35" s="488"/>
      <c r="V35" s="488"/>
      <c r="W35" s="488"/>
      <c r="X35" s="488"/>
      <c r="Y35" s="488"/>
      <c r="Z35" s="488"/>
      <c r="AA35" s="488"/>
      <c r="AB35" s="488"/>
      <c r="AC35" s="488"/>
    </row>
    <row r="36" spans="2:255" s="489" customFormat="1" ht="30" customHeight="1">
      <c r="B36" s="103" t="s">
        <v>57071</v>
      </c>
      <c r="C36" s="104" t="str">
        <f>ORÇAMENTO!C249</f>
        <v>SISTEMA DE PROTEÇÃO CONTRA DESCARGAS ATMOSFÉRICAS</v>
      </c>
      <c r="D36" s="105"/>
      <c r="E36" s="487"/>
      <c r="F36" s="490"/>
      <c r="G36" s="490"/>
      <c r="H36" s="490"/>
      <c r="I36" s="488"/>
      <c r="J36" s="488"/>
      <c r="K36" s="488"/>
      <c r="L36" s="488"/>
      <c r="M36" s="488"/>
      <c r="N36" s="488"/>
      <c r="O36" s="488"/>
      <c r="P36" s="488"/>
      <c r="Q36" s="488"/>
      <c r="R36" s="488"/>
      <c r="S36" s="488"/>
      <c r="T36" s="488"/>
      <c r="U36" s="488"/>
      <c r="V36" s="488"/>
      <c r="W36" s="488"/>
      <c r="X36" s="488"/>
      <c r="Y36" s="488"/>
      <c r="Z36" s="488"/>
      <c r="AA36" s="488"/>
      <c r="AB36" s="488"/>
      <c r="AC36" s="488"/>
    </row>
    <row r="37" spans="2:255" s="86" customFormat="1" ht="24" customHeight="1">
      <c r="B37" s="103" t="s">
        <v>62778</v>
      </c>
      <c r="C37" s="104" t="str">
        <f>ORÇAMENTO!C258</f>
        <v>ADMINISTRAÇÃO LOCAL DA OBRA</v>
      </c>
      <c r="D37" s="105"/>
      <c r="E37" s="83"/>
      <c r="F37" s="102"/>
      <c r="G37" s="102"/>
      <c r="H37" s="102"/>
      <c r="I37" s="85"/>
      <c r="J37" s="85"/>
      <c r="K37" s="85"/>
      <c r="L37" s="85"/>
      <c r="M37" s="85"/>
      <c r="N37" s="85"/>
      <c r="O37" s="85"/>
      <c r="P37" s="85"/>
      <c r="Q37" s="85"/>
      <c r="R37" s="85"/>
      <c r="S37" s="85"/>
      <c r="T37" s="85"/>
      <c r="U37" s="85"/>
      <c r="V37" s="85"/>
      <c r="W37" s="85"/>
      <c r="X37" s="85"/>
      <c r="Y37" s="85"/>
      <c r="Z37" s="85"/>
      <c r="AA37" s="85"/>
      <c r="AB37" s="85"/>
      <c r="AC37" s="85"/>
    </row>
    <row r="38" spans="2:255">
      <c r="B38" s="664"/>
      <c r="C38" s="665"/>
      <c r="D38" s="666"/>
      <c r="E38" s="83"/>
      <c r="F38" s="84"/>
      <c r="G38" s="84"/>
      <c r="H38" s="84"/>
      <c r="I38" s="85"/>
      <c r="J38" s="85"/>
      <c r="K38" s="85"/>
      <c r="L38" s="85"/>
      <c r="M38" s="85"/>
      <c r="N38" s="85"/>
      <c r="O38" s="85"/>
      <c r="P38" s="85"/>
      <c r="Q38" s="85"/>
      <c r="R38" s="85"/>
      <c r="S38" s="85"/>
      <c r="T38" s="85"/>
      <c r="U38" s="85"/>
      <c r="V38" s="85"/>
      <c r="W38" s="85"/>
      <c r="X38" s="85"/>
      <c r="Y38" s="85"/>
      <c r="Z38" s="85"/>
      <c r="AA38" s="85"/>
      <c r="AB38" s="85"/>
      <c r="AC38" s="85"/>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c r="EO38" s="86"/>
      <c r="EP38" s="86"/>
      <c r="EQ38" s="86"/>
      <c r="ER38" s="86"/>
      <c r="ES38" s="86"/>
      <c r="ET38" s="86"/>
      <c r="EU38" s="86"/>
      <c r="EV38" s="86"/>
      <c r="EW38" s="86"/>
      <c r="EX38" s="86"/>
      <c r="EY38" s="86"/>
      <c r="EZ38" s="86"/>
      <c r="FA38" s="86"/>
      <c r="FB38" s="86"/>
      <c r="FC38" s="86"/>
      <c r="FD38" s="86"/>
      <c r="FE38" s="86"/>
      <c r="FF38" s="86"/>
      <c r="FG38" s="86"/>
      <c r="FH38" s="86"/>
      <c r="FI38" s="86"/>
      <c r="FJ38" s="86"/>
      <c r="FK38" s="86"/>
      <c r="FL38" s="86"/>
      <c r="FM38" s="86"/>
      <c r="FN38" s="86"/>
      <c r="FO38" s="86"/>
      <c r="FP38" s="86"/>
      <c r="FQ38" s="86"/>
      <c r="FR38" s="86"/>
      <c r="FS38" s="86"/>
      <c r="FT38" s="86"/>
      <c r="FU38" s="86"/>
      <c r="FV38" s="86"/>
      <c r="FW38" s="86"/>
      <c r="FX38" s="86"/>
      <c r="FY38" s="86"/>
      <c r="FZ38" s="86"/>
      <c r="GA38" s="86"/>
      <c r="GB38" s="86"/>
      <c r="GC38" s="86"/>
      <c r="GD38" s="86"/>
      <c r="GE38" s="86"/>
      <c r="GF38" s="86"/>
      <c r="GG38" s="86"/>
      <c r="GH38" s="86"/>
      <c r="GI38" s="86"/>
      <c r="GJ38" s="86"/>
      <c r="GK38" s="86"/>
      <c r="GL38" s="86"/>
      <c r="GM38" s="86"/>
      <c r="GN38" s="86"/>
      <c r="GO38" s="86"/>
      <c r="GP38" s="86"/>
      <c r="GQ38" s="86"/>
      <c r="GR38" s="86"/>
      <c r="GS38" s="86"/>
      <c r="GT38" s="86"/>
      <c r="GU38" s="86"/>
      <c r="GV38" s="86"/>
      <c r="GW38" s="86"/>
      <c r="GX38" s="86"/>
      <c r="GY38" s="86"/>
      <c r="GZ38" s="86"/>
      <c r="HA38" s="86"/>
      <c r="HB38" s="86"/>
      <c r="HC38" s="86"/>
      <c r="HD38" s="86"/>
      <c r="HE38" s="86"/>
      <c r="HF38" s="86"/>
      <c r="HG38" s="86"/>
      <c r="HH38" s="86"/>
      <c r="HI38" s="86"/>
      <c r="HJ38" s="86"/>
      <c r="HK38" s="86"/>
      <c r="HL38" s="86"/>
      <c r="HM38" s="86"/>
      <c r="HN38" s="86"/>
      <c r="HO38" s="86"/>
      <c r="HP38" s="86"/>
      <c r="HQ38" s="86"/>
      <c r="HR38" s="86"/>
      <c r="HS38" s="86"/>
      <c r="HT38" s="86"/>
      <c r="HU38" s="86"/>
      <c r="HV38" s="86"/>
      <c r="HW38" s="86"/>
      <c r="HX38" s="86"/>
      <c r="HY38" s="86"/>
      <c r="HZ38" s="86"/>
      <c r="IA38" s="86"/>
      <c r="IB38" s="86"/>
      <c r="IC38" s="86"/>
      <c r="ID38" s="86"/>
      <c r="IE38" s="86"/>
      <c r="IF38" s="86"/>
      <c r="IG38" s="86"/>
      <c r="IH38" s="86"/>
      <c r="II38" s="86"/>
      <c r="IJ38" s="86"/>
      <c r="IK38" s="86"/>
      <c r="IL38" s="86"/>
      <c r="IM38" s="86"/>
      <c r="IN38" s="86"/>
      <c r="IO38" s="86"/>
      <c r="IP38" s="86"/>
      <c r="IQ38" s="86"/>
      <c r="IR38" s="86"/>
      <c r="IS38" s="86"/>
      <c r="IT38" s="86"/>
      <c r="IU38" s="86"/>
    </row>
    <row r="39" spans="2:255" ht="15">
      <c r="B39" s="671" t="s">
        <v>68</v>
      </c>
      <c r="C39" s="672"/>
      <c r="D39" s="107">
        <f>SUM(D17:D37)</f>
        <v>0</v>
      </c>
      <c r="E39" s="83"/>
      <c r="F39" s="108"/>
      <c r="G39" s="108"/>
      <c r="H39" s="108"/>
      <c r="I39" s="108"/>
      <c r="J39" s="85"/>
      <c r="K39" s="85"/>
      <c r="L39" s="85"/>
      <c r="M39" s="85"/>
      <c r="N39" s="85"/>
      <c r="O39" s="85"/>
      <c r="P39" s="85"/>
      <c r="Q39" s="85"/>
      <c r="R39" s="85"/>
      <c r="S39" s="85"/>
      <c r="T39" s="85"/>
      <c r="U39" s="85"/>
      <c r="V39" s="85"/>
      <c r="W39" s="85"/>
      <c r="X39" s="85"/>
      <c r="Y39" s="85"/>
      <c r="Z39" s="85"/>
      <c r="AA39" s="85"/>
      <c r="AB39" s="85"/>
      <c r="AC39" s="85"/>
      <c r="AD39" s="86"/>
      <c r="AE39" s="86"/>
      <c r="AF39" s="86"/>
      <c r="AG39" s="86"/>
      <c r="AH39" s="86"/>
      <c r="AI39" s="86"/>
      <c r="AJ39" s="86"/>
      <c r="AK39" s="86"/>
      <c r="AL39" s="86"/>
      <c r="AM39" s="86"/>
      <c r="AN39" s="86"/>
      <c r="AO39" s="86"/>
      <c r="AP39" s="86"/>
      <c r="AQ39" s="86"/>
      <c r="AR39" s="86"/>
      <c r="AS39" s="86"/>
      <c r="AT39" s="86"/>
      <c r="AU39" s="86"/>
      <c r="AV39" s="86"/>
      <c r="AW39" s="86"/>
      <c r="AX39" s="86"/>
      <c r="AY39" s="86"/>
      <c r="AZ39" s="86"/>
      <c r="BA39" s="86"/>
      <c r="BB39" s="86"/>
      <c r="BC39" s="86"/>
      <c r="BD39" s="86"/>
      <c r="BE39" s="86"/>
      <c r="BF39" s="86"/>
      <c r="BG39" s="86"/>
      <c r="BH39" s="86"/>
      <c r="BI39" s="86"/>
      <c r="BJ39" s="86"/>
      <c r="BK39" s="86"/>
      <c r="BL39" s="86"/>
      <c r="BM39" s="86"/>
      <c r="BN39" s="86"/>
      <c r="BO39" s="86"/>
      <c r="BP39" s="86"/>
      <c r="BQ39" s="86"/>
      <c r="BR39" s="86"/>
      <c r="BS39" s="86"/>
      <c r="BT39" s="86"/>
      <c r="BU39" s="86"/>
      <c r="BV39" s="86"/>
      <c r="BW39" s="86"/>
      <c r="BX39" s="86"/>
      <c r="BY39" s="86"/>
      <c r="BZ39" s="86"/>
      <c r="CA39" s="86"/>
      <c r="CB39" s="86"/>
      <c r="CC39" s="86"/>
      <c r="CD39" s="86"/>
      <c r="CE39" s="86"/>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c r="EO39" s="86"/>
      <c r="EP39" s="86"/>
      <c r="EQ39" s="86"/>
      <c r="ER39" s="86"/>
      <c r="ES39" s="86"/>
      <c r="ET39" s="86"/>
      <c r="EU39" s="86"/>
      <c r="EV39" s="86"/>
      <c r="EW39" s="86"/>
      <c r="EX39" s="86"/>
      <c r="EY39" s="86"/>
      <c r="EZ39" s="86"/>
      <c r="FA39" s="86"/>
      <c r="FB39" s="86"/>
      <c r="FC39" s="86"/>
      <c r="FD39" s="86"/>
      <c r="FE39" s="86"/>
      <c r="FF39" s="86"/>
      <c r="FG39" s="86"/>
      <c r="FH39" s="86"/>
      <c r="FI39" s="86"/>
      <c r="FJ39" s="86"/>
      <c r="FK39" s="86"/>
      <c r="FL39" s="86"/>
      <c r="FM39" s="86"/>
      <c r="FN39" s="86"/>
      <c r="FO39" s="86"/>
      <c r="FP39" s="86"/>
      <c r="FQ39" s="86"/>
      <c r="FR39" s="86"/>
      <c r="FS39" s="86"/>
      <c r="FT39" s="86"/>
      <c r="FU39" s="86"/>
      <c r="FV39" s="86"/>
      <c r="FW39" s="86"/>
      <c r="FX39" s="86"/>
      <c r="FY39" s="86"/>
      <c r="FZ39" s="86"/>
      <c r="GA39" s="86"/>
      <c r="GB39" s="86"/>
      <c r="GC39" s="86"/>
      <c r="GD39" s="86"/>
      <c r="GE39" s="86"/>
      <c r="GF39" s="86"/>
      <c r="GG39" s="86"/>
      <c r="GH39" s="86"/>
      <c r="GI39" s="86"/>
      <c r="GJ39" s="86"/>
      <c r="GK39" s="86"/>
      <c r="GL39" s="86"/>
      <c r="GM39" s="86"/>
      <c r="GN39" s="86"/>
      <c r="GO39" s="86"/>
      <c r="GP39" s="86"/>
      <c r="GQ39" s="86"/>
      <c r="GR39" s="86"/>
      <c r="GS39" s="86"/>
      <c r="GT39" s="86"/>
      <c r="GU39" s="86"/>
      <c r="GV39" s="86"/>
      <c r="GW39" s="86"/>
      <c r="GX39" s="86"/>
      <c r="GY39" s="86"/>
      <c r="GZ39" s="86"/>
      <c r="HA39" s="86"/>
      <c r="HB39" s="86"/>
      <c r="HC39" s="86"/>
      <c r="HD39" s="86"/>
      <c r="HE39" s="86"/>
      <c r="HF39" s="86"/>
      <c r="HG39" s="86"/>
      <c r="HH39" s="86"/>
      <c r="HI39" s="86"/>
      <c r="HJ39" s="86"/>
      <c r="HK39" s="86"/>
      <c r="HL39" s="86"/>
      <c r="HM39" s="86"/>
      <c r="HN39" s="86"/>
      <c r="HO39" s="86"/>
      <c r="HP39" s="86"/>
      <c r="HQ39" s="86"/>
      <c r="HR39" s="86"/>
      <c r="HS39" s="86"/>
      <c r="HT39" s="86"/>
      <c r="HU39" s="86"/>
      <c r="HV39" s="86"/>
      <c r="HW39" s="86"/>
      <c r="HX39" s="86"/>
      <c r="HY39" s="86"/>
      <c r="HZ39" s="86"/>
      <c r="IA39" s="86"/>
      <c r="IB39" s="86"/>
      <c r="IC39" s="86"/>
      <c r="ID39" s="86"/>
      <c r="IE39" s="86"/>
      <c r="IF39" s="86"/>
      <c r="IG39" s="86"/>
      <c r="IH39" s="86"/>
      <c r="II39" s="86"/>
      <c r="IJ39" s="86"/>
      <c r="IK39" s="86"/>
      <c r="IL39" s="86"/>
      <c r="IM39" s="86"/>
      <c r="IN39" s="86"/>
      <c r="IO39" s="86"/>
      <c r="IP39" s="86"/>
      <c r="IQ39" s="86"/>
      <c r="IR39" s="86"/>
      <c r="IS39" s="86"/>
      <c r="IT39" s="86"/>
      <c r="IU39" s="86"/>
    </row>
    <row r="40" spans="2:255">
      <c r="B40" s="109"/>
      <c r="C40" s="110"/>
      <c r="D40" s="111"/>
      <c r="E40" s="83"/>
      <c r="F40" s="84"/>
      <c r="G40" s="84"/>
      <c r="H40" s="84"/>
      <c r="I40" s="85"/>
      <c r="J40" s="85"/>
      <c r="K40" s="85"/>
      <c r="L40" s="85"/>
      <c r="M40" s="85"/>
      <c r="N40" s="85"/>
      <c r="O40" s="85"/>
      <c r="P40" s="85"/>
      <c r="Q40" s="85"/>
      <c r="R40" s="85"/>
      <c r="S40" s="85"/>
      <c r="T40" s="85"/>
      <c r="U40" s="85"/>
      <c r="V40" s="85"/>
      <c r="W40" s="85"/>
      <c r="X40" s="85"/>
      <c r="Y40" s="85"/>
      <c r="Z40" s="85"/>
      <c r="AA40" s="85"/>
      <c r="AB40" s="85"/>
      <c r="AC40" s="85"/>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c r="BR40" s="86"/>
      <c r="BS40" s="86"/>
      <c r="BT40" s="86"/>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c r="FB40" s="86"/>
      <c r="FC40" s="86"/>
      <c r="FD40" s="86"/>
      <c r="FE40" s="86"/>
      <c r="FF40" s="86"/>
      <c r="FG40" s="86"/>
      <c r="FH40" s="86"/>
      <c r="FI40" s="86"/>
      <c r="FJ40" s="86"/>
      <c r="FK40" s="86"/>
      <c r="FL40" s="86"/>
      <c r="FM40" s="86"/>
      <c r="FN40" s="86"/>
      <c r="FO40" s="86"/>
      <c r="FP40" s="86"/>
      <c r="FQ40" s="86"/>
      <c r="FR40" s="86"/>
      <c r="FS40" s="86"/>
      <c r="FT40" s="86"/>
      <c r="FU40" s="86"/>
      <c r="FV40" s="86"/>
      <c r="FW40" s="86"/>
      <c r="FX40" s="86"/>
      <c r="FY40" s="86"/>
      <c r="FZ40" s="86"/>
      <c r="GA40" s="86"/>
      <c r="GB40" s="86"/>
      <c r="GC40" s="86"/>
      <c r="GD40" s="86"/>
      <c r="GE40" s="86"/>
      <c r="GF40" s="86"/>
      <c r="GG40" s="86"/>
      <c r="GH40" s="86"/>
      <c r="GI40" s="86"/>
      <c r="GJ40" s="86"/>
      <c r="GK40" s="86"/>
      <c r="GL40" s="86"/>
      <c r="GM40" s="86"/>
      <c r="GN40" s="86"/>
      <c r="GO40" s="86"/>
      <c r="GP40" s="86"/>
      <c r="GQ40" s="86"/>
      <c r="GR40" s="86"/>
      <c r="GS40" s="86"/>
      <c r="GT40" s="86"/>
      <c r="GU40" s="86"/>
      <c r="GV40" s="86"/>
      <c r="GW40" s="86"/>
      <c r="GX40" s="86"/>
      <c r="GY40" s="86"/>
      <c r="GZ40" s="86"/>
      <c r="HA40" s="86"/>
      <c r="HB40" s="86"/>
      <c r="HC40" s="86"/>
      <c r="HD40" s="86"/>
      <c r="HE40" s="86"/>
      <c r="HF40" s="86"/>
      <c r="HG40" s="86"/>
      <c r="HH40" s="86"/>
      <c r="HI40" s="86"/>
      <c r="HJ40" s="86"/>
      <c r="HK40" s="86"/>
      <c r="HL40" s="86"/>
      <c r="HM40" s="86"/>
      <c r="HN40" s="86"/>
      <c r="HO40" s="86"/>
      <c r="HP40" s="86"/>
      <c r="HQ40" s="86"/>
      <c r="HR40" s="86"/>
      <c r="HS40" s="86"/>
      <c r="HT40" s="86"/>
      <c r="HU40" s="86"/>
      <c r="HV40" s="86"/>
      <c r="HW40" s="86"/>
      <c r="HX40" s="86"/>
      <c r="HY40" s="86"/>
      <c r="HZ40" s="86"/>
      <c r="IA40" s="86"/>
      <c r="IB40" s="86"/>
      <c r="IC40" s="86"/>
      <c r="ID40" s="86"/>
      <c r="IE40" s="86"/>
      <c r="IF40" s="86"/>
      <c r="IG40" s="86"/>
      <c r="IH40" s="86"/>
      <c r="II40" s="86"/>
      <c r="IJ40" s="86"/>
      <c r="IK40" s="86"/>
      <c r="IL40" s="86"/>
      <c r="IM40" s="86"/>
      <c r="IN40" s="86"/>
      <c r="IO40" s="86"/>
      <c r="IP40" s="86"/>
      <c r="IQ40" s="86"/>
      <c r="IR40" s="86"/>
      <c r="IS40" s="86"/>
      <c r="IT40" s="86"/>
      <c r="IU40" s="86"/>
    </row>
    <row r="41" spans="2:255" ht="21" customHeight="1">
      <c r="B41" s="112"/>
      <c r="C41" s="81"/>
      <c r="D41" s="113"/>
      <c r="E41" s="83"/>
      <c r="F41" s="84"/>
      <c r="G41" s="84"/>
      <c r="H41" s="84"/>
      <c r="I41" s="85"/>
      <c r="J41" s="85"/>
      <c r="K41" s="85"/>
      <c r="L41" s="85"/>
      <c r="M41" s="85"/>
      <c r="N41" s="85"/>
      <c r="O41" s="85"/>
      <c r="P41" s="85"/>
      <c r="Q41" s="85"/>
      <c r="R41" s="85"/>
      <c r="S41" s="85"/>
      <c r="T41" s="85"/>
      <c r="U41" s="85"/>
      <c r="V41" s="85"/>
      <c r="W41" s="85"/>
      <c r="X41" s="85"/>
      <c r="Y41" s="85"/>
      <c r="Z41" s="85"/>
      <c r="AA41" s="85"/>
      <c r="AB41" s="85"/>
      <c r="AC41" s="85"/>
      <c r="AD41" s="86"/>
      <c r="AE41" s="86"/>
      <c r="AF41" s="86"/>
      <c r="AG41" s="86"/>
      <c r="AH41" s="86"/>
      <c r="AI41" s="86"/>
      <c r="AJ41" s="86"/>
      <c r="AK41" s="86"/>
      <c r="AL41" s="86"/>
      <c r="AM41" s="86"/>
      <c r="AN41" s="86"/>
      <c r="AO41" s="86"/>
      <c r="AP41" s="86"/>
      <c r="AQ41" s="86"/>
      <c r="AR41" s="86"/>
      <c r="AS41" s="86"/>
      <c r="AT41" s="86"/>
      <c r="AU41" s="86"/>
      <c r="AV41" s="86"/>
      <c r="AW41" s="86"/>
      <c r="AX41" s="86"/>
      <c r="AY41" s="86"/>
      <c r="AZ41" s="86"/>
      <c r="BA41" s="86"/>
      <c r="BB41" s="86"/>
      <c r="BC41" s="86"/>
      <c r="BD41" s="86"/>
      <c r="BE41" s="86"/>
      <c r="BF41" s="86"/>
      <c r="BG41" s="86"/>
      <c r="BH41" s="86"/>
      <c r="BI41" s="86"/>
      <c r="BJ41" s="86"/>
      <c r="BK41" s="86"/>
      <c r="BL41" s="86"/>
      <c r="BM41" s="86"/>
      <c r="BN41" s="86"/>
      <c r="BO41" s="86"/>
      <c r="BP41" s="86"/>
      <c r="BQ41" s="86"/>
      <c r="BR41" s="86"/>
      <c r="BS41" s="86"/>
      <c r="BT41" s="86"/>
      <c r="BU41" s="86"/>
      <c r="BV41" s="86"/>
      <c r="BW41" s="86"/>
      <c r="BX41" s="86"/>
      <c r="BY41" s="86"/>
      <c r="BZ41" s="86"/>
      <c r="CA41" s="86"/>
      <c r="CB41" s="86"/>
      <c r="CC41" s="86"/>
      <c r="CD41" s="86"/>
      <c r="CE41" s="86"/>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c r="EO41" s="86"/>
      <c r="EP41" s="86"/>
      <c r="EQ41" s="86"/>
      <c r="ER41" s="86"/>
      <c r="ES41" s="86"/>
      <c r="ET41" s="86"/>
      <c r="EU41" s="86"/>
      <c r="EV41" s="86"/>
      <c r="EW41" s="86"/>
      <c r="EX41" s="86"/>
      <c r="EY41" s="86"/>
      <c r="EZ41" s="86"/>
      <c r="FA41" s="86"/>
      <c r="FB41" s="86"/>
      <c r="FC41" s="86"/>
      <c r="FD41" s="86"/>
      <c r="FE41" s="86"/>
      <c r="FF41" s="86"/>
      <c r="FG41" s="86"/>
      <c r="FH41" s="86"/>
      <c r="FI41" s="86"/>
      <c r="FJ41" s="86"/>
      <c r="FK41" s="86"/>
      <c r="FL41" s="86"/>
      <c r="FM41" s="86"/>
      <c r="FN41" s="86"/>
      <c r="FO41" s="86"/>
      <c r="FP41" s="86"/>
      <c r="FQ41" s="86"/>
      <c r="FR41" s="86"/>
      <c r="FS41" s="86"/>
      <c r="FT41" s="86"/>
      <c r="FU41" s="86"/>
      <c r="FV41" s="86"/>
      <c r="FW41" s="86"/>
      <c r="FX41" s="86"/>
      <c r="FY41" s="86"/>
      <c r="FZ41" s="86"/>
      <c r="GA41" s="86"/>
      <c r="GB41" s="86"/>
      <c r="GC41" s="86"/>
      <c r="GD41" s="86"/>
      <c r="GE41" s="86"/>
      <c r="GF41" s="86"/>
      <c r="GG41" s="86"/>
      <c r="GH41" s="86"/>
      <c r="GI41" s="86"/>
      <c r="GJ41" s="86"/>
      <c r="GK41" s="86"/>
      <c r="GL41" s="86"/>
      <c r="GM41" s="86"/>
      <c r="GN41" s="86"/>
      <c r="GO41" s="86"/>
      <c r="GP41" s="86"/>
      <c r="GQ41" s="86"/>
      <c r="GR41" s="86"/>
      <c r="GS41" s="86"/>
      <c r="GT41" s="86"/>
      <c r="GU41" s="86"/>
      <c r="GV41" s="86"/>
      <c r="GW41" s="86"/>
      <c r="GX41" s="86"/>
      <c r="GY41" s="86"/>
      <c r="GZ41" s="86"/>
      <c r="HA41" s="86"/>
      <c r="HB41" s="86"/>
      <c r="HC41" s="86"/>
      <c r="HD41" s="86"/>
      <c r="HE41" s="86"/>
      <c r="HF41" s="86"/>
      <c r="HG41" s="86"/>
      <c r="HH41" s="86"/>
      <c r="HI41" s="86"/>
      <c r="HJ41" s="86"/>
      <c r="HK41" s="86"/>
      <c r="HL41" s="86"/>
      <c r="HM41" s="86"/>
      <c r="HN41" s="86"/>
      <c r="HO41" s="86"/>
      <c r="HP41" s="86"/>
      <c r="HQ41" s="86"/>
      <c r="HR41" s="86"/>
      <c r="HS41" s="86"/>
      <c r="HT41" s="86"/>
      <c r="HU41" s="86"/>
      <c r="HV41" s="86"/>
      <c r="HW41" s="86"/>
      <c r="HX41" s="86"/>
      <c r="HY41" s="86"/>
      <c r="HZ41" s="86"/>
      <c r="IA41" s="86"/>
      <c r="IB41" s="86"/>
      <c r="IC41" s="86"/>
      <c r="ID41" s="86"/>
      <c r="IE41" s="86"/>
      <c r="IF41" s="86"/>
      <c r="IG41" s="86"/>
      <c r="IH41" s="86"/>
      <c r="II41" s="86"/>
      <c r="IJ41" s="86"/>
      <c r="IK41" s="86"/>
      <c r="IL41" s="86"/>
      <c r="IM41" s="86"/>
      <c r="IN41" s="86"/>
      <c r="IO41" s="86"/>
      <c r="IP41" s="86"/>
      <c r="IQ41" s="86"/>
      <c r="IR41" s="86"/>
      <c r="IS41" s="86"/>
      <c r="IT41" s="86"/>
      <c r="IU41" s="86"/>
    </row>
  </sheetData>
  <mergeCells count="13">
    <mergeCell ref="H11:H14"/>
    <mergeCell ref="B14:D14"/>
    <mergeCell ref="B39:C39"/>
    <mergeCell ref="B6:D6"/>
    <mergeCell ref="B8:D8"/>
    <mergeCell ref="F11:F14"/>
    <mergeCell ref="G11:G14"/>
    <mergeCell ref="B13:D13"/>
    <mergeCell ref="B4:D4"/>
    <mergeCell ref="B15:B16"/>
    <mergeCell ref="C15:C16"/>
    <mergeCell ref="D15:D16"/>
    <mergeCell ref="B38:D38"/>
  </mergeCells>
  <phoneticPr fontId="61" type="noConversion"/>
  <pageMargins left="0.77" right="0.15748031496062992" top="0.78740157480314965" bottom="0.46" header="0.31496062992125984" footer="0.15748031496062992"/>
  <pageSetup paperSize="9" orientation="portrait" r:id="rId1"/>
  <headerFooter>
    <oddFooter>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06"/>
  <sheetViews>
    <sheetView workbookViewId="0">
      <selection activeCell="B16" sqref="B16"/>
    </sheetView>
  </sheetViews>
  <sheetFormatPr defaultRowHeight="12.75"/>
  <cols>
    <col min="1" max="1" width="10.5703125" style="519" customWidth="1"/>
    <col min="2" max="2" width="78.140625" style="519" customWidth="1"/>
    <col min="3" max="3" width="19.140625" style="519" customWidth="1"/>
    <col min="4" max="4" width="2.28515625" style="519" hidden="1" customWidth="1"/>
    <col min="5" max="5" width="22.28515625" style="519" customWidth="1"/>
    <col min="6" max="256" width="9.140625" style="519"/>
    <col min="257" max="257" width="10.5703125" style="519" customWidth="1"/>
    <col min="258" max="258" width="78.140625" style="519" customWidth="1"/>
    <col min="259" max="259" width="19.140625" style="519" customWidth="1"/>
    <col min="260" max="260" width="0" style="519" hidden="1" customWidth="1"/>
    <col min="261" max="261" width="22.28515625" style="519" customWidth="1"/>
    <col min="262" max="512" width="9.140625" style="519"/>
    <col min="513" max="513" width="10.5703125" style="519" customWidth="1"/>
    <col min="514" max="514" width="78.140625" style="519" customWidth="1"/>
    <col min="515" max="515" width="19.140625" style="519" customWidth="1"/>
    <col min="516" max="516" width="0" style="519" hidden="1" customWidth="1"/>
    <col min="517" max="517" width="22.28515625" style="519" customWidth="1"/>
    <col min="518" max="768" width="9.140625" style="519"/>
    <col min="769" max="769" width="10.5703125" style="519" customWidth="1"/>
    <col min="770" max="770" width="78.140625" style="519" customWidth="1"/>
    <col min="771" max="771" width="19.140625" style="519" customWidth="1"/>
    <col min="772" max="772" width="0" style="519" hidden="1" customWidth="1"/>
    <col min="773" max="773" width="22.28515625" style="519" customWidth="1"/>
    <col min="774" max="1024" width="9.140625" style="519"/>
    <col min="1025" max="1025" width="10.5703125" style="519" customWidth="1"/>
    <col min="1026" max="1026" width="78.140625" style="519" customWidth="1"/>
    <col min="1027" max="1027" width="19.140625" style="519" customWidth="1"/>
    <col min="1028" max="1028" width="0" style="519" hidden="1" customWidth="1"/>
    <col min="1029" max="1029" width="22.28515625" style="519" customWidth="1"/>
    <col min="1030" max="1280" width="9.140625" style="519"/>
    <col min="1281" max="1281" width="10.5703125" style="519" customWidth="1"/>
    <col min="1282" max="1282" width="78.140625" style="519" customWidth="1"/>
    <col min="1283" max="1283" width="19.140625" style="519" customWidth="1"/>
    <col min="1284" max="1284" width="0" style="519" hidden="1" customWidth="1"/>
    <col min="1285" max="1285" width="22.28515625" style="519" customWidth="1"/>
    <col min="1286" max="1536" width="9.140625" style="519"/>
    <col min="1537" max="1537" width="10.5703125" style="519" customWidth="1"/>
    <col min="1538" max="1538" width="78.140625" style="519" customWidth="1"/>
    <col min="1539" max="1539" width="19.140625" style="519" customWidth="1"/>
    <col min="1540" max="1540" width="0" style="519" hidden="1" customWidth="1"/>
    <col min="1541" max="1541" width="22.28515625" style="519" customWidth="1"/>
    <col min="1542" max="1792" width="9.140625" style="519"/>
    <col min="1793" max="1793" width="10.5703125" style="519" customWidth="1"/>
    <col min="1794" max="1794" width="78.140625" style="519" customWidth="1"/>
    <col min="1795" max="1795" width="19.140625" style="519" customWidth="1"/>
    <col min="1796" max="1796" width="0" style="519" hidden="1" customWidth="1"/>
    <col min="1797" max="1797" width="22.28515625" style="519" customWidth="1"/>
    <col min="1798" max="2048" width="9.140625" style="519"/>
    <col min="2049" max="2049" width="10.5703125" style="519" customWidth="1"/>
    <col min="2050" max="2050" width="78.140625" style="519" customWidth="1"/>
    <col min="2051" max="2051" width="19.140625" style="519" customWidth="1"/>
    <col min="2052" max="2052" width="0" style="519" hidden="1" customWidth="1"/>
    <col min="2053" max="2053" width="22.28515625" style="519" customWidth="1"/>
    <col min="2054" max="2304" width="9.140625" style="519"/>
    <col min="2305" max="2305" width="10.5703125" style="519" customWidth="1"/>
    <col min="2306" max="2306" width="78.140625" style="519" customWidth="1"/>
    <col min="2307" max="2307" width="19.140625" style="519" customWidth="1"/>
    <col min="2308" max="2308" width="0" style="519" hidden="1" customWidth="1"/>
    <col min="2309" max="2309" width="22.28515625" style="519" customWidth="1"/>
    <col min="2310" max="2560" width="9.140625" style="519"/>
    <col min="2561" max="2561" width="10.5703125" style="519" customWidth="1"/>
    <col min="2562" max="2562" width="78.140625" style="519" customWidth="1"/>
    <col min="2563" max="2563" width="19.140625" style="519" customWidth="1"/>
    <col min="2564" max="2564" width="0" style="519" hidden="1" customWidth="1"/>
    <col min="2565" max="2565" width="22.28515625" style="519" customWidth="1"/>
    <col min="2566" max="2816" width="9.140625" style="519"/>
    <col min="2817" max="2817" width="10.5703125" style="519" customWidth="1"/>
    <col min="2818" max="2818" width="78.140625" style="519" customWidth="1"/>
    <col min="2819" max="2819" width="19.140625" style="519" customWidth="1"/>
    <col min="2820" max="2820" width="0" style="519" hidden="1" customWidth="1"/>
    <col min="2821" max="2821" width="22.28515625" style="519" customWidth="1"/>
    <col min="2822" max="3072" width="9.140625" style="519"/>
    <col min="3073" max="3073" width="10.5703125" style="519" customWidth="1"/>
    <col min="3074" max="3074" width="78.140625" style="519" customWidth="1"/>
    <col min="3075" max="3075" width="19.140625" style="519" customWidth="1"/>
    <col min="3076" max="3076" width="0" style="519" hidden="1" customWidth="1"/>
    <col min="3077" max="3077" width="22.28515625" style="519" customWidth="1"/>
    <col min="3078" max="3328" width="9.140625" style="519"/>
    <col min="3329" max="3329" width="10.5703125" style="519" customWidth="1"/>
    <col min="3330" max="3330" width="78.140625" style="519" customWidth="1"/>
    <col min="3331" max="3331" width="19.140625" style="519" customWidth="1"/>
    <col min="3332" max="3332" width="0" style="519" hidden="1" customWidth="1"/>
    <col min="3333" max="3333" width="22.28515625" style="519" customWidth="1"/>
    <col min="3334" max="3584" width="9.140625" style="519"/>
    <col min="3585" max="3585" width="10.5703125" style="519" customWidth="1"/>
    <col min="3586" max="3586" width="78.140625" style="519" customWidth="1"/>
    <col min="3587" max="3587" width="19.140625" style="519" customWidth="1"/>
    <col min="3588" max="3588" width="0" style="519" hidden="1" customWidth="1"/>
    <col min="3589" max="3589" width="22.28515625" style="519" customWidth="1"/>
    <col min="3590" max="3840" width="9.140625" style="519"/>
    <col min="3841" max="3841" width="10.5703125" style="519" customWidth="1"/>
    <col min="3842" max="3842" width="78.140625" style="519" customWidth="1"/>
    <col min="3843" max="3843" width="19.140625" style="519" customWidth="1"/>
    <col min="3844" max="3844" width="0" style="519" hidden="1" customWidth="1"/>
    <col min="3845" max="3845" width="22.28515625" style="519" customWidth="1"/>
    <col min="3846" max="4096" width="9.140625" style="519"/>
    <col min="4097" max="4097" width="10.5703125" style="519" customWidth="1"/>
    <col min="4098" max="4098" width="78.140625" style="519" customWidth="1"/>
    <col min="4099" max="4099" width="19.140625" style="519" customWidth="1"/>
    <col min="4100" max="4100" width="0" style="519" hidden="1" customWidth="1"/>
    <col min="4101" max="4101" width="22.28515625" style="519" customWidth="1"/>
    <col min="4102" max="4352" width="9.140625" style="519"/>
    <col min="4353" max="4353" width="10.5703125" style="519" customWidth="1"/>
    <col min="4354" max="4354" width="78.140625" style="519" customWidth="1"/>
    <col min="4355" max="4355" width="19.140625" style="519" customWidth="1"/>
    <col min="4356" max="4356" width="0" style="519" hidden="1" customWidth="1"/>
    <col min="4357" max="4357" width="22.28515625" style="519" customWidth="1"/>
    <col min="4358" max="4608" width="9.140625" style="519"/>
    <col min="4609" max="4609" width="10.5703125" style="519" customWidth="1"/>
    <col min="4610" max="4610" width="78.140625" style="519" customWidth="1"/>
    <col min="4611" max="4611" width="19.140625" style="519" customWidth="1"/>
    <col min="4612" max="4612" width="0" style="519" hidden="1" customWidth="1"/>
    <col min="4613" max="4613" width="22.28515625" style="519" customWidth="1"/>
    <col min="4614" max="4864" width="9.140625" style="519"/>
    <col min="4865" max="4865" width="10.5703125" style="519" customWidth="1"/>
    <col min="4866" max="4866" width="78.140625" style="519" customWidth="1"/>
    <col min="4867" max="4867" width="19.140625" style="519" customWidth="1"/>
    <col min="4868" max="4868" width="0" style="519" hidden="1" customWidth="1"/>
    <col min="4869" max="4869" width="22.28515625" style="519" customWidth="1"/>
    <col min="4870" max="5120" width="9.140625" style="519"/>
    <col min="5121" max="5121" width="10.5703125" style="519" customWidth="1"/>
    <col min="5122" max="5122" width="78.140625" style="519" customWidth="1"/>
    <col min="5123" max="5123" width="19.140625" style="519" customWidth="1"/>
    <col min="5124" max="5124" width="0" style="519" hidden="1" customWidth="1"/>
    <col min="5125" max="5125" width="22.28515625" style="519" customWidth="1"/>
    <col min="5126" max="5376" width="9.140625" style="519"/>
    <col min="5377" max="5377" width="10.5703125" style="519" customWidth="1"/>
    <col min="5378" max="5378" width="78.140625" style="519" customWidth="1"/>
    <col min="5379" max="5379" width="19.140625" style="519" customWidth="1"/>
    <col min="5380" max="5380" width="0" style="519" hidden="1" customWidth="1"/>
    <col min="5381" max="5381" width="22.28515625" style="519" customWidth="1"/>
    <col min="5382" max="5632" width="9.140625" style="519"/>
    <col min="5633" max="5633" width="10.5703125" style="519" customWidth="1"/>
    <col min="5634" max="5634" width="78.140625" style="519" customWidth="1"/>
    <col min="5635" max="5635" width="19.140625" style="519" customWidth="1"/>
    <col min="5636" max="5636" width="0" style="519" hidden="1" customWidth="1"/>
    <col min="5637" max="5637" width="22.28515625" style="519" customWidth="1"/>
    <col min="5638" max="5888" width="9.140625" style="519"/>
    <col min="5889" max="5889" width="10.5703125" style="519" customWidth="1"/>
    <col min="5890" max="5890" width="78.140625" style="519" customWidth="1"/>
    <col min="5891" max="5891" width="19.140625" style="519" customWidth="1"/>
    <col min="5892" max="5892" width="0" style="519" hidden="1" customWidth="1"/>
    <col min="5893" max="5893" width="22.28515625" style="519" customWidth="1"/>
    <col min="5894" max="6144" width="9.140625" style="519"/>
    <col min="6145" max="6145" width="10.5703125" style="519" customWidth="1"/>
    <col min="6146" max="6146" width="78.140625" style="519" customWidth="1"/>
    <col min="6147" max="6147" width="19.140625" style="519" customWidth="1"/>
    <col min="6148" max="6148" width="0" style="519" hidden="1" customWidth="1"/>
    <col min="6149" max="6149" width="22.28515625" style="519" customWidth="1"/>
    <col min="6150" max="6400" width="9.140625" style="519"/>
    <col min="6401" max="6401" width="10.5703125" style="519" customWidth="1"/>
    <col min="6402" max="6402" width="78.140625" style="519" customWidth="1"/>
    <col min="6403" max="6403" width="19.140625" style="519" customWidth="1"/>
    <col min="6404" max="6404" width="0" style="519" hidden="1" customWidth="1"/>
    <col min="6405" max="6405" width="22.28515625" style="519" customWidth="1"/>
    <col min="6406" max="6656" width="9.140625" style="519"/>
    <col min="6657" max="6657" width="10.5703125" style="519" customWidth="1"/>
    <col min="6658" max="6658" width="78.140625" style="519" customWidth="1"/>
    <col min="6659" max="6659" width="19.140625" style="519" customWidth="1"/>
    <col min="6660" max="6660" width="0" style="519" hidden="1" customWidth="1"/>
    <col min="6661" max="6661" width="22.28515625" style="519" customWidth="1"/>
    <col min="6662" max="6912" width="9.140625" style="519"/>
    <col min="6913" max="6913" width="10.5703125" style="519" customWidth="1"/>
    <col min="6914" max="6914" width="78.140625" style="519" customWidth="1"/>
    <col min="6915" max="6915" width="19.140625" style="519" customWidth="1"/>
    <col min="6916" max="6916" width="0" style="519" hidden="1" customWidth="1"/>
    <col min="6917" max="6917" width="22.28515625" style="519" customWidth="1"/>
    <col min="6918" max="7168" width="9.140625" style="519"/>
    <col min="7169" max="7169" width="10.5703125" style="519" customWidth="1"/>
    <col min="7170" max="7170" width="78.140625" style="519" customWidth="1"/>
    <col min="7171" max="7171" width="19.140625" style="519" customWidth="1"/>
    <col min="7172" max="7172" width="0" style="519" hidden="1" customWidth="1"/>
    <col min="7173" max="7173" width="22.28515625" style="519" customWidth="1"/>
    <col min="7174" max="7424" width="9.140625" style="519"/>
    <col min="7425" max="7425" width="10.5703125" style="519" customWidth="1"/>
    <col min="7426" max="7426" width="78.140625" style="519" customWidth="1"/>
    <col min="7427" max="7427" width="19.140625" style="519" customWidth="1"/>
    <col min="7428" max="7428" width="0" style="519" hidden="1" customWidth="1"/>
    <col min="7429" max="7429" width="22.28515625" style="519" customWidth="1"/>
    <col min="7430" max="7680" width="9.140625" style="519"/>
    <col min="7681" max="7681" width="10.5703125" style="519" customWidth="1"/>
    <col min="7682" max="7682" width="78.140625" style="519" customWidth="1"/>
    <col min="7683" max="7683" width="19.140625" style="519" customWidth="1"/>
    <col min="7684" max="7684" width="0" style="519" hidden="1" customWidth="1"/>
    <col min="7685" max="7685" width="22.28515625" style="519" customWidth="1"/>
    <col min="7686" max="7936" width="9.140625" style="519"/>
    <col min="7937" max="7937" width="10.5703125" style="519" customWidth="1"/>
    <col min="7938" max="7938" width="78.140625" style="519" customWidth="1"/>
    <col min="7939" max="7939" width="19.140625" style="519" customWidth="1"/>
    <col min="7940" max="7940" width="0" style="519" hidden="1" customWidth="1"/>
    <col min="7941" max="7941" width="22.28515625" style="519" customWidth="1"/>
    <col min="7942" max="8192" width="9.140625" style="519"/>
    <col min="8193" max="8193" width="10.5703125" style="519" customWidth="1"/>
    <col min="8194" max="8194" width="78.140625" style="519" customWidth="1"/>
    <col min="8195" max="8195" width="19.140625" style="519" customWidth="1"/>
    <col min="8196" max="8196" width="0" style="519" hidden="1" customWidth="1"/>
    <col min="8197" max="8197" width="22.28515625" style="519" customWidth="1"/>
    <col min="8198" max="8448" width="9.140625" style="519"/>
    <col min="8449" max="8449" width="10.5703125" style="519" customWidth="1"/>
    <col min="8450" max="8450" width="78.140625" style="519" customWidth="1"/>
    <col min="8451" max="8451" width="19.140625" style="519" customWidth="1"/>
    <col min="8452" max="8452" width="0" style="519" hidden="1" customWidth="1"/>
    <col min="8453" max="8453" width="22.28515625" style="519" customWidth="1"/>
    <col min="8454" max="8704" width="9.140625" style="519"/>
    <col min="8705" max="8705" width="10.5703125" style="519" customWidth="1"/>
    <col min="8706" max="8706" width="78.140625" style="519" customWidth="1"/>
    <col min="8707" max="8707" width="19.140625" style="519" customWidth="1"/>
    <col min="8708" max="8708" width="0" style="519" hidden="1" customWidth="1"/>
    <col min="8709" max="8709" width="22.28515625" style="519" customWidth="1"/>
    <col min="8710" max="8960" width="9.140625" style="519"/>
    <col min="8961" max="8961" width="10.5703125" style="519" customWidth="1"/>
    <col min="8962" max="8962" width="78.140625" style="519" customWidth="1"/>
    <col min="8963" max="8963" width="19.140625" style="519" customWidth="1"/>
    <col min="8964" max="8964" width="0" style="519" hidden="1" customWidth="1"/>
    <col min="8965" max="8965" width="22.28515625" style="519" customWidth="1"/>
    <col min="8966" max="9216" width="9.140625" style="519"/>
    <col min="9217" max="9217" width="10.5703125" style="519" customWidth="1"/>
    <col min="9218" max="9218" width="78.140625" style="519" customWidth="1"/>
    <col min="9219" max="9219" width="19.140625" style="519" customWidth="1"/>
    <col min="9220" max="9220" width="0" style="519" hidden="1" customWidth="1"/>
    <col min="9221" max="9221" width="22.28515625" style="519" customWidth="1"/>
    <col min="9222" max="9472" width="9.140625" style="519"/>
    <col min="9473" max="9473" width="10.5703125" style="519" customWidth="1"/>
    <col min="9474" max="9474" width="78.140625" style="519" customWidth="1"/>
    <col min="9475" max="9475" width="19.140625" style="519" customWidth="1"/>
    <col min="9476" max="9476" width="0" style="519" hidden="1" customWidth="1"/>
    <col min="9477" max="9477" width="22.28515625" style="519" customWidth="1"/>
    <col min="9478" max="9728" width="9.140625" style="519"/>
    <col min="9729" max="9729" width="10.5703125" style="519" customWidth="1"/>
    <col min="9730" max="9730" width="78.140625" style="519" customWidth="1"/>
    <col min="9731" max="9731" width="19.140625" style="519" customWidth="1"/>
    <col min="9732" max="9732" width="0" style="519" hidden="1" customWidth="1"/>
    <col min="9733" max="9733" width="22.28515625" style="519" customWidth="1"/>
    <col min="9734" max="9984" width="9.140625" style="519"/>
    <col min="9985" max="9985" width="10.5703125" style="519" customWidth="1"/>
    <col min="9986" max="9986" width="78.140625" style="519" customWidth="1"/>
    <col min="9987" max="9987" width="19.140625" style="519" customWidth="1"/>
    <col min="9988" max="9988" width="0" style="519" hidden="1" customWidth="1"/>
    <col min="9989" max="9989" width="22.28515625" style="519" customWidth="1"/>
    <col min="9990" max="10240" width="9.140625" style="519"/>
    <col min="10241" max="10241" width="10.5703125" style="519" customWidth="1"/>
    <col min="10242" max="10242" width="78.140625" style="519" customWidth="1"/>
    <col min="10243" max="10243" width="19.140625" style="519" customWidth="1"/>
    <col min="10244" max="10244" width="0" style="519" hidden="1" customWidth="1"/>
    <col min="10245" max="10245" width="22.28515625" style="519" customWidth="1"/>
    <col min="10246" max="10496" width="9.140625" style="519"/>
    <col min="10497" max="10497" width="10.5703125" style="519" customWidth="1"/>
    <col min="10498" max="10498" width="78.140625" style="519" customWidth="1"/>
    <col min="10499" max="10499" width="19.140625" style="519" customWidth="1"/>
    <col min="10500" max="10500" width="0" style="519" hidden="1" customWidth="1"/>
    <col min="10501" max="10501" width="22.28515625" style="519" customWidth="1"/>
    <col min="10502" max="10752" width="9.140625" style="519"/>
    <col min="10753" max="10753" width="10.5703125" style="519" customWidth="1"/>
    <col min="10754" max="10754" width="78.140625" style="519" customWidth="1"/>
    <col min="10755" max="10755" width="19.140625" style="519" customWidth="1"/>
    <col min="10756" max="10756" width="0" style="519" hidden="1" customWidth="1"/>
    <col min="10757" max="10757" width="22.28515625" style="519" customWidth="1"/>
    <col min="10758" max="11008" width="9.140625" style="519"/>
    <col min="11009" max="11009" width="10.5703125" style="519" customWidth="1"/>
    <col min="11010" max="11010" width="78.140625" style="519" customWidth="1"/>
    <col min="11011" max="11011" width="19.140625" style="519" customWidth="1"/>
    <col min="11012" max="11012" width="0" style="519" hidden="1" customWidth="1"/>
    <col min="11013" max="11013" width="22.28515625" style="519" customWidth="1"/>
    <col min="11014" max="11264" width="9.140625" style="519"/>
    <col min="11265" max="11265" width="10.5703125" style="519" customWidth="1"/>
    <col min="11266" max="11266" width="78.140625" style="519" customWidth="1"/>
    <col min="11267" max="11267" width="19.140625" style="519" customWidth="1"/>
    <col min="11268" max="11268" width="0" style="519" hidden="1" customWidth="1"/>
    <col min="11269" max="11269" width="22.28515625" style="519" customWidth="1"/>
    <col min="11270" max="11520" width="9.140625" style="519"/>
    <col min="11521" max="11521" width="10.5703125" style="519" customWidth="1"/>
    <col min="11522" max="11522" width="78.140625" style="519" customWidth="1"/>
    <col min="11523" max="11523" width="19.140625" style="519" customWidth="1"/>
    <col min="11524" max="11524" width="0" style="519" hidden="1" customWidth="1"/>
    <col min="11525" max="11525" width="22.28515625" style="519" customWidth="1"/>
    <col min="11526" max="11776" width="9.140625" style="519"/>
    <col min="11777" max="11777" width="10.5703125" style="519" customWidth="1"/>
    <col min="11778" max="11778" width="78.140625" style="519" customWidth="1"/>
    <col min="11779" max="11779" width="19.140625" style="519" customWidth="1"/>
    <col min="11780" max="11780" width="0" style="519" hidden="1" customWidth="1"/>
    <col min="11781" max="11781" width="22.28515625" style="519" customWidth="1"/>
    <col min="11782" max="12032" width="9.140625" style="519"/>
    <col min="12033" max="12033" width="10.5703125" style="519" customWidth="1"/>
    <col min="12034" max="12034" width="78.140625" style="519" customWidth="1"/>
    <col min="12035" max="12035" width="19.140625" style="519" customWidth="1"/>
    <col min="12036" max="12036" width="0" style="519" hidden="1" customWidth="1"/>
    <col min="12037" max="12037" width="22.28515625" style="519" customWidth="1"/>
    <col min="12038" max="12288" width="9.140625" style="519"/>
    <col min="12289" max="12289" width="10.5703125" style="519" customWidth="1"/>
    <col min="12290" max="12290" width="78.140625" style="519" customWidth="1"/>
    <col min="12291" max="12291" width="19.140625" style="519" customWidth="1"/>
    <col min="12292" max="12292" width="0" style="519" hidden="1" customWidth="1"/>
    <col min="12293" max="12293" width="22.28515625" style="519" customWidth="1"/>
    <col min="12294" max="12544" width="9.140625" style="519"/>
    <col min="12545" max="12545" width="10.5703125" style="519" customWidth="1"/>
    <col min="12546" max="12546" width="78.140625" style="519" customWidth="1"/>
    <col min="12547" max="12547" width="19.140625" style="519" customWidth="1"/>
    <col min="12548" max="12548" width="0" style="519" hidden="1" customWidth="1"/>
    <col min="12549" max="12549" width="22.28515625" style="519" customWidth="1"/>
    <col min="12550" max="12800" width="9.140625" style="519"/>
    <col min="12801" max="12801" width="10.5703125" style="519" customWidth="1"/>
    <col min="12802" max="12802" width="78.140625" style="519" customWidth="1"/>
    <col min="12803" max="12803" width="19.140625" style="519" customWidth="1"/>
    <col min="12804" max="12804" width="0" style="519" hidden="1" customWidth="1"/>
    <col min="12805" max="12805" width="22.28515625" style="519" customWidth="1"/>
    <col min="12806" max="13056" width="9.140625" style="519"/>
    <col min="13057" max="13057" width="10.5703125" style="519" customWidth="1"/>
    <col min="13058" max="13058" width="78.140625" style="519" customWidth="1"/>
    <col min="13059" max="13059" width="19.140625" style="519" customWidth="1"/>
    <col min="13060" max="13060" width="0" style="519" hidden="1" customWidth="1"/>
    <col min="13061" max="13061" width="22.28515625" style="519" customWidth="1"/>
    <col min="13062" max="13312" width="9.140625" style="519"/>
    <col min="13313" max="13313" width="10.5703125" style="519" customWidth="1"/>
    <col min="13314" max="13314" width="78.140625" style="519" customWidth="1"/>
    <col min="13315" max="13315" width="19.140625" style="519" customWidth="1"/>
    <col min="13316" max="13316" width="0" style="519" hidden="1" customWidth="1"/>
    <col min="13317" max="13317" width="22.28515625" style="519" customWidth="1"/>
    <col min="13318" max="13568" width="9.140625" style="519"/>
    <col min="13569" max="13569" width="10.5703125" style="519" customWidth="1"/>
    <col min="13570" max="13570" width="78.140625" style="519" customWidth="1"/>
    <col min="13571" max="13571" width="19.140625" style="519" customWidth="1"/>
    <col min="13572" max="13572" width="0" style="519" hidden="1" customWidth="1"/>
    <col min="13573" max="13573" width="22.28515625" style="519" customWidth="1"/>
    <col min="13574" max="13824" width="9.140625" style="519"/>
    <col min="13825" max="13825" width="10.5703125" style="519" customWidth="1"/>
    <col min="13826" max="13826" width="78.140625" style="519" customWidth="1"/>
    <col min="13827" max="13827" width="19.140625" style="519" customWidth="1"/>
    <col min="13828" max="13828" width="0" style="519" hidden="1" customWidth="1"/>
    <col min="13829" max="13829" width="22.28515625" style="519" customWidth="1"/>
    <col min="13830" max="14080" width="9.140625" style="519"/>
    <col min="14081" max="14081" width="10.5703125" style="519" customWidth="1"/>
    <col min="14082" max="14082" width="78.140625" style="519" customWidth="1"/>
    <col min="14083" max="14083" width="19.140625" style="519" customWidth="1"/>
    <col min="14084" max="14084" width="0" style="519" hidden="1" customWidth="1"/>
    <col min="14085" max="14085" width="22.28515625" style="519" customWidth="1"/>
    <col min="14086" max="14336" width="9.140625" style="519"/>
    <col min="14337" max="14337" width="10.5703125" style="519" customWidth="1"/>
    <col min="14338" max="14338" width="78.140625" style="519" customWidth="1"/>
    <col min="14339" max="14339" width="19.140625" style="519" customWidth="1"/>
    <col min="14340" max="14340" width="0" style="519" hidden="1" customWidth="1"/>
    <col min="14341" max="14341" width="22.28515625" style="519" customWidth="1"/>
    <col min="14342" max="14592" width="9.140625" style="519"/>
    <col min="14593" max="14593" width="10.5703125" style="519" customWidth="1"/>
    <col min="14594" max="14594" width="78.140625" style="519" customWidth="1"/>
    <col min="14595" max="14595" width="19.140625" style="519" customWidth="1"/>
    <col min="14596" max="14596" width="0" style="519" hidden="1" customWidth="1"/>
    <col min="14597" max="14597" width="22.28515625" style="519" customWidth="1"/>
    <col min="14598" max="14848" width="9.140625" style="519"/>
    <col min="14849" max="14849" width="10.5703125" style="519" customWidth="1"/>
    <col min="14850" max="14850" width="78.140625" style="519" customWidth="1"/>
    <col min="14851" max="14851" width="19.140625" style="519" customWidth="1"/>
    <col min="14852" max="14852" width="0" style="519" hidden="1" customWidth="1"/>
    <col min="14853" max="14853" width="22.28515625" style="519" customWidth="1"/>
    <col min="14854" max="15104" width="9.140625" style="519"/>
    <col min="15105" max="15105" width="10.5703125" style="519" customWidth="1"/>
    <col min="15106" max="15106" width="78.140625" style="519" customWidth="1"/>
    <col min="15107" max="15107" width="19.140625" style="519" customWidth="1"/>
    <col min="15108" max="15108" width="0" style="519" hidden="1" customWidth="1"/>
    <col min="15109" max="15109" width="22.28515625" style="519" customWidth="1"/>
    <col min="15110" max="15360" width="9.140625" style="519"/>
    <col min="15361" max="15361" width="10.5703125" style="519" customWidth="1"/>
    <col min="15362" max="15362" width="78.140625" style="519" customWidth="1"/>
    <col min="15363" max="15363" width="19.140625" style="519" customWidth="1"/>
    <col min="15364" max="15364" width="0" style="519" hidden="1" customWidth="1"/>
    <col min="15365" max="15365" width="22.28515625" style="519" customWidth="1"/>
    <col min="15366" max="15616" width="9.140625" style="519"/>
    <col min="15617" max="15617" width="10.5703125" style="519" customWidth="1"/>
    <col min="15618" max="15618" width="78.140625" style="519" customWidth="1"/>
    <col min="15619" max="15619" width="19.140625" style="519" customWidth="1"/>
    <col min="15620" max="15620" width="0" style="519" hidden="1" customWidth="1"/>
    <col min="15621" max="15621" width="22.28515625" style="519" customWidth="1"/>
    <col min="15622" max="15872" width="9.140625" style="519"/>
    <col min="15873" max="15873" width="10.5703125" style="519" customWidth="1"/>
    <col min="15874" max="15874" width="78.140625" style="519" customWidth="1"/>
    <col min="15875" max="15875" width="19.140625" style="519" customWidth="1"/>
    <col min="15876" max="15876" width="0" style="519" hidden="1" customWidth="1"/>
    <col min="15877" max="15877" width="22.28515625" style="519" customWidth="1"/>
    <col min="15878" max="16128" width="9.140625" style="519"/>
    <col min="16129" max="16129" width="10.5703125" style="519" customWidth="1"/>
    <col min="16130" max="16130" width="78.140625" style="519" customWidth="1"/>
    <col min="16131" max="16131" width="19.140625" style="519" customWidth="1"/>
    <col min="16132" max="16132" width="0" style="519" hidden="1" customWidth="1"/>
    <col min="16133" max="16133" width="22.28515625" style="519" customWidth="1"/>
    <col min="16134" max="16384" width="9.140625" style="519"/>
  </cols>
  <sheetData>
    <row r="1" spans="1:5">
      <c r="A1" s="519" t="s">
        <v>57162</v>
      </c>
    </row>
    <row r="2" spans="1:5">
      <c r="A2" s="519" t="s">
        <v>57163</v>
      </c>
    </row>
    <row r="3" spans="1:5">
      <c r="A3" s="519" t="s">
        <v>62806</v>
      </c>
    </row>
    <row r="4" spans="1:5">
      <c r="A4" s="519" t="s">
        <v>57164</v>
      </c>
    </row>
    <row r="5" spans="1:5">
      <c r="A5" s="519" t="s">
        <v>62807</v>
      </c>
    </row>
    <row r="6" spans="1:5">
      <c r="A6" s="519" t="s">
        <v>57163</v>
      </c>
    </row>
    <row r="7" spans="1:5">
      <c r="A7" s="519" t="s">
        <v>57165</v>
      </c>
      <c r="B7" s="519" t="s">
        <v>57166</v>
      </c>
      <c r="C7" s="519" t="s">
        <v>22648</v>
      </c>
      <c r="D7" s="519" t="s">
        <v>57167</v>
      </c>
      <c r="E7" s="519" t="s">
        <v>57168</v>
      </c>
    </row>
    <row r="8" spans="1:5">
      <c r="A8" s="519">
        <v>2418</v>
      </c>
      <c r="B8" s="519" t="s">
        <v>57176</v>
      </c>
      <c r="C8" s="519" t="s">
        <v>57174</v>
      </c>
      <c r="D8" s="519" t="s">
        <v>57172</v>
      </c>
      <c r="E8" s="520" t="s">
        <v>55651</v>
      </c>
    </row>
    <row r="9" spans="1:5">
      <c r="A9" s="519">
        <v>3378</v>
      </c>
      <c r="B9" s="519" t="s">
        <v>57177</v>
      </c>
      <c r="C9" s="519" t="s">
        <v>57174</v>
      </c>
      <c r="D9" s="519" t="s">
        <v>57170</v>
      </c>
      <c r="E9" s="520" t="s">
        <v>62808</v>
      </c>
    </row>
    <row r="10" spans="1:5">
      <c r="A10" s="519">
        <v>3380</v>
      </c>
      <c r="B10" s="519" t="s">
        <v>57178</v>
      </c>
      <c r="C10" s="519" t="s">
        <v>57174</v>
      </c>
      <c r="D10" s="519" t="s">
        <v>57172</v>
      </c>
      <c r="E10" s="520" t="s">
        <v>62809</v>
      </c>
    </row>
    <row r="11" spans="1:5">
      <c r="A11" s="519">
        <v>3379</v>
      </c>
      <c r="B11" s="519" t="s">
        <v>57180</v>
      </c>
      <c r="C11" s="519" t="s">
        <v>57174</v>
      </c>
      <c r="D11" s="519" t="s">
        <v>57170</v>
      </c>
      <c r="E11" s="520" t="s">
        <v>59676</v>
      </c>
    </row>
    <row r="12" spans="1:5">
      <c r="A12" s="519">
        <v>615</v>
      </c>
      <c r="B12" s="519" t="s">
        <v>57181</v>
      </c>
      <c r="C12" s="519" t="s">
        <v>57171</v>
      </c>
      <c r="D12" s="519" t="s">
        <v>40591</v>
      </c>
      <c r="E12" s="520" t="s">
        <v>62810</v>
      </c>
    </row>
    <row r="13" spans="1:5">
      <c r="A13" s="519">
        <v>606</v>
      </c>
      <c r="B13" s="519" t="s">
        <v>57182</v>
      </c>
      <c r="C13" s="519" t="s">
        <v>57171</v>
      </c>
      <c r="D13" s="519" t="s">
        <v>40591</v>
      </c>
      <c r="E13" s="520" t="s">
        <v>62811</v>
      </c>
    </row>
    <row r="14" spans="1:5">
      <c r="A14" s="519">
        <v>13382</v>
      </c>
      <c r="B14" s="519" t="s">
        <v>57183</v>
      </c>
      <c r="C14" s="519" t="s">
        <v>57174</v>
      </c>
      <c r="D14" s="519" t="s">
        <v>40591</v>
      </c>
      <c r="E14" s="520" t="s">
        <v>62812</v>
      </c>
    </row>
    <row r="15" spans="1:5">
      <c r="A15" s="519">
        <v>11199</v>
      </c>
      <c r="B15" s="519" t="s">
        <v>57185</v>
      </c>
      <c r="C15" s="519" t="s">
        <v>57174</v>
      </c>
      <c r="D15" s="519" t="s">
        <v>40591</v>
      </c>
      <c r="E15" s="520" t="s">
        <v>62813</v>
      </c>
    </row>
    <row r="16" spans="1:5">
      <c r="A16" s="519">
        <v>21136</v>
      </c>
      <c r="B16" s="519" t="s">
        <v>57187</v>
      </c>
      <c r="C16" s="519" t="s">
        <v>57188</v>
      </c>
      <c r="D16" s="519" t="s">
        <v>40591</v>
      </c>
      <c r="E16" s="520" t="s">
        <v>62522</v>
      </c>
    </row>
    <row r="17" spans="1:5">
      <c r="A17" s="519">
        <v>21128</v>
      </c>
      <c r="B17" s="519" t="s">
        <v>57190</v>
      </c>
      <c r="C17" s="519" t="s">
        <v>57188</v>
      </c>
      <c r="D17" s="519" t="s">
        <v>40591</v>
      </c>
      <c r="E17" s="520" t="s">
        <v>55350</v>
      </c>
    </row>
    <row r="18" spans="1:5">
      <c r="A18" s="519">
        <v>21130</v>
      </c>
      <c r="B18" s="519" t="s">
        <v>57191</v>
      </c>
      <c r="C18" s="519" t="s">
        <v>57188</v>
      </c>
      <c r="D18" s="519" t="s">
        <v>40591</v>
      </c>
      <c r="E18" s="520" t="s">
        <v>53570</v>
      </c>
    </row>
    <row r="19" spans="1:5">
      <c r="A19" s="519">
        <v>21135</v>
      </c>
      <c r="B19" s="519" t="s">
        <v>57193</v>
      </c>
      <c r="C19" s="519" t="s">
        <v>57188</v>
      </c>
      <c r="D19" s="519" t="s">
        <v>40591</v>
      </c>
      <c r="E19" s="520" t="s">
        <v>62814</v>
      </c>
    </row>
    <row r="20" spans="1:5">
      <c r="A20" s="519">
        <v>38605</v>
      </c>
      <c r="B20" s="519" t="s">
        <v>57195</v>
      </c>
      <c r="C20" s="519" t="s">
        <v>57174</v>
      </c>
      <c r="D20" s="519" t="s">
        <v>57170</v>
      </c>
      <c r="E20" s="520" t="s">
        <v>62815</v>
      </c>
    </row>
    <row r="21" spans="1:5">
      <c r="A21" s="519">
        <v>11270</v>
      </c>
      <c r="B21" s="519" t="s">
        <v>57196</v>
      </c>
      <c r="C21" s="519" t="s">
        <v>57174</v>
      </c>
      <c r="D21" s="519" t="s">
        <v>57170</v>
      </c>
      <c r="E21" s="520" t="s">
        <v>52300</v>
      </c>
    </row>
    <row r="22" spans="1:5">
      <c r="A22" s="519">
        <v>412</v>
      </c>
      <c r="B22" s="519" t="s">
        <v>57197</v>
      </c>
      <c r="C22" s="519" t="s">
        <v>57174</v>
      </c>
      <c r="D22" s="519" t="s">
        <v>57170</v>
      </c>
      <c r="E22" s="520" t="s">
        <v>62816</v>
      </c>
    </row>
    <row r="23" spans="1:5">
      <c r="A23" s="519">
        <v>414</v>
      </c>
      <c r="B23" s="519" t="s">
        <v>57198</v>
      </c>
      <c r="C23" s="519" t="s">
        <v>57174</v>
      </c>
      <c r="D23" s="519" t="s">
        <v>57170</v>
      </c>
      <c r="E23" s="520" t="s">
        <v>23279</v>
      </c>
    </row>
    <row r="24" spans="1:5">
      <c r="A24" s="519">
        <v>410</v>
      </c>
      <c r="B24" s="519" t="s">
        <v>57199</v>
      </c>
      <c r="C24" s="519" t="s">
        <v>57174</v>
      </c>
      <c r="D24" s="519" t="s">
        <v>57170</v>
      </c>
      <c r="E24" s="520" t="s">
        <v>23145</v>
      </c>
    </row>
    <row r="25" spans="1:5">
      <c r="A25" s="519">
        <v>411</v>
      </c>
      <c r="B25" s="519" t="s">
        <v>57200</v>
      </c>
      <c r="C25" s="519" t="s">
        <v>57174</v>
      </c>
      <c r="D25" s="519" t="s">
        <v>57172</v>
      </c>
      <c r="E25" s="520" t="s">
        <v>23320</v>
      </c>
    </row>
    <row r="26" spans="1:5">
      <c r="A26" s="519">
        <v>408</v>
      </c>
      <c r="B26" s="519" t="s">
        <v>57201</v>
      </c>
      <c r="C26" s="519" t="s">
        <v>57174</v>
      </c>
      <c r="D26" s="519" t="s">
        <v>57170</v>
      </c>
      <c r="E26" s="520" t="s">
        <v>22707</v>
      </c>
    </row>
    <row r="27" spans="1:5">
      <c r="A27" s="519">
        <v>39131</v>
      </c>
      <c r="B27" s="519" t="s">
        <v>57203</v>
      </c>
      <c r="C27" s="519" t="s">
        <v>57174</v>
      </c>
      <c r="D27" s="519" t="s">
        <v>40591</v>
      </c>
      <c r="E27" s="520" t="s">
        <v>56967</v>
      </c>
    </row>
    <row r="28" spans="1:5">
      <c r="A28" s="519">
        <v>394</v>
      </c>
      <c r="B28" s="519" t="s">
        <v>57204</v>
      </c>
      <c r="C28" s="519" t="s">
        <v>57174</v>
      </c>
      <c r="D28" s="519" t="s">
        <v>40591</v>
      </c>
      <c r="E28" s="520" t="s">
        <v>49467</v>
      </c>
    </row>
    <row r="29" spans="1:5">
      <c r="A29" s="519">
        <v>39130</v>
      </c>
      <c r="B29" s="519" t="s">
        <v>57205</v>
      </c>
      <c r="C29" s="519" t="s">
        <v>57174</v>
      </c>
      <c r="D29" s="519" t="s">
        <v>40591</v>
      </c>
      <c r="E29" s="520" t="s">
        <v>49453</v>
      </c>
    </row>
    <row r="30" spans="1:5">
      <c r="A30" s="519">
        <v>395</v>
      </c>
      <c r="B30" s="519" t="s">
        <v>57206</v>
      </c>
      <c r="C30" s="519" t="s">
        <v>57174</v>
      </c>
      <c r="D30" s="519" t="s">
        <v>40591</v>
      </c>
      <c r="E30" s="520" t="s">
        <v>50803</v>
      </c>
    </row>
    <row r="31" spans="1:5">
      <c r="A31" s="519">
        <v>39127</v>
      </c>
      <c r="B31" s="519" t="s">
        <v>57207</v>
      </c>
      <c r="C31" s="519" t="s">
        <v>57174</v>
      </c>
      <c r="D31" s="519" t="s">
        <v>40591</v>
      </c>
      <c r="E31" s="520" t="s">
        <v>55663</v>
      </c>
    </row>
    <row r="32" spans="1:5">
      <c r="A32" s="519">
        <v>392</v>
      </c>
      <c r="B32" s="519" t="s">
        <v>57208</v>
      </c>
      <c r="C32" s="519" t="s">
        <v>57174</v>
      </c>
      <c r="D32" s="519" t="s">
        <v>40591</v>
      </c>
      <c r="E32" s="520" t="s">
        <v>62057</v>
      </c>
    </row>
    <row r="33" spans="1:5">
      <c r="A33" s="519">
        <v>39129</v>
      </c>
      <c r="B33" s="519" t="s">
        <v>57210</v>
      </c>
      <c r="C33" s="519" t="s">
        <v>57174</v>
      </c>
      <c r="D33" s="519" t="s">
        <v>40591</v>
      </c>
      <c r="E33" s="520" t="s">
        <v>57742</v>
      </c>
    </row>
    <row r="34" spans="1:5">
      <c r="A34" s="519">
        <v>393</v>
      </c>
      <c r="B34" s="519" t="s">
        <v>57212</v>
      </c>
      <c r="C34" s="519" t="s">
        <v>57174</v>
      </c>
      <c r="D34" s="519" t="s">
        <v>40591</v>
      </c>
      <c r="E34" s="520" t="s">
        <v>55673</v>
      </c>
    </row>
    <row r="35" spans="1:5">
      <c r="A35" s="519">
        <v>39133</v>
      </c>
      <c r="B35" s="519" t="s">
        <v>57214</v>
      </c>
      <c r="C35" s="519" t="s">
        <v>57174</v>
      </c>
      <c r="D35" s="519" t="s">
        <v>40591</v>
      </c>
      <c r="E35" s="520" t="s">
        <v>59095</v>
      </c>
    </row>
    <row r="36" spans="1:5">
      <c r="A36" s="519">
        <v>397</v>
      </c>
      <c r="B36" s="519" t="s">
        <v>57215</v>
      </c>
      <c r="C36" s="519" t="s">
        <v>57174</v>
      </c>
      <c r="D36" s="519" t="s">
        <v>40591</v>
      </c>
      <c r="E36" s="520" t="s">
        <v>23982</v>
      </c>
    </row>
    <row r="37" spans="1:5">
      <c r="A37" s="519">
        <v>39132</v>
      </c>
      <c r="B37" s="519" t="s">
        <v>57217</v>
      </c>
      <c r="C37" s="519" t="s">
        <v>57174</v>
      </c>
      <c r="D37" s="519" t="s">
        <v>40591</v>
      </c>
      <c r="E37" s="520" t="s">
        <v>23055</v>
      </c>
    </row>
    <row r="38" spans="1:5">
      <c r="A38" s="519">
        <v>396</v>
      </c>
      <c r="B38" s="519" t="s">
        <v>57218</v>
      </c>
      <c r="C38" s="519" t="s">
        <v>57174</v>
      </c>
      <c r="D38" s="519" t="s">
        <v>40591</v>
      </c>
      <c r="E38" s="520" t="s">
        <v>50771</v>
      </c>
    </row>
    <row r="39" spans="1:5">
      <c r="A39" s="519">
        <v>39135</v>
      </c>
      <c r="B39" s="519" t="s">
        <v>57219</v>
      </c>
      <c r="C39" s="519" t="s">
        <v>57174</v>
      </c>
      <c r="D39" s="519" t="s">
        <v>40591</v>
      </c>
      <c r="E39" s="520" t="s">
        <v>55302</v>
      </c>
    </row>
    <row r="40" spans="1:5">
      <c r="A40" s="519">
        <v>39128</v>
      </c>
      <c r="B40" s="519" t="s">
        <v>57220</v>
      </c>
      <c r="C40" s="519" t="s">
        <v>57174</v>
      </c>
      <c r="D40" s="519" t="s">
        <v>40591</v>
      </c>
      <c r="E40" s="520" t="s">
        <v>23297</v>
      </c>
    </row>
    <row r="41" spans="1:5">
      <c r="A41" s="519">
        <v>400</v>
      </c>
      <c r="B41" s="519" t="s">
        <v>57221</v>
      </c>
      <c r="C41" s="519" t="s">
        <v>57174</v>
      </c>
      <c r="D41" s="519" t="s">
        <v>40591</v>
      </c>
      <c r="E41" s="520" t="s">
        <v>60421</v>
      </c>
    </row>
    <row r="42" spans="1:5">
      <c r="A42" s="519">
        <v>39125</v>
      </c>
      <c r="B42" s="519" t="s">
        <v>57222</v>
      </c>
      <c r="C42" s="519" t="s">
        <v>57174</v>
      </c>
      <c r="D42" s="519" t="s">
        <v>40591</v>
      </c>
      <c r="E42" s="520" t="s">
        <v>23297</v>
      </c>
    </row>
    <row r="43" spans="1:5">
      <c r="A43" s="519">
        <v>39134</v>
      </c>
      <c r="B43" s="519" t="s">
        <v>57223</v>
      </c>
      <c r="C43" s="519" t="s">
        <v>57174</v>
      </c>
      <c r="D43" s="519" t="s">
        <v>40591</v>
      </c>
      <c r="E43" s="520" t="s">
        <v>58444</v>
      </c>
    </row>
    <row r="44" spans="1:5">
      <c r="A44" s="519">
        <v>398</v>
      </c>
      <c r="B44" s="519" t="s">
        <v>57225</v>
      </c>
      <c r="C44" s="519" t="s">
        <v>57174</v>
      </c>
      <c r="D44" s="519" t="s">
        <v>40591</v>
      </c>
      <c r="E44" s="520" t="s">
        <v>61197</v>
      </c>
    </row>
    <row r="45" spans="1:5">
      <c r="A45" s="519">
        <v>39126</v>
      </c>
      <c r="B45" s="519" t="s">
        <v>57227</v>
      </c>
      <c r="C45" s="519" t="s">
        <v>57174</v>
      </c>
      <c r="D45" s="519" t="s">
        <v>40591</v>
      </c>
      <c r="E45" s="520" t="s">
        <v>57969</v>
      </c>
    </row>
    <row r="46" spans="1:5">
      <c r="A46" s="519">
        <v>399</v>
      </c>
      <c r="B46" s="519" t="s">
        <v>57228</v>
      </c>
      <c r="C46" s="519" t="s">
        <v>57174</v>
      </c>
      <c r="D46" s="519" t="s">
        <v>40591</v>
      </c>
      <c r="E46" s="520" t="s">
        <v>58328</v>
      </c>
    </row>
    <row r="47" spans="1:5">
      <c r="A47" s="519">
        <v>39158</v>
      </c>
      <c r="B47" s="519" t="s">
        <v>57229</v>
      </c>
      <c r="C47" s="519" t="s">
        <v>57174</v>
      </c>
      <c r="D47" s="519" t="s">
        <v>40591</v>
      </c>
      <c r="E47" s="520" t="s">
        <v>51176</v>
      </c>
    </row>
    <row r="48" spans="1:5">
      <c r="A48" s="519">
        <v>39141</v>
      </c>
      <c r="B48" s="519" t="s">
        <v>57230</v>
      </c>
      <c r="C48" s="519" t="s">
        <v>57174</v>
      </c>
      <c r="D48" s="519" t="s">
        <v>40591</v>
      </c>
      <c r="E48" s="520" t="s">
        <v>23264</v>
      </c>
    </row>
    <row r="49" spans="1:5">
      <c r="A49" s="519">
        <v>39140</v>
      </c>
      <c r="B49" s="519" t="s">
        <v>57232</v>
      </c>
      <c r="C49" s="519" t="s">
        <v>57174</v>
      </c>
      <c r="D49" s="519" t="s">
        <v>40591</v>
      </c>
      <c r="E49" s="520" t="s">
        <v>55704</v>
      </c>
    </row>
    <row r="50" spans="1:5">
      <c r="A50" s="519">
        <v>39137</v>
      </c>
      <c r="B50" s="519" t="s">
        <v>57233</v>
      </c>
      <c r="C50" s="519" t="s">
        <v>57174</v>
      </c>
      <c r="D50" s="519" t="s">
        <v>40591</v>
      </c>
      <c r="E50" s="520" t="s">
        <v>23023</v>
      </c>
    </row>
    <row r="51" spans="1:5">
      <c r="A51" s="519">
        <v>39139</v>
      </c>
      <c r="B51" s="519" t="s">
        <v>57234</v>
      </c>
      <c r="C51" s="519" t="s">
        <v>57174</v>
      </c>
      <c r="D51" s="519" t="s">
        <v>40591</v>
      </c>
      <c r="E51" s="520" t="s">
        <v>61195</v>
      </c>
    </row>
    <row r="52" spans="1:5">
      <c r="A52" s="519">
        <v>39143</v>
      </c>
      <c r="B52" s="519" t="s">
        <v>57235</v>
      </c>
      <c r="C52" s="519" t="s">
        <v>57174</v>
      </c>
      <c r="D52" s="519" t="s">
        <v>40591</v>
      </c>
      <c r="E52" s="520" t="s">
        <v>55676</v>
      </c>
    </row>
    <row r="53" spans="1:5">
      <c r="A53" s="519">
        <v>39142</v>
      </c>
      <c r="B53" s="519" t="s">
        <v>57236</v>
      </c>
      <c r="C53" s="519" t="s">
        <v>57174</v>
      </c>
      <c r="D53" s="519" t="s">
        <v>40591</v>
      </c>
      <c r="E53" s="520" t="s">
        <v>54519</v>
      </c>
    </row>
    <row r="54" spans="1:5">
      <c r="A54" s="519">
        <v>39138</v>
      </c>
      <c r="B54" s="519" t="s">
        <v>57237</v>
      </c>
      <c r="C54" s="519" t="s">
        <v>57174</v>
      </c>
      <c r="D54" s="519" t="s">
        <v>40591</v>
      </c>
      <c r="E54" s="520" t="s">
        <v>23480</v>
      </c>
    </row>
    <row r="55" spans="1:5">
      <c r="A55" s="519">
        <v>39136</v>
      </c>
      <c r="B55" s="519" t="s">
        <v>57239</v>
      </c>
      <c r="C55" s="519" t="s">
        <v>57174</v>
      </c>
      <c r="D55" s="519" t="s">
        <v>40591</v>
      </c>
      <c r="E55" s="520" t="s">
        <v>23486</v>
      </c>
    </row>
    <row r="56" spans="1:5">
      <c r="A56" s="519">
        <v>39144</v>
      </c>
      <c r="B56" s="519" t="s">
        <v>57240</v>
      </c>
      <c r="C56" s="519" t="s">
        <v>57174</v>
      </c>
      <c r="D56" s="519" t="s">
        <v>40591</v>
      </c>
      <c r="E56" s="520" t="s">
        <v>50803</v>
      </c>
    </row>
    <row r="57" spans="1:5">
      <c r="A57" s="519">
        <v>39145</v>
      </c>
      <c r="B57" s="519" t="s">
        <v>57241</v>
      </c>
      <c r="C57" s="519" t="s">
        <v>57174</v>
      </c>
      <c r="D57" s="519" t="s">
        <v>40591</v>
      </c>
      <c r="E57" s="520" t="s">
        <v>55658</v>
      </c>
    </row>
    <row r="58" spans="1:5">
      <c r="A58" s="519">
        <v>12615</v>
      </c>
      <c r="B58" s="519" t="s">
        <v>57242</v>
      </c>
      <c r="C58" s="519" t="s">
        <v>57174</v>
      </c>
      <c r="D58" s="519" t="s">
        <v>40591</v>
      </c>
      <c r="E58" s="520" t="s">
        <v>52313</v>
      </c>
    </row>
    <row r="59" spans="1:5">
      <c r="A59" s="519">
        <v>11927</v>
      </c>
      <c r="B59" s="519" t="s">
        <v>57243</v>
      </c>
      <c r="C59" s="519" t="s">
        <v>57174</v>
      </c>
      <c r="D59" s="519" t="s">
        <v>57170</v>
      </c>
      <c r="E59" s="520" t="s">
        <v>56452</v>
      </c>
    </row>
    <row r="60" spans="1:5">
      <c r="A60" s="519">
        <v>11928</v>
      </c>
      <c r="B60" s="519" t="s">
        <v>57244</v>
      </c>
      <c r="C60" s="519" t="s">
        <v>57174</v>
      </c>
      <c r="D60" s="519" t="s">
        <v>57170</v>
      </c>
      <c r="E60" s="520" t="s">
        <v>56296</v>
      </c>
    </row>
    <row r="61" spans="1:5">
      <c r="A61" s="519">
        <v>11929</v>
      </c>
      <c r="B61" s="519" t="s">
        <v>57245</v>
      </c>
      <c r="C61" s="519" t="s">
        <v>57174</v>
      </c>
      <c r="D61" s="519" t="s">
        <v>57170</v>
      </c>
      <c r="E61" s="520" t="s">
        <v>49463</v>
      </c>
    </row>
    <row r="62" spans="1:5">
      <c r="A62" s="519">
        <v>36801</v>
      </c>
      <c r="B62" s="519" t="s">
        <v>62817</v>
      </c>
      <c r="C62" s="519" t="s">
        <v>57174</v>
      </c>
      <c r="D62" s="519" t="s">
        <v>57170</v>
      </c>
      <c r="E62" s="520" t="s">
        <v>53771</v>
      </c>
    </row>
    <row r="63" spans="1:5">
      <c r="A63" s="519">
        <v>36246</v>
      </c>
      <c r="B63" s="519" t="s">
        <v>57246</v>
      </c>
      <c r="C63" s="519" t="s">
        <v>57188</v>
      </c>
      <c r="D63" s="519" t="s">
        <v>57170</v>
      </c>
      <c r="E63" s="520" t="s">
        <v>49715</v>
      </c>
    </row>
    <row r="64" spans="1:5">
      <c r="A64" s="519">
        <v>37600</v>
      </c>
      <c r="B64" s="519" t="s">
        <v>57248</v>
      </c>
      <c r="C64" s="519" t="s">
        <v>57174</v>
      </c>
      <c r="D64" s="519" t="s">
        <v>40591</v>
      </c>
      <c r="E64" s="520" t="s">
        <v>62818</v>
      </c>
    </row>
    <row r="65" spans="1:5">
      <c r="A65" s="519">
        <v>37599</v>
      </c>
      <c r="B65" s="519" t="s">
        <v>57250</v>
      </c>
      <c r="C65" s="519" t="s">
        <v>57174</v>
      </c>
      <c r="D65" s="519" t="s">
        <v>40591</v>
      </c>
      <c r="E65" s="520" t="s">
        <v>62819</v>
      </c>
    </row>
    <row r="66" spans="1:5">
      <c r="A66" s="519">
        <v>1</v>
      </c>
      <c r="B66" s="519" t="s">
        <v>62820</v>
      </c>
      <c r="C66" s="519" t="s">
        <v>57251</v>
      </c>
      <c r="D66" s="519" t="s">
        <v>57172</v>
      </c>
      <c r="E66" s="520" t="s">
        <v>56624</v>
      </c>
    </row>
    <row r="67" spans="1:5">
      <c r="A67" s="519">
        <v>3</v>
      </c>
      <c r="B67" s="519" t="s">
        <v>62821</v>
      </c>
      <c r="C67" s="519" t="s">
        <v>57184</v>
      </c>
      <c r="D67" s="519" t="s">
        <v>57170</v>
      </c>
      <c r="E67" s="520" t="s">
        <v>56403</v>
      </c>
    </row>
    <row r="68" spans="1:5">
      <c r="A68" s="519">
        <v>43054</v>
      </c>
      <c r="B68" s="519" t="s">
        <v>57252</v>
      </c>
      <c r="C68" s="519" t="s">
        <v>57251</v>
      </c>
      <c r="D68" s="519" t="s">
        <v>57170</v>
      </c>
      <c r="E68" s="520" t="s">
        <v>26256</v>
      </c>
    </row>
    <row r="69" spans="1:5">
      <c r="A69" s="519">
        <v>42402</v>
      </c>
      <c r="B69" s="519" t="s">
        <v>57254</v>
      </c>
      <c r="C69" s="519" t="s">
        <v>57251</v>
      </c>
      <c r="D69" s="519" t="s">
        <v>57170</v>
      </c>
      <c r="E69" s="520" t="s">
        <v>26251</v>
      </c>
    </row>
    <row r="70" spans="1:5">
      <c r="A70" s="519">
        <v>42403</v>
      </c>
      <c r="B70" s="519" t="s">
        <v>57256</v>
      </c>
      <c r="C70" s="519" t="s">
        <v>57251</v>
      </c>
      <c r="D70" s="519" t="s">
        <v>57170</v>
      </c>
      <c r="E70" s="520" t="s">
        <v>55788</v>
      </c>
    </row>
    <row r="71" spans="1:5">
      <c r="A71" s="519">
        <v>42404</v>
      </c>
      <c r="B71" s="519" t="s">
        <v>57258</v>
      </c>
      <c r="C71" s="519" t="s">
        <v>57251</v>
      </c>
      <c r="D71" s="519" t="s">
        <v>57170</v>
      </c>
      <c r="E71" s="520" t="s">
        <v>55457</v>
      </c>
    </row>
    <row r="72" spans="1:5">
      <c r="A72" s="519">
        <v>42405</v>
      </c>
      <c r="B72" s="519" t="s">
        <v>57260</v>
      </c>
      <c r="C72" s="519" t="s">
        <v>57251</v>
      </c>
      <c r="D72" s="519" t="s">
        <v>57170</v>
      </c>
      <c r="E72" s="520" t="s">
        <v>53449</v>
      </c>
    </row>
    <row r="73" spans="1:5">
      <c r="A73" s="519">
        <v>34341</v>
      </c>
      <c r="B73" s="519" t="s">
        <v>57261</v>
      </c>
      <c r="C73" s="519" t="s">
        <v>57251</v>
      </c>
      <c r="D73" s="519" t="s">
        <v>57170</v>
      </c>
      <c r="E73" s="520" t="s">
        <v>56596</v>
      </c>
    </row>
    <row r="74" spans="1:5">
      <c r="A74" s="519">
        <v>43053</v>
      </c>
      <c r="B74" s="519" t="s">
        <v>57263</v>
      </c>
      <c r="C74" s="519" t="s">
        <v>57251</v>
      </c>
      <c r="D74" s="519" t="s">
        <v>57170</v>
      </c>
      <c r="E74" s="520" t="s">
        <v>49874</v>
      </c>
    </row>
    <row r="75" spans="1:5">
      <c r="A75" s="519">
        <v>43058</v>
      </c>
      <c r="B75" s="519" t="s">
        <v>57265</v>
      </c>
      <c r="C75" s="519" t="s">
        <v>57251</v>
      </c>
      <c r="D75" s="519" t="s">
        <v>57170</v>
      </c>
      <c r="E75" s="520" t="s">
        <v>62822</v>
      </c>
    </row>
    <row r="76" spans="1:5">
      <c r="A76" s="519">
        <v>34</v>
      </c>
      <c r="B76" s="519" t="s">
        <v>57266</v>
      </c>
      <c r="C76" s="519" t="s">
        <v>57251</v>
      </c>
      <c r="D76" s="519" t="s">
        <v>57170</v>
      </c>
      <c r="E76" s="520" t="s">
        <v>62823</v>
      </c>
    </row>
    <row r="77" spans="1:5">
      <c r="A77" s="519">
        <v>43055</v>
      </c>
      <c r="B77" s="519" t="s">
        <v>57267</v>
      </c>
      <c r="C77" s="519" t="s">
        <v>57251</v>
      </c>
      <c r="D77" s="519" t="s">
        <v>57172</v>
      </c>
      <c r="E77" s="520" t="s">
        <v>55690</v>
      </c>
    </row>
    <row r="78" spans="1:5">
      <c r="A78" s="519">
        <v>43056</v>
      </c>
      <c r="B78" s="519" t="s">
        <v>57268</v>
      </c>
      <c r="C78" s="519" t="s">
        <v>57251</v>
      </c>
      <c r="D78" s="519" t="s">
        <v>57170</v>
      </c>
      <c r="E78" s="520" t="s">
        <v>52965</v>
      </c>
    </row>
    <row r="79" spans="1:5">
      <c r="A79" s="519">
        <v>43057</v>
      </c>
      <c r="B79" s="519" t="s">
        <v>57269</v>
      </c>
      <c r="C79" s="519" t="s">
        <v>57251</v>
      </c>
      <c r="D79" s="519" t="s">
        <v>57170</v>
      </c>
      <c r="E79" s="520" t="s">
        <v>55443</v>
      </c>
    </row>
    <row r="80" spans="1:5">
      <c r="A80" s="519">
        <v>34449</v>
      </c>
      <c r="B80" s="519" t="s">
        <v>57271</v>
      </c>
      <c r="C80" s="519" t="s">
        <v>57251</v>
      </c>
      <c r="D80" s="519" t="s">
        <v>57170</v>
      </c>
      <c r="E80" s="520" t="s">
        <v>55354</v>
      </c>
    </row>
    <row r="81" spans="1:5">
      <c r="A81" s="519">
        <v>32</v>
      </c>
      <c r="B81" s="519" t="s">
        <v>57272</v>
      </c>
      <c r="C81" s="519" t="s">
        <v>57251</v>
      </c>
      <c r="D81" s="519" t="s">
        <v>57170</v>
      </c>
      <c r="E81" s="520" t="s">
        <v>56454</v>
      </c>
    </row>
    <row r="82" spans="1:5">
      <c r="A82" s="519">
        <v>33</v>
      </c>
      <c r="B82" s="519" t="s">
        <v>57273</v>
      </c>
      <c r="C82" s="519" t="s">
        <v>57251</v>
      </c>
      <c r="D82" s="519" t="s">
        <v>57170</v>
      </c>
      <c r="E82" s="520" t="s">
        <v>53491</v>
      </c>
    </row>
    <row r="83" spans="1:5">
      <c r="A83" s="519">
        <v>43061</v>
      </c>
      <c r="B83" s="519" t="s">
        <v>57274</v>
      </c>
      <c r="C83" s="519" t="s">
        <v>57251</v>
      </c>
      <c r="D83" s="519" t="s">
        <v>57170</v>
      </c>
      <c r="E83" s="520" t="s">
        <v>55721</v>
      </c>
    </row>
    <row r="84" spans="1:5">
      <c r="A84" s="519">
        <v>43059</v>
      </c>
      <c r="B84" s="519" t="s">
        <v>57276</v>
      </c>
      <c r="C84" s="519" t="s">
        <v>57251</v>
      </c>
      <c r="D84" s="519" t="s">
        <v>57170</v>
      </c>
      <c r="E84" s="520" t="s">
        <v>60427</v>
      </c>
    </row>
    <row r="85" spans="1:5">
      <c r="A85" s="519">
        <v>43062</v>
      </c>
      <c r="B85" s="519" t="s">
        <v>57278</v>
      </c>
      <c r="C85" s="519" t="s">
        <v>57251</v>
      </c>
      <c r="D85" s="519" t="s">
        <v>57170</v>
      </c>
      <c r="E85" s="520" t="s">
        <v>56834</v>
      </c>
    </row>
    <row r="86" spans="1:5">
      <c r="A86" s="519">
        <v>43060</v>
      </c>
      <c r="B86" s="519" t="s">
        <v>57279</v>
      </c>
      <c r="C86" s="519" t="s">
        <v>57251</v>
      </c>
      <c r="D86" s="519" t="s">
        <v>57170</v>
      </c>
      <c r="E86" s="520" t="s">
        <v>51108</v>
      </c>
    </row>
    <row r="87" spans="1:5">
      <c r="A87" s="519">
        <v>20063</v>
      </c>
      <c r="B87" s="519" t="s">
        <v>57281</v>
      </c>
      <c r="C87" s="519" t="s">
        <v>57174</v>
      </c>
      <c r="D87" s="519" t="s">
        <v>40591</v>
      </c>
      <c r="E87" s="520" t="s">
        <v>57728</v>
      </c>
    </row>
    <row r="88" spans="1:5">
      <c r="A88" s="519">
        <v>40410</v>
      </c>
      <c r="B88" s="519" t="s">
        <v>57282</v>
      </c>
      <c r="C88" s="519" t="s">
        <v>57174</v>
      </c>
      <c r="D88" s="519" t="s">
        <v>40591</v>
      </c>
      <c r="E88" s="520" t="s">
        <v>56424</v>
      </c>
    </row>
    <row r="89" spans="1:5">
      <c r="A89" s="519">
        <v>40411</v>
      </c>
      <c r="B89" s="519" t="s">
        <v>57283</v>
      </c>
      <c r="C89" s="519" t="s">
        <v>57174</v>
      </c>
      <c r="D89" s="519" t="s">
        <v>40591</v>
      </c>
      <c r="E89" s="520" t="s">
        <v>59126</v>
      </c>
    </row>
    <row r="90" spans="1:5">
      <c r="A90" s="519">
        <v>40412</v>
      </c>
      <c r="B90" s="519" t="s">
        <v>57284</v>
      </c>
      <c r="C90" s="519" t="s">
        <v>57174</v>
      </c>
      <c r="D90" s="519" t="s">
        <v>40591</v>
      </c>
      <c r="E90" s="520" t="s">
        <v>62824</v>
      </c>
    </row>
    <row r="91" spans="1:5">
      <c r="A91" s="519">
        <v>38838</v>
      </c>
      <c r="B91" s="519" t="s">
        <v>57286</v>
      </c>
      <c r="C91" s="519" t="s">
        <v>57174</v>
      </c>
      <c r="D91" s="519" t="s">
        <v>40591</v>
      </c>
      <c r="E91" s="520" t="s">
        <v>53983</v>
      </c>
    </row>
    <row r="92" spans="1:5">
      <c r="A92" s="519">
        <v>38839</v>
      </c>
      <c r="B92" s="519" t="s">
        <v>57287</v>
      </c>
      <c r="C92" s="519" t="s">
        <v>57174</v>
      </c>
      <c r="D92" s="519" t="s">
        <v>40591</v>
      </c>
      <c r="E92" s="520" t="s">
        <v>55680</v>
      </c>
    </row>
    <row r="93" spans="1:5">
      <c r="A93" s="519">
        <v>55</v>
      </c>
      <c r="B93" s="519" t="s">
        <v>57288</v>
      </c>
      <c r="C93" s="519" t="s">
        <v>57174</v>
      </c>
      <c r="D93" s="519" t="s">
        <v>40591</v>
      </c>
      <c r="E93" s="520" t="s">
        <v>55298</v>
      </c>
    </row>
    <row r="94" spans="1:5">
      <c r="A94" s="519">
        <v>61</v>
      </c>
      <c r="B94" s="519" t="s">
        <v>57289</v>
      </c>
      <c r="C94" s="519" t="s">
        <v>57174</v>
      </c>
      <c r="D94" s="519" t="s">
        <v>40591</v>
      </c>
      <c r="E94" s="520" t="s">
        <v>61648</v>
      </c>
    </row>
    <row r="95" spans="1:5">
      <c r="A95" s="519">
        <v>62</v>
      </c>
      <c r="B95" s="519" t="s">
        <v>57290</v>
      </c>
      <c r="C95" s="519" t="s">
        <v>57174</v>
      </c>
      <c r="D95" s="519" t="s">
        <v>40591</v>
      </c>
      <c r="E95" s="520" t="s">
        <v>49701</v>
      </c>
    </row>
    <row r="96" spans="1:5">
      <c r="A96" s="519">
        <v>77</v>
      </c>
      <c r="B96" s="519" t="s">
        <v>57291</v>
      </c>
      <c r="C96" s="519" t="s">
        <v>57174</v>
      </c>
      <c r="D96" s="519" t="s">
        <v>57170</v>
      </c>
      <c r="E96" s="520" t="s">
        <v>55154</v>
      </c>
    </row>
    <row r="97" spans="1:5">
      <c r="A97" s="519">
        <v>76</v>
      </c>
      <c r="B97" s="519" t="s">
        <v>57292</v>
      </c>
      <c r="C97" s="519" t="s">
        <v>57174</v>
      </c>
      <c r="D97" s="519" t="s">
        <v>57170</v>
      </c>
      <c r="E97" s="520" t="s">
        <v>23400</v>
      </c>
    </row>
    <row r="98" spans="1:5">
      <c r="A98" s="519">
        <v>67</v>
      </c>
      <c r="B98" s="519" t="s">
        <v>57293</v>
      </c>
      <c r="C98" s="519" t="s">
        <v>57174</v>
      </c>
      <c r="D98" s="519" t="s">
        <v>57170</v>
      </c>
      <c r="E98" s="520" t="s">
        <v>60448</v>
      </c>
    </row>
    <row r="99" spans="1:5">
      <c r="A99" s="519">
        <v>71</v>
      </c>
      <c r="B99" s="519" t="s">
        <v>57295</v>
      </c>
      <c r="C99" s="519" t="s">
        <v>57174</v>
      </c>
      <c r="D99" s="519" t="s">
        <v>57170</v>
      </c>
      <c r="E99" s="520" t="s">
        <v>62825</v>
      </c>
    </row>
    <row r="100" spans="1:5">
      <c r="A100" s="519">
        <v>73</v>
      </c>
      <c r="B100" s="519" t="s">
        <v>57297</v>
      </c>
      <c r="C100" s="519" t="s">
        <v>57174</v>
      </c>
      <c r="D100" s="519" t="s">
        <v>57170</v>
      </c>
      <c r="E100" s="520" t="s">
        <v>62826</v>
      </c>
    </row>
    <row r="101" spans="1:5">
      <c r="A101" s="519">
        <v>103</v>
      </c>
      <c r="B101" s="519" t="s">
        <v>57299</v>
      </c>
      <c r="C101" s="519" t="s">
        <v>57174</v>
      </c>
      <c r="D101" s="519" t="s">
        <v>57170</v>
      </c>
      <c r="E101" s="520" t="s">
        <v>56739</v>
      </c>
    </row>
    <row r="102" spans="1:5">
      <c r="A102" s="519">
        <v>107</v>
      </c>
      <c r="B102" s="519" t="s">
        <v>57300</v>
      </c>
      <c r="C102" s="519" t="s">
        <v>57174</v>
      </c>
      <c r="D102" s="519" t="s">
        <v>57170</v>
      </c>
      <c r="E102" s="520" t="s">
        <v>26239</v>
      </c>
    </row>
    <row r="103" spans="1:5">
      <c r="A103" s="519">
        <v>65</v>
      </c>
      <c r="B103" s="519" t="s">
        <v>57301</v>
      </c>
      <c r="C103" s="519" t="s">
        <v>57174</v>
      </c>
      <c r="D103" s="519" t="s">
        <v>57170</v>
      </c>
      <c r="E103" s="520" t="s">
        <v>52312</v>
      </c>
    </row>
    <row r="104" spans="1:5">
      <c r="A104" s="519">
        <v>108</v>
      </c>
      <c r="B104" s="519" t="s">
        <v>57302</v>
      </c>
      <c r="C104" s="519" t="s">
        <v>57174</v>
      </c>
      <c r="D104" s="519" t="s">
        <v>57170</v>
      </c>
      <c r="E104" s="520" t="s">
        <v>51421</v>
      </c>
    </row>
    <row r="105" spans="1:5">
      <c r="A105" s="519">
        <v>110</v>
      </c>
      <c r="B105" s="519" t="s">
        <v>57303</v>
      </c>
      <c r="C105" s="519" t="s">
        <v>57174</v>
      </c>
      <c r="D105" s="519" t="s">
        <v>57170</v>
      </c>
      <c r="E105" s="520" t="s">
        <v>55147</v>
      </c>
    </row>
    <row r="106" spans="1:5">
      <c r="A106" s="519">
        <v>109</v>
      </c>
      <c r="B106" s="519" t="s">
        <v>57304</v>
      </c>
      <c r="C106" s="519" t="s">
        <v>57174</v>
      </c>
      <c r="D106" s="519" t="s">
        <v>57170</v>
      </c>
      <c r="E106" s="520" t="s">
        <v>61019</v>
      </c>
    </row>
    <row r="107" spans="1:5">
      <c r="A107" s="519">
        <v>111</v>
      </c>
      <c r="B107" s="519" t="s">
        <v>57306</v>
      </c>
      <c r="C107" s="519" t="s">
        <v>57174</v>
      </c>
      <c r="D107" s="519" t="s">
        <v>57170</v>
      </c>
      <c r="E107" s="520" t="s">
        <v>58716</v>
      </c>
    </row>
    <row r="108" spans="1:5">
      <c r="A108" s="519">
        <v>112</v>
      </c>
      <c r="B108" s="519" t="s">
        <v>57307</v>
      </c>
      <c r="C108" s="519" t="s">
        <v>57174</v>
      </c>
      <c r="D108" s="519" t="s">
        <v>57170</v>
      </c>
      <c r="E108" s="520" t="s">
        <v>51204</v>
      </c>
    </row>
    <row r="109" spans="1:5">
      <c r="A109" s="519">
        <v>113</v>
      </c>
      <c r="B109" s="519" t="s">
        <v>57308</v>
      </c>
      <c r="C109" s="519" t="s">
        <v>57174</v>
      </c>
      <c r="D109" s="519" t="s">
        <v>57170</v>
      </c>
      <c r="E109" s="520" t="s">
        <v>62827</v>
      </c>
    </row>
    <row r="110" spans="1:5">
      <c r="A110" s="519">
        <v>104</v>
      </c>
      <c r="B110" s="519" t="s">
        <v>57309</v>
      </c>
      <c r="C110" s="519" t="s">
        <v>57174</v>
      </c>
      <c r="D110" s="519" t="s">
        <v>57170</v>
      </c>
      <c r="E110" s="520" t="s">
        <v>62828</v>
      </c>
    </row>
    <row r="111" spans="1:5">
      <c r="A111" s="519">
        <v>102</v>
      </c>
      <c r="B111" s="519" t="s">
        <v>57310</v>
      </c>
      <c r="C111" s="519" t="s">
        <v>57174</v>
      </c>
      <c r="D111" s="519" t="s">
        <v>57170</v>
      </c>
      <c r="E111" s="520" t="s">
        <v>62829</v>
      </c>
    </row>
    <row r="112" spans="1:5">
      <c r="A112" s="519">
        <v>95</v>
      </c>
      <c r="B112" s="519" t="s">
        <v>57311</v>
      </c>
      <c r="C112" s="519" t="s">
        <v>57174</v>
      </c>
      <c r="D112" s="519" t="s">
        <v>57170</v>
      </c>
      <c r="E112" s="520" t="s">
        <v>55560</v>
      </c>
    </row>
    <row r="113" spans="1:5">
      <c r="A113" s="519">
        <v>96</v>
      </c>
      <c r="B113" s="519" t="s">
        <v>57312</v>
      </c>
      <c r="C113" s="519" t="s">
        <v>57174</v>
      </c>
      <c r="D113" s="519" t="s">
        <v>57170</v>
      </c>
      <c r="E113" s="520" t="s">
        <v>59850</v>
      </c>
    </row>
    <row r="114" spans="1:5">
      <c r="A114" s="519">
        <v>97</v>
      </c>
      <c r="B114" s="519" t="s">
        <v>57314</v>
      </c>
      <c r="C114" s="519" t="s">
        <v>57174</v>
      </c>
      <c r="D114" s="519" t="s">
        <v>57170</v>
      </c>
      <c r="E114" s="520" t="s">
        <v>62830</v>
      </c>
    </row>
    <row r="115" spans="1:5">
      <c r="A115" s="519">
        <v>98</v>
      </c>
      <c r="B115" s="519" t="s">
        <v>57316</v>
      </c>
      <c r="C115" s="519" t="s">
        <v>57174</v>
      </c>
      <c r="D115" s="519" t="s">
        <v>57170</v>
      </c>
      <c r="E115" s="520" t="s">
        <v>55718</v>
      </c>
    </row>
    <row r="116" spans="1:5">
      <c r="A116" s="519">
        <v>99</v>
      </c>
      <c r="B116" s="519" t="s">
        <v>57317</v>
      </c>
      <c r="C116" s="519" t="s">
        <v>57174</v>
      </c>
      <c r="D116" s="519" t="s">
        <v>57170</v>
      </c>
      <c r="E116" s="520" t="s">
        <v>55557</v>
      </c>
    </row>
    <row r="117" spans="1:5">
      <c r="A117" s="519">
        <v>100</v>
      </c>
      <c r="B117" s="519" t="s">
        <v>57318</v>
      </c>
      <c r="C117" s="519" t="s">
        <v>57174</v>
      </c>
      <c r="D117" s="519" t="s">
        <v>57170</v>
      </c>
      <c r="E117" s="520" t="s">
        <v>62831</v>
      </c>
    </row>
    <row r="118" spans="1:5">
      <c r="A118" s="519">
        <v>75</v>
      </c>
      <c r="B118" s="519" t="s">
        <v>57319</v>
      </c>
      <c r="C118" s="519" t="s">
        <v>57174</v>
      </c>
      <c r="D118" s="519" t="s">
        <v>57170</v>
      </c>
      <c r="E118" s="520" t="s">
        <v>62832</v>
      </c>
    </row>
    <row r="119" spans="1:5">
      <c r="A119" s="519">
        <v>114</v>
      </c>
      <c r="B119" s="519" t="s">
        <v>57320</v>
      </c>
      <c r="C119" s="519" t="s">
        <v>57174</v>
      </c>
      <c r="D119" s="519" t="s">
        <v>57170</v>
      </c>
      <c r="E119" s="520" t="s">
        <v>55865</v>
      </c>
    </row>
    <row r="120" spans="1:5">
      <c r="A120" s="519">
        <v>68</v>
      </c>
      <c r="B120" s="519" t="s">
        <v>57321</v>
      </c>
      <c r="C120" s="519" t="s">
        <v>57174</v>
      </c>
      <c r="D120" s="519" t="s">
        <v>57170</v>
      </c>
      <c r="E120" s="520" t="s">
        <v>51332</v>
      </c>
    </row>
    <row r="121" spans="1:5">
      <c r="A121" s="519">
        <v>86</v>
      </c>
      <c r="B121" s="519" t="s">
        <v>57322</v>
      </c>
      <c r="C121" s="519" t="s">
        <v>57174</v>
      </c>
      <c r="D121" s="519" t="s">
        <v>57170</v>
      </c>
      <c r="E121" s="520" t="s">
        <v>62833</v>
      </c>
    </row>
    <row r="122" spans="1:5">
      <c r="A122" s="519">
        <v>66</v>
      </c>
      <c r="B122" s="519" t="s">
        <v>57323</v>
      </c>
      <c r="C122" s="519" t="s">
        <v>57174</v>
      </c>
      <c r="D122" s="519" t="s">
        <v>57170</v>
      </c>
      <c r="E122" s="520" t="s">
        <v>62834</v>
      </c>
    </row>
    <row r="123" spans="1:5">
      <c r="A123" s="519">
        <v>69</v>
      </c>
      <c r="B123" s="519" t="s">
        <v>57325</v>
      </c>
      <c r="C123" s="519" t="s">
        <v>57174</v>
      </c>
      <c r="D123" s="519" t="s">
        <v>57170</v>
      </c>
      <c r="E123" s="520" t="s">
        <v>62835</v>
      </c>
    </row>
    <row r="124" spans="1:5">
      <c r="A124" s="519">
        <v>83</v>
      </c>
      <c r="B124" s="519" t="s">
        <v>57326</v>
      </c>
      <c r="C124" s="519" t="s">
        <v>57174</v>
      </c>
      <c r="D124" s="519" t="s">
        <v>57170</v>
      </c>
      <c r="E124" s="520" t="s">
        <v>62836</v>
      </c>
    </row>
    <row r="125" spans="1:5">
      <c r="A125" s="519">
        <v>74</v>
      </c>
      <c r="B125" s="519" t="s">
        <v>57327</v>
      </c>
      <c r="C125" s="519" t="s">
        <v>57174</v>
      </c>
      <c r="D125" s="519" t="s">
        <v>57170</v>
      </c>
      <c r="E125" s="520" t="s">
        <v>62837</v>
      </c>
    </row>
    <row r="126" spans="1:5">
      <c r="A126" s="519">
        <v>106</v>
      </c>
      <c r="B126" s="519" t="s">
        <v>57328</v>
      </c>
      <c r="C126" s="519" t="s">
        <v>57174</v>
      </c>
      <c r="D126" s="519" t="s">
        <v>57170</v>
      </c>
      <c r="E126" s="520" t="s">
        <v>62838</v>
      </c>
    </row>
    <row r="127" spans="1:5">
      <c r="A127" s="519">
        <v>87</v>
      </c>
      <c r="B127" s="519" t="s">
        <v>57329</v>
      </c>
      <c r="C127" s="519" t="s">
        <v>57174</v>
      </c>
      <c r="D127" s="519" t="s">
        <v>57170</v>
      </c>
      <c r="E127" s="520" t="s">
        <v>50773</v>
      </c>
    </row>
    <row r="128" spans="1:5">
      <c r="A128" s="519">
        <v>88</v>
      </c>
      <c r="B128" s="519" t="s">
        <v>57331</v>
      </c>
      <c r="C128" s="519" t="s">
        <v>57174</v>
      </c>
      <c r="D128" s="519" t="s">
        <v>57170</v>
      </c>
      <c r="E128" s="520" t="s">
        <v>57978</v>
      </c>
    </row>
    <row r="129" spans="1:5">
      <c r="A129" s="519">
        <v>89</v>
      </c>
      <c r="B129" s="519" t="s">
        <v>57332</v>
      </c>
      <c r="C129" s="519" t="s">
        <v>57174</v>
      </c>
      <c r="D129" s="519" t="s">
        <v>57170</v>
      </c>
      <c r="E129" s="520" t="s">
        <v>62839</v>
      </c>
    </row>
    <row r="130" spans="1:5">
      <c r="A130" s="519">
        <v>90</v>
      </c>
      <c r="B130" s="519" t="s">
        <v>57333</v>
      </c>
      <c r="C130" s="519" t="s">
        <v>57174</v>
      </c>
      <c r="D130" s="519" t="s">
        <v>57170</v>
      </c>
      <c r="E130" s="520" t="s">
        <v>62840</v>
      </c>
    </row>
    <row r="131" spans="1:5">
      <c r="A131" s="519">
        <v>81</v>
      </c>
      <c r="B131" s="519" t="s">
        <v>57335</v>
      </c>
      <c r="C131" s="519" t="s">
        <v>57174</v>
      </c>
      <c r="D131" s="519" t="s">
        <v>57170</v>
      </c>
      <c r="E131" s="520" t="s">
        <v>60337</v>
      </c>
    </row>
    <row r="132" spans="1:5">
      <c r="A132" s="519">
        <v>82</v>
      </c>
      <c r="B132" s="519" t="s">
        <v>57336</v>
      </c>
      <c r="C132" s="519" t="s">
        <v>57174</v>
      </c>
      <c r="D132" s="519" t="s">
        <v>57170</v>
      </c>
      <c r="E132" s="520" t="s">
        <v>62841</v>
      </c>
    </row>
    <row r="133" spans="1:5">
      <c r="A133" s="519">
        <v>105</v>
      </c>
      <c r="B133" s="519" t="s">
        <v>57337</v>
      </c>
      <c r="C133" s="519" t="s">
        <v>57174</v>
      </c>
      <c r="D133" s="519" t="s">
        <v>57170</v>
      </c>
      <c r="E133" s="520" t="s">
        <v>62842</v>
      </c>
    </row>
    <row r="134" spans="1:5">
      <c r="A134" s="519">
        <v>60</v>
      </c>
      <c r="B134" s="519" t="s">
        <v>57338</v>
      </c>
      <c r="C134" s="519" t="s">
        <v>57174</v>
      </c>
      <c r="D134" s="519" t="s">
        <v>40591</v>
      </c>
      <c r="E134" s="520" t="s">
        <v>60772</v>
      </c>
    </row>
    <row r="135" spans="1:5">
      <c r="A135" s="519">
        <v>72</v>
      </c>
      <c r="B135" s="519" t="s">
        <v>57339</v>
      </c>
      <c r="C135" s="519" t="s">
        <v>57174</v>
      </c>
      <c r="D135" s="519" t="s">
        <v>57170</v>
      </c>
      <c r="E135" s="520" t="s">
        <v>56306</v>
      </c>
    </row>
    <row r="136" spans="1:5">
      <c r="A136" s="519">
        <v>70</v>
      </c>
      <c r="B136" s="519" t="s">
        <v>57340</v>
      </c>
      <c r="C136" s="519" t="s">
        <v>57174</v>
      </c>
      <c r="D136" s="519" t="s">
        <v>57170</v>
      </c>
      <c r="E136" s="520" t="s">
        <v>62843</v>
      </c>
    </row>
    <row r="137" spans="1:5">
      <c r="A137" s="519">
        <v>85</v>
      </c>
      <c r="B137" s="519" t="s">
        <v>57341</v>
      </c>
      <c r="C137" s="519" t="s">
        <v>57174</v>
      </c>
      <c r="D137" s="519" t="s">
        <v>57170</v>
      </c>
      <c r="E137" s="520" t="s">
        <v>56529</v>
      </c>
    </row>
    <row r="138" spans="1:5">
      <c r="A138" s="519">
        <v>84</v>
      </c>
      <c r="B138" s="519" t="s">
        <v>57342</v>
      </c>
      <c r="C138" s="519" t="s">
        <v>57174</v>
      </c>
      <c r="D138" s="519" t="s">
        <v>57170</v>
      </c>
      <c r="E138" s="520" t="s">
        <v>25382</v>
      </c>
    </row>
    <row r="139" spans="1:5">
      <c r="A139" s="519">
        <v>37997</v>
      </c>
      <c r="B139" s="519" t="s">
        <v>57343</v>
      </c>
      <c r="C139" s="519" t="s">
        <v>57174</v>
      </c>
      <c r="D139" s="519" t="s">
        <v>57170</v>
      </c>
      <c r="E139" s="520" t="s">
        <v>51222</v>
      </c>
    </row>
    <row r="140" spans="1:5">
      <c r="A140" s="519">
        <v>37998</v>
      </c>
      <c r="B140" s="519" t="s">
        <v>57344</v>
      </c>
      <c r="C140" s="519" t="s">
        <v>57174</v>
      </c>
      <c r="D140" s="519" t="s">
        <v>57170</v>
      </c>
      <c r="E140" s="520" t="s">
        <v>56909</v>
      </c>
    </row>
    <row r="141" spans="1:5">
      <c r="A141" s="519">
        <v>10899</v>
      </c>
      <c r="B141" s="519" t="s">
        <v>57346</v>
      </c>
      <c r="C141" s="519" t="s">
        <v>57174</v>
      </c>
      <c r="D141" s="519" t="s">
        <v>57170</v>
      </c>
      <c r="E141" s="520" t="s">
        <v>62844</v>
      </c>
    </row>
    <row r="142" spans="1:5">
      <c r="A142" s="519">
        <v>10900</v>
      </c>
      <c r="B142" s="519" t="s">
        <v>57347</v>
      </c>
      <c r="C142" s="519" t="s">
        <v>57174</v>
      </c>
      <c r="D142" s="519" t="s">
        <v>57170</v>
      </c>
      <c r="E142" s="520" t="s">
        <v>59455</v>
      </c>
    </row>
    <row r="143" spans="1:5">
      <c r="A143" s="519">
        <v>46</v>
      </c>
      <c r="B143" s="519" t="s">
        <v>57348</v>
      </c>
      <c r="C143" s="519" t="s">
        <v>57174</v>
      </c>
      <c r="D143" s="519" t="s">
        <v>40591</v>
      </c>
      <c r="E143" s="520" t="s">
        <v>56766</v>
      </c>
    </row>
    <row r="144" spans="1:5">
      <c r="A144" s="519">
        <v>51</v>
      </c>
      <c r="B144" s="519" t="s">
        <v>57350</v>
      </c>
      <c r="C144" s="519" t="s">
        <v>57174</v>
      </c>
      <c r="D144" s="519" t="s">
        <v>40591</v>
      </c>
      <c r="E144" s="520" t="s">
        <v>62845</v>
      </c>
    </row>
    <row r="145" spans="1:5">
      <c r="A145" s="519">
        <v>12863</v>
      </c>
      <c r="B145" s="519" t="s">
        <v>57352</v>
      </c>
      <c r="C145" s="519" t="s">
        <v>57174</v>
      </c>
      <c r="D145" s="519" t="s">
        <v>40591</v>
      </c>
      <c r="E145" s="520" t="s">
        <v>56363</v>
      </c>
    </row>
    <row r="146" spans="1:5">
      <c r="A146" s="519">
        <v>50</v>
      </c>
      <c r="B146" s="519" t="s">
        <v>57353</v>
      </c>
      <c r="C146" s="519" t="s">
        <v>57174</v>
      </c>
      <c r="D146" s="519" t="s">
        <v>40591</v>
      </c>
      <c r="E146" s="520" t="s">
        <v>62846</v>
      </c>
    </row>
    <row r="147" spans="1:5">
      <c r="A147" s="519">
        <v>47</v>
      </c>
      <c r="B147" s="519" t="s">
        <v>57354</v>
      </c>
      <c r="C147" s="519" t="s">
        <v>57174</v>
      </c>
      <c r="D147" s="519" t="s">
        <v>40591</v>
      </c>
      <c r="E147" s="520" t="s">
        <v>62847</v>
      </c>
    </row>
    <row r="148" spans="1:5">
      <c r="A148" s="519">
        <v>48</v>
      </c>
      <c r="B148" s="519" t="s">
        <v>57355</v>
      </c>
      <c r="C148" s="519" t="s">
        <v>57174</v>
      </c>
      <c r="D148" s="519" t="s">
        <v>40591</v>
      </c>
      <c r="E148" s="520" t="s">
        <v>54878</v>
      </c>
    </row>
    <row r="149" spans="1:5">
      <c r="A149" s="519">
        <v>52</v>
      </c>
      <c r="B149" s="519" t="s">
        <v>57356</v>
      </c>
      <c r="C149" s="519" t="s">
        <v>57174</v>
      </c>
      <c r="D149" s="519" t="s">
        <v>40591</v>
      </c>
      <c r="E149" s="520" t="s">
        <v>56784</v>
      </c>
    </row>
    <row r="150" spans="1:5">
      <c r="A150" s="519">
        <v>43</v>
      </c>
      <c r="B150" s="519" t="s">
        <v>57358</v>
      </c>
      <c r="C150" s="519" t="s">
        <v>57174</v>
      </c>
      <c r="D150" s="519" t="s">
        <v>40591</v>
      </c>
      <c r="E150" s="520" t="s">
        <v>62848</v>
      </c>
    </row>
    <row r="151" spans="1:5">
      <c r="A151" s="519">
        <v>39719</v>
      </c>
      <c r="B151" s="519" t="s">
        <v>62849</v>
      </c>
      <c r="C151" s="519" t="s">
        <v>57184</v>
      </c>
      <c r="D151" s="519" t="s">
        <v>57170</v>
      </c>
      <c r="E151" s="520" t="s">
        <v>62850</v>
      </c>
    </row>
    <row r="152" spans="1:5">
      <c r="A152" s="519">
        <v>3410</v>
      </c>
      <c r="B152" s="519" t="s">
        <v>62851</v>
      </c>
      <c r="C152" s="519" t="s">
        <v>57251</v>
      </c>
      <c r="D152" s="519" t="s">
        <v>57170</v>
      </c>
      <c r="E152" s="520" t="s">
        <v>60769</v>
      </c>
    </row>
    <row r="153" spans="1:5">
      <c r="A153" s="519">
        <v>4791</v>
      </c>
      <c r="B153" s="519" t="s">
        <v>62852</v>
      </c>
      <c r="C153" s="519" t="s">
        <v>57251</v>
      </c>
      <c r="D153" s="519" t="s">
        <v>57170</v>
      </c>
      <c r="E153" s="520" t="s">
        <v>62853</v>
      </c>
    </row>
    <row r="154" spans="1:5">
      <c r="A154" s="519">
        <v>157</v>
      </c>
      <c r="B154" s="519" t="s">
        <v>57360</v>
      </c>
      <c r="C154" s="519" t="s">
        <v>57251</v>
      </c>
      <c r="D154" s="519" t="s">
        <v>57170</v>
      </c>
      <c r="E154" s="520" t="s">
        <v>56938</v>
      </c>
    </row>
    <row r="155" spans="1:5">
      <c r="A155" s="519">
        <v>156</v>
      </c>
      <c r="B155" s="519" t="s">
        <v>57361</v>
      </c>
      <c r="C155" s="519" t="s">
        <v>57251</v>
      </c>
      <c r="D155" s="519" t="s">
        <v>57170</v>
      </c>
      <c r="E155" s="520" t="s">
        <v>62854</v>
      </c>
    </row>
    <row r="156" spans="1:5">
      <c r="A156" s="519">
        <v>131</v>
      </c>
      <c r="B156" s="519" t="s">
        <v>57363</v>
      </c>
      <c r="C156" s="519" t="s">
        <v>57251</v>
      </c>
      <c r="D156" s="519" t="s">
        <v>57170</v>
      </c>
      <c r="E156" s="520" t="s">
        <v>62855</v>
      </c>
    </row>
    <row r="157" spans="1:5">
      <c r="A157" s="519">
        <v>21114</v>
      </c>
      <c r="B157" s="519" t="s">
        <v>57364</v>
      </c>
      <c r="C157" s="519" t="s">
        <v>57174</v>
      </c>
      <c r="D157" s="519" t="s">
        <v>57170</v>
      </c>
      <c r="E157" s="520" t="s">
        <v>55806</v>
      </c>
    </row>
    <row r="158" spans="1:5">
      <c r="A158" s="519">
        <v>119</v>
      </c>
      <c r="B158" s="519" t="s">
        <v>57366</v>
      </c>
      <c r="C158" s="519" t="s">
        <v>57174</v>
      </c>
      <c r="D158" s="519" t="s">
        <v>57172</v>
      </c>
      <c r="E158" s="520" t="s">
        <v>30525</v>
      </c>
    </row>
    <row r="159" spans="1:5">
      <c r="A159" s="519">
        <v>122</v>
      </c>
      <c r="B159" s="519" t="s">
        <v>62856</v>
      </c>
      <c r="C159" s="519" t="s">
        <v>57174</v>
      </c>
      <c r="D159" s="519" t="s">
        <v>57170</v>
      </c>
      <c r="E159" s="520" t="s">
        <v>62857</v>
      </c>
    </row>
    <row r="160" spans="1:5">
      <c r="A160" s="519">
        <v>20080</v>
      </c>
      <c r="B160" s="519" t="s">
        <v>57367</v>
      </c>
      <c r="C160" s="519" t="s">
        <v>57174</v>
      </c>
      <c r="D160" s="519" t="s">
        <v>57170</v>
      </c>
      <c r="E160" s="520" t="s">
        <v>60320</v>
      </c>
    </row>
    <row r="161" spans="1:5">
      <c r="A161" s="519">
        <v>124</v>
      </c>
      <c r="B161" s="519" t="s">
        <v>57370</v>
      </c>
      <c r="C161" s="519" t="s">
        <v>57184</v>
      </c>
      <c r="D161" s="519" t="s">
        <v>57170</v>
      </c>
      <c r="E161" s="520" t="s">
        <v>62858</v>
      </c>
    </row>
    <row r="162" spans="1:5">
      <c r="A162" s="519">
        <v>7334</v>
      </c>
      <c r="B162" s="519" t="s">
        <v>57371</v>
      </c>
      <c r="C162" s="519" t="s">
        <v>57184</v>
      </c>
      <c r="D162" s="519" t="s">
        <v>57170</v>
      </c>
      <c r="E162" s="520" t="s">
        <v>58553</v>
      </c>
    </row>
    <row r="163" spans="1:5">
      <c r="A163" s="519">
        <v>123</v>
      </c>
      <c r="B163" s="519" t="s">
        <v>57372</v>
      </c>
      <c r="C163" s="519" t="s">
        <v>57184</v>
      </c>
      <c r="D163" s="519" t="s">
        <v>57172</v>
      </c>
      <c r="E163" s="520" t="s">
        <v>52249</v>
      </c>
    </row>
    <row r="164" spans="1:5">
      <c r="A164" s="519">
        <v>127</v>
      </c>
      <c r="B164" s="519" t="s">
        <v>57373</v>
      </c>
      <c r="C164" s="519" t="s">
        <v>57184</v>
      </c>
      <c r="D164" s="519" t="s">
        <v>57170</v>
      </c>
      <c r="E164" s="520" t="s">
        <v>57357</v>
      </c>
    </row>
    <row r="165" spans="1:5">
      <c r="A165" s="519">
        <v>41373</v>
      </c>
      <c r="B165" s="519" t="s">
        <v>57375</v>
      </c>
      <c r="C165" s="519" t="s">
        <v>57184</v>
      </c>
      <c r="D165" s="519" t="s">
        <v>57170</v>
      </c>
      <c r="E165" s="520" t="s">
        <v>55317</v>
      </c>
    </row>
    <row r="166" spans="1:5">
      <c r="A166" s="519">
        <v>133</v>
      </c>
      <c r="B166" s="519" t="s">
        <v>57377</v>
      </c>
      <c r="C166" s="519" t="s">
        <v>57184</v>
      </c>
      <c r="D166" s="519" t="s">
        <v>57170</v>
      </c>
      <c r="E166" s="520" t="s">
        <v>55711</v>
      </c>
    </row>
    <row r="167" spans="1:5">
      <c r="A167" s="519">
        <v>43617</v>
      </c>
      <c r="B167" s="519" t="s">
        <v>57378</v>
      </c>
      <c r="C167" s="519" t="s">
        <v>57184</v>
      </c>
      <c r="D167" s="519" t="s">
        <v>57170</v>
      </c>
      <c r="E167" s="520" t="s">
        <v>57972</v>
      </c>
    </row>
    <row r="168" spans="1:5">
      <c r="A168" s="519">
        <v>132</v>
      </c>
      <c r="B168" s="519" t="s">
        <v>57379</v>
      </c>
      <c r="C168" s="519" t="s">
        <v>57184</v>
      </c>
      <c r="D168" s="519" t="s">
        <v>57170</v>
      </c>
      <c r="E168" s="520" t="s">
        <v>62859</v>
      </c>
    </row>
    <row r="169" spans="1:5">
      <c r="A169" s="519">
        <v>43618</v>
      </c>
      <c r="B169" s="519" t="s">
        <v>57380</v>
      </c>
      <c r="C169" s="519" t="s">
        <v>57251</v>
      </c>
      <c r="D169" s="519" t="s">
        <v>57170</v>
      </c>
      <c r="E169" s="520" t="s">
        <v>56650</v>
      </c>
    </row>
    <row r="170" spans="1:5">
      <c r="A170" s="519">
        <v>37476</v>
      </c>
      <c r="B170" s="519" t="s">
        <v>62860</v>
      </c>
      <c r="C170" s="519" t="s">
        <v>57174</v>
      </c>
      <c r="D170" s="519" t="s">
        <v>57170</v>
      </c>
      <c r="E170" s="520" t="s">
        <v>62861</v>
      </c>
    </row>
    <row r="171" spans="1:5">
      <c r="A171" s="519">
        <v>37478</v>
      </c>
      <c r="B171" s="519" t="s">
        <v>62862</v>
      </c>
      <c r="C171" s="519" t="s">
        <v>57174</v>
      </c>
      <c r="D171" s="519" t="s">
        <v>57170</v>
      </c>
      <c r="E171" s="520" t="s">
        <v>62863</v>
      </c>
    </row>
    <row r="172" spans="1:5">
      <c r="A172" s="519">
        <v>37477</v>
      </c>
      <c r="B172" s="519" t="s">
        <v>62864</v>
      </c>
      <c r="C172" s="519" t="s">
        <v>57174</v>
      </c>
      <c r="D172" s="519" t="s">
        <v>57170</v>
      </c>
      <c r="E172" s="520" t="s">
        <v>62865</v>
      </c>
    </row>
    <row r="173" spans="1:5">
      <c r="A173" s="519">
        <v>37479</v>
      </c>
      <c r="B173" s="519" t="s">
        <v>62866</v>
      </c>
      <c r="C173" s="519" t="s">
        <v>57174</v>
      </c>
      <c r="D173" s="519" t="s">
        <v>57170</v>
      </c>
      <c r="E173" s="520" t="s">
        <v>62867</v>
      </c>
    </row>
    <row r="174" spans="1:5">
      <c r="A174" s="519">
        <v>4319</v>
      </c>
      <c r="B174" s="519" t="s">
        <v>57381</v>
      </c>
      <c r="C174" s="519" t="s">
        <v>57174</v>
      </c>
      <c r="D174" s="519" t="s">
        <v>57170</v>
      </c>
      <c r="E174" s="520" t="s">
        <v>57742</v>
      </c>
    </row>
    <row r="175" spans="1:5">
      <c r="A175" s="519">
        <v>42409</v>
      </c>
      <c r="B175" s="519" t="s">
        <v>57382</v>
      </c>
      <c r="C175" s="519" t="s">
        <v>57251</v>
      </c>
      <c r="D175" s="519" t="s">
        <v>57170</v>
      </c>
      <c r="E175" s="520" t="s">
        <v>55734</v>
      </c>
    </row>
    <row r="176" spans="1:5">
      <c r="A176" s="519">
        <v>40553</v>
      </c>
      <c r="B176" s="519" t="s">
        <v>57383</v>
      </c>
      <c r="C176" s="519" t="s">
        <v>57384</v>
      </c>
      <c r="D176" s="519" t="s">
        <v>40591</v>
      </c>
      <c r="E176" s="520" t="s">
        <v>62868</v>
      </c>
    </row>
    <row r="177" spans="1:5">
      <c r="A177" s="519">
        <v>6114</v>
      </c>
      <c r="B177" s="519" t="s">
        <v>62869</v>
      </c>
      <c r="C177" s="519" t="s">
        <v>57385</v>
      </c>
      <c r="D177" s="519" t="s">
        <v>57170</v>
      </c>
      <c r="E177" s="520" t="s">
        <v>62870</v>
      </c>
    </row>
    <row r="178" spans="1:5">
      <c r="A178" s="519">
        <v>40912</v>
      </c>
      <c r="B178" s="519" t="s">
        <v>57387</v>
      </c>
      <c r="C178" s="519" t="s">
        <v>57388</v>
      </c>
      <c r="D178" s="519" t="s">
        <v>57170</v>
      </c>
      <c r="E178" s="520" t="s">
        <v>62871</v>
      </c>
    </row>
    <row r="179" spans="1:5">
      <c r="A179" s="519">
        <v>247</v>
      </c>
      <c r="B179" s="519" t="s">
        <v>62872</v>
      </c>
      <c r="C179" s="519" t="s">
        <v>57385</v>
      </c>
      <c r="D179" s="519" t="s">
        <v>57170</v>
      </c>
      <c r="E179" s="520" t="s">
        <v>56924</v>
      </c>
    </row>
    <row r="180" spans="1:5">
      <c r="A180" s="519">
        <v>40919</v>
      </c>
      <c r="B180" s="519" t="s">
        <v>57389</v>
      </c>
      <c r="C180" s="519" t="s">
        <v>57388</v>
      </c>
      <c r="D180" s="519" t="s">
        <v>57170</v>
      </c>
      <c r="E180" s="520" t="s">
        <v>62873</v>
      </c>
    </row>
    <row r="181" spans="1:5">
      <c r="A181" s="519">
        <v>40984</v>
      </c>
      <c r="B181" s="519" t="s">
        <v>57390</v>
      </c>
      <c r="C181" s="519" t="s">
        <v>57388</v>
      </c>
      <c r="D181" s="519" t="s">
        <v>57170</v>
      </c>
      <c r="E181" s="520" t="s">
        <v>62874</v>
      </c>
    </row>
    <row r="182" spans="1:5">
      <c r="A182" s="519">
        <v>44499</v>
      </c>
      <c r="B182" s="519" t="s">
        <v>62875</v>
      </c>
      <c r="C182" s="519" t="s">
        <v>57385</v>
      </c>
      <c r="D182" s="519" t="s">
        <v>57170</v>
      </c>
      <c r="E182" s="520" t="s">
        <v>62876</v>
      </c>
    </row>
    <row r="183" spans="1:5">
      <c r="A183" s="519">
        <v>248</v>
      </c>
      <c r="B183" s="519" t="s">
        <v>62877</v>
      </c>
      <c r="C183" s="519" t="s">
        <v>57385</v>
      </c>
      <c r="D183" s="519" t="s">
        <v>57170</v>
      </c>
      <c r="E183" s="520" t="s">
        <v>59862</v>
      </c>
    </row>
    <row r="184" spans="1:5">
      <c r="A184" s="519">
        <v>41086</v>
      </c>
      <c r="B184" s="519" t="s">
        <v>57391</v>
      </c>
      <c r="C184" s="519" t="s">
        <v>57388</v>
      </c>
      <c r="D184" s="519" t="s">
        <v>57170</v>
      </c>
      <c r="E184" s="520" t="s">
        <v>62878</v>
      </c>
    </row>
    <row r="185" spans="1:5">
      <c r="A185" s="519">
        <v>34466</v>
      </c>
      <c r="B185" s="519" t="s">
        <v>62879</v>
      </c>
      <c r="C185" s="519" t="s">
        <v>57385</v>
      </c>
      <c r="D185" s="519" t="s">
        <v>57170</v>
      </c>
      <c r="E185" s="520" t="s">
        <v>56924</v>
      </c>
    </row>
    <row r="186" spans="1:5">
      <c r="A186" s="519">
        <v>41083</v>
      </c>
      <c r="B186" s="519" t="s">
        <v>57392</v>
      </c>
      <c r="C186" s="519" t="s">
        <v>57388</v>
      </c>
      <c r="D186" s="519" t="s">
        <v>57170</v>
      </c>
      <c r="E186" s="520" t="s">
        <v>62873</v>
      </c>
    </row>
    <row r="187" spans="1:5">
      <c r="A187" s="519">
        <v>252</v>
      </c>
      <c r="B187" s="519" t="s">
        <v>62880</v>
      </c>
      <c r="C187" s="519" t="s">
        <v>57385</v>
      </c>
      <c r="D187" s="519" t="s">
        <v>57170</v>
      </c>
      <c r="E187" s="520" t="s">
        <v>56301</v>
      </c>
    </row>
    <row r="188" spans="1:5">
      <c r="A188" s="519">
        <v>40909</v>
      </c>
      <c r="B188" s="519" t="s">
        <v>57394</v>
      </c>
      <c r="C188" s="519" t="s">
        <v>57388</v>
      </c>
      <c r="D188" s="519" t="s">
        <v>57170</v>
      </c>
      <c r="E188" s="520" t="s">
        <v>62881</v>
      </c>
    </row>
    <row r="189" spans="1:5">
      <c r="A189" s="519">
        <v>242</v>
      </c>
      <c r="B189" s="519" t="s">
        <v>57395</v>
      </c>
      <c r="C189" s="519" t="s">
        <v>57385</v>
      </c>
      <c r="D189" s="519" t="s">
        <v>57170</v>
      </c>
      <c r="E189" s="520" t="s">
        <v>56924</v>
      </c>
    </row>
    <row r="190" spans="1:5">
      <c r="A190" s="519">
        <v>41085</v>
      </c>
      <c r="B190" s="519" t="s">
        <v>57396</v>
      </c>
      <c r="C190" s="519" t="s">
        <v>57388</v>
      </c>
      <c r="D190" s="519" t="s">
        <v>57170</v>
      </c>
      <c r="E190" s="520" t="s">
        <v>62882</v>
      </c>
    </row>
    <row r="191" spans="1:5">
      <c r="A191" s="519">
        <v>427</v>
      </c>
      <c r="B191" s="519" t="s">
        <v>57397</v>
      </c>
      <c r="C191" s="519" t="s">
        <v>57174</v>
      </c>
      <c r="D191" s="519" t="s">
        <v>40591</v>
      </c>
      <c r="E191" s="520" t="s">
        <v>60364</v>
      </c>
    </row>
    <row r="192" spans="1:5">
      <c r="A192" s="519">
        <v>417</v>
      </c>
      <c r="B192" s="519" t="s">
        <v>57399</v>
      </c>
      <c r="C192" s="519" t="s">
        <v>57174</v>
      </c>
      <c r="D192" s="519" t="s">
        <v>40591</v>
      </c>
      <c r="E192" s="520" t="s">
        <v>53005</v>
      </c>
    </row>
    <row r="193" spans="1:5">
      <c r="A193" s="519">
        <v>11273</v>
      </c>
      <c r="B193" s="519" t="s">
        <v>57400</v>
      </c>
      <c r="C193" s="519" t="s">
        <v>57174</v>
      </c>
      <c r="D193" s="519" t="s">
        <v>40591</v>
      </c>
      <c r="E193" s="520" t="s">
        <v>60864</v>
      </c>
    </row>
    <row r="194" spans="1:5">
      <c r="A194" s="519">
        <v>11272</v>
      </c>
      <c r="B194" s="519" t="s">
        <v>57402</v>
      </c>
      <c r="C194" s="519" t="s">
        <v>57174</v>
      </c>
      <c r="D194" s="519" t="s">
        <v>40591</v>
      </c>
      <c r="E194" s="520" t="s">
        <v>58716</v>
      </c>
    </row>
    <row r="195" spans="1:5">
      <c r="A195" s="519">
        <v>11275</v>
      </c>
      <c r="B195" s="519" t="s">
        <v>57404</v>
      </c>
      <c r="C195" s="519" t="s">
        <v>57174</v>
      </c>
      <c r="D195" s="519" t="s">
        <v>40591</v>
      </c>
      <c r="E195" s="520" t="s">
        <v>52292</v>
      </c>
    </row>
    <row r="196" spans="1:5">
      <c r="A196" s="519">
        <v>11274</v>
      </c>
      <c r="B196" s="519" t="s">
        <v>57405</v>
      </c>
      <c r="C196" s="519" t="s">
        <v>57174</v>
      </c>
      <c r="D196" s="519" t="s">
        <v>40591</v>
      </c>
      <c r="E196" s="520" t="s">
        <v>57762</v>
      </c>
    </row>
    <row r="197" spans="1:5">
      <c r="A197" s="519">
        <v>38470</v>
      </c>
      <c r="B197" s="519" t="s">
        <v>57407</v>
      </c>
      <c r="C197" s="519" t="s">
        <v>57174</v>
      </c>
      <c r="D197" s="519" t="s">
        <v>57172</v>
      </c>
      <c r="E197" s="520" t="s">
        <v>62883</v>
      </c>
    </row>
    <row r="198" spans="1:5">
      <c r="A198" s="519">
        <v>38547</v>
      </c>
      <c r="B198" s="519" t="s">
        <v>57408</v>
      </c>
      <c r="C198" s="519" t="s">
        <v>57174</v>
      </c>
      <c r="D198" s="519" t="s">
        <v>57170</v>
      </c>
      <c r="E198" s="520" t="s">
        <v>62884</v>
      </c>
    </row>
    <row r="199" spans="1:5">
      <c r="A199" s="519">
        <v>38469</v>
      </c>
      <c r="B199" s="519" t="s">
        <v>57409</v>
      </c>
      <c r="C199" s="519" t="s">
        <v>57174</v>
      </c>
      <c r="D199" s="519" t="s">
        <v>57170</v>
      </c>
      <c r="E199" s="520" t="s">
        <v>56778</v>
      </c>
    </row>
    <row r="200" spans="1:5">
      <c r="A200" s="519">
        <v>38467</v>
      </c>
      <c r="B200" s="519" t="s">
        <v>57410</v>
      </c>
      <c r="C200" s="519" t="s">
        <v>57174</v>
      </c>
      <c r="D200" s="519" t="s">
        <v>57170</v>
      </c>
      <c r="E200" s="520" t="s">
        <v>62885</v>
      </c>
    </row>
    <row r="201" spans="1:5">
      <c r="A201" s="519">
        <v>38468</v>
      </c>
      <c r="B201" s="519" t="s">
        <v>57411</v>
      </c>
      <c r="C201" s="519" t="s">
        <v>57174</v>
      </c>
      <c r="D201" s="519" t="s">
        <v>57170</v>
      </c>
      <c r="E201" s="520" t="s">
        <v>62886</v>
      </c>
    </row>
    <row r="202" spans="1:5">
      <c r="A202" s="519">
        <v>38471</v>
      </c>
      <c r="B202" s="519" t="s">
        <v>57412</v>
      </c>
      <c r="C202" s="519" t="s">
        <v>57174</v>
      </c>
      <c r="D202" s="519" t="s">
        <v>57170</v>
      </c>
      <c r="E202" s="520" t="s">
        <v>62887</v>
      </c>
    </row>
    <row r="203" spans="1:5">
      <c r="A203" s="519">
        <v>37370</v>
      </c>
      <c r="B203" s="519" t="s">
        <v>57413</v>
      </c>
      <c r="C203" s="519" t="s">
        <v>57385</v>
      </c>
      <c r="D203" s="519" t="s">
        <v>57172</v>
      </c>
      <c r="E203" s="520" t="s">
        <v>57414</v>
      </c>
    </row>
    <row r="204" spans="1:5">
      <c r="A204" s="519">
        <v>40862</v>
      </c>
      <c r="B204" s="519" t="s">
        <v>57415</v>
      </c>
      <c r="C204" s="519" t="s">
        <v>57388</v>
      </c>
      <c r="D204" s="519" t="s">
        <v>57172</v>
      </c>
      <c r="E204" s="520" t="s">
        <v>57416</v>
      </c>
    </row>
    <row r="205" spans="1:5">
      <c r="A205" s="519">
        <v>10658</v>
      </c>
      <c r="B205" s="519" t="s">
        <v>57417</v>
      </c>
      <c r="C205" s="519" t="s">
        <v>57174</v>
      </c>
      <c r="D205" s="519" t="s">
        <v>40591</v>
      </c>
      <c r="E205" s="520" t="s">
        <v>62888</v>
      </c>
    </row>
    <row r="206" spans="1:5">
      <c r="A206" s="519">
        <v>253</v>
      </c>
      <c r="B206" s="519" t="s">
        <v>62889</v>
      </c>
      <c r="C206" s="519" t="s">
        <v>57385</v>
      </c>
      <c r="D206" s="519" t="s">
        <v>57172</v>
      </c>
      <c r="E206" s="520" t="s">
        <v>55812</v>
      </c>
    </row>
    <row r="207" spans="1:5">
      <c r="A207" s="519">
        <v>40809</v>
      </c>
      <c r="B207" s="519" t="s">
        <v>57418</v>
      </c>
      <c r="C207" s="519" t="s">
        <v>57388</v>
      </c>
      <c r="D207" s="519" t="s">
        <v>57170</v>
      </c>
      <c r="E207" s="520" t="s">
        <v>62890</v>
      </c>
    </row>
    <row r="208" spans="1:5">
      <c r="A208" s="519">
        <v>42428</v>
      </c>
      <c r="B208" s="519" t="s">
        <v>57419</v>
      </c>
      <c r="C208" s="519" t="s">
        <v>57174</v>
      </c>
      <c r="D208" s="519" t="s">
        <v>40591</v>
      </c>
      <c r="E208" s="520" t="s">
        <v>62891</v>
      </c>
    </row>
    <row r="209" spans="1:5">
      <c r="A209" s="519">
        <v>583</v>
      </c>
      <c r="B209" s="519" t="s">
        <v>57420</v>
      </c>
      <c r="C209" s="519" t="s">
        <v>57251</v>
      </c>
      <c r="D209" s="519" t="s">
        <v>40591</v>
      </c>
      <c r="E209" s="520" t="s">
        <v>62892</v>
      </c>
    </row>
    <row r="210" spans="1:5">
      <c r="A210" s="519">
        <v>301</v>
      </c>
      <c r="B210" s="519" t="s">
        <v>57423</v>
      </c>
      <c r="C210" s="519" t="s">
        <v>57174</v>
      </c>
      <c r="D210" s="519" t="s">
        <v>57172</v>
      </c>
      <c r="E210" s="520" t="s">
        <v>55816</v>
      </c>
    </row>
    <row r="211" spans="1:5">
      <c r="A211" s="519">
        <v>296</v>
      </c>
      <c r="B211" s="519" t="s">
        <v>62893</v>
      </c>
      <c r="C211" s="519" t="s">
        <v>57174</v>
      </c>
      <c r="D211" s="519" t="s">
        <v>57170</v>
      </c>
      <c r="E211" s="520" t="s">
        <v>23736</v>
      </c>
    </row>
    <row r="212" spans="1:5">
      <c r="A212" s="519">
        <v>297</v>
      </c>
      <c r="B212" s="519" t="s">
        <v>62894</v>
      </c>
      <c r="C212" s="519" t="s">
        <v>57174</v>
      </c>
      <c r="D212" s="519" t="s">
        <v>57170</v>
      </c>
      <c r="E212" s="520" t="s">
        <v>23614</v>
      </c>
    </row>
    <row r="213" spans="1:5">
      <c r="A213" s="519">
        <v>299</v>
      </c>
      <c r="B213" s="519" t="s">
        <v>62895</v>
      </c>
      <c r="C213" s="519" t="s">
        <v>57174</v>
      </c>
      <c r="D213" s="519" t="s">
        <v>57170</v>
      </c>
      <c r="E213" s="520" t="s">
        <v>55752</v>
      </c>
    </row>
    <row r="214" spans="1:5">
      <c r="A214" s="519">
        <v>300</v>
      </c>
      <c r="B214" s="519" t="s">
        <v>57425</v>
      </c>
      <c r="C214" s="519" t="s">
        <v>57174</v>
      </c>
      <c r="D214" s="519" t="s">
        <v>57170</v>
      </c>
      <c r="E214" s="520" t="s">
        <v>61537</v>
      </c>
    </row>
    <row r="215" spans="1:5">
      <c r="A215" s="519">
        <v>20085</v>
      </c>
      <c r="B215" s="519" t="s">
        <v>57426</v>
      </c>
      <c r="C215" s="519" t="s">
        <v>57174</v>
      </c>
      <c r="D215" s="519" t="s">
        <v>57170</v>
      </c>
      <c r="E215" s="520" t="s">
        <v>55819</v>
      </c>
    </row>
    <row r="216" spans="1:5">
      <c r="A216" s="519">
        <v>298</v>
      </c>
      <c r="B216" s="519" t="s">
        <v>62896</v>
      </c>
      <c r="C216" s="519" t="s">
        <v>57174</v>
      </c>
      <c r="D216" s="519" t="s">
        <v>57170</v>
      </c>
      <c r="E216" s="520" t="s">
        <v>59292</v>
      </c>
    </row>
    <row r="217" spans="1:5">
      <c r="A217" s="519">
        <v>311</v>
      </c>
      <c r="B217" s="519" t="s">
        <v>57428</v>
      </c>
      <c r="C217" s="519" t="s">
        <v>57174</v>
      </c>
      <c r="D217" s="519" t="s">
        <v>57170</v>
      </c>
      <c r="E217" s="520" t="s">
        <v>62897</v>
      </c>
    </row>
    <row r="218" spans="1:5">
      <c r="A218" s="519">
        <v>318</v>
      </c>
      <c r="B218" s="519" t="s">
        <v>57429</v>
      </c>
      <c r="C218" s="519" t="s">
        <v>57174</v>
      </c>
      <c r="D218" s="519" t="s">
        <v>57170</v>
      </c>
      <c r="E218" s="520" t="s">
        <v>55139</v>
      </c>
    </row>
    <row r="219" spans="1:5">
      <c r="A219" s="519">
        <v>319</v>
      </c>
      <c r="B219" s="519" t="s">
        <v>57430</v>
      </c>
      <c r="C219" s="519" t="s">
        <v>57174</v>
      </c>
      <c r="D219" s="519" t="s">
        <v>57170</v>
      </c>
      <c r="E219" s="520" t="s">
        <v>62898</v>
      </c>
    </row>
    <row r="220" spans="1:5">
      <c r="A220" s="519">
        <v>303</v>
      </c>
      <c r="B220" s="519" t="s">
        <v>57431</v>
      </c>
      <c r="C220" s="519" t="s">
        <v>57174</v>
      </c>
      <c r="D220" s="519" t="s">
        <v>57170</v>
      </c>
      <c r="E220" s="520" t="s">
        <v>55564</v>
      </c>
    </row>
    <row r="221" spans="1:5">
      <c r="A221" s="519">
        <v>305</v>
      </c>
      <c r="B221" s="519" t="s">
        <v>57432</v>
      </c>
      <c r="C221" s="519" t="s">
        <v>57174</v>
      </c>
      <c r="D221" s="519" t="s">
        <v>57170</v>
      </c>
      <c r="E221" s="520" t="s">
        <v>56468</v>
      </c>
    </row>
    <row r="222" spans="1:5">
      <c r="A222" s="519">
        <v>306</v>
      </c>
      <c r="B222" s="519" t="s">
        <v>57433</v>
      </c>
      <c r="C222" s="519" t="s">
        <v>57174</v>
      </c>
      <c r="D222" s="519" t="s">
        <v>57170</v>
      </c>
      <c r="E222" s="520" t="s">
        <v>62899</v>
      </c>
    </row>
    <row r="223" spans="1:5">
      <c r="A223" s="519">
        <v>307</v>
      </c>
      <c r="B223" s="519" t="s">
        <v>57434</v>
      </c>
      <c r="C223" s="519" t="s">
        <v>57174</v>
      </c>
      <c r="D223" s="519" t="s">
        <v>57170</v>
      </c>
      <c r="E223" s="520" t="s">
        <v>62900</v>
      </c>
    </row>
    <row r="224" spans="1:5">
      <c r="A224" s="519">
        <v>309</v>
      </c>
      <c r="B224" s="519" t="s">
        <v>57435</v>
      </c>
      <c r="C224" s="519" t="s">
        <v>57174</v>
      </c>
      <c r="D224" s="519" t="s">
        <v>57170</v>
      </c>
      <c r="E224" s="520" t="s">
        <v>62901</v>
      </c>
    </row>
    <row r="225" spans="1:5">
      <c r="A225" s="519">
        <v>310</v>
      </c>
      <c r="B225" s="519" t="s">
        <v>57436</v>
      </c>
      <c r="C225" s="519" t="s">
        <v>57174</v>
      </c>
      <c r="D225" s="519" t="s">
        <v>57170</v>
      </c>
      <c r="E225" s="520" t="s">
        <v>62902</v>
      </c>
    </row>
    <row r="226" spans="1:5">
      <c r="A226" s="519">
        <v>328</v>
      </c>
      <c r="B226" s="519" t="s">
        <v>57437</v>
      </c>
      <c r="C226" s="519" t="s">
        <v>57174</v>
      </c>
      <c r="D226" s="519" t="s">
        <v>57170</v>
      </c>
      <c r="E226" s="520" t="s">
        <v>55449</v>
      </c>
    </row>
    <row r="227" spans="1:5">
      <c r="A227" s="519">
        <v>325</v>
      </c>
      <c r="B227" s="519" t="s">
        <v>57438</v>
      </c>
      <c r="C227" s="519" t="s">
        <v>57174</v>
      </c>
      <c r="D227" s="519" t="s">
        <v>57170</v>
      </c>
      <c r="E227" s="520" t="s">
        <v>22876</v>
      </c>
    </row>
    <row r="228" spans="1:5">
      <c r="A228" s="519">
        <v>20326</v>
      </c>
      <c r="B228" s="519" t="s">
        <v>57439</v>
      </c>
      <c r="C228" s="519" t="s">
        <v>57174</v>
      </c>
      <c r="D228" s="519" t="s">
        <v>57170</v>
      </c>
      <c r="E228" s="520" t="s">
        <v>62903</v>
      </c>
    </row>
    <row r="229" spans="1:5">
      <c r="A229" s="519">
        <v>329</v>
      </c>
      <c r="B229" s="519" t="s">
        <v>57440</v>
      </c>
      <c r="C229" s="519" t="s">
        <v>57174</v>
      </c>
      <c r="D229" s="519" t="s">
        <v>57170</v>
      </c>
      <c r="E229" s="520" t="s">
        <v>57969</v>
      </c>
    </row>
    <row r="230" spans="1:5">
      <c r="A230" s="519">
        <v>308</v>
      </c>
      <c r="B230" s="519" t="s">
        <v>57441</v>
      </c>
      <c r="C230" s="519" t="s">
        <v>57174</v>
      </c>
      <c r="D230" s="519" t="s">
        <v>57170</v>
      </c>
      <c r="E230" s="520" t="s">
        <v>62904</v>
      </c>
    </row>
    <row r="231" spans="1:5">
      <c r="A231" s="519">
        <v>39642</v>
      </c>
      <c r="B231" s="519" t="s">
        <v>62905</v>
      </c>
      <c r="C231" s="519" t="s">
        <v>57174</v>
      </c>
      <c r="D231" s="519" t="s">
        <v>57170</v>
      </c>
      <c r="E231" s="520" t="s">
        <v>51420</v>
      </c>
    </row>
    <row r="232" spans="1:5">
      <c r="A232" s="519">
        <v>39641</v>
      </c>
      <c r="B232" s="519" t="s">
        <v>62906</v>
      </c>
      <c r="C232" s="519" t="s">
        <v>57174</v>
      </c>
      <c r="D232" s="519" t="s">
        <v>57170</v>
      </c>
      <c r="E232" s="520" t="s">
        <v>26247</v>
      </c>
    </row>
    <row r="233" spans="1:5">
      <c r="A233" s="519">
        <v>39643</v>
      </c>
      <c r="B233" s="519" t="s">
        <v>62907</v>
      </c>
      <c r="C233" s="519" t="s">
        <v>57174</v>
      </c>
      <c r="D233" s="519" t="s">
        <v>57170</v>
      </c>
      <c r="E233" s="520" t="s">
        <v>55799</v>
      </c>
    </row>
    <row r="234" spans="1:5">
      <c r="A234" s="519">
        <v>39644</v>
      </c>
      <c r="B234" s="519" t="s">
        <v>62908</v>
      </c>
      <c r="C234" s="519" t="s">
        <v>57174</v>
      </c>
      <c r="D234" s="519" t="s">
        <v>57170</v>
      </c>
      <c r="E234" s="520" t="s">
        <v>55297</v>
      </c>
    </row>
    <row r="235" spans="1:5">
      <c r="A235" s="519">
        <v>39645</v>
      </c>
      <c r="B235" s="519" t="s">
        <v>62909</v>
      </c>
      <c r="C235" s="519" t="s">
        <v>57174</v>
      </c>
      <c r="D235" s="519" t="s">
        <v>57170</v>
      </c>
      <c r="E235" s="520" t="s">
        <v>49876</v>
      </c>
    </row>
    <row r="236" spans="1:5">
      <c r="A236" s="519">
        <v>41610</v>
      </c>
      <c r="B236" s="519" t="s">
        <v>57443</v>
      </c>
      <c r="C236" s="519" t="s">
        <v>57174</v>
      </c>
      <c r="D236" s="519" t="s">
        <v>57170</v>
      </c>
      <c r="E236" s="520" t="s">
        <v>62910</v>
      </c>
    </row>
    <row r="237" spans="1:5">
      <c r="A237" s="519">
        <v>41611</v>
      </c>
      <c r="B237" s="519" t="s">
        <v>57444</v>
      </c>
      <c r="C237" s="519" t="s">
        <v>57174</v>
      </c>
      <c r="D237" s="519" t="s">
        <v>57170</v>
      </c>
      <c r="E237" s="520" t="s">
        <v>62911</v>
      </c>
    </row>
    <row r="238" spans="1:5">
      <c r="A238" s="519">
        <v>41612</v>
      </c>
      <c r="B238" s="519" t="s">
        <v>57445</v>
      </c>
      <c r="C238" s="519" t="s">
        <v>57174</v>
      </c>
      <c r="D238" s="519" t="s">
        <v>57170</v>
      </c>
      <c r="E238" s="520" t="s">
        <v>62912</v>
      </c>
    </row>
    <row r="239" spans="1:5">
      <c r="A239" s="519">
        <v>41637</v>
      </c>
      <c r="B239" s="519" t="s">
        <v>57446</v>
      </c>
      <c r="C239" s="519" t="s">
        <v>57174</v>
      </c>
      <c r="D239" s="519" t="s">
        <v>57170</v>
      </c>
      <c r="E239" s="520" t="s">
        <v>56878</v>
      </c>
    </row>
    <row r="240" spans="1:5">
      <c r="A240" s="519">
        <v>41638</v>
      </c>
      <c r="B240" s="519" t="s">
        <v>57447</v>
      </c>
      <c r="C240" s="519" t="s">
        <v>57174</v>
      </c>
      <c r="D240" s="519" t="s">
        <v>57170</v>
      </c>
      <c r="E240" s="520" t="s">
        <v>62913</v>
      </c>
    </row>
    <row r="241" spans="1:5">
      <c r="A241" s="519">
        <v>41639</v>
      </c>
      <c r="B241" s="519" t="s">
        <v>57448</v>
      </c>
      <c r="C241" s="519" t="s">
        <v>57174</v>
      </c>
      <c r="D241" s="519" t="s">
        <v>57170</v>
      </c>
      <c r="E241" s="520" t="s">
        <v>62914</v>
      </c>
    </row>
    <row r="242" spans="1:5">
      <c r="A242" s="519">
        <v>11789</v>
      </c>
      <c r="B242" s="519" t="s">
        <v>57449</v>
      </c>
      <c r="C242" s="519" t="s">
        <v>57174</v>
      </c>
      <c r="D242" s="519" t="s">
        <v>40591</v>
      </c>
      <c r="E242" s="520" t="s">
        <v>22884</v>
      </c>
    </row>
    <row r="243" spans="1:5">
      <c r="A243" s="519">
        <v>20975</v>
      </c>
      <c r="B243" s="519" t="s">
        <v>57450</v>
      </c>
      <c r="C243" s="519" t="s">
        <v>57174</v>
      </c>
      <c r="D243" s="519" t="s">
        <v>57170</v>
      </c>
      <c r="E243" s="520" t="s">
        <v>55454</v>
      </c>
    </row>
    <row r="244" spans="1:5">
      <c r="A244" s="519">
        <v>20976</v>
      </c>
      <c r="B244" s="519" t="s">
        <v>57451</v>
      </c>
      <c r="C244" s="519" t="s">
        <v>57174</v>
      </c>
      <c r="D244" s="519" t="s">
        <v>57170</v>
      </c>
      <c r="E244" s="520" t="s">
        <v>62915</v>
      </c>
    </row>
    <row r="245" spans="1:5">
      <c r="A245" s="519">
        <v>40340</v>
      </c>
      <c r="B245" s="519" t="s">
        <v>62916</v>
      </c>
      <c r="C245" s="519" t="s">
        <v>57174</v>
      </c>
      <c r="D245" s="519" t="s">
        <v>57170</v>
      </c>
      <c r="E245" s="520" t="s">
        <v>62917</v>
      </c>
    </row>
    <row r="246" spans="1:5">
      <c r="A246" s="519">
        <v>40341</v>
      </c>
      <c r="B246" s="519" t="s">
        <v>62918</v>
      </c>
      <c r="C246" s="519" t="s">
        <v>57174</v>
      </c>
      <c r="D246" s="519" t="s">
        <v>57170</v>
      </c>
      <c r="E246" s="520" t="s">
        <v>55926</v>
      </c>
    </row>
    <row r="247" spans="1:5">
      <c r="A247" s="519">
        <v>40342</v>
      </c>
      <c r="B247" s="519" t="s">
        <v>62919</v>
      </c>
      <c r="C247" s="519" t="s">
        <v>57174</v>
      </c>
      <c r="D247" s="519" t="s">
        <v>57170</v>
      </c>
      <c r="E247" s="520" t="s">
        <v>61489</v>
      </c>
    </row>
    <row r="248" spans="1:5">
      <c r="A248" s="519">
        <v>40343</v>
      </c>
      <c r="B248" s="519" t="s">
        <v>62920</v>
      </c>
      <c r="C248" s="519" t="s">
        <v>57174</v>
      </c>
      <c r="D248" s="519" t="s">
        <v>57170</v>
      </c>
      <c r="E248" s="520" t="s">
        <v>55327</v>
      </c>
    </row>
    <row r="249" spans="1:5">
      <c r="A249" s="519">
        <v>40344</v>
      </c>
      <c r="B249" s="519" t="s">
        <v>62921</v>
      </c>
      <c r="C249" s="519" t="s">
        <v>57174</v>
      </c>
      <c r="D249" s="519" t="s">
        <v>57170</v>
      </c>
      <c r="E249" s="520" t="s">
        <v>62922</v>
      </c>
    </row>
    <row r="250" spans="1:5">
      <c r="A250" s="519">
        <v>40345</v>
      </c>
      <c r="B250" s="519" t="s">
        <v>62923</v>
      </c>
      <c r="C250" s="519" t="s">
        <v>57174</v>
      </c>
      <c r="D250" s="519" t="s">
        <v>57170</v>
      </c>
      <c r="E250" s="520" t="s">
        <v>62924</v>
      </c>
    </row>
    <row r="251" spans="1:5">
      <c r="A251" s="519">
        <v>40346</v>
      </c>
      <c r="B251" s="519" t="s">
        <v>62925</v>
      </c>
      <c r="C251" s="519" t="s">
        <v>57174</v>
      </c>
      <c r="D251" s="519" t="s">
        <v>57170</v>
      </c>
      <c r="E251" s="520" t="s">
        <v>62926</v>
      </c>
    </row>
    <row r="252" spans="1:5">
      <c r="A252" s="519">
        <v>40347</v>
      </c>
      <c r="B252" s="519" t="s">
        <v>62927</v>
      </c>
      <c r="C252" s="519" t="s">
        <v>57174</v>
      </c>
      <c r="D252" s="519" t="s">
        <v>57170</v>
      </c>
      <c r="E252" s="520" t="s">
        <v>62928</v>
      </c>
    </row>
    <row r="253" spans="1:5">
      <c r="A253" s="519">
        <v>6138</v>
      </c>
      <c r="B253" s="519" t="s">
        <v>62929</v>
      </c>
      <c r="C253" s="519" t="s">
        <v>57174</v>
      </c>
      <c r="D253" s="519" t="s">
        <v>57170</v>
      </c>
      <c r="E253" s="520" t="s">
        <v>58777</v>
      </c>
    </row>
    <row r="254" spans="1:5">
      <c r="A254" s="519">
        <v>38840</v>
      </c>
      <c r="B254" s="519" t="s">
        <v>57455</v>
      </c>
      <c r="C254" s="519" t="s">
        <v>57174</v>
      </c>
      <c r="D254" s="519" t="s">
        <v>40591</v>
      </c>
      <c r="E254" s="520" t="s">
        <v>54434</v>
      </c>
    </row>
    <row r="255" spans="1:5">
      <c r="A255" s="519">
        <v>38841</v>
      </c>
      <c r="B255" s="519" t="s">
        <v>57456</v>
      </c>
      <c r="C255" s="519" t="s">
        <v>57174</v>
      </c>
      <c r="D255" s="519" t="s">
        <v>40591</v>
      </c>
      <c r="E255" s="520" t="s">
        <v>49464</v>
      </c>
    </row>
    <row r="256" spans="1:5">
      <c r="A256" s="519">
        <v>38842</v>
      </c>
      <c r="B256" s="519" t="s">
        <v>57457</v>
      </c>
      <c r="C256" s="519" t="s">
        <v>57174</v>
      </c>
      <c r="D256" s="519" t="s">
        <v>40591</v>
      </c>
      <c r="E256" s="520" t="s">
        <v>58467</v>
      </c>
    </row>
    <row r="257" spans="1:5">
      <c r="A257" s="519">
        <v>38843</v>
      </c>
      <c r="B257" s="519" t="s">
        <v>57458</v>
      </c>
      <c r="C257" s="519" t="s">
        <v>57174</v>
      </c>
      <c r="D257" s="519" t="s">
        <v>40591</v>
      </c>
      <c r="E257" s="520" t="s">
        <v>51222</v>
      </c>
    </row>
    <row r="258" spans="1:5">
      <c r="A258" s="519">
        <v>43424</v>
      </c>
      <c r="B258" s="519" t="s">
        <v>57459</v>
      </c>
      <c r="C258" s="519" t="s">
        <v>57174</v>
      </c>
      <c r="D258" s="519" t="s">
        <v>57170</v>
      </c>
      <c r="E258" s="520" t="s">
        <v>62930</v>
      </c>
    </row>
    <row r="259" spans="1:5">
      <c r="A259" s="519">
        <v>43426</v>
      </c>
      <c r="B259" s="519" t="s">
        <v>57460</v>
      </c>
      <c r="C259" s="519" t="s">
        <v>57174</v>
      </c>
      <c r="D259" s="519" t="s">
        <v>57170</v>
      </c>
      <c r="E259" s="520" t="s">
        <v>62931</v>
      </c>
    </row>
    <row r="260" spans="1:5">
      <c r="A260" s="519">
        <v>12565</v>
      </c>
      <c r="B260" s="519" t="s">
        <v>57461</v>
      </c>
      <c r="C260" s="519" t="s">
        <v>57174</v>
      </c>
      <c r="D260" s="519" t="s">
        <v>57170</v>
      </c>
      <c r="E260" s="520" t="s">
        <v>62932</v>
      </c>
    </row>
    <row r="261" spans="1:5">
      <c r="A261" s="519">
        <v>12567</v>
      </c>
      <c r="B261" s="519" t="s">
        <v>57462</v>
      </c>
      <c r="C261" s="519" t="s">
        <v>57174</v>
      </c>
      <c r="D261" s="519" t="s">
        <v>57170</v>
      </c>
      <c r="E261" s="520" t="s">
        <v>62933</v>
      </c>
    </row>
    <row r="262" spans="1:5">
      <c r="A262" s="519">
        <v>12568</v>
      </c>
      <c r="B262" s="519" t="s">
        <v>57463</v>
      </c>
      <c r="C262" s="519" t="s">
        <v>57174</v>
      </c>
      <c r="D262" s="519" t="s">
        <v>57170</v>
      </c>
      <c r="E262" s="520" t="s">
        <v>62934</v>
      </c>
    </row>
    <row r="263" spans="1:5">
      <c r="A263" s="519">
        <v>43441</v>
      </c>
      <c r="B263" s="519" t="s">
        <v>57464</v>
      </c>
      <c r="C263" s="519" t="s">
        <v>57174</v>
      </c>
      <c r="D263" s="519" t="s">
        <v>57170</v>
      </c>
      <c r="E263" s="520" t="s">
        <v>62935</v>
      </c>
    </row>
    <row r="264" spans="1:5">
      <c r="A264" s="519">
        <v>43423</v>
      </c>
      <c r="B264" s="519" t="s">
        <v>57465</v>
      </c>
      <c r="C264" s="519" t="s">
        <v>57174</v>
      </c>
      <c r="D264" s="519" t="s">
        <v>57170</v>
      </c>
      <c r="E264" s="520" t="s">
        <v>62936</v>
      </c>
    </row>
    <row r="265" spans="1:5">
      <c r="A265" s="519">
        <v>12532</v>
      </c>
      <c r="B265" s="519" t="s">
        <v>57467</v>
      </c>
      <c r="C265" s="519" t="s">
        <v>57174</v>
      </c>
      <c r="D265" s="519" t="s">
        <v>57170</v>
      </c>
      <c r="E265" s="520" t="s">
        <v>62937</v>
      </c>
    </row>
    <row r="266" spans="1:5">
      <c r="A266" s="519">
        <v>43444</v>
      </c>
      <c r="B266" s="519" t="s">
        <v>57468</v>
      </c>
      <c r="C266" s="519" t="s">
        <v>57174</v>
      </c>
      <c r="D266" s="519" t="s">
        <v>57170</v>
      </c>
      <c r="E266" s="520" t="s">
        <v>62938</v>
      </c>
    </row>
    <row r="267" spans="1:5">
      <c r="A267" s="519">
        <v>12551</v>
      </c>
      <c r="B267" s="519" t="s">
        <v>57469</v>
      </c>
      <c r="C267" s="519" t="s">
        <v>57174</v>
      </c>
      <c r="D267" s="519" t="s">
        <v>57170</v>
      </c>
      <c r="E267" s="520" t="s">
        <v>62939</v>
      </c>
    </row>
    <row r="268" spans="1:5">
      <c r="A268" s="519">
        <v>43442</v>
      </c>
      <c r="B268" s="519" t="s">
        <v>57470</v>
      </c>
      <c r="C268" s="519" t="s">
        <v>57174</v>
      </c>
      <c r="D268" s="519" t="s">
        <v>57170</v>
      </c>
      <c r="E268" s="520" t="s">
        <v>62940</v>
      </c>
    </row>
    <row r="269" spans="1:5">
      <c r="A269" s="519">
        <v>43443</v>
      </c>
      <c r="B269" s="519" t="s">
        <v>57472</v>
      </c>
      <c r="C269" s="519" t="s">
        <v>57174</v>
      </c>
      <c r="D269" s="519" t="s">
        <v>57170</v>
      </c>
      <c r="E269" s="520" t="s">
        <v>62941</v>
      </c>
    </row>
    <row r="270" spans="1:5">
      <c r="A270" s="519">
        <v>12544</v>
      </c>
      <c r="B270" s="519" t="s">
        <v>57473</v>
      </c>
      <c r="C270" s="519" t="s">
        <v>57174</v>
      </c>
      <c r="D270" s="519" t="s">
        <v>57170</v>
      </c>
      <c r="E270" s="520" t="s">
        <v>62942</v>
      </c>
    </row>
    <row r="271" spans="1:5">
      <c r="A271" s="519">
        <v>12547</v>
      </c>
      <c r="B271" s="519" t="s">
        <v>57474</v>
      </c>
      <c r="C271" s="519" t="s">
        <v>57174</v>
      </c>
      <c r="D271" s="519" t="s">
        <v>57170</v>
      </c>
      <c r="E271" s="520" t="s">
        <v>62943</v>
      </c>
    </row>
    <row r="272" spans="1:5">
      <c r="A272" s="519">
        <v>43445</v>
      </c>
      <c r="B272" s="519" t="s">
        <v>57475</v>
      </c>
      <c r="C272" s="519" t="s">
        <v>57174</v>
      </c>
      <c r="D272" s="519" t="s">
        <v>57170</v>
      </c>
      <c r="E272" s="520" t="s">
        <v>62944</v>
      </c>
    </row>
    <row r="273" spans="1:5">
      <c r="A273" s="519">
        <v>12563</v>
      </c>
      <c r="B273" s="519" t="s">
        <v>57476</v>
      </c>
      <c r="C273" s="519" t="s">
        <v>57174</v>
      </c>
      <c r="D273" s="519" t="s">
        <v>57170</v>
      </c>
      <c r="E273" s="520" t="s">
        <v>62945</v>
      </c>
    </row>
    <row r="274" spans="1:5">
      <c r="A274" s="519">
        <v>43425</v>
      </c>
      <c r="B274" s="519" t="s">
        <v>57477</v>
      </c>
      <c r="C274" s="519" t="s">
        <v>57174</v>
      </c>
      <c r="D274" s="519" t="s">
        <v>57170</v>
      </c>
      <c r="E274" s="520" t="s">
        <v>62946</v>
      </c>
    </row>
    <row r="275" spans="1:5">
      <c r="A275" s="519">
        <v>43446</v>
      </c>
      <c r="B275" s="519" t="s">
        <v>57478</v>
      </c>
      <c r="C275" s="519" t="s">
        <v>57174</v>
      </c>
      <c r="D275" s="519" t="s">
        <v>57170</v>
      </c>
      <c r="E275" s="520" t="s">
        <v>62947</v>
      </c>
    </row>
    <row r="276" spans="1:5">
      <c r="A276" s="519">
        <v>43447</v>
      </c>
      <c r="B276" s="519" t="s">
        <v>57479</v>
      </c>
      <c r="C276" s="519" t="s">
        <v>57174</v>
      </c>
      <c r="D276" s="519" t="s">
        <v>57170</v>
      </c>
      <c r="E276" s="520" t="s">
        <v>62948</v>
      </c>
    </row>
    <row r="277" spans="1:5">
      <c r="A277" s="519">
        <v>43448</v>
      </c>
      <c r="B277" s="519" t="s">
        <v>57480</v>
      </c>
      <c r="C277" s="519" t="s">
        <v>57174</v>
      </c>
      <c r="D277" s="519" t="s">
        <v>57170</v>
      </c>
      <c r="E277" s="520" t="s">
        <v>62949</v>
      </c>
    </row>
    <row r="278" spans="1:5">
      <c r="A278" s="519">
        <v>13761</v>
      </c>
      <c r="B278" s="519" t="s">
        <v>57481</v>
      </c>
      <c r="C278" s="519" t="s">
        <v>57174</v>
      </c>
      <c r="D278" s="519" t="s">
        <v>57170</v>
      </c>
      <c r="E278" s="520" t="s">
        <v>62950</v>
      </c>
    </row>
    <row r="279" spans="1:5">
      <c r="A279" s="519">
        <v>4814</v>
      </c>
      <c r="B279" s="519" t="s">
        <v>57482</v>
      </c>
      <c r="C279" s="519" t="s">
        <v>57174</v>
      </c>
      <c r="D279" s="519" t="s">
        <v>57170</v>
      </c>
      <c r="E279" s="520" t="s">
        <v>62951</v>
      </c>
    </row>
    <row r="280" spans="1:5">
      <c r="A280" s="519">
        <v>44473</v>
      </c>
      <c r="B280" s="519" t="s">
        <v>62952</v>
      </c>
      <c r="C280" s="519" t="s">
        <v>57174</v>
      </c>
      <c r="D280" s="519" t="s">
        <v>40591</v>
      </c>
      <c r="E280" s="520" t="s">
        <v>62953</v>
      </c>
    </row>
    <row r="281" spans="1:5">
      <c r="A281" s="519">
        <v>6122</v>
      </c>
      <c r="B281" s="519" t="s">
        <v>62954</v>
      </c>
      <c r="C281" s="519" t="s">
        <v>57385</v>
      </c>
      <c r="D281" s="519" t="s">
        <v>57170</v>
      </c>
      <c r="E281" s="520" t="s">
        <v>62046</v>
      </c>
    </row>
    <row r="282" spans="1:5">
      <c r="A282" s="519">
        <v>40810</v>
      </c>
      <c r="B282" s="519" t="s">
        <v>57484</v>
      </c>
      <c r="C282" s="519" t="s">
        <v>57388</v>
      </c>
      <c r="D282" s="519" t="s">
        <v>57170</v>
      </c>
      <c r="E282" s="520" t="s">
        <v>62955</v>
      </c>
    </row>
    <row r="283" spans="1:5">
      <c r="A283" s="519">
        <v>21100</v>
      </c>
      <c r="B283" s="519" t="s">
        <v>57485</v>
      </c>
      <c r="C283" s="519" t="s">
        <v>57174</v>
      </c>
      <c r="D283" s="519" t="s">
        <v>57170</v>
      </c>
      <c r="E283" s="520" t="s">
        <v>62956</v>
      </c>
    </row>
    <row r="284" spans="1:5">
      <c r="A284" s="519">
        <v>11816</v>
      </c>
      <c r="B284" s="519" t="s">
        <v>57486</v>
      </c>
      <c r="C284" s="519" t="s">
        <v>57174</v>
      </c>
      <c r="D284" s="519" t="s">
        <v>57172</v>
      </c>
      <c r="E284" s="520" t="s">
        <v>62957</v>
      </c>
    </row>
    <row r="285" spans="1:5">
      <c r="A285" s="519">
        <v>11814</v>
      </c>
      <c r="B285" s="519" t="s">
        <v>57487</v>
      </c>
      <c r="C285" s="519" t="s">
        <v>57174</v>
      </c>
      <c r="D285" s="519" t="s">
        <v>57170</v>
      </c>
      <c r="E285" s="520" t="s">
        <v>62958</v>
      </c>
    </row>
    <row r="286" spans="1:5">
      <c r="A286" s="519">
        <v>14186</v>
      </c>
      <c r="B286" s="519" t="s">
        <v>57488</v>
      </c>
      <c r="C286" s="519" t="s">
        <v>57174</v>
      </c>
      <c r="D286" s="519" t="s">
        <v>57170</v>
      </c>
      <c r="E286" s="520" t="s">
        <v>62959</v>
      </c>
    </row>
    <row r="287" spans="1:5">
      <c r="A287" s="519">
        <v>14185</v>
      </c>
      <c r="B287" s="519" t="s">
        <v>57489</v>
      </c>
      <c r="C287" s="519" t="s">
        <v>57174</v>
      </c>
      <c r="D287" s="519" t="s">
        <v>57170</v>
      </c>
      <c r="E287" s="520" t="s">
        <v>62960</v>
      </c>
    </row>
    <row r="288" spans="1:5">
      <c r="A288" s="519">
        <v>11811</v>
      </c>
      <c r="B288" s="519" t="s">
        <v>57490</v>
      </c>
      <c r="C288" s="519" t="s">
        <v>57174</v>
      </c>
      <c r="D288" s="519" t="s">
        <v>57170</v>
      </c>
      <c r="E288" s="520" t="s">
        <v>62961</v>
      </c>
    </row>
    <row r="289" spans="1:5">
      <c r="A289" s="519">
        <v>44498</v>
      </c>
      <c r="B289" s="519" t="s">
        <v>62962</v>
      </c>
      <c r="C289" s="519" t="s">
        <v>57174</v>
      </c>
      <c r="D289" s="519" t="s">
        <v>40591</v>
      </c>
      <c r="E289" s="520" t="s">
        <v>62963</v>
      </c>
    </row>
    <row r="290" spans="1:5">
      <c r="A290" s="519">
        <v>34469</v>
      </c>
      <c r="B290" s="519" t="s">
        <v>62964</v>
      </c>
      <c r="C290" s="519" t="s">
        <v>57174</v>
      </c>
      <c r="D290" s="519" t="s">
        <v>40591</v>
      </c>
      <c r="E290" s="520" t="s">
        <v>62965</v>
      </c>
    </row>
    <row r="291" spans="1:5">
      <c r="A291" s="519">
        <v>34476</v>
      </c>
      <c r="B291" s="519" t="s">
        <v>62966</v>
      </c>
      <c r="C291" s="519" t="s">
        <v>57174</v>
      </c>
      <c r="D291" s="519" t="s">
        <v>40591</v>
      </c>
      <c r="E291" s="520" t="s">
        <v>62967</v>
      </c>
    </row>
    <row r="292" spans="1:5">
      <c r="A292" s="519">
        <v>34477</v>
      </c>
      <c r="B292" s="519" t="s">
        <v>62968</v>
      </c>
      <c r="C292" s="519" t="s">
        <v>57174</v>
      </c>
      <c r="D292" s="519" t="s">
        <v>40591</v>
      </c>
      <c r="E292" s="520" t="s">
        <v>62969</v>
      </c>
    </row>
    <row r="293" spans="1:5">
      <c r="A293" s="519">
        <v>34482</v>
      </c>
      <c r="B293" s="519" t="s">
        <v>62970</v>
      </c>
      <c r="C293" s="519" t="s">
        <v>57174</v>
      </c>
      <c r="D293" s="519" t="s">
        <v>40591</v>
      </c>
      <c r="E293" s="520" t="s">
        <v>62971</v>
      </c>
    </row>
    <row r="294" spans="1:5">
      <c r="A294" s="519">
        <v>34472</v>
      </c>
      <c r="B294" s="519" t="s">
        <v>62972</v>
      </c>
      <c r="C294" s="519" t="s">
        <v>57174</v>
      </c>
      <c r="D294" s="519" t="s">
        <v>40591</v>
      </c>
      <c r="E294" s="520" t="s">
        <v>62973</v>
      </c>
    </row>
    <row r="295" spans="1:5">
      <c r="A295" s="519">
        <v>42425</v>
      </c>
      <c r="B295" s="519" t="s">
        <v>57491</v>
      </c>
      <c r="C295" s="519" t="s">
        <v>57174</v>
      </c>
      <c r="D295" s="519" t="s">
        <v>57170</v>
      </c>
      <c r="E295" s="520" t="s">
        <v>62974</v>
      </c>
    </row>
    <row r="296" spans="1:5">
      <c r="A296" s="519">
        <v>42422</v>
      </c>
      <c r="B296" s="519" t="s">
        <v>57492</v>
      </c>
      <c r="C296" s="519" t="s">
        <v>57174</v>
      </c>
      <c r="D296" s="519" t="s">
        <v>57172</v>
      </c>
      <c r="E296" s="520" t="s">
        <v>62975</v>
      </c>
    </row>
    <row r="297" spans="1:5">
      <c r="A297" s="519">
        <v>43184</v>
      </c>
      <c r="B297" s="519" t="s">
        <v>57493</v>
      </c>
      <c r="C297" s="519" t="s">
        <v>57174</v>
      </c>
      <c r="D297" s="519" t="s">
        <v>57170</v>
      </c>
      <c r="E297" s="520" t="s">
        <v>62976</v>
      </c>
    </row>
    <row r="298" spans="1:5">
      <c r="A298" s="519">
        <v>42424</v>
      </c>
      <c r="B298" s="519" t="s">
        <v>57494</v>
      </c>
      <c r="C298" s="519" t="s">
        <v>57174</v>
      </c>
      <c r="D298" s="519" t="s">
        <v>57170</v>
      </c>
      <c r="E298" s="520" t="s">
        <v>62977</v>
      </c>
    </row>
    <row r="299" spans="1:5">
      <c r="A299" s="519">
        <v>42421</v>
      </c>
      <c r="B299" s="519" t="s">
        <v>57495</v>
      </c>
      <c r="C299" s="519" t="s">
        <v>57174</v>
      </c>
      <c r="D299" s="519" t="s">
        <v>57170</v>
      </c>
      <c r="E299" s="520" t="s">
        <v>62978</v>
      </c>
    </row>
    <row r="300" spans="1:5">
      <c r="A300" s="519">
        <v>42416</v>
      </c>
      <c r="B300" s="519" t="s">
        <v>57496</v>
      </c>
      <c r="C300" s="519" t="s">
        <v>57174</v>
      </c>
      <c r="D300" s="519" t="s">
        <v>57170</v>
      </c>
      <c r="E300" s="520" t="s">
        <v>62979</v>
      </c>
    </row>
    <row r="301" spans="1:5">
      <c r="A301" s="519">
        <v>42417</v>
      </c>
      <c r="B301" s="519" t="s">
        <v>57497</v>
      </c>
      <c r="C301" s="519" t="s">
        <v>57174</v>
      </c>
      <c r="D301" s="519" t="s">
        <v>57170</v>
      </c>
      <c r="E301" s="520" t="s">
        <v>62980</v>
      </c>
    </row>
    <row r="302" spans="1:5">
      <c r="A302" s="519">
        <v>42419</v>
      </c>
      <c r="B302" s="519" t="s">
        <v>57498</v>
      </c>
      <c r="C302" s="519" t="s">
        <v>57174</v>
      </c>
      <c r="D302" s="519" t="s">
        <v>57170</v>
      </c>
      <c r="E302" s="520" t="s">
        <v>62981</v>
      </c>
    </row>
    <row r="303" spans="1:5">
      <c r="A303" s="519">
        <v>42420</v>
      </c>
      <c r="B303" s="519" t="s">
        <v>57499</v>
      </c>
      <c r="C303" s="519" t="s">
        <v>57174</v>
      </c>
      <c r="D303" s="519" t="s">
        <v>57170</v>
      </c>
      <c r="E303" s="520" t="s">
        <v>62982</v>
      </c>
    </row>
    <row r="304" spans="1:5">
      <c r="A304" s="519">
        <v>43195</v>
      </c>
      <c r="B304" s="519" t="s">
        <v>57500</v>
      </c>
      <c r="C304" s="519" t="s">
        <v>57174</v>
      </c>
      <c r="D304" s="519" t="s">
        <v>57170</v>
      </c>
      <c r="E304" s="520" t="s">
        <v>62983</v>
      </c>
    </row>
    <row r="305" spans="1:5">
      <c r="A305" s="519">
        <v>43196</v>
      </c>
      <c r="B305" s="519" t="s">
        <v>57501</v>
      </c>
      <c r="C305" s="519" t="s">
        <v>57174</v>
      </c>
      <c r="D305" s="519" t="s">
        <v>57170</v>
      </c>
      <c r="E305" s="520" t="s">
        <v>62984</v>
      </c>
    </row>
    <row r="306" spans="1:5">
      <c r="A306" s="519">
        <v>43198</v>
      </c>
      <c r="B306" s="519" t="s">
        <v>57502</v>
      </c>
      <c r="C306" s="519" t="s">
        <v>57174</v>
      </c>
      <c r="D306" s="519" t="s">
        <v>57170</v>
      </c>
      <c r="E306" s="520" t="s">
        <v>62985</v>
      </c>
    </row>
    <row r="307" spans="1:5">
      <c r="A307" s="519">
        <v>43199</v>
      </c>
      <c r="B307" s="519" t="s">
        <v>57503</v>
      </c>
      <c r="C307" s="519" t="s">
        <v>57174</v>
      </c>
      <c r="D307" s="519" t="s">
        <v>57170</v>
      </c>
      <c r="E307" s="520" t="s">
        <v>62986</v>
      </c>
    </row>
    <row r="308" spans="1:5">
      <c r="A308" s="519">
        <v>43200</v>
      </c>
      <c r="B308" s="519" t="s">
        <v>57504</v>
      </c>
      <c r="C308" s="519" t="s">
        <v>57174</v>
      </c>
      <c r="D308" s="519" t="s">
        <v>57170</v>
      </c>
      <c r="E308" s="520" t="s">
        <v>62987</v>
      </c>
    </row>
    <row r="309" spans="1:5">
      <c r="A309" s="519">
        <v>39556</v>
      </c>
      <c r="B309" s="519" t="s">
        <v>57505</v>
      </c>
      <c r="C309" s="519" t="s">
        <v>57174</v>
      </c>
      <c r="D309" s="519" t="s">
        <v>57170</v>
      </c>
      <c r="E309" s="520" t="s">
        <v>62988</v>
      </c>
    </row>
    <row r="310" spans="1:5">
      <c r="A310" s="519">
        <v>39557</v>
      </c>
      <c r="B310" s="519" t="s">
        <v>57506</v>
      </c>
      <c r="C310" s="519" t="s">
        <v>57174</v>
      </c>
      <c r="D310" s="519" t="s">
        <v>57170</v>
      </c>
      <c r="E310" s="520" t="s">
        <v>62989</v>
      </c>
    </row>
    <row r="311" spans="1:5">
      <c r="A311" s="519">
        <v>39559</v>
      </c>
      <c r="B311" s="519" t="s">
        <v>57507</v>
      </c>
      <c r="C311" s="519" t="s">
        <v>57174</v>
      </c>
      <c r="D311" s="519" t="s">
        <v>57170</v>
      </c>
      <c r="E311" s="520" t="s">
        <v>62990</v>
      </c>
    </row>
    <row r="312" spans="1:5">
      <c r="A312" s="519">
        <v>39560</v>
      </c>
      <c r="B312" s="519" t="s">
        <v>57508</v>
      </c>
      <c r="C312" s="519" t="s">
        <v>57174</v>
      </c>
      <c r="D312" s="519" t="s">
        <v>57170</v>
      </c>
      <c r="E312" s="520" t="s">
        <v>62991</v>
      </c>
    </row>
    <row r="313" spans="1:5">
      <c r="A313" s="519">
        <v>39561</v>
      </c>
      <c r="B313" s="519" t="s">
        <v>57509</v>
      </c>
      <c r="C313" s="519" t="s">
        <v>57174</v>
      </c>
      <c r="D313" s="519" t="s">
        <v>57170</v>
      </c>
      <c r="E313" s="520" t="s">
        <v>62992</v>
      </c>
    </row>
    <row r="314" spans="1:5">
      <c r="A314" s="519">
        <v>43190</v>
      </c>
      <c r="B314" s="519" t="s">
        <v>57510</v>
      </c>
      <c r="C314" s="519" t="s">
        <v>57174</v>
      </c>
      <c r="D314" s="519" t="s">
        <v>57170</v>
      </c>
      <c r="E314" s="520" t="s">
        <v>62993</v>
      </c>
    </row>
    <row r="315" spans="1:5">
      <c r="A315" s="519">
        <v>39555</v>
      </c>
      <c r="B315" s="519" t="s">
        <v>57511</v>
      </c>
      <c r="C315" s="519" t="s">
        <v>57174</v>
      </c>
      <c r="D315" s="519" t="s">
        <v>57170</v>
      </c>
      <c r="E315" s="520" t="s">
        <v>62994</v>
      </c>
    </row>
    <row r="316" spans="1:5">
      <c r="A316" s="519">
        <v>43191</v>
      </c>
      <c r="B316" s="519" t="s">
        <v>57512</v>
      </c>
      <c r="C316" s="519" t="s">
        <v>57174</v>
      </c>
      <c r="D316" s="519" t="s">
        <v>57170</v>
      </c>
      <c r="E316" s="520" t="s">
        <v>62995</v>
      </c>
    </row>
    <row r="317" spans="1:5">
      <c r="A317" s="519">
        <v>39548</v>
      </c>
      <c r="B317" s="519" t="s">
        <v>57513</v>
      </c>
      <c r="C317" s="519" t="s">
        <v>57174</v>
      </c>
      <c r="D317" s="519" t="s">
        <v>57170</v>
      </c>
      <c r="E317" s="520" t="s">
        <v>62996</v>
      </c>
    </row>
    <row r="318" spans="1:5">
      <c r="A318" s="519">
        <v>43192</v>
      </c>
      <c r="B318" s="519" t="s">
        <v>57514</v>
      </c>
      <c r="C318" s="519" t="s">
        <v>57174</v>
      </c>
      <c r="D318" s="519" t="s">
        <v>57170</v>
      </c>
      <c r="E318" s="520" t="s">
        <v>62997</v>
      </c>
    </row>
    <row r="319" spans="1:5">
      <c r="A319" s="519">
        <v>39554</v>
      </c>
      <c r="B319" s="519" t="s">
        <v>57515</v>
      </c>
      <c r="C319" s="519" t="s">
        <v>57174</v>
      </c>
      <c r="D319" s="519" t="s">
        <v>57170</v>
      </c>
      <c r="E319" s="520" t="s">
        <v>62998</v>
      </c>
    </row>
    <row r="320" spans="1:5">
      <c r="A320" s="519">
        <v>43194</v>
      </c>
      <c r="B320" s="519" t="s">
        <v>57516</v>
      </c>
      <c r="C320" s="519" t="s">
        <v>57174</v>
      </c>
      <c r="D320" s="519" t="s">
        <v>57170</v>
      </c>
      <c r="E320" s="520" t="s">
        <v>62999</v>
      </c>
    </row>
    <row r="321" spans="1:5">
      <c r="A321" s="519">
        <v>39551</v>
      </c>
      <c r="B321" s="519" t="s">
        <v>57517</v>
      </c>
      <c r="C321" s="519" t="s">
        <v>57174</v>
      </c>
      <c r="D321" s="519" t="s">
        <v>57170</v>
      </c>
      <c r="E321" s="520" t="s">
        <v>63000</v>
      </c>
    </row>
    <row r="322" spans="1:5">
      <c r="A322" s="519">
        <v>43185</v>
      </c>
      <c r="B322" s="519" t="s">
        <v>57518</v>
      </c>
      <c r="C322" s="519" t="s">
        <v>57174</v>
      </c>
      <c r="D322" s="519" t="s">
        <v>57170</v>
      </c>
      <c r="E322" s="520" t="s">
        <v>63001</v>
      </c>
    </row>
    <row r="323" spans="1:5">
      <c r="A323" s="519">
        <v>43186</v>
      </c>
      <c r="B323" s="519" t="s">
        <v>57519</v>
      </c>
      <c r="C323" s="519" t="s">
        <v>57174</v>
      </c>
      <c r="D323" s="519" t="s">
        <v>57170</v>
      </c>
      <c r="E323" s="520" t="s">
        <v>63002</v>
      </c>
    </row>
    <row r="324" spans="1:5">
      <c r="A324" s="519">
        <v>43187</v>
      </c>
      <c r="B324" s="519" t="s">
        <v>57520</v>
      </c>
      <c r="C324" s="519" t="s">
        <v>57174</v>
      </c>
      <c r="D324" s="519" t="s">
        <v>57170</v>
      </c>
      <c r="E324" s="520" t="s">
        <v>63003</v>
      </c>
    </row>
    <row r="325" spans="1:5">
      <c r="A325" s="519">
        <v>43188</v>
      </c>
      <c r="B325" s="519" t="s">
        <v>57521</v>
      </c>
      <c r="C325" s="519" t="s">
        <v>57174</v>
      </c>
      <c r="D325" s="519" t="s">
        <v>57170</v>
      </c>
      <c r="E325" s="520" t="s">
        <v>63004</v>
      </c>
    </row>
    <row r="326" spans="1:5">
      <c r="A326" s="519">
        <v>43189</v>
      </c>
      <c r="B326" s="519" t="s">
        <v>57522</v>
      </c>
      <c r="C326" s="519" t="s">
        <v>57174</v>
      </c>
      <c r="D326" s="519" t="s">
        <v>57170</v>
      </c>
      <c r="E326" s="520" t="s">
        <v>63005</v>
      </c>
    </row>
    <row r="327" spans="1:5">
      <c r="A327" s="519">
        <v>39580</v>
      </c>
      <c r="B327" s="519" t="s">
        <v>57523</v>
      </c>
      <c r="C327" s="519" t="s">
        <v>57174</v>
      </c>
      <c r="D327" s="519" t="s">
        <v>57170</v>
      </c>
      <c r="E327" s="520" t="s">
        <v>63006</v>
      </c>
    </row>
    <row r="328" spans="1:5">
      <c r="A328" s="519">
        <v>39577</v>
      </c>
      <c r="B328" s="519" t="s">
        <v>57524</v>
      </c>
      <c r="C328" s="519" t="s">
        <v>57174</v>
      </c>
      <c r="D328" s="519" t="s">
        <v>57170</v>
      </c>
      <c r="E328" s="520" t="s">
        <v>63007</v>
      </c>
    </row>
    <row r="329" spans="1:5">
      <c r="A329" s="519">
        <v>39578</v>
      </c>
      <c r="B329" s="519" t="s">
        <v>57525</v>
      </c>
      <c r="C329" s="519" t="s">
        <v>57174</v>
      </c>
      <c r="D329" s="519" t="s">
        <v>57170</v>
      </c>
      <c r="E329" s="520" t="s">
        <v>63008</v>
      </c>
    </row>
    <row r="330" spans="1:5">
      <c r="A330" s="519">
        <v>39579</v>
      </c>
      <c r="B330" s="519" t="s">
        <v>57526</v>
      </c>
      <c r="C330" s="519" t="s">
        <v>57174</v>
      </c>
      <c r="D330" s="519" t="s">
        <v>57170</v>
      </c>
      <c r="E330" s="520" t="s">
        <v>63009</v>
      </c>
    </row>
    <row r="331" spans="1:5">
      <c r="A331" s="519">
        <v>39826</v>
      </c>
      <c r="B331" s="519" t="s">
        <v>57527</v>
      </c>
      <c r="C331" s="519" t="s">
        <v>57174</v>
      </c>
      <c r="D331" s="519" t="s">
        <v>57170</v>
      </c>
      <c r="E331" s="520" t="s">
        <v>63010</v>
      </c>
    </row>
    <row r="332" spans="1:5">
      <c r="A332" s="519">
        <v>10700</v>
      </c>
      <c r="B332" s="519" t="s">
        <v>57528</v>
      </c>
      <c r="C332" s="519" t="s">
        <v>57174</v>
      </c>
      <c r="D332" s="519" t="s">
        <v>57170</v>
      </c>
      <c r="E332" s="520" t="s">
        <v>63011</v>
      </c>
    </row>
    <row r="333" spans="1:5">
      <c r="A333" s="519">
        <v>346</v>
      </c>
      <c r="B333" s="519" t="s">
        <v>57529</v>
      </c>
      <c r="C333" s="519" t="s">
        <v>57251</v>
      </c>
      <c r="D333" s="519" t="s">
        <v>57170</v>
      </c>
      <c r="E333" s="520" t="s">
        <v>55648</v>
      </c>
    </row>
    <row r="334" spans="1:5">
      <c r="A334" s="519">
        <v>3312</v>
      </c>
      <c r="B334" s="519" t="s">
        <v>57530</v>
      </c>
      <c r="C334" s="519" t="s">
        <v>57251</v>
      </c>
      <c r="D334" s="519" t="s">
        <v>57170</v>
      </c>
      <c r="E334" s="520" t="s">
        <v>58162</v>
      </c>
    </row>
    <row r="335" spans="1:5">
      <c r="A335" s="519">
        <v>339</v>
      </c>
      <c r="B335" s="519" t="s">
        <v>57532</v>
      </c>
      <c r="C335" s="519" t="s">
        <v>57188</v>
      </c>
      <c r="D335" s="519" t="s">
        <v>57170</v>
      </c>
      <c r="E335" s="520" t="s">
        <v>55741</v>
      </c>
    </row>
    <row r="336" spans="1:5">
      <c r="A336" s="519">
        <v>340</v>
      </c>
      <c r="B336" s="519" t="s">
        <v>57533</v>
      </c>
      <c r="C336" s="519" t="s">
        <v>57188</v>
      </c>
      <c r="D336" s="519" t="s">
        <v>57170</v>
      </c>
      <c r="E336" s="520" t="s">
        <v>60533</v>
      </c>
    </row>
    <row r="337" spans="1:5">
      <c r="A337" s="519">
        <v>43130</v>
      </c>
      <c r="B337" s="519" t="s">
        <v>57534</v>
      </c>
      <c r="C337" s="519" t="s">
        <v>57251</v>
      </c>
      <c r="D337" s="519" t="s">
        <v>57172</v>
      </c>
      <c r="E337" s="520" t="s">
        <v>58484</v>
      </c>
    </row>
    <row r="338" spans="1:5">
      <c r="A338" s="519">
        <v>344</v>
      </c>
      <c r="B338" s="519" t="s">
        <v>57535</v>
      </c>
      <c r="C338" s="519" t="s">
        <v>57251</v>
      </c>
      <c r="D338" s="519" t="s">
        <v>57170</v>
      </c>
      <c r="E338" s="520" t="s">
        <v>63012</v>
      </c>
    </row>
    <row r="339" spans="1:5">
      <c r="A339" s="519">
        <v>345</v>
      </c>
      <c r="B339" s="519" t="s">
        <v>57536</v>
      </c>
      <c r="C339" s="519" t="s">
        <v>57251</v>
      </c>
      <c r="D339" s="519" t="s">
        <v>57170</v>
      </c>
      <c r="E339" s="520" t="s">
        <v>63013</v>
      </c>
    </row>
    <row r="340" spans="1:5">
      <c r="A340" s="519">
        <v>43131</v>
      </c>
      <c r="B340" s="519" t="s">
        <v>57537</v>
      </c>
      <c r="C340" s="519" t="s">
        <v>57251</v>
      </c>
      <c r="D340" s="519" t="s">
        <v>57170</v>
      </c>
      <c r="E340" s="520" t="s">
        <v>56504</v>
      </c>
    </row>
    <row r="341" spans="1:5">
      <c r="A341" s="519">
        <v>3313</v>
      </c>
      <c r="B341" s="519" t="s">
        <v>57539</v>
      </c>
      <c r="C341" s="519" t="s">
        <v>57251</v>
      </c>
      <c r="D341" s="519" t="s">
        <v>57170</v>
      </c>
      <c r="E341" s="520" t="s">
        <v>55689</v>
      </c>
    </row>
    <row r="342" spans="1:5">
      <c r="A342" s="519">
        <v>43132</v>
      </c>
      <c r="B342" s="519" t="s">
        <v>57541</v>
      </c>
      <c r="C342" s="519" t="s">
        <v>57251</v>
      </c>
      <c r="D342" s="519" t="s">
        <v>57170</v>
      </c>
      <c r="E342" s="520" t="s">
        <v>58484</v>
      </c>
    </row>
    <row r="343" spans="1:5">
      <c r="A343" s="519">
        <v>366</v>
      </c>
      <c r="B343" s="519" t="s">
        <v>57542</v>
      </c>
      <c r="C343" s="519" t="s">
        <v>57384</v>
      </c>
      <c r="D343" s="519" t="s">
        <v>57172</v>
      </c>
      <c r="E343" s="520" t="s">
        <v>56873</v>
      </c>
    </row>
    <row r="344" spans="1:5">
      <c r="A344" s="519">
        <v>367</v>
      </c>
      <c r="B344" s="519" t="s">
        <v>57544</v>
      </c>
      <c r="C344" s="519" t="s">
        <v>57384</v>
      </c>
      <c r="D344" s="519" t="s">
        <v>57170</v>
      </c>
      <c r="E344" s="520" t="s">
        <v>56322</v>
      </c>
    </row>
    <row r="345" spans="1:5">
      <c r="A345" s="519">
        <v>370</v>
      </c>
      <c r="B345" s="519" t="s">
        <v>57546</v>
      </c>
      <c r="C345" s="519" t="s">
        <v>57384</v>
      </c>
      <c r="D345" s="519" t="s">
        <v>57170</v>
      </c>
      <c r="E345" s="520" t="s">
        <v>56873</v>
      </c>
    </row>
    <row r="346" spans="1:5">
      <c r="A346" s="519">
        <v>368</v>
      </c>
      <c r="B346" s="519" t="s">
        <v>57547</v>
      </c>
      <c r="C346" s="519" t="s">
        <v>57384</v>
      </c>
      <c r="D346" s="519" t="s">
        <v>57170</v>
      </c>
      <c r="E346" s="520" t="s">
        <v>63014</v>
      </c>
    </row>
    <row r="347" spans="1:5">
      <c r="A347" s="519">
        <v>11075</v>
      </c>
      <c r="B347" s="519" t="s">
        <v>57548</v>
      </c>
      <c r="C347" s="519" t="s">
        <v>57384</v>
      </c>
      <c r="D347" s="519" t="s">
        <v>57170</v>
      </c>
      <c r="E347" s="520" t="s">
        <v>63015</v>
      </c>
    </row>
    <row r="348" spans="1:5">
      <c r="A348" s="519">
        <v>1381</v>
      </c>
      <c r="B348" s="519" t="s">
        <v>57549</v>
      </c>
      <c r="C348" s="519" t="s">
        <v>57251</v>
      </c>
      <c r="D348" s="519" t="s">
        <v>57172</v>
      </c>
      <c r="E348" s="520" t="s">
        <v>23457</v>
      </c>
    </row>
    <row r="349" spans="1:5">
      <c r="A349" s="519">
        <v>34353</v>
      </c>
      <c r="B349" s="519" t="s">
        <v>57550</v>
      </c>
      <c r="C349" s="519" t="s">
        <v>57251</v>
      </c>
      <c r="D349" s="519" t="s">
        <v>57170</v>
      </c>
      <c r="E349" s="520" t="s">
        <v>55176</v>
      </c>
    </row>
    <row r="350" spans="1:5">
      <c r="A350" s="519">
        <v>37595</v>
      </c>
      <c r="B350" s="519" t="s">
        <v>57551</v>
      </c>
      <c r="C350" s="519" t="s">
        <v>57251</v>
      </c>
      <c r="D350" s="519" t="s">
        <v>57170</v>
      </c>
      <c r="E350" s="520" t="s">
        <v>56962</v>
      </c>
    </row>
    <row r="351" spans="1:5">
      <c r="A351" s="519">
        <v>37596</v>
      </c>
      <c r="B351" s="519" t="s">
        <v>57552</v>
      </c>
      <c r="C351" s="519" t="s">
        <v>57251</v>
      </c>
      <c r="D351" s="519" t="s">
        <v>57170</v>
      </c>
      <c r="E351" s="520" t="s">
        <v>58229</v>
      </c>
    </row>
    <row r="352" spans="1:5">
      <c r="A352" s="519">
        <v>371</v>
      </c>
      <c r="B352" s="519" t="s">
        <v>57553</v>
      </c>
      <c r="C352" s="519" t="s">
        <v>57251</v>
      </c>
      <c r="D352" s="519" t="s">
        <v>57170</v>
      </c>
      <c r="E352" s="520" t="s">
        <v>25867</v>
      </c>
    </row>
    <row r="353" spans="1:5">
      <c r="A353" s="519">
        <v>37553</v>
      </c>
      <c r="B353" s="519" t="s">
        <v>57554</v>
      </c>
      <c r="C353" s="519" t="s">
        <v>57251</v>
      </c>
      <c r="D353" s="519" t="s">
        <v>57170</v>
      </c>
      <c r="E353" s="520" t="s">
        <v>52318</v>
      </c>
    </row>
    <row r="354" spans="1:5">
      <c r="A354" s="519">
        <v>37552</v>
      </c>
      <c r="B354" s="519" t="s">
        <v>57555</v>
      </c>
      <c r="C354" s="519" t="s">
        <v>57251</v>
      </c>
      <c r="D354" s="519" t="s">
        <v>57170</v>
      </c>
      <c r="E354" s="520" t="s">
        <v>58262</v>
      </c>
    </row>
    <row r="355" spans="1:5">
      <c r="A355" s="519">
        <v>36880</v>
      </c>
      <c r="B355" s="519" t="s">
        <v>57556</v>
      </c>
      <c r="C355" s="519" t="s">
        <v>57251</v>
      </c>
      <c r="D355" s="519" t="s">
        <v>57170</v>
      </c>
      <c r="E355" s="520" t="s">
        <v>57247</v>
      </c>
    </row>
    <row r="356" spans="1:5">
      <c r="A356" s="519">
        <v>34355</v>
      </c>
      <c r="B356" s="519" t="s">
        <v>57557</v>
      </c>
      <c r="C356" s="519" t="s">
        <v>57251</v>
      </c>
      <c r="D356" s="519" t="s">
        <v>57170</v>
      </c>
      <c r="E356" s="520" t="s">
        <v>50805</v>
      </c>
    </row>
    <row r="357" spans="1:5">
      <c r="A357" s="519">
        <v>130</v>
      </c>
      <c r="B357" s="519" t="s">
        <v>57558</v>
      </c>
      <c r="C357" s="519" t="s">
        <v>57251</v>
      </c>
      <c r="D357" s="519" t="s">
        <v>57170</v>
      </c>
      <c r="E357" s="520" t="s">
        <v>53404</v>
      </c>
    </row>
    <row r="358" spans="1:5">
      <c r="A358" s="519">
        <v>135</v>
      </c>
      <c r="B358" s="519" t="s">
        <v>57560</v>
      </c>
      <c r="C358" s="519" t="s">
        <v>57251</v>
      </c>
      <c r="D358" s="519" t="s">
        <v>57170</v>
      </c>
      <c r="E358" s="520" t="s">
        <v>55871</v>
      </c>
    </row>
    <row r="359" spans="1:5">
      <c r="A359" s="519">
        <v>36886</v>
      </c>
      <c r="B359" s="519" t="s">
        <v>57562</v>
      </c>
      <c r="C359" s="519" t="s">
        <v>57251</v>
      </c>
      <c r="D359" s="519" t="s">
        <v>57170</v>
      </c>
      <c r="E359" s="520" t="s">
        <v>23424</v>
      </c>
    </row>
    <row r="360" spans="1:5">
      <c r="A360" s="519">
        <v>38546</v>
      </c>
      <c r="B360" s="519" t="s">
        <v>57563</v>
      </c>
      <c r="C360" s="519" t="s">
        <v>57384</v>
      </c>
      <c r="D360" s="519" t="s">
        <v>57170</v>
      </c>
      <c r="E360" s="520" t="s">
        <v>63016</v>
      </c>
    </row>
    <row r="361" spans="1:5">
      <c r="A361" s="519">
        <v>34549</v>
      </c>
      <c r="B361" s="519" t="s">
        <v>57564</v>
      </c>
      <c r="C361" s="519" t="s">
        <v>57384</v>
      </c>
      <c r="D361" s="519" t="s">
        <v>57170</v>
      </c>
      <c r="E361" s="520" t="s">
        <v>63017</v>
      </c>
    </row>
    <row r="362" spans="1:5">
      <c r="A362" s="519">
        <v>6081</v>
      </c>
      <c r="B362" s="519" t="s">
        <v>57565</v>
      </c>
      <c r="C362" s="519" t="s">
        <v>57384</v>
      </c>
      <c r="D362" s="519" t="s">
        <v>57170</v>
      </c>
      <c r="E362" s="520" t="s">
        <v>63018</v>
      </c>
    </row>
    <row r="363" spans="1:5">
      <c r="A363" s="519">
        <v>6077</v>
      </c>
      <c r="B363" s="519" t="s">
        <v>57566</v>
      </c>
      <c r="C363" s="519" t="s">
        <v>57384</v>
      </c>
      <c r="D363" s="519" t="s">
        <v>57170</v>
      </c>
      <c r="E363" s="520" t="s">
        <v>63019</v>
      </c>
    </row>
    <row r="364" spans="1:5">
      <c r="A364" s="519">
        <v>6079</v>
      </c>
      <c r="B364" s="519" t="s">
        <v>57567</v>
      </c>
      <c r="C364" s="519" t="s">
        <v>57384</v>
      </c>
      <c r="D364" s="519" t="s">
        <v>57170</v>
      </c>
      <c r="E364" s="520" t="s">
        <v>63019</v>
      </c>
    </row>
    <row r="365" spans="1:5">
      <c r="A365" s="519">
        <v>1091</v>
      </c>
      <c r="B365" s="519" t="s">
        <v>57568</v>
      </c>
      <c r="C365" s="519" t="s">
        <v>57174</v>
      </c>
      <c r="D365" s="519" t="s">
        <v>40591</v>
      </c>
      <c r="E365" s="520" t="s">
        <v>56935</v>
      </c>
    </row>
    <row r="366" spans="1:5">
      <c r="A366" s="519">
        <v>1094</v>
      </c>
      <c r="B366" s="519" t="s">
        <v>57569</v>
      </c>
      <c r="C366" s="519" t="s">
        <v>57174</v>
      </c>
      <c r="D366" s="519" t="s">
        <v>40591</v>
      </c>
      <c r="E366" s="520" t="s">
        <v>53670</v>
      </c>
    </row>
    <row r="367" spans="1:5">
      <c r="A367" s="519">
        <v>1095</v>
      </c>
      <c r="B367" s="519" t="s">
        <v>57570</v>
      </c>
      <c r="C367" s="519" t="s">
        <v>57174</v>
      </c>
      <c r="D367" s="519" t="s">
        <v>40591</v>
      </c>
      <c r="E367" s="520" t="s">
        <v>63020</v>
      </c>
    </row>
    <row r="368" spans="1:5">
      <c r="A368" s="519">
        <v>1092</v>
      </c>
      <c r="B368" s="519" t="s">
        <v>57572</v>
      </c>
      <c r="C368" s="519" t="s">
        <v>57174</v>
      </c>
      <c r="D368" s="519" t="s">
        <v>40591</v>
      </c>
      <c r="E368" s="520" t="s">
        <v>63021</v>
      </c>
    </row>
    <row r="369" spans="1:5">
      <c r="A369" s="519">
        <v>1093</v>
      </c>
      <c r="B369" s="519" t="s">
        <v>57573</v>
      </c>
      <c r="C369" s="519" t="s">
        <v>57174</v>
      </c>
      <c r="D369" s="519" t="s">
        <v>40591</v>
      </c>
      <c r="E369" s="520" t="s">
        <v>63022</v>
      </c>
    </row>
    <row r="370" spans="1:5">
      <c r="A370" s="519">
        <v>1090</v>
      </c>
      <c r="B370" s="519" t="s">
        <v>57574</v>
      </c>
      <c r="C370" s="519" t="s">
        <v>57174</v>
      </c>
      <c r="D370" s="519" t="s">
        <v>40591</v>
      </c>
      <c r="E370" s="520" t="s">
        <v>56706</v>
      </c>
    </row>
    <row r="371" spans="1:5">
      <c r="A371" s="519">
        <v>1096</v>
      </c>
      <c r="B371" s="519" t="s">
        <v>57576</v>
      </c>
      <c r="C371" s="519" t="s">
        <v>57174</v>
      </c>
      <c r="D371" s="519" t="s">
        <v>40591</v>
      </c>
      <c r="E371" s="520" t="s">
        <v>63023</v>
      </c>
    </row>
    <row r="372" spans="1:5">
      <c r="A372" s="519">
        <v>1097</v>
      </c>
      <c r="B372" s="519" t="s">
        <v>57577</v>
      </c>
      <c r="C372" s="519" t="s">
        <v>57174</v>
      </c>
      <c r="D372" s="519" t="s">
        <v>40591</v>
      </c>
      <c r="E372" s="520" t="s">
        <v>63024</v>
      </c>
    </row>
    <row r="373" spans="1:5">
      <c r="A373" s="519">
        <v>378</v>
      </c>
      <c r="B373" s="519" t="s">
        <v>63025</v>
      </c>
      <c r="C373" s="519" t="s">
        <v>57385</v>
      </c>
      <c r="D373" s="519" t="s">
        <v>57170</v>
      </c>
      <c r="E373" s="520" t="s">
        <v>63026</v>
      </c>
    </row>
    <row r="374" spans="1:5">
      <c r="A374" s="519">
        <v>40911</v>
      </c>
      <c r="B374" s="519" t="s">
        <v>57579</v>
      </c>
      <c r="C374" s="519" t="s">
        <v>57388</v>
      </c>
      <c r="D374" s="519" t="s">
        <v>57170</v>
      </c>
      <c r="E374" s="520" t="s">
        <v>63027</v>
      </c>
    </row>
    <row r="375" spans="1:5">
      <c r="A375" s="519">
        <v>33939</v>
      </c>
      <c r="B375" s="519" t="s">
        <v>57580</v>
      </c>
      <c r="C375" s="519" t="s">
        <v>57385</v>
      </c>
      <c r="D375" s="519" t="s">
        <v>57170</v>
      </c>
      <c r="E375" s="520" t="s">
        <v>63028</v>
      </c>
    </row>
    <row r="376" spans="1:5">
      <c r="A376" s="519">
        <v>40815</v>
      </c>
      <c r="B376" s="519" t="s">
        <v>57581</v>
      </c>
      <c r="C376" s="519" t="s">
        <v>57388</v>
      </c>
      <c r="D376" s="519" t="s">
        <v>57170</v>
      </c>
      <c r="E376" s="520" t="s">
        <v>63029</v>
      </c>
    </row>
    <row r="377" spans="1:5">
      <c r="A377" s="519">
        <v>34760</v>
      </c>
      <c r="B377" s="519" t="s">
        <v>57582</v>
      </c>
      <c r="C377" s="519" t="s">
        <v>57385</v>
      </c>
      <c r="D377" s="519" t="s">
        <v>57170</v>
      </c>
      <c r="E377" s="520" t="s">
        <v>63030</v>
      </c>
    </row>
    <row r="378" spans="1:5">
      <c r="A378" s="519">
        <v>40935</v>
      </c>
      <c r="B378" s="519" t="s">
        <v>57584</v>
      </c>
      <c r="C378" s="519" t="s">
        <v>57388</v>
      </c>
      <c r="D378" s="519" t="s">
        <v>57170</v>
      </c>
      <c r="E378" s="520" t="s">
        <v>63031</v>
      </c>
    </row>
    <row r="379" spans="1:5">
      <c r="A379" s="519">
        <v>33952</v>
      </c>
      <c r="B379" s="519" t="s">
        <v>57585</v>
      </c>
      <c r="C379" s="519" t="s">
        <v>57385</v>
      </c>
      <c r="D379" s="519" t="s">
        <v>57170</v>
      </c>
      <c r="E379" s="520" t="s">
        <v>63032</v>
      </c>
    </row>
    <row r="380" spans="1:5">
      <c r="A380" s="519">
        <v>40816</v>
      </c>
      <c r="B380" s="519" t="s">
        <v>57586</v>
      </c>
      <c r="C380" s="519" t="s">
        <v>57388</v>
      </c>
      <c r="D380" s="519" t="s">
        <v>57170</v>
      </c>
      <c r="E380" s="520" t="s">
        <v>63033</v>
      </c>
    </row>
    <row r="381" spans="1:5">
      <c r="A381" s="519">
        <v>33953</v>
      </c>
      <c r="B381" s="519" t="s">
        <v>57587</v>
      </c>
      <c r="C381" s="519" t="s">
        <v>57385</v>
      </c>
      <c r="D381" s="519" t="s">
        <v>57170</v>
      </c>
      <c r="E381" s="520" t="s">
        <v>63034</v>
      </c>
    </row>
    <row r="382" spans="1:5">
      <c r="A382" s="519">
        <v>40817</v>
      </c>
      <c r="B382" s="519" t="s">
        <v>57588</v>
      </c>
      <c r="C382" s="519" t="s">
        <v>57388</v>
      </c>
      <c r="D382" s="519" t="s">
        <v>57170</v>
      </c>
      <c r="E382" s="520" t="s">
        <v>63035</v>
      </c>
    </row>
    <row r="383" spans="1:5">
      <c r="A383" s="519">
        <v>13348</v>
      </c>
      <c r="B383" s="519" t="s">
        <v>57589</v>
      </c>
      <c r="C383" s="519" t="s">
        <v>57174</v>
      </c>
      <c r="D383" s="519" t="s">
        <v>40591</v>
      </c>
      <c r="E383" s="520" t="s">
        <v>25384</v>
      </c>
    </row>
    <row r="384" spans="1:5">
      <c r="A384" s="519">
        <v>39211</v>
      </c>
      <c r="B384" s="519" t="s">
        <v>57590</v>
      </c>
      <c r="C384" s="519" t="s">
        <v>57174</v>
      </c>
      <c r="D384" s="519" t="s">
        <v>57170</v>
      </c>
      <c r="E384" s="520" t="s">
        <v>23400</v>
      </c>
    </row>
    <row r="385" spans="1:5">
      <c r="A385" s="519">
        <v>39212</v>
      </c>
      <c r="B385" s="519" t="s">
        <v>57592</v>
      </c>
      <c r="C385" s="519" t="s">
        <v>57174</v>
      </c>
      <c r="D385" s="519" t="s">
        <v>57170</v>
      </c>
      <c r="E385" s="520" t="s">
        <v>61471</v>
      </c>
    </row>
    <row r="386" spans="1:5">
      <c r="A386" s="519">
        <v>39208</v>
      </c>
      <c r="B386" s="519" t="s">
        <v>57593</v>
      </c>
      <c r="C386" s="519" t="s">
        <v>57174</v>
      </c>
      <c r="D386" s="519" t="s">
        <v>57170</v>
      </c>
      <c r="E386" s="520" t="s">
        <v>50806</v>
      </c>
    </row>
    <row r="387" spans="1:5">
      <c r="A387" s="519">
        <v>39210</v>
      </c>
      <c r="B387" s="519" t="s">
        <v>57594</v>
      </c>
      <c r="C387" s="519" t="s">
        <v>57174</v>
      </c>
      <c r="D387" s="519" t="s">
        <v>57170</v>
      </c>
      <c r="E387" s="520" t="s">
        <v>23253</v>
      </c>
    </row>
    <row r="388" spans="1:5">
      <c r="A388" s="519">
        <v>39214</v>
      </c>
      <c r="B388" s="519" t="s">
        <v>57595</v>
      </c>
      <c r="C388" s="519" t="s">
        <v>57174</v>
      </c>
      <c r="D388" s="519" t="s">
        <v>57170</v>
      </c>
      <c r="E388" s="520" t="s">
        <v>49457</v>
      </c>
    </row>
    <row r="389" spans="1:5">
      <c r="A389" s="519">
        <v>39213</v>
      </c>
      <c r="B389" s="519" t="s">
        <v>57596</v>
      </c>
      <c r="C389" s="519" t="s">
        <v>57174</v>
      </c>
      <c r="D389" s="519" t="s">
        <v>57170</v>
      </c>
      <c r="E389" s="520" t="s">
        <v>52314</v>
      </c>
    </row>
    <row r="390" spans="1:5">
      <c r="A390" s="519">
        <v>39209</v>
      </c>
      <c r="B390" s="519" t="s">
        <v>57597</v>
      </c>
      <c r="C390" s="519" t="s">
        <v>57174</v>
      </c>
      <c r="D390" s="519" t="s">
        <v>57170</v>
      </c>
      <c r="E390" s="520" t="s">
        <v>23299</v>
      </c>
    </row>
    <row r="391" spans="1:5">
      <c r="A391" s="519">
        <v>39207</v>
      </c>
      <c r="B391" s="519" t="s">
        <v>57598</v>
      </c>
      <c r="C391" s="519" t="s">
        <v>57174</v>
      </c>
      <c r="D391" s="519" t="s">
        <v>57170</v>
      </c>
      <c r="E391" s="520" t="s">
        <v>23253</v>
      </c>
    </row>
    <row r="392" spans="1:5">
      <c r="A392" s="519">
        <v>39215</v>
      </c>
      <c r="B392" s="519" t="s">
        <v>57599</v>
      </c>
      <c r="C392" s="519" t="s">
        <v>57174</v>
      </c>
      <c r="D392" s="519" t="s">
        <v>57170</v>
      </c>
      <c r="E392" s="520" t="s">
        <v>61295</v>
      </c>
    </row>
    <row r="393" spans="1:5">
      <c r="A393" s="519">
        <v>39216</v>
      </c>
      <c r="B393" s="519" t="s">
        <v>57600</v>
      </c>
      <c r="C393" s="519" t="s">
        <v>57174</v>
      </c>
      <c r="D393" s="519" t="s">
        <v>57170</v>
      </c>
      <c r="E393" s="520" t="s">
        <v>56598</v>
      </c>
    </row>
    <row r="394" spans="1:5">
      <c r="A394" s="519">
        <v>11267</v>
      </c>
      <c r="B394" s="519" t="s">
        <v>57601</v>
      </c>
      <c r="C394" s="519" t="s">
        <v>57174</v>
      </c>
      <c r="D394" s="519" t="s">
        <v>40591</v>
      </c>
      <c r="E394" s="520" t="s">
        <v>49461</v>
      </c>
    </row>
    <row r="395" spans="1:5">
      <c r="A395" s="519">
        <v>379</v>
      </c>
      <c r="B395" s="519" t="s">
        <v>57602</v>
      </c>
      <c r="C395" s="519" t="s">
        <v>57174</v>
      </c>
      <c r="D395" s="519" t="s">
        <v>40591</v>
      </c>
      <c r="E395" s="520" t="s">
        <v>23341</v>
      </c>
    </row>
    <row r="396" spans="1:5">
      <c r="A396" s="519">
        <v>510</v>
      </c>
      <c r="B396" s="519" t="s">
        <v>57604</v>
      </c>
      <c r="C396" s="519" t="s">
        <v>57251</v>
      </c>
      <c r="D396" s="519" t="s">
        <v>57170</v>
      </c>
      <c r="E396" s="520" t="s">
        <v>57635</v>
      </c>
    </row>
    <row r="397" spans="1:5">
      <c r="A397" s="519">
        <v>516</v>
      </c>
      <c r="B397" s="519" t="s">
        <v>57605</v>
      </c>
      <c r="C397" s="519" t="s">
        <v>57251</v>
      </c>
      <c r="D397" s="519" t="s">
        <v>57170</v>
      </c>
      <c r="E397" s="520" t="s">
        <v>61978</v>
      </c>
    </row>
    <row r="398" spans="1:5">
      <c r="A398" s="519">
        <v>509</v>
      </c>
      <c r="B398" s="519" t="s">
        <v>57606</v>
      </c>
      <c r="C398" s="519" t="s">
        <v>57251</v>
      </c>
      <c r="D398" s="519" t="s">
        <v>57170</v>
      </c>
      <c r="E398" s="520" t="s">
        <v>63036</v>
      </c>
    </row>
    <row r="399" spans="1:5">
      <c r="A399" s="519">
        <v>40331</v>
      </c>
      <c r="B399" s="519" t="s">
        <v>57607</v>
      </c>
      <c r="C399" s="519" t="s">
        <v>57385</v>
      </c>
      <c r="D399" s="519" t="s">
        <v>57170</v>
      </c>
      <c r="E399" s="520" t="s">
        <v>61143</v>
      </c>
    </row>
    <row r="400" spans="1:5">
      <c r="A400" s="519">
        <v>40930</v>
      </c>
      <c r="B400" s="519" t="s">
        <v>57608</v>
      </c>
      <c r="C400" s="519" t="s">
        <v>57388</v>
      </c>
      <c r="D400" s="519" t="s">
        <v>57170</v>
      </c>
      <c r="E400" s="520" t="s">
        <v>63037</v>
      </c>
    </row>
    <row r="401" spans="1:5">
      <c r="A401" s="519">
        <v>11761</v>
      </c>
      <c r="B401" s="519" t="s">
        <v>57609</v>
      </c>
      <c r="C401" s="519" t="s">
        <v>57174</v>
      </c>
      <c r="D401" s="519" t="s">
        <v>57170</v>
      </c>
      <c r="E401" s="520" t="s">
        <v>63038</v>
      </c>
    </row>
    <row r="402" spans="1:5">
      <c r="A402" s="519">
        <v>377</v>
      </c>
      <c r="B402" s="519" t="s">
        <v>57611</v>
      </c>
      <c r="C402" s="519" t="s">
        <v>57174</v>
      </c>
      <c r="D402" s="519" t="s">
        <v>57172</v>
      </c>
      <c r="E402" s="520" t="s">
        <v>63039</v>
      </c>
    </row>
    <row r="403" spans="1:5">
      <c r="A403" s="519">
        <v>7588</v>
      </c>
      <c r="B403" s="519" t="s">
        <v>57613</v>
      </c>
      <c r="C403" s="519" t="s">
        <v>57174</v>
      </c>
      <c r="D403" s="519" t="s">
        <v>57172</v>
      </c>
      <c r="E403" s="520" t="s">
        <v>59313</v>
      </c>
    </row>
    <row r="404" spans="1:5">
      <c r="A404" s="519">
        <v>34392</v>
      </c>
      <c r="B404" s="519" t="s">
        <v>63040</v>
      </c>
      <c r="C404" s="519" t="s">
        <v>57385</v>
      </c>
      <c r="D404" s="519" t="s">
        <v>57170</v>
      </c>
      <c r="E404" s="520" t="s">
        <v>56924</v>
      </c>
    </row>
    <row r="405" spans="1:5">
      <c r="A405" s="519">
        <v>40908</v>
      </c>
      <c r="B405" s="519" t="s">
        <v>57616</v>
      </c>
      <c r="C405" s="519" t="s">
        <v>57388</v>
      </c>
      <c r="D405" s="519" t="s">
        <v>57170</v>
      </c>
      <c r="E405" s="520" t="s">
        <v>63041</v>
      </c>
    </row>
    <row r="406" spans="1:5">
      <c r="A406" s="519">
        <v>34551</v>
      </c>
      <c r="B406" s="519" t="s">
        <v>63042</v>
      </c>
      <c r="C406" s="519" t="s">
        <v>57385</v>
      </c>
      <c r="D406" s="519" t="s">
        <v>57170</v>
      </c>
      <c r="E406" s="520" t="s">
        <v>62870</v>
      </c>
    </row>
    <row r="407" spans="1:5">
      <c r="A407" s="519">
        <v>41078</v>
      </c>
      <c r="B407" s="519" t="s">
        <v>57617</v>
      </c>
      <c r="C407" s="519" t="s">
        <v>57388</v>
      </c>
      <c r="D407" s="519" t="s">
        <v>57170</v>
      </c>
      <c r="E407" s="520" t="s">
        <v>62871</v>
      </c>
    </row>
    <row r="408" spans="1:5">
      <c r="A408" s="519">
        <v>246</v>
      </c>
      <c r="B408" s="519" t="s">
        <v>63043</v>
      </c>
      <c r="C408" s="519" t="s">
        <v>57385</v>
      </c>
      <c r="D408" s="519" t="s">
        <v>57170</v>
      </c>
      <c r="E408" s="520" t="s">
        <v>56924</v>
      </c>
    </row>
    <row r="409" spans="1:5">
      <c r="A409" s="519">
        <v>40927</v>
      </c>
      <c r="B409" s="519" t="s">
        <v>57618</v>
      </c>
      <c r="C409" s="519" t="s">
        <v>57388</v>
      </c>
      <c r="D409" s="519" t="s">
        <v>57170</v>
      </c>
      <c r="E409" s="520" t="s">
        <v>62873</v>
      </c>
    </row>
    <row r="410" spans="1:5">
      <c r="A410" s="519">
        <v>2350</v>
      </c>
      <c r="B410" s="519" t="s">
        <v>63044</v>
      </c>
      <c r="C410" s="519" t="s">
        <v>57385</v>
      </c>
      <c r="D410" s="519" t="s">
        <v>57170</v>
      </c>
      <c r="E410" s="520" t="s">
        <v>56687</v>
      </c>
    </row>
    <row r="411" spans="1:5">
      <c r="A411" s="519">
        <v>40812</v>
      </c>
      <c r="B411" s="519" t="s">
        <v>57619</v>
      </c>
      <c r="C411" s="519" t="s">
        <v>57388</v>
      </c>
      <c r="D411" s="519" t="s">
        <v>57170</v>
      </c>
      <c r="E411" s="520" t="s">
        <v>63045</v>
      </c>
    </row>
    <row r="412" spans="1:5">
      <c r="A412" s="519">
        <v>245</v>
      </c>
      <c r="B412" s="519" t="s">
        <v>63046</v>
      </c>
      <c r="C412" s="519" t="s">
        <v>57385</v>
      </c>
      <c r="D412" s="519" t="s">
        <v>57170</v>
      </c>
      <c r="E412" s="520" t="s">
        <v>58009</v>
      </c>
    </row>
    <row r="413" spans="1:5">
      <c r="A413" s="519">
        <v>41090</v>
      </c>
      <c r="B413" s="519" t="s">
        <v>57620</v>
      </c>
      <c r="C413" s="519" t="s">
        <v>57388</v>
      </c>
      <c r="D413" s="519" t="s">
        <v>57170</v>
      </c>
      <c r="E413" s="520" t="s">
        <v>63047</v>
      </c>
    </row>
    <row r="414" spans="1:5">
      <c r="A414" s="519">
        <v>251</v>
      </c>
      <c r="B414" s="519" t="s">
        <v>57621</v>
      </c>
      <c r="C414" s="519" t="s">
        <v>57385</v>
      </c>
      <c r="D414" s="519" t="s">
        <v>57170</v>
      </c>
      <c r="E414" s="520" t="s">
        <v>63048</v>
      </c>
    </row>
    <row r="415" spans="1:5">
      <c r="A415" s="519">
        <v>40975</v>
      </c>
      <c r="B415" s="519" t="s">
        <v>57622</v>
      </c>
      <c r="C415" s="519" t="s">
        <v>57388</v>
      </c>
      <c r="D415" s="519" t="s">
        <v>57170</v>
      </c>
      <c r="E415" s="520" t="s">
        <v>63049</v>
      </c>
    </row>
    <row r="416" spans="1:5">
      <c r="A416" s="519">
        <v>6127</v>
      </c>
      <c r="B416" s="519" t="s">
        <v>63050</v>
      </c>
      <c r="C416" s="519" t="s">
        <v>57385</v>
      </c>
      <c r="D416" s="519" t="s">
        <v>57170</v>
      </c>
      <c r="E416" s="520" t="s">
        <v>62870</v>
      </c>
    </row>
    <row r="417" spans="1:5">
      <c r="A417" s="519">
        <v>41072</v>
      </c>
      <c r="B417" s="519" t="s">
        <v>57623</v>
      </c>
      <c r="C417" s="519" t="s">
        <v>57388</v>
      </c>
      <c r="D417" s="519" t="s">
        <v>57170</v>
      </c>
      <c r="E417" s="520" t="s">
        <v>62871</v>
      </c>
    </row>
    <row r="418" spans="1:5">
      <c r="A418" s="519">
        <v>6121</v>
      </c>
      <c r="B418" s="519" t="s">
        <v>57624</v>
      </c>
      <c r="C418" s="519" t="s">
        <v>57385</v>
      </c>
      <c r="D418" s="519" t="s">
        <v>57170</v>
      </c>
      <c r="E418" s="520" t="s">
        <v>63051</v>
      </c>
    </row>
    <row r="419" spans="1:5">
      <c r="A419" s="519">
        <v>41071</v>
      </c>
      <c r="B419" s="519" t="s">
        <v>57625</v>
      </c>
      <c r="C419" s="519" t="s">
        <v>57388</v>
      </c>
      <c r="D419" s="519" t="s">
        <v>57170</v>
      </c>
      <c r="E419" s="520" t="s">
        <v>63052</v>
      </c>
    </row>
    <row r="420" spans="1:5">
      <c r="A420" s="519">
        <v>244</v>
      </c>
      <c r="B420" s="519" t="s">
        <v>63053</v>
      </c>
      <c r="C420" s="519" t="s">
        <v>57385</v>
      </c>
      <c r="D420" s="519" t="s">
        <v>57170</v>
      </c>
      <c r="E420" s="520" t="s">
        <v>52975</v>
      </c>
    </row>
    <row r="421" spans="1:5">
      <c r="A421" s="519">
        <v>41093</v>
      </c>
      <c r="B421" s="519" t="s">
        <v>57626</v>
      </c>
      <c r="C421" s="519" t="s">
        <v>57388</v>
      </c>
      <c r="D421" s="519" t="s">
        <v>57170</v>
      </c>
      <c r="E421" s="520" t="s">
        <v>63054</v>
      </c>
    </row>
    <row r="422" spans="1:5">
      <c r="A422" s="519">
        <v>532</v>
      </c>
      <c r="B422" s="519" t="s">
        <v>57627</v>
      </c>
      <c r="C422" s="519" t="s">
        <v>57385</v>
      </c>
      <c r="D422" s="519" t="s">
        <v>57170</v>
      </c>
      <c r="E422" s="520" t="s">
        <v>63055</v>
      </c>
    </row>
    <row r="423" spans="1:5">
      <c r="A423" s="519">
        <v>40931</v>
      </c>
      <c r="B423" s="519" t="s">
        <v>57629</v>
      </c>
      <c r="C423" s="519" t="s">
        <v>57388</v>
      </c>
      <c r="D423" s="519" t="s">
        <v>57170</v>
      </c>
      <c r="E423" s="520" t="s">
        <v>63056</v>
      </c>
    </row>
    <row r="424" spans="1:5">
      <c r="A424" s="519">
        <v>36150</v>
      </c>
      <c r="B424" s="519" t="s">
        <v>57630</v>
      </c>
      <c r="C424" s="519" t="s">
        <v>57174</v>
      </c>
      <c r="D424" s="519" t="s">
        <v>57170</v>
      </c>
      <c r="E424" s="520" t="s">
        <v>55827</v>
      </c>
    </row>
    <row r="425" spans="1:5">
      <c r="A425" s="519">
        <v>4760</v>
      </c>
      <c r="B425" s="519" t="s">
        <v>63057</v>
      </c>
      <c r="C425" s="519" t="s">
        <v>57385</v>
      </c>
      <c r="D425" s="519" t="s">
        <v>57170</v>
      </c>
      <c r="E425" s="520" t="s">
        <v>58641</v>
      </c>
    </row>
    <row r="426" spans="1:5">
      <c r="A426" s="519">
        <v>41069</v>
      </c>
      <c r="B426" s="519" t="s">
        <v>57632</v>
      </c>
      <c r="C426" s="519" t="s">
        <v>57388</v>
      </c>
      <c r="D426" s="519" t="s">
        <v>57170</v>
      </c>
      <c r="E426" s="520" t="s">
        <v>63058</v>
      </c>
    </row>
    <row r="427" spans="1:5">
      <c r="A427" s="519">
        <v>10422</v>
      </c>
      <c r="B427" s="519" t="s">
        <v>63059</v>
      </c>
      <c r="C427" s="519" t="s">
        <v>57174</v>
      </c>
      <c r="D427" s="519" t="s">
        <v>57170</v>
      </c>
      <c r="E427" s="520" t="s">
        <v>63060</v>
      </c>
    </row>
    <row r="428" spans="1:5">
      <c r="A428" s="519">
        <v>44019</v>
      </c>
      <c r="B428" s="519" t="s">
        <v>63061</v>
      </c>
      <c r="C428" s="519" t="s">
        <v>57174</v>
      </c>
      <c r="D428" s="519" t="s">
        <v>57170</v>
      </c>
      <c r="E428" s="520" t="s">
        <v>63062</v>
      </c>
    </row>
    <row r="429" spans="1:5">
      <c r="A429" s="519">
        <v>36520</v>
      </c>
      <c r="B429" s="519" t="s">
        <v>63063</v>
      </c>
      <c r="C429" s="519" t="s">
        <v>57174</v>
      </c>
      <c r="D429" s="519" t="s">
        <v>57170</v>
      </c>
      <c r="E429" s="520" t="s">
        <v>63064</v>
      </c>
    </row>
    <row r="430" spans="1:5">
      <c r="A430" s="519">
        <v>42319</v>
      </c>
      <c r="B430" s="519" t="s">
        <v>63065</v>
      </c>
      <c r="C430" s="519" t="s">
        <v>57174</v>
      </c>
      <c r="D430" s="519" t="s">
        <v>57170</v>
      </c>
      <c r="E430" s="520" t="s">
        <v>63066</v>
      </c>
    </row>
    <row r="431" spans="1:5">
      <c r="A431" s="519">
        <v>10420</v>
      </c>
      <c r="B431" s="519" t="s">
        <v>63067</v>
      </c>
      <c r="C431" s="519" t="s">
        <v>57174</v>
      </c>
      <c r="D431" s="519" t="s">
        <v>57172</v>
      </c>
      <c r="E431" s="520" t="s">
        <v>63068</v>
      </c>
    </row>
    <row r="432" spans="1:5">
      <c r="A432" s="519">
        <v>10421</v>
      </c>
      <c r="B432" s="519" t="s">
        <v>63069</v>
      </c>
      <c r="C432" s="519" t="s">
        <v>57174</v>
      </c>
      <c r="D432" s="519" t="s">
        <v>57170</v>
      </c>
      <c r="E432" s="520" t="s">
        <v>63070</v>
      </c>
    </row>
    <row r="433" spans="1:5">
      <c r="A433" s="519">
        <v>11786</v>
      </c>
      <c r="B433" s="519" t="s">
        <v>63071</v>
      </c>
      <c r="C433" s="519" t="s">
        <v>57174</v>
      </c>
      <c r="D433" s="519" t="s">
        <v>57170</v>
      </c>
      <c r="E433" s="520" t="s">
        <v>63072</v>
      </c>
    </row>
    <row r="434" spans="1:5">
      <c r="A434" s="519">
        <v>10</v>
      </c>
      <c r="B434" s="519" t="s">
        <v>57634</v>
      </c>
      <c r="C434" s="519" t="s">
        <v>57174</v>
      </c>
      <c r="D434" s="519" t="s">
        <v>57170</v>
      </c>
      <c r="E434" s="520" t="s">
        <v>56340</v>
      </c>
    </row>
    <row r="435" spans="1:5">
      <c r="A435" s="519">
        <v>4815</v>
      </c>
      <c r="B435" s="519" t="s">
        <v>57636</v>
      </c>
      <c r="C435" s="519" t="s">
        <v>57174</v>
      </c>
      <c r="D435" s="519" t="s">
        <v>57170</v>
      </c>
      <c r="E435" s="520" t="s">
        <v>58333</v>
      </c>
    </row>
    <row r="436" spans="1:5">
      <c r="A436" s="519">
        <v>541</v>
      </c>
      <c r="B436" s="519" t="s">
        <v>57638</v>
      </c>
      <c r="C436" s="519" t="s">
        <v>57174</v>
      </c>
      <c r="D436" s="519" t="s">
        <v>57172</v>
      </c>
      <c r="E436" s="520" t="s">
        <v>63073</v>
      </c>
    </row>
    <row r="437" spans="1:5">
      <c r="A437" s="519">
        <v>542</v>
      </c>
      <c r="B437" s="519" t="s">
        <v>57639</v>
      </c>
      <c r="C437" s="519" t="s">
        <v>57174</v>
      </c>
      <c r="D437" s="519" t="s">
        <v>57170</v>
      </c>
      <c r="E437" s="520" t="s">
        <v>63074</v>
      </c>
    </row>
    <row r="438" spans="1:5">
      <c r="A438" s="519">
        <v>540</v>
      </c>
      <c r="B438" s="519" t="s">
        <v>57640</v>
      </c>
      <c r="C438" s="519" t="s">
        <v>57174</v>
      </c>
      <c r="D438" s="519" t="s">
        <v>57170</v>
      </c>
      <c r="E438" s="520" t="s">
        <v>63075</v>
      </c>
    </row>
    <row r="439" spans="1:5">
      <c r="A439" s="519">
        <v>38364</v>
      </c>
      <c r="B439" s="519" t="s">
        <v>57641</v>
      </c>
      <c r="C439" s="519" t="s">
        <v>57174</v>
      </c>
      <c r="D439" s="519" t="s">
        <v>57170</v>
      </c>
      <c r="E439" s="520" t="s">
        <v>63076</v>
      </c>
    </row>
    <row r="440" spans="1:5">
      <c r="A440" s="519">
        <v>11692</v>
      </c>
      <c r="B440" s="519" t="s">
        <v>57642</v>
      </c>
      <c r="C440" s="519" t="s">
        <v>57171</v>
      </c>
      <c r="D440" s="519" t="s">
        <v>57170</v>
      </c>
      <c r="E440" s="520" t="s">
        <v>63077</v>
      </c>
    </row>
    <row r="441" spans="1:5">
      <c r="A441" s="519">
        <v>1746</v>
      </c>
      <c r="B441" s="519" t="s">
        <v>57643</v>
      </c>
      <c r="C441" s="519" t="s">
        <v>57174</v>
      </c>
      <c r="D441" s="519" t="s">
        <v>57172</v>
      </c>
      <c r="E441" s="520" t="s">
        <v>63078</v>
      </c>
    </row>
    <row r="442" spans="1:5">
      <c r="A442" s="519">
        <v>1748</v>
      </c>
      <c r="B442" s="519" t="s">
        <v>57644</v>
      </c>
      <c r="C442" s="519" t="s">
        <v>57174</v>
      </c>
      <c r="D442" s="519" t="s">
        <v>57170</v>
      </c>
      <c r="E442" s="520" t="s">
        <v>63079</v>
      </c>
    </row>
    <row r="443" spans="1:5">
      <c r="A443" s="519">
        <v>1749</v>
      </c>
      <c r="B443" s="519" t="s">
        <v>57645</v>
      </c>
      <c r="C443" s="519" t="s">
        <v>57174</v>
      </c>
      <c r="D443" s="519" t="s">
        <v>57170</v>
      </c>
      <c r="E443" s="520" t="s">
        <v>63080</v>
      </c>
    </row>
    <row r="444" spans="1:5">
      <c r="A444" s="519">
        <v>37412</v>
      </c>
      <c r="B444" s="519" t="s">
        <v>57646</v>
      </c>
      <c r="C444" s="519" t="s">
        <v>57174</v>
      </c>
      <c r="D444" s="519" t="s">
        <v>57170</v>
      </c>
      <c r="E444" s="520" t="s">
        <v>63081</v>
      </c>
    </row>
    <row r="445" spans="1:5">
      <c r="A445" s="519">
        <v>1745</v>
      </c>
      <c r="B445" s="519" t="s">
        <v>57647</v>
      </c>
      <c r="C445" s="519" t="s">
        <v>57174</v>
      </c>
      <c r="D445" s="519" t="s">
        <v>57170</v>
      </c>
      <c r="E445" s="520" t="s">
        <v>63082</v>
      </c>
    </row>
    <row r="446" spans="1:5">
      <c r="A446" s="519">
        <v>1750</v>
      </c>
      <c r="B446" s="519" t="s">
        <v>57648</v>
      </c>
      <c r="C446" s="519" t="s">
        <v>57174</v>
      </c>
      <c r="D446" s="519" t="s">
        <v>57170</v>
      </c>
      <c r="E446" s="520" t="s">
        <v>63083</v>
      </c>
    </row>
    <row r="447" spans="1:5">
      <c r="A447" s="519">
        <v>11687</v>
      </c>
      <c r="B447" s="519" t="s">
        <v>57649</v>
      </c>
      <c r="C447" s="519" t="s">
        <v>57188</v>
      </c>
      <c r="D447" s="519" t="s">
        <v>57170</v>
      </c>
      <c r="E447" s="520" t="s">
        <v>63084</v>
      </c>
    </row>
    <row r="448" spans="1:5">
      <c r="A448" s="519">
        <v>11689</v>
      </c>
      <c r="B448" s="519" t="s">
        <v>57650</v>
      </c>
      <c r="C448" s="519" t="s">
        <v>57188</v>
      </c>
      <c r="D448" s="519" t="s">
        <v>57170</v>
      </c>
      <c r="E448" s="520" t="s">
        <v>63085</v>
      </c>
    </row>
    <row r="449" spans="1:5">
      <c r="A449" s="519">
        <v>11693</v>
      </c>
      <c r="B449" s="519" t="s">
        <v>57651</v>
      </c>
      <c r="C449" s="519" t="s">
        <v>57171</v>
      </c>
      <c r="D449" s="519" t="s">
        <v>57170</v>
      </c>
      <c r="E449" s="520" t="s">
        <v>63086</v>
      </c>
    </row>
    <row r="450" spans="1:5">
      <c r="A450" s="519">
        <v>36215</v>
      </c>
      <c r="B450" s="519" t="s">
        <v>57652</v>
      </c>
      <c r="C450" s="519" t="s">
        <v>57174</v>
      </c>
      <c r="D450" s="519" t="s">
        <v>57170</v>
      </c>
      <c r="E450" s="520" t="s">
        <v>63087</v>
      </c>
    </row>
    <row r="451" spans="1:5">
      <c r="A451" s="519">
        <v>42439</v>
      </c>
      <c r="B451" s="519" t="s">
        <v>57653</v>
      </c>
      <c r="C451" s="519" t="s">
        <v>57174</v>
      </c>
      <c r="D451" s="519" t="s">
        <v>40591</v>
      </c>
      <c r="E451" s="520" t="s">
        <v>63088</v>
      </c>
    </row>
    <row r="452" spans="1:5">
      <c r="A452" s="519">
        <v>38381</v>
      </c>
      <c r="B452" s="519" t="s">
        <v>57654</v>
      </c>
      <c r="C452" s="519" t="s">
        <v>57174</v>
      </c>
      <c r="D452" s="519" t="s">
        <v>57170</v>
      </c>
      <c r="E452" s="520" t="s">
        <v>63089</v>
      </c>
    </row>
    <row r="453" spans="1:5">
      <c r="A453" s="519">
        <v>39621</v>
      </c>
      <c r="B453" s="519" t="s">
        <v>57655</v>
      </c>
      <c r="C453" s="519" t="s">
        <v>57656</v>
      </c>
      <c r="D453" s="519" t="s">
        <v>57170</v>
      </c>
      <c r="E453" s="520" t="s">
        <v>63090</v>
      </c>
    </row>
    <row r="454" spans="1:5">
      <c r="A454" s="519">
        <v>39624</v>
      </c>
      <c r="B454" s="519" t="s">
        <v>57657</v>
      </c>
      <c r="C454" s="519" t="s">
        <v>57656</v>
      </c>
      <c r="D454" s="519" t="s">
        <v>57170</v>
      </c>
      <c r="E454" s="520" t="s">
        <v>63091</v>
      </c>
    </row>
    <row r="455" spans="1:5">
      <c r="A455" s="519">
        <v>39615</v>
      </c>
      <c r="B455" s="519" t="s">
        <v>57658</v>
      </c>
      <c r="C455" s="519" t="s">
        <v>57174</v>
      </c>
      <c r="D455" s="519" t="s">
        <v>57170</v>
      </c>
      <c r="E455" s="520" t="s">
        <v>63092</v>
      </c>
    </row>
    <row r="456" spans="1:5">
      <c r="A456" s="519">
        <v>39620</v>
      </c>
      <c r="B456" s="519" t="s">
        <v>57659</v>
      </c>
      <c r="C456" s="519" t="s">
        <v>57174</v>
      </c>
      <c r="D456" s="519" t="s">
        <v>57170</v>
      </c>
      <c r="E456" s="520" t="s">
        <v>63093</v>
      </c>
    </row>
    <row r="457" spans="1:5">
      <c r="A457" s="519">
        <v>39623</v>
      </c>
      <c r="B457" s="519" t="s">
        <v>57660</v>
      </c>
      <c r="C457" s="519" t="s">
        <v>57174</v>
      </c>
      <c r="D457" s="519" t="s">
        <v>57170</v>
      </c>
      <c r="E457" s="520" t="s">
        <v>63094</v>
      </c>
    </row>
    <row r="458" spans="1:5">
      <c r="A458" s="519">
        <v>36207</v>
      </c>
      <c r="B458" s="519" t="s">
        <v>57661</v>
      </c>
      <c r="C458" s="519" t="s">
        <v>57174</v>
      </c>
      <c r="D458" s="519" t="s">
        <v>57170</v>
      </c>
      <c r="E458" s="520" t="s">
        <v>63095</v>
      </c>
    </row>
    <row r="459" spans="1:5">
      <c r="A459" s="519">
        <v>36209</v>
      </c>
      <c r="B459" s="519" t="s">
        <v>57662</v>
      </c>
      <c r="C459" s="519" t="s">
        <v>57174</v>
      </c>
      <c r="D459" s="519" t="s">
        <v>57170</v>
      </c>
      <c r="E459" s="520" t="s">
        <v>63096</v>
      </c>
    </row>
    <row r="460" spans="1:5">
      <c r="A460" s="519">
        <v>36210</v>
      </c>
      <c r="B460" s="519" t="s">
        <v>57663</v>
      </c>
      <c r="C460" s="519" t="s">
        <v>57174</v>
      </c>
      <c r="D460" s="519" t="s">
        <v>57170</v>
      </c>
      <c r="E460" s="520" t="s">
        <v>63097</v>
      </c>
    </row>
    <row r="461" spans="1:5">
      <c r="A461" s="519">
        <v>36204</v>
      </c>
      <c r="B461" s="519" t="s">
        <v>57664</v>
      </c>
      <c r="C461" s="519" t="s">
        <v>57174</v>
      </c>
      <c r="D461" s="519" t="s">
        <v>57170</v>
      </c>
      <c r="E461" s="520" t="s">
        <v>63098</v>
      </c>
    </row>
    <row r="462" spans="1:5">
      <c r="A462" s="519">
        <v>36205</v>
      </c>
      <c r="B462" s="519" t="s">
        <v>57665</v>
      </c>
      <c r="C462" s="519" t="s">
        <v>57174</v>
      </c>
      <c r="D462" s="519" t="s">
        <v>57170</v>
      </c>
      <c r="E462" s="520" t="s">
        <v>63099</v>
      </c>
    </row>
    <row r="463" spans="1:5">
      <c r="A463" s="519">
        <v>36081</v>
      </c>
      <c r="B463" s="519" t="s">
        <v>57666</v>
      </c>
      <c r="C463" s="519" t="s">
        <v>57174</v>
      </c>
      <c r="D463" s="519" t="s">
        <v>57172</v>
      </c>
      <c r="E463" s="520" t="s">
        <v>63100</v>
      </c>
    </row>
    <row r="464" spans="1:5">
      <c r="A464" s="519">
        <v>36206</v>
      </c>
      <c r="B464" s="519" t="s">
        <v>57667</v>
      </c>
      <c r="C464" s="519" t="s">
        <v>57174</v>
      </c>
      <c r="D464" s="519" t="s">
        <v>57170</v>
      </c>
      <c r="E464" s="520" t="s">
        <v>63101</v>
      </c>
    </row>
    <row r="465" spans="1:5">
      <c r="A465" s="519">
        <v>36218</v>
      </c>
      <c r="B465" s="519" t="s">
        <v>57668</v>
      </c>
      <c r="C465" s="519" t="s">
        <v>57174</v>
      </c>
      <c r="D465" s="519" t="s">
        <v>40591</v>
      </c>
      <c r="E465" s="520" t="s">
        <v>63102</v>
      </c>
    </row>
    <row r="466" spans="1:5">
      <c r="A466" s="519">
        <v>36220</v>
      </c>
      <c r="B466" s="519" t="s">
        <v>57670</v>
      </c>
      <c r="C466" s="519" t="s">
        <v>57174</v>
      </c>
      <c r="D466" s="519" t="s">
        <v>40591</v>
      </c>
      <c r="E466" s="520" t="s">
        <v>63103</v>
      </c>
    </row>
    <row r="467" spans="1:5">
      <c r="A467" s="519">
        <v>36080</v>
      </c>
      <c r="B467" s="519" t="s">
        <v>57671</v>
      </c>
      <c r="C467" s="519" t="s">
        <v>57174</v>
      </c>
      <c r="D467" s="519" t="s">
        <v>40591</v>
      </c>
      <c r="E467" s="520" t="s">
        <v>63104</v>
      </c>
    </row>
    <row r="468" spans="1:5">
      <c r="A468" s="519">
        <v>36223</v>
      </c>
      <c r="B468" s="519" t="s">
        <v>57672</v>
      </c>
      <c r="C468" s="519" t="s">
        <v>57174</v>
      </c>
      <c r="D468" s="519" t="s">
        <v>40591</v>
      </c>
      <c r="E468" s="520" t="s">
        <v>63105</v>
      </c>
    </row>
    <row r="469" spans="1:5">
      <c r="A469" s="519">
        <v>546</v>
      </c>
      <c r="B469" s="519" t="s">
        <v>57673</v>
      </c>
      <c r="C469" s="519" t="s">
        <v>57251</v>
      </c>
      <c r="D469" s="519" t="s">
        <v>57172</v>
      </c>
      <c r="E469" s="520" t="s">
        <v>55729</v>
      </c>
    </row>
    <row r="470" spans="1:5">
      <c r="A470" s="519">
        <v>566</v>
      </c>
      <c r="B470" s="519" t="s">
        <v>57674</v>
      </c>
      <c r="C470" s="519" t="s">
        <v>57188</v>
      </c>
      <c r="D470" s="519" t="s">
        <v>57170</v>
      </c>
      <c r="E470" s="520" t="s">
        <v>62593</v>
      </c>
    </row>
    <row r="471" spans="1:5">
      <c r="A471" s="519">
        <v>565</v>
      </c>
      <c r="B471" s="519" t="s">
        <v>57676</v>
      </c>
      <c r="C471" s="519" t="s">
        <v>57188</v>
      </c>
      <c r="D471" s="519" t="s">
        <v>57170</v>
      </c>
      <c r="E471" s="520" t="s">
        <v>62152</v>
      </c>
    </row>
    <row r="472" spans="1:5">
      <c r="A472" s="519">
        <v>555</v>
      </c>
      <c r="B472" s="519" t="s">
        <v>57677</v>
      </c>
      <c r="C472" s="519" t="s">
        <v>57188</v>
      </c>
      <c r="D472" s="519" t="s">
        <v>57170</v>
      </c>
      <c r="E472" s="520" t="s">
        <v>53008</v>
      </c>
    </row>
    <row r="473" spans="1:5">
      <c r="A473" s="519">
        <v>557</v>
      </c>
      <c r="B473" s="519" t="s">
        <v>57678</v>
      </c>
      <c r="C473" s="519" t="s">
        <v>57188</v>
      </c>
      <c r="D473" s="519" t="s">
        <v>57170</v>
      </c>
      <c r="E473" s="520" t="s">
        <v>63106</v>
      </c>
    </row>
    <row r="474" spans="1:5">
      <c r="A474" s="519">
        <v>552</v>
      </c>
      <c r="B474" s="519" t="s">
        <v>57679</v>
      </c>
      <c r="C474" s="519" t="s">
        <v>57188</v>
      </c>
      <c r="D474" s="519" t="s">
        <v>57170</v>
      </c>
      <c r="E474" s="520" t="s">
        <v>63107</v>
      </c>
    </row>
    <row r="475" spans="1:5">
      <c r="A475" s="519">
        <v>563</v>
      </c>
      <c r="B475" s="519" t="s">
        <v>57680</v>
      </c>
      <c r="C475" s="519" t="s">
        <v>57188</v>
      </c>
      <c r="D475" s="519" t="s">
        <v>57170</v>
      </c>
      <c r="E475" s="520" t="s">
        <v>58924</v>
      </c>
    </row>
    <row r="476" spans="1:5">
      <c r="A476" s="519">
        <v>549</v>
      </c>
      <c r="B476" s="519" t="s">
        <v>57681</v>
      </c>
      <c r="C476" s="519" t="s">
        <v>57188</v>
      </c>
      <c r="D476" s="519" t="s">
        <v>57170</v>
      </c>
      <c r="E476" s="520" t="s">
        <v>63108</v>
      </c>
    </row>
    <row r="477" spans="1:5">
      <c r="A477" s="519">
        <v>551</v>
      </c>
      <c r="B477" s="519" t="s">
        <v>57682</v>
      </c>
      <c r="C477" s="519" t="s">
        <v>57188</v>
      </c>
      <c r="D477" s="519" t="s">
        <v>57170</v>
      </c>
      <c r="E477" s="520" t="s">
        <v>63109</v>
      </c>
    </row>
    <row r="478" spans="1:5">
      <c r="A478" s="519">
        <v>559</v>
      </c>
      <c r="B478" s="519" t="s">
        <v>57683</v>
      </c>
      <c r="C478" s="519" t="s">
        <v>57188</v>
      </c>
      <c r="D478" s="519" t="s">
        <v>57170</v>
      </c>
      <c r="E478" s="520" t="s">
        <v>63110</v>
      </c>
    </row>
    <row r="479" spans="1:5">
      <c r="A479" s="519">
        <v>560</v>
      </c>
      <c r="B479" s="519" t="s">
        <v>57685</v>
      </c>
      <c r="C479" s="519" t="s">
        <v>57188</v>
      </c>
      <c r="D479" s="519" t="s">
        <v>57170</v>
      </c>
      <c r="E479" s="520" t="s">
        <v>62162</v>
      </c>
    </row>
    <row r="480" spans="1:5">
      <c r="A480" s="519">
        <v>547</v>
      </c>
      <c r="B480" s="519" t="s">
        <v>57686</v>
      </c>
      <c r="C480" s="519" t="s">
        <v>57188</v>
      </c>
      <c r="D480" s="519" t="s">
        <v>57170</v>
      </c>
      <c r="E480" s="520" t="s">
        <v>53662</v>
      </c>
    </row>
    <row r="481" spans="1:5">
      <c r="A481" s="519">
        <v>38127</v>
      </c>
      <c r="B481" s="519" t="s">
        <v>63111</v>
      </c>
      <c r="C481" s="519" t="s">
        <v>57174</v>
      </c>
      <c r="D481" s="519" t="s">
        <v>57170</v>
      </c>
      <c r="E481" s="520" t="s">
        <v>63112</v>
      </c>
    </row>
    <row r="482" spans="1:5">
      <c r="A482" s="519">
        <v>38060</v>
      </c>
      <c r="B482" s="519" t="s">
        <v>57688</v>
      </c>
      <c r="C482" s="519" t="s">
        <v>57174</v>
      </c>
      <c r="D482" s="519" t="s">
        <v>40591</v>
      </c>
      <c r="E482" s="520" t="s">
        <v>63113</v>
      </c>
    </row>
    <row r="483" spans="1:5">
      <c r="A483" s="519">
        <v>10956</v>
      </c>
      <c r="B483" s="519" t="s">
        <v>57690</v>
      </c>
      <c r="C483" s="519" t="s">
        <v>57174</v>
      </c>
      <c r="D483" s="519" t="s">
        <v>40591</v>
      </c>
      <c r="E483" s="520" t="s">
        <v>63114</v>
      </c>
    </row>
    <row r="484" spans="1:5">
      <c r="A484" s="519">
        <v>39380</v>
      </c>
      <c r="B484" s="519" t="s">
        <v>57692</v>
      </c>
      <c r="C484" s="519" t="s">
        <v>57174</v>
      </c>
      <c r="D484" s="519" t="s">
        <v>40591</v>
      </c>
      <c r="E484" s="520" t="s">
        <v>55170</v>
      </c>
    </row>
    <row r="485" spans="1:5">
      <c r="A485" s="519">
        <v>37597</v>
      </c>
      <c r="B485" s="519" t="s">
        <v>57694</v>
      </c>
      <c r="C485" s="519" t="s">
        <v>57174</v>
      </c>
      <c r="D485" s="519" t="s">
        <v>40591</v>
      </c>
      <c r="E485" s="520" t="s">
        <v>63115</v>
      </c>
    </row>
    <row r="486" spans="1:5">
      <c r="A486" s="519">
        <v>183</v>
      </c>
      <c r="B486" s="519" t="s">
        <v>63116</v>
      </c>
      <c r="C486" s="519" t="s">
        <v>57169</v>
      </c>
      <c r="D486" s="519" t="s">
        <v>57172</v>
      </c>
      <c r="E486" s="520" t="s">
        <v>63117</v>
      </c>
    </row>
    <row r="487" spans="1:5">
      <c r="A487" s="519">
        <v>184</v>
      </c>
      <c r="B487" s="519" t="s">
        <v>63118</v>
      </c>
      <c r="C487" s="519" t="s">
        <v>57169</v>
      </c>
      <c r="D487" s="519" t="s">
        <v>57170</v>
      </c>
      <c r="E487" s="520" t="s">
        <v>58804</v>
      </c>
    </row>
    <row r="488" spans="1:5">
      <c r="A488" s="519">
        <v>181</v>
      </c>
      <c r="B488" s="519" t="s">
        <v>63119</v>
      </c>
      <c r="C488" s="519" t="s">
        <v>57169</v>
      </c>
      <c r="D488" s="519" t="s">
        <v>57170</v>
      </c>
      <c r="E488" s="520" t="s">
        <v>63120</v>
      </c>
    </row>
    <row r="489" spans="1:5">
      <c r="A489" s="519">
        <v>20001</v>
      </c>
      <c r="B489" s="519" t="s">
        <v>63121</v>
      </c>
      <c r="C489" s="519" t="s">
        <v>57169</v>
      </c>
      <c r="D489" s="519" t="s">
        <v>57170</v>
      </c>
      <c r="E489" s="520" t="s">
        <v>63122</v>
      </c>
    </row>
    <row r="490" spans="1:5">
      <c r="A490" s="519">
        <v>39837</v>
      </c>
      <c r="B490" s="519" t="s">
        <v>57695</v>
      </c>
      <c r="C490" s="519" t="s">
        <v>57169</v>
      </c>
      <c r="D490" s="519" t="s">
        <v>57170</v>
      </c>
      <c r="E490" s="520" t="s">
        <v>63123</v>
      </c>
    </row>
    <row r="491" spans="1:5">
      <c r="A491" s="519">
        <v>43366</v>
      </c>
      <c r="B491" s="519" t="s">
        <v>63124</v>
      </c>
      <c r="C491" s="519" t="s">
        <v>57251</v>
      </c>
      <c r="D491" s="519" t="s">
        <v>57170</v>
      </c>
      <c r="E491" s="520" t="s">
        <v>55632</v>
      </c>
    </row>
    <row r="492" spans="1:5">
      <c r="A492" s="519">
        <v>10535</v>
      </c>
      <c r="B492" s="519" t="s">
        <v>57696</v>
      </c>
      <c r="C492" s="519" t="s">
        <v>57174</v>
      </c>
      <c r="D492" s="519" t="s">
        <v>57172</v>
      </c>
      <c r="E492" s="520" t="s">
        <v>63125</v>
      </c>
    </row>
    <row r="493" spans="1:5">
      <c r="A493" s="519">
        <v>10537</v>
      </c>
      <c r="B493" s="519" t="s">
        <v>57697</v>
      </c>
      <c r="C493" s="519" t="s">
        <v>57174</v>
      </c>
      <c r="D493" s="519" t="s">
        <v>57170</v>
      </c>
      <c r="E493" s="520" t="s">
        <v>63126</v>
      </c>
    </row>
    <row r="494" spans="1:5">
      <c r="A494" s="519">
        <v>13891</v>
      </c>
      <c r="B494" s="519" t="s">
        <v>57698</v>
      </c>
      <c r="C494" s="519" t="s">
        <v>57174</v>
      </c>
      <c r="D494" s="519" t="s">
        <v>57170</v>
      </c>
      <c r="E494" s="520" t="s">
        <v>63127</v>
      </c>
    </row>
    <row r="495" spans="1:5">
      <c r="A495" s="519">
        <v>44492</v>
      </c>
      <c r="B495" s="519" t="s">
        <v>63128</v>
      </c>
      <c r="C495" s="519" t="s">
        <v>57174</v>
      </c>
      <c r="D495" s="519" t="s">
        <v>57170</v>
      </c>
      <c r="E495" s="520" t="s">
        <v>63129</v>
      </c>
    </row>
    <row r="496" spans="1:5">
      <c r="A496" s="519">
        <v>36396</v>
      </c>
      <c r="B496" s="519" t="s">
        <v>57699</v>
      </c>
      <c r="C496" s="519" t="s">
        <v>57174</v>
      </c>
      <c r="D496" s="519" t="s">
        <v>57170</v>
      </c>
      <c r="E496" s="520" t="s">
        <v>63130</v>
      </c>
    </row>
    <row r="497" spans="1:5">
      <c r="A497" s="519">
        <v>36397</v>
      </c>
      <c r="B497" s="519" t="s">
        <v>57700</v>
      </c>
      <c r="C497" s="519" t="s">
        <v>57174</v>
      </c>
      <c r="D497" s="519" t="s">
        <v>57170</v>
      </c>
      <c r="E497" s="520" t="s">
        <v>63131</v>
      </c>
    </row>
    <row r="498" spans="1:5">
      <c r="A498" s="519">
        <v>36398</v>
      </c>
      <c r="B498" s="519" t="s">
        <v>57701</v>
      </c>
      <c r="C498" s="519" t="s">
        <v>57174</v>
      </c>
      <c r="D498" s="519" t="s">
        <v>57170</v>
      </c>
      <c r="E498" s="520" t="s">
        <v>63132</v>
      </c>
    </row>
    <row r="499" spans="1:5">
      <c r="A499" s="519">
        <v>647</v>
      </c>
      <c r="B499" s="519" t="s">
        <v>57702</v>
      </c>
      <c r="C499" s="519" t="s">
        <v>57385</v>
      </c>
      <c r="D499" s="519" t="s">
        <v>57170</v>
      </c>
      <c r="E499" s="520" t="s">
        <v>63133</v>
      </c>
    </row>
    <row r="500" spans="1:5">
      <c r="A500" s="519">
        <v>40920</v>
      </c>
      <c r="B500" s="519" t="s">
        <v>57703</v>
      </c>
      <c r="C500" s="519" t="s">
        <v>57388</v>
      </c>
      <c r="D500" s="519" t="s">
        <v>57170</v>
      </c>
      <c r="E500" s="520" t="s">
        <v>63134</v>
      </c>
    </row>
    <row r="501" spans="1:5">
      <c r="A501" s="519">
        <v>715</v>
      </c>
      <c r="B501" s="519" t="s">
        <v>63135</v>
      </c>
      <c r="C501" s="519" t="s">
        <v>57174</v>
      </c>
      <c r="D501" s="519" t="s">
        <v>57172</v>
      </c>
      <c r="E501" s="520" t="s">
        <v>55545</v>
      </c>
    </row>
    <row r="502" spans="1:5">
      <c r="A502" s="519">
        <v>716</v>
      </c>
      <c r="B502" s="519" t="s">
        <v>63136</v>
      </c>
      <c r="C502" s="519" t="s">
        <v>57174</v>
      </c>
      <c r="D502" s="519" t="s">
        <v>57170</v>
      </c>
      <c r="E502" s="520" t="s">
        <v>55391</v>
      </c>
    </row>
    <row r="503" spans="1:5">
      <c r="A503" s="519">
        <v>38783</v>
      </c>
      <c r="B503" s="519" t="s">
        <v>63137</v>
      </c>
      <c r="C503" s="519" t="s">
        <v>57174</v>
      </c>
      <c r="D503" s="519" t="s">
        <v>57170</v>
      </c>
      <c r="E503" s="520" t="s">
        <v>55704</v>
      </c>
    </row>
    <row r="504" spans="1:5">
      <c r="A504" s="519">
        <v>37593</v>
      </c>
      <c r="B504" s="519" t="s">
        <v>63138</v>
      </c>
      <c r="C504" s="519" t="s">
        <v>57174</v>
      </c>
      <c r="D504" s="519" t="s">
        <v>57170</v>
      </c>
      <c r="E504" s="520" t="s">
        <v>26253</v>
      </c>
    </row>
    <row r="505" spans="1:5">
      <c r="A505" s="519">
        <v>37594</v>
      </c>
      <c r="B505" s="519" t="s">
        <v>63139</v>
      </c>
      <c r="C505" s="519" t="s">
        <v>57174</v>
      </c>
      <c r="D505" s="519" t="s">
        <v>57170</v>
      </c>
      <c r="E505" s="520" t="s">
        <v>60811</v>
      </c>
    </row>
    <row r="506" spans="1:5">
      <c r="A506" s="519">
        <v>37592</v>
      </c>
      <c r="B506" s="519" t="s">
        <v>63140</v>
      </c>
      <c r="C506" s="519" t="s">
        <v>57174</v>
      </c>
      <c r="D506" s="519" t="s">
        <v>57170</v>
      </c>
      <c r="E506" s="520" t="s">
        <v>57713</v>
      </c>
    </row>
    <row r="507" spans="1:5">
      <c r="A507" s="519">
        <v>7270</v>
      </c>
      <c r="B507" s="519" t="s">
        <v>63141</v>
      </c>
      <c r="C507" s="519" t="s">
        <v>57174</v>
      </c>
      <c r="D507" s="519" t="s">
        <v>57170</v>
      </c>
      <c r="E507" s="520" t="s">
        <v>55172</v>
      </c>
    </row>
    <row r="508" spans="1:5">
      <c r="A508" s="519">
        <v>7267</v>
      </c>
      <c r="B508" s="519" t="s">
        <v>63142</v>
      </c>
      <c r="C508" s="519" t="s">
        <v>57174</v>
      </c>
      <c r="D508" s="519" t="s">
        <v>57170</v>
      </c>
      <c r="E508" s="520" t="s">
        <v>23344</v>
      </c>
    </row>
    <row r="509" spans="1:5">
      <c r="A509" s="519">
        <v>7271</v>
      </c>
      <c r="B509" s="519" t="s">
        <v>63143</v>
      </c>
      <c r="C509" s="519" t="s">
        <v>57174</v>
      </c>
      <c r="D509" s="519" t="s">
        <v>57172</v>
      </c>
      <c r="E509" s="520" t="s">
        <v>50819</v>
      </c>
    </row>
    <row r="510" spans="1:5">
      <c r="A510" s="519">
        <v>7268</v>
      </c>
      <c r="B510" s="519" t="s">
        <v>63144</v>
      </c>
      <c r="C510" s="519" t="s">
        <v>57174</v>
      </c>
      <c r="D510" s="519" t="s">
        <v>57170</v>
      </c>
      <c r="E510" s="520" t="s">
        <v>55160</v>
      </c>
    </row>
    <row r="511" spans="1:5">
      <c r="A511" s="519">
        <v>34556</v>
      </c>
      <c r="B511" s="519" t="s">
        <v>57707</v>
      </c>
      <c r="C511" s="519" t="s">
        <v>57174</v>
      </c>
      <c r="D511" s="519" t="s">
        <v>57170</v>
      </c>
      <c r="E511" s="520" t="s">
        <v>50803</v>
      </c>
    </row>
    <row r="512" spans="1:5">
      <c r="A512" s="519">
        <v>37873</v>
      </c>
      <c r="B512" s="519" t="s">
        <v>57708</v>
      </c>
      <c r="C512" s="519" t="s">
        <v>57174</v>
      </c>
      <c r="D512" s="519" t="s">
        <v>57170</v>
      </c>
      <c r="E512" s="520" t="s">
        <v>63145</v>
      </c>
    </row>
    <row r="513" spans="1:5">
      <c r="A513" s="519">
        <v>34564</v>
      </c>
      <c r="B513" s="519" t="s">
        <v>57709</v>
      </c>
      <c r="C513" s="519" t="s">
        <v>57174</v>
      </c>
      <c r="D513" s="519" t="s">
        <v>57170</v>
      </c>
      <c r="E513" s="520" t="s">
        <v>57888</v>
      </c>
    </row>
    <row r="514" spans="1:5">
      <c r="A514" s="519">
        <v>34565</v>
      </c>
      <c r="B514" s="519" t="s">
        <v>57711</v>
      </c>
      <c r="C514" s="519" t="s">
        <v>57174</v>
      </c>
      <c r="D514" s="519" t="s">
        <v>57170</v>
      </c>
      <c r="E514" s="520" t="s">
        <v>55767</v>
      </c>
    </row>
    <row r="515" spans="1:5">
      <c r="A515" s="519">
        <v>38590</v>
      </c>
      <c r="B515" s="519" t="s">
        <v>57712</v>
      </c>
      <c r="C515" s="519" t="s">
        <v>57174</v>
      </c>
      <c r="D515" s="519" t="s">
        <v>57170</v>
      </c>
      <c r="E515" s="520" t="s">
        <v>58050</v>
      </c>
    </row>
    <row r="516" spans="1:5">
      <c r="A516" s="519">
        <v>34566</v>
      </c>
      <c r="B516" s="519" t="s">
        <v>57714</v>
      </c>
      <c r="C516" s="519" t="s">
        <v>57174</v>
      </c>
      <c r="D516" s="519" t="s">
        <v>57170</v>
      </c>
      <c r="E516" s="520" t="s">
        <v>61956</v>
      </c>
    </row>
    <row r="517" spans="1:5">
      <c r="A517" s="519">
        <v>34567</v>
      </c>
      <c r="B517" s="519" t="s">
        <v>57716</v>
      </c>
      <c r="C517" s="519" t="s">
        <v>57174</v>
      </c>
      <c r="D517" s="519" t="s">
        <v>57170</v>
      </c>
      <c r="E517" s="520" t="s">
        <v>57760</v>
      </c>
    </row>
    <row r="518" spans="1:5">
      <c r="A518" s="519">
        <v>38591</v>
      </c>
      <c r="B518" s="519" t="s">
        <v>57717</v>
      </c>
      <c r="C518" s="519" t="s">
        <v>57174</v>
      </c>
      <c r="D518" s="519" t="s">
        <v>57170</v>
      </c>
      <c r="E518" s="520" t="s">
        <v>55097</v>
      </c>
    </row>
    <row r="519" spans="1:5">
      <c r="A519" s="519">
        <v>34568</v>
      </c>
      <c r="B519" s="519" t="s">
        <v>57719</v>
      </c>
      <c r="C519" s="519" t="s">
        <v>57174</v>
      </c>
      <c r="D519" s="519" t="s">
        <v>57170</v>
      </c>
      <c r="E519" s="520" t="s">
        <v>57414</v>
      </c>
    </row>
    <row r="520" spans="1:5">
      <c r="A520" s="519">
        <v>34569</v>
      </c>
      <c r="B520" s="519" t="s">
        <v>57721</v>
      </c>
      <c r="C520" s="519" t="s">
        <v>57174</v>
      </c>
      <c r="D520" s="519" t="s">
        <v>57170</v>
      </c>
      <c r="E520" s="520" t="s">
        <v>55767</v>
      </c>
    </row>
    <row r="521" spans="1:5">
      <c r="A521" s="519">
        <v>34570</v>
      </c>
      <c r="B521" s="519" t="s">
        <v>57722</v>
      </c>
      <c r="C521" s="519" t="s">
        <v>57174</v>
      </c>
      <c r="D521" s="519" t="s">
        <v>57170</v>
      </c>
      <c r="E521" s="520" t="s">
        <v>59764</v>
      </c>
    </row>
    <row r="522" spans="1:5">
      <c r="A522" s="519">
        <v>25070</v>
      </c>
      <c r="B522" s="519" t="s">
        <v>57723</v>
      </c>
      <c r="C522" s="519" t="s">
        <v>57174</v>
      </c>
      <c r="D522" s="519" t="s">
        <v>57170</v>
      </c>
      <c r="E522" s="520" t="s">
        <v>49468</v>
      </c>
    </row>
    <row r="523" spans="1:5">
      <c r="A523" s="519">
        <v>34571</v>
      </c>
      <c r="B523" s="519" t="s">
        <v>57724</v>
      </c>
      <c r="C523" s="519" t="s">
        <v>57174</v>
      </c>
      <c r="D523" s="519" t="s">
        <v>57170</v>
      </c>
      <c r="E523" s="520" t="s">
        <v>57748</v>
      </c>
    </row>
    <row r="524" spans="1:5">
      <c r="A524" s="519">
        <v>34573</v>
      </c>
      <c r="B524" s="519" t="s">
        <v>57725</v>
      </c>
      <c r="C524" s="519" t="s">
        <v>57174</v>
      </c>
      <c r="D524" s="519" t="s">
        <v>57170</v>
      </c>
      <c r="E524" s="520" t="s">
        <v>55672</v>
      </c>
    </row>
    <row r="525" spans="1:5">
      <c r="A525" s="519">
        <v>37107</v>
      </c>
      <c r="B525" s="519" t="s">
        <v>57726</v>
      </c>
      <c r="C525" s="519" t="s">
        <v>57174</v>
      </c>
      <c r="D525" s="519" t="s">
        <v>57170</v>
      </c>
      <c r="E525" s="520" t="s">
        <v>55839</v>
      </c>
    </row>
    <row r="526" spans="1:5">
      <c r="A526" s="519">
        <v>34576</v>
      </c>
      <c r="B526" s="519" t="s">
        <v>57727</v>
      </c>
      <c r="C526" s="519" t="s">
        <v>57174</v>
      </c>
      <c r="D526" s="519" t="s">
        <v>57170</v>
      </c>
      <c r="E526" s="520" t="s">
        <v>63146</v>
      </c>
    </row>
    <row r="527" spans="1:5">
      <c r="A527" s="519">
        <v>34577</v>
      </c>
      <c r="B527" s="519" t="s">
        <v>57729</v>
      </c>
      <c r="C527" s="519" t="s">
        <v>57174</v>
      </c>
      <c r="D527" s="519" t="s">
        <v>57170</v>
      </c>
      <c r="E527" s="520" t="s">
        <v>23982</v>
      </c>
    </row>
    <row r="528" spans="1:5">
      <c r="A528" s="519">
        <v>34578</v>
      </c>
      <c r="B528" s="519" t="s">
        <v>57730</v>
      </c>
      <c r="C528" s="519" t="s">
        <v>57174</v>
      </c>
      <c r="D528" s="519" t="s">
        <v>57170</v>
      </c>
      <c r="E528" s="520" t="s">
        <v>63147</v>
      </c>
    </row>
    <row r="529" spans="1:5">
      <c r="A529" s="519">
        <v>34579</v>
      </c>
      <c r="B529" s="519" t="s">
        <v>57731</v>
      </c>
      <c r="C529" s="519" t="s">
        <v>57174</v>
      </c>
      <c r="D529" s="519" t="s">
        <v>57170</v>
      </c>
      <c r="E529" s="520" t="s">
        <v>26205</v>
      </c>
    </row>
    <row r="530" spans="1:5">
      <c r="A530" s="519">
        <v>25067</v>
      </c>
      <c r="B530" s="519" t="s">
        <v>57732</v>
      </c>
      <c r="C530" s="519" t="s">
        <v>57174</v>
      </c>
      <c r="D530" s="519" t="s">
        <v>57170</v>
      </c>
      <c r="E530" s="520" t="s">
        <v>58315</v>
      </c>
    </row>
    <row r="531" spans="1:5">
      <c r="A531" s="519">
        <v>34580</v>
      </c>
      <c r="B531" s="519" t="s">
        <v>57733</v>
      </c>
      <c r="C531" s="519" t="s">
        <v>57174</v>
      </c>
      <c r="D531" s="519" t="s">
        <v>57170</v>
      </c>
      <c r="E531" s="520" t="s">
        <v>57962</v>
      </c>
    </row>
    <row r="532" spans="1:5">
      <c r="A532" s="519">
        <v>25071</v>
      </c>
      <c r="B532" s="519" t="s">
        <v>57735</v>
      </c>
      <c r="C532" s="519" t="s">
        <v>57174</v>
      </c>
      <c r="D532" s="519" t="s">
        <v>57170</v>
      </c>
      <c r="E532" s="520" t="s">
        <v>57744</v>
      </c>
    </row>
    <row r="533" spans="1:5">
      <c r="A533" s="519">
        <v>38395</v>
      </c>
      <c r="B533" s="519" t="s">
        <v>57737</v>
      </c>
      <c r="C533" s="519" t="s">
        <v>57174</v>
      </c>
      <c r="D533" s="519" t="s">
        <v>57170</v>
      </c>
      <c r="E533" s="520" t="s">
        <v>55844</v>
      </c>
    </row>
    <row r="534" spans="1:5">
      <c r="A534" s="519">
        <v>34583</v>
      </c>
      <c r="B534" s="519" t="s">
        <v>57738</v>
      </c>
      <c r="C534" s="519" t="s">
        <v>57171</v>
      </c>
      <c r="D534" s="519" t="s">
        <v>57170</v>
      </c>
      <c r="E534" s="520" t="s">
        <v>63148</v>
      </c>
    </row>
    <row r="535" spans="1:5">
      <c r="A535" s="519">
        <v>34584</v>
      </c>
      <c r="B535" s="519" t="s">
        <v>57739</v>
      </c>
      <c r="C535" s="519" t="s">
        <v>57171</v>
      </c>
      <c r="D535" s="519" t="s">
        <v>57170</v>
      </c>
      <c r="E535" s="520" t="s">
        <v>51207</v>
      </c>
    </row>
    <row r="536" spans="1:5">
      <c r="A536" s="519">
        <v>709</v>
      </c>
      <c r="B536" s="519" t="s">
        <v>57740</v>
      </c>
      <c r="C536" s="519" t="s">
        <v>57171</v>
      </c>
      <c r="D536" s="519" t="s">
        <v>40591</v>
      </c>
      <c r="E536" s="520" t="s">
        <v>63149</v>
      </c>
    </row>
    <row r="537" spans="1:5">
      <c r="A537" s="519">
        <v>34599</v>
      </c>
      <c r="B537" s="519" t="s">
        <v>57741</v>
      </c>
      <c r="C537" s="519" t="s">
        <v>57174</v>
      </c>
      <c r="D537" s="519" t="s">
        <v>57170</v>
      </c>
      <c r="E537" s="520" t="s">
        <v>63150</v>
      </c>
    </row>
    <row r="538" spans="1:5">
      <c r="A538" s="519">
        <v>34592</v>
      </c>
      <c r="B538" s="519" t="s">
        <v>57743</v>
      </c>
      <c r="C538" s="519" t="s">
        <v>57174</v>
      </c>
      <c r="D538" s="519" t="s">
        <v>57170</v>
      </c>
      <c r="E538" s="520" t="s">
        <v>57746</v>
      </c>
    </row>
    <row r="539" spans="1:5">
      <c r="A539" s="519">
        <v>37103</v>
      </c>
      <c r="B539" s="519" t="s">
        <v>57745</v>
      </c>
      <c r="C539" s="519" t="s">
        <v>57174</v>
      </c>
      <c r="D539" s="519" t="s">
        <v>57170</v>
      </c>
      <c r="E539" s="520" t="s">
        <v>55122</v>
      </c>
    </row>
    <row r="540" spans="1:5">
      <c r="A540" s="519">
        <v>34555</v>
      </c>
      <c r="B540" s="519" t="s">
        <v>57747</v>
      </c>
      <c r="C540" s="519" t="s">
        <v>57174</v>
      </c>
      <c r="D540" s="519" t="s">
        <v>57170</v>
      </c>
      <c r="E540" s="520" t="s">
        <v>63151</v>
      </c>
    </row>
    <row r="541" spans="1:5">
      <c r="A541" s="519">
        <v>674</v>
      </c>
      <c r="B541" s="519" t="s">
        <v>57749</v>
      </c>
      <c r="C541" s="519" t="s">
        <v>57171</v>
      </c>
      <c r="D541" s="519" t="s">
        <v>57170</v>
      </c>
      <c r="E541" s="520" t="s">
        <v>63152</v>
      </c>
    </row>
    <row r="542" spans="1:5">
      <c r="A542" s="519">
        <v>34600</v>
      </c>
      <c r="B542" s="519" t="s">
        <v>57751</v>
      </c>
      <c r="C542" s="519" t="s">
        <v>57171</v>
      </c>
      <c r="D542" s="519" t="s">
        <v>57172</v>
      </c>
      <c r="E542" s="520" t="s">
        <v>63153</v>
      </c>
    </row>
    <row r="543" spans="1:5">
      <c r="A543" s="519">
        <v>652</v>
      </c>
      <c r="B543" s="519" t="s">
        <v>57752</v>
      </c>
      <c r="C543" s="519" t="s">
        <v>57171</v>
      </c>
      <c r="D543" s="519" t="s">
        <v>57170</v>
      </c>
      <c r="E543" s="520" t="s">
        <v>63154</v>
      </c>
    </row>
    <row r="544" spans="1:5">
      <c r="A544" s="519">
        <v>651</v>
      </c>
      <c r="B544" s="519" t="s">
        <v>57753</v>
      </c>
      <c r="C544" s="519" t="s">
        <v>57174</v>
      </c>
      <c r="D544" s="519" t="s">
        <v>57170</v>
      </c>
      <c r="E544" s="520" t="s">
        <v>55351</v>
      </c>
    </row>
    <row r="545" spans="1:5">
      <c r="A545" s="519">
        <v>654</v>
      </c>
      <c r="B545" s="519" t="s">
        <v>57755</v>
      </c>
      <c r="C545" s="519" t="s">
        <v>57174</v>
      </c>
      <c r="D545" s="519" t="s">
        <v>57170</v>
      </c>
      <c r="E545" s="520" t="s">
        <v>50803</v>
      </c>
    </row>
    <row r="546" spans="1:5">
      <c r="A546" s="519">
        <v>650</v>
      </c>
      <c r="B546" s="519" t="s">
        <v>57756</v>
      </c>
      <c r="C546" s="519" t="s">
        <v>57174</v>
      </c>
      <c r="D546" s="519" t="s">
        <v>57172</v>
      </c>
      <c r="E546" s="520" t="s">
        <v>50782</v>
      </c>
    </row>
    <row r="547" spans="1:5">
      <c r="A547" s="519">
        <v>718</v>
      </c>
      <c r="B547" s="519" t="s">
        <v>63155</v>
      </c>
      <c r="C547" s="519" t="s">
        <v>57174</v>
      </c>
      <c r="D547" s="519" t="s">
        <v>57170</v>
      </c>
      <c r="E547" s="520" t="s">
        <v>55277</v>
      </c>
    </row>
    <row r="548" spans="1:5">
      <c r="A548" s="519">
        <v>11981</v>
      </c>
      <c r="B548" s="519" t="s">
        <v>63156</v>
      </c>
      <c r="C548" s="519" t="s">
        <v>57174</v>
      </c>
      <c r="D548" s="519" t="s">
        <v>57170</v>
      </c>
      <c r="E548" s="520" t="s">
        <v>63157</v>
      </c>
    </row>
    <row r="549" spans="1:5">
      <c r="A549" s="519">
        <v>34586</v>
      </c>
      <c r="B549" s="519" t="s">
        <v>57757</v>
      </c>
      <c r="C549" s="519" t="s">
        <v>57174</v>
      </c>
      <c r="D549" s="519" t="s">
        <v>57170</v>
      </c>
      <c r="E549" s="520" t="s">
        <v>26222</v>
      </c>
    </row>
    <row r="550" spans="1:5">
      <c r="A550" s="519">
        <v>38603</v>
      </c>
      <c r="B550" s="519" t="s">
        <v>57758</v>
      </c>
      <c r="C550" s="519" t="s">
        <v>57174</v>
      </c>
      <c r="D550" s="519" t="s">
        <v>57170</v>
      </c>
      <c r="E550" s="520" t="s">
        <v>58375</v>
      </c>
    </row>
    <row r="551" spans="1:5">
      <c r="A551" s="519">
        <v>34588</v>
      </c>
      <c r="B551" s="519" t="s">
        <v>57759</v>
      </c>
      <c r="C551" s="519" t="s">
        <v>57174</v>
      </c>
      <c r="D551" s="519" t="s">
        <v>57170</v>
      </c>
      <c r="E551" s="520" t="s">
        <v>54606</v>
      </c>
    </row>
    <row r="552" spans="1:5">
      <c r="A552" s="519">
        <v>34590</v>
      </c>
      <c r="B552" s="519" t="s">
        <v>57761</v>
      </c>
      <c r="C552" s="519" t="s">
        <v>57174</v>
      </c>
      <c r="D552" s="519" t="s">
        <v>57170</v>
      </c>
      <c r="E552" s="520" t="s">
        <v>53011</v>
      </c>
    </row>
    <row r="553" spans="1:5">
      <c r="A553" s="519">
        <v>34591</v>
      </c>
      <c r="B553" s="519" t="s">
        <v>57763</v>
      </c>
      <c r="C553" s="519" t="s">
        <v>57174</v>
      </c>
      <c r="D553" s="519" t="s">
        <v>57170</v>
      </c>
      <c r="E553" s="520" t="s">
        <v>24129</v>
      </c>
    </row>
    <row r="554" spans="1:5">
      <c r="A554" s="519">
        <v>41372</v>
      </c>
      <c r="B554" s="519" t="s">
        <v>57765</v>
      </c>
      <c r="C554" s="519" t="s">
        <v>57171</v>
      </c>
      <c r="D554" s="519" t="s">
        <v>57170</v>
      </c>
      <c r="E554" s="520" t="s">
        <v>63158</v>
      </c>
    </row>
    <row r="555" spans="1:5">
      <c r="A555" s="519">
        <v>41371</v>
      </c>
      <c r="B555" s="519" t="s">
        <v>57766</v>
      </c>
      <c r="C555" s="519" t="s">
        <v>57171</v>
      </c>
      <c r="D555" s="519" t="s">
        <v>57170</v>
      </c>
      <c r="E555" s="520" t="s">
        <v>63159</v>
      </c>
    </row>
    <row r="556" spans="1:5">
      <c r="A556" s="519">
        <v>40517</v>
      </c>
      <c r="B556" s="519" t="s">
        <v>57768</v>
      </c>
      <c r="C556" s="519" t="s">
        <v>57171</v>
      </c>
      <c r="D556" s="519" t="s">
        <v>57170</v>
      </c>
      <c r="E556" s="520" t="s">
        <v>63160</v>
      </c>
    </row>
    <row r="557" spans="1:5">
      <c r="A557" s="519">
        <v>40515</v>
      </c>
      <c r="B557" s="519" t="s">
        <v>57769</v>
      </c>
      <c r="C557" s="519" t="s">
        <v>57171</v>
      </c>
      <c r="D557" s="519" t="s">
        <v>57170</v>
      </c>
      <c r="E557" s="520" t="s">
        <v>63161</v>
      </c>
    </row>
    <row r="558" spans="1:5">
      <c r="A558" s="519">
        <v>40529</v>
      </c>
      <c r="B558" s="519" t="s">
        <v>57770</v>
      </c>
      <c r="C558" s="519" t="s">
        <v>57171</v>
      </c>
      <c r="D558" s="519" t="s">
        <v>57170</v>
      </c>
      <c r="E558" s="520" t="s">
        <v>63162</v>
      </c>
    </row>
    <row r="559" spans="1:5">
      <c r="A559" s="519">
        <v>36170</v>
      </c>
      <c r="B559" s="519" t="s">
        <v>57771</v>
      </c>
      <c r="C559" s="519" t="s">
        <v>57171</v>
      </c>
      <c r="D559" s="519" t="s">
        <v>57172</v>
      </c>
      <c r="E559" s="520" t="s">
        <v>63163</v>
      </c>
    </row>
    <row r="560" spans="1:5">
      <c r="A560" s="519">
        <v>40524</v>
      </c>
      <c r="B560" s="519" t="s">
        <v>57772</v>
      </c>
      <c r="C560" s="519" t="s">
        <v>57171</v>
      </c>
      <c r="D560" s="519" t="s">
        <v>57170</v>
      </c>
      <c r="E560" s="520" t="s">
        <v>63164</v>
      </c>
    </row>
    <row r="561" spans="1:5">
      <c r="A561" s="519">
        <v>36156</v>
      </c>
      <c r="B561" s="519" t="s">
        <v>57773</v>
      </c>
      <c r="C561" s="519" t="s">
        <v>57171</v>
      </c>
      <c r="D561" s="519" t="s">
        <v>57170</v>
      </c>
      <c r="E561" s="520" t="s">
        <v>63165</v>
      </c>
    </row>
    <row r="562" spans="1:5">
      <c r="A562" s="519">
        <v>36155</v>
      </c>
      <c r="B562" s="519" t="s">
        <v>57775</v>
      </c>
      <c r="C562" s="519" t="s">
        <v>57171</v>
      </c>
      <c r="D562" s="519" t="s">
        <v>57170</v>
      </c>
      <c r="E562" s="520" t="s">
        <v>60437</v>
      </c>
    </row>
    <row r="563" spans="1:5">
      <c r="A563" s="519">
        <v>36154</v>
      </c>
      <c r="B563" s="519" t="s">
        <v>57776</v>
      </c>
      <c r="C563" s="519" t="s">
        <v>57171</v>
      </c>
      <c r="D563" s="519" t="s">
        <v>57170</v>
      </c>
      <c r="E563" s="520" t="s">
        <v>56431</v>
      </c>
    </row>
    <row r="564" spans="1:5">
      <c r="A564" s="519">
        <v>695</v>
      </c>
      <c r="B564" s="519" t="s">
        <v>57778</v>
      </c>
      <c r="C564" s="519" t="s">
        <v>57171</v>
      </c>
      <c r="D564" s="519" t="s">
        <v>57170</v>
      </c>
      <c r="E564" s="520" t="s">
        <v>63166</v>
      </c>
    </row>
    <row r="565" spans="1:5">
      <c r="A565" s="519">
        <v>679</v>
      </c>
      <c r="B565" s="519" t="s">
        <v>57779</v>
      </c>
      <c r="C565" s="519" t="s">
        <v>57171</v>
      </c>
      <c r="D565" s="519" t="s">
        <v>57170</v>
      </c>
      <c r="E565" s="520" t="s">
        <v>63162</v>
      </c>
    </row>
    <row r="566" spans="1:5">
      <c r="A566" s="519">
        <v>711</v>
      </c>
      <c r="B566" s="519" t="s">
        <v>57780</v>
      </c>
      <c r="C566" s="519" t="s">
        <v>57171</v>
      </c>
      <c r="D566" s="519" t="s">
        <v>57170</v>
      </c>
      <c r="E566" s="520" t="s">
        <v>63167</v>
      </c>
    </row>
    <row r="567" spans="1:5">
      <c r="A567" s="519">
        <v>712</v>
      </c>
      <c r="B567" s="519" t="s">
        <v>57781</v>
      </c>
      <c r="C567" s="519" t="s">
        <v>57171</v>
      </c>
      <c r="D567" s="519" t="s">
        <v>57170</v>
      </c>
      <c r="E567" s="520" t="s">
        <v>63168</v>
      </c>
    </row>
    <row r="568" spans="1:5">
      <c r="A568" s="519">
        <v>12614</v>
      </c>
      <c r="B568" s="519" t="s">
        <v>57782</v>
      </c>
      <c r="C568" s="519" t="s">
        <v>57174</v>
      </c>
      <c r="D568" s="519" t="s">
        <v>40591</v>
      </c>
      <c r="E568" s="520" t="s">
        <v>63169</v>
      </c>
    </row>
    <row r="569" spans="1:5">
      <c r="A569" s="519">
        <v>6140</v>
      </c>
      <c r="B569" s="519" t="s">
        <v>57784</v>
      </c>
      <c r="C569" s="519" t="s">
        <v>57174</v>
      </c>
      <c r="D569" s="519" t="s">
        <v>57170</v>
      </c>
      <c r="E569" s="520" t="s">
        <v>51062</v>
      </c>
    </row>
    <row r="570" spans="1:5">
      <c r="A570" s="519">
        <v>38399</v>
      </c>
      <c r="B570" s="519" t="s">
        <v>57786</v>
      </c>
      <c r="C570" s="519" t="s">
        <v>57174</v>
      </c>
      <c r="D570" s="519" t="s">
        <v>57170</v>
      </c>
      <c r="E570" s="520" t="s">
        <v>63170</v>
      </c>
    </row>
    <row r="571" spans="1:5">
      <c r="A571" s="519">
        <v>735</v>
      </c>
      <c r="B571" s="519" t="s">
        <v>57787</v>
      </c>
      <c r="C571" s="519" t="s">
        <v>57174</v>
      </c>
      <c r="D571" s="519" t="s">
        <v>57170</v>
      </c>
      <c r="E571" s="520" t="s">
        <v>63171</v>
      </c>
    </row>
    <row r="572" spans="1:5">
      <c r="A572" s="519">
        <v>736</v>
      </c>
      <c r="B572" s="519" t="s">
        <v>57788</v>
      </c>
      <c r="C572" s="519" t="s">
        <v>57174</v>
      </c>
      <c r="D572" s="519" t="s">
        <v>57170</v>
      </c>
      <c r="E572" s="520" t="s">
        <v>63172</v>
      </c>
    </row>
    <row r="573" spans="1:5">
      <c r="A573" s="519">
        <v>729</v>
      </c>
      <c r="B573" s="519" t="s">
        <v>57789</v>
      </c>
      <c r="C573" s="519" t="s">
        <v>57174</v>
      </c>
      <c r="D573" s="519" t="s">
        <v>57172</v>
      </c>
      <c r="E573" s="520" t="s">
        <v>63173</v>
      </c>
    </row>
    <row r="574" spans="1:5">
      <c r="A574" s="519">
        <v>39925</v>
      </c>
      <c r="B574" s="519" t="s">
        <v>57790</v>
      </c>
      <c r="C574" s="519" t="s">
        <v>57174</v>
      </c>
      <c r="D574" s="519" t="s">
        <v>57170</v>
      </c>
      <c r="E574" s="520" t="s">
        <v>63174</v>
      </c>
    </row>
    <row r="575" spans="1:5">
      <c r="A575" s="519">
        <v>731</v>
      </c>
      <c r="B575" s="519" t="s">
        <v>57791</v>
      </c>
      <c r="C575" s="519" t="s">
        <v>57174</v>
      </c>
      <c r="D575" s="519" t="s">
        <v>57170</v>
      </c>
      <c r="E575" s="520" t="s">
        <v>63175</v>
      </c>
    </row>
    <row r="576" spans="1:5">
      <c r="A576" s="519">
        <v>10575</v>
      </c>
      <c r="B576" s="519" t="s">
        <v>57792</v>
      </c>
      <c r="C576" s="519" t="s">
        <v>57174</v>
      </c>
      <c r="D576" s="519" t="s">
        <v>57170</v>
      </c>
      <c r="E576" s="520" t="s">
        <v>63176</v>
      </c>
    </row>
    <row r="577" spans="1:5">
      <c r="A577" s="519">
        <v>733</v>
      </c>
      <c r="B577" s="519" t="s">
        <v>57793</v>
      </c>
      <c r="C577" s="519" t="s">
        <v>57174</v>
      </c>
      <c r="D577" s="519" t="s">
        <v>57170</v>
      </c>
      <c r="E577" s="520" t="s">
        <v>63177</v>
      </c>
    </row>
    <row r="578" spans="1:5">
      <c r="A578" s="519">
        <v>732</v>
      </c>
      <c r="B578" s="519" t="s">
        <v>57794</v>
      </c>
      <c r="C578" s="519" t="s">
        <v>57174</v>
      </c>
      <c r="D578" s="519" t="s">
        <v>57170</v>
      </c>
      <c r="E578" s="520" t="s">
        <v>63178</v>
      </c>
    </row>
    <row r="579" spans="1:5">
      <c r="A579" s="519">
        <v>737</v>
      </c>
      <c r="B579" s="519" t="s">
        <v>57795</v>
      </c>
      <c r="C579" s="519" t="s">
        <v>57174</v>
      </c>
      <c r="D579" s="519" t="s">
        <v>57170</v>
      </c>
      <c r="E579" s="520" t="s">
        <v>63179</v>
      </c>
    </row>
    <row r="580" spans="1:5">
      <c r="A580" s="519">
        <v>738</v>
      </c>
      <c r="B580" s="519" t="s">
        <v>57796</v>
      </c>
      <c r="C580" s="519" t="s">
        <v>57174</v>
      </c>
      <c r="D580" s="519" t="s">
        <v>57170</v>
      </c>
      <c r="E580" s="520" t="s">
        <v>63180</v>
      </c>
    </row>
    <row r="581" spans="1:5">
      <c r="A581" s="519">
        <v>740</v>
      </c>
      <c r="B581" s="519" t="s">
        <v>57797</v>
      </c>
      <c r="C581" s="519" t="s">
        <v>57174</v>
      </c>
      <c r="D581" s="519" t="s">
        <v>57170</v>
      </c>
      <c r="E581" s="520" t="s">
        <v>63181</v>
      </c>
    </row>
    <row r="582" spans="1:5">
      <c r="A582" s="519">
        <v>734</v>
      </c>
      <c r="B582" s="519" t="s">
        <v>57798</v>
      </c>
      <c r="C582" s="519" t="s">
        <v>57174</v>
      </c>
      <c r="D582" s="519" t="s">
        <v>57170</v>
      </c>
      <c r="E582" s="520" t="s">
        <v>63182</v>
      </c>
    </row>
    <row r="583" spans="1:5">
      <c r="A583" s="519">
        <v>39008</v>
      </c>
      <c r="B583" s="519" t="s">
        <v>57799</v>
      </c>
      <c r="C583" s="519" t="s">
        <v>57174</v>
      </c>
      <c r="D583" s="519" t="s">
        <v>57170</v>
      </c>
      <c r="E583" s="520" t="s">
        <v>63183</v>
      </c>
    </row>
    <row r="584" spans="1:5">
      <c r="A584" s="519">
        <v>39009</v>
      </c>
      <c r="B584" s="519" t="s">
        <v>57800</v>
      </c>
      <c r="C584" s="519" t="s">
        <v>57174</v>
      </c>
      <c r="D584" s="519" t="s">
        <v>57170</v>
      </c>
      <c r="E584" s="520" t="s">
        <v>63184</v>
      </c>
    </row>
    <row r="585" spans="1:5">
      <c r="A585" s="519">
        <v>10587</v>
      </c>
      <c r="B585" s="519" t="s">
        <v>57801</v>
      </c>
      <c r="C585" s="519" t="s">
        <v>57174</v>
      </c>
      <c r="D585" s="519" t="s">
        <v>57170</v>
      </c>
      <c r="E585" s="520" t="s">
        <v>63185</v>
      </c>
    </row>
    <row r="586" spans="1:5">
      <c r="A586" s="519">
        <v>759</v>
      </c>
      <c r="B586" s="519" t="s">
        <v>57802</v>
      </c>
      <c r="C586" s="519" t="s">
        <v>57174</v>
      </c>
      <c r="D586" s="519" t="s">
        <v>57170</v>
      </c>
      <c r="E586" s="520" t="s">
        <v>63186</v>
      </c>
    </row>
    <row r="587" spans="1:5">
      <c r="A587" s="519">
        <v>761</v>
      </c>
      <c r="B587" s="519" t="s">
        <v>57803</v>
      </c>
      <c r="C587" s="519" t="s">
        <v>57174</v>
      </c>
      <c r="D587" s="519" t="s">
        <v>57170</v>
      </c>
      <c r="E587" s="520" t="s">
        <v>63187</v>
      </c>
    </row>
    <row r="588" spans="1:5">
      <c r="A588" s="519">
        <v>750</v>
      </c>
      <c r="B588" s="519" t="s">
        <v>57804</v>
      </c>
      <c r="C588" s="519" t="s">
        <v>57174</v>
      </c>
      <c r="D588" s="519" t="s">
        <v>57170</v>
      </c>
      <c r="E588" s="520" t="s">
        <v>63188</v>
      </c>
    </row>
    <row r="589" spans="1:5">
      <c r="A589" s="519">
        <v>755</v>
      </c>
      <c r="B589" s="519" t="s">
        <v>57805</v>
      </c>
      <c r="C589" s="519" t="s">
        <v>57174</v>
      </c>
      <c r="D589" s="519" t="s">
        <v>57170</v>
      </c>
      <c r="E589" s="520" t="s">
        <v>63189</v>
      </c>
    </row>
    <row r="590" spans="1:5">
      <c r="A590" s="519">
        <v>749</v>
      </c>
      <c r="B590" s="519" t="s">
        <v>57806</v>
      </c>
      <c r="C590" s="519" t="s">
        <v>57174</v>
      </c>
      <c r="D590" s="519" t="s">
        <v>57170</v>
      </c>
      <c r="E590" s="520" t="s">
        <v>63190</v>
      </c>
    </row>
    <row r="591" spans="1:5">
      <c r="A591" s="519">
        <v>756</v>
      </c>
      <c r="B591" s="519" t="s">
        <v>57807</v>
      </c>
      <c r="C591" s="519" t="s">
        <v>57174</v>
      </c>
      <c r="D591" s="519" t="s">
        <v>57170</v>
      </c>
      <c r="E591" s="520" t="s">
        <v>63191</v>
      </c>
    </row>
    <row r="592" spans="1:5">
      <c r="A592" s="519">
        <v>757</v>
      </c>
      <c r="B592" s="519" t="s">
        <v>57808</v>
      </c>
      <c r="C592" s="519" t="s">
        <v>57174</v>
      </c>
      <c r="D592" s="519" t="s">
        <v>57170</v>
      </c>
      <c r="E592" s="520" t="s">
        <v>63192</v>
      </c>
    </row>
    <row r="593" spans="1:5">
      <c r="A593" s="519">
        <v>10588</v>
      </c>
      <c r="B593" s="519" t="s">
        <v>57809</v>
      </c>
      <c r="C593" s="519" t="s">
        <v>57174</v>
      </c>
      <c r="D593" s="519" t="s">
        <v>57170</v>
      </c>
      <c r="E593" s="520" t="s">
        <v>63193</v>
      </c>
    </row>
    <row r="594" spans="1:5">
      <c r="A594" s="519">
        <v>10592</v>
      </c>
      <c r="B594" s="519" t="s">
        <v>57810</v>
      </c>
      <c r="C594" s="519" t="s">
        <v>57174</v>
      </c>
      <c r="D594" s="519" t="s">
        <v>57172</v>
      </c>
      <c r="E594" s="520" t="s">
        <v>63194</v>
      </c>
    </row>
    <row r="595" spans="1:5">
      <c r="A595" s="519">
        <v>10589</v>
      </c>
      <c r="B595" s="519" t="s">
        <v>57811</v>
      </c>
      <c r="C595" s="519" t="s">
        <v>57174</v>
      </c>
      <c r="D595" s="519" t="s">
        <v>57170</v>
      </c>
      <c r="E595" s="520" t="s">
        <v>63195</v>
      </c>
    </row>
    <row r="596" spans="1:5">
      <c r="A596" s="519">
        <v>760</v>
      </c>
      <c r="B596" s="519" t="s">
        <v>57812</v>
      </c>
      <c r="C596" s="519" t="s">
        <v>57174</v>
      </c>
      <c r="D596" s="519" t="s">
        <v>57170</v>
      </c>
      <c r="E596" s="520" t="s">
        <v>63196</v>
      </c>
    </row>
    <row r="597" spans="1:5">
      <c r="A597" s="519">
        <v>751</v>
      </c>
      <c r="B597" s="519" t="s">
        <v>57813</v>
      </c>
      <c r="C597" s="519" t="s">
        <v>57174</v>
      </c>
      <c r="D597" s="519" t="s">
        <v>57170</v>
      </c>
      <c r="E597" s="520" t="s">
        <v>63197</v>
      </c>
    </row>
    <row r="598" spans="1:5">
      <c r="A598" s="519">
        <v>754</v>
      </c>
      <c r="B598" s="519" t="s">
        <v>57814</v>
      </c>
      <c r="C598" s="519" t="s">
        <v>57174</v>
      </c>
      <c r="D598" s="519" t="s">
        <v>57170</v>
      </c>
      <c r="E598" s="520" t="s">
        <v>63198</v>
      </c>
    </row>
    <row r="599" spans="1:5">
      <c r="A599" s="519">
        <v>44489</v>
      </c>
      <c r="B599" s="519" t="s">
        <v>63199</v>
      </c>
      <c r="C599" s="519" t="s">
        <v>57174</v>
      </c>
      <c r="D599" s="519" t="s">
        <v>57170</v>
      </c>
      <c r="E599" s="520" t="s">
        <v>63200</v>
      </c>
    </row>
    <row r="600" spans="1:5">
      <c r="A600" s="519">
        <v>39917</v>
      </c>
      <c r="B600" s="519" t="s">
        <v>57815</v>
      </c>
      <c r="C600" s="519" t="s">
        <v>57174</v>
      </c>
      <c r="D600" s="519" t="s">
        <v>57170</v>
      </c>
      <c r="E600" s="520" t="s">
        <v>63201</v>
      </c>
    </row>
    <row r="601" spans="1:5">
      <c r="A601" s="519">
        <v>38167</v>
      </c>
      <c r="B601" s="519" t="s">
        <v>57816</v>
      </c>
      <c r="C601" s="519" t="s">
        <v>57656</v>
      </c>
      <c r="D601" s="519" t="s">
        <v>57170</v>
      </c>
      <c r="E601" s="520" t="s">
        <v>58399</v>
      </c>
    </row>
    <row r="602" spans="1:5">
      <c r="A602" s="519">
        <v>36145</v>
      </c>
      <c r="B602" s="519" t="s">
        <v>57817</v>
      </c>
      <c r="C602" s="519" t="s">
        <v>57656</v>
      </c>
      <c r="D602" s="519" t="s">
        <v>57170</v>
      </c>
      <c r="E602" s="520" t="s">
        <v>61294</v>
      </c>
    </row>
    <row r="603" spans="1:5">
      <c r="A603" s="519">
        <v>12893</v>
      </c>
      <c r="B603" s="519" t="s">
        <v>57818</v>
      </c>
      <c r="C603" s="519" t="s">
        <v>57656</v>
      </c>
      <c r="D603" s="519" t="s">
        <v>57170</v>
      </c>
      <c r="E603" s="520" t="s">
        <v>56362</v>
      </c>
    </row>
    <row r="604" spans="1:5">
      <c r="A604" s="519">
        <v>11685</v>
      </c>
      <c r="B604" s="519" t="s">
        <v>57819</v>
      </c>
      <c r="C604" s="519" t="s">
        <v>57174</v>
      </c>
      <c r="D604" s="519" t="s">
        <v>57170</v>
      </c>
      <c r="E604" s="520" t="s">
        <v>63202</v>
      </c>
    </row>
    <row r="605" spans="1:5">
      <c r="A605" s="519">
        <v>11680</v>
      </c>
      <c r="B605" s="519" t="s">
        <v>57820</v>
      </c>
      <c r="C605" s="519" t="s">
        <v>57174</v>
      </c>
      <c r="D605" s="519" t="s">
        <v>57170</v>
      </c>
      <c r="E605" s="520" t="s">
        <v>59837</v>
      </c>
    </row>
    <row r="606" spans="1:5">
      <c r="A606" s="519">
        <v>11679</v>
      </c>
      <c r="B606" s="519" t="s">
        <v>63203</v>
      </c>
      <c r="C606" s="519" t="s">
        <v>57174</v>
      </c>
      <c r="D606" s="519" t="s">
        <v>57170</v>
      </c>
      <c r="E606" s="520" t="s">
        <v>54723</v>
      </c>
    </row>
    <row r="607" spans="1:5">
      <c r="A607" s="519">
        <v>2512</v>
      </c>
      <c r="B607" s="519" t="s">
        <v>57821</v>
      </c>
      <c r="C607" s="519" t="s">
        <v>57174</v>
      </c>
      <c r="D607" s="519" t="s">
        <v>40591</v>
      </c>
      <c r="E607" s="520" t="s">
        <v>63204</v>
      </c>
    </row>
    <row r="608" spans="1:5">
      <c r="A608" s="519">
        <v>4374</v>
      </c>
      <c r="B608" s="519" t="s">
        <v>57822</v>
      </c>
      <c r="C608" s="519" t="s">
        <v>57174</v>
      </c>
      <c r="D608" s="519" t="s">
        <v>57170</v>
      </c>
      <c r="E608" s="520" t="s">
        <v>57238</v>
      </c>
    </row>
    <row r="609" spans="1:5">
      <c r="A609" s="519">
        <v>7568</v>
      </c>
      <c r="B609" s="519" t="s">
        <v>57823</v>
      </c>
      <c r="C609" s="519" t="s">
        <v>57174</v>
      </c>
      <c r="D609" s="519" t="s">
        <v>57170</v>
      </c>
      <c r="E609" s="520" t="s">
        <v>23496</v>
      </c>
    </row>
    <row r="610" spans="1:5">
      <c r="A610" s="519">
        <v>7584</v>
      </c>
      <c r="B610" s="519" t="s">
        <v>57824</v>
      </c>
      <c r="C610" s="519" t="s">
        <v>57174</v>
      </c>
      <c r="D610" s="519" t="s">
        <v>57170</v>
      </c>
      <c r="E610" s="520" t="s">
        <v>55677</v>
      </c>
    </row>
    <row r="611" spans="1:5">
      <c r="A611" s="519">
        <v>11945</v>
      </c>
      <c r="B611" s="519" t="s">
        <v>57825</v>
      </c>
      <c r="C611" s="519" t="s">
        <v>57174</v>
      </c>
      <c r="D611" s="519" t="s">
        <v>57170</v>
      </c>
      <c r="E611" s="520" t="s">
        <v>22954</v>
      </c>
    </row>
    <row r="612" spans="1:5">
      <c r="A612" s="519">
        <v>11946</v>
      </c>
      <c r="B612" s="519" t="s">
        <v>57826</v>
      </c>
      <c r="C612" s="519" t="s">
        <v>57174</v>
      </c>
      <c r="D612" s="519" t="s">
        <v>57170</v>
      </c>
      <c r="E612" s="520" t="s">
        <v>22954</v>
      </c>
    </row>
    <row r="613" spans="1:5">
      <c r="A613" s="519">
        <v>4375</v>
      </c>
      <c r="B613" s="519" t="s">
        <v>57827</v>
      </c>
      <c r="C613" s="519" t="s">
        <v>57174</v>
      </c>
      <c r="D613" s="519" t="s">
        <v>57172</v>
      </c>
      <c r="E613" s="520" t="s">
        <v>23418</v>
      </c>
    </row>
    <row r="614" spans="1:5">
      <c r="A614" s="519">
        <v>11950</v>
      </c>
      <c r="B614" s="519" t="s">
        <v>57828</v>
      </c>
      <c r="C614" s="519" t="s">
        <v>57174</v>
      </c>
      <c r="D614" s="519" t="s">
        <v>57170</v>
      </c>
      <c r="E614" s="520" t="s">
        <v>23086</v>
      </c>
    </row>
    <row r="615" spans="1:5">
      <c r="A615" s="519">
        <v>4376</v>
      </c>
      <c r="B615" s="519" t="s">
        <v>57829</v>
      </c>
      <c r="C615" s="519" t="s">
        <v>57174</v>
      </c>
      <c r="D615" s="519" t="s">
        <v>57170</v>
      </c>
      <c r="E615" s="520" t="s">
        <v>23014</v>
      </c>
    </row>
    <row r="616" spans="1:5">
      <c r="A616" s="519">
        <v>7583</v>
      </c>
      <c r="B616" s="519" t="s">
        <v>57830</v>
      </c>
      <c r="C616" s="519" t="s">
        <v>57174</v>
      </c>
      <c r="D616" s="519" t="s">
        <v>57170</v>
      </c>
      <c r="E616" s="520" t="s">
        <v>23673</v>
      </c>
    </row>
    <row r="617" spans="1:5">
      <c r="A617" s="519">
        <v>4350</v>
      </c>
      <c r="B617" s="519" t="s">
        <v>57831</v>
      </c>
      <c r="C617" s="519" t="s">
        <v>57174</v>
      </c>
      <c r="D617" s="519" t="s">
        <v>57170</v>
      </c>
      <c r="E617" s="520" t="s">
        <v>23267</v>
      </c>
    </row>
    <row r="618" spans="1:5">
      <c r="A618" s="519">
        <v>39886</v>
      </c>
      <c r="B618" s="519" t="s">
        <v>57832</v>
      </c>
      <c r="C618" s="519" t="s">
        <v>57174</v>
      </c>
      <c r="D618" s="519" t="s">
        <v>40591</v>
      </c>
      <c r="E618" s="520" t="s">
        <v>55455</v>
      </c>
    </row>
    <row r="619" spans="1:5">
      <c r="A619" s="519">
        <v>39887</v>
      </c>
      <c r="B619" s="519" t="s">
        <v>57833</v>
      </c>
      <c r="C619" s="519" t="s">
        <v>57174</v>
      </c>
      <c r="D619" s="519" t="s">
        <v>40591</v>
      </c>
      <c r="E619" s="520" t="s">
        <v>55290</v>
      </c>
    </row>
    <row r="620" spans="1:5">
      <c r="A620" s="519">
        <v>39888</v>
      </c>
      <c r="B620" s="519" t="s">
        <v>57834</v>
      </c>
      <c r="C620" s="519" t="s">
        <v>57174</v>
      </c>
      <c r="D620" s="519" t="s">
        <v>40591</v>
      </c>
      <c r="E620" s="520" t="s">
        <v>60026</v>
      </c>
    </row>
    <row r="621" spans="1:5">
      <c r="A621" s="519">
        <v>39890</v>
      </c>
      <c r="B621" s="519" t="s">
        <v>57836</v>
      </c>
      <c r="C621" s="519" t="s">
        <v>57174</v>
      </c>
      <c r="D621" s="519" t="s">
        <v>40591</v>
      </c>
      <c r="E621" s="520" t="s">
        <v>63205</v>
      </c>
    </row>
    <row r="622" spans="1:5">
      <c r="A622" s="519">
        <v>39891</v>
      </c>
      <c r="B622" s="519" t="s">
        <v>57837</v>
      </c>
      <c r="C622" s="519" t="s">
        <v>57174</v>
      </c>
      <c r="D622" s="519" t="s">
        <v>40591</v>
      </c>
      <c r="E622" s="520" t="s">
        <v>55367</v>
      </c>
    </row>
    <row r="623" spans="1:5">
      <c r="A623" s="519">
        <v>39892</v>
      </c>
      <c r="B623" s="519" t="s">
        <v>57838</v>
      </c>
      <c r="C623" s="519" t="s">
        <v>57174</v>
      </c>
      <c r="D623" s="519" t="s">
        <v>40591</v>
      </c>
      <c r="E623" s="520" t="s">
        <v>63206</v>
      </c>
    </row>
    <row r="624" spans="1:5">
      <c r="A624" s="519">
        <v>790</v>
      </c>
      <c r="B624" s="519" t="s">
        <v>57839</v>
      </c>
      <c r="C624" s="519" t="s">
        <v>57174</v>
      </c>
      <c r="D624" s="519" t="s">
        <v>40591</v>
      </c>
      <c r="E624" s="520" t="s">
        <v>60066</v>
      </c>
    </row>
    <row r="625" spans="1:5">
      <c r="A625" s="519">
        <v>766</v>
      </c>
      <c r="B625" s="519" t="s">
        <v>57840</v>
      </c>
      <c r="C625" s="519" t="s">
        <v>57174</v>
      </c>
      <c r="D625" s="519" t="s">
        <v>40591</v>
      </c>
      <c r="E625" s="520" t="s">
        <v>60066</v>
      </c>
    </row>
    <row r="626" spans="1:5">
      <c r="A626" s="519">
        <v>791</v>
      </c>
      <c r="B626" s="519" t="s">
        <v>57841</v>
      </c>
      <c r="C626" s="519" t="s">
        <v>57174</v>
      </c>
      <c r="D626" s="519" t="s">
        <v>40591</v>
      </c>
      <c r="E626" s="520" t="s">
        <v>60066</v>
      </c>
    </row>
    <row r="627" spans="1:5">
      <c r="A627" s="519">
        <v>767</v>
      </c>
      <c r="B627" s="519" t="s">
        <v>57842</v>
      </c>
      <c r="C627" s="519" t="s">
        <v>57174</v>
      </c>
      <c r="D627" s="519" t="s">
        <v>40591</v>
      </c>
      <c r="E627" s="520" t="s">
        <v>60066</v>
      </c>
    </row>
    <row r="628" spans="1:5">
      <c r="A628" s="519">
        <v>768</v>
      </c>
      <c r="B628" s="519" t="s">
        <v>57843</v>
      </c>
      <c r="C628" s="519" t="s">
        <v>57174</v>
      </c>
      <c r="D628" s="519" t="s">
        <v>40591</v>
      </c>
      <c r="E628" s="520" t="s">
        <v>57994</v>
      </c>
    </row>
    <row r="629" spans="1:5">
      <c r="A629" s="519">
        <v>789</v>
      </c>
      <c r="B629" s="519" t="s">
        <v>57844</v>
      </c>
      <c r="C629" s="519" t="s">
        <v>57174</v>
      </c>
      <c r="D629" s="519" t="s">
        <v>40591</v>
      </c>
      <c r="E629" s="520" t="s">
        <v>57365</v>
      </c>
    </row>
    <row r="630" spans="1:5">
      <c r="A630" s="519">
        <v>769</v>
      </c>
      <c r="B630" s="519" t="s">
        <v>57845</v>
      </c>
      <c r="C630" s="519" t="s">
        <v>57174</v>
      </c>
      <c r="D630" s="519" t="s">
        <v>40591</v>
      </c>
      <c r="E630" s="520" t="s">
        <v>57994</v>
      </c>
    </row>
    <row r="631" spans="1:5">
      <c r="A631" s="519">
        <v>770</v>
      </c>
      <c r="B631" s="519" t="s">
        <v>57846</v>
      </c>
      <c r="C631" s="519" t="s">
        <v>57174</v>
      </c>
      <c r="D631" s="519" t="s">
        <v>40591</v>
      </c>
      <c r="E631" s="520" t="s">
        <v>54418</v>
      </c>
    </row>
    <row r="632" spans="1:5">
      <c r="A632" s="519">
        <v>12394</v>
      </c>
      <c r="B632" s="519" t="s">
        <v>57847</v>
      </c>
      <c r="C632" s="519" t="s">
        <v>57174</v>
      </c>
      <c r="D632" s="519" t="s">
        <v>40591</v>
      </c>
      <c r="E632" s="520" t="s">
        <v>54418</v>
      </c>
    </row>
    <row r="633" spans="1:5">
      <c r="A633" s="519">
        <v>764</v>
      </c>
      <c r="B633" s="519" t="s">
        <v>57848</v>
      </c>
      <c r="C633" s="519" t="s">
        <v>57174</v>
      </c>
      <c r="D633" s="519" t="s">
        <v>40591</v>
      </c>
      <c r="E633" s="520" t="s">
        <v>56787</v>
      </c>
    </row>
    <row r="634" spans="1:5">
      <c r="A634" s="519">
        <v>765</v>
      </c>
      <c r="B634" s="519" t="s">
        <v>57850</v>
      </c>
      <c r="C634" s="519" t="s">
        <v>57174</v>
      </c>
      <c r="D634" s="519" t="s">
        <v>40591</v>
      </c>
      <c r="E634" s="520" t="s">
        <v>56787</v>
      </c>
    </row>
    <row r="635" spans="1:5">
      <c r="A635" s="519">
        <v>787</v>
      </c>
      <c r="B635" s="519" t="s">
        <v>57851</v>
      </c>
      <c r="C635" s="519" t="s">
        <v>57174</v>
      </c>
      <c r="D635" s="519" t="s">
        <v>40591</v>
      </c>
      <c r="E635" s="520" t="s">
        <v>56883</v>
      </c>
    </row>
    <row r="636" spans="1:5">
      <c r="A636" s="519">
        <v>774</v>
      </c>
      <c r="B636" s="519" t="s">
        <v>57853</v>
      </c>
      <c r="C636" s="519" t="s">
        <v>57174</v>
      </c>
      <c r="D636" s="519" t="s">
        <v>40591</v>
      </c>
      <c r="E636" s="520" t="s">
        <v>56883</v>
      </c>
    </row>
    <row r="637" spans="1:5">
      <c r="A637" s="519">
        <v>773</v>
      </c>
      <c r="B637" s="519" t="s">
        <v>57854</v>
      </c>
      <c r="C637" s="519" t="s">
        <v>57174</v>
      </c>
      <c r="D637" s="519" t="s">
        <v>40591</v>
      </c>
      <c r="E637" s="520" t="s">
        <v>56883</v>
      </c>
    </row>
    <row r="638" spans="1:5">
      <c r="A638" s="519">
        <v>775</v>
      </c>
      <c r="B638" s="519" t="s">
        <v>57855</v>
      </c>
      <c r="C638" s="519" t="s">
        <v>57174</v>
      </c>
      <c r="D638" s="519" t="s">
        <v>40591</v>
      </c>
      <c r="E638" s="520" t="s">
        <v>56883</v>
      </c>
    </row>
    <row r="639" spans="1:5">
      <c r="A639" s="519">
        <v>788</v>
      </c>
      <c r="B639" s="519" t="s">
        <v>57856</v>
      </c>
      <c r="C639" s="519" t="s">
        <v>57174</v>
      </c>
      <c r="D639" s="519" t="s">
        <v>40591</v>
      </c>
      <c r="E639" s="520" t="s">
        <v>63207</v>
      </c>
    </row>
    <row r="640" spans="1:5">
      <c r="A640" s="519">
        <v>772</v>
      </c>
      <c r="B640" s="519" t="s">
        <v>57857</v>
      </c>
      <c r="C640" s="519" t="s">
        <v>57174</v>
      </c>
      <c r="D640" s="519" t="s">
        <v>40591</v>
      </c>
      <c r="E640" s="520" t="s">
        <v>63207</v>
      </c>
    </row>
    <row r="641" spans="1:5">
      <c r="A641" s="519">
        <v>771</v>
      </c>
      <c r="B641" s="519" t="s">
        <v>57858</v>
      </c>
      <c r="C641" s="519" t="s">
        <v>57174</v>
      </c>
      <c r="D641" s="519" t="s">
        <v>40591</v>
      </c>
      <c r="E641" s="520" t="s">
        <v>63207</v>
      </c>
    </row>
    <row r="642" spans="1:5">
      <c r="A642" s="519">
        <v>779</v>
      </c>
      <c r="B642" s="519" t="s">
        <v>57859</v>
      </c>
      <c r="C642" s="519" t="s">
        <v>57174</v>
      </c>
      <c r="D642" s="519" t="s">
        <v>40591</v>
      </c>
      <c r="E642" s="520" t="s">
        <v>49470</v>
      </c>
    </row>
    <row r="643" spans="1:5">
      <c r="A643" s="519">
        <v>776</v>
      </c>
      <c r="B643" s="519" t="s">
        <v>57860</v>
      </c>
      <c r="C643" s="519" t="s">
        <v>57174</v>
      </c>
      <c r="D643" s="519" t="s">
        <v>40591</v>
      </c>
      <c r="E643" s="520" t="s">
        <v>63208</v>
      </c>
    </row>
    <row r="644" spans="1:5">
      <c r="A644" s="519">
        <v>777</v>
      </c>
      <c r="B644" s="519" t="s">
        <v>57861</v>
      </c>
      <c r="C644" s="519" t="s">
        <v>57174</v>
      </c>
      <c r="D644" s="519" t="s">
        <v>40591</v>
      </c>
      <c r="E644" s="520" t="s">
        <v>63209</v>
      </c>
    </row>
    <row r="645" spans="1:5">
      <c r="A645" s="519">
        <v>780</v>
      </c>
      <c r="B645" s="519" t="s">
        <v>57863</v>
      </c>
      <c r="C645" s="519" t="s">
        <v>57174</v>
      </c>
      <c r="D645" s="519" t="s">
        <v>40591</v>
      </c>
      <c r="E645" s="520" t="s">
        <v>63210</v>
      </c>
    </row>
    <row r="646" spans="1:5">
      <c r="A646" s="519">
        <v>778</v>
      </c>
      <c r="B646" s="519" t="s">
        <v>57865</v>
      </c>
      <c r="C646" s="519" t="s">
        <v>57174</v>
      </c>
      <c r="D646" s="519" t="s">
        <v>40591</v>
      </c>
      <c r="E646" s="520" t="s">
        <v>63208</v>
      </c>
    </row>
    <row r="647" spans="1:5">
      <c r="A647" s="519">
        <v>781</v>
      </c>
      <c r="B647" s="519" t="s">
        <v>57866</v>
      </c>
      <c r="C647" s="519" t="s">
        <v>57174</v>
      </c>
      <c r="D647" s="519" t="s">
        <v>40591</v>
      </c>
      <c r="E647" s="520" t="s">
        <v>63211</v>
      </c>
    </row>
    <row r="648" spans="1:5">
      <c r="A648" s="519">
        <v>786</v>
      </c>
      <c r="B648" s="519" t="s">
        <v>57868</v>
      </c>
      <c r="C648" s="519" t="s">
        <v>57174</v>
      </c>
      <c r="D648" s="519" t="s">
        <v>40591</v>
      </c>
      <c r="E648" s="520" t="s">
        <v>63211</v>
      </c>
    </row>
    <row r="649" spans="1:5">
      <c r="A649" s="519">
        <v>782</v>
      </c>
      <c r="B649" s="519" t="s">
        <v>57869</v>
      </c>
      <c r="C649" s="519" t="s">
        <v>57174</v>
      </c>
      <c r="D649" s="519" t="s">
        <v>40591</v>
      </c>
      <c r="E649" s="520" t="s">
        <v>63211</v>
      </c>
    </row>
    <row r="650" spans="1:5">
      <c r="A650" s="519">
        <v>783</v>
      </c>
      <c r="B650" s="519" t="s">
        <v>57870</v>
      </c>
      <c r="C650" s="519" t="s">
        <v>57174</v>
      </c>
      <c r="D650" s="519" t="s">
        <v>40591</v>
      </c>
      <c r="E650" s="520" t="s">
        <v>63212</v>
      </c>
    </row>
    <row r="651" spans="1:5">
      <c r="A651" s="519">
        <v>785</v>
      </c>
      <c r="B651" s="519" t="s">
        <v>57871</v>
      </c>
      <c r="C651" s="519" t="s">
        <v>57174</v>
      </c>
      <c r="D651" s="519" t="s">
        <v>40591</v>
      </c>
      <c r="E651" s="520" t="s">
        <v>63213</v>
      </c>
    </row>
    <row r="652" spans="1:5">
      <c r="A652" s="519">
        <v>784</v>
      </c>
      <c r="B652" s="519" t="s">
        <v>57872</v>
      </c>
      <c r="C652" s="519" t="s">
        <v>57174</v>
      </c>
      <c r="D652" s="519" t="s">
        <v>40591</v>
      </c>
      <c r="E652" s="520" t="s">
        <v>63214</v>
      </c>
    </row>
    <row r="653" spans="1:5">
      <c r="A653" s="519">
        <v>831</v>
      </c>
      <c r="B653" s="519" t="s">
        <v>57873</v>
      </c>
      <c r="C653" s="519" t="s">
        <v>57174</v>
      </c>
      <c r="D653" s="519" t="s">
        <v>57170</v>
      </c>
      <c r="E653" s="520" t="s">
        <v>63215</v>
      </c>
    </row>
    <row r="654" spans="1:5">
      <c r="A654" s="519">
        <v>828</v>
      </c>
      <c r="B654" s="519" t="s">
        <v>57874</v>
      </c>
      <c r="C654" s="519" t="s">
        <v>57174</v>
      </c>
      <c r="D654" s="519" t="s">
        <v>57170</v>
      </c>
      <c r="E654" s="520" t="s">
        <v>23114</v>
      </c>
    </row>
    <row r="655" spans="1:5">
      <c r="A655" s="519">
        <v>829</v>
      </c>
      <c r="B655" s="519" t="s">
        <v>57875</v>
      </c>
      <c r="C655" s="519" t="s">
        <v>57174</v>
      </c>
      <c r="D655" s="519" t="s">
        <v>57170</v>
      </c>
      <c r="E655" s="520" t="s">
        <v>23590</v>
      </c>
    </row>
    <row r="656" spans="1:5">
      <c r="A656" s="519">
        <v>812</v>
      </c>
      <c r="B656" s="519" t="s">
        <v>57876</v>
      </c>
      <c r="C656" s="519" t="s">
        <v>57174</v>
      </c>
      <c r="D656" s="519" t="s">
        <v>57170</v>
      </c>
      <c r="E656" s="520" t="s">
        <v>60287</v>
      </c>
    </row>
    <row r="657" spans="1:5">
      <c r="A657" s="519">
        <v>819</v>
      </c>
      <c r="B657" s="519" t="s">
        <v>57877</v>
      </c>
      <c r="C657" s="519" t="s">
        <v>57174</v>
      </c>
      <c r="D657" s="519" t="s">
        <v>57170</v>
      </c>
      <c r="E657" s="520" t="s">
        <v>57414</v>
      </c>
    </row>
    <row r="658" spans="1:5">
      <c r="A658" s="519">
        <v>818</v>
      </c>
      <c r="B658" s="519" t="s">
        <v>57878</v>
      </c>
      <c r="C658" s="519" t="s">
        <v>57174</v>
      </c>
      <c r="D658" s="519" t="s">
        <v>57170</v>
      </c>
      <c r="E658" s="520" t="s">
        <v>53492</v>
      </c>
    </row>
    <row r="659" spans="1:5">
      <c r="A659" s="519">
        <v>823</v>
      </c>
      <c r="B659" s="519" t="s">
        <v>57879</v>
      </c>
      <c r="C659" s="519" t="s">
        <v>57174</v>
      </c>
      <c r="D659" s="519" t="s">
        <v>57170</v>
      </c>
      <c r="E659" s="520" t="s">
        <v>61766</v>
      </c>
    </row>
    <row r="660" spans="1:5">
      <c r="A660" s="519">
        <v>830</v>
      </c>
      <c r="B660" s="519" t="s">
        <v>57880</v>
      </c>
      <c r="C660" s="519" t="s">
        <v>57174</v>
      </c>
      <c r="D660" s="519" t="s">
        <v>57170</v>
      </c>
      <c r="E660" s="520" t="s">
        <v>26246</v>
      </c>
    </row>
    <row r="661" spans="1:5">
      <c r="A661" s="519">
        <v>826</v>
      </c>
      <c r="B661" s="519" t="s">
        <v>57881</v>
      </c>
      <c r="C661" s="519" t="s">
        <v>57174</v>
      </c>
      <c r="D661" s="519" t="s">
        <v>57170</v>
      </c>
      <c r="E661" s="520" t="s">
        <v>63216</v>
      </c>
    </row>
    <row r="662" spans="1:5">
      <c r="A662" s="519">
        <v>827</v>
      </c>
      <c r="B662" s="519" t="s">
        <v>57882</v>
      </c>
      <c r="C662" s="519" t="s">
        <v>57174</v>
      </c>
      <c r="D662" s="519" t="s">
        <v>57170</v>
      </c>
      <c r="E662" s="520" t="s">
        <v>55396</v>
      </c>
    </row>
    <row r="663" spans="1:5">
      <c r="A663" s="519">
        <v>832</v>
      </c>
      <c r="B663" s="519" t="s">
        <v>57884</v>
      </c>
      <c r="C663" s="519" t="s">
        <v>57174</v>
      </c>
      <c r="D663" s="519" t="s">
        <v>57170</v>
      </c>
      <c r="E663" s="520" t="s">
        <v>58050</v>
      </c>
    </row>
    <row r="664" spans="1:5">
      <c r="A664" s="519">
        <v>833</v>
      </c>
      <c r="B664" s="519" t="s">
        <v>57885</v>
      </c>
      <c r="C664" s="519" t="s">
        <v>57174</v>
      </c>
      <c r="D664" s="519" t="s">
        <v>57170</v>
      </c>
      <c r="E664" s="520" t="s">
        <v>61019</v>
      </c>
    </row>
    <row r="665" spans="1:5">
      <c r="A665" s="519">
        <v>834</v>
      </c>
      <c r="B665" s="519" t="s">
        <v>57886</v>
      </c>
      <c r="C665" s="519" t="s">
        <v>57174</v>
      </c>
      <c r="D665" s="519" t="s">
        <v>57170</v>
      </c>
      <c r="E665" s="520" t="s">
        <v>55825</v>
      </c>
    </row>
    <row r="666" spans="1:5">
      <c r="A666" s="519">
        <v>825</v>
      </c>
      <c r="B666" s="519" t="s">
        <v>57887</v>
      </c>
      <c r="C666" s="519" t="s">
        <v>57174</v>
      </c>
      <c r="D666" s="519" t="s">
        <v>57170</v>
      </c>
      <c r="E666" s="520" t="s">
        <v>56333</v>
      </c>
    </row>
    <row r="667" spans="1:5">
      <c r="A667" s="519">
        <v>813</v>
      </c>
      <c r="B667" s="519" t="s">
        <v>57889</v>
      </c>
      <c r="C667" s="519" t="s">
        <v>57174</v>
      </c>
      <c r="D667" s="519" t="s">
        <v>57170</v>
      </c>
      <c r="E667" s="520" t="s">
        <v>26212</v>
      </c>
    </row>
    <row r="668" spans="1:5">
      <c r="A668" s="519">
        <v>820</v>
      </c>
      <c r="B668" s="519" t="s">
        <v>57891</v>
      </c>
      <c r="C668" s="519" t="s">
        <v>57174</v>
      </c>
      <c r="D668" s="519" t="s">
        <v>57170</v>
      </c>
      <c r="E668" s="520" t="s">
        <v>56797</v>
      </c>
    </row>
    <row r="669" spans="1:5">
      <c r="A669" s="519">
        <v>816</v>
      </c>
      <c r="B669" s="519" t="s">
        <v>57892</v>
      </c>
      <c r="C669" s="519" t="s">
        <v>57174</v>
      </c>
      <c r="D669" s="519" t="s">
        <v>57170</v>
      </c>
      <c r="E669" s="520" t="s">
        <v>61362</v>
      </c>
    </row>
    <row r="670" spans="1:5">
      <c r="A670" s="519">
        <v>814</v>
      </c>
      <c r="B670" s="519" t="s">
        <v>57894</v>
      </c>
      <c r="C670" s="519" t="s">
        <v>57174</v>
      </c>
      <c r="D670" s="519" t="s">
        <v>57170</v>
      </c>
      <c r="E670" s="520" t="s">
        <v>52326</v>
      </c>
    </row>
    <row r="671" spans="1:5">
      <c r="A671" s="519">
        <v>815</v>
      </c>
      <c r="B671" s="519" t="s">
        <v>57895</v>
      </c>
      <c r="C671" s="519" t="s">
        <v>57174</v>
      </c>
      <c r="D671" s="519" t="s">
        <v>57170</v>
      </c>
      <c r="E671" s="520" t="s">
        <v>58520</v>
      </c>
    </row>
    <row r="672" spans="1:5">
      <c r="A672" s="519">
        <v>822</v>
      </c>
      <c r="B672" s="519" t="s">
        <v>57896</v>
      </c>
      <c r="C672" s="519" t="s">
        <v>57174</v>
      </c>
      <c r="D672" s="519" t="s">
        <v>57170</v>
      </c>
      <c r="E672" s="520" t="s">
        <v>53498</v>
      </c>
    </row>
    <row r="673" spans="1:5">
      <c r="A673" s="519">
        <v>821</v>
      </c>
      <c r="B673" s="519" t="s">
        <v>57897</v>
      </c>
      <c r="C673" s="519" t="s">
        <v>57174</v>
      </c>
      <c r="D673" s="519" t="s">
        <v>57170</v>
      </c>
      <c r="E673" s="520" t="s">
        <v>63217</v>
      </c>
    </row>
    <row r="674" spans="1:5">
      <c r="A674" s="519">
        <v>817</v>
      </c>
      <c r="B674" s="519" t="s">
        <v>57899</v>
      </c>
      <c r="C674" s="519" t="s">
        <v>57174</v>
      </c>
      <c r="D674" s="519" t="s">
        <v>57170</v>
      </c>
      <c r="E674" s="520" t="s">
        <v>56659</v>
      </c>
    </row>
    <row r="675" spans="1:5">
      <c r="A675" s="519">
        <v>20086</v>
      </c>
      <c r="B675" s="519" t="s">
        <v>57900</v>
      </c>
      <c r="C675" s="519" t="s">
        <v>57174</v>
      </c>
      <c r="D675" s="519" t="s">
        <v>57170</v>
      </c>
      <c r="E675" s="520" t="s">
        <v>50812</v>
      </c>
    </row>
    <row r="676" spans="1:5">
      <c r="A676" s="519">
        <v>39191</v>
      </c>
      <c r="B676" s="519" t="s">
        <v>57901</v>
      </c>
      <c r="C676" s="519" t="s">
        <v>57174</v>
      </c>
      <c r="D676" s="519" t="s">
        <v>57170</v>
      </c>
      <c r="E676" s="520" t="s">
        <v>63218</v>
      </c>
    </row>
    <row r="677" spans="1:5">
      <c r="A677" s="519">
        <v>39190</v>
      </c>
      <c r="B677" s="519" t="s">
        <v>57902</v>
      </c>
      <c r="C677" s="519" t="s">
        <v>57174</v>
      </c>
      <c r="D677" s="519" t="s">
        <v>57170</v>
      </c>
      <c r="E677" s="520" t="s">
        <v>52998</v>
      </c>
    </row>
    <row r="678" spans="1:5">
      <c r="A678" s="519">
        <v>39189</v>
      </c>
      <c r="B678" s="519" t="s">
        <v>57904</v>
      </c>
      <c r="C678" s="519" t="s">
        <v>57174</v>
      </c>
      <c r="D678" s="519" t="s">
        <v>57170</v>
      </c>
      <c r="E678" s="520" t="s">
        <v>52686</v>
      </c>
    </row>
    <row r="679" spans="1:5">
      <c r="A679" s="519">
        <v>39186</v>
      </c>
      <c r="B679" s="519" t="s">
        <v>57906</v>
      </c>
      <c r="C679" s="519" t="s">
        <v>57174</v>
      </c>
      <c r="D679" s="519" t="s">
        <v>57170</v>
      </c>
      <c r="E679" s="520" t="s">
        <v>63219</v>
      </c>
    </row>
    <row r="680" spans="1:5">
      <c r="A680" s="519">
        <v>39188</v>
      </c>
      <c r="B680" s="519" t="s">
        <v>57907</v>
      </c>
      <c r="C680" s="519" t="s">
        <v>57174</v>
      </c>
      <c r="D680" s="519" t="s">
        <v>57170</v>
      </c>
      <c r="E680" s="520" t="s">
        <v>55350</v>
      </c>
    </row>
    <row r="681" spans="1:5">
      <c r="A681" s="519">
        <v>39187</v>
      </c>
      <c r="B681" s="519" t="s">
        <v>57908</v>
      </c>
      <c r="C681" s="519" t="s">
        <v>57174</v>
      </c>
      <c r="D681" s="519" t="s">
        <v>57170</v>
      </c>
      <c r="E681" s="520" t="s">
        <v>49679</v>
      </c>
    </row>
    <row r="682" spans="1:5">
      <c r="A682" s="519">
        <v>39184</v>
      </c>
      <c r="B682" s="519" t="s">
        <v>57909</v>
      </c>
      <c r="C682" s="519" t="s">
        <v>57174</v>
      </c>
      <c r="D682" s="519" t="s">
        <v>57170</v>
      </c>
      <c r="E682" s="520" t="s">
        <v>61295</v>
      </c>
    </row>
    <row r="683" spans="1:5">
      <c r="A683" s="519">
        <v>39185</v>
      </c>
      <c r="B683" s="519" t="s">
        <v>57910</v>
      </c>
      <c r="C683" s="519" t="s">
        <v>57174</v>
      </c>
      <c r="D683" s="519" t="s">
        <v>57170</v>
      </c>
      <c r="E683" s="520" t="s">
        <v>60289</v>
      </c>
    </row>
    <row r="684" spans="1:5">
      <c r="A684" s="519">
        <v>39198</v>
      </c>
      <c r="B684" s="519" t="s">
        <v>57911</v>
      </c>
      <c r="C684" s="519" t="s">
        <v>57174</v>
      </c>
      <c r="D684" s="519" t="s">
        <v>57170</v>
      </c>
      <c r="E684" s="520" t="s">
        <v>63220</v>
      </c>
    </row>
    <row r="685" spans="1:5">
      <c r="A685" s="519">
        <v>39197</v>
      </c>
      <c r="B685" s="519" t="s">
        <v>57913</v>
      </c>
      <c r="C685" s="519" t="s">
        <v>57174</v>
      </c>
      <c r="D685" s="519" t="s">
        <v>57170</v>
      </c>
      <c r="E685" s="520" t="s">
        <v>63221</v>
      </c>
    </row>
    <row r="686" spans="1:5">
      <c r="A686" s="519">
        <v>39196</v>
      </c>
      <c r="B686" s="519" t="s">
        <v>57915</v>
      </c>
      <c r="C686" s="519" t="s">
        <v>57174</v>
      </c>
      <c r="D686" s="519" t="s">
        <v>57170</v>
      </c>
      <c r="E686" s="520" t="s">
        <v>63222</v>
      </c>
    </row>
    <row r="687" spans="1:5">
      <c r="A687" s="519">
        <v>39199</v>
      </c>
      <c r="B687" s="519" t="s">
        <v>57917</v>
      </c>
      <c r="C687" s="519" t="s">
        <v>57174</v>
      </c>
      <c r="D687" s="519" t="s">
        <v>57170</v>
      </c>
      <c r="E687" s="520" t="s">
        <v>53363</v>
      </c>
    </row>
    <row r="688" spans="1:5">
      <c r="A688" s="519">
        <v>39195</v>
      </c>
      <c r="B688" s="519" t="s">
        <v>57918</v>
      </c>
      <c r="C688" s="519" t="s">
        <v>57174</v>
      </c>
      <c r="D688" s="519" t="s">
        <v>57170</v>
      </c>
      <c r="E688" s="520" t="s">
        <v>63223</v>
      </c>
    </row>
    <row r="689" spans="1:5">
      <c r="A689" s="519">
        <v>39194</v>
      </c>
      <c r="B689" s="519" t="s">
        <v>57920</v>
      </c>
      <c r="C689" s="519" t="s">
        <v>57174</v>
      </c>
      <c r="D689" s="519" t="s">
        <v>57170</v>
      </c>
      <c r="E689" s="520" t="s">
        <v>56719</v>
      </c>
    </row>
    <row r="690" spans="1:5">
      <c r="A690" s="519">
        <v>39193</v>
      </c>
      <c r="B690" s="519" t="s">
        <v>57922</v>
      </c>
      <c r="C690" s="519" t="s">
        <v>57174</v>
      </c>
      <c r="D690" s="519" t="s">
        <v>57170</v>
      </c>
      <c r="E690" s="520" t="s">
        <v>63224</v>
      </c>
    </row>
    <row r="691" spans="1:5">
      <c r="A691" s="519">
        <v>39192</v>
      </c>
      <c r="B691" s="519" t="s">
        <v>57923</v>
      </c>
      <c r="C691" s="519" t="s">
        <v>57174</v>
      </c>
      <c r="D691" s="519" t="s">
        <v>57170</v>
      </c>
      <c r="E691" s="520" t="s">
        <v>63225</v>
      </c>
    </row>
    <row r="692" spans="1:5">
      <c r="A692" s="519">
        <v>39920</v>
      </c>
      <c r="B692" s="519" t="s">
        <v>57925</v>
      </c>
      <c r="C692" s="519" t="s">
        <v>57174</v>
      </c>
      <c r="D692" s="519" t="s">
        <v>57170</v>
      </c>
      <c r="E692" s="520" t="s">
        <v>52313</v>
      </c>
    </row>
    <row r="693" spans="1:5">
      <c r="A693" s="519">
        <v>39201</v>
      </c>
      <c r="B693" s="519" t="s">
        <v>57926</v>
      </c>
      <c r="C693" s="519" t="s">
        <v>57174</v>
      </c>
      <c r="D693" s="519" t="s">
        <v>57170</v>
      </c>
      <c r="E693" s="520" t="s">
        <v>63114</v>
      </c>
    </row>
    <row r="694" spans="1:5">
      <c r="A694" s="519">
        <v>39200</v>
      </c>
      <c r="B694" s="519" t="s">
        <v>57927</v>
      </c>
      <c r="C694" s="519" t="s">
        <v>57174</v>
      </c>
      <c r="D694" s="519" t="s">
        <v>57170</v>
      </c>
      <c r="E694" s="520" t="s">
        <v>63226</v>
      </c>
    </row>
    <row r="695" spans="1:5">
      <c r="A695" s="519">
        <v>39203</v>
      </c>
      <c r="B695" s="519" t="s">
        <v>57928</v>
      </c>
      <c r="C695" s="519" t="s">
        <v>57174</v>
      </c>
      <c r="D695" s="519" t="s">
        <v>57170</v>
      </c>
      <c r="E695" s="520" t="s">
        <v>55912</v>
      </c>
    </row>
    <row r="696" spans="1:5">
      <c r="A696" s="519">
        <v>39202</v>
      </c>
      <c r="B696" s="519" t="s">
        <v>57929</v>
      </c>
      <c r="C696" s="519" t="s">
        <v>57174</v>
      </c>
      <c r="D696" s="519" t="s">
        <v>57170</v>
      </c>
      <c r="E696" s="520" t="s">
        <v>63227</v>
      </c>
    </row>
    <row r="697" spans="1:5">
      <c r="A697" s="519">
        <v>39205</v>
      </c>
      <c r="B697" s="519" t="s">
        <v>57930</v>
      </c>
      <c r="C697" s="519" t="s">
        <v>57174</v>
      </c>
      <c r="D697" s="519" t="s">
        <v>57170</v>
      </c>
      <c r="E697" s="520" t="s">
        <v>63228</v>
      </c>
    </row>
    <row r="698" spans="1:5">
      <c r="A698" s="519">
        <v>39204</v>
      </c>
      <c r="B698" s="519" t="s">
        <v>57931</v>
      </c>
      <c r="C698" s="519" t="s">
        <v>57174</v>
      </c>
      <c r="D698" s="519" t="s">
        <v>57170</v>
      </c>
      <c r="E698" s="520" t="s">
        <v>63229</v>
      </c>
    </row>
    <row r="699" spans="1:5">
      <c r="A699" s="519">
        <v>39206</v>
      </c>
      <c r="B699" s="519" t="s">
        <v>57932</v>
      </c>
      <c r="C699" s="519" t="s">
        <v>57174</v>
      </c>
      <c r="D699" s="519" t="s">
        <v>57170</v>
      </c>
      <c r="E699" s="520" t="s">
        <v>63230</v>
      </c>
    </row>
    <row r="700" spans="1:5">
      <c r="A700" s="519">
        <v>797</v>
      </c>
      <c r="B700" s="519" t="s">
        <v>57933</v>
      </c>
      <c r="C700" s="519" t="s">
        <v>57174</v>
      </c>
      <c r="D700" s="519" t="s">
        <v>57170</v>
      </c>
      <c r="E700" s="520" t="s">
        <v>57253</v>
      </c>
    </row>
    <row r="701" spans="1:5">
      <c r="A701" s="519">
        <v>798</v>
      </c>
      <c r="B701" s="519" t="s">
        <v>57934</v>
      </c>
      <c r="C701" s="519" t="s">
        <v>57174</v>
      </c>
      <c r="D701" s="519" t="s">
        <v>57170</v>
      </c>
      <c r="E701" s="520" t="s">
        <v>52318</v>
      </c>
    </row>
    <row r="702" spans="1:5">
      <c r="A702" s="519">
        <v>796</v>
      </c>
      <c r="B702" s="519" t="s">
        <v>57935</v>
      </c>
      <c r="C702" s="519" t="s">
        <v>57174</v>
      </c>
      <c r="D702" s="519" t="s">
        <v>57170</v>
      </c>
      <c r="E702" s="520" t="s">
        <v>61905</v>
      </c>
    </row>
    <row r="703" spans="1:5">
      <c r="A703" s="519">
        <v>799</v>
      </c>
      <c r="B703" s="519" t="s">
        <v>57936</v>
      </c>
      <c r="C703" s="519" t="s">
        <v>57174</v>
      </c>
      <c r="D703" s="519" t="s">
        <v>57170</v>
      </c>
      <c r="E703" s="520" t="s">
        <v>63231</v>
      </c>
    </row>
    <row r="704" spans="1:5">
      <c r="A704" s="519">
        <v>792</v>
      </c>
      <c r="B704" s="519" t="s">
        <v>57938</v>
      </c>
      <c r="C704" s="519" t="s">
        <v>57174</v>
      </c>
      <c r="D704" s="519" t="s">
        <v>57170</v>
      </c>
      <c r="E704" s="520" t="s">
        <v>55678</v>
      </c>
    </row>
    <row r="705" spans="1:5">
      <c r="A705" s="519">
        <v>804</v>
      </c>
      <c r="B705" s="519" t="s">
        <v>57939</v>
      </c>
      <c r="C705" s="519" t="s">
        <v>57174</v>
      </c>
      <c r="D705" s="519" t="s">
        <v>57170</v>
      </c>
      <c r="E705" s="520" t="s">
        <v>63232</v>
      </c>
    </row>
    <row r="706" spans="1:5">
      <c r="A706" s="519">
        <v>793</v>
      </c>
      <c r="B706" s="519" t="s">
        <v>57941</v>
      </c>
      <c r="C706" s="519" t="s">
        <v>57174</v>
      </c>
      <c r="D706" s="519" t="s">
        <v>57170</v>
      </c>
      <c r="E706" s="520" t="s">
        <v>50809</v>
      </c>
    </row>
    <row r="707" spans="1:5">
      <c r="A707" s="519">
        <v>801</v>
      </c>
      <c r="B707" s="519" t="s">
        <v>57942</v>
      </c>
      <c r="C707" s="519" t="s">
        <v>57174</v>
      </c>
      <c r="D707" s="519" t="s">
        <v>57170</v>
      </c>
      <c r="E707" s="520" t="s">
        <v>53492</v>
      </c>
    </row>
    <row r="708" spans="1:5">
      <c r="A708" s="519">
        <v>794</v>
      </c>
      <c r="B708" s="519" t="s">
        <v>57943</v>
      </c>
      <c r="C708" s="519" t="s">
        <v>57174</v>
      </c>
      <c r="D708" s="519" t="s">
        <v>57170</v>
      </c>
      <c r="E708" s="520" t="s">
        <v>54915</v>
      </c>
    </row>
    <row r="709" spans="1:5">
      <c r="A709" s="519">
        <v>802</v>
      </c>
      <c r="B709" s="519" t="s">
        <v>57944</v>
      </c>
      <c r="C709" s="519" t="s">
        <v>57174</v>
      </c>
      <c r="D709" s="519" t="s">
        <v>57170</v>
      </c>
      <c r="E709" s="520" t="s">
        <v>55807</v>
      </c>
    </row>
    <row r="710" spans="1:5">
      <c r="A710" s="519">
        <v>803</v>
      </c>
      <c r="B710" s="519" t="s">
        <v>57946</v>
      </c>
      <c r="C710" s="519" t="s">
        <v>57174</v>
      </c>
      <c r="D710" s="519" t="s">
        <v>57170</v>
      </c>
      <c r="E710" s="520" t="s">
        <v>55382</v>
      </c>
    </row>
    <row r="711" spans="1:5">
      <c r="A711" s="519">
        <v>38001</v>
      </c>
      <c r="B711" s="519" t="s">
        <v>57947</v>
      </c>
      <c r="C711" s="519" t="s">
        <v>57174</v>
      </c>
      <c r="D711" s="519" t="s">
        <v>57170</v>
      </c>
      <c r="E711" s="520" t="s">
        <v>55741</v>
      </c>
    </row>
    <row r="712" spans="1:5">
      <c r="A712" s="519">
        <v>38002</v>
      </c>
      <c r="B712" s="519" t="s">
        <v>57948</v>
      </c>
      <c r="C712" s="519" t="s">
        <v>57174</v>
      </c>
      <c r="D712" s="519" t="s">
        <v>57170</v>
      </c>
      <c r="E712" s="520" t="s">
        <v>57762</v>
      </c>
    </row>
    <row r="713" spans="1:5">
      <c r="A713" s="519">
        <v>38003</v>
      </c>
      <c r="B713" s="519" t="s">
        <v>57949</v>
      </c>
      <c r="C713" s="519" t="s">
        <v>57174</v>
      </c>
      <c r="D713" s="519" t="s">
        <v>57170</v>
      </c>
      <c r="E713" s="520" t="s">
        <v>63233</v>
      </c>
    </row>
    <row r="714" spans="1:5">
      <c r="A714" s="519">
        <v>38004</v>
      </c>
      <c r="B714" s="519" t="s">
        <v>57950</v>
      </c>
      <c r="C714" s="519" t="s">
        <v>57174</v>
      </c>
      <c r="D714" s="519" t="s">
        <v>57170</v>
      </c>
      <c r="E714" s="520" t="s">
        <v>63234</v>
      </c>
    </row>
    <row r="715" spans="1:5">
      <c r="A715" s="519">
        <v>36327</v>
      </c>
      <c r="B715" s="519" t="s">
        <v>57951</v>
      </c>
      <c r="C715" s="519" t="s">
        <v>57174</v>
      </c>
      <c r="D715" s="519" t="s">
        <v>40591</v>
      </c>
      <c r="E715" s="520" t="s">
        <v>57718</v>
      </c>
    </row>
    <row r="716" spans="1:5">
      <c r="A716" s="519">
        <v>38992</v>
      </c>
      <c r="B716" s="519" t="s">
        <v>57952</v>
      </c>
      <c r="C716" s="519" t="s">
        <v>57174</v>
      </c>
      <c r="D716" s="519" t="s">
        <v>40591</v>
      </c>
      <c r="E716" s="520" t="s">
        <v>49469</v>
      </c>
    </row>
    <row r="717" spans="1:5">
      <c r="A717" s="519">
        <v>38993</v>
      </c>
      <c r="B717" s="519" t="s">
        <v>57953</v>
      </c>
      <c r="C717" s="519" t="s">
        <v>57174</v>
      </c>
      <c r="D717" s="519" t="s">
        <v>40591</v>
      </c>
      <c r="E717" s="520" t="s">
        <v>55377</v>
      </c>
    </row>
    <row r="718" spans="1:5">
      <c r="A718" s="519">
        <v>38418</v>
      </c>
      <c r="B718" s="519" t="s">
        <v>57955</v>
      </c>
      <c r="C718" s="519" t="s">
        <v>57174</v>
      </c>
      <c r="D718" s="519" t="s">
        <v>57170</v>
      </c>
      <c r="E718" s="520" t="s">
        <v>49876</v>
      </c>
    </row>
    <row r="719" spans="1:5">
      <c r="A719" s="519">
        <v>39178</v>
      </c>
      <c r="B719" s="519" t="s">
        <v>57957</v>
      </c>
      <c r="C719" s="519" t="s">
        <v>57174</v>
      </c>
      <c r="D719" s="519" t="s">
        <v>57170</v>
      </c>
      <c r="E719" s="520" t="s">
        <v>50818</v>
      </c>
    </row>
    <row r="720" spans="1:5">
      <c r="A720" s="519">
        <v>39177</v>
      </c>
      <c r="B720" s="519" t="s">
        <v>57958</v>
      </c>
      <c r="C720" s="519" t="s">
        <v>57174</v>
      </c>
      <c r="D720" s="519" t="s">
        <v>57170</v>
      </c>
      <c r="E720" s="520" t="s">
        <v>55741</v>
      </c>
    </row>
    <row r="721" spans="1:5">
      <c r="A721" s="519">
        <v>39174</v>
      </c>
      <c r="B721" s="519" t="s">
        <v>57959</v>
      </c>
      <c r="C721" s="519" t="s">
        <v>57174</v>
      </c>
      <c r="D721" s="519" t="s">
        <v>57170</v>
      </c>
      <c r="E721" s="520" t="s">
        <v>49460</v>
      </c>
    </row>
    <row r="722" spans="1:5">
      <c r="A722" s="519">
        <v>39176</v>
      </c>
      <c r="B722" s="519" t="s">
        <v>57960</v>
      </c>
      <c r="C722" s="519" t="s">
        <v>57174</v>
      </c>
      <c r="D722" s="519" t="s">
        <v>57170</v>
      </c>
      <c r="E722" s="520" t="s">
        <v>50783</v>
      </c>
    </row>
    <row r="723" spans="1:5">
      <c r="A723" s="519">
        <v>39180</v>
      </c>
      <c r="B723" s="519" t="s">
        <v>57961</v>
      </c>
      <c r="C723" s="519" t="s">
        <v>57174</v>
      </c>
      <c r="D723" s="519" t="s">
        <v>57170</v>
      </c>
      <c r="E723" s="520" t="s">
        <v>51100</v>
      </c>
    </row>
    <row r="724" spans="1:5">
      <c r="A724" s="519">
        <v>39179</v>
      </c>
      <c r="B724" s="519" t="s">
        <v>57963</v>
      </c>
      <c r="C724" s="519" t="s">
        <v>57174</v>
      </c>
      <c r="D724" s="519" t="s">
        <v>57170</v>
      </c>
      <c r="E724" s="520" t="s">
        <v>55699</v>
      </c>
    </row>
    <row r="725" spans="1:5">
      <c r="A725" s="519">
        <v>39175</v>
      </c>
      <c r="B725" s="519" t="s">
        <v>57964</v>
      </c>
      <c r="C725" s="519" t="s">
        <v>57174</v>
      </c>
      <c r="D725" s="519" t="s">
        <v>57170</v>
      </c>
      <c r="E725" s="520" t="s">
        <v>57213</v>
      </c>
    </row>
    <row r="726" spans="1:5">
      <c r="A726" s="519">
        <v>39217</v>
      </c>
      <c r="B726" s="519" t="s">
        <v>57965</v>
      </c>
      <c r="C726" s="519" t="s">
        <v>57174</v>
      </c>
      <c r="D726" s="519" t="s">
        <v>57170</v>
      </c>
      <c r="E726" s="520" t="s">
        <v>23470</v>
      </c>
    </row>
    <row r="727" spans="1:5">
      <c r="A727" s="519">
        <v>39181</v>
      </c>
      <c r="B727" s="519" t="s">
        <v>57966</v>
      </c>
      <c r="C727" s="519" t="s">
        <v>57174</v>
      </c>
      <c r="D727" s="519" t="s">
        <v>57170</v>
      </c>
      <c r="E727" s="520" t="s">
        <v>26244</v>
      </c>
    </row>
    <row r="728" spans="1:5">
      <c r="A728" s="519">
        <v>39182</v>
      </c>
      <c r="B728" s="519" t="s">
        <v>57968</v>
      </c>
      <c r="C728" s="519" t="s">
        <v>57174</v>
      </c>
      <c r="D728" s="519" t="s">
        <v>57170</v>
      </c>
      <c r="E728" s="520" t="s">
        <v>26211</v>
      </c>
    </row>
    <row r="729" spans="1:5">
      <c r="A729" s="519">
        <v>12616</v>
      </c>
      <c r="B729" s="519" t="s">
        <v>57970</v>
      </c>
      <c r="C729" s="519" t="s">
        <v>57174</v>
      </c>
      <c r="D729" s="519" t="s">
        <v>40591</v>
      </c>
      <c r="E729" s="520" t="s">
        <v>63235</v>
      </c>
    </row>
    <row r="730" spans="1:5">
      <c r="A730" s="519">
        <v>1049</v>
      </c>
      <c r="B730" s="519" t="s">
        <v>57971</v>
      </c>
      <c r="C730" s="519" t="s">
        <v>57174</v>
      </c>
      <c r="D730" s="519" t="s">
        <v>57170</v>
      </c>
      <c r="E730" s="520" t="s">
        <v>55384</v>
      </c>
    </row>
    <row r="731" spans="1:5">
      <c r="A731" s="519">
        <v>1099</v>
      </c>
      <c r="B731" s="519" t="s">
        <v>57973</v>
      </c>
      <c r="C731" s="519" t="s">
        <v>57174</v>
      </c>
      <c r="D731" s="519" t="s">
        <v>57170</v>
      </c>
      <c r="E731" s="520" t="s">
        <v>55658</v>
      </c>
    </row>
    <row r="732" spans="1:5">
      <c r="A732" s="519">
        <v>39678</v>
      </c>
      <c r="B732" s="519" t="s">
        <v>57975</v>
      </c>
      <c r="C732" s="519" t="s">
        <v>57174</v>
      </c>
      <c r="D732" s="519" t="s">
        <v>57170</v>
      </c>
      <c r="E732" s="520" t="s">
        <v>49456</v>
      </c>
    </row>
    <row r="733" spans="1:5">
      <c r="A733" s="519">
        <v>1050</v>
      </c>
      <c r="B733" s="519" t="s">
        <v>57976</v>
      </c>
      <c r="C733" s="519" t="s">
        <v>57174</v>
      </c>
      <c r="D733" s="519" t="s">
        <v>57170</v>
      </c>
      <c r="E733" s="520" t="s">
        <v>60417</v>
      </c>
    </row>
    <row r="734" spans="1:5">
      <c r="A734" s="519">
        <v>1101</v>
      </c>
      <c r="B734" s="519" t="s">
        <v>57977</v>
      </c>
      <c r="C734" s="519" t="s">
        <v>57174</v>
      </c>
      <c r="D734" s="519" t="s">
        <v>57170</v>
      </c>
      <c r="E734" s="520" t="s">
        <v>63236</v>
      </c>
    </row>
    <row r="735" spans="1:5">
      <c r="A735" s="519">
        <v>1100</v>
      </c>
      <c r="B735" s="519" t="s">
        <v>57979</v>
      </c>
      <c r="C735" s="519" t="s">
        <v>57174</v>
      </c>
      <c r="D735" s="519" t="s">
        <v>57170</v>
      </c>
      <c r="E735" s="520" t="s">
        <v>55645</v>
      </c>
    </row>
    <row r="736" spans="1:5">
      <c r="A736" s="519">
        <v>39679</v>
      </c>
      <c r="B736" s="519" t="s">
        <v>57980</v>
      </c>
      <c r="C736" s="519" t="s">
        <v>57174</v>
      </c>
      <c r="D736" s="519" t="s">
        <v>57170</v>
      </c>
      <c r="E736" s="520" t="s">
        <v>52284</v>
      </c>
    </row>
    <row r="737" spans="1:5">
      <c r="A737" s="519">
        <v>1098</v>
      </c>
      <c r="B737" s="519" t="s">
        <v>57981</v>
      </c>
      <c r="C737" s="519" t="s">
        <v>57174</v>
      </c>
      <c r="D737" s="519" t="s">
        <v>57170</v>
      </c>
      <c r="E737" s="520" t="s">
        <v>55643</v>
      </c>
    </row>
    <row r="738" spans="1:5">
      <c r="A738" s="519">
        <v>1102</v>
      </c>
      <c r="B738" s="519" t="s">
        <v>57982</v>
      </c>
      <c r="C738" s="519" t="s">
        <v>57174</v>
      </c>
      <c r="D738" s="519" t="s">
        <v>57170</v>
      </c>
      <c r="E738" s="520" t="s">
        <v>56912</v>
      </c>
    </row>
    <row r="739" spans="1:5">
      <c r="A739" s="519">
        <v>1051</v>
      </c>
      <c r="B739" s="519" t="s">
        <v>57983</v>
      </c>
      <c r="C739" s="519" t="s">
        <v>57174</v>
      </c>
      <c r="D739" s="519" t="s">
        <v>57170</v>
      </c>
      <c r="E739" s="520" t="s">
        <v>63237</v>
      </c>
    </row>
    <row r="740" spans="1:5">
      <c r="A740" s="519">
        <v>37399</v>
      </c>
      <c r="B740" s="519" t="s">
        <v>57984</v>
      </c>
      <c r="C740" s="519" t="s">
        <v>57174</v>
      </c>
      <c r="D740" s="519" t="s">
        <v>57170</v>
      </c>
      <c r="E740" s="520" t="s">
        <v>63238</v>
      </c>
    </row>
    <row r="741" spans="1:5">
      <c r="A741" s="519">
        <v>41955</v>
      </c>
      <c r="B741" s="519" t="s">
        <v>57985</v>
      </c>
      <c r="C741" s="519" t="s">
        <v>57251</v>
      </c>
      <c r="D741" s="519" t="s">
        <v>57170</v>
      </c>
      <c r="E741" s="520" t="s">
        <v>63239</v>
      </c>
    </row>
    <row r="742" spans="1:5">
      <c r="A742" s="519">
        <v>41953</v>
      </c>
      <c r="B742" s="519" t="s">
        <v>57986</v>
      </c>
      <c r="C742" s="519" t="s">
        <v>57251</v>
      </c>
      <c r="D742" s="519" t="s">
        <v>57170</v>
      </c>
      <c r="E742" s="520" t="s">
        <v>63240</v>
      </c>
    </row>
    <row r="743" spans="1:5">
      <c r="A743" s="519">
        <v>41954</v>
      </c>
      <c r="B743" s="519" t="s">
        <v>57987</v>
      </c>
      <c r="C743" s="519" t="s">
        <v>57251</v>
      </c>
      <c r="D743" s="519" t="s">
        <v>57170</v>
      </c>
      <c r="E743" s="520" t="s">
        <v>63241</v>
      </c>
    </row>
    <row r="744" spans="1:5">
      <c r="A744" s="519">
        <v>25004</v>
      </c>
      <c r="B744" s="519" t="s">
        <v>57989</v>
      </c>
      <c r="C744" s="519" t="s">
        <v>57251</v>
      </c>
      <c r="D744" s="519" t="s">
        <v>40591</v>
      </c>
      <c r="E744" s="520" t="s">
        <v>63242</v>
      </c>
    </row>
    <row r="745" spans="1:5">
      <c r="A745" s="519">
        <v>25002</v>
      </c>
      <c r="B745" s="519" t="s">
        <v>57990</v>
      </c>
      <c r="C745" s="519" t="s">
        <v>57251</v>
      </c>
      <c r="D745" s="519" t="s">
        <v>40591</v>
      </c>
      <c r="E745" s="520" t="s">
        <v>55715</v>
      </c>
    </row>
    <row r="746" spans="1:5">
      <c r="A746" s="519">
        <v>37409</v>
      </c>
      <c r="B746" s="519" t="s">
        <v>57991</v>
      </c>
      <c r="C746" s="519" t="s">
        <v>57251</v>
      </c>
      <c r="D746" s="519" t="s">
        <v>40591</v>
      </c>
      <c r="E746" s="520" t="s">
        <v>62124</v>
      </c>
    </row>
    <row r="747" spans="1:5">
      <c r="A747" s="519">
        <v>841</v>
      </c>
      <c r="B747" s="519" t="s">
        <v>57993</v>
      </c>
      <c r="C747" s="519" t="s">
        <v>57251</v>
      </c>
      <c r="D747" s="519" t="s">
        <v>40591</v>
      </c>
      <c r="E747" s="520" t="s">
        <v>55917</v>
      </c>
    </row>
    <row r="748" spans="1:5">
      <c r="A748" s="519">
        <v>25005</v>
      </c>
      <c r="B748" s="519" t="s">
        <v>57995</v>
      </c>
      <c r="C748" s="519" t="s">
        <v>57251</v>
      </c>
      <c r="D748" s="519" t="s">
        <v>40591</v>
      </c>
      <c r="E748" s="520" t="s">
        <v>54721</v>
      </c>
    </row>
    <row r="749" spans="1:5">
      <c r="A749" s="519">
        <v>25003</v>
      </c>
      <c r="B749" s="519" t="s">
        <v>57997</v>
      </c>
      <c r="C749" s="519" t="s">
        <v>57251</v>
      </c>
      <c r="D749" s="519" t="s">
        <v>40591</v>
      </c>
      <c r="E749" s="520" t="s">
        <v>54356</v>
      </c>
    </row>
    <row r="750" spans="1:5">
      <c r="A750" s="519">
        <v>37410</v>
      </c>
      <c r="B750" s="519" t="s">
        <v>57998</v>
      </c>
      <c r="C750" s="519" t="s">
        <v>57251</v>
      </c>
      <c r="D750" s="519" t="s">
        <v>40591</v>
      </c>
      <c r="E750" s="520" t="s">
        <v>54721</v>
      </c>
    </row>
    <row r="751" spans="1:5">
      <c r="A751" s="519">
        <v>842</v>
      </c>
      <c r="B751" s="519" t="s">
        <v>57999</v>
      </c>
      <c r="C751" s="519" t="s">
        <v>57251</v>
      </c>
      <c r="D751" s="519" t="s">
        <v>40591</v>
      </c>
      <c r="E751" s="520" t="s">
        <v>63243</v>
      </c>
    </row>
    <row r="752" spans="1:5">
      <c r="A752" s="519">
        <v>862</v>
      </c>
      <c r="B752" s="519" t="s">
        <v>58000</v>
      </c>
      <c r="C752" s="519" t="s">
        <v>57188</v>
      </c>
      <c r="D752" s="519" t="s">
        <v>57170</v>
      </c>
      <c r="E752" s="520" t="s">
        <v>51060</v>
      </c>
    </row>
    <row r="753" spans="1:5">
      <c r="A753" s="519">
        <v>866</v>
      </c>
      <c r="B753" s="519" t="s">
        <v>58001</v>
      </c>
      <c r="C753" s="519" t="s">
        <v>57188</v>
      </c>
      <c r="D753" s="519" t="s">
        <v>57170</v>
      </c>
      <c r="E753" s="520" t="s">
        <v>63244</v>
      </c>
    </row>
    <row r="754" spans="1:5">
      <c r="A754" s="519">
        <v>892</v>
      </c>
      <c r="B754" s="519" t="s">
        <v>58002</v>
      </c>
      <c r="C754" s="519" t="s">
        <v>57188</v>
      </c>
      <c r="D754" s="519" t="s">
        <v>57170</v>
      </c>
      <c r="E754" s="520" t="s">
        <v>63245</v>
      </c>
    </row>
    <row r="755" spans="1:5">
      <c r="A755" s="519">
        <v>857</v>
      </c>
      <c r="B755" s="519" t="s">
        <v>58003</v>
      </c>
      <c r="C755" s="519" t="s">
        <v>57188</v>
      </c>
      <c r="D755" s="519" t="s">
        <v>57172</v>
      </c>
      <c r="E755" s="520" t="s">
        <v>49879</v>
      </c>
    </row>
    <row r="756" spans="1:5">
      <c r="A756" s="519">
        <v>37404</v>
      </c>
      <c r="B756" s="519" t="s">
        <v>58004</v>
      </c>
      <c r="C756" s="519" t="s">
        <v>57188</v>
      </c>
      <c r="D756" s="519" t="s">
        <v>57170</v>
      </c>
      <c r="E756" s="520" t="s">
        <v>63246</v>
      </c>
    </row>
    <row r="757" spans="1:5">
      <c r="A757" s="519">
        <v>868</v>
      </c>
      <c r="B757" s="519" t="s">
        <v>58006</v>
      </c>
      <c r="C757" s="519" t="s">
        <v>57188</v>
      </c>
      <c r="D757" s="519" t="s">
        <v>57170</v>
      </c>
      <c r="E757" s="520" t="s">
        <v>62166</v>
      </c>
    </row>
    <row r="758" spans="1:5">
      <c r="A758" s="519">
        <v>870</v>
      </c>
      <c r="B758" s="519" t="s">
        <v>58007</v>
      </c>
      <c r="C758" s="519" t="s">
        <v>57188</v>
      </c>
      <c r="D758" s="519" t="s">
        <v>57170</v>
      </c>
      <c r="E758" s="520" t="s">
        <v>63247</v>
      </c>
    </row>
    <row r="759" spans="1:5">
      <c r="A759" s="519">
        <v>863</v>
      </c>
      <c r="B759" s="519" t="s">
        <v>58008</v>
      </c>
      <c r="C759" s="519" t="s">
        <v>57188</v>
      </c>
      <c r="D759" s="519" t="s">
        <v>57170</v>
      </c>
      <c r="E759" s="520" t="s">
        <v>63248</v>
      </c>
    </row>
    <row r="760" spans="1:5">
      <c r="A760" s="519">
        <v>867</v>
      </c>
      <c r="B760" s="519" t="s">
        <v>58010</v>
      </c>
      <c r="C760" s="519" t="s">
        <v>57188</v>
      </c>
      <c r="D760" s="519" t="s">
        <v>57170</v>
      </c>
      <c r="E760" s="520" t="s">
        <v>61432</v>
      </c>
    </row>
    <row r="761" spans="1:5">
      <c r="A761" s="519">
        <v>891</v>
      </c>
      <c r="B761" s="519" t="s">
        <v>58011</v>
      </c>
      <c r="C761" s="519" t="s">
        <v>57188</v>
      </c>
      <c r="D761" s="519" t="s">
        <v>57170</v>
      </c>
      <c r="E761" s="520" t="s">
        <v>63249</v>
      </c>
    </row>
    <row r="762" spans="1:5">
      <c r="A762" s="519">
        <v>864</v>
      </c>
      <c r="B762" s="519" t="s">
        <v>58012</v>
      </c>
      <c r="C762" s="519" t="s">
        <v>57188</v>
      </c>
      <c r="D762" s="519" t="s">
        <v>57170</v>
      </c>
      <c r="E762" s="520" t="s">
        <v>63250</v>
      </c>
    </row>
    <row r="763" spans="1:5">
      <c r="A763" s="519">
        <v>865</v>
      </c>
      <c r="B763" s="519" t="s">
        <v>58013</v>
      </c>
      <c r="C763" s="519" t="s">
        <v>57188</v>
      </c>
      <c r="D763" s="519" t="s">
        <v>57170</v>
      </c>
      <c r="E763" s="520" t="s">
        <v>63251</v>
      </c>
    </row>
    <row r="764" spans="1:5">
      <c r="A764" s="519">
        <v>1006</v>
      </c>
      <c r="B764" s="519" t="s">
        <v>58014</v>
      </c>
      <c r="C764" s="519" t="s">
        <v>57188</v>
      </c>
      <c r="D764" s="519" t="s">
        <v>57170</v>
      </c>
      <c r="E764" s="520" t="s">
        <v>63252</v>
      </c>
    </row>
    <row r="765" spans="1:5">
      <c r="A765" s="519">
        <v>948</v>
      </c>
      <c r="B765" s="519" t="s">
        <v>58016</v>
      </c>
      <c r="C765" s="519" t="s">
        <v>57188</v>
      </c>
      <c r="D765" s="519" t="s">
        <v>57170</v>
      </c>
      <c r="E765" s="520" t="s">
        <v>62106</v>
      </c>
    </row>
    <row r="766" spans="1:5">
      <c r="A766" s="519">
        <v>947</v>
      </c>
      <c r="B766" s="519" t="s">
        <v>58018</v>
      </c>
      <c r="C766" s="519" t="s">
        <v>57188</v>
      </c>
      <c r="D766" s="519" t="s">
        <v>57170</v>
      </c>
      <c r="E766" s="520" t="s">
        <v>63253</v>
      </c>
    </row>
    <row r="767" spans="1:5">
      <c r="A767" s="519">
        <v>911</v>
      </c>
      <c r="B767" s="519" t="s">
        <v>58019</v>
      </c>
      <c r="C767" s="519" t="s">
        <v>57188</v>
      </c>
      <c r="D767" s="519" t="s">
        <v>57170</v>
      </c>
      <c r="E767" s="520" t="s">
        <v>63254</v>
      </c>
    </row>
    <row r="768" spans="1:5">
      <c r="A768" s="519">
        <v>925</v>
      </c>
      <c r="B768" s="519" t="s">
        <v>58021</v>
      </c>
      <c r="C768" s="519" t="s">
        <v>57188</v>
      </c>
      <c r="D768" s="519" t="s">
        <v>57170</v>
      </c>
      <c r="E768" s="520" t="s">
        <v>63255</v>
      </c>
    </row>
    <row r="769" spans="1:5">
      <c r="A769" s="519">
        <v>954</v>
      </c>
      <c r="B769" s="519" t="s">
        <v>58022</v>
      </c>
      <c r="C769" s="519" t="s">
        <v>57188</v>
      </c>
      <c r="D769" s="519" t="s">
        <v>57170</v>
      </c>
      <c r="E769" s="520" t="s">
        <v>62901</v>
      </c>
    </row>
    <row r="770" spans="1:5">
      <c r="A770" s="519">
        <v>901</v>
      </c>
      <c r="B770" s="519" t="s">
        <v>58024</v>
      </c>
      <c r="C770" s="519" t="s">
        <v>57188</v>
      </c>
      <c r="D770" s="519" t="s">
        <v>57170</v>
      </c>
      <c r="E770" s="520" t="s">
        <v>63256</v>
      </c>
    </row>
    <row r="771" spans="1:5">
      <c r="A771" s="519">
        <v>926</v>
      </c>
      <c r="B771" s="519" t="s">
        <v>58026</v>
      </c>
      <c r="C771" s="519" t="s">
        <v>57188</v>
      </c>
      <c r="D771" s="519" t="s">
        <v>57170</v>
      </c>
      <c r="E771" s="520" t="s">
        <v>63257</v>
      </c>
    </row>
    <row r="772" spans="1:5">
      <c r="A772" s="519">
        <v>912</v>
      </c>
      <c r="B772" s="519" t="s">
        <v>58027</v>
      </c>
      <c r="C772" s="519" t="s">
        <v>57188</v>
      </c>
      <c r="D772" s="519" t="s">
        <v>57170</v>
      </c>
      <c r="E772" s="520" t="s">
        <v>63258</v>
      </c>
    </row>
    <row r="773" spans="1:5">
      <c r="A773" s="519">
        <v>955</v>
      </c>
      <c r="B773" s="519" t="s">
        <v>58029</v>
      </c>
      <c r="C773" s="519" t="s">
        <v>57188</v>
      </c>
      <c r="D773" s="519" t="s">
        <v>57170</v>
      </c>
      <c r="E773" s="520" t="s">
        <v>56919</v>
      </c>
    </row>
    <row r="774" spans="1:5">
      <c r="A774" s="519">
        <v>946</v>
      </c>
      <c r="B774" s="519" t="s">
        <v>58031</v>
      </c>
      <c r="C774" s="519" t="s">
        <v>57188</v>
      </c>
      <c r="D774" s="519" t="s">
        <v>57170</v>
      </c>
      <c r="E774" s="520" t="s">
        <v>63259</v>
      </c>
    </row>
    <row r="775" spans="1:5">
      <c r="A775" s="519">
        <v>953</v>
      </c>
      <c r="B775" s="519" t="s">
        <v>58032</v>
      </c>
      <c r="C775" s="519" t="s">
        <v>57188</v>
      </c>
      <c r="D775" s="519" t="s">
        <v>57170</v>
      </c>
      <c r="E775" s="520" t="s">
        <v>63260</v>
      </c>
    </row>
    <row r="776" spans="1:5">
      <c r="A776" s="519">
        <v>902</v>
      </c>
      <c r="B776" s="519" t="s">
        <v>58033</v>
      </c>
      <c r="C776" s="519" t="s">
        <v>57188</v>
      </c>
      <c r="D776" s="519" t="s">
        <v>57170</v>
      </c>
      <c r="E776" s="520" t="s">
        <v>63261</v>
      </c>
    </row>
    <row r="777" spans="1:5">
      <c r="A777" s="519">
        <v>927</v>
      </c>
      <c r="B777" s="519" t="s">
        <v>58034</v>
      </c>
      <c r="C777" s="519" t="s">
        <v>57188</v>
      </c>
      <c r="D777" s="519" t="s">
        <v>57170</v>
      </c>
      <c r="E777" s="520" t="s">
        <v>63262</v>
      </c>
    </row>
    <row r="778" spans="1:5">
      <c r="A778" s="519">
        <v>913</v>
      </c>
      <c r="B778" s="519" t="s">
        <v>58036</v>
      </c>
      <c r="C778" s="519" t="s">
        <v>57188</v>
      </c>
      <c r="D778" s="519" t="s">
        <v>57170</v>
      </c>
      <c r="E778" s="520" t="s">
        <v>63263</v>
      </c>
    </row>
    <row r="779" spans="1:5">
      <c r="A779" s="519">
        <v>903</v>
      </c>
      <c r="B779" s="519" t="s">
        <v>58037</v>
      </c>
      <c r="C779" s="519" t="s">
        <v>57188</v>
      </c>
      <c r="D779" s="519" t="s">
        <v>57170</v>
      </c>
      <c r="E779" s="520" t="s">
        <v>63264</v>
      </c>
    </row>
    <row r="780" spans="1:5">
      <c r="A780" s="519">
        <v>945</v>
      </c>
      <c r="B780" s="519" t="s">
        <v>58038</v>
      </c>
      <c r="C780" s="519" t="s">
        <v>57188</v>
      </c>
      <c r="D780" s="519" t="s">
        <v>57170</v>
      </c>
      <c r="E780" s="520" t="s">
        <v>63265</v>
      </c>
    </row>
    <row r="781" spans="1:5">
      <c r="A781" s="519">
        <v>914</v>
      </c>
      <c r="B781" s="519" t="s">
        <v>58040</v>
      </c>
      <c r="C781" s="519" t="s">
        <v>57188</v>
      </c>
      <c r="D781" s="519" t="s">
        <v>57170</v>
      </c>
      <c r="E781" s="520" t="s">
        <v>63266</v>
      </c>
    </row>
    <row r="782" spans="1:5">
      <c r="A782" s="519">
        <v>993</v>
      </c>
      <c r="B782" s="519" t="s">
        <v>58041</v>
      </c>
      <c r="C782" s="519" t="s">
        <v>57188</v>
      </c>
      <c r="D782" s="519" t="s">
        <v>57170</v>
      </c>
      <c r="E782" s="520" t="s">
        <v>57705</v>
      </c>
    </row>
    <row r="783" spans="1:5">
      <c r="A783" s="519">
        <v>1020</v>
      </c>
      <c r="B783" s="519" t="s">
        <v>58042</v>
      </c>
      <c r="C783" s="519" t="s">
        <v>57188</v>
      </c>
      <c r="D783" s="519" t="s">
        <v>57170</v>
      </c>
      <c r="E783" s="520" t="s">
        <v>61507</v>
      </c>
    </row>
    <row r="784" spans="1:5">
      <c r="A784" s="519">
        <v>1017</v>
      </c>
      <c r="B784" s="519" t="s">
        <v>58044</v>
      </c>
      <c r="C784" s="519" t="s">
        <v>57188</v>
      </c>
      <c r="D784" s="519" t="s">
        <v>57170</v>
      </c>
      <c r="E784" s="520" t="s">
        <v>63267</v>
      </c>
    </row>
    <row r="785" spans="1:5">
      <c r="A785" s="519">
        <v>999</v>
      </c>
      <c r="B785" s="519" t="s">
        <v>58045</v>
      </c>
      <c r="C785" s="519" t="s">
        <v>57188</v>
      </c>
      <c r="D785" s="519" t="s">
        <v>57170</v>
      </c>
      <c r="E785" s="520" t="s">
        <v>63268</v>
      </c>
    </row>
    <row r="786" spans="1:5">
      <c r="A786" s="519">
        <v>995</v>
      </c>
      <c r="B786" s="519" t="s">
        <v>58046</v>
      </c>
      <c r="C786" s="519" t="s">
        <v>57188</v>
      </c>
      <c r="D786" s="519" t="s">
        <v>57170</v>
      </c>
      <c r="E786" s="520" t="s">
        <v>57357</v>
      </c>
    </row>
    <row r="787" spans="1:5">
      <c r="A787" s="519">
        <v>1000</v>
      </c>
      <c r="B787" s="519" t="s">
        <v>58048</v>
      </c>
      <c r="C787" s="519" t="s">
        <v>57188</v>
      </c>
      <c r="D787" s="519" t="s">
        <v>57170</v>
      </c>
      <c r="E787" s="520" t="s">
        <v>63269</v>
      </c>
    </row>
    <row r="788" spans="1:5">
      <c r="A788" s="519">
        <v>1022</v>
      </c>
      <c r="B788" s="519" t="s">
        <v>58049</v>
      </c>
      <c r="C788" s="519" t="s">
        <v>57188</v>
      </c>
      <c r="D788" s="519" t="s">
        <v>57170</v>
      </c>
      <c r="E788" s="520" t="s">
        <v>23614</v>
      </c>
    </row>
    <row r="789" spans="1:5">
      <c r="A789" s="519">
        <v>1015</v>
      </c>
      <c r="B789" s="519" t="s">
        <v>58051</v>
      </c>
      <c r="C789" s="519" t="s">
        <v>57188</v>
      </c>
      <c r="D789" s="519" t="s">
        <v>57170</v>
      </c>
      <c r="E789" s="520" t="s">
        <v>63270</v>
      </c>
    </row>
    <row r="790" spans="1:5">
      <c r="A790" s="519">
        <v>996</v>
      </c>
      <c r="B790" s="519" t="s">
        <v>58052</v>
      </c>
      <c r="C790" s="519" t="s">
        <v>57188</v>
      </c>
      <c r="D790" s="519" t="s">
        <v>57170</v>
      </c>
      <c r="E790" s="520" t="s">
        <v>59030</v>
      </c>
    </row>
    <row r="791" spans="1:5">
      <c r="A791" s="519">
        <v>1001</v>
      </c>
      <c r="B791" s="519" t="s">
        <v>58054</v>
      </c>
      <c r="C791" s="519" t="s">
        <v>57188</v>
      </c>
      <c r="D791" s="519" t="s">
        <v>57170</v>
      </c>
      <c r="E791" s="520" t="s">
        <v>63271</v>
      </c>
    </row>
    <row r="792" spans="1:5">
      <c r="A792" s="519">
        <v>1019</v>
      </c>
      <c r="B792" s="519" t="s">
        <v>58055</v>
      </c>
      <c r="C792" s="519" t="s">
        <v>57188</v>
      </c>
      <c r="D792" s="519" t="s">
        <v>57170</v>
      </c>
      <c r="E792" s="520" t="s">
        <v>63272</v>
      </c>
    </row>
    <row r="793" spans="1:5">
      <c r="A793" s="519">
        <v>1021</v>
      </c>
      <c r="B793" s="519" t="s">
        <v>58057</v>
      </c>
      <c r="C793" s="519" t="s">
        <v>57188</v>
      </c>
      <c r="D793" s="519" t="s">
        <v>57170</v>
      </c>
      <c r="E793" s="520" t="s">
        <v>55372</v>
      </c>
    </row>
    <row r="794" spans="1:5">
      <c r="A794" s="519">
        <v>39249</v>
      </c>
      <c r="B794" s="519" t="s">
        <v>58058</v>
      </c>
      <c r="C794" s="519" t="s">
        <v>57188</v>
      </c>
      <c r="D794" s="519" t="s">
        <v>57170</v>
      </c>
      <c r="E794" s="520" t="s">
        <v>63273</v>
      </c>
    </row>
    <row r="795" spans="1:5">
      <c r="A795" s="519">
        <v>1018</v>
      </c>
      <c r="B795" s="519" t="s">
        <v>58059</v>
      </c>
      <c r="C795" s="519" t="s">
        <v>57188</v>
      </c>
      <c r="D795" s="519" t="s">
        <v>57170</v>
      </c>
      <c r="E795" s="520" t="s">
        <v>56661</v>
      </c>
    </row>
    <row r="796" spans="1:5">
      <c r="A796" s="519">
        <v>39250</v>
      </c>
      <c r="B796" s="519" t="s">
        <v>58061</v>
      </c>
      <c r="C796" s="519" t="s">
        <v>57188</v>
      </c>
      <c r="D796" s="519" t="s">
        <v>57170</v>
      </c>
      <c r="E796" s="520" t="s">
        <v>63274</v>
      </c>
    </row>
    <row r="797" spans="1:5">
      <c r="A797" s="519">
        <v>994</v>
      </c>
      <c r="B797" s="519" t="s">
        <v>58062</v>
      </c>
      <c r="C797" s="519" t="s">
        <v>57188</v>
      </c>
      <c r="D797" s="519" t="s">
        <v>57170</v>
      </c>
      <c r="E797" s="520" t="s">
        <v>23967</v>
      </c>
    </row>
    <row r="798" spans="1:5">
      <c r="A798" s="519">
        <v>977</v>
      </c>
      <c r="B798" s="519" t="s">
        <v>58063</v>
      </c>
      <c r="C798" s="519" t="s">
        <v>57188</v>
      </c>
      <c r="D798" s="519" t="s">
        <v>57170</v>
      </c>
      <c r="E798" s="520" t="s">
        <v>63275</v>
      </c>
    </row>
    <row r="799" spans="1:5">
      <c r="A799" s="519">
        <v>998</v>
      </c>
      <c r="B799" s="519" t="s">
        <v>58064</v>
      </c>
      <c r="C799" s="519" t="s">
        <v>57188</v>
      </c>
      <c r="D799" s="519" t="s">
        <v>57170</v>
      </c>
      <c r="E799" s="520" t="s">
        <v>56551</v>
      </c>
    </row>
    <row r="800" spans="1:5">
      <c r="A800" s="519">
        <v>39251</v>
      </c>
      <c r="B800" s="519" t="s">
        <v>58066</v>
      </c>
      <c r="C800" s="519" t="s">
        <v>57188</v>
      </c>
      <c r="D800" s="519" t="s">
        <v>57170</v>
      </c>
      <c r="E800" s="520" t="s">
        <v>23687</v>
      </c>
    </row>
    <row r="801" spans="1:5">
      <c r="A801" s="519">
        <v>1011</v>
      </c>
      <c r="B801" s="519" t="s">
        <v>58067</v>
      </c>
      <c r="C801" s="519" t="s">
        <v>57188</v>
      </c>
      <c r="D801" s="519" t="s">
        <v>57170</v>
      </c>
      <c r="E801" s="520" t="s">
        <v>26239</v>
      </c>
    </row>
    <row r="802" spans="1:5">
      <c r="A802" s="519">
        <v>39252</v>
      </c>
      <c r="B802" s="519" t="s">
        <v>58069</v>
      </c>
      <c r="C802" s="519" t="s">
        <v>57188</v>
      </c>
      <c r="D802" s="519" t="s">
        <v>57170</v>
      </c>
      <c r="E802" s="520" t="s">
        <v>23067</v>
      </c>
    </row>
    <row r="803" spans="1:5">
      <c r="A803" s="519">
        <v>1013</v>
      </c>
      <c r="B803" s="519" t="s">
        <v>58070</v>
      </c>
      <c r="C803" s="519" t="s">
        <v>57188</v>
      </c>
      <c r="D803" s="519" t="s">
        <v>57170</v>
      </c>
      <c r="E803" s="520" t="s">
        <v>63276</v>
      </c>
    </row>
    <row r="804" spans="1:5">
      <c r="A804" s="519">
        <v>980</v>
      </c>
      <c r="B804" s="519" t="s">
        <v>58071</v>
      </c>
      <c r="C804" s="519" t="s">
        <v>57188</v>
      </c>
      <c r="D804" s="519" t="s">
        <v>57170</v>
      </c>
      <c r="E804" s="520" t="s">
        <v>63277</v>
      </c>
    </row>
    <row r="805" spans="1:5">
      <c r="A805" s="519">
        <v>39237</v>
      </c>
      <c r="B805" s="519" t="s">
        <v>58072</v>
      </c>
      <c r="C805" s="519" t="s">
        <v>57188</v>
      </c>
      <c r="D805" s="519" t="s">
        <v>57170</v>
      </c>
      <c r="E805" s="520" t="s">
        <v>63278</v>
      </c>
    </row>
    <row r="806" spans="1:5">
      <c r="A806" s="519">
        <v>39238</v>
      </c>
      <c r="B806" s="519" t="s">
        <v>58073</v>
      </c>
      <c r="C806" s="519" t="s">
        <v>57188</v>
      </c>
      <c r="D806" s="519" t="s">
        <v>57170</v>
      </c>
      <c r="E806" s="520" t="s">
        <v>63279</v>
      </c>
    </row>
    <row r="807" spans="1:5">
      <c r="A807" s="519">
        <v>979</v>
      </c>
      <c r="B807" s="519" t="s">
        <v>58074</v>
      </c>
      <c r="C807" s="519" t="s">
        <v>57188</v>
      </c>
      <c r="D807" s="519" t="s">
        <v>57170</v>
      </c>
      <c r="E807" s="520" t="s">
        <v>49698</v>
      </c>
    </row>
    <row r="808" spans="1:5">
      <c r="A808" s="519">
        <v>39239</v>
      </c>
      <c r="B808" s="519" t="s">
        <v>58075</v>
      </c>
      <c r="C808" s="519" t="s">
        <v>57188</v>
      </c>
      <c r="D808" s="519" t="s">
        <v>57170</v>
      </c>
      <c r="E808" s="520" t="s">
        <v>63280</v>
      </c>
    </row>
    <row r="809" spans="1:5">
      <c r="A809" s="519">
        <v>1014</v>
      </c>
      <c r="B809" s="519" t="s">
        <v>58076</v>
      </c>
      <c r="C809" s="519" t="s">
        <v>57188</v>
      </c>
      <c r="D809" s="519" t="s">
        <v>57170</v>
      </c>
      <c r="E809" s="520" t="s">
        <v>52267</v>
      </c>
    </row>
    <row r="810" spans="1:5">
      <c r="A810" s="519">
        <v>39240</v>
      </c>
      <c r="B810" s="519" t="s">
        <v>58077</v>
      </c>
      <c r="C810" s="519" t="s">
        <v>57188</v>
      </c>
      <c r="D810" s="519" t="s">
        <v>57170</v>
      </c>
      <c r="E810" s="520" t="s">
        <v>63281</v>
      </c>
    </row>
    <row r="811" spans="1:5">
      <c r="A811" s="519">
        <v>39232</v>
      </c>
      <c r="B811" s="519" t="s">
        <v>58078</v>
      </c>
      <c r="C811" s="519" t="s">
        <v>57188</v>
      </c>
      <c r="D811" s="519" t="s">
        <v>57170</v>
      </c>
      <c r="E811" s="520" t="s">
        <v>60066</v>
      </c>
    </row>
    <row r="812" spans="1:5">
      <c r="A812" s="519">
        <v>39233</v>
      </c>
      <c r="B812" s="519" t="s">
        <v>58080</v>
      </c>
      <c r="C812" s="519" t="s">
        <v>57188</v>
      </c>
      <c r="D812" s="519" t="s">
        <v>57170</v>
      </c>
      <c r="E812" s="520" t="s">
        <v>55558</v>
      </c>
    </row>
    <row r="813" spans="1:5">
      <c r="A813" s="519">
        <v>981</v>
      </c>
      <c r="B813" s="519" t="s">
        <v>58081</v>
      </c>
      <c r="C813" s="519" t="s">
        <v>57188</v>
      </c>
      <c r="D813" s="519" t="s">
        <v>57172</v>
      </c>
      <c r="E813" s="520" t="s">
        <v>55816</v>
      </c>
    </row>
    <row r="814" spans="1:5">
      <c r="A814" s="519">
        <v>39234</v>
      </c>
      <c r="B814" s="519" t="s">
        <v>58083</v>
      </c>
      <c r="C814" s="519" t="s">
        <v>57188</v>
      </c>
      <c r="D814" s="519" t="s">
        <v>57170</v>
      </c>
      <c r="E814" s="520" t="s">
        <v>56724</v>
      </c>
    </row>
    <row r="815" spans="1:5">
      <c r="A815" s="519">
        <v>982</v>
      </c>
      <c r="B815" s="519" t="s">
        <v>58084</v>
      </c>
      <c r="C815" s="519" t="s">
        <v>57188</v>
      </c>
      <c r="D815" s="519" t="s">
        <v>57170</v>
      </c>
      <c r="E815" s="520" t="s">
        <v>52310</v>
      </c>
    </row>
    <row r="816" spans="1:5">
      <c r="A816" s="519">
        <v>39235</v>
      </c>
      <c r="B816" s="519" t="s">
        <v>58085</v>
      </c>
      <c r="C816" s="519" t="s">
        <v>57188</v>
      </c>
      <c r="D816" s="519" t="s">
        <v>57170</v>
      </c>
      <c r="E816" s="520" t="s">
        <v>63282</v>
      </c>
    </row>
    <row r="817" spans="1:5">
      <c r="A817" s="519">
        <v>39236</v>
      </c>
      <c r="B817" s="519" t="s">
        <v>58086</v>
      </c>
      <c r="C817" s="519" t="s">
        <v>57188</v>
      </c>
      <c r="D817" s="519" t="s">
        <v>57170</v>
      </c>
      <c r="E817" s="520" t="s">
        <v>60039</v>
      </c>
    </row>
    <row r="818" spans="1:5">
      <c r="A818" s="519">
        <v>876</v>
      </c>
      <c r="B818" s="519" t="s">
        <v>58087</v>
      </c>
      <c r="C818" s="519" t="s">
        <v>57188</v>
      </c>
      <c r="D818" s="519" t="s">
        <v>57170</v>
      </c>
      <c r="E818" s="520" t="s">
        <v>56734</v>
      </c>
    </row>
    <row r="819" spans="1:5">
      <c r="A819" s="519">
        <v>877</v>
      </c>
      <c r="B819" s="519" t="s">
        <v>58088</v>
      </c>
      <c r="C819" s="519" t="s">
        <v>57188</v>
      </c>
      <c r="D819" s="519" t="s">
        <v>57170</v>
      </c>
      <c r="E819" s="520" t="s">
        <v>63283</v>
      </c>
    </row>
    <row r="820" spans="1:5">
      <c r="A820" s="519">
        <v>882</v>
      </c>
      <c r="B820" s="519" t="s">
        <v>58089</v>
      </c>
      <c r="C820" s="519" t="s">
        <v>57188</v>
      </c>
      <c r="D820" s="519" t="s">
        <v>57170</v>
      </c>
      <c r="E820" s="520" t="s">
        <v>63284</v>
      </c>
    </row>
    <row r="821" spans="1:5">
      <c r="A821" s="519">
        <v>878</v>
      </c>
      <c r="B821" s="519" t="s">
        <v>58090</v>
      </c>
      <c r="C821" s="519" t="s">
        <v>57188</v>
      </c>
      <c r="D821" s="519" t="s">
        <v>57170</v>
      </c>
      <c r="E821" s="520" t="s">
        <v>63285</v>
      </c>
    </row>
    <row r="822" spans="1:5">
      <c r="A822" s="519">
        <v>879</v>
      </c>
      <c r="B822" s="519" t="s">
        <v>58091</v>
      </c>
      <c r="C822" s="519" t="s">
        <v>57188</v>
      </c>
      <c r="D822" s="519" t="s">
        <v>57170</v>
      </c>
      <c r="E822" s="520" t="s">
        <v>63286</v>
      </c>
    </row>
    <row r="823" spans="1:5">
      <c r="A823" s="519">
        <v>880</v>
      </c>
      <c r="B823" s="519" t="s">
        <v>58092</v>
      </c>
      <c r="C823" s="519" t="s">
        <v>57188</v>
      </c>
      <c r="D823" s="519" t="s">
        <v>57170</v>
      </c>
      <c r="E823" s="520" t="s">
        <v>63287</v>
      </c>
    </row>
    <row r="824" spans="1:5">
      <c r="A824" s="519">
        <v>873</v>
      </c>
      <c r="B824" s="519" t="s">
        <v>58093</v>
      </c>
      <c r="C824" s="519" t="s">
        <v>57188</v>
      </c>
      <c r="D824" s="519" t="s">
        <v>57170</v>
      </c>
      <c r="E824" s="520" t="s">
        <v>63288</v>
      </c>
    </row>
    <row r="825" spans="1:5">
      <c r="A825" s="519">
        <v>881</v>
      </c>
      <c r="B825" s="519" t="s">
        <v>58094</v>
      </c>
      <c r="C825" s="519" t="s">
        <v>57188</v>
      </c>
      <c r="D825" s="519" t="s">
        <v>57170</v>
      </c>
      <c r="E825" s="520" t="s">
        <v>63289</v>
      </c>
    </row>
    <row r="826" spans="1:5">
      <c r="A826" s="519">
        <v>874</v>
      </c>
      <c r="B826" s="519" t="s">
        <v>58095</v>
      </c>
      <c r="C826" s="519" t="s">
        <v>57188</v>
      </c>
      <c r="D826" s="519" t="s">
        <v>57170</v>
      </c>
      <c r="E826" s="520" t="s">
        <v>63290</v>
      </c>
    </row>
    <row r="827" spans="1:5">
      <c r="A827" s="519">
        <v>875</v>
      </c>
      <c r="B827" s="519" t="s">
        <v>58096</v>
      </c>
      <c r="C827" s="519" t="s">
        <v>57188</v>
      </c>
      <c r="D827" s="519" t="s">
        <v>57170</v>
      </c>
      <c r="E827" s="520" t="s">
        <v>63291</v>
      </c>
    </row>
    <row r="828" spans="1:5">
      <c r="A828" s="519">
        <v>983</v>
      </c>
      <c r="B828" s="519" t="s">
        <v>58097</v>
      </c>
      <c r="C828" s="519" t="s">
        <v>57188</v>
      </c>
      <c r="D828" s="519" t="s">
        <v>57170</v>
      </c>
      <c r="E828" s="520" t="s">
        <v>26243</v>
      </c>
    </row>
    <row r="829" spans="1:5">
      <c r="A829" s="519">
        <v>985</v>
      </c>
      <c r="B829" s="519" t="s">
        <v>58098</v>
      </c>
      <c r="C829" s="519" t="s">
        <v>57188</v>
      </c>
      <c r="D829" s="519" t="s">
        <v>57170</v>
      </c>
      <c r="E829" s="520" t="s">
        <v>62823</v>
      </c>
    </row>
    <row r="830" spans="1:5">
      <c r="A830" s="519">
        <v>990</v>
      </c>
      <c r="B830" s="519" t="s">
        <v>58099</v>
      </c>
      <c r="C830" s="519" t="s">
        <v>57188</v>
      </c>
      <c r="D830" s="519" t="s">
        <v>57170</v>
      </c>
      <c r="E830" s="520" t="s">
        <v>63292</v>
      </c>
    </row>
    <row r="831" spans="1:5">
      <c r="A831" s="519">
        <v>39241</v>
      </c>
      <c r="B831" s="519" t="s">
        <v>58100</v>
      </c>
      <c r="C831" s="519" t="s">
        <v>57188</v>
      </c>
      <c r="D831" s="519" t="s">
        <v>57170</v>
      </c>
      <c r="E831" s="520" t="s">
        <v>59752</v>
      </c>
    </row>
    <row r="832" spans="1:5">
      <c r="A832" s="519">
        <v>1005</v>
      </c>
      <c r="B832" s="519" t="s">
        <v>58102</v>
      </c>
      <c r="C832" s="519" t="s">
        <v>57188</v>
      </c>
      <c r="D832" s="519" t="s">
        <v>57170</v>
      </c>
      <c r="E832" s="520" t="s">
        <v>56574</v>
      </c>
    </row>
    <row r="833" spans="1:5">
      <c r="A833" s="519">
        <v>984</v>
      </c>
      <c r="B833" s="519" t="s">
        <v>58103</v>
      </c>
      <c r="C833" s="519" t="s">
        <v>57188</v>
      </c>
      <c r="D833" s="519" t="s">
        <v>57170</v>
      </c>
      <c r="E833" s="520" t="s">
        <v>57720</v>
      </c>
    </row>
    <row r="834" spans="1:5">
      <c r="A834" s="519">
        <v>991</v>
      </c>
      <c r="B834" s="519" t="s">
        <v>58104</v>
      </c>
      <c r="C834" s="519" t="s">
        <v>57188</v>
      </c>
      <c r="D834" s="519" t="s">
        <v>57170</v>
      </c>
      <c r="E834" s="520" t="s">
        <v>56546</v>
      </c>
    </row>
    <row r="835" spans="1:5">
      <c r="A835" s="519">
        <v>986</v>
      </c>
      <c r="B835" s="519" t="s">
        <v>58105</v>
      </c>
      <c r="C835" s="519" t="s">
        <v>57188</v>
      </c>
      <c r="D835" s="519" t="s">
        <v>57170</v>
      </c>
      <c r="E835" s="520" t="s">
        <v>63293</v>
      </c>
    </row>
    <row r="836" spans="1:5">
      <c r="A836" s="519">
        <v>1024</v>
      </c>
      <c r="B836" s="519" t="s">
        <v>58106</v>
      </c>
      <c r="C836" s="519" t="s">
        <v>57188</v>
      </c>
      <c r="D836" s="519" t="s">
        <v>57170</v>
      </c>
      <c r="E836" s="520" t="s">
        <v>63294</v>
      </c>
    </row>
    <row r="837" spans="1:5">
      <c r="A837" s="519">
        <v>987</v>
      </c>
      <c r="B837" s="519" t="s">
        <v>58107</v>
      </c>
      <c r="C837" s="519" t="s">
        <v>57188</v>
      </c>
      <c r="D837" s="519" t="s">
        <v>57170</v>
      </c>
      <c r="E837" s="520" t="s">
        <v>56366</v>
      </c>
    </row>
    <row r="838" spans="1:5">
      <c r="A838" s="519">
        <v>1003</v>
      </c>
      <c r="B838" s="519" t="s">
        <v>58108</v>
      </c>
      <c r="C838" s="519" t="s">
        <v>57188</v>
      </c>
      <c r="D838" s="519" t="s">
        <v>57170</v>
      </c>
      <c r="E838" s="520" t="s">
        <v>55298</v>
      </c>
    </row>
    <row r="839" spans="1:5">
      <c r="A839" s="519">
        <v>992</v>
      </c>
      <c r="B839" s="519" t="s">
        <v>58109</v>
      </c>
      <c r="C839" s="519" t="s">
        <v>57188</v>
      </c>
      <c r="D839" s="519" t="s">
        <v>57170</v>
      </c>
      <c r="E839" s="520" t="s">
        <v>63295</v>
      </c>
    </row>
    <row r="840" spans="1:5">
      <c r="A840" s="519">
        <v>1007</v>
      </c>
      <c r="B840" s="519" t="s">
        <v>58110</v>
      </c>
      <c r="C840" s="519" t="s">
        <v>57188</v>
      </c>
      <c r="D840" s="519" t="s">
        <v>57170</v>
      </c>
      <c r="E840" s="520" t="s">
        <v>56730</v>
      </c>
    </row>
    <row r="841" spans="1:5">
      <c r="A841" s="519">
        <v>39242</v>
      </c>
      <c r="B841" s="519" t="s">
        <v>58111</v>
      </c>
      <c r="C841" s="519" t="s">
        <v>57188</v>
      </c>
      <c r="D841" s="519" t="s">
        <v>57170</v>
      </c>
      <c r="E841" s="520" t="s">
        <v>63296</v>
      </c>
    </row>
    <row r="842" spans="1:5">
      <c r="A842" s="519">
        <v>1008</v>
      </c>
      <c r="B842" s="519" t="s">
        <v>58112</v>
      </c>
      <c r="C842" s="519" t="s">
        <v>57188</v>
      </c>
      <c r="D842" s="519" t="s">
        <v>57170</v>
      </c>
      <c r="E842" s="520" t="s">
        <v>51101</v>
      </c>
    </row>
    <row r="843" spans="1:5">
      <c r="A843" s="519">
        <v>988</v>
      </c>
      <c r="B843" s="519" t="s">
        <v>58114</v>
      </c>
      <c r="C843" s="519" t="s">
        <v>57188</v>
      </c>
      <c r="D843" s="519" t="s">
        <v>57170</v>
      </c>
      <c r="E843" s="520" t="s">
        <v>63297</v>
      </c>
    </row>
    <row r="844" spans="1:5">
      <c r="A844" s="519">
        <v>989</v>
      </c>
      <c r="B844" s="519" t="s">
        <v>58116</v>
      </c>
      <c r="C844" s="519" t="s">
        <v>57188</v>
      </c>
      <c r="D844" s="519" t="s">
        <v>57170</v>
      </c>
      <c r="E844" s="520" t="s">
        <v>63298</v>
      </c>
    </row>
    <row r="845" spans="1:5">
      <c r="A845" s="519">
        <v>39598</v>
      </c>
      <c r="B845" s="519" t="s">
        <v>58117</v>
      </c>
      <c r="C845" s="519" t="s">
        <v>57188</v>
      </c>
      <c r="D845" s="519" t="s">
        <v>57170</v>
      </c>
      <c r="E845" s="520" t="s">
        <v>55154</v>
      </c>
    </row>
    <row r="846" spans="1:5">
      <c r="A846" s="519">
        <v>39599</v>
      </c>
      <c r="B846" s="519" t="s">
        <v>58118</v>
      </c>
      <c r="C846" s="519" t="s">
        <v>57188</v>
      </c>
      <c r="D846" s="519" t="s">
        <v>57170</v>
      </c>
      <c r="E846" s="520" t="s">
        <v>58120</v>
      </c>
    </row>
    <row r="847" spans="1:5">
      <c r="A847" s="519">
        <v>34602</v>
      </c>
      <c r="B847" s="519" t="s">
        <v>58119</v>
      </c>
      <c r="C847" s="519" t="s">
        <v>57188</v>
      </c>
      <c r="D847" s="519" t="s">
        <v>57170</v>
      </c>
      <c r="E847" s="520" t="s">
        <v>55403</v>
      </c>
    </row>
    <row r="848" spans="1:5">
      <c r="A848" s="519">
        <v>34603</v>
      </c>
      <c r="B848" s="519" t="s">
        <v>58121</v>
      </c>
      <c r="C848" s="519" t="s">
        <v>57188</v>
      </c>
      <c r="D848" s="519" t="s">
        <v>57170</v>
      </c>
      <c r="E848" s="520" t="s">
        <v>63299</v>
      </c>
    </row>
    <row r="849" spans="1:5">
      <c r="A849" s="519">
        <v>34607</v>
      </c>
      <c r="B849" s="519" t="s">
        <v>58122</v>
      </c>
      <c r="C849" s="519" t="s">
        <v>57188</v>
      </c>
      <c r="D849" s="519" t="s">
        <v>57170</v>
      </c>
      <c r="E849" s="520" t="s">
        <v>52286</v>
      </c>
    </row>
    <row r="850" spans="1:5">
      <c r="A850" s="519">
        <v>34609</v>
      </c>
      <c r="B850" s="519" t="s">
        <v>58124</v>
      </c>
      <c r="C850" s="519" t="s">
        <v>57188</v>
      </c>
      <c r="D850" s="519" t="s">
        <v>57170</v>
      </c>
      <c r="E850" s="520" t="s">
        <v>63300</v>
      </c>
    </row>
    <row r="851" spans="1:5">
      <c r="A851" s="519">
        <v>34618</v>
      </c>
      <c r="B851" s="519" t="s">
        <v>58125</v>
      </c>
      <c r="C851" s="519" t="s">
        <v>57188</v>
      </c>
      <c r="D851" s="519" t="s">
        <v>57170</v>
      </c>
      <c r="E851" s="520" t="s">
        <v>63301</v>
      </c>
    </row>
    <row r="852" spans="1:5">
      <c r="A852" s="519">
        <v>34620</v>
      </c>
      <c r="B852" s="519" t="s">
        <v>58126</v>
      </c>
      <c r="C852" s="519" t="s">
        <v>57188</v>
      </c>
      <c r="D852" s="519" t="s">
        <v>57170</v>
      </c>
      <c r="E852" s="520" t="s">
        <v>63302</v>
      </c>
    </row>
    <row r="853" spans="1:5">
      <c r="A853" s="519">
        <v>34621</v>
      </c>
      <c r="B853" s="519" t="s">
        <v>58127</v>
      </c>
      <c r="C853" s="519" t="s">
        <v>57188</v>
      </c>
      <c r="D853" s="519" t="s">
        <v>57170</v>
      </c>
      <c r="E853" s="520" t="s">
        <v>63219</v>
      </c>
    </row>
    <row r="854" spans="1:5">
      <c r="A854" s="519">
        <v>34622</v>
      </c>
      <c r="B854" s="519" t="s">
        <v>58128</v>
      </c>
      <c r="C854" s="519" t="s">
        <v>57188</v>
      </c>
      <c r="D854" s="519" t="s">
        <v>57170</v>
      </c>
      <c r="E854" s="520" t="s">
        <v>55342</v>
      </c>
    </row>
    <row r="855" spans="1:5">
      <c r="A855" s="519">
        <v>34624</v>
      </c>
      <c r="B855" s="519" t="s">
        <v>58129</v>
      </c>
      <c r="C855" s="519" t="s">
        <v>57188</v>
      </c>
      <c r="D855" s="519" t="s">
        <v>57170</v>
      </c>
      <c r="E855" s="520" t="s">
        <v>61795</v>
      </c>
    </row>
    <row r="856" spans="1:5">
      <c r="A856" s="519">
        <v>34626</v>
      </c>
      <c r="B856" s="519" t="s">
        <v>58130</v>
      </c>
      <c r="C856" s="519" t="s">
        <v>57188</v>
      </c>
      <c r="D856" s="519" t="s">
        <v>57170</v>
      </c>
      <c r="E856" s="520" t="s">
        <v>63303</v>
      </c>
    </row>
    <row r="857" spans="1:5">
      <c r="A857" s="519">
        <v>34627</v>
      </c>
      <c r="B857" s="519" t="s">
        <v>58132</v>
      </c>
      <c r="C857" s="519" t="s">
        <v>57188</v>
      </c>
      <c r="D857" s="519" t="s">
        <v>57170</v>
      </c>
      <c r="E857" s="520" t="s">
        <v>55702</v>
      </c>
    </row>
    <row r="858" spans="1:5">
      <c r="A858" s="519">
        <v>34629</v>
      </c>
      <c r="B858" s="519" t="s">
        <v>58133</v>
      </c>
      <c r="C858" s="519" t="s">
        <v>57188</v>
      </c>
      <c r="D858" s="519" t="s">
        <v>57170</v>
      </c>
      <c r="E858" s="520" t="s">
        <v>56721</v>
      </c>
    </row>
    <row r="859" spans="1:5">
      <c r="A859" s="519">
        <v>39257</v>
      </c>
      <c r="B859" s="519" t="s">
        <v>58134</v>
      </c>
      <c r="C859" s="519" t="s">
        <v>57188</v>
      </c>
      <c r="D859" s="519" t="s">
        <v>57170</v>
      </c>
      <c r="E859" s="520" t="s">
        <v>59371</v>
      </c>
    </row>
    <row r="860" spans="1:5">
      <c r="A860" s="519">
        <v>39261</v>
      </c>
      <c r="B860" s="519" t="s">
        <v>58135</v>
      </c>
      <c r="C860" s="519" t="s">
        <v>57188</v>
      </c>
      <c r="D860" s="519" t="s">
        <v>57170</v>
      </c>
      <c r="E860" s="520" t="s">
        <v>63304</v>
      </c>
    </row>
    <row r="861" spans="1:5">
      <c r="A861" s="519">
        <v>39268</v>
      </c>
      <c r="B861" s="519" t="s">
        <v>58137</v>
      </c>
      <c r="C861" s="519" t="s">
        <v>57188</v>
      </c>
      <c r="D861" s="519" t="s">
        <v>57170</v>
      </c>
      <c r="E861" s="520" t="s">
        <v>63305</v>
      </c>
    </row>
    <row r="862" spans="1:5">
      <c r="A862" s="519">
        <v>39262</v>
      </c>
      <c r="B862" s="519" t="s">
        <v>58138</v>
      </c>
      <c r="C862" s="519" t="s">
        <v>57188</v>
      </c>
      <c r="D862" s="519" t="s">
        <v>57170</v>
      </c>
      <c r="E862" s="520" t="s">
        <v>62021</v>
      </c>
    </row>
    <row r="863" spans="1:5">
      <c r="A863" s="519">
        <v>39258</v>
      </c>
      <c r="B863" s="519" t="s">
        <v>58139</v>
      </c>
      <c r="C863" s="519" t="s">
        <v>57188</v>
      </c>
      <c r="D863" s="519" t="s">
        <v>57170</v>
      </c>
      <c r="E863" s="520" t="s">
        <v>55803</v>
      </c>
    </row>
    <row r="864" spans="1:5">
      <c r="A864" s="519">
        <v>39263</v>
      </c>
      <c r="B864" s="519" t="s">
        <v>58141</v>
      </c>
      <c r="C864" s="519" t="s">
        <v>57188</v>
      </c>
      <c r="D864" s="519" t="s">
        <v>57170</v>
      </c>
      <c r="E864" s="520" t="s">
        <v>63306</v>
      </c>
    </row>
    <row r="865" spans="1:5">
      <c r="A865" s="519">
        <v>39264</v>
      </c>
      <c r="B865" s="519" t="s">
        <v>58142</v>
      </c>
      <c r="C865" s="519" t="s">
        <v>57188</v>
      </c>
      <c r="D865" s="519" t="s">
        <v>57170</v>
      </c>
      <c r="E865" s="520" t="s">
        <v>63307</v>
      </c>
    </row>
    <row r="866" spans="1:5">
      <c r="A866" s="519">
        <v>39259</v>
      </c>
      <c r="B866" s="519" t="s">
        <v>58143</v>
      </c>
      <c r="C866" s="519" t="s">
        <v>57188</v>
      </c>
      <c r="D866" s="519" t="s">
        <v>57170</v>
      </c>
      <c r="E866" s="520" t="s">
        <v>58616</v>
      </c>
    </row>
    <row r="867" spans="1:5">
      <c r="A867" s="519">
        <v>39265</v>
      </c>
      <c r="B867" s="519" t="s">
        <v>58144</v>
      </c>
      <c r="C867" s="519" t="s">
        <v>57188</v>
      </c>
      <c r="D867" s="519" t="s">
        <v>57170</v>
      </c>
      <c r="E867" s="520" t="s">
        <v>63308</v>
      </c>
    </row>
    <row r="868" spans="1:5">
      <c r="A868" s="519">
        <v>39260</v>
      </c>
      <c r="B868" s="519" t="s">
        <v>58145</v>
      </c>
      <c r="C868" s="519" t="s">
        <v>57188</v>
      </c>
      <c r="D868" s="519" t="s">
        <v>57170</v>
      </c>
      <c r="E868" s="520" t="s">
        <v>60004</v>
      </c>
    </row>
    <row r="869" spans="1:5">
      <c r="A869" s="519">
        <v>39266</v>
      </c>
      <c r="B869" s="519" t="s">
        <v>58146</v>
      </c>
      <c r="C869" s="519" t="s">
        <v>57188</v>
      </c>
      <c r="D869" s="519" t="s">
        <v>57170</v>
      </c>
      <c r="E869" s="520" t="s">
        <v>63309</v>
      </c>
    </row>
    <row r="870" spans="1:5">
      <c r="A870" s="519">
        <v>39267</v>
      </c>
      <c r="B870" s="519" t="s">
        <v>58147</v>
      </c>
      <c r="C870" s="519" t="s">
        <v>57188</v>
      </c>
      <c r="D870" s="519" t="s">
        <v>57170</v>
      </c>
      <c r="E870" s="520" t="s">
        <v>63310</v>
      </c>
    </row>
    <row r="871" spans="1:5">
      <c r="A871" s="519">
        <v>11901</v>
      </c>
      <c r="B871" s="519" t="s">
        <v>58149</v>
      </c>
      <c r="C871" s="519" t="s">
        <v>57188</v>
      </c>
      <c r="D871" s="519" t="s">
        <v>40591</v>
      </c>
      <c r="E871" s="520" t="s">
        <v>55662</v>
      </c>
    </row>
    <row r="872" spans="1:5">
      <c r="A872" s="519">
        <v>11902</v>
      </c>
      <c r="B872" s="519" t="s">
        <v>58150</v>
      </c>
      <c r="C872" s="519" t="s">
        <v>57188</v>
      </c>
      <c r="D872" s="519" t="s">
        <v>40591</v>
      </c>
      <c r="E872" s="520" t="s">
        <v>58357</v>
      </c>
    </row>
    <row r="873" spans="1:5">
      <c r="A873" s="519">
        <v>11903</v>
      </c>
      <c r="B873" s="519" t="s">
        <v>58151</v>
      </c>
      <c r="C873" s="519" t="s">
        <v>57188</v>
      </c>
      <c r="D873" s="519" t="s">
        <v>40591</v>
      </c>
      <c r="E873" s="520" t="s">
        <v>55674</v>
      </c>
    </row>
    <row r="874" spans="1:5">
      <c r="A874" s="519">
        <v>11904</v>
      </c>
      <c r="B874" s="519" t="s">
        <v>58152</v>
      </c>
      <c r="C874" s="519" t="s">
        <v>57188</v>
      </c>
      <c r="D874" s="519" t="s">
        <v>40591</v>
      </c>
      <c r="E874" s="520" t="s">
        <v>26247</v>
      </c>
    </row>
    <row r="875" spans="1:5">
      <c r="A875" s="519">
        <v>11905</v>
      </c>
      <c r="B875" s="519" t="s">
        <v>58154</v>
      </c>
      <c r="C875" s="519" t="s">
        <v>57188</v>
      </c>
      <c r="D875" s="519" t="s">
        <v>40591</v>
      </c>
      <c r="E875" s="520" t="s">
        <v>56774</v>
      </c>
    </row>
    <row r="876" spans="1:5">
      <c r="A876" s="519">
        <v>11906</v>
      </c>
      <c r="B876" s="519" t="s">
        <v>58155</v>
      </c>
      <c r="C876" s="519" t="s">
        <v>57188</v>
      </c>
      <c r="D876" s="519" t="s">
        <v>40591</v>
      </c>
      <c r="E876" s="520" t="s">
        <v>58113</v>
      </c>
    </row>
    <row r="877" spans="1:5">
      <c r="A877" s="519">
        <v>11919</v>
      </c>
      <c r="B877" s="519" t="s">
        <v>58157</v>
      </c>
      <c r="C877" s="519" t="s">
        <v>57188</v>
      </c>
      <c r="D877" s="519" t="s">
        <v>40591</v>
      </c>
      <c r="E877" s="520" t="s">
        <v>55735</v>
      </c>
    </row>
    <row r="878" spans="1:5">
      <c r="A878" s="519">
        <v>11920</v>
      </c>
      <c r="B878" s="519" t="s">
        <v>58158</v>
      </c>
      <c r="C878" s="519" t="s">
        <v>57188</v>
      </c>
      <c r="D878" s="519" t="s">
        <v>40591</v>
      </c>
      <c r="E878" s="520" t="s">
        <v>56612</v>
      </c>
    </row>
    <row r="879" spans="1:5">
      <c r="A879" s="519">
        <v>11924</v>
      </c>
      <c r="B879" s="519" t="s">
        <v>58159</v>
      </c>
      <c r="C879" s="519" t="s">
        <v>57188</v>
      </c>
      <c r="D879" s="519" t="s">
        <v>40591</v>
      </c>
      <c r="E879" s="520" t="s">
        <v>63311</v>
      </c>
    </row>
    <row r="880" spans="1:5">
      <c r="A880" s="519">
        <v>11921</v>
      </c>
      <c r="B880" s="519" t="s">
        <v>58160</v>
      </c>
      <c r="C880" s="519" t="s">
        <v>57188</v>
      </c>
      <c r="D880" s="519" t="s">
        <v>40591</v>
      </c>
      <c r="E880" s="520" t="s">
        <v>56958</v>
      </c>
    </row>
    <row r="881" spans="1:5">
      <c r="A881" s="519">
        <v>11922</v>
      </c>
      <c r="B881" s="519" t="s">
        <v>58161</v>
      </c>
      <c r="C881" s="519" t="s">
        <v>57188</v>
      </c>
      <c r="D881" s="519" t="s">
        <v>40591</v>
      </c>
      <c r="E881" s="520" t="s">
        <v>63312</v>
      </c>
    </row>
    <row r="882" spans="1:5">
      <c r="A882" s="519">
        <v>11923</v>
      </c>
      <c r="B882" s="519" t="s">
        <v>58163</v>
      </c>
      <c r="C882" s="519" t="s">
        <v>57188</v>
      </c>
      <c r="D882" s="519" t="s">
        <v>40591</v>
      </c>
      <c r="E882" s="520" t="s">
        <v>63313</v>
      </c>
    </row>
    <row r="883" spans="1:5">
      <c r="A883" s="519">
        <v>11916</v>
      </c>
      <c r="B883" s="519" t="s">
        <v>58165</v>
      </c>
      <c r="C883" s="519" t="s">
        <v>57188</v>
      </c>
      <c r="D883" s="519" t="s">
        <v>40591</v>
      </c>
      <c r="E883" s="520" t="s">
        <v>55725</v>
      </c>
    </row>
    <row r="884" spans="1:5">
      <c r="A884" s="519">
        <v>11914</v>
      </c>
      <c r="B884" s="519" t="s">
        <v>58167</v>
      </c>
      <c r="C884" s="519" t="s">
        <v>57188</v>
      </c>
      <c r="D884" s="519" t="s">
        <v>40591</v>
      </c>
      <c r="E884" s="520" t="s">
        <v>56356</v>
      </c>
    </row>
    <row r="885" spans="1:5">
      <c r="A885" s="519">
        <v>11917</v>
      </c>
      <c r="B885" s="519" t="s">
        <v>58168</v>
      </c>
      <c r="C885" s="519" t="s">
        <v>57188</v>
      </c>
      <c r="D885" s="519" t="s">
        <v>40591</v>
      </c>
      <c r="E885" s="520" t="s">
        <v>55479</v>
      </c>
    </row>
    <row r="886" spans="1:5">
      <c r="A886" s="519">
        <v>11918</v>
      </c>
      <c r="B886" s="519" t="s">
        <v>58169</v>
      </c>
      <c r="C886" s="519" t="s">
        <v>57188</v>
      </c>
      <c r="D886" s="519" t="s">
        <v>40591</v>
      </c>
      <c r="E886" s="520" t="s">
        <v>56542</v>
      </c>
    </row>
    <row r="887" spans="1:5">
      <c r="A887" s="519">
        <v>37734</v>
      </c>
      <c r="B887" s="519" t="s">
        <v>58170</v>
      </c>
      <c r="C887" s="519" t="s">
        <v>57174</v>
      </c>
      <c r="D887" s="519" t="s">
        <v>57170</v>
      </c>
      <c r="E887" s="520" t="s">
        <v>63314</v>
      </c>
    </row>
    <row r="888" spans="1:5">
      <c r="A888" s="519">
        <v>42251</v>
      </c>
      <c r="B888" s="519" t="s">
        <v>58171</v>
      </c>
      <c r="C888" s="519" t="s">
        <v>57174</v>
      </c>
      <c r="D888" s="519" t="s">
        <v>57170</v>
      </c>
      <c r="E888" s="520" t="s">
        <v>63315</v>
      </c>
    </row>
    <row r="889" spans="1:5">
      <c r="A889" s="519">
        <v>37733</v>
      </c>
      <c r="B889" s="519" t="s">
        <v>58172</v>
      </c>
      <c r="C889" s="519" t="s">
        <v>57174</v>
      </c>
      <c r="D889" s="519" t="s">
        <v>57170</v>
      </c>
      <c r="E889" s="520" t="s">
        <v>63316</v>
      </c>
    </row>
    <row r="890" spans="1:5">
      <c r="A890" s="519">
        <v>37735</v>
      </c>
      <c r="B890" s="519" t="s">
        <v>58173</v>
      </c>
      <c r="C890" s="519" t="s">
        <v>57174</v>
      </c>
      <c r="D890" s="519" t="s">
        <v>57170</v>
      </c>
      <c r="E890" s="520" t="s">
        <v>63317</v>
      </c>
    </row>
    <row r="891" spans="1:5">
      <c r="A891" s="519">
        <v>5090</v>
      </c>
      <c r="B891" s="519" t="s">
        <v>58174</v>
      </c>
      <c r="C891" s="519" t="s">
        <v>57174</v>
      </c>
      <c r="D891" s="519" t="s">
        <v>57172</v>
      </c>
      <c r="E891" s="520" t="s">
        <v>60272</v>
      </c>
    </row>
    <row r="892" spans="1:5">
      <c r="A892" s="519">
        <v>5085</v>
      </c>
      <c r="B892" s="519" t="s">
        <v>58175</v>
      </c>
      <c r="C892" s="519" t="s">
        <v>57174</v>
      </c>
      <c r="D892" s="519" t="s">
        <v>57170</v>
      </c>
      <c r="E892" s="520" t="s">
        <v>55355</v>
      </c>
    </row>
    <row r="893" spans="1:5">
      <c r="A893" s="519">
        <v>43603</v>
      </c>
      <c r="B893" s="519" t="s">
        <v>58176</v>
      </c>
      <c r="C893" s="519" t="s">
        <v>57174</v>
      </c>
      <c r="D893" s="519" t="s">
        <v>57170</v>
      </c>
      <c r="E893" s="520" t="s">
        <v>63318</v>
      </c>
    </row>
    <row r="894" spans="1:5">
      <c r="A894" s="519">
        <v>38374</v>
      </c>
      <c r="B894" s="519" t="s">
        <v>58178</v>
      </c>
      <c r="C894" s="519" t="s">
        <v>57174</v>
      </c>
      <c r="D894" s="519" t="s">
        <v>57170</v>
      </c>
      <c r="E894" s="520" t="s">
        <v>63319</v>
      </c>
    </row>
    <row r="895" spans="1:5">
      <c r="A895" s="519">
        <v>20209</v>
      </c>
      <c r="B895" s="519" t="s">
        <v>58179</v>
      </c>
      <c r="C895" s="519" t="s">
        <v>57188</v>
      </c>
      <c r="D895" s="519" t="s">
        <v>57170</v>
      </c>
      <c r="E895" s="520" t="s">
        <v>55363</v>
      </c>
    </row>
    <row r="896" spans="1:5">
      <c r="A896" s="519">
        <v>20212</v>
      </c>
      <c r="B896" s="519" t="s">
        <v>58180</v>
      </c>
      <c r="C896" s="519" t="s">
        <v>57188</v>
      </c>
      <c r="D896" s="519" t="s">
        <v>57170</v>
      </c>
      <c r="E896" s="520" t="s">
        <v>55429</v>
      </c>
    </row>
    <row r="897" spans="1:5">
      <c r="A897" s="519">
        <v>4433</v>
      </c>
      <c r="B897" s="519" t="s">
        <v>58181</v>
      </c>
      <c r="C897" s="519" t="s">
        <v>57188</v>
      </c>
      <c r="D897" s="519" t="s">
        <v>57170</v>
      </c>
      <c r="E897" s="520" t="s">
        <v>63320</v>
      </c>
    </row>
    <row r="898" spans="1:5">
      <c r="A898" s="519">
        <v>4430</v>
      </c>
      <c r="B898" s="519" t="s">
        <v>58183</v>
      </c>
      <c r="C898" s="519" t="s">
        <v>57188</v>
      </c>
      <c r="D898" s="519" t="s">
        <v>57172</v>
      </c>
      <c r="E898" s="520" t="s">
        <v>55484</v>
      </c>
    </row>
    <row r="899" spans="1:5">
      <c r="A899" s="519">
        <v>4400</v>
      </c>
      <c r="B899" s="519" t="s">
        <v>58185</v>
      </c>
      <c r="C899" s="519" t="s">
        <v>57188</v>
      </c>
      <c r="D899" s="519" t="s">
        <v>57170</v>
      </c>
      <c r="E899" s="520" t="s">
        <v>55296</v>
      </c>
    </row>
    <row r="900" spans="1:5">
      <c r="A900" s="519">
        <v>2729</v>
      </c>
      <c r="B900" s="519" t="s">
        <v>58187</v>
      </c>
      <c r="C900" s="519" t="s">
        <v>57174</v>
      </c>
      <c r="D900" s="519" t="s">
        <v>40591</v>
      </c>
      <c r="E900" s="520" t="s">
        <v>56502</v>
      </c>
    </row>
    <row r="901" spans="1:5">
      <c r="A901" s="519">
        <v>4513</v>
      </c>
      <c r="B901" s="519" t="s">
        <v>58189</v>
      </c>
      <c r="C901" s="519" t="s">
        <v>57188</v>
      </c>
      <c r="D901" s="519" t="s">
        <v>57170</v>
      </c>
      <c r="E901" s="520" t="s">
        <v>63146</v>
      </c>
    </row>
    <row r="902" spans="1:5">
      <c r="A902" s="519">
        <v>11871</v>
      </c>
      <c r="B902" s="519" t="s">
        <v>58190</v>
      </c>
      <c r="C902" s="519" t="s">
        <v>57174</v>
      </c>
      <c r="D902" s="519" t="s">
        <v>40591</v>
      </c>
      <c r="E902" s="520" t="s">
        <v>63321</v>
      </c>
    </row>
    <row r="903" spans="1:5">
      <c r="A903" s="519">
        <v>34636</v>
      </c>
      <c r="B903" s="519" t="s">
        <v>58191</v>
      </c>
      <c r="C903" s="519" t="s">
        <v>57174</v>
      </c>
      <c r="D903" s="519" t="s">
        <v>57172</v>
      </c>
      <c r="E903" s="520" t="s">
        <v>63322</v>
      </c>
    </row>
    <row r="904" spans="1:5">
      <c r="A904" s="519">
        <v>34639</v>
      </c>
      <c r="B904" s="519" t="s">
        <v>58192</v>
      </c>
      <c r="C904" s="519" t="s">
        <v>57174</v>
      </c>
      <c r="D904" s="519" t="s">
        <v>57170</v>
      </c>
      <c r="E904" s="520" t="s">
        <v>63323</v>
      </c>
    </row>
    <row r="905" spans="1:5">
      <c r="A905" s="519">
        <v>34640</v>
      </c>
      <c r="B905" s="519" t="s">
        <v>58193</v>
      </c>
      <c r="C905" s="519" t="s">
        <v>57174</v>
      </c>
      <c r="D905" s="519" t="s">
        <v>57170</v>
      </c>
      <c r="E905" s="520" t="s">
        <v>63324</v>
      </c>
    </row>
    <row r="906" spans="1:5">
      <c r="A906" s="519">
        <v>34637</v>
      </c>
      <c r="B906" s="519" t="s">
        <v>58194</v>
      </c>
      <c r="C906" s="519" t="s">
        <v>57174</v>
      </c>
      <c r="D906" s="519" t="s">
        <v>57170</v>
      </c>
      <c r="E906" s="520" t="s">
        <v>63325</v>
      </c>
    </row>
    <row r="907" spans="1:5">
      <c r="A907" s="519">
        <v>34638</v>
      </c>
      <c r="B907" s="519" t="s">
        <v>58195</v>
      </c>
      <c r="C907" s="519" t="s">
        <v>57174</v>
      </c>
      <c r="D907" s="519" t="s">
        <v>57170</v>
      </c>
      <c r="E907" s="520" t="s">
        <v>63326</v>
      </c>
    </row>
    <row r="908" spans="1:5">
      <c r="A908" s="519">
        <v>11868</v>
      </c>
      <c r="B908" s="519" t="s">
        <v>58196</v>
      </c>
      <c r="C908" s="519" t="s">
        <v>57174</v>
      </c>
      <c r="D908" s="519" t="s">
        <v>40591</v>
      </c>
      <c r="E908" s="520" t="s">
        <v>63327</v>
      </c>
    </row>
    <row r="909" spans="1:5">
      <c r="A909" s="519">
        <v>37106</v>
      </c>
      <c r="B909" s="519" t="s">
        <v>58197</v>
      </c>
      <c r="C909" s="519" t="s">
        <v>57174</v>
      </c>
      <c r="D909" s="519" t="s">
        <v>40591</v>
      </c>
      <c r="E909" s="520" t="s">
        <v>63328</v>
      </c>
    </row>
    <row r="910" spans="1:5">
      <c r="A910" s="519">
        <v>11869</v>
      </c>
      <c r="B910" s="519" t="s">
        <v>58198</v>
      </c>
      <c r="C910" s="519" t="s">
        <v>57174</v>
      </c>
      <c r="D910" s="519" t="s">
        <v>40591</v>
      </c>
      <c r="E910" s="520" t="s">
        <v>63329</v>
      </c>
    </row>
    <row r="911" spans="1:5">
      <c r="A911" s="519">
        <v>37104</v>
      </c>
      <c r="B911" s="519" t="s">
        <v>58199</v>
      </c>
      <c r="C911" s="519" t="s">
        <v>57174</v>
      </c>
      <c r="D911" s="519" t="s">
        <v>40591</v>
      </c>
      <c r="E911" s="520" t="s">
        <v>63330</v>
      </c>
    </row>
    <row r="912" spans="1:5">
      <c r="A912" s="519">
        <v>37105</v>
      </c>
      <c r="B912" s="519" t="s">
        <v>58200</v>
      </c>
      <c r="C912" s="519" t="s">
        <v>57174</v>
      </c>
      <c r="D912" s="519" t="s">
        <v>40591</v>
      </c>
      <c r="E912" s="520" t="s">
        <v>63331</v>
      </c>
    </row>
    <row r="913" spans="1:5">
      <c r="A913" s="519">
        <v>34641</v>
      </c>
      <c r="B913" s="519" t="s">
        <v>58201</v>
      </c>
      <c r="C913" s="519" t="s">
        <v>57174</v>
      </c>
      <c r="D913" s="519" t="s">
        <v>57170</v>
      </c>
      <c r="E913" s="520" t="s">
        <v>63332</v>
      </c>
    </row>
    <row r="914" spans="1:5">
      <c r="A914" s="519">
        <v>43434</v>
      </c>
      <c r="B914" s="519" t="s">
        <v>58202</v>
      </c>
      <c r="C914" s="519" t="s">
        <v>57174</v>
      </c>
      <c r="D914" s="519" t="s">
        <v>57170</v>
      </c>
      <c r="E914" s="520" t="s">
        <v>63333</v>
      </c>
    </row>
    <row r="915" spans="1:5">
      <c r="A915" s="519">
        <v>43435</v>
      </c>
      <c r="B915" s="519" t="s">
        <v>58203</v>
      </c>
      <c r="C915" s="519" t="s">
        <v>57174</v>
      </c>
      <c r="D915" s="519" t="s">
        <v>57170</v>
      </c>
      <c r="E915" s="520" t="s">
        <v>63334</v>
      </c>
    </row>
    <row r="916" spans="1:5">
      <c r="A916" s="519">
        <v>43436</v>
      </c>
      <c r="B916" s="519" t="s">
        <v>58204</v>
      </c>
      <c r="C916" s="519" t="s">
        <v>57174</v>
      </c>
      <c r="D916" s="519" t="s">
        <v>57170</v>
      </c>
      <c r="E916" s="520" t="s">
        <v>63335</v>
      </c>
    </row>
    <row r="917" spans="1:5">
      <c r="A917" s="519">
        <v>43437</v>
      </c>
      <c r="B917" s="519" t="s">
        <v>58205</v>
      </c>
      <c r="C917" s="519" t="s">
        <v>57174</v>
      </c>
      <c r="D917" s="519" t="s">
        <v>57170</v>
      </c>
      <c r="E917" s="520" t="s">
        <v>63336</v>
      </c>
    </row>
    <row r="918" spans="1:5">
      <c r="A918" s="519">
        <v>43438</v>
      </c>
      <c r="B918" s="519" t="s">
        <v>58206</v>
      </c>
      <c r="C918" s="519" t="s">
        <v>57174</v>
      </c>
      <c r="D918" s="519" t="s">
        <v>57170</v>
      </c>
      <c r="E918" s="520" t="s">
        <v>63337</v>
      </c>
    </row>
    <row r="919" spans="1:5">
      <c r="A919" s="519">
        <v>41627</v>
      </c>
      <c r="B919" s="519" t="s">
        <v>58207</v>
      </c>
      <c r="C919" s="519" t="s">
        <v>57174</v>
      </c>
      <c r="D919" s="519" t="s">
        <v>57170</v>
      </c>
      <c r="E919" s="520" t="s">
        <v>63338</v>
      </c>
    </row>
    <row r="920" spans="1:5">
      <c r="A920" s="519">
        <v>41628</v>
      </c>
      <c r="B920" s="519" t="s">
        <v>58208</v>
      </c>
      <c r="C920" s="519" t="s">
        <v>57174</v>
      </c>
      <c r="D920" s="519" t="s">
        <v>57170</v>
      </c>
      <c r="E920" s="520" t="s">
        <v>63339</v>
      </c>
    </row>
    <row r="921" spans="1:5">
      <c r="A921" s="519">
        <v>41629</v>
      </c>
      <c r="B921" s="519" t="s">
        <v>58209</v>
      </c>
      <c r="C921" s="519" t="s">
        <v>57174</v>
      </c>
      <c r="D921" s="519" t="s">
        <v>57170</v>
      </c>
      <c r="E921" s="520" t="s">
        <v>63340</v>
      </c>
    </row>
    <row r="922" spans="1:5">
      <c r="A922" s="519">
        <v>43429</v>
      </c>
      <c r="B922" s="519" t="s">
        <v>58210</v>
      </c>
      <c r="C922" s="519" t="s">
        <v>57174</v>
      </c>
      <c r="D922" s="519" t="s">
        <v>57170</v>
      </c>
      <c r="E922" s="520" t="s">
        <v>63341</v>
      </c>
    </row>
    <row r="923" spans="1:5">
      <c r="A923" s="519">
        <v>43430</v>
      </c>
      <c r="B923" s="519" t="s">
        <v>58211</v>
      </c>
      <c r="C923" s="519" t="s">
        <v>57174</v>
      </c>
      <c r="D923" s="519" t="s">
        <v>57170</v>
      </c>
      <c r="E923" s="520" t="s">
        <v>63342</v>
      </c>
    </row>
    <row r="924" spans="1:5">
      <c r="A924" s="519">
        <v>43431</v>
      </c>
      <c r="B924" s="519" t="s">
        <v>58212</v>
      </c>
      <c r="C924" s="519" t="s">
        <v>57174</v>
      </c>
      <c r="D924" s="519" t="s">
        <v>57170</v>
      </c>
      <c r="E924" s="520" t="s">
        <v>63343</v>
      </c>
    </row>
    <row r="925" spans="1:5">
      <c r="A925" s="519">
        <v>43432</v>
      </c>
      <c r="B925" s="519" t="s">
        <v>58213</v>
      </c>
      <c r="C925" s="519" t="s">
        <v>57174</v>
      </c>
      <c r="D925" s="519" t="s">
        <v>57170</v>
      </c>
      <c r="E925" s="520" t="s">
        <v>63344</v>
      </c>
    </row>
    <row r="926" spans="1:5">
      <c r="A926" s="519">
        <v>43433</v>
      </c>
      <c r="B926" s="519" t="s">
        <v>58214</v>
      </c>
      <c r="C926" s="519" t="s">
        <v>57174</v>
      </c>
      <c r="D926" s="519" t="s">
        <v>57170</v>
      </c>
      <c r="E926" s="520" t="s">
        <v>63345</v>
      </c>
    </row>
    <row r="927" spans="1:5">
      <c r="A927" s="519">
        <v>43094</v>
      </c>
      <c r="B927" s="519" t="s">
        <v>58215</v>
      </c>
      <c r="C927" s="519" t="s">
        <v>57174</v>
      </c>
      <c r="D927" s="519" t="s">
        <v>57170</v>
      </c>
      <c r="E927" s="520" t="s">
        <v>61911</v>
      </c>
    </row>
    <row r="928" spans="1:5">
      <c r="A928" s="519">
        <v>43093</v>
      </c>
      <c r="B928" s="519" t="s">
        <v>58217</v>
      </c>
      <c r="C928" s="519" t="s">
        <v>57174</v>
      </c>
      <c r="D928" s="519" t="s">
        <v>57170</v>
      </c>
      <c r="E928" s="520" t="s">
        <v>63346</v>
      </c>
    </row>
    <row r="929" spans="1:5">
      <c r="A929" s="519">
        <v>1030</v>
      </c>
      <c r="B929" s="519" t="s">
        <v>58218</v>
      </c>
      <c r="C929" s="519" t="s">
        <v>57174</v>
      </c>
      <c r="D929" s="519" t="s">
        <v>57172</v>
      </c>
      <c r="E929" s="520" t="s">
        <v>63347</v>
      </c>
    </row>
    <row r="930" spans="1:5">
      <c r="A930" s="519">
        <v>11694</v>
      </c>
      <c r="B930" s="519" t="s">
        <v>58219</v>
      </c>
      <c r="C930" s="519" t="s">
        <v>57174</v>
      </c>
      <c r="D930" s="519" t="s">
        <v>57170</v>
      </c>
      <c r="E930" s="520" t="s">
        <v>63348</v>
      </c>
    </row>
    <row r="931" spans="1:5">
      <c r="A931" s="519">
        <v>11881</v>
      </c>
      <c r="B931" s="519" t="s">
        <v>58221</v>
      </c>
      <c r="C931" s="519" t="s">
        <v>57174</v>
      </c>
      <c r="D931" s="519" t="s">
        <v>57170</v>
      </c>
      <c r="E931" s="520" t="s">
        <v>62942</v>
      </c>
    </row>
    <row r="932" spans="1:5">
      <c r="A932" s="519">
        <v>35277</v>
      </c>
      <c r="B932" s="519" t="s">
        <v>63349</v>
      </c>
      <c r="C932" s="519" t="s">
        <v>57174</v>
      </c>
      <c r="D932" s="519" t="s">
        <v>57170</v>
      </c>
      <c r="E932" s="520" t="s">
        <v>63350</v>
      </c>
    </row>
    <row r="933" spans="1:5">
      <c r="A933" s="519">
        <v>10521</v>
      </c>
      <c r="B933" s="519" t="s">
        <v>58222</v>
      </c>
      <c r="C933" s="519" t="s">
        <v>57174</v>
      </c>
      <c r="D933" s="519" t="s">
        <v>57170</v>
      </c>
      <c r="E933" s="520" t="s">
        <v>63351</v>
      </c>
    </row>
    <row r="934" spans="1:5">
      <c r="A934" s="519">
        <v>10885</v>
      </c>
      <c r="B934" s="519" t="s">
        <v>58223</v>
      </c>
      <c r="C934" s="519" t="s">
        <v>57174</v>
      </c>
      <c r="D934" s="519" t="s">
        <v>57170</v>
      </c>
      <c r="E934" s="520" t="s">
        <v>63352</v>
      </c>
    </row>
    <row r="935" spans="1:5">
      <c r="A935" s="519">
        <v>20962</v>
      </c>
      <c r="B935" s="519" t="s">
        <v>58224</v>
      </c>
      <c r="C935" s="519" t="s">
        <v>57174</v>
      </c>
      <c r="D935" s="519" t="s">
        <v>57172</v>
      </c>
      <c r="E935" s="520" t="s">
        <v>63353</v>
      </c>
    </row>
    <row r="936" spans="1:5">
      <c r="A936" s="519">
        <v>20963</v>
      </c>
      <c r="B936" s="519" t="s">
        <v>58225</v>
      </c>
      <c r="C936" s="519" t="s">
        <v>57174</v>
      </c>
      <c r="D936" s="519" t="s">
        <v>57170</v>
      </c>
      <c r="E936" s="520" t="s">
        <v>63354</v>
      </c>
    </row>
    <row r="937" spans="1:5">
      <c r="A937" s="519">
        <v>34643</v>
      </c>
      <c r="B937" s="519" t="s">
        <v>63355</v>
      </c>
      <c r="C937" s="519" t="s">
        <v>57174</v>
      </c>
      <c r="D937" s="519" t="s">
        <v>57170</v>
      </c>
      <c r="E937" s="520" t="s">
        <v>55134</v>
      </c>
    </row>
    <row r="938" spans="1:5">
      <c r="A938" s="519">
        <v>41480</v>
      </c>
      <c r="B938" s="519" t="s">
        <v>63356</v>
      </c>
      <c r="C938" s="519" t="s">
        <v>57174</v>
      </c>
      <c r="D938" s="519" t="s">
        <v>57170</v>
      </c>
      <c r="E938" s="520" t="s">
        <v>63357</v>
      </c>
    </row>
    <row r="939" spans="1:5">
      <c r="A939" s="519">
        <v>41474</v>
      </c>
      <c r="B939" s="519" t="s">
        <v>63358</v>
      </c>
      <c r="C939" s="519" t="s">
        <v>57174</v>
      </c>
      <c r="D939" s="519" t="s">
        <v>57170</v>
      </c>
      <c r="E939" s="520" t="s">
        <v>57693</v>
      </c>
    </row>
    <row r="940" spans="1:5">
      <c r="A940" s="519">
        <v>41475</v>
      </c>
      <c r="B940" s="519" t="s">
        <v>63359</v>
      </c>
      <c r="C940" s="519" t="s">
        <v>57174</v>
      </c>
      <c r="D940" s="519" t="s">
        <v>57170</v>
      </c>
      <c r="E940" s="520" t="s">
        <v>63360</v>
      </c>
    </row>
    <row r="941" spans="1:5">
      <c r="A941" s="519">
        <v>41476</v>
      </c>
      <c r="B941" s="519" t="s">
        <v>63361</v>
      </c>
      <c r="C941" s="519" t="s">
        <v>57174</v>
      </c>
      <c r="D941" s="519" t="s">
        <v>57170</v>
      </c>
      <c r="E941" s="520" t="s">
        <v>63362</v>
      </c>
    </row>
    <row r="942" spans="1:5">
      <c r="A942" s="519">
        <v>2555</v>
      </c>
      <c r="B942" s="519" t="s">
        <v>58226</v>
      </c>
      <c r="C942" s="519" t="s">
        <v>57174</v>
      </c>
      <c r="D942" s="519" t="s">
        <v>57170</v>
      </c>
      <c r="E942" s="520" t="s">
        <v>56780</v>
      </c>
    </row>
    <row r="943" spans="1:5">
      <c r="A943" s="519">
        <v>2556</v>
      </c>
      <c r="B943" s="519" t="s">
        <v>58227</v>
      </c>
      <c r="C943" s="519" t="s">
        <v>57174</v>
      </c>
      <c r="D943" s="519" t="s">
        <v>57170</v>
      </c>
      <c r="E943" s="520" t="s">
        <v>52673</v>
      </c>
    </row>
    <row r="944" spans="1:5">
      <c r="A944" s="519">
        <v>2557</v>
      </c>
      <c r="B944" s="519" t="s">
        <v>58228</v>
      </c>
      <c r="C944" s="519" t="s">
        <v>57174</v>
      </c>
      <c r="D944" s="519" t="s">
        <v>57170</v>
      </c>
      <c r="E944" s="520" t="s">
        <v>52251</v>
      </c>
    </row>
    <row r="945" spans="1:5">
      <c r="A945" s="519">
        <v>10569</v>
      </c>
      <c r="B945" s="519" t="s">
        <v>58230</v>
      </c>
      <c r="C945" s="519" t="s">
        <v>57174</v>
      </c>
      <c r="D945" s="519" t="s">
        <v>57170</v>
      </c>
      <c r="E945" s="520" t="s">
        <v>52251</v>
      </c>
    </row>
    <row r="946" spans="1:5">
      <c r="A946" s="519">
        <v>39810</v>
      </c>
      <c r="B946" s="519" t="s">
        <v>58231</v>
      </c>
      <c r="C946" s="519" t="s">
        <v>57174</v>
      </c>
      <c r="D946" s="519" t="s">
        <v>57170</v>
      </c>
      <c r="E946" s="520" t="s">
        <v>63363</v>
      </c>
    </row>
    <row r="947" spans="1:5">
      <c r="A947" s="519">
        <v>39811</v>
      </c>
      <c r="B947" s="519" t="s">
        <v>58232</v>
      </c>
      <c r="C947" s="519" t="s">
        <v>57174</v>
      </c>
      <c r="D947" s="519" t="s">
        <v>57170</v>
      </c>
      <c r="E947" s="520" t="s">
        <v>63364</v>
      </c>
    </row>
    <row r="948" spans="1:5">
      <c r="A948" s="519">
        <v>39812</v>
      </c>
      <c r="B948" s="519" t="s">
        <v>58233</v>
      </c>
      <c r="C948" s="519" t="s">
        <v>57174</v>
      </c>
      <c r="D948" s="519" t="s">
        <v>57170</v>
      </c>
      <c r="E948" s="520" t="s">
        <v>63365</v>
      </c>
    </row>
    <row r="949" spans="1:5">
      <c r="A949" s="519">
        <v>43096</v>
      </c>
      <c r="B949" s="519" t="s">
        <v>58234</v>
      </c>
      <c r="C949" s="519" t="s">
        <v>57174</v>
      </c>
      <c r="D949" s="519" t="s">
        <v>57170</v>
      </c>
      <c r="E949" s="520" t="s">
        <v>63366</v>
      </c>
    </row>
    <row r="950" spans="1:5">
      <c r="A950" s="519">
        <v>43102</v>
      </c>
      <c r="B950" s="519" t="s">
        <v>58235</v>
      </c>
      <c r="C950" s="519" t="s">
        <v>57174</v>
      </c>
      <c r="D950" s="519" t="s">
        <v>57170</v>
      </c>
      <c r="E950" s="520" t="s">
        <v>63367</v>
      </c>
    </row>
    <row r="951" spans="1:5">
      <c r="A951" s="519">
        <v>43103</v>
      </c>
      <c r="B951" s="519" t="s">
        <v>58236</v>
      </c>
      <c r="C951" s="519" t="s">
        <v>57174</v>
      </c>
      <c r="D951" s="519" t="s">
        <v>57170</v>
      </c>
      <c r="E951" s="520" t="s">
        <v>63368</v>
      </c>
    </row>
    <row r="952" spans="1:5">
      <c r="A952" s="519">
        <v>43098</v>
      </c>
      <c r="B952" s="519" t="s">
        <v>58237</v>
      </c>
      <c r="C952" s="519" t="s">
        <v>57174</v>
      </c>
      <c r="D952" s="519" t="s">
        <v>57170</v>
      </c>
      <c r="E952" s="520" t="s">
        <v>62430</v>
      </c>
    </row>
    <row r="953" spans="1:5">
      <c r="A953" s="519">
        <v>43097</v>
      </c>
      <c r="B953" s="519" t="s">
        <v>58238</v>
      </c>
      <c r="C953" s="519" t="s">
        <v>57174</v>
      </c>
      <c r="D953" s="519" t="s">
        <v>57170</v>
      </c>
      <c r="E953" s="520" t="s">
        <v>55112</v>
      </c>
    </row>
    <row r="954" spans="1:5">
      <c r="A954" s="519">
        <v>43104</v>
      </c>
      <c r="B954" s="519" t="s">
        <v>58240</v>
      </c>
      <c r="C954" s="519" t="s">
        <v>57174</v>
      </c>
      <c r="D954" s="519" t="s">
        <v>57170</v>
      </c>
      <c r="E954" s="520" t="s">
        <v>63369</v>
      </c>
    </row>
    <row r="955" spans="1:5">
      <c r="A955" s="519">
        <v>39771</v>
      </c>
      <c r="B955" s="519" t="s">
        <v>58241</v>
      </c>
      <c r="C955" s="519" t="s">
        <v>57174</v>
      </c>
      <c r="D955" s="519" t="s">
        <v>57170</v>
      </c>
      <c r="E955" s="520" t="s">
        <v>58028</v>
      </c>
    </row>
    <row r="956" spans="1:5">
      <c r="A956" s="519">
        <v>39772</v>
      </c>
      <c r="B956" s="519" t="s">
        <v>58242</v>
      </c>
      <c r="C956" s="519" t="s">
        <v>57174</v>
      </c>
      <c r="D956" s="519" t="s">
        <v>57170</v>
      </c>
      <c r="E956" s="520" t="s">
        <v>63370</v>
      </c>
    </row>
    <row r="957" spans="1:5">
      <c r="A957" s="519">
        <v>39773</v>
      </c>
      <c r="B957" s="519" t="s">
        <v>58244</v>
      </c>
      <c r="C957" s="519" t="s">
        <v>57174</v>
      </c>
      <c r="D957" s="519" t="s">
        <v>57170</v>
      </c>
      <c r="E957" s="520" t="s">
        <v>63371</v>
      </c>
    </row>
    <row r="958" spans="1:5">
      <c r="A958" s="519">
        <v>39774</v>
      </c>
      <c r="B958" s="519" t="s">
        <v>58245</v>
      </c>
      <c r="C958" s="519" t="s">
        <v>57174</v>
      </c>
      <c r="D958" s="519" t="s">
        <v>57170</v>
      </c>
      <c r="E958" s="520" t="s">
        <v>62946</v>
      </c>
    </row>
    <row r="959" spans="1:5">
      <c r="A959" s="519">
        <v>39775</v>
      </c>
      <c r="B959" s="519" t="s">
        <v>58246</v>
      </c>
      <c r="C959" s="519" t="s">
        <v>57174</v>
      </c>
      <c r="D959" s="519" t="s">
        <v>57170</v>
      </c>
      <c r="E959" s="520" t="s">
        <v>63372</v>
      </c>
    </row>
    <row r="960" spans="1:5">
      <c r="A960" s="519">
        <v>39776</v>
      </c>
      <c r="B960" s="519" t="s">
        <v>58247</v>
      </c>
      <c r="C960" s="519" t="s">
        <v>57174</v>
      </c>
      <c r="D960" s="519" t="s">
        <v>57170</v>
      </c>
      <c r="E960" s="520" t="s">
        <v>63373</v>
      </c>
    </row>
    <row r="961" spans="1:5">
      <c r="A961" s="519">
        <v>39777</v>
      </c>
      <c r="B961" s="519" t="s">
        <v>58249</v>
      </c>
      <c r="C961" s="519" t="s">
        <v>57174</v>
      </c>
      <c r="D961" s="519" t="s">
        <v>57170</v>
      </c>
      <c r="E961" s="520" t="s">
        <v>63374</v>
      </c>
    </row>
    <row r="962" spans="1:5">
      <c r="A962" s="519">
        <v>20254</v>
      </c>
      <c r="B962" s="519" t="s">
        <v>58250</v>
      </c>
      <c r="C962" s="519" t="s">
        <v>57174</v>
      </c>
      <c r="D962" s="519" t="s">
        <v>57170</v>
      </c>
      <c r="E962" s="520" t="s">
        <v>63375</v>
      </c>
    </row>
    <row r="963" spans="1:5">
      <c r="A963" s="519">
        <v>20253</v>
      </c>
      <c r="B963" s="519" t="s">
        <v>58251</v>
      </c>
      <c r="C963" s="519" t="s">
        <v>57174</v>
      </c>
      <c r="D963" s="519" t="s">
        <v>57170</v>
      </c>
      <c r="E963" s="520" t="s">
        <v>63376</v>
      </c>
    </row>
    <row r="964" spans="1:5">
      <c r="A964" s="519">
        <v>11247</v>
      </c>
      <c r="B964" s="519" t="s">
        <v>58252</v>
      </c>
      <c r="C964" s="519" t="s">
        <v>57174</v>
      </c>
      <c r="D964" s="519" t="s">
        <v>57170</v>
      </c>
      <c r="E964" s="520" t="s">
        <v>63377</v>
      </c>
    </row>
    <row r="965" spans="1:5">
      <c r="A965" s="519">
        <v>11250</v>
      </c>
      <c r="B965" s="519" t="s">
        <v>58253</v>
      </c>
      <c r="C965" s="519" t="s">
        <v>57174</v>
      </c>
      <c r="D965" s="519" t="s">
        <v>57170</v>
      </c>
      <c r="E965" s="520" t="s">
        <v>63378</v>
      </c>
    </row>
    <row r="966" spans="1:5">
      <c r="A966" s="519">
        <v>11249</v>
      </c>
      <c r="B966" s="519" t="s">
        <v>58255</v>
      </c>
      <c r="C966" s="519" t="s">
        <v>57174</v>
      </c>
      <c r="D966" s="519" t="s">
        <v>57170</v>
      </c>
      <c r="E966" s="520" t="s">
        <v>63379</v>
      </c>
    </row>
    <row r="967" spans="1:5">
      <c r="A967" s="519">
        <v>11251</v>
      </c>
      <c r="B967" s="519" t="s">
        <v>58256</v>
      </c>
      <c r="C967" s="519" t="s">
        <v>57174</v>
      </c>
      <c r="D967" s="519" t="s">
        <v>57170</v>
      </c>
      <c r="E967" s="520" t="s">
        <v>63380</v>
      </c>
    </row>
    <row r="968" spans="1:5">
      <c r="A968" s="519">
        <v>11253</v>
      </c>
      <c r="B968" s="519" t="s">
        <v>58257</v>
      </c>
      <c r="C968" s="519" t="s">
        <v>57174</v>
      </c>
      <c r="D968" s="519" t="s">
        <v>57170</v>
      </c>
      <c r="E968" s="520" t="s">
        <v>63381</v>
      </c>
    </row>
    <row r="969" spans="1:5">
      <c r="A969" s="519">
        <v>11255</v>
      </c>
      <c r="B969" s="519" t="s">
        <v>58258</v>
      </c>
      <c r="C969" s="519" t="s">
        <v>57174</v>
      </c>
      <c r="D969" s="519" t="s">
        <v>57170</v>
      </c>
      <c r="E969" s="520" t="s">
        <v>63382</v>
      </c>
    </row>
    <row r="970" spans="1:5">
      <c r="A970" s="519">
        <v>14055</v>
      </c>
      <c r="B970" s="519" t="s">
        <v>58259</v>
      </c>
      <c r="C970" s="519" t="s">
        <v>57174</v>
      </c>
      <c r="D970" s="519" t="s">
        <v>57170</v>
      </c>
      <c r="E970" s="520" t="s">
        <v>63383</v>
      </c>
    </row>
    <row r="971" spans="1:5">
      <c r="A971" s="519">
        <v>11256</v>
      </c>
      <c r="B971" s="519" t="s">
        <v>58260</v>
      </c>
      <c r="C971" s="519" t="s">
        <v>57174</v>
      </c>
      <c r="D971" s="519" t="s">
        <v>57170</v>
      </c>
      <c r="E971" s="520" t="s">
        <v>63384</v>
      </c>
    </row>
    <row r="972" spans="1:5">
      <c r="A972" s="519">
        <v>1872</v>
      </c>
      <c r="B972" s="519" t="s">
        <v>58261</v>
      </c>
      <c r="C972" s="519" t="s">
        <v>57174</v>
      </c>
      <c r="D972" s="519" t="s">
        <v>57170</v>
      </c>
      <c r="E972" s="520" t="s">
        <v>52267</v>
      </c>
    </row>
    <row r="973" spans="1:5">
      <c r="A973" s="519">
        <v>1873</v>
      </c>
      <c r="B973" s="519" t="s">
        <v>58263</v>
      </c>
      <c r="C973" s="519" t="s">
        <v>57174</v>
      </c>
      <c r="D973" s="519" t="s">
        <v>57170</v>
      </c>
      <c r="E973" s="520" t="s">
        <v>55924</v>
      </c>
    </row>
    <row r="974" spans="1:5">
      <c r="A974" s="519">
        <v>39693</v>
      </c>
      <c r="B974" s="519" t="s">
        <v>58264</v>
      </c>
      <c r="C974" s="519" t="s">
        <v>57174</v>
      </c>
      <c r="D974" s="519" t="s">
        <v>57170</v>
      </c>
      <c r="E974" s="520" t="s">
        <v>63385</v>
      </c>
    </row>
    <row r="975" spans="1:5">
      <c r="A975" s="519">
        <v>39692</v>
      </c>
      <c r="B975" s="519" t="s">
        <v>58265</v>
      </c>
      <c r="C975" s="519" t="s">
        <v>57174</v>
      </c>
      <c r="D975" s="519" t="s">
        <v>57170</v>
      </c>
      <c r="E975" s="520" t="s">
        <v>63386</v>
      </c>
    </row>
    <row r="976" spans="1:5">
      <c r="A976" s="519">
        <v>1062</v>
      </c>
      <c r="B976" s="519" t="s">
        <v>58266</v>
      </c>
      <c r="C976" s="519" t="s">
        <v>57174</v>
      </c>
      <c r="D976" s="519" t="s">
        <v>57170</v>
      </c>
      <c r="E976" s="520" t="s">
        <v>63387</v>
      </c>
    </row>
    <row r="977" spans="1:5">
      <c r="A977" s="519">
        <v>39686</v>
      </c>
      <c r="B977" s="519" t="s">
        <v>58267</v>
      </c>
      <c r="C977" s="519" t="s">
        <v>57174</v>
      </c>
      <c r="D977" s="519" t="s">
        <v>57170</v>
      </c>
      <c r="E977" s="520" t="s">
        <v>63388</v>
      </c>
    </row>
    <row r="978" spans="1:5">
      <c r="A978" s="519">
        <v>43095</v>
      </c>
      <c r="B978" s="519" t="s">
        <v>58268</v>
      </c>
      <c r="C978" s="519" t="s">
        <v>57174</v>
      </c>
      <c r="D978" s="519" t="s">
        <v>57170</v>
      </c>
      <c r="E978" s="520" t="s">
        <v>63389</v>
      </c>
    </row>
    <row r="979" spans="1:5">
      <c r="A979" s="519">
        <v>1871</v>
      </c>
      <c r="B979" s="519" t="s">
        <v>58269</v>
      </c>
      <c r="C979" s="519" t="s">
        <v>57174</v>
      </c>
      <c r="D979" s="519" t="s">
        <v>57170</v>
      </c>
      <c r="E979" s="520" t="s">
        <v>57414</v>
      </c>
    </row>
    <row r="980" spans="1:5">
      <c r="A980" s="519">
        <v>12001</v>
      </c>
      <c r="B980" s="519" t="s">
        <v>58270</v>
      </c>
      <c r="C980" s="519" t="s">
        <v>57174</v>
      </c>
      <c r="D980" s="519" t="s">
        <v>57170</v>
      </c>
      <c r="E980" s="520" t="s">
        <v>51333</v>
      </c>
    </row>
    <row r="981" spans="1:5">
      <c r="A981" s="519">
        <v>11882</v>
      </c>
      <c r="B981" s="519" t="s">
        <v>58272</v>
      </c>
      <c r="C981" s="519" t="s">
        <v>57174</v>
      </c>
      <c r="D981" s="519" t="s">
        <v>57170</v>
      </c>
      <c r="E981" s="520" t="s">
        <v>63390</v>
      </c>
    </row>
    <row r="982" spans="1:5">
      <c r="A982" s="519">
        <v>1068</v>
      </c>
      <c r="B982" s="519" t="s">
        <v>58273</v>
      </c>
      <c r="C982" s="519" t="s">
        <v>57174</v>
      </c>
      <c r="D982" s="519" t="s">
        <v>57170</v>
      </c>
      <c r="E982" s="520" t="s">
        <v>63391</v>
      </c>
    </row>
    <row r="983" spans="1:5">
      <c r="A983" s="519">
        <v>39690</v>
      </c>
      <c r="B983" s="519" t="s">
        <v>58274</v>
      </c>
      <c r="C983" s="519" t="s">
        <v>57174</v>
      </c>
      <c r="D983" s="519" t="s">
        <v>57170</v>
      </c>
      <c r="E983" s="520" t="s">
        <v>63392</v>
      </c>
    </row>
    <row r="984" spans="1:5">
      <c r="A984" s="519">
        <v>39691</v>
      </c>
      <c r="B984" s="519" t="s">
        <v>58275</v>
      </c>
      <c r="C984" s="519" t="s">
        <v>57174</v>
      </c>
      <c r="D984" s="519" t="s">
        <v>57170</v>
      </c>
      <c r="E984" s="520" t="s">
        <v>63393</v>
      </c>
    </row>
    <row r="985" spans="1:5">
      <c r="A985" s="519">
        <v>39808</v>
      </c>
      <c r="B985" s="519" t="s">
        <v>58276</v>
      </c>
      <c r="C985" s="519" t="s">
        <v>57174</v>
      </c>
      <c r="D985" s="519" t="s">
        <v>57170</v>
      </c>
      <c r="E985" s="520" t="s">
        <v>63394</v>
      </c>
    </row>
    <row r="986" spans="1:5">
      <c r="A986" s="519">
        <v>39809</v>
      </c>
      <c r="B986" s="519" t="s">
        <v>58277</v>
      </c>
      <c r="C986" s="519" t="s">
        <v>57174</v>
      </c>
      <c r="D986" s="519" t="s">
        <v>57170</v>
      </c>
      <c r="E986" s="520" t="s">
        <v>63395</v>
      </c>
    </row>
    <row r="987" spans="1:5">
      <c r="A987" s="519">
        <v>43439</v>
      </c>
      <c r="B987" s="519" t="s">
        <v>58278</v>
      </c>
      <c r="C987" s="519" t="s">
        <v>57174</v>
      </c>
      <c r="D987" s="519" t="s">
        <v>57170</v>
      </c>
      <c r="E987" s="520" t="s">
        <v>63396</v>
      </c>
    </row>
    <row r="988" spans="1:5">
      <c r="A988" s="519">
        <v>5103</v>
      </c>
      <c r="B988" s="519" t="s">
        <v>63397</v>
      </c>
      <c r="C988" s="519" t="s">
        <v>57174</v>
      </c>
      <c r="D988" s="519" t="s">
        <v>57170</v>
      </c>
      <c r="E988" s="520" t="s">
        <v>63398</v>
      </c>
    </row>
    <row r="989" spans="1:5">
      <c r="A989" s="519">
        <v>11880</v>
      </c>
      <c r="B989" s="519" t="s">
        <v>63399</v>
      </c>
      <c r="C989" s="519" t="s">
        <v>57174</v>
      </c>
      <c r="D989" s="519" t="s">
        <v>57170</v>
      </c>
      <c r="E989" s="520" t="s">
        <v>63400</v>
      </c>
    </row>
    <row r="990" spans="1:5">
      <c r="A990" s="519">
        <v>11714</v>
      </c>
      <c r="B990" s="519" t="s">
        <v>63401</v>
      </c>
      <c r="C990" s="519" t="s">
        <v>57174</v>
      </c>
      <c r="D990" s="519" t="s">
        <v>57170</v>
      </c>
      <c r="E990" s="520" t="s">
        <v>63402</v>
      </c>
    </row>
    <row r="991" spans="1:5">
      <c r="A991" s="519">
        <v>11712</v>
      </c>
      <c r="B991" s="519" t="s">
        <v>63403</v>
      </c>
      <c r="C991" s="519" t="s">
        <v>57174</v>
      </c>
      <c r="D991" s="519" t="s">
        <v>57172</v>
      </c>
      <c r="E991" s="520" t="s">
        <v>54432</v>
      </c>
    </row>
    <row r="992" spans="1:5">
      <c r="A992" s="519">
        <v>11717</v>
      </c>
      <c r="B992" s="519" t="s">
        <v>63404</v>
      </c>
      <c r="C992" s="519" t="s">
        <v>57174</v>
      </c>
      <c r="D992" s="519" t="s">
        <v>57170</v>
      </c>
      <c r="E992" s="520" t="s">
        <v>63394</v>
      </c>
    </row>
    <row r="993" spans="1:5">
      <c r="A993" s="519">
        <v>1106</v>
      </c>
      <c r="B993" s="519" t="s">
        <v>58282</v>
      </c>
      <c r="C993" s="519" t="s">
        <v>57251</v>
      </c>
      <c r="D993" s="519" t="s">
        <v>57172</v>
      </c>
      <c r="E993" s="520" t="s">
        <v>57213</v>
      </c>
    </row>
    <row r="994" spans="1:5">
      <c r="A994" s="519">
        <v>11161</v>
      </c>
      <c r="B994" s="519" t="s">
        <v>58283</v>
      </c>
      <c r="C994" s="519" t="s">
        <v>57251</v>
      </c>
      <c r="D994" s="519" t="s">
        <v>57170</v>
      </c>
      <c r="E994" s="520" t="s">
        <v>63405</v>
      </c>
    </row>
    <row r="995" spans="1:5">
      <c r="A995" s="519">
        <v>1107</v>
      </c>
      <c r="B995" s="519" t="s">
        <v>58284</v>
      </c>
      <c r="C995" s="519" t="s">
        <v>57251</v>
      </c>
      <c r="D995" s="519" t="s">
        <v>57170</v>
      </c>
      <c r="E995" s="520" t="s">
        <v>25868</v>
      </c>
    </row>
    <row r="996" spans="1:5">
      <c r="A996" s="519">
        <v>44479</v>
      </c>
      <c r="B996" s="519" t="s">
        <v>63406</v>
      </c>
      <c r="C996" s="519" t="s">
        <v>57251</v>
      </c>
      <c r="D996" s="519" t="s">
        <v>57170</v>
      </c>
      <c r="E996" s="520" t="s">
        <v>23569</v>
      </c>
    </row>
    <row r="997" spans="1:5">
      <c r="A997" s="519">
        <v>41068</v>
      </c>
      <c r="B997" s="519" t="s">
        <v>58285</v>
      </c>
      <c r="C997" s="519" t="s">
        <v>57388</v>
      </c>
      <c r="D997" s="519" t="s">
        <v>57170</v>
      </c>
      <c r="E997" s="520" t="s">
        <v>63407</v>
      </c>
    </row>
    <row r="998" spans="1:5">
      <c r="A998" s="519">
        <v>4759</v>
      </c>
      <c r="B998" s="519" t="s">
        <v>63408</v>
      </c>
      <c r="C998" s="519" t="s">
        <v>57385</v>
      </c>
      <c r="D998" s="519" t="s">
        <v>57170</v>
      </c>
      <c r="E998" s="520" t="s">
        <v>56695</v>
      </c>
    </row>
    <row r="999" spans="1:5">
      <c r="A999" s="519">
        <v>1108</v>
      </c>
      <c r="B999" s="519" t="s">
        <v>58286</v>
      </c>
      <c r="C999" s="519" t="s">
        <v>57188</v>
      </c>
      <c r="D999" s="519" t="s">
        <v>57170</v>
      </c>
      <c r="E999" s="520" t="s">
        <v>61612</v>
      </c>
    </row>
    <row r="1000" spans="1:5">
      <c r="A1000" s="519">
        <v>1117</v>
      </c>
      <c r="B1000" s="519" t="s">
        <v>58287</v>
      </c>
      <c r="C1000" s="519" t="s">
        <v>57188</v>
      </c>
      <c r="D1000" s="519" t="s">
        <v>57170</v>
      </c>
      <c r="E1000" s="520" t="s">
        <v>54721</v>
      </c>
    </row>
    <row r="1001" spans="1:5">
      <c r="A1001" s="519">
        <v>1118</v>
      </c>
      <c r="B1001" s="519" t="s">
        <v>58289</v>
      </c>
      <c r="C1001" s="519" t="s">
        <v>57188</v>
      </c>
      <c r="D1001" s="519" t="s">
        <v>57170</v>
      </c>
      <c r="E1001" s="520" t="s">
        <v>63409</v>
      </c>
    </row>
    <row r="1002" spans="1:5">
      <c r="A1002" s="519">
        <v>1110</v>
      </c>
      <c r="B1002" s="519" t="s">
        <v>58290</v>
      </c>
      <c r="C1002" s="519" t="s">
        <v>57188</v>
      </c>
      <c r="D1002" s="519" t="s">
        <v>57170</v>
      </c>
      <c r="E1002" s="520" t="s">
        <v>63409</v>
      </c>
    </row>
    <row r="1003" spans="1:5">
      <c r="A1003" s="519">
        <v>12618</v>
      </c>
      <c r="B1003" s="519" t="s">
        <v>58291</v>
      </c>
      <c r="C1003" s="519" t="s">
        <v>57174</v>
      </c>
      <c r="D1003" s="519" t="s">
        <v>40591</v>
      </c>
      <c r="E1003" s="520" t="s">
        <v>55684</v>
      </c>
    </row>
    <row r="1004" spans="1:5">
      <c r="A1004" s="519">
        <v>40784</v>
      </c>
      <c r="B1004" s="519" t="s">
        <v>58293</v>
      </c>
      <c r="C1004" s="519" t="s">
        <v>57188</v>
      </c>
      <c r="D1004" s="519" t="s">
        <v>57170</v>
      </c>
      <c r="E1004" s="520" t="s">
        <v>63410</v>
      </c>
    </row>
    <row r="1005" spans="1:5">
      <c r="A1005" s="519">
        <v>40782</v>
      </c>
      <c r="B1005" s="519" t="s">
        <v>58295</v>
      </c>
      <c r="C1005" s="519" t="s">
        <v>57188</v>
      </c>
      <c r="D1005" s="519" t="s">
        <v>57170</v>
      </c>
      <c r="E1005" s="520" t="s">
        <v>63411</v>
      </c>
    </row>
    <row r="1006" spans="1:5">
      <c r="A1006" s="519">
        <v>40783</v>
      </c>
      <c r="B1006" s="519" t="s">
        <v>58296</v>
      </c>
      <c r="C1006" s="519" t="s">
        <v>57188</v>
      </c>
      <c r="D1006" s="519" t="s">
        <v>57170</v>
      </c>
      <c r="E1006" s="520" t="s">
        <v>63412</v>
      </c>
    </row>
    <row r="1007" spans="1:5">
      <c r="A1007" s="519">
        <v>1109</v>
      </c>
      <c r="B1007" s="519" t="s">
        <v>58297</v>
      </c>
      <c r="C1007" s="519" t="s">
        <v>57188</v>
      </c>
      <c r="D1007" s="519" t="s">
        <v>57170</v>
      </c>
      <c r="E1007" s="520" t="s">
        <v>61612</v>
      </c>
    </row>
    <row r="1008" spans="1:5">
      <c r="A1008" s="519">
        <v>1119</v>
      </c>
      <c r="B1008" s="519" t="s">
        <v>58298</v>
      </c>
      <c r="C1008" s="519" t="s">
        <v>57188</v>
      </c>
      <c r="D1008" s="519" t="s">
        <v>57170</v>
      </c>
      <c r="E1008" s="520" t="s">
        <v>56695</v>
      </c>
    </row>
    <row r="1009" spans="1:5">
      <c r="A1009" s="519">
        <v>13115</v>
      </c>
      <c r="B1009" s="519" t="s">
        <v>58299</v>
      </c>
      <c r="C1009" s="519" t="s">
        <v>57188</v>
      </c>
      <c r="D1009" s="519" t="s">
        <v>57170</v>
      </c>
      <c r="E1009" s="520" t="s">
        <v>59040</v>
      </c>
    </row>
    <row r="1010" spans="1:5">
      <c r="A1010" s="519">
        <v>10541</v>
      </c>
      <c r="B1010" s="519" t="s">
        <v>58300</v>
      </c>
      <c r="C1010" s="519" t="s">
        <v>57188</v>
      </c>
      <c r="D1010" s="519" t="s">
        <v>57170</v>
      </c>
      <c r="E1010" s="520" t="s">
        <v>61587</v>
      </c>
    </row>
    <row r="1011" spans="1:5">
      <c r="A1011" s="519">
        <v>10542</v>
      </c>
      <c r="B1011" s="519" t="s">
        <v>58302</v>
      </c>
      <c r="C1011" s="519" t="s">
        <v>57188</v>
      </c>
      <c r="D1011" s="519" t="s">
        <v>57170</v>
      </c>
      <c r="E1011" s="520" t="s">
        <v>63413</v>
      </c>
    </row>
    <row r="1012" spans="1:5">
      <c r="A1012" s="519">
        <v>10543</v>
      </c>
      <c r="B1012" s="519" t="s">
        <v>58303</v>
      </c>
      <c r="C1012" s="519" t="s">
        <v>57188</v>
      </c>
      <c r="D1012" s="519" t="s">
        <v>57170</v>
      </c>
      <c r="E1012" s="520" t="s">
        <v>63414</v>
      </c>
    </row>
    <row r="1013" spans="1:5">
      <c r="A1013" s="519">
        <v>10544</v>
      </c>
      <c r="B1013" s="519" t="s">
        <v>58304</v>
      </c>
      <c r="C1013" s="519" t="s">
        <v>57188</v>
      </c>
      <c r="D1013" s="519" t="s">
        <v>57170</v>
      </c>
      <c r="E1013" s="520" t="s">
        <v>56438</v>
      </c>
    </row>
    <row r="1014" spans="1:5">
      <c r="A1014" s="519">
        <v>10545</v>
      </c>
      <c r="B1014" s="519" t="s">
        <v>58305</v>
      </c>
      <c r="C1014" s="519" t="s">
        <v>57188</v>
      </c>
      <c r="D1014" s="519" t="s">
        <v>57170</v>
      </c>
      <c r="E1014" s="520" t="s">
        <v>63415</v>
      </c>
    </row>
    <row r="1015" spans="1:5">
      <c r="A1015" s="519">
        <v>38365</v>
      </c>
      <c r="B1015" s="519" t="s">
        <v>58306</v>
      </c>
      <c r="C1015" s="519" t="s">
        <v>57171</v>
      </c>
      <c r="D1015" s="519" t="s">
        <v>57170</v>
      </c>
      <c r="E1015" s="520" t="s">
        <v>55905</v>
      </c>
    </row>
    <row r="1016" spans="1:5">
      <c r="A1016" s="519">
        <v>44056</v>
      </c>
      <c r="B1016" s="519" t="s">
        <v>63416</v>
      </c>
      <c r="C1016" s="519" t="s">
        <v>57174</v>
      </c>
      <c r="D1016" s="519" t="s">
        <v>40591</v>
      </c>
      <c r="E1016" s="520" t="s">
        <v>63417</v>
      </c>
    </row>
    <row r="1017" spans="1:5">
      <c r="A1017" s="519">
        <v>44057</v>
      </c>
      <c r="B1017" s="519" t="s">
        <v>63418</v>
      </c>
      <c r="C1017" s="519" t="s">
        <v>57174</v>
      </c>
      <c r="D1017" s="519" t="s">
        <v>40591</v>
      </c>
      <c r="E1017" s="520" t="s">
        <v>63419</v>
      </c>
    </row>
    <row r="1018" spans="1:5">
      <c r="A1018" s="519">
        <v>37754</v>
      </c>
      <c r="B1018" s="519" t="s">
        <v>63420</v>
      </c>
      <c r="C1018" s="519" t="s">
        <v>57174</v>
      </c>
      <c r="D1018" s="519" t="s">
        <v>40591</v>
      </c>
      <c r="E1018" s="520" t="s">
        <v>63421</v>
      </c>
    </row>
    <row r="1019" spans="1:5">
      <c r="A1019" s="519">
        <v>37757</v>
      </c>
      <c r="B1019" s="519" t="s">
        <v>63422</v>
      </c>
      <c r="C1019" s="519" t="s">
        <v>57174</v>
      </c>
      <c r="D1019" s="519" t="s">
        <v>40591</v>
      </c>
      <c r="E1019" s="520" t="s">
        <v>63423</v>
      </c>
    </row>
    <row r="1020" spans="1:5">
      <c r="A1020" s="519">
        <v>44058</v>
      </c>
      <c r="B1020" s="519" t="s">
        <v>63424</v>
      </c>
      <c r="C1020" s="519" t="s">
        <v>57174</v>
      </c>
      <c r="D1020" s="519" t="s">
        <v>40591</v>
      </c>
      <c r="E1020" s="520" t="s">
        <v>63425</v>
      </c>
    </row>
    <row r="1021" spans="1:5">
      <c r="A1021" s="519">
        <v>37752</v>
      </c>
      <c r="B1021" s="519" t="s">
        <v>63426</v>
      </c>
      <c r="C1021" s="519" t="s">
        <v>57174</v>
      </c>
      <c r="D1021" s="519" t="s">
        <v>40591</v>
      </c>
      <c r="E1021" s="520" t="s">
        <v>63427</v>
      </c>
    </row>
    <row r="1022" spans="1:5">
      <c r="A1022" s="519">
        <v>44059</v>
      </c>
      <c r="B1022" s="519" t="s">
        <v>63428</v>
      </c>
      <c r="C1022" s="519" t="s">
        <v>57174</v>
      </c>
      <c r="D1022" s="519" t="s">
        <v>40591</v>
      </c>
      <c r="E1022" s="520" t="s">
        <v>63429</v>
      </c>
    </row>
    <row r="1023" spans="1:5">
      <c r="A1023" s="519">
        <v>37750</v>
      </c>
      <c r="B1023" s="519" t="s">
        <v>63430</v>
      </c>
      <c r="C1023" s="519" t="s">
        <v>57174</v>
      </c>
      <c r="D1023" s="519" t="s">
        <v>40591</v>
      </c>
      <c r="E1023" s="520" t="s">
        <v>63431</v>
      </c>
    </row>
    <row r="1024" spans="1:5">
      <c r="A1024" s="519">
        <v>37758</v>
      </c>
      <c r="B1024" s="519" t="s">
        <v>63432</v>
      </c>
      <c r="C1024" s="519" t="s">
        <v>57174</v>
      </c>
      <c r="D1024" s="519" t="s">
        <v>40591</v>
      </c>
      <c r="E1024" s="520" t="s">
        <v>63433</v>
      </c>
    </row>
    <row r="1025" spans="1:5">
      <c r="A1025" s="519">
        <v>44060</v>
      </c>
      <c r="B1025" s="519" t="s">
        <v>63434</v>
      </c>
      <c r="C1025" s="519" t="s">
        <v>57174</v>
      </c>
      <c r="D1025" s="519" t="s">
        <v>40591</v>
      </c>
      <c r="E1025" s="520" t="s">
        <v>63435</v>
      </c>
    </row>
    <row r="1026" spans="1:5">
      <c r="A1026" s="519">
        <v>37749</v>
      </c>
      <c r="B1026" s="519" t="s">
        <v>63436</v>
      </c>
      <c r="C1026" s="519" t="s">
        <v>57174</v>
      </c>
      <c r="D1026" s="519" t="s">
        <v>40591</v>
      </c>
      <c r="E1026" s="520" t="s">
        <v>63437</v>
      </c>
    </row>
    <row r="1027" spans="1:5">
      <c r="A1027" s="519">
        <v>44061</v>
      </c>
      <c r="B1027" s="519" t="s">
        <v>63438</v>
      </c>
      <c r="C1027" s="519" t="s">
        <v>57174</v>
      </c>
      <c r="D1027" s="519" t="s">
        <v>40591</v>
      </c>
      <c r="E1027" s="520" t="s">
        <v>63439</v>
      </c>
    </row>
    <row r="1028" spans="1:5">
      <c r="A1028" s="519">
        <v>1159</v>
      </c>
      <c r="B1028" s="519" t="s">
        <v>58307</v>
      </c>
      <c r="C1028" s="519" t="s">
        <v>57174</v>
      </c>
      <c r="D1028" s="519" t="s">
        <v>57172</v>
      </c>
      <c r="E1028" s="520" t="s">
        <v>63440</v>
      </c>
    </row>
    <row r="1029" spans="1:5">
      <c r="A1029" s="519">
        <v>12114</v>
      </c>
      <c r="B1029" s="519" t="s">
        <v>58308</v>
      </c>
      <c r="C1029" s="519" t="s">
        <v>57174</v>
      </c>
      <c r="D1029" s="519" t="s">
        <v>57170</v>
      </c>
      <c r="E1029" s="520" t="s">
        <v>63441</v>
      </c>
    </row>
    <row r="1030" spans="1:5">
      <c r="A1030" s="519">
        <v>38106</v>
      </c>
      <c r="B1030" s="519" t="s">
        <v>58309</v>
      </c>
      <c r="C1030" s="519" t="s">
        <v>57174</v>
      </c>
      <c r="D1030" s="519" t="s">
        <v>57170</v>
      </c>
      <c r="E1030" s="520" t="s">
        <v>53666</v>
      </c>
    </row>
    <row r="1031" spans="1:5">
      <c r="A1031" s="519">
        <v>38085</v>
      </c>
      <c r="B1031" s="519" t="s">
        <v>58311</v>
      </c>
      <c r="C1031" s="519" t="s">
        <v>57174</v>
      </c>
      <c r="D1031" s="519" t="s">
        <v>57170</v>
      </c>
      <c r="E1031" s="520" t="s">
        <v>62573</v>
      </c>
    </row>
    <row r="1032" spans="1:5">
      <c r="A1032" s="519">
        <v>38599</v>
      </c>
      <c r="B1032" s="519" t="s">
        <v>58312</v>
      </c>
      <c r="C1032" s="519" t="s">
        <v>57174</v>
      </c>
      <c r="D1032" s="519" t="s">
        <v>57170</v>
      </c>
      <c r="E1032" s="520" t="s">
        <v>63442</v>
      </c>
    </row>
    <row r="1033" spans="1:5">
      <c r="A1033" s="519">
        <v>38596</v>
      </c>
      <c r="B1033" s="519" t="s">
        <v>58313</v>
      </c>
      <c r="C1033" s="519" t="s">
        <v>57174</v>
      </c>
      <c r="D1033" s="519" t="s">
        <v>57170</v>
      </c>
      <c r="E1033" s="520" t="s">
        <v>54606</v>
      </c>
    </row>
    <row r="1034" spans="1:5">
      <c r="A1034" s="519">
        <v>38600</v>
      </c>
      <c r="B1034" s="519" t="s">
        <v>58314</v>
      </c>
      <c r="C1034" s="519" t="s">
        <v>57174</v>
      </c>
      <c r="D1034" s="519" t="s">
        <v>57170</v>
      </c>
      <c r="E1034" s="520" t="s">
        <v>54331</v>
      </c>
    </row>
    <row r="1035" spans="1:5">
      <c r="A1035" s="519">
        <v>38597</v>
      </c>
      <c r="B1035" s="519" t="s">
        <v>58316</v>
      </c>
      <c r="C1035" s="519" t="s">
        <v>57174</v>
      </c>
      <c r="D1035" s="519" t="s">
        <v>57170</v>
      </c>
      <c r="E1035" s="520" t="s">
        <v>49467</v>
      </c>
    </row>
    <row r="1036" spans="1:5">
      <c r="A1036" s="519">
        <v>659</v>
      </c>
      <c r="B1036" s="519" t="s">
        <v>58317</v>
      </c>
      <c r="C1036" s="519" t="s">
        <v>57174</v>
      </c>
      <c r="D1036" s="519" t="s">
        <v>57170</v>
      </c>
      <c r="E1036" s="520" t="s">
        <v>55155</v>
      </c>
    </row>
    <row r="1037" spans="1:5">
      <c r="A1037" s="519">
        <v>660</v>
      </c>
      <c r="B1037" s="519" t="s">
        <v>58319</v>
      </c>
      <c r="C1037" s="519" t="s">
        <v>57174</v>
      </c>
      <c r="D1037" s="519" t="s">
        <v>57170</v>
      </c>
      <c r="E1037" s="520" t="s">
        <v>57561</v>
      </c>
    </row>
    <row r="1038" spans="1:5">
      <c r="A1038" s="519">
        <v>658</v>
      </c>
      <c r="B1038" s="519" t="s">
        <v>58321</v>
      </c>
      <c r="C1038" s="519" t="s">
        <v>57174</v>
      </c>
      <c r="D1038" s="519" t="s">
        <v>57170</v>
      </c>
      <c r="E1038" s="520" t="s">
        <v>52270</v>
      </c>
    </row>
    <row r="1039" spans="1:5">
      <c r="A1039" s="519">
        <v>38548</v>
      </c>
      <c r="B1039" s="519" t="s">
        <v>58322</v>
      </c>
      <c r="C1039" s="519" t="s">
        <v>57174</v>
      </c>
      <c r="D1039" s="519" t="s">
        <v>57170</v>
      </c>
      <c r="E1039" s="520" t="s">
        <v>57216</v>
      </c>
    </row>
    <row r="1040" spans="1:5">
      <c r="A1040" s="519">
        <v>34649</v>
      </c>
      <c r="B1040" s="519" t="s">
        <v>58323</v>
      </c>
      <c r="C1040" s="519" t="s">
        <v>57174</v>
      </c>
      <c r="D1040" s="519" t="s">
        <v>57170</v>
      </c>
      <c r="E1040" s="520" t="s">
        <v>57760</v>
      </c>
    </row>
    <row r="1041" spans="1:5">
      <c r="A1041" s="519">
        <v>34655</v>
      </c>
      <c r="B1041" s="519" t="s">
        <v>58325</v>
      </c>
      <c r="C1041" s="519" t="s">
        <v>57174</v>
      </c>
      <c r="D1041" s="519" t="s">
        <v>57170</v>
      </c>
      <c r="E1041" s="520" t="s">
        <v>55117</v>
      </c>
    </row>
    <row r="1042" spans="1:5">
      <c r="A1042" s="519">
        <v>40607</v>
      </c>
      <c r="B1042" s="519" t="s">
        <v>58326</v>
      </c>
      <c r="C1042" s="519" t="s">
        <v>57174</v>
      </c>
      <c r="D1042" s="519" t="s">
        <v>57170</v>
      </c>
      <c r="E1042" s="520" t="s">
        <v>55078</v>
      </c>
    </row>
    <row r="1043" spans="1:5">
      <c r="A1043" s="519">
        <v>567</v>
      </c>
      <c r="B1043" s="519" t="s">
        <v>58327</v>
      </c>
      <c r="C1043" s="519" t="s">
        <v>57188</v>
      </c>
      <c r="D1043" s="519" t="s">
        <v>57170</v>
      </c>
      <c r="E1043" s="520" t="s">
        <v>61978</v>
      </c>
    </row>
    <row r="1044" spans="1:5">
      <c r="A1044" s="519">
        <v>574</v>
      </c>
      <c r="B1044" s="519" t="s">
        <v>58329</v>
      </c>
      <c r="C1044" s="519" t="s">
        <v>57188</v>
      </c>
      <c r="D1044" s="519" t="s">
        <v>57170</v>
      </c>
      <c r="E1044" s="520" t="s">
        <v>55838</v>
      </c>
    </row>
    <row r="1045" spans="1:5">
      <c r="A1045" s="519">
        <v>568</v>
      </c>
      <c r="B1045" s="519" t="s">
        <v>58330</v>
      </c>
      <c r="C1045" s="519" t="s">
        <v>57188</v>
      </c>
      <c r="D1045" s="519" t="s">
        <v>57170</v>
      </c>
      <c r="E1045" s="520" t="s">
        <v>63443</v>
      </c>
    </row>
    <row r="1046" spans="1:5">
      <c r="A1046" s="519">
        <v>585</v>
      </c>
      <c r="B1046" s="519" t="s">
        <v>58331</v>
      </c>
      <c r="C1046" s="519" t="s">
        <v>57251</v>
      </c>
      <c r="D1046" s="519" t="s">
        <v>40591</v>
      </c>
      <c r="E1046" s="520" t="s">
        <v>55901</v>
      </c>
    </row>
    <row r="1047" spans="1:5">
      <c r="A1047" s="519">
        <v>4777</v>
      </c>
      <c r="B1047" s="519" t="s">
        <v>58332</v>
      </c>
      <c r="C1047" s="519" t="s">
        <v>57251</v>
      </c>
      <c r="D1047" s="519" t="s">
        <v>57170</v>
      </c>
      <c r="E1047" s="520" t="s">
        <v>50786</v>
      </c>
    </row>
    <row r="1048" spans="1:5">
      <c r="A1048" s="519">
        <v>587</v>
      </c>
      <c r="B1048" s="519" t="s">
        <v>58334</v>
      </c>
      <c r="C1048" s="519" t="s">
        <v>57251</v>
      </c>
      <c r="D1048" s="519" t="s">
        <v>40591</v>
      </c>
      <c r="E1048" s="520" t="s">
        <v>56521</v>
      </c>
    </row>
    <row r="1049" spans="1:5">
      <c r="A1049" s="519">
        <v>590</v>
      </c>
      <c r="B1049" s="519" t="s">
        <v>58335</v>
      </c>
      <c r="C1049" s="519" t="s">
        <v>57251</v>
      </c>
      <c r="D1049" s="519" t="s">
        <v>40591</v>
      </c>
      <c r="E1049" s="520" t="s">
        <v>56527</v>
      </c>
    </row>
    <row r="1050" spans="1:5">
      <c r="A1050" s="519">
        <v>592</v>
      </c>
      <c r="B1050" s="519" t="s">
        <v>58336</v>
      </c>
      <c r="C1050" s="519" t="s">
        <v>57251</v>
      </c>
      <c r="D1050" s="519" t="s">
        <v>40591</v>
      </c>
      <c r="E1050" s="520" t="s">
        <v>56521</v>
      </c>
    </row>
    <row r="1051" spans="1:5">
      <c r="A1051" s="519">
        <v>586</v>
      </c>
      <c r="B1051" s="519" t="s">
        <v>58337</v>
      </c>
      <c r="C1051" s="519" t="s">
        <v>57188</v>
      </c>
      <c r="D1051" s="519" t="s">
        <v>40591</v>
      </c>
      <c r="E1051" s="520" t="s">
        <v>63444</v>
      </c>
    </row>
    <row r="1052" spans="1:5">
      <c r="A1052" s="519">
        <v>591</v>
      </c>
      <c r="B1052" s="519" t="s">
        <v>58338</v>
      </c>
      <c r="C1052" s="519" t="s">
        <v>57251</v>
      </c>
      <c r="D1052" s="519" t="s">
        <v>40591</v>
      </c>
      <c r="E1052" s="520" t="s">
        <v>55901</v>
      </c>
    </row>
    <row r="1053" spans="1:5">
      <c r="A1053" s="519">
        <v>588</v>
      </c>
      <c r="B1053" s="519" t="s">
        <v>58339</v>
      </c>
      <c r="C1053" s="519" t="s">
        <v>57188</v>
      </c>
      <c r="D1053" s="519" t="s">
        <v>40591</v>
      </c>
      <c r="E1053" s="520" t="s">
        <v>63445</v>
      </c>
    </row>
    <row r="1054" spans="1:5">
      <c r="A1054" s="519">
        <v>589</v>
      </c>
      <c r="B1054" s="519" t="s">
        <v>58340</v>
      </c>
      <c r="C1054" s="519" t="s">
        <v>57188</v>
      </c>
      <c r="D1054" s="519" t="s">
        <v>40591</v>
      </c>
      <c r="E1054" s="520" t="s">
        <v>63446</v>
      </c>
    </row>
    <row r="1055" spans="1:5">
      <c r="A1055" s="519">
        <v>584</v>
      </c>
      <c r="B1055" s="519" t="s">
        <v>58342</v>
      </c>
      <c r="C1055" s="519" t="s">
        <v>57188</v>
      </c>
      <c r="D1055" s="519" t="s">
        <v>40591</v>
      </c>
      <c r="E1055" s="520" t="s">
        <v>63447</v>
      </c>
    </row>
    <row r="1056" spans="1:5">
      <c r="A1056" s="519">
        <v>1165</v>
      </c>
      <c r="B1056" s="519" t="s">
        <v>58344</v>
      </c>
      <c r="C1056" s="519" t="s">
        <v>57174</v>
      </c>
      <c r="D1056" s="519" t="s">
        <v>40591</v>
      </c>
      <c r="E1056" s="520" t="s">
        <v>61595</v>
      </c>
    </row>
    <row r="1057" spans="1:5">
      <c r="A1057" s="519">
        <v>1164</v>
      </c>
      <c r="B1057" s="519" t="s">
        <v>58345</v>
      </c>
      <c r="C1057" s="519" t="s">
        <v>57174</v>
      </c>
      <c r="D1057" s="519" t="s">
        <v>40591</v>
      </c>
      <c r="E1057" s="520" t="s">
        <v>52998</v>
      </c>
    </row>
    <row r="1058" spans="1:5">
      <c r="A1058" s="519">
        <v>1162</v>
      </c>
      <c r="B1058" s="519" t="s">
        <v>58346</v>
      </c>
      <c r="C1058" s="519" t="s">
        <v>57174</v>
      </c>
      <c r="D1058" s="519" t="s">
        <v>40591</v>
      </c>
      <c r="E1058" s="520" t="s">
        <v>56631</v>
      </c>
    </row>
    <row r="1059" spans="1:5">
      <c r="A1059" s="519">
        <v>12395</v>
      </c>
      <c r="B1059" s="519" t="s">
        <v>58347</v>
      </c>
      <c r="C1059" s="519" t="s">
        <v>57174</v>
      </c>
      <c r="D1059" s="519" t="s">
        <v>40591</v>
      </c>
      <c r="E1059" s="520" t="s">
        <v>63448</v>
      </c>
    </row>
    <row r="1060" spans="1:5">
      <c r="A1060" s="519">
        <v>1170</v>
      </c>
      <c r="B1060" s="519" t="s">
        <v>58349</v>
      </c>
      <c r="C1060" s="519" t="s">
        <v>57174</v>
      </c>
      <c r="D1060" s="519" t="s">
        <v>40591</v>
      </c>
      <c r="E1060" s="520" t="s">
        <v>53007</v>
      </c>
    </row>
    <row r="1061" spans="1:5">
      <c r="A1061" s="519">
        <v>1169</v>
      </c>
      <c r="B1061" s="519" t="s">
        <v>58350</v>
      </c>
      <c r="C1061" s="519" t="s">
        <v>57174</v>
      </c>
      <c r="D1061" s="519" t="s">
        <v>40591</v>
      </c>
      <c r="E1061" s="520" t="s">
        <v>63449</v>
      </c>
    </row>
    <row r="1062" spans="1:5">
      <c r="A1062" s="519">
        <v>1166</v>
      </c>
      <c r="B1062" s="519" t="s">
        <v>58351</v>
      </c>
      <c r="C1062" s="519" t="s">
        <v>57174</v>
      </c>
      <c r="D1062" s="519" t="s">
        <v>40591</v>
      </c>
      <c r="E1062" s="520" t="s">
        <v>56326</v>
      </c>
    </row>
    <row r="1063" spans="1:5">
      <c r="A1063" s="519">
        <v>1163</v>
      </c>
      <c r="B1063" s="519" t="s">
        <v>58352</v>
      </c>
      <c r="C1063" s="519" t="s">
        <v>57174</v>
      </c>
      <c r="D1063" s="519" t="s">
        <v>40591</v>
      </c>
      <c r="E1063" s="520" t="s">
        <v>55353</v>
      </c>
    </row>
    <row r="1064" spans="1:5">
      <c r="A1064" s="519">
        <v>12396</v>
      </c>
      <c r="B1064" s="519" t="s">
        <v>58353</v>
      </c>
      <c r="C1064" s="519" t="s">
        <v>57174</v>
      </c>
      <c r="D1064" s="519" t="s">
        <v>40591</v>
      </c>
      <c r="E1064" s="520" t="s">
        <v>63448</v>
      </c>
    </row>
    <row r="1065" spans="1:5">
      <c r="A1065" s="519">
        <v>1168</v>
      </c>
      <c r="B1065" s="519" t="s">
        <v>58354</v>
      </c>
      <c r="C1065" s="519" t="s">
        <v>57174</v>
      </c>
      <c r="D1065" s="519" t="s">
        <v>40591</v>
      </c>
      <c r="E1065" s="520" t="s">
        <v>63450</v>
      </c>
    </row>
    <row r="1066" spans="1:5">
      <c r="A1066" s="519">
        <v>1167</v>
      </c>
      <c r="B1066" s="519" t="s">
        <v>58355</v>
      </c>
      <c r="C1066" s="519" t="s">
        <v>57174</v>
      </c>
      <c r="D1066" s="519" t="s">
        <v>40591</v>
      </c>
      <c r="E1066" s="520" t="s">
        <v>63451</v>
      </c>
    </row>
    <row r="1067" spans="1:5">
      <c r="A1067" s="519">
        <v>36331</v>
      </c>
      <c r="B1067" s="519" t="s">
        <v>58356</v>
      </c>
      <c r="C1067" s="519" t="s">
        <v>57174</v>
      </c>
      <c r="D1067" s="519" t="s">
        <v>40591</v>
      </c>
      <c r="E1067" s="520" t="s">
        <v>55143</v>
      </c>
    </row>
    <row r="1068" spans="1:5">
      <c r="A1068" s="519">
        <v>36346</v>
      </c>
      <c r="B1068" s="519" t="s">
        <v>58358</v>
      </c>
      <c r="C1068" s="519" t="s">
        <v>57174</v>
      </c>
      <c r="D1068" s="519" t="s">
        <v>40591</v>
      </c>
      <c r="E1068" s="520" t="s">
        <v>55672</v>
      </c>
    </row>
    <row r="1069" spans="1:5">
      <c r="A1069" s="519">
        <v>1210</v>
      </c>
      <c r="B1069" s="519" t="s">
        <v>58359</v>
      </c>
      <c r="C1069" s="519" t="s">
        <v>57174</v>
      </c>
      <c r="D1069" s="519" t="s">
        <v>57170</v>
      </c>
      <c r="E1069" s="520" t="s">
        <v>55748</v>
      </c>
    </row>
    <row r="1070" spans="1:5">
      <c r="A1070" s="519">
        <v>1203</v>
      </c>
      <c r="B1070" s="519" t="s">
        <v>58360</v>
      </c>
      <c r="C1070" s="519" t="s">
        <v>57174</v>
      </c>
      <c r="D1070" s="519" t="s">
        <v>57170</v>
      </c>
      <c r="E1070" s="520" t="s">
        <v>55046</v>
      </c>
    </row>
    <row r="1071" spans="1:5">
      <c r="A1071" s="519">
        <v>1197</v>
      </c>
      <c r="B1071" s="519" t="s">
        <v>58362</v>
      </c>
      <c r="C1071" s="519" t="s">
        <v>57174</v>
      </c>
      <c r="D1071" s="519" t="s">
        <v>57170</v>
      </c>
      <c r="E1071" s="520" t="s">
        <v>62132</v>
      </c>
    </row>
    <row r="1072" spans="1:5">
      <c r="A1072" s="519">
        <v>1202</v>
      </c>
      <c r="B1072" s="519" t="s">
        <v>58363</v>
      </c>
      <c r="C1072" s="519" t="s">
        <v>57174</v>
      </c>
      <c r="D1072" s="519" t="s">
        <v>57170</v>
      </c>
      <c r="E1072" s="520" t="s">
        <v>55685</v>
      </c>
    </row>
    <row r="1073" spans="1:5">
      <c r="A1073" s="519">
        <v>1188</v>
      </c>
      <c r="B1073" s="519" t="s">
        <v>58364</v>
      </c>
      <c r="C1073" s="519" t="s">
        <v>57174</v>
      </c>
      <c r="D1073" s="519" t="s">
        <v>57170</v>
      </c>
      <c r="E1073" s="520" t="s">
        <v>58837</v>
      </c>
    </row>
    <row r="1074" spans="1:5">
      <c r="A1074" s="519">
        <v>1211</v>
      </c>
      <c r="B1074" s="519" t="s">
        <v>58366</v>
      </c>
      <c r="C1074" s="519" t="s">
        <v>57174</v>
      </c>
      <c r="D1074" s="519" t="s">
        <v>57170</v>
      </c>
      <c r="E1074" s="520" t="s">
        <v>56690</v>
      </c>
    </row>
    <row r="1075" spans="1:5">
      <c r="A1075" s="519">
        <v>1198</v>
      </c>
      <c r="B1075" s="519" t="s">
        <v>58367</v>
      </c>
      <c r="C1075" s="519" t="s">
        <v>57174</v>
      </c>
      <c r="D1075" s="519" t="s">
        <v>57170</v>
      </c>
      <c r="E1075" s="520" t="s">
        <v>55634</v>
      </c>
    </row>
    <row r="1076" spans="1:5">
      <c r="A1076" s="519">
        <v>1199</v>
      </c>
      <c r="B1076" s="519" t="s">
        <v>58368</v>
      </c>
      <c r="C1076" s="519" t="s">
        <v>57174</v>
      </c>
      <c r="D1076" s="519" t="s">
        <v>57170</v>
      </c>
      <c r="E1076" s="520" t="s">
        <v>56773</v>
      </c>
    </row>
    <row r="1077" spans="1:5">
      <c r="A1077" s="519">
        <v>20088</v>
      </c>
      <c r="B1077" s="519" t="s">
        <v>58369</v>
      </c>
      <c r="C1077" s="519" t="s">
        <v>57174</v>
      </c>
      <c r="D1077" s="519" t="s">
        <v>57170</v>
      </c>
      <c r="E1077" s="520" t="s">
        <v>55646</v>
      </c>
    </row>
    <row r="1078" spans="1:5">
      <c r="A1078" s="519">
        <v>20089</v>
      </c>
      <c r="B1078" s="519" t="s">
        <v>58370</v>
      </c>
      <c r="C1078" s="519" t="s">
        <v>57174</v>
      </c>
      <c r="D1078" s="519" t="s">
        <v>57170</v>
      </c>
      <c r="E1078" s="520" t="s">
        <v>63452</v>
      </c>
    </row>
    <row r="1079" spans="1:5">
      <c r="A1079" s="519">
        <v>20087</v>
      </c>
      <c r="B1079" s="519" t="s">
        <v>58371</v>
      </c>
      <c r="C1079" s="519" t="s">
        <v>57174</v>
      </c>
      <c r="D1079" s="519" t="s">
        <v>57170</v>
      </c>
      <c r="E1079" s="520" t="s">
        <v>63453</v>
      </c>
    </row>
    <row r="1080" spans="1:5">
      <c r="A1080" s="519">
        <v>1200</v>
      </c>
      <c r="B1080" s="519" t="s">
        <v>58372</v>
      </c>
      <c r="C1080" s="519" t="s">
        <v>57174</v>
      </c>
      <c r="D1080" s="519" t="s">
        <v>57170</v>
      </c>
      <c r="E1080" s="520" t="s">
        <v>63454</v>
      </c>
    </row>
    <row r="1081" spans="1:5">
      <c r="A1081" s="519">
        <v>12909</v>
      </c>
      <c r="B1081" s="519" t="s">
        <v>58374</v>
      </c>
      <c r="C1081" s="519" t="s">
        <v>57174</v>
      </c>
      <c r="D1081" s="519" t="s">
        <v>57170</v>
      </c>
      <c r="E1081" s="520" t="s">
        <v>23973</v>
      </c>
    </row>
    <row r="1082" spans="1:5">
      <c r="A1082" s="519">
        <v>12910</v>
      </c>
      <c r="B1082" s="519" t="s">
        <v>58376</v>
      </c>
      <c r="C1082" s="519" t="s">
        <v>57174</v>
      </c>
      <c r="D1082" s="519" t="s">
        <v>57170</v>
      </c>
      <c r="E1082" s="520" t="s">
        <v>55636</v>
      </c>
    </row>
    <row r="1083" spans="1:5">
      <c r="A1083" s="519">
        <v>1184</v>
      </c>
      <c r="B1083" s="519" t="s">
        <v>58377</v>
      </c>
      <c r="C1083" s="519" t="s">
        <v>57174</v>
      </c>
      <c r="D1083" s="519" t="s">
        <v>57170</v>
      </c>
      <c r="E1083" s="520" t="s">
        <v>56917</v>
      </c>
    </row>
    <row r="1084" spans="1:5">
      <c r="A1084" s="519">
        <v>1191</v>
      </c>
      <c r="B1084" s="519" t="s">
        <v>58379</v>
      </c>
      <c r="C1084" s="519" t="s">
        <v>57174</v>
      </c>
      <c r="D1084" s="519" t="s">
        <v>57170</v>
      </c>
      <c r="E1084" s="520" t="s">
        <v>26243</v>
      </c>
    </row>
    <row r="1085" spans="1:5">
      <c r="A1085" s="519">
        <v>1185</v>
      </c>
      <c r="B1085" s="519" t="s">
        <v>58380</v>
      </c>
      <c r="C1085" s="519" t="s">
        <v>57174</v>
      </c>
      <c r="D1085" s="519" t="s">
        <v>57170</v>
      </c>
      <c r="E1085" s="520" t="s">
        <v>62419</v>
      </c>
    </row>
    <row r="1086" spans="1:5">
      <c r="A1086" s="519">
        <v>1189</v>
      </c>
      <c r="B1086" s="519" t="s">
        <v>58381</v>
      </c>
      <c r="C1086" s="519" t="s">
        <v>57174</v>
      </c>
      <c r="D1086" s="519" t="s">
        <v>57170</v>
      </c>
      <c r="E1086" s="520" t="s">
        <v>57746</v>
      </c>
    </row>
    <row r="1087" spans="1:5">
      <c r="A1087" s="519">
        <v>1193</v>
      </c>
      <c r="B1087" s="519" t="s">
        <v>58382</v>
      </c>
      <c r="C1087" s="519" t="s">
        <v>57174</v>
      </c>
      <c r="D1087" s="519" t="s">
        <v>57170</v>
      </c>
      <c r="E1087" s="520" t="s">
        <v>55348</v>
      </c>
    </row>
    <row r="1088" spans="1:5">
      <c r="A1088" s="519">
        <v>1194</v>
      </c>
      <c r="B1088" s="519" t="s">
        <v>58383</v>
      </c>
      <c r="C1088" s="519" t="s">
        <v>57174</v>
      </c>
      <c r="D1088" s="519" t="s">
        <v>57170</v>
      </c>
      <c r="E1088" s="520" t="s">
        <v>63455</v>
      </c>
    </row>
    <row r="1089" spans="1:5">
      <c r="A1089" s="519">
        <v>1195</v>
      </c>
      <c r="B1089" s="519" t="s">
        <v>58385</v>
      </c>
      <c r="C1089" s="519" t="s">
        <v>57174</v>
      </c>
      <c r="D1089" s="519" t="s">
        <v>57170</v>
      </c>
      <c r="E1089" s="520" t="s">
        <v>58047</v>
      </c>
    </row>
    <row r="1090" spans="1:5">
      <c r="A1090" s="519">
        <v>1204</v>
      </c>
      <c r="B1090" s="519" t="s">
        <v>58386</v>
      </c>
      <c r="C1090" s="519" t="s">
        <v>57174</v>
      </c>
      <c r="D1090" s="519" t="s">
        <v>57170</v>
      </c>
      <c r="E1090" s="520" t="s">
        <v>53677</v>
      </c>
    </row>
    <row r="1091" spans="1:5">
      <c r="A1091" s="519">
        <v>1205</v>
      </c>
      <c r="B1091" s="519" t="s">
        <v>58387</v>
      </c>
      <c r="C1091" s="519" t="s">
        <v>57174</v>
      </c>
      <c r="D1091" s="519" t="s">
        <v>57170</v>
      </c>
      <c r="E1091" s="520" t="s">
        <v>63456</v>
      </c>
    </row>
    <row r="1092" spans="1:5">
      <c r="A1092" s="519">
        <v>1207</v>
      </c>
      <c r="B1092" s="519" t="s">
        <v>58388</v>
      </c>
      <c r="C1092" s="519" t="s">
        <v>57174</v>
      </c>
      <c r="D1092" s="519" t="s">
        <v>40591</v>
      </c>
      <c r="E1092" s="520" t="s">
        <v>63457</v>
      </c>
    </row>
    <row r="1093" spans="1:5">
      <c r="A1093" s="519">
        <v>1206</v>
      </c>
      <c r="B1093" s="519" t="s">
        <v>58389</v>
      </c>
      <c r="C1093" s="519" t="s">
        <v>57174</v>
      </c>
      <c r="D1093" s="519" t="s">
        <v>40591</v>
      </c>
      <c r="E1093" s="520" t="s">
        <v>26262</v>
      </c>
    </row>
    <row r="1094" spans="1:5">
      <c r="A1094" s="519">
        <v>1183</v>
      </c>
      <c r="B1094" s="519" t="s">
        <v>58390</v>
      </c>
      <c r="C1094" s="519" t="s">
        <v>57174</v>
      </c>
      <c r="D1094" s="519" t="s">
        <v>40591</v>
      </c>
      <c r="E1094" s="520" t="s">
        <v>55900</v>
      </c>
    </row>
    <row r="1095" spans="1:5">
      <c r="A1095" s="519">
        <v>42685</v>
      </c>
      <c r="B1095" s="519" t="s">
        <v>58391</v>
      </c>
      <c r="C1095" s="519" t="s">
        <v>57174</v>
      </c>
      <c r="D1095" s="519" t="s">
        <v>40591</v>
      </c>
      <c r="E1095" s="520" t="s">
        <v>63458</v>
      </c>
    </row>
    <row r="1096" spans="1:5">
      <c r="A1096" s="519">
        <v>42686</v>
      </c>
      <c r="B1096" s="519" t="s">
        <v>58392</v>
      </c>
      <c r="C1096" s="519" t="s">
        <v>57174</v>
      </c>
      <c r="D1096" s="519" t="s">
        <v>40591</v>
      </c>
      <c r="E1096" s="520" t="s">
        <v>63459</v>
      </c>
    </row>
    <row r="1097" spans="1:5">
      <c r="A1097" s="519">
        <v>12894</v>
      </c>
      <c r="B1097" s="519" t="s">
        <v>58393</v>
      </c>
      <c r="C1097" s="519" t="s">
        <v>57174</v>
      </c>
      <c r="D1097" s="519" t="s">
        <v>57170</v>
      </c>
      <c r="E1097" s="520" t="s">
        <v>63460</v>
      </c>
    </row>
    <row r="1098" spans="1:5">
      <c r="A1098" s="519">
        <v>12895</v>
      </c>
      <c r="B1098" s="519" t="s">
        <v>58394</v>
      </c>
      <c r="C1098" s="519" t="s">
        <v>57174</v>
      </c>
      <c r="D1098" s="519" t="s">
        <v>57172</v>
      </c>
      <c r="E1098" s="520" t="s">
        <v>62089</v>
      </c>
    </row>
    <row r="1099" spans="1:5">
      <c r="A1099" s="519">
        <v>1631</v>
      </c>
      <c r="B1099" s="519" t="s">
        <v>58395</v>
      </c>
      <c r="C1099" s="519" t="s">
        <v>57174</v>
      </c>
      <c r="D1099" s="519" t="s">
        <v>57170</v>
      </c>
      <c r="E1099" s="520" t="s">
        <v>63461</v>
      </c>
    </row>
    <row r="1100" spans="1:5">
      <c r="A1100" s="519">
        <v>1633</v>
      </c>
      <c r="B1100" s="519" t="s">
        <v>58396</v>
      </c>
      <c r="C1100" s="519" t="s">
        <v>57174</v>
      </c>
      <c r="D1100" s="519" t="s">
        <v>57170</v>
      </c>
      <c r="E1100" s="520" t="s">
        <v>63462</v>
      </c>
    </row>
    <row r="1101" spans="1:5">
      <c r="A1101" s="519">
        <v>10818</v>
      </c>
      <c r="B1101" s="519" t="s">
        <v>58398</v>
      </c>
      <c r="C1101" s="519" t="s">
        <v>57251</v>
      </c>
      <c r="D1101" s="519" t="s">
        <v>57170</v>
      </c>
      <c r="E1101" s="520" t="s">
        <v>59815</v>
      </c>
    </row>
    <row r="1102" spans="1:5">
      <c r="A1102" s="519">
        <v>41410</v>
      </c>
      <c r="B1102" s="519" t="s">
        <v>63463</v>
      </c>
      <c r="C1102" s="519" t="s">
        <v>57174</v>
      </c>
      <c r="D1102" s="519" t="s">
        <v>40591</v>
      </c>
      <c r="E1102" s="520" t="s">
        <v>56332</v>
      </c>
    </row>
    <row r="1103" spans="1:5">
      <c r="A1103" s="519">
        <v>41411</v>
      </c>
      <c r="B1103" s="519" t="s">
        <v>63464</v>
      </c>
      <c r="C1103" s="519" t="s">
        <v>57174</v>
      </c>
      <c r="D1103" s="519" t="s">
        <v>40591</v>
      </c>
      <c r="E1103" s="520" t="s">
        <v>56867</v>
      </c>
    </row>
    <row r="1104" spans="1:5">
      <c r="A1104" s="519">
        <v>41412</v>
      </c>
      <c r="B1104" s="519" t="s">
        <v>63465</v>
      </c>
      <c r="C1104" s="519" t="s">
        <v>57174</v>
      </c>
      <c r="D1104" s="519" t="s">
        <v>40591</v>
      </c>
      <c r="E1104" s="520" t="s">
        <v>63466</v>
      </c>
    </row>
    <row r="1105" spans="1:5">
      <c r="A1105" s="519">
        <v>41413</v>
      </c>
      <c r="B1105" s="519" t="s">
        <v>63467</v>
      </c>
      <c r="C1105" s="519" t="s">
        <v>57174</v>
      </c>
      <c r="D1105" s="519" t="s">
        <v>40591</v>
      </c>
      <c r="E1105" s="520" t="s">
        <v>57471</v>
      </c>
    </row>
    <row r="1106" spans="1:5">
      <c r="A1106" s="519">
        <v>39359</v>
      </c>
      <c r="B1106" s="519" t="s">
        <v>58400</v>
      </c>
      <c r="C1106" s="519" t="s">
        <v>57174</v>
      </c>
      <c r="D1106" s="519" t="s">
        <v>40591</v>
      </c>
      <c r="E1106" s="520" t="s">
        <v>63468</v>
      </c>
    </row>
    <row r="1107" spans="1:5">
      <c r="A1107" s="519">
        <v>39360</v>
      </c>
      <c r="B1107" s="519" t="s">
        <v>58401</v>
      </c>
      <c r="C1107" s="519" t="s">
        <v>57174</v>
      </c>
      <c r="D1107" s="519" t="s">
        <v>40591</v>
      </c>
      <c r="E1107" s="520" t="s">
        <v>63469</v>
      </c>
    </row>
    <row r="1108" spans="1:5">
      <c r="A1108" s="519">
        <v>10710</v>
      </c>
      <c r="B1108" s="519" t="s">
        <v>58402</v>
      </c>
      <c r="C1108" s="519" t="s">
        <v>57171</v>
      </c>
      <c r="D1108" s="519" t="s">
        <v>40591</v>
      </c>
      <c r="E1108" s="520" t="s">
        <v>63470</v>
      </c>
    </row>
    <row r="1109" spans="1:5">
      <c r="A1109" s="519">
        <v>10709</v>
      </c>
      <c r="B1109" s="519" t="s">
        <v>58403</v>
      </c>
      <c r="C1109" s="519" t="s">
        <v>57171</v>
      </c>
      <c r="D1109" s="519" t="s">
        <v>40591</v>
      </c>
      <c r="E1109" s="520" t="s">
        <v>63471</v>
      </c>
    </row>
    <row r="1110" spans="1:5">
      <c r="A1110" s="519">
        <v>39636</v>
      </c>
      <c r="B1110" s="519" t="s">
        <v>58404</v>
      </c>
      <c r="C1110" s="519" t="s">
        <v>57171</v>
      </c>
      <c r="D1110" s="519" t="s">
        <v>40591</v>
      </c>
      <c r="E1110" s="520" t="s">
        <v>63472</v>
      </c>
    </row>
    <row r="1111" spans="1:5">
      <c r="A1111" s="519">
        <v>10708</v>
      </c>
      <c r="B1111" s="519" t="s">
        <v>58405</v>
      </c>
      <c r="C1111" s="519" t="s">
        <v>57171</v>
      </c>
      <c r="D1111" s="519" t="s">
        <v>40591</v>
      </c>
      <c r="E1111" s="520" t="s">
        <v>63473</v>
      </c>
    </row>
    <row r="1112" spans="1:5">
      <c r="A1112" s="519">
        <v>39635</v>
      </c>
      <c r="B1112" s="519" t="s">
        <v>58406</v>
      </c>
      <c r="C1112" s="519" t="s">
        <v>57171</v>
      </c>
      <c r="D1112" s="519" t="s">
        <v>40591</v>
      </c>
      <c r="E1112" s="520" t="s">
        <v>63474</v>
      </c>
    </row>
    <row r="1113" spans="1:5">
      <c r="A1113" s="519">
        <v>6117</v>
      </c>
      <c r="B1113" s="519" t="s">
        <v>63475</v>
      </c>
      <c r="C1113" s="519" t="s">
        <v>57385</v>
      </c>
      <c r="D1113" s="519" t="s">
        <v>57170</v>
      </c>
      <c r="E1113" s="520" t="s">
        <v>56301</v>
      </c>
    </row>
    <row r="1114" spans="1:5">
      <c r="A1114" s="519">
        <v>40913</v>
      </c>
      <c r="B1114" s="519" t="s">
        <v>58408</v>
      </c>
      <c r="C1114" s="519" t="s">
        <v>57388</v>
      </c>
      <c r="D1114" s="519" t="s">
        <v>57170</v>
      </c>
      <c r="E1114" s="520" t="s">
        <v>62881</v>
      </c>
    </row>
    <row r="1115" spans="1:5">
      <c r="A1115" s="519">
        <v>1214</v>
      </c>
      <c r="B1115" s="519" t="s">
        <v>63476</v>
      </c>
      <c r="C1115" s="519" t="s">
        <v>57385</v>
      </c>
      <c r="D1115" s="519" t="s">
        <v>57170</v>
      </c>
      <c r="E1115" s="520" t="s">
        <v>63477</v>
      </c>
    </row>
    <row r="1116" spans="1:5">
      <c r="A1116" s="519">
        <v>40915</v>
      </c>
      <c r="B1116" s="519" t="s">
        <v>58409</v>
      </c>
      <c r="C1116" s="519" t="s">
        <v>57388</v>
      </c>
      <c r="D1116" s="519" t="s">
        <v>57170</v>
      </c>
      <c r="E1116" s="520" t="s">
        <v>63478</v>
      </c>
    </row>
    <row r="1117" spans="1:5">
      <c r="A1117" s="519">
        <v>1213</v>
      </c>
      <c r="B1117" s="519" t="s">
        <v>63479</v>
      </c>
      <c r="C1117" s="519" t="s">
        <v>57385</v>
      </c>
      <c r="D1117" s="519" t="s">
        <v>57172</v>
      </c>
      <c r="E1117" s="520" t="s">
        <v>51208</v>
      </c>
    </row>
    <row r="1118" spans="1:5">
      <c r="A1118" s="519">
        <v>40914</v>
      </c>
      <c r="B1118" s="519" t="s">
        <v>58410</v>
      </c>
      <c r="C1118" s="519" t="s">
        <v>57388</v>
      </c>
      <c r="D1118" s="519" t="s">
        <v>57170</v>
      </c>
      <c r="E1118" s="520" t="s">
        <v>63480</v>
      </c>
    </row>
    <row r="1119" spans="1:5">
      <c r="A1119" s="519">
        <v>5091</v>
      </c>
      <c r="B1119" s="519" t="s">
        <v>58411</v>
      </c>
      <c r="C1119" s="519" t="s">
        <v>57174</v>
      </c>
      <c r="D1119" s="519" t="s">
        <v>57170</v>
      </c>
      <c r="E1119" s="520" t="s">
        <v>56478</v>
      </c>
    </row>
    <row r="1120" spans="1:5">
      <c r="A1120" s="519">
        <v>14615</v>
      </c>
      <c r="B1120" s="519" t="s">
        <v>58412</v>
      </c>
      <c r="C1120" s="519" t="s">
        <v>57174</v>
      </c>
      <c r="D1120" s="519" t="s">
        <v>40591</v>
      </c>
      <c r="E1120" s="520" t="s">
        <v>63481</v>
      </c>
    </row>
    <row r="1121" spans="1:5">
      <c r="A1121" s="519">
        <v>2711</v>
      </c>
      <c r="B1121" s="519" t="s">
        <v>58413</v>
      </c>
      <c r="C1121" s="519" t="s">
        <v>57174</v>
      </c>
      <c r="D1121" s="519" t="s">
        <v>57172</v>
      </c>
      <c r="E1121" s="520" t="s">
        <v>63482</v>
      </c>
    </row>
    <row r="1122" spans="1:5">
      <c r="A1122" s="519">
        <v>37727</v>
      </c>
      <c r="B1122" s="519" t="s">
        <v>58414</v>
      </c>
      <c r="C1122" s="519" t="s">
        <v>57174</v>
      </c>
      <c r="D1122" s="519" t="s">
        <v>57172</v>
      </c>
      <c r="E1122" s="520" t="s">
        <v>63483</v>
      </c>
    </row>
    <row r="1123" spans="1:5">
      <c r="A1123" s="519">
        <v>37728</v>
      </c>
      <c r="B1123" s="519" t="s">
        <v>58415</v>
      </c>
      <c r="C1123" s="519" t="s">
        <v>57174</v>
      </c>
      <c r="D1123" s="519" t="s">
        <v>57170</v>
      </c>
      <c r="E1123" s="520" t="s">
        <v>63484</v>
      </c>
    </row>
    <row r="1124" spans="1:5">
      <c r="A1124" s="519">
        <v>37729</v>
      </c>
      <c r="B1124" s="519" t="s">
        <v>58416</v>
      </c>
      <c r="C1124" s="519" t="s">
        <v>57174</v>
      </c>
      <c r="D1124" s="519" t="s">
        <v>57170</v>
      </c>
      <c r="E1124" s="520" t="s">
        <v>63485</v>
      </c>
    </row>
    <row r="1125" spans="1:5">
      <c r="A1125" s="519">
        <v>37730</v>
      </c>
      <c r="B1125" s="519" t="s">
        <v>58417</v>
      </c>
      <c r="C1125" s="519" t="s">
        <v>57174</v>
      </c>
      <c r="D1125" s="519" t="s">
        <v>57170</v>
      </c>
      <c r="E1125" s="520" t="s">
        <v>63486</v>
      </c>
    </row>
    <row r="1126" spans="1:5">
      <c r="A1126" s="519">
        <v>37731</v>
      </c>
      <c r="B1126" s="519" t="s">
        <v>58418</v>
      </c>
      <c r="C1126" s="519" t="s">
        <v>57174</v>
      </c>
      <c r="D1126" s="519" t="s">
        <v>57170</v>
      </c>
      <c r="E1126" s="520" t="s">
        <v>63487</v>
      </c>
    </row>
    <row r="1127" spans="1:5">
      <c r="A1127" s="519">
        <v>37732</v>
      </c>
      <c r="B1127" s="519" t="s">
        <v>58419</v>
      </c>
      <c r="C1127" s="519" t="s">
        <v>57174</v>
      </c>
      <c r="D1127" s="519" t="s">
        <v>57170</v>
      </c>
      <c r="E1127" s="520" t="s">
        <v>63488</v>
      </c>
    </row>
    <row r="1128" spans="1:5">
      <c r="A1128" s="519">
        <v>42256</v>
      </c>
      <c r="B1128" s="519" t="s">
        <v>58421</v>
      </c>
      <c r="C1128" s="519" t="s">
        <v>57251</v>
      </c>
      <c r="D1128" s="519" t="s">
        <v>57170</v>
      </c>
      <c r="E1128" s="520" t="s">
        <v>56631</v>
      </c>
    </row>
    <row r="1129" spans="1:5">
      <c r="A1129" s="519">
        <v>42250</v>
      </c>
      <c r="B1129" s="519" t="s">
        <v>63489</v>
      </c>
      <c r="C1129" s="519" t="s">
        <v>58420</v>
      </c>
      <c r="D1129" s="519" t="s">
        <v>57170</v>
      </c>
      <c r="E1129" s="520" t="s">
        <v>63490</v>
      </c>
    </row>
    <row r="1130" spans="1:5">
      <c r="A1130" s="519">
        <v>4743</v>
      </c>
      <c r="B1130" s="519" t="s">
        <v>58422</v>
      </c>
      <c r="C1130" s="519" t="s">
        <v>57384</v>
      </c>
      <c r="D1130" s="519" t="s">
        <v>57170</v>
      </c>
      <c r="E1130" s="520" t="s">
        <v>63491</v>
      </c>
    </row>
    <row r="1131" spans="1:5">
      <c r="A1131" s="519">
        <v>4744</v>
      </c>
      <c r="B1131" s="519" t="s">
        <v>58423</v>
      </c>
      <c r="C1131" s="519" t="s">
        <v>57384</v>
      </c>
      <c r="D1131" s="519" t="s">
        <v>57170</v>
      </c>
      <c r="E1131" s="520" t="s">
        <v>63492</v>
      </c>
    </row>
    <row r="1132" spans="1:5">
      <c r="A1132" s="519">
        <v>4745</v>
      </c>
      <c r="B1132" s="519" t="s">
        <v>58424</v>
      </c>
      <c r="C1132" s="519" t="s">
        <v>57384</v>
      </c>
      <c r="D1132" s="519" t="s">
        <v>57170</v>
      </c>
      <c r="E1132" s="520" t="s">
        <v>63493</v>
      </c>
    </row>
    <row r="1133" spans="1:5">
      <c r="A1133" s="519">
        <v>36496</v>
      </c>
      <c r="B1133" s="519" t="s">
        <v>58425</v>
      </c>
      <c r="C1133" s="519" t="s">
        <v>57174</v>
      </c>
      <c r="D1133" s="519" t="s">
        <v>40591</v>
      </c>
      <c r="E1133" s="520" t="s">
        <v>63494</v>
      </c>
    </row>
    <row r="1134" spans="1:5">
      <c r="A1134" s="519">
        <v>10630</v>
      </c>
      <c r="B1134" s="519" t="s">
        <v>58426</v>
      </c>
      <c r="C1134" s="519" t="s">
        <v>57174</v>
      </c>
      <c r="D1134" s="519" t="s">
        <v>57170</v>
      </c>
      <c r="E1134" s="520" t="s">
        <v>63495</v>
      </c>
    </row>
    <row r="1135" spans="1:5">
      <c r="A1135" s="519">
        <v>37762</v>
      </c>
      <c r="B1135" s="519" t="s">
        <v>58427</v>
      </c>
      <c r="C1135" s="519" t="s">
        <v>57174</v>
      </c>
      <c r="D1135" s="519" t="s">
        <v>57170</v>
      </c>
      <c r="E1135" s="520" t="s">
        <v>63496</v>
      </c>
    </row>
    <row r="1136" spans="1:5">
      <c r="A1136" s="519">
        <v>37763</v>
      </c>
      <c r="B1136" s="519" t="s">
        <v>58428</v>
      </c>
      <c r="C1136" s="519" t="s">
        <v>57174</v>
      </c>
      <c r="D1136" s="519" t="s">
        <v>57170</v>
      </c>
      <c r="E1136" s="520" t="s">
        <v>63497</v>
      </c>
    </row>
    <row r="1137" spans="1:5">
      <c r="A1137" s="519">
        <v>41992</v>
      </c>
      <c r="B1137" s="519" t="s">
        <v>58429</v>
      </c>
      <c r="C1137" s="519" t="s">
        <v>57174</v>
      </c>
      <c r="D1137" s="519" t="s">
        <v>57172</v>
      </c>
      <c r="E1137" s="520" t="s">
        <v>63498</v>
      </c>
    </row>
    <row r="1138" spans="1:5">
      <c r="A1138" s="519">
        <v>13215</v>
      </c>
      <c r="B1138" s="519" t="s">
        <v>58430</v>
      </c>
      <c r="C1138" s="519" t="s">
        <v>57174</v>
      </c>
      <c r="D1138" s="519" t="s">
        <v>57170</v>
      </c>
      <c r="E1138" s="520" t="s">
        <v>63499</v>
      </c>
    </row>
    <row r="1139" spans="1:5">
      <c r="A1139" s="519">
        <v>4235</v>
      </c>
      <c r="B1139" s="519" t="s">
        <v>58431</v>
      </c>
      <c r="C1139" s="519" t="s">
        <v>57385</v>
      </c>
      <c r="D1139" s="519" t="s">
        <v>57170</v>
      </c>
      <c r="E1139" s="520" t="s">
        <v>63500</v>
      </c>
    </row>
    <row r="1140" spans="1:5">
      <c r="A1140" s="519">
        <v>40976</v>
      </c>
      <c r="B1140" s="519" t="s">
        <v>58433</v>
      </c>
      <c r="C1140" s="519" t="s">
        <v>57388</v>
      </c>
      <c r="D1140" s="519" t="s">
        <v>57170</v>
      </c>
      <c r="E1140" s="520" t="s">
        <v>63501</v>
      </c>
    </row>
    <row r="1141" spans="1:5">
      <c r="A1141" s="519">
        <v>39013</v>
      </c>
      <c r="B1141" s="519" t="s">
        <v>58434</v>
      </c>
      <c r="C1141" s="519" t="s">
        <v>57174</v>
      </c>
      <c r="D1141" s="519" t="s">
        <v>40591</v>
      </c>
      <c r="E1141" s="520" t="s">
        <v>23264</v>
      </c>
    </row>
    <row r="1142" spans="1:5">
      <c r="A1142" s="519">
        <v>43091</v>
      </c>
      <c r="B1142" s="519" t="s">
        <v>58435</v>
      </c>
      <c r="C1142" s="519" t="s">
        <v>57174</v>
      </c>
      <c r="D1142" s="519" t="s">
        <v>57170</v>
      </c>
      <c r="E1142" s="520" t="s">
        <v>63502</v>
      </c>
    </row>
    <row r="1143" spans="1:5">
      <c r="A1143" s="519">
        <v>43092</v>
      </c>
      <c r="B1143" s="519" t="s">
        <v>58436</v>
      </c>
      <c r="C1143" s="519" t="s">
        <v>57174</v>
      </c>
      <c r="D1143" s="519" t="s">
        <v>57170</v>
      </c>
      <c r="E1143" s="520" t="s">
        <v>63503</v>
      </c>
    </row>
    <row r="1144" spans="1:5">
      <c r="A1144" s="519">
        <v>43089</v>
      </c>
      <c r="B1144" s="519" t="s">
        <v>58437</v>
      </c>
      <c r="C1144" s="519" t="s">
        <v>57174</v>
      </c>
      <c r="D1144" s="519" t="s">
        <v>57170</v>
      </c>
      <c r="E1144" s="520" t="s">
        <v>63504</v>
      </c>
    </row>
    <row r="1145" spans="1:5">
      <c r="A1145" s="519">
        <v>43090</v>
      </c>
      <c r="B1145" s="519" t="s">
        <v>58438</v>
      </c>
      <c r="C1145" s="519" t="s">
        <v>57174</v>
      </c>
      <c r="D1145" s="519" t="s">
        <v>57170</v>
      </c>
      <c r="E1145" s="520" t="s">
        <v>63505</v>
      </c>
    </row>
    <row r="1146" spans="1:5">
      <c r="A1146" s="519">
        <v>41967</v>
      </c>
      <c r="B1146" s="519" t="s">
        <v>63506</v>
      </c>
      <c r="C1146" s="519" t="s">
        <v>57184</v>
      </c>
      <c r="D1146" s="519" t="s">
        <v>57170</v>
      </c>
      <c r="E1146" s="520" t="s">
        <v>57001</v>
      </c>
    </row>
    <row r="1147" spans="1:5">
      <c r="A1147" s="519">
        <v>12760</v>
      </c>
      <c r="B1147" s="519" t="s">
        <v>58440</v>
      </c>
      <c r="C1147" s="519" t="s">
        <v>57171</v>
      </c>
      <c r="D1147" s="519" t="s">
        <v>57170</v>
      </c>
      <c r="E1147" s="520" t="s">
        <v>63507</v>
      </c>
    </row>
    <row r="1148" spans="1:5">
      <c r="A1148" s="519">
        <v>12759</v>
      </c>
      <c r="B1148" s="519" t="s">
        <v>58441</v>
      </c>
      <c r="C1148" s="519" t="s">
        <v>57171</v>
      </c>
      <c r="D1148" s="519" t="s">
        <v>57170</v>
      </c>
      <c r="E1148" s="520" t="s">
        <v>63508</v>
      </c>
    </row>
    <row r="1149" spans="1:5">
      <c r="A1149" s="519">
        <v>43105</v>
      </c>
      <c r="B1149" s="519" t="s">
        <v>58442</v>
      </c>
      <c r="C1149" s="519" t="s">
        <v>57251</v>
      </c>
      <c r="D1149" s="519" t="s">
        <v>57170</v>
      </c>
      <c r="E1149" s="520" t="s">
        <v>55827</v>
      </c>
    </row>
    <row r="1150" spans="1:5">
      <c r="A1150" s="519">
        <v>40424</v>
      </c>
      <c r="B1150" s="519" t="s">
        <v>58443</v>
      </c>
      <c r="C1150" s="519" t="s">
        <v>57251</v>
      </c>
      <c r="D1150" s="519" t="s">
        <v>57170</v>
      </c>
      <c r="E1150" s="520" t="s">
        <v>55753</v>
      </c>
    </row>
    <row r="1151" spans="1:5">
      <c r="A1151" s="519">
        <v>1325</v>
      </c>
      <c r="B1151" s="519" t="s">
        <v>58445</v>
      </c>
      <c r="C1151" s="519" t="s">
        <v>57251</v>
      </c>
      <c r="D1151" s="519" t="s">
        <v>57170</v>
      </c>
      <c r="E1151" s="520" t="s">
        <v>51060</v>
      </c>
    </row>
    <row r="1152" spans="1:5">
      <c r="A1152" s="519">
        <v>1327</v>
      </c>
      <c r="B1152" s="519" t="s">
        <v>58446</v>
      </c>
      <c r="C1152" s="519" t="s">
        <v>57251</v>
      </c>
      <c r="D1152" s="519" t="s">
        <v>57170</v>
      </c>
      <c r="E1152" s="520" t="s">
        <v>51199</v>
      </c>
    </row>
    <row r="1153" spans="1:5">
      <c r="A1153" s="519">
        <v>1328</v>
      </c>
      <c r="B1153" s="519" t="s">
        <v>58448</v>
      </c>
      <c r="C1153" s="519" t="s">
        <v>57251</v>
      </c>
      <c r="D1153" s="519" t="s">
        <v>57170</v>
      </c>
      <c r="E1153" s="520" t="s">
        <v>63509</v>
      </c>
    </row>
    <row r="1154" spans="1:5">
      <c r="A1154" s="519">
        <v>1321</v>
      </c>
      <c r="B1154" s="519" t="s">
        <v>58450</v>
      </c>
      <c r="C1154" s="519" t="s">
        <v>57251</v>
      </c>
      <c r="D1154" s="519" t="s">
        <v>57170</v>
      </c>
      <c r="E1154" s="520" t="s">
        <v>51102</v>
      </c>
    </row>
    <row r="1155" spans="1:5">
      <c r="A1155" s="519">
        <v>1318</v>
      </c>
      <c r="B1155" s="519" t="s">
        <v>58451</v>
      </c>
      <c r="C1155" s="519" t="s">
        <v>57251</v>
      </c>
      <c r="D1155" s="519" t="s">
        <v>57170</v>
      </c>
      <c r="E1155" s="520" t="s">
        <v>26218</v>
      </c>
    </row>
    <row r="1156" spans="1:5">
      <c r="A1156" s="519">
        <v>1322</v>
      </c>
      <c r="B1156" s="519" t="s">
        <v>58452</v>
      </c>
      <c r="C1156" s="519" t="s">
        <v>57251</v>
      </c>
      <c r="D1156" s="519" t="s">
        <v>57170</v>
      </c>
      <c r="E1156" s="520" t="s">
        <v>49699</v>
      </c>
    </row>
    <row r="1157" spans="1:5">
      <c r="A1157" s="519">
        <v>1323</v>
      </c>
      <c r="B1157" s="519" t="s">
        <v>58453</v>
      </c>
      <c r="C1157" s="519" t="s">
        <v>57251</v>
      </c>
      <c r="D1157" s="519" t="s">
        <v>57170</v>
      </c>
      <c r="E1157" s="520" t="s">
        <v>49699</v>
      </c>
    </row>
    <row r="1158" spans="1:5">
      <c r="A1158" s="519">
        <v>1319</v>
      </c>
      <c r="B1158" s="519" t="s">
        <v>58454</v>
      </c>
      <c r="C1158" s="519" t="s">
        <v>57251</v>
      </c>
      <c r="D1158" s="519" t="s">
        <v>57170</v>
      </c>
      <c r="E1158" s="520" t="s">
        <v>55295</v>
      </c>
    </row>
    <row r="1159" spans="1:5">
      <c r="A1159" s="519">
        <v>11026</v>
      </c>
      <c r="B1159" s="519" t="s">
        <v>58455</v>
      </c>
      <c r="C1159" s="519" t="s">
        <v>57251</v>
      </c>
      <c r="D1159" s="519" t="s">
        <v>57170</v>
      </c>
      <c r="E1159" s="520" t="s">
        <v>59760</v>
      </c>
    </row>
    <row r="1160" spans="1:5">
      <c r="A1160" s="519">
        <v>11027</v>
      </c>
      <c r="B1160" s="519" t="s">
        <v>58457</v>
      </c>
      <c r="C1160" s="519" t="s">
        <v>57251</v>
      </c>
      <c r="D1160" s="519" t="s">
        <v>57170</v>
      </c>
      <c r="E1160" s="520" t="s">
        <v>53506</v>
      </c>
    </row>
    <row r="1161" spans="1:5">
      <c r="A1161" s="519">
        <v>11046</v>
      </c>
      <c r="B1161" s="519" t="s">
        <v>58458</v>
      </c>
      <c r="C1161" s="519" t="s">
        <v>57251</v>
      </c>
      <c r="D1161" s="519" t="s">
        <v>57170</v>
      </c>
      <c r="E1161" s="520" t="s">
        <v>63510</v>
      </c>
    </row>
    <row r="1162" spans="1:5">
      <c r="A1162" s="519">
        <v>11047</v>
      </c>
      <c r="B1162" s="519" t="s">
        <v>58459</v>
      </c>
      <c r="C1162" s="519" t="s">
        <v>57251</v>
      </c>
      <c r="D1162" s="519" t="s">
        <v>57170</v>
      </c>
      <c r="E1162" s="520" t="s">
        <v>57684</v>
      </c>
    </row>
    <row r="1163" spans="1:5">
      <c r="A1163" s="519">
        <v>43668</v>
      </c>
      <c r="B1163" s="519" t="s">
        <v>58460</v>
      </c>
      <c r="C1163" s="519" t="s">
        <v>57251</v>
      </c>
      <c r="D1163" s="519" t="s">
        <v>57170</v>
      </c>
      <c r="E1163" s="520" t="s">
        <v>53243</v>
      </c>
    </row>
    <row r="1164" spans="1:5">
      <c r="A1164" s="519">
        <v>11049</v>
      </c>
      <c r="B1164" s="519" t="s">
        <v>58461</v>
      </c>
      <c r="C1164" s="519" t="s">
        <v>57251</v>
      </c>
      <c r="D1164" s="519" t="s">
        <v>57172</v>
      </c>
      <c r="E1164" s="520" t="s">
        <v>63511</v>
      </c>
    </row>
    <row r="1165" spans="1:5">
      <c r="A1165" s="519">
        <v>43106</v>
      </c>
      <c r="B1165" s="519" t="s">
        <v>58462</v>
      </c>
      <c r="C1165" s="519" t="s">
        <v>57251</v>
      </c>
      <c r="D1165" s="519" t="s">
        <v>57170</v>
      </c>
      <c r="E1165" s="520" t="s">
        <v>63512</v>
      </c>
    </row>
    <row r="1166" spans="1:5">
      <c r="A1166" s="519">
        <v>11051</v>
      </c>
      <c r="B1166" s="519" t="s">
        <v>58463</v>
      </c>
      <c r="C1166" s="519" t="s">
        <v>57251</v>
      </c>
      <c r="D1166" s="519" t="s">
        <v>57170</v>
      </c>
      <c r="E1166" s="520" t="s">
        <v>55321</v>
      </c>
    </row>
    <row r="1167" spans="1:5">
      <c r="A1167" s="519">
        <v>11061</v>
      </c>
      <c r="B1167" s="519" t="s">
        <v>58464</v>
      </c>
      <c r="C1167" s="519" t="s">
        <v>57251</v>
      </c>
      <c r="D1167" s="519" t="s">
        <v>57170</v>
      </c>
      <c r="E1167" s="520" t="s">
        <v>62163</v>
      </c>
    </row>
    <row r="1168" spans="1:5">
      <c r="A1168" s="519">
        <v>43667</v>
      </c>
      <c r="B1168" s="519" t="s">
        <v>58465</v>
      </c>
      <c r="C1168" s="519" t="s">
        <v>57251</v>
      </c>
      <c r="D1168" s="519" t="s">
        <v>57170</v>
      </c>
      <c r="E1168" s="520" t="s">
        <v>55546</v>
      </c>
    </row>
    <row r="1169" spans="1:5">
      <c r="A1169" s="519">
        <v>1333</v>
      </c>
      <c r="B1169" s="519" t="s">
        <v>58466</v>
      </c>
      <c r="C1169" s="519" t="s">
        <v>57251</v>
      </c>
      <c r="D1169" s="519" t="s">
        <v>57170</v>
      </c>
      <c r="E1169" s="520" t="s">
        <v>60364</v>
      </c>
    </row>
    <row r="1170" spans="1:5">
      <c r="A1170" s="519">
        <v>1330</v>
      </c>
      <c r="B1170" s="519" t="s">
        <v>58468</v>
      </c>
      <c r="C1170" s="519" t="s">
        <v>57251</v>
      </c>
      <c r="D1170" s="519" t="s">
        <v>57170</v>
      </c>
      <c r="E1170" s="520" t="s">
        <v>50801</v>
      </c>
    </row>
    <row r="1171" spans="1:5">
      <c r="A1171" s="519">
        <v>10957</v>
      </c>
      <c r="B1171" s="519" t="s">
        <v>58469</v>
      </c>
      <c r="C1171" s="519" t="s">
        <v>57251</v>
      </c>
      <c r="D1171" s="519" t="s">
        <v>57170</v>
      </c>
      <c r="E1171" s="520" t="s">
        <v>51206</v>
      </c>
    </row>
    <row r="1172" spans="1:5">
      <c r="A1172" s="519">
        <v>1332</v>
      </c>
      <c r="B1172" s="519" t="s">
        <v>58471</v>
      </c>
      <c r="C1172" s="519" t="s">
        <v>57251</v>
      </c>
      <c r="D1172" s="519" t="s">
        <v>57170</v>
      </c>
      <c r="E1172" s="520" t="s">
        <v>60425</v>
      </c>
    </row>
    <row r="1173" spans="1:5">
      <c r="A1173" s="519">
        <v>1334</v>
      </c>
      <c r="B1173" s="519" t="s">
        <v>58473</v>
      </c>
      <c r="C1173" s="519" t="s">
        <v>57251</v>
      </c>
      <c r="D1173" s="519" t="s">
        <v>57170</v>
      </c>
      <c r="E1173" s="520" t="s">
        <v>55870</v>
      </c>
    </row>
    <row r="1174" spans="1:5">
      <c r="A1174" s="519">
        <v>1335</v>
      </c>
      <c r="B1174" s="519" t="s">
        <v>58474</v>
      </c>
      <c r="C1174" s="519" t="s">
        <v>57251</v>
      </c>
      <c r="D1174" s="519" t="s">
        <v>57170</v>
      </c>
      <c r="E1174" s="520" t="s">
        <v>55651</v>
      </c>
    </row>
    <row r="1175" spans="1:5">
      <c r="A1175" s="519">
        <v>40425</v>
      </c>
      <c r="B1175" s="519" t="s">
        <v>58476</v>
      </c>
      <c r="C1175" s="519" t="s">
        <v>57251</v>
      </c>
      <c r="D1175" s="519" t="s">
        <v>57170</v>
      </c>
      <c r="E1175" s="520" t="s">
        <v>60395</v>
      </c>
    </row>
    <row r="1176" spans="1:5">
      <c r="A1176" s="519">
        <v>1337</v>
      </c>
      <c r="B1176" s="519" t="s">
        <v>58477</v>
      </c>
      <c r="C1176" s="519" t="s">
        <v>57251</v>
      </c>
      <c r="D1176" s="519" t="s">
        <v>57170</v>
      </c>
      <c r="E1176" s="520" t="s">
        <v>51206</v>
      </c>
    </row>
    <row r="1177" spans="1:5">
      <c r="A1177" s="519">
        <v>1338</v>
      </c>
      <c r="B1177" s="519" t="s">
        <v>58478</v>
      </c>
      <c r="C1177" s="519" t="s">
        <v>57171</v>
      </c>
      <c r="D1177" s="519" t="s">
        <v>57172</v>
      </c>
      <c r="E1177" s="520" t="s">
        <v>61311</v>
      </c>
    </row>
    <row r="1178" spans="1:5">
      <c r="A1178" s="519">
        <v>1340</v>
      </c>
      <c r="B1178" s="519" t="s">
        <v>58479</v>
      </c>
      <c r="C1178" s="519" t="s">
        <v>57171</v>
      </c>
      <c r="D1178" s="519" t="s">
        <v>57170</v>
      </c>
      <c r="E1178" s="520" t="s">
        <v>56509</v>
      </c>
    </row>
    <row r="1179" spans="1:5">
      <c r="A1179" s="519">
        <v>1341</v>
      </c>
      <c r="B1179" s="519" t="s">
        <v>58480</v>
      </c>
      <c r="C1179" s="519" t="s">
        <v>57171</v>
      </c>
      <c r="D1179" s="519" t="s">
        <v>57170</v>
      </c>
      <c r="E1179" s="520" t="s">
        <v>63513</v>
      </c>
    </row>
    <row r="1180" spans="1:5">
      <c r="A1180" s="519">
        <v>34659</v>
      </c>
      <c r="B1180" s="519" t="s">
        <v>58486</v>
      </c>
      <c r="C1180" s="519" t="s">
        <v>57171</v>
      </c>
      <c r="D1180" s="519" t="s">
        <v>57170</v>
      </c>
      <c r="E1180" s="520" t="s">
        <v>63514</v>
      </c>
    </row>
    <row r="1181" spans="1:5">
      <c r="A1181" s="519">
        <v>34514</v>
      </c>
      <c r="B1181" s="519" t="s">
        <v>58488</v>
      </c>
      <c r="C1181" s="519" t="s">
        <v>57171</v>
      </c>
      <c r="D1181" s="519" t="s">
        <v>57172</v>
      </c>
      <c r="E1181" s="520" t="s">
        <v>63515</v>
      </c>
    </row>
    <row r="1182" spans="1:5">
      <c r="A1182" s="519">
        <v>34660</v>
      </c>
      <c r="B1182" s="519" t="s">
        <v>58489</v>
      </c>
      <c r="C1182" s="519" t="s">
        <v>57171</v>
      </c>
      <c r="D1182" s="519" t="s">
        <v>57170</v>
      </c>
      <c r="E1182" s="520" t="s">
        <v>63516</v>
      </c>
    </row>
    <row r="1183" spans="1:5">
      <c r="A1183" s="519">
        <v>34661</v>
      </c>
      <c r="B1183" s="519" t="s">
        <v>58490</v>
      </c>
      <c r="C1183" s="519" t="s">
        <v>57171</v>
      </c>
      <c r="D1183" s="519" t="s">
        <v>57170</v>
      </c>
      <c r="E1183" s="520" t="s">
        <v>63517</v>
      </c>
    </row>
    <row r="1184" spans="1:5">
      <c r="A1184" s="519">
        <v>34667</v>
      </c>
      <c r="B1184" s="519" t="s">
        <v>58491</v>
      </c>
      <c r="C1184" s="519" t="s">
        <v>57171</v>
      </c>
      <c r="D1184" s="519" t="s">
        <v>57170</v>
      </c>
      <c r="E1184" s="520" t="s">
        <v>58493</v>
      </c>
    </row>
    <row r="1185" spans="1:5">
      <c r="A1185" s="519">
        <v>34668</v>
      </c>
      <c r="B1185" s="519" t="s">
        <v>58492</v>
      </c>
      <c r="C1185" s="519" t="s">
        <v>57171</v>
      </c>
      <c r="D1185" s="519" t="s">
        <v>57170</v>
      </c>
      <c r="E1185" s="520" t="s">
        <v>63518</v>
      </c>
    </row>
    <row r="1186" spans="1:5">
      <c r="A1186" s="519">
        <v>34741</v>
      </c>
      <c r="B1186" s="519" t="s">
        <v>58494</v>
      </c>
      <c r="C1186" s="519" t="s">
        <v>57171</v>
      </c>
      <c r="D1186" s="519" t="s">
        <v>57170</v>
      </c>
      <c r="E1186" s="520" t="s">
        <v>63519</v>
      </c>
    </row>
    <row r="1187" spans="1:5">
      <c r="A1187" s="519">
        <v>34664</v>
      </c>
      <c r="B1187" s="519" t="s">
        <v>58495</v>
      </c>
      <c r="C1187" s="519" t="s">
        <v>57171</v>
      </c>
      <c r="D1187" s="519" t="s">
        <v>57170</v>
      </c>
      <c r="E1187" s="520" t="s">
        <v>58115</v>
      </c>
    </row>
    <row r="1188" spans="1:5">
      <c r="A1188" s="519">
        <v>34665</v>
      </c>
      <c r="B1188" s="519" t="s">
        <v>58496</v>
      </c>
      <c r="C1188" s="519" t="s">
        <v>57171</v>
      </c>
      <c r="D1188" s="519" t="s">
        <v>57170</v>
      </c>
      <c r="E1188" s="520" t="s">
        <v>63520</v>
      </c>
    </row>
    <row r="1189" spans="1:5">
      <c r="A1189" s="519">
        <v>34666</v>
      </c>
      <c r="B1189" s="519" t="s">
        <v>58498</v>
      </c>
      <c r="C1189" s="519" t="s">
        <v>57171</v>
      </c>
      <c r="D1189" s="519" t="s">
        <v>57170</v>
      </c>
      <c r="E1189" s="520" t="s">
        <v>63521</v>
      </c>
    </row>
    <row r="1190" spans="1:5">
      <c r="A1190" s="519">
        <v>34669</v>
      </c>
      <c r="B1190" s="519" t="s">
        <v>58499</v>
      </c>
      <c r="C1190" s="519" t="s">
        <v>57171</v>
      </c>
      <c r="D1190" s="519" t="s">
        <v>57170</v>
      </c>
      <c r="E1190" s="520" t="s">
        <v>51413</v>
      </c>
    </row>
    <row r="1191" spans="1:5">
      <c r="A1191" s="519">
        <v>34670</v>
      </c>
      <c r="B1191" s="519" t="s">
        <v>58500</v>
      </c>
      <c r="C1191" s="519" t="s">
        <v>57171</v>
      </c>
      <c r="D1191" s="519" t="s">
        <v>57170</v>
      </c>
      <c r="E1191" s="520" t="s">
        <v>63303</v>
      </c>
    </row>
    <row r="1192" spans="1:5">
      <c r="A1192" s="519">
        <v>34671</v>
      </c>
      <c r="B1192" s="519" t="s">
        <v>58502</v>
      </c>
      <c r="C1192" s="519" t="s">
        <v>57171</v>
      </c>
      <c r="D1192" s="519" t="s">
        <v>57170</v>
      </c>
      <c r="E1192" s="520" t="s">
        <v>63522</v>
      </c>
    </row>
    <row r="1193" spans="1:5">
      <c r="A1193" s="519">
        <v>34672</v>
      </c>
      <c r="B1193" s="519" t="s">
        <v>58503</v>
      </c>
      <c r="C1193" s="519" t="s">
        <v>57171</v>
      </c>
      <c r="D1193" s="519" t="s">
        <v>57170</v>
      </c>
      <c r="E1193" s="520" t="s">
        <v>63523</v>
      </c>
    </row>
    <row r="1194" spans="1:5">
      <c r="A1194" s="519">
        <v>34673</v>
      </c>
      <c r="B1194" s="519" t="s">
        <v>58504</v>
      </c>
      <c r="C1194" s="519" t="s">
        <v>57171</v>
      </c>
      <c r="D1194" s="519" t="s">
        <v>57170</v>
      </c>
      <c r="E1194" s="520" t="s">
        <v>59554</v>
      </c>
    </row>
    <row r="1195" spans="1:5">
      <c r="A1195" s="519">
        <v>34674</v>
      </c>
      <c r="B1195" s="519" t="s">
        <v>58506</v>
      </c>
      <c r="C1195" s="519" t="s">
        <v>57171</v>
      </c>
      <c r="D1195" s="519" t="s">
        <v>57170</v>
      </c>
      <c r="E1195" s="520" t="s">
        <v>63524</v>
      </c>
    </row>
    <row r="1196" spans="1:5">
      <c r="A1196" s="519">
        <v>34675</v>
      </c>
      <c r="B1196" s="519" t="s">
        <v>58508</v>
      </c>
      <c r="C1196" s="519" t="s">
        <v>57171</v>
      </c>
      <c r="D1196" s="519" t="s">
        <v>57170</v>
      </c>
      <c r="E1196" s="520" t="s">
        <v>63525</v>
      </c>
    </row>
    <row r="1197" spans="1:5">
      <c r="A1197" s="519">
        <v>34676</v>
      </c>
      <c r="B1197" s="519" t="s">
        <v>58509</v>
      </c>
      <c r="C1197" s="519" t="s">
        <v>57171</v>
      </c>
      <c r="D1197" s="519" t="s">
        <v>57170</v>
      </c>
      <c r="E1197" s="520" t="s">
        <v>63526</v>
      </c>
    </row>
    <row r="1198" spans="1:5">
      <c r="A1198" s="519">
        <v>34677</v>
      </c>
      <c r="B1198" s="519" t="s">
        <v>58510</v>
      </c>
      <c r="C1198" s="519" t="s">
        <v>57171</v>
      </c>
      <c r="D1198" s="519" t="s">
        <v>57170</v>
      </c>
      <c r="E1198" s="520" t="s">
        <v>55432</v>
      </c>
    </row>
    <row r="1199" spans="1:5">
      <c r="A1199" s="519">
        <v>43126</v>
      </c>
      <c r="B1199" s="519" t="s">
        <v>58512</v>
      </c>
      <c r="C1199" s="519" t="s">
        <v>57171</v>
      </c>
      <c r="D1199" s="519" t="s">
        <v>57170</v>
      </c>
      <c r="E1199" s="520" t="s">
        <v>63527</v>
      </c>
    </row>
    <row r="1200" spans="1:5">
      <c r="A1200" s="519">
        <v>43124</v>
      </c>
      <c r="B1200" s="519" t="s">
        <v>58514</v>
      </c>
      <c r="C1200" s="519" t="s">
        <v>57171</v>
      </c>
      <c r="D1200" s="519" t="s">
        <v>57170</v>
      </c>
      <c r="E1200" s="520" t="s">
        <v>63528</v>
      </c>
    </row>
    <row r="1201" spans="1:5">
      <c r="A1201" s="519">
        <v>43125</v>
      </c>
      <c r="B1201" s="519" t="s">
        <v>58515</v>
      </c>
      <c r="C1201" s="519" t="s">
        <v>57171</v>
      </c>
      <c r="D1201" s="519" t="s">
        <v>57170</v>
      </c>
      <c r="E1201" s="520" t="s">
        <v>59251</v>
      </c>
    </row>
    <row r="1202" spans="1:5">
      <c r="A1202" s="519">
        <v>40623</v>
      </c>
      <c r="B1202" s="519" t="s">
        <v>58516</v>
      </c>
      <c r="C1202" s="519" t="s">
        <v>57656</v>
      </c>
      <c r="D1202" s="519" t="s">
        <v>57170</v>
      </c>
      <c r="E1202" s="520" t="s">
        <v>63529</v>
      </c>
    </row>
    <row r="1203" spans="1:5">
      <c r="A1203" s="519">
        <v>43701</v>
      </c>
      <c r="B1203" s="519" t="s">
        <v>58517</v>
      </c>
      <c r="C1203" s="519" t="s">
        <v>57251</v>
      </c>
      <c r="D1203" s="519" t="s">
        <v>57172</v>
      </c>
      <c r="E1203" s="520" t="s">
        <v>63530</v>
      </c>
    </row>
    <row r="1204" spans="1:5">
      <c r="A1204" s="519">
        <v>1345</v>
      </c>
      <c r="B1204" s="519" t="s">
        <v>63531</v>
      </c>
      <c r="C1204" s="519" t="s">
        <v>57171</v>
      </c>
      <c r="D1204" s="519" t="s">
        <v>57170</v>
      </c>
      <c r="E1204" s="520" t="s">
        <v>63532</v>
      </c>
    </row>
    <row r="1205" spans="1:5">
      <c r="A1205" s="519">
        <v>1346</v>
      </c>
      <c r="B1205" s="519" t="s">
        <v>63533</v>
      </c>
      <c r="C1205" s="519" t="s">
        <v>57171</v>
      </c>
      <c r="D1205" s="519" t="s">
        <v>57170</v>
      </c>
      <c r="E1205" s="520" t="s">
        <v>63534</v>
      </c>
    </row>
    <row r="1206" spans="1:5">
      <c r="A1206" s="519">
        <v>1347</v>
      </c>
      <c r="B1206" s="519" t="s">
        <v>63535</v>
      </c>
      <c r="C1206" s="519" t="s">
        <v>57171</v>
      </c>
      <c r="D1206" s="519" t="s">
        <v>57170</v>
      </c>
      <c r="E1206" s="520" t="s">
        <v>63536</v>
      </c>
    </row>
    <row r="1207" spans="1:5">
      <c r="A1207" s="519">
        <v>43678</v>
      </c>
      <c r="B1207" s="519" t="s">
        <v>63537</v>
      </c>
      <c r="C1207" s="519" t="s">
        <v>57171</v>
      </c>
      <c r="D1207" s="519" t="s">
        <v>57170</v>
      </c>
      <c r="E1207" s="520" t="s">
        <v>63538</v>
      </c>
    </row>
    <row r="1208" spans="1:5">
      <c r="A1208" s="519">
        <v>43680</v>
      </c>
      <c r="B1208" s="519" t="s">
        <v>63539</v>
      </c>
      <c r="C1208" s="519" t="s">
        <v>57171</v>
      </c>
      <c r="D1208" s="519" t="s">
        <v>57170</v>
      </c>
      <c r="E1208" s="520" t="s">
        <v>63540</v>
      </c>
    </row>
    <row r="1209" spans="1:5">
      <c r="A1209" s="519">
        <v>43679</v>
      </c>
      <c r="B1209" s="519" t="s">
        <v>63541</v>
      </c>
      <c r="C1209" s="519" t="s">
        <v>57171</v>
      </c>
      <c r="D1209" s="519" t="s">
        <v>57170</v>
      </c>
      <c r="E1209" s="520" t="s">
        <v>56897</v>
      </c>
    </row>
    <row r="1210" spans="1:5">
      <c r="A1210" s="519">
        <v>1355</v>
      </c>
      <c r="B1210" s="519" t="s">
        <v>63542</v>
      </c>
      <c r="C1210" s="519" t="s">
        <v>57171</v>
      </c>
      <c r="D1210" s="519" t="s">
        <v>57170</v>
      </c>
      <c r="E1210" s="520" t="s">
        <v>55345</v>
      </c>
    </row>
    <row r="1211" spans="1:5">
      <c r="A1211" s="519">
        <v>1358</v>
      </c>
      <c r="B1211" s="519" t="s">
        <v>63543</v>
      </c>
      <c r="C1211" s="519" t="s">
        <v>57171</v>
      </c>
      <c r="D1211" s="519" t="s">
        <v>57170</v>
      </c>
      <c r="E1211" s="520" t="s">
        <v>63544</v>
      </c>
    </row>
    <row r="1212" spans="1:5">
      <c r="A1212" s="519">
        <v>43681</v>
      </c>
      <c r="B1212" s="519" t="s">
        <v>63545</v>
      </c>
      <c r="C1212" s="519" t="s">
        <v>57171</v>
      </c>
      <c r="D1212" s="519" t="s">
        <v>57172</v>
      </c>
      <c r="E1212" s="520" t="s">
        <v>63546</v>
      </c>
    </row>
    <row r="1213" spans="1:5">
      <c r="A1213" s="519">
        <v>43677</v>
      </c>
      <c r="B1213" s="519" t="s">
        <v>63547</v>
      </c>
      <c r="C1213" s="519" t="s">
        <v>57171</v>
      </c>
      <c r="D1213" s="519" t="s">
        <v>57170</v>
      </c>
      <c r="E1213" s="520" t="s">
        <v>63548</v>
      </c>
    </row>
    <row r="1214" spans="1:5">
      <c r="A1214" s="519">
        <v>43682</v>
      </c>
      <c r="B1214" s="519" t="s">
        <v>63549</v>
      </c>
      <c r="C1214" s="519" t="s">
        <v>57171</v>
      </c>
      <c r="D1214" s="519" t="s">
        <v>57170</v>
      </c>
      <c r="E1214" s="520" t="s">
        <v>59975</v>
      </c>
    </row>
    <row r="1215" spans="1:5">
      <c r="A1215" s="519">
        <v>20971</v>
      </c>
      <c r="B1215" s="519" t="s">
        <v>58519</v>
      </c>
      <c r="C1215" s="519" t="s">
        <v>57174</v>
      </c>
      <c r="D1215" s="519" t="s">
        <v>57170</v>
      </c>
      <c r="E1215" s="520" t="s">
        <v>55866</v>
      </c>
    </row>
    <row r="1216" spans="1:5">
      <c r="A1216" s="519">
        <v>13279</v>
      </c>
      <c r="B1216" s="519" t="s">
        <v>58521</v>
      </c>
      <c r="C1216" s="519" t="s">
        <v>57251</v>
      </c>
      <c r="D1216" s="519" t="s">
        <v>57170</v>
      </c>
      <c r="E1216" s="520" t="s">
        <v>62917</v>
      </c>
    </row>
    <row r="1217" spans="1:5">
      <c r="A1217" s="519">
        <v>11977</v>
      </c>
      <c r="B1217" s="519" t="s">
        <v>58522</v>
      </c>
      <c r="C1217" s="519" t="s">
        <v>57174</v>
      </c>
      <c r="D1217" s="519" t="s">
        <v>57170</v>
      </c>
      <c r="E1217" s="520" t="s">
        <v>63550</v>
      </c>
    </row>
    <row r="1218" spans="1:5">
      <c r="A1218" s="519">
        <v>11975</v>
      </c>
      <c r="B1218" s="519" t="s">
        <v>58523</v>
      </c>
      <c r="C1218" s="519" t="s">
        <v>57174</v>
      </c>
      <c r="D1218" s="519" t="s">
        <v>57170</v>
      </c>
      <c r="E1218" s="520" t="s">
        <v>56561</v>
      </c>
    </row>
    <row r="1219" spans="1:5">
      <c r="A1219" s="519">
        <v>39746</v>
      </c>
      <c r="B1219" s="519" t="s">
        <v>58525</v>
      </c>
      <c r="C1219" s="519" t="s">
        <v>57174</v>
      </c>
      <c r="D1219" s="519" t="s">
        <v>57170</v>
      </c>
      <c r="E1219" s="520" t="s">
        <v>63551</v>
      </c>
    </row>
    <row r="1220" spans="1:5">
      <c r="A1220" s="519">
        <v>11976</v>
      </c>
      <c r="B1220" s="519" t="s">
        <v>58526</v>
      </c>
      <c r="C1220" s="519" t="s">
        <v>57174</v>
      </c>
      <c r="D1220" s="519" t="s">
        <v>57170</v>
      </c>
      <c r="E1220" s="520" t="s">
        <v>60211</v>
      </c>
    </row>
    <row r="1221" spans="1:5">
      <c r="A1221" s="519">
        <v>1368</v>
      </c>
      <c r="B1221" s="519" t="s">
        <v>58527</v>
      </c>
      <c r="C1221" s="519" t="s">
        <v>57174</v>
      </c>
      <c r="D1221" s="519" t="s">
        <v>57172</v>
      </c>
      <c r="E1221" s="520" t="s">
        <v>63552</v>
      </c>
    </row>
    <row r="1222" spans="1:5">
      <c r="A1222" s="519">
        <v>1367</v>
      </c>
      <c r="B1222" s="519" t="s">
        <v>58528</v>
      </c>
      <c r="C1222" s="519" t="s">
        <v>57174</v>
      </c>
      <c r="D1222" s="519" t="s">
        <v>57170</v>
      </c>
      <c r="E1222" s="520" t="s">
        <v>60354</v>
      </c>
    </row>
    <row r="1223" spans="1:5">
      <c r="A1223" s="519">
        <v>41899</v>
      </c>
      <c r="B1223" s="519" t="s">
        <v>58529</v>
      </c>
      <c r="C1223" s="519" t="s">
        <v>58420</v>
      </c>
      <c r="D1223" s="519" t="s">
        <v>57172</v>
      </c>
      <c r="E1223" s="520" t="s">
        <v>63553</v>
      </c>
    </row>
    <row r="1224" spans="1:5">
      <c r="A1224" s="519">
        <v>1380</v>
      </c>
      <c r="B1224" s="519" t="s">
        <v>40038</v>
      </c>
      <c r="C1224" s="519" t="s">
        <v>57251</v>
      </c>
      <c r="D1224" s="519" t="s">
        <v>57170</v>
      </c>
      <c r="E1224" s="520" t="s">
        <v>55663</v>
      </c>
    </row>
    <row r="1225" spans="1:5">
      <c r="A1225" s="519">
        <v>1375</v>
      </c>
      <c r="B1225" s="519" t="s">
        <v>58530</v>
      </c>
      <c r="C1225" s="519" t="s">
        <v>57251</v>
      </c>
      <c r="D1225" s="519" t="s">
        <v>57170</v>
      </c>
      <c r="E1225" s="520" t="s">
        <v>55321</v>
      </c>
    </row>
    <row r="1226" spans="1:5">
      <c r="A1226" s="519">
        <v>1379</v>
      </c>
      <c r="B1226" s="519" t="s">
        <v>58532</v>
      </c>
      <c r="C1226" s="519" t="s">
        <v>57251</v>
      </c>
      <c r="D1226" s="519" t="s">
        <v>57172</v>
      </c>
      <c r="E1226" s="520" t="s">
        <v>55165</v>
      </c>
    </row>
    <row r="1227" spans="1:5">
      <c r="A1227" s="519">
        <v>13284</v>
      </c>
      <c r="B1227" s="519" t="s">
        <v>58533</v>
      </c>
      <c r="C1227" s="519" t="s">
        <v>57251</v>
      </c>
      <c r="D1227" s="519" t="s">
        <v>57170</v>
      </c>
      <c r="E1227" s="520" t="s">
        <v>55165</v>
      </c>
    </row>
    <row r="1228" spans="1:5">
      <c r="A1228" s="519">
        <v>44528</v>
      </c>
      <c r="B1228" s="519" t="s">
        <v>63554</v>
      </c>
      <c r="C1228" s="519" t="s">
        <v>57251</v>
      </c>
      <c r="D1228" s="519" t="s">
        <v>57170</v>
      </c>
      <c r="E1228" s="520" t="s">
        <v>60223</v>
      </c>
    </row>
    <row r="1229" spans="1:5">
      <c r="A1229" s="519">
        <v>34753</v>
      </c>
      <c r="B1229" s="519" t="s">
        <v>58534</v>
      </c>
      <c r="C1229" s="519" t="s">
        <v>57251</v>
      </c>
      <c r="D1229" s="519" t="s">
        <v>57170</v>
      </c>
      <c r="E1229" s="520" t="s">
        <v>23496</v>
      </c>
    </row>
    <row r="1230" spans="1:5">
      <c r="A1230" s="519">
        <v>420</v>
      </c>
      <c r="B1230" s="519" t="s">
        <v>58536</v>
      </c>
      <c r="C1230" s="519" t="s">
        <v>57174</v>
      </c>
      <c r="D1230" s="519" t="s">
        <v>40591</v>
      </c>
      <c r="E1230" s="520" t="s">
        <v>63491</v>
      </c>
    </row>
    <row r="1231" spans="1:5">
      <c r="A1231" s="519">
        <v>12327</v>
      </c>
      <c r="B1231" s="519" t="s">
        <v>58537</v>
      </c>
      <c r="C1231" s="519" t="s">
        <v>57174</v>
      </c>
      <c r="D1231" s="519" t="s">
        <v>40591</v>
      </c>
      <c r="E1231" s="520" t="s">
        <v>63555</v>
      </c>
    </row>
    <row r="1232" spans="1:5">
      <c r="A1232" s="519">
        <v>36148</v>
      </c>
      <c r="B1232" s="519" t="s">
        <v>58539</v>
      </c>
      <c r="C1232" s="519" t="s">
        <v>57174</v>
      </c>
      <c r="D1232" s="519" t="s">
        <v>57170</v>
      </c>
      <c r="E1232" s="520" t="s">
        <v>56362</v>
      </c>
    </row>
    <row r="1233" spans="1:5">
      <c r="A1233" s="519">
        <v>12329</v>
      </c>
      <c r="B1233" s="519" t="s">
        <v>58540</v>
      </c>
      <c r="C1233" s="519" t="s">
        <v>57251</v>
      </c>
      <c r="D1233" s="519" t="s">
        <v>57170</v>
      </c>
      <c r="E1233" s="520" t="s">
        <v>63556</v>
      </c>
    </row>
    <row r="1234" spans="1:5">
      <c r="A1234" s="519">
        <v>1339</v>
      </c>
      <c r="B1234" s="519" t="s">
        <v>58541</v>
      </c>
      <c r="C1234" s="519" t="s">
        <v>57251</v>
      </c>
      <c r="D1234" s="519" t="s">
        <v>57170</v>
      </c>
      <c r="E1234" s="520" t="s">
        <v>63557</v>
      </c>
    </row>
    <row r="1235" spans="1:5">
      <c r="A1235" s="519">
        <v>44396</v>
      </c>
      <c r="B1235" s="519" t="s">
        <v>58542</v>
      </c>
      <c r="C1235" s="519" t="s">
        <v>57251</v>
      </c>
      <c r="D1235" s="519" t="s">
        <v>57170</v>
      </c>
      <c r="E1235" s="520" t="s">
        <v>63558</v>
      </c>
    </row>
    <row r="1236" spans="1:5">
      <c r="A1236" s="519">
        <v>44327</v>
      </c>
      <c r="B1236" s="519" t="s">
        <v>63559</v>
      </c>
      <c r="C1236" s="519" t="s">
        <v>57184</v>
      </c>
      <c r="D1236" s="519" t="s">
        <v>57170</v>
      </c>
      <c r="E1236" s="520" t="s">
        <v>62222</v>
      </c>
    </row>
    <row r="1237" spans="1:5">
      <c r="A1237" s="519">
        <v>37418</v>
      </c>
      <c r="B1237" s="519" t="s">
        <v>58544</v>
      </c>
      <c r="C1237" s="519" t="s">
        <v>57174</v>
      </c>
      <c r="D1237" s="519" t="s">
        <v>40591</v>
      </c>
      <c r="E1237" s="520" t="s">
        <v>52685</v>
      </c>
    </row>
    <row r="1238" spans="1:5">
      <c r="A1238" s="519">
        <v>37419</v>
      </c>
      <c r="B1238" s="519" t="s">
        <v>58545</v>
      </c>
      <c r="C1238" s="519" t="s">
        <v>57174</v>
      </c>
      <c r="D1238" s="519" t="s">
        <v>40591</v>
      </c>
      <c r="E1238" s="520" t="s">
        <v>63560</v>
      </c>
    </row>
    <row r="1239" spans="1:5">
      <c r="A1239" s="519">
        <v>1427</v>
      </c>
      <c r="B1239" s="519" t="s">
        <v>58546</v>
      </c>
      <c r="C1239" s="519" t="s">
        <v>57174</v>
      </c>
      <c r="D1239" s="519" t="s">
        <v>40591</v>
      </c>
      <c r="E1239" s="520" t="s">
        <v>60797</v>
      </c>
    </row>
    <row r="1240" spans="1:5">
      <c r="A1240" s="519">
        <v>1402</v>
      </c>
      <c r="B1240" s="519" t="s">
        <v>58547</v>
      </c>
      <c r="C1240" s="519" t="s">
        <v>57174</v>
      </c>
      <c r="D1240" s="519" t="s">
        <v>40591</v>
      </c>
      <c r="E1240" s="520" t="s">
        <v>57277</v>
      </c>
    </row>
    <row r="1241" spans="1:5">
      <c r="A1241" s="519">
        <v>1420</v>
      </c>
      <c r="B1241" s="519" t="s">
        <v>58549</v>
      </c>
      <c r="C1241" s="519" t="s">
        <v>57174</v>
      </c>
      <c r="D1241" s="519" t="s">
        <v>40591</v>
      </c>
      <c r="E1241" s="520" t="s">
        <v>55379</v>
      </c>
    </row>
    <row r="1242" spans="1:5">
      <c r="A1242" s="519">
        <v>1419</v>
      </c>
      <c r="B1242" s="519" t="s">
        <v>58550</v>
      </c>
      <c r="C1242" s="519" t="s">
        <v>57174</v>
      </c>
      <c r="D1242" s="519" t="s">
        <v>40591</v>
      </c>
      <c r="E1242" s="520" t="s">
        <v>59982</v>
      </c>
    </row>
    <row r="1243" spans="1:5">
      <c r="A1243" s="519">
        <v>1414</v>
      </c>
      <c r="B1243" s="519" t="s">
        <v>58551</v>
      </c>
      <c r="C1243" s="519" t="s">
        <v>57174</v>
      </c>
      <c r="D1243" s="519" t="s">
        <v>40591</v>
      </c>
      <c r="E1243" s="520" t="s">
        <v>63561</v>
      </c>
    </row>
    <row r="1244" spans="1:5">
      <c r="A1244" s="519">
        <v>1413</v>
      </c>
      <c r="B1244" s="519" t="s">
        <v>58552</v>
      </c>
      <c r="C1244" s="519" t="s">
        <v>57174</v>
      </c>
      <c r="D1244" s="519" t="s">
        <v>40591</v>
      </c>
      <c r="E1244" s="520" t="s">
        <v>63562</v>
      </c>
    </row>
    <row r="1245" spans="1:5">
      <c r="A1245" s="519">
        <v>1412</v>
      </c>
      <c r="B1245" s="519" t="s">
        <v>58554</v>
      </c>
      <c r="C1245" s="519" t="s">
        <v>57174</v>
      </c>
      <c r="D1245" s="519" t="s">
        <v>40591</v>
      </c>
      <c r="E1245" s="520" t="s">
        <v>63563</v>
      </c>
    </row>
    <row r="1246" spans="1:5">
      <c r="A1246" s="519">
        <v>1411</v>
      </c>
      <c r="B1246" s="519" t="s">
        <v>58555</v>
      </c>
      <c r="C1246" s="519" t="s">
        <v>57174</v>
      </c>
      <c r="D1246" s="519" t="s">
        <v>40591</v>
      </c>
      <c r="E1246" s="520" t="s">
        <v>63564</v>
      </c>
    </row>
    <row r="1247" spans="1:5">
      <c r="A1247" s="519">
        <v>1406</v>
      </c>
      <c r="B1247" s="519" t="s">
        <v>58557</v>
      </c>
      <c r="C1247" s="519" t="s">
        <v>57174</v>
      </c>
      <c r="D1247" s="519" t="s">
        <v>40591</v>
      </c>
      <c r="E1247" s="520" t="s">
        <v>63565</v>
      </c>
    </row>
    <row r="1248" spans="1:5">
      <c r="A1248" s="519">
        <v>1407</v>
      </c>
      <c r="B1248" s="519" t="s">
        <v>58559</v>
      </c>
      <c r="C1248" s="519" t="s">
        <v>57174</v>
      </c>
      <c r="D1248" s="519" t="s">
        <v>40591</v>
      </c>
      <c r="E1248" s="520" t="s">
        <v>58622</v>
      </c>
    </row>
    <row r="1249" spans="1:5">
      <c r="A1249" s="519">
        <v>1404</v>
      </c>
      <c r="B1249" s="519" t="s">
        <v>58560</v>
      </c>
      <c r="C1249" s="519" t="s">
        <v>57174</v>
      </c>
      <c r="D1249" s="519" t="s">
        <v>40591</v>
      </c>
      <c r="E1249" s="520" t="s">
        <v>63566</v>
      </c>
    </row>
    <row r="1250" spans="1:5">
      <c r="A1250" s="519">
        <v>11281</v>
      </c>
      <c r="B1250" s="519" t="s">
        <v>58561</v>
      </c>
      <c r="C1250" s="519" t="s">
        <v>57174</v>
      </c>
      <c r="D1250" s="519" t="s">
        <v>40591</v>
      </c>
      <c r="E1250" s="520" t="s">
        <v>63567</v>
      </c>
    </row>
    <row r="1251" spans="1:5">
      <c r="A1251" s="519">
        <v>1442</v>
      </c>
      <c r="B1251" s="519" t="s">
        <v>58562</v>
      </c>
      <c r="C1251" s="519" t="s">
        <v>57174</v>
      </c>
      <c r="D1251" s="519" t="s">
        <v>40591</v>
      </c>
      <c r="E1251" s="520" t="s">
        <v>63568</v>
      </c>
    </row>
    <row r="1252" spans="1:5">
      <c r="A1252" s="519">
        <v>13457</v>
      </c>
      <c r="B1252" s="519" t="s">
        <v>58563</v>
      </c>
      <c r="C1252" s="519" t="s">
        <v>57174</v>
      </c>
      <c r="D1252" s="519" t="s">
        <v>40591</v>
      </c>
      <c r="E1252" s="520" t="s">
        <v>63569</v>
      </c>
    </row>
    <row r="1253" spans="1:5">
      <c r="A1253" s="519">
        <v>40699</v>
      </c>
      <c r="B1253" s="519" t="s">
        <v>58564</v>
      </c>
      <c r="C1253" s="519" t="s">
        <v>57174</v>
      </c>
      <c r="D1253" s="519" t="s">
        <v>40591</v>
      </c>
      <c r="E1253" s="520" t="s">
        <v>63570</v>
      </c>
    </row>
    <row r="1254" spans="1:5">
      <c r="A1254" s="519">
        <v>40701</v>
      </c>
      <c r="B1254" s="519" t="s">
        <v>58565</v>
      </c>
      <c r="C1254" s="519" t="s">
        <v>57174</v>
      </c>
      <c r="D1254" s="519" t="s">
        <v>40591</v>
      </c>
      <c r="E1254" s="520" t="s">
        <v>63571</v>
      </c>
    </row>
    <row r="1255" spans="1:5">
      <c r="A1255" s="519">
        <v>40700</v>
      </c>
      <c r="B1255" s="519" t="s">
        <v>58566</v>
      </c>
      <c r="C1255" s="519" t="s">
        <v>57174</v>
      </c>
      <c r="D1255" s="519" t="s">
        <v>40591</v>
      </c>
      <c r="E1255" s="520" t="s">
        <v>63572</v>
      </c>
    </row>
    <row r="1256" spans="1:5">
      <c r="A1256" s="519">
        <v>13458</v>
      </c>
      <c r="B1256" s="519" t="s">
        <v>58567</v>
      </c>
      <c r="C1256" s="519" t="s">
        <v>57174</v>
      </c>
      <c r="D1256" s="519" t="s">
        <v>40591</v>
      </c>
      <c r="E1256" s="520" t="s">
        <v>63573</v>
      </c>
    </row>
    <row r="1257" spans="1:5">
      <c r="A1257" s="519">
        <v>11134</v>
      </c>
      <c r="B1257" s="519" t="s">
        <v>63574</v>
      </c>
      <c r="C1257" s="519" t="s">
        <v>57171</v>
      </c>
      <c r="D1257" s="519" t="s">
        <v>57170</v>
      </c>
      <c r="E1257" s="520" t="s">
        <v>63575</v>
      </c>
    </row>
    <row r="1258" spans="1:5">
      <c r="A1258" s="519">
        <v>11135</v>
      </c>
      <c r="B1258" s="519" t="s">
        <v>63576</v>
      </c>
      <c r="C1258" s="519" t="s">
        <v>57171</v>
      </c>
      <c r="D1258" s="519" t="s">
        <v>57170</v>
      </c>
      <c r="E1258" s="520" t="s">
        <v>63577</v>
      </c>
    </row>
    <row r="1259" spans="1:5">
      <c r="A1259" s="519">
        <v>11136</v>
      </c>
      <c r="B1259" s="519" t="s">
        <v>63578</v>
      </c>
      <c r="C1259" s="519" t="s">
        <v>57171</v>
      </c>
      <c r="D1259" s="519" t="s">
        <v>57170</v>
      </c>
      <c r="E1259" s="520" t="s">
        <v>63579</v>
      </c>
    </row>
    <row r="1260" spans="1:5">
      <c r="A1260" s="519">
        <v>34743</v>
      </c>
      <c r="B1260" s="519" t="s">
        <v>63580</v>
      </c>
      <c r="C1260" s="519" t="s">
        <v>57171</v>
      </c>
      <c r="D1260" s="519" t="s">
        <v>57170</v>
      </c>
      <c r="E1260" s="520" t="s">
        <v>63581</v>
      </c>
    </row>
    <row r="1261" spans="1:5">
      <c r="A1261" s="519">
        <v>11137</v>
      </c>
      <c r="B1261" s="519" t="s">
        <v>63582</v>
      </c>
      <c r="C1261" s="519" t="s">
        <v>57171</v>
      </c>
      <c r="D1261" s="519" t="s">
        <v>57170</v>
      </c>
      <c r="E1261" s="520" t="s">
        <v>63583</v>
      </c>
    </row>
    <row r="1262" spans="1:5">
      <c r="A1262" s="519">
        <v>34745</v>
      </c>
      <c r="B1262" s="519" t="s">
        <v>63584</v>
      </c>
      <c r="C1262" s="519" t="s">
        <v>57171</v>
      </c>
      <c r="D1262" s="519" t="s">
        <v>57170</v>
      </c>
      <c r="E1262" s="520" t="s">
        <v>63585</v>
      </c>
    </row>
    <row r="1263" spans="1:5">
      <c r="A1263" s="519">
        <v>34746</v>
      </c>
      <c r="B1263" s="519" t="s">
        <v>63586</v>
      </c>
      <c r="C1263" s="519" t="s">
        <v>57171</v>
      </c>
      <c r="D1263" s="519" t="s">
        <v>57170</v>
      </c>
      <c r="E1263" s="520" t="s">
        <v>55559</v>
      </c>
    </row>
    <row r="1264" spans="1:5">
      <c r="A1264" s="519">
        <v>1360</v>
      </c>
      <c r="B1264" s="519" t="s">
        <v>63587</v>
      </c>
      <c r="C1264" s="519" t="s">
        <v>57171</v>
      </c>
      <c r="D1264" s="519" t="s">
        <v>57170</v>
      </c>
      <c r="E1264" s="520" t="s">
        <v>56499</v>
      </c>
    </row>
    <row r="1265" spans="1:5">
      <c r="A1265" s="519">
        <v>36524</v>
      </c>
      <c r="B1265" s="519" t="s">
        <v>58568</v>
      </c>
      <c r="C1265" s="519" t="s">
        <v>57174</v>
      </c>
      <c r="D1265" s="519" t="s">
        <v>40591</v>
      </c>
      <c r="E1265" s="520" t="s">
        <v>63588</v>
      </c>
    </row>
    <row r="1266" spans="1:5">
      <c r="A1266" s="519">
        <v>36526</v>
      </c>
      <c r="B1266" s="519" t="s">
        <v>58569</v>
      </c>
      <c r="C1266" s="519" t="s">
        <v>57174</v>
      </c>
      <c r="D1266" s="519" t="s">
        <v>40591</v>
      </c>
      <c r="E1266" s="520" t="s">
        <v>63589</v>
      </c>
    </row>
    <row r="1267" spans="1:5">
      <c r="A1267" s="519">
        <v>36523</v>
      </c>
      <c r="B1267" s="519" t="s">
        <v>58570</v>
      </c>
      <c r="C1267" s="519" t="s">
        <v>57174</v>
      </c>
      <c r="D1267" s="519" t="s">
        <v>40591</v>
      </c>
      <c r="E1267" s="520" t="s">
        <v>63590</v>
      </c>
    </row>
    <row r="1268" spans="1:5">
      <c r="A1268" s="519">
        <v>36527</v>
      </c>
      <c r="B1268" s="519" t="s">
        <v>58571</v>
      </c>
      <c r="C1268" s="519" t="s">
        <v>57174</v>
      </c>
      <c r="D1268" s="519" t="s">
        <v>40591</v>
      </c>
      <c r="E1268" s="520" t="s">
        <v>63591</v>
      </c>
    </row>
    <row r="1269" spans="1:5">
      <c r="A1269" s="519">
        <v>13803</v>
      </c>
      <c r="B1269" s="519" t="s">
        <v>58572</v>
      </c>
      <c r="C1269" s="519" t="s">
        <v>57174</v>
      </c>
      <c r="D1269" s="519" t="s">
        <v>40591</v>
      </c>
      <c r="E1269" s="520" t="s">
        <v>63592</v>
      </c>
    </row>
    <row r="1270" spans="1:5">
      <c r="A1270" s="519">
        <v>38642</v>
      </c>
      <c r="B1270" s="519" t="s">
        <v>58573</v>
      </c>
      <c r="C1270" s="519" t="s">
        <v>57174</v>
      </c>
      <c r="D1270" s="519" t="s">
        <v>40591</v>
      </c>
      <c r="E1270" s="520" t="s">
        <v>63593</v>
      </c>
    </row>
    <row r="1271" spans="1:5">
      <c r="A1271" s="519">
        <v>36522</v>
      </c>
      <c r="B1271" s="519" t="s">
        <v>58574</v>
      </c>
      <c r="C1271" s="519" t="s">
        <v>57174</v>
      </c>
      <c r="D1271" s="519" t="s">
        <v>40591</v>
      </c>
      <c r="E1271" s="520" t="s">
        <v>63594</v>
      </c>
    </row>
    <row r="1272" spans="1:5">
      <c r="A1272" s="519">
        <v>36525</v>
      </c>
      <c r="B1272" s="519" t="s">
        <v>58575</v>
      </c>
      <c r="C1272" s="519" t="s">
        <v>57174</v>
      </c>
      <c r="D1272" s="519" t="s">
        <v>40591</v>
      </c>
      <c r="E1272" s="520" t="s">
        <v>63595</v>
      </c>
    </row>
    <row r="1273" spans="1:5">
      <c r="A1273" s="519">
        <v>34348</v>
      </c>
      <c r="B1273" s="519" t="s">
        <v>58576</v>
      </c>
      <c r="C1273" s="519" t="s">
        <v>57188</v>
      </c>
      <c r="D1273" s="519" t="s">
        <v>57170</v>
      </c>
      <c r="E1273" s="520" t="s">
        <v>49886</v>
      </c>
    </row>
    <row r="1274" spans="1:5">
      <c r="A1274" s="519">
        <v>34347</v>
      </c>
      <c r="B1274" s="519" t="s">
        <v>58578</v>
      </c>
      <c r="C1274" s="519" t="s">
        <v>57188</v>
      </c>
      <c r="D1274" s="519" t="s">
        <v>57170</v>
      </c>
      <c r="E1274" s="520" t="s">
        <v>57996</v>
      </c>
    </row>
    <row r="1275" spans="1:5">
      <c r="A1275" s="519">
        <v>11146</v>
      </c>
      <c r="B1275" s="519" t="s">
        <v>58579</v>
      </c>
      <c r="C1275" s="519" t="s">
        <v>57384</v>
      </c>
      <c r="D1275" s="519" t="s">
        <v>57170</v>
      </c>
      <c r="E1275" s="520" t="s">
        <v>63596</v>
      </c>
    </row>
    <row r="1276" spans="1:5">
      <c r="A1276" s="519">
        <v>11147</v>
      </c>
      <c r="B1276" s="519" t="s">
        <v>58580</v>
      </c>
      <c r="C1276" s="519" t="s">
        <v>57384</v>
      </c>
      <c r="D1276" s="519" t="s">
        <v>57170</v>
      </c>
      <c r="E1276" s="520" t="s">
        <v>63597</v>
      </c>
    </row>
    <row r="1277" spans="1:5">
      <c r="A1277" s="519">
        <v>34872</v>
      </c>
      <c r="B1277" s="519" t="s">
        <v>58581</v>
      </c>
      <c r="C1277" s="519" t="s">
        <v>57384</v>
      </c>
      <c r="D1277" s="519" t="s">
        <v>57170</v>
      </c>
      <c r="E1277" s="520" t="s">
        <v>63598</v>
      </c>
    </row>
    <row r="1278" spans="1:5">
      <c r="A1278" s="519">
        <v>34491</v>
      </c>
      <c r="B1278" s="519" t="s">
        <v>58582</v>
      </c>
      <c r="C1278" s="519" t="s">
        <v>57384</v>
      </c>
      <c r="D1278" s="519" t="s">
        <v>57170</v>
      </c>
      <c r="E1278" s="520" t="s">
        <v>63599</v>
      </c>
    </row>
    <row r="1279" spans="1:5">
      <c r="A1279" s="519">
        <v>34770</v>
      </c>
      <c r="B1279" s="519" t="s">
        <v>58583</v>
      </c>
      <c r="C1279" s="519" t="s">
        <v>58420</v>
      </c>
      <c r="D1279" s="519" t="s">
        <v>40591</v>
      </c>
      <c r="E1279" s="520" t="s">
        <v>63600</v>
      </c>
    </row>
    <row r="1280" spans="1:5">
      <c r="A1280" s="519">
        <v>1518</v>
      </c>
      <c r="B1280" s="519" t="s">
        <v>58584</v>
      </c>
      <c r="C1280" s="519" t="s">
        <v>58420</v>
      </c>
      <c r="D1280" s="519" t="s">
        <v>40591</v>
      </c>
      <c r="E1280" s="520" t="s">
        <v>60224</v>
      </c>
    </row>
    <row r="1281" spans="1:5">
      <c r="A1281" s="519">
        <v>41965</v>
      </c>
      <c r="B1281" s="519" t="s">
        <v>58585</v>
      </c>
      <c r="C1281" s="519" t="s">
        <v>58420</v>
      </c>
      <c r="D1281" s="519" t="s">
        <v>40591</v>
      </c>
      <c r="E1281" s="520" t="s">
        <v>63601</v>
      </c>
    </row>
    <row r="1282" spans="1:5">
      <c r="A1282" s="519">
        <v>34492</v>
      </c>
      <c r="B1282" s="519" t="s">
        <v>58586</v>
      </c>
      <c r="C1282" s="519" t="s">
        <v>57384</v>
      </c>
      <c r="D1282" s="519" t="s">
        <v>57172</v>
      </c>
      <c r="E1282" s="520" t="s">
        <v>63602</v>
      </c>
    </row>
    <row r="1283" spans="1:5">
      <c r="A1283" s="519">
        <v>1524</v>
      </c>
      <c r="B1283" s="519" t="s">
        <v>58587</v>
      </c>
      <c r="C1283" s="519" t="s">
        <v>57384</v>
      </c>
      <c r="D1283" s="519" t="s">
        <v>57170</v>
      </c>
      <c r="E1283" s="520" t="s">
        <v>63603</v>
      </c>
    </row>
    <row r="1284" spans="1:5">
      <c r="A1284" s="519">
        <v>38404</v>
      </c>
      <c r="B1284" s="519" t="s">
        <v>58588</v>
      </c>
      <c r="C1284" s="519" t="s">
        <v>57384</v>
      </c>
      <c r="D1284" s="519" t="s">
        <v>57170</v>
      </c>
      <c r="E1284" s="520" t="s">
        <v>63604</v>
      </c>
    </row>
    <row r="1285" spans="1:5">
      <c r="A1285" s="519">
        <v>39849</v>
      </c>
      <c r="B1285" s="519" t="s">
        <v>58589</v>
      </c>
      <c r="C1285" s="519" t="s">
        <v>57384</v>
      </c>
      <c r="D1285" s="519" t="s">
        <v>57170</v>
      </c>
      <c r="E1285" s="520" t="s">
        <v>63605</v>
      </c>
    </row>
    <row r="1286" spans="1:5">
      <c r="A1286" s="519">
        <v>38464</v>
      </c>
      <c r="B1286" s="519" t="s">
        <v>58590</v>
      </c>
      <c r="C1286" s="519" t="s">
        <v>57384</v>
      </c>
      <c r="D1286" s="519" t="s">
        <v>57170</v>
      </c>
      <c r="E1286" s="520" t="s">
        <v>63606</v>
      </c>
    </row>
    <row r="1287" spans="1:5">
      <c r="A1287" s="519">
        <v>34493</v>
      </c>
      <c r="B1287" s="519" t="s">
        <v>58591</v>
      </c>
      <c r="C1287" s="519" t="s">
        <v>57384</v>
      </c>
      <c r="D1287" s="519" t="s">
        <v>57170</v>
      </c>
      <c r="E1287" s="520" t="s">
        <v>63607</v>
      </c>
    </row>
    <row r="1288" spans="1:5">
      <c r="A1288" s="519">
        <v>1527</v>
      </c>
      <c r="B1288" s="519" t="s">
        <v>58592</v>
      </c>
      <c r="C1288" s="519" t="s">
        <v>57384</v>
      </c>
      <c r="D1288" s="519" t="s">
        <v>57170</v>
      </c>
      <c r="E1288" s="520" t="s">
        <v>63608</v>
      </c>
    </row>
    <row r="1289" spans="1:5">
      <c r="A1289" s="519">
        <v>38405</v>
      </c>
      <c r="B1289" s="519" t="s">
        <v>58593</v>
      </c>
      <c r="C1289" s="519" t="s">
        <v>57384</v>
      </c>
      <c r="D1289" s="519" t="s">
        <v>57170</v>
      </c>
      <c r="E1289" s="520" t="s">
        <v>63609</v>
      </c>
    </row>
    <row r="1290" spans="1:5">
      <c r="A1290" s="519">
        <v>38408</v>
      </c>
      <c r="B1290" s="519" t="s">
        <v>58594</v>
      </c>
      <c r="C1290" s="519" t="s">
        <v>57384</v>
      </c>
      <c r="D1290" s="519" t="s">
        <v>57170</v>
      </c>
      <c r="E1290" s="520" t="s">
        <v>63610</v>
      </c>
    </row>
    <row r="1291" spans="1:5">
      <c r="A1291" s="519">
        <v>34494</v>
      </c>
      <c r="B1291" s="519" t="s">
        <v>58595</v>
      </c>
      <c r="C1291" s="519" t="s">
        <v>57384</v>
      </c>
      <c r="D1291" s="519" t="s">
        <v>57170</v>
      </c>
      <c r="E1291" s="520" t="s">
        <v>63611</v>
      </c>
    </row>
    <row r="1292" spans="1:5">
      <c r="A1292" s="519">
        <v>1525</v>
      </c>
      <c r="B1292" s="519" t="s">
        <v>58596</v>
      </c>
      <c r="C1292" s="519" t="s">
        <v>57384</v>
      </c>
      <c r="D1292" s="519" t="s">
        <v>57170</v>
      </c>
      <c r="E1292" s="520" t="s">
        <v>63612</v>
      </c>
    </row>
    <row r="1293" spans="1:5">
      <c r="A1293" s="519">
        <v>38406</v>
      </c>
      <c r="B1293" s="519" t="s">
        <v>58597</v>
      </c>
      <c r="C1293" s="519" t="s">
        <v>57384</v>
      </c>
      <c r="D1293" s="519" t="s">
        <v>57170</v>
      </c>
      <c r="E1293" s="520" t="s">
        <v>63613</v>
      </c>
    </row>
    <row r="1294" spans="1:5">
      <c r="A1294" s="519">
        <v>38409</v>
      </c>
      <c r="B1294" s="519" t="s">
        <v>58598</v>
      </c>
      <c r="C1294" s="519" t="s">
        <v>57384</v>
      </c>
      <c r="D1294" s="519" t="s">
        <v>57170</v>
      </c>
      <c r="E1294" s="520" t="s">
        <v>63614</v>
      </c>
    </row>
    <row r="1295" spans="1:5">
      <c r="A1295" s="519">
        <v>43360</v>
      </c>
      <c r="B1295" s="519" t="s">
        <v>58599</v>
      </c>
      <c r="C1295" s="519" t="s">
        <v>57384</v>
      </c>
      <c r="D1295" s="519" t="s">
        <v>57170</v>
      </c>
      <c r="E1295" s="520" t="s">
        <v>63615</v>
      </c>
    </row>
    <row r="1296" spans="1:5">
      <c r="A1296" s="519">
        <v>34495</v>
      </c>
      <c r="B1296" s="519" t="s">
        <v>58600</v>
      </c>
      <c r="C1296" s="519" t="s">
        <v>57384</v>
      </c>
      <c r="D1296" s="519" t="s">
        <v>57170</v>
      </c>
      <c r="E1296" s="520" t="s">
        <v>63616</v>
      </c>
    </row>
    <row r="1297" spans="1:5">
      <c r="A1297" s="519">
        <v>11145</v>
      </c>
      <c r="B1297" s="519" t="s">
        <v>58601</v>
      </c>
      <c r="C1297" s="519" t="s">
        <v>57384</v>
      </c>
      <c r="D1297" s="519" t="s">
        <v>57170</v>
      </c>
      <c r="E1297" s="520" t="s">
        <v>63598</v>
      </c>
    </row>
    <row r="1298" spans="1:5">
      <c r="A1298" s="519">
        <v>34496</v>
      </c>
      <c r="B1298" s="519" t="s">
        <v>58602</v>
      </c>
      <c r="C1298" s="519" t="s">
        <v>57384</v>
      </c>
      <c r="D1298" s="519" t="s">
        <v>57170</v>
      </c>
      <c r="E1298" s="520" t="s">
        <v>63617</v>
      </c>
    </row>
    <row r="1299" spans="1:5">
      <c r="A1299" s="519">
        <v>34479</v>
      </c>
      <c r="B1299" s="519" t="s">
        <v>58603</v>
      </c>
      <c r="C1299" s="519" t="s">
        <v>57384</v>
      </c>
      <c r="D1299" s="519" t="s">
        <v>57170</v>
      </c>
      <c r="E1299" s="520" t="s">
        <v>63599</v>
      </c>
    </row>
    <row r="1300" spans="1:5">
      <c r="A1300" s="519">
        <v>34481</v>
      </c>
      <c r="B1300" s="519" t="s">
        <v>58604</v>
      </c>
      <c r="C1300" s="519" t="s">
        <v>57384</v>
      </c>
      <c r="D1300" s="519" t="s">
        <v>57170</v>
      </c>
      <c r="E1300" s="520" t="s">
        <v>63618</v>
      </c>
    </row>
    <row r="1301" spans="1:5">
      <c r="A1301" s="519">
        <v>34483</v>
      </c>
      <c r="B1301" s="519" t="s">
        <v>58605</v>
      </c>
      <c r="C1301" s="519" t="s">
        <v>57384</v>
      </c>
      <c r="D1301" s="519" t="s">
        <v>57170</v>
      </c>
      <c r="E1301" s="520" t="s">
        <v>63619</v>
      </c>
    </row>
    <row r="1302" spans="1:5">
      <c r="A1302" s="519">
        <v>34485</v>
      </c>
      <c r="B1302" s="519" t="s">
        <v>58606</v>
      </c>
      <c r="C1302" s="519" t="s">
        <v>57384</v>
      </c>
      <c r="D1302" s="519" t="s">
        <v>57170</v>
      </c>
      <c r="E1302" s="520" t="s">
        <v>63620</v>
      </c>
    </row>
    <row r="1303" spans="1:5">
      <c r="A1303" s="519">
        <v>14041</v>
      </c>
      <c r="B1303" s="519" t="s">
        <v>58607</v>
      </c>
      <c r="C1303" s="519" t="s">
        <v>57384</v>
      </c>
      <c r="D1303" s="519" t="s">
        <v>57170</v>
      </c>
      <c r="E1303" s="520" t="s">
        <v>63621</v>
      </c>
    </row>
    <row r="1304" spans="1:5">
      <c r="A1304" s="519">
        <v>1523</v>
      </c>
      <c r="B1304" s="519" t="s">
        <v>58608</v>
      </c>
      <c r="C1304" s="519" t="s">
        <v>57384</v>
      </c>
      <c r="D1304" s="519" t="s">
        <v>57170</v>
      </c>
      <c r="E1304" s="520" t="s">
        <v>63622</v>
      </c>
    </row>
    <row r="1305" spans="1:5">
      <c r="A1305" s="519">
        <v>14052</v>
      </c>
      <c r="B1305" s="519" t="s">
        <v>58610</v>
      </c>
      <c r="C1305" s="519" t="s">
        <v>57174</v>
      </c>
      <c r="D1305" s="519" t="s">
        <v>57170</v>
      </c>
      <c r="E1305" s="520" t="s">
        <v>56455</v>
      </c>
    </row>
    <row r="1306" spans="1:5">
      <c r="A1306" s="519">
        <v>14054</v>
      </c>
      <c r="B1306" s="519" t="s">
        <v>58611</v>
      </c>
      <c r="C1306" s="519" t="s">
        <v>57174</v>
      </c>
      <c r="D1306" s="519" t="s">
        <v>57170</v>
      </c>
      <c r="E1306" s="520" t="s">
        <v>55550</v>
      </c>
    </row>
    <row r="1307" spans="1:5">
      <c r="A1307" s="519">
        <v>14053</v>
      </c>
      <c r="B1307" s="519" t="s">
        <v>58612</v>
      </c>
      <c r="C1307" s="519" t="s">
        <v>57174</v>
      </c>
      <c r="D1307" s="519" t="s">
        <v>57170</v>
      </c>
      <c r="E1307" s="520" t="s">
        <v>63623</v>
      </c>
    </row>
    <row r="1308" spans="1:5">
      <c r="A1308" s="519">
        <v>2558</v>
      </c>
      <c r="B1308" s="519" t="s">
        <v>58614</v>
      </c>
      <c r="C1308" s="519" t="s">
        <v>57174</v>
      </c>
      <c r="D1308" s="519" t="s">
        <v>57170</v>
      </c>
      <c r="E1308" s="520" t="s">
        <v>61898</v>
      </c>
    </row>
    <row r="1309" spans="1:5">
      <c r="A1309" s="519">
        <v>2560</v>
      </c>
      <c r="B1309" s="519" t="s">
        <v>58615</v>
      </c>
      <c r="C1309" s="519" t="s">
        <v>57174</v>
      </c>
      <c r="D1309" s="519" t="s">
        <v>57170</v>
      </c>
      <c r="E1309" s="520" t="s">
        <v>51059</v>
      </c>
    </row>
    <row r="1310" spans="1:5">
      <c r="A1310" s="519">
        <v>2559</v>
      </c>
      <c r="B1310" s="519" t="s">
        <v>58617</v>
      </c>
      <c r="C1310" s="519" t="s">
        <v>57174</v>
      </c>
      <c r="D1310" s="519" t="s">
        <v>57172</v>
      </c>
      <c r="E1310" s="520" t="s">
        <v>52286</v>
      </c>
    </row>
    <row r="1311" spans="1:5">
      <c r="A1311" s="519">
        <v>2592</v>
      </c>
      <c r="B1311" s="519" t="s">
        <v>58618</v>
      </c>
      <c r="C1311" s="519" t="s">
        <v>57174</v>
      </c>
      <c r="D1311" s="519" t="s">
        <v>57170</v>
      </c>
      <c r="E1311" s="520" t="s">
        <v>63624</v>
      </c>
    </row>
    <row r="1312" spans="1:5">
      <c r="A1312" s="519">
        <v>2566</v>
      </c>
      <c r="B1312" s="519" t="s">
        <v>58619</v>
      </c>
      <c r="C1312" s="519" t="s">
        <v>57174</v>
      </c>
      <c r="D1312" s="519" t="s">
        <v>57170</v>
      </c>
      <c r="E1312" s="520" t="s">
        <v>63625</v>
      </c>
    </row>
    <row r="1313" spans="1:5">
      <c r="A1313" s="519">
        <v>2589</v>
      </c>
      <c r="B1313" s="519" t="s">
        <v>58621</v>
      </c>
      <c r="C1313" s="519" t="s">
        <v>57174</v>
      </c>
      <c r="D1313" s="519" t="s">
        <v>57170</v>
      </c>
      <c r="E1313" s="520" t="s">
        <v>63626</v>
      </c>
    </row>
    <row r="1314" spans="1:5">
      <c r="A1314" s="519">
        <v>2591</v>
      </c>
      <c r="B1314" s="519" t="s">
        <v>58623</v>
      </c>
      <c r="C1314" s="519" t="s">
        <v>57174</v>
      </c>
      <c r="D1314" s="519" t="s">
        <v>57170</v>
      </c>
      <c r="E1314" s="520" t="s">
        <v>49875</v>
      </c>
    </row>
    <row r="1315" spans="1:5">
      <c r="A1315" s="519">
        <v>2590</v>
      </c>
      <c r="B1315" s="519" t="s">
        <v>58624</v>
      </c>
      <c r="C1315" s="519" t="s">
        <v>57174</v>
      </c>
      <c r="D1315" s="519" t="s">
        <v>57170</v>
      </c>
      <c r="E1315" s="520" t="s">
        <v>60345</v>
      </c>
    </row>
    <row r="1316" spans="1:5">
      <c r="A1316" s="519">
        <v>2567</v>
      </c>
      <c r="B1316" s="519" t="s">
        <v>58625</v>
      </c>
      <c r="C1316" s="519" t="s">
        <v>57174</v>
      </c>
      <c r="D1316" s="519" t="s">
        <v>57170</v>
      </c>
      <c r="E1316" s="520" t="s">
        <v>63627</v>
      </c>
    </row>
    <row r="1317" spans="1:5">
      <c r="A1317" s="519">
        <v>2565</v>
      </c>
      <c r="B1317" s="519" t="s">
        <v>58626</v>
      </c>
      <c r="C1317" s="519" t="s">
        <v>57174</v>
      </c>
      <c r="D1317" s="519" t="s">
        <v>57170</v>
      </c>
      <c r="E1317" s="520" t="s">
        <v>26228</v>
      </c>
    </row>
    <row r="1318" spans="1:5">
      <c r="A1318" s="519">
        <v>2568</v>
      </c>
      <c r="B1318" s="519" t="s">
        <v>58627</v>
      </c>
      <c r="C1318" s="519" t="s">
        <v>57174</v>
      </c>
      <c r="D1318" s="519" t="s">
        <v>57170</v>
      </c>
      <c r="E1318" s="520" t="s">
        <v>63628</v>
      </c>
    </row>
    <row r="1319" spans="1:5">
      <c r="A1319" s="519">
        <v>2594</v>
      </c>
      <c r="B1319" s="519" t="s">
        <v>58628</v>
      </c>
      <c r="C1319" s="519" t="s">
        <v>57174</v>
      </c>
      <c r="D1319" s="519" t="s">
        <v>57170</v>
      </c>
      <c r="E1319" s="520" t="s">
        <v>63629</v>
      </c>
    </row>
    <row r="1320" spans="1:5">
      <c r="A1320" s="519">
        <v>2587</v>
      </c>
      <c r="B1320" s="519" t="s">
        <v>58629</v>
      </c>
      <c r="C1320" s="519" t="s">
        <v>57174</v>
      </c>
      <c r="D1320" s="519" t="s">
        <v>57170</v>
      </c>
      <c r="E1320" s="520" t="s">
        <v>63630</v>
      </c>
    </row>
    <row r="1321" spans="1:5">
      <c r="A1321" s="519">
        <v>2588</v>
      </c>
      <c r="B1321" s="519" t="s">
        <v>58631</v>
      </c>
      <c r="C1321" s="519" t="s">
        <v>57174</v>
      </c>
      <c r="D1321" s="519" t="s">
        <v>57170</v>
      </c>
      <c r="E1321" s="520" t="s">
        <v>63631</v>
      </c>
    </row>
    <row r="1322" spans="1:5">
      <c r="A1322" s="519">
        <v>2569</v>
      </c>
      <c r="B1322" s="519" t="s">
        <v>58632</v>
      </c>
      <c r="C1322" s="519" t="s">
        <v>57174</v>
      </c>
      <c r="D1322" s="519" t="s">
        <v>57170</v>
      </c>
      <c r="E1322" s="520" t="s">
        <v>59001</v>
      </c>
    </row>
    <row r="1323" spans="1:5">
      <c r="A1323" s="519">
        <v>2570</v>
      </c>
      <c r="B1323" s="519" t="s">
        <v>58633</v>
      </c>
      <c r="C1323" s="519" t="s">
        <v>57174</v>
      </c>
      <c r="D1323" s="519" t="s">
        <v>57170</v>
      </c>
      <c r="E1323" s="520" t="s">
        <v>52986</v>
      </c>
    </row>
    <row r="1324" spans="1:5">
      <c r="A1324" s="519">
        <v>2571</v>
      </c>
      <c r="B1324" s="519" t="s">
        <v>58634</v>
      </c>
      <c r="C1324" s="519" t="s">
        <v>57174</v>
      </c>
      <c r="D1324" s="519" t="s">
        <v>57170</v>
      </c>
      <c r="E1324" s="520" t="s">
        <v>56916</v>
      </c>
    </row>
    <row r="1325" spans="1:5">
      <c r="A1325" s="519">
        <v>2593</v>
      </c>
      <c r="B1325" s="519" t="s">
        <v>58635</v>
      </c>
      <c r="C1325" s="519" t="s">
        <v>57174</v>
      </c>
      <c r="D1325" s="519" t="s">
        <v>57170</v>
      </c>
      <c r="E1325" s="520" t="s">
        <v>24357</v>
      </c>
    </row>
    <row r="1326" spans="1:5">
      <c r="A1326" s="519">
        <v>2572</v>
      </c>
      <c r="B1326" s="519" t="s">
        <v>58637</v>
      </c>
      <c r="C1326" s="519" t="s">
        <v>57174</v>
      </c>
      <c r="D1326" s="519" t="s">
        <v>57170</v>
      </c>
      <c r="E1326" s="520" t="s">
        <v>56302</v>
      </c>
    </row>
    <row r="1327" spans="1:5">
      <c r="A1327" s="519">
        <v>2595</v>
      </c>
      <c r="B1327" s="519" t="s">
        <v>58638</v>
      </c>
      <c r="C1327" s="519" t="s">
        <v>57174</v>
      </c>
      <c r="D1327" s="519" t="s">
        <v>57170</v>
      </c>
      <c r="E1327" s="520" t="s">
        <v>63632</v>
      </c>
    </row>
    <row r="1328" spans="1:5">
      <c r="A1328" s="519">
        <v>2576</v>
      </c>
      <c r="B1328" s="519" t="s">
        <v>58639</v>
      </c>
      <c r="C1328" s="519" t="s">
        <v>57174</v>
      </c>
      <c r="D1328" s="519" t="s">
        <v>57170</v>
      </c>
      <c r="E1328" s="520" t="s">
        <v>63633</v>
      </c>
    </row>
    <row r="1329" spans="1:5">
      <c r="A1329" s="519">
        <v>2575</v>
      </c>
      <c r="B1329" s="519" t="s">
        <v>58640</v>
      </c>
      <c r="C1329" s="519" t="s">
        <v>57174</v>
      </c>
      <c r="D1329" s="519" t="s">
        <v>57170</v>
      </c>
      <c r="E1329" s="520" t="s">
        <v>59003</v>
      </c>
    </row>
    <row r="1330" spans="1:5">
      <c r="A1330" s="519">
        <v>2573</v>
      </c>
      <c r="B1330" s="519" t="s">
        <v>58642</v>
      </c>
      <c r="C1330" s="519" t="s">
        <v>57174</v>
      </c>
      <c r="D1330" s="519" t="s">
        <v>57170</v>
      </c>
      <c r="E1330" s="520" t="s">
        <v>61362</v>
      </c>
    </row>
    <row r="1331" spans="1:5">
      <c r="A1331" s="519">
        <v>2586</v>
      </c>
      <c r="B1331" s="519" t="s">
        <v>58643</v>
      </c>
      <c r="C1331" s="519" t="s">
        <v>57174</v>
      </c>
      <c r="D1331" s="519" t="s">
        <v>57170</v>
      </c>
      <c r="E1331" s="520" t="s">
        <v>55388</v>
      </c>
    </row>
    <row r="1332" spans="1:5">
      <c r="A1332" s="519">
        <v>2577</v>
      </c>
      <c r="B1332" s="519" t="s">
        <v>58644</v>
      </c>
      <c r="C1332" s="519" t="s">
        <v>57174</v>
      </c>
      <c r="D1332" s="519" t="s">
        <v>57170</v>
      </c>
      <c r="E1332" s="520" t="s">
        <v>63634</v>
      </c>
    </row>
    <row r="1333" spans="1:5">
      <c r="A1333" s="519">
        <v>2574</v>
      </c>
      <c r="B1333" s="519" t="s">
        <v>58645</v>
      </c>
      <c r="C1333" s="519" t="s">
        <v>57174</v>
      </c>
      <c r="D1333" s="519" t="s">
        <v>57170</v>
      </c>
      <c r="E1333" s="520" t="s">
        <v>55300</v>
      </c>
    </row>
    <row r="1334" spans="1:5">
      <c r="A1334" s="519">
        <v>2578</v>
      </c>
      <c r="B1334" s="519" t="s">
        <v>58646</v>
      </c>
      <c r="C1334" s="519" t="s">
        <v>57174</v>
      </c>
      <c r="D1334" s="519" t="s">
        <v>57170</v>
      </c>
      <c r="E1334" s="520" t="s">
        <v>63635</v>
      </c>
    </row>
    <row r="1335" spans="1:5">
      <c r="A1335" s="519">
        <v>2585</v>
      </c>
      <c r="B1335" s="519" t="s">
        <v>58647</v>
      </c>
      <c r="C1335" s="519" t="s">
        <v>57174</v>
      </c>
      <c r="D1335" s="519" t="s">
        <v>57170</v>
      </c>
      <c r="E1335" s="520" t="s">
        <v>63636</v>
      </c>
    </row>
    <row r="1336" spans="1:5">
      <c r="A1336" s="519">
        <v>12008</v>
      </c>
      <c r="B1336" s="519" t="s">
        <v>58649</v>
      </c>
      <c r="C1336" s="519" t="s">
        <v>57174</v>
      </c>
      <c r="D1336" s="519" t="s">
        <v>57170</v>
      </c>
      <c r="E1336" s="520" t="s">
        <v>63637</v>
      </c>
    </row>
    <row r="1337" spans="1:5">
      <c r="A1337" s="519">
        <v>2582</v>
      </c>
      <c r="B1337" s="519" t="s">
        <v>58650</v>
      </c>
      <c r="C1337" s="519" t="s">
        <v>57174</v>
      </c>
      <c r="D1337" s="519" t="s">
        <v>57170</v>
      </c>
      <c r="E1337" s="520" t="s">
        <v>56888</v>
      </c>
    </row>
    <row r="1338" spans="1:5">
      <c r="A1338" s="519">
        <v>2597</v>
      </c>
      <c r="B1338" s="519" t="s">
        <v>58652</v>
      </c>
      <c r="C1338" s="519" t="s">
        <v>57174</v>
      </c>
      <c r="D1338" s="519" t="s">
        <v>57170</v>
      </c>
      <c r="E1338" s="520" t="s">
        <v>63638</v>
      </c>
    </row>
    <row r="1339" spans="1:5">
      <c r="A1339" s="519">
        <v>2579</v>
      </c>
      <c r="B1339" s="519" t="s">
        <v>58653</v>
      </c>
      <c r="C1339" s="519" t="s">
        <v>57174</v>
      </c>
      <c r="D1339" s="519" t="s">
        <v>57170</v>
      </c>
      <c r="E1339" s="520" t="s">
        <v>52973</v>
      </c>
    </row>
    <row r="1340" spans="1:5">
      <c r="A1340" s="519">
        <v>2581</v>
      </c>
      <c r="B1340" s="519" t="s">
        <v>58654</v>
      </c>
      <c r="C1340" s="519" t="s">
        <v>57174</v>
      </c>
      <c r="D1340" s="519" t="s">
        <v>57170</v>
      </c>
      <c r="E1340" s="520" t="s">
        <v>63036</v>
      </c>
    </row>
    <row r="1341" spans="1:5">
      <c r="A1341" s="519">
        <v>2596</v>
      </c>
      <c r="B1341" s="519" t="s">
        <v>58655</v>
      </c>
      <c r="C1341" s="519" t="s">
        <v>57174</v>
      </c>
      <c r="D1341" s="519" t="s">
        <v>57170</v>
      </c>
      <c r="E1341" s="520" t="s">
        <v>63639</v>
      </c>
    </row>
    <row r="1342" spans="1:5">
      <c r="A1342" s="519">
        <v>2580</v>
      </c>
      <c r="B1342" s="519" t="s">
        <v>58656</v>
      </c>
      <c r="C1342" s="519" t="s">
        <v>57174</v>
      </c>
      <c r="D1342" s="519" t="s">
        <v>57170</v>
      </c>
      <c r="E1342" s="520" t="s">
        <v>63640</v>
      </c>
    </row>
    <row r="1343" spans="1:5">
      <c r="A1343" s="519">
        <v>2583</v>
      </c>
      <c r="B1343" s="519" t="s">
        <v>58657</v>
      </c>
      <c r="C1343" s="519" t="s">
        <v>57174</v>
      </c>
      <c r="D1343" s="519" t="s">
        <v>57170</v>
      </c>
      <c r="E1343" s="520" t="s">
        <v>63641</v>
      </c>
    </row>
    <row r="1344" spans="1:5">
      <c r="A1344" s="519">
        <v>2584</v>
      </c>
      <c r="B1344" s="519" t="s">
        <v>58658</v>
      </c>
      <c r="C1344" s="519" t="s">
        <v>57174</v>
      </c>
      <c r="D1344" s="519" t="s">
        <v>57170</v>
      </c>
      <c r="E1344" s="520" t="s">
        <v>63642</v>
      </c>
    </row>
    <row r="1345" spans="1:5">
      <c r="A1345" s="519">
        <v>12010</v>
      </c>
      <c r="B1345" s="519" t="s">
        <v>58659</v>
      </c>
      <c r="C1345" s="519" t="s">
        <v>57174</v>
      </c>
      <c r="D1345" s="519" t="s">
        <v>57170</v>
      </c>
      <c r="E1345" s="520" t="s">
        <v>53667</v>
      </c>
    </row>
    <row r="1346" spans="1:5">
      <c r="A1346" s="519">
        <v>39329</v>
      </c>
      <c r="B1346" s="519" t="s">
        <v>58660</v>
      </c>
      <c r="C1346" s="519" t="s">
        <v>57174</v>
      </c>
      <c r="D1346" s="519" t="s">
        <v>57170</v>
      </c>
      <c r="E1346" s="520" t="s">
        <v>58887</v>
      </c>
    </row>
    <row r="1347" spans="1:5">
      <c r="A1347" s="519">
        <v>39330</v>
      </c>
      <c r="B1347" s="519" t="s">
        <v>58661</v>
      </c>
      <c r="C1347" s="519" t="s">
        <v>57174</v>
      </c>
      <c r="D1347" s="519" t="s">
        <v>57170</v>
      </c>
      <c r="E1347" s="520" t="s">
        <v>57954</v>
      </c>
    </row>
    <row r="1348" spans="1:5">
      <c r="A1348" s="519">
        <v>39332</v>
      </c>
      <c r="B1348" s="519" t="s">
        <v>58663</v>
      </c>
      <c r="C1348" s="519" t="s">
        <v>57174</v>
      </c>
      <c r="D1348" s="519" t="s">
        <v>57170</v>
      </c>
      <c r="E1348" s="520" t="s">
        <v>55421</v>
      </c>
    </row>
    <row r="1349" spans="1:5">
      <c r="A1349" s="519">
        <v>39331</v>
      </c>
      <c r="B1349" s="519" t="s">
        <v>58665</v>
      </c>
      <c r="C1349" s="519" t="s">
        <v>57174</v>
      </c>
      <c r="D1349" s="519" t="s">
        <v>57170</v>
      </c>
      <c r="E1349" s="520" t="s">
        <v>58636</v>
      </c>
    </row>
    <row r="1350" spans="1:5">
      <c r="A1350" s="519">
        <v>39333</v>
      </c>
      <c r="B1350" s="519" t="s">
        <v>58666</v>
      </c>
      <c r="C1350" s="519" t="s">
        <v>57174</v>
      </c>
      <c r="D1350" s="519" t="s">
        <v>57170</v>
      </c>
      <c r="E1350" s="520" t="s">
        <v>56599</v>
      </c>
    </row>
    <row r="1351" spans="1:5">
      <c r="A1351" s="519">
        <v>39335</v>
      </c>
      <c r="B1351" s="519" t="s">
        <v>58667</v>
      </c>
      <c r="C1351" s="519" t="s">
        <v>57174</v>
      </c>
      <c r="D1351" s="519" t="s">
        <v>57170</v>
      </c>
      <c r="E1351" s="520" t="s">
        <v>58613</v>
      </c>
    </row>
    <row r="1352" spans="1:5">
      <c r="A1352" s="519">
        <v>39334</v>
      </c>
      <c r="B1352" s="519" t="s">
        <v>58669</v>
      </c>
      <c r="C1352" s="519" t="s">
        <v>57174</v>
      </c>
      <c r="D1352" s="519" t="s">
        <v>57170</v>
      </c>
      <c r="E1352" s="520" t="s">
        <v>55312</v>
      </c>
    </row>
    <row r="1353" spans="1:5">
      <c r="A1353" s="519">
        <v>12016</v>
      </c>
      <c r="B1353" s="519" t="s">
        <v>58671</v>
      </c>
      <c r="C1353" s="519" t="s">
        <v>57174</v>
      </c>
      <c r="D1353" s="519" t="s">
        <v>57170</v>
      </c>
      <c r="E1353" s="520" t="s">
        <v>55668</v>
      </c>
    </row>
    <row r="1354" spans="1:5">
      <c r="A1354" s="519">
        <v>12015</v>
      </c>
      <c r="B1354" s="519" t="s">
        <v>58672</v>
      </c>
      <c r="C1354" s="519" t="s">
        <v>57174</v>
      </c>
      <c r="D1354" s="519" t="s">
        <v>57170</v>
      </c>
      <c r="E1354" s="520" t="s">
        <v>52263</v>
      </c>
    </row>
    <row r="1355" spans="1:5">
      <c r="A1355" s="519">
        <v>12020</v>
      </c>
      <c r="B1355" s="519" t="s">
        <v>58673</v>
      </c>
      <c r="C1355" s="519" t="s">
        <v>57174</v>
      </c>
      <c r="D1355" s="519" t="s">
        <v>57170</v>
      </c>
      <c r="E1355" s="520" t="s">
        <v>55668</v>
      </c>
    </row>
    <row r="1356" spans="1:5">
      <c r="A1356" s="519">
        <v>12019</v>
      </c>
      <c r="B1356" s="519" t="s">
        <v>58674</v>
      </c>
      <c r="C1356" s="519" t="s">
        <v>57174</v>
      </c>
      <c r="D1356" s="519" t="s">
        <v>57170</v>
      </c>
      <c r="E1356" s="520" t="s">
        <v>52263</v>
      </c>
    </row>
    <row r="1357" spans="1:5">
      <c r="A1357" s="519">
        <v>39336</v>
      </c>
      <c r="B1357" s="519" t="s">
        <v>58675</v>
      </c>
      <c r="C1357" s="519" t="s">
        <v>57174</v>
      </c>
      <c r="D1357" s="519" t="s">
        <v>57170</v>
      </c>
      <c r="E1357" s="520" t="s">
        <v>57954</v>
      </c>
    </row>
    <row r="1358" spans="1:5">
      <c r="A1358" s="519">
        <v>39338</v>
      </c>
      <c r="B1358" s="519" t="s">
        <v>58676</v>
      </c>
      <c r="C1358" s="519" t="s">
        <v>57174</v>
      </c>
      <c r="D1358" s="519" t="s">
        <v>57170</v>
      </c>
      <c r="E1358" s="520" t="s">
        <v>55421</v>
      </c>
    </row>
    <row r="1359" spans="1:5">
      <c r="A1359" s="519">
        <v>39337</v>
      </c>
      <c r="B1359" s="519" t="s">
        <v>58677</v>
      </c>
      <c r="C1359" s="519" t="s">
        <v>57174</v>
      </c>
      <c r="D1359" s="519" t="s">
        <v>57170</v>
      </c>
      <c r="E1359" s="520" t="s">
        <v>58636</v>
      </c>
    </row>
    <row r="1360" spans="1:5">
      <c r="A1360" s="519">
        <v>39341</v>
      </c>
      <c r="B1360" s="519" t="s">
        <v>58678</v>
      </c>
      <c r="C1360" s="519" t="s">
        <v>57174</v>
      </c>
      <c r="D1360" s="519" t="s">
        <v>57170</v>
      </c>
      <c r="E1360" s="520" t="s">
        <v>58553</v>
      </c>
    </row>
    <row r="1361" spans="1:5">
      <c r="A1361" s="519">
        <v>39340</v>
      </c>
      <c r="B1361" s="519" t="s">
        <v>58679</v>
      </c>
      <c r="C1361" s="519" t="s">
        <v>57174</v>
      </c>
      <c r="D1361" s="519" t="s">
        <v>57170</v>
      </c>
      <c r="E1361" s="520" t="s">
        <v>52252</v>
      </c>
    </row>
    <row r="1362" spans="1:5">
      <c r="A1362" s="519">
        <v>12025</v>
      </c>
      <c r="B1362" s="519" t="s">
        <v>58680</v>
      </c>
      <c r="C1362" s="519" t="s">
        <v>57174</v>
      </c>
      <c r="D1362" s="519" t="s">
        <v>57170</v>
      </c>
      <c r="E1362" s="520" t="s">
        <v>63643</v>
      </c>
    </row>
    <row r="1363" spans="1:5">
      <c r="A1363" s="519">
        <v>39342</v>
      </c>
      <c r="B1363" s="519" t="s">
        <v>58681</v>
      </c>
      <c r="C1363" s="519" t="s">
        <v>57174</v>
      </c>
      <c r="D1363" s="519" t="s">
        <v>57170</v>
      </c>
      <c r="E1363" s="520" t="s">
        <v>58553</v>
      </c>
    </row>
    <row r="1364" spans="1:5">
      <c r="A1364" s="519">
        <v>39343</v>
      </c>
      <c r="B1364" s="519" t="s">
        <v>58682</v>
      </c>
      <c r="C1364" s="519" t="s">
        <v>57174</v>
      </c>
      <c r="D1364" s="519" t="s">
        <v>57170</v>
      </c>
      <c r="E1364" s="520" t="s">
        <v>63509</v>
      </c>
    </row>
    <row r="1365" spans="1:5">
      <c r="A1365" s="519">
        <v>39345</v>
      </c>
      <c r="B1365" s="519" t="s">
        <v>58683</v>
      </c>
      <c r="C1365" s="519" t="s">
        <v>57174</v>
      </c>
      <c r="D1365" s="519" t="s">
        <v>57170</v>
      </c>
      <c r="E1365" s="520" t="s">
        <v>52321</v>
      </c>
    </row>
    <row r="1366" spans="1:5">
      <c r="A1366" s="519">
        <v>39344</v>
      </c>
      <c r="B1366" s="519" t="s">
        <v>58684</v>
      </c>
      <c r="C1366" s="519" t="s">
        <v>57174</v>
      </c>
      <c r="D1366" s="519" t="s">
        <v>57170</v>
      </c>
      <c r="E1366" s="520" t="s">
        <v>55785</v>
      </c>
    </row>
    <row r="1367" spans="1:5">
      <c r="A1367" s="519">
        <v>12623</v>
      </c>
      <c r="B1367" s="519" t="s">
        <v>58685</v>
      </c>
      <c r="C1367" s="519" t="s">
        <v>57188</v>
      </c>
      <c r="D1367" s="519" t="s">
        <v>40591</v>
      </c>
      <c r="E1367" s="520" t="s">
        <v>51426</v>
      </c>
    </row>
    <row r="1368" spans="1:5">
      <c r="A1368" s="519">
        <v>34498</v>
      </c>
      <c r="B1368" s="519" t="s">
        <v>58686</v>
      </c>
      <c r="C1368" s="519" t="s">
        <v>57174</v>
      </c>
      <c r="D1368" s="519" t="s">
        <v>57170</v>
      </c>
      <c r="E1368" s="520" t="s">
        <v>63644</v>
      </c>
    </row>
    <row r="1369" spans="1:5">
      <c r="A1369" s="519">
        <v>13244</v>
      </c>
      <c r="B1369" s="519" t="s">
        <v>58687</v>
      </c>
      <c r="C1369" s="519" t="s">
        <v>57174</v>
      </c>
      <c r="D1369" s="519" t="s">
        <v>57172</v>
      </c>
      <c r="E1369" s="520" t="s">
        <v>56628</v>
      </c>
    </row>
    <row r="1370" spans="1:5">
      <c r="A1370" s="519">
        <v>38998</v>
      </c>
      <c r="B1370" s="519" t="s">
        <v>58688</v>
      </c>
      <c r="C1370" s="519" t="s">
        <v>57174</v>
      </c>
      <c r="D1370" s="519" t="s">
        <v>40591</v>
      </c>
      <c r="E1370" s="520" t="s">
        <v>59051</v>
      </c>
    </row>
    <row r="1371" spans="1:5">
      <c r="A1371" s="519">
        <v>38999</v>
      </c>
      <c r="B1371" s="519" t="s">
        <v>58689</v>
      </c>
      <c r="C1371" s="519" t="s">
        <v>57174</v>
      </c>
      <c r="D1371" s="519" t="s">
        <v>40591</v>
      </c>
      <c r="E1371" s="520" t="s">
        <v>55406</v>
      </c>
    </row>
    <row r="1372" spans="1:5">
      <c r="A1372" s="519">
        <v>38996</v>
      </c>
      <c r="B1372" s="519" t="s">
        <v>58690</v>
      </c>
      <c r="C1372" s="519" t="s">
        <v>57174</v>
      </c>
      <c r="D1372" s="519" t="s">
        <v>40591</v>
      </c>
      <c r="E1372" s="520" t="s">
        <v>54810</v>
      </c>
    </row>
    <row r="1373" spans="1:5">
      <c r="A1373" s="519">
        <v>38997</v>
      </c>
      <c r="B1373" s="519" t="s">
        <v>58691</v>
      </c>
      <c r="C1373" s="519" t="s">
        <v>57174</v>
      </c>
      <c r="D1373" s="519" t="s">
        <v>40591</v>
      </c>
      <c r="E1373" s="520" t="s">
        <v>56940</v>
      </c>
    </row>
    <row r="1374" spans="1:5">
      <c r="A1374" s="519">
        <v>39862</v>
      </c>
      <c r="B1374" s="519" t="s">
        <v>58692</v>
      </c>
      <c r="C1374" s="519" t="s">
        <v>57174</v>
      </c>
      <c r="D1374" s="519" t="s">
        <v>40591</v>
      </c>
      <c r="E1374" s="520" t="s">
        <v>63645</v>
      </c>
    </row>
    <row r="1375" spans="1:5">
      <c r="A1375" s="519">
        <v>39863</v>
      </c>
      <c r="B1375" s="519" t="s">
        <v>58693</v>
      </c>
      <c r="C1375" s="519" t="s">
        <v>57174</v>
      </c>
      <c r="D1375" s="519" t="s">
        <v>40591</v>
      </c>
      <c r="E1375" s="520" t="s">
        <v>63646</v>
      </c>
    </row>
    <row r="1376" spans="1:5">
      <c r="A1376" s="519">
        <v>39864</v>
      </c>
      <c r="B1376" s="519" t="s">
        <v>58695</v>
      </c>
      <c r="C1376" s="519" t="s">
        <v>57174</v>
      </c>
      <c r="D1376" s="519" t="s">
        <v>40591</v>
      </c>
      <c r="E1376" s="520" t="s">
        <v>59684</v>
      </c>
    </row>
    <row r="1377" spans="1:5">
      <c r="A1377" s="519">
        <v>39865</v>
      </c>
      <c r="B1377" s="519" t="s">
        <v>58696</v>
      </c>
      <c r="C1377" s="519" t="s">
        <v>57174</v>
      </c>
      <c r="D1377" s="519" t="s">
        <v>40591</v>
      </c>
      <c r="E1377" s="520" t="s">
        <v>63647</v>
      </c>
    </row>
    <row r="1378" spans="1:5">
      <c r="A1378" s="519">
        <v>2517</v>
      </c>
      <c r="B1378" s="519" t="s">
        <v>58697</v>
      </c>
      <c r="C1378" s="519" t="s">
        <v>57174</v>
      </c>
      <c r="D1378" s="519" t="s">
        <v>57170</v>
      </c>
      <c r="E1378" s="520" t="s">
        <v>63648</v>
      </c>
    </row>
    <row r="1379" spans="1:5">
      <c r="A1379" s="519">
        <v>2522</v>
      </c>
      <c r="B1379" s="519" t="s">
        <v>58698</v>
      </c>
      <c r="C1379" s="519" t="s">
        <v>57174</v>
      </c>
      <c r="D1379" s="519" t="s">
        <v>57170</v>
      </c>
      <c r="E1379" s="520" t="s">
        <v>63649</v>
      </c>
    </row>
    <row r="1380" spans="1:5">
      <c r="A1380" s="519">
        <v>2548</v>
      </c>
      <c r="B1380" s="519" t="s">
        <v>58699</v>
      </c>
      <c r="C1380" s="519" t="s">
        <v>57174</v>
      </c>
      <c r="D1380" s="519" t="s">
        <v>57170</v>
      </c>
      <c r="E1380" s="520" t="s">
        <v>49717</v>
      </c>
    </row>
    <row r="1381" spans="1:5">
      <c r="A1381" s="519">
        <v>2516</v>
      </c>
      <c r="B1381" s="519" t="s">
        <v>58700</v>
      </c>
      <c r="C1381" s="519" t="s">
        <v>57174</v>
      </c>
      <c r="D1381" s="519" t="s">
        <v>57170</v>
      </c>
      <c r="E1381" s="520" t="s">
        <v>56299</v>
      </c>
    </row>
    <row r="1382" spans="1:5">
      <c r="A1382" s="519">
        <v>2518</v>
      </c>
      <c r="B1382" s="519" t="s">
        <v>58701</v>
      </c>
      <c r="C1382" s="519" t="s">
        <v>57174</v>
      </c>
      <c r="D1382" s="519" t="s">
        <v>57170</v>
      </c>
      <c r="E1382" s="520" t="s">
        <v>63650</v>
      </c>
    </row>
    <row r="1383" spans="1:5">
      <c r="A1383" s="519">
        <v>2521</v>
      </c>
      <c r="B1383" s="519" t="s">
        <v>58703</v>
      </c>
      <c r="C1383" s="519" t="s">
        <v>57174</v>
      </c>
      <c r="D1383" s="519" t="s">
        <v>57170</v>
      </c>
      <c r="E1383" s="520" t="s">
        <v>63651</v>
      </c>
    </row>
    <row r="1384" spans="1:5">
      <c r="A1384" s="519">
        <v>2515</v>
      </c>
      <c r="B1384" s="519" t="s">
        <v>58704</v>
      </c>
      <c r="C1384" s="519" t="s">
        <v>57174</v>
      </c>
      <c r="D1384" s="519" t="s">
        <v>57170</v>
      </c>
      <c r="E1384" s="520" t="s">
        <v>52294</v>
      </c>
    </row>
    <row r="1385" spans="1:5">
      <c r="A1385" s="519">
        <v>2519</v>
      </c>
      <c r="B1385" s="519" t="s">
        <v>58705</v>
      </c>
      <c r="C1385" s="519" t="s">
        <v>57174</v>
      </c>
      <c r="D1385" s="519" t="s">
        <v>57170</v>
      </c>
      <c r="E1385" s="520" t="s">
        <v>63652</v>
      </c>
    </row>
    <row r="1386" spans="1:5">
      <c r="A1386" s="519">
        <v>2520</v>
      </c>
      <c r="B1386" s="519" t="s">
        <v>58706</v>
      </c>
      <c r="C1386" s="519" t="s">
        <v>57174</v>
      </c>
      <c r="D1386" s="519" t="s">
        <v>57170</v>
      </c>
      <c r="E1386" s="520" t="s">
        <v>63653</v>
      </c>
    </row>
    <row r="1387" spans="1:5">
      <c r="A1387" s="519">
        <v>1602</v>
      </c>
      <c r="B1387" s="519" t="s">
        <v>58707</v>
      </c>
      <c r="C1387" s="519" t="s">
        <v>57174</v>
      </c>
      <c r="D1387" s="519" t="s">
        <v>40591</v>
      </c>
      <c r="E1387" s="520" t="s">
        <v>63654</v>
      </c>
    </row>
    <row r="1388" spans="1:5">
      <c r="A1388" s="519">
        <v>1601</v>
      </c>
      <c r="B1388" s="519" t="s">
        <v>58709</v>
      </c>
      <c r="C1388" s="519" t="s">
        <v>57174</v>
      </c>
      <c r="D1388" s="519" t="s">
        <v>40591</v>
      </c>
      <c r="E1388" s="520" t="s">
        <v>55291</v>
      </c>
    </row>
    <row r="1389" spans="1:5">
      <c r="A1389" s="519">
        <v>1598</v>
      </c>
      <c r="B1389" s="519" t="s">
        <v>58711</v>
      </c>
      <c r="C1389" s="519" t="s">
        <v>57174</v>
      </c>
      <c r="D1389" s="519" t="s">
        <v>40591</v>
      </c>
      <c r="E1389" s="520" t="s">
        <v>55550</v>
      </c>
    </row>
    <row r="1390" spans="1:5">
      <c r="A1390" s="519">
        <v>1600</v>
      </c>
      <c r="B1390" s="519" t="s">
        <v>58712</v>
      </c>
      <c r="C1390" s="519" t="s">
        <v>57174</v>
      </c>
      <c r="D1390" s="519" t="s">
        <v>40591</v>
      </c>
      <c r="E1390" s="520" t="s">
        <v>55784</v>
      </c>
    </row>
    <row r="1391" spans="1:5">
      <c r="A1391" s="519">
        <v>1603</v>
      </c>
      <c r="B1391" s="519" t="s">
        <v>58714</v>
      </c>
      <c r="C1391" s="519" t="s">
        <v>57174</v>
      </c>
      <c r="D1391" s="519" t="s">
        <v>40591</v>
      </c>
      <c r="E1391" s="520" t="s">
        <v>63655</v>
      </c>
    </row>
    <row r="1392" spans="1:5">
      <c r="A1392" s="519">
        <v>1599</v>
      </c>
      <c r="B1392" s="519" t="s">
        <v>58715</v>
      </c>
      <c r="C1392" s="519" t="s">
        <v>57174</v>
      </c>
      <c r="D1392" s="519" t="s">
        <v>40591</v>
      </c>
      <c r="E1392" s="520" t="s">
        <v>63656</v>
      </c>
    </row>
    <row r="1393" spans="1:5">
      <c r="A1393" s="519">
        <v>1597</v>
      </c>
      <c r="B1393" s="519" t="s">
        <v>58717</v>
      </c>
      <c r="C1393" s="519" t="s">
        <v>57174</v>
      </c>
      <c r="D1393" s="519" t="s">
        <v>40591</v>
      </c>
      <c r="E1393" s="520" t="s">
        <v>63657</v>
      </c>
    </row>
    <row r="1394" spans="1:5">
      <c r="A1394" s="519">
        <v>39600</v>
      </c>
      <c r="B1394" s="519" t="s">
        <v>58718</v>
      </c>
      <c r="C1394" s="519" t="s">
        <v>57174</v>
      </c>
      <c r="D1394" s="519" t="s">
        <v>57170</v>
      </c>
      <c r="E1394" s="520" t="s">
        <v>56420</v>
      </c>
    </row>
    <row r="1395" spans="1:5">
      <c r="A1395" s="519">
        <v>39601</v>
      </c>
      <c r="B1395" s="519" t="s">
        <v>58719</v>
      </c>
      <c r="C1395" s="519" t="s">
        <v>57174</v>
      </c>
      <c r="D1395" s="519" t="s">
        <v>57170</v>
      </c>
      <c r="E1395" s="520" t="s">
        <v>49718</v>
      </c>
    </row>
    <row r="1396" spans="1:5">
      <c r="A1396" s="519">
        <v>39602</v>
      </c>
      <c r="B1396" s="519" t="s">
        <v>58720</v>
      </c>
      <c r="C1396" s="519" t="s">
        <v>57174</v>
      </c>
      <c r="D1396" s="519" t="s">
        <v>57170</v>
      </c>
      <c r="E1396" s="520" t="s">
        <v>52282</v>
      </c>
    </row>
    <row r="1397" spans="1:5">
      <c r="A1397" s="519">
        <v>39603</v>
      </c>
      <c r="B1397" s="519" t="s">
        <v>58721</v>
      </c>
      <c r="C1397" s="519" t="s">
        <v>57174</v>
      </c>
      <c r="D1397" s="519" t="s">
        <v>57170</v>
      </c>
      <c r="E1397" s="520" t="s">
        <v>55654</v>
      </c>
    </row>
    <row r="1398" spans="1:5">
      <c r="A1398" s="519">
        <v>11821</v>
      </c>
      <c r="B1398" s="519" t="s">
        <v>58722</v>
      </c>
      <c r="C1398" s="519" t="s">
        <v>57174</v>
      </c>
      <c r="D1398" s="519" t="s">
        <v>40591</v>
      </c>
      <c r="E1398" s="520" t="s">
        <v>55734</v>
      </c>
    </row>
    <row r="1399" spans="1:5">
      <c r="A1399" s="519">
        <v>1562</v>
      </c>
      <c r="B1399" s="519" t="s">
        <v>58723</v>
      </c>
      <c r="C1399" s="519" t="s">
        <v>57174</v>
      </c>
      <c r="D1399" s="519" t="s">
        <v>40591</v>
      </c>
      <c r="E1399" s="520" t="s">
        <v>62522</v>
      </c>
    </row>
    <row r="1400" spans="1:5">
      <c r="A1400" s="519">
        <v>1563</v>
      </c>
      <c r="B1400" s="519" t="s">
        <v>58724</v>
      </c>
      <c r="C1400" s="519" t="s">
        <v>57174</v>
      </c>
      <c r="D1400" s="519" t="s">
        <v>40591</v>
      </c>
      <c r="E1400" s="520" t="s">
        <v>63658</v>
      </c>
    </row>
    <row r="1401" spans="1:5">
      <c r="A1401" s="519">
        <v>11856</v>
      </c>
      <c r="B1401" s="519" t="s">
        <v>58726</v>
      </c>
      <c r="C1401" s="519" t="s">
        <v>57174</v>
      </c>
      <c r="D1401" s="519" t="s">
        <v>40591</v>
      </c>
      <c r="E1401" s="520" t="s">
        <v>55297</v>
      </c>
    </row>
    <row r="1402" spans="1:5">
      <c r="A1402" s="519">
        <v>11857</v>
      </c>
      <c r="B1402" s="519" t="s">
        <v>58727</v>
      </c>
      <c r="C1402" s="519" t="s">
        <v>57174</v>
      </c>
      <c r="D1402" s="519" t="s">
        <v>40591</v>
      </c>
      <c r="E1402" s="520" t="s">
        <v>56472</v>
      </c>
    </row>
    <row r="1403" spans="1:5">
      <c r="A1403" s="519">
        <v>11858</v>
      </c>
      <c r="B1403" s="519" t="s">
        <v>58729</v>
      </c>
      <c r="C1403" s="519" t="s">
        <v>57174</v>
      </c>
      <c r="D1403" s="519" t="s">
        <v>40591</v>
      </c>
      <c r="E1403" s="520" t="s">
        <v>56440</v>
      </c>
    </row>
    <row r="1404" spans="1:5">
      <c r="A1404" s="519">
        <v>1539</v>
      </c>
      <c r="B1404" s="519" t="s">
        <v>58730</v>
      </c>
      <c r="C1404" s="519" t="s">
        <v>57174</v>
      </c>
      <c r="D1404" s="519" t="s">
        <v>40591</v>
      </c>
      <c r="E1404" s="520" t="s">
        <v>63659</v>
      </c>
    </row>
    <row r="1405" spans="1:5">
      <c r="A1405" s="519">
        <v>11859</v>
      </c>
      <c r="B1405" s="519" t="s">
        <v>58731</v>
      </c>
      <c r="C1405" s="519" t="s">
        <v>57174</v>
      </c>
      <c r="D1405" s="519" t="s">
        <v>40591</v>
      </c>
      <c r="E1405" s="520" t="s">
        <v>63660</v>
      </c>
    </row>
    <row r="1406" spans="1:5">
      <c r="A1406" s="519">
        <v>1550</v>
      </c>
      <c r="B1406" s="519" t="s">
        <v>58733</v>
      </c>
      <c r="C1406" s="519" t="s">
        <v>57174</v>
      </c>
      <c r="D1406" s="519" t="s">
        <v>40591</v>
      </c>
      <c r="E1406" s="520" t="s">
        <v>57969</v>
      </c>
    </row>
    <row r="1407" spans="1:5">
      <c r="A1407" s="519">
        <v>11854</v>
      </c>
      <c r="B1407" s="519" t="s">
        <v>58734</v>
      </c>
      <c r="C1407" s="519" t="s">
        <v>57174</v>
      </c>
      <c r="D1407" s="519" t="s">
        <v>40591</v>
      </c>
      <c r="E1407" s="520" t="s">
        <v>55299</v>
      </c>
    </row>
    <row r="1408" spans="1:5">
      <c r="A1408" s="519">
        <v>11862</v>
      </c>
      <c r="B1408" s="519" t="s">
        <v>58735</v>
      </c>
      <c r="C1408" s="519" t="s">
        <v>57174</v>
      </c>
      <c r="D1408" s="519" t="s">
        <v>40591</v>
      </c>
      <c r="E1408" s="520" t="s">
        <v>54333</v>
      </c>
    </row>
    <row r="1409" spans="1:5">
      <c r="A1409" s="519">
        <v>11863</v>
      </c>
      <c r="B1409" s="519" t="s">
        <v>58736</v>
      </c>
      <c r="C1409" s="519" t="s">
        <v>57174</v>
      </c>
      <c r="D1409" s="519" t="s">
        <v>40591</v>
      </c>
      <c r="E1409" s="520" t="s">
        <v>55301</v>
      </c>
    </row>
    <row r="1410" spans="1:5">
      <c r="A1410" s="519">
        <v>11855</v>
      </c>
      <c r="B1410" s="519" t="s">
        <v>58737</v>
      </c>
      <c r="C1410" s="519" t="s">
        <v>57174</v>
      </c>
      <c r="D1410" s="519" t="s">
        <v>40591</v>
      </c>
      <c r="E1410" s="520" t="s">
        <v>63661</v>
      </c>
    </row>
    <row r="1411" spans="1:5">
      <c r="A1411" s="519">
        <v>11864</v>
      </c>
      <c r="B1411" s="519" t="s">
        <v>58739</v>
      </c>
      <c r="C1411" s="519" t="s">
        <v>57174</v>
      </c>
      <c r="D1411" s="519" t="s">
        <v>40591</v>
      </c>
      <c r="E1411" s="520" t="s">
        <v>63662</v>
      </c>
    </row>
    <row r="1412" spans="1:5">
      <c r="A1412" s="519">
        <v>2527</v>
      </c>
      <c r="B1412" s="519" t="s">
        <v>58740</v>
      </c>
      <c r="C1412" s="519" t="s">
        <v>57174</v>
      </c>
      <c r="D1412" s="519" t="s">
        <v>57170</v>
      </c>
      <c r="E1412" s="520" t="s">
        <v>55709</v>
      </c>
    </row>
    <row r="1413" spans="1:5">
      <c r="A1413" s="519">
        <v>2526</v>
      </c>
      <c r="B1413" s="519" t="s">
        <v>58741</v>
      </c>
      <c r="C1413" s="519" t="s">
        <v>57174</v>
      </c>
      <c r="D1413" s="519" t="s">
        <v>57170</v>
      </c>
      <c r="E1413" s="520" t="s">
        <v>55372</v>
      </c>
    </row>
    <row r="1414" spans="1:5">
      <c r="A1414" s="519">
        <v>2487</v>
      </c>
      <c r="B1414" s="519" t="s">
        <v>58743</v>
      </c>
      <c r="C1414" s="519" t="s">
        <v>57174</v>
      </c>
      <c r="D1414" s="519" t="s">
        <v>57170</v>
      </c>
      <c r="E1414" s="520" t="s">
        <v>50288</v>
      </c>
    </row>
    <row r="1415" spans="1:5">
      <c r="A1415" s="519">
        <v>2483</v>
      </c>
      <c r="B1415" s="519" t="s">
        <v>58744</v>
      </c>
      <c r="C1415" s="519" t="s">
        <v>57174</v>
      </c>
      <c r="D1415" s="519" t="s">
        <v>57170</v>
      </c>
      <c r="E1415" s="520" t="s">
        <v>57760</v>
      </c>
    </row>
    <row r="1416" spans="1:5">
      <c r="A1416" s="519">
        <v>2528</v>
      </c>
      <c r="B1416" s="519" t="s">
        <v>58745</v>
      </c>
      <c r="C1416" s="519" t="s">
        <v>57174</v>
      </c>
      <c r="D1416" s="519" t="s">
        <v>57170</v>
      </c>
      <c r="E1416" s="520" t="s">
        <v>63663</v>
      </c>
    </row>
    <row r="1417" spans="1:5">
      <c r="A1417" s="519">
        <v>2489</v>
      </c>
      <c r="B1417" s="519" t="s">
        <v>58747</v>
      </c>
      <c r="C1417" s="519" t="s">
        <v>57174</v>
      </c>
      <c r="D1417" s="519" t="s">
        <v>57170</v>
      </c>
      <c r="E1417" s="520" t="s">
        <v>55453</v>
      </c>
    </row>
    <row r="1418" spans="1:5">
      <c r="A1418" s="519">
        <v>2488</v>
      </c>
      <c r="B1418" s="519" t="s">
        <v>58749</v>
      </c>
      <c r="C1418" s="519" t="s">
        <v>57174</v>
      </c>
      <c r="D1418" s="519" t="s">
        <v>57170</v>
      </c>
      <c r="E1418" s="520" t="s">
        <v>58318</v>
      </c>
    </row>
    <row r="1419" spans="1:5">
      <c r="A1419" s="519">
        <v>2484</v>
      </c>
      <c r="B1419" s="519" t="s">
        <v>58750</v>
      </c>
      <c r="C1419" s="519" t="s">
        <v>57174</v>
      </c>
      <c r="D1419" s="519" t="s">
        <v>57170</v>
      </c>
      <c r="E1419" s="520" t="s">
        <v>55433</v>
      </c>
    </row>
    <row r="1420" spans="1:5">
      <c r="A1420" s="519">
        <v>2485</v>
      </c>
      <c r="B1420" s="519" t="s">
        <v>58751</v>
      </c>
      <c r="C1420" s="519" t="s">
        <v>57174</v>
      </c>
      <c r="D1420" s="519" t="s">
        <v>57170</v>
      </c>
      <c r="E1420" s="520" t="s">
        <v>63664</v>
      </c>
    </row>
    <row r="1421" spans="1:5">
      <c r="A1421" s="519">
        <v>38005</v>
      </c>
      <c r="B1421" s="519" t="s">
        <v>58752</v>
      </c>
      <c r="C1421" s="519" t="s">
        <v>57174</v>
      </c>
      <c r="D1421" s="519" t="s">
        <v>57170</v>
      </c>
      <c r="E1421" s="520" t="s">
        <v>63665</v>
      </c>
    </row>
    <row r="1422" spans="1:5">
      <c r="A1422" s="519">
        <v>38006</v>
      </c>
      <c r="B1422" s="519" t="s">
        <v>58753</v>
      </c>
      <c r="C1422" s="519" t="s">
        <v>57174</v>
      </c>
      <c r="D1422" s="519" t="s">
        <v>57170</v>
      </c>
      <c r="E1422" s="520" t="s">
        <v>63666</v>
      </c>
    </row>
    <row r="1423" spans="1:5">
      <c r="A1423" s="519">
        <v>38428</v>
      </c>
      <c r="B1423" s="519" t="s">
        <v>58754</v>
      </c>
      <c r="C1423" s="519" t="s">
        <v>57174</v>
      </c>
      <c r="D1423" s="519" t="s">
        <v>57170</v>
      </c>
      <c r="E1423" s="520" t="s">
        <v>55333</v>
      </c>
    </row>
    <row r="1424" spans="1:5">
      <c r="A1424" s="519">
        <v>38007</v>
      </c>
      <c r="B1424" s="519" t="s">
        <v>58755</v>
      </c>
      <c r="C1424" s="519" t="s">
        <v>57174</v>
      </c>
      <c r="D1424" s="519" t="s">
        <v>57170</v>
      </c>
      <c r="E1424" s="520" t="s">
        <v>63667</v>
      </c>
    </row>
    <row r="1425" spans="1:5">
      <c r="A1425" s="519">
        <v>38008</v>
      </c>
      <c r="B1425" s="519" t="s">
        <v>58756</v>
      </c>
      <c r="C1425" s="519" t="s">
        <v>57174</v>
      </c>
      <c r="D1425" s="519" t="s">
        <v>57170</v>
      </c>
      <c r="E1425" s="520" t="s">
        <v>63668</v>
      </c>
    </row>
    <row r="1426" spans="1:5">
      <c r="A1426" s="519">
        <v>38009</v>
      </c>
      <c r="B1426" s="519" t="s">
        <v>58757</v>
      </c>
      <c r="C1426" s="519" t="s">
        <v>57174</v>
      </c>
      <c r="D1426" s="519" t="s">
        <v>57170</v>
      </c>
      <c r="E1426" s="520" t="s">
        <v>63669</v>
      </c>
    </row>
    <row r="1427" spans="1:5">
      <c r="A1427" s="519">
        <v>39279</v>
      </c>
      <c r="B1427" s="519" t="s">
        <v>58758</v>
      </c>
      <c r="C1427" s="519" t="s">
        <v>57174</v>
      </c>
      <c r="D1427" s="519" t="s">
        <v>40591</v>
      </c>
      <c r="E1427" s="520" t="s">
        <v>63670</v>
      </c>
    </row>
    <row r="1428" spans="1:5">
      <c r="A1428" s="519">
        <v>38845</v>
      </c>
      <c r="B1428" s="519" t="s">
        <v>58759</v>
      </c>
      <c r="C1428" s="519" t="s">
        <v>57174</v>
      </c>
      <c r="D1428" s="519" t="s">
        <v>40591</v>
      </c>
      <c r="E1428" s="520" t="s">
        <v>51391</v>
      </c>
    </row>
    <row r="1429" spans="1:5">
      <c r="A1429" s="519">
        <v>39280</v>
      </c>
      <c r="B1429" s="519" t="s">
        <v>58760</v>
      </c>
      <c r="C1429" s="519" t="s">
        <v>57174</v>
      </c>
      <c r="D1429" s="519" t="s">
        <v>40591</v>
      </c>
      <c r="E1429" s="520" t="s">
        <v>63671</v>
      </c>
    </row>
    <row r="1430" spans="1:5">
      <c r="A1430" s="519">
        <v>39281</v>
      </c>
      <c r="B1430" s="519" t="s">
        <v>58761</v>
      </c>
      <c r="C1430" s="519" t="s">
        <v>57174</v>
      </c>
      <c r="D1430" s="519" t="s">
        <v>40591</v>
      </c>
      <c r="E1430" s="520" t="s">
        <v>56282</v>
      </c>
    </row>
    <row r="1431" spans="1:5">
      <c r="A1431" s="519">
        <v>38849</v>
      </c>
      <c r="B1431" s="519" t="s">
        <v>58762</v>
      </c>
      <c r="C1431" s="519" t="s">
        <v>57174</v>
      </c>
      <c r="D1431" s="519" t="s">
        <v>40591</v>
      </c>
      <c r="E1431" s="520" t="s">
        <v>63672</v>
      </c>
    </row>
    <row r="1432" spans="1:5">
      <c r="A1432" s="519">
        <v>39282</v>
      </c>
      <c r="B1432" s="519" t="s">
        <v>58763</v>
      </c>
      <c r="C1432" s="519" t="s">
        <v>57174</v>
      </c>
      <c r="D1432" s="519" t="s">
        <v>40591</v>
      </c>
      <c r="E1432" s="520" t="s">
        <v>63673</v>
      </c>
    </row>
    <row r="1433" spans="1:5">
      <c r="A1433" s="519">
        <v>38852</v>
      </c>
      <c r="B1433" s="519" t="s">
        <v>58765</v>
      </c>
      <c r="C1433" s="519" t="s">
        <v>57174</v>
      </c>
      <c r="D1433" s="519" t="s">
        <v>40591</v>
      </c>
      <c r="E1433" s="520" t="s">
        <v>56613</v>
      </c>
    </row>
    <row r="1434" spans="1:5">
      <c r="A1434" s="519">
        <v>38844</v>
      </c>
      <c r="B1434" s="519" t="s">
        <v>58766</v>
      </c>
      <c r="C1434" s="519" t="s">
        <v>57174</v>
      </c>
      <c r="D1434" s="519" t="s">
        <v>40591</v>
      </c>
      <c r="E1434" s="520" t="s">
        <v>55393</v>
      </c>
    </row>
    <row r="1435" spans="1:5">
      <c r="A1435" s="519">
        <v>38846</v>
      </c>
      <c r="B1435" s="519" t="s">
        <v>58767</v>
      </c>
      <c r="C1435" s="519" t="s">
        <v>57174</v>
      </c>
      <c r="D1435" s="519" t="s">
        <v>40591</v>
      </c>
      <c r="E1435" s="520" t="s">
        <v>63674</v>
      </c>
    </row>
    <row r="1436" spans="1:5">
      <c r="A1436" s="519">
        <v>38847</v>
      </c>
      <c r="B1436" s="519" t="s">
        <v>58768</v>
      </c>
      <c r="C1436" s="519" t="s">
        <v>57174</v>
      </c>
      <c r="D1436" s="519" t="s">
        <v>40591</v>
      </c>
      <c r="E1436" s="520" t="s">
        <v>26261</v>
      </c>
    </row>
    <row r="1437" spans="1:5">
      <c r="A1437" s="519">
        <v>38850</v>
      </c>
      <c r="B1437" s="519" t="s">
        <v>58769</v>
      </c>
      <c r="C1437" s="519" t="s">
        <v>57174</v>
      </c>
      <c r="D1437" s="519" t="s">
        <v>40591</v>
      </c>
      <c r="E1437" s="520" t="s">
        <v>56784</v>
      </c>
    </row>
    <row r="1438" spans="1:5">
      <c r="A1438" s="519">
        <v>38848</v>
      </c>
      <c r="B1438" s="519" t="s">
        <v>58770</v>
      </c>
      <c r="C1438" s="519" t="s">
        <v>57174</v>
      </c>
      <c r="D1438" s="519" t="s">
        <v>40591</v>
      </c>
      <c r="E1438" s="520" t="s">
        <v>63675</v>
      </c>
    </row>
    <row r="1439" spans="1:5">
      <c r="A1439" s="519">
        <v>38851</v>
      </c>
      <c r="B1439" s="519" t="s">
        <v>58771</v>
      </c>
      <c r="C1439" s="519" t="s">
        <v>57174</v>
      </c>
      <c r="D1439" s="519" t="s">
        <v>40591</v>
      </c>
      <c r="E1439" s="520" t="s">
        <v>63676</v>
      </c>
    </row>
    <row r="1440" spans="1:5">
      <c r="A1440" s="519">
        <v>38860</v>
      </c>
      <c r="B1440" s="519" t="s">
        <v>58772</v>
      </c>
      <c r="C1440" s="519" t="s">
        <v>57174</v>
      </c>
      <c r="D1440" s="519" t="s">
        <v>40591</v>
      </c>
      <c r="E1440" s="520" t="s">
        <v>56597</v>
      </c>
    </row>
    <row r="1441" spans="1:5">
      <c r="A1441" s="519">
        <v>38861</v>
      </c>
      <c r="B1441" s="519" t="s">
        <v>58773</v>
      </c>
      <c r="C1441" s="519" t="s">
        <v>57174</v>
      </c>
      <c r="D1441" s="519" t="s">
        <v>40591</v>
      </c>
      <c r="E1441" s="520" t="s">
        <v>49884</v>
      </c>
    </row>
    <row r="1442" spans="1:5">
      <c r="A1442" s="519">
        <v>38862</v>
      </c>
      <c r="B1442" s="519" t="s">
        <v>58774</v>
      </c>
      <c r="C1442" s="519" t="s">
        <v>57174</v>
      </c>
      <c r="D1442" s="519" t="s">
        <v>40591</v>
      </c>
      <c r="E1442" s="520" t="s">
        <v>55823</v>
      </c>
    </row>
    <row r="1443" spans="1:5">
      <c r="A1443" s="519">
        <v>38863</v>
      </c>
      <c r="B1443" s="519" t="s">
        <v>58775</v>
      </c>
      <c r="C1443" s="519" t="s">
        <v>57174</v>
      </c>
      <c r="D1443" s="519" t="s">
        <v>40591</v>
      </c>
      <c r="E1443" s="520" t="s">
        <v>63677</v>
      </c>
    </row>
    <row r="1444" spans="1:5">
      <c r="A1444" s="519">
        <v>38865</v>
      </c>
      <c r="B1444" s="519" t="s">
        <v>58776</v>
      </c>
      <c r="C1444" s="519" t="s">
        <v>57174</v>
      </c>
      <c r="D1444" s="519" t="s">
        <v>40591</v>
      </c>
      <c r="E1444" s="520" t="s">
        <v>53665</v>
      </c>
    </row>
    <row r="1445" spans="1:5">
      <c r="A1445" s="519">
        <v>38864</v>
      </c>
      <c r="B1445" s="519" t="s">
        <v>58778</v>
      </c>
      <c r="C1445" s="519" t="s">
        <v>57174</v>
      </c>
      <c r="D1445" s="519" t="s">
        <v>40591</v>
      </c>
      <c r="E1445" s="520" t="s">
        <v>63678</v>
      </c>
    </row>
    <row r="1446" spans="1:5">
      <c r="A1446" s="519">
        <v>38866</v>
      </c>
      <c r="B1446" s="519" t="s">
        <v>58779</v>
      </c>
      <c r="C1446" s="519" t="s">
        <v>57174</v>
      </c>
      <c r="D1446" s="519" t="s">
        <v>40591</v>
      </c>
      <c r="E1446" s="520" t="s">
        <v>60361</v>
      </c>
    </row>
    <row r="1447" spans="1:5">
      <c r="A1447" s="519">
        <v>38868</v>
      </c>
      <c r="B1447" s="519" t="s">
        <v>58780</v>
      </c>
      <c r="C1447" s="519" t="s">
        <v>57174</v>
      </c>
      <c r="D1447" s="519" t="s">
        <v>40591</v>
      </c>
      <c r="E1447" s="520" t="s">
        <v>55341</v>
      </c>
    </row>
    <row r="1448" spans="1:5">
      <c r="A1448" s="519">
        <v>38853</v>
      </c>
      <c r="B1448" s="519" t="s">
        <v>58781</v>
      </c>
      <c r="C1448" s="519" t="s">
        <v>57174</v>
      </c>
      <c r="D1448" s="519" t="s">
        <v>40591</v>
      </c>
      <c r="E1448" s="520" t="s">
        <v>57275</v>
      </c>
    </row>
    <row r="1449" spans="1:5">
      <c r="A1449" s="519">
        <v>38854</v>
      </c>
      <c r="B1449" s="519" t="s">
        <v>58782</v>
      </c>
      <c r="C1449" s="519" t="s">
        <v>57174</v>
      </c>
      <c r="D1449" s="519" t="s">
        <v>40591</v>
      </c>
      <c r="E1449" s="520" t="s">
        <v>55729</v>
      </c>
    </row>
    <row r="1450" spans="1:5">
      <c r="A1450" s="519">
        <v>38855</v>
      </c>
      <c r="B1450" s="519" t="s">
        <v>58783</v>
      </c>
      <c r="C1450" s="519" t="s">
        <v>57174</v>
      </c>
      <c r="D1450" s="519" t="s">
        <v>40591</v>
      </c>
      <c r="E1450" s="520" t="s">
        <v>27981</v>
      </c>
    </row>
    <row r="1451" spans="1:5">
      <c r="A1451" s="519">
        <v>38856</v>
      </c>
      <c r="B1451" s="519" t="s">
        <v>58784</v>
      </c>
      <c r="C1451" s="519" t="s">
        <v>57174</v>
      </c>
      <c r="D1451" s="519" t="s">
        <v>40591</v>
      </c>
      <c r="E1451" s="520" t="s">
        <v>63679</v>
      </c>
    </row>
    <row r="1452" spans="1:5">
      <c r="A1452" s="519">
        <v>38857</v>
      </c>
      <c r="B1452" s="519" t="s">
        <v>58786</v>
      </c>
      <c r="C1452" s="519" t="s">
        <v>57174</v>
      </c>
      <c r="D1452" s="519" t="s">
        <v>40591</v>
      </c>
      <c r="E1452" s="520" t="s">
        <v>49683</v>
      </c>
    </row>
    <row r="1453" spans="1:5">
      <c r="A1453" s="519">
        <v>38858</v>
      </c>
      <c r="B1453" s="519" t="s">
        <v>58787</v>
      </c>
      <c r="C1453" s="519" t="s">
        <v>57174</v>
      </c>
      <c r="D1453" s="519" t="s">
        <v>40591</v>
      </c>
      <c r="E1453" s="520" t="s">
        <v>62534</v>
      </c>
    </row>
    <row r="1454" spans="1:5">
      <c r="A1454" s="519">
        <v>38859</v>
      </c>
      <c r="B1454" s="519" t="s">
        <v>58789</v>
      </c>
      <c r="C1454" s="519" t="s">
        <v>57174</v>
      </c>
      <c r="D1454" s="519" t="s">
        <v>40591</v>
      </c>
      <c r="E1454" s="520" t="s">
        <v>63680</v>
      </c>
    </row>
    <row r="1455" spans="1:5">
      <c r="A1455" s="519">
        <v>3104</v>
      </c>
      <c r="B1455" s="519" t="s">
        <v>63681</v>
      </c>
      <c r="C1455" s="519" t="s">
        <v>58790</v>
      </c>
      <c r="D1455" s="519" t="s">
        <v>57170</v>
      </c>
      <c r="E1455" s="520" t="s">
        <v>63682</v>
      </c>
    </row>
    <row r="1456" spans="1:5">
      <c r="A1456" s="519">
        <v>1607</v>
      </c>
      <c r="B1456" s="519" t="s">
        <v>58791</v>
      </c>
      <c r="C1456" s="519" t="s">
        <v>58790</v>
      </c>
      <c r="D1456" s="519" t="s">
        <v>57170</v>
      </c>
      <c r="E1456" s="520" t="s">
        <v>23249</v>
      </c>
    </row>
    <row r="1457" spans="1:5">
      <c r="A1457" s="519">
        <v>38169</v>
      </c>
      <c r="B1457" s="519" t="s">
        <v>58792</v>
      </c>
      <c r="C1457" s="519" t="s">
        <v>58790</v>
      </c>
      <c r="D1457" s="519" t="s">
        <v>57170</v>
      </c>
      <c r="E1457" s="520" t="s">
        <v>63683</v>
      </c>
    </row>
    <row r="1458" spans="1:5">
      <c r="A1458" s="519">
        <v>6142</v>
      </c>
      <c r="B1458" s="519" t="s">
        <v>58794</v>
      </c>
      <c r="C1458" s="519" t="s">
        <v>57174</v>
      </c>
      <c r="D1458" s="519" t="s">
        <v>57170</v>
      </c>
      <c r="E1458" s="520" t="s">
        <v>52679</v>
      </c>
    </row>
    <row r="1459" spans="1:5">
      <c r="A1459" s="519">
        <v>11686</v>
      </c>
      <c r="B1459" s="519" t="s">
        <v>58795</v>
      </c>
      <c r="C1459" s="519" t="s">
        <v>57174</v>
      </c>
      <c r="D1459" s="519" t="s">
        <v>57170</v>
      </c>
      <c r="E1459" s="520" t="s">
        <v>63684</v>
      </c>
    </row>
    <row r="1460" spans="1:5">
      <c r="A1460" s="519">
        <v>37598</v>
      </c>
      <c r="B1460" s="519" t="s">
        <v>58796</v>
      </c>
      <c r="C1460" s="519" t="s">
        <v>57174</v>
      </c>
      <c r="D1460" s="519" t="s">
        <v>40591</v>
      </c>
      <c r="E1460" s="520" t="s">
        <v>56463</v>
      </c>
    </row>
    <row r="1461" spans="1:5">
      <c r="A1461" s="519">
        <v>25398</v>
      </c>
      <c r="B1461" s="519" t="s">
        <v>58797</v>
      </c>
      <c r="C1461" s="519" t="s">
        <v>57174</v>
      </c>
      <c r="D1461" s="519" t="s">
        <v>40591</v>
      </c>
      <c r="E1461" s="520" t="s">
        <v>63685</v>
      </c>
    </row>
    <row r="1462" spans="1:5">
      <c r="A1462" s="519">
        <v>25399</v>
      </c>
      <c r="B1462" s="519" t="s">
        <v>58798</v>
      </c>
      <c r="C1462" s="519" t="s">
        <v>57174</v>
      </c>
      <c r="D1462" s="519" t="s">
        <v>40591</v>
      </c>
      <c r="E1462" s="520" t="s">
        <v>63686</v>
      </c>
    </row>
    <row r="1463" spans="1:5">
      <c r="A1463" s="519">
        <v>43440</v>
      </c>
      <c r="B1463" s="519" t="s">
        <v>58799</v>
      </c>
      <c r="C1463" s="519" t="s">
        <v>57174</v>
      </c>
      <c r="D1463" s="519" t="s">
        <v>57170</v>
      </c>
      <c r="E1463" s="520" t="s">
        <v>63687</v>
      </c>
    </row>
    <row r="1464" spans="1:5">
      <c r="A1464" s="519">
        <v>10667</v>
      </c>
      <c r="B1464" s="519" t="s">
        <v>58800</v>
      </c>
      <c r="C1464" s="519" t="s">
        <v>57174</v>
      </c>
      <c r="D1464" s="519" t="s">
        <v>57172</v>
      </c>
      <c r="E1464" s="520" t="s">
        <v>63688</v>
      </c>
    </row>
    <row r="1465" spans="1:5">
      <c r="A1465" s="519">
        <v>1613</v>
      </c>
      <c r="B1465" s="519" t="s">
        <v>58801</v>
      </c>
      <c r="C1465" s="519" t="s">
        <v>57174</v>
      </c>
      <c r="D1465" s="519" t="s">
        <v>57170</v>
      </c>
      <c r="E1465" s="520" t="s">
        <v>63689</v>
      </c>
    </row>
    <row r="1466" spans="1:5">
      <c r="A1466" s="519">
        <v>1626</v>
      </c>
      <c r="B1466" s="519" t="s">
        <v>58802</v>
      </c>
      <c r="C1466" s="519" t="s">
        <v>57174</v>
      </c>
      <c r="D1466" s="519" t="s">
        <v>57170</v>
      </c>
      <c r="E1466" s="520" t="s">
        <v>63690</v>
      </c>
    </row>
    <row r="1467" spans="1:5">
      <c r="A1467" s="519">
        <v>1625</v>
      </c>
      <c r="B1467" s="519" t="s">
        <v>58803</v>
      </c>
      <c r="C1467" s="519" t="s">
        <v>57174</v>
      </c>
      <c r="D1467" s="519" t="s">
        <v>57170</v>
      </c>
      <c r="E1467" s="520" t="s">
        <v>63691</v>
      </c>
    </row>
    <row r="1468" spans="1:5">
      <c r="A1468" s="519">
        <v>1622</v>
      </c>
      <c r="B1468" s="519" t="s">
        <v>58805</v>
      </c>
      <c r="C1468" s="519" t="s">
        <v>57174</v>
      </c>
      <c r="D1468" s="519" t="s">
        <v>57170</v>
      </c>
      <c r="E1468" s="520" t="s">
        <v>63692</v>
      </c>
    </row>
    <row r="1469" spans="1:5">
      <c r="A1469" s="519">
        <v>1620</v>
      </c>
      <c r="B1469" s="519" t="s">
        <v>58806</v>
      </c>
      <c r="C1469" s="519" t="s">
        <v>57174</v>
      </c>
      <c r="D1469" s="519" t="s">
        <v>57170</v>
      </c>
      <c r="E1469" s="520" t="s">
        <v>63693</v>
      </c>
    </row>
    <row r="1470" spans="1:5">
      <c r="A1470" s="519">
        <v>1629</v>
      </c>
      <c r="B1470" s="519" t="s">
        <v>58807</v>
      </c>
      <c r="C1470" s="519" t="s">
        <v>57174</v>
      </c>
      <c r="D1470" s="519" t="s">
        <v>57170</v>
      </c>
      <c r="E1470" s="520" t="s">
        <v>63694</v>
      </c>
    </row>
    <row r="1471" spans="1:5">
      <c r="A1471" s="519">
        <v>1627</v>
      </c>
      <c r="B1471" s="519" t="s">
        <v>58808</v>
      </c>
      <c r="C1471" s="519" t="s">
        <v>57174</v>
      </c>
      <c r="D1471" s="519" t="s">
        <v>57170</v>
      </c>
      <c r="E1471" s="520" t="s">
        <v>63695</v>
      </c>
    </row>
    <row r="1472" spans="1:5">
      <c r="A1472" s="519">
        <v>1623</v>
      </c>
      <c r="B1472" s="519" t="s">
        <v>58809</v>
      </c>
      <c r="C1472" s="519" t="s">
        <v>57174</v>
      </c>
      <c r="D1472" s="519" t="s">
        <v>57170</v>
      </c>
      <c r="E1472" s="520" t="s">
        <v>63696</v>
      </c>
    </row>
    <row r="1473" spans="1:5">
      <c r="A1473" s="519">
        <v>1619</v>
      </c>
      <c r="B1473" s="519" t="s">
        <v>58810</v>
      </c>
      <c r="C1473" s="519" t="s">
        <v>57174</v>
      </c>
      <c r="D1473" s="519" t="s">
        <v>57170</v>
      </c>
      <c r="E1473" s="520" t="s">
        <v>63697</v>
      </c>
    </row>
    <row r="1474" spans="1:5">
      <c r="A1474" s="519">
        <v>1630</v>
      </c>
      <c r="B1474" s="519" t="s">
        <v>58811</v>
      </c>
      <c r="C1474" s="519" t="s">
        <v>57174</v>
      </c>
      <c r="D1474" s="519" t="s">
        <v>57170</v>
      </c>
      <c r="E1474" s="520" t="s">
        <v>63698</v>
      </c>
    </row>
    <row r="1475" spans="1:5">
      <c r="A1475" s="519">
        <v>1616</v>
      </c>
      <c r="B1475" s="519" t="s">
        <v>58812</v>
      </c>
      <c r="C1475" s="519" t="s">
        <v>57174</v>
      </c>
      <c r="D1475" s="519" t="s">
        <v>57170</v>
      </c>
      <c r="E1475" s="520" t="s">
        <v>63699</v>
      </c>
    </row>
    <row r="1476" spans="1:5">
      <c r="A1476" s="519">
        <v>1614</v>
      </c>
      <c r="B1476" s="519" t="s">
        <v>58813</v>
      </c>
      <c r="C1476" s="519" t="s">
        <v>57174</v>
      </c>
      <c r="D1476" s="519" t="s">
        <v>57170</v>
      </c>
      <c r="E1476" s="520" t="s">
        <v>63700</v>
      </c>
    </row>
    <row r="1477" spans="1:5">
      <c r="A1477" s="519">
        <v>1617</v>
      </c>
      <c r="B1477" s="519" t="s">
        <v>58814</v>
      </c>
      <c r="C1477" s="519" t="s">
        <v>57174</v>
      </c>
      <c r="D1477" s="519" t="s">
        <v>57170</v>
      </c>
      <c r="E1477" s="520" t="s">
        <v>63701</v>
      </c>
    </row>
    <row r="1478" spans="1:5">
      <c r="A1478" s="519">
        <v>1621</v>
      </c>
      <c r="B1478" s="519" t="s">
        <v>58815</v>
      </c>
      <c r="C1478" s="519" t="s">
        <v>57174</v>
      </c>
      <c r="D1478" s="519" t="s">
        <v>57170</v>
      </c>
      <c r="E1478" s="520" t="s">
        <v>63702</v>
      </c>
    </row>
    <row r="1479" spans="1:5">
      <c r="A1479" s="519">
        <v>1624</v>
      </c>
      <c r="B1479" s="519" t="s">
        <v>58816</v>
      </c>
      <c r="C1479" s="519" t="s">
        <v>57174</v>
      </c>
      <c r="D1479" s="519" t="s">
        <v>57170</v>
      </c>
      <c r="E1479" s="520" t="s">
        <v>63703</v>
      </c>
    </row>
    <row r="1480" spans="1:5">
      <c r="A1480" s="519">
        <v>1615</v>
      </c>
      <c r="B1480" s="519" t="s">
        <v>58817</v>
      </c>
      <c r="C1480" s="519" t="s">
        <v>57174</v>
      </c>
      <c r="D1480" s="519" t="s">
        <v>57170</v>
      </c>
      <c r="E1480" s="520" t="s">
        <v>63704</v>
      </c>
    </row>
    <row r="1481" spans="1:5">
      <c r="A1481" s="519">
        <v>1612</v>
      </c>
      <c r="B1481" s="519" t="s">
        <v>58818</v>
      </c>
      <c r="C1481" s="519" t="s">
        <v>57174</v>
      </c>
      <c r="D1481" s="519" t="s">
        <v>57172</v>
      </c>
      <c r="E1481" s="520" t="s">
        <v>63705</v>
      </c>
    </row>
    <row r="1482" spans="1:5">
      <c r="A1482" s="519">
        <v>1618</v>
      </c>
      <c r="B1482" s="519" t="s">
        <v>58819</v>
      </c>
      <c r="C1482" s="519" t="s">
        <v>57174</v>
      </c>
      <c r="D1482" s="519" t="s">
        <v>57170</v>
      </c>
      <c r="E1482" s="520" t="s">
        <v>63706</v>
      </c>
    </row>
    <row r="1483" spans="1:5">
      <c r="A1483" s="519">
        <v>14211</v>
      </c>
      <c r="B1483" s="519" t="s">
        <v>58820</v>
      </c>
      <c r="C1483" s="519" t="s">
        <v>57174</v>
      </c>
      <c r="D1483" s="519" t="s">
        <v>57170</v>
      </c>
      <c r="E1483" s="520" t="s">
        <v>56575</v>
      </c>
    </row>
    <row r="1484" spans="1:5">
      <c r="A1484" s="519">
        <v>43657</v>
      </c>
      <c r="B1484" s="519" t="s">
        <v>63707</v>
      </c>
      <c r="C1484" s="519" t="s">
        <v>57188</v>
      </c>
      <c r="D1484" s="519" t="s">
        <v>57170</v>
      </c>
      <c r="E1484" s="520" t="s">
        <v>49717</v>
      </c>
    </row>
    <row r="1485" spans="1:5">
      <c r="A1485" s="519">
        <v>34500</v>
      </c>
      <c r="B1485" s="519" t="s">
        <v>58821</v>
      </c>
      <c r="C1485" s="519" t="s">
        <v>57385</v>
      </c>
      <c r="D1485" s="519" t="s">
        <v>57170</v>
      </c>
      <c r="E1485" s="520" t="s">
        <v>63708</v>
      </c>
    </row>
    <row r="1486" spans="1:5">
      <c r="A1486" s="519">
        <v>40934</v>
      </c>
      <c r="B1486" s="519" t="s">
        <v>58822</v>
      </c>
      <c r="C1486" s="519" t="s">
        <v>57388</v>
      </c>
      <c r="D1486" s="519" t="s">
        <v>57170</v>
      </c>
      <c r="E1486" s="520" t="s">
        <v>63709</v>
      </c>
    </row>
    <row r="1487" spans="1:5">
      <c r="A1487" s="519">
        <v>38200</v>
      </c>
      <c r="B1487" s="519" t="s">
        <v>58823</v>
      </c>
      <c r="C1487" s="519" t="s">
        <v>58824</v>
      </c>
      <c r="D1487" s="519" t="s">
        <v>57170</v>
      </c>
      <c r="E1487" s="520" t="s">
        <v>63710</v>
      </c>
    </row>
    <row r="1488" spans="1:5">
      <c r="A1488" s="519">
        <v>39269</v>
      </c>
      <c r="B1488" s="519" t="s">
        <v>58825</v>
      </c>
      <c r="C1488" s="519" t="s">
        <v>57188</v>
      </c>
      <c r="D1488" s="519" t="s">
        <v>57170</v>
      </c>
      <c r="E1488" s="520" t="s">
        <v>57427</v>
      </c>
    </row>
    <row r="1489" spans="1:5">
      <c r="A1489" s="519">
        <v>11889</v>
      </c>
      <c r="B1489" s="519" t="s">
        <v>58826</v>
      </c>
      <c r="C1489" s="519" t="s">
        <v>57188</v>
      </c>
      <c r="D1489" s="519" t="s">
        <v>57170</v>
      </c>
      <c r="E1489" s="520" t="s">
        <v>52295</v>
      </c>
    </row>
    <row r="1490" spans="1:5">
      <c r="A1490" s="519">
        <v>39270</v>
      </c>
      <c r="B1490" s="519" t="s">
        <v>58827</v>
      </c>
      <c r="C1490" s="519" t="s">
        <v>57188</v>
      </c>
      <c r="D1490" s="519" t="s">
        <v>57170</v>
      </c>
      <c r="E1490" s="520" t="s">
        <v>52267</v>
      </c>
    </row>
    <row r="1491" spans="1:5">
      <c r="A1491" s="519">
        <v>11890</v>
      </c>
      <c r="B1491" s="519" t="s">
        <v>58828</v>
      </c>
      <c r="C1491" s="519" t="s">
        <v>57188</v>
      </c>
      <c r="D1491" s="519" t="s">
        <v>57170</v>
      </c>
      <c r="E1491" s="520" t="s">
        <v>59290</v>
      </c>
    </row>
    <row r="1492" spans="1:5">
      <c r="A1492" s="519">
        <v>11891</v>
      </c>
      <c r="B1492" s="519" t="s">
        <v>58829</v>
      </c>
      <c r="C1492" s="519" t="s">
        <v>57188</v>
      </c>
      <c r="D1492" s="519" t="s">
        <v>57170</v>
      </c>
      <c r="E1492" s="520" t="s">
        <v>23973</v>
      </c>
    </row>
    <row r="1493" spans="1:5">
      <c r="A1493" s="519">
        <v>11892</v>
      </c>
      <c r="B1493" s="519" t="s">
        <v>58830</v>
      </c>
      <c r="C1493" s="519" t="s">
        <v>57188</v>
      </c>
      <c r="D1493" s="519" t="s">
        <v>57170</v>
      </c>
      <c r="E1493" s="520" t="s">
        <v>55843</v>
      </c>
    </row>
    <row r="1494" spans="1:5">
      <c r="A1494" s="519">
        <v>37601</v>
      </c>
      <c r="B1494" s="519" t="s">
        <v>58832</v>
      </c>
      <c r="C1494" s="519" t="s">
        <v>57188</v>
      </c>
      <c r="D1494" s="519" t="s">
        <v>40591</v>
      </c>
      <c r="E1494" s="520" t="s">
        <v>26203</v>
      </c>
    </row>
    <row r="1495" spans="1:5">
      <c r="A1495" s="519">
        <v>1634</v>
      </c>
      <c r="B1495" s="519" t="s">
        <v>58834</v>
      </c>
      <c r="C1495" s="519" t="s">
        <v>57188</v>
      </c>
      <c r="D1495" s="519" t="s">
        <v>40591</v>
      </c>
      <c r="E1495" s="520" t="s">
        <v>60078</v>
      </c>
    </row>
    <row r="1496" spans="1:5">
      <c r="A1496" s="519">
        <v>5086</v>
      </c>
      <c r="B1496" s="519" t="s">
        <v>58836</v>
      </c>
      <c r="C1496" s="519" t="s">
        <v>57251</v>
      </c>
      <c r="D1496" s="519" t="s">
        <v>57170</v>
      </c>
      <c r="E1496" s="520" t="s">
        <v>63711</v>
      </c>
    </row>
    <row r="1497" spans="1:5">
      <c r="A1497" s="519">
        <v>11280</v>
      </c>
      <c r="B1497" s="519" t="s">
        <v>58838</v>
      </c>
      <c r="C1497" s="519" t="s">
        <v>57174</v>
      </c>
      <c r="D1497" s="519" t="s">
        <v>57170</v>
      </c>
      <c r="E1497" s="520" t="s">
        <v>63712</v>
      </c>
    </row>
    <row r="1498" spans="1:5">
      <c r="A1498" s="519">
        <v>40519</v>
      </c>
      <c r="B1498" s="519" t="s">
        <v>58839</v>
      </c>
      <c r="C1498" s="519" t="s">
        <v>57174</v>
      </c>
      <c r="D1498" s="519" t="s">
        <v>57170</v>
      </c>
      <c r="E1498" s="520" t="s">
        <v>63713</v>
      </c>
    </row>
    <row r="1499" spans="1:5">
      <c r="A1499" s="519">
        <v>39869</v>
      </c>
      <c r="B1499" s="519" t="s">
        <v>58840</v>
      </c>
      <c r="C1499" s="519" t="s">
        <v>57174</v>
      </c>
      <c r="D1499" s="519" t="s">
        <v>40591</v>
      </c>
      <c r="E1499" s="520" t="s">
        <v>55879</v>
      </c>
    </row>
    <row r="1500" spans="1:5">
      <c r="A1500" s="519">
        <v>39870</v>
      </c>
      <c r="B1500" s="519" t="s">
        <v>58841</v>
      </c>
      <c r="C1500" s="519" t="s">
        <v>57174</v>
      </c>
      <c r="D1500" s="519" t="s">
        <v>40591</v>
      </c>
      <c r="E1500" s="520" t="s">
        <v>56701</v>
      </c>
    </row>
    <row r="1501" spans="1:5">
      <c r="A1501" s="519">
        <v>39871</v>
      </c>
      <c r="B1501" s="519" t="s">
        <v>58842</v>
      </c>
      <c r="C1501" s="519" t="s">
        <v>57174</v>
      </c>
      <c r="D1501" s="519" t="s">
        <v>40591</v>
      </c>
      <c r="E1501" s="520" t="s">
        <v>63714</v>
      </c>
    </row>
    <row r="1502" spans="1:5">
      <c r="A1502" s="519">
        <v>12722</v>
      </c>
      <c r="B1502" s="519" t="s">
        <v>58844</v>
      </c>
      <c r="C1502" s="519" t="s">
        <v>57174</v>
      </c>
      <c r="D1502" s="519" t="s">
        <v>40591</v>
      </c>
      <c r="E1502" s="520" t="s">
        <v>63715</v>
      </c>
    </row>
    <row r="1503" spans="1:5">
      <c r="A1503" s="519">
        <v>12714</v>
      </c>
      <c r="B1503" s="519" t="s">
        <v>58845</v>
      </c>
      <c r="C1503" s="519" t="s">
        <v>57174</v>
      </c>
      <c r="D1503" s="519" t="s">
        <v>40591</v>
      </c>
      <c r="E1503" s="520" t="s">
        <v>63716</v>
      </c>
    </row>
    <row r="1504" spans="1:5">
      <c r="A1504" s="519">
        <v>12715</v>
      </c>
      <c r="B1504" s="519" t="s">
        <v>58846</v>
      </c>
      <c r="C1504" s="519" t="s">
        <v>57174</v>
      </c>
      <c r="D1504" s="519" t="s">
        <v>40591</v>
      </c>
      <c r="E1504" s="520" t="s">
        <v>63717</v>
      </c>
    </row>
    <row r="1505" spans="1:5">
      <c r="A1505" s="519">
        <v>12716</v>
      </c>
      <c r="B1505" s="519" t="s">
        <v>58847</v>
      </c>
      <c r="C1505" s="519" t="s">
        <v>57174</v>
      </c>
      <c r="D1505" s="519" t="s">
        <v>40591</v>
      </c>
      <c r="E1505" s="520" t="s">
        <v>56456</v>
      </c>
    </row>
    <row r="1506" spans="1:5">
      <c r="A1506" s="519">
        <v>12717</v>
      </c>
      <c r="B1506" s="519" t="s">
        <v>58848</v>
      </c>
      <c r="C1506" s="519" t="s">
        <v>57174</v>
      </c>
      <c r="D1506" s="519" t="s">
        <v>40591</v>
      </c>
      <c r="E1506" s="520" t="s">
        <v>58164</v>
      </c>
    </row>
    <row r="1507" spans="1:5">
      <c r="A1507" s="519">
        <v>12718</v>
      </c>
      <c r="B1507" s="519" t="s">
        <v>58849</v>
      </c>
      <c r="C1507" s="519" t="s">
        <v>57174</v>
      </c>
      <c r="D1507" s="519" t="s">
        <v>40591</v>
      </c>
      <c r="E1507" s="520" t="s">
        <v>63718</v>
      </c>
    </row>
    <row r="1508" spans="1:5">
      <c r="A1508" s="519">
        <v>12719</v>
      </c>
      <c r="B1508" s="519" t="s">
        <v>58850</v>
      </c>
      <c r="C1508" s="519" t="s">
        <v>57174</v>
      </c>
      <c r="D1508" s="519" t="s">
        <v>40591</v>
      </c>
      <c r="E1508" s="520" t="s">
        <v>63719</v>
      </c>
    </row>
    <row r="1509" spans="1:5">
      <c r="A1509" s="519">
        <v>12720</v>
      </c>
      <c r="B1509" s="519" t="s">
        <v>58851</v>
      </c>
      <c r="C1509" s="519" t="s">
        <v>57174</v>
      </c>
      <c r="D1509" s="519" t="s">
        <v>40591</v>
      </c>
      <c r="E1509" s="520" t="s">
        <v>63720</v>
      </c>
    </row>
    <row r="1510" spans="1:5">
      <c r="A1510" s="519">
        <v>12721</v>
      </c>
      <c r="B1510" s="519" t="s">
        <v>58852</v>
      </c>
      <c r="C1510" s="519" t="s">
        <v>57174</v>
      </c>
      <c r="D1510" s="519" t="s">
        <v>40591</v>
      </c>
      <c r="E1510" s="520" t="s">
        <v>63721</v>
      </c>
    </row>
    <row r="1511" spans="1:5">
      <c r="A1511" s="519">
        <v>3468</v>
      </c>
      <c r="B1511" s="519" t="s">
        <v>58853</v>
      </c>
      <c r="C1511" s="519" t="s">
        <v>57174</v>
      </c>
      <c r="D1511" s="519" t="s">
        <v>40591</v>
      </c>
      <c r="E1511" s="520" t="s">
        <v>56534</v>
      </c>
    </row>
    <row r="1512" spans="1:5">
      <c r="A1512" s="519">
        <v>3465</v>
      </c>
      <c r="B1512" s="519" t="s">
        <v>58854</v>
      </c>
      <c r="C1512" s="519" t="s">
        <v>57174</v>
      </c>
      <c r="D1512" s="519" t="s">
        <v>40591</v>
      </c>
      <c r="E1512" s="520" t="s">
        <v>63722</v>
      </c>
    </row>
    <row r="1513" spans="1:5">
      <c r="A1513" s="519">
        <v>12403</v>
      </c>
      <c r="B1513" s="519" t="s">
        <v>58855</v>
      </c>
      <c r="C1513" s="519" t="s">
        <v>57174</v>
      </c>
      <c r="D1513" s="519" t="s">
        <v>40591</v>
      </c>
      <c r="E1513" s="520" t="s">
        <v>63723</v>
      </c>
    </row>
    <row r="1514" spans="1:5">
      <c r="A1514" s="519">
        <v>3463</v>
      </c>
      <c r="B1514" s="519" t="s">
        <v>58856</v>
      </c>
      <c r="C1514" s="519" t="s">
        <v>57174</v>
      </c>
      <c r="D1514" s="519" t="s">
        <v>40591</v>
      </c>
      <c r="E1514" s="520" t="s">
        <v>55308</v>
      </c>
    </row>
    <row r="1515" spans="1:5">
      <c r="A1515" s="519">
        <v>3464</v>
      </c>
      <c r="B1515" s="519" t="s">
        <v>58857</v>
      </c>
      <c r="C1515" s="519" t="s">
        <v>57174</v>
      </c>
      <c r="D1515" s="519" t="s">
        <v>40591</v>
      </c>
      <c r="E1515" s="520" t="s">
        <v>55308</v>
      </c>
    </row>
    <row r="1516" spans="1:5">
      <c r="A1516" s="519">
        <v>3466</v>
      </c>
      <c r="B1516" s="519" t="s">
        <v>58858</v>
      </c>
      <c r="C1516" s="519" t="s">
        <v>57174</v>
      </c>
      <c r="D1516" s="519" t="s">
        <v>40591</v>
      </c>
      <c r="E1516" s="520" t="s">
        <v>63724</v>
      </c>
    </row>
    <row r="1517" spans="1:5">
      <c r="A1517" s="519">
        <v>3467</v>
      </c>
      <c r="B1517" s="519" t="s">
        <v>58859</v>
      </c>
      <c r="C1517" s="519" t="s">
        <v>57174</v>
      </c>
      <c r="D1517" s="519" t="s">
        <v>40591</v>
      </c>
      <c r="E1517" s="520" t="s">
        <v>63725</v>
      </c>
    </row>
    <row r="1518" spans="1:5">
      <c r="A1518" s="519">
        <v>3462</v>
      </c>
      <c r="B1518" s="519" t="s">
        <v>58860</v>
      </c>
      <c r="C1518" s="519" t="s">
        <v>57174</v>
      </c>
      <c r="D1518" s="519" t="s">
        <v>40591</v>
      </c>
      <c r="E1518" s="520" t="s">
        <v>57315</v>
      </c>
    </row>
    <row r="1519" spans="1:5">
      <c r="A1519" s="519">
        <v>3446</v>
      </c>
      <c r="B1519" s="519" t="s">
        <v>58861</v>
      </c>
      <c r="C1519" s="519" t="s">
        <v>57174</v>
      </c>
      <c r="D1519" s="519" t="s">
        <v>40591</v>
      </c>
      <c r="E1519" s="520" t="s">
        <v>51055</v>
      </c>
    </row>
    <row r="1520" spans="1:5">
      <c r="A1520" s="519">
        <v>3445</v>
      </c>
      <c r="B1520" s="519" t="s">
        <v>58862</v>
      </c>
      <c r="C1520" s="519" t="s">
        <v>57174</v>
      </c>
      <c r="D1520" s="519" t="s">
        <v>40591</v>
      </c>
      <c r="E1520" s="520" t="s">
        <v>63468</v>
      </c>
    </row>
    <row r="1521" spans="1:5">
      <c r="A1521" s="519">
        <v>3441</v>
      </c>
      <c r="B1521" s="519" t="s">
        <v>58864</v>
      </c>
      <c r="C1521" s="519" t="s">
        <v>57174</v>
      </c>
      <c r="D1521" s="519" t="s">
        <v>40591</v>
      </c>
      <c r="E1521" s="520" t="s">
        <v>53494</v>
      </c>
    </row>
    <row r="1522" spans="1:5">
      <c r="A1522" s="519">
        <v>3444</v>
      </c>
      <c r="B1522" s="519" t="s">
        <v>58865</v>
      </c>
      <c r="C1522" s="519" t="s">
        <v>57174</v>
      </c>
      <c r="D1522" s="519" t="s">
        <v>40591</v>
      </c>
      <c r="E1522" s="520" t="s">
        <v>56269</v>
      </c>
    </row>
    <row r="1523" spans="1:5">
      <c r="A1523" s="519">
        <v>12402</v>
      </c>
      <c r="B1523" s="519" t="s">
        <v>58866</v>
      </c>
      <c r="C1523" s="519" t="s">
        <v>57174</v>
      </c>
      <c r="D1523" s="519" t="s">
        <v>40591</v>
      </c>
      <c r="E1523" s="520" t="s">
        <v>63726</v>
      </c>
    </row>
    <row r="1524" spans="1:5">
      <c r="A1524" s="519">
        <v>3447</v>
      </c>
      <c r="B1524" s="519" t="s">
        <v>58867</v>
      </c>
      <c r="C1524" s="519" t="s">
        <v>57174</v>
      </c>
      <c r="D1524" s="519" t="s">
        <v>40591</v>
      </c>
      <c r="E1524" s="520" t="s">
        <v>61883</v>
      </c>
    </row>
    <row r="1525" spans="1:5">
      <c r="A1525" s="519">
        <v>3442</v>
      </c>
      <c r="B1525" s="519" t="s">
        <v>58868</v>
      </c>
      <c r="C1525" s="519" t="s">
        <v>57174</v>
      </c>
      <c r="D1525" s="519" t="s">
        <v>40591</v>
      </c>
      <c r="E1525" s="520" t="s">
        <v>55378</v>
      </c>
    </row>
    <row r="1526" spans="1:5">
      <c r="A1526" s="519">
        <v>3448</v>
      </c>
      <c r="B1526" s="519" t="s">
        <v>58869</v>
      </c>
      <c r="C1526" s="519" t="s">
        <v>57174</v>
      </c>
      <c r="D1526" s="519" t="s">
        <v>40591</v>
      </c>
      <c r="E1526" s="520" t="s">
        <v>63727</v>
      </c>
    </row>
    <row r="1527" spans="1:5">
      <c r="A1527" s="519">
        <v>3449</v>
      </c>
      <c r="B1527" s="519" t="s">
        <v>58870</v>
      </c>
      <c r="C1527" s="519" t="s">
        <v>57174</v>
      </c>
      <c r="D1527" s="519" t="s">
        <v>40591</v>
      </c>
      <c r="E1527" s="520" t="s">
        <v>63728</v>
      </c>
    </row>
    <row r="1528" spans="1:5">
      <c r="A1528" s="519">
        <v>37438</v>
      </c>
      <c r="B1528" s="519" t="s">
        <v>58871</v>
      </c>
      <c r="C1528" s="519" t="s">
        <v>57174</v>
      </c>
      <c r="D1528" s="519" t="s">
        <v>40591</v>
      </c>
      <c r="E1528" s="520" t="s">
        <v>63729</v>
      </c>
    </row>
    <row r="1529" spans="1:5">
      <c r="A1529" s="519">
        <v>37439</v>
      </c>
      <c r="B1529" s="519" t="s">
        <v>58872</v>
      </c>
      <c r="C1529" s="519" t="s">
        <v>57174</v>
      </c>
      <c r="D1529" s="519" t="s">
        <v>40591</v>
      </c>
      <c r="E1529" s="520" t="s">
        <v>63730</v>
      </c>
    </row>
    <row r="1530" spans="1:5">
      <c r="A1530" s="519">
        <v>37435</v>
      </c>
      <c r="B1530" s="519" t="s">
        <v>58873</v>
      </c>
      <c r="C1530" s="519" t="s">
        <v>57174</v>
      </c>
      <c r="D1530" s="519" t="s">
        <v>40591</v>
      </c>
      <c r="E1530" s="520" t="s">
        <v>54440</v>
      </c>
    </row>
    <row r="1531" spans="1:5">
      <c r="A1531" s="519">
        <v>37436</v>
      </c>
      <c r="B1531" s="519" t="s">
        <v>58875</v>
      </c>
      <c r="C1531" s="519" t="s">
        <v>57174</v>
      </c>
      <c r="D1531" s="519" t="s">
        <v>40591</v>
      </c>
      <c r="E1531" s="520" t="s">
        <v>63731</v>
      </c>
    </row>
    <row r="1532" spans="1:5">
      <c r="A1532" s="519">
        <v>37437</v>
      </c>
      <c r="B1532" s="519" t="s">
        <v>58877</v>
      </c>
      <c r="C1532" s="519" t="s">
        <v>57174</v>
      </c>
      <c r="D1532" s="519" t="s">
        <v>40591</v>
      </c>
      <c r="E1532" s="520" t="s">
        <v>56585</v>
      </c>
    </row>
    <row r="1533" spans="1:5">
      <c r="A1533" s="519">
        <v>3473</v>
      </c>
      <c r="B1533" s="519" t="s">
        <v>58879</v>
      </c>
      <c r="C1533" s="519" t="s">
        <v>57174</v>
      </c>
      <c r="D1533" s="519" t="s">
        <v>40591</v>
      </c>
      <c r="E1533" s="520" t="s">
        <v>61445</v>
      </c>
    </row>
    <row r="1534" spans="1:5">
      <c r="A1534" s="519">
        <v>3474</v>
      </c>
      <c r="B1534" s="519" t="s">
        <v>58880</v>
      </c>
      <c r="C1534" s="519" t="s">
        <v>57174</v>
      </c>
      <c r="D1534" s="519" t="s">
        <v>40591</v>
      </c>
      <c r="E1534" s="520" t="s">
        <v>63732</v>
      </c>
    </row>
    <row r="1535" spans="1:5">
      <c r="A1535" s="519">
        <v>3450</v>
      </c>
      <c r="B1535" s="519" t="s">
        <v>58881</v>
      </c>
      <c r="C1535" s="519" t="s">
        <v>57174</v>
      </c>
      <c r="D1535" s="519" t="s">
        <v>40591</v>
      </c>
      <c r="E1535" s="520" t="s">
        <v>56477</v>
      </c>
    </row>
    <row r="1536" spans="1:5">
      <c r="A1536" s="519">
        <v>3443</v>
      </c>
      <c r="B1536" s="519" t="s">
        <v>58882</v>
      </c>
      <c r="C1536" s="519" t="s">
        <v>57174</v>
      </c>
      <c r="D1536" s="519" t="s">
        <v>40591</v>
      </c>
      <c r="E1536" s="520" t="s">
        <v>59179</v>
      </c>
    </row>
    <row r="1537" spans="1:5">
      <c r="A1537" s="519">
        <v>3453</v>
      </c>
      <c r="B1537" s="519" t="s">
        <v>58884</v>
      </c>
      <c r="C1537" s="519" t="s">
        <v>57174</v>
      </c>
      <c r="D1537" s="519" t="s">
        <v>40591</v>
      </c>
      <c r="E1537" s="520" t="s">
        <v>63733</v>
      </c>
    </row>
    <row r="1538" spans="1:5">
      <c r="A1538" s="519">
        <v>3452</v>
      </c>
      <c r="B1538" s="519" t="s">
        <v>58885</v>
      </c>
      <c r="C1538" s="519" t="s">
        <v>57174</v>
      </c>
      <c r="D1538" s="519" t="s">
        <v>40591</v>
      </c>
      <c r="E1538" s="520" t="s">
        <v>63734</v>
      </c>
    </row>
    <row r="1539" spans="1:5">
      <c r="A1539" s="519">
        <v>3451</v>
      </c>
      <c r="B1539" s="519" t="s">
        <v>58886</v>
      </c>
      <c r="C1539" s="519" t="s">
        <v>57174</v>
      </c>
      <c r="D1539" s="519" t="s">
        <v>40591</v>
      </c>
      <c r="E1539" s="520" t="s">
        <v>55454</v>
      </c>
    </row>
    <row r="1540" spans="1:5">
      <c r="A1540" s="519">
        <v>3454</v>
      </c>
      <c r="B1540" s="519" t="s">
        <v>58888</v>
      </c>
      <c r="C1540" s="519" t="s">
        <v>57174</v>
      </c>
      <c r="D1540" s="519" t="s">
        <v>40591</v>
      </c>
      <c r="E1540" s="520" t="s">
        <v>63735</v>
      </c>
    </row>
    <row r="1541" spans="1:5">
      <c r="A1541" s="519">
        <v>3458</v>
      </c>
      <c r="B1541" s="519" t="s">
        <v>58889</v>
      </c>
      <c r="C1541" s="519" t="s">
        <v>57174</v>
      </c>
      <c r="D1541" s="519" t="s">
        <v>40591</v>
      </c>
      <c r="E1541" s="520" t="s">
        <v>63736</v>
      </c>
    </row>
    <row r="1542" spans="1:5">
      <c r="A1542" s="519">
        <v>3457</v>
      </c>
      <c r="B1542" s="519" t="s">
        <v>58891</v>
      </c>
      <c r="C1542" s="519" t="s">
        <v>57174</v>
      </c>
      <c r="D1542" s="519" t="s">
        <v>40591</v>
      </c>
      <c r="E1542" s="520" t="s">
        <v>57540</v>
      </c>
    </row>
    <row r="1543" spans="1:5">
      <c r="A1543" s="519">
        <v>3455</v>
      </c>
      <c r="B1543" s="519" t="s">
        <v>58892</v>
      </c>
      <c r="C1543" s="519" t="s">
        <v>57174</v>
      </c>
      <c r="D1543" s="519" t="s">
        <v>40591</v>
      </c>
      <c r="E1543" s="520" t="s">
        <v>55910</v>
      </c>
    </row>
    <row r="1544" spans="1:5">
      <c r="A1544" s="519">
        <v>3472</v>
      </c>
      <c r="B1544" s="519" t="s">
        <v>58893</v>
      </c>
      <c r="C1544" s="519" t="s">
        <v>57174</v>
      </c>
      <c r="D1544" s="519" t="s">
        <v>40591</v>
      </c>
      <c r="E1544" s="520" t="s">
        <v>63737</v>
      </c>
    </row>
    <row r="1545" spans="1:5">
      <c r="A1545" s="519">
        <v>3470</v>
      </c>
      <c r="B1545" s="519" t="s">
        <v>58894</v>
      </c>
      <c r="C1545" s="519" t="s">
        <v>57174</v>
      </c>
      <c r="D1545" s="519" t="s">
        <v>40591</v>
      </c>
      <c r="E1545" s="520" t="s">
        <v>56892</v>
      </c>
    </row>
    <row r="1546" spans="1:5">
      <c r="A1546" s="519">
        <v>3471</v>
      </c>
      <c r="B1546" s="519" t="s">
        <v>58895</v>
      </c>
      <c r="C1546" s="519" t="s">
        <v>57174</v>
      </c>
      <c r="D1546" s="519" t="s">
        <v>40591</v>
      </c>
      <c r="E1546" s="520" t="s">
        <v>63738</v>
      </c>
    </row>
    <row r="1547" spans="1:5">
      <c r="A1547" s="519">
        <v>3456</v>
      </c>
      <c r="B1547" s="519" t="s">
        <v>58896</v>
      </c>
      <c r="C1547" s="519" t="s">
        <v>57174</v>
      </c>
      <c r="D1547" s="519" t="s">
        <v>40591</v>
      </c>
      <c r="E1547" s="520" t="s">
        <v>56781</v>
      </c>
    </row>
    <row r="1548" spans="1:5">
      <c r="A1548" s="519">
        <v>3459</v>
      </c>
      <c r="B1548" s="519" t="s">
        <v>58897</v>
      </c>
      <c r="C1548" s="519" t="s">
        <v>57174</v>
      </c>
      <c r="D1548" s="519" t="s">
        <v>40591</v>
      </c>
      <c r="E1548" s="520" t="s">
        <v>63739</v>
      </c>
    </row>
    <row r="1549" spans="1:5">
      <c r="A1549" s="519">
        <v>3469</v>
      </c>
      <c r="B1549" s="519" t="s">
        <v>58899</v>
      </c>
      <c r="C1549" s="519" t="s">
        <v>57174</v>
      </c>
      <c r="D1549" s="519" t="s">
        <v>40591</v>
      </c>
      <c r="E1549" s="520" t="s">
        <v>63740</v>
      </c>
    </row>
    <row r="1550" spans="1:5">
      <c r="A1550" s="519">
        <v>3460</v>
      </c>
      <c r="B1550" s="519" t="s">
        <v>58900</v>
      </c>
      <c r="C1550" s="519" t="s">
        <v>57174</v>
      </c>
      <c r="D1550" s="519" t="s">
        <v>40591</v>
      </c>
      <c r="E1550" s="520" t="s">
        <v>63741</v>
      </c>
    </row>
    <row r="1551" spans="1:5">
      <c r="A1551" s="519">
        <v>3461</v>
      </c>
      <c r="B1551" s="519" t="s">
        <v>58901</v>
      </c>
      <c r="C1551" s="519" t="s">
        <v>57174</v>
      </c>
      <c r="D1551" s="519" t="s">
        <v>40591</v>
      </c>
      <c r="E1551" s="520" t="s">
        <v>63742</v>
      </c>
    </row>
    <row r="1552" spans="1:5">
      <c r="A1552" s="519">
        <v>37433</v>
      </c>
      <c r="B1552" s="519" t="s">
        <v>58902</v>
      </c>
      <c r="C1552" s="519" t="s">
        <v>57174</v>
      </c>
      <c r="D1552" s="519" t="s">
        <v>40591</v>
      </c>
      <c r="E1552" s="520" t="s">
        <v>63729</v>
      </c>
    </row>
    <row r="1553" spans="1:5">
      <c r="A1553" s="519">
        <v>37430</v>
      </c>
      <c r="B1553" s="519" t="s">
        <v>58903</v>
      </c>
      <c r="C1553" s="519" t="s">
        <v>57174</v>
      </c>
      <c r="D1553" s="519" t="s">
        <v>40591</v>
      </c>
      <c r="E1553" s="520" t="s">
        <v>55199</v>
      </c>
    </row>
    <row r="1554" spans="1:5">
      <c r="A1554" s="519">
        <v>37434</v>
      </c>
      <c r="B1554" s="519" t="s">
        <v>58904</v>
      </c>
      <c r="C1554" s="519" t="s">
        <v>57174</v>
      </c>
      <c r="D1554" s="519" t="s">
        <v>40591</v>
      </c>
      <c r="E1554" s="520" t="s">
        <v>63743</v>
      </c>
    </row>
    <row r="1555" spans="1:5">
      <c r="A1555" s="519">
        <v>37431</v>
      </c>
      <c r="B1555" s="519" t="s">
        <v>58905</v>
      </c>
      <c r="C1555" s="519" t="s">
        <v>57174</v>
      </c>
      <c r="D1555" s="519" t="s">
        <v>40591</v>
      </c>
      <c r="E1555" s="520" t="s">
        <v>56997</v>
      </c>
    </row>
    <row r="1556" spans="1:5">
      <c r="A1556" s="519">
        <v>37432</v>
      </c>
      <c r="B1556" s="519" t="s">
        <v>58907</v>
      </c>
      <c r="C1556" s="519" t="s">
        <v>57174</v>
      </c>
      <c r="D1556" s="519" t="s">
        <v>40591</v>
      </c>
      <c r="E1556" s="520" t="s">
        <v>63744</v>
      </c>
    </row>
    <row r="1557" spans="1:5">
      <c r="A1557" s="519">
        <v>37413</v>
      </c>
      <c r="B1557" s="519" t="s">
        <v>58909</v>
      </c>
      <c r="C1557" s="519" t="s">
        <v>57174</v>
      </c>
      <c r="D1557" s="519" t="s">
        <v>40591</v>
      </c>
      <c r="E1557" s="520" t="s">
        <v>26230</v>
      </c>
    </row>
    <row r="1558" spans="1:5">
      <c r="A1558" s="519">
        <v>37414</v>
      </c>
      <c r="B1558" s="519" t="s">
        <v>58910</v>
      </c>
      <c r="C1558" s="519" t="s">
        <v>57174</v>
      </c>
      <c r="D1558" s="519" t="s">
        <v>40591</v>
      </c>
      <c r="E1558" s="520" t="s">
        <v>59315</v>
      </c>
    </row>
    <row r="1559" spans="1:5">
      <c r="A1559" s="519">
        <v>37415</v>
      </c>
      <c r="B1559" s="519" t="s">
        <v>58911</v>
      </c>
      <c r="C1559" s="519" t="s">
        <v>57174</v>
      </c>
      <c r="D1559" s="519" t="s">
        <v>40591</v>
      </c>
      <c r="E1559" s="520" t="s">
        <v>24928</v>
      </c>
    </row>
    <row r="1560" spans="1:5">
      <c r="A1560" s="519">
        <v>37416</v>
      </c>
      <c r="B1560" s="519" t="s">
        <v>58913</v>
      </c>
      <c r="C1560" s="519" t="s">
        <v>57174</v>
      </c>
      <c r="D1560" s="519" t="s">
        <v>40591</v>
      </c>
      <c r="E1560" s="520" t="s">
        <v>63231</v>
      </c>
    </row>
    <row r="1561" spans="1:5">
      <c r="A1561" s="519">
        <v>37417</v>
      </c>
      <c r="B1561" s="519" t="s">
        <v>58914</v>
      </c>
      <c r="C1561" s="519" t="s">
        <v>57174</v>
      </c>
      <c r="D1561" s="519" t="s">
        <v>40591</v>
      </c>
      <c r="E1561" s="520" t="s">
        <v>26205</v>
      </c>
    </row>
    <row r="1562" spans="1:5">
      <c r="A1562" s="519">
        <v>43590</v>
      </c>
      <c r="B1562" s="519" t="s">
        <v>58915</v>
      </c>
      <c r="C1562" s="519" t="s">
        <v>57174</v>
      </c>
      <c r="D1562" s="519" t="s">
        <v>57170</v>
      </c>
      <c r="E1562" s="520" t="s">
        <v>63745</v>
      </c>
    </row>
    <row r="1563" spans="1:5">
      <c r="A1563" s="519">
        <v>43589</v>
      </c>
      <c r="B1563" s="519" t="s">
        <v>58916</v>
      </c>
      <c r="C1563" s="519" t="s">
        <v>57174</v>
      </c>
      <c r="D1563" s="519" t="s">
        <v>57170</v>
      </c>
      <c r="E1563" s="520" t="s">
        <v>56685</v>
      </c>
    </row>
    <row r="1564" spans="1:5">
      <c r="A1564" s="519">
        <v>34519</v>
      </c>
      <c r="B1564" s="519" t="s">
        <v>58918</v>
      </c>
      <c r="C1564" s="519" t="s">
        <v>57174</v>
      </c>
      <c r="D1564" s="519" t="s">
        <v>40591</v>
      </c>
      <c r="E1564" s="520" t="s">
        <v>63746</v>
      </c>
    </row>
    <row r="1565" spans="1:5">
      <c r="A1565" s="519">
        <v>1649</v>
      </c>
      <c r="B1565" s="519" t="s">
        <v>58919</v>
      </c>
      <c r="C1565" s="519" t="s">
        <v>57174</v>
      </c>
      <c r="D1565" s="519" t="s">
        <v>40591</v>
      </c>
      <c r="E1565" s="520" t="s">
        <v>63747</v>
      </c>
    </row>
    <row r="1566" spans="1:5">
      <c r="A1566" s="519">
        <v>1653</v>
      </c>
      <c r="B1566" s="519" t="s">
        <v>58920</v>
      </c>
      <c r="C1566" s="519" t="s">
        <v>57174</v>
      </c>
      <c r="D1566" s="519" t="s">
        <v>40591</v>
      </c>
      <c r="E1566" s="520" t="s">
        <v>63748</v>
      </c>
    </row>
    <row r="1567" spans="1:5">
      <c r="A1567" s="519">
        <v>1647</v>
      </c>
      <c r="B1567" s="519" t="s">
        <v>58922</v>
      </c>
      <c r="C1567" s="519" t="s">
        <v>57174</v>
      </c>
      <c r="D1567" s="519" t="s">
        <v>40591</v>
      </c>
      <c r="E1567" s="520" t="s">
        <v>63749</v>
      </c>
    </row>
    <row r="1568" spans="1:5">
      <c r="A1568" s="519">
        <v>1648</v>
      </c>
      <c r="B1568" s="519" t="s">
        <v>58923</v>
      </c>
      <c r="C1568" s="519" t="s">
        <v>57174</v>
      </c>
      <c r="D1568" s="519" t="s">
        <v>40591</v>
      </c>
      <c r="E1568" s="520" t="s">
        <v>63750</v>
      </c>
    </row>
    <row r="1569" spans="1:5">
      <c r="A1569" s="519">
        <v>1651</v>
      </c>
      <c r="B1569" s="519" t="s">
        <v>58925</v>
      </c>
      <c r="C1569" s="519" t="s">
        <v>57174</v>
      </c>
      <c r="D1569" s="519" t="s">
        <v>40591</v>
      </c>
      <c r="E1569" s="520" t="s">
        <v>55114</v>
      </c>
    </row>
    <row r="1570" spans="1:5">
      <c r="A1570" s="519">
        <v>1650</v>
      </c>
      <c r="B1570" s="519" t="s">
        <v>58926</v>
      </c>
      <c r="C1570" s="519" t="s">
        <v>57174</v>
      </c>
      <c r="D1570" s="519" t="s">
        <v>40591</v>
      </c>
      <c r="E1570" s="520" t="s">
        <v>63751</v>
      </c>
    </row>
    <row r="1571" spans="1:5">
      <c r="A1571" s="519">
        <v>1654</v>
      </c>
      <c r="B1571" s="519" t="s">
        <v>58927</v>
      </c>
      <c r="C1571" s="519" t="s">
        <v>57174</v>
      </c>
      <c r="D1571" s="519" t="s">
        <v>40591</v>
      </c>
      <c r="E1571" s="520" t="s">
        <v>56680</v>
      </c>
    </row>
    <row r="1572" spans="1:5">
      <c r="A1572" s="519">
        <v>1652</v>
      </c>
      <c r="B1572" s="519" t="s">
        <v>58929</v>
      </c>
      <c r="C1572" s="519" t="s">
        <v>57174</v>
      </c>
      <c r="D1572" s="519" t="s">
        <v>40591</v>
      </c>
      <c r="E1572" s="520" t="s">
        <v>63752</v>
      </c>
    </row>
    <row r="1573" spans="1:5">
      <c r="A1573" s="519">
        <v>10510</v>
      </c>
      <c r="B1573" s="519" t="s">
        <v>58930</v>
      </c>
      <c r="C1573" s="519" t="s">
        <v>57174</v>
      </c>
      <c r="D1573" s="519" t="s">
        <v>40591</v>
      </c>
      <c r="E1573" s="520" t="s">
        <v>60201</v>
      </c>
    </row>
    <row r="1574" spans="1:5">
      <c r="A1574" s="519">
        <v>1747</v>
      </c>
      <c r="B1574" s="519" t="s">
        <v>58931</v>
      </c>
      <c r="C1574" s="519" t="s">
        <v>57174</v>
      </c>
      <c r="D1574" s="519" t="s">
        <v>57170</v>
      </c>
      <c r="E1574" s="520" t="s">
        <v>63753</v>
      </c>
    </row>
    <row r="1575" spans="1:5">
      <c r="A1575" s="519">
        <v>1744</v>
      </c>
      <c r="B1575" s="519" t="s">
        <v>58932</v>
      </c>
      <c r="C1575" s="519" t="s">
        <v>57174</v>
      </c>
      <c r="D1575" s="519" t="s">
        <v>57170</v>
      </c>
      <c r="E1575" s="520" t="s">
        <v>63754</v>
      </c>
    </row>
    <row r="1576" spans="1:5">
      <c r="A1576" s="519">
        <v>1743</v>
      </c>
      <c r="B1576" s="519" t="s">
        <v>58933</v>
      </c>
      <c r="C1576" s="519" t="s">
        <v>57174</v>
      </c>
      <c r="D1576" s="519" t="s">
        <v>57170</v>
      </c>
      <c r="E1576" s="520" t="s">
        <v>56738</v>
      </c>
    </row>
    <row r="1577" spans="1:5">
      <c r="A1577" s="519">
        <v>39640</v>
      </c>
      <c r="B1577" s="519" t="s">
        <v>58934</v>
      </c>
      <c r="C1577" s="519" t="s">
        <v>57174</v>
      </c>
      <c r="D1577" s="519" t="s">
        <v>57170</v>
      </c>
      <c r="E1577" s="520" t="s">
        <v>57189</v>
      </c>
    </row>
    <row r="1578" spans="1:5">
      <c r="A1578" s="519">
        <v>7216</v>
      </c>
      <c r="B1578" s="519" t="s">
        <v>58935</v>
      </c>
      <c r="C1578" s="519" t="s">
        <v>57174</v>
      </c>
      <c r="D1578" s="519" t="s">
        <v>57170</v>
      </c>
      <c r="E1578" s="520" t="s">
        <v>63755</v>
      </c>
    </row>
    <row r="1579" spans="1:5">
      <c r="A1579" s="519">
        <v>20235</v>
      </c>
      <c r="B1579" s="519" t="s">
        <v>58936</v>
      </c>
      <c r="C1579" s="519" t="s">
        <v>57174</v>
      </c>
      <c r="D1579" s="519" t="s">
        <v>57170</v>
      </c>
      <c r="E1579" s="520" t="s">
        <v>63756</v>
      </c>
    </row>
    <row r="1580" spans="1:5">
      <c r="A1580" s="519">
        <v>7181</v>
      </c>
      <c r="B1580" s="519" t="s">
        <v>58938</v>
      </c>
      <c r="C1580" s="519" t="s">
        <v>57174</v>
      </c>
      <c r="D1580" s="519" t="s">
        <v>57170</v>
      </c>
      <c r="E1580" s="520" t="s">
        <v>55710</v>
      </c>
    </row>
    <row r="1581" spans="1:5">
      <c r="A1581" s="519">
        <v>40742</v>
      </c>
      <c r="B1581" s="519" t="s">
        <v>58940</v>
      </c>
      <c r="C1581" s="519" t="s">
        <v>57174</v>
      </c>
      <c r="D1581" s="519" t="s">
        <v>57170</v>
      </c>
      <c r="E1581" s="520" t="s">
        <v>56359</v>
      </c>
    </row>
    <row r="1582" spans="1:5">
      <c r="A1582" s="519">
        <v>7214</v>
      </c>
      <c r="B1582" s="519" t="s">
        <v>58941</v>
      </c>
      <c r="C1582" s="519" t="s">
        <v>57174</v>
      </c>
      <c r="D1582" s="519" t="s">
        <v>57170</v>
      </c>
      <c r="E1582" s="520" t="s">
        <v>63757</v>
      </c>
    </row>
    <row r="1583" spans="1:5">
      <c r="A1583" s="519">
        <v>7219</v>
      </c>
      <c r="B1583" s="519" t="s">
        <v>58942</v>
      </c>
      <c r="C1583" s="519" t="s">
        <v>57174</v>
      </c>
      <c r="D1583" s="519" t="s">
        <v>57170</v>
      </c>
      <c r="E1583" s="520" t="s">
        <v>63758</v>
      </c>
    </row>
    <row r="1584" spans="1:5">
      <c r="A1584" s="519">
        <v>37972</v>
      </c>
      <c r="B1584" s="519" t="s">
        <v>58944</v>
      </c>
      <c r="C1584" s="519" t="s">
        <v>57174</v>
      </c>
      <c r="D1584" s="519" t="s">
        <v>57170</v>
      </c>
      <c r="E1584" s="520" t="s">
        <v>52308</v>
      </c>
    </row>
    <row r="1585" spans="1:5">
      <c r="A1585" s="519">
        <v>37973</v>
      </c>
      <c r="B1585" s="519" t="s">
        <v>58945</v>
      </c>
      <c r="C1585" s="519" t="s">
        <v>57174</v>
      </c>
      <c r="D1585" s="519" t="s">
        <v>57170</v>
      </c>
      <c r="E1585" s="520" t="s">
        <v>55411</v>
      </c>
    </row>
    <row r="1586" spans="1:5">
      <c r="A1586" s="519">
        <v>37971</v>
      </c>
      <c r="B1586" s="519" t="s">
        <v>58946</v>
      </c>
      <c r="C1586" s="519" t="s">
        <v>57174</v>
      </c>
      <c r="D1586" s="519" t="s">
        <v>57170</v>
      </c>
      <c r="E1586" s="520" t="s">
        <v>26202</v>
      </c>
    </row>
    <row r="1587" spans="1:5">
      <c r="A1587" s="519">
        <v>20094</v>
      </c>
      <c r="B1587" s="519" t="s">
        <v>58947</v>
      </c>
      <c r="C1587" s="519" t="s">
        <v>57174</v>
      </c>
      <c r="D1587" s="519" t="s">
        <v>40591</v>
      </c>
      <c r="E1587" s="520" t="s">
        <v>56334</v>
      </c>
    </row>
    <row r="1588" spans="1:5">
      <c r="A1588" s="519">
        <v>20095</v>
      </c>
      <c r="B1588" s="519" t="s">
        <v>58948</v>
      </c>
      <c r="C1588" s="519" t="s">
        <v>57174</v>
      </c>
      <c r="D1588" s="519" t="s">
        <v>40591</v>
      </c>
      <c r="E1588" s="520" t="s">
        <v>63759</v>
      </c>
    </row>
    <row r="1589" spans="1:5">
      <c r="A1589" s="519">
        <v>1954</v>
      </c>
      <c r="B1589" s="519" t="s">
        <v>58949</v>
      </c>
      <c r="C1589" s="519" t="s">
        <v>57174</v>
      </c>
      <c r="D1589" s="519" t="s">
        <v>57170</v>
      </c>
      <c r="E1589" s="520" t="s">
        <v>63760</v>
      </c>
    </row>
    <row r="1590" spans="1:5">
      <c r="A1590" s="519">
        <v>1926</v>
      </c>
      <c r="B1590" s="519" t="s">
        <v>58950</v>
      </c>
      <c r="C1590" s="519" t="s">
        <v>57174</v>
      </c>
      <c r="D1590" s="519" t="s">
        <v>57170</v>
      </c>
      <c r="E1590" s="520" t="s">
        <v>52267</v>
      </c>
    </row>
    <row r="1591" spans="1:5">
      <c r="A1591" s="519">
        <v>1927</v>
      </c>
      <c r="B1591" s="519" t="s">
        <v>58951</v>
      </c>
      <c r="C1591" s="519" t="s">
        <v>57174</v>
      </c>
      <c r="D1591" s="519" t="s">
        <v>57170</v>
      </c>
      <c r="E1591" s="520" t="s">
        <v>54434</v>
      </c>
    </row>
    <row r="1592" spans="1:5">
      <c r="A1592" s="519">
        <v>1923</v>
      </c>
      <c r="B1592" s="519" t="s">
        <v>58952</v>
      </c>
      <c r="C1592" s="519" t="s">
        <v>57174</v>
      </c>
      <c r="D1592" s="519" t="s">
        <v>57170</v>
      </c>
      <c r="E1592" s="520" t="s">
        <v>63761</v>
      </c>
    </row>
    <row r="1593" spans="1:5">
      <c r="A1593" s="519">
        <v>1929</v>
      </c>
      <c r="B1593" s="519" t="s">
        <v>58953</v>
      </c>
      <c r="C1593" s="519" t="s">
        <v>57174</v>
      </c>
      <c r="D1593" s="519" t="s">
        <v>57170</v>
      </c>
      <c r="E1593" s="520" t="s">
        <v>55910</v>
      </c>
    </row>
    <row r="1594" spans="1:5">
      <c r="A1594" s="519">
        <v>1930</v>
      </c>
      <c r="B1594" s="519" t="s">
        <v>58954</v>
      </c>
      <c r="C1594" s="519" t="s">
        <v>57174</v>
      </c>
      <c r="D1594" s="519" t="s">
        <v>57170</v>
      </c>
      <c r="E1594" s="520" t="s">
        <v>63762</v>
      </c>
    </row>
    <row r="1595" spans="1:5">
      <c r="A1595" s="519">
        <v>1924</v>
      </c>
      <c r="B1595" s="519" t="s">
        <v>58955</v>
      </c>
      <c r="C1595" s="519" t="s">
        <v>57174</v>
      </c>
      <c r="D1595" s="519" t="s">
        <v>57170</v>
      </c>
      <c r="E1595" s="520" t="s">
        <v>63763</v>
      </c>
    </row>
    <row r="1596" spans="1:5">
      <c r="A1596" s="519">
        <v>1922</v>
      </c>
      <c r="B1596" s="519" t="s">
        <v>58956</v>
      </c>
      <c r="C1596" s="519" t="s">
        <v>57174</v>
      </c>
      <c r="D1596" s="519" t="s">
        <v>57170</v>
      </c>
      <c r="E1596" s="520" t="s">
        <v>55757</v>
      </c>
    </row>
    <row r="1597" spans="1:5">
      <c r="A1597" s="519">
        <v>1953</v>
      </c>
      <c r="B1597" s="519" t="s">
        <v>58957</v>
      </c>
      <c r="C1597" s="519" t="s">
        <v>57174</v>
      </c>
      <c r="D1597" s="519" t="s">
        <v>57170</v>
      </c>
      <c r="E1597" s="520" t="s">
        <v>56577</v>
      </c>
    </row>
    <row r="1598" spans="1:5">
      <c r="A1598" s="519">
        <v>1962</v>
      </c>
      <c r="B1598" s="519" t="s">
        <v>58958</v>
      </c>
      <c r="C1598" s="519" t="s">
        <v>57174</v>
      </c>
      <c r="D1598" s="519" t="s">
        <v>57170</v>
      </c>
      <c r="E1598" s="520" t="s">
        <v>63764</v>
      </c>
    </row>
    <row r="1599" spans="1:5">
      <c r="A1599" s="519">
        <v>1955</v>
      </c>
      <c r="B1599" s="519" t="s">
        <v>58959</v>
      </c>
      <c r="C1599" s="519" t="s">
        <v>57174</v>
      </c>
      <c r="D1599" s="519" t="s">
        <v>57170</v>
      </c>
      <c r="E1599" s="520" t="s">
        <v>55819</v>
      </c>
    </row>
    <row r="1600" spans="1:5">
      <c r="A1600" s="519">
        <v>1956</v>
      </c>
      <c r="B1600" s="519" t="s">
        <v>58960</v>
      </c>
      <c r="C1600" s="519" t="s">
        <v>57174</v>
      </c>
      <c r="D1600" s="519" t="s">
        <v>57170</v>
      </c>
      <c r="E1600" s="520" t="s">
        <v>49459</v>
      </c>
    </row>
    <row r="1601" spans="1:5">
      <c r="A1601" s="519">
        <v>1957</v>
      </c>
      <c r="B1601" s="519" t="s">
        <v>58961</v>
      </c>
      <c r="C1601" s="519" t="s">
        <v>57174</v>
      </c>
      <c r="D1601" s="519" t="s">
        <v>57170</v>
      </c>
      <c r="E1601" s="520" t="s">
        <v>55656</v>
      </c>
    </row>
    <row r="1602" spans="1:5">
      <c r="A1602" s="519">
        <v>1958</v>
      </c>
      <c r="B1602" s="519" t="s">
        <v>58962</v>
      </c>
      <c r="C1602" s="519" t="s">
        <v>57174</v>
      </c>
      <c r="D1602" s="519" t="s">
        <v>57170</v>
      </c>
      <c r="E1602" s="520" t="s">
        <v>56483</v>
      </c>
    </row>
    <row r="1603" spans="1:5">
      <c r="A1603" s="519">
        <v>1959</v>
      </c>
      <c r="B1603" s="519" t="s">
        <v>58963</v>
      </c>
      <c r="C1603" s="519" t="s">
        <v>57174</v>
      </c>
      <c r="D1603" s="519" t="s">
        <v>57170</v>
      </c>
      <c r="E1603" s="520" t="s">
        <v>63765</v>
      </c>
    </row>
    <row r="1604" spans="1:5">
      <c r="A1604" s="519">
        <v>1925</v>
      </c>
      <c r="B1604" s="519" t="s">
        <v>58964</v>
      </c>
      <c r="C1604" s="519" t="s">
        <v>57174</v>
      </c>
      <c r="D1604" s="519" t="s">
        <v>57170</v>
      </c>
      <c r="E1604" s="520" t="s">
        <v>58164</v>
      </c>
    </row>
    <row r="1605" spans="1:5">
      <c r="A1605" s="519">
        <v>1960</v>
      </c>
      <c r="B1605" s="519" t="s">
        <v>58965</v>
      </c>
      <c r="C1605" s="519" t="s">
        <v>57174</v>
      </c>
      <c r="D1605" s="519" t="s">
        <v>57170</v>
      </c>
      <c r="E1605" s="520" t="s">
        <v>63766</v>
      </c>
    </row>
    <row r="1606" spans="1:5">
      <c r="A1606" s="519">
        <v>1961</v>
      </c>
      <c r="B1606" s="519" t="s">
        <v>58966</v>
      </c>
      <c r="C1606" s="519" t="s">
        <v>57174</v>
      </c>
      <c r="D1606" s="519" t="s">
        <v>57170</v>
      </c>
      <c r="E1606" s="520" t="s">
        <v>63767</v>
      </c>
    </row>
    <row r="1607" spans="1:5">
      <c r="A1607" s="519">
        <v>38426</v>
      </c>
      <c r="B1607" s="519" t="s">
        <v>58967</v>
      </c>
      <c r="C1607" s="519" t="s">
        <v>57174</v>
      </c>
      <c r="D1607" s="519" t="s">
        <v>57170</v>
      </c>
      <c r="E1607" s="520" t="s">
        <v>57285</v>
      </c>
    </row>
    <row r="1608" spans="1:5">
      <c r="A1608" s="519">
        <v>38423</v>
      </c>
      <c r="B1608" s="519" t="s">
        <v>58969</v>
      </c>
      <c r="C1608" s="519" t="s">
        <v>57174</v>
      </c>
      <c r="D1608" s="519" t="s">
        <v>57170</v>
      </c>
      <c r="E1608" s="520" t="s">
        <v>63768</v>
      </c>
    </row>
    <row r="1609" spans="1:5">
      <c r="A1609" s="519">
        <v>38421</v>
      </c>
      <c r="B1609" s="519" t="s">
        <v>58970</v>
      </c>
      <c r="C1609" s="519" t="s">
        <v>57174</v>
      </c>
      <c r="D1609" s="519" t="s">
        <v>57170</v>
      </c>
      <c r="E1609" s="520" t="s">
        <v>56326</v>
      </c>
    </row>
    <row r="1610" spans="1:5">
      <c r="A1610" s="519">
        <v>38422</v>
      </c>
      <c r="B1610" s="519" t="s">
        <v>58971</v>
      </c>
      <c r="C1610" s="519" t="s">
        <v>57174</v>
      </c>
      <c r="D1610" s="519" t="s">
        <v>57170</v>
      </c>
      <c r="E1610" s="520" t="s">
        <v>63769</v>
      </c>
    </row>
    <row r="1611" spans="1:5">
      <c r="A1611" s="519">
        <v>39866</v>
      </c>
      <c r="B1611" s="519" t="s">
        <v>58972</v>
      </c>
      <c r="C1611" s="519" t="s">
        <v>57174</v>
      </c>
      <c r="D1611" s="519" t="s">
        <v>40591</v>
      </c>
      <c r="E1611" s="520" t="s">
        <v>63770</v>
      </c>
    </row>
    <row r="1612" spans="1:5">
      <c r="A1612" s="519">
        <v>39867</v>
      </c>
      <c r="B1612" s="519" t="s">
        <v>58973</v>
      </c>
      <c r="C1612" s="519" t="s">
        <v>57174</v>
      </c>
      <c r="D1612" s="519" t="s">
        <v>40591</v>
      </c>
      <c r="E1612" s="520" t="s">
        <v>55283</v>
      </c>
    </row>
    <row r="1613" spans="1:5">
      <c r="A1613" s="519">
        <v>39868</v>
      </c>
      <c r="B1613" s="519" t="s">
        <v>58974</v>
      </c>
      <c r="C1613" s="519" t="s">
        <v>57174</v>
      </c>
      <c r="D1613" s="519" t="s">
        <v>40591</v>
      </c>
      <c r="E1613" s="520" t="s">
        <v>63771</v>
      </c>
    </row>
    <row r="1614" spans="1:5">
      <c r="A1614" s="519">
        <v>37999</v>
      </c>
      <c r="B1614" s="519" t="s">
        <v>58975</v>
      </c>
      <c r="C1614" s="519" t="s">
        <v>57174</v>
      </c>
      <c r="D1614" s="519" t="s">
        <v>57170</v>
      </c>
      <c r="E1614" s="520" t="s">
        <v>49455</v>
      </c>
    </row>
    <row r="1615" spans="1:5">
      <c r="A1615" s="519">
        <v>38000</v>
      </c>
      <c r="B1615" s="519" t="s">
        <v>58976</v>
      </c>
      <c r="C1615" s="519" t="s">
        <v>57174</v>
      </c>
      <c r="D1615" s="519" t="s">
        <v>57170</v>
      </c>
      <c r="E1615" s="520" t="s">
        <v>26255</v>
      </c>
    </row>
    <row r="1616" spans="1:5">
      <c r="A1616" s="519">
        <v>38129</v>
      </c>
      <c r="B1616" s="519" t="s">
        <v>58977</v>
      </c>
      <c r="C1616" s="519" t="s">
        <v>57174</v>
      </c>
      <c r="D1616" s="519" t="s">
        <v>57170</v>
      </c>
      <c r="E1616" s="520" t="s">
        <v>55348</v>
      </c>
    </row>
    <row r="1617" spans="1:5">
      <c r="A1617" s="519">
        <v>38025</v>
      </c>
      <c r="B1617" s="519" t="s">
        <v>58978</v>
      </c>
      <c r="C1617" s="519" t="s">
        <v>57174</v>
      </c>
      <c r="D1617" s="519" t="s">
        <v>57170</v>
      </c>
      <c r="E1617" s="520" t="s">
        <v>49685</v>
      </c>
    </row>
    <row r="1618" spans="1:5">
      <c r="A1618" s="519">
        <v>38026</v>
      </c>
      <c r="B1618" s="519" t="s">
        <v>58979</v>
      </c>
      <c r="C1618" s="519" t="s">
        <v>57174</v>
      </c>
      <c r="D1618" s="519" t="s">
        <v>57170</v>
      </c>
      <c r="E1618" s="520" t="s">
        <v>63772</v>
      </c>
    </row>
    <row r="1619" spans="1:5">
      <c r="A1619" s="519">
        <v>1858</v>
      </c>
      <c r="B1619" s="519" t="s">
        <v>58981</v>
      </c>
      <c r="C1619" s="519" t="s">
        <v>57174</v>
      </c>
      <c r="D1619" s="519" t="s">
        <v>40591</v>
      </c>
      <c r="E1619" s="520" t="s">
        <v>63318</v>
      </c>
    </row>
    <row r="1620" spans="1:5">
      <c r="A1620" s="519">
        <v>1844</v>
      </c>
      <c r="B1620" s="519" t="s">
        <v>58982</v>
      </c>
      <c r="C1620" s="519" t="s">
        <v>57174</v>
      </c>
      <c r="D1620" s="519" t="s">
        <v>40591</v>
      </c>
      <c r="E1620" s="520" t="s">
        <v>63773</v>
      </c>
    </row>
    <row r="1621" spans="1:5">
      <c r="A1621" s="519">
        <v>1863</v>
      </c>
      <c r="B1621" s="519" t="s">
        <v>58983</v>
      </c>
      <c r="C1621" s="519" t="s">
        <v>57174</v>
      </c>
      <c r="D1621" s="519" t="s">
        <v>40591</v>
      </c>
      <c r="E1621" s="520" t="s">
        <v>57452</v>
      </c>
    </row>
    <row r="1622" spans="1:5">
      <c r="A1622" s="519">
        <v>1865</v>
      </c>
      <c r="B1622" s="519" t="s">
        <v>58984</v>
      </c>
      <c r="C1622" s="519" t="s">
        <v>57174</v>
      </c>
      <c r="D1622" s="519" t="s">
        <v>40591</v>
      </c>
      <c r="E1622" s="520" t="s">
        <v>63774</v>
      </c>
    </row>
    <row r="1623" spans="1:5">
      <c r="A1623" s="519">
        <v>36355</v>
      </c>
      <c r="B1623" s="519" t="s">
        <v>58985</v>
      </c>
      <c r="C1623" s="519" t="s">
        <v>57174</v>
      </c>
      <c r="D1623" s="519" t="s">
        <v>40591</v>
      </c>
      <c r="E1623" s="520" t="s">
        <v>63775</v>
      </c>
    </row>
    <row r="1624" spans="1:5">
      <c r="A1624" s="519">
        <v>36356</v>
      </c>
      <c r="B1624" s="519" t="s">
        <v>58986</v>
      </c>
      <c r="C1624" s="519" t="s">
        <v>57174</v>
      </c>
      <c r="D1624" s="519" t="s">
        <v>40591</v>
      </c>
      <c r="E1624" s="520" t="s">
        <v>63776</v>
      </c>
    </row>
    <row r="1625" spans="1:5">
      <c r="A1625" s="519">
        <v>1932</v>
      </c>
      <c r="B1625" s="519" t="s">
        <v>58987</v>
      </c>
      <c r="C1625" s="519" t="s">
        <v>57174</v>
      </c>
      <c r="D1625" s="519" t="s">
        <v>57170</v>
      </c>
      <c r="E1625" s="520" t="s">
        <v>60395</v>
      </c>
    </row>
    <row r="1626" spans="1:5">
      <c r="A1626" s="519">
        <v>1933</v>
      </c>
      <c r="B1626" s="519" t="s">
        <v>58988</v>
      </c>
      <c r="C1626" s="519" t="s">
        <v>57174</v>
      </c>
      <c r="D1626" s="519" t="s">
        <v>57170</v>
      </c>
      <c r="E1626" s="520" t="s">
        <v>55151</v>
      </c>
    </row>
    <row r="1627" spans="1:5">
      <c r="A1627" s="519">
        <v>1951</v>
      </c>
      <c r="B1627" s="519" t="s">
        <v>58989</v>
      </c>
      <c r="C1627" s="519" t="s">
        <v>57174</v>
      </c>
      <c r="D1627" s="519" t="s">
        <v>57170</v>
      </c>
      <c r="E1627" s="520" t="s">
        <v>56478</v>
      </c>
    </row>
    <row r="1628" spans="1:5">
      <c r="A1628" s="519">
        <v>1966</v>
      </c>
      <c r="B1628" s="519" t="s">
        <v>58991</v>
      </c>
      <c r="C1628" s="519" t="s">
        <v>57174</v>
      </c>
      <c r="D1628" s="519" t="s">
        <v>57170</v>
      </c>
      <c r="E1628" s="520" t="s">
        <v>56980</v>
      </c>
    </row>
    <row r="1629" spans="1:5">
      <c r="A1629" s="519">
        <v>1952</v>
      </c>
      <c r="B1629" s="519" t="s">
        <v>58992</v>
      </c>
      <c r="C1629" s="519" t="s">
        <v>57174</v>
      </c>
      <c r="D1629" s="519" t="s">
        <v>57170</v>
      </c>
      <c r="E1629" s="520" t="s">
        <v>63777</v>
      </c>
    </row>
    <row r="1630" spans="1:5">
      <c r="A1630" s="519">
        <v>20104</v>
      </c>
      <c r="B1630" s="519" t="s">
        <v>58993</v>
      </c>
      <c r="C1630" s="519" t="s">
        <v>57174</v>
      </c>
      <c r="D1630" s="519" t="s">
        <v>57170</v>
      </c>
      <c r="E1630" s="520" t="s">
        <v>63778</v>
      </c>
    </row>
    <row r="1631" spans="1:5">
      <c r="A1631" s="519">
        <v>20105</v>
      </c>
      <c r="B1631" s="519" t="s">
        <v>58994</v>
      </c>
      <c r="C1631" s="519" t="s">
        <v>57174</v>
      </c>
      <c r="D1631" s="519" t="s">
        <v>57170</v>
      </c>
      <c r="E1631" s="520" t="s">
        <v>63779</v>
      </c>
    </row>
    <row r="1632" spans="1:5">
      <c r="A1632" s="519">
        <v>1965</v>
      </c>
      <c r="B1632" s="519" t="s">
        <v>58995</v>
      </c>
      <c r="C1632" s="519" t="s">
        <v>57174</v>
      </c>
      <c r="D1632" s="519" t="s">
        <v>57170</v>
      </c>
      <c r="E1632" s="520" t="s">
        <v>63780</v>
      </c>
    </row>
    <row r="1633" spans="1:5">
      <c r="A1633" s="519">
        <v>10765</v>
      </c>
      <c r="B1633" s="519" t="s">
        <v>58996</v>
      </c>
      <c r="C1633" s="519" t="s">
        <v>57174</v>
      </c>
      <c r="D1633" s="519" t="s">
        <v>57170</v>
      </c>
      <c r="E1633" s="520" t="s">
        <v>49684</v>
      </c>
    </row>
    <row r="1634" spans="1:5">
      <c r="A1634" s="519">
        <v>10767</v>
      </c>
      <c r="B1634" s="519" t="s">
        <v>58997</v>
      </c>
      <c r="C1634" s="519" t="s">
        <v>57174</v>
      </c>
      <c r="D1634" s="519" t="s">
        <v>57170</v>
      </c>
      <c r="E1634" s="520" t="s">
        <v>63781</v>
      </c>
    </row>
    <row r="1635" spans="1:5">
      <c r="A1635" s="519">
        <v>1970</v>
      </c>
      <c r="B1635" s="519" t="s">
        <v>58998</v>
      </c>
      <c r="C1635" s="519" t="s">
        <v>57174</v>
      </c>
      <c r="D1635" s="519" t="s">
        <v>57170</v>
      </c>
      <c r="E1635" s="520" t="s">
        <v>63782</v>
      </c>
    </row>
    <row r="1636" spans="1:5">
      <c r="A1636" s="519">
        <v>1967</v>
      </c>
      <c r="B1636" s="519" t="s">
        <v>58999</v>
      </c>
      <c r="C1636" s="519" t="s">
        <v>57174</v>
      </c>
      <c r="D1636" s="519" t="s">
        <v>57170</v>
      </c>
      <c r="E1636" s="520" t="s">
        <v>55658</v>
      </c>
    </row>
    <row r="1637" spans="1:5">
      <c r="A1637" s="519">
        <v>1968</v>
      </c>
      <c r="B1637" s="519" t="s">
        <v>59000</v>
      </c>
      <c r="C1637" s="519" t="s">
        <v>57174</v>
      </c>
      <c r="D1637" s="519" t="s">
        <v>57170</v>
      </c>
      <c r="E1637" s="520" t="s">
        <v>52266</v>
      </c>
    </row>
    <row r="1638" spans="1:5">
      <c r="A1638" s="519">
        <v>1969</v>
      </c>
      <c r="B1638" s="519" t="s">
        <v>59002</v>
      </c>
      <c r="C1638" s="519" t="s">
        <v>57174</v>
      </c>
      <c r="D1638" s="519" t="s">
        <v>57170</v>
      </c>
      <c r="E1638" s="520" t="s">
        <v>63783</v>
      </c>
    </row>
    <row r="1639" spans="1:5">
      <c r="A1639" s="519">
        <v>1839</v>
      </c>
      <c r="B1639" s="519" t="s">
        <v>59004</v>
      </c>
      <c r="C1639" s="519" t="s">
        <v>57174</v>
      </c>
      <c r="D1639" s="519" t="s">
        <v>40591</v>
      </c>
      <c r="E1639" s="520" t="s">
        <v>56554</v>
      </c>
    </row>
    <row r="1640" spans="1:5">
      <c r="A1640" s="519">
        <v>1835</v>
      </c>
      <c r="B1640" s="519" t="s">
        <v>59005</v>
      </c>
      <c r="C1640" s="519" t="s">
        <v>57174</v>
      </c>
      <c r="D1640" s="519" t="s">
        <v>40591</v>
      </c>
      <c r="E1640" s="520" t="s">
        <v>56472</v>
      </c>
    </row>
    <row r="1641" spans="1:5">
      <c r="A1641" s="519">
        <v>1823</v>
      </c>
      <c r="B1641" s="519" t="s">
        <v>59006</v>
      </c>
      <c r="C1641" s="519" t="s">
        <v>57174</v>
      </c>
      <c r="D1641" s="519" t="s">
        <v>40591</v>
      </c>
      <c r="E1641" s="520" t="s">
        <v>63784</v>
      </c>
    </row>
    <row r="1642" spans="1:5">
      <c r="A1642" s="519">
        <v>1827</v>
      </c>
      <c r="B1642" s="519" t="s">
        <v>59007</v>
      </c>
      <c r="C1642" s="519" t="s">
        <v>57174</v>
      </c>
      <c r="D1642" s="519" t="s">
        <v>40591</v>
      </c>
      <c r="E1642" s="520" t="s">
        <v>63785</v>
      </c>
    </row>
    <row r="1643" spans="1:5">
      <c r="A1643" s="519">
        <v>1831</v>
      </c>
      <c r="B1643" s="519" t="s">
        <v>59009</v>
      </c>
      <c r="C1643" s="519" t="s">
        <v>57174</v>
      </c>
      <c r="D1643" s="519" t="s">
        <v>40591</v>
      </c>
      <c r="E1643" s="520" t="s">
        <v>56925</v>
      </c>
    </row>
    <row r="1644" spans="1:5">
      <c r="A1644" s="519">
        <v>1825</v>
      </c>
      <c r="B1644" s="519" t="s">
        <v>59011</v>
      </c>
      <c r="C1644" s="519" t="s">
        <v>57174</v>
      </c>
      <c r="D1644" s="519" t="s">
        <v>40591</v>
      </c>
      <c r="E1644" s="520" t="s">
        <v>63786</v>
      </c>
    </row>
    <row r="1645" spans="1:5">
      <c r="A1645" s="519">
        <v>1828</v>
      </c>
      <c r="B1645" s="519" t="s">
        <v>59012</v>
      </c>
      <c r="C1645" s="519" t="s">
        <v>57174</v>
      </c>
      <c r="D1645" s="519" t="s">
        <v>40591</v>
      </c>
      <c r="E1645" s="520" t="s">
        <v>63787</v>
      </c>
    </row>
    <row r="1646" spans="1:5">
      <c r="A1646" s="519">
        <v>1845</v>
      </c>
      <c r="B1646" s="519" t="s">
        <v>59013</v>
      </c>
      <c r="C1646" s="519" t="s">
        <v>57174</v>
      </c>
      <c r="D1646" s="519" t="s">
        <v>40591</v>
      </c>
      <c r="E1646" s="520" t="s">
        <v>63788</v>
      </c>
    </row>
    <row r="1647" spans="1:5">
      <c r="A1647" s="519">
        <v>1824</v>
      </c>
      <c r="B1647" s="519" t="s">
        <v>59014</v>
      </c>
      <c r="C1647" s="519" t="s">
        <v>57174</v>
      </c>
      <c r="D1647" s="519" t="s">
        <v>40591</v>
      </c>
      <c r="E1647" s="520" t="s">
        <v>63789</v>
      </c>
    </row>
    <row r="1648" spans="1:5">
      <c r="A1648" s="519">
        <v>1941</v>
      </c>
      <c r="B1648" s="519" t="s">
        <v>59015</v>
      </c>
      <c r="C1648" s="519" t="s">
        <v>57174</v>
      </c>
      <c r="D1648" s="519" t="s">
        <v>57170</v>
      </c>
      <c r="E1648" s="520" t="s">
        <v>56320</v>
      </c>
    </row>
    <row r="1649" spans="1:5">
      <c r="A1649" s="519">
        <v>1940</v>
      </c>
      <c r="B1649" s="519" t="s">
        <v>59016</v>
      </c>
      <c r="C1649" s="519" t="s">
        <v>57174</v>
      </c>
      <c r="D1649" s="519" t="s">
        <v>57170</v>
      </c>
      <c r="E1649" s="520" t="s">
        <v>58928</v>
      </c>
    </row>
    <row r="1650" spans="1:5">
      <c r="A1650" s="519">
        <v>1937</v>
      </c>
      <c r="B1650" s="519" t="s">
        <v>59018</v>
      </c>
      <c r="C1650" s="519" t="s">
        <v>57174</v>
      </c>
      <c r="D1650" s="519" t="s">
        <v>57170</v>
      </c>
      <c r="E1650" s="520" t="s">
        <v>63146</v>
      </c>
    </row>
    <row r="1651" spans="1:5">
      <c r="A1651" s="519">
        <v>1939</v>
      </c>
      <c r="B1651" s="519" t="s">
        <v>59019</v>
      </c>
      <c r="C1651" s="519" t="s">
        <v>57174</v>
      </c>
      <c r="D1651" s="519" t="s">
        <v>57170</v>
      </c>
      <c r="E1651" s="520" t="s">
        <v>49883</v>
      </c>
    </row>
    <row r="1652" spans="1:5">
      <c r="A1652" s="519">
        <v>1942</v>
      </c>
      <c r="B1652" s="519" t="s">
        <v>59020</v>
      </c>
      <c r="C1652" s="519" t="s">
        <v>57174</v>
      </c>
      <c r="D1652" s="519" t="s">
        <v>57170</v>
      </c>
      <c r="E1652" s="520" t="s">
        <v>63790</v>
      </c>
    </row>
    <row r="1653" spans="1:5">
      <c r="A1653" s="519">
        <v>1938</v>
      </c>
      <c r="B1653" s="519" t="s">
        <v>59022</v>
      </c>
      <c r="C1653" s="519" t="s">
        <v>57174</v>
      </c>
      <c r="D1653" s="519" t="s">
        <v>57170</v>
      </c>
      <c r="E1653" s="520" t="s">
        <v>56797</v>
      </c>
    </row>
    <row r="1654" spans="1:5">
      <c r="A1654" s="519">
        <v>42692</v>
      </c>
      <c r="B1654" s="519" t="s">
        <v>59023</v>
      </c>
      <c r="C1654" s="519" t="s">
        <v>57174</v>
      </c>
      <c r="D1654" s="519" t="s">
        <v>40591</v>
      </c>
      <c r="E1654" s="520" t="s">
        <v>63791</v>
      </c>
    </row>
    <row r="1655" spans="1:5">
      <c r="A1655" s="519">
        <v>42693</v>
      </c>
      <c r="B1655" s="519" t="s">
        <v>59024</v>
      </c>
      <c r="C1655" s="519" t="s">
        <v>57174</v>
      </c>
      <c r="D1655" s="519" t="s">
        <v>40591</v>
      </c>
      <c r="E1655" s="520" t="s">
        <v>63792</v>
      </c>
    </row>
    <row r="1656" spans="1:5">
      <c r="A1656" s="519">
        <v>42695</v>
      </c>
      <c r="B1656" s="519" t="s">
        <v>59025</v>
      </c>
      <c r="C1656" s="519" t="s">
        <v>57174</v>
      </c>
      <c r="D1656" s="519" t="s">
        <v>40591</v>
      </c>
      <c r="E1656" s="520" t="s">
        <v>63793</v>
      </c>
    </row>
    <row r="1657" spans="1:5">
      <c r="A1657" s="519">
        <v>42694</v>
      </c>
      <c r="B1657" s="519" t="s">
        <v>59026</v>
      </c>
      <c r="C1657" s="519" t="s">
        <v>57174</v>
      </c>
      <c r="D1657" s="519" t="s">
        <v>40591</v>
      </c>
      <c r="E1657" s="520" t="s">
        <v>63794</v>
      </c>
    </row>
    <row r="1658" spans="1:5">
      <c r="A1658" s="519">
        <v>20097</v>
      </c>
      <c r="B1658" s="519" t="s">
        <v>59027</v>
      </c>
      <c r="C1658" s="519" t="s">
        <v>57174</v>
      </c>
      <c r="D1658" s="519" t="s">
        <v>57170</v>
      </c>
      <c r="E1658" s="520" t="s">
        <v>56346</v>
      </c>
    </row>
    <row r="1659" spans="1:5">
      <c r="A1659" s="519">
        <v>20098</v>
      </c>
      <c r="B1659" s="519" t="s">
        <v>59028</v>
      </c>
      <c r="C1659" s="519" t="s">
        <v>57174</v>
      </c>
      <c r="D1659" s="519" t="s">
        <v>57170</v>
      </c>
      <c r="E1659" s="520" t="s">
        <v>63280</v>
      </c>
    </row>
    <row r="1660" spans="1:5">
      <c r="A1660" s="519">
        <v>20096</v>
      </c>
      <c r="B1660" s="519" t="s">
        <v>59029</v>
      </c>
      <c r="C1660" s="519" t="s">
        <v>57174</v>
      </c>
      <c r="D1660" s="519" t="s">
        <v>57170</v>
      </c>
      <c r="E1660" s="520" t="s">
        <v>63795</v>
      </c>
    </row>
    <row r="1661" spans="1:5">
      <c r="A1661" s="519">
        <v>1964</v>
      </c>
      <c r="B1661" s="519" t="s">
        <v>59031</v>
      </c>
      <c r="C1661" s="519" t="s">
        <v>57174</v>
      </c>
      <c r="D1661" s="519" t="s">
        <v>57170</v>
      </c>
      <c r="E1661" s="520" t="s">
        <v>55712</v>
      </c>
    </row>
    <row r="1662" spans="1:5">
      <c r="A1662" s="519">
        <v>1880</v>
      </c>
      <c r="B1662" s="519" t="s">
        <v>59032</v>
      </c>
      <c r="C1662" s="519" t="s">
        <v>57174</v>
      </c>
      <c r="D1662" s="519" t="s">
        <v>57170</v>
      </c>
      <c r="E1662" s="520" t="s">
        <v>55097</v>
      </c>
    </row>
    <row r="1663" spans="1:5">
      <c r="A1663" s="519">
        <v>39274</v>
      </c>
      <c r="B1663" s="519" t="s">
        <v>59033</v>
      </c>
      <c r="C1663" s="519" t="s">
        <v>57174</v>
      </c>
      <c r="D1663" s="519" t="s">
        <v>57170</v>
      </c>
      <c r="E1663" s="520" t="s">
        <v>57705</v>
      </c>
    </row>
    <row r="1664" spans="1:5">
      <c r="A1664" s="519">
        <v>2628</v>
      </c>
      <c r="B1664" s="519" t="s">
        <v>59034</v>
      </c>
      <c r="C1664" s="519" t="s">
        <v>57174</v>
      </c>
      <c r="D1664" s="519" t="s">
        <v>40591</v>
      </c>
      <c r="E1664" s="520" t="s">
        <v>63796</v>
      </c>
    </row>
    <row r="1665" spans="1:5">
      <c r="A1665" s="519">
        <v>2622</v>
      </c>
      <c r="B1665" s="519" t="s">
        <v>59035</v>
      </c>
      <c r="C1665" s="519" t="s">
        <v>57174</v>
      </c>
      <c r="D1665" s="519" t="s">
        <v>40591</v>
      </c>
      <c r="E1665" s="520" t="s">
        <v>55166</v>
      </c>
    </row>
    <row r="1666" spans="1:5">
      <c r="A1666" s="519">
        <v>2623</v>
      </c>
      <c r="B1666" s="519" t="s">
        <v>59036</v>
      </c>
      <c r="C1666" s="519" t="s">
        <v>57174</v>
      </c>
      <c r="D1666" s="519" t="s">
        <v>40591</v>
      </c>
      <c r="E1666" s="520" t="s">
        <v>63797</v>
      </c>
    </row>
    <row r="1667" spans="1:5">
      <c r="A1667" s="519">
        <v>2624</v>
      </c>
      <c r="B1667" s="519" t="s">
        <v>59038</v>
      </c>
      <c r="C1667" s="519" t="s">
        <v>57174</v>
      </c>
      <c r="D1667" s="519" t="s">
        <v>40591</v>
      </c>
      <c r="E1667" s="520" t="s">
        <v>61622</v>
      </c>
    </row>
    <row r="1668" spans="1:5">
      <c r="A1668" s="519">
        <v>2625</v>
      </c>
      <c r="B1668" s="519" t="s">
        <v>59039</v>
      </c>
      <c r="C1668" s="519" t="s">
        <v>57174</v>
      </c>
      <c r="D1668" s="519" t="s">
        <v>40591</v>
      </c>
      <c r="E1668" s="520" t="s">
        <v>56615</v>
      </c>
    </row>
    <row r="1669" spans="1:5">
      <c r="A1669" s="519">
        <v>2626</v>
      </c>
      <c r="B1669" s="519" t="s">
        <v>59041</v>
      </c>
      <c r="C1669" s="519" t="s">
        <v>57174</v>
      </c>
      <c r="D1669" s="519" t="s">
        <v>40591</v>
      </c>
      <c r="E1669" s="520" t="s">
        <v>63457</v>
      </c>
    </row>
    <row r="1670" spans="1:5">
      <c r="A1670" s="519">
        <v>2630</v>
      </c>
      <c r="B1670" s="519" t="s">
        <v>59042</v>
      </c>
      <c r="C1670" s="519" t="s">
        <v>57174</v>
      </c>
      <c r="D1670" s="519" t="s">
        <v>40591</v>
      </c>
      <c r="E1670" s="520" t="s">
        <v>63798</v>
      </c>
    </row>
    <row r="1671" spans="1:5">
      <c r="A1671" s="519">
        <v>2627</v>
      </c>
      <c r="B1671" s="519" t="s">
        <v>59043</v>
      </c>
      <c r="C1671" s="519" t="s">
        <v>57174</v>
      </c>
      <c r="D1671" s="519" t="s">
        <v>40591</v>
      </c>
      <c r="E1671" s="520" t="s">
        <v>63799</v>
      </c>
    </row>
    <row r="1672" spans="1:5">
      <c r="A1672" s="519">
        <v>2629</v>
      </c>
      <c r="B1672" s="519" t="s">
        <v>59044</v>
      </c>
      <c r="C1672" s="519" t="s">
        <v>57174</v>
      </c>
      <c r="D1672" s="519" t="s">
        <v>40591</v>
      </c>
      <c r="E1672" s="520" t="s">
        <v>63800</v>
      </c>
    </row>
    <row r="1673" spans="1:5">
      <c r="A1673" s="519">
        <v>12033</v>
      </c>
      <c r="B1673" s="519" t="s">
        <v>59045</v>
      </c>
      <c r="C1673" s="519" t="s">
        <v>57174</v>
      </c>
      <c r="D1673" s="519" t="s">
        <v>57170</v>
      </c>
      <c r="E1673" s="520" t="s">
        <v>63801</v>
      </c>
    </row>
    <row r="1674" spans="1:5">
      <c r="A1674" s="519">
        <v>40408</v>
      </c>
      <c r="B1674" s="519" t="s">
        <v>59047</v>
      </c>
      <c r="C1674" s="519" t="s">
        <v>57174</v>
      </c>
      <c r="D1674" s="519" t="s">
        <v>57170</v>
      </c>
      <c r="E1674" s="520" t="s">
        <v>58333</v>
      </c>
    </row>
    <row r="1675" spans="1:5">
      <c r="A1675" s="519">
        <v>40409</v>
      </c>
      <c r="B1675" s="519" t="s">
        <v>59048</v>
      </c>
      <c r="C1675" s="519" t="s">
        <v>57174</v>
      </c>
      <c r="D1675" s="519" t="s">
        <v>57170</v>
      </c>
      <c r="E1675" s="520" t="s">
        <v>55175</v>
      </c>
    </row>
    <row r="1676" spans="1:5">
      <c r="A1676" s="519">
        <v>39276</v>
      </c>
      <c r="B1676" s="519" t="s">
        <v>59049</v>
      </c>
      <c r="C1676" s="519" t="s">
        <v>57174</v>
      </c>
      <c r="D1676" s="519" t="s">
        <v>57170</v>
      </c>
      <c r="E1676" s="520" t="s">
        <v>55417</v>
      </c>
    </row>
    <row r="1677" spans="1:5">
      <c r="A1677" s="519">
        <v>39277</v>
      </c>
      <c r="B1677" s="519" t="s">
        <v>59050</v>
      </c>
      <c r="C1677" s="519" t="s">
        <v>57174</v>
      </c>
      <c r="D1677" s="519" t="s">
        <v>57170</v>
      </c>
      <c r="E1677" s="520" t="s">
        <v>57684</v>
      </c>
    </row>
    <row r="1678" spans="1:5">
      <c r="A1678" s="519">
        <v>12034</v>
      </c>
      <c r="B1678" s="519" t="s">
        <v>59052</v>
      </c>
      <c r="C1678" s="519" t="s">
        <v>57174</v>
      </c>
      <c r="D1678" s="519" t="s">
        <v>57170</v>
      </c>
      <c r="E1678" s="520" t="s">
        <v>55924</v>
      </c>
    </row>
    <row r="1679" spans="1:5">
      <c r="A1679" s="519">
        <v>39879</v>
      </c>
      <c r="B1679" s="519" t="s">
        <v>59053</v>
      </c>
      <c r="C1679" s="519" t="s">
        <v>57174</v>
      </c>
      <c r="D1679" s="519" t="s">
        <v>40591</v>
      </c>
      <c r="E1679" s="520" t="s">
        <v>26208</v>
      </c>
    </row>
    <row r="1680" spans="1:5">
      <c r="A1680" s="519">
        <v>39880</v>
      </c>
      <c r="B1680" s="519" t="s">
        <v>59054</v>
      </c>
      <c r="C1680" s="519" t="s">
        <v>57174</v>
      </c>
      <c r="D1680" s="519" t="s">
        <v>40591</v>
      </c>
      <c r="E1680" s="520" t="s">
        <v>58531</v>
      </c>
    </row>
    <row r="1681" spans="1:5">
      <c r="A1681" s="519">
        <v>39881</v>
      </c>
      <c r="B1681" s="519" t="s">
        <v>59055</v>
      </c>
      <c r="C1681" s="519" t="s">
        <v>57174</v>
      </c>
      <c r="D1681" s="519" t="s">
        <v>40591</v>
      </c>
      <c r="E1681" s="520" t="s">
        <v>23193</v>
      </c>
    </row>
    <row r="1682" spans="1:5">
      <c r="A1682" s="519">
        <v>39882</v>
      </c>
      <c r="B1682" s="519" t="s">
        <v>59056</v>
      </c>
      <c r="C1682" s="519" t="s">
        <v>57174</v>
      </c>
      <c r="D1682" s="519" t="s">
        <v>40591</v>
      </c>
      <c r="E1682" s="520" t="s">
        <v>63802</v>
      </c>
    </row>
    <row r="1683" spans="1:5">
      <c r="A1683" s="519">
        <v>39883</v>
      </c>
      <c r="B1683" s="519" t="s">
        <v>59058</v>
      </c>
      <c r="C1683" s="519" t="s">
        <v>57174</v>
      </c>
      <c r="D1683" s="519" t="s">
        <v>40591</v>
      </c>
      <c r="E1683" s="520" t="s">
        <v>63803</v>
      </c>
    </row>
    <row r="1684" spans="1:5">
      <c r="A1684" s="519">
        <v>39884</v>
      </c>
      <c r="B1684" s="519" t="s">
        <v>59059</v>
      </c>
      <c r="C1684" s="519" t="s">
        <v>57174</v>
      </c>
      <c r="D1684" s="519" t="s">
        <v>40591</v>
      </c>
      <c r="E1684" s="520" t="s">
        <v>59245</v>
      </c>
    </row>
    <row r="1685" spans="1:5">
      <c r="A1685" s="519">
        <v>39885</v>
      </c>
      <c r="B1685" s="519" t="s">
        <v>59060</v>
      </c>
      <c r="C1685" s="519" t="s">
        <v>57174</v>
      </c>
      <c r="D1685" s="519" t="s">
        <v>40591</v>
      </c>
      <c r="E1685" s="520" t="s">
        <v>63804</v>
      </c>
    </row>
    <row r="1686" spans="1:5">
      <c r="A1686" s="519">
        <v>1777</v>
      </c>
      <c r="B1686" s="519" t="s">
        <v>59061</v>
      </c>
      <c r="C1686" s="519" t="s">
        <v>57174</v>
      </c>
      <c r="D1686" s="519" t="s">
        <v>40591</v>
      </c>
      <c r="E1686" s="520" t="s">
        <v>63786</v>
      </c>
    </row>
    <row r="1687" spans="1:5">
      <c r="A1687" s="519">
        <v>1819</v>
      </c>
      <c r="B1687" s="519" t="s">
        <v>59062</v>
      </c>
      <c r="C1687" s="519" t="s">
        <v>57174</v>
      </c>
      <c r="D1687" s="519" t="s">
        <v>40591</v>
      </c>
      <c r="E1687" s="520" t="s">
        <v>55323</v>
      </c>
    </row>
    <row r="1688" spans="1:5">
      <c r="A1688" s="519">
        <v>1775</v>
      </c>
      <c r="B1688" s="519" t="s">
        <v>59064</v>
      </c>
      <c r="C1688" s="519" t="s">
        <v>57174</v>
      </c>
      <c r="D1688" s="519" t="s">
        <v>40591</v>
      </c>
      <c r="E1688" s="520" t="s">
        <v>55906</v>
      </c>
    </row>
    <row r="1689" spans="1:5">
      <c r="A1689" s="519">
        <v>1776</v>
      </c>
      <c r="B1689" s="519" t="s">
        <v>59065</v>
      </c>
      <c r="C1689" s="519" t="s">
        <v>57174</v>
      </c>
      <c r="D1689" s="519" t="s">
        <v>40591</v>
      </c>
      <c r="E1689" s="520" t="s">
        <v>56393</v>
      </c>
    </row>
    <row r="1690" spans="1:5">
      <c r="A1690" s="519">
        <v>1778</v>
      </c>
      <c r="B1690" s="519" t="s">
        <v>59066</v>
      </c>
      <c r="C1690" s="519" t="s">
        <v>57174</v>
      </c>
      <c r="D1690" s="519" t="s">
        <v>40591</v>
      </c>
      <c r="E1690" s="520" t="s">
        <v>63805</v>
      </c>
    </row>
    <row r="1691" spans="1:5">
      <c r="A1691" s="519">
        <v>1818</v>
      </c>
      <c r="B1691" s="519" t="s">
        <v>59067</v>
      </c>
      <c r="C1691" s="519" t="s">
        <v>57174</v>
      </c>
      <c r="D1691" s="519" t="s">
        <v>40591</v>
      </c>
      <c r="E1691" s="520" t="s">
        <v>56896</v>
      </c>
    </row>
    <row r="1692" spans="1:5">
      <c r="A1692" s="519">
        <v>1820</v>
      </c>
      <c r="B1692" s="519" t="s">
        <v>59068</v>
      </c>
      <c r="C1692" s="519" t="s">
        <v>57174</v>
      </c>
      <c r="D1692" s="519" t="s">
        <v>40591</v>
      </c>
      <c r="E1692" s="520" t="s">
        <v>63806</v>
      </c>
    </row>
    <row r="1693" spans="1:5">
      <c r="A1693" s="519">
        <v>1779</v>
      </c>
      <c r="B1693" s="519" t="s">
        <v>59070</v>
      </c>
      <c r="C1693" s="519" t="s">
        <v>57174</v>
      </c>
      <c r="D1693" s="519" t="s">
        <v>40591</v>
      </c>
      <c r="E1693" s="520" t="s">
        <v>63807</v>
      </c>
    </row>
    <row r="1694" spans="1:5">
      <c r="A1694" s="519">
        <v>1780</v>
      </c>
      <c r="B1694" s="519" t="s">
        <v>59071</v>
      </c>
      <c r="C1694" s="519" t="s">
        <v>57174</v>
      </c>
      <c r="D1694" s="519" t="s">
        <v>40591</v>
      </c>
      <c r="E1694" s="520" t="s">
        <v>63808</v>
      </c>
    </row>
    <row r="1695" spans="1:5">
      <c r="A1695" s="519">
        <v>1783</v>
      </c>
      <c r="B1695" s="519" t="s">
        <v>59072</v>
      </c>
      <c r="C1695" s="519" t="s">
        <v>57174</v>
      </c>
      <c r="D1695" s="519" t="s">
        <v>40591</v>
      </c>
      <c r="E1695" s="520" t="s">
        <v>60488</v>
      </c>
    </row>
    <row r="1696" spans="1:5">
      <c r="A1696" s="519">
        <v>1782</v>
      </c>
      <c r="B1696" s="519" t="s">
        <v>59073</v>
      </c>
      <c r="C1696" s="519" t="s">
        <v>57174</v>
      </c>
      <c r="D1696" s="519" t="s">
        <v>40591</v>
      </c>
      <c r="E1696" s="520" t="s">
        <v>63809</v>
      </c>
    </row>
    <row r="1697" spans="1:5">
      <c r="A1697" s="519">
        <v>1817</v>
      </c>
      <c r="B1697" s="519" t="s">
        <v>59075</v>
      </c>
      <c r="C1697" s="519" t="s">
        <v>57174</v>
      </c>
      <c r="D1697" s="519" t="s">
        <v>40591</v>
      </c>
      <c r="E1697" s="520" t="s">
        <v>56328</v>
      </c>
    </row>
    <row r="1698" spans="1:5">
      <c r="A1698" s="519">
        <v>1781</v>
      </c>
      <c r="B1698" s="519" t="s">
        <v>59076</v>
      </c>
      <c r="C1698" s="519" t="s">
        <v>57174</v>
      </c>
      <c r="D1698" s="519" t="s">
        <v>40591</v>
      </c>
      <c r="E1698" s="520" t="s">
        <v>63810</v>
      </c>
    </row>
    <row r="1699" spans="1:5">
      <c r="A1699" s="519">
        <v>1784</v>
      </c>
      <c r="B1699" s="519" t="s">
        <v>59078</v>
      </c>
      <c r="C1699" s="519" t="s">
        <v>57174</v>
      </c>
      <c r="D1699" s="519" t="s">
        <v>40591</v>
      </c>
      <c r="E1699" s="520" t="s">
        <v>63811</v>
      </c>
    </row>
    <row r="1700" spans="1:5">
      <c r="A1700" s="519">
        <v>1810</v>
      </c>
      <c r="B1700" s="519" t="s">
        <v>59079</v>
      </c>
      <c r="C1700" s="519" t="s">
        <v>57174</v>
      </c>
      <c r="D1700" s="519" t="s">
        <v>40591</v>
      </c>
      <c r="E1700" s="520" t="s">
        <v>63719</v>
      </c>
    </row>
    <row r="1701" spans="1:5">
      <c r="A1701" s="519">
        <v>1811</v>
      </c>
      <c r="B1701" s="519" t="s">
        <v>59080</v>
      </c>
      <c r="C1701" s="519" t="s">
        <v>57174</v>
      </c>
      <c r="D1701" s="519" t="s">
        <v>40591</v>
      </c>
      <c r="E1701" s="520" t="s">
        <v>55400</v>
      </c>
    </row>
    <row r="1702" spans="1:5">
      <c r="A1702" s="519">
        <v>1812</v>
      </c>
      <c r="B1702" s="519" t="s">
        <v>59081</v>
      </c>
      <c r="C1702" s="519" t="s">
        <v>57174</v>
      </c>
      <c r="D1702" s="519" t="s">
        <v>40591</v>
      </c>
      <c r="E1702" s="520" t="s">
        <v>63812</v>
      </c>
    </row>
    <row r="1703" spans="1:5">
      <c r="A1703" s="519">
        <v>40386</v>
      </c>
      <c r="B1703" s="519" t="s">
        <v>59082</v>
      </c>
      <c r="C1703" s="519" t="s">
        <v>57174</v>
      </c>
      <c r="D1703" s="519" t="s">
        <v>40591</v>
      </c>
      <c r="E1703" s="520" t="s">
        <v>63813</v>
      </c>
    </row>
    <row r="1704" spans="1:5">
      <c r="A1704" s="519">
        <v>40384</v>
      </c>
      <c r="B1704" s="519" t="s">
        <v>59083</v>
      </c>
      <c r="C1704" s="519" t="s">
        <v>57174</v>
      </c>
      <c r="D1704" s="519" t="s">
        <v>40591</v>
      </c>
      <c r="E1704" s="520" t="s">
        <v>56444</v>
      </c>
    </row>
    <row r="1705" spans="1:5">
      <c r="A1705" s="519">
        <v>40379</v>
      </c>
      <c r="B1705" s="519" t="s">
        <v>59085</v>
      </c>
      <c r="C1705" s="519" t="s">
        <v>57174</v>
      </c>
      <c r="D1705" s="519" t="s">
        <v>40591</v>
      </c>
      <c r="E1705" s="520" t="s">
        <v>58728</v>
      </c>
    </row>
    <row r="1706" spans="1:5">
      <c r="A1706" s="519">
        <v>40423</v>
      </c>
      <c r="B1706" s="519" t="s">
        <v>59086</v>
      </c>
      <c r="C1706" s="519" t="s">
        <v>57174</v>
      </c>
      <c r="D1706" s="519" t="s">
        <v>40591</v>
      </c>
      <c r="E1706" s="520" t="s">
        <v>63814</v>
      </c>
    </row>
    <row r="1707" spans="1:5">
      <c r="A1707" s="519">
        <v>40389</v>
      </c>
      <c r="B1707" s="519" t="s">
        <v>59087</v>
      </c>
      <c r="C1707" s="519" t="s">
        <v>57174</v>
      </c>
      <c r="D1707" s="519" t="s">
        <v>40591</v>
      </c>
      <c r="E1707" s="520" t="s">
        <v>63815</v>
      </c>
    </row>
    <row r="1708" spans="1:5">
      <c r="A1708" s="519">
        <v>40388</v>
      </c>
      <c r="B1708" s="519" t="s">
        <v>59088</v>
      </c>
      <c r="C1708" s="519" t="s">
        <v>57174</v>
      </c>
      <c r="D1708" s="519" t="s">
        <v>40591</v>
      </c>
      <c r="E1708" s="520" t="s">
        <v>63816</v>
      </c>
    </row>
    <row r="1709" spans="1:5">
      <c r="A1709" s="519">
        <v>40381</v>
      </c>
      <c r="B1709" s="519" t="s">
        <v>59089</v>
      </c>
      <c r="C1709" s="519" t="s">
        <v>57174</v>
      </c>
      <c r="D1709" s="519" t="s">
        <v>40591</v>
      </c>
      <c r="E1709" s="520" t="s">
        <v>63223</v>
      </c>
    </row>
    <row r="1710" spans="1:5">
      <c r="A1710" s="519">
        <v>40391</v>
      </c>
      <c r="B1710" s="519" t="s">
        <v>59090</v>
      </c>
      <c r="C1710" s="519" t="s">
        <v>57174</v>
      </c>
      <c r="D1710" s="519" t="s">
        <v>40591</v>
      </c>
      <c r="E1710" s="520" t="s">
        <v>63817</v>
      </c>
    </row>
    <row r="1711" spans="1:5">
      <c r="A1711" s="519">
        <v>40414</v>
      </c>
      <c r="B1711" s="519" t="s">
        <v>59091</v>
      </c>
      <c r="C1711" s="519" t="s">
        <v>57174</v>
      </c>
      <c r="D1711" s="519" t="s">
        <v>40591</v>
      </c>
      <c r="E1711" s="520" t="s">
        <v>60320</v>
      </c>
    </row>
    <row r="1712" spans="1:5">
      <c r="A1712" s="519">
        <v>40416</v>
      </c>
      <c r="B1712" s="519" t="s">
        <v>59092</v>
      </c>
      <c r="C1712" s="519" t="s">
        <v>57174</v>
      </c>
      <c r="D1712" s="519" t="s">
        <v>40591</v>
      </c>
      <c r="E1712" s="520" t="s">
        <v>55340</v>
      </c>
    </row>
    <row r="1713" spans="1:5">
      <c r="A1713" s="519">
        <v>40418</v>
      </c>
      <c r="B1713" s="519" t="s">
        <v>59093</v>
      </c>
      <c r="C1713" s="519" t="s">
        <v>57174</v>
      </c>
      <c r="D1713" s="519" t="s">
        <v>40591</v>
      </c>
      <c r="E1713" s="520" t="s">
        <v>56698</v>
      </c>
    </row>
    <row r="1714" spans="1:5">
      <c r="A1714" s="519">
        <v>2609</v>
      </c>
      <c r="B1714" s="519" t="s">
        <v>59094</v>
      </c>
      <c r="C1714" s="519" t="s">
        <v>57174</v>
      </c>
      <c r="D1714" s="519" t="s">
        <v>40591</v>
      </c>
      <c r="E1714" s="520" t="s">
        <v>59950</v>
      </c>
    </row>
    <row r="1715" spans="1:5">
      <c r="A1715" s="519">
        <v>2634</v>
      </c>
      <c r="B1715" s="519" t="s">
        <v>59096</v>
      </c>
      <c r="C1715" s="519" t="s">
        <v>57174</v>
      </c>
      <c r="D1715" s="519" t="s">
        <v>40591</v>
      </c>
      <c r="E1715" s="520" t="s">
        <v>51065</v>
      </c>
    </row>
    <row r="1716" spans="1:5">
      <c r="A1716" s="519">
        <v>2611</v>
      </c>
      <c r="B1716" s="519" t="s">
        <v>59097</v>
      </c>
      <c r="C1716" s="519" t="s">
        <v>57174</v>
      </c>
      <c r="D1716" s="519" t="s">
        <v>40591</v>
      </c>
      <c r="E1716" s="520" t="s">
        <v>55296</v>
      </c>
    </row>
    <row r="1717" spans="1:5">
      <c r="A1717" s="519">
        <v>34359</v>
      </c>
      <c r="B1717" s="519" t="s">
        <v>59098</v>
      </c>
      <c r="C1717" s="519" t="s">
        <v>57174</v>
      </c>
      <c r="D1717" s="519" t="s">
        <v>40591</v>
      </c>
      <c r="E1717" s="520" t="s">
        <v>63818</v>
      </c>
    </row>
    <row r="1718" spans="1:5">
      <c r="A1718" s="519">
        <v>1789</v>
      </c>
      <c r="B1718" s="519" t="s">
        <v>59100</v>
      </c>
      <c r="C1718" s="519" t="s">
        <v>57174</v>
      </c>
      <c r="D1718" s="519" t="s">
        <v>40591</v>
      </c>
      <c r="E1718" s="520" t="s">
        <v>63819</v>
      </c>
    </row>
    <row r="1719" spans="1:5">
      <c r="A1719" s="519">
        <v>1788</v>
      </c>
      <c r="B1719" s="519" t="s">
        <v>59101</v>
      </c>
      <c r="C1719" s="519" t="s">
        <v>57174</v>
      </c>
      <c r="D1719" s="519" t="s">
        <v>40591</v>
      </c>
      <c r="E1719" s="520" t="s">
        <v>56887</v>
      </c>
    </row>
    <row r="1720" spans="1:5">
      <c r="A1720" s="519">
        <v>1786</v>
      </c>
      <c r="B1720" s="519" t="s">
        <v>59103</v>
      </c>
      <c r="C1720" s="519" t="s">
        <v>57174</v>
      </c>
      <c r="D1720" s="519" t="s">
        <v>40591</v>
      </c>
      <c r="E1720" s="520" t="s">
        <v>62830</v>
      </c>
    </row>
    <row r="1721" spans="1:5">
      <c r="A1721" s="519">
        <v>1787</v>
      </c>
      <c r="B1721" s="519" t="s">
        <v>59104</v>
      </c>
      <c r="C1721" s="519" t="s">
        <v>57174</v>
      </c>
      <c r="D1721" s="519" t="s">
        <v>40591</v>
      </c>
      <c r="E1721" s="520" t="s">
        <v>62227</v>
      </c>
    </row>
    <row r="1722" spans="1:5">
      <c r="A1722" s="519">
        <v>1791</v>
      </c>
      <c r="B1722" s="519" t="s">
        <v>59106</v>
      </c>
      <c r="C1722" s="519" t="s">
        <v>57174</v>
      </c>
      <c r="D1722" s="519" t="s">
        <v>40591</v>
      </c>
      <c r="E1722" s="520" t="s">
        <v>63820</v>
      </c>
    </row>
    <row r="1723" spans="1:5">
      <c r="A1723" s="519">
        <v>1790</v>
      </c>
      <c r="B1723" s="519" t="s">
        <v>59107</v>
      </c>
      <c r="C1723" s="519" t="s">
        <v>57174</v>
      </c>
      <c r="D1723" s="519" t="s">
        <v>40591</v>
      </c>
      <c r="E1723" s="520" t="s">
        <v>63821</v>
      </c>
    </row>
    <row r="1724" spans="1:5">
      <c r="A1724" s="519">
        <v>1813</v>
      </c>
      <c r="B1724" s="519" t="s">
        <v>59109</v>
      </c>
      <c r="C1724" s="519" t="s">
        <v>57174</v>
      </c>
      <c r="D1724" s="519" t="s">
        <v>40591</v>
      </c>
      <c r="E1724" s="520" t="s">
        <v>56415</v>
      </c>
    </row>
    <row r="1725" spans="1:5">
      <c r="A1725" s="519">
        <v>1792</v>
      </c>
      <c r="B1725" s="519" t="s">
        <v>59110</v>
      </c>
      <c r="C1725" s="519" t="s">
        <v>57174</v>
      </c>
      <c r="D1725" s="519" t="s">
        <v>40591</v>
      </c>
      <c r="E1725" s="520" t="s">
        <v>63822</v>
      </c>
    </row>
    <row r="1726" spans="1:5">
      <c r="A1726" s="519">
        <v>1793</v>
      </c>
      <c r="B1726" s="519" t="s">
        <v>59111</v>
      </c>
      <c r="C1726" s="519" t="s">
        <v>57174</v>
      </c>
      <c r="D1726" s="519" t="s">
        <v>40591</v>
      </c>
      <c r="E1726" s="520" t="s">
        <v>63823</v>
      </c>
    </row>
    <row r="1727" spans="1:5">
      <c r="A1727" s="519">
        <v>1809</v>
      </c>
      <c r="B1727" s="519" t="s">
        <v>59112</v>
      </c>
      <c r="C1727" s="519" t="s">
        <v>57174</v>
      </c>
      <c r="D1727" s="519" t="s">
        <v>40591</v>
      </c>
      <c r="E1727" s="520" t="s">
        <v>63824</v>
      </c>
    </row>
    <row r="1728" spans="1:5">
      <c r="A1728" s="519">
        <v>1814</v>
      </c>
      <c r="B1728" s="519" t="s">
        <v>59113</v>
      </c>
      <c r="C1728" s="519" t="s">
        <v>57174</v>
      </c>
      <c r="D1728" s="519" t="s">
        <v>40591</v>
      </c>
      <c r="E1728" s="520" t="s">
        <v>63825</v>
      </c>
    </row>
    <row r="1729" spans="1:5">
      <c r="A1729" s="519">
        <v>1803</v>
      </c>
      <c r="B1729" s="519" t="s">
        <v>59114</v>
      </c>
      <c r="C1729" s="519" t="s">
        <v>57174</v>
      </c>
      <c r="D1729" s="519" t="s">
        <v>40591</v>
      </c>
      <c r="E1729" s="520" t="s">
        <v>56505</v>
      </c>
    </row>
    <row r="1730" spans="1:5">
      <c r="A1730" s="519">
        <v>1805</v>
      </c>
      <c r="B1730" s="519" t="s">
        <v>59115</v>
      </c>
      <c r="C1730" s="519" t="s">
        <v>57174</v>
      </c>
      <c r="D1730" s="519" t="s">
        <v>40591</v>
      </c>
      <c r="E1730" s="520" t="s">
        <v>55868</v>
      </c>
    </row>
    <row r="1731" spans="1:5">
      <c r="A1731" s="519">
        <v>1821</v>
      </c>
      <c r="B1731" s="519" t="s">
        <v>59116</v>
      </c>
      <c r="C1731" s="519" t="s">
        <v>57174</v>
      </c>
      <c r="D1731" s="519" t="s">
        <v>40591</v>
      </c>
      <c r="E1731" s="520" t="s">
        <v>63826</v>
      </c>
    </row>
    <row r="1732" spans="1:5">
      <c r="A1732" s="519">
        <v>1806</v>
      </c>
      <c r="B1732" s="519" t="s">
        <v>59117</v>
      </c>
      <c r="C1732" s="519" t="s">
        <v>57174</v>
      </c>
      <c r="D1732" s="519" t="s">
        <v>40591</v>
      </c>
      <c r="E1732" s="520" t="s">
        <v>56989</v>
      </c>
    </row>
    <row r="1733" spans="1:5">
      <c r="A1733" s="519">
        <v>1804</v>
      </c>
      <c r="B1733" s="519" t="s">
        <v>59118</v>
      </c>
      <c r="C1733" s="519" t="s">
        <v>57174</v>
      </c>
      <c r="D1733" s="519" t="s">
        <v>40591</v>
      </c>
      <c r="E1733" s="520" t="s">
        <v>60474</v>
      </c>
    </row>
    <row r="1734" spans="1:5">
      <c r="A1734" s="519">
        <v>1807</v>
      </c>
      <c r="B1734" s="519" t="s">
        <v>59120</v>
      </c>
      <c r="C1734" s="519" t="s">
        <v>57174</v>
      </c>
      <c r="D1734" s="519" t="s">
        <v>40591</v>
      </c>
      <c r="E1734" s="520" t="s">
        <v>63827</v>
      </c>
    </row>
    <row r="1735" spans="1:5">
      <c r="A1735" s="519">
        <v>1808</v>
      </c>
      <c r="B1735" s="519" t="s">
        <v>59121</v>
      </c>
      <c r="C1735" s="519" t="s">
        <v>57174</v>
      </c>
      <c r="D1735" s="519" t="s">
        <v>40591</v>
      </c>
      <c r="E1735" s="520" t="s">
        <v>63828</v>
      </c>
    </row>
    <row r="1736" spans="1:5">
      <c r="A1736" s="519">
        <v>1797</v>
      </c>
      <c r="B1736" s="519" t="s">
        <v>59122</v>
      </c>
      <c r="C1736" s="519" t="s">
        <v>57174</v>
      </c>
      <c r="D1736" s="519" t="s">
        <v>40591</v>
      </c>
      <c r="E1736" s="520" t="s">
        <v>63829</v>
      </c>
    </row>
    <row r="1737" spans="1:5">
      <c r="A1737" s="519">
        <v>1796</v>
      </c>
      <c r="B1737" s="519" t="s">
        <v>59123</v>
      </c>
      <c r="C1737" s="519" t="s">
        <v>57174</v>
      </c>
      <c r="D1737" s="519" t="s">
        <v>40591</v>
      </c>
      <c r="E1737" s="520" t="s">
        <v>63830</v>
      </c>
    </row>
    <row r="1738" spans="1:5">
      <c r="A1738" s="519">
        <v>1794</v>
      </c>
      <c r="B1738" s="519" t="s">
        <v>59124</v>
      </c>
      <c r="C1738" s="519" t="s">
        <v>57174</v>
      </c>
      <c r="D1738" s="519" t="s">
        <v>40591</v>
      </c>
      <c r="E1738" s="520" t="s">
        <v>63765</v>
      </c>
    </row>
    <row r="1739" spans="1:5">
      <c r="A1739" s="519">
        <v>1816</v>
      </c>
      <c r="B1739" s="519" t="s">
        <v>59125</v>
      </c>
      <c r="C1739" s="519" t="s">
        <v>57174</v>
      </c>
      <c r="D1739" s="519" t="s">
        <v>40591</v>
      </c>
      <c r="E1739" s="520" t="s">
        <v>55132</v>
      </c>
    </row>
    <row r="1740" spans="1:5">
      <c r="A1740" s="519">
        <v>1815</v>
      </c>
      <c r="B1740" s="519" t="s">
        <v>59127</v>
      </c>
      <c r="C1740" s="519" t="s">
        <v>57174</v>
      </c>
      <c r="D1740" s="519" t="s">
        <v>40591</v>
      </c>
      <c r="E1740" s="520" t="s">
        <v>63831</v>
      </c>
    </row>
    <row r="1741" spans="1:5">
      <c r="A1741" s="519">
        <v>1798</v>
      </c>
      <c r="B1741" s="519" t="s">
        <v>59128</v>
      </c>
      <c r="C1741" s="519" t="s">
        <v>57174</v>
      </c>
      <c r="D1741" s="519" t="s">
        <v>40591</v>
      </c>
      <c r="E1741" s="520" t="s">
        <v>63832</v>
      </c>
    </row>
    <row r="1742" spans="1:5">
      <c r="A1742" s="519">
        <v>1795</v>
      </c>
      <c r="B1742" s="519" t="s">
        <v>59129</v>
      </c>
      <c r="C1742" s="519" t="s">
        <v>57174</v>
      </c>
      <c r="D1742" s="519" t="s">
        <v>40591</v>
      </c>
      <c r="E1742" s="520" t="s">
        <v>56991</v>
      </c>
    </row>
    <row r="1743" spans="1:5">
      <c r="A1743" s="519">
        <v>1799</v>
      </c>
      <c r="B1743" s="519" t="s">
        <v>59130</v>
      </c>
      <c r="C1743" s="519" t="s">
        <v>57174</v>
      </c>
      <c r="D1743" s="519" t="s">
        <v>40591</v>
      </c>
      <c r="E1743" s="520" t="s">
        <v>63833</v>
      </c>
    </row>
    <row r="1744" spans="1:5">
      <c r="A1744" s="519">
        <v>1800</v>
      </c>
      <c r="B1744" s="519" t="s">
        <v>59131</v>
      </c>
      <c r="C1744" s="519" t="s">
        <v>57174</v>
      </c>
      <c r="D1744" s="519" t="s">
        <v>40591</v>
      </c>
      <c r="E1744" s="520" t="s">
        <v>63834</v>
      </c>
    </row>
    <row r="1745" spans="1:5">
      <c r="A1745" s="519">
        <v>1802</v>
      </c>
      <c r="B1745" s="519" t="s">
        <v>59132</v>
      </c>
      <c r="C1745" s="519" t="s">
        <v>57174</v>
      </c>
      <c r="D1745" s="519" t="s">
        <v>40591</v>
      </c>
      <c r="E1745" s="520" t="s">
        <v>63835</v>
      </c>
    </row>
    <row r="1746" spans="1:5">
      <c r="A1746" s="519">
        <v>40385</v>
      </c>
      <c r="B1746" s="519" t="s">
        <v>59133</v>
      </c>
      <c r="C1746" s="519" t="s">
        <v>57174</v>
      </c>
      <c r="D1746" s="519" t="s">
        <v>40591</v>
      </c>
      <c r="E1746" s="520" t="s">
        <v>63813</v>
      </c>
    </row>
    <row r="1747" spans="1:5">
      <c r="A1747" s="519">
        <v>40383</v>
      </c>
      <c r="B1747" s="519" t="s">
        <v>59134</v>
      </c>
      <c r="C1747" s="519" t="s">
        <v>57174</v>
      </c>
      <c r="D1747" s="519" t="s">
        <v>40591</v>
      </c>
      <c r="E1747" s="520" t="s">
        <v>56444</v>
      </c>
    </row>
    <row r="1748" spans="1:5">
      <c r="A1748" s="519">
        <v>40378</v>
      </c>
      <c r="B1748" s="519" t="s">
        <v>59135</v>
      </c>
      <c r="C1748" s="519" t="s">
        <v>57174</v>
      </c>
      <c r="D1748" s="519" t="s">
        <v>40591</v>
      </c>
      <c r="E1748" s="520" t="s">
        <v>58728</v>
      </c>
    </row>
    <row r="1749" spans="1:5">
      <c r="A1749" s="519">
        <v>40382</v>
      </c>
      <c r="B1749" s="519" t="s">
        <v>59136</v>
      </c>
      <c r="C1749" s="519" t="s">
        <v>57174</v>
      </c>
      <c r="D1749" s="519" t="s">
        <v>40591</v>
      </c>
      <c r="E1749" s="520" t="s">
        <v>63814</v>
      </c>
    </row>
    <row r="1750" spans="1:5">
      <c r="A1750" s="519">
        <v>40422</v>
      </c>
      <c r="B1750" s="519" t="s">
        <v>59137</v>
      </c>
      <c r="C1750" s="519" t="s">
        <v>57174</v>
      </c>
      <c r="D1750" s="519" t="s">
        <v>40591</v>
      </c>
      <c r="E1750" s="520" t="s">
        <v>63836</v>
      </c>
    </row>
    <row r="1751" spans="1:5">
      <c r="A1751" s="519">
        <v>40387</v>
      </c>
      <c r="B1751" s="519" t="s">
        <v>59139</v>
      </c>
      <c r="C1751" s="519" t="s">
        <v>57174</v>
      </c>
      <c r="D1751" s="519" t="s">
        <v>40591</v>
      </c>
      <c r="E1751" s="520" t="s">
        <v>63837</v>
      </c>
    </row>
    <row r="1752" spans="1:5">
      <c r="A1752" s="519">
        <v>40380</v>
      </c>
      <c r="B1752" s="519" t="s">
        <v>59140</v>
      </c>
      <c r="C1752" s="519" t="s">
        <v>57174</v>
      </c>
      <c r="D1752" s="519" t="s">
        <v>40591</v>
      </c>
      <c r="E1752" s="520" t="s">
        <v>63223</v>
      </c>
    </row>
    <row r="1753" spans="1:5">
      <c r="A1753" s="519">
        <v>40390</v>
      </c>
      <c r="B1753" s="519" t="s">
        <v>59141</v>
      </c>
      <c r="C1753" s="519" t="s">
        <v>57174</v>
      </c>
      <c r="D1753" s="519" t="s">
        <v>40591</v>
      </c>
      <c r="E1753" s="520" t="s">
        <v>63838</v>
      </c>
    </row>
    <row r="1754" spans="1:5">
      <c r="A1754" s="519">
        <v>40413</v>
      </c>
      <c r="B1754" s="519" t="s">
        <v>59142</v>
      </c>
      <c r="C1754" s="519" t="s">
        <v>57174</v>
      </c>
      <c r="D1754" s="519" t="s">
        <v>40591</v>
      </c>
      <c r="E1754" s="520" t="s">
        <v>56375</v>
      </c>
    </row>
    <row r="1755" spans="1:5">
      <c r="A1755" s="519">
        <v>40415</v>
      </c>
      <c r="B1755" s="519" t="s">
        <v>59143</v>
      </c>
      <c r="C1755" s="519" t="s">
        <v>57174</v>
      </c>
      <c r="D1755" s="519" t="s">
        <v>40591</v>
      </c>
      <c r="E1755" s="520" t="s">
        <v>58487</v>
      </c>
    </row>
    <row r="1756" spans="1:5">
      <c r="A1756" s="519">
        <v>40417</v>
      </c>
      <c r="B1756" s="519" t="s">
        <v>59144</v>
      </c>
      <c r="C1756" s="519" t="s">
        <v>57174</v>
      </c>
      <c r="D1756" s="519" t="s">
        <v>40591</v>
      </c>
      <c r="E1756" s="520" t="s">
        <v>63839</v>
      </c>
    </row>
    <row r="1757" spans="1:5">
      <c r="A1757" s="519">
        <v>39271</v>
      </c>
      <c r="B1757" s="519" t="s">
        <v>59145</v>
      </c>
      <c r="C1757" s="519" t="s">
        <v>57174</v>
      </c>
      <c r="D1757" s="519" t="s">
        <v>57170</v>
      </c>
      <c r="E1757" s="520" t="s">
        <v>59327</v>
      </c>
    </row>
    <row r="1758" spans="1:5">
      <c r="A1758" s="519">
        <v>39273</v>
      </c>
      <c r="B1758" s="519" t="s">
        <v>59146</v>
      </c>
      <c r="C1758" s="519" t="s">
        <v>57174</v>
      </c>
      <c r="D1758" s="519" t="s">
        <v>57170</v>
      </c>
      <c r="E1758" s="520" t="s">
        <v>49468</v>
      </c>
    </row>
    <row r="1759" spans="1:5">
      <c r="A1759" s="519">
        <v>39272</v>
      </c>
      <c r="B1759" s="519" t="s">
        <v>59147</v>
      </c>
      <c r="C1759" s="519" t="s">
        <v>57174</v>
      </c>
      <c r="D1759" s="519" t="s">
        <v>57170</v>
      </c>
      <c r="E1759" s="520" t="s">
        <v>49456</v>
      </c>
    </row>
    <row r="1760" spans="1:5">
      <c r="A1760" s="519">
        <v>1875</v>
      </c>
      <c r="B1760" s="519" t="s">
        <v>59148</v>
      </c>
      <c r="C1760" s="519" t="s">
        <v>57174</v>
      </c>
      <c r="D1760" s="519" t="s">
        <v>57170</v>
      </c>
      <c r="E1760" s="520" t="s">
        <v>58835</v>
      </c>
    </row>
    <row r="1761" spans="1:5">
      <c r="A1761" s="519">
        <v>1874</v>
      </c>
      <c r="B1761" s="519" t="s">
        <v>59149</v>
      </c>
      <c r="C1761" s="519" t="s">
        <v>57174</v>
      </c>
      <c r="D1761" s="519" t="s">
        <v>57170</v>
      </c>
      <c r="E1761" s="520" t="s">
        <v>55678</v>
      </c>
    </row>
    <row r="1762" spans="1:5">
      <c r="A1762" s="519">
        <v>1870</v>
      </c>
      <c r="B1762" s="519" t="s">
        <v>59150</v>
      </c>
      <c r="C1762" s="519" t="s">
        <v>57174</v>
      </c>
      <c r="D1762" s="519" t="s">
        <v>57172</v>
      </c>
      <c r="E1762" s="520" t="s">
        <v>61021</v>
      </c>
    </row>
    <row r="1763" spans="1:5">
      <c r="A1763" s="519">
        <v>1884</v>
      </c>
      <c r="B1763" s="519" t="s">
        <v>59152</v>
      </c>
      <c r="C1763" s="519" t="s">
        <v>57174</v>
      </c>
      <c r="D1763" s="519" t="s">
        <v>57170</v>
      </c>
      <c r="E1763" s="520" t="s">
        <v>23055</v>
      </c>
    </row>
    <row r="1764" spans="1:5">
      <c r="A1764" s="519">
        <v>1887</v>
      </c>
      <c r="B1764" s="519" t="s">
        <v>59153</v>
      </c>
      <c r="C1764" s="519" t="s">
        <v>57174</v>
      </c>
      <c r="D1764" s="519" t="s">
        <v>57170</v>
      </c>
      <c r="E1764" s="520" t="s">
        <v>63840</v>
      </c>
    </row>
    <row r="1765" spans="1:5">
      <c r="A1765" s="519">
        <v>1876</v>
      </c>
      <c r="B1765" s="519" t="s">
        <v>59155</v>
      </c>
      <c r="C1765" s="519" t="s">
        <v>57174</v>
      </c>
      <c r="D1765" s="519" t="s">
        <v>57170</v>
      </c>
      <c r="E1765" s="520" t="s">
        <v>55851</v>
      </c>
    </row>
    <row r="1766" spans="1:5">
      <c r="A1766" s="519">
        <v>1879</v>
      </c>
      <c r="B1766" s="519" t="s">
        <v>59156</v>
      </c>
      <c r="C1766" s="519" t="s">
        <v>57174</v>
      </c>
      <c r="D1766" s="519" t="s">
        <v>57170</v>
      </c>
      <c r="E1766" s="520" t="s">
        <v>63841</v>
      </c>
    </row>
    <row r="1767" spans="1:5">
      <c r="A1767" s="519">
        <v>1877</v>
      </c>
      <c r="B1767" s="519" t="s">
        <v>59158</v>
      </c>
      <c r="C1767" s="519" t="s">
        <v>57174</v>
      </c>
      <c r="D1767" s="519" t="s">
        <v>57170</v>
      </c>
      <c r="E1767" s="520" t="s">
        <v>58053</v>
      </c>
    </row>
    <row r="1768" spans="1:5">
      <c r="A1768" s="519">
        <v>1878</v>
      </c>
      <c r="B1768" s="519" t="s">
        <v>59160</v>
      </c>
      <c r="C1768" s="519" t="s">
        <v>57174</v>
      </c>
      <c r="D1768" s="519" t="s">
        <v>57170</v>
      </c>
      <c r="E1768" s="520" t="s">
        <v>63842</v>
      </c>
    </row>
    <row r="1769" spans="1:5">
      <c r="A1769" s="519">
        <v>2621</v>
      </c>
      <c r="B1769" s="519" t="s">
        <v>59161</v>
      </c>
      <c r="C1769" s="519" t="s">
        <v>57174</v>
      </c>
      <c r="D1769" s="519" t="s">
        <v>40591</v>
      </c>
      <c r="E1769" s="520" t="s">
        <v>63343</v>
      </c>
    </row>
    <row r="1770" spans="1:5">
      <c r="A1770" s="519">
        <v>2616</v>
      </c>
      <c r="B1770" s="519" t="s">
        <v>59162</v>
      </c>
      <c r="C1770" s="519" t="s">
        <v>57174</v>
      </c>
      <c r="D1770" s="519" t="s">
        <v>40591</v>
      </c>
      <c r="E1770" s="520" t="s">
        <v>49691</v>
      </c>
    </row>
    <row r="1771" spans="1:5">
      <c r="A1771" s="519">
        <v>2633</v>
      </c>
      <c r="B1771" s="519" t="s">
        <v>59163</v>
      </c>
      <c r="C1771" s="519" t="s">
        <v>57174</v>
      </c>
      <c r="D1771" s="519" t="s">
        <v>40591</v>
      </c>
      <c r="E1771" s="520" t="s">
        <v>60182</v>
      </c>
    </row>
    <row r="1772" spans="1:5">
      <c r="A1772" s="519">
        <v>2617</v>
      </c>
      <c r="B1772" s="519" t="s">
        <v>59164</v>
      </c>
      <c r="C1772" s="519" t="s">
        <v>57174</v>
      </c>
      <c r="D1772" s="519" t="s">
        <v>40591</v>
      </c>
      <c r="E1772" s="520" t="s">
        <v>59001</v>
      </c>
    </row>
    <row r="1773" spans="1:5">
      <c r="A1773" s="519">
        <v>2618</v>
      </c>
      <c r="B1773" s="519" t="s">
        <v>59165</v>
      </c>
      <c r="C1773" s="519" t="s">
        <v>57174</v>
      </c>
      <c r="D1773" s="519" t="s">
        <v>40591</v>
      </c>
      <c r="E1773" s="520" t="s">
        <v>53816</v>
      </c>
    </row>
    <row r="1774" spans="1:5">
      <c r="A1774" s="519">
        <v>2632</v>
      </c>
      <c r="B1774" s="519" t="s">
        <v>59166</v>
      </c>
      <c r="C1774" s="519" t="s">
        <v>57174</v>
      </c>
      <c r="D1774" s="519" t="s">
        <v>40591</v>
      </c>
      <c r="E1774" s="520" t="s">
        <v>60320</v>
      </c>
    </row>
    <row r="1775" spans="1:5">
      <c r="A1775" s="519">
        <v>2631</v>
      </c>
      <c r="B1775" s="519" t="s">
        <v>59168</v>
      </c>
      <c r="C1775" s="519" t="s">
        <v>57174</v>
      </c>
      <c r="D1775" s="519" t="s">
        <v>40591</v>
      </c>
      <c r="E1775" s="520" t="s">
        <v>63711</v>
      </c>
    </row>
    <row r="1776" spans="1:5">
      <c r="A1776" s="519">
        <v>2619</v>
      </c>
      <c r="B1776" s="519" t="s">
        <v>59169</v>
      </c>
      <c r="C1776" s="519" t="s">
        <v>57174</v>
      </c>
      <c r="D1776" s="519" t="s">
        <v>40591</v>
      </c>
      <c r="E1776" s="520" t="s">
        <v>63843</v>
      </c>
    </row>
    <row r="1777" spans="1:5">
      <c r="A1777" s="519">
        <v>2620</v>
      </c>
      <c r="B1777" s="519" t="s">
        <v>59170</v>
      </c>
      <c r="C1777" s="519" t="s">
        <v>57174</v>
      </c>
      <c r="D1777" s="519" t="s">
        <v>40591</v>
      </c>
      <c r="E1777" s="520" t="s">
        <v>63844</v>
      </c>
    </row>
    <row r="1778" spans="1:5">
      <c r="A1778" s="519">
        <v>44472</v>
      </c>
      <c r="B1778" s="519" t="s">
        <v>63845</v>
      </c>
      <c r="C1778" s="519" t="s">
        <v>57174</v>
      </c>
      <c r="D1778" s="519" t="s">
        <v>40591</v>
      </c>
      <c r="E1778" s="520" t="s">
        <v>56396</v>
      </c>
    </row>
    <row r="1779" spans="1:5">
      <c r="A1779" s="519">
        <v>38369</v>
      </c>
      <c r="B1779" s="519" t="s">
        <v>59173</v>
      </c>
      <c r="C1779" s="519" t="s">
        <v>57174</v>
      </c>
      <c r="D1779" s="519" t="s">
        <v>57170</v>
      </c>
      <c r="E1779" s="520" t="s">
        <v>63526</v>
      </c>
    </row>
    <row r="1780" spans="1:5">
      <c r="A1780" s="519">
        <v>38370</v>
      </c>
      <c r="B1780" s="519" t="s">
        <v>59174</v>
      </c>
      <c r="C1780" s="519" t="s">
        <v>57174</v>
      </c>
      <c r="D1780" s="519" t="s">
        <v>57170</v>
      </c>
      <c r="E1780" s="520" t="s">
        <v>63526</v>
      </c>
    </row>
    <row r="1781" spans="1:5">
      <c r="A1781" s="519">
        <v>38372</v>
      </c>
      <c r="B1781" s="519" t="s">
        <v>59175</v>
      </c>
      <c r="C1781" s="519" t="s">
        <v>57174</v>
      </c>
      <c r="D1781" s="519" t="s">
        <v>57170</v>
      </c>
      <c r="E1781" s="520" t="s">
        <v>63625</v>
      </c>
    </row>
    <row r="1782" spans="1:5">
      <c r="A1782" s="519">
        <v>2357</v>
      </c>
      <c r="B1782" s="519" t="s">
        <v>63846</v>
      </c>
      <c r="C1782" s="519" t="s">
        <v>57385</v>
      </c>
      <c r="D1782" s="519" t="s">
        <v>57170</v>
      </c>
      <c r="E1782" s="520" t="s">
        <v>63847</v>
      </c>
    </row>
    <row r="1783" spans="1:5">
      <c r="A1783" s="519">
        <v>40806</v>
      </c>
      <c r="B1783" s="519" t="s">
        <v>59176</v>
      </c>
      <c r="C1783" s="519" t="s">
        <v>57388</v>
      </c>
      <c r="D1783" s="519" t="s">
        <v>57170</v>
      </c>
      <c r="E1783" s="520" t="s">
        <v>63848</v>
      </c>
    </row>
    <row r="1784" spans="1:5">
      <c r="A1784" s="519">
        <v>2355</v>
      </c>
      <c r="B1784" s="519" t="s">
        <v>63849</v>
      </c>
      <c r="C1784" s="519" t="s">
        <v>57385</v>
      </c>
      <c r="D1784" s="519" t="s">
        <v>57170</v>
      </c>
      <c r="E1784" s="520" t="s">
        <v>63850</v>
      </c>
    </row>
    <row r="1785" spans="1:5">
      <c r="A1785" s="519">
        <v>40805</v>
      </c>
      <c r="B1785" s="519" t="s">
        <v>59177</v>
      </c>
      <c r="C1785" s="519" t="s">
        <v>57388</v>
      </c>
      <c r="D1785" s="519" t="s">
        <v>57170</v>
      </c>
      <c r="E1785" s="520" t="s">
        <v>63851</v>
      </c>
    </row>
    <row r="1786" spans="1:5">
      <c r="A1786" s="519">
        <v>2358</v>
      </c>
      <c r="B1786" s="519" t="s">
        <v>63852</v>
      </c>
      <c r="C1786" s="519" t="s">
        <v>57385</v>
      </c>
      <c r="D1786" s="519" t="s">
        <v>57170</v>
      </c>
      <c r="E1786" s="520" t="s">
        <v>59705</v>
      </c>
    </row>
    <row r="1787" spans="1:5">
      <c r="A1787" s="519">
        <v>40807</v>
      </c>
      <c r="B1787" s="519" t="s">
        <v>59178</v>
      </c>
      <c r="C1787" s="519" t="s">
        <v>57388</v>
      </c>
      <c r="D1787" s="519" t="s">
        <v>57170</v>
      </c>
      <c r="E1787" s="520" t="s">
        <v>63853</v>
      </c>
    </row>
    <row r="1788" spans="1:5">
      <c r="A1788" s="519">
        <v>2359</v>
      </c>
      <c r="B1788" s="519" t="s">
        <v>63854</v>
      </c>
      <c r="C1788" s="519" t="s">
        <v>57385</v>
      </c>
      <c r="D1788" s="519" t="s">
        <v>57170</v>
      </c>
      <c r="E1788" s="520" t="s">
        <v>63855</v>
      </c>
    </row>
    <row r="1789" spans="1:5">
      <c r="A1789" s="519">
        <v>40808</v>
      </c>
      <c r="B1789" s="519" t="s">
        <v>59180</v>
      </c>
      <c r="C1789" s="519" t="s">
        <v>57388</v>
      </c>
      <c r="D1789" s="519" t="s">
        <v>57170</v>
      </c>
      <c r="E1789" s="520" t="s">
        <v>63856</v>
      </c>
    </row>
    <row r="1790" spans="1:5">
      <c r="A1790" s="519">
        <v>44330</v>
      </c>
      <c r="B1790" s="519" t="s">
        <v>63857</v>
      </c>
      <c r="C1790" s="519" t="s">
        <v>57184</v>
      </c>
      <c r="D1790" s="519" t="s">
        <v>57170</v>
      </c>
      <c r="E1790" s="520" t="s">
        <v>49880</v>
      </c>
    </row>
    <row r="1791" spans="1:5">
      <c r="A1791" s="519">
        <v>43144</v>
      </c>
      <c r="B1791" s="519" t="s">
        <v>59181</v>
      </c>
      <c r="C1791" s="519" t="s">
        <v>57251</v>
      </c>
      <c r="D1791" s="519" t="s">
        <v>57170</v>
      </c>
      <c r="E1791" s="520" t="s">
        <v>63858</v>
      </c>
    </row>
    <row r="1792" spans="1:5">
      <c r="A1792" s="519">
        <v>39397</v>
      </c>
      <c r="B1792" s="519" t="s">
        <v>59182</v>
      </c>
      <c r="C1792" s="519" t="s">
        <v>57184</v>
      </c>
      <c r="D1792" s="519" t="s">
        <v>57170</v>
      </c>
      <c r="E1792" s="520" t="s">
        <v>60583</v>
      </c>
    </row>
    <row r="1793" spans="1:5">
      <c r="A1793" s="519">
        <v>2692</v>
      </c>
      <c r="B1793" s="519" t="s">
        <v>59183</v>
      </c>
      <c r="C1793" s="519" t="s">
        <v>57184</v>
      </c>
      <c r="D1793" s="519" t="s">
        <v>57170</v>
      </c>
      <c r="E1793" s="520" t="s">
        <v>57345</v>
      </c>
    </row>
    <row r="1794" spans="1:5">
      <c r="A1794" s="519">
        <v>44329</v>
      </c>
      <c r="B1794" s="519" t="s">
        <v>63859</v>
      </c>
      <c r="C1794" s="519" t="s">
        <v>57184</v>
      </c>
      <c r="D1794" s="519" t="s">
        <v>57170</v>
      </c>
      <c r="E1794" s="520" t="s">
        <v>52286</v>
      </c>
    </row>
    <row r="1795" spans="1:5">
      <c r="A1795" s="519">
        <v>5318</v>
      </c>
      <c r="B1795" s="519" t="s">
        <v>63860</v>
      </c>
      <c r="C1795" s="519" t="s">
        <v>57184</v>
      </c>
      <c r="D1795" s="519" t="s">
        <v>57172</v>
      </c>
      <c r="E1795" s="520" t="s">
        <v>62163</v>
      </c>
    </row>
    <row r="1796" spans="1:5">
      <c r="A1796" s="519">
        <v>5330</v>
      </c>
      <c r="B1796" s="519" t="s">
        <v>59185</v>
      </c>
      <c r="C1796" s="519" t="s">
        <v>57184</v>
      </c>
      <c r="D1796" s="519" t="s">
        <v>57170</v>
      </c>
      <c r="E1796" s="520" t="s">
        <v>63861</v>
      </c>
    </row>
    <row r="1797" spans="1:5">
      <c r="A1797" s="519">
        <v>44532</v>
      </c>
      <c r="B1797" s="519" t="s">
        <v>63862</v>
      </c>
      <c r="C1797" s="519" t="s">
        <v>57174</v>
      </c>
      <c r="D1797" s="519" t="s">
        <v>57170</v>
      </c>
      <c r="E1797" s="520" t="s">
        <v>62668</v>
      </c>
    </row>
    <row r="1798" spans="1:5">
      <c r="A1798" s="519">
        <v>44531</v>
      </c>
      <c r="B1798" s="519" t="s">
        <v>63863</v>
      </c>
      <c r="C1798" s="519" t="s">
        <v>57174</v>
      </c>
      <c r="D1798" s="519" t="s">
        <v>57170</v>
      </c>
      <c r="E1798" s="520" t="s">
        <v>56918</v>
      </c>
    </row>
    <row r="1799" spans="1:5">
      <c r="A1799" s="519">
        <v>38140</v>
      </c>
      <c r="B1799" s="519" t="s">
        <v>59189</v>
      </c>
      <c r="C1799" s="519" t="s">
        <v>57174</v>
      </c>
      <c r="D1799" s="519" t="s">
        <v>57172</v>
      </c>
      <c r="E1799" s="520" t="s">
        <v>56750</v>
      </c>
    </row>
    <row r="1800" spans="1:5">
      <c r="A1800" s="519">
        <v>13887</v>
      </c>
      <c r="B1800" s="519" t="s">
        <v>59190</v>
      </c>
      <c r="C1800" s="519" t="s">
        <v>57174</v>
      </c>
      <c r="D1800" s="519" t="s">
        <v>57170</v>
      </c>
      <c r="E1800" s="520" t="s">
        <v>63864</v>
      </c>
    </row>
    <row r="1801" spans="1:5">
      <c r="A1801" s="519">
        <v>44495</v>
      </c>
      <c r="B1801" s="519" t="s">
        <v>63865</v>
      </c>
      <c r="C1801" s="519" t="s">
        <v>57174</v>
      </c>
      <c r="D1801" s="519" t="s">
        <v>57170</v>
      </c>
      <c r="E1801" s="520" t="s">
        <v>63866</v>
      </c>
    </row>
    <row r="1802" spans="1:5">
      <c r="A1802" s="519">
        <v>44533</v>
      </c>
      <c r="B1802" s="519" t="s">
        <v>63867</v>
      </c>
      <c r="C1802" s="519" t="s">
        <v>57174</v>
      </c>
      <c r="D1802" s="519" t="s">
        <v>57170</v>
      </c>
      <c r="E1802" s="520" t="s">
        <v>55064</v>
      </c>
    </row>
    <row r="1803" spans="1:5">
      <c r="A1803" s="519">
        <v>44534</v>
      </c>
      <c r="B1803" s="519" t="s">
        <v>63868</v>
      </c>
      <c r="C1803" s="519" t="s">
        <v>57174</v>
      </c>
      <c r="D1803" s="519" t="s">
        <v>57170</v>
      </c>
      <c r="E1803" s="520" t="s">
        <v>23779</v>
      </c>
    </row>
    <row r="1804" spans="1:5">
      <c r="A1804" s="519">
        <v>34544</v>
      </c>
      <c r="B1804" s="519" t="s">
        <v>59192</v>
      </c>
      <c r="C1804" s="519" t="s">
        <v>57174</v>
      </c>
      <c r="D1804" s="519" t="s">
        <v>57170</v>
      </c>
      <c r="E1804" s="520" t="s">
        <v>63869</v>
      </c>
    </row>
    <row r="1805" spans="1:5">
      <c r="A1805" s="519">
        <v>34729</v>
      </c>
      <c r="B1805" s="519" t="s">
        <v>59193</v>
      </c>
      <c r="C1805" s="519" t="s">
        <v>57174</v>
      </c>
      <c r="D1805" s="519" t="s">
        <v>57170</v>
      </c>
      <c r="E1805" s="520" t="s">
        <v>63870</v>
      </c>
    </row>
    <row r="1806" spans="1:5">
      <c r="A1806" s="519">
        <v>34734</v>
      </c>
      <c r="B1806" s="519" t="s">
        <v>59194</v>
      </c>
      <c r="C1806" s="519" t="s">
        <v>57174</v>
      </c>
      <c r="D1806" s="519" t="s">
        <v>57170</v>
      </c>
      <c r="E1806" s="520" t="s">
        <v>63871</v>
      </c>
    </row>
    <row r="1807" spans="1:5">
      <c r="A1807" s="519">
        <v>34738</v>
      </c>
      <c r="B1807" s="519" t="s">
        <v>59195</v>
      </c>
      <c r="C1807" s="519" t="s">
        <v>57174</v>
      </c>
      <c r="D1807" s="519" t="s">
        <v>57170</v>
      </c>
      <c r="E1807" s="520" t="s">
        <v>63872</v>
      </c>
    </row>
    <row r="1808" spans="1:5">
      <c r="A1808" s="519">
        <v>2391</v>
      </c>
      <c r="B1808" s="519" t="s">
        <v>59196</v>
      </c>
      <c r="C1808" s="519" t="s">
        <v>57174</v>
      </c>
      <c r="D1808" s="519" t="s">
        <v>57170</v>
      </c>
      <c r="E1808" s="520" t="s">
        <v>63873</v>
      </c>
    </row>
    <row r="1809" spans="1:5">
      <c r="A1809" s="519">
        <v>2374</v>
      </c>
      <c r="B1809" s="519" t="s">
        <v>59197</v>
      </c>
      <c r="C1809" s="519" t="s">
        <v>57174</v>
      </c>
      <c r="D1809" s="519" t="s">
        <v>57170</v>
      </c>
      <c r="E1809" s="520" t="s">
        <v>63874</v>
      </c>
    </row>
    <row r="1810" spans="1:5">
      <c r="A1810" s="519">
        <v>2377</v>
      </c>
      <c r="B1810" s="519" t="s">
        <v>59198</v>
      </c>
      <c r="C1810" s="519" t="s">
        <v>57174</v>
      </c>
      <c r="D1810" s="519" t="s">
        <v>57170</v>
      </c>
      <c r="E1810" s="520" t="s">
        <v>63875</v>
      </c>
    </row>
    <row r="1811" spans="1:5">
      <c r="A1811" s="519">
        <v>2393</v>
      </c>
      <c r="B1811" s="519" t="s">
        <v>59199</v>
      </c>
      <c r="C1811" s="519" t="s">
        <v>57174</v>
      </c>
      <c r="D1811" s="519" t="s">
        <v>57170</v>
      </c>
      <c r="E1811" s="520" t="s">
        <v>63876</v>
      </c>
    </row>
    <row r="1812" spans="1:5">
      <c r="A1812" s="519">
        <v>34705</v>
      </c>
      <c r="B1812" s="519" t="s">
        <v>59200</v>
      </c>
      <c r="C1812" s="519" t="s">
        <v>57174</v>
      </c>
      <c r="D1812" s="519" t="s">
        <v>57170</v>
      </c>
      <c r="E1812" s="520" t="s">
        <v>63877</v>
      </c>
    </row>
    <row r="1813" spans="1:5">
      <c r="A1813" s="519">
        <v>34707</v>
      </c>
      <c r="B1813" s="519" t="s">
        <v>59201</v>
      </c>
      <c r="C1813" s="519" t="s">
        <v>57174</v>
      </c>
      <c r="D1813" s="519" t="s">
        <v>57170</v>
      </c>
      <c r="E1813" s="520" t="s">
        <v>63878</v>
      </c>
    </row>
    <row r="1814" spans="1:5">
      <c r="A1814" s="519">
        <v>2378</v>
      </c>
      <c r="B1814" s="519" t="s">
        <v>59202</v>
      </c>
      <c r="C1814" s="519" t="s">
        <v>57174</v>
      </c>
      <c r="D1814" s="519" t="s">
        <v>57170</v>
      </c>
      <c r="E1814" s="520" t="s">
        <v>63879</v>
      </c>
    </row>
    <row r="1815" spans="1:5">
      <c r="A1815" s="519">
        <v>2379</v>
      </c>
      <c r="B1815" s="519" t="s">
        <v>59203</v>
      </c>
      <c r="C1815" s="519" t="s">
        <v>57174</v>
      </c>
      <c r="D1815" s="519" t="s">
        <v>57170</v>
      </c>
      <c r="E1815" s="520" t="s">
        <v>63879</v>
      </c>
    </row>
    <row r="1816" spans="1:5">
      <c r="A1816" s="519">
        <v>2376</v>
      </c>
      <c r="B1816" s="519" t="s">
        <v>59204</v>
      </c>
      <c r="C1816" s="519" t="s">
        <v>57174</v>
      </c>
      <c r="D1816" s="519" t="s">
        <v>57170</v>
      </c>
      <c r="E1816" s="520" t="s">
        <v>63880</v>
      </c>
    </row>
    <row r="1817" spans="1:5">
      <c r="A1817" s="519">
        <v>2394</v>
      </c>
      <c r="B1817" s="519" t="s">
        <v>59205</v>
      </c>
      <c r="C1817" s="519" t="s">
        <v>57174</v>
      </c>
      <c r="D1817" s="519" t="s">
        <v>57170</v>
      </c>
      <c r="E1817" s="520" t="s">
        <v>63881</v>
      </c>
    </row>
    <row r="1818" spans="1:5">
      <c r="A1818" s="519">
        <v>34686</v>
      </c>
      <c r="B1818" s="519" t="s">
        <v>59206</v>
      </c>
      <c r="C1818" s="519" t="s">
        <v>57174</v>
      </c>
      <c r="D1818" s="519" t="s">
        <v>57170</v>
      </c>
      <c r="E1818" s="520" t="s">
        <v>55785</v>
      </c>
    </row>
    <row r="1819" spans="1:5">
      <c r="A1819" s="519">
        <v>34616</v>
      </c>
      <c r="B1819" s="519" t="s">
        <v>59207</v>
      </c>
      <c r="C1819" s="519" t="s">
        <v>57174</v>
      </c>
      <c r="D1819" s="519" t="s">
        <v>57170</v>
      </c>
      <c r="E1819" s="520" t="s">
        <v>59266</v>
      </c>
    </row>
    <row r="1820" spans="1:5">
      <c r="A1820" s="519">
        <v>34623</v>
      </c>
      <c r="B1820" s="519" t="s">
        <v>59208</v>
      </c>
      <c r="C1820" s="519" t="s">
        <v>57174</v>
      </c>
      <c r="D1820" s="519" t="s">
        <v>57170</v>
      </c>
      <c r="E1820" s="520" t="s">
        <v>63882</v>
      </c>
    </row>
    <row r="1821" spans="1:5">
      <c r="A1821" s="519">
        <v>34628</v>
      </c>
      <c r="B1821" s="519" t="s">
        <v>59209</v>
      </c>
      <c r="C1821" s="519" t="s">
        <v>57174</v>
      </c>
      <c r="D1821" s="519" t="s">
        <v>57170</v>
      </c>
      <c r="E1821" s="520" t="s">
        <v>55284</v>
      </c>
    </row>
    <row r="1822" spans="1:5">
      <c r="A1822" s="519">
        <v>34653</v>
      </c>
      <c r="B1822" s="519" t="s">
        <v>59210</v>
      </c>
      <c r="C1822" s="519" t="s">
        <v>57174</v>
      </c>
      <c r="D1822" s="519" t="s">
        <v>57170</v>
      </c>
      <c r="E1822" s="520" t="s">
        <v>61898</v>
      </c>
    </row>
    <row r="1823" spans="1:5">
      <c r="A1823" s="519">
        <v>34688</v>
      </c>
      <c r="B1823" s="519" t="s">
        <v>59211</v>
      </c>
      <c r="C1823" s="519" t="s">
        <v>57174</v>
      </c>
      <c r="D1823" s="519" t="s">
        <v>57170</v>
      </c>
      <c r="E1823" s="520" t="s">
        <v>55100</v>
      </c>
    </row>
    <row r="1824" spans="1:5">
      <c r="A1824" s="519">
        <v>34709</v>
      </c>
      <c r="B1824" s="519" t="s">
        <v>59212</v>
      </c>
      <c r="C1824" s="519" t="s">
        <v>57174</v>
      </c>
      <c r="D1824" s="519" t="s">
        <v>57170</v>
      </c>
      <c r="E1824" s="520" t="s">
        <v>56898</v>
      </c>
    </row>
    <row r="1825" spans="1:5">
      <c r="A1825" s="519">
        <v>34714</v>
      </c>
      <c r="B1825" s="519" t="s">
        <v>59214</v>
      </c>
      <c r="C1825" s="519" t="s">
        <v>57174</v>
      </c>
      <c r="D1825" s="519" t="s">
        <v>57170</v>
      </c>
      <c r="E1825" s="520" t="s">
        <v>63883</v>
      </c>
    </row>
    <row r="1826" spans="1:5">
      <c r="A1826" s="519">
        <v>2388</v>
      </c>
      <c r="B1826" s="519" t="s">
        <v>59216</v>
      </c>
      <c r="C1826" s="519" t="s">
        <v>57174</v>
      </c>
      <c r="D1826" s="519" t="s">
        <v>57170</v>
      </c>
      <c r="E1826" s="520" t="s">
        <v>63884</v>
      </c>
    </row>
    <row r="1827" spans="1:5">
      <c r="A1827" s="519">
        <v>34606</v>
      </c>
      <c r="B1827" s="519" t="s">
        <v>59217</v>
      </c>
      <c r="C1827" s="519" t="s">
        <v>57174</v>
      </c>
      <c r="D1827" s="519" t="s">
        <v>57170</v>
      </c>
      <c r="E1827" s="520" t="s">
        <v>63885</v>
      </c>
    </row>
    <row r="1828" spans="1:5">
      <c r="A1828" s="519">
        <v>34689</v>
      </c>
      <c r="B1828" s="519" t="s">
        <v>59218</v>
      </c>
      <c r="C1828" s="519" t="s">
        <v>57174</v>
      </c>
      <c r="D1828" s="519" t="s">
        <v>57170</v>
      </c>
      <c r="E1828" s="520" t="s">
        <v>56691</v>
      </c>
    </row>
    <row r="1829" spans="1:5">
      <c r="A1829" s="519">
        <v>2370</v>
      </c>
      <c r="B1829" s="519" t="s">
        <v>59220</v>
      </c>
      <c r="C1829" s="519" t="s">
        <v>57174</v>
      </c>
      <c r="D1829" s="519" t="s">
        <v>57172</v>
      </c>
      <c r="E1829" s="520" t="s">
        <v>53491</v>
      </c>
    </row>
    <row r="1830" spans="1:5">
      <c r="A1830" s="519">
        <v>2386</v>
      </c>
      <c r="B1830" s="519" t="s">
        <v>59221</v>
      </c>
      <c r="C1830" s="519" t="s">
        <v>57174</v>
      </c>
      <c r="D1830" s="519" t="s">
        <v>57170</v>
      </c>
      <c r="E1830" s="520" t="s">
        <v>56992</v>
      </c>
    </row>
    <row r="1831" spans="1:5">
      <c r="A1831" s="519">
        <v>2392</v>
      </c>
      <c r="B1831" s="519" t="s">
        <v>59222</v>
      </c>
      <c r="C1831" s="519" t="s">
        <v>57174</v>
      </c>
      <c r="D1831" s="519" t="s">
        <v>57170</v>
      </c>
      <c r="E1831" s="520" t="s">
        <v>63886</v>
      </c>
    </row>
    <row r="1832" spans="1:5">
      <c r="A1832" s="519">
        <v>2373</v>
      </c>
      <c r="B1832" s="519" t="s">
        <v>59223</v>
      </c>
      <c r="C1832" s="519" t="s">
        <v>57174</v>
      </c>
      <c r="D1832" s="519" t="s">
        <v>57170</v>
      </c>
      <c r="E1832" s="520" t="s">
        <v>63887</v>
      </c>
    </row>
    <row r="1833" spans="1:5">
      <c r="A1833" s="519">
        <v>39465</v>
      </c>
      <c r="B1833" s="519" t="s">
        <v>59225</v>
      </c>
      <c r="C1833" s="519" t="s">
        <v>57174</v>
      </c>
      <c r="D1833" s="519" t="s">
        <v>57170</v>
      </c>
      <c r="E1833" s="520" t="s">
        <v>63888</v>
      </c>
    </row>
    <row r="1834" spans="1:5">
      <c r="A1834" s="519">
        <v>39466</v>
      </c>
      <c r="B1834" s="519" t="s">
        <v>59226</v>
      </c>
      <c r="C1834" s="519" t="s">
        <v>57174</v>
      </c>
      <c r="D1834" s="519" t="s">
        <v>57170</v>
      </c>
      <c r="E1834" s="520" t="s">
        <v>60681</v>
      </c>
    </row>
    <row r="1835" spans="1:5">
      <c r="A1835" s="519">
        <v>39467</v>
      </c>
      <c r="B1835" s="519" t="s">
        <v>59227</v>
      </c>
      <c r="C1835" s="519" t="s">
        <v>57174</v>
      </c>
      <c r="D1835" s="519" t="s">
        <v>57170</v>
      </c>
      <c r="E1835" s="520" t="s">
        <v>56937</v>
      </c>
    </row>
    <row r="1836" spans="1:5">
      <c r="A1836" s="519">
        <v>39468</v>
      </c>
      <c r="B1836" s="519" t="s">
        <v>59228</v>
      </c>
      <c r="C1836" s="519" t="s">
        <v>57174</v>
      </c>
      <c r="D1836" s="519" t="s">
        <v>57170</v>
      </c>
      <c r="E1836" s="520" t="s">
        <v>63889</v>
      </c>
    </row>
    <row r="1837" spans="1:5">
      <c r="A1837" s="519">
        <v>39469</v>
      </c>
      <c r="B1837" s="519" t="s">
        <v>59229</v>
      </c>
      <c r="C1837" s="519" t="s">
        <v>57174</v>
      </c>
      <c r="D1837" s="519" t="s">
        <v>57170</v>
      </c>
      <c r="E1837" s="520" t="s">
        <v>56943</v>
      </c>
    </row>
    <row r="1838" spans="1:5">
      <c r="A1838" s="519">
        <v>39470</v>
      </c>
      <c r="B1838" s="519" t="s">
        <v>59230</v>
      </c>
      <c r="C1838" s="519" t="s">
        <v>57174</v>
      </c>
      <c r="D1838" s="519" t="s">
        <v>57170</v>
      </c>
      <c r="E1838" s="520" t="s">
        <v>63890</v>
      </c>
    </row>
    <row r="1839" spans="1:5">
      <c r="A1839" s="519">
        <v>39471</v>
      </c>
      <c r="B1839" s="519" t="s">
        <v>59231</v>
      </c>
      <c r="C1839" s="519" t="s">
        <v>57174</v>
      </c>
      <c r="D1839" s="519" t="s">
        <v>57170</v>
      </c>
      <c r="E1839" s="520" t="s">
        <v>62730</v>
      </c>
    </row>
    <row r="1840" spans="1:5">
      <c r="A1840" s="519">
        <v>39472</v>
      </c>
      <c r="B1840" s="519" t="s">
        <v>59232</v>
      </c>
      <c r="C1840" s="519" t="s">
        <v>57174</v>
      </c>
      <c r="D1840" s="519" t="s">
        <v>57170</v>
      </c>
      <c r="E1840" s="520" t="s">
        <v>63891</v>
      </c>
    </row>
    <row r="1841" spans="1:5">
      <c r="A1841" s="519">
        <v>39473</v>
      </c>
      <c r="B1841" s="519" t="s">
        <v>59233</v>
      </c>
      <c r="C1841" s="519" t="s">
        <v>57174</v>
      </c>
      <c r="D1841" s="519" t="s">
        <v>57170</v>
      </c>
      <c r="E1841" s="520" t="s">
        <v>63892</v>
      </c>
    </row>
    <row r="1842" spans="1:5">
      <c r="A1842" s="519">
        <v>39474</v>
      </c>
      <c r="B1842" s="519" t="s">
        <v>59234</v>
      </c>
      <c r="C1842" s="519" t="s">
        <v>57174</v>
      </c>
      <c r="D1842" s="519" t="s">
        <v>57170</v>
      </c>
      <c r="E1842" s="520" t="s">
        <v>55381</v>
      </c>
    </row>
    <row r="1843" spans="1:5">
      <c r="A1843" s="519">
        <v>39475</v>
      </c>
      <c r="B1843" s="519" t="s">
        <v>59235</v>
      </c>
      <c r="C1843" s="519" t="s">
        <v>57174</v>
      </c>
      <c r="D1843" s="519" t="s">
        <v>57170</v>
      </c>
      <c r="E1843" s="520" t="s">
        <v>63893</v>
      </c>
    </row>
    <row r="1844" spans="1:5">
      <c r="A1844" s="519">
        <v>39476</v>
      </c>
      <c r="B1844" s="519" t="s">
        <v>59236</v>
      </c>
      <c r="C1844" s="519" t="s">
        <v>57174</v>
      </c>
      <c r="D1844" s="519" t="s">
        <v>57170</v>
      </c>
      <c r="E1844" s="520" t="s">
        <v>63894</v>
      </c>
    </row>
    <row r="1845" spans="1:5">
      <c r="A1845" s="519">
        <v>39477</v>
      </c>
      <c r="B1845" s="519" t="s">
        <v>59237</v>
      </c>
      <c r="C1845" s="519" t="s">
        <v>57174</v>
      </c>
      <c r="D1845" s="519" t="s">
        <v>57170</v>
      </c>
      <c r="E1845" s="520" t="s">
        <v>63895</v>
      </c>
    </row>
    <row r="1846" spans="1:5">
      <c r="A1846" s="519">
        <v>39478</v>
      </c>
      <c r="B1846" s="519" t="s">
        <v>59238</v>
      </c>
      <c r="C1846" s="519" t="s">
        <v>57174</v>
      </c>
      <c r="D1846" s="519" t="s">
        <v>57170</v>
      </c>
      <c r="E1846" s="520" t="s">
        <v>63896</v>
      </c>
    </row>
    <row r="1847" spans="1:5">
      <c r="A1847" s="519">
        <v>39479</v>
      </c>
      <c r="B1847" s="519" t="s">
        <v>59239</v>
      </c>
      <c r="C1847" s="519" t="s">
        <v>57174</v>
      </c>
      <c r="D1847" s="519" t="s">
        <v>57170</v>
      </c>
      <c r="E1847" s="520" t="s">
        <v>63897</v>
      </c>
    </row>
    <row r="1848" spans="1:5">
      <c r="A1848" s="519">
        <v>39480</v>
      </c>
      <c r="B1848" s="519" t="s">
        <v>59240</v>
      </c>
      <c r="C1848" s="519" t="s">
        <v>57174</v>
      </c>
      <c r="D1848" s="519" t="s">
        <v>57170</v>
      </c>
      <c r="E1848" s="520" t="s">
        <v>63898</v>
      </c>
    </row>
    <row r="1849" spans="1:5">
      <c r="A1849" s="519">
        <v>39459</v>
      </c>
      <c r="B1849" s="519" t="s">
        <v>59241</v>
      </c>
      <c r="C1849" s="519" t="s">
        <v>57174</v>
      </c>
      <c r="D1849" s="519" t="s">
        <v>57170</v>
      </c>
      <c r="E1849" s="520" t="s">
        <v>63899</v>
      </c>
    </row>
    <row r="1850" spans="1:5">
      <c r="A1850" s="519">
        <v>39445</v>
      </c>
      <c r="B1850" s="519" t="s">
        <v>59242</v>
      </c>
      <c r="C1850" s="519" t="s">
        <v>57174</v>
      </c>
      <c r="D1850" s="519" t="s">
        <v>57170</v>
      </c>
      <c r="E1850" s="520" t="s">
        <v>63900</v>
      </c>
    </row>
    <row r="1851" spans="1:5">
      <c r="A1851" s="519">
        <v>39446</v>
      </c>
      <c r="B1851" s="519" t="s">
        <v>59244</v>
      </c>
      <c r="C1851" s="519" t="s">
        <v>57174</v>
      </c>
      <c r="D1851" s="519" t="s">
        <v>57170</v>
      </c>
      <c r="E1851" s="520" t="s">
        <v>63901</v>
      </c>
    </row>
    <row r="1852" spans="1:5">
      <c r="A1852" s="519">
        <v>39447</v>
      </c>
      <c r="B1852" s="519" t="s">
        <v>59246</v>
      </c>
      <c r="C1852" s="519" t="s">
        <v>57174</v>
      </c>
      <c r="D1852" s="519" t="s">
        <v>57170</v>
      </c>
      <c r="E1852" s="520" t="s">
        <v>63902</v>
      </c>
    </row>
    <row r="1853" spans="1:5">
      <c r="A1853" s="519">
        <v>39448</v>
      </c>
      <c r="B1853" s="519" t="s">
        <v>59247</v>
      </c>
      <c r="C1853" s="519" t="s">
        <v>57174</v>
      </c>
      <c r="D1853" s="519" t="s">
        <v>57170</v>
      </c>
      <c r="E1853" s="520" t="s">
        <v>63903</v>
      </c>
    </row>
    <row r="1854" spans="1:5">
      <c r="A1854" s="519">
        <v>39450</v>
      </c>
      <c r="B1854" s="519" t="s">
        <v>59248</v>
      </c>
      <c r="C1854" s="519" t="s">
        <v>57174</v>
      </c>
      <c r="D1854" s="519" t="s">
        <v>57170</v>
      </c>
      <c r="E1854" s="520" t="s">
        <v>63904</v>
      </c>
    </row>
    <row r="1855" spans="1:5">
      <c r="A1855" s="519">
        <v>39451</v>
      </c>
      <c r="B1855" s="519" t="s">
        <v>59249</v>
      </c>
      <c r="C1855" s="519" t="s">
        <v>57174</v>
      </c>
      <c r="D1855" s="519" t="s">
        <v>57170</v>
      </c>
      <c r="E1855" s="520" t="s">
        <v>63905</v>
      </c>
    </row>
    <row r="1856" spans="1:5">
      <c r="A1856" s="519">
        <v>39452</v>
      </c>
      <c r="B1856" s="519" t="s">
        <v>59250</v>
      </c>
      <c r="C1856" s="519" t="s">
        <v>57174</v>
      </c>
      <c r="D1856" s="519" t="s">
        <v>57170</v>
      </c>
      <c r="E1856" s="520" t="s">
        <v>63906</v>
      </c>
    </row>
    <row r="1857" spans="1:5">
      <c r="A1857" s="519">
        <v>39523</v>
      </c>
      <c r="B1857" s="519" t="s">
        <v>59252</v>
      </c>
      <c r="C1857" s="519" t="s">
        <v>57174</v>
      </c>
      <c r="D1857" s="519" t="s">
        <v>57170</v>
      </c>
      <c r="E1857" s="520" t="s">
        <v>63907</v>
      </c>
    </row>
    <row r="1858" spans="1:5">
      <c r="A1858" s="519">
        <v>39449</v>
      </c>
      <c r="B1858" s="519" t="s">
        <v>59253</v>
      </c>
      <c r="C1858" s="519" t="s">
        <v>57174</v>
      </c>
      <c r="D1858" s="519" t="s">
        <v>57170</v>
      </c>
      <c r="E1858" s="520" t="s">
        <v>63908</v>
      </c>
    </row>
    <row r="1859" spans="1:5">
      <c r="A1859" s="519">
        <v>39455</v>
      </c>
      <c r="B1859" s="519" t="s">
        <v>59254</v>
      </c>
      <c r="C1859" s="519" t="s">
        <v>57174</v>
      </c>
      <c r="D1859" s="519" t="s">
        <v>57170</v>
      </c>
      <c r="E1859" s="520" t="s">
        <v>58005</v>
      </c>
    </row>
    <row r="1860" spans="1:5">
      <c r="A1860" s="519">
        <v>39456</v>
      </c>
      <c r="B1860" s="519" t="s">
        <v>59255</v>
      </c>
      <c r="C1860" s="519" t="s">
        <v>57174</v>
      </c>
      <c r="D1860" s="519" t="s">
        <v>57170</v>
      </c>
      <c r="E1860" s="520" t="s">
        <v>63909</v>
      </c>
    </row>
    <row r="1861" spans="1:5">
      <c r="A1861" s="519">
        <v>39457</v>
      </c>
      <c r="B1861" s="519" t="s">
        <v>59256</v>
      </c>
      <c r="C1861" s="519" t="s">
        <v>57174</v>
      </c>
      <c r="D1861" s="519" t="s">
        <v>57170</v>
      </c>
      <c r="E1861" s="520" t="s">
        <v>56389</v>
      </c>
    </row>
    <row r="1862" spans="1:5">
      <c r="A1862" s="519">
        <v>39458</v>
      </c>
      <c r="B1862" s="519" t="s">
        <v>59257</v>
      </c>
      <c r="C1862" s="519" t="s">
        <v>57174</v>
      </c>
      <c r="D1862" s="519" t="s">
        <v>57170</v>
      </c>
      <c r="E1862" s="520" t="s">
        <v>63910</v>
      </c>
    </row>
    <row r="1863" spans="1:5">
      <c r="A1863" s="519">
        <v>39464</v>
      </c>
      <c r="B1863" s="519" t="s">
        <v>59258</v>
      </c>
      <c r="C1863" s="519" t="s">
        <v>57174</v>
      </c>
      <c r="D1863" s="519" t="s">
        <v>57170</v>
      </c>
      <c r="E1863" s="520" t="s">
        <v>63911</v>
      </c>
    </row>
    <row r="1864" spans="1:5">
      <c r="A1864" s="519">
        <v>39460</v>
      </c>
      <c r="B1864" s="519" t="s">
        <v>59259</v>
      </c>
      <c r="C1864" s="519" t="s">
        <v>57174</v>
      </c>
      <c r="D1864" s="519" t="s">
        <v>57170</v>
      </c>
      <c r="E1864" s="520" t="s">
        <v>63912</v>
      </c>
    </row>
    <row r="1865" spans="1:5">
      <c r="A1865" s="519">
        <v>39461</v>
      </c>
      <c r="B1865" s="519" t="s">
        <v>59260</v>
      </c>
      <c r="C1865" s="519" t="s">
        <v>57174</v>
      </c>
      <c r="D1865" s="519" t="s">
        <v>57170</v>
      </c>
      <c r="E1865" s="520" t="s">
        <v>63913</v>
      </c>
    </row>
    <row r="1866" spans="1:5">
      <c r="A1866" s="519">
        <v>39462</v>
      </c>
      <c r="B1866" s="519" t="s">
        <v>59261</v>
      </c>
      <c r="C1866" s="519" t="s">
        <v>57174</v>
      </c>
      <c r="D1866" s="519" t="s">
        <v>57170</v>
      </c>
      <c r="E1866" s="520" t="s">
        <v>63914</v>
      </c>
    </row>
    <row r="1867" spans="1:5">
      <c r="A1867" s="519">
        <v>39463</v>
      </c>
      <c r="B1867" s="519" t="s">
        <v>59262</v>
      </c>
      <c r="C1867" s="519" t="s">
        <v>57174</v>
      </c>
      <c r="D1867" s="519" t="s">
        <v>57170</v>
      </c>
      <c r="E1867" s="520" t="s">
        <v>63915</v>
      </c>
    </row>
    <row r="1868" spans="1:5">
      <c r="A1868" s="519">
        <v>26039</v>
      </c>
      <c r="B1868" s="519" t="s">
        <v>59263</v>
      </c>
      <c r="C1868" s="519" t="s">
        <v>57174</v>
      </c>
      <c r="D1868" s="519" t="s">
        <v>40591</v>
      </c>
      <c r="E1868" s="520" t="s">
        <v>63916</v>
      </c>
    </row>
    <row r="1869" spans="1:5">
      <c r="A1869" s="519">
        <v>2401</v>
      </c>
      <c r="B1869" s="519" t="s">
        <v>59264</v>
      </c>
      <c r="C1869" s="519" t="s">
        <v>57174</v>
      </c>
      <c r="D1869" s="519" t="s">
        <v>40591</v>
      </c>
      <c r="E1869" s="520" t="s">
        <v>63917</v>
      </c>
    </row>
    <row r="1870" spans="1:5">
      <c r="A1870" s="519">
        <v>38870</v>
      </c>
      <c r="B1870" s="519" t="s">
        <v>59265</v>
      </c>
      <c r="C1870" s="519" t="s">
        <v>57174</v>
      </c>
      <c r="D1870" s="519" t="s">
        <v>40591</v>
      </c>
      <c r="E1870" s="520" t="s">
        <v>56321</v>
      </c>
    </row>
    <row r="1871" spans="1:5">
      <c r="A1871" s="519">
        <v>38869</v>
      </c>
      <c r="B1871" s="519" t="s">
        <v>59267</v>
      </c>
      <c r="C1871" s="519" t="s">
        <v>57174</v>
      </c>
      <c r="D1871" s="519" t="s">
        <v>40591</v>
      </c>
      <c r="E1871" s="520" t="s">
        <v>53773</v>
      </c>
    </row>
    <row r="1872" spans="1:5">
      <c r="A1872" s="519">
        <v>38872</v>
      </c>
      <c r="B1872" s="519" t="s">
        <v>59268</v>
      </c>
      <c r="C1872" s="519" t="s">
        <v>57174</v>
      </c>
      <c r="D1872" s="519" t="s">
        <v>40591</v>
      </c>
      <c r="E1872" s="520" t="s">
        <v>63918</v>
      </c>
    </row>
    <row r="1873" spans="1:5">
      <c r="A1873" s="519">
        <v>38871</v>
      </c>
      <c r="B1873" s="519" t="s">
        <v>59269</v>
      </c>
      <c r="C1873" s="519" t="s">
        <v>57174</v>
      </c>
      <c r="D1873" s="519" t="s">
        <v>40591</v>
      </c>
      <c r="E1873" s="520" t="s">
        <v>55887</v>
      </c>
    </row>
    <row r="1874" spans="1:5">
      <c r="A1874" s="519">
        <v>39283</v>
      </c>
      <c r="B1874" s="519" t="s">
        <v>59270</v>
      </c>
      <c r="C1874" s="519" t="s">
        <v>57174</v>
      </c>
      <c r="D1874" s="519" t="s">
        <v>40591</v>
      </c>
      <c r="E1874" s="520" t="s">
        <v>63919</v>
      </c>
    </row>
    <row r="1875" spans="1:5">
      <c r="A1875" s="519">
        <v>39284</v>
      </c>
      <c r="B1875" s="519" t="s">
        <v>59271</v>
      </c>
      <c r="C1875" s="519" t="s">
        <v>57174</v>
      </c>
      <c r="D1875" s="519" t="s">
        <v>40591</v>
      </c>
      <c r="E1875" s="520" t="s">
        <v>63920</v>
      </c>
    </row>
    <row r="1876" spans="1:5">
      <c r="A1876" s="519">
        <v>39285</v>
      </c>
      <c r="B1876" s="519" t="s">
        <v>59272</v>
      </c>
      <c r="C1876" s="519" t="s">
        <v>57174</v>
      </c>
      <c r="D1876" s="519" t="s">
        <v>40591</v>
      </c>
      <c r="E1876" s="520" t="s">
        <v>63921</v>
      </c>
    </row>
    <row r="1877" spans="1:5">
      <c r="A1877" s="519">
        <v>39286</v>
      </c>
      <c r="B1877" s="519" t="s">
        <v>59273</v>
      </c>
      <c r="C1877" s="519" t="s">
        <v>57174</v>
      </c>
      <c r="D1877" s="519" t="s">
        <v>40591</v>
      </c>
      <c r="E1877" s="520" t="s">
        <v>63922</v>
      </c>
    </row>
    <row r="1878" spans="1:5">
      <c r="A1878" s="519">
        <v>39287</v>
      </c>
      <c r="B1878" s="519" t="s">
        <v>59274</v>
      </c>
      <c r="C1878" s="519" t="s">
        <v>57174</v>
      </c>
      <c r="D1878" s="519" t="s">
        <v>40591</v>
      </c>
      <c r="E1878" s="520" t="s">
        <v>63923</v>
      </c>
    </row>
    <row r="1879" spans="1:5">
      <c r="A1879" s="519">
        <v>39288</v>
      </c>
      <c r="B1879" s="519" t="s">
        <v>59275</v>
      </c>
      <c r="C1879" s="519" t="s">
        <v>57174</v>
      </c>
      <c r="D1879" s="519" t="s">
        <v>40591</v>
      </c>
      <c r="E1879" s="520" t="s">
        <v>63924</v>
      </c>
    </row>
    <row r="1880" spans="1:5">
      <c r="A1880" s="519">
        <v>44476</v>
      </c>
      <c r="B1880" s="519" t="s">
        <v>63925</v>
      </c>
      <c r="C1880" s="519" t="s">
        <v>57171</v>
      </c>
      <c r="D1880" s="519" t="s">
        <v>57170</v>
      </c>
      <c r="E1880" s="520" t="s">
        <v>63926</v>
      </c>
    </row>
    <row r="1881" spans="1:5">
      <c r="A1881" s="519">
        <v>10629</v>
      </c>
      <c r="B1881" s="519" t="s">
        <v>59277</v>
      </c>
      <c r="C1881" s="519" t="s">
        <v>57171</v>
      </c>
      <c r="D1881" s="519" t="s">
        <v>57170</v>
      </c>
      <c r="E1881" s="520" t="s">
        <v>63927</v>
      </c>
    </row>
    <row r="1882" spans="1:5">
      <c r="A1882" s="519">
        <v>10698</v>
      </c>
      <c r="B1882" s="519" t="s">
        <v>59278</v>
      </c>
      <c r="C1882" s="519" t="s">
        <v>57171</v>
      </c>
      <c r="D1882" s="519" t="s">
        <v>40591</v>
      </c>
      <c r="E1882" s="520" t="s">
        <v>63928</v>
      </c>
    </row>
    <row r="1883" spans="1:5">
      <c r="A1883" s="519">
        <v>40521</v>
      </c>
      <c r="B1883" s="519" t="s">
        <v>59279</v>
      </c>
      <c r="C1883" s="519" t="s">
        <v>57174</v>
      </c>
      <c r="D1883" s="519" t="s">
        <v>57170</v>
      </c>
      <c r="E1883" s="520" t="s">
        <v>63929</v>
      </c>
    </row>
    <row r="1884" spans="1:5">
      <c r="A1884" s="519">
        <v>2432</v>
      </c>
      <c r="B1884" s="519" t="s">
        <v>59280</v>
      </c>
      <c r="C1884" s="519" t="s">
        <v>57174</v>
      </c>
      <c r="D1884" s="519" t="s">
        <v>57170</v>
      </c>
      <c r="E1884" s="520" t="s">
        <v>63930</v>
      </c>
    </row>
    <row r="1885" spans="1:5">
      <c r="A1885" s="519">
        <v>2433</v>
      </c>
      <c r="B1885" s="519" t="s">
        <v>59281</v>
      </c>
      <c r="C1885" s="519" t="s">
        <v>57174</v>
      </c>
      <c r="D1885" s="519" t="s">
        <v>57170</v>
      </c>
      <c r="E1885" s="520" t="s">
        <v>49874</v>
      </c>
    </row>
    <row r="1886" spans="1:5">
      <c r="A1886" s="519">
        <v>2420</v>
      </c>
      <c r="B1886" s="519" t="s">
        <v>59282</v>
      </c>
      <c r="C1886" s="519" t="s">
        <v>57174</v>
      </c>
      <c r="D1886" s="519" t="s">
        <v>57170</v>
      </c>
      <c r="E1886" s="520" t="s">
        <v>57903</v>
      </c>
    </row>
    <row r="1887" spans="1:5">
      <c r="A1887" s="519">
        <v>11447</v>
      </c>
      <c r="B1887" s="519" t="s">
        <v>59283</v>
      </c>
      <c r="C1887" s="519" t="s">
        <v>57174</v>
      </c>
      <c r="D1887" s="519" t="s">
        <v>57170</v>
      </c>
      <c r="E1887" s="520" t="s">
        <v>58708</v>
      </c>
    </row>
    <row r="1888" spans="1:5">
      <c r="A1888" s="519">
        <v>11451</v>
      </c>
      <c r="B1888" s="519" t="s">
        <v>59284</v>
      </c>
      <c r="C1888" s="519" t="s">
        <v>57174</v>
      </c>
      <c r="D1888" s="519" t="s">
        <v>57170</v>
      </c>
      <c r="E1888" s="520" t="s">
        <v>56733</v>
      </c>
    </row>
    <row r="1889" spans="1:5">
      <c r="A1889" s="519">
        <v>11116</v>
      </c>
      <c r="B1889" s="519" t="s">
        <v>59285</v>
      </c>
      <c r="C1889" s="519" t="s">
        <v>57174</v>
      </c>
      <c r="D1889" s="519" t="s">
        <v>40591</v>
      </c>
      <c r="E1889" s="520" t="s">
        <v>63931</v>
      </c>
    </row>
    <row r="1890" spans="1:5">
      <c r="A1890" s="519">
        <v>38411</v>
      </c>
      <c r="B1890" s="519" t="s">
        <v>59286</v>
      </c>
      <c r="C1890" s="519" t="s">
        <v>57174</v>
      </c>
      <c r="D1890" s="519" t="s">
        <v>57170</v>
      </c>
      <c r="E1890" s="520" t="s">
        <v>63932</v>
      </c>
    </row>
    <row r="1891" spans="1:5">
      <c r="A1891" s="519">
        <v>38189</v>
      </c>
      <c r="B1891" s="519" t="s">
        <v>63933</v>
      </c>
      <c r="C1891" s="519" t="s">
        <v>57174</v>
      </c>
      <c r="D1891" s="519" t="s">
        <v>57170</v>
      </c>
      <c r="E1891" s="520" t="s">
        <v>63934</v>
      </c>
    </row>
    <row r="1892" spans="1:5">
      <c r="A1892" s="519">
        <v>38190</v>
      </c>
      <c r="B1892" s="519" t="s">
        <v>63935</v>
      </c>
      <c r="C1892" s="519" t="s">
        <v>57174</v>
      </c>
      <c r="D1892" s="519" t="s">
        <v>57170</v>
      </c>
      <c r="E1892" s="520" t="s">
        <v>63936</v>
      </c>
    </row>
    <row r="1893" spans="1:5">
      <c r="A1893" s="519">
        <v>7608</v>
      </c>
      <c r="B1893" s="519" t="s">
        <v>63937</v>
      </c>
      <c r="C1893" s="519" t="s">
        <v>57174</v>
      </c>
      <c r="D1893" s="519" t="s">
        <v>57170</v>
      </c>
      <c r="E1893" s="520" t="s">
        <v>57898</v>
      </c>
    </row>
    <row r="1894" spans="1:5">
      <c r="A1894" s="519">
        <v>1370</v>
      </c>
      <c r="B1894" s="519" t="s">
        <v>59287</v>
      </c>
      <c r="C1894" s="519" t="s">
        <v>57174</v>
      </c>
      <c r="D1894" s="519" t="s">
        <v>57170</v>
      </c>
      <c r="E1894" s="520" t="s">
        <v>63938</v>
      </c>
    </row>
    <row r="1895" spans="1:5">
      <c r="A1895" s="519">
        <v>36516</v>
      </c>
      <c r="B1895" s="519" t="s">
        <v>59288</v>
      </c>
      <c r="C1895" s="519" t="s">
        <v>57174</v>
      </c>
      <c r="D1895" s="519" t="s">
        <v>57170</v>
      </c>
      <c r="E1895" s="520" t="s">
        <v>63939</v>
      </c>
    </row>
    <row r="1896" spans="1:5">
      <c r="A1896" s="519">
        <v>34777</v>
      </c>
      <c r="B1896" s="519" t="s">
        <v>59289</v>
      </c>
      <c r="C1896" s="519" t="s">
        <v>57174</v>
      </c>
      <c r="D1896" s="519" t="s">
        <v>57170</v>
      </c>
      <c r="E1896" s="520" t="s">
        <v>49459</v>
      </c>
    </row>
    <row r="1897" spans="1:5">
      <c r="A1897" s="519">
        <v>7272</v>
      </c>
      <c r="B1897" s="519" t="s">
        <v>63940</v>
      </c>
      <c r="C1897" s="519" t="s">
        <v>57174</v>
      </c>
      <c r="D1897" s="519" t="s">
        <v>57170</v>
      </c>
      <c r="E1897" s="520" t="s">
        <v>56353</v>
      </c>
    </row>
    <row r="1898" spans="1:5">
      <c r="A1898" s="519">
        <v>10605</v>
      </c>
      <c r="B1898" s="519" t="s">
        <v>59291</v>
      </c>
      <c r="C1898" s="519" t="s">
        <v>57174</v>
      </c>
      <c r="D1898" s="519" t="s">
        <v>57170</v>
      </c>
      <c r="E1898" s="520" t="s">
        <v>55767</v>
      </c>
    </row>
    <row r="1899" spans="1:5">
      <c r="A1899" s="519">
        <v>10604</v>
      </c>
      <c r="B1899" s="519" t="s">
        <v>59293</v>
      </c>
      <c r="C1899" s="519" t="s">
        <v>57174</v>
      </c>
      <c r="D1899" s="519" t="s">
        <v>57170</v>
      </c>
      <c r="E1899" s="520" t="s">
        <v>59606</v>
      </c>
    </row>
    <row r="1900" spans="1:5">
      <c r="A1900" s="519">
        <v>672</v>
      </c>
      <c r="B1900" s="519" t="s">
        <v>59295</v>
      </c>
      <c r="C1900" s="519" t="s">
        <v>57174</v>
      </c>
      <c r="D1900" s="519" t="s">
        <v>57170</v>
      </c>
      <c r="E1900" s="520" t="s">
        <v>51426</v>
      </c>
    </row>
    <row r="1901" spans="1:5">
      <c r="A1901" s="519">
        <v>668</v>
      </c>
      <c r="B1901" s="519" t="s">
        <v>59296</v>
      </c>
      <c r="C1901" s="519" t="s">
        <v>57174</v>
      </c>
      <c r="D1901" s="519" t="s">
        <v>57170</v>
      </c>
      <c r="E1901" s="520" t="s">
        <v>55914</v>
      </c>
    </row>
    <row r="1902" spans="1:5">
      <c r="A1902" s="519">
        <v>10578</v>
      </c>
      <c r="B1902" s="519" t="s">
        <v>59297</v>
      </c>
      <c r="C1902" s="519" t="s">
        <v>57174</v>
      </c>
      <c r="D1902" s="519" t="s">
        <v>57170</v>
      </c>
      <c r="E1902" s="520" t="s">
        <v>63941</v>
      </c>
    </row>
    <row r="1903" spans="1:5">
      <c r="A1903" s="519">
        <v>666</v>
      </c>
      <c r="B1903" s="519" t="s">
        <v>59298</v>
      </c>
      <c r="C1903" s="519" t="s">
        <v>57174</v>
      </c>
      <c r="D1903" s="519" t="s">
        <v>57170</v>
      </c>
      <c r="E1903" s="520" t="s">
        <v>60366</v>
      </c>
    </row>
    <row r="1904" spans="1:5">
      <c r="A1904" s="519">
        <v>665</v>
      </c>
      <c r="B1904" s="519" t="s">
        <v>59299</v>
      </c>
      <c r="C1904" s="519" t="s">
        <v>57174</v>
      </c>
      <c r="D1904" s="519" t="s">
        <v>57170</v>
      </c>
      <c r="E1904" s="520" t="s">
        <v>55459</v>
      </c>
    </row>
    <row r="1905" spans="1:5">
      <c r="A1905" s="519">
        <v>10577</v>
      </c>
      <c r="B1905" s="519" t="s">
        <v>59300</v>
      </c>
      <c r="C1905" s="519" t="s">
        <v>57174</v>
      </c>
      <c r="D1905" s="519" t="s">
        <v>57170</v>
      </c>
      <c r="E1905" s="520" t="s">
        <v>55400</v>
      </c>
    </row>
    <row r="1906" spans="1:5">
      <c r="A1906" s="519">
        <v>10583</v>
      </c>
      <c r="B1906" s="519" t="s">
        <v>59302</v>
      </c>
      <c r="C1906" s="519" t="s">
        <v>57174</v>
      </c>
      <c r="D1906" s="519" t="s">
        <v>57170</v>
      </c>
      <c r="E1906" s="520" t="s">
        <v>63509</v>
      </c>
    </row>
    <row r="1907" spans="1:5">
      <c r="A1907" s="519">
        <v>10579</v>
      </c>
      <c r="B1907" s="519" t="s">
        <v>59303</v>
      </c>
      <c r="C1907" s="519" t="s">
        <v>57174</v>
      </c>
      <c r="D1907" s="519" t="s">
        <v>57170</v>
      </c>
      <c r="E1907" s="520" t="s">
        <v>55895</v>
      </c>
    </row>
    <row r="1908" spans="1:5">
      <c r="A1908" s="519">
        <v>10582</v>
      </c>
      <c r="B1908" s="519" t="s">
        <v>59304</v>
      </c>
      <c r="C1908" s="519" t="s">
        <v>57174</v>
      </c>
      <c r="D1908" s="519" t="s">
        <v>57170</v>
      </c>
      <c r="E1908" s="520" t="s">
        <v>55921</v>
      </c>
    </row>
    <row r="1909" spans="1:5">
      <c r="A1909" s="519">
        <v>2436</v>
      </c>
      <c r="B1909" s="519" t="s">
        <v>63942</v>
      </c>
      <c r="C1909" s="519" t="s">
        <v>57385</v>
      </c>
      <c r="D1909" s="519" t="s">
        <v>57172</v>
      </c>
      <c r="E1909" s="520" t="s">
        <v>63943</v>
      </c>
    </row>
    <row r="1910" spans="1:5">
      <c r="A1910" s="519">
        <v>40918</v>
      </c>
      <c r="B1910" s="519" t="s">
        <v>59305</v>
      </c>
      <c r="C1910" s="519" t="s">
        <v>57388</v>
      </c>
      <c r="D1910" s="519" t="s">
        <v>57170</v>
      </c>
      <c r="E1910" s="520" t="s">
        <v>63944</v>
      </c>
    </row>
    <row r="1911" spans="1:5">
      <c r="A1911" s="519">
        <v>2439</v>
      </c>
      <c r="B1911" s="519" t="s">
        <v>63945</v>
      </c>
      <c r="C1911" s="519" t="s">
        <v>57385</v>
      </c>
      <c r="D1911" s="519" t="s">
        <v>57170</v>
      </c>
      <c r="E1911" s="520" t="s">
        <v>63625</v>
      </c>
    </row>
    <row r="1912" spans="1:5">
      <c r="A1912" s="519">
        <v>40923</v>
      </c>
      <c r="B1912" s="519" t="s">
        <v>59307</v>
      </c>
      <c r="C1912" s="519" t="s">
        <v>57388</v>
      </c>
      <c r="D1912" s="519" t="s">
        <v>57170</v>
      </c>
      <c r="E1912" s="520" t="s">
        <v>63946</v>
      </c>
    </row>
    <row r="1913" spans="1:5">
      <c r="A1913" s="519">
        <v>10998</v>
      </c>
      <c r="B1913" s="519" t="s">
        <v>59308</v>
      </c>
      <c r="C1913" s="519" t="s">
        <v>57251</v>
      </c>
      <c r="D1913" s="519" t="s">
        <v>57170</v>
      </c>
      <c r="E1913" s="520" t="s">
        <v>63947</v>
      </c>
    </row>
    <row r="1914" spans="1:5">
      <c r="A1914" s="519">
        <v>11002</v>
      </c>
      <c r="B1914" s="519" t="s">
        <v>59309</v>
      </c>
      <c r="C1914" s="519" t="s">
        <v>57251</v>
      </c>
      <c r="D1914" s="519" t="s">
        <v>57170</v>
      </c>
      <c r="E1914" s="520" t="s">
        <v>63948</v>
      </c>
    </row>
    <row r="1915" spans="1:5">
      <c r="A1915" s="519">
        <v>10999</v>
      </c>
      <c r="B1915" s="519" t="s">
        <v>59310</v>
      </c>
      <c r="C1915" s="519" t="s">
        <v>57251</v>
      </c>
      <c r="D1915" s="519" t="s">
        <v>57170</v>
      </c>
      <c r="E1915" s="520" t="s">
        <v>63949</v>
      </c>
    </row>
    <row r="1916" spans="1:5">
      <c r="A1916" s="519">
        <v>10997</v>
      </c>
      <c r="B1916" s="519" t="s">
        <v>59312</v>
      </c>
      <c r="C1916" s="519" t="s">
        <v>57251</v>
      </c>
      <c r="D1916" s="519" t="s">
        <v>57172</v>
      </c>
      <c r="E1916" s="520" t="s">
        <v>61988</v>
      </c>
    </row>
    <row r="1917" spans="1:5">
      <c r="A1917" s="519">
        <v>2685</v>
      </c>
      <c r="B1917" s="519" t="s">
        <v>59314</v>
      </c>
      <c r="C1917" s="519" t="s">
        <v>57188</v>
      </c>
      <c r="D1917" s="519" t="s">
        <v>57170</v>
      </c>
      <c r="E1917" s="520" t="s">
        <v>58472</v>
      </c>
    </row>
    <row r="1918" spans="1:5">
      <c r="A1918" s="519">
        <v>2680</v>
      </c>
      <c r="B1918" s="519" t="s">
        <v>59316</v>
      </c>
      <c r="C1918" s="519" t="s">
        <v>57188</v>
      </c>
      <c r="D1918" s="519" t="s">
        <v>57170</v>
      </c>
      <c r="E1918" s="520" t="s">
        <v>63089</v>
      </c>
    </row>
    <row r="1919" spans="1:5">
      <c r="A1919" s="519">
        <v>2684</v>
      </c>
      <c r="B1919" s="519" t="s">
        <v>59317</v>
      </c>
      <c r="C1919" s="519" t="s">
        <v>57188</v>
      </c>
      <c r="D1919" s="519" t="s">
        <v>57170</v>
      </c>
      <c r="E1919" s="520" t="s">
        <v>55147</v>
      </c>
    </row>
    <row r="1920" spans="1:5">
      <c r="A1920" s="519">
        <v>2673</v>
      </c>
      <c r="B1920" s="519" t="s">
        <v>59318</v>
      </c>
      <c r="C1920" s="519" t="s">
        <v>57188</v>
      </c>
      <c r="D1920" s="519" t="s">
        <v>57172</v>
      </c>
      <c r="E1920" s="520" t="s">
        <v>57760</v>
      </c>
    </row>
    <row r="1921" spans="1:5">
      <c r="A1921" s="519">
        <v>2681</v>
      </c>
      <c r="B1921" s="519" t="s">
        <v>59319</v>
      </c>
      <c r="C1921" s="519" t="s">
        <v>57188</v>
      </c>
      <c r="D1921" s="519" t="s">
        <v>57170</v>
      </c>
      <c r="E1921" s="520" t="s">
        <v>55395</v>
      </c>
    </row>
    <row r="1922" spans="1:5">
      <c r="A1922" s="519">
        <v>2682</v>
      </c>
      <c r="B1922" s="519" t="s">
        <v>59320</v>
      </c>
      <c r="C1922" s="519" t="s">
        <v>57188</v>
      </c>
      <c r="D1922" s="519" t="s">
        <v>57170</v>
      </c>
      <c r="E1922" s="520" t="s">
        <v>55867</v>
      </c>
    </row>
    <row r="1923" spans="1:5">
      <c r="A1923" s="519">
        <v>2686</v>
      </c>
      <c r="B1923" s="519" t="s">
        <v>59321</v>
      </c>
      <c r="C1923" s="519" t="s">
        <v>57188</v>
      </c>
      <c r="D1923" s="519" t="s">
        <v>57170</v>
      </c>
      <c r="E1923" s="520" t="s">
        <v>55188</v>
      </c>
    </row>
    <row r="1924" spans="1:5">
      <c r="A1924" s="519">
        <v>2674</v>
      </c>
      <c r="B1924" s="519" t="s">
        <v>59323</v>
      </c>
      <c r="C1924" s="519" t="s">
        <v>57188</v>
      </c>
      <c r="D1924" s="519" t="s">
        <v>57170</v>
      </c>
      <c r="E1924" s="520" t="s">
        <v>50771</v>
      </c>
    </row>
    <row r="1925" spans="1:5">
      <c r="A1925" s="519">
        <v>2683</v>
      </c>
      <c r="B1925" s="519" t="s">
        <v>59324</v>
      </c>
      <c r="C1925" s="519" t="s">
        <v>57188</v>
      </c>
      <c r="D1925" s="519" t="s">
        <v>57170</v>
      </c>
      <c r="E1925" s="520" t="s">
        <v>58292</v>
      </c>
    </row>
    <row r="1926" spans="1:5">
      <c r="A1926" s="519">
        <v>2676</v>
      </c>
      <c r="B1926" s="519" t="s">
        <v>59325</v>
      </c>
      <c r="C1926" s="519" t="s">
        <v>57188</v>
      </c>
      <c r="D1926" s="519" t="s">
        <v>57170</v>
      </c>
      <c r="E1926" s="520" t="s">
        <v>23297</v>
      </c>
    </row>
    <row r="1927" spans="1:5">
      <c r="A1927" s="519">
        <v>2678</v>
      </c>
      <c r="B1927" s="519" t="s">
        <v>59326</v>
      </c>
      <c r="C1927" s="519" t="s">
        <v>57188</v>
      </c>
      <c r="D1927" s="519" t="s">
        <v>57170</v>
      </c>
      <c r="E1927" s="520" t="s">
        <v>59151</v>
      </c>
    </row>
    <row r="1928" spans="1:5">
      <c r="A1928" s="519">
        <v>2679</v>
      </c>
      <c r="B1928" s="519" t="s">
        <v>59328</v>
      </c>
      <c r="C1928" s="519" t="s">
        <v>57188</v>
      </c>
      <c r="D1928" s="519" t="s">
        <v>57170</v>
      </c>
      <c r="E1928" s="520" t="s">
        <v>49467</v>
      </c>
    </row>
    <row r="1929" spans="1:5">
      <c r="A1929" s="519">
        <v>12070</v>
      </c>
      <c r="B1929" s="519" t="s">
        <v>59329</v>
      </c>
      <c r="C1929" s="519" t="s">
        <v>57188</v>
      </c>
      <c r="D1929" s="519" t="s">
        <v>57170</v>
      </c>
      <c r="E1929" s="520" t="s">
        <v>56333</v>
      </c>
    </row>
    <row r="1930" spans="1:5">
      <c r="A1930" s="519">
        <v>2675</v>
      </c>
      <c r="B1930" s="519" t="s">
        <v>59330</v>
      </c>
      <c r="C1930" s="519" t="s">
        <v>57188</v>
      </c>
      <c r="D1930" s="519" t="s">
        <v>57170</v>
      </c>
      <c r="E1930" s="520" t="s">
        <v>55927</v>
      </c>
    </row>
    <row r="1931" spans="1:5">
      <c r="A1931" s="519">
        <v>12067</v>
      </c>
      <c r="B1931" s="519" t="s">
        <v>59331</v>
      </c>
      <c r="C1931" s="519" t="s">
        <v>57188</v>
      </c>
      <c r="D1931" s="519" t="s">
        <v>57170</v>
      </c>
      <c r="E1931" s="520" t="s">
        <v>55289</v>
      </c>
    </row>
    <row r="1932" spans="1:5">
      <c r="A1932" s="519">
        <v>40401</v>
      </c>
      <c r="B1932" s="519" t="s">
        <v>59332</v>
      </c>
      <c r="C1932" s="519" t="s">
        <v>57188</v>
      </c>
      <c r="D1932" s="519" t="s">
        <v>57170</v>
      </c>
      <c r="E1932" s="520" t="s">
        <v>53011</v>
      </c>
    </row>
    <row r="1933" spans="1:5">
      <c r="A1933" s="519">
        <v>40402</v>
      </c>
      <c r="B1933" s="519" t="s">
        <v>59333</v>
      </c>
      <c r="C1933" s="519" t="s">
        <v>57188</v>
      </c>
      <c r="D1933" s="519" t="s">
        <v>57170</v>
      </c>
      <c r="E1933" s="520" t="s">
        <v>55699</v>
      </c>
    </row>
    <row r="1934" spans="1:5">
      <c r="A1934" s="519">
        <v>40400</v>
      </c>
      <c r="B1934" s="519" t="s">
        <v>59334</v>
      </c>
      <c r="C1934" s="519" t="s">
        <v>57188</v>
      </c>
      <c r="D1934" s="519" t="s">
        <v>57170</v>
      </c>
      <c r="E1934" s="520" t="s">
        <v>52293</v>
      </c>
    </row>
    <row r="1935" spans="1:5">
      <c r="A1935" s="519">
        <v>2504</v>
      </c>
      <c r="B1935" s="519" t="s">
        <v>59335</v>
      </c>
      <c r="C1935" s="519" t="s">
        <v>57188</v>
      </c>
      <c r="D1935" s="519" t="s">
        <v>40591</v>
      </c>
      <c r="E1935" s="520" t="s">
        <v>63762</v>
      </c>
    </row>
    <row r="1936" spans="1:5">
      <c r="A1936" s="519">
        <v>2501</v>
      </c>
      <c r="B1936" s="519" t="s">
        <v>59336</v>
      </c>
      <c r="C1936" s="519" t="s">
        <v>57188</v>
      </c>
      <c r="D1936" s="519" t="s">
        <v>40591</v>
      </c>
      <c r="E1936" s="520" t="s">
        <v>55665</v>
      </c>
    </row>
    <row r="1937" spans="1:5">
      <c r="A1937" s="519">
        <v>2502</v>
      </c>
      <c r="B1937" s="519" t="s">
        <v>59337</v>
      </c>
      <c r="C1937" s="519" t="s">
        <v>57188</v>
      </c>
      <c r="D1937" s="519" t="s">
        <v>40591</v>
      </c>
      <c r="E1937" s="520" t="s">
        <v>57002</v>
      </c>
    </row>
    <row r="1938" spans="1:5">
      <c r="A1938" s="519">
        <v>2503</v>
      </c>
      <c r="B1938" s="519" t="s">
        <v>59338</v>
      </c>
      <c r="C1938" s="519" t="s">
        <v>57188</v>
      </c>
      <c r="D1938" s="519" t="s">
        <v>40591</v>
      </c>
      <c r="E1938" s="520" t="s">
        <v>63950</v>
      </c>
    </row>
    <row r="1939" spans="1:5">
      <c r="A1939" s="519">
        <v>2500</v>
      </c>
      <c r="B1939" s="519" t="s">
        <v>59339</v>
      </c>
      <c r="C1939" s="519" t="s">
        <v>57188</v>
      </c>
      <c r="D1939" s="519" t="s">
        <v>40591</v>
      </c>
      <c r="E1939" s="520" t="s">
        <v>63951</v>
      </c>
    </row>
    <row r="1940" spans="1:5">
      <c r="A1940" s="519">
        <v>2505</v>
      </c>
      <c r="B1940" s="519" t="s">
        <v>59340</v>
      </c>
      <c r="C1940" s="519" t="s">
        <v>57188</v>
      </c>
      <c r="D1940" s="519" t="s">
        <v>40591</v>
      </c>
      <c r="E1940" s="520" t="s">
        <v>63952</v>
      </c>
    </row>
    <row r="1941" spans="1:5">
      <c r="A1941" s="519">
        <v>12056</v>
      </c>
      <c r="B1941" s="519" t="s">
        <v>59341</v>
      </c>
      <c r="C1941" s="519" t="s">
        <v>57188</v>
      </c>
      <c r="D1941" s="519" t="s">
        <v>40591</v>
      </c>
      <c r="E1941" s="520" t="s">
        <v>55724</v>
      </c>
    </row>
    <row r="1942" spans="1:5">
      <c r="A1942" s="519">
        <v>12057</v>
      </c>
      <c r="B1942" s="519" t="s">
        <v>59342</v>
      </c>
      <c r="C1942" s="519" t="s">
        <v>57188</v>
      </c>
      <c r="D1942" s="519" t="s">
        <v>40591</v>
      </c>
      <c r="E1942" s="520" t="s">
        <v>56445</v>
      </c>
    </row>
    <row r="1943" spans="1:5">
      <c r="A1943" s="519">
        <v>12059</v>
      </c>
      <c r="B1943" s="519" t="s">
        <v>59343</v>
      </c>
      <c r="C1943" s="519" t="s">
        <v>57188</v>
      </c>
      <c r="D1943" s="519" t="s">
        <v>40591</v>
      </c>
      <c r="E1943" s="520" t="s">
        <v>56305</v>
      </c>
    </row>
    <row r="1944" spans="1:5">
      <c r="A1944" s="519">
        <v>12058</v>
      </c>
      <c r="B1944" s="519" t="s">
        <v>59344</v>
      </c>
      <c r="C1944" s="519" t="s">
        <v>57188</v>
      </c>
      <c r="D1944" s="519" t="s">
        <v>40591</v>
      </c>
      <c r="E1944" s="520" t="s">
        <v>63953</v>
      </c>
    </row>
    <row r="1945" spans="1:5">
      <c r="A1945" s="519">
        <v>12060</v>
      </c>
      <c r="B1945" s="519" t="s">
        <v>59345</v>
      </c>
      <c r="C1945" s="519" t="s">
        <v>57188</v>
      </c>
      <c r="D1945" s="519" t="s">
        <v>40591</v>
      </c>
      <c r="E1945" s="520" t="s">
        <v>63954</v>
      </c>
    </row>
    <row r="1946" spans="1:5">
      <c r="A1946" s="519">
        <v>12061</v>
      </c>
      <c r="B1946" s="519" t="s">
        <v>59347</v>
      </c>
      <c r="C1946" s="519" t="s">
        <v>57188</v>
      </c>
      <c r="D1946" s="519" t="s">
        <v>40591</v>
      </c>
      <c r="E1946" s="520" t="s">
        <v>63955</v>
      </c>
    </row>
    <row r="1947" spans="1:5">
      <c r="A1947" s="519">
        <v>12062</v>
      </c>
      <c r="B1947" s="519" t="s">
        <v>59349</v>
      </c>
      <c r="C1947" s="519" t="s">
        <v>57188</v>
      </c>
      <c r="D1947" s="519" t="s">
        <v>40591</v>
      </c>
      <c r="E1947" s="520" t="s">
        <v>61591</v>
      </c>
    </row>
    <row r="1948" spans="1:5">
      <c r="A1948" s="519">
        <v>21137</v>
      </c>
      <c r="B1948" s="519" t="s">
        <v>59350</v>
      </c>
      <c r="C1948" s="519" t="s">
        <v>57188</v>
      </c>
      <c r="D1948" s="519" t="s">
        <v>40591</v>
      </c>
      <c r="E1948" s="520" t="s">
        <v>53449</v>
      </c>
    </row>
    <row r="1949" spans="1:5">
      <c r="A1949" s="519">
        <v>2687</v>
      </c>
      <c r="B1949" s="519" t="s">
        <v>59351</v>
      </c>
      <c r="C1949" s="519" t="s">
        <v>57188</v>
      </c>
      <c r="D1949" s="519" t="s">
        <v>57170</v>
      </c>
      <c r="E1949" s="520" t="s">
        <v>52285</v>
      </c>
    </row>
    <row r="1950" spans="1:5">
      <c r="A1950" s="519">
        <v>2689</v>
      </c>
      <c r="B1950" s="519" t="s">
        <v>59352</v>
      </c>
      <c r="C1950" s="519" t="s">
        <v>57188</v>
      </c>
      <c r="D1950" s="519" t="s">
        <v>57170</v>
      </c>
      <c r="E1950" s="520" t="s">
        <v>57736</v>
      </c>
    </row>
    <row r="1951" spans="1:5">
      <c r="A1951" s="519">
        <v>2688</v>
      </c>
      <c r="B1951" s="519" t="s">
        <v>59353</v>
      </c>
      <c r="C1951" s="519" t="s">
        <v>57188</v>
      </c>
      <c r="D1951" s="519" t="s">
        <v>57170</v>
      </c>
      <c r="E1951" s="520" t="s">
        <v>52254</v>
      </c>
    </row>
    <row r="1952" spans="1:5">
      <c r="A1952" s="519">
        <v>2690</v>
      </c>
      <c r="B1952" s="519" t="s">
        <v>59354</v>
      </c>
      <c r="C1952" s="519" t="s">
        <v>57188</v>
      </c>
      <c r="D1952" s="519" t="s">
        <v>57170</v>
      </c>
      <c r="E1952" s="520" t="s">
        <v>55759</v>
      </c>
    </row>
    <row r="1953" spans="1:5">
      <c r="A1953" s="519">
        <v>39243</v>
      </c>
      <c r="B1953" s="519" t="s">
        <v>59355</v>
      </c>
      <c r="C1953" s="519" t="s">
        <v>57188</v>
      </c>
      <c r="D1953" s="519" t="s">
        <v>57170</v>
      </c>
      <c r="E1953" s="520" t="s">
        <v>59157</v>
      </c>
    </row>
    <row r="1954" spans="1:5">
      <c r="A1954" s="519">
        <v>39244</v>
      </c>
      <c r="B1954" s="519" t="s">
        <v>59356</v>
      </c>
      <c r="C1954" s="519" t="s">
        <v>57188</v>
      </c>
      <c r="D1954" s="519" t="s">
        <v>57170</v>
      </c>
      <c r="E1954" s="520" t="s">
        <v>26253</v>
      </c>
    </row>
    <row r="1955" spans="1:5">
      <c r="A1955" s="519">
        <v>39245</v>
      </c>
      <c r="B1955" s="519" t="s">
        <v>59358</v>
      </c>
      <c r="C1955" s="519" t="s">
        <v>57188</v>
      </c>
      <c r="D1955" s="519" t="s">
        <v>57170</v>
      </c>
      <c r="E1955" s="520" t="s">
        <v>24614</v>
      </c>
    </row>
    <row r="1956" spans="1:5">
      <c r="A1956" s="519">
        <v>39254</v>
      </c>
      <c r="B1956" s="519" t="s">
        <v>59360</v>
      </c>
      <c r="C1956" s="519" t="s">
        <v>57188</v>
      </c>
      <c r="D1956" s="519" t="s">
        <v>57170</v>
      </c>
      <c r="E1956" s="520" t="s">
        <v>50785</v>
      </c>
    </row>
    <row r="1957" spans="1:5">
      <c r="A1957" s="519">
        <v>39255</v>
      </c>
      <c r="B1957" s="519" t="s">
        <v>59361</v>
      </c>
      <c r="C1957" s="519" t="s">
        <v>57188</v>
      </c>
      <c r="D1957" s="519" t="s">
        <v>57170</v>
      </c>
      <c r="E1957" s="520" t="s">
        <v>55375</v>
      </c>
    </row>
    <row r="1958" spans="1:5">
      <c r="A1958" s="519">
        <v>39253</v>
      </c>
      <c r="B1958" s="519" t="s">
        <v>59362</v>
      </c>
      <c r="C1958" s="519" t="s">
        <v>57188</v>
      </c>
      <c r="D1958" s="519" t="s">
        <v>57170</v>
      </c>
      <c r="E1958" s="520" t="s">
        <v>63956</v>
      </c>
    </row>
    <row r="1959" spans="1:5">
      <c r="A1959" s="519">
        <v>39246</v>
      </c>
      <c r="B1959" s="519" t="s">
        <v>63957</v>
      </c>
      <c r="C1959" s="519" t="s">
        <v>57188</v>
      </c>
      <c r="D1959" s="519" t="s">
        <v>57170</v>
      </c>
      <c r="E1959" s="520" t="s">
        <v>49691</v>
      </c>
    </row>
    <row r="1960" spans="1:5">
      <c r="A1960" s="519">
        <v>39247</v>
      </c>
      <c r="B1960" s="519" t="s">
        <v>63958</v>
      </c>
      <c r="C1960" s="519" t="s">
        <v>57188</v>
      </c>
      <c r="D1960" s="519" t="s">
        <v>57170</v>
      </c>
      <c r="E1960" s="520" t="s">
        <v>58833</v>
      </c>
    </row>
    <row r="1961" spans="1:5">
      <c r="A1961" s="519">
        <v>2446</v>
      </c>
      <c r="B1961" s="519" t="s">
        <v>59363</v>
      </c>
      <c r="C1961" s="519" t="s">
        <v>57188</v>
      </c>
      <c r="D1961" s="519" t="s">
        <v>57172</v>
      </c>
      <c r="E1961" s="520" t="s">
        <v>63959</v>
      </c>
    </row>
    <row r="1962" spans="1:5">
      <c r="A1962" s="519">
        <v>2442</v>
      </c>
      <c r="B1962" s="519" t="s">
        <v>59364</v>
      </c>
      <c r="C1962" s="519" t="s">
        <v>57188</v>
      </c>
      <c r="D1962" s="519" t="s">
        <v>57170</v>
      </c>
      <c r="E1962" s="520" t="s">
        <v>50840</v>
      </c>
    </row>
    <row r="1963" spans="1:5">
      <c r="A1963" s="519">
        <v>39248</v>
      </c>
      <c r="B1963" s="519" t="s">
        <v>63960</v>
      </c>
      <c r="C1963" s="519" t="s">
        <v>57188</v>
      </c>
      <c r="D1963" s="519" t="s">
        <v>57170</v>
      </c>
      <c r="E1963" s="520" t="s">
        <v>55368</v>
      </c>
    </row>
    <row r="1964" spans="1:5">
      <c r="A1964" s="519">
        <v>2438</v>
      </c>
      <c r="B1964" s="519" t="s">
        <v>63961</v>
      </c>
      <c r="C1964" s="519" t="s">
        <v>57385</v>
      </c>
      <c r="D1964" s="519" t="s">
        <v>57170</v>
      </c>
      <c r="E1964" s="520" t="s">
        <v>56487</v>
      </c>
    </row>
    <row r="1965" spans="1:5">
      <c r="A1965" s="519">
        <v>40922</v>
      </c>
      <c r="B1965" s="519" t="s">
        <v>59366</v>
      </c>
      <c r="C1965" s="519" t="s">
        <v>57388</v>
      </c>
      <c r="D1965" s="519" t="s">
        <v>57170</v>
      </c>
      <c r="E1965" s="520" t="s">
        <v>63962</v>
      </c>
    </row>
    <row r="1966" spans="1:5">
      <c r="A1966" s="519">
        <v>36486</v>
      </c>
      <c r="B1966" s="519" t="s">
        <v>59367</v>
      </c>
      <c r="C1966" s="519" t="s">
        <v>57174</v>
      </c>
      <c r="D1966" s="519" t="s">
        <v>40591</v>
      </c>
      <c r="E1966" s="520" t="s">
        <v>63963</v>
      </c>
    </row>
    <row r="1967" spans="1:5">
      <c r="A1967" s="519">
        <v>37777</v>
      </c>
      <c r="B1967" s="519" t="s">
        <v>59368</v>
      </c>
      <c r="C1967" s="519" t="s">
        <v>57174</v>
      </c>
      <c r="D1967" s="519" t="s">
        <v>40591</v>
      </c>
      <c r="E1967" s="520" t="s">
        <v>63964</v>
      </c>
    </row>
    <row r="1968" spans="1:5">
      <c r="A1968" s="519">
        <v>12624</v>
      </c>
      <c r="B1968" s="519" t="s">
        <v>59369</v>
      </c>
      <c r="C1968" s="519" t="s">
        <v>57174</v>
      </c>
      <c r="D1968" s="519" t="s">
        <v>40591</v>
      </c>
      <c r="E1968" s="520" t="s">
        <v>56988</v>
      </c>
    </row>
    <row r="1969" spans="1:5">
      <c r="A1969" s="519">
        <v>517</v>
      </c>
      <c r="B1969" s="519" t="s">
        <v>59370</v>
      </c>
      <c r="C1969" s="519" t="s">
        <v>57184</v>
      </c>
      <c r="D1969" s="519" t="s">
        <v>57170</v>
      </c>
      <c r="E1969" s="520" t="s">
        <v>25592</v>
      </c>
    </row>
    <row r="1970" spans="1:5">
      <c r="A1970" s="519">
        <v>41904</v>
      </c>
      <c r="B1970" s="519" t="s">
        <v>59372</v>
      </c>
      <c r="C1970" s="519" t="s">
        <v>58420</v>
      </c>
      <c r="D1970" s="519" t="s">
        <v>40591</v>
      </c>
      <c r="E1970" s="520" t="s">
        <v>63965</v>
      </c>
    </row>
    <row r="1971" spans="1:5">
      <c r="A1971" s="519">
        <v>41903</v>
      </c>
      <c r="B1971" s="519" t="s">
        <v>59373</v>
      </c>
      <c r="C1971" s="519" t="s">
        <v>57251</v>
      </c>
      <c r="D1971" s="519" t="s">
        <v>40591</v>
      </c>
      <c r="E1971" s="520" t="s">
        <v>63966</v>
      </c>
    </row>
    <row r="1972" spans="1:5">
      <c r="A1972" s="519">
        <v>37534</v>
      </c>
      <c r="B1972" s="519" t="s">
        <v>59374</v>
      </c>
      <c r="C1972" s="519" t="s">
        <v>57251</v>
      </c>
      <c r="D1972" s="519" t="s">
        <v>40591</v>
      </c>
      <c r="E1972" s="520" t="s">
        <v>51171</v>
      </c>
    </row>
    <row r="1973" spans="1:5">
      <c r="A1973" s="519">
        <v>37535</v>
      </c>
      <c r="B1973" s="519" t="s">
        <v>59375</v>
      </c>
      <c r="C1973" s="519" t="s">
        <v>57251</v>
      </c>
      <c r="D1973" s="519" t="s">
        <v>40591</v>
      </c>
      <c r="E1973" s="520" t="s">
        <v>51171</v>
      </c>
    </row>
    <row r="1974" spans="1:5">
      <c r="A1974" s="519">
        <v>37533</v>
      </c>
      <c r="B1974" s="519" t="s">
        <v>59376</v>
      </c>
      <c r="C1974" s="519" t="s">
        <v>57251</v>
      </c>
      <c r="D1974" s="519" t="s">
        <v>40591</v>
      </c>
      <c r="E1974" s="520" t="s">
        <v>51171</v>
      </c>
    </row>
    <row r="1975" spans="1:5">
      <c r="A1975" s="519">
        <v>37537</v>
      </c>
      <c r="B1975" s="519" t="s">
        <v>59377</v>
      </c>
      <c r="C1975" s="519" t="s">
        <v>57251</v>
      </c>
      <c r="D1975" s="519" t="s">
        <v>40591</v>
      </c>
      <c r="E1975" s="520" t="s">
        <v>61313</v>
      </c>
    </row>
    <row r="1976" spans="1:5">
      <c r="A1976" s="519">
        <v>37536</v>
      </c>
      <c r="B1976" s="519" t="s">
        <v>59378</v>
      </c>
      <c r="C1976" s="519" t="s">
        <v>57251</v>
      </c>
      <c r="D1976" s="519" t="s">
        <v>40591</v>
      </c>
      <c r="E1976" s="520" t="s">
        <v>61313</v>
      </c>
    </row>
    <row r="1977" spans="1:5">
      <c r="A1977" s="519">
        <v>37532</v>
      </c>
      <c r="B1977" s="519" t="s">
        <v>59379</v>
      </c>
      <c r="C1977" s="519" t="s">
        <v>57251</v>
      </c>
      <c r="D1977" s="519" t="s">
        <v>40591</v>
      </c>
      <c r="E1977" s="520" t="s">
        <v>61313</v>
      </c>
    </row>
    <row r="1978" spans="1:5">
      <c r="A1978" s="519">
        <v>2696</v>
      </c>
      <c r="B1978" s="519" t="s">
        <v>63967</v>
      </c>
      <c r="C1978" s="519" t="s">
        <v>57385</v>
      </c>
      <c r="D1978" s="519" t="s">
        <v>57172</v>
      </c>
      <c r="E1978" s="520" t="s">
        <v>63943</v>
      </c>
    </row>
    <row r="1979" spans="1:5">
      <c r="A1979" s="519">
        <v>40928</v>
      </c>
      <c r="B1979" s="519" t="s">
        <v>59380</v>
      </c>
      <c r="C1979" s="519" t="s">
        <v>57388</v>
      </c>
      <c r="D1979" s="519" t="s">
        <v>57170</v>
      </c>
      <c r="E1979" s="520" t="s">
        <v>63944</v>
      </c>
    </row>
    <row r="1980" spans="1:5">
      <c r="A1980" s="519">
        <v>4083</v>
      </c>
      <c r="B1980" s="519" t="s">
        <v>59381</v>
      </c>
      <c r="C1980" s="519" t="s">
        <v>57385</v>
      </c>
      <c r="D1980" s="519" t="s">
        <v>57172</v>
      </c>
      <c r="E1980" s="520" t="s">
        <v>58493</v>
      </c>
    </row>
    <row r="1981" spans="1:5">
      <c r="A1981" s="519">
        <v>40818</v>
      </c>
      <c r="B1981" s="519" t="s">
        <v>59382</v>
      </c>
      <c r="C1981" s="519" t="s">
        <v>57388</v>
      </c>
      <c r="D1981" s="519" t="s">
        <v>57170</v>
      </c>
      <c r="E1981" s="520" t="s">
        <v>63968</v>
      </c>
    </row>
    <row r="1982" spans="1:5">
      <c r="A1982" s="519">
        <v>43146</v>
      </c>
      <c r="B1982" s="519" t="s">
        <v>59383</v>
      </c>
      <c r="C1982" s="519" t="s">
        <v>57251</v>
      </c>
      <c r="D1982" s="519" t="s">
        <v>57170</v>
      </c>
      <c r="E1982" s="520" t="s">
        <v>55453</v>
      </c>
    </row>
    <row r="1983" spans="1:5">
      <c r="A1983" s="519">
        <v>2705</v>
      </c>
      <c r="B1983" s="519" t="s">
        <v>59384</v>
      </c>
      <c r="C1983" s="519" t="s">
        <v>63969</v>
      </c>
      <c r="D1983" s="519" t="s">
        <v>57170</v>
      </c>
      <c r="E1983" s="520" t="s">
        <v>52312</v>
      </c>
    </row>
    <row r="1984" spans="1:5">
      <c r="A1984" s="519">
        <v>14250</v>
      </c>
      <c r="B1984" s="519" t="s">
        <v>59385</v>
      </c>
      <c r="C1984" s="519" t="s">
        <v>63969</v>
      </c>
      <c r="D1984" s="519" t="s">
        <v>57172</v>
      </c>
      <c r="E1984" s="520" t="s">
        <v>23590</v>
      </c>
    </row>
    <row r="1985" spans="1:5">
      <c r="A1985" s="519">
        <v>11683</v>
      </c>
      <c r="B1985" s="519" t="s">
        <v>59386</v>
      </c>
      <c r="C1985" s="519" t="s">
        <v>57174</v>
      </c>
      <c r="D1985" s="519" t="s">
        <v>57170</v>
      </c>
      <c r="E1985" s="520" t="s">
        <v>59084</v>
      </c>
    </row>
    <row r="1986" spans="1:5">
      <c r="A1986" s="519">
        <v>11684</v>
      </c>
      <c r="B1986" s="519" t="s">
        <v>59388</v>
      </c>
      <c r="C1986" s="519" t="s">
        <v>57174</v>
      </c>
      <c r="D1986" s="519" t="s">
        <v>57170</v>
      </c>
      <c r="E1986" s="520" t="s">
        <v>61066</v>
      </c>
    </row>
    <row r="1987" spans="1:5">
      <c r="A1987" s="519">
        <v>6141</v>
      </c>
      <c r="B1987" s="519" t="s">
        <v>59390</v>
      </c>
      <c r="C1987" s="519" t="s">
        <v>57174</v>
      </c>
      <c r="D1987" s="519" t="s">
        <v>57170</v>
      </c>
      <c r="E1987" s="520" t="s">
        <v>55771</v>
      </c>
    </row>
    <row r="1988" spans="1:5">
      <c r="A1988" s="519">
        <v>11681</v>
      </c>
      <c r="B1988" s="519" t="s">
        <v>59391</v>
      </c>
      <c r="C1988" s="519" t="s">
        <v>57174</v>
      </c>
      <c r="D1988" s="519" t="s">
        <v>57170</v>
      </c>
      <c r="E1988" s="520" t="s">
        <v>63970</v>
      </c>
    </row>
    <row r="1989" spans="1:5">
      <c r="A1989" s="519">
        <v>2706</v>
      </c>
      <c r="B1989" s="519" t="s">
        <v>59392</v>
      </c>
      <c r="C1989" s="519" t="s">
        <v>57385</v>
      </c>
      <c r="D1989" s="519" t="s">
        <v>57172</v>
      </c>
      <c r="E1989" s="520" t="s">
        <v>63971</v>
      </c>
    </row>
    <row r="1990" spans="1:5">
      <c r="A1990" s="519">
        <v>40811</v>
      </c>
      <c r="B1990" s="519" t="s">
        <v>59393</v>
      </c>
      <c r="C1990" s="519" t="s">
        <v>57388</v>
      </c>
      <c r="D1990" s="519" t="s">
        <v>57170</v>
      </c>
      <c r="E1990" s="520" t="s">
        <v>63972</v>
      </c>
    </row>
    <row r="1991" spans="1:5">
      <c r="A1991" s="519">
        <v>2707</v>
      </c>
      <c r="B1991" s="519" t="s">
        <v>59394</v>
      </c>
      <c r="C1991" s="519" t="s">
        <v>57385</v>
      </c>
      <c r="D1991" s="519" t="s">
        <v>57170</v>
      </c>
      <c r="E1991" s="520" t="s">
        <v>63973</v>
      </c>
    </row>
    <row r="1992" spans="1:5">
      <c r="A1992" s="519">
        <v>40813</v>
      </c>
      <c r="B1992" s="519" t="s">
        <v>59395</v>
      </c>
      <c r="C1992" s="519" t="s">
        <v>57388</v>
      </c>
      <c r="D1992" s="519" t="s">
        <v>57170</v>
      </c>
      <c r="E1992" s="520" t="s">
        <v>63974</v>
      </c>
    </row>
    <row r="1993" spans="1:5">
      <c r="A1993" s="519">
        <v>2708</v>
      </c>
      <c r="B1993" s="519" t="s">
        <v>59396</v>
      </c>
      <c r="C1993" s="519" t="s">
        <v>57385</v>
      </c>
      <c r="D1993" s="519" t="s">
        <v>57170</v>
      </c>
      <c r="E1993" s="520" t="s">
        <v>63975</v>
      </c>
    </row>
    <row r="1994" spans="1:5">
      <c r="A1994" s="519">
        <v>40814</v>
      </c>
      <c r="B1994" s="519" t="s">
        <v>59397</v>
      </c>
      <c r="C1994" s="519" t="s">
        <v>57388</v>
      </c>
      <c r="D1994" s="519" t="s">
        <v>57170</v>
      </c>
      <c r="E1994" s="520" t="s">
        <v>63976</v>
      </c>
    </row>
    <row r="1995" spans="1:5">
      <c r="A1995" s="519">
        <v>34779</v>
      </c>
      <c r="B1995" s="519" t="s">
        <v>59398</v>
      </c>
      <c r="C1995" s="519" t="s">
        <v>57385</v>
      </c>
      <c r="D1995" s="519" t="s">
        <v>57170</v>
      </c>
      <c r="E1995" s="520" t="s">
        <v>63977</v>
      </c>
    </row>
    <row r="1996" spans="1:5">
      <c r="A1996" s="519">
        <v>40936</v>
      </c>
      <c r="B1996" s="519" t="s">
        <v>59399</v>
      </c>
      <c r="C1996" s="519" t="s">
        <v>57388</v>
      </c>
      <c r="D1996" s="519" t="s">
        <v>57170</v>
      </c>
      <c r="E1996" s="520" t="s">
        <v>63978</v>
      </c>
    </row>
    <row r="1997" spans="1:5">
      <c r="A1997" s="519">
        <v>34780</v>
      </c>
      <c r="B1997" s="519" t="s">
        <v>59400</v>
      </c>
      <c r="C1997" s="519" t="s">
        <v>57385</v>
      </c>
      <c r="D1997" s="519" t="s">
        <v>57170</v>
      </c>
      <c r="E1997" s="520" t="s">
        <v>63109</v>
      </c>
    </row>
    <row r="1998" spans="1:5">
      <c r="A1998" s="519">
        <v>40937</v>
      </c>
      <c r="B1998" s="519" t="s">
        <v>59402</v>
      </c>
      <c r="C1998" s="519" t="s">
        <v>57388</v>
      </c>
      <c r="D1998" s="519" t="s">
        <v>57170</v>
      </c>
      <c r="E1998" s="520" t="s">
        <v>63979</v>
      </c>
    </row>
    <row r="1999" spans="1:5">
      <c r="A1999" s="519">
        <v>34782</v>
      </c>
      <c r="B1999" s="519" t="s">
        <v>59403</v>
      </c>
      <c r="C1999" s="519" t="s">
        <v>57385</v>
      </c>
      <c r="D1999" s="519" t="s">
        <v>57170</v>
      </c>
      <c r="E1999" s="520" t="s">
        <v>63980</v>
      </c>
    </row>
    <row r="2000" spans="1:5">
      <c r="A2000" s="519">
        <v>40938</v>
      </c>
      <c r="B2000" s="519" t="s">
        <v>59404</v>
      </c>
      <c r="C2000" s="519" t="s">
        <v>57388</v>
      </c>
      <c r="D2000" s="519" t="s">
        <v>57170</v>
      </c>
      <c r="E2000" s="520" t="s">
        <v>63981</v>
      </c>
    </row>
    <row r="2001" spans="1:5">
      <c r="A2001" s="519">
        <v>34783</v>
      </c>
      <c r="B2001" s="519" t="s">
        <v>59405</v>
      </c>
      <c r="C2001" s="519" t="s">
        <v>57385</v>
      </c>
      <c r="D2001" s="519" t="s">
        <v>57170</v>
      </c>
      <c r="E2001" s="520" t="s">
        <v>63982</v>
      </c>
    </row>
    <row r="2002" spans="1:5">
      <c r="A2002" s="519">
        <v>40939</v>
      </c>
      <c r="B2002" s="519" t="s">
        <v>59406</v>
      </c>
      <c r="C2002" s="519" t="s">
        <v>57388</v>
      </c>
      <c r="D2002" s="519" t="s">
        <v>57170</v>
      </c>
      <c r="E2002" s="520" t="s">
        <v>63983</v>
      </c>
    </row>
    <row r="2003" spans="1:5">
      <c r="A2003" s="519">
        <v>34785</v>
      </c>
      <c r="B2003" s="519" t="s">
        <v>59407</v>
      </c>
      <c r="C2003" s="519" t="s">
        <v>57385</v>
      </c>
      <c r="D2003" s="519" t="s">
        <v>57170</v>
      </c>
      <c r="E2003" s="520" t="s">
        <v>63984</v>
      </c>
    </row>
    <row r="2004" spans="1:5">
      <c r="A2004" s="519">
        <v>40940</v>
      </c>
      <c r="B2004" s="519" t="s">
        <v>59408</v>
      </c>
      <c r="C2004" s="519" t="s">
        <v>57388</v>
      </c>
      <c r="D2004" s="519" t="s">
        <v>57170</v>
      </c>
      <c r="E2004" s="520" t="s">
        <v>63985</v>
      </c>
    </row>
    <row r="2005" spans="1:5">
      <c r="A2005" s="519">
        <v>38403</v>
      </c>
      <c r="B2005" s="519" t="s">
        <v>59409</v>
      </c>
      <c r="C2005" s="519" t="s">
        <v>57174</v>
      </c>
      <c r="D2005" s="519" t="s">
        <v>57170</v>
      </c>
      <c r="E2005" s="520" t="s">
        <v>63986</v>
      </c>
    </row>
    <row r="2006" spans="1:5">
      <c r="A2006" s="519">
        <v>43482</v>
      </c>
      <c r="B2006" s="519" t="s">
        <v>59411</v>
      </c>
      <c r="C2006" s="519" t="s">
        <v>57385</v>
      </c>
      <c r="D2006" s="519" t="s">
        <v>57172</v>
      </c>
      <c r="E2006" s="520" t="s">
        <v>25867</v>
      </c>
    </row>
    <row r="2007" spans="1:5">
      <c r="A2007" s="519">
        <v>43494</v>
      </c>
      <c r="B2007" s="519" t="s">
        <v>59412</v>
      </c>
      <c r="C2007" s="519" t="s">
        <v>57388</v>
      </c>
      <c r="D2007" s="519" t="s">
        <v>57172</v>
      </c>
      <c r="E2007" s="520" t="s">
        <v>63987</v>
      </c>
    </row>
    <row r="2008" spans="1:5">
      <c r="A2008" s="519">
        <v>43483</v>
      </c>
      <c r="B2008" s="519" t="s">
        <v>59413</v>
      </c>
      <c r="C2008" s="519" t="s">
        <v>57385</v>
      </c>
      <c r="D2008" s="519" t="s">
        <v>57172</v>
      </c>
      <c r="E2008" s="520" t="s">
        <v>51337</v>
      </c>
    </row>
    <row r="2009" spans="1:5">
      <c r="A2009" s="519">
        <v>43495</v>
      </c>
      <c r="B2009" s="519" t="s">
        <v>59415</v>
      </c>
      <c r="C2009" s="519" t="s">
        <v>57388</v>
      </c>
      <c r="D2009" s="519" t="s">
        <v>57172</v>
      </c>
      <c r="E2009" s="520" t="s">
        <v>63988</v>
      </c>
    </row>
    <row r="2010" spans="1:5">
      <c r="A2010" s="519">
        <v>43484</v>
      </c>
      <c r="B2010" s="519" t="s">
        <v>59416</v>
      </c>
      <c r="C2010" s="519" t="s">
        <v>57385</v>
      </c>
      <c r="D2010" s="519" t="s">
        <v>57172</v>
      </c>
      <c r="E2010" s="520" t="s">
        <v>52312</v>
      </c>
    </row>
    <row r="2011" spans="1:5">
      <c r="A2011" s="519">
        <v>43496</v>
      </c>
      <c r="B2011" s="519" t="s">
        <v>59417</v>
      </c>
      <c r="C2011" s="519" t="s">
        <v>57388</v>
      </c>
      <c r="D2011" s="519" t="s">
        <v>57172</v>
      </c>
      <c r="E2011" s="520" t="s">
        <v>63989</v>
      </c>
    </row>
    <row r="2012" spans="1:5">
      <c r="A2012" s="519">
        <v>43485</v>
      </c>
      <c r="B2012" s="519" t="s">
        <v>59418</v>
      </c>
      <c r="C2012" s="519" t="s">
        <v>57385</v>
      </c>
      <c r="D2012" s="519" t="s">
        <v>57172</v>
      </c>
      <c r="E2012" s="520" t="s">
        <v>57211</v>
      </c>
    </row>
    <row r="2013" spans="1:5">
      <c r="A2013" s="519">
        <v>43497</v>
      </c>
      <c r="B2013" s="519" t="s">
        <v>59420</v>
      </c>
      <c r="C2013" s="519" t="s">
        <v>57388</v>
      </c>
      <c r="D2013" s="519" t="s">
        <v>57172</v>
      </c>
      <c r="E2013" s="520" t="s">
        <v>63990</v>
      </c>
    </row>
    <row r="2014" spans="1:5">
      <c r="A2014" s="519">
        <v>43487</v>
      </c>
      <c r="B2014" s="519" t="s">
        <v>59421</v>
      </c>
      <c r="C2014" s="519" t="s">
        <v>57385</v>
      </c>
      <c r="D2014" s="519" t="s">
        <v>57172</v>
      </c>
      <c r="E2014" s="520" t="s">
        <v>50793</v>
      </c>
    </row>
    <row r="2015" spans="1:5">
      <c r="A2015" s="519">
        <v>43499</v>
      </c>
      <c r="B2015" s="519" t="s">
        <v>59422</v>
      </c>
      <c r="C2015" s="519" t="s">
        <v>57388</v>
      </c>
      <c r="D2015" s="519" t="s">
        <v>57172</v>
      </c>
      <c r="E2015" s="520" t="s">
        <v>63991</v>
      </c>
    </row>
    <row r="2016" spans="1:5">
      <c r="A2016" s="519">
        <v>43486</v>
      </c>
      <c r="B2016" s="519" t="s">
        <v>59423</v>
      </c>
      <c r="C2016" s="519" t="s">
        <v>57385</v>
      </c>
      <c r="D2016" s="519" t="s">
        <v>57172</v>
      </c>
      <c r="E2016" s="520" t="s">
        <v>23424</v>
      </c>
    </row>
    <row r="2017" spans="1:5">
      <c r="A2017" s="519">
        <v>43498</v>
      </c>
      <c r="B2017" s="519" t="s">
        <v>59425</v>
      </c>
      <c r="C2017" s="519" t="s">
        <v>57388</v>
      </c>
      <c r="D2017" s="519" t="s">
        <v>57172</v>
      </c>
      <c r="E2017" s="520" t="s">
        <v>63992</v>
      </c>
    </row>
    <row r="2018" spans="1:5">
      <c r="A2018" s="519">
        <v>43488</v>
      </c>
      <c r="B2018" s="519" t="s">
        <v>59426</v>
      </c>
      <c r="C2018" s="519" t="s">
        <v>57385</v>
      </c>
      <c r="D2018" s="519" t="s">
        <v>57172</v>
      </c>
      <c r="E2018" s="520" t="s">
        <v>23470</v>
      </c>
    </row>
    <row r="2019" spans="1:5">
      <c r="A2019" s="519">
        <v>43500</v>
      </c>
      <c r="B2019" s="519" t="s">
        <v>59427</v>
      </c>
      <c r="C2019" s="519" t="s">
        <v>57388</v>
      </c>
      <c r="D2019" s="519" t="s">
        <v>57172</v>
      </c>
      <c r="E2019" s="520" t="s">
        <v>63993</v>
      </c>
    </row>
    <row r="2020" spans="1:5">
      <c r="A2020" s="519">
        <v>43489</v>
      </c>
      <c r="B2020" s="519" t="s">
        <v>59428</v>
      </c>
      <c r="C2020" s="519" t="s">
        <v>57385</v>
      </c>
      <c r="D2020" s="519" t="s">
        <v>57172</v>
      </c>
      <c r="E2020" s="520" t="s">
        <v>23590</v>
      </c>
    </row>
    <row r="2021" spans="1:5">
      <c r="A2021" s="519">
        <v>43501</v>
      </c>
      <c r="B2021" s="519" t="s">
        <v>59430</v>
      </c>
      <c r="C2021" s="519" t="s">
        <v>57388</v>
      </c>
      <c r="D2021" s="519" t="s">
        <v>57172</v>
      </c>
      <c r="E2021" s="520" t="s">
        <v>63994</v>
      </c>
    </row>
    <row r="2022" spans="1:5">
      <c r="A2022" s="519">
        <v>43490</v>
      </c>
      <c r="B2022" s="519" t="s">
        <v>59432</v>
      </c>
      <c r="C2022" s="519" t="s">
        <v>57385</v>
      </c>
      <c r="D2022" s="519" t="s">
        <v>57172</v>
      </c>
      <c r="E2022" s="520" t="s">
        <v>62419</v>
      </c>
    </row>
    <row r="2023" spans="1:5">
      <c r="A2023" s="519">
        <v>43502</v>
      </c>
      <c r="B2023" s="519" t="s">
        <v>59433</v>
      </c>
      <c r="C2023" s="519" t="s">
        <v>57388</v>
      </c>
      <c r="D2023" s="519" t="s">
        <v>57172</v>
      </c>
      <c r="E2023" s="520" t="s">
        <v>63995</v>
      </c>
    </row>
    <row r="2024" spans="1:5">
      <c r="A2024" s="519">
        <v>43491</v>
      </c>
      <c r="B2024" s="519" t="s">
        <v>59434</v>
      </c>
      <c r="C2024" s="519" t="s">
        <v>57385</v>
      </c>
      <c r="D2024" s="519" t="s">
        <v>57172</v>
      </c>
      <c r="E2024" s="520" t="s">
        <v>55439</v>
      </c>
    </row>
    <row r="2025" spans="1:5">
      <c r="A2025" s="519">
        <v>43503</v>
      </c>
      <c r="B2025" s="519" t="s">
        <v>59435</v>
      </c>
      <c r="C2025" s="519" t="s">
        <v>57388</v>
      </c>
      <c r="D2025" s="519" t="s">
        <v>57172</v>
      </c>
      <c r="E2025" s="520" t="s">
        <v>63996</v>
      </c>
    </row>
    <row r="2026" spans="1:5">
      <c r="A2026" s="519">
        <v>43492</v>
      </c>
      <c r="B2026" s="519" t="s">
        <v>59436</v>
      </c>
      <c r="C2026" s="519" t="s">
        <v>57385</v>
      </c>
      <c r="D2026" s="519" t="s">
        <v>57172</v>
      </c>
      <c r="E2026" s="520" t="s">
        <v>50288</v>
      </c>
    </row>
    <row r="2027" spans="1:5">
      <c r="A2027" s="519">
        <v>43504</v>
      </c>
      <c r="B2027" s="519" t="s">
        <v>59437</v>
      </c>
      <c r="C2027" s="519" t="s">
        <v>57388</v>
      </c>
      <c r="D2027" s="519" t="s">
        <v>57172</v>
      </c>
      <c r="E2027" s="520" t="s">
        <v>63997</v>
      </c>
    </row>
    <row r="2028" spans="1:5">
      <c r="A2028" s="519">
        <v>43493</v>
      </c>
      <c r="B2028" s="519" t="s">
        <v>59438</v>
      </c>
      <c r="C2028" s="519" t="s">
        <v>57385</v>
      </c>
      <c r="D2028" s="519" t="s">
        <v>57172</v>
      </c>
      <c r="E2028" s="520" t="s">
        <v>23687</v>
      </c>
    </row>
    <row r="2029" spans="1:5">
      <c r="A2029" s="519">
        <v>43505</v>
      </c>
      <c r="B2029" s="519" t="s">
        <v>59439</v>
      </c>
      <c r="C2029" s="519" t="s">
        <v>57388</v>
      </c>
      <c r="D2029" s="519" t="s">
        <v>57172</v>
      </c>
      <c r="E2029" s="520" t="s">
        <v>63998</v>
      </c>
    </row>
    <row r="2030" spans="1:5">
      <c r="A2030" s="519">
        <v>37774</v>
      </c>
      <c r="B2030" s="519" t="s">
        <v>59440</v>
      </c>
      <c r="C2030" s="519" t="s">
        <v>57174</v>
      </c>
      <c r="D2030" s="519" t="s">
        <v>40591</v>
      </c>
      <c r="E2030" s="520" t="s">
        <v>63999</v>
      </c>
    </row>
    <row r="2031" spans="1:5">
      <c r="A2031" s="519">
        <v>38630</v>
      </c>
      <c r="B2031" s="519" t="s">
        <v>59441</v>
      </c>
      <c r="C2031" s="519" t="s">
        <v>57174</v>
      </c>
      <c r="D2031" s="519" t="s">
        <v>57170</v>
      </c>
      <c r="E2031" s="520" t="s">
        <v>64000</v>
      </c>
    </row>
    <row r="2032" spans="1:5">
      <c r="A2032" s="519">
        <v>38629</v>
      </c>
      <c r="B2032" s="519" t="s">
        <v>59442</v>
      </c>
      <c r="C2032" s="519" t="s">
        <v>57174</v>
      </c>
      <c r="D2032" s="519" t="s">
        <v>57170</v>
      </c>
      <c r="E2032" s="520" t="s">
        <v>64001</v>
      </c>
    </row>
    <row r="2033" spans="1:5">
      <c r="A2033" s="519">
        <v>38476</v>
      </c>
      <c r="B2033" s="519" t="s">
        <v>59443</v>
      </c>
      <c r="C2033" s="519" t="s">
        <v>57174</v>
      </c>
      <c r="D2033" s="519" t="s">
        <v>57170</v>
      </c>
      <c r="E2033" s="520" t="s">
        <v>64002</v>
      </c>
    </row>
    <row r="2034" spans="1:5">
      <c r="A2034" s="519">
        <v>38477</v>
      </c>
      <c r="B2034" s="519" t="s">
        <v>59444</v>
      </c>
      <c r="C2034" s="519" t="s">
        <v>57174</v>
      </c>
      <c r="D2034" s="519" t="s">
        <v>57170</v>
      </c>
      <c r="E2034" s="520" t="s">
        <v>64003</v>
      </c>
    </row>
    <row r="2035" spans="1:5">
      <c r="A2035" s="519">
        <v>40635</v>
      </c>
      <c r="B2035" s="519" t="s">
        <v>59445</v>
      </c>
      <c r="C2035" s="519" t="s">
        <v>57174</v>
      </c>
      <c r="D2035" s="519" t="s">
        <v>40591</v>
      </c>
      <c r="E2035" s="520" t="s">
        <v>64004</v>
      </c>
    </row>
    <row r="2036" spans="1:5">
      <c r="A2036" s="519">
        <v>36483</v>
      </c>
      <c r="B2036" s="519" t="s">
        <v>59446</v>
      </c>
      <c r="C2036" s="519" t="s">
        <v>57174</v>
      </c>
      <c r="D2036" s="519" t="s">
        <v>40591</v>
      </c>
      <c r="E2036" s="520" t="s">
        <v>64005</v>
      </c>
    </row>
    <row r="2037" spans="1:5">
      <c r="A2037" s="519">
        <v>14525</v>
      </c>
      <c r="B2037" s="519" t="s">
        <v>59447</v>
      </c>
      <c r="C2037" s="519" t="s">
        <v>57174</v>
      </c>
      <c r="D2037" s="519" t="s">
        <v>40591</v>
      </c>
      <c r="E2037" s="520" t="s">
        <v>64006</v>
      </c>
    </row>
    <row r="2038" spans="1:5">
      <c r="A2038" s="519">
        <v>36482</v>
      </c>
      <c r="B2038" s="519" t="s">
        <v>59448</v>
      </c>
      <c r="C2038" s="519" t="s">
        <v>57174</v>
      </c>
      <c r="D2038" s="519" t="s">
        <v>40591</v>
      </c>
      <c r="E2038" s="520" t="s">
        <v>64007</v>
      </c>
    </row>
    <row r="2039" spans="1:5">
      <c r="A2039" s="519">
        <v>36408</v>
      </c>
      <c r="B2039" s="519" t="s">
        <v>59449</v>
      </c>
      <c r="C2039" s="519" t="s">
        <v>57174</v>
      </c>
      <c r="D2039" s="519" t="s">
        <v>40591</v>
      </c>
      <c r="E2039" s="520" t="s">
        <v>64008</v>
      </c>
    </row>
    <row r="2040" spans="1:5">
      <c r="A2040" s="519">
        <v>2723</v>
      </c>
      <c r="B2040" s="519" t="s">
        <v>59450</v>
      </c>
      <c r="C2040" s="519" t="s">
        <v>57174</v>
      </c>
      <c r="D2040" s="519" t="s">
        <v>40591</v>
      </c>
      <c r="E2040" s="520" t="s">
        <v>64009</v>
      </c>
    </row>
    <row r="2041" spans="1:5">
      <c r="A2041" s="519">
        <v>36481</v>
      </c>
      <c r="B2041" s="519" t="s">
        <v>59451</v>
      </c>
      <c r="C2041" s="519" t="s">
        <v>57174</v>
      </c>
      <c r="D2041" s="519" t="s">
        <v>40591</v>
      </c>
      <c r="E2041" s="520" t="s">
        <v>64010</v>
      </c>
    </row>
    <row r="2042" spans="1:5">
      <c r="A2042" s="519">
        <v>10685</v>
      </c>
      <c r="B2042" s="519" t="s">
        <v>59452</v>
      </c>
      <c r="C2042" s="519" t="s">
        <v>57174</v>
      </c>
      <c r="D2042" s="519" t="s">
        <v>40591</v>
      </c>
      <c r="E2042" s="520" t="s">
        <v>64011</v>
      </c>
    </row>
    <row r="2043" spans="1:5">
      <c r="A2043" s="519">
        <v>40636</v>
      </c>
      <c r="B2043" s="519" t="s">
        <v>59453</v>
      </c>
      <c r="C2043" s="519" t="s">
        <v>57174</v>
      </c>
      <c r="D2043" s="519" t="s">
        <v>40591</v>
      </c>
      <c r="E2043" s="520" t="s">
        <v>64012</v>
      </c>
    </row>
    <row r="2044" spans="1:5">
      <c r="A2044" s="519">
        <v>4111</v>
      </c>
      <c r="B2044" s="519" t="s">
        <v>59454</v>
      </c>
      <c r="C2044" s="519" t="s">
        <v>57174</v>
      </c>
      <c r="D2044" s="519" t="s">
        <v>57170</v>
      </c>
      <c r="E2044" s="520" t="s">
        <v>64013</v>
      </c>
    </row>
    <row r="2045" spans="1:5">
      <c r="A2045" s="519">
        <v>44538</v>
      </c>
      <c r="B2045" s="519" t="s">
        <v>64014</v>
      </c>
      <c r="C2045" s="519" t="s">
        <v>57174</v>
      </c>
      <c r="D2045" s="519" t="s">
        <v>57170</v>
      </c>
      <c r="E2045" s="520" t="s">
        <v>52772</v>
      </c>
    </row>
    <row r="2046" spans="1:5">
      <c r="A2046" s="519">
        <v>12</v>
      </c>
      <c r="B2046" s="519" t="s">
        <v>59456</v>
      </c>
      <c r="C2046" s="519" t="s">
        <v>57174</v>
      </c>
      <c r="D2046" s="519" t="s">
        <v>57172</v>
      </c>
      <c r="E2046" s="520" t="s">
        <v>55322</v>
      </c>
    </row>
    <row r="2047" spans="1:5">
      <c r="A2047" s="519">
        <v>37554</v>
      </c>
      <c r="B2047" s="519" t="s">
        <v>59457</v>
      </c>
      <c r="C2047" s="519" t="s">
        <v>57174</v>
      </c>
      <c r="D2047" s="519" t="s">
        <v>57170</v>
      </c>
      <c r="E2047" s="520" t="s">
        <v>64015</v>
      </c>
    </row>
    <row r="2048" spans="1:5">
      <c r="A2048" s="519">
        <v>37555</v>
      </c>
      <c r="B2048" s="519" t="s">
        <v>59458</v>
      </c>
      <c r="C2048" s="519" t="s">
        <v>57174</v>
      </c>
      <c r="D2048" s="519" t="s">
        <v>57170</v>
      </c>
      <c r="E2048" s="520" t="s">
        <v>64016</v>
      </c>
    </row>
    <row r="2049" spans="1:5">
      <c r="A2049" s="519">
        <v>10902</v>
      </c>
      <c r="B2049" s="519" t="s">
        <v>59459</v>
      </c>
      <c r="C2049" s="519" t="s">
        <v>57174</v>
      </c>
      <c r="D2049" s="519" t="s">
        <v>57170</v>
      </c>
      <c r="E2049" s="520" t="s">
        <v>55150</v>
      </c>
    </row>
    <row r="2050" spans="1:5">
      <c r="A2050" s="519">
        <v>20965</v>
      </c>
      <c r="B2050" s="519" t="s">
        <v>59460</v>
      </c>
      <c r="C2050" s="519" t="s">
        <v>57174</v>
      </c>
      <c r="D2050" s="519" t="s">
        <v>57170</v>
      </c>
      <c r="E2050" s="520" t="s">
        <v>64017</v>
      </c>
    </row>
    <row r="2051" spans="1:5">
      <c r="A2051" s="519">
        <v>20966</v>
      </c>
      <c r="B2051" s="519" t="s">
        <v>59461</v>
      </c>
      <c r="C2051" s="519" t="s">
        <v>57174</v>
      </c>
      <c r="D2051" s="519" t="s">
        <v>57170</v>
      </c>
      <c r="E2051" s="520" t="s">
        <v>56881</v>
      </c>
    </row>
    <row r="2052" spans="1:5">
      <c r="A2052" s="519">
        <v>10903</v>
      </c>
      <c r="B2052" s="519" t="s">
        <v>59462</v>
      </c>
      <c r="C2052" s="519" t="s">
        <v>57174</v>
      </c>
      <c r="D2052" s="519" t="s">
        <v>57170</v>
      </c>
      <c r="E2052" s="520" t="s">
        <v>64018</v>
      </c>
    </row>
    <row r="2053" spans="1:5">
      <c r="A2053" s="519">
        <v>20967</v>
      </c>
      <c r="B2053" s="519" t="s">
        <v>59463</v>
      </c>
      <c r="C2053" s="519" t="s">
        <v>57174</v>
      </c>
      <c r="D2053" s="519" t="s">
        <v>57170</v>
      </c>
      <c r="E2053" s="520" t="s">
        <v>64018</v>
      </c>
    </row>
    <row r="2054" spans="1:5">
      <c r="A2054" s="519">
        <v>20968</v>
      </c>
      <c r="B2054" s="519" t="s">
        <v>59464</v>
      </c>
      <c r="C2054" s="519" t="s">
        <v>57174</v>
      </c>
      <c r="D2054" s="519" t="s">
        <v>57170</v>
      </c>
      <c r="E2054" s="520" t="s">
        <v>64019</v>
      </c>
    </row>
    <row r="2055" spans="1:5">
      <c r="A2055" s="519">
        <v>11359</v>
      </c>
      <c r="B2055" s="519" t="s">
        <v>59465</v>
      </c>
      <c r="C2055" s="519" t="s">
        <v>57174</v>
      </c>
      <c r="D2055" s="519" t="s">
        <v>57172</v>
      </c>
      <c r="E2055" s="520" t="s">
        <v>64020</v>
      </c>
    </row>
    <row r="2056" spans="1:5">
      <c r="A2056" s="519">
        <v>39017</v>
      </c>
      <c r="B2056" s="519" t="s">
        <v>59466</v>
      </c>
      <c r="C2056" s="519" t="s">
        <v>57174</v>
      </c>
      <c r="D2056" s="519" t="s">
        <v>40591</v>
      </c>
      <c r="E2056" s="520" t="s">
        <v>23033</v>
      </c>
    </row>
    <row r="2057" spans="1:5">
      <c r="A2057" s="519">
        <v>39315</v>
      </c>
      <c r="B2057" s="519" t="s">
        <v>59467</v>
      </c>
      <c r="C2057" s="519" t="s">
        <v>57174</v>
      </c>
      <c r="D2057" s="519" t="s">
        <v>40591</v>
      </c>
      <c r="E2057" s="520" t="s">
        <v>25331</v>
      </c>
    </row>
    <row r="2058" spans="1:5">
      <c r="A2058" s="519">
        <v>39016</v>
      </c>
      <c r="B2058" s="519" t="s">
        <v>59468</v>
      </c>
      <c r="C2058" s="519" t="s">
        <v>57174</v>
      </c>
      <c r="D2058" s="519" t="s">
        <v>40591</v>
      </c>
      <c r="E2058" s="520" t="s">
        <v>23091</v>
      </c>
    </row>
    <row r="2059" spans="1:5">
      <c r="A2059" s="519">
        <v>40432</v>
      </c>
      <c r="B2059" s="519" t="s">
        <v>59469</v>
      </c>
      <c r="C2059" s="519" t="s">
        <v>57174</v>
      </c>
      <c r="D2059" s="519" t="s">
        <v>40591</v>
      </c>
      <c r="E2059" s="520" t="s">
        <v>55667</v>
      </c>
    </row>
    <row r="2060" spans="1:5">
      <c r="A2060" s="519">
        <v>39481</v>
      </c>
      <c r="B2060" s="519" t="s">
        <v>59470</v>
      </c>
      <c r="C2060" s="519" t="s">
        <v>57174</v>
      </c>
      <c r="D2060" s="519" t="s">
        <v>40591</v>
      </c>
      <c r="E2060" s="520" t="s">
        <v>26223</v>
      </c>
    </row>
    <row r="2061" spans="1:5">
      <c r="A2061" s="519">
        <v>40433</v>
      </c>
      <c r="B2061" s="519" t="s">
        <v>59471</v>
      </c>
      <c r="C2061" s="519" t="s">
        <v>57174</v>
      </c>
      <c r="D2061" s="519" t="s">
        <v>40591</v>
      </c>
      <c r="E2061" s="520" t="s">
        <v>55631</v>
      </c>
    </row>
    <row r="2062" spans="1:5">
      <c r="A2062" s="519">
        <v>20219</v>
      </c>
      <c r="B2062" s="519" t="s">
        <v>59472</v>
      </c>
      <c r="C2062" s="519" t="s">
        <v>57174</v>
      </c>
      <c r="D2062" s="519" t="s">
        <v>40591</v>
      </c>
      <c r="E2062" s="520" t="s">
        <v>64021</v>
      </c>
    </row>
    <row r="2063" spans="1:5">
      <c r="A2063" s="519">
        <v>36484</v>
      </c>
      <c r="B2063" s="519" t="s">
        <v>59473</v>
      </c>
      <c r="C2063" s="519" t="s">
        <v>57174</v>
      </c>
      <c r="D2063" s="519" t="s">
        <v>40591</v>
      </c>
      <c r="E2063" s="520" t="s">
        <v>64022</v>
      </c>
    </row>
    <row r="2064" spans="1:5">
      <c r="A2064" s="519">
        <v>38367</v>
      </c>
      <c r="B2064" s="519" t="s">
        <v>59474</v>
      </c>
      <c r="C2064" s="519" t="s">
        <v>57174</v>
      </c>
      <c r="D2064" s="519" t="s">
        <v>57170</v>
      </c>
      <c r="E2064" s="520" t="s">
        <v>64023</v>
      </c>
    </row>
    <row r="2065" spans="1:5">
      <c r="A2065" s="519">
        <v>38368</v>
      </c>
      <c r="B2065" s="519" t="s">
        <v>59475</v>
      </c>
      <c r="C2065" s="519" t="s">
        <v>57174</v>
      </c>
      <c r="D2065" s="519" t="s">
        <v>57170</v>
      </c>
      <c r="E2065" s="520" t="s">
        <v>55705</v>
      </c>
    </row>
    <row r="2066" spans="1:5">
      <c r="A2066" s="519">
        <v>38091</v>
      </c>
      <c r="B2066" s="519" t="s">
        <v>59476</v>
      </c>
      <c r="C2066" s="519" t="s">
        <v>57174</v>
      </c>
      <c r="D2066" s="519" t="s">
        <v>57170</v>
      </c>
      <c r="E2066" s="520" t="s">
        <v>61575</v>
      </c>
    </row>
    <row r="2067" spans="1:5">
      <c r="A2067" s="519">
        <v>38095</v>
      </c>
      <c r="B2067" s="519" t="s">
        <v>59477</v>
      </c>
      <c r="C2067" s="519" t="s">
        <v>57174</v>
      </c>
      <c r="D2067" s="519" t="s">
        <v>57170</v>
      </c>
      <c r="E2067" s="520" t="s">
        <v>55149</v>
      </c>
    </row>
    <row r="2068" spans="1:5">
      <c r="A2068" s="519">
        <v>38092</v>
      </c>
      <c r="B2068" s="519" t="s">
        <v>59478</v>
      </c>
      <c r="C2068" s="519" t="s">
        <v>57174</v>
      </c>
      <c r="D2068" s="519" t="s">
        <v>57170</v>
      </c>
      <c r="E2068" s="520" t="s">
        <v>55155</v>
      </c>
    </row>
    <row r="2069" spans="1:5">
      <c r="A2069" s="519">
        <v>38093</v>
      </c>
      <c r="B2069" s="519" t="s">
        <v>59479</v>
      </c>
      <c r="C2069" s="519" t="s">
        <v>57174</v>
      </c>
      <c r="D2069" s="519" t="s">
        <v>57170</v>
      </c>
      <c r="E2069" s="520" t="s">
        <v>23736</v>
      </c>
    </row>
    <row r="2070" spans="1:5">
      <c r="A2070" s="519">
        <v>38096</v>
      </c>
      <c r="B2070" s="519" t="s">
        <v>59480</v>
      </c>
      <c r="C2070" s="519" t="s">
        <v>57174</v>
      </c>
      <c r="D2070" s="519" t="s">
        <v>57170</v>
      </c>
      <c r="E2070" s="520" t="s">
        <v>59359</v>
      </c>
    </row>
    <row r="2071" spans="1:5">
      <c r="A2071" s="519">
        <v>38094</v>
      </c>
      <c r="B2071" s="519" t="s">
        <v>59481</v>
      </c>
      <c r="C2071" s="519" t="s">
        <v>57174</v>
      </c>
      <c r="D2071" s="519" t="s">
        <v>57170</v>
      </c>
      <c r="E2071" s="520" t="s">
        <v>52997</v>
      </c>
    </row>
    <row r="2072" spans="1:5">
      <c r="A2072" s="519">
        <v>38097</v>
      </c>
      <c r="B2072" s="519" t="s">
        <v>59482</v>
      </c>
      <c r="C2072" s="519" t="s">
        <v>57174</v>
      </c>
      <c r="D2072" s="519" t="s">
        <v>57170</v>
      </c>
      <c r="E2072" s="520" t="s">
        <v>64024</v>
      </c>
    </row>
    <row r="2073" spans="1:5">
      <c r="A2073" s="519">
        <v>38098</v>
      </c>
      <c r="B2073" s="519" t="s">
        <v>59483</v>
      </c>
      <c r="C2073" s="519" t="s">
        <v>57174</v>
      </c>
      <c r="D2073" s="519" t="s">
        <v>57170</v>
      </c>
      <c r="E2073" s="520" t="s">
        <v>64024</v>
      </c>
    </row>
    <row r="2074" spans="1:5">
      <c r="A2074" s="519">
        <v>11186</v>
      </c>
      <c r="B2074" s="519" t="s">
        <v>59484</v>
      </c>
      <c r="C2074" s="519" t="s">
        <v>57171</v>
      </c>
      <c r="D2074" s="519" t="s">
        <v>57170</v>
      </c>
      <c r="E2074" s="520" t="s">
        <v>64025</v>
      </c>
    </row>
    <row r="2075" spans="1:5">
      <c r="A2075" s="519">
        <v>11558</v>
      </c>
      <c r="B2075" s="519" t="s">
        <v>59485</v>
      </c>
      <c r="C2075" s="519" t="s">
        <v>57656</v>
      </c>
      <c r="D2075" s="519" t="s">
        <v>57170</v>
      </c>
      <c r="E2075" s="520" t="s">
        <v>56696</v>
      </c>
    </row>
    <row r="2076" spans="1:5">
      <c r="A2076" s="519">
        <v>11557</v>
      </c>
      <c r="B2076" s="519" t="s">
        <v>59486</v>
      </c>
      <c r="C2076" s="519" t="s">
        <v>57656</v>
      </c>
      <c r="D2076" s="519" t="s">
        <v>57170</v>
      </c>
      <c r="E2076" s="520" t="s">
        <v>64026</v>
      </c>
    </row>
    <row r="2077" spans="1:5">
      <c r="A2077" s="519">
        <v>2759</v>
      </c>
      <c r="B2077" s="519" t="s">
        <v>59487</v>
      </c>
      <c r="C2077" s="519" t="s">
        <v>57174</v>
      </c>
      <c r="D2077" s="519" t="s">
        <v>40591</v>
      </c>
      <c r="E2077" s="520" t="s">
        <v>49475</v>
      </c>
    </row>
    <row r="2078" spans="1:5">
      <c r="A2078" s="519">
        <v>38124</v>
      </c>
      <c r="B2078" s="519" t="s">
        <v>59488</v>
      </c>
      <c r="C2078" s="519" t="s">
        <v>57174</v>
      </c>
      <c r="D2078" s="519" t="s">
        <v>57172</v>
      </c>
      <c r="E2078" s="520" t="s">
        <v>58279</v>
      </c>
    </row>
    <row r="2079" spans="1:5">
      <c r="A2079" s="519">
        <v>38380</v>
      </c>
      <c r="B2079" s="519" t="s">
        <v>59489</v>
      </c>
      <c r="C2079" s="519" t="s">
        <v>57174</v>
      </c>
      <c r="D2079" s="519" t="s">
        <v>57170</v>
      </c>
      <c r="E2079" s="520" t="s">
        <v>61559</v>
      </c>
    </row>
    <row r="2080" spans="1:5">
      <c r="A2080" s="519">
        <v>20059</v>
      </c>
      <c r="B2080" s="519" t="s">
        <v>59490</v>
      </c>
      <c r="C2080" s="519" t="s">
        <v>57174</v>
      </c>
      <c r="D2080" s="519" t="s">
        <v>40591</v>
      </c>
      <c r="E2080" s="520" t="s">
        <v>56902</v>
      </c>
    </row>
    <row r="2081" spans="1:5">
      <c r="A2081" s="519">
        <v>42429</v>
      </c>
      <c r="B2081" s="519" t="s">
        <v>59492</v>
      </c>
      <c r="C2081" s="519" t="s">
        <v>57174</v>
      </c>
      <c r="D2081" s="519" t="s">
        <v>40591</v>
      </c>
      <c r="E2081" s="520" t="s">
        <v>64027</v>
      </c>
    </row>
    <row r="2082" spans="1:5">
      <c r="A2082" s="519">
        <v>39616</v>
      </c>
      <c r="B2082" s="519" t="s">
        <v>59493</v>
      </c>
      <c r="C2082" s="519" t="s">
        <v>57174</v>
      </c>
      <c r="D2082" s="519" t="s">
        <v>57172</v>
      </c>
      <c r="E2082" s="520" t="s">
        <v>64028</v>
      </c>
    </row>
    <row r="2083" spans="1:5">
      <c r="A2083" s="519">
        <v>39618</v>
      </c>
      <c r="B2083" s="519" t="s">
        <v>59494</v>
      </c>
      <c r="C2083" s="519" t="s">
        <v>57174</v>
      </c>
      <c r="D2083" s="519" t="s">
        <v>57170</v>
      </c>
      <c r="E2083" s="520" t="s">
        <v>64029</v>
      </c>
    </row>
    <row r="2084" spans="1:5">
      <c r="A2084" s="519">
        <v>39619</v>
      </c>
      <c r="B2084" s="519" t="s">
        <v>59495</v>
      </c>
      <c r="C2084" s="519" t="s">
        <v>57174</v>
      </c>
      <c r="D2084" s="519" t="s">
        <v>57170</v>
      </c>
      <c r="E2084" s="520" t="s">
        <v>64030</v>
      </c>
    </row>
    <row r="2085" spans="1:5">
      <c r="A2085" s="519">
        <v>39613</v>
      </c>
      <c r="B2085" s="519" t="s">
        <v>59496</v>
      </c>
      <c r="C2085" s="519" t="s">
        <v>57174</v>
      </c>
      <c r="D2085" s="519" t="s">
        <v>57170</v>
      </c>
      <c r="E2085" s="520" t="s">
        <v>64031</v>
      </c>
    </row>
    <row r="2086" spans="1:5">
      <c r="A2086" s="519">
        <v>39614</v>
      </c>
      <c r="B2086" s="519" t="s">
        <v>59497</v>
      </c>
      <c r="C2086" s="519" t="s">
        <v>57174</v>
      </c>
      <c r="D2086" s="519" t="s">
        <v>57170</v>
      </c>
      <c r="E2086" s="520" t="s">
        <v>64032</v>
      </c>
    </row>
    <row r="2087" spans="1:5">
      <c r="A2087" s="519">
        <v>38538</v>
      </c>
      <c r="B2087" s="519" t="s">
        <v>59498</v>
      </c>
      <c r="C2087" s="519" t="s">
        <v>57188</v>
      </c>
      <c r="D2087" s="519" t="s">
        <v>40591</v>
      </c>
      <c r="E2087" s="520" t="s">
        <v>64033</v>
      </c>
    </row>
    <row r="2088" spans="1:5">
      <c r="A2088" s="519">
        <v>38539</v>
      </c>
      <c r="B2088" s="519" t="s">
        <v>59499</v>
      </c>
      <c r="C2088" s="519" t="s">
        <v>57188</v>
      </c>
      <c r="D2088" s="519" t="s">
        <v>40591</v>
      </c>
      <c r="E2088" s="520" t="s">
        <v>56591</v>
      </c>
    </row>
    <row r="2089" spans="1:5">
      <c r="A2089" s="519">
        <v>38540</v>
      </c>
      <c r="B2089" s="519" t="s">
        <v>59501</v>
      </c>
      <c r="C2089" s="519" t="s">
        <v>57188</v>
      </c>
      <c r="D2089" s="519" t="s">
        <v>40591</v>
      </c>
      <c r="E2089" s="520" t="s">
        <v>64034</v>
      </c>
    </row>
    <row r="2090" spans="1:5">
      <c r="A2090" s="519">
        <v>38384</v>
      </c>
      <c r="B2090" s="519" t="s">
        <v>59503</v>
      </c>
      <c r="C2090" s="519" t="s">
        <v>57174</v>
      </c>
      <c r="D2090" s="519" t="s">
        <v>57170</v>
      </c>
      <c r="E2090" s="520" t="s">
        <v>56753</v>
      </c>
    </row>
    <row r="2091" spans="1:5">
      <c r="A2091" s="519">
        <v>13</v>
      </c>
      <c r="B2091" s="519" t="s">
        <v>59505</v>
      </c>
      <c r="C2091" s="519" t="s">
        <v>57251</v>
      </c>
      <c r="D2091" s="519" t="s">
        <v>57170</v>
      </c>
      <c r="E2091" s="520" t="s">
        <v>64035</v>
      </c>
    </row>
    <row r="2092" spans="1:5">
      <c r="A2092" s="519">
        <v>2762</v>
      </c>
      <c r="B2092" s="519" t="s">
        <v>59507</v>
      </c>
      <c r="C2092" s="519" t="s">
        <v>57188</v>
      </c>
      <c r="D2092" s="519" t="s">
        <v>40591</v>
      </c>
      <c r="E2092" s="520" t="s">
        <v>52326</v>
      </c>
    </row>
    <row r="2093" spans="1:5">
      <c r="A2093" s="519">
        <v>21142</v>
      </c>
      <c r="B2093" s="519" t="s">
        <v>59508</v>
      </c>
      <c r="C2093" s="519" t="s">
        <v>57174</v>
      </c>
      <c r="D2093" s="519" t="s">
        <v>57170</v>
      </c>
      <c r="E2093" s="520" t="s">
        <v>64036</v>
      </c>
    </row>
    <row r="2094" spans="1:5">
      <c r="A2094" s="519">
        <v>4223</v>
      </c>
      <c r="B2094" s="519" t="s">
        <v>59509</v>
      </c>
      <c r="C2094" s="519" t="s">
        <v>57184</v>
      </c>
      <c r="D2094" s="519" t="s">
        <v>57172</v>
      </c>
      <c r="E2094" s="520" t="s">
        <v>55566</v>
      </c>
    </row>
    <row r="2095" spans="1:5">
      <c r="A2095" s="519">
        <v>37372</v>
      </c>
      <c r="B2095" s="519" t="s">
        <v>59510</v>
      </c>
      <c r="C2095" s="519" t="s">
        <v>57385</v>
      </c>
      <c r="D2095" s="519" t="s">
        <v>57172</v>
      </c>
      <c r="E2095" s="520" t="s">
        <v>49460</v>
      </c>
    </row>
    <row r="2096" spans="1:5">
      <c r="A2096" s="519">
        <v>40863</v>
      </c>
      <c r="B2096" s="519" t="s">
        <v>59511</v>
      </c>
      <c r="C2096" s="519" t="s">
        <v>57388</v>
      </c>
      <c r="D2096" s="519" t="s">
        <v>57172</v>
      </c>
      <c r="E2096" s="520" t="s">
        <v>64037</v>
      </c>
    </row>
    <row r="2097" spans="1:5">
      <c r="A2097" s="519">
        <v>38475</v>
      </c>
      <c r="B2097" s="519" t="s">
        <v>59512</v>
      </c>
      <c r="C2097" s="519" t="s">
        <v>57174</v>
      </c>
      <c r="D2097" s="519" t="s">
        <v>57170</v>
      </c>
      <c r="E2097" s="520" t="s">
        <v>64038</v>
      </c>
    </row>
    <row r="2098" spans="1:5">
      <c r="A2098" s="519">
        <v>38474</v>
      </c>
      <c r="B2098" s="519" t="s">
        <v>59513</v>
      </c>
      <c r="C2098" s="519" t="s">
        <v>57174</v>
      </c>
      <c r="D2098" s="519" t="s">
        <v>57170</v>
      </c>
      <c r="E2098" s="520" t="s">
        <v>64039</v>
      </c>
    </row>
    <row r="2099" spans="1:5">
      <c r="A2099" s="519">
        <v>10886</v>
      </c>
      <c r="B2099" s="519" t="s">
        <v>59515</v>
      </c>
      <c r="C2099" s="519" t="s">
        <v>57174</v>
      </c>
      <c r="D2099" s="519" t="s">
        <v>57170</v>
      </c>
      <c r="E2099" s="520" t="s">
        <v>64040</v>
      </c>
    </row>
    <row r="2100" spans="1:5">
      <c r="A2100" s="519">
        <v>10888</v>
      </c>
      <c r="B2100" s="519" t="s">
        <v>59516</v>
      </c>
      <c r="C2100" s="519" t="s">
        <v>57174</v>
      </c>
      <c r="D2100" s="519" t="s">
        <v>57170</v>
      </c>
      <c r="E2100" s="520" t="s">
        <v>64041</v>
      </c>
    </row>
    <row r="2101" spans="1:5">
      <c r="A2101" s="519">
        <v>10889</v>
      </c>
      <c r="B2101" s="519" t="s">
        <v>59517</v>
      </c>
      <c r="C2101" s="519" t="s">
        <v>57174</v>
      </c>
      <c r="D2101" s="519" t="s">
        <v>57170</v>
      </c>
      <c r="E2101" s="520" t="s">
        <v>64042</v>
      </c>
    </row>
    <row r="2102" spans="1:5">
      <c r="A2102" s="519">
        <v>10890</v>
      </c>
      <c r="B2102" s="519" t="s">
        <v>59518</v>
      </c>
      <c r="C2102" s="519" t="s">
        <v>57174</v>
      </c>
      <c r="D2102" s="519" t="s">
        <v>57170</v>
      </c>
      <c r="E2102" s="520" t="s">
        <v>64043</v>
      </c>
    </row>
    <row r="2103" spans="1:5">
      <c r="A2103" s="519">
        <v>10891</v>
      </c>
      <c r="B2103" s="519" t="s">
        <v>59519</v>
      </c>
      <c r="C2103" s="519" t="s">
        <v>57174</v>
      </c>
      <c r="D2103" s="519" t="s">
        <v>57170</v>
      </c>
      <c r="E2103" s="520" t="s">
        <v>64044</v>
      </c>
    </row>
    <row r="2104" spans="1:5">
      <c r="A2104" s="519">
        <v>10892</v>
      </c>
      <c r="B2104" s="519" t="s">
        <v>59521</v>
      </c>
      <c r="C2104" s="519" t="s">
        <v>57174</v>
      </c>
      <c r="D2104" s="519" t="s">
        <v>57172</v>
      </c>
      <c r="E2104" s="520" t="s">
        <v>61328</v>
      </c>
    </row>
    <row r="2105" spans="1:5">
      <c r="A2105" s="519">
        <v>20977</v>
      </c>
      <c r="B2105" s="519" t="s">
        <v>59522</v>
      </c>
      <c r="C2105" s="519" t="s">
        <v>57174</v>
      </c>
      <c r="D2105" s="519" t="s">
        <v>57170</v>
      </c>
      <c r="E2105" s="520" t="s">
        <v>64045</v>
      </c>
    </row>
    <row r="2106" spans="1:5">
      <c r="A2106" s="519">
        <v>3073</v>
      </c>
      <c r="B2106" s="519" t="s">
        <v>59524</v>
      </c>
      <c r="C2106" s="519" t="s">
        <v>57174</v>
      </c>
      <c r="D2106" s="519" t="s">
        <v>40591</v>
      </c>
      <c r="E2106" s="520" t="s">
        <v>64046</v>
      </c>
    </row>
    <row r="2107" spans="1:5">
      <c r="A2107" s="519">
        <v>3068</v>
      </c>
      <c r="B2107" s="519" t="s">
        <v>59525</v>
      </c>
      <c r="C2107" s="519" t="s">
        <v>57174</v>
      </c>
      <c r="D2107" s="519" t="s">
        <v>40591</v>
      </c>
      <c r="E2107" s="520" t="s">
        <v>64047</v>
      </c>
    </row>
    <row r="2108" spans="1:5">
      <c r="A2108" s="519">
        <v>3074</v>
      </c>
      <c r="B2108" s="519" t="s">
        <v>59526</v>
      </c>
      <c r="C2108" s="519" t="s">
        <v>57174</v>
      </c>
      <c r="D2108" s="519" t="s">
        <v>40591</v>
      </c>
      <c r="E2108" s="520" t="s">
        <v>64048</v>
      </c>
    </row>
    <row r="2109" spans="1:5">
      <c r="A2109" s="519">
        <v>3076</v>
      </c>
      <c r="B2109" s="519" t="s">
        <v>59527</v>
      </c>
      <c r="C2109" s="519" t="s">
        <v>57174</v>
      </c>
      <c r="D2109" s="519" t="s">
        <v>40591</v>
      </c>
      <c r="E2109" s="520" t="s">
        <v>64049</v>
      </c>
    </row>
    <row r="2110" spans="1:5">
      <c r="A2110" s="519">
        <v>3072</v>
      </c>
      <c r="B2110" s="519" t="s">
        <v>59528</v>
      </c>
      <c r="C2110" s="519" t="s">
        <v>57174</v>
      </c>
      <c r="D2110" s="519" t="s">
        <v>40591</v>
      </c>
      <c r="E2110" s="520" t="s">
        <v>56717</v>
      </c>
    </row>
    <row r="2111" spans="1:5">
      <c r="A2111" s="519">
        <v>3075</v>
      </c>
      <c r="B2111" s="519" t="s">
        <v>59530</v>
      </c>
      <c r="C2111" s="519" t="s">
        <v>57174</v>
      </c>
      <c r="D2111" s="519" t="s">
        <v>40591</v>
      </c>
      <c r="E2111" s="520" t="s">
        <v>64050</v>
      </c>
    </row>
    <row r="2112" spans="1:5">
      <c r="A2112" s="519">
        <v>10780</v>
      </c>
      <c r="B2112" s="519" t="s">
        <v>59531</v>
      </c>
      <c r="C2112" s="519" t="s">
        <v>57174</v>
      </c>
      <c r="D2112" s="519" t="s">
        <v>40591</v>
      </c>
      <c r="E2112" s="520" t="s">
        <v>52299</v>
      </c>
    </row>
    <row r="2113" spans="1:5">
      <c r="A2113" s="519">
        <v>10781</v>
      </c>
      <c r="B2113" s="519" t="s">
        <v>59532</v>
      </c>
      <c r="C2113" s="519" t="s">
        <v>57174</v>
      </c>
      <c r="D2113" s="519" t="s">
        <v>40591</v>
      </c>
      <c r="E2113" s="520" t="s">
        <v>64051</v>
      </c>
    </row>
    <row r="2114" spans="1:5">
      <c r="A2114" s="519">
        <v>20106</v>
      </c>
      <c r="B2114" s="519" t="s">
        <v>59534</v>
      </c>
      <c r="C2114" s="519" t="s">
        <v>57174</v>
      </c>
      <c r="D2114" s="519" t="s">
        <v>40591</v>
      </c>
      <c r="E2114" s="520" t="s">
        <v>53495</v>
      </c>
    </row>
    <row r="2115" spans="1:5">
      <c r="A2115" s="519">
        <v>20107</v>
      </c>
      <c r="B2115" s="519" t="s">
        <v>59536</v>
      </c>
      <c r="C2115" s="519" t="s">
        <v>57174</v>
      </c>
      <c r="D2115" s="519" t="s">
        <v>40591</v>
      </c>
      <c r="E2115" s="520" t="s">
        <v>54433</v>
      </c>
    </row>
    <row r="2116" spans="1:5">
      <c r="A2116" s="519">
        <v>20108</v>
      </c>
      <c r="B2116" s="519" t="s">
        <v>59537</v>
      </c>
      <c r="C2116" s="519" t="s">
        <v>57174</v>
      </c>
      <c r="D2116" s="519" t="s">
        <v>40591</v>
      </c>
      <c r="E2116" s="520" t="s">
        <v>55803</v>
      </c>
    </row>
    <row r="2117" spans="1:5">
      <c r="A2117" s="519">
        <v>20109</v>
      </c>
      <c r="B2117" s="519" t="s">
        <v>59538</v>
      </c>
      <c r="C2117" s="519" t="s">
        <v>57174</v>
      </c>
      <c r="D2117" s="519" t="s">
        <v>40591</v>
      </c>
      <c r="E2117" s="520" t="s">
        <v>52299</v>
      </c>
    </row>
    <row r="2118" spans="1:5">
      <c r="A2118" s="519">
        <v>43612</v>
      </c>
      <c r="B2118" s="519" t="s">
        <v>59539</v>
      </c>
      <c r="C2118" s="519" t="s">
        <v>58790</v>
      </c>
      <c r="D2118" s="519" t="s">
        <v>57170</v>
      </c>
      <c r="E2118" s="520" t="s">
        <v>64052</v>
      </c>
    </row>
    <row r="2119" spans="1:5">
      <c r="A2119" s="519">
        <v>43613</v>
      </c>
      <c r="B2119" s="519" t="s">
        <v>59540</v>
      </c>
      <c r="C2119" s="519" t="s">
        <v>58790</v>
      </c>
      <c r="D2119" s="519" t="s">
        <v>57170</v>
      </c>
      <c r="E2119" s="520" t="s">
        <v>64053</v>
      </c>
    </row>
    <row r="2120" spans="1:5">
      <c r="A2120" s="519">
        <v>11480</v>
      </c>
      <c r="B2120" s="519" t="s">
        <v>64054</v>
      </c>
      <c r="C2120" s="519" t="s">
        <v>58790</v>
      </c>
      <c r="D2120" s="519" t="s">
        <v>57170</v>
      </c>
      <c r="E2120" s="520" t="s">
        <v>64055</v>
      </c>
    </row>
    <row r="2121" spans="1:5">
      <c r="A2121" s="519">
        <v>11469</v>
      </c>
      <c r="B2121" s="519" t="s">
        <v>59541</v>
      </c>
      <c r="C2121" s="519" t="s">
        <v>57174</v>
      </c>
      <c r="D2121" s="519" t="s">
        <v>57170</v>
      </c>
      <c r="E2121" s="520" t="s">
        <v>55700</v>
      </c>
    </row>
    <row r="2122" spans="1:5">
      <c r="A2122" s="519">
        <v>11468</v>
      </c>
      <c r="B2122" s="519" t="s">
        <v>59542</v>
      </c>
      <c r="C2122" s="519" t="s">
        <v>57174</v>
      </c>
      <c r="D2122" s="519" t="s">
        <v>57170</v>
      </c>
      <c r="E2122" s="520" t="s">
        <v>55425</v>
      </c>
    </row>
    <row r="2123" spans="1:5">
      <c r="A2123" s="519">
        <v>11484</v>
      </c>
      <c r="B2123" s="519" t="s">
        <v>59543</v>
      </c>
      <c r="C2123" s="519" t="s">
        <v>57174</v>
      </c>
      <c r="D2123" s="519" t="s">
        <v>57170</v>
      </c>
      <c r="E2123" s="520" t="s">
        <v>56769</v>
      </c>
    </row>
    <row r="2124" spans="1:5">
      <c r="A2124" s="519">
        <v>38155</v>
      </c>
      <c r="B2124" s="519" t="s">
        <v>59544</v>
      </c>
      <c r="C2124" s="519" t="s">
        <v>57174</v>
      </c>
      <c r="D2124" s="519" t="s">
        <v>57170</v>
      </c>
      <c r="E2124" s="520" t="s">
        <v>64056</v>
      </c>
    </row>
    <row r="2125" spans="1:5">
      <c r="A2125" s="519">
        <v>11467</v>
      </c>
      <c r="B2125" s="519" t="s">
        <v>59545</v>
      </c>
      <c r="C2125" s="519" t="s">
        <v>57174</v>
      </c>
      <c r="D2125" s="519" t="s">
        <v>57170</v>
      </c>
      <c r="E2125" s="520" t="s">
        <v>64057</v>
      </c>
    </row>
    <row r="2126" spans="1:5">
      <c r="A2126" s="519">
        <v>38153</v>
      </c>
      <c r="B2126" s="519" t="s">
        <v>59547</v>
      </c>
      <c r="C2126" s="519" t="s">
        <v>58790</v>
      </c>
      <c r="D2126" s="519" t="s">
        <v>57170</v>
      </c>
      <c r="E2126" s="520" t="s">
        <v>64058</v>
      </c>
    </row>
    <row r="2127" spans="1:5">
      <c r="A2127" s="519">
        <v>43607</v>
      </c>
      <c r="B2127" s="519" t="s">
        <v>64059</v>
      </c>
      <c r="C2127" s="519" t="s">
        <v>58790</v>
      </c>
      <c r="D2127" s="519" t="s">
        <v>57170</v>
      </c>
      <c r="E2127" s="520" t="s">
        <v>64060</v>
      </c>
    </row>
    <row r="2128" spans="1:5">
      <c r="A2128" s="519">
        <v>3080</v>
      </c>
      <c r="B2128" s="519" t="s">
        <v>59549</v>
      </c>
      <c r="C2128" s="519" t="s">
        <v>58790</v>
      </c>
      <c r="D2128" s="519" t="s">
        <v>57172</v>
      </c>
      <c r="E2128" s="520" t="s">
        <v>64061</v>
      </c>
    </row>
    <row r="2129" spans="1:5">
      <c r="A2129" s="519">
        <v>3081</v>
      </c>
      <c r="B2129" s="519" t="s">
        <v>59550</v>
      </c>
      <c r="C2129" s="519" t="s">
        <v>58790</v>
      </c>
      <c r="D2129" s="519" t="s">
        <v>57170</v>
      </c>
      <c r="E2129" s="520" t="s">
        <v>64062</v>
      </c>
    </row>
    <row r="2130" spans="1:5">
      <c r="A2130" s="519">
        <v>3090</v>
      </c>
      <c r="B2130" s="519" t="s">
        <v>59551</v>
      </c>
      <c r="C2130" s="519" t="s">
        <v>58790</v>
      </c>
      <c r="D2130" s="519" t="s">
        <v>57170</v>
      </c>
      <c r="E2130" s="520" t="s">
        <v>55347</v>
      </c>
    </row>
    <row r="2131" spans="1:5">
      <c r="A2131" s="519">
        <v>43611</v>
      </c>
      <c r="B2131" s="519" t="s">
        <v>59552</v>
      </c>
      <c r="C2131" s="519" t="s">
        <v>58790</v>
      </c>
      <c r="D2131" s="519" t="s">
        <v>57170</v>
      </c>
      <c r="E2131" s="520" t="s">
        <v>64063</v>
      </c>
    </row>
    <row r="2132" spans="1:5">
      <c r="A2132" s="519">
        <v>3103</v>
      </c>
      <c r="B2132" s="519" t="s">
        <v>59553</v>
      </c>
      <c r="C2132" s="519" t="s">
        <v>57174</v>
      </c>
      <c r="D2132" s="519" t="s">
        <v>57170</v>
      </c>
      <c r="E2132" s="520" t="s">
        <v>56674</v>
      </c>
    </row>
    <row r="2133" spans="1:5">
      <c r="A2133" s="519">
        <v>3097</v>
      </c>
      <c r="B2133" s="519" t="s">
        <v>59555</v>
      </c>
      <c r="C2133" s="519" t="s">
        <v>58790</v>
      </c>
      <c r="D2133" s="519" t="s">
        <v>57170</v>
      </c>
      <c r="E2133" s="520" t="s">
        <v>58281</v>
      </c>
    </row>
    <row r="2134" spans="1:5">
      <c r="A2134" s="519">
        <v>3099</v>
      </c>
      <c r="B2134" s="519" t="s">
        <v>59556</v>
      </c>
      <c r="C2134" s="519" t="s">
        <v>58790</v>
      </c>
      <c r="D2134" s="519" t="s">
        <v>57170</v>
      </c>
      <c r="E2134" s="520" t="s">
        <v>60200</v>
      </c>
    </row>
    <row r="2135" spans="1:5">
      <c r="A2135" s="519">
        <v>38151</v>
      </c>
      <c r="B2135" s="519" t="s">
        <v>59557</v>
      </c>
      <c r="C2135" s="519" t="s">
        <v>58790</v>
      </c>
      <c r="D2135" s="519" t="s">
        <v>57170</v>
      </c>
      <c r="E2135" s="520" t="s">
        <v>64064</v>
      </c>
    </row>
    <row r="2136" spans="1:5">
      <c r="A2136" s="519">
        <v>38152</v>
      </c>
      <c r="B2136" s="519" t="s">
        <v>59558</v>
      </c>
      <c r="C2136" s="519" t="s">
        <v>58790</v>
      </c>
      <c r="D2136" s="519" t="s">
        <v>57170</v>
      </c>
      <c r="E2136" s="520" t="s">
        <v>64065</v>
      </c>
    </row>
    <row r="2137" spans="1:5">
      <c r="A2137" s="519">
        <v>43610</v>
      </c>
      <c r="B2137" s="519" t="s">
        <v>64066</v>
      </c>
      <c r="C2137" s="519" t="s">
        <v>58790</v>
      </c>
      <c r="D2137" s="519" t="s">
        <v>57170</v>
      </c>
      <c r="E2137" s="520" t="s">
        <v>64067</v>
      </c>
    </row>
    <row r="2138" spans="1:5">
      <c r="A2138" s="519">
        <v>3093</v>
      </c>
      <c r="B2138" s="519" t="s">
        <v>59560</v>
      </c>
      <c r="C2138" s="519" t="s">
        <v>58790</v>
      </c>
      <c r="D2138" s="519" t="s">
        <v>57170</v>
      </c>
      <c r="E2138" s="520" t="s">
        <v>60200</v>
      </c>
    </row>
    <row r="2139" spans="1:5">
      <c r="A2139" s="519">
        <v>38165</v>
      </c>
      <c r="B2139" s="519" t="s">
        <v>59561</v>
      </c>
      <c r="C2139" s="519" t="s">
        <v>58790</v>
      </c>
      <c r="D2139" s="519" t="s">
        <v>57170</v>
      </c>
      <c r="E2139" s="520" t="s">
        <v>62569</v>
      </c>
    </row>
    <row r="2140" spans="1:5">
      <c r="A2140" s="519">
        <v>38177</v>
      </c>
      <c r="B2140" s="519" t="s">
        <v>59562</v>
      </c>
      <c r="C2140" s="519" t="s">
        <v>57174</v>
      </c>
      <c r="D2140" s="519" t="s">
        <v>57170</v>
      </c>
      <c r="E2140" s="520" t="s">
        <v>55413</v>
      </c>
    </row>
    <row r="2141" spans="1:5">
      <c r="A2141" s="519">
        <v>11458</v>
      </c>
      <c r="B2141" s="519" t="s">
        <v>59563</v>
      </c>
      <c r="C2141" s="519" t="s">
        <v>57174</v>
      </c>
      <c r="D2141" s="519" t="s">
        <v>57170</v>
      </c>
      <c r="E2141" s="520" t="s">
        <v>63866</v>
      </c>
    </row>
    <row r="2142" spans="1:5">
      <c r="A2142" s="519">
        <v>3108</v>
      </c>
      <c r="B2142" s="519" t="s">
        <v>59565</v>
      </c>
      <c r="C2142" s="519" t="s">
        <v>57174</v>
      </c>
      <c r="D2142" s="519" t="s">
        <v>57170</v>
      </c>
      <c r="E2142" s="520" t="s">
        <v>64068</v>
      </c>
    </row>
    <row r="2143" spans="1:5">
      <c r="A2143" s="519">
        <v>3105</v>
      </c>
      <c r="B2143" s="519" t="s">
        <v>59566</v>
      </c>
      <c r="C2143" s="519" t="s">
        <v>57174</v>
      </c>
      <c r="D2143" s="519" t="s">
        <v>57170</v>
      </c>
      <c r="E2143" s="520" t="s">
        <v>64069</v>
      </c>
    </row>
    <row r="2144" spans="1:5">
      <c r="A2144" s="519">
        <v>38178</v>
      </c>
      <c r="B2144" s="519" t="s">
        <v>59567</v>
      </c>
      <c r="C2144" s="519" t="s">
        <v>57174</v>
      </c>
      <c r="D2144" s="519" t="s">
        <v>57170</v>
      </c>
      <c r="E2144" s="520" t="s">
        <v>51201</v>
      </c>
    </row>
    <row r="2145" spans="1:5">
      <c r="A2145" s="519">
        <v>43575</v>
      </c>
      <c r="B2145" s="519" t="s">
        <v>59568</v>
      </c>
      <c r="C2145" s="519" t="s">
        <v>57174</v>
      </c>
      <c r="D2145" s="519" t="s">
        <v>57170</v>
      </c>
      <c r="E2145" s="520" t="s">
        <v>64070</v>
      </c>
    </row>
    <row r="2146" spans="1:5">
      <c r="A2146" s="519">
        <v>43577</v>
      </c>
      <c r="B2146" s="519" t="s">
        <v>59569</v>
      </c>
      <c r="C2146" s="519" t="s">
        <v>57174</v>
      </c>
      <c r="D2146" s="519" t="s">
        <v>57170</v>
      </c>
      <c r="E2146" s="520" t="s">
        <v>64071</v>
      </c>
    </row>
    <row r="2147" spans="1:5">
      <c r="A2147" s="519">
        <v>43458</v>
      </c>
      <c r="B2147" s="519" t="s">
        <v>59570</v>
      </c>
      <c r="C2147" s="519" t="s">
        <v>57385</v>
      </c>
      <c r="D2147" s="519" t="s">
        <v>57172</v>
      </c>
      <c r="E2147" s="520" t="s">
        <v>23279</v>
      </c>
    </row>
    <row r="2148" spans="1:5">
      <c r="A2148" s="519">
        <v>43470</v>
      </c>
      <c r="B2148" s="519" t="s">
        <v>59571</v>
      </c>
      <c r="C2148" s="519" t="s">
        <v>57388</v>
      </c>
      <c r="D2148" s="519" t="s">
        <v>57172</v>
      </c>
      <c r="E2148" s="520" t="s">
        <v>59046</v>
      </c>
    </row>
    <row r="2149" spans="1:5">
      <c r="A2149" s="519">
        <v>43459</v>
      </c>
      <c r="B2149" s="519" t="s">
        <v>59572</v>
      </c>
      <c r="C2149" s="519" t="s">
        <v>57385</v>
      </c>
      <c r="D2149" s="519" t="s">
        <v>57172</v>
      </c>
      <c r="E2149" s="520" t="s">
        <v>23504</v>
      </c>
    </row>
    <row r="2150" spans="1:5">
      <c r="A2150" s="519">
        <v>43471</v>
      </c>
      <c r="B2150" s="519" t="s">
        <v>59573</v>
      </c>
      <c r="C2150" s="519" t="s">
        <v>57388</v>
      </c>
      <c r="D2150" s="519" t="s">
        <v>57172</v>
      </c>
      <c r="E2150" s="520" t="s">
        <v>56915</v>
      </c>
    </row>
    <row r="2151" spans="1:5">
      <c r="A2151" s="519">
        <v>43460</v>
      </c>
      <c r="B2151" s="519" t="s">
        <v>59574</v>
      </c>
      <c r="C2151" s="519" t="s">
        <v>57385</v>
      </c>
      <c r="D2151" s="519" t="s">
        <v>57172</v>
      </c>
      <c r="E2151" s="520" t="s">
        <v>58068</v>
      </c>
    </row>
    <row r="2152" spans="1:5">
      <c r="A2152" s="519">
        <v>43472</v>
      </c>
      <c r="B2152" s="519" t="s">
        <v>59575</v>
      </c>
      <c r="C2152" s="519" t="s">
        <v>57388</v>
      </c>
      <c r="D2152" s="519" t="s">
        <v>57172</v>
      </c>
      <c r="E2152" s="520" t="s">
        <v>64072</v>
      </c>
    </row>
    <row r="2153" spans="1:5">
      <c r="A2153" s="519">
        <v>43461</v>
      </c>
      <c r="B2153" s="519" t="s">
        <v>59576</v>
      </c>
      <c r="C2153" s="519" t="s">
        <v>57385</v>
      </c>
      <c r="D2153" s="519" t="s">
        <v>57172</v>
      </c>
      <c r="E2153" s="520" t="s">
        <v>23248</v>
      </c>
    </row>
    <row r="2154" spans="1:5">
      <c r="A2154" s="519">
        <v>43473</v>
      </c>
      <c r="B2154" s="519" t="s">
        <v>59577</v>
      </c>
      <c r="C2154" s="519" t="s">
        <v>57388</v>
      </c>
      <c r="D2154" s="519" t="s">
        <v>57172</v>
      </c>
      <c r="E2154" s="520" t="s">
        <v>56345</v>
      </c>
    </row>
    <row r="2155" spans="1:5">
      <c r="A2155" s="519">
        <v>43463</v>
      </c>
      <c r="B2155" s="519" t="s">
        <v>59578</v>
      </c>
      <c r="C2155" s="519" t="s">
        <v>57385</v>
      </c>
      <c r="D2155" s="519" t="s">
        <v>57172</v>
      </c>
      <c r="E2155" s="520" t="s">
        <v>23418</v>
      </c>
    </row>
    <row r="2156" spans="1:5">
      <c r="A2156" s="519">
        <v>43475</v>
      </c>
      <c r="B2156" s="519" t="s">
        <v>59579</v>
      </c>
      <c r="C2156" s="519" t="s">
        <v>57388</v>
      </c>
      <c r="D2156" s="519" t="s">
        <v>57172</v>
      </c>
      <c r="E2156" s="520" t="s">
        <v>63051</v>
      </c>
    </row>
    <row r="2157" spans="1:5">
      <c r="A2157" s="519">
        <v>43462</v>
      </c>
      <c r="B2157" s="519" t="s">
        <v>59580</v>
      </c>
      <c r="C2157" s="519" t="s">
        <v>57385</v>
      </c>
      <c r="D2157" s="519" t="s">
        <v>57172</v>
      </c>
      <c r="E2157" s="520" t="s">
        <v>23540</v>
      </c>
    </row>
    <row r="2158" spans="1:5">
      <c r="A2158" s="519">
        <v>43474</v>
      </c>
      <c r="B2158" s="519" t="s">
        <v>59581</v>
      </c>
      <c r="C2158" s="519" t="s">
        <v>57388</v>
      </c>
      <c r="D2158" s="519" t="s">
        <v>57172</v>
      </c>
      <c r="E2158" s="520" t="s">
        <v>25866</v>
      </c>
    </row>
    <row r="2159" spans="1:5">
      <c r="A2159" s="519">
        <v>43464</v>
      </c>
      <c r="B2159" s="519" t="s">
        <v>59582</v>
      </c>
      <c r="C2159" s="519" t="s">
        <v>57385</v>
      </c>
      <c r="D2159" s="519" t="s">
        <v>57172</v>
      </c>
      <c r="E2159" s="520" t="s">
        <v>23540</v>
      </c>
    </row>
    <row r="2160" spans="1:5">
      <c r="A2160" s="519">
        <v>43476</v>
      </c>
      <c r="B2160" s="519" t="s">
        <v>59583</v>
      </c>
      <c r="C2160" s="519" t="s">
        <v>57388</v>
      </c>
      <c r="D2160" s="519" t="s">
        <v>57172</v>
      </c>
      <c r="E2160" s="520" t="s">
        <v>23540</v>
      </c>
    </row>
    <row r="2161" spans="1:5">
      <c r="A2161" s="519">
        <v>43465</v>
      </c>
      <c r="B2161" s="519" t="s">
        <v>59584</v>
      </c>
      <c r="C2161" s="519" t="s">
        <v>57385</v>
      </c>
      <c r="D2161" s="519" t="s">
        <v>57172</v>
      </c>
      <c r="E2161" s="520" t="s">
        <v>57202</v>
      </c>
    </row>
    <row r="2162" spans="1:5">
      <c r="A2162" s="519">
        <v>43477</v>
      </c>
      <c r="B2162" s="519" t="s">
        <v>59585</v>
      </c>
      <c r="C2162" s="519" t="s">
        <v>57388</v>
      </c>
      <c r="D2162" s="519" t="s">
        <v>57172</v>
      </c>
      <c r="E2162" s="520" t="s">
        <v>64073</v>
      </c>
    </row>
    <row r="2163" spans="1:5">
      <c r="A2163" s="519">
        <v>43466</v>
      </c>
      <c r="B2163" s="519" t="s">
        <v>59586</v>
      </c>
      <c r="C2163" s="519" t="s">
        <v>57385</v>
      </c>
      <c r="D2163" s="519" t="s">
        <v>57172</v>
      </c>
      <c r="E2163" s="520" t="s">
        <v>23264</v>
      </c>
    </row>
    <row r="2164" spans="1:5">
      <c r="A2164" s="519">
        <v>43478</v>
      </c>
      <c r="B2164" s="519" t="s">
        <v>59587</v>
      </c>
      <c r="C2164" s="519" t="s">
        <v>57388</v>
      </c>
      <c r="D2164" s="519" t="s">
        <v>57172</v>
      </c>
      <c r="E2164" s="520" t="s">
        <v>64074</v>
      </c>
    </row>
    <row r="2165" spans="1:5">
      <c r="A2165" s="519">
        <v>43467</v>
      </c>
      <c r="B2165" s="519" t="s">
        <v>59588</v>
      </c>
      <c r="C2165" s="519" t="s">
        <v>57385</v>
      </c>
      <c r="D2165" s="519" t="s">
        <v>57172</v>
      </c>
      <c r="E2165" s="520" t="s">
        <v>55165</v>
      </c>
    </row>
    <row r="2166" spans="1:5">
      <c r="A2166" s="519">
        <v>43479</v>
      </c>
      <c r="B2166" s="519" t="s">
        <v>59589</v>
      </c>
      <c r="C2166" s="519" t="s">
        <v>57388</v>
      </c>
      <c r="D2166" s="519" t="s">
        <v>57172</v>
      </c>
      <c r="E2166" s="520" t="s">
        <v>64075</v>
      </c>
    </row>
    <row r="2167" spans="1:5">
      <c r="A2167" s="519">
        <v>43468</v>
      </c>
      <c r="B2167" s="519" t="s">
        <v>59591</v>
      </c>
      <c r="C2167" s="519" t="s">
        <v>57385</v>
      </c>
      <c r="D2167" s="519" t="s">
        <v>57172</v>
      </c>
      <c r="E2167" s="520" t="s">
        <v>52312</v>
      </c>
    </row>
    <row r="2168" spans="1:5">
      <c r="A2168" s="519">
        <v>43480</v>
      </c>
      <c r="B2168" s="519" t="s">
        <v>59592</v>
      </c>
      <c r="C2168" s="519" t="s">
        <v>57388</v>
      </c>
      <c r="D2168" s="519" t="s">
        <v>57172</v>
      </c>
      <c r="E2168" s="520" t="s">
        <v>64076</v>
      </c>
    </row>
    <row r="2169" spans="1:5">
      <c r="A2169" s="519">
        <v>43469</v>
      </c>
      <c r="B2169" s="519" t="s">
        <v>59593</v>
      </c>
      <c r="C2169" s="519" t="s">
        <v>57385</v>
      </c>
      <c r="D2169" s="519" t="s">
        <v>57172</v>
      </c>
      <c r="E2169" s="520" t="s">
        <v>23133</v>
      </c>
    </row>
    <row r="2170" spans="1:5">
      <c r="A2170" s="519">
        <v>43481</v>
      </c>
      <c r="B2170" s="519" t="s">
        <v>59594</v>
      </c>
      <c r="C2170" s="519" t="s">
        <v>57388</v>
      </c>
      <c r="D2170" s="519" t="s">
        <v>57172</v>
      </c>
      <c r="E2170" s="520" t="s">
        <v>55119</v>
      </c>
    </row>
    <row r="2171" spans="1:5">
      <c r="A2171" s="519">
        <v>3119</v>
      </c>
      <c r="B2171" s="519" t="s">
        <v>59595</v>
      </c>
      <c r="C2171" s="519" t="s">
        <v>57174</v>
      </c>
      <c r="D2171" s="519" t="s">
        <v>57170</v>
      </c>
      <c r="E2171" s="520" t="s">
        <v>57704</v>
      </c>
    </row>
    <row r="2172" spans="1:5">
      <c r="A2172" s="519">
        <v>3122</v>
      </c>
      <c r="B2172" s="519" t="s">
        <v>59596</v>
      </c>
      <c r="C2172" s="519" t="s">
        <v>57174</v>
      </c>
      <c r="D2172" s="519" t="s">
        <v>57170</v>
      </c>
      <c r="E2172" s="520" t="s">
        <v>64077</v>
      </c>
    </row>
    <row r="2173" spans="1:5">
      <c r="A2173" s="519">
        <v>3121</v>
      </c>
      <c r="B2173" s="519" t="s">
        <v>59597</v>
      </c>
      <c r="C2173" s="519" t="s">
        <v>57174</v>
      </c>
      <c r="D2173" s="519" t="s">
        <v>57170</v>
      </c>
      <c r="E2173" s="520" t="s">
        <v>56556</v>
      </c>
    </row>
    <row r="2174" spans="1:5">
      <c r="A2174" s="519">
        <v>3120</v>
      </c>
      <c r="B2174" s="519" t="s">
        <v>59598</v>
      </c>
      <c r="C2174" s="519" t="s">
        <v>57174</v>
      </c>
      <c r="D2174" s="519" t="s">
        <v>57170</v>
      </c>
      <c r="E2174" s="520" t="s">
        <v>53885</v>
      </c>
    </row>
    <row r="2175" spans="1:5">
      <c r="A2175" s="519">
        <v>11455</v>
      </c>
      <c r="B2175" s="519" t="s">
        <v>59599</v>
      </c>
      <c r="C2175" s="519" t="s">
        <v>57174</v>
      </c>
      <c r="D2175" s="519" t="s">
        <v>57170</v>
      </c>
      <c r="E2175" s="520" t="s">
        <v>59975</v>
      </c>
    </row>
    <row r="2176" spans="1:5">
      <c r="A2176" s="519">
        <v>11456</v>
      </c>
      <c r="B2176" s="519" t="s">
        <v>59601</v>
      </c>
      <c r="C2176" s="519" t="s">
        <v>57174</v>
      </c>
      <c r="D2176" s="519" t="s">
        <v>57170</v>
      </c>
      <c r="E2176" s="520" t="s">
        <v>64078</v>
      </c>
    </row>
    <row r="2177" spans="1:5">
      <c r="A2177" s="519">
        <v>3107</v>
      </c>
      <c r="B2177" s="519" t="s">
        <v>59602</v>
      </c>
      <c r="C2177" s="519" t="s">
        <v>57174</v>
      </c>
      <c r="D2177" s="519" t="s">
        <v>57170</v>
      </c>
      <c r="E2177" s="520" t="s">
        <v>55896</v>
      </c>
    </row>
    <row r="2178" spans="1:5">
      <c r="A2178" s="519">
        <v>43583</v>
      </c>
      <c r="B2178" s="519" t="s">
        <v>59603</v>
      </c>
      <c r="C2178" s="519" t="s">
        <v>57174</v>
      </c>
      <c r="D2178" s="519" t="s">
        <v>57170</v>
      </c>
      <c r="E2178" s="520" t="s">
        <v>52308</v>
      </c>
    </row>
    <row r="2179" spans="1:5">
      <c r="A2179" s="519">
        <v>43586</v>
      </c>
      <c r="B2179" s="519" t="s">
        <v>59604</v>
      </c>
      <c r="C2179" s="519" t="s">
        <v>57174</v>
      </c>
      <c r="D2179" s="519" t="s">
        <v>57170</v>
      </c>
      <c r="E2179" s="520" t="s">
        <v>54047</v>
      </c>
    </row>
    <row r="2180" spans="1:5">
      <c r="A2180" s="519">
        <v>11461</v>
      </c>
      <c r="B2180" s="519" t="s">
        <v>59605</v>
      </c>
      <c r="C2180" s="519" t="s">
        <v>57174</v>
      </c>
      <c r="D2180" s="519" t="s">
        <v>57170</v>
      </c>
      <c r="E2180" s="520" t="s">
        <v>64079</v>
      </c>
    </row>
    <row r="2181" spans="1:5">
      <c r="A2181" s="519">
        <v>43587</v>
      </c>
      <c r="B2181" s="519" t="s">
        <v>59607</v>
      </c>
      <c r="C2181" s="519" t="s">
        <v>57174</v>
      </c>
      <c r="D2181" s="519" t="s">
        <v>57170</v>
      </c>
      <c r="E2181" s="520" t="s">
        <v>60404</v>
      </c>
    </row>
    <row r="2182" spans="1:5">
      <c r="A2182" s="519">
        <v>3106</v>
      </c>
      <c r="B2182" s="519" t="s">
        <v>59608</v>
      </c>
      <c r="C2182" s="519" t="s">
        <v>57174</v>
      </c>
      <c r="D2182" s="519" t="s">
        <v>57170</v>
      </c>
      <c r="E2182" s="520" t="s">
        <v>56630</v>
      </c>
    </row>
    <row r="2183" spans="1:5">
      <c r="A2183" s="519">
        <v>44539</v>
      </c>
      <c r="B2183" s="519" t="s">
        <v>64080</v>
      </c>
      <c r="C2183" s="519" t="s">
        <v>57251</v>
      </c>
      <c r="D2183" s="519" t="s">
        <v>40591</v>
      </c>
      <c r="E2183" s="520" t="s">
        <v>55681</v>
      </c>
    </row>
    <row r="2184" spans="1:5">
      <c r="A2184" s="519">
        <v>3123</v>
      </c>
      <c r="B2184" s="519" t="s">
        <v>59609</v>
      </c>
      <c r="C2184" s="519" t="s">
        <v>57251</v>
      </c>
      <c r="D2184" s="519" t="s">
        <v>40591</v>
      </c>
      <c r="E2184" s="520" t="s">
        <v>55885</v>
      </c>
    </row>
    <row r="2185" spans="1:5">
      <c r="A2185" s="519">
        <v>38125</v>
      </c>
      <c r="B2185" s="519" t="s">
        <v>59610</v>
      </c>
      <c r="C2185" s="519" t="s">
        <v>57251</v>
      </c>
      <c r="D2185" s="519" t="s">
        <v>57170</v>
      </c>
      <c r="E2185" s="520" t="s">
        <v>23480</v>
      </c>
    </row>
    <row r="2186" spans="1:5">
      <c r="A2186" s="519">
        <v>39014</v>
      </c>
      <c r="B2186" s="519" t="s">
        <v>59612</v>
      </c>
      <c r="C2186" s="519" t="s">
        <v>57251</v>
      </c>
      <c r="D2186" s="519" t="s">
        <v>57170</v>
      </c>
      <c r="E2186" s="520" t="s">
        <v>64081</v>
      </c>
    </row>
    <row r="2187" spans="1:5">
      <c r="A2187" s="519">
        <v>39365</v>
      </c>
      <c r="B2187" s="519" t="s">
        <v>59613</v>
      </c>
      <c r="C2187" s="519" t="s">
        <v>57174</v>
      </c>
      <c r="D2187" s="519" t="s">
        <v>57170</v>
      </c>
      <c r="E2187" s="520" t="s">
        <v>64082</v>
      </c>
    </row>
    <row r="2188" spans="1:5">
      <c r="A2188" s="519">
        <v>39366</v>
      </c>
      <c r="B2188" s="519" t="s">
        <v>59614</v>
      </c>
      <c r="C2188" s="519" t="s">
        <v>57174</v>
      </c>
      <c r="D2188" s="519" t="s">
        <v>57170</v>
      </c>
      <c r="E2188" s="520" t="s">
        <v>64083</v>
      </c>
    </row>
    <row r="2189" spans="1:5">
      <c r="A2189" s="519">
        <v>39367</v>
      </c>
      <c r="B2189" s="519" t="s">
        <v>59615</v>
      </c>
      <c r="C2189" s="519" t="s">
        <v>57174</v>
      </c>
      <c r="D2189" s="519" t="s">
        <v>57170</v>
      </c>
      <c r="E2189" s="520" t="s">
        <v>64084</v>
      </c>
    </row>
    <row r="2190" spans="1:5">
      <c r="A2190" s="519">
        <v>37394</v>
      </c>
      <c r="B2190" s="519" t="s">
        <v>59616</v>
      </c>
      <c r="C2190" s="519" t="s">
        <v>59617</v>
      </c>
      <c r="D2190" s="519" t="s">
        <v>57170</v>
      </c>
      <c r="E2190" s="520" t="s">
        <v>64085</v>
      </c>
    </row>
    <row r="2191" spans="1:5">
      <c r="A2191" s="519">
        <v>14146</v>
      </c>
      <c r="B2191" s="519" t="s">
        <v>59619</v>
      </c>
      <c r="C2191" s="519" t="s">
        <v>59617</v>
      </c>
      <c r="D2191" s="519" t="s">
        <v>57172</v>
      </c>
      <c r="E2191" s="520" t="s">
        <v>64086</v>
      </c>
    </row>
    <row r="2192" spans="1:5">
      <c r="A2192" s="519">
        <v>38134</v>
      </c>
      <c r="B2192" s="519" t="s">
        <v>59620</v>
      </c>
      <c r="C2192" s="519" t="s">
        <v>57251</v>
      </c>
      <c r="D2192" s="519" t="s">
        <v>57170</v>
      </c>
      <c r="E2192" s="520" t="s">
        <v>64087</v>
      </c>
    </row>
    <row r="2193" spans="1:5">
      <c r="A2193" s="519">
        <v>38132</v>
      </c>
      <c r="B2193" s="519" t="s">
        <v>59621</v>
      </c>
      <c r="C2193" s="519" t="s">
        <v>57251</v>
      </c>
      <c r="D2193" s="519" t="s">
        <v>57170</v>
      </c>
      <c r="E2193" s="520" t="s">
        <v>64088</v>
      </c>
    </row>
    <row r="2194" spans="1:5">
      <c r="A2194" s="519">
        <v>38133</v>
      </c>
      <c r="B2194" s="519" t="s">
        <v>59622</v>
      </c>
      <c r="C2194" s="519" t="s">
        <v>57251</v>
      </c>
      <c r="D2194" s="519" t="s">
        <v>57170</v>
      </c>
      <c r="E2194" s="520" t="s">
        <v>54411</v>
      </c>
    </row>
    <row r="2195" spans="1:5">
      <c r="A2195" s="519">
        <v>938</v>
      </c>
      <c r="B2195" s="519" t="s">
        <v>59623</v>
      </c>
      <c r="C2195" s="519" t="s">
        <v>57188</v>
      </c>
      <c r="D2195" s="519" t="s">
        <v>57170</v>
      </c>
      <c r="E2195" s="520" t="s">
        <v>60234</v>
      </c>
    </row>
    <row r="2196" spans="1:5">
      <c r="A2196" s="519">
        <v>937</v>
      </c>
      <c r="B2196" s="519" t="s">
        <v>59625</v>
      </c>
      <c r="C2196" s="519" t="s">
        <v>57188</v>
      </c>
      <c r="D2196" s="519" t="s">
        <v>57170</v>
      </c>
      <c r="E2196" s="520" t="s">
        <v>51064</v>
      </c>
    </row>
    <row r="2197" spans="1:5">
      <c r="A2197" s="519">
        <v>939</v>
      </c>
      <c r="B2197" s="519" t="s">
        <v>59626</v>
      </c>
      <c r="C2197" s="519" t="s">
        <v>57188</v>
      </c>
      <c r="D2197" s="519" t="s">
        <v>57170</v>
      </c>
      <c r="E2197" s="520" t="s">
        <v>61575</v>
      </c>
    </row>
    <row r="2198" spans="1:5">
      <c r="A2198" s="519">
        <v>944</v>
      </c>
      <c r="B2198" s="519" t="s">
        <v>59627</v>
      </c>
      <c r="C2198" s="519" t="s">
        <v>57188</v>
      </c>
      <c r="D2198" s="519" t="s">
        <v>57170</v>
      </c>
      <c r="E2198" s="520" t="s">
        <v>51420</v>
      </c>
    </row>
    <row r="2199" spans="1:5">
      <c r="A2199" s="519">
        <v>940</v>
      </c>
      <c r="B2199" s="519" t="s">
        <v>59628</v>
      </c>
      <c r="C2199" s="519" t="s">
        <v>57188</v>
      </c>
      <c r="D2199" s="519" t="s">
        <v>57170</v>
      </c>
      <c r="E2199" s="520" t="s">
        <v>23982</v>
      </c>
    </row>
    <row r="2200" spans="1:5">
      <c r="A2200" s="519">
        <v>936</v>
      </c>
      <c r="B2200" s="519" t="s">
        <v>59629</v>
      </c>
      <c r="C2200" s="519" t="s">
        <v>57188</v>
      </c>
      <c r="D2200" s="519" t="s">
        <v>40591</v>
      </c>
      <c r="E2200" s="520" t="s">
        <v>58262</v>
      </c>
    </row>
    <row r="2201" spans="1:5">
      <c r="A2201" s="519">
        <v>935</v>
      </c>
      <c r="B2201" s="519" t="s">
        <v>59630</v>
      </c>
      <c r="C2201" s="519" t="s">
        <v>57188</v>
      </c>
      <c r="D2201" s="519" t="s">
        <v>40591</v>
      </c>
      <c r="E2201" s="520" t="s">
        <v>55632</v>
      </c>
    </row>
    <row r="2202" spans="1:5">
      <c r="A2202" s="519">
        <v>44397</v>
      </c>
      <c r="B2202" s="519" t="s">
        <v>64089</v>
      </c>
      <c r="C2202" s="519" t="s">
        <v>57188</v>
      </c>
      <c r="D2202" s="519" t="s">
        <v>57170</v>
      </c>
      <c r="E2202" s="520" t="s">
        <v>50803</v>
      </c>
    </row>
    <row r="2203" spans="1:5">
      <c r="A2203" s="519">
        <v>406</v>
      </c>
      <c r="B2203" s="519" t="s">
        <v>59631</v>
      </c>
      <c r="C2203" s="519" t="s">
        <v>57174</v>
      </c>
      <c r="D2203" s="519" t="s">
        <v>57170</v>
      </c>
      <c r="E2203" s="520" t="s">
        <v>64090</v>
      </c>
    </row>
    <row r="2204" spans="1:5">
      <c r="A2204" s="519">
        <v>42529</v>
      </c>
      <c r="B2204" s="519" t="s">
        <v>59632</v>
      </c>
      <c r="C2204" s="519" t="s">
        <v>57188</v>
      </c>
      <c r="D2204" s="519" t="s">
        <v>40591</v>
      </c>
      <c r="E2204" s="520" t="s">
        <v>52282</v>
      </c>
    </row>
    <row r="2205" spans="1:5">
      <c r="A2205" s="519">
        <v>39634</v>
      </c>
      <c r="B2205" s="519" t="s">
        <v>59633</v>
      </c>
      <c r="C2205" s="519" t="s">
        <v>57188</v>
      </c>
      <c r="D2205" s="519" t="s">
        <v>57170</v>
      </c>
      <c r="E2205" s="520" t="s">
        <v>55301</v>
      </c>
    </row>
    <row r="2206" spans="1:5">
      <c r="A2206" s="519">
        <v>39701</v>
      </c>
      <c r="B2206" s="519" t="s">
        <v>59634</v>
      </c>
      <c r="C2206" s="519" t="s">
        <v>57174</v>
      </c>
      <c r="D2206" s="519" t="s">
        <v>57170</v>
      </c>
      <c r="E2206" s="520" t="s">
        <v>64091</v>
      </c>
    </row>
    <row r="2207" spans="1:5">
      <c r="A2207" s="519">
        <v>12815</v>
      </c>
      <c r="B2207" s="519" t="s">
        <v>59635</v>
      </c>
      <c r="C2207" s="519" t="s">
        <v>57174</v>
      </c>
      <c r="D2207" s="519" t="s">
        <v>57170</v>
      </c>
      <c r="E2207" s="520" t="s">
        <v>64092</v>
      </c>
    </row>
    <row r="2208" spans="1:5">
      <c r="A2208" s="519">
        <v>407</v>
      </c>
      <c r="B2208" s="519" t="s">
        <v>59636</v>
      </c>
      <c r="C2208" s="519" t="s">
        <v>57251</v>
      </c>
      <c r="D2208" s="519" t="s">
        <v>40591</v>
      </c>
      <c r="E2208" s="520" t="s">
        <v>64093</v>
      </c>
    </row>
    <row r="2209" spans="1:5">
      <c r="A2209" s="519">
        <v>39431</v>
      </c>
      <c r="B2209" s="519" t="s">
        <v>59637</v>
      </c>
      <c r="C2209" s="519" t="s">
        <v>57188</v>
      </c>
      <c r="D2209" s="519" t="s">
        <v>57170</v>
      </c>
      <c r="E2209" s="520" t="s">
        <v>23249</v>
      </c>
    </row>
    <row r="2210" spans="1:5">
      <c r="A2210" s="519">
        <v>39432</v>
      </c>
      <c r="B2210" s="519" t="s">
        <v>59638</v>
      </c>
      <c r="C2210" s="519" t="s">
        <v>57188</v>
      </c>
      <c r="D2210" s="519" t="s">
        <v>57170</v>
      </c>
      <c r="E2210" s="520" t="s">
        <v>55563</v>
      </c>
    </row>
    <row r="2211" spans="1:5">
      <c r="A2211" s="519">
        <v>20111</v>
      </c>
      <c r="B2211" s="519" t="s">
        <v>59639</v>
      </c>
      <c r="C2211" s="519" t="s">
        <v>57174</v>
      </c>
      <c r="D2211" s="519" t="s">
        <v>57172</v>
      </c>
      <c r="E2211" s="520" t="s">
        <v>64094</v>
      </c>
    </row>
    <row r="2212" spans="1:5">
      <c r="A2212" s="519">
        <v>21127</v>
      </c>
      <c r="B2212" s="519" t="s">
        <v>59640</v>
      </c>
      <c r="C2212" s="519" t="s">
        <v>57174</v>
      </c>
      <c r="D2212" s="519" t="s">
        <v>57170</v>
      </c>
      <c r="E2212" s="520" t="s">
        <v>59649</v>
      </c>
    </row>
    <row r="2213" spans="1:5">
      <c r="A2213" s="519">
        <v>404</v>
      </c>
      <c r="B2213" s="519" t="s">
        <v>59641</v>
      </c>
      <c r="C2213" s="519" t="s">
        <v>57188</v>
      </c>
      <c r="D2213" s="519" t="s">
        <v>57170</v>
      </c>
      <c r="E2213" s="520" t="s">
        <v>55779</v>
      </c>
    </row>
    <row r="2214" spans="1:5">
      <c r="A2214" s="519">
        <v>14151</v>
      </c>
      <c r="B2214" s="519" t="s">
        <v>59642</v>
      </c>
      <c r="C2214" s="519" t="s">
        <v>57174</v>
      </c>
      <c r="D2214" s="519" t="s">
        <v>57170</v>
      </c>
      <c r="E2214" s="520" t="s">
        <v>64095</v>
      </c>
    </row>
    <row r="2215" spans="1:5">
      <c r="A2215" s="519">
        <v>14153</v>
      </c>
      <c r="B2215" s="519" t="s">
        <v>59643</v>
      </c>
      <c r="C2215" s="519" t="s">
        <v>57174</v>
      </c>
      <c r="D2215" s="519" t="s">
        <v>57170</v>
      </c>
      <c r="E2215" s="520" t="s">
        <v>64096</v>
      </c>
    </row>
    <row r="2216" spans="1:5">
      <c r="A2216" s="519">
        <v>14152</v>
      </c>
      <c r="B2216" s="519" t="s">
        <v>59644</v>
      </c>
      <c r="C2216" s="519" t="s">
        <v>57174</v>
      </c>
      <c r="D2216" s="519" t="s">
        <v>57170</v>
      </c>
      <c r="E2216" s="520" t="s">
        <v>64097</v>
      </c>
    </row>
    <row r="2217" spans="1:5">
      <c r="A2217" s="519">
        <v>14154</v>
      </c>
      <c r="B2217" s="519" t="s">
        <v>59646</v>
      </c>
      <c r="C2217" s="519" t="s">
        <v>57174</v>
      </c>
      <c r="D2217" s="519" t="s">
        <v>57170</v>
      </c>
      <c r="E2217" s="520" t="s">
        <v>64098</v>
      </c>
    </row>
    <row r="2218" spans="1:5">
      <c r="A2218" s="519">
        <v>3146</v>
      </c>
      <c r="B2218" s="519" t="s">
        <v>59647</v>
      </c>
      <c r="C2218" s="519" t="s">
        <v>57174</v>
      </c>
      <c r="D2218" s="519" t="s">
        <v>57172</v>
      </c>
      <c r="E2218" s="520" t="s">
        <v>57937</v>
      </c>
    </row>
    <row r="2219" spans="1:5">
      <c r="A2219" s="519">
        <v>3143</v>
      </c>
      <c r="B2219" s="519" t="s">
        <v>59648</v>
      </c>
      <c r="C2219" s="519" t="s">
        <v>57174</v>
      </c>
      <c r="D2219" s="519" t="s">
        <v>57170</v>
      </c>
      <c r="E2219" s="520" t="s">
        <v>64099</v>
      </c>
    </row>
    <row r="2220" spans="1:5">
      <c r="A2220" s="519">
        <v>3148</v>
      </c>
      <c r="B2220" s="519" t="s">
        <v>59650</v>
      </c>
      <c r="C2220" s="519" t="s">
        <v>57174</v>
      </c>
      <c r="D2220" s="519" t="s">
        <v>57170</v>
      </c>
      <c r="E2220" s="520" t="s">
        <v>63674</v>
      </c>
    </row>
    <row r="2221" spans="1:5">
      <c r="A2221" s="519">
        <v>4310</v>
      </c>
      <c r="B2221" s="519" t="s">
        <v>59651</v>
      </c>
      <c r="C2221" s="519" t="s">
        <v>57174</v>
      </c>
      <c r="D2221" s="519" t="s">
        <v>57170</v>
      </c>
      <c r="E2221" s="520" t="s">
        <v>52300</v>
      </c>
    </row>
    <row r="2222" spans="1:5">
      <c r="A2222" s="519">
        <v>4311</v>
      </c>
      <c r="B2222" s="519" t="s">
        <v>59652</v>
      </c>
      <c r="C2222" s="519" t="s">
        <v>57174</v>
      </c>
      <c r="D2222" s="519" t="s">
        <v>57170</v>
      </c>
      <c r="E2222" s="520" t="s">
        <v>63841</v>
      </c>
    </row>
    <row r="2223" spans="1:5">
      <c r="A2223" s="519">
        <v>4312</v>
      </c>
      <c r="B2223" s="519" t="s">
        <v>59653</v>
      </c>
      <c r="C2223" s="519" t="s">
        <v>57174</v>
      </c>
      <c r="D2223" s="519" t="s">
        <v>57170</v>
      </c>
      <c r="E2223" s="520" t="s">
        <v>55161</v>
      </c>
    </row>
    <row r="2224" spans="1:5">
      <c r="A2224" s="519">
        <v>13261</v>
      </c>
      <c r="B2224" s="519" t="s">
        <v>59654</v>
      </c>
      <c r="C2224" s="519" t="s">
        <v>57174</v>
      </c>
      <c r="D2224" s="519" t="s">
        <v>57170</v>
      </c>
      <c r="E2224" s="520" t="s">
        <v>52305</v>
      </c>
    </row>
    <row r="2225" spans="1:5">
      <c r="A2225" s="519">
        <v>3255</v>
      </c>
      <c r="B2225" s="519" t="s">
        <v>59655</v>
      </c>
      <c r="C2225" s="519" t="s">
        <v>57174</v>
      </c>
      <c r="D2225" s="519" t="s">
        <v>57170</v>
      </c>
      <c r="E2225" s="520" t="s">
        <v>49875</v>
      </c>
    </row>
    <row r="2226" spans="1:5">
      <c r="A2226" s="519">
        <v>3254</v>
      </c>
      <c r="B2226" s="519" t="s">
        <v>59656</v>
      </c>
      <c r="C2226" s="519" t="s">
        <v>57174</v>
      </c>
      <c r="D2226" s="519" t="s">
        <v>57170</v>
      </c>
      <c r="E2226" s="520" t="s">
        <v>64100</v>
      </c>
    </row>
    <row r="2227" spans="1:5">
      <c r="A2227" s="519">
        <v>3259</v>
      </c>
      <c r="B2227" s="519" t="s">
        <v>59657</v>
      </c>
      <c r="C2227" s="519" t="s">
        <v>57174</v>
      </c>
      <c r="D2227" s="519" t="s">
        <v>57170</v>
      </c>
      <c r="E2227" s="520" t="s">
        <v>64101</v>
      </c>
    </row>
    <row r="2228" spans="1:5">
      <c r="A2228" s="519">
        <v>3258</v>
      </c>
      <c r="B2228" s="519" t="s">
        <v>59658</v>
      </c>
      <c r="C2228" s="519" t="s">
        <v>57174</v>
      </c>
      <c r="D2228" s="519" t="s">
        <v>57170</v>
      </c>
      <c r="E2228" s="520" t="s">
        <v>54047</v>
      </c>
    </row>
    <row r="2229" spans="1:5">
      <c r="A2229" s="519">
        <v>3251</v>
      </c>
      <c r="B2229" s="519" t="s">
        <v>59659</v>
      </c>
      <c r="C2229" s="519" t="s">
        <v>57174</v>
      </c>
      <c r="D2229" s="519" t="s">
        <v>57170</v>
      </c>
      <c r="E2229" s="520" t="s">
        <v>58472</v>
      </c>
    </row>
    <row r="2230" spans="1:5">
      <c r="A2230" s="519">
        <v>3256</v>
      </c>
      <c r="B2230" s="519" t="s">
        <v>59660</v>
      </c>
      <c r="C2230" s="519" t="s">
        <v>57174</v>
      </c>
      <c r="D2230" s="519" t="s">
        <v>57170</v>
      </c>
      <c r="E2230" s="520" t="s">
        <v>49699</v>
      </c>
    </row>
    <row r="2231" spans="1:5">
      <c r="A2231" s="519">
        <v>3261</v>
      </c>
      <c r="B2231" s="519" t="s">
        <v>59661</v>
      </c>
      <c r="C2231" s="519" t="s">
        <v>57174</v>
      </c>
      <c r="D2231" s="519" t="s">
        <v>57170</v>
      </c>
      <c r="E2231" s="520" t="s">
        <v>64102</v>
      </c>
    </row>
    <row r="2232" spans="1:5">
      <c r="A2232" s="519">
        <v>3260</v>
      </c>
      <c r="B2232" s="519" t="s">
        <v>59663</v>
      </c>
      <c r="C2232" s="519" t="s">
        <v>57174</v>
      </c>
      <c r="D2232" s="519" t="s">
        <v>57170</v>
      </c>
      <c r="E2232" s="520" t="s">
        <v>60432</v>
      </c>
    </row>
    <row r="2233" spans="1:5">
      <c r="A2233" s="519">
        <v>3272</v>
      </c>
      <c r="B2233" s="519" t="s">
        <v>59664</v>
      </c>
      <c r="C2233" s="519" t="s">
        <v>57174</v>
      </c>
      <c r="D2233" s="519" t="s">
        <v>40591</v>
      </c>
      <c r="E2233" s="520" t="s">
        <v>64103</v>
      </c>
    </row>
    <row r="2234" spans="1:5">
      <c r="A2234" s="519">
        <v>3265</v>
      </c>
      <c r="B2234" s="519" t="s">
        <v>59666</v>
      </c>
      <c r="C2234" s="519" t="s">
        <v>57174</v>
      </c>
      <c r="D2234" s="519" t="s">
        <v>40591</v>
      </c>
      <c r="E2234" s="520" t="s">
        <v>60274</v>
      </c>
    </row>
    <row r="2235" spans="1:5">
      <c r="A2235" s="519">
        <v>3262</v>
      </c>
      <c r="B2235" s="519" t="s">
        <v>59667</v>
      </c>
      <c r="C2235" s="519" t="s">
        <v>57174</v>
      </c>
      <c r="D2235" s="519" t="s">
        <v>40591</v>
      </c>
      <c r="E2235" s="520" t="s">
        <v>61919</v>
      </c>
    </row>
    <row r="2236" spans="1:5">
      <c r="A2236" s="519">
        <v>3264</v>
      </c>
      <c r="B2236" s="519" t="s">
        <v>59668</v>
      </c>
      <c r="C2236" s="519" t="s">
        <v>57174</v>
      </c>
      <c r="D2236" s="519" t="s">
        <v>40591</v>
      </c>
      <c r="E2236" s="520" t="s">
        <v>55766</v>
      </c>
    </row>
    <row r="2237" spans="1:5">
      <c r="A2237" s="519">
        <v>3267</v>
      </c>
      <c r="B2237" s="519" t="s">
        <v>59669</v>
      </c>
      <c r="C2237" s="519" t="s">
        <v>57174</v>
      </c>
      <c r="D2237" s="519" t="s">
        <v>40591</v>
      </c>
      <c r="E2237" s="520" t="s">
        <v>64104</v>
      </c>
    </row>
    <row r="2238" spans="1:5">
      <c r="A2238" s="519">
        <v>3266</v>
      </c>
      <c r="B2238" s="519" t="s">
        <v>59670</v>
      </c>
      <c r="C2238" s="519" t="s">
        <v>57174</v>
      </c>
      <c r="D2238" s="519" t="s">
        <v>40591</v>
      </c>
      <c r="E2238" s="520" t="s">
        <v>64105</v>
      </c>
    </row>
    <row r="2239" spans="1:5">
      <c r="A2239" s="519">
        <v>3263</v>
      </c>
      <c r="B2239" s="519" t="s">
        <v>59671</v>
      </c>
      <c r="C2239" s="519" t="s">
        <v>57174</v>
      </c>
      <c r="D2239" s="519" t="s">
        <v>40591</v>
      </c>
      <c r="E2239" s="520" t="s">
        <v>56759</v>
      </c>
    </row>
    <row r="2240" spans="1:5">
      <c r="A2240" s="519">
        <v>3268</v>
      </c>
      <c r="B2240" s="519" t="s">
        <v>59672</v>
      </c>
      <c r="C2240" s="519" t="s">
        <v>57174</v>
      </c>
      <c r="D2240" s="519" t="s">
        <v>40591</v>
      </c>
      <c r="E2240" s="520" t="s">
        <v>64106</v>
      </c>
    </row>
    <row r="2241" spans="1:5">
      <c r="A2241" s="519">
        <v>3271</v>
      </c>
      <c r="B2241" s="519" t="s">
        <v>59673</v>
      </c>
      <c r="C2241" s="519" t="s">
        <v>57174</v>
      </c>
      <c r="D2241" s="519" t="s">
        <v>40591</v>
      </c>
      <c r="E2241" s="520" t="s">
        <v>64107</v>
      </c>
    </row>
    <row r="2242" spans="1:5">
      <c r="A2242" s="519">
        <v>3270</v>
      </c>
      <c r="B2242" s="519" t="s">
        <v>59674</v>
      </c>
      <c r="C2242" s="519" t="s">
        <v>57174</v>
      </c>
      <c r="D2242" s="519" t="s">
        <v>40591</v>
      </c>
      <c r="E2242" s="520" t="s">
        <v>64108</v>
      </c>
    </row>
    <row r="2243" spans="1:5">
      <c r="A2243" s="519">
        <v>3275</v>
      </c>
      <c r="B2243" s="519" t="s">
        <v>59675</v>
      </c>
      <c r="C2243" s="519" t="s">
        <v>57171</v>
      </c>
      <c r="D2243" s="519" t="s">
        <v>57170</v>
      </c>
      <c r="E2243" s="520" t="s">
        <v>64109</v>
      </c>
    </row>
    <row r="2244" spans="1:5">
      <c r="A2244" s="519">
        <v>39512</v>
      </c>
      <c r="B2244" s="519" t="s">
        <v>59677</v>
      </c>
      <c r="C2244" s="519" t="s">
        <v>57171</v>
      </c>
      <c r="D2244" s="519" t="s">
        <v>57170</v>
      </c>
      <c r="E2244" s="520" t="s">
        <v>64110</v>
      </c>
    </row>
    <row r="2245" spans="1:5">
      <c r="A2245" s="519">
        <v>39511</v>
      </c>
      <c r="B2245" s="519" t="s">
        <v>59679</v>
      </c>
      <c r="C2245" s="519" t="s">
        <v>57171</v>
      </c>
      <c r="D2245" s="519" t="s">
        <v>57170</v>
      </c>
      <c r="E2245" s="520" t="s">
        <v>64111</v>
      </c>
    </row>
    <row r="2246" spans="1:5">
      <c r="A2246" s="519">
        <v>39513</v>
      </c>
      <c r="B2246" s="519" t="s">
        <v>59680</v>
      </c>
      <c r="C2246" s="519" t="s">
        <v>57171</v>
      </c>
      <c r="D2246" s="519" t="s">
        <v>57170</v>
      </c>
      <c r="E2246" s="520" t="s">
        <v>64112</v>
      </c>
    </row>
    <row r="2247" spans="1:5">
      <c r="A2247" s="519">
        <v>3286</v>
      </c>
      <c r="B2247" s="519" t="s">
        <v>59681</v>
      </c>
      <c r="C2247" s="519" t="s">
        <v>57171</v>
      </c>
      <c r="D2247" s="519" t="s">
        <v>40591</v>
      </c>
      <c r="E2247" s="520" t="s">
        <v>64113</v>
      </c>
    </row>
    <row r="2248" spans="1:5">
      <c r="A2248" s="519">
        <v>3287</v>
      </c>
      <c r="B2248" s="519" t="s">
        <v>59682</v>
      </c>
      <c r="C2248" s="519" t="s">
        <v>57171</v>
      </c>
      <c r="D2248" s="519" t="s">
        <v>40591</v>
      </c>
      <c r="E2248" s="520" t="s">
        <v>64114</v>
      </c>
    </row>
    <row r="2249" spans="1:5">
      <c r="A2249" s="519">
        <v>3283</v>
      </c>
      <c r="B2249" s="519" t="s">
        <v>59683</v>
      </c>
      <c r="C2249" s="519" t="s">
        <v>57171</v>
      </c>
      <c r="D2249" s="519" t="s">
        <v>40591</v>
      </c>
      <c r="E2249" s="520" t="s">
        <v>64115</v>
      </c>
    </row>
    <row r="2250" spans="1:5">
      <c r="A2250" s="519">
        <v>11587</v>
      </c>
      <c r="B2250" s="519" t="s">
        <v>59685</v>
      </c>
      <c r="C2250" s="519" t="s">
        <v>57171</v>
      </c>
      <c r="D2250" s="519" t="s">
        <v>57170</v>
      </c>
      <c r="E2250" s="520" t="s">
        <v>64116</v>
      </c>
    </row>
    <row r="2251" spans="1:5">
      <c r="A2251" s="519">
        <v>36225</v>
      </c>
      <c r="B2251" s="519" t="s">
        <v>59686</v>
      </c>
      <c r="C2251" s="519" t="s">
        <v>57171</v>
      </c>
      <c r="D2251" s="519" t="s">
        <v>57170</v>
      </c>
      <c r="E2251" s="520" t="s">
        <v>54421</v>
      </c>
    </row>
    <row r="2252" spans="1:5">
      <c r="A2252" s="519">
        <v>36230</v>
      </c>
      <c r="B2252" s="519" t="s">
        <v>59687</v>
      </c>
      <c r="C2252" s="519" t="s">
        <v>57171</v>
      </c>
      <c r="D2252" s="519" t="s">
        <v>57172</v>
      </c>
      <c r="E2252" s="520" t="s">
        <v>56480</v>
      </c>
    </row>
    <row r="2253" spans="1:5">
      <c r="A2253" s="519">
        <v>36238</v>
      </c>
      <c r="B2253" s="519" t="s">
        <v>59688</v>
      </c>
      <c r="C2253" s="519" t="s">
        <v>57171</v>
      </c>
      <c r="D2253" s="519" t="s">
        <v>57170</v>
      </c>
      <c r="E2253" s="520" t="s">
        <v>64117</v>
      </c>
    </row>
    <row r="2254" spans="1:5">
      <c r="A2254" s="519">
        <v>39363</v>
      </c>
      <c r="B2254" s="519" t="s">
        <v>59689</v>
      </c>
      <c r="C2254" s="519" t="s">
        <v>57174</v>
      </c>
      <c r="D2254" s="519" t="s">
        <v>57170</v>
      </c>
      <c r="E2254" s="520" t="s">
        <v>64118</v>
      </c>
    </row>
    <row r="2255" spans="1:5">
      <c r="A2255" s="519">
        <v>39361</v>
      </c>
      <c r="B2255" s="519" t="s">
        <v>59690</v>
      </c>
      <c r="C2255" s="519" t="s">
        <v>57174</v>
      </c>
      <c r="D2255" s="519" t="s">
        <v>57170</v>
      </c>
      <c r="E2255" s="520" t="s">
        <v>64119</v>
      </c>
    </row>
    <row r="2256" spans="1:5">
      <c r="A2256" s="519">
        <v>39362</v>
      </c>
      <c r="B2256" s="519" t="s">
        <v>59691</v>
      </c>
      <c r="C2256" s="519" t="s">
        <v>57174</v>
      </c>
      <c r="D2256" s="519" t="s">
        <v>57170</v>
      </c>
      <c r="E2256" s="520" t="s">
        <v>64120</v>
      </c>
    </row>
    <row r="2257" spans="1:5">
      <c r="A2257" s="519">
        <v>39364</v>
      </c>
      <c r="B2257" s="519" t="s">
        <v>59692</v>
      </c>
      <c r="C2257" s="519" t="s">
        <v>57174</v>
      </c>
      <c r="D2257" s="519" t="s">
        <v>57170</v>
      </c>
      <c r="E2257" s="520" t="s">
        <v>64121</v>
      </c>
    </row>
    <row r="2258" spans="1:5">
      <c r="A2258" s="519">
        <v>14576</v>
      </c>
      <c r="B2258" s="519" t="s">
        <v>59693</v>
      </c>
      <c r="C2258" s="519" t="s">
        <v>57174</v>
      </c>
      <c r="D2258" s="519" t="s">
        <v>40591</v>
      </c>
      <c r="E2258" s="520" t="s">
        <v>64122</v>
      </c>
    </row>
    <row r="2259" spans="1:5">
      <c r="A2259" s="519">
        <v>13877</v>
      </c>
      <c r="B2259" s="519" t="s">
        <v>59694</v>
      </c>
      <c r="C2259" s="519" t="s">
        <v>57174</v>
      </c>
      <c r="D2259" s="519" t="s">
        <v>40591</v>
      </c>
      <c r="E2259" s="520" t="s">
        <v>64123</v>
      </c>
    </row>
    <row r="2260" spans="1:5">
      <c r="A2260" s="519">
        <v>7307</v>
      </c>
      <c r="B2260" s="519" t="s">
        <v>59695</v>
      </c>
      <c r="C2260" s="519" t="s">
        <v>57184</v>
      </c>
      <c r="D2260" s="519" t="s">
        <v>57170</v>
      </c>
      <c r="E2260" s="520" t="s">
        <v>63842</v>
      </c>
    </row>
    <row r="2261" spans="1:5">
      <c r="A2261" s="519">
        <v>38122</v>
      </c>
      <c r="B2261" s="519" t="s">
        <v>59697</v>
      </c>
      <c r="C2261" s="519" t="s">
        <v>57184</v>
      </c>
      <c r="D2261" s="519" t="s">
        <v>57170</v>
      </c>
      <c r="E2261" s="520" t="s">
        <v>55330</v>
      </c>
    </row>
    <row r="2262" spans="1:5">
      <c r="A2262" s="519">
        <v>43653</v>
      </c>
      <c r="B2262" s="519" t="s">
        <v>64124</v>
      </c>
      <c r="C2262" s="519" t="s">
        <v>57184</v>
      </c>
      <c r="D2262" s="519" t="s">
        <v>57170</v>
      </c>
      <c r="E2262" s="520" t="s">
        <v>60609</v>
      </c>
    </row>
    <row r="2263" spans="1:5">
      <c r="A2263" s="519">
        <v>38633</v>
      </c>
      <c r="B2263" s="519" t="s">
        <v>59698</v>
      </c>
      <c r="C2263" s="519" t="s">
        <v>57174</v>
      </c>
      <c r="D2263" s="519" t="s">
        <v>57170</v>
      </c>
      <c r="E2263" s="520" t="s">
        <v>56696</v>
      </c>
    </row>
    <row r="2264" spans="1:5">
      <c r="A2264" s="519">
        <v>12344</v>
      </c>
      <c r="B2264" s="519" t="s">
        <v>59699</v>
      </c>
      <c r="C2264" s="519" t="s">
        <v>57174</v>
      </c>
      <c r="D2264" s="519" t="s">
        <v>57170</v>
      </c>
      <c r="E2264" s="520" t="s">
        <v>49715</v>
      </c>
    </row>
    <row r="2265" spans="1:5">
      <c r="A2265" s="519">
        <v>12343</v>
      </c>
      <c r="B2265" s="519" t="s">
        <v>59700</v>
      </c>
      <c r="C2265" s="519" t="s">
        <v>57174</v>
      </c>
      <c r="D2265" s="519" t="s">
        <v>57170</v>
      </c>
      <c r="E2265" s="520" t="s">
        <v>51333</v>
      </c>
    </row>
    <row r="2266" spans="1:5">
      <c r="A2266" s="519">
        <v>3295</v>
      </c>
      <c r="B2266" s="519" t="s">
        <v>59701</v>
      </c>
      <c r="C2266" s="519" t="s">
        <v>57174</v>
      </c>
      <c r="D2266" s="519" t="s">
        <v>57170</v>
      </c>
      <c r="E2266" s="520" t="s">
        <v>49879</v>
      </c>
    </row>
    <row r="2267" spans="1:5">
      <c r="A2267" s="519">
        <v>3302</v>
      </c>
      <c r="B2267" s="519" t="s">
        <v>59702</v>
      </c>
      <c r="C2267" s="519" t="s">
        <v>57174</v>
      </c>
      <c r="D2267" s="519" t="s">
        <v>57170</v>
      </c>
      <c r="E2267" s="520" t="s">
        <v>55740</v>
      </c>
    </row>
    <row r="2268" spans="1:5">
      <c r="A2268" s="519">
        <v>3297</v>
      </c>
      <c r="B2268" s="519" t="s">
        <v>59704</v>
      </c>
      <c r="C2268" s="519" t="s">
        <v>57174</v>
      </c>
      <c r="D2268" s="519" t="s">
        <v>57170</v>
      </c>
      <c r="E2268" s="520" t="s">
        <v>64125</v>
      </c>
    </row>
    <row r="2269" spans="1:5">
      <c r="A2269" s="519">
        <v>3294</v>
      </c>
      <c r="B2269" s="519" t="s">
        <v>59706</v>
      </c>
      <c r="C2269" s="519" t="s">
        <v>57174</v>
      </c>
      <c r="D2269" s="519" t="s">
        <v>57170</v>
      </c>
      <c r="E2269" s="520" t="s">
        <v>61970</v>
      </c>
    </row>
    <row r="2270" spans="1:5">
      <c r="A2270" s="519">
        <v>3292</v>
      </c>
      <c r="B2270" s="519" t="s">
        <v>59708</v>
      </c>
      <c r="C2270" s="519" t="s">
        <v>57174</v>
      </c>
      <c r="D2270" s="519" t="s">
        <v>57172</v>
      </c>
      <c r="E2270" s="520" t="s">
        <v>55696</v>
      </c>
    </row>
    <row r="2271" spans="1:5">
      <c r="A2271" s="519">
        <v>3298</v>
      </c>
      <c r="B2271" s="519" t="s">
        <v>59709</v>
      </c>
      <c r="C2271" s="519" t="s">
        <v>57174</v>
      </c>
      <c r="D2271" s="519" t="s">
        <v>57170</v>
      </c>
      <c r="E2271" s="520" t="s">
        <v>63947</v>
      </c>
    </row>
    <row r="2272" spans="1:5">
      <c r="A2272" s="519">
        <v>11596</v>
      </c>
      <c r="B2272" s="519" t="s">
        <v>59710</v>
      </c>
      <c r="C2272" s="519" t="s">
        <v>57174</v>
      </c>
      <c r="D2272" s="519" t="s">
        <v>57170</v>
      </c>
      <c r="E2272" s="520" t="s">
        <v>64126</v>
      </c>
    </row>
    <row r="2273" spans="1:5">
      <c r="A2273" s="519">
        <v>34802</v>
      </c>
      <c r="B2273" s="519" t="s">
        <v>59711</v>
      </c>
      <c r="C2273" s="519" t="s">
        <v>57174</v>
      </c>
      <c r="D2273" s="519" t="s">
        <v>57170</v>
      </c>
      <c r="E2273" s="520" t="s">
        <v>64127</v>
      </c>
    </row>
    <row r="2274" spans="1:5">
      <c r="A2274" s="519">
        <v>11588</v>
      </c>
      <c r="B2274" s="519" t="s">
        <v>59712</v>
      </c>
      <c r="C2274" s="519" t="s">
        <v>57174</v>
      </c>
      <c r="D2274" s="519" t="s">
        <v>57170</v>
      </c>
      <c r="E2274" s="520" t="s">
        <v>64128</v>
      </c>
    </row>
    <row r="2275" spans="1:5">
      <c r="A2275" s="519">
        <v>34383</v>
      </c>
      <c r="B2275" s="519" t="s">
        <v>59713</v>
      </c>
      <c r="C2275" s="519" t="s">
        <v>57174</v>
      </c>
      <c r="D2275" s="519" t="s">
        <v>57170</v>
      </c>
      <c r="E2275" s="520" t="s">
        <v>64129</v>
      </c>
    </row>
    <row r="2276" spans="1:5">
      <c r="A2276" s="519">
        <v>40451</v>
      </c>
      <c r="B2276" s="519" t="s">
        <v>59714</v>
      </c>
      <c r="C2276" s="519" t="s">
        <v>57171</v>
      </c>
      <c r="D2276" s="519" t="s">
        <v>57170</v>
      </c>
      <c r="E2276" s="520" t="s">
        <v>64130</v>
      </c>
    </row>
    <row r="2277" spans="1:5">
      <c r="A2277" s="519">
        <v>40453</v>
      </c>
      <c r="B2277" s="519" t="s">
        <v>59715</v>
      </c>
      <c r="C2277" s="519" t="s">
        <v>57171</v>
      </c>
      <c r="D2277" s="519" t="s">
        <v>57170</v>
      </c>
      <c r="E2277" s="520" t="s">
        <v>64131</v>
      </c>
    </row>
    <row r="2278" spans="1:5">
      <c r="A2278" s="519">
        <v>40452</v>
      </c>
      <c r="B2278" s="519" t="s">
        <v>59716</v>
      </c>
      <c r="C2278" s="519" t="s">
        <v>57171</v>
      </c>
      <c r="D2278" s="519" t="s">
        <v>57170</v>
      </c>
      <c r="E2278" s="520" t="s">
        <v>64132</v>
      </c>
    </row>
    <row r="2279" spans="1:5">
      <c r="A2279" s="519">
        <v>11594</v>
      </c>
      <c r="B2279" s="519" t="s">
        <v>59717</v>
      </c>
      <c r="C2279" s="519" t="s">
        <v>57174</v>
      </c>
      <c r="D2279" s="519" t="s">
        <v>57170</v>
      </c>
      <c r="E2279" s="520" t="s">
        <v>64133</v>
      </c>
    </row>
    <row r="2280" spans="1:5">
      <c r="A2280" s="519">
        <v>3311</v>
      </c>
      <c r="B2280" s="519" t="s">
        <v>59718</v>
      </c>
      <c r="C2280" s="519" t="s">
        <v>57384</v>
      </c>
      <c r="D2280" s="519" t="s">
        <v>57170</v>
      </c>
      <c r="E2280" s="520" t="s">
        <v>64133</v>
      </c>
    </row>
    <row r="2281" spans="1:5">
      <c r="A2281" s="519">
        <v>11599</v>
      </c>
      <c r="B2281" s="519" t="s">
        <v>59719</v>
      </c>
      <c r="C2281" s="519" t="s">
        <v>57174</v>
      </c>
      <c r="D2281" s="519" t="s">
        <v>57170</v>
      </c>
      <c r="E2281" s="520" t="s">
        <v>64134</v>
      </c>
    </row>
    <row r="2282" spans="1:5">
      <c r="A2282" s="519">
        <v>11593</v>
      </c>
      <c r="B2282" s="519" t="s">
        <v>59720</v>
      </c>
      <c r="C2282" s="519" t="s">
        <v>57174</v>
      </c>
      <c r="D2282" s="519" t="s">
        <v>57170</v>
      </c>
      <c r="E2282" s="520" t="s">
        <v>64135</v>
      </c>
    </row>
    <row r="2283" spans="1:5">
      <c r="A2283" s="519">
        <v>3314</v>
      </c>
      <c r="B2283" s="519" t="s">
        <v>59721</v>
      </c>
      <c r="C2283" s="519" t="s">
        <v>57384</v>
      </c>
      <c r="D2283" s="519" t="s">
        <v>57170</v>
      </c>
      <c r="E2283" s="520" t="s">
        <v>64136</v>
      </c>
    </row>
    <row r="2284" spans="1:5">
      <c r="A2284" s="519">
        <v>11597</v>
      </c>
      <c r="B2284" s="519" t="s">
        <v>59722</v>
      </c>
      <c r="C2284" s="519" t="s">
        <v>57174</v>
      </c>
      <c r="D2284" s="519" t="s">
        <v>57170</v>
      </c>
      <c r="E2284" s="520" t="s">
        <v>64137</v>
      </c>
    </row>
    <row r="2285" spans="1:5">
      <c r="A2285" s="519">
        <v>3309</v>
      </c>
      <c r="B2285" s="519" t="s">
        <v>59723</v>
      </c>
      <c r="C2285" s="519" t="s">
        <v>57384</v>
      </c>
      <c r="D2285" s="519" t="s">
        <v>57170</v>
      </c>
      <c r="E2285" s="520" t="s">
        <v>64126</v>
      </c>
    </row>
    <row r="2286" spans="1:5">
      <c r="A2286" s="519">
        <v>34612</v>
      </c>
      <c r="B2286" s="519" t="s">
        <v>59724</v>
      </c>
      <c r="C2286" s="519" t="s">
        <v>57174</v>
      </c>
      <c r="D2286" s="519" t="s">
        <v>57170</v>
      </c>
      <c r="E2286" s="520" t="s">
        <v>64138</v>
      </c>
    </row>
    <row r="2287" spans="1:5">
      <c r="A2287" s="519">
        <v>34635</v>
      </c>
      <c r="B2287" s="519" t="s">
        <v>59725</v>
      </c>
      <c r="C2287" s="519" t="s">
        <v>57174</v>
      </c>
      <c r="D2287" s="519" t="s">
        <v>57170</v>
      </c>
      <c r="E2287" s="520" t="s">
        <v>64139</v>
      </c>
    </row>
    <row r="2288" spans="1:5">
      <c r="A2288" s="519">
        <v>34633</v>
      </c>
      <c r="B2288" s="519" t="s">
        <v>59726</v>
      </c>
      <c r="C2288" s="519" t="s">
        <v>57174</v>
      </c>
      <c r="D2288" s="519" t="s">
        <v>57170</v>
      </c>
      <c r="E2288" s="520" t="s">
        <v>64140</v>
      </c>
    </row>
    <row r="2289" spans="1:5">
      <c r="A2289" s="519">
        <v>40440</v>
      </c>
      <c r="B2289" s="519" t="s">
        <v>59727</v>
      </c>
      <c r="C2289" s="519" t="s">
        <v>57384</v>
      </c>
      <c r="D2289" s="519" t="s">
        <v>57170</v>
      </c>
      <c r="E2289" s="520" t="s">
        <v>64141</v>
      </c>
    </row>
    <row r="2290" spans="1:5">
      <c r="A2290" s="519">
        <v>40441</v>
      </c>
      <c r="B2290" s="519" t="s">
        <v>59728</v>
      </c>
      <c r="C2290" s="519" t="s">
        <v>57384</v>
      </c>
      <c r="D2290" s="519" t="s">
        <v>57170</v>
      </c>
      <c r="E2290" s="520" t="s">
        <v>60252</v>
      </c>
    </row>
    <row r="2291" spans="1:5">
      <c r="A2291" s="519">
        <v>40449</v>
      </c>
      <c r="B2291" s="519" t="s">
        <v>59729</v>
      </c>
      <c r="C2291" s="519" t="s">
        <v>57384</v>
      </c>
      <c r="D2291" s="519" t="s">
        <v>57170</v>
      </c>
      <c r="E2291" s="520" t="s">
        <v>64142</v>
      </c>
    </row>
    <row r="2292" spans="1:5">
      <c r="A2292" s="519">
        <v>34800</v>
      </c>
      <c r="B2292" s="519" t="s">
        <v>59730</v>
      </c>
      <c r="C2292" s="519" t="s">
        <v>57384</v>
      </c>
      <c r="D2292" s="519" t="s">
        <v>57170</v>
      </c>
      <c r="E2292" s="520" t="s">
        <v>64143</v>
      </c>
    </row>
    <row r="2293" spans="1:5">
      <c r="A2293" s="519">
        <v>11592</v>
      </c>
      <c r="B2293" s="519" t="s">
        <v>59731</v>
      </c>
      <c r="C2293" s="519" t="s">
        <v>57174</v>
      </c>
      <c r="D2293" s="519" t="s">
        <v>57170</v>
      </c>
      <c r="E2293" s="520" t="s">
        <v>64136</v>
      </c>
    </row>
    <row r="2294" spans="1:5">
      <c r="A2294" s="519">
        <v>40438</v>
      </c>
      <c r="B2294" s="519" t="s">
        <v>59732</v>
      </c>
      <c r="C2294" s="519" t="s">
        <v>57384</v>
      </c>
      <c r="D2294" s="519" t="s">
        <v>57170</v>
      </c>
      <c r="E2294" s="520" t="s">
        <v>64144</v>
      </c>
    </row>
    <row r="2295" spans="1:5">
      <c r="A2295" s="519">
        <v>40436</v>
      </c>
      <c r="B2295" s="519" t="s">
        <v>59733</v>
      </c>
      <c r="C2295" s="519" t="s">
        <v>57384</v>
      </c>
      <c r="D2295" s="519" t="s">
        <v>57170</v>
      </c>
      <c r="E2295" s="520" t="s">
        <v>64145</v>
      </c>
    </row>
    <row r="2296" spans="1:5">
      <c r="A2296" s="519">
        <v>4315</v>
      </c>
      <c r="B2296" s="519" t="s">
        <v>59734</v>
      </c>
      <c r="C2296" s="519" t="s">
        <v>57174</v>
      </c>
      <c r="D2296" s="519" t="s">
        <v>57170</v>
      </c>
      <c r="E2296" s="520" t="s">
        <v>57746</v>
      </c>
    </row>
    <row r="2297" spans="1:5">
      <c r="A2297" s="519">
        <v>402</v>
      </c>
      <c r="B2297" s="519" t="s">
        <v>59735</v>
      </c>
      <c r="C2297" s="519" t="s">
        <v>57174</v>
      </c>
      <c r="D2297" s="519" t="s">
        <v>40591</v>
      </c>
      <c r="E2297" s="520" t="s">
        <v>56712</v>
      </c>
    </row>
    <row r="2298" spans="1:5">
      <c r="A2298" s="519">
        <v>4226</v>
      </c>
      <c r="B2298" s="519" t="s">
        <v>59736</v>
      </c>
      <c r="C2298" s="519" t="s">
        <v>57251</v>
      </c>
      <c r="D2298" s="519" t="s">
        <v>57172</v>
      </c>
      <c r="E2298" s="520" t="s">
        <v>55639</v>
      </c>
    </row>
    <row r="2299" spans="1:5">
      <c r="A2299" s="519">
        <v>4222</v>
      </c>
      <c r="B2299" s="519" t="s">
        <v>59737</v>
      </c>
      <c r="C2299" s="519" t="s">
        <v>57184</v>
      </c>
      <c r="D2299" s="519" t="s">
        <v>57172</v>
      </c>
      <c r="E2299" s="520" t="s">
        <v>55353</v>
      </c>
    </row>
    <row r="2300" spans="1:5">
      <c r="A2300" s="519">
        <v>34804</v>
      </c>
      <c r="B2300" s="519" t="s">
        <v>59738</v>
      </c>
      <c r="C2300" s="519" t="s">
        <v>57171</v>
      </c>
      <c r="D2300" s="519" t="s">
        <v>57170</v>
      </c>
      <c r="E2300" s="520" t="s">
        <v>64146</v>
      </c>
    </row>
    <row r="2301" spans="1:5">
      <c r="A2301" s="519">
        <v>4013</v>
      </c>
      <c r="B2301" s="519" t="s">
        <v>59740</v>
      </c>
      <c r="C2301" s="519" t="s">
        <v>57171</v>
      </c>
      <c r="D2301" s="519" t="s">
        <v>57170</v>
      </c>
      <c r="E2301" s="520" t="s">
        <v>55202</v>
      </c>
    </row>
    <row r="2302" spans="1:5">
      <c r="A2302" s="519">
        <v>4011</v>
      </c>
      <c r="B2302" s="519" t="s">
        <v>59742</v>
      </c>
      <c r="C2302" s="519" t="s">
        <v>57171</v>
      </c>
      <c r="D2302" s="519" t="s">
        <v>57170</v>
      </c>
      <c r="E2302" s="520" t="s">
        <v>50813</v>
      </c>
    </row>
    <row r="2303" spans="1:5">
      <c r="A2303" s="519">
        <v>4021</v>
      </c>
      <c r="B2303" s="519" t="s">
        <v>59743</v>
      </c>
      <c r="C2303" s="519" t="s">
        <v>57171</v>
      </c>
      <c r="D2303" s="519" t="s">
        <v>57170</v>
      </c>
      <c r="E2303" s="520" t="s">
        <v>64147</v>
      </c>
    </row>
    <row r="2304" spans="1:5">
      <c r="A2304" s="519">
        <v>4019</v>
      </c>
      <c r="B2304" s="519" t="s">
        <v>59744</v>
      </c>
      <c r="C2304" s="519" t="s">
        <v>57171</v>
      </c>
      <c r="D2304" s="519" t="s">
        <v>57170</v>
      </c>
      <c r="E2304" s="520" t="s">
        <v>55299</v>
      </c>
    </row>
    <row r="2305" spans="1:5">
      <c r="A2305" s="519">
        <v>4012</v>
      </c>
      <c r="B2305" s="519" t="s">
        <v>59745</v>
      </c>
      <c r="C2305" s="519" t="s">
        <v>57171</v>
      </c>
      <c r="D2305" s="519" t="s">
        <v>57170</v>
      </c>
      <c r="E2305" s="520" t="s">
        <v>55405</v>
      </c>
    </row>
    <row r="2306" spans="1:5">
      <c r="A2306" s="519">
        <v>4020</v>
      </c>
      <c r="B2306" s="519" t="s">
        <v>59746</v>
      </c>
      <c r="C2306" s="519" t="s">
        <v>57171</v>
      </c>
      <c r="D2306" s="519" t="s">
        <v>57170</v>
      </c>
      <c r="E2306" s="520" t="s">
        <v>64148</v>
      </c>
    </row>
    <row r="2307" spans="1:5">
      <c r="A2307" s="519">
        <v>4018</v>
      </c>
      <c r="B2307" s="519" t="s">
        <v>59747</v>
      </c>
      <c r="C2307" s="519" t="s">
        <v>57171</v>
      </c>
      <c r="D2307" s="519" t="s">
        <v>57170</v>
      </c>
      <c r="E2307" s="520" t="s">
        <v>54165</v>
      </c>
    </row>
    <row r="2308" spans="1:5">
      <c r="A2308" s="519">
        <v>36498</v>
      </c>
      <c r="B2308" s="519" t="s">
        <v>59748</v>
      </c>
      <c r="C2308" s="519" t="s">
        <v>57174</v>
      </c>
      <c r="D2308" s="519" t="s">
        <v>40591</v>
      </c>
      <c r="E2308" s="520" t="s">
        <v>64149</v>
      </c>
    </row>
    <row r="2309" spans="1:5">
      <c r="A2309" s="519">
        <v>12872</v>
      </c>
      <c r="B2309" s="519" t="s">
        <v>64150</v>
      </c>
      <c r="C2309" s="519" t="s">
        <v>57385</v>
      </c>
      <c r="D2309" s="519" t="s">
        <v>57170</v>
      </c>
      <c r="E2309" s="520" t="s">
        <v>62016</v>
      </c>
    </row>
    <row r="2310" spans="1:5">
      <c r="A2310" s="519">
        <v>41075</v>
      </c>
      <c r="B2310" s="519" t="s">
        <v>59749</v>
      </c>
      <c r="C2310" s="519" t="s">
        <v>57388</v>
      </c>
      <c r="D2310" s="519" t="s">
        <v>57170</v>
      </c>
      <c r="E2310" s="520" t="s">
        <v>64151</v>
      </c>
    </row>
    <row r="2311" spans="1:5">
      <c r="A2311" s="519">
        <v>44324</v>
      </c>
      <c r="B2311" s="519" t="s">
        <v>64152</v>
      </c>
      <c r="C2311" s="519" t="s">
        <v>57251</v>
      </c>
      <c r="D2311" s="519" t="s">
        <v>57170</v>
      </c>
      <c r="E2311" s="520" t="s">
        <v>55674</v>
      </c>
    </row>
    <row r="2312" spans="1:5">
      <c r="A2312" s="519">
        <v>3315</v>
      </c>
      <c r="B2312" s="519" t="s">
        <v>59750</v>
      </c>
      <c r="C2312" s="519" t="s">
        <v>57251</v>
      </c>
      <c r="D2312" s="519" t="s">
        <v>57170</v>
      </c>
      <c r="E2312" s="520" t="s">
        <v>23470</v>
      </c>
    </row>
    <row r="2313" spans="1:5">
      <c r="A2313" s="519">
        <v>36870</v>
      </c>
      <c r="B2313" s="519" t="s">
        <v>59751</v>
      </c>
      <c r="C2313" s="519" t="s">
        <v>57251</v>
      </c>
      <c r="D2313" s="519" t="s">
        <v>57170</v>
      </c>
      <c r="E2313" s="520" t="s">
        <v>25382</v>
      </c>
    </row>
    <row r="2314" spans="1:5">
      <c r="A2314" s="519">
        <v>5092</v>
      </c>
      <c r="B2314" s="519" t="s">
        <v>64153</v>
      </c>
      <c r="C2314" s="519" t="s">
        <v>57656</v>
      </c>
      <c r="D2314" s="519" t="s">
        <v>57170</v>
      </c>
      <c r="E2314" s="520" t="s">
        <v>60126</v>
      </c>
    </row>
    <row r="2315" spans="1:5">
      <c r="A2315" s="519">
        <v>11462</v>
      </c>
      <c r="B2315" s="519" t="s">
        <v>59753</v>
      </c>
      <c r="C2315" s="519" t="s">
        <v>57656</v>
      </c>
      <c r="D2315" s="519" t="s">
        <v>57170</v>
      </c>
      <c r="E2315" s="520" t="s">
        <v>50776</v>
      </c>
    </row>
    <row r="2316" spans="1:5">
      <c r="A2316" s="519">
        <v>36529</v>
      </c>
      <c r="B2316" s="519" t="s">
        <v>59754</v>
      </c>
      <c r="C2316" s="519" t="s">
        <v>57174</v>
      </c>
      <c r="D2316" s="519" t="s">
        <v>57170</v>
      </c>
      <c r="E2316" s="520" t="s">
        <v>64154</v>
      </c>
    </row>
    <row r="2317" spans="1:5">
      <c r="A2317" s="519">
        <v>3318</v>
      </c>
      <c r="B2317" s="519" t="s">
        <v>59755</v>
      </c>
      <c r="C2317" s="519" t="s">
        <v>57174</v>
      </c>
      <c r="D2317" s="519" t="s">
        <v>57172</v>
      </c>
      <c r="E2317" s="520" t="s">
        <v>64155</v>
      </c>
    </row>
    <row r="2318" spans="1:5">
      <c r="A2318" s="519">
        <v>3324</v>
      </c>
      <c r="B2318" s="519" t="s">
        <v>59756</v>
      </c>
      <c r="C2318" s="519" t="s">
        <v>57171</v>
      </c>
      <c r="D2318" s="519" t="s">
        <v>57170</v>
      </c>
      <c r="E2318" s="520" t="s">
        <v>55904</v>
      </c>
    </row>
    <row r="2319" spans="1:5">
      <c r="A2319" s="519">
        <v>3322</v>
      </c>
      <c r="B2319" s="519" t="s">
        <v>59757</v>
      </c>
      <c r="C2319" s="519" t="s">
        <v>57171</v>
      </c>
      <c r="D2319" s="519" t="s">
        <v>57172</v>
      </c>
      <c r="E2319" s="520" t="s">
        <v>62089</v>
      </c>
    </row>
    <row r="2320" spans="1:5">
      <c r="A2320" s="519">
        <v>5076</v>
      </c>
      <c r="B2320" s="519" t="s">
        <v>59758</v>
      </c>
      <c r="C2320" s="519" t="s">
        <v>57251</v>
      </c>
      <c r="D2320" s="519" t="s">
        <v>57170</v>
      </c>
      <c r="E2320" s="520" t="s">
        <v>56507</v>
      </c>
    </row>
    <row r="2321" spans="1:5">
      <c r="A2321" s="519">
        <v>5077</v>
      </c>
      <c r="B2321" s="519" t="s">
        <v>59759</v>
      </c>
      <c r="C2321" s="519" t="s">
        <v>57251</v>
      </c>
      <c r="D2321" s="519" t="s">
        <v>57170</v>
      </c>
      <c r="E2321" s="520" t="s">
        <v>64156</v>
      </c>
    </row>
    <row r="2322" spans="1:5">
      <c r="A2322" s="519">
        <v>11837</v>
      </c>
      <c r="B2322" s="519" t="s">
        <v>59761</v>
      </c>
      <c r="C2322" s="519" t="s">
        <v>57174</v>
      </c>
      <c r="D2322" s="519" t="s">
        <v>57170</v>
      </c>
      <c r="E2322" s="520" t="s">
        <v>56531</v>
      </c>
    </row>
    <row r="2323" spans="1:5">
      <c r="A2323" s="519">
        <v>38055</v>
      </c>
      <c r="B2323" s="519" t="s">
        <v>59763</v>
      </c>
      <c r="C2323" s="519" t="s">
        <v>57174</v>
      </c>
      <c r="D2323" s="519" t="s">
        <v>57170</v>
      </c>
      <c r="E2323" s="520" t="s">
        <v>55658</v>
      </c>
    </row>
    <row r="2324" spans="1:5">
      <c r="A2324" s="519">
        <v>415</v>
      </c>
      <c r="B2324" s="519" t="s">
        <v>59765</v>
      </c>
      <c r="C2324" s="519" t="s">
        <v>57174</v>
      </c>
      <c r="D2324" s="519" t="s">
        <v>57170</v>
      </c>
      <c r="E2324" s="520" t="s">
        <v>64157</v>
      </c>
    </row>
    <row r="2325" spans="1:5">
      <c r="A2325" s="519">
        <v>416</v>
      </c>
      <c r="B2325" s="519" t="s">
        <v>59766</v>
      </c>
      <c r="C2325" s="519" t="s">
        <v>57174</v>
      </c>
      <c r="D2325" s="519" t="s">
        <v>57170</v>
      </c>
      <c r="E2325" s="520" t="s">
        <v>51063</v>
      </c>
    </row>
    <row r="2326" spans="1:5">
      <c r="A2326" s="519">
        <v>425</v>
      </c>
      <c r="B2326" s="519" t="s">
        <v>59767</v>
      </c>
      <c r="C2326" s="519" t="s">
        <v>57174</v>
      </c>
      <c r="D2326" s="519" t="s">
        <v>57170</v>
      </c>
      <c r="E2326" s="520" t="s">
        <v>56631</v>
      </c>
    </row>
    <row r="2327" spans="1:5">
      <c r="A2327" s="519">
        <v>426</v>
      </c>
      <c r="B2327" s="519" t="s">
        <v>59768</v>
      </c>
      <c r="C2327" s="519" t="s">
        <v>57174</v>
      </c>
      <c r="D2327" s="519" t="s">
        <v>57170</v>
      </c>
      <c r="E2327" s="520" t="s">
        <v>55750</v>
      </c>
    </row>
    <row r="2328" spans="1:5">
      <c r="A2328" s="519">
        <v>38056</v>
      </c>
      <c r="B2328" s="519" t="s">
        <v>59769</v>
      </c>
      <c r="C2328" s="519" t="s">
        <v>57174</v>
      </c>
      <c r="D2328" s="519" t="s">
        <v>57170</v>
      </c>
      <c r="E2328" s="520" t="s">
        <v>63039</v>
      </c>
    </row>
    <row r="2329" spans="1:5">
      <c r="A2329" s="519">
        <v>1564</v>
      </c>
      <c r="B2329" s="519" t="s">
        <v>59770</v>
      </c>
      <c r="C2329" s="519" t="s">
        <v>57174</v>
      </c>
      <c r="D2329" s="519" t="s">
        <v>57170</v>
      </c>
      <c r="E2329" s="520" t="s">
        <v>64158</v>
      </c>
    </row>
    <row r="2330" spans="1:5">
      <c r="A2330" s="519">
        <v>11032</v>
      </c>
      <c r="B2330" s="519" t="s">
        <v>59772</v>
      </c>
      <c r="C2330" s="519" t="s">
        <v>57174</v>
      </c>
      <c r="D2330" s="519" t="s">
        <v>57170</v>
      </c>
      <c r="E2330" s="520" t="s">
        <v>64159</v>
      </c>
    </row>
    <row r="2331" spans="1:5">
      <c r="A2331" s="519">
        <v>36786</v>
      </c>
      <c r="B2331" s="519" t="s">
        <v>59773</v>
      </c>
      <c r="C2331" s="519" t="s">
        <v>59774</v>
      </c>
      <c r="D2331" s="519" t="s">
        <v>40591</v>
      </c>
      <c r="E2331" s="520" t="s">
        <v>64160</v>
      </c>
    </row>
    <row r="2332" spans="1:5">
      <c r="A2332" s="519">
        <v>36785</v>
      </c>
      <c r="B2332" s="519" t="s">
        <v>59775</v>
      </c>
      <c r="C2332" s="519" t="s">
        <v>59774</v>
      </c>
      <c r="D2332" s="519" t="s">
        <v>40591</v>
      </c>
      <c r="E2332" s="520" t="s">
        <v>64161</v>
      </c>
    </row>
    <row r="2333" spans="1:5">
      <c r="A2333" s="519">
        <v>36782</v>
      </c>
      <c r="B2333" s="519" t="s">
        <v>59776</v>
      </c>
      <c r="C2333" s="519" t="s">
        <v>59774</v>
      </c>
      <c r="D2333" s="519" t="s">
        <v>40591</v>
      </c>
      <c r="E2333" s="520" t="s">
        <v>64162</v>
      </c>
    </row>
    <row r="2334" spans="1:5">
      <c r="A2334" s="519">
        <v>44481</v>
      </c>
      <c r="B2334" s="519" t="s">
        <v>64163</v>
      </c>
      <c r="C2334" s="519" t="s">
        <v>59774</v>
      </c>
      <c r="D2334" s="519" t="s">
        <v>40591</v>
      </c>
      <c r="E2334" s="520" t="s">
        <v>64164</v>
      </c>
    </row>
    <row r="2335" spans="1:5">
      <c r="A2335" s="519">
        <v>4824</v>
      </c>
      <c r="B2335" s="519" t="s">
        <v>59777</v>
      </c>
      <c r="C2335" s="519" t="s">
        <v>57251</v>
      </c>
      <c r="D2335" s="519" t="s">
        <v>57170</v>
      </c>
      <c r="E2335" s="520" t="s">
        <v>23563</v>
      </c>
    </row>
    <row r="2336" spans="1:5">
      <c r="A2336" s="519">
        <v>11795</v>
      </c>
      <c r="B2336" s="519" t="s">
        <v>59778</v>
      </c>
      <c r="C2336" s="519" t="s">
        <v>57171</v>
      </c>
      <c r="D2336" s="519" t="s">
        <v>57170</v>
      </c>
      <c r="E2336" s="520" t="s">
        <v>64165</v>
      </c>
    </row>
    <row r="2337" spans="1:5">
      <c r="A2337" s="519">
        <v>134</v>
      </c>
      <c r="B2337" s="519" t="s">
        <v>59779</v>
      </c>
      <c r="C2337" s="519" t="s">
        <v>57251</v>
      </c>
      <c r="D2337" s="519" t="s">
        <v>57170</v>
      </c>
      <c r="E2337" s="520" t="s">
        <v>55631</v>
      </c>
    </row>
    <row r="2338" spans="1:5">
      <c r="A2338" s="519">
        <v>4229</v>
      </c>
      <c r="B2338" s="519" t="s">
        <v>59780</v>
      </c>
      <c r="C2338" s="519" t="s">
        <v>57251</v>
      </c>
      <c r="D2338" s="519" t="s">
        <v>57170</v>
      </c>
      <c r="E2338" s="520" t="s">
        <v>56897</v>
      </c>
    </row>
    <row r="2339" spans="1:5">
      <c r="A2339" s="519">
        <v>11731</v>
      </c>
      <c r="B2339" s="519" t="s">
        <v>64166</v>
      </c>
      <c r="C2339" s="519" t="s">
        <v>57174</v>
      </c>
      <c r="D2339" s="519" t="s">
        <v>57170</v>
      </c>
      <c r="E2339" s="520" t="s">
        <v>58713</v>
      </c>
    </row>
    <row r="2340" spans="1:5">
      <c r="A2340" s="519">
        <v>11732</v>
      </c>
      <c r="B2340" s="519" t="s">
        <v>64167</v>
      </c>
      <c r="C2340" s="519" t="s">
        <v>57174</v>
      </c>
      <c r="D2340" s="519" t="s">
        <v>57170</v>
      </c>
      <c r="E2340" s="520" t="s">
        <v>51115</v>
      </c>
    </row>
    <row r="2341" spans="1:5">
      <c r="A2341" s="519">
        <v>11244</v>
      </c>
      <c r="B2341" s="519" t="s">
        <v>59781</v>
      </c>
      <c r="C2341" s="519" t="s">
        <v>57174</v>
      </c>
      <c r="D2341" s="519" t="s">
        <v>40591</v>
      </c>
      <c r="E2341" s="520" t="s">
        <v>64168</v>
      </c>
    </row>
    <row r="2342" spans="1:5">
      <c r="A2342" s="519">
        <v>11245</v>
      </c>
      <c r="B2342" s="519" t="s">
        <v>59782</v>
      </c>
      <c r="C2342" s="519" t="s">
        <v>57174</v>
      </c>
      <c r="D2342" s="519" t="s">
        <v>40591</v>
      </c>
      <c r="E2342" s="520" t="s">
        <v>64169</v>
      </c>
    </row>
    <row r="2343" spans="1:5">
      <c r="A2343" s="519">
        <v>11235</v>
      </c>
      <c r="B2343" s="519" t="s">
        <v>59783</v>
      </c>
      <c r="C2343" s="519" t="s">
        <v>57174</v>
      </c>
      <c r="D2343" s="519" t="s">
        <v>40591</v>
      </c>
      <c r="E2343" s="520" t="s">
        <v>64170</v>
      </c>
    </row>
    <row r="2344" spans="1:5">
      <c r="A2344" s="519">
        <v>11236</v>
      </c>
      <c r="B2344" s="519" t="s">
        <v>59785</v>
      </c>
      <c r="C2344" s="519" t="s">
        <v>57174</v>
      </c>
      <c r="D2344" s="519" t="s">
        <v>40591</v>
      </c>
      <c r="E2344" s="520" t="s">
        <v>64171</v>
      </c>
    </row>
    <row r="2345" spans="1:5">
      <c r="A2345" s="519">
        <v>36494</v>
      </c>
      <c r="B2345" s="519" t="s">
        <v>59786</v>
      </c>
      <c r="C2345" s="519" t="s">
        <v>57174</v>
      </c>
      <c r="D2345" s="519" t="s">
        <v>40591</v>
      </c>
      <c r="E2345" s="520" t="s">
        <v>64172</v>
      </c>
    </row>
    <row r="2346" spans="1:5">
      <c r="A2346" s="519">
        <v>36493</v>
      </c>
      <c r="B2346" s="519" t="s">
        <v>59787</v>
      </c>
      <c r="C2346" s="519" t="s">
        <v>57174</v>
      </c>
      <c r="D2346" s="519" t="s">
        <v>40591</v>
      </c>
      <c r="E2346" s="520" t="s">
        <v>64173</v>
      </c>
    </row>
    <row r="2347" spans="1:5">
      <c r="A2347" s="519">
        <v>36492</v>
      </c>
      <c r="B2347" s="519" t="s">
        <v>59788</v>
      </c>
      <c r="C2347" s="519" t="s">
        <v>57174</v>
      </c>
      <c r="D2347" s="519" t="s">
        <v>40591</v>
      </c>
      <c r="E2347" s="520" t="s">
        <v>64174</v>
      </c>
    </row>
    <row r="2348" spans="1:5">
      <c r="A2348" s="519">
        <v>13333</v>
      </c>
      <c r="B2348" s="519" t="s">
        <v>59789</v>
      </c>
      <c r="C2348" s="519" t="s">
        <v>57174</v>
      </c>
      <c r="D2348" s="519" t="s">
        <v>40591</v>
      </c>
      <c r="E2348" s="520" t="s">
        <v>64175</v>
      </c>
    </row>
    <row r="2349" spans="1:5">
      <c r="A2349" s="519">
        <v>13533</v>
      </c>
      <c r="B2349" s="519" t="s">
        <v>59790</v>
      </c>
      <c r="C2349" s="519" t="s">
        <v>57174</v>
      </c>
      <c r="D2349" s="519" t="s">
        <v>40591</v>
      </c>
      <c r="E2349" s="520" t="s">
        <v>64176</v>
      </c>
    </row>
    <row r="2350" spans="1:5">
      <c r="A2350" s="519">
        <v>36499</v>
      </c>
      <c r="B2350" s="519" t="s">
        <v>59791</v>
      </c>
      <c r="C2350" s="519" t="s">
        <v>57174</v>
      </c>
      <c r="D2350" s="519" t="s">
        <v>40591</v>
      </c>
      <c r="E2350" s="520" t="s">
        <v>64177</v>
      </c>
    </row>
    <row r="2351" spans="1:5">
      <c r="A2351" s="519">
        <v>39585</v>
      </c>
      <c r="B2351" s="519" t="s">
        <v>59792</v>
      </c>
      <c r="C2351" s="519" t="s">
        <v>57174</v>
      </c>
      <c r="D2351" s="519" t="s">
        <v>40591</v>
      </c>
      <c r="E2351" s="520" t="s">
        <v>64178</v>
      </c>
    </row>
    <row r="2352" spans="1:5">
      <c r="A2352" s="519">
        <v>39586</v>
      </c>
      <c r="B2352" s="519" t="s">
        <v>59793</v>
      </c>
      <c r="C2352" s="519" t="s">
        <v>57174</v>
      </c>
      <c r="D2352" s="519" t="s">
        <v>40591</v>
      </c>
      <c r="E2352" s="520" t="s">
        <v>64179</v>
      </c>
    </row>
    <row r="2353" spans="1:5">
      <c r="A2353" s="519">
        <v>39587</v>
      </c>
      <c r="B2353" s="519" t="s">
        <v>59794</v>
      </c>
      <c r="C2353" s="519" t="s">
        <v>57174</v>
      </c>
      <c r="D2353" s="519" t="s">
        <v>40591</v>
      </c>
      <c r="E2353" s="520" t="s">
        <v>64180</v>
      </c>
    </row>
    <row r="2354" spans="1:5">
      <c r="A2354" s="519">
        <v>39588</v>
      </c>
      <c r="B2354" s="519" t="s">
        <v>59795</v>
      </c>
      <c r="C2354" s="519" t="s">
        <v>57174</v>
      </c>
      <c r="D2354" s="519" t="s">
        <v>40591</v>
      </c>
      <c r="E2354" s="520" t="s">
        <v>64181</v>
      </c>
    </row>
    <row r="2355" spans="1:5">
      <c r="A2355" s="519">
        <v>39584</v>
      </c>
      <c r="B2355" s="519" t="s">
        <v>59796</v>
      </c>
      <c r="C2355" s="519" t="s">
        <v>57174</v>
      </c>
      <c r="D2355" s="519" t="s">
        <v>40591</v>
      </c>
      <c r="E2355" s="520" t="s">
        <v>64182</v>
      </c>
    </row>
    <row r="2356" spans="1:5">
      <c r="A2356" s="519">
        <v>39590</v>
      </c>
      <c r="B2356" s="519" t="s">
        <v>59797</v>
      </c>
      <c r="C2356" s="519" t="s">
        <v>57174</v>
      </c>
      <c r="D2356" s="519" t="s">
        <v>40591</v>
      </c>
      <c r="E2356" s="520" t="s">
        <v>64183</v>
      </c>
    </row>
    <row r="2357" spans="1:5">
      <c r="A2357" s="519">
        <v>39592</v>
      </c>
      <c r="B2357" s="519" t="s">
        <v>59798</v>
      </c>
      <c r="C2357" s="519" t="s">
        <v>57174</v>
      </c>
      <c r="D2357" s="519" t="s">
        <v>40591</v>
      </c>
      <c r="E2357" s="520" t="s">
        <v>64184</v>
      </c>
    </row>
    <row r="2358" spans="1:5">
      <c r="A2358" s="519">
        <v>39593</v>
      </c>
      <c r="B2358" s="519" t="s">
        <v>59799</v>
      </c>
      <c r="C2358" s="519" t="s">
        <v>57174</v>
      </c>
      <c r="D2358" s="519" t="s">
        <v>40591</v>
      </c>
      <c r="E2358" s="520" t="s">
        <v>64180</v>
      </c>
    </row>
    <row r="2359" spans="1:5">
      <c r="A2359" s="519">
        <v>14254</v>
      </c>
      <c r="B2359" s="519" t="s">
        <v>59800</v>
      </c>
      <c r="C2359" s="519" t="s">
        <v>57174</v>
      </c>
      <c r="D2359" s="519" t="s">
        <v>40591</v>
      </c>
      <c r="E2359" s="520" t="s">
        <v>64185</v>
      </c>
    </row>
    <row r="2360" spans="1:5">
      <c r="A2360" s="519">
        <v>44494</v>
      </c>
      <c r="B2360" s="519" t="s">
        <v>64186</v>
      </c>
      <c r="C2360" s="519" t="s">
        <v>57174</v>
      </c>
      <c r="D2360" s="519" t="s">
        <v>40591</v>
      </c>
      <c r="E2360" s="520" t="s">
        <v>64187</v>
      </c>
    </row>
    <row r="2361" spans="1:5">
      <c r="A2361" s="519">
        <v>25019</v>
      </c>
      <c r="B2361" s="519" t="s">
        <v>59801</v>
      </c>
      <c r="C2361" s="519" t="s">
        <v>57174</v>
      </c>
      <c r="D2361" s="519" t="s">
        <v>40591</v>
      </c>
      <c r="E2361" s="520" t="s">
        <v>64188</v>
      </c>
    </row>
    <row r="2362" spans="1:5">
      <c r="A2362" s="519">
        <v>36501</v>
      </c>
      <c r="B2362" s="519" t="s">
        <v>59802</v>
      </c>
      <c r="C2362" s="519" t="s">
        <v>57174</v>
      </c>
      <c r="D2362" s="519" t="s">
        <v>40591</v>
      </c>
      <c r="E2362" s="520" t="s">
        <v>64189</v>
      </c>
    </row>
    <row r="2363" spans="1:5">
      <c r="A2363" s="519">
        <v>44493</v>
      </c>
      <c r="B2363" s="519" t="s">
        <v>64190</v>
      </c>
      <c r="C2363" s="519" t="s">
        <v>57174</v>
      </c>
      <c r="D2363" s="519" t="s">
        <v>40591</v>
      </c>
      <c r="E2363" s="520" t="s">
        <v>64191</v>
      </c>
    </row>
    <row r="2364" spans="1:5">
      <c r="A2364" s="519">
        <v>36500</v>
      </c>
      <c r="B2364" s="519" t="s">
        <v>59803</v>
      </c>
      <c r="C2364" s="519" t="s">
        <v>57174</v>
      </c>
      <c r="D2364" s="519" t="s">
        <v>40591</v>
      </c>
      <c r="E2364" s="520" t="s">
        <v>64192</v>
      </c>
    </row>
    <row r="2365" spans="1:5">
      <c r="A2365" s="519">
        <v>20017</v>
      </c>
      <c r="B2365" s="519" t="s">
        <v>64193</v>
      </c>
      <c r="C2365" s="519" t="s">
        <v>57188</v>
      </c>
      <c r="D2365" s="519" t="s">
        <v>57170</v>
      </c>
      <c r="E2365" s="520" t="s">
        <v>51064</v>
      </c>
    </row>
    <row r="2366" spans="1:5">
      <c r="A2366" s="519">
        <v>20007</v>
      </c>
      <c r="B2366" s="519" t="s">
        <v>64194</v>
      </c>
      <c r="C2366" s="519" t="s">
        <v>57188</v>
      </c>
      <c r="D2366" s="519" t="s">
        <v>57170</v>
      </c>
      <c r="E2366" s="520" t="s">
        <v>59315</v>
      </c>
    </row>
    <row r="2367" spans="1:5">
      <c r="A2367" s="519">
        <v>39831</v>
      </c>
      <c r="B2367" s="519" t="s">
        <v>64195</v>
      </c>
      <c r="C2367" s="519" t="s">
        <v>57169</v>
      </c>
      <c r="D2367" s="519" t="s">
        <v>57170</v>
      </c>
      <c r="E2367" s="520" t="s">
        <v>64196</v>
      </c>
    </row>
    <row r="2368" spans="1:5">
      <c r="A2368" s="519">
        <v>36888</v>
      </c>
      <c r="B2368" s="519" t="s">
        <v>64197</v>
      </c>
      <c r="C2368" s="519" t="s">
        <v>57188</v>
      </c>
      <c r="D2368" s="519" t="s">
        <v>57170</v>
      </c>
      <c r="E2368" s="520" t="s">
        <v>64198</v>
      </c>
    </row>
    <row r="2369" spans="1:5">
      <c r="A2369" s="519">
        <v>39836</v>
      </c>
      <c r="B2369" s="519" t="s">
        <v>64199</v>
      </c>
      <c r="C2369" s="519" t="s">
        <v>57169</v>
      </c>
      <c r="D2369" s="519" t="s">
        <v>57170</v>
      </c>
      <c r="E2369" s="520" t="s">
        <v>64200</v>
      </c>
    </row>
    <row r="2370" spans="1:5">
      <c r="A2370" s="519">
        <v>39830</v>
      </c>
      <c r="B2370" s="519" t="s">
        <v>64201</v>
      </c>
      <c r="C2370" s="519" t="s">
        <v>57169</v>
      </c>
      <c r="D2370" s="519" t="s">
        <v>57170</v>
      </c>
      <c r="E2370" s="520" t="s">
        <v>64202</v>
      </c>
    </row>
    <row r="2371" spans="1:5">
      <c r="A2371" s="519">
        <v>40527</v>
      </c>
      <c r="B2371" s="519" t="s">
        <v>59805</v>
      </c>
      <c r="C2371" s="519" t="s">
        <v>57174</v>
      </c>
      <c r="D2371" s="519" t="s">
        <v>40591</v>
      </c>
      <c r="E2371" s="520" t="s">
        <v>64203</v>
      </c>
    </row>
    <row r="2372" spans="1:5">
      <c r="A2372" s="519">
        <v>36497</v>
      </c>
      <c r="B2372" s="519" t="s">
        <v>59806</v>
      </c>
      <c r="C2372" s="519" t="s">
        <v>57174</v>
      </c>
      <c r="D2372" s="519" t="s">
        <v>40591</v>
      </c>
      <c r="E2372" s="520" t="s">
        <v>64204</v>
      </c>
    </row>
    <row r="2373" spans="1:5">
      <c r="A2373" s="519">
        <v>36487</v>
      </c>
      <c r="B2373" s="519" t="s">
        <v>59807</v>
      </c>
      <c r="C2373" s="519" t="s">
        <v>57174</v>
      </c>
      <c r="D2373" s="519" t="s">
        <v>40591</v>
      </c>
      <c r="E2373" s="520" t="s">
        <v>64205</v>
      </c>
    </row>
    <row r="2374" spans="1:5">
      <c r="A2374" s="519">
        <v>44475</v>
      </c>
      <c r="B2374" s="519" t="s">
        <v>64206</v>
      </c>
      <c r="C2374" s="519" t="s">
        <v>57174</v>
      </c>
      <c r="D2374" s="519" t="s">
        <v>40591</v>
      </c>
      <c r="E2374" s="520" t="s">
        <v>64207</v>
      </c>
    </row>
    <row r="2375" spans="1:5">
      <c r="A2375" s="519">
        <v>44474</v>
      </c>
      <c r="B2375" s="519" t="s">
        <v>64208</v>
      </c>
      <c r="C2375" s="519" t="s">
        <v>57174</v>
      </c>
      <c r="D2375" s="519" t="s">
        <v>40591</v>
      </c>
      <c r="E2375" s="520" t="s">
        <v>64209</v>
      </c>
    </row>
    <row r="2376" spans="1:5">
      <c r="A2376" s="519">
        <v>44490</v>
      </c>
      <c r="B2376" s="519" t="s">
        <v>64210</v>
      </c>
      <c r="C2376" s="519" t="s">
        <v>57174</v>
      </c>
      <c r="D2376" s="519" t="s">
        <v>40591</v>
      </c>
      <c r="E2376" s="520" t="s">
        <v>64211</v>
      </c>
    </row>
    <row r="2377" spans="1:5">
      <c r="A2377" s="519">
        <v>37776</v>
      </c>
      <c r="B2377" s="519" t="s">
        <v>59808</v>
      </c>
      <c r="C2377" s="519" t="s">
        <v>57174</v>
      </c>
      <c r="D2377" s="519" t="s">
        <v>40591</v>
      </c>
      <c r="E2377" s="520" t="s">
        <v>64212</v>
      </c>
    </row>
    <row r="2378" spans="1:5">
      <c r="A2378" s="519">
        <v>37775</v>
      </c>
      <c r="B2378" s="519" t="s">
        <v>59809</v>
      </c>
      <c r="C2378" s="519" t="s">
        <v>57174</v>
      </c>
      <c r="D2378" s="519" t="s">
        <v>40591</v>
      </c>
      <c r="E2378" s="520" t="s">
        <v>64213</v>
      </c>
    </row>
    <row r="2379" spans="1:5">
      <c r="A2379" s="519">
        <v>36491</v>
      </c>
      <c r="B2379" s="519" t="s">
        <v>59810</v>
      </c>
      <c r="C2379" s="519" t="s">
        <v>57174</v>
      </c>
      <c r="D2379" s="519" t="s">
        <v>40591</v>
      </c>
      <c r="E2379" s="520" t="s">
        <v>64214</v>
      </c>
    </row>
    <row r="2380" spans="1:5">
      <c r="A2380" s="519">
        <v>10712</v>
      </c>
      <c r="B2380" s="519" t="s">
        <v>59811</v>
      </c>
      <c r="C2380" s="519" t="s">
        <v>57174</v>
      </c>
      <c r="D2380" s="519" t="s">
        <v>40591</v>
      </c>
      <c r="E2380" s="520" t="s">
        <v>64215</v>
      </c>
    </row>
    <row r="2381" spans="1:5">
      <c r="A2381" s="519">
        <v>3363</v>
      </c>
      <c r="B2381" s="519" t="s">
        <v>59812</v>
      </c>
      <c r="C2381" s="519" t="s">
        <v>57174</v>
      </c>
      <c r="D2381" s="519" t="s">
        <v>40591</v>
      </c>
      <c r="E2381" s="520" t="s">
        <v>64216</v>
      </c>
    </row>
    <row r="2382" spans="1:5">
      <c r="A2382" s="519">
        <v>3365</v>
      </c>
      <c r="B2382" s="519" t="s">
        <v>59813</v>
      </c>
      <c r="C2382" s="519" t="s">
        <v>57174</v>
      </c>
      <c r="D2382" s="519" t="s">
        <v>40591</v>
      </c>
      <c r="E2382" s="520" t="s">
        <v>64217</v>
      </c>
    </row>
    <row r="2383" spans="1:5">
      <c r="A2383" s="519">
        <v>7569</v>
      </c>
      <c r="B2383" s="519" t="s">
        <v>59814</v>
      </c>
      <c r="C2383" s="519" t="s">
        <v>57174</v>
      </c>
      <c r="D2383" s="519" t="s">
        <v>40591</v>
      </c>
      <c r="E2383" s="520" t="s">
        <v>64218</v>
      </c>
    </row>
    <row r="2384" spans="1:5">
      <c r="A2384" s="519">
        <v>34349</v>
      </c>
      <c r="B2384" s="519" t="s">
        <v>59816</v>
      </c>
      <c r="C2384" s="519" t="s">
        <v>57174</v>
      </c>
      <c r="D2384" s="519" t="s">
        <v>57170</v>
      </c>
      <c r="E2384" s="520" t="s">
        <v>64219</v>
      </c>
    </row>
    <row r="2385" spans="1:5">
      <c r="A2385" s="519">
        <v>11991</v>
      </c>
      <c r="B2385" s="519" t="s">
        <v>59817</v>
      </c>
      <c r="C2385" s="519" t="s">
        <v>57174</v>
      </c>
      <c r="D2385" s="519" t="s">
        <v>57170</v>
      </c>
      <c r="E2385" s="520" t="s">
        <v>64220</v>
      </c>
    </row>
    <row r="2386" spans="1:5">
      <c r="A2386" s="519">
        <v>20062</v>
      </c>
      <c r="B2386" s="519" t="s">
        <v>59818</v>
      </c>
      <c r="C2386" s="519" t="s">
        <v>57174</v>
      </c>
      <c r="D2386" s="519" t="s">
        <v>40591</v>
      </c>
      <c r="E2386" s="520" t="s">
        <v>55321</v>
      </c>
    </row>
    <row r="2387" spans="1:5">
      <c r="A2387" s="519">
        <v>11029</v>
      </c>
      <c r="B2387" s="519" t="s">
        <v>59819</v>
      </c>
      <c r="C2387" s="519" t="s">
        <v>58790</v>
      </c>
      <c r="D2387" s="519" t="s">
        <v>57170</v>
      </c>
      <c r="E2387" s="520" t="s">
        <v>60886</v>
      </c>
    </row>
    <row r="2388" spans="1:5">
      <c r="A2388" s="519">
        <v>4316</v>
      </c>
      <c r="B2388" s="519" t="s">
        <v>59820</v>
      </c>
      <c r="C2388" s="519" t="s">
        <v>57174</v>
      </c>
      <c r="D2388" s="519" t="s">
        <v>57170</v>
      </c>
      <c r="E2388" s="520" t="s">
        <v>57744</v>
      </c>
    </row>
    <row r="2389" spans="1:5">
      <c r="A2389" s="519">
        <v>4313</v>
      </c>
      <c r="B2389" s="519" t="s">
        <v>59821</v>
      </c>
      <c r="C2389" s="519" t="s">
        <v>58790</v>
      </c>
      <c r="D2389" s="519" t="s">
        <v>57170</v>
      </c>
      <c r="E2389" s="520" t="s">
        <v>55671</v>
      </c>
    </row>
    <row r="2390" spans="1:5">
      <c r="A2390" s="519">
        <v>4317</v>
      </c>
      <c r="B2390" s="519" t="s">
        <v>59822</v>
      </c>
      <c r="C2390" s="519" t="s">
        <v>57174</v>
      </c>
      <c r="D2390" s="519" t="s">
        <v>57170</v>
      </c>
      <c r="E2390" s="520" t="s">
        <v>49459</v>
      </c>
    </row>
    <row r="2391" spans="1:5">
      <c r="A2391" s="519">
        <v>4314</v>
      </c>
      <c r="B2391" s="519" t="s">
        <v>59823</v>
      </c>
      <c r="C2391" s="519" t="s">
        <v>58790</v>
      </c>
      <c r="D2391" s="519" t="s">
        <v>57170</v>
      </c>
      <c r="E2391" s="520" t="s">
        <v>59764</v>
      </c>
    </row>
    <row r="2392" spans="1:5">
      <c r="A2392" s="519">
        <v>10921</v>
      </c>
      <c r="B2392" s="519" t="s">
        <v>59824</v>
      </c>
      <c r="C2392" s="519" t="s">
        <v>57174</v>
      </c>
      <c r="D2392" s="519" t="s">
        <v>40591</v>
      </c>
      <c r="E2392" s="520" t="s">
        <v>64221</v>
      </c>
    </row>
    <row r="2393" spans="1:5">
      <c r="A2393" s="519">
        <v>10922</v>
      </c>
      <c r="B2393" s="519" t="s">
        <v>59825</v>
      </c>
      <c r="C2393" s="519" t="s">
        <v>57174</v>
      </c>
      <c r="D2393" s="519" t="s">
        <v>40591</v>
      </c>
      <c r="E2393" s="520" t="s">
        <v>64222</v>
      </c>
    </row>
    <row r="2394" spans="1:5">
      <c r="A2394" s="519">
        <v>10923</v>
      </c>
      <c r="B2394" s="519" t="s">
        <v>59826</v>
      </c>
      <c r="C2394" s="519" t="s">
        <v>57174</v>
      </c>
      <c r="D2394" s="519" t="s">
        <v>40591</v>
      </c>
      <c r="E2394" s="520" t="s">
        <v>64223</v>
      </c>
    </row>
    <row r="2395" spans="1:5">
      <c r="A2395" s="519">
        <v>10924</v>
      </c>
      <c r="B2395" s="519" t="s">
        <v>59827</v>
      </c>
      <c r="C2395" s="519" t="s">
        <v>57174</v>
      </c>
      <c r="D2395" s="519" t="s">
        <v>40591</v>
      </c>
      <c r="E2395" s="520" t="s">
        <v>64224</v>
      </c>
    </row>
    <row r="2396" spans="1:5">
      <c r="A2396" s="519">
        <v>37772</v>
      </c>
      <c r="B2396" s="519" t="s">
        <v>59828</v>
      </c>
      <c r="C2396" s="519" t="s">
        <v>57174</v>
      </c>
      <c r="D2396" s="519" t="s">
        <v>40591</v>
      </c>
      <c r="E2396" s="520" t="s">
        <v>64225</v>
      </c>
    </row>
    <row r="2397" spans="1:5">
      <c r="A2397" s="519">
        <v>37771</v>
      </c>
      <c r="B2397" s="519" t="s">
        <v>59829</v>
      </c>
      <c r="C2397" s="519" t="s">
        <v>57174</v>
      </c>
      <c r="D2397" s="519" t="s">
        <v>40591</v>
      </c>
      <c r="E2397" s="520" t="s">
        <v>64226</v>
      </c>
    </row>
    <row r="2398" spans="1:5">
      <c r="A2398" s="519">
        <v>12772</v>
      </c>
      <c r="B2398" s="519" t="s">
        <v>64227</v>
      </c>
      <c r="C2398" s="519" t="s">
        <v>57174</v>
      </c>
      <c r="D2398" s="519" t="s">
        <v>57170</v>
      </c>
      <c r="E2398" s="520" t="s">
        <v>64228</v>
      </c>
    </row>
    <row r="2399" spans="1:5">
      <c r="A2399" s="519">
        <v>12770</v>
      </c>
      <c r="B2399" s="519" t="s">
        <v>64229</v>
      </c>
      <c r="C2399" s="519" t="s">
        <v>57174</v>
      </c>
      <c r="D2399" s="519" t="s">
        <v>57170</v>
      </c>
      <c r="E2399" s="520" t="s">
        <v>64230</v>
      </c>
    </row>
    <row r="2400" spans="1:5">
      <c r="A2400" s="519">
        <v>12775</v>
      </c>
      <c r="B2400" s="519" t="s">
        <v>64231</v>
      </c>
      <c r="C2400" s="519" t="s">
        <v>57174</v>
      </c>
      <c r="D2400" s="519" t="s">
        <v>57170</v>
      </c>
      <c r="E2400" s="520" t="s">
        <v>64232</v>
      </c>
    </row>
    <row r="2401" spans="1:5">
      <c r="A2401" s="519">
        <v>12768</v>
      </c>
      <c r="B2401" s="519" t="s">
        <v>64233</v>
      </c>
      <c r="C2401" s="519" t="s">
        <v>57174</v>
      </c>
      <c r="D2401" s="519" t="s">
        <v>57170</v>
      </c>
      <c r="E2401" s="520" t="s">
        <v>64234</v>
      </c>
    </row>
    <row r="2402" spans="1:5">
      <c r="A2402" s="519">
        <v>12769</v>
      </c>
      <c r="B2402" s="519" t="s">
        <v>64235</v>
      </c>
      <c r="C2402" s="519" t="s">
        <v>57174</v>
      </c>
      <c r="D2402" s="519" t="s">
        <v>57172</v>
      </c>
      <c r="E2402" s="520" t="s">
        <v>64236</v>
      </c>
    </row>
    <row r="2403" spans="1:5">
      <c r="A2403" s="519">
        <v>12773</v>
      </c>
      <c r="B2403" s="519" t="s">
        <v>64237</v>
      </c>
      <c r="C2403" s="519" t="s">
        <v>57174</v>
      </c>
      <c r="D2403" s="519" t="s">
        <v>57170</v>
      </c>
      <c r="E2403" s="520" t="s">
        <v>64238</v>
      </c>
    </row>
    <row r="2404" spans="1:5">
      <c r="A2404" s="519">
        <v>12774</v>
      </c>
      <c r="B2404" s="519" t="s">
        <v>64239</v>
      </c>
      <c r="C2404" s="519" t="s">
        <v>57174</v>
      </c>
      <c r="D2404" s="519" t="s">
        <v>57170</v>
      </c>
      <c r="E2404" s="520" t="s">
        <v>64240</v>
      </c>
    </row>
    <row r="2405" spans="1:5">
      <c r="A2405" s="519">
        <v>12776</v>
      </c>
      <c r="B2405" s="519" t="s">
        <v>64241</v>
      </c>
      <c r="C2405" s="519" t="s">
        <v>57174</v>
      </c>
      <c r="D2405" s="519" t="s">
        <v>57170</v>
      </c>
      <c r="E2405" s="520" t="s">
        <v>64242</v>
      </c>
    </row>
    <row r="2406" spans="1:5">
      <c r="A2406" s="519">
        <v>12777</v>
      </c>
      <c r="B2406" s="519" t="s">
        <v>64243</v>
      </c>
      <c r="C2406" s="519" t="s">
        <v>57174</v>
      </c>
      <c r="D2406" s="519" t="s">
        <v>57170</v>
      </c>
      <c r="E2406" s="520" t="s">
        <v>64244</v>
      </c>
    </row>
    <row r="2407" spans="1:5">
      <c r="A2407" s="519">
        <v>3391</v>
      </c>
      <c r="B2407" s="519" t="s">
        <v>59830</v>
      </c>
      <c r="C2407" s="519" t="s">
        <v>57174</v>
      </c>
      <c r="D2407" s="519" t="s">
        <v>40591</v>
      </c>
      <c r="E2407" s="520" t="s">
        <v>58630</v>
      </c>
    </row>
    <row r="2408" spans="1:5">
      <c r="A2408" s="519">
        <v>3389</v>
      </c>
      <c r="B2408" s="519" t="s">
        <v>59832</v>
      </c>
      <c r="C2408" s="519" t="s">
        <v>57174</v>
      </c>
      <c r="D2408" s="519" t="s">
        <v>40591</v>
      </c>
      <c r="E2408" s="520" t="s">
        <v>64245</v>
      </c>
    </row>
    <row r="2409" spans="1:5">
      <c r="A2409" s="519">
        <v>3390</v>
      </c>
      <c r="B2409" s="519" t="s">
        <v>59834</v>
      </c>
      <c r="C2409" s="519" t="s">
        <v>57174</v>
      </c>
      <c r="D2409" s="519" t="s">
        <v>40591</v>
      </c>
      <c r="E2409" s="520" t="s">
        <v>64246</v>
      </c>
    </row>
    <row r="2410" spans="1:5">
      <c r="A2410" s="519">
        <v>12873</v>
      </c>
      <c r="B2410" s="519" t="s">
        <v>64247</v>
      </c>
      <c r="C2410" s="519" t="s">
        <v>57385</v>
      </c>
      <c r="D2410" s="519" t="s">
        <v>57170</v>
      </c>
      <c r="E2410" s="520" t="s">
        <v>56634</v>
      </c>
    </row>
    <row r="2411" spans="1:5">
      <c r="A2411" s="519">
        <v>41076</v>
      </c>
      <c r="B2411" s="519" t="s">
        <v>59835</v>
      </c>
      <c r="C2411" s="519" t="s">
        <v>57388</v>
      </c>
      <c r="D2411" s="519" t="s">
        <v>57170</v>
      </c>
      <c r="E2411" s="520" t="s">
        <v>64248</v>
      </c>
    </row>
    <row r="2412" spans="1:5">
      <c r="A2412" s="519">
        <v>140</v>
      </c>
      <c r="B2412" s="519" t="s">
        <v>59836</v>
      </c>
      <c r="C2412" s="519" t="s">
        <v>57251</v>
      </c>
      <c r="D2412" s="519" t="s">
        <v>57170</v>
      </c>
      <c r="E2412" s="520" t="s">
        <v>64249</v>
      </c>
    </row>
    <row r="2413" spans="1:5">
      <c r="A2413" s="519">
        <v>151</v>
      </c>
      <c r="B2413" s="519" t="s">
        <v>64250</v>
      </c>
      <c r="C2413" s="519" t="s">
        <v>57184</v>
      </c>
      <c r="D2413" s="519" t="s">
        <v>57170</v>
      </c>
      <c r="E2413" s="520" t="s">
        <v>63673</v>
      </c>
    </row>
    <row r="2414" spans="1:5">
      <c r="A2414" s="519">
        <v>7340</v>
      </c>
      <c r="B2414" s="519" t="s">
        <v>59838</v>
      </c>
      <c r="C2414" s="519" t="s">
        <v>57184</v>
      </c>
      <c r="D2414" s="519" t="s">
        <v>57170</v>
      </c>
      <c r="E2414" s="520" t="s">
        <v>60819</v>
      </c>
    </row>
    <row r="2415" spans="1:5">
      <c r="A2415" s="519">
        <v>2701</v>
      </c>
      <c r="B2415" s="519" t="s">
        <v>59839</v>
      </c>
      <c r="C2415" s="519" t="s">
        <v>57385</v>
      </c>
      <c r="D2415" s="519" t="s">
        <v>57170</v>
      </c>
      <c r="E2415" s="520" t="s">
        <v>64251</v>
      </c>
    </row>
    <row r="2416" spans="1:5">
      <c r="A2416" s="519">
        <v>40929</v>
      </c>
      <c r="B2416" s="519" t="s">
        <v>59840</v>
      </c>
      <c r="C2416" s="519" t="s">
        <v>57388</v>
      </c>
      <c r="D2416" s="519" t="s">
        <v>57170</v>
      </c>
      <c r="E2416" s="520" t="s">
        <v>64252</v>
      </c>
    </row>
    <row r="2417" spans="1:5">
      <c r="A2417" s="519">
        <v>38114</v>
      </c>
      <c r="B2417" s="519" t="s">
        <v>59841</v>
      </c>
      <c r="C2417" s="519" t="s">
        <v>57174</v>
      </c>
      <c r="D2417" s="519" t="s">
        <v>57170</v>
      </c>
      <c r="E2417" s="520" t="s">
        <v>60529</v>
      </c>
    </row>
    <row r="2418" spans="1:5">
      <c r="A2418" s="519">
        <v>38064</v>
      </c>
      <c r="B2418" s="519" t="s">
        <v>59842</v>
      </c>
      <c r="C2418" s="519" t="s">
        <v>57174</v>
      </c>
      <c r="D2418" s="519" t="s">
        <v>57170</v>
      </c>
      <c r="E2418" s="520" t="s">
        <v>57296</v>
      </c>
    </row>
    <row r="2419" spans="1:5">
      <c r="A2419" s="519">
        <v>38115</v>
      </c>
      <c r="B2419" s="519" t="s">
        <v>59843</v>
      </c>
      <c r="C2419" s="519" t="s">
        <v>57174</v>
      </c>
      <c r="D2419" s="519" t="s">
        <v>57170</v>
      </c>
      <c r="E2419" s="520" t="s">
        <v>62830</v>
      </c>
    </row>
    <row r="2420" spans="1:5">
      <c r="A2420" s="519">
        <v>38065</v>
      </c>
      <c r="B2420" s="519" t="s">
        <v>59844</v>
      </c>
      <c r="C2420" s="519" t="s">
        <v>57174</v>
      </c>
      <c r="D2420" s="519" t="s">
        <v>57170</v>
      </c>
      <c r="E2420" s="520" t="s">
        <v>64253</v>
      </c>
    </row>
    <row r="2421" spans="1:5">
      <c r="A2421" s="519">
        <v>38078</v>
      </c>
      <c r="B2421" s="519" t="s">
        <v>59845</v>
      </c>
      <c r="C2421" s="519" t="s">
        <v>57174</v>
      </c>
      <c r="D2421" s="519" t="s">
        <v>57170</v>
      </c>
      <c r="E2421" s="520" t="s">
        <v>56493</v>
      </c>
    </row>
    <row r="2422" spans="1:5">
      <c r="A2422" s="519">
        <v>38113</v>
      </c>
      <c r="B2422" s="519" t="s">
        <v>59846</v>
      </c>
      <c r="C2422" s="519" t="s">
        <v>57174</v>
      </c>
      <c r="D2422" s="519" t="s">
        <v>57170</v>
      </c>
      <c r="E2422" s="520" t="s">
        <v>26242</v>
      </c>
    </row>
    <row r="2423" spans="1:5">
      <c r="A2423" s="519">
        <v>38063</v>
      </c>
      <c r="B2423" s="519" t="s">
        <v>59847</v>
      </c>
      <c r="C2423" s="519" t="s">
        <v>57174</v>
      </c>
      <c r="D2423" s="519" t="s">
        <v>57170</v>
      </c>
      <c r="E2423" s="520" t="s">
        <v>52325</v>
      </c>
    </row>
    <row r="2424" spans="1:5">
      <c r="A2424" s="519">
        <v>38080</v>
      </c>
      <c r="B2424" s="519" t="s">
        <v>59848</v>
      </c>
      <c r="C2424" s="519" t="s">
        <v>57174</v>
      </c>
      <c r="D2424" s="519" t="s">
        <v>57170</v>
      </c>
      <c r="E2424" s="520" t="s">
        <v>30970</v>
      </c>
    </row>
    <row r="2425" spans="1:5">
      <c r="A2425" s="519">
        <v>38069</v>
      </c>
      <c r="B2425" s="519" t="s">
        <v>59849</v>
      </c>
      <c r="C2425" s="519" t="s">
        <v>57174</v>
      </c>
      <c r="D2425" s="519" t="s">
        <v>57170</v>
      </c>
      <c r="E2425" s="520" t="s">
        <v>49465</v>
      </c>
    </row>
    <row r="2426" spans="1:5">
      <c r="A2426" s="519">
        <v>38077</v>
      </c>
      <c r="B2426" s="519" t="s">
        <v>59851</v>
      </c>
      <c r="C2426" s="519" t="s">
        <v>57174</v>
      </c>
      <c r="D2426" s="519" t="s">
        <v>57170</v>
      </c>
      <c r="E2426" s="520" t="s">
        <v>61273</v>
      </c>
    </row>
    <row r="2427" spans="1:5">
      <c r="A2427" s="519">
        <v>38073</v>
      </c>
      <c r="B2427" s="519" t="s">
        <v>59852</v>
      </c>
      <c r="C2427" s="519" t="s">
        <v>57174</v>
      </c>
      <c r="D2427" s="519" t="s">
        <v>57170</v>
      </c>
      <c r="E2427" s="520" t="s">
        <v>56292</v>
      </c>
    </row>
    <row r="2428" spans="1:5">
      <c r="A2428" s="519">
        <v>38112</v>
      </c>
      <c r="B2428" s="519" t="s">
        <v>59853</v>
      </c>
      <c r="C2428" s="519" t="s">
        <v>57174</v>
      </c>
      <c r="D2428" s="519" t="s">
        <v>57170</v>
      </c>
      <c r="E2428" s="520" t="s">
        <v>55642</v>
      </c>
    </row>
    <row r="2429" spans="1:5">
      <c r="A2429" s="519">
        <v>38062</v>
      </c>
      <c r="B2429" s="519" t="s">
        <v>59855</v>
      </c>
      <c r="C2429" s="519" t="s">
        <v>57174</v>
      </c>
      <c r="D2429" s="519" t="s">
        <v>57170</v>
      </c>
      <c r="E2429" s="520" t="s">
        <v>26244</v>
      </c>
    </row>
    <row r="2430" spans="1:5">
      <c r="A2430" s="519">
        <v>12128</v>
      </c>
      <c r="B2430" s="519" t="s">
        <v>59856</v>
      </c>
      <c r="C2430" s="519" t="s">
        <v>57174</v>
      </c>
      <c r="D2430" s="519" t="s">
        <v>57170</v>
      </c>
      <c r="E2430" s="520" t="s">
        <v>50778</v>
      </c>
    </row>
    <row r="2431" spans="1:5">
      <c r="A2431" s="519">
        <v>12129</v>
      </c>
      <c r="B2431" s="519" t="s">
        <v>59857</v>
      </c>
      <c r="C2431" s="519" t="s">
        <v>57174</v>
      </c>
      <c r="D2431" s="519" t="s">
        <v>57170</v>
      </c>
      <c r="E2431" s="520" t="s">
        <v>55311</v>
      </c>
    </row>
    <row r="2432" spans="1:5">
      <c r="A2432" s="519">
        <v>38081</v>
      </c>
      <c r="B2432" s="519" t="s">
        <v>59858</v>
      </c>
      <c r="C2432" s="519" t="s">
        <v>57174</v>
      </c>
      <c r="D2432" s="519" t="s">
        <v>57170</v>
      </c>
      <c r="E2432" s="520" t="s">
        <v>63772</v>
      </c>
    </row>
    <row r="2433" spans="1:5">
      <c r="A2433" s="519">
        <v>38070</v>
      </c>
      <c r="B2433" s="519" t="s">
        <v>59859</v>
      </c>
      <c r="C2433" s="519" t="s">
        <v>57174</v>
      </c>
      <c r="D2433" s="519" t="s">
        <v>57170</v>
      </c>
      <c r="E2433" s="520" t="s">
        <v>59752</v>
      </c>
    </row>
    <row r="2434" spans="1:5">
      <c r="A2434" s="519">
        <v>38074</v>
      </c>
      <c r="B2434" s="519" t="s">
        <v>59860</v>
      </c>
      <c r="C2434" s="519" t="s">
        <v>57174</v>
      </c>
      <c r="D2434" s="519" t="s">
        <v>57170</v>
      </c>
      <c r="E2434" s="520" t="s">
        <v>49473</v>
      </c>
    </row>
    <row r="2435" spans="1:5">
      <c r="A2435" s="519">
        <v>38079</v>
      </c>
      <c r="B2435" s="519" t="s">
        <v>59861</v>
      </c>
      <c r="C2435" s="519" t="s">
        <v>57174</v>
      </c>
      <c r="D2435" s="519" t="s">
        <v>57170</v>
      </c>
      <c r="E2435" s="520" t="s">
        <v>64254</v>
      </c>
    </row>
    <row r="2436" spans="1:5">
      <c r="A2436" s="519">
        <v>38072</v>
      </c>
      <c r="B2436" s="519" t="s">
        <v>59863</v>
      </c>
      <c r="C2436" s="519" t="s">
        <v>57174</v>
      </c>
      <c r="D2436" s="519" t="s">
        <v>57170</v>
      </c>
      <c r="E2436" s="520" t="s">
        <v>55727</v>
      </c>
    </row>
    <row r="2437" spans="1:5">
      <c r="A2437" s="519">
        <v>38068</v>
      </c>
      <c r="B2437" s="519" t="s">
        <v>59864</v>
      </c>
      <c r="C2437" s="519" t="s">
        <v>57174</v>
      </c>
      <c r="D2437" s="519" t="s">
        <v>57170</v>
      </c>
      <c r="E2437" s="520" t="s">
        <v>61128</v>
      </c>
    </row>
    <row r="2438" spans="1:5">
      <c r="A2438" s="519">
        <v>38071</v>
      </c>
      <c r="B2438" s="519" t="s">
        <v>59865</v>
      </c>
      <c r="C2438" s="519" t="s">
        <v>57174</v>
      </c>
      <c r="D2438" s="519" t="s">
        <v>57170</v>
      </c>
      <c r="E2438" s="520" t="s">
        <v>56451</v>
      </c>
    </row>
    <row r="2439" spans="1:5">
      <c r="A2439" s="519">
        <v>38412</v>
      </c>
      <c r="B2439" s="519" t="s">
        <v>59866</v>
      </c>
      <c r="C2439" s="519" t="s">
        <v>57174</v>
      </c>
      <c r="D2439" s="519" t="s">
        <v>57172</v>
      </c>
      <c r="E2439" s="520" t="s">
        <v>64255</v>
      </c>
    </row>
    <row r="2440" spans="1:5">
      <c r="A2440" s="519">
        <v>3405</v>
      </c>
      <c r="B2440" s="519" t="s">
        <v>59867</v>
      </c>
      <c r="C2440" s="519" t="s">
        <v>57174</v>
      </c>
      <c r="D2440" s="519" t="s">
        <v>40591</v>
      </c>
      <c r="E2440" s="520" t="s">
        <v>64256</v>
      </c>
    </row>
    <row r="2441" spans="1:5">
      <c r="A2441" s="519">
        <v>3394</v>
      </c>
      <c r="B2441" s="519" t="s">
        <v>59868</v>
      </c>
      <c r="C2441" s="519" t="s">
        <v>57174</v>
      </c>
      <c r="D2441" s="519" t="s">
        <v>40591</v>
      </c>
      <c r="E2441" s="520" t="s">
        <v>64257</v>
      </c>
    </row>
    <row r="2442" spans="1:5">
      <c r="A2442" s="519">
        <v>3393</v>
      </c>
      <c r="B2442" s="519" t="s">
        <v>59869</v>
      </c>
      <c r="C2442" s="519" t="s">
        <v>57174</v>
      </c>
      <c r="D2442" s="519" t="s">
        <v>40591</v>
      </c>
      <c r="E2442" s="520" t="s">
        <v>64258</v>
      </c>
    </row>
    <row r="2443" spans="1:5">
      <c r="A2443" s="519">
        <v>3406</v>
      </c>
      <c r="B2443" s="519" t="s">
        <v>59870</v>
      </c>
      <c r="C2443" s="519" t="s">
        <v>57174</v>
      </c>
      <c r="D2443" s="519" t="s">
        <v>40591</v>
      </c>
      <c r="E2443" s="520" t="s">
        <v>64259</v>
      </c>
    </row>
    <row r="2444" spans="1:5">
      <c r="A2444" s="519">
        <v>3395</v>
      </c>
      <c r="B2444" s="519" t="s">
        <v>59872</v>
      </c>
      <c r="C2444" s="519" t="s">
        <v>57174</v>
      </c>
      <c r="D2444" s="519" t="s">
        <v>40591</v>
      </c>
      <c r="E2444" s="520" t="s">
        <v>64260</v>
      </c>
    </row>
    <row r="2445" spans="1:5">
      <c r="A2445" s="519">
        <v>3398</v>
      </c>
      <c r="B2445" s="519" t="s">
        <v>59874</v>
      </c>
      <c r="C2445" s="519" t="s">
        <v>57174</v>
      </c>
      <c r="D2445" s="519" t="s">
        <v>40591</v>
      </c>
      <c r="E2445" s="520" t="s">
        <v>63448</v>
      </c>
    </row>
    <row r="2446" spans="1:5">
      <c r="A2446" s="519">
        <v>40662</v>
      </c>
      <c r="B2446" s="519" t="s">
        <v>59875</v>
      </c>
      <c r="C2446" s="519" t="s">
        <v>57174</v>
      </c>
      <c r="D2446" s="519" t="s">
        <v>40591</v>
      </c>
      <c r="E2446" s="520" t="s">
        <v>64261</v>
      </c>
    </row>
    <row r="2447" spans="1:5">
      <c r="A2447" s="519">
        <v>3437</v>
      </c>
      <c r="B2447" s="519" t="s">
        <v>59876</v>
      </c>
      <c r="C2447" s="519" t="s">
        <v>57171</v>
      </c>
      <c r="D2447" s="519" t="s">
        <v>40591</v>
      </c>
      <c r="E2447" s="520" t="s">
        <v>64262</v>
      </c>
    </row>
    <row r="2448" spans="1:5">
      <c r="A2448" s="519">
        <v>11190</v>
      </c>
      <c r="B2448" s="519" t="s">
        <v>59877</v>
      </c>
      <c r="C2448" s="519" t="s">
        <v>57174</v>
      </c>
      <c r="D2448" s="519" t="s">
        <v>40591</v>
      </c>
      <c r="E2448" s="520" t="s">
        <v>64263</v>
      </c>
    </row>
    <row r="2449" spans="1:5">
      <c r="A2449" s="519">
        <v>34377</v>
      </c>
      <c r="B2449" s="519" t="s">
        <v>64264</v>
      </c>
      <c r="C2449" s="519" t="s">
        <v>57174</v>
      </c>
      <c r="D2449" s="519" t="s">
        <v>57170</v>
      </c>
      <c r="E2449" s="520" t="s">
        <v>64265</v>
      </c>
    </row>
    <row r="2450" spans="1:5">
      <c r="A2450" s="519">
        <v>3428</v>
      </c>
      <c r="B2450" s="519" t="s">
        <v>59878</v>
      </c>
      <c r="C2450" s="519" t="s">
        <v>57171</v>
      </c>
      <c r="D2450" s="519" t="s">
        <v>40591</v>
      </c>
      <c r="E2450" s="520" t="s">
        <v>64266</v>
      </c>
    </row>
    <row r="2451" spans="1:5">
      <c r="A2451" s="519">
        <v>3429</v>
      </c>
      <c r="B2451" s="519" t="s">
        <v>59879</v>
      </c>
      <c r="C2451" s="519" t="s">
        <v>57171</v>
      </c>
      <c r="D2451" s="519" t="s">
        <v>40591</v>
      </c>
      <c r="E2451" s="520" t="s">
        <v>64267</v>
      </c>
    </row>
    <row r="2452" spans="1:5">
      <c r="A2452" s="519">
        <v>34364</v>
      </c>
      <c r="B2452" s="519" t="s">
        <v>64268</v>
      </c>
      <c r="C2452" s="519" t="s">
        <v>57174</v>
      </c>
      <c r="D2452" s="519" t="s">
        <v>57170</v>
      </c>
      <c r="E2452" s="520" t="s">
        <v>64269</v>
      </c>
    </row>
    <row r="2453" spans="1:5">
      <c r="A2453" s="519">
        <v>34369</v>
      </c>
      <c r="B2453" s="519" t="s">
        <v>64270</v>
      </c>
      <c r="C2453" s="519" t="s">
        <v>57174</v>
      </c>
      <c r="D2453" s="519" t="s">
        <v>57170</v>
      </c>
      <c r="E2453" s="520" t="s">
        <v>64271</v>
      </c>
    </row>
    <row r="2454" spans="1:5">
      <c r="A2454" s="519">
        <v>36896</v>
      </c>
      <c r="B2454" s="519" t="s">
        <v>64272</v>
      </c>
      <c r="C2454" s="519" t="s">
        <v>57174</v>
      </c>
      <c r="D2454" s="519" t="s">
        <v>57172</v>
      </c>
      <c r="E2454" s="520" t="s">
        <v>64273</v>
      </c>
    </row>
    <row r="2455" spans="1:5">
      <c r="A2455" s="519">
        <v>34367</v>
      </c>
      <c r="B2455" s="519" t="s">
        <v>64274</v>
      </c>
      <c r="C2455" s="519" t="s">
        <v>57174</v>
      </c>
      <c r="D2455" s="519" t="s">
        <v>57170</v>
      </c>
      <c r="E2455" s="520" t="s">
        <v>64275</v>
      </c>
    </row>
    <row r="2456" spans="1:5">
      <c r="A2456" s="519">
        <v>36897</v>
      </c>
      <c r="B2456" s="519" t="s">
        <v>64276</v>
      </c>
      <c r="C2456" s="519" t="s">
        <v>57174</v>
      </c>
      <c r="D2456" s="519" t="s">
        <v>57170</v>
      </c>
      <c r="E2456" s="520" t="s">
        <v>64277</v>
      </c>
    </row>
    <row r="2457" spans="1:5">
      <c r="A2457" s="519">
        <v>40659</v>
      </c>
      <c r="B2457" s="519" t="s">
        <v>59880</v>
      </c>
      <c r="C2457" s="519" t="s">
        <v>57171</v>
      </c>
      <c r="D2457" s="519" t="s">
        <v>40591</v>
      </c>
      <c r="E2457" s="520" t="s">
        <v>64278</v>
      </c>
    </row>
    <row r="2458" spans="1:5">
      <c r="A2458" s="519">
        <v>40660</v>
      </c>
      <c r="B2458" s="519" t="s">
        <v>59881</v>
      </c>
      <c r="C2458" s="519" t="s">
        <v>57171</v>
      </c>
      <c r="D2458" s="519" t="s">
        <v>40591</v>
      </c>
      <c r="E2458" s="520" t="s">
        <v>64279</v>
      </c>
    </row>
    <row r="2459" spans="1:5">
      <c r="A2459" s="519">
        <v>40661</v>
      </c>
      <c r="B2459" s="519" t="s">
        <v>59882</v>
      </c>
      <c r="C2459" s="519" t="s">
        <v>57171</v>
      </c>
      <c r="D2459" s="519" t="s">
        <v>40591</v>
      </c>
      <c r="E2459" s="520" t="s">
        <v>64280</v>
      </c>
    </row>
    <row r="2460" spans="1:5">
      <c r="A2460" s="519">
        <v>3421</v>
      </c>
      <c r="B2460" s="519" t="s">
        <v>59883</v>
      </c>
      <c r="C2460" s="519" t="s">
        <v>57171</v>
      </c>
      <c r="D2460" s="519" t="s">
        <v>40591</v>
      </c>
      <c r="E2460" s="520" t="s">
        <v>64281</v>
      </c>
    </row>
    <row r="2461" spans="1:5">
      <c r="A2461" s="519">
        <v>599</v>
      </c>
      <c r="B2461" s="519" t="s">
        <v>64282</v>
      </c>
      <c r="C2461" s="519" t="s">
        <v>57171</v>
      </c>
      <c r="D2461" s="519" t="s">
        <v>57170</v>
      </c>
      <c r="E2461" s="520" t="s">
        <v>64283</v>
      </c>
    </row>
    <row r="2462" spans="1:5">
      <c r="A2462" s="519">
        <v>44053</v>
      </c>
      <c r="B2462" s="519" t="s">
        <v>64284</v>
      </c>
      <c r="C2462" s="519" t="s">
        <v>57174</v>
      </c>
      <c r="D2462" s="519" t="s">
        <v>57170</v>
      </c>
      <c r="E2462" s="520" t="s">
        <v>64285</v>
      </c>
    </row>
    <row r="2463" spans="1:5">
      <c r="A2463" s="519">
        <v>3423</v>
      </c>
      <c r="B2463" s="519" t="s">
        <v>59884</v>
      </c>
      <c r="C2463" s="519" t="s">
        <v>57171</v>
      </c>
      <c r="D2463" s="519" t="s">
        <v>40591</v>
      </c>
      <c r="E2463" s="520" t="s">
        <v>64286</v>
      </c>
    </row>
    <row r="2464" spans="1:5">
      <c r="A2464" s="519">
        <v>34381</v>
      </c>
      <c r="B2464" s="519" t="s">
        <v>64287</v>
      </c>
      <c r="C2464" s="519" t="s">
        <v>57174</v>
      </c>
      <c r="D2464" s="519" t="s">
        <v>57170</v>
      </c>
      <c r="E2464" s="520" t="s">
        <v>64288</v>
      </c>
    </row>
    <row r="2465" spans="1:5">
      <c r="A2465" s="519">
        <v>34797</v>
      </c>
      <c r="B2465" s="519" t="s">
        <v>59885</v>
      </c>
      <c r="C2465" s="519" t="s">
        <v>57174</v>
      </c>
      <c r="D2465" s="519" t="s">
        <v>40591</v>
      </c>
      <c r="E2465" s="520" t="s">
        <v>64289</v>
      </c>
    </row>
    <row r="2466" spans="1:5">
      <c r="A2466" s="519">
        <v>44054</v>
      </c>
      <c r="B2466" s="519" t="s">
        <v>64290</v>
      </c>
      <c r="C2466" s="519" t="s">
        <v>57174</v>
      </c>
      <c r="D2466" s="519" t="s">
        <v>57170</v>
      </c>
      <c r="E2466" s="520" t="s">
        <v>64291</v>
      </c>
    </row>
    <row r="2467" spans="1:5">
      <c r="A2467" s="519">
        <v>44399</v>
      </c>
      <c r="B2467" s="519" t="s">
        <v>64292</v>
      </c>
      <c r="C2467" s="519" t="s">
        <v>57174</v>
      </c>
      <c r="D2467" s="519" t="s">
        <v>57170</v>
      </c>
      <c r="E2467" s="520" t="s">
        <v>64293</v>
      </c>
    </row>
    <row r="2468" spans="1:5">
      <c r="A2468" s="519">
        <v>44503</v>
      </c>
      <c r="B2468" s="519" t="s">
        <v>64294</v>
      </c>
      <c r="C2468" s="519" t="s">
        <v>57385</v>
      </c>
      <c r="D2468" s="519" t="s">
        <v>57170</v>
      </c>
      <c r="E2468" s="520" t="s">
        <v>56301</v>
      </c>
    </row>
    <row r="2469" spans="1:5">
      <c r="A2469" s="519">
        <v>41077</v>
      </c>
      <c r="B2469" s="519" t="s">
        <v>59886</v>
      </c>
      <c r="C2469" s="519" t="s">
        <v>57388</v>
      </c>
      <c r="D2469" s="519" t="s">
        <v>57170</v>
      </c>
      <c r="E2469" s="520" t="s">
        <v>62881</v>
      </c>
    </row>
    <row r="2470" spans="1:5">
      <c r="A2470" s="519">
        <v>20159</v>
      </c>
      <c r="B2470" s="519" t="s">
        <v>59887</v>
      </c>
      <c r="C2470" s="519" t="s">
        <v>57174</v>
      </c>
      <c r="D2470" s="519" t="s">
        <v>57170</v>
      </c>
      <c r="E2470" s="520" t="s">
        <v>64295</v>
      </c>
    </row>
    <row r="2471" spans="1:5">
      <c r="A2471" s="519">
        <v>37963</v>
      </c>
      <c r="B2471" s="519" t="s">
        <v>59888</v>
      </c>
      <c r="C2471" s="519" t="s">
        <v>57174</v>
      </c>
      <c r="D2471" s="519" t="s">
        <v>57170</v>
      </c>
      <c r="E2471" s="520" t="s">
        <v>49691</v>
      </c>
    </row>
    <row r="2472" spans="1:5">
      <c r="A2472" s="519">
        <v>37964</v>
      </c>
      <c r="B2472" s="519" t="s">
        <v>59889</v>
      </c>
      <c r="C2472" s="519" t="s">
        <v>57174</v>
      </c>
      <c r="D2472" s="519" t="s">
        <v>57170</v>
      </c>
      <c r="E2472" s="520" t="s">
        <v>56335</v>
      </c>
    </row>
    <row r="2473" spans="1:5">
      <c r="A2473" s="519">
        <v>37965</v>
      </c>
      <c r="B2473" s="519" t="s">
        <v>59890</v>
      </c>
      <c r="C2473" s="519" t="s">
        <v>57174</v>
      </c>
      <c r="D2473" s="519" t="s">
        <v>57170</v>
      </c>
      <c r="E2473" s="520" t="s">
        <v>55314</v>
      </c>
    </row>
    <row r="2474" spans="1:5">
      <c r="A2474" s="519">
        <v>37966</v>
      </c>
      <c r="B2474" s="519" t="s">
        <v>59891</v>
      </c>
      <c r="C2474" s="519" t="s">
        <v>57174</v>
      </c>
      <c r="D2474" s="519" t="s">
        <v>57170</v>
      </c>
      <c r="E2474" s="520" t="s">
        <v>64296</v>
      </c>
    </row>
    <row r="2475" spans="1:5">
      <c r="A2475" s="519">
        <v>37967</v>
      </c>
      <c r="B2475" s="519" t="s">
        <v>59892</v>
      </c>
      <c r="C2475" s="519" t="s">
        <v>57174</v>
      </c>
      <c r="D2475" s="519" t="s">
        <v>57170</v>
      </c>
      <c r="E2475" s="520" t="s">
        <v>64297</v>
      </c>
    </row>
    <row r="2476" spans="1:5">
      <c r="A2476" s="519">
        <v>37968</v>
      </c>
      <c r="B2476" s="519" t="s">
        <v>59894</v>
      </c>
      <c r="C2476" s="519" t="s">
        <v>57174</v>
      </c>
      <c r="D2476" s="519" t="s">
        <v>57170</v>
      </c>
      <c r="E2476" s="520" t="s">
        <v>64298</v>
      </c>
    </row>
    <row r="2477" spans="1:5">
      <c r="A2477" s="519">
        <v>37969</v>
      </c>
      <c r="B2477" s="519" t="s">
        <v>59895</v>
      </c>
      <c r="C2477" s="519" t="s">
        <v>57174</v>
      </c>
      <c r="D2477" s="519" t="s">
        <v>57170</v>
      </c>
      <c r="E2477" s="520" t="s">
        <v>64299</v>
      </c>
    </row>
    <row r="2478" spans="1:5">
      <c r="A2478" s="519">
        <v>37970</v>
      </c>
      <c r="B2478" s="519" t="s">
        <v>59896</v>
      </c>
      <c r="C2478" s="519" t="s">
        <v>57174</v>
      </c>
      <c r="D2478" s="519" t="s">
        <v>57170</v>
      </c>
      <c r="E2478" s="520" t="s">
        <v>63812</v>
      </c>
    </row>
    <row r="2479" spans="1:5">
      <c r="A2479" s="519">
        <v>21118</v>
      </c>
      <c r="B2479" s="519" t="s">
        <v>59897</v>
      </c>
      <c r="C2479" s="519" t="s">
        <v>57174</v>
      </c>
      <c r="D2479" s="519" t="s">
        <v>57172</v>
      </c>
      <c r="E2479" s="520" t="s">
        <v>58939</v>
      </c>
    </row>
    <row r="2480" spans="1:5">
      <c r="A2480" s="519">
        <v>37956</v>
      </c>
      <c r="B2480" s="519" t="s">
        <v>59898</v>
      </c>
      <c r="C2480" s="519" t="s">
        <v>57174</v>
      </c>
      <c r="D2480" s="519" t="s">
        <v>57170</v>
      </c>
      <c r="E2480" s="520" t="s">
        <v>55297</v>
      </c>
    </row>
    <row r="2481" spans="1:5">
      <c r="A2481" s="519">
        <v>37957</v>
      </c>
      <c r="B2481" s="519" t="s">
        <v>59899</v>
      </c>
      <c r="C2481" s="519" t="s">
        <v>57174</v>
      </c>
      <c r="D2481" s="519" t="s">
        <v>57170</v>
      </c>
      <c r="E2481" s="520" t="s">
        <v>64300</v>
      </c>
    </row>
    <row r="2482" spans="1:5">
      <c r="A2482" s="519">
        <v>37958</v>
      </c>
      <c r="B2482" s="519" t="s">
        <v>59900</v>
      </c>
      <c r="C2482" s="519" t="s">
        <v>57174</v>
      </c>
      <c r="D2482" s="519" t="s">
        <v>57170</v>
      </c>
      <c r="E2482" s="520" t="s">
        <v>64296</v>
      </c>
    </row>
    <row r="2483" spans="1:5">
      <c r="A2483" s="519">
        <v>37959</v>
      </c>
      <c r="B2483" s="519" t="s">
        <v>59901</v>
      </c>
      <c r="C2483" s="519" t="s">
        <v>57174</v>
      </c>
      <c r="D2483" s="519" t="s">
        <v>57170</v>
      </c>
      <c r="E2483" s="520" t="s">
        <v>64297</v>
      </c>
    </row>
    <row r="2484" spans="1:5">
      <c r="A2484" s="519">
        <v>37960</v>
      </c>
      <c r="B2484" s="519" t="s">
        <v>59902</v>
      </c>
      <c r="C2484" s="519" t="s">
        <v>57174</v>
      </c>
      <c r="D2484" s="519" t="s">
        <v>57170</v>
      </c>
      <c r="E2484" s="520" t="s">
        <v>64301</v>
      </c>
    </row>
    <row r="2485" spans="1:5">
      <c r="A2485" s="519">
        <v>37961</v>
      </c>
      <c r="B2485" s="519" t="s">
        <v>59903</v>
      </c>
      <c r="C2485" s="519" t="s">
        <v>57174</v>
      </c>
      <c r="D2485" s="519" t="s">
        <v>57170</v>
      </c>
      <c r="E2485" s="520" t="s">
        <v>64302</v>
      </c>
    </row>
    <row r="2486" spans="1:5">
      <c r="A2486" s="519">
        <v>37962</v>
      </c>
      <c r="B2486" s="519" t="s">
        <v>59904</v>
      </c>
      <c r="C2486" s="519" t="s">
        <v>57174</v>
      </c>
      <c r="D2486" s="519" t="s">
        <v>57170</v>
      </c>
      <c r="E2486" s="520" t="s">
        <v>64303</v>
      </c>
    </row>
    <row r="2487" spans="1:5">
      <c r="A2487" s="519">
        <v>3533</v>
      </c>
      <c r="B2487" s="519" t="s">
        <v>59905</v>
      </c>
      <c r="C2487" s="519" t="s">
        <v>57174</v>
      </c>
      <c r="D2487" s="519" t="s">
        <v>57170</v>
      </c>
      <c r="E2487" s="520" t="s">
        <v>52311</v>
      </c>
    </row>
    <row r="2488" spans="1:5">
      <c r="A2488" s="519">
        <v>3538</v>
      </c>
      <c r="B2488" s="519" t="s">
        <v>59906</v>
      </c>
      <c r="C2488" s="519" t="s">
        <v>57174</v>
      </c>
      <c r="D2488" s="519" t="s">
        <v>57170</v>
      </c>
      <c r="E2488" s="520" t="s">
        <v>55681</v>
      </c>
    </row>
    <row r="2489" spans="1:5">
      <c r="A2489" s="519">
        <v>3497</v>
      </c>
      <c r="B2489" s="519" t="s">
        <v>59907</v>
      </c>
      <c r="C2489" s="519" t="s">
        <v>57174</v>
      </c>
      <c r="D2489" s="519" t="s">
        <v>57170</v>
      </c>
      <c r="E2489" s="520" t="s">
        <v>64304</v>
      </c>
    </row>
    <row r="2490" spans="1:5">
      <c r="A2490" s="519">
        <v>3498</v>
      </c>
      <c r="B2490" s="519" t="s">
        <v>59908</v>
      </c>
      <c r="C2490" s="519" t="s">
        <v>57174</v>
      </c>
      <c r="D2490" s="519" t="s">
        <v>57170</v>
      </c>
      <c r="E2490" s="520" t="s">
        <v>62593</v>
      </c>
    </row>
    <row r="2491" spans="1:5">
      <c r="A2491" s="519">
        <v>3496</v>
      </c>
      <c r="B2491" s="519" t="s">
        <v>59909</v>
      </c>
      <c r="C2491" s="519" t="s">
        <v>57174</v>
      </c>
      <c r="D2491" s="519" t="s">
        <v>57170</v>
      </c>
      <c r="E2491" s="520" t="s">
        <v>55752</v>
      </c>
    </row>
    <row r="2492" spans="1:5">
      <c r="A2492" s="519">
        <v>38429</v>
      </c>
      <c r="B2492" s="519" t="s">
        <v>59910</v>
      </c>
      <c r="C2492" s="519" t="s">
        <v>57174</v>
      </c>
      <c r="D2492" s="519" t="s">
        <v>57170</v>
      </c>
      <c r="E2492" s="520" t="s">
        <v>63550</v>
      </c>
    </row>
    <row r="2493" spans="1:5">
      <c r="A2493" s="519">
        <v>38431</v>
      </c>
      <c r="B2493" s="519" t="s">
        <v>59911</v>
      </c>
      <c r="C2493" s="519" t="s">
        <v>57174</v>
      </c>
      <c r="D2493" s="519" t="s">
        <v>57170</v>
      </c>
      <c r="E2493" s="520" t="s">
        <v>55733</v>
      </c>
    </row>
    <row r="2494" spans="1:5">
      <c r="A2494" s="519">
        <v>38430</v>
      </c>
      <c r="B2494" s="519" t="s">
        <v>59912</v>
      </c>
      <c r="C2494" s="519" t="s">
        <v>57174</v>
      </c>
      <c r="D2494" s="519" t="s">
        <v>57170</v>
      </c>
      <c r="E2494" s="520" t="s">
        <v>64305</v>
      </c>
    </row>
    <row r="2495" spans="1:5">
      <c r="A2495" s="519">
        <v>36348</v>
      </c>
      <c r="B2495" s="519" t="s">
        <v>59913</v>
      </c>
      <c r="C2495" s="519" t="s">
        <v>57174</v>
      </c>
      <c r="D2495" s="519" t="s">
        <v>40591</v>
      </c>
      <c r="E2495" s="520" t="s">
        <v>52281</v>
      </c>
    </row>
    <row r="2496" spans="1:5">
      <c r="A2496" s="519">
        <v>36349</v>
      </c>
      <c r="B2496" s="519" t="s">
        <v>59914</v>
      </c>
      <c r="C2496" s="519" t="s">
        <v>57174</v>
      </c>
      <c r="D2496" s="519" t="s">
        <v>40591</v>
      </c>
      <c r="E2496" s="520" t="s">
        <v>56347</v>
      </c>
    </row>
    <row r="2497" spans="1:5">
      <c r="A2497" s="519">
        <v>38433</v>
      </c>
      <c r="B2497" s="519" t="s">
        <v>59915</v>
      </c>
      <c r="C2497" s="519" t="s">
        <v>57174</v>
      </c>
      <c r="D2497" s="519" t="s">
        <v>40591</v>
      </c>
      <c r="E2497" s="520" t="s">
        <v>49700</v>
      </c>
    </row>
    <row r="2498" spans="1:5">
      <c r="A2498" s="519">
        <v>38440</v>
      </c>
      <c r="B2498" s="519" t="s">
        <v>59916</v>
      </c>
      <c r="C2498" s="519" t="s">
        <v>57174</v>
      </c>
      <c r="D2498" s="519" t="s">
        <v>40591</v>
      </c>
      <c r="E2498" s="520" t="s">
        <v>64170</v>
      </c>
    </row>
    <row r="2499" spans="1:5">
      <c r="A2499" s="519">
        <v>36359</v>
      </c>
      <c r="B2499" s="519" t="s">
        <v>59917</v>
      </c>
      <c r="C2499" s="519" t="s">
        <v>57174</v>
      </c>
      <c r="D2499" s="519" t="s">
        <v>40591</v>
      </c>
      <c r="E2499" s="520" t="s">
        <v>55845</v>
      </c>
    </row>
    <row r="2500" spans="1:5">
      <c r="A2500" s="519">
        <v>36360</v>
      </c>
      <c r="B2500" s="519" t="s">
        <v>59918</v>
      </c>
      <c r="C2500" s="519" t="s">
        <v>57174</v>
      </c>
      <c r="D2500" s="519" t="s">
        <v>40591</v>
      </c>
      <c r="E2500" s="520" t="s">
        <v>58082</v>
      </c>
    </row>
    <row r="2501" spans="1:5">
      <c r="A2501" s="519">
        <v>38434</v>
      </c>
      <c r="B2501" s="519" t="s">
        <v>59919</v>
      </c>
      <c r="C2501" s="519" t="s">
        <v>57174</v>
      </c>
      <c r="D2501" s="519" t="s">
        <v>40591</v>
      </c>
      <c r="E2501" s="520" t="s">
        <v>55902</v>
      </c>
    </row>
    <row r="2502" spans="1:5">
      <c r="A2502" s="519">
        <v>38435</v>
      </c>
      <c r="B2502" s="519" t="s">
        <v>59920</v>
      </c>
      <c r="C2502" s="519" t="s">
        <v>57174</v>
      </c>
      <c r="D2502" s="519" t="s">
        <v>40591</v>
      </c>
      <c r="E2502" s="520" t="s">
        <v>55444</v>
      </c>
    </row>
    <row r="2503" spans="1:5">
      <c r="A2503" s="519">
        <v>38436</v>
      </c>
      <c r="B2503" s="519" t="s">
        <v>59921</v>
      </c>
      <c r="C2503" s="519" t="s">
        <v>57174</v>
      </c>
      <c r="D2503" s="519" t="s">
        <v>40591</v>
      </c>
      <c r="E2503" s="520" t="s">
        <v>58483</v>
      </c>
    </row>
    <row r="2504" spans="1:5">
      <c r="A2504" s="519">
        <v>38437</v>
      </c>
      <c r="B2504" s="519" t="s">
        <v>59922</v>
      </c>
      <c r="C2504" s="519" t="s">
        <v>57174</v>
      </c>
      <c r="D2504" s="519" t="s">
        <v>40591</v>
      </c>
      <c r="E2504" s="520" t="s">
        <v>64306</v>
      </c>
    </row>
    <row r="2505" spans="1:5">
      <c r="A2505" s="519">
        <v>38438</v>
      </c>
      <c r="B2505" s="519" t="s">
        <v>59924</v>
      </c>
      <c r="C2505" s="519" t="s">
        <v>57174</v>
      </c>
      <c r="D2505" s="519" t="s">
        <v>40591</v>
      </c>
      <c r="E2505" s="520" t="s">
        <v>64307</v>
      </c>
    </row>
    <row r="2506" spans="1:5">
      <c r="A2506" s="519">
        <v>38439</v>
      </c>
      <c r="B2506" s="519" t="s">
        <v>59926</v>
      </c>
      <c r="C2506" s="519" t="s">
        <v>57174</v>
      </c>
      <c r="D2506" s="519" t="s">
        <v>40591</v>
      </c>
      <c r="E2506" s="520" t="s">
        <v>64308</v>
      </c>
    </row>
    <row r="2507" spans="1:5">
      <c r="A2507" s="519">
        <v>10836</v>
      </c>
      <c r="B2507" s="519" t="s">
        <v>59928</v>
      </c>
      <c r="C2507" s="519" t="s">
        <v>57174</v>
      </c>
      <c r="D2507" s="519" t="s">
        <v>57170</v>
      </c>
      <c r="E2507" s="520" t="s">
        <v>62751</v>
      </c>
    </row>
    <row r="2508" spans="1:5">
      <c r="A2508" s="519">
        <v>20128</v>
      </c>
      <c r="B2508" s="519" t="s">
        <v>59930</v>
      </c>
      <c r="C2508" s="519" t="s">
        <v>57174</v>
      </c>
      <c r="D2508" s="519" t="s">
        <v>57170</v>
      </c>
      <c r="E2508" s="520" t="s">
        <v>64309</v>
      </c>
    </row>
    <row r="2509" spans="1:5">
      <c r="A2509" s="519">
        <v>20131</v>
      </c>
      <c r="B2509" s="519" t="s">
        <v>59931</v>
      </c>
      <c r="C2509" s="519" t="s">
        <v>57174</v>
      </c>
      <c r="D2509" s="519" t="s">
        <v>57170</v>
      </c>
      <c r="E2509" s="520" t="s">
        <v>64310</v>
      </c>
    </row>
    <row r="2510" spans="1:5">
      <c r="A2510" s="519">
        <v>3521</v>
      </c>
      <c r="B2510" s="519" t="s">
        <v>59932</v>
      </c>
      <c r="C2510" s="519" t="s">
        <v>57174</v>
      </c>
      <c r="D2510" s="519" t="s">
        <v>57170</v>
      </c>
      <c r="E2510" s="520" t="s">
        <v>59151</v>
      </c>
    </row>
    <row r="2511" spans="1:5">
      <c r="A2511" s="519">
        <v>3531</v>
      </c>
      <c r="B2511" s="519" t="s">
        <v>59933</v>
      </c>
      <c r="C2511" s="519" t="s">
        <v>57174</v>
      </c>
      <c r="D2511" s="519" t="s">
        <v>57170</v>
      </c>
      <c r="E2511" s="520" t="s">
        <v>57715</v>
      </c>
    </row>
    <row r="2512" spans="1:5">
      <c r="A2512" s="519">
        <v>3522</v>
      </c>
      <c r="B2512" s="519" t="s">
        <v>59934</v>
      </c>
      <c r="C2512" s="519" t="s">
        <v>57174</v>
      </c>
      <c r="D2512" s="519" t="s">
        <v>57170</v>
      </c>
      <c r="E2512" s="520" t="s">
        <v>55567</v>
      </c>
    </row>
    <row r="2513" spans="1:5">
      <c r="A2513" s="519">
        <v>3527</v>
      </c>
      <c r="B2513" s="519" t="s">
        <v>59935</v>
      </c>
      <c r="C2513" s="519" t="s">
        <v>57174</v>
      </c>
      <c r="D2513" s="519" t="s">
        <v>57170</v>
      </c>
      <c r="E2513" s="520" t="s">
        <v>53884</v>
      </c>
    </row>
    <row r="2514" spans="1:5">
      <c r="A2514" s="519">
        <v>10835</v>
      </c>
      <c r="B2514" s="519" t="s">
        <v>59936</v>
      </c>
      <c r="C2514" s="519" t="s">
        <v>57174</v>
      </c>
      <c r="D2514" s="519" t="s">
        <v>57170</v>
      </c>
      <c r="E2514" s="520" t="s">
        <v>26230</v>
      </c>
    </row>
    <row r="2515" spans="1:5">
      <c r="A2515" s="519">
        <v>3475</v>
      </c>
      <c r="B2515" s="519" t="s">
        <v>59937</v>
      </c>
      <c r="C2515" s="519" t="s">
        <v>57174</v>
      </c>
      <c r="D2515" s="519" t="s">
        <v>57170</v>
      </c>
      <c r="E2515" s="520" t="s">
        <v>24549</v>
      </c>
    </row>
    <row r="2516" spans="1:5">
      <c r="A2516" s="519">
        <v>3485</v>
      </c>
      <c r="B2516" s="519" t="s">
        <v>59938</v>
      </c>
      <c r="C2516" s="519" t="s">
        <v>57174</v>
      </c>
      <c r="D2516" s="519" t="s">
        <v>57170</v>
      </c>
      <c r="E2516" s="520" t="s">
        <v>55855</v>
      </c>
    </row>
    <row r="2517" spans="1:5">
      <c r="A2517" s="519">
        <v>3534</v>
      </c>
      <c r="B2517" s="519" t="s">
        <v>59939</v>
      </c>
      <c r="C2517" s="519" t="s">
        <v>57174</v>
      </c>
      <c r="D2517" s="519" t="s">
        <v>57170</v>
      </c>
      <c r="E2517" s="520" t="s">
        <v>52622</v>
      </c>
    </row>
    <row r="2518" spans="1:5">
      <c r="A2518" s="519">
        <v>3543</v>
      </c>
      <c r="B2518" s="519" t="s">
        <v>59940</v>
      </c>
      <c r="C2518" s="519" t="s">
        <v>57174</v>
      </c>
      <c r="D2518" s="519" t="s">
        <v>57170</v>
      </c>
      <c r="E2518" s="520" t="s">
        <v>58050</v>
      </c>
    </row>
    <row r="2519" spans="1:5">
      <c r="A2519" s="519">
        <v>3482</v>
      </c>
      <c r="B2519" s="519" t="s">
        <v>59941</v>
      </c>
      <c r="C2519" s="519" t="s">
        <v>57174</v>
      </c>
      <c r="D2519" s="519" t="s">
        <v>57170</v>
      </c>
      <c r="E2519" s="520" t="s">
        <v>64311</v>
      </c>
    </row>
    <row r="2520" spans="1:5">
      <c r="A2520" s="519">
        <v>3505</v>
      </c>
      <c r="B2520" s="519" t="s">
        <v>59943</v>
      </c>
      <c r="C2520" s="519" t="s">
        <v>57174</v>
      </c>
      <c r="D2520" s="519" t="s">
        <v>57170</v>
      </c>
      <c r="E2520" s="520" t="s">
        <v>63231</v>
      </c>
    </row>
    <row r="2521" spans="1:5">
      <c r="A2521" s="519">
        <v>3516</v>
      </c>
      <c r="B2521" s="519" t="s">
        <v>59944</v>
      </c>
      <c r="C2521" s="519" t="s">
        <v>57174</v>
      </c>
      <c r="D2521" s="519" t="s">
        <v>57170</v>
      </c>
      <c r="E2521" s="520" t="s">
        <v>55176</v>
      </c>
    </row>
    <row r="2522" spans="1:5">
      <c r="A2522" s="519">
        <v>3517</v>
      </c>
      <c r="B2522" s="519" t="s">
        <v>59945</v>
      </c>
      <c r="C2522" s="519" t="s">
        <v>57174</v>
      </c>
      <c r="D2522" s="519" t="s">
        <v>57170</v>
      </c>
      <c r="E2522" s="520" t="s">
        <v>52271</v>
      </c>
    </row>
    <row r="2523" spans="1:5">
      <c r="A2523" s="519">
        <v>3515</v>
      </c>
      <c r="B2523" s="519" t="s">
        <v>59947</v>
      </c>
      <c r="C2523" s="519" t="s">
        <v>57174</v>
      </c>
      <c r="D2523" s="519" t="s">
        <v>57170</v>
      </c>
      <c r="E2523" s="520" t="s">
        <v>64312</v>
      </c>
    </row>
    <row r="2524" spans="1:5">
      <c r="A2524" s="519">
        <v>20147</v>
      </c>
      <c r="B2524" s="519" t="s">
        <v>59948</v>
      </c>
      <c r="C2524" s="519" t="s">
        <v>57174</v>
      </c>
      <c r="D2524" s="519" t="s">
        <v>57170</v>
      </c>
      <c r="E2524" s="520" t="s">
        <v>26236</v>
      </c>
    </row>
    <row r="2525" spans="1:5">
      <c r="A2525" s="519">
        <v>3524</v>
      </c>
      <c r="B2525" s="519" t="s">
        <v>59949</v>
      </c>
      <c r="C2525" s="519" t="s">
        <v>57174</v>
      </c>
      <c r="D2525" s="519" t="s">
        <v>57170</v>
      </c>
      <c r="E2525" s="520" t="s">
        <v>55738</v>
      </c>
    </row>
    <row r="2526" spans="1:5">
      <c r="A2526" s="519">
        <v>3532</v>
      </c>
      <c r="B2526" s="519" t="s">
        <v>59951</v>
      </c>
      <c r="C2526" s="519" t="s">
        <v>57174</v>
      </c>
      <c r="D2526" s="519" t="s">
        <v>57170</v>
      </c>
      <c r="E2526" s="520" t="s">
        <v>56371</v>
      </c>
    </row>
    <row r="2527" spans="1:5">
      <c r="A2527" s="519">
        <v>3528</v>
      </c>
      <c r="B2527" s="519" t="s">
        <v>59952</v>
      </c>
      <c r="C2527" s="519" t="s">
        <v>57174</v>
      </c>
      <c r="D2527" s="519" t="s">
        <v>57170</v>
      </c>
      <c r="E2527" s="520" t="s">
        <v>54056</v>
      </c>
    </row>
    <row r="2528" spans="1:5">
      <c r="A2528" s="519">
        <v>37952</v>
      </c>
      <c r="B2528" s="519" t="s">
        <v>59953</v>
      </c>
      <c r="C2528" s="519" t="s">
        <v>57174</v>
      </c>
      <c r="D2528" s="519" t="s">
        <v>57170</v>
      </c>
      <c r="E2528" s="520" t="s">
        <v>56271</v>
      </c>
    </row>
    <row r="2529" spans="1:5">
      <c r="A2529" s="519">
        <v>37951</v>
      </c>
      <c r="B2529" s="519" t="s">
        <v>59954</v>
      </c>
      <c r="C2529" s="519" t="s">
        <v>57174</v>
      </c>
      <c r="D2529" s="519" t="s">
        <v>57170</v>
      </c>
      <c r="E2529" s="520" t="s">
        <v>57216</v>
      </c>
    </row>
    <row r="2530" spans="1:5">
      <c r="A2530" s="519">
        <v>3518</v>
      </c>
      <c r="B2530" s="519" t="s">
        <v>59955</v>
      </c>
      <c r="C2530" s="519" t="s">
        <v>57174</v>
      </c>
      <c r="D2530" s="519" t="s">
        <v>57170</v>
      </c>
      <c r="E2530" s="520" t="s">
        <v>58082</v>
      </c>
    </row>
    <row r="2531" spans="1:5">
      <c r="A2531" s="519">
        <v>3519</v>
      </c>
      <c r="B2531" s="519" t="s">
        <v>59956</v>
      </c>
      <c r="C2531" s="519" t="s">
        <v>57174</v>
      </c>
      <c r="D2531" s="519" t="s">
        <v>57170</v>
      </c>
      <c r="E2531" s="520" t="s">
        <v>57264</v>
      </c>
    </row>
    <row r="2532" spans="1:5">
      <c r="A2532" s="519">
        <v>3520</v>
      </c>
      <c r="B2532" s="519" t="s">
        <v>59957</v>
      </c>
      <c r="C2532" s="519" t="s">
        <v>57174</v>
      </c>
      <c r="D2532" s="519" t="s">
        <v>57170</v>
      </c>
      <c r="E2532" s="520" t="s">
        <v>57253</v>
      </c>
    </row>
    <row r="2533" spans="1:5">
      <c r="A2533" s="519">
        <v>37950</v>
      </c>
      <c r="B2533" s="519" t="s">
        <v>59958</v>
      </c>
      <c r="C2533" s="519" t="s">
        <v>57174</v>
      </c>
      <c r="D2533" s="519" t="s">
        <v>57170</v>
      </c>
      <c r="E2533" s="520" t="s">
        <v>64310</v>
      </c>
    </row>
    <row r="2534" spans="1:5">
      <c r="A2534" s="519">
        <v>37949</v>
      </c>
      <c r="B2534" s="519" t="s">
        <v>59959</v>
      </c>
      <c r="C2534" s="519" t="s">
        <v>57174</v>
      </c>
      <c r="D2534" s="519" t="s">
        <v>57170</v>
      </c>
      <c r="E2534" s="520" t="s">
        <v>57247</v>
      </c>
    </row>
    <row r="2535" spans="1:5">
      <c r="A2535" s="519">
        <v>3526</v>
      </c>
      <c r="B2535" s="519" t="s">
        <v>59961</v>
      </c>
      <c r="C2535" s="519" t="s">
        <v>57174</v>
      </c>
      <c r="D2535" s="519" t="s">
        <v>57170</v>
      </c>
      <c r="E2535" s="520" t="s">
        <v>52289</v>
      </c>
    </row>
    <row r="2536" spans="1:5">
      <c r="A2536" s="519">
        <v>3509</v>
      </c>
      <c r="B2536" s="519" t="s">
        <v>59963</v>
      </c>
      <c r="C2536" s="519" t="s">
        <v>57174</v>
      </c>
      <c r="D2536" s="519" t="s">
        <v>57170</v>
      </c>
      <c r="E2536" s="520" t="s">
        <v>56783</v>
      </c>
    </row>
    <row r="2537" spans="1:5">
      <c r="A2537" s="519">
        <v>3530</v>
      </c>
      <c r="B2537" s="519" t="s">
        <v>59964</v>
      </c>
      <c r="C2537" s="519" t="s">
        <v>57174</v>
      </c>
      <c r="D2537" s="519" t="s">
        <v>57170</v>
      </c>
      <c r="E2537" s="520" t="s">
        <v>64313</v>
      </c>
    </row>
    <row r="2538" spans="1:5">
      <c r="A2538" s="519">
        <v>3542</v>
      </c>
      <c r="B2538" s="519" t="s">
        <v>59966</v>
      </c>
      <c r="C2538" s="519" t="s">
        <v>57174</v>
      </c>
      <c r="D2538" s="519" t="s">
        <v>57170</v>
      </c>
      <c r="E2538" s="520" t="s">
        <v>23457</v>
      </c>
    </row>
    <row r="2539" spans="1:5">
      <c r="A2539" s="519">
        <v>3529</v>
      </c>
      <c r="B2539" s="519" t="s">
        <v>59967</v>
      </c>
      <c r="C2539" s="519" t="s">
        <v>57174</v>
      </c>
      <c r="D2539" s="519" t="s">
        <v>57170</v>
      </c>
      <c r="E2539" s="520" t="s">
        <v>22707</v>
      </c>
    </row>
    <row r="2540" spans="1:5">
      <c r="A2540" s="519">
        <v>3536</v>
      </c>
      <c r="B2540" s="519" t="s">
        <v>59968</v>
      </c>
      <c r="C2540" s="519" t="s">
        <v>57174</v>
      </c>
      <c r="D2540" s="519" t="s">
        <v>57170</v>
      </c>
      <c r="E2540" s="520" t="s">
        <v>59357</v>
      </c>
    </row>
    <row r="2541" spans="1:5">
      <c r="A2541" s="519">
        <v>3535</v>
      </c>
      <c r="B2541" s="519" t="s">
        <v>59969</v>
      </c>
      <c r="C2541" s="519" t="s">
        <v>57174</v>
      </c>
      <c r="D2541" s="519" t="s">
        <v>57170</v>
      </c>
      <c r="E2541" s="520" t="s">
        <v>58333</v>
      </c>
    </row>
    <row r="2542" spans="1:5">
      <c r="A2542" s="519">
        <v>3540</v>
      </c>
      <c r="B2542" s="519" t="s">
        <v>59970</v>
      </c>
      <c r="C2542" s="519" t="s">
        <v>57174</v>
      </c>
      <c r="D2542" s="519" t="s">
        <v>57170</v>
      </c>
      <c r="E2542" s="520" t="s">
        <v>56556</v>
      </c>
    </row>
    <row r="2543" spans="1:5">
      <c r="A2543" s="519">
        <v>3539</v>
      </c>
      <c r="B2543" s="519" t="s">
        <v>59971</v>
      </c>
      <c r="C2543" s="519" t="s">
        <v>57174</v>
      </c>
      <c r="D2543" s="519" t="s">
        <v>57170</v>
      </c>
      <c r="E2543" s="520" t="s">
        <v>64314</v>
      </c>
    </row>
    <row r="2544" spans="1:5">
      <c r="A2544" s="519">
        <v>3513</v>
      </c>
      <c r="B2544" s="519" t="s">
        <v>59972</v>
      </c>
      <c r="C2544" s="519" t="s">
        <v>57174</v>
      </c>
      <c r="D2544" s="519" t="s">
        <v>57170</v>
      </c>
      <c r="E2544" s="520" t="s">
        <v>64315</v>
      </c>
    </row>
    <row r="2545" spans="1:5">
      <c r="A2545" s="519">
        <v>3492</v>
      </c>
      <c r="B2545" s="519" t="s">
        <v>59974</v>
      </c>
      <c r="C2545" s="519" t="s">
        <v>57174</v>
      </c>
      <c r="D2545" s="519" t="s">
        <v>57170</v>
      </c>
      <c r="E2545" s="520" t="s">
        <v>63626</v>
      </c>
    </row>
    <row r="2546" spans="1:5">
      <c r="A2546" s="519">
        <v>3491</v>
      </c>
      <c r="B2546" s="519" t="s">
        <v>59976</v>
      </c>
      <c r="C2546" s="519" t="s">
        <v>57174</v>
      </c>
      <c r="D2546" s="519" t="s">
        <v>57170</v>
      </c>
      <c r="E2546" s="520" t="s">
        <v>53497</v>
      </c>
    </row>
    <row r="2547" spans="1:5">
      <c r="A2547" s="519">
        <v>3493</v>
      </c>
      <c r="B2547" s="519" t="s">
        <v>59978</v>
      </c>
      <c r="C2547" s="519" t="s">
        <v>57174</v>
      </c>
      <c r="D2547" s="519" t="s">
        <v>57170</v>
      </c>
      <c r="E2547" s="520" t="s">
        <v>62824</v>
      </c>
    </row>
    <row r="2548" spans="1:5">
      <c r="A2548" s="519">
        <v>12628</v>
      </c>
      <c r="B2548" s="519" t="s">
        <v>59979</v>
      </c>
      <c r="C2548" s="519" t="s">
        <v>57174</v>
      </c>
      <c r="D2548" s="519" t="s">
        <v>40591</v>
      </c>
      <c r="E2548" s="520" t="s">
        <v>55636</v>
      </c>
    </row>
    <row r="2549" spans="1:5">
      <c r="A2549" s="519">
        <v>12629</v>
      </c>
      <c r="B2549" s="519" t="s">
        <v>59980</v>
      </c>
      <c r="C2549" s="519" t="s">
        <v>57174</v>
      </c>
      <c r="D2549" s="519" t="s">
        <v>40591</v>
      </c>
      <c r="E2549" s="520" t="s">
        <v>64316</v>
      </c>
    </row>
    <row r="2550" spans="1:5">
      <c r="A2550" s="519">
        <v>3481</v>
      </c>
      <c r="B2550" s="519" t="s">
        <v>59981</v>
      </c>
      <c r="C2550" s="519" t="s">
        <v>57174</v>
      </c>
      <c r="D2550" s="519" t="s">
        <v>57170</v>
      </c>
      <c r="E2550" s="520" t="s">
        <v>57992</v>
      </c>
    </row>
    <row r="2551" spans="1:5">
      <c r="A2551" s="519">
        <v>3510</v>
      </c>
      <c r="B2551" s="519" t="s">
        <v>59983</v>
      </c>
      <c r="C2551" s="519" t="s">
        <v>57174</v>
      </c>
      <c r="D2551" s="519" t="s">
        <v>57170</v>
      </c>
      <c r="E2551" s="520" t="s">
        <v>63219</v>
      </c>
    </row>
    <row r="2552" spans="1:5">
      <c r="A2552" s="519">
        <v>3508</v>
      </c>
      <c r="B2552" s="519" t="s">
        <v>59985</v>
      </c>
      <c r="C2552" s="519" t="s">
        <v>57174</v>
      </c>
      <c r="D2552" s="519" t="s">
        <v>57170</v>
      </c>
      <c r="E2552" s="520" t="s">
        <v>59514</v>
      </c>
    </row>
    <row r="2553" spans="1:5">
      <c r="A2553" s="519">
        <v>38939</v>
      </c>
      <c r="B2553" s="519" t="s">
        <v>59986</v>
      </c>
      <c r="C2553" s="519" t="s">
        <v>57174</v>
      </c>
      <c r="D2553" s="519" t="s">
        <v>40591</v>
      </c>
      <c r="E2553" s="520" t="s">
        <v>26241</v>
      </c>
    </row>
    <row r="2554" spans="1:5">
      <c r="A2554" s="519">
        <v>38940</v>
      </c>
      <c r="B2554" s="519" t="s">
        <v>59987</v>
      </c>
      <c r="C2554" s="519" t="s">
        <v>57174</v>
      </c>
      <c r="D2554" s="519" t="s">
        <v>40591</v>
      </c>
      <c r="E2554" s="520" t="s">
        <v>60451</v>
      </c>
    </row>
    <row r="2555" spans="1:5">
      <c r="A2555" s="519">
        <v>38941</v>
      </c>
      <c r="B2555" s="519" t="s">
        <v>59988</v>
      </c>
      <c r="C2555" s="519" t="s">
        <v>57174</v>
      </c>
      <c r="D2555" s="519" t="s">
        <v>40591</v>
      </c>
      <c r="E2555" s="520" t="s">
        <v>55121</v>
      </c>
    </row>
    <row r="2556" spans="1:5">
      <c r="A2556" s="519">
        <v>38942</v>
      </c>
      <c r="B2556" s="519" t="s">
        <v>59990</v>
      </c>
      <c r="C2556" s="519" t="s">
        <v>57174</v>
      </c>
      <c r="D2556" s="519" t="s">
        <v>40591</v>
      </c>
      <c r="E2556" s="520" t="s">
        <v>55922</v>
      </c>
    </row>
    <row r="2557" spans="1:5">
      <c r="A2557" s="519">
        <v>38987</v>
      </c>
      <c r="B2557" s="519" t="s">
        <v>59991</v>
      </c>
      <c r="C2557" s="519" t="s">
        <v>57174</v>
      </c>
      <c r="D2557" s="519" t="s">
        <v>40591</v>
      </c>
      <c r="E2557" s="520" t="s">
        <v>55637</v>
      </c>
    </row>
    <row r="2558" spans="1:5">
      <c r="A2558" s="519">
        <v>38988</v>
      </c>
      <c r="B2558" s="519" t="s">
        <v>59992</v>
      </c>
      <c r="C2558" s="519" t="s">
        <v>57174</v>
      </c>
      <c r="D2558" s="519" t="s">
        <v>40591</v>
      </c>
      <c r="E2558" s="520" t="s">
        <v>60728</v>
      </c>
    </row>
    <row r="2559" spans="1:5">
      <c r="A2559" s="519">
        <v>38989</v>
      </c>
      <c r="B2559" s="519" t="s">
        <v>59994</v>
      </c>
      <c r="C2559" s="519" t="s">
        <v>57174</v>
      </c>
      <c r="D2559" s="519" t="s">
        <v>40591</v>
      </c>
      <c r="E2559" s="520" t="s">
        <v>60558</v>
      </c>
    </row>
    <row r="2560" spans="1:5">
      <c r="A2560" s="519">
        <v>38990</v>
      </c>
      <c r="B2560" s="519" t="s">
        <v>59995</v>
      </c>
      <c r="C2560" s="519" t="s">
        <v>57174</v>
      </c>
      <c r="D2560" s="519" t="s">
        <v>40591</v>
      </c>
      <c r="E2560" s="520" t="s">
        <v>64317</v>
      </c>
    </row>
    <row r="2561" spans="1:5">
      <c r="A2561" s="519">
        <v>38991</v>
      </c>
      <c r="B2561" s="519" t="s">
        <v>59996</v>
      </c>
      <c r="C2561" s="519" t="s">
        <v>57174</v>
      </c>
      <c r="D2561" s="519" t="s">
        <v>40591</v>
      </c>
      <c r="E2561" s="520" t="s">
        <v>55115</v>
      </c>
    </row>
    <row r="2562" spans="1:5">
      <c r="A2562" s="519">
        <v>38913</v>
      </c>
      <c r="B2562" s="519" t="s">
        <v>59997</v>
      </c>
      <c r="C2562" s="519" t="s">
        <v>57174</v>
      </c>
      <c r="D2562" s="519" t="s">
        <v>40591</v>
      </c>
      <c r="E2562" s="520" t="s">
        <v>50775</v>
      </c>
    </row>
    <row r="2563" spans="1:5">
      <c r="A2563" s="519">
        <v>38914</v>
      </c>
      <c r="B2563" s="519" t="s">
        <v>59998</v>
      </c>
      <c r="C2563" s="519" t="s">
        <v>57174</v>
      </c>
      <c r="D2563" s="519" t="s">
        <v>40591</v>
      </c>
      <c r="E2563" s="520" t="s">
        <v>55386</v>
      </c>
    </row>
    <row r="2564" spans="1:5">
      <c r="A2564" s="519">
        <v>38915</v>
      </c>
      <c r="B2564" s="519" t="s">
        <v>59999</v>
      </c>
      <c r="C2564" s="519" t="s">
        <v>57174</v>
      </c>
      <c r="D2564" s="519" t="s">
        <v>40591</v>
      </c>
      <c r="E2564" s="520" t="s">
        <v>55171</v>
      </c>
    </row>
    <row r="2565" spans="1:5">
      <c r="A2565" s="519">
        <v>38916</v>
      </c>
      <c r="B2565" s="519" t="s">
        <v>60001</v>
      </c>
      <c r="C2565" s="519" t="s">
        <v>57174</v>
      </c>
      <c r="D2565" s="519" t="s">
        <v>40591</v>
      </c>
      <c r="E2565" s="520" t="s">
        <v>56578</v>
      </c>
    </row>
    <row r="2566" spans="1:5">
      <c r="A2566" s="519">
        <v>39300</v>
      </c>
      <c r="B2566" s="519" t="s">
        <v>60002</v>
      </c>
      <c r="C2566" s="519" t="s">
        <v>57174</v>
      </c>
      <c r="D2566" s="519" t="s">
        <v>40591</v>
      </c>
      <c r="E2566" s="520" t="s">
        <v>59051</v>
      </c>
    </row>
    <row r="2567" spans="1:5">
      <c r="A2567" s="519">
        <v>39301</v>
      </c>
      <c r="B2567" s="519" t="s">
        <v>60003</v>
      </c>
      <c r="C2567" s="519" t="s">
        <v>57174</v>
      </c>
      <c r="D2567" s="519" t="s">
        <v>40591</v>
      </c>
      <c r="E2567" s="520" t="s">
        <v>54717</v>
      </c>
    </row>
    <row r="2568" spans="1:5">
      <c r="A2568" s="519">
        <v>39302</v>
      </c>
      <c r="B2568" s="519" t="s">
        <v>60005</v>
      </c>
      <c r="C2568" s="519" t="s">
        <v>57174</v>
      </c>
      <c r="D2568" s="519" t="s">
        <v>40591</v>
      </c>
      <c r="E2568" s="520" t="s">
        <v>64318</v>
      </c>
    </row>
    <row r="2569" spans="1:5">
      <c r="A2569" s="519">
        <v>39303</v>
      </c>
      <c r="B2569" s="519" t="s">
        <v>60006</v>
      </c>
      <c r="C2569" s="519" t="s">
        <v>57174</v>
      </c>
      <c r="D2569" s="519" t="s">
        <v>40591</v>
      </c>
      <c r="E2569" s="520" t="s">
        <v>64319</v>
      </c>
    </row>
    <row r="2570" spans="1:5">
      <c r="A2570" s="519">
        <v>38923</v>
      </c>
      <c r="B2570" s="519" t="s">
        <v>60008</v>
      </c>
      <c r="C2570" s="519" t="s">
        <v>57174</v>
      </c>
      <c r="D2570" s="519" t="s">
        <v>40591</v>
      </c>
      <c r="E2570" s="520" t="s">
        <v>49698</v>
      </c>
    </row>
    <row r="2571" spans="1:5">
      <c r="A2571" s="519">
        <v>38925</v>
      </c>
      <c r="B2571" s="519" t="s">
        <v>60009</v>
      </c>
      <c r="C2571" s="519" t="s">
        <v>57174</v>
      </c>
      <c r="D2571" s="519" t="s">
        <v>40591</v>
      </c>
      <c r="E2571" s="520" t="s">
        <v>55451</v>
      </c>
    </row>
    <row r="2572" spans="1:5">
      <c r="A2572" s="519">
        <v>38926</v>
      </c>
      <c r="B2572" s="519" t="s">
        <v>60010</v>
      </c>
      <c r="C2572" s="519" t="s">
        <v>57174</v>
      </c>
      <c r="D2572" s="519" t="s">
        <v>40591</v>
      </c>
      <c r="E2572" s="520" t="s">
        <v>55869</v>
      </c>
    </row>
    <row r="2573" spans="1:5">
      <c r="A2573" s="519">
        <v>38927</v>
      </c>
      <c r="B2573" s="519" t="s">
        <v>60011</v>
      </c>
      <c r="C2573" s="519" t="s">
        <v>57174</v>
      </c>
      <c r="D2573" s="519" t="s">
        <v>40591</v>
      </c>
      <c r="E2573" s="520" t="s">
        <v>49451</v>
      </c>
    </row>
    <row r="2574" spans="1:5">
      <c r="A2574" s="519">
        <v>39304</v>
      </c>
      <c r="B2574" s="519" t="s">
        <v>60012</v>
      </c>
      <c r="C2574" s="519" t="s">
        <v>57174</v>
      </c>
      <c r="D2574" s="519" t="s">
        <v>40591</v>
      </c>
      <c r="E2574" s="520" t="s">
        <v>54732</v>
      </c>
    </row>
    <row r="2575" spans="1:5">
      <c r="A2575" s="519">
        <v>38924</v>
      </c>
      <c r="B2575" s="519" t="s">
        <v>60013</v>
      </c>
      <c r="C2575" s="519" t="s">
        <v>57174</v>
      </c>
      <c r="D2575" s="519" t="s">
        <v>40591</v>
      </c>
      <c r="E2575" s="520" t="s">
        <v>60948</v>
      </c>
    </row>
    <row r="2576" spans="1:5">
      <c r="A2576" s="519">
        <v>39305</v>
      </c>
      <c r="B2576" s="519" t="s">
        <v>60014</v>
      </c>
      <c r="C2576" s="519" t="s">
        <v>57174</v>
      </c>
      <c r="D2576" s="519" t="s">
        <v>40591</v>
      </c>
      <c r="E2576" s="520" t="s">
        <v>55570</v>
      </c>
    </row>
    <row r="2577" spans="1:5">
      <c r="A2577" s="519">
        <v>39306</v>
      </c>
      <c r="B2577" s="519" t="s">
        <v>60015</v>
      </c>
      <c r="C2577" s="519" t="s">
        <v>57174</v>
      </c>
      <c r="D2577" s="519" t="s">
        <v>40591</v>
      </c>
      <c r="E2577" s="520" t="s">
        <v>55416</v>
      </c>
    </row>
    <row r="2578" spans="1:5">
      <c r="A2578" s="519">
        <v>38928</v>
      </c>
      <c r="B2578" s="519" t="s">
        <v>60016</v>
      </c>
      <c r="C2578" s="519" t="s">
        <v>57174</v>
      </c>
      <c r="D2578" s="519" t="s">
        <v>40591</v>
      </c>
      <c r="E2578" s="520" t="s">
        <v>51174</v>
      </c>
    </row>
    <row r="2579" spans="1:5">
      <c r="A2579" s="519">
        <v>38929</v>
      </c>
      <c r="B2579" s="519" t="s">
        <v>60017</v>
      </c>
      <c r="C2579" s="519" t="s">
        <v>57174</v>
      </c>
      <c r="D2579" s="519" t="s">
        <v>40591</v>
      </c>
      <c r="E2579" s="520" t="s">
        <v>60683</v>
      </c>
    </row>
    <row r="2580" spans="1:5">
      <c r="A2580" s="519">
        <v>39307</v>
      </c>
      <c r="B2580" s="519" t="s">
        <v>60018</v>
      </c>
      <c r="C2580" s="519" t="s">
        <v>57174</v>
      </c>
      <c r="D2580" s="519" t="s">
        <v>40591</v>
      </c>
      <c r="E2580" s="520" t="s">
        <v>55926</v>
      </c>
    </row>
    <row r="2581" spans="1:5">
      <c r="A2581" s="519">
        <v>38930</v>
      </c>
      <c r="B2581" s="519" t="s">
        <v>60019</v>
      </c>
      <c r="C2581" s="519" t="s">
        <v>57174</v>
      </c>
      <c r="D2581" s="519" t="s">
        <v>40591</v>
      </c>
      <c r="E2581" s="520" t="s">
        <v>64320</v>
      </c>
    </row>
    <row r="2582" spans="1:5">
      <c r="A2582" s="519">
        <v>38931</v>
      </c>
      <c r="B2582" s="519" t="s">
        <v>60020</v>
      </c>
      <c r="C2582" s="519" t="s">
        <v>57174</v>
      </c>
      <c r="D2582" s="519" t="s">
        <v>40591</v>
      </c>
      <c r="E2582" s="520" t="s">
        <v>64321</v>
      </c>
    </row>
    <row r="2583" spans="1:5">
      <c r="A2583" s="519">
        <v>38932</v>
      </c>
      <c r="B2583" s="519" t="s">
        <v>60021</v>
      </c>
      <c r="C2583" s="519" t="s">
        <v>57174</v>
      </c>
      <c r="D2583" s="519" t="s">
        <v>40591</v>
      </c>
      <c r="E2583" s="520" t="s">
        <v>54163</v>
      </c>
    </row>
    <row r="2584" spans="1:5">
      <c r="A2584" s="519">
        <v>38934</v>
      </c>
      <c r="B2584" s="519" t="s">
        <v>60022</v>
      </c>
      <c r="C2584" s="519" t="s">
        <v>57174</v>
      </c>
      <c r="D2584" s="519" t="s">
        <v>40591</v>
      </c>
      <c r="E2584" s="520" t="s">
        <v>64322</v>
      </c>
    </row>
    <row r="2585" spans="1:5">
      <c r="A2585" s="519">
        <v>38935</v>
      </c>
      <c r="B2585" s="519" t="s">
        <v>60024</v>
      </c>
      <c r="C2585" s="519" t="s">
        <v>57174</v>
      </c>
      <c r="D2585" s="519" t="s">
        <v>40591</v>
      </c>
      <c r="E2585" s="520" t="s">
        <v>51172</v>
      </c>
    </row>
    <row r="2586" spans="1:5">
      <c r="A2586" s="519">
        <v>38936</v>
      </c>
      <c r="B2586" s="519" t="s">
        <v>60025</v>
      </c>
      <c r="C2586" s="519" t="s">
        <v>57174</v>
      </c>
      <c r="D2586" s="519" t="s">
        <v>40591</v>
      </c>
      <c r="E2586" s="520" t="s">
        <v>59893</v>
      </c>
    </row>
    <row r="2587" spans="1:5">
      <c r="A2587" s="519">
        <v>38937</v>
      </c>
      <c r="B2587" s="519" t="s">
        <v>60027</v>
      </c>
      <c r="C2587" s="519" t="s">
        <v>57174</v>
      </c>
      <c r="D2587" s="519" t="s">
        <v>40591</v>
      </c>
      <c r="E2587" s="520" t="s">
        <v>64323</v>
      </c>
    </row>
    <row r="2588" spans="1:5">
      <c r="A2588" s="519">
        <v>38938</v>
      </c>
      <c r="B2588" s="519" t="s">
        <v>60028</v>
      </c>
      <c r="C2588" s="519" t="s">
        <v>57174</v>
      </c>
      <c r="D2588" s="519" t="s">
        <v>40591</v>
      </c>
      <c r="E2588" s="520" t="s">
        <v>59739</v>
      </c>
    </row>
    <row r="2589" spans="1:5">
      <c r="A2589" s="519">
        <v>3489</v>
      </c>
      <c r="B2589" s="519" t="s">
        <v>60029</v>
      </c>
      <c r="C2589" s="519" t="s">
        <v>57174</v>
      </c>
      <c r="D2589" s="519" t="s">
        <v>57170</v>
      </c>
      <c r="E2589" s="520" t="s">
        <v>64324</v>
      </c>
    </row>
    <row r="2590" spans="1:5">
      <c r="A2590" s="519">
        <v>20151</v>
      </c>
      <c r="B2590" s="519" t="s">
        <v>60030</v>
      </c>
      <c r="C2590" s="519" t="s">
        <v>57174</v>
      </c>
      <c r="D2590" s="519" t="s">
        <v>57170</v>
      </c>
      <c r="E2590" s="520" t="s">
        <v>56679</v>
      </c>
    </row>
    <row r="2591" spans="1:5">
      <c r="A2591" s="519">
        <v>20152</v>
      </c>
      <c r="B2591" s="519" t="s">
        <v>60032</v>
      </c>
      <c r="C2591" s="519" t="s">
        <v>57174</v>
      </c>
      <c r="D2591" s="519" t="s">
        <v>57170</v>
      </c>
      <c r="E2591" s="520" t="s">
        <v>64325</v>
      </c>
    </row>
    <row r="2592" spans="1:5">
      <c r="A2592" s="519">
        <v>20148</v>
      </c>
      <c r="B2592" s="519" t="s">
        <v>60033</v>
      </c>
      <c r="C2592" s="519" t="s">
        <v>57174</v>
      </c>
      <c r="D2592" s="519" t="s">
        <v>57170</v>
      </c>
      <c r="E2592" s="520" t="s">
        <v>55144</v>
      </c>
    </row>
    <row r="2593" spans="1:5">
      <c r="A2593" s="519">
        <v>20149</v>
      </c>
      <c r="B2593" s="519" t="s">
        <v>60034</v>
      </c>
      <c r="C2593" s="519" t="s">
        <v>57174</v>
      </c>
      <c r="D2593" s="519" t="s">
        <v>57170</v>
      </c>
      <c r="E2593" s="520" t="s">
        <v>57893</v>
      </c>
    </row>
    <row r="2594" spans="1:5">
      <c r="A2594" s="519">
        <v>20150</v>
      </c>
      <c r="B2594" s="519" t="s">
        <v>60036</v>
      </c>
      <c r="C2594" s="519" t="s">
        <v>57174</v>
      </c>
      <c r="D2594" s="519" t="s">
        <v>57170</v>
      </c>
      <c r="E2594" s="520" t="s">
        <v>54768</v>
      </c>
    </row>
    <row r="2595" spans="1:5">
      <c r="A2595" s="519">
        <v>20157</v>
      </c>
      <c r="B2595" s="519" t="s">
        <v>60037</v>
      </c>
      <c r="C2595" s="519" t="s">
        <v>57174</v>
      </c>
      <c r="D2595" s="519" t="s">
        <v>57170</v>
      </c>
      <c r="E2595" s="520" t="s">
        <v>56324</v>
      </c>
    </row>
    <row r="2596" spans="1:5">
      <c r="A2596" s="519">
        <v>20158</v>
      </c>
      <c r="B2596" s="519" t="s">
        <v>60038</v>
      </c>
      <c r="C2596" s="519" t="s">
        <v>57174</v>
      </c>
      <c r="D2596" s="519" t="s">
        <v>57170</v>
      </c>
      <c r="E2596" s="520" t="s">
        <v>64326</v>
      </c>
    </row>
    <row r="2597" spans="1:5">
      <c r="A2597" s="519">
        <v>20154</v>
      </c>
      <c r="B2597" s="519" t="s">
        <v>60040</v>
      </c>
      <c r="C2597" s="519" t="s">
        <v>57174</v>
      </c>
      <c r="D2597" s="519" t="s">
        <v>57170</v>
      </c>
      <c r="E2597" s="520" t="s">
        <v>23779</v>
      </c>
    </row>
    <row r="2598" spans="1:5">
      <c r="A2598" s="519">
        <v>20155</v>
      </c>
      <c r="B2598" s="519" t="s">
        <v>60041</v>
      </c>
      <c r="C2598" s="519" t="s">
        <v>57174</v>
      </c>
      <c r="D2598" s="519" t="s">
        <v>57170</v>
      </c>
      <c r="E2598" s="520" t="s">
        <v>61975</v>
      </c>
    </row>
    <row r="2599" spans="1:5">
      <c r="A2599" s="519">
        <v>20156</v>
      </c>
      <c r="B2599" s="519" t="s">
        <v>60043</v>
      </c>
      <c r="C2599" s="519" t="s">
        <v>57174</v>
      </c>
      <c r="D2599" s="519" t="s">
        <v>57170</v>
      </c>
      <c r="E2599" s="520" t="s">
        <v>56644</v>
      </c>
    </row>
    <row r="2600" spans="1:5">
      <c r="A2600" s="519">
        <v>3512</v>
      </c>
      <c r="B2600" s="519" t="s">
        <v>60044</v>
      </c>
      <c r="C2600" s="519" t="s">
        <v>57174</v>
      </c>
      <c r="D2600" s="519" t="s">
        <v>57170</v>
      </c>
      <c r="E2600" s="520" t="s">
        <v>64327</v>
      </c>
    </row>
    <row r="2601" spans="1:5">
      <c r="A2601" s="519">
        <v>3499</v>
      </c>
      <c r="B2601" s="519" t="s">
        <v>60045</v>
      </c>
      <c r="C2601" s="519" t="s">
        <v>57174</v>
      </c>
      <c r="D2601" s="519" t="s">
        <v>57170</v>
      </c>
      <c r="E2601" s="520" t="s">
        <v>50793</v>
      </c>
    </row>
    <row r="2602" spans="1:5">
      <c r="A2602" s="519">
        <v>3500</v>
      </c>
      <c r="B2602" s="519" t="s">
        <v>60046</v>
      </c>
      <c r="C2602" s="519" t="s">
        <v>57174</v>
      </c>
      <c r="D2602" s="519" t="s">
        <v>57170</v>
      </c>
      <c r="E2602" s="520" t="s">
        <v>56780</v>
      </c>
    </row>
    <row r="2603" spans="1:5">
      <c r="A2603" s="519">
        <v>3501</v>
      </c>
      <c r="B2603" s="519" t="s">
        <v>60047</v>
      </c>
      <c r="C2603" s="519" t="s">
        <v>57174</v>
      </c>
      <c r="D2603" s="519" t="s">
        <v>57170</v>
      </c>
      <c r="E2603" s="520" t="s">
        <v>53005</v>
      </c>
    </row>
    <row r="2604" spans="1:5">
      <c r="A2604" s="519">
        <v>3502</v>
      </c>
      <c r="B2604" s="519" t="s">
        <v>60048</v>
      </c>
      <c r="C2604" s="519" t="s">
        <v>57174</v>
      </c>
      <c r="D2604" s="519" t="s">
        <v>57170</v>
      </c>
      <c r="E2604" s="520" t="s">
        <v>64328</v>
      </c>
    </row>
    <row r="2605" spans="1:5">
      <c r="A2605" s="519">
        <v>3503</v>
      </c>
      <c r="B2605" s="519" t="s">
        <v>60049</v>
      </c>
      <c r="C2605" s="519" t="s">
        <v>57174</v>
      </c>
      <c r="D2605" s="519" t="s">
        <v>57170</v>
      </c>
      <c r="E2605" s="520" t="s">
        <v>56495</v>
      </c>
    </row>
    <row r="2606" spans="1:5">
      <c r="A2606" s="519">
        <v>3477</v>
      </c>
      <c r="B2606" s="519" t="s">
        <v>60050</v>
      </c>
      <c r="C2606" s="519" t="s">
        <v>57174</v>
      </c>
      <c r="D2606" s="519" t="s">
        <v>57170</v>
      </c>
      <c r="E2606" s="520" t="s">
        <v>64329</v>
      </c>
    </row>
    <row r="2607" spans="1:5">
      <c r="A2607" s="519">
        <v>3478</v>
      </c>
      <c r="B2607" s="519" t="s">
        <v>60051</v>
      </c>
      <c r="C2607" s="519" t="s">
        <v>57174</v>
      </c>
      <c r="D2607" s="519" t="s">
        <v>57170</v>
      </c>
      <c r="E2607" s="520" t="s">
        <v>64330</v>
      </c>
    </row>
    <row r="2608" spans="1:5">
      <c r="A2608" s="519">
        <v>3525</v>
      </c>
      <c r="B2608" s="519" t="s">
        <v>60052</v>
      </c>
      <c r="C2608" s="519" t="s">
        <v>57174</v>
      </c>
      <c r="D2608" s="519" t="s">
        <v>57170</v>
      </c>
      <c r="E2608" s="520" t="s">
        <v>64331</v>
      </c>
    </row>
    <row r="2609" spans="1:5">
      <c r="A2609" s="519">
        <v>3511</v>
      </c>
      <c r="B2609" s="519" t="s">
        <v>60053</v>
      </c>
      <c r="C2609" s="519" t="s">
        <v>57174</v>
      </c>
      <c r="D2609" s="519" t="s">
        <v>57170</v>
      </c>
      <c r="E2609" s="520" t="s">
        <v>64332</v>
      </c>
    </row>
    <row r="2610" spans="1:5">
      <c r="A2610" s="519">
        <v>38917</v>
      </c>
      <c r="B2610" s="519" t="s">
        <v>60054</v>
      </c>
      <c r="C2610" s="519" t="s">
        <v>57174</v>
      </c>
      <c r="D2610" s="519" t="s">
        <v>40591</v>
      </c>
      <c r="E2610" s="520" t="s">
        <v>58694</v>
      </c>
    </row>
    <row r="2611" spans="1:5">
      <c r="A2611" s="519">
        <v>38919</v>
      </c>
      <c r="B2611" s="519" t="s">
        <v>60055</v>
      </c>
      <c r="C2611" s="519" t="s">
        <v>57174</v>
      </c>
      <c r="D2611" s="519" t="s">
        <v>40591</v>
      </c>
      <c r="E2611" s="520" t="s">
        <v>59154</v>
      </c>
    </row>
    <row r="2612" spans="1:5">
      <c r="A2612" s="519">
        <v>38922</v>
      </c>
      <c r="B2612" s="519" t="s">
        <v>60056</v>
      </c>
      <c r="C2612" s="519" t="s">
        <v>57174</v>
      </c>
      <c r="D2612" s="519" t="s">
        <v>40591</v>
      </c>
      <c r="E2612" s="520" t="s">
        <v>64333</v>
      </c>
    </row>
    <row r="2613" spans="1:5">
      <c r="A2613" s="519">
        <v>38921</v>
      </c>
      <c r="B2613" s="519" t="s">
        <v>60057</v>
      </c>
      <c r="C2613" s="519" t="s">
        <v>57174</v>
      </c>
      <c r="D2613" s="519" t="s">
        <v>40591</v>
      </c>
      <c r="E2613" s="520" t="s">
        <v>55555</v>
      </c>
    </row>
    <row r="2614" spans="1:5">
      <c r="A2614" s="519">
        <v>38918</v>
      </c>
      <c r="B2614" s="519" t="s">
        <v>60059</v>
      </c>
      <c r="C2614" s="519" t="s">
        <v>57174</v>
      </c>
      <c r="D2614" s="519" t="s">
        <v>40591</v>
      </c>
      <c r="E2614" s="520" t="s">
        <v>64334</v>
      </c>
    </row>
    <row r="2615" spans="1:5">
      <c r="A2615" s="519">
        <v>38920</v>
      </c>
      <c r="B2615" s="519" t="s">
        <v>60060</v>
      </c>
      <c r="C2615" s="519" t="s">
        <v>57174</v>
      </c>
      <c r="D2615" s="519" t="s">
        <v>40591</v>
      </c>
      <c r="E2615" s="520" t="s">
        <v>56521</v>
      </c>
    </row>
    <row r="2616" spans="1:5">
      <c r="A2616" s="519">
        <v>12032</v>
      </c>
      <c r="B2616" s="519" t="s">
        <v>60061</v>
      </c>
      <c r="C2616" s="519" t="s">
        <v>57169</v>
      </c>
      <c r="D2616" s="519" t="s">
        <v>57170</v>
      </c>
      <c r="E2616" s="520" t="s">
        <v>56607</v>
      </c>
    </row>
    <row r="2617" spans="1:5">
      <c r="A2617" s="519">
        <v>12030</v>
      </c>
      <c r="B2617" s="519" t="s">
        <v>60062</v>
      </c>
      <c r="C2617" s="519" t="s">
        <v>57169</v>
      </c>
      <c r="D2617" s="519" t="s">
        <v>57170</v>
      </c>
      <c r="E2617" s="520" t="s">
        <v>61868</v>
      </c>
    </row>
    <row r="2618" spans="1:5">
      <c r="A2618" s="519">
        <v>10908</v>
      </c>
      <c r="B2618" s="519" t="s">
        <v>60064</v>
      </c>
      <c r="C2618" s="519" t="s">
        <v>57174</v>
      </c>
      <c r="D2618" s="519" t="s">
        <v>57170</v>
      </c>
      <c r="E2618" s="520" t="s">
        <v>57996</v>
      </c>
    </row>
    <row r="2619" spans="1:5">
      <c r="A2619" s="519">
        <v>10909</v>
      </c>
      <c r="B2619" s="519" t="s">
        <v>60065</v>
      </c>
      <c r="C2619" s="519" t="s">
        <v>57174</v>
      </c>
      <c r="D2619" s="519" t="s">
        <v>57170</v>
      </c>
      <c r="E2619" s="520" t="s">
        <v>55121</v>
      </c>
    </row>
    <row r="2620" spans="1:5">
      <c r="A2620" s="519">
        <v>3669</v>
      </c>
      <c r="B2620" s="519" t="s">
        <v>60067</v>
      </c>
      <c r="C2620" s="519" t="s">
        <v>57174</v>
      </c>
      <c r="D2620" s="519" t="s">
        <v>57170</v>
      </c>
      <c r="E2620" s="520" t="s">
        <v>55857</v>
      </c>
    </row>
    <row r="2621" spans="1:5">
      <c r="A2621" s="519">
        <v>20138</v>
      </c>
      <c r="B2621" s="519" t="s">
        <v>60068</v>
      </c>
      <c r="C2621" s="519" t="s">
        <v>57174</v>
      </c>
      <c r="D2621" s="519" t="s">
        <v>57170</v>
      </c>
      <c r="E2621" s="520" t="s">
        <v>64335</v>
      </c>
    </row>
    <row r="2622" spans="1:5">
      <c r="A2622" s="519">
        <v>20139</v>
      </c>
      <c r="B2622" s="519" t="s">
        <v>60069</v>
      </c>
      <c r="C2622" s="519" t="s">
        <v>57174</v>
      </c>
      <c r="D2622" s="519" t="s">
        <v>57170</v>
      </c>
      <c r="E2622" s="520" t="s">
        <v>64336</v>
      </c>
    </row>
    <row r="2623" spans="1:5">
      <c r="A2623" s="519">
        <v>3668</v>
      </c>
      <c r="B2623" s="519" t="s">
        <v>60070</v>
      </c>
      <c r="C2623" s="519" t="s">
        <v>57174</v>
      </c>
      <c r="D2623" s="519" t="s">
        <v>57170</v>
      </c>
      <c r="E2623" s="520" t="s">
        <v>64337</v>
      </c>
    </row>
    <row r="2624" spans="1:5">
      <c r="A2624" s="519">
        <v>3656</v>
      </c>
      <c r="B2624" s="519" t="s">
        <v>60072</v>
      </c>
      <c r="C2624" s="519" t="s">
        <v>57174</v>
      </c>
      <c r="D2624" s="519" t="s">
        <v>57170</v>
      </c>
      <c r="E2624" s="520" t="s">
        <v>56281</v>
      </c>
    </row>
    <row r="2625" spans="1:5">
      <c r="A2625" s="519">
        <v>10911</v>
      </c>
      <c r="B2625" s="519" t="s">
        <v>60073</v>
      </c>
      <c r="C2625" s="519" t="s">
        <v>57174</v>
      </c>
      <c r="D2625" s="519" t="s">
        <v>57170</v>
      </c>
      <c r="E2625" s="520" t="s">
        <v>64338</v>
      </c>
    </row>
    <row r="2626" spans="1:5">
      <c r="A2626" s="519">
        <v>3654</v>
      </c>
      <c r="B2626" s="519" t="s">
        <v>60074</v>
      </c>
      <c r="C2626" s="519" t="s">
        <v>57174</v>
      </c>
      <c r="D2626" s="519" t="s">
        <v>57170</v>
      </c>
      <c r="E2626" s="520" t="s">
        <v>55148</v>
      </c>
    </row>
    <row r="2627" spans="1:5">
      <c r="A2627" s="519">
        <v>3664</v>
      </c>
      <c r="B2627" s="519" t="s">
        <v>60075</v>
      </c>
      <c r="C2627" s="519" t="s">
        <v>57174</v>
      </c>
      <c r="D2627" s="519" t="s">
        <v>57170</v>
      </c>
      <c r="E2627" s="520" t="s">
        <v>55456</v>
      </c>
    </row>
    <row r="2628" spans="1:5">
      <c r="A2628" s="519">
        <v>3657</v>
      </c>
      <c r="B2628" s="519" t="s">
        <v>60076</v>
      </c>
      <c r="C2628" s="519" t="s">
        <v>57174</v>
      </c>
      <c r="D2628" s="519" t="s">
        <v>57170</v>
      </c>
      <c r="E2628" s="520" t="s">
        <v>60591</v>
      </c>
    </row>
    <row r="2629" spans="1:5">
      <c r="A2629" s="519">
        <v>12625</v>
      </c>
      <c r="B2629" s="519" t="s">
        <v>60077</v>
      </c>
      <c r="C2629" s="519" t="s">
        <v>57174</v>
      </c>
      <c r="D2629" s="519" t="s">
        <v>40591</v>
      </c>
      <c r="E2629" s="520" t="s">
        <v>64339</v>
      </c>
    </row>
    <row r="2630" spans="1:5">
      <c r="A2630" s="519">
        <v>20136</v>
      </c>
      <c r="B2630" s="519" t="s">
        <v>60079</v>
      </c>
      <c r="C2630" s="519" t="s">
        <v>57174</v>
      </c>
      <c r="D2630" s="519" t="s">
        <v>57170</v>
      </c>
      <c r="E2630" s="520" t="s">
        <v>64340</v>
      </c>
    </row>
    <row r="2631" spans="1:5">
      <c r="A2631" s="519">
        <v>20144</v>
      </c>
      <c r="B2631" s="519" t="s">
        <v>60080</v>
      </c>
      <c r="C2631" s="519" t="s">
        <v>57174</v>
      </c>
      <c r="D2631" s="519" t="s">
        <v>57170</v>
      </c>
      <c r="E2631" s="520" t="s">
        <v>62502</v>
      </c>
    </row>
    <row r="2632" spans="1:5">
      <c r="A2632" s="519">
        <v>20143</v>
      </c>
      <c r="B2632" s="519" t="s">
        <v>60081</v>
      </c>
      <c r="C2632" s="519" t="s">
        <v>57174</v>
      </c>
      <c r="D2632" s="519" t="s">
        <v>57170</v>
      </c>
      <c r="E2632" s="520" t="s">
        <v>64341</v>
      </c>
    </row>
    <row r="2633" spans="1:5">
      <c r="A2633" s="519">
        <v>20145</v>
      </c>
      <c r="B2633" s="519" t="s">
        <v>60082</v>
      </c>
      <c r="C2633" s="519" t="s">
        <v>57174</v>
      </c>
      <c r="D2633" s="519" t="s">
        <v>57170</v>
      </c>
      <c r="E2633" s="520" t="s">
        <v>64342</v>
      </c>
    </row>
    <row r="2634" spans="1:5">
      <c r="A2634" s="519">
        <v>20146</v>
      </c>
      <c r="B2634" s="519" t="s">
        <v>60083</v>
      </c>
      <c r="C2634" s="519" t="s">
        <v>57174</v>
      </c>
      <c r="D2634" s="519" t="s">
        <v>57170</v>
      </c>
      <c r="E2634" s="520" t="s">
        <v>64343</v>
      </c>
    </row>
    <row r="2635" spans="1:5">
      <c r="A2635" s="519">
        <v>20140</v>
      </c>
      <c r="B2635" s="519" t="s">
        <v>60084</v>
      </c>
      <c r="C2635" s="519" t="s">
        <v>57174</v>
      </c>
      <c r="D2635" s="519" t="s">
        <v>57170</v>
      </c>
      <c r="E2635" s="520" t="s">
        <v>54419</v>
      </c>
    </row>
    <row r="2636" spans="1:5">
      <c r="A2636" s="519">
        <v>20141</v>
      </c>
      <c r="B2636" s="519" t="s">
        <v>60085</v>
      </c>
      <c r="C2636" s="519" t="s">
        <v>57174</v>
      </c>
      <c r="D2636" s="519" t="s">
        <v>57170</v>
      </c>
      <c r="E2636" s="520" t="s">
        <v>58738</v>
      </c>
    </row>
    <row r="2637" spans="1:5">
      <c r="A2637" s="519">
        <v>20142</v>
      </c>
      <c r="B2637" s="519" t="s">
        <v>60086</v>
      </c>
      <c r="C2637" s="519" t="s">
        <v>57174</v>
      </c>
      <c r="D2637" s="519" t="s">
        <v>57170</v>
      </c>
      <c r="E2637" s="520" t="s">
        <v>64344</v>
      </c>
    </row>
    <row r="2638" spans="1:5">
      <c r="A2638" s="519">
        <v>3659</v>
      </c>
      <c r="B2638" s="519" t="s">
        <v>60087</v>
      </c>
      <c r="C2638" s="519" t="s">
        <v>57174</v>
      </c>
      <c r="D2638" s="519" t="s">
        <v>57170</v>
      </c>
      <c r="E2638" s="520" t="s">
        <v>55447</v>
      </c>
    </row>
    <row r="2639" spans="1:5">
      <c r="A2639" s="519">
        <v>3660</v>
      </c>
      <c r="B2639" s="519" t="s">
        <v>60088</v>
      </c>
      <c r="C2639" s="519" t="s">
        <v>57174</v>
      </c>
      <c r="D2639" s="519" t="s">
        <v>57170</v>
      </c>
      <c r="E2639" s="520" t="s">
        <v>61369</v>
      </c>
    </row>
    <row r="2640" spans="1:5">
      <c r="A2640" s="519">
        <v>3662</v>
      </c>
      <c r="B2640" s="519" t="s">
        <v>60089</v>
      </c>
      <c r="C2640" s="519" t="s">
        <v>57174</v>
      </c>
      <c r="D2640" s="519" t="s">
        <v>57170</v>
      </c>
      <c r="E2640" s="520" t="s">
        <v>54733</v>
      </c>
    </row>
    <row r="2641" spans="1:5">
      <c r="A2641" s="519">
        <v>3661</v>
      </c>
      <c r="B2641" s="519" t="s">
        <v>60090</v>
      </c>
      <c r="C2641" s="519" t="s">
        <v>57174</v>
      </c>
      <c r="D2641" s="519" t="s">
        <v>57170</v>
      </c>
      <c r="E2641" s="520" t="s">
        <v>64345</v>
      </c>
    </row>
    <row r="2642" spans="1:5">
      <c r="A2642" s="519">
        <v>3658</v>
      </c>
      <c r="B2642" s="519" t="s">
        <v>60091</v>
      </c>
      <c r="C2642" s="519" t="s">
        <v>57174</v>
      </c>
      <c r="D2642" s="519" t="s">
        <v>57170</v>
      </c>
      <c r="E2642" s="520" t="s">
        <v>62050</v>
      </c>
    </row>
    <row r="2643" spans="1:5">
      <c r="A2643" s="519">
        <v>3670</v>
      </c>
      <c r="B2643" s="519" t="s">
        <v>60092</v>
      </c>
      <c r="C2643" s="519" t="s">
        <v>57174</v>
      </c>
      <c r="D2643" s="519" t="s">
        <v>57170</v>
      </c>
      <c r="E2643" s="520" t="s">
        <v>55553</v>
      </c>
    </row>
    <row r="2644" spans="1:5">
      <c r="A2644" s="519">
        <v>3666</v>
      </c>
      <c r="B2644" s="519" t="s">
        <v>60093</v>
      </c>
      <c r="C2644" s="519" t="s">
        <v>57174</v>
      </c>
      <c r="D2644" s="519" t="s">
        <v>57170</v>
      </c>
      <c r="E2644" s="520" t="s">
        <v>55862</v>
      </c>
    </row>
    <row r="2645" spans="1:5">
      <c r="A2645" s="519">
        <v>14157</v>
      </c>
      <c r="B2645" s="519" t="s">
        <v>60094</v>
      </c>
      <c r="C2645" s="519" t="s">
        <v>57174</v>
      </c>
      <c r="D2645" s="519" t="s">
        <v>57170</v>
      </c>
      <c r="E2645" s="520" t="s">
        <v>55741</v>
      </c>
    </row>
    <row r="2646" spans="1:5">
      <c r="A2646" s="519">
        <v>3653</v>
      </c>
      <c r="B2646" s="519" t="s">
        <v>60095</v>
      </c>
      <c r="C2646" s="519" t="s">
        <v>57174</v>
      </c>
      <c r="D2646" s="519" t="s">
        <v>40591</v>
      </c>
      <c r="E2646" s="520" t="s">
        <v>64346</v>
      </c>
    </row>
    <row r="2647" spans="1:5">
      <c r="A2647" s="519">
        <v>3649</v>
      </c>
      <c r="B2647" s="519" t="s">
        <v>60097</v>
      </c>
      <c r="C2647" s="519" t="s">
        <v>57174</v>
      </c>
      <c r="D2647" s="519" t="s">
        <v>40591</v>
      </c>
      <c r="E2647" s="520" t="s">
        <v>58609</v>
      </c>
    </row>
    <row r="2648" spans="1:5">
      <c r="A2648" s="519">
        <v>42696</v>
      </c>
      <c r="B2648" s="519" t="s">
        <v>60098</v>
      </c>
      <c r="C2648" s="519" t="s">
        <v>57174</v>
      </c>
      <c r="D2648" s="519" t="s">
        <v>40591</v>
      </c>
      <c r="E2648" s="520" t="s">
        <v>64347</v>
      </c>
    </row>
    <row r="2649" spans="1:5">
      <c r="A2649" s="519">
        <v>42697</v>
      </c>
      <c r="B2649" s="519" t="s">
        <v>60099</v>
      </c>
      <c r="C2649" s="519" t="s">
        <v>57174</v>
      </c>
      <c r="D2649" s="519" t="s">
        <v>40591</v>
      </c>
      <c r="E2649" s="520" t="s">
        <v>64348</v>
      </c>
    </row>
    <row r="2650" spans="1:5">
      <c r="A2650" s="519">
        <v>42698</v>
      </c>
      <c r="B2650" s="519" t="s">
        <v>60100</v>
      </c>
      <c r="C2650" s="519" t="s">
        <v>57174</v>
      </c>
      <c r="D2650" s="519" t="s">
        <v>40591</v>
      </c>
      <c r="E2650" s="520" t="s">
        <v>64349</v>
      </c>
    </row>
    <row r="2651" spans="1:5">
      <c r="A2651" s="519">
        <v>39875</v>
      </c>
      <c r="B2651" s="519" t="s">
        <v>60101</v>
      </c>
      <c r="C2651" s="519" t="s">
        <v>57174</v>
      </c>
      <c r="D2651" s="519" t="s">
        <v>40591</v>
      </c>
      <c r="E2651" s="520" t="s">
        <v>64350</v>
      </c>
    </row>
    <row r="2652" spans="1:5">
      <c r="A2652" s="519">
        <v>39876</v>
      </c>
      <c r="B2652" s="519" t="s">
        <v>60102</v>
      </c>
      <c r="C2652" s="519" t="s">
        <v>57174</v>
      </c>
      <c r="D2652" s="519" t="s">
        <v>40591</v>
      </c>
      <c r="E2652" s="520" t="s">
        <v>64351</v>
      </c>
    </row>
    <row r="2653" spans="1:5">
      <c r="A2653" s="519">
        <v>39877</v>
      </c>
      <c r="B2653" s="519" t="s">
        <v>60103</v>
      </c>
      <c r="C2653" s="519" t="s">
        <v>57174</v>
      </c>
      <c r="D2653" s="519" t="s">
        <v>40591</v>
      </c>
      <c r="E2653" s="520" t="s">
        <v>64352</v>
      </c>
    </row>
    <row r="2654" spans="1:5">
      <c r="A2654" s="519">
        <v>39878</v>
      </c>
      <c r="B2654" s="519" t="s">
        <v>60104</v>
      </c>
      <c r="C2654" s="519" t="s">
        <v>57174</v>
      </c>
      <c r="D2654" s="519" t="s">
        <v>40591</v>
      </c>
      <c r="E2654" s="520" t="s">
        <v>64353</v>
      </c>
    </row>
    <row r="2655" spans="1:5">
      <c r="A2655" s="519">
        <v>39872</v>
      </c>
      <c r="B2655" s="519" t="s">
        <v>60105</v>
      </c>
      <c r="C2655" s="519" t="s">
        <v>57174</v>
      </c>
      <c r="D2655" s="519" t="s">
        <v>40591</v>
      </c>
      <c r="E2655" s="520" t="s">
        <v>64354</v>
      </c>
    </row>
    <row r="2656" spans="1:5">
      <c r="A2656" s="519">
        <v>39873</v>
      </c>
      <c r="B2656" s="519" t="s">
        <v>60106</v>
      </c>
      <c r="C2656" s="519" t="s">
        <v>57174</v>
      </c>
      <c r="D2656" s="519" t="s">
        <v>40591</v>
      </c>
      <c r="E2656" s="520" t="s">
        <v>64355</v>
      </c>
    </row>
    <row r="2657" spans="1:5">
      <c r="A2657" s="519">
        <v>39874</v>
      </c>
      <c r="B2657" s="519" t="s">
        <v>60107</v>
      </c>
      <c r="C2657" s="519" t="s">
        <v>57174</v>
      </c>
      <c r="D2657" s="519" t="s">
        <v>40591</v>
      </c>
      <c r="E2657" s="520" t="s">
        <v>64356</v>
      </c>
    </row>
    <row r="2658" spans="1:5">
      <c r="A2658" s="519">
        <v>3674</v>
      </c>
      <c r="B2658" s="519" t="s">
        <v>60108</v>
      </c>
      <c r="C2658" s="519" t="s">
        <v>57188</v>
      </c>
      <c r="D2658" s="519" t="s">
        <v>40591</v>
      </c>
      <c r="E2658" s="520" t="s">
        <v>64357</v>
      </c>
    </row>
    <row r="2659" spans="1:5">
      <c r="A2659" s="519">
        <v>3681</v>
      </c>
      <c r="B2659" s="519" t="s">
        <v>60109</v>
      </c>
      <c r="C2659" s="519" t="s">
        <v>57188</v>
      </c>
      <c r="D2659" s="519" t="s">
        <v>40591</v>
      </c>
      <c r="E2659" s="520" t="s">
        <v>56620</v>
      </c>
    </row>
    <row r="2660" spans="1:5">
      <c r="A2660" s="519">
        <v>3676</v>
      </c>
      <c r="B2660" s="519" t="s">
        <v>60110</v>
      </c>
      <c r="C2660" s="519" t="s">
        <v>57188</v>
      </c>
      <c r="D2660" s="519" t="s">
        <v>40591</v>
      </c>
      <c r="E2660" s="520" t="s">
        <v>64358</v>
      </c>
    </row>
    <row r="2661" spans="1:5">
      <c r="A2661" s="519">
        <v>3679</v>
      </c>
      <c r="B2661" s="519" t="s">
        <v>60111</v>
      </c>
      <c r="C2661" s="519" t="s">
        <v>57188</v>
      </c>
      <c r="D2661" s="519" t="s">
        <v>40591</v>
      </c>
      <c r="E2661" s="520" t="s">
        <v>64359</v>
      </c>
    </row>
    <row r="2662" spans="1:5">
      <c r="A2662" s="519">
        <v>3672</v>
      </c>
      <c r="B2662" s="519" t="s">
        <v>60112</v>
      </c>
      <c r="C2662" s="519" t="s">
        <v>57188</v>
      </c>
      <c r="D2662" s="519" t="s">
        <v>40591</v>
      </c>
      <c r="E2662" s="520" t="s">
        <v>55172</v>
      </c>
    </row>
    <row r="2663" spans="1:5">
      <c r="A2663" s="519">
        <v>3671</v>
      </c>
      <c r="B2663" s="519" t="s">
        <v>60113</v>
      </c>
      <c r="C2663" s="519" t="s">
        <v>57188</v>
      </c>
      <c r="D2663" s="519" t="s">
        <v>40591</v>
      </c>
      <c r="E2663" s="520" t="s">
        <v>25384</v>
      </c>
    </row>
    <row r="2664" spans="1:5">
      <c r="A2664" s="519">
        <v>3673</v>
      </c>
      <c r="B2664" s="519" t="s">
        <v>60114</v>
      </c>
      <c r="C2664" s="519" t="s">
        <v>57188</v>
      </c>
      <c r="D2664" s="519" t="s">
        <v>40591</v>
      </c>
      <c r="E2664" s="520" t="s">
        <v>26220</v>
      </c>
    </row>
    <row r="2665" spans="1:5">
      <c r="A2665" s="519">
        <v>38394</v>
      </c>
      <c r="B2665" s="519" t="s">
        <v>60115</v>
      </c>
      <c r="C2665" s="519" t="s">
        <v>57174</v>
      </c>
      <c r="D2665" s="519" t="s">
        <v>57170</v>
      </c>
      <c r="E2665" s="520" t="s">
        <v>64360</v>
      </c>
    </row>
    <row r="2666" spans="1:5">
      <c r="A2666" s="519">
        <v>3729</v>
      </c>
      <c r="B2666" s="519" t="s">
        <v>60116</v>
      </c>
      <c r="C2666" s="519" t="s">
        <v>57174</v>
      </c>
      <c r="D2666" s="519" t="s">
        <v>57170</v>
      </c>
      <c r="E2666" s="520" t="s">
        <v>64361</v>
      </c>
    </row>
    <row r="2667" spans="1:5">
      <c r="A2667" s="519">
        <v>39357</v>
      </c>
      <c r="B2667" s="519" t="s">
        <v>60117</v>
      </c>
      <c r="C2667" s="519" t="s">
        <v>57174</v>
      </c>
      <c r="D2667" s="519" t="s">
        <v>40591</v>
      </c>
      <c r="E2667" s="520" t="s">
        <v>64362</v>
      </c>
    </row>
    <row r="2668" spans="1:5">
      <c r="A2668" s="519">
        <v>39358</v>
      </c>
      <c r="B2668" s="519" t="s">
        <v>60118</v>
      </c>
      <c r="C2668" s="519" t="s">
        <v>57174</v>
      </c>
      <c r="D2668" s="519" t="s">
        <v>40591</v>
      </c>
      <c r="E2668" s="520" t="s">
        <v>64363</v>
      </c>
    </row>
    <row r="2669" spans="1:5">
      <c r="A2669" s="519">
        <v>39356</v>
      </c>
      <c r="B2669" s="519" t="s">
        <v>60119</v>
      </c>
      <c r="C2669" s="519" t="s">
        <v>57174</v>
      </c>
      <c r="D2669" s="519" t="s">
        <v>40591</v>
      </c>
      <c r="E2669" s="520" t="s">
        <v>64364</v>
      </c>
    </row>
    <row r="2670" spans="1:5">
      <c r="A2670" s="519">
        <v>39355</v>
      </c>
      <c r="B2670" s="519" t="s">
        <v>60120</v>
      </c>
      <c r="C2670" s="519" t="s">
        <v>57174</v>
      </c>
      <c r="D2670" s="519" t="s">
        <v>40591</v>
      </c>
      <c r="E2670" s="520" t="s">
        <v>64365</v>
      </c>
    </row>
    <row r="2671" spans="1:5">
      <c r="A2671" s="519">
        <v>39353</v>
      </c>
      <c r="B2671" s="519" t="s">
        <v>60121</v>
      </c>
      <c r="C2671" s="519" t="s">
        <v>57174</v>
      </c>
      <c r="D2671" s="519" t="s">
        <v>40591</v>
      </c>
      <c r="E2671" s="520" t="s">
        <v>64366</v>
      </c>
    </row>
    <row r="2672" spans="1:5">
      <c r="A2672" s="519">
        <v>39354</v>
      </c>
      <c r="B2672" s="519" t="s">
        <v>60122</v>
      </c>
      <c r="C2672" s="519" t="s">
        <v>57174</v>
      </c>
      <c r="D2672" s="519" t="s">
        <v>40591</v>
      </c>
      <c r="E2672" s="520" t="s">
        <v>64367</v>
      </c>
    </row>
    <row r="2673" spans="1:5">
      <c r="A2673" s="519">
        <v>39398</v>
      </c>
      <c r="B2673" s="519" t="s">
        <v>60123</v>
      </c>
      <c r="C2673" s="519" t="s">
        <v>57174</v>
      </c>
      <c r="D2673" s="519" t="s">
        <v>57170</v>
      </c>
      <c r="E2673" s="520" t="s">
        <v>64368</v>
      </c>
    </row>
    <row r="2674" spans="1:5">
      <c r="A2674" s="519">
        <v>13343</v>
      </c>
      <c r="B2674" s="519" t="s">
        <v>60124</v>
      </c>
      <c r="C2674" s="519" t="s">
        <v>57174</v>
      </c>
      <c r="D2674" s="519" t="s">
        <v>57170</v>
      </c>
      <c r="E2674" s="520" t="s">
        <v>56662</v>
      </c>
    </row>
    <row r="2675" spans="1:5">
      <c r="A2675" s="519">
        <v>12118</v>
      </c>
      <c r="B2675" s="519" t="s">
        <v>60125</v>
      </c>
      <c r="C2675" s="519" t="s">
        <v>57174</v>
      </c>
      <c r="D2675" s="519" t="s">
        <v>57170</v>
      </c>
      <c r="E2675" s="520" t="s">
        <v>59301</v>
      </c>
    </row>
    <row r="2676" spans="1:5">
      <c r="A2676" s="519">
        <v>39482</v>
      </c>
      <c r="B2676" s="519" t="s">
        <v>60127</v>
      </c>
      <c r="C2676" s="519" t="s">
        <v>57174</v>
      </c>
      <c r="D2676" s="519" t="s">
        <v>57170</v>
      </c>
      <c r="E2676" s="520" t="s">
        <v>64369</v>
      </c>
    </row>
    <row r="2677" spans="1:5">
      <c r="A2677" s="519">
        <v>39486</v>
      </c>
      <c r="B2677" s="519" t="s">
        <v>60128</v>
      </c>
      <c r="C2677" s="519" t="s">
        <v>57174</v>
      </c>
      <c r="D2677" s="519" t="s">
        <v>57170</v>
      </c>
      <c r="E2677" s="520" t="s">
        <v>64370</v>
      </c>
    </row>
    <row r="2678" spans="1:5">
      <c r="A2678" s="519">
        <v>39484</v>
      </c>
      <c r="B2678" s="519" t="s">
        <v>60129</v>
      </c>
      <c r="C2678" s="519" t="s">
        <v>57174</v>
      </c>
      <c r="D2678" s="519" t="s">
        <v>57170</v>
      </c>
      <c r="E2678" s="520" t="s">
        <v>64369</v>
      </c>
    </row>
    <row r="2679" spans="1:5">
      <c r="A2679" s="519">
        <v>39488</v>
      </c>
      <c r="B2679" s="519" t="s">
        <v>60130</v>
      </c>
      <c r="C2679" s="519" t="s">
        <v>57174</v>
      </c>
      <c r="D2679" s="519" t="s">
        <v>57170</v>
      </c>
      <c r="E2679" s="520" t="s">
        <v>64371</v>
      </c>
    </row>
    <row r="2680" spans="1:5">
      <c r="A2680" s="519">
        <v>39485</v>
      </c>
      <c r="B2680" s="519" t="s">
        <v>60131</v>
      </c>
      <c r="C2680" s="519" t="s">
        <v>57174</v>
      </c>
      <c r="D2680" s="519" t="s">
        <v>57170</v>
      </c>
      <c r="E2680" s="520" t="s">
        <v>64369</v>
      </c>
    </row>
    <row r="2681" spans="1:5">
      <c r="A2681" s="519">
        <v>39489</v>
      </c>
      <c r="B2681" s="519" t="s">
        <v>60132</v>
      </c>
      <c r="C2681" s="519" t="s">
        <v>57174</v>
      </c>
      <c r="D2681" s="519" t="s">
        <v>57170</v>
      </c>
      <c r="E2681" s="520" t="s">
        <v>64372</v>
      </c>
    </row>
    <row r="2682" spans="1:5">
      <c r="A2682" s="519">
        <v>39490</v>
      </c>
      <c r="B2682" s="519" t="s">
        <v>60133</v>
      </c>
      <c r="C2682" s="519" t="s">
        <v>57174</v>
      </c>
      <c r="D2682" s="519" t="s">
        <v>57170</v>
      </c>
      <c r="E2682" s="520" t="s">
        <v>64373</v>
      </c>
    </row>
    <row r="2683" spans="1:5">
      <c r="A2683" s="519">
        <v>39494</v>
      </c>
      <c r="B2683" s="519" t="s">
        <v>60134</v>
      </c>
      <c r="C2683" s="519" t="s">
        <v>57174</v>
      </c>
      <c r="D2683" s="519" t="s">
        <v>57170</v>
      </c>
      <c r="E2683" s="520" t="s">
        <v>56406</v>
      </c>
    </row>
    <row r="2684" spans="1:5">
      <c r="A2684" s="519">
        <v>39495</v>
      </c>
      <c r="B2684" s="519" t="s">
        <v>60135</v>
      </c>
      <c r="C2684" s="519" t="s">
        <v>57174</v>
      </c>
      <c r="D2684" s="519" t="s">
        <v>57170</v>
      </c>
      <c r="E2684" s="520" t="s">
        <v>64374</v>
      </c>
    </row>
    <row r="2685" spans="1:5">
      <c r="A2685" s="519">
        <v>39496</v>
      </c>
      <c r="B2685" s="519" t="s">
        <v>60136</v>
      </c>
      <c r="C2685" s="519" t="s">
        <v>57174</v>
      </c>
      <c r="D2685" s="519" t="s">
        <v>57170</v>
      </c>
      <c r="E2685" s="520" t="s">
        <v>64375</v>
      </c>
    </row>
    <row r="2686" spans="1:5">
      <c r="A2686" s="519">
        <v>39492</v>
      </c>
      <c r="B2686" s="519" t="s">
        <v>60137</v>
      </c>
      <c r="C2686" s="519" t="s">
        <v>57174</v>
      </c>
      <c r="D2686" s="519" t="s">
        <v>57170</v>
      </c>
      <c r="E2686" s="520" t="s">
        <v>64376</v>
      </c>
    </row>
    <row r="2687" spans="1:5">
      <c r="A2687" s="519">
        <v>39497</v>
      </c>
      <c r="B2687" s="519" t="s">
        <v>60138</v>
      </c>
      <c r="C2687" s="519" t="s">
        <v>57174</v>
      </c>
      <c r="D2687" s="519" t="s">
        <v>57170</v>
      </c>
      <c r="E2687" s="520" t="s">
        <v>64377</v>
      </c>
    </row>
    <row r="2688" spans="1:5">
      <c r="A2688" s="519">
        <v>39493</v>
      </c>
      <c r="B2688" s="519" t="s">
        <v>60139</v>
      </c>
      <c r="C2688" s="519" t="s">
        <v>57174</v>
      </c>
      <c r="D2688" s="519" t="s">
        <v>57170</v>
      </c>
      <c r="E2688" s="520" t="s">
        <v>64378</v>
      </c>
    </row>
    <row r="2689" spans="1:5">
      <c r="A2689" s="519">
        <v>39500</v>
      </c>
      <c r="B2689" s="519" t="s">
        <v>60140</v>
      </c>
      <c r="C2689" s="519" t="s">
        <v>57174</v>
      </c>
      <c r="D2689" s="519" t="s">
        <v>57170</v>
      </c>
      <c r="E2689" s="520" t="s">
        <v>64379</v>
      </c>
    </row>
    <row r="2690" spans="1:5">
      <c r="A2690" s="519">
        <v>39498</v>
      </c>
      <c r="B2690" s="519" t="s">
        <v>60141</v>
      </c>
      <c r="C2690" s="519" t="s">
        <v>57174</v>
      </c>
      <c r="D2690" s="519" t="s">
        <v>57170</v>
      </c>
      <c r="E2690" s="520" t="s">
        <v>64380</v>
      </c>
    </row>
    <row r="2691" spans="1:5">
      <c r="A2691" s="519">
        <v>43628</v>
      </c>
      <c r="B2691" s="519" t="s">
        <v>60142</v>
      </c>
      <c r="C2691" s="519" t="s">
        <v>57174</v>
      </c>
      <c r="D2691" s="519" t="s">
        <v>57170</v>
      </c>
      <c r="E2691" s="520" t="s">
        <v>64381</v>
      </c>
    </row>
    <row r="2692" spans="1:5">
      <c r="A2692" s="519">
        <v>39501</v>
      </c>
      <c r="B2692" s="519" t="s">
        <v>60143</v>
      </c>
      <c r="C2692" s="519" t="s">
        <v>57174</v>
      </c>
      <c r="D2692" s="519" t="s">
        <v>57170</v>
      </c>
      <c r="E2692" s="520" t="s">
        <v>64382</v>
      </c>
    </row>
    <row r="2693" spans="1:5">
      <c r="A2693" s="519">
        <v>39499</v>
      </c>
      <c r="B2693" s="519" t="s">
        <v>60144</v>
      </c>
      <c r="C2693" s="519" t="s">
        <v>57174</v>
      </c>
      <c r="D2693" s="519" t="s">
        <v>57170</v>
      </c>
      <c r="E2693" s="520" t="s">
        <v>64383</v>
      </c>
    </row>
    <row r="2694" spans="1:5">
      <c r="A2694" s="519">
        <v>43621</v>
      </c>
      <c r="B2694" s="519" t="s">
        <v>60145</v>
      </c>
      <c r="C2694" s="519" t="s">
        <v>57174</v>
      </c>
      <c r="D2694" s="519" t="s">
        <v>57170</v>
      </c>
      <c r="E2694" s="520" t="s">
        <v>64384</v>
      </c>
    </row>
    <row r="2695" spans="1:5">
      <c r="A2695" s="519">
        <v>3733</v>
      </c>
      <c r="B2695" s="519" t="s">
        <v>60146</v>
      </c>
      <c r="C2695" s="519" t="s">
        <v>57171</v>
      </c>
      <c r="D2695" s="519" t="s">
        <v>40591</v>
      </c>
      <c r="E2695" s="520" t="s">
        <v>64385</v>
      </c>
    </row>
    <row r="2696" spans="1:5">
      <c r="A2696" s="519">
        <v>3731</v>
      </c>
      <c r="B2696" s="519" t="s">
        <v>60147</v>
      </c>
      <c r="C2696" s="519" t="s">
        <v>57171</v>
      </c>
      <c r="D2696" s="519" t="s">
        <v>40591</v>
      </c>
      <c r="E2696" s="520" t="s">
        <v>56343</v>
      </c>
    </row>
    <row r="2697" spans="1:5">
      <c r="A2697" s="519">
        <v>38137</v>
      </c>
      <c r="B2697" s="519" t="s">
        <v>60148</v>
      </c>
      <c r="C2697" s="519" t="s">
        <v>57171</v>
      </c>
      <c r="D2697" s="519" t="s">
        <v>40591</v>
      </c>
      <c r="E2697" s="520" t="s">
        <v>64386</v>
      </c>
    </row>
    <row r="2698" spans="1:5">
      <c r="A2698" s="519">
        <v>38135</v>
      </c>
      <c r="B2698" s="519" t="s">
        <v>60150</v>
      </c>
      <c r="C2698" s="519" t="s">
        <v>57171</v>
      </c>
      <c r="D2698" s="519" t="s">
        <v>40591</v>
      </c>
      <c r="E2698" s="520" t="s">
        <v>64387</v>
      </c>
    </row>
    <row r="2699" spans="1:5">
      <c r="A2699" s="519">
        <v>38138</v>
      </c>
      <c r="B2699" s="519" t="s">
        <v>60151</v>
      </c>
      <c r="C2699" s="519" t="s">
        <v>57171</v>
      </c>
      <c r="D2699" s="519" t="s">
        <v>40591</v>
      </c>
      <c r="E2699" s="520" t="s">
        <v>64388</v>
      </c>
    </row>
    <row r="2700" spans="1:5">
      <c r="A2700" s="519">
        <v>3736</v>
      </c>
      <c r="B2700" s="519" t="s">
        <v>60152</v>
      </c>
      <c r="C2700" s="519" t="s">
        <v>57171</v>
      </c>
      <c r="D2700" s="519" t="s">
        <v>57172</v>
      </c>
      <c r="E2700" s="520" t="s">
        <v>64389</v>
      </c>
    </row>
    <row r="2701" spans="1:5">
      <c r="A2701" s="519">
        <v>3741</v>
      </c>
      <c r="B2701" s="519" t="s">
        <v>60153</v>
      </c>
      <c r="C2701" s="519" t="s">
        <v>57171</v>
      </c>
      <c r="D2701" s="519" t="s">
        <v>57170</v>
      </c>
      <c r="E2701" s="520" t="s">
        <v>64390</v>
      </c>
    </row>
    <row r="2702" spans="1:5">
      <c r="A2702" s="519">
        <v>3745</v>
      </c>
      <c r="B2702" s="519" t="s">
        <v>60154</v>
      </c>
      <c r="C2702" s="519" t="s">
        <v>57171</v>
      </c>
      <c r="D2702" s="519" t="s">
        <v>57170</v>
      </c>
      <c r="E2702" s="520" t="s">
        <v>64391</v>
      </c>
    </row>
    <row r="2703" spans="1:5">
      <c r="A2703" s="519">
        <v>3743</v>
      </c>
      <c r="B2703" s="519" t="s">
        <v>60155</v>
      </c>
      <c r="C2703" s="519" t="s">
        <v>57171</v>
      </c>
      <c r="D2703" s="519" t="s">
        <v>57170</v>
      </c>
      <c r="E2703" s="520" t="s">
        <v>62282</v>
      </c>
    </row>
    <row r="2704" spans="1:5">
      <c r="A2704" s="519">
        <v>3744</v>
      </c>
      <c r="B2704" s="519" t="s">
        <v>60157</v>
      </c>
      <c r="C2704" s="519" t="s">
        <v>57171</v>
      </c>
      <c r="D2704" s="519" t="s">
        <v>57170</v>
      </c>
      <c r="E2704" s="520" t="s">
        <v>55873</v>
      </c>
    </row>
    <row r="2705" spans="1:5">
      <c r="A2705" s="519">
        <v>3739</v>
      </c>
      <c r="B2705" s="519" t="s">
        <v>60158</v>
      </c>
      <c r="C2705" s="519" t="s">
        <v>57171</v>
      </c>
      <c r="D2705" s="519" t="s">
        <v>57170</v>
      </c>
      <c r="E2705" s="520" t="s">
        <v>64392</v>
      </c>
    </row>
    <row r="2706" spans="1:5">
      <c r="A2706" s="519">
        <v>3737</v>
      </c>
      <c r="B2706" s="519" t="s">
        <v>60159</v>
      </c>
      <c r="C2706" s="519" t="s">
        <v>57171</v>
      </c>
      <c r="D2706" s="519" t="s">
        <v>57170</v>
      </c>
      <c r="E2706" s="520" t="s">
        <v>64393</v>
      </c>
    </row>
    <row r="2707" spans="1:5">
      <c r="A2707" s="519">
        <v>3738</v>
      </c>
      <c r="B2707" s="519" t="s">
        <v>60160</v>
      </c>
      <c r="C2707" s="519" t="s">
        <v>57171</v>
      </c>
      <c r="D2707" s="519" t="s">
        <v>57170</v>
      </c>
      <c r="E2707" s="520" t="s">
        <v>64394</v>
      </c>
    </row>
    <row r="2708" spans="1:5">
      <c r="A2708" s="519">
        <v>3747</v>
      </c>
      <c r="B2708" s="519" t="s">
        <v>60161</v>
      </c>
      <c r="C2708" s="519" t="s">
        <v>57171</v>
      </c>
      <c r="D2708" s="519" t="s">
        <v>57170</v>
      </c>
      <c r="E2708" s="520" t="s">
        <v>55873</v>
      </c>
    </row>
    <row r="2709" spans="1:5">
      <c r="A2709" s="519">
        <v>11649</v>
      </c>
      <c r="B2709" s="519" t="s">
        <v>60162</v>
      </c>
      <c r="C2709" s="519" t="s">
        <v>57174</v>
      </c>
      <c r="D2709" s="519" t="s">
        <v>57170</v>
      </c>
      <c r="E2709" s="520" t="s">
        <v>64395</v>
      </c>
    </row>
    <row r="2710" spans="1:5">
      <c r="A2710" s="519">
        <v>11650</v>
      </c>
      <c r="B2710" s="519" t="s">
        <v>60163</v>
      </c>
      <c r="C2710" s="519" t="s">
        <v>57174</v>
      </c>
      <c r="D2710" s="519" t="s">
        <v>57170</v>
      </c>
      <c r="E2710" s="520" t="s">
        <v>64396</v>
      </c>
    </row>
    <row r="2711" spans="1:5">
      <c r="A2711" s="519">
        <v>3742</v>
      </c>
      <c r="B2711" s="519" t="s">
        <v>60164</v>
      </c>
      <c r="C2711" s="519" t="s">
        <v>57171</v>
      </c>
      <c r="D2711" s="519" t="s">
        <v>57170</v>
      </c>
      <c r="E2711" s="520" t="s">
        <v>64397</v>
      </c>
    </row>
    <row r="2712" spans="1:5">
      <c r="A2712" s="519">
        <v>3746</v>
      </c>
      <c r="B2712" s="519" t="s">
        <v>60165</v>
      </c>
      <c r="C2712" s="519" t="s">
        <v>57171</v>
      </c>
      <c r="D2712" s="519" t="s">
        <v>57170</v>
      </c>
      <c r="E2712" s="520" t="s">
        <v>64398</v>
      </c>
    </row>
    <row r="2713" spans="1:5">
      <c r="A2713" s="519">
        <v>21106</v>
      </c>
      <c r="B2713" s="519" t="s">
        <v>60166</v>
      </c>
      <c r="C2713" s="519" t="s">
        <v>57251</v>
      </c>
      <c r="D2713" s="519" t="s">
        <v>57170</v>
      </c>
      <c r="E2713" s="520" t="s">
        <v>64399</v>
      </c>
    </row>
    <row r="2714" spans="1:5">
      <c r="A2714" s="519">
        <v>3755</v>
      </c>
      <c r="B2714" s="519" t="s">
        <v>60168</v>
      </c>
      <c r="C2714" s="519" t="s">
        <v>57174</v>
      </c>
      <c r="D2714" s="519" t="s">
        <v>40591</v>
      </c>
      <c r="E2714" s="520" t="s">
        <v>64400</v>
      </c>
    </row>
    <row r="2715" spans="1:5">
      <c r="A2715" s="519">
        <v>3750</v>
      </c>
      <c r="B2715" s="519" t="s">
        <v>60169</v>
      </c>
      <c r="C2715" s="519" t="s">
        <v>57174</v>
      </c>
      <c r="D2715" s="519" t="s">
        <v>40591</v>
      </c>
      <c r="E2715" s="520" t="s">
        <v>62122</v>
      </c>
    </row>
    <row r="2716" spans="1:5">
      <c r="A2716" s="519">
        <v>3756</v>
      </c>
      <c r="B2716" s="519" t="s">
        <v>60170</v>
      </c>
      <c r="C2716" s="519" t="s">
        <v>57174</v>
      </c>
      <c r="D2716" s="519" t="s">
        <v>40591</v>
      </c>
      <c r="E2716" s="520" t="s">
        <v>57689</v>
      </c>
    </row>
    <row r="2717" spans="1:5">
      <c r="A2717" s="519">
        <v>39377</v>
      </c>
      <c r="B2717" s="519" t="s">
        <v>60172</v>
      </c>
      <c r="C2717" s="519" t="s">
        <v>57174</v>
      </c>
      <c r="D2717" s="519" t="s">
        <v>40591</v>
      </c>
      <c r="E2717" s="520" t="s">
        <v>64401</v>
      </c>
    </row>
    <row r="2718" spans="1:5">
      <c r="A2718" s="519">
        <v>38191</v>
      </c>
      <c r="B2718" s="519" t="s">
        <v>60173</v>
      </c>
      <c r="C2718" s="519" t="s">
        <v>57174</v>
      </c>
      <c r="D2718" s="519" t="s">
        <v>40591</v>
      </c>
      <c r="E2718" s="520" t="s">
        <v>61978</v>
      </c>
    </row>
    <row r="2719" spans="1:5">
      <c r="A2719" s="519">
        <v>39381</v>
      </c>
      <c r="B2719" s="519" t="s">
        <v>60174</v>
      </c>
      <c r="C2719" s="519" t="s">
        <v>57174</v>
      </c>
      <c r="D2719" s="519" t="s">
        <v>40591</v>
      </c>
      <c r="E2719" s="520" t="s">
        <v>56364</v>
      </c>
    </row>
    <row r="2720" spans="1:5">
      <c r="A2720" s="519">
        <v>38780</v>
      </c>
      <c r="B2720" s="519" t="s">
        <v>60175</v>
      </c>
      <c r="C2720" s="519" t="s">
        <v>57174</v>
      </c>
      <c r="D2720" s="519" t="s">
        <v>40591</v>
      </c>
      <c r="E2720" s="520" t="s">
        <v>26264</v>
      </c>
    </row>
    <row r="2721" spans="1:5">
      <c r="A2721" s="519">
        <v>38781</v>
      </c>
      <c r="B2721" s="519" t="s">
        <v>60177</v>
      </c>
      <c r="C2721" s="519" t="s">
        <v>57174</v>
      </c>
      <c r="D2721" s="519" t="s">
        <v>40591</v>
      </c>
      <c r="E2721" s="520" t="s">
        <v>64402</v>
      </c>
    </row>
    <row r="2722" spans="1:5">
      <c r="A2722" s="519">
        <v>38192</v>
      </c>
      <c r="B2722" s="519" t="s">
        <v>60178</v>
      </c>
      <c r="C2722" s="519" t="s">
        <v>57174</v>
      </c>
      <c r="D2722" s="519" t="s">
        <v>40591</v>
      </c>
      <c r="E2722" s="520" t="s">
        <v>64403</v>
      </c>
    </row>
    <row r="2723" spans="1:5">
      <c r="A2723" s="519">
        <v>3753</v>
      </c>
      <c r="B2723" s="519" t="s">
        <v>60179</v>
      </c>
      <c r="C2723" s="519" t="s">
        <v>57174</v>
      </c>
      <c r="D2723" s="519" t="s">
        <v>40591</v>
      </c>
      <c r="E2723" s="520" t="s">
        <v>49875</v>
      </c>
    </row>
    <row r="2724" spans="1:5">
      <c r="A2724" s="519">
        <v>38782</v>
      </c>
      <c r="B2724" s="519" t="s">
        <v>60180</v>
      </c>
      <c r="C2724" s="519" t="s">
        <v>57174</v>
      </c>
      <c r="D2724" s="519" t="s">
        <v>40591</v>
      </c>
      <c r="E2724" s="520" t="s">
        <v>55785</v>
      </c>
    </row>
    <row r="2725" spans="1:5">
      <c r="A2725" s="519">
        <v>38778</v>
      </c>
      <c r="B2725" s="519" t="s">
        <v>60181</v>
      </c>
      <c r="C2725" s="519" t="s">
        <v>57174</v>
      </c>
      <c r="D2725" s="519" t="s">
        <v>40591</v>
      </c>
      <c r="E2725" s="520" t="s">
        <v>55318</v>
      </c>
    </row>
    <row r="2726" spans="1:5">
      <c r="A2726" s="519">
        <v>38779</v>
      </c>
      <c r="B2726" s="519" t="s">
        <v>60183</v>
      </c>
      <c r="C2726" s="519" t="s">
        <v>57174</v>
      </c>
      <c r="D2726" s="519" t="s">
        <v>40591</v>
      </c>
      <c r="E2726" s="520" t="s">
        <v>60078</v>
      </c>
    </row>
    <row r="2727" spans="1:5">
      <c r="A2727" s="519">
        <v>39388</v>
      </c>
      <c r="B2727" s="519" t="s">
        <v>60184</v>
      </c>
      <c r="C2727" s="519" t="s">
        <v>57174</v>
      </c>
      <c r="D2727" s="519" t="s">
        <v>57170</v>
      </c>
      <c r="E2727" s="520" t="s">
        <v>61362</v>
      </c>
    </row>
    <row r="2728" spans="1:5">
      <c r="A2728" s="519">
        <v>39387</v>
      </c>
      <c r="B2728" s="519" t="s">
        <v>60185</v>
      </c>
      <c r="C2728" s="519" t="s">
        <v>57174</v>
      </c>
      <c r="D2728" s="519" t="s">
        <v>57170</v>
      </c>
      <c r="E2728" s="520" t="s">
        <v>52304</v>
      </c>
    </row>
    <row r="2729" spans="1:5">
      <c r="A2729" s="519">
        <v>39386</v>
      </c>
      <c r="B2729" s="519" t="s">
        <v>60186</v>
      </c>
      <c r="C2729" s="519" t="s">
        <v>57174</v>
      </c>
      <c r="D2729" s="519" t="s">
        <v>57170</v>
      </c>
      <c r="E2729" s="520" t="s">
        <v>26258</v>
      </c>
    </row>
    <row r="2730" spans="1:5">
      <c r="A2730" s="519">
        <v>38194</v>
      </c>
      <c r="B2730" s="519" t="s">
        <v>60188</v>
      </c>
      <c r="C2730" s="519" t="s">
        <v>57174</v>
      </c>
      <c r="D2730" s="519" t="s">
        <v>57172</v>
      </c>
      <c r="E2730" s="520" t="s">
        <v>55797</v>
      </c>
    </row>
    <row r="2731" spans="1:5">
      <c r="A2731" s="519">
        <v>38193</v>
      </c>
      <c r="B2731" s="519" t="s">
        <v>60189</v>
      </c>
      <c r="C2731" s="519" t="s">
        <v>57174</v>
      </c>
      <c r="D2731" s="519" t="s">
        <v>57170</v>
      </c>
      <c r="E2731" s="520" t="s">
        <v>60401</v>
      </c>
    </row>
    <row r="2732" spans="1:5">
      <c r="A2732" s="519">
        <v>12216</v>
      </c>
      <c r="B2732" s="519" t="s">
        <v>60190</v>
      </c>
      <c r="C2732" s="519" t="s">
        <v>57174</v>
      </c>
      <c r="D2732" s="519" t="s">
        <v>40591</v>
      </c>
      <c r="E2732" s="520" t="s">
        <v>55801</v>
      </c>
    </row>
    <row r="2733" spans="1:5">
      <c r="A2733" s="519">
        <v>3757</v>
      </c>
      <c r="B2733" s="519" t="s">
        <v>60191</v>
      </c>
      <c r="C2733" s="519" t="s">
        <v>57174</v>
      </c>
      <c r="D2733" s="519" t="s">
        <v>40591</v>
      </c>
      <c r="E2733" s="520" t="s">
        <v>56573</v>
      </c>
    </row>
    <row r="2734" spans="1:5">
      <c r="A2734" s="519">
        <v>3758</v>
      </c>
      <c r="B2734" s="519" t="s">
        <v>60192</v>
      </c>
      <c r="C2734" s="519" t="s">
        <v>57174</v>
      </c>
      <c r="D2734" s="519" t="s">
        <v>40591</v>
      </c>
      <c r="E2734" s="520" t="s">
        <v>64404</v>
      </c>
    </row>
    <row r="2735" spans="1:5">
      <c r="A2735" s="519">
        <v>12214</v>
      </c>
      <c r="B2735" s="519" t="s">
        <v>60193</v>
      </c>
      <c r="C2735" s="519" t="s">
        <v>57174</v>
      </c>
      <c r="D2735" s="519" t="s">
        <v>40591</v>
      </c>
      <c r="E2735" s="520" t="s">
        <v>55406</v>
      </c>
    </row>
    <row r="2736" spans="1:5">
      <c r="A2736" s="519">
        <v>3749</v>
      </c>
      <c r="B2736" s="519" t="s">
        <v>60194</v>
      </c>
      <c r="C2736" s="519" t="s">
        <v>57174</v>
      </c>
      <c r="D2736" s="519" t="s">
        <v>40591</v>
      </c>
      <c r="E2736" s="520" t="s">
        <v>64405</v>
      </c>
    </row>
    <row r="2737" spans="1:5">
      <c r="A2737" s="519">
        <v>3751</v>
      </c>
      <c r="B2737" s="519" t="s">
        <v>60195</v>
      </c>
      <c r="C2737" s="519" t="s">
        <v>57174</v>
      </c>
      <c r="D2737" s="519" t="s">
        <v>40591</v>
      </c>
      <c r="E2737" s="520" t="s">
        <v>63113</v>
      </c>
    </row>
    <row r="2738" spans="1:5">
      <c r="A2738" s="519">
        <v>39376</v>
      </c>
      <c r="B2738" s="519" t="s">
        <v>60196</v>
      </c>
      <c r="C2738" s="519" t="s">
        <v>57174</v>
      </c>
      <c r="D2738" s="519" t="s">
        <v>40591</v>
      </c>
      <c r="E2738" s="520" t="s">
        <v>55549</v>
      </c>
    </row>
    <row r="2739" spans="1:5">
      <c r="A2739" s="519">
        <v>3752</v>
      </c>
      <c r="B2739" s="519" t="s">
        <v>60198</v>
      </c>
      <c r="C2739" s="519" t="s">
        <v>57174</v>
      </c>
      <c r="D2739" s="519" t="s">
        <v>40591</v>
      </c>
      <c r="E2739" s="520" t="s">
        <v>64406</v>
      </c>
    </row>
    <row r="2740" spans="1:5">
      <c r="A2740" s="519">
        <v>746</v>
      </c>
      <c r="B2740" s="519" t="s">
        <v>64407</v>
      </c>
      <c r="C2740" s="519" t="s">
        <v>57174</v>
      </c>
      <c r="D2740" s="519" t="s">
        <v>57172</v>
      </c>
      <c r="E2740" s="520" t="s">
        <v>64408</v>
      </c>
    </row>
    <row r="2741" spans="1:5">
      <c r="A2741" s="519">
        <v>20269</v>
      </c>
      <c r="B2741" s="519" t="s">
        <v>64409</v>
      </c>
      <c r="C2741" s="519" t="s">
        <v>57174</v>
      </c>
      <c r="D2741" s="519" t="s">
        <v>57170</v>
      </c>
      <c r="E2741" s="520" t="s">
        <v>57867</v>
      </c>
    </row>
    <row r="2742" spans="1:5">
      <c r="A2742" s="519">
        <v>20270</v>
      </c>
      <c r="B2742" s="519" t="s">
        <v>64410</v>
      </c>
      <c r="C2742" s="519" t="s">
        <v>57174</v>
      </c>
      <c r="D2742" s="519" t="s">
        <v>57170</v>
      </c>
      <c r="E2742" s="520" t="s">
        <v>64411</v>
      </c>
    </row>
    <row r="2743" spans="1:5">
      <c r="A2743" s="519">
        <v>11696</v>
      </c>
      <c r="B2743" s="519" t="s">
        <v>64412</v>
      </c>
      <c r="C2743" s="519" t="s">
        <v>57174</v>
      </c>
      <c r="D2743" s="519" t="s">
        <v>57170</v>
      </c>
      <c r="E2743" s="520" t="s">
        <v>64413</v>
      </c>
    </row>
    <row r="2744" spans="1:5">
      <c r="A2744" s="519">
        <v>10427</v>
      </c>
      <c r="B2744" s="519" t="s">
        <v>64414</v>
      </c>
      <c r="C2744" s="519" t="s">
        <v>57174</v>
      </c>
      <c r="D2744" s="519" t="s">
        <v>57170</v>
      </c>
      <c r="E2744" s="520" t="s">
        <v>64415</v>
      </c>
    </row>
    <row r="2745" spans="1:5">
      <c r="A2745" s="519">
        <v>10428</v>
      </c>
      <c r="B2745" s="519" t="s">
        <v>64416</v>
      </c>
      <c r="C2745" s="519" t="s">
        <v>57174</v>
      </c>
      <c r="D2745" s="519" t="s">
        <v>57170</v>
      </c>
      <c r="E2745" s="520" t="s">
        <v>64417</v>
      </c>
    </row>
    <row r="2746" spans="1:5">
      <c r="A2746" s="519">
        <v>36521</v>
      </c>
      <c r="B2746" s="519" t="s">
        <v>64418</v>
      </c>
      <c r="C2746" s="519" t="s">
        <v>57174</v>
      </c>
      <c r="D2746" s="519" t="s">
        <v>57170</v>
      </c>
      <c r="E2746" s="520" t="s">
        <v>64419</v>
      </c>
    </row>
    <row r="2747" spans="1:5">
      <c r="A2747" s="519">
        <v>36794</v>
      </c>
      <c r="B2747" s="519" t="s">
        <v>64420</v>
      </c>
      <c r="C2747" s="519" t="s">
        <v>57174</v>
      </c>
      <c r="D2747" s="519" t="s">
        <v>57170</v>
      </c>
      <c r="E2747" s="520" t="s">
        <v>63785</v>
      </c>
    </row>
    <row r="2748" spans="1:5">
      <c r="A2748" s="519">
        <v>10426</v>
      </c>
      <c r="B2748" s="519" t="s">
        <v>64421</v>
      </c>
      <c r="C2748" s="519" t="s">
        <v>57174</v>
      </c>
      <c r="D2748" s="519" t="s">
        <v>57170</v>
      </c>
      <c r="E2748" s="520" t="s">
        <v>64422</v>
      </c>
    </row>
    <row r="2749" spans="1:5">
      <c r="A2749" s="519">
        <v>10425</v>
      </c>
      <c r="B2749" s="519" t="s">
        <v>64423</v>
      </c>
      <c r="C2749" s="519" t="s">
        <v>57174</v>
      </c>
      <c r="D2749" s="519" t="s">
        <v>57170</v>
      </c>
      <c r="E2749" s="520" t="s">
        <v>63258</v>
      </c>
    </row>
    <row r="2750" spans="1:5">
      <c r="A2750" s="519">
        <v>10431</v>
      </c>
      <c r="B2750" s="519" t="s">
        <v>64424</v>
      </c>
      <c r="C2750" s="519" t="s">
        <v>57174</v>
      </c>
      <c r="D2750" s="519" t="s">
        <v>57170</v>
      </c>
      <c r="E2750" s="520" t="s">
        <v>64425</v>
      </c>
    </row>
    <row r="2751" spans="1:5">
      <c r="A2751" s="519">
        <v>10429</v>
      </c>
      <c r="B2751" s="519" t="s">
        <v>64426</v>
      </c>
      <c r="C2751" s="519" t="s">
        <v>57174</v>
      </c>
      <c r="D2751" s="519" t="s">
        <v>57170</v>
      </c>
      <c r="E2751" s="520" t="s">
        <v>56864</v>
      </c>
    </row>
    <row r="2752" spans="1:5">
      <c r="A2752" s="519">
        <v>2354</v>
      </c>
      <c r="B2752" s="519" t="s">
        <v>64427</v>
      </c>
      <c r="C2752" s="519" t="s">
        <v>57385</v>
      </c>
      <c r="D2752" s="519" t="s">
        <v>57170</v>
      </c>
      <c r="E2752" s="520" t="s">
        <v>64428</v>
      </c>
    </row>
    <row r="2753" spans="1:5">
      <c r="A2753" s="519">
        <v>40932</v>
      </c>
      <c r="B2753" s="519" t="s">
        <v>60202</v>
      </c>
      <c r="C2753" s="519" t="s">
        <v>57388</v>
      </c>
      <c r="D2753" s="519" t="s">
        <v>57170</v>
      </c>
      <c r="E2753" s="520" t="s">
        <v>64429</v>
      </c>
    </row>
    <row r="2754" spans="1:5">
      <c r="A2754" s="519">
        <v>10853</v>
      </c>
      <c r="B2754" s="519" t="s">
        <v>60203</v>
      </c>
      <c r="C2754" s="519" t="s">
        <v>57174</v>
      </c>
      <c r="D2754" s="519" t="s">
        <v>57170</v>
      </c>
      <c r="E2754" s="520" t="s">
        <v>64430</v>
      </c>
    </row>
    <row r="2755" spans="1:5">
      <c r="A2755" s="519">
        <v>5093</v>
      </c>
      <c r="B2755" s="519" t="s">
        <v>60204</v>
      </c>
      <c r="C2755" s="519" t="s">
        <v>57656</v>
      </c>
      <c r="D2755" s="519" t="s">
        <v>57170</v>
      </c>
      <c r="E2755" s="520" t="s">
        <v>64431</v>
      </c>
    </row>
    <row r="2756" spans="1:5">
      <c r="A2756" s="519">
        <v>44331</v>
      </c>
      <c r="B2756" s="519" t="s">
        <v>64432</v>
      </c>
      <c r="C2756" s="519" t="s">
        <v>57184</v>
      </c>
      <c r="D2756" s="519" t="s">
        <v>57170</v>
      </c>
      <c r="E2756" s="520" t="s">
        <v>56568</v>
      </c>
    </row>
    <row r="2757" spans="1:5">
      <c r="A2757" s="519">
        <v>37768</v>
      </c>
      <c r="B2757" s="519" t="s">
        <v>60205</v>
      </c>
      <c r="C2757" s="519" t="s">
        <v>57174</v>
      </c>
      <c r="D2757" s="519" t="s">
        <v>40591</v>
      </c>
      <c r="E2757" s="520" t="s">
        <v>64433</v>
      </c>
    </row>
    <row r="2758" spans="1:5">
      <c r="A2758" s="519">
        <v>37773</v>
      </c>
      <c r="B2758" s="519" t="s">
        <v>60206</v>
      </c>
      <c r="C2758" s="519" t="s">
        <v>57174</v>
      </c>
      <c r="D2758" s="519" t="s">
        <v>40591</v>
      </c>
      <c r="E2758" s="520" t="s">
        <v>64434</v>
      </c>
    </row>
    <row r="2759" spans="1:5">
      <c r="A2759" s="519">
        <v>37769</v>
      </c>
      <c r="B2759" s="519" t="s">
        <v>60207</v>
      </c>
      <c r="C2759" s="519" t="s">
        <v>57174</v>
      </c>
      <c r="D2759" s="519" t="s">
        <v>40591</v>
      </c>
      <c r="E2759" s="520" t="s">
        <v>64435</v>
      </c>
    </row>
    <row r="2760" spans="1:5">
      <c r="A2760" s="519">
        <v>37770</v>
      </c>
      <c r="B2760" s="519" t="s">
        <v>60208</v>
      </c>
      <c r="C2760" s="519" t="s">
        <v>57174</v>
      </c>
      <c r="D2760" s="519" t="s">
        <v>40591</v>
      </c>
      <c r="E2760" s="520" t="s">
        <v>64436</v>
      </c>
    </row>
    <row r="2761" spans="1:5">
      <c r="A2761" s="519">
        <v>38382</v>
      </c>
      <c r="B2761" s="519" t="s">
        <v>60209</v>
      </c>
      <c r="C2761" s="519" t="s">
        <v>57174</v>
      </c>
      <c r="D2761" s="519" t="s">
        <v>57170</v>
      </c>
      <c r="E2761" s="520" t="s">
        <v>55300</v>
      </c>
    </row>
    <row r="2762" spans="1:5">
      <c r="A2762" s="519">
        <v>38383</v>
      </c>
      <c r="B2762" s="519" t="s">
        <v>60210</v>
      </c>
      <c r="C2762" s="519" t="s">
        <v>57174</v>
      </c>
      <c r="D2762" s="519" t="s">
        <v>57170</v>
      </c>
      <c r="E2762" s="520" t="s">
        <v>52314</v>
      </c>
    </row>
    <row r="2763" spans="1:5">
      <c r="A2763" s="519">
        <v>3768</v>
      </c>
      <c r="B2763" s="519" t="s">
        <v>60212</v>
      </c>
      <c r="C2763" s="519" t="s">
        <v>57174</v>
      </c>
      <c r="D2763" s="519" t="s">
        <v>57170</v>
      </c>
      <c r="E2763" s="520" t="s">
        <v>63966</v>
      </c>
    </row>
    <row r="2764" spans="1:5">
      <c r="A2764" s="519">
        <v>3767</v>
      </c>
      <c r="B2764" s="519" t="s">
        <v>64437</v>
      </c>
      <c r="C2764" s="519" t="s">
        <v>57174</v>
      </c>
      <c r="D2764" s="519" t="s">
        <v>57170</v>
      </c>
      <c r="E2764" s="520" t="s">
        <v>60954</v>
      </c>
    </row>
    <row r="2765" spans="1:5">
      <c r="A2765" s="519">
        <v>13192</v>
      </c>
      <c r="B2765" s="519" t="s">
        <v>60213</v>
      </c>
      <c r="C2765" s="519" t="s">
        <v>57174</v>
      </c>
      <c r="D2765" s="519" t="s">
        <v>57170</v>
      </c>
      <c r="E2765" s="520" t="s">
        <v>64438</v>
      </c>
    </row>
    <row r="2766" spans="1:5">
      <c r="A2766" s="519">
        <v>38413</v>
      </c>
      <c r="B2766" s="519" t="s">
        <v>60214</v>
      </c>
      <c r="C2766" s="519" t="s">
        <v>57174</v>
      </c>
      <c r="D2766" s="519" t="s">
        <v>57170</v>
      </c>
      <c r="E2766" s="520" t="s">
        <v>64439</v>
      </c>
    </row>
    <row r="2767" spans="1:5">
      <c r="A2767" s="519">
        <v>42440</v>
      </c>
      <c r="B2767" s="519" t="s">
        <v>60215</v>
      </c>
      <c r="C2767" s="519" t="s">
        <v>57174</v>
      </c>
      <c r="D2767" s="519" t="s">
        <v>40591</v>
      </c>
      <c r="E2767" s="520" t="s">
        <v>64440</v>
      </c>
    </row>
    <row r="2768" spans="1:5">
      <c r="A2768" s="519">
        <v>20193</v>
      </c>
      <c r="B2768" s="519" t="s">
        <v>60216</v>
      </c>
      <c r="C2768" s="519" t="s">
        <v>2038</v>
      </c>
      <c r="D2768" s="519" t="s">
        <v>57170</v>
      </c>
      <c r="E2768" s="520" t="s">
        <v>55786</v>
      </c>
    </row>
    <row r="2769" spans="1:5">
      <c r="A2769" s="519">
        <v>10527</v>
      </c>
      <c r="B2769" s="519" t="s">
        <v>60218</v>
      </c>
      <c r="C2769" s="519" t="s">
        <v>60219</v>
      </c>
      <c r="D2769" s="519" t="s">
        <v>57172</v>
      </c>
      <c r="E2769" s="520" t="s">
        <v>56627</v>
      </c>
    </row>
    <row r="2770" spans="1:5">
      <c r="A2770" s="519">
        <v>41805</v>
      </c>
      <c r="B2770" s="519" t="s">
        <v>60220</v>
      </c>
      <c r="C2770" s="519" t="s">
        <v>57388</v>
      </c>
      <c r="D2770" s="519" t="s">
        <v>57172</v>
      </c>
      <c r="E2770" s="520" t="s">
        <v>64441</v>
      </c>
    </row>
    <row r="2771" spans="1:5">
      <c r="A2771" s="519">
        <v>40271</v>
      </c>
      <c r="B2771" s="519" t="s">
        <v>60221</v>
      </c>
      <c r="C2771" s="519" t="s">
        <v>57388</v>
      </c>
      <c r="D2771" s="519" t="s">
        <v>57170</v>
      </c>
      <c r="E2771" s="520" t="s">
        <v>55651</v>
      </c>
    </row>
    <row r="2772" spans="1:5">
      <c r="A2772" s="519">
        <v>40287</v>
      </c>
      <c r="B2772" s="519" t="s">
        <v>60222</v>
      </c>
      <c r="C2772" s="519" t="s">
        <v>57388</v>
      </c>
      <c r="D2772" s="519" t="s">
        <v>57170</v>
      </c>
      <c r="E2772" s="520" t="s">
        <v>55298</v>
      </c>
    </row>
    <row r="2773" spans="1:5">
      <c r="A2773" s="519">
        <v>4084</v>
      </c>
      <c r="B2773" s="519" t="s">
        <v>64442</v>
      </c>
      <c r="C2773" s="519" t="s">
        <v>57385</v>
      </c>
      <c r="D2773" s="519" t="s">
        <v>57170</v>
      </c>
      <c r="E2773" s="520" t="s">
        <v>52307</v>
      </c>
    </row>
    <row r="2774" spans="1:5">
      <c r="A2774" s="519">
        <v>743</v>
      </c>
      <c r="B2774" s="519" t="s">
        <v>64443</v>
      </c>
      <c r="C2774" s="519" t="s">
        <v>57385</v>
      </c>
      <c r="D2774" s="519" t="s">
        <v>57172</v>
      </c>
      <c r="E2774" s="520" t="s">
        <v>52307</v>
      </c>
    </row>
    <row r="2775" spans="1:5">
      <c r="A2775" s="519">
        <v>40293</v>
      </c>
      <c r="B2775" s="519" t="s">
        <v>64444</v>
      </c>
      <c r="C2775" s="519" t="s">
        <v>57385</v>
      </c>
      <c r="D2775" s="519" t="s">
        <v>57170</v>
      </c>
      <c r="E2775" s="520" t="s">
        <v>59157</v>
      </c>
    </row>
    <row r="2776" spans="1:5">
      <c r="A2776" s="519">
        <v>40294</v>
      </c>
      <c r="B2776" s="519" t="s">
        <v>64445</v>
      </c>
      <c r="C2776" s="519" t="s">
        <v>57385</v>
      </c>
      <c r="D2776" s="519" t="s">
        <v>57170</v>
      </c>
      <c r="E2776" s="520" t="s">
        <v>52307</v>
      </c>
    </row>
    <row r="2777" spans="1:5">
      <c r="A2777" s="519">
        <v>4085</v>
      </c>
      <c r="B2777" s="519" t="s">
        <v>64446</v>
      </c>
      <c r="C2777" s="519" t="s">
        <v>57385</v>
      </c>
      <c r="D2777" s="519" t="s">
        <v>57170</v>
      </c>
      <c r="E2777" s="520" t="s">
        <v>57675</v>
      </c>
    </row>
    <row r="2778" spans="1:5">
      <c r="A2778" s="519">
        <v>10779</v>
      </c>
      <c r="B2778" s="519" t="s">
        <v>64447</v>
      </c>
      <c r="C2778" s="519" t="s">
        <v>57388</v>
      </c>
      <c r="D2778" s="519" t="s">
        <v>40591</v>
      </c>
      <c r="E2778" s="520" t="s">
        <v>64448</v>
      </c>
    </row>
    <row r="2779" spans="1:5">
      <c r="A2779" s="519">
        <v>10777</v>
      </c>
      <c r="B2779" s="519" t="s">
        <v>64449</v>
      </c>
      <c r="C2779" s="519" t="s">
        <v>57388</v>
      </c>
      <c r="D2779" s="519" t="s">
        <v>40591</v>
      </c>
      <c r="E2779" s="520" t="s">
        <v>64450</v>
      </c>
    </row>
    <row r="2780" spans="1:5">
      <c r="A2780" s="519">
        <v>10775</v>
      </c>
      <c r="B2780" s="519" t="s">
        <v>64451</v>
      </c>
      <c r="C2780" s="519" t="s">
        <v>57388</v>
      </c>
      <c r="D2780" s="519" t="s">
        <v>40591</v>
      </c>
      <c r="E2780" s="520" t="s">
        <v>64452</v>
      </c>
    </row>
    <row r="2781" spans="1:5">
      <c r="A2781" s="519">
        <v>10776</v>
      </c>
      <c r="B2781" s="519" t="s">
        <v>64453</v>
      </c>
      <c r="C2781" s="519" t="s">
        <v>57388</v>
      </c>
      <c r="D2781" s="519" t="s">
        <v>40591</v>
      </c>
      <c r="E2781" s="520" t="s">
        <v>64454</v>
      </c>
    </row>
    <row r="2782" spans="1:5">
      <c r="A2782" s="519">
        <v>10778</v>
      </c>
      <c r="B2782" s="519" t="s">
        <v>64455</v>
      </c>
      <c r="C2782" s="519" t="s">
        <v>57388</v>
      </c>
      <c r="D2782" s="519" t="s">
        <v>40591</v>
      </c>
      <c r="E2782" s="520" t="s">
        <v>64448</v>
      </c>
    </row>
    <row r="2783" spans="1:5">
      <c r="A2783" s="519">
        <v>40339</v>
      </c>
      <c r="B2783" s="519" t="s">
        <v>60226</v>
      </c>
      <c r="C2783" s="519" t="s">
        <v>57388</v>
      </c>
      <c r="D2783" s="519" t="s">
        <v>57170</v>
      </c>
      <c r="E2783" s="520" t="s">
        <v>55298</v>
      </c>
    </row>
    <row r="2784" spans="1:5">
      <c r="A2784" s="519">
        <v>10749</v>
      </c>
      <c r="B2784" s="519" t="s">
        <v>60228</v>
      </c>
      <c r="C2784" s="519" t="s">
        <v>57388</v>
      </c>
      <c r="D2784" s="519" t="s">
        <v>57170</v>
      </c>
      <c r="E2784" s="520" t="s">
        <v>60317</v>
      </c>
    </row>
    <row r="2785" spans="1:5">
      <c r="A2785" s="519">
        <v>40290</v>
      </c>
      <c r="B2785" s="519" t="s">
        <v>60229</v>
      </c>
      <c r="C2785" s="519" t="s">
        <v>57388</v>
      </c>
      <c r="D2785" s="519" t="s">
        <v>57170</v>
      </c>
      <c r="E2785" s="520" t="s">
        <v>51199</v>
      </c>
    </row>
    <row r="2786" spans="1:5">
      <c r="A2786" s="519">
        <v>3346</v>
      </c>
      <c r="B2786" s="519" t="s">
        <v>60230</v>
      </c>
      <c r="C2786" s="519" t="s">
        <v>57385</v>
      </c>
      <c r="D2786" s="519" t="s">
        <v>40591</v>
      </c>
      <c r="E2786" s="520" t="s">
        <v>55551</v>
      </c>
    </row>
    <row r="2787" spans="1:5">
      <c r="A2787" s="519">
        <v>3348</v>
      </c>
      <c r="B2787" s="519" t="s">
        <v>60231</v>
      </c>
      <c r="C2787" s="519" t="s">
        <v>57385</v>
      </c>
      <c r="D2787" s="519" t="s">
        <v>40591</v>
      </c>
      <c r="E2787" s="520" t="s">
        <v>53673</v>
      </c>
    </row>
    <row r="2788" spans="1:5">
      <c r="A2788" s="519">
        <v>39833</v>
      </c>
      <c r="B2788" s="519" t="s">
        <v>60232</v>
      </c>
      <c r="C2788" s="519" t="s">
        <v>57385</v>
      </c>
      <c r="D2788" s="519" t="s">
        <v>40591</v>
      </c>
      <c r="E2788" s="520" t="s">
        <v>55628</v>
      </c>
    </row>
    <row r="2789" spans="1:5">
      <c r="A2789" s="519">
        <v>7252</v>
      </c>
      <c r="B2789" s="519" t="s">
        <v>60233</v>
      </c>
      <c r="C2789" s="519" t="s">
        <v>57385</v>
      </c>
      <c r="D2789" s="519" t="s">
        <v>40591</v>
      </c>
      <c r="E2789" s="520" t="s">
        <v>58229</v>
      </c>
    </row>
    <row r="2790" spans="1:5">
      <c r="A2790" s="519">
        <v>7247</v>
      </c>
      <c r="B2790" s="519" t="s">
        <v>60235</v>
      </c>
      <c r="C2790" s="519" t="s">
        <v>57385</v>
      </c>
      <c r="D2790" s="519" t="s">
        <v>40591</v>
      </c>
      <c r="E2790" s="520" t="s">
        <v>58229</v>
      </c>
    </row>
    <row r="2791" spans="1:5">
      <c r="A2791" s="519">
        <v>40291</v>
      </c>
      <c r="B2791" s="519" t="s">
        <v>60236</v>
      </c>
      <c r="C2791" s="519" t="s">
        <v>57388</v>
      </c>
      <c r="D2791" s="519" t="s">
        <v>57170</v>
      </c>
      <c r="E2791" s="520" t="s">
        <v>64456</v>
      </c>
    </row>
    <row r="2792" spans="1:5">
      <c r="A2792" s="519">
        <v>40275</v>
      </c>
      <c r="B2792" s="519" t="s">
        <v>60237</v>
      </c>
      <c r="C2792" s="519" t="s">
        <v>57388</v>
      </c>
      <c r="D2792" s="519" t="s">
        <v>57170</v>
      </c>
      <c r="E2792" s="520" t="s">
        <v>56627</v>
      </c>
    </row>
    <row r="2793" spans="1:5">
      <c r="A2793" s="519">
        <v>42408</v>
      </c>
      <c r="B2793" s="519" t="s">
        <v>60238</v>
      </c>
      <c r="C2793" s="519" t="s">
        <v>57171</v>
      </c>
      <c r="D2793" s="519" t="s">
        <v>57170</v>
      </c>
      <c r="E2793" s="520" t="s">
        <v>60421</v>
      </c>
    </row>
    <row r="2794" spans="1:5">
      <c r="A2794" s="519">
        <v>3777</v>
      </c>
      <c r="B2794" s="519" t="s">
        <v>60239</v>
      </c>
      <c r="C2794" s="519" t="s">
        <v>57171</v>
      </c>
      <c r="D2794" s="519" t="s">
        <v>57172</v>
      </c>
      <c r="E2794" s="520" t="s">
        <v>52282</v>
      </c>
    </row>
    <row r="2795" spans="1:5">
      <c r="A2795" s="519">
        <v>3798</v>
      </c>
      <c r="B2795" s="519" t="s">
        <v>60240</v>
      </c>
      <c r="C2795" s="519" t="s">
        <v>57174</v>
      </c>
      <c r="D2795" s="519" t="s">
        <v>40591</v>
      </c>
      <c r="E2795" s="520" t="s">
        <v>64457</v>
      </c>
    </row>
    <row r="2796" spans="1:5">
      <c r="A2796" s="519">
        <v>38769</v>
      </c>
      <c r="B2796" s="519" t="s">
        <v>60242</v>
      </c>
      <c r="C2796" s="519" t="s">
        <v>57174</v>
      </c>
      <c r="D2796" s="519" t="s">
        <v>40591</v>
      </c>
      <c r="E2796" s="520" t="s">
        <v>56325</v>
      </c>
    </row>
    <row r="2797" spans="1:5">
      <c r="A2797" s="519">
        <v>39510</v>
      </c>
      <c r="B2797" s="519" t="s">
        <v>60243</v>
      </c>
      <c r="C2797" s="519" t="s">
        <v>57174</v>
      </c>
      <c r="D2797" s="519" t="s">
        <v>40591</v>
      </c>
      <c r="E2797" s="520" t="s">
        <v>56949</v>
      </c>
    </row>
    <row r="2798" spans="1:5">
      <c r="A2798" s="519">
        <v>38776</v>
      </c>
      <c r="B2798" s="519" t="s">
        <v>60244</v>
      </c>
      <c r="C2798" s="519" t="s">
        <v>57174</v>
      </c>
      <c r="D2798" s="519" t="s">
        <v>40591</v>
      </c>
      <c r="E2798" s="520" t="s">
        <v>64458</v>
      </c>
    </row>
    <row r="2799" spans="1:5">
      <c r="A2799" s="519">
        <v>38774</v>
      </c>
      <c r="B2799" s="519" t="s">
        <v>60245</v>
      </c>
      <c r="C2799" s="519" t="s">
        <v>57174</v>
      </c>
      <c r="D2799" s="519" t="s">
        <v>57170</v>
      </c>
      <c r="E2799" s="520" t="s">
        <v>62016</v>
      </c>
    </row>
    <row r="2800" spans="1:5">
      <c r="A2800" s="519">
        <v>42247</v>
      </c>
      <c r="B2800" s="519" t="s">
        <v>60246</v>
      </c>
      <c r="C2800" s="519" t="s">
        <v>57174</v>
      </c>
      <c r="D2800" s="519" t="s">
        <v>57170</v>
      </c>
      <c r="E2800" s="520" t="s">
        <v>64459</v>
      </c>
    </row>
    <row r="2801" spans="1:5">
      <c r="A2801" s="519">
        <v>42248</v>
      </c>
      <c r="B2801" s="519" t="s">
        <v>60247</v>
      </c>
      <c r="C2801" s="519" t="s">
        <v>57174</v>
      </c>
      <c r="D2801" s="519" t="s">
        <v>57170</v>
      </c>
      <c r="E2801" s="520" t="s">
        <v>64460</v>
      </c>
    </row>
    <row r="2802" spans="1:5">
      <c r="A2802" s="519">
        <v>42249</v>
      </c>
      <c r="B2802" s="519" t="s">
        <v>60248</v>
      </c>
      <c r="C2802" s="519" t="s">
        <v>57174</v>
      </c>
      <c r="D2802" s="519" t="s">
        <v>57170</v>
      </c>
      <c r="E2802" s="520" t="s">
        <v>64461</v>
      </c>
    </row>
    <row r="2803" spans="1:5">
      <c r="A2803" s="519">
        <v>42244</v>
      </c>
      <c r="B2803" s="519" t="s">
        <v>60249</v>
      </c>
      <c r="C2803" s="519" t="s">
        <v>57174</v>
      </c>
      <c r="D2803" s="519" t="s">
        <v>57170</v>
      </c>
      <c r="E2803" s="520" t="s">
        <v>64462</v>
      </c>
    </row>
    <row r="2804" spans="1:5">
      <c r="A2804" s="519">
        <v>42245</v>
      </c>
      <c r="B2804" s="519" t="s">
        <v>60250</v>
      </c>
      <c r="C2804" s="519" t="s">
        <v>57174</v>
      </c>
      <c r="D2804" s="519" t="s">
        <v>57170</v>
      </c>
      <c r="E2804" s="520" t="s">
        <v>64463</v>
      </c>
    </row>
    <row r="2805" spans="1:5">
      <c r="A2805" s="519">
        <v>42246</v>
      </c>
      <c r="B2805" s="519" t="s">
        <v>60251</v>
      </c>
      <c r="C2805" s="519" t="s">
        <v>57174</v>
      </c>
      <c r="D2805" s="519" t="s">
        <v>57170</v>
      </c>
      <c r="E2805" s="520" t="s">
        <v>64464</v>
      </c>
    </row>
    <row r="2806" spans="1:5">
      <c r="A2806" s="519">
        <v>42243</v>
      </c>
      <c r="B2806" s="519" t="s">
        <v>60253</v>
      </c>
      <c r="C2806" s="519" t="s">
        <v>57174</v>
      </c>
      <c r="D2806" s="519" t="s">
        <v>57170</v>
      </c>
      <c r="E2806" s="520" t="s">
        <v>64465</v>
      </c>
    </row>
    <row r="2807" spans="1:5">
      <c r="A2807" s="519">
        <v>38889</v>
      </c>
      <c r="B2807" s="519" t="s">
        <v>60254</v>
      </c>
      <c r="C2807" s="519" t="s">
        <v>57174</v>
      </c>
      <c r="D2807" s="519" t="s">
        <v>40591</v>
      </c>
      <c r="E2807" s="520" t="s">
        <v>64466</v>
      </c>
    </row>
    <row r="2808" spans="1:5">
      <c r="A2808" s="519">
        <v>38784</v>
      </c>
      <c r="B2808" s="519" t="s">
        <v>60255</v>
      </c>
      <c r="C2808" s="519" t="s">
        <v>57174</v>
      </c>
      <c r="D2808" s="519" t="s">
        <v>40591</v>
      </c>
      <c r="E2808" s="520" t="s">
        <v>64467</v>
      </c>
    </row>
    <row r="2809" spans="1:5">
      <c r="A2809" s="519">
        <v>3788</v>
      </c>
      <c r="B2809" s="519" t="s">
        <v>60256</v>
      </c>
      <c r="C2809" s="519" t="s">
        <v>57174</v>
      </c>
      <c r="D2809" s="519" t="s">
        <v>40591</v>
      </c>
      <c r="E2809" s="520" t="s">
        <v>64468</v>
      </c>
    </row>
    <row r="2810" spans="1:5">
      <c r="A2810" s="519">
        <v>12230</v>
      </c>
      <c r="B2810" s="519" t="s">
        <v>60258</v>
      </c>
      <c r="C2810" s="519" t="s">
        <v>57174</v>
      </c>
      <c r="D2810" s="519" t="s">
        <v>40591</v>
      </c>
      <c r="E2810" s="520" t="s">
        <v>57000</v>
      </c>
    </row>
    <row r="2811" spans="1:5">
      <c r="A2811" s="519">
        <v>3780</v>
      </c>
      <c r="B2811" s="519" t="s">
        <v>60259</v>
      </c>
      <c r="C2811" s="519" t="s">
        <v>57174</v>
      </c>
      <c r="D2811" s="519" t="s">
        <v>40591</v>
      </c>
      <c r="E2811" s="520" t="s">
        <v>64469</v>
      </c>
    </row>
    <row r="2812" spans="1:5">
      <c r="A2812" s="519">
        <v>12231</v>
      </c>
      <c r="B2812" s="519" t="s">
        <v>60260</v>
      </c>
      <c r="C2812" s="519" t="s">
        <v>57174</v>
      </c>
      <c r="D2812" s="519" t="s">
        <v>40591</v>
      </c>
      <c r="E2812" s="520" t="s">
        <v>56374</v>
      </c>
    </row>
    <row r="2813" spans="1:5">
      <c r="A2813" s="519">
        <v>3811</v>
      </c>
      <c r="B2813" s="519" t="s">
        <v>60261</v>
      </c>
      <c r="C2813" s="519" t="s">
        <v>57174</v>
      </c>
      <c r="D2813" s="519" t="s">
        <v>40591</v>
      </c>
      <c r="E2813" s="520" t="s">
        <v>64470</v>
      </c>
    </row>
    <row r="2814" spans="1:5">
      <c r="A2814" s="519">
        <v>12232</v>
      </c>
      <c r="B2814" s="519" t="s">
        <v>60262</v>
      </c>
      <c r="C2814" s="519" t="s">
        <v>57174</v>
      </c>
      <c r="D2814" s="519" t="s">
        <v>40591</v>
      </c>
      <c r="E2814" s="520" t="s">
        <v>64471</v>
      </c>
    </row>
    <row r="2815" spans="1:5">
      <c r="A2815" s="519">
        <v>3799</v>
      </c>
      <c r="B2815" s="519" t="s">
        <v>60263</v>
      </c>
      <c r="C2815" s="519" t="s">
        <v>57174</v>
      </c>
      <c r="D2815" s="519" t="s">
        <v>40591</v>
      </c>
      <c r="E2815" s="520" t="s">
        <v>64472</v>
      </c>
    </row>
    <row r="2816" spans="1:5">
      <c r="A2816" s="519">
        <v>12239</v>
      </c>
      <c r="B2816" s="519" t="s">
        <v>60264</v>
      </c>
      <c r="C2816" s="519" t="s">
        <v>57174</v>
      </c>
      <c r="D2816" s="519" t="s">
        <v>40591</v>
      </c>
      <c r="E2816" s="520" t="s">
        <v>64473</v>
      </c>
    </row>
    <row r="2817" spans="1:5">
      <c r="A2817" s="519">
        <v>38773</v>
      </c>
      <c r="B2817" s="519" t="s">
        <v>60265</v>
      </c>
      <c r="C2817" s="519" t="s">
        <v>57174</v>
      </c>
      <c r="D2817" s="519" t="s">
        <v>40591</v>
      </c>
      <c r="E2817" s="520" t="s">
        <v>58662</v>
      </c>
    </row>
    <row r="2818" spans="1:5">
      <c r="A2818" s="519">
        <v>12271</v>
      </c>
      <c r="B2818" s="519" t="s">
        <v>60266</v>
      </c>
      <c r="C2818" s="519" t="s">
        <v>57174</v>
      </c>
      <c r="D2818" s="519" t="s">
        <v>40591</v>
      </c>
      <c r="E2818" s="520" t="s">
        <v>64474</v>
      </c>
    </row>
    <row r="2819" spans="1:5">
      <c r="A2819" s="519">
        <v>38785</v>
      </c>
      <c r="B2819" s="519" t="s">
        <v>60267</v>
      </c>
      <c r="C2819" s="519" t="s">
        <v>57174</v>
      </c>
      <c r="D2819" s="519" t="s">
        <v>40591</v>
      </c>
      <c r="E2819" s="520" t="s">
        <v>64475</v>
      </c>
    </row>
    <row r="2820" spans="1:5">
      <c r="A2820" s="519">
        <v>38786</v>
      </c>
      <c r="B2820" s="519" t="s">
        <v>60268</v>
      </c>
      <c r="C2820" s="519" t="s">
        <v>57174</v>
      </c>
      <c r="D2820" s="519" t="s">
        <v>40591</v>
      </c>
      <c r="E2820" s="520" t="s">
        <v>64476</v>
      </c>
    </row>
    <row r="2821" spans="1:5">
      <c r="A2821" s="519">
        <v>39385</v>
      </c>
      <c r="B2821" s="519" t="s">
        <v>60270</v>
      </c>
      <c r="C2821" s="519" t="s">
        <v>57174</v>
      </c>
      <c r="D2821" s="519" t="s">
        <v>57170</v>
      </c>
      <c r="E2821" s="520" t="s">
        <v>56507</v>
      </c>
    </row>
    <row r="2822" spans="1:5">
      <c r="A2822" s="519">
        <v>39389</v>
      </c>
      <c r="B2822" s="519" t="s">
        <v>60271</v>
      </c>
      <c r="C2822" s="519" t="s">
        <v>57174</v>
      </c>
      <c r="D2822" s="519" t="s">
        <v>57170</v>
      </c>
      <c r="E2822" s="520" t="s">
        <v>64477</v>
      </c>
    </row>
    <row r="2823" spans="1:5">
      <c r="A2823" s="519">
        <v>39390</v>
      </c>
      <c r="B2823" s="519" t="s">
        <v>60273</v>
      </c>
      <c r="C2823" s="519" t="s">
        <v>57174</v>
      </c>
      <c r="D2823" s="519" t="s">
        <v>57170</v>
      </c>
      <c r="E2823" s="520" t="s">
        <v>56724</v>
      </c>
    </row>
    <row r="2824" spans="1:5">
      <c r="A2824" s="519">
        <v>39391</v>
      </c>
      <c r="B2824" s="519" t="s">
        <v>60275</v>
      </c>
      <c r="C2824" s="519" t="s">
        <v>57174</v>
      </c>
      <c r="D2824" s="519" t="s">
        <v>57170</v>
      </c>
      <c r="E2824" s="520" t="s">
        <v>64478</v>
      </c>
    </row>
    <row r="2825" spans="1:5">
      <c r="A2825" s="519">
        <v>3803</v>
      </c>
      <c r="B2825" s="519" t="s">
        <v>60277</v>
      </c>
      <c r="C2825" s="519" t="s">
        <v>57174</v>
      </c>
      <c r="D2825" s="519" t="s">
        <v>40591</v>
      </c>
      <c r="E2825" s="520" t="s">
        <v>64479</v>
      </c>
    </row>
    <row r="2826" spans="1:5">
      <c r="A2826" s="519">
        <v>38770</v>
      </c>
      <c r="B2826" s="519" t="s">
        <v>60278</v>
      </c>
      <c r="C2826" s="519" t="s">
        <v>57174</v>
      </c>
      <c r="D2826" s="519" t="s">
        <v>40591</v>
      </c>
      <c r="E2826" s="520" t="s">
        <v>64480</v>
      </c>
    </row>
    <row r="2827" spans="1:5">
      <c r="A2827" s="519">
        <v>12267</v>
      </c>
      <c r="B2827" s="519" t="s">
        <v>60279</v>
      </c>
      <c r="C2827" s="519" t="s">
        <v>57174</v>
      </c>
      <c r="D2827" s="519" t="s">
        <v>40591</v>
      </c>
      <c r="E2827" s="520" t="s">
        <v>64481</v>
      </c>
    </row>
    <row r="2828" spans="1:5">
      <c r="A2828" s="519">
        <v>43265</v>
      </c>
      <c r="B2828" s="519" t="s">
        <v>60280</v>
      </c>
      <c r="C2828" s="519" t="s">
        <v>57174</v>
      </c>
      <c r="D2828" s="519" t="s">
        <v>57170</v>
      </c>
      <c r="E2828" s="520" t="s">
        <v>55716</v>
      </c>
    </row>
    <row r="2829" spans="1:5">
      <c r="A2829" s="519">
        <v>12266</v>
      </c>
      <c r="B2829" s="519" t="s">
        <v>60281</v>
      </c>
      <c r="C2829" s="519" t="s">
        <v>57174</v>
      </c>
      <c r="D2829" s="519" t="s">
        <v>40591</v>
      </c>
      <c r="E2829" s="520" t="s">
        <v>64482</v>
      </c>
    </row>
    <row r="2830" spans="1:5">
      <c r="A2830" s="519">
        <v>39378</v>
      </c>
      <c r="B2830" s="519" t="s">
        <v>60282</v>
      </c>
      <c r="C2830" s="519" t="s">
        <v>57174</v>
      </c>
      <c r="D2830" s="519" t="s">
        <v>40591</v>
      </c>
      <c r="E2830" s="520" t="s">
        <v>56379</v>
      </c>
    </row>
    <row r="2831" spans="1:5">
      <c r="A2831" s="519">
        <v>43543</v>
      </c>
      <c r="B2831" s="519" t="s">
        <v>60283</v>
      </c>
      <c r="C2831" s="519" t="s">
        <v>57174</v>
      </c>
      <c r="D2831" s="519" t="s">
        <v>40591</v>
      </c>
      <c r="E2831" s="520" t="s">
        <v>64483</v>
      </c>
    </row>
    <row r="2832" spans="1:5">
      <c r="A2832" s="519">
        <v>38775</v>
      </c>
      <c r="B2832" s="519" t="s">
        <v>60284</v>
      </c>
      <c r="C2832" s="519" t="s">
        <v>57174</v>
      </c>
      <c r="D2832" s="519" t="s">
        <v>40591</v>
      </c>
      <c r="E2832" s="520" t="s">
        <v>64484</v>
      </c>
    </row>
    <row r="2833" spans="1:5">
      <c r="A2833" s="519">
        <v>21119</v>
      </c>
      <c r="B2833" s="519" t="s">
        <v>60285</v>
      </c>
      <c r="C2833" s="519" t="s">
        <v>57174</v>
      </c>
      <c r="D2833" s="519" t="s">
        <v>57170</v>
      </c>
      <c r="E2833" s="520" t="s">
        <v>57746</v>
      </c>
    </row>
    <row r="2834" spans="1:5">
      <c r="A2834" s="519">
        <v>37974</v>
      </c>
      <c r="B2834" s="519" t="s">
        <v>60286</v>
      </c>
      <c r="C2834" s="519" t="s">
        <v>57174</v>
      </c>
      <c r="D2834" s="519" t="s">
        <v>57170</v>
      </c>
      <c r="E2834" s="520" t="s">
        <v>51104</v>
      </c>
    </row>
    <row r="2835" spans="1:5">
      <c r="A2835" s="519">
        <v>37975</v>
      </c>
      <c r="B2835" s="519" t="s">
        <v>60288</v>
      </c>
      <c r="C2835" s="519" t="s">
        <v>57174</v>
      </c>
      <c r="D2835" s="519" t="s">
        <v>57170</v>
      </c>
      <c r="E2835" s="520" t="s">
        <v>56903</v>
      </c>
    </row>
    <row r="2836" spans="1:5">
      <c r="A2836" s="519">
        <v>37976</v>
      </c>
      <c r="B2836" s="519" t="s">
        <v>60290</v>
      </c>
      <c r="C2836" s="519" t="s">
        <v>57174</v>
      </c>
      <c r="D2836" s="519" t="s">
        <v>57170</v>
      </c>
      <c r="E2836" s="520" t="s">
        <v>64485</v>
      </c>
    </row>
    <row r="2837" spans="1:5">
      <c r="A2837" s="519">
        <v>37977</v>
      </c>
      <c r="B2837" s="519" t="s">
        <v>60291</v>
      </c>
      <c r="C2837" s="519" t="s">
        <v>57174</v>
      </c>
      <c r="D2837" s="519" t="s">
        <v>57170</v>
      </c>
      <c r="E2837" s="520" t="s">
        <v>51427</v>
      </c>
    </row>
    <row r="2838" spans="1:5">
      <c r="A2838" s="519">
        <v>37978</v>
      </c>
      <c r="B2838" s="519" t="s">
        <v>60293</v>
      </c>
      <c r="C2838" s="519" t="s">
        <v>57174</v>
      </c>
      <c r="D2838" s="519" t="s">
        <v>57170</v>
      </c>
      <c r="E2838" s="520" t="s">
        <v>64486</v>
      </c>
    </row>
    <row r="2839" spans="1:5">
      <c r="A2839" s="519">
        <v>37979</v>
      </c>
      <c r="B2839" s="519" t="s">
        <v>60294</v>
      </c>
      <c r="C2839" s="519" t="s">
        <v>57174</v>
      </c>
      <c r="D2839" s="519" t="s">
        <v>57170</v>
      </c>
      <c r="E2839" s="520" t="s">
        <v>64487</v>
      </c>
    </row>
    <row r="2840" spans="1:5">
      <c r="A2840" s="519">
        <v>37980</v>
      </c>
      <c r="B2840" s="519" t="s">
        <v>60296</v>
      </c>
      <c r="C2840" s="519" t="s">
        <v>57174</v>
      </c>
      <c r="D2840" s="519" t="s">
        <v>57170</v>
      </c>
      <c r="E2840" s="520" t="s">
        <v>64488</v>
      </c>
    </row>
    <row r="2841" spans="1:5">
      <c r="A2841" s="519">
        <v>36147</v>
      </c>
      <c r="B2841" s="519" t="s">
        <v>60297</v>
      </c>
      <c r="C2841" s="519" t="s">
        <v>57656</v>
      </c>
      <c r="D2841" s="519" t="s">
        <v>57170</v>
      </c>
      <c r="E2841" s="520" t="s">
        <v>64489</v>
      </c>
    </row>
    <row r="2842" spans="1:5">
      <c r="A2842" s="519">
        <v>12731</v>
      </c>
      <c r="B2842" s="519" t="s">
        <v>60298</v>
      </c>
      <c r="C2842" s="519" t="s">
        <v>57174</v>
      </c>
      <c r="D2842" s="519" t="s">
        <v>40591</v>
      </c>
      <c r="E2842" s="520" t="s">
        <v>64490</v>
      </c>
    </row>
    <row r="2843" spans="1:5">
      <c r="A2843" s="519">
        <v>12723</v>
      </c>
      <c r="B2843" s="519" t="s">
        <v>60299</v>
      </c>
      <c r="C2843" s="519" t="s">
        <v>57174</v>
      </c>
      <c r="D2843" s="519" t="s">
        <v>40591</v>
      </c>
      <c r="E2843" s="520" t="s">
        <v>57748</v>
      </c>
    </row>
    <row r="2844" spans="1:5">
      <c r="A2844" s="519">
        <v>12724</v>
      </c>
      <c r="B2844" s="519" t="s">
        <v>60300</v>
      </c>
      <c r="C2844" s="519" t="s">
        <v>57174</v>
      </c>
      <c r="D2844" s="519" t="s">
        <v>40591</v>
      </c>
      <c r="E2844" s="520" t="s">
        <v>64491</v>
      </c>
    </row>
    <row r="2845" spans="1:5">
      <c r="A2845" s="519">
        <v>12725</v>
      </c>
      <c r="B2845" s="519" t="s">
        <v>60301</v>
      </c>
      <c r="C2845" s="519" t="s">
        <v>57174</v>
      </c>
      <c r="D2845" s="519" t="s">
        <v>40591</v>
      </c>
      <c r="E2845" s="520" t="s">
        <v>26377</v>
      </c>
    </row>
    <row r="2846" spans="1:5">
      <c r="A2846" s="519">
        <v>12726</v>
      </c>
      <c r="B2846" s="519" t="s">
        <v>60302</v>
      </c>
      <c r="C2846" s="519" t="s">
        <v>57174</v>
      </c>
      <c r="D2846" s="519" t="s">
        <v>40591</v>
      </c>
      <c r="E2846" s="520" t="s">
        <v>56545</v>
      </c>
    </row>
    <row r="2847" spans="1:5">
      <c r="A2847" s="519">
        <v>12727</v>
      </c>
      <c r="B2847" s="519" t="s">
        <v>60303</v>
      </c>
      <c r="C2847" s="519" t="s">
        <v>57174</v>
      </c>
      <c r="D2847" s="519" t="s">
        <v>40591</v>
      </c>
      <c r="E2847" s="520" t="s">
        <v>55689</v>
      </c>
    </row>
    <row r="2848" spans="1:5">
      <c r="A2848" s="519">
        <v>12728</v>
      </c>
      <c r="B2848" s="519" t="s">
        <v>60304</v>
      </c>
      <c r="C2848" s="519" t="s">
        <v>57174</v>
      </c>
      <c r="D2848" s="519" t="s">
        <v>40591</v>
      </c>
      <c r="E2848" s="520" t="s">
        <v>61449</v>
      </c>
    </row>
    <row r="2849" spans="1:5">
      <c r="A2849" s="519">
        <v>12729</v>
      </c>
      <c r="B2849" s="519" t="s">
        <v>60305</v>
      </c>
      <c r="C2849" s="519" t="s">
        <v>57174</v>
      </c>
      <c r="D2849" s="519" t="s">
        <v>40591</v>
      </c>
      <c r="E2849" s="520" t="s">
        <v>64492</v>
      </c>
    </row>
    <row r="2850" spans="1:5">
      <c r="A2850" s="519">
        <v>12730</v>
      </c>
      <c r="B2850" s="519" t="s">
        <v>60306</v>
      </c>
      <c r="C2850" s="519" t="s">
        <v>57174</v>
      </c>
      <c r="D2850" s="519" t="s">
        <v>40591</v>
      </c>
      <c r="E2850" s="520" t="s">
        <v>64493</v>
      </c>
    </row>
    <row r="2851" spans="1:5">
      <c r="A2851" s="519">
        <v>3840</v>
      </c>
      <c r="B2851" s="519" t="s">
        <v>60307</v>
      </c>
      <c r="C2851" s="519" t="s">
        <v>57174</v>
      </c>
      <c r="D2851" s="519" t="s">
        <v>40591</v>
      </c>
      <c r="E2851" s="520" t="s">
        <v>64494</v>
      </c>
    </row>
    <row r="2852" spans="1:5">
      <c r="A2852" s="519">
        <v>3838</v>
      </c>
      <c r="B2852" s="519" t="s">
        <v>60308</v>
      </c>
      <c r="C2852" s="519" t="s">
        <v>57174</v>
      </c>
      <c r="D2852" s="519" t="s">
        <v>40591</v>
      </c>
      <c r="E2852" s="520" t="s">
        <v>55571</v>
      </c>
    </row>
    <row r="2853" spans="1:5">
      <c r="A2853" s="519">
        <v>3844</v>
      </c>
      <c r="B2853" s="519" t="s">
        <v>60309</v>
      </c>
      <c r="C2853" s="519" t="s">
        <v>57174</v>
      </c>
      <c r="D2853" s="519" t="s">
        <v>40591</v>
      </c>
      <c r="E2853" s="520" t="s">
        <v>64495</v>
      </c>
    </row>
    <row r="2854" spans="1:5">
      <c r="A2854" s="519">
        <v>3839</v>
      </c>
      <c r="B2854" s="519" t="s">
        <v>60310</v>
      </c>
      <c r="C2854" s="519" t="s">
        <v>57174</v>
      </c>
      <c r="D2854" s="519" t="s">
        <v>40591</v>
      </c>
      <c r="E2854" s="520" t="s">
        <v>64496</v>
      </c>
    </row>
    <row r="2855" spans="1:5">
      <c r="A2855" s="519">
        <v>3843</v>
      </c>
      <c r="B2855" s="519" t="s">
        <v>60311</v>
      </c>
      <c r="C2855" s="519" t="s">
        <v>57174</v>
      </c>
      <c r="D2855" s="519" t="s">
        <v>40591</v>
      </c>
      <c r="E2855" s="520" t="s">
        <v>64497</v>
      </c>
    </row>
    <row r="2856" spans="1:5">
      <c r="A2856" s="519">
        <v>3900</v>
      </c>
      <c r="B2856" s="519" t="s">
        <v>60312</v>
      </c>
      <c r="C2856" s="519" t="s">
        <v>57174</v>
      </c>
      <c r="D2856" s="519" t="s">
        <v>57170</v>
      </c>
      <c r="E2856" s="520" t="s">
        <v>63780</v>
      </c>
    </row>
    <row r="2857" spans="1:5">
      <c r="A2857" s="519">
        <v>3846</v>
      </c>
      <c r="B2857" s="519" t="s">
        <v>60313</v>
      </c>
      <c r="C2857" s="519" t="s">
        <v>57174</v>
      </c>
      <c r="D2857" s="519" t="s">
        <v>57170</v>
      </c>
      <c r="E2857" s="520" t="s">
        <v>56451</v>
      </c>
    </row>
    <row r="2858" spans="1:5">
      <c r="A2858" s="519">
        <v>3886</v>
      </c>
      <c r="B2858" s="519" t="s">
        <v>60314</v>
      </c>
      <c r="C2858" s="519" t="s">
        <v>57174</v>
      </c>
      <c r="D2858" s="519" t="s">
        <v>57170</v>
      </c>
      <c r="E2858" s="520" t="s">
        <v>64498</v>
      </c>
    </row>
    <row r="2859" spans="1:5">
      <c r="A2859" s="519">
        <v>3854</v>
      </c>
      <c r="B2859" s="519" t="s">
        <v>60315</v>
      </c>
      <c r="C2859" s="519" t="s">
        <v>57174</v>
      </c>
      <c r="D2859" s="519" t="s">
        <v>57170</v>
      </c>
      <c r="E2859" s="520" t="s">
        <v>64499</v>
      </c>
    </row>
    <row r="2860" spans="1:5">
      <c r="A2860" s="519">
        <v>3873</v>
      </c>
      <c r="B2860" s="519" t="s">
        <v>60316</v>
      </c>
      <c r="C2860" s="519" t="s">
        <v>57174</v>
      </c>
      <c r="D2860" s="519" t="s">
        <v>57170</v>
      </c>
      <c r="E2860" s="520" t="s">
        <v>51060</v>
      </c>
    </row>
    <row r="2861" spans="1:5">
      <c r="A2861" s="519">
        <v>38021</v>
      </c>
      <c r="B2861" s="519" t="s">
        <v>60318</v>
      </c>
      <c r="C2861" s="519" t="s">
        <v>57174</v>
      </c>
      <c r="D2861" s="519" t="s">
        <v>57170</v>
      </c>
      <c r="E2861" s="520" t="s">
        <v>64500</v>
      </c>
    </row>
    <row r="2862" spans="1:5">
      <c r="A2862" s="519">
        <v>3847</v>
      </c>
      <c r="B2862" s="519" t="s">
        <v>60319</v>
      </c>
      <c r="C2862" s="519" t="s">
        <v>57174</v>
      </c>
      <c r="D2862" s="519" t="s">
        <v>57170</v>
      </c>
      <c r="E2862" s="520" t="s">
        <v>63723</v>
      </c>
    </row>
    <row r="2863" spans="1:5">
      <c r="A2863" s="519">
        <v>38022</v>
      </c>
      <c r="B2863" s="519" t="s">
        <v>60321</v>
      </c>
      <c r="C2863" s="519" t="s">
        <v>57174</v>
      </c>
      <c r="D2863" s="519" t="s">
        <v>57170</v>
      </c>
      <c r="E2863" s="520" t="s">
        <v>64501</v>
      </c>
    </row>
    <row r="2864" spans="1:5">
      <c r="A2864" s="519">
        <v>3833</v>
      </c>
      <c r="B2864" s="519" t="s">
        <v>60322</v>
      </c>
      <c r="C2864" s="519" t="s">
        <v>57174</v>
      </c>
      <c r="D2864" s="519" t="s">
        <v>40591</v>
      </c>
      <c r="E2864" s="520" t="s">
        <v>64502</v>
      </c>
    </row>
    <row r="2865" spans="1:5">
      <c r="A2865" s="519">
        <v>3835</v>
      </c>
      <c r="B2865" s="519" t="s">
        <v>60323</v>
      </c>
      <c r="C2865" s="519" t="s">
        <v>57174</v>
      </c>
      <c r="D2865" s="519" t="s">
        <v>40591</v>
      </c>
      <c r="E2865" s="520" t="s">
        <v>64503</v>
      </c>
    </row>
    <row r="2866" spans="1:5">
      <c r="A2866" s="519">
        <v>3836</v>
      </c>
      <c r="B2866" s="519" t="s">
        <v>60324</v>
      </c>
      <c r="C2866" s="519" t="s">
        <v>57174</v>
      </c>
      <c r="D2866" s="519" t="s">
        <v>40591</v>
      </c>
      <c r="E2866" s="520" t="s">
        <v>64504</v>
      </c>
    </row>
    <row r="2867" spans="1:5">
      <c r="A2867" s="519">
        <v>3830</v>
      </c>
      <c r="B2867" s="519" t="s">
        <v>60325</v>
      </c>
      <c r="C2867" s="519" t="s">
        <v>57174</v>
      </c>
      <c r="D2867" s="519" t="s">
        <v>40591</v>
      </c>
      <c r="E2867" s="520" t="s">
        <v>64505</v>
      </c>
    </row>
    <row r="2868" spans="1:5">
      <c r="A2868" s="519">
        <v>3831</v>
      </c>
      <c r="B2868" s="519" t="s">
        <v>60326</v>
      </c>
      <c r="C2868" s="519" t="s">
        <v>57174</v>
      </c>
      <c r="D2868" s="519" t="s">
        <v>40591</v>
      </c>
      <c r="E2868" s="520" t="s">
        <v>64506</v>
      </c>
    </row>
    <row r="2869" spans="1:5">
      <c r="A2869" s="519">
        <v>37981</v>
      </c>
      <c r="B2869" s="519" t="s">
        <v>60327</v>
      </c>
      <c r="C2869" s="519" t="s">
        <v>57174</v>
      </c>
      <c r="D2869" s="519" t="s">
        <v>57170</v>
      </c>
      <c r="E2869" s="520" t="s">
        <v>53500</v>
      </c>
    </row>
    <row r="2870" spans="1:5">
      <c r="A2870" s="519">
        <v>37982</v>
      </c>
      <c r="B2870" s="519" t="s">
        <v>60328</v>
      </c>
      <c r="C2870" s="519" t="s">
        <v>57174</v>
      </c>
      <c r="D2870" s="519" t="s">
        <v>57170</v>
      </c>
      <c r="E2870" s="520" t="s">
        <v>26255</v>
      </c>
    </row>
    <row r="2871" spans="1:5">
      <c r="A2871" s="519">
        <v>37983</v>
      </c>
      <c r="B2871" s="519" t="s">
        <v>60329</v>
      </c>
      <c r="C2871" s="519" t="s">
        <v>57174</v>
      </c>
      <c r="D2871" s="519" t="s">
        <v>57170</v>
      </c>
      <c r="E2871" s="520" t="s">
        <v>56337</v>
      </c>
    </row>
    <row r="2872" spans="1:5">
      <c r="A2872" s="519">
        <v>37984</v>
      </c>
      <c r="B2872" s="519" t="s">
        <v>60330</v>
      </c>
      <c r="C2872" s="519" t="s">
        <v>57174</v>
      </c>
      <c r="D2872" s="519" t="s">
        <v>57170</v>
      </c>
      <c r="E2872" s="520" t="s">
        <v>56561</v>
      </c>
    </row>
    <row r="2873" spans="1:5">
      <c r="A2873" s="519">
        <v>37985</v>
      </c>
      <c r="B2873" s="519" t="s">
        <v>60331</v>
      </c>
      <c r="C2873" s="519" t="s">
        <v>57174</v>
      </c>
      <c r="D2873" s="519" t="s">
        <v>57170</v>
      </c>
      <c r="E2873" s="520" t="s">
        <v>56394</v>
      </c>
    </row>
    <row r="2874" spans="1:5">
      <c r="A2874" s="519">
        <v>3826</v>
      </c>
      <c r="B2874" s="519" t="s">
        <v>60332</v>
      </c>
      <c r="C2874" s="519" t="s">
        <v>57174</v>
      </c>
      <c r="D2874" s="519" t="s">
        <v>40591</v>
      </c>
      <c r="E2874" s="520" t="s">
        <v>55930</v>
      </c>
    </row>
    <row r="2875" spans="1:5">
      <c r="A2875" s="519">
        <v>3825</v>
      </c>
      <c r="B2875" s="519" t="s">
        <v>60333</v>
      </c>
      <c r="C2875" s="519" t="s">
        <v>57174</v>
      </c>
      <c r="D2875" s="519" t="s">
        <v>40591</v>
      </c>
      <c r="E2875" s="520" t="s">
        <v>54768</v>
      </c>
    </row>
    <row r="2876" spans="1:5">
      <c r="A2876" s="519">
        <v>3827</v>
      </c>
      <c r="B2876" s="519" t="s">
        <v>60334</v>
      </c>
      <c r="C2876" s="519" t="s">
        <v>57174</v>
      </c>
      <c r="D2876" s="519" t="s">
        <v>40591</v>
      </c>
      <c r="E2876" s="520" t="s">
        <v>64507</v>
      </c>
    </row>
    <row r="2877" spans="1:5">
      <c r="A2877" s="519">
        <v>20165</v>
      </c>
      <c r="B2877" s="519" t="s">
        <v>60335</v>
      </c>
      <c r="C2877" s="519" t="s">
        <v>57174</v>
      </c>
      <c r="D2877" s="519" t="s">
        <v>57170</v>
      </c>
      <c r="E2877" s="520" t="s">
        <v>59010</v>
      </c>
    </row>
    <row r="2878" spans="1:5">
      <c r="A2878" s="519">
        <v>20166</v>
      </c>
      <c r="B2878" s="519" t="s">
        <v>60336</v>
      </c>
      <c r="C2878" s="519" t="s">
        <v>57174</v>
      </c>
      <c r="D2878" s="519" t="s">
        <v>57170</v>
      </c>
      <c r="E2878" s="520" t="s">
        <v>64508</v>
      </c>
    </row>
    <row r="2879" spans="1:5">
      <c r="A2879" s="519">
        <v>20164</v>
      </c>
      <c r="B2879" s="519" t="s">
        <v>60338</v>
      </c>
      <c r="C2879" s="519" t="s">
        <v>57174</v>
      </c>
      <c r="D2879" s="519" t="s">
        <v>57170</v>
      </c>
      <c r="E2879" s="520" t="s">
        <v>59504</v>
      </c>
    </row>
    <row r="2880" spans="1:5">
      <c r="A2880" s="519">
        <v>3893</v>
      </c>
      <c r="B2880" s="519" t="s">
        <v>60339</v>
      </c>
      <c r="C2880" s="519" t="s">
        <v>57174</v>
      </c>
      <c r="D2880" s="519" t="s">
        <v>57170</v>
      </c>
      <c r="E2880" s="520" t="s">
        <v>59506</v>
      </c>
    </row>
    <row r="2881" spans="1:5">
      <c r="A2881" s="519">
        <v>3848</v>
      </c>
      <c r="B2881" s="519" t="s">
        <v>60340</v>
      </c>
      <c r="C2881" s="519" t="s">
        <v>57174</v>
      </c>
      <c r="D2881" s="519" t="s">
        <v>57170</v>
      </c>
      <c r="E2881" s="520" t="s">
        <v>64509</v>
      </c>
    </row>
    <row r="2882" spans="1:5">
      <c r="A2882" s="519">
        <v>3895</v>
      </c>
      <c r="B2882" s="519" t="s">
        <v>60341</v>
      </c>
      <c r="C2882" s="519" t="s">
        <v>57174</v>
      </c>
      <c r="D2882" s="519" t="s">
        <v>57170</v>
      </c>
      <c r="E2882" s="520" t="s">
        <v>64510</v>
      </c>
    </row>
    <row r="2883" spans="1:5">
      <c r="A2883" s="519">
        <v>12404</v>
      </c>
      <c r="B2883" s="519" t="s">
        <v>60342</v>
      </c>
      <c r="C2883" s="519" t="s">
        <v>57174</v>
      </c>
      <c r="D2883" s="519" t="s">
        <v>40591</v>
      </c>
      <c r="E2883" s="520" t="s">
        <v>64511</v>
      </c>
    </row>
    <row r="2884" spans="1:5">
      <c r="A2884" s="519">
        <v>3939</v>
      </c>
      <c r="B2884" s="519" t="s">
        <v>60343</v>
      </c>
      <c r="C2884" s="519" t="s">
        <v>57174</v>
      </c>
      <c r="D2884" s="519" t="s">
        <v>40591</v>
      </c>
      <c r="E2884" s="520" t="s">
        <v>55426</v>
      </c>
    </row>
    <row r="2885" spans="1:5">
      <c r="A2885" s="519">
        <v>3911</v>
      </c>
      <c r="B2885" s="519" t="s">
        <v>60344</v>
      </c>
      <c r="C2885" s="519" t="s">
        <v>57174</v>
      </c>
      <c r="D2885" s="519" t="s">
        <v>40591</v>
      </c>
      <c r="E2885" s="520" t="s">
        <v>59154</v>
      </c>
    </row>
    <row r="2886" spans="1:5">
      <c r="A2886" s="519">
        <v>3908</v>
      </c>
      <c r="B2886" s="519" t="s">
        <v>60346</v>
      </c>
      <c r="C2886" s="519" t="s">
        <v>57174</v>
      </c>
      <c r="D2886" s="519" t="s">
        <v>40591</v>
      </c>
      <c r="E2886" s="520" t="s">
        <v>51070</v>
      </c>
    </row>
    <row r="2887" spans="1:5">
      <c r="A2887" s="519">
        <v>3910</v>
      </c>
      <c r="B2887" s="519" t="s">
        <v>60347</v>
      </c>
      <c r="C2887" s="519" t="s">
        <v>57174</v>
      </c>
      <c r="D2887" s="519" t="s">
        <v>40591</v>
      </c>
      <c r="E2887" s="520" t="s">
        <v>64512</v>
      </c>
    </row>
    <row r="2888" spans="1:5">
      <c r="A2888" s="519">
        <v>3913</v>
      </c>
      <c r="B2888" s="519" t="s">
        <v>60348</v>
      </c>
      <c r="C2888" s="519" t="s">
        <v>57174</v>
      </c>
      <c r="D2888" s="519" t="s">
        <v>40591</v>
      </c>
      <c r="E2888" s="520" t="s">
        <v>64513</v>
      </c>
    </row>
    <row r="2889" spans="1:5">
      <c r="A2889" s="519">
        <v>3912</v>
      </c>
      <c r="B2889" s="519" t="s">
        <v>60349</v>
      </c>
      <c r="C2889" s="519" t="s">
        <v>57174</v>
      </c>
      <c r="D2889" s="519" t="s">
        <v>40591</v>
      </c>
      <c r="E2889" s="520" t="s">
        <v>64514</v>
      </c>
    </row>
    <row r="2890" spans="1:5">
      <c r="A2890" s="519">
        <v>3909</v>
      </c>
      <c r="B2890" s="519" t="s">
        <v>60350</v>
      </c>
      <c r="C2890" s="519" t="s">
        <v>57174</v>
      </c>
      <c r="D2890" s="519" t="s">
        <v>40591</v>
      </c>
      <c r="E2890" s="520" t="s">
        <v>53667</v>
      </c>
    </row>
    <row r="2891" spans="1:5">
      <c r="A2891" s="519">
        <v>3914</v>
      </c>
      <c r="B2891" s="519" t="s">
        <v>60351</v>
      </c>
      <c r="C2891" s="519" t="s">
        <v>57174</v>
      </c>
      <c r="D2891" s="519" t="s">
        <v>40591</v>
      </c>
      <c r="E2891" s="520" t="s">
        <v>64515</v>
      </c>
    </row>
    <row r="2892" spans="1:5">
      <c r="A2892" s="519">
        <v>3915</v>
      </c>
      <c r="B2892" s="519" t="s">
        <v>60352</v>
      </c>
      <c r="C2892" s="519" t="s">
        <v>57174</v>
      </c>
      <c r="D2892" s="519" t="s">
        <v>40591</v>
      </c>
      <c r="E2892" s="520" t="s">
        <v>59276</v>
      </c>
    </row>
    <row r="2893" spans="1:5">
      <c r="A2893" s="519">
        <v>3916</v>
      </c>
      <c r="B2893" s="519" t="s">
        <v>60353</v>
      </c>
      <c r="C2893" s="519" t="s">
        <v>57174</v>
      </c>
      <c r="D2893" s="519" t="s">
        <v>40591</v>
      </c>
      <c r="E2893" s="520" t="s">
        <v>64516</v>
      </c>
    </row>
    <row r="2894" spans="1:5">
      <c r="A2894" s="519">
        <v>3917</v>
      </c>
      <c r="B2894" s="519" t="s">
        <v>60355</v>
      </c>
      <c r="C2894" s="519" t="s">
        <v>57174</v>
      </c>
      <c r="D2894" s="519" t="s">
        <v>40591</v>
      </c>
      <c r="E2894" s="520" t="s">
        <v>64517</v>
      </c>
    </row>
    <row r="2895" spans="1:5">
      <c r="A2895" s="519">
        <v>1904</v>
      </c>
      <c r="B2895" s="519" t="s">
        <v>60356</v>
      </c>
      <c r="C2895" s="519" t="s">
        <v>57174</v>
      </c>
      <c r="D2895" s="519" t="s">
        <v>57170</v>
      </c>
      <c r="E2895" s="520" t="s">
        <v>26239</v>
      </c>
    </row>
    <row r="2896" spans="1:5">
      <c r="A2896" s="519">
        <v>1899</v>
      </c>
      <c r="B2896" s="519" t="s">
        <v>60357</v>
      </c>
      <c r="C2896" s="519" t="s">
        <v>57174</v>
      </c>
      <c r="D2896" s="519" t="s">
        <v>57170</v>
      </c>
      <c r="E2896" s="520" t="s">
        <v>55662</v>
      </c>
    </row>
    <row r="2897" spans="1:5">
      <c r="A2897" s="519">
        <v>1900</v>
      </c>
      <c r="B2897" s="519" t="s">
        <v>60358</v>
      </c>
      <c r="C2897" s="519" t="s">
        <v>57174</v>
      </c>
      <c r="D2897" s="519" t="s">
        <v>57170</v>
      </c>
      <c r="E2897" s="520" t="s">
        <v>52317</v>
      </c>
    </row>
    <row r="2898" spans="1:5">
      <c r="A2898" s="519">
        <v>12407</v>
      </c>
      <c r="B2898" s="519" t="s">
        <v>60359</v>
      </c>
      <c r="C2898" s="519" t="s">
        <v>57174</v>
      </c>
      <c r="D2898" s="519" t="s">
        <v>40591</v>
      </c>
      <c r="E2898" s="520" t="s">
        <v>61352</v>
      </c>
    </row>
    <row r="2899" spans="1:5">
      <c r="A2899" s="519">
        <v>12408</v>
      </c>
      <c r="B2899" s="519" t="s">
        <v>60360</v>
      </c>
      <c r="C2899" s="519" t="s">
        <v>57174</v>
      </c>
      <c r="D2899" s="519" t="s">
        <v>40591</v>
      </c>
      <c r="E2899" s="520" t="s">
        <v>64518</v>
      </c>
    </row>
    <row r="2900" spans="1:5">
      <c r="A2900" s="519">
        <v>12409</v>
      </c>
      <c r="B2900" s="519" t="s">
        <v>60362</v>
      </c>
      <c r="C2900" s="519" t="s">
        <v>57174</v>
      </c>
      <c r="D2900" s="519" t="s">
        <v>40591</v>
      </c>
      <c r="E2900" s="520" t="s">
        <v>64518</v>
      </c>
    </row>
    <row r="2901" spans="1:5">
      <c r="A2901" s="519">
        <v>12410</v>
      </c>
      <c r="B2901" s="519" t="s">
        <v>60363</v>
      </c>
      <c r="C2901" s="519" t="s">
        <v>57174</v>
      </c>
      <c r="D2901" s="519" t="s">
        <v>40591</v>
      </c>
      <c r="E2901" s="520" t="s">
        <v>52986</v>
      </c>
    </row>
    <row r="2902" spans="1:5">
      <c r="A2902" s="519">
        <v>3936</v>
      </c>
      <c r="B2902" s="519" t="s">
        <v>60365</v>
      </c>
      <c r="C2902" s="519" t="s">
        <v>57174</v>
      </c>
      <c r="D2902" s="519" t="s">
        <v>40591</v>
      </c>
      <c r="E2902" s="520" t="s">
        <v>64519</v>
      </c>
    </row>
    <row r="2903" spans="1:5">
      <c r="A2903" s="519">
        <v>3922</v>
      </c>
      <c r="B2903" s="519" t="s">
        <v>60367</v>
      </c>
      <c r="C2903" s="519" t="s">
        <v>57174</v>
      </c>
      <c r="D2903" s="519" t="s">
        <v>40591</v>
      </c>
      <c r="E2903" s="520" t="s">
        <v>56563</v>
      </c>
    </row>
    <row r="2904" spans="1:5">
      <c r="A2904" s="519">
        <v>3924</v>
      </c>
      <c r="B2904" s="519" t="s">
        <v>60368</v>
      </c>
      <c r="C2904" s="519" t="s">
        <v>57174</v>
      </c>
      <c r="D2904" s="519" t="s">
        <v>40591</v>
      </c>
      <c r="E2904" s="520" t="s">
        <v>64519</v>
      </c>
    </row>
    <row r="2905" spans="1:5">
      <c r="A2905" s="519">
        <v>3923</v>
      </c>
      <c r="B2905" s="519" t="s">
        <v>60369</v>
      </c>
      <c r="C2905" s="519" t="s">
        <v>57174</v>
      </c>
      <c r="D2905" s="519" t="s">
        <v>40591</v>
      </c>
      <c r="E2905" s="520" t="s">
        <v>64519</v>
      </c>
    </row>
    <row r="2906" spans="1:5">
      <c r="A2906" s="519">
        <v>3937</v>
      </c>
      <c r="B2906" s="519" t="s">
        <v>60370</v>
      </c>
      <c r="C2906" s="519" t="s">
        <v>57174</v>
      </c>
      <c r="D2906" s="519" t="s">
        <v>40591</v>
      </c>
      <c r="E2906" s="520" t="s">
        <v>56683</v>
      </c>
    </row>
    <row r="2907" spans="1:5">
      <c r="A2907" s="519">
        <v>3921</v>
      </c>
      <c r="B2907" s="519" t="s">
        <v>60372</v>
      </c>
      <c r="C2907" s="519" t="s">
        <v>57174</v>
      </c>
      <c r="D2907" s="519" t="s">
        <v>40591</v>
      </c>
      <c r="E2907" s="520" t="s">
        <v>64520</v>
      </c>
    </row>
    <row r="2908" spans="1:5">
      <c r="A2908" s="519">
        <v>3920</v>
      </c>
      <c r="B2908" s="519" t="s">
        <v>60374</v>
      </c>
      <c r="C2908" s="519" t="s">
        <v>57174</v>
      </c>
      <c r="D2908" s="519" t="s">
        <v>40591</v>
      </c>
      <c r="E2908" s="520" t="s">
        <v>56683</v>
      </c>
    </row>
    <row r="2909" spans="1:5">
      <c r="A2909" s="519">
        <v>3938</v>
      </c>
      <c r="B2909" s="519" t="s">
        <v>60375</v>
      </c>
      <c r="C2909" s="519" t="s">
        <v>57174</v>
      </c>
      <c r="D2909" s="519" t="s">
        <v>40591</v>
      </c>
      <c r="E2909" s="520" t="s">
        <v>55796</v>
      </c>
    </row>
    <row r="2910" spans="1:5">
      <c r="A2910" s="519">
        <v>3919</v>
      </c>
      <c r="B2910" s="519" t="s">
        <v>60377</v>
      </c>
      <c r="C2910" s="519" t="s">
        <v>57174</v>
      </c>
      <c r="D2910" s="519" t="s">
        <v>40591</v>
      </c>
      <c r="E2910" s="520" t="s">
        <v>52970</v>
      </c>
    </row>
    <row r="2911" spans="1:5">
      <c r="A2911" s="519">
        <v>3927</v>
      </c>
      <c r="B2911" s="519" t="s">
        <v>60378</v>
      </c>
      <c r="C2911" s="519" t="s">
        <v>57174</v>
      </c>
      <c r="D2911" s="519" t="s">
        <v>40591</v>
      </c>
      <c r="E2911" s="520" t="s">
        <v>62857</v>
      </c>
    </row>
    <row r="2912" spans="1:5">
      <c r="A2912" s="519">
        <v>3928</v>
      </c>
      <c r="B2912" s="519" t="s">
        <v>60379</v>
      </c>
      <c r="C2912" s="519" t="s">
        <v>57174</v>
      </c>
      <c r="D2912" s="519" t="s">
        <v>40591</v>
      </c>
      <c r="E2912" s="520" t="s">
        <v>62857</v>
      </c>
    </row>
    <row r="2913" spans="1:5">
      <c r="A2913" s="519">
        <v>3926</v>
      </c>
      <c r="B2913" s="519" t="s">
        <v>60380</v>
      </c>
      <c r="C2913" s="519" t="s">
        <v>57174</v>
      </c>
      <c r="D2913" s="519" t="s">
        <v>40591</v>
      </c>
      <c r="E2913" s="520" t="s">
        <v>56910</v>
      </c>
    </row>
    <row r="2914" spans="1:5">
      <c r="A2914" s="519">
        <v>3935</v>
      </c>
      <c r="B2914" s="519" t="s">
        <v>60381</v>
      </c>
      <c r="C2914" s="519" t="s">
        <v>57174</v>
      </c>
      <c r="D2914" s="519" t="s">
        <v>40591</v>
      </c>
      <c r="E2914" s="520" t="s">
        <v>56910</v>
      </c>
    </row>
    <row r="2915" spans="1:5">
      <c r="A2915" s="519">
        <v>3925</v>
      </c>
      <c r="B2915" s="519" t="s">
        <v>60382</v>
      </c>
      <c r="C2915" s="519" t="s">
        <v>57174</v>
      </c>
      <c r="D2915" s="519" t="s">
        <v>40591</v>
      </c>
      <c r="E2915" s="520" t="s">
        <v>56910</v>
      </c>
    </row>
    <row r="2916" spans="1:5">
      <c r="A2916" s="519">
        <v>12406</v>
      </c>
      <c r="B2916" s="519" t="s">
        <v>60383</v>
      </c>
      <c r="C2916" s="519" t="s">
        <v>57174</v>
      </c>
      <c r="D2916" s="519" t="s">
        <v>40591</v>
      </c>
      <c r="E2916" s="520" t="s">
        <v>55485</v>
      </c>
    </row>
    <row r="2917" spans="1:5">
      <c r="A2917" s="519">
        <v>3929</v>
      </c>
      <c r="B2917" s="519" t="s">
        <v>60384</v>
      </c>
      <c r="C2917" s="519" t="s">
        <v>57174</v>
      </c>
      <c r="D2917" s="519" t="s">
        <v>40591</v>
      </c>
      <c r="E2917" s="520" t="s">
        <v>64521</v>
      </c>
    </row>
    <row r="2918" spans="1:5">
      <c r="A2918" s="519">
        <v>3931</v>
      </c>
      <c r="B2918" s="519" t="s">
        <v>60386</v>
      </c>
      <c r="C2918" s="519" t="s">
        <v>57174</v>
      </c>
      <c r="D2918" s="519" t="s">
        <v>40591</v>
      </c>
      <c r="E2918" s="520" t="s">
        <v>64521</v>
      </c>
    </row>
    <row r="2919" spans="1:5">
      <c r="A2919" s="519">
        <v>3930</v>
      </c>
      <c r="B2919" s="519" t="s">
        <v>60387</v>
      </c>
      <c r="C2919" s="519" t="s">
        <v>57174</v>
      </c>
      <c r="D2919" s="519" t="s">
        <v>40591</v>
      </c>
      <c r="E2919" s="520" t="s">
        <v>64521</v>
      </c>
    </row>
    <row r="2920" spans="1:5">
      <c r="A2920" s="519">
        <v>3932</v>
      </c>
      <c r="B2920" s="519" t="s">
        <v>60388</v>
      </c>
      <c r="C2920" s="519" t="s">
        <v>57174</v>
      </c>
      <c r="D2920" s="519" t="s">
        <v>40591</v>
      </c>
      <c r="E2920" s="520" t="s">
        <v>64522</v>
      </c>
    </row>
    <row r="2921" spans="1:5">
      <c r="A2921" s="519">
        <v>3933</v>
      </c>
      <c r="B2921" s="519" t="s">
        <v>60389</v>
      </c>
      <c r="C2921" s="519" t="s">
        <v>57174</v>
      </c>
      <c r="D2921" s="519" t="s">
        <v>40591</v>
      </c>
      <c r="E2921" s="520" t="s">
        <v>64522</v>
      </c>
    </row>
    <row r="2922" spans="1:5">
      <c r="A2922" s="519">
        <v>3934</v>
      </c>
      <c r="B2922" s="519" t="s">
        <v>60390</v>
      </c>
      <c r="C2922" s="519" t="s">
        <v>57174</v>
      </c>
      <c r="D2922" s="519" t="s">
        <v>40591</v>
      </c>
      <c r="E2922" s="520" t="s">
        <v>64522</v>
      </c>
    </row>
    <row r="2923" spans="1:5">
      <c r="A2923" s="519">
        <v>40355</v>
      </c>
      <c r="B2923" s="519" t="s">
        <v>60391</v>
      </c>
      <c r="C2923" s="519" t="s">
        <v>57174</v>
      </c>
      <c r="D2923" s="519" t="s">
        <v>40591</v>
      </c>
      <c r="E2923" s="520" t="s">
        <v>55857</v>
      </c>
    </row>
    <row r="2924" spans="1:5">
      <c r="A2924" s="519">
        <v>40364</v>
      </c>
      <c r="B2924" s="519" t="s">
        <v>60392</v>
      </c>
      <c r="C2924" s="519" t="s">
        <v>57174</v>
      </c>
      <c r="D2924" s="519" t="s">
        <v>40591</v>
      </c>
      <c r="E2924" s="520" t="s">
        <v>62216</v>
      </c>
    </row>
    <row r="2925" spans="1:5">
      <c r="A2925" s="519">
        <v>40361</v>
      </c>
      <c r="B2925" s="519" t="s">
        <v>60393</v>
      </c>
      <c r="C2925" s="519" t="s">
        <v>57174</v>
      </c>
      <c r="D2925" s="519" t="s">
        <v>40591</v>
      </c>
      <c r="E2925" s="520" t="s">
        <v>56677</v>
      </c>
    </row>
    <row r="2926" spans="1:5">
      <c r="A2926" s="519">
        <v>40358</v>
      </c>
      <c r="B2926" s="519" t="s">
        <v>60394</v>
      </c>
      <c r="C2926" s="519" t="s">
        <v>57174</v>
      </c>
      <c r="D2926" s="519" t="s">
        <v>40591</v>
      </c>
      <c r="E2926" s="520" t="s">
        <v>59993</v>
      </c>
    </row>
    <row r="2927" spans="1:5">
      <c r="A2927" s="519">
        <v>40370</v>
      </c>
      <c r="B2927" s="519" t="s">
        <v>60396</v>
      </c>
      <c r="C2927" s="519" t="s">
        <v>57174</v>
      </c>
      <c r="D2927" s="519" t="s">
        <v>40591</v>
      </c>
      <c r="E2927" s="520" t="s">
        <v>64523</v>
      </c>
    </row>
    <row r="2928" spans="1:5">
      <c r="A2928" s="519">
        <v>40367</v>
      </c>
      <c r="B2928" s="519" t="s">
        <v>60397</v>
      </c>
      <c r="C2928" s="519" t="s">
        <v>57174</v>
      </c>
      <c r="D2928" s="519" t="s">
        <v>40591</v>
      </c>
      <c r="E2928" s="520" t="s">
        <v>64524</v>
      </c>
    </row>
    <row r="2929" spans="1:5">
      <c r="A2929" s="519">
        <v>40373</v>
      </c>
      <c r="B2929" s="519" t="s">
        <v>60399</v>
      </c>
      <c r="C2929" s="519" t="s">
        <v>57174</v>
      </c>
      <c r="D2929" s="519" t="s">
        <v>40591</v>
      </c>
      <c r="E2929" s="520" t="s">
        <v>64525</v>
      </c>
    </row>
    <row r="2930" spans="1:5">
      <c r="A2930" s="519">
        <v>38947</v>
      </c>
      <c r="B2930" s="519" t="s">
        <v>60400</v>
      </c>
      <c r="C2930" s="519" t="s">
        <v>57174</v>
      </c>
      <c r="D2930" s="519" t="s">
        <v>40591</v>
      </c>
      <c r="E2930" s="520" t="s">
        <v>58184</v>
      </c>
    </row>
    <row r="2931" spans="1:5">
      <c r="A2931" s="519">
        <v>38948</v>
      </c>
      <c r="B2931" s="519" t="s">
        <v>60402</v>
      </c>
      <c r="C2931" s="519" t="s">
        <v>57174</v>
      </c>
      <c r="D2931" s="519" t="s">
        <v>40591</v>
      </c>
      <c r="E2931" s="520" t="s">
        <v>55316</v>
      </c>
    </row>
    <row r="2932" spans="1:5">
      <c r="A2932" s="519">
        <v>38949</v>
      </c>
      <c r="B2932" s="519" t="s">
        <v>60403</v>
      </c>
      <c r="C2932" s="519" t="s">
        <v>57174</v>
      </c>
      <c r="D2932" s="519" t="s">
        <v>40591</v>
      </c>
      <c r="E2932" s="520" t="s">
        <v>54293</v>
      </c>
    </row>
    <row r="2933" spans="1:5">
      <c r="A2933" s="519">
        <v>38951</v>
      </c>
      <c r="B2933" s="519" t="s">
        <v>60405</v>
      </c>
      <c r="C2933" s="519" t="s">
        <v>57174</v>
      </c>
      <c r="D2933" s="519" t="s">
        <v>40591</v>
      </c>
      <c r="E2933" s="520" t="s">
        <v>56456</v>
      </c>
    </row>
    <row r="2934" spans="1:5">
      <c r="A2934" s="519">
        <v>39312</v>
      </c>
      <c r="B2934" s="519" t="s">
        <v>60407</v>
      </c>
      <c r="C2934" s="519" t="s">
        <v>57174</v>
      </c>
      <c r="D2934" s="519" t="s">
        <v>40591</v>
      </c>
      <c r="E2934" s="520" t="s">
        <v>64526</v>
      </c>
    </row>
    <row r="2935" spans="1:5">
      <c r="A2935" s="519">
        <v>39313</v>
      </c>
      <c r="B2935" s="519" t="s">
        <v>60408</v>
      </c>
      <c r="C2935" s="519" t="s">
        <v>57174</v>
      </c>
      <c r="D2935" s="519" t="s">
        <v>40591</v>
      </c>
      <c r="E2935" s="520" t="s">
        <v>63658</v>
      </c>
    </row>
    <row r="2936" spans="1:5">
      <c r="A2936" s="519">
        <v>38950</v>
      </c>
      <c r="B2936" s="519" t="s">
        <v>60409</v>
      </c>
      <c r="C2936" s="519" t="s">
        <v>57174</v>
      </c>
      <c r="D2936" s="519" t="s">
        <v>40591</v>
      </c>
      <c r="E2936" s="520" t="s">
        <v>55877</v>
      </c>
    </row>
    <row r="2937" spans="1:5">
      <c r="A2937" s="519">
        <v>39314</v>
      </c>
      <c r="B2937" s="519" t="s">
        <v>60411</v>
      </c>
      <c r="C2937" s="519" t="s">
        <v>57174</v>
      </c>
      <c r="D2937" s="519" t="s">
        <v>40591</v>
      </c>
      <c r="E2937" s="520" t="s">
        <v>58501</v>
      </c>
    </row>
    <row r="2938" spans="1:5">
      <c r="A2938" s="519">
        <v>3907</v>
      </c>
      <c r="B2938" s="519" t="s">
        <v>60412</v>
      </c>
      <c r="C2938" s="519" t="s">
        <v>57174</v>
      </c>
      <c r="D2938" s="519" t="s">
        <v>57170</v>
      </c>
      <c r="E2938" s="520" t="s">
        <v>53005</v>
      </c>
    </row>
    <row r="2939" spans="1:5">
      <c r="A2939" s="519">
        <v>3889</v>
      </c>
      <c r="B2939" s="519" t="s">
        <v>60413</v>
      </c>
      <c r="C2939" s="519" t="s">
        <v>57174</v>
      </c>
      <c r="D2939" s="519" t="s">
        <v>57170</v>
      </c>
      <c r="E2939" s="520" t="s">
        <v>55767</v>
      </c>
    </row>
    <row r="2940" spans="1:5">
      <c r="A2940" s="519">
        <v>3868</v>
      </c>
      <c r="B2940" s="519" t="s">
        <v>60414</v>
      </c>
      <c r="C2940" s="519" t="s">
        <v>57174</v>
      </c>
      <c r="D2940" s="519" t="s">
        <v>57170</v>
      </c>
      <c r="E2940" s="520" t="s">
        <v>60657</v>
      </c>
    </row>
    <row r="2941" spans="1:5">
      <c r="A2941" s="519">
        <v>3869</v>
      </c>
      <c r="B2941" s="519" t="s">
        <v>60415</v>
      </c>
      <c r="C2941" s="519" t="s">
        <v>57174</v>
      </c>
      <c r="D2941" s="519" t="s">
        <v>57170</v>
      </c>
      <c r="E2941" s="520" t="s">
        <v>49928</v>
      </c>
    </row>
    <row r="2942" spans="1:5">
      <c r="A2942" s="519">
        <v>3872</v>
      </c>
      <c r="B2942" s="519" t="s">
        <v>60416</v>
      </c>
      <c r="C2942" s="519" t="s">
        <v>57174</v>
      </c>
      <c r="D2942" s="519" t="s">
        <v>57170</v>
      </c>
      <c r="E2942" s="520" t="s">
        <v>49719</v>
      </c>
    </row>
    <row r="2943" spans="1:5">
      <c r="A2943" s="519">
        <v>3850</v>
      </c>
      <c r="B2943" s="519" t="s">
        <v>60418</v>
      </c>
      <c r="C2943" s="519" t="s">
        <v>57174</v>
      </c>
      <c r="D2943" s="519" t="s">
        <v>57170</v>
      </c>
      <c r="E2943" s="520" t="s">
        <v>57945</v>
      </c>
    </row>
    <row r="2944" spans="1:5">
      <c r="A2944" s="519">
        <v>38023</v>
      </c>
      <c r="B2944" s="519" t="s">
        <v>60419</v>
      </c>
      <c r="C2944" s="519" t="s">
        <v>57174</v>
      </c>
      <c r="D2944" s="519" t="s">
        <v>57170</v>
      </c>
      <c r="E2944" s="520" t="s">
        <v>61197</v>
      </c>
    </row>
    <row r="2945" spans="1:5">
      <c r="A2945" s="519">
        <v>37986</v>
      </c>
      <c r="B2945" s="519" t="s">
        <v>60420</v>
      </c>
      <c r="C2945" s="519" t="s">
        <v>57174</v>
      </c>
      <c r="D2945" s="519" t="s">
        <v>57170</v>
      </c>
      <c r="E2945" s="520" t="s">
        <v>22876</v>
      </c>
    </row>
    <row r="2946" spans="1:5">
      <c r="A2946" s="519">
        <v>37987</v>
      </c>
      <c r="B2946" s="519" t="s">
        <v>60422</v>
      </c>
      <c r="C2946" s="519" t="s">
        <v>57174</v>
      </c>
      <c r="D2946" s="519" t="s">
        <v>57170</v>
      </c>
      <c r="E2946" s="520" t="s">
        <v>64527</v>
      </c>
    </row>
    <row r="2947" spans="1:5">
      <c r="A2947" s="519">
        <v>37988</v>
      </c>
      <c r="B2947" s="519" t="s">
        <v>60423</v>
      </c>
      <c r="C2947" s="519" t="s">
        <v>57174</v>
      </c>
      <c r="D2947" s="519" t="s">
        <v>57170</v>
      </c>
      <c r="E2947" s="520" t="s">
        <v>64528</v>
      </c>
    </row>
    <row r="2948" spans="1:5">
      <c r="A2948" s="519">
        <v>21120</v>
      </c>
      <c r="B2948" s="519" t="s">
        <v>60424</v>
      </c>
      <c r="C2948" s="519" t="s">
        <v>57174</v>
      </c>
      <c r="D2948" s="519" t="s">
        <v>57170</v>
      </c>
      <c r="E2948" s="520" t="s">
        <v>55447</v>
      </c>
    </row>
    <row r="2949" spans="1:5">
      <c r="A2949" s="519">
        <v>39318</v>
      </c>
      <c r="B2949" s="519" t="s">
        <v>60426</v>
      </c>
      <c r="C2949" s="519" t="s">
        <v>57174</v>
      </c>
      <c r="D2949" s="519" t="s">
        <v>57170</v>
      </c>
      <c r="E2949" s="520" t="s">
        <v>56355</v>
      </c>
    </row>
    <row r="2950" spans="1:5">
      <c r="A2950" s="519">
        <v>20162</v>
      </c>
      <c r="B2950" s="519" t="s">
        <v>60428</v>
      </c>
      <c r="C2950" s="519" t="s">
        <v>57174</v>
      </c>
      <c r="D2950" s="519" t="s">
        <v>57170</v>
      </c>
      <c r="E2950" s="520" t="s">
        <v>64529</v>
      </c>
    </row>
    <row r="2951" spans="1:5">
      <c r="A2951" s="519">
        <v>40366</v>
      </c>
      <c r="B2951" s="519" t="s">
        <v>60430</v>
      </c>
      <c r="C2951" s="519" t="s">
        <v>57174</v>
      </c>
      <c r="D2951" s="519" t="s">
        <v>40591</v>
      </c>
      <c r="E2951" s="520" t="s">
        <v>64530</v>
      </c>
    </row>
    <row r="2952" spans="1:5">
      <c r="A2952" s="519">
        <v>40363</v>
      </c>
      <c r="B2952" s="519" t="s">
        <v>60431</v>
      </c>
      <c r="C2952" s="519" t="s">
        <v>57174</v>
      </c>
      <c r="D2952" s="519" t="s">
        <v>40591</v>
      </c>
      <c r="E2952" s="520" t="s">
        <v>64531</v>
      </c>
    </row>
    <row r="2953" spans="1:5">
      <c r="A2953" s="519">
        <v>40354</v>
      </c>
      <c r="B2953" s="519" t="s">
        <v>60433</v>
      </c>
      <c r="C2953" s="519" t="s">
        <v>57174</v>
      </c>
      <c r="D2953" s="519" t="s">
        <v>40591</v>
      </c>
      <c r="E2953" s="520" t="s">
        <v>64532</v>
      </c>
    </row>
    <row r="2954" spans="1:5">
      <c r="A2954" s="519">
        <v>40360</v>
      </c>
      <c r="B2954" s="519" t="s">
        <v>60434</v>
      </c>
      <c r="C2954" s="519" t="s">
        <v>57174</v>
      </c>
      <c r="D2954" s="519" t="s">
        <v>40591</v>
      </c>
      <c r="E2954" s="520" t="s">
        <v>50795</v>
      </c>
    </row>
    <row r="2955" spans="1:5">
      <c r="A2955" s="519">
        <v>40372</v>
      </c>
      <c r="B2955" s="519" t="s">
        <v>60435</v>
      </c>
      <c r="C2955" s="519" t="s">
        <v>57174</v>
      </c>
      <c r="D2955" s="519" t="s">
        <v>40591</v>
      </c>
      <c r="E2955" s="520" t="s">
        <v>64533</v>
      </c>
    </row>
    <row r="2956" spans="1:5">
      <c r="A2956" s="519">
        <v>40369</v>
      </c>
      <c r="B2956" s="519" t="s">
        <v>60436</v>
      </c>
      <c r="C2956" s="519" t="s">
        <v>57174</v>
      </c>
      <c r="D2956" s="519" t="s">
        <v>40591</v>
      </c>
      <c r="E2956" s="520" t="s">
        <v>64534</v>
      </c>
    </row>
    <row r="2957" spans="1:5">
      <c r="A2957" s="519">
        <v>40357</v>
      </c>
      <c r="B2957" s="519" t="s">
        <v>60438</v>
      </c>
      <c r="C2957" s="519" t="s">
        <v>57174</v>
      </c>
      <c r="D2957" s="519" t="s">
        <v>40591</v>
      </c>
      <c r="E2957" s="520" t="s">
        <v>59993</v>
      </c>
    </row>
    <row r="2958" spans="1:5">
      <c r="A2958" s="519">
        <v>40375</v>
      </c>
      <c r="B2958" s="519" t="s">
        <v>60439</v>
      </c>
      <c r="C2958" s="519" t="s">
        <v>57174</v>
      </c>
      <c r="D2958" s="519" t="s">
        <v>40591</v>
      </c>
      <c r="E2958" s="520" t="s">
        <v>64535</v>
      </c>
    </row>
    <row r="2959" spans="1:5">
      <c r="A2959" s="519">
        <v>1893</v>
      </c>
      <c r="B2959" s="519" t="s">
        <v>60440</v>
      </c>
      <c r="C2959" s="519" t="s">
        <v>57174</v>
      </c>
      <c r="D2959" s="519" t="s">
        <v>57170</v>
      </c>
      <c r="E2959" s="520" t="s">
        <v>55671</v>
      </c>
    </row>
    <row r="2960" spans="1:5">
      <c r="A2960" s="519">
        <v>1902</v>
      </c>
      <c r="B2960" s="519" t="s">
        <v>60441</v>
      </c>
      <c r="C2960" s="519" t="s">
        <v>57174</v>
      </c>
      <c r="D2960" s="519" t="s">
        <v>57170</v>
      </c>
      <c r="E2960" s="520" t="s">
        <v>60287</v>
      </c>
    </row>
    <row r="2961" spans="1:5">
      <c r="A2961" s="519">
        <v>1901</v>
      </c>
      <c r="B2961" s="519" t="s">
        <v>60442</v>
      </c>
      <c r="C2961" s="519" t="s">
        <v>57174</v>
      </c>
      <c r="D2961" s="519" t="s">
        <v>57170</v>
      </c>
      <c r="E2961" s="520" t="s">
        <v>57202</v>
      </c>
    </row>
    <row r="2962" spans="1:5">
      <c r="A2962" s="519">
        <v>1892</v>
      </c>
      <c r="B2962" s="519" t="s">
        <v>60443</v>
      </c>
      <c r="C2962" s="519" t="s">
        <v>57174</v>
      </c>
      <c r="D2962" s="519" t="s">
        <v>57170</v>
      </c>
      <c r="E2962" s="520" t="s">
        <v>55631</v>
      </c>
    </row>
    <row r="2963" spans="1:5">
      <c r="A2963" s="519">
        <v>1907</v>
      </c>
      <c r="B2963" s="519" t="s">
        <v>60444</v>
      </c>
      <c r="C2963" s="519" t="s">
        <v>57174</v>
      </c>
      <c r="D2963" s="519" t="s">
        <v>57170</v>
      </c>
      <c r="E2963" s="520" t="s">
        <v>64536</v>
      </c>
    </row>
    <row r="2964" spans="1:5">
      <c r="A2964" s="519">
        <v>1894</v>
      </c>
      <c r="B2964" s="519" t="s">
        <v>60445</v>
      </c>
      <c r="C2964" s="519" t="s">
        <v>57174</v>
      </c>
      <c r="D2964" s="519" t="s">
        <v>57170</v>
      </c>
      <c r="E2964" s="520" t="s">
        <v>61648</v>
      </c>
    </row>
    <row r="2965" spans="1:5">
      <c r="A2965" s="519">
        <v>1891</v>
      </c>
      <c r="B2965" s="519" t="s">
        <v>60446</v>
      </c>
      <c r="C2965" s="519" t="s">
        <v>57174</v>
      </c>
      <c r="D2965" s="519" t="s">
        <v>57170</v>
      </c>
      <c r="E2965" s="520" t="s">
        <v>25384</v>
      </c>
    </row>
    <row r="2966" spans="1:5">
      <c r="A2966" s="519">
        <v>1896</v>
      </c>
      <c r="B2966" s="519" t="s">
        <v>60447</v>
      </c>
      <c r="C2966" s="519" t="s">
        <v>57174</v>
      </c>
      <c r="D2966" s="519" t="s">
        <v>57170</v>
      </c>
      <c r="E2966" s="520" t="s">
        <v>55809</v>
      </c>
    </row>
    <row r="2967" spans="1:5">
      <c r="A2967" s="519">
        <v>1895</v>
      </c>
      <c r="B2967" s="519" t="s">
        <v>60449</v>
      </c>
      <c r="C2967" s="519" t="s">
        <v>57174</v>
      </c>
      <c r="D2967" s="519" t="s">
        <v>57170</v>
      </c>
      <c r="E2967" s="520" t="s">
        <v>56667</v>
      </c>
    </row>
    <row r="2968" spans="1:5">
      <c r="A2968" s="519">
        <v>2641</v>
      </c>
      <c r="B2968" s="519" t="s">
        <v>60450</v>
      </c>
      <c r="C2968" s="519" t="s">
        <v>57174</v>
      </c>
      <c r="D2968" s="519" t="s">
        <v>40591</v>
      </c>
      <c r="E2968" s="520" t="s">
        <v>56660</v>
      </c>
    </row>
    <row r="2969" spans="1:5">
      <c r="A2969" s="519">
        <v>2636</v>
      </c>
      <c r="B2969" s="519" t="s">
        <v>60452</v>
      </c>
      <c r="C2969" s="519" t="s">
        <v>57174</v>
      </c>
      <c r="D2969" s="519" t="s">
        <v>40591</v>
      </c>
      <c r="E2969" s="520" t="s">
        <v>57705</v>
      </c>
    </row>
    <row r="2970" spans="1:5">
      <c r="A2970" s="519">
        <v>2637</v>
      </c>
      <c r="B2970" s="519" t="s">
        <v>60453</v>
      </c>
      <c r="C2970" s="519" t="s">
        <v>57174</v>
      </c>
      <c r="D2970" s="519" t="s">
        <v>40591</v>
      </c>
      <c r="E2970" s="520" t="s">
        <v>50808</v>
      </c>
    </row>
    <row r="2971" spans="1:5">
      <c r="A2971" s="519">
        <v>2638</v>
      </c>
      <c r="B2971" s="519" t="s">
        <v>60454</v>
      </c>
      <c r="C2971" s="519" t="s">
        <v>57174</v>
      </c>
      <c r="D2971" s="519" t="s">
        <v>40591</v>
      </c>
      <c r="E2971" s="520" t="s">
        <v>55819</v>
      </c>
    </row>
    <row r="2972" spans="1:5">
      <c r="A2972" s="519">
        <v>2639</v>
      </c>
      <c r="B2972" s="519" t="s">
        <v>60455</v>
      </c>
      <c r="C2972" s="519" t="s">
        <v>57174</v>
      </c>
      <c r="D2972" s="519" t="s">
        <v>40591</v>
      </c>
      <c r="E2972" s="520" t="s">
        <v>55763</v>
      </c>
    </row>
    <row r="2973" spans="1:5">
      <c r="A2973" s="519">
        <v>2644</v>
      </c>
      <c r="B2973" s="519" t="s">
        <v>60456</v>
      </c>
      <c r="C2973" s="519" t="s">
        <v>57174</v>
      </c>
      <c r="D2973" s="519" t="s">
        <v>40591</v>
      </c>
      <c r="E2973" s="520" t="s">
        <v>56598</v>
      </c>
    </row>
    <row r="2974" spans="1:5">
      <c r="A2974" s="519">
        <v>2643</v>
      </c>
      <c r="B2974" s="519" t="s">
        <v>60457</v>
      </c>
      <c r="C2974" s="519" t="s">
        <v>57174</v>
      </c>
      <c r="D2974" s="519" t="s">
        <v>40591</v>
      </c>
      <c r="E2974" s="520" t="s">
        <v>55397</v>
      </c>
    </row>
    <row r="2975" spans="1:5">
      <c r="A2975" s="519">
        <v>2640</v>
      </c>
      <c r="B2975" s="519" t="s">
        <v>60458</v>
      </c>
      <c r="C2975" s="519" t="s">
        <v>57174</v>
      </c>
      <c r="D2975" s="519" t="s">
        <v>40591</v>
      </c>
      <c r="E2975" s="520" t="s">
        <v>53496</v>
      </c>
    </row>
    <row r="2976" spans="1:5">
      <c r="A2976" s="519">
        <v>2642</v>
      </c>
      <c r="B2976" s="519" t="s">
        <v>60459</v>
      </c>
      <c r="C2976" s="519" t="s">
        <v>57174</v>
      </c>
      <c r="D2976" s="519" t="s">
        <v>40591</v>
      </c>
      <c r="E2976" s="520" t="s">
        <v>51208</v>
      </c>
    </row>
    <row r="2977" spans="1:5">
      <c r="A2977" s="519">
        <v>38943</v>
      </c>
      <c r="B2977" s="519" t="s">
        <v>60461</v>
      </c>
      <c r="C2977" s="519" t="s">
        <v>57174</v>
      </c>
      <c r="D2977" s="519" t="s">
        <v>40591</v>
      </c>
      <c r="E2977" s="520" t="s">
        <v>64537</v>
      </c>
    </row>
    <row r="2978" spans="1:5">
      <c r="A2978" s="519">
        <v>38944</v>
      </c>
      <c r="B2978" s="519" t="s">
        <v>60462</v>
      </c>
      <c r="C2978" s="519" t="s">
        <v>57174</v>
      </c>
      <c r="D2978" s="519" t="s">
        <v>40591</v>
      </c>
      <c r="E2978" s="520" t="s">
        <v>24928</v>
      </c>
    </row>
    <row r="2979" spans="1:5">
      <c r="A2979" s="519">
        <v>38945</v>
      </c>
      <c r="B2979" s="519" t="s">
        <v>60463</v>
      </c>
      <c r="C2979" s="519" t="s">
        <v>57174</v>
      </c>
      <c r="D2979" s="519" t="s">
        <v>40591</v>
      </c>
      <c r="E2979" s="520" t="s">
        <v>64538</v>
      </c>
    </row>
    <row r="2980" spans="1:5">
      <c r="A2980" s="519">
        <v>38946</v>
      </c>
      <c r="B2980" s="519" t="s">
        <v>60464</v>
      </c>
      <c r="C2980" s="519" t="s">
        <v>57174</v>
      </c>
      <c r="D2980" s="519" t="s">
        <v>40591</v>
      </c>
      <c r="E2980" s="520" t="s">
        <v>64539</v>
      </c>
    </row>
    <row r="2981" spans="1:5">
      <c r="A2981" s="519">
        <v>39308</v>
      </c>
      <c r="B2981" s="519" t="s">
        <v>60465</v>
      </c>
      <c r="C2981" s="519" t="s">
        <v>57174</v>
      </c>
      <c r="D2981" s="519" t="s">
        <v>40591</v>
      </c>
      <c r="E2981" s="520" t="s">
        <v>56268</v>
      </c>
    </row>
    <row r="2982" spans="1:5">
      <c r="A2982" s="519">
        <v>39309</v>
      </c>
      <c r="B2982" s="519" t="s">
        <v>60466</v>
      </c>
      <c r="C2982" s="519" t="s">
        <v>57174</v>
      </c>
      <c r="D2982" s="519" t="s">
        <v>40591</v>
      </c>
      <c r="E2982" s="520" t="s">
        <v>56425</v>
      </c>
    </row>
    <row r="2983" spans="1:5">
      <c r="A2983" s="519">
        <v>39310</v>
      </c>
      <c r="B2983" s="519" t="s">
        <v>60467</v>
      </c>
      <c r="C2983" s="519" t="s">
        <v>57174</v>
      </c>
      <c r="D2983" s="519" t="s">
        <v>40591</v>
      </c>
      <c r="E2983" s="520" t="s">
        <v>64540</v>
      </c>
    </row>
    <row r="2984" spans="1:5">
      <c r="A2984" s="519">
        <v>39311</v>
      </c>
      <c r="B2984" s="519" t="s">
        <v>60468</v>
      </c>
      <c r="C2984" s="519" t="s">
        <v>57174</v>
      </c>
      <c r="D2984" s="519" t="s">
        <v>40591</v>
      </c>
      <c r="E2984" s="520" t="s">
        <v>52274</v>
      </c>
    </row>
    <row r="2985" spans="1:5">
      <c r="A2985" s="519">
        <v>39855</v>
      </c>
      <c r="B2985" s="519" t="s">
        <v>60470</v>
      </c>
      <c r="C2985" s="519" t="s">
        <v>57174</v>
      </c>
      <c r="D2985" s="519" t="s">
        <v>40591</v>
      </c>
      <c r="E2985" s="520" t="s">
        <v>53011</v>
      </c>
    </row>
    <row r="2986" spans="1:5">
      <c r="A2986" s="519">
        <v>39856</v>
      </c>
      <c r="B2986" s="519" t="s">
        <v>60471</v>
      </c>
      <c r="C2986" s="519" t="s">
        <v>57174</v>
      </c>
      <c r="D2986" s="519" t="s">
        <v>40591</v>
      </c>
      <c r="E2986" s="520" t="s">
        <v>58912</v>
      </c>
    </row>
    <row r="2987" spans="1:5">
      <c r="A2987" s="519">
        <v>39857</v>
      </c>
      <c r="B2987" s="519" t="s">
        <v>60472</v>
      </c>
      <c r="C2987" s="519" t="s">
        <v>57174</v>
      </c>
      <c r="D2987" s="519" t="s">
        <v>40591</v>
      </c>
      <c r="E2987" s="520" t="s">
        <v>26377</v>
      </c>
    </row>
    <row r="2988" spans="1:5">
      <c r="A2988" s="519">
        <v>39858</v>
      </c>
      <c r="B2988" s="519" t="s">
        <v>60473</v>
      </c>
      <c r="C2988" s="519" t="s">
        <v>57174</v>
      </c>
      <c r="D2988" s="519" t="s">
        <v>40591</v>
      </c>
      <c r="E2988" s="520" t="s">
        <v>56360</v>
      </c>
    </row>
    <row r="2989" spans="1:5">
      <c r="A2989" s="519">
        <v>39859</v>
      </c>
      <c r="B2989" s="519" t="s">
        <v>60475</v>
      </c>
      <c r="C2989" s="519" t="s">
        <v>57174</v>
      </c>
      <c r="D2989" s="519" t="s">
        <v>40591</v>
      </c>
      <c r="E2989" s="520" t="s">
        <v>64541</v>
      </c>
    </row>
    <row r="2990" spans="1:5">
      <c r="A2990" s="519">
        <v>39860</v>
      </c>
      <c r="B2990" s="519" t="s">
        <v>60476</v>
      </c>
      <c r="C2990" s="519" t="s">
        <v>57174</v>
      </c>
      <c r="D2990" s="519" t="s">
        <v>40591</v>
      </c>
      <c r="E2990" s="520" t="s">
        <v>64542</v>
      </c>
    </row>
    <row r="2991" spans="1:5">
      <c r="A2991" s="519">
        <v>39861</v>
      </c>
      <c r="B2991" s="519" t="s">
        <v>60478</v>
      </c>
      <c r="C2991" s="519" t="s">
        <v>57174</v>
      </c>
      <c r="D2991" s="519" t="s">
        <v>40591</v>
      </c>
      <c r="E2991" s="520" t="s">
        <v>64492</v>
      </c>
    </row>
    <row r="2992" spans="1:5">
      <c r="A2992" s="519">
        <v>38447</v>
      </c>
      <c r="B2992" s="519" t="s">
        <v>60479</v>
      </c>
      <c r="C2992" s="519" t="s">
        <v>57174</v>
      </c>
      <c r="D2992" s="519" t="s">
        <v>40591</v>
      </c>
      <c r="E2992" s="520" t="s">
        <v>64543</v>
      </c>
    </row>
    <row r="2993" spans="1:5">
      <c r="A2993" s="519">
        <v>36320</v>
      </c>
      <c r="B2993" s="519" t="s">
        <v>60480</v>
      </c>
      <c r="C2993" s="519" t="s">
        <v>57174</v>
      </c>
      <c r="D2993" s="519" t="s">
        <v>40591</v>
      </c>
      <c r="E2993" s="520" t="s">
        <v>52281</v>
      </c>
    </row>
    <row r="2994" spans="1:5">
      <c r="A2994" s="519">
        <v>36324</v>
      </c>
      <c r="B2994" s="519" t="s">
        <v>60481</v>
      </c>
      <c r="C2994" s="519" t="s">
        <v>57174</v>
      </c>
      <c r="D2994" s="519" t="s">
        <v>40591</v>
      </c>
      <c r="E2994" s="520" t="s">
        <v>57224</v>
      </c>
    </row>
    <row r="2995" spans="1:5">
      <c r="A2995" s="519">
        <v>38441</v>
      </c>
      <c r="B2995" s="519" t="s">
        <v>60482</v>
      </c>
      <c r="C2995" s="519" t="s">
        <v>57174</v>
      </c>
      <c r="D2995" s="519" t="s">
        <v>40591</v>
      </c>
      <c r="E2995" s="520" t="s">
        <v>55174</v>
      </c>
    </row>
    <row r="2996" spans="1:5">
      <c r="A2996" s="519">
        <v>38442</v>
      </c>
      <c r="B2996" s="519" t="s">
        <v>60483</v>
      </c>
      <c r="C2996" s="519" t="s">
        <v>57174</v>
      </c>
      <c r="D2996" s="519" t="s">
        <v>40591</v>
      </c>
      <c r="E2996" s="520" t="s">
        <v>51106</v>
      </c>
    </row>
    <row r="2997" spans="1:5">
      <c r="A2997" s="519">
        <v>38443</v>
      </c>
      <c r="B2997" s="519" t="s">
        <v>60484</v>
      </c>
      <c r="C2997" s="519" t="s">
        <v>57174</v>
      </c>
      <c r="D2997" s="519" t="s">
        <v>40591</v>
      </c>
      <c r="E2997" s="520" t="s">
        <v>64345</v>
      </c>
    </row>
    <row r="2998" spans="1:5">
      <c r="A2998" s="519">
        <v>38444</v>
      </c>
      <c r="B2998" s="519" t="s">
        <v>60485</v>
      </c>
      <c r="C2998" s="519" t="s">
        <v>57174</v>
      </c>
      <c r="D2998" s="519" t="s">
        <v>40591</v>
      </c>
      <c r="E2998" s="520" t="s">
        <v>56695</v>
      </c>
    </row>
    <row r="2999" spans="1:5">
      <c r="A2999" s="519">
        <v>38445</v>
      </c>
      <c r="B2999" s="519" t="s">
        <v>60486</v>
      </c>
      <c r="C2999" s="519" t="s">
        <v>57174</v>
      </c>
      <c r="D2999" s="519" t="s">
        <v>40591</v>
      </c>
      <c r="E2999" s="520" t="s">
        <v>64544</v>
      </c>
    </row>
    <row r="3000" spans="1:5">
      <c r="A3000" s="519">
        <v>38446</v>
      </c>
      <c r="B3000" s="519" t="s">
        <v>60487</v>
      </c>
      <c r="C3000" s="519" t="s">
        <v>57174</v>
      </c>
      <c r="D3000" s="519" t="s">
        <v>40591</v>
      </c>
      <c r="E3000" s="520" t="s">
        <v>64545</v>
      </c>
    </row>
    <row r="3001" spans="1:5">
      <c r="A3001" s="519">
        <v>3867</v>
      </c>
      <c r="B3001" s="519" t="s">
        <v>60489</v>
      </c>
      <c r="C3001" s="519" t="s">
        <v>57174</v>
      </c>
      <c r="D3001" s="519" t="s">
        <v>57170</v>
      </c>
      <c r="E3001" s="520" t="s">
        <v>64546</v>
      </c>
    </row>
    <row r="3002" spans="1:5">
      <c r="A3002" s="519">
        <v>3861</v>
      </c>
      <c r="B3002" s="519" t="s">
        <v>60491</v>
      </c>
      <c r="C3002" s="519" t="s">
        <v>57174</v>
      </c>
      <c r="D3002" s="519" t="s">
        <v>57170</v>
      </c>
      <c r="E3002" s="520" t="s">
        <v>58068</v>
      </c>
    </row>
    <row r="3003" spans="1:5">
      <c r="A3003" s="519">
        <v>3904</v>
      </c>
      <c r="B3003" s="519" t="s">
        <v>60492</v>
      </c>
      <c r="C3003" s="519" t="s">
        <v>57174</v>
      </c>
      <c r="D3003" s="519" t="s">
        <v>57170</v>
      </c>
      <c r="E3003" s="520" t="s">
        <v>59429</v>
      </c>
    </row>
    <row r="3004" spans="1:5">
      <c r="A3004" s="519">
        <v>3903</v>
      </c>
      <c r="B3004" s="519" t="s">
        <v>60493</v>
      </c>
      <c r="C3004" s="519" t="s">
        <v>57174</v>
      </c>
      <c r="D3004" s="519" t="s">
        <v>57170</v>
      </c>
      <c r="E3004" s="520" t="s">
        <v>63150</v>
      </c>
    </row>
    <row r="3005" spans="1:5">
      <c r="A3005" s="519">
        <v>3862</v>
      </c>
      <c r="B3005" s="519" t="s">
        <v>60494</v>
      </c>
      <c r="C3005" s="519" t="s">
        <v>57174</v>
      </c>
      <c r="D3005" s="519" t="s">
        <v>57170</v>
      </c>
      <c r="E3005" s="520" t="s">
        <v>64547</v>
      </c>
    </row>
    <row r="3006" spans="1:5">
      <c r="A3006" s="519">
        <v>3863</v>
      </c>
      <c r="B3006" s="519" t="s">
        <v>60495</v>
      </c>
      <c r="C3006" s="519" t="s">
        <v>57174</v>
      </c>
      <c r="D3006" s="519" t="s">
        <v>57170</v>
      </c>
      <c r="E3006" s="520" t="s">
        <v>62903</v>
      </c>
    </row>
    <row r="3007" spans="1:5">
      <c r="A3007" s="519">
        <v>3864</v>
      </c>
      <c r="B3007" s="519" t="s">
        <v>60496</v>
      </c>
      <c r="C3007" s="519" t="s">
        <v>57174</v>
      </c>
      <c r="D3007" s="519" t="s">
        <v>57170</v>
      </c>
      <c r="E3007" s="520" t="s">
        <v>64548</v>
      </c>
    </row>
    <row r="3008" spans="1:5">
      <c r="A3008" s="519">
        <v>3865</v>
      </c>
      <c r="B3008" s="519" t="s">
        <v>60497</v>
      </c>
      <c r="C3008" s="519" t="s">
        <v>57174</v>
      </c>
      <c r="D3008" s="519" t="s">
        <v>57170</v>
      </c>
      <c r="E3008" s="520" t="s">
        <v>64549</v>
      </c>
    </row>
    <row r="3009" spans="1:5">
      <c r="A3009" s="519">
        <v>3866</v>
      </c>
      <c r="B3009" s="519" t="s">
        <v>60498</v>
      </c>
      <c r="C3009" s="519" t="s">
        <v>57174</v>
      </c>
      <c r="D3009" s="519" t="s">
        <v>57170</v>
      </c>
      <c r="E3009" s="520" t="s">
        <v>60477</v>
      </c>
    </row>
    <row r="3010" spans="1:5">
      <c r="A3010" s="519">
        <v>3902</v>
      </c>
      <c r="B3010" s="519" t="s">
        <v>60499</v>
      </c>
      <c r="C3010" s="519" t="s">
        <v>57174</v>
      </c>
      <c r="D3010" s="519" t="s">
        <v>57170</v>
      </c>
      <c r="E3010" s="520" t="s">
        <v>56381</v>
      </c>
    </row>
    <row r="3011" spans="1:5">
      <c r="A3011" s="519">
        <v>3878</v>
      </c>
      <c r="B3011" s="519" t="s">
        <v>60501</v>
      </c>
      <c r="C3011" s="519" t="s">
        <v>57174</v>
      </c>
      <c r="D3011" s="519" t="s">
        <v>57170</v>
      </c>
      <c r="E3011" s="520" t="s">
        <v>55797</v>
      </c>
    </row>
    <row r="3012" spans="1:5">
      <c r="A3012" s="519">
        <v>3877</v>
      </c>
      <c r="B3012" s="519" t="s">
        <v>60503</v>
      </c>
      <c r="C3012" s="519" t="s">
        <v>57174</v>
      </c>
      <c r="D3012" s="519" t="s">
        <v>57170</v>
      </c>
      <c r="E3012" s="520" t="s">
        <v>61964</v>
      </c>
    </row>
    <row r="3013" spans="1:5">
      <c r="A3013" s="519">
        <v>3879</v>
      </c>
      <c r="B3013" s="519" t="s">
        <v>60504</v>
      </c>
      <c r="C3013" s="519" t="s">
        <v>57174</v>
      </c>
      <c r="D3013" s="519" t="s">
        <v>57170</v>
      </c>
      <c r="E3013" s="520" t="s">
        <v>56425</v>
      </c>
    </row>
    <row r="3014" spans="1:5">
      <c r="A3014" s="519">
        <v>3880</v>
      </c>
      <c r="B3014" s="519" t="s">
        <v>60505</v>
      </c>
      <c r="C3014" s="519" t="s">
        <v>57174</v>
      </c>
      <c r="D3014" s="519" t="s">
        <v>57170</v>
      </c>
      <c r="E3014" s="520" t="s">
        <v>64550</v>
      </c>
    </row>
    <row r="3015" spans="1:5">
      <c r="A3015" s="519">
        <v>12892</v>
      </c>
      <c r="B3015" s="519" t="s">
        <v>60507</v>
      </c>
      <c r="C3015" s="519" t="s">
        <v>57656</v>
      </c>
      <c r="D3015" s="519" t="s">
        <v>57170</v>
      </c>
      <c r="E3015" s="520" t="s">
        <v>55707</v>
      </c>
    </row>
    <row r="3016" spans="1:5">
      <c r="A3016" s="519">
        <v>3883</v>
      </c>
      <c r="B3016" s="519" t="s">
        <v>60508</v>
      </c>
      <c r="C3016" s="519" t="s">
        <v>57174</v>
      </c>
      <c r="D3016" s="519" t="s">
        <v>57170</v>
      </c>
      <c r="E3016" s="520" t="s">
        <v>60421</v>
      </c>
    </row>
    <row r="3017" spans="1:5">
      <c r="A3017" s="519">
        <v>3876</v>
      </c>
      <c r="B3017" s="519" t="s">
        <v>60509</v>
      </c>
      <c r="C3017" s="519" t="s">
        <v>57174</v>
      </c>
      <c r="D3017" s="519" t="s">
        <v>57170</v>
      </c>
      <c r="E3017" s="520" t="s">
        <v>54331</v>
      </c>
    </row>
    <row r="3018" spans="1:5">
      <c r="A3018" s="519">
        <v>3884</v>
      </c>
      <c r="B3018" s="519" t="s">
        <v>60510</v>
      </c>
      <c r="C3018" s="519" t="s">
        <v>57174</v>
      </c>
      <c r="D3018" s="519" t="s">
        <v>57170</v>
      </c>
      <c r="E3018" s="520" t="s">
        <v>56339</v>
      </c>
    </row>
    <row r="3019" spans="1:5">
      <c r="A3019" s="519">
        <v>3837</v>
      </c>
      <c r="B3019" s="519" t="s">
        <v>60511</v>
      </c>
      <c r="C3019" s="519" t="s">
        <v>57174</v>
      </c>
      <c r="D3019" s="519" t="s">
        <v>40591</v>
      </c>
      <c r="E3019" s="520" t="s">
        <v>64551</v>
      </c>
    </row>
    <row r="3020" spans="1:5">
      <c r="A3020" s="519">
        <v>3845</v>
      </c>
      <c r="B3020" s="519" t="s">
        <v>60512</v>
      </c>
      <c r="C3020" s="519" t="s">
        <v>57174</v>
      </c>
      <c r="D3020" s="519" t="s">
        <v>40591</v>
      </c>
      <c r="E3020" s="520" t="s">
        <v>60500</v>
      </c>
    </row>
    <row r="3021" spans="1:5">
      <c r="A3021" s="519">
        <v>11045</v>
      </c>
      <c r="B3021" s="519" t="s">
        <v>60513</v>
      </c>
      <c r="C3021" s="519" t="s">
        <v>57174</v>
      </c>
      <c r="D3021" s="519" t="s">
        <v>40591</v>
      </c>
      <c r="E3021" s="520" t="s">
        <v>64552</v>
      </c>
    </row>
    <row r="3022" spans="1:5">
      <c r="A3022" s="519">
        <v>20170</v>
      </c>
      <c r="B3022" s="519" t="s">
        <v>60515</v>
      </c>
      <c r="C3022" s="519" t="s">
        <v>57174</v>
      </c>
      <c r="D3022" s="519" t="s">
        <v>57170</v>
      </c>
      <c r="E3022" s="520" t="s">
        <v>55118</v>
      </c>
    </row>
    <row r="3023" spans="1:5">
      <c r="A3023" s="519">
        <v>20171</v>
      </c>
      <c r="B3023" s="519" t="s">
        <v>60516</v>
      </c>
      <c r="C3023" s="519" t="s">
        <v>57174</v>
      </c>
      <c r="D3023" s="519" t="s">
        <v>57170</v>
      </c>
      <c r="E3023" s="520" t="s">
        <v>64553</v>
      </c>
    </row>
    <row r="3024" spans="1:5">
      <c r="A3024" s="519">
        <v>20167</v>
      </c>
      <c r="B3024" s="519" t="s">
        <v>60517</v>
      </c>
      <c r="C3024" s="519" t="s">
        <v>57174</v>
      </c>
      <c r="D3024" s="519" t="s">
        <v>57170</v>
      </c>
      <c r="E3024" s="520" t="s">
        <v>57967</v>
      </c>
    </row>
    <row r="3025" spans="1:5">
      <c r="A3025" s="519">
        <v>20168</v>
      </c>
      <c r="B3025" s="519" t="s">
        <v>60518</v>
      </c>
      <c r="C3025" s="519" t="s">
        <v>57174</v>
      </c>
      <c r="D3025" s="519" t="s">
        <v>57170</v>
      </c>
      <c r="E3025" s="520" t="s">
        <v>52975</v>
      </c>
    </row>
    <row r="3026" spans="1:5">
      <c r="A3026" s="519">
        <v>20169</v>
      </c>
      <c r="B3026" s="519" t="s">
        <v>60519</v>
      </c>
      <c r="C3026" s="519" t="s">
        <v>57174</v>
      </c>
      <c r="D3026" s="519" t="s">
        <v>57170</v>
      </c>
      <c r="E3026" s="520" t="s">
        <v>53890</v>
      </c>
    </row>
    <row r="3027" spans="1:5">
      <c r="A3027" s="519">
        <v>3899</v>
      </c>
      <c r="B3027" s="519" t="s">
        <v>60520</v>
      </c>
      <c r="C3027" s="519" t="s">
        <v>57174</v>
      </c>
      <c r="D3027" s="519" t="s">
        <v>57170</v>
      </c>
      <c r="E3027" s="520" t="s">
        <v>50813</v>
      </c>
    </row>
    <row r="3028" spans="1:5">
      <c r="A3028" s="519">
        <v>38676</v>
      </c>
      <c r="B3028" s="519" t="s">
        <v>60521</v>
      </c>
      <c r="C3028" s="519" t="s">
        <v>57174</v>
      </c>
      <c r="D3028" s="519" t="s">
        <v>57170</v>
      </c>
      <c r="E3028" s="520" t="s">
        <v>56498</v>
      </c>
    </row>
    <row r="3029" spans="1:5">
      <c r="A3029" s="519">
        <v>3897</v>
      </c>
      <c r="B3029" s="519" t="s">
        <v>60522</v>
      </c>
      <c r="C3029" s="519" t="s">
        <v>57174</v>
      </c>
      <c r="D3029" s="519" t="s">
        <v>57170</v>
      </c>
      <c r="E3029" s="520" t="s">
        <v>55664</v>
      </c>
    </row>
    <row r="3030" spans="1:5">
      <c r="A3030" s="519">
        <v>3875</v>
      </c>
      <c r="B3030" s="519" t="s">
        <v>60523</v>
      </c>
      <c r="C3030" s="519" t="s">
        <v>57174</v>
      </c>
      <c r="D3030" s="519" t="s">
        <v>57170</v>
      </c>
      <c r="E3030" s="520" t="s">
        <v>26253</v>
      </c>
    </row>
    <row r="3031" spans="1:5">
      <c r="A3031" s="519">
        <v>3898</v>
      </c>
      <c r="B3031" s="519" t="s">
        <v>60524</v>
      </c>
      <c r="C3031" s="519" t="s">
        <v>57174</v>
      </c>
      <c r="D3031" s="519" t="s">
        <v>57170</v>
      </c>
      <c r="E3031" s="520" t="s">
        <v>55085</v>
      </c>
    </row>
    <row r="3032" spans="1:5">
      <c r="A3032" s="519">
        <v>3855</v>
      </c>
      <c r="B3032" s="519" t="s">
        <v>60525</v>
      </c>
      <c r="C3032" s="519" t="s">
        <v>57174</v>
      </c>
      <c r="D3032" s="519" t="s">
        <v>57170</v>
      </c>
      <c r="E3032" s="520" t="s">
        <v>55085</v>
      </c>
    </row>
    <row r="3033" spans="1:5">
      <c r="A3033" s="519">
        <v>3874</v>
      </c>
      <c r="B3033" s="519" t="s">
        <v>60526</v>
      </c>
      <c r="C3033" s="519" t="s">
        <v>57174</v>
      </c>
      <c r="D3033" s="519" t="s">
        <v>57170</v>
      </c>
      <c r="E3033" s="520" t="s">
        <v>58831</v>
      </c>
    </row>
    <row r="3034" spans="1:5">
      <c r="A3034" s="519">
        <v>3870</v>
      </c>
      <c r="B3034" s="519" t="s">
        <v>60527</v>
      </c>
      <c r="C3034" s="519" t="s">
        <v>57174</v>
      </c>
      <c r="D3034" s="519" t="s">
        <v>57170</v>
      </c>
      <c r="E3034" s="520" t="s">
        <v>63659</v>
      </c>
    </row>
    <row r="3035" spans="1:5">
      <c r="A3035" s="519">
        <v>38678</v>
      </c>
      <c r="B3035" s="519" t="s">
        <v>60528</v>
      </c>
      <c r="C3035" s="519" t="s">
        <v>57174</v>
      </c>
      <c r="D3035" s="519" t="s">
        <v>57170</v>
      </c>
      <c r="E3035" s="520" t="s">
        <v>55773</v>
      </c>
    </row>
    <row r="3036" spans="1:5">
      <c r="A3036" s="519">
        <v>3859</v>
      </c>
      <c r="B3036" s="519" t="s">
        <v>60530</v>
      </c>
      <c r="C3036" s="519" t="s">
        <v>57174</v>
      </c>
      <c r="D3036" s="519" t="s">
        <v>57170</v>
      </c>
      <c r="E3036" s="520" t="s">
        <v>63405</v>
      </c>
    </row>
    <row r="3037" spans="1:5">
      <c r="A3037" s="519">
        <v>3856</v>
      </c>
      <c r="B3037" s="519" t="s">
        <v>60531</v>
      </c>
      <c r="C3037" s="519" t="s">
        <v>57174</v>
      </c>
      <c r="D3037" s="519" t="s">
        <v>57170</v>
      </c>
      <c r="E3037" s="520" t="s">
        <v>58262</v>
      </c>
    </row>
    <row r="3038" spans="1:5">
      <c r="A3038" s="519">
        <v>3906</v>
      </c>
      <c r="B3038" s="519" t="s">
        <v>60532</v>
      </c>
      <c r="C3038" s="519" t="s">
        <v>57174</v>
      </c>
      <c r="D3038" s="519" t="s">
        <v>57170</v>
      </c>
      <c r="E3038" s="520" t="s">
        <v>55905</v>
      </c>
    </row>
    <row r="3039" spans="1:5">
      <c r="A3039" s="519">
        <v>3860</v>
      </c>
      <c r="B3039" s="519" t="s">
        <v>60534</v>
      </c>
      <c r="C3039" s="519" t="s">
        <v>57174</v>
      </c>
      <c r="D3039" s="519" t="s">
        <v>57170</v>
      </c>
      <c r="E3039" s="520" t="s">
        <v>64554</v>
      </c>
    </row>
    <row r="3040" spans="1:5">
      <c r="A3040" s="519">
        <v>3905</v>
      </c>
      <c r="B3040" s="519" t="s">
        <v>60536</v>
      </c>
      <c r="C3040" s="519" t="s">
        <v>57174</v>
      </c>
      <c r="D3040" s="519" t="s">
        <v>57170</v>
      </c>
      <c r="E3040" s="520" t="s">
        <v>59365</v>
      </c>
    </row>
    <row r="3041" spans="1:5">
      <c r="A3041" s="519">
        <v>3871</v>
      </c>
      <c r="B3041" s="519" t="s">
        <v>60537</v>
      </c>
      <c r="C3041" s="519" t="s">
        <v>57174</v>
      </c>
      <c r="D3041" s="519" t="s">
        <v>57170</v>
      </c>
      <c r="E3041" s="520" t="s">
        <v>55876</v>
      </c>
    </row>
    <row r="3042" spans="1:5">
      <c r="A3042" s="519">
        <v>37429</v>
      </c>
      <c r="B3042" s="519" t="s">
        <v>60539</v>
      </c>
      <c r="C3042" s="519" t="s">
        <v>57174</v>
      </c>
      <c r="D3042" s="519" t="s">
        <v>40591</v>
      </c>
      <c r="E3042" s="520" t="s">
        <v>64555</v>
      </c>
    </row>
    <row r="3043" spans="1:5">
      <c r="A3043" s="519">
        <v>37426</v>
      </c>
      <c r="B3043" s="519" t="s">
        <v>60540</v>
      </c>
      <c r="C3043" s="519" t="s">
        <v>57174</v>
      </c>
      <c r="D3043" s="519" t="s">
        <v>40591</v>
      </c>
      <c r="E3043" s="520" t="s">
        <v>56381</v>
      </c>
    </row>
    <row r="3044" spans="1:5">
      <c r="A3044" s="519">
        <v>37427</v>
      </c>
      <c r="B3044" s="519" t="s">
        <v>60541</v>
      </c>
      <c r="C3044" s="519" t="s">
        <v>57174</v>
      </c>
      <c r="D3044" s="519" t="s">
        <v>40591</v>
      </c>
      <c r="E3044" s="520" t="s">
        <v>56395</v>
      </c>
    </row>
    <row r="3045" spans="1:5">
      <c r="A3045" s="519">
        <v>37424</v>
      </c>
      <c r="B3045" s="519" t="s">
        <v>60542</v>
      </c>
      <c r="C3045" s="519" t="s">
        <v>57174</v>
      </c>
      <c r="D3045" s="519" t="s">
        <v>40591</v>
      </c>
      <c r="E3045" s="520" t="s">
        <v>59982</v>
      </c>
    </row>
    <row r="3046" spans="1:5">
      <c r="A3046" s="519">
        <v>37428</v>
      </c>
      <c r="B3046" s="519" t="s">
        <v>60543</v>
      </c>
      <c r="C3046" s="519" t="s">
        <v>57174</v>
      </c>
      <c r="D3046" s="519" t="s">
        <v>40591</v>
      </c>
      <c r="E3046" s="520" t="s">
        <v>64556</v>
      </c>
    </row>
    <row r="3047" spans="1:5">
      <c r="A3047" s="519">
        <v>37425</v>
      </c>
      <c r="B3047" s="519" t="s">
        <v>60544</v>
      </c>
      <c r="C3047" s="519" t="s">
        <v>57174</v>
      </c>
      <c r="D3047" s="519" t="s">
        <v>40591</v>
      </c>
      <c r="E3047" s="520" t="s">
        <v>58738</v>
      </c>
    </row>
    <row r="3048" spans="1:5">
      <c r="A3048" s="519">
        <v>11519</v>
      </c>
      <c r="B3048" s="519" t="s">
        <v>60545</v>
      </c>
      <c r="C3048" s="519" t="s">
        <v>57656</v>
      </c>
      <c r="D3048" s="519" t="s">
        <v>57170</v>
      </c>
      <c r="E3048" s="520" t="s">
        <v>56666</v>
      </c>
    </row>
    <row r="3049" spans="1:5">
      <c r="A3049" s="519">
        <v>11520</v>
      </c>
      <c r="B3049" s="519" t="s">
        <v>60546</v>
      </c>
      <c r="C3049" s="519" t="s">
        <v>57656</v>
      </c>
      <c r="D3049" s="519" t="s">
        <v>57170</v>
      </c>
      <c r="E3049" s="520" t="s">
        <v>55772</v>
      </c>
    </row>
    <row r="3050" spans="1:5">
      <c r="A3050" s="519">
        <v>11518</v>
      </c>
      <c r="B3050" s="519" t="s">
        <v>60548</v>
      </c>
      <c r="C3050" s="519" t="s">
        <v>57656</v>
      </c>
      <c r="D3050" s="519" t="s">
        <v>57170</v>
      </c>
      <c r="E3050" s="520" t="s">
        <v>64557</v>
      </c>
    </row>
    <row r="3051" spans="1:5">
      <c r="A3051" s="519">
        <v>38473</v>
      </c>
      <c r="B3051" s="519" t="s">
        <v>60550</v>
      </c>
      <c r="C3051" s="519" t="s">
        <v>57174</v>
      </c>
      <c r="D3051" s="519" t="s">
        <v>57170</v>
      </c>
      <c r="E3051" s="520" t="s">
        <v>64558</v>
      </c>
    </row>
    <row r="3052" spans="1:5">
      <c r="A3052" s="519">
        <v>4244</v>
      </c>
      <c r="B3052" s="519" t="s">
        <v>64559</v>
      </c>
      <c r="C3052" s="519" t="s">
        <v>57385</v>
      </c>
      <c r="D3052" s="519" t="s">
        <v>57170</v>
      </c>
      <c r="E3052" s="520" t="s">
        <v>56547</v>
      </c>
    </row>
    <row r="3053" spans="1:5">
      <c r="A3053" s="519">
        <v>40977</v>
      </c>
      <c r="B3053" s="519" t="s">
        <v>60551</v>
      </c>
      <c r="C3053" s="519" t="s">
        <v>57388</v>
      </c>
      <c r="D3053" s="519" t="s">
        <v>57170</v>
      </c>
      <c r="E3053" s="520" t="s">
        <v>64560</v>
      </c>
    </row>
    <row r="3054" spans="1:5">
      <c r="A3054" s="519">
        <v>4115</v>
      </c>
      <c r="B3054" s="519" t="s">
        <v>60552</v>
      </c>
      <c r="C3054" s="519" t="s">
        <v>57188</v>
      </c>
      <c r="D3054" s="519" t="s">
        <v>40591</v>
      </c>
      <c r="E3054" s="520" t="s">
        <v>49473</v>
      </c>
    </row>
    <row r="3055" spans="1:5">
      <c r="A3055" s="519">
        <v>4119</v>
      </c>
      <c r="B3055" s="519" t="s">
        <v>60553</v>
      </c>
      <c r="C3055" s="519" t="s">
        <v>57188</v>
      </c>
      <c r="D3055" s="519" t="s">
        <v>40591</v>
      </c>
      <c r="E3055" s="520" t="s">
        <v>64561</v>
      </c>
    </row>
    <row r="3056" spans="1:5">
      <c r="A3056" s="519">
        <v>2794</v>
      </c>
      <c r="B3056" s="519" t="s">
        <v>60554</v>
      </c>
      <c r="C3056" s="519" t="s">
        <v>57188</v>
      </c>
      <c r="D3056" s="519" t="s">
        <v>40591</v>
      </c>
      <c r="E3056" s="520" t="s">
        <v>56879</v>
      </c>
    </row>
    <row r="3057" spans="1:5">
      <c r="A3057" s="519">
        <v>2788</v>
      </c>
      <c r="B3057" s="519" t="s">
        <v>60555</v>
      </c>
      <c r="C3057" s="519" t="s">
        <v>57188</v>
      </c>
      <c r="D3057" s="519" t="s">
        <v>40591</v>
      </c>
      <c r="E3057" s="520" t="s">
        <v>56655</v>
      </c>
    </row>
    <row r="3058" spans="1:5">
      <c r="A3058" s="519">
        <v>4006</v>
      </c>
      <c r="B3058" s="519" t="s">
        <v>60556</v>
      </c>
      <c r="C3058" s="519" t="s">
        <v>57384</v>
      </c>
      <c r="D3058" s="519" t="s">
        <v>57170</v>
      </c>
      <c r="E3058" s="520" t="s">
        <v>64562</v>
      </c>
    </row>
    <row r="3059" spans="1:5">
      <c r="A3059" s="519">
        <v>36151</v>
      </c>
      <c r="B3059" s="519" t="s">
        <v>60557</v>
      </c>
      <c r="C3059" s="519" t="s">
        <v>57174</v>
      </c>
      <c r="D3059" s="519" t="s">
        <v>57170</v>
      </c>
      <c r="E3059" s="520" t="s">
        <v>58056</v>
      </c>
    </row>
    <row r="3060" spans="1:5">
      <c r="A3060" s="519">
        <v>37457</v>
      </c>
      <c r="B3060" s="519" t="s">
        <v>60559</v>
      </c>
      <c r="C3060" s="519" t="s">
        <v>57188</v>
      </c>
      <c r="D3060" s="519" t="s">
        <v>57170</v>
      </c>
      <c r="E3060" s="520" t="s">
        <v>51420</v>
      </c>
    </row>
    <row r="3061" spans="1:5">
      <c r="A3061" s="519">
        <v>37456</v>
      </c>
      <c r="B3061" s="519" t="s">
        <v>60561</v>
      </c>
      <c r="C3061" s="519" t="s">
        <v>57188</v>
      </c>
      <c r="D3061" s="519" t="s">
        <v>57170</v>
      </c>
      <c r="E3061" s="520" t="s">
        <v>55143</v>
      </c>
    </row>
    <row r="3062" spans="1:5">
      <c r="A3062" s="519">
        <v>37461</v>
      </c>
      <c r="B3062" s="519" t="s">
        <v>60563</v>
      </c>
      <c r="C3062" s="519" t="s">
        <v>57188</v>
      </c>
      <c r="D3062" s="519" t="s">
        <v>57170</v>
      </c>
      <c r="E3062" s="520" t="s">
        <v>64563</v>
      </c>
    </row>
    <row r="3063" spans="1:5">
      <c r="A3063" s="519">
        <v>37460</v>
      </c>
      <c r="B3063" s="519" t="s">
        <v>60564</v>
      </c>
      <c r="C3063" s="519" t="s">
        <v>57188</v>
      </c>
      <c r="D3063" s="519" t="s">
        <v>57170</v>
      </c>
      <c r="E3063" s="520" t="s">
        <v>56687</v>
      </c>
    </row>
    <row r="3064" spans="1:5">
      <c r="A3064" s="519">
        <v>37458</v>
      </c>
      <c r="B3064" s="519" t="s">
        <v>60566</v>
      </c>
      <c r="C3064" s="519" t="s">
        <v>57188</v>
      </c>
      <c r="D3064" s="519" t="s">
        <v>57172</v>
      </c>
      <c r="E3064" s="520" t="s">
        <v>57398</v>
      </c>
    </row>
    <row r="3065" spans="1:5">
      <c r="A3065" s="519">
        <v>37454</v>
      </c>
      <c r="B3065" s="519" t="s">
        <v>60567</v>
      </c>
      <c r="C3065" s="519" t="s">
        <v>57188</v>
      </c>
      <c r="D3065" s="519" t="s">
        <v>57170</v>
      </c>
      <c r="E3065" s="520" t="s">
        <v>22884</v>
      </c>
    </row>
    <row r="3066" spans="1:5">
      <c r="A3066" s="519">
        <v>37455</v>
      </c>
      <c r="B3066" s="519" t="s">
        <v>60568</v>
      </c>
      <c r="C3066" s="519" t="s">
        <v>57188</v>
      </c>
      <c r="D3066" s="519" t="s">
        <v>57170</v>
      </c>
      <c r="E3066" s="520" t="s">
        <v>57754</v>
      </c>
    </row>
    <row r="3067" spans="1:5">
      <c r="A3067" s="519">
        <v>37459</v>
      </c>
      <c r="B3067" s="519" t="s">
        <v>60569</v>
      </c>
      <c r="C3067" s="519" t="s">
        <v>57188</v>
      </c>
      <c r="D3067" s="519" t="s">
        <v>57170</v>
      </c>
      <c r="E3067" s="520" t="s">
        <v>26209</v>
      </c>
    </row>
    <row r="3068" spans="1:5">
      <c r="A3068" s="519">
        <v>21029</v>
      </c>
      <c r="B3068" s="519" t="s">
        <v>60570</v>
      </c>
      <c r="C3068" s="519" t="s">
        <v>57174</v>
      </c>
      <c r="D3068" s="519" t="s">
        <v>57172</v>
      </c>
      <c r="E3068" s="520" t="s">
        <v>64564</v>
      </c>
    </row>
    <row r="3069" spans="1:5">
      <c r="A3069" s="519">
        <v>21030</v>
      </c>
      <c r="B3069" s="519" t="s">
        <v>60571</v>
      </c>
      <c r="C3069" s="519" t="s">
        <v>57174</v>
      </c>
      <c r="D3069" s="519" t="s">
        <v>57170</v>
      </c>
      <c r="E3069" s="520" t="s">
        <v>64565</v>
      </c>
    </row>
    <row r="3070" spans="1:5">
      <c r="A3070" s="519">
        <v>21031</v>
      </c>
      <c r="B3070" s="519" t="s">
        <v>60572</v>
      </c>
      <c r="C3070" s="519" t="s">
        <v>57174</v>
      </c>
      <c r="D3070" s="519" t="s">
        <v>57170</v>
      </c>
      <c r="E3070" s="520" t="s">
        <v>64566</v>
      </c>
    </row>
    <row r="3071" spans="1:5">
      <c r="A3071" s="519">
        <v>21032</v>
      </c>
      <c r="B3071" s="519" t="s">
        <v>60573</v>
      </c>
      <c r="C3071" s="519" t="s">
        <v>57174</v>
      </c>
      <c r="D3071" s="519" t="s">
        <v>57170</v>
      </c>
      <c r="E3071" s="520" t="s">
        <v>64567</v>
      </c>
    </row>
    <row r="3072" spans="1:5">
      <c r="A3072" s="519">
        <v>37527</v>
      </c>
      <c r="B3072" s="519" t="s">
        <v>60574</v>
      </c>
      <c r="C3072" s="519" t="s">
        <v>57174</v>
      </c>
      <c r="D3072" s="519" t="s">
        <v>57170</v>
      </c>
      <c r="E3072" s="520" t="s">
        <v>64568</v>
      </c>
    </row>
    <row r="3073" spans="1:5">
      <c r="A3073" s="519">
        <v>37528</v>
      </c>
      <c r="B3073" s="519" t="s">
        <v>60575</v>
      </c>
      <c r="C3073" s="519" t="s">
        <v>57174</v>
      </c>
      <c r="D3073" s="519" t="s">
        <v>57170</v>
      </c>
      <c r="E3073" s="520" t="s">
        <v>64569</v>
      </c>
    </row>
    <row r="3074" spans="1:5">
      <c r="A3074" s="519">
        <v>37529</v>
      </c>
      <c r="B3074" s="519" t="s">
        <v>60576</v>
      </c>
      <c r="C3074" s="519" t="s">
        <v>57174</v>
      </c>
      <c r="D3074" s="519" t="s">
        <v>57170</v>
      </c>
      <c r="E3074" s="520" t="s">
        <v>64570</v>
      </c>
    </row>
    <row r="3075" spans="1:5">
      <c r="A3075" s="519">
        <v>37530</v>
      </c>
      <c r="B3075" s="519" t="s">
        <v>60577</v>
      </c>
      <c r="C3075" s="519" t="s">
        <v>57174</v>
      </c>
      <c r="D3075" s="519" t="s">
        <v>57170</v>
      </c>
      <c r="E3075" s="520" t="s">
        <v>64571</v>
      </c>
    </row>
    <row r="3076" spans="1:5">
      <c r="A3076" s="519">
        <v>21034</v>
      </c>
      <c r="B3076" s="519" t="s">
        <v>60578</v>
      </c>
      <c r="C3076" s="519" t="s">
        <v>57174</v>
      </c>
      <c r="D3076" s="519" t="s">
        <v>57170</v>
      </c>
      <c r="E3076" s="520" t="s">
        <v>64572</v>
      </c>
    </row>
    <row r="3077" spans="1:5">
      <c r="A3077" s="519">
        <v>37531</v>
      </c>
      <c r="B3077" s="519" t="s">
        <v>60579</v>
      </c>
      <c r="C3077" s="519" t="s">
        <v>57174</v>
      </c>
      <c r="D3077" s="519" t="s">
        <v>57170</v>
      </c>
      <c r="E3077" s="520" t="s">
        <v>64573</v>
      </c>
    </row>
    <row r="3078" spans="1:5">
      <c r="A3078" s="519">
        <v>21036</v>
      </c>
      <c r="B3078" s="519" t="s">
        <v>60580</v>
      </c>
      <c r="C3078" s="519" t="s">
        <v>57174</v>
      </c>
      <c r="D3078" s="519" t="s">
        <v>57170</v>
      </c>
      <c r="E3078" s="520" t="s">
        <v>64574</v>
      </c>
    </row>
    <row r="3079" spans="1:5">
      <c r="A3079" s="519">
        <v>21037</v>
      </c>
      <c r="B3079" s="519" t="s">
        <v>60581</v>
      </c>
      <c r="C3079" s="519" t="s">
        <v>57174</v>
      </c>
      <c r="D3079" s="519" t="s">
        <v>57170</v>
      </c>
      <c r="E3079" s="520" t="s">
        <v>64575</v>
      </c>
    </row>
    <row r="3080" spans="1:5">
      <c r="A3080" s="519">
        <v>20185</v>
      </c>
      <c r="B3080" s="519" t="s">
        <v>60582</v>
      </c>
      <c r="C3080" s="519" t="s">
        <v>57188</v>
      </c>
      <c r="D3080" s="519" t="s">
        <v>57170</v>
      </c>
      <c r="E3080" s="520" t="s">
        <v>64576</v>
      </c>
    </row>
    <row r="3081" spans="1:5">
      <c r="A3081" s="519">
        <v>20260</v>
      </c>
      <c r="B3081" s="519" t="s">
        <v>60584</v>
      </c>
      <c r="C3081" s="519" t="s">
        <v>57174</v>
      </c>
      <c r="D3081" s="519" t="s">
        <v>57170</v>
      </c>
      <c r="E3081" s="520" t="s">
        <v>62826</v>
      </c>
    </row>
    <row r="3082" spans="1:5">
      <c r="A3082" s="519">
        <v>37523</v>
      </c>
      <c r="B3082" s="519" t="s">
        <v>60585</v>
      </c>
      <c r="C3082" s="519" t="s">
        <v>57174</v>
      </c>
      <c r="D3082" s="519" t="s">
        <v>40591</v>
      </c>
      <c r="E3082" s="520" t="s">
        <v>64577</v>
      </c>
    </row>
    <row r="3083" spans="1:5">
      <c r="A3083" s="519">
        <v>37515</v>
      </c>
      <c r="B3083" s="519" t="s">
        <v>60586</v>
      </c>
      <c r="C3083" s="519" t="s">
        <v>57174</v>
      </c>
      <c r="D3083" s="519" t="s">
        <v>40591</v>
      </c>
      <c r="E3083" s="520" t="s">
        <v>64578</v>
      </c>
    </row>
    <row r="3084" spans="1:5">
      <c r="A3084" s="519">
        <v>12899</v>
      </c>
      <c r="B3084" s="519" t="s">
        <v>60587</v>
      </c>
      <c r="C3084" s="519" t="s">
        <v>57174</v>
      </c>
      <c r="D3084" s="519" t="s">
        <v>40591</v>
      </c>
      <c r="E3084" s="520" t="s">
        <v>64579</v>
      </c>
    </row>
    <row r="3085" spans="1:5">
      <c r="A3085" s="519">
        <v>12898</v>
      </c>
      <c r="B3085" s="519" t="s">
        <v>60589</v>
      </c>
      <c r="C3085" s="519" t="s">
        <v>57174</v>
      </c>
      <c r="D3085" s="519" t="s">
        <v>40591</v>
      </c>
      <c r="E3085" s="520" t="s">
        <v>64580</v>
      </c>
    </row>
    <row r="3086" spans="1:5">
      <c r="A3086" s="519">
        <v>42528</v>
      </c>
      <c r="B3086" s="519" t="s">
        <v>60590</v>
      </c>
      <c r="C3086" s="519" t="s">
        <v>57171</v>
      </c>
      <c r="D3086" s="519" t="s">
        <v>40591</v>
      </c>
      <c r="E3086" s="520" t="s">
        <v>49882</v>
      </c>
    </row>
    <row r="3087" spans="1:5">
      <c r="A3087" s="519">
        <v>39696</v>
      </c>
      <c r="B3087" s="519" t="s">
        <v>60592</v>
      </c>
      <c r="C3087" s="519" t="s">
        <v>57171</v>
      </c>
      <c r="D3087" s="519" t="s">
        <v>40591</v>
      </c>
      <c r="E3087" s="520" t="s">
        <v>58444</v>
      </c>
    </row>
    <row r="3088" spans="1:5">
      <c r="A3088" s="519">
        <v>39700</v>
      </c>
      <c r="B3088" s="519" t="s">
        <v>60593</v>
      </c>
      <c r="C3088" s="519" t="s">
        <v>57171</v>
      </c>
      <c r="D3088" s="519" t="s">
        <v>57170</v>
      </c>
      <c r="E3088" s="520" t="s">
        <v>64581</v>
      </c>
    </row>
    <row r="3089" spans="1:5">
      <c r="A3089" s="519">
        <v>11621</v>
      </c>
      <c r="B3089" s="519" t="s">
        <v>60595</v>
      </c>
      <c r="C3089" s="519" t="s">
        <v>57171</v>
      </c>
      <c r="D3089" s="519" t="s">
        <v>57170</v>
      </c>
      <c r="E3089" s="520" t="s">
        <v>55069</v>
      </c>
    </row>
    <row r="3090" spans="1:5">
      <c r="A3090" s="519">
        <v>4014</v>
      </c>
      <c r="B3090" s="519" t="s">
        <v>60596</v>
      </c>
      <c r="C3090" s="519" t="s">
        <v>57171</v>
      </c>
      <c r="D3090" s="519" t="s">
        <v>57170</v>
      </c>
      <c r="E3090" s="520" t="s">
        <v>56757</v>
      </c>
    </row>
    <row r="3091" spans="1:5">
      <c r="A3091" s="519">
        <v>4015</v>
      </c>
      <c r="B3091" s="519" t="s">
        <v>60597</v>
      </c>
      <c r="C3091" s="519" t="s">
        <v>57171</v>
      </c>
      <c r="D3091" s="519" t="s">
        <v>57170</v>
      </c>
      <c r="E3091" s="520" t="s">
        <v>64582</v>
      </c>
    </row>
    <row r="3092" spans="1:5">
      <c r="A3092" s="519">
        <v>4017</v>
      </c>
      <c r="B3092" s="519" t="s">
        <v>60599</v>
      </c>
      <c r="C3092" s="519" t="s">
        <v>57171</v>
      </c>
      <c r="D3092" s="519" t="s">
        <v>57170</v>
      </c>
      <c r="E3092" s="520" t="s">
        <v>64583</v>
      </c>
    </row>
    <row r="3093" spans="1:5">
      <c r="A3093" s="519">
        <v>4016</v>
      </c>
      <c r="B3093" s="519" t="s">
        <v>60600</v>
      </c>
      <c r="C3093" s="519" t="s">
        <v>57171</v>
      </c>
      <c r="D3093" s="519" t="s">
        <v>57172</v>
      </c>
      <c r="E3093" s="520" t="s">
        <v>64584</v>
      </c>
    </row>
    <row r="3094" spans="1:5">
      <c r="A3094" s="519">
        <v>39699</v>
      </c>
      <c r="B3094" s="519" t="s">
        <v>60602</v>
      </c>
      <c r="C3094" s="519" t="s">
        <v>57171</v>
      </c>
      <c r="D3094" s="519" t="s">
        <v>57170</v>
      </c>
      <c r="E3094" s="520" t="s">
        <v>55781</v>
      </c>
    </row>
    <row r="3095" spans="1:5">
      <c r="A3095" s="519">
        <v>38544</v>
      </c>
      <c r="B3095" s="519" t="s">
        <v>60603</v>
      </c>
      <c r="C3095" s="519" t="s">
        <v>57171</v>
      </c>
      <c r="D3095" s="519" t="s">
        <v>57170</v>
      </c>
      <c r="E3095" s="520" t="s">
        <v>26203</v>
      </c>
    </row>
    <row r="3096" spans="1:5">
      <c r="A3096" s="519">
        <v>38545</v>
      </c>
      <c r="B3096" s="519" t="s">
        <v>60604</v>
      </c>
      <c r="C3096" s="519" t="s">
        <v>57171</v>
      </c>
      <c r="D3096" s="519" t="s">
        <v>57170</v>
      </c>
      <c r="E3096" s="520" t="s">
        <v>59854</v>
      </c>
    </row>
    <row r="3097" spans="1:5">
      <c r="A3097" s="519">
        <v>42527</v>
      </c>
      <c r="B3097" s="519" t="s">
        <v>60605</v>
      </c>
      <c r="C3097" s="519" t="s">
        <v>57171</v>
      </c>
      <c r="D3097" s="519" t="s">
        <v>40591</v>
      </c>
      <c r="E3097" s="520" t="s">
        <v>55296</v>
      </c>
    </row>
    <row r="3098" spans="1:5">
      <c r="A3098" s="519">
        <v>39323</v>
      </c>
      <c r="B3098" s="519" t="s">
        <v>60606</v>
      </c>
      <c r="C3098" s="519" t="s">
        <v>57171</v>
      </c>
      <c r="D3098" s="519" t="s">
        <v>57170</v>
      </c>
      <c r="E3098" s="520" t="s">
        <v>64585</v>
      </c>
    </row>
    <row r="3099" spans="1:5">
      <c r="A3099" s="519">
        <v>626</v>
      </c>
      <c r="B3099" s="519" t="s">
        <v>60607</v>
      </c>
      <c r="C3099" s="519" t="s">
        <v>57251</v>
      </c>
      <c r="D3099" s="519" t="s">
        <v>57172</v>
      </c>
      <c r="E3099" s="520" t="s">
        <v>55754</v>
      </c>
    </row>
    <row r="3100" spans="1:5">
      <c r="A3100" s="519">
        <v>44504</v>
      </c>
      <c r="B3100" s="519" t="s">
        <v>64586</v>
      </c>
      <c r="C3100" s="519" t="s">
        <v>57171</v>
      </c>
      <c r="D3100" s="519" t="s">
        <v>40591</v>
      </c>
      <c r="E3100" s="520" t="s">
        <v>52315</v>
      </c>
    </row>
    <row r="3101" spans="1:5">
      <c r="A3101" s="519">
        <v>44505</v>
      </c>
      <c r="B3101" s="519" t="s">
        <v>64587</v>
      </c>
      <c r="C3101" s="519" t="s">
        <v>57171</v>
      </c>
      <c r="D3101" s="519" t="s">
        <v>40591</v>
      </c>
      <c r="E3101" s="520" t="s">
        <v>63026</v>
      </c>
    </row>
    <row r="3102" spans="1:5">
      <c r="A3102" s="519">
        <v>44506</v>
      </c>
      <c r="B3102" s="519" t="s">
        <v>64588</v>
      </c>
      <c r="C3102" s="519" t="s">
        <v>57171</v>
      </c>
      <c r="D3102" s="519" t="s">
        <v>40591</v>
      </c>
      <c r="E3102" s="520" t="s">
        <v>53336</v>
      </c>
    </row>
    <row r="3103" spans="1:5">
      <c r="A3103" s="519">
        <v>44507</v>
      </c>
      <c r="B3103" s="519" t="s">
        <v>64589</v>
      </c>
      <c r="C3103" s="519" t="s">
        <v>57171</v>
      </c>
      <c r="D3103" s="519" t="s">
        <v>40591</v>
      </c>
      <c r="E3103" s="520" t="s">
        <v>64314</v>
      </c>
    </row>
    <row r="3104" spans="1:5">
      <c r="A3104" s="519">
        <v>44508</v>
      </c>
      <c r="B3104" s="519" t="s">
        <v>64590</v>
      </c>
      <c r="C3104" s="519" t="s">
        <v>57171</v>
      </c>
      <c r="D3104" s="519" t="s">
        <v>40591</v>
      </c>
      <c r="E3104" s="520" t="s">
        <v>60167</v>
      </c>
    </row>
    <row r="3105" spans="1:5">
      <c r="A3105" s="519">
        <v>44509</v>
      </c>
      <c r="B3105" s="519" t="s">
        <v>64591</v>
      </c>
      <c r="C3105" s="519" t="s">
        <v>57171</v>
      </c>
      <c r="D3105" s="519" t="s">
        <v>40591</v>
      </c>
      <c r="E3105" s="520" t="s">
        <v>64592</v>
      </c>
    </row>
    <row r="3106" spans="1:5">
      <c r="A3106" s="519">
        <v>44510</v>
      </c>
      <c r="B3106" s="519" t="s">
        <v>64593</v>
      </c>
      <c r="C3106" s="519" t="s">
        <v>57171</v>
      </c>
      <c r="D3106" s="519" t="s">
        <v>40591</v>
      </c>
      <c r="E3106" s="520" t="s">
        <v>64594</v>
      </c>
    </row>
    <row r="3107" spans="1:5">
      <c r="A3107" s="519">
        <v>44512</v>
      </c>
      <c r="B3107" s="519" t="s">
        <v>64595</v>
      </c>
      <c r="C3107" s="519" t="s">
        <v>57171</v>
      </c>
      <c r="D3107" s="519" t="s">
        <v>40591</v>
      </c>
      <c r="E3107" s="520" t="s">
        <v>60529</v>
      </c>
    </row>
    <row r="3108" spans="1:5">
      <c r="A3108" s="519">
        <v>44513</v>
      </c>
      <c r="B3108" s="519" t="s">
        <v>64596</v>
      </c>
      <c r="C3108" s="519" t="s">
        <v>57171</v>
      </c>
      <c r="D3108" s="519" t="s">
        <v>40591</v>
      </c>
      <c r="E3108" s="520" t="s">
        <v>64597</v>
      </c>
    </row>
    <row r="3109" spans="1:5">
      <c r="A3109" s="519">
        <v>44514</v>
      </c>
      <c r="B3109" s="519" t="s">
        <v>64598</v>
      </c>
      <c r="C3109" s="519" t="s">
        <v>57171</v>
      </c>
      <c r="D3109" s="519" t="s">
        <v>40591</v>
      </c>
      <c r="E3109" s="520" t="s">
        <v>59003</v>
      </c>
    </row>
    <row r="3110" spans="1:5">
      <c r="A3110" s="519">
        <v>44515</v>
      </c>
      <c r="B3110" s="519" t="s">
        <v>64599</v>
      </c>
      <c r="C3110" s="519" t="s">
        <v>57171</v>
      </c>
      <c r="D3110" s="519" t="s">
        <v>40591</v>
      </c>
      <c r="E3110" s="520" t="s">
        <v>56320</v>
      </c>
    </row>
    <row r="3111" spans="1:5">
      <c r="A3111" s="519">
        <v>44511</v>
      </c>
      <c r="B3111" s="519" t="s">
        <v>64600</v>
      </c>
      <c r="C3111" s="519" t="s">
        <v>57171</v>
      </c>
      <c r="D3111" s="519" t="s">
        <v>40591</v>
      </c>
      <c r="E3111" s="520" t="s">
        <v>61437</v>
      </c>
    </row>
    <row r="3112" spans="1:5">
      <c r="A3112" s="519">
        <v>44516</v>
      </c>
      <c r="B3112" s="519" t="s">
        <v>64601</v>
      </c>
      <c r="C3112" s="519" t="s">
        <v>57171</v>
      </c>
      <c r="D3112" s="519" t="s">
        <v>40591</v>
      </c>
      <c r="E3112" s="520" t="s">
        <v>64602</v>
      </c>
    </row>
    <row r="3113" spans="1:5">
      <c r="A3113" s="519">
        <v>44517</v>
      </c>
      <c r="B3113" s="519" t="s">
        <v>64603</v>
      </c>
      <c r="C3113" s="519" t="s">
        <v>57171</v>
      </c>
      <c r="D3113" s="519" t="s">
        <v>40591</v>
      </c>
      <c r="E3113" s="520" t="s">
        <v>56539</v>
      </c>
    </row>
    <row r="3114" spans="1:5">
      <c r="A3114" s="519">
        <v>11479</v>
      </c>
      <c r="B3114" s="519" t="s">
        <v>60612</v>
      </c>
      <c r="C3114" s="519" t="s">
        <v>57174</v>
      </c>
      <c r="D3114" s="519" t="s">
        <v>57170</v>
      </c>
      <c r="E3114" s="520" t="s">
        <v>63722</v>
      </c>
    </row>
    <row r="3115" spans="1:5">
      <c r="A3115" s="519">
        <v>11481</v>
      </c>
      <c r="B3115" s="519" t="s">
        <v>60613</v>
      </c>
      <c r="C3115" s="519" t="s">
        <v>57174</v>
      </c>
      <c r="D3115" s="519" t="s">
        <v>57170</v>
      </c>
      <c r="E3115" s="520" t="s">
        <v>64604</v>
      </c>
    </row>
    <row r="3116" spans="1:5">
      <c r="A3116" s="519">
        <v>43609</v>
      </c>
      <c r="B3116" s="519" t="s">
        <v>60614</v>
      </c>
      <c r="C3116" s="519" t="s">
        <v>57174</v>
      </c>
      <c r="D3116" s="519" t="s">
        <v>57170</v>
      </c>
      <c r="E3116" s="520" t="s">
        <v>64604</v>
      </c>
    </row>
    <row r="3117" spans="1:5">
      <c r="A3117" s="519">
        <v>11478</v>
      </c>
      <c r="B3117" s="519" t="s">
        <v>60615</v>
      </c>
      <c r="C3117" s="519" t="s">
        <v>57174</v>
      </c>
      <c r="D3117" s="519" t="s">
        <v>57170</v>
      </c>
      <c r="E3117" s="520" t="s">
        <v>64605</v>
      </c>
    </row>
    <row r="3118" spans="1:5">
      <c r="A3118" s="519">
        <v>43608</v>
      </c>
      <c r="B3118" s="519" t="s">
        <v>60616</v>
      </c>
      <c r="C3118" s="519" t="s">
        <v>57174</v>
      </c>
      <c r="D3118" s="519" t="s">
        <v>57170</v>
      </c>
      <c r="E3118" s="520" t="s">
        <v>64606</v>
      </c>
    </row>
    <row r="3119" spans="1:5">
      <c r="A3119" s="519">
        <v>11476</v>
      </c>
      <c r="B3119" s="519" t="s">
        <v>60617</v>
      </c>
      <c r="C3119" s="519" t="s">
        <v>57174</v>
      </c>
      <c r="D3119" s="519" t="s">
        <v>57170</v>
      </c>
      <c r="E3119" s="520" t="s">
        <v>64606</v>
      </c>
    </row>
    <row r="3120" spans="1:5">
      <c r="A3120" s="519">
        <v>40637</v>
      </c>
      <c r="B3120" s="519" t="s">
        <v>60618</v>
      </c>
      <c r="C3120" s="519" t="s">
        <v>57174</v>
      </c>
      <c r="D3120" s="519" t="s">
        <v>40591</v>
      </c>
      <c r="E3120" s="520" t="s">
        <v>64607</v>
      </c>
    </row>
    <row r="3121" spans="1:5">
      <c r="A3121" s="519">
        <v>13836</v>
      </c>
      <c r="B3121" s="519" t="s">
        <v>60619</v>
      </c>
      <c r="C3121" s="519" t="s">
        <v>57174</v>
      </c>
      <c r="D3121" s="519" t="s">
        <v>40591</v>
      </c>
      <c r="E3121" s="520" t="s">
        <v>64608</v>
      </c>
    </row>
    <row r="3122" spans="1:5">
      <c r="A3122" s="519">
        <v>14534</v>
      </c>
      <c r="B3122" s="519" t="s">
        <v>60620</v>
      </c>
      <c r="C3122" s="519" t="s">
        <v>57174</v>
      </c>
      <c r="D3122" s="519" t="s">
        <v>40591</v>
      </c>
      <c r="E3122" s="520" t="s">
        <v>64609</v>
      </c>
    </row>
    <row r="3123" spans="1:5">
      <c r="A3123" s="519">
        <v>14619</v>
      </c>
      <c r="B3123" s="519" t="s">
        <v>60621</v>
      </c>
      <c r="C3123" s="519" t="s">
        <v>57174</v>
      </c>
      <c r="D3123" s="519" t="s">
        <v>57170</v>
      </c>
      <c r="E3123" s="520" t="s">
        <v>64610</v>
      </c>
    </row>
    <row r="3124" spans="1:5">
      <c r="A3124" s="519">
        <v>14535</v>
      </c>
      <c r="B3124" s="519" t="s">
        <v>60622</v>
      </c>
      <c r="C3124" s="519" t="s">
        <v>57174</v>
      </c>
      <c r="D3124" s="519" t="s">
        <v>40591</v>
      </c>
      <c r="E3124" s="520" t="s">
        <v>64611</v>
      </c>
    </row>
    <row r="3125" spans="1:5">
      <c r="A3125" s="519">
        <v>39813</v>
      </c>
      <c r="B3125" s="519" t="s">
        <v>60623</v>
      </c>
      <c r="C3125" s="519" t="s">
        <v>57174</v>
      </c>
      <c r="D3125" s="519" t="s">
        <v>40591</v>
      </c>
      <c r="E3125" s="520" t="s">
        <v>64612</v>
      </c>
    </row>
    <row r="3126" spans="1:5">
      <c r="A3126" s="519">
        <v>40403</v>
      </c>
      <c r="B3126" s="519" t="s">
        <v>60624</v>
      </c>
      <c r="C3126" s="519" t="s">
        <v>57174</v>
      </c>
      <c r="D3126" s="519" t="s">
        <v>57170</v>
      </c>
      <c r="E3126" s="520" t="s">
        <v>64613</v>
      </c>
    </row>
    <row r="3127" spans="1:5">
      <c r="A3127" s="519">
        <v>12868</v>
      </c>
      <c r="B3127" s="519" t="s">
        <v>64614</v>
      </c>
      <c r="C3127" s="519" t="s">
        <v>57385</v>
      </c>
      <c r="D3127" s="519" t="s">
        <v>57170</v>
      </c>
      <c r="E3127" s="520" t="s">
        <v>55361</v>
      </c>
    </row>
    <row r="3128" spans="1:5">
      <c r="A3128" s="519">
        <v>40916</v>
      </c>
      <c r="B3128" s="519" t="s">
        <v>60625</v>
      </c>
      <c r="C3128" s="519" t="s">
        <v>57388</v>
      </c>
      <c r="D3128" s="519" t="s">
        <v>57170</v>
      </c>
      <c r="E3128" s="520" t="s">
        <v>64615</v>
      </c>
    </row>
    <row r="3129" spans="1:5">
      <c r="A3129" s="519">
        <v>4755</v>
      </c>
      <c r="B3129" s="519" t="s">
        <v>64616</v>
      </c>
      <c r="C3129" s="519" t="s">
        <v>57385</v>
      </c>
      <c r="D3129" s="519" t="s">
        <v>57170</v>
      </c>
      <c r="E3129" s="520" t="s">
        <v>55687</v>
      </c>
    </row>
    <row r="3130" spans="1:5">
      <c r="A3130" s="519">
        <v>41067</v>
      </c>
      <c r="B3130" s="519" t="s">
        <v>60626</v>
      </c>
      <c r="C3130" s="519" t="s">
        <v>57388</v>
      </c>
      <c r="D3130" s="519" t="s">
        <v>57170</v>
      </c>
      <c r="E3130" s="520" t="s">
        <v>64617</v>
      </c>
    </row>
    <row r="3131" spans="1:5">
      <c r="A3131" s="519">
        <v>38463</v>
      </c>
      <c r="B3131" s="519" t="s">
        <v>60627</v>
      </c>
      <c r="C3131" s="519" t="s">
        <v>57174</v>
      </c>
      <c r="D3131" s="519" t="s">
        <v>57170</v>
      </c>
      <c r="E3131" s="520" t="s">
        <v>56527</v>
      </c>
    </row>
    <row r="3132" spans="1:5">
      <c r="A3132" s="519">
        <v>40703</v>
      </c>
      <c r="B3132" s="519" t="s">
        <v>60628</v>
      </c>
      <c r="C3132" s="519" t="s">
        <v>57174</v>
      </c>
      <c r="D3132" s="519" t="s">
        <v>57172</v>
      </c>
      <c r="E3132" s="520" t="s">
        <v>64618</v>
      </c>
    </row>
    <row r="3133" spans="1:5">
      <c r="A3133" s="519">
        <v>14531</v>
      </c>
      <c r="B3133" s="519" t="s">
        <v>60629</v>
      </c>
      <c r="C3133" s="519" t="s">
        <v>57174</v>
      </c>
      <c r="D3133" s="519" t="s">
        <v>57170</v>
      </c>
      <c r="E3133" s="520" t="s">
        <v>64619</v>
      </c>
    </row>
    <row r="3134" spans="1:5">
      <c r="A3134" s="519">
        <v>36533</v>
      </c>
      <c r="B3134" s="519" t="s">
        <v>60630</v>
      </c>
      <c r="C3134" s="519" t="s">
        <v>57174</v>
      </c>
      <c r="D3134" s="519" t="s">
        <v>57170</v>
      </c>
      <c r="E3134" s="520" t="s">
        <v>64620</v>
      </c>
    </row>
    <row r="3135" spans="1:5">
      <c r="A3135" s="519">
        <v>11616</v>
      </c>
      <c r="B3135" s="519" t="s">
        <v>60631</v>
      </c>
      <c r="C3135" s="519" t="s">
        <v>57174</v>
      </c>
      <c r="D3135" s="519" t="s">
        <v>57170</v>
      </c>
      <c r="E3135" s="520" t="s">
        <v>64621</v>
      </c>
    </row>
    <row r="3136" spans="1:5">
      <c r="A3136" s="519">
        <v>41898</v>
      </c>
      <c r="B3136" s="519" t="s">
        <v>60632</v>
      </c>
      <c r="C3136" s="519" t="s">
        <v>57174</v>
      </c>
      <c r="D3136" s="519" t="s">
        <v>57170</v>
      </c>
      <c r="E3136" s="520" t="s">
        <v>64622</v>
      </c>
    </row>
    <row r="3137" spans="1:5">
      <c r="A3137" s="519">
        <v>13447</v>
      </c>
      <c r="B3137" s="519" t="s">
        <v>60633</v>
      </c>
      <c r="C3137" s="519" t="s">
        <v>57174</v>
      </c>
      <c r="D3137" s="519" t="s">
        <v>57170</v>
      </c>
      <c r="E3137" s="520" t="s">
        <v>64623</v>
      </c>
    </row>
    <row r="3138" spans="1:5">
      <c r="A3138" s="519">
        <v>14529</v>
      </c>
      <c r="B3138" s="519" t="s">
        <v>60634</v>
      </c>
      <c r="C3138" s="519" t="s">
        <v>57174</v>
      </c>
      <c r="D3138" s="519" t="s">
        <v>57170</v>
      </c>
      <c r="E3138" s="520" t="s">
        <v>64624</v>
      </c>
    </row>
    <row r="3139" spans="1:5">
      <c r="A3139" s="519">
        <v>10747</v>
      </c>
      <c r="B3139" s="519" t="s">
        <v>60635</v>
      </c>
      <c r="C3139" s="519" t="s">
        <v>57174</v>
      </c>
      <c r="D3139" s="519" t="s">
        <v>57170</v>
      </c>
      <c r="E3139" s="520" t="s">
        <v>64625</v>
      </c>
    </row>
    <row r="3140" spans="1:5">
      <c r="A3140" s="519">
        <v>36141</v>
      </c>
      <c r="B3140" s="519" t="s">
        <v>60636</v>
      </c>
      <c r="C3140" s="519" t="s">
        <v>57174</v>
      </c>
      <c r="D3140" s="519" t="s">
        <v>57170</v>
      </c>
      <c r="E3140" s="520" t="s">
        <v>64550</v>
      </c>
    </row>
    <row r="3141" spans="1:5">
      <c r="A3141" s="519">
        <v>43651</v>
      </c>
      <c r="B3141" s="519" t="s">
        <v>64626</v>
      </c>
      <c r="C3141" s="519" t="s">
        <v>57251</v>
      </c>
      <c r="D3141" s="519" t="s">
        <v>57170</v>
      </c>
      <c r="E3141" s="520" t="s">
        <v>55304</v>
      </c>
    </row>
    <row r="3142" spans="1:5">
      <c r="A3142" s="519">
        <v>43626</v>
      </c>
      <c r="B3142" s="519" t="s">
        <v>64627</v>
      </c>
      <c r="C3142" s="519" t="s">
        <v>57251</v>
      </c>
      <c r="D3142" s="519" t="s">
        <v>57172</v>
      </c>
      <c r="E3142" s="520" t="s">
        <v>49469</v>
      </c>
    </row>
    <row r="3143" spans="1:5">
      <c r="A3143" s="519">
        <v>39434</v>
      </c>
      <c r="B3143" s="519" t="s">
        <v>60638</v>
      </c>
      <c r="C3143" s="519" t="s">
        <v>57251</v>
      </c>
      <c r="D3143" s="519" t="s">
        <v>57170</v>
      </c>
      <c r="E3143" s="520" t="s">
        <v>64628</v>
      </c>
    </row>
    <row r="3144" spans="1:5">
      <c r="A3144" s="519">
        <v>39433</v>
      </c>
      <c r="B3144" s="519" t="s">
        <v>60639</v>
      </c>
      <c r="C3144" s="519" t="s">
        <v>57251</v>
      </c>
      <c r="D3144" s="519" t="s">
        <v>57170</v>
      </c>
      <c r="E3144" s="520" t="s">
        <v>59357</v>
      </c>
    </row>
    <row r="3145" spans="1:5">
      <c r="A3145" s="519">
        <v>4049</v>
      </c>
      <c r="B3145" s="519" t="s">
        <v>60640</v>
      </c>
      <c r="C3145" s="519" t="s">
        <v>57184</v>
      </c>
      <c r="D3145" s="519" t="s">
        <v>57170</v>
      </c>
      <c r="E3145" s="520" t="s">
        <v>64629</v>
      </c>
    </row>
    <row r="3146" spans="1:5">
      <c r="A3146" s="519">
        <v>38120</v>
      </c>
      <c r="B3146" s="519" t="s">
        <v>60641</v>
      </c>
      <c r="C3146" s="519" t="s">
        <v>57251</v>
      </c>
      <c r="D3146" s="519" t="s">
        <v>57170</v>
      </c>
      <c r="E3146" s="520" t="s">
        <v>64630</v>
      </c>
    </row>
    <row r="3147" spans="1:5">
      <c r="A3147" s="519">
        <v>43652</v>
      </c>
      <c r="B3147" s="519" t="s">
        <v>64631</v>
      </c>
      <c r="C3147" s="519" t="s">
        <v>57251</v>
      </c>
      <c r="D3147" s="519" t="s">
        <v>57170</v>
      </c>
      <c r="E3147" s="520" t="s">
        <v>63953</v>
      </c>
    </row>
    <row r="3148" spans="1:5">
      <c r="A3148" s="519">
        <v>10498</v>
      </c>
      <c r="B3148" s="519" t="s">
        <v>60642</v>
      </c>
      <c r="C3148" s="519" t="s">
        <v>57251</v>
      </c>
      <c r="D3148" s="519" t="s">
        <v>57170</v>
      </c>
      <c r="E3148" s="520" t="s">
        <v>49712</v>
      </c>
    </row>
    <row r="3149" spans="1:5">
      <c r="A3149" s="519">
        <v>4823</v>
      </c>
      <c r="B3149" s="519" t="s">
        <v>60643</v>
      </c>
      <c r="C3149" s="519" t="s">
        <v>57251</v>
      </c>
      <c r="D3149" s="519" t="s">
        <v>57170</v>
      </c>
      <c r="E3149" s="520" t="s">
        <v>63557</v>
      </c>
    </row>
    <row r="3150" spans="1:5">
      <c r="A3150" s="519">
        <v>38877</v>
      </c>
      <c r="B3150" s="519" t="s">
        <v>64632</v>
      </c>
      <c r="C3150" s="519" t="s">
        <v>57251</v>
      </c>
      <c r="D3150" s="519" t="s">
        <v>57170</v>
      </c>
      <c r="E3150" s="520" t="s">
        <v>55305</v>
      </c>
    </row>
    <row r="3151" spans="1:5">
      <c r="A3151" s="519">
        <v>34546</v>
      </c>
      <c r="B3151" s="519" t="s">
        <v>64633</v>
      </c>
      <c r="C3151" s="519" t="s">
        <v>57251</v>
      </c>
      <c r="D3151" s="519" t="s">
        <v>57170</v>
      </c>
      <c r="E3151" s="520" t="s">
        <v>51061</v>
      </c>
    </row>
    <row r="3152" spans="1:5">
      <c r="A3152" s="519">
        <v>41387</v>
      </c>
      <c r="B3152" s="519" t="s">
        <v>64634</v>
      </c>
      <c r="C3152" s="519" t="s">
        <v>57188</v>
      </c>
      <c r="D3152" s="519" t="s">
        <v>40591</v>
      </c>
      <c r="E3152" s="520" t="s">
        <v>64635</v>
      </c>
    </row>
    <row r="3153" spans="1:5">
      <c r="A3153" s="519">
        <v>41388</v>
      </c>
      <c r="B3153" s="519" t="s">
        <v>64636</v>
      </c>
      <c r="C3153" s="519" t="s">
        <v>57188</v>
      </c>
      <c r="D3153" s="519" t="s">
        <v>40591</v>
      </c>
      <c r="E3153" s="520" t="s">
        <v>62728</v>
      </c>
    </row>
    <row r="3154" spans="1:5">
      <c r="A3154" s="519">
        <v>41380</v>
      </c>
      <c r="B3154" s="519" t="s">
        <v>64637</v>
      </c>
      <c r="C3154" s="519" t="s">
        <v>57174</v>
      </c>
      <c r="D3154" s="519" t="s">
        <v>40591</v>
      </c>
      <c r="E3154" s="520" t="s">
        <v>64638</v>
      </c>
    </row>
    <row r="3155" spans="1:5">
      <c r="A3155" s="519">
        <v>41381</v>
      </c>
      <c r="B3155" s="519" t="s">
        <v>64639</v>
      </c>
      <c r="C3155" s="519" t="s">
        <v>57174</v>
      </c>
      <c r="D3155" s="519" t="s">
        <v>40591</v>
      </c>
      <c r="E3155" s="520" t="s">
        <v>64640</v>
      </c>
    </row>
    <row r="3156" spans="1:5">
      <c r="A3156" s="519">
        <v>41382</v>
      </c>
      <c r="B3156" s="519" t="s">
        <v>64641</v>
      </c>
      <c r="C3156" s="519" t="s">
        <v>57174</v>
      </c>
      <c r="D3156" s="519" t="s">
        <v>40591</v>
      </c>
      <c r="E3156" s="520" t="s">
        <v>64642</v>
      </c>
    </row>
    <row r="3157" spans="1:5">
      <c r="A3157" s="519">
        <v>41383</v>
      </c>
      <c r="B3157" s="519" t="s">
        <v>64643</v>
      </c>
      <c r="C3157" s="519" t="s">
        <v>57174</v>
      </c>
      <c r="D3157" s="519" t="s">
        <v>40591</v>
      </c>
      <c r="E3157" s="520" t="s">
        <v>64644</v>
      </c>
    </row>
    <row r="3158" spans="1:5">
      <c r="A3158" s="519">
        <v>41385</v>
      </c>
      <c r="B3158" s="519" t="s">
        <v>64645</v>
      </c>
      <c r="C3158" s="519" t="s">
        <v>57174</v>
      </c>
      <c r="D3158" s="519" t="s">
        <v>40591</v>
      </c>
      <c r="E3158" s="520" t="s">
        <v>64646</v>
      </c>
    </row>
    <row r="3159" spans="1:5">
      <c r="A3159" s="519">
        <v>11079</v>
      </c>
      <c r="B3159" s="519" t="s">
        <v>60644</v>
      </c>
      <c r="C3159" s="519" t="s">
        <v>57384</v>
      </c>
      <c r="D3159" s="519" t="s">
        <v>57170</v>
      </c>
      <c r="E3159" s="520" t="s">
        <v>64647</v>
      </c>
    </row>
    <row r="3160" spans="1:5">
      <c r="A3160" s="519">
        <v>11082</v>
      </c>
      <c r="B3160" s="519" t="s">
        <v>60645</v>
      </c>
      <c r="C3160" s="519" t="s">
        <v>57384</v>
      </c>
      <c r="D3160" s="519" t="s">
        <v>57170</v>
      </c>
      <c r="E3160" s="520" t="s">
        <v>64647</v>
      </c>
    </row>
    <row r="3161" spans="1:5">
      <c r="A3161" s="519">
        <v>4058</v>
      </c>
      <c r="B3161" s="519" t="s">
        <v>60646</v>
      </c>
      <c r="C3161" s="519" t="s">
        <v>57385</v>
      </c>
      <c r="D3161" s="519" t="s">
        <v>57170</v>
      </c>
      <c r="E3161" s="520" t="s">
        <v>49708</v>
      </c>
    </row>
    <row r="3162" spans="1:5">
      <c r="A3162" s="519">
        <v>40974</v>
      </c>
      <c r="B3162" s="519" t="s">
        <v>60647</v>
      </c>
      <c r="C3162" s="519" t="s">
        <v>57388</v>
      </c>
      <c r="D3162" s="519" t="s">
        <v>57170</v>
      </c>
      <c r="E3162" s="520" t="s">
        <v>64648</v>
      </c>
    </row>
    <row r="3163" spans="1:5">
      <c r="A3163" s="519">
        <v>34794</v>
      </c>
      <c r="B3163" s="519" t="s">
        <v>64649</v>
      </c>
      <c r="C3163" s="519" t="s">
        <v>57385</v>
      </c>
      <c r="D3163" s="519" t="s">
        <v>57170</v>
      </c>
      <c r="E3163" s="520" t="s">
        <v>64650</v>
      </c>
    </row>
    <row r="3164" spans="1:5">
      <c r="A3164" s="519">
        <v>40925</v>
      </c>
      <c r="B3164" s="519" t="s">
        <v>60649</v>
      </c>
      <c r="C3164" s="519" t="s">
        <v>57388</v>
      </c>
      <c r="D3164" s="519" t="s">
        <v>57170</v>
      </c>
      <c r="E3164" s="520" t="s">
        <v>64651</v>
      </c>
    </row>
    <row r="3165" spans="1:5">
      <c r="A3165" s="519">
        <v>13741</v>
      </c>
      <c r="B3165" s="519" t="s">
        <v>60650</v>
      </c>
      <c r="C3165" s="519" t="s">
        <v>57174</v>
      </c>
      <c r="D3165" s="519" t="s">
        <v>57170</v>
      </c>
      <c r="E3165" s="520" t="s">
        <v>64652</v>
      </c>
    </row>
    <row r="3166" spans="1:5">
      <c r="A3166" s="519">
        <v>3288</v>
      </c>
      <c r="B3166" s="519" t="s">
        <v>60651</v>
      </c>
      <c r="C3166" s="519" t="s">
        <v>57188</v>
      </c>
      <c r="D3166" s="519" t="s">
        <v>40591</v>
      </c>
      <c r="E3166" s="520" t="s">
        <v>55376</v>
      </c>
    </row>
    <row r="3167" spans="1:5">
      <c r="A3167" s="519">
        <v>13587</v>
      </c>
      <c r="B3167" s="519" t="s">
        <v>60652</v>
      </c>
      <c r="C3167" s="519" t="s">
        <v>57188</v>
      </c>
      <c r="D3167" s="519" t="s">
        <v>40591</v>
      </c>
      <c r="E3167" s="520" t="s">
        <v>63145</v>
      </c>
    </row>
    <row r="3168" spans="1:5">
      <c r="A3168" s="519">
        <v>38598</v>
      </c>
      <c r="B3168" s="519" t="s">
        <v>60653</v>
      </c>
      <c r="C3168" s="519" t="s">
        <v>57174</v>
      </c>
      <c r="D3168" s="519" t="s">
        <v>57170</v>
      </c>
      <c r="E3168" s="520" t="s">
        <v>57746</v>
      </c>
    </row>
    <row r="3169" spans="1:5">
      <c r="A3169" s="519">
        <v>38595</v>
      </c>
      <c r="B3169" s="519" t="s">
        <v>60654</v>
      </c>
      <c r="C3169" s="519" t="s">
        <v>57174</v>
      </c>
      <c r="D3169" s="519" t="s">
        <v>57170</v>
      </c>
      <c r="E3169" s="520" t="s">
        <v>51421</v>
      </c>
    </row>
    <row r="3170" spans="1:5">
      <c r="A3170" s="519">
        <v>38592</v>
      </c>
      <c r="B3170" s="519" t="s">
        <v>60655</v>
      </c>
      <c r="C3170" s="519" t="s">
        <v>57174</v>
      </c>
      <c r="D3170" s="519" t="s">
        <v>57170</v>
      </c>
      <c r="E3170" s="520" t="s">
        <v>55175</v>
      </c>
    </row>
    <row r="3171" spans="1:5">
      <c r="A3171" s="519">
        <v>38588</v>
      </c>
      <c r="B3171" s="519" t="s">
        <v>60656</v>
      </c>
      <c r="C3171" s="519" t="s">
        <v>57174</v>
      </c>
      <c r="D3171" s="519" t="s">
        <v>57170</v>
      </c>
      <c r="E3171" s="520" t="s">
        <v>50818</v>
      </c>
    </row>
    <row r="3172" spans="1:5">
      <c r="A3172" s="519">
        <v>38593</v>
      </c>
      <c r="B3172" s="519" t="s">
        <v>60658</v>
      </c>
      <c r="C3172" s="519" t="s">
        <v>57174</v>
      </c>
      <c r="D3172" s="519" t="s">
        <v>57170</v>
      </c>
      <c r="E3172" s="520" t="s">
        <v>55635</v>
      </c>
    </row>
    <row r="3173" spans="1:5">
      <c r="A3173" s="519">
        <v>38589</v>
      </c>
      <c r="B3173" s="519" t="s">
        <v>60659</v>
      </c>
      <c r="C3173" s="519" t="s">
        <v>57174</v>
      </c>
      <c r="D3173" s="519" t="s">
        <v>57170</v>
      </c>
      <c r="E3173" s="520" t="s">
        <v>60421</v>
      </c>
    </row>
    <row r="3174" spans="1:5">
      <c r="A3174" s="519">
        <v>38594</v>
      </c>
      <c r="B3174" s="519" t="s">
        <v>60660</v>
      </c>
      <c r="C3174" s="519" t="s">
        <v>57174</v>
      </c>
      <c r="D3174" s="519" t="s">
        <v>57170</v>
      </c>
      <c r="E3174" s="520" t="s">
        <v>55164</v>
      </c>
    </row>
    <row r="3175" spans="1:5">
      <c r="A3175" s="519">
        <v>34773</v>
      </c>
      <c r="B3175" s="519" t="s">
        <v>60661</v>
      </c>
      <c r="C3175" s="519" t="s">
        <v>57174</v>
      </c>
      <c r="D3175" s="519" t="s">
        <v>57170</v>
      </c>
      <c r="E3175" s="520" t="s">
        <v>50805</v>
      </c>
    </row>
    <row r="3176" spans="1:5">
      <c r="A3176" s="519">
        <v>34769</v>
      </c>
      <c r="B3176" s="519" t="s">
        <v>60662</v>
      </c>
      <c r="C3176" s="519" t="s">
        <v>57174</v>
      </c>
      <c r="D3176" s="519" t="s">
        <v>57170</v>
      </c>
      <c r="E3176" s="520" t="s">
        <v>57744</v>
      </c>
    </row>
    <row r="3177" spans="1:5">
      <c r="A3177" s="519">
        <v>34763</v>
      </c>
      <c r="B3177" s="519" t="s">
        <v>60663</v>
      </c>
      <c r="C3177" s="519" t="s">
        <v>57174</v>
      </c>
      <c r="D3177" s="519" t="s">
        <v>57170</v>
      </c>
      <c r="E3177" s="520" t="s">
        <v>60234</v>
      </c>
    </row>
    <row r="3178" spans="1:5">
      <c r="A3178" s="519">
        <v>34774</v>
      </c>
      <c r="B3178" s="519" t="s">
        <v>60664</v>
      </c>
      <c r="C3178" s="519" t="s">
        <v>57174</v>
      </c>
      <c r="D3178" s="519" t="s">
        <v>57170</v>
      </c>
      <c r="E3178" s="520" t="s">
        <v>56349</v>
      </c>
    </row>
    <row r="3179" spans="1:5">
      <c r="A3179" s="519">
        <v>34771</v>
      </c>
      <c r="B3179" s="519" t="s">
        <v>60665</v>
      </c>
      <c r="C3179" s="519" t="s">
        <v>57174</v>
      </c>
      <c r="D3179" s="519" t="s">
        <v>57170</v>
      </c>
      <c r="E3179" s="520" t="s">
        <v>60223</v>
      </c>
    </row>
    <row r="3180" spans="1:5">
      <c r="A3180" s="519">
        <v>34764</v>
      </c>
      <c r="B3180" s="519" t="s">
        <v>60666</v>
      </c>
      <c r="C3180" s="519" t="s">
        <v>57174</v>
      </c>
      <c r="D3180" s="519" t="s">
        <v>57170</v>
      </c>
      <c r="E3180" s="520" t="s">
        <v>55154</v>
      </c>
    </row>
    <row r="3181" spans="1:5">
      <c r="A3181" s="519">
        <v>34788</v>
      </c>
      <c r="B3181" s="519" t="s">
        <v>60667</v>
      </c>
      <c r="C3181" s="519" t="s">
        <v>57174</v>
      </c>
      <c r="D3181" s="519" t="s">
        <v>57170</v>
      </c>
      <c r="E3181" s="520" t="s">
        <v>58318</v>
      </c>
    </row>
    <row r="3182" spans="1:5">
      <c r="A3182" s="519">
        <v>34781</v>
      </c>
      <c r="B3182" s="519" t="s">
        <v>60668</v>
      </c>
      <c r="C3182" s="519" t="s">
        <v>57174</v>
      </c>
      <c r="D3182" s="519" t="s">
        <v>57170</v>
      </c>
      <c r="E3182" s="520" t="s">
        <v>58262</v>
      </c>
    </row>
    <row r="3183" spans="1:5">
      <c r="A3183" s="519">
        <v>41682</v>
      </c>
      <c r="B3183" s="519" t="s">
        <v>60669</v>
      </c>
      <c r="C3183" s="519" t="s">
        <v>57174</v>
      </c>
      <c r="D3183" s="519" t="s">
        <v>57170</v>
      </c>
      <c r="E3183" s="520" t="s">
        <v>64653</v>
      </c>
    </row>
    <row r="3184" spans="1:5">
      <c r="A3184" s="519">
        <v>41683</v>
      </c>
      <c r="B3184" s="519" t="s">
        <v>60670</v>
      </c>
      <c r="C3184" s="519" t="s">
        <v>57174</v>
      </c>
      <c r="D3184" s="519" t="s">
        <v>57170</v>
      </c>
      <c r="E3184" s="520" t="s">
        <v>59923</v>
      </c>
    </row>
    <row r="3185" spans="1:5">
      <c r="A3185" s="519">
        <v>41680</v>
      </c>
      <c r="B3185" s="519" t="s">
        <v>60671</v>
      </c>
      <c r="C3185" s="519" t="s">
        <v>57174</v>
      </c>
      <c r="D3185" s="519" t="s">
        <v>57170</v>
      </c>
      <c r="E3185" s="520" t="s">
        <v>55748</v>
      </c>
    </row>
    <row r="3186" spans="1:5">
      <c r="A3186" s="519">
        <v>41679</v>
      </c>
      <c r="B3186" s="519" t="s">
        <v>60672</v>
      </c>
      <c r="C3186" s="519" t="s">
        <v>57174</v>
      </c>
      <c r="D3186" s="519" t="s">
        <v>57170</v>
      </c>
      <c r="E3186" s="520" t="s">
        <v>64654</v>
      </c>
    </row>
    <row r="3187" spans="1:5">
      <c r="A3187" s="519">
        <v>41681</v>
      </c>
      <c r="B3187" s="519" t="s">
        <v>60673</v>
      </c>
      <c r="C3187" s="519" t="s">
        <v>57174</v>
      </c>
      <c r="D3187" s="519" t="s">
        <v>57170</v>
      </c>
      <c r="E3187" s="520" t="s">
        <v>64655</v>
      </c>
    </row>
    <row r="3188" spans="1:5">
      <c r="A3188" s="519">
        <v>43386</v>
      </c>
      <c r="B3188" s="519" t="s">
        <v>60674</v>
      </c>
      <c r="C3188" s="519" t="s">
        <v>57174</v>
      </c>
      <c r="D3188" s="519" t="s">
        <v>57170</v>
      </c>
      <c r="E3188" s="520" t="s">
        <v>64656</v>
      </c>
    </row>
    <row r="3189" spans="1:5">
      <c r="A3189" s="519">
        <v>4059</v>
      </c>
      <c r="B3189" s="519" t="s">
        <v>60676</v>
      </c>
      <c r="C3189" s="519" t="s">
        <v>57188</v>
      </c>
      <c r="D3189" s="519" t="s">
        <v>57170</v>
      </c>
      <c r="E3189" s="520" t="s">
        <v>64653</v>
      </c>
    </row>
    <row r="3190" spans="1:5">
      <c r="A3190" s="519">
        <v>4062</v>
      </c>
      <c r="B3190" s="519" t="s">
        <v>60677</v>
      </c>
      <c r="C3190" s="519" t="s">
        <v>57174</v>
      </c>
      <c r="D3190" s="519" t="s">
        <v>57170</v>
      </c>
      <c r="E3190" s="520" t="s">
        <v>64653</v>
      </c>
    </row>
    <row r="3191" spans="1:5">
      <c r="A3191" s="519">
        <v>4061</v>
      </c>
      <c r="B3191" s="519" t="s">
        <v>60678</v>
      </c>
      <c r="C3191" s="519" t="s">
        <v>57174</v>
      </c>
      <c r="D3191" s="519" t="s">
        <v>57170</v>
      </c>
      <c r="E3191" s="520" t="s">
        <v>52322</v>
      </c>
    </row>
    <row r="3192" spans="1:5">
      <c r="A3192" s="519">
        <v>41315</v>
      </c>
      <c r="B3192" s="519" t="s">
        <v>60680</v>
      </c>
      <c r="C3192" s="519" t="s">
        <v>57251</v>
      </c>
      <c r="D3192" s="519" t="s">
        <v>57170</v>
      </c>
      <c r="E3192" s="520" t="s">
        <v>64657</v>
      </c>
    </row>
    <row r="3193" spans="1:5">
      <c r="A3193" s="519">
        <v>43148</v>
      </c>
      <c r="B3193" s="519" t="s">
        <v>60682</v>
      </c>
      <c r="C3193" s="519" t="s">
        <v>57251</v>
      </c>
      <c r="D3193" s="519" t="s">
        <v>57170</v>
      </c>
      <c r="E3193" s="520" t="s">
        <v>64658</v>
      </c>
    </row>
    <row r="3194" spans="1:5">
      <c r="A3194" s="519">
        <v>43147</v>
      </c>
      <c r="B3194" s="519" t="s">
        <v>60684</v>
      </c>
      <c r="C3194" s="519" t="s">
        <v>57251</v>
      </c>
      <c r="D3194" s="519" t="s">
        <v>57170</v>
      </c>
      <c r="E3194" s="520" t="s">
        <v>64659</v>
      </c>
    </row>
    <row r="3195" spans="1:5">
      <c r="A3195" s="519">
        <v>10608</v>
      </c>
      <c r="B3195" s="519" t="s">
        <v>60685</v>
      </c>
      <c r="C3195" s="519" t="s">
        <v>57174</v>
      </c>
      <c r="D3195" s="519" t="s">
        <v>40591</v>
      </c>
      <c r="E3195" s="520" t="s">
        <v>64660</v>
      </c>
    </row>
    <row r="3196" spans="1:5">
      <c r="A3196" s="519">
        <v>4069</v>
      </c>
      <c r="B3196" s="519" t="s">
        <v>60686</v>
      </c>
      <c r="C3196" s="519" t="s">
        <v>57385</v>
      </c>
      <c r="D3196" s="519" t="s">
        <v>57170</v>
      </c>
      <c r="E3196" s="520" t="s">
        <v>55196</v>
      </c>
    </row>
    <row r="3197" spans="1:5">
      <c r="A3197" s="519">
        <v>40819</v>
      </c>
      <c r="B3197" s="519" t="s">
        <v>60687</v>
      </c>
      <c r="C3197" s="519" t="s">
        <v>57388</v>
      </c>
      <c r="D3197" s="519" t="s">
        <v>57170</v>
      </c>
      <c r="E3197" s="520" t="s">
        <v>64661</v>
      </c>
    </row>
    <row r="3198" spans="1:5">
      <c r="A3198" s="519">
        <v>34361</v>
      </c>
      <c r="B3198" s="519" t="s">
        <v>60688</v>
      </c>
      <c r="C3198" s="519" t="s">
        <v>57251</v>
      </c>
      <c r="D3198" s="519" t="s">
        <v>57170</v>
      </c>
      <c r="E3198" s="520" t="s">
        <v>64662</v>
      </c>
    </row>
    <row r="3199" spans="1:5">
      <c r="A3199" s="519">
        <v>36512</v>
      </c>
      <c r="B3199" s="519" t="s">
        <v>60689</v>
      </c>
      <c r="C3199" s="519" t="s">
        <v>57174</v>
      </c>
      <c r="D3199" s="519" t="s">
        <v>57170</v>
      </c>
      <c r="E3199" s="520" t="s">
        <v>64663</v>
      </c>
    </row>
    <row r="3200" spans="1:5">
      <c r="A3200" s="519">
        <v>44478</v>
      </c>
      <c r="B3200" s="519" t="s">
        <v>64664</v>
      </c>
      <c r="C3200" s="519" t="s">
        <v>57251</v>
      </c>
      <c r="D3200" s="519" t="s">
        <v>57170</v>
      </c>
      <c r="E3200" s="520" t="s">
        <v>55742</v>
      </c>
    </row>
    <row r="3201" spans="1:5">
      <c r="A3201" s="519">
        <v>44477</v>
      </c>
      <c r="B3201" s="519" t="s">
        <v>64665</v>
      </c>
      <c r="C3201" s="519" t="s">
        <v>57251</v>
      </c>
      <c r="D3201" s="519" t="s">
        <v>57170</v>
      </c>
      <c r="E3201" s="520" t="s">
        <v>55742</v>
      </c>
    </row>
    <row r="3202" spans="1:5">
      <c r="A3202" s="519">
        <v>11697</v>
      </c>
      <c r="B3202" s="519" t="s">
        <v>60690</v>
      </c>
      <c r="C3202" s="519" t="s">
        <v>57174</v>
      </c>
      <c r="D3202" s="519" t="s">
        <v>57170</v>
      </c>
      <c r="E3202" s="520" t="s">
        <v>64666</v>
      </c>
    </row>
    <row r="3203" spans="1:5">
      <c r="A3203" s="519">
        <v>11698</v>
      </c>
      <c r="B3203" s="519" t="s">
        <v>60691</v>
      </c>
      <c r="C3203" s="519" t="s">
        <v>57174</v>
      </c>
      <c r="D3203" s="519" t="s">
        <v>57170</v>
      </c>
      <c r="E3203" s="520" t="s">
        <v>64667</v>
      </c>
    </row>
    <row r="3204" spans="1:5">
      <c r="A3204" s="519">
        <v>10432</v>
      </c>
      <c r="B3204" s="519" t="s">
        <v>64668</v>
      </c>
      <c r="C3204" s="519" t="s">
        <v>57174</v>
      </c>
      <c r="D3204" s="519" t="s">
        <v>57170</v>
      </c>
      <c r="E3204" s="520" t="s">
        <v>64669</v>
      </c>
    </row>
    <row r="3205" spans="1:5">
      <c r="A3205" s="519">
        <v>11699</v>
      </c>
      <c r="B3205" s="519" t="s">
        <v>60692</v>
      </c>
      <c r="C3205" s="519" t="s">
        <v>57174</v>
      </c>
      <c r="D3205" s="519" t="s">
        <v>57170</v>
      </c>
      <c r="E3205" s="520" t="s">
        <v>64670</v>
      </c>
    </row>
    <row r="3206" spans="1:5">
      <c r="A3206" s="519">
        <v>44020</v>
      </c>
      <c r="B3206" s="519" t="s">
        <v>64671</v>
      </c>
      <c r="C3206" s="519" t="s">
        <v>57174</v>
      </c>
      <c r="D3206" s="519" t="s">
        <v>57170</v>
      </c>
      <c r="E3206" s="520" t="s">
        <v>64672</v>
      </c>
    </row>
    <row r="3207" spans="1:5">
      <c r="A3207" s="519">
        <v>41420</v>
      </c>
      <c r="B3207" s="519" t="s">
        <v>64673</v>
      </c>
      <c r="C3207" s="519" t="s">
        <v>57174</v>
      </c>
      <c r="D3207" s="519" t="s">
        <v>40591</v>
      </c>
      <c r="E3207" s="520" t="s">
        <v>64079</v>
      </c>
    </row>
    <row r="3208" spans="1:5">
      <c r="A3208" s="519">
        <v>41422</v>
      </c>
      <c r="B3208" s="519" t="s">
        <v>64674</v>
      </c>
      <c r="C3208" s="519" t="s">
        <v>57174</v>
      </c>
      <c r="D3208" s="519" t="s">
        <v>40591</v>
      </c>
      <c r="E3208" s="520" t="s">
        <v>64675</v>
      </c>
    </row>
    <row r="3209" spans="1:5">
      <c r="A3209" s="519">
        <v>41425</v>
      </c>
      <c r="B3209" s="519" t="s">
        <v>64676</v>
      </c>
      <c r="C3209" s="519" t="s">
        <v>57174</v>
      </c>
      <c r="D3209" s="519" t="s">
        <v>40591</v>
      </c>
      <c r="E3209" s="520" t="s">
        <v>52978</v>
      </c>
    </row>
    <row r="3210" spans="1:5">
      <c r="A3210" s="519">
        <v>41426</v>
      </c>
      <c r="B3210" s="519" t="s">
        <v>64677</v>
      </c>
      <c r="C3210" s="519" t="s">
        <v>57174</v>
      </c>
      <c r="D3210" s="519" t="s">
        <v>40591</v>
      </c>
      <c r="E3210" s="520" t="s">
        <v>63762</v>
      </c>
    </row>
    <row r="3211" spans="1:5">
      <c r="A3211" s="519">
        <v>41419</v>
      </c>
      <c r="B3211" s="519" t="s">
        <v>64678</v>
      </c>
      <c r="C3211" s="519" t="s">
        <v>57174</v>
      </c>
      <c r="D3211" s="519" t="s">
        <v>40591</v>
      </c>
      <c r="E3211" s="520" t="s">
        <v>57275</v>
      </c>
    </row>
    <row r="3212" spans="1:5">
      <c r="A3212" s="519">
        <v>41421</v>
      </c>
      <c r="B3212" s="519" t="s">
        <v>64679</v>
      </c>
      <c r="C3212" s="519" t="s">
        <v>57174</v>
      </c>
      <c r="D3212" s="519" t="s">
        <v>40591</v>
      </c>
      <c r="E3212" s="520" t="s">
        <v>55760</v>
      </c>
    </row>
    <row r="3213" spans="1:5">
      <c r="A3213" s="519">
        <v>41414</v>
      </c>
      <c r="B3213" s="519" t="s">
        <v>64680</v>
      </c>
      <c r="C3213" s="519" t="s">
        <v>57174</v>
      </c>
      <c r="D3213" s="519" t="s">
        <v>40591</v>
      </c>
      <c r="E3213" s="520" t="s">
        <v>64681</v>
      </c>
    </row>
    <row r="3214" spans="1:5">
      <c r="A3214" s="519">
        <v>41415</v>
      </c>
      <c r="B3214" s="519" t="s">
        <v>64682</v>
      </c>
      <c r="C3214" s="519" t="s">
        <v>57174</v>
      </c>
      <c r="D3214" s="519" t="s">
        <v>40591</v>
      </c>
      <c r="E3214" s="520" t="s">
        <v>57483</v>
      </c>
    </row>
    <row r="3215" spans="1:5">
      <c r="A3215" s="519">
        <v>37514</v>
      </c>
      <c r="B3215" s="519" t="s">
        <v>60693</v>
      </c>
      <c r="C3215" s="519" t="s">
        <v>57174</v>
      </c>
      <c r="D3215" s="519" t="s">
        <v>40591</v>
      </c>
      <c r="E3215" s="520" t="s">
        <v>64683</v>
      </c>
    </row>
    <row r="3216" spans="1:5">
      <c r="A3216" s="519">
        <v>37519</v>
      </c>
      <c r="B3216" s="519" t="s">
        <v>60694</v>
      </c>
      <c r="C3216" s="519" t="s">
        <v>57174</v>
      </c>
      <c r="D3216" s="519" t="s">
        <v>40591</v>
      </c>
      <c r="E3216" s="520" t="s">
        <v>64684</v>
      </c>
    </row>
    <row r="3217" spans="1:5">
      <c r="A3217" s="519">
        <v>37520</v>
      </c>
      <c r="B3217" s="519" t="s">
        <v>60695</v>
      </c>
      <c r="C3217" s="519" t="s">
        <v>57174</v>
      </c>
      <c r="D3217" s="519" t="s">
        <v>40591</v>
      </c>
      <c r="E3217" s="520" t="s">
        <v>64685</v>
      </c>
    </row>
    <row r="3218" spans="1:5">
      <c r="A3218" s="519">
        <v>37521</v>
      </c>
      <c r="B3218" s="519" t="s">
        <v>60696</v>
      </c>
      <c r="C3218" s="519" t="s">
        <v>57174</v>
      </c>
      <c r="D3218" s="519" t="s">
        <v>40591</v>
      </c>
      <c r="E3218" s="520" t="s">
        <v>64686</v>
      </c>
    </row>
    <row r="3219" spans="1:5">
      <c r="A3219" s="519">
        <v>37522</v>
      </c>
      <c r="B3219" s="519" t="s">
        <v>60697</v>
      </c>
      <c r="C3219" s="519" t="s">
        <v>57174</v>
      </c>
      <c r="D3219" s="519" t="s">
        <v>40591</v>
      </c>
      <c r="E3219" s="520" t="s">
        <v>64687</v>
      </c>
    </row>
    <row r="3220" spans="1:5">
      <c r="A3220" s="519">
        <v>21109</v>
      </c>
      <c r="B3220" s="519" t="s">
        <v>60698</v>
      </c>
      <c r="C3220" s="519" t="s">
        <v>57174</v>
      </c>
      <c r="D3220" s="519" t="s">
        <v>40591</v>
      </c>
      <c r="E3220" s="520" t="s">
        <v>56754</v>
      </c>
    </row>
    <row r="3221" spans="1:5">
      <c r="A3221" s="519">
        <v>37546</v>
      </c>
      <c r="B3221" s="519" t="s">
        <v>60700</v>
      </c>
      <c r="C3221" s="519" t="s">
        <v>57174</v>
      </c>
      <c r="D3221" s="519" t="s">
        <v>57170</v>
      </c>
      <c r="E3221" s="520" t="s">
        <v>64688</v>
      </c>
    </row>
    <row r="3222" spans="1:5">
      <c r="A3222" s="519">
        <v>37544</v>
      </c>
      <c r="B3222" s="519" t="s">
        <v>60701</v>
      </c>
      <c r="C3222" s="519" t="s">
        <v>57174</v>
      </c>
      <c r="D3222" s="519" t="s">
        <v>57170</v>
      </c>
      <c r="E3222" s="520" t="s">
        <v>64689</v>
      </c>
    </row>
    <row r="3223" spans="1:5">
      <c r="A3223" s="519">
        <v>37545</v>
      </c>
      <c r="B3223" s="519" t="s">
        <v>60702</v>
      </c>
      <c r="C3223" s="519" t="s">
        <v>57174</v>
      </c>
      <c r="D3223" s="519" t="s">
        <v>57170</v>
      </c>
      <c r="E3223" s="520" t="s">
        <v>64690</v>
      </c>
    </row>
    <row r="3224" spans="1:5">
      <c r="A3224" s="519">
        <v>36793</v>
      </c>
      <c r="B3224" s="519" t="s">
        <v>64691</v>
      </c>
      <c r="C3224" s="519" t="s">
        <v>57174</v>
      </c>
      <c r="D3224" s="519" t="s">
        <v>57170</v>
      </c>
      <c r="E3224" s="520" t="s">
        <v>64692</v>
      </c>
    </row>
    <row r="3225" spans="1:5">
      <c r="A3225" s="519">
        <v>11769</v>
      </c>
      <c r="B3225" s="519" t="s">
        <v>64693</v>
      </c>
      <c r="C3225" s="519" t="s">
        <v>57174</v>
      </c>
      <c r="D3225" s="519" t="s">
        <v>57170</v>
      </c>
      <c r="E3225" s="520" t="s">
        <v>64694</v>
      </c>
    </row>
    <row r="3226" spans="1:5">
      <c r="A3226" s="519">
        <v>11771</v>
      </c>
      <c r="B3226" s="519" t="s">
        <v>64695</v>
      </c>
      <c r="C3226" s="519" t="s">
        <v>57174</v>
      </c>
      <c r="D3226" s="519" t="s">
        <v>57170</v>
      </c>
      <c r="E3226" s="520" t="s">
        <v>64696</v>
      </c>
    </row>
    <row r="3227" spans="1:5">
      <c r="A3227" s="519">
        <v>39919</v>
      </c>
      <c r="B3227" s="519" t="s">
        <v>60703</v>
      </c>
      <c r="C3227" s="519" t="s">
        <v>57174</v>
      </c>
      <c r="D3227" s="519" t="s">
        <v>57170</v>
      </c>
      <c r="E3227" s="520" t="s">
        <v>64697</v>
      </c>
    </row>
    <row r="3228" spans="1:5">
      <c r="A3228" s="519">
        <v>38385</v>
      </c>
      <c r="B3228" s="519" t="s">
        <v>60704</v>
      </c>
      <c r="C3228" s="519" t="s">
        <v>57174</v>
      </c>
      <c r="D3228" s="519" t="s">
        <v>57170</v>
      </c>
      <c r="E3228" s="520" t="s">
        <v>64698</v>
      </c>
    </row>
    <row r="3229" spans="1:5">
      <c r="A3229" s="519">
        <v>36800</v>
      </c>
      <c r="B3229" s="519" t="s">
        <v>64699</v>
      </c>
      <c r="C3229" s="519" t="s">
        <v>57174</v>
      </c>
      <c r="D3229" s="519" t="s">
        <v>57170</v>
      </c>
      <c r="E3229" s="520" t="s">
        <v>64700</v>
      </c>
    </row>
    <row r="3230" spans="1:5">
      <c r="A3230" s="519">
        <v>37587</v>
      </c>
      <c r="B3230" s="519" t="s">
        <v>64701</v>
      </c>
      <c r="C3230" s="519" t="s">
        <v>57174</v>
      </c>
      <c r="D3230" s="519" t="s">
        <v>57170</v>
      </c>
      <c r="E3230" s="520" t="s">
        <v>64702</v>
      </c>
    </row>
    <row r="3231" spans="1:5">
      <c r="A3231" s="519">
        <v>11561</v>
      </c>
      <c r="B3231" s="519" t="s">
        <v>60705</v>
      </c>
      <c r="C3231" s="519" t="s">
        <v>57174</v>
      </c>
      <c r="D3231" s="519" t="s">
        <v>57170</v>
      </c>
      <c r="E3231" s="520" t="s">
        <v>64703</v>
      </c>
    </row>
    <row r="3232" spans="1:5">
      <c r="A3232" s="519">
        <v>43604</v>
      </c>
      <c r="B3232" s="519" t="s">
        <v>60706</v>
      </c>
      <c r="C3232" s="519" t="s">
        <v>57174</v>
      </c>
      <c r="D3232" s="519" t="s">
        <v>57170</v>
      </c>
      <c r="E3232" s="520" t="s">
        <v>62551</v>
      </c>
    </row>
    <row r="3233" spans="1:5">
      <c r="A3233" s="519">
        <v>11560</v>
      </c>
      <c r="B3233" s="519" t="s">
        <v>60707</v>
      </c>
      <c r="C3233" s="519" t="s">
        <v>57174</v>
      </c>
      <c r="D3233" s="519" t="s">
        <v>57170</v>
      </c>
      <c r="E3233" s="520" t="s">
        <v>64704</v>
      </c>
    </row>
    <row r="3234" spans="1:5">
      <c r="A3234" s="519">
        <v>11499</v>
      </c>
      <c r="B3234" s="519" t="s">
        <v>60708</v>
      </c>
      <c r="C3234" s="519" t="s">
        <v>57174</v>
      </c>
      <c r="D3234" s="519" t="s">
        <v>57170</v>
      </c>
      <c r="E3234" s="520" t="s">
        <v>64705</v>
      </c>
    </row>
    <row r="3235" spans="1:5">
      <c r="A3235" s="519">
        <v>34761</v>
      </c>
      <c r="B3235" s="519" t="s">
        <v>64706</v>
      </c>
      <c r="C3235" s="519" t="s">
        <v>57385</v>
      </c>
      <c r="D3235" s="519" t="s">
        <v>57170</v>
      </c>
      <c r="E3235" s="520" t="s">
        <v>64707</v>
      </c>
    </row>
    <row r="3236" spans="1:5">
      <c r="A3236" s="519">
        <v>40924</v>
      </c>
      <c r="B3236" s="519" t="s">
        <v>60709</v>
      </c>
      <c r="C3236" s="519" t="s">
        <v>57388</v>
      </c>
      <c r="D3236" s="519" t="s">
        <v>57170</v>
      </c>
      <c r="E3236" s="520" t="s">
        <v>64708</v>
      </c>
    </row>
    <row r="3237" spans="1:5">
      <c r="A3237" s="519">
        <v>40983</v>
      </c>
      <c r="B3237" s="519" t="s">
        <v>60711</v>
      </c>
      <c r="C3237" s="519" t="s">
        <v>57388</v>
      </c>
      <c r="D3237" s="519" t="s">
        <v>57170</v>
      </c>
      <c r="E3237" s="520" t="s">
        <v>64709</v>
      </c>
    </row>
    <row r="3238" spans="1:5">
      <c r="A3238" s="519">
        <v>44497</v>
      </c>
      <c r="B3238" s="519" t="s">
        <v>64710</v>
      </c>
      <c r="C3238" s="519" t="s">
        <v>57385</v>
      </c>
      <c r="D3238" s="519" t="s">
        <v>57170</v>
      </c>
      <c r="E3238" s="520" t="s">
        <v>55415</v>
      </c>
    </row>
    <row r="3239" spans="1:5">
      <c r="A3239" s="519">
        <v>2437</v>
      </c>
      <c r="B3239" s="519" t="s">
        <v>64711</v>
      </c>
      <c r="C3239" s="519" t="s">
        <v>57385</v>
      </c>
      <c r="D3239" s="519" t="s">
        <v>57170</v>
      </c>
      <c r="E3239" s="520" t="s">
        <v>56904</v>
      </c>
    </row>
    <row r="3240" spans="1:5">
      <c r="A3240" s="519">
        <v>40921</v>
      </c>
      <c r="B3240" s="519" t="s">
        <v>60712</v>
      </c>
      <c r="C3240" s="519" t="s">
        <v>57388</v>
      </c>
      <c r="D3240" s="519" t="s">
        <v>57170</v>
      </c>
      <c r="E3240" s="520" t="s">
        <v>64712</v>
      </c>
    </row>
    <row r="3241" spans="1:5">
      <c r="A3241" s="519">
        <v>14252</v>
      </c>
      <c r="B3241" s="519" t="s">
        <v>60713</v>
      </c>
      <c r="C3241" s="519" t="s">
        <v>57174</v>
      </c>
      <c r="D3241" s="519" t="s">
        <v>57170</v>
      </c>
      <c r="E3241" s="520" t="s">
        <v>64713</v>
      </c>
    </row>
    <row r="3242" spans="1:5">
      <c r="A3242" s="519">
        <v>730</v>
      </c>
      <c r="B3242" s="519" t="s">
        <v>60714</v>
      </c>
      <c r="C3242" s="519" t="s">
        <v>57174</v>
      </c>
      <c r="D3242" s="519" t="s">
        <v>57170</v>
      </c>
      <c r="E3242" s="520" t="s">
        <v>64714</v>
      </c>
    </row>
    <row r="3243" spans="1:5">
      <c r="A3243" s="519">
        <v>723</v>
      </c>
      <c r="B3243" s="519" t="s">
        <v>60715</v>
      </c>
      <c r="C3243" s="519" t="s">
        <v>57174</v>
      </c>
      <c r="D3243" s="519" t="s">
        <v>57170</v>
      </c>
      <c r="E3243" s="520" t="s">
        <v>64715</v>
      </c>
    </row>
    <row r="3244" spans="1:5">
      <c r="A3244" s="519">
        <v>36502</v>
      </c>
      <c r="B3244" s="519" t="s">
        <v>60716</v>
      </c>
      <c r="C3244" s="519" t="s">
        <v>57174</v>
      </c>
      <c r="D3244" s="519" t="s">
        <v>57170</v>
      </c>
      <c r="E3244" s="520" t="s">
        <v>64716</v>
      </c>
    </row>
    <row r="3245" spans="1:5">
      <c r="A3245" s="519">
        <v>36503</v>
      </c>
      <c r="B3245" s="519" t="s">
        <v>60717</v>
      </c>
      <c r="C3245" s="519" t="s">
        <v>57174</v>
      </c>
      <c r="D3245" s="519" t="s">
        <v>57170</v>
      </c>
      <c r="E3245" s="520" t="s">
        <v>64717</v>
      </c>
    </row>
    <row r="3246" spans="1:5">
      <c r="A3246" s="519">
        <v>4090</v>
      </c>
      <c r="B3246" s="519" t="s">
        <v>60718</v>
      </c>
      <c r="C3246" s="519" t="s">
        <v>57174</v>
      </c>
      <c r="D3246" s="519" t="s">
        <v>57172</v>
      </c>
      <c r="E3246" s="520" t="s">
        <v>62711</v>
      </c>
    </row>
    <row r="3247" spans="1:5">
      <c r="A3247" s="519">
        <v>13227</v>
      </c>
      <c r="B3247" s="519" t="s">
        <v>60719</v>
      </c>
      <c r="C3247" s="519" t="s">
        <v>57174</v>
      </c>
      <c r="D3247" s="519" t="s">
        <v>57170</v>
      </c>
      <c r="E3247" s="520" t="s">
        <v>64718</v>
      </c>
    </row>
    <row r="3248" spans="1:5">
      <c r="A3248" s="519">
        <v>10597</v>
      </c>
      <c r="B3248" s="519" t="s">
        <v>60720</v>
      </c>
      <c r="C3248" s="519" t="s">
        <v>57174</v>
      </c>
      <c r="D3248" s="519" t="s">
        <v>57170</v>
      </c>
      <c r="E3248" s="520" t="s">
        <v>64719</v>
      </c>
    </row>
    <row r="3249" spans="1:5">
      <c r="A3249" s="519">
        <v>39628</v>
      </c>
      <c r="B3249" s="519" t="s">
        <v>60721</v>
      </c>
      <c r="C3249" s="519" t="s">
        <v>57174</v>
      </c>
      <c r="D3249" s="519" t="s">
        <v>40591</v>
      </c>
      <c r="E3249" s="520" t="s">
        <v>64720</v>
      </c>
    </row>
    <row r="3250" spans="1:5">
      <c r="A3250" s="519">
        <v>39404</v>
      </c>
      <c r="B3250" s="519" t="s">
        <v>60722</v>
      </c>
      <c r="C3250" s="519" t="s">
        <v>57174</v>
      </c>
      <c r="D3250" s="519" t="s">
        <v>40591</v>
      </c>
      <c r="E3250" s="520" t="s">
        <v>64721</v>
      </c>
    </row>
    <row r="3251" spans="1:5">
      <c r="A3251" s="519">
        <v>39402</v>
      </c>
      <c r="B3251" s="519" t="s">
        <v>60723</v>
      </c>
      <c r="C3251" s="519" t="s">
        <v>57174</v>
      </c>
      <c r="D3251" s="519" t="s">
        <v>40591</v>
      </c>
      <c r="E3251" s="520" t="s">
        <v>64722</v>
      </c>
    </row>
    <row r="3252" spans="1:5">
      <c r="A3252" s="519">
        <v>39403</v>
      </c>
      <c r="B3252" s="519" t="s">
        <v>60724</v>
      </c>
      <c r="C3252" s="519" t="s">
        <v>57174</v>
      </c>
      <c r="D3252" s="519" t="s">
        <v>40591</v>
      </c>
      <c r="E3252" s="520" t="s">
        <v>64723</v>
      </c>
    </row>
    <row r="3253" spans="1:5">
      <c r="A3253" s="519">
        <v>4093</v>
      </c>
      <c r="B3253" s="519" t="s">
        <v>60725</v>
      </c>
      <c r="C3253" s="519" t="s">
        <v>57385</v>
      </c>
      <c r="D3253" s="519" t="s">
        <v>57170</v>
      </c>
      <c r="E3253" s="520" t="s">
        <v>63678</v>
      </c>
    </row>
    <row r="3254" spans="1:5">
      <c r="A3254" s="519">
        <v>10512</v>
      </c>
      <c r="B3254" s="519" t="s">
        <v>60726</v>
      </c>
      <c r="C3254" s="519" t="s">
        <v>57388</v>
      </c>
      <c r="D3254" s="519" t="s">
        <v>57170</v>
      </c>
      <c r="E3254" s="520" t="s">
        <v>64724</v>
      </c>
    </row>
    <row r="3255" spans="1:5">
      <c r="A3255" s="519">
        <v>20020</v>
      </c>
      <c r="B3255" s="519" t="s">
        <v>60727</v>
      </c>
      <c r="C3255" s="519" t="s">
        <v>57385</v>
      </c>
      <c r="D3255" s="519" t="s">
        <v>57170</v>
      </c>
      <c r="E3255" s="520" t="s">
        <v>55317</v>
      </c>
    </row>
    <row r="3256" spans="1:5">
      <c r="A3256" s="519">
        <v>41038</v>
      </c>
      <c r="B3256" s="519" t="s">
        <v>60729</v>
      </c>
      <c r="C3256" s="519" t="s">
        <v>57388</v>
      </c>
      <c r="D3256" s="519" t="s">
        <v>57170</v>
      </c>
      <c r="E3256" s="520" t="s">
        <v>64725</v>
      </c>
    </row>
    <row r="3257" spans="1:5">
      <c r="A3257" s="519">
        <v>4094</v>
      </c>
      <c r="B3257" s="519" t="s">
        <v>60730</v>
      </c>
      <c r="C3257" s="519" t="s">
        <v>57385</v>
      </c>
      <c r="D3257" s="519" t="s">
        <v>57170</v>
      </c>
      <c r="E3257" s="520" t="s">
        <v>60000</v>
      </c>
    </row>
    <row r="3258" spans="1:5">
      <c r="A3258" s="519">
        <v>40988</v>
      </c>
      <c r="B3258" s="519" t="s">
        <v>60731</v>
      </c>
      <c r="C3258" s="519" t="s">
        <v>57388</v>
      </c>
      <c r="D3258" s="519" t="s">
        <v>57170</v>
      </c>
      <c r="E3258" s="520" t="s">
        <v>64726</v>
      </c>
    </row>
    <row r="3259" spans="1:5">
      <c r="A3259" s="519">
        <v>4095</v>
      </c>
      <c r="B3259" s="519" t="s">
        <v>60732</v>
      </c>
      <c r="C3259" s="519" t="s">
        <v>57385</v>
      </c>
      <c r="D3259" s="519" t="s">
        <v>57170</v>
      </c>
      <c r="E3259" s="520" t="s">
        <v>22882</v>
      </c>
    </row>
    <row r="3260" spans="1:5">
      <c r="A3260" s="519">
        <v>40990</v>
      </c>
      <c r="B3260" s="519" t="s">
        <v>60733</v>
      </c>
      <c r="C3260" s="519" t="s">
        <v>57388</v>
      </c>
      <c r="D3260" s="519" t="s">
        <v>57170</v>
      </c>
      <c r="E3260" s="520" t="s">
        <v>64727</v>
      </c>
    </row>
    <row r="3261" spans="1:5">
      <c r="A3261" s="519">
        <v>4097</v>
      </c>
      <c r="B3261" s="519" t="s">
        <v>60734</v>
      </c>
      <c r="C3261" s="519" t="s">
        <v>57385</v>
      </c>
      <c r="D3261" s="519" t="s">
        <v>57170</v>
      </c>
      <c r="E3261" s="520" t="s">
        <v>56750</v>
      </c>
    </row>
    <row r="3262" spans="1:5">
      <c r="A3262" s="519">
        <v>40994</v>
      </c>
      <c r="B3262" s="519" t="s">
        <v>60735</v>
      </c>
      <c r="C3262" s="519" t="s">
        <v>57388</v>
      </c>
      <c r="D3262" s="519" t="s">
        <v>57170</v>
      </c>
      <c r="E3262" s="520" t="s">
        <v>64728</v>
      </c>
    </row>
    <row r="3263" spans="1:5">
      <c r="A3263" s="519">
        <v>4096</v>
      </c>
      <c r="B3263" s="519" t="s">
        <v>60736</v>
      </c>
      <c r="C3263" s="519" t="s">
        <v>57385</v>
      </c>
      <c r="D3263" s="519" t="s">
        <v>57170</v>
      </c>
      <c r="E3263" s="520" t="s">
        <v>56520</v>
      </c>
    </row>
    <row r="3264" spans="1:5">
      <c r="A3264" s="519">
        <v>40992</v>
      </c>
      <c r="B3264" s="519" t="s">
        <v>60737</v>
      </c>
      <c r="C3264" s="519" t="s">
        <v>57388</v>
      </c>
      <c r="D3264" s="519" t="s">
        <v>57170</v>
      </c>
      <c r="E3264" s="520" t="s">
        <v>64729</v>
      </c>
    </row>
    <row r="3265" spans="1:5">
      <c r="A3265" s="519">
        <v>4114</v>
      </c>
      <c r="B3265" s="519" t="s">
        <v>60738</v>
      </c>
      <c r="C3265" s="519" t="s">
        <v>57174</v>
      </c>
      <c r="D3265" s="519" t="s">
        <v>57170</v>
      </c>
      <c r="E3265" s="520" t="s">
        <v>64730</v>
      </c>
    </row>
    <row r="3266" spans="1:5">
      <c r="A3266" s="519">
        <v>36797</v>
      </c>
      <c r="B3266" s="519" t="s">
        <v>60739</v>
      </c>
      <c r="C3266" s="519" t="s">
        <v>57174</v>
      </c>
      <c r="D3266" s="519" t="s">
        <v>57170</v>
      </c>
      <c r="E3266" s="520" t="s">
        <v>64731</v>
      </c>
    </row>
    <row r="3267" spans="1:5">
      <c r="A3267" s="519">
        <v>4107</v>
      </c>
      <c r="B3267" s="519" t="s">
        <v>60741</v>
      </c>
      <c r="C3267" s="519" t="s">
        <v>57174</v>
      </c>
      <c r="D3267" s="519" t="s">
        <v>57170</v>
      </c>
      <c r="E3267" s="520" t="s">
        <v>64732</v>
      </c>
    </row>
    <row r="3268" spans="1:5">
      <c r="A3268" s="519">
        <v>4102</v>
      </c>
      <c r="B3268" s="519" t="s">
        <v>60743</v>
      </c>
      <c r="C3268" s="519" t="s">
        <v>57174</v>
      </c>
      <c r="D3268" s="519" t="s">
        <v>57172</v>
      </c>
      <c r="E3268" s="520" t="s">
        <v>64733</v>
      </c>
    </row>
    <row r="3269" spans="1:5">
      <c r="A3269" s="519">
        <v>36799</v>
      </c>
      <c r="B3269" s="519" t="s">
        <v>60744</v>
      </c>
      <c r="C3269" s="519" t="s">
        <v>57174</v>
      </c>
      <c r="D3269" s="519" t="s">
        <v>57170</v>
      </c>
      <c r="E3269" s="520" t="s">
        <v>64734</v>
      </c>
    </row>
    <row r="3270" spans="1:5">
      <c r="A3270" s="519">
        <v>2747</v>
      </c>
      <c r="B3270" s="519" t="s">
        <v>60746</v>
      </c>
      <c r="C3270" s="519" t="s">
        <v>57188</v>
      </c>
      <c r="D3270" s="519" t="s">
        <v>40591</v>
      </c>
      <c r="E3270" s="520" t="s">
        <v>51414</v>
      </c>
    </row>
    <row r="3271" spans="1:5">
      <c r="A3271" s="519">
        <v>21138</v>
      </c>
      <c r="B3271" s="519" t="s">
        <v>60747</v>
      </c>
      <c r="C3271" s="519" t="s">
        <v>57188</v>
      </c>
      <c r="D3271" s="519" t="s">
        <v>40591</v>
      </c>
      <c r="E3271" s="520" t="s">
        <v>57264</v>
      </c>
    </row>
    <row r="3272" spans="1:5">
      <c r="A3272" s="519">
        <v>10826</v>
      </c>
      <c r="B3272" s="519" t="s">
        <v>60748</v>
      </c>
      <c r="C3272" s="519" t="s">
        <v>57174</v>
      </c>
      <c r="D3272" s="519" t="s">
        <v>57170</v>
      </c>
      <c r="E3272" s="520" t="s">
        <v>64735</v>
      </c>
    </row>
    <row r="3273" spans="1:5">
      <c r="A3273" s="519">
        <v>365</v>
      </c>
      <c r="B3273" s="519" t="s">
        <v>60749</v>
      </c>
      <c r="C3273" s="519" t="s">
        <v>57174</v>
      </c>
      <c r="D3273" s="519" t="s">
        <v>57170</v>
      </c>
      <c r="E3273" s="520" t="s">
        <v>26261</v>
      </c>
    </row>
    <row r="3274" spans="1:5">
      <c r="A3274" s="519">
        <v>38639</v>
      </c>
      <c r="B3274" s="519" t="s">
        <v>60750</v>
      </c>
      <c r="C3274" s="519" t="s">
        <v>57174</v>
      </c>
      <c r="D3274" s="519" t="s">
        <v>57170</v>
      </c>
      <c r="E3274" s="520" t="s">
        <v>55794</v>
      </c>
    </row>
    <row r="3275" spans="1:5">
      <c r="A3275" s="519">
        <v>38640</v>
      </c>
      <c r="B3275" s="519" t="s">
        <v>60751</v>
      </c>
      <c r="C3275" s="519" t="s">
        <v>57174</v>
      </c>
      <c r="D3275" s="519" t="s">
        <v>57170</v>
      </c>
      <c r="E3275" s="520" t="s">
        <v>23480</v>
      </c>
    </row>
    <row r="3276" spans="1:5">
      <c r="A3276" s="519">
        <v>358</v>
      </c>
      <c r="B3276" s="519" t="s">
        <v>60752</v>
      </c>
      <c r="C3276" s="519" t="s">
        <v>57174</v>
      </c>
      <c r="D3276" s="519" t="s">
        <v>57170</v>
      </c>
      <c r="E3276" s="520" t="s">
        <v>55909</v>
      </c>
    </row>
    <row r="3277" spans="1:5">
      <c r="A3277" s="519">
        <v>359</v>
      </c>
      <c r="B3277" s="519" t="s">
        <v>60753</v>
      </c>
      <c r="C3277" s="519" t="s">
        <v>57174</v>
      </c>
      <c r="D3277" s="519" t="s">
        <v>57170</v>
      </c>
      <c r="E3277" s="520" t="s">
        <v>64736</v>
      </c>
    </row>
    <row r="3278" spans="1:5">
      <c r="A3278" s="519">
        <v>38641</v>
      </c>
      <c r="B3278" s="519" t="s">
        <v>60754</v>
      </c>
      <c r="C3278" s="519" t="s">
        <v>57174</v>
      </c>
      <c r="D3278" s="519" t="s">
        <v>57170</v>
      </c>
      <c r="E3278" s="520" t="s">
        <v>61070</v>
      </c>
    </row>
    <row r="3279" spans="1:5">
      <c r="A3279" s="519">
        <v>360</v>
      </c>
      <c r="B3279" s="519" t="s">
        <v>60755</v>
      </c>
      <c r="C3279" s="519" t="s">
        <v>57174</v>
      </c>
      <c r="D3279" s="519" t="s">
        <v>57172</v>
      </c>
      <c r="E3279" s="520" t="s">
        <v>59419</v>
      </c>
    </row>
    <row r="3280" spans="1:5">
      <c r="A3280" s="519">
        <v>42430</v>
      </c>
      <c r="B3280" s="519" t="s">
        <v>60757</v>
      </c>
      <c r="C3280" s="519" t="s">
        <v>57174</v>
      </c>
      <c r="D3280" s="519" t="s">
        <v>40591</v>
      </c>
      <c r="E3280" s="520" t="s">
        <v>64737</v>
      </c>
    </row>
    <row r="3281" spans="1:5">
      <c r="A3281" s="519">
        <v>4214</v>
      </c>
      <c r="B3281" s="519" t="s">
        <v>60758</v>
      </c>
      <c r="C3281" s="519" t="s">
        <v>57174</v>
      </c>
      <c r="D3281" s="519" t="s">
        <v>57170</v>
      </c>
      <c r="E3281" s="520" t="s">
        <v>56787</v>
      </c>
    </row>
    <row r="3282" spans="1:5">
      <c r="A3282" s="519">
        <v>4215</v>
      </c>
      <c r="B3282" s="519" t="s">
        <v>60759</v>
      </c>
      <c r="C3282" s="519" t="s">
        <v>57174</v>
      </c>
      <c r="D3282" s="519" t="s">
        <v>57170</v>
      </c>
      <c r="E3282" s="520" t="s">
        <v>55369</v>
      </c>
    </row>
    <row r="3283" spans="1:5">
      <c r="A3283" s="519">
        <v>4210</v>
      </c>
      <c r="B3283" s="519" t="s">
        <v>60760</v>
      </c>
      <c r="C3283" s="519" t="s">
        <v>57174</v>
      </c>
      <c r="D3283" s="519" t="s">
        <v>57170</v>
      </c>
      <c r="E3283" s="520" t="s">
        <v>56354</v>
      </c>
    </row>
    <row r="3284" spans="1:5">
      <c r="A3284" s="519">
        <v>4212</v>
      </c>
      <c r="B3284" s="519" t="s">
        <v>60761</v>
      </c>
      <c r="C3284" s="519" t="s">
        <v>57174</v>
      </c>
      <c r="D3284" s="519" t="s">
        <v>57170</v>
      </c>
      <c r="E3284" s="520" t="s">
        <v>50780</v>
      </c>
    </row>
    <row r="3285" spans="1:5">
      <c r="A3285" s="519">
        <v>4213</v>
      </c>
      <c r="B3285" s="519" t="s">
        <v>60762</v>
      </c>
      <c r="C3285" s="519" t="s">
        <v>57174</v>
      </c>
      <c r="D3285" s="519" t="s">
        <v>57170</v>
      </c>
      <c r="E3285" s="520" t="s">
        <v>22882</v>
      </c>
    </row>
    <row r="3286" spans="1:5">
      <c r="A3286" s="519">
        <v>4211</v>
      </c>
      <c r="B3286" s="519" t="s">
        <v>60763</v>
      </c>
      <c r="C3286" s="519" t="s">
        <v>57174</v>
      </c>
      <c r="D3286" s="519" t="s">
        <v>57170</v>
      </c>
      <c r="E3286" s="520" t="s">
        <v>55679</v>
      </c>
    </row>
    <row r="3287" spans="1:5">
      <c r="A3287" s="519">
        <v>4209</v>
      </c>
      <c r="B3287" s="519" t="s">
        <v>60764</v>
      </c>
      <c r="C3287" s="519" t="s">
        <v>57174</v>
      </c>
      <c r="D3287" s="519" t="s">
        <v>40591</v>
      </c>
      <c r="E3287" s="520" t="s">
        <v>55653</v>
      </c>
    </row>
    <row r="3288" spans="1:5">
      <c r="A3288" s="519">
        <v>4180</v>
      </c>
      <c r="B3288" s="519" t="s">
        <v>60765</v>
      </c>
      <c r="C3288" s="519" t="s">
        <v>57174</v>
      </c>
      <c r="D3288" s="519" t="s">
        <v>40591</v>
      </c>
      <c r="E3288" s="520" t="s">
        <v>55807</v>
      </c>
    </row>
    <row r="3289" spans="1:5">
      <c r="A3289" s="519">
        <v>4177</v>
      </c>
      <c r="B3289" s="519" t="s">
        <v>60766</v>
      </c>
      <c r="C3289" s="519" t="s">
        <v>57174</v>
      </c>
      <c r="D3289" s="519" t="s">
        <v>40591</v>
      </c>
      <c r="E3289" s="520" t="s">
        <v>61841</v>
      </c>
    </row>
    <row r="3290" spans="1:5">
      <c r="A3290" s="519">
        <v>4179</v>
      </c>
      <c r="B3290" s="519" t="s">
        <v>60767</v>
      </c>
      <c r="C3290" s="519" t="s">
        <v>57174</v>
      </c>
      <c r="D3290" s="519" t="s">
        <v>40591</v>
      </c>
      <c r="E3290" s="520" t="s">
        <v>26215</v>
      </c>
    </row>
    <row r="3291" spans="1:5">
      <c r="A3291" s="519">
        <v>4208</v>
      </c>
      <c r="B3291" s="519" t="s">
        <v>60768</v>
      </c>
      <c r="C3291" s="519" t="s">
        <v>57174</v>
      </c>
      <c r="D3291" s="519" t="s">
        <v>40591</v>
      </c>
      <c r="E3291" s="520" t="s">
        <v>64738</v>
      </c>
    </row>
    <row r="3292" spans="1:5">
      <c r="A3292" s="519">
        <v>4181</v>
      </c>
      <c r="B3292" s="519" t="s">
        <v>60770</v>
      </c>
      <c r="C3292" s="519" t="s">
        <v>57174</v>
      </c>
      <c r="D3292" s="519" t="s">
        <v>40591</v>
      </c>
      <c r="E3292" s="520" t="s">
        <v>62137</v>
      </c>
    </row>
    <row r="3293" spans="1:5">
      <c r="A3293" s="519">
        <v>4178</v>
      </c>
      <c r="B3293" s="519" t="s">
        <v>60771</v>
      </c>
      <c r="C3293" s="519" t="s">
        <v>57174</v>
      </c>
      <c r="D3293" s="519" t="s">
        <v>40591</v>
      </c>
      <c r="E3293" s="520" t="s">
        <v>50778</v>
      </c>
    </row>
    <row r="3294" spans="1:5">
      <c r="A3294" s="519">
        <v>4182</v>
      </c>
      <c r="B3294" s="519" t="s">
        <v>60773</v>
      </c>
      <c r="C3294" s="519" t="s">
        <v>57174</v>
      </c>
      <c r="D3294" s="519" t="s">
        <v>40591</v>
      </c>
      <c r="E3294" s="520" t="s">
        <v>64739</v>
      </c>
    </row>
    <row r="3295" spans="1:5">
      <c r="A3295" s="519">
        <v>4183</v>
      </c>
      <c r="B3295" s="519" t="s">
        <v>60774</v>
      </c>
      <c r="C3295" s="519" t="s">
        <v>57174</v>
      </c>
      <c r="D3295" s="519" t="s">
        <v>40591</v>
      </c>
      <c r="E3295" s="520" t="s">
        <v>64740</v>
      </c>
    </row>
    <row r="3296" spans="1:5">
      <c r="A3296" s="519">
        <v>4184</v>
      </c>
      <c r="B3296" s="519" t="s">
        <v>60775</v>
      </c>
      <c r="C3296" s="519" t="s">
        <v>57174</v>
      </c>
      <c r="D3296" s="519" t="s">
        <v>40591</v>
      </c>
      <c r="E3296" s="520" t="s">
        <v>64741</v>
      </c>
    </row>
    <row r="3297" spans="1:5">
      <c r="A3297" s="519">
        <v>4185</v>
      </c>
      <c r="B3297" s="519" t="s">
        <v>60776</v>
      </c>
      <c r="C3297" s="519" t="s">
        <v>57174</v>
      </c>
      <c r="D3297" s="519" t="s">
        <v>40591</v>
      </c>
      <c r="E3297" s="520" t="s">
        <v>64742</v>
      </c>
    </row>
    <row r="3298" spans="1:5">
      <c r="A3298" s="519">
        <v>4205</v>
      </c>
      <c r="B3298" s="519" t="s">
        <v>60777</v>
      </c>
      <c r="C3298" s="519" t="s">
        <v>57174</v>
      </c>
      <c r="D3298" s="519" t="s">
        <v>40591</v>
      </c>
      <c r="E3298" s="520" t="s">
        <v>56704</v>
      </c>
    </row>
    <row r="3299" spans="1:5">
      <c r="A3299" s="519">
        <v>4192</v>
      </c>
      <c r="B3299" s="519" t="s">
        <v>60779</v>
      </c>
      <c r="C3299" s="519" t="s">
        <v>57174</v>
      </c>
      <c r="D3299" s="519" t="s">
        <v>40591</v>
      </c>
      <c r="E3299" s="520" t="s">
        <v>56704</v>
      </c>
    </row>
    <row r="3300" spans="1:5">
      <c r="A3300" s="519">
        <v>4191</v>
      </c>
      <c r="B3300" s="519" t="s">
        <v>60780</v>
      </c>
      <c r="C3300" s="519" t="s">
        <v>57174</v>
      </c>
      <c r="D3300" s="519" t="s">
        <v>40591</v>
      </c>
      <c r="E3300" s="520" t="s">
        <v>56704</v>
      </c>
    </row>
    <row r="3301" spans="1:5">
      <c r="A3301" s="519">
        <v>4207</v>
      </c>
      <c r="B3301" s="519" t="s">
        <v>60781</v>
      </c>
      <c r="C3301" s="519" t="s">
        <v>57174</v>
      </c>
      <c r="D3301" s="519" t="s">
        <v>40591</v>
      </c>
      <c r="E3301" s="520" t="s">
        <v>55900</v>
      </c>
    </row>
    <row r="3302" spans="1:5">
      <c r="A3302" s="519">
        <v>4206</v>
      </c>
      <c r="B3302" s="519" t="s">
        <v>60782</v>
      </c>
      <c r="C3302" s="519" t="s">
        <v>57174</v>
      </c>
      <c r="D3302" s="519" t="s">
        <v>40591</v>
      </c>
      <c r="E3302" s="520" t="s">
        <v>56567</v>
      </c>
    </row>
    <row r="3303" spans="1:5">
      <c r="A3303" s="519">
        <v>4190</v>
      </c>
      <c r="B3303" s="519" t="s">
        <v>60783</v>
      </c>
      <c r="C3303" s="519" t="s">
        <v>57174</v>
      </c>
      <c r="D3303" s="519" t="s">
        <v>40591</v>
      </c>
      <c r="E3303" s="520" t="s">
        <v>56567</v>
      </c>
    </row>
    <row r="3304" spans="1:5">
      <c r="A3304" s="519">
        <v>4186</v>
      </c>
      <c r="B3304" s="519" t="s">
        <v>60784</v>
      </c>
      <c r="C3304" s="519" t="s">
        <v>57174</v>
      </c>
      <c r="D3304" s="519" t="s">
        <v>40591</v>
      </c>
      <c r="E3304" s="520" t="s">
        <v>55384</v>
      </c>
    </row>
    <row r="3305" spans="1:5">
      <c r="A3305" s="519">
        <v>4188</v>
      </c>
      <c r="B3305" s="519" t="s">
        <v>60785</v>
      </c>
      <c r="C3305" s="519" t="s">
        <v>57174</v>
      </c>
      <c r="D3305" s="519" t="s">
        <v>40591</v>
      </c>
      <c r="E3305" s="520" t="s">
        <v>51334</v>
      </c>
    </row>
    <row r="3306" spans="1:5">
      <c r="A3306" s="519">
        <v>4189</v>
      </c>
      <c r="B3306" s="519" t="s">
        <v>60787</v>
      </c>
      <c r="C3306" s="519" t="s">
        <v>57174</v>
      </c>
      <c r="D3306" s="519" t="s">
        <v>40591</v>
      </c>
      <c r="E3306" s="520" t="s">
        <v>51334</v>
      </c>
    </row>
    <row r="3307" spans="1:5">
      <c r="A3307" s="519">
        <v>4197</v>
      </c>
      <c r="B3307" s="519" t="s">
        <v>60788</v>
      </c>
      <c r="C3307" s="519" t="s">
        <v>57174</v>
      </c>
      <c r="D3307" s="519" t="s">
        <v>40591</v>
      </c>
      <c r="E3307" s="520" t="s">
        <v>64743</v>
      </c>
    </row>
    <row r="3308" spans="1:5">
      <c r="A3308" s="519">
        <v>4194</v>
      </c>
      <c r="B3308" s="519" t="s">
        <v>60789</v>
      </c>
      <c r="C3308" s="519" t="s">
        <v>57174</v>
      </c>
      <c r="D3308" s="519" t="s">
        <v>40591</v>
      </c>
      <c r="E3308" s="520" t="s">
        <v>64744</v>
      </c>
    </row>
    <row r="3309" spans="1:5">
      <c r="A3309" s="519">
        <v>4193</v>
      </c>
      <c r="B3309" s="519" t="s">
        <v>60790</v>
      </c>
      <c r="C3309" s="519" t="s">
        <v>57174</v>
      </c>
      <c r="D3309" s="519" t="s">
        <v>40591</v>
      </c>
      <c r="E3309" s="520" t="s">
        <v>64744</v>
      </c>
    </row>
    <row r="3310" spans="1:5">
      <c r="A3310" s="519">
        <v>4204</v>
      </c>
      <c r="B3310" s="519" t="s">
        <v>60791</v>
      </c>
      <c r="C3310" s="519" t="s">
        <v>57174</v>
      </c>
      <c r="D3310" s="519" t="s">
        <v>40591</v>
      </c>
      <c r="E3310" s="520" t="s">
        <v>64744</v>
      </c>
    </row>
    <row r="3311" spans="1:5">
      <c r="A3311" s="519">
        <v>4187</v>
      </c>
      <c r="B3311" s="519" t="s">
        <v>60792</v>
      </c>
      <c r="C3311" s="519" t="s">
        <v>57174</v>
      </c>
      <c r="D3311" s="519" t="s">
        <v>40591</v>
      </c>
      <c r="E3311" s="520" t="s">
        <v>57313</v>
      </c>
    </row>
    <row r="3312" spans="1:5">
      <c r="A3312" s="519">
        <v>4202</v>
      </c>
      <c r="B3312" s="519" t="s">
        <v>60793</v>
      </c>
      <c r="C3312" s="519" t="s">
        <v>57174</v>
      </c>
      <c r="D3312" s="519" t="s">
        <v>40591</v>
      </c>
      <c r="E3312" s="520" t="s">
        <v>64745</v>
      </c>
    </row>
    <row r="3313" spans="1:5">
      <c r="A3313" s="519">
        <v>4203</v>
      </c>
      <c r="B3313" s="519" t="s">
        <v>60794</v>
      </c>
      <c r="C3313" s="519" t="s">
        <v>57174</v>
      </c>
      <c r="D3313" s="519" t="s">
        <v>40591</v>
      </c>
      <c r="E3313" s="520" t="s">
        <v>64746</v>
      </c>
    </row>
    <row r="3314" spans="1:5">
      <c r="A3314" s="519">
        <v>40368</v>
      </c>
      <c r="B3314" s="519" t="s">
        <v>60795</v>
      </c>
      <c r="C3314" s="519" t="s">
        <v>57174</v>
      </c>
      <c r="D3314" s="519" t="s">
        <v>40591</v>
      </c>
      <c r="E3314" s="520" t="s">
        <v>64747</v>
      </c>
    </row>
    <row r="3315" spans="1:5">
      <c r="A3315" s="519">
        <v>40365</v>
      </c>
      <c r="B3315" s="519" t="s">
        <v>60796</v>
      </c>
      <c r="C3315" s="519" t="s">
        <v>57174</v>
      </c>
      <c r="D3315" s="519" t="s">
        <v>40591</v>
      </c>
      <c r="E3315" s="520" t="s">
        <v>64748</v>
      </c>
    </row>
    <row r="3316" spans="1:5">
      <c r="A3316" s="519">
        <v>40356</v>
      </c>
      <c r="B3316" s="519" t="s">
        <v>60798</v>
      </c>
      <c r="C3316" s="519" t="s">
        <v>57174</v>
      </c>
      <c r="D3316" s="519" t="s">
        <v>40591</v>
      </c>
      <c r="E3316" s="520" t="s">
        <v>57945</v>
      </c>
    </row>
    <row r="3317" spans="1:5">
      <c r="A3317" s="519">
        <v>40362</v>
      </c>
      <c r="B3317" s="519" t="s">
        <v>60799</v>
      </c>
      <c r="C3317" s="519" t="s">
        <v>57174</v>
      </c>
      <c r="D3317" s="519" t="s">
        <v>40591</v>
      </c>
      <c r="E3317" s="520" t="s">
        <v>64519</v>
      </c>
    </row>
    <row r="3318" spans="1:5">
      <c r="A3318" s="519">
        <v>40374</v>
      </c>
      <c r="B3318" s="519" t="s">
        <v>60800</v>
      </c>
      <c r="C3318" s="519" t="s">
        <v>57174</v>
      </c>
      <c r="D3318" s="519" t="s">
        <v>40591</v>
      </c>
      <c r="E3318" s="520" t="s">
        <v>64749</v>
      </c>
    </row>
    <row r="3319" spans="1:5">
      <c r="A3319" s="519">
        <v>40371</v>
      </c>
      <c r="B3319" s="519" t="s">
        <v>60801</v>
      </c>
      <c r="C3319" s="519" t="s">
        <v>57174</v>
      </c>
      <c r="D3319" s="519" t="s">
        <v>40591</v>
      </c>
      <c r="E3319" s="520" t="s">
        <v>64750</v>
      </c>
    </row>
    <row r="3320" spans="1:5">
      <c r="A3320" s="519">
        <v>40359</v>
      </c>
      <c r="B3320" s="519" t="s">
        <v>60803</v>
      </c>
      <c r="C3320" s="519" t="s">
        <v>57174</v>
      </c>
      <c r="D3320" s="519" t="s">
        <v>40591</v>
      </c>
      <c r="E3320" s="520" t="s">
        <v>61515</v>
      </c>
    </row>
    <row r="3321" spans="1:5">
      <c r="A3321" s="519">
        <v>7595</v>
      </c>
      <c r="B3321" s="519" t="s">
        <v>64751</v>
      </c>
      <c r="C3321" s="519" t="s">
        <v>57385</v>
      </c>
      <c r="D3321" s="519" t="s">
        <v>57170</v>
      </c>
      <c r="E3321" s="520" t="s">
        <v>59833</v>
      </c>
    </row>
    <row r="3322" spans="1:5">
      <c r="A3322" s="519">
        <v>41094</v>
      </c>
      <c r="B3322" s="519" t="s">
        <v>60804</v>
      </c>
      <c r="C3322" s="519" t="s">
        <v>57388</v>
      </c>
      <c r="D3322" s="519" t="s">
        <v>57170</v>
      </c>
      <c r="E3322" s="520" t="s">
        <v>64752</v>
      </c>
    </row>
    <row r="3323" spans="1:5">
      <c r="A3323" s="519">
        <v>39609</v>
      </c>
      <c r="B3323" s="519" t="s">
        <v>60805</v>
      </c>
      <c r="C3323" s="519" t="s">
        <v>57174</v>
      </c>
      <c r="D3323" s="519" t="s">
        <v>57170</v>
      </c>
      <c r="E3323" s="520" t="s">
        <v>64753</v>
      </c>
    </row>
    <row r="3324" spans="1:5">
      <c r="A3324" s="519">
        <v>39610</v>
      </c>
      <c r="B3324" s="519" t="s">
        <v>60806</v>
      </c>
      <c r="C3324" s="519" t="s">
        <v>57174</v>
      </c>
      <c r="D3324" s="519" t="s">
        <v>57170</v>
      </c>
      <c r="E3324" s="520" t="s">
        <v>64754</v>
      </c>
    </row>
    <row r="3325" spans="1:5">
      <c r="A3325" s="519">
        <v>39611</v>
      </c>
      <c r="B3325" s="519" t="s">
        <v>60807</v>
      </c>
      <c r="C3325" s="519" t="s">
        <v>57174</v>
      </c>
      <c r="D3325" s="519" t="s">
        <v>57170</v>
      </c>
      <c r="E3325" s="520" t="s">
        <v>64755</v>
      </c>
    </row>
    <row r="3326" spans="1:5">
      <c r="A3326" s="519">
        <v>39612</v>
      </c>
      <c r="B3326" s="519" t="s">
        <v>60808</v>
      </c>
      <c r="C3326" s="519" t="s">
        <v>57174</v>
      </c>
      <c r="D3326" s="519" t="s">
        <v>57170</v>
      </c>
      <c r="E3326" s="520" t="s">
        <v>64756</v>
      </c>
    </row>
    <row r="3327" spans="1:5">
      <c r="A3327" s="519">
        <v>39608</v>
      </c>
      <c r="B3327" s="519" t="s">
        <v>60809</v>
      </c>
      <c r="C3327" s="519" t="s">
        <v>57174</v>
      </c>
      <c r="D3327" s="519" t="s">
        <v>57170</v>
      </c>
      <c r="E3327" s="520" t="s">
        <v>64757</v>
      </c>
    </row>
    <row r="3328" spans="1:5">
      <c r="A3328" s="519">
        <v>38175</v>
      </c>
      <c r="B3328" s="519" t="s">
        <v>60810</v>
      </c>
      <c r="C3328" s="519" t="s">
        <v>57174</v>
      </c>
      <c r="D3328" s="519" t="s">
        <v>57170</v>
      </c>
      <c r="E3328" s="520" t="s">
        <v>51196</v>
      </c>
    </row>
    <row r="3329" spans="1:5">
      <c r="A3329" s="519">
        <v>38176</v>
      </c>
      <c r="B3329" s="519" t="s">
        <v>60812</v>
      </c>
      <c r="C3329" s="519" t="s">
        <v>57174</v>
      </c>
      <c r="D3329" s="519" t="s">
        <v>57170</v>
      </c>
      <c r="E3329" s="520" t="s">
        <v>56493</v>
      </c>
    </row>
    <row r="3330" spans="1:5">
      <c r="A3330" s="519">
        <v>36152</v>
      </c>
      <c r="B3330" s="519" t="s">
        <v>60813</v>
      </c>
      <c r="C3330" s="519" t="s">
        <v>57174</v>
      </c>
      <c r="D3330" s="519" t="s">
        <v>57170</v>
      </c>
      <c r="E3330" s="520" t="s">
        <v>23998</v>
      </c>
    </row>
    <row r="3331" spans="1:5">
      <c r="A3331" s="519">
        <v>11138</v>
      </c>
      <c r="B3331" s="519" t="s">
        <v>60814</v>
      </c>
      <c r="C3331" s="519" t="s">
        <v>57184</v>
      </c>
      <c r="D3331" s="519" t="s">
        <v>57170</v>
      </c>
      <c r="E3331" s="520" t="s">
        <v>55862</v>
      </c>
    </row>
    <row r="3332" spans="1:5">
      <c r="A3332" s="519">
        <v>4221</v>
      </c>
      <c r="B3332" s="519" t="s">
        <v>60815</v>
      </c>
      <c r="C3332" s="519" t="s">
        <v>57184</v>
      </c>
      <c r="D3332" s="519" t="s">
        <v>57172</v>
      </c>
      <c r="E3332" s="520" t="s">
        <v>64554</v>
      </c>
    </row>
    <row r="3333" spans="1:5">
      <c r="A3333" s="519">
        <v>4227</v>
      </c>
      <c r="B3333" s="519" t="s">
        <v>60816</v>
      </c>
      <c r="C3333" s="519" t="s">
        <v>57184</v>
      </c>
      <c r="D3333" s="519" t="s">
        <v>57172</v>
      </c>
      <c r="E3333" s="520" t="s">
        <v>63749</v>
      </c>
    </row>
    <row r="3334" spans="1:5">
      <c r="A3334" s="519">
        <v>38170</v>
      </c>
      <c r="B3334" s="519" t="s">
        <v>60817</v>
      </c>
      <c r="C3334" s="519" t="s">
        <v>57174</v>
      </c>
      <c r="D3334" s="519" t="s">
        <v>57170</v>
      </c>
      <c r="E3334" s="520" t="s">
        <v>59322</v>
      </c>
    </row>
    <row r="3335" spans="1:5">
      <c r="A3335" s="519">
        <v>4252</v>
      </c>
      <c r="B3335" s="519" t="s">
        <v>60818</v>
      </c>
      <c r="C3335" s="519" t="s">
        <v>57385</v>
      </c>
      <c r="D3335" s="519" t="s">
        <v>57170</v>
      </c>
      <c r="E3335" s="520" t="s">
        <v>62046</v>
      </c>
    </row>
    <row r="3336" spans="1:5">
      <c r="A3336" s="519">
        <v>40980</v>
      </c>
      <c r="B3336" s="519" t="s">
        <v>60820</v>
      </c>
      <c r="C3336" s="519" t="s">
        <v>57388</v>
      </c>
      <c r="D3336" s="519" t="s">
        <v>57170</v>
      </c>
      <c r="E3336" s="520" t="s">
        <v>64758</v>
      </c>
    </row>
    <row r="3337" spans="1:5">
      <c r="A3337" s="519">
        <v>4243</v>
      </c>
      <c r="B3337" s="519" t="s">
        <v>60821</v>
      </c>
      <c r="C3337" s="519" t="s">
        <v>57385</v>
      </c>
      <c r="D3337" s="519" t="s">
        <v>57170</v>
      </c>
      <c r="E3337" s="520" t="s">
        <v>63169</v>
      </c>
    </row>
    <row r="3338" spans="1:5">
      <c r="A3338" s="519">
        <v>41031</v>
      </c>
      <c r="B3338" s="519" t="s">
        <v>60822</v>
      </c>
      <c r="C3338" s="519" t="s">
        <v>57388</v>
      </c>
      <c r="D3338" s="519" t="s">
        <v>57170</v>
      </c>
      <c r="E3338" s="520" t="s">
        <v>64759</v>
      </c>
    </row>
    <row r="3339" spans="1:5">
      <c r="A3339" s="519">
        <v>37666</v>
      </c>
      <c r="B3339" s="519" t="s">
        <v>60823</v>
      </c>
      <c r="C3339" s="519" t="s">
        <v>57385</v>
      </c>
      <c r="D3339" s="519" t="s">
        <v>57170</v>
      </c>
      <c r="E3339" s="520" t="s">
        <v>55906</v>
      </c>
    </row>
    <row r="3340" spans="1:5">
      <c r="A3340" s="519">
        <v>40986</v>
      </c>
      <c r="B3340" s="519" t="s">
        <v>60824</v>
      </c>
      <c r="C3340" s="519" t="s">
        <v>57388</v>
      </c>
      <c r="D3340" s="519" t="s">
        <v>57170</v>
      </c>
      <c r="E3340" s="520" t="s">
        <v>64760</v>
      </c>
    </row>
    <row r="3341" spans="1:5">
      <c r="A3341" s="519">
        <v>4250</v>
      </c>
      <c r="B3341" s="519" t="s">
        <v>60825</v>
      </c>
      <c r="C3341" s="519" t="s">
        <v>57385</v>
      </c>
      <c r="D3341" s="519" t="s">
        <v>57170</v>
      </c>
      <c r="E3341" s="520" t="s">
        <v>56639</v>
      </c>
    </row>
    <row r="3342" spans="1:5">
      <c r="A3342" s="519">
        <v>40978</v>
      </c>
      <c r="B3342" s="519" t="s">
        <v>60827</v>
      </c>
      <c r="C3342" s="519" t="s">
        <v>57388</v>
      </c>
      <c r="D3342" s="519" t="s">
        <v>57170</v>
      </c>
      <c r="E3342" s="520" t="s">
        <v>64761</v>
      </c>
    </row>
    <row r="3343" spans="1:5">
      <c r="A3343" s="519">
        <v>41043</v>
      </c>
      <c r="B3343" s="519" t="s">
        <v>60828</v>
      </c>
      <c r="C3343" s="519" t="s">
        <v>57388</v>
      </c>
      <c r="D3343" s="519" t="s">
        <v>57170</v>
      </c>
      <c r="E3343" s="520" t="s">
        <v>64762</v>
      </c>
    </row>
    <row r="3344" spans="1:5">
      <c r="A3344" s="519">
        <v>44501</v>
      </c>
      <c r="B3344" s="519" t="s">
        <v>64763</v>
      </c>
      <c r="C3344" s="519" t="s">
        <v>57385</v>
      </c>
      <c r="D3344" s="519" t="s">
        <v>57170</v>
      </c>
      <c r="E3344" s="520" t="s">
        <v>55426</v>
      </c>
    </row>
    <row r="3345" spans="1:5">
      <c r="A3345" s="519">
        <v>4234</v>
      </c>
      <c r="B3345" s="519" t="s">
        <v>60829</v>
      </c>
      <c r="C3345" s="519" t="s">
        <v>57385</v>
      </c>
      <c r="D3345" s="519" t="s">
        <v>57172</v>
      </c>
      <c r="E3345" s="520" t="s">
        <v>55412</v>
      </c>
    </row>
    <row r="3346" spans="1:5">
      <c r="A3346" s="519">
        <v>40987</v>
      </c>
      <c r="B3346" s="519" t="s">
        <v>60831</v>
      </c>
      <c r="C3346" s="519" t="s">
        <v>57388</v>
      </c>
      <c r="D3346" s="519" t="s">
        <v>57170</v>
      </c>
      <c r="E3346" s="520" t="s">
        <v>64764</v>
      </c>
    </row>
    <row r="3347" spans="1:5">
      <c r="A3347" s="519">
        <v>4253</v>
      </c>
      <c r="B3347" s="519" t="s">
        <v>60832</v>
      </c>
      <c r="C3347" s="519" t="s">
        <v>57385</v>
      </c>
      <c r="D3347" s="519" t="s">
        <v>57170</v>
      </c>
      <c r="E3347" s="520" t="s">
        <v>55556</v>
      </c>
    </row>
    <row r="3348" spans="1:5">
      <c r="A3348" s="519">
        <v>40981</v>
      </c>
      <c r="B3348" s="519" t="s">
        <v>60833</v>
      </c>
      <c r="C3348" s="519" t="s">
        <v>57388</v>
      </c>
      <c r="D3348" s="519" t="s">
        <v>57170</v>
      </c>
      <c r="E3348" s="520" t="s">
        <v>64765</v>
      </c>
    </row>
    <row r="3349" spans="1:5">
      <c r="A3349" s="519">
        <v>4254</v>
      </c>
      <c r="B3349" s="519" t="s">
        <v>60834</v>
      </c>
      <c r="C3349" s="519" t="s">
        <v>57385</v>
      </c>
      <c r="D3349" s="519" t="s">
        <v>57170</v>
      </c>
      <c r="E3349" s="520" t="s">
        <v>55556</v>
      </c>
    </row>
    <row r="3350" spans="1:5">
      <c r="A3350" s="519">
        <v>41036</v>
      </c>
      <c r="B3350" s="519" t="s">
        <v>60835</v>
      </c>
      <c r="C3350" s="519" t="s">
        <v>57388</v>
      </c>
      <c r="D3350" s="519" t="s">
        <v>57170</v>
      </c>
      <c r="E3350" s="520" t="s">
        <v>64765</v>
      </c>
    </row>
    <row r="3351" spans="1:5">
      <c r="A3351" s="519">
        <v>4251</v>
      </c>
      <c r="B3351" s="519" t="s">
        <v>60836</v>
      </c>
      <c r="C3351" s="519" t="s">
        <v>57385</v>
      </c>
      <c r="D3351" s="519" t="s">
        <v>57170</v>
      </c>
      <c r="E3351" s="520" t="s">
        <v>64766</v>
      </c>
    </row>
    <row r="3352" spans="1:5">
      <c r="A3352" s="519">
        <v>40979</v>
      </c>
      <c r="B3352" s="519" t="s">
        <v>60837</v>
      </c>
      <c r="C3352" s="519" t="s">
        <v>57388</v>
      </c>
      <c r="D3352" s="519" t="s">
        <v>57170</v>
      </c>
      <c r="E3352" s="520" t="s">
        <v>64767</v>
      </c>
    </row>
    <row r="3353" spans="1:5">
      <c r="A3353" s="519">
        <v>4230</v>
      </c>
      <c r="B3353" s="519" t="s">
        <v>60838</v>
      </c>
      <c r="C3353" s="519" t="s">
        <v>57385</v>
      </c>
      <c r="D3353" s="519" t="s">
        <v>57170</v>
      </c>
      <c r="E3353" s="520" t="s">
        <v>56691</v>
      </c>
    </row>
    <row r="3354" spans="1:5">
      <c r="A3354" s="519">
        <v>40998</v>
      </c>
      <c r="B3354" s="519" t="s">
        <v>60839</v>
      </c>
      <c r="C3354" s="519" t="s">
        <v>57388</v>
      </c>
      <c r="D3354" s="519" t="s">
        <v>57170</v>
      </c>
      <c r="E3354" s="520" t="s">
        <v>64768</v>
      </c>
    </row>
    <row r="3355" spans="1:5">
      <c r="A3355" s="519">
        <v>4257</v>
      </c>
      <c r="B3355" s="519" t="s">
        <v>60840</v>
      </c>
      <c r="C3355" s="519" t="s">
        <v>57385</v>
      </c>
      <c r="D3355" s="519" t="s">
        <v>57170</v>
      </c>
      <c r="E3355" s="520" t="s">
        <v>55415</v>
      </c>
    </row>
    <row r="3356" spans="1:5">
      <c r="A3356" s="519">
        <v>40982</v>
      </c>
      <c r="B3356" s="519" t="s">
        <v>60841</v>
      </c>
      <c r="C3356" s="519" t="s">
        <v>57388</v>
      </c>
      <c r="D3356" s="519" t="s">
        <v>57170</v>
      </c>
      <c r="E3356" s="520" t="s">
        <v>64709</v>
      </c>
    </row>
    <row r="3357" spans="1:5">
      <c r="A3357" s="519">
        <v>4240</v>
      </c>
      <c r="B3357" s="519" t="s">
        <v>60842</v>
      </c>
      <c r="C3357" s="519" t="s">
        <v>57385</v>
      </c>
      <c r="D3357" s="519" t="s">
        <v>57170</v>
      </c>
      <c r="E3357" s="520" t="s">
        <v>54335</v>
      </c>
    </row>
    <row r="3358" spans="1:5">
      <c r="A3358" s="519">
        <v>41026</v>
      </c>
      <c r="B3358" s="519" t="s">
        <v>60843</v>
      </c>
      <c r="C3358" s="519" t="s">
        <v>57388</v>
      </c>
      <c r="D3358" s="519" t="s">
        <v>57170</v>
      </c>
      <c r="E3358" s="520" t="s">
        <v>64769</v>
      </c>
    </row>
    <row r="3359" spans="1:5">
      <c r="A3359" s="519">
        <v>4239</v>
      </c>
      <c r="B3359" s="519" t="s">
        <v>60844</v>
      </c>
      <c r="C3359" s="519" t="s">
        <v>57385</v>
      </c>
      <c r="D3359" s="519" t="s">
        <v>57170</v>
      </c>
      <c r="E3359" s="520" t="s">
        <v>64770</v>
      </c>
    </row>
    <row r="3360" spans="1:5">
      <c r="A3360" s="519">
        <v>41024</v>
      </c>
      <c r="B3360" s="519" t="s">
        <v>60845</v>
      </c>
      <c r="C3360" s="519" t="s">
        <v>57388</v>
      </c>
      <c r="D3360" s="519" t="s">
        <v>57170</v>
      </c>
      <c r="E3360" s="520" t="s">
        <v>64771</v>
      </c>
    </row>
    <row r="3361" spans="1:5">
      <c r="A3361" s="519">
        <v>4248</v>
      </c>
      <c r="B3361" s="519" t="s">
        <v>60846</v>
      </c>
      <c r="C3361" s="519" t="s">
        <v>57385</v>
      </c>
      <c r="D3361" s="519" t="s">
        <v>57170</v>
      </c>
      <c r="E3361" s="520" t="s">
        <v>55556</v>
      </c>
    </row>
    <row r="3362" spans="1:5">
      <c r="A3362" s="519">
        <v>41033</v>
      </c>
      <c r="B3362" s="519" t="s">
        <v>60847</v>
      </c>
      <c r="C3362" s="519" t="s">
        <v>57388</v>
      </c>
      <c r="D3362" s="519" t="s">
        <v>57170</v>
      </c>
      <c r="E3362" s="520" t="s">
        <v>64765</v>
      </c>
    </row>
    <row r="3363" spans="1:5">
      <c r="A3363" s="519">
        <v>41040</v>
      </c>
      <c r="B3363" s="519" t="s">
        <v>60848</v>
      </c>
      <c r="C3363" s="519" t="s">
        <v>57388</v>
      </c>
      <c r="D3363" s="519" t="s">
        <v>57170</v>
      </c>
      <c r="E3363" s="520" t="s">
        <v>64772</v>
      </c>
    </row>
    <row r="3364" spans="1:5">
      <c r="A3364" s="519">
        <v>44500</v>
      </c>
      <c r="B3364" s="519" t="s">
        <v>64773</v>
      </c>
      <c r="C3364" s="519" t="s">
        <v>57385</v>
      </c>
      <c r="D3364" s="519" t="s">
        <v>57170</v>
      </c>
      <c r="E3364" s="520" t="s">
        <v>57359</v>
      </c>
    </row>
    <row r="3365" spans="1:5">
      <c r="A3365" s="519">
        <v>4238</v>
      </c>
      <c r="B3365" s="519" t="s">
        <v>60849</v>
      </c>
      <c r="C3365" s="519" t="s">
        <v>57385</v>
      </c>
      <c r="D3365" s="519" t="s">
        <v>57170</v>
      </c>
      <c r="E3365" s="520" t="s">
        <v>57194</v>
      </c>
    </row>
    <row r="3366" spans="1:5">
      <c r="A3366" s="519">
        <v>41012</v>
      </c>
      <c r="B3366" s="519" t="s">
        <v>60850</v>
      </c>
      <c r="C3366" s="519" t="s">
        <v>57388</v>
      </c>
      <c r="D3366" s="519" t="s">
        <v>57170</v>
      </c>
      <c r="E3366" s="520" t="s">
        <v>64774</v>
      </c>
    </row>
    <row r="3367" spans="1:5">
      <c r="A3367" s="519">
        <v>4237</v>
      </c>
      <c r="B3367" s="519" t="s">
        <v>60851</v>
      </c>
      <c r="C3367" s="519" t="s">
        <v>57385</v>
      </c>
      <c r="D3367" s="519" t="s">
        <v>57170</v>
      </c>
      <c r="E3367" s="520" t="s">
        <v>64775</v>
      </c>
    </row>
    <row r="3368" spans="1:5">
      <c r="A3368" s="519">
        <v>41002</v>
      </c>
      <c r="B3368" s="519" t="s">
        <v>60852</v>
      </c>
      <c r="C3368" s="519" t="s">
        <v>57388</v>
      </c>
      <c r="D3368" s="519" t="s">
        <v>57170</v>
      </c>
      <c r="E3368" s="520" t="s">
        <v>64776</v>
      </c>
    </row>
    <row r="3369" spans="1:5">
      <c r="A3369" s="519">
        <v>4233</v>
      </c>
      <c r="B3369" s="519" t="s">
        <v>60853</v>
      </c>
      <c r="C3369" s="519" t="s">
        <v>57385</v>
      </c>
      <c r="D3369" s="519" t="s">
        <v>57170</v>
      </c>
      <c r="E3369" s="520" t="s">
        <v>56634</v>
      </c>
    </row>
    <row r="3370" spans="1:5">
      <c r="A3370" s="519">
        <v>41001</v>
      </c>
      <c r="B3370" s="519" t="s">
        <v>60854</v>
      </c>
      <c r="C3370" s="519" t="s">
        <v>57388</v>
      </c>
      <c r="D3370" s="519" t="s">
        <v>57170</v>
      </c>
      <c r="E3370" s="520" t="s">
        <v>64777</v>
      </c>
    </row>
    <row r="3371" spans="1:5">
      <c r="A3371" s="519">
        <v>2</v>
      </c>
      <c r="B3371" s="519" t="s">
        <v>60855</v>
      </c>
      <c r="C3371" s="519" t="s">
        <v>57384</v>
      </c>
      <c r="D3371" s="519" t="s">
        <v>57170</v>
      </c>
      <c r="E3371" s="520" t="s">
        <v>52263</v>
      </c>
    </row>
    <row r="3372" spans="1:5">
      <c r="A3372" s="519">
        <v>36517</v>
      </c>
      <c r="B3372" s="519" t="s">
        <v>60856</v>
      </c>
      <c r="C3372" s="519" t="s">
        <v>57174</v>
      </c>
      <c r="D3372" s="519" t="s">
        <v>57170</v>
      </c>
      <c r="E3372" s="520" t="s">
        <v>64778</v>
      </c>
    </row>
    <row r="3373" spans="1:5">
      <c r="A3373" s="519">
        <v>4262</v>
      </c>
      <c r="B3373" s="519" t="s">
        <v>60857</v>
      </c>
      <c r="C3373" s="519" t="s">
        <v>57174</v>
      </c>
      <c r="D3373" s="519" t="s">
        <v>57172</v>
      </c>
      <c r="E3373" s="520" t="s">
        <v>64779</v>
      </c>
    </row>
    <row r="3374" spans="1:5">
      <c r="A3374" s="519">
        <v>4263</v>
      </c>
      <c r="B3374" s="519" t="s">
        <v>60858</v>
      </c>
      <c r="C3374" s="519" t="s">
        <v>57174</v>
      </c>
      <c r="D3374" s="519" t="s">
        <v>57170</v>
      </c>
      <c r="E3374" s="520" t="s">
        <v>64780</v>
      </c>
    </row>
    <row r="3375" spans="1:5">
      <c r="A3375" s="519">
        <v>36518</v>
      </c>
      <c r="B3375" s="519" t="s">
        <v>60859</v>
      </c>
      <c r="C3375" s="519" t="s">
        <v>57174</v>
      </c>
      <c r="D3375" s="519" t="s">
        <v>57170</v>
      </c>
      <c r="E3375" s="520" t="s">
        <v>64781</v>
      </c>
    </row>
    <row r="3376" spans="1:5">
      <c r="A3376" s="519">
        <v>14221</v>
      </c>
      <c r="B3376" s="519" t="s">
        <v>60860</v>
      </c>
      <c r="C3376" s="519" t="s">
        <v>57174</v>
      </c>
      <c r="D3376" s="519" t="s">
        <v>57170</v>
      </c>
      <c r="E3376" s="520" t="s">
        <v>64782</v>
      </c>
    </row>
    <row r="3377" spans="1:5">
      <c r="A3377" s="519">
        <v>38402</v>
      </c>
      <c r="B3377" s="519" t="s">
        <v>60861</v>
      </c>
      <c r="C3377" s="519" t="s">
        <v>57174</v>
      </c>
      <c r="D3377" s="519" t="s">
        <v>57170</v>
      </c>
      <c r="E3377" s="520" t="s">
        <v>61537</v>
      </c>
    </row>
    <row r="3378" spans="1:5">
      <c r="A3378" s="519">
        <v>3412</v>
      </c>
      <c r="B3378" s="519" t="s">
        <v>60863</v>
      </c>
      <c r="C3378" s="519" t="s">
        <v>57171</v>
      </c>
      <c r="D3378" s="519" t="s">
        <v>57170</v>
      </c>
      <c r="E3378" s="520" t="s">
        <v>64783</v>
      </c>
    </row>
    <row r="3379" spans="1:5">
      <c r="A3379" s="519">
        <v>3413</v>
      </c>
      <c r="B3379" s="519" t="s">
        <v>60865</v>
      </c>
      <c r="C3379" s="519" t="s">
        <v>57171</v>
      </c>
      <c r="D3379" s="519" t="s">
        <v>57170</v>
      </c>
      <c r="E3379" s="520" t="s">
        <v>56584</v>
      </c>
    </row>
    <row r="3380" spans="1:5">
      <c r="A3380" s="519">
        <v>39744</v>
      </c>
      <c r="B3380" s="519" t="s">
        <v>60866</v>
      </c>
      <c r="C3380" s="519" t="s">
        <v>57171</v>
      </c>
      <c r="D3380" s="519" t="s">
        <v>57170</v>
      </c>
      <c r="E3380" s="520" t="s">
        <v>64784</v>
      </c>
    </row>
    <row r="3381" spans="1:5">
      <c r="A3381" s="519">
        <v>39745</v>
      </c>
      <c r="B3381" s="519" t="s">
        <v>60868</v>
      </c>
      <c r="C3381" s="519" t="s">
        <v>57171</v>
      </c>
      <c r="D3381" s="519" t="s">
        <v>57170</v>
      </c>
      <c r="E3381" s="520" t="s">
        <v>64785</v>
      </c>
    </row>
    <row r="3382" spans="1:5">
      <c r="A3382" s="519">
        <v>39637</v>
      </c>
      <c r="B3382" s="519" t="s">
        <v>60870</v>
      </c>
      <c r="C3382" s="519" t="s">
        <v>57171</v>
      </c>
      <c r="D3382" s="519" t="s">
        <v>57170</v>
      </c>
      <c r="E3382" s="520" t="s">
        <v>64786</v>
      </c>
    </row>
    <row r="3383" spans="1:5">
      <c r="A3383" s="519">
        <v>39638</v>
      </c>
      <c r="B3383" s="519" t="s">
        <v>60871</v>
      </c>
      <c r="C3383" s="519" t="s">
        <v>57171</v>
      </c>
      <c r="D3383" s="519" t="s">
        <v>57170</v>
      </c>
      <c r="E3383" s="520" t="s">
        <v>64787</v>
      </c>
    </row>
    <row r="3384" spans="1:5">
      <c r="A3384" s="519">
        <v>39639</v>
      </c>
      <c r="B3384" s="519" t="s">
        <v>60872</v>
      </c>
      <c r="C3384" s="519" t="s">
        <v>57171</v>
      </c>
      <c r="D3384" s="519" t="s">
        <v>57170</v>
      </c>
      <c r="E3384" s="520" t="s">
        <v>64788</v>
      </c>
    </row>
    <row r="3385" spans="1:5">
      <c r="A3385" s="519">
        <v>39517</v>
      </c>
      <c r="B3385" s="519" t="s">
        <v>60873</v>
      </c>
      <c r="C3385" s="519" t="s">
        <v>57171</v>
      </c>
      <c r="D3385" s="519" t="s">
        <v>57170</v>
      </c>
      <c r="E3385" s="520" t="s">
        <v>64789</v>
      </c>
    </row>
    <row r="3386" spans="1:5">
      <c r="A3386" s="519">
        <v>39518</v>
      </c>
      <c r="B3386" s="519" t="s">
        <v>60874</v>
      </c>
      <c r="C3386" s="519" t="s">
        <v>57171</v>
      </c>
      <c r="D3386" s="519" t="s">
        <v>57170</v>
      </c>
      <c r="E3386" s="520" t="s">
        <v>64790</v>
      </c>
    </row>
    <row r="3387" spans="1:5">
      <c r="A3387" s="519">
        <v>38366</v>
      </c>
      <c r="B3387" s="519" t="s">
        <v>60875</v>
      </c>
      <c r="C3387" s="519" t="s">
        <v>57171</v>
      </c>
      <c r="D3387" s="519" t="s">
        <v>57170</v>
      </c>
      <c r="E3387" s="520" t="s">
        <v>58835</v>
      </c>
    </row>
    <row r="3388" spans="1:5">
      <c r="A3388" s="519">
        <v>11703</v>
      </c>
      <c r="B3388" s="519" t="s">
        <v>60876</v>
      </c>
      <c r="C3388" s="519" t="s">
        <v>57174</v>
      </c>
      <c r="D3388" s="519" t="s">
        <v>57170</v>
      </c>
      <c r="E3388" s="520" t="s">
        <v>56872</v>
      </c>
    </row>
    <row r="3389" spans="1:5">
      <c r="A3389" s="519">
        <v>37400</v>
      </c>
      <c r="B3389" s="519" t="s">
        <v>60878</v>
      </c>
      <c r="C3389" s="519" t="s">
        <v>57174</v>
      </c>
      <c r="D3389" s="519" t="s">
        <v>40591</v>
      </c>
      <c r="E3389" s="520" t="s">
        <v>56921</v>
      </c>
    </row>
    <row r="3390" spans="1:5">
      <c r="A3390" s="519">
        <v>25400</v>
      </c>
      <c r="B3390" s="519" t="s">
        <v>64791</v>
      </c>
      <c r="C3390" s="519" t="s">
        <v>57174</v>
      </c>
      <c r="D3390" s="519" t="s">
        <v>57170</v>
      </c>
      <c r="E3390" s="520" t="s">
        <v>64792</v>
      </c>
    </row>
    <row r="3391" spans="1:5">
      <c r="A3391" s="519">
        <v>4276</v>
      </c>
      <c r="B3391" s="519" t="s">
        <v>60879</v>
      </c>
      <c r="C3391" s="519" t="s">
        <v>57174</v>
      </c>
      <c r="D3391" s="519" t="s">
        <v>40591</v>
      </c>
      <c r="E3391" s="520" t="s">
        <v>64793</v>
      </c>
    </row>
    <row r="3392" spans="1:5">
      <c r="A3392" s="519">
        <v>4273</v>
      </c>
      <c r="B3392" s="519" t="s">
        <v>60880</v>
      </c>
      <c r="C3392" s="519" t="s">
        <v>57174</v>
      </c>
      <c r="D3392" s="519" t="s">
        <v>40591</v>
      </c>
      <c r="E3392" s="520" t="s">
        <v>64794</v>
      </c>
    </row>
    <row r="3393" spans="1:5">
      <c r="A3393" s="519">
        <v>4274</v>
      </c>
      <c r="B3393" s="519" t="s">
        <v>60881</v>
      </c>
      <c r="C3393" s="519" t="s">
        <v>57174</v>
      </c>
      <c r="D3393" s="519" t="s">
        <v>40591</v>
      </c>
      <c r="E3393" s="520" t="s">
        <v>63466</v>
      </c>
    </row>
    <row r="3394" spans="1:5">
      <c r="A3394" s="519">
        <v>39438</v>
      </c>
      <c r="B3394" s="519" t="s">
        <v>60883</v>
      </c>
      <c r="C3394" s="519" t="s">
        <v>57174</v>
      </c>
      <c r="D3394" s="519" t="s">
        <v>57170</v>
      </c>
      <c r="E3394" s="520" t="s">
        <v>23091</v>
      </c>
    </row>
    <row r="3395" spans="1:5">
      <c r="A3395" s="519">
        <v>11963</v>
      </c>
      <c r="B3395" s="519" t="s">
        <v>60884</v>
      </c>
      <c r="C3395" s="519" t="s">
        <v>57174</v>
      </c>
      <c r="D3395" s="519" t="s">
        <v>57170</v>
      </c>
      <c r="E3395" s="520" t="s">
        <v>58531</v>
      </c>
    </row>
    <row r="3396" spans="1:5">
      <c r="A3396" s="519">
        <v>11964</v>
      </c>
      <c r="B3396" s="519" t="s">
        <v>60885</v>
      </c>
      <c r="C3396" s="519" t="s">
        <v>57174</v>
      </c>
      <c r="D3396" s="519" t="s">
        <v>57170</v>
      </c>
      <c r="E3396" s="520" t="s">
        <v>57748</v>
      </c>
    </row>
    <row r="3397" spans="1:5">
      <c r="A3397" s="519">
        <v>4379</v>
      </c>
      <c r="B3397" s="519" t="s">
        <v>60887</v>
      </c>
      <c r="C3397" s="519" t="s">
        <v>57174</v>
      </c>
      <c r="D3397" s="519" t="s">
        <v>57170</v>
      </c>
      <c r="E3397" s="520" t="s">
        <v>23133</v>
      </c>
    </row>
    <row r="3398" spans="1:5">
      <c r="A3398" s="519">
        <v>4377</v>
      </c>
      <c r="B3398" s="519" t="s">
        <v>60888</v>
      </c>
      <c r="C3398" s="519" t="s">
        <v>57174</v>
      </c>
      <c r="D3398" s="519" t="s">
        <v>57170</v>
      </c>
      <c r="E3398" s="520" t="s">
        <v>23377</v>
      </c>
    </row>
    <row r="3399" spans="1:5">
      <c r="A3399" s="519">
        <v>4356</v>
      </c>
      <c r="B3399" s="519" t="s">
        <v>60889</v>
      </c>
      <c r="C3399" s="519" t="s">
        <v>57174</v>
      </c>
      <c r="D3399" s="519" t="s">
        <v>57170</v>
      </c>
      <c r="E3399" s="520" t="s">
        <v>23091</v>
      </c>
    </row>
    <row r="3400" spans="1:5">
      <c r="A3400" s="519">
        <v>13246</v>
      </c>
      <c r="B3400" s="519" t="s">
        <v>60890</v>
      </c>
      <c r="C3400" s="519" t="s">
        <v>57174</v>
      </c>
      <c r="D3400" s="519" t="s">
        <v>57170</v>
      </c>
      <c r="E3400" s="520" t="s">
        <v>23687</v>
      </c>
    </row>
    <row r="3401" spans="1:5">
      <c r="A3401" s="519">
        <v>4346</v>
      </c>
      <c r="B3401" s="519" t="s">
        <v>60891</v>
      </c>
      <c r="C3401" s="519" t="s">
        <v>57174</v>
      </c>
      <c r="D3401" s="519" t="s">
        <v>57170</v>
      </c>
      <c r="E3401" s="520" t="s">
        <v>63510</v>
      </c>
    </row>
    <row r="3402" spans="1:5">
      <c r="A3402" s="519">
        <v>11955</v>
      </c>
      <c r="B3402" s="519" t="s">
        <v>60892</v>
      </c>
      <c r="C3402" s="519" t="s">
        <v>57174</v>
      </c>
      <c r="D3402" s="519" t="s">
        <v>57170</v>
      </c>
      <c r="E3402" s="520" t="s">
        <v>59037</v>
      </c>
    </row>
    <row r="3403" spans="1:5">
      <c r="A3403" s="519">
        <v>11960</v>
      </c>
      <c r="B3403" s="519" t="s">
        <v>60893</v>
      </c>
      <c r="C3403" s="519" t="s">
        <v>57174</v>
      </c>
      <c r="D3403" s="519" t="s">
        <v>57170</v>
      </c>
      <c r="E3403" s="520" t="s">
        <v>23086</v>
      </c>
    </row>
    <row r="3404" spans="1:5">
      <c r="A3404" s="519">
        <v>4333</v>
      </c>
      <c r="B3404" s="519" t="s">
        <v>60894</v>
      </c>
      <c r="C3404" s="519" t="s">
        <v>57174</v>
      </c>
      <c r="D3404" s="519" t="s">
        <v>57170</v>
      </c>
      <c r="E3404" s="520" t="s">
        <v>23091</v>
      </c>
    </row>
    <row r="3405" spans="1:5">
      <c r="A3405" s="519">
        <v>4358</v>
      </c>
      <c r="B3405" s="519" t="s">
        <v>60895</v>
      </c>
      <c r="C3405" s="519" t="s">
        <v>57174</v>
      </c>
      <c r="D3405" s="519" t="s">
        <v>57170</v>
      </c>
      <c r="E3405" s="520" t="s">
        <v>26222</v>
      </c>
    </row>
    <row r="3406" spans="1:5">
      <c r="A3406" s="519">
        <v>39435</v>
      </c>
      <c r="B3406" s="519" t="s">
        <v>60896</v>
      </c>
      <c r="C3406" s="519" t="s">
        <v>57174</v>
      </c>
      <c r="D3406" s="519" t="s">
        <v>57170</v>
      </c>
      <c r="E3406" s="520" t="s">
        <v>23145</v>
      </c>
    </row>
    <row r="3407" spans="1:5">
      <c r="A3407" s="519">
        <v>39436</v>
      </c>
      <c r="B3407" s="519" t="s">
        <v>60897</v>
      </c>
      <c r="C3407" s="519" t="s">
        <v>57174</v>
      </c>
      <c r="D3407" s="519" t="s">
        <v>57170</v>
      </c>
      <c r="E3407" s="520" t="s">
        <v>23277</v>
      </c>
    </row>
    <row r="3408" spans="1:5">
      <c r="A3408" s="519">
        <v>39437</v>
      </c>
      <c r="B3408" s="519" t="s">
        <v>60898</v>
      </c>
      <c r="C3408" s="519" t="s">
        <v>57174</v>
      </c>
      <c r="D3408" s="519" t="s">
        <v>57170</v>
      </c>
      <c r="E3408" s="520" t="s">
        <v>23248</v>
      </c>
    </row>
    <row r="3409" spans="1:5">
      <c r="A3409" s="519">
        <v>39439</v>
      </c>
      <c r="B3409" s="519" t="s">
        <v>60899</v>
      </c>
      <c r="C3409" s="519" t="s">
        <v>57174</v>
      </c>
      <c r="D3409" s="519" t="s">
        <v>57170</v>
      </c>
      <c r="E3409" s="520" t="s">
        <v>23482</v>
      </c>
    </row>
    <row r="3410" spans="1:5">
      <c r="A3410" s="519">
        <v>39440</v>
      </c>
      <c r="B3410" s="519" t="s">
        <v>60900</v>
      </c>
      <c r="C3410" s="519" t="s">
        <v>57174</v>
      </c>
      <c r="D3410" s="519" t="s">
        <v>57170</v>
      </c>
      <c r="E3410" s="520" t="s">
        <v>23595</v>
      </c>
    </row>
    <row r="3411" spans="1:5">
      <c r="A3411" s="519">
        <v>39441</v>
      </c>
      <c r="B3411" s="519" t="s">
        <v>60901</v>
      </c>
      <c r="C3411" s="519" t="s">
        <v>57174</v>
      </c>
      <c r="D3411" s="519" t="s">
        <v>57170</v>
      </c>
      <c r="E3411" s="520" t="s">
        <v>25331</v>
      </c>
    </row>
    <row r="3412" spans="1:5">
      <c r="A3412" s="519">
        <v>39442</v>
      </c>
      <c r="B3412" s="519" t="s">
        <v>60902</v>
      </c>
      <c r="C3412" s="519" t="s">
        <v>57174</v>
      </c>
      <c r="D3412" s="519" t="s">
        <v>57170</v>
      </c>
      <c r="E3412" s="520" t="s">
        <v>23098</v>
      </c>
    </row>
    <row r="3413" spans="1:5">
      <c r="A3413" s="519">
        <v>39443</v>
      </c>
      <c r="B3413" s="519" t="s">
        <v>60903</v>
      </c>
      <c r="C3413" s="519" t="s">
        <v>57174</v>
      </c>
      <c r="D3413" s="519" t="s">
        <v>57170</v>
      </c>
      <c r="E3413" s="520" t="s">
        <v>25783</v>
      </c>
    </row>
    <row r="3414" spans="1:5">
      <c r="A3414" s="519">
        <v>4329</v>
      </c>
      <c r="B3414" s="519" t="s">
        <v>60904</v>
      </c>
      <c r="C3414" s="519" t="s">
        <v>57174</v>
      </c>
      <c r="D3414" s="519" t="s">
        <v>57172</v>
      </c>
      <c r="E3414" s="520" t="s">
        <v>55097</v>
      </c>
    </row>
    <row r="3415" spans="1:5">
      <c r="A3415" s="519">
        <v>4383</v>
      </c>
      <c r="B3415" s="519" t="s">
        <v>60905</v>
      </c>
      <c r="C3415" s="519" t="s">
        <v>57174</v>
      </c>
      <c r="D3415" s="519" t="s">
        <v>57170</v>
      </c>
      <c r="E3415" s="520" t="s">
        <v>56330</v>
      </c>
    </row>
    <row r="3416" spans="1:5">
      <c r="A3416" s="519">
        <v>4344</v>
      </c>
      <c r="B3416" s="519" t="s">
        <v>60906</v>
      </c>
      <c r="C3416" s="519" t="s">
        <v>57174</v>
      </c>
      <c r="D3416" s="519" t="s">
        <v>57170</v>
      </c>
      <c r="E3416" s="520" t="s">
        <v>57919</v>
      </c>
    </row>
    <row r="3417" spans="1:5">
      <c r="A3417" s="519">
        <v>436</v>
      </c>
      <c r="B3417" s="519" t="s">
        <v>60907</v>
      </c>
      <c r="C3417" s="519" t="s">
        <v>57174</v>
      </c>
      <c r="D3417" s="519" t="s">
        <v>40591</v>
      </c>
      <c r="E3417" s="520" t="s">
        <v>55385</v>
      </c>
    </row>
    <row r="3418" spans="1:5">
      <c r="A3418" s="519">
        <v>442</v>
      </c>
      <c r="B3418" s="519" t="s">
        <v>60908</v>
      </c>
      <c r="C3418" s="519" t="s">
        <v>57174</v>
      </c>
      <c r="D3418" s="519" t="s">
        <v>40591</v>
      </c>
      <c r="E3418" s="520" t="s">
        <v>64795</v>
      </c>
    </row>
    <row r="3419" spans="1:5">
      <c r="A3419" s="519">
        <v>11953</v>
      </c>
      <c r="B3419" s="519" t="s">
        <v>60909</v>
      </c>
      <c r="C3419" s="519" t="s">
        <v>57174</v>
      </c>
      <c r="D3419" s="519" t="s">
        <v>57170</v>
      </c>
      <c r="E3419" s="520" t="s">
        <v>64796</v>
      </c>
    </row>
    <row r="3420" spans="1:5">
      <c r="A3420" s="519">
        <v>4335</v>
      </c>
      <c r="B3420" s="519" t="s">
        <v>60911</v>
      </c>
      <c r="C3420" s="519" t="s">
        <v>57174</v>
      </c>
      <c r="D3420" s="519" t="s">
        <v>57170</v>
      </c>
      <c r="E3420" s="520" t="s">
        <v>64538</v>
      </c>
    </row>
    <row r="3421" spans="1:5">
      <c r="A3421" s="519">
        <v>4334</v>
      </c>
      <c r="B3421" s="519" t="s">
        <v>60912</v>
      </c>
      <c r="C3421" s="519" t="s">
        <v>57174</v>
      </c>
      <c r="D3421" s="519" t="s">
        <v>57170</v>
      </c>
      <c r="E3421" s="520" t="s">
        <v>56747</v>
      </c>
    </row>
    <row r="3422" spans="1:5">
      <c r="A3422" s="519">
        <v>4343</v>
      </c>
      <c r="B3422" s="519" t="s">
        <v>60913</v>
      </c>
      <c r="C3422" s="519" t="s">
        <v>57174</v>
      </c>
      <c r="D3422" s="519" t="s">
        <v>57170</v>
      </c>
      <c r="E3422" s="520" t="s">
        <v>26240</v>
      </c>
    </row>
    <row r="3423" spans="1:5">
      <c r="A3423" s="519">
        <v>430</v>
      </c>
      <c r="B3423" s="519" t="s">
        <v>60914</v>
      </c>
      <c r="C3423" s="519" t="s">
        <v>57174</v>
      </c>
      <c r="D3423" s="519" t="s">
        <v>40591</v>
      </c>
      <c r="E3423" s="520" t="s">
        <v>24135</v>
      </c>
    </row>
    <row r="3424" spans="1:5">
      <c r="A3424" s="519">
        <v>441</v>
      </c>
      <c r="B3424" s="519" t="s">
        <v>60915</v>
      </c>
      <c r="C3424" s="519" t="s">
        <v>57174</v>
      </c>
      <c r="D3424" s="519" t="s">
        <v>40591</v>
      </c>
      <c r="E3424" s="520" t="s">
        <v>49717</v>
      </c>
    </row>
    <row r="3425" spans="1:5">
      <c r="A3425" s="519">
        <v>431</v>
      </c>
      <c r="B3425" s="519" t="s">
        <v>60916</v>
      </c>
      <c r="C3425" s="519" t="s">
        <v>57174</v>
      </c>
      <c r="D3425" s="519" t="s">
        <v>40591</v>
      </c>
      <c r="E3425" s="520" t="s">
        <v>51063</v>
      </c>
    </row>
    <row r="3426" spans="1:5">
      <c r="A3426" s="519">
        <v>432</v>
      </c>
      <c r="B3426" s="519" t="s">
        <v>60917</v>
      </c>
      <c r="C3426" s="519" t="s">
        <v>57174</v>
      </c>
      <c r="D3426" s="519" t="s">
        <v>40591</v>
      </c>
      <c r="E3426" s="520" t="s">
        <v>54075</v>
      </c>
    </row>
    <row r="3427" spans="1:5">
      <c r="A3427" s="519">
        <v>429</v>
      </c>
      <c r="B3427" s="519" t="s">
        <v>60919</v>
      </c>
      <c r="C3427" s="519" t="s">
        <v>57174</v>
      </c>
      <c r="D3427" s="519" t="s">
        <v>40591</v>
      </c>
      <c r="E3427" s="520" t="s">
        <v>64797</v>
      </c>
    </row>
    <row r="3428" spans="1:5">
      <c r="A3428" s="519">
        <v>439</v>
      </c>
      <c r="B3428" s="519" t="s">
        <v>60920</v>
      </c>
      <c r="C3428" s="519" t="s">
        <v>57174</v>
      </c>
      <c r="D3428" s="519" t="s">
        <v>40591</v>
      </c>
      <c r="E3428" s="520" t="s">
        <v>52306</v>
      </c>
    </row>
    <row r="3429" spans="1:5">
      <c r="A3429" s="519">
        <v>433</v>
      </c>
      <c r="B3429" s="519" t="s">
        <v>60921</v>
      </c>
      <c r="C3429" s="519" t="s">
        <v>57174</v>
      </c>
      <c r="D3429" s="519" t="s">
        <v>40591</v>
      </c>
      <c r="E3429" s="520" t="s">
        <v>55791</v>
      </c>
    </row>
    <row r="3430" spans="1:5">
      <c r="A3430" s="519">
        <v>437</v>
      </c>
      <c r="B3430" s="519" t="s">
        <v>60923</v>
      </c>
      <c r="C3430" s="519" t="s">
        <v>57174</v>
      </c>
      <c r="D3430" s="519" t="s">
        <v>40591</v>
      </c>
      <c r="E3430" s="520" t="s">
        <v>63565</v>
      </c>
    </row>
    <row r="3431" spans="1:5">
      <c r="A3431" s="519">
        <v>11790</v>
      </c>
      <c r="B3431" s="519" t="s">
        <v>60924</v>
      </c>
      <c r="C3431" s="519" t="s">
        <v>57174</v>
      </c>
      <c r="D3431" s="519" t="s">
        <v>40591</v>
      </c>
      <c r="E3431" s="520" t="s">
        <v>59546</v>
      </c>
    </row>
    <row r="3432" spans="1:5">
      <c r="A3432" s="519">
        <v>428</v>
      </c>
      <c r="B3432" s="519" t="s">
        <v>60925</v>
      </c>
      <c r="C3432" s="519" t="s">
        <v>57174</v>
      </c>
      <c r="D3432" s="519" t="s">
        <v>40591</v>
      </c>
      <c r="E3432" s="520" t="s">
        <v>49451</v>
      </c>
    </row>
    <row r="3433" spans="1:5">
      <c r="A3433" s="519">
        <v>4384</v>
      </c>
      <c r="B3433" s="519" t="s">
        <v>60926</v>
      </c>
      <c r="C3433" s="519" t="s">
        <v>57174</v>
      </c>
      <c r="D3433" s="519" t="s">
        <v>57170</v>
      </c>
      <c r="E3433" s="520" t="s">
        <v>56960</v>
      </c>
    </row>
    <row r="3434" spans="1:5">
      <c r="A3434" s="519">
        <v>4351</v>
      </c>
      <c r="B3434" s="519" t="s">
        <v>60927</v>
      </c>
      <c r="C3434" s="519" t="s">
        <v>57174</v>
      </c>
      <c r="D3434" s="519" t="s">
        <v>57170</v>
      </c>
      <c r="E3434" s="520" t="s">
        <v>55408</v>
      </c>
    </row>
    <row r="3435" spans="1:5">
      <c r="A3435" s="519">
        <v>11054</v>
      </c>
      <c r="B3435" s="519" t="s">
        <v>60928</v>
      </c>
      <c r="C3435" s="519" t="s">
        <v>57174</v>
      </c>
      <c r="D3435" s="519" t="s">
        <v>57170</v>
      </c>
      <c r="E3435" s="520" t="s">
        <v>23279</v>
      </c>
    </row>
    <row r="3436" spans="1:5">
      <c r="A3436" s="519">
        <v>11055</v>
      </c>
      <c r="B3436" s="519" t="s">
        <v>60929</v>
      </c>
      <c r="C3436" s="519" t="s">
        <v>57174</v>
      </c>
      <c r="D3436" s="519" t="s">
        <v>57170</v>
      </c>
      <c r="E3436" s="520" t="s">
        <v>23558</v>
      </c>
    </row>
    <row r="3437" spans="1:5">
      <c r="A3437" s="519">
        <v>11056</v>
      </c>
      <c r="B3437" s="519" t="s">
        <v>60930</v>
      </c>
      <c r="C3437" s="519" t="s">
        <v>57174</v>
      </c>
      <c r="D3437" s="519" t="s">
        <v>57170</v>
      </c>
      <c r="E3437" s="520" t="s">
        <v>23418</v>
      </c>
    </row>
    <row r="3438" spans="1:5">
      <c r="A3438" s="519">
        <v>11057</v>
      </c>
      <c r="B3438" s="519" t="s">
        <v>60931</v>
      </c>
      <c r="C3438" s="519" t="s">
        <v>57174</v>
      </c>
      <c r="D3438" s="519" t="s">
        <v>57170</v>
      </c>
      <c r="E3438" s="520" t="s">
        <v>23086</v>
      </c>
    </row>
    <row r="3439" spans="1:5">
      <c r="A3439" s="519">
        <v>11059</v>
      </c>
      <c r="B3439" s="519" t="s">
        <v>60932</v>
      </c>
      <c r="C3439" s="519" t="s">
        <v>57174</v>
      </c>
      <c r="D3439" s="519" t="s">
        <v>57170</v>
      </c>
      <c r="E3439" s="520" t="s">
        <v>23021</v>
      </c>
    </row>
    <row r="3440" spans="1:5">
      <c r="A3440" s="519">
        <v>11058</v>
      </c>
      <c r="B3440" s="519" t="s">
        <v>60933</v>
      </c>
      <c r="C3440" s="519" t="s">
        <v>57174</v>
      </c>
      <c r="D3440" s="519" t="s">
        <v>57170</v>
      </c>
      <c r="E3440" s="520" t="s">
        <v>23420</v>
      </c>
    </row>
    <row r="3441" spans="1:5">
      <c r="A3441" s="519">
        <v>4380</v>
      </c>
      <c r="B3441" s="519" t="s">
        <v>60934</v>
      </c>
      <c r="C3441" s="519" t="s">
        <v>57174</v>
      </c>
      <c r="D3441" s="519" t="s">
        <v>57170</v>
      </c>
      <c r="E3441" s="520" t="s">
        <v>52253</v>
      </c>
    </row>
    <row r="3442" spans="1:5">
      <c r="A3442" s="519">
        <v>4299</v>
      </c>
      <c r="B3442" s="519" t="s">
        <v>60935</v>
      </c>
      <c r="C3442" s="519" t="s">
        <v>57174</v>
      </c>
      <c r="D3442" s="519" t="s">
        <v>57172</v>
      </c>
      <c r="E3442" s="520" t="s">
        <v>55632</v>
      </c>
    </row>
    <row r="3443" spans="1:5">
      <c r="A3443" s="519">
        <v>4304</v>
      </c>
      <c r="B3443" s="519" t="s">
        <v>60937</v>
      </c>
      <c r="C3443" s="519" t="s">
        <v>57174</v>
      </c>
      <c r="D3443" s="519" t="s">
        <v>57170</v>
      </c>
      <c r="E3443" s="520" t="s">
        <v>52267</v>
      </c>
    </row>
    <row r="3444" spans="1:5">
      <c r="A3444" s="519">
        <v>4305</v>
      </c>
      <c r="B3444" s="519" t="s">
        <v>60939</v>
      </c>
      <c r="C3444" s="519" t="s">
        <v>57174</v>
      </c>
      <c r="D3444" s="519" t="s">
        <v>57170</v>
      </c>
      <c r="E3444" s="520" t="s">
        <v>63841</v>
      </c>
    </row>
    <row r="3445" spans="1:5">
      <c r="A3445" s="519">
        <v>4306</v>
      </c>
      <c r="B3445" s="519" t="s">
        <v>60940</v>
      </c>
      <c r="C3445" s="519" t="s">
        <v>57174</v>
      </c>
      <c r="D3445" s="519" t="s">
        <v>57170</v>
      </c>
      <c r="E3445" s="520" t="s">
        <v>57224</v>
      </c>
    </row>
    <row r="3446" spans="1:5">
      <c r="A3446" s="519">
        <v>4308</v>
      </c>
      <c r="B3446" s="519" t="s">
        <v>60941</v>
      </c>
      <c r="C3446" s="519" t="s">
        <v>57174</v>
      </c>
      <c r="D3446" s="519" t="s">
        <v>57170</v>
      </c>
      <c r="E3446" s="520" t="s">
        <v>64537</v>
      </c>
    </row>
    <row r="3447" spans="1:5">
      <c r="A3447" s="519">
        <v>4302</v>
      </c>
      <c r="B3447" s="519" t="s">
        <v>60942</v>
      </c>
      <c r="C3447" s="519" t="s">
        <v>57174</v>
      </c>
      <c r="D3447" s="519" t="s">
        <v>57170</v>
      </c>
      <c r="E3447" s="520" t="s">
        <v>55752</v>
      </c>
    </row>
    <row r="3448" spans="1:5">
      <c r="A3448" s="519">
        <v>4300</v>
      </c>
      <c r="B3448" s="519" t="s">
        <v>60943</v>
      </c>
      <c r="C3448" s="519" t="s">
        <v>57174</v>
      </c>
      <c r="D3448" s="519" t="s">
        <v>57170</v>
      </c>
      <c r="E3448" s="520" t="s">
        <v>23590</v>
      </c>
    </row>
    <row r="3449" spans="1:5">
      <c r="A3449" s="519">
        <v>4301</v>
      </c>
      <c r="B3449" s="519" t="s">
        <v>60944</v>
      </c>
      <c r="C3449" s="519" t="s">
        <v>57174</v>
      </c>
      <c r="D3449" s="519" t="s">
        <v>57170</v>
      </c>
      <c r="E3449" s="520" t="s">
        <v>57591</v>
      </c>
    </row>
    <row r="3450" spans="1:5">
      <c r="A3450" s="519">
        <v>4320</v>
      </c>
      <c r="B3450" s="519" t="s">
        <v>60945</v>
      </c>
      <c r="C3450" s="519" t="s">
        <v>57174</v>
      </c>
      <c r="D3450" s="519" t="s">
        <v>57170</v>
      </c>
      <c r="E3450" s="520" t="s">
        <v>62413</v>
      </c>
    </row>
    <row r="3451" spans="1:5">
      <c r="A3451" s="519">
        <v>4318</v>
      </c>
      <c r="B3451" s="519" t="s">
        <v>60946</v>
      </c>
      <c r="C3451" s="519" t="s">
        <v>57174</v>
      </c>
      <c r="D3451" s="519" t="s">
        <v>57170</v>
      </c>
      <c r="E3451" s="520" t="s">
        <v>56962</v>
      </c>
    </row>
    <row r="3452" spans="1:5">
      <c r="A3452" s="519">
        <v>40547</v>
      </c>
      <c r="B3452" s="519" t="s">
        <v>60947</v>
      </c>
      <c r="C3452" s="519" t="s">
        <v>59617</v>
      </c>
      <c r="D3452" s="519" t="s">
        <v>57170</v>
      </c>
      <c r="E3452" s="520" t="s">
        <v>55559</v>
      </c>
    </row>
    <row r="3453" spans="1:5">
      <c r="A3453" s="519">
        <v>11962</v>
      </c>
      <c r="B3453" s="519" t="s">
        <v>60949</v>
      </c>
      <c r="C3453" s="519" t="s">
        <v>57174</v>
      </c>
      <c r="D3453" s="519" t="s">
        <v>57170</v>
      </c>
      <c r="E3453" s="520" t="s">
        <v>23525</v>
      </c>
    </row>
    <row r="3454" spans="1:5">
      <c r="A3454" s="519">
        <v>4332</v>
      </c>
      <c r="B3454" s="519" t="s">
        <v>60950</v>
      </c>
      <c r="C3454" s="519" t="s">
        <v>57174</v>
      </c>
      <c r="D3454" s="519" t="s">
        <v>57170</v>
      </c>
      <c r="E3454" s="520" t="s">
        <v>23222</v>
      </c>
    </row>
    <row r="3455" spans="1:5">
      <c r="A3455" s="519">
        <v>4331</v>
      </c>
      <c r="B3455" s="519" t="s">
        <v>60951</v>
      </c>
      <c r="C3455" s="519" t="s">
        <v>57174</v>
      </c>
      <c r="D3455" s="519" t="s">
        <v>57170</v>
      </c>
      <c r="E3455" s="520" t="s">
        <v>55417</v>
      </c>
    </row>
    <row r="3456" spans="1:5">
      <c r="A3456" s="519">
        <v>4336</v>
      </c>
      <c r="B3456" s="519" t="s">
        <v>60952</v>
      </c>
      <c r="C3456" s="519" t="s">
        <v>57174</v>
      </c>
      <c r="D3456" s="519" t="s">
        <v>57170</v>
      </c>
      <c r="E3456" s="520" t="s">
        <v>64798</v>
      </c>
    </row>
    <row r="3457" spans="1:5">
      <c r="A3457" s="519">
        <v>13294</v>
      </c>
      <c r="B3457" s="519" t="s">
        <v>60953</v>
      </c>
      <c r="C3457" s="519" t="s">
        <v>57174</v>
      </c>
      <c r="D3457" s="519" t="s">
        <v>57170</v>
      </c>
      <c r="E3457" s="520" t="s">
        <v>59962</v>
      </c>
    </row>
    <row r="3458" spans="1:5">
      <c r="A3458" s="519">
        <v>11948</v>
      </c>
      <c r="B3458" s="519" t="s">
        <v>60955</v>
      </c>
      <c r="C3458" s="519" t="s">
        <v>57174</v>
      </c>
      <c r="D3458" s="519" t="s">
        <v>57170</v>
      </c>
      <c r="E3458" s="520" t="s">
        <v>55677</v>
      </c>
    </row>
    <row r="3459" spans="1:5">
      <c r="A3459" s="519">
        <v>4382</v>
      </c>
      <c r="B3459" s="519" t="s">
        <v>60956</v>
      </c>
      <c r="C3459" s="519" t="s">
        <v>57174</v>
      </c>
      <c r="D3459" s="519" t="s">
        <v>57170</v>
      </c>
      <c r="E3459" s="520" t="s">
        <v>60657</v>
      </c>
    </row>
    <row r="3460" spans="1:5">
      <c r="A3460" s="519">
        <v>4354</v>
      </c>
      <c r="B3460" s="519" t="s">
        <v>60957</v>
      </c>
      <c r="C3460" s="519" t="s">
        <v>57174</v>
      </c>
      <c r="D3460" s="519" t="s">
        <v>57170</v>
      </c>
      <c r="E3460" s="520" t="s">
        <v>64799</v>
      </c>
    </row>
    <row r="3461" spans="1:5">
      <c r="A3461" s="519">
        <v>40839</v>
      </c>
      <c r="B3461" s="519" t="s">
        <v>60958</v>
      </c>
      <c r="C3461" s="519" t="s">
        <v>59617</v>
      </c>
      <c r="D3461" s="519" t="s">
        <v>57170</v>
      </c>
      <c r="E3461" s="520" t="s">
        <v>64800</v>
      </c>
    </row>
    <row r="3462" spans="1:5">
      <c r="A3462" s="519">
        <v>40552</v>
      </c>
      <c r="B3462" s="519" t="s">
        <v>60959</v>
      </c>
      <c r="C3462" s="519" t="s">
        <v>59617</v>
      </c>
      <c r="D3462" s="519" t="s">
        <v>57170</v>
      </c>
      <c r="E3462" s="520" t="s">
        <v>64801</v>
      </c>
    </row>
    <row r="3463" spans="1:5">
      <c r="A3463" s="519">
        <v>40549</v>
      </c>
      <c r="B3463" s="519" t="s">
        <v>60960</v>
      </c>
      <c r="C3463" s="519" t="s">
        <v>59617</v>
      </c>
      <c r="D3463" s="519" t="s">
        <v>57170</v>
      </c>
      <c r="E3463" s="520" t="s">
        <v>64802</v>
      </c>
    </row>
    <row r="3464" spans="1:5">
      <c r="A3464" s="519">
        <v>4385</v>
      </c>
      <c r="B3464" s="519" t="s">
        <v>60961</v>
      </c>
      <c r="C3464" s="519" t="s">
        <v>57706</v>
      </c>
      <c r="D3464" s="519" t="s">
        <v>57170</v>
      </c>
      <c r="E3464" s="520" t="s">
        <v>64803</v>
      </c>
    </row>
    <row r="3465" spans="1:5">
      <c r="A3465" s="519">
        <v>20078</v>
      </c>
      <c r="B3465" s="519" t="s">
        <v>64804</v>
      </c>
      <c r="C3465" s="519" t="s">
        <v>57174</v>
      </c>
      <c r="D3465" s="519" t="s">
        <v>57170</v>
      </c>
      <c r="E3465" s="520" t="s">
        <v>61345</v>
      </c>
    </row>
    <row r="3466" spans="1:5">
      <c r="A3466" s="519">
        <v>39897</v>
      </c>
      <c r="B3466" s="519" t="s">
        <v>60963</v>
      </c>
      <c r="C3466" s="519" t="s">
        <v>57174</v>
      </c>
      <c r="D3466" s="519" t="s">
        <v>40591</v>
      </c>
      <c r="E3466" s="520" t="s">
        <v>64805</v>
      </c>
    </row>
    <row r="3467" spans="1:5">
      <c r="A3467" s="519">
        <v>118</v>
      </c>
      <c r="B3467" s="519" t="s">
        <v>64806</v>
      </c>
      <c r="C3467" s="519" t="s">
        <v>57174</v>
      </c>
      <c r="D3467" s="519" t="s">
        <v>57170</v>
      </c>
      <c r="E3467" s="520" t="s">
        <v>64807</v>
      </c>
    </row>
    <row r="3468" spans="1:5">
      <c r="A3468" s="519">
        <v>4396</v>
      </c>
      <c r="B3468" s="519" t="s">
        <v>64808</v>
      </c>
      <c r="C3468" s="519" t="s">
        <v>57171</v>
      </c>
      <c r="D3468" s="519" t="s">
        <v>57170</v>
      </c>
      <c r="E3468" s="520" t="s">
        <v>64809</v>
      </c>
    </row>
    <row r="3469" spans="1:5">
      <c r="A3469" s="519">
        <v>36881</v>
      </c>
      <c r="B3469" s="519" t="s">
        <v>64810</v>
      </c>
      <c r="C3469" s="519" t="s">
        <v>57171</v>
      </c>
      <c r="D3469" s="519" t="s">
        <v>57170</v>
      </c>
      <c r="E3469" s="520" t="s">
        <v>64811</v>
      </c>
    </row>
    <row r="3470" spans="1:5">
      <c r="A3470" s="519">
        <v>4397</v>
      </c>
      <c r="B3470" s="519" t="s">
        <v>64812</v>
      </c>
      <c r="C3470" s="519" t="s">
        <v>57171</v>
      </c>
      <c r="D3470" s="519" t="s">
        <v>57170</v>
      </c>
      <c r="E3470" s="520" t="s">
        <v>64813</v>
      </c>
    </row>
    <row r="3471" spans="1:5">
      <c r="A3471" s="519">
        <v>36882</v>
      </c>
      <c r="B3471" s="519" t="s">
        <v>64814</v>
      </c>
      <c r="C3471" s="519" t="s">
        <v>57171</v>
      </c>
      <c r="D3471" s="519" t="s">
        <v>57170</v>
      </c>
      <c r="E3471" s="520" t="s">
        <v>64815</v>
      </c>
    </row>
    <row r="3472" spans="1:5">
      <c r="A3472" s="519">
        <v>4751</v>
      </c>
      <c r="B3472" s="519" t="s">
        <v>64816</v>
      </c>
      <c r="C3472" s="519" t="s">
        <v>57385</v>
      </c>
      <c r="D3472" s="519" t="s">
        <v>57170</v>
      </c>
      <c r="E3472" s="520" t="s">
        <v>58641</v>
      </c>
    </row>
    <row r="3473" spans="1:5">
      <c r="A3473" s="519">
        <v>41066</v>
      </c>
      <c r="B3473" s="519" t="s">
        <v>60964</v>
      </c>
      <c r="C3473" s="519" t="s">
        <v>57388</v>
      </c>
      <c r="D3473" s="519" t="s">
        <v>57170</v>
      </c>
      <c r="E3473" s="520" t="s">
        <v>63058</v>
      </c>
    </row>
    <row r="3474" spans="1:5">
      <c r="A3474" s="519">
        <v>39604</v>
      </c>
      <c r="B3474" s="519" t="s">
        <v>60965</v>
      </c>
      <c r="C3474" s="519" t="s">
        <v>57174</v>
      </c>
      <c r="D3474" s="519" t="s">
        <v>57170</v>
      </c>
      <c r="E3474" s="520" t="s">
        <v>64509</v>
      </c>
    </row>
    <row r="3475" spans="1:5">
      <c r="A3475" s="519">
        <v>39605</v>
      </c>
      <c r="B3475" s="519" t="s">
        <v>60966</v>
      </c>
      <c r="C3475" s="519" t="s">
        <v>57174</v>
      </c>
      <c r="D3475" s="519" t="s">
        <v>57170</v>
      </c>
      <c r="E3475" s="520" t="s">
        <v>64675</v>
      </c>
    </row>
    <row r="3476" spans="1:5">
      <c r="A3476" s="519">
        <v>39606</v>
      </c>
      <c r="B3476" s="519" t="s">
        <v>60967</v>
      </c>
      <c r="C3476" s="519" t="s">
        <v>57174</v>
      </c>
      <c r="D3476" s="519" t="s">
        <v>57170</v>
      </c>
      <c r="E3476" s="520" t="s">
        <v>64817</v>
      </c>
    </row>
    <row r="3477" spans="1:5">
      <c r="A3477" s="519">
        <v>39607</v>
      </c>
      <c r="B3477" s="519" t="s">
        <v>60968</v>
      </c>
      <c r="C3477" s="519" t="s">
        <v>57174</v>
      </c>
      <c r="D3477" s="519" t="s">
        <v>57170</v>
      </c>
      <c r="E3477" s="520" t="s">
        <v>63293</v>
      </c>
    </row>
    <row r="3478" spans="1:5">
      <c r="A3478" s="519">
        <v>39594</v>
      </c>
      <c r="B3478" s="519" t="s">
        <v>60969</v>
      </c>
      <c r="C3478" s="519" t="s">
        <v>57174</v>
      </c>
      <c r="D3478" s="519" t="s">
        <v>57172</v>
      </c>
      <c r="E3478" s="520" t="s">
        <v>64818</v>
      </c>
    </row>
    <row r="3479" spans="1:5">
      <c r="A3479" s="519">
        <v>39596</v>
      </c>
      <c r="B3479" s="519" t="s">
        <v>60970</v>
      </c>
      <c r="C3479" s="519" t="s">
        <v>57174</v>
      </c>
      <c r="D3479" s="519" t="s">
        <v>57170</v>
      </c>
      <c r="E3479" s="520" t="s">
        <v>64819</v>
      </c>
    </row>
    <row r="3480" spans="1:5">
      <c r="A3480" s="519">
        <v>39595</v>
      </c>
      <c r="B3480" s="519" t="s">
        <v>60971</v>
      </c>
      <c r="C3480" s="519" t="s">
        <v>57174</v>
      </c>
      <c r="D3480" s="519" t="s">
        <v>57170</v>
      </c>
      <c r="E3480" s="520" t="s">
        <v>64820</v>
      </c>
    </row>
    <row r="3481" spans="1:5">
      <c r="A3481" s="519">
        <v>39597</v>
      </c>
      <c r="B3481" s="519" t="s">
        <v>60972</v>
      </c>
      <c r="C3481" s="519" t="s">
        <v>57174</v>
      </c>
      <c r="D3481" s="519" t="s">
        <v>57170</v>
      </c>
      <c r="E3481" s="520" t="s">
        <v>64821</v>
      </c>
    </row>
    <row r="3482" spans="1:5">
      <c r="A3482" s="519">
        <v>10731</v>
      </c>
      <c r="B3482" s="519" t="s">
        <v>60973</v>
      </c>
      <c r="C3482" s="519" t="s">
        <v>57171</v>
      </c>
      <c r="D3482" s="519" t="s">
        <v>57172</v>
      </c>
      <c r="E3482" s="520" t="s">
        <v>60506</v>
      </c>
    </row>
    <row r="3483" spans="1:5">
      <c r="A3483" s="519">
        <v>4704</v>
      </c>
      <c r="B3483" s="519" t="s">
        <v>60974</v>
      </c>
      <c r="C3483" s="519" t="s">
        <v>57171</v>
      </c>
      <c r="D3483" s="519" t="s">
        <v>57170</v>
      </c>
      <c r="E3483" s="520" t="s">
        <v>55459</v>
      </c>
    </row>
    <row r="3484" spans="1:5">
      <c r="A3484" s="519">
        <v>10730</v>
      </c>
      <c r="B3484" s="519" t="s">
        <v>60976</v>
      </c>
      <c r="C3484" s="519" t="s">
        <v>57171</v>
      </c>
      <c r="D3484" s="519" t="s">
        <v>57170</v>
      </c>
      <c r="E3484" s="520" t="s">
        <v>52273</v>
      </c>
    </row>
    <row r="3485" spans="1:5">
      <c r="A3485" s="519">
        <v>4729</v>
      </c>
      <c r="B3485" s="519" t="s">
        <v>60977</v>
      </c>
      <c r="C3485" s="519" t="s">
        <v>57384</v>
      </c>
      <c r="D3485" s="519" t="s">
        <v>57170</v>
      </c>
      <c r="E3485" s="520" t="s">
        <v>64822</v>
      </c>
    </row>
    <row r="3486" spans="1:5">
      <c r="A3486" s="519">
        <v>4720</v>
      </c>
      <c r="B3486" s="519" t="s">
        <v>60978</v>
      </c>
      <c r="C3486" s="519" t="s">
        <v>57384</v>
      </c>
      <c r="D3486" s="519" t="s">
        <v>57170</v>
      </c>
      <c r="E3486" s="520" t="s">
        <v>56671</v>
      </c>
    </row>
    <row r="3487" spans="1:5">
      <c r="A3487" s="519">
        <v>4721</v>
      </c>
      <c r="B3487" s="519" t="s">
        <v>60979</v>
      </c>
      <c r="C3487" s="519" t="s">
        <v>57384</v>
      </c>
      <c r="D3487" s="519" t="s">
        <v>57170</v>
      </c>
      <c r="E3487" s="520" t="s">
        <v>64823</v>
      </c>
    </row>
    <row r="3488" spans="1:5">
      <c r="A3488" s="519">
        <v>4718</v>
      </c>
      <c r="B3488" s="519" t="s">
        <v>60980</v>
      </c>
      <c r="C3488" s="519" t="s">
        <v>57384</v>
      </c>
      <c r="D3488" s="519" t="s">
        <v>57172</v>
      </c>
      <c r="E3488" s="520" t="s">
        <v>57543</v>
      </c>
    </row>
    <row r="3489" spans="1:5">
      <c r="A3489" s="519">
        <v>4722</v>
      </c>
      <c r="B3489" s="519" t="s">
        <v>60982</v>
      </c>
      <c r="C3489" s="519" t="s">
        <v>57384</v>
      </c>
      <c r="D3489" s="519" t="s">
        <v>57170</v>
      </c>
      <c r="E3489" s="520" t="s">
        <v>56885</v>
      </c>
    </row>
    <row r="3490" spans="1:5">
      <c r="A3490" s="519">
        <v>4723</v>
      </c>
      <c r="B3490" s="519" t="s">
        <v>60983</v>
      </c>
      <c r="C3490" s="519" t="s">
        <v>57384</v>
      </c>
      <c r="D3490" s="519" t="s">
        <v>57170</v>
      </c>
      <c r="E3490" s="520" t="s">
        <v>61161</v>
      </c>
    </row>
    <row r="3491" spans="1:5">
      <c r="A3491" s="519">
        <v>4727</v>
      </c>
      <c r="B3491" s="519" t="s">
        <v>60984</v>
      </c>
      <c r="C3491" s="519" t="s">
        <v>57384</v>
      </c>
      <c r="D3491" s="519" t="s">
        <v>57170</v>
      </c>
      <c r="E3491" s="520" t="s">
        <v>64824</v>
      </c>
    </row>
    <row r="3492" spans="1:5">
      <c r="A3492" s="519">
        <v>4748</v>
      </c>
      <c r="B3492" s="519" t="s">
        <v>60985</v>
      </c>
      <c r="C3492" s="519" t="s">
        <v>57384</v>
      </c>
      <c r="D3492" s="519" t="s">
        <v>57170</v>
      </c>
      <c r="E3492" s="520" t="s">
        <v>56462</v>
      </c>
    </row>
    <row r="3493" spans="1:5">
      <c r="A3493" s="519">
        <v>4730</v>
      </c>
      <c r="B3493" s="519" t="s">
        <v>60986</v>
      </c>
      <c r="C3493" s="519" t="s">
        <v>57384</v>
      </c>
      <c r="D3493" s="519" t="s">
        <v>57170</v>
      </c>
      <c r="E3493" s="520" t="s">
        <v>64825</v>
      </c>
    </row>
    <row r="3494" spans="1:5">
      <c r="A3494" s="519">
        <v>13186</v>
      </c>
      <c r="B3494" s="519" t="s">
        <v>60987</v>
      </c>
      <c r="C3494" s="519" t="s">
        <v>57384</v>
      </c>
      <c r="D3494" s="519" t="s">
        <v>57170</v>
      </c>
      <c r="E3494" s="520" t="s">
        <v>64826</v>
      </c>
    </row>
    <row r="3495" spans="1:5">
      <c r="A3495" s="519">
        <v>10737</v>
      </c>
      <c r="B3495" s="519" t="s">
        <v>60988</v>
      </c>
      <c r="C3495" s="519" t="s">
        <v>57171</v>
      </c>
      <c r="D3495" s="519" t="s">
        <v>57170</v>
      </c>
      <c r="E3495" s="520" t="s">
        <v>56863</v>
      </c>
    </row>
    <row r="3496" spans="1:5">
      <c r="A3496" s="519">
        <v>10734</v>
      </c>
      <c r="B3496" s="519" t="s">
        <v>60990</v>
      </c>
      <c r="C3496" s="519" t="s">
        <v>57171</v>
      </c>
      <c r="D3496" s="519" t="s">
        <v>57170</v>
      </c>
      <c r="E3496" s="520" t="s">
        <v>61068</v>
      </c>
    </row>
    <row r="3497" spans="1:5">
      <c r="A3497" s="519">
        <v>4708</v>
      </c>
      <c r="B3497" s="519" t="s">
        <v>60991</v>
      </c>
      <c r="C3497" s="519" t="s">
        <v>57171</v>
      </c>
      <c r="D3497" s="519" t="s">
        <v>57170</v>
      </c>
      <c r="E3497" s="520" t="s">
        <v>64827</v>
      </c>
    </row>
    <row r="3498" spans="1:5">
      <c r="A3498" s="519">
        <v>4712</v>
      </c>
      <c r="B3498" s="519" t="s">
        <v>60992</v>
      </c>
      <c r="C3498" s="519" t="s">
        <v>57171</v>
      </c>
      <c r="D3498" s="519" t="s">
        <v>57170</v>
      </c>
      <c r="E3498" s="520" t="s">
        <v>64828</v>
      </c>
    </row>
    <row r="3499" spans="1:5">
      <c r="A3499" s="519">
        <v>4710</v>
      </c>
      <c r="B3499" s="519" t="s">
        <v>60993</v>
      </c>
      <c r="C3499" s="519" t="s">
        <v>57171</v>
      </c>
      <c r="D3499" s="519" t="s">
        <v>57170</v>
      </c>
      <c r="E3499" s="520" t="s">
        <v>64829</v>
      </c>
    </row>
    <row r="3500" spans="1:5">
      <c r="A3500" s="519">
        <v>4746</v>
      </c>
      <c r="B3500" s="519" t="s">
        <v>60994</v>
      </c>
      <c r="C3500" s="519" t="s">
        <v>57384</v>
      </c>
      <c r="D3500" s="519" t="s">
        <v>57170</v>
      </c>
      <c r="E3500" s="520" t="s">
        <v>64830</v>
      </c>
    </row>
    <row r="3501" spans="1:5">
      <c r="A3501" s="519">
        <v>4750</v>
      </c>
      <c r="B3501" s="519" t="s">
        <v>64831</v>
      </c>
      <c r="C3501" s="519" t="s">
        <v>57385</v>
      </c>
      <c r="D3501" s="519" t="s">
        <v>57172</v>
      </c>
      <c r="E3501" s="520" t="s">
        <v>51208</v>
      </c>
    </row>
    <row r="3502" spans="1:5">
      <c r="A3502" s="519">
        <v>41065</v>
      </c>
      <c r="B3502" s="519" t="s">
        <v>60995</v>
      </c>
      <c r="C3502" s="519" t="s">
        <v>57388</v>
      </c>
      <c r="D3502" s="519" t="s">
        <v>57170</v>
      </c>
      <c r="E3502" s="520" t="s">
        <v>63480</v>
      </c>
    </row>
    <row r="3503" spans="1:5">
      <c r="A3503" s="519">
        <v>34747</v>
      </c>
      <c r="B3503" s="519" t="s">
        <v>60996</v>
      </c>
      <c r="C3503" s="519" t="s">
        <v>57188</v>
      </c>
      <c r="D3503" s="519" t="s">
        <v>57170</v>
      </c>
      <c r="E3503" s="520" t="s">
        <v>64832</v>
      </c>
    </row>
    <row r="3504" spans="1:5">
      <c r="A3504" s="519">
        <v>4826</v>
      </c>
      <c r="B3504" s="519" t="s">
        <v>60998</v>
      </c>
      <c r="C3504" s="519" t="s">
        <v>57188</v>
      </c>
      <c r="D3504" s="519" t="s">
        <v>57170</v>
      </c>
      <c r="E3504" s="520" t="s">
        <v>62857</v>
      </c>
    </row>
    <row r="3505" spans="1:5">
      <c r="A3505" s="519">
        <v>41975</v>
      </c>
      <c r="B3505" s="519" t="s">
        <v>61000</v>
      </c>
      <c r="C3505" s="519" t="s">
        <v>57171</v>
      </c>
      <c r="D3505" s="519" t="s">
        <v>40591</v>
      </c>
      <c r="E3505" s="520" t="s">
        <v>64833</v>
      </c>
    </row>
    <row r="3506" spans="1:5">
      <c r="A3506" s="519">
        <v>4825</v>
      </c>
      <c r="B3506" s="519" t="s">
        <v>61001</v>
      </c>
      <c r="C3506" s="519" t="s">
        <v>57188</v>
      </c>
      <c r="D3506" s="519" t="s">
        <v>57170</v>
      </c>
      <c r="E3506" s="520" t="s">
        <v>64834</v>
      </c>
    </row>
    <row r="3507" spans="1:5">
      <c r="A3507" s="519">
        <v>34744</v>
      </c>
      <c r="B3507" s="519" t="s">
        <v>61002</v>
      </c>
      <c r="C3507" s="519" t="s">
        <v>57171</v>
      </c>
      <c r="D3507" s="519" t="s">
        <v>40591</v>
      </c>
      <c r="E3507" s="520" t="s">
        <v>59301</v>
      </c>
    </row>
    <row r="3508" spans="1:5">
      <c r="A3508" s="519">
        <v>39430</v>
      </c>
      <c r="B3508" s="519" t="s">
        <v>61003</v>
      </c>
      <c r="C3508" s="519" t="s">
        <v>57174</v>
      </c>
      <c r="D3508" s="519" t="s">
        <v>57170</v>
      </c>
      <c r="E3508" s="520" t="s">
        <v>59357</v>
      </c>
    </row>
    <row r="3509" spans="1:5">
      <c r="A3509" s="519">
        <v>39573</v>
      </c>
      <c r="B3509" s="519" t="s">
        <v>61004</v>
      </c>
      <c r="C3509" s="519" t="s">
        <v>57174</v>
      </c>
      <c r="D3509" s="519" t="s">
        <v>57170</v>
      </c>
      <c r="E3509" s="520" t="s">
        <v>57746</v>
      </c>
    </row>
    <row r="3510" spans="1:5">
      <c r="A3510" s="519">
        <v>38410</v>
      </c>
      <c r="B3510" s="519" t="s">
        <v>61005</v>
      </c>
      <c r="C3510" s="519" t="s">
        <v>57174</v>
      </c>
      <c r="D3510" s="519" t="s">
        <v>57170</v>
      </c>
      <c r="E3510" s="520" t="s">
        <v>64835</v>
      </c>
    </row>
    <row r="3511" spans="1:5">
      <c r="A3511" s="519">
        <v>41596</v>
      </c>
      <c r="B3511" s="519" t="s">
        <v>61006</v>
      </c>
      <c r="C3511" s="519" t="s">
        <v>57251</v>
      </c>
      <c r="D3511" s="519" t="s">
        <v>57170</v>
      </c>
      <c r="E3511" s="520" t="s">
        <v>64836</v>
      </c>
    </row>
    <row r="3512" spans="1:5">
      <c r="A3512" s="519">
        <v>41598</v>
      </c>
      <c r="B3512" s="519" t="s">
        <v>61007</v>
      </c>
      <c r="C3512" s="519" t="s">
        <v>57251</v>
      </c>
      <c r="D3512" s="519" t="s">
        <v>57170</v>
      </c>
      <c r="E3512" s="520" t="s">
        <v>64836</v>
      </c>
    </row>
    <row r="3513" spans="1:5">
      <c r="A3513" s="519">
        <v>41594</v>
      </c>
      <c r="B3513" s="519" t="s">
        <v>61008</v>
      </c>
      <c r="C3513" s="519" t="s">
        <v>57251</v>
      </c>
      <c r="D3513" s="519" t="s">
        <v>57170</v>
      </c>
      <c r="E3513" s="520" t="s">
        <v>57298</v>
      </c>
    </row>
    <row r="3514" spans="1:5">
      <c r="A3514" s="519">
        <v>43663</v>
      </c>
      <c r="B3514" s="519" t="s">
        <v>61009</v>
      </c>
      <c r="C3514" s="519" t="s">
        <v>57251</v>
      </c>
      <c r="D3514" s="519" t="s">
        <v>57170</v>
      </c>
      <c r="E3514" s="520" t="s">
        <v>55753</v>
      </c>
    </row>
    <row r="3515" spans="1:5">
      <c r="A3515" s="519">
        <v>4766</v>
      </c>
      <c r="B3515" s="519" t="s">
        <v>61010</v>
      </c>
      <c r="C3515" s="519" t="s">
        <v>57251</v>
      </c>
      <c r="D3515" s="519" t="s">
        <v>57170</v>
      </c>
      <c r="E3515" s="520" t="s">
        <v>55485</v>
      </c>
    </row>
    <row r="3516" spans="1:5">
      <c r="A3516" s="519">
        <v>43664</v>
      </c>
      <c r="B3516" s="519" t="s">
        <v>61011</v>
      </c>
      <c r="C3516" s="519" t="s">
        <v>57251</v>
      </c>
      <c r="D3516" s="519" t="s">
        <v>57170</v>
      </c>
      <c r="E3516" s="520" t="s">
        <v>56357</v>
      </c>
    </row>
    <row r="3517" spans="1:5">
      <c r="A3517" s="519">
        <v>43082</v>
      </c>
      <c r="B3517" s="519" t="s">
        <v>61012</v>
      </c>
      <c r="C3517" s="519" t="s">
        <v>57251</v>
      </c>
      <c r="D3517" s="519" t="s">
        <v>57172</v>
      </c>
      <c r="E3517" s="520" t="s">
        <v>51060</v>
      </c>
    </row>
    <row r="3518" spans="1:5">
      <c r="A3518" s="519">
        <v>43665</v>
      </c>
      <c r="B3518" s="519" t="s">
        <v>61013</v>
      </c>
      <c r="C3518" s="519" t="s">
        <v>57251</v>
      </c>
      <c r="D3518" s="519" t="s">
        <v>57170</v>
      </c>
      <c r="E3518" s="520" t="s">
        <v>55485</v>
      </c>
    </row>
    <row r="3519" spans="1:5">
      <c r="A3519" s="519">
        <v>10966</v>
      </c>
      <c r="B3519" s="519" t="s">
        <v>61014</v>
      </c>
      <c r="C3519" s="519" t="s">
        <v>57251</v>
      </c>
      <c r="D3519" s="519" t="s">
        <v>57170</v>
      </c>
      <c r="E3519" s="520" t="s">
        <v>55753</v>
      </c>
    </row>
    <row r="3520" spans="1:5">
      <c r="A3520" s="519">
        <v>43692</v>
      </c>
      <c r="B3520" s="519" t="s">
        <v>61015</v>
      </c>
      <c r="C3520" s="519" t="s">
        <v>57251</v>
      </c>
      <c r="D3520" s="519" t="s">
        <v>57170</v>
      </c>
      <c r="E3520" s="520" t="s">
        <v>55753</v>
      </c>
    </row>
    <row r="3521" spans="1:5">
      <c r="A3521" s="519">
        <v>43083</v>
      </c>
      <c r="B3521" s="519" t="s">
        <v>61016</v>
      </c>
      <c r="C3521" s="519" t="s">
        <v>57251</v>
      </c>
      <c r="D3521" s="519" t="s">
        <v>57170</v>
      </c>
      <c r="E3521" s="520" t="s">
        <v>56452</v>
      </c>
    </row>
    <row r="3522" spans="1:5">
      <c r="A3522" s="519">
        <v>40535</v>
      </c>
      <c r="B3522" s="519" t="s">
        <v>61017</v>
      </c>
      <c r="C3522" s="519" t="s">
        <v>57251</v>
      </c>
      <c r="D3522" s="519" t="s">
        <v>57170</v>
      </c>
      <c r="E3522" s="520" t="s">
        <v>56452</v>
      </c>
    </row>
    <row r="3523" spans="1:5">
      <c r="A3523" s="519">
        <v>39427</v>
      </c>
      <c r="B3523" s="519" t="s">
        <v>61018</v>
      </c>
      <c r="C3523" s="519" t="s">
        <v>57188</v>
      </c>
      <c r="D3523" s="519" t="s">
        <v>57170</v>
      </c>
      <c r="E3523" s="520" t="s">
        <v>26233</v>
      </c>
    </row>
    <row r="3524" spans="1:5">
      <c r="A3524" s="519">
        <v>39424</v>
      </c>
      <c r="B3524" s="519" t="s">
        <v>61020</v>
      </c>
      <c r="C3524" s="519" t="s">
        <v>57188</v>
      </c>
      <c r="D3524" s="519" t="s">
        <v>57170</v>
      </c>
      <c r="E3524" s="520" t="s">
        <v>64837</v>
      </c>
    </row>
    <row r="3525" spans="1:5">
      <c r="A3525" s="519">
        <v>39425</v>
      </c>
      <c r="B3525" s="519" t="s">
        <v>61022</v>
      </c>
      <c r="C3525" s="519" t="s">
        <v>57188</v>
      </c>
      <c r="D3525" s="519" t="s">
        <v>57170</v>
      </c>
      <c r="E3525" s="520" t="s">
        <v>64838</v>
      </c>
    </row>
    <row r="3526" spans="1:5">
      <c r="A3526" s="519">
        <v>40664</v>
      </c>
      <c r="B3526" s="519" t="s">
        <v>61023</v>
      </c>
      <c r="C3526" s="519" t="s">
        <v>57251</v>
      </c>
      <c r="D3526" s="519" t="s">
        <v>57170</v>
      </c>
      <c r="E3526" s="520" t="s">
        <v>55869</v>
      </c>
    </row>
    <row r="3527" spans="1:5">
      <c r="A3527" s="519">
        <v>34360</v>
      </c>
      <c r="B3527" s="519" t="s">
        <v>61024</v>
      </c>
      <c r="C3527" s="519" t="s">
        <v>57251</v>
      </c>
      <c r="D3527" s="519" t="s">
        <v>40591</v>
      </c>
      <c r="E3527" s="520" t="s">
        <v>63790</v>
      </c>
    </row>
    <row r="3528" spans="1:5">
      <c r="A3528" s="519">
        <v>20259</v>
      </c>
      <c r="B3528" s="519" t="s">
        <v>61025</v>
      </c>
      <c r="C3528" s="519" t="s">
        <v>57188</v>
      </c>
      <c r="D3528" s="519" t="s">
        <v>40591</v>
      </c>
      <c r="E3528" s="520" t="s">
        <v>56709</v>
      </c>
    </row>
    <row r="3529" spans="1:5">
      <c r="A3529" s="519">
        <v>14077</v>
      </c>
      <c r="B3529" s="519" t="s">
        <v>61026</v>
      </c>
      <c r="C3529" s="519" t="s">
        <v>57188</v>
      </c>
      <c r="D3529" s="519" t="s">
        <v>40591</v>
      </c>
      <c r="E3529" s="520" t="s">
        <v>64839</v>
      </c>
    </row>
    <row r="3530" spans="1:5">
      <c r="A3530" s="519">
        <v>3678</v>
      </c>
      <c r="B3530" s="519" t="s">
        <v>61028</v>
      </c>
      <c r="C3530" s="519" t="s">
        <v>57188</v>
      </c>
      <c r="D3530" s="519" t="s">
        <v>40591</v>
      </c>
      <c r="E3530" s="520" t="s">
        <v>64840</v>
      </c>
    </row>
    <row r="3531" spans="1:5">
      <c r="A3531" s="519">
        <v>39418</v>
      </c>
      <c r="B3531" s="519" t="s">
        <v>61030</v>
      </c>
      <c r="C3531" s="519" t="s">
        <v>57188</v>
      </c>
      <c r="D3531" s="519" t="s">
        <v>57170</v>
      </c>
      <c r="E3531" s="520" t="s">
        <v>49454</v>
      </c>
    </row>
    <row r="3532" spans="1:5">
      <c r="A3532" s="519">
        <v>39419</v>
      </c>
      <c r="B3532" s="519" t="s">
        <v>61031</v>
      </c>
      <c r="C3532" s="519" t="s">
        <v>57188</v>
      </c>
      <c r="D3532" s="519" t="s">
        <v>57170</v>
      </c>
      <c r="E3532" s="520" t="s">
        <v>55640</v>
      </c>
    </row>
    <row r="3533" spans="1:5">
      <c r="A3533" s="519">
        <v>39420</v>
      </c>
      <c r="B3533" s="519" t="s">
        <v>61032</v>
      </c>
      <c r="C3533" s="519" t="s">
        <v>57188</v>
      </c>
      <c r="D3533" s="519" t="s">
        <v>57170</v>
      </c>
      <c r="E3533" s="520" t="s">
        <v>64841</v>
      </c>
    </row>
    <row r="3534" spans="1:5">
      <c r="A3534" s="519">
        <v>39571</v>
      </c>
      <c r="B3534" s="519" t="s">
        <v>64842</v>
      </c>
      <c r="C3534" s="519" t="s">
        <v>57188</v>
      </c>
      <c r="D3534" s="519" t="s">
        <v>57170</v>
      </c>
      <c r="E3534" s="520" t="s">
        <v>26202</v>
      </c>
    </row>
    <row r="3535" spans="1:5">
      <c r="A3535" s="519">
        <v>39421</v>
      </c>
      <c r="B3535" s="519" t="s">
        <v>61033</v>
      </c>
      <c r="C3535" s="519" t="s">
        <v>57188</v>
      </c>
      <c r="D3535" s="519" t="s">
        <v>57170</v>
      </c>
      <c r="E3535" s="520" t="s">
        <v>26213</v>
      </c>
    </row>
    <row r="3536" spans="1:5">
      <c r="A3536" s="519">
        <v>39422</v>
      </c>
      <c r="B3536" s="519" t="s">
        <v>61034</v>
      </c>
      <c r="C3536" s="519" t="s">
        <v>57188</v>
      </c>
      <c r="D3536" s="519" t="s">
        <v>57172</v>
      </c>
      <c r="E3536" s="520" t="s">
        <v>55443</v>
      </c>
    </row>
    <row r="3537" spans="1:5">
      <c r="A3537" s="519">
        <v>39423</v>
      </c>
      <c r="B3537" s="519" t="s">
        <v>61035</v>
      </c>
      <c r="C3537" s="519" t="s">
        <v>57188</v>
      </c>
      <c r="D3537" s="519" t="s">
        <v>57170</v>
      </c>
      <c r="E3537" s="520" t="s">
        <v>60176</v>
      </c>
    </row>
    <row r="3538" spans="1:5">
      <c r="A3538" s="519">
        <v>39426</v>
      </c>
      <c r="B3538" s="519" t="s">
        <v>61036</v>
      </c>
      <c r="C3538" s="519" t="s">
        <v>57188</v>
      </c>
      <c r="D3538" s="519" t="s">
        <v>57170</v>
      </c>
      <c r="E3538" s="520" t="s">
        <v>54727</v>
      </c>
    </row>
    <row r="3539" spans="1:5">
      <c r="A3539" s="519">
        <v>39429</v>
      </c>
      <c r="B3539" s="519" t="s">
        <v>61037</v>
      </c>
      <c r="C3539" s="519" t="s">
        <v>57188</v>
      </c>
      <c r="D3539" s="519" t="s">
        <v>57170</v>
      </c>
      <c r="E3539" s="520" t="s">
        <v>52291</v>
      </c>
    </row>
    <row r="3540" spans="1:5">
      <c r="A3540" s="519">
        <v>39428</v>
      </c>
      <c r="B3540" s="519" t="s">
        <v>61038</v>
      </c>
      <c r="C3540" s="519" t="s">
        <v>57188</v>
      </c>
      <c r="D3540" s="519" t="s">
        <v>57170</v>
      </c>
      <c r="E3540" s="520" t="s">
        <v>26248</v>
      </c>
    </row>
    <row r="3541" spans="1:5">
      <c r="A3541" s="519">
        <v>39572</v>
      </c>
      <c r="B3541" s="519" t="s">
        <v>61039</v>
      </c>
      <c r="C3541" s="519" t="s">
        <v>57188</v>
      </c>
      <c r="D3541" s="519" t="s">
        <v>57170</v>
      </c>
      <c r="E3541" s="520" t="s">
        <v>52622</v>
      </c>
    </row>
    <row r="3542" spans="1:5">
      <c r="A3542" s="519">
        <v>39570</v>
      </c>
      <c r="B3542" s="519" t="s">
        <v>61040</v>
      </c>
      <c r="C3542" s="519" t="s">
        <v>57188</v>
      </c>
      <c r="D3542" s="519" t="s">
        <v>57170</v>
      </c>
      <c r="E3542" s="520" t="s">
        <v>57345</v>
      </c>
    </row>
    <row r="3543" spans="1:5">
      <c r="A3543" s="519">
        <v>39569</v>
      </c>
      <c r="B3543" s="519" t="s">
        <v>61041</v>
      </c>
      <c r="C3543" s="519" t="s">
        <v>57188</v>
      </c>
      <c r="D3543" s="519" t="s">
        <v>57170</v>
      </c>
      <c r="E3543" s="520" t="s">
        <v>55882</v>
      </c>
    </row>
    <row r="3544" spans="1:5">
      <c r="A3544" s="519">
        <v>11552</v>
      </c>
      <c r="B3544" s="519" t="s">
        <v>61042</v>
      </c>
      <c r="C3544" s="519" t="s">
        <v>57188</v>
      </c>
      <c r="D3544" s="519" t="s">
        <v>57170</v>
      </c>
      <c r="E3544" s="520" t="s">
        <v>55925</v>
      </c>
    </row>
    <row r="3545" spans="1:5">
      <c r="A3545" s="519">
        <v>40598</v>
      </c>
      <c r="B3545" s="519" t="s">
        <v>61043</v>
      </c>
      <c r="C3545" s="519" t="s">
        <v>57251</v>
      </c>
      <c r="D3545" s="519" t="s">
        <v>57170</v>
      </c>
      <c r="E3545" s="520" t="s">
        <v>54034</v>
      </c>
    </row>
    <row r="3546" spans="1:5">
      <c r="A3546" s="519">
        <v>39029</v>
      </c>
      <c r="B3546" s="519" t="s">
        <v>61044</v>
      </c>
      <c r="C3546" s="519" t="s">
        <v>57188</v>
      </c>
      <c r="D3546" s="519" t="s">
        <v>57170</v>
      </c>
      <c r="E3546" s="520" t="s">
        <v>26235</v>
      </c>
    </row>
    <row r="3547" spans="1:5">
      <c r="A3547" s="519">
        <v>39028</v>
      </c>
      <c r="B3547" s="519" t="s">
        <v>61045</v>
      </c>
      <c r="C3547" s="519" t="s">
        <v>57188</v>
      </c>
      <c r="D3547" s="519" t="s">
        <v>57170</v>
      </c>
      <c r="E3547" s="520" t="s">
        <v>61629</v>
      </c>
    </row>
    <row r="3548" spans="1:5">
      <c r="A3548" s="519">
        <v>39328</v>
      </c>
      <c r="B3548" s="519" t="s">
        <v>61047</v>
      </c>
      <c r="C3548" s="519" t="s">
        <v>57188</v>
      </c>
      <c r="D3548" s="519" t="s">
        <v>57170</v>
      </c>
      <c r="E3548" s="520" t="s">
        <v>49652</v>
      </c>
    </row>
    <row r="3549" spans="1:5">
      <c r="A3549" s="519">
        <v>38541</v>
      </c>
      <c r="B3549" s="519" t="s">
        <v>61048</v>
      </c>
      <c r="C3549" s="519" t="s">
        <v>57174</v>
      </c>
      <c r="D3549" s="519" t="s">
        <v>40591</v>
      </c>
      <c r="E3549" s="520" t="s">
        <v>64843</v>
      </c>
    </row>
    <row r="3550" spans="1:5">
      <c r="A3550" s="519">
        <v>38542</v>
      </c>
      <c r="B3550" s="519" t="s">
        <v>61049</v>
      </c>
      <c r="C3550" s="519" t="s">
        <v>57174</v>
      </c>
      <c r="D3550" s="519" t="s">
        <v>40591</v>
      </c>
      <c r="E3550" s="520" t="s">
        <v>64844</v>
      </c>
    </row>
    <row r="3551" spans="1:5">
      <c r="A3551" s="519">
        <v>38543</v>
      </c>
      <c r="B3551" s="519" t="s">
        <v>61050</v>
      </c>
      <c r="C3551" s="519" t="s">
        <v>57174</v>
      </c>
      <c r="D3551" s="519" t="s">
        <v>40591</v>
      </c>
      <c r="E3551" s="520" t="s">
        <v>64845</v>
      </c>
    </row>
    <row r="3552" spans="1:5">
      <c r="A3552" s="519">
        <v>40406</v>
      </c>
      <c r="B3552" s="519" t="s">
        <v>61051</v>
      </c>
      <c r="C3552" s="519" t="s">
        <v>57174</v>
      </c>
      <c r="D3552" s="519" t="s">
        <v>57170</v>
      </c>
      <c r="E3552" s="520" t="s">
        <v>64846</v>
      </c>
    </row>
    <row r="3553" spans="1:5">
      <c r="A3553" s="519">
        <v>40789</v>
      </c>
      <c r="B3553" s="519" t="s">
        <v>61052</v>
      </c>
      <c r="C3553" s="519" t="s">
        <v>57174</v>
      </c>
      <c r="D3553" s="519" t="s">
        <v>57170</v>
      </c>
      <c r="E3553" s="520" t="s">
        <v>64847</v>
      </c>
    </row>
    <row r="3554" spans="1:5">
      <c r="A3554" s="519">
        <v>40791</v>
      </c>
      <c r="B3554" s="519" t="s">
        <v>61053</v>
      </c>
      <c r="C3554" s="519" t="s">
        <v>57174</v>
      </c>
      <c r="D3554" s="519" t="s">
        <v>57170</v>
      </c>
      <c r="E3554" s="520" t="s">
        <v>64848</v>
      </c>
    </row>
    <row r="3555" spans="1:5">
      <c r="A3555" s="519">
        <v>11651</v>
      </c>
      <c r="B3555" s="519" t="s">
        <v>61054</v>
      </c>
      <c r="C3555" s="519" t="s">
        <v>57174</v>
      </c>
      <c r="D3555" s="519" t="s">
        <v>57170</v>
      </c>
      <c r="E3555" s="520" t="s">
        <v>64849</v>
      </c>
    </row>
    <row r="3556" spans="1:5">
      <c r="A3556" s="519">
        <v>40435</v>
      </c>
      <c r="B3556" s="519" t="s">
        <v>61055</v>
      </c>
      <c r="C3556" s="519" t="s">
        <v>57174</v>
      </c>
      <c r="D3556" s="519" t="s">
        <v>40591</v>
      </c>
      <c r="E3556" s="520" t="s">
        <v>64850</v>
      </c>
    </row>
    <row r="3557" spans="1:5">
      <c r="A3557" s="519">
        <v>39012</v>
      </c>
      <c r="B3557" s="519" t="s">
        <v>61056</v>
      </c>
      <c r="C3557" s="519" t="s">
        <v>57174</v>
      </c>
      <c r="D3557" s="519" t="s">
        <v>40591</v>
      </c>
      <c r="E3557" s="520" t="s">
        <v>64851</v>
      </c>
    </row>
    <row r="3558" spans="1:5">
      <c r="A3558" s="519">
        <v>13617</v>
      </c>
      <c r="B3558" s="519" t="s">
        <v>61057</v>
      </c>
      <c r="C3558" s="519" t="s">
        <v>57174</v>
      </c>
      <c r="D3558" s="519" t="s">
        <v>57170</v>
      </c>
      <c r="E3558" s="520" t="s">
        <v>64852</v>
      </c>
    </row>
    <row r="3559" spans="1:5">
      <c r="A3559" s="519">
        <v>35274</v>
      </c>
      <c r="B3559" s="519" t="s">
        <v>61058</v>
      </c>
      <c r="C3559" s="519" t="s">
        <v>57188</v>
      </c>
      <c r="D3559" s="519" t="s">
        <v>57170</v>
      </c>
      <c r="E3559" s="520" t="s">
        <v>64853</v>
      </c>
    </row>
    <row r="3560" spans="1:5">
      <c r="A3560" s="519">
        <v>35275</v>
      </c>
      <c r="B3560" s="519" t="s">
        <v>61060</v>
      </c>
      <c r="C3560" s="519" t="s">
        <v>57188</v>
      </c>
      <c r="D3560" s="519" t="s">
        <v>57170</v>
      </c>
      <c r="E3560" s="520" t="s">
        <v>64854</v>
      </c>
    </row>
    <row r="3561" spans="1:5">
      <c r="A3561" s="519">
        <v>35276</v>
      </c>
      <c r="B3561" s="519" t="s">
        <v>61061</v>
      </c>
      <c r="C3561" s="519" t="s">
        <v>57188</v>
      </c>
      <c r="D3561" s="519" t="s">
        <v>57170</v>
      </c>
      <c r="E3561" s="520" t="s">
        <v>64855</v>
      </c>
    </row>
    <row r="3562" spans="1:5">
      <c r="A3562" s="519">
        <v>38386</v>
      </c>
      <c r="B3562" s="519" t="s">
        <v>61062</v>
      </c>
      <c r="C3562" s="519" t="s">
        <v>57174</v>
      </c>
      <c r="D3562" s="519" t="s">
        <v>57170</v>
      </c>
      <c r="E3562" s="520" t="s">
        <v>60289</v>
      </c>
    </row>
    <row r="3563" spans="1:5">
      <c r="A3563" s="519">
        <v>11091</v>
      </c>
      <c r="B3563" s="519" t="s">
        <v>61063</v>
      </c>
      <c r="C3563" s="519" t="s">
        <v>57174</v>
      </c>
      <c r="D3563" s="519" t="s">
        <v>57170</v>
      </c>
      <c r="E3563" s="520" t="s">
        <v>58153</v>
      </c>
    </row>
    <row r="3564" spans="1:5">
      <c r="A3564" s="519">
        <v>37586</v>
      </c>
      <c r="B3564" s="519" t="s">
        <v>61064</v>
      </c>
      <c r="C3564" s="519" t="s">
        <v>59617</v>
      </c>
      <c r="D3564" s="519" t="s">
        <v>57170</v>
      </c>
      <c r="E3564" s="520" t="s">
        <v>64856</v>
      </c>
    </row>
    <row r="3565" spans="1:5">
      <c r="A3565" s="519">
        <v>37395</v>
      </c>
      <c r="B3565" s="519" t="s">
        <v>61065</v>
      </c>
      <c r="C3565" s="519" t="s">
        <v>59617</v>
      </c>
      <c r="D3565" s="519" t="s">
        <v>57170</v>
      </c>
      <c r="E3565" s="520" t="s">
        <v>64857</v>
      </c>
    </row>
    <row r="3566" spans="1:5">
      <c r="A3566" s="519">
        <v>14147</v>
      </c>
      <c r="B3566" s="519" t="s">
        <v>61067</v>
      </c>
      <c r="C3566" s="519" t="s">
        <v>59617</v>
      </c>
      <c r="D3566" s="519" t="s">
        <v>57170</v>
      </c>
      <c r="E3566" s="520" t="s">
        <v>64858</v>
      </c>
    </row>
    <row r="3567" spans="1:5">
      <c r="A3567" s="519">
        <v>37396</v>
      </c>
      <c r="B3567" s="519" t="s">
        <v>61069</v>
      </c>
      <c r="C3567" s="519" t="s">
        <v>59617</v>
      </c>
      <c r="D3567" s="519" t="s">
        <v>57170</v>
      </c>
      <c r="E3567" s="520" t="s">
        <v>60007</v>
      </c>
    </row>
    <row r="3568" spans="1:5">
      <c r="A3568" s="519">
        <v>37397</v>
      </c>
      <c r="B3568" s="519" t="s">
        <v>61071</v>
      </c>
      <c r="C3568" s="519" t="s">
        <v>59617</v>
      </c>
      <c r="D3568" s="519" t="s">
        <v>57170</v>
      </c>
      <c r="E3568" s="520" t="s">
        <v>64859</v>
      </c>
    </row>
    <row r="3569" spans="1:5">
      <c r="A3569" s="519">
        <v>43606</v>
      </c>
      <c r="B3569" s="519" t="s">
        <v>61072</v>
      </c>
      <c r="C3569" s="519" t="s">
        <v>57174</v>
      </c>
      <c r="D3569" s="519" t="s">
        <v>57170</v>
      </c>
      <c r="E3569" s="520" t="s">
        <v>55640</v>
      </c>
    </row>
    <row r="3570" spans="1:5">
      <c r="A3570" s="519">
        <v>444</v>
      </c>
      <c r="B3570" s="519" t="s">
        <v>61073</v>
      </c>
      <c r="C3570" s="519" t="s">
        <v>57174</v>
      </c>
      <c r="D3570" s="519" t="s">
        <v>40591</v>
      </c>
      <c r="E3570" s="520" t="s">
        <v>64860</v>
      </c>
    </row>
    <row r="3571" spans="1:5">
      <c r="A3571" s="519">
        <v>445</v>
      </c>
      <c r="B3571" s="519" t="s">
        <v>61074</v>
      </c>
      <c r="C3571" s="519" t="s">
        <v>57174</v>
      </c>
      <c r="D3571" s="519" t="s">
        <v>40591</v>
      </c>
      <c r="E3571" s="520" t="s">
        <v>64861</v>
      </c>
    </row>
    <row r="3572" spans="1:5">
      <c r="A3572" s="519">
        <v>4783</v>
      </c>
      <c r="B3572" s="519" t="s">
        <v>64862</v>
      </c>
      <c r="C3572" s="519" t="s">
        <v>57385</v>
      </c>
      <c r="D3572" s="519" t="s">
        <v>57172</v>
      </c>
      <c r="E3572" s="520" t="s">
        <v>63943</v>
      </c>
    </row>
    <row r="3573" spans="1:5">
      <c r="A3573" s="519">
        <v>41079</v>
      </c>
      <c r="B3573" s="519" t="s">
        <v>61075</v>
      </c>
      <c r="C3573" s="519" t="s">
        <v>57388</v>
      </c>
      <c r="D3573" s="519" t="s">
        <v>57170</v>
      </c>
      <c r="E3573" s="520" t="s">
        <v>63944</v>
      </c>
    </row>
    <row r="3574" spans="1:5">
      <c r="A3574" s="519">
        <v>12874</v>
      </c>
      <c r="B3574" s="519" t="s">
        <v>64863</v>
      </c>
      <c r="C3574" s="519" t="s">
        <v>57385</v>
      </c>
      <c r="D3574" s="519" t="s">
        <v>57170</v>
      </c>
      <c r="E3574" s="520" t="s">
        <v>62427</v>
      </c>
    </row>
    <row r="3575" spans="1:5">
      <c r="A3575" s="519">
        <v>41082</v>
      </c>
      <c r="B3575" s="519" t="s">
        <v>61076</v>
      </c>
      <c r="C3575" s="519" t="s">
        <v>57388</v>
      </c>
      <c r="D3575" s="519" t="s">
        <v>57170</v>
      </c>
      <c r="E3575" s="520" t="s">
        <v>64864</v>
      </c>
    </row>
    <row r="3576" spans="1:5">
      <c r="A3576" s="519">
        <v>4785</v>
      </c>
      <c r="B3576" s="519" t="s">
        <v>64865</v>
      </c>
      <c r="C3576" s="519" t="s">
        <v>57385</v>
      </c>
      <c r="D3576" s="519" t="s">
        <v>57170</v>
      </c>
      <c r="E3576" s="520" t="s">
        <v>63943</v>
      </c>
    </row>
    <row r="3577" spans="1:5">
      <c r="A3577" s="519">
        <v>41081</v>
      </c>
      <c r="B3577" s="519" t="s">
        <v>61077</v>
      </c>
      <c r="C3577" s="519" t="s">
        <v>57388</v>
      </c>
      <c r="D3577" s="519" t="s">
        <v>57170</v>
      </c>
      <c r="E3577" s="520" t="s">
        <v>63944</v>
      </c>
    </row>
    <row r="3578" spans="1:5">
      <c r="A3578" s="519">
        <v>4801</v>
      </c>
      <c r="B3578" s="519" t="s">
        <v>61078</v>
      </c>
      <c r="C3578" s="519" t="s">
        <v>57171</v>
      </c>
      <c r="D3578" s="519" t="s">
        <v>57170</v>
      </c>
      <c r="E3578" s="520" t="s">
        <v>64840</v>
      </c>
    </row>
    <row r="3579" spans="1:5">
      <c r="A3579" s="519">
        <v>4794</v>
      </c>
      <c r="B3579" s="519" t="s">
        <v>61079</v>
      </c>
      <c r="C3579" s="519" t="s">
        <v>57171</v>
      </c>
      <c r="D3579" s="519" t="s">
        <v>57170</v>
      </c>
      <c r="E3579" s="520" t="s">
        <v>64866</v>
      </c>
    </row>
    <row r="3580" spans="1:5">
      <c r="A3580" s="519">
        <v>4796</v>
      </c>
      <c r="B3580" s="519" t="s">
        <v>61080</v>
      </c>
      <c r="C3580" s="519" t="s">
        <v>57171</v>
      </c>
      <c r="D3580" s="519" t="s">
        <v>57170</v>
      </c>
      <c r="E3580" s="520" t="s">
        <v>64867</v>
      </c>
    </row>
    <row r="3581" spans="1:5">
      <c r="A3581" s="519">
        <v>4800</v>
      </c>
      <c r="B3581" s="519" t="s">
        <v>61081</v>
      </c>
      <c r="C3581" s="519" t="s">
        <v>57171</v>
      </c>
      <c r="D3581" s="519" t="s">
        <v>57170</v>
      </c>
      <c r="E3581" s="520" t="s">
        <v>64868</v>
      </c>
    </row>
    <row r="3582" spans="1:5">
      <c r="A3582" s="519">
        <v>4795</v>
      </c>
      <c r="B3582" s="519" t="s">
        <v>61082</v>
      </c>
      <c r="C3582" s="519" t="s">
        <v>57171</v>
      </c>
      <c r="D3582" s="519" t="s">
        <v>57170</v>
      </c>
      <c r="E3582" s="520" t="s">
        <v>64505</v>
      </c>
    </row>
    <row r="3583" spans="1:5">
      <c r="A3583" s="519">
        <v>39694</v>
      </c>
      <c r="B3583" s="519" t="s">
        <v>61083</v>
      </c>
      <c r="C3583" s="519" t="s">
        <v>57171</v>
      </c>
      <c r="D3583" s="519" t="s">
        <v>57170</v>
      </c>
      <c r="E3583" s="520" t="s">
        <v>64869</v>
      </c>
    </row>
    <row r="3584" spans="1:5">
      <c r="A3584" s="519">
        <v>1292</v>
      </c>
      <c r="B3584" s="519" t="s">
        <v>61084</v>
      </c>
      <c r="C3584" s="519" t="s">
        <v>57171</v>
      </c>
      <c r="D3584" s="519" t="s">
        <v>57170</v>
      </c>
      <c r="E3584" s="520" t="s">
        <v>55706</v>
      </c>
    </row>
    <row r="3585" spans="1:5">
      <c r="A3585" s="519">
        <v>1287</v>
      </c>
      <c r="B3585" s="519" t="s">
        <v>61085</v>
      </c>
      <c r="C3585" s="519" t="s">
        <v>57171</v>
      </c>
      <c r="D3585" s="519" t="s">
        <v>57172</v>
      </c>
      <c r="E3585" s="520" t="s">
        <v>55837</v>
      </c>
    </row>
    <row r="3586" spans="1:5">
      <c r="A3586" s="519">
        <v>1297</v>
      </c>
      <c r="B3586" s="519" t="s">
        <v>61086</v>
      </c>
      <c r="C3586" s="519" t="s">
        <v>57171</v>
      </c>
      <c r="D3586" s="519" t="s">
        <v>57170</v>
      </c>
      <c r="E3586" s="520" t="s">
        <v>55380</v>
      </c>
    </row>
    <row r="3587" spans="1:5">
      <c r="A3587" s="519">
        <v>4786</v>
      </c>
      <c r="B3587" s="519" t="s">
        <v>61088</v>
      </c>
      <c r="C3587" s="519" t="s">
        <v>57171</v>
      </c>
      <c r="D3587" s="519" t="s">
        <v>40591</v>
      </c>
      <c r="E3587" s="520" t="s">
        <v>64090</v>
      </c>
    </row>
    <row r="3588" spans="1:5">
      <c r="A3588" s="519">
        <v>10840</v>
      </c>
      <c r="B3588" s="519" t="s">
        <v>61089</v>
      </c>
      <c r="C3588" s="519" t="s">
        <v>57171</v>
      </c>
      <c r="D3588" s="519" t="s">
        <v>57172</v>
      </c>
      <c r="E3588" s="520" t="s">
        <v>64870</v>
      </c>
    </row>
    <row r="3589" spans="1:5">
      <c r="A3589" s="519">
        <v>10841</v>
      </c>
      <c r="B3589" s="519" t="s">
        <v>61090</v>
      </c>
      <c r="C3589" s="519" t="s">
        <v>57171</v>
      </c>
      <c r="D3589" s="519" t="s">
        <v>57170</v>
      </c>
      <c r="E3589" s="520" t="s">
        <v>64871</v>
      </c>
    </row>
    <row r="3590" spans="1:5">
      <c r="A3590" s="519">
        <v>44540</v>
      </c>
      <c r="B3590" s="519" t="s">
        <v>64872</v>
      </c>
      <c r="C3590" s="519" t="s">
        <v>57171</v>
      </c>
      <c r="D3590" s="519" t="s">
        <v>57170</v>
      </c>
      <c r="E3590" s="520" t="s">
        <v>64873</v>
      </c>
    </row>
    <row r="3591" spans="1:5">
      <c r="A3591" s="519">
        <v>10842</v>
      </c>
      <c r="B3591" s="519" t="s">
        <v>61091</v>
      </c>
      <c r="C3591" s="519" t="s">
        <v>57171</v>
      </c>
      <c r="D3591" s="519" t="s">
        <v>57170</v>
      </c>
      <c r="E3591" s="520" t="s">
        <v>64874</v>
      </c>
    </row>
    <row r="3592" spans="1:5">
      <c r="A3592" s="519">
        <v>21108</v>
      </c>
      <c r="B3592" s="519" t="s">
        <v>61092</v>
      </c>
      <c r="C3592" s="519" t="s">
        <v>57171</v>
      </c>
      <c r="D3592" s="519" t="s">
        <v>57170</v>
      </c>
      <c r="E3592" s="520" t="s">
        <v>64875</v>
      </c>
    </row>
    <row r="3593" spans="1:5">
      <c r="A3593" s="519">
        <v>38180</v>
      </c>
      <c r="B3593" s="519" t="s">
        <v>61093</v>
      </c>
      <c r="C3593" s="519" t="s">
        <v>57171</v>
      </c>
      <c r="D3593" s="519" t="s">
        <v>57170</v>
      </c>
      <c r="E3593" s="520" t="s">
        <v>64876</v>
      </c>
    </row>
    <row r="3594" spans="1:5">
      <c r="A3594" s="519">
        <v>40648</v>
      </c>
      <c r="B3594" s="519" t="s">
        <v>61094</v>
      </c>
      <c r="C3594" s="519" t="s">
        <v>57171</v>
      </c>
      <c r="D3594" s="519" t="s">
        <v>40591</v>
      </c>
      <c r="E3594" s="520" t="s">
        <v>64877</v>
      </c>
    </row>
    <row r="3595" spans="1:5">
      <c r="A3595" s="519">
        <v>40649</v>
      </c>
      <c r="B3595" s="519" t="s">
        <v>61095</v>
      </c>
      <c r="C3595" s="519" t="s">
        <v>57171</v>
      </c>
      <c r="D3595" s="519" t="s">
        <v>40591</v>
      </c>
      <c r="E3595" s="520" t="s">
        <v>64878</v>
      </c>
    </row>
    <row r="3596" spans="1:5">
      <c r="A3596" s="519">
        <v>40650</v>
      </c>
      <c r="B3596" s="519" t="s">
        <v>64879</v>
      </c>
      <c r="C3596" s="519" t="s">
        <v>57171</v>
      </c>
      <c r="D3596" s="519" t="s">
        <v>40591</v>
      </c>
      <c r="E3596" s="520" t="s">
        <v>64880</v>
      </c>
    </row>
    <row r="3597" spans="1:5">
      <c r="A3597" s="519">
        <v>40651</v>
      </c>
      <c r="B3597" s="519" t="s">
        <v>64881</v>
      </c>
      <c r="C3597" s="519" t="s">
        <v>57171</v>
      </c>
      <c r="D3597" s="519" t="s">
        <v>40591</v>
      </c>
      <c r="E3597" s="520" t="s">
        <v>64882</v>
      </c>
    </row>
    <row r="3598" spans="1:5">
      <c r="A3598" s="519">
        <v>40652</v>
      </c>
      <c r="B3598" s="519" t="s">
        <v>61096</v>
      </c>
      <c r="C3598" s="519" t="s">
        <v>57171</v>
      </c>
      <c r="D3598" s="519" t="s">
        <v>40591</v>
      </c>
      <c r="E3598" s="520" t="s">
        <v>64883</v>
      </c>
    </row>
    <row r="3599" spans="1:5">
      <c r="A3599" s="519">
        <v>40647</v>
      </c>
      <c r="B3599" s="519" t="s">
        <v>61097</v>
      </c>
      <c r="C3599" s="519" t="s">
        <v>57171</v>
      </c>
      <c r="D3599" s="519" t="s">
        <v>40591</v>
      </c>
      <c r="E3599" s="520" t="s">
        <v>64884</v>
      </c>
    </row>
    <row r="3600" spans="1:5">
      <c r="A3600" s="519">
        <v>40653</v>
      </c>
      <c r="B3600" s="519" t="s">
        <v>61098</v>
      </c>
      <c r="C3600" s="519" t="s">
        <v>57171</v>
      </c>
      <c r="D3600" s="519" t="s">
        <v>40591</v>
      </c>
      <c r="E3600" s="520" t="s">
        <v>64885</v>
      </c>
    </row>
    <row r="3601" spans="1:5">
      <c r="A3601" s="519">
        <v>36178</v>
      </c>
      <c r="B3601" s="519" t="s">
        <v>61099</v>
      </c>
      <c r="C3601" s="519" t="s">
        <v>57174</v>
      </c>
      <c r="D3601" s="519" t="s">
        <v>57170</v>
      </c>
      <c r="E3601" s="520" t="s">
        <v>52974</v>
      </c>
    </row>
    <row r="3602" spans="1:5">
      <c r="A3602" s="519">
        <v>38195</v>
      </c>
      <c r="B3602" s="519" t="s">
        <v>61100</v>
      </c>
      <c r="C3602" s="519" t="s">
        <v>57171</v>
      </c>
      <c r="D3602" s="519" t="s">
        <v>57170</v>
      </c>
      <c r="E3602" s="520" t="s">
        <v>64886</v>
      </c>
    </row>
    <row r="3603" spans="1:5">
      <c r="A3603" s="519">
        <v>38181</v>
      </c>
      <c r="B3603" s="519" t="s">
        <v>61101</v>
      </c>
      <c r="C3603" s="519" t="s">
        <v>57171</v>
      </c>
      <c r="D3603" s="519" t="s">
        <v>57170</v>
      </c>
      <c r="E3603" s="520" t="s">
        <v>64887</v>
      </c>
    </row>
    <row r="3604" spans="1:5">
      <c r="A3604" s="519">
        <v>38182</v>
      </c>
      <c r="B3604" s="519" t="s">
        <v>61102</v>
      </c>
      <c r="C3604" s="519" t="s">
        <v>57171</v>
      </c>
      <c r="D3604" s="519" t="s">
        <v>57170</v>
      </c>
      <c r="E3604" s="520" t="s">
        <v>64888</v>
      </c>
    </row>
    <row r="3605" spans="1:5">
      <c r="A3605" s="519">
        <v>38186</v>
      </c>
      <c r="B3605" s="519" t="s">
        <v>61103</v>
      </c>
      <c r="C3605" s="519" t="s">
        <v>57171</v>
      </c>
      <c r="D3605" s="519" t="s">
        <v>57170</v>
      </c>
      <c r="E3605" s="520" t="s">
        <v>64889</v>
      </c>
    </row>
    <row r="3606" spans="1:5">
      <c r="A3606" s="519">
        <v>38185</v>
      </c>
      <c r="B3606" s="519" t="s">
        <v>61104</v>
      </c>
      <c r="C3606" s="519" t="s">
        <v>57171</v>
      </c>
      <c r="D3606" s="519" t="s">
        <v>57170</v>
      </c>
      <c r="E3606" s="520" t="s">
        <v>64890</v>
      </c>
    </row>
    <row r="3607" spans="1:5">
      <c r="A3607" s="519">
        <v>40654</v>
      </c>
      <c r="B3607" s="519" t="s">
        <v>61105</v>
      </c>
      <c r="C3607" s="519" t="s">
        <v>57171</v>
      </c>
      <c r="D3607" s="519" t="s">
        <v>40591</v>
      </c>
      <c r="E3607" s="520" t="s">
        <v>63891</v>
      </c>
    </row>
    <row r="3608" spans="1:5">
      <c r="A3608" s="519">
        <v>44541</v>
      </c>
      <c r="B3608" s="519" t="s">
        <v>64891</v>
      </c>
      <c r="C3608" s="519" t="s">
        <v>57171</v>
      </c>
      <c r="D3608" s="519" t="s">
        <v>57170</v>
      </c>
      <c r="E3608" s="520" t="s">
        <v>64892</v>
      </c>
    </row>
    <row r="3609" spans="1:5">
      <c r="A3609" s="519">
        <v>4822</v>
      </c>
      <c r="B3609" s="519" t="s">
        <v>61106</v>
      </c>
      <c r="C3609" s="519" t="s">
        <v>57171</v>
      </c>
      <c r="D3609" s="519" t="s">
        <v>57170</v>
      </c>
      <c r="E3609" s="520" t="s">
        <v>64893</v>
      </c>
    </row>
    <row r="3610" spans="1:5">
      <c r="A3610" s="519">
        <v>4818</v>
      </c>
      <c r="B3610" s="519" t="s">
        <v>61107</v>
      </c>
      <c r="C3610" s="519" t="s">
        <v>57171</v>
      </c>
      <c r="D3610" s="519" t="s">
        <v>57172</v>
      </c>
      <c r="E3610" s="520" t="s">
        <v>64894</v>
      </c>
    </row>
    <row r="3611" spans="1:5">
      <c r="A3611" s="519">
        <v>39567</v>
      </c>
      <c r="B3611" s="519" t="s">
        <v>61108</v>
      </c>
      <c r="C3611" s="519" t="s">
        <v>57171</v>
      </c>
      <c r="D3611" s="519" t="s">
        <v>57170</v>
      </c>
      <c r="E3611" s="520" t="s">
        <v>56358</v>
      </c>
    </row>
    <row r="3612" spans="1:5">
      <c r="A3612" s="519">
        <v>39566</v>
      </c>
      <c r="B3612" s="519" t="s">
        <v>61109</v>
      </c>
      <c r="C3612" s="519" t="s">
        <v>57171</v>
      </c>
      <c r="D3612" s="519" t="s">
        <v>57170</v>
      </c>
      <c r="E3612" s="520" t="s">
        <v>58060</v>
      </c>
    </row>
    <row r="3613" spans="1:5">
      <c r="A3613" s="519">
        <v>39416</v>
      </c>
      <c r="B3613" s="519" t="s">
        <v>61110</v>
      </c>
      <c r="C3613" s="519" t="s">
        <v>57171</v>
      </c>
      <c r="D3613" s="519" t="s">
        <v>57170</v>
      </c>
      <c r="E3613" s="520" t="s">
        <v>64895</v>
      </c>
    </row>
    <row r="3614" spans="1:5">
      <c r="A3614" s="519">
        <v>39417</v>
      </c>
      <c r="B3614" s="519" t="s">
        <v>61111</v>
      </c>
      <c r="C3614" s="519" t="s">
        <v>57171</v>
      </c>
      <c r="D3614" s="519" t="s">
        <v>57170</v>
      </c>
      <c r="E3614" s="520" t="s">
        <v>55714</v>
      </c>
    </row>
    <row r="3615" spans="1:5">
      <c r="A3615" s="519">
        <v>43742</v>
      </c>
      <c r="B3615" s="519" t="s">
        <v>64896</v>
      </c>
      <c r="C3615" s="519" t="s">
        <v>57171</v>
      </c>
      <c r="D3615" s="519" t="s">
        <v>57170</v>
      </c>
      <c r="E3615" s="520" t="s">
        <v>64897</v>
      </c>
    </row>
    <row r="3616" spans="1:5">
      <c r="A3616" s="519">
        <v>39414</v>
      </c>
      <c r="B3616" s="519" t="s">
        <v>61112</v>
      </c>
      <c r="C3616" s="519" t="s">
        <v>57171</v>
      </c>
      <c r="D3616" s="519" t="s">
        <v>57170</v>
      </c>
      <c r="E3616" s="520" t="s">
        <v>64338</v>
      </c>
    </row>
    <row r="3617" spans="1:5">
      <c r="A3617" s="519">
        <v>39415</v>
      </c>
      <c r="B3617" s="519" t="s">
        <v>61113</v>
      </c>
      <c r="C3617" s="519" t="s">
        <v>57171</v>
      </c>
      <c r="D3617" s="519" t="s">
        <v>57170</v>
      </c>
      <c r="E3617" s="520" t="s">
        <v>64898</v>
      </c>
    </row>
    <row r="3618" spans="1:5">
      <c r="A3618" s="519">
        <v>43740</v>
      </c>
      <c r="B3618" s="519" t="s">
        <v>64899</v>
      </c>
      <c r="C3618" s="519" t="s">
        <v>57171</v>
      </c>
      <c r="D3618" s="519" t="s">
        <v>57170</v>
      </c>
      <c r="E3618" s="520" t="s">
        <v>53677</v>
      </c>
    </row>
    <row r="3619" spans="1:5">
      <c r="A3619" s="519">
        <v>39412</v>
      </c>
      <c r="B3619" s="519" t="s">
        <v>61114</v>
      </c>
      <c r="C3619" s="519" t="s">
        <v>57171</v>
      </c>
      <c r="D3619" s="519" t="s">
        <v>57172</v>
      </c>
      <c r="E3619" s="520" t="s">
        <v>29804</v>
      </c>
    </row>
    <row r="3620" spans="1:5">
      <c r="A3620" s="519">
        <v>39413</v>
      </c>
      <c r="B3620" s="519" t="s">
        <v>61115</v>
      </c>
      <c r="C3620" s="519" t="s">
        <v>57171</v>
      </c>
      <c r="D3620" s="519" t="s">
        <v>57170</v>
      </c>
      <c r="E3620" s="520" t="s">
        <v>64900</v>
      </c>
    </row>
    <row r="3621" spans="1:5">
      <c r="A3621" s="519">
        <v>43741</v>
      </c>
      <c r="B3621" s="519" t="s">
        <v>64901</v>
      </c>
      <c r="C3621" s="519" t="s">
        <v>57171</v>
      </c>
      <c r="D3621" s="519" t="s">
        <v>57170</v>
      </c>
      <c r="E3621" s="520" t="s">
        <v>64902</v>
      </c>
    </row>
    <row r="3622" spans="1:5">
      <c r="A3622" s="519">
        <v>11062</v>
      </c>
      <c r="B3622" s="519" t="s">
        <v>64903</v>
      </c>
      <c r="C3622" s="519" t="s">
        <v>57171</v>
      </c>
      <c r="D3622" s="519" t="s">
        <v>57170</v>
      </c>
      <c r="E3622" s="520" t="s">
        <v>64904</v>
      </c>
    </row>
    <row r="3623" spans="1:5">
      <c r="A3623" s="519">
        <v>11063</v>
      </c>
      <c r="B3623" s="519" t="s">
        <v>64905</v>
      </c>
      <c r="C3623" s="519" t="s">
        <v>57171</v>
      </c>
      <c r="D3623" s="519" t="s">
        <v>57170</v>
      </c>
      <c r="E3623" s="520" t="s">
        <v>64906</v>
      </c>
    </row>
    <row r="3624" spans="1:5">
      <c r="A3624" s="519">
        <v>13521</v>
      </c>
      <c r="B3624" s="519" t="s">
        <v>61116</v>
      </c>
      <c r="C3624" s="519" t="s">
        <v>57174</v>
      </c>
      <c r="D3624" s="519" t="s">
        <v>40591</v>
      </c>
      <c r="E3624" s="520" t="s">
        <v>61117</v>
      </c>
    </row>
    <row r="3625" spans="1:5">
      <c r="A3625" s="519">
        <v>10851</v>
      </c>
      <c r="B3625" s="519" t="s">
        <v>61118</v>
      </c>
      <c r="C3625" s="519" t="s">
        <v>57174</v>
      </c>
      <c r="D3625" s="519" t="s">
        <v>40591</v>
      </c>
      <c r="E3625" s="520" t="s">
        <v>64907</v>
      </c>
    </row>
    <row r="3626" spans="1:5">
      <c r="A3626" s="519">
        <v>39515</v>
      </c>
      <c r="B3626" s="519" t="s">
        <v>61119</v>
      </c>
      <c r="C3626" s="519" t="s">
        <v>57174</v>
      </c>
      <c r="D3626" s="519" t="s">
        <v>57170</v>
      </c>
      <c r="E3626" s="520" t="s">
        <v>64908</v>
      </c>
    </row>
    <row r="3627" spans="1:5">
      <c r="A3627" s="519">
        <v>39516</v>
      </c>
      <c r="B3627" s="519" t="s">
        <v>61120</v>
      </c>
      <c r="C3627" s="519" t="s">
        <v>57174</v>
      </c>
      <c r="D3627" s="519" t="s">
        <v>57170</v>
      </c>
      <c r="E3627" s="520" t="s">
        <v>62210</v>
      </c>
    </row>
    <row r="3628" spans="1:5">
      <c r="A3628" s="519">
        <v>39514</v>
      </c>
      <c r="B3628" s="519" t="s">
        <v>61121</v>
      </c>
      <c r="C3628" s="519" t="s">
        <v>57174</v>
      </c>
      <c r="D3628" s="519" t="s">
        <v>57172</v>
      </c>
      <c r="E3628" s="520" t="s">
        <v>64909</v>
      </c>
    </row>
    <row r="3629" spans="1:5">
      <c r="A3629" s="519">
        <v>4812</v>
      </c>
      <c r="B3629" s="519" t="s">
        <v>61122</v>
      </c>
      <c r="C3629" s="519" t="s">
        <v>57171</v>
      </c>
      <c r="D3629" s="519" t="s">
        <v>57170</v>
      </c>
      <c r="E3629" s="520" t="s">
        <v>64339</v>
      </c>
    </row>
    <row r="3630" spans="1:5">
      <c r="A3630" s="519">
        <v>10849</v>
      </c>
      <c r="B3630" s="519" t="s">
        <v>61123</v>
      </c>
      <c r="C3630" s="519" t="s">
        <v>57174</v>
      </c>
      <c r="D3630" s="519" t="s">
        <v>40591</v>
      </c>
      <c r="E3630" s="520" t="s">
        <v>61124</v>
      </c>
    </row>
    <row r="3631" spans="1:5">
      <c r="A3631" s="519">
        <v>10848</v>
      </c>
      <c r="B3631" s="519" t="s">
        <v>61125</v>
      </c>
      <c r="C3631" s="519" t="s">
        <v>57174</v>
      </c>
      <c r="D3631" s="519" t="s">
        <v>40591</v>
      </c>
      <c r="E3631" s="520" t="s">
        <v>61126</v>
      </c>
    </row>
    <row r="3632" spans="1:5">
      <c r="A3632" s="519">
        <v>4813</v>
      </c>
      <c r="B3632" s="519" t="s">
        <v>64910</v>
      </c>
      <c r="C3632" s="519" t="s">
        <v>57171</v>
      </c>
      <c r="D3632" s="519" t="s">
        <v>40591</v>
      </c>
      <c r="E3632" s="520" t="s">
        <v>61127</v>
      </c>
    </row>
    <row r="3633" spans="1:5">
      <c r="A3633" s="519">
        <v>37560</v>
      </c>
      <c r="B3633" s="519" t="s">
        <v>64911</v>
      </c>
      <c r="C3633" s="519" t="s">
        <v>57174</v>
      </c>
      <c r="D3633" s="519" t="s">
        <v>40591</v>
      </c>
      <c r="E3633" s="520" t="s">
        <v>64912</v>
      </c>
    </row>
    <row r="3634" spans="1:5">
      <c r="A3634" s="519">
        <v>37557</v>
      </c>
      <c r="B3634" s="519" t="s">
        <v>64913</v>
      </c>
      <c r="C3634" s="519" t="s">
        <v>57174</v>
      </c>
      <c r="D3634" s="519" t="s">
        <v>40591</v>
      </c>
      <c r="E3634" s="520" t="s">
        <v>64914</v>
      </c>
    </row>
    <row r="3635" spans="1:5">
      <c r="A3635" s="519">
        <v>37556</v>
      </c>
      <c r="B3635" s="519" t="s">
        <v>64915</v>
      </c>
      <c r="C3635" s="519" t="s">
        <v>57174</v>
      </c>
      <c r="D3635" s="519" t="s">
        <v>40591</v>
      </c>
      <c r="E3635" s="520" t="s">
        <v>55808</v>
      </c>
    </row>
    <row r="3636" spans="1:5">
      <c r="A3636" s="519">
        <v>37559</v>
      </c>
      <c r="B3636" s="519" t="s">
        <v>64916</v>
      </c>
      <c r="C3636" s="519" t="s">
        <v>57174</v>
      </c>
      <c r="D3636" s="519" t="s">
        <v>40591</v>
      </c>
      <c r="E3636" s="520" t="s">
        <v>64917</v>
      </c>
    </row>
    <row r="3637" spans="1:5">
      <c r="A3637" s="519">
        <v>37539</v>
      </c>
      <c r="B3637" s="519" t="s">
        <v>64918</v>
      </c>
      <c r="C3637" s="519" t="s">
        <v>57174</v>
      </c>
      <c r="D3637" s="519" t="s">
        <v>40591</v>
      </c>
      <c r="E3637" s="520" t="s">
        <v>64919</v>
      </c>
    </row>
    <row r="3638" spans="1:5">
      <c r="A3638" s="519">
        <v>37558</v>
      </c>
      <c r="B3638" s="519" t="s">
        <v>64920</v>
      </c>
      <c r="C3638" s="519" t="s">
        <v>57174</v>
      </c>
      <c r="D3638" s="519" t="s">
        <v>40591</v>
      </c>
      <c r="E3638" s="520" t="s">
        <v>64552</v>
      </c>
    </row>
    <row r="3639" spans="1:5">
      <c r="A3639" s="519">
        <v>34723</v>
      </c>
      <c r="B3639" s="519" t="s">
        <v>61130</v>
      </c>
      <c r="C3639" s="519" t="s">
        <v>57171</v>
      </c>
      <c r="D3639" s="519" t="s">
        <v>40591</v>
      </c>
      <c r="E3639" s="520" t="s">
        <v>61131</v>
      </c>
    </row>
    <row r="3640" spans="1:5">
      <c r="A3640" s="519">
        <v>34721</v>
      </c>
      <c r="B3640" s="519" t="s">
        <v>61132</v>
      </c>
      <c r="C3640" s="519" t="s">
        <v>57171</v>
      </c>
      <c r="D3640" s="519" t="s">
        <v>40591</v>
      </c>
      <c r="E3640" s="520" t="s">
        <v>61133</v>
      </c>
    </row>
    <row r="3641" spans="1:5">
      <c r="A3641" s="519">
        <v>4309</v>
      </c>
      <c r="B3641" s="519" t="s">
        <v>61134</v>
      </c>
      <c r="C3641" s="519" t="s">
        <v>57174</v>
      </c>
      <c r="D3641" s="519" t="s">
        <v>57170</v>
      </c>
      <c r="E3641" s="520" t="s">
        <v>56599</v>
      </c>
    </row>
    <row r="3642" spans="1:5">
      <c r="A3642" s="519">
        <v>4307</v>
      </c>
      <c r="B3642" s="519" t="s">
        <v>61135</v>
      </c>
      <c r="C3642" s="519" t="s">
        <v>57174</v>
      </c>
      <c r="D3642" s="519" t="s">
        <v>57170</v>
      </c>
      <c r="E3642" s="520" t="s">
        <v>55849</v>
      </c>
    </row>
    <row r="3643" spans="1:5">
      <c r="A3643" s="519">
        <v>10850</v>
      </c>
      <c r="B3643" s="519" t="s">
        <v>61136</v>
      </c>
      <c r="C3643" s="519" t="s">
        <v>57174</v>
      </c>
      <c r="D3643" s="519" t="s">
        <v>40591</v>
      </c>
      <c r="E3643" s="520" t="s">
        <v>55837</v>
      </c>
    </row>
    <row r="3644" spans="1:5">
      <c r="A3644" s="519">
        <v>42438</v>
      </c>
      <c r="B3644" s="519" t="s">
        <v>61137</v>
      </c>
      <c r="C3644" s="519" t="s">
        <v>57174</v>
      </c>
      <c r="D3644" s="519" t="s">
        <v>40591</v>
      </c>
      <c r="E3644" s="520" t="s">
        <v>64921</v>
      </c>
    </row>
    <row r="3645" spans="1:5">
      <c r="A3645" s="519">
        <v>4792</v>
      </c>
      <c r="B3645" s="519" t="s">
        <v>61138</v>
      </c>
      <c r="C3645" s="519" t="s">
        <v>57171</v>
      </c>
      <c r="D3645" s="519" t="s">
        <v>57170</v>
      </c>
      <c r="E3645" s="520" t="s">
        <v>64922</v>
      </c>
    </row>
    <row r="3646" spans="1:5">
      <c r="A3646" s="519">
        <v>4790</v>
      </c>
      <c r="B3646" s="519" t="s">
        <v>61140</v>
      </c>
      <c r="C3646" s="519" t="s">
        <v>57171</v>
      </c>
      <c r="D3646" s="519" t="s">
        <v>57172</v>
      </c>
      <c r="E3646" s="520" t="s">
        <v>64923</v>
      </c>
    </row>
    <row r="3647" spans="1:5">
      <c r="A3647" s="519">
        <v>40671</v>
      </c>
      <c r="B3647" s="519" t="s">
        <v>61141</v>
      </c>
      <c r="C3647" s="519" t="s">
        <v>57171</v>
      </c>
      <c r="D3647" s="519" t="s">
        <v>57170</v>
      </c>
      <c r="E3647" s="520" t="s">
        <v>64924</v>
      </c>
    </row>
    <row r="3648" spans="1:5">
      <c r="A3648" s="519">
        <v>7552</v>
      </c>
      <c r="B3648" s="519" t="s">
        <v>61142</v>
      </c>
      <c r="C3648" s="519" t="s">
        <v>57174</v>
      </c>
      <c r="D3648" s="519" t="s">
        <v>40591</v>
      </c>
      <c r="E3648" s="520" t="s">
        <v>64925</v>
      </c>
    </row>
    <row r="3649" spans="1:5">
      <c r="A3649" s="519">
        <v>4893</v>
      </c>
      <c r="B3649" s="519" t="s">
        <v>61144</v>
      </c>
      <c r="C3649" s="519" t="s">
        <v>57174</v>
      </c>
      <c r="D3649" s="519" t="s">
        <v>40591</v>
      </c>
      <c r="E3649" s="520" t="s">
        <v>58577</v>
      </c>
    </row>
    <row r="3650" spans="1:5">
      <c r="A3650" s="519">
        <v>4894</v>
      </c>
      <c r="B3650" s="519" t="s">
        <v>61145</v>
      </c>
      <c r="C3650" s="519" t="s">
        <v>57174</v>
      </c>
      <c r="D3650" s="519" t="s">
        <v>40591</v>
      </c>
      <c r="E3650" s="520" t="s">
        <v>26255</v>
      </c>
    </row>
    <row r="3651" spans="1:5">
      <c r="A3651" s="519">
        <v>4888</v>
      </c>
      <c r="B3651" s="519" t="s">
        <v>61146</v>
      </c>
      <c r="C3651" s="519" t="s">
        <v>57174</v>
      </c>
      <c r="D3651" s="519" t="s">
        <v>40591</v>
      </c>
      <c r="E3651" s="520" t="s">
        <v>59535</v>
      </c>
    </row>
    <row r="3652" spans="1:5">
      <c r="A3652" s="519">
        <v>4890</v>
      </c>
      <c r="B3652" s="519" t="s">
        <v>61147</v>
      </c>
      <c r="C3652" s="519" t="s">
        <v>57174</v>
      </c>
      <c r="D3652" s="519" t="s">
        <v>40591</v>
      </c>
      <c r="E3652" s="520" t="s">
        <v>53023</v>
      </c>
    </row>
    <row r="3653" spans="1:5">
      <c r="A3653" s="519">
        <v>12411</v>
      </c>
      <c r="B3653" s="519" t="s">
        <v>61148</v>
      </c>
      <c r="C3653" s="519" t="s">
        <v>57174</v>
      </c>
      <c r="D3653" s="519" t="s">
        <v>40591</v>
      </c>
      <c r="E3653" s="520" t="s">
        <v>55829</v>
      </c>
    </row>
    <row r="3654" spans="1:5">
      <c r="A3654" s="519">
        <v>4891</v>
      </c>
      <c r="B3654" s="519" t="s">
        <v>61150</v>
      </c>
      <c r="C3654" s="519" t="s">
        <v>57174</v>
      </c>
      <c r="D3654" s="519" t="s">
        <v>40591</v>
      </c>
      <c r="E3654" s="520" t="s">
        <v>55342</v>
      </c>
    </row>
    <row r="3655" spans="1:5">
      <c r="A3655" s="519">
        <v>4889</v>
      </c>
      <c r="B3655" s="519" t="s">
        <v>61151</v>
      </c>
      <c r="C3655" s="519" t="s">
        <v>57174</v>
      </c>
      <c r="D3655" s="519" t="s">
        <v>40591</v>
      </c>
      <c r="E3655" s="520" t="s">
        <v>55882</v>
      </c>
    </row>
    <row r="3656" spans="1:5">
      <c r="A3656" s="519">
        <v>4892</v>
      </c>
      <c r="B3656" s="519" t="s">
        <v>61152</v>
      </c>
      <c r="C3656" s="519" t="s">
        <v>57174</v>
      </c>
      <c r="D3656" s="519" t="s">
        <v>40591</v>
      </c>
      <c r="E3656" s="520" t="s">
        <v>64926</v>
      </c>
    </row>
    <row r="3657" spans="1:5">
      <c r="A3657" s="519">
        <v>12412</v>
      </c>
      <c r="B3657" s="519" t="s">
        <v>61154</v>
      </c>
      <c r="C3657" s="519" t="s">
        <v>57174</v>
      </c>
      <c r="D3657" s="519" t="s">
        <v>40591</v>
      </c>
      <c r="E3657" s="520" t="s">
        <v>64927</v>
      </c>
    </row>
    <row r="3658" spans="1:5">
      <c r="A3658" s="519">
        <v>11073</v>
      </c>
      <c r="B3658" s="519" t="s">
        <v>61155</v>
      </c>
      <c r="C3658" s="519" t="s">
        <v>57174</v>
      </c>
      <c r="D3658" s="519" t="s">
        <v>57170</v>
      </c>
      <c r="E3658" s="520" t="s">
        <v>52287</v>
      </c>
    </row>
    <row r="3659" spans="1:5">
      <c r="A3659" s="519">
        <v>11071</v>
      </c>
      <c r="B3659" s="519" t="s">
        <v>61156</v>
      </c>
      <c r="C3659" s="519" t="s">
        <v>57174</v>
      </c>
      <c r="D3659" s="519" t="s">
        <v>57170</v>
      </c>
      <c r="E3659" s="520" t="s">
        <v>49883</v>
      </c>
    </row>
    <row r="3660" spans="1:5">
      <c r="A3660" s="519">
        <v>11072</v>
      </c>
      <c r="B3660" s="519" t="s">
        <v>61157</v>
      </c>
      <c r="C3660" s="519" t="s">
        <v>57174</v>
      </c>
      <c r="D3660" s="519" t="s">
        <v>57170</v>
      </c>
      <c r="E3660" s="520" t="s">
        <v>55918</v>
      </c>
    </row>
    <row r="3661" spans="1:5">
      <c r="A3661" s="519">
        <v>4895</v>
      </c>
      <c r="B3661" s="519" t="s">
        <v>61158</v>
      </c>
      <c r="C3661" s="519" t="s">
        <v>57174</v>
      </c>
      <c r="D3661" s="519" t="s">
        <v>57170</v>
      </c>
      <c r="E3661" s="520" t="s">
        <v>23424</v>
      </c>
    </row>
    <row r="3662" spans="1:5">
      <c r="A3662" s="519">
        <v>4907</v>
      </c>
      <c r="B3662" s="519" t="s">
        <v>61159</v>
      </c>
      <c r="C3662" s="519" t="s">
        <v>57174</v>
      </c>
      <c r="D3662" s="519" t="s">
        <v>40591</v>
      </c>
      <c r="E3662" s="520" t="s">
        <v>64928</v>
      </c>
    </row>
    <row r="3663" spans="1:5">
      <c r="A3663" s="519">
        <v>4902</v>
      </c>
      <c r="B3663" s="519" t="s">
        <v>61160</v>
      </c>
      <c r="C3663" s="519" t="s">
        <v>57174</v>
      </c>
      <c r="D3663" s="519" t="s">
        <v>40591</v>
      </c>
      <c r="E3663" s="520" t="s">
        <v>64929</v>
      </c>
    </row>
    <row r="3664" spans="1:5">
      <c r="A3664" s="519">
        <v>4908</v>
      </c>
      <c r="B3664" s="519" t="s">
        <v>61162</v>
      </c>
      <c r="C3664" s="519" t="s">
        <v>57174</v>
      </c>
      <c r="D3664" s="519" t="s">
        <v>40591</v>
      </c>
      <c r="E3664" s="520" t="s">
        <v>64930</v>
      </c>
    </row>
    <row r="3665" spans="1:5">
      <c r="A3665" s="519">
        <v>4909</v>
      </c>
      <c r="B3665" s="519" t="s">
        <v>61164</v>
      </c>
      <c r="C3665" s="519" t="s">
        <v>57174</v>
      </c>
      <c r="D3665" s="519" t="s">
        <v>40591</v>
      </c>
      <c r="E3665" s="520" t="s">
        <v>64931</v>
      </c>
    </row>
    <row r="3666" spans="1:5">
      <c r="A3666" s="519">
        <v>4903</v>
      </c>
      <c r="B3666" s="519" t="s">
        <v>61165</v>
      </c>
      <c r="C3666" s="519" t="s">
        <v>57174</v>
      </c>
      <c r="D3666" s="519" t="s">
        <v>40591</v>
      </c>
      <c r="E3666" s="520" t="s">
        <v>64932</v>
      </c>
    </row>
    <row r="3667" spans="1:5">
      <c r="A3667" s="519">
        <v>4897</v>
      </c>
      <c r="B3667" s="519" t="s">
        <v>61166</v>
      </c>
      <c r="C3667" s="519" t="s">
        <v>57174</v>
      </c>
      <c r="D3667" s="519" t="s">
        <v>57170</v>
      </c>
      <c r="E3667" s="520" t="s">
        <v>26222</v>
      </c>
    </row>
    <row r="3668" spans="1:5">
      <c r="A3668" s="519">
        <v>4896</v>
      </c>
      <c r="B3668" s="519" t="s">
        <v>61167</v>
      </c>
      <c r="C3668" s="519" t="s">
        <v>57174</v>
      </c>
      <c r="D3668" s="519" t="s">
        <v>57170</v>
      </c>
      <c r="E3668" s="520" t="s">
        <v>50819</v>
      </c>
    </row>
    <row r="3669" spans="1:5">
      <c r="A3669" s="519">
        <v>4900</v>
      </c>
      <c r="B3669" s="519" t="s">
        <v>61168</v>
      </c>
      <c r="C3669" s="519" t="s">
        <v>57174</v>
      </c>
      <c r="D3669" s="519" t="s">
        <v>57170</v>
      </c>
      <c r="E3669" s="520" t="s">
        <v>63959</v>
      </c>
    </row>
    <row r="3670" spans="1:5">
      <c r="A3670" s="519">
        <v>4898</v>
      </c>
      <c r="B3670" s="519" t="s">
        <v>61169</v>
      </c>
      <c r="C3670" s="519" t="s">
        <v>57174</v>
      </c>
      <c r="D3670" s="519" t="s">
        <v>57170</v>
      </c>
      <c r="E3670" s="520" t="s">
        <v>55643</v>
      </c>
    </row>
    <row r="3671" spans="1:5">
      <c r="A3671" s="519">
        <v>4899</v>
      </c>
      <c r="B3671" s="519" t="s">
        <v>61170</v>
      </c>
      <c r="C3671" s="519" t="s">
        <v>57174</v>
      </c>
      <c r="D3671" s="519" t="s">
        <v>57170</v>
      </c>
      <c r="E3671" s="520" t="s">
        <v>49881</v>
      </c>
    </row>
    <row r="3672" spans="1:5">
      <c r="A3672" s="519">
        <v>11096</v>
      </c>
      <c r="B3672" s="519" t="s">
        <v>61171</v>
      </c>
      <c r="C3672" s="519" t="s">
        <v>57251</v>
      </c>
      <c r="D3672" s="519" t="s">
        <v>57170</v>
      </c>
      <c r="E3672" s="520" t="s">
        <v>23590</v>
      </c>
    </row>
    <row r="3673" spans="1:5">
      <c r="A3673" s="519">
        <v>4741</v>
      </c>
      <c r="B3673" s="519" t="s">
        <v>61172</v>
      </c>
      <c r="C3673" s="519" t="s">
        <v>57384</v>
      </c>
      <c r="D3673" s="519" t="s">
        <v>57170</v>
      </c>
      <c r="E3673" s="520" t="s">
        <v>56885</v>
      </c>
    </row>
    <row r="3674" spans="1:5">
      <c r="A3674" s="519">
        <v>4752</v>
      </c>
      <c r="B3674" s="519" t="s">
        <v>61173</v>
      </c>
      <c r="C3674" s="519" t="s">
        <v>57385</v>
      </c>
      <c r="D3674" s="519" t="s">
        <v>57170</v>
      </c>
      <c r="E3674" s="520" t="s">
        <v>64933</v>
      </c>
    </row>
    <row r="3675" spans="1:5">
      <c r="A3675" s="519">
        <v>41091</v>
      </c>
      <c r="B3675" s="519" t="s">
        <v>61174</v>
      </c>
      <c r="C3675" s="519" t="s">
        <v>57388</v>
      </c>
      <c r="D3675" s="519" t="s">
        <v>57170</v>
      </c>
      <c r="E3675" s="520" t="s">
        <v>64934</v>
      </c>
    </row>
    <row r="3676" spans="1:5">
      <c r="A3676" s="519">
        <v>13954</v>
      </c>
      <c r="B3676" s="519" t="s">
        <v>61175</v>
      </c>
      <c r="C3676" s="519" t="s">
        <v>57174</v>
      </c>
      <c r="D3676" s="519" t="s">
        <v>40591</v>
      </c>
      <c r="E3676" s="520" t="s">
        <v>64935</v>
      </c>
    </row>
    <row r="3677" spans="1:5">
      <c r="A3677" s="519">
        <v>3411</v>
      </c>
      <c r="B3677" s="519" t="s">
        <v>61176</v>
      </c>
      <c r="C3677" s="519" t="s">
        <v>57251</v>
      </c>
      <c r="D3677" s="519" t="s">
        <v>57170</v>
      </c>
      <c r="E3677" s="520" t="s">
        <v>58497</v>
      </c>
    </row>
    <row r="3678" spans="1:5">
      <c r="A3678" s="519">
        <v>39995</v>
      </c>
      <c r="B3678" s="519" t="s">
        <v>61177</v>
      </c>
      <c r="C3678" s="519" t="s">
        <v>57384</v>
      </c>
      <c r="D3678" s="519" t="s">
        <v>57170</v>
      </c>
      <c r="E3678" s="520" t="s">
        <v>64936</v>
      </c>
    </row>
    <row r="3679" spans="1:5">
      <c r="A3679" s="519">
        <v>11615</v>
      </c>
      <c r="B3679" s="519" t="s">
        <v>61178</v>
      </c>
      <c r="C3679" s="519" t="s">
        <v>57171</v>
      </c>
      <c r="D3679" s="519" t="s">
        <v>57170</v>
      </c>
      <c r="E3679" s="520" t="s">
        <v>58082</v>
      </c>
    </row>
    <row r="3680" spans="1:5">
      <c r="A3680" s="519">
        <v>3408</v>
      </c>
      <c r="B3680" s="519" t="s">
        <v>61179</v>
      </c>
      <c r="C3680" s="519" t="s">
        <v>57171</v>
      </c>
      <c r="D3680" s="519" t="s">
        <v>57172</v>
      </c>
      <c r="E3680" s="520" t="s">
        <v>63455</v>
      </c>
    </row>
    <row r="3681" spans="1:5">
      <c r="A3681" s="519">
        <v>3409</v>
      </c>
      <c r="B3681" s="519" t="s">
        <v>61180</v>
      </c>
      <c r="C3681" s="519" t="s">
        <v>57171</v>
      </c>
      <c r="D3681" s="519" t="s">
        <v>57170</v>
      </c>
      <c r="E3681" s="520" t="s">
        <v>58764</v>
      </c>
    </row>
    <row r="3682" spans="1:5">
      <c r="A3682" s="519">
        <v>11427</v>
      </c>
      <c r="B3682" s="519" t="s">
        <v>61181</v>
      </c>
      <c r="C3682" s="519" t="s">
        <v>57251</v>
      </c>
      <c r="D3682" s="519" t="s">
        <v>40591</v>
      </c>
      <c r="E3682" s="520" t="s">
        <v>64937</v>
      </c>
    </row>
    <row r="3683" spans="1:5">
      <c r="A3683" s="519">
        <v>4491</v>
      </c>
      <c r="B3683" s="519" t="s">
        <v>61182</v>
      </c>
      <c r="C3683" s="519" t="s">
        <v>57188</v>
      </c>
      <c r="D3683" s="519" t="s">
        <v>57170</v>
      </c>
      <c r="E3683" s="520" t="s">
        <v>58470</v>
      </c>
    </row>
    <row r="3684" spans="1:5">
      <c r="A3684" s="519">
        <v>2745</v>
      </c>
      <c r="B3684" s="519" t="s">
        <v>61183</v>
      </c>
      <c r="C3684" s="519" t="s">
        <v>57188</v>
      </c>
      <c r="D3684" s="519" t="s">
        <v>40591</v>
      </c>
      <c r="E3684" s="520" t="s">
        <v>57305</v>
      </c>
    </row>
    <row r="3685" spans="1:5">
      <c r="A3685" s="519">
        <v>14439</v>
      </c>
      <c r="B3685" s="519" t="s">
        <v>61184</v>
      </c>
      <c r="C3685" s="519" t="s">
        <v>57188</v>
      </c>
      <c r="D3685" s="519" t="s">
        <v>40591</v>
      </c>
      <c r="E3685" s="520" t="s">
        <v>64938</v>
      </c>
    </row>
    <row r="3686" spans="1:5">
      <c r="A3686" s="519">
        <v>44496</v>
      </c>
      <c r="B3686" s="519" t="s">
        <v>64939</v>
      </c>
      <c r="C3686" s="519" t="s">
        <v>57174</v>
      </c>
      <c r="D3686" s="519" t="s">
        <v>57170</v>
      </c>
      <c r="E3686" s="520" t="s">
        <v>64940</v>
      </c>
    </row>
    <row r="3687" spans="1:5">
      <c r="A3687" s="519">
        <v>12362</v>
      </c>
      <c r="B3687" s="519" t="s">
        <v>61185</v>
      </c>
      <c r="C3687" s="519" t="s">
        <v>57174</v>
      </c>
      <c r="D3687" s="519" t="s">
        <v>40591</v>
      </c>
      <c r="E3687" s="520" t="s">
        <v>56281</v>
      </c>
    </row>
    <row r="3688" spans="1:5">
      <c r="A3688" s="519">
        <v>421</v>
      </c>
      <c r="B3688" s="519" t="s">
        <v>64941</v>
      </c>
      <c r="C3688" s="519" t="s">
        <v>57174</v>
      </c>
      <c r="D3688" s="519" t="s">
        <v>40591</v>
      </c>
      <c r="E3688" s="520" t="s">
        <v>64563</v>
      </c>
    </row>
    <row r="3689" spans="1:5">
      <c r="A3689" s="519">
        <v>14148</v>
      </c>
      <c r="B3689" s="519" t="s">
        <v>61186</v>
      </c>
      <c r="C3689" s="519" t="s">
        <v>57174</v>
      </c>
      <c r="D3689" s="519" t="s">
        <v>57170</v>
      </c>
      <c r="E3689" s="520" t="s">
        <v>55172</v>
      </c>
    </row>
    <row r="3690" spans="1:5">
      <c r="A3690" s="519">
        <v>4341</v>
      </c>
      <c r="B3690" s="519" t="s">
        <v>61187</v>
      </c>
      <c r="C3690" s="519" t="s">
        <v>57174</v>
      </c>
      <c r="D3690" s="519" t="s">
        <v>57170</v>
      </c>
      <c r="E3690" s="520" t="s">
        <v>60234</v>
      </c>
    </row>
    <row r="3691" spans="1:5">
      <c r="A3691" s="519">
        <v>4337</v>
      </c>
      <c r="B3691" s="519" t="s">
        <v>61188</v>
      </c>
      <c r="C3691" s="519" t="s">
        <v>57174</v>
      </c>
      <c r="D3691" s="519" t="s">
        <v>57170</v>
      </c>
      <c r="E3691" s="520" t="s">
        <v>50780</v>
      </c>
    </row>
    <row r="3692" spans="1:5">
      <c r="A3692" s="519">
        <v>4339</v>
      </c>
      <c r="B3692" s="519" t="s">
        <v>61189</v>
      </c>
      <c r="C3692" s="519" t="s">
        <v>57174</v>
      </c>
      <c r="D3692" s="519" t="s">
        <v>57170</v>
      </c>
      <c r="E3692" s="520" t="s">
        <v>59611</v>
      </c>
    </row>
    <row r="3693" spans="1:5">
      <c r="A3693" s="519">
        <v>39997</v>
      </c>
      <c r="B3693" s="519" t="s">
        <v>61190</v>
      </c>
      <c r="C3693" s="519" t="s">
        <v>57174</v>
      </c>
      <c r="D3693" s="519" t="s">
        <v>57170</v>
      </c>
      <c r="E3693" s="520" t="s">
        <v>23563</v>
      </c>
    </row>
    <row r="3694" spans="1:5">
      <c r="A3694" s="519">
        <v>11971</v>
      </c>
      <c r="B3694" s="519" t="s">
        <v>61191</v>
      </c>
      <c r="C3694" s="519" t="s">
        <v>57174</v>
      </c>
      <c r="D3694" s="519" t="s">
        <v>57170</v>
      </c>
      <c r="E3694" s="520" t="s">
        <v>23714</v>
      </c>
    </row>
    <row r="3695" spans="1:5">
      <c r="A3695" s="519">
        <v>4342</v>
      </c>
      <c r="B3695" s="519" t="s">
        <v>61192</v>
      </c>
      <c r="C3695" s="519" t="s">
        <v>57174</v>
      </c>
      <c r="D3695" s="519" t="s">
        <v>57170</v>
      </c>
      <c r="E3695" s="520" t="s">
        <v>23525</v>
      </c>
    </row>
    <row r="3696" spans="1:5">
      <c r="A3696" s="519">
        <v>4330</v>
      </c>
      <c r="B3696" s="519" t="s">
        <v>61193</v>
      </c>
      <c r="C3696" s="519" t="s">
        <v>57174</v>
      </c>
      <c r="D3696" s="519" t="s">
        <v>57170</v>
      </c>
      <c r="E3696" s="520" t="s">
        <v>23086</v>
      </c>
    </row>
    <row r="3697" spans="1:5">
      <c r="A3697" s="519">
        <v>4340</v>
      </c>
      <c r="B3697" s="519" t="s">
        <v>61194</v>
      </c>
      <c r="C3697" s="519" t="s">
        <v>57174</v>
      </c>
      <c r="D3697" s="519" t="s">
        <v>57170</v>
      </c>
      <c r="E3697" s="520" t="s">
        <v>55135</v>
      </c>
    </row>
    <row r="3698" spans="1:5">
      <c r="A3698" s="519">
        <v>5088</v>
      </c>
      <c r="B3698" s="519" t="s">
        <v>61196</v>
      </c>
      <c r="C3698" s="519" t="s">
        <v>57174</v>
      </c>
      <c r="D3698" s="519" t="s">
        <v>57170</v>
      </c>
      <c r="E3698" s="520" t="s">
        <v>58447</v>
      </c>
    </row>
    <row r="3699" spans="1:5">
      <c r="A3699" s="519">
        <v>11154</v>
      </c>
      <c r="B3699" s="519" t="s">
        <v>61198</v>
      </c>
      <c r="C3699" s="519" t="s">
        <v>57174</v>
      </c>
      <c r="D3699" s="519" t="s">
        <v>40591</v>
      </c>
      <c r="E3699" s="520" t="s">
        <v>64942</v>
      </c>
    </row>
    <row r="3700" spans="1:5">
      <c r="A3700" s="519">
        <v>4989</v>
      </c>
      <c r="B3700" s="519" t="s">
        <v>61199</v>
      </c>
      <c r="C3700" s="519" t="s">
        <v>57174</v>
      </c>
      <c r="D3700" s="519" t="s">
        <v>57170</v>
      </c>
      <c r="E3700" s="520" t="s">
        <v>64943</v>
      </c>
    </row>
    <row r="3701" spans="1:5">
      <c r="A3701" s="519">
        <v>4982</v>
      </c>
      <c r="B3701" s="519" t="s">
        <v>61200</v>
      </c>
      <c r="C3701" s="519" t="s">
        <v>57174</v>
      </c>
      <c r="D3701" s="519" t="s">
        <v>57170</v>
      </c>
      <c r="E3701" s="520" t="s">
        <v>64944</v>
      </c>
    </row>
    <row r="3702" spans="1:5">
      <c r="A3702" s="519">
        <v>4962</v>
      </c>
      <c r="B3702" s="519" t="s">
        <v>61201</v>
      </c>
      <c r="C3702" s="519" t="s">
        <v>57174</v>
      </c>
      <c r="D3702" s="519" t="s">
        <v>57170</v>
      </c>
      <c r="E3702" s="520" t="s">
        <v>64945</v>
      </c>
    </row>
    <row r="3703" spans="1:5">
      <c r="A3703" s="519">
        <v>4981</v>
      </c>
      <c r="B3703" s="519" t="s">
        <v>61203</v>
      </c>
      <c r="C3703" s="519" t="s">
        <v>57174</v>
      </c>
      <c r="D3703" s="519" t="s">
        <v>57172</v>
      </c>
      <c r="E3703" s="520" t="s">
        <v>64946</v>
      </c>
    </row>
    <row r="3704" spans="1:5">
      <c r="A3704" s="519">
        <v>4964</v>
      </c>
      <c r="B3704" s="519" t="s">
        <v>61204</v>
      </c>
      <c r="C3704" s="519" t="s">
        <v>57174</v>
      </c>
      <c r="D3704" s="519" t="s">
        <v>57170</v>
      </c>
      <c r="E3704" s="520" t="s">
        <v>64947</v>
      </c>
    </row>
    <row r="3705" spans="1:5">
      <c r="A3705" s="519">
        <v>4992</v>
      </c>
      <c r="B3705" s="519" t="s">
        <v>61205</v>
      </c>
      <c r="C3705" s="519" t="s">
        <v>57174</v>
      </c>
      <c r="D3705" s="519" t="s">
        <v>57170</v>
      </c>
      <c r="E3705" s="520" t="s">
        <v>64948</v>
      </c>
    </row>
    <row r="3706" spans="1:5">
      <c r="A3706" s="519">
        <v>4987</v>
      </c>
      <c r="B3706" s="519" t="s">
        <v>61206</v>
      </c>
      <c r="C3706" s="519" t="s">
        <v>57174</v>
      </c>
      <c r="D3706" s="519" t="s">
        <v>57170</v>
      </c>
      <c r="E3706" s="520" t="s">
        <v>64949</v>
      </c>
    </row>
    <row r="3707" spans="1:5">
      <c r="A3707" s="519">
        <v>4930</v>
      </c>
      <c r="B3707" s="519" t="s">
        <v>64950</v>
      </c>
      <c r="C3707" s="519" t="s">
        <v>57171</v>
      </c>
      <c r="D3707" s="519" t="s">
        <v>40591</v>
      </c>
      <c r="E3707" s="520" t="s">
        <v>64951</v>
      </c>
    </row>
    <row r="3708" spans="1:5">
      <c r="A3708" s="519">
        <v>39021</v>
      </c>
      <c r="B3708" s="519" t="s">
        <v>64952</v>
      </c>
      <c r="C3708" s="519" t="s">
        <v>57174</v>
      </c>
      <c r="D3708" s="519" t="s">
        <v>40591</v>
      </c>
      <c r="E3708" s="520" t="s">
        <v>64953</v>
      </c>
    </row>
    <row r="3709" spans="1:5">
      <c r="A3709" s="519">
        <v>39022</v>
      </c>
      <c r="B3709" s="519" t="s">
        <v>64954</v>
      </c>
      <c r="C3709" s="519" t="s">
        <v>57174</v>
      </c>
      <c r="D3709" s="519" t="s">
        <v>40591</v>
      </c>
      <c r="E3709" s="520" t="s">
        <v>64955</v>
      </c>
    </row>
    <row r="3710" spans="1:5">
      <c r="A3710" s="519">
        <v>39024</v>
      </c>
      <c r="B3710" s="519" t="s">
        <v>61209</v>
      </c>
      <c r="C3710" s="519" t="s">
        <v>57174</v>
      </c>
      <c r="D3710" s="519" t="s">
        <v>40591</v>
      </c>
      <c r="E3710" s="520" t="s">
        <v>64956</v>
      </c>
    </row>
    <row r="3711" spans="1:5">
      <c r="A3711" s="519">
        <v>4914</v>
      </c>
      <c r="B3711" s="519" t="s">
        <v>61210</v>
      </c>
      <c r="C3711" s="519" t="s">
        <v>57171</v>
      </c>
      <c r="D3711" s="519" t="s">
        <v>40591</v>
      </c>
      <c r="E3711" s="520" t="s">
        <v>64957</v>
      </c>
    </row>
    <row r="3712" spans="1:5">
      <c r="A3712" s="519">
        <v>4917</v>
      </c>
      <c r="B3712" s="519" t="s">
        <v>61211</v>
      </c>
      <c r="C3712" s="519" t="s">
        <v>57171</v>
      </c>
      <c r="D3712" s="519" t="s">
        <v>40591</v>
      </c>
      <c r="E3712" s="520" t="s">
        <v>64958</v>
      </c>
    </row>
    <row r="3713" spans="1:5">
      <c r="A3713" s="519">
        <v>39025</v>
      </c>
      <c r="B3713" s="519" t="s">
        <v>61212</v>
      </c>
      <c r="C3713" s="519" t="s">
        <v>57174</v>
      </c>
      <c r="D3713" s="519" t="s">
        <v>40591</v>
      </c>
      <c r="E3713" s="520" t="s">
        <v>64959</v>
      </c>
    </row>
    <row r="3714" spans="1:5">
      <c r="A3714" s="519">
        <v>4922</v>
      </c>
      <c r="B3714" s="519" t="s">
        <v>61213</v>
      </c>
      <c r="C3714" s="519" t="s">
        <v>57171</v>
      </c>
      <c r="D3714" s="519" t="s">
        <v>40591</v>
      </c>
      <c r="E3714" s="520" t="s">
        <v>64960</v>
      </c>
    </row>
    <row r="3715" spans="1:5">
      <c r="A3715" s="519">
        <v>4911</v>
      </c>
      <c r="B3715" s="519" t="s">
        <v>61214</v>
      </c>
      <c r="C3715" s="519" t="s">
        <v>57171</v>
      </c>
      <c r="D3715" s="519" t="s">
        <v>57170</v>
      </c>
      <c r="E3715" s="520" t="s">
        <v>64961</v>
      </c>
    </row>
    <row r="3716" spans="1:5">
      <c r="A3716" s="519">
        <v>37518</v>
      </c>
      <c r="B3716" s="519" t="s">
        <v>61215</v>
      </c>
      <c r="C3716" s="519" t="s">
        <v>57171</v>
      </c>
      <c r="D3716" s="519" t="s">
        <v>57170</v>
      </c>
      <c r="E3716" s="520" t="s">
        <v>64962</v>
      </c>
    </row>
    <row r="3717" spans="1:5">
      <c r="A3717" s="519">
        <v>4910</v>
      </c>
      <c r="B3717" s="519" t="s">
        <v>61216</v>
      </c>
      <c r="C3717" s="519" t="s">
        <v>57171</v>
      </c>
      <c r="D3717" s="519" t="s">
        <v>57170</v>
      </c>
      <c r="E3717" s="520" t="s">
        <v>64963</v>
      </c>
    </row>
    <row r="3718" spans="1:5">
      <c r="A3718" s="519">
        <v>4943</v>
      </c>
      <c r="B3718" s="519" t="s">
        <v>61217</v>
      </c>
      <c r="C3718" s="519" t="s">
        <v>57171</v>
      </c>
      <c r="D3718" s="519" t="s">
        <v>57170</v>
      </c>
      <c r="E3718" s="520" t="s">
        <v>64964</v>
      </c>
    </row>
    <row r="3719" spans="1:5">
      <c r="A3719" s="519">
        <v>5002</v>
      </c>
      <c r="B3719" s="519" t="s">
        <v>61218</v>
      </c>
      <c r="C3719" s="519" t="s">
        <v>57171</v>
      </c>
      <c r="D3719" s="519" t="s">
        <v>57170</v>
      </c>
      <c r="E3719" s="520" t="s">
        <v>64965</v>
      </c>
    </row>
    <row r="3720" spans="1:5">
      <c r="A3720" s="519">
        <v>4977</v>
      </c>
      <c r="B3720" s="519" t="s">
        <v>61219</v>
      </c>
      <c r="C3720" s="519" t="s">
        <v>57171</v>
      </c>
      <c r="D3720" s="519" t="s">
        <v>57170</v>
      </c>
      <c r="E3720" s="520" t="s">
        <v>64966</v>
      </c>
    </row>
    <row r="3721" spans="1:5">
      <c r="A3721" s="519">
        <v>5028</v>
      </c>
      <c r="B3721" s="519" t="s">
        <v>61220</v>
      </c>
      <c r="C3721" s="519" t="s">
        <v>57171</v>
      </c>
      <c r="D3721" s="519" t="s">
        <v>57170</v>
      </c>
      <c r="E3721" s="520" t="s">
        <v>64967</v>
      </c>
    </row>
    <row r="3722" spans="1:5">
      <c r="A3722" s="519">
        <v>4998</v>
      </c>
      <c r="B3722" s="519" t="s">
        <v>61221</v>
      </c>
      <c r="C3722" s="519" t="s">
        <v>57171</v>
      </c>
      <c r="D3722" s="519" t="s">
        <v>57170</v>
      </c>
      <c r="E3722" s="520" t="s">
        <v>64968</v>
      </c>
    </row>
    <row r="3723" spans="1:5">
      <c r="A3723" s="519">
        <v>4969</v>
      </c>
      <c r="B3723" s="519" t="s">
        <v>61222</v>
      </c>
      <c r="C3723" s="519" t="s">
        <v>57171</v>
      </c>
      <c r="D3723" s="519" t="s">
        <v>57172</v>
      </c>
      <c r="E3723" s="520" t="s">
        <v>64969</v>
      </c>
    </row>
    <row r="3724" spans="1:5">
      <c r="A3724" s="519">
        <v>11364</v>
      </c>
      <c r="B3724" s="519" t="s">
        <v>61223</v>
      </c>
      <c r="C3724" s="519" t="s">
        <v>57174</v>
      </c>
      <c r="D3724" s="519" t="s">
        <v>57170</v>
      </c>
      <c r="E3724" s="520" t="s">
        <v>56880</v>
      </c>
    </row>
    <row r="3725" spans="1:5">
      <c r="A3725" s="519">
        <v>11365</v>
      </c>
      <c r="B3725" s="519" t="s">
        <v>61224</v>
      </c>
      <c r="C3725" s="519" t="s">
        <v>57174</v>
      </c>
      <c r="D3725" s="519" t="s">
        <v>57170</v>
      </c>
      <c r="E3725" s="520" t="s">
        <v>64970</v>
      </c>
    </row>
    <row r="3726" spans="1:5">
      <c r="A3726" s="519">
        <v>11366</v>
      </c>
      <c r="B3726" s="519" t="s">
        <v>61225</v>
      </c>
      <c r="C3726" s="519" t="s">
        <v>57174</v>
      </c>
      <c r="D3726" s="519" t="s">
        <v>57170</v>
      </c>
      <c r="E3726" s="520" t="s">
        <v>64971</v>
      </c>
    </row>
    <row r="3727" spans="1:5">
      <c r="A3727" s="519">
        <v>43777</v>
      </c>
      <c r="B3727" s="519" t="s">
        <v>61226</v>
      </c>
      <c r="C3727" s="519" t="s">
        <v>57174</v>
      </c>
      <c r="D3727" s="519" t="s">
        <v>57170</v>
      </c>
      <c r="E3727" s="520" t="s">
        <v>64972</v>
      </c>
    </row>
    <row r="3728" spans="1:5">
      <c r="A3728" s="519">
        <v>20322</v>
      </c>
      <c r="B3728" s="519" t="s">
        <v>61227</v>
      </c>
      <c r="C3728" s="519" t="s">
        <v>57174</v>
      </c>
      <c r="D3728" s="519" t="s">
        <v>57170</v>
      </c>
      <c r="E3728" s="520" t="s">
        <v>64973</v>
      </c>
    </row>
    <row r="3729" spans="1:5">
      <c r="A3729" s="519">
        <v>10553</v>
      </c>
      <c r="B3729" s="519" t="s">
        <v>61228</v>
      </c>
      <c r="C3729" s="519" t="s">
        <v>57174</v>
      </c>
      <c r="D3729" s="519" t="s">
        <v>57170</v>
      </c>
      <c r="E3729" s="520" t="s">
        <v>64974</v>
      </c>
    </row>
    <row r="3730" spans="1:5">
      <c r="A3730" s="519">
        <v>5020</v>
      </c>
      <c r="B3730" s="519" t="s">
        <v>61229</v>
      </c>
      <c r="C3730" s="519" t="s">
        <v>57174</v>
      </c>
      <c r="D3730" s="519" t="s">
        <v>57170</v>
      </c>
      <c r="E3730" s="520" t="s">
        <v>64975</v>
      </c>
    </row>
    <row r="3731" spans="1:5">
      <c r="A3731" s="519">
        <v>10554</v>
      </c>
      <c r="B3731" s="519" t="s">
        <v>61230</v>
      </c>
      <c r="C3731" s="519" t="s">
        <v>57174</v>
      </c>
      <c r="D3731" s="519" t="s">
        <v>57170</v>
      </c>
      <c r="E3731" s="520" t="s">
        <v>64976</v>
      </c>
    </row>
    <row r="3732" spans="1:5">
      <c r="A3732" s="519">
        <v>10555</v>
      </c>
      <c r="B3732" s="519" t="s">
        <v>61231</v>
      </c>
      <c r="C3732" s="519" t="s">
        <v>57174</v>
      </c>
      <c r="D3732" s="519" t="s">
        <v>57170</v>
      </c>
      <c r="E3732" s="520" t="s">
        <v>64977</v>
      </c>
    </row>
    <row r="3733" spans="1:5">
      <c r="A3733" s="519">
        <v>10556</v>
      </c>
      <c r="B3733" s="519" t="s">
        <v>61232</v>
      </c>
      <c r="C3733" s="519" t="s">
        <v>57174</v>
      </c>
      <c r="D3733" s="519" t="s">
        <v>57170</v>
      </c>
      <c r="E3733" s="520" t="s">
        <v>64978</v>
      </c>
    </row>
    <row r="3734" spans="1:5">
      <c r="A3734" s="519">
        <v>39502</v>
      </c>
      <c r="B3734" s="519" t="s">
        <v>61234</v>
      </c>
      <c r="C3734" s="519" t="s">
        <v>57174</v>
      </c>
      <c r="D3734" s="519" t="s">
        <v>57170</v>
      </c>
      <c r="E3734" s="520" t="s">
        <v>64979</v>
      </c>
    </row>
    <row r="3735" spans="1:5">
      <c r="A3735" s="519">
        <v>39504</v>
      </c>
      <c r="B3735" s="519" t="s">
        <v>61235</v>
      </c>
      <c r="C3735" s="519" t="s">
        <v>57174</v>
      </c>
      <c r="D3735" s="519" t="s">
        <v>57170</v>
      </c>
      <c r="E3735" s="520" t="s">
        <v>61208</v>
      </c>
    </row>
    <row r="3736" spans="1:5">
      <c r="A3736" s="519">
        <v>39503</v>
      </c>
      <c r="B3736" s="519" t="s">
        <v>61236</v>
      </c>
      <c r="C3736" s="519" t="s">
        <v>57174</v>
      </c>
      <c r="D3736" s="519" t="s">
        <v>57170</v>
      </c>
      <c r="E3736" s="520" t="s">
        <v>64980</v>
      </c>
    </row>
    <row r="3737" spans="1:5">
      <c r="A3737" s="519">
        <v>39505</v>
      </c>
      <c r="B3737" s="519" t="s">
        <v>61237</v>
      </c>
      <c r="C3737" s="519" t="s">
        <v>57174</v>
      </c>
      <c r="D3737" s="519" t="s">
        <v>57170</v>
      </c>
      <c r="E3737" s="520" t="s">
        <v>64981</v>
      </c>
    </row>
    <row r="3738" spans="1:5">
      <c r="A3738" s="519">
        <v>44471</v>
      </c>
      <c r="B3738" s="519" t="s">
        <v>64982</v>
      </c>
      <c r="C3738" s="519" t="s">
        <v>57174</v>
      </c>
      <c r="D3738" s="519" t="s">
        <v>40591</v>
      </c>
      <c r="E3738" s="520" t="s">
        <v>64983</v>
      </c>
    </row>
    <row r="3739" spans="1:5">
      <c r="A3739" s="519">
        <v>4944</v>
      </c>
      <c r="B3739" s="519" t="s">
        <v>61238</v>
      </c>
      <c r="C3739" s="519" t="s">
        <v>57171</v>
      </c>
      <c r="D3739" s="519" t="s">
        <v>57170</v>
      </c>
      <c r="E3739" s="520" t="s">
        <v>64984</v>
      </c>
    </row>
    <row r="3740" spans="1:5">
      <c r="A3740" s="519">
        <v>21102</v>
      </c>
      <c r="B3740" s="519" t="s">
        <v>61239</v>
      </c>
      <c r="C3740" s="519" t="s">
        <v>57174</v>
      </c>
      <c r="D3740" s="519" t="s">
        <v>57170</v>
      </c>
      <c r="E3740" s="520" t="s">
        <v>56518</v>
      </c>
    </row>
    <row r="3741" spans="1:5">
      <c r="A3741" s="519">
        <v>21101</v>
      </c>
      <c r="B3741" s="519" t="s">
        <v>61240</v>
      </c>
      <c r="C3741" s="519" t="s">
        <v>57174</v>
      </c>
      <c r="D3741" s="519" t="s">
        <v>57170</v>
      </c>
      <c r="E3741" s="520" t="s">
        <v>56609</v>
      </c>
    </row>
    <row r="3742" spans="1:5">
      <c r="A3742" s="519">
        <v>34713</v>
      </c>
      <c r="B3742" s="519" t="s">
        <v>61242</v>
      </c>
      <c r="C3742" s="519" t="s">
        <v>57171</v>
      </c>
      <c r="D3742" s="519" t="s">
        <v>40591</v>
      </c>
      <c r="E3742" s="520" t="s">
        <v>64985</v>
      </c>
    </row>
    <row r="3743" spans="1:5">
      <c r="A3743" s="519">
        <v>37563</v>
      </c>
      <c r="B3743" s="519" t="s">
        <v>64986</v>
      </c>
      <c r="C3743" s="519" t="s">
        <v>57171</v>
      </c>
      <c r="D3743" s="519" t="s">
        <v>40591</v>
      </c>
      <c r="E3743" s="520" t="s">
        <v>64987</v>
      </c>
    </row>
    <row r="3744" spans="1:5">
      <c r="A3744" s="519">
        <v>4948</v>
      </c>
      <c r="B3744" s="519" t="s">
        <v>64988</v>
      </c>
      <c r="C3744" s="519" t="s">
        <v>57171</v>
      </c>
      <c r="D3744" s="519" t="s">
        <v>40591</v>
      </c>
      <c r="E3744" s="520" t="s">
        <v>64989</v>
      </c>
    </row>
    <row r="3745" spans="1:5">
      <c r="A3745" s="519">
        <v>37561</v>
      </c>
      <c r="B3745" s="519" t="s">
        <v>61244</v>
      </c>
      <c r="C3745" s="519" t="s">
        <v>57171</v>
      </c>
      <c r="D3745" s="519" t="s">
        <v>40591</v>
      </c>
      <c r="E3745" s="520" t="s">
        <v>64990</v>
      </c>
    </row>
    <row r="3746" spans="1:5">
      <c r="A3746" s="519">
        <v>37562</v>
      </c>
      <c r="B3746" s="519" t="s">
        <v>61245</v>
      </c>
      <c r="C3746" s="519" t="s">
        <v>57171</v>
      </c>
      <c r="D3746" s="519" t="s">
        <v>40591</v>
      </c>
      <c r="E3746" s="520" t="s">
        <v>64991</v>
      </c>
    </row>
    <row r="3747" spans="1:5">
      <c r="A3747" s="519">
        <v>14164</v>
      </c>
      <c r="B3747" s="519" t="s">
        <v>61246</v>
      </c>
      <c r="C3747" s="519" t="s">
        <v>57174</v>
      </c>
      <c r="D3747" s="519" t="s">
        <v>40591</v>
      </c>
      <c r="E3747" s="520" t="s">
        <v>64992</v>
      </c>
    </row>
    <row r="3748" spans="1:5">
      <c r="A3748" s="519">
        <v>14163</v>
      </c>
      <c r="B3748" s="519" t="s">
        <v>61247</v>
      </c>
      <c r="C3748" s="519" t="s">
        <v>57174</v>
      </c>
      <c r="D3748" s="519" t="s">
        <v>40591</v>
      </c>
      <c r="E3748" s="520" t="s">
        <v>64993</v>
      </c>
    </row>
    <row r="3749" spans="1:5">
      <c r="A3749" s="519">
        <v>5051</v>
      </c>
      <c r="B3749" s="519" t="s">
        <v>61248</v>
      </c>
      <c r="C3749" s="519" t="s">
        <v>57174</v>
      </c>
      <c r="D3749" s="519" t="s">
        <v>40591</v>
      </c>
      <c r="E3749" s="520" t="s">
        <v>64994</v>
      </c>
    </row>
    <row r="3750" spans="1:5">
      <c r="A3750" s="519">
        <v>14162</v>
      </c>
      <c r="B3750" s="519" t="s">
        <v>61249</v>
      </c>
      <c r="C3750" s="519" t="s">
        <v>57174</v>
      </c>
      <c r="D3750" s="519" t="s">
        <v>40591</v>
      </c>
      <c r="E3750" s="520" t="s">
        <v>64995</v>
      </c>
    </row>
    <row r="3751" spans="1:5">
      <c r="A3751" s="519">
        <v>5052</v>
      </c>
      <c r="B3751" s="519" t="s">
        <v>61250</v>
      </c>
      <c r="C3751" s="519" t="s">
        <v>57174</v>
      </c>
      <c r="D3751" s="519" t="s">
        <v>40591</v>
      </c>
      <c r="E3751" s="520" t="s">
        <v>64996</v>
      </c>
    </row>
    <row r="3752" spans="1:5">
      <c r="A3752" s="519">
        <v>14166</v>
      </c>
      <c r="B3752" s="519" t="s">
        <v>61251</v>
      </c>
      <c r="C3752" s="519" t="s">
        <v>57174</v>
      </c>
      <c r="D3752" s="519" t="s">
        <v>40591</v>
      </c>
      <c r="E3752" s="520" t="s">
        <v>64997</v>
      </c>
    </row>
    <row r="3753" spans="1:5">
      <c r="A3753" s="519">
        <v>14165</v>
      </c>
      <c r="B3753" s="519" t="s">
        <v>61252</v>
      </c>
      <c r="C3753" s="519" t="s">
        <v>57174</v>
      </c>
      <c r="D3753" s="519" t="s">
        <v>40591</v>
      </c>
      <c r="E3753" s="520" t="s">
        <v>64998</v>
      </c>
    </row>
    <row r="3754" spans="1:5">
      <c r="A3754" s="519">
        <v>5050</v>
      </c>
      <c r="B3754" s="519" t="s">
        <v>61253</v>
      </c>
      <c r="C3754" s="519" t="s">
        <v>57174</v>
      </c>
      <c r="D3754" s="519" t="s">
        <v>40591</v>
      </c>
      <c r="E3754" s="520" t="s">
        <v>64999</v>
      </c>
    </row>
    <row r="3755" spans="1:5">
      <c r="A3755" s="519">
        <v>12366</v>
      </c>
      <c r="B3755" s="519" t="s">
        <v>65000</v>
      </c>
      <c r="C3755" s="519" t="s">
        <v>57174</v>
      </c>
      <c r="D3755" s="519" t="s">
        <v>40591</v>
      </c>
      <c r="E3755" s="520" t="s">
        <v>65001</v>
      </c>
    </row>
    <row r="3756" spans="1:5">
      <c r="A3756" s="519">
        <v>5045</v>
      </c>
      <c r="B3756" s="519" t="s">
        <v>65002</v>
      </c>
      <c r="C3756" s="519" t="s">
        <v>57174</v>
      </c>
      <c r="D3756" s="519" t="s">
        <v>40591</v>
      </c>
      <c r="E3756" s="520" t="s">
        <v>65003</v>
      </c>
    </row>
    <row r="3757" spans="1:5">
      <c r="A3757" s="519">
        <v>5035</v>
      </c>
      <c r="B3757" s="519" t="s">
        <v>65004</v>
      </c>
      <c r="C3757" s="519" t="s">
        <v>57174</v>
      </c>
      <c r="D3757" s="519" t="s">
        <v>40591</v>
      </c>
      <c r="E3757" s="520" t="s">
        <v>65005</v>
      </c>
    </row>
    <row r="3758" spans="1:5">
      <c r="A3758" s="519">
        <v>41180</v>
      </c>
      <c r="B3758" s="519" t="s">
        <v>65006</v>
      </c>
      <c r="C3758" s="519" t="s">
        <v>57174</v>
      </c>
      <c r="D3758" s="519" t="s">
        <v>40591</v>
      </c>
      <c r="E3758" s="520" t="s">
        <v>65007</v>
      </c>
    </row>
    <row r="3759" spans="1:5">
      <c r="A3759" s="519">
        <v>41181</v>
      </c>
      <c r="B3759" s="519" t="s">
        <v>65008</v>
      </c>
      <c r="C3759" s="519" t="s">
        <v>57174</v>
      </c>
      <c r="D3759" s="519" t="s">
        <v>40591</v>
      </c>
      <c r="E3759" s="520" t="s">
        <v>65009</v>
      </c>
    </row>
    <row r="3760" spans="1:5">
      <c r="A3760" s="519">
        <v>41182</v>
      </c>
      <c r="B3760" s="519" t="s">
        <v>65010</v>
      </c>
      <c r="C3760" s="519" t="s">
        <v>57174</v>
      </c>
      <c r="D3760" s="519" t="s">
        <v>40591</v>
      </c>
      <c r="E3760" s="520" t="s">
        <v>65011</v>
      </c>
    </row>
    <row r="3761" spans="1:5">
      <c r="A3761" s="519">
        <v>41183</v>
      </c>
      <c r="B3761" s="519" t="s">
        <v>65012</v>
      </c>
      <c r="C3761" s="519" t="s">
        <v>57174</v>
      </c>
      <c r="D3761" s="519" t="s">
        <v>40591</v>
      </c>
      <c r="E3761" s="520" t="s">
        <v>65013</v>
      </c>
    </row>
    <row r="3762" spans="1:5">
      <c r="A3762" s="519">
        <v>41184</v>
      </c>
      <c r="B3762" s="519" t="s">
        <v>65014</v>
      </c>
      <c r="C3762" s="519" t="s">
        <v>57174</v>
      </c>
      <c r="D3762" s="519" t="s">
        <v>40591</v>
      </c>
      <c r="E3762" s="520" t="s">
        <v>65015</v>
      </c>
    </row>
    <row r="3763" spans="1:5">
      <c r="A3763" s="519">
        <v>41185</v>
      </c>
      <c r="B3763" s="519" t="s">
        <v>65016</v>
      </c>
      <c r="C3763" s="519" t="s">
        <v>57174</v>
      </c>
      <c r="D3763" s="519" t="s">
        <v>40591</v>
      </c>
      <c r="E3763" s="520" t="s">
        <v>65017</v>
      </c>
    </row>
    <row r="3764" spans="1:5">
      <c r="A3764" s="519">
        <v>41186</v>
      </c>
      <c r="B3764" s="519" t="s">
        <v>65018</v>
      </c>
      <c r="C3764" s="519" t="s">
        <v>57174</v>
      </c>
      <c r="D3764" s="519" t="s">
        <v>40591</v>
      </c>
      <c r="E3764" s="520" t="s">
        <v>65019</v>
      </c>
    </row>
    <row r="3765" spans="1:5">
      <c r="A3765" s="519">
        <v>41187</v>
      </c>
      <c r="B3765" s="519" t="s">
        <v>65020</v>
      </c>
      <c r="C3765" s="519" t="s">
        <v>57174</v>
      </c>
      <c r="D3765" s="519" t="s">
        <v>40591</v>
      </c>
      <c r="E3765" s="520" t="s">
        <v>65021</v>
      </c>
    </row>
    <row r="3766" spans="1:5">
      <c r="A3766" s="519">
        <v>41188</v>
      </c>
      <c r="B3766" s="519" t="s">
        <v>65022</v>
      </c>
      <c r="C3766" s="519" t="s">
        <v>57174</v>
      </c>
      <c r="D3766" s="519" t="s">
        <v>40591</v>
      </c>
      <c r="E3766" s="520" t="s">
        <v>65023</v>
      </c>
    </row>
    <row r="3767" spans="1:5">
      <c r="A3767" s="519">
        <v>5036</v>
      </c>
      <c r="B3767" s="519" t="s">
        <v>65024</v>
      </c>
      <c r="C3767" s="519" t="s">
        <v>57174</v>
      </c>
      <c r="D3767" s="519" t="s">
        <v>40591</v>
      </c>
      <c r="E3767" s="520" t="s">
        <v>65025</v>
      </c>
    </row>
    <row r="3768" spans="1:5">
      <c r="A3768" s="519">
        <v>41189</v>
      </c>
      <c r="B3768" s="519" t="s">
        <v>65026</v>
      </c>
      <c r="C3768" s="519" t="s">
        <v>57174</v>
      </c>
      <c r="D3768" s="519" t="s">
        <v>40591</v>
      </c>
      <c r="E3768" s="520" t="s">
        <v>65027</v>
      </c>
    </row>
    <row r="3769" spans="1:5">
      <c r="A3769" s="519">
        <v>41190</v>
      </c>
      <c r="B3769" s="519" t="s">
        <v>65028</v>
      </c>
      <c r="C3769" s="519" t="s">
        <v>57174</v>
      </c>
      <c r="D3769" s="519" t="s">
        <v>40591</v>
      </c>
      <c r="E3769" s="520" t="s">
        <v>65029</v>
      </c>
    </row>
    <row r="3770" spans="1:5">
      <c r="A3770" s="519">
        <v>41191</v>
      </c>
      <c r="B3770" s="519" t="s">
        <v>65030</v>
      </c>
      <c r="C3770" s="519" t="s">
        <v>57174</v>
      </c>
      <c r="D3770" s="519" t="s">
        <v>40591</v>
      </c>
      <c r="E3770" s="520" t="s">
        <v>65031</v>
      </c>
    </row>
    <row r="3771" spans="1:5">
      <c r="A3771" s="519">
        <v>41192</v>
      </c>
      <c r="B3771" s="519" t="s">
        <v>65032</v>
      </c>
      <c r="C3771" s="519" t="s">
        <v>57174</v>
      </c>
      <c r="D3771" s="519" t="s">
        <v>40591</v>
      </c>
      <c r="E3771" s="520" t="s">
        <v>65033</v>
      </c>
    </row>
    <row r="3772" spans="1:5">
      <c r="A3772" s="519">
        <v>41193</v>
      </c>
      <c r="B3772" s="519" t="s">
        <v>65034</v>
      </c>
      <c r="C3772" s="519" t="s">
        <v>57174</v>
      </c>
      <c r="D3772" s="519" t="s">
        <v>40591</v>
      </c>
      <c r="E3772" s="520" t="s">
        <v>65035</v>
      </c>
    </row>
    <row r="3773" spans="1:5">
      <c r="A3773" s="519">
        <v>41194</v>
      </c>
      <c r="B3773" s="519" t="s">
        <v>65036</v>
      </c>
      <c r="C3773" s="519" t="s">
        <v>57174</v>
      </c>
      <c r="D3773" s="519" t="s">
        <v>40591</v>
      </c>
      <c r="E3773" s="520" t="s">
        <v>65037</v>
      </c>
    </row>
    <row r="3774" spans="1:5">
      <c r="A3774" s="519">
        <v>5044</v>
      </c>
      <c r="B3774" s="519" t="s">
        <v>65038</v>
      </c>
      <c r="C3774" s="519" t="s">
        <v>57174</v>
      </c>
      <c r="D3774" s="519" t="s">
        <v>40591</v>
      </c>
      <c r="E3774" s="520" t="s">
        <v>65039</v>
      </c>
    </row>
    <row r="3775" spans="1:5">
      <c r="A3775" s="519">
        <v>5059</v>
      </c>
      <c r="B3775" s="519" t="s">
        <v>65040</v>
      </c>
      <c r="C3775" s="519" t="s">
        <v>57174</v>
      </c>
      <c r="D3775" s="519" t="s">
        <v>40591</v>
      </c>
      <c r="E3775" s="520" t="s">
        <v>65041</v>
      </c>
    </row>
    <row r="3776" spans="1:5">
      <c r="A3776" s="519">
        <v>41201</v>
      </c>
      <c r="B3776" s="519" t="s">
        <v>65042</v>
      </c>
      <c r="C3776" s="519" t="s">
        <v>57174</v>
      </c>
      <c r="D3776" s="519" t="s">
        <v>40591</v>
      </c>
      <c r="E3776" s="520" t="s">
        <v>65043</v>
      </c>
    </row>
    <row r="3777" spans="1:5">
      <c r="A3777" s="519">
        <v>41199</v>
      </c>
      <c r="B3777" s="519" t="s">
        <v>65044</v>
      </c>
      <c r="C3777" s="519" t="s">
        <v>57174</v>
      </c>
      <c r="D3777" s="519" t="s">
        <v>40591</v>
      </c>
      <c r="E3777" s="520" t="s">
        <v>65045</v>
      </c>
    </row>
    <row r="3778" spans="1:5">
      <c r="A3778" s="519">
        <v>5057</v>
      </c>
      <c r="B3778" s="519" t="s">
        <v>65046</v>
      </c>
      <c r="C3778" s="519" t="s">
        <v>57174</v>
      </c>
      <c r="D3778" s="519" t="s">
        <v>40591</v>
      </c>
      <c r="E3778" s="520" t="s">
        <v>65047</v>
      </c>
    </row>
    <row r="3779" spans="1:5">
      <c r="A3779" s="519">
        <v>41200</v>
      </c>
      <c r="B3779" s="519" t="s">
        <v>65048</v>
      </c>
      <c r="C3779" s="519" t="s">
        <v>57174</v>
      </c>
      <c r="D3779" s="519" t="s">
        <v>40591</v>
      </c>
      <c r="E3779" s="520" t="s">
        <v>65049</v>
      </c>
    </row>
    <row r="3780" spans="1:5">
      <c r="A3780" s="519">
        <v>41205</v>
      </c>
      <c r="B3780" s="519" t="s">
        <v>65050</v>
      </c>
      <c r="C3780" s="519" t="s">
        <v>57174</v>
      </c>
      <c r="D3780" s="519" t="s">
        <v>40591</v>
      </c>
      <c r="E3780" s="520" t="s">
        <v>65051</v>
      </c>
    </row>
    <row r="3781" spans="1:5">
      <c r="A3781" s="519">
        <v>41202</v>
      </c>
      <c r="B3781" s="519" t="s">
        <v>65052</v>
      </c>
      <c r="C3781" s="519" t="s">
        <v>57174</v>
      </c>
      <c r="D3781" s="519" t="s">
        <v>40591</v>
      </c>
      <c r="E3781" s="520" t="s">
        <v>65053</v>
      </c>
    </row>
    <row r="3782" spans="1:5">
      <c r="A3782" s="519">
        <v>41206</v>
      </c>
      <c r="B3782" s="519" t="s">
        <v>65054</v>
      </c>
      <c r="C3782" s="519" t="s">
        <v>57174</v>
      </c>
      <c r="D3782" s="519" t="s">
        <v>40591</v>
      </c>
      <c r="E3782" s="520" t="s">
        <v>65055</v>
      </c>
    </row>
    <row r="3783" spans="1:5">
      <c r="A3783" s="519">
        <v>12372</v>
      </c>
      <c r="B3783" s="519" t="s">
        <v>65056</v>
      </c>
      <c r="C3783" s="519" t="s">
        <v>57174</v>
      </c>
      <c r="D3783" s="519" t="s">
        <v>40591</v>
      </c>
      <c r="E3783" s="520" t="s">
        <v>65057</v>
      </c>
    </row>
    <row r="3784" spans="1:5">
      <c r="A3784" s="519">
        <v>41207</v>
      </c>
      <c r="B3784" s="519" t="s">
        <v>65058</v>
      </c>
      <c r="C3784" s="519" t="s">
        <v>57174</v>
      </c>
      <c r="D3784" s="519" t="s">
        <v>40591</v>
      </c>
      <c r="E3784" s="520" t="s">
        <v>65059</v>
      </c>
    </row>
    <row r="3785" spans="1:5">
      <c r="A3785" s="519">
        <v>41203</v>
      </c>
      <c r="B3785" s="519" t="s">
        <v>65060</v>
      </c>
      <c r="C3785" s="519" t="s">
        <v>57174</v>
      </c>
      <c r="D3785" s="519" t="s">
        <v>40591</v>
      </c>
      <c r="E3785" s="520" t="s">
        <v>65061</v>
      </c>
    </row>
    <row r="3786" spans="1:5">
      <c r="A3786" s="519">
        <v>41204</v>
      </c>
      <c r="B3786" s="519" t="s">
        <v>65062</v>
      </c>
      <c r="C3786" s="519" t="s">
        <v>57174</v>
      </c>
      <c r="D3786" s="519" t="s">
        <v>40591</v>
      </c>
      <c r="E3786" s="520" t="s">
        <v>65063</v>
      </c>
    </row>
    <row r="3787" spans="1:5">
      <c r="A3787" s="519">
        <v>41210</v>
      </c>
      <c r="B3787" s="519" t="s">
        <v>65064</v>
      </c>
      <c r="C3787" s="519" t="s">
        <v>57174</v>
      </c>
      <c r="D3787" s="519" t="s">
        <v>40591</v>
      </c>
      <c r="E3787" s="520" t="s">
        <v>65065</v>
      </c>
    </row>
    <row r="3788" spans="1:5">
      <c r="A3788" s="519">
        <v>41208</v>
      </c>
      <c r="B3788" s="519" t="s">
        <v>65066</v>
      </c>
      <c r="C3788" s="519" t="s">
        <v>57174</v>
      </c>
      <c r="D3788" s="519" t="s">
        <v>40591</v>
      </c>
      <c r="E3788" s="520" t="s">
        <v>65067</v>
      </c>
    </row>
    <row r="3789" spans="1:5">
      <c r="A3789" s="519">
        <v>41211</v>
      </c>
      <c r="B3789" s="519" t="s">
        <v>65068</v>
      </c>
      <c r="C3789" s="519" t="s">
        <v>57174</v>
      </c>
      <c r="D3789" s="519" t="s">
        <v>40591</v>
      </c>
      <c r="E3789" s="520" t="s">
        <v>65069</v>
      </c>
    </row>
    <row r="3790" spans="1:5">
      <c r="A3790" s="519">
        <v>13339</v>
      </c>
      <c r="B3790" s="519" t="s">
        <v>65070</v>
      </c>
      <c r="C3790" s="519" t="s">
        <v>57174</v>
      </c>
      <c r="D3790" s="519" t="s">
        <v>40591</v>
      </c>
      <c r="E3790" s="520" t="s">
        <v>65071</v>
      </c>
    </row>
    <row r="3791" spans="1:5">
      <c r="A3791" s="519">
        <v>41213</v>
      </c>
      <c r="B3791" s="519" t="s">
        <v>65072</v>
      </c>
      <c r="C3791" s="519" t="s">
        <v>57174</v>
      </c>
      <c r="D3791" s="519" t="s">
        <v>40591</v>
      </c>
      <c r="E3791" s="520" t="s">
        <v>65073</v>
      </c>
    </row>
    <row r="3792" spans="1:5">
      <c r="A3792" s="519">
        <v>41209</v>
      </c>
      <c r="B3792" s="519" t="s">
        <v>65074</v>
      </c>
      <c r="C3792" s="519" t="s">
        <v>57174</v>
      </c>
      <c r="D3792" s="519" t="s">
        <v>40591</v>
      </c>
      <c r="E3792" s="520" t="s">
        <v>65075</v>
      </c>
    </row>
    <row r="3793" spans="1:5">
      <c r="A3793" s="519">
        <v>41216</v>
      </c>
      <c r="B3793" s="519" t="s">
        <v>65076</v>
      </c>
      <c r="C3793" s="519" t="s">
        <v>57174</v>
      </c>
      <c r="D3793" s="519" t="s">
        <v>40591</v>
      </c>
      <c r="E3793" s="520" t="s">
        <v>65077</v>
      </c>
    </row>
    <row r="3794" spans="1:5">
      <c r="A3794" s="519">
        <v>41217</v>
      </c>
      <c r="B3794" s="519" t="s">
        <v>65078</v>
      </c>
      <c r="C3794" s="519" t="s">
        <v>57174</v>
      </c>
      <c r="D3794" s="519" t="s">
        <v>40591</v>
      </c>
      <c r="E3794" s="520" t="s">
        <v>65079</v>
      </c>
    </row>
    <row r="3795" spans="1:5">
      <c r="A3795" s="519">
        <v>41218</v>
      </c>
      <c r="B3795" s="519" t="s">
        <v>65080</v>
      </c>
      <c r="C3795" s="519" t="s">
        <v>57174</v>
      </c>
      <c r="D3795" s="519" t="s">
        <v>40591</v>
      </c>
      <c r="E3795" s="520" t="s">
        <v>65081</v>
      </c>
    </row>
    <row r="3796" spans="1:5">
      <c r="A3796" s="519">
        <v>41214</v>
      </c>
      <c r="B3796" s="519" t="s">
        <v>65082</v>
      </c>
      <c r="C3796" s="519" t="s">
        <v>57174</v>
      </c>
      <c r="D3796" s="519" t="s">
        <v>40591</v>
      </c>
      <c r="E3796" s="520" t="s">
        <v>65083</v>
      </c>
    </row>
    <row r="3797" spans="1:5">
      <c r="A3797" s="519">
        <v>41215</v>
      </c>
      <c r="B3797" s="519" t="s">
        <v>65084</v>
      </c>
      <c r="C3797" s="519" t="s">
        <v>57174</v>
      </c>
      <c r="D3797" s="519" t="s">
        <v>40591</v>
      </c>
      <c r="E3797" s="520" t="s">
        <v>65085</v>
      </c>
    </row>
    <row r="3798" spans="1:5">
      <c r="A3798" s="519">
        <v>41221</v>
      </c>
      <c r="B3798" s="519" t="s">
        <v>65086</v>
      </c>
      <c r="C3798" s="519" t="s">
        <v>57174</v>
      </c>
      <c r="D3798" s="519" t="s">
        <v>40591</v>
      </c>
      <c r="E3798" s="520" t="s">
        <v>65087</v>
      </c>
    </row>
    <row r="3799" spans="1:5">
      <c r="A3799" s="519">
        <v>41222</v>
      </c>
      <c r="B3799" s="519" t="s">
        <v>65088</v>
      </c>
      <c r="C3799" s="519" t="s">
        <v>57174</v>
      </c>
      <c r="D3799" s="519" t="s">
        <v>40591</v>
      </c>
      <c r="E3799" s="520" t="s">
        <v>65089</v>
      </c>
    </row>
    <row r="3800" spans="1:5">
      <c r="A3800" s="519">
        <v>41195</v>
      </c>
      <c r="B3800" s="519" t="s">
        <v>65090</v>
      </c>
      <c r="C3800" s="519" t="s">
        <v>57174</v>
      </c>
      <c r="D3800" s="519" t="s">
        <v>40591</v>
      </c>
      <c r="E3800" s="520" t="s">
        <v>65091</v>
      </c>
    </row>
    <row r="3801" spans="1:5">
      <c r="A3801" s="519">
        <v>41198</v>
      </c>
      <c r="B3801" s="519" t="s">
        <v>65092</v>
      </c>
      <c r="C3801" s="519" t="s">
        <v>57174</v>
      </c>
      <c r="D3801" s="519" t="s">
        <v>40591</v>
      </c>
      <c r="E3801" s="520" t="s">
        <v>65093</v>
      </c>
    </row>
    <row r="3802" spans="1:5">
      <c r="A3802" s="519">
        <v>41196</v>
      </c>
      <c r="B3802" s="519" t="s">
        <v>65094</v>
      </c>
      <c r="C3802" s="519" t="s">
        <v>57174</v>
      </c>
      <c r="D3802" s="519" t="s">
        <v>40591</v>
      </c>
      <c r="E3802" s="520" t="s">
        <v>65095</v>
      </c>
    </row>
    <row r="3803" spans="1:5">
      <c r="A3803" s="519">
        <v>5033</v>
      </c>
      <c r="B3803" s="519" t="s">
        <v>65096</v>
      </c>
      <c r="C3803" s="519" t="s">
        <v>57174</v>
      </c>
      <c r="D3803" s="519" t="s">
        <v>40591</v>
      </c>
      <c r="E3803" s="520" t="s">
        <v>65097</v>
      </c>
    </row>
    <row r="3804" spans="1:5">
      <c r="A3804" s="519">
        <v>41197</v>
      </c>
      <c r="B3804" s="519" t="s">
        <v>65098</v>
      </c>
      <c r="C3804" s="519" t="s">
        <v>57174</v>
      </c>
      <c r="D3804" s="519" t="s">
        <v>40591</v>
      </c>
      <c r="E3804" s="520" t="s">
        <v>65099</v>
      </c>
    </row>
    <row r="3805" spans="1:5">
      <c r="A3805" s="519">
        <v>12388</v>
      </c>
      <c r="B3805" s="519" t="s">
        <v>61254</v>
      </c>
      <c r="C3805" s="519" t="s">
        <v>57174</v>
      </c>
      <c r="D3805" s="519" t="s">
        <v>40591</v>
      </c>
      <c r="E3805" s="520" t="s">
        <v>65100</v>
      </c>
    </row>
    <row r="3806" spans="1:5">
      <c r="A3806" s="519">
        <v>2731</v>
      </c>
      <c r="B3806" s="519" t="s">
        <v>61255</v>
      </c>
      <c r="C3806" s="519" t="s">
        <v>57188</v>
      </c>
      <c r="D3806" s="519" t="s">
        <v>40591</v>
      </c>
      <c r="E3806" s="520" t="s">
        <v>65101</v>
      </c>
    </row>
    <row r="3807" spans="1:5">
      <c r="A3807" s="519">
        <v>41457</v>
      </c>
      <c r="B3807" s="519" t="s">
        <v>65102</v>
      </c>
      <c r="C3807" s="519" t="s">
        <v>57174</v>
      </c>
      <c r="D3807" s="519" t="s">
        <v>40591</v>
      </c>
      <c r="E3807" s="520" t="s">
        <v>65103</v>
      </c>
    </row>
    <row r="3808" spans="1:5">
      <c r="A3808" s="519">
        <v>41458</v>
      </c>
      <c r="B3808" s="519" t="s">
        <v>65104</v>
      </c>
      <c r="C3808" s="519" t="s">
        <v>57174</v>
      </c>
      <c r="D3808" s="519" t="s">
        <v>40591</v>
      </c>
      <c r="E3808" s="520" t="s">
        <v>65105</v>
      </c>
    </row>
    <row r="3809" spans="1:5">
      <c r="A3809" s="519">
        <v>41459</v>
      </c>
      <c r="B3809" s="519" t="s">
        <v>65106</v>
      </c>
      <c r="C3809" s="519" t="s">
        <v>57174</v>
      </c>
      <c r="D3809" s="519" t="s">
        <v>40591</v>
      </c>
      <c r="E3809" s="520" t="s">
        <v>65107</v>
      </c>
    </row>
    <row r="3810" spans="1:5">
      <c r="A3810" s="519">
        <v>41461</v>
      </c>
      <c r="B3810" s="519" t="s">
        <v>65108</v>
      </c>
      <c r="C3810" s="519" t="s">
        <v>57174</v>
      </c>
      <c r="D3810" s="519" t="s">
        <v>40591</v>
      </c>
      <c r="E3810" s="520" t="s">
        <v>65109</v>
      </c>
    </row>
    <row r="3811" spans="1:5">
      <c r="A3811" s="519">
        <v>44537</v>
      </c>
      <c r="B3811" s="519" t="s">
        <v>65110</v>
      </c>
      <c r="C3811" s="519" t="s">
        <v>58420</v>
      </c>
      <c r="D3811" s="519" t="s">
        <v>57170</v>
      </c>
      <c r="E3811" s="520" t="s">
        <v>65111</v>
      </c>
    </row>
    <row r="3812" spans="1:5">
      <c r="A3812" s="519">
        <v>11844</v>
      </c>
      <c r="B3812" s="519" t="s">
        <v>61257</v>
      </c>
      <c r="C3812" s="519" t="s">
        <v>57188</v>
      </c>
      <c r="D3812" s="519" t="s">
        <v>57170</v>
      </c>
      <c r="E3812" s="520" t="s">
        <v>65112</v>
      </c>
    </row>
    <row r="3813" spans="1:5">
      <c r="A3813" s="519">
        <v>4465</v>
      </c>
      <c r="B3813" s="519" t="s">
        <v>61258</v>
      </c>
      <c r="C3813" s="519" t="s">
        <v>57188</v>
      </c>
      <c r="D3813" s="519" t="s">
        <v>57170</v>
      </c>
      <c r="E3813" s="520" t="s">
        <v>65113</v>
      </c>
    </row>
    <row r="3814" spans="1:5">
      <c r="A3814" s="519">
        <v>35273</v>
      </c>
      <c r="B3814" s="519" t="s">
        <v>61259</v>
      </c>
      <c r="C3814" s="519" t="s">
        <v>57188</v>
      </c>
      <c r="D3814" s="519" t="s">
        <v>57170</v>
      </c>
      <c r="E3814" s="520" t="s">
        <v>65114</v>
      </c>
    </row>
    <row r="3815" spans="1:5">
      <c r="A3815" s="519">
        <v>4470</v>
      </c>
      <c r="B3815" s="519" t="s">
        <v>61260</v>
      </c>
      <c r="C3815" s="519" t="s">
        <v>57188</v>
      </c>
      <c r="D3815" s="519" t="s">
        <v>57170</v>
      </c>
      <c r="E3815" s="520" t="s">
        <v>65115</v>
      </c>
    </row>
    <row r="3816" spans="1:5">
      <c r="A3816" s="519">
        <v>20208</v>
      </c>
      <c r="B3816" s="519" t="s">
        <v>61261</v>
      </c>
      <c r="C3816" s="519" t="s">
        <v>57188</v>
      </c>
      <c r="D3816" s="519" t="s">
        <v>57170</v>
      </c>
      <c r="E3816" s="520" t="s">
        <v>65116</v>
      </c>
    </row>
    <row r="3817" spans="1:5">
      <c r="A3817" s="519">
        <v>20204</v>
      </c>
      <c r="B3817" s="519" t="s">
        <v>61262</v>
      </c>
      <c r="C3817" s="519" t="s">
        <v>57188</v>
      </c>
      <c r="D3817" s="519" t="s">
        <v>57170</v>
      </c>
      <c r="E3817" s="520" t="s">
        <v>65117</v>
      </c>
    </row>
    <row r="3818" spans="1:5">
      <c r="A3818" s="519">
        <v>4437</v>
      </c>
      <c r="B3818" s="519" t="s">
        <v>61263</v>
      </c>
      <c r="C3818" s="519" t="s">
        <v>57188</v>
      </c>
      <c r="D3818" s="519" t="s">
        <v>57170</v>
      </c>
      <c r="E3818" s="520" t="s">
        <v>65118</v>
      </c>
    </row>
    <row r="3819" spans="1:5">
      <c r="A3819" s="519">
        <v>14580</v>
      </c>
      <c r="B3819" s="519" t="s">
        <v>61265</v>
      </c>
      <c r="C3819" s="519" t="s">
        <v>57188</v>
      </c>
      <c r="D3819" s="519" t="s">
        <v>57170</v>
      </c>
      <c r="E3819" s="520" t="s">
        <v>65118</v>
      </c>
    </row>
    <row r="3820" spans="1:5">
      <c r="A3820" s="519">
        <v>40304</v>
      </c>
      <c r="B3820" s="519" t="s">
        <v>61266</v>
      </c>
      <c r="C3820" s="519" t="s">
        <v>57251</v>
      </c>
      <c r="D3820" s="519" t="s">
        <v>57170</v>
      </c>
      <c r="E3820" s="520" t="s">
        <v>55383</v>
      </c>
    </row>
    <row r="3821" spans="1:5">
      <c r="A3821" s="519">
        <v>5065</v>
      </c>
      <c r="B3821" s="519" t="s">
        <v>61267</v>
      </c>
      <c r="C3821" s="519" t="s">
        <v>57251</v>
      </c>
      <c r="D3821" s="519" t="s">
        <v>57170</v>
      </c>
      <c r="E3821" s="520" t="s">
        <v>65119</v>
      </c>
    </row>
    <row r="3822" spans="1:5">
      <c r="A3822" s="519">
        <v>5072</v>
      </c>
      <c r="B3822" s="519" t="s">
        <v>61268</v>
      </c>
      <c r="C3822" s="519" t="s">
        <v>57251</v>
      </c>
      <c r="D3822" s="519" t="s">
        <v>57170</v>
      </c>
      <c r="E3822" s="520" t="s">
        <v>65120</v>
      </c>
    </row>
    <row r="3823" spans="1:5">
      <c r="A3823" s="519">
        <v>5066</v>
      </c>
      <c r="B3823" s="519" t="s">
        <v>61269</v>
      </c>
      <c r="C3823" s="519" t="s">
        <v>57251</v>
      </c>
      <c r="D3823" s="519" t="s">
        <v>57170</v>
      </c>
      <c r="E3823" s="520" t="s">
        <v>65121</v>
      </c>
    </row>
    <row r="3824" spans="1:5">
      <c r="A3824" s="519">
        <v>5063</v>
      </c>
      <c r="B3824" s="519" t="s">
        <v>61270</v>
      </c>
      <c r="C3824" s="519" t="s">
        <v>57251</v>
      </c>
      <c r="D3824" s="519" t="s">
        <v>57170</v>
      </c>
      <c r="E3824" s="520" t="s">
        <v>65122</v>
      </c>
    </row>
    <row r="3825" spans="1:5">
      <c r="A3825" s="519">
        <v>20247</v>
      </c>
      <c r="B3825" s="519" t="s">
        <v>61271</v>
      </c>
      <c r="C3825" s="519" t="s">
        <v>57251</v>
      </c>
      <c r="D3825" s="519" t="s">
        <v>57170</v>
      </c>
      <c r="E3825" s="520" t="s">
        <v>61129</v>
      </c>
    </row>
    <row r="3826" spans="1:5">
      <c r="A3826" s="519">
        <v>5074</v>
      </c>
      <c r="B3826" s="519" t="s">
        <v>61272</v>
      </c>
      <c r="C3826" s="519" t="s">
        <v>57251</v>
      </c>
      <c r="D3826" s="519" t="s">
        <v>57170</v>
      </c>
      <c r="E3826" s="520" t="s">
        <v>64585</v>
      </c>
    </row>
    <row r="3827" spans="1:5">
      <c r="A3827" s="519">
        <v>5067</v>
      </c>
      <c r="B3827" s="519" t="s">
        <v>61274</v>
      </c>
      <c r="C3827" s="519" t="s">
        <v>57251</v>
      </c>
      <c r="D3827" s="519" t="s">
        <v>57170</v>
      </c>
      <c r="E3827" s="520" t="s">
        <v>59564</v>
      </c>
    </row>
    <row r="3828" spans="1:5">
      <c r="A3828" s="519">
        <v>5078</v>
      </c>
      <c r="B3828" s="519" t="s">
        <v>61275</v>
      </c>
      <c r="C3828" s="519" t="s">
        <v>57251</v>
      </c>
      <c r="D3828" s="519" t="s">
        <v>57170</v>
      </c>
      <c r="E3828" s="520" t="s">
        <v>51056</v>
      </c>
    </row>
    <row r="3829" spans="1:5">
      <c r="A3829" s="519">
        <v>5068</v>
      </c>
      <c r="B3829" s="519" t="s">
        <v>61276</v>
      </c>
      <c r="C3829" s="519" t="s">
        <v>57251</v>
      </c>
      <c r="D3829" s="519" t="s">
        <v>57170</v>
      </c>
      <c r="E3829" s="520" t="s">
        <v>56908</v>
      </c>
    </row>
    <row r="3830" spans="1:5">
      <c r="A3830" s="519">
        <v>5073</v>
      </c>
      <c r="B3830" s="519" t="s">
        <v>61277</v>
      </c>
      <c r="C3830" s="519" t="s">
        <v>57251</v>
      </c>
      <c r="D3830" s="519" t="s">
        <v>57170</v>
      </c>
      <c r="E3830" s="520" t="s">
        <v>62152</v>
      </c>
    </row>
    <row r="3831" spans="1:5">
      <c r="A3831" s="519">
        <v>5069</v>
      </c>
      <c r="B3831" s="519" t="s">
        <v>61278</v>
      </c>
      <c r="C3831" s="519" t="s">
        <v>57251</v>
      </c>
      <c r="D3831" s="519" t="s">
        <v>57170</v>
      </c>
      <c r="E3831" s="520" t="s">
        <v>62152</v>
      </c>
    </row>
    <row r="3832" spans="1:5">
      <c r="A3832" s="519">
        <v>5070</v>
      </c>
      <c r="B3832" s="519" t="s">
        <v>61279</v>
      </c>
      <c r="C3832" s="519" t="s">
        <v>57251</v>
      </c>
      <c r="D3832" s="519" t="s">
        <v>57170</v>
      </c>
      <c r="E3832" s="520" t="s">
        <v>59154</v>
      </c>
    </row>
    <row r="3833" spans="1:5">
      <c r="A3833" s="519">
        <v>5071</v>
      </c>
      <c r="B3833" s="519" t="s">
        <v>61280</v>
      </c>
      <c r="C3833" s="519" t="s">
        <v>57251</v>
      </c>
      <c r="D3833" s="519" t="s">
        <v>57170</v>
      </c>
      <c r="E3833" s="520" t="s">
        <v>56908</v>
      </c>
    </row>
    <row r="3834" spans="1:5">
      <c r="A3834" s="519">
        <v>5061</v>
      </c>
      <c r="B3834" s="519" t="s">
        <v>61281</v>
      </c>
      <c r="C3834" s="519" t="s">
        <v>57251</v>
      </c>
      <c r="D3834" s="519" t="s">
        <v>57172</v>
      </c>
      <c r="E3834" s="520" t="s">
        <v>52685</v>
      </c>
    </row>
    <row r="3835" spans="1:5">
      <c r="A3835" s="519">
        <v>5075</v>
      </c>
      <c r="B3835" s="519" t="s">
        <v>61282</v>
      </c>
      <c r="C3835" s="519" t="s">
        <v>57251</v>
      </c>
      <c r="D3835" s="519" t="s">
        <v>57170</v>
      </c>
      <c r="E3835" s="520" t="s">
        <v>56908</v>
      </c>
    </row>
    <row r="3836" spans="1:5">
      <c r="A3836" s="519">
        <v>39027</v>
      </c>
      <c r="B3836" s="519" t="s">
        <v>61283</v>
      </c>
      <c r="C3836" s="519" t="s">
        <v>57251</v>
      </c>
      <c r="D3836" s="519" t="s">
        <v>57170</v>
      </c>
      <c r="E3836" s="520" t="s">
        <v>59707</v>
      </c>
    </row>
    <row r="3837" spans="1:5">
      <c r="A3837" s="519">
        <v>5062</v>
      </c>
      <c r="B3837" s="519" t="s">
        <v>61284</v>
      </c>
      <c r="C3837" s="519" t="s">
        <v>57251</v>
      </c>
      <c r="D3837" s="519" t="s">
        <v>57170</v>
      </c>
      <c r="E3837" s="520" t="s">
        <v>60023</v>
      </c>
    </row>
    <row r="3838" spans="1:5">
      <c r="A3838" s="519">
        <v>40568</v>
      </c>
      <c r="B3838" s="519" t="s">
        <v>61285</v>
      </c>
      <c r="C3838" s="519" t="s">
        <v>57251</v>
      </c>
      <c r="D3838" s="519" t="s">
        <v>57170</v>
      </c>
      <c r="E3838" s="520" t="s">
        <v>64529</v>
      </c>
    </row>
    <row r="3839" spans="1:5">
      <c r="A3839" s="519">
        <v>39026</v>
      </c>
      <c r="B3839" s="519" t="s">
        <v>61286</v>
      </c>
      <c r="C3839" s="519" t="s">
        <v>57251</v>
      </c>
      <c r="D3839" s="519" t="s">
        <v>57170</v>
      </c>
      <c r="E3839" s="520" t="s">
        <v>56623</v>
      </c>
    </row>
    <row r="3840" spans="1:5">
      <c r="A3840" s="519">
        <v>42431</v>
      </c>
      <c r="B3840" s="519" t="s">
        <v>61287</v>
      </c>
      <c r="C3840" s="519" t="s">
        <v>57174</v>
      </c>
      <c r="D3840" s="519" t="s">
        <v>40591</v>
      </c>
      <c r="E3840" s="520" t="s">
        <v>65123</v>
      </c>
    </row>
    <row r="3841" spans="1:5">
      <c r="A3841" s="519">
        <v>44074</v>
      </c>
      <c r="B3841" s="519" t="s">
        <v>65124</v>
      </c>
      <c r="C3841" s="519" t="s">
        <v>57184</v>
      </c>
      <c r="D3841" s="519" t="s">
        <v>57170</v>
      </c>
      <c r="E3841" s="520" t="s">
        <v>65125</v>
      </c>
    </row>
    <row r="3842" spans="1:5">
      <c r="A3842" s="519">
        <v>44072</v>
      </c>
      <c r="B3842" s="519" t="s">
        <v>65126</v>
      </c>
      <c r="C3842" s="519" t="s">
        <v>57184</v>
      </c>
      <c r="D3842" s="519" t="s">
        <v>57170</v>
      </c>
      <c r="E3842" s="520" t="s">
        <v>65127</v>
      </c>
    </row>
    <row r="3843" spans="1:5">
      <c r="A3843" s="519">
        <v>511</v>
      </c>
      <c r="B3843" s="519" t="s">
        <v>61288</v>
      </c>
      <c r="C3843" s="519" t="s">
        <v>57184</v>
      </c>
      <c r="D3843" s="519" t="s">
        <v>57172</v>
      </c>
      <c r="E3843" s="520" t="s">
        <v>50841</v>
      </c>
    </row>
    <row r="3844" spans="1:5">
      <c r="A3844" s="519">
        <v>37540</v>
      </c>
      <c r="B3844" s="519" t="s">
        <v>61289</v>
      </c>
      <c r="C3844" s="519" t="s">
        <v>57174</v>
      </c>
      <c r="D3844" s="519" t="s">
        <v>57170</v>
      </c>
      <c r="E3844" s="520" t="s">
        <v>65128</v>
      </c>
    </row>
    <row r="3845" spans="1:5">
      <c r="A3845" s="519">
        <v>37548</v>
      </c>
      <c r="B3845" s="519" t="s">
        <v>61290</v>
      </c>
      <c r="C3845" s="519" t="s">
        <v>57174</v>
      </c>
      <c r="D3845" s="519" t="s">
        <v>57170</v>
      </c>
      <c r="E3845" s="520" t="s">
        <v>65129</v>
      </c>
    </row>
    <row r="3846" spans="1:5">
      <c r="A3846" s="519">
        <v>39828</v>
      </c>
      <c r="B3846" s="519" t="s">
        <v>61291</v>
      </c>
      <c r="C3846" s="519" t="s">
        <v>57174</v>
      </c>
      <c r="D3846" s="519" t="s">
        <v>57170</v>
      </c>
      <c r="E3846" s="520" t="s">
        <v>65130</v>
      </c>
    </row>
    <row r="3847" spans="1:5">
      <c r="A3847" s="519">
        <v>12273</v>
      </c>
      <c r="B3847" s="519" t="s">
        <v>61292</v>
      </c>
      <c r="C3847" s="519" t="s">
        <v>57174</v>
      </c>
      <c r="D3847" s="519" t="s">
        <v>40591</v>
      </c>
      <c r="E3847" s="520" t="s">
        <v>65131</v>
      </c>
    </row>
    <row r="3848" spans="1:5">
      <c r="A3848" s="519">
        <v>38392</v>
      </c>
      <c r="B3848" s="519" t="s">
        <v>61293</v>
      </c>
      <c r="C3848" s="519" t="s">
        <v>57174</v>
      </c>
      <c r="D3848" s="519" t="s">
        <v>57170</v>
      </c>
      <c r="E3848" s="520" t="s">
        <v>65132</v>
      </c>
    </row>
    <row r="3849" spans="1:5">
      <c r="A3849" s="519">
        <v>11735</v>
      </c>
      <c r="B3849" s="519" t="s">
        <v>65133</v>
      </c>
      <c r="C3849" s="519" t="s">
        <v>57174</v>
      </c>
      <c r="D3849" s="519" t="s">
        <v>57170</v>
      </c>
      <c r="E3849" s="520" t="s">
        <v>57259</v>
      </c>
    </row>
    <row r="3850" spans="1:5">
      <c r="A3850" s="519">
        <v>11737</v>
      </c>
      <c r="B3850" s="519" t="s">
        <v>65134</v>
      </c>
      <c r="C3850" s="519" t="s">
        <v>57174</v>
      </c>
      <c r="D3850" s="519" t="s">
        <v>57170</v>
      </c>
      <c r="E3850" s="520" t="s">
        <v>55889</v>
      </c>
    </row>
    <row r="3851" spans="1:5">
      <c r="A3851" s="519">
        <v>11738</v>
      </c>
      <c r="B3851" s="519" t="s">
        <v>65135</v>
      </c>
      <c r="C3851" s="519" t="s">
        <v>57174</v>
      </c>
      <c r="D3851" s="519" t="s">
        <v>57170</v>
      </c>
      <c r="E3851" s="520" t="s">
        <v>60594</v>
      </c>
    </row>
    <row r="3852" spans="1:5">
      <c r="A3852" s="519">
        <v>36143</v>
      </c>
      <c r="B3852" s="519" t="s">
        <v>61297</v>
      </c>
      <c r="C3852" s="519" t="s">
        <v>57174</v>
      </c>
      <c r="D3852" s="519" t="s">
        <v>57170</v>
      </c>
      <c r="E3852" s="520" t="s">
        <v>60000</v>
      </c>
    </row>
    <row r="3853" spans="1:5">
      <c r="A3853" s="519">
        <v>36142</v>
      </c>
      <c r="B3853" s="519" t="s">
        <v>61298</v>
      </c>
      <c r="C3853" s="519" t="s">
        <v>57174</v>
      </c>
      <c r="D3853" s="519" t="s">
        <v>57170</v>
      </c>
      <c r="E3853" s="520" t="s">
        <v>58229</v>
      </c>
    </row>
    <row r="3854" spans="1:5">
      <c r="A3854" s="519">
        <v>36146</v>
      </c>
      <c r="B3854" s="519" t="s">
        <v>61299</v>
      </c>
      <c r="C3854" s="519" t="s">
        <v>57174</v>
      </c>
      <c r="D3854" s="519" t="s">
        <v>57170</v>
      </c>
      <c r="E3854" s="520" t="s">
        <v>65136</v>
      </c>
    </row>
    <row r="3855" spans="1:5">
      <c r="A3855" s="519">
        <v>39015</v>
      </c>
      <c r="B3855" s="519" t="s">
        <v>61300</v>
      </c>
      <c r="C3855" s="519" t="s">
        <v>57174</v>
      </c>
      <c r="D3855" s="519" t="s">
        <v>40591</v>
      </c>
      <c r="E3855" s="520" t="s">
        <v>23341</v>
      </c>
    </row>
    <row r="3856" spans="1:5">
      <c r="A3856" s="519">
        <v>38377</v>
      </c>
      <c r="B3856" s="519" t="s">
        <v>61301</v>
      </c>
      <c r="C3856" s="519" t="s">
        <v>57174</v>
      </c>
      <c r="D3856" s="519" t="s">
        <v>57170</v>
      </c>
      <c r="E3856" s="520" t="s">
        <v>65137</v>
      </c>
    </row>
    <row r="3857" spans="1:5">
      <c r="A3857" s="519">
        <v>38376</v>
      </c>
      <c r="B3857" s="519" t="s">
        <v>61303</v>
      </c>
      <c r="C3857" s="519" t="s">
        <v>57174</v>
      </c>
      <c r="D3857" s="519" t="s">
        <v>57170</v>
      </c>
      <c r="E3857" s="520" t="s">
        <v>65138</v>
      </c>
    </row>
    <row r="3858" spans="1:5">
      <c r="A3858" s="519">
        <v>38116</v>
      </c>
      <c r="B3858" s="519" t="s">
        <v>61304</v>
      </c>
      <c r="C3858" s="519" t="s">
        <v>57174</v>
      </c>
      <c r="D3858" s="519" t="s">
        <v>57170</v>
      </c>
      <c r="E3858" s="520" t="s">
        <v>55403</v>
      </c>
    </row>
    <row r="3859" spans="1:5">
      <c r="A3859" s="519">
        <v>38066</v>
      </c>
      <c r="B3859" s="519" t="s">
        <v>61305</v>
      </c>
      <c r="C3859" s="519" t="s">
        <v>57174</v>
      </c>
      <c r="D3859" s="519" t="s">
        <v>57170</v>
      </c>
      <c r="E3859" s="520" t="s">
        <v>60918</v>
      </c>
    </row>
    <row r="3860" spans="1:5">
      <c r="A3860" s="519">
        <v>38117</v>
      </c>
      <c r="B3860" s="519" t="s">
        <v>61306</v>
      </c>
      <c r="C3860" s="519" t="s">
        <v>57174</v>
      </c>
      <c r="D3860" s="519" t="s">
        <v>57170</v>
      </c>
      <c r="E3860" s="520" t="s">
        <v>52967</v>
      </c>
    </row>
    <row r="3861" spans="1:5">
      <c r="A3861" s="519">
        <v>38067</v>
      </c>
      <c r="B3861" s="519" t="s">
        <v>61307</v>
      </c>
      <c r="C3861" s="519" t="s">
        <v>57174</v>
      </c>
      <c r="D3861" s="519" t="s">
        <v>57170</v>
      </c>
      <c r="E3861" s="520" t="s">
        <v>26254</v>
      </c>
    </row>
    <row r="3862" spans="1:5">
      <c r="A3862" s="519">
        <v>11522</v>
      </c>
      <c r="B3862" s="519" t="s">
        <v>61308</v>
      </c>
      <c r="C3862" s="519" t="s">
        <v>57174</v>
      </c>
      <c r="D3862" s="519" t="s">
        <v>57170</v>
      </c>
      <c r="E3862" s="520" t="s">
        <v>49465</v>
      </c>
    </row>
    <row r="3863" spans="1:5">
      <c r="A3863" s="519">
        <v>43600</v>
      </c>
      <c r="B3863" s="519" t="s">
        <v>61310</v>
      </c>
      <c r="C3863" s="519" t="s">
        <v>57174</v>
      </c>
      <c r="D3863" s="519" t="s">
        <v>57170</v>
      </c>
      <c r="E3863" s="520" t="s">
        <v>63365</v>
      </c>
    </row>
    <row r="3864" spans="1:5">
      <c r="A3864" s="519">
        <v>5080</v>
      </c>
      <c r="B3864" s="519" t="s">
        <v>61312</v>
      </c>
      <c r="C3864" s="519" t="s">
        <v>57174</v>
      </c>
      <c r="D3864" s="519" t="s">
        <v>57170</v>
      </c>
      <c r="E3864" s="520" t="s">
        <v>58728</v>
      </c>
    </row>
    <row r="3865" spans="1:5">
      <c r="A3865" s="519">
        <v>38168</v>
      </c>
      <c r="B3865" s="519" t="s">
        <v>61314</v>
      </c>
      <c r="C3865" s="519" t="s">
        <v>57174</v>
      </c>
      <c r="D3865" s="519" t="s">
        <v>57170</v>
      </c>
      <c r="E3865" s="520" t="s">
        <v>65139</v>
      </c>
    </row>
    <row r="3866" spans="1:5">
      <c r="A3866" s="519">
        <v>43601</v>
      </c>
      <c r="B3866" s="519" t="s">
        <v>61315</v>
      </c>
      <c r="C3866" s="519" t="s">
        <v>57174</v>
      </c>
      <c r="D3866" s="519" t="s">
        <v>57170</v>
      </c>
      <c r="E3866" s="520" t="s">
        <v>65140</v>
      </c>
    </row>
    <row r="3867" spans="1:5">
      <c r="A3867" s="519">
        <v>13393</v>
      </c>
      <c r="B3867" s="519" t="s">
        <v>61317</v>
      </c>
      <c r="C3867" s="519" t="s">
        <v>57174</v>
      </c>
      <c r="D3867" s="519" t="s">
        <v>57170</v>
      </c>
      <c r="E3867" s="520" t="s">
        <v>65141</v>
      </c>
    </row>
    <row r="3868" spans="1:5">
      <c r="A3868" s="519">
        <v>13395</v>
      </c>
      <c r="B3868" s="519" t="s">
        <v>61318</v>
      </c>
      <c r="C3868" s="519" t="s">
        <v>57174</v>
      </c>
      <c r="D3868" s="519" t="s">
        <v>57170</v>
      </c>
      <c r="E3868" s="520" t="s">
        <v>65142</v>
      </c>
    </row>
    <row r="3869" spans="1:5">
      <c r="A3869" s="519">
        <v>12039</v>
      </c>
      <c r="B3869" s="519" t="s">
        <v>61319</v>
      </c>
      <c r="C3869" s="519" t="s">
        <v>57174</v>
      </c>
      <c r="D3869" s="519" t="s">
        <v>57170</v>
      </c>
      <c r="E3869" s="520" t="s">
        <v>65143</v>
      </c>
    </row>
    <row r="3870" spans="1:5">
      <c r="A3870" s="519">
        <v>13396</v>
      </c>
      <c r="B3870" s="519" t="s">
        <v>61320</v>
      </c>
      <c r="C3870" s="519" t="s">
        <v>57174</v>
      </c>
      <c r="D3870" s="519" t="s">
        <v>57170</v>
      </c>
      <c r="E3870" s="520" t="s">
        <v>65144</v>
      </c>
    </row>
    <row r="3871" spans="1:5">
      <c r="A3871" s="519">
        <v>12041</v>
      </c>
      <c r="B3871" s="519" t="s">
        <v>61321</v>
      </c>
      <c r="C3871" s="519" t="s">
        <v>57174</v>
      </c>
      <c r="D3871" s="519" t="s">
        <v>57170</v>
      </c>
      <c r="E3871" s="520" t="s">
        <v>65145</v>
      </c>
    </row>
    <row r="3872" spans="1:5">
      <c r="A3872" s="519">
        <v>12043</v>
      </c>
      <c r="B3872" s="519" t="s">
        <v>61322</v>
      </c>
      <c r="C3872" s="519" t="s">
        <v>57174</v>
      </c>
      <c r="D3872" s="519" t="s">
        <v>57170</v>
      </c>
      <c r="E3872" s="520" t="s">
        <v>65146</v>
      </c>
    </row>
    <row r="3873" spans="1:5">
      <c r="A3873" s="519">
        <v>39762</v>
      </c>
      <c r="B3873" s="519" t="s">
        <v>61323</v>
      </c>
      <c r="C3873" s="519" t="s">
        <v>57174</v>
      </c>
      <c r="D3873" s="519" t="s">
        <v>57170</v>
      </c>
      <c r="E3873" s="520" t="s">
        <v>65147</v>
      </c>
    </row>
    <row r="3874" spans="1:5">
      <c r="A3874" s="519">
        <v>12042</v>
      </c>
      <c r="B3874" s="519" t="s">
        <v>61324</v>
      </c>
      <c r="C3874" s="519" t="s">
        <v>57174</v>
      </c>
      <c r="D3874" s="519" t="s">
        <v>57170</v>
      </c>
      <c r="E3874" s="520" t="s">
        <v>65148</v>
      </c>
    </row>
    <row r="3875" spans="1:5">
      <c r="A3875" s="519">
        <v>39763</v>
      </c>
      <c r="B3875" s="519" t="s">
        <v>61325</v>
      </c>
      <c r="C3875" s="519" t="s">
        <v>57174</v>
      </c>
      <c r="D3875" s="519" t="s">
        <v>57170</v>
      </c>
      <c r="E3875" s="520" t="s">
        <v>65149</v>
      </c>
    </row>
    <row r="3876" spans="1:5">
      <c r="A3876" s="519">
        <v>39760</v>
      </c>
      <c r="B3876" s="519" t="s">
        <v>61326</v>
      </c>
      <c r="C3876" s="519" t="s">
        <v>57174</v>
      </c>
      <c r="D3876" s="519" t="s">
        <v>57170</v>
      </c>
      <c r="E3876" s="520" t="s">
        <v>65150</v>
      </c>
    </row>
    <row r="3877" spans="1:5">
      <c r="A3877" s="519">
        <v>39756</v>
      </c>
      <c r="B3877" s="519" t="s">
        <v>61327</v>
      </c>
      <c r="C3877" s="519" t="s">
        <v>57174</v>
      </c>
      <c r="D3877" s="519" t="s">
        <v>57170</v>
      </c>
      <c r="E3877" s="520" t="s">
        <v>56459</v>
      </c>
    </row>
    <row r="3878" spans="1:5">
      <c r="A3878" s="519">
        <v>12038</v>
      </c>
      <c r="B3878" s="519" t="s">
        <v>61329</v>
      </c>
      <c r="C3878" s="519" t="s">
        <v>57174</v>
      </c>
      <c r="D3878" s="519" t="s">
        <v>57170</v>
      </c>
      <c r="E3878" s="520" t="s">
        <v>65151</v>
      </c>
    </row>
    <row r="3879" spans="1:5">
      <c r="A3879" s="519">
        <v>39757</v>
      </c>
      <c r="B3879" s="519" t="s">
        <v>61330</v>
      </c>
      <c r="C3879" s="519" t="s">
        <v>57174</v>
      </c>
      <c r="D3879" s="519" t="s">
        <v>57170</v>
      </c>
      <c r="E3879" s="520" t="s">
        <v>65152</v>
      </c>
    </row>
    <row r="3880" spans="1:5">
      <c r="A3880" s="519">
        <v>39758</v>
      </c>
      <c r="B3880" s="519" t="s">
        <v>61331</v>
      </c>
      <c r="C3880" s="519" t="s">
        <v>57174</v>
      </c>
      <c r="D3880" s="519" t="s">
        <v>57170</v>
      </c>
      <c r="E3880" s="520" t="s">
        <v>65153</v>
      </c>
    </row>
    <row r="3881" spans="1:5">
      <c r="A3881" s="519">
        <v>39759</v>
      </c>
      <c r="B3881" s="519" t="s">
        <v>61332</v>
      </c>
      <c r="C3881" s="519" t="s">
        <v>57174</v>
      </c>
      <c r="D3881" s="519" t="s">
        <v>57170</v>
      </c>
      <c r="E3881" s="520" t="s">
        <v>65154</v>
      </c>
    </row>
    <row r="3882" spans="1:5">
      <c r="A3882" s="519">
        <v>39761</v>
      </c>
      <c r="B3882" s="519" t="s">
        <v>61333</v>
      </c>
      <c r="C3882" s="519" t="s">
        <v>57174</v>
      </c>
      <c r="D3882" s="519" t="s">
        <v>57170</v>
      </c>
      <c r="E3882" s="520" t="s">
        <v>65155</v>
      </c>
    </row>
    <row r="3883" spans="1:5">
      <c r="A3883" s="519">
        <v>39805</v>
      </c>
      <c r="B3883" s="519" t="s">
        <v>61334</v>
      </c>
      <c r="C3883" s="519" t="s">
        <v>57174</v>
      </c>
      <c r="D3883" s="519" t="s">
        <v>57170</v>
      </c>
      <c r="E3883" s="520" t="s">
        <v>65156</v>
      </c>
    </row>
    <row r="3884" spans="1:5">
      <c r="A3884" s="519">
        <v>39806</v>
      </c>
      <c r="B3884" s="519" t="s">
        <v>61336</v>
      </c>
      <c r="C3884" s="519" t="s">
        <v>57174</v>
      </c>
      <c r="D3884" s="519" t="s">
        <v>57170</v>
      </c>
      <c r="E3884" s="520" t="s">
        <v>65157</v>
      </c>
    </row>
    <row r="3885" spans="1:5">
      <c r="A3885" s="519">
        <v>39807</v>
      </c>
      <c r="B3885" s="519" t="s">
        <v>61337</v>
      </c>
      <c r="C3885" s="519" t="s">
        <v>57174</v>
      </c>
      <c r="D3885" s="519" t="s">
        <v>57170</v>
      </c>
      <c r="E3885" s="520" t="s">
        <v>65158</v>
      </c>
    </row>
    <row r="3886" spans="1:5">
      <c r="A3886" s="519">
        <v>43100</v>
      </c>
      <c r="B3886" s="519" t="s">
        <v>61338</v>
      </c>
      <c r="C3886" s="519" t="s">
        <v>57174</v>
      </c>
      <c r="D3886" s="519" t="s">
        <v>57170</v>
      </c>
      <c r="E3886" s="520" t="s">
        <v>65159</v>
      </c>
    </row>
    <row r="3887" spans="1:5">
      <c r="A3887" s="519">
        <v>39804</v>
      </c>
      <c r="B3887" s="519" t="s">
        <v>61339</v>
      </c>
      <c r="C3887" s="519" t="s">
        <v>57174</v>
      </c>
      <c r="D3887" s="519" t="s">
        <v>57170</v>
      </c>
      <c r="E3887" s="520" t="s">
        <v>63516</v>
      </c>
    </row>
    <row r="3888" spans="1:5">
      <c r="A3888" s="519">
        <v>39796</v>
      </c>
      <c r="B3888" s="519" t="s">
        <v>61340</v>
      </c>
      <c r="C3888" s="519" t="s">
        <v>57174</v>
      </c>
      <c r="D3888" s="519" t="s">
        <v>57170</v>
      </c>
      <c r="E3888" s="520" t="s">
        <v>55387</v>
      </c>
    </row>
    <row r="3889" spans="1:5">
      <c r="A3889" s="519">
        <v>39797</v>
      </c>
      <c r="B3889" s="519" t="s">
        <v>61341</v>
      </c>
      <c r="C3889" s="519" t="s">
        <v>57174</v>
      </c>
      <c r="D3889" s="519" t="s">
        <v>57172</v>
      </c>
      <c r="E3889" s="520" t="s">
        <v>65160</v>
      </c>
    </row>
    <row r="3890" spans="1:5">
      <c r="A3890" s="519">
        <v>39798</v>
      </c>
      <c r="B3890" s="519" t="s">
        <v>61342</v>
      </c>
      <c r="C3890" s="519" t="s">
        <v>57174</v>
      </c>
      <c r="D3890" s="519" t="s">
        <v>57170</v>
      </c>
      <c r="E3890" s="520" t="s">
        <v>65161</v>
      </c>
    </row>
    <row r="3891" spans="1:5">
      <c r="A3891" s="519">
        <v>39794</v>
      </c>
      <c r="B3891" s="519" t="s">
        <v>61343</v>
      </c>
      <c r="C3891" s="519" t="s">
        <v>57174</v>
      </c>
      <c r="D3891" s="519" t="s">
        <v>57170</v>
      </c>
      <c r="E3891" s="520" t="s">
        <v>56982</v>
      </c>
    </row>
    <row r="3892" spans="1:5">
      <c r="A3892" s="519">
        <v>39795</v>
      </c>
      <c r="B3892" s="519" t="s">
        <v>61344</v>
      </c>
      <c r="C3892" s="519" t="s">
        <v>57174</v>
      </c>
      <c r="D3892" s="519" t="s">
        <v>57170</v>
      </c>
      <c r="E3892" s="520" t="s">
        <v>63544</v>
      </c>
    </row>
    <row r="3893" spans="1:5">
      <c r="A3893" s="519">
        <v>39799</v>
      </c>
      <c r="B3893" s="519" t="s">
        <v>61346</v>
      </c>
      <c r="C3893" s="519" t="s">
        <v>57174</v>
      </c>
      <c r="D3893" s="519" t="s">
        <v>57170</v>
      </c>
      <c r="E3893" s="520" t="s">
        <v>56273</v>
      </c>
    </row>
    <row r="3894" spans="1:5">
      <c r="A3894" s="519">
        <v>39801</v>
      </c>
      <c r="B3894" s="519" t="s">
        <v>61347</v>
      </c>
      <c r="C3894" s="519" t="s">
        <v>57174</v>
      </c>
      <c r="D3894" s="519" t="s">
        <v>57170</v>
      </c>
      <c r="E3894" s="520" t="s">
        <v>65162</v>
      </c>
    </row>
    <row r="3895" spans="1:5">
      <c r="A3895" s="519">
        <v>39802</v>
      </c>
      <c r="B3895" s="519" t="s">
        <v>61348</v>
      </c>
      <c r="C3895" s="519" t="s">
        <v>57174</v>
      </c>
      <c r="D3895" s="519" t="s">
        <v>57170</v>
      </c>
      <c r="E3895" s="520" t="s">
        <v>64469</v>
      </c>
    </row>
    <row r="3896" spans="1:5">
      <c r="A3896" s="519">
        <v>39803</v>
      </c>
      <c r="B3896" s="519" t="s">
        <v>61349</v>
      </c>
      <c r="C3896" s="519" t="s">
        <v>57174</v>
      </c>
      <c r="D3896" s="519" t="s">
        <v>57170</v>
      </c>
      <c r="E3896" s="520" t="s">
        <v>65163</v>
      </c>
    </row>
    <row r="3897" spans="1:5">
      <c r="A3897" s="519">
        <v>39800</v>
      </c>
      <c r="B3897" s="519" t="s">
        <v>61350</v>
      </c>
      <c r="C3897" s="519" t="s">
        <v>57174</v>
      </c>
      <c r="D3897" s="519" t="s">
        <v>57170</v>
      </c>
      <c r="E3897" s="520" t="s">
        <v>55315</v>
      </c>
    </row>
    <row r="3898" spans="1:5">
      <c r="A3898" s="519">
        <v>21059</v>
      </c>
      <c r="B3898" s="519" t="s">
        <v>61351</v>
      </c>
      <c r="C3898" s="519" t="s">
        <v>57174</v>
      </c>
      <c r="D3898" s="519" t="s">
        <v>40591</v>
      </c>
      <c r="E3898" s="520" t="s">
        <v>65164</v>
      </c>
    </row>
    <row r="3899" spans="1:5">
      <c r="A3899" s="519">
        <v>11234</v>
      </c>
      <c r="B3899" s="519" t="s">
        <v>61353</v>
      </c>
      <c r="C3899" s="519" t="s">
        <v>57174</v>
      </c>
      <c r="D3899" s="519" t="s">
        <v>40591</v>
      </c>
      <c r="E3899" s="520" t="s">
        <v>54164</v>
      </c>
    </row>
    <row r="3900" spans="1:5">
      <c r="A3900" s="519">
        <v>21060</v>
      </c>
      <c r="B3900" s="519" t="s">
        <v>61354</v>
      </c>
      <c r="C3900" s="519" t="s">
        <v>57174</v>
      </c>
      <c r="D3900" s="519" t="s">
        <v>40591</v>
      </c>
      <c r="E3900" s="520" t="s">
        <v>65165</v>
      </c>
    </row>
    <row r="3901" spans="1:5">
      <c r="A3901" s="519">
        <v>21061</v>
      </c>
      <c r="B3901" s="519" t="s">
        <v>61355</v>
      </c>
      <c r="C3901" s="519" t="s">
        <v>57174</v>
      </c>
      <c r="D3901" s="519" t="s">
        <v>40591</v>
      </c>
      <c r="E3901" s="520" t="s">
        <v>65166</v>
      </c>
    </row>
    <row r="3902" spans="1:5">
      <c r="A3902" s="519">
        <v>21062</v>
      </c>
      <c r="B3902" s="519" t="s">
        <v>61356</v>
      </c>
      <c r="C3902" s="519" t="s">
        <v>57174</v>
      </c>
      <c r="D3902" s="519" t="s">
        <v>40591</v>
      </c>
      <c r="E3902" s="520" t="s">
        <v>65167</v>
      </c>
    </row>
    <row r="3903" spans="1:5">
      <c r="A3903" s="519">
        <v>11708</v>
      </c>
      <c r="B3903" s="519" t="s">
        <v>61357</v>
      </c>
      <c r="C3903" s="519" t="s">
        <v>57174</v>
      </c>
      <c r="D3903" s="519" t="s">
        <v>40591</v>
      </c>
      <c r="E3903" s="520" t="s">
        <v>54718</v>
      </c>
    </row>
    <row r="3904" spans="1:5">
      <c r="A3904" s="519">
        <v>11709</v>
      </c>
      <c r="B3904" s="519" t="s">
        <v>61358</v>
      </c>
      <c r="C3904" s="519" t="s">
        <v>57174</v>
      </c>
      <c r="D3904" s="519" t="s">
        <v>40591</v>
      </c>
      <c r="E3904" s="520" t="s">
        <v>65168</v>
      </c>
    </row>
    <row r="3905" spans="1:5">
      <c r="A3905" s="519">
        <v>11710</v>
      </c>
      <c r="B3905" s="519" t="s">
        <v>61359</v>
      </c>
      <c r="C3905" s="519" t="s">
        <v>57174</v>
      </c>
      <c r="D3905" s="519" t="s">
        <v>40591</v>
      </c>
      <c r="E3905" s="520" t="s">
        <v>65169</v>
      </c>
    </row>
    <row r="3906" spans="1:5">
      <c r="A3906" s="519">
        <v>11707</v>
      </c>
      <c r="B3906" s="519" t="s">
        <v>61361</v>
      </c>
      <c r="C3906" s="519" t="s">
        <v>57174</v>
      </c>
      <c r="D3906" s="519" t="s">
        <v>40591</v>
      </c>
      <c r="E3906" s="520" t="s">
        <v>62858</v>
      </c>
    </row>
    <row r="3907" spans="1:5">
      <c r="A3907" s="519">
        <v>5102</v>
      </c>
      <c r="B3907" s="519" t="s">
        <v>65170</v>
      </c>
      <c r="C3907" s="519" t="s">
        <v>57174</v>
      </c>
      <c r="D3907" s="519" t="s">
        <v>57170</v>
      </c>
      <c r="E3907" s="520" t="s">
        <v>64675</v>
      </c>
    </row>
    <row r="3908" spans="1:5">
      <c r="A3908" s="519">
        <v>11739</v>
      </c>
      <c r="B3908" s="519" t="s">
        <v>65171</v>
      </c>
      <c r="C3908" s="519" t="s">
        <v>57174</v>
      </c>
      <c r="D3908" s="519" t="s">
        <v>57170</v>
      </c>
      <c r="E3908" s="520" t="s">
        <v>65172</v>
      </c>
    </row>
    <row r="3909" spans="1:5">
      <c r="A3909" s="519">
        <v>11711</v>
      </c>
      <c r="B3909" s="519" t="s">
        <v>65173</v>
      </c>
      <c r="C3909" s="519" t="s">
        <v>57174</v>
      </c>
      <c r="D3909" s="519" t="s">
        <v>57170</v>
      </c>
      <c r="E3909" s="520" t="s">
        <v>55777</v>
      </c>
    </row>
    <row r="3910" spans="1:5">
      <c r="A3910" s="519">
        <v>11741</v>
      </c>
      <c r="B3910" s="519" t="s">
        <v>65174</v>
      </c>
      <c r="C3910" s="519" t="s">
        <v>57174</v>
      </c>
      <c r="D3910" s="519" t="s">
        <v>57170</v>
      </c>
      <c r="E3910" s="520" t="s">
        <v>58553</v>
      </c>
    </row>
    <row r="3911" spans="1:5">
      <c r="A3911" s="519">
        <v>11745</v>
      </c>
      <c r="B3911" s="519" t="s">
        <v>65175</v>
      </c>
      <c r="C3911" s="519" t="s">
        <v>57174</v>
      </c>
      <c r="D3911" s="519" t="s">
        <v>57170</v>
      </c>
      <c r="E3911" s="520" t="s">
        <v>64650</v>
      </c>
    </row>
    <row r="3912" spans="1:5">
      <c r="A3912" s="519">
        <v>11743</v>
      </c>
      <c r="B3912" s="519" t="s">
        <v>65176</v>
      </c>
      <c r="C3912" s="519" t="s">
        <v>57174</v>
      </c>
      <c r="D3912" s="519" t="s">
        <v>57170</v>
      </c>
      <c r="E3912" s="520" t="s">
        <v>64158</v>
      </c>
    </row>
    <row r="3913" spans="1:5">
      <c r="A3913" s="519">
        <v>40985</v>
      </c>
      <c r="B3913" s="519" t="s">
        <v>61363</v>
      </c>
      <c r="C3913" s="519" t="s">
        <v>57388</v>
      </c>
      <c r="D3913" s="519" t="s">
        <v>57170</v>
      </c>
      <c r="E3913" s="520" t="s">
        <v>63049</v>
      </c>
    </row>
    <row r="3914" spans="1:5">
      <c r="A3914" s="519">
        <v>44502</v>
      </c>
      <c r="B3914" s="519" t="s">
        <v>65177</v>
      </c>
      <c r="C3914" s="519" t="s">
        <v>57385</v>
      </c>
      <c r="D3914" s="519" t="s">
        <v>57170</v>
      </c>
      <c r="E3914" s="520" t="s">
        <v>63048</v>
      </c>
    </row>
    <row r="3915" spans="1:5">
      <c r="A3915" s="519">
        <v>1088</v>
      </c>
      <c r="B3915" s="519" t="s">
        <v>61364</v>
      </c>
      <c r="C3915" s="519" t="s">
        <v>57174</v>
      </c>
      <c r="D3915" s="519" t="s">
        <v>40591</v>
      </c>
      <c r="E3915" s="520" t="s">
        <v>55548</v>
      </c>
    </row>
    <row r="3916" spans="1:5">
      <c r="A3916" s="519">
        <v>1087</v>
      </c>
      <c r="B3916" s="519" t="s">
        <v>61366</v>
      </c>
      <c r="C3916" s="519" t="s">
        <v>57174</v>
      </c>
      <c r="D3916" s="519" t="s">
        <v>40591</v>
      </c>
      <c r="E3916" s="520" t="s">
        <v>65178</v>
      </c>
    </row>
    <row r="3917" spans="1:5">
      <c r="A3917" s="519">
        <v>38777</v>
      </c>
      <c r="B3917" s="519" t="s">
        <v>61367</v>
      </c>
      <c r="C3917" s="519" t="s">
        <v>57174</v>
      </c>
      <c r="D3917" s="519" t="s">
        <v>40591</v>
      </c>
      <c r="E3917" s="520" t="s">
        <v>65179</v>
      </c>
    </row>
    <row r="3918" spans="1:5">
      <c r="A3918" s="519">
        <v>1086</v>
      </c>
      <c r="B3918" s="519" t="s">
        <v>61368</v>
      </c>
      <c r="C3918" s="519" t="s">
        <v>57174</v>
      </c>
      <c r="D3918" s="519" t="s">
        <v>40591</v>
      </c>
      <c r="E3918" s="520" t="s">
        <v>55655</v>
      </c>
    </row>
    <row r="3919" spans="1:5">
      <c r="A3919" s="519">
        <v>1079</v>
      </c>
      <c r="B3919" s="519" t="s">
        <v>61370</v>
      </c>
      <c r="C3919" s="519" t="s">
        <v>57174</v>
      </c>
      <c r="D3919" s="519" t="s">
        <v>40591</v>
      </c>
      <c r="E3919" s="520" t="s">
        <v>63412</v>
      </c>
    </row>
    <row r="3920" spans="1:5">
      <c r="A3920" s="519">
        <v>39374</v>
      </c>
      <c r="B3920" s="519" t="s">
        <v>61371</v>
      </c>
      <c r="C3920" s="519" t="s">
        <v>57174</v>
      </c>
      <c r="D3920" s="519" t="s">
        <v>40591</v>
      </c>
      <c r="E3920" s="520" t="s">
        <v>56682</v>
      </c>
    </row>
    <row r="3921" spans="1:5">
      <c r="A3921" s="519">
        <v>1082</v>
      </c>
      <c r="B3921" s="519" t="s">
        <v>61372</v>
      </c>
      <c r="C3921" s="519" t="s">
        <v>57174</v>
      </c>
      <c r="D3921" s="519" t="s">
        <v>40591</v>
      </c>
      <c r="E3921" s="520" t="s">
        <v>65180</v>
      </c>
    </row>
    <row r="3922" spans="1:5">
      <c r="A3922" s="519">
        <v>12316</v>
      </c>
      <c r="B3922" s="519" t="s">
        <v>61373</v>
      </c>
      <c r="C3922" s="519" t="s">
        <v>57174</v>
      </c>
      <c r="D3922" s="519" t="s">
        <v>40591</v>
      </c>
      <c r="E3922" s="520" t="s">
        <v>65181</v>
      </c>
    </row>
    <row r="3923" spans="1:5">
      <c r="A3923" s="519">
        <v>12317</v>
      </c>
      <c r="B3923" s="519" t="s">
        <v>61374</v>
      </c>
      <c r="C3923" s="519" t="s">
        <v>57174</v>
      </c>
      <c r="D3923" s="519" t="s">
        <v>40591</v>
      </c>
      <c r="E3923" s="520" t="s">
        <v>56595</v>
      </c>
    </row>
    <row r="3924" spans="1:5">
      <c r="A3924" s="519">
        <v>12318</v>
      </c>
      <c r="B3924" s="519" t="s">
        <v>61375</v>
      </c>
      <c r="C3924" s="519" t="s">
        <v>57174</v>
      </c>
      <c r="D3924" s="519" t="s">
        <v>40591</v>
      </c>
      <c r="E3924" s="520" t="s">
        <v>65182</v>
      </c>
    </row>
    <row r="3925" spans="1:5">
      <c r="A3925" s="519">
        <v>5104</v>
      </c>
      <c r="B3925" s="519" t="s">
        <v>61376</v>
      </c>
      <c r="C3925" s="519" t="s">
        <v>57251</v>
      </c>
      <c r="D3925" s="519" t="s">
        <v>40591</v>
      </c>
      <c r="E3925" s="520" t="s">
        <v>56758</v>
      </c>
    </row>
    <row r="3926" spans="1:5">
      <c r="A3926" s="519">
        <v>44530</v>
      </c>
      <c r="B3926" s="519" t="s">
        <v>65183</v>
      </c>
      <c r="C3926" s="519" t="s">
        <v>57174</v>
      </c>
      <c r="D3926" s="519" t="s">
        <v>57170</v>
      </c>
      <c r="E3926" s="520" t="s">
        <v>65184</v>
      </c>
    </row>
    <row r="3927" spans="1:5">
      <c r="A3927" s="519">
        <v>2710</v>
      </c>
      <c r="B3927" s="519" t="s">
        <v>61378</v>
      </c>
      <c r="C3927" s="519" t="s">
        <v>57174</v>
      </c>
      <c r="D3927" s="519" t="s">
        <v>57170</v>
      </c>
      <c r="E3927" s="520" t="s">
        <v>62475</v>
      </c>
    </row>
    <row r="3928" spans="1:5">
      <c r="A3928" s="519">
        <v>14575</v>
      </c>
      <c r="B3928" s="519" t="s">
        <v>61379</v>
      </c>
      <c r="C3928" s="519" t="s">
        <v>57174</v>
      </c>
      <c r="D3928" s="519" t="s">
        <v>40591</v>
      </c>
      <c r="E3928" s="520" t="s">
        <v>65185</v>
      </c>
    </row>
    <row r="3929" spans="1:5">
      <c r="A3929" s="519">
        <v>20034</v>
      </c>
      <c r="B3929" s="519" t="s">
        <v>61380</v>
      </c>
      <c r="C3929" s="519" t="s">
        <v>57174</v>
      </c>
      <c r="D3929" s="519" t="s">
        <v>40591</v>
      </c>
      <c r="E3929" s="520" t="s">
        <v>65186</v>
      </c>
    </row>
    <row r="3930" spans="1:5">
      <c r="A3930" s="519">
        <v>20036</v>
      </c>
      <c r="B3930" s="519" t="s">
        <v>61381</v>
      </c>
      <c r="C3930" s="519" t="s">
        <v>57174</v>
      </c>
      <c r="D3930" s="519" t="s">
        <v>40591</v>
      </c>
      <c r="E3930" s="520" t="s">
        <v>65187</v>
      </c>
    </row>
    <row r="3931" spans="1:5">
      <c r="A3931" s="519">
        <v>20037</v>
      </c>
      <c r="B3931" s="519" t="s">
        <v>61382</v>
      </c>
      <c r="C3931" s="519" t="s">
        <v>57174</v>
      </c>
      <c r="D3931" s="519" t="s">
        <v>40591</v>
      </c>
      <c r="E3931" s="520" t="s">
        <v>65188</v>
      </c>
    </row>
    <row r="3932" spans="1:5">
      <c r="A3932" s="519">
        <v>20043</v>
      </c>
      <c r="B3932" s="519" t="s">
        <v>61383</v>
      </c>
      <c r="C3932" s="519" t="s">
        <v>57174</v>
      </c>
      <c r="D3932" s="519" t="s">
        <v>57170</v>
      </c>
      <c r="E3932" s="520" t="s">
        <v>64092</v>
      </c>
    </row>
    <row r="3933" spans="1:5">
      <c r="A3933" s="519">
        <v>20044</v>
      </c>
      <c r="B3933" s="519" t="s">
        <v>61384</v>
      </c>
      <c r="C3933" s="519" t="s">
        <v>57174</v>
      </c>
      <c r="D3933" s="519" t="s">
        <v>57170</v>
      </c>
      <c r="E3933" s="520" t="s">
        <v>58716</v>
      </c>
    </row>
    <row r="3934" spans="1:5">
      <c r="A3934" s="519">
        <v>20042</v>
      </c>
      <c r="B3934" s="519" t="s">
        <v>61385</v>
      </c>
      <c r="C3934" s="519" t="s">
        <v>57174</v>
      </c>
      <c r="D3934" s="519" t="s">
        <v>57170</v>
      </c>
      <c r="E3934" s="520" t="s">
        <v>49648</v>
      </c>
    </row>
    <row r="3935" spans="1:5">
      <c r="A3935" s="519">
        <v>20046</v>
      </c>
      <c r="B3935" s="519" t="s">
        <v>61386</v>
      </c>
      <c r="C3935" s="519" t="s">
        <v>57174</v>
      </c>
      <c r="D3935" s="519" t="s">
        <v>57170</v>
      </c>
      <c r="E3935" s="520" t="s">
        <v>62108</v>
      </c>
    </row>
    <row r="3936" spans="1:5">
      <c r="A3936" s="519">
        <v>20047</v>
      </c>
      <c r="B3936" s="519" t="s">
        <v>61387</v>
      </c>
      <c r="C3936" s="519" t="s">
        <v>57174</v>
      </c>
      <c r="D3936" s="519" t="s">
        <v>57170</v>
      </c>
      <c r="E3936" s="520" t="s">
        <v>65189</v>
      </c>
    </row>
    <row r="3937" spans="1:5">
      <c r="A3937" s="519">
        <v>20045</v>
      </c>
      <c r="B3937" s="519" t="s">
        <v>61388</v>
      </c>
      <c r="C3937" s="519" t="s">
        <v>57174</v>
      </c>
      <c r="D3937" s="519" t="s">
        <v>57170</v>
      </c>
      <c r="E3937" s="520" t="s">
        <v>65190</v>
      </c>
    </row>
    <row r="3938" spans="1:5">
      <c r="A3938" s="519">
        <v>20972</v>
      </c>
      <c r="B3938" s="519" t="s">
        <v>61389</v>
      </c>
      <c r="C3938" s="519" t="s">
        <v>57174</v>
      </c>
      <c r="D3938" s="519" t="s">
        <v>57170</v>
      </c>
      <c r="E3938" s="520" t="s">
        <v>65191</v>
      </c>
    </row>
    <row r="3939" spans="1:5">
      <c r="A3939" s="519">
        <v>20032</v>
      </c>
      <c r="B3939" s="519" t="s">
        <v>61390</v>
      </c>
      <c r="C3939" s="519" t="s">
        <v>57174</v>
      </c>
      <c r="D3939" s="519" t="s">
        <v>40591</v>
      </c>
      <c r="E3939" s="520" t="s">
        <v>56689</v>
      </c>
    </row>
    <row r="3940" spans="1:5">
      <c r="A3940" s="519">
        <v>11321</v>
      </c>
      <c r="B3940" s="519" t="s">
        <v>61391</v>
      </c>
      <c r="C3940" s="519" t="s">
        <v>57174</v>
      </c>
      <c r="D3940" s="519" t="s">
        <v>40591</v>
      </c>
      <c r="E3940" s="520" t="s">
        <v>65192</v>
      </c>
    </row>
    <row r="3941" spans="1:5">
      <c r="A3941" s="519">
        <v>11323</v>
      </c>
      <c r="B3941" s="519" t="s">
        <v>61392</v>
      </c>
      <c r="C3941" s="519" t="s">
        <v>57174</v>
      </c>
      <c r="D3941" s="519" t="s">
        <v>40591</v>
      </c>
      <c r="E3941" s="520" t="s">
        <v>65193</v>
      </c>
    </row>
    <row r="3942" spans="1:5">
      <c r="A3942" s="519">
        <v>20327</v>
      </c>
      <c r="B3942" s="519" t="s">
        <v>61393</v>
      </c>
      <c r="C3942" s="519" t="s">
        <v>57174</v>
      </c>
      <c r="D3942" s="519" t="s">
        <v>40591</v>
      </c>
      <c r="E3942" s="520" t="s">
        <v>61410</v>
      </c>
    </row>
    <row r="3943" spans="1:5">
      <c r="A3943" s="519">
        <v>13390</v>
      </c>
      <c r="B3943" s="519" t="s">
        <v>61394</v>
      </c>
      <c r="C3943" s="519" t="s">
        <v>57174</v>
      </c>
      <c r="D3943" s="519" t="s">
        <v>40591</v>
      </c>
      <c r="E3943" s="520" t="s">
        <v>59523</v>
      </c>
    </row>
    <row r="3944" spans="1:5">
      <c r="A3944" s="519">
        <v>6034</v>
      </c>
      <c r="B3944" s="519" t="s">
        <v>61395</v>
      </c>
      <c r="C3944" s="519" t="s">
        <v>57174</v>
      </c>
      <c r="D3944" s="519" t="s">
        <v>57170</v>
      </c>
      <c r="E3944" s="520" t="s">
        <v>57330</v>
      </c>
    </row>
    <row r="3945" spans="1:5">
      <c r="A3945" s="519">
        <v>6036</v>
      </c>
      <c r="B3945" s="519" t="s">
        <v>61397</v>
      </c>
      <c r="C3945" s="519" t="s">
        <v>57174</v>
      </c>
      <c r="D3945" s="519" t="s">
        <v>57170</v>
      </c>
      <c r="E3945" s="520" t="s">
        <v>56402</v>
      </c>
    </row>
    <row r="3946" spans="1:5">
      <c r="A3946" s="519">
        <v>6031</v>
      </c>
      <c r="B3946" s="519" t="s">
        <v>61398</v>
      </c>
      <c r="C3946" s="519" t="s">
        <v>57174</v>
      </c>
      <c r="D3946" s="519" t="s">
        <v>57172</v>
      </c>
      <c r="E3946" s="520" t="s">
        <v>56352</v>
      </c>
    </row>
    <row r="3947" spans="1:5">
      <c r="A3947" s="519">
        <v>6029</v>
      </c>
      <c r="B3947" s="519" t="s">
        <v>61399</v>
      </c>
      <c r="C3947" s="519" t="s">
        <v>57174</v>
      </c>
      <c r="D3947" s="519" t="s">
        <v>57170</v>
      </c>
      <c r="E3947" s="520" t="s">
        <v>54720</v>
      </c>
    </row>
    <row r="3948" spans="1:5">
      <c r="A3948" s="519">
        <v>6033</v>
      </c>
      <c r="B3948" s="519" t="s">
        <v>61400</v>
      </c>
      <c r="C3948" s="519" t="s">
        <v>57174</v>
      </c>
      <c r="D3948" s="519" t="s">
        <v>57170</v>
      </c>
      <c r="E3948" s="520" t="s">
        <v>55766</v>
      </c>
    </row>
    <row r="3949" spans="1:5">
      <c r="A3949" s="519">
        <v>11672</v>
      </c>
      <c r="B3949" s="519" t="s">
        <v>61401</v>
      </c>
      <c r="C3949" s="519" t="s">
        <v>57174</v>
      </c>
      <c r="D3949" s="519" t="s">
        <v>57170</v>
      </c>
      <c r="E3949" s="520" t="s">
        <v>65194</v>
      </c>
    </row>
    <row r="3950" spans="1:5">
      <c r="A3950" s="519">
        <v>11669</v>
      </c>
      <c r="B3950" s="519" t="s">
        <v>61402</v>
      </c>
      <c r="C3950" s="519" t="s">
        <v>57174</v>
      </c>
      <c r="D3950" s="519" t="s">
        <v>57170</v>
      </c>
      <c r="E3950" s="520" t="s">
        <v>58793</v>
      </c>
    </row>
    <row r="3951" spans="1:5">
      <c r="A3951" s="519">
        <v>11670</v>
      </c>
      <c r="B3951" s="519" t="s">
        <v>61403</v>
      </c>
      <c r="C3951" s="519" t="s">
        <v>57174</v>
      </c>
      <c r="D3951" s="519" t="s">
        <v>57170</v>
      </c>
      <c r="E3951" s="520" t="s">
        <v>55913</v>
      </c>
    </row>
    <row r="3952" spans="1:5">
      <c r="A3952" s="519">
        <v>20055</v>
      </c>
      <c r="B3952" s="519" t="s">
        <v>61404</v>
      </c>
      <c r="C3952" s="519" t="s">
        <v>57174</v>
      </c>
      <c r="D3952" s="519" t="s">
        <v>57170</v>
      </c>
      <c r="E3952" s="520" t="s">
        <v>60598</v>
      </c>
    </row>
    <row r="3953" spans="1:5">
      <c r="A3953" s="519">
        <v>11671</v>
      </c>
      <c r="B3953" s="519" t="s">
        <v>61406</v>
      </c>
      <c r="C3953" s="519" t="s">
        <v>57174</v>
      </c>
      <c r="D3953" s="519" t="s">
        <v>57170</v>
      </c>
      <c r="E3953" s="520" t="s">
        <v>65195</v>
      </c>
    </row>
    <row r="3954" spans="1:5">
      <c r="A3954" s="519">
        <v>6032</v>
      </c>
      <c r="B3954" s="519" t="s">
        <v>61407</v>
      </c>
      <c r="C3954" s="519" t="s">
        <v>57174</v>
      </c>
      <c r="D3954" s="519" t="s">
        <v>57170</v>
      </c>
      <c r="E3954" s="520" t="s">
        <v>57483</v>
      </c>
    </row>
    <row r="3955" spans="1:5">
      <c r="A3955" s="519">
        <v>11673</v>
      </c>
      <c r="B3955" s="519" t="s">
        <v>61408</v>
      </c>
      <c r="C3955" s="519" t="s">
        <v>57174</v>
      </c>
      <c r="D3955" s="519" t="s">
        <v>57170</v>
      </c>
      <c r="E3955" s="520" t="s">
        <v>57192</v>
      </c>
    </row>
    <row r="3956" spans="1:5">
      <c r="A3956" s="519">
        <v>11674</v>
      </c>
      <c r="B3956" s="519" t="s">
        <v>61409</v>
      </c>
      <c r="C3956" s="519" t="s">
        <v>57174</v>
      </c>
      <c r="D3956" s="519" t="s">
        <v>57170</v>
      </c>
      <c r="E3956" s="520" t="s">
        <v>59696</v>
      </c>
    </row>
    <row r="3957" spans="1:5">
      <c r="A3957" s="519">
        <v>11675</v>
      </c>
      <c r="B3957" s="519" t="s">
        <v>61411</v>
      </c>
      <c r="C3957" s="519" t="s">
        <v>57174</v>
      </c>
      <c r="D3957" s="519" t="s">
        <v>57170</v>
      </c>
      <c r="E3957" s="520" t="s">
        <v>58481</v>
      </c>
    </row>
    <row r="3958" spans="1:5">
      <c r="A3958" s="519">
        <v>11676</v>
      </c>
      <c r="B3958" s="519" t="s">
        <v>61412</v>
      </c>
      <c r="C3958" s="519" t="s">
        <v>57174</v>
      </c>
      <c r="D3958" s="519" t="s">
        <v>57170</v>
      </c>
      <c r="E3958" s="520" t="s">
        <v>65196</v>
      </c>
    </row>
    <row r="3959" spans="1:5">
      <c r="A3959" s="519">
        <v>11677</v>
      </c>
      <c r="B3959" s="519" t="s">
        <v>61414</v>
      </c>
      <c r="C3959" s="519" t="s">
        <v>57174</v>
      </c>
      <c r="D3959" s="519" t="s">
        <v>57170</v>
      </c>
      <c r="E3959" s="520" t="s">
        <v>64732</v>
      </c>
    </row>
    <row r="3960" spans="1:5">
      <c r="A3960" s="519">
        <v>11678</v>
      </c>
      <c r="B3960" s="519" t="s">
        <v>61415</v>
      </c>
      <c r="C3960" s="519" t="s">
        <v>57174</v>
      </c>
      <c r="D3960" s="519" t="s">
        <v>57170</v>
      </c>
      <c r="E3960" s="520" t="s">
        <v>65197</v>
      </c>
    </row>
    <row r="3961" spans="1:5">
      <c r="A3961" s="519">
        <v>6038</v>
      </c>
      <c r="B3961" s="519" t="s">
        <v>61416</v>
      </c>
      <c r="C3961" s="519" t="s">
        <v>57174</v>
      </c>
      <c r="D3961" s="519" t="s">
        <v>57170</v>
      </c>
      <c r="E3961" s="520" t="s">
        <v>65198</v>
      </c>
    </row>
    <row r="3962" spans="1:5">
      <c r="A3962" s="519">
        <v>11718</v>
      </c>
      <c r="B3962" s="519" t="s">
        <v>61417</v>
      </c>
      <c r="C3962" s="519" t="s">
        <v>57174</v>
      </c>
      <c r="D3962" s="519" t="s">
        <v>57170</v>
      </c>
      <c r="E3962" s="520" t="s">
        <v>65199</v>
      </c>
    </row>
    <row r="3963" spans="1:5">
      <c r="A3963" s="519">
        <v>6037</v>
      </c>
      <c r="B3963" s="519" t="s">
        <v>61418</v>
      </c>
      <c r="C3963" s="519" t="s">
        <v>57174</v>
      </c>
      <c r="D3963" s="519" t="s">
        <v>57170</v>
      </c>
      <c r="E3963" s="520" t="s">
        <v>56653</v>
      </c>
    </row>
    <row r="3964" spans="1:5">
      <c r="A3964" s="519">
        <v>11719</v>
      </c>
      <c r="B3964" s="519" t="s">
        <v>61419</v>
      </c>
      <c r="C3964" s="519" t="s">
        <v>57174</v>
      </c>
      <c r="D3964" s="519" t="s">
        <v>57170</v>
      </c>
      <c r="E3964" s="520" t="s">
        <v>65200</v>
      </c>
    </row>
    <row r="3965" spans="1:5">
      <c r="A3965" s="519">
        <v>6019</v>
      </c>
      <c r="B3965" s="519" t="s">
        <v>61421</v>
      </c>
      <c r="C3965" s="519" t="s">
        <v>57174</v>
      </c>
      <c r="D3965" s="519" t="s">
        <v>57170</v>
      </c>
      <c r="E3965" s="520" t="s">
        <v>65201</v>
      </c>
    </row>
    <row r="3966" spans="1:5">
      <c r="A3966" s="519">
        <v>6010</v>
      </c>
      <c r="B3966" s="519" t="s">
        <v>61422</v>
      </c>
      <c r="C3966" s="519" t="s">
        <v>57174</v>
      </c>
      <c r="D3966" s="519" t="s">
        <v>57170</v>
      </c>
      <c r="E3966" s="520" t="s">
        <v>65202</v>
      </c>
    </row>
    <row r="3967" spans="1:5">
      <c r="A3967" s="519">
        <v>6017</v>
      </c>
      <c r="B3967" s="519" t="s">
        <v>61423</v>
      </c>
      <c r="C3967" s="519" t="s">
        <v>57174</v>
      </c>
      <c r="D3967" s="519" t="s">
        <v>57170</v>
      </c>
      <c r="E3967" s="520" t="s">
        <v>65203</v>
      </c>
    </row>
    <row r="3968" spans="1:5">
      <c r="A3968" s="519">
        <v>6020</v>
      </c>
      <c r="B3968" s="519" t="s">
        <v>61425</v>
      </c>
      <c r="C3968" s="519" t="s">
        <v>57174</v>
      </c>
      <c r="D3968" s="519" t="s">
        <v>57170</v>
      </c>
      <c r="E3968" s="520" t="s">
        <v>55722</v>
      </c>
    </row>
    <row r="3969" spans="1:5">
      <c r="A3969" s="519">
        <v>6028</v>
      </c>
      <c r="B3969" s="519" t="s">
        <v>61426</v>
      </c>
      <c r="C3969" s="519" t="s">
        <v>57174</v>
      </c>
      <c r="D3969" s="519" t="s">
        <v>57170</v>
      </c>
      <c r="E3969" s="520" t="s">
        <v>65204</v>
      </c>
    </row>
    <row r="3970" spans="1:5">
      <c r="A3970" s="519">
        <v>6011</v>
      </c>
      <c r="B3970" s="519" t="s">
        <v>61427</v>
      </c>
      <c r="C3970" s="519" t="s">
        <v>57174</v>
      </c>
      <c r="D3970" s="519" t="s">
        <v>57170</v>
      </c>
      <c r="E3970" s="520" t="s">
        <v>63993</v>
      </c>
    </row>
    <row r="3971" spans="1:5">
      <c r="A3971" s="519">
        <v>6012</v>
      </c>
      <c r="B3971" s="519" t="s">
        <v>61428</v>
      </c>
      <c r="C3971" s="519" t="s">
        <v>57174</v>
      </c>
      <c r="D3971" s="519" t="s">
        <v>57170</v>
      </c>
      <c r="E3971" s="520" t="s">
        <v>65205</v>
      </c>
    </row>
    <row r="3972" spans="1:5">
      <c r="A3972" s="519">
        <v>6016</v>
      </c>
      <c r="B3972" s="519" t="s">
        <v>61429</v>
      </c>
      <c r="C3972" s="519" t="s">
        <v>57174</v>
      </c>
      <c r="D3972" s="519" t="s">
        <v>57170</v>
      </c>
      <c r="E3972" s="520" t="s">
        <v>55916</v>
      </c>
    </row>
    <row r="3973" spans="1:5">
      <c r="A3973" s="519">
        <v>6027</v>
      </c>
      <c r="B3973" s="519" t="s">
        <v>61430</v>
      </c>
      <c r="C3973" s="519" t="s">
        <v>57174</v>
      </c>
      <c r="D3973" s="519" t="s">
        <v>57170</v>
      </c>
      <c r="E3973" s="520" t="s">
        <v>65206</v>
      </c>
    </row>
    <row r="3974" spans="1:5">
      <c r="A3974" s="519">
        <v>6013</v>
      </c>
      <c r="B3974" s="519" t="s">
        <v>61431</v>
      </c>
      <c r="C3974" s="519" t="s">
        <v>57174</v>
      </c>
      <c r="D3974" s="519" t="s">
        <v>57170</v>
      </c>
      <c r="E3974" s="520" t="s">
        <v>61029</v>
      </c>
    </row>
    <row r="3975" spans="1:5">
      <c r="A3975" s="519">
        <v>6015</v>
      </c>
      <c r="B3975" s="519" t="s">
        <v>61433</v>
      </c>
      <c r="C3975" s="519" t="s">
        <v>57174</v>
      </c>
      <c r="D3975" s="519" t="s">
        <v>57170</v>
      </c>
      <c r="E3975" s="520" t="s">
        <v>65207</v>
      </c>
    </row>
    <row r="3976" spans="1:5">
      <c r="A3976" s="519">
        <v>6014</v>
      </c>
      <c r="B3976" s="519" t="s">
        <v>61434</v>
      </c>
      <c r="C3976" s="519" t="s">
        <v>57174</v>
      </c>
      <c r="D3976" s="519" t="s">
        <v>57170</v>
      </c>
      <c r="E3976" s="520" t="s">
        <v>65208</v>
      </c>
    </row>
    <row r="3977" spans="1:5">
      <c r="A3977" s="519">
        <v>6006</v>
      </c>
      <c r="B3977" s="519" t="s">
        <v>61435</v>
      </c>
      <c r="C3977" s="519" t="s">
        <v>57174</v>
      </c>
      <c r="D3977" s="519" t="s">
        <v>57170</v>
      </c>
      <c r="E3977" s="520" t="s">
        <v>65209</v>
      </c>
    </row>
    <row r="3978" spans="1:5">
      <c r="A3978" s="519">
        <v>6005</v>
      </c>
      <c r="B3978" s="519" t="s">
        <v>61436</v>
      </c>
      <c r="C3978" s="519" t="s">
        <v>57174</v>
      </c>
      <c r="D3978" s="519" t="s">
        <v>57172</v>
      </c>
      <c r="E3978" s="520" t="s">
        <v>65210</v>
      </c>
    </row>
    <row r="3979" spans="1:5">
      <c r="A3979" s="519">
        <v>11756</v>
      </c>
      <c r="B3979" s="519" t="s">
        <v>61438</v>
      </c>
      <c r="C3979" s="519" t="s">
        <v>57174</v>
      </c>
      <c r="D3979" s="519" t="s">
        <v>57170</v>
      </c>
      <c r="E3979" s="520" t="s">
        <v>55458</v>
      </c>
    </row>
    <row r="3980" spans="1:5">
      <c r="A3980" s="519">
        <v>10904</v>
      </c>
      <c r="B3980" s="519" t="s">
        <v>61439</v>
      </c>
      <c r="C3980" s="519" t="s">
        <v>57174</v>
      </c>
      <c r="D3980" s="519" t="s">
        <v>57172</v>
      </c>
      <c r="E3980" s="520" t="s">
        <v>65211</v>
      </c>
    </row>
    <row r="3981" spans="1:5">
      <c r="A3981" s="519">
        <v>11752</v>
      </c>
      <c r="B3981" s="519" t="s">
        <v>61440</v>
      </c>
      <c r="C3981" s="519" t="s">
        <v>57174</v>
      </c>
      <c r="D3981" s="519" t="s">
        <v>57170</v>
      </c>
      <c r="E3981" s="520" t="s">
        <v>52266</v>
      </c>
    </row>
    <row r="3982" spans="1:5">
      <c r="A3982" s="519">
        <v>11753</v>
      </c>
      <c r="B3982" s="519" t="s">
        <v>61442</v>
      </c>
      <c r="C3982" s="519" t="s">
        <v>57174</v>
      </c>
      <c r="D3982" s="519" t="s">
        <v>57170</v>
      </c>
      <c r="E3982" s="520" t="s">
        <v>53506</v>
      </c>
    </row>
    <row r="3983" spans="1:5">
      <c r="A3983" s="519">
        <v>6021</v>
      </c>
      <c r="B3983" s="519" t="s">
        <v>61443</v>
      </c>
      <c r="C3983" s="519" t="s">
        <v>57174</v>
      </c>
      <c r="D3983" s="519" t="s">
        <v>57170</v>
      </c>
      <c r="E3983" s="520" t="s">
        <v>65212</v>
      </c>
    </row>
    <row r="3984" spans="1:5">
      <c r="A3984" s="519">
        <v>6024</v>
      </c>
      <c r="B3984" s="519" t="s">
        <v>61444</v>
      </c>
      <c r="C3984" s="519" t="s">
        <v>57174</v>
      </c>
      <c r="D3984" s="519" t="s">
        <v>57170</v>
      </c>
      <c r="E3984" s="520" t="s">
        <v>62227</v>
      </c>
    </row>
    <row r="3985" spans="1:5">
      <c r="A3985" s="519">
        <v>38379</v>
      </c>
      <c r="B3985" s="519" t="s">
        <v>61446</v>
      </c>
      <c r="C3985" s="519" t="s">
        <v>57188</v>
      </c>
      <c r="D3985" s="519" t="s">
        <v>57170</v>
      </c>
      <c r="E3985" s="520" t="s">
        <v>65213</v>
      </c>
    </row>
    <row r="3986" spans="1:5">
      <c r="A3986" s="519">
        <v>13897</v>
      </c>
      <c r="B3986" s="519" t="s">
        <v>61447</v>
      </c>
      <c r="C3986" s="519" t="s">
        <v>57174</v>
      </c>
      <c r="D3986" s="519" t="s">
        <v>40591</v>
      </c>
      <c r="E3986" s="520" t="s">
        <v>65214</v>
      </c>
    </row>
    <row r="3987" spans="1:5">
      <c r="A3987" s="519">
        <v>10640</v>
      </c>
      <c r="B3987" s="519" t="s">
        <v>61448</v>
      </c>
      <c r="C3987" s="519" t="s">
        <v>57174</v>
      </c>
      <c r="D3987" s="519" t="s">
        <v>40591</v>
      </c>
      <c r="E3987" s="520" t="s">
        <v>65215</v>
      </c>
    </row>
    <row r="3988" spans="1:5">
      <c r="A3988" s="519">
        <v>34357</v>
      </c>
      <c r="B3988" s="519" t="s">
        <v>61450</v>
      </c>
      <c r="C3988" s="519" t="s">
        <v>57251</v>
      </c>
      <c r="D3988" s="519" t="s">
        <v>57170</v>
      </c>
      <c r="E3988" s="520" t="s">
        <v>28365</v>
      </c>
    </row>
    <row r="3989" spans="1:5">
      <c r="A3989" s="519">
        <v>37329</v>
      </c>
      <c r="B3989" s="519" t="s">
        <v>61451</v>
      </c>
      <c r="C3989" s="519" t="s">
        <v>57251</v>
      </c>
      <c r="D3989" s="519" t="s">
        <v>57170</v>
      </c>
      <c r="E3989" s="520" t="s">
        <v>65216</v>
      </c>
    </row>
    <row r="3990" spans="1:5">
      <c r="A3990" s="519">
        <v>2510</v>
      </c>
      <c r="B3990" s="519" t="s">
        <v>61452</v>
      </c>
      <c r="C3990" s="519" t="s">
        <v>57174</v>
      </c>
      <c r="D3990" s="519" t="s">
        <v>40591</v>
      </c>
      <c r="E3990" s="520" t="s">
        <v>65217</v>
      </c>
    </row>
    <row r="3991" spans="1:5">
      <c r="A3991" s="519">
        <v>12359</v>
      </c>
      <c r="B3991" s="519" t="s">
        <v>61453</v>
      </c>
      <c r="C3991" s="519" t="s">
        <v>57174</v>
      </c>
      <c r="D3991" s="519" t="s">
        <v>57170</v>
      </c>
      <c r="E3991" s="520" t="s">
        <v>65218</v>
      </c>
    </row>
    <row r="3992" spans="1:5">
      <c r="A3992" s="519">
        <v>7353</v>
      </c>
      <c r="B3992" s="519" t="s">
        <v>65219</v>
      </c>
      <c r="C3992" s="519" t="s">
        <v>57184</v>
      </c>
      <c r="D3992" s="519" t="s">
        <v>57170</v>
      </c>
      <c r="E3992" s="520" t="s">
        <v>63866</v>
      </c>
    </row>
    <row r="3993" spans="1:5">
      <c r="A3993" s="519">
        <v>36144</v>
      </c>
      <c r="B3993" s="519" t="s">
        <v>61454</v>
      </c>
      <c r="C3993" s="519" t="s">
        <v>57174</v>
      </c>
      <c r="D3993" s="519" t="s">
        <v>57170</v>
      </c>
      <c r="E3993" s="520" t="s">
        <v>51168</v>
      </c>
    </row>
    <row r="3994" spans="1:5">
      <c r="A3994" s="519">
        <v>10518</v>
      </c>
      <c r="B3994" s="519" t="s">
        <v>61455</v>
      </c>
      <c r="C3994" s="519" t="s">
        <v>57174</v>
      </c>
      <c r="D3994" s="519" t="s">
        <v>40591</v>
      </c>
      <c r="E3994" s="520" t="s">
        <v>65220</v>
      </c>
    </row>
    <row r="3995" spans="1:5">
      <c r="A3995" s="519">
        <v>36530</v>
      </c>
      <c r="B3995" s="519" t="s">
        <v>61456</v>
      </c>
      <c r="C3995" s="519" t="s">
        <v>57174</v>
      </c>
      <c r="D3995" s="519" t="s">
        <v>40591</v>
      </c>
      <c r="E3995" s="520" t="s">
        <v>65221</v>
      </c>
    </row>
    <row r="3996" spans="1:5">
      <c r="A3996" s="519">
        <v>6046</v>
      </c>
      <c r="B3996" s="519" t="s">
        <v>61457</v>
      </c>
      <c r="C3996" s="519" t="s">
        <v>57174</v>
      </c>
      <c r="D3996" s="519" t="s">
        <v>40591</v>
      </c>
      <c r="E3996" s="520" t="s">
        <v>65222</v>
      </c>
    </row>
    <row r="3997" spans="1:5">
      <c r="A3997" s="519">
        <v>36531</v>
      </c>
      <c r="B3997" s="519" t="s">
        <v>61458</v>
      </c>
      <c r="C3997" s="519" t="s">
        <v>57174</v>
      </c>
      <c r="D3997" s="519" t="s">
        <v>40591</v>
      </c>
      <c r="E3997" s="520" t="s">
        <v>65223</v>
      </c>
    </row>
    <row r="3998" spans="1:5">
      <c r="A3998" s="519">
        <v>34684</v>
      </c>
      <c r="B3998" s="519" t="s">
        <v>61459</v>
      </c>
      <c r="C3998" s="519" t="s">
        <v>57171</v>
      </c>
      <c r="D3998" s="519" t="s">
        <v>40591</v>
      </c>
      <c r="E3998" s="520" t="s">
        <v>65224</v>
      </c>
    </row>
    <row r="3999" spans="1:5">
      <c r="A3999" s="519">
        <v>34683</v>
      </c>
      <c r="B3999" s="519" t="s">
        <v>61460</v>
      </c>
      <c r="C3999" s="519" t="s">
        <v>57171</v>
      </c>
      <c r="D3999" s="519" t="s">
        <v>40591</v>
      </c>
      <c r="E3999" s="520" t="s">
        <v>65225</v>
      </c>
    </row>
    <row r="4000" spans="1:5">
      <c r="A4000" s="519">
        <v>533</v>
      </c>
      <c r="B4000" s="519" t="s">
        <v>61461</v>
      </c>
      <c r="C4000" s="519" t="s">
        <v>57171</v>
      </c>
      <c r="D4000" s="519" t="s">
        <v>57170</v>
      </c>
      <c r="E4000" s="520" t="s">
        <v>56684</v>
      </c>
    </row>
    <row r="4001" spans="1:5">
      <c r="A4001" s="519">
        <v>10515</v>
      </c>
      <c r="B4001" s="519" t="s">
        <v>61463</v>
      </c>
      <c r="C4001" s="519" t="s">
        <v>57171</v>
      </c>
      <c r="D4001" s="519" t="s">
        <v>57170</v>
      </c>
      <c r="E4001" s="520" t="s">
        <v>54422</v>
      </c>
    </row>
    <row r="4002" spans="1:5">
      <c r="A4002" s="519">
        <v>536</v>
      </c>
      <c r="B4002" s="519" t="s">
        <v>61464</v>
      </c>
      <c r="C4002" s="519" t="s">
        <v>57171</v>
      </c>
      <c r="D4002" s="519" t="s">
        <v>57172</v>
      </c>
      <c r="E4002" s="520" t="s">
        <v>52272</v>
      </c>
    </row>
    <row r="4003" spans="1:5">
      <c r="A4003" s="519">
        <v>153</v>
      </c>
      <c r="B4003" s="519" t="s">
        <v>61465</v>
      </c>
      <c r="C4003" s="519" t="s">
        <v>57184</v>
      </c>
      <c r="D4003" s="519" t="s">
        <v>57170</v>
      </c>
      <c r="E4003" s="520" t="s">
        <v>65226</v>
      </c>
    </row>
    <row r="4004" spans="1:5">
      <c r="A4004" s="519">
        <v>34682</v>
      </c>
      <c r="B4004" s="519" t="s">
        <v>61467</v>
      </c>
      <c r="C4004" s="519" t="s">
        <v>57171</v>
      </c>
      <c r="D4004" s="519" t="s">
        <v>40591</v>
      </c>
      <c r="E4004" s="520" t="s">
        <v>65227</v>
      </c>
    </row>
    <row r="4005" spans="1:5">
      <c r="A4005" s="519">
        <v>20205</v>
      </c>
      <c r="B4005" s="519" t="s">
        <v>61468</v>
      </c>
      <c r="C4005" s="519" t="s">
        <v>57188</v>
      </c>
      <c r="D4005" s="519" t="s">
        <v>57170</v>
      </c>
      <c r="E4005" s="520" t="s">
        <v>23055</v>
      </c>
    </row>
    <row r="4006" spans="1:5">
      <c r="A4006" s="519">
        <v>4412</v>
      </c>
      <c r="B4006" s="519" t="s">
        <v>61469</v>
      </c>
      <c r="C4006" s="519" t="s">
        <v>57188</v>
      </c>
      <c r="D4006" s="519" t="s">
        <v>57170</v>
      </c>
      <c r="E4006" s="520" t="s">
        <v>50782</v>
      </c>
    </row>
    <row r="4007" spans="1:5">
      <c r="A4007" s="519">
        <v>4408</v>
      </c>
      <c r="B4007" s="519" t="s">
        <v>61470</v>
      </c>
      <c r="C4007" s="519" t="s">
        <v>57188</v>
      </c>
      <c r="D4007" s="519" t="s">
        <v>57170</v>
      </c>
      <c r="E4007" s="520" t="s">
        <v>54434</v>
      </c>
    </row>
    <row r="4008" spans="1:5">
      <c r="A4008" s="519">
        <v>36250</v>
      </c>
      <c r="B4008" s="519" t="s">
        <v>61472</v>
      </c>
      <c r="C4008" s="519" t="s">
        <v>57188</v>
      </c>
      <c r="D4008" s="519" t="s">
        <v>57170</v>
      </c>
      <c r="E4008" s="520" t="s">
        <v>51336</v>
      </c>
    </row>
    <row r="4009" spans="1:5">
      <c r="A4009" s="519">
        <v>10857</v>
      </c>
      <c r="B4009" s="519" t="s">
        <v>61474</v>
      </c>
      <c r="C4009" s="519" t="s">
        <v>57188</v>
      </c>
      <c r="D4009" s="519" t="s">
        <v>57170</v>
      </c>
      <c r="E4009" s="520" t="s">
        <v>55431</v>
      </c>
    </row>
    <row r="4010" spans="1:5">
      <c r="A4010" s="519">
        <v>4803</v>
      </c>
      <c r="B4010" s="519" t="s">
        <v>61475</v>
      </c>
      <c r="C4010" s="519" t="s">
        <v>57188</v>
      </c>
      <c r="D4010" s="519" t="s">
        <v>57170</v>
      </c>
      <c r="E4010" s="520" t="s">
        <v>65228</v>
      </c>
    </row>
    <row r="4011" spans="1:5">
      <c r="A4011" s="519">
        <v>6186</v>
      </c>
      <c r="B4011" s="519" t="s">
        <v>61476</v>
      </c>
      <c r="C4011" s="519" t="s">
        <v>57188</v>
      </c>
      <c r="D4011" s="519" t="s">
        <v>40591</v>
      </c>
      <c r="E4011" s="520" t="s">
        <v>65229</v>
      </c>
    </row>
    <row r="4012" spans="1:5">
      <c r="A4012" s="519">
        <v>4829</v>
      </c>
      <c r="B4012" s="519" t="s">
        <v>61478</v>
      </c>
      <c r="C4012" s="519" t="s">
        <v>57188</v>
      </c>
      <c r="D4012" s="519" t="s">
        <v>57170</v>
      </c>
      <c r="E4012" s="520" t="s">
        <v>54334</v>
      </c>
    </row>
    <row r="4013" spans="1:5">
      <c r="A4013" s="519">
        <v>39829</v>
      </c>
      <c r="B4013" s="519" t="s">
        <v>61479</v>
      </c>
      <c r="C4013" s="519" t="s">
        <v>57188</v>
      </c>
      <c r="D4013" s="519" t="s">
        <v>57172</v>
      </c>
      <c r="E4013" s="520" t="s">
        <v>54730</v>
      </c>
    </row>
    <row r="4014" spans="1:5">
      <c r="A4014" s="519">
        <v>20231</v>
      </c>
      <c r="B4014" s="519" t="s">
        <v>61480</v>
      </c>
      <c r="C4014" s="519" t="s">
        <v>57188</v>
      </c>
      <c r="D4014" s="519" t="s">
        <v>57170</v>
      </c>
      <c r="E4014" s="520" t="s">
        <v>56570</v>
      </c>
    </row>
    <row r="4015" spans="1:5">
      <c r="A4015" s="519">
        <v>4804</v>
      </c>
      <c r="B4015" s="519" t="s">
        <v>61481</v>
      </c>
      <c r="C4015" s="519" t="s">
        <v>57188</v>
      </c>
      <c r="D4015" s="519" t="s">
        <v>57170</v>
      </c>
      <c r="E4015" s="520" t="s">
        <v>58764</v>
      </c>
    </row>
    <row r="4016" spans="1:5">
      <c r="A4016" s="519">
        <v>34680</v>
      </c>
      <c r="B4016" s="519" t="s">
        <v>61482</v>
      </c>
      <c r="C4016" s="519" t="s">
        <v>57188</v>
      </c>
      <c r="D4016" s="519" t="s">
        <v>40591</v>
      </c>
      <c r="E4016" s="520" t="s">
        <v>65230</v>
      </c>
    </row>
    <row r="4017" spans="1:5">
      <c r="A4017" s="519">
        <v>11573</v>
      </c>
      <c r="B4017" s="519" t="s">
        <v>61484</v>
      </c>
      <c r="C4017" s="519" t="s">
        <v>57174</v>
      </c>
      <c r="D4017" s="519" t="s">
        <v>57170</v>
      </c>
      <c r="E4017" s="520" t="s">
        <v>64554</v>
      </c>
    </row>
    <row r="4018" spans="1:5">
      <c r="A4018" s="519">
        <v>38401</v>
      </c>
      <c r="B4018" s="519" t="s">
        <v>61485</v>
      </c>
      <c r="C4018" s="519" t="s">
        <v>57174</v>
      </c>
      <c r="D4018" s="519" t="s">
        <v>57170</v>
      </c>
      <c r="E4018" s="520" t="s">
        <v>53673</v>
      </c>
    </row>
    <row r="4019" spans="1:5">
      <c r="A4019" s="519">
        <v>11575</v>
      </c>
      <c r="B4019" s="519" t="s">
        <v>61487</v>
      </c>
      <c r="C4019" s="519" t="s">
        <v>57174</v>
      </c>
      <c r="D4019" s="519" t="s">
        <v>57170</v>
      </c>
      <c r="E4019" s="520" t="s">
        <v>65231</v>
      </c>
    </row>
    <row r="4020" spans="1:5">
      <c r="A4020" s="519">
        <v>38179</v>
      </c>
      <c r="B4020" s="519" t="s">
        <v>61488</v>
      </c>
      <c r="C4020" s="519" t="s">
        <v>57174</v>
      </c>
      <c r="D4020" s="519" t="s">
        <v>57170</v>
      </c>
      <c r="E4020" s="520" t="s">
        <v>64857</v>
      </c>
    </row>
    <row r="4021" spans="1:5">
      <c r="A4021" s="519">
        <v>20256</v>
      </c>
      <c r="B4021" s="519" t="s">
        <v>61490</v>
      </c>
      <c r="C4021" s="519" t="s">
        <v>57174</v>
      </c>
      <c r="D4021" s="519" t="s">
        <v>40591</v>
      </c>
      <c r="E4021" s="520" t="s">
        <v>55173</v>
      </c>
    </row>
    <row r="4022" spans="1:5">
      <c r="A4022" s="519">
        <v>14511</v>
      </c>
      <c r="B4022" s="519" t="s">
        <v>61491</v>
      </c>
      <c r="C4022" s="519" t="s">
        <v>57174</v>
      </c>
      <c r="D4022" s="519" t="s">
        <v>40591</v>
      </c>
      <c r="E4022" s="520" t="s">
        <v>65232</v>
      </c>
    </row>
    <row r="4023" spans="1:5">
      <c r="A4023" s="519">
        <v>10642</v>
      </c>
      <c r="B4023" s="519" t="s">
        <v>61492</v>
      </c>
      <c r="C4023" s="519" t="s">
        <v>57174</v>
      </c>
      <c r="D4023" s="519" t="s">
        <v>40591</v>
      </c>
      <c r="E4023" s="520" t="s">
        <v>65233</v>
      </c>
    </row>
    <row r="4024" spans="1:5">
      <c r="A4024" s="519">
        <v>14489</v>
      </c>
      <c r="B4024" s="519" t="s">
        <v>61493</v>
      </c>
      <c r="C4024" s="519" t="s">
        <v>57174</v>
      </c>
      <c r="D4024" s="519" t="s">
        <v>40591</v>
      </c>
      <c r="E4024" s="520" t="s">
        <v>65234</v>
      </c>
    </row>
    <row r="4025" spans="1:5">
      <c r="A4025" s="519">
        <v>14513</v>
      </c>
      <c r="B4025" s="519" t="s">
        <v>61494</v>
      </c>
      <c r="C4025" s="519" t="s">
        <v>57174</v>
      </c>
      <c r="D4025" s="519" t="s">
        <v>40591</v>
      </c>
      <c r="E4025" s="520" t="s">
        <v>65235</v>
      </c>
    </row>
    <row r="4026" spans="1:5">
      <c r="A4026" s="519">
        <v>13600</v>
      </c>
      <c r="B4026" s="519" t="s">
        <v>61495</v>
      </c>
      <c r="C4026" s="519" t="s">
        <v>57174</v>
      </c>
      <c r="D4026" s="519" t="s">
        <v>40591</v>
      </c>
      <c r="E4026" s="520" t="s">
        <v>65236</v>
      </c>
    </row>
    <row r="4027" spans="1:5">
      <c r="A4027" s="519">
        <v>10646</v>
      </c>
      <c r="B4027" s="519" t="s">
        <v>61496</v>
      </c>
      <c r="C4027" s="519" t="s">
        <v>57174</v>
      </c>
      <c r="D4027" s="519" t="s">
        <v>40591</v>
      </c>
      <c r="E4027" s="520" t="s">
        <v>65237</v>
      </c>
    </row>
    <row r="4028" spans="1:5">
      <c r="A4028" s="519">
        <v>6070</v>
      </c>
      <c r="B4028" s="519" t="s">
        <v>61497</v>
      </c>
      <c r="C4028" s="519" t="s">
        <v>57174</v>
      </c>
      <c r="D4028" s="519" t="s">
        <v>40591</v>
      </c>
      <c r="E4028" s="520" t="s">
        <v>65238</v>
      </c>
    </row>
    <row r="4029" spans="1:5">
      <c r="A4029" s="519">
        <v>6069</v>
      </c>
      <c r="B4029" s="519" t="s">
        <v>61498</v>
      </c>
      <c r="C4029" s="519" t="s">
        <v>57174</v>
      </c>
      <c r="D4029" s="519" t="s">
        <v>40591</v>
      </c>
      <c r="E4029" s="520" t="s">
        <v>65239</v>
      </c>
    </row>
    <row r="4030" spans="1:5">
      <c r="A4030" s="519">
        <v>14626</v>
      </c>
      <c r="B4030" s="519" t="s">
        <v>61499</v>
      </c>
      <c r="C4030" s="519" t="s">
        <v>57174</v>
      </c>
      <c r="D4030" s="519" t="s">
        <v>40591</v>
      </c>
      <c r="E4030" s="520" t="s">
        <v>65240</v>
      </c>
    </row>
    <row r="4031" spans="1:5">
      <c r="A4031" s="519">
        <v>6067</v>
      </c>
      <c r="B4031" s="519" t="s">
        <v>61500</v>
      </c>
      <c r="C4031" s="519" t="s">
        <v>57174</v>
      </c>
      <c r="D4031" s="519" t="s">
        <v>40591</v>
      </c>
      <c r="E4031" s="520" t="s">
        <v>65241</v>
      </c>
    </row>
    <row r="4032" spans="1:5">
      <c r="A4032" s="519">
        <v>38393</v>
      </c>
      <c r="B4032" s="519" t="s">
        <v>61501</v>
      </c>
      <c r="C4032" s="519" t="s">
        <v>57174</v>
      </c>
      <c r="D4032" s="519" t="s">
        <v>57172</v>
      </c>
      <c r="E4032" s="520" t="s">
        <v>63762</v>
      </c>
    </row>
    <row r="4033" spans="1:5">
      <c r="A4033" s="519">
        <v>38390</v>
      </c>
      <c r="B4033" s="519" t="s">
        <v>61502</v>
      </c>
      <c r="C4033" s="519" t="s">
        <v>57174</v>
      </c>
      <c r="D4033" s="519" t="s">
        <v>57170</v>
      </c>
      <c r="E4033" s="520" t="s">
        <v>55750</v>
      </c>
    </row>
    <row r="4034" spans="1:5">
      <c r="A4034" s="519">
        <v>36532</v>
      </c>
      <c r="B4034" s="519" t="s">
        <v>61504</v>
      </c>
      <c r="C4034" s="519" t="s">
        <v>57174</v>
      </c>
      <c r="D4034" s="519" t="s">
        <v>57170</v>
      </c>
      <c r="E4034" s="520" t="s">
        <v>65242</v>
      </c>
    </row>
    <row r="4035" spans="1:5">
      <c r="A4035" s="519">
        <v>11578</v>
      </c>
      <c r="B4035" s="519" t="s">
        <v>61505</v>
      </c>
      <c r="C4035" s="519" t="s">
        <v>57174</v>
      </c>
      <c r="D4035" s="519" t="s">
        <v>57170</v>
      </c>
      <c r="E4035" s="520" t="s">
        <v>65243</v>
      </c>
    </row>
    <row r="4036" spans="1:5">
      <c r="A4036" s="519">
        <v>11577</v>
      </c>
      <c r="B4036" s="519" t="s">
        <v>61506</v>
      </c>
      <c r="C4036" s="519" t="s">
        <v>57174</v>
      </c>
      <c r="D4036" s="519" t="s">
        <v>57170</v>
      </c>
      <c r="E4036" s="520" t="s">
        <v>57189</v>
      </c>
    </row>
    <row r="4037" spans="1:5">
      <c r="A4037" s="519">
        <v>42432</v>
      </c>
      <c r="B4037" s="519" t="s">
        <v>61508</v>
      </c>
      <c r="C4037" s="519" t="s">
        <v>57174</v>
      </c>
      <c r="D4037" s="519" t="s">
        <v>40591</v>
      </c>
      <c r="E4037" s="520" t="s">
        <v>65244</v>
      </c>
    </row>
    <row r="4038" spans="1:5">
      <c r="A4038" s="519">
        <v>42437</v>
      </c>
      <c r="B4038" s="519" t="s">
        <v>61509</v>
      </c>
      <c r="C4038" s="519" t="s">
        <v>57174</v>
      </c>
      <c r="D4038" s="519" t="s">
        <v>40591</v>
      </c>
      <c r="E4038" s="520" t="s">
        <v>65245</v>
      </c>
    </row>
    <row r="4039" spans="1:5">
      <c r="A4039" s="519">
        <v>1116</v>
      </c>
      <c r="B4039" s="519" t="s">
        <v>61510</v>
      </c>
      <c r="C4039" s="519" t="s">
        <v>57188</v>
      </c>
      <c r="D4039" s="519" t="s">
        <v>57170</v>
      </c>
      <c r="E4039" s="520" t="s">
        <v>65246</v>
      </c>
    </row>
    <row r="4040" spans="1:5">
      <c r="A4040" s="519">
        <v>1115</v>
      </c>
      <c r="B4040" s="519" t="s">
        <v>61511</v>
      </c>
      <c r="C4040" s="519" t="s">
        <v>57188</v>
      </c>
      <c r="D4040" s="519" t="s">
        <v>57170</v>
      </c>
      <c r="E4040" s="520" t="s">
        <v>54723</v>
      </c>
    </row>
    <row r="4041" spans="1:5">
      <c r="A4041" s="519">
        <v>1113</v>
      </c>
      <c r="B4041" s="519" t="s">
        <v>61512</v>
      </c>
      <c r="C4041" s="519" t="s">
        <v>57188</v>
      </c>
      <c r="D4041" s="519" t="s">
        <v>57170</v>
      </c>
      <c r="E4041" s="520" t="s">
        <v>61612</v>
      </c>
    </row>
    <row r="4042" spans="1:5">
      <c r="A4042" s="519">
        <v>1114</v>
      </c>
      <c r="B4042" s="519" t="s">
        <v>61513</v>
      </c>
      <c r="C4042" s="519" t="s">
        <v>57188</v>
      </c>
      <c r="D4042" s="519" t="s">
        <v>57170</v>
      </c>
      <c r="E4042" s="520" t="s">
        <v>63409</v>
      </c>
    </row>
    <row r="4043" spans="1:5">
      <c r="A4043" s="519">
        <v>40873</v>
      </c>
      <c r="B4043" s="519" t="s">
        <v>61514</v>
      </c>
      <c r="C4043" s="519" t="s">
        <v>57188</v>
      </c>
      <c r="D4043" s="519" t="s">
        <v>57170</v>
      </c>
      <c r="E4043" s="520" t="s">
        <v>56986</v>
      </c>
    </row>
    <row r="4044" spans="1:5">
      <c r="A4044" s="519">
        <v>20214</v>
      </c>
      <c r="B4044" s="519" t="s">
        <v>61516</v>
      </c>
      <c r="C4044" s="519" t="s">
        <v>57174</v>
      </c>
      <c r="D4044" s="519" t="s">
        <v>57170</v>
      </c>
      <c r="E4044" s="520" t="s">
        <v>65247</v>
      </c>
    </row>
    <row r="4045" spans="1:5">
      <c r="A4045" s="519">
        <v>7237</v>
      </c>
      <c r="B4045" s="519" t="s">
        <v>61517</v>
      </c>
      <c r="C4045" s="519" t="s">
        <v>57174</v>
      </c>
      <c r="D4045" s="519" t="s">
        <v>57170</v>
      </c>
      <c r="E4045" s="520" t="s">
        <v>65248</v>
      </c>
    </row>
    <row r="4046" spans="1:5">
      <c r="A4046" s="519">
        <v>11757</v>
      </c>
      <c r="B4046" s="519" t="s">
        <v>61518</v>
      </c>
      <c r="C4046" s="519" t="s">
        <v>57174</v>
      </c>
      <c r="D4046" s="519" t="s">
        <v>57172</v>
      </c>
      <c r="E4046" s="520" t="s">
        <v>64738</v>
      </c>
    </row>
    <row r="4047" spans="1:5">
      <c r="A4047" s="519">
        <v>11758</v>
      </c>
      <c r="B4047" s="519" t="s">
        <v>61519</v>
      </c>
      <c r="C4047" s="519" t="s">
        <v>57174</v>
      </c>
      <c r="D4047" s="519" t="s">
        <v>40591</v>
      </c>
      <c r="E4047" s="520" t="s">
        <v>56576</v>
      </c>
    </row>
    <row r="4048" spans="1:5">
      <c r="A4048" s="519">
        <v>37526</v>
      </c>
      <c r="B4048" s="519" t="s">
        <v>61521</v>
      </c>
      <c r="C4048" s="519" t="s">
        <v>57174</v>
      </c>
      <c r="D4048" s="519" t="s">
        <v>57170</v>
      </c>
      <c r="E4048" s="520" t="s">
        <v>55168</v>
      </c>
    </row>
    <row r="4049" spans="1:5">
      <c r="A4049" s="519">
        <v>6076</v>
      </c>
      <c r="B4049" s="519" t="s">
        <v>61522</v>
      </c>
      <c r="C4049" s="519" t="s">
        <v>57384</v>
      </c>
      <c r="D4049" s="519" t="s">
        <v>57172</v>
      </c>
      <c r="E4049" s="520" t="s">
        <v>65249</v>
      </c>
    </row>
    <row r="4050" spans="1:5">
      <c r="A4050" s="519">
        <v>13109</v>
      </c>
      <c r="B4050" s="519" t="s">
        <v>61523</v>
      </c>
      <c r="C4050" s="519" t="s">
        <v>57174</v>
      </c>
      <c r="D4050" s="519" t="s">
        <v>40591</v>
      </c>
      <c r="E4050" s="520" t="s">
        <v>65250</v>
      </c>
    </row>
    <row r="4051" spans="1:5">
      <c r="A4051" s="519">
        <v>13110</v>
      </c>
      <c r="B4051" s="519" t="s">
        <v>61524</v>
      </c>
      <c r="C4051" s="519" t="s">
        <v>57174</v>
      </c>
      <c r="D4051" s="519" t="s">
        <v>40591</v>
      </c>
      <c r="E4051" s="520" t="s">
        <v>65251</v>
      </c>
    </row>
    <row r="4052" spans="1:5">
      <c r="A4052" s="519">
        <v>7581</v>
      </c>
      <c r="B4052" s="519" t="s">
        <v>61525</v>
      </c>
      <c r="C4052" s="519" t="s">
        <v>57174</v>
      </c>
      <c r="D4052" s="519" t="s">
        <v>40591</v>
      </c>
      <c r="E4052" s="520" t="s">
        <v>55658</v>
      </c>
    </row>
    <row r="4053" spans="1:5">
      <c r="A4053" s="519">
        <v>4509</v>
      </c>
      <c r="B4053" s="519" t="s">
        <v>61526</v>
      </c>
      <c r="C4053" s="519" t="s">
        <v>57188</v>
      </c>
      <c r="D4053" s="519" t="s">
        <v>57170</v>
      </c>
      <c r="E4053" s="520" t="s">
        <v>65252</v>
      </c>
    </row>
    <row r="4054" spans="1:5">
      <c r="A4054" s="519">
        <v>4512</v>
      </c>
      <c r="B4054" s="519" t="s">
        <v>61527</v>
      </c>
      <c r="C4054" s="519" t="s">
        <v>57188</v>
      </c>
      <c r="D4054" s="519" t="s">
        <v>57170</v>
      </c>
      <c r="E4054" s="520" t="s">
        <v>56349</v>
      </c>
    </row>
    <row r="4055" spans="1:5">
      <c r="A4055" s="519">
        <v>4517</v>
      </c>
      <c r="B4055" s="519" t="s">
        <v>61528</v>
      </c>
      <c r="C4055" s="519" t="s">
        <v>57188</v>
      </c>
      <c r="D4055" s="519" t="s">
        <v>57170</v>
      </c>
      <c r="E4055" s="520" t="s">
        <v>55167</v>
      </c>
    </row>
    <row r="4056" spans="1:5">
      <c r="A4056" s="519">
        <v>20206</v>
      </c>
      <c r="B4056" s="519" t="s">
        <v>61529</v>
      </c>
      <c r="C4056" s="519" t="s">
        <v>57188</v>
      </c>
      <c r="D4056" s="519" t="s">
        <v>57170</v>
      </c>
      <c r="E4056" s="520" t="s">
        <v>56834</v>
      </c>
    </row>
    <row r="4057" spans="1:5">
      <c r="A4057" s="519">
        <v>4460</v>
      </c>
      <c r="B4057" s="519" t="s">
        <v>61530</v>
      </c>
      <c r="C4057" s="519" t="s">
        <v>57188</v>
      </c>
      <c r="D4057" s="519" t="s">
        <v>57170</v>
      </c>
      <c r="E4057" s="520" t="s">
        <v>55485</v>
      </c>
    </row>
    <row r="4058" spans="1:5">
      <c r="A4058" s="519">
        <v>4417</v>
      </c>
      <c r="B4058" s="519" t="s">
        <v>61531</v>
      </c>
      <c r="C4058" s="519" t="s">
        <v>57188</v>
      </c>
      <c r="D4058" s="519" t="s">
        <v>57170</v>
      </c>
      <c r="E4058" s="520" t="s">
        <v>51195</v>
      </c>
    </row>
    <row r="4059" spans="1:5">
      <c r="A4059" s="519">
        <v>4415</v>
      </c>
      <c r="B4059" s="519" t="s">
        <v>61532</v>
      </c>
      <c r="C4059" s="519" t="s">
        <v>57188</v>
      </c>
      <c r="D4059" s="519" t="s">
        <v>57170</v>
      </c>
      <c r="E4059" s="520" t="s">
        <v>55891</v>
      </c>
    </row>
    <row r="4060" spans="1:5">
      <c r="A4060" s="519">
        <v>37373</v>
      </c>
      <c r="B4060" s="519" t="s">
        <v>61533</v>
      </c>
      <c r="C4060" s="519" t="s">
        <v>57385</v>
      </c>
      <c r="D4060" s="519" t="s">
        <v>57172</v>
      </c>
      <c r="E4060" s="520" t="s">
        <v>22954</v>
      </c>
    </row>
    <row r="4061" spans="1:5">
      <c r="A4061" s="519">
        <v>40864</v>
      </c>
      <c r="B4061" s="519" t="s">
        <v>61534</v>
      </c>
      <c r="C4061" s="519" t="s">
        <v>57388</v>
      </c>
      <c r="D4061" s="519" t="s">
        <v>57172</v>
      </c>
      <c r="E4061" s="520" t="s">
        <v>55446</v>
      </c>
    </row>
    <row r="4062" spans="1:5">
      <c r="A4062" s="519">
        <v>4734</v>
      </c>
      <c r="B4062" s="519" t="s">
        <v>61535</v>
      </c>
      <c r="C4062" s="519" t="s">
        <v>57384</v>
      </c>
      <c r="D4062" s="519" t="s">
        <v>57170</v>
      </c>
      <c r="E4062" s="520" t="s">
        <v>65253</v>
      </c>
    </row>
    <row r="4063" spans="1:5">
      <c r="A4063" s="519">
        <v>6085</v>
      </c>
      <c r="B4063" s="519" t="s">
        <v>65254</v>
      </c>
      <c r="C4063" s="519" t="s">
        <v>57184</v>
      </c>
      <c r="D4063" s="519" t="s">
        <v>57172</v>
      </c>
      <c r="E4063" s="520" t="s">
        <v>55817</v>
      </c>
    </row>
    <row r="4064" spans="1:5">
      <c r="A4064" s="519">
        <v>38396</v>
      </c>
      <c r="B4064" s="519" t="s">
        <v>61536</v>
      </c>
      <c r="C4064" s="519" t="s">
        <v>57174</v>
      </c>
      <c r="D4064" s="519" t="s">
        <v>57170</v>
      </c>
      <c r="E4064" s="520" t="s">
        <v>65255</v>
      </c>
    </row>
    <row r="4065" spans="1:5">
      <c r="A4065" s="519">
        <v>11622</v>
      </c>
      <c r="B4065" s="519" t="s">
        <v>61538</v>
      </c>
      <c r="C4065" s="519" t="s">
        <v>57251</v>
      </c>
      <c r="D4065" s="519" t="s">
        <v>57170</v>
      </c>
      <c r="E4065" s="520" t="s">
        <v>56528</v>
      </c>
    </row>
    <row r="4066" spans="1:5">
      <c r="A4066" s="519">
        <v>43143</v>
      </c>
      <c r="B4066" s="519" t="s">
        <v>61540</v>
      </c>
      <c r="C4066" s="519" t="s">
        <v>57184</v>
      </c>
      <c r="D4066" s="519" t="s">
        <v>57170</v>
      </c>
      <c r="E4066" s="520" t="s">
        <v>56980</v>
      </c>
    </row>
    <row r="4067" spans="1:5">
      <c r="A4067" s="519">
        <v>7317</v>
      </c>
      <c r="B4067" s="519" t="s">
        <v>61541</v>
      </c>
      <c r="C4067" s="519" t="s">
        <v>57251</v>
      </c>
      <c r="D4067" s="519" t="s">
        <v>57170</v>
      </c>
      <c r="E4067" s="520" t="s">
        <v>65256</v>
      </c>
    </row>
    <row r="4068" spans="1:5">
      <c r="A4068" s="519">
        <v>142</v>
      </c>
      <c r="B4068" s="519" t="s">
        <v>61542</v>
      </c>
      <c r="C4068" s="519" t="s">
        <v>61543</v>
      </c>
      <c r="D4068" s="519" t="s">
        <v>57170</v>
      </c>
      <c r="E4068" s="520" t="s">
        <v>65257</v>
      </c>
    </row>
    <row r="4069" spans="1:5">
      <c r="A4069" s="519">
        <v>43142</v>
      </c>
      <c r="B4069" s="519" t="s">
        <v>61544</v>
      </c>
      <c r="C4069" s="519" t="s">
        <v>57184</v>
      </c>
      <c r="D4069" s="519" t="s">
        <v>57170</v>
      </c>
      <c r="E4069" s="520" t="s">
        <v>65258</v>
      </c>
    </row>
    <row r="4070" spans="1:5">
      <c r="A4070" s="519">
        <v>38123</v>
      </c>
      <c r="B4070" s="519" t="s">
        <v>61545</v>
      </c>
      <c r="C4070" s="519" t="s">
        <v>57251</v>
      </c>
      <c r="D4070" s="519" t="s">
        <v>57170</v>
      </c>
      <c r="E4070" s="520" t="s">
        <v>65259</v>
      </c>
    </row>
    <row r="4071" spans="1:5">
      <c r="A4071" s="519">
        <v>42701</v>
      </c>
      <c r="B4071" s="519" t="s">
        <v>61546</v>
      </c>
      <c r="C4071" s="519" t="s">
        <v>57174</v>
      </c>
      <c r="D4071" s="519" t="s">
        <v>40591</v>
      </c>
      <c r="E4071" s="520" t="s">
        <v>61316</v>
      </c>
    </row>
    <row r="4072" spans="1:5">
      <c r="A4072" s="519">
        <v>42702</v>
      </c>
      <c r="B4072" s="519" t="s">
        <v>61547</v>
      </c>
      <c r="C4072" s="519" t="s">
        <v>57174</v>
      </c>
      <c r="D4072" s="519" t="s">
        <v>40591</v>
      </c>
      <c r="E4072" s="520" t="s">
        <v>59188</v>
      </c>
    </row>
    <row r="4073" spans="1:5">
      <c r="A4073" s="519">
        <v>37955</v>
      </c>
      <c r="B4073" s="519" t="s">
        <v>61548</v>
      </c>
      <c r="C4073" s="519" t="s">
        <v>57174</v>
      </c>
      <c r="D4073" s="519" t="s">
        <v>40591</v>
      </c>
      <c r="E4073" s="520" t="s">
        <v>65260</v>
      </c>
    </row>
    <row r="4074" spans="1:5">
      <c r="A4074" s="519">
        <v>42699</v>
      </c>
      <c r="B4074" s="519" t="s">
        <v>61549</v>
      </c>
      <c r="C4074" s="519" t="s">
        <v>57174</v>
      </c>
      <c r="D4074" s="519" t="s">
        <v>40591</v>
      </c>
      <c r="E4074" s="520" t="s">
        <v>65261</v>
      </c>
    </row>
    <row r="4075" spans="1:5">
      <c r="A4075" s="519">
        <v>42700</v>
      </c>
      <c r="B4075" s="519" t="s">
        <v>61550</v>
      </c>
      <c r="C4075" s="519" t="s">
        <v>57174</v>
      </c>
      <c r="D4075" s="519" t="s">
        <v>40591</v>
      </c>
      <c r="E4075" s="520" t="s">
        <v>65262</v>
      </c>
    </row>
    <row r="4076" spans="1:5">
      <c r="A4076" s="519">
        <v>37743</v>
      </c>
      <c r="B4076" s="519" t="s">
        <v>61551</v>
      </c>
      <c r="C4076" s="519" t="s">
        <v>57174</v>
      </c>
      <c r="D4076" s="519" t="s">
        <v>57170</v>
      </c>
      <c r="E4076" s="520" t="s">
        <v>65263</v>
      </c>
    </row>
    <row r="4077" spans="1:5">
      <c r="A4077" s="519">
        <v>37744</v>
      </c>
      <c r="B4077" s="519" t="s">
        <v>61552</v>
      </c>
      <c r="C4077" s="519" t="s">
        <v>57174</v>
      </c>
      <c r="D4077" s="519" t="s">
        <v>57170</v>
      </c>
      <c r="E4077" s="520" t="s">
        <v>65264</v>
      </c>
    </row>
    <row r="4078" spans="1:5">
      <c r="A4078" s="519">
        <v>37741</v>
      </c>
      <c r="B4078" s="519" t="s">
        <v>61553</v>
      </c>
      <c r="C4078" s="519" t="s">
        <v>57174</v>
      </c>
      <c r="D4078" s="519" t="s">
        <v>57170</v>
      </c>
      <c r="E4078" s="520" t="s">
        <v>65265</v>
      </c>
    </row>
    <row r="4079" spans="1:5">
      <c r="A4079" s="519">
        <v>39396</v>
      </c>
      <c r="B4079" s="519" t="s">
        <v>61554</v>
      </c>
      <c r="C4079" s="519" t="s">
        <v>57174</v>
      </c>
      <c r="D4079" s="519" t="s">
        <v>40591</v>
      </c>
      <c r="E4079" s="520" t="s">
        <v>60882</v>
      </c>
    </row>
    <row r="4080" spans="1:5">
      <c r="A4080" s="519">
        <v>39392</v>
      </c>
      <c r="B4080" s="519" t="s">
        <v>61555</v>
      </c>
      <c r="C4080" s="519" t="s">
        <v>57174</v>
      </c>
      <c r="D4080" s="519" t="s">
        <v>40591</v>
      </c>
      <c r="E4080" s="520" t="s">
        <v>65266</v>
      </c>
    </row>
    <row r="4081" spans="1:5">
      <c r="A4081" s="519">
        <v>39393</v>
      </c>
      <c r="B4081" s="519" t="s">
        <v>61556</v>
      </c>
      <c r="C4081" s="519" t="s">
        <v>57174</v>
      </c>
      <c r="D4081" s="519" t="s">
        <v>40591</v>
      </c>
      <c r="E4081" s="520" t="s">
        <v>65267</v>
      </c>
    </row>
    <row r="4082" spans="1:5">
      <c r="A4082" s="519">
        <v>39394</v>
      </c>
      <c r="B4082" s="519" t="s">
        <v>61558</v>
      </c>
      <c r="C4082" s="519" t="s">
        <v>57174</v>
      </c>
      <c r="D4082" s="519" t="s">
        <v>40591</v>
      </c>
      <c r="E4082" s="520" t="s">
        <v>65268</v>
      </c>
    </row>
    <row r="4083" spans="1:5">
      <c r="A4083" s="519">
        <v>39395</v>
      </c>
      <c r="B4083" s="519" t="s">
        <v>61560</v>
      </c>
      <c r="C4083" s="519" t="s">
        <v>57174</v>
      </c>
      <c r="D4083" s="519" t="s">
        <v>40591</v>
      </c>
      <c r="E4083" s="520" t="s">
        <v>65269</v>
      </c>
    </row>
    <row r="4084" spans="1:5">
      <c r="A4084" s="519">
        <v>14618</v>
      </c>
      <c r="B4084" s="519" t="s">
        <v>61561</v>
      </c>
      <c r="C4084" s="519" t="s">
        <v>57174</v>
      </c>
      <c r="D4084" s="519" t="s">
        <v>57170</v>
      </c>
      <c r="E4084" s="520" t="s">
        <v>65270</v>
      </c>
    </row>
    <row r="4085" spans="1:5">
      <c r="A4085" s="519">
        <v>40269</v>
      </c>
      <c r="B4085" s="519" t="s">
        <v>61562</v>
      </c>
      <c r="C4085" s="519" t="s">
        <v>57174</v>
      </c>
      <c r="D4085" s="519" t="s">
        <v>57170</v>
      </c>
      <c r="E4085" s="520" t="s">
        <v>65271</v>
      </c>
    </row>
    <row r="4086" spans="1:5">
      <c r="A4086" s="519">
        <v>6110</v>
      </c>
      <c r="B4086" s="519" t="s">
        <v>65272</v>
      </c>
      <c r="C4086" s="519" t="s">
        <v>57385</v>
      </c>
      <c r="D4086" s="519" t="s">
        <v>57170</v>
      </c>
      <c r="E4086" s="520" t="s">
        <v>51208</v>
      </c>
    </row>
    <row r="4087" spans="1:5">
      <c r="A4087" s="519">
        <v>40910</v>
      </c>
      <c r="B4087" s="519" t="s">
        <v>61563</v>
      </c>
      <c r="C4087" s="519" t="s">
        <v>57388</v>
      </c>
      <c r="D4087" s="519" t="s">
        <v>57170</v>
      </c>
      <c r="E4087" s="520" t="s">
        <v>63480</v>
      </c>
    </row>
    <row r="4088" spans="1:5">
      <c r="A4088" s="519">
        <v>6111</v>
      </c>
      <c r="B4088" s="519" t="s">
        <v>61564</v>
      </c>
      <c r="C4088" s="519" t="s">
        <v>57385</v>
      </c>
      <c r="D4088" s="519" t="s">
        <v>57172</v>
      </c>
      <c r="E4088" s="520" t="s">
        <v>56696</v>
      </c>
    </row>
    <row r="4089" spans="1:5">
      <c r="A4089" s="519">
        <v>41084</v>
      </c>
      <c r="B4089" s="519" t="s">
        <v>61565</v>
      </c>
      <c r="C4089" s="519" t="s">
        <v>57388</v>
      </c>
      <c r="D4089" s="519" t="s">
        <v>57170</v>
      </c>
      <c r="E4089" s="520" t="s">
        <v>65273</v>
      </c>
    </row>
    <row r="4090" spans="1:5">
      <c r="A4090" s="519">
        <v>44535</v>
      </c>
      <c r="B4090" s="519" t="s">
        <v>65274</v>
      </c>
      <c r="C4090" s="519" t="s">
        <v>57384</v>
      </c>
      <c r="D4090" s="519" t="s">
        <v>57170</v>
      </c>
      <c r="E4090" s="520" t="s">
        <v>62824</v>
      </c>
    </row>
    <row r="4091" spans="1:5">
      <c r="A4091" s="519">
        <v>38637</v>
      </c>
      <c r="B4091" s="519" t="s">
        <v>61566</v>
      </c>
      <c r="C4091" s="519" t="s">
        <v>57174</v>
      </c>
      <c r="D4091" s="519" t="s">
        <v>57170</v>
      </c>
      <c r="E4091" s="520" t="s">
        <v>65275</v>
      </c>
    </row>
    <row r="4092" spans="1:5">
      <c r="A4092" s="519">
        <v>6150</v>
      </c>
      <c r="B4092" s="519" t="s">
        <v>61567</v>
      </c>
      <c r="C4092" s="519" t="s">
        <v>57174</v>
      </c>
      <c r="D4092" s="519" t="s">
        <v>57170</v>
      </c>
      <c r="E4092" s="520" t="s">
        <v>65276</v>
      </c>
    </row>
    <row r="4093" spans="1:5">
      <c r="A4093" s="519">
        <v>6136</v>
      </c>
      <c r="B4093" s="519" t="s">
        <v>61568</v>
      </c>
      <c r="C4093" s="519" t="s">
        <v>57174</v>
      </c>
      <c r="D4093" s="519" t="s">
        <v>57172</v>
      </c>
      <c r="E4093" s="520" t="s">
        <v>65277</v>
      </c>
    </row>
    <row r="4094" spans="1:5">
      <c r="A4094" s="519">
        <v>38638</v>
      </c>
      <c r="B4094" s="519" t="s">
        <v>61569</v>
      </c>
      <c r="C4094" s="519" t="s">
        <v>57174</v>
      </c>
      <c r="D4094" s="519" t="s">
        <v>57170</v>
      </c>
      <c r="E4094" s="520" t="s">
        <v>65278</v>
      </c>
    </row>
    <row r="4095" spans="1:5">
      <c r="A4095" s="519">
        <v>20262</v>
      </c>
      <c r="B4095" s="519" t="s">
        <v>61570</v>
      </c>
      <c r="C4095" s="519" t="s">
        <v>57174</v>
      </c>
      <c r="D4095" s="519" t="s">
        <v>57170</v>
      </c>
      <c r="E4095" s="520" t="s">
        <v>65279</v>
      </c>
    </row>
    <row r="4096" spans="1:5">
      <c r="A4096" s="519">
        <v>6148</v>
      </c>
      <c r="B4096" s="519" t="s">
        <v>61571</v>
      </c>
      <c r="C4096" s="519" t="s">
        <v>57174</v>
      </c>
      <c r="D4096" s="519" t="s">
        <v>57172</v>
      </c>
      <c r="E4096" s="520" t="s">
        <v>51426</v>
      </c>
    </row>
    <row r="4097" spans="1:5">
      <c r="A4097" s="519">
        <v>6145</v>
      </c>
      <c r="B4097" s="519" t="s">
        <v>61572</v>
      </c>
      <c r="C4097" s="519" t="s">
        <v>57174</v>
      </c>
      <c r="D4097" s="519" t="s">
        <v>57170</v>
      </c>
      <c r="E4097" s="520" t="s">
        <v>65280</v>
      </c>
    </row>
    <row r="4098" spans="1:5">
      <c r="A4098" s="519">
        <v>6149</v>
      </c>
      <c r="B4098" s="519" t="s">
        <v>61573</v>
      </c>
      <c r="C4098" s="519" t="s">
        <v>57174</v>
      </c>
      <c r="D4098" s="519" t="s">
        <v>57170</v>
      </c>
      <c r="E4098" s="520" t="s">
        <v>56776</v>
      </c>
    </row>
    <row r="4099" spans="1:5">
      <c r="A4099" s="519">
        <v>6146</v>
      </c>
      <c r="B4099" s="519" t="s">
        <v>61574</v>
      </c>
      <c r="C4099" s="519" t="s">
        <v>57174</v>
      </c>
      <c r="D4099" s="519" t="s">
        <v>57170</v>
      </c>
      <c r="E4099" s="520" t="s">
        <v>59179</v>
      </c>
    </row>
    <row r="4100" spans="1:5">
      <c r="A4100" s="519">
        <v>44536</v>
      </c>
      <c r="B4100" s="519" t="s">
        <v>65281</v>
      </c>
      <c r="C4100" s="519" t="s">
        <v>57251</v>
      </c>
      <c r="D4100" s="519" t="s">
        <v>57170</v>
      </c>
      <c r="E4100" s="520" t="s">
        <v>50812</v>
      </c>
    </row>
    <row r="4101" spans="1:5">
      <c r="A4101" s="519">
        <v>39961</v>
      </c>
      <c r="B4101" s="519" t="s">
        <v>61576</v>
      </c>
      <c r="C4101" s="519" t="s">
        <v>57174</v>
      </c>
      <c r="D4101" s="519" t="s">
        <v>57170</v>
      </c>
      <c r="E4101" s="520" t="s">
        <v>51173</v>
      </c>
    </row>
    <row r="4102" spans="1:5">
      <c r="A4102" s="519">
        <v>42433</v>
      </c>
      <c r="B4102" s="519" t="s">
        <v>61577</v>
      </c>
      <c r="C4102" s="519" t="s">
        <v>57174</v>
      </c>
      <c r="D4102" s="519" t="s">
        <v>40591</v>
      </c>
      <c r="E4102" s="520" t="s">
        <v>65282</v>
      </c>
    </row>
    <row r="4103" spans="1:5">
      <c r="A4103" s="519">
        <v>42434</v>
      </c>
      <c r="B4103" s="519" t="s">
        <v>61578</v>
      </c>
      <c r="C4103" s="519" t="s">
        <v>57174</v>
      </c>
      <c r="D4103" s="519" t="s">
        <v>40591</v>
      </c>
      <c r="E4103" s="520" t="s">
        <v>65283</v>
      </c>
    </row>
    <row r="4104" spans="1:5">
      <c r="A4104" s="519">
        <v>42435</v>
      </c>
      <c r="B4104" s="519" t="s">
        <v>61579</v>
      </c>
      <c r="C4104" s="519" t="s">
        <v>57174</v>
      </c>
      <c r="D4104" s="519" t="s">
        <v>40591</v>
      </c>
      <c r="E4104" s="520" t="s">
        <v>65284</v>
      </c>
    </row>
    <row r="4105" spans="1:5">
      <c r="A4105" s="519">
        <v>38061</v>
      </c>
      <c r="B4105" s="519" t="s">
        <v>61580</v>
      </c>
      <c r="C4105" s="519" t="s">
        <v>57174</v>
      </c>
      <c r="D4105" s="519" t="s">
        <v>40591</v>
      </c>
      <c r="E4105" s="520" t="s">
        <v>65285</v>
      </c>
    </row>
    <row r="4106" spans="1:5">
      <c r="A4106" s="519">
        <v>20250</v>
      </c>
      <c r="B4106" s="519" t="s">
        <v>61581</v>
      </c>
      <c r="C4106" s="519" t="s">
        <v>57251</v>
      </c>
      <c r="D4106" s="519" t="s">
        <v>57172</v>
      </c>
      <c r="E4106" s="520" t="s">
        <v>55914</v>
      </c>
    </row>
    <row r="4107" spans="1:5">
      <c r="A4107" s="519">
        <v>13388</v>
      </c>
      <c r="B4107" s="519" t="s">
        <v>61583</v>
      </c>
      <c r="C4107" s="519" t="s">
        <v>57251</v>
      </c>
      <c r="D4107" s="519" t="s">
        <v>57170</v>
      </c>
      <c r="E4107" s="520" t="s">
        <v>65286</v>
      </c>
    </row>
    <row r="4108" spans="1:5">
      <c r="A4108" s="519">
        <v>39914</v>
      </c>
      <c r="B4108" s="519" t="s">
        <v>61584</v>
      </c>
      <c r="C4108" s="519" t="s">
        <v>57251</v>
      </c>
      <c r="D4108" s="519" t="s">
        <v>40591</v>
      </c>
      <c r="E4108" s="520" t="s">
        <v>65287</v>
      </c>
    </row>
    <row r="4109" spans="1:5">
      <c r="A4109" s="519">
        <v>12732</v>
      </c>
      <c r="B4109" s="519" t="s">
        <v>61585</v>
      </c>
      <c r="C4109" s="519" t="s">
        <v>57174</v>
      </c>
      <c r="D4109" s="519" t="s">
        <v>40591</v>
      </c>
      <c r="E4109" s="520" t="s">
        <v>65288</v>
      </c>
    </row>
    <row r="4110" spans="1:5">
      <c r="A4110" s="519">
        <v>6160</v>
      </c>
      <c r="B4110" s="519" t="s">
        <v>65289</v>
      </c>
      <c r="C4110" s="519" t="s">
        <v>57385</v>
      </c>
      <c r="D4110" s="519" t="s">
        <v>57172</v>
      </c>
      <c r="E4110" s="520" t="s">
        <v>65290</v>
      </c>
    </row>
    <row r="4111" spans="1:5">
      <c r="A4111" s="519">
        <v>41087</v>
      </c>
      <c r="B4111" s="519" t="s">
        <v>61586</v>
      </c>
      <c r="C4111" s="519" t="s">
        <v>57388</v>
      </c>
      <c r="D4111" s="519" t="s">
        <v>57170</v>
      </c>
      <c r="E4111" s="520" t="s">
        <v>65291</v>
      </c>
    </row>
    <row r="4112" spans="1:5">
      <c r="A4112" s="519">
        <v>6166</v>
      </c>
      <c r="B4112" s="519" t="s">
        <v>65292</v>
      </c>
      <c r="C4112" s="519" t="s">
        <v>57385</v>
      </c>
      <c r="D4112" s="519" t="s">
        <v>57170</v>
      </c>
      <c r="E4112" s="520" t="s">
        <v>65293</v>
      </c>
    </row>
    <row r="4113" spans="1:5">
      <c r="A4113" s="519">
        <v>41088</v>
      </c>
      <c r="B4113" s="519" t="s">
        <v>61588</v>
      </c>
      <c r="C4113" s="519" t="s">
        <v>57388</v>
      </c>
      <c r="D4113" s="519" t="s">
        <v>57170</v>
      </c>
      <c r="E4113" s="520" t="s">
        <v>65294</v>
      </c>
    </row>
    <row r="4114" spans="1:5">
      <c r="A4114" s="519">
        <v>20232</v>
      </c>
      <c r="B4114" s="519" t="s">
        <v>61589</v>
      </c>
      <c r="C4114" s="519" t="s">
        <v>57188</v>
      </c>
      <c r="D4114" s="519" t="s">
        <v>57170</v>
      </c>
      <c r="E4114" s="520" t="s">
        <v>65295</v>
      </c>
    </row>
    <row r="4115" spans="1:5">
      <c r="A4115" s="519">
        <v>10856</v>
      </c>
      <c r="B4115" s="519" t="s">
        <v>61590</v>
      </c>
      <c r="C4115" s="519" t="s">
        <v>57188</v>
      </c>
      <c r="D4115" s="519" t="s">
        <v>40591</v>
      </c>
      <c r="E4115" s="520" t="s">
        <v>65296</v>
      </c>
    </row>
    <row r="4116" spans="1:5">
      <c r="A4116" s="519">
        <v>4828</v>
      </c>
      <c r="B4116" s="519" t="s">
        <v>61592</v>
      </c>
      <c r="C4116" s="519" t="s">
        <v>57188</v>
      </c>
      <c r="D4116" s="519" t="s">
        <v>57170</v>
      </c>
      <c r="E4116" s="520" t="s">
        <v>65297</v>
      </c>
    </row>
    <row r="4117" spans="1:5">
      <c r="A4117" s="519">
        <v>20249</v>
      </c>
      <c r="B4117" s="519" t="s">
        <v>61593</v>
      </c>
      <c r="C4117" s="519" t="s">
        <v>57188</v>
      </c>
      <c r="D4117" s="519" t="s">
        <v>57170</v>
      </c>
      <c r="E4117" s="520" t="s">
        <v>65298</v>
      </c>
    </row>
    <row r="4118" spans="1:5">
      <c r="A4118" s="519">
        <v>11609</v>
      </c>
      <c r="B4118" s="519" t="s">
        <v>61594</v>
      </c>
      <c r="C4118" s="519" t="s">
        <v>57184</v>
      </c>
      <c r="D4118" s="519" t="s">
        <v>57170</v>
      </c>
      <c r="E4118" s="520" t="s">
        <v>52299</v>
      </c>
    </row>
    <row r="4119" spans="1:5">
      <c r="A4119" s="519">
        <v>20083</v>
      </c>
      <c r="B4119" s="519" t="s">
        <v>65299</v>
      </c>
      <c r="C4119" s="519" t="s">
        <v>57174</v>
      </c>
      <c r="D4119" s="519" t="s">
        <v>57170</v>
      </c>
      <c r="E4119" s="520" t="s">
        <v>65300</v>
      </c>
    </row>
    <row r="4120" spans="1:5">
      <c r="A4120" s="519">
        <v>10691</v>
      </c>
      <c r="B4120" s="519" t="s">
        <v>61597</v>
      </c>
      <c r="C4120" s="519" t="s">
        <v>57184</v>
      </c>
      <c r="D4120" s="519" t="s">
        <v>57170</v>
      </c>
      <c r="E4120" s="520" t="s">
        <v>65301</v>
      </c>
    </row>
    <row r="4121" spans="1:5">
      <c r="A4121" s="519">
        <v>12295</v>
      </c>
      <c r="B4121" s="519" t="s">
        <v>61599</v>
      </c>
      <c r="C4121" s="519" t="s">
        <v>57174</v>
      </c>
      <c r="D4121" s="519" t="s">
        <v>40591</v>
      </c>
      <c r="E4121" s="520" t="s">
        <v>55657</v>
      </c>
    </row>
    <row r="4122" spans="1:5">
      <c r="A4122" s="519">
        <v>12296</v>
      </c>
      <c r="B4122" s="519" t="s">
        <v>61600</v>
      </c>
      <c r="C4122" s="519" t="s">
        <v>57174</v>
      </c>
      <c r="D4122" s="519" t="s">
        <v>40591</v>
      </c>
      <c r="E4122" s="520" t="s">
        <v>62083</v>
      </c>
    </row>
    <row r="4123" spans="1:5">
      <c r="A4123" s="519">
        <v>12294</v>
      </c>
      <c r="B4123" s="519" t="s">
        <v>61601</v>
      </c>
      <c r="C4123" s="519" t="s">
        <v>57174</v>
      </c>
      <c r="D4123" s="519" t="s">
        <v>40591</v>
      </c>
      <c r="E4123" s="520" t="s">
        <v>63762</v>
      </c>
    </row>
    <row r="4124" spans="1:5">
      <c r="A4124" s="519">
        <v>14543</v>
      </c>
      <c r="B4124" s="519" t="s">
        <v>61602</v>
      </c>
      <c r="C4124" s="519" t="s">
        <v>57174</v>
      </c>
      <c r="D4124" s="519" t="s">
        <v>40591</v>
      </c>
      <c r="E4124" s="520" t="s">
        <v>55138</v>
      </c>
    </row>
    <row r="4125" spans="1:5">
      <c r="A4125" s="519">
        <v>13329</v>
      </c>
      <c r="B4125" s="519" t="s">
        <v>61603</v>
      </c>
      <c r="C4125" s="519" t="s">
        <v>57174</v>
      </c>
      <c r="D4125" s="519" t="s">
        <v>40591</v>
      </c>
      <c r="E4125" s="520" t="s">
        <v>57345</v>
      </c>
    </row>
    <row r="4126" spans="1:5">
      <c r="A4126" s="519">
        <v>21044</v>
      </c>
      <c r="B4126" s="519" t="s">
        <v>61604</v>
      </c>
      <c r="C4126" s="519" t="s">
        <v>57174</v>
      </c>
      <c r="D4126" s="519" t="s">
        <v>57170</v>
      </c>
      <c r="E4126" s="520" t="s">
        <v>61881</v>
      </c>
    </row>
    <row r="4127" spans="1:5">
      <c r="A4127" s="519">
        <v>21045</v>
      </c>
      <c r="B4127" s="519" t="s">
        <v>61605</v>
      </c>
      <c r="C4127" s="519" t="s">
        <v>57174</v>
      </c>
      <c r="D4127" s="519" t="s">
        <v>57170</v>
      </c>
      <c r="E4127" s="520" t="s">
        <v>65302</v>
      </c>
    </row>
    <row r="4128" spans="1:5">
      <c r="A4128" s="519">
        <v>21040</v>
      </c>
      <c r="B4128" s="519" t="s">
        <v>61606</v>
      </c>
      <c r="C4128" s="519" t="s">
        <v>57174</v>
      </c>
      <c r="D4128" s="519" t="s">
        <v>57172</v>
      </c>
      <c r="E4128" s="520" t="s">
        <v>23210</v>
      </c>
    </row>
    <row r="4129" spans="1:5">
      <c r="A4129" s="519">
        <v>21041</v>
      </c>
      <c r="B4129" s="519" t="s">
        <v>61607</v>
      </c>
      <c r="C4129" s="519" t="s">
        <v>57174</v>
      </c>
      <c r="D4129" s="519" t="s">
        <v>57170</v>
      </c>
      <c r="E4129" s="520" t="s">
        <v>65303</v>
      </c>
    </row>
    <row r="4130" spans="1:5">
      <c r="A4130" s="519">
        <v>21047</v>
      </c>
      <c r="B4130" s="519" t="s">
        <v>61609</v>
      </c>
      <c r="C4130" s="519" t="s">
        <v>57174</v>
      </c>
      <c r="D4130" s="519" t="s">
        <v>57170</v>
      </c>
      <c r="E4130" s="520" t="s">
        <v>63782</v>
      </c>
    </row>
    <row r="4131" spans="1:5">
      <c r="A4131" s="519">
        <v>21043</v>
      </c>
      <c r="B4131" s="519" t="s">
        <v>61610</v>
      </c>
      <c r="C4131" s="519" t="s">
        <v>57174</v>
      </c>
      <c r="D4131" s="519" t="s">
        <v>57170</v>
      </c>
      <c r="E4131" s="520" t="s">
        <v>65304</v>
      </c>
    </row>
    <row r="4132" spans="1:5">
      <c r="A4132" s="519">
        <v>21042</v>
      </c>
      <c r="B4132" s="519" t="s">
        <v>61611</v>
      </c>
      <c r="C4132" s="519" t="s">
        <v>57174</v>
      </c>
      <c r="D4132" s="519" t="s">
        <v>57170</v>
      </c>
      <c r="E4132" s="520" t="s">
        <v>65305</v>
      </c>
    </row>
    <row r="4133" spans="1:5">
      <c r="A4133" s="519">
        <v>14149</v>
      </c>
      <c r="B4133" s="519" t="s">
        <v>61613</v>
      </c>
      <c r="C4133" s="519" t="s">
        <v>59617</v>
      </c>
      <c r="D4133" s="519" t="s">
        <v>57170</v>
      </c>
      <c r="E4133" s="520" t="s">
        <v>65306</v>
      </c>
    </row>
    <row r="4134" spans="1:5">
      <c r="A4134" s="519">
        <v>38099</v>
      </c>
      <c r="B4134" s="519" t="s">
        <v>61614</v>
      </c>
      <c r="C4134" s="519" t="s">
        <v>57174</v>
      </c>
      <c r="D4134" s="519" t="s">
        <v>57170</v>
      </c>
      <c r="E4134" s="520" t="s">
        <v>60234</v>
      </c>
    </row>
    <row r="4135" spans="1:5">
      <c r="A4135" s="519">
        <v>38100</v>
      </c>
      <c r="B4135" s="519" t="s">
        <v>61615</v>
      </c>
      <c r="C4135" s="519" t="s">
        <v>57174</v>
      </c>
      <c r="D4135" s="519" t="s">
        <v>57170</v>
      </c>
      <c r="E4135" s="520" t="s">
        <v>52288</v>
      </c>
    </row>
    <row r="4136" spans="1:5">
      <c r="A4136" s="519">
        <v>20061</v>
      </c>
      <c r="B4136" s="519" t="s">
        <v>61616</v>
      </c>
      <c r="C4136" s="519" t="s">
        <v>57174</v>
      </c>
      <c r="D4136" s="519" t="s">
        <v>40591</v>
      </c>
      <c r="E4136" s="520" t="s">
        <v>50780</v>
      </c>
    </row>
    <row r="4137" spans="1:5">
      <c r="A4137" s="519">
        <v>7576</v>
      </c>
      <c r="B4137" s="519" t="s">
        <v>61617</v>
      </c>
      <c r="C4137" s="519" t="s">
        <v>57174</v>
      </c>
      <c r="D4137" s="519" t="s">
        <v>40591</v>
      </c>
      <c r="E4137" s="520" t="s">
        <v>65307</v>
      </c>
    </row>
    <row r="4138" spans="1:5">
      <c r="A4138" s="519">
        <v>3384</v>
      </c>
      <c r="B4138" s="519" t="s">
        <v>61618</v>
      </c>
      <c r="C4138" s="519" t="s">
        <v>57174</v>
      </c>
      <c r="D4138" s="519" t="s">
        <v>57170</v>
      </c>
      <c r="E4138" s="520" t="s">
        <v>63970</v>
      </c>
    </row>
    <row r="4139" spans="1:5">
      <c r="A4139" s="519">
        <v>7572</v>
      </c>
      <c r="B4139" s="519" t="s">
        <v>61619</v>
      </c>
      <c r="C4139" s="519" t="s">
        <v>57174</v>
      </c>
      <c r="D4139" s="519" t="s">
        <v>40591</v>
      </c>
      <c r="E4139" s="520" t="s">
        <v>55147</v>
      </c>
    </row>
    <row r="4140" spans="1:5">
      <c r="A4140" s="519">
        <v>3396</v>
      </c>
      <c r="B4140" s="519" t="s">
        <v>61620</v>
      </c>
      <c r="C4140" s="519" t="s">
        <v>57174</v>
      </c>
      <c r="D4140" s="519" t="s">
        <v>40591</v>
      </c>
      <c r="E4140" s="520" t="s">
        <v>55373</v>
      </c>
    </row>
    <row r="4141" spans="1:5">
      <c r="A4141" s="519">
        <v>37590</v>
      </c>
      <c r="B4141" s="519" t="s">
        <v>61621</v>
      </c>
      <c r="C4141" s="519" t="s">
        <v>57174</v>
      </c>
      <c r="D4141" s="519" t="s">
        <v>57170</v>
      </c>
      <c r="E4141" s="520" t="s">
        <v>55702</v>
      </c>
    </row>
    <row r="4142" spans="1:5">
      <c r="A4142" s="519">
        <v>37591</v>
      </c>
      <c r="B4142" s="519" t="s">
        <v>61623</v>
      </c>
      <c r="C4142" s="519" t="s">
        <v>57174</v>
      </c>
      <c r="D4142" s="519" t="s">
        <v>57170</v>
      </c>
      <c r="E4142" s="520" t="s">
        <v>65308</v>
      </c>
    </row>
    <row r="4143" spans="1:5">
      <c r="A4143" s="519">
        <v>12626</v>
      </c>
      <c r="B4143" s="519" t="s">
        <v>61624</v>
      </c>
      <c r="C4143" s="519" t="s">
        <v>57174</v>
      </c>
      <c r="D4143" s="519" t="s">
        <v>40591</v>
      </c>
      <c r="E4143" s="520" t="s">
        <v>55909</v>
      </c>
    </row>
    <row r="4144" spans="1:5">
      <c r="A4144" s="519">
        <v>11033</v>
      </c>
      <c r="B4144" s="519" t="s">
        <v>61625</v>
      </c>
      <c r="C4144" s="519" t="s">
        <v>57174</v>
      </c>
      <c r="D4144" s="519" t="s">
        <v>57170</v>
      </c>
      <c r="E4144" s="520" t="s">
        <v>49685</v>
      </c>
    </row>
    <row r="4145" spans="1:5">
      <c r="A4145" s="519">
        <v>390</v>
      </c>
      <c r="B4145" s="519" t="s">
        <v>61626</v>
      </c>
      <c r="C4145" s="519" t="s">
        <v>57174</v>
      </c>
      <c r="D4145" s="519" t="s">
        <v>40591</v>
      </c>
      <c r="E4145" s="520" t="s">
        <v>55441</v>
      </c>
    </row>
    <row r="4146" spans="1:5">
      <c r="A4146" s="519">
        <v>42436</v>
      </c>
      <c r="B4146" s="519" t="s">
        <v>61627</v>
      </c>
      <c r="C4146" s="519" t="s">
        <v>57174</v>
      </c>
      <c r="D4146" s="519" t="s">
        <v>40591</v>
      </c>
      <c r="E4146" s="520" t="s">
        <v>65309</v>
      </c>
    </row>
    <row r="4147" spans="1:5">
      <c r="A4147" s="519">
        <v>6193</v>
      </c>
      <c r="B4147" s="519" t="s">
        <v>61628</v>
      </c>
      <c r="C4147" s="519" t="s">
        <v>57188</v>
      </c>
      <c r="D4147" s="519" t="s">
        <v>57170</v>
      </c>
      <c r="E4147" s="520" t="s">
        <v>55360</v>
      </c>
    </row>
    <row r="4148" spans="1:5">
      <c r="A4148" s="519">
        <v>6194</v>
      </c>
      <c r="B4148" s="519" t="s">
        <v>61630</v>
      </c>
      <c r="C4148" s="519" t="s">
        <v>57188</v>
      </c>
      <c r="D4148" s="519" t="s">
        <v>57170</v>
      </c>
      <c r="E4148" s="520" t="s">
        <v>56333</v>
      </c>
    </row>
    <row r="4149" spans="1:5">
      <c r="A4149" s="519">
        <v>10567</v>
      </c>
      <c r="B4149" s="519" t="s">
        <v>61631</v>
      </c>
      <c r="C4149" s="519" t="s">
        <v>57188</v>
      </c>
      <c r="D4149" s="519" t="s">
        <v>57170</v>
      </c>
      <c r="E4149" s="520" t="s">
        <v>26257</v>
      </c>
    </row>
    <row r="4150" spans="1:5">
      <c r="A4150" s="519">
        <v>6212</v>
      </c>
      <c r="B4150" s="519" t="s">
        <v>61632</v>
      </c>
      <c r="C4150" s="519" t="s">
        <v>57188</v>
      </c>
      <c r="D4150" s="519" t="s">
        <v>57172</v>
      </c>
      <c r="E4150" s="520" t="s">
        <v>56596</v>
      </c>
    </row>
    <row r="4151" spans="1:5">
      <c r="A4151" s="519">
        <v>3993</v>
      </c>
      <c r="B4151" s="519" t="s">
        <v>61633</v>
      </c>
      <c r="C4151" s="519" t="s">
        <v>57171</v>
      </c>
      <c r="D4151" s="519" t="s">
        <v>57170</v>
      </c>
      <c r="E4151" s="520" t="s">
        <v>55840</v>
      </c>
    </row>
    <row r="4152" spans="1:5">
      <c r="A4152" s="519">
        <v>3990</v>
      </c>
      <c r="B4152" s="519" t="s">
        <v>61634</v>
      </c>
      <c r="C4152" s="519" t="s">
        <v>57188</v>
      </c>
      <c r="D4152" s="519" t="s">
        <v>57170</v>
      </c>
      <c r="E4152" s="520" t="s">
        <v>56428</v>
      </c>
    </row>
    <row r="4153" spans="1:5">
      <c r="A4153" s="519">
        <v>3992</v>
      </c>
      <c r="B4153" s="519" t="s">
        <v>61635</v>
      </c>
      <c r="C4153" s="519" t="s">
        <v>57188</v>
      </c>
      <c r="D4153" s="519" t="s">
        <v>57170</v>
      </c>
      <c r="E4153" s="520" t="s">
        <v>59311</v>
      </c>
    </row>
    <row r="4154" spans="1:5">
      <c r="A4154" s="519">
        <v>6178</v>
      </c>
      <c r="B4154" s="519" t="s">
        <v>61636</v>
      </c>
      <c r="C4154" s="519" t="s">
        <v>57171</v>
      </c>
      <c r="D4154" s="519" t="s">
        <v>40591</v>
      </c>
      <c r="E4154" s="520" t="s">
        <v>65310</v>
      </c>
    </row>
    <row r="4155" spans="1:5">
      <c r="A4155" s="519">
        <v>6180</v>
      </c>
      <c r="B4155" s="519" t="s">
        <v>61637</v>
      </c>
      <c r="C4155" s="519" t="s">
        <v>57171</v>
      </c>
      <c r="D4155" s="519" t="s">
        <v>40591</v>
      </c>
      <c r="E4155" s="520" t="s">
        <v>56369</v>
      </c>
    </row>
    <row r="4156" spans="1:5">
      <c r="A4156" s="519">
        <v>6182</v>
      </c>
      <c r="B4156" s="519" t="s">
        <v>61638</v>
      </c>
      <c r="C4156" s="519" t="s">
        <v>57171</v>
      </c>
      <c r="D4156" s="519" t="s">
        <v>40591</v>
      </c>
      <c r="E4156" s="520" t="s">
        <v>65311</v>
      </c>
    </row>
    <row r="4157" spans="1:5">
      <c r="A4157" s="519">
        <v>43614</v>
      </c>
      <c r="B4157" s="519" t="s">
        <v>61639</v>
      </c>
      <c r="C4157" s="519" t="s">
        <v>57188</v>
      </c>
      <c r="D4157" s="519" t="s">
        <v>57170</v>
      </c>
      <c r="E4157" s="520" t="s">
        <v>55375</v>
      </c>
    </row>
    <row r="4158" spans="1:5">
      <c r="A4158" s="519">
        <v>6189</v>
      </c>
      <c r="B4158" s="519" t="s">
        <v>61640</v>
      </c>
      <c r="C4158" s="519" t="s">
        <v>57188</v>
      </c>
      <c r="D4158" s="519" t="s">
        <v>57170</v>
      </c>
      <c r="E4158" s="520" t="s">
        <v>60156</v>
      </c>
    </row>
    <row r="4159" spans="1:5">
      <c r="A4159" s="519">
        <v>6214</v>
      </c>
      <c r="B4159" s="519" t="s">
        <v>61641</v>
      </c>
      <c r="C4159" s="519" t="s">
        <v>57171</v>
      </c>
      <c r="D4159" s="519" t="s">
        <v>40591</v>
      </c>
      <c r="E4159" s="520" t="s">
        <v>65312</v>
      </c>
    </row>
    <row r="4160" spans="1:5">
      <c r="A4160" s="519">
        <v>36153</v>
      </c>
      <c r="B4160" s="519" t="s">
        <v>61642</v>
      </c>
      <c r="C4160" s="519" t="s">
        <v>57174</v>
      </c>
      <c r="D4160" s="519" t="s">
        <v>57170</v>
      </c>
      <c r="E4160" s="520" t="s">
        <v>65313</v>
      </c>
    </row>
    <row r="4161" spans="1:5">
      <c r="A4161" s="519">
        <v>10740</v>
      </c>
      <c r="B4161" s="519" t="s">
        <v>61643</v>
      </c>
      <c r="C4161" s="519" t="s">
        <v>57174</v>
      </c>
      <c r="D4161" s="519" t="s">
        <v>40591</v>
      </c>
      <c r="E4161" s="520" t="s">
        <v>65314</v>
      </c>
    </row>
    <row r="4162" spans="1:5">
      <c r="A4162" s="519">
        <v>13914</v>
      </c>
      <c r="B4162" s="519" t="s">
        <v>61644</v>
      </c>
      <c r="C4162" s="519" t="s">
        <v>57174</v>
      </c>
      <c r="D4162" s="519" t="s">
        <v>40591</v>
      </c>
      <c r="E4162" s="520" t="s">
        <v>65315</v>
      </c>
    </row>
    <row r="4163" spans="1:5">
      <c r="A4163" s="519">
        <v>10742</v>
      </c>
      <c r="B4163" s="519" t="s">
        <v>61645</v>
      </c>
      <c r="C4163" s="519" t="s">
        <v>57174</v>
      </c>
      <c r="D4163" s="519" t="s">
        <v>40591</v>
      </c>
      <c r="E4163" s="520" t="s">
        <v>65316</v>
      </c>
    </row>
    <row r="4164" spans="1:5">
      <c r="A4164" s="519">
        <v>38465</v>
      </c>
      <c r="B4164" s="519" t="s">
        <v>61646</v>
      </c>
      <c r="C4164" s="519" t="s">
        <v>57174</v>
      </c>
      <c r="D4164" s="519" t="s">
        <v>57170</v>
      </c>
      <c r="E4164" s="520" t="s">
        <v>65317</v>
      </c>
    </row>
    <row r="4165" spans="1:5">
      <c r="A4165" s="519">
        <v>7543</v>
      </c>
      <c r="B4165" s="519" t="s">
        <v>61647</v>
      </c>
      <c r="C4165" s="519" t="s">
        <v>57174</v>
      </c>
      <c r="D4165" s="519" t="s">
        <v>57170</v>
      </c>
      <c r="E4165" s="520" t="s">
        <v>55153</v>
      </c>
    </row>
    <row r="4166" spans="1:5">
      <c r="A4166" s="519">
        <v>43427</v>
      </c>
      <c r="B4166" s="519" t="s">
        <v>61649</v>
      </c>
      <c r="C4166" s="519" t="s">
        <v>57174</v>
      </c>
      <c r="D4166" s="519" t="s">
        <v>57170</v>
      </c>
      <c r="E4166" s="520" t="s">
        <v>65318</v>
      </c>
    </row>
    <row r="4167" spans="1:5">
      <c r="A4167" s="519">
        <v>41613</v>
      </c>
      <c r="B4167" s="519" t="s">
        <v>61650</v>
      </c>
      <c r="C4167" s="519" t="s">
        <v>57174</v>
      </c>
      <c r="D4167" s="519" t="s">
        <v>57170</v>
      </c>
      <c r="E4167" s="520" t="s">
        <v>63824</v>
      </c>
    </row>
    <row r="4168" spans="1:5">
      <c r="A4168" s="519">
        <v>41614</v>
      </c>
      <c r="B4168" s="519" t="s">
        <v>61651</v>
      </c>
      <c r="C4168" s="519" t="s">
        <v>57174</v>
      </c>
      <c r="D4168" s="519" t="s">
        <v>57170</v>
      </c>
      <c r="E4168" s="520" t="s">
        <v>65319</v>
      </c>
    </row>
    <row r="4169" spans="1:5">
      <c r="A4169" s="519">
        <v>41615</v>
      </c>
      <c r="B4169" s="519" t="s">
        <v>61652</v>
      </c>
      <c r="C4169" s="519" t="s">
        <v>57174</v>
      </c>
      <c r="D4169" s="519" t="s">
        <v>57170</v>
      </c>
      <c r="E4169" s="520" t="s">
        <v>65320</v>
      </c>
    </row>
    <row r="4170" spans="1:5">
      <c r="A4170" s="519">
        <v>41616</v>
      </c>
      <c r="B4170" s="519" t="s">
        <v>61653</v>
      </c>
      <c r="C4170" s="519" t="s">
        <v>57174</v>
      </c>
      <c r="D4170" s="519" t="s">
        <v>57170</v>
      </c>
      <c r="E4170" s="520" t="s">
        <v>65321</v>
      </c>
    </row>
    <row r="4171" spans="1:5">
      <c r="A4171" s="519">
        <v>41617</v>
      </c>
      <c r="B4171" s="519" t="s">
        <v>61654</v>
      </c>
      <c r="C4171" s="519" t="s">
        <v>57174</v>
      </c>
      <c r="D4171" s="519" t="s">
        <v>57170</v>
      </c>
      <c r="E4171" s="520" t="s">
        <v>65322</v>
      </c>
    </row>
    <row r="4172" spans="1:5">
      <c r="A4172" s="519">
        <v>41618</v>
      </c>
      <c r="B4172" s="519" t="s">
        <v>61655</v>
      </c>
      <c r="C4172" s="519" t="s">
        <v>57174</v>
      </c>
      <c r="D4172" s="519" t="s">
        <v>57170</v>
      </c>
      <c r="E4172" s="520" t="s">
        <v>65323</v>
      </c>
    </row>
    <row r="4173" spans="1:5">
      <c r="A4173" s="519">
        <v>43428</v>
      </c>
      <c r="B4173" s="519" t="s">
        <v>61656</v>
      </c>
      <c r="C4173" s="519" t="s">
        <v>57174</v>
      </c>
      <c r="D4173" s="519" t="s">
        <v>57170</v>
      </c>
      <c r="E4173" s="520" t="s">
        <v>65324</v>
      </c>
    </row>
    <row r="4174" spans="1:5">
      <c r="A4174" s="519">
        <v>41619</v>
      </c>
      <c r="B4174" s="519" t="s">
        <v>61657</v>
      </c>
      <c r="C4174" s="519" t="s">
        <v>57174</v>
      </c>
      <c r="D4174" s="519" t="s">
        <v>57170</v>
      </c>
      <c r="E4174" s="520" t="s">
        <v>56878</v>
      </c>
    </row>
    <row r="4175" spans="1:5">
      <c r="A4175" s="519">
        <v>41620</v>
      </c>
      <c r="B4175" s="519" t="s">
        <v>61658</v>
      </c>
      <c r="C4175" s="519" t="s">
        <v>57174</v>
      </c>
      <c r="D4175" s="519" t="s">
        <v>57170</v>
      </c>
      <c r="E4175" s="520" t="s">
        <v>65325</v>
      </c>
    </row>
    <row r="4176" spans="1:5">
      <c r="A4176" s="519">
        <v>41622</v>
      </c>
      <c r="B4176" s="519" t="s">
        <v>61659</v>
      </c>
      <c r="C4176" s="519" t="s">
        <v>57174</v>
      </c>
      <c r="D4176" s="519" t="s">
        <v>57170</v>
      </c>
      <c r="E4176" s="520" t="s">
        <v>65326</v>
      </c>
    </row>
    <row r="4177" spans="1:5">
      <c r="A4177" s="519">
        <v>41623</v>
      </c>
      <c r="B4177" s="519" t="s">
        <v>61660</v>
      </c>
      <c r="C4177" s="519" t="s">
        <v>57174</v>
      </c>
      <c r="D4177" s="519" t="s">
        <v>57170</v>
      </c>
      <c r="E4177" s="520" t="s">
        <v>65327</v>
      </c>
    </row>
    <row r="4178" spans="1:5">
      <c r="A4178" s="519">
        <v>41624</v>
      </c>
      <c r="B4178" s="519" t="s">
        <v>61661</v>
      </c>
      <c r="C4178" s="519" t="s">
        <v>57174</v>
      </c>
      <c r="D4178" s="519" t="s">
        <v>57170</v>
      </c>
      <c r="E4178" s="520" t="s">
        <v>65328</v>
      </c>
    </row>
    <row r="4179" spans="1:5">
      <c r="A4179" s="519">
        <v>41625</v>
      </c>
      <c r="B4179" s="519" t="s">
        <v>61662</v>
      </c>
      <c r="C4179" s="519" t="s">
        <v>57174</v>
      </c>
      <c r="D4179" s="519" t="s">
        <v>57170</v>
      </c>
      <c r="E4179" s="520" t="s">
        <v>65329</v>
      </c>
    </row>
    <row r="4180" spans="1:5">
      <c r="A4180" s="519">
        <v>39352</v>
      </c>
      <c r="B4180" s="519" t="s">
        <v>61663</v>
      </c>
      <c r="C4180" s="519" t="s">
        <v>57174</v>
      </c>
      <c r="D4180" s="519" t="s">
        <v>57170</v>
      </c>
      <c r="E4180" s="520" t="s">
        <v>55158</v>
      </c>
    </row>
    <row r="4181" spans="1:5">
      <c r="A4181" s="519">
        <v>39346</v>
      </c>
      <c r="B4181" s="519" t="s">
        <v>61664</v>
      </c>
      <c r="C4181" s="519" t="s">
        <v>57174</v>
      </c>
      <c r="D4181" s="519" t="s">
        <v>57170</v>
      </c>
      <c r="E4181" s="520" t="s">
        <v>55158</v>
      </c>
    </row>
    <row r="4182" spans="1:5">
      <c r="A4182" s="519">
        <v>39350</v>
      </c>
      <c r="B4182" s="519" t="s">
        <v>61665</v>
      </c>
      <c r="C4182" s="519" t="s">
        <v>57174</v>
      </c>
      <c r="D4182" s="519" t="s">
        <v>57170</v>
      </c>
      <c r="E4182" s="520" t="s">
        <v>55671</v>
      </c>
    </row>
    <row r="4183" spans="1:5">
      <c r="A4183" s="519">
        <v>39351</v>
      </c>
      <c r="B4183" s="519" t="s">
        <v>61666</v>
      </c>
      <c r="C4183" s="519" t="s">
        <v>57174</v>
      </c>
      <c r="D4183" s="519" t="s">
        <v>57170</v>
      </c>
      <c r="E4183" s="520" t="s">
        <v>56952</v>
      </c>
    </row>
    <row r="4184" spans="1:5">
      <c r="A4184" s="519">
        <v>38952</v>
      </c>
      <c r="B4184" s="519" t="s">
        <v>61667</v>
      </c>
      <c r="C4184" s="519" t="s">
        <v>57174</v>
      </c>
      <c r="D4184" s="519" t="s">
        <v>40591</v>
      </c>
      <c r="E4184" s="520" t="s">
        <v>23055</v>
      </c>
    </row>
    <row r="4185" spans="1:5">
      <c r="A4185" s="519">
        <v>38953</v>
      </c>
      <c r="B4185" s="519" t="s">
        <v>61668</v>
      </c>
      <c r="C4185" s="519" t="s">
        <v>57174</v>
      </c>
      <c r="D4185" s="519" t="s">
        <v>40591</v>
      </c>
      <c r="E4185" s="520" t="s">
        <v>51061</v>
      </c>
    </row>
    <row r="4186" spans="1:5">
      <c r="A4186" s="519">
        <v>38835</v>
      </c>
      <c r="B4186" s="519" t="s">
        <v>61669</v>
      </c>
      <c r="C4186" s="519" t="s">
        <v>57174</v>
      </c>
      <c r="D4186" s="519" t="s">
        <v>40591</v>
      </c>
      <c r="E4186" s="520" t="s">
        <v>58271</v>
      </c>
    </row>
    <row r="4187" spans="1:5">
      <c r="A4187" s="519">
        <v>38837</v>
      </c>
      <c r="B4187" s="519" t="s">
        <v>61670</v>
      </c>
      <c r="C4187" s="519" t="s">
        <v>57174</v>
      </c>
      <c r="D4187" s="519" t="s">
        <v>40591</v>
      </c>
      <c r="E4187" s="520" t="s">
        <v>58777</v>
      </c>
    </row>
    <row r="4188" spans="1:5">
      <c r="A4188" s="519">
        <v>38836</v>
      </c>
      <c r="B4188" s="519" t="s">
        <v>61671</v>
      </c>
      <c r="C4188" s="519" t="s">
        <v>57174</v>
      </c>
      <c r="D4188" s="519" t="s">
        <v>40591</v>
      </c>
      <c r="E4188" s="520" t="s">
        <v>55639</v>
      </c>
    </row>
    <row r="4189" spans="1:5">
      <c r="A4189" s="519">
        <v>2666</v>
      </c>
      <c r="B4189" s="519" t="s">
        <v>61672</v>
      </c>
      <c r="C4189" s="519" t="s">
        <v>57174</v>
      </c>
      <c r="D4189" s="519" t="s">
        <v>57170</v>
      </c>
      <c r="E4189" s="520" t="s">
        <v>64092</v>
      </c>
    </row>
    <row r="4190" spans="1:5">
      <c r="A4190" s="519">
        <v>2668</v>
      </c>
      <c r="B4190" s="519" t="s">
        <v>61673</v>
      </c>
      <c r="C4190" s="519" t="s">
        <v>57174</v>
      </c>
      <c r="D4190" s="519" t="s">
        <v>57170</v>
      </c>
      <c r="E4190" s="520" t="s">
        <v>52975</v>
      </c>
    </row>
    <row r="4191" spans="1:5">
      <c r="A4191" s="519">
        <v>2664</v>
      </c>
      <c r="B4191" s="519" t="s">
        <v>61674</v>
      </c>
      <c r="C4191" s="519" t="s">
        <v>57174</v>
      </c>
      <c r="D4191" s="519" t="s">
        <v>57170</v>
      </c>
      <c r="E4191" s="520" t="s">
        <v>63679</v>
      </c>
    </row>
    <row r="4192" spans="1:5">
      <c r="A4192" s="519">
        <v>2662</v>
      </c>
      <c r="B4192" s="519" t="s">
        <v>61675</v>
      </c>
      <c r="C4192" s="519" t="s">
        <v>57174</v>
      </c>
      <c r="D4192" s="519" t="s">
        <v>57170</v>
      </c>
      <c r="E4192" s="520" t="s">
        <v>54436</v>
      </c>
    </row>
    <row r="4193" spans="1:5">
      <c r="A4193" s="519">
        <v>20964</v>
      </c>
      <c r="B4193" s="519" t="s">
        <v>61676</v>
      </c>
      <c r="C4193" s="519" t="s">
        <v>57174</v>
      </c>
      <c r="D4193" s="519" t="s">
        <v>57170</v>
      </c>
      <c r="E4193" s="520" t="s">
        <v>65330</v>
      </c>
    </row>
    <row r="4194" spans="1:5">
      <c r="A4194" s="519">
        <v>10905</v>
      </c>
      <c r="B4194" s="519" t="s">
        <v>61678</v>
      </c>
      <c r="C4194" s="519" t="s">
        <v>57174</v>
      </c>
      <c r="D4194" s="519" t="s">
        <v>57170</v>
      </c>
      <c r="E4194" s="520" t="s">
        <v>65331</v>
      </c>
    </row>
    <row r="4195" spans="1:5">
      <c r="A4195" s="519">
        <v>42703</v>
      </c>
      <c r="B4195" s="519" t="s">
        <v>61679</v>
      </c>
      <c r="C4195" s="519" t="s">
        <v>57174</v>
      </c>
      <c r="D4195" s="519" t="s">
        <v>40591</v>
      </c>
      <c r="E4195" s="520" t="s">
        <v>55554</v>
      </c>
    </row>
    <row r="4196" spans="1:5">
      <c r="A4196" s="519">
        <v>42704</v>
      </c>
      <c r="B4196" s="519" t="s">
        <v>61680</v>
      </c>
      <c r="C4196" s="519" t="s">
        <v>57174</v>
      </c>
      <c r="D4196" s="519" t="s">
        <v>40591</v>
      </c>
      <c r="E4196" s="520" t="s">
        <v>65332</v>
      </c>
    </row>
    <row r="4197" spans="1:5">
      <c r="A4197" s="519">
        <v>42705</v>
      </c>
      <c r="B4197" s="519" t="s">
        <v>61681</v>
      </c>
      <c r="C4197" s="519" t="s">
        <v>57174</v>
      </c>
      <c r="D4197" s="519" t="s">
        <v>40591</v>
      </c>
      <c r="E4197" s="520" t="s">
        <v>65333</v>
      </c>
    </row>
    <row r="4198" spans="1:5">
      <c r="A4198" s="519">
        <v>42706</v>
      </c>
      <c r="B4198" s="519" t="s">
        <v>61683</v>
      </c>
      <c r="C4198" s="519" t="s">
        <v>57174</v>
      </c>
      <c r="D4198" s="519" t="s">
        <v>40591</v>
      </c>
      <c r="E4198" s="520" t="s">
        <v>64949</v>
      </c>
    </row>
    <row r="4199" spans="1:5">
      <c r="A4199" s="519">
        <v>11289</v>
      </c>
      <c r="B4199" s="519" t="s">
        <v>61684</v>
      </c>
      <c r="C4199" s="519" t="s">
        <v>57174</v>
      </c>
      <c r="D4199" s="519" t="s">
        <v>40591</v>
      </c>
      <c r="E4199" s="520" t="s">
        <v>64733</v>
      </c>
    </row>
    <row r="4200" spans="1:5">
      <c r="A4200" s="519">
        <v>11241</v>
      </c>
      <c r="B4200" s="519" t="s">
        <v>61686</v>
      </c>
      <c r="C4200" s="519" t="s">
        <v>57174</v>
      </c>
      <c r="D4200" s="519" t="s">
        <v>40591</v>
      </c>
      <c r="E4200" s="520" t="s">
        <v>65334</v>
      </c>
    </row>
    <row r="4201" spans="1:5">
      <c r="A4201" s="519">
        <v>11301</v>
      </c>
      <c r="B4201" s="519" t="s">
        <v>65335</v>
      </c>
      <c r="C4201" s="519" t="s">
        <v>57174</v>
      </c>
      <c r="D4201" s="519" t="s">
        <v>40591</v>
      </c>
      <c r="E4201" s="520" t="s">
        <v>65336</v>
      </c>
    </row>
    <row r="4202" spans="1:5">
      <c r="A4202" s="519">
        <v>21090</v>
      </c>
      <c r="B4202" s="519" t="s">
        <v>65337</v>
      </c>
      <c r="C4202" s="519" t="s">
        <v>57174</v>
      </c>
      <c r="D4202" s="519" t="s">
        <v>40591</v>
      </c>
      <c r="E4202" s="520" t="s">
        <v>65338</v>
      </c>
    </row>
    <row r="4203" spans="1:5">
      <c r="A4203" s="519">
        <v>11315</v>
      </c>
      <c r="B4203" s="519" t="s">
        <v>65339</v>
      </c>
      <c r="C4203" s="519" t="s">
        <v>57174</v>
      </c>
      <c r="D4203" s="519" t="s">
        <v>40591</v>
      </c>
      <c r="E4203" s="520" t="s">
        <v>65340</v>
      </c>
    </row>
    <row r="4204" spans="1:5">
      <c r="A4204" s="519">
        <v>21071</v>
      </c>
      <c r="B4204" s="519" t="s">
        <v>65341</v>
      </c>
      <c r="C4204" s="519" t="s">
        <v>57174</v>
      </c>
      <c r="D4204" s="519" t="s">
        <v>40591</v>
      </c>
      <c r="E4204" s="520" t="s">
        <v>56390</v>
      </c>
    </row>
    <row r="4205" spans="1:5">
      <c r="A4205" s="519">
        <v>14112</v>
      </c>
      <c r="B4205" s="519" t="s">
        <v>65342</v>
      </c>
      <c r="C4205" s="519" t="s">
        <v>57174</v>
      </c>
      <c r="D4205" s="519" t="s">
        <v>40591</v>
      </c>
      <c r="E4205" s="520" t="s">
        <v>65343</v>
      </c>
    </row>
    <row r="4206" spans="1:5">
      <c r="A4206" s="519">
        <v>11316</v>
      </c>
      <c r="B4206" s="519" t="s">
        <v>65344</v>
      </c>
      <c r="C4206" s="519" t="s">
        <v>57174</v>
      </c>
      <c r="D4206" s="519" t="s">
        <v>40591</v>
      </c>
      <c r="E4206" s="520" t="s">
        <v>65345</v>
      </c>
    </row>
    <row r="4207" spans="1:5">
      <c r="A4207" s="519">
        <v>6243</v>
      </c>
      <c r="B4207" s="519" t="s">
        <v>65346</v>
      </c>
      <c r="C4207" s="519" t="s">
        <v>57174</v>
      </c>
      <c r="D4207" s="519" t="s">
        <v>40591</v>
      </c>
      <c r="E4207" s="520" t="s">
        <v>65347</v>
      </c>
    </row>
    <row r="4208" spans="1:5">
      <c r="A4208" s="519">
        <v>6240</v>
      </c>
      <c r="B4208" s="519" t="s">
        <v>65348</v>
      </c>
      <c r="C4208" s="519" t="s">
        <v>57174</v>
      </c>
      <c r="D4208" s="519" t="s">
        <v>40591</v>
      </c>
      <c r="E4208" s="520" t="s">
        <v>65349</v>
      </c>
    </row>
    <row r="4209" spans="1:5">
      <c r="A4209" s="519">
        <v>11296</v>
      </c>
      <c r="B4209" s="519" t="s">
        <v>65350</v>
      </c>
      <c r="C4209" s="519" t="s">
        <v>57174</v>
      </c>
      <c r="D4209" s="519" t="s">
        <v>40591</v>
      </c>
      <c r="E4209" s="520" t="s">
        <v>65351</v>
      </c>
    </row>
    <row r="4210" spans="1:5">
      <c r="A4210" s="519">
        <v>11299</v>
      </c>
      <c r="B4210" s="519" t="s">
        <v>65352</v>
      </c>
      <c r="C4210" s="519" t="s">
        <v>57174</v>
      </c>
      <c r="D4210" s="519" t="s">
        <v>40591</v>
      </c>
      <c r="E4210" s="520" t="s">
        <v>65353</v>
      </c>
    </row>
    <row r="4211" spans="1:5">
      <c r="A4211" s="519">
        <v>11688</v>
      </c>
      <c r="B4211" s="519" t="s">
        <v>61689</v>
      </c>
      <c r="C4211" s="519" t="s">
        <v>57174</v>
      </c>
      <c r="D4211" s="519" t="s">
        <v>57170</v>
      </c>
      <c r="E4211" s="520" t="s">
        <v>65354</v>
      </c>
    </row>
    <row r="4212" spans="1:5">
      <c r="A4212" s="519">
        <v>37736</v>
      </c>
      <c r="B4212" s="519" t="s">
        <v>61690</v>
      </c>
      <c r="C4212" s="519" t="s">
        <v>57174</v>
      </c>
      <c r="D4212" s="519" t="s">
        <v>40591</v>
      </c>
      <c r="E4212" s="520" t="s">
        <v>65355</v>
      </c>
    </row>
    <row r="4213" spans="1:5">
      <c r="A4213" s="519">
        <v>37739</v>
      </c>
      <c r="B4213" s="519" t="s">
        <v>61691</v>
      </c>
      <c r="C4213" s="519" t="s">
        <v>57174</v>
      </c>
      <c r="D4213" s="519" t="s">
        <v>40591</v>
      </c>
      <c r="E4213" s="520" t="s">
        <v>65356</v>
      </c>
    </row>
    <row r="4214" spans="1:5">
      <c r="A4214" s="519">
        <v>37740</v>
      </c>
      <c r="B4214" s="519" t="s">
        <v>61692</v>
      </c>
      <c r="C4214" s="519" t="s">
        <v>57174</v>
      </c>
      <c r="D4214" s="519" t="s">
        <v>40591</v>
      </c>
      <c r="E4214" s="520" t="s">
        <v>65357</v>
      </c>
    </row>
    <row r="4215" spans="1:5">
      <c r="A4215" s="519">
        <v>37738</v>
      </c>
      <c r="B4215" s="519" t="s">
        <v>61693</v>
      </c>
      <c r="C4215" s="519" t="s">
        <v>57174</v>
      </c>
      <c r="D4215" s="519" t="s">
        <v>40591</v>
      </c>
      <c r="E4215" s="520" t="s">
        <v>65358</v>
      </c>
    </row>
    <row r="4216" spans="1:5">
      <c r="A4216" s="519">
        <v>37737</v>
      </c>
      <c r="B4216" s="519" t="s">
        <v>61694</v>
      </c>
      <c r="C4216" s="519" t="s">
        <v>57174</v>
      </c>
      <c r="D4216" s="519" t="s">
        <v>40591</v>
      </c>
      <c r="E4216" s="520" t="s">
        <v>65359</v>
      </c>
    </row>
    <row r="4217" spans="1:5">
      <c r="A4217" s="519">
        <v>25014</v>
      </c>
      <c r="B4217" s="519" t="s">
        <v>61695</v>
      </c>
      <c r="C4217" s="519" t="s">
        <v>57174</v>
      </c>
      <c r="D4217" s="519" t="s">
        <v>40591</v>
      </c>
      <c r="E4217" s="520" t="s">
        <v>65360</v>
      </c>
    </row>
    <row r="4218" spans="1:5">
      <c r="A4218" s="519">
        <v>25013</v>
      </c>
      <c r="B4218" s="519" t="s">
        <v>61696</v>
      </c>
      <c r="C4218" s="519" t="s">
        <v>57174</v>
      </c>
      <c r="D4218" s="519" t="s">
        <v>40591</v>
      </c>
      <c r="E4218" s="520" t="s">
        <v>65361</v>
      </c>
    </row>
    <row r="4219" spans="1:5">
      <c r="A4219" s="519">
        <v>14405</v>
      </c>
      <c r="B4219" s="519" t="s">
        <v>61697</v>
      </c>
      <c r="C4219" s="519" t="s">
        <v>57174</v>
      </c>
      <c r="D4219" s="519" t="s">
        <v>40591</v>
      </c>
      <c r="E4219" s="520" t="s">
        <v>65362</v>
      </c>
    </row>
    <row r="4220" spans="1:5">
      <c r="A4220" s="519">
        <v>20271</v>
      </c>
      <c r="B4220" s="519" t="s">
        <v>65363</v>
      </c>
      <c r="C4220" s="519" t="s">
        <v>57174</v>
      </c>
      <c r="D4220" s="519" t="s">
        <v>57170</v>
      </c>
      <c r="E4220" s="520" t="s">
        <v>65364</v>
      </c>
    </row>
    <row r="4221" spans="1:5">
      <c r="A4221" s="519">
        <v>10423</v>
      </c>
      <c r="B4221" s="519" t="s">
        <v>65365</v>
      </c>
      <c r="C4221" s="519" t="s">
        <v>57174</v>
      </c>
      <c r="D4221" s="519" t="s">
        <v>57170</v>
      </c>
      <c r="E4221" s="520" t="s">
        <v>65366</v>
      </c>
    </row>
    <row r="4222" spans="1:5">
      <c r="A4222" s="519">
        <v>36790</v>
      </c>
      <c r="B4222" s="519" t="s">
        <v>61698</v>
      </c>
      <c r="C4222" s="519" t="s">
        <v>57174</v>
      </c>
      <c r="D4222" s="519" t="s">
        <v>57170</v>
      </c>
      <c r="E4222" s="520" t="s">
        <v>65367</v>
      </c>
    </row>
    <row r="4223" spans="1:5">
      <c r="A4223" s="519">
        <v>37589</v>
      </c>
      <c r="B4223" s="519" t="s">
        <v>61699</v>
      </c>
      <c r="C4223" s="519" t="s">
        <v>57174</v>
      </c>
      <c r="D4223" s="519" t="s">
        <v>57170</v>
      </c>
      <c r="E4223" s="520" t="s">
        <v>65368</v>
      </c>
    </row>
    <row r="4224" spans="1:5">
      <c r="A4224" s="519">
        <v>11690</v>
      </c>
      <c r="B4224" s="519" t="s">
        <v>61700</v>
      </c>
      <c r="C4224" s="519" t="s">
        <v>57174</v>
      </c>
      <c r="D4224" s="519" t="s">
        <v>57170</v>
      </c>
      <c r="E4224" s="520" t="s">
        <v>65369</v>
      </c>
    </row>
    <row r="4225" spans="1:5">
      <c r="A4225" s="519">
        <v>20234</v>
      </c>
      <c r="B4225" s="519" t="s">
        <v>61701</v>
      </c>
      <c r="C4225" s="519" t="s">
        <v>57174</v>
      </c>
      <c r="D4225" s="519" t="s">
        <v>57170</v>
      </c>
      <c r="E4225" s="520" t="s">
        <v>65370</v>
      </c>
    </row>
    <row r="4226" spans="1:5">
      <c r="A4226" s="519">
        <v>4763</v>
      </c>
      <c r="B4226" s="519" t="s">
        <v>65371</v>
      </c>
      <c r="C4226" s="519" t="s">
        <v>57385</v>
      </c>
      <c r="D4226" s="519" t="s">
        <v>57170</v>
      </c>
      <c r="E4226" s="520" t="s">
        <v>58239</v>
      </c>
    </row>
    <row r="4227" spans="1:5">
      <c r="A4227" s="519">
        <v>41070</v>
      </c>
      <c r="B4227" s="519" t="s">
        <v>61702</v>
      </c>
      <c r="C4227" s="519" t="s">
        <v>57388</v>
      </c>
      <c r="D4227" s="519" t="s">
        <v>57170</v>
      </c>
      <c r="E4227" s="520" t="s">
        <v>65372</v>
      </c>
    </row>
    <row r="4228" spans="1:5">
      <c r="A4228" s="519">
        <v>44480</v>
      </c>
      <c r="B4228" s="519" t="s">
        <v>65373</v>
      </c>
      <c r="C4228" s="519" t="s">
        <v>57384</v>
      </c>
      <c r="D4228" s="519" t="s">
        <v>57170</v>
      </c>
      <c r="E4228" s="520" t="s">
        <v>55740</v>
      </c>
    </row>
    <row r="4229" spans="1:5">
      <c r="A4229" s="519">
        <v>11457</v>
      </c>
      <c r="B4229" s="519" t="s">
        <v>61703</v>
      </c>
      <c r="C4229" s="519" t="s">
        <v>57174</v>
      </c>
      <c r="D4229" s="519" t="s">
        <v>57170</v>
      </c>
      <c r="E4229" s="520" t="s">
        <v>56757</v>
      </c>
    </row>
    <row r="4230" spans="1:5">
      <c r="A4230" s="519">
        <v>44073</v>
      </c>
      <c r="B4230" s="519" t="s">
        <v>65374</v>
      </c>
      <c r="C4230" s="519" t="s">
        <v>57188</v>
      </c>
      <c r="D4230" s="519" t="s">
        <v>57170</v>
      </c>
      <c r="E4230" s="520" t="s">
        <v>23069</v>
      </c>
    </row>
    <row r="4231" spans="1:5">
      <c r="A4231" s="519">
        <v>21121</v>
      </c>
      <c r="B4231" s="519" t="s">
        <v>61704</v>
      </c>
      <c r="C4231" s="519" t="s">
        <v>57174</v>
      </c>
      <c r="D4231" s="519" t="s">
        <v>57170</v>
      </c>
      <c r="E4231" s="520" t="s">
        <v>56900</v>
      </c>
    </row>
    <row r="4232" spans="1:5">
      <c r="A4232" s="519">
        <v>38010</v>
      </c>
      <c r="B4232" s="519" t="s">
        <v>61705</v>
      </c>
      <c r="C4232" s="519" t="s">
        <v>57174</v>
      </c>
      <c r="D4232" s="519" t="s">
        <v>57170</v>
      </c>
      <c r="E4232" s="520" t="s">
        <v>26257</v>
      </c>
    </row>
    <row r="4233" spans="1:5">
      <c r="A4233" s="519">
        <v>38011</v>
      </c>
      <c r="B4233" s="519" t="s">
        <v>61706</v>
      </c>
      <c r="C4233" s="519" t="s">
        <v>57174</v>
      </c>
      <c r="D4233" s="519" t="s">
        <v>57170</v>
      </c>
      <c r="E4233" s="520" t="s">
        <v>53665</v>
      </c>
    </row>
    <row r="4234" spans="1:5">
      <c r="A4234" s="519">
        <v>38012</v>
      </c>
      <c r="B4234" s="519" t="s">
        <v>61707</v>
      </c>
      <c r="C4234" s="519" t="s">
        <v>57174</v>
      </c>
      <c r="D4234" s="519" t="s">
        <v>57170</v>
      </c>
      <c r="E4234" s="520" t="s">
        <v>65375</v>
      </c>
    </row>
    <row r="4235" spans="1:5">
      <c r="A4235" s="519">
        <v>38013</v>
      </c>
      <c r="B4235" s="519" t="s">
        <v>61709</v>
      </c>
      <c r="C4235" s="519" t="s">
        <v>57174</v>
      </c>
      <c r="D4235" s="519" t="s">
        <v>57170</v>
      </c>
      <c r="E4235" s="520" t="s">
        <v>65376</v>
      </c>
    </row>
    <row r="4236" spans="1:5">
      <c r="A4236" s="519">
        <v>38014</v>
      </c>
      <c r="B4236" s="519" t="s">
        <v>61710</v>
      </c>
      <c r="C4236" s="519" t="s">
        <v>57174</v>
      </c>
      <c r="D4236" s="519" t="s">
        <v>57170</v>
      </c>
      <c r="E4236" s="520" t="s">
        <v>65377</v>
      </c>
    </row>
    <row r="4237" spans="1:5">
      <c r="A4237" s="519">
        <v>38015</v>
      </c>
      <c r="B4237" s="519" t="s">
        <v>61712</v>
      </c>
      <c r="C4237" s="519" t="s">
        <v>57174</v>
      </c>
      <c r="D4237" s="519" t="s">
        <v>57170</v>
      </c>
      <c r="E4237" s="520" t="s">
        <v>65378</v>
      </c>
    </row>
    <row r="4238" spans="1:5">
      <c r="A4238" s="519">
        <v>38016</v>
      </c>
      <c r="B4238" s="519" t="s">
        <v>61713</v>
      </c>
      <c r="C4238" s="519" t="s">
        <v>57174</v>
      </c>
      <c r="D4238" s="519" t="s">
        <v>57170</v>
      </c>
      <c r="E4238" s="520" t="s">
        <v>65379</v>
      </c>
    </row>
    <row r="4239" spans="1:5">
      <c r="A4239" s="519">
        <v>12741</v>
      </c>
      <c r="B4239" s="519" t="s">
        <v>61714</v>
      </c>
      <c r="C4239" s="519" t="s">
        <v>57174</v>
      </c>
      <c r="D4239" s="519" t="s">
        <v>40591</v>
      </c>
      <c r="E4239" s="520" t="s">
        <v>65380</v>
      </c>
    </row>
    <row r="4240" spans="1:5">
      <c r="A4240" s="519">
        <v>12733</v>
      </c>
      <c r="B4240" s="519" t="s">
        <v>61715</v>
      </c>
      <c r="C4240" s="519" t="s">
        <v>57174</v>
      </c>
      <c r="D4240" s="519" t="s">
        <v>40591</v>
      </c>
      <c r="E4240" s="520" t="s">
        <v>61898</v>
      </c>
    </row>
    <row r="4241" spans="1:5">
      <c r="A4241" s="519">
        <v>12734</v>
      </c>
      <c r="B4241" s="519" t="s">
        <v>61716</v>
      </c>
      <c r="C4241" s="519" t="s">
        <v>57174</v>
      </c>
      <c r="D4241" s="519" t="s">
        <v>40591</v>
      </c>
      <c r="E4241" s="520" t="s">
        <v>56619</v>
      </c>
    </row>
    <row r="4242" spans="1:5">
      <c r="A4242" s="519">
        <v>12735</v>
      </c>
      <c r="B4242" s="519" t="s">
        <v>61717</v>
      </c>
      <c r="C4242" s="519" t="s">
        <v>57174</v>
      </c>
      <c r="D4242" s="519" t="s">
        <v>40591</v>
      </c>
      <c r="E4242" s="520" t="s">
        <v>63647</v>
      </c>
    </row>
    <row r="4243" spans="1:5">
      <c r="A4243" s="519">
        <v>12736</v>
      </c>
      <c r="B4243" s="519" t="s">
        <v>61718</v>
      </c>
      <c r="C4243" s="519" t="s">
        <v>57174</v>
      </c>
      <c r="D4243" s="519" t="s">
        <v>40591</v>
      </c>
      <c r="E4243" s="520" t="s">
        <v>63114</v>
      </c>
    </row>
    <row r="4244" spans="1:5">
      <c r="A4244" s="519">
        <v>12737</v>
      </c>
      <c r="B4244" s="519" t="s">
        <v>61719</v>
      </c>
      <c r="C4244" s="519" t="s">
        <v>57174</v>
      </c>
      <c r="D4244" s="519" t="s">
        <v>40591</v>
      </c>
      <c r="E4244" s="520" t="s">
        <v>56341</v>
      </c>
    </row>
    <row r="4245" spans="1:5">
      <c r="A4245" s="519">
        <v>12738</v>
      </c>
      <c r="B4245" s="519" t="s">
        <v>61720</v>
      </c>
      <c r="C4245" s="519" t="s">
        <v>57174</v>
      </c>
      <c r="D4245" s="519" t="s">
        <v>40591</v>
      </c>
      <c r="E4245" s="520" t="s">
        <v>65381</v>
      </c>
    </row>
    <row r="4246" spans="1:5">
      <c r="A4246" s="519">
        <v>12739</v>
      </c>
      <c r="B4246" s="519" t="s">
        <v>61721</v>
      </c>
      <c r="C4246" s="519" t="s">
        <v>57174</v>
      </c>
      <c r="D4246" s="519" t="s">
        <v>40591</v>
      </c>
      <c r="E4246" s="520" t="s">
        <v>65382</v>
      </c>
    </row>
    <row r="4247" spans="1:5">
      <c r="A4247" s="519">
        <v>12740</v>
      </c>
      <c r="B4247" s="519" t="s">
        <v>61722</v>
      </c>
      <c r="C4247" s="519" t="s">
        <v>57174</v>
      </c>
      <c r="D4247" s="519" t="s">
        <v>40591</v>
      </c>
      <c r="E4247" s="520" t="s">
        <v>65383</v>
      </c>
    </row>
    <row r="4248" spans="1:5">
      <c r="A4248" s="519">
        <v>6297</v>
      </c>
      <c r="B4248" s="519" t="s">
        <v>61723</v>
      </c>
      <c r="C4248" s="519" t="s">
        <v>57174</v>
      </c>
      <c r="D4248" s="519" t="s">
        <v>40591</v>
      </c>
      <c r="E4248" s="520" t="s">
        <v>65384</v>
      </c>
    </row>
    <row r="4249" spans="1:5">
      <c r="A4249" s="519">
        <v>6296</v>
      </c>
      <c r="B4249" s="519" t="s">
        <v>61724</v>
      </c>
      <c r="C4249" s="519" t="s">
        <v>57174</v>
      </c>
      <c r="D4249" s="519" t="s">
        <v>40591</v>
      </c>
      <c r="E4249" s="520" t="s">
        <v>56569</v>
      </c>
    </row>
    <row r="4250" spans="1:5">
      <c r="A4250" s="519">
        <v>6294</v>
      </c>
      <c r="B4250" s="519" t="s">
        <v>61725</v>
      </c>
      <c r="C4250" s="519" t="s">
        <v>57174</v>
      </c>
      <c r="D4250" s="519" t="s">
        <v>40591</v>
      </c>
      <c r="E4250" s="520" t="s">
        <v>51331</v>
      </c>
    </row>
    <row r="4251" spans="1:5">
      <c r="A4251" s="519">
        <v>6323</v>
      </c>
      <c r="B4251" s="519" t="s">
        <v>61726</v>
      </c>
      <c r="C4251" s="519" t="s">
        <v>57174</v>
      </c>
      <c r="D4251" s="519" t="s">
        <v>40591</v>
      </c>
      <c r="E4251" s="520" t="s">
        <v>55296</v>
      </c>
    </row>
    <row r="4252" spans="1:5">
      <c r="A4252" s="519">
        <v>6299</v>
      </c>
      <c r="B4252" s="519" t="s">
        <v>61727</v>
      </c>
      <c r="C4252" s="519" t="s">
        <v>57174</v>
      </c>
      <c r="D4252" s="519" t="s">
        <v>40591</v>
      </c>
      <c r="E4252" s="520" t="s">
        <v>65385</v>
      </c>
    </row>
    <row r="4253" spans="1:5">
      <c r="A4253" s="519">
        <v>6298</v>
      </c>
      <c r="B4253" s="519" t="s">
        <v>61728</v>
      </c>
      <c r="C4253" s="519" t="s">
        <v>57174</v>
      </c>
      <c r="D4253" s="519" t="s">
        <v>40591</v>
      </c>
      <c r="E4253" s="520" t="s">
        <v>65386</v>
      </c>
    </row>
    <row r="4254" spans="1:5">
      <c r="A4254" s="519">
        <v>6295</v>
      </c>
      <c r="B4254" s="519" t="s">
        <v>61729</v>
      </c>
      <c r="C4254" s="519" t="s">
        <v>57174</v>
      </c>
      <c r="D4254" s="519" t="s">
        <v>40591</v>
      </c>
      <c r="E4254" s="520" t="s">
        <v>55855</v>
      </c>
    </row>
    <row r="4255" spans="1:5">
      <c r="A4255" s="519">
        <v>6322</v>
      </c>
      <c r="B4255" s="519" t="s">
        <v>61730</v>
      </c>
      <c r="C4255" s="519" t="s">
        <v>57174</v>
      </c>
      <c r="D4255" s="519" t="s">
        <v>40591</v>
      </c>
      <c r="E4255" s="520" t="s">
        <v>65387</v>
      </c>
    </row>
    <row r="4256" spans="1:5">
      <c r="A4256" s="519">
        <v>6300</v>
      </c>
      <c r="B4256" s="519" t="s">
        <v>61731</v>
      </c>
      <c r="C4256" s="519" t="s">
        <v>57174</v>
      </c>
      <c r="D4256" s="519" t="s">
        <v>40591</v>
      </c>
      <c r="E4256" s="520" t="s">
        <v>65388</v>
      </c>
    </row>
    <row r="4257" spans="1:5">
      <c r="A4257" s="519">
        <v>6321</v>
      </c>
      <c r="B4257" s="519" t="s">
        <v>61732</v>
      </c>
      <c r="C4257" s="519" t="s">
        <v>57174</v>
      </c>
      <c r="D4257" s="519" t="s">
        <v>40591</v>
      </c>
      <c r="E4257" s="520" t="s">
        <v>65389</v>
      </c>
    </row>
    <row r="4258" spans="1:5">
      <c r="A4258" s="519">
        <v>6301</v>
      </c>
      <c r="B4258" s="519" t="s">
        <v>61733</v>
      </c>
      <c r="C4258" s="519" t="s">
        <v>57174</v>
      </c>
      <c r="D4258" s="519" t="s">
        <v>40591</v>
      </c>
      <c r="E4258" s="520" t="s">
        <v>65390</v>
      </c>
    </row>
    <row r="4259" spans="1:5">
      <c r="A4259" s="519">
        <v>7105</v>
      </c>
      <c r="B4259" s="519" t="s">
        <v>61734</v>
      </c>
      <c r="C4259" s="519" t="s">
        <v>57174</v>
      </c>
      <c r="D4259" s="519" t="s">
        <v>57170</v>
      </c>
      <c r="E4259" s="520" t="s">
        <v>62892</v>
      </c>
    </row>
    <row r="4260" spans="1:5">
      <c r="A4260" s="519">
        <v>20183</v>
      </c>
      <c r="B4260" s="519" t="s">
        <v>61735</v>
      </c>
      <c r="C4260" s="519" t="s">
        <v>57174</v>
      </c>
      <c r="D4260" s="519" t="s">
        <v>57170</v>
      </c>
      <c r="E4260" s="520" t="s">
        <v>65391</v>
      </c>
    </row>
    <row r="4261" spans="1:5">
      <c r="A4261" s="519">
        <v>38448</v>
      </c>
      <c r="B4261" s="519" t="s">
        <v>61736</v>
      </c>
      <c r="C4261" s="519" t="s">
        <v>57174</v>
      </c>
      <c r="D4261" s="519" t="s">
        <v>57170</v>
      </c>
      <c r="E4261" s="520" t="s">
        <v>65392</v>
      </c>
    </row>
    <row r="4262" spans="1:5">
      <c r="A4262" s="519">
        <v>20182</v>
      </c>
      <c r="B4262" s="519" t="s">
        <v>61737</v>
      </c>
      <c r="C4262" s="519" t="s">
        <v>57174</v>
      </c>
      <c r="D4262" s="519" t="s">
        <v>57170</v>
      </c>
      <c r="E4262" s="520" t="s">
        <v>53671</v>
      </c>
    </row>
    <row r="4263" spans="1:5">
      <c r="A4263" s="519">
        <v>7119</v>
      </c>
      <c r="B4263" s="519" t="s">
        <v>61738</v>
      </c>
      <c r="C4263" s="519" t="s">
        <v>57174</v>
      </c>
      <c r="D4263" s="519" t="s">
        <v>57170</v>
      </c>
      <c r="E4263" s="520" t="s">
        <v>56604</v>
      </c>
    </row>
    <row r="4264" spans="1:5">
      <c r="A4264" s="519">
        <v>7120</v>
      </c>
      <c r="B4264" s="519" t="s">
        <v>61739</v>
      </c>
      <c r="C4264" s="519" t="s">
        <v>57174</v>
      </c>
      <c r="D4264" s="519" t="s">
        <v>57170</v>
      </c>
      <c r="E4264" s="520" t="s">
        <v>61798</v>
      </c>
    </row>
    <row r="4265" spans="1:5">
      <c r="A4265" s="519">
        <v>6319</v>
      </c>
      <c r="B4265" s="519" t="s">
        <v>61740</v>
      </c>
      <c r="C4265" s="519" t="s">
        <v>57174</v>
      </c>
      <c r="D4265" s="519" t="s">
        <v>40591</v>
      </c>
      <c r="E4265" s="520" t="s">
        <v>56558</v>
      </c>
    </row>
    <row r="4266" spans="1:5">
      <c r="A4266" s="519">
        <v>6304</v>
      </c>
      <c r="B4266" s="519" t="s">
        <v>61742</v>
      </c>
      <c r="C4266" s="519" t="s">
        <v>57174</v>
      </c>
      <c r="D4266" s="519" t="s">
        <v>40591</v>
      </c>
      <c r="E4266" s="520" t="s">
        <v>56558</v>
      </c>
    </row>
    <row r="4267" spans="1:5">
      <c r="A4267" s="519">
        <v>21116</v>
      </c>
      <c r="B4267" s="519" t="s">
        <v>61743</v>
      </c>
      <c r="C4267" s="519" t="s">
        <v>57174</v>
      </c>
      <c r="D4267" s="519" t="s">
        <v>40591</v>
      </c>
      <c r="E4267" s="520" t="s">
        <v>56522</v>
      </c>
    </row>
    <row r="4268" spans="1:5">
      <c r="A4268" s="519">
        <v>6320</v>
      </c>
      <c r="B4268" s="519" t="s">
        <v>61744</v>
      </c>
      <c r="C4268" s="519" t="s">
        <v>57174</v>
      </c>
      <c r="D4268" s="519" t="s">
        <v>40591</v>
      </c>
      <c r="E4268" s="520" t="s">
        <v>56545</v>
      </c>
    </row>
    <row r="4269" spans="1:5">
      <c r="A4269" s="519">
        <v>6303</v>
      </c>
      <c r="B4269" s="519" t="s">
        <v>61745</v>
      </c>
      <c r="C4269" s="519" t="s">
        <v>57174</v>
      </c>
      <c r="D4269" s="519" t="s">
        <v>40591</v>
      </c>
      <c r="E4269" s="520" t="s">
        <v>56545</v>
      </c>
    </row>
    <row r="4270" spans="1:5">
      <c r="A4270" s="519">
        <v>6308</v>
      </c>
      <c r="B4270" s="519" t="s">
        <v>61746</v>
      </c>
      <c r="C4270" s="519" t="s">
        <v>57174</v>
      </c>
      <c r="D4270" s="519" t="s">
        <v>40591</v>
      </c>
      <c r="E4270" s="520" t="s">
        <v>65393</v>
      </c>
    </row>
    <row r="4271" spans="1:5">
      <c r="A4271" s="519">
        <v>6317</v>
      </c>
      <c r="B4271" s="519" t="s">
        <v>61747</v>
      </c>
      <c r="C4271" s="519" t="s">
        <v>57174</v>
      </c>
      <c r="D4271" s="519" t="s">
        <v>40591</v>
      </c>
      <c r="E4271" s="520" t="s">
        <v>65393</v>
      </c>
    </row>
    <row r="4272" spans="1:5">
      <c r="A4272" s="519">
        <v>6307</v>
      </c>
      <c r="B4272" s="519" t="s">
        <v>61748</v>
      </c>
      <c r="C4272" s="519" t="s">
        <v>57174</v>
      </c>
      <c r="D4272" s="519" t="s">
        <v>40591</v>
      </c>
      <c r="E4272" s="520" t="s">
        <v>65393</v>
      </c>
    </row>
    <row r="4273" spans="1:5">
      <c r="A4273" s="519">
        <v>6309</v>
      </c>
      <c r="B4273" s="519" t="s">
        <v>61749</v>
      </c>
      <c r="C4273" s="519" t="s">
        <v>57174</v>
      </c>
      <c r="D4273" s="519" t="s">
        <v>40591</v>
      </c>
      <c r="E4273" s="520" t="s">
        <v>65394</v>
      </c>
    </row>
    <row r="4274" spans="1:5">
      <c r="A4274" s="519">
        <v>6318</v>
      </c>
      <c r="B4274" s="519" t="s">
        <v>61750</v>
      </c>
      <c r="C4274" s="519" t="s">
        <v>57174</v>
      </c>
      <c r="D4274" s="519" t="s">
        <v>40591</v>
      </c>
      <c r="E4274" s="520" t="s">
        <v>65395</v>
      </c>
    </row>
    <row r="4275" spans="1:5">
      <c r="A4275" s="519">
        <v>6306</v>
      </c>
      <c r="B4275" s="519" t="s">
        <v>61751</v>
      </c>
      <c r="C4275" s="519" t="s">
        <v>57174</v>
      </c>
      <c r="D4275" s="519" t="s">
        <v>40591</v>
      </c>
      <c r="E4275" s="520" t="s">
        <v>65395</v>
      </c>
    </row>
    <row r="4276" spans="1:5">
      <c r="A4276" s="519">
        <v>6305</v>
      </c>
      <c r="B4276" s="519" t="s">
        <v>61752</v>
      </c>
      <c r="C4276" s="519" t="s">
        <v>57174</v>
      </c>
      <c r="D4276" s="519" t="s">
        <v>40591</v>
      </c>
      <c r="E4276" s="520" t="s">
        <v>65395</v>
      </c>
    </row>
    <row r="4277" spans="1:5">
      <c r="A4277" s="519">
        <v>6302</v>
      </c>
      <c r="B4277" s="519" t="s">
        <v>61753</v>
      </c>
      <c r="C4277" s="519" t="s">
        <v>57174</v>
      </c>
      <c r="D4277" s="519" t="s">
        <v>40591</v>
      </c>
      <c r="E4277" s="520" t="s">
        <v>63737</v>
      </c>
    </row>
    <row r="4278" spans="1:5">
      <c r="A4278" s="519">
        <v>6312</v>
      </c>
      <c r="B4278" s="519" t="s">
        <v>61754</v>
      </c>
      <c r="C4278" s="519" t="s">
        <v>57174</v>
      </c>
      <c r="D4278" s="519" t="s">
        <v>40591</v>
      </c>
      <c r="E4278" s="520" t="s">
        <v>65396</v>
      </c>
    </row>
    <row r="4279" spans="1:5">
      <c r="A4279" s="519">
        <v>6311</v>
      </c>
      <c r="B4279" s="519" t="s">
        <v>61755</v>
      </c>
      <c r="C4279" s="519" t="s">
        <v>57174</v>
      </c>
      <c r="D4279" s="519" t="s">
        <v>40591</v>
      </c>
      <c r="E4279" s="520" t="s">
        <v>65396</v>
      </c>
    </row>
    <row r="4280" spans="1:5">
      <c r="A4280" s="519">
        <v>6310</v>
      </c>
      <c r="B4280" s="519" t="s">
        <v>61756</v>
      </c>
      <c r="C4280" s="519" t="s">
        <v>57174</v>
      </c>
      <c r="D4280" s="519" t="s">
        <v>40591</v>
      </c>
      <c r="E4280" s="520" t="s">
        <v>65396</v>
      </c>
    </row>
    <row r="4281" spans="1:5">
      <c r="A4281" s="519">
        <v>6314</v>
      </c>
      <c r="B4281" s="519" t="s">
        <v>61757</v>
      </c>
      <c r="C4281" s="519" t="s">
        <v>57174</v>
      </c>
      <c r="D4281" s="519" t="s">
        <v>40591</v>
      </c>
      <c r="E4281" s="520" t="s">
        <v>65396</v>
      </c>
    </row>
    <row r="4282" spans="1:5">
      <c r="A4282" s="519">
        <v>6313</v>
      </c>
      <c r="B4282" s="519" t="s">
        <v>61758</v>
      </c>
      <c r="C4282" s="519" t="s">
        <v>57174</v>
      </c>
      <c r="D4282" s="519" t="s">
        <v>40591</v>
      </c>
      <c r="E4282" s="520" t="s">
        <v>65396</v>
      </c>
    </row>
    <row r="4283" spans="1:5">
      <c r="A4283" s="519">
        <v>6315</v>
      </c>
      <c r="B4283" s="519" t="s">
        <v>61759</v>
      </c>
      <c r="C4283" s="519" t="s">
        <v>57174</v>
      </c>
      <c r="D4283" s="519" t="s">
        <v>40591</v>
      </c>
      <c r="E4283" s="520" t="s">
        <v>65397</v>
      </c>
    </row>
    <row r="4284" spans="1:5">
      <c r="A4284" s="519">
        <v>6316</v>
      </c>
      <c r="B4284" s="519" t="s">
        <v>61760</v>
      </c>
      <c r="C4284" s="519" t="s">
        <v>57174</v>
      </c>
      <c r="D4284" s="519" t="s">
        <v>40591</v>
      </c>
      <c r="E4284" s="520" t="s">
        <v>65397</v>
      </c>
    </row>
    <row r="4285" spans="1:5">
      <c r="A4285" s="519">
        <v>38878</v>
      </c>
      <c r="B4285" s="519" t="s">
        <v>61761</v>
      </c>
      <c r="C4285" s="519" t="s">
        <v>57174</v>
      </c>
      <c r="D4285" s="519" t="s">
        <v>40591</v>
      </c>
      <c r="E4285" s="520" t="s">
        <v>57173</v>
      </c>
    </row>
    <row r="4286" spans="1:5">
      <c r="A4286" s="519">
        <v>38879</v>
      </c>
      <c r="B4286" s="519" t="s">
        <v>61762</v>
      </c>
      <c r="C4286" s="519" t="s">
        <v>57174</v>
      </c>
      <c r="D4286" s="519" t="s">
        <v>40591</v>
      </c>
      <c r="E4286" s="520" t="s">
        <v>65398</v>
      </c>
    </row>
    <row r="4287" spans="1:5">
      <c r="A4287" s="519">
        <v>38881</v>
      </c>
      <c r="B4287" s="519" t="s">
        <v>61763</v>
      </c>
      <c r="C4287" s="519" t="s">
        <v>57174</v>
      </c>
      <c r="D4287" s="519" t="s">
        <v>40591</v>
      </c>
      <c r="E4287" s="520" t="s">
        <v>65399</v>
      </c>
    </row>
    <row r="4288" spans="1:5">
      <c r="A4288" s="519">
        <v>38880</v>
      </c>
      <c r="B4288" s="519" t="s">
        <v>61764</v>
      </c>
      <c r="C4288" s="519" t="s">
        <v>57174</v>
      </c>
      <c r="D4288" s="519" t="s">
        <v>40591</v>
      </c>
      <c r="E4288" s="520" t="s">
        <v>65400</v>
      </c>
    </row>
    <row r="4289" spans="1:5">
      <c r="A4289" s="519">
        <v>38882</v>
      </c>
      <c r="B4289" s="519" t="s">
        <v>61765</v>
      </c>
      <c r="C4289" s="519" t="s">
        <v>57174</v>
      </c>
      <c r="D4289" s="519" t="s">
        <v>40591</v>
      </c>
      <c r="E4289" s="520" t="s">
        <v>55899</v>
      </c>
    </row>
    <row r="4290" spans="1:5">
      <c r="A4290" s="519">
        <v>38883</v>
      </c>
      <c r="B4290" s="519" t="s">
        <v>61767</v>
      </c>
      <c r="C4290" s="519" t="s">
        <v>57174</v>
      </c>
      <c r="D4290" s="519" t="s">
        <v>40591</v>
      </c>
      <c r="E4290" s="520" t="s">
        <v>56542</v>
      </c>
    </row>
    <row r="4291" spans="1:5">
      <c r="A4291" s="519">
        <v>38884</v>
      </c>
      <c r="B4291" s="519" t="s">
        <v>61768</v>
      </c>
      <c r="C4291" s="519" t="s">
        <v>57174</v>
      </c>
      <c r="D4291" s="519" t="s">
        <v>40591</v>
      </c>
      <c r="E4291" s="520" t="s">
        <v>56762</v>
      </c>
    </row>
    <row r="4292" spans="1:5">
      <c r="A4292" s="519">
        <v>38885</v>
      </c>
      <c r="B4292" s="519" t="s">
        <v>61769</v>
      </c>
      <c r="C4292" s="519" t="s">
        <v>57174</v>
      </c>
      <c r="D4292" s="519" t="s">
        <v>40591</v>
      </c>
      <c r="E4292" s="520" t="s">
        <v>58020</v>
      </c>
    </row>
    <row r="4293" spans="1:5">
      <c r="A4293" s="519">
        <v>38886</v>
      </c>
      <c r="B4293" s="519" t="s">
        <v>61771</v>
      </c>
      <c r="C4293" s="519" t="s">
        <v>57174</v>
      </c>
      <c r="D4293" s="519" t="s">
        <v>40591</v>
      </c>
      <c r="E4293" s="520" t="s">
        <v>55922</v>
      </c>
    </row>
    <row r="4294" spans="1:5">
      <c r="A4294" s="519">
        <v>38887</v>
      </c>
      <c r="B4294" s="519" t="s">
        <v>61772</v>
      </c>
      <c r="C4294" s="519" t="s">
        <v>57174</v>
      </c>
      <c r="D4294" s="519" t="s">
        <v>40591</v>
      </c>
      <c r="E4294" s="520" t="s">
        <v>59348</v>
      </c>
    </row>
    <row r="4295" spans="1:5">
      <c r="A4295" s="519">
        <v>38888</v>
      </c>
      <c r="B4295" s="519" t="s">
        <v>61773</v>
      </c>
      <c r="C4295" s="519" t="s">
        <v>57174</v>
      </c>
      <c r="D4295" s="519" t="s">
        <v>40591</v>
      </c>
      <c r="E4295" s="520" t="s">
        <v>55434</v>
      </c>
    </row>
    <row r="4296" spans="1:5">
      <c r="A4296" s="519">
        <v>38890</v>
      </c>
      <c r="B4296" s="519" t="s">
        <v>61775</v>
      </c>
      <c r="C4296" s="519" t="s">
        <v>57174</v>
      </c>
      <c r="D4296" s="519" t="s">
        <v>40591</v>
      </c>
      <c r="E4296" s="520" t="s">
        <v>58513</v>
      </c>
    </row>
    <row r="4297" spans="1:5">
      <c r="A4297" s="519">
        <v>38893</v>
      </c>
      <c r="B4297" s="519" t="s">
        <v>61776</v>
      </c>
      <c r="C4297" s="519" t="s">
        <v>57174</v>
      </c>
      <c r="D4297" s="519" t="s">
        <v>40591</v>
      </c>
      <c r="E4297" s="520" t="s">
        <v>56911</v>
      </c>
    </row>
    <row r="4298" spans="1:5">
      <c r="A4298" s="519">
        <v>38894</v>
      </c>
      <c r="B4298" s="519" t="s">
        <v>61777</v>
      </c>
      <c r="C4298" s="519" t="s">
        <v>57174</v>
      </c>
      <c r="D4298" s="519" t="s">
        <v>40591</v>
      </c>
      <c r="E4298" s="520" t="s">
        <v>65401</v>
      </c>
    </row>
    <row r="4299" spans="1:5">
      <c r="A4299" s="519">
        <v>38896</v>
      </c>
      <c r="B4299" s="519" t="s">
        <v>61778</v>
      </c>
      <c r="C4299" s="519" t="s">
        <v>57174</v>
      </c>
      <c r="D4299" s="519" t="s">
        <v>40591</v>
      </c>
      <c r="E4299" s="520" t="s">
        <v>65402</v>
      </c>
    </row>
    <row r="4300" spans="1:5">
      <c r="A4300" s="519">
        <v>39324</v>
      </c>
      <c r="B4300" s="519" t="s">
        <v>61779</v>
      </c>
      <c r="C4300" s="519" t="s">
        <v>57174</v>
      </c>
      <c r="D4300" s="519" t="s">
        <v>57170</v>
      </c>
      <c r="E4300" s="520" t="s">
        <v>55390</v>
      </c>
    </row>
    <row r="4301" spans="1:5">
      <c r="A4301" s="519">
        <v>39325</v>
      </c>
      <c r="B4301" s="519" t="s">
        <v>61780</v>
      </c>
      <c r="C4301" s="519" t="s">
        <v>57174</v>
      </c>
      <c r="D4301" s="519" t="s">
        <v>57170</v>
      </c>
      <c r="E4301" s="520" t="s">
        <v>53010</v>
      </c>
    </row>
    <row r="4302" spans="1:5">
      <c r="A4302" s="519">
        <v>39326</v>
      </c>
      <c r="B4302" s="519" t="s">
        <v>61781</v>
      </c>
      <c r="C4302" s="519" t="s">
        <v>57174</v>
      </c>
      <c r="D4302" s="519" t="s">
        <v>57170</v>
      </c>
      <c r="E4302" s="520" t="s">
        <v>52277</v>
      </c>
    </row>
    <row r="4303" spans="1:5">
      <c r="A4303" s="519">
        <v>39327</v>
      </c>
      <c r="B4303" s="519" t="s">
        <v>61782</v>
      </c>
      <c r="C4303" s="519" t="s">
        <v>57174</v>
      </c>
      <c r="D4303" s="519" t="s">
        <v>57170</v>
      </c>
      <c r="E4303" s="520" t="s">
        <v>56590</v>
      </c>
    </row>
    <row r="4304" spans="1:5">
      <c r="A4304" s="519">
        <v>20176</v>
      </c>
      <c r="B4304" s="519" t="s">
        <v>61783</v>
      </c>
      <c r="C4304" s="519" t="s">
        <v>57174</v>
      </c>
      <c r="D4304" s="519" t="s">
        <v>57170</v>
      </c>
      <c r="E4304" s="520" t="s">
        <v>65403</v>
      </c>
    </row>
    <row r="4305" spans="1:5">
      <c r="A4305" s="519">
        <v>11378</v>
      </c>
      <c r="B4305" s="519" t="s">
        <v>61785</v>
      </c>
      <c r="C4305" s="519" t="s">
        <v>57174</v>
      </c>
      <c r="D4305" s="519" t="s">
        <v>40591</v>
      </c>
      <c r="E4305" s="520" t="s">
        <v>65404</v>
      </c>
    </row>
    <row r="4306" spans="1:5">
      <c r="A4306" s="519">
        <v>11379</v>
      </c>
      <c r="B4306" s="519" t="s">
        <v>61786</v>
      </c>
      <c r="C4306" s="519" t="s">
        <v>57174</v>
      </c>
      <c r="D4306" s="519" t="s">
        <v>40591</v>
      </c>
      <c r="E4306" s="520" t="s">
        <v>65405</v>
      </c>
    </row>
    <row r="4307" spans="1:5">
      <c r="A4307" s="519">
        <v>11493</v>
      </c>
      <c r="B4307" s="519" t="s">
        <v>61787</v>
      </c>
      <c r="C4307" s="519" t="s">
        <v>57174</v>
      </c>
      <c r="D4307" s="519" t="s">
        <v>40591</v>
      </c>
      <c r="E4307" s="520" t="s">
        <v>65406</v>
      </c>
    </row>
    <row r="4308" spans="1:5">
      <c r="A4308" s="519">
        <v>42717</v>
      </c>
      <c r="B4308" s="519" t="s">
        <v>61789</v>
      </c>
      <c r="C4308" s="519" t="s">
        <v>57174</v>
      </c>
      <c r="D4308" s="519" t="s">
        <v>40591</v>
      </c>
      <c r="E4308" s="520" t="s">
        <v>65407</v>
      </c>
    </row>
    <row r="4309" spans="1:5">
      <c r="A4309" s="519">
        <v>42718</v>
      </c>
      <c r="B4309" s="519" t="s">
        <v>61790</v>
      </c>
      <c r="C4309" s="519" t="s">
        <v>57174</v>
      </c>
      <c r="D4309" s="519" t="s">
        <v>40591</v>
      </c>
      <c r="E4309" s="520" t="s">
        <v>65408</v>
      </c>
    </row>
    <row r="4310" spans="1:5">
      <c r="A4310" s="519">
        <v>7106</v>
      </c>
      <c r="B4310" s="519" t="s">
        <v>61791</v>
      </c>
      <c r="C4310" s="519" t="s">
        <v>57174</v>
      </c>
      <c r="D4310" s="519" t="s">
        <v>57170</v>
      </c>
      <c r="E4310" s="520" t="s">
        <v>65409</v>
      </c>
    </row>
    <row r="4311" spans="1:5">
      <c r="A4311" s="519">
        <v>7104</v>
      </c>
      <c r="B4311" s="519" t="s">
        <v>61792</v>
      </c>
      <c r="C4311" s="519" t="s">
        <v>57174</v>
      </c>
      <c r="D4311" s="519" t="s">
        <v>57170</v>
      </c>
      <c r="E4311" s="520" t="s">
        <v>55701</v>
      </c>
    </row>
    <row r="4312" spans="1:5">
      <c r="A4312" s="519">
        <v>7136</v>
      </c>
      <c r="B4312" s="519" t="s">
        <v>61793</v>
      </c>
      <c r="C4312" s="519" t="s">
        <v>57174</v>
      </c>
      <c r="D4312" s="519" t="s">
        <v>57170</v>
      </c>
      <c r="E4312" s="520" t="s">
        <v>55641</v>
      </c>
    </row>
    <row r="4313" spans="1:5">
      <c r="A4313" s="519">
        <v>7128</v>
      </c>
      <c r="B4313" s="519" t="s">
        <v>61794</v>
      </c>
      <c r="C4313" s="519" t="s">
        <v>57174</v>
      </c>
      <c r="D4313" s="519" t="s">
        <v>57170</v>
      </c>
      <c r="E4313" s="520" t="s">
        <v>52280</v>
      </c>
    </row>
    <row r="4314" spans="1:5">
      <c r="A4314" s="519">
        <v>7108</v>
      </c>
      <c r="B4314" s="519" t="s">
        <v>61796</v>
      </c>
      <c r="C4314" s="519" t="s">
        <v>57174</v>
      </c>
      <c r="D4314" s="519" t="s">
        <v>57170</v>
      </c>
      <c r="E4314" s="520" t="s">
        <v>55645</v>
      </c>
    </row>
    <row r="4315" spans="1:5">
      <c r="A4315" s="519">
        <v>7129</v>
      </c>
      <c r="B4315" s="519" t="s">
        <v>61797</v>
      </c>
      <c r="C4315" s="519" t="s">
        <v>57174</v>
      </c>
      <c r="D4315" s="519" t="s">
        <v>57170</v>
      </c>
      <c r="E4315" s="520" t="s">
        <v>50822</v>
      </c>
    </row>
    <row r="4316" spans="1:5">
      <c r="A4316" s="519">
        <v>7130</v>
      </c>
      <c r="B4316" s="519" t="s">
        <v>61799</v>
      </c>
      <c r="C4316" s="519" t="s">
        <v>57174</v>
      </c>
      <c r="D4316" s="519" t="s">
        <v>57170</v>
      </c>
      <c r="E4316" s="520" t="s">
        <v>64051</v>
      </c>
    </row>
    <row r="4317" spans="1:5">
      <c r="A4317" s="519">
        <v>7131</v>
      </c>
      <c r="B4317" s="519" t="s">
        <v>61800</v>
      </c>
      <c r="C4317" s="519" t="s">
        <v>57174</v>
      </c>
      <c r="D4317" s="519" t="s">
        <v>57170</v>
      </c>
      <c r="E4317" s="520" t="s">
        <v>54165</v>
      </c>
    </row>
    <row r="4318" spans="1:5">
      <c r="A4318" s="519">
        <v>7132</v>
      </c>
      <c r="B4318" s="519" t="s">
        <v>61801</v>
      </c>
      <c r="C4318" s="519" t="s">
        <v>57174</v>
      </c>
      <c r="D4318" s="519" t="s">
        <v>57170</v>
      </c>
      <c r="E4318" s="520" t="s">
        <v>60869</v>
      </c>
    </row>
    <row r="4319" spans="1:5">
      <c r="A4319" s="519">
        <v>7133</v>
      </c>
      <c r="B4319" s="519" t="s">
        <v>61803</v>
      </c>
      <c r="C4319" s="519" t="s">
        <v>57174</v>
      </c>
      <c r="D4319" s="519" t="s">
        <v>57170</v>
      </c>
      <c r="E4319" s="520" t="s">
        <v>65410</v>
      </c>
    </row>
    <row r="4320" spans="1:5">
      <c r="A4320" s="519">
        <v>37420</v>
      </c>
      <c r="B4320" s="519" t="s">
        <v>61805</v>
      </c>
      <c r="C4320" s="519" t="s">
        <v>57174</v>
      </c>
      <c r="D4320" s="519" t="s">
        <v>40591</v>
      </c>
      <c r="E4320" s="520" t="s">
        <v>56392</v>
      </c>
    </row>
    <row r="4321" spans="1:5">
      <c r="A4321" s="519">
        <v>37421</v>
      </c>
      <c r="B4321" s="519" t="s">
        <v>61806</v>
      </c>
      <c r="C4321" s="519" t="s">
        <v>57174</v>
      </c>
      <c r="D4321" s="519" t="s">
        <v>40591</v>
      </c>
      <c r="E4321" s="520" t="s">
        <v>65411</v>
      </c>
    </row>
    <row r="4322" spans="1:5">
      <c r="A4322" s="519">
        <v>37422</v>
      </c>
      <c r="B4322" s="519" t="s">
        <v>61807</v>
      </c>
      <c r="C4322" s="519" t="s">
        <v>57174</v>
      </c>
      <c r="D4322" s="519" t="s">
        <v>40591</v>
      </c>
      <c r="E4322" s="520" t="s">
        <v>65412</v>
      </c>
    </row>
    <row r="4323" spans="1:5">
      <c r="A4323" s="519">
        <v>37443</v>
      </c>
      <c r="B4323" s="519" t="s">
        <v>61809</v>
      </c>
      <c r="C4323" s="519" t="s">
        <v>57174</v>
      </c>
      <c r="D4323" s="519" t="s">
        <v>40591</v>
      </c>
      <c r="E4323" s="520" t="s">
        <v>65413</v>
      </c>
    </row>
    <row r="4324" spans="1:5">
      <c r="A4324" s="519">
        <v>37444</v>
      </c>
      <c r="B4324" s="519" t="s">
        <v>61810</v>
      </c>
      <c r="C4324" s="519" t="s">
        <v>57174</v>
      </c>
      <c r="D4324" s="519" t="s">
        <v>40591</v>
      </c>
      <c r="E4324" s="520" t="s">
        <v>65414</v>
      </c>
    </row>
    <row r="4325" spans="1:5">
      <c r="A4325" s="519">
        <v>37445</v>
      </c>
      <c r="B4325" s="519" t="s">
        <v>61811</v>
      </c>
      <c r="C4325" s="519" t="s">
        <v>57174</v>
      </c>
      <c r="D4325" s="519" t="s">
        <v>40591</v>
      </c>
      <c r="E4325" s="520" t="s">
        <v>65415</v>
      </c>
    </row>
    <row r="4326" spans="1:5">
      <c r="A4326" s="519">
        <v>37446</v>
      </c>
      <c r="B4326" s="519" t="s">
        <v>61812</v>
      </c>
      <c r="C4326" s="519" t="s">
        <v>57174</v>
      </c>
      <c r="D4326" s="519" t="s">
        <v>40591</v>
      </c>
      <c r="E4326" s="520" t="s">
        <v>65416</v>
      </c>
    </row>
    <row r="4327" spans="1:5">
      <c r="A4327" s="519">
        <v>37447</v>
      </c>
      <c r="B4327" s="519" t="s">
        <v>61813</v>
      </c>
      <c r="C4327" s="519" t="s">
        <v>57174</v>
      </c>
      <c r="D4327" s="519" t="s">
        <v>40591</v>
      </c>
      <c r="E4327" s="520" t="s">
        <v>65311</v>
      </c>
    </row>
    <row r="4328" spans="1:5">
      <c r="A4328" s="519">
        <v>37448</v>
      </c>
      <c r="B4328" s="519" t="s">
        <v>61814</v>
      </c>
      <c r="C4328" s="519" t="s">
        <v>57174</v>
      </c>
      <c r="D4328" s="519" t="s">
        <v>40591</v>
      </c>
      <c r="E4328" s="520" t="s">
        <v>65417</v>
      </c>
    </row>
    <row r="4329" spans="1:5">
      <c r="A4329" s="519">
        <v>37440</v>
      </c>
      <c r="B4329" s="519" t="s">
        <v>61815</v>
      </c>
      <c r="C4329" s="519" t="s">
        <v>57174</v>
      </c>
      <c r="D4329" s="519" t="s">
        <v>40591</v>
      </c>
      <c r="E4329" s="520" t="s">
        <v>65418</v>
      </c>
    </row>
    <row r="4330" spans="1:5">
      <c r="A4330" s="519">
        <v>37441</v>
      </c>
      <c r="B4330" s="519" t="s">
        <v>61816</v>
      </c>
      <c r="C4330" s="519" t="s">
        <v>57174</v>
      </c>
      <c r="D4330" s="519" t="s">
        <v>40591</v>
      </c>
      <c r="E4330" s="520" t="s">
        <v>65418</v>
      </c>
    </row>
    <row r="4331" spans="1:5">
      <c r="A4331" s="519">
        <v>37442</v>
      </c>
      <c r="B4331" s="519" t="s">
        <v>61817</v>
      </c>
      <c r="C4331" s="519" t="s">
        <v>57174</v>
      </c>
      <c r="D4331" s="519" t="s">
        <v>40591</v>
      </c>
      <c r="E4331" s="520" t="s">
        <v>65419</v>
      </c>
    </row>
    <row r="4332" spans="1:5">
      <c r="A4332" s="519">
        <v>38017</v>
      </c>
      <c r="B4332" s="519" t="s">
        <v>61818</v>
      </c>
      <c r="C4332" s="519" t="s">
        <v>57174</v>
      </c>
      <c r="D4332" s="519" t="s">
        <v>57170</v>
      </c>
      <c r="E4332" s="520" t="s">
        <v>55335</v>
      </c>
    </row>
    <row r="4333" spans="1:5">
      <c r="A4333" s="519">
        <v>38018</v>
      </c>
      <c r="B4333" s="519" t="s">
        <v>61819</v>
      </c>
      <c r="C4333" s="519" t="s">
        <v>57174</v>
      </c>
      <c r="D4333" s="519" t="s">
        <v>57170</v>
      </c>
      <c r="E4333" s="520" t="s">
        <v>51416</v>
      </c>
    </row>
    <row r="4334" spans="1:5">
      <c r="A4334" s="519">
        <v>39895</v>
      </c>
      <c r="B4334" s="519" t="s">
        <v>61820</v>
      </c>
      <c r="C4334" s="519" t="s">
        <v>57174</v>
      </c>
      <c r="D4334" s="519" t="s">
        <v>40591</v>
      </c>
      <c r="E4334" s="520" t="s">
        <v>65420</v>
      </c>
    </row>
    <row r="4335" spans="1:5">
      <c r="A4335" s="519">
        <v>39896</v>
      </c>
      <c r="B4335" s="519" t="s">
        <v>61821</v>
      </c>
      <c r="C4335" s="519" t="s">
        <v>57174</v>
      </c>
      <c r="D4335" s="519" t="s">
        <v>40591</v>
      </c>
      <c r="E4335" s="520" t="s">
        <v>60039</v>
      </c>
    </row>
    <row r="4336" spans="1:5">
      <c r="A4336" s="519">
        <v>38873</v>
      </c>
      <c r="B4336" s="519" t="s">
        <v>61822</v>
      </c>
      <c r="C4336" s="519" t="s">
        <v>57174</v>
      </c>
      <c r="D4336" s="519" t="s">
        <v>40591</v>
      </c>
      <c r="E4336" s="520" t="s">
        <v>55483</v>
      </c>
    </row>
    <row r="4337" spans="1:5">
      <c r="A4337" s="519">
        <v>38874</v>
      </c>
      <c r="B4337" s="519" t="s">
        <v>61823</v>
      </c>
      <c r="C4337" s="519" t="s">
        <v>57174</v>
      </c>
      <c r="D4337" s="519" t="s">
        <v>40591</v>
      </c>
      <c r="E4337" s="520" t="s">
        <v>65421</v>
      </c>
    </row>
    <row r="4338" spans="1:5">
      <c r="A4338" s="519">
        <v>38875</v>
      </c>
      <c r="B4338" s="519" t="s">
        <v>61824</v>
      </c>
      <c r="C4338" s="519" t="s">
        <v>57174</v>
      </c>
      <c r="D4338" s="519" t="s">
        <v>40591</v>
      </c>
      <c r="E4338" s="520" t="s">
        <v>55559</v>
      </c>
    </row>
    <row r="4339" spans="1:5">
      <c r="A4339" s="519">
        <v>38876</v>
      </c>
      <c r="B4339" s="519" t="s">
        <v>61825</v>
      </c>
      <c r="C4339" s="519" t="s">
        <v>57174</v>
      </c>
      <c r="D4339" s="519" t="s">
        <v>40591</v>
      </c>
      <c r="E4339" s="520" t="s">
        <v>65422</v>
      </c>
    </row>
    <row r="4340" spans="1:5">
      <c r="A4340" s="519">
        <v>39000</v>
      </c>
      <c r="B4340" s="519" t="s">
        <v>61827</v>
      </c>
      <c r="C4340" s="519" t="s">
        <v>57174</v>
      </c>
      <c r="D4340" s="519" t="s">
        <v>40591</v>
      </c>
      <c r="E4340" s="520" t="s">
        <v>65423</v>
      </c>
    </row>
    <row r="4341" spans="1:5">
      <c r="A4341" s="519">
        <v>38674</v>
      </c>
      <c r="B4341" s="519" t="s">
        <v>61828</v>
      </c>
      <c r="C4341" s="519" t="s">
        <v>57174</v>
      </c>
      <c r="D4341" s="519" t="s">
        <v>57170</v>
      </c>
      <c r="E4341" s="520" t="s">
        <v>65424</v>
      </c>
    </row>
    <row r="4342" spans="1:5">
      <c r="A4342" s="519">
        <v>38911</v>
      </c>
      <c r="B4342" s="519" t="s">
        <v>61830</v>
      </c>
      <c r="C4342" s="519" t="s">
        <v>57174</v>
      </c>
      <c r="D4342" s="519" t="s">
        <v>40591</v>
      </c>
      <c r="E4342" s="520" t="s">
        <v>65425</v>
      </c>
    </row>
    <row r="4343" spans="1:5">
      <c r="A4343" s="519">
        <v>38912</v>
      </c>
      <c r="B4343" s="519" t="s">
        <v>61831</v>
      </c>
      <c r="C4343" s="519" t="s">
        <v>57174</v>
      </c>
      <c r="D4343" s="519" t="s">
        <v>40591</v>
      </c>
      <c r="E4343" s="520" t="s">
        <v>65426</v>
      </c>
    </row>
    <row r="4344" spans="1:5">
      <c r="A4344" s="519">
        <v>38019</v>
      </c>
      <c r="B4344" s="519" t="s">
        <v>61832</v>
      </c>
      <c r="C4344" s="519" t="s">
        <v>57174</v>
      </c>
      <c r="D4344" s="519" t="s">
        <v>57170</v>
      </c>
      <c r="E4344" s="520" t="s">
        <v>61688</v>
      </c>
    </row>
    <row r="4345" spans="1:5">
      <c r="A4345" s="519">
        <v>38020</v>
      </c>
      <c r="B4345" s="519" t="s">
        <v>61833</v>
      </c>
      <c r="C4345" s="519" t="s">
        <v>57174</v>
      </c>
      <c r="D4345" s="519" t="s">
        <v>57170</v>
      </c>
      <c r="E4345" s="520" t="s">
        <v>51416</v>
      </c>
    </row>
    <row r="4346" spans="1:5">
      <c r="A4346" s="519">
        <v>38454</v>
      </c>
      <c r="B4346" s="519" t="s">
        <v>61834</v>
      </c>
      <c r="C4346" s="519" t="s">
        <v>57174</v>
      </c>
      <c r="D4346" s="519" t="s">
        <v>40591</v>
      </c>
      <c r="E4346" s="520" t="s">
        <v>26232</v>
      </c>
    </row>
    <row r="4347" spans="1:5">
      <c r="A4347" s="519">
        <v>38455</v>
      </c>
      <c r="B4347" s="519" t="s">
        <v>61836</v>
      </c>
      <c r="C4347" s="519" t="s">
        <v>57174</v>
      </c>
      <c r="D4347" s="519" t="s">
        <v>40591</v>
      </c>
      <c r="E4347" s="520" t="s">
        <v>50779</v>
      </c>
    </row>
    <row r="4348" spans="1:5">
      <c r="A4348" s="519">
        <v>38462</v>
      </c>
      <c r="B4348" s="519" t="s">
        <v>61837</v>
      </c>
      <c r="C4348" s="519" t="s">
        <v>57174</v>
      </c>
      <c r="D4348" s="519" t="s">
        <v>40591</v>
      </c>
      <c r="E4348" s="520" t="s">
        <v>65427</v>
      </c>
    </row>
    <row r="4349" spans="1:5">
      <c r="A4349" s="519">
        <v>36362</v>
      </c>
      <c r="B4349" s="519" t="s">
        <v>61838</v>
      </c>
      <c r="C4349" s="519" t="s">
        <v>57174</v>
      </c>
      <c r="D4349" s="519" t="s">
        <v>40591</v>
      </c>
      <c r="E4349" s="520" t="s">
        <v>60910</v>
      </c>
    </row>
    <row r="4350" spans="1:5">
      <c r="A4350" s="519">
        <v>36298</v>
      </c>
      <c r="B4350" s="519" t="s">
        <v>61839</v>
      </c>
      <c r="C4350" s="519" t="s">
        <v>57174</v>
      </c>
      <c r="D4350" s="519" t="s">
        <v>40591</v>
      </c>
      <c r="E4350" s="520" t="s">
        <v>55752</v>
      </c>
    </row>
    <row r="4351" spans="1:5">
      <c r="A4351" s="519">
        <v>38456</v>
      </c>
      <c r="B4351" s="519" t="s">
        <v>61840</v>
      </c>
      <c r="C4351" s="519" t="s">
        <v>57174</v>
      </c>
      <c r="D4351" s="519" t="s">
        <v>40591</v>
      </c>
      <c r="E4351" s="520" t="s">
        <v>55641</v>
      </c>
    </row>
    <row r="4352" spans="1:5">
      <c r="A4352" s="519">
        <v>38457</v>
      </c>
      <c r="B4352" s="519" t="s">
        <v>61842</v>
      </c>
      <c r="C4352" s="519" t="s">
        <v>57174</v>
      </c>
      <c r="D4352" s="519" t="s">
        <v>40591</v>
      </c>
      <c r="E4352" s="520" t="s">
        <v>62068</v>
      </c>
    </row>
    <row r="4353" spans="1:5">
      <c r="A4353" s="519">
        <v>38458</v>
      </c>
      <c r="B4353" s="519" t="s">
        <v>61843</v>
      </c>
      <c r="C4353" s="519" t="s">
        <v>57174</v>
      </c>
      <c r="D4353" s="519" t="s">
        <v>40591</v>
      </c>
      <c r="E4353" s="520" t="s">
        <v>60611</v>
      </c>
    </row>
    <row r="4354" spans="1:5">
      <c r="A4354" s="519">
        <v>38459</v>
      </c>
      <c r="B4354" s="519" t="s">
        <v>61845</v>
      </c>
      <c r="C4354" s="519" t="s">
        <v>57174</v>
      </c>
      <c r="D4354" s="519" t="s">
        <v>40591</v>
      </c>
      <c r="E4354" s="520" t="s">
        <v>65428</v>
      </c>
    </row>
    <row r="4355" spans="1:5">
      <c r="A4355" s="519">
        <v>38460</v>
      </c>
      <c r="B4355" s="519" t="s">
        <v>61847</v>
      </c>
      <c r="C4355" s="519" t="s">
        <v>57174</v>
      </c>
      <c r="D4355" s="519" t="s">
        <v>40591</v>
      </c>
      <c r="E4355" s="520" t="s">
        <v>65429</v>
      </c>
    </row>
    <row r="4356" spans="1:5">
      <c r="A4356" s="519">
        <v>38461</v>
      </c>
      <c r="B4356" s="519" t="s">
        <v>61848</v>
      </c>
      <c r="C4356" s="519" t="s">
        <v>57174</v>
      </c>
      <c r="D4356" s="519" t="s">
        <v>40591</v>
      </c>
      <c r="E4356" s="520" t="s">
        <v>65430</v>
      </c>
    </row>
    <row r="4357" spans="1:5">
      <c r="A4357" s="519">
        <v>7094</v>
      </c>
      <c r="B4357" s="519" t="s">
        <v>61849</v>
      </c>
      <c r="C4357" s="519" t="s">
        <v>57174</v>
      </c>
      <c r="D4357" s="519" t="s">
        <v>57170</v>
      </c>
      <c r="E4357" s="520" t="s">
        <v>60404</v>
      </c>
    </row>
    <row r="4358" spans="1:5">
      <c r="A4358" s="519">
        <v>7116</v>
      </c>
      <c r="B4358" s="519" t="s">
        <v>61850</v>
      </c>
      <c r="C4358" s="519" t="s">
        <v>57174</v>
      </c>
      <c r="D4358" s="519" t="s">
        <v>57170</v>
      </c>
      <c r="E4358" s="520" t="s">
        <v>55174</v>
      </c>
    </row>
    <row r="4359" spans="1:5">
      <c r="A4359" s="519">
        <v>7118</v>
      </c>
      <c r="B4359" s="519" t="s">
        <v>61851</v>
      </c>
      <c r="C4359" s="519" t="s">
        <v>57174</v>
      </c>
      <c r="D4359" s="519" t="s">
        <v>57170</v>
      </c>
      <c r="E4359" s="520" t="s">
        <v>53446</v>
      </c>
    </row>
    <row r="4360" spans="1:5">
      <c r="A4360" s="519">
        <v>7117</v>
      </c>
      <c r="B4360" s="519" t="s">
        <v>61852</v>
      </c>
      <c r="C4360" s="519" t="s">
        <v>57174</v>
      </c>
      <c r="D4360" s="519" t="s">
        <v>57170</v>
      </c>
      <c r="E4360" s="520" t="s">
        <v>53447</v>
      </c>
    </row>
    <row r="4361" spans="1:5">
      <c r="A4361" s="519">
        <v>7098</v>
      </c>
      <c r="B4361" s="519" t="s">
        <v>61853</v>
      </c>
      <c r="C4361" s="519" t="s">
        <v>57174</v>
      </c>
      <c r="D4361" s="519" t="s">
        <v>57170</v>
      </c>
      <c r="E4361" s="520" t="s">
        <v>57890</v>
      </c>
    </row>
    <row r="4362" spans="1:5">
      <c r="A4362" s="519">
        <v>7110</v>
      </c>
      <c r="B4362" s="519" t="s">
        <v>61854</v>
      </c>
      <c r="C4362" s="519" t="s">
        <v>57174</v>
      </c>
      <c r="D4362" s="519" t="s">
        <v>57170</v>
      </c>
      <c r="E4362" s="520" t="s">
        <v>65431</v>
      </c>
    </row>
    <row r="4363" spans="1:5">
      <c r="A4363" s="519">
        <v>7123</v>
      </c>
      <c r="B4363" s="519" t="s">
        <v>61855</v>
      </c>
      <c r="C4363" s="519" t="s">
        <v>57174</v>
      </c>
      <c r="D4363" s="519" t="s">
        <v>57170</v>
      </c>
      <c r="E4363" s="520" t="s">
        <v>55657</v>
      </c>
    </row>
    <row r="4364" spans="1:5">
      <c r="A4364" s="519">
        <v>7121</v>
      </c>
      <c r="B4364" s="519" t="s">
        <v>61856</v>
      </c>
      <c r="C4364" s="519" t="s">
        <v>57174</v>
      </c>
      <c r="D4364" s="519" t="s">
        <v>57170</v>
      </c>
      <c r="E4364" s="520" t="s">
        <v>64079</v>
      </c>
    </row>
    <row r="4365" spans="1:5">
      <c r="A4365" s="519">
        <v>7137</v>
      </c>
      <c r="B4365" s="519" t="s">
        <v>61857</v>
      </c>
      <c r="C4365" s="519" t="s">
        <v>57174</v>
      </c>
      <c r="D4365" s="519" t="s">
        <v>57170</v>
      </c>
      <c r="E4365" s="520" t="s">
        <v>55138</v>
      </c>
    </row>
    <row r="4366" spans="1:5">
      <c r="A4366" s="519">
        <v>7122</v>
      </c>
      <c r="B4366" s="519" t="s">
        <v>61858</v>
      </c>
      <c r="C4366" s="519" t="s">
        <v>57174</v>
      </c>
      <c r="D4366" s="519" t="s">
        <v>57170</v>
      </c>
      <c r="E4366" s="520" t="s">
        <v>49462</v>
      </c>
    </row>
    <row r="4367" spans="1:5">
      <c r="A4367" s="519">
        <v>7114</v>
      </c>
      <c r="B4367" s="519" t="s">
        <v>61859</v>
      </c>
      <c r="C4367" s="519" t="s">
        <v>57174</v>
      </c>
      <c r="D4367" s="519" t="s">
        <v>57170</v>
      </c>
      <c r="E4367" s="520" t="s">
        <v>55907</v>
      </c>
    </row>
    <row r="4368" spans="1:5">
      <c r="A4368" s="519">
        <v>7109</v>
      </c>
      <c r="B4368" s="519" t="s">
        <v>61860</v>
      </c>
      <c r="C4368" s="519" t="s">
        <v>57174</v>
      </c>
      <c r="D4368" s="519" t="s">
        <v>57170</v>
      </c>
      <c r="E4368" s="520" t="s">
        <v>55352</v>
      </c>
    </row>
    <row r="4369" spans="1:5">
      <c r="A4369" s="519">
        <v>7135</v>
      </c>
      <c r="B4369" s="519" t="s">
        <v>61861</v>
      </c>
      <c r="C4369" s="519" t="s">
        <v>57174</v>
      </c>
      <c r="D4369" s="519" t="s">
        <v>57170</v>
      </c>
      <c r="E4369" s="520" t="s">
        <v>55148</v>
      </c>
    </row>
    <row r="4370" spans="1:5">
      <c r="A4370" s="519">
        <v>37947</v>
      </c>
      <c r="B4370" s="519" t="s">
        <v>61862</v>
      </c>
      <c r="C4370" s="519" t="s">
        <v>57174</v>
      </c>
      <c r="D4370" s="519" t="s">
        <v>57170</v>
      </c>
      <c r="E4370" s="520" t="s">
        <v>57398</v>
      </c>
    </row>
    <row r="4371" spans="1:5">
      <c r="A4371" s="519">
        <v>7103</v>
      </c>
      <c r="B4371" s="519" t="s">
        <v>61863</v>
      </c>
      <c r="C4371" s="519" t="s">
        <v>57174</v>
      </c>
      <c r="D4371" s="519" t="s">
        <v>57170</v>
      </c>
      <c r="E4371" s="520" t="s">
        <v>55645</v>
      </c>
    </row>
    <row r="4372" spans="1:5">
      <c r="A4372" s="519">
        <v>40419</v>
      </c>
      <c r="B4372" s="519" t="s">
        <v>61864</v>
      </c>
      <c r="C4372" s="519" t="s">
        <v>57174</v>
      </c>
      <c r="D4372" s="519" t="s">
        <v>40591</v>
      </c>
      <c r="E4372" s="520" t="s">
        <v>57774</v>
      </c>
    </row>
    <row r="4373" spans="1:5">
      <c r="A4373" s="519">
        <v>40420</v>
      </c>
      <c r="B4373" s="519" t="s">
        <v>61866</v>
      </c>
      <c r="C4373" s="519" t="s">
        <v>57174</v>
      </c>
      <c r="D4373" s="519" t="s">
        <v>40591</v>
      </c>
      <c r="E4373" s="520" t="s">
        <v>65432</v>
      </c>
    </row>
    <row r="4374" spans="1:5">
      <c r="A4374" s="519">
        <v>40421</v>
      </c>
      <c r="B4374" s="519" t="s">
        <v>61867</v>
      </c>
      <c r="C4374" s="519" t="s">
        <v>57174</v>
      </c>
      <c r="D4374" s="519" t="s">
        <v>40591</v>
      </c>
      <c r="E4374" s="520" t="s">
        <v>65433</v>
      </c>
    </row>
    <row r="4375" spans="1:5">
      <c r="A4375" s="519">
        <v>7126</v>
      </c>
      <c r="B4375" s="519" t="s">
        <v>61869</v>
      </c>
      <c r="C4375" s="519" t="s">
        <v>57174</v>
      </c>
      <c r="D4375" s="519" t="s">
        <v>57170</v>
      </c>
      <c r="E4375" s="520" t="s">
        <v>53559</v>
      </c>
    </row>
    <row r="4376" spans="1:5">
      <c r="A4376" s="519">
        <v>38905</v>
      </c>
      <c r="B4376" s="519" t="s">
        <v>61870</v>
      </c>
      <c r="C4376" s="519" t="s">
        <v>57174</v>
      </c>
      <c r="D4376" s="519" t="s">
        <v>40591</v>
      </c>
      <c r="E4376" s="520" t="s">
        <v>64094</v>
      </c>
    </row>
    <row r="4377" spans="1:5">
      <c r="A4377" s="519">
        <v>38907</v>
      </c>
      <c r="B4377" s="519" t="s">
        <v>61871</v>
      </c>
      <c r="C4377" s="519" t="s">
        <v>57174</v>
      </c>
      <c r="D4377" s="519" t="s">
        <v>40591</v>
      </c>
      <c r="E4377" s="520" t="s">
        <v>65434</v>
      </c>
    </row>
    <row r="4378" spans="1:5">
      <c r="A4378" s="519">
        <v>38908</v>
      </c>
      <c r="B4378" s="519" t="s">
        <v>61872</v>
      </c>
      <c r="C4378" s="519" t="s">
        <v>57174</v>
      </c>
      <c r="D4378" s="519" t="s">
        <v>40591</v>
      </c>
      <c r="E4378" s="520" t="s">
        <v>65435</v>
      </c>
    </row>
    <row r="4379" spans="1:5">
      <c r="A4379" s="519">
        <v>38909</v>
      </c>
      <c r="B4379" s="519" t="s">
        <v>61873</v>
      </c>
      <c r="C4379" s="519" t="s">
        <v>57174</v>
      </c>
      <c r="D4379" s="519" t="s">
        <v>40591</v>
      </c>
      <c r="E4379" s="520" t="s">
        <v>53678</v>
      </c>
    </row>
    <row r="4380" spans="1:5">
      <c r="A4380" s="519">
        <v>38910</v>
      </c>
      <c r="B4380" s="519" t="s">
        <v>61874</v>
      </c>
      <c r="C4380" s="519" t="s">
        <v>57174</v>
      </c>
      <c r="D4380" s="519" t="s">
        <v>40591</v>
      </c>
      <c r="E4380" s="520" t="s">
        <v>63445</v>
      </c>
    </row>
    <row r="4381" spans="1:5">
      <c r="A4381" s="519">
        <v>38897</v>
      </c>
      <c r="B4381" s="519" t="s">
        <v>61876</v>
      </c>
      <c r="C4381" s="519" t="s">
        <v>57174</v>
      </c>
      <c r="D4381" s="519" t="s">
        <v>40591</v>
      </c>
      <c r="E4381" s="520" t="s">
        <v>55761</v>
      </c>
    </row>
    <row r="4382" spans="1:5">
      <c r="A4382" s="519">
        <v>38899</v>
      </c>
      <c r="B4382" s="519" t="s">
        <v>61878</v>
      </c>
      <c r="C4382" s="519" t="s">
        <v>57174</v>
      </c>
      <c r="D4382" s="519" t="s">
        <v>40591</v>
      </c>
      <c r="E4382" s="520" t="s">
        <v>56491</v>
      </c>
    </row>
    <row r="4383" spans="1:5">
      <c r="A4383" s="519">
        <v>38900</v>
      </c>
      <c r="B4383" s="519" t="s">
        <v>61879</v>
      </c>
      <c r="C4383" s="519" t="s">
        <v>57174</v>
      </c>
      <c r="D4383" s="519" t="s">
        <v>40591</v>
      </c>
      <c r="E4383" s="520" t="s">
        <v>65436</v>
      </c>
    </row>
    <row r="4384" spans="1:5">
      <c r="A4384" s="519">
        <v>38901</v>
      </c>
      <c r="B4384" s="519" t="s">
        <v>61880</v>
      </c>
      <c r="C4384" s="519" t="s">
        <v>57174</v>
      </c>
      <c r="D4384" s="519" t="s">
        <v>40591</v>
      </c>
      <c r="E4384" s="520" t="s">
        <v>62162</v>
      </c>
    </row>
    <row r="4385" spans="1:5">
      <c r="A4385" s="519">
        <v>38904</v>
      </c>
      <c r="B4385" s="519" t="s">
        <v>61882</v>
      </c>
      <c r="C4385" s="519" t="s">
        <v>57174</v>
      </c>
      <c r="D4385" s="519" t="s">
        <v>40591</v>
      </c>
      <c r="E4385" s="520" t="s">
        <v>65437</v>
      </c>
    </row>
    <row r="4386" spans="1:5">
      <c r="A4386" s="519">
        <v>38903</v>
      </c>
      <c r="B4386" s="519" t="s">
        <v>61884</v>
      </c>
      <c r="C4386" s="519" t="s">
        <v>57174</v>
      </c>
      <c r="D4386" s="519" t="s">
        <v>40591</v>
      </c>
      <c r="E4386" s="520" t="s">
        <v>65438</v>
      </c>
    </row>
    <row r="4387" spans="1:5">
      <c r="A4387" s="519">
        <v>7091</v>
      </c>
      <c r="B4387" s="519" t="s">
        <v>61885</v>
      </c>
      <c r="C4387" s="519" t="s">
        <v>57174</v>
      </c>
      <c r="D4387" s="519" t="s">
        <v>57170</v>
      </c>
      <c r="E4387" s="520" t="s">
        <v>55754</v>
      </c>
    </row>
    <row r="4388" spans="1:5">
      <c r="A4388" s="519">
        <v>11655</v>
      </c>
      <c r="B4388" s="519" t="s">
        <v>61886</v>
      </c>
      <c r="C4388" s="519" t="s">
        <v>57174</v>
      </c>
      <c r="D4388" s="519" t="s">
        <v>57170</v>
      </c>
      <c r="E4388" s="520" t="s">
        <v>56630</v>
      </c>
    </row>
    <row r="4389" spans="1:5">
      <c r="A4389" s="519">
        <v>11656</v>
      </c>
      <c r="B4389" s="519" t="s">
        <v>61888</v>
      </c>
      <c r="C4389" s="519" t="s">
        <v>57174</v>
      </c>
      <c r="D4389" s="519" t="s">
        <v>57170</v>
      </c>
      <c r="E4389" s="520" t="s">
        <v>65439</v>
      </c>
    </row>
    <row r="4390" spans="1:5">
      <c r="A4390" s="519">
        <v>37948</v>
      </c>
      <c r="B4390" s="519" t="s">
        <v>61889</v>
      </c>
      <c r="C4390" s="519" t="s">
        <v>57174</v>
      </c>
      <c r="D4390" s="519" t="s">
        <v>57170</v>
      </c>
      <c r="E4390" s="520" t="s">
        <v>51197</v>
      </c>
    </row>
    <row r="4391" spans="1:5">
      <c r="A4391" s="519">
        <v>7097</v>
      </c>
      <c r="B4391" s="519" t="s">
        <v>61890</v>
      </c>
      <c r="C4391" s="519" t="s">
        <v>57174</v>
      </c>
      <c r="D4391" s="519" t="s">
        <v>57170</v>
      </c>
      <c r="E4391" s="520" t="s">
        <v>62455</v>
      </c>
    </row>
    <row r="4392" spans="1:5">
      <c r="A4392" s="519">
        <v>11657</v>
      </c>
      <c r="B4392" s="519" t="s">
        <v>61891</v>
      </c>
      <c r="C4392" s="519" t="s">
        <v>57174</v>
      </c>
      <c r="D4392" s="519" t="s">
        <v>57170</v>
      </c>
      <c r="E4392" s="520" t="s">
        <v>61537</v>
      </c>
    </row>
    <row r="4393" spans="1:5">
      <c r="A4393" s="519">
        <v>11658</v>
      </c>
      <c r="B4393" s="519" t="s">
        <v>61892</v>
      </c>
      <c r="C4393" s="519" t="s">
        <v>57174</v>
      </c>
      <c r="D4393" s="519" t="s">
        <v>57170</v>
      </c>
      <c r="E4393" s="520" t="s">
        <v>58182</v>
      </c>
    </row>
    <row r="4394" spans="1:5">
      <c r="A4394" s="519">
        <v>7146</v>
      </c>
      <c r="B4394" s="519" t="s">
        <v>61893</v>
      </c>
      <c r="C4394" s="519" t="s">
        <v>57174</v>
      </c>
      <c r="D4394" s="519" t="s">
        <v>57170</v>
      </c>
      <c r="E4394" s="520" t="s">
        <v>65440</v>
      </c>
    </row>
    <row r="4395" spans="1:5">
      <c r="A4395" s="519">
        <v>7138</v>
      </c>
      <c r="B4395" s="519" t="s">
        <v>61894</v>
      </c>
      <c r="C4395" s="519" t="s">
        <v>57174</v>
      </c>
      <c r="D4395" s="519" t="s">
        <v>57170</v>
      </c>
      <c r="E4395" s="520" t="s">
        <v>55439</v>
      </c>
    </row>
    <row r="4396" spans="1:5">
      <c r="A4396" s="519">
        <v>7139</v>
      </c>
      <c r="B4396" s="519" t="s">
        <v>61895</v>
      </c>
      <c r="C4396" s="519" t="s">
        <v>57174</v>
      </c>
      <c r="D4396" s="519" t="s">
        <v>57170</v>
      </c>
      <c r="E4396" s="520" t="s">
        <v>23222</v>
      </c>
    </row>
    <row r="4397" spans="1:5">
      <c r="A4397" s="519">
        <v>7140</v>
      </c>
      <c r="B4397" s="519" t="s">
        <v>61896</v>
      </c>
      <c r="C4397" s="519" t="s">
        <v>57174</v>
      </c>
      <c r="D4397" s="519" t="s">
        <v>57170</v>
      </c>
      <c r="E4397" s="520" t="s">
        <v>55348</v>
      </c>
    </row>
    <row r="4398" spans="1:5">
      <c r="A4398" s="519">
        <v>7141</v>
      </c>
      <c r="B4398" s="519" t="s">
        <v>61897</v>
      </c>
      <c r="C4398" s="519" t="s">
        <v>57174</v>
      </c>
      <c r="D4398" s="519" t="s">
        <v>57170</v>
      </c>
      <c r="E4398" s="520" t="s">
        <v>60376</v>
      </c>
    </row>
    <row r="4399" spans="1:5">
      <c r="A4399" s="519">
        <v>7143</v>
      </c>
      <c r="B4399" s="519" t="s">
        <v>61899</v>
      </c>
      <c r="C4399" s="519" t="s">
        <v>57174</v>
      </c>
      <c r="D4399" s="519" t="s">
        <v>57170</v>
      </c>
      <c r="E4399" s="520" t="s">
        <v>65441</v>
      </c>
    </row>
    <row r="4400" spans="1:5">
      <c r="A4400" s="519">
        <v>7144</v>
      </c>
      <c r="B4400" s="519" t="s">
        <v>61901</v>
      </c>
      <c r="C4400" s="519" t="s">
        <v>57174</v>
      </c>
      <c r="D4400" s="519" t="s">
        <v>57170</v>
      </c>
      <c r="E4400" s="520" t="s">
        <v>65442</v>
      </c>
    </row>
    <row r="4401" spans="1:5">
      <c r="A4401" s="519">
        <v>7145</v>
      </c>
      <c r="B4401" s="519" t="s">
        <v>61903</v>
      </c>
      <c r="C4401" s="519" t="s">
        <v>57174</v>
      </c>
      <c r="D4401" s="519" t="s">
        <v>57170</v>
      </c>
      <c r="E4401" s="520" t="s">
        <v>65443</v>
      </c>
    </row>
    <row r="4402" spans="1:5">
      <c r="A4402" s="519">
        <v>7142</v>
      </c>
      <c r="B4402" s="519" t="s">
        <v>61904</v>
      </c>
      <c r="C4402" s="519" t="s">
        <v>57174</v>
      </c>
      <c r="D4402" s="519" t="s">
        <v>57170</v>
      </c>
      <c r="E4402" s="520" t="s">
        <v>29796</v>
      </c>
    </row>
    <row r="4403" spans="1:5">
      <c r="A4403" s="519">
        <v>3593</v>
      </c>
      <c r="B4403" s="519" t="s">
        <v>61906</v>
      </c>
      <c r="C4403" s="519" t="s">
        <v>57174</v>
      </c>
      <c r="D4403" s="519" t="s">
        <v>40591</v>
      </c>
      <c r="E4403" s="520" t="s">
        <v>65444</v>
      </c>
    </row>
    <row r="4404" spans="1:5">
      <c r="A4404" s="519">
        <v>3588</v>
      </c>
      <c r="B4404" s="519" t="s">
        <v>61907</v>
      </c>
      <c r="C4404" s="519" t="s">
        <v>57174</v>
      </c>
      <c r="D4404" s="519" t="s">
        <v>40591</v>
      </c>
      <c r="E4404" s="520" t="s">
        <v>55569</v>
      </c>
    </row>
    <row r="4405" spans="1:5">
      <c r="A4405" s="519">
        <v>3585</v>
      </c>
      <c r="B4405" s="519" t="s">
        <v>61908</v>
      </c>
      <c r="C4405" s="519" t="s">
        <v>57174</v>
      </c>
      <c r="D4405" s="519" t="s">
        <v>40591</v>
      </c>
      <c r="E4405" s="520" t="s">
        <v>51170</v>
      </c>
    </row>
    <row r="4406" spans="1:5">
      <c r="A4406" s="519">
        <v>3587</v>
      </c>
      <c r="B4406" s="519" t="s">
        <v>61909</v>
      </c>
      <c r="C4406" s="519" t="s">
        <v>57174</v>
      </c>
      <c r="D4406" s="519" t="s">
        <v>40591</v>
      </c>
      <c r="E4406" s="520" t="s">
        <v>62854</v>
      </c>
    </row>
    <row r="4407" spans="1:5">
      <c r="A4407" s="519">
        <v>3590</v>
      </c>
      <c r="B4407" s="519" t="s">
        <v>61910</v>
      </c>
      <c r="C4407" s="519" t="s">
        <v>57174</v>
      </c>
      <c r="D4407" s="519" t="s">
        <v>40591</v>
      </c>
      <c r="E4407" s="520" t="s">
        <v>65445</v>
      </c>
    </row>
    <row r="4408" spans="1:5">
      <c r="A4408" s="519">
        <v>3589</v>
      </c>
      <c r="B4408" s="519" t="s">
        <v>61912</v>
      </c>
      <c r="C4408" s="519" t="s">
        <v>57174</v>
      </c>
      <c r="D4408" s="519" t="s">
        <v>40591</v>
      </c>
      <c r="E4408" s="520" t="s">
        <v>65446</v>
      </c>
    </row>
    <row r="4409" spans="1:5">
      <c r="A4409" s="519">
        <v>3586</v>
      </c>
      <c r="B4409" s="519" t="s">
        <v>61913</v>
      </c>
      <c r="C4409" s="519" t="s">
        <v>57174</v>
      </c>
      <c r="D4409" s="519" t="s">
        <v>40591</v>
      </c>
      <c r="E4409" s="520" t="s">
        <v>60514</v>
      </c>
    </row>
    <row r="4410" spans="1:5">
      <c r="A4410" s="519">
        <v>3592</v>
      </c>
      <c r="B4410" s="519" t="s">
        <v>61914</v>
      </c>
      <c r="C4410" s="519" t="s">
        <v>57174</v>
      </c>
      <c r="D4410" s="519" t="s">
        <v>40591</v>
      </c>
      <c r="E4410" s="520" t="s">
        <v>65447</v>
      </c>
    </row>
    <row r="4411" spans="1:5">
      <c r="A4411" s="519">
        <v>3591</v>
      </c>
      <c r="B4411" s="519" t="s">
        <v>61915</v>
      </c>
      <c r="C4411" s="519" t="s">
        <v>57174</v>
      </c>
      <c r="D4411" s="519" t="s">
        <v>40591</v>
      </c>
      <c r="E4411" s="520" t="s">
        <v>65448</v>
      </c>
    </row>
    <row r="4412" spans="1:5">
      <c r="A4412" s="519">
        <v>40396</v>
      </c>
      <c r="B4412" s="519" t="s">
        <v>61916</v>
      </c>
      <c r="C4412" s="519" t="s">
        <v>57174</v>
      </c>
      <c r="D4412" s="519" t="s">
        <v>40591</v>
      </c>
      <c r="E4412" s="520" t="s">
        <v>65449</v>
      </c>
    </row>
    <row r="4413" spans="1:5">
      <c r="A4413" s="519">
        <v>40395</v>
      </c>
      <c r="B4413" s="519" t="s">
        <v>61917</v>
      </c>
      <c r="C4413" s="519" t="s">
        <v>57174</v>
      </c>
      <c r="D4413" s="519" t="s">
        <v>40591</v>
      </c>
      <c r="E4413" s="520" t="s">
        <v>65450</v>
      </c>
    </row>
    <row r="4414" spans="1:5">
      <c r="A4414" s="519">
        <v>40392</v>
      </c>
      <c r="B4414" s="519" t="s">
        <v>61918</v>
      </c>
      <c r="C4414" s="519" t="s">
        <v>57174</v>
      </c>
      <c r="D4414" s="519" t="s">
        <v>40591</v>
      </c>
      <c r="E4414" s="520" t="s">
        <v>49458</v>
      </c>
    </row>
    <row r="4415" spans="1:5">
      <c r="A4415" s="519">
        <v>40394</v>
      </c>
      <c r="B4415" s="519" t="s">
        <v>61920</v>
      </c>
      <c r="C4415" s="519" t="s">
        <v>57174</v>
      </c>
      <c r="D4415" s="519" t="s">
        <v>40591</v>
      </c>
      <c r="E4415" s="520" t="s">
        <v>65451</v>
      </c>
    </row>
    <row r="4416" spans="1:5">
      <c r="A4416" s="519">
        <v>40398</v>
      </c>
      <c r="B4416" s="519" t="s">
        <v>61921</v>
      </c>
      <c r="C4416" s="519" t="s">
        <v>57174</v>
      </c>
      <c r="D4416" s="519" t="s">
        <v>40591</v>
      </c>
      <c r="E4416" s="520" t="s">
        <v>65452</v>
      </c>
    </row>
    <row r="4417" spans="1:5">
      <c r="A4417" s="519">
        <v>40397</v>
      </c>
      <c r="B4417" s="519" t="s">
        <v>61922</v>
      </c>
      <c r="C4417" s="519" t="s">
        <v>57174</v>
      </c>
      <c r="D4417" s="519" t="s">
        <v>40591</v>
      </c>
      <c r="E4417" s="520" t="s">
        <v>65453</v>
      </c>
    </row>
    <row r="4418" spans="1:5">
      <c r="A4418" s="519">
        <v>40393</v>
      </c>
      <c r="B4418" s="519" t="s">
        <v>61923</v>
      </c>
      <c r="C4418" s="519" t="s">
        <v>57174</v>
      </c>
      <c r="D4418" s="519" t="s">
        <v>40591</v>
      </c>
      <c r="E4418" s="520" t="s">
        <v>65454</v>
      </c>
    </row>
    <row r="4419" spans="1:5">
      <c r="A4419" s="519">
        <v>40399</v>
      </c>
      <c r="B4419" s="519" t="s">
        <v>61925</v>
      </c>
      <c r="C4419" s="519" t="s">
        <v>57174</v>
      </c>
      <c r="D4419" s="519" t="s">
        <v>40591</v>
      </c>
      <c r="E4419" s="520" t="s">
        <v>65455</v>
      </c>
    </row>
    <row r="4420" spans="1:5">
      <c r="A4420" s="519">
        <v>39322</v>
      </c>
      <c r="B4420" s="519" t="s">
        <v>61926</v>
      </c>
      <c r="C4420" s="519" t="s">
        <v>57174</v>
      </c>
      <c r="D4420" s="519" t="s">
        <v>40591</v>
      </c>
      <c r="E4420" s="520" t="s">
        <v>26259</v>
      </c>
    </row>
    <row r="4421" spans="1:5">
      <c r="A4421" s="519">
        <v>39289</v>
      </c>
      <c r="B4421" s="519" t="s">
        <v>61927</v>
      </c>
      <c r="C4421" s="519" t="s">
        <v>57174</v>
      </c>
      <c r="D4421" s="519" t="s">
        <v>40591</v>
      </c>
      <c r="E4421" s="520" t="s">
        <v>56763</v>
      </c>
    </row>
    <row r="4422" spans="1:5">
      <c r="A4422" s="519">
        <v>39290</v>
      </c>
      <c r="B4422" s="519" t="s">
        <v>61928</v>
      </c>
      <c r="C4422" s="519" t="s">
        <v>57174</v>
      </c>
      <c r="D4422" s="519" t="s">
        <v>40591</v>
      </c>
      <c r="E4422" s="520" t="s">
        <v>65456</v>
      </c>
    </row>
    <row r="4423" spans="1:5">
      <c r="A4423" s="519">
        <v>39291</v>
      </c>
      <c r="B4423" s="519" t="s">
        <v>61929</v>
      </c>
      <c r="C4423" s="519" t="s">
        <v>57174</v>
      </c>
      <c r="D4423" s="519" t="s">
        <v>40591</v>
      </c>
      <c r="E4423" s="520" t="s">
        <v>62274</v>
      </c>
    </row>
    <row r="4424" spans="1:5">
      <c r="A4424" s="519">
        <v>20174</v>
      </c>
      <c r="B4424" s="519" t="s">
        <v>61930</v>
      </c>
      <c r="C4424" s="519" t="s">
        <v>57174</v>
      </c>
      <c r="D4424" s="519" t="s">
        <v>57170</v>
      </c>
      <c r="E4424" s="520" t="s">
        <v>55923</v>
      </c>
    </row>
    <row r="4425" spans="1:5">
      <c r="A4425" s="519">
        <v>41892</v>
      </c>
      <c r="B4425" s="519" t="s">
        <v>61931</v>
      </c>
      <c r="C4425" s="519" t="s">
        <v>57174</v>
      </c>
      <c r="D4425" s="519" t="s">
        <v>40591</v>
      </c>
      <c r="E4425" s="520" t="s">
        <v>65457</v>
      </c>
    </row>
    <row r="4426" spans="1:5">
      <c r="A4426" s="519">
        <v>7048</v>
      </c>
      <c r="B4426" s="519" t="s">
        <v>61932</v>
      </c>
      <c r="C4426" s="519" t="s">
        <v>57174</v>
      </c>
      <c r="D4426" s="519" t="s">
        <v>40591</v>
      </c>
      <c r="E4426" s="520" t="s">
        <v>53509</v>
      </c>
    </row>
    <row r="4427" spans="1:5">
      <c r="A4427" s="519">
        <v>7088</v>
      </c>
      <c r="B4427" s="519" t="s">
        <v>61933</v>
      </c>
      <c r="C4427" s="519" t="s">
        <v>57174</v>
      </c>
      <c r="D4427" s="519" t="s">
        <v>40591</v>
      </c>
      <c r="E4427" s="520" t="s">
        <v>65458</v>
      </c>
    </row>
    <row r="4428" spans="1:5">
      <c r="A4428" s="519">
        <v>20179</v>
      </c>
      <c r="B4428" s="519" t="s">
        <v>61934</v>
      </c>
      <c r="C4428" s="519" t="s">
        <v>57174</v>
      </c>
      <c r="D4428" s="519" t="s">
        <v>57170</v>
      </c>
      <c r="E4428" s="520" t="s">
        <v>65459</v>
      </c>
    </row>
    <row r="4429" spans="1:5">
      <c r="A4429" s="519">
        <v>20178</v>
      </c>
      <c r="B4429" s="519" t="s">
        <v>61935</v>
      </c>
      <c r="C4429" s="519" t="s">
        <v>57174</v>
      </c>
      <c r="D4429" s="519" t="s">
        <v>57170</v>
      </c>
      <c r="E4429" s="520" t="s">
        <v>59102</v>
      </c>
    </row>
    <row r="4430" spans="1:5">
      <c r="A4430" s="519">
        <v>20180</v>
      </c>
      <c r="B4430" s="519" t="s">
        <v>61936</v>
      </c>
      <c r="C4430" s="519" t="s">
        <v>57174</v>
      </c>
      <c r="D4430" s="519" t="s">
        <v>57170</v>
      </c>
      <c r="E4430" s="520" t="s">
        <v>65460</v>
      </c>
    </row>
    <row r="4431" spans="1:5">
      <c r="A4431" s="519">
        <v>20181</v>
      </c>
      <c r="B4431" s="519" t="s">
        <v>61937</v>
      </c>
      <c r="C4431" s="519" t="s">
        <v>57174</v>
      </c>
      <c r="D4431" s="519" t="s">
        <v>57170</v>
      </c>
      <c r="E4431" s="520" t="s">
        <v>65461</v>
      </c>
    </row>
    <row r="4432" spans="1:5">
      <c r="A4432" s="519">
        <v>20177</v>
      </c>
      <c r="B4432" s="519" t="s">
        <v>61938</v>
      </c>
      <c r="C4432" s="519" t="s">
        <v>57174</v>
      </c>
      <c r="D4432" s="519" t="s">
        <v>57170</v>
      </c>
      <c r="E4432" s="520" t="s">
        <v>61149</v>
      </c>
    </row>
    <row r="4433" spans="1:5">
      <c r="A4433" s="519">
        <v>7082</v>
      </c>
      <c r="B4433" s="519" t="s">
        <v>61939</v>
      </c>
      <c r="C4433" s="519" t="s">
        <v>57174</v>
      </c>
      <c r="D4433" s="519" t="s">
        <v>40591</v>
      </c>
      <c r="E4433" s="520" t="s">
        <v>65462</v>
      </c>
    </row>
    <row r="4434" spans="1:5">
      <c r="A4434" s="519">
        <v>42707</v>
      </c>
      <c r="B4434" s="519" t="s">
        <v>61940</v>
      </c>
      <c r="C4434" s="519" t="s">
        <v>57174</v>
      </c>
      <c r="D4434" s="519" t="s">
        <v>40591</v>
      </c>
      <c r="E4434" s="520" t="s">
        <v>65463</v>
      </c>
    </row>
    <row r="4435" spans="1:5">
      <c r="A4435" s="519">
        <v>7069</v>
      </c>
      <c r="B4435" s="519" t="s">
        <v>61941</v>
      </c>
      <c r="C4435" s="519" t="s">
        <v>57174</v>
      </c>
      <c r="D4435" s="519" t="s">
        <v>40591</v>
      </c>
      <c r="E4435" s="520" t="s">
        <v>65464</v>
      </c>
    </row>
    <row r="4436" spans="1:5">
      <c r="A4436" s="519">
        <v>42708</v>
      </c>
      <c r="B4436" s="519" t="s">
        <v>61942</v>
      </c>
      <c r="C4436" s="519" t="s">
        <v>57174</v>
      </c>
      <c r="D4436" s="519" t="s">
        <v>40591</v>
      </c>
      <c r="E4436" s="520" t="s">
        <v>65465</v>
      </c>
    </row>
    <row r="4437" spans="1:5">
      <c r="A4437" s="519">
        <v>7070</v>
      </c>
      <c r="B4437" s="519" t="s">
        <v>61943</v>
      </c>
      <c r="C4437" s="519" t="s">
        <v>57174</v>
      </c>
      <c r="D4437" s="519" t="s">
        <v>40591</v>
      </c>
      <c r="E4437" s="520" t="s">
        <v>65466</v>
      </c>
    </row>
    <row r="4438" spans="1:5">
      <c r="A4438" s="519">
        <v>42709</v>
      </c>
      <c r="B4438" s="519" t="s">
        <v>61944</v>
      </c>
      <c r="C4438" s="519" t="s">
        <v>57174</v>
      </c>
      <c r="D4438" s="519" t="s">
        <v>40591</v>
      </c>
      <c r="E4438" s="520" t="s">
        <v>65467</v>
      </c>
    </row>
    <row r="4439" spans="1:5">
      <c r="A4439" s="519">
        <v>42710</v>
      </c>
      <c r="B4439" s="519" t="s">
        <v>61945</v>
      </c>
      <c r="C4439" s="519" t="s">
        <v>57174</v>
      </c>
      <c r="D4439" s="519" t="s">
        <v>40591</v>
      </c>
      <c r="E4439" s="520" t="s">
        <v>65468</v>
      </c>
    </row>
    <row r="4440" spans="1:5">
      <c r="A4440" s="519">
        <v>42716</v>
      </c>
      <c r="B4440" s="519" t="s">
        <v>61946</v>
      </c>
      <c r="C4440" s="519" t="s">
        <v>57174</v>
      </c>
      <c r="D4440" s="519" t="s">
        <v>40591</v>
      </c>
      <c r="E4440" s="520" t="s">
        <v>65469</v>
      </c>
    </row>
    <row r="4441" spans="1:5">
      <c r="A4441" s="519">
        <v>20172</v>
      </c>
      <c r="B4441" s="519" t="s">
        <v>61947</v>
      </c>
      <c r="C4441" s="519" t="s">
        <v>57174</v>
      </c>
      <c r="D4441" s="519" t="s">
        <v>40591</v>
      </c>
      <c r="E4441" s="520" t="s">
        <v>65470</v>
      </c>
    </row>
    <row r="4442" spans="1:5">
      <c r="A4442" s="519">
        <v>40945</v>
      </c>
      <c r="B4442" s="519" t="s">
        <v>65471</v>
      </c>
      <c r="C4442" s="519" t="s">
        <v>57385</v>
      </c>
      <c r="D4442" s="519" t="s">
        <v>57170</v>
      </c>
      <c r="E4442" s="520" t="s">
        <v>65472</v>
      </c>
    </row>
    <row r="4443" spans="1:5">
      <c r="A4443" s="519">
        <v>40946</v>
      </c>
      <c r="B4443" s="519" t="s">
        <v>61948</v>
      </c>
      <c r="C4443" s="519" t="s">
        <v>57388</v>
      </c>
      <c r="D4443" s="519" t="s">
        <v>57170</v>
      </c>
      <c r="E4443" s="520" t="s">
        <v>65473</v>
      </c>
    </row>
    <row r="4444" spans="1:5">
      <c r="A4444" s="519">
        <v>7153</v>
      </c>
      <c r="B4444" s="519" t="s">
        <v>65474</v>
      </c>
      <c r="C4444" s="519" t="s">
        <v>57385</v>
      </c>
      <c r="D4444" s="519" t="s">
        <v>57170</v>
      </c>
      <c r="E4444" s="520" t="s">
        <v>56273</v>
      </c>
    </row>
    <row r="4445" spans="1:5">
      <c r="A4445" s="519">
        <v>41089</v>
      </c>
      <c r="B4445" s="519" t="s">
        <v>61949</v>
      </c>
      <c r="C4445" s="519" t="s">
        <v>57388</v>
      </c>
      <c r="D4445" s="519" t="s">
        <v>57170</v>
      </c>
      <c r="E4445" s="520" t="s">
        <v>65475</v>
      </c>
    </row>
    <row r="4446" spans="1:5">
      <c r="A4446" s="519">
        <v>40943</v>
      </c>
      <c r="B4446" s="519" t="s">
        <v>65476</v>
      </c>
      <c r="C4446" s="519" t="s">
        <v>57385</v>
      </c>
      <c r="D4446" s="519" t="s">
        <v>57170</v>
      </c>
      <c r="E4446" s="520" t="s">
        <v>65477</v>
      </c>
    </row>
    <row r="4447" spans="1:5">
      <c r="A4447" s="519">
        <v>40944</v>
      </c>
      <c r="B4447" s="519" t="s">
        <v>61950</v>
      </c>
      <c r="C4447" s="519" t="s">
        <v>57388</v>
      </c>
      <c r="D4447" s="519" t="s">
        <v>57170</v>
      </c>
      <c r="E4447" s="520" t="s">
        <v>65478</v>
      </c>
    </row>
    <row r="4448" spans="1:5">
      <c r="A4448" s="519">
        <v>6175</v>
      </c>
      <c r="B4448" s="519" t="s">
        <v>61951</v>
      </c>
      <c r="C4448" s="519" t="s">
        <v>57385</v>
      </c>
      <c r="D4448" s="519" t="s">
        <v>57170</v>
      </c>
      <c r="E4448" s="520" t="s">
        <v>54724</v>
      </c>
    </row>
    <row r="4449" spans="1:5">
      <c r="A4449" s="519">
        <v>41092</v>
      </c>
      <c r="B4449" s="519" t="s">
        <v>61952</v>
      </c>
      <c r="C4449" s="519" t="s">
        <v>57388</v>
      </c>
      <c r="D4449" s="519" t="s">
        <v>57170</v>
      </c>
      <c r="E4449" s="520" t="s">
        <v>65479</v>
      </c>
    </row>
    <row r="4450" spans="1:5">
      <c r="A4450" s="519">
        <v>37712</v>
      </c>
      <c r="B4450" s="519" t="s">
        <v>61953</v>
      </c>
      <c r="C4450" s="519" t="s">
        <v>57171</v>
      </c>
      <c r="D4450" s="519" t="s">
        <v>57170</v>
      </c>
      <c r="E4450" s="520" t="s">
        <v>65480</v>
      </c>
    </row>
    <row r="4451" spans="1:5">
      <c r="A4451" s="519">
        <v>34547</v>
      </c>
      <c r="B4451" s="519" t="s">
        <v>61955</v>
      </c>
      <c r="C4451" s="519" t="s">
        <v>57188</v>
      </c>
      <c r="D4451" s="519" t="s">
        <v>57170</v>
      </c>
      <c r="E4451" s="520" t="s">
        <v>53005</v>
      </c>
    </row>
    <row r="4452" spans="1:5">
      <c r="A4452" s="519">
        <v>34548</v>
      </c>
      <c r="B4452" s="519" t="s">
        <v>61957</v>
      </c>
      <c r="C4452" s="519" t="s">
        <v>57188</v>
      </c>
      <c r="D4452" s="519" t="s">
        <v>57170</v>
      </c>
      <c r="E4452" s="520" t="s">
        <v>57969</v>
      </c>
    </row>
    <row r="4453" spans="1:5">
      <c r="A4453" s="519">
        <v>34558</v>
      </c>
      <c r="B4453" s="519" t="s">
        <v>61958</v>
      </c>
      <c r="C4453" s="519" t="s">
        <v>57188</v>
      </c>
      <c r="D4453" s="519" t="s">
        <v>57170</v>
      </c>
      <c r="E4453" s="520" t="s">
        <v>24638</v>
      </c>
    </row>
    <row r="4454" spans="1:5">
      <c r="A4454" s="519">
        <v>34550</v>
      </c>
      <c r="B4454" s="519" t="s">
        <v>61960</v>
      </c>
      <c r="C4454" s="519" t="s">
        <v>57188</v>
      </c>
      <c r="D4454" s="519" t="s">
        <v>57170</v>
      </c>
      <c r="E4454" s="520" t="s">
        <v>57744</v>
      </c>
    </row>
    <row r="4455" spans="1:5">
      <c r="A4455" s="519">
        <v>34557</v>
      </c>
      <c r="B4455" s="519" t="s">
        <v>61961</v>
      </c>
      <c r="C4455" s="519" t="s">
        <v>57188</v>
      </c>
      <c r="D4455" s="519" t="s">
        <v>57170</v>
      </c>
      <c r="E4455" s="520" t="s">
        <v>49453</v>
      </c>
    </row>
    <row r="4456" spans="1:5">
      <c r="A4456" s="519">
        <v>37411</v>
      </c>
      <c r="B4456" s="519" t="s">
        <v>61962</v>
      </c>
      <c r="C4456" s="519" t="s">
        <v>57171</v>
      </c>
      <c r="D4456" s="519" t="s">
        <v>57170</v>
      </c>
      <c r="E4456" s="520" t="s">
        <v>60547</v>
      </c>
    </row>
    <row r="4457" spans="1:5">
      <c r="A4457" s="519">
        <v>39508</v>
      </c>
      <c r="B4457" s="519" t="s">
        <v>61963</v>
      </c>
      <c r="C4457" s="519" t="s">
        <v>57171</v>
      </c>
      <c r="D4457" s="519" t="s">
        <v>57170</v>
      </c>
      <c r="E4457" s="520" t="s">
        <v>55920</v>
      </c>
    </row>
    <row r="4458" spans="1:5">
      <c r="A4458" s="519">
        <v>39507</v>
      </c>
      <c r="B4458" s="519" t="s">
        <v>61965</v>
      </c>
      <c r="C4458" s="519" t="s">
        <v>57171</v>
      </c>
      <c r="D4458" s="519" t="s">
        <v>57170</v>
      </c>
      <c r="E4458" s="520" t="s">
        <v>63560</v>
      </c>
    </row>
    <row r="4459" spans="1:5">
      <c r="A4459" s="519">
        <v>7155</v>
      </c>
      <c r="B4459" s="519" t="s">
        <v>61966</v>
      </c>
      <c r="C4459" s="519" t="s">
        <v>57171</v>
      </c>
      <c r="D4459" s="519" t="s">
        <v>57170</v>
      </c>
      <c r="E4459" s="520" t="s">
        <v>65481</v>
      </c>
    </row>
    <row r="4460" spans="1:5">
      <c r="A4460" s="519">
        <v>42406</v>
      </c>
      <c r="B4460" s="519" t="s">
        <v>61967</v>
      </c>
      <c r="C4460" s="519" t="s">
        <v>57171</v>
      </c>
      <c r="D4460" s="519" t="s">
        <v>57170</v>
      </c>
      <c r="E4460" s="520" t="s">
        <v>62119</v>
      </c>
    </row>
    <row r="4461" spans="1:5">
      <c r="A4461" s="519">
        <v>7156</v>
      </c>
      <c r="B4461" s="519" t="s">
        <v>61969</v>
      </c>
      <c r="C4461" s="519" t="s">
        <v>57171</v>
      </c>
      <c r="D4461" s="519" t="s">
        <v>57172</v>
      </c>
      <c r="E4461" s="520" t="s">
        <v>61784</v>
      </c>
    </row>
    <row r="4462" spans="1:5">
      <c r="A4462" s="519">
        <v>43127</v>
      </c>
      <c r="B4462" s="519" t="s">
        <v>61971</v>
      </c>
      <c r="C4462" s="519" t="s">
        <v>57171</v>
      </c>
      <c r="D4462" s="519" t="s">
        <v>57170</v>
      </c>
      <c r="E4462" s="520" t="s">
        <v>65482</v>
      </c>
    </row>
    <row r="4463" spans="1:5">
      <c r="A4463" s="519">
        <v>10917</v>
      </c>
      <c r="B4463" s="519" t="s">
        <v>61972</v>
      </c>
      <c r="C4463" s="519" t="s">
        <v>57171</v>
      </c>
      <c r="D4463" s="519" t="s">
        <v>57170</v>
      </c>
      <c r="E4463" s="520" t="s">
        <v>49871</v>
      </c>
    </row>
    <row r="4464" spans="1:5">
      <c r="A4464" s="519">
        <v>21141</v>
      </c>
      <c r="B4464" s="519" t="s">
        <v>61973</v>
      </c>
      <c r="C4464" s="519" t="s">
        <v>57171</v>
      </c>
      <c r="D4464" s="519" t="s">
        <v>57170</v>
      </c>
      <c r="E4464" s="520" t="s">
        <v>55646</v>
      </c>
    </row>
    <row r="4465" spans="1:5">
      <c r="A4465" s="519">
        <v>39509</v>
      </c>
      <c r="B4465" s="519" t="s">
        <v>61974</v>
      </c>
      <c r="C4465" s="519" t="s">
        <v>57171</v>
      </c>
      <c r="D4465" s="519" t="s">
        <v>57170</v>
      </c>
      <c r="E4465" s="520" t="s">
        <v>65472</v>
      </c>
    </row>
    <row r="4466" spans="1:5">
      <c r="A4466" s="519">
        <v>44529</v>
      </c>
      <c r="B4466" s="519" t="s">
        <v>65483</v>
      </c>
      <c r="C4466" s="519" t="s">
        <v>57171</v>
      </c>
      <c r="D4466" s="519" t="s">
        <v>57170</v>
      </c>
      <c r="E4466" s="520" t="s">
        <v>57945</v>
      </c>
    </row>
    <row r="4467" spans="1:5">
      <c r="A4467" s="519">
        <v>7167</v>
      </c>
      <c r="B4467" s="519" t="s">
        <v>61976</v>
      </c>
      <c r="C4467" s="519" t="s">
        <v>57171</v>
      </c>
      <c r="D4467" s="519" t="s">
        <v>57170</v>
      </c>
      <c r="E4467" s="520" t="s">
        <v>63012</v>
      </c>
    </row>
    <row r="4468" spans="1:5">
      <c r="A4468" s="519">
        <v>10928</v>
      </c>
      <c r="B4468" s="519" t="s">
        <v>61977</v>
      </c>
      <c r="C4468" s="519" t="s">
        <v>57171</v>
      </c>
      <c r="D4468" s="519" t="s">
        <v>57170</v>
      </c>
      <c r="E4468" s="520" t="s">
        <v>50776</v>
      </c>
    </row>
    <row r="4469" spans="1:5">
      <c r="A4469" s="519">
        <v>10933</v>
      </c>
      <c r="B4469" s="519" t="s">
        <v>61979</v>
      </c>
      <c r="C4469" s="519" t="s">
        <v>57171</v>
      </c>
      <c r="D4469" s="519" t="s">
        <v>57170</v>
      </c>
      <c r="E4469" s="520" t="s">
        <v>65484</v>
      </c>
    </row>
    <row r="4470" spans="1:5">
      <c r="A4470" s="519">
        <v>7158</v>
      </c>
      <c r="B4470" s="519" t="s">
        <v>61980</v>
      </c>
      <c r="C4470" s="519" t="s">
        <v>57171</v>
      </c>
      <c r="D4470" s="519" t="s">
        <v>57172</v>
      </c>
      <c r="E4470" s="520" t="s">
        <v>60149</v>
      </c>
    </row>
    <row r="4471" spans="1:5">
      <c r="A4471" s="519">
        <v>10927</v>
      </c>
      <c r="B4471" s="519" t="s">
        <v>61981</v>
      </c>
      <c r="C4471" s="519" t="s">
        <v>57171</v>
      </c>
      <c r="D4471" s="519" t="s">
        <v>57170</v>
      </c>
      <c r="E4471" s="520" t="s">
        <v>65485</v>
      </c>
    </row>
    <row r="4472" spans="1:5">
      <c r="A4472" s="519">
        <v>7162</v>
      </c>
      <c r="B4472" s="519" t="s">
        <v>61983</v>
      </c>
      <c r="C4472" s="519" t="s">
        <v>57171</v>
      </c>
      <c r="D4472" s="519" t="s">
        <v>57170</v>
      </c>
      <c r="E4472" s="520" t="s">
        <v>65486</v>
      </c>
    </row>
    <row r="4473" spans="1:5">
      <c r="A4473" s="519">
        <v>10932</v>
      </c>
      <c r="B4473" s="519" t="s">
        <v>61984</v>
      </c>
      <c r="C4473" s="519" t="s">
        <v>57171</v>
      </c>
      <c r="D4473" s="519" t="s">
        <v>57170</v>
      </c>
      <c r="E4473" s="520" t="s">
        <v>65487</v>
      </c>
    </row>
    <row r="4474" spans="1:5">
      <c r="A4474" s="519">
        <v>10937</v>
      </c>
      <c r="B4474" s="519" t="s">
        <v>61985</v>
      </c>
      <c r="C4474" s="519" t="s">
        <v>57171</v>
      </c>
      <c r="D4474" s="519" t="s">
        <v>57170</v>
      </c>
      <c r="E4474" s="520" t="s">
        <v>65488</v>
      </c>
    </row>
    <row r="4475" spans="1:5">
      <c r="A4475" s="519">
        <v>10935</v>
      </c>
      <c r="B4475" s="519" t="s">
        <v>61987</v>
      </c>
      <c r="C4475" s="519" t="s">
        <v>57171</v>
      </c>
      <c r="D4475" s="519" t="s">
        <v>57170</v>
      </c>
      <c r="E4475" s="520" t="s">
        <v>55328</v>
      </c>
    </row>
    <row r="4476" spans="1:5">
      <c r="A4476" s="519">
        <v>10931</v>
      </c>
      <c r="B4476" s="519" t="s">
        <v>61989</v>
      </c>
      <c r="C4476" s="519" t="s">
        <v>57171</v>
      </c>
      <c r="D4476" s="519" t="s">
        <v>57170</v>
      </c>
      <c r="E4476" s="520" t="s">
        <v>51417</v>
      </c>
    </row>
    <row r="4477" spans="1:5">
      <c r="A4477" s="519">
        <v>7164</v>
      </c>
      <c r="B4477" s="519" t="s">
        <v>61990</v>
      </c>
      <c r="C4477" s="519" t="s">
        <v>57171</v>
      </c>
      <c r="D4477" s="519" t="s">
        <v>57170</v>
      </c>
      <c r="E4477" s="520" t="s">
        <v>65489</v>
      </c>
    </row>
    <row r="4478" spans="1:5">
      <c r="A4478" s="519">
        <v>36887</v>
      </c>
      <c r="B4478" s="519" t="s">
        <v>61991</v>
      </c>
      <c r="C4478" s="519" t="s">
        <v>57171</v>
      </c>
      <c r="D4478" s="519" t="s">
        <v>57170</v>
      </c>
      <c r="E4478" s="520" t="s">
        <v>51110</v>
      </c>
    </row>
    <row r="4479" spans="1:5">
      <c r="A4479" s="519">
        <v>34630</v>
      </c>
      <c r="B4479" s="519" t="s">
        <v>61992</v>
      </c>
      <c r="C4479" s="519" t="s">
        <v>57174</v>
      </c>
      <c r="D4479" s="519" t="s">
        <v>57170</v>
      </c>
      <c r="E4479" s="520" t="s">
        <v>65490</v>
      </c>
    </row>
    <row r="4480" spans="1:5">
      <c r="A4480" s="519">
        <v>7161</v>
      </c>
      <c r="B4480" s="519" t="s">
        <v>61993</v>
      </c>
      <c r="C4480" s="519" t="s">
        <v>57171</v>
      </c>
      <c r="D4480" s="519" t="s">
        <v>57170</v>
      </c>
      <c r="E4480" s="520" t="s">
        <v>65491</v>
      </c>
    </row>
    <row r="4481" spans="1:5">
      <c r="A4481" s="519">
        <v>7170</v>
      </c>
      <c r="B4481" s="519" t="s">
        <v>61994</v>
      </c>
      <c r="C4481" s="519" t="s">
        <v>57171</v>
      </c>
      <c r="D4481" s="519" t="s">
        <v>57170</v>
      </c>
      <c r="E4481" s="520" t="s">
        <v>22876</v>
      </c>
    </row>
    <row r="4482" spans="1:5">
      <c r="A4482" s="519">
        <v>37524</v>
      </c>
      <c r="B4482" s="519" t="s">
        <v>61995</v>
      </c>
      <c r="C4482" s="519" t="s">
        <v>57188</v>
      </c>
      <c r="D4482" s="519" t="s">
        <v>57172</v>
      </c>
      <c r="E4482" s="520" t="s">
        <v>55872</v>
      </c>
    </row>
    <row r="4483" spans="1:5">
      <c r="A4483" s="519">
        <v>37525</v>
      </c>
      <c r="B4483" s="519" t="s">
        <v>61996</v>
      </c>
      <c r="C4483" s="519" t="s">
        <v>57188</v>
      </c>
      <c r="D4483" s="519" t="s">
        <v>57170</v>
      </c>
      <c r="E4483" s="520" t="s">
        <v>53391</v>
      </c>
    </row>
    <row r="4484" spans="1:5">
      <c r="A4484" s="519">
        <v>36789</v>
      </c>
      <c r="B4484" s="519" t="s">
        <v>61997</v>
      </c>
      <c r="C4484" s="519" t="s">
        <v>57174</v>
      </c>
      <c r="D4484" s="519" t="s">
        <v>57170</v>
      </c>
      <c r="E4484" s="520" t="s">
        <v>58375</v>
      </c>
    </row>
    <row r="4485" spans="1:5">
      <c r="A4485" s="519">
        <v>7173</v>
      </c>
      <c r="B4485" s="519" t="s">
        <v>61998</v>
      </c>
      <c r="C4485" s="519" t="s">
        <v>57706</v>
      </c>
      <c r="D4485" s="519" t="s">
        <v>57172</v>
      </c>
      <c r="E4485" s="520" t="s">
        <v>62706</v>
      </c>
    </row>
    <row r="4486" spans="1:5">
      <c r="A4486" s="519">
        <v>7175</v>
      </c>
      <c r="B4486" s="519" t="s">
        <v>61999</v>
      </c>
      <c r="C4486" s="519" t="s">
        <v>57174</v>
      </c>
      <c r="D4486" s="519" t="s">
        <v>57170</v>
      </c>
      <c r="E4486" s="520" t="s">
        <v>50808</v>
      </c>
    </row>
    <row r="4487" spans="1:5">
      <c r="A4487" s="519">
        <v>40741</v>
      </c>
      <c r="B4487" s="519" t="s">
        <v>62000</v>
      </c>
      <c r="C4487" s="519" t="s">
        <v>57174</v>
      </c>
      <c r="D4487" s="519" t="s">
        <v>57170</v>
      </c>
      <c r="E4487" s="520" t="s">
        <v>60287</v>
      </c>
    </row>
    <row r="4488" spans="1:5">
      <c r="A4488" s="519">
        <v>7184</v>
      </c>
      <c r="B4488" s="519" t="s">
        <v>62001</v>
      </c>
      <c r="C4488" s="519" t="s">
        <v>57171</v>
      </c>
      <c r="D4488" s="519" t="s">
        <v>40591</v>
      </c>
      <c r="E4488" s="520" t="s">
        <v>63948</v>
      </c>
    </row>
    <row r="4489" spans="1:5">
      <c r="A4489" s="519">
        <v>34458</v>
      </c>
      <c r="B4489" s="519" t="s">
        <v>62003</v>
      </c>
      <c r="C4489" s="519" t="s">
        <v>57174</v>
      </c>
      <c r="D4489" s="519" t="s">
        <v>57170</v>
      </c>
      <c r="E4489" s="520" t="s">
        <v>65492</v>
      </c>
    </row>
    <row r="4490" spans="1:5">
      <c r="A4490" s="519">
        <v>34464</v>
      </c>
      <c r="B4490" s="519" t="s">
        <v>62005</v>
      </c>
      <c r="C4490" s="519" t="s">
        <v>57174</v>
      </c>
      <c r="D4490" s="519" t="s">
        <v>57170</v>
      </c>
      <c r="E4490" s="520" t="s">
        <v>65493</v>
      </c>
    </row>
    <row r="4491" spans="1:5">
      <c r="A4491" s="519">
        <v>34468</v>
      </c>
      <c r="B4491" s="519" t="s">
        <v>62006</v>
      </c>
      <c r="C4491" s="519" t="s">
        <v>57174</v>
      </c>
      <c r="D4491" s="519" t="s">
        <v>57170</v>
      </c>
      <c r="E4491" s="520" t="s">
        <v>65494</v>
      </c>
    </row>
    <row r="4492" spans="1:5">
      <c r="A4492" s="519">
        <v>34473</v>
      </c>
      <c r="B4492" s="519" t="s">
        <v>62007</v>
      </c>
      <c r="C4492" s="519" t="s">
        <v>57174</v>
      </c>
      <c r="D4492" s="519" t="s">
        <v>57170</v>
      </c>
      <c r="E4492" s="520" t="s">
        <v>65495</v>
      </c>
    </row>
    <row r="4493" spans="1:5">
      <c r="A4493" s="519">
        <v>34480</v>
      </c>
      <c r="B4493" s="519" t="s">
        <v>62008</v>
      </c>
      <c r="C4493" s="519" t="s">
        <v>57174</v>
      </c>
      <c r="D4493" s="519" t="s">
        <v>57170</v>
      </c>
      <c r="E4493" s="520" t="s">
        <v>65496</v>
      </c>
    </row>
    <row r="4494" spans="1:5">
      <c r="A4494" s="519">
        <v>34486</v>
      </c>
      <c r="B4494" s="519" t="s">
        <v>62009</v>
      </c>
      <c r="C4494" s="519" t="s">
        <v>57174</v>
      </c>
      <c r="D4494" s="519" t="s">
        <v>57170</v>
      </c>
      <c r="E4494" s="520" t="s">
        <v>65497</v>
      </c>
    </row>
    <row r="4495" spans="1:5">
      <c r="A4495" s="519">
        <v>7190</v>
      </c>
      <c r="B4495" s="519" t="s">
        <v>62010</v>
      </c>
      <c r="C4495" s="519" t="s">
        <v>57174</v>
      </c>
      <c r="D4495" s="519" t="s">
        <v>57170</v>
      </c>
      <c r="E4495" s="520" t="s">
        <v>63649</v>
      </c>
    </row>
    <row r="4496" spans="1:5">
      <c r="A4496" s="519">
        <v>34417</v>
      </c>
      <c r="B4496" s="519" t="s">
        <v>62011</v>
      </c>
      <c r="C4496" s="519" t="s">
        <v>57174</v>
      </c>
      <c r="D4496" s="519" t="s">
        <v>57170</v>
      </c>
      <c r="E4496" s="520" t="s">
        <v>65498</v>
      </c>
    </row>
    <row r="4497" spans="1:5">
      <c r="A4497" s="519">
        <v>7213</v>
      </c>
      <c r="B4497" s="519" t="s">
        <v>62012</v>
      </c>
      <c r="C4497" s="519" t="s">
        <v>57171</v>
      </c>
      <c r="D4497" s="519" t="s">
        <v>57170</v>
      </c>
      <c r="E4497" s="520" t="s">
        <v>56560</v>
      </c>
    </row>
    <row r="4498" spans="1:5">
      <c r="A4498" s="519">
        <v>7195</v>
      </c>
      <c r="B4498" s="519" t="s">
        <v>62013</v>
      </c>
      <c r="C4498" s="519" t="s">
        <v>57174</v>
      </c>
      <c r="D4498" s="519" t="s">
        <v>57170</v>
      </c>
      <c r="E4498" s="520" t="s">
        <v>65499</v>
      </c>
    </row>
    <row r="4499" spans="1:5">
      <c r="A4499" s="519">
        <v>7186</v>
      </c>
      <c r="B4499" s="519" t="s">
        <v>62014</v>
      </c>
      <c r="C4499" s="519" t="s">
        <v>57174</v>
      </c>
      <c r="D4499" s="519" t="s">
        <v>57172</v>
      </c>
      <c r="E4499" s="520" t="s">
        <v>56872</v>
      </c>
    </row>
    <row r="4500" spans="1:5">
      <c r="A4500" s="519">
        <v>7194</v>
      </c>
      <c r="B4500" s="519" t="s">
        <v>62015</v>
      </c>
      <c r="C4500" s="519" t="s">
        <v>57171</v>
      </c>
      <c r="D4500" s="519" t="s">
        <v>57170</v>
      </c>
      <c r="E4500" s="520" t="s">
        <v>56368</v>
      </c>
    </row>
    <row r="4501" spans="1:5">
      <c r="A4501" s="519">
        <v>7197</v>
      </c>
      <c r="B4501" s="519" t="s">
        <v>62018</v>
      </c>
      <c r="C4501" s="519" t="s">
        <v>57174</v>
      </c>
      <c r="D4501" s="519" t="s">
        <v>57170</v>
      </c>
      <c r="E4501" s="520" t="s">
        <v>65500</v>
      </c>
    </row>
    <row r="4502" spans="1:5">
      <c r="A4502" s="519">
        <v>7192</v>
      </c>
      <c r="B4502" s="519" t="s">
        <v>62020</v>
      </c>
      <c r="C4502" s="519" t="s">
        <v>57174</v>
      </c>
      <c r="D4502" s="519" t="s">
        <v>57170</v>
      </c>
      <c r="E4502" s="520" t="s">
        <v>56871</v>
      </c>
    </row>
    <row r="4503" spans="1:5">
      <c r="A4503" s="519">
        <v>7193</v>
      </c>
      <c r="B4503" s="519" t="s">
        <v>62022</v>
      </c>
      <c r="C4503" s="519" t="s">
        <v>57174</v>
      </c>
      <c r="D4503" s="519" t="s">
        <v>57170</v>
      </c>
      <c r="E4503" s="520" t="s">
        <v>65501</v>
      </c>
    </row>
    <row r="4504" spans="1:5">
      <c r="A4504" s="519">
        <v>7189</v>
      </c>
      <c r="B4504" s="519" t="s">
        <v>62023</v>
      </c>
      <c r="C4504" s="519" t="s">
        <v>57174</v>
      </c>
      <c r="D4504" s="519" t="s">
        <v>57170</v>
      </c>
      <c r="E4504" s="520" t="s">
        <v>65502</v>
      </c>
    </row>
    <row r="4505" spans="1:5">
      <c r="A4505" s="519">
        <v>34402</v>
      </c>
      <c r="B4505" s="519" t="s">
        <v>62024</v>
      </c>
      <c r="C4505" s="519" t="s">
        <v>57174</v>
      </c>
      <c r="D4505" s="519" t="s">
        <v>57170</v>
      </c>
      <c r="E4505" s="520" t="s">
        <v>65503</v>
      </c>
    </row>
    <row r="4506" spans="1:5">
      <c r="A4506" s="519">
        <v>7245</v>
      </c>
      <c r="B4506" s="519" t="s">
        <v>62025</v>
      </c>
      <c r="C4506" s="519" t="s">
        <v>57174</v>
      </c>
      <c r="D4506" s="519" t="s">
        <v>57170</v>
      </c>
      <c r="E4506" s="520" t="s">
        <v>65504</v>
      </c>
    </row>
    <row r="4507" spans="1:5">
      <c r="A4507" s="519">
        <v>34425</v>
      </c>
      <c r="B4507" s="519" t="s">
        <v>62026</v>
      </c>
      <c r="C4507" s="519" t="s">
        <v>57174</v>
      </c>
      <c r="D4507" s="519" t="s">
        <v>57170</v>
      </c>
      <c r="E4507" s="520" t="s">
        <v>65505</v>
      </c>
    </row>
    <row r="4508" spans="1:5">
      <c r="A4508" s="519">
        <v>7223</v>
      </c>
      <c r="B4508" s="519" t="s">
        <v>62027</v>
      </c>
      <c r="C4508" s="519" t="s">
        <v>57174</v>
      </c>
      <c r="D4508" s="519" t="s">
        <v>57170</v>
      </c>
      <c r="E4508" s="520" t="s">
        <v>65506</v>
      </c>
    </row>
    <row r="4509" spans="1:5">
      <c r="A4509" s="519">
        <v>7234</v>
      </c>
      <c r="B4509" s="519" t="s">
        <v>62028</v>
      </c>
      <c r="C4509" s="519" t="s">
        <v>57174</v>
      </c>
      <c r="D4509" s="519" t="s">
        <v>57170</v>
      </c>
      <c r="E4509" s="520" t="s">
        <v>65507</v>
      </c>
    </row>
    <row r="4510" spans="1:5">
      <c r="A4510" s="519">
        <v>7224</v>
      </c>
      <c r="B4510" s="519" t="s">
        <v>62029</v>
      </c>
      <c r="C4510" s="519" t="s">
        <v>57174</v>
      </c>
      <c r="D4510" s="519" t="s">
        <v>57170</v>
      </c>
      <c r="E4510" s="520" t="s">
        <v>65508</v>
      </c>
    </row>
    <row r="4511" spans="1:5">
      <c r="A4511" s="519">
        <v>7225</v>
      </c>
      <c r="B4511" s="519" t="s">
        <v>62030</v>
      </c>
      <c r="C4511" s="519" t="s">
        <v>57174</v>
      </c>
      <c r="D4511" s="519" t="s">
        <v>57170</v>
      </c>
      <c r="E4511" s="520" t="s">
        <v>65509</v>
      </c>
    </row>
    <row r="4512" spans="1:5">
      <c r="A4512" s="519">
        <v>7226</v>
      </c>
      <c r="B4512" s="519" t="s">
        <v>62031</v>
      </c>
      <c r="C4512" s="519" t="s">
        <v>57174</v>
      </c>
      <c r="D4512" s="519" t="s">
        <v>57170</v>
      </c>
      <c r="E4512" s="520" t="s">
        <v>65510</v>
      </c>
    </row>
    <row r="4513" spans="1:5">
      <c r="A4513" s="519">
        <v>7227</v>
      </c>
      <c r="B4513" s="519" t="s">
        <v>62032</v>
      </c>
      <c r="C4513" s="519" t="s">
        <v>57174</v>
      </c>
      <c r="D4513" s="519" t="s">
        <v>57170</v>
      </c>
      <c r="E4513" s="520" t="s">
        <v>65511</v>
      </c>
    </row>
    <row r="4514" spans="1:5">
      <c r="A4514" s="519">
        <v>7212</v>
      </c>
      <c r="B4514" s="519" t="s">
        <v>62033</v>
      </c>
      <c r="C4514" s="519" t="s">
        <v>57174</v>
      </c>
      <c r="D4514" s="519" t="s">
        <v>57170</v>
      </c>
      <c r="E4514" s="520" t="s">
        <v>65512</v>
      </c>
    </row>
    <row r="4515" spans="1:5">
      <c r="A4515" s="519">
        <v>7229</v>
      </c>
      <c r="B4515" s="519" t="s">
        <v>62034</v>
      </c>
      <c r="C4515" s="519" t="s">
        <v>57174</v>
      </c>
      <c r="D4515" s="519" t="s">
        <v>57170</v>
      </c>
      <c r="E4515" s="520" t="s">
        <v>65513</v>
      </c>
    </row>
    <row r="4516" spans="1:5">
      <c r="A4516" s="519">
        <v>7230</v>
      </c>
      <c r="B4516" s="519" t="s">
        <v>62035</v>
      </c>
      <c r="C4516" s="519" t="s">
        <v>57174</v>
      </c>
      <c r="D4516" s="519" t="s">
        <v>57170</v>
      </c>
      <c r="E4516" s="520" t="s">
        <v>65514</v>
      </c>
    </row>
    <row r="4517" spans="1:5">
      <c r="A4517" s="519">
        <v>7231</v>
      </c>
      <c r="B4517" s="519" t="s">
        <v>62036</v>
      </c>
      <c r="C4517" s="519" t="s">
        <v>57174</v>
      </c>
      <c r="D4517" s="519" t="s">
        <v>57170</v>
      </c>
      <c r="E4517" s="520" t="s">
        <v>56951</v>
      </c>
    </row>
    <row r="4518" spans="1:5">
      <c r="A4518" s="519">
        <v>7220</v>
      </c>
      <c r="B4518" s="519" t="s">
        <v>62037</v>
      </c>
      <c r="C4518" s="519" t="s">
        <v>57174</v>
      </c>
      <c r="D4518" s="519" t="s">
        <v>57170</v>
      </c>
      <c r="E4518" s="520" t="s">
        <v>65515</v>
      </c>
    </row>
    <row r="4519" spans="1:5">
      <c r="A4519" s="519">
        <v>34447</v>
      </c>
      <c r="B4519" s="519" t="s">
        <v>62038</v>
      </c>
      <c r="C4519" s="519" t="s">
        <v>57174</v>
      </c>
      <c r="D4519" s="519" t="s">
        <v>57170</v>
      </c>
      <c r="E4519" s="520" t="s">
        <v>65516</v>
      </c>
    </row>
    <row r="4520" spans="1:5">
      <c r="A4520" s="519">
        <v>7233</v>
      </c>
      <c r="B4520" s="519" t="s">
        <v>62039</v>
      </c>
      <c r="C4520" s="519" t="s">
        <v>57174</v>
      </c>
      <c r="D4520" s="519" t="s">
        <v>57170</v>
      </c>
      <c r="E4520" s="520" t="s">
        <v>65517</v>
      </c>
    </row>
    <row r="4521" spans="1:5">
      <c r="A4521" s="519">
        <v>40740</v>
      </c>
      <c r="B4521" s="519" t="s">
        <v>65518</v>
      </c>
      <c r="C4521" s="519" t="s">
        <v>57171</v>
      </c>
      <c r="D4521" s="519" t="s">
        <v>57170</v>
      </c>
      <c r="E4521" s="520" t="s">
        <v>65312</v>
      </c>
    </row>
    <row r="4522" spans="1:5">
      <c r="A4522" s="519">
        <v>25007</v>
      </c>
      <c r="B4522" s="519" t="s">
        <v>62040</v>
      </c>
      <c r="C4522" s="519" t="s">
        <v>57171</v>
      </c>
      <c r="D4522" s="519" t="s">
        <v>57172</v>
      </c>
      <c r="E4522" s="520" t="s">
        <v>65519</v>
      </c>
    </row>
    <row r="4523" spans="1:5">
      <c r="A4523" s="519">
        <v>43071</v>
      </c>
      <c r="B4523" s="519" t="s">
        <v>62041</v>
      </c>
      <c r="C4523" s="519" t="s">
        <v>57171</v>
      </c>
      <c r="D4523" s="519" t="s">
        <v>57170</v>
      </c>
      <c r="E4523" s="520" t="s">
        <v>65520</v>
      </c>
    </row>
    <row r="4524" spans="1:5">
      <c r="A4524" s="519">
        <v>39520</v>
      </c>
      <c r="B4524" s="519" t="s">
        <v>62042</v>
      </c>
      <c r="C4524" s="519" t="s">
        <v>57171</v>
      </c>
      <c r="D4524" s="519" t="s">
        <v>57170</v>
      </c>
      <c r="E4524" s="520" t="s">
        <v>65521</v>
      </c>
    </row>
    <row r="4525" spans="1:5">
      <c r="A4525" s="519">
        <v>39521</v>
      </c>
      <c r="B4525" s="519" t="s">
        <v>62043</v>
      </c>
      <c r="C4525" s="519" t="s">
        <v>57171</v>
      </c>
      <c r="D4525" s="519" t="s">
        <v>57170</v>
      </c>
      <c r="E4525" s="520" t="s">
        <v>65522</v>
      </c>
    </row>
    <row r="4526" spans="1:5">
      <c r="A4526" s="519">
        <v>39522</v>
      </c>
      <c r="B4526" s="519" t="s">
        <v>62044</v>
      </c>
      <c r="C4526" s="519" t="s">
        <v>57171</v>
      </c>
      <c r="D4526" s="519" t="s">
        <v>57170</v>
      </c>
      <c r="E4526" s="520" t="s">
        <v>65523</v>
      </c>
    </row>
    <row r="4527" spans="1:5">
      <c r="A4527" s="519">
        <v>7243</v>
      </c>
      <c r="B4527" s="519" t="s">
        <v>62045</v>
      </c>
      <c r="C4527" s="519" t="s">
        <v>57171</v>
      </c>
      <c r="D4527" s="519" t="s">
        <v>57170</v>
      </c>
      <c r="E4527" s="520" t="s">
        <v>52319</v>
      </c>
    </row>
    <row r="4528" spans="1:5">
      <c r="A4528" s="519">
        <v>11067</v>
      </c>
      <c r="B4528" s="519" t="s">
        <v>62047</v>
      </c>
      <c r="C4528" s="519" t="s">
        <v>57174</v>
      </c>
      <c r="D4528" s="519" t="s">
        <v>57170</v>
      </c>
      <c r="E4528" s="520" t="s">
        <v>65524</v>
      </c>
    </row>
    <row r="4529" spans="1:5">
      <c r="A4529" s="519">
        <v>11068</v>
      </c>
      <c r="B4529" s="519" t="s">
        <v>62048</v>
      </c>
      <c r="C4529" s="519" t="s">
        <v>57174</v>
      </c>
      <c r="D4529" s="519" t="s">
        <v>57170</v>
      </c>
      <c r="E4529" s="520" t="s">
        <v>65525</v>
      </c>
    </row>
    <row r="4530" spans="1:5">
      <c r="A4530" s="519">
        <v>7246</v>
      </c>
      <c r="B4530" s="519" t="s">
        <v>62049</v>
      </c>
      <c r="C4530" s="519" t="s">
        <v>57174</v>
      </c>
      <c r="D4530" s="519" t="s">
        <v>57170</v>
      </c>
      <c r="E4530" s="520" t="s">
        <v>55923</v>
      </c>
    </row>
    <row r="4531" spans="1:5">
      <c r="A4531" s="519">
        <v>41097</v>
      </c>
      <c r="B4531" s="519" t="s">
        <v>62051</v>
      </c>
      <c r="C4531" s="519" t="s">
        <v>57388</v>
      </c>
      <c r="D4531" s="519" t="s">
        <v>57170</v>
      </c>
      <c r="E4531" s="520" t="s">
        <v>65526</v>
      </c>
    </row>
    <row r="4532" spans="1:5">
      <c r="A4532" s="519">
        <v>12869</v>
      </c>
      <c r="B4532" s="519" t="s">
        <v>65527</v>
      </c>
      <c r="C4532" s="519" t="s">
        <v>57385</v>
      </c>
      <c r="D4532" s="519" t="s">
        <v>57170</v>
      </c>
      <c r="E4532" s="520" t="s">
        <v>64585</v>
      </c>
    </row>
    <row r="4533" spans="1:5">
      <c r="A4533" s="519">
        <v>1574</v>
      </c>
      <c r="B4533" s="519" t="s">
        <v>62052</v>
      </c>
      <c r="C4533" s="519" t="s">
        <v>57174</v>
      </c>
      <c r="D4533" s="519" t="s">
        <v>40591</v>
      </c>
      <c r="E4533" s="520" t="s">
        <v>55691</v>
      </c>
    </row>
    <row r="4534" spans="1:5">
      <c r="A4534" s="519">
        <v>1581</v>
      </c>
      <c r="B4534" s="519" t="s">
        <v>62053</v>
      </c>
      <c r="C4534" s="519" t="s">
        <v>57174</v>
      </c>
      <c r="D4534" s="519" t="s">
        <v>40591</v>
      </c>
      <c r="E4534" s="520" t="s">
        <v>55858</v>
      </c>
    </row>
    <row r="4535" spans="1:5">
      <c r="A4535" s="519">
        <v>1575</v>
      </c>
      <c r="B4535" s="519" t="s">
        <v>62054</v>
      </c>
      <c r="C4535" s="519" t="s">
        <v>57174</v>
      </c>
      <c r="D4535" s="519" t="s">
        <v>40591</v>
      </c>
      <c r="E4535" s="520" t="s">
        <v>60223</v>
      </c>
    </row>
    <row r="4536" spans="1:5">
      <c r="A4536" s="519">
        <v>1570</v>
      </c>
      <c r="B4536" s="519" t="s">
        <v>62055</v>
      </c>
      <c r="C4536" s="519" t="s">
        <v>57174</v>
      </c>
      <c r="D4536" s="519" t="s">
        <v>40591</v>
      </c>
      <c r="E4536" s="520" t="s">
        <v>50783</v>
      </c>
    </row>
    <row r="4537" spans="1:5">
      <c r="A4537" s="519">
        <v>1576</v>
      </c>
      <c r="B4537" s="519" t="s">
        <v>62056</v>
      </c>
      <c r="C4537" s="519" t="s">
        <v>57174</v>
      </c>
      <c r="D4537" s="519" t="s">
        <v>40591</v>
      </c>
      <c r="E4537" s="520" t="s">
        <v>49457</v>
      </c>
    </row>
    <row r="4538" spans="1:5">
      <c r="A4538" s="519">
        <v>1577</v>
      </c>
      <c r="B4538" s="519" t="s">
        <v>62058</v>
      </c>
      <c r="C4538" s="519" t="s">
        <v>57174</v>
      </c>
      <c r="D4538" s="519" t="s">
        <v>40591</v>
      </c>
      <c r="E4538" s="520" t="s">
        <v>26253</v>
      </c>
    </row>
    <row r="4539" spans="1:5">
      <c r="A4539" s="519">
        <v>1571</v>
      </c>
      <c r="B4539" s="519" t="s">
        <v>62059</v>
      </c>
      <c r="C4539" s="519" t="s">
        <v>57174</v>
      </c>
      <c r="D4539" s="519" t="s">
        <v>40591</v>
      </c>
      <c r="E4539" s="520" t="s">
        <v>55154</v>
      </c>
    </row>
    <row r="4540" spans="1:5">
      <c r="A4540" s="519">
        <v>1578</v>
      </c>
      <c r="B4540" s="519" t="s">
        <v>62060</v>
      </c>
      <c r="C4540" s="519" t="s">
        <v>57174</v>
      </c>
      <c r="D4540" s="519" t="s">
        <v>40591</v>
      </c>
      <c r="E4540" s="520" t="s">
        <v>55891</v>
      </c>
    </row>
    <row r="4541" spans="1:5">
      <c r="A4541" s="519">
        <v>1573</v>
      </c>
      <c r="B4541" s="519" t="s">
        <v>62061</v>
      </c>
      <c r="C4541" s="519" t="s">
        <v>57174</v>
      </c>
      <c r="D4541" s="519" t="s">
        <v>40591</v>
      </c>
      <c r="E4541" s="520" t="s">
        <v>55135</v>
      </c>
    </row>
    <row r="4542" spans="1:5">
      <c r="A4542" s="519">
        <v>1579</v>
      </c>
      <c r="B4542" s="519" t="s">
        <v>62062</v>
      </c>
      <c r="C4542" s="519" t="s">
        <v>57174</v>
      </c>
      <c r="D4542" s="519" t="s">
        <v>40591</v>
      </c>
      <c r="E4542" s="520" t="s">
        <v>26201</v>
      </c>
    </row>
    <row r="4543" spans="1:5">
      <c r="A4543" s="519">
        <v>1580</v>
      </c>
      <c r="B4543" s="519" t="s">
        <v>62063</v>
      </c>
      <c r="C4543" s="519" t="s">
        <v>57174</v>
      </c>
      <c r="D4543" s="519" t="s">
        <v>40591</v>
      </c>
      <c r="E4543" s="520" t="s">
        <v>51114</v>
      </c>
    </row>
    <row r="4544" spans="1:5">
      <c r="A4544" s="519">
        <v>39321</v>
      </c>
      <c r="B4544" s="519" t="s">
        <v>62064</v>
      </c>
      <c r="C4544" s="519" t="s">
        <v>57174</v>
      </c>
      <c r="D4544" s="519" t="s">
        <v>57170</v>
      </c>
      <c r="E4544" s="520" t="s">
        <v>26235</v>
      </c>
    </row>
    <row r="4545" spans="1:5">
      <c r="A4545" s="519">
        <v>39319</v>
      </c>
      <c r="B4545" s="519" t="s">
        <v>62065</v>
      </c>
      <c r="C4545" s="519" t="s">
        <v>57174</v>
      </c>
      <c r="D4545" s="519" t="s">
        <v>57170</v>
      </c>
      <c r="E4545" s="520" t="s">
        <v>55639</v>
      </c>
    </row>
    <row r="4546" spans="1:5">
      <c r="A4546" s="519">
        <v>39320</v>
      </c>
      <c r="B4546" s="519" t="s">
        <v>62066</v>
      </c>
      <c r="C4546" s="519" t="s">
        <v>57174</v>
      </c>
      <c r="D4546" s="519" t="s">
        <v>57170</v>
      </c>
      <c r="E4546" s="520" t="s">
        <v>55307</v>
      </c>
    </row>
    <row r="4547" spans="1:5">
      <c r="A4547" s="519">
        <v>1591</v>
      </c>
      <c r="B4547" s="519" t="s">
        <v>62067</v>
      </c>
      <c r="C4547" s="519" t="s">
        <v>57174</v>
      </c>
      <c r="D4547" s="519" t="s">
        <v>40591</v>
      </c>
      <c r="E4547" s="520" t="s">
        <v>65528</v>
      </c>
    </row>
    <row r="4548" spans="1:5">
      <c r="A4548" s="519">
        <v>1547</v>
      </c>
      <c r="B4548" s="519" t="s">
        <v>62069</v>
      </c>
      <c r="C4548" s="519" t="s">
        <v>57174</v>
      </c>
      <c r="D4548" s="519" t="s">
        <v>40591</v>
      </c>
      <c r="E4548" s="520" t="s">
        <v>65529</v>
      </c>
    </row>
    <row r="4549" spans="1:5">
      <c r="A4549" s="519">
        <v>38196</v>
      </c>
      <c r="B4549" s="519" t="s">
        <v>62070</v>
      </c>
      <c r="C4549" s="519" t="s">
        <v>57174</v>
      </c>
      <c r="D4549" s="519" t="s">
        <v>40591</v>
      </c>
      <c r="E4549" s="520" t="s">
        <v>65530</v>
      </c>
    </row>
    <row r="4550" spans="1:5">
      <c r="A4550" s="519">
        <v>1543</v>
      </c>
      <c r="B4550" s="519" t="s">
        <v>62071</v>
      </c>
      <c r="C4550" s="519" t="s">
        <v>57174</v>
      </c>
      <c r="D4550" s="519" t="s">
        <v>40591</v>
      </c>
      <c r="E4550" s="520" t="s">
        <v>65531</v>
      </c>
    </row>
    <row r="4551" spans="1:5">
      <c r="A4551" s="519">
        <v>1585</v>
      </c>
      <c r="B4551" s="519" t="s">
        <v>62072</v>
      </c>
      <c r="C4551" s="519" t="s">
        <v>57174</v>
      </c>
      <c r="D4551" s="519" t="s">
        <v>40591</v>
      </c>
      <c r="E4551" s="520" t="s">
        <v>55891</v>
      </c>
    </row>
    <row r="4552" spans="1:5">
      <c r="A4552" s="519">
        <v>1593</v>
      </c>
      <c r="B4552" s="519" t="s">
        <v>62073</v>
      </c>
      <c r="C4552" s="519" t="s">
        <v>57174</v>
      </c>
      <c r="D4552" s="519" t="s">
        <v>40591</v>
      </c>
      <c r="E4552" s="520" t="s">
        <v>56715</v>
      </c>
    </row>
    <row r="4553" spans="1:5">
      <c r="A4553" s="519">
        <v>11838</v>
      </c>
      <c r="B4553" s="519" t="s">
        <v>62074</v>
      </c>
      <c r="C4553" s="519" t="s">
        <v>57174</v>
      </c>
      <c r="D4553" s="519" t="s">
        <v>40591</v>
      </c>
      <c r="E4553" s="520" t="s">
        <v>65532</v>
      </c>
    </row>
    <row r="4554" spans="1:5">
      <c r="A4554" s="519">
        <v>1594</v>
      </c>
      <c r="B4554" s="519" t="s">
        <v>62076</v>
      </c>
      <c r="C4554" s="519" t="s">
        <v>57174</v>
      </c>
      <c r="D4554" s="519" t="s">
        <v>40591</v>
      </c>
      <c r="E4554" s="520" t="s">
        <v>65533</v>
      </c>
    </row>
    <row r="4555" spans="1:5">
      <c r="A4555" s="519">
        <v>1586</v>
      </c>
      <c r="B4555" s="519" t="s">
        <v>62077</v>
      </c>
      <c r="C4555" s="519" t="s">
        <v>57174</v>
      </c>
      <c r="D4555" s="519" t="s">
        <v>40591</v>
      </c>
      <c r="E4555" s="520" t="s">
        <v>57972</v>
      </c>
    </row>
    <row r="4556" spans="1:5">
      <c r="A4556" s="519">
        <v>11839</v>
      </c>
      <c r="B4556" s="519" t="s">
        <v>62078</v>
      </c>
      <c r="C4556" s="519" t="s">
        <v>57174</v>
      </c>
      <c r="D4556" s="519" t="s">
        <v>40591</v>
      </c>
      <c r="E4556" s="520" t="s">
        <v>56708</v>
      </c>
    </row>
    <row r="4557" spans="1:5">
      <c r="A4557" s="519">
        <v>1587</v>
      </c>
      <c r="B4557" s="519" t="s">
        <v>62079</v>
      </c>
      <c r="C4557" s="519" t="s">
        <v>57174</v>
      </c>
      <c r="D4557" s="519" t="s">
        <v>40591</v>
      </c>
      <c r="E4557" s="520" t="s">
        <v>58475</v>
      </c>
    </row>
    <row r="4558" spans="1:5">
      <c r="A4558" s="519">
        <v>1545</v>
      </c>
      <c r="B4558" s="519" t="s">
        <v>62080</v>
      </c>
      <c r="C4558" s="519" t="s">
        <v>57174</v>
      </c>
      <c r="D4558" s="519" t="s">
        <v>40591</v>
      </c>
      <c r="E4558" s="520" t="s">
        <v>65534</v>
      </c>
    </row>
    <row r="4559" spans="1:5">
      <c r="A4559" s="519">
        <v>1588</v>
      </c>
      <c r="B4559" s="519" t="s">
        <v>62082</v>
      </c>
      <c r="C4559" s="519" t="s">
        <v>57174</v>
      </c>
      <c r="D4559" s="519" t="s">
        <v>40591</v>
      </c>
      <c r="E4559" s="520" t="s">
        <v>57954</v>
      </c>
    </row>
    <row r="4560" spans="1:5">
      <c r="A4560" s="519">
        <v>1535</v>
      </c>
      <c r="B4560" s="519" t="s">
        <v>62084</v>
      </c>
      <c r="C4560" s="519" t="s">
        <v>57174</v>
      </c>
      <c r="D4560" s="519" t="s">
        <v>40591</v>
      </c>
      <c r="E4560" s="520" t="s">
        <v>49691</v>
      </c>
    </row>
    <row r="4561" spans="1:5">
      <c r="A4561" s="519">
        <v>1589</v>
      </c>
      <c r="B4561" s="519" t="s">
        <v>62085</v>
      </c>
      <c r="C4561" s="519" t="s">
        <v>57174</v>
      </c>
      <c r="D4561" s="519" t="s">
        <v>40591</v>
      </c>
      <c r="E4561" s="520" t="s">
        <v>56635</v>
      </c>
    </row>
    <row r="4562" spans="1:5">
      <c r="A4562" s="519">
        <v>1546</v>
      </c>
      <c r="B4562" s="519" t="s">
        <v>62086</v>
      </c>
      <c r="C4562" s="519" t="s">
        <v>57174</v>
      </c>
      <c r="D4562" s="519" t="s">
        <v>40591</v>
      </c>
      <c r="E4562" s="520" t="s">
        <v>65535</v>
      </c>
    </row>
    <row r="4563" spans="1:5">
      <c r="A4563" s="519">
        <v>1590</v>
      </c>
      <c r="B4563" s="519" t="s">
        <v>62087</v>
      </c>
      <c r="C4563" s="519" t="s">
        <v>57174</v>
      </c>
      <c r="D4563" s="519" t="s">
        <v>40591</v>
      </c>
      <c r="E4563" s="520" t="s">
        <v>59306</v>
      </c>
    </row>
    <row r="4564" spans="1:5">
      <c r="A4564" s="519">
        <v>1542</v>
      </c>
      <c r="B4564" s="519" t="s">
        <v>62088</v>
      </c>
      <c r="C4564" s="519" t="s">
        <v>57174</v>
      </c>
      <c r="D4564" s="519" t="s">
        <v>40591</v>
      </c>
      <c r="E4564" s="520" t="s">
        <v>64023</v>
      </c>
    </row>
    <row r="4565" spans="1:5">
      <c r="A4565" s="519">
        <v>38415</v>
      </c>
      <c r="B4565" s="519" t="s">
        <v>62090</v>
      </c>
      <c r="C4565" s="519" t="s">
        <v>57174</v>
      </c>
      <c r="D4565" s="519" t="s">
        <v>57170</v>
      </c>
      <c r="E4565" s="520" t="s">
        <v>65536</v>
      </c>
    </row>
    <row r="4566" spans="1:5">
      <c r="A4566" s="519">
        <v>38414</v>
      </c>
      <c r="B4566" s="519" t="s">
        <v>62091</v>
      </c>
      <c r="C4566" s="519" t="s">
        <v>57174</v>
      </c>
      <c r="D4566" s="519" t="s">
        <v>57170</v>
      </c>
      <c r="E4566" s="520" t="s">
        <v>65537</v>
      </c>
    </row>
    <row r="4567" spans="1:5">
      <c r="A4567" s="519">
        <v>38128</v>
      </c>
      <c r="B4567" s="519" t="s">
        <v>62092</v>
      </c>
      <c r="C4567" s="519" t="s">
        <v>57251</v>
      </c>
      <c r="D4567" s="519" t="s">
        <v>57172</v>
      </c>
      <c r="E4567" s="520" t="s">
        <v>23454</v>
      </c>
    </row>
    <row r="4568" spans="1:5">
      <c r="A4568" s="519">
        <v>7253</v>
      </c>
      <c r="B4568" s="519" t="s">
        <v>62093</v>
      </c>
      <c r="C4568" s="519" t="s">
        <v>57384</v>
      </c>
      <c r="D4568" s="519" t="s">
        <v>57170</v>
      </c>
      <c r="E4568" s="520" t="s">
        <v>65538</v>
      </c>
    </row>
    <row r="4569" spans="1:5">
      <c r="A4569" s="519">
        <v>4806</v>
      </c>
      <c r="B4569" s="519" t="s">
        <v>62095</v>
      </c>
      <c r="C4569" s="519" t="s">
        <v>57188</v>
      </c>
      <c r="D4569" s="519" t="s">
        <v>57170</v>
      </c>
      <c r="E4569" s="520" t="s">
        <v>55294</v>
      </c>
    </row>
    <row r="4570" spans="1:5">
      <c r="A4570" s="519">
        <v>34401</v>
      </c>
      <c r="B4570" s="519" t="s">
        <v>62096</v>
      </c>
      <c r="C4570" s="519" t="s">
        <v>57174</v>
      </c>
      <c r="D4570" s="519" t="s">
        <v>57170</v>
      </c>
      <c r="E4570" s="520" t="s">
        <v>49863</v>
      </c>
    </row>
    <row r="4571" spans="1:5">
      <c r="A4571" s="519">
        <v>7260</v>
      </c>
      <c r="B4571" s="519" t="s">
        <v>62097</v>
      </c>
      <c r="C4571" s="519" t="s">
        <v>57174</v>
      </c>
      <c r="D4571" s="519" t="s">
        <v>57170</v>
      </c>
      <c r="E4571" s="520" t="s">
        <v>55155</v>
      </c>
    </row>
    <row r="4572" spans="1:5">
      <c r="A4572" s="519">
        <v>7256</v>
      </c>
      <c r="B4572" s="519" t="s">
        <v>62098</v>
      </c>
      <c r="C4572" s="519" t="s">
        <v>57174</v>
      </c>
      <c r="D4572" s="519" t="s">
        <v>57170</v>
      </c>
      <c r="E4572" s="520" t="s">
        <v>58262</v>
      </c>
    </row>
    <row r="4573" spans="1:5">
      <c r="A4573" s="519">
        <v>7258</v>
      </c>
      <c r="B4573" s="519" t="s">
        <v>62099</v>
      </c>
      <c r="C4573" s="519" t="s">
        <v>57174</v>
      </c>
      <c r="D4573" s="519" t="s">
        <v>57170</v>
      </c>
      <c r="E4573" s="520" t="s">
        <v>26239</v>
      </c>
    </row>
    <row r="4574" spans="1:5">
      <c r="A4574" s="519">
        <v>34400</v>
      </c>
      <c r="B4574" s="519" t="s">
        <v>62100</v>
      </c>
      <c r="C4574" s="519" t="s">
        <v>57174</v>
      </c>
      <c r="D4574" s="519" t="s">
        <v>57170</v>
      </c>
      <c r="E4574" s="520" t="s">
        <v>51197</v>
      </c>
    </row>
    <row r="4575" spans="1:5">
      <c r="A4575" s="519">
        <v>10617</v>
      </c>
      <c r="B4575" s="519" t="s">
        <v>62101</v>
      </c>
      <c r="C4575" s="519" t="s">
        <v>57174</v>
      </c>
      <c r="D4575" s="519" t="s">
        <v>57170</v>
      </c>
      <c r="E4575" s="520" t="s">
        <v>58449</v>
      </c>
    </row>
    <row r="4576" spans="1:5">
      <c r="A4576" s="519">
        <v>7274</v>
      </c>
      <c r="B4576" s="519" t="s">
        <v>62102</v>
      </c>
      <c r="C4576" s="519" t="s">
        <v>57174</v>
      </c>
      <c r="D4576" s="519" t="s">
        <v>40591</v>
      </c>
      <c r="E4576" s="520" t="s">
        <v>65539</v>
      </c>
    </row>
    <row r="4577" spans="1:5">
      <c r="A4577" s="519">
        <v>11663</v>
      </c>
      <c r="B4577" s="519" t="s">
        <v>62104</v>
      </c>
      <c r="C4577" s="519" t="s">
        <v>57174</v>
      </c>
      <c r="D4577" s="519" t="s">
        <v>40591</v>
      </c>
      <c r="E4577" s="520" t="s">
        <v>65540</v>
      </c>
    </row>
    <row r="4578" spans="1:5">
      <c r="A4578" s="519">
        <v>154</v>
      </c>
      <c r="B4578" s="519" t="s">
        <v>62105</v>
      </c>
      <c r="C4578" s="519" t="s">
        <v>57184</v>
      </c>
      <c r="D4578" s="519" t="s">
        <v>57170</v>
      </c>
      <c r="E4578" s="520" t="s">
        <v>65541</v>
      </c>
    </row>
    <row r="4579" spans="1:5">
      <c r="A4579" s="519">
        <v>38121</v>
      </c>
      <c r="B4579" s="519" t="s">
        <v>65542</v>
      </c>
      <c r="C4579" s="519" t="s">
        <v>57184</v>
      </c>
      <c r="D4579" s="519" t="s">
        <v>57170</v>
      </c>
      <c r="E4579" s="520" t="s">
        <v>55356</v>
      </c>
    </row>
    <row r="4580" spans="1:5">
      <c r="A4580" s="519">
        <v>43776</v>
      </c>
      <c r="B4580" s="519" t="s">
        <v>62107</v>
      </c>
      <c r="C4580" s="519" t="s">
        <v>57184</v>
      </c>
      <c r="D4580" s="519" t="s">
        <v>57170</v>
      </c>
      <c r="E4580" s="520" t="s">
        <v>58538</v>
      </c>
    </row>
    <row r="4581" spans="1:5">
      <c r="A4581" s="519">
        <v>7343</v>
      </c>
      <c r="B4581" s="519" t="s">
        <v>65543</v>
      </c>
      <c r="C4581" s="519" t="s">
        <v>57184</v>
      </c>
      <c r="D4581" s="519" t="s">
        <v>57170</v>
      </c>
      <c r="E4581" s="520" t="s">
        <v>63036</v>
      </c>
    </row>
    <row r="4582" spans="1:5">
      <c r="A4582" s="519">
        <v>7348</v>
      </c>
      <c r="B4582" s="519" t="s">
        <v>62109</v>
      </c>
      <c r="C4582" s="519" t="s">
        <v>57184</v>
      </c>
      <c r="D4582" s="519" t="s">
        <v>57170</v>
      </c>
      <c r="E4582" s="520" t="s">
        <v>55382</v>
      </c>
    </row>
    <row r="4583" spans="1:5">
      <c r="A4583" s="519">
        <v>7313</v>
      </c>
      <c r="B4583" s="519" t="s">
        <v>62111</v>
      </c>
      <c r="C4583" s="519" t="s">
        <v>57184</v>
      </c>
      <c r="D4583" s="519" t="s">
        <v>57170</v>
      </c>
      <c r="E4583" s="520" t="s">
        <v>25185</v>
      </c>
    </row>
    <row r="4584" spans="1:5">
      <c r="A4584" s="519">
        <v>7319</v>
      </c>
      <c r="B4584" s="519" t="s">
        <v>62112</v>
      </c>
      <c r="C4584" s="519" t="s">
        <v>57184</v>
      </c>
      <c r="D4584" s="519" t="s">
        <v>57170</v>
      </c>
      <c r="E4584" s="520" t="s">
        <v>63674</v>
      </c>
    </row>
    <row r="4585" spans="1:5">
      <c r="A4585" s="519">
        <v>7314</v>
      </c>
      <c r="B4585" s="519" t="s">
        <v>65544</v>
      </c>
      <c r="C4585" s="519" t="s">
        <v>57184</v>
      </c>
      <c r="D4585" s="519" t="s">
        <v>57170</v>
      </c>
      <c r="E4585" s="520" t="s">
        <v>56651</v>
      </c>
    </row>
    <row r="4586" spans="1:5">
      <c r="A4586" s="519">
        <v>7304</v>
      </c>
      <c r="B4586" s="519" t="s">
        <v>62113</v>
      </c>
      <c r="C4586" s="519" t="s">
        <v>57184</v>
      </c>
      <c r="D4586" s="519" t="s">
        <v>57170</v>
      </c>
      <c r="E4586" s="520" t="s">
        <v>62155</v>
      </c>
    </row>
    <row r="4587" spans="1:5">
      <c r="A4587" s="519">
        <v>43649</v>
      </c>
      <c r="B4587" s="519" t="s">
        <v>62114</v>
      </c>
      <c r="C4587" s="519" t="s">
        <v>57184</v>
      </c>
      <c r="D4587" s="519" t="s">
        <v>57170</v>
      </c>
      <c r="E4587" s="520" t="s">
        <v>56882</v>
      </c>
    </row>
    <row r="4588" spans="1:5">
      <c r="A4588" s="519">
        <v>43650</v>
      </c>
      <c r="B4588" s="519" t="s">
        <v>62115</v>
      </c>
      <c r="C4588" s="519" t="s">
        <v>57184</v>
      </c>
      <c r="D4588" s="519" t="s">
        <v>57170</v>
      </c>
      <c r="E4588" s="520" t="s">
        <v>55762</v>
      </c>
    </row>
    <row r="4589" spans="1:5">
      <c r="A4589" s="519">
        <v>7311</v>
      </c>
      <c r="B4589" s="519" t="s">
        <v>62117</v>
      </c>
      <c r="C4589" s="519" t="s">
        <v>57184</v>
      </c>
      <c r="D4589" s="519" t="s">
        <v>57170</v>
      </c>
      <c r="E4589" s="520" t="s">
        <v>65545</v>
      </c>
    </row>
    <row r="4590" spans="1:5">
      <c r="A4590" s="519">
        <v>7292</v>
      </c>
      <c r="B4590" s="519" t="s">
        <v>62118</v>
      </c>
      <c r="C4590" s="519" t="s">
        <v>57184</v>
      </c>
      <c r="D4590" s="519" t="s">
        <v>57172</v>
      </c>
      <c r="E4590" s="520" t="s">
        <v>56751</v>
      </c>
    </row>
    <row r="4591" spans="1:5">
      <c r="A4591" s="519">
        <v>7293</v>
      </c>
      <c r="B4591" s="519" t="s">
        <v>62120</v>
      </c>
      <c r="C4591" s="519" t="s">
        <v>57184</v>
      </c>
      <c r="D4591" s="519" t="s">
        <v>57170</v>
      </c>
      <c r="E4591" s="520" t="s">
        <v>65546</v>
      </c>
    </row>
    <row r="4592" spans="1:5">
      <c r="A4592" s="519">
        <v>7306</v>
      </c>
      <c r="B4592" s="519" t="s">
        <v>62121</v>
      </c>
      <c r="C4592" s="519" t="s">
        <v>57184</v>
      </c>
      <c r="D4592" s="519" t="s">
        <v>57170</v>
      </c>
      <c r="E4592" s="520" t="s">
        <v>65547</v>
      </c>
    </row>
    <row r="4593" spans="1:5">
      <c r="A4593" s="519">
        <v>7288</v>
      </c>
      <c r="B4593" s="519" t="s">
        <v>62123</v>
      </c>
      <c r="C4593" s="519" t="s">
        <v>57184</v>
      </c>
      <c r="D4593" s="519" t="s">
        <v>57170</v>
      </c>
      <c r="E4593" s="520" t="s">
        <v>65548</v>
      </c>
    </row>
    <row r="4594" spans="1:5">
      <c r="A4594" s="519">
        <v>43625</v>
      </c>
      <c r="B4594" s="519" t="s">
        <v>62125</v>
      </c>
      <c r="C4594" s="519" t="s">
        <v>57184</v>
      </c>
      <c r="D4594" s="519" t="s">
        <v>57170</v>
      </c>
      <c r="E4594" s="520" t="s">
        <v>55750</v>
      </c>
    </row>
    <row r="4595" spans="1:5">
      <c r="A4595" s="519">
        <v>43647</v>
      </c>
      <c r="B4595" s="519" t="s">
        <v>62127</v>
      </c>
      <c r="C4595" s="519" t="s">
        <v>57184</v>
      </c>
      <c r="D4595" s="519" t="s">
        <v>57170</v>
      </c>
      <c r="E4595" s="520" t="s">
        <v>58906</v>
      </c>
    </row>
    <row r="4596" spans="1:5">
      <c r="A4596" s="519">
        <v>43648</v>
      </c>
      <c r="B4596" s="519" t="s">
        <v>62128</v>
      </c>
      <c r="C4596" s="519" t="s">
        <v>57184</v>
      </c>
      <c r="D4596" s="519" t="s">
        <v>57170</v>
      </c>
      <c r="E4596" s="520" t="s">
        <v>58136</v>
      </c>
    </row>
    <row r="4597" spans="1:5">
      <c r="A4597" s="519">
        <v>35693</v>
      </c>
      <c r="B4597" s="519" t="s">
        <v>62129</v>
      </c>
      <c r="C4597" s="519" t="s">
        <v>57184</v>
      </c>
      <c r="D4597" s="519" t="s">
        <v>57170</v>
      </c>
      <c r="E4597" s="520" t="s">
        <v>26262</v>
      </c>
    </row>
    <row r="4598" spans="1:5">
      <c r="A4598" s="519">
        <v>7356</v>
      </c>
      <c r="B4598" s="519" t="s">
        <v>65549</v>
      </c>
      <c r="C4598" s="519" t="s">
        <v>57184</v>
      </c>
      <c r="D4598" s="519" t="s">
        <v>57172</v>
      </c>
      <c r="E4598" s="520" t="s">
        <v>55553</v>
      </c>
    </row>
    <row r="4599" spans="1:5">
      <c r="A4599" s="519">
        <v>35692</v>
      </c>
      <c r="B4599" s="519" t="s">
        <v>62130</v>
      </c>
      <c r="C4599" s="519" t="s">
        <v>57184</v>
      </c>
      <c r="D4599" s="519" t="s">
        <v>57170</v>
      </c>
      <c r="E4599" s="520" t="s">
        <v>65550</v>
      </c>
    </row>
    <row r="4600" spans="1:5">
      <c r="A4600" s="519">
        <v>43624</v>
      </c>
      <c r="B4600" s="519" t="s">
        <v>65551</v>
      </c>
      <c r="C4600" s="519" t="s">
        <v>57184</v>
      </c>
      <c r="D4600" s="519" t="s">
        <v>57170</v>
      </c>
      <c r="E4600" s="520" t="s">
        <v>65552</v>
      </c>
    </row>
    <row r="4601" spans="1:5">
      <c r="A4601" s="519">
        <v>7342</v>
      </c>
      <c r="B4601" s="519" t="s">
        <v>62131</v>
      </c>
      <c r="C4601" s="519" t="s">
        <v>57251</v>
      </c>
      <c r="D4601" s="519" t="s">
        <v>57170</v>
      </c>
      <c r="E4601" s="520" t="s">
        <v>58320</v>
      </c>
    </row>
    <row r="4602" spans="1:5">
      <c r="A4602" s="519">
        <v>7350</v>
      </c>
      <c r="B4602" s="519" t="s">
        <v>65553</v>
      </c>
      <c r="C4602" s="519" t="s">
        <v>57184</v>
      </c>
      <c r="D4602" s="519" t="s">
        <v>57170</v>
      </c>
      <c r="E4602" s="520" t="s">
        <v>65554</v>
      </c>
    </row>
    <row r="4603" spans="1:5">
      <c r="A4603" s="519">
        <v>39574</v>
      </c>
      <c r="B4603" s="519" t="s">
        <v>62133</v>
      </c>
      <c r="C4603" s="519" t="s">
        <v>57174</v>
      </c>
      <c r="D4603" s="519" t="s">
        <v>57170</v>
      </c>
      <c r="E4603" s="520" t="s">
        <v>63716</v>
      </c>
    </row>
    <row r="4604" spans="1:5">
      <c r="A4604" s="519">
        <v>11060</v>
      </c>
      <c r="B4604" s="519" t="s">
        <v>62134</v>
      </c>
      <c r="C4604" s="519" t="s">
        <v>57174</v>
      </c>
      <c r="D4604" s="519" t="s">
        <v>57170</v>
      </c>
      <c r="E4604" s="520" t="s">
        <v>65555</v>
      </c>
    </row>
    <row r="4605" spans="1:5">
      <c r="A4605" s="519">
        <v>37401</v>
      </c>
      <c r="B4605" s="519" t="s">
        <v>62135</v>
      </c>
      <c r="C4605" s="519" t="s">
        <v>57174</v>
      </c>
      <c r="D4605" s="519" t="s">
        <v>40591</v>
      </c>
      <c r="E4605" s="520" t="s">
        <v>56921</v>
      </c>
    </row>
    <row r="4606" spans="1:5">
      <c r="A4606" s="519">
        <v>7525</v>
      </c>
      <c r="B4606" s="519" t="s">
        <v>62136</v>
      </c>
      <c r="C4606" s="519" t="s">
        <v>57174</v>
      </c>
      <c r="D4606" s="519" t="s">
        <v>57170</v>
      </c>
      <c r="E4606" s="520" t="s">
        <v>65556</v>
      </c>
    </row>
    <row r="4607" spans="1:5">
      <c r="A4607" s="519">
        <v>7524</v>
      </c>
      <c r="B4607" s="519" t="s">
        <v>62138</v>
      </c>
      <c r="C4607" s="519" t="s">
        <v>57174</v>
      </c>
      <c r="D4607" s="519" t="s">
        <v>57170</v>
      </c>
      <c r="E4607" s="520" t="s">
        <v>65557</v>
      </c>
    </row>
    <row r="4608" spans="1:5">
      <c r="A4608" s="519">
        <v>38105</v>
      </c>
      <c r="B4608" s="519" t="s">
        <v>62139</v>
      </c>
      <c r="C4608" s="519" t="s">
        <v>57174</v>
      </c>
      <c r="D4608" s="519" t="s">
        <v>57170</v>
      </c>
      <c r="E4608" s="520" t="s">
        <v>65558</v>
      </c>
    </row>
    <row r="4609" spans="1:5">
      <c r="A4609" s="519">
        <v>38084</v>
      </c>
      <c r="B4609" s="519" t="s">
        <v>62140</v>
      </c>
      <c r="C4609" s="519" t="s">
        <v>57174</v>
      </c>
      <c r="D4609" s="519" t="s">
        <v>57170</v>
      </c>
      <c r="E4609" s="520" t="s">
        <v>55791</v>
      </c>
    </row>
    <row r="4610" spans="1:5">
      <c r="A4610" s="519">
        <v>38103</v>
      </c>
      <c r="B4610" s="519" t="s">
        <v>62141</v>
      </c>
      <c r="C4610" s="519" t="s">
        <v>57174</v>
      </c>
      <c r="D4610" s="519" t="s">
        <v>57170</v>
      </c>
      <c r="E4610" s="520" t="s">
        <v>23999</v>
      </c>
    </row>
    <row r="4611" spans="1:5">
      <c r="A4611" s="519">
        <v>38082</v>
      </c>
      <c r="B4611" s="519" t="s">
        <v>62142</v>
      </c>
      <c r="C4611" s="519" t="s">
        <v>57174</v>
      </c>
      <c r="D4611" s="519" t="s">
        <v>57170</v>
      </c>
      <c r="E4611" s="520" t="s">
        <v>56469</v>
      </c>
    </row>
    <row r="4612" spans="1:5">
      <c r="A4612" s="519">
        <v>38104</v>
      </c>
      <c r="B4612" s="519" t="s">
        <v>62143</v>
      </c>
      <c r="C4612" s="519" t="s">
        <v>57174</v>
      </c>
      <c r="D4612" s="519" t="s">
        <v>57170</v>
      </c>
      <c r="E4612" s="520" t="s">
        <v>55647</v>
      </c>
    </row>
    <row r="4613" spans="1:5">
      <c r="A4613" s="519">
        <v>38083</v>
      </c>
      <c r="B4613" s="519" t="s">
        <v>62144</v>
      </c>
      <c r="C4613" s="519" t="s">
        <v>57174</v>
      </c>
      <c r="D4613" s="519" t="s">
        <v>57170</v>
      </c>
      <c r="E4613" s="520" t="s">
        <v>59186</v>
      </c>
    </row>
    <row r="4614" spans="1:5">
      <c r="A4614" s="519">
        <v>38101</v>
      </c>
      <c r="B4614" s="519" t="s">
        <v>62145</v>
      </c>
      <c r="C4614" s="519" t="s">
        <v>57174</v>
      </c>
      <c r="D4614" s="519" t="s">
        <v>57170</v>
      </c>
      <c r="E4614" s="520" t="s">
        <v>57972</v>
      </c>
    </row>
    <row r="4615" spans="1:5">
      <c r="A4615" s="519">
        <v>7528</v>
      </c>
      <c r="B4615" s="519" t="s">
        <v>62146</v>
      </c>
      <c r="C4615" s="519" t="s">
        <v>57174</v>
      </c>
      <c r="D4615" s="519" t="s">
        <v>57172</v>
      </c>
      <c r="E4615" s="520" t="s">
        <v>23943</v>
      </c>
    </row>
    <row r="4616" spans="1:5">
      <c r="A4616" s="519">
        <v>12147</v>
      </c>
      <c r="B4616" s="519" t="s">
        <v>62147</v>
      </c>
      <c r="C4616" s="519" t="s">
        <v>57174</v>
      </c>
      <c r="D4616" s="519" t="s">
        <v>57170</v>
      </c>
      <c r="E4616" s="520" t="s">
        <v>55457</v>
      </c>
    </row>
    <row r="4617" spans="1:5">
      <c r="A4617" s="519">
        <v>38075</v>
      </c>
      <c r="B4617" s="519" t="s">
        <v>62148</v>
      </c>
      <c r="C4617" s="519" t="s">
        <v>57174</v>
      </c>
      <c r="D4617" s="519" t="s">
        <v>57170</v>
      </c>
      <c r="E4617" s="520" t="s">
        <v>58553</v>
      </c>
    </row>
    <row r="4618" spans="1:5">
      <c r="A4618" s="519">
        <v>38102</v>
      </c>
      <c r="B4618" s="519" t="s">
        <v>62149</v>
      </c>
      <c r="C4618" s="519" t="s">
        <v>57174</v>
      </c>
      <c r="D4618" s="519" t="s">
        <v>57170</v>
      </c>
      <c r="E4618" s="520" t="s">
        <v>26203</v>
      </c>
    </row>
    <row r="4619" spans="1:5">
      <c r="A4619" s="519">
        <v>38076</v>
      </c>
      <c r="B4619" s="519" t="s">
        <v>62150</v>
      </c>
      <c r="C4619" s="519" t="s">
        <v>57174</v>
      </c>
      <c r="D4619" s="519" t="s">
        <v>57170</v>
      </c>
      <c r="E4619" s="520" t="s">
        <v>55908</v>
      </c>
    </row>
    <row r="4620" spans="1:5">
      <c r="A4620" s="519">
        <v>7592</v>
      </c>
      <c r="B4620" s="519" t="s">
        <v>65559</v>
      </c>
      <c r="C4620" s="519" t="s">
        <v>57385</v>
      </c>
      <c r="D4620" s="519" t="s">
        <v>57172</v>
      </c>
      <c r="E4620" s="520" t="s">
        <v>65560</v>
      </c>
    </row>
    <row r="4621" spans="1:5">
      <c r="A4621" s="519">
        <v>40820</v>
      </c>
      <c r="B4621" s="519" t="s">
        <v>62153</v>
      </c>
      <c r="C4621" s="519" t="s">
        <v>57388</v>
      </c>
      <c r="D4621" s="519" t="s">
        <v>57170</v>
      </c>
      <c r="E4621" s="520" t="s">
        <v>65561</v>
      </c>
    </row>
    <row r="4622" spans="1:5">
      <c r="A4622" s="519">
        <v>11826</v>
      </c>
      <c r="B4622" s="519" t="s">
        <v>65562</v>
      </c>
      <c r="C4622" s="519" t="s">
        <v>57174</v>
      </c>
      <c r="D4622" s="519" t="s">
        <v>57170</v>
      </c>
      <c r="E4622" s="520" t="s">
        <v>63441</v>
      </c>
    </row>
    <row r="4623" spans="1:5">
      <c r="A4623" s="519">
        <v>7606</v>
      </c>
      <c r="B4623" s="519" t="s">
        <v>65563</v>
      </c>
      <c r="C4623" s="519" t="s">
        <v>57174</v>
      </c>
      <c r="D4623" s="519" t="s">
        <v>57170</v>
      </c>
      <c r="E4623" s="520" t="s">
        <v>65564</v>
      </c>
    </row>
    <row r="4624" spans="1:5">
      <c r="A4624" s="519">
        <v>11763</v>
      </c>
      <c r="B4624" s="519" t="s">
        <v>65565</v>
      </c>
      <c r="C4624" s="519" t="s">
        <v>57174</v>
      </c>
      <c r="D4624" s="519" t="s">
        <v>57170</v>
      </c>
      <c r="E4624" s="520" t="s">
        <v>65566</v>
      </c>
    </row>
    <row r="4625" spans="1:5">
      <c r="A4625" s="519">
        <v>11764</v>
      </c>
      <c r="B4625" s="519" t="s">
        <v>65567</v>
      </c>
      <c r="C4625" s="519" t="s">
        <v>57174</v>
      </c>
      <c r="D4625" s="519" t="s">
        <v>57170</v>
      </c>
      <c r="E4625" s="520" t="s">
        <v>65568</v>
      </c>
    </row>
    <row r="4626" spans="1:5">
      <c r="A4626" s="519">
        <v>11829</v>
      </c>
      <c r="B4626" s="519" t="s">
        <v>65569</v>
      </c>
      <c r="C4626" s="519" t="s">
        <v>57174</v>
      </c>
      <c r="D4626" s="519" t="s">
        <v>57170</v>
      </c>
      <c r="E4626" s="520" t="s">
        <v>65570</v>
      </c>
    </row>
    <row r="4627" spans="1:5">
      <c r="A4627" s="519">
        <v>11830</v>
      </c>
      <c r="B4627" s="519" t="s">
        <v>65571</v>
      </c>
      <c r="C4627" s="519" t="s">
        <v>57174</v>
      </c>
      <c r="D4627" s="519" t="s">
        <v>57170</v>
      </c>
      <c r="E4627" s="520" t="s">
        <v>63886</v>
      </c>
    </row>
    <row r="4628" spans="1:5">
      <c r="A4628" s="519">
        <v>11825</v>
      </c>
      <c r="B4628" s="519" t="s">
        <v>65572</v>
      </c>
      <c r="C4628" s="519" t="s">
        <v>57174</v>
      </c>
      <c r="D4628" s="519" t="s">
        <v>57170</v>
      </c>
      <c r="E4628" s="520" t="s">
        <v>65573</v>
      </c>
    </row>
    <row r="4629" spans="1:5">
      <c r="A4629" s="519">
        <v>11767</v>
      </c>
      <c r="B4629" s="519" t="s">
        <v>65574</v>
      </c>
      <c r="C4629" s="519" t="s">
        <v>57174</v>
      </c>
      <c r="D4629" s="519" t="s">
        <v>57170</v>
      </c>
      <c r="E4629" s="520" t="s">
        <v>65575</v>
      </c>
    </row>
    <row r="4630" spans="1:5">
      <c r="A4630" s="519">
        <v>11766</v>
      </c>
      <c r="B4630" s="519" t="s">
        <v>65576</v>
      </c>
      <c r="C4630" s="519" t="s">
        <v>57174</v>
      </c>
      <c r="D4630" s="519" t="s">
        <v>57170</v>
      </c>
      <c r="E4630" s="520" t="s">
        <v>65577</v>
      </c>
    </row>
    <row r="4631" spans="1:5">
      <c r="A4631" s="519">
        <v>11765</v>
      </c>
      <c r="B4631" s="519" t="s">
        <v>65578</v>
      </c>
      <c r="C4631" s="519" t="s">
        <v>57174</v>
      </c>
      <c r="D4631" s="519" t="s">
        <v>57170</v>
      </c>
      <c r="E4631" s="520" t="s">
        <v>65579</v>
      </c>
    </row>
    <row r="4632" spans="1:5">
      <c r="A4632" s="519">
        <v>11824</v>
      </c>
      <c r="B4632" s="519" t="s">
        <v>65580</v>
      </c>
      <c r="C4632" s="519" t="s">
        <v>57174</v>
      </c>
      <c r="D4632" s="519" t="s">
        <v>57170</v>
      </c>
      <c r="E4632" s="520" t="s">
        <v>65581</v>
      </c>
    </row>
    <row r="4633" spans="1:5">
      <c r="A4633" s="519">
        <v>44045</v>
      </c>
      <c r="B4633" s="519" t="s">
        <v>65582</v>
      </c>
      <c r="C4633" s="519" t="s">
        <v>57174</v>
      </c>
      <c r="D4633" s="519" t="s">
        <v>57170</v>
      </c>
      <c r="E4633" s="520" t="s">
        <v>65583</v>
      </c>
    </row>
    <row r="4634" spans="1:5">
      <c r="A4634" s="519">
        <v>39702</v>
      </c>
      <c r="B4634" s="519" t="s">
        <v>65584</v>
      </c>
      <c r="C4634" s="519" t="s">
        <v>57174</v>
      </c>
      <c r="D4634" s="519" t="s">
        <v>57170</v>
      </c>
      <c r="E4634" s="520" t="s">
        <v>65585</v>
      </c>
    </row>
    <row r="4635" spans="1:5">
      <c r="A4635" s="519">
        <v>13415</v>
      </c>
      <c r="B4635" s="519" t="s">
        <v>65586</v>
      </c>
      <c r="C4635" s="519" t="s">
        <v>57174</v>
      </c>
      <c r="D4635" s="519" t="s">
        <v>57172</v>
      </c>
      <c r="E4635" s="520" t="s">
        <v>65587</v>
      </c>
    </row>
    <row r="4636" spans="1:5">
      <c r="A4636" s="519">
        <v>7602</v>
      </c>
      <c r="B4636" s="519" t="s">
        <v>65588</v>
      </c>
      <c r="C4636" s="519" t="s">
        <v>57174</v>
      </c>
      <c r="D4636" s="519" t="s">
        <v>57170</v>
      </c>
      <c r="E4636" s="520" t="s">
        <v>60601</v>
      </c>
    </row>
    <row r="4637" spans="1:5">
      <c r="A4637" s="519">
        <v>7603</v>
      </c>
      <c r="B4637" s="519" t="s">
        <v>65589</v>
      </c>
      <c r="C4637" s="519" t="s">
        <v>57174</v>
      </c>
      <c r="D4637" s="519" t="s">
        <v>57170</v>
      </c>
      <c r="E4637" s="520" t="s">
        <v>55568</v>
      </c>
    </row>
    <row r="4638" spans="1:5">
      <c r="A4638" s="519">
        <v>11777</v>
      </c>
      <c r="B4638" s="519" t="s">
        <v>62161</v>
      </c>
      <c r="C4638" s="519" t="s">
        <v>57174</v>
      </c>
      <c r="D4638" s="519" t="s">
        <v>57170</v>
      </c>
      <c r="E4638" s="520" t="s">
        <v>65590</v>
      </c>
    </row>
    <row r="4639" spans="1:5">
      <c r="A4639" s="519">
        <v>13417</v>
      </c>
      <c r="B4639" s="519" t="s">
        <v>65591</v>
      </c>
      <c r="C4639" s="519" t="s">
        <v>57174</v>
      </c>
      <c r="D4639" s="519" t="s">
        <v>57170</v>
      </c>
      <c r="E4639" s="520" t="s">
        <v>65184</v>
      </c>
    </row>
    <row r="4640" spans="1:5">
      <c r="A4640" s="519">
        <v>36791</v>
      </c>
      <c r="B4640" s="519" t="s">
        <v>65592</v>
      </c>
      <c r="C4640" s="519" t="s">
        <v>57174</v>
      </c>
      <c r="D4640" s="519" t="s">
        <v>57170</v>
      </c>
      <c r="E4640" s="520" t="s">
        <v>56671</v>
      </c>
    </row>
    <row r="4641" spans="1:5">
      <c r="A4641" s="519">
        <v>36795</v>
      </c>
      <c r="B4641" s="519" t="s">
        <v>65593</v>
      </c>
      <c r="C4641" s="519" t="s">
        <v>57174</v>
      </c>
      <c r="D4641" s="519" t="s">
        <v>57170</v>
      </c>
      <c r="E4641" s="520" t="s">
        <v>65594</v>
      </c>
    </row>
    <row r="4642" spans="1:5">
      <c r="A4642" s="519">
        <v>36796</v>
      </c>
      <c r="B4642" s="519" t="s">
        <v>65595</v>
      </c>
      <c r="C4642" s="519" t="s">
        <v>57174</v>
      </c>
      <c r="D4642" s="519" t="s">
        <v>57170</v>
      </c>
      <c r="E4642" s="520" t="s">
        <v>65596</v>
      </c>
    </row>
    <row r="4643" spans="1:5">
      <c r="A4643" s="519">
        <v>36792</v>
      </c>
      <c r="B4643" s="519" t="s">
        <v>65597</v>
      </c>
      <c r="C4643" s="519" t="s">
        <v>57174</v>
      </c>
      <c r="D4643" s="519" t="s">
        <v>57170</v>
      </c>
      <c r="E4643" s="520" t="s">
        <v>65598</v>
      </c>
    </row>
    <row r="4644" spans="1:5">
      <c r="A4644" s="519">
        <v>11773</v>
      </c>
      <c r="B4644" s="519" t="s">
        <v>65599</v>
      </c>
      <c r="C4644" s="519" t="s">
        <v>57174</v>
      </c>
      <c r="D4644" s="519" t="s">
        <v>57170</v>
      </c>
      <c r="E4644" s="520" t="s">
        <v>64307</v>
      </c>
    </row>
    <row r="4645" spans="1:5">
      <c r="A4645" s="519">
        <v>11762</v>
      </c>
      <c r="B4645" s="519" t="s">
        <v>65600</v>
      </c>
      <c r="C4645" s="519" t="s">
        <v>57174</v>
      </c>
      <c r="D4645" s="519" t="s">
        <v>57170</v>
      </c>
      <c r="E4645" s="520" t="s">
        <v>55112</v>
      </c>
    </row>
    <row r="4646" spans="1:5">
      <c r="A4646" s="519">
        <v>7604</v>
      </c>
      <c r="B4646" s="519" t="s">
        <v>65601</v>
      </c>
      <c r="C4646" s="519" t="s">
        <v>57174</v>
      </c>
      <c r="D4646" s="519" t="s">
        <v>57170</v>
      </c>
      <c r="E4646" s="520" t="s">
        <v>60071</v>
      </c>
    </row>
    <row r="4647" spans="1:5">
      <c r="A4647" s="519">
        <v>13984</v>
      </c>
      <c r="B4647" s="519" t="s">
        <v>65602</v>
      </c>
      <c r="C4647" s="519" t="s">
        <v>57174</v>
      </c>
      <c r="D4647" s="519" t="s">
        <v>57170</v>
      </c>
      <c r="E4647" s="520" t="s">
        <v>65603</v>
      </c>
    </row>
    <row r="4648" spans="1:5">
      <c r="A4648" s="519">
        <v>11772</v>
      </c>
      <c r="B4648" s="519" t="s">
        <v>65604</v>
      </c>
      <c r="C4648" s="519" t="s">
        <v>57174</v>
      </c>
      <c r="D4648" s="519" t="s">
        <v>57170</v>
      </c>
      <c r="E4648" s="520" t="s">
        <v>56873</v>
      </c>
    </row>
    <row r="4649" spans="1:5">
      <c r="A4649" s="519">
        <v>13983</v>
      </c>
      <c r="B4649" s="519" t="s">
        <v>65605</v>
      </c>
      <c r="C4649" s="519" t="s">
        <v>57174</v>
      </c>
      <c r="D4649" s="519" t="s">
        <v>57170</v>
      </c>
      <c r="E4649" s="520" t="s">
        <v>65606</v>
      </c>
    </row>
    <row r="4650" spans="1:5">
      <c r="A4650" s="519">
        <v>13416</v>
      </c>
      <c r="B4650" s="519" t="s">
        <v>65607</v>
      </c>
      <c r="C4650" s="519" t="s">
        <v>57174</v>
      </c>
      <c r="D4650" s="519" t="s">
        <v>57170</v>
      </c>
      <c r="E4650" s="520" t="s">
        <v>58035</v>
      </c>
    </row>
    <row r="4651" spans="1:5">
      <c r="A4651" s="519">
        <v>40329</v>
      </c>
      <c r="B4651" s="519" t="s">
        <v>65608</v>
      </c>
      <c r="C4651" s="519" t="s">
        <v>57174</v>
      </c>
      <c r="D4651" s="519" t="s">
        <v>57172</v>
      </c>
      <c r="E4651" s="520" t="s">
        <v>65609</v>
      </c>
    </row>
    <row r="4652" spans="1:5">
      <c r="A4652" s="519">
        <v>11823</v>
      </c>
      <c r="B4652" s="519" t="s">
        <v>62164</v>
      </c>
      <c r="C4652" s="519" t="s">
        <v>57174</v>
      </c>
      <c r="D4652" s="519" t="s">
        <v>57170</v>
      </c>
      <c r="E4652" s="520" t="s">
        <v>58883</v>
      </c>
    </row>
    <row r="4653" spans="1:5">
      <c r="A4653" s="519">
        <v>11822</v>
      </c>
      <c r="B4653" s="519" t="s">
        <v>62165</v>
      </c>
      <c r="C4653" s="519" t="s">
        <v>57174</v>
      </c>
      <c r="D4653" s="519" t="s">
        <v>57170</v>
      </c>
      <c r="E4653" s="520" t="s">
        <v>56515</v>
      </c>
    </row>
    <row r="4654" spans="1:5">
      <c r="A4654" s="519">
        <v>11831</v>
      </c>
      <c r="B4654" s="519" t="s">
        <v>62167</v>
      </c>
      <c r="C4654" s="519" t="s">
        <v>57174</v>
      </c>
      <c r="D4654" s="519" t="s">
        <v>57170</v>
      </c>
      <c r="E4654" s="520" t="s">
        <v>56714</v>
      </c>
    </row>
    <row r="4655" spans="1:5">
      <c r="A4655" s="519">
        <v>7613</v>
      </c>
      <c r="B4655" s="519" t="s">
        <v>62168</v>
      </c>
      <c r="C4655" s="519" t="s">
        <v>57174</v>
      </c>
      <c r="D4655" s="519" t="s">
        <v>40591</v>
      </c>
      <c r="E4655" s="520" t="s">
        <v>65610</v>
      </c>
    </row>
    <row r="4656" spans="1:5">
      <c r="A4656" s="519">
        <v>7619</v>
      </c>
      <c r="B4656" s="519" t="s">
        <v>62169</v>
      </c>
      <c r="C4656" s="519" t="s">
        <v>57174</v>
      </c>
      <c r="D4656" s="519" t="s">
        <v>40591</v>
      </c>
      <c r="E4656" s="520" t="s">
        <v>65611</v>
      </c>
    </row>
    <row r="4657" spans="1:5">
      <c r="A4657" s="519">
        <v>12076</v>
      </c>
      <c r="B4657" s="519" t="s">
        <v>62170</v>
      </c>
      <c r="C4657" s="519" t="s">
        <v>57174</v>
      </c>
      <c r="D4657" s="519" t="s">
        <v>40591</v>
      </c>
      <c r="E4657" s="520" t="s">
        <v>65612</v>
      </c>
    </row>
    <row r="4658" spans="1:5">
      <c r="A4658" s="519">
        <v>7614</v>
      </c>
      <c r="B4658" s="519" t="s">
        <v>62171</v>
      </c>
      <c r="C4658" s="519" t="s">
        <v>57174</v>
      </c>
      <c r="D4658" s="519" t="s">
        <v>40591</v>
      </c>
      <c r="E4658" s="520" t="s">
        <v>65613</v>
      </c>
    </row>
    <row r="4659" spans="1:5">
      <c r="A4659" s="519">
        <v>7618</v>
      </c>
      <c r="B4659" s="519" t="s">
        <v>62172</v>
      </c>
      <c r="C4659" s="519" t="s">
        <v>57174</v>
      </c>
      <c r="D4659" s="519" t="s">
        <v>40591</v>
      </c>
      <c r="E4659" s="520" t="s">
        <v>65614</v>
      </c>
    </row>
    <row r="4660" spans="1:5">
      <c r="A4660" s="519">
        <v>7620</v>
      </c>
      <c r="B4660" s="519" t="s">
        <v>62173</v>
      </c>
      <c r="C4660" s="519" t="s">
        <v>57174</v>
      </c>
      <c r="D4660" s="519" t="s">
        <v>40591</v>
      </c>
      <c r="E4660" s="520" t="s">
        <v>65615</v>
      </c>
    </row>
    <row r="4661" spans="1:5">
      <c r="A4661" s="519">
        <v>7610</v>
      </c>
      <c r="B4661" s="519" t="s">
        <v>62174</v>
      </c>
      <c r="C4661" s="519" t="s">
        <v>57174</v>
      </c>
      <c r="D4661" s="519" t="s">
        <v>40591</v>
      </c>
      <c r="E4661" s="520" t="s">
        <v>65616</v>
      </c>
    </row>
    <row r="4662" spans="1:5">
      <c r="A4662" s="519">
        <v>7615</v>
      </c>
      <c r="B4662" s="519" t="s">
        <v>62175</v>
      </c>
      <c r="C4662" s="519" t="s">
        <v>57174</v>
      </c>
      <c r="D4662" s="519" t="s">
        <v>40591</v>
      </c>
      <c r="E4662" s="520" t="s">
        <v>65617</v>
      </c>
    </row>
    <row r="4663" spans="1:5">
      <c r="A4663" s="519">
        <v>7617</v>
      </c>
      <c r="B4663" s="519" t="s">
        <v>62176</v>
      </c>
      <c r="C4663" s="519" t="s">
        <v>57174</v>
      </c>
      <c r="D4663" s="519" t="s">
        <v>40591</v>
      </c>
      <c r="E4663" s="520" t="s">
        <v>65618</v>
      </c>
    </row>
    <row r="4664" spans="1:5">
      <c r="A4664" s="519">
        <v>7616</v>
      </c>
      <c r="B4664" s="519" t="s">
        <v>62177</v>
      </c>
      <c r="C4664" s="519" t="s">
        <v>57174</v>
      </c>
      <c r="D4664" s="519" t="s">
        <v>40591</v>
      </c>
      <c r="E4664" s="520" t="s">
        <v>65619</v>
      </c>
    </row>
    <row r="4665" spans="1:5">
      <c r="A4665" s="519">
        <v>7611</v>
      </c>
      <c r="B4665" s="519" t="s">
        <v>62178</v>
      </c>
      <c r="C4665" s="519" t="s">
        <v>57174</v>
      </c>
      <c r="D4665" s="519" t="s">
        <v>40591</v>
      </c>
      <c r="E4665" s="520" t="s">
        <v>65620</v>
      </c>
    </row>
    <row r="4666" spans="1:5">
      <c r="A4666" s="519">
        <v>7612</v>
      </c>
      <c r="B4666" s="519" t="s">
        <v>62179</v>
      </c>
      <c r="C4666" s="519" t="s">
        <v>57174</v>
      </c>
      <c r="D4666" s="519" t="s">
        <v>40591</v>
      </c>
      <c r="E4666" s="520" t="s">
        <v>65621</v>
      </c>
    </row>
    <row r="4667" spans="1:5">
      <c r="A4667" s="519">
        <v>37371</v>
      </c>
      <c r="B4667" s="519" t="s">
        <v>62180</v>
      </c>
      <c r="C4667" s="519" t="s">
        <v>57385</v>
      </c>
      <c r="D4667" s="519" t="s">
        <v>57172</v>
      </c>
      <c r="E4667" s="520" t="s">
        <v>50819</v>
      </c>
    </row>
    <row r="4668" spans="1:5">
      <c r="A4668" s="519">
        <v>40861</v>
      </c>
      <c r="B4668" s="519" t="s">
        <v>62181</v>
      </c>
      <c r="C4668" s="519" t="s">
        <v>57388</v>
      </c>
      <c r="D4668" s="519" t="s">
        <v>57172</v>
      </c>
      <c r="E4668" s="520" t="s">
        <v>59804</v>
      </c>
    </row>
    <row r="4669" spans="1:5">
      <c r="A4669" s="519">
        <v>36510</v>
      </c>
      <c r="B4669" s="519" t="s">
        <v>62182</v>
      </c>
      <c r="C4669" s="519" t="s">
        <v>57174</v>
      </c>
      <c r="D4669" s="519" t="s">
        <v>40591</v>
      </c>
      <c r="E4669" s="520" t="s">
        <v>65622</v>
      </c>
    </row>
    <row r="4670" spans="1:5">
      <c r="A4670" s="519">
        <v>25020</v>
      </c>
      <c r="B4670" s="519" t="s">
        <v>62183</v>
      </c>
      <c r="C4670" s="519" t="s">
        <v>57174</v>
      </c>
      <c r="D4670" s="519" t="s">
        <v>40591</v>
      </c>
      <c r="E4670" s="520" t="s">
        <v>65623</v>
      </c>
    </row>
    <row r="4671" spans="1:5">
      <c r="A4671" s="519">
        <v>7622</v>
      </c>
      <c r="B4671" s="519" t="s">
        <v>62184</v>
      </c>
      <c r="C4671" s="519" t="s">
        <v>57174</v>
      </c>
      <c r="D4671" s="519" t="s">
        <v>40591</v>
      </c>
      <c r="E4671" s="520" t="s">
        <v>65624</v>
      </c>
    </row>
    <row r="4672" spans="1:5">
      <c r="A4672" s="519">
        <v>7624</v>
      </c>
      <c r="B4672" s="519" t="s">
        <v>62185</v>
      </c>
      <c r="C4672" s="519" t="s">
        <v>57174</v>
      </c>
      <c r="D4672" s="519" t="s">
        <v>40591</v>
      </c>
      <c r="E4672" s="520" t="s">
        <v>65625</v>
      </c>
    </row>
    <row r="4673" spans="1:5">
      <c r="A4673" s="519">
        <v>7625</v>
      </c>
      <c r="B4673" s="519" t="s">
        <v>62186</v>
      </c>
      <c r="C4673" s="519" t="s">
        <v>57174</v>
      </c>
      <c r="D4673" s="519" t="s">
        <v>40591</v>
      </c>
      <c r="E4673" s="520" t="s">
        <v>65626</v>
      </c>
    </row>
    <row r="4674" spans="1:5">
      <c r="A4674" s="519">
        <v>7623</v>
      </c>
      <c r="B4674" s="519" t="s">
        <v>62187</v>
      </c>
      <c r="C4674" s="519" t="s">
        <v>57174</v>
      </c>
      <c r="D4674" s="519" t="s">
        <v>40591</v>
      </c>
      <c r="E4674" s="520" t="s">
        <v>65623</v>
      </c>
    </row>
    <row r="4675" spans="1:5">
      <c r="A4675" s="519">
        <v>36508</v>
      </c>
      <c r="B4675" s="519" t="s">
        <v>62188</v>
      </c>
      <c r="C4675" s="519" t="s">
        <v>57174</v>
      </c>
      <c r="D4675" s="519" t="s">
        <v>40591</v>
      </c>
      <c r="E4675" s="520" t="s">
        <v>65627</v>
      </c>
    </row>
    <row r="4676" spans="1:5">
      <c r="A4676" s="519">
        <v>36509</v>
      </c>
      <c r="B4676" s="519" t="s">
        <v>62189</v>
      </c>
      <c r="C4676" s="519" t="s">
        <v>57174</v>
      </c>
      <c r="D4676" s="519" t="s">
        <v>40591</v>
      </c>
      <c r="E4676" s="520" t="s">
        <v>65628</v>
      </c>
    </row>
    <row r="4677" spans="1:5">
      <c r="A4677" s="519">
        <v>13238</v>
      </c>
      <c r="B4677" s="519" t="s">
        <v>62190</v>
      </c>
      <c r="C4677" s="519" t="s">
        <v>57174</v>
      </c>
      <c r="D4677" s="519" t="s">
        <v>57170</v>
      </c>
      <c r="E4677" s="520" t="s">
        <v>65629</v>
      </c>
    </row>
    <row r="4678" spans="1:5">
      <c r="A4678" s="519">
        <v>36511</v>
      </c>
      <c r="B4678" s="519" t="s">
        <v>62191</v>
      </c>
      <c r="C4678" s="519" t="s">
        <v>57174</v>
      </c>
      <c r="D4678" s="519" t="s">
        <v>57170</v>
      </c>
      <c r="E4678" s="520" t="s">
        <v>65630</v>
      </c>
    </row>
    <row r="4679" spans="1:5">
      <c r="A4679" s="519">
        <v>36515</v>
      </c>
      <c r="B4679" s="519" t="s">
        <v>62192</v>
      </c>
      <c r="C4679" s="519" t="s">
        <v>57174</v>
      </c>
      <c r="D4679" s="519" t="s">
        <v>57170</v>
      </c>
      <c r="E4679" s="520" t="s">
        <v>65631</v>
      </c>
    </row>
    <row r="4680" spans="1:5">
      <c r="A4680" s="519">
        <v>10598</v>
      </c>
      <c r="B4680" s="519" t="s">
        <v>62193</v>
      </c>
      <c r="C4680" s="519" t="s">
        <v>57174</v>
      </c>
      <c r="D4680" s="519" t="s">
        <v>57170</v>
      </c>
      <c r="E4680" s="520" t="s">
        <v>65632</v>
      </c>
    </row>
    <row r="4681" spans="1:5">
      <c r="A4681" s="519">
        <v>7640</v>
      </c>
      <c r="B4681" s="519" t="s">
        <v>62194</v>
      </c>
      <c r="C4681" s="519" t="s">
        <v>57174</v>
      </c>
      <c r="D4681" s="519" t="s">
        <v>57172</v>
      </c>
      <c r="E4681" s="520" t="s">
        <v>65633</v>
      </c>
    </row>
    <row r="4682" spans="1:5">
      <c r="A4682" s="519">
        <v>36513</v>
      </c>
      <c r="B4682" s="519" t="s">
        <v>62195</v>
      </c>
      <c r="C4682" s="519" t="s">
        <v>57174</v>
      </c>
      <c r="D4682" s="519" t="s">
        <v>57170</v>
      </c>
      <c r="E4682" s="520" t="s">
        <v>65634</v>
      </c>
    </row>
    <row r="4683" spans="1:5">
      <c r="A4683" s="519">
        <v>36514</v>
      </c>
      <c r="B4683" s="519" t="s">
        <v>62196</v>
      </c>
      <c r="C4683" s="519" t="s">
        <v>57174</v>
      </c>
      <c r="D4683" s="519" t="s">
        <v>57170</v>
      </c>
      <c r="E4683" s="520" t="s">
        <v>65635</v>
      </c>
    </row>
    <row r="4684" spans="1:5">
      <c r="A4684" s="519">
        <v>11572</v>
      </c>
      <c r="B4684" s="519" t="s">
        <v>62197</v>
      </c>
      <c r="C4684" s="519" t="s">
        <v>57174</v>
      </c>
      <c r="D4684" s="519" t="s">
        <v>57170</v>
      </c>
      <c r="E4684" s="520" t="s">
        <v>65636</v>
      </c>
    </row>
    <row r="4685" spans="1:5">
      <c r="A4685" s="519">
        <v>36149</v>
      </c>
      <c r="B4685" s="519" t="s">
        <v>62198</v>
      </c>
      <c r="C4685" s="519" t="s">
        <v>57174</v>
      </c>
      <c r="D4685" s="519" t="s">
        <v>57170</v>
      </c>
      <c r="E4685" s="520" t="s">
        <v>65637</v>
      </c>
    </row>
    <row r="4686" spans="1:5">
      <c r="A4686" s="519">
        <v>42407</v>
      </c>
      <c r="B4686" s="519" t="s">
        <v>62199</v>
      </c>
      <c r="C4686" s="519" t="s">
        <v>57188</v>
      </c>
      <c r="D4686" s="519" t="s">
        <v>57170</v>
      </c>
      <c r="E4686" s="520" t="s">
        <v>55349</v>
      </c>
    </row>
    <row r="4687" spans="1:5">
      <c r="A4687" s="519">
        <v>11581</v>
      </c>
      <c r="B4687" s="519" t="s">
        <v>62200</v>
      </c>
      <c r="C4687" s="519" t="s">
        <v>57188</v>
      </c>
      <c r="D4687" s="519" t="s">
        <v>57170</v>
      </c>
      <c r="E4687" s="520" t="s">
        <v>56906</v>
      </c>
    </row>
    <row r="4688" spans="1:5">
      <c r="A4688" s="519">
        <v>43605</v>
      </c>
      <c r="B4688" s="519" t="s">
        <v>62201</v>
      </c>
      <c r="C4688" s="519" t="s">
        <v>57188</v>
      </c>
      <c r="D4688" s="519" t="s">
        <v>57170</v>
      </c>
      <c r="E4688" s="520" t="s">
        <v>52278</v>
      </c>
    </row>
    <row r="4689" spans="1:5">
      <c r="A4689" s="519">
        <v>11580</v>
      </c>
      <c r="B4689" s="519" t="s">
        <v>62202</v>
      </c>
      <c r="C4689" s="519" t="s">
        <v>57188</v>
      </c>
      <c r="D4689" s="519" t="s">
        <v>57170</v>
      </c>
      <c r="E4689" s="520" t="s">
        <v>59771</v>
      </c>
    </row>
    <row r="4690" spans="1:5">
      <c r="A4690" s="519">
        <v>10743</v>
      </c>
      <c r="B4690" s="519" t="s">
        <v>62203</v>
      </c>
      <c r="C4690" s="519" t="s">
        <v>57174</v>
      </c>
      <c r="D4690" s="519" t="s">
        <v>40591</v>
      </c>
      <c r="E4690" s="520" t="s">
        <v>65638</v>
      </c>
    </row>
    <row r="4691" spans="1:5">
      <c r="A4691" s="519">
        <v>39848</v>
      </c>
      <c r="B4691" s="519" t="s">
        <v>62204</v>
      </c>
      <c r="C4691" s="519" t="s">
        <v>57188</v>
      </c>
      <c r="D4691" s="519" t="s">
        <v>40591</v>
      </c>
      <c r="E4691" s="520" t="s">
        <v>56315</v>
      </c>
    </row>
    <row r="4692" spans="1:5">
      <c r="A4692" s="519">
        <v>20999</v>
      </c>
      <c r="B4692" s="519" t="s">
        <v>62205</v>
      </c>
      <c r="C4692" s="519" t="s">
        <v>57188</v>
      </c>
      <c r="D4692" s="519" t="s">
        <v>40591</v>
      </c>
      <c r="E4692" s="520" t="s">
        <v>55875</v>
      </c>
    </row>
    <row r="4693" spans="1:5">
      <c r="A4693" s="519">
        <v>21001</v>
      </c>
      <c r="B4693" s="519" t="s">
        <v>62206</v>
      </c>
      <c r="C4693" s="519" t="s">
        <v>57188</v>
      </c>
      <c r="D4693" s="519" t="s">
        <v>40591</v>
      </c>
      <c r="E4693" s="520" t="s">
        <v>60601</v>
      </c>
    </row>
    <row r="4694" spans="1:5">
      <c r="A4694" s="519">
        <v>21003</v>
      </c>
      <c r="B4694" s="519" t="s">
        <v>62207</v>
      </c>
      <c r="C4694" s="519" t="s">
        <v>57188</v>
      </c>
      <c r="D4694" s="519" t="s">
        <v>40591</v>
      </c>
      <c r="E4694" s="520" t="s">
        <v>59815</v>
      </c>
    </row>
    <row r="4695" spans="1:5">
      <c r="A4695" s="519">
        <v>21006</v>
      </c>
      <c r="B4695" s="519" t="s">
        <v>62208</v>
      </c>
      <c r="C4695" s="519" t="s">
        <v>57188</v>
      </c>
      <c r="D4695" s="519" t="s">
        <v>40591</v>
      </c>
      <c r="E4695" s="520" t="s">
        <v>65639</v>
      </c>
    </row>
    <row r="4696" spans="1:5">
      <c r="A4696" s="519">
        <v>21019</v>
      </c>
      <c r="B4696" s="519" t="s">
        <v>62209</v>
      </c>
      <c r="C4696" s="519" t="s">
        <v>57188</v>
      </c>
      <c r="D4696" s="519" t="s">
        <v>40591</v>
      </c>
      <c r="E4696" s="520" t="s">
        <v>65640</v>
      </c>
    </row>
    <row r="4697" spans="1:5">
      <c r="A4697" s="519">
        <v>21021</v>
      </c>
      <c r="B4697" s="519" t="s">
        <v>62211</v>
      </c>
      <c r="C4697" s="519" t="s">
        <v>57188</v>
      </c>
      <c r="D4697" s="519" t="s">
        <v>40591</v>
      </c>
      <c r="E4697" s="520" t="s">
        <v>65641</v>
      </c>
    </row>
    <row r="4698" spans="1:5">
      <c r="A4698" s="519">
        <v>21024</v>
      </c>
      <c r="B4698" s="519" t="s">
        <v>62212</v>
      </c>
      <c r="C4698" s="519" t="s">
        <v>57188</v>
      </c>
      <c r="D4698" s="519" t="s">
        <v>40591</v>
      </c>
      <c r="E4698" s="520" t="s">
        <v>65642</v>
      </c>
    </row>
    <row r="4699" spans="1:5">
      <c r="A4699" s="519">
        <v>40624</v>
      </c>
      <c r="B4699" s="519" t="s">
        <v>62213</v>
      </c>
      <c r="C4699" s="519" t="s">
        <v>57188</v>
      </c>
      <c r="D4699" s="519" t="s">
        <v>40591</v>
      </c>
      <c r="E4699" s="520" t="s">
        <v>54164</v>
      </c>
    </row>
    <row r="4700" spans="1:5">
      <c r="A4700" s="519">
        <v>42575</v>
      </c>
      <c r="B4700" s="519" t="s">
        <v>62215</v>
      </c>
      <c r="C4700" s="519" t="s">
        <v>57188</v>
      </c>
      <c r="D4700" s="519" t="s">
        <v>40591</v>
      </c>
      <c r="E4700" s="520" t="s">
        <v>65643</v>
      </c>
    </row>
    <row r="4701" spans="1:5">
      <c r="A4701" s="519">
        <v>13127</v>
      </c>
      <c r="B4701" s="519" t="s">
        <v>62217</v>
      </c>
      <c r="C4701" s="519" t="s">
        <v>57188</v>
      </c>
      <c r="D4701" s="519" t="s">
        <v>40591</v>
      </c>
      <c r="E4701" s="520" t="s">
        <v>65644</v>
      </c>
    </row>
    <row r="4702" spans="1:5">
      <c r="A4702" s="519">
        <v>13137</v>
      </c>
      <c r="B4702" s="519" t="s">
        <v>62218</v>
      </c>
      <c r="C4702" s="519" t="s">
        <v>57188</v>
      </c>
      <c r="D4702" s="519" t="s">
        <v>40591</v>
      </c>
      <c r="E4702" s="520" t="s">
        <v>65645</v>
      </c>
    </row>
    <row r="4703" spans="1:5">
      <c r="A4703" s="519">
        <v>42574</v>
      </c>
      <c r="B4703" s="519" t="s">
        <v>62219</v>
      </c>
      <c r="C4703" s="519" t="s">
        <v>57188</v>
      </c>
      <c r="D4703" s="519" t="s">
        <v>40591</v>
      </c>
      <c r="E4703" s="520" t="s">
        <v>65646</v>
      </c>
    </row>
    <row r="4704" spans="1:5">
      <c r="A4704" s="519">
        <v>20989</v>
      </c>
      <c r="B4704" s="519" t="s">
        <v>62220</v>
      </c>
      <c r="C4704" s="519" t="s">
        <v>57188</v>
      </c>
      <c r="D4704" s="519" t="s">
        <v>40591</v>
      </c>
      <c r="E4704" s="520" t="s">
        <v>65647</v>
      </c>
    </row>
    <row r="4705" spans="1:5">
      <c r="A4705" s="519">
        <v>21147</v>
      </c>
      <c r="B4705" s="519" t="s">
        <v>62221</v>
      </c>
      <c r="C4705" s="519" t="s">
        <v>57188</v>
      </c>
      <c r="D4705" s="519" t="s">
        <v>40591</v>
      </c>
      <c r="E4705" s="520" t="s">
        <v>65648</v>
      </c>
    </row>
    <row r="4706" spans="1:5">
      <c r="A4706" s="519">
        <v>21148</v>
      </c>
      <c r="B4706" s="519" t="s">
        <v>62223</v>
      </c>
      <c r="C4706" s="519" t="s">
        <v>57188</v>
      </c>
      <c r="D4706" s="519" t="s">
        <v>40591</v>
      </c>
      <c r="E4706" s="520" t="s">
        <v>55768</v>
      </c>
    </row>
    <row r="4707" spans="1:5">
      <c r="A4707" s="519">
        <v>20984</v>
      </c>
      <c r="B4707" s="519" t="s">
        <v>62224</v>
      </c>
      <c r="C4707" s="519" t="s">
        <v>57188</v>
      </c>
      <c r="D4707" s="519" t="s">
        <v>40591</v>
      </c>
      <c r="E4707" s="520" t="s">
        <v>65649</v>
      </c>
    </row>
    <row r="4708" spans="1:5">
      <c r="A4708" s="519">
        <v>13042</v>
      </c>
      <c r="B4708" s="519" t="s">
        <v>62225</v>
      </c>
      <c r="C4708" s="519" t="s">
        <v>57188</v>
      </c>
      <c r="D4708" s="519" t="s">
        <v>40591</v>
      </c>
      <c r="E4708" s="520" t="s">
        <v>65650</v>
      </c>
    </row>
    <row r="4709" spans="1:5">
      <c r="A4709" s="519">
        <v>21150</v>
      </c>
      <c r="B4709" s="519" t="s">
        <v>62226</v>
      </c>
      <c r="C4709" s="519" t="s">
        <v>57188</v>
      </c>
      <c r="D4709" s="519" t="s">
        <v>40591</v>
      </c>
      <c r="E4709" s="520" t="s">
        <v>56286</v>
      </c>
    </row>
    <row r="4710" spans="1:5">
      <c r="A4710" s="519">
        <v>13141</v>
      </c>
      <c r="B4710" s="519" t="s">
        <v>62228</v>
      </c>
      <c r="C4710" s="519" t="s">
        <v>57188</v>
      </c>
      <c r="D4710" s="519" t="s">
        <v>40591</v>
      </c>
      <c r="E4710" s="520" t="s">
        <v>65651</v>
      </c>
    </row>
    <row r="4711" spans="1:5">
      <c r="A4711" s="519">
        <v>42576</v>
      </c>
      <c r="B4711" s="519" t="s">
        <v>62230</v>
      </c>
      <c r="C4711" s="519" t="s">
        <v>57188</v>
      </c>
      <c r="D4711" s="519" t="s">
        <v>40591</v>
      </c>
      <c r="E4711" s="520" t="s">
        <v>65652</v>
      </c>
    </row>
    <row r="4712" spans="1:5">
      <c r="A4712" s="519">
        <v>21151</v>
      </c>
      <c r="B4712" s="519" t="s">
        <v>62231</v>
      </c>
      <c r="C4712" s="519" t="s">
        <v>57188</v>
      </c>
      <c r="D4712" s="519" t="s">
        <v>40591</v>
      </c>
      <c r="E4712" s="520" t="s">
        <v>65653</v>
      </c>
    </row>
    <row r="4713" spans="1:5">
      <c r="A4713" s="519">
        <v>13142</v>
      </c>
      <c r="B4713" s="519" t="s">
        <v>62232</v>
      </c>
      <c r="C4713" s="519" t="s">
        <v>57188</v>
      </c>
      <c r="D4713" s="519" t="s">
        <v>40591</v>
      </c>
      <c r="E4713" s="520" t="s">
        <v>65654</v>
      </c>
    </row>
    <row r="4714" spans="1:5">
      <c r="A4714" s="519">
        <v>42577</v>
      </c>
      <c r="B4714" s="519" t="s">
        <v>62233</v>
      </c>
      <c r="C4714" s="519" t="s">
        <v>57188</v>
      </c>
      <c r="D4714" s="519" t="s">
        <v>40591</v>
      </c>
      <c r="E4714" s="520" t="s">
        <v>65655</v>
      </c>
    </row>
    <row r="4715" spans="1:5">
      <c r="A4715" s="519">
        <v>20994</v>
      </c>
      <c r="B4715" s="519" t="s">
        <v>62234</v>
      </c>
      <c r="C4715" s="519" t="s">
        <v>57188</v>
      </c>
      <c r="D4715" s="519" t="s">
        <v>40591</v>
      </c>
      <c r="E4715" s="520" t="s">
        <v>65656</v>
      </c>
    </row>
    <row r="4716" spans="1:5">
      <c r="A4716" s="519">
        <v>7672</v>
      </c>
      <c r="B4716" s="519" t="s">
        <v>62235</v>
      </c>
      <c r="C4716" s="519" t="s">
        <v>57188</v>
      </c>
      <c r="D4716" s="519" t="s">
        <v>40591</v>
      </c>
      <c r="E4716" s="520" t="s">
        <v>65657</v>
      </c>
    </row>
    <row r="4717" spans="1:5">
      <c r="A4717" s="519">
        <v>20995</v>
      </c>
      <c r="B4717" s="519" t="s">
        <v>62236</v>
      </c>
      <c r="C4717" s="519" t="s">
        <v>57188</v>
      </c>
      <c r="D4717" s="519" t="s">
        <v>40591</v>
      </c>
      <c r="E4717" s="520" t="s">
        <v>65658</v>
      </c>
    </row>
    <row r="4718" spans="1:5">
      <c r="A4718" s="519">
        <v>7690</v>
      </c>
      <c r="B4718" s="519" t="s">
        <v>62237</v>
      </c>
      <c r="C4718" s="519" t="s">
        <v>57188</v>
      </c>
      <c r="D4718" s="519" t="s">
        <v>40591</v>
      </c>
      <c r="E4718" s="520" t="s">
        <v>65659</v>
      </c>
    </row>
    <row r="4719" spans="1:5">
      <c r="A4719" s="519">
        <v>20980</v>
      </c>
      <c r="B4719" s="519" t="s">
        <v>62238</v>
      </c>
      <c r="C4719" s="519" t="s">
        <v>57188</v>
      </c>
      <c r="D4719" s="519" t="s">
        <v>40591</v>
      </c>
      <c r="E4719" s="520" t="s">
        <v>65660</v>
      </c>
    </row>
    <row r="4720" spans="1:5">
      <c r="A4720" s="519">
        <v>7661</v>
      </c>
      <c r="B4720" s="519" t="s">
        <v>62240</v>
      </c>
      <c r="C4720" s="519" t="s">
        <v>57188</v>
      </c>
      <c r="D4720" s="519" t="s">
        <v>40591</v>
      </c>
      <c r="E4720" s="520" t="s">
        <v>65661</v>
      </c>
    </row>
    <row r="4721" spans="1:5">
      <c r="A4721" s="519">
        <v>21016</v>
      </c>
      <c r="B4721" s="519" t="s">
        <v>62241</v>
      </c>
      <c r="C4721" s="519" t="s">
        <v>57188</v>
      </c>
      <c r="D4721" s="519" t="s">
        <v>40591</v>
      </c>
      <c r="E4721" s="520" t="s">
        <v>65662</v>
      </c>
    </row>
    <row r="4722" spans="1:5">
      <c r="A4722" s="519">
        <v>21008</v>
      </c>
      <c r="B4722" s="519" t="s">
        <v>62242</v>
      </c>
      <c r="C4722" s="519" t="s">
        <v>57188</v>
      </c>
      <c r="D4722" s="519" t="s">
        <v>40591</v>
      </c>
      <c r="E4722" s="520" t="s">
        <v>28406</v>
      </c>
    </row>
    <row r="4723" spans="1:5">
      <c r="A4723" s="519">
        <v>21009</v>
      </c>
      <c r="B4723" s="519" t="s">
        <v>62243</v>
      </c>
      <c r="C4723" s="519" t="s">
        <v>57188</v>
      </c>
      <c r="D4723" s="519" t="s">
        <v>40591</v>
      </c>
      <c r="E4723" s="520" t="s">
        <v>53679</v>
      </c>
    </row>
    <row r="4724" spans="1:5">
      <c r="A4724" s="519">
        <v>21010</v>
      </c>
      <c r="B4724" s="519" t="s">
        <v>62245</v>
      </c>
      <c r="C4724" s="519" t="s">
        <v>57188</v>
      </c>
      <c r="D4724" s="519" t="s">
        <v>40591</v>
      </c>
      <c r="E4724" s="520" t="s">
        <v>65663</v>
      </c>
    </row>
    <row r="4725" spans="1:5">
      <c r="A4725" s="519">
        <v>21011</v>
      </c>
      <c r="B4725" s="519" t="s">
        <v>62246</v>
      </c>
      <c r="C4725" s="519" t="s">
        <v>57188</v>
      </c>
      <c r="D4725" s="519" t="s">
        <v>40591</v>
      </c>
      <c r="E4725" s="520" t="s">
        <v>65664</v>
      </c>
    </row>
    <row r="4726" spans="1:5">
      <c r="A4726" s="519">
        <v>21012</v>
      </c>
      <c r="B4726" s="519" t="s">
        <v>62247</v>
      </c>
      <c r="C4726" s="519" t="s">
        <v>57188</v>
      </c>
      <c r="D4726" s="519" t="s">
        <v>40591</v>
      </c>
      <c r="E4726" s="520" t="s">
        <v>61804</v>
      </c>
    </row>
    <row r="4727" spans="1:5">
      <c r="A4727" s="519">
        <v>21013</v>
      </c>
      <c r="B4727" s="519" t="s">
        <v>62248</v>
      </c>
      <c r="C4727" s="519" t="s">
        <v>57188</v>
      </c>
      <c r="D4727" s="519" t="s">
        <v>40591</v>
      </c>
      <c r="E4727" s="520" t="s">
        <v>65665</v>
      </c>
    </row>
    <row r="4728" spans="1:5">
      <c r="A4728" s="519">
        <v>21014</v>
      </c>
      <c r="B4728" s="519" t="s">
        <v>62250</v>
      </c>
      <c r="C4728" s="519" t="s">
        <v>57188</v>
      </c>
      <c r="D4728" s="519" t="s">
        <v>40591</v>
      </c>
      <c r="E4728" s="520" t="s">
        <v>65666</v>
      </c>
    </row>
    <row r="4729" spans="1:5">
      <c r="A4729" s="519">
        <v>21015</v>
      </c>
      <c r="B4729" s="519" t="s">
        <v>62251</v>
      </c>
      <c r="C4729" s="519" t="s">
        <v>57188</v>
      </c>
      <c r="D4729" s="519" t="s">
        <v>40591</v>
      </c>
      <c r="E4729" s="520" t="s">
        <v>65667</v>
      </c>
    </row>
    <row r="4730" spans="1:5">
      <c r="A4730" s="519">
        <v>7697</v>
      </c>
      <c r="B4730" s="519" t="s">
        <v>62253</v>
      </c>
      <c r="C4730" s="519" t="s">
        <v>57188</v>
      </c>
      <c r="D4730" s="519" t="s">
        <v>40591</v>
      </c>
      <c r="E4730" s="520" t="s">
        <v>62214</v>
      </c>
    </row>
    <row r="4731" spans="1:5">
      <c r="A4731" s="519">
        <v>7698</v>
      </c>
      <c r="B4731" s="519" t="s">
        <v>62254</v>
      </c>
      <c r="C4731" s="519" t="s">
        <v>57188</v>
      </c>
      <c r="D4731" s="519" t="s">
        <v>40591</v>
      </c>
      <c r="E4731" s="520" t="s">
        <v>65668</v>
      </c>
    </row>
    <row r="4732" spans="1:5">
      <c r="A4732" s="519">
        <v>7691</v>
      </c>
      <c r="B4732" s="519" t="s">
        <v>62255</v>
      </c>
      <c r="C4732" s="519" t="s">
        <v>57188</v>
      </c>
      <c r="D4732" s="519" t="s">
        <v>40591</v>
      </c>
      <c r="E4732" s="520" t="s">
        <v>64035</v>
      </c>
    </row>
    <row r="4733" spans="1:5">
      <c r="A4733" s="519">
        <v>40626</v>
      </c>
      <c r="B4733" s="519" t="s">
        <v>62256</v>
      </c>
      <c r="C4733" s="519" t="s">
        <v>57188</v>
      </c>
      <c r="D4733" s="519" t="s">
        <v>40591</v>
      </c>
      <c r="E4733" s="520" t="s">
        <v>63722</v>
      </c>
    </row>
    <row r="4734" spans="1:5">
      <c r="A4734" s="519">
        <v>7701</v>
      </c>
      <c r="B4734" s="519" t="s">
        <v>62258</v>
      </c>
      <c r="C4734" s="519" t="s">
        <v>57188</v>
      </c>
      <c r="D4734" s="519" t="s">
        <v>40591</v>
      </c>
      <c r="E4734" s="520" t="s">
        <v>65669</v>
      </c>
    </row>
    <row r="4735" spans="1:5">
      <c r="A4735" s="519">
        <v>7696</v>
      </c>
      <c r="B4735" s="519" t="s">
        <v>62259</v>
      </c>
      <c r="C4735" s="519" t="s">
        <v>57188</v>
      </c>
      <c r="D4735" s="519" t="s">
        <v>40591</v>
      </c>
      <c r="E4735" s="520" t="s">
        <v>65670</v>
      </c>
    </row>
    <row r="4736" spans="1:5">
      <c r="A4736" s="519">
        <v>7700</v>
      </c>
      <c r="B4736" s="519" t="s">
        <v>62260</v>
      </c>
      <c r="C4736" s="519" t="s">
        <v>57188</v>
      </c>
      <c r="D4736" s="519" t="s">
        <v>40591</v>
      </c>
      <c r="E4736" s="520" t="s">
        <v>59348</v>
      </c>
    </row>
    <row r="4737" spans="1:5">
      <c r="A4737" s="519">
        <v>7694</v>
      </c>
      <c r="B4737" s="519" t="s">
        <v>62261</v>
      </c>
      <c r="C4737" s="519" t="s">
        <v>57188</v>
      </c>
      <c r="D4737" s="519" t="s">
        <v>40591</v>
      </c>
      <c r="E4737" s="520" t="s">
        <v>65671</v>
      </c>
    </row>
    <row r="4738" spans="1:5">
      <c r="A4738" s="519">
        <v>7693</v>
      </c>
      <c r="B4738" s="519" t="s">
        <v>62262</v>
      </c>
      <c r="C4738" s="519" t="s">
        <v>57188</v>
      </c>
      <c r="D4738" s="519" t="s">
        <v>40591</v>
      </c>
      <c r="E4738" s="520" t="s">
        <v>65672</v>
      </c>
    </row>
    <row r="4739" spans="1:5">
      <c r="A4739" s="519">
        <v>7692</v>
      </c>
      <c r="B4739" s="519" t="s">
        <v>62263</v>
      </c>
      <c r="C4739" s="519" t="s">
        <v>57188</v>
      </c>
      <c r="D4739" s="519" t="s">
        <v>40591</v>
      </c>
      <c r="E4739" s="520" t="s">
        <v>57687</v>
      </c>
    </row>
    <row r="4740" spans="1:5">
      <c r="A4740" s="519">
        <v>7695</v>
      </c>
      <c r="B4740" s="519" t="s">
        <v>62265</v>
      </c>
      <c r="C4740" s="519" t="s">
        <v>57188</v>
      </c>
      <c r="D4740" s="519" t="s">
        <v>40591</v>
      </c>
      <c r="E4740" s="520" t="s">
        <v>65673</v>
      </c>
    </row>
    <row r="4741" spans="1:5">
      <c r="A4741" s="519">
        <v>13356</v>
      </c>
      <c r="B4741" s="519" t="s">
        <v>62266</v>
      </c>
      <c r="C4741" s="519" t="s">
        <v>57188</v>
      </c>
      <c r="D4741" s="519" t="s">
        <v>40591</v>
      </c>
      <c r="E4741" s="520" t="s">
        <v>65674</v>
      </c>
    </row>
    <row r="4742" spans="1:5">
      <c r="A4742" s="519">
        <v>36365</v>
      </c>
      <c r="B4742" s="519" t="s">
        <v>62267</v>
      </c>
      <c r="C4742" s="519" t="s">
        <v>57188</v>
      </c>
      <c r="D4742" s="519" t="s">
        <v>40591</v>
      </c>
      <c r="E4742" s="520" t="s">
        <v>60007</v>
      </c>
    </row>
    <row r="4743" spans="1:5">
      <c r="A4743" s="519">
        <v>41930</v>
      </c>
      <c r="B4743" s="519" t="s">
        <v>62268</v>
      </c>
      <c r="C4743" s="519" t="s">
        <v>57188</v>
      </c>
      <c r="D4743" s="519" t="s">
        <v>40591</v>
      </c>
      <c r="E4743" s="520" t="s">
        <v>65675</v>
      </c>
    </row>
    <row r="4744" spans="1:5">
      <c r="A4744" s="519">
        <v>41931</v>
      </c>
      <c r="B4744" s="519" t="s">
        <v>62269</v>
      </c>
      <c r="C4744" s="519" t="s">
        <v>57188</v>
      </c>
      <c r="D4744" s="519" t="s">
        <v>40591</v>
      </c>
      <c r="E4744" s="520" t="s">
        <v>65676</v>
      </c>
    </row>
    <row r="4745" spans="1:5">
      <c r="A4745" s="519">
        <v>41932</v>
      </c>
      <c r="B4745" s="519" t="s">
        <v>62270</v>
      </c>
      <c r="C4745" s="519" t="s">
        <v>57188</v>
      </c>
      <c r="D4745" s="519" t="s">
        <v>40591</v>
      </c>
      <c r="E4745" s="520" t="s">
        <v>65677</v>
      </c>
    </row>
    <row r="4746" spans="1:5">
      <c r="A4746" s="519">
        <v>41933</v>
      </c>
      <c r="B4746" s="519" t="s">
        <v>62271</v>
      </c>
      <c r="C4746" s="519" t="s">
        <v>57188</v>
      </c>
      <c r="D4746" s="519" t="s">
        <v>40591</v>
      </c>
      <c r="E4746" s="520" t="s">
        <v>65678</v>
      </c>
    </row>
    <row r="4747" spans="1:5">
      <c r="A4747" s="519">
        <v>41934</v>
      </c>
      <c r="B4747" s="519" t="s">
        <v>62272</v>
      </c>
      <c r="C4747" s="519" t="s">
        <v>57188</v>
      </c>
      <c r="D4747" s="519" t="s">
        <v>40591</v>
      </c>
      <c r="E4747" s="520" t="s">
        <v>65679</v>
      </c>
    </row>
    <row r="4748" spans="1:5">
      <c r="A4748" s="519">
        <v>41936</v>
      </c>
      <c r="B4748" s="519" t="s">
        <v>62273</v>
      </c>
      <c r="C4748" s="519" t="s">
        <v>57188</v>
      </c>
      <c r="D4748" s="519" t="s">
        <v>40591</v>
      </c>
      <c r="E4748" s="520" t="s">
        <v>65680</v>
      </c>
    </row>
    <row r="4749" spans="1:5">
      <c r="A4749" s="519">
        <v>44812</v>
      </c>
      <c r="B4749" s="519" t="s">
        <v>65681</v>
      </c>
      <c r="C4749" s="519" t="s">
        <v>57188</v>
      </c>
      <c r="D4749" s="519" t="s">
        <v>57170</v>
      </c>
      <c r="E4749" s="520" t="s">
        <v>65682</v>
      </c>
    </row>
    <row r="4750" spans="1:5">
      <c r="A4750" s="519">
        <v>41785</v>
      </c>
      <c r="B4750" s="519" t="s">
        <v>65683</v>
      </c>
      <c r="C4750" s="519" t="s">
        <v>57188</v>
      </c>
      <c r="D4750" s="519" t="s">
        <v>57170</v>
      </c>
      <c r="E4750" s="520" t="s">
        <v>65684</v>
      </c>
    </row>
    <row r="4751" spans="1:5">
      <c r="A4751" s="519">
        <v>41781</v>
      </c>
      <c r="B4751" s="519" t="s">
        <v>65685</v>
      </c>
      <c r="C4751" s="519" t="s">
        <v>57188</v>
      </c>
      <c r="D4751" s="519" t="s">
        <v>57170</v>
      </c>
      <c r="E4751" s="520" t="s">
        <v>64819</v>
      </c>
    </row>
    <row r="4752" spans="1:5">
      <c r="A4752" s="519">
        <v>41783</v>
      </c>
      <c r="B4752" s="519" t="s">
        <v>65686</v>
      </c>
      <c r="C4752" s="519" t="s">
        <v>57188</v>
      </c>
      <c r="D4752" s="519" t="s">
        <v>57170</v>
      </c>
      <c r="E4752" s="520" t="s">
        <v>65687</v>
      </c>
    </row>
    <row r="4753" spans="1:5">
      <c r="A4753" s="519">
        <v>41786</v>
      </c>
      <c r="B4753" s="519" t="s">
        <v>65688</v>
      </c>
      <c r="C4753" s="519" t="s">
        <v>57188</v>
      </c>
      <c r="D4753" s="519" t="s">
        <v>57170</v>
      </c>
      <c r="E4753" s="520" t="s">
        <v>65689</v>
      </c>
    </row>
    <row r="4754" spans="1:5">
      <c r="A4754" s="519">
        <v>41779</v>
      </c>
      <c r="B4754" s="519" t="s">
        <v>65690</v>
      </c>
      <c r="C4754" s="519" t="s">
        <v>57188</v>
      </c>
      <c r="D4754" s="519" t="s">
        <v>57170</v>
      </c>
      <c r="E4754" s="520" t="s">
        <v>65691</v>
      </c>
    </row>
    <row r="4755" spans="1:5">
      <c r="A4755" s="519">
        <v>41780</v>
      </c>
      <c r="B4755" s="519" t="s">
        <v>65692</v>
      </c>
      <c r="C4755" s="519" t="s">
        <v>57188</v>
      </c>
      <c r="D4755" s="519" t="s">
        <v>57170</v>
      </c>
      <c r="E4755" s="520" t="s">
        <v>65693</v>
      </c>
    </row>
    <row r="4756" spans="1:5">
      <c r="A4756" s="519">
        <v>41782</v>
      </c>
      <c r="B4756" s="519" t="s">
        <v>65694</v>
      </c>
      <c r="C4756" s="519" t="s">
        <v>57188</v>
      </c>
      <c r="D4756" s="519" t="s">
        <v>57170</v>
      </c>
      <c r="E4756" s="520" t="s">
        <v>58220</v>
      </c>
    </row>
    <row r="4757" spans="1:5">
      <c r="A4757" s="519">
        <v>38130</v>
      </c>
      <c r="B4757" s="519" t="s">
        <v>62275</v>
      </c>
      <c r="C4757" s="519" t="s">
        <v>57188</v>
      </c>
      <c r="D4757" s="519" t="s">
        <v>57170</v>
      </c>
      <c r="E4757" s="520" t="s">
        <v>60877</v>
      </c>
    </row>
    <row r="4758" spans="1:5">
      <c r="A4758" s="519">
        <v>21123</v>
      </c>
      <c r="B4758" s="519" t="s">
        <v>62277</v>
      </c>
      <c r="C4758" s="519" t="s">
        <v>57188</v>
      </c>
      <c r="D4758" s="519" t="s">
        <v>57172</v>
      </c>
      <c r="E4758" s="520" t="s">
        <v>55371</v>
      </c>
    </row>
    <row r="4759" spans="1:5">
      <c r="A4759" s="519">
        <v>21124</v>
      </c>
      <c r="B4759" s="519" t="s">
        <v>62278</v>
      </c>
      <c r="C4759" s="519" t="s">
        <v>57188</v>
      </c>
      <c r="D4759" s="519" t="s">
        <v>57170</v>
      </c>
      <c r="E4759" s="520" t="s">
        <v>55740</v>
      </c>
    </row>
    <row r="4760" spans="1:5">
      <c r="A4760" s="519">
        <v>21125</v>
      </c>
      <c r="B4760" s="519" t="s">
        <v>62279</v>
      </c>
      <c r="C4760" s="519" t="s">
        <v>57188</v>
      </c>
      <c r="D4760" s="519" t="s">
        <v>57170</v>
      </c>
      <c r="E4760" s="520" t="s">
        <v>56544</v>
      </c>
    </row>
    <row r="4761" spans="1:5">
      <c r="A4761" s="519">
        <v>38028</v>
      </c>
      <c r="B4761" s="519" t="s">
        <v>62280</v>
      </c>
      <c r="C4761" s="519" t="s">
        <v>57188</v>
      </c>
      <c r="D4761" s="519" t="s">
        <v>57170</v>
      </c>
      <c r="E4761" s="520" t="s">
        <v>65695</v>
      </c>
    </row>
    <row r="4762" spans="1:5">
      <c r="A4762" s="519">
        <v>38029</v>
      </c>
      <c r="B4762" s="519" t="s">
        <v>62281</v>
      </c>
      <c r="C4762" s="519" t="s">
        <v>57188</v>
      </c>
      <c r="D4762" s="519" t="s">
        <v>57170</v>
      </c>
      <c r="E4762" s="520" t="s">
        <v>65696</v>
      </c>
    </row>
    <row r="4763" spans="1:5">
      <c r="A4763" s="519">
        <v>38030</v>
      </c>
      <c r="B4763" s="519" t="s">
        <v>62283</v>
      </c>
      <c r="C4763" s="519" t="s">
        <v>57188</v>
      </c>
      <c r="D4763" s="519" t="s">
        <v>57170</v>
      </c>
      <c r="E4763" s="520" t="s">
        <v>65697</v>
      </c>
    </row>
    <row r="4764" spans="1:5">
      <c r="A4764" s="519">
        <v>38031</v>
      </c>
      <c r="B4764" s="519" t="s">
        <v>62284</v>
      </c>
      <c r="C4764" s="519" t="s">
        <v>57188</v>
      </c>
      <c r="D4764" s="519" t="s">
        <v>57170</v>
      </c>
      <c r="E4764" s="520" t="s">
        <v>65698</v>
      </c>
    </row>
    <row r="4765" spans="1:5">
      <c r="A4765" s="519">
        <v>39735</v>
      </c>
      <c r="B4765" s="519" t="s">
        <v>62285</v>
      </c>
      <c r="C4765" s="519" t="s">
        <v>57188</v>
      </c>
      <c r="D4765" s="519" t="s">
        <v>57170</v>
      </c>
      <c r="E4765" s="520" t="s">
        <v>65699</v>
      </c>
    </row>
    <row r="4766" spans="1:5">
      <c r="A4766" s="519">
        <v>39734</v>
      </c>
      <c r="B4766" s="519" t="s">
        <v>62286</v>
      </c>
      <c r="C4766" s="519" t="s">
        <v>57188</v>
      </c>
      <c r="D4766" s="519" t="s">
        <v>57170</v>
      </c>
      <c r="E4766" s="520" t="s">
        <v>65700</v>
      </c>
    </row>
    <row r="4767" spans="1:5">
      <c r="A4767" s="519">
        <v>39736</v>
      </c>
      <c r="B4767" s="519" t="s">
        <v>62287</v>
      </c>
      <c r="C4767" s="519" t="s">
        <v>57188</v>
      </c>
      <c r="D4767" s="519" t="s">
        <v>57170</v>
      </c>
      <c r="E4767" s="520" t="s">
        <v>65701</v>
      </c>
    </row>
    <row r="4768" spans="1:5">
      <c r="A4768" s="519">
        <v>39737</v>
      </c>
      <c r="B4768" s="519" t="s">
        <v>62288</v>
      </c>
      <c r="C4768" s="519" t="s">
        <v>57188</v>
      </c>
      <c r="D4768" s="519" t="s">
        <v>57170</v>
      </c>
      <c r="E4768" s="520" t="s">
        <v>65702</v>
      </c>
    </row>
    <row r="4769" spans="1:5">
      <c r="A4769" s="519">
        <v>39738</v>
      </c>
      <c r="B4769" s="519" t="s">
        <v>62289</v>
      </c>
      <c r="C4769" s="519" t="s">
        <v>57188</v>
      </c>
      <c r="D4769" s="519" t="s">
        <v>57170</v>
      </c>
      <c r="E4769" s="520" t="s">
        <v>55456</v>
      </c>
    </row>
    <row r="4770" spans="1:5">
      <c r="A4770" s="519">
        <v>39739</v>
      </c>
      <c r="B4770" s="519" t="s">
        <v>62290</v>
      </c>
      <c r="C4770" s="519" t="s">
        <v>57188</v>
      </c>
      <c r="D4770" s="519" t="s">
        <v>57170</v>
      </c>
      <c r="E4770" s="520" t="s">
        <v>65703</v>
      </c>
    </row>
    <row r="4771" spans="1:5">
      <c r="A4771" s="519">
        <v>39733</v>
      </c>
      <c r="B4771" s="519" t="s">
        <v>62291</v>
      </c>
      <c r="C4771" s="519" t="s">
        <v>57188</v>
      </c>
      <c r="D4771" s="519" t="s">
        <v>57170</v>
      </c>
      <c r="E4771" s="520" t="s">
        <v>65704</v>
      </c>
    </row>
    <row r="4772" spans="1:5">
      <c r="A4772" s="519">
        <v>39854</v>
      </c>
      <c r="B4772" s="519" t="s">
        <v>62292</v>
      </c>
      <c r="C4772" s="519" t="s">
        <v>57188</v>
      </c>
      <c r="D4772" s="519" t="s">
        <v>57170</v>
      </c>
      <c r="E4772" s="520" t="s">
        <v>65705</v>
      </c>
    </row>
    <row r="4773" spans="1:5">
      <c r="A4773" s="519">
        <v>39740</v>
      </c>
      <c r="B4773" s="519" t="s">
        <v>62293</v>
      </c>
      <c r="C4773" s="519" t="s">
        <v>57188</v>
      </c>
      <c r="D4773" s="519" t="s">
        <v>57170</v>
      </c>
      <c r="E4773" s="520" t="s">
        <v>65706</v>
      </c>
    </row>
    <row r="4774" spans="1:5">
      <c r="A4774" s="519">
        <v>39741</v>
      </c>
      <c r="B4774" s="519" t="s">
        <v>62294</v>
      </c>
      <c r="C4774" s="519" t="s">
        <v>57188</v>
      </c>
      <c r="D4774" s="519" t="s">
        <v>57170</v>
      </c>
      <c r="E4774" s="520" t="s">
        <v>55820</v>
      </c>
    </row>
    <row r="4775" spans="1:5">
      <c r="A4775" s="519">
        <v>39853</v>
      </c>
      <c r="B4775" s="519" t="s">
        <v>62295</v>
      </c>
      <c r="C4775" s="519" t="s">
        <v>57188</v>
      </c>
      <c r="D4775" s="519" t="s">
        <v>57170</v>
      </c>
      <c r="E4775" s="520" t="s">
        <v>56456</v>
      </c>
    </row>
    <row r="4776" spans="1:5">
      <c r="A4776" s="519">
        <v>39742</v>
      </c>
      <c r="B4776" s="519" t="s">
        <v>62296</v>
      </c>
      <c r="C4776" s="519" t="s">
        <v>57188</v>
      </c>
      <c r="D4776" s="519" t="s">
        <v>57170</v>
      </c>
      <c r="E4776" s="520" t="s">
        <v>65707</v>
      </c>
    </row>
    <row r="4777" spans="1:5">
      <c r="A4777" s="519">
        <v>39749</v>
      </c>
      <c r="B4777" s="519" t="s">
        <v>62298</v>
      </c>
      <c r="C4777" s="519" t="s">
        <v>57188</v>
      </c>
      <c r="D4777" s="519" t="s">
        <v>40591</v>
      </c>
      <c r="E4777" s="520" t="s">
        <v>65708</v>
      </c>
    </row>
    <row r="4778" spans="1:5">
      <c r="A4778" s="519">
        <v>39751</v>
      </c>
      <c r="B4778" s="519" t="s">
        <v>62300</v>
      </c>
      <c r="C4778" s="519" t="s">
        <v>57188</v>
      </c>
      <c r="D4778" s="519" t="s">
        <v>40591</v>
      </c>
      <c r="E4778" s="520" t="s">
        <v>65709</v>
      </c>
    </row>
    <row r="4779" spans="1:5">
      <c r="A4779" s="519">
        <v>39750</v>
      </c>
      <c r="B4779" s="519" t="s">
        <v>62301</v>
      </c>
      <c r="C4779" s="519" t="s">
        <v>57188</v>
      </c>
      <c r="D4779" s="519" t="s">
        <v>40591</v>
      </c>
      <c r="E4779" s="520" t="s">
        <v>65710</v>
      </c>
    </row>
    <row r="4780" spans="1:5">
      <c r="A4780" s="519">
        <v>39747</v>
      </c>
      <c r="B4780" s="519" t="s">
        <v>62302</v>
      </c>
      <c r="C4780" s="519" t="s">
        <v>57188</v>
      </c>
      <c r="D4780" s="519" t="s">
        <v>40591</v>
      </c>
      <c r="E4780" s="520" t="s">
        <v>65711</v>
      </c>
    </row>
    <row r="4781" spans="1:5">
      <c r="A4781" s="519">
        <v>39753</v>
      </c>
      <c r="B4781" s="519" t="s">
        <v>62303</v>
      </c>
      <c r="C4781" s="519" t="s">
        <v>57188</v>
      </c>
      <c r="D4781" s="519" t="s">
        <v>40591</v>
      </c>
      <c r="E4781" s="520" t="s">
        <v>65712</v>
      </c>
    </row>
    <row r="4782" spans="1:5">
      <c r="A4782" s="519">
        <v>39754</v>
      </c>
      <c r="B4782" s="519" t="s">
        <v>62304</v>
      </c>
      <c r="C4782" s="519" t="s">
        <v>57188</v>
      </c>
      <c r="D4782" s="519" t="s">
        <v>40591</v>
      </c>
      <c r="E4782" s="520" t="s">
        <v>65713</v>
      </c>
    </row>
    <row r="4783" spans="1:5">
      <c r="A4783" s="519">
        <v>39748</v>
      </c>
      <c r="B4783" s="519" t="s">
        <v>62305</v>
      </c>
      <c r="C4783" s="519" t="s">
        <v>57188</v>
      </c>
      <c r="D4783" s="519" t="s">
        <v>40591</v>
      </c>
      <c r="E4783" s="520" t="s">
        <v>56859</v>
      </c>
    </row>
    <row r="4784" spans="1:5">
      <c r="A4784" s="519">
        <v>39755</v>
      </c>
      <c r="B4784" s="519" t="s">
        <v>62306</v>
      </c>
      <c r="C4784" s="519" t="s">
        <v>57188</v>
      </c>
      <c r="D4784" s="519" t="s">
        <v>40591</v>
      </c>
      <c r="E4784" s="520" t="s">
        <v>65714</v>
      </c>
    </row>
    <row r="4785" spans="1:5">
      <c r="A4785" s="519">
        <v>12742</v>
      </c>
      <c r="B4785" s="519" t="s">
        <v>62307</v>
      </c>
      <c r="C4785" s="519" t="s">
        <v>57188</v>
      </c>
      <c r="D4785" s="519" t="s">
        <v>40591</v>
      </c>
      <c r="E4785" s="520" t="s">
        <v>65715</v>
      </c>
    </row>
    <row r="4786" spans="1:5">
      <c r="A4786" s="519">
        <v>12713</v>
      </c>
      <c r="B4786" s="519" t="s">
        <v>62308</v>
      </c>
      <c r="C4786" s="519" t="s">
        <v>57188</v>
      </c>
      <c r="D4786" s="519" t="s">
        <v>40591</v>
      </c>
      <c r="E4786" s="520" t="s">
        <v>65716</v>
      </c>
    </row>
    <row r="4787" spans="1:5">
      <c r="A4787" s="519">
        <v>12743</v>
      </c>
      <c r="B4787" s="519" t="s">
        <v>62309</v>
      </c>
      <c r="C4787" s="519" t="s">
        <v>57188</v>
      </c>
      <c r="D4787" s="519" t="s">
        <v>40591</v>
      </c>
      <c r="E4787" s="520" t="s">
        <v>65717</v>
      </c>
    </row>
    <row r="4788" spans="1:5">
      <c r="A4788" s="519">
        <v>12744</v>
      </c>
      <c r="B4788" s="519" t="s">
        <v>62310</v>
      </c>
      <c r="C4788" s="519" t="s">
        <v>57188</v>
      </c>
      <c r="D4788" s="519" t="s">
        <v>40591</v>
      </c>
      <c r="E4788" s="520" t="s">
        <v>65718</v>
      </c>
    </row>
    <row r="4789" spans="1:5">
      <c r="A4789" s="519">
        <v>12745</v>
      </c>
      <c r="B4789" s="519" t="s">
        <v>62311</v>
      </c>
      <c r="C4789" s="519" t="s">
        <v>57188</v>
      </c>
      <c r="D4789" s="519" t="s">
        <v>40591</v>
      </c>
      <c r="E4789" s="520" t="s">
        <v>65719</v>
      </c>
    </row>
    <row r="4790" spans="1:5">
      <c r="A4790" s="519">
        <v>12746</v>
      </c>
      <c r="B4790" s="519" t="s">
        <v>62312</v>
      </c>
      <c r="C4790" s="519" t="s">
        <v>57188</v>
      </c>
      <c r="D4790" s="519" t="s">
        <v>40591</v>
      </c>
      <c r="E4790" s="520" t="s">
        <v>65720</v>
      </c>
    </row>
    <row r="4791" spans="1:5">
      <c r="A4791" s="519">
        <v>12747</v>
      </c>
      <c r="B4791" s="519" t="s">
        <v>62313</v>
      </c>
      <c r="C4791" s="519" t="s">
        <v>57188</v>
      </c>
      <c r="D4791" s="519" t="s">
        <v>40591</v>
      </c>
      <c r="E4791" s="520" t="s">
        <v>65721</v>
      </c>
    </row>
    <row r="4792" spans="1:5">
      <c r="A4792" s="519">
        <v>12748</v>
      </c>
      <c r="B4792" s="519" t="s">
        <v>62314</v>
      </c>
      <c r="C4792" s="519" t="s">
        <v>57188</v>
      </c>
      <c r="D4792" s="519" t="s">
        <v>40591</v>
      </c>
      <c r="E4792" s="520" t="s">
        <v>65722</v>
      </c>
    </row>
    <row r="4793" spans="1:5">
      <c r="A4793" s="519">
        <v>12749</v>
      </c>
      <c r="B4793" s="519" t="s">
        <v>62315</v>
      </c>
      <c r="C4793" s="519" t="s">
        <v>57188</v>
      </c>
      <c r="D4793" s="519" t="s">
        <v>40591</v>
      </c>
      <c r="E4793" s="520" t="s">
        <v>65723</v>
      </c>
    </row>
    <row r="4794" spans="1:5">
      <c r="A4794" s="519">
        <v>39726</v>
      </c>
      <c r="B4794" s="519" t="s">
        <v>62316</v>
      </c>
      <c r="C4794" s="519" t="s">
        <v>57188</v>
      </c>
      <c r="D4794" s="519" t="s">
        <v>40591</v>
      </c>
      <c r="E4794" s="520" t="s">
        <v>65724</v>
      </c>
    </row>
    <row r="4795" spans="1:5">
      <c r="A4795" s="519">
        <v>39728</v>
      </c>
      <c r="B4795" s="519" t="s">
        <v>62317</v>
      </c>
      <c r="C4795" s="519" t="s">
        <v>57188</v>
      </c>
      <c r="D4795" s="519" t="s">
        <v>40591</v>
      </c>
      <c r="E4795" s="520" t="s">
        <v>65725</v>
      </c>
    </row>
    <row r="4796" spans="1:5">
      <c r="A4796" s="519">
        <v>39727</v>
      </c>
      <c r="B4796" s="519" t="s">
        <v>62318</v>
      </c>
      <c r="C4796" s="519" t="s">
        <v>57188</v>
      </c>
      <c r="D4796" s="519" t="s">
        <v>40591</v>
      </c>
      <c r="E4796" s="520" t="s">
        <v>65726</v>
      </c>
    </row>
    <row r="4797" spans="1:5">
      <c r="A4797" s="519">
        <v>39724</v>
      </c>
      <c r="B4797" s="519" t="s">
        <v>62319</v>
      </c>
      <c r="C4797" s="519" t="s">
        <v>57188</v>
      </c>
      <c r="D4797" s="519" t="s">
        <v>40591</v>
      </c>
      <c r="E4797" s="520" t="s">
        <v>65727</v>
      </c>
    </row>
    <row r="4798" spans="1:5">
      <c r="A4798" s="519">
        <v>39729</v>
      </c>
      <c r="B4798" s="519" t="s">
        <v>62320</v>
      </c>
      <c r="C4798" s="519" t="s">
        <v>57188</v>
      </c>
      <c r="D4798" s="519" t="s">
        <v>40591</v>
      </c>
      <c r="E4798" s="520" t="s">
        <v>65728</v>
      </c>
    </row>
    <row r="4799" spans="1:5">
      <c r="A4799" s="519">
        <v>39730</v>
      </c>
      <c r="B4799" s="519" t="s">
        <v>62321</v>
      </c>
      <c r="C4799" s="519" t="s">
        <v>57188</v>
      </c>
      <c r="D4799" s="519" t="s">
        <v>40591</v>
      </c>
      <c r="E4799" s="520" t="s">
        <v>65729</v>
      </c>
    </row>
    <row r="4800" spans="1:5">
      <c r="A4800" s="519">
        <v>39731</v>
      </c>
      <c r="B4800" s="519" t="s">
        <v>62323</v>
      </c>
      <c r="C4800" s="519" t="s">
        <v>57188</v>
      </c>
      <c r="D4800" s="519" t="s">
        <v>40591</v>
      </c>
      <c r="E4800" s="520" t="s">
        <v>65730</v>
      </c>
    </row>
    <row r="4801" spans="1:5">
      <c r="A4801" s="519">
        <v>39725</v>
      </c>
      <c r="B4801" s="519" t="s">
        <v>62324</v>
      </c>
      <c r="C4801" s="519" t="s">
        <v>57188</v>
      </c>
      <c r="D4801" s="519" t="s">
        <v>40591</v>
      </c>
      <c r="E4801" s="520" t="s">
        <v>65731</v>
      </c>
    </row>
    <row r="4802" spans="1:5">
      <c r="A4802" s="519">
        <v>39732</v>
      </c>
      <c r="B4802" s="519" t="s">
        <v>62325</v>
      </c>
      <c r="C4802" s="519" t="s">
        <v>57188</v>
      </c>
      <c r="D4802" s="519" t="s">
        <v>40591</v>
      </c>
      <c r="E4802" s="520" t="s">
        <v>65732</v>
      </c>
    </row>
    <row r="4803" spans="1:5">
      <c r="A4803" s="519">
        <v>39660</v>
      </c>
      <c r="B4803" s="519" t="s">
        <v>62326</v>
      </c>
      <c r="C4803" s="519" t="s">
        <v>57188</v>
      </c>
      <c r="D4803" s="519" t="s">
        <v>40591</v>
      </c>
      <c r="E4803" s="520" t="s">
        <v>63788</v>
      </c>
    </row>
    <row r="4804" spans="1:5">
      <c r="A4804" s="519">
        <v>39662</v>
      </c>
      <c r="B4804" s="519" t="s">
        <v>62328</v>
      </c>
      <c r="C4804" s="519" t="s">
        <v>57188</v>
      </c>
      <c r="D4804" s="519" t="s">
        <v>40591</v>
      </c>
      <c r="E4804" s="520" t="s">
        <v>55867</v>
      </c>
    </row>
    <row r="4805" spans="1:5">
      <c r="A4805" s="519">
        <v>39661</v>
      </c>
      <c r="B4805" s="519" t="s">
        <v>62329</v>
      </c>
      <c r="C4805" s="519" t="s">
        <v>57188</v>
      </c>
      <c r="D4805" s="519" t="s">
        <v>40591</v>
      </c>
      <c r="E4805" s="520" t="s">
        <v>65733</v>
      </c>
    </row>
    <row r="4806" spans="1:5">
      <c r="A4806" s="519">
        <v>39666</v>
      </c>
      <c r="B4806" s="519" t="s">
        <v>62330</v>
      </c>
      <c r="C4806" s="519" t="s">
        <v>57188</v>
      </c>
      <c r="D4806" s="519" t="s">
        <v>40591</v>
      </c>
      <c r="E4806" s="520" t="s">
        <v>65734</v>
      </c>
    </row>
    <row r="4807" spans="1:5">
      <c r="A4807" s="519">
        <v>39664</v>
      </c>
      <c r="B4807" s="519" t="s">
        <v>62331</v>
      </c>
      <c r="C4807" s="519" t="s">
        <v>57188</v>
      </c>
      <c r="D4807" s="519" t="s">
        <v>40591</v>
      </c>
      <c r="E4807" s="520" t="s">
        <v>56613</v>
      </c>
    </row>
    <row r="4808" spans="1:5">
      <c r="A4808" s="519">
        <v>39663</v>
      </c>
      <c r="B4808" s="519" t="s">
        <v>62332</v>
      </c>
      <c r="C4808" s="519" t="s">
        <v>57188</v>
      </c>
      <c r="D4808" s="519" t="s">
        <v>40591</v>
      </c>
      <c r="E4808" s="520" t="s">
        <v>55131</v>
      </c>
    </row>
    <row r="4809" spans="1:5">
      <c r="A4809" s="519">
        <v>39665</v>
      </c>
      <c r="B4809" s="519" t="s">
        <v>62333</v>
      </c>
      <c r="C4809" s="519" t="s">
        <v>57188</v>
      </c>
      <c r="D4809" s="519" t="s">
        <v>40591</v>
      </c>
      <c r="E4809" s="520" t="s">
        <v>65735</v>
      </c>
    </row>
    <row r="4810" spans="1:5">
      <c r="A4810" s="519">
        <v>39752</v>
      </c>
      <c r="B4810" s="519" t="s">
        <v>62334</v>
      </c>
      <c r="C4810" s="519" t="s">
        <v>57188</v>
      </c>
      <c r="D4810" s="519" t="s">
        <v>40591</v>
      </c>
      <c r="E4810" s="520" t="s">
        <v>65736</v>
      </c>
    </row>
    <row r="4811" spans="1:5">
      <c r="A4811" s="519">
        <v>7725</v>
      </c>
      <c r="B4811" s="519" t="s">
        <v>62335</v>
      </c>
      <c r="C4811" s="519" t="s">
        <v>57188</v>
      </c>
      <c r="D4811" s="519" t="s">
        <v>57172</v>
      </c>
      <c r="E4811" s="520" t="s">
        <v>65737</v>
      </c>
    </row>
    <row r="4812" spans="1:5">
      <c r="A4812" s="519">
        <v>7753</v>
      </c>
      <c r="B4812" s="519" t="s">
        <v>62336</v>
      </c>
      <c r="C4812" s="519" t="s">
        <v>57188</v>
      </c>
      <c r="D4812" s="519" t="s">
        <v>57170</v>
      </c>
      <c r="E4812" s="520" t="s">
        <v>65738</v>
      </c>
    </row>
    <row r="4813" spans="1:5">
      <c r="A4813" s="519">
        <v>13256</v>
      </c>
      <c r="B4813" s="519" t="s">
        <v>62337</v>
      </c>
      <c r="C4813" s="519" t="s">
        <v>57188</v>
      </c>
      <c r="D4813" s="519" t="s">
        <v>57170</v>
      </c>
      <c r="E4813" s="520" t="s">
        <v>65739</v>
      </c>
    </row>
    <row r="4814" spans="1:5">
      <c r="A4814" s="519">
        <v>7757</v>
      </c>
      <c r="B4814" s="519" t="s">
        <v>62338</v>
      </c>
      <c r="C4814" s="519" t="s">
        <v>57188</v>
      </c>
      <c r="D4814" s="519" t="s">
        <v>57170</v>
      </c>
      <c r="E4814" s="520" t="s">
        <v>65740</v>
      </c>
    </row>
    <row r="4815" spans="1:5">
      <c r="A4815" s="519">
        <v>7758</v>
      </c>
      <c r="B4815" s="519" t="s">
        <v>62339</v>
      </c>
      <c r="C4815" s="519" t="s">
        <v>57188</v>
      </c>
      <c r="D4815" s="519" t="s">
        <v>57170</v>
      </c>
      <c r="E4815" s="520" t="s">
        <v>65741</v>
      </c>
    </row>
    <row r="4816" spans="1:5">
      <c r="A4816" s="519">
        <v>7759</v>
      </c>
      <c r="B4816" s="519" t="s">
        <v>62340</v>
      </c>
      <c r="C4816" s="519" t="s">
        <v>57188</v>
      </c>
      <c r="D4816" s="519" t="s">
        <v>57170</v>
      </c>
      <c r="E4816" s="520" t="s">
        <v>65742</v>
      </c>
    </row>
    <row r="4817" spans="1:5">
      <c r="A4817" s="519">
        <v>40334</v>
      </c>
      <c r="B4817" s="519" t="s">
        <v>62341</v>
      </c>
      <c r="C4817" s="519" t="s">
        <v>57188</v>
      </c>
      <c r="D4817" s="519" t="s">
        <v>57170</v>
      </c>
      <c r="E4817" s="520" t="s">
        <v>65743</v>
      </c>
    </row>
    <row r="4818" spans="1:5">
      <c r="A4818" s="519">
        <v>7745</v>
      </c>
      <c r="B4818" s="519" t="s">
        <v>62342</v>
      </c>
      <c r="C4818" s="519" t="s">
        <v>57188</v>
      </c>
      <c r="D4818" s="519" t="s">
        <v>57170</v>
      </c>
      <c r="E4818" s="520" t="s">
        <v>65744</v>
      </c>
    </row>
    <row r="4819" spans="1:5">
      <c r="A4819" s="519">
        <v>7714</v>
      </c>
      <c r="B4819" s="519" t="s">
        <v>62343</v>
      </c>
      <c r="C4819" s="519" t="s">
        <v>57188</v>
      </c>
      <c r="D4819" s="519" t="s">
        <v>57170</v>
      </c>
      <c r="E4819" s="520" t="s">
        <v>65745</v>
      </c>
    </row>
    <row r="4820" spans="1:5">
      <c r="A4820" s="519">
        <v>7742</v>
      </c>
      <c r="B4820" s="519" t="s">
        <v>62344</v>
      </c>
      <c r="C4820" s="519" t="s">
        <v>57188</v>
      </c>
      <c r="D4820" s="519" t="s">
        <v>57170</v>
      </c>
      <c r="E4820" s="520" t="s">
        <v>65746</v>
      </c>
    </row>
    <row r="4821" spans="1:5">
      <c r="A4821" s="519">
        <v>7750</v>
      </c>
      <c r="B4821" s="519" t="s">
        <v>62346</v>
      </c>
      <c r="C4821" s="519" t="s">
        <v>57188</v>
      </c>
      <c r="D4821" s="519" t="s">
        <v>57170</v>
      </c>
      <c r="E4821" s="520" t="s">
        <v>65747</v>
      </c>
    </row>
    <row r="4822" spans="1:5">
      <c r="A4822" s="519">
        <v>7756</v>
      </c>
      <c r="B4822" s="519" t="s">
        <v>62347</v>
      </c>
      <c r="C4822" s="519" t="s">
        <v>57188</v>
      </c>
      <c r="D4822" s="519" t="s">
        <v>57170</v>
      </c>
      <c r="E4822" s="520" t="s">
        <v>65748</v>
      </c>
    </row>
    <row r="4823" spans="1:5">
      <c r="A4823" s="519">
        <v>7765</v>
      </c>
      <c r="B4823" s="519" t="s">
        <v>62348</v>
      </c>
      <c r="C4823" s="519" t="s">
        <v>57188</v>
      </c>
      <c r="D4823" s="519" t="s">
        <v>57170</v>
      </c>
      <c r="E4823" s="520" t="s">
        <v>65749</v>
      </c>
    </row>
    <row r="4824" spans="1:5">
      <c r="A4824" s="519">
        <v>12569</v>
      </c>
      <c r="B4824" s="519" t="s">
        <v>62349</v>
      </c>
      <c r="C4824" s="519" t="s">
        <v>57188</v>
      </c>
      <c r="D4824" s="519" t="s">
        <v>57170</v>
      </c>
      <c r="E4824" s="520" t="s">
        <v>65750</v>
      </c>
    </row>
    <row r="4825" spans="1:5">
      <c r="A4825" s="519">
        <v>7766</v>
      </c>
      <c r="B4825" s="519" t="s">
        <v>62350</v>
      </c>
      <c r="C4825" s="519" t="s">
        <v>57188</v>
      </c>
      <c r="D4825" s="519" t="s">
        <v>57170</v>
      </c>
      <c r="E4825" s="520" t="s">
        <v>65751</v>
      </c>
    </row>
    <row r="4826" spans="1:5">
      <c r="A4826" s="519">
        <v>7767</v>
      </c>
      <c r="B4826" s="519" t="s">
        <v>62351</v>
      </c>
      <c r="C4826" s="519" t="s">
        <v>57188</v>
      </c>
      <c r="D4826" s="519" t="s">
        <v>57170</v>
      </c>
      <c r="E4826" s="520" t="s">
        <v>65752</v>
      </c>
    </row>
    <row r="4827" spans="1:5">
      <c r="A4827" s="519">
        <v>7727</v>
      </c>
      <c r="B4827" s="519" t="s">
        <v>62352</v>
      </c>
      <c r="C4827" s="519" t="s">
        <v>57188</v>
      </c>
      <c r="D4827" s="519" t="s">
        <v>57170</v>
      </c>
      <c r="E4827" s="520" t="s">
        <v>65753</v>
      </c>
    </row>
    <row r="4828" spans="1:5">
      <c r="A4828" s="519">
        <v>7760</v>
      </c>
      <c r="B4828" s="519" t="s">
        <v>62353</v>
      </c>
      <c r="C4828" s="519" t="s">
        <v>57188</v>
      </c>
      <c r="D4828" s="519" t="s">
        <v>57170</v>
      </c>
      <c r="E4828" s="520" t="s">
        <v>63824</v>
      </c>
    </row>
    <row r="4829" spans="1:5">
      <c r="A4829" s="519">
        <v>7761</v>
      </c>
      <c r="B4829" s="519" t="s">
        <v>62354</v>
      </c>
      <c r="C4829" s="519" t="s">
        <v>57188</v>
      </c>
      <c r="D4829" s="519" t="s">
        <v>57170</v>
      </c>
      <c r="E4829" s="520" t="s">
        <v>65754</v>
      </c>
    </row>
    <row r="4830" spans="1:5">
      <c r="A4830" s="519">
        <v>7752</v>
      </c>
      <c r="B4830" s="519" t="s">
        <v>62355</v>
      </c>
      <c r="C4830" s="519" t="s">
        <v>57188</v>
      </c>
      <c r="D4830" s="519" t="s">
        <v>57170</v>
      </c>
      <c r="E4830" s="520" t="s">
        <v>65319</v>
      </c>
    </row>
    <row r="4831" spans="1:5">
      <c r="A4831" s="519">
        <v>7762</v>
      </c>
      <c r="B4831" s="519" t="s">
        <v>62356</v>
      </c>
      <c r="C4831" s="519" t="s">
        <v>57188</v>
      </c>
      <c r="D4831" s="519" t="s">
        <v>57170</v>
      </c>
      <c r="E4831" s="520" t="s">
        <v>65755</v>
      </c>
    </row>
    <row r="4832" spans="1:5">
      <c r="A4832" s="519">
        <v>7722</v>
      </c>
      <c r="B4832" s="519" t="s">
        <v>62357</v>
      </c>
      <c r="C4832" s="519" t="s">
        <v>57188</v>
      </c>
      <c r="D4832" s="519" t="s">
        <v>57170</v>
      </c>
      <c r="E4832" s="520" t="s">
        <v>65756</v>
      </c>
    </row>
    <row r="4833" spans="1:5">
      <c r="A4833" s="519">
        <v>7763</v>
      </c>
      <c r="B4833" s="519" t="s">
        <v>62359</v>
      </c>
      <c r="C4833" s="519" t="s">
        <v>57188</v>
      </c>
      <c r="D4833" s="519" t="s">
        <v>57170</v>
      </c>
      <c r="E4833" s="520" t="s">
        <v>63335</v>
      </c>
    </row>
    <row r="4834" spans="1:5">
      <c r="A4834" s="519">
        <v>7764</v>
      </c>
      <c r="B4834" s="519" t="s">
        <v>62360</v>
      </c>
      <c r="C4834" s="519" t="s">
        <v>57188</v>
      </c>
      <c r="D4834" s="519" t="s">
        <v>57170</v>
      </c>
      <c r="E4834" s="520" t="s">
        <v>65757</v>
      </c>
    </row>
    <row r="4835" spans="1:5">
      <c r="A4835" s="519">
        <v>12572</v>
      </c>
      <c r="B4835" s="519" t="s">
        <v>62361</v>
      </c>
      <c r="C4835" s="519" t="s">
        <v>57188</v>
      </c>
      <c r="D4835" s="519" t="s">
        <v>57170</v>
      </c>
      <c r="E4835" s="520" t="s">
        <v>65739</v>
      </c>
    </row>
    <row r="4836" spans="1:5">
      <c r="A4836" s="519">
        <v>12573</v>
      </c>
      <c r="B4836" s="519" t="s">
        <v>62362</v>
      </c>
      <c r="C4836" s="519" t="s">
        <v>57188</v>
      </c>
      <c r="D4836" s="519" t="s">
        <v>57170</v>
      </c>
      <c r="E4836" s="520" t="s">
        <v>65758</v>
      </c>
    </row>
    <row r="4837" spans="1:5">
      <c r="A4837" s="519">
        <v>12574</v>
      </c>
      <c r="B4837" s="519" t="s">
        <v>62363</v>
      </c>
      <c r="C4837" s="519" t="s">
        <v>57188</v>
      </c>
      <c r="D4837" s="519" t="s">
        <v>57170</v>
      </c>
      <c r="E4837" s="520" t="s">
        <v>65759</v>
      </c>
    </row>
    <row r="4838" spans="1:5">
      <c r="A4838" s="519">
        <v>12575</v>
      </c>
      <c r="B4838" s="519" t="s">
        <v>62364</v>
      </c>
      <c r="C4838" s="519" t="s">
        <v>57188</v>
      </c>
      <c r="D4838" s="519" t="s">
        <v>57170</v>
      </c>
      <c r="E4838" s="520" t="s">
        <v>65760</v>
      </c>
    </row>
    <row r="4839" spans="1:5">
      <c r="A4839" s="519">
        <v>12576</v>
      </c>
      <c r="B4839" s="519" t="s">
        <v>62365</v>
      </c>
      <c r="C4839" s="519" t="s">
        <v>57188</v>
      </c>
      <c r="D4839" s="519" t="s">
        <v>57170</v>
      </c>
      <c r="E4839" s="520" t="s">
        <v>57351</v>
      </c>
    </row>
    <row r="4840" spans="1:5">
      <c r="A4840" s="519">
        <v>12577</v>
      </c>
      <c r="B4840" s="519" t="s">
        <v>62366</v>
      </c>
      <c r="C4840" s="519" t="s">
        <v>57188</v>
      </c>
      <c r="D4840" s="519" t="s">
        <v>57170</v>
      </c>
      <c r="E4840" s="520" t="s">
        <v>65761</v>
      </c>
    </row>
    <row r="4841" spans="1:5">
      <c r="A4841" s="519">
        <v>12578</v>
      </c>
      <c r="B4841" s="519" t="s">
        <v>62367</v>
      </c>
      <c r="C4841" s="519" t="s">
        <v>57188</v>
      </c>
      <c r="D4841" s="519" t="s">
        <v>57170</v>
      </c>
      <c r="E4841" s="520" t="s">
        <v>65762</v>
      </c>
    </row>
    <row r="4842" spans="1:5">
      <c r="A4842" s="519">
        <v>12579</v>
      </c>
      <c r="B4842" s="519" t="s">
        <v>62368</v>
      </c>
      <c r="C4842" s="519" t="s">
        <v>57188</v>
      </c>
      <c r="D4842" s="519" t="s">
        <v>57170</v>
      </c>
      <c r="E4842" s="520" t="s">
        <v>65763</v>
      </c>
    </row>
    <row r="4843" spans="1:5">
      <c r="A4843" s="519">
        <v>12580</v>
      </c>
      <c r="B4843" s="519" t="s">
        <v>62369</v>
      </c>
      <c r="C4843" s="519" t="s">
        <v>57188</v>
      </c>
      <c r="D4843" s="519" t="s">
        <v>57170</v>
      </c>
      <c r="E4843" s="520" t="s">
        <v>65764</v>
      </c>
    </row>
    <row r="4844" spans="1:5">
      <c r="A4844" s="519">
        <v>12581</v>
      </c>
      <c r="B4844" s="519" t="s">
        <v>62370</v>
      </c>
      <c r="C4844" s="519" t="s">
        <v>57188</v>
      </c>
      <c r="D4844" s="519" t="s">
        <v>57170</v>
      </c>
      <c r="E4844" s="520" t="s">
        <v>65765</v>
      </c>
    </row>
    <row r="4845" spans="1:5">
      <c r="A4845" s="519">
        <v>7720</v>
      </c>
      <c r="B4845" s="519" t="s">
        <v>62371</v>
      </c>
      <c r="C4845" s="519" t="s">
        <v>57188</v>
      </c>
      <c r="D4845" s="519" t="s">
        <v>57170</v>
      </c>
      <c r="E4845" s="520" t="s">
        <v>65766</v>
      </c>
    </row>
    <row r="4846" spans="1:5">
      <c r="A4846" s="519">
        <v>40335</v>
      </c>
      <c r="B4846" s="519" t="s">
        <v>62372</v>
      </c>
      <c r="C4846" s="519" t="s">
        <v>57188</v>
      </c>
      <c r="D4846" s="519" t="s">
        <v>57170</v>
      </c>
      <c r="E4846" s="520" t="s">
        <v>65767</v>
      </c>
    </row>
    <row r="4847" spans="1:5">
      <c r="A4847" s="519">
        <v>7740</v>
      </c>
      <c r="B4847" s="519" t="s">
        <v>62374</v>
      </c>
      <c r="C4847" s="519" t="s">
        <v>57188</v>
      </c>
      <c r="D4847" s="519" t="s">
        <v>57170</v>
      </c>
      <c r="E4847" s="520" t="s">
        <v>65768</v>
      </c>
    </row>
    <row r="4848" spans="1:5">
      <c r="A4848" s="519">
        <v>7741</v>
      </c>
      <c r="B4848" s="519" t="s">
        <v>62376</v>
      </c>
      <c r="C4848" s="519" t="s">
        <v>57188</v>
      </c>
      <c r="D4848" s="519" t="s">
        <v>57170</v>
      </c>
      <c r="E4848" s="520" t="s">
        <v>65769</v>
      </c>
    </row>
    <row r="4849" spans="1:5">
      <c r="A4849" s="519">
        <v>7774</v>
      </c>
      <c r="B4849" s="519" t="s">
        <v>62377</v>
      </c>
      <c r="C4849" s="519" t="s">
        <v>57188</v>
      </c>
      <c r="D4849" s="519" t="s">
        <v>57170</v>
      </c>
      <c r="E4849" s="520" t="s">
        <v>65770</v>
      </c>
    </row>
    <row r="4850" spans="1:5">
      <c r="A4850" s="519">
        <v>7744</v>
      </c>
      <c r="B4850" s="519" t="s">
        <v>62378</v>
      </c>
      <c r="C4850" s="519" t="s">
        <v>57188</v>
      </c>
      <c r="D4850" s="519" t="s">
        <v>57170</v>
      </c>
      <c r="E4850" s="520" t="s">
        <v>65771</v>
      </c>
    </row>
    <row r="4851" spans="1:5">
      <c r="A4851" s="519">
        <v>7773</v>
      </c>
      <c r="B4851" s="519" t="s">
        <v>62379</v>
      </c>
      <c r="C4851" s="519" t="s">
        <v>57188</v>
      </c>
      <c r="D4851" s="519" t="s">
        <v>57170</v>
      </c>
      <c r="E4851" s="520" t="s">
        <v>65772</v>
      </c>
    </row>
    <row r="4852" spans="1:5">
      <c r="A4852" s="519">
        <v>7754</v>
      </c>
      <c r="B4852" s="519" t="s">
        <v>62380</v>
      </c>
      <c r="C4852" s="519" t="s">
        <v>57188</v>
      </c>
      <c r="D4852" s="519" t="s">
        <v>57170</v>
      </c>
      <c r="E4852" s="520" t="s">
        <v>65773</v>
      </c>
    </row>
    <row r="4853" spans="1:5">
      <c r="A4853" s="519">
        <v>7735</v>
      </c>
      <c r="B4853" s="519" t="s">
        <v>62381</v>
      </c>
      <c r="C4853" s="519" t="s">
        <v>57188</v>
      </c>
      <c r="D4853" s="519" t="s">
        <v>57170</v>
      </c>
      <c r="E4853" s="520" t="s">
        <v>65774</v>
      </c>
    </row>
    <row r="4854" spans="1:5">
      <c r="A4854" s="519">
        <v>7755</v>
      </c>
      <c r="B4854" s="519" t="s">
        <v>62382</v>
      </c>
      <c r="C4854" s="519" t="s">
        <v>57188</v>
      </c>
      <c r="D4854" s="519" t="s">
        <v>57170</v>
      </c>
      <c r="E4854" s="520" t="s">
        <v>65775</v>
      </c>
    </row>
    <row r="4855" spans="1:5">
      <c r="A4855" s="519">
        <v>7776</v>
      </c>
      <c r="B4855" s="519" t="s">
        <v>62383</v>
      </c>
      <c r="C4855" s="519" t="s">
        <v>57188</v>
      </c>
      <c r="D4855" s="519" t="s">
        <v>57170</v>
      </c>
      <c r="E4855" s="520" t="s">
        <v>65776</v>
      </c>
    </row>
    <row r="4856" spans="1:5">
      <c r="A4856" s="519">
        <v>7743</v>
      </c>
      <c r="B4856" s="519" t="s">
        <v>62384</v>
      </c>
      <c r="C4856" s="519" t="s">
        <v>57188</v>
      </c>
      <c r="D4856" s="519" t="s">
        <v>57170</v>
      </c>
      <c r="E4856" s="520" t="s">
        <v>65777</v>
      </c>
    </row>
    <row r="4857" spans="1:5">
      <c r="A4857" s="519">
        <v>7733</v>
      </c>
      <c r="B4857" s="519" t="s">
        <v>62385</v>
      </c>
      <c r="C4857" s="519" t="s">
        <v>57188</v>
      </c>
      <c r="D4857" s="519" t="s">
        <v>57170</v>
      </c>
      <c r="E4857" s="520" t="s">
        <v>65778</v>
      </c>
    </row>
    <row r="4858" spans="1:5">
      <c r="A4858" s="519">
        <v>7775</v>
      </c>
      <c r="B4858" s="519" t="s">
        <v>62386</v>
      </c>
      <c r="C4858" s="519" t="s">
        <v>57188</v>
      </c>
      <c r="D4858" s="519" t="s">
        <v>57170</v>
      </c>
      <c r="E4858" s="520" t="s">
        <v>65779</v>
      </c>
    </row>
    <row r="4859" spans="1:5">
      <c r="A4859" s="519">
        <v>7734</v>
      </c>
      <c r="B4859" s="519" t="s">
        <v>62387</v>
      </c>
      <c r="C4859" s="519" t="s">
        <v>57188</v>
      </c>
      <c r="D4859" s="519" t="s">
        <v>57170</v>
      </c>
      <c r="E4859" s="520" t="s">
        <v>65780</v>
      </c>
    </row>
    <row r="4860" spans="1:5">
      <c r="A4860" s="519">
        <v>37449</v>
      </c>
      <c r="B4860" s="519" t="s">
        <v>62388</v>
      </c>
      <c r="C4860" s="519" t="s">
        <v>57188</v>
      </c>
      <c r="D4860" s="519" t="s">
        <v>57170</v>
      </c>
      <c r="E4860" s="520" t="s">
        <v>62116</v>
      </c>
    </row>
    <row r="4861" spans="1:5">
      <c r="A4861" s="519">
        <v>37450</v>
      </c>
      <c r="B4861" s="519" t="s">
        <v>62390</v>
      </c>
      <c r="C4861" s="519" t="s">
        <v>57188</v>
      </c>
      <c r="D4861" s="519" t="s">
        <v>57170</v>
      </c>
      <c r="E4861" s="520" t="s">
        <v>58243</v>
      </c>
    </row>
    <row r="4862" spans="1:5">
      <c r="A4862" s="519">
        <v>37451</v>
      </c>
      <c r="B4862" s="519" t="s">
        <v>62392</v>
      </c>
      <c r="C4862" s="519" t="s">
        <v>57188</v>
      </c>
      <c r="D4862" s="519" t="s">
        <v>57170</v>
      </c>
      <c r="E4862" s="520" t="s">
        <v>56314</v>
      </c>
    </row>
    <row r="4863" spans="1:5">
      <c r="A4863" s="519">
        <v>37452</v>
      </c>
      <c r="B4863" s="519" t="s">
        <v>62393</v>
      </c>
      <c r="C4863" s="519" t="s">
        <v>57188</v>
      </c>
      <c r="D4863" s="519" t="s">
        <v>57170</v>
      </c>
      <c r="E4863" s="520" t="s">
        <v>65781</v>
      </c>
    </row>
    <row r="4864" spans="1:5">
      <c r="A4864" s="519">
        <v>37453</v>
      </c>
      <c r="B4864" s="519" t="s">
        <v>62394</v>
      </c>
      <c r="C4864" s="519" t="s">
        <v>57188</v>
      </c>
      <c r="D4864" s="519" t="s">
        <v>57170</v>
      </c>
      <c r="E4864" s="520" t="s">
        <v>65782</v>
      </c>
    </row>
    <row r="4865" spans="1:5">
      <c r="A4865" s="519">
        <v>7778</v>
      </c>
      <c r="B4865" s="519" t="s">
        <v>62395</v>
      </c>
      <c r="C4865" s="519" t="s">
        <v>57188</v>
      </c>
      <c r="D4865" s="519" t="s">
        <v>57170</v>
      </c>
      <c r="E4865" s="520" t="s">
        <v>65783</v>
      </c>
    </row>
    <row r="4866" spans="1:5">
      <c r="A4866" s="519">
        <v>7796</v>
      </c>
      <c r="B4866" s="519" t="s">
        <v>62396</v>
      </c>
      <c r="C4866" s="519" t="s">
        <v>57188</v>
      </c>
      <c r="D4866" s="519" t="s">
        <v>57172</v>
      </c>
      <c r="E4866" s="520" t="s">
        <v>65784</v>
      </c>
    </row>
    <row r="4867" spans="1:5">
      <c r="A4867" s="519">
        <v>7781</v>
      </c>
      <c r="B4867" s="519" t="s">
        <v>62397</v>
      </c>
      <c r="C4867" s="519" t="s">
        <v>57188</v>
      </c>
      <c r="D4867" s="519" t="s">
        <v>57170</v>
      </c>
      <c r="E4867" s="520" t="s">
        <v>65785</v>
      </c>
    </row>
    <row r="4868" spans="1:5">
      <c r="A4868" s="519">
        <v>7795</v>
      </c>
      <c r="B4868" s="519" t="s">
        <v>62398</v>
      </c>
      <c r="C4868" s="519" t="s">
        <v>57188</v>
      </c>
      <c r="D4868" s="519" t="s">
        <v>57170</v>
      </c>
      <c r="E4868" s="520" t="s">
        <v>65786</v>
      </c>
    </row>
    <row r="4869" spans="1:5">
      <c r="A4869" s="519">
        <v>7791</v>
      </c>
      <c r="B4869" s="519" t="s">
        <v>62399</v>
      </c>
      <c r="C4869" s="519" t="s">
        <v>57188</v>
      </c>
      <c r="D4869" s="519" t="s">
        <v>57170</v>
      </c>
      <c r="E4869" s="520" t="s">
        <v>65787</v>
      </c>
    </row>
    <row r="4870" spans="1:5">
      <c r="A4870" s="519">
        <v>7783</v>
      </c>
      <c r="B4870" s="519" t="s">
        <v>62400</v>
      </c>
      <c r="C4870" s="519" t="s">
        <v>57188</v>
      </c>
      <c r="D4870" s="519" t="s">
        <v>57170</v>
      </c>
      <c r="E4870" s="520" t="s">
        <v>55423</v>
      </c>
    </row>
    <row r="4871" spans="1:5">
      <c r="A4871" s="519">
        <v>7790</v>
      </c>
      <c r="B4871" s="519" t="s">
        <v>62401</v>
      </c>
      <c r="C4871" s="519" t="s">
        <v>57188</v>
      </c>
      <c r="D4871" s="519" t="s">
        <v>57170</v>
      </c>
      <c r="E4871" s="520" t="s">
        <v>65788</v>
      </c>
    </row>
    <row r="4872" spans="1:5">
      <c r="A4872" s="519">
        <v>7785</v>
      </c>
      <c r="B4872" s="519" t="s">
        <v>62402</v>
      </c>
      <c r="C4872" s="519" t="s">
        <v>57188</v>
      </c>
      <c r="D4872" s="519" t="s">
        <v>57170</v>
      </c>
      <c r="E4872" s="520" t="s">
        <v>65789</v>
      </c>
    </row>
    <row r="4873" spans="1:5">
      <c r="A4873" s="519">
        <v>7792</v>
      </c>
      <c r="B4873" s="519" t="s">
        <v>62403</v>
      </c>
      <c r="C4873" s="519" t="s">
        <v>57188</v>
      </c>
      <c r="D4873" s="519" t="s">
        <v>57170</v>
      </c>
      <c r="E4873" s="520" t="s">
        <v>65790</v>
      </c>
    </row>
    <row r="4874" spans="1:5">
      <c r="A4874" s="519">
        <v>7793</v>
      </c>
      <c r="B4874" s="519" t="s">
        <v>62404</v>
      </c>
      <c r="C4874" s="519" t="s">
        <v>57188</v>
      </c>
      <c r="D4874" s="519" t="s">
        <v>57170</v>
      </c>
      <c r="E4874" s="520" t="s">
        <v>65791</v>
      </c>
    </row>
    <row r="4875" spans="1:5">
      <c r="A4875" s="519">
        <v>13159</v>
      </c>
      <c r="B4875" s="519" t="s">
        <v>62405</v>
      </c>
      <c r="C4875" s="519" t="s">
        <v>57188</v>
      </c>
      <c r="D4875" s="519" t="s">
        <v>57170</v>
      </c>
      <c r="E4875" s="520" t="s">
        <v>63257</v>
      </c>
    </row>
    <row r="4876" spans="1:5">
      <c r="A4876" s="519">
        <v>13168</v>
      </c>
      <c r="B4876" s="519" t="s">
        <v>62406</v>
      </c>
      <c r="C4876" s="519" t="s">
        <v>57188</v>
      </c>
      <c r="D4876" s="519" t="s">
        <v>57170</v>
      </c>
      <c r="E4876" s="520" t="s">
        <v>65792</v>
      </c>
    </row>
    <row r="4877" spans="1:5">
      <c r="A4877" s="519">
        <v>13173</v>
      </c>
      <c r="B4877" s="519" t="s">
        <v>62407</v>
      </c>
      <c r="C4877" s="519" t="s">
        <v>57188</v>
      </c>
      <c r="D4877" s="519" t="s">
        <v>57170</v>
      </c>
      <c r="E4877" s="520" t="s">
        <v>65793</v>
      </c>
    </row>
    <row r="4878" spans="1:5">
      <c r="A4878" s="519">
        <v>12583</v>
      </c>
      <c r="B4878" s="519" t="s">
        <v>62408</v>
      </c>
      <c r="C4878" s="519" t="s">
        <v>57188</v>
      </c>
      <c r="D4878" s="519" t="s">
        <v>57170</v>
      </c>
      <c r="E4878" s="520" t="s">
        <v>57883</v>
      </c>
    </row>
    <row r="4879" spans="1:5">
      <c r="A4879" s="519">
        <v>12584</v>
      </c>
      <c r="B4879" s="519" t="s">
        <v>62410</v>
      </c>
      <c r="C4879" s="519" t="s">
        <v>57188</v>
      </c>
      <c r="D4879" s="519" t="s">
        <v>57170</v>
      </c>
      <c r="E4879" s="520" t="s">
        <v>56377</v>
      </c>
    </row>
    <row r="4880" spans="1:5">
      <c r="A4880" s="519">
        <v>12613</v>
      </c>
      <c r="B4880" s="519" t="s">
        <v>65794</v>
      </c>
      <c r="C4880" s="519" t="s">
        <v>57174</v>
      </c>
      <c r="D4880" s="519" t="s">
        <v>57170</v>
      </c>
      <c r="E4880" s="520" t="s">
        <v>56999</v>
      </c>
    </row>
    <row r="4881" spans="1:5">
      <c r="A4881" s="519">
        <v>1031</v>
      </c>
      <c r="B4881" s="519" t="s">
        <v>62411</v>
      </c>
      <c r="C4881" s="519" t="s">
        <v>57174</v>
      </c>
      <c r="D4881" s="519" t="s">
        <v>57170</v>
      </c>
      <c r="E4881" s="520" t="s">
        <v>54765</v>
      </c>
    </row>
    <row r="4882" spans="1:5">
      <c r="A4882" s="519">
        <v>39707</v>
      </c>
      <c r="B4882" s="519" t="s">
        <v>62412</v>
      </c>
      <c r="C4882" s="519" t="s">
        <v>57188</v>
      </c>
      <c r="D4882" s="519" t="s">
        <v>57170</v>
      </c>
      <c r="E4882" s="520" t="s">
        <v>63966</v>
      </c>
    </row>
    <row r="4883" spans="1:5">
      <c r="A4883" s="519">
        <v>39708</v>
      </c>
      <c r="B4883" s="519" t="s">
        <v>62414</v>
      </c>
      <c r="C4883" s="519" t="s">
        <v>57188</v>
      </c>
      <c r="D4883" s="519" t="s">
        <v>57170</v>
      </c>
      <c r="E4883" s="520" t="s">
        <v>50771</v>
      </c>
    </row>
    <row r="4884" spans="1:5">
      <c r="A4884" s="519">
        <v>39710</v>
      </c>
      <c r="B4884" s="519" t="s">
        <v>62415</v>
      </c>
      <c r="C4884" s="519" t="s">
        <v>57188</v>
      </c>
      <c r="D4884" s="519" t="s">
        <v>57170</v>
      </c>
      <c r="E4884" s="520" t="s">
        <v>55819</v>
      </c>
    </row>
    <row r="4885" spans="1:5">
      <c r="A4885" s="519">
        <v>39709</v>
      </c>
      <c r="B4885" s="519" t="s">
        <v>62416</v>
      </c>
      <c r="C4885" s="519" t="s">
        <v>57188</v>
      </c>
      <c r="D4885" s="519" t="s">
        <v>57170</v>
      </c>
      <c r="E4885" s="520" t="s">
        <v>60417</v>
      </c>
    </row>
    <row r="4886" spans="1:5">
      <c r="A4886" s="519">
        <v>39711</v>
      </c>
      <c r="B4886" s="519" t="s">
        <v>62417</v>
      </c>
      <c r="C4886" s="519" t="s">
        <v>57188</v>
      </c>
      <c r="D4886" s="519" t="s">
        <v>57170</v>
      </c>
      <c r="E4886" s="520" t="s">
        <v>55799</v>
      </c>
    </row>
    <row r="4887" spans="1:5">
      <c r="A4887" s="519">
        <v>39712</v>
      </c>
      <c r="B4887" s="519" t="s">
        <v>62418</v>
      </c>
      <c r="C4887" s="519" t="s">
        <v>57188</v>
      </c>
      <c r="D4887" s="519" t="s">
        <v>57172</v>
      </c>
      <c r="E4887" s="520" t="s">
        <v>50288</v>
      </c>
    </row>
    <row r="4888" spans="1:5">
      <c r="A4888" s="519">
        <v>39713</v>
      </c>
      <c r="B4888" s="519" t="s">
        <v>62420</v>
      </c>
      <c r="C4888" s="519" t="s">
        <v>57188</v>
      </c>
      <c r="D4888" s="519" t="s">
        <v>57170</v>
      </c>
      <c r="E4888" s="520" t="s">
        <v>50820</v>
      </c>
    </row>
    <row r="4889" spans="1:5">
      <c r="A4889" s="519">
        <v>39714</v>
      </c>
      <c r="B4889" s="519" t="s">
        <v>62421</v>
      </c>
      <c r="C4889" s="519" t="s">
        <v>57188</v>
      </c>
      <c r="D4889" s="519" t="s">
        <v>57170</v>
      </c>
      <c r="E4889" s="520" t="s">
        <v>52289</v>
      </c>
    </row>
    <row r="4890" spans="1:5">
      <c r="A4890" s="519">
        <v>39715</v>
      </c>
      <c r="B4890" s="519" t="s">
        <v>62422</v>
      </c>
      <c r="C4890" s="519" t="s">
        <v>57188</v>
      </c>
      <c r="D4890" s="519" t="s">
        <v>57170</v>
      </c>
      <c r="E4890" s="520" t="s">
        <v>52316</v>
      </c>
    </row>
    <row r="4891" spans="1:5">
      <c r="A4891" s="519">
        <v>39716</v>
      </c>
      <c r="B4891" s="519" t="s">
        <v>62423</v>
      </c>
      <c r="C4891" s="519" t="s">
        <v>57188</v>
      </c>
      <c r="D4891" s="519" t="s">
        <v>57170</v>
      </c>
      <c r="E4891" s="520" t="s">
        <v>57406</v>
      </c>
    </row>
    <row r="4892" spans="1:5">
      <c r="A4892" s="519">
        <v>39718</v>
      </c>
      <c r="B4892" s="519" t="s">
        <v>62424</v>
      </c>
      <c r="C4892" s="519" t="s">
        <v>57188</v>
      </c>
      <c r="D4892" s="519" t="s">
        <v>57170</v>
      </c>
      <c r="E4892" s="520" t="s">
        <v>50812</v>
      </c>
    </row>
    <row r="4893" spans="1:5">
      <c r="A4893" s="519">
        <v>9813</v>
      </c>
      <c r="B4893" s="519" t="s">
        <v>62425</v>
      </c>
      <c r="C4893" s="519" t="s">
        <v>57188</v>
      </c>
      <c r="D4893" s="519" t="s">
        <v>40591</v>
      </c>
      <c r="E4893" s="520" t="s">
        <v>55891</v>
      </c>
    </row>
    <row r="4894" spans="1:5">
      <c r="A4894" s="519">
        <v>9815</v>
      </c>
      <c r="B4894" s="519" t="s">
        <v>62426</v>
      </c>
      <c r="C4894" s="519" t="s">
        <v>57188</v>
      </c>
      <c r="D4894" s="519" t="s">
        <v>40591</v>
      </c>
      <c r="E4894" s="520" t="s">
        <v>65795</v>
      </c>
    </row>
    <row r="4895" spans="1:5">
      <c r="A4895" s="519">
        <v>44543</v>
      </c>
      <c r="B4895" s="519" t="s">
        <v>65796</v>
      </c>
      <c r="C4895" s="519" t="s">
        <v>57188</v>
      </c>
      <c r="D4895" s="519" t="s">
        <v>40591</v>
      </c>
      <c r="E4895" s="520" t="s">
        <v>65797</v>
      </c>
    </row>
    <row r="4896" spans="1:5">
      <c r="A4896" s="519">
        <v>44526</v>
      </c>
      <c r="B4896" s="519" t="s">
        <v>65798</v>
      </c>
      <c r="C4896" s="519" t="s">
        <v>57188</v>
      </c>
      <c r="D4896" s="519" t="s">
        <v>40591</v>
      </c>
      <c r="E4896" s="520" t="s">
        <v>65799</v>
      </c>
    </row>
    <row r="4897" spans="1:5">
      <c r="A4897" s="519">
        <v>44518</v>
      </c>
      <c r="B4897" s="519" t="s">
        <v>65800</v>
      </c>
      <c r="C4897" s="519" t="s">
        <v>57188</v>
      </c>
      <c r="D4897" s="519" t="s">
        <v>40591</v>
      </c>
      <c r="E4897" s="520" t="s">
        <v>65801</v>
      </c>
    </row>
    <row r="4898" spans="1:5">
      <c r="A4898" s="519">
        <v>44544</v>
      </c>
      <c r="B4898" s="519" t="s">
        <v>65802</v>
      </c>
      <c r="C4898" s="519" t="s">
        <v>57188</v>
      </c>
      <c r="D4898" s="519" t="s">
        <v>40591</v>
      </c>
      <c r="E4898" s="520" t="s">
        <v>65803</v>
      </c>
    </row>
    <row r="4899" spans="1:5">
      <c r="A4899" s="519">
        <v>44545</v>
      </c>
      <c r="B4899" s="519" t="s">
        <v>65804</v>
      </c>
      <c r="C4899" s="519" t="s">
        <v>57188</v>
      </c>
      <c r="D4899" s="519" t="s">
        <v>40591</v>
      </c>
      <c r="E4899" s="520" t="s">
        <v>65805</v>
      </c>
    </row>
    <row r="4900" spans="1:5">
      <c r="A4900" s="519">
        <v>44546</v>
      </c>
      <c r="B4900" s="519" t="s">
        <v>65806</v>
      </c>
      <c r="C4900" s="519" t="s">
        <v>57188</v>
      </c>
      <c r="D4900" s="519" t="s">
        <v>40591</v>
      </c>
      <c r="E4900" s="520" t="s">
        <v>65807</v>
      </c>
    </row>
    <row r="4901" spans="1:5">
      <c r="A4901" s="519">
        <v>44525</v>
      </c>
      <c r="B4901" s="519" t="s">
        <v>65808</v>
      </c>
      <c r="C4901" s="519" t="s">
        <v>57188</v>
      </c>
      <c r="D4901" s="519" t="s">
        <v>40591</v>
      </c>
      <c r="E4901" s="520" t="s">
        <v>65809</v>
      </c>
    </row>
    <row r="4902" spans="1:5">
      <c r="A4902" s="519">
        <v>44547</v>
      </c>
      <c r="B4902" s="519" t="s">
        <v>65810</v>
      </c>
      <c r="C4902" s="519" t="s">
        <v>57188</v>
      </c>
      <c r="D4902" s="519" t="s">
        <v>40591</v>
      </c>
      <c r="E4902" s="520" t="s">
        <v>65811</v>
      </c>
    </row>
    <row r="4903" spans="1:5">
      <c r="A4903" s="519">
        <v>44519</v>
      </c>
      <c r="B4903" s="519" t="s">
        <v>65812</v>
      </c>
      <c r="C4903" s="519" t="s">
        <v>57188</v>
      </c>
      <c r="D4903" s="519" t="s">
        <v>40591</v>
      </c>
      <c r="E4903" s="520" t="s">
        <v>65813</v>
      </c>
    </row>
    <row r="4904" spans="1:5">
      <c r="A4904" s="519">
        <v>44520</v>
      </c>
      <c r="B4904" s="519" t="s">
        <v>65814</v>
      </c>
      <c r="C4904" s="519" t="s">
        <v>57188</v>
      </c>
      <c r="D4904" s="519" t="s">
        <v>40591</v>
      </c>
      <c r="E4904" s="520" t="s">
        <v>65815</v>
      </c>
    </row>
    <row r="4905" spans="1:5">
      <c r="A4905" s="519">
        <v>44521</v>
      </c>
      <c r="B4905" s="519" t="s">
        <v>65816</v>
      </c>
      <c r="C4905" s="519" t="s">
        <v>57188</v>
      </c>
      <c r="D4905" s="519" t="s">
        <v>40591</v>
      </c>
      <c r="E4905" s="520" t="s">
        <v>56618</v>
      </c>
    </row>
    <row r="4906" spans="1:5">
      <c r="A4906" s="519">
        <v>44522</v>
      </c>
      <c r="B4906" s="519" t="s">
        <v>65817</v>
      </c>
      <c r="C4906" s="519" t="s">
        <v>57188</v>
      </c>
      <c r="D4906" s="519" t="s">
        <v>40591</v>
      </c>
      <c r="E4906" s="520" t="s">
        <v>65818</v>
      </c>
    </row>
    <row r="4907" spans="1:5">
      <c r="A4907" s="519">
        <v>44523</v>
      </c>
      <c r="B4907" s="519" t="s">
        <v>65819</v>
      </c>
      <c r="C4907" s="519" t="s">
        <v>57188</v>
      </c>
      <c r="D4907" s="519" t="s">
        <v>40591</v>
      </c>
      <c r="E4907" s="520" t="s">
        <v>65820</v>
      </c>
    </row>
    <row r="4908" spans="1:5">
      <c r="A4908" s="519">
        <v>44527</v>
      </c>
      <c r="B4908" s="519" t="s">
        <v>65821</v>
      </c>
      <c r="C4908" s="519" t="s">
        <v>57188</v>
      </c>
      <c r="D4908" s="519" t="s">
        <v>40591</v>
      </c>
      <c r="E4908" s="520" t="s">
        <v>65822</v>
      </c>
    </row>
    <row r="4909" spans="1:5">
      <c r="A4909" s="519">
        <v>44524</v>
      </c>
      <c r="B4909" s="519" t="s">
        <v>65823</v>
      </c>
      <c r="C4909" s="519" t="s">
        <v>57188</v>
      </c>
      <c r="D4909" s="519" t="s">
        <v>40591</v>
      </c>
      <c r="E4909" s="520" t="s">
        <v>65824</v>
      </c>
    </row>
    <row r="4910" spans="1:5">
      <c r="A4910" s="519">
        <v>44542</v>
      </c>
      <c r="B4910" s="519" t="s">
        <v>65825</v>
      </c>
      <c r="C4910" s="519" t="s">
        <v>57188</v>
      </c>
      <c r="D4910" s="519" t="s">
        <v>40591</v>
      </c>
      <c r="E4910" s="520" t="s">
        <v>65826</v>
      </c>
    </row>
    <row r="4911" spans="1:5">
      <c r="A4911" s="519">
        <v>9876</v>
      </c>
      <c r="B4911" s="519" t="s">
        <v>62428</v>
      </c>
      <c r="C4911" s="519" t="s">
        <v>57188</v>
      </c>
      <c r="D4911" s="519" t="s">
        <v>57170</v>
      </c>
      <c r="E4911" s="520" t="s">
        <v>62608</v>
      </c>
    </row>
    <row r="4912" spans="1:5">
      <c r="A4912" s="519">
        <v>9877</v>
      </c>
      <c r="B4912" s="519" t="s">
        <v>62429</v>
      </c>
      <c r="C4912" s="519" t="s">
        <v>57188</v>
      </c>
      <c r="D4912" s="519" t="s">
        <v>57170</v>
      </c>
      <c r="E4912" s="520" t="s">
        <v>55864</v>
      </c>
    </row>
    <row r="4913" spans="1:5">
      <c r="A4913" s="519">
        <v>9878</v>
      </c>
      <c r="B4913" s="519" t="s">
        <v>62431</v>
      </c>
      <c r="C4913" s="519" t="s">
        <v>57188</v>
      </c>
      <c r="D4913" s="519" t="s">
        <v>57170</v>
      </c>
      <c r="E4913" s="520" t="s">
        <v>56409</v>
      </c>
    </row>
    <row r="4914" spans="1:5">
      <c r="A4914" s="519">
        <v>9879</v>
      </c>
      <c r="B4914" s="519" t="s">
        <v>62432</v>
      </c>
      <c r="C4914" s="519" t="s">
        <v>57188</v>
      </c>
      <c r="D4914" s="519" t="s">
        <v>57170</v>
      </c>
      <c r="E4914" s="520" t="s">
        <v>65827</v>
      </c>
    </row>
    <row r="4915" spans="1:5">
      <c r="A4915" s="519">
        <v>41986</v>
      </c>
      <c r="B4915" s="519" t="s">
        <v>62433</v>
      </c>
      <c r="C4915" s="519" t="s">
        <v>57188</v>
      </c>
      <c r="D4915" s="519" t="s">
        <v>40591</v>
      </c>
      <c r="E4915" s="520" t="s">
        <v>65828</v>
      </c>
    </row>
    <row r="4916" spans="1:5">
      <c r="A4916" s="519">
        <v>43422</v>
      </c>
      <c r="B4916" s="519" t="s">
        <v>62434</v>
      </c>
      <c r="C4916" s="519" t="s">
        <v>57188</v>
      </c>
      <c r="D4916" s="519" t="s">
        <v>40591</v>
      </c>
      <c r="E4916" s="520" t="s">
        <v>65829</v>
      </c>
    </row>
    <row r="4917" spans="1:5">
      <c r="A4917" s="519">
        <v>41987</v>
      </c>
      <c r="B4917" s="519" t="s">
        <v>62435</v>
      </c>
      <c r="C4917" s="519" t="s">
        <v>57188</v>
      </c>
      <c r="D4917" s="519" t="s">
        <v>40591</v>
      </c>
      <c r="E4917" s="520" t="s">
        <v>65830</v>
      </c>
    </row>
    <row r="4918" spans="1:5">
      <c r="A4918" s="519">
        <v>41988</v>
      </c>
      <c r="B4918" s="519" t="s">
        <v>62436</v>
      </c>
      <c r="C4918" s="519" t="s">
        <v>57188</v>
      </c>
      <c r="D4918" s="519" t="s">
        <v>40591</v>
      </c>
      <c r="E4918" s="520" t="s">
        <v>65831</v>
      </c>
    </row>
    <row r="4919" spans="1:5">
      <c r="A4919" s="519">
        <v>41697</v>
      </c>
      <c r="B4919" s="519" t="s">
        <v>62437</v>
      </c>
      <c r="C4919" s="519" t="s">
        <v>57188</v>
      </c>
      <c r="D4919" s="519" t="s">
        <v>40591</v>
      </c>
      <c r="E4919" s="520" t="s">
        <v>65832</v>
      </c>
    </row>
    <row r="4920" spans="1:5">
      <c r="A4920" s="519">
        <v>41985</v>
      </c>
      <c r="B4920" s="519" t="s">
        <v>62438</v>
      </c>
      <c r="C4920" s="519" t="s">
        <v>57188</v>
      </c>
      <c r="D4920" s="519" t="s">
        <v>40591</v>
      </c>
      <c r="E4920" s="520" t="s">
        <v>65833</v>
      </c>
    </row>
    <row r="4921" spans="1:5">
      <c r="A4921" s="519">
        <v>41699</v>
      </c>
      <c r="B4921" s="519" t="s">
        <v>65834</v>
      </c>
      <c r="C4921" s="519" t="s">
        <v>57188</v>
      </c>
      <c r="D4921" s="519" t="s">
        <v>40591</v>
      </c>
      <c r="E4921" s="520" t="s">
        <v>65835</v>
      </c>
    </row>
    <row r="4922" spans="1:5">
      <c r="A4922" s="519">
        <v>38053</v>
      </c>
      <c r="B4922" s="519" t="s">
        <v>62439</v>
      </c>
      <c r="C4922" s="519" t="s">
        <v>57188</v>
      </c>
      <c r="D4922" s="519" t="s">
        <v>40591</v>
      </c>
      <c r="E4922" s="520" t="s">
        <v>55360</v>
      </c>
    </row>
    <row r="4923" spans="1:5">
      <c r="A4923" s="519">
        <v>38054</v>
      </c>
      <c r="B4923" s="519" t="s">
        <v>62440</v>
      </c>
      <c r="C4923" s="519" t="s">
        <v>57188</v>
      </c>
      <c r="D4923" s="519" t="s">
        <v>40591</v>
      </c>
      <c r="E4923" s="520" t="s">
        <v>62122</v>
      </c>
    </row>
    <row r="4924" spans="1:5">
      <c r="A4924" s="519">
        <v>38052</v>
      </c>
      <c r="B4924" s="519" t="s">
        <v>62441</v>
      </c>
      <c r="C4924" s="519" t="s">
        <v>57188</v>
      </c>
      <c r="D4924" s="519" t="s">
        <v>40591</v>
      </c>
      <c r="E4924" s="520" t="s">
        <v>55449</v>
      </c>
    </row>
    <row r="4925" spans="1:5">
      <c r="A4925" s="519">
        <v>38051</v>
      </c>
      <c r="B4925" s="519" t="s">
        <v>62442</v>
      </c>
      <c r="C4925" s="519" t="s">
        <v>57188</v>
      </c>
      <c r="D4925" s="519" t="s">
        <v>40591</v>
      </c>
      <c r="E4925" s="520" t="s">
        <v>55440</v>
      </c>
    </row>
    <row r="4926" spans="1:5">
      <c r="A4926" s="519">
        <v>38787</v>
      </c>
      <c r="B4926" s="519" t="s">
        <v>62444</v>
      </c>
      <c r="C4926" s="519" t="s">
        <v>57188</v>
      </c>
      <c r="D4926" s="519" t="s">
        <v>40591</v>
      </c>
      <c r="E4926" s="520" t="s">
        <v>64537</v>
      </c>
    </row>
    <row r="4927" spans="1:5">
      <c r="A4927" s="519">
        <v>38825</v>
      </c>
      <c r="B4927" s="519" t="s">
        <v>62446</v>
      </c>
      <c r="C4927" s="519" t="s">
        <v>57188</v>
      </c>
      <c r="D4927" s="519" t="s">
        <v>40591</v>
      </c>
      <c r="E4927" s="520" t="s">
        <v>58456</v>
      </c>
    </row>
    <row r="4928" spans="1:5">
      <c r="A4928" s="519">
        <v>38826</v>
      </c>
      <c r="B4928" s="519" t="s">
        <v>62448</v>
      </c>
      <c r="C4928" s="519" t="s">
        <v>57188</v>
      </c>
      <c r="D4928" s="519" t="s">
        <v>40591</v>
      </c>
      <c r="E4928" s="520" t="s">
        <v>55731</v>
      </c>
    </row>
    <row r="4929" spans="1:5">
      <c r="A4929" s="519">
        <v>38827</v>
      </c>
      <c r="B4929" s="519" t="s">
        <v>62449</v>
      </c>
      <c r="C4929" s="519" t="s">
        <v>57188</v>
      </c>
      <c r="D4929" s="519" t="s">
        <v>40591</v>
      </c>
      <c r="E4929" s="520" t="s">
        <v>61844</v>
      </c>
    </row>
    <row r="4930" spans="1:5">
      <c r="A4930" s="519">
        <v>38830</v>
      </c>
      <c r="B4930" s="519" t="s">
        <v>62450</v>
      </c>
      <c r="C4930" s="519" t="s">
        <v>57188</v>
      </c>
      <c r="D4930" s="519" t="s">
        <v>40591</v>
      </c>
      <c r="E4930" s="520" t="s">
        <v>65836</v>
      </c>
    </row>
    <row r="4931" spans="1:5">
      <c r="A4931" s="519">
        <v>38828</v>
      </c>
      <c r="B4931" s="519" t="s">
        <v>62451</v>
      </c>
      <c r="C4931" s="519" t="s">
        <v>57188</v>
      </c>
      <c r="D4931" s="519" t="s">
        <v>40591</v>
      </c>
      <c r="E4931" s="520" t="s">
        <v>65837</v>
      </c>
    </row>
    <row r="4932" spans="1:5">
      <c r="A4932" s="519">
        <v>38829</v>
      </c>
      <c r="B4932" s="519" t="s">
        <v>62452</v>
      </c>
      <c r="C4932" s="519" t="s">
        <v>57188</v>
      </c>
      <c r="D4932" s="519" t="s">
        <v>40591</v>
      </c>
      <c r="E4932" s="520" t="s">
        <v>56560</v>
      </c>
    </row>
    <row r="4933" spans="1:5">
      <c r="A4933" s="519">
        <v>38831</v>
      </c>
      <c r="B4933" s="519" t="s">
        <v>62453</v>
      </c>
      <c r="C4933" s="519" t="s">
        <v>57188</v>
      </c>
      <c r="D4933" s="519" t="s">
        <v>40591</v>
      </c>
      <c r="E4933" s="520" t="s">
        <v>65838</v>
      </c>
    </row>
    <row r="4934" spans="1:5">
      <c r="A4934" s="519">
        <v>36274</v>
      </c>
      <c r="B4934" s="519" t="s">
        <v>62454</v>
      </c>
      <c r="C4934" s="519" t="s">
        <v>57188</v>
      </c>
      <c r="D4934" s="519" t="s">
        <v>40591</v>
      </c>
      <c r="E4934" s="520" t="s">
        <v>60078</v>
      </c>
    </row>
    <row r="4935" spans="1:5">
      <c r="A4935" s="519">
        <v>36278</v>
      </c>
      <c r="B4935" s="519" t="s">
        <v>62456</v>
      </c>
      <c r="C4935" s="519" t="s">
        <v>57188</v>
      </c>
      <c r="D4935" s="519" t="s">
        <v>40591</v>
      </c>
      <c r="E4935" s="520" t="s">
        <v>56453</v>
      </c>
    </row>
    <row r="4936" spans="1:5">
      <c r="A4936" s="519">
        <v>38977</v>
      </c>
      <c r="B4936" s="519" t="s">
        <v>62457</v>
      </c>
      <c r="C4936" s="519" t="s">
        <v>57188</v>
      </c>
      <c r="D4936" s="519" t="s">
        <v>40591</v>
      </c>
      <c r="E4936" s="520" t="s">
        <v>65839</v>
      </c>
    </row>
    <row r="4937" spans="1:5">
      <c r="A4937" s="519">
        <v>38971</v>
      </c>
      <c r="B4937" s="519" t="s">
        <v>62458</v>
      </c>
      <c r="C4937" s="519" t="s">
        <v>57188</v>
      </c>
      <c r="D4937" s="519" t="s">
        <v>40591</v>
      </c>
      <c r="E4937" s="520" t="s">
        <v>65840</v>
      </c>
    </row>
    <row r="4938" spans="1:5">
      <c r="A4938" s="519">
        <v>38972</v>
      </c>
      <c r="B4938" s="519" t="s">
        <v>62460</v>
      </c>
      <c r="C4938" s="519" t="s">
        <v>57188</v>
      </c>
      <c r="D4938" s="519" t="s">
        <v>40591</v>
      </c>
      <c r="E4938" s="520" t="s">
        <v>55391</v>
      </c>
    </row>
    <row r="4939" spans="1:5">
      <c r="A4939" s="519">
        <v>38973</v>
      </c>
      <c r="B4939" s="519" t="s">
        <v>62461</v>
      </c>
      <c r="C4939" s="519" t="s">
        <v>57188</v>
      </c>
      <c r="D4939" s="519" t="s">
        <v>40591</v>
      </c>
      <c r="E4939" s="520" t="s">
        <v>65841</v>
      </c>
    </row>
    <row r="4940" spans="1:5">
      <c r="A4940" s="519">
        <v>38974</v>
      </c>
      <c r="B4940" s="519" t="s">
        <v>62462</v>
      </c>
      <c r="C4940" s="519" t="s">
        <v>57188</v>
      </c>
      <c r="D4940" s="519" t="s">
        <v>40591</v>
      </c>
      <c r="E4940" s="520" t="s">
        <v>65842</v>
      </c>
    </row>
    <row r="4941" spans="1:5">
      <c r="A4941" s="519">
        <v>38975</v>
      </c>
      <c r="B4941" s="519" t="s">
        <v>62464</v>
      </c>
      <c r="C4941" s="519" t="s">
        <v>57188</v>
      </c>
      <c r="D4941" s="519" t="s">
        <v>40591</v>
      </c>
      <c r="E4941" s="520" t="s">
        <v>62567</v>
      </c>
    </row>
    <row r="4942" spans="1:5">
      <c r="A4942" s="519">
        <v>38976</v>
      </c>
      <c r="B4942" s="519" t="s">
        <v>62466</v>
      </c>
      <c r="C4942" s="519" t="s">
        <v>57188</v>
      </c>
      <c r="D4942" s="519" t="s">
        <v>40591</v>
      </c>
      <c r="E4942" s="520" t="s">
        <v>65843</v>
      </c>
    </row>
    <row r="4943" spans="1:5">
      <c r="A4943" s="519">
        <v>38986</v>
      </c>
      <c r="B4943" s="519" t="s">
        <v>62468</v>
      </c>
      <c r="C4943" s="519" t="s">
        <v>57188</v>
      </c>
      <c r="D4943" s="519" t="s">
        <v>40591</v>
      </c>
      <c r="E4943" s="520" t="s">
        <v>65844</v>
      </c>
    </row>
    <row r="4944" spans="1:5">
      <c r="A4944" s="519">
        <v>38978</v>
      </c>
      <c r="B4944" s="519" t="s">
        <v>62469</v>
      </c>
      <c r="C4944" s="519" t="s">
        <v>57188</v>
      </c>
      <c r="D4944" s="519" t="s">
        <v>40591</v>
      </c>
      <c r="E4944" s="520" t="s">
        <v>60078</v>
      </c>
    </row>
    <row r="4945" spans="1:5">
      <c r="A4945" s="519">
        <v>38979</v>
      </c>
      <c r="B4945" s="519" t="s">
        <v>62470</v>
      </c>
      <c r="C4945" s="519" t="s">
        <v>57188</v>
      </c>
      <c r="D4945" s="519" t="s">
        <v>40591</v>
      </c>
      <c r="E4945" s="520" t="s">
        <v>56453</v>
      </c>
    </row>
    <row r="4946" spans="1:5">
      <c r="A4946" s="519">
        <v>38980</v>
      </c>
      <c r="B4946" s="519" t="s">
        <v>62471</v>
      </c>
      <c r="C4946" s="519" t="s">
        <v>57188</v>
      </c>
      <c r="D4946" s="519" t="s">
        <v>40591</v>
      </c>
      <c r="E4946" s="520" t="s">
        <v>59546</v>
      </c>
    </row>
    <row r="4947" spans="1:5">
      <c r="A4947" s="519">
        <v>38981</v>
      </c>
      <c r="B4947" s="519" t="s">
        <v>62472</v>
      </c>
      <c r="C4947" s="519" t="s">
        <v>57188</v>
      </c>
      <c r="D4947" s="519" t="s">
        <v>40591</v>
      </c>
      <c r="E4947" s="520" t="s">
        <v>65552</v>
      </c>
    </row>
    <row r="4948" spans="1:5">
      <c r="A4948" s="519">
        <v>38982</v>
      </c>
      <c r="B4948" s="519" t="s">
        <v>62473</v>
      </c>
      <c r="C4948" s="519" t="s">
        <v>57188</v>
      </c>
      <c r="D4948" s="519" t="s">
        <v>40591</v>
      </c>
      <c r="E4948" s="520" t="s">
        <v>57575</v>
      </c>
    </row>
    <row r="4949" spans="1:5">
      <c r="A4949" s="519">
        <v>38983</v>
      </c>
      <c r="B4949" s="519" t="s">
        <v>62474</v>
      </c>
      <c r="C4949" s="519" t="s">
        <v>57188</v>
      </c>
      <c r="D4949" s="519" t="s">
        <v>40591</v>
      </c>
      <c r="E4949" s="520" t="s">
        <v>56870</v>
      </c>
    </row>
    <row r="4950" spans="1:5">
      <c r="A4950" s="519">
        <v>38984</v>
      </c>
      <c r="B4950" s="519" t="s">
        <v>62476</v>
      </c>
      <c r="C4950" s="519" t="s">
        <v>57188</v>
      </c>
      <c r="D4950" s="519" t="s">
        <v>40591</v>
      </c>
      <c r="E4950" s="520" t="s">
        <v>65845</v>
      </c>
    </row>
    <row r="4951" spans="1:5">
      <c r="A4951" s="519">
        <v>38985</v>
      </c>
      <c r="B4951" s="519" t="s">
        <v>62477</v>
      </c>
      <c r="C4951" s="519" t="s">
        <v>57188</v>
      </c>
      <c r="D4951" s="519" t="s">
        <v>40591</v>
      </c>
      <c r="E4951" s="520" t="s">
        <v>65846</v>
      </c>
    </row>
    <row r="4952" spans="1:5">
      <c r="A4952" s="519">
        <v>9836</v>
      </c>
      <c r="B4952" s="519" t="s">
        <v>62478</v>
      </c>
      <c r="C4952" s="519" t="s">
        <v>57188</v>
      </c>
      <c r="D4952" s="519" t="s">
        <v>57172</v>
      </c>
      <c r="E4952" s="520" t="s">
        <v>60371</v>
      </c>
    </row>
    <row r="4953" spans="1:5">
      <c r="A4953" s="519">
        <v>20065</v>
      </c>
      <c r="B4953" s="519" t="s">
        <v>62479</v>
      </c>
      <c r="C4953" s="519" t="s">
        <v>57188</v>
      </c>
      <c r="D4953" s="519" t="s">
        <v>57170</v>
      </c>
      <c r="E4953" s="520" t="s">
        <v>65847</v>
      </c>
    </row>
    <row r="4954" spans="1:5">
      <c r="A4954" s="519">
        <v>9835</v>
      </c>
      <c r="B4954" s="519" t="s">
        <v>62480</v>
      </c>
      <c r="C4954" s="519" t="s">
        <v>57188</v>
      </c>
      <c r="D4954" s="519" t="s">
        <v>57170</v>
      </c>
      <c r="E4954" s="520" t="s">
        <v>55376</v>
      </c>
    </row>
    <row r="4955" spans="1:5">
      <c r="A4955" s="519">
        <v>38032</v>
      </c>
      <c r="B4955" s="519" t="s">
        <v>62481</v>
      </c>
      <c r="C4955" s="519" t="s">
        <v>57188</v>
      </c>
      <c r="D4955" s="519" t="s">
        <v>40591</v>
      </c>
      <c r="E4955" s="520" t="s">
        <v>64058</v>
      </c>
    </row>
    <row r="4956" spans="1:5">
      <c r="A4956" s="519">
        <v>38033</v>
      </c>
      <c r="B4956" s="519" t="s">
        <v>62482</v>
      </c>
      <c r="C4956" s="519" t="s">
        <v>57188</v>
      </c>
      <c r="D4956" s="519" t="s">
        <v>40591</v>
      </c>
      <c r="E4956" s="520" t="s">
        <v>65848</v>
      </c>
    </row>
    <row r="4957" spans="1:5">
      <c r="A4957" s="519">
        <v>38034</v>
      </c>
      <c r="B4957" s="519" t="s">
        <v>62483</v>
      </c>
      <c r="C4957" s="519" t="s">
        <v>57188</v>
      </c>
      <c r="D4957" s="519" t="s">
        <v>40591</v>
      </c>
      <c r="E4957" s="520" t="s">
        <v>65849</v>
      </c>
    </row>
    <row r="4958" spans="1:5">
      <c r="A4958" s="519">
        <v>38035</v>
      </c>
      <c r="B4958" s="519" t="s">
        <v>62484</v>
      </c>
      <c r="C4958" s="519" t="s">
        <v>57188</v>
      </c>
      <c r="D4958" s="519" t="s">
        <v>40591</v>
      </c>
      <c r="E4958" s="520" t="s">
        <v>65850</v>
      </c>
    </row>
    <row r="4959" spans="1:5">
      <c r="A4959" s="519">
        <v>38036</v>
      </c>
      <c r="B4959" s="519" t="s">
        <v>62485</v>
      </c>
      <c r="C4959" s="519" t="s">
        <v>57188</v>
      </c>
      <c r="D4959" s="519" t="s">
        <v>40591</v>
      </c>
      <c r="E4959" s="520" t="s">
        <v>65851</v>
      </c>
    </row>
    <row r="4960" spans="1:5">
      <c r="A4960" s="519">
        <v>38037</v>
      </c>
      <c r="B4960" s="519" t="s">
        <v>62486</v>
      </c>
      <c r="C4960" s="519" t="s">
        <v>57188</v>
      </c>
      <c r="D4960" s="519" t="s">
        <v>40591</v>
      </c>
      <c r="E4960" s="520" t="s">
        <v>56948</v>
      </c>
    </row>
    <row r="4961" spans="1:5">
      <c r="A4961" s="519">
        <v>9850</v>
      </c>
      <c r="B4961" s="519" t="s">
        <v>62487</v>
      </c>
      <c r="C4961" s="519" t="s">
        <v>57188</v>
      </c>
      <c r="D4961" s="519" t="s">
        <v>40591</v>
      </c>
      <c r="E4961" s="520" t="s">
        <v>65852</v>
      </c>
    </row>
    <row r="4962" spans="1:5">
      <c r="A4962" s="519">
        <v>9853</v>
      </c>
      <c r="B4962" s="519" t="s">
        <v>62488</v>
      </c>
      <c r="C4962" s="519" t="s">
        <v>57188</v>
      </c>
      <c r="D4962" s="519" t="s">
        <v>40591</v>
      </c>
      <c r="E4962" s="520" t="s">
        <v>65853</v>
      </c>
    </row>
    <row r="4963" spans="1:5">
      <c r="A4963" s="519">
        <v>9854</v>
      </c>
      <c r="B4963" s="519" t="s">
        <v>62489</v>
      </c>
      <c r="C4963" s="519" t="s">
        <v>57188</v>
      </c>
      <c r="D4963" s="519" t="s">
        <v>40591</v>
      </c>
      <c r="E4963" s="520" t="s">
        <v>65854</v>
      </c>
    </row>
    <row r="4964" spans="1:5">
      <c r="A4964" s="519">
        <v>9851</v>
      </c>
      <c r="B4964" s="519" t="s">
        <v>62491</v>
      </c>
      <c r="C4964" s="519" t="s">
        <v>57188</v>
      </c>
      <c r="D4964" s="519" t="s">
        <v>40591</v>
      </c>
      <c r="E4964" s="520" t="s">
        <v>65855</v>
      </c>
    </row>
    <row r="4965" spans="1:5">
      <c r="A4965" s="519">
        <v>9855</v>
      </c>
      <c r="B4965" s="519" t="s">
        <v>62492</v>
      </c>
      <c r="C4965" s="519" t="s">
        <v>57188</v>
      </c>
      <c r="D4965" s="519" t="s">
        <v>40591</v>
      </c>
      <c r="E4965" s="520" t="s">
        <v>65856</v>
      </c>
    </row>
    <row r="4966" spans="1:5">
      <c r="A4966" s="519">
        <v>9825</v>
      </c>
      <c r="B4966" s="519" t="s">
        <v>62493</v>
      </c>
      <c r="C4966" s="519" t="s">
        <v>57188</v>
      </c>
      <c r="D4966" s="519" t="s">
        <v>40591</v>
      </c>
      <c r="E4966" s="520" t="s">
        <v>65857</v>
      </c>
    </row>
    <row r="4967" spans="1:5">
      <c r="A4967" s="519">
        <v>9828</v>
      </c>
      <c r="B4967" s="519" t="s">
        <v>62494</v>
      </c>
      <c r="C4967" s="519" t="s">
        <v>57188</v>
      </c>
      <c r="D4967" s="519" t="s">
        <v>40591</v>
      </c>
      <c r="E4967" s="520" t="s">
        <v>65858</v>
      </c>
    </row>
    <row r="4968" spans="1:5">
      <c r="A4968" s="519">
        <v>9829</v>
      </c>
      <c r="B4968" s="519" t="s">
        <v>62495</v>
      </c>
      <c r="C4968" s="519" t="s">
        <v>57188</v>
      </c>
      <c r="D4968" s="519" t="s">
        <v>40591</v>
      </c>
      <c r="E4968" s="520" t="s">
        <v>65859</v>
      </c>
    </row>
    <row r="4969" spans="1:5">
      <c r="A4969" s="519">
        <v>9826</v>
      </c>
      <c r="B4969" s="519" t="s">
        <v>62496</v>
      </c>
      <c r="C4969" s="519" t="s">
        <v>57188</v>
      </c>
      <c r="D4969" s="519" t="s">
        <v>40591</v>
      </c>
      <c r="E4969" s="520" t="s">
        <v>65860</v>
      </c>
    </row>
    <row r="4970" spans="1:5">
      <c r="A4970" s="519">
        <v>9827</v>
      </c>
      <c r="B4970" s="519" t="s">
        <v>62497</v>
      </c>
      <c r="C4970" s="519" t="s">
        <v>57188</v>
      </c>
      <c r="D4970" s="519" t="s">
        <v>40591</v>
      </c>
      <c r="E4970" s="520" t="s">
        <v>65861</v>
      </c>
    </row>
    <row r="4971" spans="1:5">
      <c r="A4971" s="519">
        <v>36374</v>
      </c>
      <c r="B4971" s="519" t="s">
        <v>62498</v>
      </c>
      <c r="C4971" s="519" t="s">
        <v>57188</v>
      </c>
      <c r="D4971" s="519" t="s">
        <v>40591</v>
      </c>
      <c r="E4971" s="520" t="s">
        <v>65862</v>
      </c>
    </row>
    <row r="4972" spans="1:5">
      <c r="A4972" s="519">
        <v>36084</v>
      </c>
      <c r="B4972" s="519" t="s">
        <v>62499</v>
      </c>
      <c r="C4972" s="519" t="s">
        <v>57188</v>
      </c>
      <c r="D4972" s="519" t="s">
        <v>40591</v>
      </c>
      <c r="E4972" s="520" t="s">
        <v>65498</v>
      </c>
    </row>
    <row r="4973" spans="1:5">
      <c r="A4973" s="519">
        <v>36373</v>
      </c>
      <c r="B4973" s="519" t="s">
        <v>62500</v>
      </c>
      <c r="C4973" s="519" t="s">
        <v>57188</v>
      </c>
      <c r="D4973" s="519" t="s">
        <v>40591</v>
      </c>
      <c r="E4973" s="520" t="s">
        <v>56348</v>
      </c>
    </row>
    <row r="4974" spans="1:5">
      <c r="A4974" s="519">
        <v>36377</v>
      </c>
      <c r="B4974" s="519" t="s">
        <v>62501</v>
      </c>
      <c r="C4974" s="519" t="s">
        <v>57188</v>
      </c>
      <c r="D4974" s="519" t="s">
        <v>40591</v>
      </c>
      <c r="E4974" s="520" t="s">
        <v>65863</v>
      </c>
    </row>
    <row r="4975" spans="1:5">
      <c r="A4975" s="519">
        <v>36375</v>
      </c>
      <c r="B4975" s="519" t="s">
        <v>62503</v>
      </c>
      <c r="C4975" s="519" t="s">
        <v>57188</v>
      </c>
      <c r="D4975" s="519" t="s">
        <v>40591</v>
      </c>
      <c r="E4975" s="520" t="s">
        <v>65864</v>
      </c>
    </row>
    <row r="4976" spans="1:5">
      <c r="A4976" s="519">
        <v>36376</v>
      </c>
      <c r="B4976" s="519" t="s">
        <v>62505</v>
      </c>
      <c r="C4976" s="519" t="s">
        <v>57188</v>
      </c>
      <c r="D4976" s="519" t="s">
        <v>40591</v>
      </c>
      <c r="E4976" s="520" t="s">
        <v>55861</v>
      </c>
    </row>
    <row r="4977" spans="1:5">
      <c r="A4977" s="519">
        <v>36380</v>
      </c>
      <c r="B4977" s="519" t="s">
        <v>62506</v>
      </c>
      <c r="C4977" s="519" t="s">
        <v>57188</v>
      </c>
      <c r="D4977" s="519" t="s">
        <v>40591</v>
      </c>
      <c r="E4977" s="520" t="s">
        <v>65865</v>
      </c>
    </row>
    <row r="4978" spans="1:5">
      <c r="A4978" s="519">
        <v>36378</v>
      </c>
      <c r="B4978" s="519" t="s">
        <v>62507</v>
      </c>
      <c r="C4978" s="519" t="s">
        <v>57188</v>
      </c>
      <c r="D4978" s="519" t="s">
        <v>40591</v>
      </c>
      <c r="E4978" s="520" t="s">
        <v>55435</v>
      </c>
    </row>
    <row r="4979" spans="1:5">
      <c r="A4979" s="519">
        <v>36379</v>
      </c>
      <c r="B4979" s="519" t="s">
        <v>62508</v>
      </c>
      <c r="C4979" s="519" t="s">
        <v>57188</v>
      </c>
      <c r="D4979" s="519" t="s">
        <v>40591</v>
      </c>
      <c r="E4979" s="520" t="s">
        <v>65866</v>
      </c>
    </row>
    <row r="4980" spans="1:5">
      <c r="A4980" s="519">
        <v>9859</v>
      </c>
      <c r="B4980" s="519" t="s">
        <v>62509</v>
      </c>
      <c r="C4980" s="519" t="s">
        <v>57188</v>
      </c>
      <c r="D4980" s="519" t="s">
        <v>57170</v>
      </c>
      <c r="E4980" s="520" t="s">
        <v>49699</v>
      </c>
    </row>
    <row r="4981" spans="1:5">
      <c r="A4981" s="519">
        <v>9838</v>
      </c>
      <c r="B4981" s="519" t="s">
        <v>62510</v>
      </c>
      <c r="C4981" s="519" t="s">
        <v>57188</v>
      </c>
      <c r="D4981" s="519" t="s">
        <v>57170</v>
      </c>
      <c r="E4981" s="520" t="s">
        <v>56909</v>
      </c>
    </row>
    <row r="4982" spans="1:5">
      <c r="A4982" s="519">
        <v>9837</v>
      </c>
      <c r="B4982" s="519" t="s">
        <v>62511</v>
      </c>
      <c r="C4982" s="519" t="s">
        <v>57188</v>
      </c>
      <c r="D4982" s="519" t="s">
        <v>57170</v>
      </c>
      <c r="E4982" s="520" t="s">
        <v>59600</v>
      </c>
    </row>
    <row r="4983" spans="1:5">
      <c r="A4983" s="519">
        <v>9833</v>
      </c>
      <c r="B4983" s="519" t="s">
        <v>62512</v>
      </c>
      <c r="C4983" s="519" t="s">
        <v>57188</v>
      </c>
      <c r="D4983" s="519" t="s">
        <v>40591</v>
      </c>
      <c r="E4983" s="520" t="s">
        <v>61582</v>
      </c>
    </row>
    <row r="4984" spans="1:5">
      <c r="A4984" s="519">
        <v>9830</v>
      </c>
      <c r="B4984" s="519" t="s">
        <v>62513</v>
      </c>
      <c r="C4984" s="519" t="s">
        <v>57188</v>
      </c>
      <c r="D4984" s="519" t="s">
        <v>40591</v>
      </c>
      <c r="E4984" s="520" t="s">
        <v>58472</v>
      </c>
    </row>
    <row r="4985" spans="1:5">
      <c r="A4985" s="519">
        <v>9834</v>
      </c>
      <c r="B4985" s="519" t="s">
        <v>62514</v>
      </c>
      <c r="C4985" s="519" t="s">
        <v>57188</v>
      </c>
      <c r="D4985" s="519" t="s">
        <v>40591</v>
      </c>
      <c r="E4985" s="520" t="s">
        <v>65867</v>
      </c>
    </row>
    <row r="4986" spans="1:5">
      <c r="A4986" s="519">
        <v>9863</v>
      </c>
      <c r="B4986" s="519" t="s">
        <v>62515</v>
      </c>
      <c r="C4986" s="519" t="s">
        <v>57188</v>
      </c>
      <c r="D4986" s="519" t="s">
        <v>57170</v>
      </c>
      <c r="E4986" s="520" t="s">
        <v>65868</v>
      </c>
    </row>
    <row r="4987" spans="1:5">
      <c r="A4987" s="519">
        <v>9860</v>
      </c>
      <c r="B4987" s="519" t="s">
        <v>62516</v>
      </c>
      <c r="C4987" s="519" t="s">
        <v>57188</v>
      </c>
      <c r="D4987" s="519" t="s">
        <v>57170</v>
      </c>
      <c r="E4987" s="520" t="s">
        <v>65869</v>
      </c>
    </row>
    <row r="4988" spans="1:5">
      <c r="A4988" s="519">
        <v>9862</v>
      </c>
      <c r="B4988" s="519" t="s">
        <v>62517</v>
      </c>
      <c r="C4988" s="519" t="s">
        <v>57188</v>
      </c>
      <c r="D4988" s="519" t="s">
        <v>57170</v>
      </c>
      <c r="E4988" s="520" t="s">
        <v>60675</v>
      </c>
    </row>
    <row r="4989" spans="1:5">
      <c r="A4989" s="519">
        <v>9861</v>
      </c>
      <c r="B4989" s="519" t="s">
        <v>62518</v>
      </c>
      <c r="C4989" s="519" t="s">
        <v>57188</v>
      </c>
      <c r="D4989" s="519" t="s">
        <v>57170</v>
      </c>
      <c r="E4989" s="520" t="s">
        <v>55724</v>
      </c>
    </row>
    <row r="4990" spans="1:5">
      <c r="A4990" s="519">
        <v>9856</v>
      </c>
      <c r="B4990" s="519" t="s">
        <v>62520</v>
      </c>
      <c r="C4990" s="519" t="s">
        <v>57188</v>
      </c>
      <c r="D4990" s="519" t="s">
        <v>57170</v>
      </c>
      <c r="E4990" s="520" t="s">
        <v>55452</v>
      </c>
    </row>
    <row r="4991" spans="1:5">
      <c r="A4991" s="519">
        <v>9866</v>
      </c>
      <c r="B4991" s="519" t="s">
        <v>62521</v>
      </c>
      <c r="C4991" s="519" t="s">
        <v>57188</v>
      </c>
      <c r="D4991" s="519" t="s">
        <v>57170</v>
      </c>
      <c r="E4991" s="520" t="s">
        <v>62519</v>
      </c>
    </row>
    <row r="4992" spans="1:5">
      <c r="A4992" s="519">
        <v>9857</v>
      </c>
      <c r="B4992" s="519" t="s">
        <v>62523</v>
      </c>
      <c r="C4992" s="519" t="s">
        <v>57188</v>
      </c>
      <c r="D4992" s="519" t="s">
        <v>57170</v>
      </c>
      <c r="E4992" s="520" t="s">
        <v>65870</v>
      </c>
    </row>
    <row r="4993" spans="1:5">
      <c r="A4993" s="519">
        <v>9864</v>
      </c>
      <c r="B4993" s="519" t="s">
        <v>62524</v>
      </c>
      <c r="C4993" s="519" t="s">
        <v>57188</v>
      </c>
      <c r="D4993" s="519" t="s">
        <v>57170</v>
      </c>
      <c r="E4993" s="520" t="s">
        <v>65871</v>
      </c>
    </row>
    <row r="4994" spans="1:5">
      <c r="A4994" s="519">
        <v>9865</v>
      </c>
      <c r="B4994" s="519" t="s">
        <v>62526</v>
      </c>
      <c r="C4994" s="519" t="s">
        <v>57188</v>
      </c>
      <c r="D4994" s="519" t="s">
        <v>57170</v>
      </c>
      <c r="E4994" s="520" t="s">
        <v>65872</v>
      </c>
    </row>
    <row r="4995" spans="1:5">
      <c r="A4995" s="519">
        <v>9858</v>
      </c>
      <c r="B4995" s="519" t="s">
        <v>62527</v>
      </c>
      <c r="C4995" s="519" t="s">
        <v>57188</v>
      </c>
      <c r="D4995" s="519" t="s">
        <v>57170</v>
      </c>
      <c r="E4995" s="520" t="s">
        <v>65873</v>
      </c>
    </row>
    <row r="4996" spans="1:5">
      <c r="A4996" s="519">
        <v>9841</v>
      </c>
      <c r="B4996" s="519" t="s">
        <v>62528</v>
      </c>
      <c r="C4996" s="519" t="s">
        <v>57188</v>
      </c>
      <c r="D4996" s="519" t="s">
        <v>57170</v>
      </c>
      <c r="E4996" s="520" t="s">
        <v>65874</v>
      </c>
    </row>
    <row r="4997" spans="1:5">
      <c r="A4997" s="519">
        <v>9840</v>
      </c>
      <c r="B4997" s="519" t="s">
        <v>62530</v>
      </c>
      <c r="C4997" s="519" t="s">
        <v>57188</v>
      </c>
      <c r="D4997" s="519" t="s">
        <v>57170</v>
      </c>
      <c r="E4997" s="520" t="s">
        <v>65875</v>
      </c>
    </row>
    <row r="4998" spans="1:5">
      <c r="A4998" s="519">
        <v>20067</v>
      </c>
      <c r="B4998" s="519" t="s">
        <v>62531</v>
      </c>
      <c r="C4998" s="519" t="s">
        <v>57188</v>
      </c>
      <c r="D4998" s="519" t="s">
        <v>57170</v>
      </c>
      <c r="E4998" s="520" t="s">
        <v>59365</v>
      </c>
    </row>
    <row r="4999" spans="1:5">
      <c r="A4999" s="519">
        <v>20068</v>
      </c>
      <c r="B4999" s="519" t="s">
        <v>62532</v>
      </c>
      <c r="C4999" s="519" t="s">
        <v>57188</v>
      </c>
      <c r="D4999" s="519" t="s">
        <v>57170</v>
      </c>
      <c r="E4999" s="520" t="s">
        <v>55866</v>
      </c>
    </row>
    <row r="5000" spans="1:5">
      <c r="A5000" s="519">
        <v>9839</v>
      </c>
      <c r="B5000" s="519" t="s">
        <v>62533</v>
      </c>
      <c r="C5000" s="519" t="s">
        <v>57188</v>
      </c>
      <c r="D5000" s="519" t="s">
        <v>57170</v>
      </c>
      <c r="E5000" s="520" t="s">
        <v>65876</v>
      </c>
    </row>
    <row r="5001" spans="1:5">
      <c r="A5001" s="519">
        <v>9870</v>
      </c>
      <c r="B5001" s="519" t="s">
        <v>65877</v>
      </c>
      <c r="C5001" s="519" t="s">
        <v>57188</v>
      </c>
      <c r="D5001" s="519" t="s">
        <v>57170</v>
      </c>
      <c r="E5001" s="520" t="s">
        <v>65878</v>
      </c>
    </row>
    <row r="5002" spans="1:5">
      <c r="A5002" s="519">
        <v>9867</v>
      </c>
      <c r="B5002" s="519" t="s">
        <v>62535</v>
      </c>
      <c r="C5002" s="519" t="s">
        <v>57188</v>
      </c>
      <c r="D5002" s="519" t="s">
        <v>57170</v>
      </c>
      <c r="E5002" s="520" t="s">
        <v>59292</v>
      </c>
    </row>
    <row r="5003" spans="1:5">
      <c r="A5003" s="519">
        <v>9868</v>
      </c>
      <c r="B5003" s="519" t="s">
        <v>62536</v>
      </c>
      <c r="C5003" s="519" t="s">
        <v>57188</v>
      </c>
      <c r="D5003" s="519" t="s">
        <v>57172</v>
      </c>
      <c r="E5003" s="520" t="s">
        <v>64796</v>
      </c>
    </row>
    <row r="5004" spans="1:5">
      <c r="A5004" s="519">
        <v>9869</v>
      </c>
      <c r="B5004" s="519" t="s">
        <v>62537</v>
      </c>
      <c r="C5004" s="519" t="s">
        <v>57188</v>
      </c>
      <c r="D5004" s="519" t="s">
        <v>57170</v>
      </c>
      <c r="E5004" s="520" t="s">
        <v>65558</v>
      </c>
    </row>
    <row r="5005" spans="1:5">
      <c r="A5005" s="519">
        <v>9874</v>
      </c>
      <c r="B5005" s="519" t="s">
        <v>62538</v>
      </c>
      <c r="C5005" s="519" t="s">
        <v>57188</v>
      </c>
      <c r="D5005" s="519" t="s">
        <v>57170</v>
      </c>
      <c r="E5005" s="520" t="s">
        <v>63512</v>
      </c>
    </row>
    <row r="5006" spans="1:5">
      <c r="A5006" s="519">
        <v>9875</v>
      </c>
      <c r="B5006" s="519" t="s">
        <v>62539</v>
      </c>
      <c r="C5006" s="519" t="s">
        <v>57188</v>
      </c>
      <c r="D5006" s="519" t="s">
        <v>57170</v>
      </c>
      <c r="E5006" s="520" t="s">
        <v>56632</v>
      </c>
    </row>
    <row r="5007" spans="1:5">
      <c r="A5007" s="519">
        <v>9873</v>
      </c>
      <c r="B5007" s="519" t="s">
        <v>62540</v>
      </c>
      <c r="C5007" s="519" t="s">
        <v>57188</v>
      </c>
      <c r="D5007" s="519" t="s">
        <v>57170</v>
      </c>
      <c r="E5007" s="520" t="s">
        <v>56978</v>
      </c>
    </row>
    <row r="5008" spans="1:5">
      <c r="A5008" s="519">
        <v>9871</v>
      </c>
      <c r="B5008" s="519" t="s">
        <v>62541</v>
      </c>
      <c r="C5008" s="519" t="s">
        <v>57188</v>
      </c>
      <c r="D5008" s="519" t="s">
        <v>57170</v>
      </c>
      <c r="E5008" s="520" t="s">
        <v>56309</v>
      </c>
    </row>
    <row r="5009" spans="1:5">
      <c r="A5009" s="519">
        <v>9872</v>
      </c>
      <c r="B5009" s="519" t="s">
        <v>62542</v>
      </c>
      <c r="C5009" s="519" t="s">
        <v>57188</v>
      </c>
      <c r="D5009" s="519" t="s">
        <v>57170</v>
      </c>
      <c r="E5009" s="520" t="s">
        <v>65459</v>
      </c>
    </row>
    <row r="5010" spans="1:5">
      <c r="A5010" s="519">
        <v>7667</v>
      </c>
      <c r="B5010" s="519" t="s">
        <v>62543</v>
      </c>
      <c r="C5010" s="519" t="s">
        <v>57188</v>
      </c>
      <c r="D5010" s="519" t="s">
        <v>40591</v>
      </c>
      <c r="E5010" s="520" t="s">
        <v>65879</v>
      </c>
    </row>
    <row r="5011" spans="1:5">
      <c r="A5011" s="519">
        <v>7660</v>
      </c>
      <c r="B5011" s="519" t="s">
        <v>62544</v>
      </c>
      <c r="C5011" s="519" t="s">
        <v>57188</v>
      </c>
      <c r="D5011" s="519" t="s">
        <v>40591</v>
      </c>
      <c r="E5011" s="520" t="s">
        <v>65880</v>
      </c>
    </row>
    <row r="5012" spans="1:5">
      <c r="A5012" s="519">
        <v>7676</v>
      </c>
      <c r="B5012" s="519" t="s">
        <v>62545</v>
      </c>
      <c r="C5012" s="519" t="s">
        <v>57188</v>
      </c>
      <c r="D5012" s="519" t="s">
        <v>40591</v>
      </c>
      <c r="E5012" s="520" t="s">
        <v>65881</v>
      </c>
    </row>
    <row r="5013" spans="1:5">
      <c r="A5013" s="519">
        <v>12426</v>
      </c>
      <c r="B5013" s="519" t="s">
        <v>62546</v>
      </c>
      <c r="C5013" s="519" t="s">
        <v>57174</v>
      </c>
      <c r="D5013" s="519" t="s">
        <v>40591</v>
      </c>
      <c r="E5013" s="520" t="s">
        <v>56329</v>
      </c>
    </row>
    <row r="5014" spans="1:5">
      <c r="A5014" s="519">
        <v>12425</v>
      </c>
      <c r="B5014" s="519" t="s">
        <v>62547</v>
      </c>
      <c r="C5014" s="519" t="s">
        <v>57174</v>
      </c>
      <c r="D5014" s="519" t="s">
        <v>40591</v>
      </c>
      <c r="E5014" s="520" t="s">
        <v>65882</v>
      </c>
    </row>
    <row r="5015" spans="1:5">
      <c r="A5015" s="519">
        <v>12427</v>
      </c>
      <c r="B5015" s="519" t="s">
        <v>62549</v>
      </c>
      <c r="C5015" s="519" t="s">
        <v>57174</v>
      </c>
      <c r="D5015" s="519" t="s">
        <v>40591</v>
      </c>
      <c r="E5015" s="520" t="s">
        <v>65883</v>
      </c>
    </row>
    <row r="5016" spans="1:5">
      <c r="A5016" s="519">
        <v>12428</v>
      </c>
      <c r="B5016" s="519" t="s">
        <v>62550</v>
      </c>
      <c r="C5016" s="519" t="s">
        <v>57174</v>
      </c>
      <c r="D5016" s="519" t="s">
        <v>40591</v>
      </c>
      <c r="E5016" s="520" t="s">
        <v>60699</v>
      </c>
    </row>
    <row r="5017" spans="1:5">
      <c r="A5017" s="519">
        <v>12430</v>
      </c>
      <c r="B5017" s="519" t="s">
        <v>62552</v>
      </c>
      <c r="C5017" s="519" t="s">
        <v>57174</v>
      </c>
      <c r="D5017" s="519" t="s">
        <v>40591</v>
      </c>
      <c r="E5017" s="520" t="s">
        <v>65884</v>
      </c>
    </row>
    <row r="5018" spans="1:5">
      <c r="A5018" s="519">
        <v>12429</v>
      </c>
      <c r="B5018" s="519" t="s">
        <v>62554</v>
      </c>
      <c r="C5018" s="519" t="s">
        <v>57174</v>
      </c>
      <c r="D5018" s="519" t="s">
        <v>40591</v>
      </c>
      <c r="E5018" s="520" t="s">
        <v>56385</v>
      </c>
    </row>
    <row r="5019" spans="1:5">
      <c r="A5019" s="519">
        <v>12431</v>
      </c>
      <c r="B5019" s="519" t="s">
        <v>62555</v>
      </c>
      <c r="C5019" s="519" t="s">
        <v>57174</v>
      </c>
      <c r="D5019" s="519" t="s">
        <v>40591</v>
      </c>
      <c r="E5019" s="520" t="s">
        <v>65885</v>
      </c>
    </row>
    <row r="5020" spans="1:5">
      <c r="A5020" s="519">
        <v>12432</v>
      </c>
      <c r="B5020" s="519" t="s">
        <v>62556</v>
      </c>
      <c r="C5020" s="519" t="s">
        <v>57174</v>
      </c>
      <c r="D5020" s="519" t="s">
        <v>40591</v>
      </c>
      <c r="E5020" s="520" t="s">
        <v>65886</v>
      </c>
    </row>
    <row r="5021" spans="1:5">
      <c r="A5021" s="519">
        <v>12434</v>
      </c>
      <c r="B5021" s="519" t="s">
        <v>62557</v>
      </c>
      <c r="C5021" s="519" t="s">
        <v>57174</v>
      </c>
      <c r="D5021" s="519" t="s">
        <v>40591</v>
      </c>
      <c r="E5021" s="520" t="s">
        <v>65887</v>
      </c>
    </row>
    <row r="5022" spans="1:5">
      <c r="A5022" s="519">
        <v>12433</v>
      </c>
      <c r="B5022" s="519" t="s">
        <v>62558</v>
      </c>
      <c r="C5022" s="519" t="s">
        <v>57174</v>
      </c>
      <c r="D5022" s="519" t="s">
        <v>40591</v>
      </c>
      <c r="E5022" s="520" t="s">
        <v>65888</v>
      </c>
    </row>
    <row r="5023" spans="1:5">
      <c r="A5023" s="519">
        <v>12435</v>
      </c>
      <c r="B5023" s="519" t="s">
        <v>62559</v>
      </c>
      <c r="C5023" s="519" t="s">
        <v>57174</v>
      </c>
      <c r="D5023" s="519" t="s">
        <v>40591</v>
      </c>
      <c r="E5023" s="520" t="s">
        <v>56746</v>
      </c>
    </row>
    <row r="5024" spans="1:5">
      <c r="A5024" s="519">
        <v>12437</v>
      </c>
      <c r="B5024" s="519" t="s">
        <v>62560</v>
      </c>
      <c r="C5024" s="519" t="s">
        <v>57174</v>
      </c>
      <c r="D5024" s="519" t="s">
        <v>40591</v>
      </c>
      <c r="E5024" s="520" t="s">
        <v>65889</v>
      </c>
    </row>
    <row r="5025" spans="1:5">
      <c r="A5025" s="519">
        <v>12439</v>
      </c>
      <c r="B5025" s="519" t="s">
        <v>62561</v>
      </c>
      <c r="C5025" s="519" t="s">
        <v>57174</v>
      </c>
      <c r="D5025" s="519" t="s">
        <v>40591</v>
      </c>
      <c r="E5025" s="520" t="s">
        <v>65890</v>
      </c>
    </row>
    <row r="5026" spans="1:5">
      <c r="A5026" s="519">
        <v>12438</v>
      </c>
      <c r="B5026" s="519" t="s">
        <v>62563</v>
      </c>
      <c r="C5026" s="519" t="s">
        <v>57174</v>
      </c>
      <c r="D5026" s="519" t="s">
        <v>40591</v>
      </c>
      <c r="E5026" s="520" t="s">
        <v>65891</v>
      </c>
    </row>
    <row r="5027" spans="1:5">
      <c r="A5027" s="519">
        <v>12436</v>
      </c>
      <c r="B5027" s="519" t="s">
        <v>62564</v>
      </c>
      <c r="C5027" s="519" t="s">
        <v>57174</v>
      </c>
      <c r="D5027" s="519" t="s">
        <v>40591</v>
      </c>
      <c r="E5027" s="520" t="s">
        <v>65892</v>
      </c>
    </row>
    <row r="5028" spans="1:5">
      <c r="A5028" s="519">
        <v>36357</v>
      </c>
      <c r="B5028" s="519" t="s">
        <v>62565</v>
      </c>
      <c r="C5028" s="519" t="s">
        <v>57174</v>
      </c>
      <c r="D5028" s="519" t="s">
        <v>40591</v>
      </c>
      <c r="E5028" s="520" t="s">
        <v>65893</v>
      </c>
    </row>
    <row r="5029" spans="1:5">
      <c r="A5029" s="519">
        <v>12424</v>
      </c>
      <c r="B5029" s="519" t="s">
        <v>62566</v>
      </c>
      <c r="C5029" s="519" t="s">
        <v>57174</v>
      </c>
      <c r="D5029" s="519" t="s">
        <v>40591</v>
      </c>
      <c r="E5029" s="520" t="s">
        <v>65894</v>
      </c>
    </row>
    <row r="5030" spans="1:5">
      <c r="A5030" s="519">
        <v>12440</v>
      </c>
      <c r="B5030" s="519" t="s">
        <v>62568</v>
      </c>
      <c r="C5030" s="519" t="s">
        <v>57174</v>
      </c>
      <c r="D5030" s="519" t="s">
        <v>40591</v>
      </c>
      <c r="E5030" s="520" t="s">
        <v>65895</v>
      </c>
    </row>
    <row r="5031" spans="1:5">
      <c r="A5031" s="519">
        <v>9884</v>
      </c>
      <c r="B5031" s="519" t="s">
        <v>62570</v>
      </c>
      <c r="C5031" s="519" t="s">
        <v>57174</v>
      </c>
      <c r="D5031" s="519" t="s">
        <v>40591</v>
      </c>
      <c r="E5031" s="520" t="s">
        <v>65896</v>
      </c>
    </row>
    <row r="5032" spans="1:5">
      <c r="A5032" s="519">
        <v>9888</v>
      </c>
      <c r="B5032" s="519" t="s">
        <v>62571</v>
      </c>
      <c r="C5032" s="519" t="s">
        <v>57174</v>
      </c>
      <c r="D5032" s="519" t="s">
        <v>40591</v>
      </c>
      <c r="E5032" s="520" t="s">
        <v>65897</v>
      </c>
    </row>
    <row r="5033" spans="1:5">
      <c r="A5033" s="519">
        <v>9883</v>
      </c>
      <c r="B5033" s="519" t="s">
        <v>62572</v>
      </c>
      <c r="C5033" s="519" t="s">
        <v>57174</v>
      </c>
      <c r="D5033" s="519" t="s">
        <v>40591</v>
      </c>
      <c r="E5033" s="520" t="s">
        <v>65898</v>
      </c>
    </row>
    <row r="5034" spans="1:5">
      <c r="A5034" s="519">
        <v>9886</v>
      </c>
      <c r="B5034" s="519" t="s">
        <v>62574</v>
      </c>
      <c r="C5034" s="519" t="s">
        <v>57174</v>
      </c>
      <c r="D5034" s="519" t="s">
        <v>40591</v>
      </c>
      <c r="E5034" s="520" t="s">
        <v>57852</v>
      </c>
    </row>
    <row r="5035" spans="1:5">
      <c r="A5035" s="519">
        <v>9889</v>
      </c>
      <c r="B5035" s="519" t="s">
        <v>62575</v>
      </c>
      <c r="C5035" s="519" t="s">
        <v>57174</v>
      </c>
      <c r="D5035" s="519" t="s">
        <v>40591</v>
      </c>
      <c r="E5035" s="520" t="s">
        <v>65899</v>
      </c>
    </row>
    <row r="5036" spans="1:5">
      <c r="A5036" s="519">
        <v>9887</v>
      </c>
      <c r="B5036" s="519" t="s">
        <v>62576</v>
      </c>
      <c r="C5036" s="519" t="s">
        <v>57174</v>
      </c>
      <c r="D5036" s="519" t="s">
        <v>40591</v>
      </c>
      <c r="E5036" s="520" t="s">
        <v>65900</v>
      </c>
    </row>
    <row r="5037" spans="1:5">
      <c r="A5037" s="519">
        <v>9885</v>
      </c>
      <c r="B5037" s="519" t="s">
        <v>62577</v>
      </c>
      <c r="C5037" s="519" t="s">
        <v>57174</v>
      </c>
      <c r="D5037" s="519" t="s">
        <v>40591</v>
      </c>
      <c r="E5037" s="520" t="s">
        <v>65901</v>
      </c>
    </row>
    <row r="5038" spans="1:5">
      <c r="A5038" s="519">
        <v>9890</v>
      </c>
      <c r="B5038" s="519" t="s">
        <v>62578</v>
      </c>
      <c r="C5038" s="519" t="s">
        <v>57174</v>
      </c>
      <c r="D5038" s="519" t="s">
        <v>40591</v>
      </c>
      <c r="E5038" s="520" t="s">
        <v>58609</v>
      </c>
    </row>
    <row r="5039" spans="1:5">
      <c r="A5039" s="519">
        <v>9891</v>
      </c>
      <c r="B5039" s="519" t="s">
        <v>62579</v>
      </c>
      <c r="C5039" s="519" t="s">
        <v>57174</v>
      </c>
      <c r="D5039" s="519" t="s">
        <v>40591</v>
      </c>
      <c r="E5039" s="520" t="s">
        <v>65902</v>
      </c>
    </row>
    <row r="5040" spans="1:5">
      <c r="A5040" s="519">
        <v>39292</v>
      </c>
      <c r="B5040" s="519" t="s">
        <v>62580</v>
      </c>
      <c r="C5040" s="519" t="s">
        <v>57174</v>
      </c>
      <c r="D5040" s="519" t="s">
        <v>40591</v>
      </c>
      <c r="E5040" s="520" t="s">
        <v>60395</v>
      </c>
    </row>
    <row r="5041" spans="1:5">
      <c r="A5041" s="519">
        <v>39293</v>
      </c>
      <c r="B5041" s="519" t="s">
        <v>62581</v>
      </c>
      <c r="C5041" s="519" t="s">
        <v>57174</v>
      </c>
      <c r="D5041" s="519" t="s">
        <v>40591</v>
      </c>
      <c r="E5041" s="520" t="s">
        <v>55294</v>
      </c>
    </row>
    <row r="5042" spans="1:5">
      <c r="A5042" s="519">
        <v>39294</v>
      </c>
      <c r="B5042" s="519" t="s">
        <v>62582</v>
      </c>
      <c r="C5042" s="519" t="s">
        <v>57174</v>
      </c>
      <c r="D5042" s="519" t="s">
        <v>40591</v>
      </c>
      <c r="E5042" s="520" t="s">
        <v>55294</v>
      </c>
    </row>
    <row r="5043" spans="1:5">
      <c r="A5043" s="519">
        <v>39295</v>
      </c>
      <c r="B5043" s="519" t="s">
        <v>62583</v>
      </c>
      <c r="C5043" s="519" t="s">
        <v>57174</v>
      </c>
      <c r="D5043" s="519" t="s">
        <v>40591</v>
      </c>
      <c r="E5043" s="520" t="s">
        <v>58651</v>
      </c>
    </row>
    <row r="5044" spans="1:5">
      <c r="A5044" s="519">
        <v>36313</v>
      </c>
      <c r="B5044" s="519" t="s">
        <v>62584</v>
      </c>
      <c r="C5044" s="519" t="s">
        <v>57174</v>
      </c>
      <c r="D5044" s="519" t="s">
        <v>40591</v>
      </c>
      <c r="E5044" s="520" t="s">
        <v>62463</v>
      </c>
    </row>
    <row r="5045" spans="1:5">
      <c r="A5045" s="519">
        <v>36316</v>
      </c>
      <c r="B5045" s="519" t="s">
        <v>62585</v>
      </c>
      <c r="C5045" s="519" t="s">
        <v>57174</v>
      </c>
      <c r="D5045" s="519" t="s">
        <v>40591</v>
      </c>
      <c r="E5045" s="520" t="s">
        <v>65903</v>
      </c>
    </row>
    <row r="5046" spans="1:5">
      <c r="A5046" s="519">
        <v>64</v>
      </c>
      <c r="B5046" s="519" t="s">
        <v>62586</v>
      </c>
      <c r="C5046" s="519" t="s">
        <v>57174</v>
      </c>
      <c r="D5046" s="519" t="s">
        <v>40591</v>
      </c>
      <c r="E5046" s="520" t="s">
        <v>55891</v>
      </c>
    </row>
    <row r="5047" spans="1:5">
      <c r="A5047" s="519">
        <v>37423</v>
      </c>
      <c r="B5047" s="519" t="s">
        <v>62587</v>
      </c>
      <c r="C5047" s="519" t="s">
        <v>57174</v>
      </c>
      <c r="D5047" s="519" t="s">
        <v>40591</v>
      </c>
      <c r="E5047" s="520" t="s">
        <v>59760</v>
      </c>
    </row>
    <row r="5048" spans="1:5">
      <c r="A5048" s="519">
        <v>39296</v>
      </c>
      <c r="B5048" s="519" t="s">
        <v>62588</v>
      </c>
      <c r="C5048" s="519" t="s">
        <v>57174</v>
      </c>
      <c r="D5048" s="519" t="s">
        <v>40591</v>
      </c>
      <c r="E5048" s="520" t="s">
        <v>56359</v>
      </c>
    </row>
    <row r="5049" spans="1:5">
      <c r="A5049" s="519">
        <v>39297</v>
      </c>
      <c r="B5049" s="519" t="s">
        <v>62589</v>
      </c>
      <c r="C5049" s="519" t="s">
        <v>57174</v>
      </c>
      <c r="D5049" s="519" t="s">
        <v>40591</v>
      </c>
      <c r="E5049" s="520" t="s">
        <v>52266</v>
      </c>
    </row>
    <row r="5050" spans="1:5">
      <c r="A5050" s="519">
        <v>39298</v>
      </c>
      <c r="B5050" s="519" t="s">
        <v>62590</v>
      </c>
      <c r="C5050" s="519" t="s">
        <v>57174</v>
      </c>
      <c r="D5050" s="519" t="s">
        <v>40591</v>
      </c>
      <c r="E5050" s="520" t="s">
        <v>60406</v>
      </c>
    </row>
    <row r="5051" spans="1:5">
      <c r="A5051" s="519">
        <v>39299</v>
      </c>
      <c r="B5051" s="519" t="s">
        <v>62591</v>
      </c>
      <c r="C5051" s="519" t="s">
        <v>57174</v>
      </c>
      <c r="D5051" s="519" t="s">
        <v>40591</v>
      </c>
      <c r="E5051" s="520" t="s">
        <v>61865</v>
      </c>
    </row>
    <row r="5052" spans="1:5">
      <c r="A5052" s="519">
        <v>9892</v>
      </c>
      <c r="B5052" s="519" t="s">
        <v>62592</v>
      </c>
      <c r="C5052" s="519" t="s">
        <v>57174</v>
      </c>
      <c r="D5052" s="519" t="s">
        <v>57170</v>
      </c>
      <c r="E5052" s="520" t="s">
        <v>55384</v>
      </c>
    </row>
    <row r="5053" spans="1:5">
      <c r="A5053" s="519">
        <v>9893</v>
      </c>
      <c r="B5053" s="519" t="s">
        <v>62594</v>
      </c>
      <c r="C5053" s="519" t="s">
        <v>57174</v>
      </c>
      <c r="D5053" s="519" t="s">
        <v>57170</v>
      </c>
      <c r="E5053" s="520" t="s">
        <v>65904</v>
      </c>
    </row>
    <row r="5054" spans="1:5">
      <c r="A5054" s="519">
        <v>9901</v>
      </c>
      <c r="B5054" s="519" t="s">
        <v>62595</v>
      </c>
      <c r="C5054" s="519" t="s">
        <v>57174</v>
      </c>
      <c r="D5054" s="519" t="s">
        <v>57170</v>
      </c>
      <c r="E5054" s="520" t="s">
        <v>64471</v>
      </c>
    </row>
    <row r="5055" spans="1:5">
      <c r="A5055" s="519">
        <v>9896</v>
      </c>
      <c r="B5055" s="519" t="s">
        <v>62596</v>
      </c>
      <c r="C5055" s="519" t="s">
        <v>57174</v>
      </c>
      <c r="D5055" s="519" t="s">
        <v>57170</v>
      </c>
      <c r="E5055" s="520" t="s">
        <v>62391</v>
      </c>
    </row>
    <row r="5056" spans="1:5">
      <c r="A5056" s="519">
        <v>9900</v>
      </c>
      <c r="B5056" s="519" t="s">
        <v>62597</v>
      </c>
      <c r="C5056" s="519" t="s">
        <v>57174</v>
      </c>
      <c r="D5056" s="519" t="s">
        <v>57170</v>
      </c>
      <c r="E5056" s="520" t="s">
        <v>56352</v>
      </c>
    </row>
    <row r="5057" spans="1:5">
      <c r="A5057" s="519">
        <v>9898</v>
      </c>
      <c r="B5057" s="519" t="s">
        <v>62598</v>
      </c>
      <c r="C5057" s="519" t="s">
        <v>57174</v>
      </c>
      <c r="D5057" s="519" t="s">
        <v>57170</v>
      </c>
      <c r="E5057" s="520" t="s">
        <v>57633</v>
      </c>
    </row>
    <row r="5058" spans="1:5">
      <c r="A5058" s="519">
        <v>9899</v>
      </c>
      <c r="B5058" s="519" t="s">
        <v>62599</v>
      </c>
      <c r="C5058" s="519" t="s">
        <v>57174</v>
      </c>
      <c r="D5058" s="519" t="s">
        <v>57170</v>
      </c>
      <c r="E5058" s="520" t="s">
        <v>56785</v>
      </c>
    </row>
    <row r="5059" spans="1:5">
      <c r="A5059" s="519">
        <v>9902</v>
      </c>
      <c r="B5059" s="519" t="s">
        <v>62600</v>
      </c>
      <c r="C5059" s="519" t="s">
        <v>57174</v>
      </c>
      <c r="D5059" s="519" t="s">
        <v>57170</v>
      </c>
      <c r="E5059" s="520" t="s">
        <v>65905</v>
      </c>
    </row>
    <row r="5060" spans="1:5">
      <c r="A5060" s="519">
        <v>9908</v>
      </c>
      <c r="B5060" s="519" t="s">
        <v>62601</v>
      </c>
      <c r="C5060" s="519" t="s">
        <v>57174</v>
      </c>
      <c r="D5060" s="519" t="s">
        <v>57170</v>
      </c>
      <c r="E5060" s="520" t="s">
        <v>65906</v>
      </c>
    </row>
    <row r="5061" spans="1:5">
      <c r="A5061" s="519">
        <v>9905</v>
      </c>
      <c r="B5061" s="519" t="s">
        <v>62603</v>
      </c>
      <c r="C5061" s="519" t="s">
        <v>57174</v>
      </c>
      <c r="D5061" s="519" t="s">
        <v>57170</v>
      </c>
      <c r="E5061" s="520" t="s">
        <v>59099</v>
      </c>
    </row>
    <row r="5062" spans="1:5">
      <c r="A5062" s="519">
        <v>9906</v>
      </c>
      <c r="B5062" s="519" t="s">
        <v>62604</v>
      </c>
      <c r="C5062" s="519" t="s">
        <v>57174</v>
      </c>
      <c r="D5062" s="519" t="s">
        <v>57170</v>
      </c>
      <c r="E5062" s="520" t="s">
        <v>55644</v>
      </c>
    </row>
    <row r="5063" spans="1:5">
      <c r="A5063" s="519">
        <v>9895</v>
      </c>
      <c r="B5063" s="519" t="s">
        <v>62605</v>
      </c>
      <c r="C5063" s="519" t="s">
        <v>57174</v>
      </c>
      <c r="D5063" s="519" t="s">
        <v>57170</v>
      </c>
      <c r="E5063" s="520" t="s">
        <v>55700</v>
      </c>
    </row>
    <row r="5064" spans="1:5">
      <c r="A5064" s="519">
        <v>9894</v>
      </c>
      <c r="B5064" s="519" t="s">
        <v>62607</v>
      </c>
      <c r="C5064" s="519" t="s">
        <v>57174</v>
      </c>
      <c r="D5064" s="519" t="s">
        <v>57170</v>
      </c>
      <c r="E5064" s="520" t="s">
        <v>56317</v>
      </c>
    </row>
    <row r="5065" spans="1:5">
      <c r="A5065" s="519">
        <v>9897</v>
      </c>
      <c r="B5065" s="519" t="s">
        <v>62609</v>
      </c>
      <c r="C5065" s="519" t="s">
        <v>57174</v>
      </c>
      <c r="D5065" s="519" t="s">
        <v>57170</v>
      </c>
      <c r="E5065" s="520" t="s">
        <v>65907</v>
      </c>
    </row>
    <row r="5066" spans="1:5">
      <c r="A5066" s="519">
        <v>9910</v>
      </c>
      <c r="B5066" s="519" t="s">
        <v>62610</v>
      </c>
      <c r="C5066" s="519" t="s">
        <v>57174</v>
      </c>
      <c r="D5066" s="519" t="s">
        <v>57170</v>
      </c>
      <c r="E5066" s="520" t="s">
        <v>65908</v>
      </c>
    </row>
    <row r="5067" spans="1:5">
      <c r="A5067" s="519">
        <v>9909</v>
      </c>
      <c r="B5067" s="519" t="s">
        <v>62612</v>
      </c>
      <c r="C5067" s="519" t="s">
        <v>57174</v>
      </c>
      <c r="D5067" s="519" t="s">
        <v>57170</v>
      </c>
      <c r="E5067" s="520" t="s">
        <v>65909</v>
      </c>
    </row>
    <row r="5068" spans="1:5">
      <c r="A5068" s="519">
        <v>9907</v>
      </c>
      <c r="B5068" s="519" t="s">
        <v>62613</v>
      </c>
      <c r="C5068" s="519" t="s">
        <v>57174</v>
      </c>
      <c r="D5068" s="519" t="s">
        <v>57170</v>
      </c>
      <c r="E5068" s="520" t="s">
        <v>65910</v>
      </c>
    </row>
    <row r="5069" spans="1:5">
      <c r="A5069" s="519">
        <v>20973</v>
      </c>
      <c r="B5069" s="519" t="s">
        <v>62614</v>
      </c>
      <c r="C5069" s="519" t="s">
        <v>57174</v>
      </c>
      <c r="D5069" s="519" t="s">
        <v>57170</v>
      </c>
      <c r="E5069" s="520" t="s">
        <v>56936</v>
      </c>
    </row>
    <row r="5070" spans="1:5">
      <c r="A5070" s="519">
        <v>20974</v>
      </c>
      <c r="B5070" s="519" t="s">
        <v>62615</v>
      </c>
      <c r="C5070" s="519" t="s">
        <v>57174</v>
      </c>
      <c r="D5070" s="519" t="s">
        <v>57170</v>
      </c>
      <c r="E5070" s="520" t="s">
        <v>65911</v>
      </c>
    </row>
    <row r="5071" spans="1:5">
      <c r="A5071" s="519">
        <v>37989</v>
      </c>
      <c r="B5071" s="519" t="s">
        <v>62616</v>
      </c>
      <c r="C5071" s="519" t="s">
        <v>57174</v>
      </c>
      <c r="D5071" s="519" t="s">
        <v>57170</v>
      </c>
      <c r="E5071" s="520" t="s">
        <v>54765</v>
      </c>
    </row>
    <row r="5072" spans="1:5">
      <c r="A5072" s="519">
        <v>37990</v>
      </c>
      <c r="B5072" s="519" t="s">
        <v>62617</v>
      </c>
      <c r="C5072" s="519" t="s">
        <v>57174</v>
      </c>
      <c r="D5072" s="519" t="s">
        <v>57170</v>
      </c>
      <c r="E5072" s="520" t="s">
        <v>56995</v>
      </c>
    </row>
    <row r="5073" spans="1:5">
      <c r="A5073" s="519">
        <v>37991</v>
      </c>
      <c r="B5073" s="519" t="s">
        <v>62618</v>
      </c>
      <c r="C5073" s="519" t="s">
        <v>57174</v>
      </c>
      <c r="D5073" s="519" t="s">
        <v>57170</v>
      </c>
      <c r="E5073" s="520" t="s">
        <v>51115</v>
      </c>
    </row>
    <row r="5074" spans="1:5">
      <c r="A5074" s="519">
        <v>37992</v>
      </c>
      <c r="B5074" s="519" t="s">
        <v>62619</v>
      </c>
      <c r="C5074" s="519" t="s">
        <v>57174</v>
      </c>
      <c r="D5074" s="519" t="s">
        <v>57170</v>
      </c>
      <c r="E5074" s="520" t="s">
        <v>65912</v>
      </c>
    </row>
    <row r="5075" spans="1:5">
      <c r="A5075" s="519">
        <v>37993</v>
      </c>
      <c r="B5075" s="519" t="s">
        <v>62620</v>
      </c>
      <c r="C5075" s="519" t="s">
        <v>57174</v>
      </c>
      <c r="D5075" s="519" t="s">
        <v>57170</v>
      </c>
      <c r="E5075" s="520" t="s">
        <v>65913</v>
      </c>
    </row>
    <row r="5076" spans="1:5">
      <c r="A5076" s="519">
        <v>37994</v>
      </c>
      <c r="B5076" s="519" t="s">
        <v>62621</v>
      </c>
      <c r="C5076" s="519" t="s">
        <v>57174</v>
      </c>
      <c r="D5076" s="519" t="s">
        <v>57170</v>
      </c>
      <c r="E5076" s="520" t="s">
        <v>65914</v>
      </c>
    </row>
    <row r="5077" spans="1:5">
      <c r="A5077" s="519">
        <v>37995</v>
      </c>
      <c r="B5077" s="519" t="s">
        <v>62622</v>
      </c>
      <c r="C5077" s="519" t="s">
        <v>57174</v>
      </c>
      <c r="D5077" s="519" t="s">
        <v>57170</v>
      </c>
      <c r="E5077" s="520" t="s">
        <v>65915</v>
      </c>
    </row>
    <row r="5078" spans="1:5">
      <c r="A5078" s="519">
        <v>37996</v>
      </c>
      <c r="B5078" s="519" t="s">
        <v>62623</v>
      </c>
      <c r="C5078" s="519" t="s">
        <v>57174</v>
      </c>
      <c r="D5078" s="519" t="s">
        <v>57170</v>
      </c>
      <c r="E5078" s="520" t="s">
        <v>65916</v>
      </c>
    </row>
    <row r="5079" spans="1:5">
      <c r="A5079" s="519">
        <v>13883</v>
      </c>
      <c r="B5079" s="519" t="s">
        <v>62624</v>
      </c>
      <c r="C5079" s="519" t="s">
        <v>57174</v>
      </c>
      <c r="D5079" s="519" t="s">
        <v>40591</v>
      </c>
      <c r="E5079" s="520" t="s">
        <v>65917</v>
      </c>
    </row>
    <row r="5080" spans="1:5">
      <c r="A5080" s="519">
        <v>38604</v>
      </c>
      <c r="B5080" s="519" t="s">
        <v>62625</v>
      </c>
      <c r="C5080" s="519" t="s">
        <v>57174</v>
      </c>
      <c r="D5080" s="519" t="s">
        <v>40591</v>
      </c>
      <c r="E5080" s="520" t="s">
        <v>65918</v>
      </c>
    </row>
    <row r="5081" spans="1:5">
      <c r="A5081" s="519">
        <v>10601</v>
      </c>
      <c r="B5081" s="519" t="s">
        <v>62626</v>
      </c>
      <c r="C5081" s="519" t="s">
        <v>57174</v>
      </c>
      <c r="D5081" s="519" t="s">
        <v>40591</v>
      </c>
      <c r="E5081" s="520" t="s">
        <v>65919</v>
      </c>
    </row>
    <row r="5082" spans="1:5">
      <c r="A5082" s="519">
        <v>44469</v>
      </c>
      <c r="B5082" s="519" t="s">
        <v>65920</v>
      </c>
      <c r="C5082" s="519" t="s">
        <v>57174</v>
      </c>
      <c r="D5082" s="519" t="s">
        <v>40591</v>
      </c>
      <c r="E5082" s="520" t="s">
        <v>65921</v>
      </c>
    </row>
    <row r="5083" spans="1:5">
      <c r="A5083" s="519">
        <v>13894</v>
      </c>
      <c r="B5083" s="519" t="s">
        <v>62627</v>
      </c>
      <c r="C5083" s="519" t="s">
        <v>57174</v>
      </c>
      <c r="D5083" s="519" t="s">
        <v>40591</v>
      </c>
      <c r="E5083" s="520" t="s">
        <v>62628</v>
      </c>
    </row>
    <row r="5084" spans="1:5">
      <c r="A5084" s="519">
        <v>13895</v>
      </c>
      <c r="B5084" s="519" t="s">
        <v>62629</v>
      </c>
      <c r="C5084" s="519" t="s">
        <v>57174</v>
      </c>
      <c r="D5084" s="519" t="s">
        <v>40591</v>
      </c>
      <c r="E5084" s="520" t="s">
        <v>62630</v>
      </c>
    </row>
    <row r="5085" spans="1:5">
      <c r="A5085" s="519">
        <v>13892</v>
      </c>
      <c r="B5085" s="519" t="s">
        <v>62631</v>
      </c>
      <c r="C5085" s="519" t="s">
        <v>57174</v>
      </c>
      <c r="D5085" s="519" t="s">
        <v>40591</v>
      </c>
      <c r="E5085" s="520" t="s">
        <v>62632</v>
      </c>
    </row>
    <row r="5086" spans="1:5">
      <c r="A5086" s="519">
        <v>9914</v>
      </c>
      <c r="B5086" s="519" t="s">
        <v>62633</v>
      </c>
      <c r="C5086" s="519" t="s">
        <v>57174</v>
      </c>
      <c r="D5086" s="519" t="s">
        <v>40591</v>
      </c>
      <c r="E5086" s="520" t="s">
        <v>62634</v>
      </c>
    </row>
    <row r="5087" spans="1:5">
      <c r="A5087" s="519">
        <v>36485</v>
      </c>
      <c r="B5087" s="519" t="s">
        <v>62635</v>
      </c>
      <c r="C5087" s="519" t="s">
        <v>57174</v>
      </c>
      <c r="D5087" s="519" t="s">
        <v>40591</v>
      </c>
      <c r="E5087" s="520" t="s">
        <v>65922</v>
      </c>
    </row>
    <row r="5088" spans="1:5">
      <c r="A5088" s="519">
        <v>9912</v>
      </c>
      <c r="B5088" s="519" t="s">
        <v>62636</v>
      </c>
      <c r="C5088" s="519" t="s">
        <v>57174</v>
      </c>
      <c r="D5088" s="519" t="s">
        <v>40591</v>
      </c>
      <c r="E5088" s="520" t="s">
        <v>65923</v>
      </c>
    </row>
    <row r="5089" spans="1:5">
      <c r="A5089" s="519">
        <v>9921</v>
      </c>
      <c r="B5089" s="519" t="s">
        <v>62637</v>
      </c>
      <c r="C5089" s="519" t="s">
        <v>57174</v>
      </c>
      <c r="D5089" s="519" t="s">
        <v>40591</v>
      </c>
      <c r="E5089" s="520" t="s">
        <v>65924</v>
      </c>
    </row>
    <row r="5090" spans="1:5">
      <c r="A5090" s="519">
        <v>21112</v>
      </c>
      <c r="B5090" s="519" t="s">
        <v>62638</v>
      </c>
      <c r="C5090" s="519" t="s">
        <v>57174</v>
      </c>
      <c r="D5090" s="519" t="s">
        <v>57170</v>
      </c>
      <c r="E5090" s="520" t="s">
        <v>65925</v>
      </c>
    </row>
    <row r="5091" spans="1:5">
      <c r="A5091" s="519">
        <v>10228</v>
      </c>
      <c r="B5091" s="519" t="s">
        <v>62639</v>
      </c>
      <c r="C5091" s="519" t="s">
        <v>57174</v>
      </c>
      <c r="D5091" s="519" t="s">
        <v>57172</v>
      </c>
      <c r="E5091" s="520" t="s">
        <v>65926</v>
      </c>
    </row>
    <row r="5092" spans="1:5">
      <c r="A5092" s="519">
        <v>11781</v>
      </c>
      <c r="B5092" s="519" t="s">
        <v>62640</v>
      </c>
      <c r="C5092" s="519" t="s">
        <v>57174</v>
      </c>
      <c r="D5092" s="519" t="s">
        <v>57170</v>
      </c>
      <c r="E5092" s="520" t="s">
        <v>65927</v>
      </c>
    </row>
    <row r="5093" spans="1:5">
      <c r="A5093" s="519">
        <v>37588</v>
      </c>
      <c r="B5093" s="519" t="s">
        <v>65928</v>
      </c>
      <c r="C5093" s="519" t="s">
        <v>57174</v>
      </c>
      <c r="D5093" s="519" t="s">
        <v>57170</v>
      </c>
      <c r="E5093" s="520" t="s">
        <v>65929</v>
      </c>
    </row>
    <row r="5094" spans="1:5">
      <c r="A5094" s="519">
        <v>11746</v>
      </c>
      <c r="B5094" s="519" t="s">
        <v>62641</v>
      </c>
      <c r="C5094" s="519" t="s">
        <v>57174</v>
      </c>
      <c r="D5094" s="519" t="s">
        <v>57170</v>
      </c>
      <c r="E5094" s="520" t="s">
        <v>65930</v>
      </c>
    </row>
    <row r="5095" spans="1:5">
      <c r="A5095" s="519">
        <v>11751</v>
      </c>
      <c r="B5095" s="519" t="s">
        <v>62642</v>
      </c>
      <c r="C5095" s="519" t="s">
        <v>57174</v>
      </c>
      <c r="D5095" s="519" t="s">
        <v>57170</v>
      </c>
      <c r="E5095" s="520" t="s">
        <v>56331</v>
      </c>
    </row>
    <row r="5096" spans="1:5">
      <c r="A5096" s="519">
        <v>11750</v>
      </c>
      <c r="B5096" s="519" t="s">
        <v>62644</v>
      </c>
      <c r="C5096" s="519" t="s">
        <v>57174</v>
      </c>
      <c r="D5096" s="519" t="s">
        <v>57170</v>
      </c>
      <c r="E5096" s="520" t="s">
        <v>65931</v>
      </c>
    </row>
    <row r="5097" spans="1:5">
      <c r="A5097" s="519">
        <v>11748</v>
      </c>
      <c r="B5097" s="519" t="s">
        <v>62645</v>
      </c>
      <c r="C5097" s="519" t="s">
        <v>57174</v>
      </c>
      <c r="D5097" s="519" t="s">
        <v>57170</v>
      </c>
      <c r="E5097" s="520" t="s">
        <v>65932</v>
      </c>
    </row>
    <row r="5098" spans="1:5">
      <c r="A5098" s="519">
        <v>11747</v>
      </c>
      <c r="B5098" s="519" t="s">
        <v>62646</v>
      </c>
      <c r="C5098" s="519" t="s">
        <v>57174</v>
      </c>
      <c r="D5098" s="519" t="s">
        <v>57170</v>
      </c>
      <c r="E5098" s="520" t="s">
        <v>56583</v>
      </c>
    </row>
    <row r="5099" spans="1:5">
      <c r="A5099" s="519">
        <v>11749</v>
      </c>
      <c r="B5099" s="519" t="s">
        <v>62647</v>
      </c>
      <c r="C5099" s="519" t="s">
        <v>57174</v>
      </c>
      <c r="D5099" s="519" t="s">
        <v>57170</v>
      </c>
      <c r="E5099" s="520" t="s">
        <v>65552</v>
      </c>
    </row>
    <row r="5100" spans="1:5">
      <c r="A5100" s="519">
        <v>10236</v>
      </c>
      <c r="B5100" s="519" t="s">
        <v>62648</v>
      </c>
      <c r="C5100" s="519" t="s">
        <v>57174</v>
      </c>
      <c r="D5100" s="519" t="s">
        <v>57170</v>
      </c>
      <c r="E5100" s="520" t="s">
        <v>56926</v>
      </c>
    </row>
    <row r="5101" spans="1:5">
      <c r="A5101" s="519">
        <v>10233</v>
      </c>
      <c r="B5101" s="519" t="s">
        <v>62649</v>
      </c>
      <c r="C5101" s="519" t="s">
        <v>57174</v>
      </c>
      <c r="D5101" s="519" t="s">
        <v>57170</v>
      </c>
      <c r="E5101" s="520" t="s">
        <v>56702</v>
      </c>
    </row>
    <row r="5102" spans="1:5">
      <c r="A5102" s="519">
        <v>10234</v>
      </c>
      <c r="B5102" s="519" t="s">
        <v>62650</v>
      </c>
      <c r="C5102" s="519" t="s">
        <v>57174</v>
      </c>
      <c r="D5102" s="519" t="s">
        <v>57170</v>
      </c>
      <c r="E5102" s="520" t="s">
        <v>65933</v>
      </c>
    </row>
    <row r="5103" spans="1:5">
      <c r="A5103" s="519">
        <v>10231</v>
      </c>
      <c r="B5103" s="519" t="s">
        <v>62651</v>
      </c>
      <c r="C5103" s="519" t="s">
        <v>57174</v>
      </c>
      <c r="D5103" s="519" t="s">
        <v>57170</v>
      </c>
      <c r="E5103" s="520" t="s">
        <v>65934</v>
      </c>
    </row>
    <row r="5104" spans="1:5">
      <c r="A5104" s="519">
        <v>10232</v>
      </c>
      <c r="B5104" s="519" t="s">
        <v>62652</v>
      </c>
      <c r="C5104" s="519" t="s">
        <v>57174</v>
      </c>
      <c r="D5104" s="519" t="s">
        <v>57170</v>
      </c>
      <c r="E5104" s="520" t="s">
        <v>65935</v>
      </c>
    </row>
    <row r="5105" spans="1:5">
      <c r="A5105" s="519">
        <v>10229</v>
      </c>
      <c r="B5105" s="519" t="s">
        <v>62653</v>
      </c>
      <c r="C5105" s="519" t="s">
        <v>57174</v>
      </c>
      <c r="D5105" s="519" t="s">
        <v>57172</v>
      </c>
      <c r="E5105" s="520" t="s">
        <v>65936</v>
      </c>
    </row>
    <row r="5106" spans="1:5">
      <c r="A5106" s="519">
        <v>10235</v>
      </c>
      <c r="B5106" s="519" t="s">
        <v>62654</v>
      </c>
      <c r="C5106" s="519" t="s">
        <v>57174</v>
      </c>
      <c r="D5106" s="519" t="s">
        <v>57170</v>
      </c>
      <c r="E5106" s="520" t="s">
        <v>65937</v>
      </c>
    </row>
    <row r="5107" spans="1:5">
      <c r="A5107" s="519">
        <v>10230</v>
      </c>
      <c r="B5107" s="519" t="s">
        <v>62655</v>
      </c>
      <c r="C5107" s="519" t="s">
        <v>57174</v>
      </c>
      <c r="D5107" s="519" t="s">
        <v>57170</v>
      </c>
      <c r="E5107" s="520" t="s">
        <v>65938</v>
      </c>
    </row>
    <row r="5108" spans="1:5">
      <c r="A5108" s="519">
        <v>10409</v>
      </c>
      <c r="B5108" s="519" t="s">
        <v>62656</v>
      </c>
      <c r="C5108" s="519" t="s">
        <v>57174</v>
      </c>
      <c r="D5108" s="519" t="s">
        <v>57170</v>
      </c>
      <c r="E5108" s="520" t="s">
        <v>63726</v>
      </c>
    </row>
    <row r="5109" spans="1:5">
      <c r="A5109" s="519">
        <v>10411</v>
      </c>
      <c r="B5109" s="519" t="s">
        <v>62657</v>
      </c>
      <c r="C5109" s="519" t="s">
        <v>57174</v>
      </c>
      <c r="D5109" s="519" t="s">
        <v>57170</v>
      </c>
      <c r="E5109" s="520" t="s">
        <v>65939</v>
      </c>
    </row>
    <row r="5110" spans="1:5">
      <c r="A5110" s="519">
        <v>10404</v>
      </c>
      <c r="B5110" s="519" t="s">
        <v>62658</v>
      </c>
      <c r="C5110" s="519" t="s">
        <v>57174</v>
      </c>
      <c r="D5110" s="519" t="s">
        <v>57170</v>
      </c>
      <c r="E5110" s="520" t="s">
        <v>65940</v>
      </c>
    </row>
    <row r="5111" spans="1:5">
      <c r="A5111" s="519">
        <v>10410</v>
      </c>
      <c r="B5111" s="519" t="s">
        <v>62659</v>
      </c>
      <c r="C5111" s="519" t="s">
        <v>57174</v>
      </c>
      <c r="D5111" s="519" t="s">
        <v>57170</v>
      </c>
      <c r="E5111" s="520" t="s">
        <v>65941</v>
      </c>
    </row>
    <row r="5112" spans="1:5">
      <c r="A5112" s="519">
        <v>10405</v>
      </c>
      <c r="B5112" s="519" t="s">
        <v>62660</v>
      </c>
      <c r="C5112" s="519" t="s">
        <v>57174</v>
      </c>
      <c r="D5112" s="519" t="s">
        <v>57170</v>
      </c>
      <c r="E5112" s="520" t="s">
        <v>61127</v>
      </c>
    </row>
    <row r="5113" spans="1:5">
      <c r="A5113" s="519">
        <v>10408</v>
      </c>
      <c r="B5113" s="519" t="s">
        <v>62661</v>
      </c>
      <c r="C5113" s="519" t="s">
        <v>57174</v>
      </c>
      <c r="D5113" s="519" t="s">
        <v>57170</v>
      </c>
      <c r="E5113" s="520" t="s">
        <v>65942</v>
      </c>
    </row>
    <row r="5114" spans="1:5">
      <c r="A5114" s="519">
        <v>10412</v>
      </c>
      <c r="B5114" s="519" t="s">
        <v>62662</v>
      </c>
      <c r="C5114" s="519" t="s">
        <v>57174</v>
      </c>
      <c r="D5114" s="519" t="s">
        <v>57170</v>
      </c>
      <c r="E5114" s="520" t="s">
        <v>60257</v>
      </c>
    </row>
    <row r="5115" spans="1:5">
      <c r="A5115" s="519">
        <v>10406</v>
      </c>
      <c r="B5115" s="519" t="s">
        <v>62663</v>
      </c>
      <c r="C5115" s="519" t="s">
        <v>57174</v>
      </c>
      <c r="D5115" s="519" t="s">
        <v>57170</v>
      </c>
      <c r="E5115" s="520" t="s">
        <v>65943</v>
      </c>
    </row>
    <row r="5116" spans="1:5">
      <c r="A5116" s="519">
        <v>10407</v>
      </c>
      <c r="B5116" s="519" t="s">
        <v>62664</v>
      </c>
      <c r="C5116" s="519" t="s">
        <v>57174</v>
      </c>
      <c r="D5116" s="519" t="s">
        <v>57170</v>
      </c>
      <c r="E5116" s="520" t="s">
        <v>65944</v>
      </c>
    </row>
    <row r="5117" spans="1:5">
      <c r="A5117" s="519">
        <v>10416</v>
      </c>
      <c r="B5117" s="519" t="s">
        <v>62665</v>
      </c>
      <c r="C5117" s="519" t="s">
        <v>57174</v>
      </c>
      <c r="D5117" s="519" t="s">
        <v>57170</v>
      </c>
      <c r="E5117" s="520" t="s">
        <v>65945</v>
      </c>
    </row>
    <row r="5118" spans="1:5">
      <c r="A5118" s="519">
        <v>10419</v>
      </c>
      <c r="B5118" s="519" t="s">
        <v>62666</v>
      </c>
      <c r="C5118" s="519" t="s">
        <v>57174</v>
      </c>
      <c r="D5118" s="519" t="s">
        <v>57170</v>
      </c>
      <c r="E5118" s="520" t="s">
        <v>56676</v>
      </c>
    </row>
    <row r="5119" spans="1:5">
      <c r="A5119" s="519">
        <v>21092</v>
      </c>
      <c r="B5119" s="519" t="s">
        <v>62667</v>
      </c>
      <c r="C5119" s="519" t="s">
        <v>57174</v>
      </c>
      <c r="D5119" s="519" t="s">
        <v>57170</v>
      </c>
      <c r="E5119" s="520" t="s">
        <v>59989</v>
      </c>
    </row>
    <row r="5120" spans="1:5">
      <c r="A5120" s="519">
        <v>10418</v>
      </c>
      <c r="B5120" s="519" t="s">
        <v>62669</v>
      </c>
      <c r="C5120" s="519" t="s">
        <v>57174</v>
      </c>
      <c r="D5120" s="519" t="s">
        <v>57170</v>
      </c>
      <c r="E5120" s="520" t="s">
        <v>62824</v>
      </c>
    </row>
    <row r="5121" spans="1:5">
      <c r="A5121" s="519">
        <v>12657</v>
      </c>
      <c r="B5121" s="519" t="s">
        <v>62670</v>
      </c>
      <c r="C5121" s="519" t="s">
        <v>57174</v>
      </c>
      <c r="D5121" s="519" t="s">
        <v>57170</v>
      </c>
      <c r="E5121" s="520" t="s">
        <v>65946</v>
      </c>
    </row>
    <row r="5122" spans="1:5">
      <c r="A5122" s="519">
        <v>10417</v>
      </c>
      <c r="B5122" s="519" t="s">
        <v>62672</v>
      </c>
      <c r="C5122" s="519" t="s">
        <v>57174</v>
      </c>
      <c r="D5122" s="519" t="s">
        <v>57170</v>
      </c>
      <c r="E5122" s="520" t="s">
        <v>65947</v>
      </c>
    </row>
    <row r="5123" spans="1:5">
      <c r="A5123" s="519">
        <v>10413</v>
      </c>
      <c r="B5123" s="519" t="s">
        <v>62673</v>
      </c>
      <c r="C5123" s="519" t="s">
        <v>57174</v>
      </c>
      <c r="D5123" s="519" t="s">
        <v>57170</v>
      </c>
      <c r="E5123" s="520" t="s">
        <v>65948</v>
      </c>
    </row>
    <row r="5124" spans="1:5">
      <c r="A5124" s="519">
        <v>10414</v>
      </c>
      <c r="B5124" s="519" t="s">
        <v>62675</v>
      </c>
      <c r="C5124" s="519" t="s">
        <v>57174</v>
      </c>
      <c r="D5124" s="519" t="s">
        <v>57170</v>
      </c>
      <c r="E5124" s="520" t="s">
        <v>65949</v>
      </c>
    </row>
    <row r="5125" spans="1:5">
      <c r="A5125" s="519">
        <v>10415</v>
      </c>
      <c r="B5125" s="519" t="s">
        <v>62676</v>
      </c>
      <c r="C5125" s="519" t="s">
        <v>57174</v>
      </c>
      <c r="D5125" s="519" t="s">
        <v>57170</v>
      </c>
      <c r="E5125" s="520" t="s">
        <v>65950</v>
      </c>
    </row>
    <row r="5126" spans="1:5">
      <c r="A5126" s="519">
        <v>38643</v>
      </c>
      <c r="B5126" s="519" t="s">
        <v>62677</v>
      </c>
      <c r="C5126" s="519" t="s">
        <v>57174</v>
      </c>
      <c r="D5126" s="519" t="s">
        <v>57170</v>
      </c>
      <c r="E5126" s="520" t="s">
        <v>55179</v>
      </c>
    </row>
    <row r="5127" spans="1:5">
      <c r="A5127" s="519">
        <v>6157</v>
      </c>
      <c r="B5127" s="519" t="s">
        <v>62678</v>
      </c>
      <c r="C5127" s="519" t="s">
        <v>57174</v>
      </c>
      <c r="D5127" s="519" t="s">
        <v>57170</v>
      </c>
      <c r="E5127" s="520" t="s">
        <v>60740</v>
      </c>
    </row>
    <row r="5128" spans="1:5">
      <c r="A5128" s="519">
        <v>6152</v>
      </c>
      <c r="B5128" s="519" t="s">
        <v>62679</v>
      </c>
      <c r="C5128" s="519" t="s">
        <v>57174</v>
      </c>
      <c r="D5128" s="519" t="s">
        <v>57170</v>
      </c>
      <c r="E5128" s="520" t="s">
        <v>49714</v>
      </c>
    </row>
    <row r="5129" spans="1:5">
      <c r="A5129" s="519">
        <v>6158</v>
      </c>
      <c r="B5129" s="519" t="s">
        <v>62680</v>
      </c>
      <c r="C5129" s="519" t="s">
        <v>57174</v>
      </c>
      <c r="D5129" s="519" t="s">
        <v>57170</v>
      </c>
      <c r="E5129" s="520" t="s">
        <v>55324</v>
      </c>
    </row>
    <row r="5130" spans="1:5">
      <c r="A5130" s="519">
        <v>6153</v>
      </c>
      <c r="B5130" s="519" t="s">
        <v>62681</v>
      </c>
      <c r="C5130" s="519" t="s">
        <v>57174</v>
      </c>
      <c r="D5130" s="519" t="s">
        <v>57170</v>
      </c>
      <c r="E5130" s="520" t="s">
        <v>49887</v>
      </c>
    </row>
    <row r="5131" spans="1:5">
      <c r="A5131" s="519">
        <v>6156</v>
      </c>
      <c r="B5131" s="519" t="s">
        <v>62682</v>
      </c>
      <c r="C5131" s="519" t="s">
        <v>57174</v>
      </c>
      <c r="D5131" s="519" t="s">
        <v>57170</v>
      </c>
      <c r="E5131" s="520" t="s">
        <v>60035</v>
      </c>
    </row>
    <row r="5132" spans="1:5">
      <c r="A5132" s="519">
        <v>6154</v>
      </c>
      <c r="B5132" s="519" t="s">
        <v>62683</v>
      </c>
      <c r="C5132" s="519" t="s">
        <v>57174</v>
      </c>
      <c r="D5132" s="519" t="s">
        <v>57170</v>
      </c>
      <c r="E5132" s="520" t="s">
        <v>63677</v>
      </c>
    </row>
    <row r="5133" spans="1:5">
      <c r="A5133" s="519">
        <v>6155</v>
      </c>
      <c r="B5133" s="519" t="s">
        <v>62684</v>
      </c>
      <c r="C5133" s="519" t="s">
        <v>57174</v>
      </c>
      <c r="D5133" s="519" t="s">
        <v>57170</v>
      </c>
      <c r="E5133" s="520" t="s">
        <v>54731</v>
      </c>
    </row>
    <row r="5134" spans="1:5">
      <c r="A5134" s="519">
        <v>43595</v>
      </c>
      <c r="B5134" s="519" t="s">
        <v>62685</v>
      </c>
      <c r="C5134" s="519" t="s">
        <v>57174</v>
      </c>
      <c r="D5134" s="519" t="s">
        <v>57170</v>
      </c>
      <c r="E5134" s="520" t="s">
        <v>63169</v>
      </c>
    </row>
    <row r="5135" spans="1:5">
      <c r="A5135" s="519">
        <v>43596</v>
      </c>
      <c r="B5135" s="519" t="s">
        <v>62686</v>
      </c>
      <c r="C5135" s="519" t="s">
        <v>57174</v>
      </c>
      <c r="D5135" s="519" t="s">
        <v>57170</v>
      </c>
      <c r="E5135" s="520" t="s">
        <v>65951</v>
      </c>
    </row>
    <row r="5136" spans="1:5">
      <c r="A5136" s="519">
        <v>38108</v>
      </c>
      <c r="B5136" s="519" t="s">
        <v>62687</v>
      </c>
      <c r="C5136" s="519" t="s">
        <v>57174</v>
      </c>
      <c r="D5136" s="519" t="s">
        <v>57170</v>
      </c>
      <c r="E5136" s="520" t="s">
        <v>58292</v>
      </c>
    </row>
    <row r="5137" spans="1:5">
      <c r="A5137" s="519">
        <v>38087</v>
      </c>
      <c r="B5137" s="519" t="s">
        <v>62688</v>
      </c>
      <c r="C5137" s="519" t="s">
        <v>57174</v>
      </c>
      <c r="D5137" s="519" t="s">
        <v>57170</v>
      </c>
      <c r="E5137" s="520" t="s">
        <v>65952</v>
      </c>
    </row>
    <row r="5138" spans="1:5">
      <c r="A5138" s="519">
        <v>38109</v>
      </c>
      <c r="B5138" s="519" t="s">
        <v>62689</v>
      </c>
      <c r="C5138" s="519" t="s">
        <v>57174</v>
      </c>
      <c r="D5138" s="519" t="s">
        <v>57170</v>
      </c>
      <c r="E5138" s="520" t="s">
        <v>65953</v>
      </c>
    </row>
    <row r="5139" spans="1:5">
      <c r="A5139" s="519">
        <v>38088</v>
      </c>
      <c r="B5139" s="519" t="s">
        <v>62690</v>
      </c>
      <c r="C5139" s="519" t="s">
        <v>57174</v>
      </c>
      <c r="D5139" s="519" t="s">
        <v>57170</v>
      </c>
      <c r="E5139" s="520" t="s">
        <v>65954</v>
      </c>
    </row>
    <row r="5140" spans="1:5">
      <c r="A5140" s="519">
        <v>38110</v>
      </c>
      <c r="B5140" s="519" t="s">
        <v>62691</v>
      </c>
      <c r="C5140" s="519" t="s">
        <v>57174</v>
      </c>
      <c r="D5140" s="519" t="s">
        <v>57170</v>
      </c>
      <c r="E5140" s="520" t="s">
        <v>65528</v>
      </c>
    </row>
    <row r="5141" spans="1:5">
      <c r="A5141" s="519">
        <v>38089</v>
      </c>
      <c r="B5141" s="519" t="s">
        <v>62692</v>
      </c>
      <c r="C5141" s="519" t="s">
        <v>57174</v>
      </c>
      <c r="D5141" s="519" t="s">
        <v>57170</v>
      </c>
      <c r="E5141" s="520" t="s">
        <v>57988</v>
      </c>
    </row>
    <row r="5142" spans="1:5">
      <c r="A5142" s="519">
        <v>38111</v>
      </c>
      <c r="B5142" s="519" t="s">
        <v>62693</v>
      </c>
      <c r="C5142" s="519" t="s">
        <v>57174</v>
      </c>
      <c r="D5142" s="519" t="s">
        <v>57170</v>
      </c>
      <c r="E5142" s="520" t="s">
        <v>57921</v>
      </c>
    </row>
    <row r="5143" spans="1:5">
      <c r="A5143" s="519">
        <v>38090</v>
      </c>
      <c r="B5143" s="519" t="s">
        <v>62694</v>
      </c>
      <c r="C5143" s="519" t="s">
        <v>57174</v>
      </c>
      <c r="D5143" s="519" t="s">
        <v>57170</v>
      </c>
      <c r="E5143" s="520" t="s">
        <v>65955</v>
      </c>
    </row>
    <row r="5144" spans="1:5">
      <c r="A5144" s="519">
        <v>13726</v>
      </c>
      <c r="B5144" s="519" t="s">
        <v>62695</v>
      </c>
      <c r="C5144" s="519" t="s">
        <v>57174</v>
      </c>
      <c r="D5144" s="519" t="s">
        <v>57170</v>
      </c>
      <c r="E5144" s="520" t="s">
        <v>65956</v>
      </c>
    </row>
    <row r="5145" spans="1:5">
      <c r="A5145" s="519">
        <v>38400</v>
      </c>
      <c r="B5145" s="519" t="s">
        <v>62696</v>
      </c>
      <c r="C5145" s="519" t="s">
        <v>57174</v>
      </c>
      <c r="D5145" s="519" t="s">
        <v>57170</v>
      </c>
      <c r="E5145" s="520" t="s">
        <v>61924</v>
      </c>
    </row>
    <row r="5146" spans="1:5">
      <c r="A5146" s="519">
        <v>12627</v>
      </c>
      <c r="B5146" s="519" t="s">
        <v>62697</v>
      </c>
      <c r="C5146" s="519" t="s">
        <v>57174</v>
      </c>
      <c r="D5146" s="519" t="s">
        <v>40591</v>
      </c>
      <c r="E5146" s="520" t="s">
        <v>23111</v>
      </c>
    </row>
    <row r="5147" spans="1:5">
      <c r="A5147" s="519">
        <v>39996</v>
      </c>
      <c r="B5147" s="519" t="s">
        <v>62698</v>
      </c>
      <c r="C5147" s="519" t="s">
        <v>57188</v>
      </c>
      <c r="D5147" s="519" t="s">
        <v>57170</v>
      </c>
      <c r="E5147" s="520" t="s">
        <v>58123</v>
      </c>
    </row>
    <row r="5148" spans="1:5">
      <c r="A5148" s="519">
        <v>10478</v>
      </c>
      <c r="B5148" s="519" t="s">
        <v>65957</v>
      </c>
      <c r="C5148" s="519" t="s">
        <v>57184</v>
      </c>
      <c r="D5148" s="519" t="s">
        <v>57172</v>
      </c>
      <c r="E5148" s="520" t="s">
        <v>63630</v>
      </c>
    </row>
    <row r="5149" spans="1:5">
      <c r="A5149" s="519">
        <v>10481</v>
      </c>
      <c r="B5149" s="519" t="s">
        <v>65958</v>
      </c>
      <c r="C5149" s="519" t="s">
        <v>57184</v>
      </c>
      <c r="D5149" s="519" t="s">
        <v>57170</v>
      </c>
      <c r="E5149" s="520" t="s">
        <v>65959</v>
      </c>
    </row>
    <row r="5150" spans="1:5">
      <c r="A5150" s="519">
        <v>10475</v>
      </c>
      <c r="B5150" s="519" t="s">
        <v>65960</v>
      </c>
      <c r="C5150" s="519" t="s">
        <v>57184</v>
      </c>
      <c r="D5150" s="519" t="s">
        <v>57170</v>
      </c>
      <c r="E5150" s="520" t="s">
        <v>57192</v>
      </c>
    </row>
    <row r="5151" spans="1:5">
      <c r="A5151" s="519">
        <v>4031</v>
      </c>
      <c r="B5151" s="519" t="s">
        <v>62700</v>
      </c>
      <c r="C5151" s="519" t="s">
        <v>57171</v>
      </c>
      <c r="D5151" s="519" t="s">
        <v>57170</v>
      </c>
      <c r="E5151" s="520" t="s">
        <v>56610</v>
      </c>
    </row>
    <row r="5152" spans="1:5">
      <c r="A5152" s="519">
        <v>4030</v>
      </c>
      <c r="B5152" s="519" t="s">
        <v>62701</v>
      </c>
      <c r="C5152" s="519" t="s">
        <v>57171</v>
      </c>
      <c r="D5152" s="519" t="s">
        <v>57170</v>
      </c>
      <c r="E5152" s="520" t="s">
        <v>53499</v>
      </c>
    </row>
    <row r="5153" spans="1:5">
      <c r="A5153" s="519">
        <v>39399</v>
      </c>
      <c r="B5153" s="519" t="s">
        <v>62702</v>
      </c>
      <c r="C5153" s="519" t="s">
        <v>57174</v>
      </c>
      <c r="D5153" s="519" t="s">
        <v>40591</v>
      </c>
      <c r="E5153" s="520" t="s">
        <v>65961</v>
      </c>
    </row>
    <row r="5154" spans="1:5">
      <c r="A5154" s="519">
        <v>39400</v>
      </c>
      <c r="B5154" s="519" t="s">
        <v>62703</v>
      </c>
      <c r="C5154" s="519" t="s">
        <v>57174</v>
      </c>
      <c r="D5154" s="519" t="s">
        <v>40591</v>
      </c>
      <c r="E5154" s="520" t="s">
        <v>65962</v>
      </c>
    </row>
    <row r="5155" spans="1:5">
      <c r="A5155" s="519">
        <v>39401</v>
      </c>
      <c r="B5155" s="519" t="s">
        <v>62704</v>
      </c>
      <c r="C5155" s="519" t="s">
        <v>57174</v>
      </c>
      <c r="D5155" s="519" t="s">
        <v>40591</v>
      </c>
      <c r="E5155" s="520" t="s">
        <v>65963</v>
      </c>
    </row>
    <row r="5156" spans="1:5">
      <c r="A5156" s="519">
        <v>11652</v>
      </c>
      <c r="B5156" s="519" t="s">
        <v>62705</v>
      </c>
      <c r="C5156" s="519" t="s">
        <v>57174</v>
      </c>
      <c r="D5156" s="519" t="s">
        <v>40591</v>
      </c>
      <c r="E5156" s="520" t="s">
        <v>65964</v>
      </c>
    </row>
    <row r="5157" spans="1:5">
      <c r="A5157" s="519">
        <v>13896</v>
      </c>
      <c r="B5157" s="519" t="s">
        <v>62707</v>
      </c>
      <c r="C5157" s="519" t="s">
        <v>57174</v>
      </c>
      <c r="D5157" s="519" t="s">
        <v>40591</v>
      </c>
      <c r="E5157" s="520" t="s">
        <v>65965</v>
      </c>
    </row>
    <row r="5158" spans="1:5">
      <c r="A5158" s="519">
        <v>13475</v>
      </c>
      <c r="B5158" s="519" t="s">
        <v>62708</v>
      </c>
      <c r="C5158" s="519" t="s">
        <v>57174</v>
      </c>
      <c r="D5158" s="519" t="s">
        <v>40591</v>
      </c>
      <c r="E5158" s="520" t="s">
        <v>65966</v>
      </c>
    </row>
    <row r="5159" spans="1:5">
      <c r="A5159" s="519">
        <v>44491</v>
      </c>
      <c r="B5159" s="519" t="s">
        <v>65967</v>
      </c>
      <c r="C5159" s="519" t="s">
        <v>57174</v>
      </c>
      <c r="D5159" s="519" t="s">
        <v>40591</v>
      </c>
      <c r="E5159" s="520" t="s">
        <v>65968</v>
      </c>
    </row>
    <row r="5160" spans="1:5">
      <c r="A5160" s="519">
        <v>44470</v>
      </c>
      <c r="B5160" s="519" t="s">
        <v>65969</v>
      </c>
      <c r="C5160" s="519" t="s">
        <v>57174</v>
      </c>
      <c r="D5160" s="519" t="s">
        <v>40591</v>
      </c>
      <c r="E5160" s="520" t="s">
        <v>65970</v>
      </c>
    </row>
    <row r="5161" spans="1:5">
      <c r="A5161" s="519">
        <v>13476</v>
      </c>
      <c r="B5161" s="519" t="s">
        <v>62709</v>
      </c>
      <c r="C5161" s="519" t="s">
        <v>57174</v>
      </c>
      <c r="D5161" s="519" t="s">
        <v>40591</v>
      </c>
      <c r="E5161" s="520" t="s">
        <v>65971</v>
      </c>
    </row>
    <row r="5162" spans="1:5">
      <c r="A5162" s="519">
        <v>10488</v>
      </c>
      <c r="B5162" s="519" t="s">
        <v>62710</v>
      </c>
      <c r="C5162" s="519" t="s">
        <v>57174</v>
      </c>
      <c r="D5162" s="519" t="s">
        <v>40591</v>
      </c>
      <c r="E5162" s="520" t="s">
        <v>65972</v>
      </c>
    </row>
    <row r="5163" spans="1:5">
      <c r="A5163" s="519">
        <v>13606</v>
      </c>
      <c r="B5163" s="519" t="s">
        <v>62712</v>
      </c>
      <c r="C5163" s="519" t="s">
        <v>57174</v>
      </c>
      <c r="D5163" s="519" t="s">
        <v>40591</v>
      </c>
      <c r="E5163" s="520" t="s">
        <v>65973</v>
      </c>
    </row>
    <row r="5164" spans="1:5">
      <c r="A5164" s="519">
        <v>10489</v>
      </c>
      <c r="B5164" s="519" t="s">
        <v>65974</v>
      </c>
      <c r="C5164" s="519" t="s">
        <v>57385</v>
      </c>
      <c r="D5164" s="519" t="s">
        <v>57170</v>
      </c>
      <c r="E5164" s="520" t="s">
        <v>57996</v>
      </c>
    </row>
    <row r="5165" spans="1:5">
      <c r="A5165" s="519">
        <v>41073</v>
      </c>
      <c r="B5165" s="519" t="s">
        <v>62714</v>
      </c>
      <c r="C5165" s="519" t="s">
        <v>57388</v>
      </c>
      <c r="D5165" s="519" t="s">
        <v>57170</v>
      </c>
      <c r="E5165" s="520" t="s">
        <v>65975</v>
      </c>
    </row>
    <row r="5166" spans="1:5">
      <c r="A5166" s="519">
        <v>34391</v>
      </c>
      <c r="B5166" s="519" t="s">
        <v>62715</v>
      </c>
      <c r="C5166" s="519" t="s">
        <v>57171</v>
      </c>
      <c r="D5166" s="519" t="s">
        <v>57170</v>
      </c>
      <c r="E5166" s="520" t="s">
        <v>65976</v>
      </c>
    </row>
    <row r="5167" spans="1:5">
      <c r="A5167" s="519">
        <v>10496</v>
      </c>
      <c r="B5167" s="519" t="s">
        <v>62716</v>
      </c>
      <c r="C5167" s="519" t="s">
        <v>57171</v>
      </c>
      <c r="D5167" s="519" t="s">
        <v>57170</v>
      </c>
      <c r="E5167" s="520" t="s">
        <v>65977</v>
      </c>
    </row>
    <row r="5168" spans="1:5">
      <c r="A5168" s="519">
        <v>10497</v>
      </c>
      <c r="B5168" s="519" t="s">
        <v>62717</v>
      </c>
      <c r="C5168" s="519" t="s">
        <v>57171</v>
      </c>
      <c r="D5168" s="519" t="s">
        <v>57170</v>
      </c>
      <c r="E5168" s="520" t="s">
        <v>65978</v>
      </c>
    </row>
    <row r="5169" spans="1:5">
      <c r="A5169" s="519">
        <v>10504</v>
      </c>
      <c r="B5169" s="519" t="s">
        <v>62718</v>
      </c>
      <c r="C5169" s="519" t="s">
        <v>57171</v>
      </c>
      <c r="D5169" s="519" t="s">
        <v>57170</v>
      </c>
      <c r="E5169" s="520" t="s">
        <v>65979</v>
      </c>
    </row>
    <row r="5170" spans="1:5">
      <c r="A5170" s="519">
        <v>34390</v>
      </c>
      <c r="B5170" s="519" t="s">
        <v>62719</v>
      </c>
      <c r="C5170" s="519" t="s">
        <v>57171</v>
      </c>
      <c r="D5170" s="519" t="s">
        <v>57170</v>
      </c>
      <c r="E5170" s="520" t="s">
        <v>65980</v>
      </c>
    </row>
    <row r="5171" spans="1:5">
      <c r="A5171" s="519">
        <v>34389</v>
      </c>
      <c r="B5171" s="519" t="s">
        <v>62720</v>
      </c>
      <c r="C5171" s="519" t="s">
        <v>57171</v>
      </c>
      <c r="D5171" s="519" t="s">
        <v>57170</v>
      </c>
      <c r="E5171" s="520" t="s">
        <v>65981</v>
      </c>
    </row>
    <row r="5172" spans="1:5">
      <c r="A5172" s="519">
        <v>34388</v>
      </c>
      <c r="B5172" s="519" t="s">
        <v>62721</v>
      </c>
      <c r="C5172" s="519" t="s">
        <v>57171</v>
      </c>
      <c r="D5172" s="519" t="s">
        <v>57170</v>
      </c>
      <c r="E5172" s="520" t="s">
        <v>65982</v>
      </c>
    </row>
    <row r="5173" spans="1:5">
      <c r="A5173" s="519">
        <v>34387</v>
      </c>
      <c r="B5173" s="519" t="s">
        <v>62722</v>
      </c>
      <c r="C5173" s="519" t="s">
        <v>57171</v>
      </c>
      <c r="D5173" s="519" t="s">
        <v>57170</v>
      </c>
      <c r="E5173" s="520" t="s">
        <v>65983</v>
      </c>
    </row>
    <row r="5174" spans="1:5">
      <c r="A5174" s="519">
        <v>11188</v>
      </c>
      <c r="B5174" s="519" t="s">
        <v>62723</v>
      </c>
      <c r="C5174" s="519" t="s">
        <v>57171</v>
      </c>
      <c r="D5174" s="519" t="s">
        <v>57170</v>
      </c>
      <c r="E5174" s="520" t="s">
        <v>65984</v>
      </c>
    </row>
    <row r="5175" spans="1:5">
      <c r="A5175" s="519">
        <v>11189</v>
      </c>
      <c r="B5175" s="519" t="s">
        <v>62724</v>
      </c>
      <c r="C5175" s="519" t="s">
        <v>57171</v>
      </c>
      <c r="D5175" s="519" t="s">
        <v>57170</v>
      </c>
      <c r="E5175" s="520" t="s">
        <v>65850</v>
      </c>
    </row>
    <row r="5176" spans="1:5">
      <c r="A5176" s="519">
        <v>21107</v>
      </c>
      <c r="B5176" s="519" t="s">
        <v>62725</v>
      </c>
      <c r="C5176" s="519" t="s">
        <v>57171</v>
      </c>
      <c r="D5176" s="519" t="s">
        <v>57170</v>
      </c>
      <c r="E5176" s="520" t="s">
        <v>65985</v>
      </c>
    </row>
    <row r="5177" spans="1:5">
      <c r="A5177" s="519">
        <v>34386</v>
      </c>
      <c r="B5177" s="519" t="s">
        <v>62726</v>
      </c>
      <c r="C5177" s="519" t="s">
        <v>57171</v>
      </c>
      <c r="D5177" s="519" t="s">
        <v>57170</v>
      </c>
      <c r="E5177" s="520" t="s">
        <v>56275</v>
      </c>
    </row>
    <row r="5178" spans="1:5">
      <c r="A5178" s="519">
        <v>10490</v>
      </c>
      <c r="B5178" s="519" t="s">
        <v>62727</v>
      </c>
      <c r="C5178" s="519" t="s">
        <v>57171</v>
      </c>
      <c r="D5178" s="519" t="s">
        <v>57172</v>
      </c>
      <c r="E5178" s="520" t="s">
        <v>65986</v>
      </c>
    </row>
    <row r="5179" spans="1:5">
      <c r="A5179" s="519">
        <v>10492</v>
      </c>
      <c r="B5179" s="519" t="s">
        <v>62729</v>
      </c>
      <c r="C5179" s="519" t="s">
        <v>57171</v>
      </c>
      <c r="D5179" s="519" t="s">
        <v>57170</v>
      </c>
      <c r="E5179" s="520" t="s">
        <v>65987</v>
      </c>
    </row>
    <row r="5180" spans="1:5">
      <c r="A5180" s="519">
        <v>10493</v>
      </c>
      <c r="B5180" s="519" t="s">
        <v>62731</v>
      </c>
      <c r="C5180" s="519" t="s">
        <v>57171</v>
      </c>
      <c r="D5180" s="519" t="s">
        <v>57170</v>
      </c>
      <c r="E5180" s="520" t="s">
        <v>65981</v>
      </c>
    </row>
    <row r="5181" spans="1:5">
      <c r="A5181" s="519">
        <v>10491</v>
      </c>
      <c r="B5181" s="519" t="s">
        <v>62732</v>
      </c>
      <c r="C5181" s="519" t="s">
        <v>57171</v>
      </c>
      <c r="D5181" s="519" t="s">
        <v>57170</v>
      </c>
      <c r="E5181" s="520" t="s">
        <v>65520</v>
      </c>
    </row>
    <row r="5182" spans="1:5">
      <c r="A5182" s="519">
        <v>34385</v>
      </c>
      <c r="B5182" s="519" t="s">
        <v>62733</v>
      </c>
      <c r="C5182" s="519" t="s">
        <v>57171</v>
      </c>
      <c r="D5182" s="519" t="s">
        <v>57170</v>
      </c>
      <c r="E5182" s="520" t="s">
        <v>65988</v>
      </c>
    </row>
    <row r="5183" spans="1:5">
      <c r="A5183" s="519">
        <v>10499</v>
      </c>
      <c r="B5183" s="519" t="s">
        <v>62734</v>
      </c>
      <c r="C5183" s="519" t="s">
        <v>57171</v>
      </c>
      <c r="D5183" s="519" t="s">
        <v>57170</v>
      </c>
      <c r="E5183" s="520" t="s">
        <v>65989</v>
      </c>
    </row>
    <row r="5184" spans="1:5">
      <c r="A5184" s="519">
        <v>34384</v>
      </c>
      <c r="B5184" s="519" t="s">
        <v>62735</v>
      </c>
      <c r="C5184" s="519" t="s">
        <v>57171</v>
      </c>
      <c r="D5184" s="519" t="s">
        <v>57170</v>
      </c>
      <c r="E5184" s="520" t="s">
        <v>56275</v>
      </c>
    </row>
    <row r="5185" spans="1:5">
      <c r="A5185" s="519">
        <v>11185</v>
      </c>
      <c r="B5185" s="519" t="s">
        <v>62736</v>
      </c>
      <c r="C5185" s="519" t="s">
        <v>57171</v>
      </c>
      <c r="D5185" s="519" t="s">
        <v>57170</v>
      </c>
      <c r="E5185" s="520" t="s">
        <v>65990</v>
      </c>
    </row>
    <row r="5186" spans="1:5">
      <c r="A5186" s="519">
        <v>10507</v>
      </c>
      <c r="B5186" s="519" t="s">
        <v>62737</v>
      </c>
      <c r="C5186" s="519" t="s">
        <v>57171</v>
      </c>
      <c r="D5186" s="519" t="s">
        <v>40591</v>
      </c>
      <c r="E5186" s="520" t="s">
        <v>65991</v>
      </c>
    </row>
    <row r="5187" spans="1:5">
      <c r="A5187" s="519">
        <v>10505</v>
      </c>
      <c r="B5187" s="519" t="s">
        <v>62738</v>
      </c>
      <c r="C5187" s="519" t="s">
        <v>57171</v>
      </c>
      <c r="D5187" s="519" t="s">
        <v>40591</v>
      </c>
      <c r="E5187" s="520" t="s">
        <v>65992</v>
      </c>
    </row>
    <row r="5188" spans="1:5">
      <c r="A5188" s="519">
        <v>10506</v>
      </c>
      <c r="B5188" s="519" t="s">
        <v>62739</v>
      </c>
      <c r="C5188" s="519" t="s">
        <v>57171</v>
      </c>
      <c r="D5188" s="519" t="s">
        <v>40591</v>
      </c>
      <c r="E5188" s="520" t="s">
        <v>65993</v>
      </c>
    </row>
    <row r="5189" spans="1:5">
      <c r="A5189" s="519">
        <v>5031</v>
      </c>
      <c r="B5189" s="519" t="s">
        <v>62740</v>
      </c>
      <c r="C5189" s="519" t="s">
        <v>57171</v>
      </c>
      <c r="D5189" s="519" t="s">
        <v>40591</v>
      </c>
      <c r="E5189" s="520" t="s">
        <v>65994</v>
      </c>
    </row>
    <row r="5190" spans="1:5">
      <c r="A5190" s="519">
        <v>10502</v>
      </c>
      <c r="B5190" s="519" t="s">
        <v>62741</v>
      </c>
      <c r="C5190" s="519" t="s">
        <v>57171</v>
      </c>
      <c r="D5190" s="519" t="s">
        <v>40591</v>
      </c>
      <c r="E5190" s="520" t="s">
        <v>65995</v>
      </c>
    </row>
    <row r="5191" spans="1:5">
      <c r="A5191" s="519">
        <v>10501</v>
      </c>
      <c r="B5191" s="519" t="s">
        <v>62742</v>
      </c>
      <c r="C5191" s="519" t="s">
        <v>57171</v>
      </c>
      <c r="D5191" s="519" t="s">
        <v>40591</v>
      </c>
      <c r="E5191" s="520" t="s">
        <v>65996</v>
      </c>
    </row>
    <row r="5192" spans="1:5">
      <c r="A5192" s="519">
        <v>10503</v>
      </c>
      <c r="B5192" s="519" t="s">
        <v>62743</v>
      </c>
      <c r="C5192" s="519" t="s">
        <v>57171</v>
      </c>
      <c r="D5192" s="519" t="s">
        <v>40591</v>
      </c>
      <c r="E5192" s="520" t="s">
        <v>65997</v>
      </c>
    </row>
    <row r="5193" spans="1:5">
      <c r="A5193" s="519">
        <v>4500</v>
      </c>
      <c r="B5193" s="519" t="s">
        <v>62744</v>
      </c>
      <c r="C5193" s="519" t="s">
        <v>57188</v>
      </c>
      <c r="D5193" s="519" t="s">
        <v>57170</v>
      </c>
      <c r="E5193" s="520" t="s">
        <v>59533</v>
      </c>
    </row>
    <row r="5194" spans="1:5">
      <c r="A5194" s="519">
        <v>4448</v>
      </c>
      <c r="B5194" s="519" t="s">
        <v>62745</v>
      </c>
      <c r="C5194" s="519" t="s">
        <v>57188</v>
      </c>
      <c r="D5194" s="519" t="s">
        <v>57170</v>
      </c>
      <c r="E5194" s="520" t="s">
        <v>60031</v>
      </c>
    </row>
    <row r="5195" spans="1:5">
      <c r="A5195" s="519">
        <v>20213</v>
      </c>
      <c r="B5195" s="519" t="s">
        <v>62746</v>
      </c>
      <c r="C5195" s="519" t="s">
        <v>57188</v>
      </c>
      <c r="D5195" s="519" t="s">
        <v>57170</v>
      </c>
      <c r="E5195" s="520" t="s">
        <v>55402</v>
      </c>
    </row>
    <row r="5196" spans="1:5">
      <c r="A5196" s="519">
        <v>20211</v>
      </c>
      <c r="B5196" s="519" t="s">
        <v>62747</v>
      </c>
      <c r="C5196" s="519" t="s">
        <v>57188</v>
      </c>
      <c r="D5196" s="519" t="s">
        <v>57170</v>
      </c>
      <c r="E5196" s="520" t="s">
        <v>56308</v>
      </c>
    </row>
    <row r="5197" spans="1:5">
      <c r="A5197" s="519">
        <v>40270</v>
      </c>
      <c r="B5197" s="519" t="s">
        <v>62748</v>
      </c>
      <c r="C5197" s="519" t="s">
        <v>57188</v>
      </c>
      <c r="D5197" s="519" t="s">
        <v>40591</v>
      </c>
      <c r="E5197" s="520" t="s">
        <v>65998</v>
      </c>
    </row>
    <row r="5198" spans="1:5">
      <c r="A5198" s="519">
        <v>4425</v>
      </c>
      <c r="B5198" s="519" t="s">
        <v>62749</v>
      </c>
      <c r="C5198" s="519" t="s">
        <v>57188</v>
      </c>
      <c r="D5198" s="519" t="s">
        <v>57170</v>
      </c>
      <c r="E5198" s="520" t="s">
        <v>55199</v>
      </c>
    </row>
    <row r="5199" spans="1:5">
      <c r="A5199" s="519">
        <v>4472</v>
      </c>
      <c r="B5199" s="519" t="s">
        <v>62750</v>
      </c>
      <c r="C5199" s="519" t="s">
        <v>57188</v>
      </c>
      <c r="D5199" s="519" t="s">
        <v>57170</v>
      </c>
      <c r="E5199" s="520" t="s">
        <v>56380</v>
      </c>
    </row>
    <row r="5200" spans="1:5">
      <c r="A5200" s="519">
        <v>35272</v>
      </c>
      <c r="B5200" s="519" t="s">
        <v>62752</v>
      </c>
      <c r="C5200" s="519" t="s">
        <v>57188</v>
      </c>
      <c r="D5200" s="519" t="s">
        <v>57170</v>
      </c>
      <c r="E5200" s="520" t="s">
        <v>65999</v>
      </c>
    </row>
    <row r="5201" spans="1:5">
      <c r="A5201" s="519">
        <v>4481</v>
      </c>
      <c r="B5201" s="519" t="s">
        <v>62753</v>
      </c>
      <c r="C5201" s="519" t="s">
        <v>57188</v>
      </c>
      <c r="D5201" s="519" t="s">
        <v>57170</v>
      </c>
      <c r="E5201" s="520" t="s">
        <v>56664</v>
      </c>
    </row>
    <row r="5202" spans="1:5">
      <c r="A5202" s="519">
        <v>34345</v>
      </c>
      <c r="B5202" s="519" t="s">
        <v>62754</v>
      </c>
      <c r="C5202" s="519" t="s">
        <v>57385</v>
      </c>
      <c r="D5202" s="519" t="s">
        <v>57170</v>
      </c>
      <c r="E5202" s="520" t="s">
        <v>56924</v>
      </c>
    </row>
    <row r="5203" spans="1:5">
      <c r="A5203" s="519">
        <v>41096</v>
      </c>
      <c r="B5203" s="519" t="s">
        <v>62755</v>
      </c>
      <c r="C5203" s="519" t="s">
        <v>57388</v>
      </c>
      <c r="D5203" s="519" t="s">
        <v>57170</v>
      </c>
      <c r="E5203" s="520" t="s">
        <v>62882</v>
      </c>
    </row>
    <row r="5204" spans="1:5">
      <c r="A5204" s="519">
        <v>41776</v>
      </c>
      <c r="B5204" s="519" t="s">
        <v>62756</v>
      </c>
      <c r="C5204" s="519" t="s">
        <v>57385</v>
      </c>
      <c r="D5204" s="519" t="s">
        <v>57170</v>
      </c>
      <c r="E5204" s="520" t="s">
        <v>55408</v>
      </c>
    </row>
    <row r="5205" spans="1:5">
      <c r="A5205" s="519" t="s">
        <v>57163</v>
      </c>
    </row>
    <row r="5206" spans="1:5">
      <c r="A5206" s="519" t="s">
        <v>66000</v>
      </c>
    </row>
  </sheetData>
  <autoFilter ref="A7:E5245"/>
  <pageMargins left="0.78740157499999996" right="0.78740157499999996" top="0.984251969" bottom="0.984251969" header="0.5" footer="0.5"/>
  <pageSetup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J270"/>
  <sheetViews>
    <sheetView view="pageBreakPreview" zoomScale="115" zoomScaleNormal="115" zoomScaleSheetLayoutView="115" workbookViewId="0">
      <selection activeCell="D270" sqref="D269:D270"/>
    </sheetView>
  </sheetViews>
  <sheetFormatPr defaultRowHeight="11.25"/>
  <cols>
    <col min="1" max="1" width="15.28515625" style="26" bestFit="1" customWidth="1"/>
    <col min="2" max="2" width="5.140625" style="56" customWidth="1"/>
    <col min="3" max="3" width="12.7109375" style="57" customWidth="1"/>
    <col min="4" max="4" width="58.85546875" style="58" customWidth="1"/>
    <col min="5" max="5" width="7" style="59" customWidth="1"/>
    <col min="6" max="6" width="10.28515625" style="60" customWidth="1"/>
    <col min="7" max="7" width="10.42578125" style="60" customWidth="1"/>
    <col min="8" max="8" width="9" style="60" customWidth="1"/>
    <col min="9" max="9" width="14.140625" style="60" customWidth="1"/>
    <col min="10" max="10" width="14.28515625" style="24" customWidth="1"/>
    <col min="11" max="11" width="15.28515625" style="24" bestFit="1" customWidth="1"/>
    <col min="12" max="12" width="20.85546875" style="24" customWidth="1"/>
    <col min="13" max="13" width="9.140625" style="17"/>
    <col min="14" max="26" width="9.140625" style="24"/>
    <col min="27" max="36" width="9.140625" style="25"/>
    <col min="37" max="16384" width="9.140625" style="26"/>
  </cols>
  <sheetData>
    <row r="1" spans="2:36" s="4" customFormat="1" ht="15" customHeight="1">
      <c r="B1" s="548"/>
      <c r="C1" s="549"/>
      <c r="D1" s="549"/>
      <c r="E1" s="676"/>
      <c r="F1" s="676"/>
      <c r="G1" s="550"/>
      <c r="H1" s="550"/>
      <c r="I1" s="551"/>
      <c r="J1" s="1"/>
      <c r="K1" s="2"/>
      <c r="L1" s="1"/>
      <c r="M1" s="3"/>
      <c r="N1" s="1"/>
      <c r="O1" s="1"/>
      <c r="P1" s="1"/>
      <c r="Q1" s="1"/>
      <c r="R1" s="1"/>
      <c r="S1" s="1"/>
      <c r="T1" s="1"/>
      <c r="U1" s="1"/>
    </row>
    <row r="2" spans="2:36" s="4" customFormat="1" ht="15" customHeight="1">
      <c r="B2" s="552"/>
      <c r="C2" s="1"/>
      <c r="D2" s="1"/>
      <c r="E2" s="5"/>
      <c r="F2" s="6"/>
      <c r="G2" s="7"/>
      <c r="H2" s="7"/>
      <c r="I2" s="553"/>
      <c r="J2" s="1"/>
      <c r="K2" s="8"/>
      <c r="L2" s="1"/>
      <c r="M2" s="3"/>
      <c r="N2" s="1"/>
      <c r="O2" s="1"/>
      <c r="P2" s="1"/>
      <c r="Q2" s="1"/>
      <c r="R2" s="1"/>
      <c r="S2" s="1"/>
      <c r="T2" s="1"/>
      <c r="U2" s="1"/>
    </row>
    <row r="3" spans="2:36" s="4" customFormat="1" ht="15" customHeight="1">
      <c r="B3" s="552"/>
      <c r="C3" s="1"/>
      <c r="D3" s="1"/>
      <c r="E3" s="543"/>
      <c r="F3" s="9"/>
      <c r="G3" s="7"/>
      <c r="H3" s="10"/>
      <c r="I3" s="554"/>
      <c r="K3" s="11"/>
      <c r="L3" s="1"/>
      <c r="M3" s="3"/>
      <c r="N3" s="1"/>
      <c r="O3" s="1"/>
      <c r="P3" s="1"/>
      <c r="Q3" s="1"/>
      <c r="R3" s="1"/>
      <c r="S3" s="1"/>
      <c r="T3" s="1"/>
      <c r="U3" s="1"/>
    </row>
    <row r="4" spans="2:36" s="4" customFormat="1" ht="15" customHeight="1">
      <c r="B4" s="682" t="s">
        <v>0</v>
      </c>
      <c r="C4" s="683"/>
      <c r="D4" s="683"/>
      <c r="E4" s="683"/>
      <c r="F4" s="683"/>
      <c r="G4" s="683"/>
      <c r="H4" s="683"/>
      <c r="I4" s="684"/>
      <c r="K4" s="11"/>
      <c r="L4" s="1"/>
      <c r="M4" s="3"/>
      <c r="N4" s="1"/>
      <c r="O4" s="1"/>
      <c r="P4" s="1"/>
      <c r="Q4" s="1"/>
      <c r="R4" s="1"/>
      <c r="S4" s="1"/>
      <c r="T4" s="1"/>
      <c r="U4" s="1"/>
    </row>
    <row r="5" spans="2:36" s="4" customFormat="1" ht="9" customHeight="1" thickBot="1">
      <c r="B5" s="555"/>
      <c r="C5" s="1"/>
      <c r="D5" s="12"/>
      <c r="E5" s="543"/>
      <c r="F5" s="9"/>
      <c r="G5" s="7"/>
      <c r="H5" s="7"/>
      <c r="I5" s="556"/>
      <c r="J5" s="13"/>
      <c r="K5" s="11"/>
      <c r="L5" s="1"/>
      <c r="M5" s="3"/>
      <c r="N5" s="1"/>
      <c r="O5" s="1"/>
      <c r="P5" s="1"/>
      <c r="Q5" s="1"/>
      <c r="R5" s="1"/>
      <c r="S5" s="1"/>
      <c r="T5" s="1"/>
      <c r="U5" s="1"/>
    </row>
    <row r="6" spans="2:36" s="4" customFormat="1" ht="15">
      <c r="B6" s="677" t="s">
        <v>56082</v>
      </c>
      <c r="C6" s="678"/>
      <c r="D6" s="678"/>
      <c r="E6" s="678"/>
      <c r="F6" s="678"/>
      <c r="G6" s="678"/>
      <c r="H6" s="678"/>
      <c r="I6" s="679"/>
      <c r="J6" s="13"/>
      <c r="K6" s="685" t="s">
        <v>1</v>
      </c>
      <c r="L6" s="1"/>
      <c r="M6" s="3"/>
      <c r="N6" s="14"/>
      <c r="O6" s="1"/>
      <c r="P6" s="1"/>
      <c r="Q6" s="1"/>
      <c r="R6" s="1"/>
      <c r="S6" s="1"/>
      <c r="T6" s="1"/>
      <c r="U6" s="1"/>
    </row>
    <row r="7" spans="2:36" s="4" customFormat="1" ht="9" customHeight="1" thickBot="1">
      <c r="B7" s="557"/>
      <c r="C7" s="404"/>
      <c r="D7" s="404"/>
      <c r="E7" s="404"/>
      <c r="F7" s="404"/>
      <c r="G7" s="404"/>
      <c r="H7" s="404"/>
      <c r="I7" s="558"/>
      <c r="J7" s="13"/>
      <c r="K7" s="686"/>
      <c r="L7" s="1"/>
      <c r="M7" s="3"/>
      <c r="N7" s="1"/>
      <c r="O7" s="1"/>
      <c r="P7" s="1"/>
      <c r="Q7" s="1"/>
      <c r="R7" s="1"/>
      <c r="S7" s="1"/>
      <c r="T7" s="1"/>
      <c r="U7" s="1"/>
    </row>
    <row r="8" spans="2:36" s="4" customFormat="1" ht="15" customHeight="1" thickBot="1">
      <c r="B8" s="677" t="s">
        <v>57161</v>
      </c>
      <c r="C8" s="687"/>
      <c r="D8" s="687"/>
      <c r="E8" s="687"/>
      <c r="F8" s="687"/>
      <c r="G8" s="687"/>
      <c r="H8" s="687"/>
      <c r="I8" s="688"/>
      <c r="J8" s="15"/>
      <c r="K8" s="16">
        <v>0.22470000000000001</v>
      </c>
      <c r="L8" s="1"/>
      <c r="M8" s="3"/>
      <c r="N8" s="1"/>
      <c r="O8" s="1"/>
      <c r="P8" s="1"/>
      <c r="Q8" s="1"/>
      <c r="R8" s="1"/>
      <c r="S8" s="1"/>
      <c r="T8" s="1"/>
      <c r="U8" s="1"/>
    </row>
    <row r="9" spans="2:36" s="4" customFormat="1" ht="9" customHeight="1">
      <c r="B9" s="555"/>
      <c r="C9" s="1"/>
      <c r="D9" s="12"/>
      <c r="E9" s="543"/>
      <c r="F9" s="9"/>
      <c r="G9" s="7"/>
      <c r="H9" s="7"/>
      <c r="I9" s="556"/>
      <c r="J9" s="13"/>
      <c r="K9" s="38">
        <f>SUM('COMPOSIÇÃO DO BDI'!I42:I43)</f>
        <v>0</v>
      </c>
      <c r="L9" s="1"/>
      <c r="M9" s="3"/>
      <c r="N9" s="1"/>
      <c r="O9" s="1"/>
      <c r="P9" s="1"/>
      <c r="Q9" s="1"/>
      <c r="R9" s="1"/>
      <c r="S9" s="1"/>
      <c r="T9" s="1"/>
      <c r="U9" s="1"/>
    </row>
    <row r="10" spans="2:36" s="4" customFormat="1" ht="15">
      <c r="B10" s="559"/>
      <c r="C10" s="560"/>
      <c r="D10" s="560"/>
      <c r="E10" s="560"/>
      <c r="F10" s="560"/>
      <c r="G10" s="560"/>
      <c r="H10" s="560"/>
      <c r="I10" s="561" t="s">
        <v>55600</v>
      </c>
      <c r="J10" s="15"/>
      <c r="K10" s="15"/>
      <c r="L10" s="1"/>
      <c r="M10" s="3"/>
      <c r="N10" s="1"/>
      <c r="O10" s="1"/>
      <c r="P10" s="1"/>
      <c r="Q10" s="1"/>
      <c r="R10" s="1"/>
      <c r="S10" s="1"/>
      <c r="T10" s="1"/>
      <c r="U10" s="1"/>
    </row>
    <row r="11" spans="2:36" s="4" customFormat="1" ht="15" customHeight="1">
      <c r="B11" s="555"/>
      <c r="C11" s="1"/>
      <c r="D11" s="12"/>
      <c r="E11" s="543"/>
      <c r="F11" s="9"/>
      <c r="G11" s="7"/>
      <c r="H11" s="7"/>
      <c r="I11" s="561" t="s">
        <v>62805</v>
      </c>
      <c r="J11" s="13"/>
      <c r="K11" s="11"/>
      <c r="L11" s="1"/>
      <c r="M11" s="3"/>
      <c r="N11" s="1"/>
      <c r="O11" s="1"/>
      <c r="P11" s="1"/>
      <c r="Q11" s="1"/>
      <c r="R11" s="1"/>
      <c r="S11" s="1"/>
      <c r="T11" s="1"/>
      <c r="U11" s="1"/>
    </row>
    <row r="12" spans="2:36" s="4" customFormat="1" ht="15">
      <c r="B12" s="562"/>
      <c r="C12" s="1"/>
      <c r="D12" s="856"/>
      <c r="E12" s="856"/>
      <c r="F12" s="1"/>
      <c r="G12" s="1"/>
      <c r="H12" s="1"/>
      <c r="I12" s="563" t="s">
        <v>55599</v>
      </c>
      <c r="J12" s="7"/>
      <c r="K12" s="11"/>
      <c r="L12" s="1"/>
      <c r="M12" s="3"/>
      <c r="N12" s="1"/>
      <c r="O12" s="1"/>
      <c r="P12" s="1"/>
      <c r="Q12" s="1"/>
      <c r="R12" s="1"/>
      <c r="S12" s="1"/>
      <c r="T12" s="1"/>
      <c r="U12" s="1"/>
    </row>
    <row r="13" spans="2:36" s="4" customFormat="1" ht="18.75" customHeight="1">
      <c r="B13" s="857" t="s">
        <v>73380</v>
      </c>
      <c r="C13" s="857"/>
      <c r="D13" s="857"/>
      <c r="E13" s="857"/>
      <c r="F13" s="857"/>
      <c r="G13" s="857"/>
      <c r="H13" s="857"/>
      <c r="I13" s="857"/>
      <c r="J13" s="7"/>
      <c r="K13" s="11"/>
      <c r="L13" s="1"/>
      <c r="M13" s="3"/>
      <c r="N13" s="1"/>
      <c r="O13" s="1"/>
      <c r="P13" s="1"/>
      <c r="Q13" s="1"/>
      <c r="R13" s="1"/>
      <c r="S13" s="1"/>
      <c r="T13" s="1"/>
      <c r="U13" s="1"/>
    </row>
    <row r="14" spans="2:36" s="4" customFormat="1" ht="15.75">
      <c r="B14" s="689" t="s">
        <v>73379</v>
      </c>
      <c r="C14" s="690"/>
      <c r="D14" s="690"/>
      <c r="E14" s="690"/>
      <c r="F14" s="690"/>
      <c r="G14" s="690"/>
      <c r="H14" s="690"/>
      <c r="I14" s="691"/>
      <c r="J14" s="18"/>
      <c r="K14" s="18"/>
      <c r="L14" s="1"/>
      <c r="M14" s="3"/>
      <c r="N14" s="1"/>
      <c r="O14" s="1"/>
      <c r="P14" s="1"/>
      <c r="Q14" s="1"/>
      <c r="R14" s="1"/>
      <c r="S14" s="1"/>
      <c r="T14" s="1"/>
      <c r="U14" s="1"/>
    </row>
    <row r="15" spans="2:36" s="22" customFormat="1" ht="14.25" customHeight="1">
      <c r="B15" s="692" t="s">
        <v>2</v>
      </c>
      <c r="C15" s="693" t="s">
        <v>3</v>
      </c>
      <c r="D15" s="693" t="s">
        <v>4</v>
      </c>
      <c r="E15" s="694" t="s">
        <v>5</v>
      </c>
      <c r="F15" s="695" t="s">
        <v>6</v>
      </c>
      <c r="G15" s="532" t="s">
        <v>7</v>
      </c>
      <c r="H15" s="695" t="s">
        <v>8</v>
      </c>
      <c r="I15" s="696"/>
      <c r="J15" s="19"/>
      <c r="K15" s="19"/>
      <c r="L15" s="19"/>
      <c r="M15" s="20"/>
      <c r="N15" s="19"/>
      <c r="O15" s="19"/>
      <c r="P15" s="19"/>
      <c r="Q15" s="19"/>
      <c r="R15" s="19"/>
      <c r="S15" s="19"/>
      <c r="T15" s="19"/>
      <c r="U15" s="19"/>
      <c r="V15" s="19"/>
      <c r="W15" s="19"/>
      <c r="X15" s="19"/>
      <c r="Y15" s="19"/>
      <c r="Z15" s="19"/>
      <c r="AA15" s="21"/>
      <c r="AB15" s="21"/>
      <c r="AC15" s="21"/>
      <c r="AD15" s="21"/>
      <c r="AE15" s="21"/>
      <c r="AF15" s="21"/>
      <c r="AG15" s="21"/>
      <c r="AH15" s="21"/>
      <c r="AI15" s="21"/>
      <c r="AJ15" s="21"/>
    </row>
    <row r="16" spans="2:36" ht="17.25" customHeight="1">
      <c r="B16" s="692"/>
      <c r="C16" s="693"/>
      <c r="D16" s="693"/>
      <c r="E16" s="694"/>
      <c r="F16" s="695"/>
      <c r="G16" s="23" t="s">
        <v>9</v>
      </c>
      <c r="H16" s="532" t="s">
        <v>10</v>
      </c>
      <c r="I16" s="564" t="s">
        <v>11</v>
      </c>
    </row>
    <row r="17" spans="1:36" ht="15" customHeight="1">
      <c r="B17" s="565">
        <v>1</v>
      </c>
      <c r="C17" s="680" t="s">
        <v>16</v>
      </c>
      <c r="D17" s="680"/>
      <c r="E17" s="680"/>
      <c r="F17" s="680"/>
      <c r="G17" s="680"/>
      <c r="H17" s="680"/>
      <c r="I17" s="681"/>
      <c r="J17" s="27"/>
      <c r="L17" s="36"/>
    </row>
    <row r="18" spans="1:36" s="34" customFormat="1" ht="54.75" customHeight="1">
      <c r="A18" s="34" t="str">
        <f>B18&amp;C18</f>
        <v>1.110775</v>
      </c>
      <c r="B18" s="566" t="s">
        <v>12</v>
      </c>
      <c r="C18" s="479">
        <v>10775</v>
      </c>
      <c r="D18" s="493" t="str">
        <f>VLOOKUP(C18,'SINAPI INSUMOS 04-22'!A:E,2,0)</f>
        <v>LOCACAO DE CONTAINER 2,30 X 6,00 M, ALT. 2,50 M, COM 1 SANITARIO, PARA ESCRITORIO, COMPLETO, SEM DIVISORIAS INTERNAS (NAO INCLUI MOBILIZACAO/DESMOBILIZACAO)</v>
      </c>
      <c r="E18" s="483" t="str">
        <f>VLOOKUP(C18,'SINAPI INSUMOS 04-22'!A:E,3,0)</f>
        <v xml:space="preserve">MES   </v>
      </c>
      <c r="F18" s="29">
        <f>'MEMÓRIA DE CÁLCULO'!K12</f>
        <v>8</v>
      </c>
      <c r="G18" s="491"/>
      <c r="H18" s="454"/>
      <c r="I18" s="567"/>
      <c r="J18" s="36"/>
      <c r="K18" s="389"/>
      <c r="L18" s="24"/>
      <c r="M18" s="450"/>
      <c r="N18" s="24"/>
      <c r="O18" s="24"/>
      <c r="P18" s="24"/>
      <c r="Q18" s="24"/>
      <c r="R18" s="24"/>
      <c r="S18" s="24"/>
      <c r="T18" s="24"/>
      <c r="U18" s="24"/>
      <c r="V18" s="24"/>
      <c r="W18" s="24"/>
      <c r="X18" s="24"/>
      <c r="Y18" s="24"/>
      <c r="Z18" s="24"/>
      <c r="AA18" s="24"/>
      <c r="AB18" s="24"/>
      <c r="AC18" s="24"/>
      <c r="AD18" s="24"/>
      <c r="AE18" s="24"/>
      <c r="AF18" s="24"/>
      <c r="AG18" s="24"/>
      <c r="AH18" s="24"/>
      <c r="AI18" s="24"/>
      <c r="AJ18" s="24"/>
    </row>
    <row r="19" spans="1:36" s="34" customFormat="1" ht="41.25" customHeight="1">
      <c r="A19" s="34" t="str">
        <f>B19&amp;C19</f>
        <v>1.210777</v>
      </c>
      <c r="B19" s="566" t="s">
        <v>51428</v>
      </c>
      <c r="C19" s="479">
        <v>10777</v>
      </c>
      <c r="D19" s="493" t="str">
        <f>VLOOKUP(C19,'SINAPI INSUMOS 04-22'!A:E,2,0)</f>
        <v>LOCACAO DE CONTAINER 2,30 X 4,30 M, ALT. 2,50 M, PARA SANITARIO, COM 3 BACIAS, 4 CHUVEIROS, 1 LAVATORIO E 1 MICTORIO (NAO INCLUI MOBILIZACAO/DESMOBILIZACAO)</v>
      </c>
      <c r="E19" s="483" t="str">
        <f>VLOOKUP(C19,'SINAPI INSUMOS 04-22'!A:E,3,0)</f>
        <v xml:space="preserve">MES   </v>
      </c>
      <c r="F19" s="29">
        <f>'MEMÓRIA DE CÁLCULO'!K16</f>
        <v>8</v>
      </c>
      <c r="G19" s="491"/>
      <c r="H19" s="454"/>
      <c r="I19" s="567"/>
      <c r="J19" s="36"/>
      <c r="K19" s="389"/>
      <c r="L19" s="24"/>
      <c r="M19" s="17"/>
      <c r="N19" s="24"/>
      <c r="O19" s="24"/>
      <c r="P19" s="24"/>
      <c r="Q19" s="24"/>
      <c r="R19" s="24"/>
      <c r="S19" s="24"/>
      <c r="T19" s="24"/>
      <c r="U19" s="24"/>
      <c r="V19" s="24"/>
      <c r="W19" s="24"/>
      <c r="X19" s="24"/>
      <c r="Y19" s="24"/>
      <c r="Z19" s="24"/>
      <c r="AA19" s="24"/>
      <c r="AB19" s="24"/>
      <c r="AC19" s="24"/>
      <c r="AD19" s="24"/>
      <c r="AE19" s="24"/>
      <c r="AF19" s="24"/>
      <c r="AG19" s="24"/>
      <c r="AH19" s="24"/>
      <c r="AI19" s="24"/>
      <c r="AJ19" s="24"/>
    </row>
    <row r="20" spans="1:36" s="34" customFormat="1" ht="21" customHeight="1">
      <c r="A20" s="34" t="str">
        <f t="shared" ref="A20:A22" si="0">B20&amp;C20</f>
        <v>1.398459</v>
      </c>
      <c r="B20" s="566" t="s">
        <v>51429</v>
      </c>
      <c r="C20" s="479" t="s">
        <v>26515</v>
      </c>
      <c r="D20" s="492" t="str">
        <f>VLOOKUP(C20,'SINAPI 04-2022'!A:D,2,0)</f>
        <v>TAPUME COM TELHA METÁLICA. AF_05/2018</v>
      </c>
      <c r="E20" s="28" t="str">
        <f>VLOOKUP(C20,'SINAPI 04-2022'!A:D,3,0)</f>
        <v>M2</v>
      </c>
      <c r="F20" s="454">
        <f>'MEMÓRIA DE CÁLCULO'!K20</f>
        <v>151.36000000000001</v>
      </c>
      <c r="G20" s="568"/>
      <c r="H20" s="454"/>
      <c r="I20" s="567"/>
      <c r="J20" s="385"/>
      <c r="K20" s="76"/>
      <c r="L20" s="38"/>
      <c r="M20" s="17"/>
      <c r="N20" s="24"/>
      <c r="O20" s="24"/>
      <c r="P20" s="24"/>
      <c r="Q20" s="24"/>
      <c r="R20" s="24"/>
      <c r="S20" s="24"/>
      <c r="T20" s="24"/>
      <c r="U20" s="24"/>
      <c r="V20" s="24"/>
      <c r="W20" s="24"/>
      <c r="X20" s="24"/>
      <c r="Y20" s="24"/>
      <c r="Z20" s="24"/>
      <c r="AA20" s="24"/>
      <c r="AB20" s="24"/>
      <c r="AC20" s="24"/>
      <c r="AD20" s="24"/>
      <c r="AE20" s="24"/>
      <c r="AF20" s="24"/>
      <c r="AG20" s="24"/>
      <c r="AH20" s="24"/>
      <c r="AI20" s="24"/>
      <c r="AJ20" s="24"/>
    </row>
    <row r="21" spans="1:36" s="34" customFormat="1" ht="40.5" customHeight="1">
      <c r="A21" s="34" t="str">
        <f t="shared" si="0"/>
        <v>1.402.016.0001-0</v>
      </c>
      <c r="B21" s="566" t="s">
        <v>51430</v>
      </c>
      <c r="C21" s="479" t="s">
        <v>1993</v>
      </c>
      <c r="D21" s="493" t="str">
        <f>VLOOKUP(C21,'EMOP 04-2022'!A:J,2,0)</f>
        <v>INSTALACAO E LIGACAO PROVISORIA DE ALIMENTACAO DE ENERGIA ELETRICA,EM BAIXA TENSAO,PARA CANTEIRO DE OBRAS,M3-CHAVE 100A,CARGA 3KW,20CV,EXCLUSIVE O FORNECIMENTO DO MEDIDOR</v>
      </c>
      <c r="E21" s="483" t="str">
        <f>VLOOKUP(C21,'EMOP 04-2022'!A:J,9,0)</f>
        <v>UN</v>
      </c>
      <c r="F21" s="29">
        <f>'MEMÓRIA DE CÁLCULO'!K24</f>
        <v>1</v>
      </c>
      <c r="G21" s="491"/>
      <c r="H21" s="454"/>
      <c r="I21" s="567"/>
      <c r="J21" s="33"/>
      <c r="K21" s="405"/>
      <c r="L21" s="38"/>
      <c r="M21" s="17"/>
      <c r="N21" s="24"/>
      <c r="O21" s="24"/>
      <c r="P21" s="24"/>
      <c r="Q21" s="24"/>
      <c r="R21" s="24"/>
      <c r="S21" s="24"/>
      <c r="T21" s="24"/>
      <c r="U21" s="24"/>
      <c r="V21" s="24"/>
      <c r="W21" s="24"/>
      <c r="X21" s="24"/>
      <c r="Y21" s="24"/>
      <c r="Z21" s="24"/>
      <c r="AA21" s="24"/>
      <c r="AB21" s="24"/>
      <c r="AC21" s="24"/>
      <c r="AD21" s="24"/>
      <c r="AE21" s="24"/>
      <c r="AF21" s="24"/>
      <c r="AG21" s="24"/>
      <c r="AH21" s="24"/>
      <c r="AI21" s="24"/>
      <c r="AJ21" s="24"/>
    </row>
    <row r="22" spans="1:36" s="34" customFormat="1" ht="50.25" customHeight="1">
      <c r="A22" s="34" t="str">
        <f t="shared" si="0"/>
        <v>1.502.015.0001-0</v>
      </c>
      <c r="B22" s="566" t="s">
        <v>51431</v>
      </c>
      <c r="C22" s="479" t="s">
        <v>1992</v>
      </c>
      <c r="D22" s="493" t="str">
        <f>VLOOKUP(C22,'EMOP 04-2022'!A:J,2,0)</f>
        <v>INSTALACAO E LIGACAO PROVISORIA PARA ABASTECIMENTO DE AGUA E ESGOTAMENTO SANITARIO EM CANTEIRO DE OBRAS,INCLUSIVE ESCAVACAO,EXCLUSIVE REPOSICAO DA PAVIMENTACAO DO LOGRADOURO PUBLICO</v>
      </c>
      <c r="E22" s="483" t="str">
        <f>VLOOKUP(C22,'EMOP 04-2022'!A:J,9,0)</f>
        <v>UN</v>
      </c>
      <c r="F22" s="29">
        <f>'MEMÓRIA DE CÁLCULO'!K26</f>
        <v>1</v>
      </c>
      <c r="G22" s="491"/>
      <c r="H22" s="454"/>
      <c r="I22" s="567"/>
      <c r="J22" s="33"/>
      <c r="K22" s="24"/>
      <c r="L22" s="24"/>
      <c r="M22" s="17"/>
      <c r="N22" s="24"/>
      <c r="O22" s="24"/>
      <c r="P22" s="24"/>
      <c r="Q22" s="24"/>
      <c r="R22" s="24"/>
      <c r="S22" s="24"/>
      <c r="T22" s="24"/>
      <c r="U22" s="24"/>
      <c r="V22" s="24"/>
      <c r="W22" s="24"/>
      <c r="X22" s="24"/>
      <c r="Y22" s="24"/>
      <c r="Z22" s="24"/>
      <c r="AA22" s="24"/>
      <c r="AB22" s="24"/>
      <c r="AC22" s="24"/>
      <c r="AD22" s="24"/>
      <c r="AE22" s="24"/>
      <c r="AF22" s="24"/>
      <c r="AG22" s="24"/>
      <c r="AH22" s="24"/>
      <c r="AI22" s="24"/>
      <c r="AJ22" s="24"/>
    </row>
    <row r="23" spans="1:36" s="34" customFormat="1" ht="43.5" customHeight="1">
      <c r="A23" s="34" t="str">
        <f>B23&amp;C23</f>
        <v>1.602.020.0001-0</v>
      </c>
      <c r="B23" s="566" t="s">
        <v>55602</v>
      </c>
      <c r="C23" s="479" t="s">
        <v>2005</v>
      </c>
      <c r="D23" s="493" t="str">
        <f>VLOOKUP(C23,'EMOP 04-2022'!A:J,2,0)</f>
        <v>PLACA DE IDENTIFICACAO DE OBRA PUBLICA,INCLUSIVE PINTURA E SUPORTES DE MADEIRA.FORNECIMENTO E COLOCACAO</v>
      </c>
      <c r="E23" s="483" t="str">
        <f>VLOOKUP(C23,'EMOP 04-2022'!A:J,9,0)</f>
        <v>M2</v>
      </c>
      <c r="F23" s="29">
        <f>'MEMÓRIA DE CÁLCULO'!K29</f>
        <v>7.84</v>
      </c>
      <c r="G23" s="491"/>
      <c r="H23" s="454"/>
      <c r="I23" s="567"/>
      <c r="J23" s="393"/>
      <c r="K23" s="457"/>
      <c r="L23" s="24"/>
      <c r="M23" s="17"/>
      <c r="N23" s="24"/>
      <c r="O23" s="24"/>
      <c r="P23" s="24"/>
      <c r="Q23" s="24"/>
      <c r="R23" s="24"/>
      <c r="S23" s="24"/>
      <c r="T23" s="24"/>
      <c r="U23" s="24"/>
      <c r="V23" s="24"/>
      <c r="W23" s="24"/>
      <c r="X23" s="24"/>
      <c r="Y23" s="24"/>
      <c r="Z23" s="24"/>
      <c r="AA23" s="24"/>
      <c r="AB23" s="24"/>
      <c r="AC23" s="24"/>
      <c r="AD23" s="24"/>
      <c r="AE23" s="24"/>
      <c r="AF23" s="24"/>
      <c r="AG23" s="24"/>
      <c r="AH23" s="24"/>
      <c r="AI23" s="24"/>
      <c r="AJ23" s="24"/>
    </row>
    <row r="24" spans="1:36" ht="16.5" customHeight="1">
      <c r="B24" s="569"/>
      <c r="C24" s="480"/>
      <c r="D24" s="30"/>
      <c r="E24" s="481"/>
      <c r="F24" s="31"/>
      <c r="G24" s="32"/>
      <c r="H24" s="32" t="s">
        <v>15</v>
      </c>
      <c r="I24" s="570">
        <f>SUM(I18:I23)</f>
        <v>0</v>
      </c>
      <c r="J24" s="33"/>
    </row>
    <row r="25" spans="1:36" ht="16.5" customHeight="1">
      <c r="B25" s="571" t="s">
        <v>55606</v>
      </c>
      <c r="C25" s="680" t="s">
        <v>57005</v>
      </c>
      <c r="D25" s="680"/>
      <c r="E25" s="680" t="s">
        <v>14</v>
      </c>
      <c r="F25" s="680"/>
      <c r="G25" s="680"/>
      <c r="H25" s="680"/>
      <c r="I25" s="681"/>
      <c r="J25" s="33"/>
      <c r="K25" s="478"/>
      <c r="L25" s="478"/>
      <c r="M25" s="450"/>
      <c r="N25" s="478"/>
      <c r="O25" s="478"/>
      <c r="P25" s="478"/>
      <c r="Q25" s="478"/>
      <c r="R25" s="478"/>
      <c r="S25" s="478"/>
      <c r="T25" s="478"/>
      <c r="U25" s="478"/>
      <c r="V25" s="478"/>
      <c r="W25" s="478"/>
      <c r="X25" s="478"/>
      <c r="Y25" s="478"/>
      <c r="Z25" s="478"/>
    </row>
    <row r="26" spans="1:36" ht="43.5" customHeight="1">
      <c r="B26" s="566" t="s">
        <v>55608</v>
      </c>
      <c r="C26" s="394" t="s">
        <v>824</v>
      </c>
      <c r="D26" s="493" t="str">
        <f>VLOOKUP(C26,'EMOP 04-2022'!A:J,2,0)</f>
        <v>SONDAGEM A PERCUSSAO,EM TERRENO COMUM,COM ENSAIO DE PENETRACAO,DIAMETRO 3",INCLUSIVE DESLOCAMENTO DENTRO DO CANTEIRO E INSTALACAO DA SONDA EM CADA FURO</v>
      </c>
      <c r="E26" s="483" t="str">
        <f>VLOOKUP(C26,'EMOP 04-2022'!A:J,9,0)</f>
        <v>M</v>
      </c>
      <c r="F26" s="29">
        <f>'MEMÓRIA DE CÁLCULO'!K37</f>
        <v>60</v>
      </c>
      <c r="G26" s="491"/>
      <c r="H26" s="454"/>
      <c r="I26" s="567"/>
      <c r="J26" s="33"/>
      <c r="K26" s="478"/>
      <c r="L26" s="478"/>
      <c r="M26" s="450"/>
      <c r="N26" s="478"/>
      <c r="O26" s="478"/>
      <c r="P26" s="478"/>
      <c r="Q26" s="478"/>
      <c r="R26" s="478"/>
      <c r="S26" s="478"/>
      <c r="T26" s="478"/>
      <c r="U26" s="478"/>
      <c r="V26" s="478"/>
      <c r="W26" s="478"/>
      <c r="X26" s="478"/>
      <c r="Y26" s="478"/>
      <c r="Z26" s="478"/>
    </row>
    <row r="27" spans="1:36" ht="33" customHeight="1">
      <c r="B27" s="566" t="s">
        <v>57006</v>
      </c>
      <c r="C27" s="394" t="s">
        <v>1001</v>
      </c>
      <c r="D27" s="493" t="str">
        <f>VLOOKUP(C27,'EMOP 04-2022'!A:J,2,0)</f>
        <v>MOBILIZACAO E DESMOBILIZACAO DE EQUIPAMENTO E EQUIPE DE SONDAGEM E PERFURACAO A PERCUSSAO,COM TRANSPORTE ATE 50KM</v>
      </c>
      <c r="E27" s="483" t="str">
        <f>VLOOKUP(C27,'EMOP 04-2022'!A:J,9,0)</f>
        <v>UN</v>
      </c>
      <c r="F27" s="29">
        <f>'MEMÓRIA DE CÁLCULO'!K43</f>
        <v>1</v>
      </c>
      <c r="G27" s="491"/>
      <c r="H27" s="454"/>
      <c r="I27" s="567"/>
      <c r="J27" s="33"/>
      <c r="K27" s="478"/>
      <c r="L27" s="478"/>
      <c r="M27" s="450"/>
      <c r="N27" s="478"/>
      <c r="O27" s="478"/>
      <c r="P27" s="478"/>
      <c r="Q27" s="478"/>
      <c r="R27" s="478"/>
      <c r="S27" s="478"/>
      <c r="T27" s="478"/>
      <c r="U27" s="478"/>
      <c r="V27" s="478"/>
      <c r="W27" s="478"/>
      <c r="X27" s="478"/>
      <c r="Y27" s="478"/>
      <c r="Z27" s="478"/>
    </row>
    <row r="28" spans="1:36" ht="67.5" customHeight="1">
      <c r="B28" s="566" t="s">
        <v>57007</v>
      </c>
      <c r="C28" s="479" t="s">
        <v>1832</v>
      </c>
      <c r="D28" s="493" t="str">
        <f>VLOOKUP(C28,'EMOP 04-2022'!A:J,2,0)</f>
        <v>PROJETO EXECUTIVO ESTRUTURAL PARA PREDIOS ESCOLARES E/OU ADMINISTRATIVOS DE 501 ATE 3000M2,CONSIDERANDO O PROJETO BASICO EXISTENTE,APRESENTADO EM AUTOCAD NOS PADROES DA CONTRATANTE,CONSTANDO DE PLANTAS DE FORMA,ARMACAO E DETALHES</v>
      </c>
      <c r="E28" s="483" t="str">
        <f>VLOOKUP(C28,'EMOP 04-2022'!A:J,9,0)</f>
        <v>M2</v>
      </c>
      <c r="F28" s="29">
        <f>'MEMÓRIA DE CÁLCULO'!K45</f>
        <v>1800</v>
      </c>
      <c r="G28" s="491"/>
      <c r="H28" s="454"/>
      <c r="I28" s="567"/>
      <c r="J28" s="33"/>
      <c r="K28" s="478"/>
      <c r="L28" s="478"/>
      <c r="M28" s="450"/>
      <c r="N28" s="478"/>
      <c r="O28" s="478"/>
      <c r="P28" s="478"/>
      <c r="Q28" s="478"/>
      <c r="R28" s="478"/>
      <c r="S28" s="478"/>
      <c r="T28" s="478"/>
      <c r="U28" s="478"/>
      <c r="V28" s="478"/>
      <c r="W28" s="478"/>
      <c r="X28" s="478"/>
      <c r="Y28" s="478"/>
      <c r="Z28" s="478"/>
    </row>
    <row r="29" spans="1:36" ht="54" customHeight="1">
      <c r="B29" s="566" t="s">
        <v>57008</v>
      </c>
      <c r="C29" s="479" t="s">
        <v>1540</v>
      </c>
      <c r="D29" s="493" t="str">
        <f>VLOOKUP(C29,'EMOP 04-2022'!A:J,2,0)</f>
        <v>PROJETO EXECUTIVO DE INSTALACAO DE INCENDIO E SPDA,CONSIDERANDO PROJETO BASICO EXISTENTE,PARA PREDIOS ESCOLARES E/OU ADMINISTRATIVOS DE 501 ATE 3000M2,APRESENTADO EM AUTOCAD,INCLUSIVE AS LEGALIZACOES PERTINENTES</v>
      </c>
      <c r="E29" s="483" t="str">
        <f>VLOOKUP(C29,'EMOP 04-2022'!A:J,9,0)</f>
        <v>M2</v>
      </c>
      <c r="F29" s="29">
        <f>'MEMÓRIA DE CÁLCULO'!K51</f>
        <v>1800</v>
      </c>
      <c r="G29" s="491"/>
      <c r="H29" s="454"/>
      <c r="I29" s="567"/>
      <c r="J29" s="33"/>
      <c r="K29" s="478"/>
      <c r="L29" s="478"/>
      <c r="M29" s="450"/>
      <c r="N29" s="478"/>
      <c r="O29" s="478"/>
      <c r="P29" s="478"/>
      <c r="Q29" s="478"/>
      <c r="R29" s="478"/>
      <c r="S29" s="478"/>
      <c r="T29" s="478"/>
      <c r="U29" s="478"/>
      <c r="V29" s="478"/>
      <c r="W29" s="478"/>
      <c r="X29" s="478"/>
      <c r="Y29" s="478"/>
      <c r="Z29" s="478"/>
    </row>
    <row r="30" spans="1:36" ht="52.5" customHeight="1">
      <c r="B30" s="566" t="s">
        <v>55609</v>
      </c>
      <c r="C30" s="479" t="s">
        <v>1768</v>
      </c>
      <c r="D30" s="493" t="str">
        <f>VLOOKUP(C30,'EMOP 04-2022'!A:J,2,0)</f>
        <v>PROJETO EXECUTIVO DE INSTALACAO ELETRICA,CONSIDERANDO O PROJETO BASICO EXISTENTE,PARA PREDIOS ESCOLARES E/OU ADMINISTRATIVOS DE 501 ATE 3000M2,APRESENTADO EM AUTOCAD,INCLUSIVE AS LEGALIZACOES PERTINENTES</v>
      </c>
      <c r="E30" s="483" t="str">
        <f>VLOOKUP(C30,'EMOP 04-2022'!A:J,9,0)</f>
        <v>M2</v>
      </c>
      <c r="F30" s="29">
        <f>'MEMÓRIA DE CÁLCULO'!K58</f>
        <v>1800</v>
      </c>
      <c r="G30" s="491"/>
      <c r="H30" s="454"/>
      <c r="I30" s="567"/>
      <c r="J30" s="33"/>
      <c r="K30" s="478"/>
      <c r="L30" s="478"/>
      <c r="M30" s="450"/>
      <c r="N30" s="478"/>
      <c r="O30" s="478"/>
      <c r="P30" s="478"/>
      <c r="Q30" s="478"/>
      <c r="R30" s="478"/>
      <c r="S30" s="478"/>
      <c r="T30" s="478"/>
      <c r="U30" s="478"/>
      <c r="V30" s="478"/>
      <c r="W30" s="478"/>
      <c r="X30" s="478"/>
      <c r="Y30" s="478"/>
      <c r="Z30" s="478"/>
    </row>
    <row r="31" spans="1:36" ht="53.25" customHeight="1">
      <c r="B31" s="566" t="s">
        <v>62782</v>
      </c>
      <c r="C31" s="479" t="s">
        <v>1313</v>
      </c>
      <c r="D31" s="493" t="str">
        <f>VLOOKUP(C31,'EMOP 04-2022'!A:J,2,0)</f>
        <v>PROJETO EXECUTIVO DE INSTALACAO DE ESGOTO SANITARIO E AGUASPLUVIAIS PARA PREDIOS ESCOLARES E/OU ADMINISTRATIVOS DE 501ATE 3.000M2,INCLUSIVE PROJETO BASICO,APRESENTADO EM AUTOCAD,INCLUSIVE AS LEGALIZACOES PERTINENTES</v>
      </c>
      <c r="E31" s="483" t="str">
        <f>VLOOKUP(C31,'EMOP 04-2022'!A:J,9,0)</f>
        <v>M2</v>
      </c>
      <c r="F31" s="29">
        <f>'MEMÓRIA DE CÁLCULO'!K64</f>
        <v>1800</v>
      </c>
      <c r="G31" s="491"/>
      <c r="H31" s="454"/>
      <c r="I31" s="567"/>
      <c r="J31" s="33"/>
      <c r="K31" s="478"/>
      <c r="L31" s="478"/>
      <c r="M31" s="450"/>
      <c r="N31" s="478"/>
      <c r="O31" s="478"/>
      <c r="P31" s="478"/>
      <c r="Q31" s="478"/>
      <c r="R31" s="478"/>
      <c r="S31" s="478"/>
      <c r="T31" s="478"/>
      <c r="U31" s="478"/>
      <c r="V31" s="478"/>
      <c r="W31" s="478"/>
      <c r="X31" s="478"/>
      <c r="Y31" s="478"/>
      <c r="Z31" s="478"/>
    </row>
    <row r="32" spans="1:36" ht="49.5" customHeight="1">
      <c r="B32" s="566" t="s">
        <v>62783</v>
      </c>
      <c r="C32" s="479" t="s">
        <v>1706</v>
      </c>
      <c r="D32" s="493" t="str">
        <f>VLOOKUP(C32,'EMOP 04-2022'!A:J,2,0)</f>
        <v>PROJETO EXECUTIVO DE INSTALACAO HIDRAULICA,CONSIDERANDO O PROJETO BASICO EXISTENTE,PARA PREDIOS ESCOLARES E/OU ADMINISTRATIVOS DE 501 ATE 3000M2,APRESENTADO EM AUTOCAD,INCLUSIVE AS LEGALIZACOES PERTINENTES</v>
      </c>
      <c r="E32" s="483" t="str">
        <f>VLOOKUP(C32,'EMOP 04-2022'!A:J,9,0)</f>
        <v>M2</v>
      </c>
      <c r="F32" s="29">
        <f>'MEMÓRIA DE CÁLCULO'!K69</f>
        <v>1800</v>
      </c>
      <c r="G32" s="491"/>
      <c r="H32" s="454"/>
      <c r="I32" s="567"/>
      <c r="J32" s="33"/>
      <c r="K32" s="478"/>
      <c r="L32" s="478"/>
      <c r="M32" s="450"/>
      <c r="N32" s="478"/>
      <c r="O32" s="478"/>
      <c r="P32" s="478"/>
      <c r="Q32" s="478"/>
      <c r="R32" s="478"/>
      <c r="S32" s="478"/>
      <c r="T32" s="478"/>
      <c r="U32" s="478"/>
      <c r="V32" s="478"/>
      <c r="W32" s="478"/>
      <c r="X32" s="478"/>
      <c r="Y32" s="478"/>
      <c r="Z32" s="478"/>
    </row>
    <row r="33" spans="1:26" ht="54.75" customHeight="1">
      <c r="B33" s="566" t="s">
        <v>62784</v>
      </c>
      <c r="C33" s="479" t="s">
        <v>1443</v>
      </c>
      <c r="D33" s="493" t="str">
        <f>VLOOKUP(C33,'EMOP 04-2022'!A:J,2,0)</f>
        <v>PROJETO EXECUTIVO DE VIA PARA VEICULOS E PEDESTRES EM RUAS E AVENIDAS URBANAS,COM CALCADAS EM AMBOS OS LADOS E 2 FAIXASDE ROLAMENTO COM LARGURA MAXIMA DE 13M,APRESENTADO EM AUTOCAD NOS PADROES DA CONTRATANTE</v>
      </c>
      <c r="E33" s="483" t="str">
        <f>VLOOKUP(C33,'EMOP 04-2022'!A:J,9,0)</f>
        <v>HA</v>
      </c>
      <c r="F33" s="29">
        <v>0.32</v>
      </c>
      <c r="G33" s="491"/>
      <c r="H33" s="454"/>
      <c r="I33" s="567"/>
      <c r="J33" s="33"/>
      <c r="K33" s="478"/>
      <c r="L33" s="478"/>
      <c r="M33" s="450"/>
      <c r="N33" s="478"/>
      <c r="O33" s="478"/>
      <c r="P33" s="478"/>
      <c r="Q33" s="478"/>
      <c r="R33" s="478"/>
      <c r="S33" s="478"/>
      <c r="T33" s="478"/>
      <c r="U33" s="478"/>
      <c r="V33" s="478"/>
      <c r="W33" s="478"/>
      <c r="X33" s="478"/>
      <c r="Y33" s="478"/>
      <c r="Z33" s="478"/>
    </row>
    <row r="34" spans="1:26" ht="33.75" customHeight="1">
      <c r="B34" s="566" t="s">
        <v>62785</v>
      </c>
      <c r="C34" s="479" t="s">
        <v>1423</v>
      </c>
      <c r="D34" s="493" t="str">
        <f>VLOOKUP(C34,'EMOP 04-2022'!A:J,2,0)</f>
        <v>PROJETO EXECUTIVO DE SISTEMA DE DRENAGEM ATE 20.000M2,APRESENTADO EM AUTOCAD</v>
      </c>
      <c r="E34" s="483" t="str">
        <f>VLOOKUP(C34,'EMOP 04-2022'!A:J,9,0)</f>
        <v>M2</v>
      </c>
      <c r="F34" s="29">
        <f>'MEMÓRIA DE CÁLCULO'!K81</f>
        <v>3170</v>
      </c>
      <c r="G34" s="491"/>
      <c r="H34" s="454"/>
      <c r="I34" s="567"/>
      <c r="J34" s="33"/>
      <c r="K34" s="478"/>
      <c r="L34" s="478"/>
      <c r="M34" s="450"/>
      <c r="N34" s="478"/>
      <c r="O34" s="478"/>
      <c r="P34" s="478"/>
      <c r="Q34" s="478"/>
      <c r="R34" s="478"/>
      <c r="S34" s="478"/>
      <c r="T34" s="478"/>
      <c r="U34" s="478"/>
      <c r="V34" s="478"/>
      <c r="W34" s="478"/>
      <c r="X34" s="478"/>
      <c r="Y34" s="478"/>
      <c r="Z34" s="478"/>
    </row>
    <row r="35" spans="1:26" ht="16.5" customHeight="1">
      <c r="B35" s="569"/>
      <c r="C35" s="480"/>
      <c r="D35" s="30"/>
      <c r="E35" s="481"/>
      <c r="F35" s="31"/>
      <c r="G35" s="32"/>
      <c r="H35" s="32" t="s">
        <v>15</v>
      </c>
      <c r="I35" s="570">
        <f>SUM(I26:I34)</f>
        <v>0</v>
      </c>
      <c r="J35" s="33"/>
      <c r="K35" s="478"/>
      <c r="L35" s="478"/>
      <c r="M35" s="450"/>
      <c r="N35" s="478"/>
      <c r="O35" s="478"/>
      <c r="P35" s="478"/>
      <c r="Q35" s="478"/>
      <c r="R35" s="478"/>
      <c r="S35" s="478"/>
      <c r="T35" s="478"/>
      <c r="U35" s="478"/>
      <c r="V35" s="478"/>
      <c r="W35" s="478"/>
      <c r="X35" s="478"/>
      <c r="Y35" s="478"/>
      <c r="Z35" s="478"/>
    </row>
    <row r="36" spans="1:26" ht="16.5" customHeight="1">
      <c r="B36" s="571" t="s">
        <v>20</v>
      </c>
      <c r="C36" s="680" t="s">
        <v>29</v>
      </c>
      <c r="D36" s="680"/>
      <c r="E36" s="680" t="s">
        <v>14</v>
      </c>
      <c r="F36" s="680"/>
      <c r="G36" s="680"/>
      <c r="H36" s="680"/>
      <c r="I36" s="681"/>
      <c r="J36" s="33"/>
    </row>
    <row r="37" spans="1:26" ht="66" customHeight="1">
      <c r="A37" s="34" t="str">
        <f t="shared" ref="A37:A42" si="1">B37&amp;C37</f>
        <v>3.105.006.0001-1</v>
      </c>
      <c r="B37" s="566" t="s">
        <v>21</v>
      </c>
      <c r="C37" s="479" t="s">
        <v>3452</v>
      </c>
      <c r="D37" s="493" t="str">
        <f>VLOOKUP(C37,'EMOP 04-2022'!A:J,2,0)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37" s="483" t="str">
        <f>VLOOKUP(C37,'EMOP 04-2022'!A:J,9,0)</f>
        <v>M2XMES</v>
      </c>
      <c r="F37" s="29">
        <f>'MEMÓRIA DE CÁLCULO'!K88</f>
        <v>1890</v>
      </c>
      <c r="G37" s="491"/>
      <c r="H37" s="454"/>
      <c r="I37" s="567"/>
      <c r="J37" s="33"/>
    </row>
    <row r="38" spans="1:26" ht="37.5" customHeight="1">
      <c r="A38" s="34" t="str">
        <f t="shared" si="1"/>
        <v>3.204.021.0010-0</v>
      </c>
      <c r="B38" s="566" t="s">
        <v>26268</v>
      </c>
      <c r="C38" s="479" t="s">
        <v>2779</v>
      </c>
      <c r="D38" s="493" t="str">
        <f>VLOOKUP(C38,'EMOP 04-2022'!A:J,2,0)</f>
        <v>CARGA E DESCARGA MANUAL DE ANDAIME TUBULAR,INCLUSIVE TEMPO DE ESPERA DO CAMINHAO,CONSIDERANDO-SE A AREA DE PROJECAO VERTICAL</v>
      </c>
      <c r="E38" s="483" t="str">
        <f>VLOOKUP(C38,'EMOP 04-2022'!A:J,9,0)</f>
        <v>M2</v>
      </c>
      <c r="F38" s="29">
        <f>'MEMÓRIA DE CÁLCULO'!K94</f>
        <v>472.5</v>
      </c>
      <c r="G38" s="491"/>
      <c r="H38" s="454"/>
      <c r="I38" s="567"/>
      <c r="J38" s="33"/>
    </row>
    <row r="39" spans="1:26" ht="42.75" customHeight="1">
      <c r="A39" s="34" t="str">
        <f t="shared" si="1"/>
        <v>3.305.005.0012-1</v>
      </c>
      <c r="B39" s="566" t="s">
        <v>26271</v>
      </c>
      <c r="C39" s="479" t="s">
        <v>3423</v>
      </c>
      <c r="D39" s="493" t="str">
        <f>VLOOKUP(C39,'EMOP 04-2022'!A:J,2,0)</f>
        <v>PLATAFORMA OU PASSARELA DE MADEIRA DE 1ª,CONSIDERANDO-SE APROVEITAMENTO DA  MADEIRA 20 VEZES,EXCLUSIVE ANDAIME OU OUTROSUPORTE E MOVIMENTACAO(VIDE ITEM 05.008.0008)</v>
      </c>
      <c r="E39" s="483" t="str">
        <f>VLOOKUP(C39,'EMOP 04-2022'!A:J,9,0)</f>
        <v>M2</v>
      </c>
      <c r="F39" s="29">
        <f>'MEMÓRIA DE CÁLCULO'!K100</f>
        <v>40.5</v>
      </c>
      <c r="G39" s="491"/>
      <c r="H39" s="454"/>
      <c r="I39" s="567"/>
      <c r="J39" s="33"/>
    </row>
    <row r="40" spans="1:26" ht="42.75" customHeight="1">
      <c r="A40" s="34" t="str">
        <f t="shared" si="1"/>
        <v>3.405.008.0001-0</v>
      </c>
      <c r="B40" s="566" t="s">
        <v>26272</v>
      </c>
      <c r="C40" s="479" t="s">
        <v>3467</v>
      </c>
      <c r="D40" s="493" t="str">
        <f>VLOOKUP(C40,'EMOP 04-2022'!A:J,2,0)</f>
        <v>MONTAGEM E DESMONTAGEM DE ANDAIME COM ELEMENTOS TUBULARES,CONSIDERANDO-SE A AREA VERTICAL RECOBERTA</v>
      </c>
      <c r="E40" s="483" t="str">
        <f>VLOOKUP(C40,'EMOP 04-2022'!A:J,9,0)</f>
        <v>M2</v>
      </c>
      <c r="F40" s="29">
        <f>'MEMÓRIA DE CÁLCULO'!K106</f>
        <v>1785</v>
      </c>
      <c r="G40" s="491"/>
      <c r="H40" s="454"/>
      <c r="I40" s="567"/>
      <c r="J40" s="33"/>
    </row>
    <row r="41" spans="1:26" ht="28.5" customHeight="1">
      <c r="A41" s="34" t="str">
        <f t="shared" si="1"/>
        <v>3.505.008.0008-1</v>
      </c>
      <c r="B41" s="566" t="s">
        <v>26273</v>
      </c>
      <c r="C41" s="479" t="s">
        <v>3478</v>
      </c>
      <c r="D41" s="493" t="str">
        <f>VLOOKUP(C41,'EMOP 04-2022'!A:J,2,0)</f>
        <v>MOVIMENTACAO VERTICAL OU HORIZONTAL DE PLATAFORMA OU PASSARELA</v>
      </c>
      <c r="E41" s="483" t="str">
        <f>VLOOKUP(C41,'EMOP 04-2022'!A:J,9,0)</f>
        <v>M2</v>
      </c>
      <c r="F41" s="29">
        <f>'MEMÓRIA DE CÁLCULO'!K112</f>
        <v>1785</v>
      </c>
      <c r="G41" s="491"/>
      <c r="H41" s="454"/>
      <c r="I41" s="567"/>
      <c r="J41" s="33"/>
    </row>
    <row r="42" spans="1:26" ht="38.25" customHeight="1">
      <c r="A42" s="34" t="str">
        <f t="shared" si="1"/>
        <v>3.605.050.0001-0</v>
      </c>
      <c r="B42" s="566" t="s">
        <v>57028</v>
      </c>
      <c r="C42" s="394" t="s">
        <v>3784</v>
      </c>
      <c r="D42" s="493" t="str">
        <f>VLOOKUP(C42,'EMOP 04-2022'!A:J,2,0)</f>
        <v>PLACA DE INAUGURACAO EM ALUMINIO,MEDINDO (0,40X0,60)M,COM 1MM DE ESPESSURA,COM INSCRICAO EM PLOTTER.FORNECIMENTO E COLOCACAO</v>
      </c>
      <c r="E42" s="483" t="str">
        <f>VLOOKUP(C42,'EMOP 04-2022'!A:J,9,0)</f>
        <v>UN</v>
      </c>
      <c r="F42" s="29">
        <f>'MEMÓRIA DE CÁLCULO'!K118</f>
        <v>1</v>
      </c>
      <c r="G42" s="491"/>
      <c r="H42" s="454"/>
      <c r="I42" s="567"/>
      <c r="J42" s="33"/>
    </row>
    <row r="43" spans="1:26" ht="16.5" customHeight="1">
      <c r="B43" s="572"/>
      <c r="C43" s="480"/>
      <c r="D43" s="30"/>
      <c r="E43" s="481"/>
      <c r="F43" s="39"/>
      <c r="G43" s="532"/>
      <c r="H43" s="532" t="s">
        <v>15</v>
      </c>
      <c r="I43" s="570">
        <f>SUM(I37:I42)</f>
        <v>0</v>
      </c>
      <c r="J43" s="33"/>
    </row>
    <row r="44" spans="1:26" ht="16.5" customHeight="1">
      <c r="B44" s="571" t="s">
        <v>55988</v>
      </c>
      <c r="C44" s="680" t="s">
        <v>55605</v>
      </c>
      <c r="D44" s="680"/>
      <c r="E44" s="680" t="s">
        <v>14</v>
      </c>
      <c r="F44" s="680"/>
      <c r="G44" s="680"/>
      <c r="H44" s="680"/>
      <c r="I44" s="681"/>
      <c r="J44" s="33"/>
      <c r="M44" s="450"/>
    </row>
    <row r="45" spans="1:26" ht="54.75" customHeight="1">
      <c r="B45" s="572" t="s">
        <v>57029</v>
      </c>
      <c r="C45" s="394" t="s">
        <v>984</v>
      </c>
      <c r="D45" s="493" t="str">
        <f>VLOOKUP(C45,'EMOP 04-2022'!A:J,2,0)</f>
        <v>REGULARIZACAO DE TERRENO COM TRATOR EM TORNO DE 80CV,COMPREENDENDO ACERTO,RASPAGEM EVENTUALMENTE ATE 0,30M DE PROFUNDIDADE E AFASTAMENTO LATERAL DO MATERIAL EXCEDENTE</v>
      </c>
      <c r="E45" s="483" t="str">
        <f>VLOOKUP(C45,'EMOP 04-2022'!A:J,9,0)</f>
        <v>M2</v>
      </c>
      <c r="F45" s="29">
        <f>'MEMÓRIA DE CÁLCULO'!K124</f>
        <v>7146</v>
      </c>
      <c r="G45" s="491"/>
      <c r="H45" s="454"/>
      <c r="I45" s="567"/>
      <c r="J45" s="33"/>
      <c r="M45" s="450"/>
    </row>
    <row r="46" spans="1:26" ht="45.75" customHeight="1">
      <c r="B46" s="572" t="s">
        <v>55989</v>
      </c>
      <c r="C46" s="394" t="s">
        <v>30266</v>
      </c>
      <c r="D46" s="492" t="str">
        <f>VLOOKUP(C46,'SINAPI 04-2022'!A:D,2,0)</f>
        <v>ESCAVAÇÃO MECANIZADA PARA BLOCO DE COROAMENTO OU SAPATA COM RETROESCAVADEIRA (INCLUINDO ESCAVAÇÃO PARA COLOCAÇÃO DE FÔRMAS). AF_06/2017</v>
      </c>
      <c r="E46" s="28" t="str">
        <f>VLOOKUP(C46,'SINAPI 04-2022'!A:D,3,0)</f>
        <v>M3</v>
      </c>
      <c r="F46" s="454">
        <v>224.82</v>
      </c>
      <c r="G46" s="496"/>
      <c r="H46" s="454"/>
      <c r="I46" s="567"/>
      <c r="J46" s="33"/>
      <c r="M46" s="450"/>
    </row>
    <row r="47" spans="1:26" ht="40.5" customHeight="1">
      <c r="B47" s="572" t="s">
        <v>55990</v>
      </c>
      <c r="C47" s="394" t="s">
        <v>30270</v>
      </c>
      <c r="D47" s="492" t="str">
        <f>VLOOKUP(C47,'SINAPI 04-2022'!A:D,2,0)</f>
        <v>ESCAVAÇÃO MECANIZADA PARA VIGA BALDRAME COM MINI-ESCAVADEIRA (INCLUINDO ESCAVAÇÃO PARA COLOCAÇÃO DE FÔRMAS). AF_06/2017</v>
      </c>
      <c r="E47" s="28" t="str">
        <f>VLOOKUP(C47,'SINAPI 04-2022'!A:D,3,0)</f>
        <v>M3</v>
      </c>
      <c r="F47" s="454">
        <f>'MEMÓRIA DE CÁLCULO'!K145</f>
        <v>89.47999999999999</v>
      </c>
      <c r="G47" s="496"/>
      <c r="H47" s="454"/>
      <c r="I47" s="567"/>
      <c r="J47" s="33"/>
      <c r="M47" s="450"/>
    </row>
    <row r="48" spans="1:26" ht="40.5" customHeight="1">
      <c r="B48" s="572" t="s">
        <v>57030</v>
      </c>
      <c r="C48" s="394" t="s">
        <v>30292</v>
      </c>
      <c r="D48" s="492" t="str">
        <f>VLOOKUP(C48,'SINAPI 04-2022'!A:D,2,0)</f>
        <v>ESCAVAÇÃO MANUAL DE VALA COM PROFUNDIDADE MENOR OU IGUAL A 1,30 M. AF_02/2021</v>
      </c>
      <c r="E48" s="28" t="str">
        <f>VLOOKUP(C48,'SINAPI 04-2022'!A:D,3,0)</f>
        <v>M3</v>
      </c>
      <c r="F48" s="454">
        <v>18.420000000000002</v>
      </c>
      <c r="G48" s="496"/>
      <c r="H48" s="454"/>
      <c r="I48" s="567"/>
      <c r="J48" s="33"/>
      <c r="K48" s="478"/>
      <c r="L48" s="478"/>
      <c r="M48" s="450"/>
      <c r="N48" s="478"/>
      <c r="O48" s="478"/>
      <c r="P48" s="478"/>
      <c r="Q48" s="478"/>
      <c r="R48" s="478"/>
      <c r="S48" s="478"/>
      <c r="T48" s="478"/>
      <c r="U48" s="478"/>
      <c r="V48" s="478"/>
      <c r="W48" s="478"/>
      <c r="X48" s="478"/>
      <c r="Y48" s="478"/>
      <c r="Z48" s="478"/>
    </row>
    <row r="49" spans="1:26" ht="51.75" customHeight="1">
      <c r="B49" s="572" t="s">
        <v>57031</v>
      </c>
      <c r="C49" s="394" t="s">
        <v>30274</v>
      </c>
      <c r="D49" s="492" t="str">
        <f>VLOOKUP(C49,'SINAPI 04-2022'!A:D,2,0)</f>
        <v>ESCAVAÇÃO MECANIZADA DE VALA COM PROF. ATÉ 1,5 M (MÉDIA MONTANTE E JUSANTE/UMA COMPOSIÇÃO POR TRECHO), ESCAVADEIRA (0,8 M3), LARG. DE 1,5 M A 2,5 M, EM SOLO DE 1A CATEGORIA, EM LOCAIS COM ALTO NÍVEL DE INTERFERÊNCIA. AF_02/2021</v>
      </c>
      <c r="E49" s="28" t="str">
        <f>VLOOKUP(C49,'SINAPI 04-2022'!A:D,3,0)</f>
        <v>M3</v>
      </c>
      <c r="F49" s="454">
        <f>'MEMÓRIA DE CÁLCULO'!K180</f>
        <v>245.7</v>
      </c>
      <c r="G49" s="496"/>
      <c r="H49" s="454"/>
      <c r="I49" s="567"/>
      <c r="J49" s="33"/>
      <c r="K49" s="478"/>
      <c r="L49" s="478"/>
      <c r="M49" s="450"/>
      <c r="N49" s="478"/>
      <c r="O49" s="478"/>
      <c r="P49" s="478"/>
      <c r="Q49" s="478"/>
      <c r="R49" s="478"/>
      <c r="S49" s="478"/>
      <c r="T49" s="478"/>
      <c r="U49" s="478"/>
      <c r="V49" s="478"/>
      <c r="W49" s="478"/>
      <c r="X49" s="478"/>
      <c r="Y49" s="478"/>
      <c r="Z49" s="478"/>
    </row>
    <row r="50" spans="1:26" ht="51.75" customHeight="1">
      <c r="B50" s="572" t="s">
        <v>57074</v>
      </c>
      <c r="C50" s="394" t="s">
        <v>30333</v>
      </c>
      <c r="D50" s="492" t="str">
        <f>VLOOKUP(C50,'SINAPI 04-2022'!A:D,2,0)</f>
        <v>REATERRO MECANIZADO DE VALA COM RETROESCAVADEIRA (CAPACIDADE DA CAÇAMBA DA RETRO: 0,26 M³ / POTÊNCIA: 88 HP), LARGURA ATÉ 0,8 M, PROFUNDIDADE ATÉ 1,5 M, COM SOLO (SEM SUBSTITUIÇÃO) DE 1ª CATEGORIA EM LOCAIS COM ALTO NÍVEL DE INTERFERÊNCIA. AF_04/2016</v>
      </c>
      <c r="E50" s="28" t="str">
        <f>VLOOKUP(C50,'SINAPI 04-2022'!A:D,3,0)</f>
        <v>M3</v>
      </c>
      <c r="F50" s="454">
        <v>680.43</v>
      </c>
      <c r="G50" s="496"/>
      <c r="H50" s="454"/>
      <c r="I50" s="567"/>
      <c r="J50" s="33"/>
      <c r="K50" s="478"/>
      <c r="L50" s="478"/>
      <c r="M50" s="450"/>
      <c r="N50" s="478"/>
      <c r="O50" s="478"/>
      <c r="P50" s="478"/>
      <c r="Q50" s="478"/>
      <c r="R50" s="478"/>
      <c r="S50" s="478"/>
      <c r="T50" s="478"/>
      <c r="U50" s="478"/>
      <c r="V50" s="478"/>
      <c r="W50" s="478"/>
      <c r="X50" s="478"/>
      <c r="Y50" s="478"/>
      <c r="Z50" s="478"/>
    </row>
    <row r="51" spans="1:26" ht="78" customHeight="1">
      <c r="B51" s="572" t="s">
        <v>57075</v>
      </c>
      <c r="C51" s="394" t="s">
        <v>2276</v>
      </c>
      <c r="D51" s="493" t="str">
        <f>VLOOKUP(C51,'EMOP 04-2022'!A:J,2,0)</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E51" s="483" t="str">
        <f>VLOOKUP(C51,'EMOP 04-2022'!A:J,9,0)</f>
        <v>M3</v>
      </c>
      <c r="F51" s="29">
        <v>373.66</v>
      </c>
      <c r="G51" s="491"/>
      <c r="H51" s="454"/>
      <c r="I51" s="567"/>
      <c r="J51" s="33"/>
      <c r="M51" s="450"/>
    </row>
    <row r="52" spans="1:26" ht="52.5" customHeight="1">
      <c r="B52" s="572" t="s">
        <v>57076</v>
      </c>
      <c r="C52" s="394" t="s">
        <v>2290</v>
      </c>
      <c r="D52" s="493" t="str">
        <f>VLOOKUP(C52,'EMOP 04-2022'!A:J,2,0)</f>
        <v>MATERIAL DE 1ª CATEGORIA PARA ATERROS,COMPREENDENDO:ESCAVACAO,CARGA,TRANSPORTE A 10KM EM CAMINHAO BASCULANTE E DESCARGA,CONSIDERANDO O VOLUME NECESSARIO A EXECUCAO DE 1,00M3 DE MATERIAL COMPACTADO</v>
      </c>
      <c r="E52" s="483" t="str">
        <f>VLOOKUP(C52,'EMOP 04-2022'!A:J,9,0)</f>
        <v>M3</v>
      </c>
      <c r="F52" s="29">
        <v>373.66</v>
      </c>
      <c r="G52" s="491"/>
      <c r="H52" s="454"/>
      <c r="I52" s="567"/>
      <c r="J52" s="33"/>
      <c r="M52" s="450"/>
    </row>
    <row r="53" spans="1:26" ht="42" customHeight="1">
      <c r="B53" s="572" t="s">
        <v>57086</v>
      </c>
      <c r="C53" s="479" t="s">
        <v>30440</v>
      </c>
      <c r="D53" s="492" t="str">
        <f>VLOOKUP(C53,'SINAPI 04-2022'!A:D,2,0)</f>
        <v>EXECUÇÃO E COMPACTAÇÃO DE BASE E OU SUB BASE PARA PAVIMENTAÇÃO DE BRITA GRADUADA SIMPLES - EXCLUSIVE CARGA E TRANSPORTE. AF_11/2019</v>
      </c>
      <c r="E53" s="28" t="str">
        <f>VLOOKUP(C53,'SINAPI 04-2022'!A:D,3,0)</f>
        <v>M3</v>
      </c>
      <c r="F53" s="454">
        <f>'MEMÓRIA DE CÁLCULO'!K211</f>
        <v>949.5</v>
      </c>
      <c r="G53" s="496"/>
      <c r="H53" s="454"/>
      <c r="I53" s="567"/>
      <c r="J53" s="33"/>
      <c r="K53" s="478"/>
      <c r="L53" s="478"/>
      <c r="M53" s="450"/>
      <c r="N53" s="478"/>
      <c r="O53" s="478"/>
      <c r="P53" s="478"/>
      <c r="Q53" s="478"/>
      <c r="R53" s="478"/>
      <c r="S53" s="478"/>
      <c r="T53" s="478"/>
      <c r="U53" s="478"/>
      <c r="V53" s="478"/>
      <c r="W53" s="478"/>
      <c r="X53" s="478"/>
      <c r="Y53" s="478"/>
      <c r="Z53" s="478"/>
    </row>
    <row r="54" spans="1:26" ht="33" customHeight="1">
      <c r="B54" s="572" t="s">
        <v>57087</v>
      </c>
      <c r="C54" s="479" t="s">
        <v>49894</v>
      </c>
      <c r="D54" s="492" t="str">
        <f>VLOOKUP(C54,'SINAPI 04-2022'!A:D,2,0)</f>
        <v>REGULARIZAÇÃO E COMPACTAÇÃO DE SUBLEITO DE SOLO PREDOMINANTEMENTE ARENOSO. AF_11/2019</v>
      </c>
      <c r="E54" s="28" t="str">
        <f>VLOOKUP(C54,'SINAPI 04-2022'!A:D,3,0)</f>
        <v>M2</v>
      </c>
      <c r="F54" s="454">
        <f>'MEMÓRIA DE CÁLCULO'!K218</f>
        <v>3165</v>
      </c>
      <c r="G54" s="496"/>
      <c r="H54" s="454"/>
      <c r="I54" s="567"/>
      <c r="J54" s="33"/>
      <c r="K54" s="478"/>
      <c r="L54" s="478"/>
      <c r="M54" s="450"/>
      <c r="N54" s="478"/>
      <c r="O54" s="478"/>
      <c r="P54" s="478"/>
      <c r="Q54" s="478"/>
      <c r="R54" s="478"/>
      <c r="S54" s="478"/>
      <c r="T54" s="478"/>
      <c r="U54" s="478"/>
      <c r="V54" s="478"/>
      <c r="W54" s="478"/>
      <c r="X54" s="478"/>
      <c r="Y54" s="478"/>
      <c r="Z54" s="478"/>
    </row>
    <row r="55" spans="1:26" ht="58.5" customHeight="1">
      <c r="B55" s="572" t="s">
        <v>57088</v>
      </c>
      <c r="C55" s="479" t="s">
        <v>8657</v>
      </c>
      <c r="D55" s="493" t="str">
        <f>VLOOKUP(C55,'EMOP 04-2022'!A:J,2,0)</f>
        <v>REGULARIZACAO DE SUBLEITO,DE ACORDO COM AS "INSTRUCOES PARAEXECUCAO",DO DER-RJ.O CUSTO INDENIZA AS OPERACOES DE EXECUCAO E TRANSPORTE DE AGUA E SE APLICA A AREA EFETIVAMENTE REGULARIZADA,EXCLUSIVE TRANSPORTE E ESCAVACAO DE CORRETIVOS</v>
      </c>
      <c r="E55" s="483" t="str">
        <f>VLOOKUP(C55,'EMOP 04-2022'!A:J,9,0)</f>
        <v>M2</v>
      </c>
      <c r="F55" s="29">
        <f>'MEMÓRIA DE CÁLCULO'!K222</f>
        <v>3165</v>
      </c>
      <c r="G55" s="491"/>
      <c r="H55" s="454"/>
      <c r="I55" s="567"/>
      <c r="J55" s="33"/>
      <c r="K55" s="478"/>
      <c r="L55" s="478"/>
      <c r="M55" s="450"/>
      <c r="N55" s="478"/>
      <c r="O55" s="478"/>
      <c r="P55" s="478"/>
      <c r="Q55" s="478"/>
      <c r="R55" s="478"/>
      <c r="S55" s="478"/>
      <c r="T55" s="478"/>
      <c r="U55" s="478"/>
      <c r="V55" s="478"/>
      <c r="W55" s="478"/>
      <c r="X55" s="478"/>
      <c r="Y55" s="478"/>
      <c r="Z55" s="478"/>
    </row>
    <row r="56" spans="1:26" ht="36" customHeight="1">
      <c r="A56" s="34"/>
      <c r="B56" s="572" t="s">
        <v>57118</v>
      </c>
      <c r="C56" s="479" t="s">
        <v>8996</v>
      </c>
      <c r="D56" s="493" t="str">
        <f>VLOOKUP(C56,'EMOP 04-2022'!A:J,2,0)</f>
        <v>CORTE,DESGALHAMENTO,DESTOCAMENTO E DESENRAIZAMENTO DE ARVORE,COM ALTURA ACIMA DE 5,00M E DIAMETRO EM TORNO DE 50CM, COMAUXILIO DE EQUIPAMENTO MECANICO</v>
      </c>
      <c r="E56" s="483" t="str">
        <f>VLOOKUP(C56,'EMOP 04-2022'!A:J,9,0)</f>
        <v>UN</v>
      </c>
      <c r="F56" s="29">
        <f>'MEMÓRIA DE CÁLCULO'!K227</f>
        <v>11</v>
      </c>
      <c r="G56" s="491"/>
      <c r="H56" s="454"/>
      <c r="I56" s="567"/>
      <c r="J56" s="33"/>
      <c r="M56" s="450"/>
    </row>
    <row r="57" spans="1:26" ht="36" customHeight="1">
      <c r="A57" s="482"/>
      <c r="B57" s="572" t="s">
        <v>57119</v>
      </c>
      <c r="C57" s="394" t="s">
        <v>31025</v>
      </c>
      <c r="D57" s="492" t="str">
        <f>VLOOKUP(C57,'SINAPI 04-2022'!A:D,2,0)</f>
        <v>DEMOLIÇÃO DE ALVENARIA PARA QUALQUER TIPO DE BLOCO, DE FORMA MECANIZADA, SEM REAPROVEITAMENTO. AF_12/2017</v>
      </c>
      <c r="E57" s="28" t="str">
        <f>VLOOKUP(C57,'SINAPI 04-2022'!A:D,3,0)</f>
        <v>M3</v>
      </c>
      <c r="F57" s="454">
        <f>'MEMÓRIA DE CÁLCULO'!K231</f>
        <v>36.300000000000004</v>
      </c>
      <c r="G57" s="568"/>
      <c r="H57" s="454"/>
      <c r="I57" s="567"/>
      <c r="J57" s="33"/>
      <c r="K57" s="478"/>
      <c r="L57" s="478"/>
      <c r="M57" s="450"/>
      <c r="N57" s="478"/>
      <c r="O57" s="478"/>
      <c r="P57" s="478"/>
      <c r="Q57" s="478"/>
      <c r="R57" s="478"/>
      <c r="S57" s="478"/>
      <c r="T57" s="478"/>
      <c r="U57" s="478"/>
      <c r="V57" s="478"/>
      <c r="W57" s="478"/>
      <c r="X57" s="478"/>
      <c r="Y57" s="478"/>
      <c r="Z57" s="478"/>
    </row>
    <row r="58" spans="1:26" ht="16.5" customHeight="1">
      <c r="B58" s="572"/>
      <c r="C58" s="480"/>
      <c r="D58" s="30"/>
      <c r="E58" s="481"/>
      <c r="F58" s="39"/>
      <c r="G58" s="532"/>
      <c r="H58" s="532" t="s">
        <v>15</v>
      </c>
      <c r="I58" s="570">
        <f>SUM(I45:I57)</f>
        <v>0</v>
      </c>
      <c r="J58" s="33"/>
      <c r="M58" s="450"/>
    </row>
    <row r="59" spans="1:26" ht="16.5" customHeight="1">
      <c r="B59" s="571" t="s">
        <v>28</v>
      </c>
      <c r="C59" s="680" t="s">
        <v>55604</v>
      </c>
      <c r="D59" s="680"/>
      <c r="E59" s="680" t="s">
        <v>14</v>
      </c>
      <c r="F59" s="680"/>
      <c r="G59" s="680"/>
      <c r="H59" s="680"/>
      <c r="I59" s="681"/>
      <c r="J59" s="33"/>
      <c r="M59" s="450"/>
    </row>
    <row r="60" spans="1:26" ht="23.25" customHeight="1">
      <c r="B60" s="572" t="s">
        <v>30</v>
      </c>
      <c r="C60" s="394" t="s">
        <v>2746</v>
      </c>
      <c r="D60" s="493" t="str">
        <f>VLOOKUP(C60,'EMOP 04-2022'!A:J,2,0)</f>
        <v>CARGA E DESCARGA DE CONTAINER,SEGUNDO DESCRICAO DA FAMILIA 02.006</v>
      </c>
      <c r="E60" s="483" t="str">
        <f>VLOOKUP(C60,'EMOP 04-2022'!A:J,9,0)</f>
        <v>UN</v>
      </c>
      <c r="F60" s="29">
        <f>'MEMÓRIA DE CÁLCULO'!K238</f>
        <v>2</v>
      </c>
      <c r="G60" s="491"/>
      <c r="H60" s="454"/>
      <c r="I60" s="567"/>
      <c r="J60" s="33"/>
      <c r="K60" s="478"/>
      <c r="L60" s="478"/>
      <c r="M60" s="450"/>
      <c r="N60" s="478"/>
      <c r="O60" s="478"/>
      <c r="P60" s="478"/>
      <c r="Q60" s="478"/>
      <c r="R60" s="478"/>
      <c r="S60" s="478"/>
      <c r="T60" s="478"/>
      <c r="U60" s="478"/>
      <c r="V60" s="478"/>
      <c r="W60" s="478"/>
      <c r="X60" s="478"/>
      <c r="Y60" s="478"/>
      <c r="Z60" s="478"/>
    </row>
    <row r="61" spans="1:26" ht="37.5" customHeight="1">
      <c r="B61" s="572" t="s">
        <v>31</v>
      </c>
      <c r="C61" s="394" t="s">
        <v>2651</v>
      </c>
      <c r="D61" s="493" t="str">
        <f>VLOOKUP(C61,'EMOP 04-2022'!A:J,2,0)</f>
        <v>TRANSPORTE DE CONTAINER,SEGUNDO DESCRICAO DA FAMILIA 02.006,EXCLUSIVE CARGA E DESCARGA(VIDE ITEM 04.013.0015)</v>
      </c>
      <c r="E61" s="483" t="str">
        <f>VLOOKUP(C61,'EMOP 04-2022'!A:J,9,0)</f>
        <v>UNXKM</v>
      </c>
      <c r="F61" s="29">
        <f>'MEMÓRIA DE CÁLCULO'!K243</f>
        <v>50</v>
      </c>
      <c r="G61" s="491"/>
      <c r="H61" s="454"/>
      <c r="I61" s="567"/>
      <c r="J61" s="33"/>
      <c r="K61" s="478"/>
      <c r="L61" s="478"/>
      <c r="M61" s="450"/>
      <c r="N61" s="478"/>
      <c r="O61" s="478"/>
      <c r="P61" s="478"/>
      <c r="Q61" s="478"/>
      <c r="R61" s="478"/>
      <c r="S61" s="478"/>
      <c r="T61" s="478"/>
      <c r="U61" s="478"/>
      <c r="V61" s="478"/>
      <c r="W61" s="478"/>
      <c r="X61" s="478"/>
      <c r="Y61" s="478"/>
      <c r="Z61" s="478"/>
    </row>
    <row r="62" spans="1:26" ht="36.75" customHeight="1">
      <c r="B62" s="572" t="s">
        <v>55991</v>
      </c>
      <c r="C62" s="479" t="s">
        <v>2774</v>
      </c>
      <c r="D62" s="493" t="str">
        <f>VLOOKUP(C62,'EMOP 04-2022'!A:J,2,0)</f>
        <v>TRANSPORTE DE ANDAIME TUBULAR,CONSIDERANDO-SE A AREA DE PROJECAO VERTICAL DO ANDAIME,EXCLUSIVE CARGA,DESCARGA E TEMPO DE ESPERA DO CAMINHAO(VIDE ITEM 04.021.0010)</v>
      </c>
      <c r="E62" s="483" t="str">
        <f>VLOOKUP(C62,'EMOP 04-2022'!A:J,9,0)</f>
        <v>M2XKM</v>
      </c>
      <c r="F62" s="29">
        <f>'MEMÓRIA DE CÁLCULO'!K248</f>
        <v>9450</v>
      </c>
      <c r="G62" s="491"/>
      <c r="H62" s="454"/>
      <c r="I62" s="567"/>
      <c r="J62" s="33"/>
      <c r="M62" s="450"/>
    </row>
    <row r="63" spans="1:26" ht="42.75" customHeight="1">
      <c r="B63" s="572" t="s">
        <v>55992</v>
      </c>
      <c r="C63" s="479" t="s">
        <v>54563</v>
      </c>
      <c r="D63" s="492" t="str">
        <f>VLOOKUP(C63,'SINAPI 04-2022'!A:D,2,0)</f>
        <v>CARGA, MANOBRA E DESCARGA DE ENTULHO EM CAMINHÃO BASCULANTE 10 M³ - CARGA COM ESCAVADEIRA HIDRÁULICA  (CAÇAMBA DE 0,80 M³ / 111 HP) E DESCARGA LIVRE (UNIDADE: M3). AF_07/2020</v>
      </c>
      <c r="E63" s="28" t="str">
        <f>VLOOKUP(C63,'SINAPI 04-2022'!A:D,3,0)</f>
        <v>M3</v>
      </c>
      <c r="F63" s="454">
        <v>2907.02</v>
      </c>
      <c r="G63" s="496"/>
      <c r="H63" s="454"/>
      <c r="I63" s="567"/>
      <c r="J63" s="33"/>
      <c r="M63" s="450"/>
    </row>
    <row r="64" spans="1:26" ht="48" customHeight="1">
      <c r="B64" s="572" t="s">
        <v>57120</v>
      </c>
      <c r="C64" s="479" t="s">
        <v>54530</v>
      </c>
      <c r="D64" s="492" t="str">
        <f>VLOOKUP(C64,'SINAPI 04-2022'!A:D,2,0)</f>
        <v>CARGA, MANOBRA E DESCARGA DE SOLOS E MATERIAIS GRANULARES EM CAMINHÃO BASCULANTE 10 M³ - CARGA COM PÁ CARREGADEIRA (CAÇAMBA DE 1,7 A 2,8 M³ / 128 HP) E DESCARGA LIVRE (UNIDADE: M3). AF_07/2020</v>
      </c>
      <c r="E64" s="28" t="str">
        <f>VLOOKUP(C64,'SINAPI 04-2022'!A:D,3,0)</f>
        <v>M3</v>
      </c>
      <c r="F64" s="454">
        <f>'MEMÓRIA DE CÁLCULO'!K264</f>
        <v>102.60000000000001</v>
      </c>
      <c r="G64" s="496"/>
      <c r="H64" s="454"/>
      <c r="I64" s="567"/>
      <c r="J64" s="33"/>
      <c r="M64" s="450"/>
    </row>
    <row r="65" spans="2:26" ht="39" customHeight="1">
      <c r="B65" s="572" t="s">
        <v>57121</v>
      </c>
      <c r="C65" s="479" t="s">
        <v>31091</v>
      </c>
      <c r="D65" s="492" t="str">
        <f>VLOOKUP(C65,'SINAPI 04-2022'!A:D,2,0)</f>
        <v>TRANSPORTE COM CAMINHÃO BASCULANTE DE 10 M³, EM VIA URBANA PAVIMENTADA, DMT ATÉ 30 KM (UNIDADE: M3XKM). AF_07/2020</v>
      </c>
      <c r="E65" s="28" t="str">
        <f>VLOOKUP(C65,'SINAPI 04-2022'!A:D,3,0)</f>
        <v>M3XKM</v>
      </c>
      <c r="F65" s="454">
        <f>'MEMÓRIA DE CÁLCULO'!K279</f>
        <v>10037.771399999998</v>
      </c>
      <c r="G65" s="496"/>
      <c r="H65" s="454"/>
      <c r="I65" s="567"/>
      <c r="J65" s="33"/>
      <c r="M65" s="450"/>
    </row>
    <row r="66" spans="2:26" ht="16.5" customHeight="1">
      <c r="B66" s="572"/>
      <c r="C66" s="480"/>
      <c r="D66" s="30"/>
      <c r="E66" s="481"/>
      <c r="F66" s="39"/>
      <c r="G66" s="532"/>
      <c r="H66" s="532" t="s">
        <v>15</v>
      </c>
      <c r="I66" s="570">
        <f>SUM(I60:I65)</f>
        <v>0</v>
      </c>
      <c r="J66" s="33"/>
      <c r="M66" s="450"/>
    </row>
    <row r="67" spans="2:26" ht="16.5" customHeight="1">
      <c r="B67" s="571" t="s">
        <v>35</v>
      </c>
      <c r="C67" s="680" t="s">
        <v>55627</v>
      </c>
      <c r="D67" s="680"/>
      <c r="E67" s="680" t="s">
        <v>14</v>
      </c>
      <c r="F67" s="680"/>
      <c r="G67" s="680"/>
      <c r="H67" s="680"/>
      <c r="I67" s="681"/>
      <c r="J67" s="33"/>
      <c r="K67" s="478"/>
      <c r="L67" s="478"/>
      <c r="M67" s="450"/>
      <c r="N67" s="478"/>
      <c r="O67" s="478"/>
      <c r="P67" s="478"/>
      <c r="Q67" s="478"/>
      <c r="R67" s="478"/>
      <c r="S67" s="478"/>
      <c r="T67" s="478"/>
      <c r="U67" s="478"/>
      <c r="V67" s="478"/>
      <c r="W67" s="478"/>
      <c r="X67" s="478"/>
      <c r="Y67" s="478"/>
      <c r="Z67" s="478"/>
    </row>
    <row r="68" spans="2:26" ht="69.75" customHeight="1">
      <c r="B68" s="566" t="s">
        <v>57032</v>
      </c>
      <c r="C68" s="395" t="s">
        <v>10143</v>
      </c>
      <c r="D68" s="493" t="str">
        <f>VLOOKUP(C68,'EMOP 04-2022'!A:J,2,0)</f>
        <v>CONCRETO ARMADO,FCK=30MPA,INCLUINDO MATERIAIS PARA 1,00M3 DE CONCRETO(IMPORTADO DE USINA)ADENSADO E COLOCADO,14,00M2 DEAREA MOLDADA,FORMAS E ESCORAMENTO CONFORME ITENS 11.004.0022 E 11.004.0035,60KG DE ACO CA-50,INCLUSIVE MAO-DE-OBRA PARACORTE,DOBRAGEM,MONTAGEM E COLOCACAO NAS FORMAS</v>
      </c>
      <c r="E68" s="483" t="str">
        <f>VLOOKUP(C68,'EMOP 04-2022'!A:J,9,0)</f>
        <v>M3</v>
      </c>
      <c r="F68" s="29">
        <f>'MEMÓRIA DE CÁLCULO'!K287</f>
        <v>140.91999999999996</v>
      </c>
      <c r="G68" s="491"/>
      <c r="H68" s="454"/>
      <c r="I68" s="567"/>
      <c r="J68" s="33"/>
      <c r="K68" s="478"/>
      <c r="L68" s="478"/>
      <c r="M68" s="450"/>
      <c r="N68" s="478"/>
      <c r="O68" s="478"/>
      <c r="P68" s="478"/>
      <c r="Q68" s="478"/>
      <c r="R68" s="478"/>
      <c r="S68" s="478"/>
      <c r="T68" s="478"/>
      <c r="U68" s="478"/>
      <c r="V68" s="478"/>
      <c r="W68" s="478"/>
      <c r="X68" s="478"/>
      <c r="Y68" s="478"/>
      <c r="Z68" s="478"/>
    </row>
    <row r="69" spans="2:26" ht="33" customHeight="1">
      <c r="B69" s="566" t="s">
        <v>57033</v>
      </c>
      <c r="C69" s="397" t="s">
        <v>27851</v>
      </c>
      <c r="D69" s="492" t="str">
        <f>VLOOKUP(C69,'SINAPI 04-2022'!A:D,2,0)</f>
        <v>LASTRO DE CONCRETO MAGRO, APLICADO EM BLOCOS DE COROAMENTO OU SAPATAS, ESPESSURA DE 5 CM. AF_08/2017</v>
      </c>
      <c r="E69" s="28" t="str">
        <f>VLOOKUP(C69,'SINAPI 04-2022'!A:D,3,0)</f>
        <v>M2</v>
      </c>
      <c r="F69" s="454">
        <f>'MEMÓRIA DE CÁLCULO'!K353</f>
        <v>115.67999999999999</v>
      </c>
      <c r="G69" s="568"/>
      <c r="H69" s="454"/>
      <c r="I69" s="567"/>
      <c r="J69" s="33"/>
      <c r="K69" s="478"/>
      <c r="L69" s="478"/>
      <c r="M69" s="450"/>
      <c r="N69" s="478"/>
      <c r="O69" s="478"/>
      <c r="P69" s="478"/>
      <c r="Q69" s="478"/>
      <c r="R69" s="478"/>
      <c r="S69" s="478"/>
      <c r="T69" s="478"/>
      <c r="U69" s="478"/>
      <c r="V69" s="478"/>
      <c r="W69" s="478"/>
      <c r="X69" s="478"/>
      <c r="Y69" s="478"/>
      <c r="Z69" s="478"/>
    </row>
    <row r="70" spans="2:26" ht="71.25" customHeight="1">
      <c r="B70" s="566" t="s">
        <v>57034</v>
      </c>
      <c r="C70" s="397" t="s">
        <v>11802</v>
      </c>
      <c r="D70" s="493" t="str">
        <f>VLOOKUP(C70,'EMOP 04-2022'!A:J,2,0)</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E70" s="483" t="str">
        <f>VLOOKUP(C70,'EMOP 04-2022'!A:J,9,0)</f>
        <v>M2</v>
      </c>
      <c r="F70" s="29">
        <f>'MEMÓRIA DE CÁLCULO'!K392</f>
        <v>1421</v>
      </c>
      <c r="G70" s="491"/>
      <c r="H70" s="454"/>
      <c r="I70" s="567"/>
      <c r="J70" s="33"/>
      <c r="K70" s="478"/>
      <c r="L70" s="478"/>
      <c r="M70" s="450"/>
      <c r="N70" s="478"/>
      <c r="O70" s="478"/>
      <c r="P70" s="478"/>
      <c r="Q70" s="478"/>
      <c r="R70" s="478"/>
      <c r="S70" s="478"/>
      <c r="T70" s="478"/>
      <c r="U70" s="478"/>
      <c r="V70" s="478"/>
      <c r="W70" s="478"/>
      <c r="X70" s="478"/>
      <c r="Y70" s="478"/>
      <c r="Z70" s="478"/>
    </row>
    <row r="71" spans="2:26" ht="54.75" customHeight="1">
      <c r="B71" s="566" t="s">
        <v>26274</v>
      </c>
      <c r="C71" s="395" t="s">
        <v>10338</v>
      </c>
      <c r="D71" s="493" t="str">
        <f>VLOOKUP(C71,'EMOP 04-2022'!A:J,2,0)</f>
        <v>LAJE PRE-MOLDADA BETA 16,PARA SOBRECARGA DE 3,5KN/M2 E VAO DE 5,20M,CONSIDERANDO VIGOTAS,EPS E ARMADURA NEGATIVA,INCLUSIVE CAPEAMENTO DE 4CM DE ESPESSURA,COM CONCRETO FCK=20MPA E ESCORAMENTO,CONFORME ABNT NBR 14859.FORNECIMENTO E MONTAGEM DO CONJUNTO</v>
      </c>
      <c r="E71" s="483" t="str">
        <f>VLOOKUP(C71,'EMOP 04-2022'!A:J,9,0)</f>
        <v>M2</v>
      </c>
      <c r="F71" s="29">
        <f>'MEMÓRIA DE CÁLCULO'!K398</f>
        <v>269</v>
      </c>
      <c r="G71" s="491"/>
      <c r="H71" s="454"/>
      <c r="I71" s="567"/>
      <c r="J71" s="33"/>
      <c r="K71" s="478"/>
      <c r="L71" s="478"/>
      <c r="M71" s="450"/>
      <c r="N71" s="478"/>
      <c r="O71" s="478"/>
      <c r="P71" s="478"/>
      <c r="Q71" s="478"/>
      <c r="R71" s="478"/>
      <c r="S71" s="478"/>
      <c r="T71" s="478"/>
      <c r="U71" s="478"/>
      <c r="V71" s="478"/>
      <c r="W71" s="478"/>
      <c r="X71" s="478"/>
      <c r="Y71" s="478"/>
      <c r="Z71" s="478"/>
    </row>
    <row r="72" spans="2:26" ht="30.75" customHeight="1">
      <c r="B72" s="566" t="s">
        <v>55941</v>
      </c>
      <c r="C72" s="395" t="s">
        <v>28128</v>
      </c>
      <c r="D72" s="492" t="str">
        <f>VLOOKUP(C72,'SINAPI 04-2022'!A:D,2,0)</f>
        <v>VERGA PRÉ-MOLDADA PARA JANELAS COM ATÉ 1,5 M DE VÃO. AF_03/2016</v>
      </c>
      <c r="E72" s="28" t="str">
        <f>VLOOKUP(C72,'SINAPI 04-2022'!A:D,3,0)</f>
        <v>M</v>
      </c>
      <c r="F72" s="454">
        <f>'MEMÓRIA DE CÁLCULO'!K408</f>
        <v>8.9</v>
      </c>
      <c r="G72" s="496"/>
      <c r="H72" s="454"/>
      <c r="I72" s="567"/>
      <c r="J72" s="33"/>
      <c r="K72" s="478"/>
      <c r="L72" s="478"/>
      <c r="M72" s="450"/>
      <c r="N72" s="478"/>
      <c r="O72" s="478"/>
      <c r="P72" s="478"/>
      <c r="Q72" s="478"/>
      <c r="R72" s="478"/>
      <c r="S72" s="478"/>
      <c r="T72" s="478"/>
      <c r="U72" s="478"/>
      <c r="V72" s="478"/>
      <c r="W72" s="478"/>
      <c r="X72" s="478"/>
      <c r="Y72" s="478"/>
      <c r="Z72" s="478"/>
    </row>
    <row r="73" spans="2:26" ht="30.75" customHeight="1">
      <c r="B73" s="566" t="s">
        <v>55942</v>
      </c>
      <c r="C73" s="395" t="s">
        <v>28140</v>
      </c>
      <c r="D73" s="492" t="str">
        <f>VLOOKUP(C73,'SINAPI 04-2022'!A:D,2,0)</f>
        <v>CONTRAVERGA PRÉ-MOLDADA PARA VÃOS DE ATÉ 1,5 M DE COMPRIMENTO. AF_03/2016</v>
      </c>
      <c r="E73" s="28" t="str">
        <f>VLOOKUP(C73,'SINAPI 04-2022'!A:D,3,0)</f>
        <v>M</v>
      </c>
      <c r="F73" s="454">
        <f>'MEMÓRIA DE CÁLCULO'!K419</f>
        <v>8.9</v>
      </c>
      <c r="G73" s="496"/>
      <c r="H73" s="454"/>
      <c r="I73" s="567"/>
      <c r="J73" s="33"/>
      <c r="K73" s="478"/>
      <c r="L73" s="478"/>
      <c r="M73" s="450"/>
      <c r="N73" s="478"/>
      <c r="O73" s="478"/>
      <c r="P73" s="478"/>
      <c r="Q73" s="478"/>
      <c r="R73" s="478"/>
      <c r="S73" s="478"/>
      <c r="T73" s="478"/>
      <c r="U73" s="478"/>
      <c r="V73" s="478"/>
      <c r="W73" s="478"/>
      <c r="X73" s="478"/>
      <c r="Y73" s="478"/>
      <c r="Z73" s="478"/>
    </row>
    <row r="74" spans="2:26" ht="30.75" customHeight="1">
      <c r="B74" s="566" t="s">
        <v>55943</v>
      </c>
      <c r="C74" s="395" t="s">
        <v>28129</v>
      </c>
      <c r="D74" s="492" t="str">
        <f>VLOOKUP(C74,'SINAPI 04-2022'!A:D,2,0)</f>
        <v>VERGA PRÉ-MOLDADA PARA JANELAS COM MAIS DE 1,5 M DE VÃO. AF_03/2016</v>
      </c>
      <c r="E74" s="28" t="str">
        <f>VLOOKUP(C74,'SINAPI 04-2022'!A:D,3,0)</f>
        <v>M</v>
      </c>
      <c r="F74" s="454">
        <f>'MEMÓRIA DE CÁLCULO'!K430</f>
        <v>28.16</v>
      </c>
      <c r="G74" s="496"/>
      <c r="H74" s="454"/>
      <c r="I74" s="567"/>
      <c r="J74" s="33"/>
      <c r="K74" s="478"/>
      <c r="L74" s="478"/>
      <c r="M74" s="450"/>
      <c r="N74" s="478"/>
      <c r="O74" s="478"/>
      <c r="P74" s="478"/>
      <c r="Q74" s="478"/>
      <c r="R74" s="478"/>
      <c r="S74" s="478"/>
      <c r="T74" s="478"/>
      <c r="U74" s="478"/>
      <c r="V74" s="478"/>
      <c r="W74" s="478"/>
      <c r="X74" s="478"/>
      <c r="Y74" s="478"/>
      <c r="Z74" s="478"/>
    </row>
    <row r="75" spans="2:26" ht="30.75" customHeight="1">
      <c r="B75" s="566" t="s">
        <v>55944</v>
      </c>
      <c r="C75" s="395" t="s">
        <v>28141</v>
      </c>
      <c r="D75" s="492" t="str">
        <f>VLOOKUP(C75,'SINAPI 04-2022'!A:D,2,0)</f>
        <v>CONTRAVERGA PRÉ-MOLDADA PARA VÃOS DE MAIS DE 1,5 M DE COMPRIMENTO. AF_03/2016</v>
      </c>
      <c r="E75" s="28" t="str">
        <f>VLOOKUP(C75,'SINAPI 04-2022'!A:D,3,0)</f>
        <v>M</v>
      </c>
      <c r="F75" s="454">
        <f>'MEMÓRIA DE CÁLCULO'!K444</f>
        <v>28.16</v>
      </c>
      <c r="G75" s="496"/>
      <c r="H75" s="454"/>
      <c r="I75" s="567"/>
      <c r="J75" s="33"/>
      <c r="K75" s="478"/>
      <c r="L75" s="478"/>
      <c r="M75" s="450"/>
      <c r="N75" s="478"/>
      <c r="O75" s="478"/>
      <c r="P75" s="478"/>
      <c r="Q75" s="478"/>
      <c r="R75" s="478"/>
      <c r="S75" s="478"/>
      <c r="T75" s="478"/>
      <c r="U75" s="478"/>
      <c r="V75" s="478"/>
      <c r="W75" s="478"/>
      <c r="X75" s="478"/>
      <c r="Y75" s="478"/>
      <c r="Z75" s="478"/>
    </row>
    <row r="76" spans="2:26" ht="30.75" customHeight="1">
      <c r="B76" s="566" t="s">
        <v>55993</v>
      </c>
      <c r="C76" s="395" t="s">
        <v>28130</v>
      </c>
      <c r="D76" s="492" t="str">
        <f>VLOOKUP(C76,'SINAPI 04-2022'!A:D,2,0)</f>
        <v>VERGA PRÉ-MOLDADA PARA PORTAS COM ATÉ 1,5 M DE VÃO. AF_03/2016</v>
      </c>
      <c r="E76" s="28" t="str">
        <f>VLOOKUP(C76,'SINAPI 04-2022'!A:D,3,0)</f>
        <v>M</v>
      </c>
      <c r="F76" s="454">
        <f>'MEMÓRIA DE CÁLCULO'!K457</f>
        <v>13</v>
      </c>
      <c r="G76" s="496"/>
      <c r="H76" s="454"/>
      <c r="I76" s="567"/>
      <c r="J76" s="33"/>
      <c r="K76" s="478"/>
      <c r="L76" s="478"/>
      <c r="M76" s="450"/>
      <c r="N76" s="478"/>
      <c r="O76" s="478"/>
      <c r="P76" s="478"/>
      <c r="Q76" s="478"/>
      <c r="R76" s="478"/>
      <c r="S76" s="478"/>
      <c r="T76" s="478"/>
      <c r="U76" s="478"/>
      <c r="V76" s="478"/>
      <c r="W76" s="478"/>
      <c r="X76" s="478"/>
      <c r="Y76" s="478"/>
      <c r="Z76" s="478"/>
    </row>
    <row r="77" spans="2:26" ht="30.75" customHeight="1">
      <c r="B77" s="566" t="s">
        <v>56070</v>
      </c>
      <c r="C77" s="395" t="s">
        <v>28131</v>
      </c>
      <c r="D77" s="492" t="str">
        <f>VLOOKUP(C77,'SINAPI 04-2022'!A:D,2,0)</f>
        <v>VERGA PRÉ-MOLDADA PARA PORTAS COM MAIS DE 1,5 M DE VÃO. AF_03/2016</v>
      </c>
      <c r="E77" s="28" t="str">
        <f>VLOOKUP(C77,'SINAPI 04-2022'!A:D,3,0)</f>
        <v>M</v>
      </c>
      <c r="F77" s="454">
        <f>'MEMÓRIA DE CÁLCULO'!K478</f>
        <v>6</v>
      </c>
      <c r="G77" s="496"/>
      <c r="H77" s="454"/>
      <c r="I77" s="567"/>
      <c r="J77" s="33"/>
      <c r="K77" s="478"/>
      <c r="L77" s="478"/>
      <c r="M77" s="450"/>
      <c r="N77" s="478"/>
      <c r="O77" s="478"/>
      <c r="P77" s="478"/>
      <c r="Q77" s="478"/>
      <c r="R77" s="478"/>
      <c r="S77" s="478"/>
      <c r="T77" s="478"/>
      <c r="U77" s="478"/>
      <c r="V77" s="478"/>
      <c r="W77" s="478"/>
      <c r="X77" s="478"/>
      <c r="Y77" s="478"/>
      <c r="Z77" s="478"/>
    </row>
    <row r="78" spans="2:26" ht="79.5" customHeight="1">
      <c r="B78" s="566" t="s">
        <v>56071</v>
      </c>
      <c r="C78" s="395" t="s">
        <v>10184</v>
      </c>
      <c r="D78" s="493" t="str">
        <f>VLOOKUP(C78,'EMOP 04-2022'!A:J,2,0)</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E78" s="483" t="str">
        <f>VLOOKUP(C78,'EMOP 04-2022'!A:J,9,0)</f>
        <v>M2</v>
      </c>
      <c r="F78" s="29">
        <f>'MEMÓRIA DE CÁLCULO'!K486</f>
        <v>1800</v>
      </c>
      <c r="G78" s="491"/>
      <c r="H78" s="454"/>
      <c r="I78" s="567"/>
      <c r="J78" s="33"/>
      <c r="K78" s="478"/>
      <c r="L78" s="478"/>
      <c r="M78" s="450"/>
      <c r="N78" s="478"/>
      <c r="O78" s="478"/>
      <c r="P78" s="478"/>
      <c r="Q78" s="478"/>
      <c r="R78" s="478"/>
      <c r="S78" s="478"/>
      <c r="T78" s="478"/>
      <c r="U78" s="478"/>
      <c r="V78" s="478"/>
      <c r="W78" s="478"/>
      <c r="X78" s="478"/>
      <c r="Y78" s="478"/>
      <c r="Z78" s="478"/>
    </row>
    <row r="79" spans="2:26" ht="56.25" customHeight="1">
      <c r="B79" s="566" t="s">
        <v>62800</v>
      </c>
      <c r="C79" s="395" t="s">
        <v>9332</v>
      </c>
      <c r="D79" s="493" t="str">
        <f>VLOOKUP(C79,'EMOP 04-2022'!A:J,2,0)</f>
        <v>ESTACA DE CONCRETO ARMADO,MOLDADA NO TERRENO,TIPO HELICE CONTINUA,DIAMETRO DE 400MM,CAPACIDADE DE CARGA DE 60T A 80T,INCLUSIVE FORNECIMENTO DOS MATERIAIS CONSIDERANDO O TRECHO CRAVADO E CONCRETADO</v>
      </c>
      <c r="E79" s="483" t="str">
        <f>VLOOKUP(C79,'EMOP 04-2022'!A:J,9,0)</f>
        <v>M</v>
      </c>
      <c r="F79" s="29">
        <f>'MEMÓRIA DE CÁLCULO'!K491</f>
        <v>56</v>
      </c>
      <c r="G79" s="491"/>
      <c r="H79" s="454"/>
      <c r="I79" s="567"/>
      <c r="J79" s="33"/>
      <c r="K79" s="478"/>
      <c r="L79" s="478"/>
      <c r="M79" s="450"/>
      <c r="N79" s="478"/>
      <c r="O79" s="478"/>
      <c r="P79" s="478"/>
      <c r="Q79" s="478"/>
      <c r="R79" s="478"/>
      <c r="S79" s="478"/>
      <c r="T79" s="478"/>
      <c r="U79" s="478"/>
      <c r="V79" s="478"/>
      <c r="W79" s="478"/>
      <c r="X79" s="478"/>
      <c r="Y79" s="478"/>
      <c r="Z79" s="478"/>
    </row>
    <row r="80" spans="2:26" ht="35.25" customHeight="1">
      <c r="B80" s="566" t="s">
        <v>62801</v>
      </c>
      <c r="C80" s="395" t="s">
        <v>27839</v>
      </c>
      <c r="D80" s="492" t="str">
        <f>VLOOKUP(C80,'SINAPI 04-2022'!A:D,2,0)</f>
        <v>ARRASAMENTO MECANICO DE ESTACA DE CONCRETO ARMADO, DIAMETROS DE ATÉ 40 CM. AF_05/2021</v>
      </c>
      <c r="E80" s="28" t="str">
        <f>VLOOKUP(C80,'SINAPI 04-2022'!A:D,3,0)</f>
        <v>UN</v>
      </c>
      <c r="F80" s="454">
        <f>'MEMÓRIA DE CÁLCULO'!K499</f>
        <v>8</v>
      </c>
      <c r="G80" s="496"/>
      <c r="H80" s="454"/>
      <c r="I80" s="567"/>
      <c r="J80" s="33"/>
      <c r="K80" s="478"/>
      <c r="L80" s="478"/>
      <c r="M80" s="450"/>
      <c r="N80" s="478"/>
      <c r="O80" s="478"/>
      <c r="P80" s="478"/>
      <c r="Q80" s="478"/>
      <c r="R80" s="478"/>
      <c r="S80" s="478"/>
      <c r="T80" s="478"/>
      <c r="U80" s="478"/>
      <c r="V80" s="478"/>
      <c r="W80" s="478"/>
      <c r="X80" s="478"/>
      <c r="Y80" s="478"/>
      <c r="Z80" s="478"/>
    </row>
    <row r="81" spans="1:26" ht="16.5" customHeight="1">
      <c r="B81" s="572"/>
      <c r="C81" s="480"/>
      <c r="D81" s="30"/>
      <c r="E81" s="481"/>
      <c r="F81" s="39"/>
      <c r="G81" s="532"/>
      <c r="H81" s="532" t="s">
        <v>15</v>
      </c>
      <c r="I81" s="570">
        <f>SUM(I68:I80)</f>
        <v>0</v>
      </c>
      <c r="J81" s="33"/>
      <c r="K81" s="478"/>
      <c r="L81" s="478"/>
      <c r="M81" s="450"/>
      <c r="N81" s="478"/>
      <c r="O81" s="478"/>
      <c r="P81" s="478"/>
      <c r="Q81" s="478"/>
      <c r="R81" s="478"/>
      <c r="S81" s="478"/>
      <c r="T81" s="478"/>
      <c r="U81" s="478"/>
      <c r="V81" s="478"/>
      <c r="W81" s="478"/>
      <c r="X81" s="478"/>
      <c r="Y81" s="478"/>
      <c r="Z81" s="478"/>
    </row>
    <row r="82" spans="1:26" ht="16.5" customHeight="1">
      <c r="B82" s="571" t="s">
        <v>55610</v>
      </c>
      <c r="C82" s="680" t="s">
        <v>55931</v>
      </c>
      <c r="D82" s="680"/>
      <c r="E82" s="680"/>
      <c r="F82" s="680"/>
      <c r="G82" s="680"/>
      <c r="H82" s="680"/>
      <c r="I82" s="681"/>
      <c r="J82" s="33"/>
    </row>
    <row r="83" spans="1:26" ht="48.75" customHeight="1">
      <c r="A83" s="34" t="str">
        <f t="shared" ref="A83:A84" si="2">B83&amp;C83</f>
        <v>7.1103318</v>
      </c>
      <c r="B83" s="573" t="s">
        <v>55994</v>
      </c>
      <c r="C83" s="395">
        <v>103318</v>
      </c>
      <c r="D83" s="492" t="str">
        <f>VLOOKUP(C83,'SINAPI 04-2022'!A:D,2,0)</f>
        <v>ALVENARIA DE VEDAÇÃO DE BLOCOS VAZADOS DE CONCRETO DE 14X19X39 CM (ESPESSURA 14 CM)  E ARGAMASSA DE ASSENTAMENTO COM PREPARO EM BETONEIRA. AF_12/2021</v>
      </c>
      <c r="E83" s="28" t="str">
        <f>VLOOKUP(C83,'SINAPI 04-2022'!A:D,3,0)</f>
        <v>M2</v>
      </c>
      <c r="F83" s="29">
        <f>'MEMÓRIA DE CÁLCULO'!K506</f>
        <v>733.53</v>
      </c>
      <c r="G83" s="496"/>
      <c r="H83" s="454"/>
      <c r="I83" s="567"/>
      <c r="J83" s="33"/>
    </row>
    <row r="84" spans="1:26" ht="42.75" customHeight="1">
      <c r="A84" s="34" t="str">
        <f t="shared" si="2"/>
        <v>7.213.001.0015-0</v>
      </c>
      <c r="B84" s="573" t="s">
        <v>55995</v>
      </c>
      <c r="C84" s="395" t="s">
        <v>10990</v>
      </c>
      <c r="D84" s="493" t="str">
        <f>VLOOKUP(C84,'EMOP 04-2022'!A:J,2,0)</f>
        <v>EMBOCO COM ARGAMASSA DE CIMENTO E AREIA,NO TRACO 1:1,5 COM 1,5CM DE ESPESSURA,INCLUSIVE CHAPISCO DE CIMENTO E AREIA,NO TRACO 1:3</v>
      </c>
      <c r="E84" s="483" t="str">
        <f>VLOOKUP(C84,'EMOP 04-2022'!A:J,9,0)</f>
        <v>M2</v>
      </c>
      <c r="F84" s="29">
        <v>1725.99</v>
      </c>
      <c r="G84" s="491"/>
      <c r="H84" s="454"/>
      <c r="I84" s="567"/>
      <c r="J84" s="33"/>
    </row>
    <row r="85" spans="1:26" ht="43.5" customHeight="1">
      <c r="A85" s="34"/>
      <c r="B85" s="573" t="s">
        <v>55996</v>
      </c>
      <c r="C85" s="395" t="s">
        <v>27848</v>
      </c>
      <c r="D85" s="492" t="str">
        <f>VLOOKUP(C85,'SINAPI 04-2022'!A:D,2,0)</f>
        <v>LASTRO DE CONCRETO MAGRO, APLICADO EM PISOS, LAJES SOBRE SOLO OU RADIERS, ESPESSURA DE 5 CM. AF_07/2016</v>
      </c>
      <c r="E85" s="28" t="str">
        <f>VLOOKUP(C85,'SINAPI 04-2022'!A:D,3,0)</f>
        <v>M2</v>
      </c>
      <c r="F85" s="454">
        <f>'MEMÓRIA DE CÁLCULO'!K563</f>
        <v>168.32999999999996</v>
      </c>
      <c r="G85" s="496"/>
      <c r="H85" s="454"/>
      <c r="I85" s="567"/>
      <c r="J85" s="33"/>
      <c r="M85" s="450"/>
    </row>
    <row r="86" spans="1:26" ht="42.75" customHeight="1">
      <c r="A86" s="34"/>
      <c r="B86" s="573" t="s">
        <v>55997</v>
      </c>
      <c r="C86" s="395" t="s">
        <v>30576</v>
      </c>
      <c r="D86" s="492" t="str">
        <f>VLOOKUP(C86,'SINAPI 04-2022'!A:D,2,0)</f>
        <v>CONTRAPISO EM ARGAMASSA TRAÇO 1:4 (CIMENTO E AREIA), PREPARO MECÂNICO COM BETONEIRA 400 L, APLICADO EM ÁREAS SECAS SOBRE LAJE, ADERIDO, ACABAMENTO NÃO REFORÇADO, ESPESSURA 3CM. AF_07/2021</v>
      </c>
      <c r="E86" s="28" t="str">
        <f>VLOOKUP(C86,'SINAPI 04-2022'!A:D,3,0)</f>
        <v>M2</v>
      </c>
      <c r="F86" s="454">
        <f>'MEMÓRIA DE CÁLCULO'!K581</f>
        <v>168.32999999999996</v>
      </c>
      <c r="G86" s="496"/>
      <c r="H86" s="454"/>
      <c r="I86" s="567"/>
      <c r="J86" s="33"/>
      <c r="M86" s="450"/>
    </row>
    <row r="87" spans="1:26" ht="55.5" customHeight="1">
      <c r="A87" s="34"/>
      <c r="B87" s="573" t="s">
        <v>55998</v>
      </c>
      <c r="C87" s="395" t="s">
        <v>30530</v>
      </c>
      <c r="D87" s="492" t="str">
        <f>VLOOKUP(C87,'SINAPI 04-2022'!A:D,2,0)</f>
        <v>REVESTIMENTO CERÂMICO PARA PISO COM PLACAS TIPO ESMALTADA EXTRA DE DIMENSÕES 45X45 CM APLICADA EM AMBIENTES DE ÁREA ENTRE 5 M2 E 10 M2. AF_06/2014</v>
      </c>
      <c r="E87" s="28" t="str">
        <f>VLOOKUP(C87,'SINAPI 04-2022'!A:D,3,0)</f>
        <v>M2</v>
      </c>
      <c r="F87" s="454">
        <f>'MEMÓRIA DE CÁLCULO'!K599</f>
        <v>168.32999999999996</v>
      </c>
      <c r="G87" s="496"/>
      <c r="H87" s="454"/>
      <c r="I87" s="567"/>
      <c r="J87" s="33"/>
      <c r="M87" s="450"/>
    </row>
    <row r="88" spans="1:26" ht="70.5" customHeight="1">
      <c r="A88" s="34"/>
      <c r="B88" s="573" t="s">
        <v>55999</v>
      </c>
      <c r="C88" s="395" t="s">
        <v>30819</v>
      </c>
      <c r="D88" s="492" t="str">
        <f>VLOOKUP(C88,'SINAPI 04-2022'!A:D,2,0)</f>
        <v>(COMPOSIÇÃO REPRESENTATIVA) DO SERVIÇO DE REVESTIMENTO CERÂMICO PARA PAREDES INTERNAS, MEIA OU PAREDE INTEIRA, PLACAS TIPO ESMALTADA EXTRA DE 20X20 CM, PARA EDIFICAÇÕES HABITACIONAIS UNIFAMILIAR (CASAS) E EDIFICAÇÕES PÚBLICAS PADRÃO. AF_11/2014</v>
      </c>
      <c r="E88" s="28" t="str">
        <f>VLOOKUP(C88,'SINAPI 04-2022'!A:D,3,0)</f>
        <v>M2</v>
      </c>
      <c r="F88" s="29">
        <v>216.52</v>
      </c>
      <c r="G88" s="496"/>
      <c r="H88" s="454"/>
      <c r="I88" s="567"/>
      <c r="J88" s="33"/>
      <c r="M88" s="450"/>
    </row>
    <row r="89" spans="1:26" ht="46.5" customHeight="1">
      <c r="A89" s="34"/>
      <c r="B89" s="573" t="s">
        <v>56000</v>
      </c>
      <c r="C89" s="395" t="s">
        <v>30559</v>
      </c>
      <c r="D89" s="492" t="str">
        <f>VLOOKUP(C89,'SINAPI 04-2022'!A:D,2,0)</f>
        <v>RODAPÉ CERÂMICO DE 7CM DE ALTURA COM PLACAS TIPO ESMALTADA EXTRA DE DIMENSÕES 45X45CM. AF_06/2014</v>
      </c>
      <c r="E89" s="28" t="str">
        <f>VLOOKUP(C89,'SINAPI 04-2022'!A:D,3,0)</f>
        <v>M</v>
      </c>
      <c r="F89" s="454">
        <f>'MEMÓRIA DE CÁLCULO'!K632</f>
        <v>48.16</v>
      </c>
      <c r="G89" s="496"/>
      <c r="H89" s="454"/>
      <c r="I89" s="567"/>
      <c r="J89" s="33"/>
      <c r="M89" s="450"/>
    </row>
    <row r="90" spans="1:26" ht="26.25" customHeight="1">
      <c r="A90" s="34"/>
      <c r="B90" s="573" t="s">
        <v>56001</v>
      </c>
      <c r="C90" s="395" t="s">
        <v>30555</v>
      </c>
      <c r="D90" s="492" t="str">
        <f>VLOOKUP(C90,'SINAPI 04-2022'!A:D,2,0)</f>
        <v>SOLEIRA EM GRANITO, LARGURA 15 CM, ESPESSURA 2,0 CM. AF_09/2020</v>
      </c>
      <c r="E90" s="28" t="str">
        <f>VLOOKUP(C90,'SINAPI 04-2022'!A:D,3,0)</f>
        <v>M</v>
      </c>
      <c r="F90" s="454">
        <f>'MEMÓRIA DE CÁLCULO'!K642</f>
        <v>12.2</v>
      </c>
      <c r="G90" s="496"/>
      <c r="H90" s="454"/>
      <c r="I90" s="567"/>
      <c r="J90" s="33"/>
      <c r="M90" s="450"/>
    </row>
    <row r="91" spans="1:26" ht="38.25" customHeight="1">
      <c r="A91" s="482"/>
      <c r="B91" s="573" t="s">
        <v>56002</v>
      </c>
      <c r="C91" s="395" t="s">
        <v>54426</v>
      </c>
      <c r="D91" s="492" t="str">
        <f>VLOOKUP(C91,'SINAPI 04-2022'!A:D,2,0)</f>
        <v>PEITORIL LINEAR EM GRANITO OU MÁRMORE, L = 15CM, COMPRIMENTO DE ATÉ 2M, ASSENTADO COM ARGAMASSA 1:6 COM ADITIVO. AF_11/2020</v>
      </c>
      <c r="E91" s="28" t="str">
        <f>VLOOKUP(C91,'SINAPI 04-2022'!A:D,3,0)</f>
        <v>M</v>
      </c>
      <c r="F91" s="454">
        <f>'MEMÓRIA DE CÁLCULO'!K661</f>
        <v>35.049999999999997</v>
      </c>
      <c r="G91" s="496"/>
      <c r="H91" s="454"/>
      <c r="I91" s="567"/>
      <c r="J91" s="33"/>
      <c r="K91" s="478"/>
      <c r="L91" s="478"/>
      <c r="M91" s="450"/>
      <c r="N91" s="478"/>
      <c r="O91" s="478"/>
      <c r="P91" s="478"/>
      <c r="Q91" s="478"/>
      <c r="R91" s="478"/>
      <c r="S91" s="478"/>
      <c r="T91" s="478"/>
      <c r="U91" s="478"/>
      <c r="V91" s="478"/>
      <c r="W91" s="478"/>
      <c r="X91" s="478"/>
      <c r="Y91" s="478"/>
      <c r="Z91" s="478"/>
    </row>
    <row r="92" spans="1:26" ht="19.5" customHeight="1">
      <c r="A92" s="482"/>
      <c r="B92" s="572"/>
      <c r="C92" s="480"/>
      <c r="D92" s="30"/>
      <c r="E92" s="481"/>
      <c r="F92" s="39"/>
      <c r="G92" s="532"/>
      <c r="H92" s="532" t="s">
        <v>15</v>
      </c>
      <c r="I92" s="570">
        <f>SUM(I83:I91)</f>
        <v>0</v>
      </c>
      <c r="J92" s="33"/>
      <c r="K92" s="478"/>
      <c r="L92" s="478"/>
      <c r="M92" s="450"/>
      <c r="N92" s="478"/>
      <c r="O92" s="478"/>
      <c r="P92" s="478"/>
      <c r="Q92" s="478"/>
      <c r="R92" s="478"/>
      <c r="S92" s="478"/>
      <c r="T92" s="478"/>
      <c r="U92" s="478"/>
      <c r="V92" s="478"/>
      <c r="W92" s="478"/>
      <c r="X92" s="478"/>
      <c r="Y92" s="478"/>
      <c r="Z92" s="478"/>
    </row>
    <row r="93" spans="1:26" ht="16.5" customHeight="1">
      <c r="B93" s="571" t="s">
        <v>56003</v>
      </c>
      <c r="C93" s="680" t="s">
        <v>55932</v>
      </c>
      <c r="D93" s="680"/>
      <c r="E93" s="680"/>
      <c r="F93" s="680"/>
      <c r="G93" s="680"/>
      <c r="H93" s="680"/>
      <c r="I93" s="681"/>
      <c r="J93" s="33"/>
    </row>
    <row r="94" spans="1:26" ht="31.5" customHeight="1">
      <c r="B94" s="573" t="s">
        <v>56004</v>
      </c>
      <c r="C94" s="395" t="s">
        <v>27436</v>
      </c>
      <c r="D94" s="492" t="str">
        <f>VLOOKUP(C94,'SINAPI 04-2022'!A:D,2,0)</f>
        <v>TELHAMENTO COM TELHA METÁLICA TERMOACÚSTICA E = 30 MM, COM ATÉ 2 ÁGUAS, INCLUSO IÇAMENTO. AF_07/2019</v>
      </c>
      <c r="E94" s="28" t="str">
        <f>VLOOKUP(C94,'SINAPI 04-2022'!A:D,3,0)</f>
        <v>M2</v>
      </c>
      <c r="F94" s="454">
        <f>'MEMÓRIA DE CÁLCULO'!K681</f>
        <v>1800</v>
      </c>
      <c r="G94" s="496"/>
      <c r="H94" s="454"/>
      <c r="I94" s="567"/>
      <c r="J94" s="33"/>
      <c r="K94" s="478"/>
      <c r="L94" s="478"/>
      <c r="M94" s="450"/>
      <c r="N94" s="478"/>
      <c r="O94" s="478"/>
      <c r="P94" s="478"/>
      <c r="Q94" s="478"/>
      <c r="R94" s="478"/>
      <c r="S94" s="478"/>
      <c r="T94" s="478"/>
      <c r="U94" s="478"/>
      <c r="V94" s="478"/>
      <c r="W94" s="478"/>
      <c r="X94" s="478"/>
      <c r="Y94" s="478"/>
      <c r="Z94" s="478"/>
    </row>
    <row r="95" spans="1:26" ht="64.5" customHeight="1">
      <c r="A95" s="34" t="str">
        <f t="shared" ref="A95:A101" si="3">B95&amp;C95</f>
        <v>8.216.005.0006-0</v>
      </c>
      <c r="B95" s="573" t="s">
        <v>56005</v>
      </c>
      <c r="C95" s="395" t="s">
        <v>17404</v>
      </c>
      <c r="D95" s="493" t="str">
        <f>VLOOKUP(C95,'EMOP 04-2022'!A:J,2,0)</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E95" s="483" t="str">
        <f>VLOOKUP(C95,'EMOP 04-2022'!A:J,9,0)</f>
        <v>M2</v>
      </c>
      <c r="F95" s="29">
        <f>'MEMÓRIA DE CÁLCULO'!K685</f>
        <v>1335.4</v>
      </c>
      <c r="G95" s="491"/>
      <c r="H95" s="454"/>
      <c r="I95" s="567"/>
      <c r="J95" s="33"/>
    </row>
    <row r="96" spans="1:26" ht="51.75" customHeight="1">
      <c r="A96" s="482"/>
      <c r="B96" s="573" t="s">
        <v>57021</v>
      </c>
      <c r="C96" s="399" t="s">
        <v>11451</v>
      </c>
      <c r="D96" s="493" t="str">
        <f>VLOOKUP(C96,'EMOP 04-2022'!A:J,2,0)</f>
        <v>VENEZIANA VERTICAL(BRISE SOLEIL)DE CHAPA DE ALUMINIO,COM 1,2MM DE ESPESSURA,FIXADO EM CANTONEIRAS DE ACO APARAFUSADAS,EMEDIDA PELA AREA COLOCADA.FORNECIMENTO E COLOCACAO</v>
      </c>
      <c r="E96" s="483" t="str">
        <f>VLOOKUP(C96,'EMOP 04-2022'!A:J,9,0)</f>
        <v>M2</v>
      </c>
      <c r="F96" s="29">
        <f>'MEMÓRIA DE CÁLCULO'!K689</f>
        <v>194.6</v>
      </c>
      <c r="G96" s="491"/>
      <c r="H96" s="454"/>
      <c r="I96" s="567"/>
      <c r="J96" s="33"/>
      <c r="K96" s="478"/>
      <c r="L96" s="478"/>
      <c r="M96" s="450"/>
      <c r="N96" s="478"/>
      <c r="O96" s="478"/>
      <c r="P96" s="478"/>
      <c r="Q96" s="478"/>
      <c r="R96" s="478"/>
      <c r="S96" s="478"/>
      <c r="T96" s="478"/>
      <c r="U96" s="478"/>
      <c r="V96" s="478"/>
      <c r="W96" s="478"/>
      <c r="X96" s="478"/>
      <c r="Y96" s="478"/>
      <c r="Z96" s="478"/>
    </row>
    <row r="97" spans="1:26" ht="39.75" customHeight="1">
      <c r="A97" s="34" t="str">
        <f t="shared" si="3"/>
        <v>8.494229</v>
      </c>
      <c r="B97" s="573" t="s">
        <v>57035</v>
      </c>
      <c r="C97" s="395" t="s">
        <v>27445</v>
      </c>
      <c r="D97" s="492" t="str">
        <f>VLOOKUP(C97,'SINAPI 04-2022'!A:D,2,0)</f>
        <v>CALHA EM CHAPA DE AÇO GALVANIZADO NÚMERO 24, DESENVOLVIMENTO DE 100 CM, INCLUSO TRANSPORTE VERTICAL. AF_07/2019</v>
      </c>
      <c r="E97" s="28" t="str">
        <f>VLOOKUP(C97,'SINAPI 04-2022'!A:D,3,0)</f>
        <v>M</v>
      </c>
      <c r="F97" s="29">
        <f>'MEMÓRIA DE CÁLCULO'!K694</f>
        <v>90</v>
      </c>
      <c r="G97" s="496"/>
      <c r="H97" s="454"/>
      <c r="I97" s="567"/>
      <c r="J97" s="33"/>
    </row>
    <row r="98" spans="1:26" ht="39.75" customHeight="1">
      <c r="A98" s="482"/>
      <c r="B98" s="573" t="s">
        <v>62759</v>
      </c>
      <c r="C98" s="521" t="s">
        <v>28683</v>
      </c>
      <c r="D98" s="492" t="str">
        <f>VLOOKUP(C98,'SINAPI 04-2022'!A:D,2,0)</f>
        <v>TUBO PVC, SÉRIE R, ÁGUA PLUVIAL, DN 100 MM, FORNECIDO E INSTALADO EM CONDUTORES VERTICAIS DE ÁGUAS PLUVIAIS. AF_12/2014</v>
      </c>
      <c r="E98" s="28" t="str">
        <f>VLOOKUP(C98,'SINAPI 04-2022'!A:D,3,0)</f>
        <v>M</v>
      </c>
      <c r="F98" s="29">
        <f>'MEMÓRIA DE CÁLCULO'!K699</f>
        <v>32</v>
      </c>
      <c r="G98" s="496"/>
      <c r="H98" s="454"/>
      <c r="I98" s="567"/>
      <c r="J98" s="33"/>
      <c r="K98" s="478"/>
      <c r="L98" s="478"/>
      <c r="M98" s="450"/>
      <c r="N98" s="478"/>
      <c r="O98" s="478"/>
      <c r="P98" s="478"/>
      <c r="Q98" s="478"/>
      <c r="R98" s="478"/>
      <c r="S98" s="478"/>
      <c r="T98" s="478"/>
      <c r="U98" s="478"/>
      <c r="V98" s="478"/>
      <c r="W98" s="478"/>
      <c r="X98" s="478"/>
      <c r="Y98" s="478"/>
      <c r="Z98" s="478"/>
    </row>
    <row r="99" spans="1:26" ht="21.75" customHeight="1">
      <c r="A99" s="34" t="str">
        <f t="shared" si="3"/>
        <v/>
      </c>
      <c r="B99" s="572"/>
      <c r="C99" s="480"/>
      <c r="D99" s="30"/>
      <c r="E99" s="481"/>
      <c r="F99" s="39"/>
      <c r="G99" s="532"/>
      <c r="H99" s="532" t="s">
        <v>15</v>
      </c>
      <c r="I99" s="570">
        <f>SUM(I94:I98)</f>
        <v>0</v>
      </c>
      <c r="J99" s="33"/>
    </row>
    <row r="100" spans="1:26" ht="18.75" customHeight="1">
      <c r="A100" s="34"/>
      <c r="B100" s="571" t="s">
        <v>56006</v>
      </c>
      <c r="C100" s="680" t="s">
        <v>55933</v>
      </c>
      <c r="D100" s="680"/>
      <c r="E100" s="680"/>
      <c r="F100" s="680"/>
      <c r="G100" s="680"/>
      <c r="H100" s="680"/>
      <c r="I100" s="681"/>
      <c r="J100" s="33"/>
      <c r="M100" s="450"/>
    </row>
    <row r="101" spans="1:26" ht="48" customHeight="1">
      <c r="A101" s="34" t="str">
        <f t="shared" si="3"/>
        <v>9.114.006.0012-0</v>
      </c>
      <c r="B101" s="566" t="s">
        <v>56007</v>
      </c>
      <c r="C101" s="395" t="s">
        <v>12559</v>
      </c>
      <c r="D101" s="493" t="str">
        <f>VLOOKUP(C101,'EMOP 04-2022'!A:J,2,0)</f>
        <v>PORTA DE MADEIRA DE LEI EM COMPENSADO DE 70X210X3,5CM,FOLHEADA NAS 2 FACES,ADUELA DE 13X3CM E ALIZARES DE 5X2CM,EXCLUSIVE FERRAGENS.FORNECIMENTO E COLOCACAO</v>
      </c>
      <c r="E101" s="483" t="str">
        <f>VLOOKUP(C101,'EMOP 04-2022'!A:J,9,0)</f>
        <v>UN</v>
      </c>
      <c r="F101" s="29">
        <f>'MEMÓRIA DE CÁLCULO'!K707</f>
        <v>2</v>
      </c>
      <c r="G101" s="491"/>
      <c r="H101" s="454"/>
      <c r="I101" s="567"/>
      <c r="J101" s="33"/>
    </row>
    <row r="102" spans="1:26" ht="56.25" customHeight="1">
      <c r="A102" s="34"/>
      <c r="B102" s="566" t="s">
        <v>56008</v>
      </c>
      <c r="C102" s="395" t="s">
        <v>12557</v>
      </c>
      <c r="D102" s="493" t="str">
        <f>VLOOKUP(C102,'EMOP 04-2022'!A:J,2,0)</f>
        <v>PORTA DE MADEIRA DE LEI EM COMPENSADO DE 80X210X3,5CM FOLHEADA NAS 2 FACES,ADUELA DE 13X3CM E ALIZARES DE 5X2CM,EXCLUSIVE FERRAGENS.FORNECIMENTO E COLOCACAO</v>
      </c>
      <c r="E102" s="483" t="str">
        <f>VLOOKUP(C102,'EMOP 04-2022'!A:J,9,0)</f>
        <v>UN</v>
      </c>
      <c r="F102" s="29">
        <f>'MEMÓRIA DE CÁLCULO'!K715</f>
        <v>6</v>
      </c>
      <c r="G102" s="491"/>
      <c r="H102" s="454"/>
      <c r="I102" s="567"/>
      <c r="J102" s="33"/>
      <c r="M102" s="450"/>
    </row>
    <row r="103" spans="1:26" ht="54.75" customHeight="1">
      <c r="A103" s="482"/>
      <c r="B103" s="566" t="s">
        <v>56009</v>
      </c>
      <c r="C103" s="395" t="s">
        <v>12553</v>
      </c>
      <c r="D103" s="493" t="str">
        <f>VLOOKUP(C103,'EMOP 04-2022'!A:J,2,0)</f>
        <v>PORTA DE MADEIRA DE LEI EM COMPENSADO DE 100X210X3,5CM,FOLHEADA NAS 2 FACES,ADUELA DE 13X3CM E ALIZARES DE 5X2CM,EXCLUSIVE FERRAGENS.FORNECIMENTO E COLOCACAO</v>
      </c>
      <c r="E103" s="483" t="str">
        <f>VLOOKUP(C103,'EMOP 04-2022'!A:J,9,0)</f>
        <v>UN</v>
      </c>
      <c r="F103" s="29">
        <f>'MEMÓRIA DE CÁLCULO'!K727</f>
        <v>4</v>
      </c>
      <c r="G103" s="491"/>
      <c r="H103" s="454"/>
      <c r="I103" s="567"/>
      <c r="J103" s="33"/>
      <c r="K103" s="478"/>
      <c r="L103" s="478"/>
      <c r="M103" s="450"/>
      <c r="N103" s="478"/>
      <c r="O103" s="478"/>
      <c r="P103" s="478"/>
      <c r="Q103" s="478"/>
      <c r="R103" s="478"/>
      <c r="S103" s="478"/>
      <c r="T103" s="478"/>
      <c r="U103" s="478"/>
      <c r="V103" s="478"/>
      <c r="W103" s="478"/>
      <c r="X103" s="478"/>
      <c r="Y103" s="478"/>
      <c r="Z103" s="478"/>
    </row>
    <row r="104" spans="1:26" ht="55.5" customHeight="1">
      <c r="A104" s="482"/>
      <c r="B104" s="566" t="s">
        <v>56010</v>
      </c>
      <c r="C104" s="395" t="s">
        <v>41890</v>
      </c>
      <c r="D104" s="493" t="str">
        <f>VLOOKUP(C104,'EMOP 04-2022'!A:J,2,0)</f>
        <v>PORTA DE MADEIRA DE LEI EM COMPENSADO,DE 200X210X3,5CM,COM DUAS FOLHAS,FOLHEADA NAS 2 FACES,ADUELAS DE 13X3CM E ALIZARES DE 5X2CM,EXCLUSIVE FERRAGENS.FORNECIMENTO E COLOCACAO</v>
      </c>
      <c r="E104" s="483" t="str">
        <f>VLOOKUP(C104,'EMOP 04-2022'!A:J,9,0)</f>
        <v>UN</v>
      </c>
      <c r="F104" s="29">
        <f>'MEMÓRIA DE CÁLCULO'!K736</f>
        <v>1</v>
      </c>
      <c r="G104" s="491"/>
      <c r="H104" s="454"/>
      <c r="I104" s="567"/>
      <c r="J104" s="33"/>
      <c r="K104" s="478"/>
      <c r="L104" s="478"/>
      <c r="M104" s="450"/>
      <c r="N104" s="478"/>
      <c r="O104" s="478"/>
      <c r="P104" s="478"/>
      <c r="Q104" s="478"/>
      <c r="R104" s="478"/>
      <c r="S104" s="478"/>
      <c r="T104" s="478"/>
      <c r="U104" s="478"/>
      <c r="V104" s="478"/>
      <c r="W104" s="478"/>
      <c r="X104" s="478"/>
      <c r="Y104" s="478"/>
      <c r="Z104" s="478"/>
    </row>
    <row r="105" spans="1:26" ht="57.75" customHeight="1">
      <c r="A105" s="482"/>
      <c r="B105" s="566" t="s">
        <v>56011</v>
      </c>
      <c r="C105" s="395" t="s">
        <v>12088</v>
      </c>
      <c r="D105" s="493" t="str">
        <f>VLOOKUP(C105,'EMOP 04-2022'!A:J,2,0)</f>
        <v>PORTA DE CHAPA DE FERRO GALVANIZADO Nº18 ENQUADRADA EM ESTRUTURA DE TUBOS DE FERRO GALVANIZADO DE 1.1/2",C/2,50 A 3,00MDE ALTURA E AREA DE 6,00 A 9,00M2, EM 2 FOLHAS, INCLUSIVE FECHO PARA COLOCACAO DE CADEADO,EXCLUSIVE ESTE.FORNECIMENTO ECOLOCACAO</v>
      </c>
      <c r="E105" s="483" t="str">
        <f>VLOOKUP(C105,'EMOP 04-2022'!A:J,9,0)</f>
        <v>M2</v>
      </c>
      <c r="F105" s="29">
        <f>'MEMÓRIA DE CÁLCULO'!K741</f>
        <v>14.280000000000001</v>
      </c>
      <c r="G105" s="491"/>
      <c r="H105" s="454"/>
      <c r="I105" s="567"/>
      <c r="J105" s="33"/>
      <c r="K105" s="478"/>
      <c r="L105" s="478"/>
      <c r="M105" s="450"/>
      <c r="N105" s="478"/>
      <c r="O105" s="478"/>
      <c r="P105" s="478"/>
      <c r="Q105" s="478"/>
      <c r="R105" s="478"/>
      <c r="S105" s="478"/>
      <c r="T105" s="478"/>
      <c r="U105" s="478"/>
      <c r="V105" s="478"/>
      <c r="W105" s="478"/>
      <c r="X105" s="478"/>
      <c r="Y105" s="478"/>
      <c r="Z105" s="478"/>
    </row>
    <row r="106" spans="1:26" ht="72.75" customHeight="1">
      <c r="A106" s="482"/>
      <c r="B106" s="566" t="s">
        <v>56012</v>
      </c>
      <c r="C106" s="395" t="s">
        <v>42455</v>
      </c>
      <c r="D106" s="493" t="str">
        <f>VLOOKUP(C106,'EMOP 04-2022'!A:J,2,0)</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E106" s="483" t="str">
        <f>VLOOKUP(C106,'EMOP 04-2022'!A:J,9,0)</f>
        <v>UN</v>
      </c>
      <c r="F106" s="29">
        <f>'MEMÓRIA DE CÁLCULO'!K746</f>
        <v>4</v>
      </c>
      <c r="G106" s="491"/>
      <c r="H106" s="454"/>
      <c r="I106" s="567"/>
      <c r="J106" s="33"/>
      <c r="K106" s="478"/>
      <c r="L106" s="478"/>
      <c r="M106" s="450"/>
      <c r="N106" s="478"/>
      <c r="O106" s="478"/>
      <c r="P106" s="478"/>
      <c r="Q106" s="478"/>
      <c r="R106" s="478"/>
      <c r="S106" s="478"/>
      <c r="T106" s="478"/>
      <c r="U106" s="478"/>
      <c r="V106" s="478"/>
      <c r="W106" s="478"/>
      <c r="X106" s="478"/>
      <c r="Y106" s="478"/>
      <c r="Z106" s="478"/>
    </row>
    <row r="107" spans="1:26" ht="72.75" customHeight="1">
      <c r="A107" s="482"/>
      <c r="B107" s="566" t="s">
        <v>56013</v>
      </c>
      <c r="C107" s="395" t="s">
        <v>12920</v>
      </c>
      <c r="D107" s="493" t="str">
        <f>VLOOKUP(C107,'EMOP 04-2022'!A:J,2,0)</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E107" s="483" t="str">
        <f>VLOOKUP(C107,'EMOP 04-2022'!A:J,9,0)</f>
        <v>UN</v>
      </c>
      <c r="F107" s="29">
        <f>'MEMÓRIA DE CÁLCULO'!K752</f>
        <v>4</v>
      </c>
      <c r="G107" s="491"/>
      <c r="H107" s="454"/>
      <c r="I107" s="567"/>
      <c r="J107" s="33"/>
      <c r="K107" s="478"/>
      <c r="L107" s="478"/>
      <c r="M107" s="450"/>
      <c r="N107" s="478"/>
      <c r="O107" s="478"/>
      <c r="P107" s="478"/>
      <c r="Q107" s="478"/>
      <c r="R107" s="478"/>
      <c r="S107" s="478"/>
      <c r="T107" s="478"/>
      <c r="U107" s="478"/>
      <c r="V107" s="478"/>
      <c r="W107" s="478"/>
      <c r="X107" s="478"/>
      <c r="Y107" s="478"/>
      <c r="Z107" s="478"/>
    </row>
    <row r="108" spans="1:26" ht="72.75" customHeight="1">
      <c r="A108" s="482"/>
      <c r="B108" s="566" t="s">
        <v>56014</v>
      </c>
      <c r="C108" s="395" t="s">
        <v>12912</v>
      </c>
      <c r="D108" s="493" t="str">
        <f>VLOOKUP(C108,'EMOP 04-2022'!A:J,2,0)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E108" s="483" t="str">
        <f>VLOOKUP(C108,'EMOP 04-2022'!A:J,9,0)</f>
        <v>UN</v>
      </c>
      <c r="F108" s="29">
        <f>'MEMÓRIA DE CÁLCULO'!K756</f>
        <v>23</v>
      </c>
      <c r="G108" s="491"/>
      <c r="H108" s="454"/>
      <c r="I108" s="567"/>
      <c r="J108" s="33"/>
      <c r="K108" s="478"/>
      <c r="L108" s="478"/>
      <c r="M108" s="450"/>
      <c r="N108" s="478"/>
      <c r="O108" s="478"/>
      <c r="P108" s="478"/>
      <c r="Q108" s="478"/>
      <c r="R108" s="478"/>
      <c r="S108" s="478"/>
      <c r="T108" s="478"/>
      <c r="U108" s="478"/>
      <c r="V108" s="478"/>
      <c r="W108" s="478"/>
      <c r="X108" s="478"/>
      <c r="Y108" s="478"/>
      <c r="Z108" s="478"/>
    </row>
    <row r="109" spans="1:26" ht="56.25" customHeight="1">
      <c r="A109" s="482"/>
      <c r="B109" s="566" t="s">
        <v>56015</v>
      </c>
      <c r="C109" s="395" t="s">
        <v>12414</v>
      </c>
      <c r="D109" s="493" t="str">
        <f>VLOOKUP(C109,'EMOP 04-2022'!A:J,2,0)</f>
        <v>JANELA BASCULANTE DE ALUMINIO ANODIZADO AO NATURAL,COM 1 ORDEM E BASCULA INFERIOR FIXA,EM PERFIS SERIE 28.FORNECIMENTO E COLOCACAO</v>
      </c>
      <c r="E109" s="483" t="str">
        <f>VLOOKUP(C109,'EMOP 04-2022'!A:J,9,0)</f>
        <v>M2</v>
      </c>
      <c r="F109" s="29">
        <v>26.69</v>
      </c>
      <c r="G109" s="491"/>
      <c r="H109" s="454"/>
      <c r="I109" s="567"/>
      <c r="J109" s="33"/>
      <c r="K109" s="478"/>
      <c r="L109" s="478"/>
      <c r="M109" s="450"/>
      <c r="N109" s="478"/>
      <c r="O109" s="478"/>
      <c r="P109" s="478"/>
      <c r="Q109" s="478"/>
      <c r="R109" s="478"/>
      <c r="S109" s="478"/>
      <c r="T109" s="478"/>
      <c r="U109" s="478"/>
      <c r="V109" s="478"/>
      <c r="W109" s="478"/>
      <c r="X109" s="478"/>
      <c r="Y109" s="478"/>
      <c r="Z109" s="478"/>
    </row>
    <row r="110" spans="1:26" ht="44.25" customHeight="1">
      <c r="A110" s="482"/>
      <c r="B110" s="566" t="s">
        <v>56016</v>
      </c>
      <c r="C110" s="395" t="s">
        <v>55238</v>
      </c>
      <c r="D110" s="492" t="str">
        <f>VLOOKUP(C110,'SINAPI 04-2022'!A:D,2,0)</f>
        <v>INSTALAÇÃO DE VIDRO LISO INCOLOR, E = 6 MM, EM ESQUADRIA DE ALUMÍNIO OU PVC, FIXADO COM BAGUETE. AF_01/2021_P</v>
      </c>
      <c r="E110" s="28" t="str">
        <f>VLOOKUP(C110,'SINAPI 04-2022'!A:D,3,0)</f>
        <v>M2</v>
      </c>
      <c r="F110" s="454">
        <v>26.69</v>
      </c>
      <c r="G110" s="496"/>
      <c r="H110" s="454"/>
      <c r="I110" s="567"/>
      <c r="J110" s="33"/>
      <c r="K110" s="478"/>
      <c r="L110" s="478"/>
      <c r="M110" s="450"/>
      <c r="N110" s="478"/>
      <c r="O110" s="478"/>
      <c r="P110" s="478"/>
      <c r="Q110" s="478"/>
      <c r="R110" s="478"/>
      <c r="S110" s="478"/>
      <c r="T110" s="478"/>
      <c r="U110" s="478"/>
      <c r="V110" s="478"/>
      <c r="W110" s="478"/>
      <c r="X110" s="478"/>
      <c r="Y110" s="478"/>
      <c r="Z110" s="478"/>
    </row>
    <row r="111" spans="1:26" ht="44.25" customHeight="1">
      <c r="A111" s="482"/>
      <c r="B111" s="566" t="s">
        <v>56017</v>
      </c>
      <c r="C111" s="399" t="s">
        <v>12531</v>
      </c>
      <c r="D111" s="493" t="str">
        <f>VLOOKUP(C111,'EMOP 04-2022'!A:J,2,0)</f>
        <v>ESPELHO DE CRISTAL,4MM DE ESPESSURA.COM MOLDURA DE MADEIRA.FORNECIMENTO E COLOCACAO</v>
      </c>
      <c r="E111" s="483" t="str">
        <f>VLOOKUP(C111,'EMOP 04-2022'!A:J,9,0)</f>
        <v>M2</v>
      </c>
      <c r="F111" s="29">
        <f>'MEMÓRIA DE CÁLCULO'!K786</f>
        <v>13.950000000000001</v>
      </c>
      <c r="G111" s="491"/>
      <c r="H111" s="454"/>
      <c r="I111" s="567"/>
      <c r="J111" s="33"/>
      <c r="K111" s="478"/>
      <c r="L111" s="478"/>
      <c r="M111" s="450"/>
      <c r="N111" s="478"/>
      <c r="O111" s="478"/>
      <c r="P111" s="478"/>
      <c r="Q111" s="478"/>
      <c r="R111" s="478"/>
      <c r="S111" s="478"/>
      <c r="T111" s="478"/>
      <c r="U111" s="478"/>
      <c r="V111" s="478"/>
      <c r="W111" s="478"/>
      <c r="X111" s="478"/>
      <c r="Y111" s="478"/>
      <c r="Z111" s="478"/>
    </row>
    <row r="112" spans="1:26" ht="50.25" customHeight="1">
      <c r="A112" s="482"/>
      <c r="B112" s="566" t="s">
        <v>56018</v>
      </c>
      <c r="C112" s="395" t="s">
        <v>56969</v>
      </c>
      <c r="D112" s="492" t="str">
        <f>VLOOKUP(C112,'SINAPI 04-2022'!A:D,2,0)</f>
        <v>ALAMBRADO PARA QUADRA POLIESPORTIVA, ESTRUTURADO POR TUBOS DE ACO GALVANIZADO, (MONTANTES COM DIAMETRO 2", TRAVESSAS E ESCORAS COM DIÂMETRO 1 ¼), COM TELA DE ARAME GALVANIZADO, FIO 14 BWG E MALHA QUADRADA 5X5CM (EXCETO MURETA). AF_03/2021</v>
      </c>
      <c r="E112" s="28" t="str">
        <f>VLOOKUP(C112,'SINAPI 04-2022'!A:D,3,0)</f>
        <v>M2</v>
      </c>
      <c r="F112" s="454">
        <f>'MEMÓRIA DE CÁLCULO'!K797</f>
        <v>44</v>
      </c>
      <c r="G112" s="496"/>
      <c r="H112" s="454"/>
      <c r="I112" s="567"/>
      <c r="J112" s="33"/>
      <c r="K112" s="478"/>
      <c r="L112" s="478"/>
      <c r="M112" s="450"/>
      <c r="N112" s="478"/>
      <c r="O112" s="478"/>
      <c r="P112" s="478"/>
      <c r="Q112" s="478"/>
      <c r="R112" s="478"/>
      <c r="S112" s="478"/>
      <c r="T112" s="478"/>
      <c r="U112" s="478"/>
      <c r="V112" s="478"/>
      <c r="W112" s="478"/>
      <c r="X112" s="478"/>
      <c r="Y112" s="478"/>
      <c r="Z112" s="478"/>
    </row>
    <row r="113" spans="1:26" ht="50.25" customHeight="1">
      <c r="A113" s="482"/>
      <c r="B113" s="566" t="s">
        <v>56019</v>
      </c>
      <c r="C113" s="395" t="s">
        <v>34159</v>
      </c>
      <c r="D113" s="493" t="str">
        <f>VLOOKUP(C113,'EMOP 04-2022'!A:J,2,0)</f>
        <v>TELA EM POLIETILENO DE ALTA DENSIDADE,100% VIRGEM,COM MALHADE (5X5)CM,FIO DE 2,5MM,COM RESISTENCIA DE 350KG/M2.FORNECIMENTO E COLOCACAO</v>
      </c>
      <c r="E113" s="483" t="str">
        <f>VLOOKUP(C113,'EMOP 04-2022'!A:J,9,0)</f>
        <v>M2</v>
      </c>
      <c r="F113" s="29">
        <f>'MEMÓRIA DE CÁLCULO'!K802</f>
        <v>977.5</v>
      </c>
      <c r="G113" s="491"/>
      <c r="H113" s="454"/>
      <c r="I113" s="567"/>
      <c r="J113" s="33"/>
      <c r="K113" s="478"/>
      <c r="L113" s="478"/>
      <c r="M113" s="450"/>
      <c r="N113" s="478"/>
      <c r="O113" s="478"/>
      <c r="P113" s="478"/>
      <c r="Q113" s="478"/>
      <c r="R113" s="478"/>
      <c r="S113" s="478"/>
      <c r="T113" s="478"/>
      <c r="U113" s="478"/>
      <c r="V113" s="478"/>
      <c r="W113" s="478"/>
      <c r="X113" s="478"/>
      <c r="Y113" s="478"/>
      <c r="Z113" s="478"/>
    </row>
    <row r="114" spans="1:26" ht="46.5" customHeight="1">
      <c r="A114" s="482"/>
      <c r="B114" s="566" t="s">
        <v>56020</v>
      </c>
      <c r="C114" s="395" t="s">
        <v>12122</v>
      </c>
      <c r="D114" s="493" t="str">
        <f>VLOOKUP(C114,'EMOP 04-2022'!A:J,2,0)</f>
        <v>PORTAO EM ESTRUTURA DE TUBOS DE FERRO GALVANIZADO DE 1" E 1.1/2",COM DUAS FOLHAS DE ABRIR,FECHAMENTO COM TELA DE ARAME GALVANIZADO Nº12,MALHA 2",EXCLUSIVE FECHADURA.FORNECIMENTO ECOLOCACAO</v>
      </c>
      <c r="E114" s="483" t="str">
        <f>VLOOKUP(C114,'EMOP 04-2022'!A:J,9,0)</f>
        <v>M2</v>
      </c>
      <c r="F114" s="29">
        <f>'MEMÓRIA DE CÁLCULO'!K807</f>
        <v>4.4000000000000004</v>
      </c>
      <c r="G114" s="491"/>
      <c r="H114" s="454"/>
      <c r="I114" s="567"/>
      <c r="J114" s="33"/>
      <c r="K114" s="478"/>
      <c r="L114" s="478"/>
      <c r="M114" s="450"/>
      <c r="N114" s="478"/>
      <c r="O114" s="478"/>
      <c r="P114" s="478"/>
      <c r="Q114" s="478"/>
      <c r="R114" s="478"/>
      <c r="S114" s="478"/>
      <c r="T114" s="478"/>
      <c r="U114" s="478"/>
      <c r="V114" s="478"/>
      <c r="W114" s="478"/>
      <c r="X114" s="478"/>
      <c r="Y114" s="478"/>
      <c r="Z114" s="478"/>
    </row>
    <row r="115" spans="1:26" ht="72.75" customHeight="1">
      <c r="A115" s="482"/>
      <c r="B115" s="566" t="s">
        <v>56021</v>
      </c>
      <c r="C115" s="395" t="s">
        <v>18257</v>
      </c>
      <c r="D115" s="493" t="str">
        <f>VLOOKUP(C115,'EMOP 04-2022'!A:J,2,0)</f>
        <v>BARRA DE APOIO EM ACO INOXIDAVEL AISI 304,TUBO DE 1.1/4",INCLUSIVE FIXACAO COM PARAFUSOS INOXIDAVEIS E BUCHAS PLASTICAS,COM 50CM,PARA PESSOAS COM NECESSIDADES ESPECIFICAS.FORNECIMENTO E COLOCACAO</v>
      </c>
      <c r="E115" s="483" t="str">
        <f>VLOOKUP(C115,'EMOP 04-2022'!A:J,9,0)</f>
        <v>UN</v>
      </c>
      <c r="F115" s="29">
        <f>'MEMÓRIA DE CÁLCULO'!K812</f>
        <v>12</v>
      </c>
      <c r="G115" s="491"/>
      <c r="H115" s="454"/>
      <c r="I115" s="567"/>
      <c r="J115" s="33"/>
      <c r="K115" s="478"/>
      <c r="L115" s="478"/>
      <c r="M115" s="450"/>
      <c r="N115" s="478"/>
      <c r="O115" s="478"/>
      <c r="P115" s="478"/>
      <c r="Q115" s="478"/>
      <c r="R115" s="478"/>
      <c r="S115" s="478"/>
      <c r="T115" s="478"/>
      <c r="U115" s="478"/>
      <c r="V115" s="478"/>
      <c r="W115" s="478"/>
      <c r="X115" s="478"/>
      <c r="Y115" s="478"/>
      <c r="Z115" s="478"/>
    </row>
    <row r="116" spans="1:26" ht="42.75" customHeight="1">
      <c r="A116" s="482"/>
      <c r="B116" s="566" t="s">
        <v>57122</v>
      </c>
      <c r="C116" s="395" t="s">
        <v>55465</v>
      </c>
      <c r="D116" s="492" t="str">
        <f>VLOOKUP(C116,'SINAPI 04-2022'!A:D,2,0)</f>
        <v>DIVISORIA SANITÁRIA, TIPO CABINE, EM GRANITO CINZA POLIDO, ESP = 3CM, ASSENTADO COM ARGAMASSA COLANTE AC III-E, EXCLUSIVE FERRAGENS. AF_01/2021</v>
      </c>
      <c r="E116" s="28" t="str">
        <f>VLOOKUP(C116,'SINAPI 04-2022'!A:D,3,0)</f>
        <v>M2</v>
      </c>
      <c r="F116" s="454">
        <f>'MEMÓRIA DE CÁLCULO'!K821</f>
        <v>30.299999999999997</v>
      </c>
      <c r="G116" s="496"/>
      <c r="H116" s="454"/>
      <c r="I116" s="567"/>
      <c r="J116" s="33"/>
      <c r="K116" s="478"/>
      <c r="L116" s="478"/>
      <c r="M116" s="450"/>
      <c r="N116" s="478"/>
      <c r="O116" s="478"/>
      <c r="P116" s="478"/>
      <c r="Q116" s="478"/>
      <c r="R116" s="478"/>
      <c r="S116" s="478"/>
      <c r="T116" s="478"/>
      <c r="U116" s="478"/>
      <c r="V116" s="478"/>
      <c r="W116" s="478"/>
      <c r="X116" s="478"/>
      <c r="Y116" s="478"/>
      <c r="Z116" s="478"/>
    </row>
    <row r="117" spans="1:26" ht="42.75" customHeight="1">
      <c r="A117" s="482"/>
      <c r="B117" s="566" t="s">
        <v>57123</v>
      </c>
      <c r="C117" s="395" t="s">
        <v>13081</v>
      </c>
      <c r="D117" s="493" t="str">
        <f>VLOOKUP(C117,'EMOP 04-2022'!A:J,2,0)</f>
        <v>PORTA DE MADEIRA, LISA, COMPENSADO,DE 60X210X3CM, REVESTIDADE CHAPA DE LAMINADO MELAMINICO, 1MM DE ESPESSURA, EXCLUSIVE ADUELA,ALIZAR E FERRAGENS.FORNECIMENTO E COLOCACAO</v>
      </c>
      <c r="E117" s="483" t="str">
        <f>VLOOKUP(C117,'EMOP 04-2022'!A:J,9,0)</f>
        <v>UN</v>
      </c>
      <c r="F117" s="29">
        <f>'MEMÓRIA DE CÁLCULO'!K831</f>
        <v>10</v>
      </c>
      <c r="G117" s="491"/>
      <c r="H117" s="454"/>
      <c r="I117" s="567"/>
      <c r="J117" s="33"/>
      <c r="K117" s="478"/>
      <c r="L117" s="478"/>
      <c r="M117" s="450"/>
      <c r="N117" s="478"/>
      <c r="O117" s="478"/>
      <c r="P117" s="478"/>
      <c r="Q117" s="478"/>
      <c r="R117" s="478"/>
      <c r="S117" s="478"/>
      <c r="T117" s="478"/>
      <c r="U117" s="478"/>
      <c r="V117" s="478"/>
      <c r="W117" s="478"/>
      <c r="X117" s="478"/>
      <c r="Y117" s="478"/>
      <c r="Z117" s="478"/>
    </row>
    <row r="118" spans="1:26" ht="16.5" customHeight="1">
      <c r="B118" s="572"/>
      <c r="C118" s="480"/>
      <c r="D118" s="30"/>
      <c r="E118" s="481"/>
      <c r="F118" s="39"/>
      <c r="G118" s="532"/>
      <c r="H118" s="532" t="s">
        <v>15</v>
      </c>
      <c r="I118" s="570">
        <f>SUM(I101:I117)</f>
        <v>0</v>
      </c>
      <c r="J118" s="33"/>
    </row>
    <row r="119" spans="1:26" ht="16.5" customHeight="1">
      <c r="B119" s="571" t="s">
        <v>52</v>
      </c>
      <c r="C119" s="680" t="s">
        <v>55934</v>
      </c>
      <c r="D119" s="680"/>
      <c r="E119" s="680"/>
      <c r="F119" s="680"/>
      <c r="G119" s="680"/>
      <c r="H119" s="680"/>
      <c r="I119" s="681"/>
      <c r="J119" s="33"/>
    </row>
    <row r="120" spans="1:26" ht="81.75" customHeight="1">
      <c r="A120" s="34" t="str">
        <f t="shared" ref="A120:A125" si="4">B120&amp;C120</f>
        <v>10.118.027.0097-0</v>
      </c>
      <c r="B120" s="566" t="s">
        <v>56022</v>
      </c>
      <c r="C120" s="395" t="s">
        <v>18422</v>
      </c>
      <c r="D120" s="493" t="str">
        <f>VLOOKUP(C120,'EMOP 04-2022'!A:J,2,0)</f>
        <v>LUMINARIA FECHADA (REFLETOR),PARA ILUMINACAO DE QUADRAS DE ESPORTES E AFINS,PARA LAMPADA LED DE 100W,INCLUSIVE ESTA.FORNECIMENTO E COLOCACAO</v>
      </c>
      <c r="E120" s="483" t="str">
        <f>VLOOKUP(C120,'EMOP 04-2022'!A:J,9,0)</f>
        <v>UN</v>
      </c>
      <c r="F120" s="29">
        <f>'MEMÓRIA DE CÁLCULO'!K844</f>
        <v>42</v>
      </c>
      <c r="G120" s="491"/>
      <c r="H120" s="454"/>
      <c r="I120" s="567"/>
      <c r="J120" s="33"/>
    </row>
    <row r="121" spans="1:26" ht="44.25" customHeight="1">
      <c r="A121" s="34" t="str">
        <f t="shared" si="4"/>
        <v>10.2101656</v>
      </c>
      <c r="B121" s="566" t="s">
        <v>56023</v>
      </c>
      <c r="C121" s="395" t="s">
        <v>53320</v>
      </c>
      <c r="D121" s="492" t="str">
        <f>VLOOKUP(C121,'SINAPI 04-2022'!A:D,2,0)</f>
        <v>LUMINÁRIA DE LED PARA ILUMINAÇÃO PÚBLICA, DE 68 W ATÉ 97 W - FORNECIMENTO E INSTALAÇÃO. AF_08/2020</v>
      </c>
      <c r="E121" s="28" t="str">
        <f>VLOOKUP(C121,'SINAPI 04-2022'!A:D,3,0)</f>
        <v>UN</v>
      </c>
      <c r="F121" s="454">
        <f>'MEMÓRIA DE CÁLCULO'!K849</f>
        <v>22</v>
      </c>
      <c r="G121" s="568"/>
      <c r="H121" s="454"/>
      <c r="I121" s="567"/>
      <c r="J121" s="33"/>
    </row>
    <row r="122" spans="1:26" ht="44.25" customHeight="1">
      <c r="A122" s="482"/>
      <c r="B122" s="566" t="s">
        <v>56024</v>
      </c>
      <c r="C122" s="395" t="s">
        <v>46375</v>
      </c>
      <c r="D122" s="493" t="str">
        <f>VLOOKUP(C122,'EMOP 04-2022'!A:J,2,0)</f>
        <v>LUMINARIA DE SOBREPOR, FIXADA EM LAJE OU FORRO, TIPO CALHA,CHANFRADA OU PRISMATICA, COMPLETA, COM LAMPADA LED TUBULAR DE 1 X 18W. FORNECIMENTO E COLOCACAO</v>
      </c>
      <c r="E122" s="483" t="str">
        <f>VLOOKUP(C122,'EMOP 04-2022'!A:J,9,0)</f>
        <v>UN</v>
      </c>
      <c r="F122" s="29">
        <f>'MEMÓRIA DE CÁLCULO'!K855</f>
        <v>65</v>
      </c>
      <c r="G122" s="491"/>
      <c r="H122" s="454"/>
      <c r="I122" s="567"/>
      <c r="J122" s="33"/>
      <c r="K122" s="478"/>
      <c r="L122" s="478"/>
      <c r="M122" s="450"/>
      <c r="N122" s="478"/>
      <c r="O122" s="478"/>
      <c r="P122" s="478"/>
      <c r="Q122" s="478"/>
      <c r="R122" s="478"/>
      <c r="S122" s="478"/>
      <c r="T122" s="478"/>
      <c r="U122" s="478"/>
      <c r="V122" s="478"/>
      <c r="W122" s="478"/>
      <c r="X122" s="478"/>
      <c r="Y122" s="478"/>
      <c r="Z122" s="478"/>
    </row>
    <row r="123" spans="1:26" ht="70.5" customHeight="1">
      <c r="A123" s="34" t="str">
        <f t="shared" si="4"/>
        <v>10.415.007.0498-0</v>
      </c>
      <c r="B123" s="566" t="s">
        <v>56025</v>
      </c>
      <c r="C123" s="395" t="s">
        <v>13881</v>
      </c>
      <c r="D123" s="493" t="str">
        <f>VLOOKUP(C123,'EMOP 04-2022'!A:J,2,0)</f>
        <v>QUADRO DE DISTRIBUICAO DE ENERGIA PARA DISJUNTORES TERMO-MAGNETICOS UNIPOLARES,DE EMBUTIR,COM PORTA E BARRAMENTOS DE FASE,NEUTRO E TERRA,PARA INSTALACAO DE ATE 8 DISJUNTORES SEM DISPOSITIVO PARA CHAVE GERAL.FORNECIMENTO E COLOCACAO</v>
      </c>
      <c r="E123" s="483" t="str">
        <f>VLOOKUP(C123,'EMOP 04-2022'!A:J,9,0)</f>
        <v>UN</v>
      </c>
      <c r="F123" s="29">
        <f>'MEMÓRIA DE CÁLCULO'!K862</f>
        <v>15</v>
      </c>
      <c r="G123" s="491"/>
      <c r="H123" s="454"/>
      <c r="I123" s="567"/>
      <c r="J123" s="33"/>
    </row>
    <row r="124" spans="1:26" ht="43.5" customHeight="1">
      <c r="A124" s="34" t="str">
        <f t="shared" si="4"/>
        <v>10.515.007.0507-0</v>
      </c>
      <c r="B124" s="566" t="s">
        <v>56026</v>
      </c>
      <c r="C124" s="395" t="s">
        <v>13887</v>
      </c>
      <c r="D124" s="493" t="str">
        <f>VLOOKUP(C124,'EMOP 04-2022'!A:J,2,0)</f>
        <v>QUADRO DE DISTRIBUICAO DE ENERGIA,100A,PARA DISJUNTORES TERMO-MAGNETICOS UNIPOLARES,DE EMBUTIR,COM PORTA E BARRAMENTOS DE FASE,NEUTRO E TERRA,TRIFASICO,PARA INSTALACAO DE ATE 24 DISJUNTORES COM DISPOSITIVO PARA CHAVE GERAL.FORNECIMENTO E COLOCACAO</v>
      </c>
      <c r="E124" s="483" t="str">
        <f>VLOOKUP(C124,'EMOP 04-2022'!A:J,9,0)</f>
        <v>UN</v>
      </c>
      <c r="F124" s="29">
        <f>'MEMÓRIA DE CÁLCULO'!K868</f>
        <v>1</v>
      </c>
      <c r="G124" s="491"/>
      <c r="H124" s="454"/>
      <c r="I124" s="567"/>
      <c r="J124" s="33"/>
    </row>
    <row r="125" spans="1:26" ht="63.75" customHeight="1">
      <c r="A125" s="34" t="str">
        <f t="shared" si="4"/>
        <v>10.690457</v>
      </c>
      <c r="B125" s="566" t="s">
        <v>56027</v>
      </c>
      <c r="C125" s="395" t="s">
        <v>30207</v>
      </c>
      <c r="D125" s="492" t="str">
        <f>VLOOKUP(C125,'SINAPI 04-2022'!A:D,2,0)</f>
        <v>QUEBRA EM ALVENARIA PARA INSTALAÇÃO DE QUADRO DISTRIBUIÇÃO PEQUENO (19X25 CM). AF_05/2015</v>
      </c>
      <c r="E125" s="28" t="str">
        <f>VLOOKUP(C125,'SINAPI 04-2022'!A:D,3,0)</f>
        <v>UN</v>
      </c>
      <c r="F125" s="454">
        <f>'MEMÓRIA DE CÁLCULO'!K874</f>
        <v>15</v>
      </c>
      <c r="G125" s="496"/>
      <c r="H125" s="454"/>
      <c r="I125" s="567"/>
      <c r="J125" s="33"/>
    </row>
    <row r="126" spans="1:26" ht="69.75" customHeight="1">
      <c r="A126" s="34"/>
      <c r="B126" s="566" t="s">
        <v>56028</v>
      </c>
      <c r="C126" s="395" t="s">
        <v>30208</v>
      </c>
      <c r="D126" s="492" t="str">
        <f>VLOOKUP(C126,'SINAPI 04-2022'!A:D,2,0)</f>
        <v>QUEBRA EM ALVENARIA PARA INSTALAÇÃO DE QUADRO DISTRIBUIÇÃO GRANDE (76X40 CM). AF_05/2015</v>
      </c>
      <c r="E126" s="28" t="str">
        <f>VLOOKUP(C126,'SINAPI 04-2022'!A:D,3,0)</f>
        <v>UN</v>
      </c>
      <c r="F126" s="454">
        <f>'MEMÓRIA DE CÁLCULO'!K880</f>
        <v>1</v>
      </c>
      <c r="G126" s="496"/>
      <c r="H126" s="454"/>
      <c r="I126" s="567"/>
      <c r="J126" s="33"/>
      <c r="M126" s="450"/>
    </row>
    <row r="127" spans="1:26" ht="41.25" customHeight="1">
      <c r="A127" s="482"/>
      <c r="B127" s="566" t="s">
        <v>56029</v>
      </c>
      <c r="C127" s="395" t="s">
        <v>28514</v>
      </c>
      <c r="D127" s="492" t="str">
        <f>VLOOKUP(C127,'SINAPI 04-2022'!A:D,2,0)</f>
        <v>TOMADA ALTA DE EMBUTIR (1 MÓDULO), 2P+T 10 A, INCLUINDO SUPORTE E PLACA - FORNECIMENTO E INSTALAÇÃO. AF_12/2015</v>
      </c>
      <c r="E127" s="28" t="str">
        <f>VLOOKUP(C127,'SINAPI 04-2022'!A:D,3,0)</f>
        <v>UN</v>
      </c>
      <c r="F127" s="454">
        <v>50</v>
      </c>
      <c r="G127" s="496"/>
      <c r="H127" s="454"/>
      <c r="I127" s="567"/>
      <c r="J127" s="33"/>
      <c r="K127" s="478"/>
      <c r="L127" s="478"/>
      <c r="M127" s="450"/>
      <c r="N127" s="478"/>
      <c r="O127" s="478"/>
      <c r="P127" s="478"/>
      <c r="Q127" s="478"/>
      <c r="R127" s="478"/>
      <c r="S127" s="478"/>
      <c r="T127" s="478"/>
      <c r="U127" s="478"/>
      <c r="V127" s="478"/>
      <c r="W127" s="478"/>
      <c r="X127" s="478"/>
      <c r="Y127" s="478"/>
      <c r="Z127" s="478"/>
    </row>
    <row r="128" spans="1:26" ht="42.75" customHeight="1">
      <c r="A128" s="482"/>
      <c r="B128" s="566" t="s">
        <v>56030</v>
      </c>
      <c r="C128" s="395" t="s">
        <v>28475</v>
      </c>
      <c r="D128" s="492" t="str">
        <f>VLOOKUP(C128,'SINAPI 04-2022'!A:D,2,0)</f>
        <v>INTERRUPTOR SIMPLES (1 MÓDULO), 10A/250V, INCLUINDO SUPORTE E PLACA - FORNECIMENTO E INSTALAÇÃO. AF_12/2015</v>
      </c>
      <c r="E128" s="28" t="str">
        <f>VLOOKUP(C128,'SINAPI 04-2022'!A:D,3,0)</f>
        <v>UN</v>
      </c>
      <c r="F128" s="454">
        <f>'MEMÓRIA DE CÁLCULO'!K892</f>
        <v>11</v>
      </c>
      <c r="G128" s="496"/>
      <c r="H128" s="454"/>
      <c r="I128" s="567"/>
      <c r="J128" s="33"/>
      <c r="K128" s="478"/>
      <c r="L128" s="478"/>
      <c r="M128" s="450"/>
      <c r="N128" s="478"/>
      <c r="O128" s="478"/>
      <c r="P128" s="478"/>
      <c r="Q128" s="478"/>
      <c r="R128" s="478"/>
      <c r="S128" s="478"/>
      <c r="T128" s="478"/>
      <c r="U128" s="478"/>
      <c r="V128" s="478"/>
      <c r="W128" s="478"/>
      <c r="X128" s="478"/>
      <c r="Y128" s="478"/>
      <c r="Z128" s="478"/>
    </row>
    <row r="129" spans="1:26" ht="36" customHeight="1">
      <c r="A129" s="482"/>
      <c r="B129" s="566" t="s">
        <v>57036</v>
      </c>
      <c r="C129" s="395" t="s">
        <v>28363</v>
      </c>
      <c r="D129" s="492" t="str">
        <f>VLOOKUP(C129,'SINAPI 04-2022'!A:D,2,0)</f>
        <v>CABO DE COBRE FLEXÍVEL ISOLADO, 2,5 MM², ANTI-CHAMA 450/750 V, PARA CIRCUITOS TERMINAIS - FORNECIMENTO E INSTALAÇÃO. AF_12/2015</v>
      </c>
      <c r="E129" s="28" t="str">
        <f>VLOOKUP(C129,'SINAPI 04-2022'!A:D,3,0)</f>
        <v>M</v>
      </c>
      <c r="F129" s="454">
        <f>'MEMÓRIA DE CÁLCULO'!K898</f>
        <v>598.23</v>
      </c>
      <c r="G129" s="496"/>
      <c r="H129" s="454"/>
      <c r="I129" s="567"/>
      <c r="J129" s="33"/>
      <c r="K129" s="478"/>
      <c r="L129" s="478"/>
      <c r="M129" s="450"/>
      <c r="N129" s="478"/>
      <c r="O129" s="478"/>
      <c r="P129" s="478"/>
      <c r="Q129" s="478"/>
      <c r="R129" s="478"/>
      <c r="S129" s="478"/>
      <c r="T129" s="478"/>
      <c r="U129" s="478"/>
      <c r="V129" s="478"/>
      <c r="W129" s="478"/>
      <c r="X129" s="478"/>
      <c r="Y129" s="478"/>
      <c r="Z129" s="478"/>
    </row>
    <row r="130" spans="1:26" ht="36" customHeight="1">
      <c r="A130" s="482"/>
      <c r="B130" s="566" t="s">
        <v>57037</v>
      </c>
      <c r="C130" s="395" t="s">
        <v>28366</v>
      </c>
      <c r="D130" s="492" t="str">
        <f>VLOOKUP(C130,'SINAPI 04-2022'!A:D,2,0)</f>
        <v>CABO DE COBRE FLEXÍVEL ISOLADO, 4 MM², ANTI-CHAMA 450/750 V, PARA CIRCUITOS TERMINAIS - FORNECIMENTO E INSTALAÇÃO. AF_12/2015</v>
      </c>
      <c r="E130" s="28" t="str">
        <f>VLOOKUP(C130,'SINAPI 04-2022'!A:D,3,0)</f>
        <v>M</v>
      </c>
      <c r="F130" s="454">
        <f>'MEMÓRIA DE CÁLCULO'!K904</f>
        <v>288.76</v>
      </c>
      <c r="G130" s="496"/>
      <c r="H130" s="454"/>
      <c r="I130" s="567"/>
      <c r="J130" s="33"/>
      <c r="K130" s="478"/>
      <c r="L130" s="478"/>
      <c r="M130" s="450"/>
      <c r="N130" s="478"/>
      <c r="O130" s="478"/>
      <c r="P130" s="478"/>
      <c r="Q130" s="478"/>
      <c r="R130" s="478"/>
      <c r="S130" s="478"/>
      <c r="T130" s="478"/>
      <c r="U130" s="478"/>
      <c r="V130" s="478"/>
      <c r="W130" s="478"/>
      <c r="X130" s="478"/>
      <c r="Y130" s="478"/>
      <c r="Z130" s="478"/>
    </row>
    <row r="131" spans="1:26" ht="36" customHeight="1">
      <c r="A131" s="482"/>
      <c r="B131" s="566" t="s">
        <v>57038</v>
      </c>
      <c r="C131" s="395" t="s">
        <v>28370</v>
      </c>
      <c r="D131" s="492" t="str">
        <f>VLOOKUP(C131,'SINAPI 04-2022'!A:D,2,0)</f>
        <v>CABO DE COBRE FLEXÍVEL ISOLADO, 10 MM², ANTI-CHAMA 450/750 V, PARA CIRCUITOS TERMINAIS - FORNECIMENTO E INSTALAÇÃO. AF_12/2015</v>
      </c>
      <c r="E131" s="28" t="str">
        <f>VLOOKUP(C131,'SINAPI 04-2022'!A:D,3,0)</f>
        <v>M</v>
      </c>
      <c r="F131" s="454">
        <f>'MEMÓRIA DE CÁLCULO'!K910</f>
        <v>214.9</v>
      </c>
      <c r="G131" s="496"/>
      <c r="H131" s="454"/>
      <c r="I131" s="567"/>
      <c r="J131" s="33"/>
      <c r="K131" s="478"/>
      <c r="L131" s="478"/>
      <c r="M131" s="450"/>
      <c r="N131" s="478"/>
      <c r="O131" s="478"/>
      <c r="P131" s="478"/>
      <c r="Q131" s="478"/>
      <c r="R131" s="478"/>
      <c r="S131" s="478"/>
      <c r="T131" s="478"/>
      <c r="U131" s="478"/>
      <c r="V131" s="478"/>
      <c r="W131" s="478"/>
      <c r="X131" s="478"/>
      <c r="Y131" s="478"/>
      <c r="Z131" s="478"/>
    </row>
    <row r="132" spans="1:26" ht="36" customHeight="1">
      <c r="A132" s="482"/>
      <c r="B132" s="566" t="s">
        <v>57039</v>
      </c>
      <c r="C132" s="395">
        <v>101888</v>
      </c>
      <c r="D132" s="492" t="str">
        <f>VLOOKUP(C132,'SINAPI 04-2022'!A:D,2,0)</f>
        <v>CABO DE COBRE ISOLADO, 25 MM², ANTI-CHAMA 450/750 V, INSTALADO EM ELETROCALHA OU PERFILADO - FORNECIMENTO E INSTALAÇÃO. AF_10/2020</v>
      </c>
      <c r="E132" s="28" t="str">
        <f>VLOOKUP(C132,'SINAPI 04-2022'!A:D,3,0)</f>
        <v>M</v>
      </c>
      <c r="F132" s="454">
        <f>'MEMÓRIA DE CÁLCULO'!K916</f>
        <v>201.95</v>
      </c>
      <c r="G132" s="496"/>
      <c r="H132" s="454"/>
      <c r="I132" s="567"/>
      <c r="J132" s="33"/>
      <c r="K132" s="478"/>
      <c r="L132" s="478"/>
      <c r="M132" s="450"/>
      <c r="N132" s="478"/>
      <c r="O132" s="478"/>
      <c r="P132" s="478"/>
      <c r="Q132" s="478"/>
      <c r="R132" s="478"/>
      <c r="S132" s="478"/>
      <c r="T132" s="478"/>
      <c r="U132" s="478"/>
      <c r="V132" s="478"/>
      <c r="W132" s="478"/>
      <c r="X132" s="478"/>
      <c r="Y132" s="478"/>
      <c r="Z132" s="478"/>
    </row>
    <row r="133" spans="1:26" ht="36" customHeight="1">
      <c r="A133" s="482"/>
      <c r="B133" s="566" t="s">
        <v>57040</v>
      </c>
      <c r="C133" s="395" t="s">
        <v>28244</v>
      </c>
      <c r="D133" s="492" t="str">
        <f>VLOOKUP(C133,'SINAPI 04-2022'!A:D,2,0)</f>
        <v>ELETRODUTO FLEXÍVEL CORRUGADO, PVC, DN 25 MM (3/4"), PARA CIRCUITOS TERMINAIS, INSTALADO EM PAREDE - FORNECIMENTO E INSTALAÇÃO. AF_12/2015</v>
      </c>
      <c r="E133" s="28" t="str">
        <f>VLOOKUP(C133,'SINAPI 04-2022'!A:D,3,0)</f>
        <v>M</v>
      </c>
      <c r="F133" s="454">
        <f>'MEMÓRIA DE CÁLCULO'!K923</f>
        <v>390.23</v>
      </c>
      <c r="G133" s="496"/>
      <c r="H133" s="454"/>
      <c r="I133" s="567"/>
      <c r="J133" s="33"/>
      <c r="K133" s="478"/>
      <c r="L133" s="478"/>
      <c r="M133" s="450"/>
      <c r="N133" s="478"/>
      <c r="O133" s="478"/>
      <c r="P133" s="478"/>
      <c r="Q133" s="478"/>
      <c r="R133" s="478"/>
      <c r="S133" s="478"/>
      <c r="T133" s="478"/>
      <c r="U133" s="478"/>
      <c r="V133" s="478"/>
      <c r="W133" s="478"/>
      <c r="X133" s="478"/>
      <c r="Y133" s="478"/>
      <c r="Z133" s="478"/>
    </row>
    <row r="134" spans="1:26" ht="36" customHeight="1">
      <c r="A134" s="482"/>
      <c r="B134" s="566" t="s">
        <v>57041</v>
      </c>
      <c r="C134" s="395" t="s">
        <v>28229</v>
      </c>
      <c r="D134" s="492" t="str">
        <f>VLOOKUP(C134,'SINAPI 04-2022'!A:D,2,0)</f>
        <v>ELETRODUTO FLEXÍVEL CORRUGADO, PVC, DN 25 MM (3/4"), PARA CIRCUITOS TERMINAIS, INSTALADO EM LAJE - FORNECIMENTO E INSTALAÇÃO. AF_12/2015</v>
      </c>
      <c r="E134" s="28" t="str">
        <f>VLOOKUP(C134,'SINAPI 04-2022'!A:D,3,0)</f>
        <v>M</v>
      </c>
      <c r="F134" s="454">
        <f>'MEMÓRIA DE CÁLCULO'!K929</f>
        <v>109.41</v>
      </c>
      <c r="G134" s="496"/>
      <c r="H134" s="454"/>
      <c r="I134" s="567"/>
      <c r="J134" s="33"/>
      <c r="K134" s="478"/>
      <c r="L134" s="478"/>
      <c r="M134" s="450"/>
      <c r="N134" s="478"/>
      <c r="O134" s="478"/>
      <c r="P134" s="478"/>
      <c r="Q134" s="478"/>
      <c r="R134" s="478"/>
      <c r="S134" s="478"/>
      <c r="T134" s="478"/>
      <c r="U134" s="478"/>
      <c r="V134" s="478"/>
      <c r="W134" s="478"/>
      <c r="X134" s="478"/>
      <c r="Y134" s="478"/>
      <c r="Z134" s="478"/>
    </row>
    <row r="135" spans="1:26" ht="36" customHeight="1">
      <c r="A135" s="482"/>
      <c r="B135" s="566" t="s">
        <v>57097</v>
      </c>
      <c r="C135" s="395" t="s">
        <v>28274</v>
      </c>
      <c r="D135" s="492" t="str">
        <f>VLOOKUP(C135,'SINAPI 04-2022'!A:D,2,0)</f>
        <v>ELETRODUTO RÍGIDO SOLDÁVEL, PVC, DN 25 MM (3/4), APARENTE, INSTALADO EM TETO - FORNECIMENTO E INSTALAÇÃO. AF_11/2016_P</v>
      </c>
      <c r="E135" s="28" t="str">
        <f>VLOOKUP(C135,'SINAPI 04-2022'!A:D,3,0)</f>
        <v>M</v>
      </c>
      <c r="F135" s="454">
        <f>'MEMÓRIA DE CÁLCULO'!K934</f>
        <v>140.41</v>
      </c>
      <c r="G135" s="496"/>
      <c r="H135" s="454"/>
      <c r="I135" s="567"/>
      <c r="J135" s="33"/>
      <c r="K135" s="478"/>
      <c r="L135" s="478"/>
      <c r="M135" s="450"/>
      <c r="N135" s="478"/>
      <c r="O135" s="478"/>
      <c r="P135" s="478"/>
      <c r="Q135" s="478"/>
      <c r="R135" s="478"/>
      <c r="S135" s="478"/>
      <c r="T135" s="478"/>
      <c r="U135" s="478"/>
      <c r="V135" s="478"/>
      <c r="W135" s="478"/>
      <c r="X135" s="478"/>
      <c r="Y135" s="478"/>
      <c r="Z135" s="478"/>
    </row>
    <row r="136" spans="1:26" ht="36" customHeight="1">
      <c r="A136" s="482"/>
      <c r="B136" s="566" t="s">
        <v>57142</v>
      </c>
      <c r="C136" s="395" t="s">
        <v>16201</v>
      </c>
      <c r="D136" s="493" t="str">
        <f>VLOOKUP(C136,'EMOP 04-2022'!A:J,2,0)</f>
        <v>ELETRODUTO DE PVC ESPIRAL CORRUGADO,DIAMETRO DE 1",INCLUSIVE CONEXOES E EMENDAS.FORNECIMENTO E INSTALACAO</v>
      </c>
      <c r="E136" s="483" t="str">
        <f>VLOOKUP(C136,'EMOP 04-2022'!A:J,9,0)</f>
        <v>M</v>
      </c>
      <c r="F136" s="29">
        <f>'MEMÓRIA DE CÁLCULO'!K940</f>
        <v>307.02</v>
      </c>
      <c r="G136" s="491"/>
      <c r="H136" s="454"/>
      <c r="I136" s="567"/>
      <c r="J136" s="33"/>
      <c r="K136" s="478"/>
      <c r="L136" s="478"/>
      <c r="M136" s="450"/>
      <c r="N136" s="478"/>
      <c r="O136" s="478"/>
      <c r="P136" s="478"/>
      <c r="Q136" s="478"/>
      <c r="R136" s="478"/>
      <c r="S136" s="478"/>
      <c r="T136" s="478"/>
      <c r="U136" s="478"/>
      <c r="V136" s="478"/>
      <c r="W136" s="478"/>
      <c r="X136" s="478"/>
      <c r="Y136" s="478"/>
      <c r="Z136" s="478"/>
    </row>
    <row r="137" spans="1:26" ht="36" customHeight="1">
      <c r="A137" s="482"/>
      <c r="B137" s="566" t="s">
        <v>57143</v>
      </c>
      <c r="C137" s="515" t="s">
        <v>28252</v>
      </c>
      <c r="D137" s="492" t="str">
        <f>VLOOKUP(C137,'SINAPI 04-2022'!A:D,2,0)</f>
        <v>ELETRODUTO FLEXÍVEL CORRUGADO, PEAD, DN 40 MM (1 1/4"), PARA CIRCUITOS TERMINAIS, INSTALADO EM PAREDE - FORNECIMENTO E INSTALAÇÃO. AF_12/2015</v>
      </c>
      <c r="E137" s="28" t="str">
        <f>VLOOKUP(C137,'SINAPI 04-2022'!A:D,3,0)</f>
        <v>M</v>
      </c>
      <c r="F137" s="454">
        <f>'MEMÓRIA DE CÁLCULO'!K945</f>
        <v>178.52</v>
      </c>
      <c r="G137" s="496"/>
      <c r="H137" s="454"/>
      <c r="I137" s="567"/>
      <c r="J137" s="33"/>
      <c r="K137" s="478"/>
      <c r="L137" s="478"/>
      <c r="M137" s="450"/>
      <c r="N137" s="478"/>
      <c r="O137" s="478"/>
      <c r="P137" s="478"/>
      <c r="Q137" s="478"/>
      <c r="R137" s="478"/>
      <c r="S137" s="478"/>
      <c r="T137" s="478"/>
      <c r="U137" s="478"/>
      <c r="V137" s="478"/>
      <c r="W137" s="478"/>
      <c r="X137" s="478"/>
      <c r="Y137" s="478"/>
      <c r="Z137" s="478"/>
    </row>
    <row r="138" spans="1:26" ht="36" customHeight="1">
      <c r="A138" s="482"/>
      <c r="B138" s="566" t="s">
        <v>57144</v>
      </c>
      <c r="C138" s="395" t="s">
        <v>28446</v>
      </c>
      <c r="D138" s="492" t="str">
        <f>VLOOKUP(C138,'SINAPI 04-2022'!A:D,2,0)</f>
        <v>DISJUNTOR MONOPOLAR TIPO DIN, CORRENTE NOMINAL DE 10A - FORNECIMENTO E INSTALAÇÃO. AF_10/2020</v>
      </c>
      <c r="E138" s="28" t="str">
        <f>VLOOKUP(C138,'SINAPI 04-2022'!A:D,3,0)</f>
        <v>UN</v>
      </c>
      <c r="F138" s="454">
        <f>'MEMÓRIA DE CÁLCULO'!K950</f>
        <v>11</v>
      </c>
      <c r="G138" s="496"/>
      <c r="H138" s="454"/>
      <c r="I138" s="567"/>
      <c r="J138" s="33"/>
      <c r="K138" s="478"/>
      <c r="L138" s="478"/>
      <c r="M138" s="450"/>
      <c r="N138" s="478"/>
      <c r="O138" s="478"/>
      <c r="P138" s="478"/>
      <c r="Q138" s="478"/>
      <c r="R138" s="478"/>
      <c r="S138" s="478"/>
      <c r="T138" s="478"/>
      <c r="U138" s="478"/>
      <c r="V138" s="478"/>
      <c r="W138" s="478"/>
      <c r="X138" s="478"/>
      <c r="Y138" s="478"/>
      <c r="Z138" s="478"/>
    </row>
    <row r="139" spans="1:26" ht="36" customHeight="1">
      <c r="A139" s="482"/>
      <c r="B139" s="566" t="s">
        <v>57145</v>
      </c>
      <c r="C139" s="395" t="s">
        <v>28448</v>
      </c>
      <c r="D139" s="492" t="str">
        <f>VLOOKUP(C139,'SINAPI 04-2022'!A:D,2,0)</f>
        <v>DISJUNTOR MONOPOLAR TIPO DIN, CORRENTE NOMINAL DE 16A - FORNECIMENTO E INSTALAÇÃO. AF_10/2020</v>
      </c>
      <c r="E139" s="28" t="str">
        <f>VLOOKUP(C139,'SINAPI 04-2022'!A:D,3,0)</f>
        <v>UN</v>
      </c>
      <c r="F139" s="454">
        <f>'MEMÓRIA DE CÁLCULO'!K955</f>
        <v>1</v>
      </c>
      <c r="G139" s="496"/>
      <c r="H139" s="454"/>
      <c r="I139" s="567"/>
      <c r="J139" s="33"/>
      <c r="K139" s="478"/>
      <c r="L139" s="478"/>
      <c r="M139" s="450"/>
      <c r="N139" s="478"/>
      <c r="O139" s="478"/>
      <c r="P139" s="478"/>
      <c r="Q139" s="478"/>
      <c r="R139" s="478"/>
      <c r="S139" s="478"/>
      <c r="T139" s="478"/>
      <c r="U139" s="478"/>
      <c r="V139" s="478"/>
      <c r="W139" s="478"/>
      <c r="X139" s="478"/>
      <c r="Y139" s="478"/>
      <c r="Z139" s="478"/>
    </row>
    <row r="140" spans="1:26" ht="36" customHeight="1">
      <c r="A140" s="482"/>
      <c r="B140" s="566" t="s">
        <v>57146</v>
      </c>
      <c r="C140" s="395" t="s">
        <v>28454</v>
      </c>
      <c r="D140" s="492" t="str">
        <f>VLOOKUP(C140,'SINAPI 04-2022'!A:D,2,0)</f>
        <v>DISJUNTOR BIPOLAR TIPO DIN, CORRENTE NOMINAL DE 10A - FORNECIMENTO E INSTALAÇÃO. AF_10/2020</v>
      </c>
      <c r="E140" s="28" t="str">
        <f>VLOOKUP(C140,'SINAPI 04-2022'!A:D,3,0)</f>
        <v>UN</v>
      </c>
      <c r="F140" s="454">
        <f>'MEMÓRIA DE CÁLCULO'!K960</f>
        <v>7</v>
      </c>
      <c r="G140" s="496"/>
      <c r="H140" s="454"/>
      <c r="I140" s="567"/>
      <c r="J140" s="33"/>
      <c r="K140" s="478"/>
      <c r="L140" s="478"/>
      <c r="M140" s="450"/>
      <c r="N140" s="478"/>
      <c r="O140" s="478"/>
      <c r="P140" s="478"/>
      <c r="Q140" s="478"/>
      <c r="R140" s="478"/>
      <c r="S140" s="478"/>
      <c r="T140" s="478"/>
      <c r="U140" s="478"/>
      <c r="V140" s="478"/>
      <c r="W140" s="478"/>
      <c r="X140" s="478"/>
      <c r="Y140" s="478"/>
      <c r="Z140" s="478"/>
    </row>
    <row r="141" spans="1:26" ht="36" customHeight="1">
      <c r="A141" s="482"/>
      <c r="B141" s="566" t="s">
        <v>57147</v>
      </c>
      <c r="C141" s="395" t="s">
        <v>28455</v>
      </c>
      <c r="D141" s="492" t="str">
        <f>VLOOKUP(C141,'SINAPI 04-2022'!A:D,2,0)</f>
        <v>DISJUNTOR BIPOLAR TIPO DIN, CORRENTE NOMINAL DE 16A - FORNECIMENTO E INSTALAÇÃO. AF_10/2020</v>
      </c>
      <c r="E141" s="28" t="str">
        <f>VLOOKUP(C141,'SINAPI 04-2022'!A:D,3,0)</f>
        <v>UN</v>
      </c>
      <c r="F141" s="454">
        <f>'MEMÓRIA DE CÁLCULO'!K965</f>
        <v>9</v>
      </c>
      <c r="G141" s="496"/>
      <c r="H141" s="454"/>
      <c r="I141" s="567"/>
      <c r="J141" s="33"/>
      <c r="K141" s="478"/>
      <c r="L141" s="478"/>
      <c r="M141" s="450"/>
      <c r="N141" s="478"/>
      <c r="O141" s="478"/>
      <c r="P141" s="478"/>
      <c r="Q141" s="478"/>
      <c r="R141" s="478"/>
      <c r="S141" s="478"/>
      <c r="T141" s="478"/>
      <c r="U141" s="478"/>
      <c r="V141" s="478"/>
      <c r="W141" s="478"/>
      <c r="X141" s="478"/>
      <c r="Y141" s="478"/>
      <c r="Z141" s="478"/>
    </row>
    <row r="142" spans="1:26" ht="36" customHeight="1">
      <c r="A142" s="482"/>
      <c r="B142" s="566" t="s">
        <v>57148</v>
      </c>
      <c r="C142" s="395" t="s">
        <v>28457</v>
      </c>
      <c r="D142" s="492" t="str">
        <f>VLOOKUP(C142,'SINAPI 04-2022'!A:D,2,0)</f>
        <v>DISJUNTOR BIPOLAR TIPO DIN, CORRENTE NOMINAL DE 25A - FORNECIMENTO E INSTALAÇÃO. AF_10/2020</v>
      </c>
      <c r="E142" s="28" t="str">
        <f>VLOOKUP(C142,'SINAPI 04-2022'!A:D,3,0)</f>
        <v>UN</v>
      </c>
      <c r="F142" s="454">
        <f>'MEMÓRIA DE CÁLCULO'!K970</f>
        <v>3</v>
      </c>
      <c r="G142" s="496"/>
      <c r="H142" s="454"/>
      <c r="I142" s="567"/>
      <c r="J142" s="33"/>
      <c r="K142" s="478"/>
      <c r="L142" s="478"/>
      <c r="M142" s="450"/>
      <c r="N142" s="478"/>
      <c r="O142" s="478"/>
      <c r="P142" s="478"/>
      <c r="Q142" s="478"/>
      <c r="R142" s="478"/>
      <c r="S142" s="478"/>
      <c r="T142" s="478"/>
      <c r="U142" s="478"/>
      <c r="V142" s="478"/>
      <c r="W142" s="478"/>
      <c r="X142" s="478"/>
      <c r="Y142" s="478"/>
      <c r="Z142" s="478"/>
    </row>
    <row r="143" spans="1:26" ht="36" customHeight="1">
      <c r="A143" s="482"/>
      <c r="B143" s="566" t="s">
        <v>57149</v>
      </c>
      <c r="C143" s="395" t="s">
        <v>28458</v>
      </c>
      <c r="D143" s="492" t="str">
        <f>VLOOKUP(C143,'SINAPI 04-2022'!A:D,2,0)</f>
        <v>DISJUNTOR BIPOLAR TIPO DIN, CORRENTE NOMINAL DE 32A - FORNECIMENTO E INSTALAÇÃO. AF_10/2020</v>
      </c>
      <c r="E143" s="28" t="str">
        <f>VLOOKUP(C143,'SINAPI 04-2022'!A:D,3,0)</f>
        <v>UN</v>
      </c>
      <c r="F143" s="454">
        <f>'MEMÓRIA DE CÁLCULO'!K975</f>
        <v>7</v>
      </c>
      <c r="G143" s="496"/>
      <c r="H143" s="454"/>
      <c r="I143" s="567"/>
      <c r="J143" s="33"/>
      <c r="K143" s="478"/>
      <c r="L143" s="478"/>
      <c r="M143" s="450"/>
      <c r="N143" s="478"/>
      <c r="O143" s="478"/>
      <c r="P143" s="478"/>
      <c r="Q143" s="478"/>
      <c r="R143" s="478"/>
      <c r="S143" s="478"/>
      <c r="T143" s="478"/>
      <c r="U143" s="478"/>
      <c r="V143" s="478"/>
      <c r="W143" s="478"/>
      <c r="X143" s="478"/>
      <c r="Y143" s="478"/>
      <c r="Z143" s="478"/>
    </row>
    <row r="144" spans="1:26" ht="36" customHeight="1">
      <c r="A144" s="482"/>
      <c r="B144" s="566" t="s">
        <v>57150</v>
      </c>
      <c r="C144" s="395" t="s">
        <v>53026</v>
      </c>
      <c r="D144" s="492" t="str">
        <f>VLOOKUP(C144,'SINAPI 04-2022'!A:D,2,0)</f>
        <v>CAIXA ENTERRADA ELÉTRICA RETANGULAR, EM CONCRETO PRÉ-MOLDADO, FUNDO COM BRITA, DIMENSÕES INTERNAS: 0,4X0,4X0,4 M. AF_12/2020</v>
      </c>
      <c r="E144" s="28" t="str">
        <f>VLOOKUP(C144,'SINAPI 04-2022'!A:D,3,0)</f>
        <v>UN</v>
      </c>
      <c r="F144" s="454">
        <f>'MEMÓRIA DE CÁLCULO'!K980</f>
        <v>44</v>
      </c>
      <c r="G144" s="496"/>
      <c r="H144" s="454"/>
      <c r="I144" s="567"/>
      <c r="J144" s="33"/>
      <c r="K144" s="478"/>
      <c r="L144" s="478"/>
      <c r="M144" s="450"/>
      <c r="N144" s="478"/>
      <c r="O144" s="478"/>
      <c r="P144" s="478"/>
      <c r="Q144" s="478"/>
      <c r="R144" s="478"/>
      <c r="S144" s="478"/>
      <c r="T144" s="478"/>
      <c r="U144" s="478"/>
      <c r="V144" s="478"/>
      <c r="W144" s="478"/>
      <c r="X144" s="478"/>
      <c r="Y144" s="478"/>
      <c r="Z144" s="478"/>
    </row>
    <row r="145" spans="1:36" ht="36" customHeight="1">
      <c r="A145" s="482"/>
      <c r="B145" s="566" t="s">
        <v>57151</v>
      </c>
      <c r="C145" s="395" t="s">
        <v>15694</v>
      </c>
      <c r="D145" s="493" t="str">
        <f>VLOOKUP(C145,'EMOP 04-2022'!A:J,2,0)</f>
        <v>TOMADA DUPLA DE PISO,EM CORPO DE ALUMINIO FUNDIDO E TAMPA EM LATAO POLIDO,10A/250V.FORNECIMENTO E COLOCACAO</v>
      </c>
      <c r="E145" s="483" t="str">
        <f>VLOOKUP(C145,'EMOP 04-2022'!A:J,9,0)</f>
        <v>UN</v>
      </c>
      <c r="F145" s="29">
        <f>'MEMÓRIA DE CÁLCULO'!K986</f>
        <v>2</v>
      </c>
      <c r="G145" s="491"/>
      <c r="H145" s="454"/>
      <c r="I145" s="567"/>
      <c r="J145" s="33"/>
      <c r="K145" s="478"/>
      <c r="L145" s="478"/>
      <c r="M145" s="450"/>
      <c r="N145" s="478"/>
      <c r="O145" s="478"/>
      <c r="P145" s="478"/>
      <c r="Q145" s="478"/>
      <c r="R145" s="478"/>
      <c r="S145" s="478"/>
      <c r="T145" s="478"/>
      <c r="U145" s="478"/>
      <c r="V145" s="478"/>
      <c r="W145" s="478"/>
      <c r="X145" s="478"/>
      <c r="Y145" s="478"/>
      <c r="Z145" s="478"/>
    </row>
    <row r="146" spans="1:36" ht="36" customHeight="1">
      <c r="A146" s="482"/>
      <c r="B146" s="566" t="s">
        <v>57152</v>
      </c>
      <c r="C146" s="395" t="s">
        <v>15733</v>
      </c>
      <c r="D146" s="493" t="str">
        <f>VLOOKUP(C146,'EMOP 04-2022'!A:J,2,0)</f>
        <v>TOMADA TIPO RJ45,DE EMBUTIR,COMPLETA,PARA LOGICA.FORNECIMENTO E COLOCACAO</v>
      </c>
      <c r="E146" s="483" t="str">
        <f>VLOOKUP(C146,'EMOP 04-2022'!A:J,9,0)</f>
        <v>UN</v>
      </c>
      <c r="F146" s="29">
        <f>'MEMÓRIA DE CÁLCULO'!K991</f>
        <v>2</v>
      </c>
      <c r="G146" s="491"/>
      <c r="H146" s="454"/>
      <c r="I146" s="567"/>
      <c r="J146" s="33"/>
      <c r="K146" s="478"/>
      <c r="L146" s="478"/>
      <c r="M146" s="450"/>
      <c r="N146" s="478"/>
      <c r="O146" s="478"/>
      <c r="P146" s="478"/>
      <c r="Q146" s="478"/>
      <c r="R146" s="478"/>
      <c r="S146" s="478"/>
      <c r="T146" s="478"/>
      <c r="U146" s="478"/>
      <c r="V146" s="478"/>
      <c r="W146" s="478"/>
      <c r="X146" s="478"/>
      <c r="Y146" s="478"/>
      <c r="Z146" s="478"/>
    </row>
    <row r="147" spans="1:36" ht="36" customHeight="1">
      <c r="A147" s="482"/>
      <c r="B147" s="566" t="s">
        <v>57153</v>
      </c>
      <c r="C147" s="395" t="s">
        <v>49720</v>
      </c>
      <c r="D147" s="492" t="str">
        <f>VLOOKUP(C147,'SINAPI 04-2022'!A:D,2,0)</f>
        <v>ASSENTAMENTO DE POSTE DE CONCRETO COM COMPRIMENTO NOMINAL DE 9 M, CARGA NOMINAL MENOR OU IGUAL A 1000 DAN, ENGASTAMENTO SIMPLES COM 1,5 M DE SOLO (NÃO INCLUI FORNECIMENTO). AF_11/2019</v>
      </c>
      <c r="E147" s="28" t="str">
        <f>VLOOKUP(C147,'SINAPI 04-2022'!A:D,3,0)</f>
        <v>UN</v>
      </c>
      <c r="F147" s="454">
        <f>'MEMÓRIA DE CÁLCULO'!K997</f>
        <v>6</v>
      </c>
      <c r="G147" s="496"/>
      <c r="H147" s="454"/>
      <c r="I147" s="567"/>
      <c r="J147" s="33"/>
      <c r="K147" s="478"/>
      <c r="L147" s="478"/>
      <c r="M147" s="450"/>
      <c r="N147" s="478"/>
      <c r="O147" s="478"/>
      <c r="P147" s="478"/>
      <c r="Q147" s="478"/>
      <c r="R147" s="478"/>
      <c r="S147" s="478"/>
      <c r="T147" s="478"/>
      <c r="U147" s="478"/>
      <c r="V147" s="478"/>
      <c r="W147" s="478"/>
      <c r="X147" s="478"/>
      <c r="Y147" s="478"/>
      <c r="Z147" s="478"/>
    </row>
    <row r="148" spans="1:36" ht="36" customHeight="1">
      <c r="A148" s="482"/>
      <c r="B148" s="566" t="s">
        <v>57154</v>
      </c>
      <c r="C148" s="395" t="s">
        <v>18921</v>
      </c>
      <c r="D148" s="493" t="str">
        <f>VLOOKUP(C148,'EMOP 04-2022'!A:J,2,0)</f>
        <v>POSTE DE CONCRETO,COM SECAO CIRCULAR,COM 9,00M DE COMPRIMENTO E CARGA NOMINAL NO TOPO DE 150KG,INCLUSIVE ESCAVACAO,EXCLUSIVE TRANSPORTE.FORNECIMENTO E COLOCACAO</v>
      </c>
      <c r="E148" s="483" t="str">
        <f>VLOOKUP(C148,'EMOP 04-2022'!A:J,9,0)</f>
        <v>UN</v>
      </c>
      <c r="F148" s="29">
        <f>'MEMÓRIA DE CÁLCULO'!K1002</f>
        <v>6</v>
      </c>
      <c r="G148" s="491"/>
      <c r="H148" s="454"/>
      <c r="I148" s="567"/>
      <c r="J148" s="33"/>
      <c r="K148" s="478"/>
      <c r="L148" s="478"/>
      <c r="M148" s="450"/>
      <c r="N148" s="478"/>
      <c r="O148" s="478"/>
      <c r="P148" s="478"/>
      <c r="Q148" s="478"/>
      <c r="R148" s="478"/>
      <c r="S148" s="478"/>
      <c r="T148" s="478"/>
      <c r="U148" s="478"/>
      <c r="V148" s="478"/>
      <c r="W148" s="478"/>
      <c r="X148" s="478"/>
      <c r="Y148" s="478"/>
      <c r="Z148" s="478"/>
    </row>
    <row r="149" spans="1:36" ht="16.5" customHeight="1">
      <c r="B149" s="572"/>
      <c r="C149" s="480"/>
      <c r="D149" s="30"/>
      <c r="E149" s="481"/>
      <c r="F149" s="39"/>
      <c r="G149" s="532"/>
      <c r="H149" s="532" t="s">
        <v>15</v>
      </c>
      <c r="I149" s="570">
        <f>SUM(I120:I148)</f>
        <v>0</v>
      </c>
      <c r="J149" s="33"/>
    </row>
    <row r="150" spans="1:36" ht="15" customHeight="1">
      <c r="B150" s="571" t="s">
        <v>57124</v>
      </c>
      <c r="C150" s="680" t="s">
        <v>55935</v>
      </c>
      <c r="D150" s="680"/>
      <c r="E150" s="680"/>
      <c r="F150" s="680"/>
      <c r="G150" s="680"/>
      <c r="H150" s="680"/>
      <c r="I150" s="681"/>
      <c r="J150" s="27"/>
      <c r="K150" s="42"/>
      <c r="L150" s="17"/>
    </row>
    <row r="151" spans="1:36" s="46" customFormat="1" ht="58.5" customHeight="1">
      <c r="A151" s="34" t="str">
        <f t="shared" ref="A151:A155" si="5">B151&amp;C151</f>
        <v>11.115.028.0025-0</v>
      </c>
      <c r="B151" s="573" t="s">
        <v>56031</v>
      </c>
      <c r="C151" s="395" t="s">
        <v>15847</v>
      </c>
      <c r="D151" s="493" t="str">
        <f>VLOOKUP(C151,'EMOP 04-2022'!A:J,2,0)</f>
        <v>COLOCACAO DE RESERVATORIO DE FIBROCIMENTO,FIBRA DE VIDRO OUSEMELHANTE DE 5.000L,INCLUSIVE PECAS DE APOIO EM ALVENARIA EMADEIRA SERRADA,E FLANGES DE LIGACAO HIDRAULICA,EXCLUSIVE FORNECIMENTO DO RESERVATORIO</v>
      </c>
      <c r="E151" s="483" t="str">
        <f>VLOOKUP(C151,'EMOP 04-2022'!A:J,9,0)</f>
        <v>UN</v>
      </c>
      <c r="F151" s="29">
        <f>'MEMÓRIA DE CÁLCULO'!K1009</f>
        <v>1</v>
      </c>
      <c r="G151" s="491"/>
      <c r="H151" s="454"/>
      <c r="I151" s="567"/>
      <c r="J151" s="25"/>
      <c r="K151" s="44"/>
      <c r="L151" s="45"/>
      <c r="M151" s="4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row>
    <row r="152" spans="1:36" s="46" customFormat="1" ht="58.5" customHeight="1">
      <c r="A152" s="482"/>
      <c r="B152" s="573" t="s">
        <v>56032</v>
      </c>
      <c r="C152" s="395" t="s">
        <v>15841</v>
      </c>
      <c r="D152" s="493" t="str">
        <f>VLOOKUP(C152,'EMOP 04-2022'!A:J,2,0)</f>
        <v>COLOCACAO DE RESERVATORIO DE FIBROCIMENTO,FIBRA DE VIDRO OUSEMELHANTE DE 2.000L,INCLUSIVE PECAS DE APOIO EM ALVENARIA E MADEIRA SERRADA,E FLANGES DE LIGACAO HIDRAULICA,EXCLUSIVE FORNECIMENTO DO RESERVATORIO.</v>
      </c>
      <c r="E152" s="483" t="str">
        <f>VLOOKUP(C152,'EMOP 04-2022'!A:J,9,0)</f>
        <v>UN</v>
      </c>
      <c r="F152" s="29">
        <f>'MEMÓRIA DE CÁLCULO'!K1013</f>
        <v>2</v>
      </c>
      <c r="G152" s="491"/>
      <c r="H152" s="454"/>
      <c r="I152" s="567"/>
      <c r="J152" s="25"/>
      <c r="K152" s="44"/>
      <c r="L152" s="45"/>
      <c r="M152" s="4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row>
    <row r="153" spans="1:36" s="46" customFormat="1" ht="66.75" customHeight="1">
      <c r="A153" s="34" t="str">
        <f t="shared" si="5"/>
        <v>11.318.021.0048-0</v>
      </c>
      <c r="B153" s="573" t="s">
        <v>56033</v>
      </c>
      <c r="C153" s="395" t="s">
        <v>46130</v>
      </c>
      <c r="D153" s="493" t="str">
        <f>VLOOKUP(C153,'EMOP 04-2022'!A:J,2,0)</f>
        <v>RESERVATORIO APOIADO PARA ARMAZENAMENTO DE AGUA POTAVEL OU PARA APROVEITAMENTO DE AGUA DA CHUVA AAC,EM FIBRA DE VIDRO OU POLIETILENO,COM CAPACIDADE EM TORNO DE 5000L,INCLUSIVE TAMPA DE VEDACAO COM ESCOTILHA E FIXADORES,CONFORME ABNT NBR 15527,12217 E 8220.FORNECIMENTO</v>
      </c>
      <c r="E153" s="483" t="str">
        <f>VLOOKUP(C153,'EMOP 04-2022'!A:J,9,0)</f>
        <v>UN</v>
      </c>
      <c r="F153" s="29">
        <f>'MEMÓRIA DE CÁLCULO'!K1018</f>
        <v>1</v>
      </c>
      <c r="G153" s="491"/>
      <c r="H153" s="454"/>
      <c r="I153" s="567"/>
      <c r="J153" s="25"/>
      <c r="K153" s="44"/>
      <c r="L153" s="45"/>
      <c r="M153" s="4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row>
    <row r="154" spans="1:36" s="46" customFormat="1" ht="66.75" customHeight="1">
      <c r="A154" s="482"/>
      <c r="B154" s="573" t="s">
        <v>56034</v>
      </c>
      <c r="C154" s="395" t="s">
        <v>18324</v>
      </c>
      <c r="D154" s="493" t="str">
        <f>VLOOKUP(C154,'EMOP 04-2022'!A:J,2,0)</f>
        <v>RESERVATORIO APOIADO PARA ARMAZENAMENTO DE AGUA POTAVEL OU PARA APROVEITAMENTO DE AGUA DA CHUVA AAC,EM FIBRA DE VIDRO OU POLIETILENO,COM CAPACIDADE EM TORNO DE 2000L,INCLUSIVE TAMPA DE VEDACAO COM ESCOTILHA E FIXADORES,CONFORME ABNT NBR 15527,12217 E 8220.FORNECIMENTO</v>
      </c>
      <c r="E154" s="483" t="str">
        <f>VLOOKUP(C154,'EMOP 04-2022'!A:J,9,0)</f>
        <v>UN</v>
      </c>
      <c r="F154" s="29">
        <f>'MEMÓRIA DE CÁLCULO'!K1024</f>
        <v>2</v>
      </c>
      <c r="G154" s="491"/>
      <c r="H154" s="454"/>
      <c r="I154" s="567"/>
      <c r="J154" s="25"/>
      <c r="K154" s="44"/>
      <c r="L154" s="45"/>
      <c r="M154" s="4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row>
    <row r="155" spans="1:36" s="46" customFormat="1" ht="36.75" customHeight="1">
      <c r="A155" s="34" t="str">
        <f t="shared" si="5"/>
        <v>11.518.012.0090-0</v>
      </c>
      <c r="B155" s="573" t="s">
        <v>56035</v>
      </c>
      <c r="C155" s="395" t="s">
        <v>18074</v>
      </c>
      <c r="D155" s="493" t="str">
        <f>VLOOKUP(C155,'EMOP 04-2022'!A:J,2,0)</f>
        <v>TORNEIRA DE BOIA,EM BRONZE,DE PRESSAO,DE 3/4".FORNECIMENTO E COLOCACAO</v>
      </c>
      <c r="E155" s="483" t="str">
        <f>VLOOKUP(C155,'EMOP 04-2022'!A:J,9,0)</f>
        <v>UN</v>
      </c>
      <c r="F155" s="29">
        <f>'MEMÓRIA DE CÁLCULO'!K1028</f>
        <v>3</v>
      </c>
      <c r="G155" s="491"/>
      <c r="H155" s="454"/>
      <c r="I155" s="567"/>
      <c r="J155" s="25"/>
      <c r="K155" s="44"/>
      <c r="L155" s="45"/>
      <c r="M155" s="4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row>
    <row r="156" spans="1:36" s="46" customFormat="1" ht="73.5" customHeight="1">
      <c r="A156" s="34"/>
      <c r="B156" s="573" t="s">
        <v>56036</v>
      </c>
      <c r="C156" s="395" t="s">
        <v>13660</v>
      </c>
      <c r="D156" s="493" t="str">
        <f>VLOOKUP(C156,'EMOP 04-2022'!A:J,2,0)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E156" s="483" t="str">
        <f>VLOOKUP(C156,'EMOP 04-2022'!A:J,9,0)</f>
        <v>UN</v>
      </c>
      <c r="F156" s="29">
        <f>'MEMÓRIA DE CÁLCULO'!K1032</f>
        <v>14</v>
      </c>
      <c r="G156" s="491"/>
      <c r="H156" s="454"/>
      <c r="I156" s="567"/>
      <c r="J156" s="25"/>
      <c r="K156" s="44"/>
      <c r="L156" s="45"/>
      <c r="M156" s="4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row>
    <row r="157" spans="1:36" s="46" customFormat="1" ht="88.5" customHeight="1">
      <c r="A157" s="34"/>
      <c r="B157" s="573" t="s">
        <v>56037</v>
      </c>
      <c r="C157" s="399" t="s">
        <v>17925</v>
      </c>
      <c r="D157" s="493" t="str">
        <f>VLOOKUP(C157,'EMOP 04-2022'!A:J,2,0)</f>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E157" s="483" t="str">
        <f>VLOOKUP(C157,'EMOP 04-2022'!A:J,9,0)</f>
        <v>UN</v>
      </c>
      <c r="F157" s="29">
        <f>'MEMÓRIA DE CÁLCULO'!K1045</f>
        <v>10</v>
      </c>
      <c r="G157" s="491"/>
      <c r="H157" s="454"/>
      <c r="I157" s="567"/>
      <c r="J157" s="25"/>
      <c r="K157" s="44"/>
      <c r="L157" s="45"/>
      <c r="M157" s="4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row>
    <row r="158" spans="1:36" s="46" customFormat="1" ht="41.25" customHeight="1">
      <c r="A158" s="34"/>
      <c r="B158" s="573" t="s">
        <v>56038</v>
      </c>
      <c r="C158" s="395" t="s">
        <v>17927</v>
      </c>
      <c r="D158" s="493" t="str">
        <f>VLOOKUP(C158,'EMOP 04-2022'!A:J,2,0)</f>
        <v>VASO SANITARIO DE LOUCA BRANCA OU BRANCO GELO,PARA PESSOAS COM NECESSIDADES ESPECIFICAS,INCLUSIVE ASSENTO ESPECIAL,BOLSA DE LIGACAO E ACESSORIOS DE FIXACAO.FORNECIMENTO</v>
      </c>
      <c r="E158" s="483" t="str">
        <f>VLOOKUP(C158,'EMOP 04-2022'!A:J,9,0)</f>
        <v>UN</v>
      </c>
      <c r="F158" s="29">
        <f>'MEMÓRIA DE CÁLCULO'!K1053</f>
        <v>4</v>
      </c>
      <c r="G158" s="491"/>
      <c r="H158" s="454"/>
      <c r="I158" s="567"/>
      <c r="J158" s="25"/>
      <c r="K158" s="449"/>
      <c r="L158" s="466"/>
      <c r="M158" s="466"/>
      <c r="N158" s="466"/>
      <c r="O158" s="25"/>
      <c r="P158" s="25"/>
      <c r="Q158" s="380"/>
      <c r="R158" s="25"/>
      <c r="S158" s="25"/>
      <c r="T158" s="25"/>
      <c r="U158" s="25"/>
      <c r="V158" s="25"/>
      <c r="W158" s="25"/>
      <c r="X158" s="25"/>
      <c r="Y158" s="25"/>
      <c r="Z158" s="25"/>
      <c r="AA158" s="25"/>
      <c r="AB158" s="25"/>
      <c r="AC158" s="25"/>
      <c r="AD158" s="25"/>
      <c r="AE158" s="25"/>
      <c r="AF158" s="25"/>
      <c r="AG158" s="25"/>
      <c r="AH158" s="25"/>
      <c r="AI158" s="25"/>
      <c r="AJ158" s="25"/>
    </row>
    <row r="159" spans="1:36" s="46" customFormat="1" ht="39.75" customHeight="1">
      <c r="A159" s="34"/>
      <c r="B159" s="573" t="s">
        <v>56039</v>
      </c>
      <c r="C159" s="395" t="s">
        <v>17929</v>
      </c>
      <c r="D159" s="493" t="str">
        <f>VLOOKUP(C159,'EMOP 04-2022'!A:J,2,0)</f>
        <v>VALVULA DE DESCARGA DE 1.1/2",REGISTRO INTEGRADO,SISTEMA HIDROMECANICO(ISENTA DE GOLPE DE ARIETE),CORPO EM LATAO,CANOPLAE BOTAO EM METAL CROMADO,DE EMNBUTIR.FORNECIMENTO</v>
      </c>
      <c r="E159" s="483" t="str">
        <f>VLOOKUP(C159,'EMOP 04-2022'!A:J,9,0)</f>
        <v>UN</v>
      </c>
      <c r="F159" s="29">
        <f>'MEMÓRIA DE CÁLCULO'!K1062</f>
        <v>4</v>
      </c>
      <c r="G159" s="491"/>
      <c r="H159" s="454"/>
      <c r="I159" s="567"/>
      <c r="J159" s="25"/>
      <c r="K159" s="449"/>
      <c r="L159" s="466"/>
      <c r="M159" s="466"/>
      <c r="N159" s="466"/>
      <c r="O159" s="25"/>
      <c r="P159" s="25"/>
      <c r="Q159" s="380"/>
      <c r="R159" s="25"/>
      <c r="S159" s="25"/>
      <c r="T159" s="25"/>
      <c r="U159" s="25"/>
      <c r="V159" s="25"/>
      <c r="W159" s="25"/>
      <c r="X159" s="25"/>
      <c r="Y159" s="25"/>
      <c r="Z159" s="25"/>
      <c r="AA159" s="25"/>
      <c r="AB159" s="25"/>
      <c r="AC159" s="25"/>
      <c r="AD159" s="25"/>
      <c r="AE159" s="25"/>
      <c r="AF159" s="25"/>
      <c r="AG159" s="25"/>
      <c r="AH159" s="25"/>
      <c r="AI159" s="25"/>
      <c r="AJ159" s="25"/>
    </row>
    <row r="160" spans="1:36" s="46" customFormat="1" ht="48" customHeight="1">
      <c r="A160" s="482"/>
      <c r="B160" s="573" t="s">
        <v>56040</v>
      </c>
      <c r="C160" s="395" t="s">
        <v>13629</v>
      </c>
      <c r="D160" s="493" t="str">
        <f>VLOOKUP(C160,'EMOP 04-2022'!A:J,2,0)</f>
        <v>INSTALACAO E ASSENTAMENTO DE LAVATORIO DE UMA TORNEIRA(EXCLUSIVE FORNECIMENTO DO APARELHO),COMPREENDENDO:3,00M DE TUBO DE PVC DE 25MM,2,00M DE TUBO DE PVC DE 40MM E CONEXOES</v>
      </c>
      <c r="E160" s="483" t="str">
        <f>VLOOKUP(C160,'EMOP 04-2022'!A:J,9,0)</f>
        <v>UN</v>
      </c>
      <c r="F160" s="29">
        <f>'MEMÓRIA DE CÁLCULO'!K1067</f>
        <v>17</v>
      </c>
      <c r="G160" s="491"/>
      <c r="H160" s="454"/>
      <c r="I160" s="567"/>
      <c r="J160" s="25"/>
      <c r="K160" s="449"/>
      <c r="L160" s="466"/>
      <c r="M160" s="466"/>
      <c r="N160" s="466"/>
      <c r="O160" s="25"/>
      <c r="P160" s="25"/>
      <c r="Q160" s="380"/>
      <c r="R160" s="25"/>
      <c r="S160" s="25"/>
      <c r="T160" s="25"/>
      <c r="U160" s="25"/>
      <c r="V160" s="25"/>
      <c r="W160" s="25"/>
      <c r="X160" s="25"/>
      <c r="Y160" s="25"/>
      <c r="Z160" s="25"/>
      <c r="AA160" s="25"/>
      <c r="AB160" s="25"/>
      <c r="AC160" s="25"/>
      <c r="AD160" s="25"/>
      <c r="AE160" s="25"/>
      <c r="AF160" s="25"/>
      <c r="AG160" s="25"/>
      <c r="AH160" s="25"/>
      <c r="AI160" s="25"/>
      <c r="AJ160" s="25"/>
    </row>
    <row r="161" spans="1:36" s="46" customFormat="1" ht="47.25" customHeight="1">
      <c r="A161" s="482"/>
      <c r="B161" s="573" t="s">
        <v>56041</v>
      </c>
      <c r="C161" s="395" t="s">
        <v>17909</v>
      </c>
      <c r="D161" s="493" t="str">
        <f>VLOOKUP(C161,'EMOP 04-2022'!A:J,2,0)</f>
        <v>CUBA DE LOUCA BRANCA,DE SOBREPOR,OVAL,INCLUSIVE RABICHO EM METAL CROMADO,SIFAO EM METAL CROMADO,TORNEIRA PARA LAVATORIOTIPO BANCA 1193 OU SIMILAR DE 1/2" E VALVULA DE ESCOAMENTO.FORNECIMENTO</v>
      </c>
      <c r="E161" s="483" t="str">
        <f>VLOOKUP(C161,'EMOP 04-2022'!A:J,9,0)</f>
        <v>UN</v>
      </c>
      <c r="F161" s="29">
        <f>'MEMÓRIA DE CÁLCULO'!K1081</f>
        <v>12</v>
      </c>
      <c r="G161" s="491"/>
      <c r="H161" s="454"/>
      <c r="I161" s="567"/>
      <c r="J161" s="25"/>
      <c r="K161" s="449"/>
      <c r="L161" s="466"/>
      <c r="M161" s="466"/>
      <c r="N161" s="466"/>
      <c r="O161" s="25"/>
      <c r="P161" s="25"/>
      <c r="Q161" s="380"/>
      <c r="R161" s="25"/>
      <c r="S161" s="25"/>
      <c r="T161" s="25"/>
      <c r="U161" s="25"/>
      <c r="V161" s="25"/>
      <c r="W161" s="25"/>
      <c r="X161" s="25"/>
      <c r="Y161" s="25"/>
      <c r="Z161" s="25"/>
      <c r="AA161" s="25"/>
      <c r="AB161" s="25"/>
      <c r="AC161" s="25"/>
      <c r="AD161" s="25"/>
      <c r="AE161" s="25"/>
      <c r="AF161" s="25"/>
      <c r="AG161" s="25"/>
      <c r="AH161" s="25"/>
      <c r="AI161" s="25"/>
      <c r="AJ161" s="25"/>
    </row>
    <row r="162" spans="1:36" s="46" customFormat="1" ht="47.25" customHeight="1">
      <c r="A162" s="482"/>
      <c r="B162" s="573" t="s">
        <v>56042</v>
      </c>
      <c r="C162" s="395" t="s">
        <v>18237</v>
      </c>
      <c r="D162" s="493" t="str">
        <f>VLOOKUP(C162,'EMOP 04-2022'!A:J,2,0)</f>
        <v>CUBA DE ACO INOXIDAVEL,MEDINDO APROXIMADAMENTE (500X400X200)MM,EM CHAPA 20.304,VALVULA DE ESCOAMENTO TIPO AMERICANA 1623,SIFAO 1680 1.1/2" X 1.1/2",EXCLUSIVE TORNEIRA.FORNECIMENTOE COLOCACAO</v>
      </c>
      <c r="E162" s="483" t="str">
        <f>VLOOKUP(C162,'EMOP 04-2022'!A:J,9,0)</f>
        <v>UN</v>
      </c>
      <c r="F162" s="29">
        <f>'MEMÓRIA DE CÁLCULO'!K1091</f>
        <v>1</v>
      </c>
      <c r="G162" s="491"/>
      <c r="H162" s="454"/>
      <c r="I162" s="567"/>
      <c r="J162" s="25"/>
      <c r="K162" s="449"/>
      <c r="L162" s="466"/>
      <c r="M162" s="466"/>
      <c r="N162" s="466"/>
      <c r="O162" s="25"/>
      <c r="P162" s="25"/>
      <c r="Q162" s="380"/>
      <c r="R162" s="25"/>
      <c r="S162" s="25"/>
      <c r="T162" s="25"/>
      <c r="U162" s="25"/>
      <c r="V162" s="25"/>
      <c r="W162" s="25"/>
      <c r="X162" s="25"/>
      <c r="Y162" s="25"/>
      <c r="Z162" s="25"/>
      <c r="AA162" s="25"/>
      <c r="AB162" s="25"/>
      <c r="AC162" s="25"/>
      <c r="AD162" s="25"/>
      <c r="AE162" s="25"/>
      <c r="AF162" s="25"/>
      <c r="AG162" s="25"/>
      <c r="AH162" s="25"/>
      <c r="AI162" s="25"/>
      <c r="AJ162" s="25"/>
    </row>
    <row r="163" spans="1:36" s="46" customFormat="1" ht="47.25" customHeight="1">
      <c r="A163" s="482"/>
      <c r="B163" s="573" t="s">
        <v>56043</v>
      </c>
      <c r="C163" s="395" t="s">
        <v>17887</v>
      </c>
      <c r="D163" s="493" t="str">
        <f>VLOOKUP(C163,'EMOP 04-2022'!A:J,2,0)</f>
        <v>LAVATORIO DE LOUCA BRANCA,TIPO MEDIO LUXO,COM LADRAO,COM MEDIDAS EM TORNO DE (47X35)CM,INCLUSIVE ACESSORIOS DE FIXACAO.FERRAGENS EM METAL CROMADO:SIFAO 1680 DE 1"X1.1/4",TORNEIRA PARA LAVATORIO TIPO BANCA 1193 OU SIMILAR DE 1/2" E VALVULA DE ESCOAMENTO 1603.RABICHO EM PVC.FORNECIMENTO</v>
      </c>
      <c r="E163" s="483" t="str">
        <f>VLOOKUP(C163,'EMOP 04-2022'!A:J,9,0)</f>
        <v>UN</v>
      </c>
      <c r="F163" s="29">
        <f>'MEMÓRIA DE CÁLCULO'!K1097</f>
        <v>1</v>
      </c>
      <c r="G163" s="491"/>
      <c r="H163" s="454"/>
      <c r="I163" s="567"/>
      <c r="J163" s="25"/>
      <c r="K163" s="449"/>
      <c r="L163" s="466"/>
      <c r="M163" s="466"/>
      <c r="N163" s="466"/>
      <c r="O163" s="25"/>
      <c r="P163" s="25"/>
      <c r="Q163" s="380"/>
      <c r="R163" s="25"/>
      <c r="S163" s="25"/>
      <c r="T163" s="25"/>
      <c r="U163" s="25"/>
      <c r="V163" s="25"/>
      <c r="W163" s="25"/>
      <c r="X163" s="25"/>
      <c r="Y163" s="25"/>
      <c r="Z163" s="25"/>
      <c r="AA163" s="25"/>
      <c r="AB163" s="25"/>
      <c r="AC163" s="25"/>
      <c r="AD163" s="25"/>
      <c r="AE163" s="25"/>
      <c r="AF163" s="25"/>
      <c r="AG163" s="25"/>
      <c r="AH163" s="25"/>
      <c r="AI163" s="25"/>
      <c r="AJ163" s="25"/>
    </row>
    <row r="164" spans="1:36" s="46" customFormat="1" ht="68.25" customHeight="1">
      <c r="A164" s="482"/>
      <c r="B164" s="573" t="s">
        <v>56044</v>
      </c>
      <c r="C164" s="399" t="s">
        <v>17891</v>
      </c>
      <c r="D164" s="493" t="str">
        <f>VLOOKUP(C164,'EMOP 04-2022'!A:J,2,0)</f>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E164" s="483" t="str">
        <f>VLOOKUP(C164,'EMOP 04-2022'!A:J,9,0)</f>
        <v>UN</v>
      </c>
      <c r="F164" s="29">
        <f>'MEMÓRIA DE CÁLCULO'!K1103</f>
        <v>4</v>
      </c>
      <c r="G164" s="491"/>
      <c r="H164" s="454"/>
      <c r="I164" s="567"/>
      <c r="J164" s="25"/>
      <c r="K164" s="449"/>
      <c r="L164" s="466"/>
      <c r="M164" s="466"/>
      <c r="N164" s="466"/>
      <c r="O164" s="25"/>
      <c r="P164" s="25"/>
      <c r="Q164" s="380"/>
      <c r="R164" s="25"/>
      <c r="S164" s="25"/>
      <c r="T164" s="25"/>
      <c r="U164" s="25"/>
      <c r="V164" s="25"/>
      <c r="W164" s="25"/>
      <c r="X164" s="25"/>
      <c r="Y164" s="25"/>
      <c r="Z164" s="25"/>
      <c r="AA164" s="25"/>
      <c r="AB164" s="25"/>
      <c r="AC164" s="25"/>
      <c r="AD164" s="25"/>
      <c r="AE164" s="25"/>
      <c r="AF164" s="25"/>
      <c r="AG164" s="25"/>
      <c r="AH164" s="25"/>
      <c r="AI164" s="25"/>
      <c r="AJ164" s="25"/>
    </row>
    <row r="165" spans="1:36" s="46" customFormat="1" ht="60.75" customHeight="1">
      <c r="A165" s="482"/>
      <c r="B165" s="573" t="s">
        <v>56045</v>
      </c>
      <c r="C165" s="395" t="s">
        <v>19095</v>
      </c>
      <c r="D165" s="493" t="str">
        <f>VLOOKUP(C165,'EMOP 04-2022'!A:J,2,0)</f>
        <v>BANCA DE GRANITO CINZA ANDORINHA,COM 2CM DE ESPESSURA,COM ABERTURA PARA 4 CUBAS (EXCLUSIVE ESTAS),SOBRE APOIOS DE ALVENARIA DE MEIA VEZ E VERGA DE CONCRETO,SEM REVESTIMENTO.FORNECIMENTO E COLOCACAO</v>
      </c>
      <c r="E165" s="483" t="str">
        <f>VLOOKUP(C165,'EMOP 04-2022'!A:J,9,0)</f>
        <v>M2</v>
      </c>
      <c r="F165" s="29">
        <f>'MEMÓRIA DE CÁLCULO'!K1112</f>
        <v>3.34</v>
      </c>
      <c r="G165" s="491"/>
      <c r="H165" s="454"/>
      <c r="I165" s="567"/>
      <c r="J165" s="25"/>
      <c r="K165" s="77"/>
      <c r="L165" s="466"/>
      <c r="M165" s="466"/>
      <c r="N165" s="466"/>
      <c r="O165" s="25"/>
      <c r="P165" s="25"/>
      <c r="Q165" s="380"/>
      <c r="R165" s="25"/>
      <c r="S165" s="25"/>
      <c r="T165" s="25"/>
      <c r="U165" s="25"/>
      <c r="V165" s="25"/>
      <c r="W165" s="25"/>
      <c r="X165" s="25"/>
      <c r="Y165" s="25"/>
      <c r="Z165" s="25"/>
      <c r="AA165" s="25"/>
      <c r="AB165" s="25"/>
      <c r="AC165" s="25"/>
      <c r="AD165" s="25"/>
      <c r="AE165" s="25"/>
      <c r="AF165" s="25"/>
      <c r="AG165" s="25"/>
      <c r="AH165" s="25"/>
      <c r="AI165" s="25"/>
      <c r="AJ165" s="25"/>
    </row>
    <row r="166" spans="1:36" s="46" customFormat="1" ht="60.75" customHeight="1">
      <c r="A166" s="482"/>
      <c r="B166" s="573" t="s">
        <v>56046</v>
      </c>
      <c r="C166" s="399" t="s">
        <v>19091</v>
      </c>
      <c r="D166" s="493" t="str">
        <f>VLOOKUP(C166,'EMOP 04-2022'!A:J,2,0)</f>
        <v>BANCA DE GRANITO CINZA ANDORINHA,COM 2CM DE ESPESSURA,COM ABERTURA PARA 2 CUBAS (EXCLUSIVE ESTAS),SOBRE APOIOS DE ALVENARIA DE MEIA VEZ E VERGA DE CONCRETO,SEM REVESTIMENTO.FORNECIMENTO E COLOCACAO</v>
      </c>
      <c r="E166" s="483" t="str">
        <f>VLOOKUP(C166,'EMOP 04-2022'!A:J,9,0)</f>
        <v>M2</v>
      </c>
      <c r="F166" s="29">
        <f>'MEMÓRIA DE CÁLCULO'!K1119</f>
        <v>1.82</v>
      </c>
      <c r="G166" s="491"/>
      <c r="H166" s="454"/>
      <c r="I166" s="567"/>
      <c r="J166" s="25"/>
      <c r="K166" s="77"/>
      <c r="L166" s="466"/>
      <c r="M166" s="466"/>
      <c r="N166" s="466"/>
      <c r="O166" s="25"/>
      <c r="P166" s="25"/>
      <c r="Q166" s="380"/>
      <c r="R166" s="25"/>
      <c r="S166" s="25"/>
      <c r="T166" s="25"/>
      <c r="U166" s="25"/>
      <c r="V166" s="25"/>
      <c r="W166" s="25"/>
      <c r="X166" s="25"/>
      <c r="Y166" s="25"/>
      <c r="Z166" s="25"/>
      <c r="AA166" s="25"/>
      <c r="AB166" s="25"/>
      <c r="AC166" s="25"/>
      <c r="AD166" s="25"/>
      <c r="AE166" s="25"/>
      <c r="AF166" s="25"/>
      <c r="AG166" s="25"/>
      <c r="AH166" s="25"/>
      <c r="AI166" s="25"/>
      <c r="AJ166" s="25"/>
    </row>
    <row r="167" spans="1:36" s="46" customFormat="1" ht="60.75" customHeight="1">
      <c r="A167" s="482"/>
      <c r="B167" s="573" t="s">
        <v>56047</v>
      </c>
      <c r="C167" s="395" t="s">
        <v>19089</v>
      </c>
      <c r="D167" s="493" t="str">
        <f>VLOOKUP(C167,'EMOP 04-2022'!A:J,2,0)</f>
        <v>BANCA DE GRANITO CINZA ANDORINHA,COM 2CM DE ESPESSURA,COM ABERTURA PARA 1 CUBA (EXCLUSIVE ESTA),SOBRE APOIOS DE ALVENARIA DE MEIA VEZ E VERGA DE CONCRETO,SEM REVESTIMENTO.FORNECIMENTO E COLOCACAO</v>
      </c>
      <c r="E167" s="483" t="str">
        <f>VLOOKUP(C167,'EMOP 04-2022'!A:J,9,0)</f>
        <v>M2</v>
      </c>
      <c r="F167" s="29">
        <f>'MEMÓRIA DE CÁLCULO'!K1125</f>
        <v>1.2</v>
      </c>
      <c r="G167" s="491"/>
      <c r="H167" s="454"/>
      <c r="I167" s="567"/>
      <c r="J167" s="25"/>
      <c r="K167" s="77"/>
      <c r="L167" s="466"/>
      <c r="M167" s="466"/>
      <c r="N167" s="466"/>
      <c r="O167" s="25"/>
      <c r="P167" s="25"/>
      <c r="Q167" s="380"/>
      <c r="R167" s="25"/>
      <c r="S167" s="25"/>
      <c r="T167" s="25"/>
      <c r="U167" s="25"/>
      <c r="V167" s="25"/>
      <c r="W167" s="25"/>
      <c r="X167" s="25"/>
      <c r="Y167" s="25"/>
      <c r="Z167" s="25"/>
      <c r="AA167" s="25"/>
      <c r="AB167" s="25"/>
      <c r="AC167" s="25"/>
      <c r="AD167" s="25"/>
      <c r="AE167" s="25"/>
      <c r="AF167" s="25"/>
      <c r="AG167" s="25"/>
      <c r="AH167" s="25"/>
      <c r="AI167" s="25"/>
      <c r="AJ167" s="25"/>
    </row>
    <row r="168" spans="1:36" s="46" customFormat="1" ht="60.75" customHeight="1">
      <c r="A168" s="482"/>
      <c r="B168" s="573" t="s">
        <v>56048</v>
      </c>
      <c r="C168" s="395" t="s">
        <v>13611</v>
      </c>
      <c r="D168" s="493" t="str">
        <f>VLOOKUP(C168,'EMOP 04-2022'!A:J,2,0)</f>
        <v>INSTALACAO E ASSENTAMENTO DE MICTORIO(EXCLUSIVE FORNECIMENTO DO APARELHO),COMPREENDENDO:3,00M DE TUBO DE PVC DE 25MM,1,50M DE TUBOS DE PVC DE 40MM E 50MM,CADA,CONEXOES E RALO SIFONADO DE PVC COM 100X100X50MM COM TAMPA CEGA</v>
      </c>
      <c r="E168" s="483" t="str">
        <f>VLOOKUP(C168,'EMOP 04-2022'!A:J,9,0)</f>
        <v>UN</v>
      </c>
      <c r="F168" s="29">
        <f>'MEMÓRIA DE CÁLCULO'!K1130</f>
        <v>1</v>
      </c>
      <c r="G168" s="491"/>
      <c r="H168" s="454"/>
      <c r="I168" s="567"/>
      <c r="J168" s="25"/>
      <c r="K168" s="77"/>
      <c r="L168" s="466"/>
      <c r="M168" s="466"/>
      <c r="N168" s="466"/>
      <c r="O168" s="25"/>
      <c r="P168" s="25"/>
      <c r="Q168" s="380"/>
      <c r="R168" s="25"/>
      <c r="S168" s="25"/>
      <c r="T168" s="25"/>
      <c r="U168" s="25"/>
      <c r="V168" s="25"/>
      <c r="W168" s="25"/>
      <c r="X168" s="25"/>
      <c r="Y168" s="25"/>
      <c r="Z168" s="25"/>
      <c r="AA168" s="25"/>
      <c r="AB168" s="25"/>
      <c r="AC168" s="25"/>
      <c r="AD168" s="25"/>
      <c r="AE168" s="25"/>
      <c r="AF168" s="25"/>
      <c r="AG168" s="25"/>
      <c r="AH168" s="25"/>
      <c r="AI168" s="25"/>
      <c r="AJ168" s="25"/>
    </row>
    <row r="169" spans="1:36" s="46" customFormat="1" ht="60.75" customHeight="1">
      <c r="A169" s="482"/>
      <c r="B169" s="573" t="s">
        <v>56049</v>
      </c>
      <c r="C169" s="395" t="s">
        <v>18243</v>
      </c>
      <c r="D169" s="493" t="str">
        <f>VLOOKUP(C169,'EMOP 04-2022'!A:J,2,0)</f>
        <v>MICTORIO COLETIVO DE ACO INOXIDAVEL,COM SECAO DE (580X300)MM,EM CHAPA 20.304,COM CRIVO DE SAIDA DE 1.1/4",REGISTRO DE PRESSAO 1416 DE 3/4",COM CANOPLA E VOLANTE EM METAL CROMADO.FORNECIMENTO</v>
      </c>
      <c r="E169" s="483" t="str">
        <f>VLOOKUP(C169,'EMOP 04-2022'!A:J,9,0)</f>
        <v>M</v>
      </c>
      <c r="F169" s="29">
        <f>'MEMÓRIA DE CÁLCULO'!K1136</f>
        <v>1.5</v>
      </c>
      <c r="G169" s="491"/>
      <c r="H169" s="454"/>
      <c r="I169" s="567"/>
      <c r="J169" s="25"/>
      <c r="K169" s="77"/>
      <c r="L169" s="466"/>
      <c r="M169" s="466"/>
      <c r="N169" s="466"/>
      <c r="O169" s="25"/>
      <c r="P169" s="25"/>
      <c r="Q169" s="380"/>
      <c r="R169" s="25"/>
      <c r="S169" s="25"/>
      <c r="T169" s="25"/>
      <c r="U169" s="25"/>
      <c r="V169" s="25"/>
      <c r="W169" s="25"/>
      <c r="X169" s="25"/>
      <c r="Y169" s="25"/>
      <c r="Z169" s="25"/>
      <c r="AA169" s="25"/>
      <c r="AB169" s="25"/>
      <c r="AC169" s="25"/>
      <c r="AD169" s="25"/>
      <c r="AE169" s="25"/>
      <c r="AF169" s="25"/>
      <c r="AG169" s="25"/>
      <c r="AH169" s="25"/>
      <c r="AI169" s="25"/>
      <c r="AJ169" s="25"/>
    </row>
    <row r="170" spans="1:36" s="46" customFormat="1" ht="57.75" customHeight="1">
      <c r="A170" s="482"/>
      <c r="B170" s="573" t="s">
        <v>56050</v>
      </c>
      <c r="C170" s="395" t="s">
        <v>13609</v>
      </c>
      <c r="D170" s="493" t="str">
        <f>VLOOKUP(C170,'EMOP 04-2022'!A:J,2,0)</f>
        <v>INSTALACAO E ASSENTAMENTO DE CHUVEIRO ELETRICO (EXCLUSIVE FORNECIMENTO DO APARELHO E REGISTRO),COMPREENDENDO 5,00M DE TUBO DE PVC DE 25MM,RALO SECO DE PVC DE 100MM COM GRELHA,2,00M DE TUBO DE PVC DE 40MM,30,00M DE FIO 4MM 2,6,00M DE ELETRODUTO DE PVC DIAMETRO DE 3/4" E CONEXOES</v>
      </c>
      <c r="E170" s="483" t="str">
        <f>VLOOKUP(C170,'EMOP 04-2022'!A:J,9,0)</f>
        <v>UN</v>
      </c>
      <c r="F170" s="29">
        <f>'MEMÓRIA DE CÁLCULO'!K1142</f>
        <v>10</v>
      </c>
      <c r="G170" s="491"/>
      <c r="H170" s="454"/>
      <c r="I170" s="567"/>
      <c r="J170" s="25"/>
      <c r="K170" s="449"/>
      <c r="L170" s="466"/>
      <c r="M170" s="466"/>
      <c r="N170" s="466"/>
      <c r="O170" s="25"/>
      <c r="P170" s="25"/>
      <c r="Q170" s="380"/>
      <c r="R170" s="25"/>
      <c r="S170" s="25"/>
      <c r="T170" s="25"/>
      <c r="U170" s="25"/>
      <c r="V170" s="25"/>
      <c r="W170" s="25"/>
      <c r="X170" s="25"/>
      <c r="Y170" s="25"/>
      <c r="Z170" s="25"/>
      <c r="AA170" s="25"/>
      <c r="AB170" s="25"/>
      <c r="AC170" s="25"/>
      <c r="AD170" s="25"/>
      <c r="AE170" s="25"/>
      <c r="AF170" s="25"/>
      <c r="AG170" s="25"/>
      <c r="AH170" s="25"/>
      <c r="AI170" s="25"/>
      <c r="AJ170" s="25"/>
    </row>
    <row r="171" spans="1:36" s="46" customFormat="1" ht="39.75" customHeight="1">
      <c r="A171" s="482"/>
      <c r="B171" s="573" t="s">
        <v>56051</v>
      </c>
      <c r="C171" s="399" t="s">
        <v>18023</v>
      </c>
      <c r="D171" s="493" t="str">
        <f>VLOOKUP(C171,'EMOP 04-2022'!A:J,2,0)</f>
        <v>CHUVEIRO ELETRICO EM PLASTICO,EM 110/220V,COM BRACO CROMADODE 1/2" E 1 REGISTRO DE PRESSAO 1416 DE 3/4",COM CANOPLA E VOLANTE EM METAL CROMADO.FORNECIMENTO</v>
      </c>
      <c r="E171" s="483" t="str">
        <f>VLOOKUP(C171,'EMOP 04-2022'!A:J,9,0)</f>
        <v>UN</v>
      </c>
      <c r="F171" s="29">
        <f>'MEMÓRIA DE CÁLCULO'!K1150</f>
        <v>10</v>
      </c>
      <c r="G171" s="491"/>
      <c r="H171" s="454"/>
      <c r="I171" s="567"/>
      <c r="J171" s="25"/>
      <c r="K171" s="449"/>
      <c r="L171" s="466"/>
      <c r="M171" s="466"/>
      <c r="N171" s="466"/>
      <c r="O171" s="25"/>
      <c r="P171" s="25"/>
      <c r="Q171" s="380"/>
      <c r="R171" s="25"/>
      <c r="S171" s="25"/>
      <c r="T171" s="25"/>
      <c r="U171" s="25"/>
      <c r="V171" s="25"/>
      <c r="W171" s="25"/>
      <c r="X171" s="25"/>
      <c r="Y171" s="25"/>
      <c r="Z171" s="25"/>
      <c r="AA171" s="25"/>
      <c r="AB171" s="25"/>
      <c r="AC171" s="25"/>
      <c r="AD171" s="25"/>
      <c r="AE171" s="25"/>
      <c r="AF171" s="25"/>
      <c r="AG171" s="25"/>
      <c r="AH171" s="25"/>
      <c r="AI171" s="25"/>
      <c r="AJ171" s="25"/>
    </row>
    <row r="172" spans="1:36" s="46" customFormat="1" ht="39.75" customHeight="1">
      <c r="A172" s="482"/>
      <c r="B172" s="573" t="s">
        <v>56052</v>
      </c>
      <c r="C172" s="399" t="s">
        <v>18039</v>
      </c>
      <c r="D172" s="493" t="str">
        <f>VLOOKUP(C172,'EMOP 04-2022'!A:J,2,0)</f>
        <v>TORNEIRA PARA PIA,COM AREJADOR,TUBO MOVEL,TIPO BANCA,1167 OU SIMILAR DE 1/2"X17CM APROXIMADAMENTE,EM METAL CROMADO.FORNECIMENTO</v>
      </c>
      <c r="E172" s="483" t="str">
        <f>VLOOKUP(C172,'EMOP 04-2022'!A:J,9,0)</f>
        <v>UN</v>
      </c>
      <c r="F172" s="29">
        <f>'MEMÓRIA DE CÁLCULO'!K1154</f>
        <v>1</v>
      </c>
      <c r="G172" s="491"/>
      <c r="H172" s="454"/>
      <c r="I172" s="567"/>
      <c r="J172" s="25"/>
      <c r="K172" s="449"/>
      <c r="L172" s="466"/>
      <c r="M172" s="466"/>
      <c r="N172" s="466"/>
      <c r="O172" s="25"/>
      <c r="P172" s="25"/>
      <c r="Q172" s="380"/>
      <c r="R172" s="25"/>
      <c r="S172" s="25"/>
      <c r="T172" s="25"/>
      <c r="U172" s="25"/>
      <c r="V172" s="25"/>
      <c r="W172" s="25"/>
      <c r="X172" s="25"/>
      <c r="Y172" s="25"/>
      <c r="Z172" s="25"/>
      <c r="AA172" s="25"/>
      <c r="AB172" s="25"/>
      <c r="AC172" s="25"/>
      <c r="AD172" s="25"/>
      <c r="AE172" s="25"/>
      <c r="AF172" s="25"/>
      <c r="AG172" s="25"/>
      <c r="AH172" s="25"/>
      <c r="AI172" s="25"/>
      <c r="AJ172" s="25"/>
    </row>
    <row r="173" spans="1:36" s="46" customFormat="1" ht="39.75" customHeight="1">
      <c r="A173" s="482"/>
      <c r="B173" s="573" t="s">
        <v>57024</v>
      </c>
      <c r="C173" s="395" t="s">
        <v>30064</v>
      </c>
      <c r="D173" s="492" t="str">
        <f>VLOOKUP(C173,'SINAPI 04-2022'!A:D,2,0)</f>
        <v>PAPELEIRA DE PAREDE EM METAL CROMADO SEM TAMPA, INCLUSO FIXAÇÃO. AF_01/2020</v>
      </c>
      <c r="E173" s="28" t="str">
        <f>VLOOKUP(C173,'SINAPI 04-2022'!A:D,3,0)</f>
        <v>UN</v>
      </c>
      <c r="F173" s="454">
        <f>'MEMÓRIA DE CÁLCULO'!K1159</f>
        <v>14</v>
      </c>
      <c r="G173" s="496"/>
      <c r="H173" s="454"/>
      <c r="I173" s="567"/>
      <c r="J173" s="25"/>
      <c r="K173" s="449"/>
      <c r="L173" s="466"/>
      <c r="M173" s="466"/>
      <c r="N173" s="466"/>
      <c r="O173" s="25"/>
      <c r="P173" s="25"/>
      <c r="Q173" s="380"/>
      <c r="R173" s="25"/>
      <c r="S173" s="25"/>
      <c r="T173" s="25"/>
      <c r="U173" s="25"/>
      <c r="V173" s="25"/>
      <c r="W173" s="25"/>
      <c r="X173" s="25"/>
      <c r="Y173" s="25"/>
      <c r="Z173" s="25"/>
      <c r="AA173" s="25"/>
      <c r="AB173" s="25"/>
      <c r="AC173" s="25"/>
      <c r="AD173" s="25"/>
      <c r="AE173" s="25"/>
      <c r="AF173" s="25"/>
      <c r="AG173" s="25"/>
      <c r="AH173" s="25"/>
      <c r="AI173" s="25"/>
      <c r="AJ173" s="25"/>
    </row>
    <row r="174" spans="1:36" s="46" customFormat="1" ht="39.75" customHeight="1">
      <c r="A174" s="482"/>
      <c r="B174" s="573" t="s">
        <v>57025</v>
      </c>
      <c r="C174" s="395" t="s">
        <v>30065</v>
      </c>
      <c r="D174" s="492" t="str">
        <f>VLOOKUP(C174,'SINAPI 04-2022'!A:D,2,0)</f>
        <v>SABONETEIRA DE PAREDE EM METAL CROMADO, INCLUSO FIXAÇÃO. AF_01/2020</v>
      </c>
      <c r="E174" s="28" t="str">
        <f>VLOOKUP(C174,'SINAPI 04-2022'!A:D,3,0)</f>
        <v>UN</v>
      </c>
      <c r="F174" s="454">
        <f>'MEMÓRIA DE CÁLCULO'!K1170</f>
        <v>10</v>
      </c>
      <c r="G174" s="496"/>
      <c r="H174" s="454"/>
      <c r="I174" s="567"/>
      <c r="J174" s="25"/>
      <c r="K174" s="449"/>
      <c r="L174" s="466"/>
      <c r="M174" s="466"/>
      <c r="N174" s="466"/>
      <c r="O174" s="25"/>
      <c r="P174" s="25"/>
      <c r="Q174" s="380"/>
      <c r="R174" s="25"/>
      <c r="S174" s="25"/>
      <c r="T174" s="25"/>
      <c r="U174" s="25"/>
      <c r="V174" s="25"/>
      <c r="W174" s="25"/>
      <c r="X174" s="25"/>
      <c r="Y174" s="25"/>
      <c r="Z174" s="25"/>
      <c r="AA174" s="25"/>
      <c r="AB174" s="25"/>
      <c r="AC174" s="25"/>
      <c r="AD174" s="25"/>
      <c r="AE174" s="25"/>
      <c r="AF174" s="25"/>
      <c r="AG174" s="25"/>
      <c r="AH174" s="25"/>
      <c r="AI174" s="25"/>
      <c r="AJ174" s="25"/>
    </row>
    <row r="175" spans="1:36" s="46" customFormat="1" ht="39.75" customHeight="1">
      <c r="A175" s="482"/>
      <c r="B175" s="573" t="s">
        <v>57125</v>
      </c>
      <c r="C175" s="395" t="s">
        <v>17945</v>
      </c>
      <c r="D175" s="493" t="str">
        <f>VLOOKUP(C175,'EMOP 04-2022'!A:J,2,0)</f>
        <v>PORTA-TOALHA DE PAPEL EM PLASTICO ABS.FORNECIMENTO E COLOCACAO</v>
      </c>
      <c r="E175" s="483" t="str">
        <f>VLOOKUP(C175,'EMOP 04-2022'!A:J,9,0)</f>
        <v>UN</v>
      </c>
      <c r="F175" s="29">
        <f>'MEMÓRIA DE CÁLCULO'!K1177</f>
        <v>17</v>
      </c>
      <c r="G175" s="491"/>
      <c r="H175" s="454"/>
      <c r="I175" s="567"/>
      <c r="J175" s="25"/>
      <c r="K175" s="449"/>
      <c r="L175" s="466"/>
      <c r="M175" s="466"/>
      <c r="N175" s="466"/>
      <c r="O175" s="25"/>
      <c r="P175" s="25"/>
      <c r="Q175" s="380"/>
      <c r="R175" s="25"/>
      <c r="S175" s="25"/>
      <c r="T175" s="25"/>
      <c r="U175" s="25"/>
      <c r="V175" s="25"/>
      <c r="W175" s="25"/>
      <c r="X175" s="25"/>
      <c r="Y175" s="25"/>
      <c r="Z175" s="25"/>
      <c r="AA175" s="25"/>
      <c r="AB175" s="25"/>
      <c r="AC175" s="25"/>
      <c r="AD175" s="25"/>
      <c r="AE175" s="25"/>
      <c r="AF175" s="25"/>
      <c r="AG175" s="25"/>
      <c r="AH175" s="25"/>
      <c r="AI175" s="25"/>
      <c r="AJ175" s="25"/>
    </row>
    <row r="176" spans="1:36" s="46" customFormat="1" ht="39.75" customHeight="1">
      <c r="A176" s="482"/>
      <c r="B176" s="573" t="s">
        <v>57126</v>
      </c>
      <c r="C176" s="395" t="s">
        <v>30067</v>
      </c>
      <c r="D176" s="492" t="str">
        <f>VLOOKUP(C176,'SINAPI 04-2022'!A:D,2,0)</f>
        <v>SABONETEIRA PLASTICA TIPO DISPENSER PARA SABONETE LIQUIDO COM RESERVATORIO 800 A 1500 ML, INCLUSO FIXAÇÃO. AF_01/2020</v>
      </c>
      <c r="E176" s="28" t="str">
        <f>VLOOKUP(C176,'SINAPI 04-2022'!A:D,3,0)</f>
        <v>UN</v>
      </c>
      <c r="F176" s="454">
        <f>'MEMÓRIA DE CÁLCULO'!K1190</f>
        <v>17</v>
      </c>
      <c r="G176" s="496"/>
      <c r="H176" s="454"/>
      <c r="I176" s="567"/>
      <c r="J176" s="25"/>
      <c r="K176" s="449"/>
      <c r="L176" s="466"/>
      <c r="M176" s="466"/>
      <c r="N176" s="466"/>
      <c r="O176" s="25"/>
      <c r="P176" s="25"/>
      <c r="Q176" s="380"/>
      <c r="R176" s="25"/>
      <c r="S176" s="25"/>
      <c r="T176" s="25"/>
      <c r="U176" s="25"/>
      <c r="V176" s="25"/>
      <c r="W176" s="25"/>
      <c r="X176" s="25"/>
      <c r="Y176" s="25"/>
      <c r="Z176" s="25"/>
      <c r="AA176" s="25"/>
      <c r="AB176" s="25"/>
      <c r="AC176" s="25"/>
      <c r="AD176" s="25"/>
      <c r="AE176" s="25"/>
      <c r="AF176" s="25"/>
      <c r="AG176" s="25"/>
      <c r="AH176" s="25"/>
      <c r="AI176" s="25"/>
      <c r="AJ176" s="25"/>
    </row>
    <row r="177" spans="1:36" s="46" customFormat="1" ht="71.25" customHeight="1">
      <c r="A177" s="482"/>
      <c r="B177" s="573" t="s">
        <v>57127</v>
      </c>
      <c r="C177" s="395" t="s">
        <v>13718</v>
      </c>
      <c r="D177" s="493" t="str">
        <f>VLOOKUP(C177,'EMOP 04-2022'!A:J,2,0)</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E177" s="483" t="str">
        <f>VLOOKUP(C177,'EMOP 04-2022'!A:J,9,0)</f>
        <v>UN</v>
      </c>
      <c r="F177" s="29">
        <f>'MEMÓRIA DE CÁLCULO'!K1203</f>
        <v>2</v>
      </c>
      <c r="G177" s="491"/>
      <c r="H177" s="454"/>
      <c r="I177" s="567"/>
      <c r="J177" s="25"/>
      <c r="K177" s="449"/>
      <c r="L177" s="466"/>
      <c r="M177" s="466"/>
      <c r="N177" s="466"/>
      <c r="O177" s="25"/>
      <c r="P177" s="25"/>
      <c r="Q177" s="380"/>
      <c r="R177" s="25"/>
      <c r="S177" s="25"/>
      <c r="T177" s="25"/>
      <c r="U177" s="25"/>
      <c r="V177" s="25"/>
      <c r="W177" s="25"/>
      <c r="X177" s="25"/>
      <c r="Y177" s="25"/>
      <c r="Z177" s="25"/>
      <c r="AA177" s="25"/>
      <c r="AB177" s="25"/>
      <c r="AC177" s="25"/>
      <c r="AD177" s="25"/>
      <c r="AE177" s="25"/>
      <c r="AF177" s="25"/>
      <c r="AG177" s="25"/>
      <c r="AH177" s="25"/>
      <c r="AI177" s="25"/>
      <c r="AJ177" s="25"/>
    </row>
    <row r="178" spans="1:36" s="46" customFormat="1" ht="39.75" customHeight="1">
      <c r="A178" s="482"/>
      <c r="B178" s="573" t="s">
        <v>57128</v>
      </c>
      <c r="C178" s="395" t="s">
        <v>18366</v>
      </c>
      <c r="D178" s="493" t="str">
        <f>VLOOKUP(C178,'EMOP 04-2022'!A:J,2,0)</f>
        <v>BEBEDOURO PURIFICADOR,DE COLUNA,COM ACESSIBILIDADE,CONFORMEABNT NBR 9050,EM ACO INOXIDAVEL,MODELO PRESSAO,COM 2 TORNEIRAS,VAZAO MINIMA DE 30L/H,CONFORME ABNT NBR 16236.FORNECIMENTO</v>
      </c>
      <c r="E178" s="483" t="str">
        <f>VLOOKUP(C178,'EMOP 04-2022'!A:J,9,0)</f>
        <v>UN</v>
      </c>
      <c r="F178" s="29">
        <f>'MEMÓRIA DE CÁLCULO'!K1207</f>
        <v>2</v>
      </c>
      <c r="G178" s="491"/>
      <c r="H178" s="454"/>
      <c r="I178" s="567"/>
      <c r="J178" s="25"/>
      <c r="K178" s="449"/>
      <c r="L178" s="466"/>
      <c r="M178" s="466"/>
      <c r="N178" s="466"/>
      <c r="O178" s="25"/>
      <c r="P178" s="25"/>
      <c r="Q178" s="380"/>
      <c r="R178" s="25"/>
      <c r="S178" s="25"/>
      <c r="T178" s="25"/>
      <c r="U178" s="25"/>
      <c r="V178" s="25"/>
      <c r="W178" s="25"/>
      <c r="X178" s="25"/>
      <c r="Y178" s="25"/>
      <c r="Z178" s="25"/>
      <c r="AA178" s="25"/>
      <c r="AB178" s="25"/>
      <c r="AC178" s="25"/>
      <c r="AD178" s="25"/>
      <c r="AE178" s="25"/>
      <c r="AF178" s="25"/>
      <c r="AG178" s="25"/>
      <c r="AH178" s="25"/>
      <c r="AI178" s="25"/>
      <c r="AJ178" s="25"/>
    </row>
    <row r="179" spans="1:36" s="46" customFormat="1" ht="39.75" customHeight="1">
      <c r="A179" s="482"/>
      <c r="B179" s="573" t="s">
        <v>57129</v>
      </c>
      <c r="C179" s="395" t="s">
        <v>4394</v>
      </c>
      <c r="D179" s="493" t="str">
        <f>VLOOKUP(C179,'EMOP 04-2022'!A:J,2,0)</f>
        <v>ASSENTAMENTO DE TUBO DE PVC ROSQUEAVEL,EXCLUSIVE FORNECIMENTO DESTE,INCLUSIVE MONTAGEM DAS CONEXOES E MATERIAIS PARA VEDACAO,DIAMETRO DE 3"</v>
      </c>
      <c r="E179" s="483" t="str">
        <f>VLOOKUP(C179,'EMOP 04-2022'!A:J,9,0)</f>
        <v>M</v>
      </c>
      <c r="F179" s="39">
        <v>130</v>
      </c>
      <c r="G179" s="491"/>
      <c r="H179" s="454"/>
      <c r="I179" s="567"/>
      <c r="J179" s="25"/>
      <c r="K179" s="449"/>
      <c r="L179" s="466"/>
      <c r="M179" s="466"/>
      <c r="N179" s="466"/>
      <c r="O179" s="25"/>
      <c r="P179" s="25"/>
      <c r="Q179" s="380"/>
      <c r="R179" s="25"/>
      <c r="S179" s="25"/>
      <c r="T179" s="25"/>
      <c r="U179" s="25"/>
      <c r="V179" s="25"/>
      <c r="W179" s="25"/>
      <c r="X179" s="25"/>
      <c r="Y179" s="25"/>
      <c r="Z179" s="25"/>
      <c r="AA179" s="25"/>
      <c r="AB179" s="25"/>
      <c r="AC179" s="25"/>
      <c r="AD179" s="25"/>
      <c r="AE179" s="25"/>
      <c r="AF179" s="25"/>
      <c r="AG179" s="25"/>
      <c r="AH179" s="25"/>
      <c r="AI179" s="25"/>
      <c r="AJ179" s="25"/>
    </row>
    <row r="180" spans="1:36" s="46" customFormat="1" ht="39.75" customHeight="1">
      <c r="A180" s="482"/>
      <c r="B180" s="573" t="s">
        <v>57130</v>
      </c>
      <c r="C180" s="395" t="s">
        <v>8134</v>
      </c>
      <c r="D180" s="493" t="str">
        <f>VLOOKUP(C180,'EMOP 04-2022'!A:J,2,0)</f>
        <v>TUBO DE PVC RIGIDO,ROSQUEAVEL,PARA AGUA FRIA,COM DIAMETRO DE 3".FORNECIMENTO</v>
      </c>
      <c r="E180" s="483" t="str">
        <f>VLOOKUP(C180,'EMOP 04-2022'!A:J,9,0)</f>
        <v>M</v>
      </c>
      <c r="F180" s="39">
        <v>130</v>
      </c>
      <c r="G180" s="491"/>
      <c r="H180" s="454"/>
      <c r="I180" s="567"/>
      <c r="J180" s="25"/>
      <c r="K180" s="449"/>
      <c r="L180" s="466"/>
      <c r="M180" s="466"/>
      <c r="N180" s="466"/>
      <c r="O180" s="25"/>
      <c r="P180" s="25"/>
      <c r="Q180" s="380"/>
      <c r="R180" s="25"/>
      <c r="S180" s="25"/>
      <c r="T180" s="25"/>
      <c r="U180" s="25"/>
      <c r="V180" s="25"/>
      <c r="W180" s="25"/>
      <c r="X180" s="25"/>
      <c r="Y180" s="25"/>
      <c r="Z180" s="25"/>
      <c r="AA180" s="25"/>
      <c r="AB180" s="25"/>
      <c r="AC180" s="25"/>
      <c r="AD180" s="25"/>
      <c r="AE180" s="25"/>
      <c r="AF180" s="25"/>
      <c r="AG180" s="25"/>
      <c r="AH180" s="25"/>
      <c r="AI180" s="25"/>
      <c r="AJ180" s="25"/>
    </row>
    <row r="181" spans="1:36" s="34" customFormat="1" ht="16.5" customHeight="1">
      <c r="B181" s="572"/>
      <c r="C181" s="480"/>
      <c r="D181" s="30"/>
      <c r="E181" s="481"/>
      <c r="F181" s="39"/>
      <c r="G181" s="532"/>
      <c r="H181" s="532" t="s">
        <v>15</v>
      </c>
      <c r="I181" s="570">
        <f>SUM(I151:I180)</f>
        <v>0</v>
      </c>
      <c r="J181" s="33"/>
      <c r="K181" s="42"/>
      <c r="L181" s="17"/>
      <c r="M181" s="17"/>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row>
    <row r="182" spans="1:36" s="482" customFormat="1" ht="16.5" customHeight="1">
      <c r="B182" s="571" t="s">
        <v>55</v>
      </c>
      <c r="C182" s="680" t="s">
        <v>57102</v>
      </c>
      <c r="D182" s="680"/>
      <c r="E182" s="680"/>
      <c r="F182" s="680"/>
      <c r="G182" s="680"/>
      <c r="H182" s="680"/>
      <c r="I182" s="681"/>
      <c r="J182" s="33"/>
      <c r="K182" s="42"/>
      <c r="L182" s="450"/>
      <c r="M182" s="450"/>
      <c r="N182" s="478"/>
      <c r="O182" s="478"/>
      <c r="P182" s="478"/>
      <c r="Q182" s="478"/>
      <c r="R182" s="478"/>
      <c r="S182" s="478"/>
      <c r="T182" s="478"/>
      <c r="U182" s="478"/>
      <c r="V182" s="478"/>
      <c r="W182" s="478"/>
      <c r="X182" s="478"/>
      <c r="Y182" s="478"/>
      <c r="Z182" s="478"/>
      <c r="AA182" s="478"/>
      <c r="AB182" s="478"/>
      <c r="AC182" s="478"/>
      <c r="AD182" s="478"/>
      <c r="AE182" s="478"/>
      <c r="AF182" s="478"/>
      <c r="AG182" s="478"/>
      <c r="AH182" s="478"/>
      <c r="AI182" s="478"/>
      <c r="AJ182" s="478"/>
    </row>
    <row r="183" spans="1:36" s="482" customFormat="1" ht="35.25" customHeight="1">
      <c r="B183" s="572" t="s">
        <v>56053</v>
      </c>
      <c r="C183" s="394" t="s">
        <v>13252</v>
      </c>
      <c r="D183" s="493" t="str">
        <f>VLOOKUP(C183,'EMOP 04-2022'!A:J,2,0)</f>
        <v>FOSSA SEPTICA CILINDRICA,TIPO CAMARA IMHOFF,DE CONCRETO PRE-MOLDADO,MEDINDO 2500X2800MM.FORNECIMENTO E COLOCACAO</v>
      </c>
      <c r="E183" s="483" t="str">
        <f>VLOOKUP(C183,'EMOP 04-2022'!A:J,9,0)</f>
        <v>UN</v>
      </c>
      <c r="F183" s="29">
        <f>'MEMÓRIA DE CÁLCULO'!K1219</f>
        <v>1</v>
      </c>
      <c r="G183" s="491"/>
      <c r="H183" s="454"/>
      <c r="I183" s="567"/>
      <c r="J183" s="33"/>
      <c r="K183" s="42"/>
      <c r="L183" s="450"/>
      <c r="M183" s="450"/>
      <c r="N183" s="478"/>
      <c r="O183" s="478"/>
      <c r="P183" s="478"/>
      <c r="Q183" s="478"/>
      <c r="R183" s="478"/>
      <c r="S183" s="478"/>
      <c r="T183" s="478"/>
      <c r="U183" s="478"/>
      <c r="V183" s="478"/>
      <c r="W183" s="478"/>
      <c r="X183" s="478"/>
      <c r="Y183" s="478"/>
      <c r="Z183" s="478"/>
      <c r="AA183" s="478"/>
      <c r="AB183" s="478"/>
      <c r="AC183" s="478"/>
      <c r="AD183" s="478"/>
      <c r="AE183" s="478"/>
      <c r="AF183" s="478"/>
      <c r="AG183" s="478"/>
      <c r="AH183" s="478"/>
      <c r="AI183" s="478"/>
      <c r="AJ183" s="478"/>
    </row>
    <row r="184" spans="1:36" s="482" customFormat="1" ht="34.5" customHeight="1">
      <c r="B184" s="572" t="s">
        <v>57042</v>
      </c>
      <c r="C184" s="394" t="s">
        <v>13350</v>
      </c>
      <c r="D184" s="493" t="str">
        <f>VLOOKUP(C184,'EMOP 04-2022'!A:J,2,0)</f>
        <v>FILTRO ANAEROBIO,DE ANEIS DE CONCRETO PRE-MOLDADO,MEDINDO 2500X2000MM.FORNECIMENTO E COLOCACAO</v>
      </c>
      <c r="E184" s="483" t="str">
        <f>VLOOKUP(C184,'EMOP 04-2022'!A:J,9,0)</f>
        <v>UN</v>
      </c>
      <c r="F184" s="29">
        <f>'MEMÓRIA DE CÁLCULO'!K1223</f>
        <v>1</v>
      </c>
      <c r="G184" s="491"/>
      <c r="H184" s="454"/>
      <c r="I184" s="567"/>
      <c r="J184" s="33"/>
      <c r="K184" s="42"/>
      <c r="L184" s="450"/>
      <c r="M184" s="450"/>
      <c r="N184" s="478"/>
      <c r="O184" s="478"/>
      <c r="P184" s="478"/>
      <c r="Q184" s="478"/>
      <c r="R184" s="478"/>
      <c r="S184" s="478"/>
      <c r="T184" s="478"/>
      <c r="U184" s="478"/>
      <c r="V184" s="478"/>
      <c r="W184" s="478"/>
      <c r="X184" s="478"/>
      <c r="Y184" s="478"/>
      <c r="Z184" s="478"/>
      <c r="AA184" s="478"/>
      <c r="AB184" s="478"/>
      <c r="AC184" s="478"/>
      <c r="AD184" s="478"/>
      <c r="AE184" s="478"/>
      <c r="AF184" s="478"/>
      <c r="AG184" s="478"/>
      <c r="AH184" s="478"/>
      <c r="AI184" s="478"/>
      <c r="AJ184" s="478"/>
    </row>
    <row r="185" spans="1:36" s="482" customFormat="1" ht="63.75" customHeight="1">
      <c r="B185" s="572" t="s">
        <v>57043</v>
      </c>
      <c r="C185" s="394" t="s">
        <v>13141</v>
      </c>
      <c r="D185" s="493" t="str">
        <f>VLOOKUP(C185,'EMOP 04-2022'!A:J,2,0)</f>
        <v>CAIXA DE ALVENARIA EM TIJOLOS MACICOS(7X10X20CM),EM PAREDESDE MEIA VEZ,COM DIMENSOES DE 0,40X0,40X0,40M,ASSENTADA COM ARGAMASSA DE CIMENTO E AREIA,NO TRACO 1:4,REVESTIDA INTERNAMENTE COM A MESMA ARGAMASSA,COM FUNDO DE CONCRETO E TAMPA DE CONCRETO ARMADO</v>
      </c>
      <c r="E185" s="483" t="str">
        <f>VLOOKUP(C185,'EMOP 04-2022'!A:J,9,0)</f>
        <v>UN</v>
      </c>
      <c r="F185" s="29">
        <f>'MEMÓRIA DE CÁLCULO'!K1227</f>
        <v>10</v>
      </c>
      <c r="G185" s="491"/>
      <c r="H185" s="454"/>
      <c r="I185" s="567"/>
      <c r="J185" s="33"/>
      <c r="K185" s="42"/>
      <c r="L185" s="450"/>
      <c r="M185" s="450"/>
      <c r="N185" s="478"/>
      <c r="O185" s="478"/>
      <c r="P185" s="478"/>
      <c r="Q185" s="478"/>
      <c r="R185" s="478"/>
      <c r="S185" s="478"/>
      <c r="T185" s="478"/>
      <c r="U185" s="478"/>
      <c r="V185" s="478"/>
      <c r="W185" s="478"/>
      <c r="X185" s="478"/>
      <c r="Y185" s="478"/>
      <c r="Z185" s="478"/>
      <c r="AA185" s="478"/>
      <c r="AB185" s="478"/>
      <c r="AC185" s="478"/>
      <c r="AD185" s="478"/>
      <c r="AE185" s="478"/>
      <c r="AF185" s="478"/>
      <c r="AG185" s="478"/>
      <c r="AH185" s="478"/>
      <c r="AI185" s="478"/>
      <c r="AJ185" s="478"/>
    </row>
    <row r="186" spans="1:36" s="482" customFormat="1" ht="62.25" customHeight="1">
      <c r="B186" s="572" t="s">
        <v>57044</v>
      </c>
      <c r="C186" s="394" t="s">
        <v>13694</v>
      </c>
      <c r="D186" s="493" t="str">
        <f>VLOOKUP(C186,'EMOP 04-2022'!A:J,2,0)</f>
        <v>RALO SIFONADO DE PVC(100X100)X50MM,EM PAVIMENTO TERREO,COM TAMPA CEGA,COM 1 ENTRADA DE 40MM E SAIDA DE 50MM,INCLUSIVE LIGACAO DE 50MM DE PVC ATE A CAIXA DE INSPECAO,CONSIDERANDO ADISTANCIA DO CENTRO DO RALO ATE 2,00M.FORNECIMENTO E INSTALACAO</v>
      </c>
      <c r="E186" s="483" t="str">
        <f>VLOOKUP(C186,'EMOP 04-2022'!A:J,9,0)</f>
        <v>UN</v>
      </c>
      <c r="F186" s="29">
        <f>'MEMÓRIA DE CÁLCULO'!K1231</f>
        <v>9</v>
      </c>
      <c r="G186" s="491"/>
      <c r="H186" s="454"/>
      <c r="I186" s="567"/>
      <c r="J186" s="33"/>
      <c r="K186" s="42"/>
      <c r="L186" s="450"/>
      <c r="M186" s="450"/>
      <c r="N186" s="478"/>
      <c r="O186" s="478"/>
      <c r="P186" s="478"/>
      <c r="Q186" s="478"/>
      <c r="R186" s="478"/>
      <c r="S186" s="478"/>
      <c r="T186" s="478"/>
      <c r="U186" s="478"/>
      <c r="V186" s="478"/>
      <c r="W186" s="478"/>
      <c r="X186" s="478"/>
      <c r="Y186" s="478"/>
      <c r="Z186" s="478"/>
      <c r="AA186" s="478"/>
      <c r="AB186" s="478"/>
      <c r="AC186" s="478"/>
      <c r="AD186" s="478"/>
      <c r="AE186" s="478"/>
      <c r="AF186" s="478"/>
      <c r="AG186" s="478"/>
      <c r="AH186" s="478"/>
      <c r="AI186" s="478"/>
      <c r="AJ186" s="478"/>
    </row>
    <row r="187" spans="1:36" s="482" customFormat="1" ht="66.75" customHeight="1">
      <c r="B187" s="572" t="s">
        <v>57045</v>
      </c>
      <c r="C187" s="394" t="s">
        <v>4332</v>
      </c>
      <c r="D187" s="493" t="str">
        <f>VLOOKUP(C187,'EMOP 04-2022'!A:J,2,0)</f>
        <v>ASSENTAMENTO DE TUBULACAO DE PVC,COM JUNTA ELASTICA,PARA COLETOR DE ESGOTOS,COM DIAMETRO NOMINAL DE 100MM,ATERRO E SOCAATE A ALTURA DA GERATRIZ SUPERIOR DO TUBO,CONSIDERANDO O MATERIAL DA PROPRIA ESCAVACAO,EXCLUSIVE TUBO E JUNTA</v>
      </c>
      <c r="E187" s="483" t="str">
        <f>VLOOKUP(C187,'EMOP 04-2022'!A:J,9,0)</f>
        <v>M</v>
      </c>
      <c r="F187" s="29">
        <f>'MEMÓRIA DE CÁLCULO'!K1236</f>
        <v>140</v>
      </c>
      <c r="G187" s="491"/>
      <c r="H187" s="454"/>
      <c r="I187" s="567"/>
      <c r="J187" s="33"/>
      <c r="K187" s="42"/>
      <c r="L187" s="450"/>
      <c r="M187" s="450"/>
      <c r="N187" s="478"/>
      <c r="O187" s="478"/>
      <c r="P187" s="478"/>
      <c r="Q187" s="478"/>
      <c r="R187" s="478"/>
      <c r="S187" s="478"/>
      <c r="T187" s="478"/>
      <c r="U187" s="478"/>
      <c r="V187" s="478"/>
      <c r="W187" s="478"/>
      <c r="X187" s="478"/>
      <c r="Y187" s="478"/>
      <c r="Z187" s="478"/>
      <c r="AA187" s="478"/>
      <c r="AB187" s="478"/>
      <c r="AC187" s="478"/>
      <c r="AD187" s="478"/>
      <c r="AE187" s="478"/>
      <c r="AF187" s="478"/>
      <c r="AG187" s="478"/>
      <c r="AH187" s="478"/>
      <c r="AI187" s="478"/>
      <c r="AJ187" s="478"/>
    </row>
    <row r="188" spans="1:36" s="482" customFormat="1" ht="31.5" customHeight="1">
      <c r="B188" s="572" t="s">
        <v>57131</v>
      </c>
      <c r="C188" s="394" t="s">
        <v>8156</v>
      </c>
      <c r="D188" s="493" t="str">
        <f>VLOOKUP(C188,'EMOP 04-2022'!A:J,2,0)</f>
        <v>TUBO PVC,CONFORME ABNT NBR-7362,PARA ESGOTO SANITARIO,COM DIAMETRO NOMINAL DE 100MM,INCLUSIVE ANEL DE BORRACHA.FORNECIMENTO</v>
      </c>
      <c r="E188" s="483" t="str">
        <f>VLOOKUP(C188,'EMOP 04-2022'!A:J,9,0)</f>
        <v>M</v>
      </c>
      <c r="F188" s="29">
        <f>'MEMÓRIA DE CÁLCULO'!K1240</f>
        <v>98</v>
      </c>
      <c r="G188" s="491"/>
      <c r="H188" s="454"/>
      <c r="I188" s="567"/>
      <c r="J188" s="33"/>
      <c r="K188" s="42"/>
      <c r="L188" s="450"/>
      <c r="M188" s="450"/>
      <c r="N188" s="478"/>
      <c r="O188" s="478"/>
      <c r="P188" s="478"/>
      <c r="Q188" s="478"/>
      <c r="R188" s="478"/>
      <c r="S188" s="478"/>
      <c r="T188" s="478"/>
      <c r="U188" s="478"/>
      <c r="V188" s="478"/>
      <c r="W188" s="478"/>
      <c r="X188" s="478"/>
      <c r="Y188" s="478"/>
      <c r="Z188" s="478"/>
      <c r="AA188" s="478"/>
      <c r="AB188" s="478"/>
      <c r="AC188" s="478"/>
      <c r="AD188" s="478"/>
      <c r="AE188" s="478"/>
      <c r="AF188" s="478"/>
      <c r="AG188" s="478"/>
      <c r="AH188" s="478"/>
      <c r="AI188" s="478"/>
      <c r="AJ188" s="478"/>
    </row>
    <row r="189" spans="1:36" s="482" customFormat="1" ht="16.5" customHeight="1">
      <c r="B189" s="572"/>
      <c r="C189" s="480"/>
      <c r="D189" s="30"/>
      <c r="E189" s="481"/>
      <c r="F189" s="39"/>
      <c r="G189" s="532"/>
      <c r="H189" s="532" t="s">
        <v>15</v>
      </c>
      <c r="I189" s="570">
        <f>SUM(I183:I188)</f>
        <v>0</v>
      </c>
      <c r="J189" s="33"/>
      <c r="K189" s="42"/>
      <c r="L189" s="450"/>
      <c r="M189" s="450"/>
      <c r="N189" s="478"/>
      <c r="O189" s="478"/>
      <c r="P189" s="478"/>
      <c r="Q189" s="478"/>
      <c r="R189" s="478"/>
      <c r="S189" s="478"/>
      <c r="T189" s="478"/>
      <c r="U189" s="478"/>
      <c r="V189" s="478"/>
      <c r="W189" s="478"/>
      <c r="X189" s="478"/>
      <c r="Y189" s="478"/>
      <c r="Z189" s="478"/>
      <c r="AA189" s="478"/>
      <c r="AB189" s="478"/>
      <c r="AC189" s="478"/>
      <c r="AD189" s="478"/>
      <c r="AE189" s="478"/>
      <c r="AF189" s="478"/>
      <c r="AG189" s="478"/>
      <c r="AH189" s="478"/>
      <c r="AI189" s="478"/>
      <c r="AJ189" s="478"/>
    </row>
    <row r="190" spans="1:36" ht="15" customHeight="1">
      <c r="B190" s="571" t="s">
        <v>58</v>
      </c>
      <c r="C190" s="680" t="s">
        <v>55950</v>
      </c>
      <c r="D190" s="680"/>
      <c r="E190" s="680"/>
      <c r="F190" s="680"/>
      <c r="G190" s="680"/>
      <c r="H190" s="680"/>
      <c r="I190" s="681"/>
      <c r="J190" s="27"/>
    </row>
    <row r="191" spans="1:36" s="34" customFormat="1" ht="72" customHeight="1">
      <c r="A191" s="34" t="str">
        <f t="shared" ref="A191:A197" si="6">B191&amp;C191</f>
        <v>13.106.004.0070-0</v>
      </c>
      <c r="B191" s="566" t="s">
        <v>56054</v>
      </c>
      <c r="C191" s="394" t="s">
        <v>4806</v>
      </c>
      <c r="D191" s="493" t="str">
        <f>VLOOKUP(C191,'EMOP 04-2022'!A:J,2,0)</f>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E191" s="483" t="str">
        <f>VLOOKUP(C191,'EMOP 04-2022'!A:J,9,0)</f>
        <v>M</v>
      </c>
      <c r="F191" s="29">
        <f>'MEMÓRIA DE CÁLCULO'!K1246</f>
        <v>87</v>
      </c>
      <c r="G191" s="491"/>
      <c r="H191" s="454"/>
      <c r="I191" s="567"/>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row>
    <row r="192" spans="1:36" s="482" customFormat="1" ht="84" customHeight="1">
      <c r="B192" s="566" t="s">
        <v>56055</v>
      </c>
      <c r="C192" s="394" t="s">
        <v>4798</v>
      </c>
      <c r="D192" s="493" t="str">
        <f>VLOOKUP(C192,'EMOP 04-2022'!A:J,2,0)</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E192" s="483" t="str">
        <f>VLOOKUP(C192,'EMOP 04-2022'!A:J,9,0)</f>
        <v>M</v>
      </c>
      <c r="F192" s="29">
        <f>'MEMÓRIA DE CÁLCULO'!K1250</f>
        <v>117</v>
      </c>
      <c r="G192" s="491"/>
      <c r="H192" s="454"/>
      <c r="I192" s="567"/>
      <c r="J192" s="478"/>
      <c r="K192" s="478"/>
      <c r="L192" s="478"/>
      <c r="M192" s="478"/>
      <c r="N192" s="478"/>
      <c r="O192" s="478"/>
      <c r="P192" s="478"/>
      <c r="Q192" s="478"/>
      <c r="R192" s="478"/>
      <c r="S192" s="478"/>
      <c r="T192" s="478"/>
      <c r="U192" s="478"/>
      <c r="V192" s="478"/>
      <c r="W192" s="478"/>
      <c r="X192" s="478"/>
      <c r="Y192" s="478"/>
      <c r="Z192" s="478"/>
      <c r="AA192" s="478"/>
      <c r="AB192" s="478"/>
      <c r="AC192" s="478"/>
      <c r="AD192" s="478"/>
      <c r="AE192" s="478"/>
      <c r="AF192" s="478"/>
      <c r="AG192" s="478"/>
      <c r="AH192" s="478"/>
      <c r="AI192" s="478"/>
      <c r="AJ192" s="478"/>
    </row>
    <row r="193" spans="1:36" s="482" customFormat="1" ht="84" customHeight="1">
      <c r="B193" s="566" t="s">
        <v>56056</v>
      </c>
      <c r="C193" s="394" t="s">
        <v>5838</v>
      </c>
      <c r="D193" s="493" t="str">
        <f>VLOOKUP(C193,'EMOP 04-2022'!A:J,2,0)</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E193" s="483" t="str">
        <f>VLOOKUP(C193,'EMOP 04-2022'!A:J,9,0)</f>
        <v>UN</v>
      </c>
      <c r="F193" s="29">
        <f>'MEMÓRIA DE CÁLCULO'!K1256</f>
        <v>10</v>
      </c>
      <c r="G193" s="491"/>
      <c r="H193" s="454"/>
      <c r="I193" s="567"/>
      <c r="J193" s="478"/>
      <c r="K193" s="478"/>
      <c r="L193" s="478"/>
      <c r="M193" s="478"/>
      <c r="N193" s="478"/>
      <c r="O193" s="478"/>
      <c r="P193" s="478"/>
      <c r="Q193" s="478"/>
      <c r="R193" s="478"/>
      <c r="S193" s="478"/>
      <c r="T193" s="478"/>
      <c r="U193" s="478"/>
      <c r="V193" s="478"/>
      <c r="W193" s="478"/>
      <c r="X193" s="478"/>
      <c r="Y193" s="478"/>
      <c r="Z193" s="478"/>
      <c r="AA193" s="478"/>
      <c r="AB193" s="478"/>
      <c r="AC193" s="478"/>
      <c r="AD193" s="478"/>
      <c r="AE193" s="478"/>
      <c r="AF193" s="478"/>
      <c r="AG193" s="478"/>
      <c r="AH193" s="478"/>
      <c r="AI193" s="478"/>
      <c r="AJ193" s="478"/>
    </row>
    <row r="194" spans="1:36" s="482" customFormat="1" ht="84" customHeight="1">
      <c r="B194" s="566" t="s">
        <v>62781</v>
      </c>
      <c r="C194" s="527" t="s">
        <v>5852</v>
      </c>
      <c r="D194" s="493" t="str">
        <f>VLOOKUP(C194,'EMOP 04-2022'!A:J,2,0)</f>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E194" s="483" t="str">
        <f>VLOOKUP(C194,'EMOP 04-2022'!A:J,9,0)</f>
        <v>UN</v>
      </c>
      <c r="F194" s="29">
        <f>'MEMÓRIA DE CÁLCULO'!K1261</f>
        <v>17</v>
      </c>
      <c r="G194" s="491"/>
      <c r="H194" s="454"/>
      <c r="I194" s="567"/>
      <c r="J194" s="478"/>
      <c r="K194" s="478"/>
      <c r="L194" s="478"/>
      <c r="M194" s="478"/>
      <c r="N194" s="478"/>
      <c r="O194" s="478"/>
      <c r="P194" s="478"/>
      <c r="Q194" s="478"/>
      <c r="R194" s="478"/>
      <c r="S194" s="478"/>
      <c r="T194" s="478"/>
      <c r="U194" s="478"/>
      <c r="V194" s="478"/>
      <c r="W194" s="478"/>
      <c r="X194" s="478"/>
      <c r="Y194" s="478"/>
      <c r="Z194" s="478"/>
      <c r="AA194" s="478"/>
      <c r="AB194" s="478"/>
      <c r="AC194" s="478"/>
      <c r="AD194" s="478"/>
      <c r="AE194" s="478"/>
      <c r="AF194" s="478"/>
      <c r="AG194" s="478"/>
      <c r="AH194" s="478"/>
      <c r="AI194" s="478"/>
      <c r="AJ194" s="478"/>
    </row>
    <row r="195" spans="1:36" s="34" customFormat="1" ht="17.25" customHeight="1">
      <c r="A195" s="34" t="str">
        <f t="shared" si="6"/>
        <v/>
      </c>
      <c r="B195" s="572"/>
      <c r="C195" s="480"/>
      <c r="D195" s="30"/>
      <c r="E195" s="481"/>
      <c r="F195" s="39"/>
      <c r="G195" s="532"/>
      <c r="H195" s="532" t="s">
        <v>15</v>
      </c>
      <c r="I195" s="570">
        <f>SUM(I191:I194)</f>
        <v>0</v>
      </c>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row>
    <row r="196" spans="1:36" s="34" customFormat="1" ht="16.5" customHeight="1">
      <c r="A196" s="34" t="str">
        <f t="shared" si="6"/>
        <v>14URBANIZAÇÃO</v>
      </c>
      <c r="B196" s="571" t="s">
        <v>59</v>
      </c>
      <c r="C196" s="680" t="s">
        <v>55951</v>
      </c>
      <c r="D196" s="680"/>
      <c r="E196" s="680"/>
      <c r="F196" s="680"/>
      <c r="G196" s="680"/>
      <c r="H196" s="680"/>
      <c r="I196" s="681"/>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row>
    <row r="197" spans="1:36" s="34" customFormat="1" ht="30.75" customHeight="1">
      <c r="A197" s="34" t="str">
        <f t="shared" si="6"/>
        <v>14.193679</v>
      </c>
      <c r="B197" s="566" t="s">
        <v>56057</v>
      </c>
      <c r="C197" s="479" t="s">
        <v>30463</v>
      </c>
      <c r="D197" s="492" t="str">
        <f>VLOOKUP(C197,'SINAPI 04-2022'!A:D,2,0)</f>
        <v>EXECUÇÃO DE PASSEIO EM PISO INTERTRAVADO, COM BLOCO RETANGULAR COLORIDO DE 20 X 10 CM, ESPESSURA 6 CM. AF_12/2015</v>
      </c>
      <c r="E197" s="28" t="str">
        <f>VLOOKUP(C197,'SINAPI 04-2022'!A:D,3,0)</f>
        <v>M2</v>
      </c>
      <c r="F197" s="454">
        <f>'MEMÓRIA DE CÁLCULO'!K1270</f>
        <v>482.56</v>
      </c>
      <c r="G197" s="496"/>
      <c r="H197" s="454"/>
      <c r="I197" s="567"/>
      <c r="J197" s="24"/>
      <c r="K197" s="456"/>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row>
    <row r="198" spans="1:36" s="34" customFormat="1" ht="30" customHeight="1">
      <c r="B198" s="566" t="s">
        <v>56058</v>
      </c>
      <c r="C198" s="479" t="s">
        <v>30451</v>
      </c>
      <c r="D198" s="492" t="str">
        <f>VLOOKUP(C198,'SINAPI 04-2022'!A:D,2,0)</f>
        <v>EXECUÇÃO DE PASSEIO EM PISO INTERTRAVADO, COM BLOCO RETANGULAR COR NATURAL DE 20 X 10 CM, ESPESSURA 6 CM. AF_12/2015</v>
      </c>
      <c r="E198" s="28" t="str">
        <f>VLOOKUP(C198,'SINAPI 04-2022'!A:D,3,0)</f>
        <v>M2</v>
      </c>
      <c r="F198" s="454">
        <f>'MEMÓRIA DE CÁLCULO'!K1276</f>
        <v>1138.5899999999999</v>
      </c>
      <c r="G198" s="496"/>
      <c r="H198" s="454"/>
      <c r="I198" s="567"/>
      <c r="J198" s="24"/>
      <c r="K198" s="456"/>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row>
    <row r="199" spans="1:36" s="34" customFormat="1" ht="39" customHeight="1">
      <c r="B199" s="566" t="s">
        <v>56059</v>
      </c>
      <c r="C199" s="394" t="s">
        <v>30563</v>
      </c>
      <c r="D199" s="492" t="str">
        <f>VLOOKUP(C199,'SINAPI 04-2022'!A:D,2,0)</f>
        <v>EXECUÇÃO DE PASSEIO (CALÇADA) OU PISO DE CONCRETO COM CONCRETO MOLDADO IN LOCO, USINADO, ACABAMENTO CONVENCIONAL, NÃO ARMADO. AF_07/2016</v>
      </c>
      <c r="E199" s="28" t="str">
        <f>VLOOKUP(C199,'SINAPI 04-2022'!A:D,3,0)</f>
        <v>M3</v>
      </c>
      <c r="F199" s="454">
        <v>107.99</v>
      </c>
      <c r="G199" s="496"/>
      <c r="H199" s="454"/>
      <c r="I199" s="567"/>
      <c r="J199" s="24"/>
      <c r="K199" s="456"/>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row>
    <row r="200" spans="1:36" s="482" customFormat="1" ht="39" customHeight="1">
      <c r="B200" s="566" t="s">
        <v>57046</v>
      </c>
      <c r="C200" s="394" t="s">
        <v>54338</v>
      </c>
      <c r="D200" s="492" t="str">
        <f>VLOOKUP(C200,'SINAPI 04-2022'!A:D,2,0)</f>
        <v>PISO CIMENTADO, TRAÇO 1:3 (CIMENTO E AREIA), ACABAMENTO LISO, ESPESSURA 4,0 CM, PREPARO MECÂNICO DA ARGAMASSA. AF_09/2020</v>
      </c>
      <c r="E200" s="28" t="str">
        <f>VLOOKUP(C200,'SINAPI 04-2022'!A:D,3,0)</f>
        <v>M2</v>
      </c>
      <c r="F200" s="454">
        <f>'MEMÓRIA DE CÁLCULO'!K1285</f>
        <v>347</v>
      </c>
      <c r="G200" s="496"/>
      <c r="H200" s="454"/>
      <c r="I200" s="567"/>
      <c r="J200" s="478"/>
      <c r="K200" s="456"/>
      <c r="L200" s="478"/>
      <c r="M200" s="478"/>
      <c r="N200" s="478"/>
      <c r="O200" s="478"/>
      <c r="P200" s="478"/>
      <c r="Q200" s="478"/>
      <c r="R200" s="478"/>
      <c r="S200" s="478"/>
      <c r="T200" s="478"/>
      <c r="U200" s="478"/>
      <c r="V200" s="478"/>
      <c r="W200" s="478"/>
      <c r="X200" s="478"/>
      <c r="Y200" s="478"/>
      <c r="Z200" s="478"/>
      <c r="AA200" s="478"/>
      <c r="AB200" s="478"/>
      <c r="AC200" s="478"/>
      <c r="AD200" s="478"/>
      <c r="AE200" s="478"/>
      <c r="AF200" s="478"/>
      <c r="AG200" s="478"/>
      <c r="AH200" s="478"/>
      <c r="AI200" s="478"/>
      <c r="AJ200" s="478"/>
    </row>
    <row r="201" spans="1:36" s="482" customFormat="1" ht="67.5" customHeight="1">
      <c r="B201" s="566" t="s">
        <v>57047</v>
      </c>
      <c r="C201" s="394" t="s">
        <v>8777</v>
      </c>
      <c r="D201" s="493" t="str">
        <f>VLOOKUP(C201,'EMOP 04-2022'!A:J,2,0)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201" s="483" t="str">
        <f>VLOOKUP(C201,'EMOP 04-2022'!A:J,9,0)</f>
        <v>M</v>
      </c>
      <c r="F201" s="29">
        <f>'MEMÓRIA DE CÁLCULO'!K1290</f>
        <v>506</v>
      </c>
      <c r="G201" s="491"/>
      <c r="H201" s="454"/>
      <c r="I201" s="567"/>
      <c r="J201" s="478"/>
      <c r="K201" s="456"/>
      <c r="L201" s="478"/>
      <c r="M201" s="478"/>
      <c r="N201" s="478"/>
      <c r="O201" s="478"/>
      <c r="P201" s="478"/>
      <c r="Q201" s="478"/>
      <c r="R201" s="478"/>
      <c r="S201" s="478"/>
      <c r="T201" s="478"/>
      <c r="U201" s="478"/>
      <c r="V201" s="478"/>
      <c r="W201" s="478"/>
      <c r="X201" s="478"/>
      <c r="Y201" s="478"/>
      <c r="Z201" s="478"/>
      <c r="AA201" s="478"/>
      <c r="AB201" s="478"/>
      <c r="AC201" s="478"/>
      <c r="AD201" s="478"/>
      <c r="AE201" s="478"/>
      <c r="AF201" s="478"/>
      <c r="AG201" s="478"/>
      <c r="AH201" s="478"/>
      <c r="AI201" s="478"/>
      <c r="AJ201" s="478"/>
    </row>
    <row r="202" spans="1:36" s="482" customFormat="1" ht="54.75" customHeight="1">
      <c r="B202" s="566" t="s">
        <v>57048</v>
      </c>
      <c r="C202" s="394" t="str">
        <f>'MEMÓRIA DE CÁLCULO'!C1295</f>
        <v>08.027.0083-0</v>
      </c>
      <c r="D202" s="493" t="str">
        <f>VLOOKUP(C202,'EMOP 04-2022'!A:J,2,0)</f>
        <v>SARJETA E MEIO-FIO CONJUGADO CURVO,DE CONCRETO SIMPLES FCK=15MPA,PRE-MOLDADO,TIPO DER-RJ,MEDINDO 0,45M DE BASE E 0,30MDE ALTURA,REJUNTAMENTO COM ARGAMASSA DE CIMENTO E AREIA,NO TRACO 1:3,5,COM FORNECIMENTO DE TODOS OS MATERIAIS</v>
      </c>
      <c r="E202" s="483" t="str">
        <f>VLOOKUP(C202,'EMOP 04-2022'!A:J,9,0)</f>
        <v>M</v>
      </c>
      <c r="F202" s="29">
        <f>'MEMÓRIA DE CÁLCULO'!K1295</f>
        <v>147.72</v>
      </c>
      <c r="G202" s="491"/>
      <c r="H202" s="454"/>
      <c r="I202" s="567"/>
      <c r="J202" s="478"/>
      <c r="K202" s="456"/>
      <c r="L202" s="478"/>
      <c r="M202" s="478"/>
      <c r="N202" s="478"/>
      <c r="O202" s="478"/>
      <c r="P202" s="478"/>
      <c r="Q202" s="478"/>
      <c r="R202" s="478"/>
      <c r="S202" s="478"/>
      <c r="T202" s="478"/>
      <c r="U202" s="478"/>
      <c r="V202" s="478"/>
      <c r="W202" s="478"/>
      <c r="X202" s="478"/>
      <c r="Y202" s="478"/>
      <c r="Z202" s="478"/>
      <c r="AA202" s="478"/>
      <c r="AB202" s="478"/>
      <c r="AC202" s="478"/>
      <c r="AD202" s="478"/>
      <c r="AE202" s="478"/>
      <c r="AF202" s="478"/>
      <c r="AG202" s="478"/>
      <c r="AH202" s="478"/>
      <c r="AI202" s="478"/>
      <c r="AJ202" s="478"/>
    </row>
    <row r="203" spans="1:36" s="482" customFormat="1" ht="60" customHeight="1">
      <c r="B203" s="566" t="s">
        <v>57049</v>
      </c>
      <c r="C203" s="394" t="str">
        <f>'MEMÓRIA DE CÁLCULO'!C1300</f>
        <v>08.027.0085-0</v>
      </c>
      <c r="D203" s="493" t="str">
        <f>VLOOKUP(C203,'EMOP 04-2022'!A:J,2,0)</f>
        <v>SARJETA E MEIO-FIO CONJUGADO RETO,DE CONCRETO SIMPLES FCK=15MPA,PRE-MOLDADO,TIPO DER-RJ,MEDINDO 0,45M DE BASE E 0,30M DE ALTURA,REJUNTAMENTO COM ARGAMASSA DE CIMENTO E AREIA,NO TRACO 1:3,5,COM FORNECIMENTO DE TODOS OS MATERIAIS</v>
      </c>
      <c r="E203" s="483" t="str">
        <f>VLOOKUP(C203,'EMOP 04-2022'!A:J,9,0)</f>
        <v>M</v>
      </c>
      <c r="F203" s="29">
        <f>'MEMÓRIA DE CÁLCULO'!K1300</f>
        <v>244.77</v>
      </c>
      <c r="G203" s="491"/>
      <c r="H203" s="454"/>
      <c r="I203" s="567"/>
      <c r="J203" s="478"/>
      <c r="K203" s="456"/>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row>
    <row r="204" spans="1:36" s="482" customFormat="1" ht="29.25" customHeight="1">
      <c r="B204" s="566" t="s">
        <v>57050</v>
      </c>
      <c r="C204" s="395" t="s">
        <v>31107</v>
      </c>
      <c r="D204" s="492" t="str">
        <f>VLOOKUP(C204,'SINAPI 04-2022'!A:D,2,0)</f>
        <v>PLANTIO DE GRAMA EM PLACAS. AF_05/2018</v>
      </c>
      <c r="E204" s="28" t="str">
        <f>VLOOKUP(C204,'SINAPI 04-2022'!A:D,3,0)</f>
        <v>M2</v>
      </c>
      <c r="F204" s="454">
        <f>'MEMÓRIA DE CÁLCULO'!K1305</f>
        <v>387.77</v>
      </c>
      <c r="G204" s="496"/>
      <c r="H204" s="454"/>
      <c r="I204" s="567"/>
      <c r="J204" s="478"/>
      <c r="K204" s="456"/>
      <c r="L204" s="478"/>
      <c r="M204" s="478"/>
      <c r="N204" s="478"/>
      <c r="O204" s="478"/>
      <c r="P204" s="478"/>
      <c r="Q204" s="478"/>
      <c r="R204" s="478"/>
      <c r="S204" s="478"/>
      <c r="T204" s="478"/>
      <c r="U204" s="478"/>
      <c r="V204" s="478"/>
      <c r="W204" s="478"/>
      <c r="X204" s="478"/>
      <c r="Y204" s="478"/>
      <c r="Z204" s="478"/>
      <c r="AA204" s="478"/>
      <c r="AB204" s="478"/>
      <c r="AC204" s="478"/>
      <c r="AD204" s="478"/>
      <c r="AE204" s="478"/>
      <c r="AF204" s="478"/>
      <c r="AG204" s="478"/>
      <c r="AH204" s="478"/>
      <c r="AI204" s="478"/>
      <c r="AJ204" s="478"/>
    </row>
    <row r="205" spans="1:36" s="482" customFormat="1" ht="39" customHeight="1">
      <c r="B205" s="566" t="s">
        <v>57051</v>
      </c>
      <c r="C205" s="395" t="s">
        <v>31099</v>
      </c>
      <c r="D205" s="492" t="str">
        <f>VLOOKUP(C205,'SINAPI 04-2022'!A:D,2,0)</f>
        <v>PLANTIO DE ÁRVORE ORNAMENTAL COM ALTURA DE MUDA MAIOR QUE 2,00 M E MENOR OU IGUAL A 4,00 M. AF_05/2018</v>
      </c>
      <c r="E205" s="28" t="str">
        <f>VLOOKUP(C205,'SINAPI 04-2022'!A:D,3,0)</f>
        <v>UN</v>
      </c>
      <c r="F205" s="454">
        <f>'MEMÓRIA DE CÁLCULO'!K1310</f>
        <v>7</v>
      </c>
      <c r="G205" s="496"/>
      <c r="H205" s="454"/>
      <c r="I205" s="567"/>
      <c r="J205" s="478"/>
      <c r="K205" s="456"/>
      <c r="L205" s="478"/>
      <c r="M205" s="478"/>
      <c r="N205" s="478"/>
      <c r="O205" s="478"/>
      <c r="P205" s="478"/>
      <c r="Q205" s="478"/>
      <c r="R205" s="478"/>
      <c r="S205" s="478"/>
      <c r="T205" s="478"/>
      <c r="U205" s="478"/>
      <c r="V205" s="478"/>
      <c r="W205" s="478"/>
      <c r="X205" s="478"/>
      <c r="Y205" s="478"/>
      <c r="Z205" s="478"/>
      <c r="AA205" s="478"/>
      <c r="AB205" s="478"/>
      <c r="AC205" s="478"/>
      <c r="AD205" s="478"/>
      <c r="AE205" s="478"/>
      <c r="AF205" s="478"/>
      <c r="AG205" s="478"/>
      <c r="AH205" s="478"/>
      <c r="AI205" s="478"/>
      <c r="AJ205" s="478"/>
    </row>
    <row r="206" spans="1:36" s="482" customFormat="1" ht="33.75" customHeight="1">
      <c r="B206" s="566" t="s">
        <v>57052</v>
      </c>
      <c r="C206" s="499" t="s">
        <v>9095</v>
      </c>
      <c r="D206" s="493" t="str">
        <f>VLOOKUP(C206,'EMOP 04-2022'!A:J,2,0)</f>
        <v>BANCO DE CONCRETO APARENTE,C/45CM DE LARGURA E 10CM DE ESPESSURA,SOBRE DOIS APOIOS DO MESMO MATERIAL,C/SECAO DE 10X30CM</v>
      </c>
      <c r="E206" s="483" t="str">
        <f>VLOOKUP(C206,'EMOP 04-2022'!A:J,9,0)</f>
        <v>M</v>
      </c>
      <c r="F206" s="454">
        <f>'MEMÓRIA DE CÁLCULO'!K1316</f>
        <v>12</v>
      </c>
      <c r="G206" s="491"/>
      <c r="H206" s="454"/>
      <c r="I206" s="567"/>
      <c r="J206" s="506"/>
      <c r="K206" s="456"/>
      <c r="L206" s="478"/>
      <c r="M206" s="478"/>
      <c r="N206" s="478"/>
      <c r="O206" s="478"/>
      <c r="P206" s="478"/>
      <c r="Q206" s="478"/>
      <c r="R206" s="478"/>
      <c r="S206" s="478"/>
      <c r="T206" s="478"/>
      <c r="U206" s="478"/>
      <c r="V206" s="478"/>
      <c r="W206" s="478"/>
      <c r="X206" s="478"/>
      <c r="Y206" s="478"/>
      <c r="Z206" s="478"/>
      <c r="AA206" s="478"/>
      <c r="AB206" s="478"/>
      <c r="AC206" s="478"/>
      <c r="AD206" s="478"/>
      <c r="AE206" s="478"/>
      <c r="AF206" s="478"/>
      <c r="AG206" s="478"/>
      <c r="AH206" s="478"/>
      <c r="AI206" s="478"/>
      <c r="AJ206" s="478"/>
    </row>
    <row r="207" spans="1:36" s="482" customFormat="1" ht="64.5" customHeight="1">
      <c r="B207" s="566" t="s">
        <v>57053</v>
      </c>
      <c r="C207" s="499" t="s">
        <v>9122</v>
      </c>
      <c r="D207" s="493" t="str">
        <f>VLOOKUP(C207,'EMOP 04-2022'!A:J,2,0)</f>
        <v>MESA DE JOGOS COM 4 BANCOS,TAMPO DE MESA EM MARMORITE ARMADO,NA COR NATURAL,TENDO NO CENTRO TABULEIRO DE XADREZ EM MARMORITE NAS CORES BRANCA E PRETA,PES(MESA E BANCOS)DE CONCRETOARMADO.FORNECIMENTO E COLOCACAO</v>
      </c>
      <c r="E207" s="483" t="str">
        <f>VLOOKUP(C207,'EMOP 04-2022'!A:J,9,0)</f>
        <v>UN</v>
      </c>
      <c r="F207" s="29">
        <f>'MEMÓRIA DE CÁLCULO'!K1321</f>
        <v>4</v>
      </c>
      <c r="G207" s="491"/>
      <c r="H207" s="454"/>
      <c r="I207" s="567"/>
      <c r="J207" s="478"/>
      <c r="K207" s="456"/>
      <c r="L207" s="478"/>
      <c r="M207" s="478"/>
      <c r="N207" s="478"/>
      <c r="O207" s="478"/>
      <c r="P207" s="478"/>
      <c r="Q207" s="478"/>
      <c r="R207" s="478"/>
      <c r="S207" s="478"/>
      <c r="T207" s="478"/>
      <c r="U207" s="478"/>
      <c r="V207" s="478"/>
      <c r="W207" s="478"/>
      <c r="X207" s="478"/>
      <c r="Y207" s="478"/>
      <c r="Z207" s="478"/>
      <c r="AA207" s="478"/>
      <c r="AB207" s="478"/>
      <c r="AC207" s="478"/>
      <c r="AD207" s="478"/>
      <c r="AE207" s="478"/>
      <c r="AF207" s="478"/>
      <c r="AG207" s="478"/>
      <c r="AH207" s="478"/>
      <c r="AI207" s="478"/>
      <c r="AJ207" s="478"/>
    </row>
    <row r="208" spans="1:36" s="482" customFormat="1" ht="30.75" customHeight="1">
      <c r="B208" s="566" t="s">
        <v>57054</v>
      </c>
      <c r="C208" s="395" t="s">
        <v>11469</v>
      </c>
      <c r="D208" s="493" t="str">
        <f>VLOOKUP(C208,'EMOP 04-2022'!A:J,2,0)</f>
        <v>PISO CIMENTADO,COM 1,5CM DE ESPESSURA,COM ARGAMASSA DE CIMENTO E AREIA,NO TRACO 1:3,ALISADO A COLHER, SOBRE BASE EXISTENTE</v>
      </c>
      <c r="E208" s="483" t="str">
        <f>VLOOKUP(C208,'EMOP 04-2022'!A:J,9,0)</f>
        <v>M2</v>
      </c>
      <c r="F208" s="29">
        <f>'MEMÓRIA DE CÁLCULO'!K1325</f>
        <v>9.7200000000000006</v>
      </c>
      <c r="G208" s="491"/>
      <c r="H208" s="454"/>
      <c r="I208" s="567"/>
      <c r="J208" s="478"/>
      <c r="K208" s="456"/>
      <c r="L208" s="478"/>
      <c r="M208" s="478"/>
      <c r="N208" s="478"/>
      <c r="O208" s="478"/>
      <c r="P208" s="478"/>
      <c r="Q208" s="478"/>
      <c r="R208" s="478"/>
      <c r="S208" s="478"/>
      <c r="T208" s="478"/>
      <c r="U208" s="478"/>
      <c r="V208" s="478"/>
      <c r="W208" s="478"/>
      <c r="X208" s="478"/>
      <c r="Y208" s="478"/>
      <c r="Z208" s="478"/>
      <c r="AA208" s="478"/>
      <c r="AB208" s="478"/>
      <c r="AC208" s="478"/>
      <c r="AD208" s="478"/>
      <c r="AE208" s="478"/>
      <c r="AF208" s="478"/>
      <c r="AG208" s="478"/>
      <c r="AH208" s="478"/>
      <c r="AI208" s="478"/>
      <c r="AJ208" s="478"/>
    </row>
    <row r="209" spans="1:36" s="482" customFormat="1" ht="43.5" customHeight="1">
      <c r="B209" s="566" t="s">
        <v>57055</v>
      </c>
      <c r="C209" s="395" t="s">
        <v>11605</v>
      </c>
      <c r="D209" s="493" t="str">
        <f>VLOOKUP(C209,'EMOP 04-2022'!A:J,2,0)</f>
        <v>REVESTIMENTO DE PISO COM CERAMICA TATIL DIRECIONAL,(LADRILHO HIDRAULICO),PARA PESSOAS COM NECESSIDADES ESPECIFICAS,ASSENTES SOBRE SUPERFICIE EM OSSO,CONFORME ITEM 13.330.0010</v>
      </c>
      <c r="E209" s="483" t="str">
        <f>VLOOKUP(C209,'EMOP 04-2022'!A:J,9,0)</f>
        <v>M2</v>
      </c>
      <c r="F209" s="29">
        <f>'MEMÓRIA DE CÁLCULO'!K1331</f>
        <v>119.25</v>
      </c>
      <c r="G209" s="491"/>
      <c r="H209" s="454"/>
      <c r="I209" s="567"/>
      <c r="J209" s="478"/>
      <c r="K209" s="456"/>
      <c r="L209" s="478"/>
      <c r="M209" s="478"/>
      <c r="N209" s="478"/>
      <c r="O209" s="478"/>
      <c r="P209" s="478"/>
      <c r="Q209" s="478"/>
      <c r="R209" s="478"/>
      <c r="S209" s="478"/>
      <c r="T209" s="478"/>
      <c r="U209" s="478"/>
      <c r="V209" s="478"/>
      <c r="W209" s="478"/>
      <c r="X209" s="478"/>
      <c r="Y209" s="478"/>
      <c r="Z209" s="478"/>
      <c r="AA209" s="478"/>
      <c r="AB209" s="478"/>
      <c r="AC209" s="478"/>
      <c r="AD209" s="478"/>
      <c r="AE209" s="478"/>
      <c r="AF209" s="478"/>
      <c r="AG209" s="478"/>
      <c r="AH209" s="478"/>
      <c r="AI209" s="478"/>
      <c r="AJ209" s="478"/>
    </row>
    <row r="210" spans="1:36" s="482" customFormat="1" ht="30.75" customHeight="1">
      <c r="B210" s="566" t="s">
        <v>57116</v>
      </c>
      <c r="C210" s="514" t="s">
        <v>57103</v>
      </c>
      <c r="D210" s="493" t="str">
        <f>'COTAÇÃO (2)'!C6</f>
        <v>LIXEIRA 50L COM SUPORTE E POSTE</v>
      </c>
      <c r="E210" s="483" t="str">
        <f>'COTAÇÃO (2)'!D6</f>
        <v>UN</v>
      </c>
      <c r="F210" s="29">
        <f>'MEMÓRIA DE CÁLCULO'!K1342</f>
        <v>2</v>
      </c>
      <c r="G210" s="491"/>
      <c r="H210" s="454"/>
      <c r="I210" s="567"/>
      <c r="J210" s="478"/>
      <c r="K210" s="456"/>
      <c r="L210" s="478"/>
      <c r="M210" s="478"/>
      <c r="N210" s="478"/>
      <c r="O210" s="478"/>
      <c r="P210" s="478"/>
      <c r="Q210" s="478"/>
      <c r="R210" s="478"/>
      <c r="S210" s="478"/>
      <c r="T210" s="478"/>
      <c r="U210" s="478"/>
      <c r="V210" s="478"/>
      <c r="W210" s="478"/>
      <c r="X210" s="478"/>
      <c r="Y210" s="478"/>
      <c r="Z210" s="478"/>
      <c r="AA210" s="478"/>
      <c r="AB210" s="478"/>
      <c r="AC210" s="478"/>
      <c r="AD210" s="478"/>
      <c r="AE210" s="478"/>
      <c r="AF210" s="478"/>
      <c r="AG210" s="478"/>
      <c r="AH210" s="478"/>
      <c r="AI210" s="478"/>
      <c r="AJ210" s="478"/>
    </row>
    <row r="211" spans="1:36" s="482" customFormat="1" ht="36.75" customHeight="1">
      <c r="B211" s="566" t="s">
        <v>57117</v>
      </c>
      <c r="C211" s="514" t="s">
        <v>57105</v>
      </c>
      <c r="D211" s="493" t="str">
        <f>'COTAÇÃO (2)'!C15</f>
        <v>CONJUNTO PARA COLETA SELETIVA COM 6 LIXEIRAS DE 50L E SUPORTE</v>
      </c>
      <c r="E211" s="483" t="str">
        <f>'COTAÇÃO (2)'!D15</f>
        <v>UN</v>
      </c>
      <c r="F211" s="29">
        <f>'MEMÓRIA DE CÁLCULO'!K1346</f>
        <v>2</v>
      </c>
      <c r="G211" s="491"/>
      <c r="H211" s="454"/>
      <c r="I211" s="567"/>
      <c r="J211" s="478"/>
      <c r="K211" s="456"/>
      <c r="L211" s="478"/>
      <c r="M211" s="478"/>
      <c r="N211" s="478"/>
      <c r="O211" s="478"/>
      <c r="P211" s="478"/>
      <c r="Q211" s="478"/>
      <c r="R211" s="478"/>
      <c r="S211" s="478"/>
      <c r="T211" s="478"/>
      <c r="U211" s="478"/>
      <c r="V211" s="478"/>
      <c r="W211" s="478"/>
      <c r="X211" s="478"/>
      <c r="Y211" s="478"/>
      <c r="Z211" s="478"/>
      <c r="AA211" s="478"/>
      <c r="AB211" s="478"/>
      <c r="AC211" s="478"/>
      <c r="AD211" s="478"/>
      <c r="AE211" s="478"/>
      <c r="AF211" s="478"/>
      <c r="AG211" s="478"/>
      <c r="AH211" s="478"/>
      <c r="AI211" s="478"/>
      <c r="AJ211" s="478"/>
    </row>
    <row r="212" spans="1:36" s="482" customFormat="1" ht="17.25" customHeight="1">
      <c r="B212" s="572"/>
      <c r="C212" s="480"/>
      <c r="D212" s="30"/>
      <c r="E212" s="481"/>
      <c r="F212" s="39"/>
      <c r="G212" s="532"/>
      <c r="H212" s="532" t="s">
        <v>15</v>
      </c>
      <c r="I212" s="570">
        <f>SUM(I197:I211)</f>
        <v>0</v>
      </c>
      <c r="J212" s="478"/>
      <c r="K212" s="456"/>
      <c r="L212" s="478"/>
      <c r="M212" s="478"/>
      <c r="N212" s="478"/>
      <c r="O212" s="478"/>
      <c r="P212" s="478"/>
      <c r="Q212" s="478"/>
      <c r="R212" s="478"/>
      <c r="S212" s="478"/>
      <c r="T212" s="478"/>
      <c r="U212" s="478"/>
      <c r="V212" s="478"/>
      <c r="W212" s="478"/>
      <c r="X212" s="478"/>
      <c r="Y212" s="478"/>
      <c r="Z212" s="478"/>
      <c r="AA212" s="478"/>
      <c r="AB212" s="478"/>
      <c r="AC212" s="478"/>
      <c r="AD212" s="478"/>
      <c r="AE212" s="478"/>
      <c r="AF212" s="478"/>
      <c r="AG212" s="478"/>
      <c r="AH212" s="478"/>
      <c r="AI212" s="478"/>
      <c r="AJ212" s="478"/>
    </row>
    <row r="213" spans="1:36" s="482" customFormat="1" ht="19.5" customHeight="1">
      <c r="B213" s="571" t="s">
        <v>63</v>
      </c>
      <c r="C213" s="680" t="s">
        <v>55952</v>
      </c>
      <c r="D213" s="680"/>
      <c r="E213" s="680"/>
      <c r="F213" s="680"/>
      <c r="G213" s="680"/>
      <c r="H213" s="680"/>
      <c r="I213" s="681"/>
      <c r="J213" s="478"/>
      <c r="K213" s="456"/>
      <c r="L213" s="478"/>
      <c r="M213" s="478"/>
      <c r="N213" s="478"/>
      <c r="O213" s="478"/>
      <c r="P213" s="478"/>
      <c r="Q213" s="478"/>
      <c r="R213" s="478"/>
      <c r="S213" s="478"/>
      <c r="T213" s="478"/>
      <c r="U213" s="478"/>
      <c r="V213" s="478"/>
      <c r="W213" s="478"/>
      <c r="X213" s="478"/>
      <c r="Y213" s="478"/>
      <c r="Z213" s="478"/>
      <c r="AA213" s="478"/>
      <c r="AB213" s="478"/>
      <c r="AC213" s="478"/>
      <c r="AD213" s="478"/>
      <c r="AE213" s="478"/>
      <c r="AF213" s="478"/>
      <c r="AG213" s="478"/>
      <c r="AH213" s="478"/>
      <c r="AI213" s="478"/>
      <c r="AJ213" s="478"/>
    </row>
    <row r="214" spans="1:36" s="482" customFormat="1" ht="62.25" customHeight="1">
      <c r="B214" s="572" t="s">
        <v>56067</v>
      </c>
      <c r="C214" s="453" t="s">
        <v>10139</v>
      </c>
      <c r="D214" s="493" t="str">
        <f>VLOOKUP(C214,'EMOP 04-2022'!A:J,2,0)</f>
        <v>CONCRETO ARMADO,FCK=20MPA,INCLUINDO MATERIAIS PARA 1,00M3 DE CONCRETO(IMPORTADO DE USINA)ADENSADO E COLOCADO,14,00M2 DEAREA MOLDADA,FORMAS E ESCORAMENTO CONFORME ITENS 11.004.0022 E 11.004.0035,60KG DE ACO CA-50,INCLUSIVE MAO-DE-OBRA PARACORTE,DOBRAGEM,MONTAGEM E COLOCACAO NAS FORMAS</v>
      </c>
      <c r="E214" s="483" t="str">
        <f>VLOOKUP(C214,'EMOP 04-2022'!A:J,9,0)</f>
        <v>M3</v>
      </c>
      <c r="F214" s="29">
        <f>'MEMÓRIA DE CÁLCULO'!K1352</f>
        <v>1.6</v>
      </c>
      <c r="G214" s="491"/>
      <c r="H214" s="454"/>
      <c r="I214" s="567"/>
      <c r="J214" s="478"/>
      <c r="K214" s="456"/>
      <c r="L214" s="478"/>
      <c r="M214" s="478"/>
      <c r="N214" s="478"/>
      <c r="O214" s="478"/>
      <c r="P214" s="478"/>
      <c r="Q214" s="478"/>
      <c r="R214" s="478"/>
      <c r="S214" s="478"/>
      <c r="T214" s="478"/>
      <c r="U214" s="478"/>
      <c r="V214" s="478"/>
      <c r="W214" s="478"/>
      <c r="X214" s="478"/>
      <c r="Y214" s="478"/>
      <c r="Z214" s="478"/>
      <c r="AA214" s="478"/>
      <c r="AB214" s="478"/>
      <c r="AC214" s="478"/>
      <c r="AD214" s="478"/>
      <c r="AE214" s="478"/>
      <c r="AF214" s="478"/>
      <c r="AG214" s="478"/>
      <c r="AH214" s="478"/>
      <c r="AI214" s="478"/>
      <c r="AJ214" s="478"/>
    </row>
    <row r="215" spans="1:36" s="482" customFormat="1" ht="30.75" customHeight="1">
      <c r="B215" s="572" t="s">
        <v>56068</v>
      </c>
      <c r="C215" s="408" t="s">
        <v>17342</v>
      </c>
      <c r="D215" s="493" t="str">
        <f>VLOOKUP(C215,'EMOP 04-2022'!A:J,2,0)</f>
        <v>TERCA DE MADEIRA APARELHADA,EM PECAS DE 3"X12",PARA COBERTURA DE QUALQUER TIPO.FORNECIMENTO E COLOCACAO</v>
      </c>
      <c r="E215" s="483" t="str">
        <f>VLOOKUP(C215,'EMOP 04-2022'!A:J,9,0)</f>
        <v>M</v>
      </c>
      <c r="F215" s="29">
        <f>'MEMÓRIA DE CÁLCULO'!K1364</f>
        <v>24</v>
      </c>
      <c r="G215" s="491"/>
      <c r="H215" s="454"/>
      <c r="I215" s="567"/>
      <c r="J215" s="478"/>
      <c r="K215" s="456"/>
      <c r="L215" s="478"/>
      <c r="M215" s="478"/>
      <c r="N215" s="478"/>
      <c r="O215" s="478"/>
      <c r="P215" s="478"/>
      <c r="Q215" s="478"/>
      <c r="R215" s="478"/>
      <c r="S215" s="478"/>
      <c r="T215" s="478"/>
      <c r="U215" s="478"/>
      <c r="V215" s="478"/>
      <c r="W215" s="478"/>
      <c r="X215" s="478"/>
      <c r="Y215" s="478"/>
      <c r="Z215" s="478"/>
      <c r="AA215" s="478"/>
      <c r="AB215" s="478"/>
      <c r="AC215" s="478"/>
      <c r="AD215" s="478"/>
      <c r="AE215" s="478"/>
      <c r="AF215" s="478"/>
      <c r="AG215" s="478"/>
      <c r="AH215" s="478"/>
      <c r="AI215" s="478"/>
      <c r="AJ215" s="478"/>
    </row>
    <row r="216" spans="1:36" s="482" customFormat="1" ht="34.5" customHeight="1">
      <c r="B216" s="572" t="s">
        <v>56069</v>
      </c>
      <c r="C216" s="479" t="s">
        <v>17326</v>
      </c>
      <c r="D216" s="493" t="str">
        <f>VLOOKUP(C216,'EMOP 04-2022'!A:J,2,0)</f>
        <v>TERCA DE MADEIRA APARELHADA,EM PECAS DE 3"X3",PARA COBERTURA DE QUALQUER TIPO.FORNECIMENTO E COLOCACAO</v>
      </c>
      <c r="E216" s="483" t="str">
        <f>VLOOKUP(C216,'EMOP 04-2022'!A:J,9,0)</f>
        <v>M</v>
      </c>
      <c r="F216" s="29">
        <f>'MEMÓRIA DE CÁLCULO'!K1373</f>
        <v>84</v>
      </c>
      <c r="G216" s="491"/>
      <c r="H216" s="454"/>
      <c r="I216" s="567"/>
      <c r="J216" s="478"/>
      <c r="K216" s="456"/>
      <c r="L216" s="478"/>
      <c r="M216" s="478"/>
      <c r="N216" s="478"/>
      <c r="O216" s="478"/>
      <c r="P216" s="478"/>
      <c r="Q216" s="478"/>
      <c r="R216" s="478"/>
      <c r="S216" s="478"/>
      <c r="T216" s="478"/>
      <c r="U216" s="478"/>
      <c r="V216" s="478"/>
      <c r="W216" s="478"/>
      <c r="X216" s="478"/>
      <c r="Y216" s="478"/>
      <c r="Z216" s="478"/>
      <c r="AA216" s="478"/>
      <c r="AB216" s="478"/>
      <c r="AC216" s="478"/>
      <c r="AD216" s="478"/>
      <c r="AE216" s="478"/>
      <c r="AF216" s="478"/>
      <c r="AG216" s="478"/>
      <c r="AH216" s="478"/>
      <c r="AI216" s="478"/>
      <c r="AJ216" s="478"/>
    </row>
    <row r="217" spans="1:36" s="34" customFormat="1" ht="17.25" customHeight="1">
      <c r="B217" s="572"/>
      <c r="C217" s="480"/>
      <c r="D217" s="30"/>
      <c r="E217" s="481"/>
      <c r="F217" s="39"/>
      <c r="G217" s="532"/>
      <c r="H217" s="532" t="s">
        <v>15</v>
      </c>
      <c r="I217" s="570">
        <f>SUM(I214:I216)</f>
        <v>0</v>
      </c>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row>
    <row r="218" spans="1:36" s="34" customFormat="1" ht="16.5" customHeight="1">
      <c r="B218" s="571" t="s">
        <v>26275</v>
      </c>
      <c r="C218" s="680" t="s">
        <v>62786</v>
      </c>
      <c r="D218" s="680"/>
      <c r="E218" s="680"/>
      <c r="F218" s="680"/>
      <c r="G218" s="680"/>
      <c r="H218" s="680"/>
      <c r="I218" s="681"/>
      <c r="J218" s="33"/>
      <c r="K218" s="24"/>
      <c r="L218" s="24"/>
      <c r="M218" s="17"/>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row>
    <row r="219" spans="1:36" s="34" customFormat="1" ht="30" customHeight="1">
      <c r="A219" s="34" t="str">
        <f t="shared" ref="A219" si="7">B219&amp;C219</f>
        <v>16.108.026.0001-0</v>
      </c>
      <c r="B219" s="566" t="s">
        <v>57138</v>
      </c>
      <c r="C219" s="408" t="s">
        <v>8667</v>
      </c>
      <c r="D219" s="493" t="str">
        <f>VLOOKUP(C219,'EMOP 04-2022'!A:J,2,0)</f>
        <v>IMPRIMACAO DE BASE DE PAVIMENTACAO,DE ACORDO COM AS "INSTRUCOES PARA EXECUCAO",DO DER-RJ</v>
      </c>
      <c r="E219" s="483" t="str">
        <f>VLOOKUP(C219,'EMOP 04-2022'!A:J,9,0)</f>
        <v>M2</v>
      </c>
      <c r="F219" s="454">
        <f>'MEMÓRIA DE CÁLCULO'!K1382</f>
        <v>3165</v>
      </c>
      <c r="G219" s="491"/>
      <c r="H219" s="454"/>
      <c r="I219" s="567"/>
      <c r="J219" s="33"/>
      <c r="K219" s="24"/>
      <c r="L219" s="24"/>
      <c r="M219" s="17"/>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row>
    <row r="220" spans="1:36" s="482" customFormat="1" ht="64.5" customHeight="1">
      <c r="B220" s="566" t="s">
        <v>57139</v>
      </c>
      <c r="C220" s="408" t="s">
        <v>8559</v>
      </c>
      <c r="D220" s="493" t="str">
        <f>VLOOKUP(C220,'EMOP 04-2022'!A:J,2,0)</f>
        <v>REVESTIMENTO DE CONCRETO BETUMINOSO USINADO A QUENTE,COM 8CM DE ESPESSURA,EXECUTADO EM 2 CAMADAS,SENDO A INFERIOR DE LIGACAO("BINDER"),COM 4CM DE ESPESSURA E A SUPERIOR DE ROLAMENTO,DE ACORDO COM AS "INSTRUCOES PARA EXECUCAO",DO DER-RJ,EXCLUSIVE TRANSPORTE DA USINA PARA A PISTA</v>
      </c>
      <c r="E220" s="483" t="str">
        <f>VLOOKUP(C220,'EMOP 04-2022'!A:J,9,0)</f>
        <v>M2</v>
      </c>
      <c r="F220" s="29">
        <f>'MEMÓRIA DE CÁLCULO'!K1386</f>
        <v>3165</v>
      </c>
      <c r="G220" s="491"/>
      <c r="H220" s="454"/>
      <c r="I220" s="567"/>
      <c r="J220" s="33"/>
      <c r="K220" s="478"/>
      <c r="L220" s="478">
        <v>966.4</v>
      </c>
      <c r="M220" s="454">
        <f t="shared" ref="M220" si="8">TRUNC((L220*$K$8)+L220,2)</f>
        <v>1183.55</v>
      </c>
      <c r="N220" s="478">
        <f>M220*N223</f>
        <v>299674.86</v>
      </c>
      <c r="O220" s="478"/>
      <c r="P220" s="478"/>
      <c r="Q220" s="478"/>
      <c r="R220" s="478"/>
      <c r="S220" s="478"/>
      <c r="T220" s="478"/>
      <c r="U220" s="478"/>
      <c r="V220" s="478"/>
      <c r="W220" s="478"/>
      <c r="X220" s="478"/>
      <c r="Y220" s="478"/>
      <c r="Z220" s="478"/>
      <c r="AA220" s="478"/>
      <c r="AB220" s="478"/>
      <c r="AC220" s="478"/>
      <c r="AD220" s="478"/>
      <c r="AE220" s="478"/>
      <c r="AF220" s="478"/>
      <c r="AG220" s="478"/>
      <c r="AH220" s="478"/>
      <c r="AI220" s="478"/>
      <c r="AJ220" s="478"/>
    </row>
    <row r="221" spans="1:36" s="482" customFormat="1" ht="52.5" customHeight="1">
      <c r="B221" s="566" t="s">
        <v>62787</v>
      </c>
      <c r="C221" s="408" t="s">
        <v>62792</v>
      </c>
      <c r="D221" s="528" t="s">
        <v>62791</v>
      </c>
      <c r="E221" s="486" t="s">
        <v>13</v>
      </c>
      <c r="F221" s="29">
        <f>'MEMÓRIA DE CÁLCULO'!K1391</f>
        <v>2.14</v>
      </c>
      <c r="G221" s="491"/>
      <c r="H221" s="454"/>
      <c r="I221" s="567"/>
      <c r="J221" s="33"/>
      <c r="K221" s="478"/>
      <c r="L221" s="478"/>
      <c r="M221" s="380"/>
      <c r="N221" s="478"/>
      <c r="O221" s="478"/>
      <c r="P221" s="478"/>
      <c r="Q221" s="478"/>
      <c r="R221" s="478"/>
      <c r="S221" s="478"/>
      <c r="T221" s="478"/>
      <c r="U221" s="478"/>
      <c r="V221" s="478"/>
      <c r="W221" s="478"/>
      <c r="X221" s="478"/>
      <c r="Y221" s="478"/>
      <c r="Z221" s="478"/>
      <c r="AA221" s="478"/>
      <c r="AB221" s="478"/>
      <c r="AC221" s="478"/>
      <c r="AD221" s="478"/>
      <c r="AE221" s="478"/>
      <c r="AF221" s="478"/>
      <c r="AG221" s="478"/>
      <c r="AH221" s="478"/>
      <c r="AI221" s="478"/>
      <c r="AJ221" s="478"/>
    </row>
    <row r="222" spans="1:36" s="482" customFormat="1" ht="46.5" customHeight="1">
      <c r="B222" s="566" t="s">
        <v>62796</v>
      </c>
      <c r="C222" s="408" t="s">
        <v>3571</v>
      </c>
      <c r="D222" s="493" t="str">
        <f>VLOOKUP(C222,'EMOP 04-2022'!A:J,2,0)</f>
        <v>SINALIZACAO HORIZONTAL,MECANICA,COM TINTA TERMOPLASTICA A BASE DE RESINAS NATURAIS E/OU SINTETICAS,EM VIAS URBANAS,APLICADA POR EXTRUSAO,CONFORME ABNT NBR 12935,13132 E NORMA DNIT100/2018-ES.</v>
      </c>
      <c r="E222" s="483" t="str">
        <f>VLOOKUP(C222,'EMOP 04-2022'!A:J,9,0)</f>
        <v>M2</v>
      </c>
      <c r="F222" s="454">
        <f>'MEMÓRIA DE CÁLCULO'!K1402</f>
        <v>19.899999999999999</v>
      </c>
      <c r="G222" s="491"/>
      <c r="H222" s="454"/>
      <c r="I222" s="567"/>
      <c r="J222" s="33"/>
      <c r="K222" s="478"/>
      <c r="L222" s="478"/>
      <c r="M222" s="380"/>
      <c r="N222" s="478"/>
      <c r="O222" s="478"/>
      <c r="P222" s="478"/>
      <c r="Q222" s="478"/>
      <c r="R222" s="478"/>
      <c r="S222" s="478"/>
      <c r="T222" s="478"/>
      <c r="U222" s="478"/>
      <c r="V222" s="478"/>
      <c r="W222" s="478"/>
      <c r="X222" s="478"/>
      <c r="Y222" s="478"/>
      <c r="Z222" s="478"/>
      <c r="AA222" s="478"/>
      <c r="AB222" s="478"/>
      <c r="AC222" s="478"/>
      <c r="AD222" s="478"/>
      <c r="AE222" s="478"/>
      <c r="AF222" s="478"/>
      <c r="AG222" s="478"/>
      <c r="AH222" s="478"/>
      <c r="AI222" s="478"/>
      <c r="AJ222" s="478"/>
    </row>
    <row r="223" spans="1:36" s="34" customFormat="1" ht="16.5" customHeight="1">
      <c r="B223" s="572"/>
      <c r="C223" s="480"/>
      <c r="D223" s="30"/>
      <c r="E223" s="481"/>
      <c r="F223" s="39"/>
      <c r="G223" s="532"/>
      <c r="H223" s="532" t="s">
        <v>15</v>
      </c>
      <c r="I223" s="570">
        <f>SUM(I219:I222)</f>
        <v>0</v>
      </c>
      <c r="J223" s="33"/>
      <c r="K223" s="24"/>
      <c r="L223" s="24"/>
      <c r="M223" s="17"/>
      <c r="N223" s="24">
        <f>F220*0.08</f>
        <v>253.20000000000002</v>
      </c>
      <c r="O223" s="24"/>
      <c r="P223" s="24"/>
      <c r="Q223" s="24"/>
      <c r="R223" s="24"/>
      <c r="S223" s="24"/>
      <c r="T223" s="24"/>
      <c r="U223" s="24"/>
      <c r="V223" s="24"/>
      <c r="W223" s="24"/>
      <c r="X223" s="24"/>
      <c r="Y223" s="24"/>
      <c r="Z223" s="24"/>
      <c r="AA223" s="24"/>
      <c r="AB223" s="24"/>
      <c r="AC223" s="24"/>
      <c r="AD223" s="24"/>
      <c r="AE223" s="24"/>
      <c r="AF223" s="24"/>
      <c r="AG223" s="24"/>
      <c r="AH223" s="24"/>
      <c r="AI223" s="24"/>
      <c r="AJ223" s="24"/>
    </row>
    <row r="224" spans="1:36" s="482" customFormat="1" ht="16.5" customHeight="1">
      <c r="B224" s="571" t="s">
        <v>55618</v>
      </c>
      <c r="C224" s="680" t="s">
        <v>56137</v>
      </c>
      <c r="D224" s="680"/>
      <c r="E224" s="680"/>
      <c r="F224" s="680"/>
      <c r="G224" s="680"/>
      <c r="H224" s="680"/>
      <c r="I224" s="681"/>
      <c r="J224" s="33"/>
      <c r="K224" s="478"/>
      <c r="L224" s="478"/>
      <c r="M224" s="450"/>
      <c r="N224" s="478"/>
      <c r="O224" s="478"/>
      <c r="P224" s="478"/>
      <c r="Q224" s="478"/>
      <c r="R224" s="478"/>
      <c r="S224" s="478"/>
      <c r="T224" s="478"/>
      <c r="U224" s="478"/>
      <c r="V224" s="478"/>
      <c r="W224" s="478"/>
      <c r="X224" s="478"/>
      <c r="Y224" s="478"/>
      <c r="Z224" s="478"/>
      <c r="AA224" s="478"/>
      <c r="AB224" s="478"/>
      <c r="AC224" s="478"/>
      <c r="AD224" s="478"/>
      <c r="AE224" s="478"/>
      <c r="AF224" s="478"/>
      <c r="AG224" s="478"/>
      <c r="AH224" s="478"/>
      <c r="AI224" s="478"/>
      <c r="AJ224" s="478"/>
    </row>
    <row r="225" spans="2:36" s="482" customFormat="1" ht="43.5" customHeight="1">
      <c r="B225" s="572" t="s">
        <v>55619</v>
      </c>
      <c r="C225" s="479" t="s">
        <v>17787</v>
      </c>
      <c r="D225" s="493" t="str">
        <f>VLOOKUP(C225,'EMOP 04-2022'!A:J,2,0)</f>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E225" s="483" t="str">
        <f>VLOOKUP(C225,'EMOP 04-2022'!A:J,9,0)</f>
        <v>M2</v>
      </c>
      <c r="F225" s="29">
        <v>1522.81</v>
      </c>
      <c r="G225" s="491"/>
      <c r="H225" s="454"/>
      <c r="I225" s="567"/>
      <c r="J225" s="33"/>
      <c r="K225" s="478"/>
      <c r="L225" s="478"/>
      <c r="M225" s="450"/>
      <c r="N225" s="478"/>
      <c r="O225" s="478"/>
      <c r="P225" s="478"/>
      <c r="Q225" s="478"/>
      <c r="R225" s="478"/>
      <c r="S225" s="478"/>
      <c r="T225" s="478"/>
      <c r="U225" s="478"/>
      <c r="V225" s="478"/>
      <c r="W225" s="478"/>
      <c r="X225" s="478"/>
      <c r="Y225" s="478"/>
      <c r="Z225" s="478"/>
      <c r="AA225" s="478"/>
      <c r="AB225" s="478"/>
      <c r="AC225" s="478"/>
      <c r="AD225" s="478"/>
      <c r="AE225" s="478"/>
      <c r="AF225" s="478"/>
      <c r="AG225" s="478"/>
      <c r="AH225" s="478"/>
      <c r="AI225" s="478"/>
      <c r="AJ225" s="478"/>
    </row>
    <row r="226" spans="2:36" s="482" customFormat="1" ht="51" customHeight="1">
      <c r="B226" s="572" t="s">
        <v>56144</v>
      </c>
      <c r="C226" s="479" t="s">
        <v>17674</v>
      </c>
      <c r="D226" s="493" t="str">
        <f>VLOOKUP(C226,'EMOP 04-2022'!A:J,2,0)</f>
        <v>PINTURA INTERNA OU EXTERNA SOBRE REVESTIMENTO ALISADO A COLHER OU CONCRETO LISO,COM TINTA A BASE DE RESINA DE BORRACHA CLORADA,DE SECAGEM RAPIDA,INCLUSIVE LIMPEZA,E DUAS DEMAOS DEACABAMENTO</v>
      </c>
      <c r="E226" s="483" t="str">
        <f>VLOOKUP(C226,'EMOP 04-2022'!A:J,9,0)</f>
        <v>M2</v>
      </c>
      <c r="F226" s="29">
        <f>'MEMÓRIA DE CÁLCULO'!K1449</f>
        <v>1421</v>
      </c>
      <c r="G226" s="491"/>
      <c r="H226" s="454"/>
      <c r="I226" s="567"/>
      <c r="J226" s="33"/>
      <c r="K226" s="478"/>
      <c r="L226" s="478"/>
      <c r="M226" s="450"/>
      <c r="N226" s="478"/>
      <c r="O226" s="478"/>
      <c r="P226" s="478"/>
      <c r="Q226" s="478"/>
      <c r="R226" s="478"/>
      <c r="S226" s="478"/>
      <c r="T226" s="478"/>
      <c r="U226" s="478"/>
      <c r="V226" s="478"/>
      <c r="W226" s="478"/>
      <c r="X226" s="478"/>
      <c r="Y226" s="478"/>
      <c r="Z226" s="478"/>
      <c r="AA226" s="478"/>
      <c r="AB226" s="478"/>
      <c r="AC226" s="478"/>
      <c r="AD226" s="478"/>
      <c r="AE226" s="478"/>
      <c r="AF226" s="478"/>
      <c r="AG226" s="478"/>
      <c r="AH226" s="478"/>
      <c r="AI226" s="478"/>
      <c r="AJ226" s="478"/>
    </row>
    <row r="227" spans="2:36" s="482" customFormat="1" ht="50.25" customHeight="1">
      <c r="B227" s="572" t="s">
        <v>56145</v>
      </c>
      <c r="C227" s="479" t="s">
        <v>17875</v>
      </c>
      <c r="D227" s="493" t="str">
        <f>VLOOKUP(C227,'EMOP 04-2022'!A:J,2,0)</f>
        <v>MARCACAO DE QUADRA DE ESPORTE OU VAGA DE GARAGEM COM TINTA A BASE DE BORRACHA CLORADA,COM UTILIZACAO DE SELADOR E SOLVENTE PROPRIO E FITA CREPE COMO LIMITADOR DE LINHAS,MEDIDA PELA AREA REAL DE PINTURA</v>
      </c>
      <c r="E227" s="483" t="str">
        <f>VLOOKUP(C227,'EMOP 04-2022'!A:J,9,0)</f>
        <v>M2</v>
      </c>
      <c r="F227" s="29">
        <v>32.299999999999997</v>
      </c>
      <c r="G227" s="491"/>
      <c r="H227" s="454"/>
      <c r="I227" s="567"/>
      <c r="J227" s="33"/>
      <c r="K227" s="478"/>
      <c r="L227" s="478"/>
      <c r="M227" s="450"/>
      <c r="N227" s="478"/>
      <c r="O227" s="478"/>
      <c r="P227" s="478"/>
      <c r="Q227" s="478"/>
      <c r="R227" s="478"/>
      <c r="S227" s="478"/>
      <c r="T227" s="478"/>
      <c r="U227" s="478"/>
      <c r="V227" s="478"/>
      <c r="W227" s="478"/>
      <c r="X227" s="478"/>
      <c r="Y227" s="478"/>
      <c r="Z227" s="478"/>
      <c r="AA227" s="478"/>
      <c r="AB227" s="478"/>
      <c r="AC227" s="478"/>
      <c r="AD227" s="478"/>
      <c r="AE227" s="478"/>
      <c r="AF227" s="478"/>
      <c r="AG227" s="478"/>
      <c r="AH227" s="478"/>
      <c r="AI227" s="478"/>
      <c r="AJ227" s="478"/>
    </row>
    <row r="228" spans="2:36" s="482" customFormat="1" ht="39" customHeight="1">
      <c r="B228" s="572" t="s">
        <v>56146</v>
      </c>
      <c r="C228" s="479" t="s">
        <v>17676</v>
      </c>
      <c r="D228" s="493" t="str">
        <f>VLOOKUP(C228,'EMOP 04-2022'!A:J,2,0)</f>
        <v>PINTURA INTERNA OU EXTERNA SOBRE FERRO,COM TINTA A BASE DE RESINA DE BORRACHA CLORADA,INCLUSIVE LIMPEZA,UMA DEMAO DE TINTA PRIMARIA DA MESMA LINHA E DUAS DEMAOS DE ACABAMENTO</v>
      </c>
      <c r="E228" s="483" t="str">
        <f>VLOOKUP(C228,'EMOP 04-2022'!A:J,9,0)</f>
        <v>M2</v>
      </c>
      <c r="F228" s="29">
        <f>'MEMÓRIA DE CÁLCULO'!K1467</f>
        <v>88</v>
      </c>
      <c r="G228" s="491"/>
      <c r="H228" s="454"/>
      <c r="I228" s="567"/>
      <c r="J228" s="33"/>
      <c r="K228" s="478"/>
      <c r="L228" s="478"/>
      <c r="M228" s="450"/>
      <c r="N228" s="478"/>
      <c r="O228" s="478"/>
      <c r="P228" s="478"/>
      <c r="Q228" s="478"/>
      <c r="R228" s="478"/>
      <c r="S228" s="478"/>
      <c r="T228" s="478"/>
      <c r="U228" s="478"/>
      <c r="V228" s="478"/>
      <c r="W228" s="478"/>
      <c r="X228" s="478"/>
      <c r="Y228" s="478"/>
      <c r="Z228" s="478"/>
      <c r="AA228" s="478"/>
      <c r="AB228" s="478"/>
      <c r="AC228" s="478"/>
      <c r="AD228" s="478"/>
      <c r="AE228" s="478"/>
      <c r="AF228" s="478"/>
      <c r="AG228" s="478"/>
      <c r="AH228" s="478"/>
      <c r="AI228" s="478"/>
      <c r="AJ228" s="478"/>
    </row>
    <row r="229" spans="2:36" s="482" customFormat="1" ht="16.5" customHeight="1">
      <c r="B229" s="572"/>
      <c r="C229" s="480"/>
      <c r="D229" s="30"/>
      <c r="E229" s="481"/>
      <c r="F229" s="39"/>
      <c r="G229" s="532"/>
      <c r="H229" s="532" t="s">
        <v>15</v>
      </c>
      <c r="I229" s="570">
        <f>SUM(I225:I228)</f>
        <v>0</v>
      </c>
      <c r="J229" s="33"/>
      <c r="K229" s="478"/>
      <c r="L229" s="478"/>
      <c r="M229" s="450"/>
      <c r="N229" s="478"/>
      <c r="O229" s="478"/>
      <c r="P229" s="478"/>
      <c r="Q229" s="478"/>
      <c r="R229" s="478"/>
      <c r="S229" s="478"/>
      <c r="T229" s="478"/>
      <c r="U229" s="478"/>
      <c r="V229" s="478"/>
      <c r="W229" s="478"/>
      <c r="X229" s="478"/>
      <c r="Y229" s="478"/>
      <c r="Z229" s="478"/>
      <c r="AA229" s="478"/>
      <c r="AB229" s="478"/>
      <c r="AC229" s="478"/>
      <c r="AD229" s="478"/>
      <c r="AE229" s="478"/>
      <c r="AF229" s="478"/>
      <c r="AG229" s="478"/>
      <c r="AH229" s="478"/>
      <c r="AI229" s="478"/>
      <c r="AJ229" s="478"/>
    </row>
    <row r="230" spans="2:36" s="482" customFormat="1" ht="16.5" customHeight="1">
      <c r="B230" s="571" t="s">
        <v>56139</v>
      </c>
      <c r="C230" s="680" t="s">
        <v>56138</v>
      </c>
      <c r="D230" s="680"/>
      <c r="E230" s="680"/>
      <c r="F230" s="680"/>
      <c r="G230" s="680"/>
      <c r="H230" s="680"/>
      <c r="I230" s="681"/>
      <c r="J230" s="33"/>
      <c r="K230" s="478"/>
      <c r="L230" s="478"/>
      <c r="M230" s="450"/>
      <c r="N230" s="478"/>
      <c r="O230" s="478"/>
      <c r="P230" s="478"/>
      <c r="Q230" s="478"/>
      <c r="R230" s="478"/>
      <c r="S230" s="478"/>
      <c r="T230" s="478"/>
      <c r="U230" s="478"/>
      <c r="V230" s="478"/>
      <c r="W230" s="478"/>
      <c r="X230" s="478"/>
      <c r="Y230" s="478"/>
      <c r="Z230" s="478"/>
      <c r="AA230" s="478"/>
      <c r="AB230" s="478"/>
      <c r="AC230" s="478"/>
      <c r="AD230" s="478"/>
      <c r="AE230" s="478"/>
      <c r="AF230" s="478"/>
      <c r="AG230" s="478"/>
      <c r="AH230" s="478"/>
      <c r="AI230" s="478"/>
      <c r="AJ230" s="478"/>
    </row>
    <row r="231" spans="2:36" s="482" customFormat="1" ht="27" customHeight="1">
      <c r="B231" s="572" t="s">
        <v>56140</v>
      </c>
      <c r="C231" s="479" t="s">
        <v>19138</v>
      </c>
      <c r="D231" s="493" t="str">
        <f>VLOOKUP(C231,'EMOP 04-2022'!A:J,2,0)</f>
        <v>TRAVE DESMONTAVEL PARA FUTEBOL DE SALAO,EM TUBO DE FERRO GALVANIZADO E BUCHAS.FORNECIMENTO</v>
      </c>
      <c r="E231" s="483" t="str">
        <f>VLOOKUP(C231,'EMOP 04-2022'!A:J,9,0)</f>
        <v>PAR</v>
      </c>
      <c r="F231" s="29">
        <f>'MEMÓRIA DE CÁLCULO'!K1473</f>
        <v>1</v>
      </c>
      <c r="G231" s="491"/>
      <c r="H231" s="454"/>
      <c r="I231" s="567"/>
      <c r="J231" s="33"/>
      <c r="K231" s="478"/>
      <c r="L231" s="478"/>
      <c r="M231" s="450"/>
      <c r="N231" s="478"/>
      <c r="O231" s="478"/>
      <c r="P231" s="478"/>
      <c r="Q231" s="478"/>
      <c r="R231" s="478"/>
      <c r="S231" s="478"/>
      <c r="T231" s="478"/>
      <c r="U231" s="478"/>
      <c r="V231" s="478"/>
      <c r="W231" s="478"/>
      <c r="X231" s="478"/>
      <c r="Y231" s="478"/>
      <c r="Z231" s="478"/>
      <c r="AA231" s="478"/>
      <c r="AB231" s="478"/>
      <c r="AC231" s="478"/>
      <c r="AD231" s="478"/>
      <c r="AE231" s="478"/>
      <c r="AF231" s="478"/>
      <c r="AG231" s="478"/>
      <c r="AH231" s="478"/>
      <c r="AI231" s="478"/>
      <c r="AJ231" s="478"/>
    </row>
    <row r="232" spans="2:36" s="482" customFormat="1" ht="16.5" customHeight="1">
      <c r="B232" s="572" t="s">
        <v>57056</v>
      </c>
      <c r="C232" s="479" t="s">
        <v>19139</v>
      </c>
      <c r="D232" s="493" t="str">
        <f>VLOOKUP(C232,'EMOP 04-2022'!A:J,2,0)</f>
        <v>REDE DE NYLON PARA FUTEBOL DE SALAO.FORNECIMENTO</v>
      </c>
      <c r="E232" s="483" t="str">
        <f>VLOOKUP(C232,'EMOP 04-2022'!A:J,9,0)</f>
        <v>PAR</v>
      </c>
      <c r="F232" s="29">
        <f>'MEMÓRIA DE CÁLCULO'!K1475</f>
        <v>1</v>
      </c>
      <c r="G232" s="491"/>
      <c r="H232" s="454"/>
      <c r="I232" s="567"/>
      <c r="J232" s="33"/>
      <c r="K232" s="478"/>
      <c r="L232" s="478"/>
      <c r="M232" s="450"/>
      <c r="N232" s="478"/>
      <c r="O232" s="478"/>
      <c r="P232" s="478"/>
      <c r="Q232" s="478"/>
      <c r="R232" s="478"/>
      <c r="S232" s="478"/>
      <c r="T232" s="478"/>
      <c r="U232" s="478"/>
      <c r="V232" s="478"/>
      <c r="W232" s="478"/>
      <c r="X232" s="478"/>
      <c r="Y232" s="478"/>
      <c r="Z232" s="478"/>
      <c r="AA232" s="478"/>
      <c r="AB232" s="478"/>
      <c r="AC232" s="478"/>
      <c r="AD232" s="478"/>
      <c r="AE232" s="478"/>
      <c r="AF232" s="478"/>
      <c r="AG232" s="478"/>
      <c r="AH232" s="478"/>
      <c r="AI232" s="478"/>
      <c r="AJ232" s="478"/>
    </row>
    <row r="233" spans="2:36" s="482" customFormat="1" ht="31.5" customHeight="1">
      <c r="B233" s="572" t="s">
        <v>57057</v>
      </c>
      <c r="C233" s="479" t="s">
        <v>19133</v>
      </c>
      <c r="D233" s="493" t="str">
        <f>VLOOKUP(C233,'EMOP 04-2022'!A:J,2,0)</f>
        <v>POSTE PARA VOLEIBOL EM TUBO DE FERRO GALVANIZADO,COM CATRACA E BUCHAS.FORNECIMENTO</v>
      </c>
      <c r="E233" s="483" t="str">
        <f>VLOOKUP(C233,'EMOP 04-2022'!A:J,9,0)</f>
        <v>PAR</v>
      </c>
      <c r="F233" s="29">
        <f>'MEMÓRIA DE CÁLCULO'!K1477</f>
        <v>1</v>
      </c>
      <c r="G233" s="491"/>
      <c r="H233" s="454"/>
      <c r="I233" s="567"/>
      <c r="J233" s="33"/>
      <c r="K233" s="478"/>
      <c r="L233" s="478"/>
      <c r="M233" s="450"/>
      <c r="N233" s="478"/>
      <c r="O233" s="478"/>
      <c r="P233" s="478"/>
      <c r="Q233" s="478"/>
      <c r="R233" s="478"/>
      <c r="S233" s="478"/>
      <c r="T233" s="478"/>
      <c r="U233" s="478"/>
      <c r="V233" s="478"/>
      <c r="W233" s="478"/>
      <c r="X233" s="478"/>
      <c r="Y233" s="478"/>
      <c r="Z233" s="478"/>
      <c r="AA233" s="478"/>
      <c r="AB233" s="478"/>
      <c r="AC233" s="478"/>
      <c r="AD233" s="478"/>
      <c r="AE233" s="478"/>
      <c r="AF233" s="478"/>
      <c r="AG233" s="478"/>
      <c r="AH233" s="478"/>
      <c r="AI233" s="478"/>
      <c r="AJ233" s="478"/>
    </row>
    <row r="234" spans="2:36" s="482" customFormat="1" ht="21" customHeight="1">
      <c r="B234" s="572" t="s">
        <v>57058</v>
      </c>
      <c r="C234" s="479" t="s">
        <v>19135</v>
      </c>
      <c r="D234" s="493" t="str">
        <f>VLOOKUP(C234,'EMOP 04-2022'!A:J,2,0)</f>
        <v>REDE DE VOLEIBOL OFICIAL COM CABO DE ACO.FORNECIMENTO</v>
      </c>
      <c r="E234" s="483" t="str">
        <f>VLOOKUP(C234,'EMOP 04-2022'!A:J,9,0)</f>
        <v>UN</v>
      </c>
      <c r="F234" s="29">
        <f>'MEMÓRIA DE CÁLCULO'!K1479</f>
        <v>1</v>
      </c>
      <c r="G234" s="491"/>
      <c r="H234" s="454"/>
      <c r="I234" s="567"/>
      <c r="J234" s="33"/>
      <c r="K234" s="478"/>
      <c r="L234" s="478"/>
      <c r="M234" s="450"/>
      <c r="N234" s="478"/>
      <c r="O234" s="478"/>
      <c r="P234" s="478"/>
      <c r="Q234" s="478"/>
      <c r="R234" s="478"/>
      <c r="S234" s="478"/>
      <c r="T234" s="478"/>
      <c r="U234" s="478"/>
      <c r="V234" s="478"/>
      <c r="W234" s="478"/>
      <c r="X234" s="478"/>
      <c r="Y234" s="478"/>
      <c r="Z234" s="478"/>
      <c r="AA234" s="478"/>
      <c r="AB234" s="478"/>
      <c r="AC234" s="478"/>
      <c r="AD234" s="478"/>
      <c r="AE234" s="478"/>
      <c r="AF234" s="478"/>
      <c r="AG234" s="478"/>
      <c r="AH234" s="478"/>
      <c r="AI234" s="478"/>
      <c r="AJ234" s="478"/>
    </row>
    <row r="235" spans="2:36" s="482" customFormat="1" ht="42.75" customHeight="1">
      <c r="B235" s="572" t="s">
        <v>57059</v>
      </c>
      <c r="C235" s="479" t="s">
        <v>19143</v>
      </c>
      <c r="D235" s="493" t="str">
        <f>VLOOKUP(C235,'EMOP 04-2022'!A:J,2,0)</f>
        <v>ESTRUTURA PARA BASQUETE,DE FERRO GALVANIZADO PINTADO,FIXA,COM AVANCO LIVRE DE 1,30M,COM TABELAS DE COMPENSADO NAVAL,AROS E REDES,EXCLUSIVE FURACAO DE PISO.FORNECIMENTO E COLOCACAO</v>
      </c>
      <c r="E235" s="483" t="str">
        <f>VLOOKUP(C235,'EMOP 04-2022'!A:J,9,0)</f>
        <v>PAR</v>
      </c>
      <c r="F235" s="29">
        <f>'MEMÓRIA DE CÁLCULO'!K1481</f>
        <v>1</v>
      </c>
      <c r="G235" s="491"/>
      <c r="H235" s="454"/>
      <c r="I235" s="567"/>
      <c r="J235" s="33"/>
      <c r="K235" s="478"/>
      <c r="L235" s="478"/>
      <c r="M235" s="450"/>
      <c r="N235" s="478"/>
      <c r="O235" s="478"/>
      <c r="P235" s="478"/>
      <c r="Q235" s="478"/>
      <c r="R235" s="478"/>
      <c r="S235" s="478"/>
      <c r="T235" s="478"/>
      <c r="U235" s="478"/>
      <c r="V235" s="478"/>
      <c r="W235" s="478"/>
      <c r="X235" s="478"/>
      <c r="Y235" s="478"/>
      <c r="Z235" s="478"/>
      <c r="AA235" s="478"/>
      <c r="AB235" s="478"/>
      <c r="AC235" s="478"/>
      <c r="AD235" s="478"/>
      <c r="AE235" s="478"/>
      <c r="AF235" s="478"/>
      <c r="AG235" s="478"/>
      <c r="AH235" s="478"/>
      <c r="AI235" s="478"/>
      <c r="AJ235" s="478"/>
    </row>
    <row r="236" spans="2:36" s="482" customFormat="1" ht="16.5" customHeight="1">
      <c r="B236" s="572"/>
      <c r="C236" s="480"/>
      <c r="D236" s="30"/>
      <c r="E236" s="481"/>
      <c r="F236" s="39"/>
      <c r="G236" s="532"/>
      <c r="H236" s="532" t="s">
        <v>15</v>
      </c>
      <c r="I236" s="570">
        <f>SUM(I231:I235)</f>
        <v>0</v>
      </c>
      <c r="J236" s="33"/>
      <c r="K236" s="478"/>
      <c r="L236" s="478"/>
      <c r="M236" s="450"/>
      <c r="N236" s="478"/>
      <c r="O236" s="478"/>
      <c r="P236" s="478"/>
      <c r="Q236" s="478"/>
      <c r="R236" s="478"/>
      <c r="S236" s="478"/>
      <c r="T236" s="478"/>
      <c r="U236" s="478"/>
      <c r="V236" s="478"/>
      <c r="W236" s="478"/>
      <c r="X236" s="478"/>
      <c r="Y236" s="478"/>
      <c r="Z236" s="478"/>
      <c r="AA236" s="478"/>
      <c r="AB236" s="478"/>
      <c r="AC236" s="478"/>
      <c r="AD236" s="478"/>
      <c r="AE236" s="478"/>
      <c r="AF236" s="478"/>
      <c r="AG236" s="478"/>
      <c r="AH236" s="478"/>
      <c r="AI236" s="478"/>
      <c r="AJ236" s="478"/>
    </row>
    <row r="237" spans="2:36" s="482" customFormat="1" ht="16.5" customHeight="1">
      <c r="B237" s="571" t="s">
        <v>57060</v>
      </c>
      <c r="C237" s="680" t="s">
        <v>57026</v>
      </c>
      <c r="D237" s="680"/>
      <c r="E237" s="680"/>
      <c r="F237" s="680"/>
      <c r="G237" s="680"/>
      <c r="H237" s="680"/>
      <c r="I237" s="681"/>
      <c r="J237" s="33"/>
      <c r="K237" s="478"/>
      <c r="L237" s="478"/>
      <c r="M237" s="450"/>
      <c r="N237" s="478"/>
      <c r="O237" s="478"/>
      <c r="P237" s="478"/>
      <c r="Q237" s="478"/>
      <c r="R237" s="478"/>
      <c r="S237" s="478"/>
      <c r="T237" s="478"/>
      <c r="U237" s="478"/>
      <c r="V237" s="478"/>
      <c r="W237" s="478"/>
      <c r="X237" s="478"/>
      <c r="Y237" s="478"/>
      <c r="Z237" s="478"/>
      <c r="AA237" s="478"/>
      <c r="AB237" s="478"/>
      <c r="AC237" s="478"/>
      <c r="AD237" s="478"/>
      <c r="AE237" s="478"/>
      <c r="AF237" s="478"/>
      <c r="AG237" s="478"/>
      <c r="AH237" s="478"/>
      <c r="AI237" s="478"/>
      <c r="AJ237" s="478"/>
    </row>
    <row r="238" spans="2:36" s="482" customFormat="1" ht="86.25" customHeight="1">
      <c r="B238" s="572" t="s">
        <v>57061</v>
      </c>
      <c r="C238" s="479" t="s">
        <v>18336</v>
      </c>
      <c r="D238" s="493" t="str">
        <f>VLOOKUP(C238,'EMOP 04-2022'!A:J,2,0)</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E238" s="483" t="str">
        <f>VLOOKUP(C238,'EMOP 04-2022'!A:J,9,0)</f>
        <v>UN</v>
      </c>
      <c r="F238" s="29">
        <f>'MEMÓRIA DE CÁLCULO'!K1484</f>
        <v>1</v>
      </c>
      <c r="G238" s="491"/>
      <c r="H238" s="454"/>
      <c r="I238" s="567"/>
      <c r="J238" s="33"/>
      <c r="K238" s="478"/>
      <c r="L238" s="478"/>
      <c r="M238" s="450"/>
      <c r="N238" s="478"/>
      <c r="O238" s="478"/>
      <c r="P238" s="478"/>
      <c r="Q238" s="478"/>
      <c r="R238" s="478"/>
      <c r="S238" s="478"/>
      <c r="T238" s="478"/>
      <c r="U238" s="478"/>
      <c r="V238" s="478"/>
      <c r="W238" s="478"/>
      <c r="X238" s="478"/>
      <c r="Y238" s="478"/>
      <c r="Z238" s="478"/>
      <c r="AA238" s="478"/>
      <c r="AB238" s="478"/>
      <c r="AC238" s="478"/>
      <c r="AD238" s="478"/>
      <c r="AE238" s="478"/>
      <c r="AF238" s="478"/>
      <c r="AG238" s="478"/>
      <c r="AH238" s="478"/>
      <c r="AI238" s="478"/>
      <c r="AJ238" s="478"/>
    </row>
    <row r="239" spans="2:36" s="482" customFormat="1" ht="37.5" customHeight="1">
      <c r="B239" s="572" t="s">
        <v>57062</v>
      </c>
      <c r="C239" s="479" t="s">
        <v>53371</v>
      </c>
      <c r="D239" s="492" t="str">
        <f>VLOOKUP(C239,'SINAPI 04-2022'!A:D,2,0)</f>
        <v>EXTINTOR DE INCÊNDIO PORTÁTIL COM CARGA DE PQS DE 4 KG, CLASSE BC - FORNECIMENTO E INSTALAÇÃO. AF_10/2020_P</v>
      </c>
      <c r="E239" s="28" t="str">
        <f>VLOOKUP(C239,'SINAPI 04-2022'!A:D,3,0)</f>
        <v>UN</v>
      </c>
      <c r="F239" s="454">
        <f>'MEMÓRIA DE CÁLCULO'!K1488</f>
        <v>2</v>
      </c>
      <c r="G239" s="496"/>
      <c r="H239" s="454"/>
      <c r="I239" s="567"/>
      <c r="J239" s="33"/>
      <c r="K239" s="478"/>
      <c r="L239" s="478"/>
      <c r="M239" s="450"/>
      <c r="N239" s="478"/>
      <c r="O239" s="478"/>
      <c r="P239" s="478"/>
      <c r="Q239" s="478"/>
      <c r="R239" s="478"/>
      <c r="S239" s="478"/>
      <c r="T239" s="478"/>
      <c r="U239" s="478"/>
      <c r="V239" s="478"/>
      <c r="W239" s="478"/>
      <c r="X239" s="478"/>
      <c r="Y239" s="478"/>
      <c r="Z239" s="478"/>
      <c r="AA239" s="478"/>
      <c r="AB239" s="478"/>
      <c r="AC239" s="478"/>
      <c r="AD239" s="478"/>
      <c r="AE239" s="478"/>
      <c r="AF239" s="478"/>
      <c r="AG239" s="478"/>
      <c r="AH239" s="478"/>
      <c r="AI239" s="478"/>
      <c r="AJ239" s="478"/>
    </row>
    <row r="240" spans="2:36" s="482" customFormat="1" ht="31.5" customHeight="1">
      <c r="B240" s="572" t="s">
        <v>57063</v>
      </c>
      <c r="C240" s="479" t="s">
        <v>53369</v>
      </c>
      <c r="D240" s="492" t="str">
        <f>VLOOKUP(C240,'SINAPI 04-2022'!A:D,2,0)</f>
        <v>EXTINTOR DE INCÊNDIO PORTÁTIL COM CARGA DE CO2 DE 6 KG, CLASSE BC - FORNECIMENTO E INSTALAÇÃO. AF_10/2020_P</v>
      </c>
      <c r="E240" s="28" t="str">
        <f>VLOOKUP(C240,'SINAPI 04-2022'!A:D,3,0)</f>
        <v>UN</v>
      </c>
      <c r="F240" s="454">
        <f>'MEMÓRIA DE CÁLCULO'!K1492</f>
        <v>2</v>
      </c>
      <c r="G240" s="496"/>
      <c r="H240" s="454"/>
      <c r="I240" s="567"/>
      <c r="J240" s="33"/>
      <c r="K240" s="478"/>
      <c r="L240" s="478"/>
      <c r="M240" s="450"/>
      <c r="N240" s="478"/>
      <c r="O240" s="478"/>
      <c r="P240" s="478"/>
      <c r="Q240" s="478"/>
      <c r="R240" s="478"/>
      <c r="S240" s="478"/>
      <c r="T240" s="478"/>
      <c r="U240" s="478"/>
      <c r="V240" s="478"/>
      <c r="W240" s="478"/>
      <c r="X240" s="478"/>
      <c r="Y240" s="478"/>
      <c r="Z240" s="478"/>
      <c r="AA240" s="478"/>
      <c r="AB240" s="478"/>
      <c r="AC240" s="478"/>
      <c r="AD240" s="478"/>
      <c r="AE240" s="478"/>
      <c r="AF240" s="478"/>
      <c r="AG240" s="478"/>
      <c r="AH240" s="478"/>
      <c r="AI240" s="478"/>
      <c r="AJ240" s="478"/>
    </row>
    <row r="241" spans="2:36" s="482" customFormat="1" ht="36" customHeight="1">
      <c r="B241" s="572" t="s">
        <v>57064</v>
      </c>
      <c r="C241" s="479" t="s">
        <v>53365</v>
      </c>
      <c r="D241" s="492" t="str">
        <f>VLOOKUP(C241,'SINAPI 04-2022'!A:D,2,0)</f>
        <v>EXTINTOR DE INCÊNDIO PORTÁTIL COM CARGA DE ÁGUA PRESSURIZADA DE 10 L, CLASSE A - FORNECIMENTO E INSTALAÇÃO. AF_10/2020_P</v>
      </c>
      <c r="E241" s="28" t="str">
        <f>VLOOKUP(C241,'SINAPI 04-2022'!A:D,3,0)</f>
        <v>UN</v>
      </c>
      <c r="F241" s="454">
        <f>'MEMÓRIA DE CÁLCULO'!K1496</f>
        <v>2</v>
      </c>
      <c r="G241" s="496"/>
      <c r="H241" s="454"/>
      <c r="I241" s="567"/>
      <c r="J241" s="33"/>
      <c r="K241" s="478"/>
      <c r="L241" s="478"/>
      <c r="M241" s="450"/>
      <c r="N241" s="478"/>
      <c r="O241" s="478"/>
      <c r="P241" s="478"/>
      <c r="Q241" s="478"/>
      <c r="R241" s="478"/>
      <c r="S241" s="478"/>
      <c r="T241" s="478"/>
      <c r="U241" s="478"/>
      <c r="V241" s="478"/>
      <c r="W241" s="478"/>
      <c r="X241" s="478"/>
      <c r="Y241" s="478"/>
      <c r="Z241" s="478"/>
      <c r="AA241" s="478"/>
      <c r="AB241" s="478"/>
      <c r="AC241" s="478"/>
      <c r="AD241" s="478"/>
      <c r="AE241" s="478"/>
      <c r="AF241" s="478"/>
      <c r="AG241" s="478"/>
      <c r="AH241" s="478"/>
      <c r="AI241" s="478"/>
      <c r="AJ241" s="478"/>
    </row>
    <row r="242" spans="2:36" s="482" customFormat="1" ht="53.25" customHeight="1">
      <c r="B242" s="572" t="s">
        <v>57065</v>
      </c>
      <c r="C242" s="479" t="s">
        <v>53379</v>
      </c>
      <c r="D242" s="492" t="str">
        <f>VLOOKUP(C242,'SINAPI 04-2022'!A:D,2,0)</f>
        <v>ABRIGO PARA HIDRANTE, 75X45X17CM, COM REGISTRO GLOBO ANGULAR 45 GRAUS 2 1/2", ADAPTADOR STORZ 2 1/2", MANGUEIRA DE INCÊNDIO 15M 2 1/2" E ESGUICHO EM LATÃO 2 1/2" - FORNECIMENTO E INSTALAÇÃO. AF_10/2020</v>
      </c>
      <c r="E242" s="28" t="str">
        <f>VLOOKUP(C242,'SINAPI 04-2022'!A:D,3,0)</f>
        <v>UN</v>
      </c>
      <c r="F242" s="29">
        <f>'MEMÓRIA DE CÁLCULO'!K1501</f>
        <v>4</v>
      </c>
      <c r="G242" s="496"/>
      <c r="H242" s="454"/>
      <c r="I242" s="567"/>
      <c r="J242" s="33"/>
      <c r="K242" s="478"/>
      <c r="L242" s="478"/>
      <c r="M242" s="450"/>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row>
    <row r="243" spans="2:36" s="482" customFormat="1" ht="24.75" customHeight="1">
      <c r="B243" s="572" t="s">
        <v>57066</v>
      </c>
      <c r="C243" s="479" t="s">
        <v>21911</v>
      </c>
      <c r="D243" s="493" t="str">
        <f>VLOOKUP(C243,'EMOP 04-2022'!A:J,2,0)</f>
        <v>FONTE DE EMERGENCIA(NO BREAK),COM POTENCIA DE 2KVA,220V/220V,AUTONOMIA A PLENA CARGA DE 30MIN.FORNECIMENTO</v>
      </c>
      <c r="E243" s="483" t="str">
        <f>VLOOKUP(C243,'EMOP 04-2022'!A:J,9,0)</f>
        <v>UN</v>
      </c>
      <c r="F243" s="29">
        <f>'MEMÓRIA DE CÁLCULO'!K1505</f>
        <v>4</v>
      </c>
      <c r="G243" s="491"/>
      <c r="H243" s="454"/>
      <c r="I243" s="567"/>
      <c r="J243" s="33"/>
      <c r="K243" s="478"/>
      <c r="L243" s="478"/>
      <c r="M243" s="450"/>
      <c r="N243" s="478"/>
      <c r="O243" s="478"/>
      <c r="P243" s="478"/>
      <c r="Q243" s="478"/>
      <c r="R243" s="478"/>
      <c r="S243" s="478"/>
      <c r="T243" s="478"/>
      <c r="U243" s="478"/>
      <c r="V243" s="478"/>
      <c r="W243" s="478"/>
      <c r="X243" s="478"/>
      <c r="Y243" s="478"/>
      <c r="Z243" s="478"/>
      <c r="AA243" s="478"/>
      <c r="AB243" s="478"/>
      <c r="AC243" s="478"/>
      <c r="AD243" s="478"/>
      <c r="AE243" s="478"/>
      <c r="AF243" s="478"/>
      <c r="AG243" s="478"/>
      <c r="AH243" s="478"/>
      <c r="AI243" s="478"/>
      <c r="AJ243" s="478"/>
    </row>
    <row r="244" spans="2:36" s="482" customFormat="1" ht="37.5" customHeight="1">
      <c r="B244" s="572" t="s">
        <v>57067</v>
      </c>
      <c r="C244" s="479" t="s">
        <v>18410</v>
      </c>
      <c r="D244" s="493" t="str">
        <f>VLOOKUP(C244,'EMOP 04-2022'!A:J,2,0)</f>
        <v>LUMINARIA DE EMERGENCIA DE SOBREPOR,EM PLASTICO,EQUIPADA COM BATERIA SELADA RECARREGAVEL COM 30 LAMPADAS EM LED. FORNECIMENTO E COLOCACAO</v>
      </c>
      <c r="E244" s="483" t="str">
        <f>VLOOKUP(C244,'EMOP 04-2022'!A:J,9,0)</f>
        <v>UN</v>
      </c>
      <c r="F244" s="29">
        <f>'MEMÓRIA DE CÁLCULO'!K1509</f>
        <v>22</v>
      </c>
      <c r="G244" s="491"/>
      <c r="H244" s="454"/>
      <c r="I244" s="567"/>
      <c r="J244" s="33"/>
      <c r="K244" s="478"/>
      <c r="L244" s="478"/>
      <c r="M244" s="450"/>
      <c r="N244" s="478"/>
      <c r="O244" s="478"/>
      <c r="P244" s="478"/>
      <c r="Q244" s="478"/>
      <c r="R244" s="478"/>
      <c r="S244" s="478"/>
      <c r="T244" s="478"/>
      <c r="U244" s="478"/>
      <c r="V244" s="478"/>
      <c r="W244" s="478"/>
      <c r="X244" s="478"/>
      <c r="Y244" s="478"/>
      <c r="Z244" s="478"/>
      <c r="AA244" s="478"/>
      <c r="AB244" s="478"/>
      <c r="AC244" s="478"/>
      <c r="AD244" s="478"/>
      <c r="AE244" s="478"/>
      <c r="AF244" s="478"/>
      <c r="AG244" s="478"/>
      <c r="AH244" s="478"/>
      <c r="AI244" s="478"/>
      <c r="AJ244" s="478"/>
    </row>
    <row r="245" spans="2:36" s="482" customFormat="1" ht="37.5" customHeight="1">
      <c r="B245" s="572" t="s">
        <v>57068</v>
      </c>
      <c r="C245" s="479" t="s">
        <v>18895</v>
      </c>
      <c r="D245" s="493" t="str">
        <f>VLOOKUP(C245,'EMOP 04-2022'!A:J,2,0)</f>
        <v>ACIONADOR TIPO "QUEBRE VIDRO",INCLUSIVE SENSOR DE ALARME E CHAVE EXTERNA PARA TESTE.FORNECIMENTO E COLOCACAO</v>
      </c>
      <c r="E245" s="483" t="str">
        <f>VLOOKUP(C245,'EMOP 04-2022'!A:J,9,0)</f>
        <v>UN</v>
      </c>
      <c r="F245" s="29">
        <f>'MEMÓRIA DE CÁLCULO'!K1513</f>
        <v>4</v>
      </c>
      <c r="G245" s="491"/>
      <c r="H245" s="454"/>
      <c r="I245" s="567"/>
      <c r="J245" s="33"/>
      <c r="K245" s="478"/>
      <c r="L245" s="478"/>
      <c r="M245" s="450"/>
      <c r="N245" s="478"/>
      <c r="O245" s="478"/>
      <c r="P245" s="478"/>
      <c r="Q245" s="478"/>
      <c r="R245" s="478"/>
      <c r="S245" s="478"/>
      <c r="T245" s="478"/>
      <c r="U245" s="478"/>
      <c r="V245" s="478"/>
      <c r="W245" s="478"/>
      <c r="X245" s="478"/>
      <c r="Y245" s="478"/>
      <c r="Z245" s="478"/>
      <c r="AA245" s="478"/>
      <c r="AB245" s="478"/>
      <c r="AC245" s="478"/>
      <c r="AD245" s="478"/>
      <c r="AE245" s="478"/>
      <c r="AF245" s="478"/>
      <c r="AG245" s="478"/>
      <c r="AH245" s="478"/>
      <c r="AI245" s="478"/>
      <c r="AJ245" s="478"/>
    </row>
    <row r="246" spans="2:36" s="482" customFormat="1" ht="36" customHeight="1">
      <c r="B246" s="572" t="s">
        <v>57069</v>
      </c>
      <c r="C246" s="479" t="s">
        <v>18891</v>
      </c>
      <c r="D246" s="493" t="str">
        <f>VLOOKUP(C246,'EMOP 04-2022'!A:J,2,0)</f>
        <v>SIRENE AUDIO VISUAL,PARA SISTEMA DE ALARME CONTRA INCENDIO.FORNECIMENTO E COLOCACAO</v>
      </c>
      <c r="E246" s="483" t="str">
        <f>VLOOKUP(C246,'EMOP 04-2022'!A:J,9,0)</f>
        <v>UN</v>
      </c>
      <c r="F246" s="29">
        <f>'MEMÓRIA DE CÁLCULO'!K1519</f>
        <v>4</v>
      </c>
      <c r="G246" s="491"/>
      <c r="H246" s="454"/>
      <c r="I246" s="567"/>
      <c r="J246" s="33"/>
      <c r="K246" s="478"/>
      <c r="L246" s="478"/>
      <c r="M246" s="450"/>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row>
    <row r="247" spans="2:36" s="482" customFormat="1" ht="37.5" customHeight="1">
      <c r="B247" s="572" t="s">
        <v>57070</v>
      </c>
      <c r="C247" s="479" t="s">
        <v>15995</v>
      </c>
      <c r="D247" s="493" t="str">
        <f>VLOOKUP(C247,'EMOP 04-2022'!A:J,2,0)</f>
        <v>TUBO DE FERRO GALVANIZADO DE 1.1/2",COM COSTURA,INCLUSIVE CONEXOES E EMENDAS,EXCLUSIVE ABERTURA E FECHAMENTO DE RASGO.FORNECIMENTO E ASSENTAMENTO</v>
      </c>
      <c r="E247" s="483" t="str">
        <f>VLOOKUP(C247,'EMOP 04-2022'!A:J,9,0)</f>
        <v>M</v>
      </c>
      <c r="F247" s="29">
        <f>'MEMÓRIA DE CÁLCULO'!K1523</f>
        <v>118</v>
      </c>
      <c r="G247" s="491"/>
      <c r="H247" s="454"/>
      <c r="I247" s="567"/>
      <c r="J247" s="33"/>
      <c r="K247" s="478"/>
      <c r="L247" s="478"/>
      <c r="M247" s="450"/>
      <c r="N247" s="478"/>
      <c r="O247" s="478"/>
      <c r="P247" s="478"/>
      <c r="Q247" s="478"/>
      <c r="R247" s="478"/>
      <c r="S247" s="478"/>
      <c r="T247" s="478"/>
      <c r="U247" s="478"/>
      <c r="V247" s="478"/>
      <c r="W247" s="478"/>
      <c r="X247" s="478"/>
      <c r="Y247" s="478"/>
      <c r="Z247" s="478"/>
      <c r="AA247" s="478"/>
      <c r="AB247" s="478"/>
      <c r="AC247" s="478"/>
      <c r="AD247" s="478"/>
      <c r="AE247" s="478"/>
      <c r="AF247" s="478"/>
      <c r="AG247" s="478"/>
      <c r="AH247" s="478"/>
      <c r="AI247" s="478"/>
      <c r="AJ247" s="478"/>
    </row>
    <row r="248" spans="2:36" s="482" customFormat="1" ht="16.5" customHeight="1">
      <c r="B248" s="572"/>
      <c r="C248" s="480"/>
      <c r="D248" s="30"/>
      <c r="E248" s="481"/>
      <c r="F248" s="39"/>
      <c r="G248" s="532"/>
      <c r="H248" s="532" t="s">
        <v>15</v>
      </c>
      <c r="I248" s="570">
        <f>SUM(I238:I247)</f>
        <v>0</v>
      </c>
      <c r="J248" s="33"/>
      <c r="K248" s="478"/>
      <c r="L248" s="478"/>
      <c r="M248" s="450"/>
      <c r="N248" s="478"/>
      <c r="O248" s="478"/>
      <c r="P248" s="478"/>
      <c r="Q248" s="478"/>
      <c r="R248" s="478"/>
      <c r="S248" s="478"/>
      <c r="T248" s="478"/>
      <c r="U248" s="478"/>
      <c r="V248" s="478"/>
      <c r="W248" s="478"/>
      <c r="X248" s="478"/>
      <c r="Y248" s="478"/>
      <c r="Z248" s="478"/>
      <c r="AA248" s="478"/>
      <c r="AB248" s="478"/>
      <c r="AC248" s="478"/>
      <c r="AD248" s="478"/>
      <c r="AE248" s="478"/>
      <c r="AF248" s="478"/>
      <c r="AG248" s="478"/>
      <c r="AH248" s="478"/>
      <c r="AI248" s="478"/>
      <c r="AJ248" s="478"/>
    </row>
    <row r="249" spans="2:36" s="482" customFormat="1" ht="16.5" customHeight="1">
      <c r="B249" s="571" t="s">
        <v>57071</v>
      </c>
      <c r="C249" s="680" t="s">
        <v>62768</v>
      </c>
      <c r="D249" s="680"/>
      <c r="E249" s="680"/>
      <c r="F249" s="680"/>
      <c r="G249" s="680"/>
      <c r="H249" s="680"/>
      <c r="I249" s="681"/>
      <c r="J249" s="33"/>
      <c r="K249" s="478"/>
      <c r="L249" s="478"/>
      <c r="M249" s="450"/>
      <c r="N249" s="478"/>
      <c r="O249" s="478"/>
      <c r="P249" s="478"/>
      <c r="Q249" s="478"/>
      <c r="R249" s="478"/>
      <c r="S249" s="478"/>
      <c r="T249" s="478"/>
      <c r="U249" s="478"/>
      <c r="V249" s="478"/>
      <c r="W249" s="478"/>
      <c r="X249" s="478"/>
      <c r="Y249" s="478"/>
      <c r="Z249" s="478"/>
      <c r="AA249" s="478"/>
      <c r="AB249" s="478"/>
      <c r="AC249" s="478"/>
      <c r="AD249" s="478"/>
      <c r="AE249" s="478"/>
      <c r="AF249" s="478"/>
      <c r="AG249" s="478"/>
      <c r="AH249" s="478"/>
      <c r="AI249" s="478"/>
      <c r="AJ249" s="478"/>
    </row>
    <row r="250" spans="2:36" s="482" customFormat="1" ht="26.25" customHeight="1">
      <c r="B250" s="572" t="s">
        <v>57072</v>
      </c>
      <c r="C250" s="479" t="s">
        <v>28610</v>
      </c>
      <c r="D250" s="492" t="str">
        <f>VLOOKUP(C250,'SINAPI 04-2022'!A:D,2,0)</f>
        <v>ELETRODUTO PVC 40MM (1 ¼ ) PARA SPDA - FORNECIMENTO E INSTALAÇÃO. AF_12/2017</v>
      </c>
      <c r="E250" s="28" t="str">
        <f>VLOOKUP(C250,'SINAPI 04-2022'!A:D,3,0)</f>
        <v>UN</v>
      </c>
      <c r="F250" s="29">
        <f>'MEMÓRIA DE CÁLCULO'!K1528</f>
        <v>15</v>
      </c>
      <c r="G250" s="496"/>
      <c r="H250" s="454"/>
      <c r="I250" s="567"/>
      <c r="J250" s="33"/>
      <c r="K250" s="478"/>
      <c r="L250" s="478"/>
      <c r="M250" s="450"/>
      <c r="N250" s="478"/>
      <c r="O250" s="478"/>
      <c r="P250" s="478"/>
      <c r="Q250" s="478"/>
      <c r="R250" s="478"/>
      <c r="S250" s="478"/>
      <c r="T250" s="478"/>
      <c r="U250" s="478"/>
      <c r="V250" s="478"/>
      <c r="W250" s="478"/>
      <c r="X250" s="478"/>
      <c r="Y250" s="478"/>
      <c r="Z250" s="478"/>
      <c r="AA250" s="478"/>
      <c r="AB250" s="478"/>
      <c r="AC250" s="478"/>
      <c r="AD250" s="478"/>
      <c r="AE250" s="478"/>
      <c r="AF250" s="478"/>
      <c r="AG250" s="478"/>
      <c r="AH250" s="478"/>
      <c r="AI250" s="478"/>
      <c r="AJ250" s="478"/>
    </row>
    <row r="251" spans="2:36" s="482" customFormat="1" ht="26.25" customHeight="1">
      <c r="B251" s="572" t="s">
        <v>62770</v>
      </c>
      <c r="C251" s="479" t="s">
        <v>28601</v>
      </c>
      <c r="D251" s="492" t="str">
        <f>VLOOKUP(C251,'SINAPI 04-2022'!A:D,2,0)</f>
        <v>CORDOALHA DE COBRE NU 16 MM², NÃO ENTERRADA, COM ISOLADOR - FORNECIMENTO E INSTALAÇÃO. AF_12/2017</v>
      </c>
      <c r="E251" s="28" t="str">
        <f>VLOOKUP(C251,'SINAPI 04-2022'!A:D,3,0)</f>
        <v>M</v>
      </c>
      <c r="F251" s="29">
        <f>'MEMÓRIA DE CÁLCULO'!K1533</f>
        <v>90</v>
      </c>
      <c r="G251" s="496"/>
      <c r="H251" s="454"/>
      <c r="I251" s="567"/>
      <c r="J251" s="33"/>
      <c r="K251" s="478"/>
      <c r="L251" s="478"/>
      <c r="M251" s="450"/>
      <c r="N251" s="478"/>
      <c r="O251" s="478"/>
      <c r="P251" s="478"/>
      <c r="Q251" s="478"/>
      <c r="R251" s="478"/>
      <c r="S251" s="478"/>
      <c r="T251" s="478"/>
      <c r="U251" s="478"/>
      <c r="V251" s="478"/>
      <c r="W251" s="478"/>
      <c r="X251" s="478"/>
      <c r="Y251" s="478"/>
      <c r="Z251" s="478"/>
      <c r="AA251" s="478"/>
      <c r="AB251" s="478"/>
      <c r="AC251" s="478"/>
      <c r="AD251" s="478"/>
      <c r="AE251" s="478"/>
      <c r="AF251" s="478"/>
      <c r="AG251" s="478"/>
      <c r="AH251" s="478"/>
      <c r="AI251" s="478"/>
      <c r="AJ251" s="478"/>
    </row>
    <row r="252" spans="2:36" s="482" customFormat="1" ht="33.75" customHeight="1">
      <c r="B252" s="572" t="s">
        <v>62771</v>
      </c>
      <c r="C252" s="479" t="s">
        <v>28611</v>
      </c>
      <c r="D252" s="492" t="str">
        <f>VLOOKUP(C252,'SINAPI 04-2022'!A:D,2,0)</f>
        <v>HASTE DE ATERRAMENTO 5/8  PARA SPDA - FORNECIMENTO E INSTALAÇÃO. AF_12/2017</v>
      </c>
      <c r="E252" s="28" t="str">
        <f>VLOOKUP(C252,'SINAPI 04-2022'!A:D,3,0)</f>
        <v>UN</v>
      </c>
      <c r="F252" s="29">
        <f>'MEMÓRIA DE CÁLCULO'!K1539</f>
        <v>5</v>
      </c>
      <c r="G252" s="496"/>
      <c r="H252" s="454"/>
      <c r="I252" s="567"/>
      <c r="J252" s="33"/>
      <c r="K252" s="478"/>
      <c r="L252" s="478"/>
      <c r="M252" s="450"/>
      <c r="N252" s="478"/>
      <c r="O252" s="478"/>
      <c r="P252" s="478"/>
      <c r="Q252" s="478"/>
      <c r="R252" s="478"/>
      <c r="S252" s="478"/>
      <c r="T252" s="478"/>
      <c r="U252" s="478"/>
      <c r="V252" s="478"/>
      <c r="W252" s="478"/>
      <c r="X252" s="478"/>
      <c r="Y252" s="478"/>
      <c r="Z252" s="478"/>
      <c r="AA252" s="478"/>
      <c r="AB252" s="478"/>
      <c r="AC252" s="478"/>
      <c r="AD252" s="478"/>
      <c r="AE252" s="478"/>
      <c r="AF252" s="478"/>
      <c r="AG252" s="478"/>
      <c r="AH252" s="478"/>
      <c r="AI252" s="478"/>
      <c r="AJ252" s="478"/>
    </row>
    <row r="253" spans="2:36" s="482" customFormat="1" ht="29.25" customHeight="1">
      <c r="B253" s="572" t="s">
        <v>62772</v>
      </c>
      <c r="C253" s="479" t="s">
        <v>28612</v>
      </c>
      <c r="D253" s="492" t="str">
        <f>VLOOKUP(C253,'SINAPI 04-2022'!A:D,2,0)</f>
        <v>HASTE DE ATERRAMENTO 3/4  PARA SPDA - FORNECIMENTO E INSTALAÇÃO. AF_12/2017</v>
      </c>
      <c r="E253" s="28" t="str">
        <f>VLOOKUP(C253,'SINAPI 04-2022'!A:D,3,0)</f>
        <v>UN</v>
      </c>
      <c r="F253" s="29">
        <f>'MEMÓRIA DE CÁLCULO'!K1544</f>
        <v>10</v>
      </c>
      <c r="G253" s="496"/>
      <c r="H253" s="454"/>
      <c r="I253" s="567"/>
      <c r="J253" s="33"/>
      <c r="K253" s="478"/>
      <c r="L253" s="478"/>
      <c r="M253" s="450"/>
      <c r="N253" s="478"/>
      <c r="O253" s="478"/>
      <c r="P253" s="478"/>
      <c r="Q253" s="478"/>
      <c r="R253" s="478"/>
      <c r="S253" s="478"/>
      <c r="T253" s="478"/>
      <c r="U253" s="478"/>
      <c r="V253" s="478"/>
      <c r="W253" s="478"/>
      <c r="X253" s="478"/>
      <c r="Y253" s="478"/>
      <c r="Z253" s="478"/>
      <c r="AA253" s="478"/>
      <c r="AB253" s="478"/>
      <c r="AC253" s="478"/>
      <c r="AD253" s="478"/>
      <c r="AE253" s="478"/>
      <c r="AF253" s="478"/>
      <c r="AG253" s="478"/>
      <c r="AH253" s="478"/>
      <c r="AI253" s="478"/>
      <c r="AJ253" s="478"/>
    </row>
    <row r="254" spans="2:36" s="482" customFormat="1" ht="27" customHeight="1">
      <c r="B254" s="572" t="s">
        <v>62773</v>
      </c>
      <c r="C254" s="479" t="s">
        <v>28613</v>
      </c>
      <c r="D254" s="492" t="str">
        <f>VLOOKUP(C254,'SINAPI 04-2022'!A:D,2,0)</f>
        <v>BASE METÁLICA PARA MASTRO 1 ½  PARA SPDA - FORNECIMENTO E INSTALAÇÃO. AF_12/2017</v>
      </c>
      <c r="E254" s="28" t="str">
        <f>VLOOKUP(C254,'SINAPI 04-2022'!A:D,3,0)</f>
        <v>UN</v>
      </c>
      <c r="F254" s="29">
        <f>'MEMÓRIA DE CÁLCULO'!K1549</f>
        <v>15</v>
      </c>
      <c r="G254" s="496"/>
      <c r="H254" s="454"/>
      <c r="I254" s="567"/>
      <c r="J254" s="33"/>
      <c r="K254" s="478"/>
      <c r="L254" s="478"/>
      <c r="M254" s="450"/>
      <c r="N254" s="478"/>
      <c r="O254" s="478"/>
      <c r="P254" s="478"/>
      <c r="Q254" s="478"/>
      <c r="R254" s="478"/>
      <c r="S254" s="478"/>
      <c r="T254" s="478"/>
      <c r="U254" s="478"/>
      <c r="V254" s="478"/>
      <c r="W254" s="478"/>
      <c r="X254" s="478"/>
      <c r="Y254" s="478"/>
      <c r="Z254" s="478"/>
      <c r="AA254" s="478"/>
      <c r="AB254" s="478"/>
      <c r="AC254" s="478"/>
      <c r="AD254" s="478"/>
      <c r="AE254" s="478"/>
      <c r="AF254" s="478"/>
      <c r="AG254" s="478"/>
      <c r="AH254" s="478"/>
      <c r="AI254" s="478"/>
      <c r="AJ254" s="478"/>
    </row>
    <row r="255" spans="2:36" s="482" customFormat="1" ht="26.25" customHeight="1">
      <c r="B255" s="572" t="s">
        <v>62774</v>
      </c>
      <c r="C255" s="479" t="s">
        <v>28614</v>
      </c>
      <c r="D255" s="492" t="str">
        <f>VLOOKUP(C255,'SINAPI 04-2022'!A:D,2,0)</f>
        <v>MASTRO 1 ½  PARA SPDA - FORNECIMENTO E INSTALAÇÃO. AF_12/2017</v>
      </c>
      <c r="E255" s="28" t="str">
        <f>VLOOKUP(C255,'SINAPI 04-2022'!A:D,3,0)</f>
        <v>UN</v>
      </c>
      <c r="F255" s="29">
        <f>'MEMÓRIA DE CÁLCULO'!K1555</f>
        <v>15</v>
      </c>
      <c r="G255" s="496"/>
      <c r="H255" s="454"/>
      <c r="I255" s="567"/>
      <c r="J255" s="33"/>
      <c r="K255" s="478"/>
      <c r="L255" s="478"/>
      <c r="M255" s="450"/>
      <c r="N255" s="478"/>
      <c r="O255" s="478"/>
      <c r="P255" s="478"/>
      <c r="Q255" s="478"/>
      <c r="R255" s="478"/>
      <c r="S255" s="478"/>
      <c r="T255" s="478"/>
      <c r="U255" s="478"/>
      <c r="V255" s="478"/>
      <c r="W255" s="478"/>
      <c r="X255" s="478"/>
      <c r="Y255" s="478"/>
      <c r="Z255" s="478"/>
      <c r="AA255" s="478"/>
      <c r="AB255" s="478"/>
      <c r="AC255" s="478"/>
      <c r="AD255" s="478"/>
      <c r="AE255" s="478"/>
      <c r="AF255" s="478"/>
      <c r="AG255" s="478"/>
      <c r="AH255" s="478"/>
      <c r="AI255" s="478"/>
      <c r="AJ255" s="478"/>
    </row>
    <row r="256" spans="2:36" s="482" customFormat="1" ht="31.5" customHeight="1">
      <c r="B256" s="572" t="s">
        <v>62776</v>
      </c>
      <c r="C256" s="479" t="s">
        <v>28615</v>
      </c>
      <c r="D256" s="492" t="str">
        <f>VLOOKUP(C256,'SINAPI 04-2022'!A:D,2,0)</f>
        <v>CAPTOR TIPO FRANKLIN PARA SPDA - FORNECIMENTO E INSTALAÇÃO. AF_12/2017</v>
      </c>
      <c r="E256" s="28" t="str">
        <f>VLOOKUP(C256,'SINAPI 04-2022'!A:D,3,0)</f>
        <v>UN</v>
      </c>
      <c r="F256" s="29">
        <f>'MEMÓRIA DE CÁLCULO'!K1561</f>
        <v>15</v>
      </c>
      <c r="G256" s="496"/>
      <c r="H256" s="454"/>
      <c r="I256" s="567"/>
      <c r="J256" s="33"/>
      <c r="K256" s="478"/>
      <c r="L256" s="478"/>
      <c r="M256" s="450"/>
      <c r="N256" s="478"/>
      <c r="O256" s="478"/>
      <c r="P256" s="478"/>
      <c r="Q256" s="478"/>
      <c r="R256" s="478"/>
      <c r="S256" s="478"/>
      <c r="T256" s="478"/>
      <c r="U256" s="478"/>
      <c r="V256" s="478"/>
      <c r="W256" s="478"/>
      <c r="X256" s="478"/>
      <c r="Y256" s="478"/>
      <c r="Z256" s="478"/>
      <c r="AA256" s="478"/>
      <c r="AB256" s="478"/>
      <c r="AC256" s="478"/>
      <c r="AD256" s="478"/>
      <c r="AE256" s="478"/>
      <c r="AF256" s="478"/>
      <c r="AG256" s="478"/>
      <c r="AH256" s="478"/>
      <c r="AI256" s="478"/>
      <c r="AJ256" s="478"/>
    </row>
    <row r="257" spans="1:36" s="482" customFormat="1" ht="16.5" customHeight="1" thickBot="1">
      <c r="B257" s="572"/>
      <c r="C257" s="480"/>
      <c r="D257" s="30"/>
      <c r="E257" s="481"/>
      <c r="F257" s="39"/>
      <c r="G257" s="532"/>
      <c r="H257" s="532" t="s">
        <v>15</v>
      </c>
      <c r="I257" s="570">
        <f>SUM(I250:I256)</f>
        <v>0</v>
      </c>
      <c r="J257" s="33"/>
      <c r="K257" s="478"/>
      <c r="L257" s="478"/>
      <c r="M257" s="450"/>
      <c r="N257" s="478"/>
      <c r="O257" s="478"/>
      <c r="P257" s="478"/>
      <c r="Q257" s="478"/>
      <c r="R257" s="478"/>
      <c r="S257" s="478"/>
      <c r="T257" s="478"/>
      <c r="U257" s="478"/>
      <c r="V257" s="478"/>
      <c r="W257" s="478"/>
      <c r="X257" s="478"/>
      <c r="Y257" s="478"/>
      <c r="Z257" s="478"/>
      <c r="AA257" s="478"/>
      <c r="AB257" s="478"/>
      <c r="AC257" s="478"/>
      <c r="AD257" s="478"/>
      <c r="AE257" s="478"/>
      <c r="AF257" s="478"/>
      <c r="AG257" s="478"/>
      <c r="AH257" s="478"/>
      <c r="AI257" s="478"/>
      <c r="AJ257" s="478"/>
    </row>
    <row r="258" spans="1:36" ht="15" customHeight="1" thickBot="1">
      <c r="B258" s="571" t="s">
        <v>62778</v>
      </c>
      <c r="C258" s="680" t="s">
        <v>65</v>
      </c>
      <c r="D258" s="680"/>
      <c r="E258" s="680"/>
      <c r="F258" s="680"/>
      <c r="G258" s="680"/>
      <c r="H258" s="680"/>
      <c r="I258" s="681"/>
      <c r="J258" s="27"/>
      <c r="K258" s="37" t="s">
        <v>66</v>
      </c>
    </row>
    <row r="259" spans="1:36" s="46" customFormat="1" ht="27" customHeight="1" thickBot="1">
      <c r="A259" s="34" t="str">
        <f>B259&amp;C259</f>
        <v>21.1</v>
      </c>
      <c r="B259" s="573" t="s">
        <v>62779</v>
      </c>
      <c r="C259" s="47"/>
      <c r="D259" s="48" t="s">
        <v>65</v>
      </c>
      <c r="E259" s="43" t="s">
        <v>67</v>
      </c>
      <c r="F259" s="49">
        <v>100</v>
      </c>
      <c r="G259" s="35"/>
      <c r="H259" s="451"/>
      <c r="I259" s="574"/>
      <c r="J259" s="50"/>
      <c r="K259" s="51" t="e">
        <f>I260/I261</f>
        <v>#DIV/0!</v>
      </c>
      <c r="L259" s="25"/>
      <c r="M259" s="45"/>
      <c r="O259" s="25"/>
      <c r="P259" s="25"/>
      <c r="Q259" s="25"/>
      <c r="R259" s="25"/>
      <c r="S259" s="25"/>
      <c r="T259" s="25"/>
      <c r="U259" s="25"/>
      <c r="V259" s="25"/>
      <c r="W259" s="25"/>
      <c r="X259" s="25"/>
      <c r="Y259" s="25"/>
      <c r="Z259" s="25"/>
      <c r="AA259" s="25"/>
      <c r="AB259" s="25"/>
      <c r="AC259" s="25"/>
      <c r="AD259" s="25"/>
      <c r="AE259" s="25"/>
      <c r="AF259" s="25"/>
      <c r="AG259" s="25"/>
      <c r="AH259" s="25"/>
      <c r="AI259" s="25"/>
      <c r="AJ259" s="25"/>
    </row>
    <row r="260" spans="1:36" s="34" customFormat="1" ht="16.5" customHeight="1">
      <c r="B260" s="569"/>
      <c r="C260" s="480"/>
      <c r="D260" s="30"/>
      <c r="E260" s="481"/>
      <c r="F260" s="31"/>
      <c r="G260" s="32"/>
      <c r="H260" s="32" t="s">
        <v>15</v>
      </c>
      <c r="I260" s="570">
        <f>SUM(I259:I259)</f>
        <v>0</v>
      </c>
      <c r="J260" s="33"/>
      <c r="K260" s="24"/>
      <c r="L260" s="24"/>
      <c r="M260" s="17"/>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row>
    <row r="261" spans="1:36" s="55" customFormat="1" ht="18.75" customHeight="1">
      <c r="B261" s="865" t="s">
        <v>68</v>
      </c>
      <c r="C261" s="866"/>
      <c r="D261" s="866"/>
      <c r="E261" s="866"/>
      <c r="F261" s="866"/>
      <c r="G261" s="866"/>
      <c r="H261" s="866"/>
      <c r="I261" s="867">
        <f>I260+I217+I212+I195+I181+I149+I118+I99+I92+I81+I66+I58+I43+I24+I223+I236+I229+I35+I248+I189+I257</f>
        <v>0</v>
      </c>
      <c r="J261" s="52"/>
      <c r="K261" s="53"/>
      <c r="L261" s="53"/>
      <c r="M261" s="53"/>
      <c r="N261" s="53"/>
      <c r="O261" s="53"/>
      <c r="P261" s="53"/>
      <c r="Q261" s="53"/>
      <c r="R261" s="53"/>
      <c r="S261" s="53"/>
      <c r="T261" s="53"/>
      <c r="U261" s="53"/>
      <c r="V261" s="53"/>
      <c r="W261" s="53"/>
      <c r="X261" s="53"/>
      <c r="Y261" s="53"/>
      <c r="Z261" s="53"/>
      <c r="AA261" s="53"/>
      <c r="AB261" s="54"/>
      <c r="AC261" s="54"/>
      <c r="AD261" s="54"/>
      <c r="AE261" s="54"/>
      <c r="AF261" s="54"/>
      <c r="AG261" s="54"/>
      <c r="AH261" s="54"/>
      <c r="AI261" s="54"/>
    </row>
    <row r="262" spans="1:36" ht="19.5" customHeight="1">
      <c r="B262" s="868" t="s">
        <v>73383</v>
      </c>
      <c r="C262" s="868"/>
      <c r="D262" s="868"/>
      <c r="E262" s="868"/>
      <c r="F262" s="868"/>
      <c r="G262" s="868"/>
      <c r="H262" s="868"/>
      <c r="I262" s="868"/>
      <c r="J262" s="36"/>
    </row>
    <row r="263" spans="1:36">
      <c r="B263" s="864" t="s">
        <v>73384</v>
      </c>
      <c r="C263" s="864"/>
      <c r="D263" s="864"/>
      <c r="E263" s="864" t="s">
        <v>73385</v>
      </c>
      <c r="F263" s="864"/>
      <c r="G263" s="864"/>
      <c r="H263" s="864"/>
      <c r="I263" s="864"/>
      <c r="N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row>
    <row r="270" spans="1:36" ht="12.75">
      <c r="C270" s="77"/>
      <c r="D270" s="374"/>
      <c r="E270" s="401"/>
      <c r="F270" s="402"/>
      <c r="G270" s="403"/>
      <c r="H270" s="380"/>
      <c r="I270" s="402"/>
    </row>
  </sheetData>
  <mergeCells count="38">
    <mergeCell ref="B262:I262"/>
    <mergeCell ref="B263:D263"/>
    <mergeCell ref="E263:I263"/>
    <mergeCell ref="C196:I196"/>
    <mergeCell ref="C213:I213"/>
    <mergeCell ref="C258:I258"/>
    <mergeCell ref="B261:H261"/>
    <mergeCell ref="C218:I218"/>
    <mergeCell ref="C224:I224"/>
    <mergeCell ref="C230:I230"/>
    <mergeCell ref="C237:I237"/>
    <mergeCell ref="C249:I249"/>
    <mergeCell ref="K6:K7"/>
    <mergeCell ref="B8:I8"/>
    <mergeCell ref="B14:I14"/>
    <mergeCell ref="B15:B16"/>
    <mergeCell ref="C15:C16"/>
    <mergeCell ref="D15:D16"/>
    <mergeCell ref="E15:E16"/>
    <mergeCell ref="F15:F16"/>
    <mergeCell ref="H15:I15"/>
    <mergeCell ref="B13:I13"/>
    <mergeCell ref="E1:F1"/>
    <mergeCell ref="B6:I6"/>
    <mergeCell ref="C150:I150"/>
    <mergeCell ref="C190:I190"/>
    <mergeCell ref="C17:I17"/>
    <mergeCell ref="C36:I36"/>
    <mergeCell ref="C82:I82"/>
    <mergeCell ref="C93:I93"/>
    <mergeCell ref="C119:I119"/>
    <mergeCell ref="B4:I4"/>
    <mergeCell ref="C59:I59"/>
    <mergeCell ref="C44:I44"/>
    <mergeCell ref="C67:I67"/>
    <mergeCell ref="C100:I100"/>
    <mergeCell ref="C25:I25"/>
    <mergeCell ref="C182:I182"/>
  </mergeCells>
  <phoneticPr fontId="10" type="noConversion"/>
  <printOptions horizontalCentered="1"/>
  <pageMargins left="0.47244094488188981" right="0.47244094488188981" top="0.78740157480314965" bottom="0.82677165354330717" header="0.31496062992125984" footer="0.15748031496062992"/>
  <pageSetup paperSize="9" scale="74" fitToHeight="100" orientation="portrait"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1604"/>
  <sheetViews>
    <sheetView view="pageBreakPreview" zoomScaleSheetLayoutView="100" workbookViewId="0">
      <selection activeCell="B9" sqref="B9:K9"/>
    </sheetView>
  </sheetViews>
  <sheetFormatPr defaultRowHeight="11.25"/>
  <cols>
    <col min="1" max="1" width="13.5703125" style="24" bestFit="1" customWidth="1"/>
    <col min="2" max="2" width="6.42578125" style="73" customWidth="1"/>
    <col min="3" max="3" width="17.28515625" style="66" customWidth="1"/>
    <col min="4" max="4" width="17.5703125" style="74" customWidth="1"/>
    <col min="5" max="5" width="12.140625" style="65" customWidth="1"/>
    <col min="6" max="6" width="11.7109375" style="75" customWidth="1"/>
    <col min="7" max="7" width="11.85546875" style="75" customWidth="1"/>
    <col min="8" max="8" width="12" style="75" customWidth="1"/>
    <col min="9" max="9" width="12.85546875" style="75" customWidth="1"/>
    <col min="10" max="10" width="7.42578125" style="75" customWidth="1"/>
    <col min="11" max="11" width="11.5703125" style="75" customWidth="1"/>
    <col min="12" max="13" width="9.140625" style="24"/>
    <col min="14" max="14" width="20.140625" style="24" customWidth="1"/>
    <col min="15" max="15" width="9.140625" style="24"/>
    <col min="16" max="16" width="25.140625" style="24" customWidth="1"/>
    <col min="17" max="16384" width="9.140625" style="24"/>
  </cols>
  <sheetData>
    <row r="1" spans="1:19" ht="15" customHeight="1">
      <c r="B1" s="575"/>
      <c r="C1" s="576"/>
      <c r="D1" s="576"/>
      <c r="E1" s="576"/>
      <c r="F1" s="576"/>
      <c r="G1" s="576"/>
      <c r="H1" s="576"/>
      <c r="I1" s="576"/>
      <c r="J1" s="576"/>
      <c r="K1" s="577"/>
      <c r="L1" s="61"/>
      <c r="M1" s="62"/>
      <c r="N1" s="62"/>
    </row>
    <row r="2" spans="1:19" ht="15" customHeight="1">
      <c r="B2" s="578"/>
      <c r="C2" s="63"/>
      <c r="D2" s="63"/>
      <c r="E2" s="63"/>
      <c r="F2" s="63"/>
      <c r="G2" s="63"/>
      <c r="H2" s="63"/>
      <c r="I2" s="63"/>
      <c r="J2" s="63"/>
      <c r="K2" s="554"/>
      <c r="L2" s="64"/>
      <c r="M2" s="62"/>
      <c r="N2" s="62"/>
    </row>
    <row r="3" spans="1:19" ht="15" customHeight="1">
      <c r="B3" s="712" t="str">
        <f>ORÇAMENTO!B4:I4</f>
        <v>SECRETARIA MUNICIPAL DE OBRAS</v>
      </c>
      <c r="C3" s="713"/>
      <c r="D3" s="713"/>
      <c r="E3" s="713"/>
      <c r="F3" s="713"/>
      <c r="G3" s="713"/>
      <c r="H3" s="713"/>
      <c r="I3" s="713"/>
      <c r="J3" s="713"/>
      <c r="K3" s="714"/>
      <c r="L3" s="64"/>
      <c r="M3" s="62"/>
      <c r="N3" s="62"/>
    </row>
    <row r="4" spans="1:19" ht="9" customHeight="1">
      <c r="B4" s="552"/>
      <c r="C4" s="63"/>
      <c r="D4" s="63"/>
      <c r="E4" s="63"/>
      <c r="F4" s="63"/>
      <c r="G4" s="63"/>
      <c r="H4" s="63"/>
      <c r="I4" s="63"/>
      <c r="J4" s="63"/>
      <c r="K4" s="579"/>
      <c r="L4" s="64"/>
      <c r="M4" s="62"/>
      <c r="N4" s="62"/>
    </row>
    <row r="5" spans="1:19" ht="15" customHeight="1">
      <c r="B5" s="715" t="str">
        <f>ORÇAMENTO!B6:I6</f>
        <v>CONSTRUÇÃO DE INFRAESTRUTURA ESPORTIVA</v>
      </c>
      <c r="C5" s="716"/>
      <c r="D5" s="716"/>
      <c r="E5" s="716"/>
      <c r="F5" s="716"/>
      <c r="G5" s="716"/>
      <c r="H5" s="716"/>
      <c r="I5" s="716"/>
      <c r="J5" s="716"/>
      <c r="K5" s="717"/>
      <c r="L5" s="64"/>
      <c r="M5" s="62"/>
      <c r="N5" s="62"/>
    </row>
    <row r="6" spans="1:19" ht="9" customHeight="1">
      <c r="B6" s="580"/>
      <c r="C6" s="542"/>
      <c r="D6" s="542"/>
      <c r="E6" s="542"/>
      <c r="F6" s="542"/>
      <c r="G6" s="542"/>
      <c r="H6" s="542"/>
      <c r="I6" s="542"/>
      <c r="J6" s="542"/>
      <c r="K6" s="581"/>
      <c r="L6" s="64"/>
      <c r="M6" s="62"/>
      <c r="N6" s="62"/>
    </row>
    <row r="7" spans="1:19" ht="15">
      <c r="B7" s="677" t="str">
        <f>ORÇAMENTO!B8:I8</f>
        <v>LOCAL: RUA VICENTE CELESTINO, ÁREA 3 B REAMESCENTE (PARTE), CENTRO, ITABORAÍ, RJ</v>
      </c>
      <c r="C7" s="718"/>
      <c r="D7" s="718"/>
      <c r="E7" s="718"/>
      <c r="F7" s="718"/>
      <c r="G7" s="718"/>
      <c r="H7" s="718"/>
      <c r="I7" s="718"/>
      <c r="J7" s="718"/>
      <c r="K7" s="719"/>
      <c r="L7" s="64"/>
      <c r="M7" s="62"/>
      <c r="N7" s="62"/>
    </row>
    <row r="8" spans="1:19" ht="9" customHeight="1" thickBot="1">
      <c r="B8" s="578"/>
      <c r="C8" s="63"/>
      <c r="D8" s="63"/>
      <c r="E8" s="63"/>
      <c r="F8" s="63"/>
      <c r="G8" s="63"/>
      <c r="H8" s="63"/>
      <c r="I8" s="63"/>
      <c r="J8" s="63"/>
      <c r="K8" s="579"/>
      <c r="L8" s="64"/>
      <c r="M8" s="62"/>
      <c r="N8" s="62"/>
    </row>
    <row r="9" spans="1:19" ht="16.5" thickBot="1">
      <c r="B9" s="720" t="s">
        <v>73374</v>
      </c>
      <c r="C9" s="721"/>
      <c r="D9" s="721"/>
      <c r="E9" s="721"/>
      <c r="F9" s="721"/>
      <c r="G9" s="721"/>
      <c r="H9" s="721"/>
      <c r="I9" s="721"/>
      <c r="J9" s="721"/>
      <c r="K9" s="722"/>
      <c r="L9" s="64"/>
      <c r="M9" s="62"/>
      <c r="N9" s="62"/>
    </row>
    <row r="10" spans="1:19" s="34" customFormat="1" ht="12" customHeight="1">
      <c r="B10" s="582"/>
      <c r="C10" s="485"/>
      <c r="D10" s="373"/>
      <c r="E10" s="67"/>
      <c r="F10" s="67"/>
      <c r="G10" s="67"/>
      <c r="H10" s="67"/>
      <c r="I10" s="478"/>
      <c r="J10" s="478"/>
      <c r="K10" s="583"/>
      <c r="L10" s="458"/>
      <c r="M10" s="64"/>
      <c r="N10" s="69"/>
      <c r="O10" s="62"/>
      <c r="P10" s="79"/>
      <c r="Q10" s="24"/>
      <c r="R10" s="24"/>
      <c r="S10" s="24"/>
    </row>
    <row r="11" spans="1:19" ht="15" customHeight="1">
      <c r="B11" s="698" t="s">
        <v>55601</v>
      </c>
      <c r="C11" s="699"/>
      <c r="D11" s="699"/>
      <c r="E11" s="700"/>
      <c r="F11" s="700"/>
      <c r="G11" s="700"/>
      <c r="H11" s="700"/>
      <c r="I11" s="700"/>
      <c r="J11" s="700"/>
      <c r="K11" s="701"/>
      <c r="L11" s="36"/>
    </row>
    <row r="12" spans="1:19" ht="49.5" customHeight="1">
      <c r="A12" s="24" t="str">
        <f>B12&amp;C12</f>
        <v>1.110775</v>
      </c>
      <c r="B12" s="584" t="s">
        <v>12</v>
      </c>
      <c r="C12" s="388">
        <f>ORÇAMENTO!C18</f>
        <v>10775</v>
      </c>
      <c r="D12" s="702" t="str">
        <f>VLOOKUP(A12,ORÇAMENTO!$1:$1048576,4,0)</f>
        <v>LOCACAO DE CONTAINER 2,30 X 6,00 M, ALT. 2,50 M, COM 1 SANITARIO, PARA ESCRITORIO, COMPLETO, SEM DIVISORIAS INTERNAS (NAO INCLUI MOBILIZACAO/DESMOBILIZACAO)</v>
      </c>
      <c r="E12" s="702"/>
      <c r="F12" s="702"/>
      <c r="G12" s="702"/>
      <c r="H12" s="702"/>
      <c r="I12" s="702"/>
      <c r="J12" s="484" t="str">
        <f>VLOOKUP(A12,ORÇAMENTO!$1:$1048576,5,0)</f>
        <v xml:space="preserve">MES   </v>
      </c>
      <c r="K12" s="585">
        <f>SUM(G14:G14)</f>
        <v>8</v>
      </c>
      <c r="L12" s="41"/>
      <c r="N12" s="71"/>
    </row>
    <row r="13" spans="1:19" s="34" customFormat="1" ht="12" customHeight="1">
      <c r="B13" s="582"/>
      <c r="C13" s="485"/>
      <c r="D13" s="67"/>
      <c r="E13" s="67" t="s">
        <v>74</v>
      </c>
      <c r="F13" s="67" t="s">
        <v>77</v>
      </c>
      <c r="G13" s="372" t="s">
        <v>71</v>
      </c>
      <c r="H13" s="67"/>
      <c r="I13" s="478"/>
      <c r="J13" s="478"/>
      <c r="K13" s="583"/>
      <c r="L13" s="68"/>
      <c r="M13" s="64"/>
      <c r="N13" s="69"/>
      <c r="O13" s="62"/>
      <c r="P13" s="70"/>
      <c r="Q13" s="24"/>
      <c r="R13" s="24"/>
      <c r="S13" s="24"/>
    </row>
    <row r="14" spans="1:19" s="34" customFormat="1" ht="12" customHeight="1">
      <c r="B14" s="582"/>
      <c r="C14" s="485"/>
      <c r="D14" s="67"/>
      <c r="E14" s="67">
        <v>1</v>
      </c>
      <c r="F14" s="67">
        <v>8</v>
      </c>
      <c r="G14" s="67">
        <f>TRUNC(E14*F14,2)</f>
        <v>8</v>
      </c>
      <c r="H14" s="67"/>
      <c r="I14" s="478"/>
      <c r="J14" s="478"/>
      <c r="K14" s="583"/>
      <c r="L14" s="67"/>
      <c r="M14" s="64"/>
      <c r="N14" s="72"/>
      <c r="O14" s="62"/>
      <c r="P14" s="70"/>
      <c r="Q14" s="24"/>
      <c r="R14" s="24"/>
      <c r="S14" s="24"/>
    </row>
    <row r="15" spans="1:19" s="34" customFormat="1" ht="11.25" customHeight="1">
      <c r="B15" s="582"/>
      <c r="C15" s="485"/>
      <c r="D15" s="373"/>
      <c r="E15" s="373"/>
      <c r="F15" s="67"/>
      <c r="G15" s="478"/>
      <c r="H15" s="67"/>
      <c r="I15" s="478"/>
      <c r="J15" s="478"/>
      <c r="K15" s="583"/>
      <c r="L15" s="68"/>
      <c r="M15" s="64"/>
      <c r="N15" s="69"/>
      <c r="O15" s="62"/>
      <c r="P15" s="70"/>
      <c r="Q15" s="24"/>
      <c r="R15" s="24"/>
      <c r="S15" s="24"/>
    </row>
    <row r="16" spans="1:19" ht="47.25" customHeight="1">
      <c r="A16" s="24" t="str">
        <f>B16&amp;C16</f>
        <v>1.210777</v>
      </c>
      <c r="B16" s="584" t="s">
        <v>51428</v>
      </c>
      <c r="C16" s="388">
        <f>ORÇAMENTO!C19</f>
        <v>10777</v>
      </c>
      <c r="D16" s="702" t="str">
        <f>VLOOKUP(A16,ORÇAMENTO!$1:$1048576,4,0)</f>
        <v>LOCACAO DE CONTAINER 2,30 X 4,30 M, ALT. 2,50 M, PARA SANITARIO, COM 3 BACIAS, 4 CHUVEIROS, 1 LAVATORIO E 1 MICTORIO (NAO INCLUI MOBILIZACAO/DESMOBILIZACAO)</v>
      </c>
      <c r="E16" s="702"/>
      <c r="F16" s="702"/>
      <c r="G16" s="702"/>
      <c r="H16" s="702"/>
      <c r="I16" s="702"/>
      <c r="J16" s="484" t="str">
        <f>VLOOKUP(A16,ORÇAMENTO!$1:$1048576,5,0)</f>
        <v xml:space="preserve">MES   </v>
      </c>
      <c r="K16" s="585">
        <f>SUM(G18:G18)</f>
        <v>8</v>
      </c>
      <c r="L16" s="41"/>
      <c r="N16" s="71"/>
    </row>
    <row r="17" spans="1:19" s="34" customFormat="1" ht="12" customHeight="1">
      <c r="B17" s="582"/>
      <c r="C17" s="485"/>
      <c r="D17" s="67"/>
      <c r="E17" s="67" t="s">
        <v>74</v>
      </c>
      <c r="F17" s="67" t="s">
        <v>77</v>
      </c>
      <c r="G17" s="372" t="s">
        <v>71</v>
      </c>
      <c r="H17" s="67"/>
      <c r="I17" s="478"/>
      <c r="J17" s="478"/>
      <c r="K17" s="583"/>
      <c r="L17" s="464"/>
      <c r="M17" s="64"/>
      <c r="N17" s="69"/>
      <c r="O17" s="62"/>
      <c r="P17" s="79"/>
      <c r="Q17" s="24"/>
      <c r="R17" s="24"/>
      <c r="S17" s="24"/>
    </row>
    <row r="18" spans="1:19" s="34" customFormat="1" ht="12" customHeight="1">
      <c r="B18" s="582"/>
      <c r="C18" s="485"/>
      <c r="D18" s="67"/>
      <c r="E18" s="67">
        <v>1</v>
      </c>
      <c r="F18" s="67">
        <v>8</v>
      </c>
      <c r="G18" s="67">
        <f>TRUNC(E18*F18,2)</f>
        <v>8</v>
      </c>
      <c r="H18" s="67"/>
      <c r="I18" s="478"/>
      <c r="J18" s="478"/>
      <c r="K18" s="583"/>
      <c r="L18" s="67"/>
      <c r="M18" s="64"/>
      <c r="N18" s="72"/>
      <c r="O18" s="62"/>
      <c r="P18" s="79"/>
      <c r="Q18" s="24"/>
      <c r="R18" s="24"/>
      <c r="S18" s="24"/>
    </row>
    <row r="19" spans="1:19" s="34" customFormat="1" ht="11.25" customHeight="1">
      <c r="B19" s="582"/>
      <c r="C19" s="485"/>
      <c r="D19" s="373"/>
      <c r="E19" s="373"/>
      <c r="F19" s="67"/>
      <c r="G19" s="478"/>
      <c r="H19" s="67"/>
      <c r="I19" s="478"/>
      <c r="J19" s="478"/>
      <c r="K19" s="583"/>
      <c r="L19" s="464"/>
      <c r="M19" s="64"/>
      <c r="N19" s="69"/>
      <c r="O19" s="62"/>
      <c r="P19" s="79"/>
      <c r="Q19" s="24"/>
      <c r="R19" s="24"/>
      <c r="S19" s="24"/>
    </row>
    <row r="20" spans="1:19" ht="37.5" customHeight="1">
      <c r="A20" s="24" t="str">
        <f>B20&amp;C20</f>
        <v>1.398459</v>
      </c>
      <c r="B20" s="584" t="s">
        <v>51429</v>
      </c>
      <c r="C20" s="397" t="str">
        <f>ORÇAMENTO!C20</f>
        <v>98459</v>
      </c>
      <c r="D20" s="702" t="str">
        <f>VLOOKUP(A20,ORÇAMENTO!$1:$1048576,4,0)</f>
        <v>TAPUME COM TELHA METÁLICA. AF_05/2018</v>
      </c>
      <c r="E20" s="702"/>
      <c r="F20" s="702"/>
      <c r="G20" s="702"/>
      <c r="H20" s="702"/>
      <c r="I20" s="702"/>
      <c r="J20" s="484" t="str">
        <f>VLOOKUP(A20,ORÇAMENTO!$1:$1048576,5,0)</f>
        <v>M2</v>
      </c>
      <c r="K20" s="585">
        <f>G22</f>
        <v>151.36000000000001</v>
      </c>
      <c r="L20" s="78"/>
      <c r="M20" s="40"/>
      <c r="N20" s="71"/>
    </row>
    <row r="21" spans="1:19" s="34" customFormat="1" ht="12" customHeight="1">
      <c r="B21" s="582"/>
      <c r="C21" s="485"/>
      <c r="D21" s="67"/>
      <c r="E21" s="540" t="s">
        <v>72</v>
      </c>
      <c r="F21" s="484" t="s">
        <v>73</v>
      </c>
      <c r="G21" s="537" t="s">
        <v>71</v>
      </c>
      <c r="H21" s="67"/>
      <c r="I21" s="67"/>
      <c r="J21" s="67"/>
      <c r="K21" s="583"/>
      <c r="L21" s="68"/>
      <c r="M21" s="64"/>
      <c r="N21" s="69"/>
      <c r="O21" s="62"/>
      <c r="P21" s="70"/>
      <c r="Q21" s="24"/>
      <c r="R21" s="24"/>
      <c r="S21" s="24"/>
    </row>
    <row r="22" spans="1:19" s="34" customFormat="1" ht="12" customHeight="1">
      <c r="B22" s="582"/>
      <c r="C22" s="485"/>
      <c r="D22" s="67"/>
      <c r="E22" s="67">
        <v>68.8</v>
      </c>
      <c r="F22" s="67">
        <v>2.2000000000000002</v>
      </c>
      <c r="G22" s="67">
        <f>TRUNC(E22*F22,2)</f>
        <v>151.36000000000001</v>
      </c>
      <c r="H22" s="67"/>
      <c r="I22" s="478"/>
      <c r="J22" s="478"/>
      <c r="K22" s="583"/>
      <c r="L22" s="68"/>
      <c r="M22" s="64"/>
      <c r="N22" s="69"/>
      <c r="O22" s="62"/>
      <c r="P22" s="70"/>
      <c r="Q22" s="24"/>
      <c r="R22" s="24"/>
      <c r="S22" s="24"/>
    </row>
    <row r="23" spans="1:19" s="34" customFormat="1" ht="11.25" customHeight="1">
      <c r="B23" s="582"/>
      <c r="C23" s="485"/>
      <c r="D23" s="373"/>
      <c r="E23" s="373"/>
      <c r="F23" s="67"/>
      <c r="G23" s="478"/>
      <c r="H23" s="67"/>
      <c r="I23" s="478"/>
      <c r="J23" s="478"/>
      <c r="K23" s="583"/>
      <c r="L23" s="68"/>
      <c r="M23" s="64"/>
      <c r="N23" s="69"/>
      <c r="O23" s="62"/>
      <c r="P23" s="70"/>
      <c r="Q23" s="24"/>
      <c r="R23" s="24"/>
      <c r="S23" s="24"/>
    </row>
    <row r="24" spans="1:19" ht="37.5" customHeight="1">
      <c r="A24" s="24" t="str">
        <f>B24&amp;C24</f>
        <v>1.402.016.0001-0</v>
      </c>
      <c r="B24" s="584" t="s">
        <v>51430</v>
      </c>
      <c r="C24" s="397" t="str">
        <f>ORÇAMENTO!C21</f>
        <v>02.016.0001-0</v>
      </c>
      <c r="D24" s="702" t="str">
        <f>VLOOKUP(A24,ORÇAMENTO!$1:$1048576,4,0)</f>
        <v>INSTALACAO E LIGACAO PROVISORIA DE ALIMENTACAO DE ENERGIA ELETRICA,EM BAIXA TENSAO,PARA CANTEIRO DE OBRAS,M3-CHAVE 100A,CARGA 3KW,20CV,EXCLUSIVE O FORNECIMENTO DO MEDIDOR</v>
      </c>
      <c r="E24" s="702"/>
      <c r="F24" s="702"/>
      <c r="G24" s="702"/>
      <c r="H24" s="702"/>
      <c r="I24" s="702"/>
      <c r="J24" s="484" t="str">
        <f>VLOOKUP(A24,ORÇAMENTO!$1:$1048576,5,0)</f>
        <v>UN</v>
      </c>
      <c r="K24" s="585">
        <v>1</v>
      </c>
      <c r="M24" s="723" t="s">
        <v>18</v>
      </c>
      <c r="N24" s="724"/>
    </row>
    <row r="25" spans="1:19" s="34" customFormat="1" ht="11.25" customHeight="1">
      <c r="B25" s="582"/>
      <c r="C25" s="485"/>
      <c r="D25" s="373"/>
      <c r="E25" s="373"/>
      <c r="F25" s="67"/>
      <c r="G25" s="478"/>
      <c r="H25" s="67"/>
      <c r="I25" s="478"/>
      <c r="J25" s="478"/>
      <c r="K25" s="583"/>
      <c r="L25" s="68"/>
      <c r="M25" s="725">
        <f>'[4]ORÇ V PEDRAS CAMPO'!K22</f>
        <v>3.149697249269684E-2</v>
      </c>
      <c r="N25" s="726"/>
      <c r="O25" s="62"/>
      <c r="P25" s="70"/>
      <c r="Q25" s="24"/>
      <c r="R25" s="24"/>
      <c r="S25" s="24"/>
    </row>
    <row r="26" spans="1:19" ht="39.75" customHeight="1">
      <c r="A26" s="24" t="str">
        <f>B26&amp;C26</f>
        <v>1.502.015.0001-0</v>
      </c>
      <c r="B26" s="584" t="s">
        <v>51431</v>
      </c>
      <c r="C26" s="397" t="str">
        <f>ORÇAMENTO!C22</f>
        <v>02.015.0001-0</v>
      </c>
      <c r="D26" s="702" t="str">
        <f>VLOOKUP(A26,ORÇAMENTO!$1:$1048576,4,0)</f>
        <v>INSTALACAO E LIGACAO PROVISORIA PARA ABASTECIMENTO DE AGUA E ESGOTAMENTO SANITARIO EM CANTEIRO DE OBRAS,INCLUSIVE ESCAVACAO,EXCLUSIVE REPOSICAO DA PAVIMENTACAO DO LOGRADOURO PUBLICO</v>
      </c>
      <c r="E26" s="702"/>
      <c r="F26" s="702"/>
      <c r="G26" s="702"/>
      <c r="H26" s="702"/>
      <c r="I26" s="702"/>
      <c r="J26" s="484" t="str">
        <f>VLOOKUP(A26,ORÇAMENTO!$1:$1048576,5,0)</f>
        <v>UN</v>
      </c>
      <c r="K26" s="585">
        <v>1</v>
      </c>
      <c r="L26" s="77"/>
    </row>
    <row r="27" spans="1:19" s="34" customFormat="1" ht="11.25" customHeight="1">
      <c r="B27" s="582"/>
      <c r="C27" s="485"/>
      <c r="D27" s="373"/>
      <c r="E27" s="373"/>
      <c r="F27" s="67"/>
      <c r="G27" s="478"/>
      <c r="H27" s="67"/>
      <c r="I27" s="478"/>
      <c r="J27" s="478"/>
      <c r="K27" s="583"/>
      <c r="L27" s="68"/>
      <c r="M27" s="64"/>
      <c r="N27" s="69"/>
      <c r="O27" s="62"/>
      <c r="P27" s="70"/>
      <c r="Q27" s="24"/>
      <c r="R27" s="24"/>
      <c r="S27" s="24"/>
    </row>
    <row r="28" spans="1:19" s="34" customFormat="1" ht="11.25" customHeight="1">
      <c r="B28" s="582"/>
      <c r="C28" s="485"/>
      <c r="D28" s="373"/>
      <c r="E28" s="373"/>
      <c r="F28" s="67"/>
      <c r="G28" s="478"/>
      <c r="H28" s="67"/>
      <c r="I28" s="478"/>
      <c r="J28" s="478"/>
      <c r="K28" s="583"/>
      <c r="L28" s="392"/>
      <c r="M28" s="64"/>
      <c r="N28" s="69"/>
      <c r="O28" s="62"/>
      <c r="P28" s="79"/>
      <c r="Q28" s="24"/>
      <c r="R28" s="24"/>
      <c r="S28" s="24"/>
    </row>
    <row r="29" spans="1:19" ht="30.75" customHeight="1">
      <c r="A29" s="24" t="str">
        <f>B29&amp;C29</f>
        <v>1.602.020.0001-0</v>
      </c>
      <c r="B29" s="584" t="s">
        <v>55602</v>
      </c>
      <c r="C29" s="398" t="str">
        <f>ORÇAMENTO!C23</f>
        <v>02.020.0001-0</v>
      </c>
      <c r="D29" s="702" t="str">
        <f>VLOOKUP(A29,ORÇAMENTO!$1:$1048576,4,0)</f>
        <v>PLACA DE IDENTIFICACAO DE OBRA PUBLICA,INCLUSIVE PINTURA E SUPORTES DE MADEIRA.FORNECIMENTO E COLOCACAO</v>
      </c>
      <c r="E29" s="702"/>
      <c r="F29" s="702"/>
      <c r="G29" s="702"/>
      <c r="H29" s="702"/>
      <c r="I29" s="702"/>
      <c r="J29" s="484" t="str">
        <f>VLOOKUP(A29,ORÇAMENTO!$1:$1048576,5,0)</f>
        <v>M2</v>
      </c>
      <c r="K29" s="585">
        <f>G32+G33</f>
        <v>7.84</v>
      </c>
      <c r="L29" s="78"/>
    </row>
    <row r="30" spans="1:19" ht="22.5" customHeight="1">
      <c r="B30" s="584"/>
      <c r="C30" s="485"/>
      <c r="D30" s="702" t="s">
        <v>55603</v>
      </c>
      <c r="E30" s="702"/>
      <c r="F30" s="702"/>
      <c r="G30" s="702"/>
      <c r="H30" s="702"/>
      <c r="I30" s="702"/>
      <c r="J30" s="484"/>
      <c r="K30" s="585"/>
    </row>
    <row r="31" spans="1:19" s="34" customFormat="1" ht="12" customHeight="1">
      <c r="B31" s="582"/>
      <c r="C31" s="485"/>
      <c r="D31" s="67" t="s">
        <v>50359</v>
      </c>
      <c r="E31" s="67" t="s">
        <v>50360</v>
      </c>
      <c r="F31" s="67" t="s">
        <v>74</v>
      </c>
      <c r="G31" s="372" t="s">
        <v>71</v>
      </c>
      <c r="H31" s="67"/>
      <c r="I31" s="478"/>
      <c r="J31" s="478"/>
      <c r="K31" s="583"/>
      <c r="L31" s="68"/>
      <c r="M31" s="64"/>
      <c r="N31" s="69"/>
      <c r="O31" s="62"/>
      <c r="P31" s="70"/>
      <c r="Q31" s="24"/>
      <c r="R31" s="24"/>
      <c r="S31" s="24"/>
    </row>
    <row r="32" spans="1:19" s="34" customFormat="1" ht="12" customHeight="1">
      <c r="B32" s="582"/>
      <c r="C32" s="485"/>
      <c r="D32" s="67">
        <v>2.8</v>
      </c>
      <c r="E32" s="67">
        <v>1.4</v>
      </c>
      <c r="F32" s="67">
        <v>1</v>
      </c>
      <c r="G32" s="67">
        <f>TRUNC(D32*E32*F32,2)</f>
        <v>3.92</v>
      </c>
      <c r="H32" s="67" t="s">
        <v>26198</v>
      </c>
      <c r="I32" s="478"/>
      <c r="J32" s="478"/>
      <c r="K32" s="583"/>
      <c r="L32" s="67"/>
      <c r="M32" s="64"/>
      <c r="N32" s="72"/>
      <c r="O32" s="62"/>
      <c r="P32" s="70"/>
      <c r="Q32" s="24"/>
      <c r="R32" s="24"/>
      <c r="S32" s="24"/>
    </row>
    <row r="33" spans="2:19" s="34" customFormat="1" ht="12" customHeight="1">
      <c r="B33" s="582"/>
      <c r="C33" s="485"/>
      <c r="D33" s="67">
        <v>2.8</v>
      </c>
      <c r="E33" s="67">
        <v>1.4</v>
      </c>
      <c r="F33" s="67">
        <v>1</v>
      </c>
      <c r="G33" s="67">
        <f>TRUNC(D33*E33*F33,2)</f>
        <v>3.92</v>
      </c>
      <c r="H33" s="67" t="s">
        <v>50361</v>
      </c>
      <c r="I33" s="478"/>
      <c r="J33" s="478"/>
      <c r="K33" s="583"/>
      <c r="L33" s="67"/>
      <c r="M33" s="64"/>
      <c r="N33" s="72"/>
      <c r="O33" s="62"/>
      <c r="P33" s="79"/>
      <c r="Q33" s="24"/>
      <c r="R33" s="24"/>
      <c r="S33" s="24"/>
    </row>
    <row r="34" spans="2:19" s="34" customFormat="1" ht="12" customHeight="1">
      <c r="B34" s="582"/>
      <c r="C34" s="485"/>
      <c r="D34" s="67"/>
      <c r="E34" s="67"/>
      <c r="F34" s="67"/>
      <c r="G34" s="67"/>
      <c r="H34" s="67"/>
      <c r="I34" s="478"/>
      <c r="J34" s="478"/>
      <c r="K34" s="583"/>
      <c r="L34" s="67"/>
      <c r="M34" s="64"/>
      <c r="N34" s="72"/>
      <c r="O34" s="62"/>
      <c r="P34" s="79"/>
      <c r="Q34" s="24"/>
      <c r="R34" s="24"/>
      <c r="S34" s="24"/>
    </row>
    <row r="35" spans="2:19" s="34" customFormat="1" ht="12" customHeight="1">
      <c r="B35" s="586"/>
      <c r="C35" s="452"/>
      <c r="D35" s="452"/>
      <c r="E35" s="452"/>
      <c r="F35" s="452"/>
      <c r="G35" s="452"/>
      <c r="H35" s="452"/>
      <c r="I35" s="452"/>
      <c r="J35" s="452"/>
      <c r="K35" s="585"/>
      <c r="L35" s="67"/>
      <c r="M35" s="64"/>
      <c r="N35" s="72"/>
      <c r="O35" s="62"/>
      <c r="P35" s="79"/>
      <c r="Q35" s="24"/>
      <c r="R35" s="24"/>
      <c r="S35" s="24"/>
    </row>
    <row r="36" spans="2:19" s="482" customFormat="1" ht="12" customHeight="1">
      <c r="B36" s="698" t="s">
        <v>57009</v>
      </c>
      <c r="C36" s="699"/>
      <c r="D36" s="699"/>
      <c r="E36" s="700"/>
      <c r="F36" s="700"/>
      <c r="G36" s="700"/>
      <c r="H36" s="700"/>
      <c r="I36" s="700"/>
      <c r="J36" s="700"/>
      <c r="K36" s="701"/>
      <c r="L36" s="67"/>
      <c r="M36" s="64"/>
      <c r="N36" s="72"/>
      <c r="O36" s="62"/>
      <c r="P36" s="79"/>
      <c r="Q36" s="478"/>
      <c r="R36" s="478"/>
      <c r="S36" s="478"/>
    </row>
    <row r="37" spans="2:19" s="482" customFormat="1" ht="12" customHeight="1">
      <c r="B37" s="586" t="s">
        <v>55608</v>
      </c>
      <c r="C37" s="452" t="s">
        <v>824</v>
      </c>
      <c r="D37" s="697" t="str">
        <f>VLOOKUP(C37,'EMOP 04-2022'!A:J,2,0)</f>
        <v>SONDAGEM A PERCUSSAO,EM TERRENO COMUM,COM ENSAIO DE PENETRACAO,DIAMETRO 3",INCLUSIVE DESLOCAMENTO DENTRO DO CANTEIRO E INSTALACAO DA SONDA EM CADA FURO</v>
      </c>
      <c r="E37" s="697"/>
      <c r="F37" s="697"/>
      <c r="G37" s="697"/>
      <c r="H37" s="697"/>
      <c r="I37" s="697"/>
      <c r="J37" s="452" t="str">
        <f>VLOOKUP(C37,'EMOP 04-2022'!A:J,9,0)</f>
        <v>M</v>
      </c>
      <c r="K37" s="585">
        <f>F40</f>
        <v>60</v>
      </c>
      <c r="L37" s="67"/>
      <c r="M37" s="64"/>
      <c r="N37" s="72"/>
      <c r="O37" s="62"/>
      <c r="P37" s="79"/>
      <c r="Q37" s="478"/>
      <c r="R37" s="478"/>
      <c r="S37" s="478"/>
    </row>
    <row r="38" spans="2:19" s="482" customFormat="1" ht="12" customHeight="1">
      <c r="B38" s="587"/>
      <c r="C38" s="478"/>
      <c r="D38" s="478"/>
      <c r="E38" s="478"/>
      <c r="F38" s="478"/>
      <c r="G38" s="478"/>
      <c r="H38" s="478"/>
      <c r="I38" s="478"/>
      <c r="J38" s="478"/>
      <c r="K38" s="585"/>
      <c r="L38" s="67"/>
      <c r="M38" s="64"/>
      <c r="N38" s="72"/>
      <c r="O38" s="62"/>
      <c r="P38" s="79"/>
      <c r="Q38" s="478"/>
      <c r="R38" s="478"/>
      <c r="S38" s="478"/>
    </row>
    <row r="39" spans="2:19" s="482" customFormat="1" ht="12" customHeight="1">
      <c r="B39" s="587"/>
      <c r="C39" s="478"/>
      <c r="D39" s="67" t="s">
        <v>55938</v>
      </c>
      <c r="E39" s="67" t="s">
        <v>74</v>
      </c>
      <c r="F39" s="372" t="s">
        <v>71</v>
      </c>
      <c r="G39" s="478"/>
      <c r="H39" s="478"/>
      <c r="I39" s="478"/>
      <c r="J39" s="478"/>
      <c r="K39" s="585"/>
      <c r="L39" s="67"/>
      <c r="M39" s="64"/>
      <c r="N39" s="72"/>
      <c r="O39" s="62"/>
      <c r="P39" s="79"/>
      <c r="Q39" s="478"/>
      <c r="R39" s="478"/>
      <c r="S39" s="478"/>
    </row>
    <row r="40" spans="2:19" s="482" customFormat="1" ht="12" customHeight="1">
      <c r="B40" s="587"/>
      <c r="C40" s="478"/>
      <c r="D40" s="67">
        <v>10</v>
      </c>
      <c r="E40" s="67">
        <v>6</v>
      </c>
      <c r="F40" s="67">
        <f>TRUNC(D40*E40,2)</f>
        <v>60</v>
      </c>
      <c r="G40" s="478"/>
      <c r="H40" s="478"/>
      <c r="I40" s="478"/>
      <c r="J40" s="478"/>
      <c r="K40" s="585"/>
      <c r="L40" s="67"/>
      <c r="M40" s="64"/>
      <c r="N40" s="72"/>
      <c r="O40" s="62"/>
      <c r="P40" s="79"/>
      <c r="Q40" s="478"/>
      <c r="R40" s="478"/>
      <c r="S40" s="478"/>
    </row>
    <row r="41" spans="2:19" s="482" customFormat="1" ht="12" customHeight="1">
      <c r="B41" s="586"/>
      <c r="C41" s="452"/>
      <c r="D41" s="535"/>
      <c r="E41" s="536"/>
      <c r="F41" s="536"/>
      <c r="G41" s="536"/>
      <c r="H41" s="536"/>
      <c r="I41" s="536"/>
      <c r="J41" s="536"/>
      <c r="K41" s="585"/>
      <c r="L41" s="67"/>
      <c r="M41" s="64"/>
      <c r="N41" s="72"/>
      <c r="O41" s="62"/>
      <c r="P41" s="79"/>
      <c r="Q41" s="478"/>
      <c r="R41" s="478"/>
      <c r="S41" s="478"/>
    </row>
    <row r="42" spans="2:19" s="482" customFormat="1" ht="12" customHeight="1">
      <c r="B42" s="586"/>
      <c r="C42" s="535"/>
      <c r="D42" s="535"/>
      <c r="E42" s="536"/>
      <c r="F42" s="536"/>
      <c r="G42" s="536"/>
      <c r="H42" s="536"/>
      <c r="I42" s="536"/>
      <c r="J42" s="536"/>
      <c r="K42" s="585"/>
      <c r="L42" s="67"/>
      <c r="M42" s="64"/>
      <c r="N42" s="72"/>
      <c r="O42" s="62"/>
      <c r="P42" s="79"/>
      <c r="Q42" s="478"/>
      <c r="R42" s="478"/>
      <c r="S42" s="478"/>
    </row>
    <row r="43" spans="2:19" s="482" customFormat="1" ht="27.75" customHeight="1">
      <c r="B43" s="586" t="s">
        <v>57006</v>
      </c>
      <c r="C43" s="452" t="s">
        <v>1001</v>
      </c>
      <c r="D43" s="697" t="str">
        <f>VLOOKUP(C43,'EMOP 04-2022'!A:J,2,0)</f>
        <v>MOBILIZACAO E DESMOBILIZACAO DE EQUIPAMENTO E EQUIPE DE SONDAGEM E PERFURACAO A PERCUSSAO,COM TRANSPORTE ATE 50KM</v>
      </c>
      <c r="E43" s="697"/>
      <c r="F43" s="697"/>
      <c r="G43" s="697"/>
      <c r="H43" s="697"/>
      <c r="I43" s="697"/>
      <c r="J43" s="452" t="str">
        <f>VLOOKUP(C43,'EMOP 04-2022'!A:J,9,0)</f>
        <v>UN</v>
      </c>
      <c r="K43" s="585">
        <v>1</v>
      </c>
      <c r="L43" s="67"/>
      <c r="M43" s="64"/>
      <c r="N43" s="72"/>
      <c r="O43" s="62"/>
      <c r="P43" s="79"/>
      <c r="Q43" s="478"/>
      <c r="R43" s="478"/>
      <c r="S43" s="478"/>
    </row>
    <row r="44" spans="2:19" s="482" customFormat="1" ht="12" customHeight="1">
      <c r="B44" s="587"/>
      <c r="C44" s="478"/>
      <c r="D44" s="478"/>
      <c r="E44" s="478"/>
      <c r="F44" s="478"/>
      <c r="G44" s="478"/>
      <c r="H44" s="478"/>
      <c r="I44" s="478"/>
      <c r="J44" s="478"/>
      <c r="K44" s="585"/>
      <c r="L44" s="67"/>
      <c r="M44" s="64"/>
      <c r="N44" s="72"/>
      <c r="O44" s="62"/>
      <c r="P44" s="79"/>
      <c r="Q44" s="478"/>
      <c r="R44" s="478"/>
      <c r="S44" s="478"/>
    </row>
    <row r="45" spans="2:19" s="482" customFormat="1" ht="43.5" customHeight="1">
      <c r="B45" s="586" t="s">
        <v>57007</v>
      </c>
      <c r="C45" s="452" t="s">
        <v>1832</v>
      </c>
      <c r="D45" s="697" t="str">
        <f>VLOOKUP(C45,'EMOP 04-2022'!A:J,2,0)</f>
        <v>PROJETO EXECUTIVO ESTRUTURAL PARA PREDIOS ESCOLARES E/OU ADMINISTRATIVOS DE 501 ATE 3000M2,CONSIDERANDO O PROJETO BASICO EXISTENTE,APRESENTADO EM AUTOCAD NOS PADROES DA CONTRATANTE,CONSTANDO DE PLANTAS DE FORMA,ARMACAO E DETALHES</v>
      </c>
      <c r="E45" s="697"/>
      <c r="F45" s="697"/>
      <c r="G45" s="697"/>
      <c r="H45" s="697"/>
      <c r="I45" s="697"/>
      <c r="J45" s="452" t="str">
        <f>VLOOKUP(C45,'EMOP 04-2022'!A:J,9,0)</f>
        <v>M2</v>
      </c>
      <c r="K45" s="585">
        <f>F48</f>
        <v>1800</v>
      </c>
      <c r="L45" s="67"/>
      <c r="M45" s="64"/>
      <c r="N45" s="72"/>
      <c r="O45" s="62"/>
      <c r="P45" s="79"/>
      <c r="Q45" s="478"/>
      <c r="R45" s="478"/>
      <c r="S45" s="478"/>
    </row>
    <row r="46" spans="2:19" s="482" customFormat="1" ht="12" customHeight="1">
      <c r="B46" s="586"/>
      <c r="C46" s="452"/>
      <c r="D46" s="533"/>
      <c r="E46" s="533"/>
      <c r="F46" s="533"/>
      <c r="G46" s="533"/>
      <c r="H46" s="533"/>
      <c r="I46" s="533"/>
      <c r="J46" s="452"/>
      <c r="K46" s="585"/>
      <c r="L46" s="67"/>
      <c r="M46" s="64"/>
      <c r="N46" s="72"/>
      <c r="O46" s="62"/>
      <c r="P46" s="79"/>
      <c r="Q46" s="478"/>
      <c r="R46" s="478"/>
      <c r="S46" s="478"/>
    </row>
    <row r="47" spans="2:19" s="482" customFormat="1" ht="12" customHeight="1">
      <c r="B47" s="586"/>
      <c r="C47" s="452"/>
      <c r="D47" s="540" t="s">
        <v>55938</v>
      </c>
      <c r="E47" s="484" t="s">
        <v>70</v>
      </c>
      <c r="F47" s="537" t="s">
        <v>71</v>
      </c>
      <c r="G47" s="533"/>
      <c r="H47" s="533"/>
      <c r="I47" s="533"/>
      <c r="J47" s="452"/>
      <c r="K47" s="585"/>
      <c r="L47" s="67"/>
      <c r="M47" s="64"/>
      <c r="N47" s="72"/>
      <c r="O47" s="62"/>
      <c r="P47" s="79"/>
      <c r="Q47" s="478"/>
      <c r="R47" s="478"/>
      <c r="S47" s="478"/>
    </row>
    <row r="48" spans="2:19" s="482" customFormat="1" ht="12" customHeight="1">
      <c r="B48" s="586"/>
      <c r="C48" s="452"/>
      <c r="D48" s="67">
        <v>45</v>
      </c>
      <c r="E48" s="67">
        <v>40</v>
      </c>
      <c r="F48" s="67">
        <f>TRUNC(D48*E48,2)</f>
        <v>1800</v>
      </c>
      <c r="G48" s="533"/>
      <c r="H48" s="533"/>
      <c r="I48" s="533"/>
      <c r="J48" s="452"/>
      <c r="K48" s="585"/>
      <c r="L48" s="67"/>
      <c r="M48" s="64"/>
      <c r="N48" s="72"/>
      <c r="O48" s="62"/>
      <c r="P48" s="79"/>
      <c r="Q48" s="478"/>
      <c r="R48" s="478"/>
      <c r="S48" s="478"/>
    </row>
    <row r="49" spans="2:19" s="482" customFormat="1" ht="12" customHeight="1">
      <c r="B49" s="586"/>
      <c r="C49" s="452"/>
      <c r="D49" s="533"/>
      <c r="E49" s="533"/>
      <c r="F49" s="533"/>
      <c r="G49" s="533"/>
      <c r="H49" s="533"/>
      <c r="I49" s="533"/>
      <c r="J49" s="452"/>
      <c r="K49" s="585"/>
      <c r="L49" s="67"/>
      <c r="M49" s="64"/>
      <c r="N49" s="72"/>
      <c r="O49" s="62"/>
      <c r="P49" s="79"/>
      <c r="Q49" s="478"/>
      <c r="R49" s="478"/>
      <c r="S49" s="478"/>
    </row>
    <row r="50" spans="2:19" s="482" customFormat="1" ht="12" customHeight="1">
      <c r="B50" s="586"/>
      <c r="C50" s="452"/>
      <c r="D50" s="533"/>
      <c r="E50" s="533"/>
      <c r="F50" s="533"/>
      <c r="G50" s="533"/>
      <c r="H50" s="533"/>
      <c r="I50" s="533"/>
      <c r="J50" s="452"/>
      <c r="K50" s="585"/>
      <c r="L50" s="67"/>
      <c r="M50" s="64"/>
      <c r="N50" s="72"/>
      <c r="O50" s="62"/>
      <c r="P50" s="79"/>
      <c r="Q50" s="478"/>
      <c r="R50" s="478"/>
      <c r="S50" s="478"/>
    </row>
    <row r="51" spans="2:19" s="482" customFormat="1" ht="39" customHeight="1">
      <c r="B51" s="586" t="s">
        <v>57008</v>
      </c>
      <c r="C51" s="452" t="s">
        <v>1540</v>
      </c>
      <c r="D51" s="697" t="str">
        <f>VLOOKUP(C51,'EMOP 04-2022'!A:J,2,0)</f>
        <v>PROJETO EXECUTIVO DE INSTALACAO DE INCENDIO E SPDA,CONSIDERANDO PROJETO BASICO EXISTENTE,PARA PREDIOS ESCOLARES E/OU ADMINISTRATIVOS DE 501 ATE 3000M2,APRESENTADO EM AUTOCAD,INCLUSIVE AS LEGALIZACOES PERTINENTES</v>
      </c>
      <c r="E51" s="697"/>
      <c r="F51" s="697"/>
      <c r="G51" s="697"/>
      <c r="H51" s="697"/>
      <c r="I51" s="697"/>
      <c r="J51" s="452" t="str">
        <f>VLOOKUP(C51,'EMOP 04-2022'!A:J,9,0)</f>
        <v>M2</v>
      </c>
      <c r="K51" s="585">
        <f>F54</f>
        <v>1800</v>
      </c>
      <c r="L51" s="67"/>
      <c r="M51" s="64"/>
      <c r="N51" s="72"/>
      <c r="O51" s="62"/>
      <c r="P51" s="79"/>
      <c r="Q51" s="478"/>
      <c r="R51" s="478"/>
      <c r="S51" s="478"/>
    </row>
    <row r="52" spans="2:19" s="482" customFormat="1" ht="12" customHeight="1">
      <c r="B52" s="586"/>
      <c r="C52" s="535"/>
      <c r="D52" s="535"/>
      <c r="E52" s="536"/>
      <c r="F52" s="536"/>
      <c r="G52" s="536"/>
      <c r="H52" s="536"/>
      <c r="I52" s="536"/>
      <c r="J52" s="536"/>
      <c r="K52" s="585"/>
      <c r="L52" s="67"/>
      <c r="M52" s="64"/>
      <c r="N52" s="72"/>
      <c r="O52" s="62"/>
      <c r="P52" s="79"/>
      <c r="Q52" s="478"/>
      <c r="R52" s="478"/>
      <c r="S52" s="478"/>
    </row>
    <row r="53" spans="2:19" s="482" customFormat="1" ht="12" customHeight="1">
      <c r="B53" s="586"/>
      <c r="C53" s="535"/>
      <c r="D53" s="540" t="s">
        <v>55938</v>
      </c>
      <c r="E53" s="484" t="s">
        <v>70</v>
      </c>
      <c r="F53" s="537" t="s">
        <v>71</v>
      </c>
      <c r="G53" s="536"/>
      <c r="H53" s="536"/>
      <c r="I53" s="536"/>
      <c r="J53" s="536"/>
      <c r="K53" s="585"/>
      <c r="L53" s="67"/>
      <c r="M53" s="64"/>
      <c r="N53" s="72"/>
      <c r="O53" s="62"/>
      <c r="P53" s="79"/>
      <c r="Q53" s="478"/>
      <c r="R53" s="478"/>
      <c r="S53" s="478"/>
    </row>
    <row r="54" spans="2:19" s="482" customFormat="1" ht="12" customHeight="1">
      <c r="B54" s="586"/>
      <c r="C54" s="535"/>
      <c r="D54" s="67">
        <v>45</v>
      </c>
      <c r="E54" s="67">
        <v>40</v>
      </c>
      <c r="F54" s="67">
        <f>TRUNC(D54*E54,2)</f>
        <v>1800</v>
      </c>
      <c r="G54" s="536"/>
      <c r="H54" s="536"/>
      <c r="I54" s="536"/>
      <c r="J54" s="536"/>
      <c r="K54" s="585"/>
      <c r="L54" s="67"/>
      <c r="M54" s="64"/>
      <c r="N54" s="72"/>
      <c r="O54" s="62"/>
      <c r="P54" s="79"/>
      <c r="Q54" s="478"/>
      <c r="R54" s="478"/>
      <c r="S54" s="478"/>
    </row>
    <row r="55" spans="2:19" s="482" customFormat="1" ht="12" customHeight="1">
      <c r="B55" s="586"/>
      <c r="C55" s="535"/>
      <c r="D55" s="535"/>
      <c r="E55" s="536"/>
      <c r="F55" s="536"/>
      <c r="G55" s="536"/>
      <c r="H55" s="536"/>
      <c r="I55" s="536"/>
      <c r="J55" s="536"/>
      <c r="K55" s="585"/>
      <c r="L55" s="67"/>
      <c r="M55" s="64"/>
      <c r="N55" s="72"/>
      <c r="O55" s="62"/>
      <c r="P55" s="79"/>
      <c r="Q55" s="478"/>
      <c r="R55" s="478"/>
      <c r="S55" s="478"/>
    </row>
    <row r="56" spans="2:19" s="482" customFormat="1" ht="12" customHeight="1">
      <c r="B56" s="586"/>
      <c r="C56" s="535"/>
      <c r="D56" s="535"/>
      <c r="E56" s="536"/>
      <c r="F56" s="536"/>
      <c r="G56" s="536"/>
      <c r="H56" s="536"/>
      <c r="I56" s="536"/>
      <c r="J56" s="536"/>
      <c r="K56" s="585"/>
      <c r="L56" s="67"/>
      <c r="M56" s="64"/>
      <c r="N56" s="72"/>
      <c r="O56" s="62"/>
      <c r="P56" s="79"/>
      <c r="Q56" s="478"/>
      <c r="R56" s="478"/>
      <c r="S56" s="478"/>
    </row>
    <row r="57" spans="2:19" s="482" customFormat="1" ht="12" customHeight="1">
      <c r="B57" s="586"/>
      <c r="C57" s="535"/>
      <c r="D57" s="535"/>
      <c r="E57" s="536"/>
      <c r="F57" s="536"/>
      <c r="G57" s="536"/>
      <c r="H57" s="536"/>
      <c r="I57" s="536"/>
      <c r="J57" s="536"/>
      <c r="K57" s="585"/>
      <c r="L57" s="67"/>
      <c r="M57" s="64"/>
      <c r="N57" s="72"/>
      <c r="O57" s="62"/>
      <c r="P57" s="79"/>
      <c r="Q57" s="478"/>
      <c r="R57" s="478"/>
      <c r="S57" s="478"/>
    </row>
    <row r="58" spans="2:19" s="482" customFormat="1" ht="41.25" customHeight="1">
      <c r="B58" s="586" t="s">
        <v>55609</v>
      </c>
      <c r="C58" s="452" t="s">
        <v>1768</v>
      </c>
      <c r="D58" s="697" t="str">
        <f>VLOOKUP(C58,'EMOP 04-2022'!A:J,2,0)</f>
        <v>PROJETO EXECUTIVO DE INSTALACAO ELETRICA,CONSIDERANDO O PROJETO BASICO EXISTENTE,PARA PREDIOS ESCOLARES E/OU ADMINISTRATIVOS DE 501 ATE 3000M2,APRESENTADO EM AUTOCAD,INCLUSIVE AS LEGALIZACOES PERTINENTES</v>
      </c>
      <c r="E58" s="697"/>
      <c r="F58" s="697"/>
      <c r="G58" s="697"/>
      <c r="H58" s="697"/>
      <c r="I58" s="697"/>
      <c r="J58" s="452" t="str">
        <f>VLOOKUP(C58,'EMOP 04-2022'!A:J,9,0)</f>
        <v>M2</v>
      </c>
      <c r="K58" s="585">
        <f>F61</f>
        <v>1800</v>
      </c>
      <c r="L58" s="67"/>
      <c r="M58" s="64"/>
      <c r="N58" s="72"/>
      <c r="O58" s="62"/>
      <c r="P58" s="79"/>
      <c r="Q58" s="478"/>
      <c r="R58" s="478"/>
      <c r="S58" s="478"/>
    </row>
    <row r="59" spans="2:19" s="482" customFormat="1" ht="12" customHeight="1">
      <c r="B59" s="586"/>
      <c r="C59" s="452"/>
      <c r="D59" s="533"/>
      <c r="E59" s="533"/>
      <c r="F59" s="533"/>
      <c r="G59" s="533"/>
      <c r="H59" s="533"/>
      <c r="I59" s="533"/>
      <c r="J59" s="452"/>
      <c r="K59" s="585"/>
      <c r="L59" s="67"/>
      <c r="M59" s="64"/>
      <c r="N59" s="72"/>
      <c r="O59" s="62"/>
      <c r="P59" s="79"/>
      <c r="Q59" s="478"/>
      <c r="R59" s="478"/>
      <c r="S59" s="478"/>
    </row>
    <row r="60" spans="2:19" s="482" customFormat="1" ht="12" customHeight="1">
      <c r="B60" s="586"/>
      <c r="C60" s="452"/>
      <c r="D60" s="540" t="s">
        <v>55938</v>
      </c>
      <c r="E60" s="484" t="s">
        <v>70</v>
      </c>
      <c r="F60" s="537" t="s">
        <v>71</v>
      </c>
      <c r="G60" s="533"/>
      <c r="H60" s="533"/>
      <c r="I60" s="533"/>
      <c r="J60" s="452"/>
      <c r="K60" s="585"/>
      <c r="L60" s="67"/>
      <c r="M60" s="64"/>
      <c r="N60" s="72"/>
      <c r="O60" s="62"/>
      <c r="P60" s="79"/>
      <c r="Q60" s="478"/>
      <c r="R60" s="478"/>
      <c r="S60" s="478"/>
    </row>
    <row r="61" spans="2:19" s="482" customFormat="1" ht="12" customHeight="1">
      <c r="B61" s="586"/>
      <c r="C61" s="452"/>
      <c r="D61" s="67">
        <v>45</v>
      </c>
      <c r="E61" s="67">
        <v>40</v>
      </c>
      <c r="F61" s="67">
        <f>TRUNC(D61*E61,2)</f>
        <v>1800</v>
      </c>
      <c r="G61" s="533"/>
      <c r="H61" s="533"/>
      <c r="I61" s="533"/>
      <c r="J61" s="452"/>
      <c r="K61" s="585"/>
      <c r="L61" s="67"/>
      <c r="M61" s="64"/>
      <c r="N61" s="72"/>
      <c r="O61" s="62"/>
      <c r="P61" s="79"/>
      <c r="Q61" s="478"/>
      <c r="R61" s="478"/>
      <c r="S61" s="478"/>
    </row>
    <row r="62" spans="2:19" s="482" customFormat="1" ht="12" customHeight="1">
      <c r="B62" s="586"/>
      <c r="C62" s="452"/>
      <c r="D62" s="533"/>
      <c r="E62" s="533"/>
      <c r="F62" s="533"/>
      <c r="G62" s="533"/>
      <c r="H62" s="533"/>
      <c r="I62" s="533"/>
      <c r="J62" s="452"/>
      <c r="K62" s="585"/>
      <c r="L62" s="67"/>
      <c r="M62" s="64"/>
      <c r="N62" s="72"/>
      <c r="O62" s="62"/>
      <c r="P62" s="79"/>
      <c r="Q62" s="478"/>
      <c r="R62" s="478"/>
      <c r="S62" s="478"/>
    </row>
    <row r="63" spans="2:19" s="482" customFormat="1" ht="12" customHeight="1">
      <c r="B63" s="586"/>
      <c r="C63" s="452"/>
      <c r="D63" s="533"/>
      <c r="E63" s="533"/>
      <c r="F63" s="533"/>
      <c r="G63" s="533"/>
      <c r="H63" s="533"/>
      <c r="I63" s="533"/>
      <c r="J63" s="452"/>
      <c r="K63" s="585"/>
      <c r="L63" s="67"/>
      <c r="M63" s="64"/>
      <c r="N63" s="72"/>
      <c r="O63" s="62"/>
      <c r="P63" s="79"/>
      <c r="Q63" s="478"/>
      <c r="R63" s="478"/>
      <c r="S63" s="478"/>
    </row>
    <row r="64" spans="2:19" s="482" customFormat="1" ht="43.5" customHeight="1">
      <c r="B64" s="586" t="s">
        <v>62782</v>
      </c>
      <c r="C64" s="452" t="s">
        <v>1313</v>
      </c>
      <c r="D64" s="697" t="str">
        <f>VLOOKUP(C64,'EMOP 04-2022'!A:J,2,0)</f>
        <v>PROJETO EXECUTIVO DE INSTALACAO DE ESGOTO SANITARIO E AGUASPLUVIAIS PARA PREDIOS ESCOLARES E/OU ADMINISTRATIVOS DE 501ATE 3.000M2,INCLUSIVE PROJETO BASICO,APRESENTADO EM AUTOCAD,INCLUSIVE AS LEGALIZACOES PERTINENTES</v>
      </c>
      <c r="E64" s="697"/>
      <c r="F64" s="697"/>
      <c r="G64" s="697"/>
      <c r="H64" s="697"/>
      <c r="I64" s="697"/>
      <c r="J64" s="452" t="str">
        <f>VLOOKUP(C64,'EMOP 04-2022'!A:J,9,0)</f>
        <v>M2</v>
      </c>
      <c r="K64" s="585">
        <f>F67</f>
        <v>1800</v>
      </c>
      <c r="L64" s="67"/>
      <c r="M64" s="64"/>
      <c r="N64" s="72"/>
      <c r="O64" s="62"/>
      <c r="P64" s="79"/>
      <c r="Q64" s="478"/>
      <c r="R64" s="478"/>
      <c r="S64" s="478"/>
    </row>
    <row r="65" spans="2:19" s="482" customFormat="1" ht="12" customHeight="1">
      <c r="B65" s="586"/>
      <c r="C65" s="452"/>
      <c r="D65" s="533"/>
      <c r="E65" s="533"/>
      <c r="F65" s="533"/>
      <c r="G65" s="533"/>
      <c r="H65" s="533"/>
      <c r="I65" s="533"/>
      <c r="J65" s="452"/>
      <c r="K65" s="585"/>
      <c r="L65" s="67"/>
      <c r="M65" s="64"/>
      <c r="N65" s="72"/>
      <c r="O65" s="62"/>
      <c r="P65" s="79"/>
      <c r="Q65" s="478"/>
      <c r="R65" s="478"/>
      <c r="S65" s="478"/>
    </row>
    <row r="66" spans="2:19" s="482" customFormat="1" ht="12" customHeight="1">
      <c r="B66" s="586"/>
      <c r="C66" s="452"/>
      <c r="D66" s="540" t="s">
        <v>55938</v>
      </c>
      <c r="E66" s="484" t="s">
        <v>70</v>
      </c>
      <c r="F66" s="537" t="s">
        <v>71</v>
      </c>
      <c r="G66" s="533"/>
      <c r="H66" s="533"/>
      <c r="I66" s="533"/>
      <c r="J66" s="452"/>
      <c r="K66" s="585"/>
      <c r="L66" s="67"/>
      <c r="M66" s="64"/>
      <c r="N66" s="72"/>
      <c r="O66" s="62"/>
      <c r="P66" s="79"/>
      <c r="Q66" s="478"/>
      <c r="R66" s="478"/>
      <c r="S66" s="478"/>
    </row>
    <row r="67" spans="2:19" s="482" customFormat="1" ht="12" customHeight="1">
      <c r="B67" s="586"/>
      <c r="C67" s="452"/>
      <c r="D67" s="67">
        <v>45</v>
      </c>
      <c r="E67" s="67">
        <v>40</v>
      </c>
      <c r="F67" s="67">
        <f>TRUNC(D67*E67,2)</f>
        <v>1800</v>
      </c>
      <c r="G67" s="533"/>
      <c r="H67" s="533"/>
      <c r="I67" s="533"/>
      <c r="J67" s="452"/>
      <c r="K67" s="585"/>
      <c r="L67" s="67"/>
      <c r="M67" s="64"/>
      <c r="N67" s="72"/>
      <c r="O67" s="62"/>
      <c r="P67" s="79"/>
      <c r="Q67" s="478"/>
      <c r="R67" s="478"/>
      <c r="S67" s="478"/>
    </row>
    <row r="68" spans="2:19" s="482" customFormat="1" ht="12" customHeight="1">
      <c r="B68" s="586"/>
      <c r="C68" s="452"/>
      <c r="D68" s="533"/>
      <c r="E68" s="533"/>
      <c r="F68" s="533"/>
      <c r="G68" s="533"/>
      <c r="H68" s="533"/>
      <c r="I68" s="533"/>
      <c r="J68" s="452"/>
      <c r="K68" s="585"/>
      <c r="L68" s="67"/>
      <c r="M68" s="64"/>
      <c r="N68" s="72"/>
      <c r="O68" s="62"/>
      <c r="P68" s="79"/>
      <c r="Q68" s="478"/>
      <c r="R68" s="478"/>
      <c r="S68" s="478"/>
    </row>
    <row r="69" spans="2:19" s="482" customFormat="1" ht="38.25" customHeight="1">
      <c r="B69" s="586" t="s">
        <v>62783</v>
      </c>
      <c r="C69" s="452" t="s">
        <v>1706</v>
      </c>
      <c r="D69" s="697" t="str">
        <f>VLOOKUP(C69,'EMOP 04-2022'!A:J,2,0)</f>
        <v>PROJETO EXECUTIVO DE INSTALACAO HIDRAULICA,CONSIDERANDO O PROJETO BASICO EXISTENTE,PARA PREDIOS ESCOLARES E/OU ADMINISTRATIVOS DE 501 ATE 3000M2,APRESENTADO EM AUTOCAD,INCLUSIVE AS LEGALIZACOES PERTINENTES</v>
      </c>
      <c r="E69" s="697"/>
      <c r="F69" s="697"/>
      <c r="G69" s="697"/>
      <c r="H69" s="697"/>
      <c r="I69" s="697"/>
      <c r="J69" s="452" t="str">
        <f>VLOOKUP(C69,'EMOP 04-2022'!A:J,9,0)</f>
        <v>M2</v>
      </c>
      <c r="K69" s="585">
        <f>F72</f>
        <v>1800</v>
      </c>
      <c r="L69" s="67"/>
      <c r="M69" s="64"/>
      <c r="N69" s="72"/>
      <c r="O69" s="62"/>
      <c r="P69" s="79"/>
      <c r="Q69" s="478"/>
      <c r="R69" s="478"/>
      <c r="S69" s="478"/>
    </row>
    <row r="70" spans="2:19" s="482" customFormat="1" ht="12" customHeight="1">
      <c r="B70" s="586"/>
      <c r="C70" s="452"/>
      <c r="D70" s="533"/>
      <c r="E70" s="533"/>
      <c r="F70" s="533"/>
      <c r="G70" s="533"/>
      <c r="H70" s="533"/>
      <c r="I70" s="533"/>
      <c r="J70" s="452"/>
      <c r="K70" s="585"/>
      <c r="L70" s="67"/>
      <c r="M70" s="64"/>
      <c r="N70" s="72"/>
      <c r="O70" s="62"/>
      <c r="P70" s="79"/>
      <c r="Q70" s="478"/>
      <c r="R70" s="478"/>
      <c r="S70" s="478"/>
    </row>
    <row r="71" spans="2:19" s="482" customFormat="1" ht="12" customHeight="1">
      <c r="B71" s="586"/>
      <c r="C71" s="452"/>
      <c r="D71" s="540" t="s">
        <v>55938</v>
      </c>
      <c r="E71" s="484" t="s">
        <v>70</v>
      </c>
      <c r="F71" s="537" t="s">
        <v>71</v>
      </c>
      <c r="G71" s="533"/>
      <c r="H71" s="533"/>
      <c r="I71" s="533"/>
      <c r="J71" s="452"/>
      <c r="K71" s="585"/>
      <c r="L71" s="67"/>
      <c r="M71" s="64"/>
      <c r="N71" s="72"/>
      <c r="O71" s="62"/>
      <c r="P71" s="79"/>
      <c r="Q71" s="478"/>
      <c r="R71" s="478"/>
      <c r="S71" s="478"/>
    </row>
    <row r="72" spans="2:19" s="482" customFormat="1" ht="12" customHeight="1">
      <c r="B72" s="586"/>
      <c r="C72" s="452"/>
      <c r="D72" s="67">
        <v>45</v>
      </c>
      <c r="E72" s="67">
        <v>40</v>
      </c>
      <c r="F72" s="67">
        <f>TRUNC(D72*E72,2)</f>
        <v>1800</v>
      </c>
      <c r="G72" s="533"/>
      <c r="H72" s="533"/>
      <c r="I72" s="533"/>
      <c r="J72" s="452"/>
      <c r="K72" s="585"/>
      <c r="L72" s="67"/>
      <c r="M72" s="64"/>
      <c r="N72" s="72"/>
      <c r="O72" s="62"/>
      <c r="P72" s="79"/>
      <c r="Q72" s="478"/>
      <c r="R72" s="478"/>
      <c r="S72" s="478"/>
    </row>
    <row r="73" spans="2:19" s="482" customFormat="1" ht="12" customHeight="1">
      <c r="B73" s="586"/>
      <c r="C73" s="452"/>
      <c r="D73" s="533"/>
      <c r="E73" s="533"/>
      <c r="F73" s="533"/>
      <c r="G73" s="533"/>
      <c r="H73" s="533"/>
      <c r="I73" s="533"/>
      <c r="J73" s="452"/>
      <c r="K73" s="585"/>
      <c r="L73" s="67"/>
      <c r="M73" s="64"/>
      <c r="N73" s="72"/>
      <c r="O73" s="62"/>
      <c r="P73" s="79"/>
      <c r="Q73" s="478"/>
      <c r="R73" s="478"/>
      <c r="S73" s="478"/>
    </row>
    <row r="74" spans="2:19" s="482" customFormat="1" ht="12" customHeight="1">
      <c r="B74" s="586"/>
      <c r="C74" s="452"/>
      <c r="D74" s="533"/>
      <c r="E74" s="533"/>
      <c r="F74" s="533"/>
      <c r="G74" s="533"/>
      <c r="H74" s="533"/>
      <c r="I74" s="533"/>
      <c r="J74" s="452"/>
      <c r="K74" s="585"/>
      <c r="L74" s="67"/>
      <c r="M74" s="64"/>
      <c r="N74" s="72"/>
      <c r="O74" s="62"/>
      <c r="P74" s="79"/>
      <c r="Q74" s="478"/>
      <c r="R74" s="478"/>
      <c r="S74" s="478"/>
    </row>
    <row r="75" spans="2:19" s="482" customFormat="1" ht="12" customHeight="1">
      <c r="B75" s="586"/>
      <c r="C75" s="452"/>
      <c r="D75" s="533"/>
      <c r="E75" s="533"/>
      <c r="F75" s="533"/>
      <c r="G75" s="533"/>
      <c r="H75" s="533"/>
      <c r="I75" s="533"/>
      <c r="J75" s="452"/>
      <c r="K75" s="585"/>
      <c r="L75" s="67"/>
      <c r="M75" s="64"/>
      <c r="N75" s="72"/>
      <c r="O75" s="62"/>
      <c r="P75" s="79"/>
      <c r="Q75" s="478"/>
      <c r="R75" s="478"/>
      <c r="S75" s="478"/>
    </row>
    <row r="76" spans="2:19" s="482" customFormat="1" ht="37.5" customHeight="1">
      <c r="B76" s="586" t="s">
        <v>62784</v>
      </c>
      <c r="C76" s="452" t="s">
        <v>1443</v>
      </c>
      <c r="D76" s="697" t="str">
        <f>VLOOKUP(C76,'EMOP 04-2022'!A:J,2,0)</f>
        <v>PROJETO EXECUTIVO DE VIA PARA VEICULOS E PEDESTRES EM RUAS E AVENIDAS URBANAS,COM CALCADAS EM AMBOS OS LADOS E 2 FAIXASDE ROLAMENTO COM LARGURA MAXIMA DE 13M,APRESENTADO EM AUTOCAD NOS PADROES DA CONTRATANTE</v>
      </c>
      <c r="E76" s="697"/>
      <c r="F76" s="697"/>
      <c r="G76" s="697"/>
      <c r="H76" s="697"/>
      <c r="I76" s="697"/>
      <c r="J76" s="452" t="str">
        <f>VLOOKUP(C76,'EMOP 04-2022'!A:J,9,0)</f>
        <v>HA</v>
      </c>
      <c r="K76" s="585">
        <f>E79</f>
        <v>0.317</v>
      </c>
      <c r="L76" s="67"/>
      <c r="M76" s="64"/>
      <c r="N76" s="72"/>
      <c r="O76" s="62"/>
      <c r="P76" s="79"/>
      <c r="Q76" s="478"/>
      <c r="R76" s="478"/>
      <c r="S76" s="478"/>
    </row>
    <row r="77" spans="2:19" s="482" customFormat="1" ht="12" customHeight="1">
      <c r="B77" s="586"/>
      <c r="C77" s="452"/>
      <c r="D77" s="533"/>
      <c r="E77" s="533"/>
      <c r="F77" s="533"/>
      <c r="G77" s="533"/>
      <c r="H77" s="533"/>
      <c r="I77" s="533"/>
      <c r="J77" s="452"/>
      <c r="K77" s="585"/>
      <c r="L77" s="67"/>
      <c r="M77" s="64"/>
      <c r="N77" s="72"/>
      <c r="O77" s="62"/>
      <c r="P77" s="79"/>
      <c r="Q77" s="478"/>
      <c r="R77" s="478"/>
      <c r="S77" s="478"/>
    </row>
    <row r="78" spans="2:19" s="482" customFormat="1" ht="12" customHeight="1">
      <c r="B78" s="586"/>
      <c r="C78" s="452"/>
      <c r="D78" s="540" t="s">
        <v>75</v>
      </c>
      <c r="E78" s="484" t="s">
        <v>57010</v>
      </c>
      <c r="F78" s="537"/>
      <c r="G78" s="533"/>
      <c r="H78" s="533"/>
      <c r="I78" s="533"/>
      <c r="J78" s="452"/>
      <c r="K78" s="585"/>
      <c r="L78" s="67"/>
      <c r="M78" s="64"/>
      <c r="N78" s="72"/>
      <c r="O78" s="62"/>
      <c r="P78" s="79"/>
      <c r="Q78" s="478"/>
      <c r="R78" s="478"/>
      <c r="S78" s="478"/>
    </row>
    <row r="79" spans="2:19" s="482" customFormat="1" ht="12" customHeight="1">
      <c r="B79" s="586"/>
      <c r="C79" s="452"/>
      <c r="D79" s="67">
        <v>3170</v>
      </c>
      <c r="E79" s="67">
        <f>D79/10000</f>
        <v>0.317</v>
      </c>
      <c r="F79" s="67"/>
      <c r="G79" s="533"/>
      <c r="H79" s="533"/>
      <c r="I79" s="533"/>
      <c r="J79" s="452"/>
      <c r="K79" s="585"/>
      <c r="L79" s="67"/>
      <c r="M79" s="64"/>
      <c r="N79" s="72"/>
      <c r="O79" s="62"/>
      <c r="P79" s="79"/>
      <c r="Q79" s="478"/>
      <c r="R79" s="478"/>
      <c r="S79" s="478"/>
    </row>
    <row r="80" spans="2:19" s="482" customFormat="1" ht="12" customHeight="1">
      <c r="B80" s="586"/>
      <c r="C80" s="452"/>
      <c r="D80" s="533"/>
      <c r="E80" s="533"/>
      <c r="F80" s="533"/>
      <c r="G80" s="533"/>
      <c r="H80" s="533"/>
      <c r="I80" s="533"/>
      <c r="J80" s="452"/>
      <c r="K80" s="585"/>
      <c r="L80" s="67"/>
      <c r="M80" s="64"/>
      <c r="N80" s="72"/>
      <c r="O80" s="62"/>
      <c r="P80" s="79"/>
      <c r="Q80" s="478"/>
      <c r="R80" s="478"/>
      <c r="S80" s="478"/>
    </row>
    <row r="81" spans="2:19" s="482" customFormat="1" ht="20.25" customHeight="1">
      <c r="B81" s="586" t="s">
        <v>62785</v>
      </c>
      <c r="C81" s="452" t="s">
        <v>1423</v>
      </c>
      <c r="D81" s="697" t="str">
        <f>VLOOKUP(C81,'EMOP 04-2022'!A:J,2,0)</f>
        <v>PROJETO EXECUTIVO DE SISTEMA DE DRENAGEM ATE 20.000M2,APRESENTADO EM AUTOCAD</v>
      </c>
      <c r="E81" s="697"/>
      <c r="F81" s="697"/>
      <c r="G81" s="697"/>
      <c r="H81" s="697"/>
      <c r="I81" s="697"/>
      <c r="J81" s="452" t="str">
        <f>VLOOKUP(C81,'EMOP 04-2022'!A:J,9,0)</f>
        <v>M2</v>
      </c>
      <c r="K81" s="585">
        <f>D84</f>
        <v>3170</v>
      </c>
      <c r="L81" s="67"/>
      <c r="M81" s="64"/>
      <c r="N81" s="72"/>
      <c r="O81" s="62"/>
      <c r="P81" s="79"/>
      <c r="Q81" s="478"/>
      <c r="R81" s="478"/>
      <c r="S81" s="478"/>
    </row>
    <row r="82" spans="2:19" s="482" customFormat="1" ht="12" customHeight="1">
      <c r="B82" s="586"/>
      <c r="C82" s="452"/>
      <c r="D82" s="452"/>
      <c r="E82" s="452"/>
      <c r="F82" s="452"/>
      <c r="G82" s="452"/>
      <c r="H82" s="452"/>
      <c r="I82" s="452"/>
      <c r="J82" s="452"/>
      <c r="K82" s="585"/>
      <c r="L82" s="67"/>
      <c r="M82" s="64"/>
      <c r="N82" s="72"/>
      <c r="O82" s="62"/>
      <c r="P82" s="79"/>
      <c r="Q82" s="478"/>
      <c r="R82" s="478"/>
      <c r="S82" s="478"/>
    </row>
    <row r="83" spans="2:19" s="482" customFormat="1" ht="12" customHeight="1">
      <c r="B83" s="586"/>
      <c r="C83" s="452"/>
      <c r="D83" s="540" t="s">
        <v>75</v>
      </c>
      <c r="E83" s="484"/>
      <c r="F83" s="537"/>
      <c r="G83" s="452"/>
      <c r="H83" s="452"/>
      <c r="I83" s="452"/>
      <c r="J83" s="452"/>
      <c r="K83" s="585"/>
      <c r="L83" s="67"/>
      <c r="M83" s="64"/>
      <c r="N83" s="72"/>
      <c r="O83" s="62"/>
      <c r="P83" s="79"/>
      <c r="Q83" s="478"/>
      <c r="R83" s="478"/>
      <c r="S83" s="478"/>
    </row>
    <row r="84" spans="2:19" s="482" customFormat="1" ht="12" customHeight="1">
      <c r="B84" s="586"/>
      <c r="C84" s="452"/>
      <c r="D84" s="67">
        <f>D79</f>
        <v>3170</v>
      </c>
      <c r="E84" s="67"/>
      <c r="F84" s="67"/>
      <c r="G84" s="452"/>
      <c r="H84" s="452"/>
      <c r="I84" s="452"/>
      <c r="J84" s="452"/>
      <c r="K84" s="585"/>
      <c r="L84" s="67"/>
      <c r="M84" s="64"/>
      <c r="N84" s="72"/>
      <c r="O84" s="62"/>
      <c r="P84" s="79"/>
      <c r="Q84" s="478"/>
      <c r="R84" s="478"/>
      <c r="S84" s="478"/>
    </row>
    <row r="85" spans="2:19" s="482" customFormat="1" ht="12" customHeight="1">
      <c r="B85" s="586"/>
      <c r="C85" s="452"/>
      <c r="D85" s="452"/>
      <c r="E85" s="452"/>
      <c r="F85" s="452"/>
      <c r="G85" s="452"/>
      <c r="H85" s="452"/>
      <c r="I85" s="452"/>
      <c r="J85" s="452"/>
      <c r="K85" s="585"/>
      <c r="L85" s="67"/>
      <c r="M85" s="64"/>
      <c r="N85" s="72"/>
      <c r="O85" s="62"/>
      <c r="P85" s="79"/>
      <c r="Q85" s="478"/>
      <c r="R85" s="478"/>
      <c r="S85" s="478"/>
    </row>
    <row r="86" spans="2:19" s="482" customFormat="1" ht="12" customHeight="1">
      <c r="B86" s="586"/>
      <c r="C86" s="452"/>
      <c r="D86" s="452"/>
      <c r="E86" s="452"/>
      <c r="F86" s="452"/>
      <c r="G86" s="452"/>
      <c r="H86" s="452"/>
      <c r="I86" s="452"/>
      <c r="J86" s="452"/>
      <c r="K86" s="585"/>
      <c r="L86" s="67"/>
      <c r="M86" s="64"/>
      <c r="N86" s="72"/>
      <c r="O86" s="62"/>
      <c r="P86" s="79"/>
      <c r="Q86" s="478"/>
      <c r="R86" s="478"/>
      <c r="S86" s="478"/>
    </row>
    <row r="87" spans="2:19" s="34" customFormat="1" ht="12" customHeight="1">
      <c r="B87" s="698" t="s">
        <v>57132</v>
      </c>
      <c r="C87" s="699"/>
      <c r="D87" s="699"/>
      <c r="E87" s="700"/>
      <c r="F87" s="700"/>
      <c r="G87" s="700"/>
      <c r="H87" s="700"/>
      <c r="I87" s="700"/>
      <c r="J87" s="700"/>
      <c r="K87" s="701"/>
      <c r="L87" s="67"/>
      <c r="M87" s="64"/>
      <c r="N87" s="72"/>
      <c r="O87" s="62"/>
      <c r="P87" s="79"/>
      <c r="Q87" s="24"/>
      <c r="R87" s="24"/>
      <c r="S87" s="24"/>
    </row>
    <row r="88" spans="2:19" s="34" customFormat="1" ht="56.25" customHeight="1">
      <c r="B88" s="586" t="s">
        <v>21</v>
      </c>
      <c r="C88" s="399" t="s">
        <v>3452</v>
      </c>
      <c r="D88" s="697" t="str">
        <f>VLOOKUP(C88,'EMOP 04-2022'!A:J,2,0)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88" s="697"/>
      <c r="F88" s="697"/>
      <c r="G88" s="697"/>
      <c r="H88" s="697"/>
      <c r="I88" s="697"/>
      <c r="J88" s="452" t="str">
        <f>VLOOKUP(C88,'EMOP 04-2022'!A:J,9,0)</f>
        <v>M2XMES</v>
      </c>
      <c r="K88" s="585">
        <f>G90</f>
        <v>1890</v>
      </c>
      <c r="L88" s="67"/>
      <c r="M88" s="64"/>
      <c r="N88" s="72"/>
      <c r="O88" s="62"/>
      <c r="P88" s="79"/>
      <c r="Q88" s="24"/>
      <c r="R88" s="24"/>
      <c r="S88" s="24"/>
    </row>
    <row r="89" spans="2:19" s="34" customFormat="1" ht="12" customHeight="1">
      <c r="B89" s="584"/>
      <c r="C89" s="478"/>
      <c r="D89" s="516" t="s">
        <v>69</v>
      </c>
      <c r="E89" s="516" t="s">
        <v>73</v>
      </c>
      <c r="F89" s="516" t="s">
        <v>77</v>
      </c>
      <c r="G89" s="516" t="s">
        <v>71</v>
      </c>
      <c r="H89" s="516"/>
      <c r="I89" s="534"/>
      <c r="J89" s="534"/>
      <c r="K89" s="585"/>
      <c r="L89" s="67"/>
      <c r="M89" s="64"/>
      <c r="N89" s="72"/>
      <c r="O89" s="62"/>
      <c r="P89" s="79"/>
      <c r="Q89" s="24"/>
      <c r="R89" s="24"/>
      <c r="S89" s="24"/>
    </row>
    <row r="90" spans="2:19" s="34" customFormat="1" ht="12" customHeight="1">
      <c r="B90" s="584"/>
      <c r="C90" s="478"/>
      <c r="D90" s="516">
        <v>45</v>
      </c>
      <c r="E90" s="516">
        <v>10.5</v>
      </c>
      <c r="F90" s="516">
        <v>4</v>
      </c>
      <c r="G90" s="516">
        <f>D90*E90*F90</f>
        <v>1890</v>
      </c>
      <c r="H90" s="516"/>
      <c r="I90" s="534"/>
      <c r="J90" s="534"/>
      <c r="K90" s="585"/>
      <c r="L90" s="67"/>
      <c r="M90" s="64"/>
      <c r="N90" s="72"/>
      <c r="O90" s="62"/>
      <c r="P90" s="79"/>
      <c r="Q90" s="24"/>
      <c r="R90" s="24"/>
      <c r="S90" s="24"/>
    </row>
    <row r="91" spans="2:19" s="34" customFormat="1" ht="12" customHeight="1">
      <c r="B91" s="584"/>
      <c r="C91" s="478"/>
      <c r="D91" s="516"/>
      <c r="E91" s="516"/>
      <c r="F91" s="516"/>
      <c r="G91" s="516"/>
      <c r="H91" s="516"/>
      <c r="I91" s="534"/>
      <c r="J91" s="534"/>
      <c r="K91" s="585"/>
      <c r="L91" s="67"/>
      <c r="M91" s="64"/>
      <c r="N91" s="72"/>
      <c r="O91" s="62"/>
      <c r="P91" s="79"/>
      <c r="Q91" s="24"/>
      <c r="R91" s="24"/>
      <c r="S91" s="24"/>
    </row>
    <row r="92" spans="2:19" s="482" customFormat="1" ht="12" customHeight="1">
      <c r="B92" s="707" t="s">
        <v>57090</v>
      </c>
      <c r="C92" s="704"/>
      <c r="D92" s="704"/>
      <c r="E92" s="704"/>
      <c r="F92" s="704"/>
      <c r="G92" s="704"/>
      <c r="H92" s="704"/>
      <c r="I92" s="704"/>
      <c r="J92" s="704"/>
      <c r="K92" s="708"/>
      <c r="L92" s="67"/>
      <c r="M92" s="64"/>
      <c r="N92" s="72"/>
      <c r="O92" s="62"/>
      <c r="P92" s="79"/>
      <c r="Q92" s="478"/>
      <c r="R92" s="478"/>
      <c r="S92" s="478"/>
    </row>
    <row r="93" spans="2:19" s="482" customFormat="1" ht="12" customHeight="1">
      <c r="B93" s="584"/>
      <c r="C93" s="478"/>
      <c r="D93" s="516"/>
      <c r="E93" s="516"/>
      <c r="F93" s="516"/>
      <c r="G93" s="516"/>
      <c r="H93" s="516"/>
      <c r="I93" s="534"/>
      <c r="J93" s="534"/>
      <c r="K93" s="585"/>
      <c r="L93" s="67"/>
      <c r="M93" s="64"/>
      <c r="N93" s="72"/>
      <c r="O93" s="62"/>
      <c r="P93" s="79"/>
      <c r="Q93" s="478"/>
      <c r="R93" s="478"/>
      <c r="S93" s="478"/>
    </row>
    <row r="94" spans="2:19" s="34" customFormat="1" ht="36.75" customHeight="1">
      <c r="B94" s="584" t="s">
        <v>26268</v>
      </c>
      <c r="C94" s="485" t="s">
        <v>2779</v>
      </c>
      <c r="D94" s="697" t="str">
        <f>VLOOKUP(C94,'EMOP 04-2022'!A:J,2,0)</f>
        <v>CARGA E DESCARGA MANUAL DE ANDAIME TUBULAR,INCLUSIVE TEMPO DE ESPERA DO CAMINHAO,CONSIDERANDO-SE A AREA DE PROJECAO VERTICAL</v>
      </c>
      <c r="E94" s="697"/>
      <c r="F94" s="697"/>
      <c r="G94" s="697"/>
      <c r="H94" s="697"/>
      <c r="I94" s="697"/>
      <c r="J94" s="452" t="str">
        <f>VLOOKUP(C94,'EMOP 04-2022'!A:J,9,0)</f>
        <v>M2</v>
      </c>
      <c r="K94" s="585">
        <f>F96</f>
        <v>472.5</v>
      </c>
      <c r="L94" s="67"/>
      <c r="M94" s="64"/>
      <c r="N94" s="72"/>
      <c r="O94" s="62"/>
      <c r="P94" s="79"/>
      <c r="Q94" s="24"/>
      <c r="R94" s="24"/>
      <c r="S94" s="24"/>
    </row>
    <row r="95" spans="2:19" s="34" customFormat="1" ht="12" customHeight="1">
      <c r="B95" s="584"/>
      <c r="C95" s="485"/>
      <c r="D95" s="516" t="s">
        <v>69</v>
      </c>
      <c r="E95" s="516" t="s">
        <v>73</v>
      </c>
      <c r="F95" s="540" t="s">
        <v>75</v>
      </c>
      <c r="G95" s="534"/>
      <c r="H95" s="534"/>
      <c r="I95" s="534"/>
      <c r="J95" s="484"/>
      <c r="K95" s="585"/>
      <c r="L95" s="67"/>
      <c r="M95" s="64"/>
      <c r="N95" s="72"/>
      <c r="O95" s="62"/>
      <c r="P95" s="79"/>
      <c r="Q95" s="24"/>
      <c r="R95" s="24"/>
      <c r="S95" s="24"/>
    </row>
    <row r="96" spans="2:19" s="34" customFormat="1" ht="12" customHeight="1">
      <c r="B96" s="584"/>
      <c r="C96" s="485"/>
      <c r="D96" s="516">
        <f>D90</f>
        <v>45</v>
      </c>
      <c r="E96" s="516">
        <f>E90</f>
        <v>10.5</v>
      </c>
      <c r="F96" s="516">
        <f>D96*E96</f>
        <v>472.5</v>
      </c>
      <c r="G96" s="516"/>
      <c r="H96" s="534"/>
      <c r="I96" s="534"/>
      <c r="J96" s="484"/>
      <c r="K96" s="585"/>
      <c r="L96" s="67"/>
      <c r="M96" s="64"/>
      <c r="N96" s="72"/>
      <c r="O96" s="62"/>
      <c r="P96" s="79"/>
      <c r="Q96" s="24"/>
      <c r="R96" s="24"/>
      <c r="S96" s="24"/>
    </row>
    <row r="97" spans="2:19" s="34" customFormat="1" ht="12" customHeight="1">
      <c r="B97" s="584"/>
      <c r="C97" s="485"/>
      <c r="D97" s="516"/>
      <c r="E97" s="516"/>
      <c r="F97" s="516"/>
      <c r="G97" s="516"/>
      <c r="H97" s="534"/>
      <c r="I97" s="534"/>
      <c r="J97" s="484"/>
      <c r="K97" s="585"/>
      <c r="L97" s="67"/>
      <c r="M97" s="64"/>
      <c r="N97" s="72"/>
      <c r="O97" s="62"/>
      <c r="P97" s="79"/>
      <c r="Q97" s="24"/>
      <c r="R97" s="24"/>
      <c r="S97" s="24"/>
    </row>
    <row r="98" spans="2:19" s="34" customFormat="1" ht="12" customHeight="1">
      <c r="B98" s="584"/>
      <c r="C98" s="485"/>
      <c r="D98" s="534"/>
      <c r="E98" s="534"/>
      <c r="F98" s="534"/>
      <c r="G98" s="534"/>
      <c r="H98" s="534"/>
      <c r="I98" s="534"/>
      <c r="J98" s="484"/>
      <c r="K98" s="585"/>
      <c r="L98" s="67"/>
      <c r="M98" s="64"/>
      <c r="N98" s="72"/>
      <c r="O98" s="62"/>
      <c r="P98" s="79"/>
      <c r="Q98" s="24"/>
      <c r="R98" s="24"/>
      <c r="S98" s="24"/>
    </row>
    <row r="99" spans="2:19" s="34" customFormat="1" ht="12" customHeight="1">
      <c r="B99" s="584"/>
      <c r="C99" s="485"/>
      <c r="D99" s="534"/>
      <c r="E99" s="534"/>
      <c r="F99" s="534"/>
      <c r="G99" s="534"/>
      <c r="H99" s="534"/>
      <c r="I99" s="534"/>
      <c r="J99" s="484"/>
      <c r="K99" s="585"/>
      <c r="L99" s="67"/>
      <c r="M99" s="64"/>
      <c r="N99" s="72"/>
      <c r="O99" s="62"/>
      <c r="P99" s="79"/>
      <c r="Q99" s="24"/>
      <c r="R99" s="24"/>
      <c r="S99" s="24"/>
    </row>
    <row r="100" spans="2:19" s="34" customFormat="1" ht="33.75" customHeight="1">
      <c r="B100" s="584" t="s">
        <v>26271</v>
      </c>
      <c r="C100" s="485" t="s">
        <v>3423</v>
      </c>
      <c r="D100" s="697" t="str">
        <f>VLOOKUP(C100,'EMOP 04-2022'!A:J,2,0)</f>
        <v>PLATAFORMA OU PASSARELA DE MADEIRA DE 1ª,CONSIDERANDO-SE APROVEITAMENTO DA  MADEIRA 20 VEZES,EXCLUSIVE ANDAIME OU OUTROSUPORTE E MOVIMENTACAO(VIDE ITEM 05.008.0008)</v>
      </c>
      <c r="E100" s="697"/>
      <c r="F100" s="697"/>
      <c r="G100" s="697"/>
      <c r="H100" s="697"/>
      <c r="I100" s="697"/>
      <c r="J100" s="452" t="str">
        <f>VLOOKUP(C100,'EMOP 04-2022'!A:J,9,0)</f>
        <v>M2</v>
      </c>
      <c r="K100" s="585">
        <f>F103</f>
        <v>40.5</v>
      </c>
      <c r="L100" s="67"/>
      <c r="M100" s="64"/>
      <c r="N100" s="72"/>
      <c r="O100" s="62"/>
      <c r="P100" s="79"/>
      <c r="Q100" s="24"/>
      <c r="R100" s="24"/>
      <c r="S100" s="24"/>
    </row>
    <row r="101" spans="2:19" s="34" customFormat="1" ht="12" customHeight="1">
      <c r="B101" s="584"/>
      <c r="C101" s="485"/>
      <c r="D101" s="534"/>
      <c r="E101" s="534"/>
      <c r="F101" s="534"/>
      <c r="G101" s="534"/>
      <c r="H101" s="534"/>
      <c r="I101" s="534"/>
      <c r="J101" s="484"/>
      <c r="K101" s="585"/>
      <c r="L101" s="67"/>
      <c r="M101" s="64"/>
      <c r="N101" s="72"/>
      <c r="O101" s="62"/>
      <c r="P101" s="79"/>
      <c r="Q101" s="24"/>
      <c r="R101" s="24"/>
      <c r="S101" s="24"/>
    </row>
    <row r="102" spans="2:19" s="34" customFormat="1" ht="12" customHeight="1">
      <c r="B102" s="584"/>
      <c r="C102" s="485"/>
      <c r="D102" s="516" t="s">
        <v>69</v>
      </c>
      <c r="E102" s="516" t="s">
        <v>70</v>
      </c>
      <c r="F102" s="516" t="s">
        <v>75</v>
      </c>
      <c r="G102" s="534"/>
      <c r="H102" s="534"/>
      <c r="I102" s="534"/>
      <c r="J102" s="484"/>
      <c r="K102" s="585"/>
      <c r="L102" s="67"/>
      <c r="M102" s="64"/>
      <c r="N102" s="72"/>
      <c r="O102" s="62"/>
      <c r="P102" s="79"/>
      <c r="Q102" s="24"/>
      <c r="R102" s="24"/>
      <c r="S102" s="24"/>
    </row>
    <row r="103" spans="2:19" s="34" customFormat="1" ht="12" customHeight="1">
      <c r="B103" s="584"/>
      <c r="C103" s="485"/>
      <c r="D103" s="516">
        <f>D96</f>
        <v>45</v>
      </c>
      <c r="E103" s="516">
        <v>0.9</v>
      </c>
      <c r="F103" s="516">
        <f>D103*E103</f>
        <v>40.5</v>
      </c>
      <c r="G103" s="534"/>
      <c r="H103" s="534"/>
      <c r="I103" s="534"/>
      <c r="J103" s="484"/>
      <c r="K103" s="585"/>
      <c r="L103" s="67"/>
      <c r="M103" s="64"/>
      <c r="N103" s="72"/>
      <c r="O103" s="62"/>
      <c r="P103" s="79"/>
      <c r="Q103" s="24"/>
      <c r="R103" s="24"/>
      <c r="S103" s="24"/>
    </row>
    <row r="104" spans="2:19" s="34" customFormat="1" ht="12" customHeight="1">
      <c r="B104" s="584"/>
      <c r="C104" s="485"/>
      <c r="D104" s="534"/>
      <c r="E104" s="534"/>
      <c r="F104" s="534"/>
      <c r="G104" s="534"/>
      <c r="H104" s="534"/>
      <c r="I104" s="534"/>
      <c r="J104" s="484"/>
      <c r="K104" s="585"/>
      <c r="L104" s="67"/>
      <c r="M104" s="64"/>
      <c r="N104" s="72"/>
      <c r="O104" s="62"/>
      <c r="P104" s="79"/>
      <c r="Q104" s="24"/>
      <c r="R104" s="24"/>
      <c r="S104" s="24"/>
    </row>
    <row r="105" spans="2:19" s="34" customFormat="1" ht="12" customHeight="1">
      <c r="B105" s="584"/>
      <c r="C105" s="485"/>
      <c r="D105" s="534"/>
      <c r="E105" s="534"/>
      <c r="F105" s="534"/>
      <c r="G105" s="534"/>
      <c r="H105" s="534"/>
      <c r="I105" s="534"/>
      <c r="J105" s="484"/>
      <c r="K105" s="585"/>
      <c r="L105" s="67"/>
      <c r="M105" s="64"/>
      <c r="N105" s="72"/>
      <c r="O105" s="62"/>
      <c r="P105" s="79"/>
      <c r="Q105" s="24"/>
      <c r="R105" s="24"/>
      <c r="S105" s="24"/>
    </row>
    <row r="106" spans="2:19" s="34" customFormat="1" ht="37.5" customHeight="1">
      <c r="B106" s="584" t="s">
        <v>26272</v>
      </c>
      <c r="C106" s="485" t="s">
        <v>3467</v>
      </c>
      <c r="D106" s="697" t="str">
        <f>VLOOKUP(C106,'EMOP 04-2022'!A:J,2,0)</f>
        <v>MONTAGEM E DESMONTAGEM DE ANDAIME COM ELEMENTOS TUBULARES,CONSIDERANDO-SE A AREA VERTICAL RECOBERTA</v>
      </c>
      <c r="E106" s="697"/>
      <c r="F106" s="697"/>
      <c r="G106" s="697"/>
      <c r="H106" s="697"/>
      <c r="I106" s="697"/>
      <c r="J106" s="452" t="str">
        <f>VLOOKUP(C106,'EMOP 04-2022'!A:J,9,0)</f>
        <v>M2</v>
      </c>
      <c r="K106" s="585">
        <f>F108</f>
        <v>1785</v>
      </c>
      <c r="L106" s="67"/>
      <c r="M106" s="64"/>
      <c r="N106" s="72"/>
      <c r="O106" s="62"/>
      <c r="P106" s="79"/>
      <c r="Q106" s="24"/>
      <c r="R106" s="24"/>
      <c r="S106" s="24"/>
    </row>
    <row r="107" spans="2:19" s="34" customFormat="1" ht="12" customHeight="1">
      <c r="B107" s="584"/>
      <c r="C107" s="485"/>
      <c r="D107" s="516" t="s">
        <v>72</v>
      </c>
      <c r="E107" s="516" t="s">
        <v>73</v>
      </c>
      <c r="F107" s="516" t="s">
        <v>75</v>
      </c>
      <c r="G107" s="534"/>
      <c r="H107" s="534"/>
      <c r="I107" s="534"/>
      <c r="J107" s="484"/>
      <c r="K107" s="585"/>
      <c r="L107" s="67"/>
      <c r="M107" s="64"/>
      <c r="N107" s="72"/>
      <c r="O107" s="62"/>
      <c r="P107" s="79"/>
      <c r="Q107" s="24"/>
      <c r="R107" s="24"/>
      <c r="S107" s="24"/>
    </row>
    <row r="108" spans="2:19" s="34" customFormat="1" ht="12" customHeight="1">
      <c r="B108" s="584"/>
      <c r="C108" s="485"/>
      <c r="D108" s="516">
        <v>170</v>
      </c>
      <c r="E108" s="516">
        <v>10.5</v>
      </c>
      <c r="F108" s="516">
        <f>D108*E108</f>
        <v>1785</v>
      </c>
      <c r="G108" s="534"/>
      <c r="H108" s="534"/>
      <c r="I108" s="534"/>
      <c r="J108" s="484"/>
      <c r="K108" s="585"/>
      <c r="L108" s="67"/>
      <c r="M108" s="64"/>
      <c r="N108" s="72"/>
      <c r="O108" s="62"/>
      <c r="P108" s="79"/>
      <c r="Q108" s="24"/>
      <c r="R108" s="24"/>
      <c r="S108" s="24"/>
    </row>
    <row r="109" spans="2:19" s="34" customFormat="1" ht="12" customHeight="1">
      <c r="B109" s="584"/>
      <c r="C109" s="485"/>
      <c r="D109" s="516"/>
      <c r="E109" s="516"/>
      <c r="F109" s="516"/>
      <c r="G109" s="534"/>
      <c r="H109" s="534"/>
      <c r="I109" s="534"/>
      <c r="J109" s="484"/>
      <c r="K109" s="585"/>
      <c r="L109" s="67"/>
      <c r="M109" s="64"/>
      <c r="N109" s="72"/>
      <c r="O109" s="62"/>
      <c r="P109" s="79"/>
      <c r="Q109" s="24"/>
      <c r="R109" s="24"/>
      <c r="S109" s="24"/>
    </row>
    <row r="110" spans="2:19" s="34" customFormat="1" ht="12" customHeight="1">
      <c r="B110" s="707" t="s">
        <v>57091</v>
      </c>
      <c r="C110" s="704"/>
      <c r="D110" s="704"/>
      <c r="E110" s="704"/>
      <c r="F110" s="704"/>
      <c r="G110" s="704"/>
      <c r="H110" s="704"/>
      <c r="I110" s="704"/>
      <c r="J110" s="704"/>
      <c r="K110" s="708"/>
      <c r="L110" s="67"/>
      <c r="M110" s="64"/>
      <c r="N110" s="72"/>
      <c r="O110" s="62"/>
      <c r="P110" s="79"/>
      <c r="Q110" s="24"/>
      <c r="R110" s="24"/>
      <c r="S110" s="24"/>
    </row>
    <row r="111" spans="2:19" s="34" customFormat="1" ht="12" customHeight="1">
      <c r="B111" s="584"/>
      <c r="C111" s="485"/>
      <c r="D111" s="534"/>
      <c r="E111" s="534"/>
      <c r="F111" s="534"/>
      <c r="G111" s="534"/>
      <c r="H111" s="534"/>
      <c r="I111" s="534"/>
      <c r="J111" s="484"/>
      <c r="K111" s="585"/>
      <c r="L111" s="67"/>
      <c r="M111" s="64"/>
      <c r="N111" s="72"/>
      <c r="O111" s="62"/>
      <c r="P111" s="79"/>
      <c r="Q111" s="24"/>
      <c r="R111" s="24"/>
      <c r="S111" s="24"/>
    </row>
    <row r="112" spans="2:19" s="34" customFormat="1" ht="12" customHeight="1">
      <c r="B112" s="584" t="s">
        <v>26273</v>
      </c>
      <c r="C112" s="485" t="s">
        <v>3478</v>
      </c>
      <c r="D112" s="697" t="str">
        <f>VLOOKUP(C112,'EMOP 04-2022'!A:J,2,0)</f>
        <v>MOVIMENTACAO VERTICAL OU HORIZONTAL DE PLATAFORMA OU PASSARELA</v>
      </c>
      <c r="E112" s="697"/>
      <c r="F112" s="697"/>
      <c r="G112" s="697"/>
      <c r="H112" s="697"/>
      <c r="I112" s="697"/>
      <c r="J112" s="452" t="str">
        <f>VLOOKUP(C112,'EMOP 04-2022'!A:J,9,0)</f>
        <v>M2</v>
      </c>
      <c r="K112" s="585">
        <f>F115</f>
        <v>1785</v>
      </c>
      <c r="L112" s="67"/>
      <c r="M112" s="64"/>
      <c r="N112" s="72"/>
      <c r="O112" s="62"/>
      <c r="P112" s="79"/>
      <c r="Q112" s="24"/>
      <c r="R112" s="24"/>
      <c r="S112" s="24"/>
    </row>
    <row r="113" spans="1:19" s="34" customFormat="1" ht="12" customHeight="1">
      <c r="B113" s="584"/>
      <c r="C113" s="485"/>
      <c r="D113" s="534"/>
      <c r="E113" s="534"/>
      <c r="F113" s="534"/>
      <c r="G113" s="534"/>
      <c r="H113" s="534"/>
      <c r="I113" s="534"/>
      <c r="J113" s="484"/>
      <c r="K113" s="585"/>
      <c r="L113" s="67"/>
      <c r="M113" s="64"/>
      <c r="N113" s="72"/>
      <c r="O113" s="62"/>
      <c r="P113" s="79"/>
      <c r="Q113" s="24"/>
      <c r="R113" s="24"/>
      <c r="S113" s="24"/>
    </row>
    <row r="114" spans="1:19" s="34" customFormat="1" ht="12" customHeight="1">
      <c r="B114" s="584"/>
      <c r="C114" s="485"/>
      <c r="D114" s="516" t="s">
        <v>72</v>
      </c>
      <c r="E114" s="516" t="s">
        <v>73</v>
      </c>
      <c r="F114" s="516" t="s">
        <v>75</v>
      </c>
      <c r="G114" s="534"/>
      <c r="H114" s="534"/>
      <c r="I114" s="534"/>
      <c r="J114" s="484"/>
      <c r="K114" s="585"/>
      <c r="L114" s="67"/>
      <c r="M114" s="64"/>
      <c r="N114" s="72"/>
      <c r="O114" s="62"/>
      <c r="P114" s="79"/>
      <c r="Q114" s="24"/>
      <c r="R114" s="24"/>
      <c r="S114" s="24"/>
    </row>
    <row r="115" spans="1:19" s="34" customFormat="1" ht="12" customHeight="1">
      <c r="B115" s="584"/>
      <c r="C115" s="485"/>
      <c r="D115" s="516">
        <f>D108</f>
        <v>170</v>
      </c>
      <c r="E115" s="516">
        <v>10.5</v>
      </c>
      <c r="F115" s="516">
        <f>D115*E115</f>
        <v>1785</v>
      </c>
      <c r="G115" s="534"/>
      <c r="H115" s="534"/>
      <c r="I115" s="534"/>
      <c r="J115" s="484"/>
      <c r="K115" s="585"/>
      <c r="L115" s="67"/>
      <c r="M115" s="64"/>
      <c r="N115" s="72"/>
      <c r="O115" s="62"/>
      <c r="P115" s="79"/>
      <c r="Q115" s="24"/>
      <c r="R115" s="24"/>
      <c r="S115" s="24"/>
    </row>
    <row r="116" spans="1:19" s="34" customFormat="1" ht="12" customHeight="1">
      <c r="B116" s="588"/>
      <c r="C116" s="485"/>
      <c r="D116" s="534"/>
      <c r="E116" s="534"/>
      <c r="F116" s="534"/>
      <c r="G116" s="534"/>
      <c r="H116" s="534"/>
      <c r="I116" s="534"/>
      <c r="J116" s="484"/>
      <c r="K116" s="585"/>
      <c r="L116" s="67"/>
      <c r="M116" s="64"/>
      <c r="N116" s="72"/>
      <c r="O116" s="62"/>
      <c r="P116" s="79"/>
      <c r="Q116" s="24"/>
      <c r="R116" s="24"/>
      <c r="S116" s="24"/>
    </row>
    <row r="117" spans="1:19" s="34" customFormat="1" ht="12" customHeight="1">
      <c r="B117" s="588"/>
      <c r="C117" s="485"/>
      <c r="D117" s="534"/>
      <c r="E117" s="534"/>
      <c r="F117" s="534"/>
      <c r="G117" s="534"/>
      <c r="H117" s="534"/>
      <c r="I117" s="534"/>
      <c r="J117" s="484"/>
      <c r="K117" s="585"/>
      <c r="L117" s="67"/>
      <c r="M117" s="64"/>
      <c r="N117" s="72"/>
      <c r="O117" s="62"/>
      <c r="P117" s="79"/>
      <c r="Q117" s="24"/>
      <c r="R117" s="24"/>
      <c r="S117" s="24"/>
    </row>
    <row r="118" spans="1:19" s="34" customFormat="1" ht="34.5" customHeight="1">
      <c r="A118" s="24" t="e">
        <f>B118&amp;#REF!</f>
        <v>#REF!</v>
      </c>
      <c r="B118" s="584" t="s">
        <v>57028</v>
      </c>
      <c r="C118" s="399" t="s">
        <v>3784</v>
      </c>
      <c r="D118" s="697" t="str">
        <f>VLOOKUP(C118,'EMOP 04-2022'!A:J,2,0)</f>
        <v>PLACA DE INAUGURACAO EM ALUMINIO,MEDINDO (0,40X0,60)M,COM 1MM DE ESPESSURA,COM INSCRICAO EM PLOTTER.FORNECIMENTO E COLOCACAO</v>
      </c>
      <c r="E118" s="697"/>
      <c r="F118" s="697"/>
      <c r="G118" s="697"/>
      <c r="H118" s="697"/>
      <c r="I118" s="697"/>
      <c r="J118" s="452" t="str">
        <f>VLOOKUP(C118,'EMOP 04-2022'!A:J,9,0)</f>
        <v>UN</v>
      </c>
      <c r="K118" s="585">
        <f>D121</f>
        <v>1</v>
      </c>
      <c r="L118" s="67"/>
      <c r="M118" s="64"/>
      <c r="N118" s="72"/>
      <c r="O118" s="62"/>
      <c r="P118" s="79"/>
      <c r="Q118" s="24"/>
      <c r="R118" s="24"/>
      <c r="S118" s="24"/>
    </row>
    <row r="119" spans="1:19" s="34" customFormat="1" ht="12" customHeight="1">
      <c r="B119" s="582"/>
      <c r="C119" s="484"/>
      <c r="D119" s="67"/>
      <c r="E119" s="67"/>
      <c r="F119" s="67"/>
      <c r="G119" s="484"/>
      <c r="H119" s="406"/>
      <c r="I119" s="67"/>
      <c r="J119" s="478"/>
      <c r="K119" s="585"/>
      <c r="L119" s="67"/>
      <c r="M119" s="64"/>
      <c r="N119" s="72"/>
      <c r="O119" s="62"/>
      <c r="P119" s="79"/>
      <c r="Q119" s="24"/>
      <c r="R119" s="24"/>
      <c r="S119" s="24"/>
    </row>
    <row r="120" spans="1:19" s="34" customFormat="1" ht="12" customHeight="1">
      <c r="B120" s="589"/>
      <c r="C120" s="484"/>
      <c r="D120" s="516" t="s">
        <v>74</v>
      </c>
      <c r="E120" s="516"/>
      <c r="F120" s="516"/>
      <c r="G120" s="544"/>
      <c r="H120" s="516"/>
      <c r="I120" s="534"/>
      <c r="J120" s="379"/>
      <c r="K120" s="585"/>
      <c r="L120" s="67"/>
      <c r="M120" s="64"/>
      <c r="N120" s="72"/>
      <c r="O120" s="62"/>
      <c r="P120" s="79"/>
      <c r="Q120" s="24"/>
      <c r="R120" s="24"/>
      <c r="S120" s="24"/>
    </row>
    <row r="121" spans="1:19" s="34" customFormat="1" ht="12" customHeight="1">
      <c r="B121" s="584"/>
      <c r="C121" s="485"/>
      <c r="D121" s="516">
        <v>1</v>
      </c>
      <c r="E121" s="534"/>
      <c r="F121" s="534"/>
      <c r="G121" s="534"/>
      <c r="H121" s="534"/>
      <c r="I121" s="534"/>
      <c r="J121" s="484"/>
      <c r="K121" s="585"/>
      <c r="L121" s="67"/>
      <c r="M121" s="64"/>
      <c r="N121" s="72"/>
      <c r="O121" s="62"/>
      <c r="P121" s="79"/>
      <c r="Q121" s="24"/>
      <c r="R121" s="24"/>
      <c r="S121" s="24"/>
    </row>
    <row r="122" spans="1:19" s="34" customFormat="1" ht="13.5" customHeight="1">
      <c r="A122" s="24" t="str">
        <f>B122&amp;C122</f>
        <v/>
      </c>
      <c r="B122" s="584"/>
      <c r="C122" s="485"/>
      <c r="D122" s="374"/>
      <c r="E122" s="374"/>
      <c r="F122" s="374"/>
      <c r="G122" s="374"/>
      <c r="H122" s="374"/>
      <c r="I122" s="374"/>
      <c r="J122" s="484"/>
      <c r="K122" s="585"/>
      <c r="L122" s="67"/>
      <c r="M122" s="64"/>
      <c r="N122" s="72"/>
      <c r="O122" s="62"/>
      <c r="P122" s="79"/>
      <c r="Q122" s="24"/>
      <c r="R122" s="24"/>
      <c r="S122" s="24"/>
    </row>
    <row r="123" spans="1:19" s="34" customFormat="1" ht="12" customHeight="1">
      <c r="B123" s="698" t="s">
        <v>57133</v>
      </c>
      <c r="C123" s="699"/>
      <c r="D123" s="699"/>
      <c r="E123" s="699"/>
      <c r="F123" s="699"/>
      <c r="G123" s="699"/>
      <c r="H123" s="699"/>
      <c r="I123" s="699"/>
      <c r="J123" s="699"/>
      <c r="K123" s="727"/>
      <c r="L123" s="67"/>
      <c r="M123" s="64"/>
      <c r="N123" s="72"/>
      <c r="O123" s="62"/>
      <c r="P123" s="79"/>
      <c r="Q123" s="24"/>
      <c r="R123" s="24"/>
      <c r="S123" s="24"/>
    </row>
    <row r="124" spans="1:19" s="34" customFormat="1" ht="39" customHeight="1">
      <c r="B124" s="582" t="s">
        <v>57029</v>
      </c>
      <c r="C124" s="399" t="s">
        <v>984</v>
      </c>
      <c r="D124" s="697" t="str">
        <f>VLOOKUP(C124,'EMOP 04-2022'!A:J,2,0)</f>
        <v>REGULARIZACAO DE TERRENO COM TRATOR EM TORNO DE 80CV,COMPREENDENDO ACERTO,RASPAGEM EVENTUALMENTE ATE 0,30M DE PROFUNDIDADE E AFASTAMENTO LATERAL DO MATERIAL EXCEDENTE</v>
      </c>
      <c r="E124" s="697"/>
      <c r="F124" s="697"/>
      <c r="G124" s="697"/>
      <c r="H124" s="697"/>
      <c r="I124" s="697"/>
      <c r="J124" s="452" t="str">
        <f>VLOOKUP(C124,'EMOP 04-2022'!A:J,9,0)</f>
        <v>M2</v>
      </c>
      <c r="K124" s="585">
        <f>D126</f>
        <v>7146</v>
      </c>
      <c r="L124" s="67"/>
      <c r="M124" s="64"/>
      <c r="N124" s="72"/>
      <c r="O124" s="62"/>
      <c r="P124" s="79"/>
      <c r="Q124" s="24"/>
      <c r="R124" s="24"/>
      <c r="S124" s="24"/>
    </row>
    <row r="125" spans="1:19" s="34" customFormat="1" ht="12" customHeight="1">
      <c r="B125" s="587"/>
      <c r="C125" s="399"/>
      <c r="D125" s="484" t="s">
        <v>75</v>
      </c>
      <c r="E125" s="478"/>
      <c r="F125" s="478"/>
      <c r="G125" s="478"/>
      <c r="H125" s="478"/>
      <c r="I125" s="478"/>
      <c r="J125" s="478"/>
      <c r="K125" s="585"/>
      <c r="L125" s="67"/>
      <c r="M125" s="64"/>
      <c r="N125" s="72"/>
      <c r="O125" s="62"/>
      <c r="P125" s="79"/>
      <c r="Q125" s="24"/>
      <c r="R125" s="24"/>
      <c r="S125" s="24"/>
    </row>
    <row r="126" spans="1:19" s="34" customFormat="1" ht="12" customHeight="1">
      <c r="A126" s="24" t="e">
        <f>#REF!&amp;#REF!</f>
        <v>#REF!</v>
      </c>
      <c r="B126" s="587"/>
      <c r="C126" s="399"/>
      <c r="D126" s="544">
        <v>7146</v>
      </c>
      <c r="E126" s="478"/>
      <c r="F126" s="478"/>
      <c r="G126" s="478"/>
      <c r="H126" s="478"/>
      <c r="I126" s="478"/>
      <c r="J126" s="478"/>
      <c r="K126" s="585"/>
      <c r="L126" s="67"/>
      <c r="M126" s="64"/>
      <c r="N126" s="72"/>
      <c r="O126" s="62"/>
      <c r="P126" s="79"/>
      <c r="Q126" s="24"/>
      <c r="R126" s="24"/>
      <c r="S126" s="24"/>
    </row>
    <row r="127" spans="1:19" s="34" customFormat="1" ht="12" customHeight="1">
      <c r="B127" s="587"/>
      <c r="C127" s="399"/>
      <c r="D127" s="478"/>
      <c r="E127" s="478"/>
      <c r="F127" s="478"/>
      <c r="G127" s="478"/>
      <c r="H127" s="478"/>
      <c r="I127" s="478"/>
      <c r="J127" s="478"/>
      <c r="K127" s="585"/>
      <c r="L127" s="67"/>
      <c r="M127" s="64"/>
      <c r="N127" s="72"/>
      <c r="O127" s="62"/>
      <c r="P127" s="79"/>
      <c r="Q127" s="24"/>
      <c r="R127" s="24"/>
      <c r="S127" s="24"/>
    </row>
    <row r="128" spans="1:19" s="34" customFormat="1" ht="32.25" customHeight="1">
      <c r="B128" s="582" t="s">
        <v>55989</v>
      </c>
      <c r="C128" s="399" t="s">
        <v>30266</v>
      </c>
      <c r="D128" s="702" t="str">
        <f>VLOOKUP(C128,'SINAPI 04-2022'!A:D,2,0)</f>
        <v>ESCAVAÇÃO MECANIZADA PARA BLOCO DE COROAMENTO OU SAPATA COM RETROESCAVADEIRA (INCLUINDO ESCAVAÇÃO PARA COLOCAÇÃO DE FÔRMAS). AF_06/2017</v>
      </c>
      <c r="E128" s="702"/>
      <c r="F128" s="702"/>
      <c r="G128" s="702"/>
      <c r="H128" s="702"/>
      <c r="I128" s="702"/>
      <c r="J128" s="484" t="str">
        <f>VLOOKUP(C128,'SINAPI 04-2022'!A:D,3,0)</f>
        <v>M3</v>
      </c>
      <c r="K128" s="585">
        <f>I142</f>
        <v>224.82125000000002</v>
      </c>
      <c r="L128" s="67"/>
      <c r="M128" s="64"/>
      <c r="N128" s="72"/>
      <c r="O128" s="62"/>
      <c r="P128" s="79"/>
      <c r="Q128" s="24"/>
      <c r="R128" s="24"/>
      <c r="S128" s="24"/>
    </row>
    <row r="129" spans="2:19" s="34" customFormat="1" ht="15" customHeight="1">
      <c r="B129" s="590"/>
      <c r="C129" s="399"/>
      <c r="D129" s="399" t="s">
        <v>55936</v>
      </c>
      <c r="E129" s="484" t="s">
        <v>56093</v>
      </c>
      <c r="F129" s="484" t="s">
        <v>55938</v>
      </c>
      <c r="G129" s="484" t="s">
        <v>73</v>
      </c>
      <c r="H129" s="484" t="s">
        <v>74</v>
      </c>
      <c r="I129" s="484" t="s">
        <v>26270</v>
      </c>
      <c r="J129" s="544"/>
      <c r="K129" s="585"/>
      <c r="L129" s="67"/>
      <c r="M129" s="64"/>
      <c r="N129" s="72"/>
      <c r="O129" s="62"/>
      <c r="P129" s="79"/>
      <c r="Q129" s="24"/>
      <c r="R129" s="24"/>
      <c r="S129" s="24"/>
    </row>
    <row r="130" spans="2:19" s="34" customFormat="1" ht="42" customHeight="1">
      <c r="B130" s="590"/>
      <c r="C130" s="399"/>
      <c r="D130" s="505" t="s">
        <v>57089</v>
      </c>
      <c r="E130" s="544">
        <f>1.4+0.5</f>
        <v>1.9</v>
      </c>
      <c r="F130" s="544">
        <f>1.75+0.5</f>
        <v>2.25</v>
      </c>
      <c r="G130" s="544">
        <v>1.5</v>
      </c>
      <c r="H130" s="544">
        <v>13</v>
      </c>
      <c r="I130" s="544">
        <f>E130*F130*G130*H130</f>
        <v>83.362499999999997</v>
      </c>
      <c r="J130" s="544"/>
      <c r="K130" s="585"/>
      <c r="L130" s="67"/>
      <c r="M130" s="64"/>
      <c r="N130" s="72"/>
      <c r="O130" s="62"/>
      <c r="P130" s="79"/>
      <c r="Q130" s="24"/>
      <c r="R130" s="24"/>
      <c r="S130" s="24"/>
    </row>
    <row r="131" spans="2:19" s="34" customFormat="1" ht="12" customHeight="1">
      <c r="B131" s="587"/>
      <c r="C131" s="399"/>
      <c r="D131" s="399" t="s">
        <v>56084</v>
      </c>
      <c r="E131" s="544">
        <f>1.25+0.5</f>
        <v>1.75</v>
      </c>
      <c r="F131" s="544">
        <f>1.55+0.5</f>
        <v>2.0499999999999998</v>
      </c>
      <c r="G131" s="544">
        <v>1.5</v>
      </c>
      <c r="H131" s="544">
        <v>1</v>
      </c>
      <c r="I131" s="544">
        <f t="shared" ref="I131:I140" si="0">E131*F131*G131*H131</f>
        <v>5.3812499999999996</v>
      </c>
      <c r="J131" s="544"/>
      <c r="K131" s="585"/>
      <c r="L131" s="67"/>
      <c r="M131" s="64"/>
      <c r="N131" s="72"/>
      <c r="O131" s="62"/>
      <c r="P131" s="79"/>
      <c r="Q131" s="24"/>
      <c r="R131" s="24"/>
      <c r="S131" s="24"/>
    </row>
    <row r="132" spans="2:19" s="482" customFormat="1" ht="12" customHeight="1">
      <c r="B132" s="587"/>
      <c r="C132" s="399"/>
      <c r="D132" s="399" t="s">
        <v>56085</v>
      </c>
      <c r="E132" s="544">
        <f>1.2+0.5</f>
        <v>1.7</v>
      </c>
      <c r="F132" s="544">
        <f>1.55+0.5</f>
        <v>2.0499999999999998</v>
      </c>
      <c r="G132" s="544">
        <v>1.5</v>
      </c>
      <c r="H132" s="544">
        <v>1</v>
      </c>
      <c r="I132" s="544">
        <f t="shared" si="0"/>
        <v>5.2274999999999991</v>
      </c>
      <c r="J132" s="544"/>
      <c r="K132" s="585"/>
      <c r="L132" s="67"/>
      <c r="M132" s="64"/>
      <c r="N132" s="72"/>
      <c r="O132" s="62"/>
      <c r="P132" s="79"/>
      <c r="Q132" s="478"/>
      <c r="R132" s="478"/>
      <c r="S132" s="478"/>
    </row>
    <row r="133" spans="2:19" s="482" customFormat="1" ht="12" customHeight="1">
      <c r="B133" s="587"/>
      <c r="C133" s="399"/>
      <c r="D133" s="399" t="s">
        <v>56086</v>
      </c>
      <c r="E133" s="544">
        <f>1.45+0.5</f>
        <v>1.95</v>
      </c>
      <c r="F133" s="544">
        <f>1.8+0.5</f>
        <v>2.2999999999999998</v>
      </c>
      <c r="G133" s="544">
        <v>1.5</v>
      </c>
      <c r="H133" s="544">
        <v>1</v>
      </c>
      <c r="I133" s="544">
        <f t="shared" si="0"/>
        <v>6.7274999999999991</v>
      </c>
      <c r="J133" s="544"/>
      <c r="K133" s="585"/>
      <c r="L133" s="67"/>
      <c r="M133" s="64"/>
      <c r="N133" s="72"/>
      <c r="O133" s="62"/>
      <c r="P133" s="79"/>
      <c r="Q133" s="478"/>
      <c r="R133" s="478"/>
      <c r="S133" s="478"/>
    </row>
    <row r="134" spans="2:19" s="482" customFormat="1" ht="12" customHeight="1">
      <c r="B134" s="587"/>
      <c r="C134" s="399"/>
      <c r="D134" s="399" t="s">
        <v>56087</v>
      </c>
      <c r="E134" s="544">
        <f>0.65+0.5</f>
        <v>1.1499999999999999</v>
      </c>
      <c r="F134" s="544">
        <f>0.75+0.5</f>
        <v>1.25</v>
      </c>
      <c r="G134" s="544">
        <v>1.5</v>
      </c>
      <c r="H134" s="544">
        <v>4</v>
      </c>
      <c r="I134" s="544">
        <f t="shared" si="0"/>
        <v>8.625</v>
      </c>
      <c r="J134" s="544"/>
      <c r="K134" s="585"/>
      <c r="L134" s="67"/>
      <c r="M134" s="64"/>
      <c r="N134" s="72"/>
      <c r="O134" s="62"/>
      <c r="P134" s="79"/>
      <c r="Q134" s="478"/>
      <c r="R134" s="478"/>
      <c r="S134" s="478"/>
    </row>
    <row r="135" spans="2:19" s="482" customFormat="1" ht="12" customHeight="1">
      <c r="B135" s="587"/>
      <c r="C135" s="399"/>
      <c r="D135" s="399" t="s">
        <v>56088</v>
      </c>
      <c r="E135" s="544">
        <f>0.7+0.5</f>
        <v>1.2</v>
      </c>
      <c r="F135" s="544">
        <f>0.9+0.5</f>
        <v>1.4</v>
      </c>
      <c r="G135" s="544">
        <v>1.5</v>
      </c>
      <c r="H135" s="544">
        <v>3</v>
      </c>
      <c r="I135" s="544">
        <f t="shared" si="0"/>
        <v>7.5600000000000005</v>
      </c>
      <c r="J135" s="544"/>
      <c r="K135" s="585"/>
      <c r="L135" s="67"/>
      <c r="M135" s="64"/>
      <c r="N135" s="72"/>
      <c r="O135" s="62"/>
      <c r="P135" s="79"/>
      <c r="Q135" s="478"/>
      <c r="R135" s="478"/>
      <c r="S135" s="478"/>
    </row>
    <row r="136" spans="2:19" s="482" customFormat="1" ht="12" customHeight="1">
      <c r="B136" s="587"/>
      <c r="C136" s="399"/>
      <c r="D136" s="399" t="s">
        <v>56089</v>
      </c>
      <c r="E136" s="544">
        <f>0.8+0.5</f>
        <v>1.3</v>
      </c>
      <c r="F136" s="544">
        <f>1.4+0.5</f>
        <v>1.9</v>
      </c>
      <c r="G136" s="544">
        <v>1.5</v>
      </c>
      <c r="H136" s="544">
        <v>4</v>
      </c>
      <c r="I136" s="544">
        <f t="shared" si="0"/>
        <v>14.819999999999999</v>
      </c>
      <c r="J136" s="544"/>
      <c r="K136" s="585"/>
      <c r="L136" s="67"/>
      <c r="M136" s="64"/>
      <c r="N136" s="72"/>
      <c r="O136" s="62"/>
      <c r="P136" s="79"/>
      <c r="Q136" s="478"/>
      <c r="R136" s="478"/>
      <c r="S136" s="478"/>
    </row>
    <row r="137" spans="2:19" s="482" customFormat="1" ht="12" customHeight="1">
      <c r="B137" s="587"/>
      <c r="C137" s="399"/>
      <c r="D137" s="399" t="s">
        <v>56090</v>
      </c>
      <c r="E137" s="544">
        <f>0.55+0.5</f>
        <v>1.05</v>
      </c>
      <c r="F137" s="544">
        <f>0.85+0.5</f>
        <v>1.35</v>
      </c>
      <c r="G137" s="544">
        <v>1.5</v>
      </c>
      <c r="H137" s="544">
        <v>10</v>
      </c>
      <c r="I137" s="544">
        <f t="shared" si="0"/>
        <v>21.262500000000003</v>
      </c>
      <c r="J137" s="544"/>
      <c r="K137" s="585"/>
      <c r="L137" s="67"/>
      <c r="M137" s="64"/>
      <c r="N137" s="72"/>
      <c r="O137" s="62"/>
      <c r="P137" s="79"/>
      <c r="Q137" s="478"/>
      <c r="R137" s="478"/>
      <c r="S137" s="478"/>
    </row>
    <row r="138" spans="2:19" s="482" customFormat="1" ht="12" customHeight="1">
      <c r="B138" s="587"/>
      <c r="C138" s="399"/>
      <c r="D138" s="399" t="s">
        <v>56091</v>
      </c>
      <c r="E138" s="544">
        <f>0.75+0.5</f>
        <v>1.25</v>
      </c>
      <c r="F138" s="544">
        <f>0.95+0.5</f>
        <v>1.45</v>
      </c>
      <c r="G138" s="544">
        <v>1.5</v>
      </c>
      <c r="H138" s="544">
        <v>12</v>
      </c>
      <c r="I138" s="544">
        <f t="shared" si="0"/>
        <v>32.625</v>
      </c>
      <c r="J138" s="544"/>
      <c r="K138" s="585"/>
      <c r="L138" s="67"/>
      <c r="M138" s="64"/>
      <c r="N138" s="72"/>
      <c r="O138" s="62"/>
      <c r="P138" s="79"/>
      <c r="Q138" s="478"/>
      <c r="R138" s="478"/>
      <c r="S138" s="478"/>
    </row>
    <row r="139" spans="2:19" s="482" customFormat="1" ht="12" customHeight="1">
      <c r="B139" s="587"/>
      <c r="C139" s="399"/>
      <c r="D139" s="399" t="s">
        <v>56092</v>
      </c>
      <c r="E139" s="544">
        <f>1.1+0.5</f>
        <v>1.6</v>
      </c>
      <c r="F139" s="544">
        <f>1.4+0.5</f>
        <v>1.9</v>
      </c>
      <c r="G139" s="544">
        <v>1.5</v>
      </c>
      <c r="H139" s="544">
        <v>4</v>
      </c>
      <c r="I139" s="544">
        <f t="shared" si="0"/>
        <v>18.240000000000002</v>
      </c>
      <c r="J139" s="544"/>
      <c r="K139" s="585"/>
      <c r="L139" s="67"/>
      <c r="M139" s="64"/>
      <c r="N139" s="72"/>
      <c r="O139" s="62"/>
      <c r="P139" s="79"/>
      <c r="Q139" s="478"/>
      <c r="R139" s="478"/>
      <c r="S139" s="478"/>
    </row>
    <row r="140" spans="2:19" s="482" customFormat="1" ht="12" customHeight="1">
      <c r="B140" s="587"/>
      <c r="C140" s="399"/>
      <c r="D140" s="399" t="s">
        <v>57101</v>
      </c>
      <c r="E140" s="544">
        <v>4</v>
      </c>
      <c r="F140" s="544">
        <v>4</v>
      </c>
      <c r="G140" s="544">
        <v>1</v>
      </c>
      <c r="H140" s="544">
        <v>1</v>
      </c>
      <c r="I140" s="544">
        <f t="shared" si="0"/>
        <v>16</v>
      </c>
      <c r="J140" s="544"/>
      <c r="K140" s="585"/>
      <c r="L140" s="67"/>
      <c r="M140" s="64"/>
      <c r="N140" s="72"/>
      <c r="O140" s="62"/>
      <c r="P140" s="79"/>
      <c r="Q140" s="478"/>
      <c r="R140" s="478"/>
      <c r="S140" s="478"/>
    </row>
    <row r="141" spans="2:19" s="482" customFormat="1" ht="12" customHeight="1">
      <c r="B141" s="587"/>
      <c r="C141" s="399"/>
      <c r="D141" s="505" t="s">
        <v>57115</v>
      </c>
      <c r="E141" s="544">
        <f>0.3+0.5</f>
        <v>0.8</v>
      </c>
      <c r="F141" s="544">
        <f>0.3+0.5</f>
        <v>0.8</v>
      </c>
      <c r="G141" s="544">
        <v>0.65</v>
      </c>
      <c r="H141" s="544">
        <v>12</v>
      </c>
      <c r="I141" s="544">
        <f t="shared" ref="I141" si="1">TRUNC(E141*F141*G141*H141,2)</f>
        <v>4.99</v>
      </c>
      <c r="J141" s="544"/>
      <c r="K141" s="585"/>
      <c r="L141" s="67"/>
      <c r="M141" s="64"/>
      <c r="N141" s="72"/>
      <c r="O141" s="62"/>
      <c r="P141" s="79"/>
      <c r="Q141" s="478"/>
      <c r="R141" s="478"/>
      <c r="S141" s="478"/>
    </row>
    <row r="142" spans="2:19" s="482" customFormat="1" ht="12" customHeight="1">
      <c r="B142" s="587"/>
      <c r="C142" s="399"/>
      <c r="D142" s="544"/>
      <c r="E142" s="544"/>
      <c r="F142" s="544"/>
      <c r="G142" s="544"/>
      <c r="H142" s="544" t="s">
        <v>71</v>
      </c>
      <c r="I142" s="544">
        <f>SUM(I130:I141)</f>
        <v>224.82125000000002</v>
      </c>
      <c r="J142" s="544"/>
      <c r="K142" s="585"/>
      <c r="L142" s="67"/>
      <c r="M142" s="64"/>
      <c r="N142" s="72"/>
      <c r="O142" s="62"/>
      <c r="P142" s="79"/>
      <c r="Q142" s="478"/>
      <c r="R142" s="478"/>
      <c r="S142" s="478"/>
    </row>
    <row r="143" spans="2:19" s="482" customFormat="1" ht="12" customHeight="1">
      <c r="B143" s="587"/>
      <c r="C143" s="399"/>
      <c r="D143" s="544"/>
      <c r="E143" s="544"/>
      <c r="F143" s="544"/>
      <c r="G143" s="544"/>
      <c r="H143" s="544"/>
      <c r="I143" s="544"/>
      <c r="J143" s="544"/>
      <c r="K143" s="585"/>
      <c r="L143" s="67"/>
      <c r="M143" s="64"/>
      <c r="N143" s="72"/>
      <c r="O143" s="62"/>
      <c r="P143" s="79"/>
      <c r="Q143" s="478"/>
      <c r="R143" s="478"/>
      <c r="S143" s="478"/>
    </row>
    <row r="144" spans="2:19" s="482" customFormat="1" ht="12" customHeight="1">
      <c r="B144" s="707" t="s">
        <v>57092</v>
      </c>
      <c r="C144" s="704"/>
      <c r="D144" s="704"/>
      <c r="E144" s="704"/>
      <c r="F144" s="704"/>
      <c r="G144" s="704"/>
      <c r="H144" s="704"/>
      <c r="I144" s="704"/>
      <c r="J144" s="704"/>
      <c r="K144" s="708"/>
      <c r="L144" s="67"/>
      <c r="M144" s="64"/>
      <c r="N144" s="72"/>
      <c r="O144" s="62"/>
      <c r="P144" s="79"/>
      <c r="Q144" s="478"/>
      <c r="R144" s="478"/>
      <c r="S144" s="478"/>
    </row>
    <row r="145" spans="1:19" s="34" customFormat="1" ht="46.5" customHeight="1">
      <c r="A145" s="24" t="str">
        <f>B145&amp;C145</f>
        <v>4.396525</v>
      </c>
      <c r="B145" s="584" t="s">
        <v>55990</v>
      </c>
      <c r="C145" s="399" t="s">
        <v>30270</v>
      </c>
      <c r="D145" s="702" t="str">
        <f>VLOOKUP(C145,'SINAPI 04-2022'!A:D,2,0)</f>
        <v>ESCAVAÇÃO MECANIZADA PARA VIGA BALDRAME COM MINI-ESCAVADEIRA (INCLUINDO ESCAVAÇÃO PARA COLOCAÇÃO DE FÔRMAS). AF_06/2017</v>
      </c>
      <c r="E145" s="702"/>
      <c r="F145" s="702"/>
      <c r="G145" s="702"/>
      <c r="H145" s="702"/>
      <c r="I145" s="702"/>
      <c r="J145" s="484" t="str">
        <f>VLOOKUP(C145,'SINAPI 04-2022'!A:D,3,0)</f>
        <v>M3</v>
      </c>
      <c r="K145" s="585">
        <f>I171</f>
        <v>89.47999999999999</v>
      </c>
      <c r="L145" s="67"/>
      <c r="M145" s="64"/>
      <c r="N145" s="72"/>
      <c r="O145" s="62"/>
      <c r="P145" s="79"/>
      <c r="Q145" s="24"/>
      <c r="R145" s="24"/>
      <c r="S145" s="24"/>
    </row>
    <row r="146" spans="1:19" s="34" customFormat="1" ht="12" customHeight="1">
      <c r="B146" s="584"/>
      <c r="C146" s="399"/>
      <c r="D146" s="534"/>
      <c r="E146" s="534"/>
      <c r="F146" s="534"/>
      <c r="G146" s="534"/>
      <c r="H146" s="534"/>
      <c r="I146" s="534"/>
      <c r="J146" s="484"/>
      <c r="K146" s="585"/>
      <c r="L146" s="67"/>
      <c r="M146" s="64"/>
      <c r="N146" s="72"/>
      <c r="O146" s="62"/>
      <c r="P146" s="79"/>
      <c r="Q146" s="24"/>
      <c r="R146" s="24"/>
      <c r="S146" s="24"/>
    </row>
    <row r="147" spans="1:19" s="34" customFormat="1" ht="12" customHeight="1">
      <c r="B147" s="584"/>
      <c r="C147" s="399"/>
      <c r="D147" s="516" t="s">
        <v>55936</v>
      </c>
      <c r="E147" s="544" t="s">
        <v>70</v>
      </c>
      <c r="F147" s="544" t="s">
        <v>55938</v>
      </c>
      <c r="G147" s="544" t="s">
        <v>73</v>
      </c>
      <c r="H147" s="544" t="s">
        <v>74</v>
      </c>
      <c r="I147" s="544" t="s">
        <v>26270</v>
      </c>
      <c r="J147" s="484"/>
      <c r="K147" s="585"/>
      <c r="L147" s="67"/>
      <c r="M147" s="64"/>
      <c r="N147" s="72"/>
      <c r="O147" s="62"/>
      <c r="P147" s="79"/>
      <c r="Q147" s="24"/>
      <c r="R147" s="24"/>
      <c r="S147" s="24"/>
    </row>
    <row r="148" spans="1:19" s="34" customFormat="1" ht="12" customHeight="1">
      <c r="B148" s="584"/>
      <c r="C148" s="399"/>
      <c r="D148" s="399" t="s">
        <v>56094</v>
      </c>
      <c r="E148" s="544">
        <f>0.2+0.5</f>
        <v>0.7</v>
      </c>
      <c r="F148" s="544">
        <v>41.16</v>
      </c>
      <c r="G148" s="544">
        <v>0.5</v>
      </c>
      <c r="H148" s="544">
        <v>1</v>
      </c>
      <c r="I148" s="544">
        <f>TRUNC(E148*F148*G148*H148,2)</f>
        <v>14.4</v>
      </c>
      <c r="J148" s="484"/>
      <c r="K148" s="585"/>
      <c r="L148" s="67"/>
      <c r="M148" s="64"/>
      <c r="N148" s="72"/>
      <c r="O148" s="62"/>
      <c r="P148" s="79"/>
      <c r="Q148" s="24"/>
      <c r="R148" s="24"/>
      <c r="S148" s="24"/>
    </row>
    <row r="149" spans="1:19" s="34" customFormat="1" ht="12" customHeight="1">
      <c r="B149" s="584"/>
      <c r="C149" s="399"/>
      <c r="D149" s="399" t="s">
        <v>56095</v>
      </c>
      <c r="E149" s="544">
        <f t="shared" ref="E149:E154" si="2">0.2+0.5</f>
        <v>0.7</v>
      </c>
      <c r="F149" s="544">
        <v>2.16</v>
      </c>
      <c r="G149" s="544">
        <v>0.5</v>
      </c>
      <c r="H149" s="544">
        <v>1</v>
      </c>
      <c r="I149" s="544">
        <f t="shared" ref="I149:I170" si="3">TRUNC(E149*F149*G149*H149,2)</f>
        <v>0.75</v>
      </c>
      <c r="J149" s="484"/>
      <c r="K149" s="585"/>
      <c r="L149" s="67"/>
      <c r="M149" s="64"/>
      <c r="N149" s="72"/>
      <c r="O149" s="62"/>
      <c r="P149" s="79"/>
      <c r="Q149" s="24"/>
      <c r="R149" s="24"/>
      <c r="S149" s="24"/>
    </row>
    <row r="150" spans="1:19" s="34" customFormat="1" ht="12" customHeight="1">
      <c r="B150" s="584"/>
      <c r="C150" s="399"/>
      <c r="D150" s="399" t="s">
        <v>56096</v>
      </c>
      <c r="E150" s="544">
        <f t="shared" si="2"/>
        <v>0.7</v>
      </c>
      <c r="F150" s="544">
        <v>2.16</v>
      </c>
      <c r="G150" s="544">
        <v>0.5</v>
      </c>
      <c r="H150" s="544">
        <v>1</v>
      </c>
      <c r="I150" s="544">
        <f t="shared" si="3"/>
        <v>0.75</v>
      </c>
      <c r="J150" s="484"/>
      <c r="K150" s="585"/>
      <c r="L150" s="67"/>
      <c r="M150" s="64"/>
      <c r="N150" s="72"/>
      <c r="O150" s="62"/>
      <c r="P150" s="79"/>
      <c r="Q150" s="24"/>
      <c r="R150" s="24"/>
      <c r="S150" s="24"/>
    </row>
    <row r="151" spans="1:19" s="34" customFormat="1" ht="12" customHeight="1">
      <c r="B151" s="584"/>
      <c r="C151" s="399"/>
      <c r="D151" s="399" t="s">
        <v>56097</v>
      </c>
      <c r="E151" s="544">
        <f t="shared" si="2"/>
        <v>0.7</v>
      </c>
      <c r="F151" s="544">
        <v>2.12</v>
      </c>
      <c r="G151" s="544">
        <v>0.5</v>
      </c>
      <c r="H151" s="544">
        <v>1</v>
      </c>
      <c r="I151" s="544">
        <f t="shared" si="3"/>
        <v>0.74</v>
      </c>
      <c r="J151" s="484"/>
      <c r="K151" s="585"/>
      <c r="L151" s="67"/>
      <c r="M151" s="64"/>
      <c r="N151" s="72"/>
      <c r="O151" s="62"/>
      <c r="P151" s="79"/>
      <c r="Q151" s="24"/>
      <c r="R151" s="24"/>
      <c r="S151" s="24"/>
    </row>
    <row r="152" spans="1:19" s="34" customFormat="1" ht="12" customHeight="1">
      <c r="B152" s="584"/>
      <c r="C152" s="399"/>
      <c r="D152" s="399" t="s">
        <v>56098</v>
      </c>
      <c r="E152" s="544">
        <f t="shared" si="2"/>
        <v>0.7</v>
      </c>
      <c r="F152" s="544">
        <v>37.61</v>
      </c>
      <c r="G152" s="544">
        <v>0.5</v>
      </c>
      <c r="H152" s="544">
        <v>1</v>
      </c>
      <c r="I152" s="544">
        <f t="shared" si="3"/>
        <v>13.16</v>
      </c>
      <c r="J152" s="484"/>
      <c r="K152" s="585"/>
      <c r="L152" s="67"/>
      <c r="M152" s="64"/>
      <c r="N152" s="72"/>
      <c r="O152" s="62"/>
      <c r="P152" s="79"/>
      <c r="Q152" s="24"/>
      <c r="R152" s="24"/>
      <c r="S152" s="24"/>
    </row>
    <row r="153" spans="1:19" s="482" customFormat="1" ht="12" customHeight="1">
      <c r="B153" s="584"/>
      <c r="C153" s="399"/>
      <c r="D153" s="399" t="s">
        <v>56099</v>
      </c>
      <c r="E153" s="544">
        <f t="shared" si="2"/>
        <v>0.7</v>
      </c>
      <c r="F153" s="544">
        <v>2.0499999999999998</v>
      </c>
      <c r="G153" s="544">
        <v>0.5</v>
      </c>
      <c r="H153" s="544">
        <v>1</v>
      </c>
      <c r="I153" s="544">
        <f t="shared" si="3"/>
        <v>0.71</v>
      </c>
      <c r="J153" s="484"/>
      <c r="K153" s="585"/>
      <c r="L153" s="67"/>
      <c r="M153" s="64"/>
      <c r="N153" s="72"/>
      <c r="O153" s="62"/>
      <c r="P153" s="79"/>
      <c r="Q153" s="478"/>
      <c r="R153" s="478"/>
      <c r="S153" s="478"/>
    </row>
    <row r="154" spans="1:19" s="482" customFormat="1" ht="12" customHeight="1">
      <c r="B154" s="584"/>
      <c r="C154" s="399"/>
      <c r="D154" s="399" t="s">
        <v>56100</v>
      </c>
      <c r="E154" s="544">
        <f t="shared" si="2"/>
        <v>0.7</v>
      </c>
      <c r="F154" s="544">
        <v>40.81</v>
      </c>
      <c r="G154" s="544">
        <v>0.5</v>
      </c>
      <c r="H154" s="544">
        <v>1</v>
      </c>
      <c r="I154" s="544">
        <f t="shared" si="3"/>
        <v>14.28</v>
      </c>
      <c r="J154" s="484"/>
      <c r="K154" s="585"/>
      <c r="L154" s="67"/>
      <c r="M154" s="64"/>
      <c r="N154" s="72"/>
      <c r="O154" s="62"/>
      <c r="P154" s="79"/>
      <c r="Q154" s="478"/>
      <c r="R154" s="478"/>
      <c r="S154" s="478"/>
    </row>
    <row r="155" spans="1:19" s="482" customFormat="1" ht="12" customHeight="1">
      <c r="B155" s="584"/>
      <c r="C155" s="399"/>
      <c r="D155" s="399" t="s">
        <v>56101</v>
      </c>
      <c r="E155" s="544">
        <f>0.15+0.5</f>
        <v>0.65</v>
      </c>
      <c r="F155" s="544">
        <v>4.7750000000000004</v>
      </c>
      <c r="G155" s="544">
        <v>0.5</v>
      </c>
      <c r="H155" s="544">
        <v>1</v>
      </c>
      <c r="I155" s="544">
        <f t="shared" si="3"/>
        <v>1.55</v>
      </c>
      <c r="J155" s="484"/>
      <c r="K155" s="585"/>
      <c r="L155" s="67"/>
      <c r="M155" s="64"/>
      <c r="N155" s="72"/>
      <c r="O155" s="62"/>
      <c r="P155" s="79"/>
      <c r="Q155" s="478"/>
      <c r="R155" s="478"/>
      <c r="S155" s="478"/>
    </row>
    <row r="156" spans="1:19" s="482" customFormat="1" ht="12" customHeight="1">
      <c r="B156" s="584"/>
      <c r="C156" s="399"/>
      <c r="D156" s="399" t="s">
        <v>56102</v>
      </c>
      <c r="E156" s="544">
        <f t="shared" ref="E156:E160" si="4">0.15+0.5</f>
        <v>0.65</v>
      </c>
      <c r="F156" s="544">
        <v>4.75</v>
      </c>
      <c r="G156" s="544">
        <v>0.5</v>
      </c>
      <c r="H156" s="544">
        <v>1</v>
      </c>
      <c r="I156" s="544">
        <f t="shared" si="3"/>
        <v>1.54</v>
      </c>
      <c r="J156" s="484"/>
      <c r="K156" s="585"/>
      <c r="L156" s="67"/>
      <c r="M156" s="64"/>
      <c r="N156" s="72"/>
      <c r="O156" s="62"/>
      <c r="P156" s="79"/>
      <c r="Q156" s="478"/>
      <c r="R156" s="478"/>
      <c r="S156" s="478"/>
    </row>
    <row r="157" spans="1:19" s="482" customFormat="1" ht="12" customHeight="1">
      <c r="B157" s="584"/>
      <c r="C157" s="399"/>
      <c r="D157" s="399" t="s">
        <v>56103</v>
      </c>
      <c r="E157" s="544">
        <f t="shared" si="4"/>
        <v>0.65</v>
      </c>
      <c r="F157" s="544">
        <v>5.22</v>
      </c>
      <c r="G157" s="544">
        <v>0.5</v>
      </c>
      <c r="H157" s="544">
        <v>1</v>
      </c>
      <c r="I157" s="544">
        <f t="shared" si="3"/>
        <v>1.69</v>
      </c>
      <c r="J157" s="484"/>
      <c r="K157" s="585"/>
      <c r="L157" s="67"/>
      <c r="M157" s="64"/>
      <c r="N157" s="72"/>
      <c r="O157" s="62"/>
      <c r="P157" s="79"/>
      <c r="Q157" s="478"/>
      <c r="R157" s="478"/>
      <c r="S157" s="478"/>
    </row>
    <row r="158" spans="1:19" s="482" customFormat="1" ht="12" customHeight="1">
      <c r="B158" s="584"/>
      <c r="C158" s="399"/>
      <c r="D158" s="399" t="s">
        <v>56104</v>
      </c>
      <c r="E158" s="544">
        <f t="shared" si="4"/>
        <v>0.65</v>
      </c>
      <c r="F158" s="544">
        <v>4.75</v>
      </c>
      <c r="G158" s="544">
        <v>0.5</v>
      </c>
      <c r="H158" s="544">
        <v>1</v>
      </c>
      <c r="I158" s="544">
        <f t="shared" si="3"/>
        <v>1.54</v>
      </c>
      <c r="J158" s="484"/>
      <c r="K158" s="585"/>
      <c r="L158" s="67"/>
      <c r="M158" s="64"/>
      <c r="N158" s="72"/>
      <c r="O158" s="62"/>
      <c r="P158" s="79"/>
      <c r="Q158" s="478"/>
      <c r="R158" s="478"/>
      <c r="S158" s="478"/>
    </row>
    <row r="159" spans="1:19" s="482" customFormat="1" ht="12" customHeight="1">
      <c r="B159" s="584"/>
      <c r="C159" s="399"/>
      <c r="D159" s="399" t="s">
        <v>56105</v>
      </c>
      <c r="E159" s="544">
        <f t="shared" si="4"/>
        <v>0.65</v>
      </c>
      <c r="F159" s="544">
        <v>4.82</v>
      </c>
      <c r="G159" s="544">
        <v>0.5</v>
      </c>
      <c r="H159" s="544">
        <v>1</v>
      </c>
      <c r="I159" s="544">
        <f t="shared" si="3"/>
        <v>1.56</v>
      </c>
      <c r="J159" s="484"/>
      <c r="K159" s="585" t="s">
        <v>57093</v>
      </c>
      <c r="L159" s="67"/>
      <c r="M159" s="64"/>
      <c r="N159" s="72"/>
      <c r="O159" s="62"/>
      <c r="P159" s="79"/>
      <c r="Q159" s="478"/>
      <c r="R159" s="478"/>
      <c r="S159" s="478"/>
    </row>
    <row r="160" spans="1:19" s="482" customFormat="1" ht="12" customHeight="1">
      <c r="B160" s="584"/>
      <c r="C160" s="399"/>
      <c r="D160" s="399" t="s">
        <v>56106</v>
      </c>
      <c r="E160" s="544">
        <f t="shared" si="4"/>
        <v>0.65</v>
      </c>
      <c r="F160" s="544">
        <v>4.75</v>
      </c>
      <c r="G160" s="544">
        <v>0.5</v>
      </c>
      <c r="H160" s="544">
        <v>1</v>
      </c>
      <c r="I160" s="544">
        <f t="shared" si="3"/>
        <v>1.54</v>
      </c>
      <c r="J160" s="484"/>
      <c r="K160" s="585"/>
      <c r="L160" s="67"/>
      <c r="M160" s="64"/>
      <c r="N160" s="72"/>
      <c r="O160" s="62"/>
      <c r="P160" s="79"/>
      <c r="Q160" s="478"/>
      <c r="R160" s="478"/>
      <c r="S160" s="478"/>
    </row>
    <row r="161" spans="2:19" s="482" customFormat="1" ht="12" customHeight="1">
      <c r="B161" s="584"/>
      <c r="C161" s="399"/>
      <c r="D161" s="399" t="s">
        <v>56107</v>
      </c>
      <c r="E161" s="544">
        <f t="shared" ref="E161:E168" si="5">0.2+0.5</f>
        <v>0.7</v>
      </c>
      <c r="F161" s="544">
        <v>4.45</v>
      </c>
      <c r="G161" s="544">
        <v>0.5</v>
      </c>
      <c r="H161" s="544">
        <v>1</v>
      </c>
      <c r="I161" s="544">
        <f t="shared" si="3"/>
        <v>1.55</v>
      </c>
      <c r="J161" s="484"/>
      <c r="K161" s="585"/>
      <c r="L161" s="67"/>
      <c r="M161" s="64"/>
      <c r="N161" s="72"/>
      <c r="O161" s="62"/>
      <c r="P161" s="79"/>
      <c r="Q161" s="478"/>
      <c r="R161" s="478"/>
      <c r="S161" s="478"/>
    </row>
    <row r="162" spans="2:19" s="482" customFormat="1" ht="12" customHeight="1">
      <c r="B162" s="584"/>
      <c r="C162" s="399"/>
      <c r="D162" s="399" t="s">
        <v>56108</v>
      </c>
      <c r="E162" s="544">
        <f t="shared" si="5"/>
        <v>0.7</v>
      </c>
      <c r="F162" s="544">
        <v>4.45</v>
      </c>
      <c r="G162" s="544">
        <v>0.5</v>
      </c>
      <c r="H162" s="544">
        <v>1</v>
      </c>
      <c r="I162" s="544">
        <f t="shared" si="3"/>
        <v>1.55</v>
      </c>
      <c r="J162" s="484"/>
      <c r="K162" s="585"/>
      <c r="L162" s="67"/>
      <c r="M162" s="64"/>
      <c r="N162" s="72"/>
      <c r="O162" s="62"/>
      <c r="P162" s="79"/>
      <c r="Q162" s="478"/>
      <c r="R162" s="478"/>
      <c r="S162" s="478"/>
    </row>
    <row r="163" spans="2:19" s="482" customFormat="1" ht="12" customHeight="1">
      <c r="B163" s="584"/>
      <c r="C163" s="399"/>
      <c r="D163" s="399" t="s">
        <v>56109</v>
      </c>
      <c r="E163" s="544">
        <f t="shared" si="5"/>
        <v>0.7</v>
      </c>
      <c r="F163" s="544">
        <v>2.39</v>
      </c>
      <c r="G163" s="544">
        <v>0.5</v>
      </c>
      <c r="H163" s="544">
        <v>1</v>
      </c>
      <c r="I163" s="544">
        <f t="shared" si="3"/>
        <v>0.83</v>
      </c>
      <c r="J163" s="484"/>
      <c r="K163" s="585"/>
      <c r="L163" s="67"/>
      <c r="M163" s="64"/>
      <c r="N163" s="72"/>
      <c r="O163" s="62"/>
      <c r="P163" s="79"/>
      <c r="Q163" s="478"/>
      <c r="R163" s="478"/>
      <c r="S163" s="478"/>
    </row>
    <row r="164" spans="2:19" s="482" customFormat="1" ht="12" customHeight="1">
      <c r="B164" s="584"/>
      <c r="C164" s="399"/>
      <c r="D164" s="399" t="s">
        <v>56110</v>
      </c>
      <c r="E164" s="544">
        <f t="shared" si="5"/>
        <v>0.7</v>
      </c>
      <c r="F164" s="544">
        <v>2.39</v>
      </c>
      <c r="G164" s="544">
        <v>0.5</v>
      </c>
      <c r="H164" s="544">
        <v>1</v>
      </c>
      <c r="I164" s="544">
        <f t="shared" si="3"/>
        <v>0.83</v>
      </c>
      <c r="J164" s="484"/>
      <c r="K164" s="585"/>
      <c r="L164" s="67"/>
      <c r="M164" s="64"/>
      <c r="N164" s="72"/>
      <c r="O164" s="62"/>
      <c r="P164" s="79"/>
      <c r="Q164" s="478"/>
      <c r="R164" s="478"/>
      <c r="S164" s="478"/>
    </row>
    <row r="165" spans="2:19" s="482" customFormat="1" ht="12" customHeight="1">
      <c r="B165" s="584"/>
      <c r="C165" s="399"/>
      <c r="D165" s="399" t="s">
        <v>56111</v>
      </c>
      <c r="E165" s="544">
        <f t="shared" si="5"/>
        <v>0.7</v>
      </c>
      <c r="F165" s="544">
        <v>2.23</v>
      </c>
      <c r="G165" s="544">
        <v>0.5</v>
      </c>
      <c r="H165" s="544">
        <v>1</v>
      </c>
      <c r="I165" s="544">
        <f t="shared" si="3"/>
        <v>0.78</v>
      </c>
      <c r="J165" s="484"/>
      <c r="K165" s="585"/>
      <c r="L165" s="67"/>
      <c r="M165" s="64"/>
      <c r="N165" s="72"/>
      <c r="O165" s="62"/>
      <c r="P165" s="79"/>
      <c r="Q165" s="478"/>
      <c r="R165" s="478"/>
      <c r="S165" s="478"/>
    </row>
    <row r="166" spans="2:19" s="482" customFormat="1" ht="12" customHeight="1">
      <c r="B166" s="584"/>
      <c r="C166" s="399"/>
      <c r="D166" s="399" t="s">
        <v>56112</v>
      </c>
      <c r="E166" s="544">
        <f t="shared" si="5"/>
        <v>0.7</v>
      </c>
      <c r="F166" s="544">
        <v>2.23</v>
      </c>
      <c r="G166" s="544">
        <v>0.5</v>
      </c>
      <c r="H166" s="544">
        <v>1</v>
      </c>
      <c r="I166" s="544">
        <f t="shared" si="3"/>
        <v>0.78</v>
      </c>
      <c r="J166" s="484"/>
      <c r="K166" s="585"/>
      <c r="L166" s="67"/>
      <c r="M166" s="64"/>
      <c r="N166" s="72"/>
      <c r="O166" s="62"/>
      <c r="P166" s="79"/>
      <c r="Q166" s="478"/>
      <c r="R166" s="478"/>
      <c r="S166" s="478"/>
    </row>
    <row r="167" spans="2:19" s="482" customFormat="1" ht="12" customHeight="1">
      <c r="B167" s="584"/>
      <c r="C167" s="399"/>
      <c r="D167" s="399" t="s">
        <v>56113</v>
      </c>
      <c r="E167" s="544">
        <f t="shared" si="5"/>
        <v>0.7</v>
      </c>
      <c r="F167" s="544">
        <v>36.86</v>
      </c>
      <c r="G167" s="544">
        <v>0.5</v>
      </c>
      <c r="H167" s="544">
        <v>1</v>
      </c>
      <c r="I167" s="544">
        <f t="shared" si="3"/>
        <v>12.9</v>
      </c>
      <c r="J167" s="484"/>
      <c r="K167" s="585"/>
      <c r="L167" s="67"/>
      <c r="M167" s="64"/>
      <c r="N167" s="72"/>
      <c r="O167" s="62"/>
      <c r="P167" s="79"/>
      <c r="Q167" s="478"/>
      <c r="R167" s="478"/>
      <c r="S167" s="478"/>
    </row>
    <row r="168" spans="2:19" s="482" customFormat="1" ht="12" customHeight="1">
      <c r="B168" s="584"/>
      <c r="C168" s="399"/>
      <c r="D168" s="399" t="s">
        <v>56114</v>
      </c>
      <c r="E168" s="544">
        <f t="shared" si="5"/>
        <v>0.7</v>
      </c>
      <c r="F168" s="544">
        <v>36.85</v>
      </c>
      <c r="G168" s="544">
        <v>0.5</v>
      </c>
      <c r="H168" s="544">
        <v>1</v>
      </c>
      <c r="I168" s="544">
        <f t="shared" si="3"/>
        <v>12.89</v>
      </c>
      <c r="J168" s="484"/>
      <c r="K168" s="585"/>
      <c r="L168" s="67"/>
      <c r="M168" s="64"/>
      <c r="N168" s="72"/>
      <c r="O168" s="62"/>
      <c r="P168" s="79"/>
      <c r="Q168" s="478"/>
      <c r="R168" s="478"/>
      <c r="S168" s="478"/>
    </row>
    <row r="169" spans="2:19" s="482" customFormat="1" ht="12" customHeight="1">
      <c r="B169" s="584"/>
      <c r="C169" s="399"/>
      <c r="D169" s="399" t="s">
        <v>56115</v>
      </c>
      <c r="E169" s="544">
        <f t="shared" ref="E169:E170" si="6">0.15+0.5</f>
        <v>0.65</v>
      </c>
      <c r="F169" s="544">
        <v>4.93</v>
      </c>
      <c r="G169" s="544">
        <v>0.5</v>
      </c>
      <c r="H169" s="544">
        <v>1</v>
      </c>
      <c r="I169" s="544">
        <f t="shared" si="3"/>
        <v>1.6</v>
      </c>
      <c r="J169" s="484"/>
      <c r="K169" s="585"/>
      <c r="L169" s="67"/>
      <c r="M169" s="64"/>
      <c r="N169" s="72"/>
      <c r="O169" s="62"/>
      <c r="P169" s="79"/>
      <c r="Q169" s="478"/>
      <c r="R169" s="478"/>
      <c r="S169" s="478"/>
    </row>
    <row r="170" spans="2:19" s="482" customFormat="1" ht="12" customHeight="1">
      <c r="B170" s="584"/>
      <c r="C170" s="399"/>
      <c r="D170" s="399" t="s">
        <v>56116</v>
      </c>
      <c r="E170" s="544">
        <f t="shared" si="6"/>
        <v>0.65</v>
      </c>
      <c r="F170" s="544">
        <v>4.8</v>
      </c>
      <c r="G170" s="544">
        <v>0.5</v>
      </c>
      <c r="H170" s="544">
        <v>1</v>
      </c>
      <c r="I170" s="544">
        <f t="shared" si="3"/>
        <v>1.56</v>
      </c>
      <c r="J170" s="484"/>
      <c r="K170" s="585"/>
      <c r="L170" s="67"/>
      <c r="M170" s="64"/>
      <c r="N170" s="72"/>
      <c r="O170" s="62"/>
      <c r="P170" s="79"/>
      <c r="Q170" s="478"/>
      <c r="R170" s="478"/>
      <c r="S170" s="478"/>
    </row>
    <row r="171" spans="2:19" s="482" customFormat="1" ht="12" customHeight="1">
      <c r="B171" s="584"/>
      <c r="C171" s="399"/>
      <c r="D171" s="534"/>
      <c r="E171" s="534"/>
      <c r="F171" s="534"/>
      <c r="G171" s="534"/>
      <c r="H171" s="540" t="s">
        <v>71</v>
      </c>
      <c r="I171" s="516">
        <f>SUM(I148:I170)</f>
        <v>89.47999999999999</v>
      </c>
      <c r="J171" s="484"/>
      <c r="K171" s="585"/>
      <c r="L171" s="67"/>
      <c r="M171" s="64"/>
      <c r="N171" s="72"/>
      <c r="O171" s="62"/>
      <c r="P171" s="79"/>
      <c r="Q171" s="478"/>
      <c r="R171" s="478"/>
      <c r="S171" s="478"/>
    </row>
    <row r="172" spans="2:19" s="482" customFormat="1" ht="12" customHeight="1">
      <c r="B172" s="584"/>
      <c r="C172" s="399"/>
      <c r="D172" s="534"/>
      <c r="E172" s="534"/>
      <c r="F172" s="534"/>
      <c r="G172" s="534"/>
      <c r="H172" s="534"/>
      <c r="I172" s="534"/>
      <c r="J172" s="484"/>
      <c r="K172" s="585"/>
      <c r="L172" s="67"/>
      <c r="M172" s="64"/>
      <c r="N172" s="72"/>
      <c r="O172" s="62"/>
      <c r="P172" s="79"/>
      <c r="Q172" s="478"/>
      <c r="R172" s="478"/>
      <c r="S172" s="478"/>
    </row>
    <row r="173" spans="2:19" s="482" customFormat="1" ht="12" customHeight="1">
      <c r="B173" s="584"/>
      <c r="C173" s="399"/>
      <c r="D173" s="534"/>
      <c r="E173" s="534"/>
      <c r="F173" s="534"/>
      <c r="G173" s="534"/>
      <c r="H173" s="534"/>
      <c r="I173" s="534"/>
      <c r="J173" s="484"/>
      <c r="K173" s="585"/>
      <c r="L173" s="67"/>
      <c r="M173" s="64"/>
      <c r="N173" s="72"/>
      <c r="O173" s="62"/>
      <c r="P173" s="79"/>
      <c r="Q173" s="478"/>
      <c r="R173" s="478"/>
      <c r="S173" s="478"/>
    </row>
    <row r="174" spans="2:19" s="34" customFormat="1" ht="21" customHeight="1">
      <c r="B174" s="584" t="s">
        <v>57030</v>
      </c>
      <c r="C174" s="399" t="s">
        <v>30292</v>
      </c>
      <c r="D174" s="702" t="str">
        <f>VLOOKUP(C174,'SINAPI 04-2022'!A:D,2,0)</f>
        <v>ESCAVAÇÃO MANUAL DE VALA COM PROFUNDIDADE MENOR OU IGUAL A 1,30 M. AF_02/2021</v>
      </c>
      <c r="E174" s="702"/>
      <c r="F174" s="702"/>
      <c r="G174" s="702"/>
      <c r="H174" s="702"/>
      <c r="I174" s="702"/>
      <c r="J174" s="484" t="str">
        <f>VLOOKUP(C174,'SINAPI 04-2022'!A:D,3,0)</f>
        <v>M3</v>
      </c>
      <c r="K174" s="585">
        <f>H177</f>
        <v>18.421199999999999</v>
      </c>
      <c r="L174" s="67"/>
      <c r="M174" s="64"/>
      <c r="N174" s="72"/>
      <c r="O174" s="62"/>
      <c r="P174" s="79"/>
      <c r="Q174" s="24"/>
      <c r="R174" s="24"/>
      <c r="S174" s="24"/>
    </row>
    <row r="175" spans="2:19" s="482" customFormat="1" ht="12" customHeight="1">
      <c r="B175" s="584"/>
      <c r="C175" s="399"/>
      <c r="D175" s="516"/>
      <c r="E175" s="544"/>
      <c r="F175" s="544"/>
      <c r="G175" s="516"/>
      <c r="H175" s="544"/>
      <c r="I175" s="471"/>
      <c r="J175" s="484"/>
      <c r="K175" s="585"/>
      <c r="L175" s="67"/>
      <c r="M175" s="64"/>
      <c r="N175" s="72"/>
      <c r="O175" s="62"/>
      <c r="P175" s="79"/>
      <c r="Q175" s="478"/>
      <c r="R175" s="478"/>
      <c r="S175" s="478"/>
    </row>
    <row r="176" spans="2:19" s="482" customFormat="1" ht="12" customHeight="1">
      <c r="B176" s="584"/>
      <c r="C176" s="399"/>
      <c r="D176" s="516" t="s">
        <v>55936</v>
      </c>
      <c r="E176" s="544" t="s">
        <v>55938</v>
      </c>
      <c r="F176" s="544" t="s">
        <v>70</v>
      </c>
      <c r="G176" s="544" t="s">
        <v>73</v>
      </c>
      <c r="H176" s="544" t="s">
        <v>26270</v>
      </c>
      <c r="I176" s="471"/>
      <c r="J176" s="484"/>
      <c r="K176" s="585"/>
      <c r="L176" s="67"/>
      <c r="M176" s="64"/>
      <c r="N176" s="72"/>
      <c r="O176" s="62"/>
      <c r="P176" s="79"/>
      <c r="Q176" s="478"/>
      <c r="R176" s="478"/>
      <c r="S176" s="478"/>
    </row>
    <row r="177" spans="2:19" s="482" customFormat="1" ht="12" customHeight="1">
      <c r="B177" s="584"/>
      <c r="C177" s="399"/>
      <c r="D177" s="516" t="s">
        <v>57077</v>
      </c>
      <c r="E177" s="544">
        <f>E943</f>
        <v>307.02</v>
      </c>
      <c r="F177" s="544">
        <v>0.2</v>
      </c>
      <c r="G177" s="516">
        <v>0.3</v>
      </c>
      <c r="H177" s="544">
        <f>E177*F177*G177</f>
        <v>18.421199999999999</v>
      </c>
      <c r="I177" s="471"/>
      <c r="J177" s="484"/>
      <c r="K177" s="585"/>
      <c r="L177" s="67"/>
      <c r="M177" s="64"/>
      <c r="N177" s="72"/>
      <c r="O177" s="62"/>
      <c r="P177" s="79"/>
      <c r="Q177" s="478"/>
      <c r="R177" s="478"/>
      <c r="S177" s="478"/>
    </row>
    <row r="178" spans="2:19" s="482" customFormat="1" ht="12" customHeight="1">
      <c r="B178" s="584"/>
      <c r="C178" s="399"/>
      <c r="D178" s="516"/>
      <c r="E178" s="544"/>
      <c r="F178" s="544"/>
      <c r="G178" s="516"/>
      <c r="H178" s="544"/>
      <c r="I178" s="471"/>
      <c r="J178" s="484"/>
      <c r="K178" s="585"/>
      <c r="L178" s="67"/>
      <c r="M178" s="64"/>
      <c r="N178" s="72"/>
      <c r="O178" s="62"/>
      <c r="P178" s="79"/>
      <c r="Q178" s="478"/>
      <c r="R178" s="478"/>
      <c r="S178" s="478"/>
    </row>
    <row r="179" spans="2:19" s="482" customFormat="1" ht="12" customHeight="1">
      <c r="B179" s="584"/>
      <c r="C179" s="399"/>
      <c r="D179" s="516"/>
      <c r="E179" s="544"/>
      <c r="F179" s="544"/>
      <c r="G179" s="516"/>
      <c r="H179" s="544"/>
      <c r="I179" s="471"/>
      <c r="J179" s="484"/>
      <c r="K179" s="585"/>
      <c r="L179" s="67"/>
      <c r="M179" s="64"/>
      <c r="N179" s="72"/>
      <c r="O179" s="62"/>
      <c r="P179" s="79"/>
      <c r="Q179" s="478"/>
      <c r="R179" s="478"/>
      <c r="S179" s="478"/>
    </row>
    <row r="180" spans="2:19" s="482" customFormat="1" ht="50.25" customHeight="1">
      <c r="B180" s="584" t="s">
        <v>57031</v>
      </c>
      <c r="C180" s="399" t="s">
        <v>30274</v>
      </c>
      <c r="D180" s="702" t="str">
        <f>VLOOKUP(C180,'SINAPI 04-2022'!A:D,2,0)</f>
        <v>ESCAVAÇÃO MECANIZADA DE VALA COM PROF. ATÉ 1,5 M (MÉDIA MONTANTE E JUSANTE/UMA COMPOSIÇÃO POR TRECHO), ESCAVADEIRA (0,8 M3), LARG. DE 1,5 M A 2,5 M, EM SOLO DE 1A CATEGORIA, EM LOCAIS COM ALTO NÍVEL DE INTERFERÊNCIA. AF_02/2021</v>
      </c>
      <c r="E180" s="702"/>
      <c r="F180" s="702"/>
      <c r="G180" s="702"/>
      <c r="H180" s="702"/>
      <c r="I180" s="702"/>
      <c r="J180" s="484" t="str">
        <f>VLOOKUP(C180,'SINAPI 04-2022'!A:D,3,0)</f>
        <v>M3</v>
      </c>
      <c r="K180" s="585">
        <f>H182</f>
        <v>245.7</v>
      </c>
      <c r="L180" s="67"/>
      <c r="M180" s="64"/>
      <c r="N180" s="72"/>
      <c r="O180" s="62"/>
      <c r="P180" s="79"/>
      <c r="Q180" s="478"/>
      <c r="R180" s="478"/>
      <c r="S180" s="478"/>
    </row>
    <row r="181" spans="2:19" s="482" customFormat="1" ht="12" customHeight="1">
      <c r="B181" s="584"/>
      <c r="C181" s="478"/>
      <c r="D181" s="516" t="s">
        <v>57078</v>
      </c>
      <c r="E181" s="544" t="s">
        <v>55938</v>
      </c>
      <c r="F181" s="544" t="s">
        <v>70</v>
      </c>
      <c r="G181" s="544" t="s">
        <v>73</v>
      </c>
      <c r="H181" s="544" t="s">
        <v>26270</v>
      </c>
      <c r="I181" s="471"/>
      <c r="J181" s="484"/>
      <c r="K181" s="585"/>
      <c r="L181" s="67"/>
      <c r="M181" s="64"/>
      <c r="N181" s="72"/>
      <c r="O181" s="62"/>
      <c r="P181" s="79"/>
      <c r="Q181" s="478"/>
      <c r="R181" s="478"/>
      <c r="S181" s="478"/>
    </row>
    <row r="182" spans="2:19" s="482" customFormat="1" ht="12" customHeight="1">
      <c r="B182" s="584"/>
      <c r="C182" s="399"/>
      <c r="D182" s="516" t="s">
        <v>57079</v>
      </c>
      <c r="E182" s="544">
        <f>K1250</f>
        <v>117</v>
      </c>
      <c r="F182" s="544">
        <v>1.4</v>
      </c>
      <c r="G182" s="516">
        <v>1.5</v>
      </c>
      <c r="H182" s="544">
        <f>E182*F182*G182</f>
        <v>245.7</v>
      </c>
      <c r="I182" s="471"/>
      <c r="J182" s="484"/>
      <c r="K182" s="585"/>
      <c r="L182" s="67"/>
      <c r="M182" s="64"/>
      <c r="N182" s="72"/>
      <c r="O182" s="62"/>
      <c r="P182" s="79"/>
      <c r="Q182" s="478"/>
      <c r="R182" s="478"/>
      <c r="S182" s="478"/>
    </row>
    <row r="183" spans="2:19" s="482" customFormat="1" ht="12" customHeight="1">
      <c r="B183" s="584"/>
      <c r="C183" s="399"/>
      <c r="D183" s="516" t="s">
        <v>62803</v>
      </c>
      <c r="E183" s="544">
        <v>87</v>
      </c>
      <c r="F183" s="544">
        <v>1.8</v>
      </c>
      <c r="G183" s="516">
        <v>1.5</v>
      </c>
      <c r="H183" s="544">
        <f>E183*F183*G183</f>
        <v>234.89999999999998</v>
      </c>
      <c r="I183" s="471"/>
      <c r="J183" s="484"/>
      <c r="K183" s="585"/>
      <c r="L183" s="67"/>
      <c r="M183" s="64"/>
      <c r="N183" s="72"/>
      <c r="O183" s="62"/>
      <c r="P183" s="79"/>
      <c r="Q183" s="478"/>
      <c r="R183" s="478"/>
      <c r="S183" s="478"/>
    </row>
    <row r="184" spans="2:19" s="482" customFormat="1" ht="12" customHeight="1">
      <c r="B184" s="584"/>
      <c r="C184" s="399"/>
      <c r="D184" s="516"/>
      <c r="E184" s="544"/>
      <c r="F184" s="544"/>
      <c r="G184" s="516" t="s">
        <v>71</v>
      </c>
      <c r="H184" s="544">
        <f>SUM(H182:H183)</f>
        <v>480.59999999999997</v>
      </c>
      <c r="I184" s="471"/>
      <c r="J184" s="484"/>
      <c r="K184" s="585"/>
      <c r="L184" s="67"/>
      <c r="M184" s="64"/>
      <c r="N184" s="72"/>
      <c r="O184" s="62"/>
      <c r="P184" s="79"/>
      <c r="Q184" s="478"/>
      <c r="R184" s="478"/>
      <c r="S184" s="478"/>
    </row>
    <row r="185" spans="2:19" s="482" customFormat="1" ht="12" customHeight="1">
      <c r="B185" s="584"/>
      <c r="C185" s="399"/>
      <c r="D185" s="516"/>
      <c r="E185" s="544"/>
      <c r="F185" s="544"/>
      <c r="G185" s="516"/>
      <c r="H185" s="544"/>
      <c r="I185" s="471"/>
      <c r="J185" s="484"/>
      <c r="K185" s="585"/>
      <c r="L185" s="67"/>
      <c r="M185" s="64"/>
      <c r="N185" s="72"/>
      <c r="O185" s="62"/>
      <c r="P185" s="79"/>
      <c r="Q185" s="478"/>
      <c r="R185" s="478"/>
      <c r="S185" s="478"/>
    </row>
    <row r="186" spans="2:19" s="482" customFormat="1" ht="45" customHeight="1">
      <c r="B186" s="584" t="s">
        <v>57074</v>
      </c>
      <c r="C186" s="399" t="s">
        <v>30333</v>
      </c>
      <c r="D186" s="702" t="str">
        <f>VLOOKUP(C186,'SINAPI 04-2022'!A:D,2,0)</f>
        <v>REATERRO MECANIZADO DE VALA COM RETROESCAVADEIRA (CAPACIDADE DA CAÇAMBA DA RETRO: 0,26 M³ / POTÊNCIA: 88 HP), LARGURA ATÉ 0,8 M, PROFUNDIDADE ATÉ 1,5 M, COM SOLO (SEM SUBSTITUIÇÃO) DE 1ª CATEGORIA EM LOCAIS COM ALTO NÍVEL DE INTERFERÊNCIA. AF_04/2016</v>
      </c>
      <c r="E186" s="702"/>
      <c r="F186" s="702"/>
      <c r="G186" s="702"/>
      <c r="H186" s="702"/>
      <c r="I186" s="702"/>
      <c r="J186" s="484" t="str">
        <f>VLOOKUP(C186,'SINAPI 04-2022'!A:D,3,0)</f>
        <v>M3</v>
      </c>
      <c r="K186" s="585">
        <f>G189+G190+G194</f>
        <v>680.42724999999996</v>
      </c>
      <c r="L186" s="67"/>
      <c r="M186" s="64"/>
      <c r="N186" s="72"/>
      <c r="O186" s="62"/>
      <c r="P186" s="79"/>
      <c r="Q186" s="478"/>
      <c r="R186" s="478"/>
      <c r="S186" s="478"/>
    </row>
    <row r="187" spans="2:19" s="482" customFormat="1" ht="12" customHeight="1">
      <c r="B187" s="584"/>
      <c r="C187" s="399"/>
      <c r="D187" s="516"/>
      <c r="E187" s="544"/>
      <c r="F187" s="544"/>
      <c r="G187" s="516"/>
      <c r="H187" s="544"/>
      <c r="I187" s="471"/>
      <c r="J187" s="484"/>
      <c r="K187" s="585"/>
      <c r="L187" s="67"/>
      <c r="M187" s="64"/>
      <c r="N187" s="72"/>
      <c r="O187" s="62"/>
      <c r="P187" s="79"/>
      <c r="Q187" s="478"/>
      <c r="R187" s="478"/>
      <c r="S187" s="478"/>
    </row>
    <row r="188" spans="2:19" s="482" customFormat="1" ht="12" customHeight="1">
      <c r="B188" s="584"/>
      <c r="C188" s="399"/>
      <c r="D188" s="516" t="s">
        <v>57078</v>
      </c>
      <c r="E188" s="544" t="s">
        <v>57080</v>
      </c>
      <c r="F188" s="544" t="s">
        <v>57081</v>
      </c>
      <c r="G188" s="516" t="s">
        <v>26270</v>
      </c>
      <c r="H188" s="544"/>
      <c r="I188" s="471"/>
      <c r="J188" s="484"/>
      <c r="K188" s="585"/>
      <c r="L188" s="67"/>
      <c r="M188" s="64"/>
      <c r="N188" s="72"/>
      <c r="O188" s="62"/>
      <c r="P188" s="79"/>
      <c r="Q188" s="478"/>
      <c r="R188" s="478"/>
      <c r="S188" s="478"/>
    </row>
    <row r="189" spans="2:19" s="482" customFormat="1" ht="12" customHeight="1">
      <c r="B189" s="584"/>
      <c r="C189" s="399"/>
      <c r="D189" s="516" t="s">
        <v>57079</v>
      </c>
      <c r="E189" s="544">
        <f>K180</f>
        <v>245.7</v>
      </c>
      <c r="F189" s="544">
        <f>(E182*((3.14*0.4*0.4)/4))</f>
        <v>14.695200000000002</v>
      </c>
      <c r="G189" s="516">
        <f>E189-F189</f>
        <v>231.00479999999999</v>
      </c>
      <c r="H189" s="544"/>
      <c r="I189" s="471"/>
      <c r="J189" s="484"/>
      <c r="K189" s="585"/>
      <c r="L189" s="67"/>
      <c r="M189" s="64"/>
      <c r="N189" s="72"/>
      <c r="O189" s="62"/>
      <c r="P189" s="79"/>
      <c r="Q189" s="478"/>
      <c r="R189" s="478"/>
      <c r="S189" s="478"/>
    </row>
    <row r="190" spans="2:19" s="482" customFormat="1" ht="12" customHeight="1">
      <c r="B190" s="584"/>
      <c r="C190" s="399"/>
      <c r="D190" s="516" t="s">
        <v>62803</v>
      </c>
      <c r="E190" s="544">
        <f>H183</f>
        <v>234.89999999999998</v>
      </c>
      <c r="F190" s="544">
        <f>(E183*((3.14*0.8*0.8)/4))</f>
        <v>43.708800000000004</v>
      </c>
      <c r="G190" s="516">
        <f>E190-F190</f>
        <v>191.19119999999998</v>
      </c>
      <c r="H190" s="544"/>
      <c r="I190" s="471"/>
      <c r="J190" s="484"/>
      <c r="K190" s="585"/>
      <c r="L190" s="67"/>
      <c r="M190" s="64"/>
      <c r="N190" s="72"/>
      <c r="O190" s="62"/>
      <c r="P190" s="79"/>
      <c r="Q190" s="478"/>
      <c r="R190" s="478"/>
      <c r="S190" s="478"/>
    </row>
    <row r="191" spans="2:19" s="482" customFormat="1" ht="24" customHeight="1">
      <c r="B191" s="584"/>
      <c r="C191" s="399"/>
      <c r="D191" s="516" t="s">
        <v>57082</v>
      </c>
      <c r="E191" s="544" t="s">
        <v>57080</v>
      </c>
      <c r="F191" s="516" t="s">
        <v>57085</v>
      </c>
      <c r="G191" s="516" t="s">
        <v>26270</v>
      </c>
      <c r="H191" s="544"/>
      <c r="I191" s="471"/>
      <c r="J191" s="484"/>
      <c r="K191" s="585"/>
      <c r="L191" s="67"/>
      <c r="M191" s="64"/>
      <c r="N191" s="72"/>
      <c r="O191" s="62"/>
      <c r="P191" s="79"/>
      <c r="Q191" s="478"/>
      <c r="R191" s="478"/>
      <c r="S191" s="478"/>
    </row>
    <row r="192" spans="2:19" s="482" customFormat="1" ht="12" customHeight="1">
      <c r="B192" s="584"/>
      <c r="C192" s="399"/>
      <c r="D192" s="516" t="s">
        <v>57083</v>
      </c>
      <c r="E192" s="67">
        <f>K128</f>
        <v>224.82125000000002</v>
      </c>
      <c r="F192" s="544">
        <f>SUM(H290:H299)+SUM(H323:H332)+I1355+I1357</f>
        <v>31.28</v>
      </c>
      <c r="G192" s="516">
        <f>E192-F192</f>
        <v>193.54125000000002</v>
      </c>
      <c r="H192" s="544"/>
      <c r="I192" s="471"/>
      <c r="J192" s="484"/>
      <c r="K192" s="585"/>
      <c r="L192" s="67"/>
      <c r="M192" s="64"/>
      <c r="N192" s="72"/>
      <c r="O192" s="62"/>
      <c r="P192" s="79"/>
      <c r="Q192" s="478"/>
      <c r="R192" s="478"/>
      <c r="S192" s="478"/>
    </row>
    <row r="193" spans="1:19" s="482" customFormat="1" ht="12" customHeight="1">
      <c r="B193" s="584"/>
      <c r="C193" s="399"/>
      <c r="D193" s="516" t="s">
        <v>57084</v>
      </c>
      <c r="E193" s="544">
        <f>K145</f>
        <v>89.47999999999999</v>
      </c>
      <c r="F193" s="544">
        <f>SUM(H300:H322)</f>
        <v>24.789999999999992</v>
      </c>
      <c r="G193" s="516">
        <f>E193-F193</f>
        <v>64.69</v>
      </c>
      <c r="H193" s="544"/>
      <c r="I193" s="471"/>
      <c r="J193" s="484"/>
      <c r="K193" s="585"/>
      <c r="L193" s="67"/>
      <c r="M193" s="64"/>
      <c r="N193" s="72"/>
      <c r="O193" s="62"/>
      <c r="P193" s="79"/>
      <c r="Q193" s="478"/>
      <c r="R193" s="478"/>
      <c r="S193" s="478"/>
    </row>
    <row r="194" spans="1:19" s="482" customFormat="1" ht="12" customHeight="1">
      <c r="B194" s="584"/>
      <c r="C194" s="399"/>
      <c r="D194" s="516"/>
      <c r="E194" s="544"/>
      <c r="F194" s="544" t="s">
        <v>71</v>
      </c>
      <c r="G194" s="516">
        <f>SUM(G192:G193)</f>
        <v>258.23125000000005</v>
      </c>
      <c r="H194" s="544"/>
      <c r="I194" s="471"/>
      <c r="J194" s="484"/>
      <c r="K194" s="585"/>
      <c r="L194" s="67"/>
      <c r="M194" s="64"/>
      <c r="N194" s="72"/>
      <c r="O194" s="62"/>
      <c r="P194" s="79"/>
      <c r="Q194" s="478"/>
      <c r="R194" s="478"/>
      <c r="S194" s="478"/>
    </row>
    <row r="195" spans="1:19" s="482" customFormat="1" ht="12" customHeight="1">
      <c r="B195" s="584"/>
      <c r="C195" s="399"/>
      <c r="D195" s="516"/>
      <c r="E195" s="544"/>
      <c r="F195" s="544"/>
      <c r="G195" s="516"/>
      <c r="H195" s="544"/>
      <c r="I195" s="471"/>
      <c r="J195" s="484"/>
      <c r="K195" s="585"/>
      <c r="L195" s="67"/>
      <c r="M195" s="64"/>
      <c r="N195" s="72"/>
      <c r="O195" s="62"/>
      <c r="P195" s="79"/>
      <c r="Q195" s="478"/>
      <c r="R195" s="478"/>
      <c r="S195" s="478"/>
    </row>
    <row r="196" spans="1:19" s="482" customFormat="1" ht="12" customHeight="1">
      <c r="B196" s="584"/>
      <c r="C196" s="399"/>
      <c r="D196" s="516"/>
      <c r="E196" s="544"/>
      <c r="F196" s="544"/>
      <c r="G196" s="516"/>
      <c r="H196" s="544"/>
      <c r="I196" s="471"/>
      <c r="J196" s="484"/>
      <c r="K196" s="585"/>
      <c r="L196" s="67"/>
      <c r="M196" s="64"/>
      <c r="N196" s="72"/>
      <c r="O196" s="62"/>
      <c r="P196" s="79"/>
      <c r="Q196" s="478"/>
      <c r="R196" s="478"/>
      <c r="S196" s="478"/>
    </row>
    <row r="197" spans="1:19" s="482" customFormat="1" ht="12" customHeight="1">
      <c r="B197" s="584"/>
      <c r="C197" s="399"/>
      <c r="D197" s="516"/>
      <c r="E197" s="544"/>
      <c r="F197" s="544"/>
      <c r="G197" s="516"/>
      <c r="H197" s="544"/>
      <c r="I197" s="471"/>
      <c r="J197" s="484"/>
      <c r="K197" s="585"/>
      <c r="L197" s="67"/>
      <c r="M197" s="64"/>
      <c r="N197" s="72"/>
      <c r="O197" s="62"/>
      <c r="P197" s="79"/>
      <c r="Q197" s="478"/>
      <c r="R197" s="478"/>
      <c r="S197" s="478"/>
    </row>
    <row r="198" spans="1:19" s="34" customFormat="1" ht="57.75" customHeight="1">
      <c r="B198" s="582" t="s">
        <v>57075</v>
      </c>
      <c r="C198" s="399" t="s">
        <v>2276</v>
      </c>
      <c r="D198" s="697" t="str">
        <f>VLOOKUP(C198,'EMOP 04-2022'!A:J,2,0)</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E198" s="697"/>
      <c r="F198" s="697"/>
      <c r="G198" s="697"/>
      <c r="H198" s="697"/>
      <c r="I198" s="697"/>
      <c r="J198" s="452" t="str">
        <f>VLOOKUP(C198,'EMOP 04-2022'!A:J,9,0)</f>
        <v>M3</v>
      </c>
      <c r="K198" s="585">
        <f>I203</f>
        <v>373.66163999999992</v>
      </c>
      <c r="L198" s="67"/>
      <c r="M198" s="64"/>
      <c r="N198" s="72"/>
      <c r="O198" s="62"/>
      <c r="P198" s="79"/>
      <c r="Q198" s="24"/>
      <c r="R198" s="24"/>
      <c r="S198" s="24"/>
    </row>
    <row r="199" spans="1:19" s="34" customFormat="1" ht="15" customHeight="1">
      <c r="A199" s="24" t="e">
        <f>#REF!&amp;#REF!</f>
        <v>#REF!</v>
      </c>
      <c r="B199" s="587"/>
      <c r="C199" s="399"/>
      <c r="D199" s="478"/>
      <c r="E199" s="478"/>
      <c r="F199" s="478"/>
      <c r="G199" s="478"/>
      <c r="H199" s="478"/>
      <c r="I199" s="478"/>
      <c r="J199" s="478"/>
      <c r="K199" s="585"/>
      <c r="L199" s="67"/>
      <c r="M199" s="64"/>
      <c r="N199" s="72"/>
      <c r="O199" s="62"/>
      <c r="P199" s="79"/>
      <c r="Q199" s="24"/>
      <c r="R199" s="24"/>
      <c r="S199" s="24"/>
    </row>
    <row r="200" spans="1:19" s="34" customFormat="1" ht="12" customHeight="1">
      <c r="B200" s="584"/>
      <c r="C200" s="399"/>
      <c r="D200" s="544" t="s">
        <v>55936</v>
      </c>
      <c r="E200" s="544" t="s">
        <v>69</v>
      </c>
      <c r="F200" s="544" t="s">
        <v>70</v>
      </c>
      <c r="G200" s="544" t="s">
        <v>73</v>
      </c>
      <c r="H200" s="516" t="s">
        <v>26270</v>
      </c>
      <c r="I200" s="516"/>
      <c r="J200" s="484"/>
      <c r="K200" s="585"/>
      <c r="L200" s="67"/>
      <c r="M200" s="64"/>
      <c r="N200" s="72"/>
      <c r="O200" s="62"/>
      <c r="P200" s="79"/>
      <c r="Q200" s="24"/>
      <c r="R200" s="24"/>
      <c r="S200" s="24"/>
    </row>
    <row r="201" spans="1:19" s="34" customFormat="1" ht="12" customHeight="1">
      <c r="B201" s="584"/>
      <c r="C201" s="399"/>
      <c r="D201" s="516" t="s">
        <v>55985</v>
      </c>
      <c r="E201" s="516">
        <v>88.6</v>
      </c>
      <c r="F201" s="516">
        <v>3</v>
      </c>
      <c r="G201" s="516">
        <v>1.5</v>
      </c>
      <c r="H201" s="516">
        <f>E201*F201*G201</f>
        <v>398.69999999999993</v>
      </c>
      <c r="I201" s="516" t="s">
        <v>71</v>
      </c>
      <c r="J201" s="484"/>
      <c r="K201" s="585"/>
      <c r="L201" s="67"/>
      <c r="M201" s="64"/>
      <c r="N201" s="72"/>
      <c r="O201" s="62"/>
      <c r="P201" s="79"/>
      <c r="Q201" s="24"/>
      <c r="R201" s="24"/>
      <c r="S201" s="24"/>
    </row>
    <row r="202" spans="1:19" s="482" customFormat="1" ht="12" customHeight="1">
      <c r="B202" s="584"/>
      <c r="C202" s="399"/>
      <c r="D202" s="516"/>
      <c r="E202" s="516"/>
      <c r="F202" s="516"/>
      <c r="G202" s="516"/>
      <c r="H202" s="516"/>
      <c r="I202" s="516"/>
      <c r="J202" s="484"/>
      <c r="K202" s="585"/>
      <c r="L202" s="67"/>
      <c r="M202" s="64"/>
      <c r="N202" s="72"/>
      <c r="O202" s="62"/>
      <c r="P202" s="79"/>
      <c r="Q202" s="478"/>
      <c r="R202" s="478"/>
      <c r="S202" s="478"/>
    </row>
    <row r="203" spans="1:19" s="34" customFormat="1" ht="12" customHeight="1">
      <c r="B203" s="584"/>
      <c r="C203" s="399"/>
      <c r="D203" s="516"/>
      <c r="E203" s="516" t="s">
        <v>75</v>
      </c>
      <c r="F203" s="516" t="s">
        <v>69</v>
      </c>
      <c r="G203" s="516" t="s">
        <v>26270</v>
      </c>
      <c r="H203" s="516"/>
      <c r="I203" s="516">
        <f>H201-G204</f>
        <v>373.66163999999992</v>
      </c>
      <c r="J203" s="484"/>
      <c r="K203" s="585"/>
      <c r="L203" s="67"/>
      <c r="M203" s="64"/>
      <c r="N203" s="72"/>
      <c r="O203" s="62"/>
      <c r="P203" s="79"/>
      <c r="Q203" s="24"/>
      <c r="R203" s="24"/>
      <c r="S203" s="24"/>
    </row>
    <row r="204" spans="1:19" s="34" customFormat="1" ht="12" customHeight="1">
      <c r="B204" s="584"/>
      <c r="C204" s="399"/>
      <c r="D204" s="544" t="s">
        <v>55986</v>
      </c>
      <c r="E204" s="516">
        <f>(3.14*0.6*0.6)/4</f>
        <v>0.28259999999999996</v>
      </c>
      <c r="F204" s="516">
        <v>88.6</v>
      </c>
      <c r="G204" s="516">
        <f>E204*F204</f>
        <v>25.038359999999994</v>
      </c>
      <c r="H204" s="516"/>
      <c r="I204" s="516"/>
      <c r="J204" s="484"/>
      <c r="K204" s="585"/>
      <c r="L204" s="67"/>
      <c r="M204" s="64"/>
      <c r="N204" s="72"/>
      <c r="O204" s="62"/>
      <c r="P204" s="79"/>
      <c r="Q204" s="24"/>
      <c r="R204" s="24"/>
      <c r="S204" s="24"/>
    </row>
    <row r="205" spans="1:19" s="34" customFormat="1" ht="12" customHeight="1">
      <c r="B205" s="584"/>
      <c r="C205" s="399"/>
      <c r="D205" s="508"/>
      <c r="E205" s="534"/>
      <c r="F205" s="534"/>
      <c r="G205" s="534"/>
      <c r="H205" s="534"/>
      <c r="I205" s="534"/>
      <c r="J205" s="484"/>
      <c r="K205" s="585"/>
      <c r="L205" s="67"/>
      <c r="M205" s="64"/>
      <c r="N205" s="72"/>
      <c r="O205" s="62"/>
      <c r="P205" s="79"/>
      <c r="Q205" s="24"/>
      <c r="R205" s="24"/>
      <c r="S205" s="24"/>
    </row>
    <row r="206" spans="1:19" s="34" customFormat="1" ht="50.25" customHeight="1">
      <c r="B206" s="582" t="s">
        <v>57076</v>
      </c>
      <c r="C206" s="399" t="s">
        <v>2290</v>
      </c>
      <c r="D206" s="697" t="str">
        <f>VLOOKUP(C206,'EMOP 04-2022'!A:J,2,0)</f>
        <v>MATERIAL DE 1ª CATEGORIA PARA ATERROS,COMPREENDENDO:ESCAVACAO,CARGA,TRANSPORTE A 10KM EM CAMINHAO BASCULANTE E DESCARGA,CONSIDERANDO O VOLUME NECESSARIO A EXECUCAO DE 1,00M3 DE MATERIAL COMPACTADO</v>
      </c>
      <c r="E206" s="697"/>
      <c r="F206" s="697"/>
      <c r="G206" s="697"/>
      <c r="H206" s="697"/>
      <c r="I206" s="697"/>
      <c r="J206" s="452" t="str">
        <f>VLOOKUP(C206,'EMOP 04-2022'!A:J,9,0)</f>
        <v>M3</v>
      </c>
      <c r="K206" s="585">
        <f>D208</f>
        <v>373.66163999999992</v>
      </c>
      <c r="L206" s="67"/>
      <c r="M206" s="64"/>
      <c r="N206" s="72"/>
      <c r="O206" s="62"/>
      <c r="P206" s="79"/>
      <c r="Q206" s="24"/>
      <c r="R206" s="24"/>
      <c r="S206" s="24"/>
    </row>
    <row r="207" spans="1:19" s="34" customFormat="1" ht="12" customHeight="1">
      <c r="B207" s="582"/>
      <c r="C207" s="485"/>
      <c r="D207" s="67"/>
      <c r="E207" s="67"/>
      <c r="F207" s="67"/>
      <c r="G207" s="67"/>
      <c r="H207" s="67"/>
      <c r="I207" s="478"/>
      <c r="J207" s="478"/>
      <c r="K207" s="583"/>
      <c r="L207" s="67"/>
      <c r="M207" s="64"/>
      <c r="N207" s="72"/>
      <c r="O207" s="62"/>
      <c r="P207" s="79"/>
      <c r="Q207" s="24"/>
      <c r="R207" s="24"/>
      <c r="S207" s="24"/>
    </row>
    <row r="208" spans="1:19" s="34" customFormat="1" ht="15.75" customHeight="1">
      <c r="A208" s="24" t="str">
        <f>B208&amp;C208</f>
        <v>Idem item acima</v>
      </c>
      <c r="B208" s="584"/>
      <c r="C208" s="407" t="s">
        <v>55987</v>
      </c>
      <c r="D208" s="516">
        <f>K198</f>
        <v>373.66163999999992</v>
      </c>
      <c r="E208" s="544"/>
      <c r="F208" s="516"/>
      <c r="G208" s="516"/>
      <c r="H208" s="516"/>
      <c r="I208" s="516"/>
      <c r="J208" s="484"/>
      <c r="K208" s="585"/>
      <c r="L208" s="67"/>
      <c r="M208" s="64"/>
      <c r="N208" s="72"/>
      <c r="O208" s="62"/>
      <c r="P208" s="79"/>
      <c r="Q208" s="24"/>
      <c r="R208" s="24"/>
      <c r="S208" s="24"/>
    </row>
    <row r="209" spans="2:19" s="34" customFormat="1" ht="12" customHeight="1">
      <c r="B209" s="584"/>
      <c r="C209" s="540"/>
      <c r="D209" s="516"/>
      <c r="E209" s="516"/>
      <c r="F209" s="516"/>
      <c r="G209" s="516"/>
      <c r="H209" s="516"/>
      <c r="I209" s="470"/>
      <c r="J209" s="469"/>
      <c r="K209" s="591"/>
      <c r="L209" s="67"/>
      <c r="M209" s="64"/>
      <c r="N209" s="72"/>
      <c r="O209" s="62"/>
      <c r="P209" s="79"/>
      <c r="Q209" s="24"/>
      <c r="R209" s="24"/>
      <c r="S209" s="24"/>
    </row>
    <row r="210" spans="2:19" s="34" customFormat="1" ht="12" customHeight="1">
      <c r="B210" s="584"/>
      <c r="C210" s="540"/>
      <c r="D210" s="544"/>
      <c r="E210" s="516"/>
      <c r="F210" s="516"/>
      <c r="G210" s="516"/>
      <c r="H210" s="516"/>
      <c r="I210" s="470"/>
      <c r="J210" s="469"/>
      <c r="K210" s="591"/>
      <c r="L210" s="67"/>
      <c r="M210" s="64"/>
      <c r="N210" s="72"/>
      <c r="O210" s="62"/>
      <c r="P210" s="79"/>
      <c r="Q210" s="24"/>
      <c r="R210" s="24"/>
      <c r="S210" s="24"/>
    </row>
    <row r="211" spans="2:19" s="482" customFormat="1" ht="30" customHeight="1">
      <c r="B211" s="584" t="s">
        <v>57086</v>
      </c>
      <c r="C211" s="399" t="s">
        <v>30440</v>
      </c>
      <c r="D211" s="702" t="str">
        <f>VLOOKUP(C211,'SINAPI 04-2022'!A:D,2,0)</f>
        <v>EXECUÇÃO E COMPACTAÇÃO DE BASE E OU SUB BASE PARA PAVIMENTAÇÃO DE BRITA GRADUADA SIMPLES - EXCLUSIVE CARGA E TRANSPORTE. AF_11/2019</v>
      </c>
      <c r="E211" s="702"/>
      <c r="F211" s="702"/>
      <c r="G211" s="702"/>
      <c r="H211" s="702"/>
      <c r="I211" s="702"/>
      <c r="J211" s="484" t="str">
        <f>VLOOKUP(C211,'SINAPI 04-2022'!A:D,3,0)</f>
        <v>M3</v>
      </c>
      <c r="K211" s="585">
        <f>F216</f>
        <v>949.5</v>
      </c>
      <c r="L211" s="67"/>
      <c r="M211" s="64"/>
      <c r="N211" s="72"/>
      <c r="O211" s="62"/>
      <c r="P211" s="79"/>
      <c r="Q211" s="478"/>
      <c r="R211" s="478"/>
      <c r="S211" s="478"/>
    </row>
    <row r="212" spans="2:19" s="482" customFormat="1" ht="12" customHeight="1">
      <c r="B212" s="584"/>
      <c r="C212" s="485"/>
      <c r="D212" s="74"/>
      <c r="E212" s="484"/>
      <c r="F212" s="452"/>
      <c r="G212" s="452"/>
      <c r="H212" s="452"/>
      <c r="I212" s="452"/>
      <c r="J212" s="452"/>
      <c r="K212" s="585"/>
      <c r="L212" s="67"/>
      <c r="M212" s="64"/>
      <c r="N212" s="72"/>
      <c r="O212" s="62"/>
      <c r="P212" s="79"/>
      <c r="Q212" s="478"/>
      <c r="R212" s="478"/>
      <c r="S212" s="478"/>
    </row>
    <row r="213" spans="2:19" s="482" customFormat="1" ht="12" customHeight="1">
      <c r="B213" s="584"/>
      <c r="C213" s="485"/>
      <c r="D213" s="540" t="s">
        <v>75</v>
      </c>
      <c r="E213" s="484" t="s">
        <v>55939</v>
      </c>
      <c r="F213" s="452" t="s">
        <v>56066</v>
      </c>
      <c r="G213" s="452"/>
      <c r="H213" s="452"/>
      <c r="I213" s="452"/>
      <c r="J213" s="452"/>
      <c r="K213" s="585"/>
      <c r="L213" s="67"/>
      <c r="M213" s="64"/>
      <c r="N213" s="72"/>
      <c r="O213" s="62"/>
      <c r="P213" s="79"/>
      <c r="Q213" s="478"/>
      <c r="R213" s="478"/>
      <c r="S213" s="478"/>
    </row>
    <row r="214" spans="2:19" s="482" customFormat="1" ht="12" customHeight="1">
      <c r="B214" s="584"/>
      <c r="C214" s="485" t="s">
        <v>56080</v>
      </c>
      <c r="D214" s="516">
        <v>3165</v>
      </c>
      <c r="E214" s="544">
        <v>0.15</v>
      </c>
      <c r="F214" s="500">
        <f>D214*E214</f>
        <v>474.75</v>
      </c>
      <c r="G214" s="452"/>
      <c r="H214" s="452"/>
      <c r="I214" s="452"/>
      <c r="J214" s="452"/>
      <c r="K214" s="585"/>
      <c r="L214" s="67"/>
      <c r="M214" s="64"/>
      <c r="N214" s="72"/>
      <c r="O214" s="62"/>
      <c r="P214" s="79"/>
      <c r="Q214" s="478"/>
      <c r="R214" s="478"/>
      <c r="S214" s="478"/>
    </row>
    <row r="215" spans="2:19" s="482" customFormat="1" ht="12" customHeight="1">
      <c r="B215" s="584"/>
      <c r="C215" s="485" t="s">
        <v>56081</v>
      </c>
      <c r="D215" s="516">
        <v>3165</v>
      </c>
      <c r="E215" s="544">
        <v>0.15</v>
      </c>
      <c r="F215" s="500">
        <f>D215*E215</f>
        <v>474.75</v>
      </c>
      <c r="G215" s="452"/>
      <c r="H215" s="452"/>
      <c r="I215" s="452"/>
      <c r="J215" s="452"/>
      <c r="K215" s="585"/>
      <c r="L215" s="67"/>
      <c r="M215" s="64"/>
      <c r="N215" s="72"/>
      <c r="O215" s="62"/>
      <c r="P215" s="79"/>
      <c r="Q215" s="478"/>
      <c r="R215" s="478"/>
      <c r="S215" s="478"/>
    </row>
    <row r="216" spans="2:19" s="482" customFormat="1" ht="12" customHeight="1">
      <c r="B216" s="584"/>
      <c r="C216" s="399"/>
      <c r="D216" s="478"/>
      <c r="E216" s="484" t="s">
        <v>71</v>
      </c>
      <c r="F216" s="544">
        <f>SUM(F214:F215)</f>
        <v>949.5</v>
      </c>
      <c r="G216" s="478"/>
      <c r="H216" s="478"/>
      <c r="I216" s="478"/>
      <c r="J216" s="484"/>
      <c r="K216" s="585"/>
      <c r="L216" s="67"/>
      <c r="M216" s="64"/>
      <c r="N216" s="72"/>
      <c r="O216" s="62"/>
      <c r="P216" s="79"/>
      <c r="Q216" s="478"/>
      <c r="R216" s="478"/>
      <c r="S216" s="478"/>
    </row>
    <row r="217" spans="2:19" s="482" customFormat="1" ht="12" customHeight="1">
      <c r="B217" s="584"/>
      <c r="C217" s="399"/>
      <c r="D217" s="534"/>
      <c r="E217" s="534"/>
      <c r="F217" s="534"/>
      <c r="G217" s="534"/>
      <c r="H217" s="534"/>
      <c r="I217" s="534"/>
      <c r="J217" s="484"/>
      <c r="K217" s="585"/>
      <c r="L217" s="67"/>
      <c r="M217" s="64"/>
      <c r="N217" s="72"/>
      <c r="O217" s="62"/>
      <c r="P217" s="79"/>
      <c r="Q217" s="478"/>
      <c r="R217" s="478"/>
      <c r="S217" s="478"/>
    </row>
    <row r="218" spans="2:19" s="482" customFormat="1" ht="28.5" customHeight="1">
      <c r="B218" s="584" t="s">
        <v>57087</v>
      </c>
      <c r="C218" s="399" t="s">
        <v>49894</v>
      </c>
      <c r="D218" s="702" t="str">
        <f>VLOOKUP(C218,'SINAPI 04-2022'!A:D,2,0)</f>
        <v>REGULARIZAÇÃO E COMPACTAÇÃO DE SUBLEITO DE SOLO PREDOMINANTEMENTE ARENOSO. AF_11/2019</v>
      </c>
      <c r="E218" s="702"/>
      <c r="F218" s="702"/>
      <c r="G218" s="702"/>
      <c r="H218" s="702"/>
      <c r="I218" s="702"/>
      <c r="J218" s="484" t="str">
        <f>VLOOKUP(C218,'SINAPI 04-2022'!A:D,3,0)</f>
        <v>M2</v>
      </c>
      <c r="K218" s="585">
        <f>D220</f>
        <v>3165</v>
      </c>
      <c r="L218" s="67"/>
      <c r="M218" s="64"/>
      <c r="N218" s="72"/>
      <c r="O218" s="62"/>
      <c r="P218" s="79"/>
      <c r="Q218" s="478"/>
      <c r="R218" s="478"/>
      <c r="S218" s="478"/>
    </row>
    <row r="219" spans="2:19" s="482" customFormat="1" ht="12" customHeight="1">
      <c r="B219" s="584"/>
      <c r="C219" s="399"/>
      <c r="D219" s="540" t="s">
        <v>75</v>
      </c>
      <c r="E219" s="534"/>
      <c r="F219" s="534"/>
      <c r="G219" s="534"/>
      <c r="H219" s="534"/>
      <c r="I219" s="534"/>
      <c r="J219" s="452"/>
      <c r="K219" s="585"/>
      <c r="L219" s="67"/>
      <c r="M219" s="64"/>
      <c r="N219" s="72"/>
      <c r="O219" s="62"/>
      <c r="P219" s="79"/>
      <c r="Q219" s="478"/>
      <c r="R219" s="478"/>
      <c r="S219" s="478"/>
    </row>
    <row r="220" spans="2:19" s="482" customFormat="1" ht="12" customHeight="1">
      <c r="B220" s="584"/>
      <c r="C220" s="399"/>
      <c r="D220" s="516">
        <f>D214</f>
        <v>3165</v>
      </c>
      <c r="E220" s="534"/>
      <c r="F220" s="534"/>
      <c r="G220" s="534"/>
      <c r="H220" s="534"/>
      <c r="I220" s="534"/>
      <c r="J220" s="452"/>
      <c r="K220" s="585"/>
      <c r="L220" s="67"/>
      <c r="M220" s="64"/>
      <c r="N220" s="72"/>
      <c r="O220" s="62"/>
      <c r="P220" s="79"/>
      <c r="Q220" s="478"/>
      <c r="R220" s="478"/>
      <c r="S220" s="478"/>
    </row>
    <row r="221" spans="2:19" s="482" customFormat="1" ht="12" customHeight="1">
      <c r="B221" s="584"/>
      <c r="C221" s="399"/>
      <c r="D221" s="534"/>
      <c r="E221" s="534"/>
      <c r="F221" s="534"/>
      <c r="G221" s="534"/>
      <c r="H221" s="534"/>
      <c r="I221" s="534"/>
      <c r="J221" s="452"/>
      <c r="K221" s="585"/>
      <c r="L221" s="67"/>
      <c r="M221" s="64"/>
      <c r="N221" s="72"/>
      <c r="O221" s="62"/>
      <c r="P221" s="79"/>
      <c r="Q221" s="478"/>
      <c r="R221" s="478"/>
      <c r="S221" s="478"/>
    </row>
    <row r="222" spans="2:19" s="482" customFormat="1" ht="47.25" customHeight="1">
      <c r="B222" s="584" t="s">
        <v>57088</v>
      </c>
      <c r="C222" s="399" t="s">
        <v>8657</v>
      </c>
      <c r="D222" s="697" t="str">
        <f>VLOOKUP(C222,'EMOP 04-2022'!A:J,2,0)</f>
        <v>REGULARIZACAO DE SUBLEITO,DE ACORDO COM AS "INSTRUCOES PARAEXECUCAO",DO DER-RJ.O CUSTO INDENIZA AS OPERACOES DE EXECUCAO E TRANSPORTE DE AGUA E SE APLICA A AREA EFETIVAMENTE REGULARIZADA,EXCLUSIVE TRANSPORTE E ESCAVACAO DE CORRETIVOS</v>
      </c>
      <c r="E222" s="697"/>
      <c r="F222" s="697"/>
      <c r="G222" s="697"/>
      <c r="H222" s="697"/>
      <c r="I222" s="697"/>
      <c r="J222" s="452" t="str">
        <f>VLOOKUP(C222,'EMOP 04-2022'!A:J,9,0)</f>
        <v>M2</v>
      </c>
      <c r="K222" s="585">
        <f>D224</f>
        <v>3165</v>
      </c>
      <c r="L222" s="67"/>
      <c r="M222" s="64"/>
      <c r="N222" s="72"/>
      <c r="O222" s="62"/>
      <c r="P222" s="79"/>
      <c r="Q222" s="478"/>
      <c r="R222" s="478"/>
      <c r="S222" s="478"/>
    </row>
    <row r="223" spans="2:19" s="482" customFormat="1" ht="12" customHeight="1">
      <c r="B223" s="584"/>
      <c r="C223" s="399"/>
      <c r="D223" s="540" t="s">
        <v>75</v>
      </c>
      <c r="E223" s="534"/>
      <c r="F223" s="534"/>
      <c r="G223" s="534"/>
      <c r="H223" s="534"/>
      <c r="I223" s="534"/>
      <c r="J223" s="452"/>
      <c r="K223" s="585"/>
      <c r="L223" s="67"/>
      <c r="M223" s="64"/>
      <c r="N223" s="72"/>
      <c r="O223" s="62"/>
      <c r="P223" s="79"/>
      <c r="Q223" s="478"/>
      <c r="R223" s="478"/>
      <c r="S223" s="478"/>
    </row>
    <row r="224" spans="2:19" s="482" customFormat="1" ht="12" customHeight="1">
      <c r="B224" s="584"/>
      <c r="C224" s="399"/>
      <c r="D224" s="516">
        <f>D220</f>
        <v>3165</v>
      </c>
      <c r="E224" s="534"/>
      <c r="F224" s="534"/>
      <c r="G224" s="534"/>
      <c r="H224" s="534"/>
      <c r="I224" s="534"/>
      <c r="J224" s="452"/>
      <c r="K224" s="585"/>
      <c r="L224" s="67"/>
      <c r="M224" s="64"/>
      <c r="N224" s="72"/>
      <c r="O224" s="62"/>
      <c r="P224" s="79"/>
      <c r="Q224" s="478"/>
      <c r="R224" s="478"/>
      <c r="S224" s="478"/>
    </row>
    <row r="225" spans="1:19" s="482" customFormat="1" ht="12" customHeight="1">
      <c r="B225" s="584"/>
      <c r="C225" s="399"/>
      <c r="D225" s="534"/>
      <c r="E225" s="534"/>
      <c r="F225" s="534"/>
      <c r="G225" s="534"/>
      <c r="H225" s="534"/>
      <c r="I225" s="534"/>
      <c r="J225" s="452"/>
      <c r="K225" s="585"/>
      <c r="L225" s="67"/>
      <c r="M225" s="64"/>
      <c r="N225" s="72"/>
      <c r="O225" s="62"/>
      <c r="P225" s="79"/>
      <c r="Q225" s="478"/>
      <c r="R225" s="478"/>
      <c r="S225" s="478"/>
    </row>
    <row r="226" spans="1:19" s="482" customFormat="1" ht="12" customHeight="1">
      <c r="B226" s="584"/>
      <c r="C226" s="540"/>
      <c r="D226" s="544"/>
      <c r="E226" s="516"/>
      <c r="F226" s="516"/>
      <c r="G226" s="516"/>
      <c r="H226" s="516"/>
      <c r="I226" s="470"/>
      <c r="J226" s="469"/>
      <c r="K226" s="591"/>
      <c r="L226" s="67"/>
      <c r="M226" s="64"/>
      <c r="N226" s="72"/>
      <c r="O226" s="62"/>
      <c r="P226" s="79"/>
      <c r="Q226" s="478"/>
      <c r="R226" s="478"/>
      <c r="S226" s="478"/>
    </row>
    <row r="227" spans="1:19" s="34" customFormat="1" ht="27" customHeight="1">
      <c r="A227" s="24" t="e">
        <f>#REF!&amp;#REF!</f>
        <v>#REF!</v>
      </c>
      <c r="B227" s="584" t="s">
        <v>57118</v>
      </c>
      <c r="C227" s="399" t="s">
        <v>8996</v>
      </c>
      <c r="D227" s="697" t="str">
        <f>VLOOKUP(C227,'EMOP 04-2022'!A:J,2,0)</f>
        <v>CORTE,DESGALHAMENTO,DESTOCAMENTO E DESENRAIZAMENTO DE ARVORE,COM ALTURA ACIMA DE 5,00M E DIAMETRO EM TORNO DE 50CM, COMAUXILIO DE EQUIPAMENTO MECANICO</v>
      </c>
      <c r="E227" s="697"/>
      <c r="F227" s="697"/>
      <c r="G227" s="697"/>
      <c r="H227" s="697"/>
      <c r="I227" s="697"/>
      <c r="J227" s="452" t="str">
        <f>VLOOKUP(C227,'EMOP 04-2022'!A:J,9,0)</f>
        <v>UN</v>
      </c>
      <c r="K227" s="585">
        <f>E229</f>
        <v>11</v>
      </c>
      <c r="L227" s="67"/>
      <c r="M227" s="64"/>
      <c r="N227" s="72"/>
      <c r="O227" s="62"/>
      <c r="P227" s="79"/>
      <c r="Q227" s="24"/>
      <c r="R227" s="24"/>
      <c r="S227" s="24"/>
    </row>
    <row r="228" spans="1:19" s="34" customFormat="1" ht="12" customHeight="1">
      <c r="B228" s="584"/>
      <c r="C228" s="399"/>
      <c r="D228" s="376"/>
      <c r="E228" s="544" t="s">
        <v>74</v>
      </c>
      <c r="F228" s="417"/>
      <c r="G228" s="417"/>
      <c r="H228" s="516"/>
      <c r="I228" s="417"/>
      <c r="J228" s="484"/>
      <c r="K228" s="585"/>
      <c r="L228" s="67"/>
      <c r="M228" s="64"/>
      <c r="N228" s="72"/>
      <c r="O228" s="62"/>
      <c r="P228" s="79"/>
      <c r="Q228" s="24"/>
      <c r="R228" s="24"/>
      <c r="S228" s="24"/>
    </row>
    <row r="229" spans="1:19" s="34" customFormat="1" ht="12" customHeight="1">
      <c r="B229" s="584"/>
      <c r="C229" s="399"/>
      <c r="D229" s="417"/>
      <c r="E229" s="544">
        <v>11</v>
      </c>
      <c r="F229" s="67"/>
      <c r="G229" s="452"/>
      <c r="H229" s="534"/>
      <c r="I229" s="534"/>
      <c r="J229" s="484"/>
      <c r="K229" s="585"/>
      <c r="L229" s="67"/>
      <c r="M229" s="64"/>
      <c r="N229" s="72"/>
      <c r="O229" s="62"/>
      <c r="P229" s="79"/>
      <c r="Q229" s="24"/>
      <c r="R229" s="24"/>
      <c r="S229" s="24"/>
    </row>
    <row r="230" spans="1:19" s="34" customFormat="1" ht="12" customHeight="1">
      <c r="B230" s="592"/>
      <c r="C230" s="468"/>
      <c r="D230" s="544"/>
      <c r="E230" s="544"/>
      <c r="F230" s="544"/>
      <c r="G230" s="536"/>
      <c r="H230" s="536"/>
      <c r="I230" s="536"/>
      <c r="J230" s="536"/>
      <c r="K230" s="593"/>
      <c r="L230" s="67"/>
      <c r="M230" s="64"/>
      <c r="N230" s="72"/>
      <c r="O230" s="62"/>
      <c r="P230" s="79"/>
      <c r="Q230" s="24"/>
      <c r="R230" s="24"/>
      <c r="S230" s="24"/>
    </row>
    <row r="231" spans="1:19" s="482" customFormat="1" ht="29.25" customHeight="1">
      <c r="A231" s="478"/>
      <c r="B231" s="584" t="s">
        <v>57119</v>
      </c>
      <c r="C231" s="399" t="s">
        <v>31025</v>
      </c>
      <c r="D231" s="702" t="str">
        <f>VLOOKUP(C231,'SINAPI 04-2022'!A:D,2,0)</f>
        <v>DEMOLIÇÃO DE ALVENARIA PARA QUALQUER TIPO DE BLOCO, DE FORMA MECANIZADA, SEM REAPROVEITAMENTO. AF_12/2017</v>
      </c>
      <c r="E231" s="702"/>
      <c r="F231" s="702"/>
      <c r="G231" s="702"/>
      <c r="H231" s="702"/>
      <c r="I231" s="702"/>
      <c r="J231" s="484" t="str">
        <f>VLOOKUP(C231,'SINAPI 04-2022'!A:D,3,0)</f>
        <v>M3</v>
      </c>
      <c r="K231" s="585">
        <f>H233</f>
        <v>36.300000000000004</v>
      </c>
      <c r="L231" s="67"/>
      <c r="M231" s="64"/>
      <c r="N231" s="72"/>
      <c r="O231" s="62"/>
      <c r="P231" s="79"/>
      <c r="Q231" s="478"/>
      <c r="R231" s="478"/>
      <c r="S231" s="478"/>
    </row>
    <row r="232" spans="1:19" s="482" customFormat="1" ht="12.75" customHeight="1">
      <c r="A232" s="478"/>
      <c r="B232" s="584"/>
      <c r="C232" s="399"/>
      <c r="D232" s="374" t="s">
        <v>55936</v>
      </c>
      <c r="E232" s="516" t="s">
        <v>55938</v>
      </c>
      <c r="F232" s="544" t="s">
        <v>73</v>
      </c>
      <c r="G232" s="516" t="s">
        <v>55939</v>
      </c>
      <c r="H232" s="516" t="s">
        <v>26270</v>
      </c>
      <c r="I232" s="374"/>
      <c r="J232" s="484"/>
      <c r="K232" s="585"/>
      <c r="L232" s="67"/>
      <c r="M232" s="64"/>
      <c r="N232" s="72"/>
      <c r="O232" s="62"/>
      <c r="P232" s="79"/>
      <c r="Q232" s="478"/>
      <c r="R232" s="478"/>
      <c r="S232" s="478"/>
    </row>
    <row r="233" spans="1:19" s="482" customFormat="1" ht="12.75" customHeight="1">
      <c r="A233" s="478"/>
      <c r="B233" s="584"/>
      <c r="C233" s="399"/>
      <c r="D233" s="374" t="s">
        <v>55937</v>
      </c>
      <c r="E233" s="516">
        <v>110</v>
      </c>
      <c r="F233" s="544">
        <v>2.2000000000000002</v>
      </c>
      <c r="G233" s="516">
        <v>0.15</v>
      </c>
      <c r="H233" s="516">
        <f>E233*F233*G233</f>
        <v>36.300000000000004</v>
      </c>
      <c r="I233" s="374"/>
      <c r="J233" s="484"/>
      <c r="K233" s="585"/>
      <c r="L233" s="67"/>
      <c r="M233" s="64"/>
      <c r="N233" s="72"/>
      <c r="O233" s="62"/>
      <c r="P233" s="79"/>
      <c r="Q233" s="478"/>
      <c r="R233" s="478"/>
      <c r="S233" s="478"/>
    </row>
    <row r="234" spans="1:19" s="482" customFormat="1" ht="12.75" customHeight="1">
      <c r="A234" s="478"/>
      <c r="B234" s="584"/>
      <c r="C234" s="399"/>
      <c r="D234" s="374"/>
      <c r="E234" s="374"/>
      <c r="F234" s="544"/>
      <c r="G234" s="374"/>
      <c r="H234" s="374"/>
      <c r="I234" s="374"/>
      <c r="J234" s="484"/>
      <c r="K234" s="585"/>
      <c r="L234" s="67"/>
      <c r="M234" s="64"/>
      <c r="N234" s="72"/>
      <c r="O234" s="62"/>
      <c r="P234" s="79"/>
      <c r="Q234" s="478"/>
      <c r="R234" s="478"/>
      <c r="S234" s="478"/>
    </row>
    <row r="235" spans="1:19" s="482" customFormat="1" ht="12.75" customHeight="1">
      <c r="A235" s="478"/>
      <c r="B235" s="584"/>
      <c r="C235" s="399"/>
      <c r="D235" s="374"/>
      <c r="E235" s="374"/>
      <c r="F235" s="544"/>
      <c r="G235" s="374"/>
      <c r="H235" s="374"/>
      <c r="I235" s="374"/>
      <c r="J235" s="484"/>
      <c r="K235" s="585"/>
      <c r="L235" s="67"/>
      <c r="M235" s="64"/>
      <c r="N235" s="72"/>
      <c r="O235" s="62"/>
      <c r="P235" s="79"/>
      <c r="Q235" s="478"/>
      <c r="R235" s="478"/>
      <c r="S235" s="478"/>
    </row>
    <row r="236" spans="1:19" s="482" customFormat="1" ht="12.75" customHeight="1">
      <c r="A236" s="478"/>
      <c r="B236" s="584"/>
      <c r="C236" s="399"/>
      <c r="D236" s="374"/>
      <c r="E236" s="374"/>
      <c r="F236" s="544"/>
      <c r="G236" s="374"/>
      <c r="H236" s="374"/>
      <c r="I236" s="374"/>
      <c r="J236" s="484"/>
      <c r="K236" s="585"/>
      <c r="L236" s="67"/>
      <c r="M236" s="64"/>
      <c r="N236" s="72"/>
      <c r="O236" s="62"/>
      <c r="P236" s="79"/>
      <c r="Q236" s="478"/>
      <c r="R236" s="478"/>
      <c r="S236" s="478"/>
    </row>
    <row r="237" spans="1:19" s="34" customFormat="1" ht="12" customHeight="1">
      <c r="B237" s="698" t="s">
        <v>56060</v>
      </c>
      <c r="C237" s="699"/>
      <c r="D237" s="699"/>
      <c r="E237" s="699"/>
      <c r="F237" s="699"/>
      <c r="G237" s="699"/>
      <c r="H237" s="699"/>
      <c r="I237" s="699"/>
      <c r="J237" s="699"/>
      <c r="K237" s="727"/>
      <c r="L237" s="67"/>
      <c r="M237" s="64"/>
      <c r="N237" s="72"/>
      <c r="O237" s="62"/>
      <c r="P237" s="79"/>
      <c r="Q237" s="24"/>
      <c r="R237" s="24"/>
      <c r="S237" s="24"/>
    </row>
    <row r="238" spans="1:19" s="482" customFormat="1" ht="24" customHeight="1">
      <c r="B238" s="584" t="s">
        <v>30</v>
      </c>
      <c r="C238" s="399" t="s">
        <v>2746</v>
      </c>
      <c r="D238" s="697" t="str">
        <f>VLOOKUP(C238,'EMOP 04-2022'!A:J,2,0)</f>
        <v>CARGA E DESCARGA DE CONTAINER,SEGUNDO DESCRICAO DA FAMILIA 02.006</v>
      </c>
      <c r="E238" s="697"/>
      <c r="F238" s="697"/>
      <c r="G238" s="697"/>
      <c r="H238" s="697"/>
      <c r="I238" s="697"/>
      <c r="J238" s="452" t="str">
        <f>VLOOKUP(C238,'EMOP 04-2022'!A:J,9,0)</f>
        <v>UN</v>
      </c>
      <c r="K238" s="585">
        <f>D240</f>
        <v>2</v>
      </c>
      <c r="L238" s="67"/>
      <c r="M238" s="64"/>
      <c r="N238" s="72"/>
      <c r="O238" s="62"/>
      <c r="P238" s="79"/>
      <c r="Q238" s="478"/>
      <c r="R238" s="478"/>
      <c r="S238" s="478"/>
    </row>
    <row r="239" spans="1:19" s="482" customFormat="1" ht="12" customHeight="1">
      <c r="B239" s="584"/>
      <c r="C239" s="478"/>
      <c r="D239" s="484" t="s">
        <v>74</v>
      </c>
      <c r="E239" s="478"/>
      <c r="F239" s="478"/>
      <c r="G239" s="478"/>
      <c r="H239" s="478"/>
      <c r="I239" s="478"/>
      <c r="J239" s="478"/>
      <c r="K239" s="585"/>
      <c r="L239" s="67"/>
      <c r="M239" s="64"/>
      <c r="N239" s="72"/>
      <c r="O239" s="62"/>
      <c r="P239" s="79"/>
      <c r="Q239" s="478"/>
      <c r="R239" s="478"/>
      <c r="S239" s="478"/>
    </row>
    <row r="240" spans="1:19" s="482" customFormat="1" ht="12" customHeight="1">
      <c r="B240" s="584"/>
      <c r="C240" s="516"/>
      <c r="D240" s="516">
        <v>2</v>
      </c>
      <c r="E240" s="470"/>
      <c r="F240" s="470"/>
      <c r="G240" s="470"/>
      <c r="H240" s="470"/>
      <c r="I240" s="470"/>
      <c r="J240" s="470"/>
      <c r="K240" s="585"/>
      <c r="L240" s="67"/>
      <c r="M240" s="64"/>
      <c r="N240" s="72"/>
      <c r="O240" s="62"/>
      <c r="P240" s="79"/>
      <c r="Q240" s="478"/>
      <c r="R240" s="478"/>
      <c r="S240" s="478"/>
    </row>
    <row r="241" spans="1:19" s="482" customFormat="1" ht="12" customHeight="1">
      <c r="B241" s="584"/>
      <c r="C241" s="399"/>
      <c r="D241" s="516"/>
      <c r="E241" s="470"/>
      <c r="F241" s="470"/>
      <c r="G241" s="470"/>
      <c r="H241" s="470"/>
      <c r="I241" s="470"/>
      <c r="J241" s="470"/>
      <c r="K241" s="585"/>
      <c r="L241" s="67"/>
      <c r="M241" s="64"/>
      <c r="N241" s="72"/>
      <c r="O241" s="62"/>
      <c r="P241" s="79"/>
      <c r="Q241" s="478"/>
      <c r="R241" s="478"/>
      <c r="S241" s="478"/>
    </row>
    <row r="242" spans="1:19" s="482" customFormat="1" ht="12" customHeight="1">
      <c r="B242" s="584"/>
      <c r="C242" s="399"/>
      <c r="D242" s="516"/>
      <c r="E242" s="470"/>
      <c r="F242" s="470"/>
      <c r="G242" s="470"/>
      <c r="H242" s="470"/>
      <c r="I242" s="470"/>
      <c r="J242" s="470"/>
      <c r="K242" s="585"/>
      <c r="L242" s="67"/>
      <c r="M242" s="64"/>
      <c r="N242" s="72"/>
      <c r="O242" s="62"/>
      <c r="P242" s="79"/>
      <c r="Q242" s="478"/>
      <c r="R242" s="478"/>
      <c r="S242" s="478"/>
    </row>
    <row r="243" spans="1:19" s="482" customFormat="1" ht="34.5" customHeight="1">
      <c r="B243" s="584" t="s">
        <v>31</v>
      </c>
      <c r="C243" s="399" t="s">
        <v>2651</v>
      </c>
      <c r="D243" s="706" t="str">
        <f>VLOOKUP(C243,'EMOP 04-2022'!A:J,2,0)</f>
        <v>TRANSPORTE DE CONTAINER,SEGUNDO DESCRICAO DA FAMILIA 02.006,EXCLUSIVE CARGA E DESCARGA(VIDE ITEM 04.013.0015)</v>
      </c>
      <c r="E243" s="697"/>
      <c r="F243" s="697"/>
      <c r="G243" s="697"/>
      <c r="H243" s="697"/>
      <c r="I243" s="697"/>
      <c r="J243" s="452" t="str">
        <f>VLOOKUP(C243,'EMOP 04-2022'!A:J,9,0)</f>
        <v>UNXKM</v>
      </c>
      <c r="K243" s="585">
        <f>F245</f>
        <v>50</v>
      </c>
      <c r="L243" s="67"/>
      <c r="M243" s="64"/>
      <c r="N243" s="72"/>
      <c r="O243" s="62"/>
      <c r="P243" s="79"/>
      <c r="Q243" s="478"/>
      <c r="R243" s="478"/>
      <c r="S243" s="478"/>
    </row>
    <row r="244" spans="1:19" s="482" customFormat="1" ht="12" customHeight="1">
      <c r="B244" s="584"/>
      <c r="C244" s="399"/>
      <c r="D244" s="516" t="s">
        <v>57004</v>
      </c>
      <c r="E244" s="516" t="s">
        <v>26269</v>
      </c>
      <c r="F244" s="516" t="s">
        <v>71</v>
      </c>
      <c r="G244" s="516"/>
      <c r="H244" s="516"/>
      <c r="I244" s="516"/>
      <c r="J244" s="516"/>
      <c r="K244" s="594"/>
      <c r="L244" s="67"/>
      <c r="M244" s="64"/>
      <c r="N244" s="72"/>
      <c r="O244" s="62"/>
      <c r="P244" s="79"/>
      <c r="Q244" s="478"/>
      <c r="R244" s="478"/>
      <c r="S244" s="478"/>
    </row>
    <row r="245" spans="1:19" s="482" customFormat="1" ht="12" customHeight="1">
      <c r="B245" s="584"/>
      <c r="C245" s="399"/>
      <c r="D245" s="516">
        <f>D240</f>
        <v>2</v>
      </c>
      <c r="E245" s="516">
        <v>25</v>
      </c>
      <c r="F245" s="516">
        <f>D245*E245</f>
        <v>50</v>
      </c>
      <c r="G245" s="516"/>
      <c r="H245" s="516"/>
      <c r="I245" s="516"/>
      <c r="J245" s="516"/>
      <c r="K245" s="594"/>
      <c r="L245" s="67"/>
      <c r="M245" s="64"/>
      <c r="N245" s="72"/>
      <c r="O245" s="62"/>
      <c r="P245" s="79"/>
      <c r="Q245" s="478"/>
      <c r="R245" s="478"/>
      <c r="S245" s="478"/>
    </row>
    <row r="246" spans="1:19" s="482" customFormat="1" ht="12" customHeight="1">
      <c r="B246" s="584"/>
      <c r="C246" s="516"/>
      <c r="D246" s="516"/>
      <c r="E246" s="516"/>
      <c r="F246" s="516"/>
      <c r="G246" s="516"/>
      <c r="H246" s="516"/>
      <c r="I246" s="516"/>
      <c r="J246" s="516"/>
      <c r="K246" s="594"/>
      <c r="L246" s="67"/>
      <c r="M246" s="64"/>
      <c r="N246" s="72"/>
      <c r="O246" s="62"/>
      <c r="P246" s="79"/>
      <c r="Q246" s="478"/>
      <c r="R246" s="478"/>
      <c r="S246" s="478"/>
    </row>
    <row r="247" spans="1:19" s="482" customFormat="1" ht="12" customHeight="1">
      <c r="B247" s="584"/>
      <c r="C247" s="516"/>
      <c r="D247" s="516"/>
      <c r="E247" s="470"/>
      <c r="F247" s="470"/>
      <c r="G247" s="470"/>
      <c r="H247" s="470"/>
      <c r="I247" s="470"/>
      <c r="J247" s="470"/>
      <c r="K247" s="594"/>
      <c r="L247" s="67"/>
      <c r="M247" s="64"/>
      <c r="N247" s="72"/>
      <c r="O247" s="62"/>
      <c r="P247" s="79"/>
      <c r="Q247" s="478"/>
      <c r="R247" s="478"/>
      <c r="S247" s="478"/>
    </row>
    <row r="248" spans="1:19" s="34" customFormat="1" ht="32.25" customHeight="1">
      <c r="A248" s="24" t="str">
        <f>B248&amp;C248</f>
        <v>5.304.020.0122-0</v>
      </c>
      <c r="B248" s="584" t="s">
        <v>55991</v>
      </c>
      <c r="C248" s="399" t="s">
        <v>2774</v>
      </c>
      <c r="D248" s="697" t="str">
        <f>VLOOKUP(C248,'EMOP 04-2022'!A:J,2,0)</f>
        <v>TRANSPORTE DE ANDAIME TUBULAR,CONSIDERANDO-SE A AREA DE PROJECAO VERTICAL DO ANDAIME,EXCLUSIVE CARGA,DESCARGA E TEMPO DE ESPERA DO CAMINHAO(VIDE ITEM 04.021.0010)</v>
      </c>
      <c r="E248" s="697"/>
      <c r="F248" s="697"/>
      <c r="G248" s="697"/>
      <c r="H248" s="697"/>
      <c r="I248" s="697"/>
      <c r="J248" s="452" t="str">
        <f>VLOOKUP(C248,'EMOP 04-2022'!A:J,9,0)</f>
        <v>M2XKM</v>
      </c>
      <c r="K248" s="585">
        <f>F251</f>
        <v>9450</v>
      </c>
      <c r="L248" s="67"/>
      <c r="M248" s="64"/>
      <c r="N248" s="72"/>
      <c r="O248" s="62"/>
      <c r="P248" s="79"/>
      <c r="Q248" s="24"/>
      <c r="R248" s="24"/>
      <c r="S248" s="24"/>
    </row>
    <row r="249" spans="1:19" s="34" customFormat="1" ht="12" customHeight="1">
      <c r="B249" s="587"/>
      <c r="C249" s="478"/>
      <c r="D249" s="478"/>
      <c r="E249" s="478"/>
      <c r="F249" s="478"/>
      <c r="G249" s="478"/>
      <c r="H249" s="478"/>
      <c r="I249" s="478"/>
      <c r="J249" s="478"/>
      <c r="K249" s="585"/>
      <c r="L249" s="67"/>
      <c r="M249" s="64"/>
      <c r="N249" s="72"/>
      <c r="O249" s="62"/>
      <c r="P249" s="79"/>
      <c r="Q249" s="24"/>
      <c r="R249" s="24"/>
      <c r="S249" s="24"/>
    </row>
    <row r="250" spans="1:19" s="34" customFormat="1" ht="12" customHeight="1">
      <c r="A250" s="24" t="str">
        <f>B264&amp;C264</f>
        <v>5.5100974</v>
      </c>
      <c r="B250" s="587"/>
      <c r="C250" s="478"/>
      <c r="D250" s="484" t="s">
        <v>75</v>
      </c>
      <c r="E250" s="484" t="s">
        <v>55607</v>
      </c>
      <c r="F250" s="484" t="s">
        <v>71</v>
      </c>
      <c r="G250" s="478"/>
      <c r="H250" s="478"/>
      <c r="I250" s="478"/>
      <c r="J250" s="478"/>
      <c r="K250" s="585"/>
      <c r="L250" s="67"/>
      <c r="M250" s="64"/>
      <c r="N250" s="72"/>
      <c r="O250" s="62"/>
      <c r="P250" s="79"/>
      <c r="Q250" s="24"/>
      <c r="R250" s="24"/>
      <c r="S250" s="24"/>
    </row>
    <row r="251" spans="1:19" s="34" customFormat="1" ht="12" customHeight="1">
      <c r="B251" s="587"/>
      <c r="C251" s="478"/>
      <c r="D251" s="544">
        <f>F96</f>
        <v>472.5</v>
      </c>
      <c r="E251" s="544">
        <v>20</v>
      </c>
      <c r="F251" s="544">
        <f>D251*E251</f>
        <v>9450</v>
      </c>
      <c r="G251" s="478"/>
      <c r="H251" s="478"/>
      <c r="I251" s="478"/>
      <c r="J251" s="478"/>
      <c r="K251" s="585"/>
      <c r="L251" s="67"/>
      <c r="M251" s="64"/>
      <c r="N251" s="72"/>
      <c r="O251" s="62"/>
      <c r="P251" s="79"/>
      <c r="Q251" s="24"/>
      <c r="R251" s="24"/>
      <c r="S251" s="24"/>
    </row>
    <row r="252" spans="1:19" s="34" customFormat="1" ht="23.25" customHeight="1">
      <c r="A252" s="24" t="str">
        <f>B252&amp;C252</f>
        <v/>
      </c>
      <c r="B252" s="584"/>
      <c r="C252" s="399"/>
      <c r="D252" s="516"/>
      <c r="E252" s="516"/>
      <c r="F252" s="516"/>
      <c r="G252" s="374"/>
      <c r="H252" s="374"/>
      <c r="I252" s="374"/>
      <c r="J252" s="484"/>
      <c r="K252" s="585"/>
      <c r="L252" s="67"/>
      <c r="M252" s="64"/>
      <c r="N252" s="72"/>
      <c r="O252" s="62"/>
      <c r="P252" s="79"/>
      <c r="Q252" s="24"/>
      <c r="R252" s="24"/>
      <c r="S252" s="24"/>
    </row>
    <row r="253" spans="1:19" s="34" customFormat="1" ht="12" customHeight="1">
      <c r="A253" s="24" t="str">
        <f>B253&amp;C253</f>
        <v/>
      </c>
      <c r="B253" s="584"/>
      <c r="C253" s="485"/>
      <c r="D253" s="374"/>
      <c r="E253" s="374"/>
      <c r="F253" s="374"/>
      <c r="G253" s="374"/>
      <c r="H253" s="374"/>
      <c r="I253" s="374"/>
      <c r="J253" s="484"/>
      <c r="K253" s="585"/>
      <c r="L253" s="67"/>
      <c r="M253" s="64"/>
      <c r="N253" s="72"/>
      <c r="O253" s="62"/>
      <c r="P253" s="79"/>
      <c r="Q253" s="24"/>
      <c r="R253" s="24"/>
      <c r="S253" s="24"/>
    </row>
    <row r="254" spans="1:19" s="34" customFormat="1" ht="42" customHeight="1">
      <c r="B254" s="584" t="s">
        <v>55992</v>
      </c>
      <c r="C254" s="399" t="s">
        <v>54563</v>
      </c>
      <c r="D254" s="702" t="str">
        <f>VLOOKUP(C254,'SINAPI 04-2022'!A:D,2,0)</f>
        <v>CARGA, MANOBRA E DESCARGA DE ENTULHO EM CAMINHÃO BASCULANTE 10 M³ - CARGA COM ESCAVADEIRA HIDRÁULICA  (CAÇAMBA DE 0,80 M³ / 111 HP) E DESCARGA LIVRE (UNIDADE: M3). AF_07/2020</v>
      </c>
      <c r="E254" s="702"/>
      <c r="F254" s="702"/>
      <c r="G254" s="702"/>
      <c r="H254" s="702"/>
      <c r="I254" s="702"/>
      <c r="J254" s="484" t="str">
        <f>VLOOKUP(C254,'SINAPI 04-2022'!A:D,3,0)</f>
        <v>M3</v>
      </c>
      <c r="K254" s="585">
        <f>G261</f>
        <v>2907.0209999999997</v>
      </c>
      <c r="L254" s="67"/>
      <c r="M254" s="64"/>
      <c r="N254" s="72"/>
      <c r="O254" s="62"/>
      <c r="P254" s="79"/>
      <c r="Q254" s="24"/>
      <c r="R254" s="24"/>
      <c r="S254" s="24"/>
    </row>
    <row r="255" spans="1:19" ht="10.5" customHeight="1">
      <c r="B255" s="584"/>
      <c r="C255" s="485"/>
      <c r="E255" s="484"/>
      <c r="F255" s="452"/>
      <c r="G255" s="452"/>
      <c r="H255" s="452"/>
      <c r="I255" s="452"/>
      <c r="J255" s="452"/>
      <c r="K255" s="585"/>
    </row>
    <row r="256" spans="1:19" ht="15" customHeight="1">
      <c r="B256" s="584"/>
      <c r="C256" s="485"/>
      <c r="D256" s="484" t="s">
        <v>55936</v>
      </c>
      <c r="E256" s="67" t="s">
        <v>26270</v>
      </c>
      <c r="F256" s="67" t="s">
        <v>57095</v>
      </c>
      <c r="G256" s="67" t="s">
        <v>71</v>
      </c>
      <c r="H256" s="67"/>
      <c r="I256" s="67"/>
      <c r="J256" s="452"/>
      <c r="K256" s="593"/>
      <c r="L256" s="36"/>
    </row>
    <row r="257" spans="1:11" ht="15.75" customHeight="1">
      <c r="A257" s="24" t="str">
        <f>B257&amp;C257</f>
        <v/>
      </c>
      <c r="B257" s="584"/>
      <c r="C257" s="396"/>
      <c r="D257" s="417" t="s">
        <v>55937</v>
      </c>
      <c r="E257" s="67">
        <f>K231</f>
        <v>36.300000000000004</v>
      </c>
      <c r="F257" s="67">
        <v>1.3</v>
      </c>
      <c r="G257" s="67">
        <f>E257*F257</f>
        <v>47.190000000000005</v>
      </c>
      <c r="H257" s="67"/>
      <c r="I257" s="67"/>
      <c r="J257" s="484"/>
      <c r="K257" s="585"/>
    </row>
    <row r="258" spans="1:11" ht="17.25" customHeight="1">
      <c r="B258" s="584"/>
      <c r="C258" s="449"/>
      <c r="D258" s="540" t="s">
        <v>57094</v>
      </c>
      <c r="E258" s="67">
        <f>K124*0.3</f>
        <v>2143.7999999999997</v>
      </c>
      <c r="F258" s="67">
        <v>1.3</v>
      </c>
      <c r="G258" s="67">
        <f t="shared" ref="G258:G260" si="7">E258*F258</f>
        <v>2786.9399999999996</v>
      </c>
      <c r="H258" s="67"/>
      <c r="I258" s="67"/>
      <c r="J258" s="67"/>
      <c r="K258" s="585"/>
    </row>
    <row r="259" spans="1:11" ht="12" customHeight="1">
      <c r="B259" s="584"/>
      <c r="C259" s="485"/>
      <c r="D259" s="484" t="s">
        <v>57096</v>
      </c>
      <c r="E259" s="544">
        <f>F192</f>
        <v>31.28</v>
      </c>
      <c r="F259" s="516">
        <v>1.3</v>
      </c>
      <c r="G259" s="67">
        <f t="shared" si="7"/>
        <v>40.664000000000001</v>
      </c>
      <c r="H259" s="452"/>
      <c r="I259" s="67"/>
      <c r="J259" s="484"/>
      <c r="K259" s="585"/>
    </row>
    <row r="260" spans="1:11" ht="12" customHeight="1">
      <c r="B260" s="584"/>
      <c r="C260" s="485"/>
      <c r="D260" s="484" t="s">
        <v>57084</v>
      </c>
      <c r="E260" s="544">
        <f>F193</f>
        <v>24.789999999999992</v>
      </c>
      <c r="F260" s="544">
        <v>1.3</v>
      </c>
      <c r="G260" s="67">
        <f t="shared" si="7"/>
        <v>32.22699999999999</v>
      </c>
      <c r="H260" s="452"/>
      <c r="I260" s="478"/>
      <c r="J260" s="484"/>
      <c r="K260" s="585"/>
    </row>
    <row r="261" spans="1:11" s="478" customFormat="1" ht="12" customHeight="1">
      <c r="B261" s="584"/>
      <c r="C261" s="485"/>
      <c r="D261" s="79"/>
      <c r="E261" s="79"/>
      <c r="F261" s="544" t="s">
        <v>71</v>
      </c>
      <c r="G261" s="544">
        <f>SUM(G257:G260)</f>
        <v>2907.0209999999997</v>
      </c>
      <c r="H261" s="452"/>
      <c r="J261" s="484"/>
      <c r="K261" s="585"/>
    </row>
    <row r="262" spans="1:11" s="478" customFormat="1" ht="12" customHeight="1">
      <c r="B262" s="584"/>
      <c r="C262" s="485"/>
      <c r="D262" s="79"/>
      <c r="E262" s="79"/>
      <c r="F262" s="544"/>
      <c r="G262" s="544"/>
      <c r="H262" s="452"/>
      <c r="J262" s="484"/>
      <c r="K262" s="585"/>
    </row>
    <row r="263" spans="1:11" s="478" customFormat="1" ht="12" customHeight="1">
      <c r="B263" s="584"/>
      <c r="C263" s="485"/>
      <c r="D263" s="79"/>
      <c r="E263" s="79"/>
      <c r="F263" s="544"/>
      <c r="G263" s="544"/>
      <c r="H263" s="452"/>
      <c r="J263" s="484"/>
      <c r="K263" s="585"/>
    </row>
    <row r="264" spans="1:11" ht="42" customHeight="1">
      <c r="B264" s="584" t="s">
        <v>57120</v>
      </c>
      <c r="C264" s="399" t="s">
        <v>54530</v>
      </c>
      <c r="D264" s="702" t="str">
        <f>VLOOKUP(C264,'SINAPI 04-2022'!A:D,2,0)</f>
        <v>CARGA, MANOBRA E DESCARGA DE SOLOS E MATERIAIS GRANULARES EM CAMINHÃO BASCULANTE 10 M³ - CARGA COM PÁ CARREGADEIRA (CAÇAMBA DE 1,7 A 2,8 M³ / 128 HP) E DESCARGA LIVRE (UNIDADE: M3). AF_07/2020</v>
      </c>
      <c r="E264" s="702"/>
      <c r="F264" s="702"/>
      <c r="G264" s="702"/>
      <c r="H264" s="702"/>
      <c r="I264" s="702"/>
      <c r="J264" s="484" t="str">
        <f>VLOOKUP(C264,'SINAPI 04-2022'!A:D,3,0)</f>
        <v>M3</v>
      </c>
      <c r="K264" s="585">
        <f>I267+I268+I273+I274</f>
        <v>102.60000000000001</v>
      </c>
    </row>
    <row r="265" spans="1:11" ht="12.75" customHeight="1">
      <c r="B265" s="595"/>
      <c r="C265" s="473"/>
      <c r="D265" s="474"/>
      <c r="E265" s="474"/>
      <c r="F265" s="474"/>
      <c r="G265" s="474"/>
      <c r="H265" s="474"/>
      <c r="I265" s="474"/>
      <c r="J265" s="472"/>
      <c r="K265" s="585"/>
    </row>
    <row r="266" spans="1:11" ht="28.5" customHeight="1">
      <c r="B266" s="584"/>
      <c r="C266" s="485"/>
      <c r="D266" s="485"/>
      <c r="E266" s="539" t="s">
        <v>55611</v>
      </c>
      <c r="F266" s="475"/>
      <c r="G266" s="475" t="s">
        <v>56061</v>
      </c>
      <c r="H266" s="475"/>
      <c r="I266" s="476" t="s">
        <v>71</v>
      </c>
      <c r="J266" s="452"/>
      <c r="K266" s="585"/>
    </row>
    <row r="267" spans="1:11" ht="38.25" customHeight="1">
      <c r="B267" s="584"/>
      <c r="C267" s="485"/>
      <c r="D267" s="417" t="s">
        <v>55616</v>
      </c>
      <c r="E267" s="388">
        <v>5.6800000000000003E-2</v>
      </c>
      <c r="F267" s="475" t="s">
        <v>55613</v>
      </c>
      <c r="G267" s="477">
        <f>K1270</f>
        <v>482.56</v>
      </c>
      <c r="H267" s="475" t="s">
        <v>55614</v>
      </c>
      <c r="I267" s="477">
        <f>TRUNC(E267*G267,2)</f>
        <v>27.4</v>
      </c>
      <c r="J267" s="484"/>
      <c r="K267" s="585"/>
    </row>
    <row r="268" spans="1:11" ht="43.5" customHeight="1">
      <c r="A268" s="24" t="str">
        <f>B268&amp;C268</f>
        <v/>
      </c>
      <c r="B268" s="584"/>
      <c r="C268" s="399"/>
      <c r="D268" s="417" t="s">
        <v>55617</v>
      </c>
      <c r="E268" s="388">
        <v>6.4999999999999997E-3</v>
      </c>
      <c r="F268" s="475" t="s">
        <v>55613</v>
      </c>
      <c r="G268" s="477">
        <f>G267</f>
        <v>482.56</v>
      </c>
      <c r="H268" s="475" t="s">
        <v>55614</v>
      </c>
      <c r="I268" s="477">
        <f>TRUNC(E268*G268,2)</f>
        <v>3.13</v>
      </c>
      <c r="J268" s="484"/>
      <c r="K268" s="585"/>
    </row>
    <row r="269" spans="1:11" ht="12" customHeight="1">
      <c r="B269" s="584"/>
      <c r="C269" s="485"/>
      <c r="D269" s="478"/>
      <c r="E269" s="537"/>
      <c r="F269" s="381"/>
      <c r="G269" s="381"/>
      <c r="H269" s="452"/>
      <c r="I269" s="478"/>
      <c r="J269" s="484"/>
      <c r="K269" s="585"/>
    </row>
    <row r="270" spans="1:11" ht="12" customHeight="1">
      <c r="B270" s="584"/>
      <c r="C270" s="485"/>
      <c r="D270" s="478"/>
      <c r="E270" s="537"/>
      <c r="F270" s="381"/>
      <c r="G270" s="381"/>
      <c r="H270" s="452"/>
      <c r="I270" s="478"/>
      <c r="J270" s="484"/>
      <c r="K270" s="585"/>
    </row>
    <row r="271" spans="1:11" ht="12" customHeight="1">
      <c r="B271" s="584"/>
      <c r="C271" s="485"/>
      <c r="D271" s="478"/>
      <c r="E271" s="537"/>
      <c r="F271" s="381"/>
      <c r="G271" s="381"/>
      <c r="H271" s="452"/>
      <c r="I271" s="478"/>
      <c r="J271" s="484"/>
      <c r="K271" s="585"/>
    </row>
    <row r="272" spans="1:11" ht="30.75" customHeight="1">
      <c r="B272" s="584"/>
      <c r="C272" s="485"/>
      <c r="D272" s="485"/>
      <c r="E272" s="539" t="s">
        <v>55611</v>
      </c>
      <c r="F272" s="475"/>
      <c r="G272" s="475" t="s">
        <v>56062</v>
      </c>
      <c r="H272" s="475"/>
      <c r="I272" s="476" t="s">
        <v>71</v>
      </c>
      <c r="J272" s="74"/>
      <c r="K272" s="585"/>
    </row>
    <row r="273" spans="1:11" ht="30.75" customHeight="1">
      <c r="B273" s="584"/>
      <c r="C273" s="485"/>
      <c r="D273" s="417" t="s">
        <v>55612</v>
      </c>
      <c r="E273" s="388">
        <v>5.6800000000000003E-2</v>
      </c>
      <c r="F273" s="475" t="s">
        <v>55613</v>
      </c>
      <c r="G273" s="477">
        <f>K1276</f>
        <v>1138.5899999999999</v>
      </c>
      <c r="H273" s="475" t="s">
        <v>55614</v>
      </c>
      <c r="I273" s="477">
        <f>TRUNC(E273*G273,2)</f>
        <v>64.67</v>
      </c>
      <c r="J273" s="478"/>
      <c r="K273" s="585"/>
    </row>
    <row r="274" spans="1:11" ht="42" customHeight="1">
      <c r="B274" s="584"/>
      <c r="C274" s="485"/>
      <c r="D274" s="417" t="s">
        <v>55615</v>
      </c>
      <c r="E274" s="388">
        <v>6.4999999999999997E-3</v>
      </c>
      <c r="F274" s="475" t="s">
        <v>55613</v>
      </c>
      <c r="G274" s="477">
        <f>G273</f>
        <v>1138.5899999999999</v>
      </c>
      <c r="H274" s="475" t="s">
        <v>55614</v>
      </c>
      <c r="I274" s="477">
        <f>TRUNC(E274*G274,2)</f>
        <v>7.4</v>
      </c>
      <c r="J274" s="484"/>
      <c r="K274" s="585"/>
    </row>
    <row r="275" spans="1:11" ht="12" customHeight="1">
      <c r="B275" s="584"/>
      <c r="C275" s="485"/>
      <c r="D275" s="478"/>
      <c r="E275" s="537"/>
      <c r="F275" s="381"/>
      <c r="G275" s="381"/>
      <c r="H275" s="452"/>
      <c r="I275" s="478"/>
      <c r="J275" s="484"/>
      <c r="K275" s="585"/>
    </row>
    <row r="276" spans="1:11" ht="12" customHeight="1">
      <c r="B276" s="584"/>
      <c r="C276" s="485"/>
      <c r="D276" s="478"/>
      <c r="E276" s="537"/>
      <c r="F276" s="381"/>
      <c r="G276" s="381"/>
      <c r="H276" s="452"/>
      <c r="I276" s="478"/>
      <c r="J276" s="484"/>
      <c r="K276" s="585"/>
    </row>
    <row r="277" spans="1:11" ht="12" customHeight="1">
      <c r="B277" s="584"/>
      <c r="C277" s="485"/>
      <c r="D277" s="478"/>
      <c r="E277" s="537"/>
      <c r="F277" s="381"/>
      <c r="G277" s="381"/>
      <c r="H277" s="452"/>
      <c r="I277" s="478"/>
      <c r="J277" s="484"/>
      <c r="K277" s="585"/>
    </row>
    <row r="278" spans="1:11" ht="12" customHeight="1">
      <c r="B278" s="584"/>
      <c r="C278" s="485"/>
      <c r="D278" s="478"/>
      <c r="E278" s="537"/>
      <c r="F278" s="381"/>
      <c r="G278" s="381"/>
      <c r="H278" s="452"/>
      <c r="I278" s="478"/>
      <c r="J278" s="484"/>
      <c r="K278" s="585"/>
    </row>
    <row r="279" spans="1:11" ht="38.25" customHeight="1">
      <c r="B279" s="584" t="s">
        <v>57121</v>
      </c>
      <c r="C279" s="596" t="str">
        <f>ORÇAMENTO!C65</f>
        <v>95875</v>
      </c>
      <c r="D279" s="702" t="str">
        <f>VLOOKUP(C279,'SINAPI 04-2022'!A:D,2,0)</f>
        <v>TRANSPORTE COM CAMINHÃO BASCULANTE DE 10 M³, EM VIA URBANA PAVIMENTADA, DMT ATÉ 30 KM (UNIDADE: M3XKM). AF_07/2020</v>
      </c>
      <c r="E279" s="702"/>
      <c r="F279" s="702"/>
      <c r="G279" s="702"/>
      <c r="H279" s="702"/>
      <c r="I279" s="702"/>
      <c r="J279" s="484" t="str">
        <f>VLOOKUP(C279,'SINAPI 04-2022'!A:D,3,0)</f>
        <v>M3XKM</v>
      </c>
      <c r="K279" s="585">
        <f>G283</f>
        <v>10037.771399999998</v>
      </c>
    </row>
    <row r="280" spans="1:11" ht="12" customHeight="1">
      <c r="B280" s="584"/>
      <c r="C280" s="485"/>
      <c r="D280" s="478"/>
      <c r="E280" s="540" t="s">
        <v>26270</v>
      </c>
      <c r="F280" s="544" t="s">
        <v>26269</v>
      </c>
      <c r="G280" s="381" t="s">
        <v>71</v>
      </c>
      <c r="H280" s="377"/>
      <c r="I280" s="478"/>
      <c r="J280" s="484"/>
      <c r="K280" s="585"/>
    </row>
    <row r="281" spans="1:11" ht="15" customHeight="1">
      <c r="A281" s="24" t="str">
        <f>B281&amp;C281</f>
        <v/>
      </c>
      <c r="B281" s="584"/>
      <c r="C281" s="517"/>
      <c r="D281" s="540" t="s">
        <v>62757</v>
      </c>
      <c r="E281" s="378">
        <f>K254</f>
        <v>2907.0209999999997</v>
      </c>
      <c r="F281" s="544">
        <v>3.4</v>
      </c>
      <c r="G281" s="544">
        <f>E281*F281</f>
        <v>9883.8713999999982</v>
      </c>
      <c r="H281" s="374"/>
      <c r="I281" s="374"/>
      <c r="J281" s="484"/>
      <c r="K281" s="585"/>
    </row>
    <row r="282" spans="1:11" ht="12" customHeight="1">
      <c r="B282" s="584"/>
      <c r="C282" s="485"/>
      <c r="D282" s="540" t="s">
        <v>62758</v>
      </c>
      <c r="E282" s="516">
        <f>K264</f>
        <v>102.60000000000001</v>
      </c>
      <c r="F282" s="544">
        <v>1.5</v>
      </c>
      <c r="G282" s="544">
        <f>E282*F282</f>
        <v>153.9</v>
      </c>
      <c r="H282" s="452"/>
      <c r="I282" s="478"/>
      <c r="J282" s="484"/>
      <c r="K282" s="585"/>
    </row>
    <row r="283" spans="1:11" ht="12" customHeight="1">
      <c r="B283" s="584"/>
      <c r="C283" s="485"/>
      <c r="D283" s="540"/>
      <c r="E283" s="516"/>
      <c r="F283" s="544" t="s">
        <v>71</v>
      </c>
      <c r="G283" s="544">
        <f>SUM(G281:G282)</f>
        <v>10037.771399999998</v>
      </c>
      <c r="H283" s="452"/>
      <c r="I283" s="478"/>
      <c r="J283" s="484"/>
      <c r="K283" s="585"/>
    </row>
    <row r="284" spans="1:11" ht="12" customHeight="1">
      <c r="B284" s="584"/>
      <c r="C284" s="485"/>
      <c r="D284" s="540"/>
      <c r="E284" s="516"/>
      <c r="F284" s="544"/>
      <c r="G284" s="544"/>
      <c r="H284" s="452"/>
      <c r="I284" s="478"/>
      <c r="J284" s="484"/>
      <c r="K284" s="585"/>
    </row>
    <row r="285" spans="1:11" ht="33.75" customHeight="1">
      <c r="A285" s="24" t="str">
        <f>B285&amp;C285</f>
        <v/>
      </c>
      <c r="B285" s="584"/>
      <c r="C285" s="396"/>
      <c r="D285" s="374"/>
      <c r="E285" s="374"/>
      <c r="F285" s="374"/>
      <c r="G285" s="374"/>
      <c r="H285" s="374"/>
      <c r="I285" s="374"/>
      <c r="J285" s="484"/>
      <c r="K285" s="585"/>
    </row>
    <row r="286" spans="1:11" ht="12" customHeight="1">
      <c r="B286" s="698" t="s">
        <v>55940</v>
      </c>
      <c r="C286" s="699"/>
      <c r="D286" s="699"/>
      <c r="E286" s="700"/>
      <c r="F286" s="700"/>
      <c r="G286" s="700"/>
      <c r="H286" s="700"/>
      <c r="I286" s="700"/>
      <c r="J286" s="700"/>
      <c r="K286" s="701"/>
    </row>
    <row r="287" spans="1:11" ht="56.25" customHeight="1">
      <c r="A287" s="24" t="e">
        <f>#REF!&amp;#REF!</f>
        <v>#REF!</v>
      </c>
      <c r="B287" s="584" t="s">
        <v>57032</v>
      </c>
      <c r="C287" s="399" t="s">
        <v>10143</v>
      </c>
      <c r="D287" s="697" t="str">
        <f>VLOOKUP(C287,'EMOP 04-2022'!A:J,2,0)</f>
        <v>CONCRETO ARMADO,FCK=30MPA,INCLUINDO MATERIAIS PARA 1,00M3 DE CONCRETO(IMPORTADO DE USINA)ADENSADO E COLOCADO,14,00M2 DEAREA MOLDADA,FORMAS E ESCORAMENTO CONFORME ITENS 11.004.0022 E 11.004.0035,60KG DE ACO CA-50,INCLUSIVE MAO-DE-OBRA PARACORTE,DOBRAGEM,MONTAGEM E COLOCACAO NAS FORMAS</v>
      </c>
      <c r="E287" s="697"/>
      <c r="F287" s="697"/>
      <c r="G287" s="697"/>
      <c r="H287" s="697"/>
      <c r="I287" s="697"/>
      <c r="J287" s="452" t="str">
        <f>VLOOKUP(C287,'EMOP 04-2022'!A:J,9,0)</f>
        <v>M3</v>
      </c>
      <c r="K287" s="585">
        <f>H345+G350</f>
        <v>140.91999999999996</v>
      </c>
    </row>
    <row r="288" spans="1:11" s="478" customFormat="1" ht="13.5" customHeight="1">
      <c r="B288" s="584"/>
      <c r="C288" s="399"/>
      <c r="D288" s="508"/>
      <c r="E288" s="508"/>
      <c r="F288" s="508"/>
      <c r="G288" s="508"/>
      <c r="H288" s="508"/>
      <c r="I288" s="508"/>
      <c r="J288" s="452"/>
      <c r="K288" s="585"/>
    </row>
    <row r="289" spans="2:15" s="478" customFormat="1" ht="13.5" customHeight="1">
      <c r="B289" s="584"/>
      <c r="C289" s="399" t="s">
        <v>55936</v>
      </c>
      <c r="D289" s="484" t="s">
        <v>56093</v>
      </c>
      <c r="E289" s="484" t="s">
        <v>55938</v>
      </c>
      <c r="F289" s="484" t="s">
        <v>73</v>
      </c>
      <c r="G289" s="484" t="s">
        <v>74</v>
      </c>
      <c r="H289" s="484" t="s">
        <v>26270</v>
      </c>
      <c r="I289" s="508"/>
      <c r="J289" s="452"/>
      <c r="K289" s="585"/>
    </row>
    <row r="290" spans="2:15" s="478" customFormat="1" ht="39" customHeight="1">
      <c r="B290" s="584"/>
      <c r="C290" s="505" t="s">
        <v>57089</v>
      </c>
      <c r="D290" s="544">
        <v>1.4</v>
      </c>
      <c r="E290" s="544">
        <v>1.75</v>
      </c>
      <c r="F290" s="544">
        <v>0.35</v>
      </c>
      <c r="G290" s="544">
        <v>13</v>
      </c>
      <c r="H290" s="544">
        <f>TRUNC(D290*E290*F290*G290,2)</f>
        <v>11.14</v>
      </c>
      <c r="I290" s="508"/>
      <c r="J290" s="452"/>
      <c r="K290" s="585"/>
      <c r="O290" s="71"/>
    </row>
    <row r="291" spans="2:15" s="478" customFormat="1" ht="13.5" customHeight="1">
      <c r="B291" s="584"/>
      <c r="C291" s="399" t="s">
        <v>56084</v>
      </c>
      <c r="D291" s="544">
        <v>1.25</v>
      </c>
      <c r="E291" s="544">
        <v>1.55</v>
      </c>
      <c r="F291" s="544">
        <v>0.4</v>
      </c>
      <c r="G291" s="544">
        <v>1</v>
      </c>
      <c r="H291" s="544">
        <f t="shared" ref="H291:H344" si="8">TRUNC(D291*E291*F291*G291,2)</f>
        <v>0.77</v>
      </c>
      <c r="I291" s="508"/>
      <c r="J291" s="452"/>
      <c r="K291" s="585"/>
      <c r="O291" s="71"/>
    </row>
    <row r="292" spans="2:15" s="478" customFormat="1" ht="13.5" customHeight="1">
      <c r="B292" s="584"/>
      <c r="C292" s="399" t="s">
        <v>56085</v>
      </c>
      <c r="D292" s="544">
        <v>1.2</v>
      </c>
      <c r="E292" s="544">
        <v>1.55</v>
      </c>
      <c r="F292" s="544">
        <v>0.4</v>
      </c>
      <c r="G292" s="544">
        <v>1</v>
      </c>
      <c r="H292" s="544">
        <f t="shared" si="8"/>
        <v>0.74</v>
      </c>
      <c r="I292" s="508"/>
      <c r="J292" s="452"/>
      <c r="K292" s="585"/>
      <c r="O292" s="71"/>
    </row>
    <row r="293" spans="2:15" s="478" customFormat="1" ht="13.5" customHeight="1">
      <c r="B293" s="584"/>
      <c r="C293" s="399" t="s">
        <v>56086</v>
      </c>
      <c r="D293" s="544">
        <v>1.45</v>
      </c>
      <c r="E293" s="544">
        <v>1.8</v>
      </c>
      <c r="F293" s="544">
        <v>0.3</v>
      </c>
      <c r="G293" s="544">
        <v>1</v>
      </c>
      <c r="H293" s="544">
        <f t="shared" si="8"/>
        <v>0.78</v>
      </c>
      <c r="I293" s="508"/>
      <c r="J293" s="452"/>
      <c r="K293" s="585"/>
      <c r="O293" s="71"/>
    </row>
    <row r="294" spans="2:15" s="478" customFormat="1" ht="13.5" customHeight="1">
      <c r="B294" s="584"/>
      <c r="C294" s="399" t="s">
        <v>56087</v>
      </c>
      <c r="D294" s="544">
        <v>0.65</v>
      </c>
      <c r="E294" s="544">
        <v>0.75</v>
      </c>
      <c r="F294" s="544">
        <v>0.4</v>
      </c>
      <c r="G294" s="544">
        <v>4</v>
      </c>
      <c r="H294" s="544">
        <f t="shared" si="8"/>
        <v>0.78</v>
      </c>
      <c r="I294" s="508"/>
      <c r="J294" s="452"/>
      <c r="K294" s="585"/>
      <c r="O294" s="71"/>
    </row>
    <row r="295" spans="2:15" s="478" customFormat="1" ht="13.5" customHeight="1">
      <c r="B295" s="584"/>
      <c r="C295" s="399" t="s">
        <v>56088</v>
      </c>
      <c r="D295" s="544">
        <v>0.7</v>
      </c>
      <c r="E295" s="544">
        <v>0.9</v>
      </c>
      <c r="F295" s="544">
        <v>0.35</v>
      </c>
      <c r="G295" s="544">
        <v>3</v>
      </c>
      <c r="H295" s="544">
        <f t="shared" si="8"/>
        <v>0.66</v>
      </c>
      <c r="I295" s="508"/>
      <c r="J295" s="452"/>
      <c r="K295" s="585"/>
      <c r="O295" s="71"/>
    </row>
    <row r="296" spans="2:15" s="478" customFormat="1" ht="13.5" customHeight="1">
      <c r="B296" s="584"/>
      <c r="C296" s="399" t="s">
        <v>56089</v>
      </c>
      <c r="D296" s="544">
        <v>0.8</v>
      </c>
      <c r="E296" s="544">
        <v>1.4</v>
      </c>
      <c r="F296" s="544">
        <v>0.35</v>
      </c>
      <c r="G296" s="544">
        <v>4</v>
      </c>
      <c r="H296" s="544">
        <f t="shared" si="8"/>
        <v>1.56</v>
      </c>
      <c r="I296" s="508"/>
      <c r="J296" s="452"/>
      <c r="K296" s="585"/>
      <c r="O296" s="71"/>
    </row>
    <row r="297" spans="2:15" s="478" customFormat="1" ht="13.5" customHeight="1">
      <c r="B297" s="584"/>
      <c r="C297" s="399" t="s">
        <v>56090</v>
      </c>
      <c r="D297" s="544">
        <v>0.55000000000000004</v>
      </c>
      <c r="E297" s="544">
        <v>0.85</v>
      </c>
      <c r="F297" s="544">
        <v>0.4</v>
      </c>
      <c r="G297" s="544">
        <v>10</v>
      </c>
      <c r="H297" s="544">
        <f t="shared" si="8"/>
        <v>1.87</v>
      </c>
      <c r="I297" s="508"/>
      <c r="J297" s="452"/>
      <c r="K297" s="585"/>
      <c r="O297" s="71"/>
    </row>
    <row r="298" spans="2:15" s="478" customFormat="1" ht="13.5" customHeight="1">
      <c r="B298" s="584"/>
      <c r="C298" s="399" t="s">
        <v>56091</v>
      </c>
      <c r="D298" s="544">
        <v>0.75</v>
      </c>
      <c r="E298" s="544">
        <v>0.95</v>
      </c>
      <c r="F298" s="544">
        <v>0.35</v>
      </c>
      <c r="G298" s="544">
        <v>12</v>
      </c>
      <c r="H298" s="544">
        <f t="shared" si="8"/>
        <v>2.99</v>
      </c>
      <c r="I298" s="508"/>
      <c r="J298" s="452"/>
      <c r="K298" s="585"/>
      <c r="O298" s="71"/>
    </row>
    <row r="299" spans="2:15" s="478" customFormat="1" ht="13.5" customHeight="1">
      <c r="B299" s="584"/>
      <c r="C299" s="399" t="s">
        <v>56092</v>
      </c>
      <c r="D299" s="544">
        <v>1.1000000000000001</v>
      </c>
      <c r="E299" s="544">
        <v>1.4</v>
      </c>
      <c r="F299" s="544">
        <v>0.25</v>
      </c>
      <c r="G299" s="544">
        <v>4</v>
      </c>
      <c r="H299" s="544">
        <f t="shared" si="8"/>
        <v>1.54</v>
      </c>
      <c r="I299" s="508"/>
      <c r="J299" s="452"/>
      <c r="K299" s="585"/>
      <c r="O299" s="71"/>
    </row>
    <row r="300" spans="2:15" s="478" customFormat="1" ht="13.5" customHeight="1">
      <c r="B300" s="584"/>
      <c r="C300" s="399" t="s">
        <v>56094</v>
      </c>
      <c r="D300" s="544">
        <v>0.2</v>
      </c>
      <c r="E300" s="544">
        <v>41.16</v>
      </c>
      <c r="F300" s="544">
        <v>0.5</v>
      </c>
      <c r="G300" s="544">
        <v>1</v>
      </c>
      <c r="H300" s="544">
        <f t="shared" si="8"/>
        <v>4.1100000000000003</v>
      </c>
      <c r="I300" s="508"/>
      <c r="J300" s="452"/>
      <c r="K300" s="585"/>
      <c r="O300" s="71"/>
    </row>
    <row r="301" spans="2:15" s="478" customFormat="1" ht="13.5" customHeight="1">
      <c r="B301" s="584"/>
      <c r="C301" s="399" t="s">
        <v>56095</v>
      </c>
      <c r="D301" s="544">
        <v>0.2</v>
      </c>
      <c r="E301" s="544">
        <v>2.16</v>
      </c>
      <c r="F301" s="544">
        <v>0.5</v>
      </c>
      <c r="G301" s="544">
        <v>1</v>
      </c>
      <c r="H301" s="544">
        <f t="shared" si="8"/>
        <v>0.21</v>
      </c>
      <c r="I301" s="508"/>
      <c r="J301" s="452"/>
      <c r="K301" s="585"/>
      <c r="O301" s="71"/>
    </row>
    <row r="302" spans="2:15" s="478" customFormat="1" ht="13.5" customHeight="1">
      <c r="B302" s="584"/>
      <c r="C302" s="399" t="s">
        <v>56096</v>
      </c>
      <c r="D302" s="544">
        <v>0.2</v>
      </c>
      <c r="E302" s="544">
        <v>2.16</v>
      </c>
      <c r="F302" s="544">
        <v>0.5</v>
      </c>
      <c r="G302" s="544">
        <v>1</v>
      </c>
      <c r="H302" s="544">
        <f t="shared" si="8"/>
        <v>0.21</v>
      </c>
      <c r="I302" s="508"/>
      <c r="J302" s="452"/>
      <c r="K302" s="585"/>
      <c r="O302" s="71"/>
    </row>
    <row r="303" spans="2:15" s="478" customFormat="1" ht="13.5" customHeight="1">
      <c r="B303" s="584"/>
      <c r="C303" s="399" t="s">
        <v>56097</v>
      </c>
      <c r="D303" s="544">
        <v>0.2</v>
      </c>
      <c r="E303" s="544">
        <v>2.12</v>
      </c>
      <c r="F303" s="544">
        <v>0.5</v>
      </c>
      <c r="G303" s="544">
        <v>1</v>
      </c>
      <c r="H303" s="544">
        <f t="shared" si="8"/>
        <v>0.21</v>
      </c>
      <c r="I303" s="508"/>
      <c r="J303" s="452"/>
      <c r="K303" s="585"/>
      <c r="O303" s="71"/>
    </row>
    <row r="304" spans="2:15" s="478" customFormat="1" ht="13.5" customHeight="1">
      <c r="B304" s="584"/>
      <c r="C304" s="399" t="s">
        <v>56098</v>
      </c>
      <c r="D304" s="544">
        <v>0.2</v>
      </c>
      <c r="E304" s="544">
        <v>37.61</v>
      </c>
      <c r="F304" s="544">
        <v>0.5</v>
      </c>
      <c r="G304" s="544">
        <v>1</v>
      </c>
      <c r="H304" s="544">
        <f t="shared" si="8"/>
        <v>3.76</v>
      </c>
      <c r="I304" s="508"/>
      <c r="J304" s="452"/>
      <c r="K304" s="585"/>
      <c r="O304" s="71"/>
    </row>
    <row r="305" spans="2:15" s="478" customFormat="1" ht="13.5" customHeight="1">
      <c r="B305" s="584"/>
      <c r="C305" s="399" t="s">
        <v>56099</v>
      </c>
      <c r="D305" s="544">
        <v>0.2</v>
      </c>
      <c r="E305" s="544">
        <v>2.0499999999999998</v>
      </c>
      <c r="F305" s="544">
        <v>0.5</v>
      </c>
      <c r="G305" s="544">
        <v>1</v>
      </c>
      <c r="H305" s="544">
        <f t="shared" si="8"/>
        <v>0.2</v>
      </c>
      <c r="I305" s="508"/>
      <c r="J305" s="452"/>
      <c r="K305" s="585"/>
      <c r="O305" s="71"/>
    </row>
    <row r="306" spans="2:15" s="478" customFormat="1" ht="13.5" customHeight="1">
      <c r="B306" s="584"/>
      <c r="C306" s="399" t="s">
        <v>56100</v>
      </c>
      <c r="D306" s="544">
        <v>0.2</v>
      </c>
      <c r="E306" s="544">
        <v>40.81</v>
      </c>
      <c r="F306" s="544">
        <v>0.5</v>
      </c>
      <c r="G306" s="544">
        <v>1</v>
      </c>
      <c r="H306" s="544">
        <f t="shared" si="8"/>
        <v>4.08</v>
      </c>
      <c r="I306" s="508"/>
      <c r="J306" s="452"/>
      <c r="K306" s="585"/>
      <c r="O306" s="71"/>
    </row>
    <row r="307" spans="2:15" s="478" customFormat="1" ht="13.5" customHeight="1">
      <c r="B307" s="584"/>
      <c r="C307" s="399" t="s">
        <v>56101</v>
      </c>
      <c r="D307" s="544">
        <v>0.15</v>
      </c>
      <c r="E307" s="544">
        <v>4.7750000000000004</v>
      </c>
      <c r="F307" s="544">
        <v>0.5</v>
      </c>
      <c r="G307" s="544">
        <v>1</v>
      </c>
      <c r="H307" s="544">
        <f t="shared" si="8"/>
        <v>0.35</v>
      </c>
      <c r="I307" s="508"/>
      <c r="J307" s="452"/>
      <c r="K307" s="585"/>
      <c r="O307" s="71"/>
    </row>
    <row r="308" spans="2:15" s="478" customFormat="1" ht="13.5" customHeight="1">
      <c r="B308" s="584"/>
      <c r="C308" s="399" t="s">
        <v>56102</v>
      </c>
      <c r="D308" s="544">
        <v>0.15</v>
      </c>
      <c r="E308" s="544">
        <v>4.75</v>
      </c>
      <c r="F308" s="544">
        <v>0.5</v>
      </c>
      <c r="G308" s="544">
        <v>1</v>
      </c>
      <c r="H308" s="544">
        <f t="shared" si="8"/>
        <v>0.35</v>
      </c>
      <c r="I308" s="508"/>
      <c r="J308" s="452"/>
      <c r="K308" s="585"/>
      <c r="O308" s="71"/>
    </row>
    <row r="309" spans="2:15" s="478" customFormat="1" ht="13.5" customHeight="1">
      <c r="B309" s="584"/>
      <c r="C309" s="399" t="s">
        <v>56103</v>
      </c>
      <c r="D309" s="544">
        <v>0.15</v>
      </c>
      <c r="E309" s="544">
        <v>5.22</v>
      </c>
      <c r="F309" s="544">
        <v>0.5</v>
      </c>
      <c r="G309" s="544">
        <v>1</v>
      </c>
      <c r="H309" s="544">
        <f t="shared" si="8"/>
        <v>0.39</v>
      </c>
      <c r="I309" s="508"/>
      <c r="J309" s="452"/>
      <c r="K309" s="585"/>
      <c r="O309" s="71"/>
    </row>
    <row r="310" spans="2:15" s="478" customFormat="1" ht="13.5" customHeight="1">
      <c r="B310" s="584"/>
      <c r="C310" s="399" t="s">
        <v>56104</v>
      </c>
      <c r="D310" s="544">
        <v>0.15</v>
      </c>
      <c r="E310" s="544">
        <v>4.75</v>
      </c>
      <c r="F310" s="544">
        <v>0.5</v>
      </c>
      <c r="G310" s="544">
        <v>1</v>
      </c>
      <c r="H310" s="544">
        <f t="shared" si="8"/>
        <v>0.35</v>
      </c>
      <c r="I310" s="508"/>
      <c r="J310" s="452"/>
      <c r="K310" s="585"/>
      <c r="O310" s="71"/>
    </row>
    <row r="311" spans="2:15" s="478" customFormat="1" ht="13.5" customHeight="1">
      <c r="B311" s="584"/>
      <c r="C311" s="399" t="s">
        <v>56105</v>
      </c>
      <c r="D311" s="544">
        <v>0.15</v>
      </c>
      <c r="E311" s="544">
        <v>4.82</v>
      </c>
      <c r="F311" s="544">
        <v>0.5</v>
      </c>
      <c r="G311" s="544">
        <v>1</v>
      </c>
      <c r="H311" s="544">
        <f t="shared" si="8"/>
        <v>0.36</v>
      </c>
      <c r="I311" s="508"/>
      <c r="J311" s="452"/>
      <c r="K311" s="585"/>
      <c r="O311" s="71"/>
    </row>
    <row r="312" spans="2:15" s="478" customFormat="1" ht="13.5" customHeight="1">
      <c r="B312" s="584"/>
      <c r="C312" s="399" t="s">
        <v>56106</v>
      </c>
      <c r="D312" s="544">
        <v>0.15</v>
      </c>
      <c r="E312" s="544">
        <v>4.75</v>
      </c>
      <c r="F312" s="544">
        <v>0.5</v>
      </c>
      <c r="G312" s="544">
        <v>1</v>
      </c>
      <c r="H312" s="544">
        <f t="shared" si="8"/>
        <v>0.35</v>
      </c>
      <c r="I312" s="508"/>
      <c r="J312" s="452"/>
      <c r="K312" s="585"/>
      <c r="O312" s="71"/>
    </row>
    <row r="313" spans="2:15" s="478" customFormat="1" ht="13.5" customHeight="1">
      <c r="B313" s="584"/>
      <c r="C313" s="399" t="s">
        <v>56107</v>
      </c>
      <c r="D313" s="544">
        <v>0.2</v>
      </c>
      <c r="E313" s="544">
        <v>4.45</v>
      </c>
      <c r="F313" s="544">
        <v>0.5</v>
      </c>
      <c r="G313" s="544">
        <v>1</v>
      </c>
      <c r="H313" s="544">
        <f t="shared" si="8"/>
        <v>0.44</v>
      </c>
      <c r="I313" s="508"/>
      <c r="J313" s="452"/>
      <c r="K313" s="585"/>
      <c r="O313" s="71"/>
    </row>
    <row r="314" spans="2:15" s="478" customFormat="1" ht="13.5" customHeight="1">
      <c r="B314" s="584"/>
      <c r="C314" s="399" t="s">
        <v>56108</v>
      </c>
      <c r="D314" s="544">
        <v>0.2</v>
      </c>
      <c r="E314" s="544">
        <v>4.45</v>
      </c>
      <c r="F314" s="544">
        <v>0.5</v>
      </c>
      <c r="G314" s="544">
        <v>1</v>
      </c>
      <c r="H314" s="544">
        <f t="shared" si="8"/>
        <v>0.44</v>
      </c>
      <c r="I314" s="508"/>
      <c r="J314" s="452"/>
      <c r="K314" s="585"/>
      <c r="O314" s="71"/>
    </row>
    <row r="315" spans="2:15" s="478" customFormat="1" ht="13.5" customHeight="1">
      <c r="B315" s="584"/>
      <c r="C315" s="399" t="s">
        <v>56109</v>
      </c>
      <c r="D315" s="544">
        <v>0.2</v>
      </c>
      <c r="E315" s="544">
        <v>2.39</v>
      </c>
      <c r="F315" s="544">
        <v>0.5</v>
      </c>
      <c r="G315" s="544">
        <v>1</v>
      </c>
      <c r="H315" s="544">
        <f t="shared" si="8"/>
        <v>0.23</v>
      </c>
      <c r="I315" s="508"/>
      <c r="J315" s="452"/>
      <c r="K315" s="585"/>
      <c r="O315" s="71"/>
    </row>
    <row r="316" spans="2:15" s="478" customFormat="1" ht="13.5" customHeight="1">
      <c r="B316" s="584"/>
      <c r="C316" s="399" t="s">
        <v>56110</v>
      </c>
      <c r="D316" s="544">
        <v>0.2</v>
      </c>
      <c r="E316" s="544">
        <v>2.39</v>
      </c>
      <c r="F316" s="544">
        <v>0.5</v>
      </c>
      <c r="G316" s="544">
        <v>1</v>
      </c>
      <c r="H316" s="544">
        <f t="shared" si="8"/>
        <v>0.23</v>
      </c>
      <c r="I316" s="508"/>
      <c r="J316" s="452"/>
      <c r="K316" s="585"/>
      <c r="O316" s="71"/>
    </row>
    <row r="317" spans="2:15" s="478" customFormat="1" ht="13.5" customHeight="1">
      <c r="B317" s="584"/>
      <c r="C317" s="399" t="s">
        <v>56111</v>
      </c>
      <c r="D317" s="544">
        <v>0.2</v>
      </c>
      <c r="E317" s="544">
        <v>2.23</v>
      </c>
      <c r="F317" s="544">
        <v>0.5</v>
      </c>
      <c r="G317" s="544">
        <v>1</v>
      </c>
      <c r="H317" s="544">
        <f t="shared" si="8"/>
        <v>0.22</v>
      </c>
      <c r="I317" s="508"/>
      <c r="J317" s="452"/>
      <c r="K317" s="585"/>
      <c r="O317" s="71"/>
    </row>
    <row r="318" spans="2:15" s="478" customFormat="1" ht="13.5" customHeight="1">
      <c r="B318" s="584"/>
      <c r="C318" s="399" t="s">
        <v>56112</v>
      </c>
      <c r="D318" s="544">
        <v>0.2</v>
      </c>
      <c r="E318" s="544">
        <v>2.23</v>
      </c>
      <c r="F318" s="544">
        <v>0.5</v>
      </c>
      <c r="G318" s="544">
        <v>1</v>
      </c>
      <c r="H318" s="544">
        <f t="shared" si="8"/>
        <v>0.22</v>
      </c>
      <c r="I318" s="508"/>
      <c r="J318" s="452"/>
      <c r="K318" s="585"/>
      <c r="O318" s="71"/>
    </row>
    <row r="319" spans="2:15" s="478" customFormat="1" ht="13.5" customHeight="1">
      <c r="B319" s="584"/>
      <c r="C319" s="399" t="s">
        <v>56113</v>
      </c>
      <c r="D319" s="544">
        <v>0.2</v>
      </c>
      <c r="E319" s="544">
        <v>36.86</v>
      </c>
      <c r="F319" s="544">
        <v>0.5</v>
      </c>
      <c r="G319" s="544">
        <v>1</v>
      </c>
      <c r="H319" s="544">
        <f t="shared" si="8"/>
        <v>3.68</v>
      </c>
      <c r="I319" s="508"/>
      <c r="J319" s="452"/>
      <c r="K319" s="585"/>
      <c r="O319" s="71"/>
    </row>
    <row r="320" spans="2:15" s="478" customFormat="1" ht="13.5" customHeight="1">
      <c r="B320" s="584"/>
      <c r="C320" s="399" t="s">
        <v>56114</v>
      </c>
      <c r="D320" s="544">
        <v>0.2</v>
      </c>
      <c r="E320" s="544">
        <v>36.85</v>
      </c>
      <c r="F320" s="544">
        <v>0.5</v>
      </c>
      <c r="G320" s="544">
        <v>1</v>
      </c>
      <c r="H320" s="544">
        <f t="shared" si="8"/>
        <v>3.68</v>
      </c>
      <c r="I320" s="508"/>
      <c r="J320" s="452"/>
      <c r="K320" s="585"/>
      <c r="O320" s="71"/>
    </row>
    <row r="321" spans="2:15" s="478" customFormat="1" ht="13.5" customHeight="1">
      <c r="B321" s="584"/>
      <c r="C321" s="399" t="s">
        <v>56115</v>
      </c>
      <c r="D321" s="544">
        <v>0.15</v>
      </c>
      <c r="E321" s="544">
        <v>4.93</v>
      </c>
      <c r="F321" s="544">
        <v>0.5</v>
      </c>
      <c r="G321" s="544">
        <v>1</v>
      </c>
      <c r="H321" s="544">
        <f t="shared" si="8"/>
        <v>0.36</v>
      </c>
      <c r="I321" s="508"/>
      <c r="J321" s="452"/>
      <c r="K321" s="585"/>
      <c r="O321" s="71"/>
    </row>
    <row r="322" spans="2:15" s="478" customFormat="1" ht="13.5" customHeight="1">
      <c r="B322" s="584"/>
      <c r="C322" s="399" t="s">
        <v>56116</v>
      </c>
      <c r="D322" s="544">
        <v>0.15</v>
      </c>
      <c r="E322" s="544">
        <v>4.8</v>
      </c>
      <c r="F322" s="544">
        <v>0.5</v>
      </c>
      <c r="G322" s="544">
        <v>1</v>
      </c>
      <c r="H322" s="544">
        <f t="shared" si="8"/>
        <v>0.36</v>
      </c>
      <c r="I322" s="508"/>
      <c r="J322" s="452"/>
      <c r="K322" s="585"/>
      <c r="O322" s="71"/>
    </row>
    <row r="323" spans="2:15" s="478" customFormat="1" ht="39" customHeight="1">
      <c r="B323" s="584"/>
      <c r="C323" s="505" t="s">
        <v>56118</v>
      </c>
      <c r="D323" s="544">
        <v>0.4</v>
      </c>
      <c r="E323" s="544">
        <v>0.75</v>
      </c>
      <c r="F323" s="544">
        <f>1.5-0.35</f>
        <v>1.1499999999999999</v>
      </c>
      <c r="G323" s="544">
        <v>13</v>
      </c>
      <c r="H323" s="544">
        <f t="shared" si="8"/>
        <v>4.4800000000000004</v>
      </c>
      <c r="I323" s="508"/>
      <c r="J323" s="452"/>
      <c r="K323" s="585"/>
      <c r="O323" s="71"/>
    </row>
    <row r="324" spans="2:15" s="478" customFormat="1" ht="13.5" customHeight="1">
      <c r="B324" s="584"/>
      <c r="C324" s="399" t="s">
        <v>56119</v>
      </c>
      <c r="D324" s="544">
        <v>0.4</v>
      </c>
      <c r="E324" s="544">
        <v>0.75</v>
      </c>
      <c r="F324" s="544">
        <f>1.5-0.4</f>
        <v>1.1000000000000001</v>
      </c>
      <c r="G324" s="544">
        <v>1</v>
      </c>
      <c r="H324" s="544">
        <f t="shared" si="8"/>
        <v>0.33</v>
      </c>
      <c r="I324" s="508"/>
      <c r="J324" s="452"/>
      <c r="K324" s="585"/>
      <c r="O324" s="71"/>
    </row>
    <row r="325" spans="2:15" s="478" customFormat="1" ht="13.5" customHeight="1">
      <c r="B325" s="584"/>
      <c r="C325" s="399" t="s">
        <v>56120</v>
      </c>
      <c r="D325" s="544">
        <v>0.4</v>
      </c>
      <c r="E325" s="544">
        <v>0.75</v>
      </c>
      <c r="F325" s="544">
        <f>1.5-0.4</f>
        <v>1.1000000000000001</v>
      </c>
      <c r="G325" s="544">
        <v>1</v>
      </c>
      <c r="H325" s="544">
        <f t="shared" si="8"/>
        <v>0.33</v>
      </c>
      <c r="I325" s="508"/>
      <c r="J325" s="452"/>
      <c r="K325" s="585"/>
      <c r="O325" s="71"/>
    </row>
    <row r="326" spans="2:15" s="478" customFormat="1" ht="13.5" customHeight="1">
      <c r="B326" s="584"/>
      <c r="C326" s="399" t="s">
        <v>56121</v>
      </c>
      <c r="D326" s="544">
        <v>0.4</v>
      </c>
      <c r="E326" s="544">
        <v>0.75</v>
      </c>
      <c r="F326" s="544">
        <f>1.5-0.3</f>
        <v>1.2</v>
      </c>
      <c r="G326" s="544">
        <v>1</v>
      </c>
      <c r="H326" s="544">
        <f t="shared" si="8"/>
        <v>0.36</v>
      </c>
      <c r="I326" s="508"/>
      <c r="J326" s="452"/>
      <c r="K326" s="585"/>
      <c r="O326" s="71"/>
    </row>
    <row r="327" spans="2:15" s="478" customFormat="1" ht="13.5" customHeight="1">
      <c r="B327" s="584"/>
      <c r="C327" s="399" t="s">
        <v>56122</v>
      </c>
      <c r="D327" s="544">
        <v>0.15</v>
      </c>
      <c r="E327" s="544">
        <v>0.25</v>
      </c>
      <c r="F327" s="544">
        <f>1.5-0.4</f>
        <v>1.1000000000000001</v>
      </c>
      <c r="G327" s="544">
        <v>4</v>
      </c>
      <c r="H327" s="544">
        <f t="shared" si="8"/>
        <v>0.16</v>
      </c>
      <c r="I327" s="508"/>
      <c r="J327" s="452"/>
      <c r="K327" s="585"/>
      <c r="O327" s="71"/>
    </row>
    <row r="328" spans="2:15" s="478" customFormat="1" ht="13.5" customHeight="1">
      <c r="B328" s="584"/>
      <c r="C328" s="399" t="s">
        <v>56123</v>
      </c>
      <c r="D328" s="544">
        <v>0.15</v>
      </c>
      <c r="E328" s="544">
        <v>0.25</v>
      </c>
      <c r="F328" s="544">
        <f>1.5-0.35</f>
        <v>1.1499999999999999</v>
      </c>
      <c r="G328" s="544">
        <v>3</v>
      </c>
      <c r="H328" s="544">
        <f t="shared" si="8"/>
        <v>0.12</v>
      </c>
      <c r="I328" s="508"/>
      <c r="J328" s="452"/>
      <c r="K328" s="585"/>
      <c r="O328" s="71"/>
    </row>
    <row r="329" spans="2:15" s="478" customFormat="1" ht="13.5" customHeight="1">
      <c r="B329" s="584"/>
      <c r="C329" s="399" t="s">
        <v>56124</v>
      </c>
      <c r="D329" s="544">
        <v>0.15</v>
      </c>
      <c r="E329" s="544">
        <v>0.75</v>
      </c>
      <c r="F329" s="544">
        <f>1.5-0.35</f>
        <v>1.1499999999999999</v>
      </c>
      <c r="G329" s="544">
        <v>4</v>
      </c>
      <c r="H329" s="544">
        <f t="shared" si="8"/>
        <v>0.51</v>
      </c>
      <c r="I329" s="508"/>
      <c r="J329" s="452"/>
      <c r="K329" s="585"/>
      <c r="O329" s="71"/>
    </row>
    <row r="330" spans="2:15" s="478" customFormat="1" ht="13.5" customHeight="1">
      <c r="B330" s="584"/>
      <c r="C330" s="399" t="s">
        <v>56125</v>
      </c>
      <c r="D330" s="544">
        <v>0.15</v>
      </c>
      <c r="E330" s="544">
        <v>0.45</v>
      </c>
      <c r="F330" s="544">
        <f>1.5-0.4</f>
        <v>1.1000000000000001</v>
      </c>
      <c r="G330" s="544">
        <v>10</v>
      </c>
      <c r="H330" s="544">
        <f t="shared" si="8"/>
        <v>0.74</v>
      </c>
      <c r="I330" s="508"/>
      <c r="J330" s="452"/>
      <c r="K330" s="585"/>
      <c r="O330" s="71"/>
    </row>
    <row r="331" spans="2:15" s="478" customFormat="1" ht="13.5" customHeight="1">
      <c r="B331" s="584"/>
      <c r="C331" s="399" t="s">
        <v>56126</v>
      </c>
      <c r="D331" s="544">
        <v>0.15</v>
      </c>
      <c r="E331" s="544">
        <v>0.35</v>
      </c>
      <c r="F331" s="544">
        <f>1.5-0.35</f>
        <v>1.1499999999999999</v>
      </c>
      <c r="G331" s="544">
        <v>12</v>
      </c>
      <c r="H331" s="544">
        <f t="shared" si="8"/>
        <v>0.72</v>
      </c>
      <c r="I331" s="508"/>
      <c r="J331" s="452"/>
      <c r="K331" s="585"/>
      <c r="O331" s="71"/>
    </row>
    <row r="332" spans="2:15" s="478" customFormat="1" ht="13.5" customHeight="1">
      <c r="B332" s="584"/>
      <c r="C332" s="399" t="s">
        <v>56127</v>
      </c>
      <c r="D332" s="544">
        <v>0.2</v>
      </c>
      <c r="E332" s="544">
        <v>0.5</v>
      </c>
      <c r="F332" s="544">
        <f>1.5-0.25</f>
        <v>1.25</v>
      </c>
      <c r="G332" s="544">
        <v>4</v>
      </c>
      <c r="H332" s="544">
        <f t="shared" si="8"/>
        <v>0.5</v>
      </c>
      <c r="I332" s="508"/>
      <c r="J332" s="452"/>
      <c r="K332" s="585"/>
      <c r="O332" s="71"/>
    </row>
    <row r="333" spans="2:15" s="478" customFormat="1" ht="39" customHeight="1">
      <c r="B333" s="584"/>
      <c r="C333" s="505" t="s">
        <v>56117</v>
      </c>
      <c r="D333" s="544">
        <v>0.4</v>
      </c>
      <c r="E333" s="544">
        <v>0.75</v>
      </c>
      <c r="F333" s="544">
        <v>8.5</v>
      </c>
      <c r="G333" s="544">
        <v>13</v>
      </c>
      <c r="H333" s="544">
        <f t="shared" si="8"/>
        <v>33.15</v>
      </c>
      <c r="I333" s="508"/>
      <c r="J333" s="452"/>
      <c r="K333" s="585"/>
      <c r="O333" s="71"/>
    </row>
    <row r="334" spans="2:15" s="478" customFormat="1" ht="13.5" customHeight="1">
      <c r="B334" s="584"/>
      <c r="C334" s="399" t="s">
        <v>56128</v>
      </c>
      <c r="D334" s="544">
        <v>0.4</v>
      </c>
      <c r="E334" s="544">
        <v>0.75</v>
      </c>
      <c r="F334" s="544">
        <v>8.5</v>
      </c>
      <c r="G334" s="544">
        <v>1</v>
      </c>
      <c r="H334" s="544">
        <f t="shared" si="8"/>
        <v>2.5499999999999998</v>
      </c>
      <c r="I334" s="508"/>
      <c r="J334" s="452"/>
      <c r="K334" s="585"/>
      <c r="O334" s="71"/>
    </row>
    <row r="335" spans="2:15" s="478" customFormat="1" ht="13.5" customHeight="1">
      <c r="B335" s="584"/>
      <c r="C335" s="399" t="s">
        <v>56129</v>
      </c>
      <c r="D335" s="544">
        <v>0.4</v>
      </c>
      <c r="E335" s="544">
        <v>0.75</v>
      </c>
      <c r="F335" s="544">
        <v>8.5</v>
      </c>
      <c r="G335" s="544">
        <v>1</v>
      </c>
      <c r="H335" s="544">
        <f t="shared" si="8"/>
        <v>2.5499999999999998</v>
      </c>
      <c r="I335" s="508"/>
      <c r="J335" s="452"/>
      <c r="K335" s="585"/>
      <c r="O335" s="71"/>
    </row>
    <row r="336" spans="2:15" s="478" customFormat="1" ht="13.5" customHeight="1">
      <c r="B336" s="584"/>
      <c r="C336" s="399" t="s">
        <v>56130</v>
      </c>
      <c r="D336" s="544">
        <v>0.4</v>
      </c>
      <c r="E336" s="544">
        <v>0.75</v>
      </c>
      <c r="F336" s="544">
        <v>8.5</v>
      </c>
      <c r="G336" s="544">
        <v>1</v>
      </c>
      <c r="H336" s="544">
        <f t="shared" si="8"/>
        <v>2.5499999999999998</v>
      </c>
      <c r="I336" s="508"/>
      <c r="J336" s="452"/>
      <c r="K336" s="585"/>
      <c r="O336" s="71"/>
    </row>
    <row r="337" spans="2:15" s="478" customFormat="1" ht="13.5" customHeight="1">
      <c r="B337" s="584"/>
      <c r="C337" s="399" t="s">
        <v>56131</v>
      </c>
      <c r="D337" s="544">
        <v>0.15</v>
      </c>
      <c r="E337" s="544">
        <v>0.25</v>
      </c>
      <c r="F337" s="544">
        <v>2.5499999999999998</v>
      </c>
      <c r="G337" s="544">
        <v>4</v>
      </c>
      <c r="H337" s="544">
        <f t="shared" si="8"/>
        <v>0.38</v>
      </c>
      <c r="I337" s="508"/>
      <c r="J337" s="452"/>
      <c r="K337" s="585"/>
      <c r="O337" s="71"/>
    </row>
    <row r="338" spans="2:15" s="478" customFormat="1" ht="13.5" customHeight="1">
      <c r="B338" s="584"/>
      <c r="C338" s="399" t="s">
        <v>56132</v>
      </c>
      <c r="D338" s="544">
        <v>0.15</v>
      </c>
      <c r="E338" s="544">
        <v>0.25</v>
      </c>
      <c r="F338" s="544">
        <v>2.5499999999999998</v>
      </c>
      <c r="G338" s="544">
        <v>3</v>
      </c>
      <c r="H338" s="544">
        <f t="shared" si="8"/>
        <v>0.28000000000000003</v>
      </c>
      <c r="I338" s="508"/>
      <c r="J338" s="452"/>
      <c r="K338" s="585"/>
      <c r="O338" s="71"/>
    </row>
    <row r="339" spans="2:15" s="478" customFormat="1" ht="13.5" customHeight="1">
      <c r="B339" s="584"/>
      <c r="C339" s="399" t="s">
        <v>56133</v>
      </c>
      <c r="D339" s="544">
        <v>0.15</v>
      </c>
      <c r="E339" s="544">
        <v>0.75</v>
      </c>
      <c r="F339" s="544">
        <v>8.5</v>
      </c>
      <c r="G339" s="544">
        <v>4</v>
      </c>
      <c r="H339" s="544">
        <f t="shared" si="8"/>
        <v>3.82</v>
      </c>
      <c r="I339" s="508"/>
      <c r="J339" s="452"/>
      <c r="K339" s="585"/>
      <c r="O339" s="71"/>
    </row>
    <row r="340" spans="2:15" s="478" customFormat="1" ht="13.5" customHeight="1">
      <c r="B340" s="584"/>
      <c r="C340" s="399" t="s">
        <v>56134</v>
      </c>
      <c r="D340" s="544">
        <v>0.15</v>
      </c>
      <c r="E340" s="544">
        <v>0.45</v>
      </c>
      <c r="F340" s="544">
        <v>8.5</v>
      </c>
      <c r="G340" s="544">
        <v>10</v>
      </c>
      <c r="H340" s="544">
        <f t="shared" si="8"/>
        <v>5.73</v>
      </c>
      <c r="I340" s="508"/>
      <c r="J340" s="452"/>
      <c r="K340" s="585"/>
      <c r="O340" s="71"/>
    </row>
    <row r="341" spans="2:15" s="478" customFormat="1" ht="13.5" customHeight="1">
      <c r="B341" s="584"/>
      <c r="C341" s="399" t="s">
        <v>56135</v>
      </c>
      <c r="D341" s="544">
        <v>0.15</v>
      </c>
      <c r="E341" s="544">
        <v>0.35</v>
      </c>
      <c r="F341" s="544">
        <v>2.5499999999999998</v>
      </c>
      <c r="G341" s="544">
        <v>12</v>
      </c>
      <c r="H341" s="544">
        <f t="shared" si="8"/>
        <v>1.6</v>
      </c>
      <c r="I341" s="508"/>
      <c r="J341" s="452"/>
      <c r="K341" s="585"/>
      <c r="O341" s="71"/>
    </row>
    <row r="342" spans="2:15" s="478" customFormat="1" ht="13.5" customHeight="1">
      <c r="B342" s="584"/>
      <c r="C342" s="399" t="s">
        <v>56136</v>
      </c>
      <c r="D342" s="544">
        <v>0.2</v>
      </c>
      <c r="E342" s="544">
        <v>0.5</v>
      </c>
      <c r="F342" s="544">
        <v>2.5499999999999998</v>
      </c>
      <c r="G342" s="544">
        <v>4</v>
      </c>
      <c r="H342" s="544">
        <f t="shared" si="8"/>
        <v>1.02</v>
      </c>
      <c r="I342" s="508"/>
      <c r="J342" s="452"/>
      <c r="K342" s="585"/>
      <c r="O342" s="71"/>
    </row>
    <row r="343" spans="2:15" s="478" customFormat="1" ht="13.5" customHeight="1">
      <c r="B343" s="584"/>
      <c r="C343" s="399" t="s">
        <v>57012</v>
      </c>
      <c r="D343" s="544">
        <v>0.2</v>
      </c>
      <c r="E343" s="544">
        <v>168</v>
      </c>
      <c r="F343" s="544">
        <v>0.5</v>
      </c>
      <c r="G343" s="544">
        <v>1</v>
      </c>
      <c r="H343" s="544">
        <f t="shared" si="8"/>
        <v>16.8</v>
      </c>
      <c r="I343" s="508"/>
      <c r="J343" s="452"/>
      <c r="K343" s="585"/>
      <c r="O343" s="71"/>
    </row>
    <row r="344" spans="2:15" s="478" customFormat="1" ht="13.5" customHeight="1">
      <c r="B344" s="584"/>
      <c r="C344" s="399" t="s">
        <v>57013</v>
      </c>
      <c r="D344" s="544">
        <v>0.15</v>
      </c>
      <c r="E344" s="544">
        <v>125</v>
      </c>
      <c r="F344" s="544">
        <v>0.3</v>
      </c>
      <c r="G344" s="544">
        <v>1</v>
      </c>
      <c r="H344" s="544">
        <f t="shared" si="8"/>
        <v>5.62</v>
      </c>
      <c r="I344" s="508"/>
      <c r="J344" s="452"/>
      <c r="K344" s="585"/>
      <c r="O344" s="71"/>
    </row>
    <row r="345" spans="2:15" s="478" customFormat="1" ht="13.5" customHeight="1">
      <c r="B345" s="584"/>
      <c r="C345" s="399"/>
      <c r="D345" s="544"/>
      <c r="E345" s="544"/>
      <c r="F345" s="544"/>
      <c r="G345" s="544" t="s">
        <v>71</v>
      </c>
      <c r="H345" s="544">
        <f>SUM(H290:H344)</f>
        <v>131.91999999999996</v>
      </c>
      <c r="I345" s="508"/>
      <c r="J345" s="452"/>
      <c r="K345" s="585"/>
      <c r="O345" s="71"/>
    </row>
    <row r="346" spans="2:15" s="478" customFormat="1" ht="13.5" customHeight="1">
      <c r="B346" s="584"/>
      <c r="C346" s="399"/>
      <c r="D346" s="544"/>
      <c r="E346" s="544"/>
      <c r="F346" s="544"/>
      <c r="G346" s="544"/>
      <c r="H346" s="544"/>
      <c r="I346" s="508"/>
      <c r="J346" s="452"/>
      <c r="K346" s="585"/>
    </row>
    <row r="347" spans="2:15" s="478" customFormat="1" ht="13.5" customHeight="1">
      <c r="B347" s="584"/>
      <c r="C347" s="399"/>
      <c r="D347" s="544"/>
      <c r="E347" s="544"/>
      <c r="F347" s="544"/>
      <c r="G347" s="544"/>
      <c r="H347" s="544"/>
      <c r="I347" s="508"/>
      <c r="J347" s="452"/>
      <c r="K347" s="585"/>
    </row>
    <row r="348" spans="2:15" s="478" customFormat="1" ht="13.5" customHeight="1">
      <c r="B348" s="584"/>
      <c r="C348" s="399" t="s">
        <v>57100</v>
      </c>
      <c r="D348" s="544"/>
      <c r="E348" s="544"/>
      <c r="F348" s="544"/>
      <c r="G348" s="544"/>
      <c r="H348" s="544"/>
      <c r="I348" s="508"/>
      <c r="J348" s="452"/>
      <c r="K348" s="585"/>
    </row>
    <row r="349" spans="2:15" s="478" customFormat="1" ht="13.5" customHeight="1">
      <c r="B349" s="584"/>
      <c r="C349" s="399"/>
      <c r="D349" s="484" t="s">
        <v>56093</v>
      </c>
      <c r="E349" s="484" t="s">
        <v>55938</v>
      </c>
      <c r="F349" s="484" t="s">
        <v>73</v>
      </c>
      <c r="G349" s="544" t="s">
        <v>26270</v>
      </c>
      <c r="H349" s="544"/>
      <c r="I349" s="508"/>
      <c r="J349" s="452"/>
      <c r="K349" s="585"/>
    </row>
    <row r="350" spans="2:15" s="478" customFormat="1" ht="13.5" customHeight="1">
      <c r="B350" s="584"/>
      <c r="C350" s="399"/>
      <c r="D350" s="544">
        <v>3</v>
      </c>
      <c r="E350" s="544">
        <v>3</v>
      </c>
      <c r="F350" s="544">
        <v>1</v>
      </c>
      <c r="G350" s="544">
        <f>D350*E350*F350</f>
        <v>9</v>
      </c>
      <c r="H350" s="544"/>
      <c r="I350" s="508"/>
      <c r="J350" s="452"/>
      <c r="K350" s="585"/>
    </row>
    <row r="351" spans="2:15" s="478" customFormat="1" ht="13.5" customHeight="1">
      <c r="B351" s="584"/>
      <c r="C351" s="399"/>
      <c r="D351" s="544"/>
      <c r="E351" s="544"/>
      <c r="F351" s="544"/>
      <c r="G351" s="544"/>
      <c r="H351" s="544"/>
      <c r="I351" s="508"/>
      <c r="J351" s="452"/>
      <c r="K351" s="585"/>
    </row>
    <row r="352" spans="2:15" s="478" customFormat="1" ht="13.5" customHeight="1">
      <c r="B352" s="584"/>
      <c r="C352" s="399"/>
      <c r="D352" s="544"/>
      <c r="E352" s="544"/>
      <c r="F352" s="544"/>
      <c r="G352" s="544"/>
      <c r="H352" s="544"/>
      <c r="I352" s="508"/>
      <c r="J352" s="452"/>
      <c r="K352" s="585"/>
    </row>
    <row r="353" spans="2:11" s="478" customFormat="1" ht="33.75" customHeight="1">
      <c r="B353" s="584" t="s">
        <v>57033</v>
      </c>
      <c r="C353" s="397" t="s">
        <v>27851</v>
      </c>
      <c r="D353" s="702" t="str">
        <f>VLOOKUP(C353,'SINAPI 04-2022'!A:D,2,0)</f>
        <v>LASTRO DE CONCRETO MAGRO, APLICADO EM BLOCOS DE COROAMENTO OU SAPATAS, ESPESSURA DE 5 CM. AF_08/2017</v>
      </c>
      <c r="E353" s="702"/>
      <c r="F353" s="702"/>
      <c r="G353" s="702"/>
      <c r="H353" s="702"/>
      <c r="I353" s="702"/>
      <c r="J353" s="484" t="str">
        <f>VLOOKUP(C353,'SINAPI 04-2022'!A:D,3,0)</f>
        <v>M2</v>
      </c>
      <c r="K353" s="585">
        <f>SUM(G356:G365)+SUM(G367:G389)</f>
        <v>115.67999999999999</v>
      </c>
    </row>
    <row r="354" spans="2:11" s="478" customFormat="1" ht="13.5" customHeight="1">
      <c r="B354" s="584"/>
      <c r="C354" s="399" t="s">
        <v>55936</v>
      </c>
      <c r="D354" s="484" t="s">
        <v>56093</v>
      </c>
      <c r="E354" s="484" t="s">
        <v>55938</v>
      </c>
      <c r="F354" s="484" t="s">
        <v>74</v>
      </c>
      <c r="G354" s="484" t="s">
        <v>26270</v>
      </c>
      <c r="I354" s="508"/>
      <c r="J354" s="452"/>
      <c r="K354" s="585"/>
    </row>
    <row r="355" spans="2:11" s="478" customFormat="1" ht="13.5" customHeight="1">
      <c r="B355" s="709" t="s">
        <v>57014</v>
      </c>
      <c r="C355" s="710"/>
      <c r="D355" s="710"/>
      <c r="E355" s="710"/>
      <c r="F355" s="710"/>
      <c r="G355" s="710"/>
      <c r="H355" s="710"/>
      <c r="I355" s="710"/>
      <c r="J355" s="710"/>
      <c r="K355" s="711"/>
    </row>
    <row r="356" spans="2:11" s="478" customFormat="1" ht="13.5" customHeight="1">
      <c r="B356" s="584"/>
      <c r="C356" s="505" t="s">
        <v>56083</v>
      </c>
      <c r="D356" s="544">
        <v>1.4</v>
      </c>
      <c r="E356" s="544">
        <v>1.75</v>
      </c>
      <c r="F356" s="544">
        <v>13</v>
      </c>
      <c r="G356" s="544">
        <f t="shared" ref="G356:G365" si="9">TRUNC(D356*E356*F356,2)</f>
        <v>31.85</v>
      </c>
      <c r="I356" s="508"/>
      <c r="J356" s="452"/>
      <c r="K356" s="585"/>
    </row>
    <row r="357" spans="2:11" s="478" customFormat="1" ht="13.5" customHeight="1">
      <c r="B357" s="584"/>
      <c r="C357" s="399" t="s">
        <v>56084</v>
      </c>
      <c r="D357" s="544">
        <v>1.25</v>
      </c>
      <c r="E357" s="544">
        <v>1.55</v>
      </c>
      <c r="F357" s="544">
        <v>1</v>
      </c>
      <c r="G357" s="544">
        <f t="shared" si="9"/>
        <v>1.93</v>
      </c>
      <c r="I357" s="508"/>
      <c r="J357" s="452"/>
      <c r="K357" s="585"/>
    </row>
    <row r="358" spans="2:11" s="478" customFormat="1" ht="13.5" customHeight="1">
      <c r="B358" s="584"/>
      <c r="C358" s="399" t="s">
        <v>56085</v>
      </c>
      <c r="D358" s="544">
        <v>1.2</v>
      </c>
      <c r="E358" s="544">
        <v>1.55</v>
      </c>
      <c r="F358" s="544">
        <v>1</v>
      </c>
      <c r="G358" s="544">
        <f t="shared" si="9"/>
        <v>1.86</v>
      </c>
      <c r="I358" s="508"/>
      <c r="J358" s="452"/>
      <c r="K358" s="585"/>
    </row>
    <row r="359" spans="2:11" s="478" customFormat="1" ht="13.5" customHeight="1">
      <c r="B359" s="584"/>
      <c r="C359" s="399" t="s">
        <v>56086</v>
      </c>
      <c r="D359" s="544">
        <v>1.45</v>
      </c>
      <c r="E359" s="544">
        <v>1.8</v>
      </c>
      <c r="F359" s="544">
        <v>1</v>
      </c>
      <c r="G359" s="544">
        <f t="shared" si="9"/>
        <v>2.61</v>
      </c>
      <c r="I359" s="508"/>
      <c r="J359" s="452"/>
      <c r="K359" s="585"/>
    </row>
    <row r="360" spans="2:11" s="478" customFormat="1" ht="13.5" customHeight="1">
      <c r="B360" s="584"/>
      <c r="C360" s="399" t="s">
        <v>56087</v>
      </c>
      <c r="D360" s="544">
        <v>0.65</v>
      </c>
      <c r="E360" s="544">
        <v>0.75</v>
      </c>
      <c r="F360" s="544">
        <v>4</v>
      </c>
      <c r="G360" s="544">
        <f t="shared" si="9"/>
        <v>1.95</v>
      </c>
      <c r="I360" s="508"/>
      <c r="J360" s="452"/>
      <c r="K360" s="585"/>
    </row>
    <row r="361" spans="2:11" s="478" customFormat="1" ht="13.5" customHeight="1">
      <c r="B361" s="584"/>
      <c r="C361" s="399" t="s">
        <v>56088</v>
      </c>
      <c r="D361" s="544">
        <v>0.7</v>
      </c>
      <c r="E361" s="544">
        <v>0.9</v>
      </c>
      <c r="F361" s="544">
        <v>3</v>
      </c>
      <c r="G361" s="544">
        <f t="shared" si="9"/>
        <v>1.89</v>
      </c>
      <c r="I361" s="508"/>
      <c r="J361" s="452"/>
      <c r="K361" s="585"/>
    </row>
    <row r="362" spans="2:11" s="478" customFormat="1" ht="13.5" customHeight="1">
      <c r="B362" s="584"/>
      <c r="C362" s="399" t="s">
        <v>56089</v>
      </c>
      <c r="D362" s="544">
        <v>0.8</v>
      </c>
      <c r="E362" s="544">
        <v>1.4</v>
      </c>
      <c r="F362" s="544">
        <v>4</v>
      </c>
      <c r="G362" s="544">
        <f t="shared" si="9"/>
        <v>4.4800000000000004</v>
      </c>
      <c r="I362" s="508"/>
      <c r="J362" s="452"/>
      <c r="K362" s="585"/>
    </row>
    <row r="363" spans="2:11" s="478" customFormat="1" ht="13.5" customHeight="1">
      <c r="B363" s="584"/>
      <c r="C363" s="399" t="s">
        <v>56090</v>
      </c>
      <c r="D363" s="544">
        <v>0.55000000000000004</v>
      </c>
      <c r="E363" s="544">
        <v>0.85</v>
      </c>
      <c r="F363" s="544">
        <v>10</v>
      </c>
      <c r="G363" s="544">
        <f t="shared" si="9"/>
        <v>4.67</v>
      </c>
      <c r="I363" s="508"/>
      <c r="J363" s="452"/>
      <c r="K363" s="585"/>
    </row>
    <row r="364" spans="2:11" s="478" customFormat="1" ht="13.5" customHeight="1">
      <c r="B364" s="584"/>
      <c r="C364" s="399" t="s">
        <v>56091</v>
      </c>
      <c r="D364" s="544">
        <v>0.75</v>
      </c>
      <c r="E364" s="544">
        <v>0.95</v>
      </c>
      <c r="F364" s="544">
        <v>12</v>
      </c>
      <c r="G364" s="544">
        <f t="shared" si="9"/>
        <v>8.5500000000000007</v>
      </c>
      <c r="I364" s="508"/>
      <c r="J364" s="452"/>
      <c r="K364" s="585"/>
    </row>
    <row r="365" spans="2:11" s="478" customFormat="1" ht="13.5" customHeight="1">
      <c r="B365" s="584"/>
      <c r="C365" s="399" t="s">
        <v>56092</v>
      </c>
      <c r="D365" s="544">
        <v>1.1000000000000001</v>
      </c>
      <c r="E365" s="544">
        <v>1.4</v>
      </c>
      <c r="F365" s="544">
        <v>4</v>
      </c>
      <c r="G365" s="544">
        <f t="shared" si="9"/>
        <v>6.16</v>
      </c>
      <c r="I365" s="508"/>
      <c r="J365" s="452"/>
      <c r="K365" s="585"/>
    </row>
    <row r="366" spans="2:11" s="478" customFormat="1" ht="13.5" customHeight="1">
      <c r="B366" s="709" t="s">
        <v>57015</v>
      </c>
      <c r="C366" s="710"/>
      <c r="D366" s="710"/>
      <c r="E366" s="710"/>
      <c r="F366" s="710"/>
      <c r="G366" s="710"/>
      <c r="H366" s="710"/>
      <c r="I366" s="710"/>
      <c r="J366" s="710"/>
      <c r="K366" s="711"/>
    </row>
    <row r="367" spans="2:11" s="478" customFormat="1" ht="13.5" customHeight="1">
      <c r="B367" s="584"/>
      <c r="C367" s="399" t="s">
        <v>56094</v>
      </c>
      <c r="D367" s="544">
        <v>0.2</v>
      </c>
      <c r="E367" s="544">
        <v>41.16</v>
      </c>
      <c r="F367" s="544">
        <v>1</v>
      </c>
      <c r="G367" s="544">
        <f>TRUNC(D367*E367*F367,2)</f>
        <v>8.23</v>
      </c>
      <c r="I367" s="508"/>
      <c r="J367" s="452"/>
      <c r="K367" s="585"/>
    </row>
    <row r="368" spans="2:11" s="478" customFormat="1" ht="13.5" customHeight="1">
      <c r="B368" s="584"/>
      <c r="C368" s="399" t="s">
        <v>56095</v>
      </c>
      <c r="D368" s="544">
        <v>0.2</v>
      </c>
      <c r="E368" s="544">
        <v>2.16</v>
      </c>
      <c r="F368" s="544">
        <v>1</v>
      </c>
      <c r="G368" s="544">
        <f t="shared" ref="G368:G389" si="10">TRUNC(D368*E368*F368,2)</f>
        <v>0.43</v>
      </c>
      <c r="I368" s="508"/>
      <c r="J368" s="452"/>
      <c r="K368" s="585"/>
    </row>
    <row r="369" spans="2:11" s="478" customFormat="1" ht="13.5" customHeight="1">
      <c r="B369" s="584"/>
      <c r="C369" s="399" t="s">
        <v>56096</v>
      </c>
      <c r="D369" s="544">
        <v>0.2</v>
      </c>
      <c r="E369" s="544">
        <v>2.16</v>
      </c>
      <c r="F369" s="544">
        <v>1</v>
      </c>
      <c r="G369" s="544">
        <f t="shared" si="10"/>
        <v>0.43</v>
      </c>
      <c r="I369" s="508"/>
      <c r="J369" s="452"/>
      <c r="K369" s="585"/>
    </row>
    <row r="370" spans="2:11" s="478" customFormat="1" ht="13.5" customHeight="1">
      <c r="B370" s="584"/>
      <c r="C370" s="399" t="s">
        <v>56097</v>
      </c>
      <c r="D370" s="544">
        <v>0.2</v>
      </c>
      <c r="E370" s="544">
        <v>2.12</v>
      </c>
      <c r="F370" s="544">
        <v>1</v>
      </c>
      <c r="G370" s="544">
        <f t="shared" si="10"/>
        <v>0.42</v>
      </c>
      <c r="I370" s="508"/>
      <c r="J370" s="452"/>
      <c r="K370" s="585"/>
    </row>
    <row r="371" spans="2:11" s="478" customFormat="1" ht="13.5" customHeight="1">
      <c r="B371" s="584"/>
      <c r="C371" s="399" t="s">
        <v>56098</v>
      </c>
      <c r="D371" s="544">
        <v>0.2</v>
      </c>
      <c r="E371" s="544">
        <v>37.61</v>
      </c>
      <c r="F371" s="544">
        <v>1</v>
      </c>
      <c r="G371" s="544">
        <f t="shared" si="10"/>
        <v>7.52</v>
      </c>
      <c r="I371" s="508"/>
      <c r="J371" s="452"/>
      <c r="K371" s="585"/>
    </row>
    <row r="372" spans="2:11" s="478" customFormat="1" ht="13.5" customHeight="1">
      <c r="B372" s="584"/>
      <c r="C372" s="399" t="s">
        <v>56099</v>
      </c>
      <c r="D372" s="544">
        <v>0.2</v>
      </c>
      <c r="E372" s="544">
        <v>2.0499999999999998</v>
      </c>
      <c r="F372" s="544">
        <v>1</v>
      </c>
      <c r="G372" s="544">
        <f t="shared" si="10"/>
        <v>0.41</v>
      </c>
      <c r="I372" s="508"/>
      <c r="J372" s="452"/>
      <c r="K372" s="585"/>
    </row>
    <row r="373" spans="2:11" s="478" customFormat="1" ht="13.5" customHeight="1">
      <c r="B373" s="584"/>
      <c r="C373" s="399" t="s">
        <v>56100</v>
      </c>
      <c r="D373" s="544">
        <v>0.2</v>
      </c>
      <c r="E373" s="544">
        <v>40.81</v>
      </c>
      <c r="F373" s="544">
        <v>1</v>
      </c>
      <c r="G373" s="544">
        <f t="shared" si="10"/>
        <v>8.16</v>
      </c>
      <c r="I373" s="508"/>
      <c r="J373" s="452"/>
      <c r="K373" s="585"/>
    </row>
    <row r="374" spans="2:11" s="478" customFormat="1" ht="13.5" customHeight="1">
      <c r="B374" s="584"/>
      <c r="C374" s="399" t="s">
        <v>56101</v>
      </c>
      <c r="D374" s="544">
        <v>0.15</v>
      </c>
      <c r="E374" s="544">
        <v>4.7750000000000004</v>
      </c>
      <c r="F374" s="544">
        <v>1</v>
      </c>
      <c r="G374" s="544">
        <f t="shared" si="10"/>
        <v>0.71</v>
      </c>
      <c r="I374" s="508"/>
      <c r="J374" s="452"/>
      <c r="K374" s="585"/>
    </row>
    <row r="375" spans="2:11" s="478" customFormat="1" ht="13.5" customHeight="1">
      <c r="B375" s="584"/>
      <c r="C375" s="399" t="s">
        <v>56102</v>
      </c>
      <c r="D375" s="544">
        <v>0.15</v>
      </c>
      <c r="E375" s="544">
        <v>4.75</v>
      </c>
      <c r="F375" s="544">
        <v>1</v>
      </c>
      <c r="G375" s="544">
        <f t="shared" si="10"/>
        <v>0.71</v>
      </c>
      <c r="I375" s="508"/>
      <c r="J375" s="452"/>
      <c r="K375" s="585"/>
    </row>
    <row r="376" spans="2:11" s="478" customFormat="1" ht="13.5" customHeight="1">
      <c r="B376" s="584"/>
      <c r="C376" s="399" t="s">
        <v>56103</v>
      </c>
      <c r="D376" s="544">
        <v>0.15</v>
      </c>
      <c r="E376" s="544">
        <v>5.22</v>
      </c>
      <c r="F376" s="544">
        <v>1</v>
      </c>
      <c r="G376" s="544">
        <f t="shared" si="10"/>
        <v>0.78</v>
      </c>
      <c r="I376" s="508"/>
      <c r="J376" s="452"/>
      <c r="K376" s="585"/>
    </row>
    <row r="377" spans="2:11" s="478" customFormat="1" ht="13.5" customHeight="1">
      <c r="B377" s="584"/>
      <c r="C377" s="399" t="s">
        <v>56104</v>
      </c>
      <c r="D377" s="544">
        <v>0.15</v>
      </c>
      <c r="E377" s="544">
        <v>4.75</v>
      </c>
      <c r="F377" s="544">
        <v>1</v>
      </c>
      <c r="G377" s="544">
        <f t="shared" si="10"/>
        <v>0.71</v>
      </c>
      <c r="I377" s="508"/>
      <c r="J377" s="452"/>
      <c r="K377" s="585"/>
    </row>
    <row r="378" spans="2:11" s="478" customFormat="1" ht="13.5" customHeight="1">
      <c r="B378" s="584"/>
      <c r="C378" s="399" t="s">
        <v>56105</v>
      </c>
      <c r="D378" s="544">
        <v>0.15</v>
      </c>
      <c r="E378" s="544">
        <v>4.82</v>
      </c>
      <c r="F378" s="544">
        <v>1</v>
      </c>
      <c r="G378" s="544">
        <f t="shared" si="10"/>
        <v>0.72</v>
      </c>
      <c r="I378" s="508"/>
      <c r="J378" s="452"/>
      <c r="K378" s="585"/>
    </row>
    <row r="379" spans="2:11" s="478" customFormat="1" ht="13.5" customHeight="1">
      <c r="B379" s="584"/>
      <c r="C379" s="399" t="s">
        <v>56106</v>
      </c>
      <c r="D379" s="544">
        <v>0.15</v>
      </c>
      <c r="E379" s="544">
        <v>4.75</v>
      </c>
      <c r="F379" s="544">
        <v>1</v>
      </c>
      <c r="G379" s="544">
        <f t="shared" si="10"/>
        <v>0.71</v>
      </c>
      <c r="I379" s="508"/>
      <c r="J379" s="452"/>
      <c r="K379" s="585"/>
    </row>
    <row r="380" spans="2:11" s="478" customFormat="1" ht="13.5" customHeight="1">
      <c r="B380" s="584"/>
      <c r="C380" s="399" t="s">
        <v>56107</v>
      </c>
      <c r="D380" s="544">
        <v>0.2</v>
      </c>
      <c r="E380" s="544">
        <v>4.45</v>
      </c>
      <c r="F380" s="544">
        <v>1</v>
      </c>
      <c r="G380" s="544">
        <f t="shared" si="10"/>
        <v>0.89</v>
      </c>
      <c r="I380" s="508"/>
      <c r="J380" s="452"/>
      <c r="K380" s="585"/>
    </row>
    <row r="381" spans="2:11" s="478" customFormat="1" ht="13.5" customHeight="1">
      <c r="B381" s="584"/>
      <c r="C381" s="399" t="s">
        <v>56108</v>
      </c>
      <c r="D381" s="544">
        <v>0.2</v>
      </c>
      <c r="E381" s="544">
        <v>4.45</v>
      </c>
      <c r="F381" s="544">
        <v>1</v>
      </c>
      <c r="G381" s="544">
        <f t="shared" si="10"/>
        <v>0.89</v>
      </c>
      <c r="I381" s="508"/>
      <c r="J381" s="452"/>
      <c r="K381" s="585"/>
    </row>
    <row r="382" spans="2:11" s="478" customFormat="1" ht="13.5" customHeight="1">
      <c r="B382" s="584"/>
      <c r="C382" s="399" t="s">
        <v>56109</v>
      </c>
      <c r="D382" s="544">
        <v>0.2</v>
      </c>
      <c r="E382" s="544">
        <v>2.39</v>
      </c>
      <c r="F382" s="544">
        <v>1</v>
      </c>
      <c r="G382" s="544">
        <f t="shared" si="10"/>
        <v>0.47</v>
      </c>
      <c r="I382" s="508"/>
      <c r="J382" s="452"/>
      <c r="K382" s="585"/>
    </row>
    <row r="383" spans="2:11" s="478" customFormat="1" ht="13.5" customHeight="1">
      <c r="B383" s="584"/>
      <c r="C383" s="399" t="s">
        <v>56110</v>
      </c>
      <c r="D383" s="544">
        <v>0.2</v>
      </c>
      <c r="E383" s="544">
        <v>2.39</v>
      </c>
      <c r="F383" s="544">
        <v>1</v>
      </c>
      <c r="G383" s="544">
        <f t="shared" si="10"/>
        <v>0.47</v>
      </c>
      <c r="I383" s="508"/>
      <c r="J383" s="452"/>
      <c r="K383" s="585"/>
    </row>
    <row r="384" spans="2:11" s="478" customFormat="1" ht="13.5" customHeight="1">
      <c r="B384" s="584"/>
      <c r="C384" s="399" t="s">
        <v>56111</v>
      </c>
      <c r="D384" s="544">
        <v>0.2</v>
      </c>
      <c r="E384" s="544">
        <v>2.23</v>
      </c>
      <c r="F384" s="544">
        <v>1</v>
      </c>
      <c r="G384" s="544">
        <f t="shared" si="10"/>
        <v>0.44</v>
      </c>
      <c r="I384" s="508"/>
      <c r="J384" s="452"/>
      <c r="K384" s="585"/>
    </row>
    <row r="385" spans="2:11" s="478" customFormat="1" ht="13.5" customHeight="1">
      <c r="B385" s="584"/>
      <c r="C385" s="399" t="s">
        <v>56112</v>
      </c>
      <c r="D385" s="544">
        <v>0.2</v>
      </c>
      <c r="E385" s="544">
        <v>2.23</v>
      </c>
      <c r="F385" s="544">
        <v>1</v>
      </c>
      <c r="G385" s="544">
        <f t="shared" si="10"/>
        <v>0.44</v>
      </c>
      <c r="I385" s="508"/>
      <c r="J385" s="452"/>
      <c r="K385" s="585"/>
    </row>
    <row r="386" spans="2:11" s="478" customFormat="1" ht="13.5" customHeight="1">
      <c r="B386" s="584"/>
      <c r="C386" s="399" t="s">
        <v>56113</v>
      </c>
      <c r="D386" s="544">
        <v>0.2</v>
      </c>
      <c r="E386" s="544">
        <v>36.86</v>
      </c>
      <c r="F386" s="544">
        <v>1</v>
      </c>
      <c r="G386" s="544">
        <f t="shared" si="10"/>
        <v>7.37</v>
      </c>
      <c r="I386" s="508"/>
      <c r="J386" s="452"/>
      <c r="K386" s="585"/>
    </row>
    <row r="387" spans="2:11" s="478" customFormat="1" ht="13.5" customHeight="1">
      <c r="B387" s="584"/>
      <c r="C387" s="399" t="s">
        <v>56114</v>
      </c>
      <c r="D387" s="544">
        <v>0.2</v>
      </c>
      <c r="E387" s="544">
        <v>36.85</v>
      </c>
      <c r="F387" s="544">
        <v>1</v>
      </c>
      <c r="G387" s="544">
        <f t="shared" si="10"/>
        <v>7.37</v>
      </c>
      <c r="I387" s="508"/>
      <c r="J387" s="452"/>
      <c r="K387" s="585"/>
    </row>
    <row r="388" spans="2:11" s="478" customFormat="1" ht="13.5" customHeight="1">
      <c r="B388" s="584"/>
      <c r="C388" s="399" t="s">
        <v>56115</v>
      </c>
      <c r="D388" s="544">
        <v>0.15</v>
      </c>
      <c r="E388" s="544">
        <v>4.93</v>
      </c>
      <c r="F388" s="544">
        <v>1</v>
      </c>
      <c r="G388" s="544">
        <f t="shared" si="10"/>
        <v>0.73</v>
      </c>
      <c r="I388" s="508"/>
      <c r="J388" s="452"/>
      <c r="K388" s="585"/>
    </row>
    <row r="389" spans="2:11" s="478" customFormat="1" ht="13.5" customHeight="1">
      <c r="B389" s="584"/>
      <c r="C389" s="399" t="s">
        <v>56116</v>
      </c>
      <c r="D389" s="544">
        <v>0.15</v>
      </c>
      <c r="E389" s="544">
        <v>4.8</v>
      </c>
      <c r="F389" s="544">
        <v>1</v>
      </c>
      <c r="G389" s="544">
        <f t="shared" si="10"/>
        <v>0.72</v>
      </c>
      <c r="I389" s="508"/>
      <c r="J389" s="452"/>
      <c r="K389" s="585"/>
    </row>
    <row r="390" spans="2:11" s="478" customFormat="1" ht="13.5" customHeight="1">
      <c r="B390" s="584"/>
      <c r="C390" s="399"/>
      <c r="D390" s="544"/>
      <c r="E390" s="544"/>
      <c r="F390" s="544"/>
      <c r="G390" s="544"/>
      <c r="H390" s="544"/>
      <c r="I390" s="508"/>
      <c r="J390" s="452"/>
      <c r="K390" s="585"/>
    </row>
    <row r="391" spans="2:11" s="478" customFormat="1" ht="13.5" customHeight="1">
      <c r="B391" s="584"/>
      <c r="C391" s="399"/>
      <c r="D391" s="544"/>
      <c r="E391" s="544"/>
      <c r="F391" s="544"/>
      <c r="G391" s="544"/>
      <c r="H391" s="544"/>
      <c r="I391" s="508"/>
      <c r="J391" s="452"/>
      <c r="K391" s="585"/>
    </row>
    <row r="392" spans="2:11" ht="69.75" customHeight="1">
      <c r="B392" s="584" t="s">
        <v>57034</v>
      </c>
      <c r="C392" s="397" t="s">
        <v>11802</v>
      </c>
      <c r="D392" s="697" t="str">
        <f>VLOOKUP(C392,'EMOP 04-2022'!A:J,2,0)</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E392" s="697"/>
      <c r="F392" s="697"/>
      <c r="G392" s="697"/>
      <c r="H392" s="697"/>
      <c r="I392" s="697"/>
      <c r="J392" s="452" t="str">
        <f>VLOOKUP(C392,'EMOP 04-2022'!A:J,9,0)</f>
        <v>M2</v>
      </c>
      <c r="K392" s="585">
        <f>D394</f>
        <v>1421</v>
      </c>
    </row>
    <row r="393" spans="2:11" s="478" customFormat="1">
      <c r="B393" s="584"/>
      <c r="C393" s="399"/>
      <c r="D393" s="544" t="s">
        <v>55953</v>
      </c>
      <c r="E393" s="508"/>
      <c r="F393" s="508"/>
      <c r="G393" s="508"/>
      <c r="H393" s="508"/>
      <c r="I393" s="508"/>
      <c r="J393" s="452"/>
      <c r="K393" s="585"/>
    </row>
    <row r="394" spans="2:11" s="478" customFormat="1">
      <c r="B394" s="584"/>
      <c r="C394" s="399"/>
      <c r="D394" s="544">
        <v>1421</v>
      </c>
      <c r="E394" s="508"/>
      <c r="F394" s="508"/>
      <c r="G394" s="508"/>
      <c r="H394" s="508"/>
      <c r="I394" s="508"/>
      <c r="J394" s="452"/>
      <c r="K394" s="585"/>
    </row>
    <row r="395" spans="2:11" s="478" customFormat="1">
      <c r="B395" s="584"/>
      <c r="C395" s="399"/>
      <c r="D395" s="508"/>
      <c r="E395" s="508"/>
      <c r="F395" s="508"/>
      <c r="G395" s="508"/>
      <c r="H395" s="508"/>
      <c r="I395" s="508"/>
      <c r="J395" s="452"/>
      <c r="K395" s="585"/>
    </row>
    <row r="396" spans="2:11" s="478" customFormat="1">
      <c r="B396" s="584"/>
      <c r="C396" s="399"/>
      <c r="D396" s="508"/>
      <c r="E396" s="508"/>
      <c r="F396" s="508"/>
      <c r="G396" s="508"/>
      <c r="H396" s="508"/>
      <c r="I396" s="508"/>
      <c r="J396" s="452"/>
      <c r="K396" s="585"/>
    </row>
    <row r="397" spans="2:11" s="478" customFormat="1">
      <c r="B397" s="584"/>
      <c r="C397" s="399"/>
      <c r="D397" s="508"/>
      <c r="E397" s="508"/>
      <c r="F397" s="508"/>
      <c r="G397" s="508"/>
      <c r="H397" s="508"/>
      <c r="I397" s="508"/>
      <c r="J397" s="452"/>
      <c r="K397" s="585"/>
    </row>
    <row r="398" spans="2:11" ht="45.75" customHeight="1">
      <c r="B398" s="584" t="s">
        <v>26274</v>
      </c>
      <c r="C398" s="399" t="s">
        <v>10338</v>
      </c>
      <c r="D398" s="697" t="str">
        <f>VLOOKUP(C398,'EMOP 04-2022'!A:J,2,0)</f>
        <v>LAJE PRE-MOLDADA BETA 16,PARA SOBRECARGA DE 3,5KN/M2 E VAO DE 5,20M,CONSIDERANDO VIGOTAS,EPS E ARMADURA NEGATIVA,INCLUSIVE CAPEAMENTO DE 4CM DE ESPESSURA,COM CONCRETO FCK=20MPA E ESCORAMENTO,CONFORME ABNT NBR 14859.FORNECIMENTO E MONTAGEM DO CONJUNTO</v>
      </c>
      <c r="E398" s="697"/>
      <c r="F398" s="697"/>
      <c r="G398" s="697"/>
      <c r="H398" s="697"/>
      <c r="I398" s="697"/>
      <c r="J398" s="452" t="str">
        <f>VLOOKUP(C398,'EMOP 04-2022'!A:J,9,0)</f>
        <v>M2</v>
      </c>
      <c r="K398" s="585">
        <f>E404</f>
        <v>269</v>
      </c>
    </row>
    <row r="399" spans="2:11" s="478" customFormat="1">
      <c r="B399" s="584"/>
      <c r="C399" s="399"/>
      <c r="D399" s="508"/>
      <c r="E399" s="508"/>
      <c r="F399" s="508"/>
      <c r="G399" s="508"/>
      <c r="H399" s="508"/>
      <c r="I399" s="508"/>
      <c r="J399" s="452"/>
      <c r="K399" s="585"/>
    </row>
    <row r="400" spans="2:11" s="478" customFormat="1">
      <c r="B400" s="584"/>
      <c r="C400" s="399"/>
      <c r="D400" s="484" t="s">
        <v>55936</v>
      </c>
      <c r="E400" s="484" t="s">
        <v>75</v>
      </c>
      <c r="F400" s="508"/>
      <c r="G400" s="508"/>
      <c r="H400" s="508"/>
      <c r="I400" s="508"/>
      <c r="J400" s="452"/>
      <c r="K400" s="585"/>
    </row>
    <row r="401" spans="2:11" s="478" customFormat="1">
      <c r="B401" s="584"/>
      <c r="C401" s="399"/>
      <c r="D401" s="484" t="s">
        <v>56063</v>
      </c>
      <c r="E401" s="544">
        <v>245</v>
      </c>
      <c r="F401" s="508"/>
      <c r="G401" s="508"/>
      <c r="H401" s="508"/>
      <c r="I401" s="508"/>
      <c r="J401" s="452"/>
      <c r="K401" s="585"/>
    </row>
    <row r="402" spans="2:11" s="478" customFormat="1">
      <c r="B402" s="584"/>
      <c r="C402" s="399"/>
      <c r="D402" s="484" t="s">
        <v>56064</v>
      </c>
      <c r="E402" s="544">
        <v>12</v>
      </c>
      <c r="F402" s="508"/>
      <c r="G402" s="508"/>
      <c r="H402" s="508"/>
      <c r="I402" s="508"/>
      <c r="J402" s="452"/>
      <c r="K402" s="585"/>
    </row>
    <row r="403" spans="2:11" s="478" customFormat="1">
      <c r="B403" s="584"/>
      <c r="C403" s="399"/>
      <c r="D403" s="484" t="s">
        <v>56065</v>
      </c>
      <c r="E403" s="544">
        <v>12</v>
      </c>
      <c r="F403" s="508"/>
      <c r="G403" s="508"/>
      <c r="H403" s="508"/>
      <c r="I403" s="508"/>
      <c r="J403" s="452"/>
      <c r="K403" s="585"/>
    </row>
    <row r="404" spans="2:11" s="478" customFormat="1">
      <c r="B404" s="584"/>
      <c r="C404" s="399"/>
      <c r="D404" s="375" t="s">
        <v>71</v>
      </c>
      <c r="E404" s="544">
        <f>SUM(E401:E403)</f>
        <v>269</v>
      </c>
      <c r="F404" s="508"/>
      <c r="G404" s="508"/>
      <c r="H404" s="508"/>
      <c r="I404" s="508"/>
      <c r="J404" s="452"/>
      <c r="K404" s="585"/>
    </row>
    <row r="405" spans="2:11" s="478" customFormat="1">
      <c r="B405" s="584"/>
      <c r="C405" s="399"/>
      <c r="D405" s="508"/>
      <c r="E405" s="544"/>
      <c r="F405" s="508"/>
      <c r="G405" s="508"/>
      <c r="H405" s="508"/>
      <c r="I405" s="508"/>
      <c r="J405" s="452"/>
      <c r="K405" s="585"/>
    </row>
    <row r="406" spans="2:11" s="478" customFormat="1">
      <c r="B406" s="584"/>
      <c r="C406" s="399"/>
      <c r="D406" s="508"/>
      <c r="E406" s="508"/>
      <c r="F406" s="508"/>
      <c r="G406" s="508"/>
      <c r="H406" s="508"/>
      <c r="I406" s="508"/>
      <c r="J406" s="452"/>
      <c r="K406" s="585"/>
    </row>
    <row r="407" spans="2:11" s="478" customFormat="1">
      <c r="B407" s="584"/>
      <c r="C407" s="399"/>
      <c r="D407" s="508"/>
      <c r="E407" s="508"/>
      <c r="F407" s="508"/>
      <c r="G407" s="508"/>
      <c r="H407" s="508"/>
      <c r="I407" s="508"/>
      <c r="J407" s="452"/>
      <c r="K407" s="585"/>
    </row>
    <row r="408" spans="2:11" s="478" customFormat="1" ht="24" customHeight="1">
      <c r="B408" s="584" t="s">
        <v>55941</v>
      </c>
      <c r="C408" s="399" t="s">
        <v>28128</v>
      </c>
      <c r="D408" s="702" t="str">
        <f>VLOOKUP(C408,'SINAPI 04-2022'!A:D,2,0)</f>
        <v>VERGA PRÉ-MOLDADA PARA JANELAS COM ATÉ 1,5 M DE VÃO. AF_03/2016</v>
      </c>
      <c r="E408" s="702"/>
      <c r="F408" s="702"/>
      <c r="G408" s="702"/>
      <c r="H408" s="702"/>
      <c r="I408" s="702"/>
      <c r="J408" s="484" t="str">
        <f>VLOOKUP(C408,'SINAPI 04-2022'!A:D,3,0)</f>
        <v>M</v>
      </c>
      <c r="K408" s="585">
        <f>E417</f>
        <v>8.9</v>
      </c>
    </row>
    <row r="409" spans="2:11" s="478" customFormat="1">
      <c r="B409" s="587"/>
      <c r="K409" s="585"/>
    </row>
    <row r="410" spans="2:11" s="478" customFormat="1">
      <c r="B410" s="587"/>
      <c r="D410" s="484" t="s">
        <v>55936</v>
      </c>
      <c r="E410" s="484" t="s">
        <v>55938</v>
      </c>
      <c r="K410" s="585"/>
    </row>
    <row r="411" spans="2:11" s="478" customFormat="1">
      <c r="B411" s="587"/>
      <c r="D411" s="478" t="s">
        <v>56072</v>
      </c>
      <c r="E411" s="544">
        <v>2.4</v>
      </c>
      <c r="K411" s="585"/>
    </row>
    <row r="412" spans="2:11" s="478" customFormat="1">
      <c r="B412" s="587"/>
      <c r="D412" s="478" t="s">
        <v>56073</v>
      </c>
      <c r="E412" s="544">
        <v>2.4</v>
      </c>
      <c r="K412" s="585"/>
    </row>
    <row r="413" spans="2:11" s="478" customFormat="1">
      <c r="B413" s="587"/>
      <c r="D413" s="478" t="s">
        <v>55961</v>
      </c>
      <c r="E413" s="544">
        <v>1.5</v>
      </c>
      <c r="K413" s="585"/>
    </row>
    <row r="414" spans="2:11" s="478" customFormat="1">
      <c r="B414" s="584"/>
      <c r="C414" s="399"/>
      <c r="D414" s="508" t="s">
        <v>55962</v>
      </c>
      <c r="E414" s="544">
        <v>0.8</v>
      </c>
      <c r="F414" s="508"/>
      <c r="G414" s="508"/>
      <c r="H414" s="508"/>
      <c r="I414" s="508"/>
      <c r="J414" s="452"/>
      <c r="K414" s="585"/>
    </row>
    <row r="415" spans="2:11" s="478" customFormat="1">
      <c r="B415" s="584"/>
      <c r="C415" s="399"/>
      <c r="D415" s="508" t="s">
        <v>56074</v>
      </c>
      <c r="E415" s="544">
        <v>0.9</v>
      </c>
      <c r="F415" s="508"/>
      <c r="G415" s="508"/>
      <c r="H415" s="508"/>
      <c r="I415" s="508"/>
      <c r="J415" s="452"/>
      <c r="K415" s="585"/>
    </row>
    <row r="416" spans="2:11" s="478" customFormat="1">
      <c r="B416" s="584"/>
      <c r="C416" s="399"/>
      <c r="D416" s="508" t="s">
        <v>56075</v>
      </c>
      <c r="E416" s="544">
        <v>0.9</v>
      </c>
      <c r="F416" s="508"/>
      <c r="G416" s="508"/>
      <c r="H416" s="508"/>
      <c r="I416" s="508"/>
      <c r="J416" s="452"/>
      <c r="K416" s="585"/>
    </row>
    <row r="417" spans="2:11" s="478" customFormat="1">
      <c r="B417" s="584"/>
      <c r="C417" s="399"/>
      <c r="D417" s="484" t="s">
        <v>71</v>
      </c>
      <c r="E417" s="544">
        <f>SUM(E411:E416)</f>
        <v>8.9</v>
      </c>
      <c r="F417" s="508"/>
      <c r="G417" s="508"/>
      <c r="H417" s="508"/>
      <c r="I417" s="508"/>
      <c r="J417" s="452"/>
      <c r="K417" s="585"/>
    </row>
    <row r="418" spans="2:11" s="478" customFormat="1">
      <c r="B418" s="584"/>
      <c r="C418" s="399"/>
      <c r="D418" s="508"/>
      <c r="E418" s="508"/>
      <c r="F418" s="508"/>
      <c r="G418" s="508"/>
      <c r="H418" s="508"/>
      <c r="I418" s="508"/>
      <c r="J418" s="452"/>
      <c r="K418" s="585"/>
    </row>
    <row r="419" spans="2:11" s="478" customFormat="1" ht="19.5" customHeight="1">
      <c r="B419" s="584" t="s">
        <v>55942</v>
      </c>
      <c r="C419" s="399" t="s">
        <v>28140</v>
      </c>
      <c r="D419" s="702" t="str">
        <f>VLOOKUP(C419,'SINAPI 04-2022'!A:D,2,0)</f>
        <v>CONTRAVERGA PRÉ-MOLDADA PARA VÃOS DE ATÉ 1,5 M DE COMPRIMENTO. AF_03/2016</v>
      </c>
      <c r="E419" s="702"/>
      <c r="F419" s="702"/>
      <c r="G419" s="702"/>
      <c r="H419" s="702"/>
      <c r="I419" s="702"/>
      <c r="J419" s="484" t="str">
        <f>VLOOKUP(C419,'SINAPI 04-2022'!A:D,3,0)</f>
        <v>M</v>
      </c>
      <c r="K419" s="585">
        <f>E428</f>
        <v>8.9</v>
      </c>
    </row>
    <row r="420" spans="2:11" s="478" customFormat="1">
      <c r="B420" s="587"/>
      <c r="K420" s="585"/>
    </row>
    <row r="421" spans="2:11" s="478" customFormat="1">
      <c r="B421" s="587"/>
      <c r="D421" s="484" t="s">
        <v>55936</v>
      </c>
      <c r="E421" s="484" t="s">
        <v>55938</v>
      </c>
      <c r="K421" s="585"/>
    </row>
    <row r="422" spans="2:11" s="478" customFormat="1">
      <c r="B422" s="587"/>
      <c r="D422" s="79" t="s">
        <v>56072</v>
      </c>
      <c r="E422" s="544">
        <v>2.4</v>
      </c>
      <c r="K422" s="585"/>
    </row>
    <row r="423" spans="2:11" s="478" customFormat="1">
      <c r="B423" s="587"/>
      <c r="D423" s="79" t="s">
        <v>56073</v>
      </c>
      <c r="E423" s="544">
        <v>2.4</v>
      </c>
      <c r="K423" s="585"/>
    </row>
    <row r="424" spans="2:11" s="478" customFormat="1">
      <c r="B424" s="584"/>
      <c r="C424" s="399"/>
      <c r="D424" s="79" t="s">
        <v>55961</v>
      </c>
      <c r="E424" s="544">
        <v>1.5</v>
      </c>
      <c r="F424" s="508"/>
      <c r="G424" s="508"/>
      <c r="H424" s="508"/>
      <c r="I424" s="508"/>
      <c r="J424" s="452"/>
      <c r="K424" s="585"/>
    </row>
    <row r="425" spans="2:11" s="478" customFormat="1">
      <c r="B425" s="584"/>
      <c r="C425" s="399"/>
      <c r="D425" s="79" t="s">
        <v>55962</v>
      </c>
      <c r="E425" s="544">
        <v>0.8</v>
      </c>
      <c r="F425" s="508"/>
      <c r="G425" s="508"/>
      <c r="H425" s="508"/>
      <c r="I425" s="508"/>
      <c r="J425" s="452"/>
      <c r="K425" s="585"/>
    </row>
    <row r="426" spans="2:11" s="478" customFormat="1">
      <c r="B426" s="584"/>
      <c r="C426" s="399"/>
      <c r="D426" s="79" t="s">
        <v>56074</v>
      </c>
      <c r="E426" s="544">
        <v>0.9</v>
      </c>
      <c r="F426" s="508"/>
      <c r="G426" s="508"/>
      <c r="H426" s="508"/>
      <c r="I426" s="508"/>
      <c r="J426" s="452"/>
      <c r="K426" s="585"/>
    </row>
    <row r="427" spans="2:11" s="478" customFormat="1">
      <c r="B427" s="584"/>
      <c r="C427" s="399"/>
      <c r="D427" s="79" t="s">
        <v>56075</v>
      </c>
      <c r="E427" s="544">
        <v>0.9</v>
      </c>
      <c r="F427" s="508"/>
      <c r="G427" s="508"/>
      <c r="H427" s="508"/>
      <c r="I427" s="508"/>
      <c r="J427" s="452"/>
      <c r="K427" s="585"/>
    </row>
    <row r="428" spans="2:11" s="478" customFormat="1">
      <c r="B428" s="584"/>
      <c r="C428" s="399"/>
      <c r="D428" s="484" t="s">
        <v>71</v>
      </c>
      <c r="E428" s="544">
        <f>SUM(E422:E427)</f>
        <v>8.9</v>
      </c>
      <c r="F428" s="508"/>
      <c r="G428" s="508"/>
      <c r="H428" s="508"/>
      <c r="I428" s="508"/>
      <c r="J428" s="452"/>
      <c r="K428" s="585"/>
    </row>
    <row r="429" spans="2:11" s="478" customFormat="1">
      <c r="B429" s="584"/>
      <c r="C429" s="399"/>
      <c r="D429" s="508"/>
      <c r="E429" s="508"/>
      <c r="F429" s="508"/>
      <c r="G429" s="508"/>
      <c r="H429" s="508"/>
      <c r="I429" s="508"/>
      <c r="J429" s="452"/>
      <c r="K429" s="585"/>
    </row>
    <row r="430" spans="2:11" s="478" customFormat="1" ht="24.75" customHeight="1">
      <c r="B430" s="584" t="s">
        <v>55943</v>
      </c>
      <c r="C430" s="399" t="s">
        <v>28129</v>
      </c>
      <c r="D430" s="702" t="str">
        <f>VLOOKUP(C430,'SINAPI 04-2022'!A:D,2,0)</f>
        <v>VERGA PRÉ-MOLDADA PARA JANELAS COM MAIS DE 1,5 M DE VÃO. AF_03/2016</v>
      </c>
      <c r="E430" s="702"/>
      <c r="F430" s="702"/>
      <c r="G430" s="702"/>
      <c r="H430" s="702"/>
      <c r="I430" s="702"/>
      <c r="J430" s="484" t="str">
        <f>VLOOKUP(C430,'SINAPI 04-2022'!A:D,3,0)</f>
        <v>M</v>
      </c>
      <c r="K430" s="585">
        <f>E440</f>
        <v>28.16</v>
      </c>
    </row>
    <row r="431" spans="2:11" s="478" customFormat="1">
      <c r="B431" s="587"/>
      <c r="D431" s="484" t="s">
        <v>55936</v>
      </c>
      <c r="E431" s="484" t="s">
        <v>55938</v>
      </c>
      <c r="K431" s="585"/>
    </row>
    <row r="432" spans="2:11" s="478" customFormat="1">
      <c r="B432" s="587"/>
      <c r="D432" s="79" t="s">
        <v>55954</v>
      </c>
      <c r="E432" s="544">
        <v>3.7</v>
      </c>
      <c r="K432" s="585"/>
    </row>
    <row r="433" spans="2:11" s="478" customFormat="1">
      <c r="B433" s="587"/>
      <c r="D433" s="79" t="s">
        <v>55955</v>
      </c>
      <c r="E433" s="544">
        <v>3.2</v>
      </c>
      <c r="K433" s="585"/>
    </row>
    <row r="434" spans="2:11" s="478" customFormat="1">
      <c r="B434" s="584"/>
      <c r="C434" s="399"/>
      <c r="D434" s="79" t="s">
        <v>55956</v>
      </c>
      <c r="E434" s="544">
        <v>2.46</v>
      </c>
      <c r="F434" s="508"/>
      <c r="G434" s="508"/>
      <c r="H434" s="508"/>
      <c r="I434" s="508"/>
      <c r="J434" s="452"/>
      <c r="K434" s="585"/>
    </row>
    <row r="435" spans="2:11" s="478" customFormat="1">
      <c r="B435" s="584"/>
      <c r="C435" s="399"/>
      <c r="D435" s="79" t="s">
        <v>55957</v>
      </c>
      <c r="E435" s="544">
        <v>5.8</v>
      </c>
      <c r="F435" s="508"/>
      <c r="G435" s="508"/>
      <c r="H435" s="508"/>
      <c r="I435" s="508"/>
      <c r="J435" s="452"/>
      <c r="K435" s="585"/>
    </row>
    <row r="436" spans="2:11" s="478" customFormat="1">
      <c r="B436" s="584"/>
      <c r="C436" s="399"/>
      <c r="D436" s="79" t="s">
        <v>55960</v>
      </c>
      <c r="E436" s="544">
        <v>5.8</v>
      </c>
      <c r="F436" s="508"/>
      <c r="G436" s="508"/>
      <c r="H436" s="508"/>
      <c r="I436" s="508"/>
      <c r="J436" s="452"/>
      <c r="K436" s="585"/>
    </row>
    <row r="437" spans="2:11" s="478" customFormat="1">
      <c r="B437" s="584"/>
      <c r="C437" s="399"/>
      <c r="D437" s="79" t="s">
        <v>55962</v>
      </c>
      <c r="E437" s="544">
        <v>3.2</v>
      </c>
      <c r="F437" s="508"/>
      <c r="G437" s="508"/>
      <c r="H437" s="508"/>
      <c r="I437" s="508"/>
      <c r="J437" s="452"/>
      <c r="K437" s="585"/>
    </row>
    <row r="438" spans="2:11" s="478" customFormat="1">
      <c r="B438" s="584"/>
      <c r="C438" s="399"/>
      <c r="D438" s="79" t="s">
        <v>55963</v>
      </c>
      <c r="E438" s="544">
        <v>2</v>
      </c>
      <c r="F438" s="508"/>
      <c r="G438" s="508"/>
      <c r="H438" s="508"/>
      <c r="I438" s="508"/>
      <c r="J438" s="452"/>
      <c r="K438" s="585"/>
    </row>
    <row r="439" spans="2:11" s="478" customFormat="1">
      <c r="B439" s="584"/>
      <c r="C439" s="399"/>
      <c r="D439" s="79" t="s">
        <v>55966</v>
      </c>
      <c r="E439" s="544">
        <v>2</v>
      </c>
      <c r="F439" s="508"/>
      <c r="G439" s="508"/>
      <c r="H439" s="508"/>
      <c r="I439" s="508"/>
      <c r="J439" s="452"/>
      <c r="K439" s="585"/>
    </row>
    <row r="440" spans="2:11" s="478" customFormat="1">
      <c r="B440" s="584"/>
      <c r="C440" s="399"/>
      <c r="D440" s="484" t="s">
        <v>71</v>
      </c>
      <c r="E440" s="544">
        <f>SUM(E432:E439)</f>
        <v>28.16</v>
      </c>
      <c r="F440" s="508"/>
      <c r="G440" s="508"/>
      <c r="H440" s="508"/>
      <c r="I440" s="508"/>
      <c r="J440" s="452"/>
      <c r="K440" s="585"/>
    </row>
    <row r="441" spans="2:11" s="478" customFormat="1">
      <c r="B441" s="584"/>
      <c r="C441" s="399"/>
      <c r="D441" s="508"/>
      <c r="E441" s="508"/>
      <c r="F441" s="508"/>
      <c r="G441" s="508"/>
      <c r="H441" s="508"/>
      <c r="I441" s="508"/>
      <c r="J441" s="452"/>
      <c r="K441" s="585"/>
    </row>
    <row r="442" spans="2:11" s="478" customFormat="1">
      <c r="B442" s="584"/>
      <c r="C442" s="399"/>
      <c r="D442" s="508"/>
      <c r="E442" s="508"/>
      <c r="F442" s="508"/>
      <c r="G442" s="508"/>
      <c r="H442" s="508"/>
      <c r="I442" s="508"/>
      <c r="J442" s="452"/>
      <c r="K442" s="585"/>
    </row>
    <row r="443" spans="2:11" s="478" customFormat="1">
      <c r="B443" s="584"/>
      <c r="C443" s="399"/>
      <c r="D443" s="508"/>
      <c r="E443" s="508"/>
      <c r="F443" s="508"/>
      <c r="G443" s="508"/>
      <c r="H443" s="508"/>
      <c r="I443" s="508"/>
      <c r="J443" s="452"/>
      <c r="K443" s="585"/>
    </row>
    <row r="444" spans="2:11" s="478" customFormat="1" ht="26.25" customHeight="1">
      <c r="B444" s="584" t="s">
        <v>55944</v>
      </c>
      <c r="C444" s="399" t="s">
        <v>28141</v>
      </c>
      <c r="D444" s="702" t="str">
        <f>VLOOKUP(C444,'SINAPI 04-2022'!A:D,2,0)</f>
        <v>CONTRAVERGA PRÉ-MOLDADA PARA VÃOS DE MAIS DE 1,5 M DE COMPRIMENTO. AF_03/2016</v>
      </c>
      <c r="E444" s="702"/>
      <c r="F444" s="702"/>
      <c r="G444" s="702"/>
      <c r="H444" s="702"/>
      <c r="I444" s="702"/>
      <c r="J444" s="484" t="str">
        <f>VLOOKUP(C444,'SINAPI 04-2022'!A:D,3,0)</f>
        <v>M</v>
      </c>
      <c r="K444" s="585">
        <f>E455</f>
        <v>28.16</v>
      </c>
    </row>
    <row r="445" spans="2:11" s="478" customFormat="1">
      <c r="B445" s="587"/>
      <c r="K445" s="585"/>
    </row>
    <row r="446" spans="2:11" s="478" customFormat="1">
      <c r="B446" s="587"/>
      <c r="D446" s="484" t="s">
        <v>55936</v>
      </c>
      <c r="E446" s="484" t="s">
        <v>55938</v>
      </c>
      <c r="K446" s="585"/>
    </row>
    <row r="447" spans="2:11" s="478" customFormat="1">
      <c r="B447" s="584"/>
      <c r="C447" s="399"/>
      <c r="D447" s="79" t="s">
        <v>55954</v>
      </c>
      <c r="E447" s="544">
        <v>3.7</v>
      </c>
      <c r="F447" s="508"/>
      <c r="G447" s="508"/>
      <c r="H447" s="508"/>
      <c r="I447" s="508"/>
      <c r="J447" s="452"/>
      <c r="K447" s="585"/>
    </row>
    <row r="448" spans="2:11" s="478" customFormat="1">
      <c r="B448" s="584"/>
      <c r="C448" s="399"/>
      <c r="D448" s="79" t="s">
        <v>55955</v>
      </c>
      <c r="E448" s="544">
        <v>3.2</v>
      </c>
      <c r="F448" s="508"/>
      <c r="G448" s="508"/>
      <c r="H448" s="508"/>
      <c r="I448" s="508"/>
      <c r="J448" s="452"/>
      <c r="K448" s="585"/>
    </row>
    <row r="449" spans="2:11" s="478" customFormat="1">
      <c r="B449" s="584"/>
      <c r="C449" s="399"/>
      <c r="D449" s="79" t="s">
        <v>55956</v>
      </c>
      <c r="E449" s="544">
        <v>2.46</v>
      </c>
      <c r="F449" s="508"/>
      <c r="G449" s="508"/>
      <c r="H449" s="508"/>
      <c r="I449" s="508"/>
      <c r="J449" s="452"/>
      <c r="K449" s="585"/>
    </row>
    <row r="450" spans="2:11" s="478" customFormat="1">
      <c r="B450" s="584"/>
      <c r="C450" s="399"/>
      <c r="D450" s="79" t="s">
        <v>55957</v>
      </c>
      <c r="E450" s="544">
        <v>5.8</v>
      </c>
      <c r="F450" s="508"/>
      <c r="G450" s="508"/>
      <c r="H450" s="508"/>
      <c r="I450" s="508"/>
      <c r="J450" s="452"/>
      <c r="K450" s="585"/>
    </row>
    <row r="451" spans="2:11" s="478" customFormat="1">
      <c r="B451" s="584"/>
      <c r="C451" s="399"/>
      <c r="D451" s="79" t="s">
        <v>55960</v>
      </c>
      <c r="E451" s="544">
        <v>5.8</v>
      </c>
      <c r="F451" s="508"/>
      <c r="G451" s="508"/>
      <c r="H451" s="508"/>
      <c r="I451" s="508"/>
      <c r="J451" s="452"/>
      <c r="K451" s="585"/>
    </row>
    <row r="452" spans="2:11" s="478" customFormat="1">
      <c r="B452" s="584"/>
      <c r="C452" s="399"/>
      <c r="D452" s="79" t="s">
        <v>55962</v>
      </c>
      <c r="E452" s="544">
        <v>3.2</v>
      </c>
      <c r="F452" s="508"/>
      <c r="G452" s="508"/>
      <c r="H452" s="508"/>
      <c r="I452" s="508"/>
      <c r="J452" s="452"/>
      <c r="K452" s="585"/>
    </row>
    <row r="453" spans="2:11" s="478" customFormat="1">
      <c r="B453" s="584"/>
      <c r="C453" s="399"/>
      <c r="D453" s="79" t="s">
        <v>55963</v>
      </c>
      <c r="E453" s="544">
        <v>2</v>
      </c>
      <c r="F453" s="508"/>
      <c r="G453" s="508"/>
      <c r="H453" s="508"/>
      <c r="I453" s="508"/>
      <c r="J453" s="452"/>
      <c r="K453" s="585"/>
    </row>
    <row r="454" spans="2:11" s="478" customFormat="1">
      <c r="B454" s="584"/>
      <c r="C454" s="399"/>
      <c r="D454" s="79" t="s">
        <v>55966</v>
      </c>
      <c r="E454" s="544">
        <v>2</v>
      </c>
      <c r="F454" s="508"/>
      <c r="G454" s="508"/>
      <c r="H454" s="508"/>
      <c r="I454" s="508"/>
      <c r="J454" s="452"/>
      <c r="K454" s="585"/>
    </row>
    <row r="455" spans="2:11" s="478" customFormat="1">
      <c r="B455" s="584"/>
      <c r="C455" s="399"/>
      <c r="D455" s="484" t="s">
        <v>71</v>
      </c>
      <c r="E455" s="544">
        <f>SUM(E447:E454)</f>
        <v>28.16</v>
      </c>
      <c r="F455" s="508"/>
      <c r="G455" s="508"/>
      <c r="H455" s="508"/>
      <c r="I455" s="508"/>
      <c r="J455" s="452"/>
      <c r="K455" s="585"/>
    </row>
    <row r="456" spans="2:11" s="478" customFormat="1">
      <c r="B456" s="584"/>
      <c r="C456" s="399"/>
      <c r="D456" s="508"/>
      <c r="E456" s="508"/>
      <c r="F456" s="508"/>
      <c r="G456" s="508"/>
      <c r="H456" s="508"/>
      <c r="I456" s="508"/>
      <c r="J456" s="452"/>
      <c r="K456" s="585"/>
    </row>
    <row r="457" spans="2:11" s="478" customFormat="1" ht="21.75" customHeight="1">
      <c r="B457" s="584" t="s">
        <v>55993</v>
      </c>
      <c r="C457" s="399" t="s">
        <v>28130</v>
      </c>
      <c r="D457" s="702" t="str">
        <f>VLOOKUP(C457,'SINAPI 04-2022'!A:D,2,0)</f>
        <v>VERGA PRÉ-MOLDADA PARA PORTAS COM ATÉ 1,5 M DE VÃO. AF_03/2016</v>
      </c>
      <c r="E457" s="702"/>
      <c r="F457" s="702"/>
      <c r="G457" s="702"/>
      <c r="H457" s="702"/>
      <c r="I457" s="702"/>
      <c r="J457" s="484" t="str">
        <f>VLOOKUP(C457,'SINAPI 04-2022'!A:D,3,0)</f>
        <v>M</v>
      </c>
      <c r="K457" s="585">
        <f>E474</f>
        <v>13</v>
      </c>
    </row>
    <row r="458" spans="2:11" s="478" customFormat="1">
      <c r="B458" s="584"/>
      <c r="C458" s="399"/>
      <c r="D458" s="534"/>
      <c r="E458" s="534"/>
      <c r="F458" s="534"/>
      <c r="G458" s="534"/>
      <c r="H458" s="534"/>
      <c r="I458" s="534"/>
      <c r="J458" s="452"/>
      <c r="K458" s="585"/>
    </row>
    <row r="459" spans="2:11" s="478" customFormat="1">
      <c r="B459" s="584"/>
      <c r="C459" s="399"/>
      <c r="D459" s="484" t="s">
        <v>55936</v>
      </c>
      <c r="E459" s="484" t="s">
        <v>55938</v>
      </c>
      <c r="F459" s="534"/>
      <c r="G459" s="534"/>
      <c r="H459" s="534"/>
      <c r="I459" s="534"/>
      <c r="J459" s="452"/>
      <c r="K459" s="585"/>
    </row>
    <row r="460" spans="2:11" s="478" customFormat="1">
      <c r="B460" s="584"/>
      <c r="C460" s="399"/>
      <c r="D460" s="79" t="s">
        <v>55954</v>
      </c>
      <c r="E460" s="516">
        <v>0.8</v>
      </c>
      <c r="F460" s="534"/>
      <c r="G460" s="534"/>
      <c r="H460" s="534"/>
      <c r="I460" s="534"/>
      <c r="J460" s="452"/>
      <c r="K460" s="585"/>
    </row>
    <row r="461" spans="2:11" s="478" customFormat="1">
      <c r="B461" s="584"/>
      <c r="C461" s="399"/>
      <c r="D461" s="79" t="s">
        <v>55955</v>
      </c>
      <c r="E461" s="516">
        <v>0.8</v>
      </c>
      <c r="F461" s="534"/>
      <c r="G461" s="534"/>
      <c r="H461" s="534"/>
      <c r="I461" s="534"/>
      <c r="J461" s="452"/>
      <c r="K461" s="585"/>
    </row>
    <row r="462" spans="2:11" s="478" customFormat="1">
      <c r="B462" s="584"/>
      <c r="C462" s="399"/>
      <c r="D462" s="79" t="s">
        <v>55956</v>
      </c>
      <c r="E462" s="516">
        <v>0.8</v>
      </c>
      <c r="F462" s="534"/>
      <c r="G462" s="534"/>
      <c r="H462" s="534"/>
      <c r="I462" s="534"/>
      <c r="J462" s="452"/>
      <c r="K462" s="585"/>
    </row>
    <row r="463" spans="2:11" s="478" customFormat="1">
      <c r="B463" s="584"/>
      <c r="C463" s="399"/>
      <c r="D463" s="79" t="s">
        <v>55957</v>
      </c>
      <c r="E463" s="516">
        <v>0.8</v>
      </c>
      <c r="F463" s="534"/>
      <c r="G463" s="534"/>
      <c r="H463" s="534"/>
      <c r="I463" s="534"/>
      <c r="J463" s="452"/>
      <c r="K463" s="585"/>
    </row>
    <row r="464" spans="2:11" s="478" customFormat="1">
      <c r="B464" s="584"/>
      <c r="C464" s="399"/>
      <c r="D464" s="79" t="s">
        <v>55958</v>
      </c>
      <c r="E464" s="516">
        <v>1</v>
      </c>
      <c r="F464" s="534"/>
      <c r="G464" s="534"/>
      <c r="H464" s="534"/>
      <c r="I464" s="534"/>
      <c r="J464" s="452"/>
      <c r="K464" s="585"/>
    </row>
    <row r="465" spans="2:11" s="478" customFormat="1">
      <c r="B465" s="584"/>
      <c r="C465" s="399"/>
      <c r="D465" s="79" t="s">
        <v>55959</v>
      </c>
      <c r="E465" s="516">
        <v>1</v>
      </c>
      <c r="F465" s="534"/>
      <c r="G465" s="534"/>
      <c r="H465" s="534"/>
      <c r="I465" s="534"/>
      <c r="J465" s="452"/>
      <c r="K465" s="585"/>
    </row>
    <row r="466" spans="2:11" s="478" customFormat="1">
      <c r="B466" s="584"/>
      <c r="C466" s="399"/>
      <c r="D466" s="79" t="s">
        <v>55960</v>
      </c>
      <c r="E466" s="516">
        <v>0.8</v>
      </c>
      <c r="F466" s="534"/>
      <c r="G466" s="534"/>
      <c r="H466" s="534"/>
      <c r="I466" s="534"/>
      <c r="J466" s="452"/>
      <c r="K466" s="585"/>
    </row>
    <row r="467" spans="2:11" s="478" customFormat="1">
      <c r="B467" s="584"/>
      <c r="C467" s="399"/>
      <c r="D467" s="79" t="s">
        <v>55961</v>
      </c>
      <c r="E467" s="516">
        <v>0.8</v>
      </c>
      <c r="F467" s="534"/>
      <c r="G467" s="534"/>
      <c r="H467" s="534"/>
      <c r="I467" s="534"/>
      <c r="J467" s="452"/>
      <c r="K467" s="585"/>
    </row>
    <row r="468" spans="2:11" s="478" customFormat="1">
      <c r="B468" s="584"/>
      <c r="C468" s="399"/>
      <c r="D468" s="79" t="s">
        <v>55963</v>
      </c>
      <c r="E468" s="516">
        <v>0.7</v>
      </c>
      <c r="F468" s="534"/>
      <c r="G468" s="534"/>
      <c r="H468" s="534"/>
      <c r="I468" s="534"/>
      <c r="J468" s="452"/>
      <c r="K468" s="585"/>
    </row>
    <row r="469" spans="2:11" s="478" customFormat="1">
      <c r="B469" s="584"/>
      <c r="C469" s="399"/>
      <c r="D469" s="79" t="s">
        <v>55964</v>
      </c>
      <c r="E469" s="516">
        <v>1</v>
      </c>
      <c r="F469" s="534"/>
      <c r="G469" s="534"/>
      <c r="H469" s="534"/>
      <c r="I469" s="534"/>
      <c r="J469" s="452"/>
      <c r="K469" s="585"/>
    </row>
    <row r="470" spans="2:11" s="478" customFormat="1">
      <c r="B470" s="584"/>
      <c r="C470" s="399"/>
      <c r="D470" s="79" t="s">
        <v>55965</v>
      </c>
      <c r="E470" s="516">
        <v>1</v>
      </c>
      <c r="F470" s="534"/>
      <c r="G470" s="534"/>
      <c r="H470" s="534"/>
      <c r="I470" s="534"/>
      <c r="J470" s="452"/>
      <c r="K470" s="585"/>
    </row>
    <row r="471" spans="2:11" s="478" customFormat="1">
      <c r="B471" s="584"/>
      <c r="C471" s="399"/>
      <c r="D471" s="79" t="s">
        <v>55966</v>
      </c>
      <c r="E471" s="516">
        <v>0.7</v>
      </c>
      <c r="F471" s="534"/>
      <c r="G471" s="534"/>
      <c r="H471" s="534"/>
      <c r="I471" s="534"/>
      <c r="J471" s="452"/>
      <c r="K471" s="585"/>
    </row>
    <row r="472" spans="2:11" s="478" customFormat="1">
      <c r="B472" s="584"/>
      <c r="C472" s="399"/>
      <c r="D472" s="79" t="s">
        <v>55967</v>
      </c>
      <c r="E472" s="516">
        <v>1.4</v>
      </c>
      <c r="F472" s="534"/>
      <c r="G472" s="534"/>
      <c r="H472" s="534"/>
      <c r="I472" s="534"/>
      <c r="J472" s="452"/>
      <c r="K472" s="585"/>
    </row>
    <row r="473" spans="2:11" s="478" customFormat="1">
      <c r="B473" s="584"/>
      <c r="C473" s="399"/>
      <c r="D473" s="79" t="s">
        <v>55967</v>
      </c>
      <c r="E473" s="516">
        <v>1.4</v>
      </c>
      <c r="F473" s="534"/>
      <c r="G473" s="534"/>
      <c r="H473" s="534"/>
      <c r="I473" s="534"/>
      <c r="J473" s="452"/>
      <c r="K473" s="585"/>
    </row>
    <row r="474" spans="2:11" s="478" customFormat="1">
      <c r="B474" s="584"/>
      <c r="C474" s="399"/>
      <c r="D474" s="540" t="s">
        <v>71</v>
      </c>
      <c r="E474" s="516">
        <f>SUM(E460:E473)</f>
        <v>13</v>
      </c>
      <c r="F474" s="534"/>
      <c r="G474" s="534"/>
      <c r="H474" s="534"/>
      <c r="I474" s="534"/>
      <c r="J474" s="452"/>
      <c r="K474" s="585"/>
    </row>
    <row r="475" spans="2:11" s="478" customFormat="1">
      <c r="B475" s="584"/>
      <c r="C475" s="399"/>
      <c r="D475" s="534"/>
      <c r="E475" s="534"/>
      <c r="F475" s="534"/>
      <c r="G475" s="534"/>
      <c r="H475" s="534"/>
      <c r="I475" s="534"/>
      <c r="J475" s="452"/>
      <c r="K475" s="585"/>
    </row>
    <row r="476" spans="2:11" s="478" customFormat="1">
      <c r="B476" s="584"/>
      <c r="C476" s="399"/>
      <c r="D476" s="534"/>
      <c r="E476" s="534"/>
      <c r="F476" s="534"/>
      <c r="G476" s="534"/>
      <c r="H476" s="534"/>
      <c r="I476" s="534"/>
      <c r="J476" s="452"/>
      <c r="K476" s="585"/>
    </row>
    <row r="477" spans="2:11" s="478" customFormat="1">
      <c r="B477" s="584"/>
      <c r="C477" s="399"/>
      <c r="D477" s="534"/>
      <c r="E477" s="534"/>
      <c r="F477" s="534"/>
      <c r="G477" s="534"/>
      <c r="H477" s="534"/>
      <c r="I477" s="534"/>
      <c r="J477" s="452"/>
      <c r="K477" s="585"/>
    </row>
    <row r="478" spans="2:11" s="478" customFormat="1" ht="18" customHeight="1">
      <c r="B478" s="584" t="s">
        <v>56070</v>
      </c>
      <c r="C478" s="399" t="s">
        <v>28131</v>
      </c>
      <c r="D478" s="702" t="str">
        <f>VLOOKUP(C478,'SINAPI 04-2022'!A:D,2,0)</f>
        <v>VERGA PRÉ-MOLDADA PARA PORTAS COM MAIS DE 1,5 M DE VÃO. AF_03/2016</v>
      </c>
      <c r="E478" s="702"/>
      <c r="F478" s="702"/>
      <c r="G478" s="702"/>
      <c r="H478" s="702"/>
      <c r="I478" s="702"/>
      <c r="J478" s="484" t="str">
        <f>VLOOKUP(C478,'SINAPI 04-2022'!A:D,3,0)</f>
        <v>M</v>
      </c>
      <c r="K478" s="585">
        <f>E483</f>
        <v>6</v>
      </c>
    </row>
    <row r="479" spans="2:11" s="478" customFormat="1">
      <c r="B479" s="584"/>
      <c r="C479" s="399"/>
      <c r="D479" s="508"/>
      <c r="E479" s="508"/>
      <c r="F479" s="508"/>
      <c r="G479" s="508"/>
      <c r="H479" s="508"/>
      <c r="I479" s="508"/>
      <c r="J479" s="452"/>
      <c r="K479" s="585"/>
    </row>
    <row r="480" spans="2:11" s="478" customFormat="1">
      <c r="B480" s="584"/>
      <c r="C480" s="399"/>
      <c r="D480" s="484" t="s">
        <v>55936</v>
      </c>
      <c r="E480" s="484" t="s">
        <v>55938</v>
      </c>
      <c r="F480" s="508"/>
      <c r="G480" s="508"/>
      <c r="H480" s="508"/>
      <c r="I480" s="508"/>
      <c r="J480" s="452"/>
      <c r="K480" s="585"/>
    </row>
    <row r="481" spans="2:11" s="478" customFormat="1">
      <c r="B481" s="584"/>
      <c r="C481" s="399"/>
      <c r="D481" s="484" t="s">
        <v>55967</v>
      </c>
      <c r="E481" s="544">
        <v>4</v>
      </c>
      <c r="F481" s="508"/>
      <c r="G481" s="508"/>
      <c r="H481" s="508"/>
      <c r="I481" s="508"/>
      <c r="J481" s="452"/>
      <c r="K481" s="585"/>
    </row>
    <row r="482" spans="2:11" s="478" customFormat="1">
      <c r="B482" s="584"/>
      <c r="C482" s="399"/>
      <c r="D482" s="484" t="s">
        <v>55962</v>
      </c>
      <c r="E482" s="544">
        <v>2</v>
      </c>
      <c r="F482" s="508"/>
      <c r="G482" s="508"/>
      <c r="H482" s="508"/>
      <c r="I482" s="508"/>
      <c r="J482" s="452"/>
      <c r="K482" s="585"/>
    </row>
    <row r="483" spans="2:11" s="478" customFormat="1">
      <c r="B483" s="584"/>
      <c r="C483" s="399"/>
      <c r="D483" s="484" t="s">
        <v>71</v>
      </c>
      <c r="E483" s="544">
        <f>SUM(E481:E482)</f>
        <v>6</v>
      </c>
      <c r="F483" s="508"/>
      <c r="G483" s="508"/>
      <c r="H483" s="508"/>
      <c r="I483" s="508"/>
      <c r="J483" s="452"/>
      <c r="K483" s="585"/>
    </row>
    <row r="484" spans="2:11" s="478" customFormat="1">
      <c r="B484" s="584"/>
      <c r="C484" s="399"/>
      <c r="D484" s="508"/>
      <c r="E484" s="508"/>
      <c r="F484" s="508"/>
      <c r="G484" s="508"/>
      <c r="H484" s="508"/>
      <c r="I484" s="508"/>
      <c r="J484" s="452"/>
      <c r="K484" s="585"/>
    </row>
    <row r="485" spans="2:11" s="478" customFormat="1">
      <c r="B485" s="584"/>
      <c r="C485" s="399"/>
      <c r="D485" s="508"/>
      <c r="E485" s="508"/>
      <c r="F485" s="508"/>
      <c r="G485" s="508"/>
      <c r="H485" s="508"/>
      <c r="I485" s="508"/>
      <c r="J485" s="452"/>
      <c r="K485" s="585"/>
    </row>
    <row r="486" spans="2:11" ht="54.75" customHeight="1">
      <c r="B486" s="584" t="s">
        <v>56071</v>
      </c>
      <c r="C486" s="399" t="s">
        <v>10184</v>
      </c>
      <c r="D486" s="697" t="str">
        <f>VLOOKUP(C486,'EMOP 04-2022'!A:J,2,0)</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E486" s="697"/>
      <c r="F486" s="697"/>
      <c r="G486" s="697"/>
      <c r="H486" s="697"/>
      <c r="I486" s="697"/>
      <c r="J486" s="452" t="str">
        <f>VLOOKUP(C486,'EMOP 04-2022'!A:J,9,0)</f>
        <v>M2</v>
      </c>
      <c r="K486" s="585">
        <f>D488</f>
        <v>1800</v>
      </c>
    </row>
    <row r="487" spans="2:11" s="478" customFormat="1">
      <c r="B487" s="584"/>
      <c r="C487" s="399"/>
      <c r="D487" s="484" t="s">
        <v>75</v>
      </c>
      <c r="E487" s="508"/>
      <c r="F487" s="508"/>
      <c r="G487" s="508"/>
      <c r="H487" s="508"/>
      <c r="I487" s="508"/>
      <c r="J487" s="452"/>
      <c r="K487" s="585"/>
    </row>
    <row r="488" spans="2:11" s="478" customFormat="1">
      <c r="B488" s="584"/>
      <c r="C488" s="399"/>
      <c r="D488" s="544">
        <v>1800</v>
      </c>
      <c r="E488" s="508"/>
      <c r="F488" s="508"/>
      <c r="G488" s="508"/>
      <c r="H488" s="508"/>
      <c r="I488" s="508"/>
      <c r="J488" s="452"/>
      <c r="K488" s="585"/>
    </row>
    <row r="489" spans="2:11" s="478" customFormat="1">
      <c r="B489" s="584"/>
      <c r="C489" s="399"/>
      <c r="D489" s="508"/>
      <c r="E489" s="508"/>
      <c r="F489" s="508"/>
      <c r="G489" s="508"/>
      <c r="H489" s="508"/>
      <c r="I489" s="508"/>
      <c r="J489" s="452"/>
      <c r="K489" s="585"/>
    </row>
    <row r="490" spans="2:11" s="478" customFormat="1">
      <c r="B490" s="584"/>
      <c r="C490" s="399"/>
      <c r="D490" s="508"/>
      <c r="E490" s="508"/>
      <c r="F490" s="508"/>
      <c r="G490" s="508"/>
      <c r="H490" s="508"/>
      <c r="I490" s="508"/>
      <c r="J490" s="452"/>
      <c r="K490" s="585"/>
    </row>
    <row r="491" spans="2:11" s="478" customFormat="1" ht="42.75" customHeight="1">
      <c r="B491" s="584" t="s">
        <v>62800</v>
      </c>
      <c r="C491" s="399" t="s">
        <v>9332</v>
      </c>
      <c r="D491" s="697" t="str">
        <f>VLOOKUP(C491,'EMOP 04-2022'!A:J,2,0)</f>
        <v>ESTACA DE CONCRETO ARMADO,MOLDADA NO TERRENO,TIPO HELICE CONTINUA,DIAMETRO DE 400MM,CAPACIDADE DE CARGA DE 60T A 80T,INCLUSIVE FORNECIMENTO DOS MATERIAIS CONSIDERANDO O TRECHO CRAVADO E CONCRETADO</v>
      </c>
      <c r="E491" s="697"/>
      <c r="F491" s="697"/>
      <c r="G491" s="697"/>
      <c r="H491" s="697"/>
      <c r="I491" s="697"/>
      <c r="J491" s="452" t="str">
        <f>VLOOKUP(C491,'EMOP 04-2022'!A:J,9,0)</f>
        <v>M</v>
      </c>
      <c r="K491" s="585">
        <f>F495</f>
        <v>56</v>
      </c>
    </row>
    <row r="492" spans="2:11" s="478" customFormat="1">
      <c r="B492" s="584"/>
      <c r="D492" s="508"/>
      <c r="E492" s="508"/>
      <c r="F492" s="508"/>
      <c r="G492" s="508"/>
      <c r="H492" s="508"/>
      <c r="I492" s="508"/>
      <c r="J492" s="452"/>
      <c r="K492" s="585"/>
    </row>
    <row r="493" spans="2:11" s="478" customFormat="1">
      <c r="B493" s="584"/>
      <c r="C493" s="399"/>
      <c r="D493" s="508" t="s">
        <v>62802</v>
      </c>
      <c r="E493" s="508"/>
      <c r="F493" s="508"/>
      <c r="G493" s="508"/>
      <c r="H493" s="508"/>
      <c r="I493" s="508"/>
      <c r="J493" s="452"/>
      <c r="K493" s="585"/>
    </row>
    <row r="494" spans="2:11" s="478" customFormat="1">
      <c r="B494" s="584"/>
      <c r="C494" s="399"/>
      <c r="D494" s="544" t="s">
        <v>69</v>
      </c>
      <c r="E494" s="544" t="s">
        <v>74</v>
      </c>
      <c r="F494" s="544" t="s">
        <v>71</v>
      </c>
      <c r="G494" s="508"/>
      <c r="H494" s="508"/>
      <c r="I494" s="508"/>
      <c r="J494" s="452"/>
      <c r="K494" s="585"/>
    </row>
    <row r="495" spans="2:11" s="478" customFormat="1">
      <c r="B495" s="584"/>
      <c r="C495" s="399"/>
      <c r="D495" s="544">
        <v>7</v>
      </c>
      <c r="E495" s="544">
        <v>8</v>
      </c>
      <c r="F495" s="544">
        <f>D495*E495</f>
        <v>56</v>
      </c>
      <c r="G495" s="508"/>
      <c r="H495" s="508"/>
      <c r="I495" s="508"/>
      <c r="J495" s="452"/>
      <c r="K495" s="585"/>
    </row>
    <row r="496" spans="2:11" s="478" customFormat="1">
      <c r="B496" s="584"/>
      <c r="C496" s="399"/>
      <c r="D496" s="508"/>
      <c r="E496" s="508"/>
      <c r="F496" s="508"/>
      <c r="G496" s="508"/>
      <c r="H496" s="508"/>
      <c r="I496" s="508"/>
      <c r="J496" s="452"/>
      <c r="K496" s="585"/>
    </row>
    <row r="497" spans="2:16" s="478" customFormat="1">
      <c r="B497" s="584"/>
      <c r="C497" s="399"/>
      <c r="D497" s="508"/>
      <c r="E497" s="508"/>
      <c r="F497" s="508"/>
      <c r="G497" s="508"/>
      <c r="H497" s="508"/>
      <c r="I497" s="508"/>
      <c r="J497" s="452"/>
      <c r="K497" s="585"/>
    </row>
    <row r="498" spans="2:16" s="478" customFormat="1">
      <c r="B498" s="584"/>
      <c r="C498" s="399"/>
      <c r="D498" s="508"/>
      <c r="E498" s="508"/>
      <c r="F498" s="508"/>
      <c r="G498" s="508"/>
      <c r="H498" s="508"/>
      <c r="I498" s="508"/>
      <c r="J498" s="452"/>
      <c r="K498" s="585"/>
    </row>
    <row r="499" spans="2:16" s="478" customFormat="1" ht="26.25" customHeight="1">
      <c r="B499" s="584" t="s">
        <v>62801</v>
      </c>
      <c r="C499" s="399" t="s">
        <v>27839</v>
      </c>
      <c r="D499" s="702" t="str">
        <f>VLOOKUP(C499,'SINAPI 04-2022'!A:D,2,0)</f>
        <v>ARRASAMENTO MECANICO DE ESTACA DE CONCRETO ARMADO, DIAMETROS DE ATÉ 40 CM. AF_05/2021</v>
      </c>
      <c r="E499" s="702"/>
      <c r="F499" s="702"/>
      <c r="G499" s="702"/>
      <c r="H499" s="702"/>
      <c r="I499" s="702"/>
      <c r="J499" s="484" t="str">
        <f>VLOOKUP(C499,'SINAPI 04-2022'!A:D,3,0)</f>
        <v>UN</v>
      </c>
      <c r="K499" s="585">
        <f>E502</f>
        <v>8</v>
      </c>
    </row>
    <row r="500" spans="2:16" s="478" customFormat="1">
      <c r="B500" s="584"/>
      <c r="C500" s="399"/>
      <c r="D500" s="508" t="s">
        <v>62802</v>
      </c>
      <c r="E500" s="508"/>
      <c r="F500" s="508"/>
      <c r="G500" s="508"/>
      <c r="H500" s="508"/>
      <c r="I500" s="508"/>
      <c r="J500" s="452"/>
      <c r="K500" s="585"/>
    </row>
    <row r="501" spans="2:16" s="478" customFormat="1">
      <c r="B501" s="584"/>
      <c r="C501" s="399"/>
      <c r="D501" s="508"/>
      <c r="E501" s="544" t="s">
        <v>74</v>
      </c>
      <c r="F501" s="508"/>
      <c r="G501" s="508"/>
      <c r="H501" s="508"/>
      <c r="I501" s="508"/>
      <c r="J501" s="452"/>
      <c r="K501" s="585"/>
    </row>
    <row r="502" spans="2:16" s="478" customFormat="1">
      <c r="B502" s="584"/>
      <c r="C502" s="399"/>
      <c r="D502" s="508"/>
      <c r="E502" s="544">
        <v>8</v>
      </c>
      <c r="F502" s="508"/>
      <c r="G502" s="508"/>
      <c r="H502" s="508"/>
      <c r="I502" s="508"/>
      <c r="J502" s="452"/>
      <c r="K502" s="585"/>
    </row>
    <row r="503" spans="2:16" s="478" customFormat="1">
      <c r="B503" s="584"/>
      <c r="C503" s="399"/>
      <c r="D503" s="508"/>
      <c r="E503" s="508"/>
      <c r="F503" s="508"/>
      <c r="G503" s="508"/>
      <c r="H503" s="508"/>
      <c r="I503" s="508"/>
      <c r="J503" s="452"/>
      <c r="K503" s="585"/>
    </row>
    <row r="504" spans="2:16" s="478" customFormat="1">
      <c r="B504" s="584"/>
      <c r="C504" s="399"/>
      <c r="D504" s="508"/>
      <c r="E504" s="508"/>
      <c r="F504" s="508"/>
      <c r="G504" s="508"/>
      <c r="H504" s="508"/>
      <c r="I504" s="508"/>
      <c r="J504" s="452"/>
      <c r="K504" s="585"/>
    </row>
    <row r="505" spans="2:16" ht="12.75">
      <c r="B505" s="698" t="s">
        <v>55945</v>
      </c>
      <c r="C505" s="699"/>
      <c r="D505" s="699"/>
      <c r="E505" s="700"/>
      <c r="F505" s="700"/>
      <c r="G505" s="700"/>
      <c r="H505" s="700"/>
      <c r="I505" s="700"/>
      <c r="J505" s="700"/>
      <c r="K505" s="701"/>
      <c r="O505" s="510"/>
      <c r="P505" s="510"/>
    </row>
    <row r="506" spans="2:16" ht="42" customHeight="1">
      <c r="B506" s="584" t="s">
        <v>55994</v>
      </c>
      <c r="C506" s="399" t="s">
        <v>30384</v>
      </c>
      <c r="D506" s="702" t="e">
        <f>VLOOKUP(C506,'SINAPI 04-2022'!A:D,2,0)</f>
        <v>#N/A</v>
      </c>
      <c r="E506" s="702"/>
      <c r="F506" s="702"/>
      <c r="G506" s="702"/>
      <c r="H506" s="702"/>
      <c r="I506" s="702"/>
      <c r="J506" s="484" t="e">
        <f>VLOOKUP(C506,'SINAPI 04-2022'!A:D,3,0)</f>
        <v>#N/A</v>
      </c>
      <c r="K506" s="585">
        <f>I523</f>
        <v>733.53</v>
      </c>
      <c r="O506" s="508"/>
      <c r="P506" s="484"/>
    </row>
    <row r="507" spans="2:16" s="478" customFormat="1" ht="12.75" customHeight="1">
      <c r="B507" s="584"/>
      <c r="C507" s="399"/>
      <c r="D507" s="508"/>
      <c r="E507" s="508"/>
      <c r="F507" s="508"/>
      <c r="G507" s="508"/>
      <c r="H507" s="508"/>
      <c r="I507" s="508"/>
      <c r="J507" s="452"/>
      <c r="K507" s="585"/>
      <c r="O507" s="508"/>
      <c r="P507" s="386"/>
    </row>
    <row r="508" spans="2:16" s="478" customFormat="1" ht="12.75" customHeight="1">
      <c r="B508" s="584"/>
      <c r="C508" s="399"/>
      <c r="D508" s="484" t="s">
        <v>55936</v>
      </c>
      <c r="E508" s="484" t="s">
        <v>55938</v>
      </c>
      <c r="F508" s="484" t="s">
        <v>73</v>
      </c>
      <c r="G508" s="484" t="s">
        <v>75</v>
      </c>
      <c r="H508" s="484" t="s">
        <v>55968</v>
      </c>
      <c r="I508" s="484" t="s">
        <v>71</v>
      </c>
      <c r="J508" s="452"/>
      <c r="K508" s="585"/>
      <c r="O508" s="508"/>
      <c r="P508" s="386"/>
    </row>
    <row r="509" spans="2:16" s="478" customFormat="1" ht="12.75" customHeight="1">
      <c r="B509" s="584"/>
      <c r="C509" s="399"/>
      <c r="D509" s="79" t="s">
        <v>55967</v>
      </c>
      <c r="E509" s="544">
        <v>155</v>
      </c>
      <c r="F509" s="544">
        <v>3</v>
      </c>
      <c r="G509" s="544">
        <f>E509*F509</f>
        <v>465</v>
      </c>
      <c r="H509" s="544">
        <v>14.28</v>
      </c>
      <c r="I509" s="544">
        <f>G509-H509</f>
        <v>450.72</v>
      </c>
      <c r="J509" s="452"/>
      <c r="K509" s="585"/>
      <c r="O509" s="508"/>
      <c r="P509" s="386"/>
    </row>
    <row r="510" spans="2:16" s="478" customFormat="1" ht="12.75" customHeight="1">
      <c r="B510" s="584"/>
      <c r="C510" s="399"/>
      <c r="D510" s="79" t="s">
        <v>55954</v>
      </c>
      <c r="E510" s="544">
        <v>13.95</v>
      </c>
      <c r="F510" s="544">
        <v>2.5499999999999998</v>
      </c>
      <c r="G510" s="544">
        <f t="shared" ref="G510:G522" si="11">E510*F510</f>
        <v>35.572499999999998</v>
      </c>
      <c r="H510" s="544">
        <v>1.68</v>
      </c>
      <c r="I510" s="544">
        <f t="shared" ref="I510:I522" si="12">G510-H510</f>
        <v>33.892499999999998</v>
      </c>
      <c r="J510" s="452"/>
      <c r="K510" s="585"/>
      <c r="O510" s="508"/>
      <c r="P510" s="386"/>
    </row>
    <row r="511" spans="2:16" s="478" customFormat="1" ht="12.75" customHeight="1">
      <c r="B511" s="584"/>
      <c r="C511" s="399"/>
      <c r="D511" s="79" t="s">
        <v>55955</v>
      </c>
      <c r="E511" s="544">
        <v>8.4</v>
      </c>
      <c r="F511" s="544">
        <v>2.5499999999999998</v>
      </c>
      <c r="G511" s="544">
        <f t="shared" si="11"/>
        <v>21.419999999999998</v>
      </c>
      <c r="H511" s="544">
        <v>1.68</v>
      </c>
      <c r="I511" s="544">
        <f t="shared" si="12"/>
        <v>19.739999999999998</v>
      </c>
      <c r="J511" s="452"/>
      <c r="K511" s="585"/>
      <c r="O511" s="508"/>
      <c r="P511" s="386"/>
    </row>
    <row r="512" spans="2:16" s="478" customFormat="1" ht="12.75" customHeight="1">
      <c r="B512" s="584"/>
      <c r="C512" s="399"/>
      <c r="D512" s="79" t="s">
        <v>55956</v>
      </c>
      <c r="E512" s="544">
        <v>7.4</v>
      </c>
      <c r="F512" s="544">
        <v>2.5499999999999998</v>
      </c>
      <c r="G512" s="544">
        <f t="shared" si="11"/>
        <v>18.87</v>
      </c>
      <c r="H512" s="544">
        <v>1.68</v>
      </c>
      <c r="I512" s="544">
        <f t="shared" si="12"/>
        <v>17.190000000000001</v>
      </c>
      <c r="J512" s="452"/>
      <c r="K512" s="585"/>
      <c r="O512" s="508"/>
      <c r="P512" s="386"/>
    </row>
    <row r="513" spans="2:17" s="478" customFormat="1" ht="12.75" customHeight="1">
      <c r="B513" s="584"/>
      <c r="C513" s="399"/>
      <c r="D513" s="79" t="s">
        <v>55957</v>
      </c>
      <c r="E513" s="544">
        <v>18.899999999999999</v>
      </c>
      <c r="F513" s="544">
        <v>2.5499999999999998</v>
      </c>
      <c r="G513" s="544">
        <f t="shared" si="11"/>
        <v>48.194999999999993</v>
      </c>
      <c r="H513" s="544">
        <v>1.68</v>
      </c>
      <c r="I513" s="544">
        <f t="shared" si="12"/>
        <v>46.514999999999993</v>
      </c>
      <c r="J513" s="452"/>
      <c r="K513" s="585"/>
      <c r="O513" s="508"/>
      <c r="P513" s="386"/>
    </row>
    <row r="514" spans="2:17" s="478" customFormat="1" ht="12.75" customHeight="1">
      <c r="B514" s="584"/>
      <c r="C514" s="399"/>
      <c r="D514" s="79" t="s">
        <v>55958</v>
      </c>
      <c r="E514" s="544">
        <v>6.3</v>
      </c>
      <c r="F514" s="544">
        <v>2.5499999999999998</v>
      </c>
      <c r="G514" s="544">
        <f t="shared" si="11"/>
        <v>16.064999999999998</v>
      </c>
      <c r="H514" s="544">
        <v>1.68</v>
      </c>
      <c r="I514" s="544">
        <f t="shared" si="12"/>
        <v>14.384999999999998</v>
      </c>
      <c r="J514" s="452"/>
      <c r="K514" s="585"/>
      <c r="O514" s="508"/>
      <c r="P514" s="386"/>
    </row>
    <row r="515" spans="2:17" s="478" customFormat="1" ht="12.75" customHeight="1">
      <c r="B515" s="584"/>
      <c r="C515" s="399"/>
      <c r="D515" s="79" t="s">
        <v>55959</v>
      </c>
      <c r="E515" s="544">
        <v>7.25</v>
      </c>
      <c r="F515" s="544">
        <v>2.5499999999999998</v>
      </c>
      <c r="G515" s="544">
        <f t="shared" si="11"/>
        <v>18.487499999999997</v>
      </c>
      <c r="H515" s="544">
        <v>1.68</v>
      </c>
      <c r="I515" s="544">
        <f t="shared" si="12"/>
        <v>16.807499999999997</v>
      </c>
      <c r="J515" s="452"/>
      <c r="K515" s="585"/>
      <c r="O515" s="508"/>
      <c r="P515" s="386"/>
    </row>
    <row r="516" spans="2:17" s="478" customFormat="1" ht="12.75" customHeight="1">
      <c r="B516" s="584"/>
      <c r="C516" s="399"/>
      <c r="D516" s="79" t="s">
        <v>55960</v>
      </c>
      <c r="E516" s="544">
        <v>18.899999999999999</v>
      </c>
      <c r="F516" s="544">
        <v>2.5499999999999998</v>
      </c>
      <c r="G516" s="544">
        <f t="shared" si="11"/>
        <v>48.194999999999993</v>
      </c>
      <c r="H516" s="544">
        <v>1.68</v>
      </c>
      <c r="I516" s="544">
        <f t="shared" si="12"/>
        <v>46.514999999999993</v>
      </c>
      <c r="J516" s="452"/>
      <c r="K516" s="585"/>
      <c r="O516" s="508"/>
      <c r="P516" s="386"/>
    </row>
    <row r="517" spans="2:17" s="478" customFormat="1" ht="12.75" customHeight="1">
      <c r="B517" s="584"/>
      <c r="C517" s="399"/>
      <c r="D517" s="79" t="s">
        <v>55961</v>
      </c>
      <c r="E517" s="544">
        <v>7</v>
      </c>
      <c r="F517" s="544">
        <v>2.5499999999999998</v>
      </c>
      <c r="G517" s="544">
        <f t="shared" si="11"/>
        <v>17.849999999999998</v>
      </c>
      <c r="H517" s="544">
        <v>1.68</v>
      </c>
      <c r="I517" s="544">
        <f t="shared" si="12"/>
        <v>16.169999999999998</v>
      </c>
      <c r="J517" s="452"/>
      <c r="K517" s="585"/>
      <c r="O517" s="508"/>
      <c r="P517" s="386"/>
    </row>
    <row r="518" spans="2:17" s="478" customFormat="1" ht="12.75" customHeight="1">
      <c r="B518" s="584"/>
      <c r="C518" s="399"/>
      <c r="D518" s="79" t="s">
        <v>55962</v>
      </c>
      <c r="E518" s="544">
        <v>13.3</v>
      </c>
      <c r="F518" s="544">
        <v>2.5499999999999998</v>
      </c>
      <c r="G518" s="544">
        <f t="shared" si="11"/>
        <v>33.914999999999999</v>
      </c>
      <c r="H518" s="544">
        <v>2.1</v>
      </c>
      <c r="I518" s="544">
        <f t="shared" si="12"/>
        <v>31.814999999999998</v>
      </c>
      <c r="J518" s="452"/>
      <c r="K518" s="585"/>
      <c r="O518" s="508"/>
      <c r="P518" s="386"/>
    </row>
    <row r="519" spans="2:17" s="478" customFormat="1" ht="12.75" customHeight="1">
      <c r="B519" s="584"/>
      <c r="C519" s="399"/>
      <c r="D519" s="79" t="s">
        <v>55963</v>
      </c>
      <c r="E519" s="544">
        <v>5.6</v>
      </c>
      <c r="F519" s="544">
        <v>2.5499999999999998</v>
      </c>
      <c r="G519" s="544">
        <f t="shared" si="11"/>
        <v>14.279999999999998</v>
      </c>
      <c r="H519" s="544">
        <v>1.47</v>
      </c>
      <c r="I519" s="544">
        <f t="shared" si="12"/>
        <v>12.809999999999997</v>
      </c>
      <c r="J519" s="452"/>
      <c r="K519" s="585"/>
      <c r="O519" s="508"/>
      <c r="P519" s="386"/>
    </row>
    <row r="520" spans="2:17" s="478" customFormat="1" ht="12.75" customHeight="1">
      <c r="B520" s="584"/>
      <c r="C520" s="399"/>
      <c r="D520" s="79" t="s">
        <v>55964</v>
      </c>
      <c r="E520" s="544">
        <v>3.6</v>
      </c>
      <c r="F520" s="544">
        <v>2.5499999999999998</v>
      </c>
      <c r="G520" s="544">
        <f t="shared" si="11"/>
        <v>9.18</v>
      </c>
      <c r="H520" s="544">
        <v>2.1</v>
      </c>
      <c r="I520" s="544">
        <f t="shared" si="12"/>
        <v>7.08</v>
      </c>
      <c r="J520" s="452"/>
      <c r="K520" s="585"/>
      <c r="O520" s="375"/>
      <c r="P520" s="386"/>
    </row>
    <row r="521" spans="2:17" s="478" customFormat="1" ht="12.75" customHeight="1">
      <c r="B521" s="584"/>
      <c r="C521" s="399"/>
      <c r="D521" s="79" t="s">
        <v>55965</v>
      </c>
      <c r="E521" s="544">
        <v>5.6</v>
      </c>
      <c r="F521" s="544">
        <v>2.5499999999999998</v>
      </c>
      <c r="G521" s="544">
        <f t="shared" si="11"/>
        <v>14.279999999999998</v>
      </c>
      <c r="H521" s="544">
        <v>2.1</v>
      </c>
      <c r="I521" s="544">
        <f t="shared" si="12"/>
        <v>12.179999999999998</v>
      </c>
      <c r="J521" s="452"/>
      <c r="K521" s="585"/>
    </row>
    <row r="522" spans="2:17" s="478" customFormat="1" ht="12.75" customHeight="1">
      <c r="B522" s="584"/>
      <c r="C522" s="399"/>
      <c r="D522" s="79" t="s">
        <v>55966</v>
      </c>
      <c r="E522" s="544">
        <v>3.6</v>
      </c>
      <c r="F522" s="544">
        <v>2.5499999999999998</v>
      </c>
      <c r="G522" s="544">
        <f t="shared" si="11"/>
        <v>9.18</v>
      </c>
      <c r="H522" s="544">
        <v>1.47</v>
      </c>
      <c r="I522" s="544">
        <f t="shared" si="12"/>
        <v>7.71</v>
      </c>
      <c r="J522" s="452"/>
      <c r="K522" s="585"/>
    </row>
    <row r="523" spans="2:17" s="478" customFormat="1" ht="12.75" customHeight="1">
      <c r="B523" s="584"/>
      <c r="C523" s="399"/>
      <c r="D523" s="508"/>
      <c r="E523" s="544"/>
      <c r="F523" s="544"/>
      <c r="G523" s="544"/>
      <c r="H523" s="544" t="s">
        <v>71</v>
      </c>
      <c r="I523" s="544">
        <f>SUM(I509:I522)</f>
        <v>733.53</v>
      </c>
      <c r="J523" s="452"/>
      <c r="K523" s="585"/>
    </row>
    <row r="524" spans="2:17" s="478" customFormat="1" ht="12.75" customHeight="1">
      <c r="B524" s="584"/>
      <c r="C524" s="399"/>
      <c r="D524" s="508"/>
      <c r="E524" s="508"/>
      <c r="F524" s="508"/>
      <c r="G524" s="508"/>
      <c r="H524" s="508"/>
      <c r="I524" s="508"/>
      <c r="J524" s="452"/>
      <c r="K524" s="585"/>
    </row>
    <row r="525" spans="2:17" ht="32.25" customHeight="1">
      <c r="B525" s="584" t="s">
        <v>55995</v>
      </c>
      <c r="C525" s="399" t="s">
        <v>10990</v>
      </c>
      <c r="D525" s="697" t="str">
        <f>VLOOKUP(C525,'EMOP 04-2022'!A:J,2,0)</f>
        <v>EMBOCO COM ARGAMASSA DE CIMENTO E AREIA,NO TRACO 1:1,5 COM 1,5CM DE ESPESSURA,INCLUSIVE CHAPISCO DE CIMENTO E AREIA,NO TRACO 1:3</v>
      </c>
      <c r="E525" s="697"/>
      <c r="F525" s="697"/>
      <c r="G525" s="697"/>
      <c r="H525" s="697"/>
      <c r="I525" s="697"/>
      <c r="J525" s="452" t="str">
        <f>VLOOKUP(C525,'EMOP 04-2022'!A:J,9,0)</f>
        <v>M2</v>
      </c>
      <c r="K525" s="585">
        <f>I542+E560</f>
        <v>1725.9930000000002</v>
      </c>
      <c r="P525" s="510"/>
      <c r="Q525" s="510"/>
    </row>
    <row r="526" spans="2:17" s="478" customFormat="1" ht="11.25" customHeight="1">
      <c r="B526" s="584"/>
      <c r="C526" s="399"/>
      <c r="D526" s="484" t="s">
        <v>55936</v>
      </c>
      <c r="E526" s="484" t="s">
        <v>55938</v>
      </c>
      <c r="F526" s="484" t="s">
        <v>73</v>
      </c>
      <c r="G526" s="484" t="s">
        <v>75</v>
      </c>
      <c r="H526" s="484" t="s">
        <v>55968</v>
      </c>
      <c r="I526" s="484" t="s">
        <v>71</v>
      </c>
      <c r="J526" s="452"/>
      <c r="K526" s="585"/>
      <c r="P526" s="508"/>
      <c r="Q526" s="484"/>
    </row>
    <row r="527" spans="2:17" s="478" customFormat="1" ht="11.25" customHeight="1">
      <c r="B527" s="584"/>
      <c r="C527" s="399"/>
      <c r="D527" s="79" t="s">
        <v>55967</v>
      </c>
      <c r="E527" s="544">
        <v>155</v>
      </c>
      <c r="F527" s="544">
        <v>3</v>
      </c>
      <c r="G527" s="544">
        <f>E527*F527</f>
        <v>465</v>
      </c>
      <c r="H527" s="544">
        <v>39.9</v>
      </c>
      <c r="I527" s="544">
        <f t="shared" ref="I527:I541" si="13">G527-H527</f>
        <v>425.1</v>
      </c>
      <c r="J527" s="452"/>
      <c r="K527" s="585"/>
      <c r="P527" s="508"/>
      <c r="Q527" s="386"/>
    </row>
    <row r="528" spans="2:17" s="478" customFormat="1" ht="11.25" customHeight="1">
      <c r="B528" s="584"/>
      <c r="C528" s="399"/>
      <c r="D528" s="79" t="s">
        <v>55954</v>
      </c>
      <c r="E528" s="544">
        <v>17.899999999999999</v>
      </c>
      <c r="F528" s="544">
        <v>2.85</v>
      </c>
      <c r="G528" s="544">
        <f t="shared" ref="G528:G541" si="14">E528*F528</f>
        <v>51.015000000000001</v>
      </c>
      <c r="H528" s="544">
        <v>4.5</v>
      </c>
      <c r="I528" s="544">
        <f t="shared" si="13"/>
        <v>46.515000000000001</v>
      </c>
      <c r="J528" s="452"/>
      <c r="K528" s="585"/>
      <c r="P528" s="508"/>
      <c r="Q528" s="386"/>
    </row>
    <row r="529" spans="2:17" s="478" customFormat="1" ht="11.25" customHeight="1">
      <c r="B529" s="584"/>
      <c r="C529" s="399"/>
      <c r="D529" s="79" t="s">
        <v>55955</v>
      </c>
      <c r="E529" s="544">
        <v>16.8</v>
      </c>
      <c r="F529" s="544">
        <v>2.85</v>
      </c>
      <c r="G529" s="544">
        <f t="shared" si="14"/>
        <v>47.88</v>
      </c>
      <c r="H529" s="544">
        <v>2.6</v>
      </c>
      <c r="I529" s="544">
        <f t="shared" si="13"/>
        <v>45.28</v>
      </c>
      <c r="J529" s="452"/>
      <c r="K529" s="585"/>
      <c r="P529" s="508"/>
      <c r="Q529" s="386"/>
    </row>
    <row r="530" spans="2:17" s="478" customFormat="1" ht="11.25" customHeight="1">
      <c r="B530" s="584"/>
      <c r="C530" s="399"/>
      <c r="D530" s="79" t="s">
        <v>55956</v>
      </c>
      <c r="E530" s="544">
        <v>15.58</v>
      </c>
      <c r="F530" s="544">
        <v>2.85</v>
      </c>
      <c r="G530" s="544">
        <f t="shared" si="14"/>
        <v>44.402999999999999</v>
      </c>
      <c r="H530" s="544">
        <v>3.36</v>
      </c>
      <c r="I530" s="544">
        <f t="shared" si="13"/>
        <v>41.042999999999999</v>
      </c>
      <c r="J530" s="452"/>
      <c r="K530" s="585"/>
      <c r="P530" s="508"/>
      <c r="Q530" s="386"/>
    </row>
    <row r="531" spans="2:17" s="478" customFormat="1" ht="11.25" customHeight="1">
      <c r="B531" s="584"/>
      <c r="C531" s="399"/>
      <c r="D531" s="79" t="s">
        <v>55957</v>
      </c>
      <c r="E531" s="544">
        <v>37.700000000000003</v>
      </c>
      <c r="F531" s="544">
        <v>2.85</v>
      </c>
      <c r="G531" s="544">
        <f t="shared" si="14"/>
        <v>107.44500000000001</v>
      </c>
      <c r="H531" s="544">
        <v>6.6</v>
      </c>
      <c r="I531" s="544">
        <f t="shared" si="13"/>
        <v>100.84500000000001</v>
      </c>
      <c r="J531" s="452"/>
      <c r="K531" s="585"/>
      <c r="P531" s="508"/>
      <c r="Q531" s="386"/>
    </row>
    <row r="532" spans="2:17" s="478" customFormat="1" ht="11.25" customHeight="1">
      <c r="B532" s="584"/>
      <c r="C532" s="399"/>
      <c r="D532" s="79" t="s">
        <v>55958</v>
      </c>
      <c r="E532" s="544">
        <v>19.350000000000001</v>
      </c>
      <c r="F532" s="544">
        <v>2.85</v>
      </c>
      <c r="G532" s="544">
        <f t="shared" si="14"/>
        <v>55.147500000000008</v>
      </c>
      <c r="H532" s="544">
        <v>2.4</v>
      </c>
      <c r="I532" s="544">
        <f t="shared" si="13"/>
        <v>52.747500000000009</v>
      </c>
      <c r="J532" s="452"/>
      <c r="K532" s="585"/>
      <c r="P532" s="508"/>
      <c r="Q532" s="386"/>
    </row>
    <row r="533" spans="2:17" s="478" customFormat="1" ht="11.25" customHeight="1">
      <c r="B533" s="584"/>
      <c r="C533" s="399"/>
      <c r="D533" s="79" t="s">
        <v>55959</v>
      </c>
      <c r="E533" s="544">
        <v>19.350000000000001</v>
      </c>
      <c r="F533" s="544">
        <v>2.85</v>
      </c>
      <c r="G533" s="544">
        <f t="shared" si="14"/>
        <v>55.147500000000008</v>
      </c>
      <c r="H533" s="544">
        <v>2.4</v>
      </c>
      <c r="I533" s="544">
        <f t="shared" si="13"/>
        <v>52.747500000000009</v>
      </c>
      <c r="J533" s="452"/>
      <c r="K533" s="585"/>
      <c r="P533" s="508"/>
      <c r="Q533" s="386"/>
    </row>
    <row r="534" spans="2:17" s="478" customFormat="1" ht="11.25" customHeight="1">
      <c r="B534" s="584"/>
      <c r="C534" s="399"/>
      <c r="D534" s="79" t="s">
        <v>55960</v>
      </c>
      <c r="E534" s="544">
        <v>37.700000000000003</v>
      </c>
      <c r="F534" s="544">
        <v>2.85</v>
      </c>
      <c r="G534" s="544">
        <f t="shared" si="14"/>
        <v>107.44500000000001</v>
      </c>
      <c r="H534" s="544">
        <v>6.6</v>
      </c>
      <c r="I534" s="544">
        <f t="shared" si="13"/>
        <v>100.84500000000001</v>
      </c>
      <c r="J534" s="452"/>
      <c r="K534" s="585"/>
      <c r="P534" s="375"/>
      <c r="Q534" s="386"/>
    </row>
    <row r="535" spans="2:17" s="478" customFormat="1" ht="11.25" customHeight="1">
      <c r="B535" s="584"/>
      <c r="C535" s="399"/>
      <c r="D535" s="79" t="s">
        <v>55961</v>
      </c>
      <c r="E535" s="544">
        <v>14</v>
      </c>
      <c r="F535" s="544">
        <v>2.85</v>
      </c>
      <c r="G535" s="544">
        <f t="shared" si="14"/>
        <v>39.9</v>
      </c>
      <c r="H535" s="544">
        <v>2.2999999999999998</v>
      </c>
      <c r="I535" s="544">
        <f t="shared" si="13"/>
        <v>37.6</v>
      </c>
      <c r="J535" s="452"/>
      <c r="K535" s="585"/>
    </row>
    <row r="536" spans="2:17" s="478" customFormat="1" ht="11.25" customHeight="1">
      <c r="B536" s="584"/>
      <c r="C536" s="399"/>
      <c r="D536" s="79" t="s">
        <v>55962</v>
      </c>
      <c r="E536" s="544">
        <v>26.56</v>
      </c>
      <c r="F536" s="544">
        <v>2.85</v>
      </c>
      <c r="G536" s="544">
        <f t="shared" si="14"/>
        <v>75.695999999999998</v>
      </c>
      <c r="H536" s="544">
        <v>6</v>
      </c>
      <c r="I536" s="544">
        <f t="shared" si="13"/>
        <v>69.695999999999998</v>
      </c>
      <c r="J536" s="452"/>
      <c r="K536" s="585"/>
    </row>
    <row r="537" spans="2:17" s="478" customFormat="1" ht="11.25" customHeight="1">
      <c r="B537" s="584"/>
      <c r="C537" s="399"/>
      <c r="D537" s="79" t="s">
        <v>55963</v>
      </c>
      <c r="E537" s="544">
        <v>10.72</v>
      </c>
      <c r="F537" s="544">
        <v>2.85</v>
      </c>
      <c r="G537" s="544">
        <f t="shared" si="14"/>
        <v>30.552000000000003</v>
      </c>
      <c r="H537" s="544">
        <v>2.7</v>
      </c>
      <c r="I537" s="544">
        <f t="shared" si="13"/>
        <v>27.852000000000004</v>
      </c>
      <c r="J537" s="452"/>
      <c r="K537" s="585"/>
    </row>
    <row r="538" spans="2:17" s="478" customFormat="1" ht="11.25" customHeight="1">
      <c r="B538" s="584"/>
      <c r="C538" s="399"/>
      <c r="D538" s="79" t="s">
        <v>55964</v>
      </c>
      <c r="E538" s="544">
        <v>6.6</v>
      </c>
      <c r="F538" s="544">
        <v>2.85</v>
      </c>
      <c r="G538" s="544">
        <f t="shared" si="14"/>
        <v>18.809999999999999</v>
      </c>
      <c r="H538" s="544">
        <v>1.9</v>
      </c>
      <c r="I538" s="544">
        <f t="shared" si="13"/>
        <v>16.91</v>
      </c>
      <c r="J538" s="452"/>
      <c r="K538" s="585"/>
    </row>
    <row r="539" spans="2:17" s="478" customFormat="1" ht="11.25" customHeight="1">
      <c r="B539" s="584"/>
      <c r="C539" s="399"/>
      <c r="D539" s="79" t="s">
        <v>55965</v>
      </c>
      <c r="E539" s="544">
        <v>6.6</v>
      </c>
      <c r="F539" s="544">
        <v>2.85</v>
      </c>
      <c r="G539" s="544">
        <f t="shared" si="14"/>
        <v>18.809999999999999</v>
      </c>
      <c r="H539" s="544">
        <v>1.9</v>
      </c>
      <c r="I539" s="544">
        <f t="shared" si="13"/>
        <v>16.91</v>
      </c>
      <c r="J539" s="452"/>
      <c r="K539" s="585"/>
    </row>
    <row r="540" spans="2:17" s="478" customFormat="1" ht="11.25" customHeight="1">
      <c r="B540" s="584"/>
      <c r="C540" s="399"/>
      <c r="D540" s="79" t="s">
        <v>55966</v>
      </c>
      <c r="E540" s="544">
        <v>10.72</v>
      </c>
      <c r="F540" s="544">
        <v>2.85</v>
      </c>
      <c r="G540" s="544">
        <f t="shared" si="14"/>
        <v>30.552000000000003</v>
      </c>
      <c r="H540" s="544">
        <v>2.7</v>
      </c>
      <c r="I540" s="544">
        <f t="shared" si="13"/>
        <v>27.852000000000004</v>
      </c>
      <c r="J540" s="452"/>
      <c r="K540" s="585"/>
    </row>
    <row r="541" spans="2:17" s="478" customFormat="1" ht="11.25" customHeight="1">
      <c r="B541" s="584"/>
      <c r="C541" s="399"/>
      <c r="D541" s="79" t="s">
        <v>55969</v>
      </c>
      <c r="E541" s="544">
        <v>170</v>
      </c>
      <c r="F541" s="544">
        <v>3</v>
      </c>
      <c r="G541" s="544">
        <f t="shared" si="14"/>
        <v>510</v>
      </c>
      <c r="H541" s="544">
        <v>14.28</v>
      </c>
      <c r="I541" s="544">
        <f t="shared" si="13"/>
        <v>495.72</v>
      </c>
      <c r="J541" s="452"/>
      <c r="K541" s="585"/>
    </row>
    <row r="542" spans="2:17" s="478" customFormat="1" ht="11.25" customHeight="1">
      <c r="B542" s="584"/>
      <c r="C542" s="399"/>
      <c r="D542" s="508"/>
      <c r="E542" s="544"/>
      <c r="F542" s="544"/>
      <c r="G542" s="544"/>
      <c r="H542" s="544" t="s">
        <v>71</v>
      </c>
      <c r="I542" s="544">
        <f>SUM(I527:I541)</f>
        <v>1557.6630000000002</v>
      </c>
      <c r="J542" s="452"/>
      <c r="K542" s="585"/>
    </row>
    <row r="543" spans="2:17" s="478" customFormat="1" ht="11.25" customHeight="1">
      <c r="B543" s="584"/>
      <c r="C543" s="399"/>
      <c r="D543" s="534"/>
      <c r="E543" s="534"/>
      <c r="F543" s="534"/>
      <c r="G543" s="534"/>
      <c r="H543" s="534"/>
      <c r="I543" s="534"/>
      <c r="J543" s="452"/>
      <c r="K543" s="585"/>
    </row>
    <row r="544" spans="2:17" s="478" customFormat="1" ht="11.25" customHeight="1">
      <c r="B544" s="584"/>
      <c r="C544" s="399"/>
      <c r="D544" s="534"/>
      <c r="E544" s="534"/>
      <c r="F544" s="534"/>
      <c r="G544" s="534"/>
      <c r="H544" s="534"/>
      <c r="I544" s="534"/>
      <c r="J544" s="452"/>
      <c r="K544" s="585"/>
    </row>
    <row r="545" spans="2:11" s="478" customFormat="1" ht="11.25" customHeight="1">
      <c r="B545" s="584"/>
      <c r="C545" s="399"/>
      <c r="D545" s="534" t="s">
        <v>57027</v>
      </c>
      <c r="E545" s="534"/>
      <c r="F545" s="534"/>
      <c r="G545" s="534"/>
      <c r="H545" s="534"/>
      <c r="I545" s="534"/>
      <c r="J545" s="452"/>
      <c r="K545" s="585"/>
    </row>
    <row r="546" spans="2:11" s="478" customFormat="1" ht="11.25" customHeight="1">
      <c r="B546" s="584"/>
      <c r="C546" s="399"/>
      <c r="D546" s="508" t="s">
        <v>55936</v>
      </c>
      <c r="E546" s="484" t="s">
        <v>75</v>
      </c>
      <c r="F546" s="534"/>
      <c r="G546" s="534"/>
      <c r="H546" s="534"/>
      <c r="I546" s="534"/>
      <c r="J546" s="452"/>
      <c r="K546" s="585"/>
    </row>
    <row r="547" spans="2:11" s="478" customFormat="1" ht="11.25" customHeight="1">
      <c r="B547" s="584"/>
      <c r="C547" s="399"/>
      <c r="D547" s="508" t="s">
        <v>55954</v>
      </c>
      <c r="E547" s="544">
        <v>19.71</v>
      </c>
      <c r="F547" s="534"/>
      <c r="G547" s="534"/>
      <c r="H547" s="534"/>
      <c r="I547" s="534"/>
      <c r="J547" s="452"/>
      <c r="K547" s="585"/>
    </row>
    <row r="548" spans="2:11" s="478" customFormat="1" ht="11.25" customHeight="1">
      <c r="B548" s="584"/>
      <c r="C548" s="399"/>
      <c r="D548" s="508" t="s">
        <v>55955</v>
      </c>
      <c r="E548" s="544">
        <v>17.37</v>
      </c>
      <c r="F548" s="534"/>
      <c r="G548" s="534"/>
      <c r="H548" s="534"/>
      <c r="I548" s="534"/>
      <c r="J548" s="452"/>
      <c r="K548" s="585"/>
    </row>
    <row r="549" spans="2:11" s="478" customFormat="1" ht="11.25" customHeight="1">
      <c r="B549" s="584"/>
      <c r="C549" s="399"/>
      <c r="D549" s="508" t="s">
        <v>55956</v>
      </c>
      <c r="E549" s="544">
        <v>13.95</v>
      </c>
      <c r="F549" s="534"/>
      <c r="G549" s="534"/>
      <c r="H549" s="534"/>
      <c r="I549" s="534"/>
      <c r="J549" s="452"/>
      <c r="K549" s="585"/>
    </row>
    <row r="550" spans="2:11" s="478" customFormat="1" ht="11.25" customHeight="1">
      <c r="B550" s="584"/>
      <c r="C550" s="399"/>
      <c r="D550" s="508" t="s">
        <v>55957</v>
      </c>
      <c r="E550" s="544">
        <v>33.450000000000003</v>
      </c>
      <c r="F550" s="534"/>
      <c r="G550" s="534"/>
      <c r="H550" s="534"/>
      <c r="I550" s="534"/>
      <c r="J550" s="452"/>
      <c r="K550" s="585"/>
    </row>
    <row r="551" spans="2:11" s="478" customFormat="1" ht="11.25" customHeight="1">
      <c r="B551" s="584"/>
      <c r="C551" s="399"/>
      <c r="D551" s="508" t="s">
        <v>55958</v>
      </c>
      <c r="E551" s="544">
        <v>10.8</v>
      </c>
      <c r="F551" s="534"/>
      <c r="G551" s="534"/>
      <c r="H551" s="534"/>
      <c r="I551" s="534"/>
      <c r="J551" s="452"/>
      <c r="K551" s="585"/>
    </row>
    <row r="552" spans="2:11" s="478" customFormat="1" ht="11.25" customHeight="1">
      <c r="B552" s="584"/>
      <c r="C552" s="399"/>
      <c r="D552" s="508" t="s">
        <v>55959</v>
      </c>
      <c r="E552" s="544">
        <v>10.8</v>
      </c>
      <c r="F552" s="534"/>
      <c r="G552" s="534"/>
      <c r="H552" s="534"/>
      <c r="I552" s="534"/>
      <c r="J552" s="452"/>
      <c r="K552" s="585"/>
    </row>
    <row r="553" spans="2:11" s="478" customFormat="1" ht="11.25" customHeight="1">
      <c r="B553" s="584"/>
      <c r="C553" s="399"/>
      <c r="D553" s="508" t="s">
        <v>55960</v>
      </c>
      <c r="E553" s="544">
        <v>33.450000000000003</v>
      </c>
      <c r="F553" s="534"/>
      <c r="G553" s="534"/>
      <c r="H553" s="534"/>
      <c r="I553" s="534"/>
      <c r="J553" s="452"/>
      <c r="K553" s="585"/>
    </row>
    <row r="554" spans="2:11" s="478" customFormat="1" ht="11.25" customHeight="1">
      <c r="B554" s="584"/>
      <c r="C554" s="399"/>
      <c r="D554" s="508" t="s">
        <v>55961</v>
      </c>
      <c r="E554" s="544">
        <v>10</v>
      </c>
      <c r="F554" s="534"/>
      <c r="G554" s="534"/>
      <c r="H554" s="534"/>
      <c r="I554" s="534"/>
      <c r="J554" s="452"/>
      <c r="K554" s="585"/>
    </row>
    <row r="555" spans="2:11" s="478" customFormat="1" ht="11.25" customHeight="1">
      <c r="B555" s="584"/>
      <c r="C555" s="399"/>
      <c r="D555" s="508" t="s">
        <v>55962</v>
      </c>
      <c r="E555" s="544" t="s">
        <v>56076</v>
      </c>
      <c r="F555" s="534"/>
      <c r="G555" s="534"/>
      <c r="H555" s="534"/>
      <c r="I555" s="534"/>
      <c r="J555" s="452"/>
      <c r="K555" s="585"/>
    </row>
    <row r="556" spans="2:11" s="478" customFormat="1" ht="11.25" customHeight="1">
      <c r="B556" s="584"/>
      <c r="C556" s="399"/>
      <c r="D556" s="508" t="s">
        <v>55963</v>
      </c>
      <c r="E556" s="544">
        <v>6.7</v>
      </c>
      <c r="F556" s="534"/>
      <c r="G556" s="534"/>
      <c r="H556" s="534"/>
      <c r="I556" s="534"/>
      <c r="J556" s="452"/>
      <c r="K556" s="585"/>
    </row>
    <row r="557" spans="2:11" s="478" customFormat="1" ht="11.25" customHeight="1">
      <c r="B557" s="584"/>
      <c r="C557" s="399"/>
      <c r="D557" s="508" t="s">
        <v>55964</v>
      </c>
      <c r="E557" s="544">
        <v>2.7</v>
      </c>
      <c r="F557" s="534"/>
      <c r="G557" s="534"/>
      <c r="H557" s="534"/>
      <c r="I557" s="534"/>
      <c r="J557" s="452"/>
      <c r="K557" s="585"/>
    </row>
    <row r="558" spans="2:11" s="478" customFormat="1" ht="11.25" customHeight="1">
      <c r="B558" s="584"/>
      <c r="C558" s="399"/>
      <c r="D558" s="508" t="s">
        <v>55965</v>
      </c>
      <c r="E558" s="544">
        <v>2.7</v>
      </c>
      <c r="F558" s="534"/>
      <c r="G558" s="534"/>
      <c r="H558" s="534"/>
      <c r="I558" s="534"/>
      <c r="J558" s="452"/>
      <c r="K558" s="585"/>
    </row>
    <row r="559" spans="2:11" s="478" customFormat="1" ht="11.25" customHeight="1">
      <c r="B559" s="584"/>
      <c r="C559" s="399"/>
      <c r="D559" s="508" t="s">
        <v>55966</v>
      </c>
      <c r="E559" s="544">
        <v>6.7</v>
      </c>
      <c r="F559" s="534"/>
      <c r="G559" s="534"/>
      <c r="H559" s="534"/>
      <c r="I559" s="534"/>
      <c r="J559" s="452"/>
      <c r="K559" s="585"/>
    </row>
    <row r="560" spans="2:11" s="478" customFormat="1" ht="11.25" customHeight="1">
      <c r="B560" s="584"/>
      <c r="C560" s="399"/>
      <c r="D560" s="375" t="s">
        <v>71</v>
      </c>
      <c r="E560" s="544">
        <f>SUM(E547:E559)</f>
        <v>168.32999999999996</v>
      </c>
      <c r="F560" s="534"/>
      <c r="G560" s="534"/>
      <c r="H560" s="534"/>
      <c r="I560" s="534"/>
      <c r="J560" s="452"/>
      <c r="K560" s="585"/>
    </row>
    <row r="561" spans="2:11" s="478" customFormat="1" ht="11.25" customHeight="1">
      <c r="B561" s="584"/>
      <c r="C561" s="399"/>
      <c r="D561" s="375"/>
      <c r="E561" s="544"/>
      <c r="F561" s="508"/>
      <c r="G561" s="508"/>
      <c r="H561" s="508"/>
      <c r="I561" s="508"/>
      <c r="J561" s="452"/>
      <c r="K561" s="585"/>
    </row>
    <row r="562" spans="2:11" s="478" customFormat="1" ht="11.25" customHeight="1">
      <c r="B562" s="584"/>
      <c r="C562" s="399"/>
      <c r="D562" s="375"/>
      <c r="E562" s="544"/>
      <c r="F562" s="508"/>
      <c r="G562" s="508"/>
      <c r="H562" s="508"/>
      <c r="I562" s="508"/>
      <c r="J562" s="452"/>
      <c r="K562" s="585"/>
    </row>
    <row r="563" spans="2:11" ht="33.75" customHeight="1">
      <c r="B563" s="587" t="s">
        <v>55996</v>
      </c>
      <c r="C563" s="399" t="s">
        <v>27848</v>
      </c>
      <c r="D563" s="702" t="str">
        <f>VLOOKUP(C563,'SINAPI 04-2022'!A:D,2,0)</f>
        <v>LASTRO DE CONCRETO MAGRO, APLICADO EM PISOS, LAJES SOBRE SOLO OU RADIERS, ESPESSURA DE 5 CM. AF_07/2016</v>
      </c>
      <c r="E563" s="702"/>
      <c r="F563" s="702"/>
      <c r="G563" s="702"/>
      <c r="H563" s="702"/>
      <c r="I563" s="702"/>
      <c r="J563" s="484" t="str">
        <f>VLOOKUP(C563,'SINAPI 04-2022'!A:D,3,0)</f>
        <v>M2</v>
      </c>
      <c r="K563" s="585">
        <f>E579</f>
        <v>168.32999999999996</v>
      </c>
    </row>
    <row r="564" spans="2:11" s="478" customFormat="1">
      <c r="B564" s="587"/>
      <c r="C564" s="399"/>
      <c r="D564" s="534"/>
      <c r="E564" s="534"/>
      <c r="F564" s="534"/>
      <c r="G564" s="534"/>
      <c r="H564" s="534"/>
      <c r="I564" s="534"/>
      <c r="J564" s="452"/>
      <c r="K564" s="585"/>
    </row>
    <row r="565" spans="2:11" s="478" customFormat="1">
      <c r="B565" s="587"/>
      <c r="C565" s="399"/>
      <c r="D565" s="508" t="s">
        <v>55936</v>
      </c>
      <c r="E565" s="484" t="s">
        <v>75</v>
      </c>
      <c r="F565" s="534"/>
      <c r="G565" s="534"/>
      <c r="H565" s="534"/>
      <c r="I565" s="534"/>
      <c r="J565" s="452"/>
      <c r="K565" s="585"/>
    </row>
    <row r="566" spans="2:11" s="478" customFormat="1">
      <c r="B566" s="587"/>
      <c r="C566" s="399"/>
      <c r="D566" s="508" t="s">
        <v>55954</v>
      </c>
      <c r="E566" s="544">
        <v>19.71</v>
      </c>
      <c r="F566" s="534"/>
      <c r="G566" s="534"/>
      <c r="H566" s="534"/>
      <c r="I566" s="534"/>
      <c r="J566" s="452"/>
      <c r="K566" s="585"/>
    </row>
    <row r="567" spans="2:11" s="478" customFormat="1">
      <c r="B567" s="587"/>
      <c r="C567" s="399"/>
      <c r="D567" s="508" t="s">
        <v>55955</v>
      </c>
      <c r="E567" s="544">
        <v>17.37</v>
      </c>
      <c r="F567" s="534"/>
      <c r="G567" s="534"/>
      <c r="H567" s="534"/>
      <c r="I567" s="534"/>
      <c r="J567" s="452"/>
      <c r="K567" s="585"/>
    </row>
    <row r="568" spans="2:11" s="478" customFormat="1">
      <c r="B568" s="587"/>
      <c r="C568" s="399"/>
      <c r="D568" s="508" t="s">
        <v>55956</v>
      </c>
      <c r="E568" s="544">
        <v>13.95</v>
      </c>
      <c r="F568" s="534"/>
      <c r="G568" s="534"/>
      <c r="H568" s="534"/>
      <c r="I568" s="534"/>
      <c r="J568" s="452"/>
      <c r="K568" s="585"/>
    </row>
    <row r="569" spans="2:11" s="478" customFormat="1">
      <c r="B569" s="587"/>
      <c r="C569" s="399"/>
      <c r="D569" s="508" t="s">
        <v>55957</v>
      </c>
      <c r="E569" s="544">
        <v>33.450000000000003</v>
      </c>
      <c r="F569" s="534"/>
      <c r="G569" s="534"/>
      <c r="H569" s="534"/>
      <c r="I569" s="534"/>
      <c r="J569" s="452"/>
      <c r="K569" s="585"/>
    </row>
    <row r="570" spans="2:11" s="478" customFormat="1">
      <c r="B570" s="587"/>
      <c r="C570" s="399"/>
      <c r="D570" s="508" t="s">
        <v>55958</v>
      </c>
      <c r="E570" s="544">
        <v>10.8</v>
      </c>
      <c r="F570" s="534"/>
      <c r="G570" s="534"/>
      <c r="H570" s="534"/>
      <c r="I570" s="534"/>
      <c r="J570" s="452"/>
      <c r="K570" s="585"/>
    </row>
    <row r="571" spans="2:11" s="478" customFormat="1">
      <c r="B571" s="587"/>
      <c r="C571" s="399"/>
      <c r="D571" s="508" t="s">
        <v>55959</v>
      </c>
      <c r="E571" s="544">
        <v>10.8</v>
      </c>
      <c r="F571" s="534"/>
      <c r="G571" s="534"/>
      <c r="H571" s="534"/>
      <c r="I571" s="534"/>
      <c r="J571" s="452"/>
      <c r="K571" s="585"/>
    </row>
    <row r="572" spans="2:11" s="478" customFormat="1">
      <c r="B572" s="587"/>
      <c r="C572" s="399"/>
      <c r="D572" s="508" t="s">
        <v>55960</v>
      </c>
      <c r="E572" s="544">
        <v>33.450000000000003</v>
      </c>
      <c r="F572" s="534"/>
      <c r="G572" s="534"/>
      <c r="H572" s="534"/>
      <c r="I572" s="534"/>
      <c r="J572" s="452"/>
      <c r="K572" s="585"/>
    </row>
    <row r="573" spans="2:11" s="478" customFormat="1">
      <c r="B573" s="587"/>
      <c r="C573" s="399"/>
      <c r="D573" s="508" t="s">
        <v>55961</v>
      </c>
      <c r="E573" s="544">
        <v>10</v>
      </c>
      <c r="F573" s="534"/>
      <c r="G573" s="534"/>
      <c r="H573" s="534"/>
      <c r="I573" s="534"/>
      <c r="J573" s="452"/>
      <c r="K573" s="585"/>
    </row>
    <row r="574" spans="2:11" s="478" customFormat="1">
      <c r="B574" s="587"/>
      <c r="C574" s="399"/>
      <c r="D574" s="508" t="s">
        <v>55962</v>
      </c>
      <c r="E574" s="544" t="s">
        <v>56076</v>
      </c>
      <c r="F574" s="534"/>
      <c r="G574" s="534"/>
      <c r="H574" s="534"/>
      <c r="I574" s="534"/>
      <c r="J574" s="452"/>
      <c r="K574" s="585"/>
    </row>
    <row r="575" spans="2:11" s="478" customFormat="1">
      <c r="B575" s="587"/>
      <c r="C575" s="399"/>
      <c r="D575" s="508" t="s">
        <v>55963</v>
      </c>
      <c r="E575" s="544">
        <v>6.7</v>
      </c>
      <c r="F575" s="534"/>
      <c r="G575" s="534"/>
      <c r="H575" s="534"/>
      <c r="I575" s="534"/>
      <c r="J575" s="452"/>
      <c r="K575" s="585"/>
    </row>
    <row r="576" spans="2:11" s="478" customFormat="1">
      <c r="B576" s="587"/>
      <c r="C576" s="399"/>
      <c r="D576" s="508" t="s">
        <v>55964</v>
      </c>
      <c r="E576" s="544">
        <v>2.7</v>
      </c>
      <c r="F576" s="534"/>
      <c r="G576" s="534"/>
      <c r="H576" s="534"/>
      <c r="I576" s="534"/>
      <c r="J576" s="452"/>
      <c r="K576" s="585"/>
    </row>
    <row r="577" spans="1:11" s="478" customFormat="1">
      <c r="B577" s="587"/>
      <c r="C577" s="399"/>
      <c r="D577" s="508" t="s">
        <v>55965</v>
      </c>
      <c r="E577" s="544">
        <v>2.7</v>
      </c>
      <c r="F577" s="534"/>
      <c r="G577" s="534"/>
      <c r="H577" s="534"/>
      <c r="I577" s="534"/>
      <c r="J577" s="452"/>
      <c r="K577" s="585"/>
    </row>
    <row r="578" spans="1:11" s="478" customFormat="1">
      <c r="B578" s="587"/>
      <c r="C578" s="399"/>
      <c r="D578" s="508" t="s">
        <v>55966</v>
      </c>
      <c r="E578" s="544">
        <v>6.7</v>
      </c>
      <c r="F578" s="534"/>
      <c r="G578" s="534"/>
      <c r="H578" s="534"/>
      <c r="I578" s="534"/>
      <c r="J578" s="452"/>
      <c r="K578" s="585"/>
    </row>
    <row r="579" spans="1:11" s="478" customFormat="1">
      <c r="B579" s="587"/>
      <c r="C579" s="399"/>
      <c r="D579" s="375" t="s">
        <v>71</v>
      </c>
      <c r="E579" s="544">
        <f>SUM(E566:E578)</f>
        <v>168.32999999999996</v>
      </c>
      <c r="F579" s="534"/>
      <c r="G579" s="534"/>
      <c r="H579" s="534"/>
      <c r="I579" s="534"/>
      <c r="J579" s="452"/>
      <c r="K579" s="585"/>
    </row>
    <row r="580" spans="1:11" s="478" customFormat="1">
      <c r="B580" s="587"/>
      <c r="C580" s="399"/>
      <c r="D580" s="534"/>
      <c r="E580" s="534"/>
      <c r="F580" s="534"/>
      <c r="G580" s="534"/>
      <c r="H580" s="534"/>
      <c r="I580" s="534"/>
      <c r="J580" s="452"/>
      <c r="K580" s="585"/>
    </row>
    <row r="581" spans="1:11" ht="33" customHeight="1">
      <c r="A581" s="24" t="e">
        <f>#REF!&amp;#REF!</f>
        <v>#REF!</v>
      </c>
      <c r="B581" s="587" t="s">
        <v>55997</v>
      </c>
      <c r="C581" s="399" t="s">
        <v>30576</v>
      </c>
      <c r="D581" s="702" t="str">
        <f>VLOOKUP(C581,'SINAPI 04-2022'!A:D,2,0)</f>
        <v>CONTRAPISO EM ARGAMASSA TRAÇO 1:4 (CIMENTO E AREIA), PREPARO MECÂNICO COM BETONEIRA 400 L, APLICADO EM ÁREAS SECAS SOBRE LAJE, ADERIDO, ACABAMENTO NÃO REFORÇADO, ESPESSURA 3CM. AF_07/2021</v>
      </c>
      <c r="E581" s="702"/>
      <c r="F581" s="702"/>
      <c r="G581" s="702"/>
      <c r="H581" s="702"/>
      <c r="I581" s="702"/>
      <c r="J581" s="484" t="str">
        <f>VLOOKUP(C581,'SINAPI 04-2022'!A:D,3,0)</f>
        <v>M2</v>
      </c>
      <c r="K581" s="585">
        <f>E597</f>
        <v>168.32999999999996</v>
      </c>
    </row>
    <row r="582" spans="1:11" s="478" customFormat="1" ht="14.25" customHeight="1">
      <c r="B582" s="587"/>
      <c r="C582" s="399"/>
      <c r="D582" s="534"/>
      <c r="E582" s="534"/>
      <c r="F582" s="534"/>
      <c r="G582" s="534"/>
      <c r="H582" s="534"/>
      <c r="I582" s="534"/>
      <c r="J582" s="452"/>
      <c r="K582" s="585"/>
    </row>
    <row r="583" spans="1:11" s="478" customFormat="1" ht="14.25" customHeight="1">
      <c r="B583" s="587"/>
      <c r="C583" s="399"/>
      <c r="D583" s="508" t="s">
        <v>55936</v>
      </c>
      <c r="E583" s="484" t="s">
        <v>75</v>
      </c>
      <c r="F583" s="534"/>
      <c r="G583" s="534"/>
      <c r="H583" s="534"/>
      <c r="I583" s="534"/>
      <c r="J583" s="452"/>
      <c r="K583" s="585"/>
    </row>
    <row r="584" spans="1:11" s="478" customFormat="1" ht="14.25" customHeight="1">
      <c r="B584" s="587"/>
      <c r="C584" s="399"/>
      <c r="D584" s="508" t="s">
        <v>55954</v>
      </c>
      <c r="E584" s="544">
        <v>19.71</v>
      </c>
      <c r="F584" s="534"/>
      <c r="G584" s="534"/>
      <c r="H584" s="534"/>
      <c r="I584" s="534"/>
      <c r="J584" s="452"/>
      <c r="K584" s="585"/>
    </row>
    <row r="585" spans="1:11" s="478" customFormat="1" ht="14.25" customHeight="1">
      <c r="B585" s="587"/>
      <c r="C585" s="399"/>
      <c r="D585" s="508" t="s">
        <v>55955</v>
      </c>
      <c r="E585" s="544">
        <v>17.37</v>
      </c>
      <c r="F585" s="534"/>
      <c r="G585" s="534"/>
      <c r="H585" s="534"/>
      <c r="I585" s="534"/>
      <c r="J585" s="452"/>
      <c r="K585" s="585"/>
    </row>
    <row r="586" spans="1:11" s="478" customFormat="1" ht="14.25" customHeight="1">
      <c r="B586" s="587"/>
      <c r="C586" s="399"/>
      <c r="D586" s="508" t="s">
        <v>55956</v>
      </c>
      <c r="E586" s="544">
        <v>13.95</v>
      </c>
      <c r="F586" s="534"/>
      <c r="G586" s="534"/>
      <c r="H586" s="534"/>
      <c r="I586" s="534"/>
      <c r="J586" s="452"/>
      <c r="K586" s="585"/>
    </row>
    <row r="587" spans="1:11" s="478" customFormat="1" ht="14.25" customHeight="1">
      <c r="B587" s="587"/>
      <c r="C587" s="399"/>
      <c r="D587" s="508" t="s">
        <v>55957</v>
      </c>
      <c r="E587" s="544">
        <v>33.450000000000003</v>
      </c>
      <c r="F587" s="534"/>
      <c r="G587" s="534"/>
      <c r="H587" s="534"/>
      <c r="I587" s="534"/>
      <c r="J587" s="452"/>
      <c r="K587" s="585"/>
    </row>
    <row r="588" spans="1:11" s="478" customFormat="1" ht="14.25" customHeight="1">
      <c r="B588" s="587"/>
      <c r="C588" s="399"/>
      <c r="D588" s="508" t="s">
        <v>55958</v>
      </c>
      <c r="E588" s="544">
        <v>10.8</v>
      </c>
      <c r="F588" s="534"/>
      <c r="G588" s="534"/>
      <c r="H588" s="534"/>
      <c r="I588" s="534"/>
      <c r="J588" s="452"/>
      <c r="K588" s="585"/>
    </row>
    <row r="589" spans="1:11" s="478" customFormat="1" ht="14.25" customHeight="1">
      <c r="B589" s="587"/>
      <c r="C589" s="399"/>
      <c r="D589" s="508" t="s">
        <v>55959</v>
      </c>
      <c r="E589" s="544">
        <v>10.8</v>
      </c>
      <c r="F589" s="534"/>
      <c r="G589" s="534"/>
      <c r="H589" s="534"/>
      <c r="I589" s="534"/>
      <c r="J589" s="452"/>
      <c r="K589" s="585"/>
    </row>
    <row r="590" spans="1:11" s="478" customFormat="1" ht="14.25" customHeight="1">
      <c r="B590" s="587"/>
      <c r="C590" s="399"/>
      <c r="D590" s="508" t="s">
        <v>55960</v>
      </c>
      <c r="E590" s="544">
        <v>33.450000000000003</v>
      </c>
      <c r="F590" s="534"/>
      <c r="G590" s="534"/>
      <c r="H590" s="534"/>
      <c r="I590" s="534"/>
      <c r="J590" s="452"/>
      <c r="K590" s="585"/>
    </row>
    <row r="591" spans="1:11" s="478" customFormat="1" ht="14.25" customHeight="1">
      <c r="B591" s="587"/>
      <c r="C591" s="399"/>
      <c r="D591" s="508" t="s">
        <v>55961</v>
      </c>
      <c r="E591" s="544">
        <v>10</v>
      </c>
      <c r="F591" s="534"/>
      <c r="G591" s="534"/>
      <c r="H591" s="534"/>
      <c r="I591" s="534"/>
      <c r="J591" s="452"/>
      <c r="K591" s="585"/>
    </row>
    <row r="592" spans="1:11" s="478" customFormat="1" ht="14.25" customHeight="1">
      <c r="B592" s="587"/>
      <c r="C592" s="399"/>
      <c r="D592" s="508" t="s">
        <v>55962</v>
      </c>
      <c r="E592" s="544" t="s">
        <v>56076</v>
      </c>
      <c r="F592" s="534"/>
      <c r="G592" s="534"/>
      <c r="H592" s="534"/>
      <c r="I592" s="534"/>
      <c r="J592" s="452"/>
      <c r="K592" s="585"/>
    </row>
    <row r="593" spans="2:11" s="478" customFormat="1" ht="14.25" customHeight="1">
      <c r="B593" s="587"/>
      <c r="C593" s="399"/>
      <c r="D593" s="508" t="s">
        <v>55963</v>
      </c>
      <c r="E593" s="544">
        <v>6.7</v>
      </c>
      <c r="F593" s="534"/>
      <c r="G593" s="534"/>
      <c r="H593" s="534"/>
      <c r="I593" s="534"/>
      <c r="J593" s="452"/>
      <c r="K593" s="585"/>
    </row>
    <row r="594" spans="2:11" s="478" customFormat="1" ht="14.25" customHeight="1">
      <c r="B594" s="587"/>
      <c r="C594" s="399"/>
      <c r="D594" s="508" t="s">
        <v>55964</v>
      </c>
      <c r="E594" s="544">
        <v>2.7</v>
      </c>
      <c r="F594" s="534"/>
      <c r="G594" s="534"/>
      <c r="H594" s="534"/>
      <c r="I594" s="534"/>
      <c r="J594" s="452"/>
      <c r="K594" s="585"/>
    </row>
    <row r="595" spans="2:11" s="478" customFormat="1" ht="14.25" customHeight="1">
      <c r="B595" s="587"/>
      <c r="C595" s="399"/>
      <c r="D595" s="508" t="s">
        <v>55965</v>
      </c>
      <c r="E595" s="544">
        <v>2.7</v>
      </c>
      <c r="F595" s="534"/>
      <c r="G595" s="534"/>
      <c r="H595" s="534"/>
      <c r="I595" s="534"/>
      <c r="J595" s="452"/>
      <c r="K595" s="585"/>
    </row>
    <row r="596" spans="2:11" s="478" customFormat="1" ht="14.25" customHeight="1">
      <c r="B596" s="587"/>
      <c r="C596" s="399"/>
      <c r="D596" s="508" t="s">
        <v>55966</v>
      </c>
      <c r="E596" s="544">
        <v>6.7</v>
      </c>
      <c r="F596" s="534"/>
      <c r="G596" s="534"/>
      <c r="H596" s="534"/>
      <c r="I596" s="534"/>
      <c r="J596" s="452"/>
      <c r="K596" s="585"/>
    </row>
    <row r="597" spans="2:11" s="478" customFormat="1" ht="14.25" customHeight="1">
      <c r="B597" s="587"/>
      <c r="C597" s="399"/>
      <c r="D597" s="375" t="s">
        <v>71</v>
      </c>
      <c r="E597" s="544">
        <f>SUM(E584:E596)</f>
        <v>168.32999999999996</v>
      </c>
      <c r="F597" s="534"/>
      <c r="G597" s="534"/>
      <c r="H597" s="534"/>
      <c r="I597" s="534"/>
      <c r="J597" s="452"/>
      <c r="K597" s="585"/>
    </row>
    <row r="598" spans="2:11" s="478" customFormat="1" ht="14.25" customHeight="1">
      <c r="B598" s="587"/>
      <c r="C598" s="399"/>
      <c r="D598" s="534"/>
      <c r="E598" s="534"/>
      <c r="F598" s="534"/>
      <c r="G598" s="534"/>
      <c r="H598" s="534"/>
      <c r="I598" s="534"/>
      <c r="J598" s="452"/>
      <c r="K598" s="585"/>
    </row>
    <row r="599" spans="2:11" ht="39" customHeight="1">
      <c r="B599" s="587" t="s">
        <v>55998</v>
      </c>
      <c r="C599" s="399" t="s">
        <v>30530</v>
      </c>
      <c r="D599" s="702" t="str">
        <f>VLOOKUP(C599,'SINAPI 04-2022'!A:D,2,0)</f>
        <v>REVESTIMENTO CERÂMICO PARA PISO COM PLACAS TIPO ESMALTADA EXTRA DE DIMENSÕES 45X45 CM APLICADA EM AMBIENTES DE ÁREA ENTRE 5 M2 E 10 M2. AF_06/2014</v>
      </c>
      <c r="E599" s="702"/>
      <c r="F599" s="702"/>
      <c r="G599" s="702"/>
      <c r="H599" s="702"/>
      <c r="I599" s="702"/>
      <c r="J599" s="484" t="str">
        <f>VLOOKUP(C599,'SINAPI 04-2022'!A:D,3,0)</f>
        <v>M2</v>
      </c>
      <c r="K599" s="585">
        <f>E614</f>
        <v>168.32999999999996</v>
      </c>
    </row>
    <row r="600" spans="2:11" s="478" customFormat="1" ht="11.25" customHeight="1">
      <c r="B600" s="587"/>
      <c r="C600" s="399"/>
      <c r="D600" s="508" t="s">
        <v>55936</v>
      </c>
      <c r="E600" s="484" t="s">
        <v>75</v>
      </c>
      <c r="F600" s="534"/>
      <c r="G600" s="534"/>
      <c r="H600" s="534"/>
      <c r="I600" s="534"/>
      <c r="J600" s="452"/>
      <c r="K600" s="585"/>
    </row>
    <row r="601" spans="2:11" s="478" customFormat="1" ht="11.25" customHeight="1">
      <c r="B601" s="587"/>
      <c r="C601" s="399"/>
      <c r="D601" s="508" t="s">
        <v>55954</v>
      </c>
      <c r="E601" s="544">
        <v>19.71</v>
      </c>
      <c r="F601" s="534"/>
      <c r="G601" s="534"/>
      <c r="H601" s="534"/>
      <c r="I601" s="534"/>
      <c r="J601" s="452"/>
      <c r="K601" s="585"/>
    </row>
    <row r="602" spans="2:11" s="478" customFormat="1" ht="11.25" customHeight="1">
      <c r="B602" s="587"/>
      <c r="C602" s="399"/>
      <c r="D602" s="508" t="s">
        <v>55955</v>
      </c>
      <c r="E602" s="544">
        <v>17.37</v>
      </c>
      <c r="F602" s="534"/>
      <c r="G602" s="534"/>
      <c r="H602" s="534"/>
      <c r="I602" s="534"/>
      <c r="J602" s="452"/>
      <c r="K602" s="585"/>
    </row>
    <row r="603" spans="2:11" s="478" customFormat="1" ht="11.25" customHeight="1">
      <c r="B603" s="587"/>
      <c r="C603" s="399"/>
      <c r="D603" s="508" t="s">
        <v>55956</v>
      </c>
      <c r="E603" s="544">
        <v>13.95</v>
      </c>
      <c r="F603" s="534"/>
      <c r="G603" s="534"/>
      <c r="H603" s="534"/>
      <c r="I603" s="534"/>
      <c r="J603" s="452"/>
      <c r="K603" s="585"/>
    </row>
    <row r="604" spans="2:11" s="478" customFormat="1" ht="11.25" customHeight="1">
      <c r="B604" s="587"/>
      <c r="C604" s="399"/>
      <c r="D604" s="508" t="s">
        <v>55957</v>
      </c>
      <c r="E604" s="544">
        <v>33.450000000000003</v>
      </c>
      <c r="F604" s="534"/>
      <c r="G604" s="534"/>
      <c r="H604" s="534"/>
      <c r="I604" s="534"/>
      <c r="J604" s="452"/>
      <c r="K604" s="585"/>
    </row>
    <row r="605" spans="2:11" s="478" customFormat="1" ht="11.25" customHeight="1">
      <c r="B605" s="587"/>
      <c r="C605" s="399"/>
      <c r="D605" s="508" t="s">
        <v>55958</v>
      </c>
      <c r="E605" s="544">
        <v>10.8</v>
      </c>
      <c r="F605" s="534"/>
      <c r="G605" s="534"/>
      <c r="H605" s="534"/>
      <c r="I605" s="534"/>
      <c r="J605" s="452"/>
      <c r="K605" s="585"/>
    </row>
    <row r="606" spans="2:11" s="478" customFormat="1" ht="11.25" customHeight="1">
      <c r="B606" s="587"/>
      <c r="C606" s="399"/>
      <c r="D606" s="508" t="s">
        <v>55959</v>
      </c>
      <c r="E606" s="544">
        <v>10.8</v>
      </c>
      <c r="F606" s="534"/>
      <c r="G606" s="534"/>
      <c r="H606" s="534"/>
      <c r="I606" s="534"/>
      <c r="J606" s="452"/>
      <c r="K606" s="585"/>
    </row>
    <row r="607" spans="2:11" s="478" customFormat="1" ht="11.25" customHeight="1">
      <c r="B607" s="587"/>
      <c r="C607" s="399"/>
      <c r="D607" s="508" t="s">
        <v>55960</v>
      </c>
      <c r="E607" s="544">
        <v>33.450000000000003</v>
      </c>
      <c r="F607" s="534"/>
      <c r="G607" s="534"/>
      <c r="H607" s="534"/>
      <c r="I607" s="534"/>
      <c r="J607" s="452"/>
      <c r="K607" s="585"/>
    </row>
    <row r="608" spans="2:11" s="478" customFormat="1" ht="11.25" customHeight="1">
      <c r="B608" s="587"/>
      <c r="C608" s="399"/>
      <c r="D608" s="508" t="s">
        <v>55961</v>
      </c>
      <c r="E608" s="544">
        <v>10</v>
      </c>
      <c r="F608" s="534"/>
      <c r="G608" s="534"/>
      <c r="H608" s="534"/>
      <c r="I608" s="534"/>
      <c r="J608" s="452"/>
      <c r="K608" s="585"/>
    </row>
    <row r="609" spans="1:11" s="478" customFormat="1" ht="11.25" customHeight="1">
      <c r="B609" s="587"/>
      <c r="C609" s="399"/>
      <c r="D609" s="508" t="s">
        <v>55962</v>
      </c>
      <c r="E609" s="544" t="s">
        <v>56076</v>
      </c>
      <c r="F609" s="534"/>
      <c r="G609" s="534"/>
      <c r="H609" s="534"/>
      <c r="I609" s="534"/>
      <c r="J609" s="452"/>
      <c r="K609" s="585"/>
    </row>
    <row r="610" spans="1:11" s="478" customFormat="1" ht="11.25" customHeight="1">
      <c r="B610" s="587"/>
      <c r="C610" s="399"/>
      <c r="D610" s="508" t="s">
        <v>55963</v>
      </c>
      <c r="E610" s="544">
        <v>6.7</v>
      </c>
      <c r="F610" s="534"/>
      <c r="G610" s="534"/>
      <c r="H610" s="534"/>
      <c r="I610" s="534"/>
      <c r="J610" s="452"/>
      <c r="K610" s="585"/>
    </row>
    <row r="611" spans="1:11" s="478" customFormat="1" ht="11.25" customHeight="1">
      <c r="B611" s="587"/>
      <c r="C611" s="399"/>
      <c r="D611" s="508" t="s">
        <v>55964</v>
      </c>
      <c r="E611" s="544">
        <v>2.7</v>
      </c>
      <c r="F611" s="534"/>
      <c r="G611" s="534"/>
      <c r="H611" s="534"/>
      <c r="I611" s="534"/>
      <c r="J611" s="452"/>
      <c r="K611" s="585"/>
    </row>
    <row r="612" spans="1:11" s="478" customFormat="1" ht="11.25" customHeight="1">
      <c r="B612" s="587"/>
      <c r="C612" s="399"/>
      <c r="D612" s="508" t="s">
        <v>55965</v>
      </c>
      <c r="E612" s="544">
        <v>2.7</v>
      </c>
      <c r="F612" s="534"/>
      <c r="G612" s="534"/>
      <c r="H612" s="534"/>
      <c r="I612" s="534"/>
      <c r="J612" s="452"/>
      <c r="K612" s="585"/>
    </row>
    <row r="613" spans="1:11" s="478" customFormat="1" ht="11.25" customHeight="1">
      <c r="B613" s="587"/>
      <c r="C613" s="399"/>
      <c r="D613" s="508" t="s">
        <v>55966</v>
      </c>
      <c r="E613" s="544">
        <v>6.7</v>
      </c>
      <c r="F613" s="534"/>
      <c r="G613" s="534"/>
      <c r="H613" s="534"/>
      <c r="I613" s="534"/>
      <c r="J613" s="452"/>
      <c r="K613" s="585"/>
    </row>
    <row r="614" spans="1:11" s="478" customFormat="1" ht="11.25" customHeight="1">
      <c r="B614" s="587"/>
      <c r="C614" s="399"/>
      <c r="D614" s="375" t="s">
        <v>71</v>
      </c>
      <c r="E614" s="544">
        <f>SUM(E601:E613)</f>
        <v>168.32999999999996</v>
      </c>
      <c r="F614" s="534"/>
      <c r="G614" s="534"/>
      <c r="H614" s="534"/>
      <c r="I614" s="534"/>
      <c r="J614" s="452"/>
      <c r="K614" s="585"/>
    </row>
    <row r="615" spans="1:11" s="478" customFormat="1" ht="11.25" customHeight="1">
      <c r="B615" s="587"/>
      <c r="C615" s="399"/>
      <c r="D615" s="534"/>
      <c r="E615" s="534"/>
      <c r="F615" s="534"/>
      <c r="G615" s="534"/>
      <c r="H615" s="534"/>
      <c r="I615" s="534"/>
      <c r="J615" s="452"/>
      <c r="K615" s="585"/>
    </row>
    <row r="616" spans="1:11" s="478" customFormat="1" ht="11.25" customHeight="1">
      <c r="B616" s="587"/>
      <c r="C616" s="399"/>
      <c r="D616" s="534"/>
      <c r="E616" s="534"/>
      <c r="F616" s="534"/>
      <c r="G616" s="534"/>
      <c r="H616" s="534"/>
      <c r="I616" s="534"/>
      <c r="J616" s="452"/>
      <c r="K616" s="585"/>
    </row>
    <row r="617" spans="1:11" ht="56.25" customHeight="1">
      <c r="A617" s="24" t="e">
        <f>#REF!&amp;#REF!</f>
        <v>#REF!</v>
      </c>
      <c r="B617" s="587" t="s">
        <v>55999</v>
      </c>
      <c r="C617" s="399" t="s">
        <v>30819</v>
      </c>
      <c r="D617" s="702" t="str">
        <f>VLOOKUP(C617,'SINAPI 04-2022'!A:D,2,0)</f>
        <v>(COMPOSIÇÃO REPRESENTATIVA) DO SERVIÇO DE REVESTIMENTO CERÂMICO PARA PAREDES INTERNAS, MEIA OU PAREDE INTEIRA, PLACAS TIPO ESMALTADA EXTRA DE 20X20 CM, PARA EDIFICAÇÕES HABITACIONAIS UNIFAMILIAR (CASAS) E EDIFICAÇÕES PÚBLICAS PADRÃO. AF_11/2014</v>
      </c>
      <c r="E617" s="702"/>
      <c r="F617" s="702"/>
      <c r="G617" s="702"/>
      <c r="H617" s="702"/>
      <c r="I617" s="702"/>
      <c r="J617" s="484" t="str">
        <f>VLOOKUP(C617,'SINAPI 04-2022'!A:D,3,0)</f>
        <v>M2</v>
      </c>
      <c r="K617" s="585">
        <f>I630</f>
        <v>216.51900000000001</v>
      </c>
    </row>
    <row r="618" spans="1:11" s="478" customFormat="1" ht="10.5" customHeight="1">
      <c r="B618" s="587"/>
      <c r="C618" s="399"/>
      <c r="D618" s="508"/>
      <c r="E618" s="508"/>
      <c r="F618" s="508"/>
      <c r="G618" s="508"/>
      <c r="H618" s="508"/>
      <c r="I618" s="508"/>
      <c r="J618" s="452"/>
      <c r="K618" s="585"/>
    </row>
    <row r="619" spans="1:11" s="478" customFormat="1" ht="16.5" customHeight="1">
      <c r="B619" s="587"/>
      <c r="C619" s="399"/>
      <c r="D619" s="484" t="s">
        <v>55936</v>
      </c>
      <c r="E619" s="484" t="s">
        <v>55938</v>
      </c>
      <c r="F619" s="484" t="s">
        <v>73</v>
      </c>
      <c r="G619" s="484" t="s">
        <v>75</v>
      </c>
      <c r="H619" s="484" t="s">
        <v>55968</v>
      </c>
      <c r="I619" s="484" t="s">
        <v>71</v>
      </c>
      <c r="J619" s="452"/>
      <c r="K619" s="585"/>
    </row>
    <row r="620" spans="1:11" s="478" customFormat="1" ht="14.25" customHeight="1">
      <c r="B620" s="587"/>
      <c r="C620" s="399"/>
      <c r="D620" s="508" t="s">
        <v>55956</v>
      </c>
      <c r="E620" s="544">
        <v>15.38</v>
      </c>
      <c r="F620" s="544">
        <v>1.2</v>
      </c>
      <c r="G620" s="544">
        <f>E620*F620</f>
        <v>18.456</v>
      </c>
      <c r="H620" s="544">
        <v>3.36</v>
      </c>
      <c r="I620" s="544">
        <f>G620-H620</f>
        <v>15.096</v>
      </c>
      <c r="J620" s="452"/>
      <c r="K620" s="585"/>
    </row>
    <row r="621" spans="1:11" s="478" customFormat="1" ht="16.5" customHeight="1">
      <c r="B621" s="587"/>
      <c r="C621" s="399"/>
      <c r="D621" s="508" t="s">
        <v>55957</v>
      </c>
      <c r="E621" s="544">
        <v>37.700000000000003</v>
      </c>
      <c r="F621" s="544">
        <v>1.55</v>
      </c>
      <c r="G621" s="544">
        <f t="shared" ref="G621:G629" si="15">E621*F621</f>
        <v>58.435000000000009</v>
      </c>
      <c r="H621" s="544">
        <v>6.6</v>
      </c>
      <c r="I621" s="544">
        <f t="shared" ref="I621:I629" si="16">G621-H621</f>
        <v>51.835000000000008</v>
      </c>
      <c r="J621" s="452"/>
      <c r="K621" s="585"/>
    </row>
    <row r="622" spans="1:11" s="478" customFormat="1" ht="16.5" customHeight="1">
      <c r="B622" s="587"/>
      <c r="C622" s="399"/>
      <c r="D622" s="508" t="s">
        <v>55958</v>
      </c>
      <c r="E622" s="544">
        <v>19.350000000000001</v>
      </c>
      <c r="F622" s="544">
        <v>1.55</v>
      </c>
      <c r="G622" s="544">
        <f t="shared" si="15"/>
        <v>29.992500000000003</v>
      </c>
      <c r="H622" s="544">
        <v>2.4</v>
      </c>
      <c r="I622" s="544">
        <f t="shared" si="16"/>
        <v>27.592500000000005</v>
      </c>
      <c r="J622" s="452"/>
      <c r="K622" s="585"/>
    </row>
    <row r="623" spans="1:11" s="478" customFormat="1" ht="16.5" customHeight="1">
      <c r="B623" s="587"/>
      <c r="C623" s="399"/>
      <c r="D623" s="508" t="s">
        <v>55959</v>
      </c>
      <c r="E623" s="544">
        <v>19.350000000000001</v>
      </c>
      <c r="F623" s="544">
        <v>1.55</v>
      </c>
      <c r="G623" s="544">
        <f t="shared" si="15"/>
        <v>29.992500000000003</v>
      </c>
      <c r="H623" s="544">
        <v>2.4</v>
      </c>
      <c r="I623" s="544">
        <f t="shared" si="16"/>
        <v>27.592500000000005</v>
      </c>
      <c r="J623" s="452"/>
      <c r="K623" s="585"/>
    </row>
    <row r="624" spans="1:11" s="478" customFormat="1" ht="16.5" customHeight="1">
      <c r="B624" s="587"/>
      <c r="C624" s="399"/>
      <c r="D624" s="508" t="s">
        <v>55960</v>
      </c>
      <c r="E624" s="544">
        <v>37.700000000000003</v>
      </c>
      <c r="F624" s="544">
        <v>1.55</v>
      </c>
      <c r="G624" s="544">
        <f t="shared" si="15"/>
        <v>58.435000000000009</v>
      </c>
      <c r="H624" s="544">
        <v>6.6</v>
      </c>
      <c r="I624" s="544">
        <f t="shared" si="16"/>
        <v>51.835000000000008</v>
      </c>
      <c r="J624" s="452"/>
      <c r="K624" s="585"/>
    </row>
    <row r="625" spans="2:19" s="478" customFormat="1" ht="16.5" customHeight="1">
      <c r="B625" s="587"/>
      <c r="C625" s="399"/>
      <c r="D625" s="508" t="s">
        <v>55961</v>
      </c>
      <c r="E625" s="544">
        <v>14</v>
      </c>
      <c r="F625" s="544">
        <v>1.2</v>
      </c>
      <c r="G625" s="544">
        <f t="shared" si="15"/>
        <v>16.8</v>
      </c>
      <c r="H625" s="544">
        <v>6.6</v>
      </c>
      <c r="I625" s="544">
        <f t="shared" ref="I625" si="17">TRUNC(G625-H625,2)</f>
        <v>10.199999999999999</v>
      </c>
      <c r="J625" s="452"/>
      <c r="K625" s="585"/>
    </row>
    <row r="626" spans="2:19" s="478" customFormat="1" ht="16.5" customHeight="1">
      <c r="B626" s="587"/>
      <c r="C626" s="399"/>
      <c r="D626" s="508" t="s">
        <v>55963</v>
      </c>
      <c r="E626" s="544">
        <v>10.72</v>
      </c>
      <c r="F626" s="544">
        <v>1.2</v>
      </c>
      <c r="G626" s="544">
        <f t="shared" si="15"/>
        <v>12.864000000000001</v>
      </c>
      <c r="H626" s="544">
        <v>2.7</v>
      </c>
      <c r="I626" s="544">
        <f t="shared" si="16"/>
        <v>10.164000000000001</v>
      </c>
      <c r="J626" s="452"/>
      <c r="K626" s="585"/>
    </row>
    <row r="627" spans="2:19" s="478" customFormat="1" ht="16.5" customHeight="1">
      <c r="B627" s="587"/>
      <c r="C627" s="399"/>
      <c r="D627" s="508" t="s">
        <v>55964</v>
      </c>
      <c r="E627" s="544">
        <v>6.6</v>
      </c>
      <c r="F627" s="544">
        <v>1.2</v>
      </c>
      <c r="G627" s="544">
        <f t="shared" si="15"/>
        <v>7.919999999999999</v>
      </c>
      <c r="H627" s="544">
        <v>1.9</v>
      </c>
      <c r="I627" s="544">
        <f t="shared" si="16"/>
        <v>6.02</v>
      </c>
      <c r="J627" s="452"/>
      <c r="K627" s="585"/>
    </row>
    <row r="628" spans="2:19" s="478" customFormat="1" ht="16.5" customHeight="1">
      <c r="B628" s="587"/>
      <c r="C628" s="399"/>
      <c r="D628" s="508" t="s">
        <v>55965</v>
      </c>
      <c r="E628" s="544">
        <v>6.6</v>
      </c>
      <c r="F628" s="544">
        <v>1.2</v>
      </c>
      <c r="G628" s="544">
        <f t="shared" si="15"/>
        <v>7.919999999999999</v>
      </c>
      <c r="H628" s="544">
        <v>1.9</v>
      </c>
      <c r="I628" s="544">
        <f t="shared" si="16"/>
        <v>6.02</v>
      </c>
      <c r="J628" s="452"/>
      <c r="K628" s="585"/>
    </row>
    <row r="629" spans="2:19" s="478" customFormat="1" ht="16.5" customHeight="1">
      <c r="B629" s="587"/>
      <c r="C629" s="399"/>
      <c r="D629" s="508" t="s">
        <v>55966</v>
      </c>
      <c r="E629" s="544">
        <v>10.72</v>
      </c>
      <c r="F629" s="544">
        <v>1.2</v>
      </c>
      <c r="G629" s="544">
        <f t="shared" si="15"/>
        <v>12.864000000000001</v>
      </c>
      <c r="H629" s="544">
        <v>2.7</v>
      </c>
      <c r="I629" s="544">
        <f t="shared" si="16"/>
        <v>10.164000000000001</v>
      </c>
      <c r="J629" s="452"/>
      <c r="K629" s="585"/>
    </row>
    <row r="630" spans="2:19" s="478" customFormat="1" ht="16.5" customHeight="1">
      <c r="B630" s="587"/>
      <c r="C630" s="399"/>
      <c r="D630" s="508"/>
      <c r="E630" s="544"/>
      <c r="F630" s="544"/>
      <c r="G630" s="544"/>
      <c r="H630" s="544" t="s">
        <v>71</v>
      </c>
      <c r="I630" s="544">
        <f>SUM(I620:I629)</f>
        <v>216.51900000000001</v>
      </c>
      <c r="J630" s="452"/>
      <c r="K630" s="585"/>
    </row>
    <row r="631" spans="2:19" s="478" customFormat="1" ht="16.5" customHeight="1">
      <c r="B631" s="587"/>
      <c r="C631" s="399"/>
      <c r="D631" s="508"/>
      <c r="E631" s="508"/>
      <c r="F631" s="508"/>
      <c r="G631" s="508"/>
      <c r="H631" s="508"/>
      <c r="I631" s="508"/>
      <c r="J631" s="452"/>
      <c r="K631" s="585"/>
    </row>
    <row r="632" spans="2:19" s="34" customFormat="1" ht="27" customHeight="1">
      <c r="B632" s="584" t="s">
        <v>56000</v>
      </c>
      <c r="C632" s="399" t="s">
        <v>30559</v>
      </c>
      <c r="D632" s="702" t="str">
        <f>VLOOKUP(C632,'SINAPI 04-2022'!A:D,2,0)</f>
        <v>RODAPÉ CERÂMICO DE 7CM DE ALTURA COM PLACAS TIPO ESMALTADA EXTRA DE DIMENSÕES 45X45CM. AF_06/2014</v>
      </c>
      <c r="E632" s="702"/>
      <c r="F632" s="702"/>
      <c r="G632" s="702"/>
      <c r="H632" s="702"/>
      <c r="I632" s="702"/>
      <c r="J632" s="484" t="str">
        <f>VLOOKUP(C632,'SINAPI 04-2022'!A:D,3,0)</f>
        <v>M</v>
      </c>
      <c r="K632" s="585">
        <f>G638</f>
        <v>48.16</v>
      </c>
      <c r="L632" s="68"/>
      <c r="M632" s="64"/>
      <c r="N632" s="69"/>
      <c r="O632" s="62"/>
      <c r="P632" s="70"/>
      <c r="Q632" s="24"/>
      <c r="R632" s="24"/>
      <c r="S632" s="24"/>
    </row>
    <row r="633" spans="2:19" s="482" customFormat="1" ht="13.5" customHeight="1">
      <c r="B633" s="584"/>
      <c r="C633" s="399"/>
      <c r="D633" s="534"/>
      <c r="E633" s="534"/>
      <c r="F633" s="534"/>
      <c r="G633" s="534"/>
      <c r="H633" s="534"/>
      <c r="I633" s="534"/>
      <c r="J633" s="452"/>
      <c r="K633" s="585"/>
      <c r="L633" s="495"/>
      <c r="M633" s="64"/>
      <c r="N633" s="69"/>
      <c r="O633" s="62"/>
      <c r="P633" s="79"/>
      <c r="Q633" s="478"/>
      <c r="R633" s="478"/>
      <c r="S633" s="478"/>
    </row>
    <row r="634" spans="2:19" s="482" customFormat="1" ht="13.5" customHeight="1">
      <c r="B634" s="584"/>
      <c r="C634" s="399"/>
      <c r="D634" s="484" t="s">
        <v>55936</v>
      </c>
      <c r="E634" s="484" t="s">
        <v>55938</v>
      </c>
      <c r="F634" s="540" t="s">
        <v>55970</v>
      </c>
      <c r="G634" s="540" t="s">
        <v>71</v>
      </c>
      <c r="H634" s="534"/>
      <c r="I634" s="534"/>
      <c r="J634" s="452"/>
      <c r="K634" s="585"/>
      <c r="L634" s="495"/>
      <c r="M634" s="64"/>
      <c r="N634" s="69"/>
      <c r="O634" s="62"/>
      <c r="P634" s="79"/>
      <c r="Q634" s="478"/>
      <c r="R634" s="478"/>
      <c r="S634" s="478"/>
    </row>
    <row r="635" spans="2:19" s="482" customFormat="1" ht="13.5" customHeight="1">
      <c r="B635" s="584"/>
      <c r="C635" s="399"/>
      <c r="D635" s="508" t="s">
        <v>55954</v>
      </c>
      <c r="E635" s="516">
        <v>17.899999999999999</v>
      </c>
      <c r="F635" s="516">
        <v>4.5</v>
      </c>
      <c r="G635" s="516">
        <f>E635-F635</f>
        <v>13.399999999999999</v>
      </c>
      <c r="H635" s="534"/>
      <c r="I635" s="534"/>
      <c r="J635" s="452"/>
      <c r="K635" s="585"/>
      <c r="L635" s="495"/>
      <c r="M635" s="64"/>
      <c r="N635" s="69"/>
      <c r="O635" s="62"/>
      <c r="P635" s="79"/>
      <c r="Q635" s="478"/>
      <c r="R635" s="478"/>
      <c r="S635" s="478"/>
    </row>
    <row r="636" spans="2:19" s="482" customFormat="1" ht="13.5" customHeight="1">
      <c r="B636" s="584"/>
      <c r="C636" s="399"/>
      <c r="D636" s="508" t="s">
        <v>55955</v>
      </c>
      <c r="E636" s="516">
        <v>16.8</v>
      </c>
      <c r="F636" s="516">
        <v>2.6</v>
      </c>
      <c r="G636" s="516">
        <f t="shared" ref="G636:G637" si="18">E636-F636</f>
        <v>14.200000000000001</v>
      </c>
      <c r="H636" s="534"/>
      <c r="I636" s="534"/>
      <c r="J636" s="452"/>
      <c r="K636" s="585"/>
      <c r="L636" s="495"/>
      <c r="M636" s="64"/>
      <c r="N636" s="69"/>
      <c r="O636" s="62"/>
      <c r="P636" s="79"/>
      <c r="Q636" s="478"/>
      <c r="R636" s="478"/>
      <c r="S636" s="478"/>
    </row>
    <row r="637" spans="2:19" s="482" customFormat="1" ht="13.5" customHeight="1">
      <c r="B637" s="584"/>
      <c r="C637" s="399"/>
      <c r="D637" s="508" t="s">
        <v>55962</v>
      </c>
      <c r="E637" s="516">
        <v>26.56</v>
      </c>
      <c r="F637" s="516">
        <v>6</v>
      </c>
      <c r="G637" s="516">
        <f t="shared" si="18"/>
        <v>20.56</v>
      </c>
      <c r="H637" s="534"/>
      <c r="I637" s="534"/>
      <c r="J637" s="452"/>
      <c r="K637" s="585"/>
      <c r="L637" s="495"/>
      <c r="M637" s="64"/>
      <c r="N637" s="69"/>
      <c r="O637" s="62"/>
      <c r="P637" s="79"/>
      <c r="Q637" s="478"/>
      <c r="R637" s="478"/>
      <c r="S637" s="478"/>
    </row>
    <row r="638" spans="2:19" s="482" customFormat="1" ht="13.5" customHeight="1">
      <c r="B638" s="584"/>
      <c r="C638" s="399"/>
      <c r="D638" s="516"/>
      <c r="E638" s="516"/>
      <c r="F638" s="516" t="s">
        <v>71</v>
      </c>
      <c r="G638" s="516">
        <f>SUM(G635:G637)</f>
        <v>48.16</v>
      </c>
      <c r="H638" s="534"/>
      <c r="I638" s="534"/>
      <c r="J638" s="452"/>
      <c r="K638" s="585"/>
      <c r="L638" s="495"/>
      <c r="M638" s="64"/>
      <c r="N638" s="69"/>
      <c r="O638" s="62"/>
      <c r="P638" s="79"/>
      <c r="Q638" s="478"/>
      <c r="R638" s="478"/>
      <c r="S638" s="478"/>
    </row>
    <row r="639" spans="2:19" s="482" customFormat="1" ht="13.5" customHeight="1">
      <c r="B639" s="584"/>
      <c r="C639" s="399"/>
      <c r="D639" s="516"/>
      <c r="E639" s="516"/>
      <c r="F639" s="516"/>
      <c r="G639" s="516"/>
      <c r="H639" s="534"/>
      <c r="I639" s="534"/>
      <c r="J639" s="452"/>
      <c r="K639" s="585"/>
      <c r="L639" s="495"/>
      <c r="M639" s="64"/>
      <c r="N639" s="69"/>
      <c r="O639" s="62"/>
      <c r="P639" s="79"/>
      <c r="Q639" s="478"/>
      <c r="R639" s="478"/>
      <c r="S639" s="478"/>
    </row>
    <row r="640" spans="2:19" s="482" customFormat="1" ht="13.5" customHeight="1">
      <c r="B640" s="584"/>
      <c r="C640" s="399"/>
      <c r="D640" s="516"/>
      <c r="E640" s="516"/>
      <c r="F640" s="516"/>
      <c r="G640" s="516"/>
      <c r="H640" s="534"/>
      <c r="I640" s="534"/>
      <c r="J640" s="452"/>
      <c r="K640" s="585"/>
      <c r="L640" s="495"/>
      <c r="M640" s="64"/>
      <c r="N640" s="69"/>
      <c r="O640" s="62"/>
      <c r="P640" s="79"/>
      <c r="Q640" s="478"/>
      <c r="R640" s="478"/>
      <c r="S640" s="478"/>
    </row>
    <row r="641" spans="2:19" s="482" customFormat="1" ht="13.5" customHeight="1">
      <c r="B641" s="584"/>
      <c r="C641" s="399"/>
      <c r="D641" s="534"/>
      <c r="E641" s="534"/>
      <c r="F641" s="534"/>
      <c r="G641" s="534"/>
      <c r="H641" s="534"/>
      <c r="I641" s="534"/>
      <c r="J641" s="452"/>
      <c r="K641" s="585"/>
      <c r="L641" s="495"/>
      <c r="M641" s="64"/>
      <c r="N641" s="69"/>
      <c r="O641" s="62"/>
      <c r="P641" s="79"/>
      <c r="Q641" s="478"/>
      <c r="R641" s="478"/>
      <c r="S641" s="478"/>
    </row>
    <row r="642" spans="2:19" s="34" customFormat="1" ht="18.75" customHeight="1">
      <c r="B642" s="584" t="s">
        <v>56001</v>
      </c>
      <c r="C642" s="399" t="s">
        <v>30555</v>
      </c>
      <c r="D642" s="702" t="str">
        <f>VLOOKUP(C642,'SINAPI 04-2022'!A:D,2,0)</f>
        <v>SOLEIRA EM GRANITO, LARGURA 15 CM, ESPESSURA 2,0 CM. AF_09/2020</v>
      </c>
      <c r="E642" s="702"/>
      <c r="F642" s="702"/>
      <c r="G642" s="702"/>
      <c r="H642" s="702"/>
      <c r="I642" s="702"/>
      <c r="J642" s="484" t="str">
        <f>VLOOKUP(C642,'SINAPI 04-2022'!A:D,3,0)</f>
        <v>M</v>
      </c>
      <c r="K642" s="585">
        <f>E658</f>
        <v>12.2</v>
      </c>
      <c r="L642" s="467"/>
      <c r="M642" s="64"/>
      <c r="N642" s="69"/>
      <c r="O642" s="62"/>
      <c r="P642" s="79"/>
      <c r="Q642" s="24"/>
      <c r="R642" s="24"/>
      <c r="S642" s="24"/>
    </row>
    <row r="643" spans="2:19" s="482" customFormat="1" ht="12" customHeight="1">
      <c r="B643" s="584"/>
      <c r="C643" s="399"/>
      <c r="D643" s="534"/>
      <c r="E643" s="534"/>
      <c r="F643" s="534"/>
      <c r="G643" s="534"/>
      <c r="H643" s="534"/>
      <c r="I643" s="534"/>
      <c r="J643" s="452"/>
      <c r="K643" s="585"/>
      <c r="L643" s="495"/>
      <c r="M643" s="64"/>
      <c r="N643" s="69"/>
      <c r="O643" s="62"/>
      <c r="P643" s="79"/>
      <c r="Q643" s="478"/>
      <c r="R643" s="478"/>
      <c r="S643" s="478"/>
    </row>
    <row r="644" spans="2:19" s="482" customFormat="1" ht="12" customHeight="1">
      <c r="B644" s="584"/>
      <c r="C644" s="399"/>
      <c r="D644" s="484" t="s">
        <v>55936</v>
      </c>
      <c r="E644" s="484" t="s">
        <v>55938</v>
      </c>
      <c r="F644" s="534"/>
      <c r="G644" s="534"/>
      <c r="H644" s="534"/>
      <c r="I644" s="534"/>
      <c r="J644" s="452"/>
      <c r="K644" s="585"/>
      <c r="L644" s="495"/>
      <c r="M644" s="64"/>
      <c r="N644" s="69"/>
      <c r="O644" s="62"/>
      <c r="P644" s="79"/>
      <c r="Q644" s="478"/>
      <c r="R644" s="478"/>
      <c r="S644" s="478"/>
    </row>
    <row r="645" spans="2:19" s="482" customFormat="1" ht="12" customHeight="1">
      <c r="B645" s="584"/>
      <c r="C645" s="399"/>
      <c r="D645" s="508" t="s">
        <v>55954</v>
      </c>
      <c r="E645" s="516">
        <v>0.8</v>
      </c>
      <c r="F645" s="534"/>
      <c r="G645" s="534"/>
      <c r="H645" s="534"/>
      <c r="I645" s="534"/>
      <c r="J645" s="452"/>
      <c r="K645" s="585"/>
      <c r="L645" s="495"/>
      <c r="M645" s="64"/>
      <c r="N645" s="69"/>
      <c r="O645" s="62"/>
      <c r="P645" s="79"/>
      <c r="Q645" s="478"/>
      <c r="R645" s="478"/>
      <c r="S645" s="478"/>
    </row>
    <row r="646" spans="2:19" s="482" customFormat="1" ht="12" customHeight="1">
      <c r="B646" s="584"/>
      <c r="C646" s="399"/>
      <c r="D646" s="508" t="s">
        <v>55955</v>
      </c>
      <c r="E646" s="516">
        <v>0.8</v>
      </c>
      <c r="F646" s="534"/>
      <c r="G646" s="534"/>
      <c r="H646" s="534"/>
      <c r="I646" s="534"/>
      <c r="J646" s="452"/>
      <c r="K646" s="585"/>
      <c r="L646" s="495"/>
      <c r="M646" s="64"/>
      <c r="N646" s="69"/>
      <c r="O646" s="62"/>
      <c r="P646" s="79"/>
      <c r="Q646" s="478"/>
      <c r="R646" s="478"/>
      <c r="S646" s="478"/>
    </row>
    <row r="647" spans="2:19" s="482" customFormat="1" ht="12" customHeight="1">
      <c r="B647" s="584"/>
      <c r="C647" s="399"/>
      <c r="D647" s="508" t="s">
        <v>55956</v>
      </c>
      <c r="E647" s="516">
        <v>0.8</v>
      </c>
      <c r="F647" s="534"/>
      <c r="G647" s="534"/>
      <c r="H647" s="534"/>
      <c r="I647" s="534"/>
      <c r="J647" s="452"/>
      <c r="K647" s="585"/>
      <c r="L647" s="495"/>
      <c r="M647" s="64"/>
      <c r="N647" s="69"/>
      <c r="O647" s="62"/>
      <c r="P647" s="79"/>
      <c r="Q647" s="478"/>
      <c r="R647" s="478"/>
      <c r="S647" s="478"/>
    </row>
    <row r="648" spans="2:19" s="482" customFormat="1" ht="12" customHeight="1">
      <c r="B648" s="584"/>
      <c r="C648" s="399"/>
      <c r="D648" s="508" t="s">
        <v>55957</v>
      </c>
      <c r="E648" s="516">
        <v>0.8</v>
      </c>
      <c r="F648" s="534"/>
      <c r="G648" s="534"/>
      <c r="H648" s="534"/>
      <c r="I648" s="534"/>
      <c r="J648" s="452"/>
      <c r="K648" s="585"/>
      <c r="L648" s="495"/>
      <c r="M648" s="64"/>
      <c r="N648" s="69"/>
      <c r="O648" s="62"/>
      <c r="P648" s="79"/>
      <c r="Q648" s="478"/>
      <c r="R648" s="478"/>
      <c r="S648" s="478"/>
    </row>
    <row r="649" spans="2:19" s="482" customFormat="1" ht="12" customHeight="1">
      <c r="B649" s="584"/>
      <c r="C649" s="399"/>
      <c r="D649" s="508" t="s">
        <v>55958</v>
      </c>
      <c r="E649" s="516">
        <v>1</v>
      </c>
      <c r="F649" s="534"/>
      <c r="G649" s="534"/>
      <c r="H649" s="534"/>
      <c r="I649" s="534"/>
      <c r="J649" s="452"/>
      <c r="K649" s="585"/>
      <c r="L649" s="495"/>
      <c r="M649" s="64"/>
      <c r="N649" s="69"/>
      <c r="O649" s="62"/>
      <c r="P649" s="79"/>
      <c r="Q649" s="478"/>
      <c r="R649" s="478"/>
      <c r="S649" s="478"/>
    </row>
    <row r="650" spans="2:19" s="482" customFormat="1" ht="12" customHeight="1">
      <c r="B650" s="584"/>
      <c r="C650" s="399"/>
      <c r="D650" s="508" t="s">
        <v>55959</v>
      </c>
      <c r="E650" s="516">
        <v>1</v>
      </c>
      <c r="F650" s="534"/>
      <c r="G650" s="534"/>
      <c r="H650" s="534"/>
      <c r="I650" s="534"/>
      <c r="J650" s="452"/>
      <c r="K650" s="585"/>
      <c r="L650" s="495"/>
      <c r="M650" s="64"/>
      <c r="N650" s="69"/>
      <c r="O650" s="62"/>
      <c r="P650" s="79"/>
      <c r="Q650" s="478"/>
      <c r="R650" s="478"/>
      <c r="S650" s="478"/>
    </row>
    <row r="651" spans="2:19" s="482" customFormat="1" ht="12" customHeight="1">
      <c r="B651" s="584"/>
      <c r="C651" s="399"/>
      <c r="D651" s="508" t="s">
        <v>55960</v>
      </c>
      <c r="E651" s="516">
        <v>0.8</v>
      </c>
      <c r="F651" s="534"/>
      <c r="G651" s="534"/>
      <c r="H651" s="534"/>
      <c r="I651" s="534"/>
      <c r="J651" s="452"/>
      <c r="K651" s="585"/>
      <c r="L651" s="495"/>
      <c r="M651" s="64"/>
      <c r="N651" s="69"/>
      <c r="O651" s="62"/>
      <c r="P651" s="79"/>
      <c r="Q651" s="478"/>
      <c r="R651" s="478"/>
      <c r="S651" s="478"/>
    </row>
    <row r="652" spans="2:19" s="482" customFormat="1" ht="12" customHeight="1">
      <c r="B652" s="584"/>
      <c r="C652" s="399"/>
      <c r="D652" s="508" t="s">
        <v>55961</v>
      </c>
      <c r="E652" s="516">
        <v>0.8</v>
      </c>
      <c r="F652" s="534"/>
      <c r="G652" s="534"/>
      <c r="H652" s="534"/>
      <c r="I652" s="534"/>
      <c r="J652" s="452"/>
      <c r="K652" s="585"/>
      <c r="L652" s="495"/>
      <c r="M652" s="64"/>
      <c r="N652" s="69"/>
      <c r="O652" s="62"/>
      <c r="P652" s="79"/>
      <c r="Q652" s="478"/>
      <c r="R652" s="478"/>
      <c r="S652" s="478"/>
    </row>
    <row r="653" spans="2:19" s="482" customFormat="1" ht="12" customHeight="1">
      <c r="B653" s="584"/>
      <c r="C653" s="399"/>
      <c r="D653" s="508" t="s">
        <v>55962</v>
      </c>
      <c r="E653" s="516">
        <v>2</v>
      </c>
      <c r="F653" s="534"/>
      <c r="G653" s="534"/>
      <c r="H653" s="534"/>
      <c r="I653" s="534"/>
      <c r="J653" s="452"/>
      <c r="K653" s="585"/>
      <c r="L653" s="495"/>
      <c r="M653" s="64"/>
      <c r="N653" s="69"/>
      <c r="O653" s="62"/>
      <c r="P653" s="79"/>
      <c r="Q653" s="478"/>
      <c r="R653" s="478"/>
      <c r="S653" s="478"/>
    </row>
    <row r="654" spans="2:19" s="482" customFormat="1" ht="12" customHeight="1">
      <c r="B654" s="584"/>
      <c r="C654" s="399"/>
      <c r="D654" s="508" t="s">
        <v>55963</v>
      </c>
      <c r="E654" s="516">
        <v>0.7</v>
      </c>
      <c r="F654" s="534"/>
      <c r="G654" s="534"/>
      <c r="H654" s="534"/>
      <c r="I654" s="534"/>
      <c r="J654" s="452"/>
      <c r="K654" s="585"/>
      <c r="L654" s="495"/>
      <c r="M654" s="64"/>
      <c r="N654" s="69"/>
      <c r="O654" s="62"/>
      <c r="P654" s="79"/>
      <c r="Q654" s="478"/>
      <c r="R654" s="478"/>
      <c r="S654" s="478"/>
    </row>
    <row r="655" spans="2:19" s="482" customFormat="1" ht="12" customHeight="1">
      <c r="B655" s="584"/>
      <c r="C655" s="399"/>
      <c r="D655" s="508" t="s">
        <v>55964</v>
      </c>
      <c r="E655" s="516">
        <v>1</v>
      </c>
      <c r="F655" s="534"/>
      <c r="G655" s="534"/>
      <c r="H655" s="534"/>
      <c r="I655" s="534"/>
      <c r="J655" s="452"/>
      <c r="K655" s="585"/>
      <c r="L655" s="495"/>
      <c r="M655" s="64"/>
      <c r="N655" s="69"/>
      <c r="O655" s="62"/>
      <c r="P655" s="79"/>
      <c r="Q655" s="478"/>
      <c r="R655" s="478"/>
      <c r="S655" s="478"/>
    </row>
    <row r="656" spans="2:19" s="482" customFormat="1" ht="12" customHeight="1">
      <c r="B656" s="584"/>
      <c r="C656" s="399"/>
      <c r="D656" s="508" t="s">
        <v>55965</v>
      </c>
      <c r="E656" s="516">
        <v>1</v>
      </c>
      <c r="F656" s="534"/>
      <c r="G656" s="534"/>
      <c r="H656" s="534"/>
      <c r="I656" s="534"/>
      <c r="J656" s="452"/>
      <c r="K656" s="585"/>
      <c r="L656" s="495"/>
      <c r="M656" s="64"/>
      <c r="N656" s="69"/>
      <c r="O656" s="62"/>
      <c r="P656" s="79"/>
      <c r="Q656" s="478"/>
      <c r="R656" s="478"/>
      <c r="S656" s="478"/>
    </row>
    <row r="657" spans="2:19" s="482" customFormat="1" ht="12" customHeight="1">
      <c r="B657" s="584"/>
      <c r="C657" s="399"/>
      <c r="D657" s="508" t="s">
        <v>55966</v>
      </c>
      <c r="E657" s="516">
        <v>0.7</v>
      </c>
      <c r="F657" s="534"/>
      <c r="G657" s="534"/>
      <c r="H657" s="534"/>
      <c r="I657" s="534"/>
      <c r="J657" s="452"/>
      <c r="K657" s="585"/>
      <c r="L657" s="495"/>
      <c r="M657" s="64"/>
      <c r="N657" s="69"/>
      <c r="O657" s="62"/>
      <c r="P657" s="79"/>
      <c r="Q657" s="478"/>
      <c r="R657" s="478"/>
      <c r="S657" s="478"/>
    </row>
    <row r="658" spans="2:19" s="482" customFormat="1" ht="12" customHeight="1">
      <c r="B658" s="584"/>
      <c r="C658" s="399"/>
      <c r="D658" s="375" t="s">
        <v>71</v>
      </c>
      <c r="E658" s="544">
        <f>SUM(E645:E657)</f>
        <v>12.2</v>
      </c>
      <c r="F658" s="534"/>
      <c r="G658" s="534"/>
      <c r="H658" s="534"/>
      <c r="I658" s="534"/>
      <c r="J658" s="452"/>
      <c r="K658" s="585"/>
      <c r="L658" s="495"/>
      <c r="M658" s="64"/>
      <c r="N658" s="69"/>
      <c r="O658" s="62"/>
      <c r="P658" s="79"/>
      <c r="Q658" s="478"/>
      <c r="R658" s="478"/>
      <c r="S658" s="478"/>
    </row>
    <row r="659" spans="2:19" s="482" customFormat="1" ht="12" customHeight="1">
      <c r="B659" s="584"/>
      <c r="C659" s="399"/>
      <c r="D659" s="534"/>
      <c r="E659" s="534"/>
      <c r="F659" s="534"/>
      <c r="G659" s="534"/>
      <c r="H659" s="534"/>
      <c r="I659" s="534"/>
      <c r="J659" s="452"/>
      <c r="K659" s="585"/>
      <c r="L659" s="495"/>
      <c r="M659" s="64"/>
      <c r="N659" s="69"/>
      <c r="O659" s="62"/>
      <c r="P659" s="79"/>
      <c r="Q659" s="478"/>
      <c r="R659" s="478"/>
      <c r="S659" s="478"/>
    </row>
    <row r="660" spans="2:19" s="482" customFormat="1" ht="12" customHeight="1">
      <c r="B660" s="584"/>
      <c r="C660" s="399"/>
      <c r="D660" s="534"/>
      <c r="E660" s="534"/>
      <c r="F660" s="534"/>
      <c r="G660" s="534"/>
      <c r="H660" s="534"/>
      <c r="I660" s="534"/>
      <c r="J660" s="452"/>
      <c r="K660" s="585"/>
      <c r="L660" s="495"/>
      <c r="M660" s="64"/>
      <c r="N660" s="69"/>
      <c r="O660" s="62"/>
      <c r="P660" s="79"/>
      <c r="Q660" s="478"/>
      <c r="R660" s="478"/>
      <c r="S660" s="478"/>
    </row>
    <row r="661" spans="2:19" s="34" customFormat="1" ht="33" customHeight="1">
      <c r="B661" s="584" t="s">
        <v>56002</v>
      </c>
      <c r="C661" s="399" t="s">
        <v>54426</v>
      </c>
      <c r="D661" s="702" t="str">
        <f>VLOOKUP(C661,'SINAPI 04-2022'!A:D,2,0)</f>
        <v>PEITORIL LINEAR EM GRANITO OU MÁRMORE, L = 15CM, COMPRIMENTO DE ATÉ 2M, ASSENTADO COM ARGAMASSA 1:6 COM ADITIVO. AF_11/2020</v>
      </c>
      <c r="E661" s="702"/>
      <c r="F661" s="702"/>
      <c r="G661" s="702"/>
      <c r="H661" s="702"/>
      <c r="I661" s="702"/>
      <c r="J661" s="484" t="str">
        <f>VLOOKUP(C661,'SINAPI 04-2022'!A:D,3,0)</f>
        <v>M</v>
      </c>
      <c r="K661" s="585">
        <f>E677</f>
        <v>35.049999999999997</v>
      </c>
      <c r="L661" s="467"/>
      <c r="M661" s="64"/>
      <c r="N661" s="69"/>
      <c r="O661" s="62"/>
      <c r="P661" s="478"/>
      <c r="Q661" s="386"/>
      <c r="R661" s="24"/>
      <c r="S661" s="24"/>
    </row>
    <row r="662" spans="2:19" s="34" customFormat="1" ht="12" customHeight="1">
      <c r="B662" s="584"/>
      <c r="C662" s="399"/>
      <c r="D662" s="534"/>
      <c r="E662" s="534"/>
      <c r="F662" s="534"/>
      <c r="G662" s="534"/>
      <c r="H662" s="534"/>
      <c r="I662" s="534"/>
      <c r="J662" s="484"/>
      <c r="K662" s="585"/>
      <c r="L662" s="467"/>
      <c r="M662" s="64"/>
      <c r="N662" s="69"/>
      <c r="O662" s="62"/>
      <c r="P662" s="478"/>
      <c r="Q662" s="386"/>
      <c r="R662" s="24"/>
      <c r="S662" s="24"/>
    </row>
    <row r="663" spans="2:19" s="482" customFormat="1" ht="12" customHeight="1">
      <c r="B663" s="584"/>
      <c r="C663" s="399"/>
      <c r="D663" s="484" t="s">
        <v>55936</v>
      </c>
      <c r="E663" s="484" t="s">
        <v>55938</v>
      </c>
      <c r="F663" s="534"/>
      <c r="G663" s="534"/>
      <c r="H663" s="534"/>
      <c r="I663" s="534"/>
      <c r="J663" s="484"/>
      <c r="K663" s="585"/>
      <c r="L663" s="495"/>
      <c r="M663" s="64"/>
      <c r="N663" s="69"/>
      <c r="O663" s="62"/>
      <c r="P663" s="478"/>
      <c r="Q663" s="386"/>
      <c r="R663" s="478"/>
      <c r="S663" s="478"/>
    </row>
    <row r="664" spans="2:19" s="482" customFormat="1" ht="12" customHeight="1">
      <c r="B664" s="584"/>
      <c r="C664" s="399"/>
      <c r="D664" s="508" t="s">
        <v>55954</v>
      </c>
      <c r="E664" s="544">
        <v>3.7</v>
      </c>
      <c r="F664" s="534"/>
      <c r="G664" s="534"/>
      <c r="H664" s="534"/>
      <c r="I664" s="534"/>
      <c r="J664" s="484"/>
      <c r="K664" s="585"/>
      <c r="L664" s="495"/>
      <c r="M664" s="64"/>
      <c r="N664" s="69"/>
      <c r="O664" s="62"/>
      <c r="P664" s="501"/>
      <c r="Q664" s="386"/>
      <c r="R664" s="478"/>
      <c r="S664" s="478"/>
    </row>
    <row r="665" spans="2:19" s="482" customFormat="1" ht="12" customHeight="1">
      <c r="B665" s="584"/>
      <c r="C665" s="399"/>
      <c r="D665" s="508" t="s">
        <v>55955</v>
      </c>
      <c r="E665" s="544">
        <v>3.2</v>
      </c>
      <c r="F665" s="534"/>
      <c r="G665" s="534"/>
      <c r="H665" s="534"/>
      <c r="I665" s="534"/>
      <c r="J665" s="484"/>
      <c r="K665" s="585"/>
      <c r="L665" s="495"/>
      <c r="M665" s="64"/>
      <c r="N665" s="69"/>
      <c r="O665" s="62"/>
      <c r="P665" s="501"/>
      <c r="Q665" s="386"/>
      <c r="R665" s="478"/>
      <c r="S665" s="478"/>
    </row>
    <row r="666" spans="2:19" s="482" customFormat="1" ht="12" customHeight="1">
      <c r="B666" s="584"/>
      <c r="C666" s="399"/>
      <c r="D666" s="508" t="s">
        <v>55956</v>
      </c>
      <c r="E666" s="544">
        <v>2.4500000000000002</v>
      </c>
      <c r="F666" s="534"/>
      <c r="G666" s="534"/>
      <c r="H666" s="534"/>
      <c r="I666" s="534"/>
      <c r="J666" s="484"/>
      <c r="K666" s="585"/>
      <c r="L666" s="495"/>
      <c r="M666" s="64"/>
      <c r="N666" s="69"/>
      <c r="O666" s="62"/>
      <c r="P666" s="501"/>
      <c r="Q666" s="386"/>
      <c r="R666" s="478"/>
      <c r="S666" s="478"/>
    </row>
    <row r="667" spans="2:19" s="482" customFormat="1" ht="12" customHeight="1">
      <c r="B667" s="584"/>
      <c r="C667" s="399"/>
      <c r="D667" s="508" t="s">
        <v>55957</v>
      </c>
      <c r="E667" s="544">
        <v>5.8</v>
      </c>
      <c r="F667" s="534"/>
      <c r="G667" s="534"/>
      <c r="H667" s="534"/>
      <c r="I667" s="534"/>
      <c r="J667" s="484"/>
      <c r="K667" s="585"/>
      <c r="L667" s="495"/>
      <c r="M667" s="64"/>
      <c r="N667" s="69"/>
      <c r="O667" s="62"/>
      <c r="P667" s="79"/>
      <c r="Q667" s="386"/>
      <c r="R667" s="478"/>
      <c r="S667" s="478"/>
    </row>
    <row r="668" spans="2:19" s="482" customFormat="1" ht="12" customHeight="1">
      <c r="B668" s="584"/>
      <c r="C668" s="399"/>
      <c r="D668" s="508" t="s">
        <v>55958</v>
      </c>
      <c r="E668" s="544">
        <v>1.4</v>
      </c>
      <c r="F668" s="534"/>
      <c r="G668" s="534"/>
      <c r="H668" s="534"/>
      <c r="I668" s="534"/>
      <c r="J668" s="484"/>
      <c r="K668" s="585"/>
      <c r="L668" s="495"/>
      <c r="M668" s="64"/>
      <c r="N668" s="69"/>
      <c r="O668" s="62"/>
      <c r="P668" s="79"/>
      <c r="Q668" s="386"/>
      <c r="R668" s="478"/>
      <c r="S668" s="478"/>
    </row>
    <row r="669" spans="2:19" s="482" customFormat="1" ht="12" customHeight="1">
      <c r="B669" s="584"/>
      <c r="C669" s="399"/>
      <c r="D669" s="508" t="s">
        <v>55959</v>
      </c>
      <c r="E669" s="544">
        <v>1.4</v>
      </c>
      <c r="F669" s="534"/>
      <c r="G669" s="534"/>
      <c r="H669" s="534"/>
      <c r="I669" s="534"/>
      <c r="J669" s="484"/>
      <c r="K669" s="585"/>
      <c r="L669" s="495"/>
      <c r="M669" s="64"/>
      <c r="N669" s="69"/>
      <c r="O669" s="62"/>
      <c r="P669" s="79"/>
      <c r="Q669" s="478"/>
      <c r="R669" s="478"/>
      <c r="S669" s="478"/>
    </row>
    <row r="670" spans="2:19" s="482" customFormat="1" ht="12" customHeight="1">
      <c r="B670" s="584"/>
      <c r="C670" s="399"/>
      <c r="D670" s="508" t="s">
        <v>55960</v>
      </c>
      <c r="E670" s="544">
        <v>5.8</v>
      </c>
      <c r="F670" s="534"/>
      <c r="G670" s="534"/>
      <c r="H670" s="534"/>
      <c r="I670" s="534"/>
      <c r="J670" s="484"/>
      <c r="K670" s="585"/>
      <c r="L670" s="495"/>
      <c r="M670" s="64"/>
      <c r="N670" s="69"/>
      <c r="O670" s="62"/>
      <c r="P670" s="79"/>
      <c r="Q670" s="478"/>
      <c r="R670" s="478"/>
      <c r="S670" s="478"/>
    </row>
    <row r="671" spans="2:19" s="482" customFormat="1" ht="12" customHeight="1">
      <c r="B671" s="584"/>
      <c r="C671" s="399"/>
      <c r="D671" s="508" t="s">
        <v>55961</v>
      </c>
      <c r="E671" s="544">
        <v>1.5</v>
      </c>
      <c r="F671" s="534"/>
      <c r="G671" s="534"/>
      <c r="H671" s="534"/>
      <c r="I671" s="534"/>
      <c r="J671" s="484"/>
      <c r="K671" s="585"/>
      <c r="L671" s="495"/>
      <c r="M671" s="64"/>
      <c r="N671" s="69"/>
      <c r="O671" s="62"/>
      <c r="P671" s="79"/>
      <c r="Q671" s="478"/>
      <c r="R671" s="478"/>
      <c r="S671" s="478"/>
    </row>
    <row r="672" spans="2:19" s="482" customFormat="1" ht="12" customHeight="1">
      <c r="B672" s="584"/>
      <c r="C672" s="399"/>
      <c r="D672" s="508" t="s">
        <v>55962</v>
      </c>
      <c r="E672" s="544">
        <v>4</v>
      </c>
      <c r="F672" s="534"/>
      <c r="G672" s="534"/>
      <c r="H672" s="534"/>
      <c r="I672" s="534"/>
      <c r="J672" s="484"/>
      <c r="K672" s="585"/>
      <c r="L672" s="495"/>
      <c r="M672" s="64"/>
      <c r="N672" s="69"/>
      <c r="O672" s="62"/>
      <c r="P672" s="79"/>
      <c r="Q672" s="478"/>
      <c r="R672" s="478"/>
      <c r="S672" s="478"/>
    </row>
    <row r="673" spans="2:19" s="482" customFormat="1" ht="12" customHeight="1">
      <c r="B673" s="584"/>
      <c r="C673" s="399"/>
      <c r="D673" s="508" t="s">
        <v>55963</v>
      </c>
      <c r="E673" s="544">
        <v>2</v>
      </c>
      <c r="F673" s="534"/>
      <c r="G673" s="534"/>
      <c r="H673" s="534"/>
      <c r="I673" s="534"/>
      <c r="J673" s="484"/>
      <c r="K673" s="585"/>
      <c r="L673" s="495"/>
      <c r="M673" s="64"/>
      <c r="N673" s="69"/>
      <c r="O673" s="62"/>
      <c r="P673" s="79"/>
      <c r="Q673" s="478"/>
      <c r="R673" s="478"/>
      <c r="S673" s="478"/>
    </row>
    <row r="674" spans="2:19" s="482" customFormat="1" ht="12" customHeight="1">
      <c r="B674" s="584"/>
      <c r="C674" s="399"/>
      <c r="D674" s="508" t="s">
        <v>55964</v>
      </c>
      <c r="E674" s="544">
        <v>0.9</v>
      </c>
      <c r="F674" s="534"/>
      <c r="G674" s="534"/>
      <c r="H674" s="534"/>
      <c r="I674" s="534"/>
      <c r="J674" s="484"/>
      <c r="K674" s="585"/>
      <c r="L674" s="495"/>
      <c r="M674" s="64"/>
      <c r="N674" s="69"/>
      <c r="O674" s="62"/>
      <c r="P674" s="79"/>
      <c r="Q674" s="478"/>
      <c r="R674" s="478"/>
      <c r="S674" s="478"/>
    </row>
    <row r="675" spans="2:19" s="482" customFormat="1" ht="12" customHeight="1">
      <c r="B675" s="584"/>
      <c r="C675" s="399"/>
      <c r="D675" s="508" t="s">
        <v>55965</v>
      </c>
      <c r="E675" s="544">
        <v>0.9</v>
      </c>
      <c r="F675" s="534"/>
      <c r="G675" s="534"/>
      <c r="H675" s="534"/>
      <c r="I675" s="534"/>
      <c r="J675" s="484"/>
      <c r="K675" s="585"/>
      <c r="L675" s="495"/>
      <c r="M675" s="64"/>
      <c r="N675" s="69"/>
      <c r="O675" s="62"/>
      <c r="P675" s="79"/>
      <c r="Q675" s="478"/>
      <c r="R675" s="478"/>
      <c r="S675" s="478"/>
    </row>
    <row r="676" spans="2:19" s="482" customFormat="1" ht="12" customHeight="1">
      <c r="B676" s="584"/>
      <c r="C676" s="399"/>
      <c r="D676" s="508" t="s">
        <v>55966</v>
      </c>
      <c r="E676" s="544">
        <v>2</v>
      </c>
      <c r="F676" s="534"/>
      <c r="G676" s="534"/>
      <c r="H676" s="534"/>
      <c r="I676" s="534"/>
      <c r="J676" s="484"/>
      <c r="K676" s="585"/>
      <c r="L676" s="495"/>
      <c r="M676" s="64"/>
      <c r="N676" s="69"/>
      <c r="O676" s="62"/>
      <c r="P676" s="79"/>
      <c r="Q676" s="478"/>
      <c r="R676" s="478"/>
      <c r="S676" s="478"/>
    </row>
    <row r="677" spans="2:19" s="482" customFormat="1" ht="12" customHeight="1">
      <c r="B677" s="584"/>
      <c r="C677" s="399"/>
      <c r="D677" s="375" t="s">
        <v>71</v>
      </c>
      <c r="E677" s="544">
        <f>SUM(E664:E676)</f>
        <v>35.049999999999997</v>
      </c>
      <c r="F677" s="534"/>
      <c r="G677" s="534"/>
      <c r="H677" s="534"/>
      <c r="I677" s="534"/>
      <c r="J677" s="484"/>
      <c r="K677" s="585"/>
      <c r="L677" s="495"/>
      <c r="M677" s="64"/>
      <c r="N677" s="69"/>
      <c r="O677" s="62"/>
      <c r="P677" s="79"/>
      <c r="Q677" s="478"/>
      <c r="R677" s="478"/>
      <c r="S677" s="478"/>
    </row>
    <row r="678" spans="2:19" s="482" customFormat="1" ht="12" customHeight="1">
      <c r="B678" s="584"/>
      <c r="C678" s="399"/>
      <c r="D678" s="534"/>
      <c r="E678" s="534"/>
      <c r="F678" s="534"/>
      <c r="G678" s="534"/>
      <c r="H678" s="534"/>
      <c r="I678" s="534"/>
      <c r="J678" s="484"/>
      <c r="K678" s="585"/>
      <c r="L678" s="495"/>
      <c r="M678" s="64"/>
      <c r="N678" s="69"/>
      <c r="O678" s="62"/>
      <c r="P678" s="79"/>
      <c r="Q678" s="478"/>
      <c r="R678" s="478"/>
      <c r="S678" s="478"/>
    </row>
    <row r="679" spans="2:19" s="34" customFormat="1" ht="12" customHeight="1">
      <c r="B679" s="584"/>
      <c r="C679" s="399"/>
      <c r="D679" s="534"/>
      <c r="E679" s="534"/>
      <c r="F679" s="534"/>
      <c r="G679" s="534"/>
      <c r="H679" s="534"/>
      <c r="I679" s="534"/>
      <c r="J679" s="484"/>
      <c r="K679" s="585"/>
      <c r="L679" s="467"/>
      <c r="M679" s="64"/>
      <c r="N679" s="69"/>
      <c r="O679" s="62"/>
      <c r="P679" s="79"/>
      <c r="Q679" s="24"/>
      <c r="R679" s="24"/>
      <c r="S679" s="24"/>
    </row>
    <row r="680" spans="2:19" ht="15" customHeight="1">
      <c r="B680" s="698" t="s">
        <v>55946</v>
      </c>
      <c r="C680" s="699"/>
      <c r="D680" s="699"/>
      <c r="E680" s="700"/>
      <c r="F680" s="700"/>
      <c r="G680" s="700"/>
      <c r="H680" s="700"/>
      <c r="I680" s="700"/>
      <c r="J680" s="700"/>
      <c r="K680" s="701"/>
    </row>
    <row r="681" spans="2:19" s="478" customFormat="1" ht="32.25" customHeight="1">
      <c r="B681" s="584" t="s">
        <v>56004</v>
      </c>
      <c r="C681" s="399" t="s">
        <v>27436</v>
      </c>
      <c r="D681" s="702" t="str">
        <f>VLOOKUP(C681,'SINAPI 04-2022'!A:D,2,0)</f>
        <v>TELHAMENTO COM TELHA METÁLICA TERMOACÚSTICA E = 30 MM, COM ATÉ 2 ÁGUAS, INCLUSO IÇAMENTO. AF_07/2019</v>
      </c>
      <c r="E681" s="702"/>
      <c r="F681" s="702"/>
      <c r="G681" s="702"/>
      <c r="H681" s="702"/>
      <c r="I681" s="702"/>
      <c r="J681" s="484" t="str">
        <f>VLOOKUP(C681,'SINAPI 04-2022'!A:D,3,0)</f>
        <v>M2</v>
      </c>
      <c r="K681" s="585">
        <f>G683</f>
        <v>1800</v>
      </c>
    </row>
    <row r="682" spans="2:19" s="478" customFormat="1" ht="15" customHeight="1">
      <c r="B682" s="584"/>
      <c r="C682" s="535"/>
      <c r="D682" s="67" t="s">
        <v>55936</v>
      </c>
      <c r="E682" s="540" t="s">
        <v>55938</v>
      </c>
      <c r="F682" s="484" t="s">
        <v>70</v>
      </c>
      <c r="G682" s="537" t="s">
        <v>71</v>
      </c>
      <c r="H682" s="536"/>
      <c r="I682" s="536"/>
      <c r="J682" s="536"/>
      <c r="K682" s="585"/>
    </row>
    <row r="683" spans="2:19" s="478" customFormat="1" ht="15" customHeight="1">
      <c r="B683" s="584"/>
      <c r="C683" s="535"/>
      <c r="D683" s="67" t="s">
        <v>57016</v>
      </c>
      <c r="E683" s="67">
        <v>45</v>
      </c>
      <c r="F683" s="67">
        <v>40</v>
      </c>
      <c r="G683" s="67">
        <f>TRUNC(E683*F683,2)</f>
        <v>1800</v>
      </c>
      <c r="H683" s="536"/>
      <c r="I683" s="536"/>
      <c r="J683" s="536"/>
      <c r="K683" s="585"/>
    </row>
    <row r="684" spans="2:19" s="478" customFormat="1" ht="15" customHeight="1">
      <c r="B684" s="584"/>
      <c r="C684" s="535"/>
      <c r="D684" s="535"/>
      <c r="E684" s="536"/>
      <c r="F684" s="536"/>
      <c r="G684" s="536"/>
      <c r="H684" s="536"/>
      <c r="I684" s="536"/>
      <c r="J684" s="536"/>
      <c r="K684" s="585"/>
    </row>
    <row r="685" spans="2:19" ht="53.25" customHeight="1">
      <c r="B685" s="584" t="s">
        <v>56005</v>
      </c>
      <c r="C685" s="399" t="s">
        <v>17404</v>
      </c>
      <c r="D685" s="697" t="str">
        <f>VLOOKUP(C685,'EMOP 04-2022'!A:J,2,0)</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E685" s="697"/>
      <c r="F685" s="697"/>
      <c r="G685" s="697"/>
      <c r="H685" s="697"/>
      <c r="I685" s="697"/>
      <c r="J685" s="452" t="str">
        <f>VLOOKUP(C685,'EMOP 04-2022'!A:J,9,0)</f>
        <v>M2</v>
      </c>
      <c r="K685" s="585">
        <f>I687</f>
        <v>1335.4</v>
      </c>
    </row>
    <row r="686" spans="2:19" s="478" customFormat="1" ht="15" customHeight="1">
      <c r="B686" s="584"/>
      <c r="C686" s="399"/>
      <c r="D686" s="67"/>
      <c r="E686" s="540" t="s">
        <v>55938</v>
      </c>
      <c r="F686" s="484" t="s">
        <v>73</v>
      </c>
      <c r="G686" s="704" t="s">
        <v>57017</v>
      </c>
      <c r="H686" s="704"/>
      <c r="I686" s="537" t="s">
        <v>71</v>
      </c>
      <c r="J686" s="452"/>
      <c r="K686" s="585"/>
    </row>
    <row r="687" spans="2:19" s="478" customFormat="1" ht="15" customHeight="1">
      <c r="B687" s="584"/>
      <c r="C687" s="399"/>
      <c r="D687" s="67" t="s">
        <v>57018</v>
      </c>
      <c r="E687" s="67">
        <f>45+40+45+40</f>
        <v>170</v>
      </c>
      <c r="F687" s="67">
        <v>9</v>
      </c>
      <c r="G687" s="705">
        <f>(27.8*3.5)*2</f>
        <v>194.6</v>
      </c>
      <c r="H687" s="705"/>
      <c r="I687" s="67">
        <f>TRUNC(E687*F687,2)-G687</f>
        <v>1335.4</v>
      </c>
      <c r="J687" s="452"/>
      <c r="K687" s="585"/>
    </row>
    <row r="688" spans="2:19" s="478" customFormat="1" ht="15" customHeight="1">
      <c r="B688" s="584"/>
      <c r="C688" s="399"/>
      <c r="D688" s="544"/>
      <c r="E688" s="544"/>
      <c r="F688" s="544"/>
      <c r="G688" s="508"/>
      <c r="H688" s="508"/>
      <c r="I688" s="508"/>
      <c r="J688" s="452"/>
      <c r="K688" s="585"/>
    </row>
    <row r="689" spans="2:11" s="478" customFormat="1" ht="34.5" customHeight="1">
      <c r="B689" s="584" t="s">
        <v>57021</v>
      </c>
      <c r="C689" s="399" t="s">
        <v>11451</v>
      </c>
      <c r="D689" s="697" t="str">
        <f>VLOOKUP(C689,'EMOP 04-2022'!A:J,2,0)</f>
        <v>VENEZIANA VERTICAL(BRISE SOLEIL)DE CHAPA DE ALUMINIO,COM 1,2MM DE ESPESSURA,FIXADO EM CANTONEIRAS DE ACO APARAFUSADAS,EMEDIDA PELA AREA COLOCADA.FORNECIMENTO E COLOCACAO</v>
      </c>
      <c r="E689" s="697"/>
      <c r="F689" s="697"/>
      <c r="G689" s="697"/>
      <c r="H689" s="697"/>
      <c r="I689" s="697"/>
      <c r="J689" s="452" t="str">
        <f>VLOOKUP(C689,'EMOP 04-2022'!A:J,9,0)</f>
        <v>M2</v>
      </c>
      <c r="K689" s="585">
        <f>H692</f>
        <v>194.6</v>
      </c>
    </row>
    <row r="690" spans="2:11" s="478" customFormat="1" ht="15" customHeight="1">
      <c r="B690" s="584"/>
      <c r="C690" s="399"/>
      <c r="D690" s="544"/>
      <c r="E690" s="544"/>
      <c r="F690" s="544"/>
      <c r="G690" s="508"/>
      <c r="H690" s="508"/>
      <c r="I690" s="508"/>
      <c r="J690" s="452"/>
      <c r="K690" s="585"/>
    </row>
    <row r="691" spans="2:11" s="478" customFormat="1" ht="15" customHeight="1">
      <c r="B691" s="584"/>
      <c r="C691" s="399"/>
      <c r="D691" s="67" t="s">
        <v>55936</v>
      </c>
      <c r="E691" s="540" t="s">
        <v>55938</v>
      </c>
      <c r="F691" s="484" t="s">
        <v>73</v>
      </c>
      <c r="G691" s="484" t="s">
        <v>57019</v>
      </c>
      <c r="H691" s="537" t="s">
        <v>71</v>
      </c>
      <c r="I691" s="508"/>
      <c r="J691" s="452"/>
      <c r="K691" s="585"/>
    </row>
    <row r="692" spans="2:11" s="478" customFormat="1" ht="15" customHeight="1">
      <c r="B692" s="584"/>
      <c r="C692" s="399"/>
      <c r="D692" s="67" t="s">
        <v>57020</v>
      </c>
      <c r="E692" s="67">
        <v>27.8</v>
      </c>
      <c r="F692" s="67">
        <v>3.5</v>
      </c>
      <c r="G692" s="484">
        <v>2</v>
      </c>
      <c r="H692" s="67">
        <f>TRUNC(E692*F692*G692,2)</f>
        <v>194.6</v>
      </c>
      <c r="I692" s="508"/>
      <c r="J692" s="452"/>
      <c r="K692" s="585"/>
    </row>
    <row r="693" spans="2:11" s="478" customFormat="1" ht="15" customHeight="1">
      <c r="B693" s="584"/>
      <c r="C693" s="399"/>
      <c r="D693" s="544"/>
      <c r="E693" s="544"/>
      <c r="F693" s="544"/>
      <c r="G693" s="508"/>
      <c r="H693" s="508"/>
      <c r="I693" s="508"/>
      <c r="J693" s="452"/>
      <c r="K693" s="585"/>
    </row>
    <row r="694" spans="2:11" ht="29.25" customHeight="1">
      <c r="B694" s="584" t="s">
        <v>57035</v>
      </c>
      <c r="C694" s="399" t="s">
        <v>27445</v>
      </c>
      <c r="D694" s="702" t="str">
        <f>VLOOKUP(C694,'SINAPI 04-2022'!A:D,2,0)</f>
        <v>CALHA EM CHAPA DE AÇO GALVANIZADO NÚMERO 24, DESENVOLVIMENTO DE 100 CM, INCLUSO TRANSPORTE VERTICAL. AF_07/2019</v>
      </c>
      <c r="E694" s="702"/>
      <c r="F694" s="702"/>
      <c r="G694" s="702"/>
      <c r="H694" s="702"/>
      <c r="I694" s="702"/>
      <c r="J694" s="484" t="str">
        <f>VLOOKUP(C694,'SINAPI 04-2022'!A:D,3,0)</f>
        <v>M</v>
      </c>
      <c r="K694" s="585">
        <f>F697</f>
        <v>90</v>
      </c>
    </row>
    <row r="695" spans="2:11" ht="15" customHeight="1">
      <c r="B695" s="584"/>
      <c r="C695" s="399"/>
      <c r="D695" s="516"/>
      <c r="E695" s="516"/>
      <c r="F695" s="534"/>
      <c r="G695" s="534"/>
      <c r="H695" s="534"/>
      <c r="I695" s="534"/>
      <c r="J695" s="484"/>
      <c r="K695" s="585"/>
    </row>
    <row r="696" spans="2:11" s="478" customFormat="1" ht="15" customHeight="1">
      <c r="B696" s="584"/>
      <c r="C696" s="399"/>
      <c r="D696" s="516" t="s">
        <v>55938</v>
      </c>
      <c r="E696" s="516" t="s">
        <v>57022</v>
      </c>
      <c r="F696" s="516" t="s">
        <v>71</v>
      </c>
      <c r="G696" s="534"/>
      <c r="H696" s="534"/>
      <c r="I696" s="534"/>
      <c r="J696" s="484"/>
      <c r="K696" s="585"/>
    </row>
    <row r="697" spans="2:11" s="478" customFormat="1" ht="15" customHeight="1">
      <c r="B697" s="584"/>
      <c r="C697" s="399"/>
      <c r="D697" s="516">
        <v>45</v>
      </c>
      <c r="E697" s="516">
        <v>2</v>
      </c>
      <c r="F697" s="516">
        <f>D697*E697</f>
        <v>90</v>
      </c>
      <c r="G697" s="534"/>
      <c r="H697" s="534"/>
      <c r="I697" s="534"/>
      <c r="J697" s="484"/>
      <c r="K697" s="585"/>
    </row>
    <row r="698" spans="2:11" s="478" customFormat="1" ht="15" customHeight="1">
      <c r="B698" s="584"/>
      <c r="C698" s="399"/>
      <c r="D698" s="516"/>
      <c r="E698" s="516"/>
      <c r="F698" s="534"/>
      <c r="G698" s="534"/>
      <c r="H698" s="534"/>
      <c r="I698" s="534"/>
      <c r="J698" s="484"/>
      <c r="K698" s="585"/>
    </row>
    <row r="699" spans="2:11" s="478" customFormat="1" ht="32.25" customHeight="1">
      <c r="B699" s="584" t="s">
        <v>62759</v>
      </c>
      <c r="C699" s="521" t="s">
        <v>28683</v>
      </c>
      <c r="D699" s="702" t="str">
        <f>VLOOKUP(C699,'SINAPI 04-2022'!A:D,2,0)</f>
        <v>TUBO PVC, SÉRIE R, ÁGUA PLUVIAL, DN 100 MM, FORNECIDO E INSTALADO EM CONDUTORES VERTICAIS DE ÁGUAS PLUVIAIS. AF_12/2014</v>
      </c>
      <c r="E699" s="702"/>
      <c r="F699" s="702"/>
      <c r="G699" s="702"/>
      <c r="H699" s="702"/>
      <c r="I699" s="702"/>
      <c r="J699" s="484" t="str">
        <f>VLOOKUP(C699,'SINAPI 04-2022'!A:D,3,0)</f>
        <v>M</v>
      </c>
      <c r="K699" s="585">
        <f>F703</f>
        <v>32</v>
      </c>
    </row>
    <row r="700" spans="2:11" s="478" customFormat="1" ht="15" customHeight="1">
      <c r="B700" s="584"/>
      <c r="C700" s="399"/>
      <c r="D700" s="516"/>
      <c r="E700" s="516"/>
      <c r="F700" s="534"/>
      <c r="G700" s="534"/>
      <c r="H700" s="534"/>
      <c r="I700" s="534"/>
      <c r="J700" s="484"/>
      <c r="K700" s="585"/>
    </row>
    <row r="701" spans="2:11" s="478" customFormat="1" ht="15" customHeight="1">
      <c r="B701" s="584"/>
      <c r="C701" s="399"/>
      <c r="D701" s="703" t="s">
        <v>62760</v>
      </c>
      <c r="E701" s="703"/>
      <c r="F701" s="703"/>
      <c r="G701" s="703"/>
      <c r="H701" s="534"/>
      <c r="I701" s="534"/>
      <c r="J701" s="484"/>
      <c r="K701" s="585"/>
    </row>
    <row r="702" spans="2:11" s="478" customFormat="1" ht="15" customHeight="1">
      <c r="B702" s="584"/>
      <c r="C702" s="399"/>
      <c r="D702" s="522" t="s">
        <v>62761</v>
      </c>
      <c r="E702" s="522" t="s">
        <v>74</v>
      </c>
      <c r="F702" s="523" t="s">
        <v>71</v>
      </c>
      <c r="G702" s="524"/>
      <c r="H702" s="534"/>
      <c r="I702" s="534"/>
      <c r="J702" s="484"/>
      <c r="K702" s="585"/>
    </row>
    <row r="703" spans="2:11" s="478" customFormat="1" ht="15" customHeight="1">
      <c r="B703" s="584"/>
      <c r="C703" s="399"/>
      <c r="D703" s="525">
        <v>8</v>
      </c>
      <c r="E703" s="525">
        <v>4</v>
      </c>
      <c r="F703" s="526">
        <f>TRUNC(D703*E703,2)</f>
        <v>32</v>
      </c>
      <c r="G703" s="524"/>
      <c r="H703" s="534"/>
      <c r="I703" s="534"/>
      <c r="J703" s="484"/>
      <c r="K703" s="585"/>
    </row>
    <row r="704" spans="2:11" s="478" customFormat="1" ht="15" customHeight="1">
      <c r="B704" s="584"/>
      <c r="C704" s="399"/>
      <c r="D704" s="516"/>
      <c r="E704" s="516"/>
      <c r="F704" s="534"/>
      <c r="G704" s="534"/>
      <c r="H704" s="534"/>
      <c r="I704" s="534"/>
      <c r="J704" s="484"/>
      <c r="K704" s="585"/>
    </row>
    <row r="705" spans="2:11" ht="15" customHeight="1">
      <c r="B705" s="584"/>
      <c r="C705" s="399"/>
      <c r="D705" s="516"/>
      <c r="E705" s="516"/>
      <c r="F705" s="534"/>
      <c r="G705" s="534"/>
      <c r="H705" s="534"/>
      <c r="I705" s="534"/>
      <c r="J705" s="484"/>
      <c r="K705" s="585"/>
    </row>
    <row r="706" spans="2:11" ht="15" customHeight="1">
      <c r="B706" s="698" t="s">
        <v>55947</v>
      </c>
      <c r="C706" s="699"/>
      <c r="D706" s="699"/>
      <c r="E706" s="700"/>
      <c r="F706" s="700"/>
      <c r="G706" s="700"/>
      <c r="H706" s="700"/>
      <c r="I706" s="700"/>
      <c r="J706" s="700"/>
      <c r="K706" s="701"/>
    </row>
    <row r="707" spans="2:11" ht="37.5" customHeight="1">
      <c r="B707" s="584" t="s">
        <v>56007</v>
      </c>
      <c r="C707" s="399" t="s">
        <v>12559</v>
      </c>
      <c r="D707" s="697" t="str">
        <f>VLOOKUP(C707,'EMOP 04-2022'!A:J,2,0)</f>
        <v>PORTA DE MADEIRA DE LEI EM COMPENSADO DE 70X210X3,5CM,FOLHEADA NAS 2 FACES,ADUELA DE 13X3CM E ALIZARES DE 5X2CM,EXCLUSIVE FERRAGENS.FORNECIMENTO E COLOCACAO</v>
      </c>
      <c r="E707" s="697"/>
      <c r="F707" s="697"/>
      <c r="G707" s="697"/>
      <c r="H707" s="697"/>
      <c r="I707" s="697"/>
      <c r="J707" s="452" t="str">
        <f>VLOOKUP(C707,'EMOP 04-2022'!A:J,9,0)</f>
        <v>UN</v>
      </c>
      <c r="K707" s="585">
        <f>E712</f>
        <v>2</v>
      </c>
    </row>
    <row r="708" spans="2:11" s="478" customFormat="1" ht="15" customHeight="1">
      <c r="B708" s="584"/>
      <c r="C708" s="399"/>
      <c r="D708" s="508"/>
      <c r="E708" s="508"/>
      <c r="F708" s="508"/>
      <c r="G708" s="508"/>
      <c r="H708" s="508"/>
      <c r="I708" s="508"/>
      <c r="J708" s="452"/>
      <c r="K708" s="585"/>
    </row>
    <row r="709" spans="2:11" s="478" customFormat="1" ht="15" customHeight="1">
      <c r="B709" s="584"/>
      <c r="C709" s="399"/>
      <c r="D709" s="484" t="s">
        <v>55936</v>
      </c>
      <c r="E709" s="484" t="s">
        <v>74</v>
      </c>
      <c r="F709" s="508"/>
      <c r="G709" s="508"/>
      <c r="H709" s="508"/>
      <c r="I709" s="508"/>
      <c r="J709" s="452"/>
      <c r="K709" s="585"/>
    </row>
    <row r="710" spans="2:11" s="478" customFormat="1" ht="15" customHeight="1">
      <c r="B710" s="584"/>
      <c r="C710" s="399"/>
      <c r="D710" s="508" t="s">
        <v>55963</v>
      </c>
      <c r="E710" s="544">
        <v>1</v>
      </c>
      <c r="F710" s="508"/>
      <c r="G710" s="508"/>
      <c r="H710" s="508"/>
      <c r="I710" s="508"/>
      <c r="J710" s="452"/>
      <c r="K710" s="585"/>
    </row>
    <row r="711" spans="2:11" s="478" customFormat="1" ht="15" customHeight="1">
      <c r="B711" s="584"/>
      <c r="C711" s="399"/>
      <c r="D711" s="508" t="s">
        <v>55966</v>
      </c>
      <c r="E711" s="544">
        <v>1</v>
      </c>
      <c r="F711" s="508"/>
      <c r="G711" s="508"/>
      <c r="H711" s="508"/>
      <c r="I711" s="508"/>
      <c r="J711" s="452"/>
      <c r="K711" s="585"/>
    </row>
    <row r="712" spans="2:11" s="478" customFormat="1" ht="15" customHeight="1">
      <c r="B712" s="584"/>
      <c r="C712" s="399"/>
      <c r="D712" s="484" t="s">
        <v>71</v>
      </c>
      <c r="E712" s="544">
        <f>SUM(E710:E711)</f>
        <v>2</v>
      </c>
      <c r="F712" s="508"/>
      <c r="G712" s="508"/>
      <c r="H712" s="508"/>
      <c r="I712" s="508"/>
      <c r="J712" s="452"/>
      <c r="K712" s="585"/>
    </row>
    <row r="713" spans="2:11" s="478" customFormat="1" ht="15" customHeight="1">
      <c r="B713" s="584"/>
      <c r="C713" s="399"/>
      <c r="D713" s="508"/>
      <c r="E713" s="508"/>
      <c r="F713" s="508"/>
      <c r="G713" s="508"/>
      <c r="H713" s="508"/>
      <c r="I713" s="508"/>
      <c r="J713" s="452"/>
      <c r="K713" s="585"/>
    </row>
    <row r="714" spans="2:11" s="478" customFormat="1" ht="15" customHeight="1">
      <c r="B714" s="584"/>
      <c r="C714" s="399"/>
      <c r="D714" s="508"/>
      <c r="E714" s="508"/>
      <c r="F714" s="508"/>
      <c r="G714" s="508"/>
      <c r="H714" s="508"/>
      <c r="I714" s="508"/>
      <c r="J714" s="452"/>
      <c r="K714" s="585"/>
    </row>
    <row r="715" spans="2:11" ht="32.25" customHeight="1">
      <c r="B715" s="584" t="s">
        <v>56008</v>
      </c>
      <c r="C715" s="399" t="s">
        <v>12557</v>
      </c>
      <c r="D715" s="697" t="str">
        <f>VLOOKUP(C715,'EMOP 04-2022'!A:J,2,0)</f>
        <v>PORTA DE MADEIRA DE LEI EM COMPENSADO DE 80X210X3,5CM FOLHEADA NAS 2 FACES,ADUELA DE 13X3CM E ALIZARES DE 5X2CM,EXCLUSIVE FERRAGENS.FORNECIMENTO E COLOCACAO</v>
      </c>
      <c r="E715" s="697"/>
      <c r="F715" s="697"/>
      <c r="G715" s="697"/>
      <c r="H715" s="697"/>
      <c r="I715" s="697"/>
      <c r="J715" s="452" t="str">
        <f>VLOOKUP(C715,'EMOP 04-2022'!A:J,9,0)</f>
        <v>UN</v>
      </c>
      <c r="K715" s="585">
        <f>E724</f>
        <v>6</v>
      </c>
    </row>
    <row r="716" spans="2:11" s="478" customFormat="1" ht="14.25" customHeight="1">
      <c r="B716" s="584"/>
      <c r="C716" s="399"/>
      <c r="D716" s="508"/>
      <c r="E716" s="508"/>
      <c r="F716" s="508"/>
      <c r="G716" s="508"/>
      <c r="H716" s="508"/>
      <c r="I716" s="508"/>
      <c r="J716" s="452"/>
      <c r="K716" s="585"/>
    </row>
    <row r="717" spans="2:11" s="478" customFormat="1" ht="14.25" customHeight="1">
      <c r="B717" s="584"/>
      <c r="C717" s="399"/>
      <c r="D717" s="484" t="s">
        <v>55936</v>
      </c>
      <c r="E717" s="484" t="s">
        <v>74</v>
      </c>
      <c r="F717" s="508"/>
      <c r="G717" s="508"/>
      <c r="H717" s="508"/>
      <c r="I717" s="508"/>
      <c r="J717" s="452"/>
      <c r="K717" s="585"/>
    </row>
    <row r="718" spans="2:11" s="478" customFormat="1" ht="14.25" customHeight="1">
      <c r="B718" s="584"/>
      <c r="C718" s="399"/>
      <c r="D718" s="484" t="s">
        <v>55954</v>
      </c>
      <c r="E718" s="544">
        <v>1</v>
      </c>
      <c r="F718" s="508"/>
      <c r="G718" s="508"/>
      <c r="H718" s="508"/>
      <c r="I718" s="508"/>
      <c r="J718" s="452"/>
      <c r="K718" s="585"/>
    </row>
    <row r="719" spans="2:11" s="478" customFormat="1" ht="14.25" customHeight="1">
      <c r="B719" s="584"/>
      <c r="C719" s="399"/>
      <c r="D719" s="484" t="s">
        <v>55955</v>
      </c>
      <c r="E719" s="544">
        <v>1</v>
      </c>
      <c r="F719" s="508"/>
      <c r="G719" s="508"/>
      <c r="H719" s="508"/>
      <c r="I719" s="508"/>
      <c r="J719" s="452"/>
      <c r="K719" s="585"/>
    </row>
    <row r="720" spans="2:11" s="478" customFormat="1" ht="14.25" customHeight="1">
      <c r="B720" s="584"/>
      <c r="C720" s="399"/>
      <c r="D720" s="484" t="s">
        <v>55956</v>
      </c>
      <c r="E720" s="544">
        <v>1</v>
      </c>
      <c r="F720" s="508"/>
      <c r="G720" s="508"/>
      <c r="H720" s="508"/>
      <c r="I720" s="508"/>
      <c r="J720" s="452"/>
      <c r="K720" s="585"/>
    </row>
    <row r="721" spans="2:11" s="478" customFormat="1" ht="14.25" customHeight="1">
      <c r="B721" s="584"/>
      <c r="C721" s="399"/>
      <c r="D721" s="484" t="s">
        <v>55960</v>
      </c>
      <c r="E721" s="544">
        <v>1</v>
      </c>
      <c r="F721" s="508"/>
      <c r="G721" s="508"/>
      <c r="H721" s="508"/>
      <c r="I721" s="508"/>
      <c r="J721" s="452"/>
      <c r="K721" s="585"/>
    </row>
    <row r="722" spans="2:11" s="478" customFormat="1" ht="14.25" customHeight="1">
      <c r="B722" s="584"/>
      <c r="C722" s="399"/>
      <c r="D722" s="484" t="s">
        <v>55957</v>
      </c>
      <c r="E722" s="544">
        <v>1</v>
      </c>
      <c r="F722" s="508"/>
      <c r="G722" s="508"/>
      <c r="H722" s="508"/>
      <c r="I722" s="508"/>
      <c r="J722" s="452"/>
      <c r="K722" s="585"/>
    </row>
    <row r="723" spans="2:11" s="478" customFormat="1" ht="14.25" customHeight="1">
      <c r="B723" s="584"/>
      <c r="C723" s="399"/>
      <c r="D723" s="484" t="s">
        <v>55961</v>
      </c>
      <c r="E723" s="544">
        <v>1</v>
      </c>
      <c r="F723" s="508"/>
      <c r="G723" s="508"/>
      <c r="H723" s="508"/>
      <c r="I723" s="508"/>
      <c r="J723" s="452"/>
      <c r="K723" s="585"/>
    </row>
    <row r="724" spans="2:11" s="478" customFormat="1" ht="14.25" customHeight="1">
      <c r="B724" s="584"/>
      <c r="C724" s="399"/>
      <c r="D724" s="484" t="s">
        <v>71</v>
      </c>
      <c r="E724" s="544">
        <f>SUM(E718:E723)</f>
        <v>6</v>
      </c>
      <c r="F724" s="508"/>
      <c r="G724" s="508"/>
      <c r="H724" s="508"/>
      <c r="I724" s="508"/>
      <c r="J724" s="452"/>
      <c r="K724" s="585"/>
    </row>
    <row r="725" spans="2:11" s="478" customFormat="1" ht="14.25" customHeight="1">
      <c r="B725" s="584"/>
      <c r="C725" s="399"/>
      <c r="D725" s="508"/>
      <c r="E725" s="508"/>
      <c r="F725" s="508"/>
      <c r="G725" s="508"/>
      <c r="H725" s="508"/>
      <c r="I725" s="508"/>
      <c r="J725" s="452"/>
      <c r="K725" s="585"/>
    </row>
    <row r="726" spans="2:11" s="478" customFormat="1" ht="14.25" customHeight="1">
      <c r="B726" s="584"/>
      <c r="C726" s="399"/>
      <c r="D726" s="508"/>
      <c r="E726" s="508"/>
      <c r="F726" s="508"/>
      <c r="G726" s="508"/>
      <c r="H726" s="508"/>
      <c r="I726" s="508"/>
      <c r="J726" s="452"/>
      <c r="K726" s="585"/>
    </row>
    <row r="727" spans="2:11" ht="30" customHeight="1">
      <c r="B727" s="584" t="s">
        <v>56009</v>
      </c>
      <c r="C727" s="399" t="s">
        <v>12553</v>
      </c>
      <c r="D727" s="697" t="str">
        <f>VLOOKUP(C727,'EMOP 04-2022'!A:J,2,0)</f>
        <v>PORTA DE MADEIRA DE LEI EM COMPENSADO DE 100X210X3,5CM,FOLHEADA NAS 2 FACES,ADUELA DE 13X3CM E ALIZARES DE 5X2CM,EXCLUSIVE FERRAGENS.FORNECIMENTO E COLOCACAO</v>
      </c>
      <c r="E727" s="697"/>
      <c r="F727" s="697"/>
      <c r="G727" s="697"/>
      <c r="H727" s="697"/>
      <c r="I727" s="697"/>
      <c r="J727" s="452" t="str">
        <f>VLOOKUP(C727,'EMOP 04-2022'!A:J,9,0)</f>
        <v>UN</v>
      </c>
      <c r="K727" s="585">
        <f>E734</f>
        <v>4</v>
      </c>
    </row>
    <row r="728" spans="2:11" s="478" customFormat="1" ht="15" customHeight="1">
      <c r="B728" s="584"/>
      <c r="C728" s="399"/>
      <c r="D728" s="508"/>
      <c r="E728" s="508"/>
      <c r="F728" s="508"/>
      <c r="G728" s="508"/>
      <c r="H728" s="508"/>
      <c r="I728" s="508"/>
      <c r="J728" s="452"/>
      <c r="K728" s="585"/>
    </row>
    <row r="729" spans="2:11" s="478" customFormat="1" ht="15" customHeight="1">
      <c r="B729" s="584"/>
      <c r="C729" s="399"/>
      <c r="D729" s="484" t="s">
        <v>55936</v>
      </c>
      <c r="E729" s="484" t="s">
        <v>74</v>
      </c>
      <c r="F729" s="508"/>
      <c r="G729" s="508"/>
      <c r="H729" s="508"/>
      <c r="I729" s="508"/>
      <c r="J729" s="452"/>
      <c r="K729" s="585"/>
    </row>
    <row r="730" spans="2:11" s="478" customFormat="1" ht="15" customHeight="1">
      <c r="B730" s="584"/>
      <c r="C730" s="399"/>
      <c r="D730" s="508" t="s">
        <v>55964</v>
      </c>
      <c r="E730" s="544">
        <v>1</v>
      </c>
      <c r="F730" s="484"/>
      <c r="G730" s="484"/>
      <c r="H730" s="484"/>
      <c r="I730" s="484"/>
      <c r="J730" s="452"/>
      <c r="K730" s="585"/>
    </row>
    <row r="731" spans="2:11" s="478" customFormat="1" ht="15" customHeight="1">
      <c r="B731" s="584"/>
      <c r="C731" s="399"/>
      <c r="D731" s="508" t="s">
        <v>55965</v>
      </c>
      <c r="E731" s="544">
        <v>1</v>
      </c>
      <c r="F731" s="508"/>
      <c r="G731" s="508"/>
      <c r="H731" s="508"/>
      <c r="I731" s="508"/>
      <c r="J731" s="452"/>
      <c r="K731" s="585"/>
    </row>
    <row r="732" spans="2:11" s="478" customFormat="1" ht="15" customHeight="1">
      <c r="B732" s="584"/>
      <c r="C732" s="399"/>
      <c r="D732" s="508" t="s">
        <v>55958</v>
      </c>
      <c r="E732" s="544">
        <v>1</v>
      </c>
      <c r="F732" s="508"/>
      <c r="G732" s="508"/>
      <c r="H732" s="508"/>
      <c r="I732" s="508"/>
      <c r="J732" s="452"/>
      <c r="K732" s="585"/>
    </row>
    <row r="733" spans="2:11" s="478" customFormat="1" ht="15" customHeight="1">
      <c r="B733" s="584"/>
      <c r="C733" s="399"/>
      <c r="D733" s="508" t="s">
        <v>55959</v>
      </c>
      <c r="E733" s="544">
        <v>1</v>
      </c>
      <c r="F733" s="508"/>
      <c r="G733" s="508"/>
      <c r="H733" s="508"/>
      <c r="I733" s="508"/>
      <c r="J733" s="452"/>
      <c r="K733" s="585"/>
    </row>
    <row r="734" spans="2:11" s="478" customFormat="1" ht="15" customHeight="1">
      <c r="B734" s="584"/>
      <c r="C734" s="399"/>
      <c r="D734" s="484" t="s">
        <v>71</v>
      </c>
      <c r="E734" s="544">
        <f>SUM(E730:E733)</f>
        <v>4</v>
      </c>
      <c r="F734" s="508"/>
      <c r="G734" s="508"/>
      <c r="H734" s="508"/>
      <c r="I734" s="508"/>
      <c r="J734" s="452"/>
      <c r="K734" s="585"/>
    </row>
    <row r="735" spans="2:11" s="478" customFormat="1" ht="15" customHeight="1">
      <c r="B735" s="584"/>
      <c r="C735" s="399"/>
      <c r="D735" s="508"/>
      <c r="E735" s="544"/>
      <c r="F735" s="508"/>
      <c r="G735" s="508"/>
      <c r="H735" s="508"/>
      <c r="I735" s="508"/>
      <c r="J735" s="452"/>
      <c r="K735" s="585"/>
    </row>
    <row r="736" spans="2:11" ht="36.75" customHeight="1">
      <c r="B736" s="584" t="s">
        <v>56010</v>
      </c>
      <c r="C736" s="399" t="s">
        <v>41890</v>
      </c>
      <c r="D736" s="697" t="str">
        <f>VLOOKUP(C736,'EMOP 04-2022'!A:J,2,0)</f>
        <v>PORTA DE MADEIRA DE LEI EM COMPENSADO,DE 200X210X3,5CM,COM DUAS FOLHAS,FOLHEADA NAS 2 FACES,ADUELAS DE 13X3CM E ALIZARES DE 5X2CM,EXCLUSIVE FERRAGENS.FORNECIMENTO E COLOCACAO</v>
      </c>
      <c r="E736" s="697"/>
      <c r="F736" s="697"/>
      <c r="G736" s="697"/>
      <c r="H736" s="697"/>
      <c r="I736" s="697"/>
      <c r="J736" s="452" t="str">
        <f>VLOOKUP(C736,'EMOP 04-2022'!A:J,9,0)</f>
        <v>UN</v>
      </c>
      <c r="K736" s="585">
        <f>E739</f>
        <v>1</v>
      </c>
    </row>
    <row r="737" spans="2:11" s="478" customFormat="1" ht="15" customHeight="1">
      <c r="B737" s="584"/>
      <c r="C737" s="399"/>
      <c r="D737" s="484" t="s">
        <v>55936</v>
      </c>
      <c r="E737" s="484" t="s">
        <v>74</v>
      </c>
      <c r="F737" s="508"/>
      <c r="G737" s="508"/>
      <c r="H737" s="508"/>
      <c r="I737" s="508"/>
      <c r="J737" s="452"/>
      <c r="K737" s="585"/>
    </row>
    <row r="738" spans="2:11" s="478" customFormat="1" ht="15" customHeight="1">
      <c r="B738" s="584"/>
      <c r="C738" s="399"/>
      <c r="D738" s="484" t="s">
        <v>55962</v>
      </c>
      <c r="E738" s="544">
        <v>1</v>
      </c>
      <c r="F738" s="508"/>
      <c r="G738" s="508"/>
      <c r="H738" s="508"/>
      <c r="I738" s="508"/>
      <c r="J738" s="452"/>
      <c r="K738" s="585"/>
    </row>
    <row r="739" spans="2:11" s="478" customFormat="1" ht="15" customHeight="1">
      <c r="B739" s="584"/>
      <c r="C739" s="399"/>
      <c r="D739" s="484" t="s">
        <v>71</v>
      </c>
      <c r="E739" s="544">
        <f>SUM(E738:E738)</f>
        <v>1</v>
      </c>
      <c r="F739" s="508"/>
      <c r="G739" s="508"/>
      <c r="H739" s="508"/>
      <c r="I739" s="508"/>
      <c r="J739" s="452"/>
      <c r="K739" s="585"/>
    </row>
    <row r="740" spans="2:11" s="478" customFormat="1" ht="15" customHeight="1">
      <c r="B740" s="584"/>
      <c r="C740" s="399"/>
      <c r="D740" s="508"/>
      <c r="E740" s="508"/>
      <c r="F740" s="508"/>
      <c r="G740" s="508"/>
      <c r="H740" s="508"/>
      <c r="I740" s="508"/>
      <c r="J740" s="452"/>
      <c r="K740" s="585"/>
    </row>
    <row r="741" spans="2:11" ht="45" customHeight="1">
      <c r="B741" s="584" t="s">
        <v>56011</v>
      </c>
      <c r="C741" s="399" t="s">
        <v>12088</v>
      </c>
      <c r="D741" s="697" t="str">
        <f>VLOOKUP(C741,'EMOP 04-2022'!A:J,2,0)</f>
        <v>PORTA DE CHAPA DE FERRO GALVANIZADO Nº18 ENQUADRADA EM ESTRUTURA DE TUBOS DE FERRO GALVANIZADO DE 1.1/2",C/2,50 A 3,00MDE ALTURA E AREA DE 6,00 A 9,00M2, EM 2 FOLHAS, INCLUSIVE FECHO PARA COLOCACAO DE CADEADO,EXCLUSIVE ESTE.FORNECIMENTO ECOLOCACAO</v>
      </c>
      <c r="E741" s="697"/>
      <c r="F741" s="697"/>
      <c r="G741" s="697"/>
      <c r="H741" s="697"/>
      <c r="I741" s="697"/>
      <c r="J741" s="452" t="str">
        <f>VLOOKUP(C741,'EMOP 04-2022'!A:J,9,0)</f>
        <v>M2</v>
      </c>
      <c r="K741" s="585">
        <f>H743+H744</f>
        <v>14.280000000000001</v>
      </c>
    </row>
    <row r="742" spans="2:11" s="478" customFormat="1" ht="15" customHeight="1">
      <c r="B742" s="584"/>
      <c r="C742" s="399"/>
      <c r="D742" s="484" t="s">
        <v>55936</v>
      </c>
      <c r="E742" s="484" t="s">
        <v>55938</v>
      </c>
      <c r="F742" s="484" t="s">
        <v>73</v>
      </c>
      <c r="G742" s="484" t="s">
        <v>74</v>
      </c>
      <c r="H742" s="484" t="s">
        <v>71</v>
      </c>
      <c r="I742" s="508"/>
      <c r="J742" s="452"/>
      <c r="K742" s="585"/>
    </row>
    <row r="743" spans="2:11" s="478" customFormat="1" ht="15" customHeight="1">
      <c r="B743" s="584"/>
      <c r="C743" s="399"/>
      <c r="D743" s="484" t="s">
        <v>55967</v>
      </c>
      <c r="E743" s="544">
        <v>1.4</v>
      </c>
      <c r="F743" s="544">
        <v>2.1</v>
      </c>
      <c r="G743" s="544">
        <v>2</v>
      </c>
      <c r="H743" s="544">
        <f>E743*F743*G743</f>
        <v>5.88</v>
      </c>
      <c r="I743" s="508"/>
      <c r="J743" s="452"/>
      <c r="K743" s="585"/>
    </row>
    <row r="744" spans="2:11" s="478" customFormat="1" ht="15" customHeight="1">
      <c r="B744" s="584"/>
      <c r="C744" s="399"/>
      <c r="D744" s="484" t="s">
        <v>55967</v>
      </c>
      <c r="E744" s="544">
        <v>2</v>
      </c>
      <c r="F744" s="544">
        <v>2.1</v>
      </c>
      <c r="G744" s="544">
        <v>2</v>
      </c>
      <c r="H744" s="544">
        <f>E744*F744*G744</f>
        <v>8.4</v>
      </c>
      <c r="I744" s="508"/>
      <c r="J744" s="452"/>
      <c r="K744" s="585"/>
    </row>
    <row r="745" spans="2:11" s="478" customFormat="1" ht="15" customHeight="1">
      <c r="B745" s="584"/>
      <c r="C745" s="399"/>
      <c r="D745" s="508"/>
      <c r="E745" s="508"/>
      <c r="F745" s="508"/>
      <c r="G745" s="508"/>
      <c r="H745" s="508"/>
      <c r="I745" s="508"/>
      <c r="J745" s="452"/>
      <c r="K745" s="585"/>
    </row>
    <row r="746" spans="2:11" ht="66" customHeight="1">
      <c r="B746" s="584" t="s">
        <v>56012</v>
      </c>
      <c r="C746" s="399" t="s">
        <v>42455</v>
      </c>
      <c r="D746" s="697" t="str">
        <f>VLOOKUP(C746,'EMOP 04-2022'!A:J,2,0)</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E746" s="697"/>
      <c r="F746" s="697"/>
      <c r="G746" s="697"/>
      <c r="H746" s="697"/>
      <c r="I746" s="697"/>
      <c r="J746" s="452" t="str">
        <f>VLOOKUP(C746,'EMOP 04-2022'!A:J,9,0)</f>
        <v>UN</v>
      </c>
      <c r="K746" s="585">
        <f>E749</f>
        <v>4</v>
      </c>
    </row>
    <row r="747" spans="2:11" s="478" customFormat="1" ht="12.75" customHeight="1">
      <c r="B747" s="584"/>
      <c r="C747" s="399"/>
      <c r="D747" s="484" t="s">
        <v>55936</v>
      </c>
      <c r="E747" s="484" t="s">
        <v>74</v>
      </c>
      <c r="F747" s="508"/>
      <c r="G747" s="508"/>
      <c r="H747" s="508"/>
      <c r="I747" s="508"/>
      <c r="J747" s="452"/>
      <c r="K747" s="585"/>
    </row>
    <row r="748" spans="2:11" s="478" customFormat="1" ht="12.75" customHeight="1">
      <c r="B748" s="584"/>
      <c r="C748" s="399"/>
      <c r="D748" s="508" t="s">
        <v>55967</v>
      </c>
      <c r="E748" s="544">
        <v>4</v>
      </c>
      <c r="F748" s="508"/>
      <c r="G748" s="508"/>
      <c r="H748" s="508"/>
      <c r="I748" s="508"/>
      <c r="J748" s="452"/>
      <c r="K748" s="585"/>
    </row>
    <row r="749" spans="2:11" s="478" customFormat="1" ht="12.75" customHeight="1">
      <c r="B749" s="584"/>
      <c r="C749" s="399"/>
      <c r="D749" s="508" t="s">
        <v>71</v>
      </c>
      <c r="E749" s="544">
        <f>SUM(E748:E748)</f>
        <v>4</v>
      </c>
      <c r="F749" s="508"/>
      <c r="G749" s="508"/>
      <c r="H749" s="508"/>
      <c r="I749" s="508"/>
      <c r="J749" s="452"/>
      <c r="K749" s="585"/>
    </row>
    <row r="750" spans="2:11" s="478" customFormat="1" ht="12.75" customHeight="1">
      <c r="B750" s="584"/>
      <c r="C750" s="399"/>
      <c r="D750" s="508"/>
      <c r="E750" s="508"/>
      <c r="F750" s="508"/>
      <c r="G750" s="508"/>
      <c r="H750" s="508"/>
      <c r="I750" s="508"/>
      <c r="J750" s="452"/>
      <c r="K750" s="585"/>
    </row>
    <row r="751" spans="2:11" s="478" customFormat="1" ht="12.75" customHeight="1">
      <c r="B751" s="584"/>
      <c r="C751" s="399"/>
      <c r="D751" s="508"/>
      <c r="E751" s="508"/>
      <c r="F751" s="508"/>
      <c r="G751" s="508"/>
      <c r="H751" s="508"/>
      <c r="I751" s="508"/>
      <c r="J751" s="452"/>
      <c r="K751" s="585"/>
    </row>
    <row r="752" spans="2:11" ht="62.25" customHeight="1">
      <c r="B752" s="584" t="s">
        <v>56013</v>
      </c>
      <c r="C752" s="399" t="s">
        <v>12920</v>
      </c>
      <c r="D752" s="697" t="str">
        <f>VLOOKUP(C752,'EMOP 04-2022'!A:J,2,0)</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E752" s="697"/>
      <c r="F752" s="697"/>
      <c r="G752" s="697"/>
      <c r="H752" s="697"/>
      <c r="I752" s="697"/>
      <c r="J752" s="452" t="str">
        <f>VLOOKUP(C752,'EMOP 04-2022'!A:J,9,0)</f>
        <v>UN</v>
      </c>
      <c r="K752" s="585">
        <f>D754</f>
        <v>4</v>
      </c>
    </row>
    <row r="753" spans="2:15" s="478" customFormat="1" ht="15" customHeight="1">
      <c r="B753" s="584"/>
      <c r="C753" s="399"/>
      <c r="D753" s="508" t="s">
        <v>55971</v>
      </c>
      <c r="E753" s="508"/>
      <c r="F753" s="508"/>
      <c r="G753" s="508"/>
      <c r="H753" s="508"/>
      <c r="I753" s="508"/>
      <c r="J753" s="452"/>
      <c r="K753" s="585"/>
    </row>
    <row r="754" spans="2:15" s="478" customFormat="1" ht="15" customHeight="1">
      <c r="B754" s="584"/>
      <c r="C754" s="399"/>
      <c r="D754" s="544">
        <v>4</v>
      </c>
      <c r="E754" s="508"/>
      <c r="F754" s="508"/>
      <c r="G754" s="508"/>
      <c r="H754" s="508"/>
      <c r="I754" s="508"/>
      <c r="J754" s="452"/>
      <c r="K754" s="585"/>
    </row>
    <row r="755" spans="2:15" s="478" customFormat="1" ht="15" customHeight="1">
      <c r="B755" s="584"/>
      <c r="C755" s="399"/>
      <c r="D755" s="508"/>
      <c r="E755" s="508"/>
      <c r="F755" s="508"/>
      <c r="G755" s="508"/>
      <c r="H755" s="508"/>
      <c r="I755" s="508"/>
      <c r="J755" s="452"/>
      <c r="K755" s="585"/>
    </row>
    <row r="756" spans="2:15" ht="53.25" customHeight="1">
      <c r="B756" s="584" t="s">
        <v>56014</v>
      </c>
      <c r="C756" s="399" t="s">
        <v>12912</v>
      </c>
      <c r="D756" s="697" t="str">
        <f>VLOOKUP(C756,'EMOP 04-2022'!A:J,2,0)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E756" s="697"/>
      <c r="F756" s="697"/>
      <c r="G756" s="697"/>
      <c r="H756" s="697"/>
      <c r="I756" s="697"/>
      <c r="J756" s="452" t="str">
        <f>VLOOKUP(C756,'EMOP 04-2022'!A:J,9,0)</f>
        <v>UN</v>
      </c>
      <c r="K756" s="585">
        <f>D758</f>
        <v>23</v>
      </c>
    </row>
    <row r="757" spans="2:15" s="478" customFormat="1" ht="15" customHeight="1">
      <c r="B757" s="584"/>
      <c r="C757" s="399"/>
      <c r="D757" s="508" t="s">
        <v>55971</v>
      </c>
      <c r="E757" s="508"/>
      <c r="F757" s="508"/>
      <c r="G757" s="508"/>
      <c r="H757" s="508"/>
      <c r="I757" s="508"/>
      <c r="J757" s="452"/>
      <c r="K757" s="585"/>
    </row>
    <row r="758" spans="2:15" s="478" customFormat="1" ht="15" customHeight="1">
      <c r="B758" s="584"/>
      <c r="C758" s="399"/>
      <c r="D758" s="67">
        <f>K707+K715+K727+K736+K831</f>
        <v>23</v>
      </c>
      <c r="E758" s="508"/>
      <c r="F758" s="508"/>
      <c r="G758" s="508"/>
      <c r="H758" s="508"/>
      <c r="I758" s="508"/>
      <c r="J758" s="452"/>
      <c r="K758" s="585"/>
    </row>
    <row r="759" spans="2:15" s="478" customFormat="1" ht="15" customHeight="1">
      <c r="B759" s="584"/>
      <c r="C759" s="399"/>
      <c r="D759" s="508"/>
      <c r="E759" s="508"/>
      <c r="F759" s="508"/>
      <c r="G759" s="508"/>
      <c r="H759" s="508"/>
      <c r="I759" s="508"/>
      <c r="J759" s="452"/>
      <c r="K759" s="585"/>
    </row>
    <row r="760" spans="2:15" ht="49.5" customHeight="1">
      <c r="B760" s="584" t="s">
        <v>56015</v>
      </c>
      <c r="C760" s="399" t="s">
        <v>12414</v>
      </c>
      <c r="D760" s="697" t="str">
        <f>VLOOKUP(C760,'EMOP 04-2022'!A:J,2,0)</f>
        <v>JANELA BASCULANTE DE ALUMINIO ANODIZADO AO NATURAL,COM 1 ORDEM E BASCULA INFERIOR FIXA,EM PERFIS SERIE 28.FORNECIMENTO E COLOCACAO</v>
      </c>
      <c r="E760" s="697"/>
      <c r="F760" s="697"/>
      <c r="G760" s="697"/>
      <c r="H760" s="697"/>
      <c r="I760" s="697"/>
      <c r="J760" s="452" t="str">
        <f>VLOOKUP(C760,'EMOP 04-2022'!A:J,9,0)</f>
        <v>M2</v>
      </c>
      <c r="K760" s="585">
        <f>G777</f>
        <v>26.685000000000002</v>
      </c>
      <c r="N760" s="79"/>
      <c r="O760" s="386"/>
    </row>
    <row r="761" spans="2:15" s="478" customFormat="1" ht="13.5" customHeight="1">
      <c r="B761" s="584"/>
      <c r="C761" s="399"/>
      <c r="D761" s="484" t="s">
        <v>55936</v>
      </c>
      <c r="E761" s="484" t="s">
        <v>55938</v>
      </c>
      <c r="F761" s="484" t="s">
        <v>73</v>
      </c>
      <c r="G761" s="540" t="s">
        <v>75</v>
      </c>
      <c r="H761" s="534"/>
      <c r="I761" s="534"/>
      <c r="J761" s="452"/>
      <c r="K761" s="585"/>
      <c r="O761" s="386"/>
    </row>
    <row r="762" spans="2:15" s="478" customFormat="1" ht="13.5" customHeight="1">
      <c r="B762" s="584"/>
      <c r="C762" s="399"/>
      <c r="D762" s="508" t="s">
        <v>55954</v>
      </c>
      <c r="E762" s="544">
        <v>3.7</v>
      </c>
      <c r="F762" s="516">
        <v>0.9</v>
      </c>
      <c r="G762" s="516">
        <f>E762*F762</f>
        <v>3.33</v>
      </c>
      <c r="H762" s="534"/>
      <c r="I762" s="534"/>
      <c r="J762" s="452"/>
      <c r="K762" s="585"/>
      <c r="O762" s="386"/>
    </row>
    <row r="763" spans="2:15" s="478" customFormat="1" ht="13.5" customHeight="1">
      <c r="B763" s="584"/>
      <c r="C763" s="399"/>
      <c r="D763" s="508" t="s">
        <v>55955</v>
      </c>
      <c r="E763" s="544">
        <v>3.2</v>
      </c>
      <c r="F763" s="516">
        <v>0.9</v>
      </c>
      <c r="G763" s="516">
        <f t="shared" ref="G763:G776" si="19">E763*F763</f>
        <v>2.8800000000000003</v>
      </c>
      <c r="H763" s="534"/>
      <c r="I763" s="534"/>
      <c r="J763" s="452"/>
      <c r="K763" s="585"/>
      <c r="O763" s="386"/>
    </row>
    <row r="764" spans="2:15" s="478" customFormat="1" ht="13.5" customHeight="1">
      <c r="B764" s="584"/>
      <c r="C764" s="399"/>
      <c r="D764" s="508" t="s">
        <v>55956</v>
      </c>
      <c r="E764" s="544">
        <v>2.4500000000000002</v>
      </c>
      <c r="F764" s="516">
        <v>0.9</v>
      </c>
      <c r="G764" s="516">
        <f t="shared" si="19"/>
        <v>2.2050000000000001</v>
      </c>
      <c r="H764" s="534"/>
      <c r="I764" s="534"/>
      <c r="J764" s="452"/>
      <c r="K764" s="585"/>
      <c r="N764" s="501"/>
      <c r="O764" s="386"/>
    </row>
    <row r="765" spans="2:15" s="478" customFormat="1" ht="13.5" customHeight="1">
      <c r="B765" s="584"/>
      <c r="C765" s="399"/>
      <c r="D765" s="508" t="s">
        <v>55957</v>
      </c>
      <c r="E765" s="544">
        <v>5.8</v>
      </c>
      <c r="F765" s="516">
        <v>0.6</v>
      </c>
      <c r="G765" s="516">
        <f t="shared" si="19"/>
        <v>3.48</v>
      </c>
      <c r="H765" s="534"/>
      <c r="I765" s="534"/>
      <c r="J765" s="452"/>
      <c r="K765" s="585"/>
      <c r="N765" s="501"/>
      <c r="O765" s="386"/>
    </row>
    <row r="766" spans="2:15" s="478" customFormat="1" ht="13.5" customHeight="1">
      <c r="B766" s="584"/>
      <c r="C766" s="399"/>
      <c r="D766" s="508" t="s">
        <v>55958</v>
      </c>
      <c r="E766" s="516">
        <v>1.4</v>
      </c>
      <c r="F766" s="516">
        <v>0.6</v>
      </c>
      <c r="G766" s="516">
        <f t="shared" si="19"/>
        <v>0.84</v>
      </c>
      <c r="H766" s="534"/>
      <c r="I766" s="534"/>
      <c r="J766" s="452"/>
      <c r="K766" s="585"/>
      <c r="N766" s="501"/>
      <c r="O766" s="386"/>
    </row>
    <row r="767" spans="2:15" s="478" customFormat="1" ht="13.5" customHeight="1">
      <c r="B767" s="584"/>
      <c r="C767" s="399"/>
      <c r="D767" s="508" t="s">
        <v>55959</v>
      </c>
      <c r="E767" s="544">
        <v>1.4</v>
      </c>
      <c r="F767" s="516">
        <v>0.6</v>
      </c>
      <c r="G767" s="516">
        <f>E767*F767</f>
        <v>0.84</v>
      </c>
      <c r="H767" s="534"/>
      <c r="I767" s="534"/>
      <c r="J767" s="452"/>
      <c r="K767" s="585"/>
      <c r="N767" s="79"/>
      <c r="O767" s="386"/>
    </row>
    <row r="768" spans="2:15" s="478" customFormat="1" ht="13.5" customHeight="1">
      <c r="B768" s="584"/>
      <c r="C768" s="399"/>
      <c r="D768" s="508" t="s">
        <v>55960</v>
      </c>
      <c r="E768" s="544">
        <v>5.8</v>
      </c>
      <c r="F768" s="516">
        <v>0.6</v>
      </c>
      <c r="G768" s="516">
        <f>E768*F768</f>
        <v>3.48</v>
      </c>
      <c r="H768" s="534"/>
      <c r="I768" s="534"/>
      <c r="J768" s="452"/>
      <c r="K768" s="585"/>
    </row>
    <row r="769" spans="2:11" s="478" customFormat="1" ht="13.5" customHeight="1">
      <c r="B769" s="584"/>
      <c r="C769" s="399"/>
      <c r="D769" s="508" t="s">
        <v>55961</v>
      </c>
      <c r="E769" s="516">
        <v>1.5</v>
      </c>
      <c r="F769" s="516">
        <v>0.9</v>
      </c>
      <c r="G769" s="516">
        <f t="shared" si="19"/>
        <v>1.35</v>
      </c>
      <c r="H769" s="534"/>
      <c r="I769" s="534"/>
      <c r="J769" s="452"/>
      <c r="K769" s="585"/>
    </row>
    <row r="770" spans="2:11" s="478" customFormat="1" ht="13.5" customHeight="1">
      <c r="B770" s="584"/>
      <c r="C770" s="399"/>
      <c r="D770" s="508" t="s">
        <v>55962</v>
      </c>
      <c r="E770" s="516">
        <v>4</v>
      </c>
      <c r="F770" s="516">
        <v>0.9</v>
      </c>
      <c r="G770" s="516">
        <f t="shared" si="19"/>
        <v>3.6</v>
      </c>
      <c r="H770" s="534"/>
      <c r="I770" s="534"/>
      <c r="J770" s="452"/>
      <c r="K770" s="585"/>
    </row>
    <row r="771" spans="2:11" s="478" customFormat="1" ht="13.5" customHeight="1">
      <c r="B771" s="584"/>
      <c r="C771" s="399"/>
      <c r="D771" s="508" t="s">
        <v>55958</v>
      </c>
      <c r="E771" s="516">
        <v>1</v>
      </c>
      <c r="F771" s="516">
        <v>0.6</v>
      </c>
      <c r="G771" s="516">
        <f t="shared" si="19"/>
        <v>0.6</v>
      </c>
      <c r="H771" s="534"/>
      <c r="I771" s="534"/>
      <c r="J771" s="452"/>
      <c r="K771" s="585"/>
    </row>
    <row r="772" spans="2:11" s="478" customFormat="1" ht="13.5" customHeight="1">
      <c r="B772" s="584"/>
      <c r="C772" s="399"/>
      <c r="D772" s="508" t="s">
        <v>55959</v>
      </c>
      <c r="E772" s="544">
        <v>1</v>
      </c>
      <c r="F772" s="516">
        <v>0.6</v>
      </c>
      <c r="G772" s="516">
        <f>E772*F772</f>
        <v>0.6</v>
      </c>
      <c r="H772" s="534"/>
      <c r="I772" s="534"/>
      <c r="J772" s="452"/>
      <c r="K772" s="585"/>
    </row>
    <row r="773" spans="2:11" s="478" customFormat="1" ht="13.5" customHeight="1">
      <c r="B773" s="584"/>
      <c r="C773" s="399"/>
      <c r="D773" s="508" t="s">
        <v>55963</v>
      </c>
      <c r="E773" s="516">
        <v>2</v>
      </c>
      <c r="F773" s="516">
        <v>0.6</v>
      </c>
      <c r="G773" s="516">
        <f t="shared" si="19"/>
        <v>1.2</v>
      </c>
      <c r="H773" s="534"/>
      <c r="I773" s="534"/>
      <c r="J773" s="452"/>
      <c r="K773" s="585"/>
    </row>
    <row r="774" spans="2:11" s="478" customFormat="1" ht="13.5" customHeight="1">
      <c r="B774" s="584"/>
      <c r="C774" s="399"/>
      <c r="D774" s="508" t="s">
        <v>55964</v>
      </c>
      <c r="E774" s="544">
        <v>0.9</v>
      </c>
      <c r="F774" s="516">
        <v>0.6</v>
      </c>
      <c r="G774" s="516">
        <f t="shared" si="19"/>
        <v>0.54</v>
      </c>
      <c r="H774" s="534"/>
      <c r="I774" s="534"/>
      <c r="J774" s="452"/>
      <c r="K774" s="585"/>
    </row>
    <row r="775" spans="2:11" s="478" customFormat="1" ht="13.5" customHeight="1">
      <c r="B775" s="584"/>
      <c r="C775" s="399"/>
      <c r="D775" s="508" t="s">
        <v>55965</v>
      </c>
      <c r="E775" s="544">
        <v>0.9</v>
      </c>
      <c r="F775" s="516">
        <v>0.6</v>
      </c>
      <c r="G775" s="516">
        <f t="shared" si="19"/>
        <v>0.54</v>
      </c>
      <c r="H775" s="534"/>
      <c r="I775" s="534"/>
      <c r="J775" s="452"/>
      <c r="K775" s="585"/>
    </row>
    <row r="776" spans="2:11" s="478" customFormat="1" ht="13.5" customHeight="1">
      <c r="B776" s="584"/>
      <c r="C776" s="399"/>
      <c r="D776" s="508" t="s">
        <v>55966</v>
      </c>
      <c r="E776" s="516">
        <v>2</v>
      </c>
      <c r="F776" s="516">
        <v>0.6</v>
      </c>
      <c r="G776" s="516">
        <f t="shared" si="19"/>
        <v>1.2</v>
      </c>
      <c r="H776" s="534"/>
      <c r="I776" s="534"/>
      <c r="J776" s="452"/>
      <c r="K776" s="585"/>
    </row>
    <row r="777" spans="2:11" s="478" customFormat="1" ht="13.5" customHeight="1">
      <c r="B777" s="584"/>
      <c r="C777" s="399"/>
      <c r="D777" s="534"/>
      <c r="E777" s="534"/>
      <c r="F777" s="534" t="s">
        <v>71</v>
      </c>
      <c r="G777" s="516">
        <f>SUM(G762:G776)</f>
        <v>26.685000000000002</v>
      </c>
      <c r="H777" s="534"/>
      <c r="I777" s="534"/>
      <c r="J777" s="452"/>
      <c r="K777" s="585"/>
    </row>
    <row r="778" spans="2:11" s="478" customFormat="1" ht="13.5" customHeight="1">
      <c r="B778" s="584"/>
      <c r="C778" s="399"/>
      <c r="D778" s="534"/>
      <c r="E778" s="534"/>
      <c r="F778" s="534"/>
      <c r="G778" s="534"/>
      <c r="H778" s="534"/>
      <c r="I778" s="534"/>
      <c r="J778" s="452"/>
      <c r="K778" s="585"/>
    </row>
    <row r="779" spans="2:11" s="478" customFormat="1" ht="13.5" customHeight="1">
      <c r="B779" s="584"/>
      <c r="C779" s="399"/>
      <c r="D779" s="534"/>
      <c r="E779" s="534"/>
      <c r="F779" s="534"/>
      <c r="G779" s="534"/>
      <c r="H779" s="534"/>
      <c r="I779" s="534"/>
      <c r="J779" s="452"/>
      <c r="K779" s="585"/>
    </row>
    <row r="780" spans="2:11" s="478" customFormat="1" ht="13.5" customHeight="1">
      <c r="B780" s="584"/>
      <c r="C780" s="399"/>
      <c r="D780" s="534"/>
      <c r="E780" s="534"/>
      <c r="F780" s="534"/>
      <c r="G780" s="534"/>
      <c r="H780" s="534"/>
      <c r="I780" s="534"/>
      <c r="J780" s="452"/>
      <c r="K780" s="585"/>
    </row>
    <row r="781" spans="2:11" ht="30.75" customHeight="1">
      <c r="B781" s="584" t="s">
        <v>56016</v>
      </c>
      <c r="C781" s="399" t="s">
        <v>55238</v>
      </c>
      <c r="D781" s="702" t="str">
        <f>VLOOKUP(C781,'SINAPI 04-2022'!A:D,2,0)</f>
        <v>INSTALAÇÃO DE VIDRO LISO INCOLOR, E = 6 MM, EM ESQUADRIA DE ALUMÍNIO OU PVC, FIXADO COM BAGUETE. AF_01/2021_P</v>
      </c>
      <c r="E781" s="702"/>
      <c r="F781" s="702"/>
      <c r="G781" s="702"/>
      <c r="H781" s="702"/>
      <c r="I781" s="702"/>
      <c r="J781" s="484" t="str">
        <f>VLOOKUP(C781,'SINAPI 04-2022'!A:D,3,0)</f>
        <v>M2</v>
      </c>
      <c r="K781" s="585">
        <f>D783</f>
        <v>26.685000000000002</v>
      </c>
    </row>
    <row r="782" spans="2:11" s="478" customFormat="1" ht="26.25" customHeight="1">
      <c r="B782" s="584"/>
      <c r="C782" s="399"/>
      <c r="D782" s="540" t="s">
        <v>55972</v>
      </c>
      <c r="E782" s="534"/>
      <c r="F782" s="534"/>
      <c r="G782" s="534"/>
      <c r="H782" s="534"/>
      <c r="I782" s="534"/>
      <c r="J782" s="452"/>
      <c r="K782" s="585"/>
    </row>
    <row r="783" spans="2:11" s="478" customFormat="1" ht="15" customHeight="1">
      <c r="B783" s="584"/>
      <c r="C783" s="399"/>
      <c r="D783" s="378">
        <f>K760</f>
        <v>26.685000000000002</v>
      </c>
      <c r="E783" s="534"/>
      <c r="F783" s="534"/>
      <c r="G783" s="534"/>
      <c r="H783" s="534"/>
      <c r="I783" s="534"/>
      <c r="J783" s="452"/>
      <c r="K783" s="585"/>
    </row>
    <row r="784" spans="2:11" s="478" customFormat="1" ht="15" customHeight="1">
      <c r="B784" s="584"/>
      <c r="C784" s="399"/>
      <c r="D784" s="534"/>
      <c r="E784" s="534"/>
      <c r="F784" s="534"/>
      <c r="G784" s="534"/>
      <c r="H784" s="534"/>
      <c r="I784" s="534"/>
      <c r="J784" s="452"/>
      <c r="K784" s="585"/>
    </row>
    <row r="785" spans="2:11" s="478" customFormat="1" ht="15" customHeight="1">
      <c r="B785" s="584"/>
      <c r="C785" s="399"/>
      <c r="D785" s="534"/>
      <c r="E785" s="534"/>
      <c r="F785" s="534"/>
      <c r="G785" s="534"/>
      <c r="H785" s="534"/>
      <c r="I785" s="534"/>
      <c r="J785" s="452"/>
      <c r="K785" s="585"/>
    </row>
    <row r="786" spans="2:11" s="478" customFormat="1" ht="15" customHeight="1">
      <c r="B786" s="584" t="s">
        <v>56017</v>
      </c>
      <c r="C786" s="399" t="s">
        <v>12531</v>
      </c>
      <c r="D786" s="697" t="str">
        <f>VLOOKUP(C786,'EMOP 04-2022'!A:J,2,0)</f>
        <v>ESPELHO DE CRISTAL,4MM DE ESPESSURA.COM MOLDURA DE MADEIRA.FORNECIMENTO E COLOCACAO</v>
      </c>
      <c r="E786" s="697"/>
      <c r="F786" s="697"/>
      <c r="G786" s="697"/>
      <c r="H786" s="697"/>
      <c r="I786" s="697"/>
      <c r="J786" s="452" t="str">
        <f>VLOOKUP(C786,'EMOP 04-2022'!A:J,9,0)</f>
        <v>M2</v>
      </c>
      <c r="K786" s="585">
        <f>SUM(G789:G794)</f>
        <v>13.950000000000001</v>
      </c>
    </row>
    <row r="787" spans="2:11" s="478" customFormat="1" ht="15" customHeight="1">
      <c r="B787" s="584"/>
      <c r="C787" s="399"/>
      <c r="D787" s="534"/>
      <c r="E787" s="534"/>
      <c r="F787" s="534"/>
      <c r="G787" s="534"/>
      <c r="H787" s="534"/>
      <c r="I787" s="534"/>
      <c r="J787" s="452"/>
      <c r="K787" s="585"/>
    </row>
    <row r="788" spans="2:11" s="478" customFormat="1" ht="15" customHeight="1">
      <c r="B788" s="584"/>
      <c r="C788" s="399"/>
      <c r="D788" s="484" t="s">
        <v>55936</v>
      </c>
      <c r="E788" s="484" t="s">
        <v>55938</v>
      </c>
      <c r="F788" s="484" t="s">
        <v>73</v>
      </c>
      <c r="G788" s="540" t="s">
        <v>75</v>
      </c>
      <c r="H788" s="534"/>
      <c r="I788" s="534"/>
      <c r="J788" s="452"/>
      <c r="K788" s="585"/>
    </row>
    <row r="789" spans="2:11" s="478" customFormat="1" ht="15" customHeight="1">
      <c r="B789" s="584"/>
      <c r="C789" s="399"/>
      <c r="D789" s="508" t="s">
        <v>55957</v>
      </c>
      <c r="E789" s="544">
        <v>3.35</v>
      </c>
      <c r="F789" s="516">
        <v>1.6</v>
      </c>
      <c r="G789" s="516">
        <f>TRUNC(E789*F789,2)</f>
        <v>5.36</v>
      </c>
      <c r="H789" s="534"/>
      <c r="I789" s="534"/>
      <c r="J789" s="452"/>
      <c r="K789" s="585"/>
    </row>
    <row r="790" spans="2:11" s="478" customFormat="1" ht="15" customHeight="1">
      <c r="B790" s="584"/>
      <c r="C790" s="399"/>
      <c r="D790" s="508" t="s">
        <v>55958</v>
      </c>
      <c r="E790" s="544">
        <v>0.65</v>
      </c>
      <c r="F790" s="516">
        <v>0.9</v>
      </c>
      <c r="G790" s="516">
        <f t="shared" ref="G790:G794" si="20">TRUNC(E790*F790,2)</f>
        <v>0.57999999999999996</v>
      </c>
      <c r="H790" s="534"/>
      <c r="I790" s="534"/>
      <c r="J790" s="452"/>
      <c r="K790" s="585"/>
    </row>
    <row r="791" spans="2:11" s="478" customFormat="1" ht="15" customHeight="1">
      <c r="B791" s="584"/>
      <c r="C791" s="399"/>
      <c r="D791" s="508" t="s">
        <v>55960</v>
      </c>
      <c r="E791" s="544">
        <v>3.35</v>
      </c>
      <c r="F791" s="516">
        <v>1.6</v>
      </c>
      <c r="G791" s="516">
        <f t="shared" si="20"/>
        <v>5.36</v>
      </c>
      <c r="H791" s="534"/>
      <c r="I791" s="534"/>
      <c r="J791" s="452"/>
      <c r="K791" s="585"/>
    </row>
    <row r="792" spans="2:11" s="478" customFormat="1" ht="15" customHeight="1">
      <c r="B792" s="584"/>
      <c r="C792" s="399"/>
      <c r="D792" s="508" t="s">
        <v>55959</v>
      </c>
      <c r="E792" s="544">
        <v>0.65</v>
      </c>
      <c r="F792" s="516">
        <v>0.9</v>
      </c>
      <c r="G792" s="516">
        <f t="shared" si="20"/>
        <v>0.57999999999999996</v>
      </c>
      <c r="H792" s="534"/>
      <c r="I792" s="534"/>
      <c r="J792" s="452"/>
      <c r="K792" s="585"/>
    </row>
    <row r="793" spans="2:11" s="478" customFormat="1" ht="15" customHeight="1">
      <c r="B793" s="584"/>
      <c r="C793" s="399"/>
      <c r="D793" s="508" t="s">
        <v>55963</v>
      </c>
      <c r="E793" s="544">
        <v>1.8</v>
      </c>
      <c r="F793" s="516">
        <v>1</v>
      </c>
      <c r="G793" s="516">
        <f t="shared" si="20"/>
        <v>1.8</v>
      </c>
      <c r="H793" s="534"/>
      <c r="I793" s="534"/>
      <c r="J793" s="452"/>
      <c r="K793" s="585"/>
    </row>
    <row r="794" spans="2:11" s="478" customFormat="1" ht="15" customHeight="1">
      <c r="B794" s="584"/>
      <c r="C794" s="399"/>
      <c r="D794" s="508" t="s">
        <v>55964</v>
      </c>
      <c r="E794" s="544">
        <v>0.3</v>
      </c>
      <c r="F794" s="516">
        <v>0.9</v>
      </c>
      <c r="G794" s="516">
        <f t="shared" si="20"/>
        <v>0.27</v>
      </c>
      <c r="H794" s="534"/>
      <c r="I794" s="534"/>
      <c r="J794" s="452"/>
      <c r="K794" s="585"/>
    </row>
    <row r="795" spans="2:11" s="478" customFormat="1" ht="15" customHeight="1">
      <c r="B795" s="584"/>
      <c r="C795" s="399"/>
      <c r="D795" s="534"/>
      <c r="E795" s="534"/>
      <c r="F795" s="534"/>
      <c r="G795" s="534"/>
      <c r="H795" s="534"/>
      <c r="I795" s="534"/>
      <c r="J795" s="452"/>
      <c r="K795" s="585"/>
    </row>
    <row r="796" spans="2:11" s="478" customFormat="1" ht="15" customHeight="1">
      <c r="B796" s="584"/>
      <c r="C796" s="399"/>
      <c r="D796" s="534"/>
      <c r="E796" s="534"/>
      <c r="F796" s="534"/>
      <c r="G796" s="534"/>
      <c r="H796" s="534"/>
      <c r="I796" s="534"/>
      <c r="J796" s="452"/>
      <c r="K796" s="585"/>
    </row>
    <row r="797" spans="2:11" ht="42" customHeight="1">
      <c r="B797" s="584" t="s">
        <v>56018</v>
      </c>
      <c r="C797" s="399" t="s">
        <v>56969</v>
      </c>
      <c r="D797" s="702" t="str">
        <f>VLOOKUP(C797,'SINAPI 04-2022'!A:D,2,0)</f>
        <v>ALAMBRADO PARA QUADRA POLIESPORTIVA, ESTRUTURADO POR TUBOS DE ACO GALVANIZADO, (MONTANTES COM DIAMETRO 2", TRAVESSAS E ESCORAS COM DIÂMETRO 1 ¼), COM TELA DE ARAME GALVANIZADO, FIO 14 BWG E MALHA QUADRADA 5X5CM (EXCETO MURETA). AF_03/2021</v>
      </c>
      <c r="E797" s="702"/>
      <c r="F797" s="702"/>
      <c r="G797" s="702"/>
      <c r="H797" s="702"/>
      <c r="I797" s="702"/>
      <c r="J797" s="484" t="str">
        <f>VLOOKUP(C797,'SINAPI 04-2022'!A:D,3,0)</f>
        <v>M2</v>
      </c>
      <c r="K797" s="585">
        <f>F800</f>
        <v>44</v>
      </c>
    </row>
    <row r="798" spans="2:11" s="478" customFormat="1" ht="14.25" customHeight="1">
      <c r="B798" s="584"/>
      <c r="C798" s="399"/>
      <c r="D798" s="534" t="s">
        <v>55967</v>
      </c>
      <c r="E798" s="534"/>
      <c r="F798" s="534"/>
      <c r="G798" s="534"/>
      <c r="H798" s="534"/>
      <c r="I798" s="534"/>
      <c r="J798" s="452"/>
      <c r="K798" s="585"/>
    </row>
    <row r="799" spans="2:11" s="478" customFormat="1" ht="14.25" customHeight="1">
      <c r="B799" s="584"/>
      <c r="C799" s="399"/>
      <c r="D799" s="534" t="s">
        <v>55938</v>
      </c>
      <c r="E799" s="534" t="s">
        <v>73</v>
      </c>
      <c r="F799" s="534" t="s">
        <v>71</v>
      </c>
      <c r="G799" s="534"/>
      <c r="H799" s="534"/>
      <c r="I799" s="540"/>
      <c r="J799" s="452"/>
      <c r="K799" s="585"/>
    </row>
    <row r="800" spans="2:11" s="478" customFormat="1" ht="14.25" customHeight="1">
      <c r="B800" s="584"/>
      <c r="C800" s="399"/>
      <c r="D800" s="538">
        <v>40</v>
      </c>
      <c r="E800" s="538">
        <v>1.1000000000000001</v>
      </c>
      <c r="F800" s="538">
        <f>TRUNC(D800*E800,2)</f>
        <v>44</v>
      </c>
      <c r="G800" s="503"/>
      <c r="H800" s="503"/>
      <c r="I800" s="503"/>
      <c r="J800" s="504"/>
      <c r="K800" s="585"/>
    </row>
    <row r="801" spans="2:11" s="478" customFormat="1" ht="14.25" customHeight="1">
      <c r="B801" s="584"/>
      <c r="C801" s="399"/>
      <c r="D801" s="538"/>
      <c r="E801" s="538"/>
      <c r="F801" s="538"/>
      <c r="G801" s="538"/>
      <c r="H801" s="538"/>
      <c r="I801" s="538"/>
      <c r="J801" s="452"/>
      <c r="K801" s="585"/>
    </row>
    <row r="802" spans="2:11" s="478" customFormat="1" ht="37.5" customHeight="1">
      <c r="B802" s="584" t="s">
        <v>56019</v>
      </c>
      <c r="C802" s="399" t="s">
        <v>34159</v>
      </c>
      <c r="D802" s="697" t="str">
        <f>VLOOKUP(C802,'EMOP 04-2022'!A:J,2,0)</f>
        <v>TELA EM POLIETILENO DE ALTA DENSIDADE,100% VIRGEM,COM MALHADE (5X5)CM,FIO DE 2,5MM,COM RESISTENCIA DE 350KG/M2.FORNECIMENTO E COLOCACAO</v>
      </c>
      <c r="E802" s="697"/>
      <c r="F802" s="697"/>
      <c r="G802" s="697"/>
      <c r="H802" s="697"/>
      <c r="I802" s="697"/>
      <c r="J802" s="452" t="str">
        <f>VLOOKUP(C802,'EMOP 04-2022'!A:J,9,0)</f>
        <v>M2</v>
      </c>
      <c r="K802" s="585">
        <f>F805</f>
        <v>977.5</v>
      </c>
    </row>
    <row r="803" spans="2:11" s="478" customFormat="1" ht="14.25" customHeight="1">
      <c r="B803" s="584"/>
      <c r="C803" s="399"/>
      <c r="D803" s="538"/>
      <c r="E803" s="538"/>
      <c r="F803" s="538"/>
      <c r="G803" s="538"/>
      <c r="H803" s="538"/>
      <c r="I803" s="538"/>
      <c r="J803" s="452"/>
      <c r="K803" s="585"/>
    </row>
    <row r="804" spans="2:11" s="478" customFormat="1" ht="14.25" customHeight="1">
      <c r="B804" s="584"/>
      <c r="C804" s="399"/>
      <c r="D804" s="516" t="s">
        <v>55938</v>
      </c>
      <c r="E804" s="516" t="s">
        <v>73</v>
      </c>
      <c r="F804" s="516" t="s">
        <v>75</v>
      </c>
      <c r="G804" s="516"/>
      <c r="H804" s="516"/>
      <c r="I804" s="538"/>
      <c r="J804" s="452"/>
      <c r="K804" s="585"/>
    </row>
    <row r="805" spans="2:11" s="478" customFormat="1" ht="14.25" customHeight="1">
      <c r="B805" s="584"/>
      <c r="C805" s="399"/>
      <c r="D805" s="516">
        <v>115</v>
      </c>
      <c r="E805" s="516">
        <v>8.5</v>
      </c>
      <c r="F805" s="516">
        <f>D805*E805</f>
        <v>977.5</v>
      </c>
      <c r="G805" s="516"/>
      <c r="H805" s="516"/>
      <c r="I805" s="538"/>
      <c r="J805" s="452"/>
      <c r="K805" s="585"/>
    </row>
    <row r="806" spans="2:11" s="478" customFormat="1" ht="14.25" customHeight="1">
      <c r="B806" s="584"/>
      <c r="C806" s="399"/>
      <c r="D806" s="538"/>
      <c r="E806" s="538"/>
      <c r="F806" s="538"/>
      <c r="G806" s="538"/>
      <c r="H806" s="538"/>
      <c r="I806" s="538"/>
      <c r="J806" s="452"/>
      <c r="K806" s="585"/>
    </row>
    <row r="807" spans="2:11" ht="44.25" customHeight="1">
      <c r="B807" s="584" t="s">
        <v>56020</v>
      </c>
      <c r="C807" s="399" t="s">
        <v>12122</v>
      </c>
      <c r="D807" s="697" t="str">
        <f>VLOOKUP(C807,'EMOP 04-2022'!A:J,2,0)</f>
        <v>PORTAO EM ESTRUTURA DE TUBOS DE FERRO GALVANIZADO DE 1" E 1.1/2",COM DUAS FOLHAS DE ABRIR,FECHAMENTO COM TELA DE ARAME GALVANIZADO Nº12,MALHA 2",EXCLUSIVE FECHADURA.FORNECIMENTO ECOLOCACAO</v>
      </c>
      <c r="E807" s="697"/>
      <c r="F807" s="697"/>
      <c r="G807" s="697"/>
      <c r="H807" s="697"/>
      <c r="I807" s="697"/>
      <c r="J807" s="452" t="str">
        <f>VLOOKUP(C807,'EMOP 04-2022'!A:J,9,0)</f>
        <v>M2</v>
      </c>
      <c r="K807" s="585">
        <f>G809</f>
        <v>4.4000000000000004</v>
      </c>
    </row>
    <row r="808" spans="2:11" s="478" customFormat="1" ht="16.5" customHeight="1">
      <c r="B808" s="584"/>
      <c r="C808" s="399"/>
      <c r="D808" s="484" t="s">
        <v>55938</v>
      </c>
      <c r="E808" s="484" t="s">
        <v>73</v>
      </c>
      <c r="F808" s="484" t="s">
        <v>74</v>
      </c>
      <c r="G808" s="484" t="s">
        <v>71</v>
      </c>
      <c r="H808" s="508"/>
      <c r="I808" s="508"/>
      <c r="J808" s="452"/>
      <c r="K808" s="585"/>
    </row>
    <row r="809" spans="2:11" s="478" customFormat="1" ht="16.5" customHeight="1">
      <c r="B809" s="584"/>
      <c r="C809" s="399"/>
      <c r="D809" s="544">
        <v>2</v>
      </c>
      <c r="E809" s="544">
        <v>1.1000000000000001</v>
      </c>
      <c r="F809" s="544">
        <v>2</v>
      </c>
      <c r="G809" s="544">
        <f>TRUNC(D809*E809*F809,2)</f>
        <v>4.4000000000000004</v>
      </c>
      <c r="H809" s="508"/>
      <c r="I809" s="508"/>
      <c r="J809" s="452"/>
      <c r="K809" s="585"/>
    </row>
    <row r="810" spans="2:11" s="478" customFormat="1" ht="16.5" customHeight="1">
      <c r="B810" s="584"/>
      <c r="C810" s="399"/>
      <c r="D810" s="544"/>
      <c r="E810" s="544"/>
      <c r="F810" s="544"/>
      <c r="G810" s="544"/>
      <c r="H810" s="508"/>
      <c r="I810" s="508"/>
      <c r="J810" s="452"/>
      <c r="K810" s="585"/>
    </row>
    <row r="811" spans="2:11" s="478" customFormat="1" ht="16.5" customHeight="1">
      <c r="B811" s="584"/>
      <c r="C811" s="399"/>
      <c r="D811" s="508"/>
      <c r="E811" s="508"/>
      <c r="F811" s="508"/>
      <c r="G811" s="508"/>
      <c r="H811" s="508"/>
      <c r="I811" s="508"/>
      <c r="J811" s="452"/>
      <c r="K811" s="585"/>
    </row>
    <row r="812" spans="2:11" ht="42" customHeight="1">
      <c r="B812" s="584" t="s">
        <v>56021</v>
      </c>
      <c r="C812" s="399" t="s">
        <v>18257</v>
      </c>
      <c r="D812" s="697" t="str">
        <f>VLOOKUP(C812,'EMOP 04-2022'!A:J,2,0)</f>
        <v>BARRA DE APOIO EM ACO INOXIDAVEL AISI 304,TUBO DE 1.1/4",INCLUSIVE FIXACAO COM PARAFUSOS INOXIDAVEIS E BUCHAS PLASTICAS,COM 50CM,PARA PESSOAS COM NECESSIDADES ESPECIFICAS.FORNECIMENTO E COLOCACAO</v>
      </c>
      <c r="E812" s="697"/>
      <c r="F812" s="697"/>
      <c r="G812" s="697"/>
      <c r="H812" s="697"/>
      <c r="I812" s="697"/>
      <c r="J812" s="452" t="str">
        <f>VLOOKUP(C812,'EMOP 04-2022'!A:J,9,0)</f>
        <v>UN</v>
      </c>
      <c r="K812" s="585">
        <f>E818</f>
        <v>12</v>
      </c>
    </row>
    <row r="813" spans="2:11" s="478" customFormat="1">
      <c r="B813" s="584"/>
      <c r="C813" s="399"/>
      <c r="D813" s="484" t="s">
        <v>55936</v>
      </c>
      <c r="E813" s="484" t="s">
        <v>74</v>
      </c>
      <c r="F813" s="508"/>
      <c r="G813" s="508"/>
      <c r="H813" s="508"/>
      <c r="I813" s="508"/>
      <c r="J813" s="452"/>
      <c r="K813" s="585"/>
    </row>
    <row r="814" spans="2:11" s="478" customFormat="1">
      <c r="B814" s="584"/>
      <c r="C814" s="399"/>
      <c r="D814" s="508" t="s">
        <v>55958</v>
      </c>
      <c r="E814" s="544">
        <v>4</v>
      </c>
      <c r="F814" s="508"/>
      <c r="G814" s="508"/>
      <c r="H814" s="508"/>
      <c r="I814" s="508"/>
      <c r="J814" s="452"/>
      <c r="K814" s="585"/>
    </row>
    <row r="815" spans="2:11" s="478" customFormat="1">
      <c r="B815" s="584"/>
      <c r="C815" s="399"/>
      <c r="D815" s="508" t="s">
        <v>55959</v>
      </c>
      <c r="E815" s="544">
        <v>4</v>
      </c>
      <c r="F815" s="508"/>
      <c r="G815" s="508"/>
      <c r="H815" s="508"/>
      <c r="I815" s="508"/>
      <c r="J815" s="452"/>
      <c r="K815" s="585"/>
    </row>
    <row r="816" spans="2:11" s="478" customFormat="1">
      <c r="B816" s="584"/>
      <c r="C816" s="399"/>
      <c r="D816" s="508" t="s">
        <v>55964</v>
      </c>
      <c r="E816" s="544">
        <v>2</v>
      </c>
      <c r="F816" s="508"/>
      <c r="G816" s="508"/>
      <c r="H816" s="508"/>
      <c r="I816" s="508"/>
      <c r="J816" s="452"/>
      <c r="K816" s="585"/>
    </row>
    <row r="817" spans="2:11" s="478" customFormat="1">
      <c r="B817" s="584"/>
      <c r="C817" s="399"/>
      <c r="D817" s="508" t="s">
        <v>55965</v>
      </c>
      <c r="E817" s="544">
        <v>2</v>
      </c>
      <c r="F817" s="508"/>
      <c r="G817" s="508"/>
      <c r="H817" s="508"/>
      <c r="I817" s="508"/>
      <c r="J817" s="452"/>
      <c r="K817" s="585"/>
    </row>
    <row r="818" spans="2:11" s="478" customFormat="1">
      <c r="B818" s="584"/>
      <c r="C818" s="399"/>
      <c r="D818" s="508" t="s">
        <v>71</v>
      </c>
      <c r="E818" s="544">
        <f>SUM(E814:E817)</f>
        <v>12</v>
      </c>
      <c r="F818" s="508"/>
      <c r="G818" s="508"/>
      <c r="H818" s="508"/>
      <c r="I818" s="508"/>
      <c r="J818" s="452"/>
      <c r="K818" s="585"/>
    </row>
    <row r="819" spans="2:11" s="478" customFormat="1">
      <c r="B819" s="584"/>
      <c r="C819" s="399"/>
      <c r="D819" s="508"/>
      <c r="E819" s="508"/>
      <c r="F819" s="508"/>
      <c r="G819" s="508"/>
      <c r="H819" s="508"/>
      <c r="I819" s="508"/>
      <c r="J819" s="452"/>
      <c r="K819" s="585"/>
    </row>
    <row r="820" spans="2:11" s="478" customFormat="1">
      <c r="B820" s="584"/>
      <c r="C820" s="399"/>
      <c r="D820" s="508"/>
      <c r="E820" s="508"/>
      <c r="F820" s="508"/>
      <c r="G820" s="508"/>
      <c r="H820" s="508"/>
      <c r="I820" s="508"/>
      <c r="J820" s="452"/>
      <c r="K820" s="585"/>
    </row>
    <row r="821" spans="2:11" ht="33" customHeight="1">
      <c r="B821" s="584" t="s">
        <v>57122</v>
      </c>
      <c r="C821" s="399" t="s">
        <v>55465</v>
      </c>
      <c r="D821" s="702" t="str">
        <f>VLOOKUP(C821,'SINAPI 04-2022'!A:D,2,0)</f>
        <v>DIVISORIA SANITÁRIA, TIPO CABINE, EM GRANITO CINZA POLIDO, ESP = 3CM, ASSENTADO COM ARGAMASSA COLANTE AC III-E, EXCLUSIVE FERRAGENS. AF_01/2021</v>
      </c>
      <c r="E821" s="702"/>
      <c r="F821" s="702"/>
      <c r="G821" s="702"/>
      <c r="H821" s="702"/>
      <c r="I821" s="702"/>
      <c r="J821" s="484" t="str">
        <f>VLOOKUP(C821,'SINAPI 04-2022'!A:D,3,0)</f>
        <v>M2</v>
      </c>
      <c r="K821" s="585">
        <f>H828</f>
        <v>30.299999999999997</v>
      </c>
    </row>
    <row r="822" spans="2:11">
      <c r="B822" s="584"/>
      <c r="C822" s="399"/>
      <c r="D822" s="516"/>
      <c r="E822" s="516"/>
      <c r="F822" s="516"/>
      <c r="G822" s="516"/>
      <c r="H822" s="534"/>
      <c r="I822" s="534"/>
      <c r="J822" s="484"/>
      <c r="K822" s="585"/>
    </row>
    <row r="823" spans="2:11">
      <c r="B823" s="584"/>
      <c r="C823" s="399"/>
      <c r="D823" s="516" t="s">
        <v>55936</v>
      </c>
      <c r="E823" s="516" t="s">
        <v>55938</v>
      </c>
      <c r="F823" s="516" t="s">
        <v>73</v>
      </c>
      <c r="G823" s="516" t="s">
        <v>55968</v>
      </c>
      <c r="H823" s="540" t="s">
        <v>71</v>
      </c>
      <c r="I823" s="534"/>
      <c r="J823" s="484"/>
      <c r="K823" s="585"/>
    </row>
    <row r="824" spans="2:11">
      <c r="B824" s="584"/>
      <c r="C824" s="399"/>
      <c r="D824" s="516" t="s">
        <v>55960</v>
      </c>
      <c r="E824" s="516">
        <v>5</v>
      </c>
      <c r="F824" s="516">
        <v>2.1</v>
      </c>
      <c r="G824" s="516">
        <v>2.52</v>
      </c>
      <c r="H824" s="516">
        <f>(E824*F824)-G824</f>
        <v>7.98</v>
      </c>
      <c r="I824" s="534"/>
      <c r="J824" s="484"/>
      <c r="K824" s="585"/>
    </row>
    <row r="825" spans="2:11" s="478" customFormat="1">
      <c r="B825" s="584"/>
      <c r="C825" s="399"/>
      <c r="D825" s="516" t="s">
        <v>55957</v>
      </c>
      <c r="E825" s="516">
        <v>8.1999999999999993</v>
      </c>
      <c r="F825" s="516">
        <v>2.1</v>
      </c>
      <c r="G825" s="516">
        <v>5.4</v>
      </c>
      <c r="H825" s="516">
        <f t="shared" ref="H825:H827" si="21">(E825*F825)-G825</f>
        <v>11.819999999999999</v>
      </c>
      <c r="I825" s="534"/>
      <c r="J825" s="484"/>
      <c r="K825" s="585"/>
    </row>
    <row r="826" spans="2:11" s="478" customFormat="1">
      <c r="B826" s="584"/>
      <c r="C826" s="399"/>
      <c r="D826" s="516" t="s">
        <v>55973</v>
      </c>
      <c r="E826" s="516">
        <v>3.7</v>
      </c>
      <c r="F826" s="516">
        <v>2.1</v>
      </c>
      <c r="G826" s="516">
        <v>2.52</v>
      </c>
      <c r="H826" s="516">
        <f t="shared" si="21"/>
        <v>5.25</v>
      </c>
      <c r="I826" s="534"/>
      <c r="J826" s="484"/>
      <c r="K826" s="585"/>
    </row>
    <row r="827" spans="2:11" s="478" customFormat="1">
      <c r="B827" s="584"/>
      <c r="C827" s="399"/>
      <c r="D827" s="516" t="s">
        <v>55974</v>
      </c>
      <c r="E827" s="516">
        <v>3.7</v>
      </c>
      <c r="F827" s="516">
        <v>2.1</v>
      </c>
      <c r="G827" s="516">
        <v>2.52</v>
      </c>
      <c r="H827" s="516">
        <f t="shared" si="21"/>
        <v>5.25</v>
      </c>
      <c r="I827" s="534"/>
      <c r="J827" s="484"/>
      <c r="K827" s="585"/>
    </row>
    <row r="828" spans="2:11" s="478" customFormat="1">
      <c r="B828" s="584"/>
      <c r="C828" s="399"/>
      <c r="D828" s="516"/>
      <c r="E828" s="516"/>
      <c r="F828" s="516"/>
      <c r="G828" s="516" t="s">
        <v>71</v>
      </c>
      <c r="H828" s="516">
        <f>SUM(H824:H827)</f>
        <v>30.299999999999997</v>
      </c>
      <c r="I828" s="534"/>
      <c r="J828" s="484"/>
      <c r="K828" s="585"/>
    </row>
    <row r="829" spans="2:11" s="478" customFormat="1">
      <c r="B829" s="584"/>
      <c r="C829" s="399"/>
      <c r="D829" s="516"/>
      <c r="E829" s="516"/>
      <c r="F829" s="516"/>
      <c r="G829" s="516"/>
      <c r="H829" s="516"/>
      <c r="I829" s="534"/>
      <c r="J829" s="484"/>
      <c r="K829" s="585"/>
    </row>
    <row r="830" spans="2:11" s="478" customFormat="1">
      <c r="B830" s="584"/>
      <c r="C830" s="399"/>
      <c r="D830" s="516"/>
      <c r="E830" s="516"/>
      <c r="F830" s="516"/>
      <c r="G830" s="516"/>
      <c r="H830" s="534"/>
      <c r="I830" s="534"/>
      <c r="J830" s="484"/>
      <c r="K830" s="585"/>
    </row>
    <row r="831" spans="2:11" s="478" customFormat="1" ht="36" customHeight="1">
      <c r="B831" s="584" t="s">
        <v>57123</v>
      </c>
      <c r="C831" s="399" t="s">
        <v>13081</v>
      </c>
      <c r="D831" s="697" t="str">
        <f>VLOOKUP(C831,'EMOP 04-2022'!A:J,2,0)</f>
        <v>PORTA DE MADEIRA, LISA, COMPENSADO,DE 60X210X3CM, REVESTIDADE CHAPA DE LAMINADO MELAMINICO, 1MM DE ESPESSURA, EXCLUSIVE ADUELA,ALIZAR E FERRAGENS.FORNECIMENTO E COLOCACAO</v>
      </c>
      <c r="E831" s="697"/>
      <c r="F831" s="697"/>
      <c r="G831" s="697"/>
      <c r="H831" s="697"/>
      <c r="I831" s="697"/>
      <c r="J831" s="452" t="str">
        <f>VLOOKUP(C831,'EMOP 04-2022'!A:J,9,0)</f>
        <v>UN</v>
      </c>
      <c r="K831" s="585">
        <f>E838</f>
        <v>10</v>
      </c>
    </row>
    <row r="832" spans="2:11" s="478" customFormat="1">
      <c r="B832" s="584"/>
      <c r="C832" s="396"/>
      <c r="D832" s="534"/>
      <c r="E832" s="534"/>
      <c r="F832" s="534"/>
      <c r="G832" s="534"/>
      <c r="H832" s="534"/>
      <c r="I832" s="534"/>
      <c r="J832" s="452"/>
      <c r="K832" s="585"/>
    </row>
    <row r="833" spans="2:11" s="478" customFormat="1">
      <c r="B833" s="584"/>
      <c r="C833" s="396"/>
      <c r="D833" s="516" t="s">
        <v>55936</v>
      </c>
      <c r="E833" s="516" t="s">
        <v>74</v>
      </c>
      <c r="F833" s="540"/>
      <c r="I833" s="534"/>
      <c r="J833" s="452"/>
      <c r="K833" s="585"/>
    </row>
    <row r="834" spans="2:11" s="478" customFormat="1">
      <c r="B834" s="584"/>
      <c r="C834" s="396"/>
      <c r="D834" s="516" t="s">
        <v>55960</v>
      </c>
      <c r="E834" s="516">
        <v>2</v>
      </c>
      <c r="F834" s="516"/>
      <c r="I834" s="534"/>
      <c r="J834" s="452"/>
      <c r="K834" s="585"/>
    </row>
    <row r="835" spans="2:11" s="478" customFormat="1">
      <c r="B835" s="584"/>
      <c r="C835" s="396"/>
      <c r="D835" s="516" t="s">
        <v>55957</v>
      </c>
      <c r="E835" s="516">
        <v>4</v>
      </c>
      <c r="F835" s="516"/>
      <c r="I835" s="534"/>
      <c r="J835" s="452"/>
      <c r="K835" s="585"/>
    </row>
    <row r="836" spans="2:11" s="478" customFormat="1">
      <c r="B836" s="584"/>
      <c r="C836" s="396"/>
      <c r="D836" s="516" t="s">
        <v>55973</v>
      </c>
      <c r="E836" s="516">
        <v>2</v>
      </c>
      <c r="F836" s="516"/>
      <c r="I836" s="534"/>
      <c r="J836" s="452"/>
      <c r="K836" s="585"/>
    </row>
    <row r="837" spans="2:11" s="478" customFormat="1">
      <c r="B837" s="584"/>
      <c r="C837" s="396"/>
      <c r="D837" s="516" t="s">
        <v>55974</v>
      </c>
      <c r="E837" s="516">
        <v>2</v>
      </c>
      <c r="F837" s="516"/>
      <c r="I837" s="534"/>
      <c r="J837" s="452"/>
      <c r="K837" s="585"/>
    </row>
    <row r="838" spans="2:11">
      <c r="B838" s="584"/>
      <c r="C838" s="399"/>
      <c r="D838" s="516" t="s">
        <v>71</v>
      </c>
      <c r="E838" s="544">
        <f>SUM(E834:E837)</f>
        <v>10</v>
      </c>
      <c r="F838" s="516"/>
      <c r="G838" s="452"/>
      <c r="H838" s="452"/>
      <c r="I838" s="534"/>
      <c r="J838" s="484"/>
      <c r="K838" s="585"/>
    </row>
    <row r="839" spans="2:11" s="478" customFormat="1">
      <c r="B839" s="584"/>
      <c r="C839" s="399"/>
      <c r="D839" s="516"/>
      <c r="E839" s="516"/>
      <c r="F839" s="516"/>
      <c r="G839" s="516"/>
      <c r="H839" s="534"/>
      <c r="I839" s="534"/>
      <c r="J839" s="484"/>
      <c r="K839" s="585"/>
    </row>
    <row r="840" spans="2:11" s="478" customFormat="1">
      <c r="B840" s="584"/>
      <c r="C840" s="399"/>
      <c r="D840" s="516"/>
      <c r="E840" s="516"/>
      <c r="F840" s="516"/>
      <c r="G840" s="516"/>
      <c r="H840" s="534"/>
      <c r="I840" s="534"/>
      <c r="J840" s="484"/>
      <c r="K840" s="585"/>
    </row>
    <row r="841" spans="2:11" s="478" customFormat="1">
      <c r="B841" s="584"/>
      <c r="C841" s="399"/>
      <c r="D841" s="516"/>
      <c r="E841" s="516"/>
      <c r="F841" s="516"/>
      <c r="G841" s="516"/>
      <c r="H841" s="534"/>
      <c r="I841" s="534"/>
      <c r="J841" s="484"/>
      <c r="K841" s="585"/>
    </row>
    <row r="842" spans="2:11" s="478" customFormat="1">
      <c r="B842" s="584"/>
      <c r="C842" s="399"/>
      <c r="D842" s="516"/>
      <c r="E842" s="516"/>
      <c r="F842" s="516"/>
      <c r="G842" s="516"/>
      <c r="H842" s="534"/>
      <c r="I842" s="534"/>
      <c r="J842" s="484"/>
      <c r="K842" s="585"/>
    </row>
    <row r="843" spans="2:11" ht="17.25" customHeight="1">
      <c r="B843" s="698" t="s">
        <v>55948</v>
      </c>
      <c r="C843" s="699"/>
      <c r="D843" s="699"/>
      <c r="E843" s="700"/>
      <c r="F843" s="700"/>
      <c r="G843" s="700"/>
      <c r="H843" s="700"/>
      <c r="I843" s="700"/>
      <c r="J843" s="700"/>
      <c r="K843" s="701"/>
    </row>
    <row r="844" spans="2:11" ht="32.25" customHeight="1">
      <c r="B844" s="584" t="s">
        <v>56022</v>
      </c>
      <c r="C844" s="399" t="s">
        <v>18422</v>
      </c>
      <c r="D844" s="697" t="str">
        <f>VLOOKUP(C844,'EMOP 04-2022'!A:J,2,0)</f>
        <v>LUMINARIA FECHADA (REFLETOR),PARA ILUMINACAO DE QUADRAS DE ESPORTES E AFINS,PARA LAMPADA LED DE 100W,INCLUSIVE ESTA.FORNECIMENTO E COLOCACAO</v>
      </c>
      <c r="E844" s="697"/>
      <c r="F844" s="697"/>
      <c r="G844" s="697"/>
      <c r="H844" s="697"/>
      <c r="I844" s="697"/>
      <c r="J844" s="452" t="str">
        <f>VLOOKUP(C844,'EMOP 04-2022'!A:J,9,0)</f>
        <v>UN</v>
      </c>
      <c r="K844" s="585">
        <f>E847</f>
        <v>42</v>
      </c>
    </row>
    <row r="845" spans="2:11" s="478" customFormat="1">
      <c r="B845" s="584"/>
      <c r="C845" s="399"/>
      <c r="D845" s="533"/>
      <c r="E845" s="533"/>
      <c r="F845" s="533"/>
      <c r="G845" s="533"/>
      <c r="H845" s="533"/>
      <c r="I845" s="533"/>
      <c r="J845" s="452"/>
      <c r="K845" s="585"/>
    </row>
    <row r="846" spans="2:11" s="478" customFormat="1">
      <c r="B846" s="584"/>
      <c r="C846" s="399"/>
      <c r="D846" s="484" t="s">
        <v>55936</v>
      </c>
      <c r="E846" s="484" t="s">
        <v>74</v>
      </c>
      <c r="F846" s="533"/>
      <c r="G846" s="533"/>
      <c r="H846" s="533"/>
      <c r="I846" s="533"/>
      <c r="J846" s="452"/>
      <c r="K846" s="585"/>
    </row>
    <row r="847" spans="2:11" s="478" customFormat="1">
      <c r="B847" s="584"/>
      <c r="C847" s="399"/>
      <c r="D847" s="484" t="s">
        <v>55967</v>
      </c>
      <c r="E847" s="544">
        <v>42</v>
      </c>
      <c r="F847" s="533"/>
      <c r="G847" s="533"/>
      <c r="H847" s="533"/>
      <c r="I847" s="533"/>
      <c r="J847" s="452"/>
      <c r="K847" s="585"/>
    </row>
    <row r="848" spans="2:11" s="478" customFormat="1">
      <c r="B848" s="584"/>
      <c r="C848" s="399"/>
      <c r="D848" s="533"/>
      <c r="E848" s="533"/>
      <c r="F848" s="533"/>
      <c r="G848" s="533"/>
      <c r="H848" s="533"/>
      <c r="I848" s="533"/>
      <c r="J848" s="452"/>
      <c r="K848" s="585"/>
    </row>
    <row r="849" spans="1:11" ht="33" customHeight="1">
      <c r="A849" s="24" t="e">
        <f>#REF!&amp;#REF!</f>
        <v>#REF!</v>
      </c>
      <c r="B849" s="584" t="s">
        <v>56023</v>
      </c>
      <c r="C849" s="399" t="s">
        <v>53320</v>
      </c>
      <c r="D849" s="702" t="str">
        <f>VLOOKUP(C849,'SINAPI 04-2022'!A:D,2,0)</f>
        <v>LUMINÁRIA DE LED PARA ILUMINAÇÃO PÚBLICA, DE 68 W ATÉ 97 W - FORNECIMENTO E INSTALAÇÃO. AF_08/2020</v>
      </c>
      <c r="E849" s="702"/>
      <c r="F849" s="702"/>
      <c r="G849" s="702"/>
      <c r="H849" s="702"/>
      <c r="I849" s="702"/>
      <c r="J849" s="484" t="str">
        <f>VLOOKUP(C849,'SINAPI 04-2022'!A:D,3,0)</f>
        <v>UN</v>
      </c>
      <c r="K849" s="597">
        <f>SUM(G852:G853)</f>
        <v>22</v>
      </c>
    </row>
    <row r="850" spans="1:11" s="478" customFormat="1" ht="14.25" customHeight="1">
      <c r="B850" s="584"/>
      <c r="C850" s="399"/>
      <c r="D850" s="534"/>
      <c r="E850" s="534"/>
      <c r="F850" s="534"/>
      <c r="G850" s="534"/>
      <c r="H850" s="534"/>
      <c r="I850" s="534"/>
      <c r="J850" s="484"/>
      <c r="K850" s="597"/>
    </row>
    <row r="851" spans="1:11" s="478" customFormat="1" ht="14.25" customHeight="1">
      <c r="B851" s="584"/>
      <c r="C851" s="399"/>
      <c r="D851" s="484" t="s">
        <v>55936</v>
      </c>
      <c r="E851" s="540" t="s">
        <v>57155</v>
      </c>
      <c r="F851" s="484" t="s">
        <v>57156</v>
      </c>
      <c r="G851" s="484" t="s">
        <v>71</v>
      </c>
      <c r="H851" s="534"/>
      <c r="I851" s="534"/>
      <c r="J851" s="484"/>
      <c r="K851" s="597"/>
    </row>
    <row r="852" spans="1:11" s="478" customFormat="1" ht="14.25" customHeight="1">
      <c r="B852" s="584"/>
      <c r="C852" s="399"/>
      <c r="D852" s="484" t="s">
        <v>57157</v>
      </c>
      <c r="E852" s="544">
        <v>3</v>
      </c>
      <c r="F852" s="484">
        <v>4</v>
      </c>
      <c r="G852" s="484">
        <f>E852*F852</f>
        <v>12</v>
      </c>
      <c r="H852" s="534"/>
      <c r="I852" s="534"/>
      <c r="J852" s="484"/>
      <c r="K852" s="597"/>
    </row>
    <row r="853" spans="1:11" s="478" customFormat="1" ht="14.25" customHeight="1">
      <c r="B853" s="584"/>
      <c r="C853" s="399"/>
      <c r="D853" s="484" t="s">
        <v>57157</v>
      </c>
      <c r="E853" s="544">
        <v>2</v>
      </c>
      <c r="F853" s="484">
        <v>5</v>
      </c>
      <c r="G853" s="484">
        <f>E853*F853</f>
        <v>10</v>
      </c>
      <c r="H853" s="534"/>
      <c r="I853" s="534"/>
      <c r="J853" s="484"/>
      <c r="K853" s="597"/>
    </row>
    <row r="854" spans="1:11" s="478" customFormat="1" ht="14.25" customHeight="1">
      <c r="B854" s="584"/>
      <c r="C854" s="399"/>
      <c r="D854" s="534"/>
      <c r="E854" s="534"/>
      <c r="F854" s="534"/>
      <c r="G854" s="534"/>
      <c r="H854" s="534"/>
      <c r="I854" s="534"/>
      <c r="J854" s="484"/>
      <c r="K854" s="597"/>
    </row>
    <row r="855" spans="1:11" ht="33.75" customHeight="1">
      <c r="B855" s="584" t="s">
        <v>56024</v>
      </c>
      <c r="C855" s="399" t="s">
        <v>46375</v>
      </c>
      <c r="D855" s="697" t="str">
        <f>VLOOKUP(C855,'EMOP 04-2022'!A:J,2,0)</f>
        <v>LUMINARIA DE SOBREPOR, FIXADA EM LAJE OU FORRO, TIPO CALHA,CHANFRADA OU PRISMATICA, COMPLETA, COM LAMPADA LED TUBULAR DE 1 X 18W. FORNECIMENTO E COLOCACAO</v>
      </c>
      <c r="E855" s="697"/>
      <c r="F855" s="697"/>
      <c r="G855" s="697"/>
      <c r="H855" s="697"/>
      <c r="I855" s="697"/>
      <c r="J855" s="452" t="str">
        <f>VLOOKUP(C855,'EMOP 04-2022'!A:J,9,0)</f>
        <v>UN</v>
      </c>
      <c r="K855" s="597">
        <f>E858</f>
        <v>65</v>
      </c>
    </row>
    <row r="856" spans="1:11" s="478" customFormat="1" ht="13.5" customHeight="1">
      <c r="B856" s="584"/>
      <c r="C856" s="399"/>
      <c r="D856" s="533"/>
      <c r="E856" s="533"/>
      <c r="F856" s="533"/>
      <c r="G856" s="533"/>
      <c r="H856" s="533"/>
      <c r="I856" s="533"/>
      <c r="J856" s="452"/>
      <c r="K856" s="597"/>
    </row>
    <row r="857" spans="1:11" s="478" customFormat="1" ht="13.5" customHeight="1">
      <c r="B857" s="584"/>
      <c r="C857" s="399"/>
      <c r="D857" s="484" t="s">
        <v>55936</v>
      </c>
      <c r="E857" s="484" t="s">
        <v>74</v>
      </c>
      <c r="F857" s="533"/>
      <c r="G857" s="533"/>
      <c r="H857" s="533"/>
      <c r="I857" s="533"/>
      <c r="J857" s="452"/>
      <c r="K857" s="597"/>
    </row>
    <row r="858" spans="1:11" s="478" customFormat="1" ht="13.5" customHeight="1">
      <c r="B858" s="584"/>
      <c r="C858" s="399"/>
      <c r="D858" s="484" t="s">
        <v>55967</v>
      </c>
      <c r="E858" s="544">
        <v>65</v>
      </c>
      <c r="F858" s="533"/>
      <c r="G858" s="533"/>
      <c r="H858" s="533"/>
      <c r="I858" s="533"/>
      <c r="J858" s="452"/>
      <c r="K858" s="597"/>
    </row>
    <row r="859" spans="1:11" s="478" customFormat="1" ht="13.5" customHeight="1">
      <c r="B859" s="584"/>
      <c r="C859" s="399"/>
      <c r="D859" s="533"/>
      <c r="E859" s="533"/>
      <c r="F859" s="533"/>
      <c r="G859" s="533"/>
      <c r="H859" s="533"/>
      <c r="I859" s="533"/>
      <c r="J859" s="452"/>
      <c r="K859" s="597"/>
    </row>
    <row r="860" spans="1:11" s="478" customFormat="1" ht="13.5" customHeight="1">
      <c r="B860" s="584"/>
      <c r="C860" s="399"/>
      <c r="D860" s="533"/>
      <c r="E860" s="533"/>
      <c r="F860" s="533"/>
      <c r="G860" s="533"/>
      <c r="H860" s="533"/>
      <c r="I860" s="533"/>
      <c r="J860" s="452"/>
      <c r="K860" s="597"/>
    </row>
    <row r="861" spans="1:11" s="478" customFormat="1" ht="13.5" customHeight="1">
      <c r="B861" s="584"/>
      <c r="C861" s="399"/>
      <c r="D861" s="533"/>
      <c r="E861" s="533"/>
      <c r="F861" s="533"/>
      <c r="G861" s="533"/>
      <c r="H861" s="533"/>
      <c r="I861" s="533"/>
      <c r="J861" s="452"/>
      <c r="K861" s="597"/>
    </row>
    <row r="862" spans="1:11" ht="51" customHeight="1">
      <c r="A862" s="24" t="str">
        <f>B862&amp;C862</f>
        <v>10.415.007.0498-0</v>
      </c>
      <c r="B862" s="584" t="s">
        <v>56025</v>
      </c>
      <c r="C862" s="399" t="s">
        <v>13881</v>
      </c>
      <c r="D862" s="697" t="str">
        <f>VLOOKUP(C862,'EMOP 04-2022'!A:J,2,0)</f>
        <v>QUADRO DE DISTRIBUICAO DE ENERGIA PARA DISJUNTORES TERMO-MAGNETICOS UNIPOLARES,DE EMBUTIR,COM PORTA E BARRAMENTOS DE FASE,NEUTRO E TERRA,PARA INSTALACAO DE ATE 8 DISJUNTORES SEM DISPOSITIVO PARA CHAVE GERAL.FORNECIMENTO E COLOCACAO</v>
      </c>
      <c r="E862" s="697"/>
      <c r="F862" s="697"/>
      <c r="G862" s="697"/>
      <c r="H862" s="697"/>
      <c r="I862" s="697"/>
      <c r="J862" s="452" t="str">
        <f>VLOOKUP(C862,'EMOP 04-2022'!A:J,9,0)</f>
        <v>UN</v>
      </c>
      <c r="K862" s="597">
        <f>SUM(E865:E866)</f>
        <v>15</v>
      </c>
    </row>
    <row r="863" spans="1:11" s="478" customFormat="1" ht="15.75" customHeight="1">
      <c r="B863" s="584"/>
      <c r="C863" s="399"/>
      <c r="D863" s="533"/>
      <c r="E863" s="533"/>
      <c r="F863" s="533"/>
      <c r="G863" s="533"/>
      <c r="H863" s="533"/>
      <c r="I863" s="533"/>
      <c r="J863" s="452"/>
      <c r="K863" s="597"/>
    </row>
    <row r="864" spans="1:11" s="478" customFormat="1" ht="15.75" customHeight="1">
      <c r="B864" s="584"/>
      <c r="C864" s="399"/>
      <c r="D864" s="484" t="s">
        <v>55936</v>
      </c>
      <c r="E864" s="484" t="s">
        <v>74</v>
      </c>
      <c r="F864" s="533"/>
      <c r="G864" s="533"/>
      <c r="H864" s="533"/>
      <c r="I864" s="533"/>
      <c r="J864" s="452"/>
      <c r="K864" s="597"/>
    </row>
    <row r="865" spans="1:11" s="478" customFormat="1" ht="15.75" customHeight="1">
      <c r="B865" s="584"/>
      <c r="C865" s="399"/>
      <c r="D865" s="484" t="s">
        <v>55967</v>
      </c>
      <c r="E865" s="544">
        <v>14</v>
      </c>
      <c r="F865" s="533"/>
      <c r="G865" s="533"/>
      <c r="H865" s="533"/>
      <c r="I865" s="533"/>
      <c r="J865" s="452"/>
      <c r="K865" s="597"/>
    </row>
    <row r="866" spans="1:11" s="478" customFormat="1" ht="15.75" customHeight="1">
      <c r="B866" s="584"/>
      <c r="C866" s="399"/>
      <c r="D866" s="484" t="s">
        <v>57157</v>
      </c>
      <c r="E866" s="544">
        <v>1</v>
      </c>
      <c r="F866" s="533"/>
      <c r="G866" s="533"/>
      <c r="H866" s="533"/>
      <c r="I866" s="533"/>
      <c r="J866" s="452"/>
      <c r="K866" s="597"/>
    </row>
    <row r="867" spans="1:11" s="478" customFormat="1" ht="15.75" customHeight="1">
      <c r="B867" s="584"/>
      <c r="C867" s="399"/>
      <c r="D867" s="533"/>
      <c r="E867" s="533"/>
      <c r="F867" s="533"/>
      <c r="G867" s="533"/>
      <c r="H867" s="533"/>
      <c r="I867" s="533"/>
      <c r="J867" s="452"/>
      <c r="K867" s="597"/>
    </row>
    <row r="868" spans="1:11" ht="50.25" customHeight="1">
      <c r="B868" s="584" t="s">
        <v>56026</v>
      </c>
      <c r="C868" s="399" t="s">
        <v>13887</v>
      </c>
      <c r="D868" s="697" t="str">
        <f>VLOOKUP(C868,'EMOP 04-2022'!A:J,2,0)</f>
        <v>QUADRO DE DISTRIBUICAO DE ENERGIA,100A,PARA DISJUNTORES TERMO-MAGNETICOS UNIPOLARES,DE EMBUTIR,COM PORTA E BARRAMENTOS DE FASE,NEUTRO E TERRA,TRIFASICO,PARA INSTALACAO DE ATE 24 DISJUNTORES COM DISPOSITIVO PARA CHAVE GERAL.FORNECIMENTO E COLOCACAO</v>
      </c>
      <c r="E868" s="697"/>
      <c r="F868" s="697"/>
      <c r="G868" s="697"/>
      <c r="H868" s="697"/>
      <c r="I868" s="697"/>
      <c r="J868" s="452" t="str">
        <f>VLOOKUP(C868,'EMOP 04-2022'!A:J,9,0)</f>
        <v>UN</v>
      </c>
      <c r="K868" s="597">
        <f>E871</f>
        <v>1</v>
      </c>
    </row>
    <row r="869" spans="1:11" s="478" customFormat="1" ht="13.5" customHeight="1">
      <c r="B869" s="584"/>
      <c r="C869" s="399"/>
      <c r="D869" s="533"/>
      <c r="E869" s="533"/>
      <c r="F869" s="533"/>
      <c r="G869" s="533"/>
      <c r="H869" s="533"/>
      <c r="I869" s="533"/>
      <c r="J869" s="452"/>
      <c r="K869" s="597"/>
    </row>
    <row r="870" spans="1:11" s="478" customFormat="1" ht="13.5" customHeight="1">
      <c r="B870" s="584"/>
      <c r="C870" s="399"/>
      <c r="D870" s="484" t="s">
        <v>55936</v>
      </c>
      <c r="E870" s="484" t="s">
        <v>74</v>
      </c>
      <c r="F870" s="533"/>
      <c r="G870" s="533"/>
      <c r="H870" s="533"/>
      <c r="I870" s="533"/>
      <c r="J870" s="452"/>
      <c r="K870" s="597"/>
    </row>
    <row r="871" spans="1:11" s="478" customFormat="1" ht="13.5" customHeight="1">
      <c r="B871" s="584"/>
      <c r="C871" s="399"/>
      <c r="D871" s="484" t="s">
        <v>57158</v>
      </c>
      <c r="E871" s="544">
        <v>1</v>
      </c>
      <c r="F871" s="533"/>
      <c r="G871" s="533"/>
      <c r="H871" s="533"/>
      <c r="I871" s="533"/>
      <c r="J871" s="452"/>
      <c r="K871" s="597"/>
    </row>
    <row r="872" spans="1:11" s="478" customFormat="1" ht="13.5" customHeight="1">
      <c r="B872" s="584"/>
      <c r="C872" s="399"/>
      <c r="D872" s="533"/>
      <c r="E872" s="533"/>
      <c r="F872" s="533"/>
      <c r="G872" s="533"/>
      <c r="H872" s="533"/>
      <c r="I872" s="533"/>
      <c r="J872" s="452"/>
      <c r="K872" s="597"/>
    </row>
    <row r="873" spans="1:11" s="478" customFormat="1" ht="13.5" customHeight="1">
      <c r="B873" s="584"/>
      <c r="C873" s="399"/>
      <c r="D873" s="533"/>
      <c r="E873" s="533"/>
      <c r="F873" s="533"/>
      <c r="G873" s="533"/>
      <c r="H873" s="533"/>
      <c r="I873" s="533"/>
      <c r="J873" s="452"/>
      <c r="K873" s="597"/>
    </row>
    <row r="874" spans="1:11" ht="28.5" customHeight="1">
      <c r="A874" s="24" t="str">
        <f>B874&amp;C874</f>
        <v>10.690457</v>
      </c>
      <c r="B874" s="584" t="s">
        <v>56027</v>
      </c>
      <c r="C874" s="399" t="s">
        <v>30207</v>
      </c>
      <c r="D874" s="702" t="str">
        <f>VLOOKUP(C874,'SINAPI 04-2022'!A:D,2,0)</f>
        <v>QUEBRA EM ALVENARIA PARA INSTALAÇÃO DE QUADRO DISTRIBUIÇÃO PEQUENO (19X25 CM). AF_05/2015</v>
      </c>
      <c r="E874" s="702"/>
      <c r="F874" s="702"/>
      <c r="G874" s="702"/>
      <c r="H874" s="702"/>
      <c r="I874" s="702"/>
      <c r="J874" s="484" t="str">
        <f>VLOOKUP(C874,'SINAPI 04-2022'!A:D,3,0)</f>
        <v>UN</v>
      </c>
      <c r="K874" s="597">
        <f>SUM(E877:E878)</f>
        <v>15</v>
      </c>
    </row>
    <row r="875" spans="1:11" s="478" customFormat="1" ht="18.75" customHeight="1">
      <c r="B875" s="584"/>
      <c r="C875" s="399"/>
      <c r="D875" s="534"/>
      <c r="E875" s="534"/>
      <c r="F875" s="534"/>
      <c r="G875" s="534"/>
      <c r="H875" s="534"/>
      <c r="I875" s="534"/>
      <c r="J875" s="484"/>
      <c r="K875" s="597"/>
    </row>
    <row r="876" spans="1:11" s="478" customFormat="1" ht="18.75" customHeight="1">
      <c r="B876" s="584"/>
      <c r="C876" s="399"/>
      <c r="D876" s="484" t="s">
        <v>55936</v>
      </c>
      <c r="E876" s="484" t="s">
        <v>74</v>
      </c>
      <c r="F876" s="534"/>
      <c r="G876" s="534"/>
      <c r="H876" s="534"/>
      <c r="I876" s="534"/>
      <c r="J876" s="484"/>
      <c r="K876" s="597"/>
    </row>
    <row r="877" spans="1:11" s="478" customFormat="1" ht="18.75" customHeight="1">
      <c r="B877" s="584"/>
      <c r="C877" s="399"/>
      <c r="D877" s="484" t="s">
        <v>55967</v>
      </c>
      <c r="E877" s="544">
        <v>14</v>
      </c>
      <c r="F877" s="534"/>
      <c r="G877" s="534"/>
      <c r="H877" s="534"/>
      <c r="I877" s="534"/>
      <c r="J877" s="484"/>
      <c r="K877" s="597"/>
    </row>
    <row r="878" spans="1:11" s="478" customFormat="1" ht="18.75" customHeight="1">
      <c r="B878" s="584"/>
      <c r="C878" s="399"/>
      <c r="D878" s="484" t="s">
        <v>57157</v>
      </c>
      <c r="E878" s="544">
        <v>1</v>
      </c>
      <c r="F878" s="534"/>
      <c r="G878" s="534"/>
      <c r="H878" s="534"/>
      <c r="I878" s="534"/>
      <c r="J878" s="484"/>
      <c r="K878" s="597"/>
    </row>
    <row r="879" spans="1:11" s="478" customFormat="1" ht="18.75" customHeight="1">
      <c r="B879" s="584"/>
      <c r="C879" s="399"/>
      <c r="D879" s="534"/>
      <c r="E879" s="534"/>
      <c r="F879" s="534"/>
      <c r="G879" s="534"/>
      <c r="H879" s="534"/>
      <c r="I879" s="534"/>
      <c r="J879" s="484"/>
      <c r="K879" s="597"/>
    </row>
    <row r="880" spans="1:11" ht="26.25" customHeight="1">
      <c r="B880" s="584" t="s">
        <v>56028</v>
      </c>
      <c r="C880" s="399" t="s">
        <v>30208</v>
      </c>
      <c r="D880" s="702" t="str">
        <f>VLOOKUP(C880,'SINAPI 04-2022'!A:D,2,0)</f>
        <v>QUEBRA EM ALVENARIA PARA INSTALAÇÃO DE QUADRO DISTRIBUIÇÃO GRANDE (76X40 CM). AF_05/2015</v>
      </c>
      <c r="E880" s="702"/>
      <c r="F880" s="702"/>
      <c r="G880" s="702"/>
      <c r="H880" s="702"/>
      <c r="I880" s="702"/>
      <c r="J880" s="484" t="str">
        <f>VLOOKUP(C880,'SINAPI 04-2022'!A:D,3,0)</f>
        <v>UN</v>
      </c>
      <c r="K880" s="597">
        <f>E883</f>
        <v>1</v>
      </c>
    </row>
    <row r="881" spans="2:11" s="478" customFormat="1" ht="13.5" customHeight="1">
      <c r="B881" s="584"/>
      <c r="C881" s="399"/>
      <c r="D881" s="534"/>
      <c r="E881" s="534"/>
      <c r="F881" s="534"/>
      <c r="G881" s="534"/>
      <c r="H881" s="534"/>
      <c r="I881" s="534"/>
      <c r="J881" s="484"/>
      <c r="K881" s="597"/>
    </row>
    <row r="882" spans="2:11" s="478" customFormat="1" ht="13.5" customHeight="1">
      <c r="B882" s="584"/>
      <c r="C882" s="399"/>
      <c r="D882" s="484" t="s">
        <v>55936</v>
      </c>
      <c r="E882" s="484" t="s">
        <v>74</v>
      </c>
      <c r="F882" s="534"/>
      <c r="G882" s="534"/>
      <c r="H882" s="534"/>
      <c r="I882" s="534"/>
      <c r="J882" s="484"/>
      <c r="K882" s="597"/>
    </row>
    <row r="883" spans="2:11" s="478" customFormat="1" ht="13.5" customHeight="1">
      <c r="B883" s="584"/>
      <c r="C883" s="399"/>
      <c r="D883" s="484" t="s">
        <v>57158</v>
      </c>
      <c r="E883" s="544">
        <v>1</v>
      </c>
      <c r="F883" s="534"/>
      <c r="G883" s="534"/>
      <c r="H883" s="534"/>
      <c r="I883" s="534"/>
      <c r="J883" s="484"/>
      <c r="K883" s="597"/>
    </row>
    <row r="884" spans="2:11" s="478" customFormat="1" ht="13.5" customHeight="1">
      <c r="B884" s="584"/>
      <c r="C884" s="399"/>
      <c r="D884" s="534"/>
      <c r="E884" s="534"/>
      <c r="F884" s="534"/>
      <c r="G884" s="534"/>
      <c r="H884" s="534"/>
      <c r="I884" s="534"/>
      <c r="J884" s="484"/>
      <c r="K884" s="597"/>
    </row>
    <row r="885" spans="2:11" s="478" customFormat="1" ht="13.5" customHeight="1">
      <c r="B885" s="584"/>
      <c r="C885" s="399"/>
      <c r="D885" s="534"/>
      <c r="E885" s="534"/>
      <c r="F885" s="534"/>
      <c r="G885" s="534"/>
      <c r="H885" s="534"/>
      <c r="I885" s="534"/>
      <c r="J885" s="484"/>
      <c r="K885" s="597"/>
    </row>
    <row r="886" spans="2:11" ht="32.25" customHeight="1">
      <c r="B886" s="584" t="s">
        <v>56029</v>
      </c>
      <c r="C886" s="399" t="s">
        <v>28514</v>
      </c>
      <c r="D886" s="702" t="str">
        <f>VLOOKUP(C886,'SINAPI 04-2022'!A:D,2,0)</f>
        <v>TOMADA ALTA DE EMBUTIR (1 MÓDULO), 2P+T 10 A, INCLUINDO SUPORTE E PLACA - FORNECIMENTO E INSTALAÇÃO. AF_12/2015</v>
      </c>
      <c r="E886" s="702"/>
      <c r="F886" s="702"/>
      <c r="G886" s="702"/>
      <c r="H886" s="702"/>
      <c r="I886" s="702"/>
      <c r="J886" s="484" t="str">
        <f>VLOOKUP(C886,'SINAPI 04-2022'!A:D,3,0)</f>
        <v>UN</v>
      </c>
      <c r="K886" s="597">
        <f>E889</f>
        <v>48</v>
      </c>
    </row>
    <row r="887" spans="2:11" s="478" customFormat="1" ht="13.5" customHeight="1">
      <c r="B887" s="584"/>
      <c r="C887" s="399"/>
      <c r="D887" s="534"/>
      <c r="E887" s="534"/>
      <c r="F887" s="534"/>
      <c r="G887" s="534"/>
      <c r="H887" s="534"/>
      <c r="I887" s="534"/>
      <c r="J887" s="484"/>
      <c r="K887" s="597"/>
    </row>
    <row r="888" spans="2:11" s="478" customFormat="1" ht="13.5" customHeight="1">
      <c r="B888" s="584"/>
      <c r="C888" s="399"/>
      <c r="D888" s="484" t="s">
        <v>55936</v>
      </c>
      <c r="E888" s="484" t="s">
        <v>74</v>
      </c>
      <c r="F888" s="534"/>
      <c r="G888" s="534"/>
      <c r="H888" s="534"/>
      <c r="I888" s="534"/>
      <c r="J888" s="484"/>
      <c r="K888" s="597"/>
    </row>
    <row r="889" spans="2:11" s="478" customFormat="1" ht="13.5" customHeight="1">
      <c r="B889" s="584"/>
      <c r="C889" s="399"/>
      <c r="D889" s="484" t="s">
        <v>55967</v>
      </c>
      <c r="E889" s="544">
        <v>48</v>
      </c>
      <c r="F889" s="534"/>
      <c r="G889" s="534"/>
      <c r="H889" s="534"/>
      <c r="I889" s="534"/>
      <c r="J889" s="484"/>
      <c r="K889" s="597"/>
    </row>
    <row r="890" spans="2:11" s="478" customFormat="1" ht="13.5" customHeight="1">
      <c r="B890" s="584"/>
      <c r="C890" s="399"/>
      <c r="D890" s="534"/>
      <c r="E890" s="534"/>
      <c r="F890" s="534"/>
      <c r="G890" s="534"/>
      <c r="H890" s="534"/>
      <c r="I890" s="534"/>
      <c r="J890" s="484"/>
      <c r="K890" s="597"/>
    </row>
    <row r="891" spans="2:11" s="478" customFormat="1" ht="13.5" customHeight="1">
      <c r="B891" s="584"/>
      <c r="C891" s="399"/>
      <c r="D891" s="508" t="s">
        <v>62766</v>
      </c>
      <c r="E891" s="534"/>
      <c r="F891" s="534"/>
      <c r="G891" s="534"/>
      <c r="H891" s="534"/>
      <c r="I891" s="534"/>
      <c r="J891" s="484"/>
      <c r="K891" s="597"/>
    </row>
    <row r="892" spans="2:11" ht="37.5" customHeight="1">
      <c r="B892" s="584" t="s">
        <v>56030</v>
      </c>
      <c r="C892" s="399" t="s">
        <v>28475</v>
      </c>
      <c r="D892" s="702" t="str">
        <f>VLOOKUP(C892,'SINAPI 04-2022'!A:D,2,0)</f>
        <v>INTERRUPTOR SIMPLES (1 MÓDULO), 10A/250V, INCLUINDO SUPORTE E PLACA - FORNECIMENTO E INSTALAÇÃO. AF_12/2015</v>
      </c>
      <c r="E892" s="702"/>
      <c r="F892" s="702"/>
      <c r="G892" s="702"/>
      <c r="H892" s="702"/>
      <c r="I892" s="702"/>
      <c r="J892" s="484" t="str">
        <f>VLOOKUP(C892,'SINAPI 04-2022'!A:D,3,0)</f>
        <v>UN</v>
      </c>
      <c r="K892" s="597">
        <f>E895</f>
        <v>11</v>
      </c>
    </row>
    <row r="893" spans="2:11" s="478" customFormat="1" ht="13.5" customHeight="1">
      <c r="B893" s="584"/>
      <c r="C893" s="399"/>
      <c r="D893" s="534"/>
      <c r="E893" s="534"/>
      <c r="F893" s="534"/>
      <c r="G893" s="534"/>
      <c r="H893" s="534"/>
      <c r="I893" s="534"/>
      <c r="J893" s="484"/>
      <c r="K893" s="597"/>
    </row>
    <row r="894" spans="2:11" s="478" customFormat="1" ht="13.5" customHeight="1">
      <c r="B894" s="584"/>
      <c r="C894" s="399"/>
      <c r="D894" s="484" t="s">
        <v>55936</v>
      </c>
      <c r="E894" s="484" t="s">
        <v>74</v>
      </c>
      <c r="F894" s="534"/>
      <c r="G894" s="534"/>
      <c r="H894" s="534"/>
      <c r="I894" s="534"/>
      <c r="J894" s="484"/>
      <c r="K894" s="597"/>
    </row>
    <row r="895" spans="2:11" s="478" customFormat="1" ht="13.5" customHeight="1">
      <c r="B895" s="584"/>
      <c r="C895" s="399"/>
      <c r="D895" s="484" t="s">
        <v>55967</v>
      </c>
      <c r="E895" s="544">
        <v>11</v>
      </c>
      <c r="F895" s="534"/>
      <c r="G895" s="534"/>
      <c r="H895" s="534"/>
      <c r="I895" s="534"/>
      <c r="J895" s="484"/>
      <c r="K895" s="597"/>
    </row>
    <row r="896" spans="2:11" s="478" customFormat="1" ht="13.5" customHeight="1">
      <c r="B896" s="584"/>
      <c r="C896" s="399"/>
      <c r="D896" s="534"/>
      <c r="E896" s="534"/>
      <c r="F896" s="534"/>
      <c r="G896" s="534"/>
      <c r="H896" s="534"/>
      <c r="I896" s="534"/>
      <c r="J896" s="484"/>
      <c r="K896" s="597"/>
    </row>
    <row r="897" spans="2:11" s="478" customFormat="1" ht="13.5" customHeight="1">
      <c r="B897" s="584"/>
      <c r="C897" s="399"/>
      <c r="D897" s="534"/>
      <c r="E897" s="534"/>
      <c r="F897" s="534"/>
      <c r="G897" s="534"/>
      <c r="H897" s="534"/>
      <c r="I897" s="534"/>
      <c r="J897" s="484"/>
      <c r="K897" s="597"/>
    </row>
    <row r="898" spans="2:11" ht="33" customHeight="1">
      <c r="B898" s="584" t="s">
        <v>57036</v>
      </c>
      <c r="C898" s="399" t="s">
        <v>28363</v>
      </c>
      <c r="D898" s="702" t="str">
        <f>VLOOKUP(C898,'SINAPI 04-2022'!A:D,2,0)</f>
        <v>CABO DE COBRE FLEXÍVEL ISOLADO, 2,5 MM², ANTI-CHAMA 450/750 V, PARA CIRCUITOS TERMINAIS - FORNECIMENTO E INSTALAÇÃO. AF_12/2015</v>
      </c>
      <c r="E898" s="702"/>
      <c r="F898" s="702"/>
      <c r="G898" s="702"/>
      <c r="H898" s="702"/>
      <c r="I898" s="702"/>
      <c r="J898" s="484" t="str">
        <f>VLOOKUP(C898,'SINAPI 04-2022'!A:D,3,0)</f>
        <v>M</v>
      </c>
      <c r="K898" s="597">
        <f>H902</f>
        <v>598.23</v>
      </c>
    </row>
    <row r="899" spans="2:11" s="478" customFormat="1" ht="13.5" customHeight="1">
      <c r="B899" s="584"/>
      <c r="C899" s="399"/>
      <c r="D899" s="534"/>
      <c r="E899" s="534"/>
      <c r="F899" s="534"/>
      <c r="G899" s="534"/>
      <c r="H899" s="534" t="s">
        <v>74</v>
      </c>
      <c r="I899" s="534"/>
      <c r="J899" s="484"/>
      <c r="K899" s="597"/>
    </row>
    <row r="900" spans="2:11" s="478" customFormat="1" ht="13.5" customHeight="1">
      <c r="B900" s="584"/>
      <c r="C900" s="399"/>
      <c r="D900" s="484" t="s">
        <v>55936</v>
      </c>
      <c r="E900" s="484" t="s">
        <v>74</v>
      </c>
      <c r="F900" s="534"/>
      <c r="G900" s="534" t="s">
        <v>62767</v>
      </c>
      <c r="H900" s="516">
        <v>20</v>
      </c>
      <c r="I900" s="534"/>
      <c r="J900" s="484"/>
      <c r="K900" s="597"/>
    </row>
    <row r="901" spans="2:11" s="478" customFormat="1" ht="13.5" customHeight="1">
      <c r="B901" s="584"/>
      <c r="C901" s="399"/>
      <c r="D901" s="484" t="s">
        <v>55967</v>
      </c>
      <c r="E901" s="544">
        <v>618.23</v>
      </c>
      <c r="F901" s="534"/>
      <c r="G901" s="534"/>
      <c r="H901" s="540"/>
      <c r="I901" s="534"/>
      <c r="J901" s="484"/>
      <c r="K901" s="597"/>
    </row>
    <row r="902" spans="2:11" s="478" customFormat="1" ht="13.5" customHeight="1">
      <c r="B902" s="584"/>
      <c r="C902" s="399"/>
      <c r="D902" s="534"/>
      <c r="E902" s="534"/>
      <c r="F902" s="534"/>
      <c r="G902" s="534" t="s">
        <v>71</v>
      </c>
      <c r="H902" s="516">
        <f>E901-H900</f>
        <v>598.23</v>
      </c>
      <c r="I902" s="534"/>
      <c r="J902" s="484"/>
      <c r="K902" s="597"/>
    </row>
    <row r="903" spans="2:11" s="478" customFormat="1" ht="13.5" customHeight="1">
      <c r="B903" s="584"/>
      <c r="C903" s="399"/>
      <c r="D903" s="534"/>
      <c r="E903" s="534"/>
      <c r="F903" s="534"/>
      <c r="G903" s="534"/>
      <c r="H903" s="534"/>
      <c r="I903" s="534"/>
      <c r="J903" s="484"/>
      <c r="K903" s="597"/>
    </row>
    <row r="904" spans="2:11" ht="32.25" customHeight="1">
      <c r="B904" s="584" t="s">
        <v>57037</v>
      </c>
      <c r="C904" s="399" t="s">
        <v>28366</v>
      </c>
      <c r="D904" s="702" t="str">
        <f>VLOOKUP(C904,'SINAPI 04-2022'!A:D,2,0)</f>
        <v>CABO DE COBRE FLEXÍVEL ISOLADO, 4 MM², ANTI-CHAMA 450/750 V, PARA CIRCUITOS TERMINAIS - FORNECIMENTO E INSTALAÇÃO. AF_12/2015</v>
      </c>
      <c r="E904" s="702"/>
      <c r="F904" s="702"/>
      <c r="G904" s="702"/>
      <c r="H904" s="702"/>
      <c r="I904" s="702"/>
      <c r="J904" s="484" t="str">
        <f>VLOOKUP(C904,'SINAPI 04-2022'!A:D,3,0)</f>
        <v>M</v>
      </c>
      <c r="K904" s="585">
        <f>H908</f>
        <v>288.76</v>
      </c>
    </row>
    <row r="905" spans="2:11" s="478" customFormat="1" ht="13.5" customHeight="1">
      <c r="B905" s="584"/>
      <c r="C905" s="399"/>
      <c r="D905" s="534"/>
      <c r="E905" s="534"/>
      <c r="F905" s="534"/>
      <c r="G905" s="534"/>
      <c r="H905" s="534" t="s">
        <v>74</v>
      </c>
      <c r="I905" s="534"/>
      <c r="J905" s="484"/>
      <c r="K905" s="585"/>
    </row>
    <row r="906" spans="2:11" s="478" customFormat="1" ht="13.5" customHeight="1">
      <c r="B906" s="584"/>
      <c r="C906" s="399"/>
      <c r="D906" s="484" t="s">
        <v>55936</v>
      </c>
      <c r="E906" s="484" t="s">
        <v>74</v>
      </c>
      <c r="F906" s="534"/>
      <c r="G906" s="534" t="s">
        <v>62765</v>
      </c>
      <c r="H906" s="516">
        <v>300</v>
      </c>
      <c r="I906" s="534"/>
      <c r="J906" s="484"/>
      <c r="K906" s="585"/>
    </row>
    <row r="907" spans="2:11" s="478" customFormat="1" ht="13.5" customHeight="1">
      <c r="B907" s="584"/>
      <c r="C907" s="399"/>
      <c r="D907" s="484" t="s">
        <v>55967</v>
      </c>
      <c r="E907" s="544">
        <v>588.76</v>
      </c>
      <c r="F907" s="534"/>
      <c r="G907" s="534"/>
      <c r="H907" s="540"/>
      <c r="I907" s="534"/>
      <c r="J907" s="484"/>
      <c r="K907" s="585"/>
    </row>
    <row r="908" spans="2:11" s="478" customFormat="1" ht="13.5" customHeight="1">
      <c r="B908" s="584"/>
      <c r="C908" s="399"/>
      <c r="D908" s="534"/>
      <c r="E908" s="534"/>
      <c r="F908" s="534"/>
      <c r="G908" s="534" t="s">
        <v>71</v>
      </c>
      <c r="H908" s="516">
        <f>E907-H906</f>
        <v>288.76</v>
      </c>
      <c r="I908" s="534"/>
      <c r="J908" s="484"/>
      <c r="K908" s="585"/>
    </row>
    <row r="909" spans="2:11" s="478" customFormat="1" ht="13.5" customHeight="1">
      <c r="B909" s="584"/>
      <c r="C909" s="399"/>
      <c r="D909" s="534"/>
      <c r="E909" s="534"/>
      <c r="F909" s="534"/>
      <c r="G909" s="534"/>
      <c r="H909" s="534"/>
      <c r="I909" s="534"/>
      <c r="J909" s="484"/>
      <c r="K909" s="585"/>
    </row>
    <row r="910" spans="2:11" s="478" customFormat="1" ht="31.5" customHeight="1">
      <c r="B910" s="584" t="s">
        <v>57038</v>
      </c>
      <c r="C910" s="399" t="s">
        <v>28370</v>
      </c>
      <c r="D910" s="702" t="str">
        <f>VLOOKUP(C910,'SINAPI 04-2022'!A:D,2,0)</f>
        <v>CABO DE COBRE FLEXÍVEL ISOLADO, 10 MM², ANTI-CHAMA 450/750 V, PARA CIRCUITOS TERMINAIS - FORNECIMENTO E INSTALAÇÃO. AF_12/2015</v>
      </c>
      <c r="E910" s="702"/>
      <c r="F910" s="702"/>
      <c r="G910" s="702"/>
      <c r="H910" s="702"/>
      <c r="I910" s="702"/>
      <c r="J910" s="484" t="str">
        <f>VLOOKUP(C910,'SINAPI 04-2022'!A:D,3,0)</f>
        <v>M</v>
      </c>
      <c r="K910" s="585">
        <f>E913</f>
        <v>214.9</v>
      </c>
    </row>
    <row r="911" spans="2:11" s="478" customFormat="1" ht="13.5" customHeight="1">
      <c r="B911" s="584"/>
      <c r="C911" s="399"/>
      <c r="D911" s="534"/>
      <c r="E911" s="534"/>
      <c r="F911" s="534"/>
      <c r="G911" s="534"/>
      <c r="H911" s="534"/>
      <c r="I911" s="534"/>
      <c r="J911" s="484"/>
      <c r="K911" s="585"/>
    </row>
    <row r="912" spans="2:11" s="478" customFormat="1" ht="13.5" customHeight="1">
      <c r="B912" s="584"/>
      <c r="C912" s="399"/>
      <c r="D912" s="484" t="s">
        <v>55936</v>
      </c>
      <c r="E912" s="484" t="s">
        <v>74</v>
      </c>
      <c r="F912" s="534"/>
      <c r="G912" s="534"/>
      <c r="H912" s="534"/>
      <c r="I912" s="534"/>
      <c r="J912" s="484"/>
      <c r="K912" s="585"/>
    </row>
    <row r="913" spans="2:11" s="478" customFormat="1" ht="13.5" customHeight="1">
      <c r="B913" s="584"/>
      <c r="C913" s="399"/>
      <c r="D913" s="484" t="s">
        <v>55967</v>
      </c>
      <c r="E913" s="544">
        <v>214.9</v>
      </c>
      <c r="F913" s="534"/>
      <c r="G913" s="534"/>
      <c r="H913" s="534"/>
      <c r="I913" s="534"/>
      <c r="J913" s="484"/>
      <c r="K913" s="585"/>
    </row>
    <row r="914" spans="2:11" s="478" customFormat="1" ht="13.5" customHeight="1">
      <c r="B914" s="584"/>
      <c r="C914" s="399"/>
      <c r="D914" s="534"/>
      <c r="E914" s="534"/>
      <c r="F914" s="534"/>
      <c r="G914" s="534"/>
      <c r="H914" s="534"/>
      <c r="I914" s="534"/>
      <c r="J914" s="484"/>
      <c r="K914" s="585"/>
    </row>
    <row r="915" spans="2:11" s="478" customFormat="1" ht="13.5" customHeight="1">
      <c r="B915" s="584"/>
      <c r="C915" s="399"/>
      <c r="D915" s="534"/>
      <c r="E915" s="534"/>
      <c r="F915" s="534"/>
      <c r="G915" s="534"/>
      <c r="H915" s="534"/>
      <c r="I915" s="534"/>
      <c r="J915" s="484"/>
      <c r="K915" s="585"/>
    </row>
    <row r="916" spans="2:11" s="478" customFormat="1" ht="32.25" customHeight="1">
      <c r="B916" s="584" t="s">
        <v>57039</v>
      </c>
      <c r="C916" s="399" t="s">
        <v>28378</v>
      </c>
      <c r="D916" s="702" t="e">
        <f>VLOOKUP(C916,'SINAPI 04-2022'!A:D,2,0)</f>
        <v>#N/A</v>
      </c>
      <c r="E916" s="702"/>
      <c r="F916" s="702"/>
      <c r="G916" s="702"/>
      <c r="H916" s="702"/>
      <c r="I916" s="702"/>
      <c r="J916" s="484" t="e">
        <f>VLOOKUP(C916,'SINAPI 04-2022'!A:D,3,0)</f>
        <v>#N/A</v>
      </c>
      <c r="K916" s="585">
        <f>E919</f>
        <v>201.95</v>
      </c>
    </row>
    <row r="917" spans="2:11" s="478" customFormat="1" ht="13.5" customHeight="1">
      <c r="B917" s="584"/>
      <c r="C917" s="399"/>
      <c r="D917" s="534"/>
      <c r="E917" s="534"/>
      <c r="F917" s="534"/>
      <c r="G917" s="534"/>
      <c r="H917" s="534"/>
      <c r="I917" s="534"/>
      <c r="J917" s="484"/>
      <c r="K917" s="585"/>
    </row>
    <row r="918" spans="2:11" s="478" customFormat="1" ht="13.5" customHeight="1">
      <c r="B918" s="584"/>
      <c r="C918" s="399"/>
      <c r="D918" s="484" t="s">
        <v>55936</v>
      </c>
      <c r="E918" s="484" t="s">
        <v>74</v>
      </c>
      <c r="F918" s="534"/>
      <c r="G918" s="534"/>
      <c r="H918" s="534"/>
      <c r="I918" s="534"/>
      <c r="J918" s="484"/>
      <c r="K918" s="585"/>
    </row>
    <row r="919" spans="2:11" s="478" customFormat="1" ht="13.5" customHeight="1">
      <c r="B919" s="584"/>
      <c r="C919" s="399"/>
      <c r="D919" s="484" t="s">
        <v>55967</v>
      </c>
      <c r="E919" s="544">
        <v>201.95</v>
      </c>
      <c r="F919" s="534"/>
      <c r="G919" s="534"/>
      <c r="H919" s="534"/>
      <c r="I919" s="534"/>
      <c r="J919" s="484"/>
      <c r="K919" s="585"/>
    </row>
    <row r="920" spans="2:11" s="478" customFormat="1" ht="13.5" customHeight="1">
      <c r="B920" s="584"/>
      <c r="C920" s="399"/>
      <c r="D920" s="534"/>
      <c r="E920" s="534"/>
      <c r="F920" s="534"/>
      <c r="G920" s="534"/>
      <c r="H920" s="534"/>
      <c r="I920" s="534"/>
      <c r="J920" s="484"/>
      <c r="K920" s="585"/>
    </row>
    <row r="921" spans="2:11" s="478" customFormat="1" ht="13.5" customHeight="1">
      <c r="B921" s="584"/>
      <c r="C921" s="399"/>
      <c r="D921" s="534"/>
      <c r="E921" s="534"/>
      <c r="F921" s="534"/>
      <c r="G921" s="534"/>
      <c r="H921" s="534"/>
      <c r="I921" s="534"/>
      <c r="J921" s="484"/>
      <c r="K921" s="585"/>
    </row>
    <row r="922" spans="2:11" s="478" customFormat="1" ht="13.5" customHeight="1">
      <c r="B922" s="584"/>
      <c r="C922" s="399"/>
      <c r="D922" s="534"/>
      <c r="E922" s="534"/>
      <c r="F922" s="534"/>
      <c r="G922" s="534"/>
      <c r="H922" s="534"/>
      <c r="I922" s="534"/>
      <c r="J922" s="484"/>
      <c r="K922" s="585"/>
    </row>
    <row r="923" spans="2:11" s="478" customFormat="1" ht="36.75" customHeight="1">
      <c r="B923" s="584" t="s">
        <v>57040</v>
      </c>
      <c r="C923" s="399" t="s">
        <v>28244</v>
      </c>
      <c r="D923" s="702" t="str">
        <f>VLOOKUP(C923,'SINAPI 04-2022'!A:D,2,0)</f>
        <v>ELETRODUTO FLEXÍVEL CORRUGADO, PVC, DN 25 MM (3/4"), PARA CIRCUITOS TERMINAIS, INSTALADO EM PAREDE - FORNECIMENTO E INSTALAÇÃO. AF_12/2015</v>
      </c>
      <c r="E923" s="702"/>
      <c r="F923" s="702"/>
      <c r="G923" s="702"/>
      <c r="H923" s="702"/>
      <c r="I923" s="702"/>
      <c r="J923" s="484" t="str">
        <f>VLOOKUP(C923,'SINAPI 04-2022'!A:D,3,0)</f>
        <v>M</v>
      </c>
      <c r="K923" s="585">
        <f>I926</f>
        <v>390.23</v>
      </c>
    </row>
    <row r="924" spans="2:11" s="478" customFormat="1" ht="13.5" customHeight="1">
      <c r="B924" s="584"/>
      <c r="C924" s="399"/>
      <c r="D924" s="534"/>
      <c r="E924" s="534"/>
      <c r="F924" s="534"/>
      <c r="G924" s="534"/>
      <c r="H924" s="534"/>
      <c r="I924" s="534"/>
      <c r="J924" s="484"/>
      <c r="K924" s="585"/>
    </row>
    <row r="925" spans="2:11" s="478" customFormat="1" ht="24.75" customHeight="1">
      <c r="B925" s="584"/>
      <c r="C925" s="399"/>
      <c r="D925" s="484" t="s">
        <v>55936</v>
      </c>
      <c r="E925" s="484" t="s">
        <v>57159</v>
      </c>
      <c r="F925" s="484" t="s">
        <v>57160</v>
      </c>
      <c r="G925" s="484" t="s">
        <v>71</v>
      </c>
      <c r="H925" s="516" t="s">
        <v>62762</v>
      </c>
      <c r="I925" s="516" t="s">
        <v>71</v>
      </c>
      <c r="J925" s="484"/>
      <c r="K925" s="585"/>
    </row>
    <row r="926" spans="2:11" s="478" customFormat="1" ht="13.5" customHeight="1">
      <c r="B926" s="584"/>
      <c r="C926" s="399"/>
      <c r="D926" s="484" t="s">
        <v>55967</v>
      </c>
      <c r="E926" s="544">
        <v>702.05</v>
      </c>
      <c r="F926" s="484">
        <v>0.6</v>
      </c>
      <c r="G926" s="484">
        <f>TRUNC(E926*F926,2)</f>
        <v>421.23</v>
      </c>
      <c r="H926" s="516">
        <v>31</v>
      </c>
      <c r="I926" s="516">
        <f>G926-H926</f>
        <v>390.23</v>
      </c>
      <c r="J926" s="484"/>
      <c r="K926" s="585"/>
    </row>
    <row r="927" spans="2:11" s="478" customFormat="1" ht="13.5" customHeight="1">
      <c r="B927" s="584"/>
      <c r="C927" s="399"/>
      <c r="D927" s="534"/>
      <c r="E927" s="534"/>
      <c r="F927" s="534"/>
      <c r="G927" s="534"/>
      <c r="H927" s="534"/>
      <c r="I927" s="534"/>
      <c r="J927" s="484"/>
      <c r="K927" s="585"/>
    </row>
    <row r="928" spans="2:11" s="478" customFormat="1" ht="13.5" customHeight="1">
      <c r="B928" s="584"/>
      <c r="C928" s="399"/>
      <c r="D928" s="534"/>
      <c r="E928" s="534"/>
      <c r="F928" s="534"/>
      <c r="G928" s="534"/>
      <c r="H928" s="534"/>
      <c r="I928" s="534"/>
      <c r="J928" s="484"/>
      <c r="K928" s="585"/>
    </row>
    <row r="929" spans="2:11" s="478" customFormat="1" ht="36.75" customHeight="1">
      <c r="B929" s="584" t="s">
        <v>57041</v>
      </c>
      <c r="C929" s="399" t="s">
        <v>28229</v>
      </c>
      <c r="D929" s="702" t="str">
        <f>VLOOKUP(C929,'SINAPI 04-2022'!A:D,2,0)</f>
        <v>ELETRODUTO FLEXÍVEL CORRUGADO, PVC, DN 25 MM (3/4"), PARA CIRCUITOS TERMINAIS, INSTALADO EM LAJE - FORNECIMENTO E INSTALAÇÃO. AF_12/2015</v>
      </c>
      <c r="E929" s="702"/>
      <c r="F929" s="702"/>
      <c r="G929" s="702"/>
      <c r="H929" s="702"/>
      <c r="I929" s="702"/>
      <c r="J929" s="484" t="str">
        <f>VLOOKUP(C929,'SINAPI 04-2022'!A:D,3,0)</f>
        <v>M</v>
      </c>
      <c r="K929" s="585">
        <f>I932</f>
        <v>109.41</v>
      </c>
    </row>
    <row r="930" spans="2:11" s="478" customFormat="1" ht="13.5" customHeight="1">
      <c r="B930" s="584"/>
      <c r="C930" s="399"/>
      <c r="D930" s="534"/>
      <c r="E930" s="534"/>
      <c r="F930" s="534"/>
      <c r="G930" s="534"/>
      <c r="H930" s="534"/>
      <c r="I930" s="534"/>
      <c r="J930" s="484"/>
      <c r="K930" s="585"/>
    </row>
    <row r="931" spans="2:11" s="478" customFormat="1" ht="24.75" customHeight="1">
      <c r="B931" s="584"/>
      <c r="C931" s="399"/>
      <c r="D931" s="484" t="s">
        <v>55936</v>
      </c>
      <c r="E931" s="484" t="s">
        <v>57159</v>
      </c>
      <c r="F931" s="484" t="s">
        <v>57160</v>
      </c>
      <c r="G931" s="484" t="s">
        <v>71</v>
      </c>
      <c r="H931" s="516" t="s">
        <v>62762</v>
      </c>
      <c r="I931" s="516" t="s">
        <v>71</v>
      </c>
      <c r="J931" s="484"/>
      <c r="K931" s="585"/>
    </row>
    <row r="932" spans="2:11" s="478" customFormat="1" ht="13.5" customHeight="1">
      <c r="B932" s="584"/>
      <c r="C932" s="399"/>
      <c r="D932" s="484" t="s">
        <v>55967</v>
      </c>
      <c r="E932" s="544">
        <v>702.05</v>
      </c>
      <c r="F932" s="484">
        <v>0.2</v>
      </c>
      <c r="G932" s="484">
        <f>TRUNC(E932*F932,2)</f>
        <v>140.41</v>
      </c>
      <c r="H932" s="516">
        <v>31</v>
      </c>
      <c r="I932" s="516">
        <f>G932-H932</f>
        <v>109.41</v>
      </c>
      <c r="J932" s="484"/>
      <c r="K932" s="585"/>
    </row>
    <row r="933" spans="2:11" s="478" customFormat="1" ht="13.5" customHeight="1">
      <c r="B933" s="584"/>
      <c r="C933" s="399"/>
      <c r="D933" s="534"/>
      <c r="E933" s="534"/>
      <c r="F933" s="534"/>
      <c r="G933" s="534"/>
      <c r="H933" s="534"/>
      <c r="I933" s="534"/>
      <c r="J933" s="484"/>
      <c r="K933" s="585"/>
    </row>
    <row r="934" spans="2:11" s="478" customFormat="1" ht="33.75" customHeight="1">
      <c r="B934" s="584" t="s">
        <v>57097</v>
      </c>
      <c r="C934" s="399" t="s">
        <v>28274</v>
      </c>
      <c r="D934" s="702" t="str">
        <f>VLOOKUP(C934,'SINAPI 04-2022'!A:D,2,0)</f>
        <v>ELETRODUTO RÍGIDO SOLDÁVEL, PVC, DN 25 MM (3/4), APARENTE, INSTALADO EM TETO - FORNECIMENTO E INSTALAÇÃO. AF_11/2016_P</v>
      </c>
      <c r="E934" s="702"/>
      <c r="F934" s="702"/>
      <c r="G934" s="702"/>
      <c r="H934" s="702"/>
      <c r="I934" s="702"/>
      <c r="J934" s="484" t="str">
        <f>VLOOKUP(C934,'SINAPI 04-2022'!A:D,3,0)</f>
        <v>M</v>
      </c>
      <c r="K934" s="585">
        <f>G937</f>
        <v>140.41</v>
      </c>
    </row>
    <row r="935" spans="2:11" s="478" customFormat="1" ht="13.5" customHeight="1">
      <c r="B935" s="584"/>
      <c r="C935" s="399"/>
      <c r="D935" s="534"/>
      <c r="E935" s="534"/>
      <c r="F935" s="534"/>
      <c r="G935" s="534"/>
      <c r="H935" s="534"/>
      <c r="I935" s="534"/>
      <c r="J935" s="484"/>
      <c r="K935" s="585"/>
    </row>
    <row r="936" spans="2:11" s="478" customFormat="1" ht="13.5" customHeight="1">
      <c r="B936" s="584"/>
      <c r="C936" s="399"/>
      <c r="D936" s="484" t="s">
        <v>55936</v>
      </c>
      <c r="E936" s="484" t="s">
        <v>57159</v>
      </c>
      <c r="F936" s="484" t="s">
        <v>57160</v>
      </c>
      <c r="G936" s="484" t="s">
        <v>71</v>
      </c>
      <c r="H936" s="534"/>
      <c r="I936" s="534"/>
      <c r="J936" s="484"/>
      <c r="K936" s="585"/>
    </row>
    <row r="937" spans="2:11" s="478" customFormat="1" ht="13.5" customHeight="1">
      <c r="B937" s="584"/>
      <c r="C937" s="399"/>
      <c r="D937" s="484" t="s">
        <v>55967</v>
      </c>
      <c r="E937" s="544">
        <v>702.05</v>
      </c>
      <c r="F937" s="484">
        <v>0.2</v>
      </c>
      <c r="G937" s="484">
        <f>TRUNC(E937*F937,2)</f>
        <v>140.41</v>
      </c>
      <c r="H937" s="534"/>
      <c r="I937" s="534"/>
      <c r="J937" s="484"/>
      <c r="K937" s="585"/>
    </row>
    <row r="938" spans="2:11" s="478" customFormat="1" ht="13.5" customHeight="1">
      <c r="B938" s="584"/>
      <c r="C938" s="399"/>
      <c r="D938" s="534"/>
      <c r="E938" s="534"/>
      <c r="F938" s="534"/>
      <c r="G938" s="534"/>
      <c r="H938" s="534"/>
      <c r="I938" s="534"/>
      <c r="J938" s="484"/>
      <c r="K938" s="585"/>
    </row>
    <row r="939" spans="2:11" s="478" customFormat="1" ht="13.5" customHeight="1">
      <c r="B939" s="584"/>
      <c r="C939" s="399"/>
      <c r="D939" s="508" t="s">
        <v>62763</v>
      </c>
      <c r="E939" s="534"/>
      <c r="F939" s="534"/>
      <c r="G939" s="534"/>
      <c r="H939" s="534"/>
      <c r="I939" s="534"/>
      <c r="J939" s="484"/>
      <c r="K939" s="585"/>
    </row>
    <row r="940" spans="2:11" s="478" customFormat="1" ht="27.75" customHeight="1">
      <c r="B940" s="584" t="s">
        <v>57142</v>
      </c>
      <c r="C940" s="399" t="s">
        <v>16201</v>
      </c>
      <c r="D940" s="697" t="str">
        <f>VLOOKUP(C940,'EMOP 04-2022'!A:J,2,0)</f>
        <v>ELETRODUTO DE PVC ESPIRAL CORRUGADO,DIAMETRO DE 1",INCLUSIVE CONEXOES E EMENDAS.FORNECIMENTO E INSTALACAO</v>
      </c>
      <c r="E940" s="697"/>
      <c r="F940" s="697"/>
      <c r="G940" s="697"/>
      <c r="H940" s="697"/>
      <c r="I940" s="697"/>
      <c r="J940" s="452" t="str">
        <f>VLOOKUP(C940,'EMOP 04-2022'!A:J,9,0)</f>
        <v>M</v>
      </c>
      <c r="K940" s="585">
        <f>E943</f>
        <v>307.02</v>
      </c>
    </row>
    <row r="941" spans="2:11" s="478" customFormat="1" ht="13.5" customHeight="1">
      <c r="B941" s="584"/>
      <c r="C941" s="399"/>
      <c r="D941" s="534"/>
      <c r="E941" s="534"/>
      <c r="F941" s="534"/>
      <c r="G941" s="534"/>
      <c r="H941" s="534"/>
      <c r="I941" s="534"/>
      <c r="J941" s="484"/>
      <c r="K941" s="585"/>
    </row>
    <row r="942" spans="2:11" s="478" customFormat="1" ht="13.5" customHeight="1">
      <c r="B942" s="584"/>
      <c r="C942" s="399"/>
      <c r="D942" s="484" t="s">
        <v>55936</v>
      </c>
      <c r="E942" s="484" t="s">
        <v>74</v>
      </c>
      <c r="F942" s="534"/>
      <c r="G942" s="534"/>
      <c r="H942" s="534"/>
      <c r="I942" s="534"/>
      <c r="J942" s="484"/>
      <c r="K942" s="585"/>
    </row>
    <row r="943" spans="2:11" s="478" customFormat="1" ht="13.5" customHeight="1">
      <c r="B943" s="584"/>
      <c r="C943" s="399"/>
      <c r="D943" s="484" t="s">
        <v>57157</v>
      </c>
      <c r="E943" s="544">
        <v>307.02</v>
      </c>
      <c r="F943" s="534"/>
      <c r="G943" s="534"/>
      <c r="H943" s="534"/>
      <c r="I943" s="534"/>
      <c r="J943" s="484"/>
      <c r="K943" s="585"/>
    </row>
    <row r="944" spans="2:11" s="478" customFormat="1" ht="13.5" customHeight="1">
      <c r="B944" s="584"/>
      <c r="C944" s="399"/>
      <c r="D944" s="534"/>
      <c r="E944" s="534"/>
      <c r="F944" s="534"/>
      <c r="G944" s="534"/>
      <c r="H944" s="534"/>
      <c r="I944" s="534"/>
      <c r="J944" s="484"/>
      <c r="K944" s="585"/>
    </row>
    <row r="945" spans="2:11" s="478" customFormat="1" ht="28.5" customHeight="1">
      <c r="B945" s="584" t="s">
        <v>57143</v>
      </c>
      <c r="C945" s="399" t="s">
        <v>28252</v>
      </c>
      <c r="D945" s="702" t="str">
        <f>VLOOKUP(C945,'SINAPI 04-2022'!A:D,2,0)</f>
        <v>ELETRODUTO FLEXÍVEL CORRUGADO, PEAD, DN 40 MM (1 1/4"), PARA CIRCUITOS TERMINAIS, INSTALADO EM PAREDE - FORNECIMENTO E INSTALAÇÃO. AF_12/2015</v>
      </c>
      <c r="E945" s="702"/>
      <c r="F945" s="702"/>
      <c r="G945" s="702"/>
      <c r="H945" s="702"/>
      <c r="I945" s="702"/>
      <c r="J945" s="484" t="str">
        <f>VLOOKUP(C945,'SINAPI 04-2022'!A:D,3,0)</f>
        <v>M</v>
      </c>
      <c r="K945" s="585">
        <f>E948</f>
        <v>178.52</v>
      </c>
    </row>
    <row r="946" spans="2:11" s="478" customFormat="1" ht="13.5" customHeight="1">
      <c r="B946" s="584"/>
      <c r="C946" s="399"/>
      <c r="D946" s="534"/>
      <c r="E946" s="534"/>
      <c r="F946" s="534"/>
      <c r="G946" s="534"/>
      <c r="H946" s="534"/>
      <c r="I946" s="534"/>
      <c r="J946" s="484"/>
      <c r="K946" s="585"/>
    </row>
    <row r="947" spans="2:11" s="478" customFormat="1" ht="13.5" customHeight="1">
      <c r="B947" s="584"/>
      <c r="C947" s="399"/>
      <c r="D947" s="484" t="s">
        <v>55936</v>
      </c>
      <c r="E947" s="484" t="s">
        <v>74</v>
      </c>
      <c r="F947" s="534"/>
      <c r="G947" s="534"/>
      <c r="H947" s="534"/>
      <c r="I947" s="534"/>
      <c r="J947" s="484"/>
      <c r="K947" s="585"/>
    </row>
    <row r="948" spans="2:11" s="478" customFormat="1" ht="13.5" customHeight="1">
      <c r="B948" s="584"/>
      <c r="C948" s="399"/>
      <c r="D948" s="484" t="s">
        <v>55967</v>
      </c>
      <c r="E948" s="544">
        <v>178.52</v>
      </c>
      <c r="F948" s="534"/>
      <c r="G948" s="534"/>
      <c r="H948" s="534"/>
      <c r="I948" s="534"/>
      <c r="J948" s="484"/>
      <c r="K948" s="585"/>
    </row>
    <row r="949" spans="2:11" s="478" customFormat="1" ht="13.5" customHeight="1">
      <c r="B949" s="584"/>
      <c r="C949" s="399"/>
      <c r="D949" s="534"/>
      <c r="E949" s="534"/>
      <c r="F949" s="534"/>
      <c r="G949" s="534"/>
      <c r="H949" s="534"/>
      <c r="I949" s="534"/>
      <c r="J949" s="484"/>
      <c r="K949" s="585"/>
    </row>
    <row r="950" spans="2:11" s="478" customFormat="1" ht="33" customHeight="1">
      <c r="B950" s="584" t="s">
        <v>57144</v>
      </c>
      <c r="C950" s="399" t="s">
        <v>28446</v>
      </c>
      <c r="D950" s="702" t="str">
        <f>VLOOKUP(C950,'SINAPI 04-2022'!A:D,2,0)</f>
        <v>DISJUNTOR MONOPOLAR TIPO DIN, CORRENTE NOMINAL DE 10A - FORNECIMENTO E INSTALAÇÃO. AF_10/2020</v>
      </c>
      <c r="E950" s="702"/>
      <c r="F950" s="702"/>
      <c r="G950" s="702"/>
      <c r="H950" s="702"/>
      <c r="I950" s="702"/>
      <c r="J950" s="484" t="str">
        <f>VLOOKUP(C950,'SINAPI 04-2022'!A:D,3,0)</f>
        <v>UN</v>
      </c>
      <c r="K950" s="585">
        <f>E953</f>
        <v>11</v>
      </c>
    </row>
    <row r="951" spans="2:11" s="478" customFormat="1" ht="13.5" customHeight="1">
      <c r="B951" s="584"/>
      <c r="C951" s="399"/>
      <c r="D951" s="534"/>
      <c r="E951" s="534"/>
      <c r="F951" s="534"/>
      <c r="G951" s="534"/>
      <c r="H951" s="534"/>
      <c r="I951" s="534"/>
      <c r="J951" s="484"/>
      <c r="K951" s="585"/>
    </row>
    <row r="952" spans="2:11" s="478" customFormat="1" ht="13.5" customHeight="1">
      <c r="B952" s="584"/>
      <c r="C952" s="399"/>
      <c r="D952" s="484" t="s">
        <v>55936</v>
      </c>
      <c r="E952" s="484" t="s">
        <v>74</v>
      </c>
      <c r="F952" s="534"/>
      <c r="G952" s="534"/>
      <c r="H952" s="534"/>
      <c r="I952" s="534"/>
      <c r="J952" s="484"/>
      <c r="K952" s="585"/>
    </row>
    <row r="953" spans="2:11" s="478" customFormat="1" ht="13.5" customHeight="1">
      <c r="B953" s="584"/>
      <c r="C953" s="399"/>
      <c r="D953" s="484" t="s">
        <v>55967</v>
      </c>
      <c r="E953" s="544">
        <f>5+6</f>
        <v>11</v>
      </c>
      <c r="F953" s="534"/>
      <c r="G953" s="534"/>
      <c r="H953" s="534"/>
      <c r="I953" s="534"/>
      <c r="J953" s="484"/>
      <c r="K953" s="585"/>
    </row>
    <row r="954" spans="2:11" s="478" customFormat="1" ht="13.5" customHeight="1">
      <c r="B954" s="584"/>
      <c r="C954" s="399"/>
      <c r="D954" s="534"/>
      <c r="E954" s="534"/>
      <c r="F954" s="534"/>
      <c r="G954" s="534"/>
      <c r="H954" s="534"/>
      <c r="I954" s="534"/>
      <c r="J954" s="484"/>
      <c r="K954" s="585"/>
    </row>
    <row r="955" spans="2:11" s="478" customFormat="1" ht="31.5" customHeight="1">
      <c r="B955" s="584" t="s">
        <v>57145</v>
      </c>
      <c r="C955" s="399" t="s">
        <v>28448</v>
      </c>
      <c r="D955" s="702" t="str">
        <f>VLOOKUP(C955,'SINAPI 04-2022'!A:D,2,0)</f>
        <v>DISJUNTOR MONOPOLAR TIPO DIN, CORRENTE NOMINAL DE 16A - FORNECIMENTO E INSTALAÇÃO. AF_10/2020</v>
      </c>
      <c r="E955" s="702"/>
      <c r="F955" s="702"/>
      <c r="G955" s="702"/>
      <c r="H955" s="702"/>
      <c r="I955" s="702"/>
      <c r="J955" s="484" t="str">
        <f>VLOOKUP(C955,'SINAPI 04-2022'!A:D,3,0)</f>
        <v>UN</v>
      </c>
      <c r="K955" s="585">
        <f>E958</f>
        <v>1</v>
      </c>
    </row>
    <row r="956" spans="2:11" s="478" customFormat="1" ht="13.5" customHeight="1">
      <c r="B956" s="584"/>
      <c r="C956" s="399"/>
      <c r="D956" s="534"/>
      <c r="E956" s="534"/>
      <c r="F956" s="534"/>
      <c r="G956" s="534"/>
      <c r="H956" s="534"/>
      <c r="I956" s="534"/>
      <c r="J956" s="484"/>
      <c r="K956" s="585"/>
    </row>
    <row r="957" spans="2:11" s="478" customFormat="1" ht="13.5" customHeight="1">
      <c r="B957" s="584"/>
      <c r="C957" s="399"/>
      <c r="D957" s="484" t="s">
        <v>55936</v>
      </c>
      <c r="E957" s="484" t="s">
        <v>74</v>
      </c>
      <c r="F957" s="534"/>
      <c r="G957" s="534"/>
      <c r="H957" s="534"/>
      <c r="I957" s="534"/>
      <c r="J957" s="484"/>
      <c r="K957" s="585"/>
    </row>
    <row r="958" spans="2:11" s="478" customFormat="1" ht="13.5" customHeight="1">
      <c r="B958" s="584"/>
      <c r="C958" s="399"/>
      <c r="D958" s="484" t="s">
        <v>55967</v>
      </c>
      <c r="E958" s="544">
        <v>1</v>
      </c>
      <c r="F958" s="534"/>
      <c r="G958" s="534"/>
      <c r="H958" s="534"/>
      <c r="I958" s="534"/>
      <c r="J958" s="484"/>
      <c r="K958" s="585"/>
    </row>
    <row r="959" spans="2:11" s="478" customFormat="1" ht="13.5" customHeight="1">
      <c r="B959" s="584"/>
      <c r="C959" s="399"/>
      <c r="D959" s="534"/>
      <c r="E959" s="534"/>
      <c r="F959" s="534"/>
      <c r="G959" s="534"/>
      <c r="H959" s="534"/>
      <c r="I959" s="534"/>
      <c r="J959" s="484"/>
      <c r="K959" s="585"/>
    </row>
    <row r="960" spans="2:11" s="478" customFormat="1" ht="23.25" customHeight="1">
      <c r="B960" s="584" t="s">
        <v>57146</v>
      </c>
      <c r="C960" s="399" t="s">
        <v>28454</v>
      </c>
      <c r="D960" s="702" t="str">
        <f>VLOOKUP(C960,'SINAPI 04-2022'!A:D,2,0)</f>
        <v>DISJUNTOR BIPOLAR TIPO DIN, CORRENTE NOMINAL DE 10A - FORNECIMENTO E INSTALAÇÃO. AF_10/2020</v>
      </c>
      <c r="E960" s="702"/>
      <c r="F960" s="702"/>
      <c r="G960" s="702"/>
      <c r="H960" s="702"/>
      <c r="I960" s="702"/>
      <c r="J960" s="484" t="str">
        <f>VLOOKUP(C960,'SINAPI 04-2022'!A:D,3,0)</f>
        <v>UN</v>
      </c>
      <c r="K960" s="585">
        <f>E963</f>
        <v>7</v>
      </c>
    </row>
    <row r="961" spans="2:11" s="478" customFormat="1" ht="13.5" customHeight="1">
      <c r="B961" s="584"/>
      <c r="C961" s="399"/>
      <c r="D961" s="534"/>
      <c r="E961" s="534"/>
      <c r="F961" s="534"/>
      <c r="G961" s="534"/>
      <c r="H961" s="534"/>
      <c r="I961" s="534"/>
      <c r="J961" s="484"/>
      <c r="K961" s="585"/>
    </row>
    <row r="962" spans="2:11" s="478" customFormat="1" ht="13.5" customHeight="1">
      <c r="B962" s="584"/>
      <c r="C962" s="399"/>
      <c r="D962" s="484" t="s">
        <v>55936</v>
      </c>
      <c r="E962" s="484" t="s">
        <v>74</v>
      </c>
      <c r="F962" s="534"/>
      <c r="G962" s="534"/>
      <c r="H962" s="534"/>
      <c r="I962" s="534"/>
      <c r="J962" s="484"/>
      <c r="K962" s="585"/>
    </row>
    <row r="963" spans="2:11" s="478" customFormat="1" ht="13.5" customHeight="1">
      <c r="B963" s="584"/>
      <c r="C963" s="399"/>
      <c r="D963" s="484" t="s">
        <v>55967</v>
      </c>
      <c r="E963" s="544">
        <v>7</v>
      </c>
      <c r="F963" s="534"/>
      <c r="G963" s="534"/>
      <c r="H963" s="534"/>
      <c r="I963" s="534"/>
      <c r="J963" s="484"/>
      <c r="K963" s="585"/>
    </row>
    <row r="964" spans="2:11" s="478" customFormat="1" ht="13.5" customHeight="1">
      <c r="B964" s="584"/>
      <c r="C964" s="399"/>
      <c r="D964" s="534"/>
      <c r="E964" s="534"/>
      <c r="F964" s="534"/>
      <c r="G964" s="534"/>
      <c r="H964" s="534"/>
      <c r="I964" s="534"/>
      <c r="J964" s="484"/>
      <c r="K964" s="585"/>
    </row>
    <row r="965" spans="2:11" s="478" customFormat="1" ht="13.5" customHeight="1">
      <c r="B965" s="584" t="s">
        <v>57147</v>
      </c>
      <c r="C965" s="399" t="s">
        <v>28455</v>
      </c>
      <c r="D965" s="702" t="str">
        <f>VLOOKUP(C965,'SINAPI 04-2022'!A:D,2,0)</f>
        <v>DISJUNTOR BIPOLAR TIPO DIN, CORRENTE NOMINAL DE 16A - FORNECIMENTO E INSTALAÇÃO. AF_10/2020</v>
      </c>
      <c r="E965" s="702"/>
      <c r="F965" s="702"/>
      <c r="G965" s="702"/>
      <c r="H965" s="702"/>
      <c r="I965" s="702"/>
      <c r="J965" s="484" t="str">
        <f>VLOOKUP(C965,'SINAPI 04-2022'!A:D,3,0)</f>
        <v>UN</v>
      </c>
      <c r="K965" s="585">
        <f>E968</f>
        <v>9</v>
      </c>
    </row>
    <row r="966" spans="2:11" s="478" customFormat="1" ht="13.5" customHeight="1">
      <c r="B966" s="584"/>
      <c r="C966" s="399"/>
      <c r="D966" s="534"/>
      <c r="E966" s="534"/>
      <c r="F966" s="534"/>
      <c r="G966" s="534"/>
      <c r="H966" s="534"/>
      <c r="I966" s="534"/>
      <c r="J966" s="484"/>
      <c r="K966" s="585"/>
    </row>
    <row r="967" spans="2:11" s="478" customFormat="1" ht="13.5" customHeight="1">
      <c r="B967" s="584"/>
      <c r="C967" s="399"/>
      <c r="D967" s="484" t="s">
        <v>55936</v>
      </c>
      <c r="E967" s="484" t="s">
        <v>74</v>
      </c>
      <c r="F967" s="534"/>
      <c r="G967" s="534"/>
      <c r="H967" s="534"/>
      <c r="I967" s="534"/>
      <c r="J967" s="484"/>
      <c r="K967" s="585"/>
    </row>
    <row r="968" spans="2:11" s="478" customFormat="1" ht="13.5" customHeight="1">
      <c r="B968" s="584"/>
      <c r="C968" s="399"/>
      <c r="D968" s="484" t="s">
        <v>55967</v>
      </c>
      <c r="E968" s="544">
        <v>9</v>
      </c>
      <c r="F968" s="534"/>
      <c r="G968" s="534"/>
      <c r="H968" s="534"/>
      <c r="I968" s="534"/>
      <c r="J968" s="484"/>
      <c r="K968" s="585"/>
    </row>
    <row r="969" spans="2:11" s="478" customFormat="1" ht="13.5" customHeight="1">
      <c r="B969" s="584"/>
      <c r="C969" s="399"/>
      <c r="D969" s="534"/>
      <c r="E969" s="534"/>
      <c r="F969" s="534"/>
      <c r="G969" s="534"/>
      <c r="H969" s="534"/>
      <c r="I969" s="534"/>
      <c r="J969" s="484"/>
      <c r="K969" s="585"/>
    </row>
    <row r="970" spans="2:11" s="478" customFormat="1" ht="13.5" customHeight="1">
      <c r="B970" s="584" t="s">
        <v>57148</v>
      </c>
      <c r="C970" s="399" t="s">
        <v>28457</v>
      </c>
      <c r="D970" s="702" t="str">
        <f>VLOOKUP(C970,'SINAPI 04-2022'!A:D,2,0)</f>
        <v>DISJUNTOR BIPOLAR TIPO DIN, CORRENTE NOMINAL DE 25A - FORNECIMENTO E INSTALAÇÃO. AF_10/2020</v>
      </c>
      <c r="E970" s="702"/>
      <c r="F970" s="702"/>
      <c r="G970" s="702"/>
      <c r="H970" s="702"/>
      <c r="I970" s="702"/>
      <c r="J970" s="484" t="str">
        <f>VLOOKUP(C970,'SINAPI 04-2022'!A:D,3,0)</f>
        <v>UN</v>
      </c>
      <c r="K970" s="585">
        <f>E973</f>
        <v>3</v>
      </c>
    </row>
    <row r="971" spans="2:11" s="478" customFormat="1" ht="13.5" customHeight="1">
      <c r="B971" s="584"/>
      <c r="C971" s="399"/>
      <c r="D971" s="534"/>
      <c r="E971" s="534"/>
      <c r="F971" s="534"/>
      <c r="G971" s="534"/>
      <c r="H971" s="534"/>
      <c r="I971" s="534"/>
      <c r="J971" s="484"/>
      <c r="K971" s="585"/>
    </row>
    <row r="972" spans="2:11" s="478" customFormat="1" ht="13.5" customHeight="1">
      <c r="B972" s="584"/>
      <c r="C972" s="399"/>
      <c r="D972" s="484" t="s">
        <v>55936</v>
      </c>
      <c r="E972" s="484" t="s">
        <v>74</v>
      </c>
      <c r="F972" s="534"/>
      <c r="G972" s="534"/>
      <c r="H972" s="534"/>
      <c r="I972" s="534"/>
      <c r="J972" s="484"/>
      <c r="K972" s="585"/>
    </row>
    <row r="973" spans="2:11" s="478" customFormat="1" ht="13.5" customHeight="1">
      <c r="B973" s="584"/>
      <c r="C973" s="399"/>
      <c r="D973" s="484" t="s">
        <v>55967</v>
      </c>
      <c r="E973" s="544">
        <v>3</v>
      </c>
      <c r="F973" s="534"/>
      <c r="G973" s="534"/>
      <c r="H973" s="534"/>
      <c r="I973" s="534"/>
      <c r="J973" s="484"/>
      <c r="K973" s="585"/>
    </row>
    <row r="974" spans="2:11" s="478" customFormat="1" ht="13.5" customHeight="1">
      <c r="B974" s="584"/>
      <c r="C974" s="399"/>
      <c r="D974" s="534"/>
      <c r="E974" s="534"/>
      <c r="F974" s="534"/>
      <c r="G974" s="534"/>
      <c r="H974" s="534"/>
      <c r="I974" s="534"/>
      <c r="J974" s="484"/>
      <c r="K974" s="585"/>
    </row>
    <row r="975" spans="2:11" s="478" customFormat="1" ht="13.5" customHeight="1">
      <c r="B975" s="584" t="s">
        <v>57149</v>
      </c>
      <c r="C975" s="399" t="s">
        <v>28458</v>
      </c>
      <c r="D975" s="702" t="str">
        <f>VLOOKUP(C975,'SINAPI 04-2022'!A:D,2,0)</f>
        <v>DISJUNTOR BIPOLAR TIPO DIN, CORRENTE NOMINAL DE 32A - FORNECIMENTO E INSTALAÇÃO. AF_10/2020</v>
      </c>
      <c r="E975" s="702"/>
      <c r="F975" s="702"/>
      <c r="G975" s="702"/>
      <c r="H975" s="702"/>
      <c r="I975" s="702"/>
      <c r="J975" s="484" t="str">
        <f>VLOOKUP(C975,'SINAPI 04-2022'!A:D,3,0)</f>
        <v>UN</v>
      </c>
      <c r="K975" s="585">
        <f>E978</f>
        <v>7</v>
      </c>
    </row>
    <row r="976" spans="2:11" s="478" customFormat="1" ht="13.5" customHeight="1">
      <c r="B976" s="584"/>
      <c r="C976" s="399"/>
      <c r="D976" s="534"/>
      <c r="E976" s="534"/>
      <c r="F976" s="534"/>
      <c r="G976" s="534"/>
      <c r="H976" s="534"/>
      <c r="I976" s="534"/>
      <c r="J976" s="484"/>
      <c r="K976" s="585"/>
    </row>
    <row r="977" spans="2:11" s="478" customFormat="1" ht="13.5" customHeight="1">
      <c r="B977" s="584"/>
      <c r="C977" s="399"/>
      <c r="D977" s="484" t="s">
        <v>55936</v>
      </c>
      <c r="E977" s="484" t="s">
        <v>74</v>
      </c>
      <c r="F977" s="534"/>
      <c r="G977" s="534"/>
      <c r="H977" s="534"/>
      <c r="I977" s="534"/>
      <c r="J977" s="484"/>
      <c r="K977" s="585"/>
    </row>
    <row r="978" spans="2:11" s="478" customFormat="1" ht="13.5" customHeight="1">
      <c r="B978" s="584"/>
      <c r="C978" s="399"/>
      <c r="D978" s="484" t="s">
        <v>55967</v>
      </c>
      <c r="E978" s="544">
        <v>7</v>
      </c>
      <c r="F978" s="534"/>
      <c r="G978" s="534"/>
      <c r="H978" s="534"/>
      <c r="I978" s="534"/>
      <c r="J978" s="484"/>
      <c r="K978" s="585"/>
    </row>
    <row r="979" spans="2:11" s="478" customFormat="1" ht="13.5" customHeight="1">
      <c r="B979" s="584"/>
      <c r="C979" s="399"/>
      <c r="D979" s="534"/>
      <c r="E979" s="534"/>
      <c r="F979" s="534"/>
      <c r="G979" s="534"/>
      <c r="H979" s="534"/>
      <c r="I979" s="534"/>
      <c r="J979" s="484"/>
      <c r="K979" s="585"/>
    </row>
    <row r="980" spans="2:11" s="478" customFormat="1" ht="34.5" customHeight="1">
      <c r="B980" s="584" t="s">
        <v>57150</v>
      </c>
      <c r="C980" s="399" t="s">
        <v>53026</v>
      </c>
      <c r="D980" s="702" t="str">
        <f>VLOOKUP(C980,'SINAPI 04-2022'!A:D,2,0)</f>
        <v>CAIXA ENTERRADA ELÉTRICA RETANGULAR, EM CONCRETO PRÉ-MOLDADO, FUNDO COM BRITA, DIMENSÕES INTERNAS: 0,4X0,4X0,4 M. AF_12/2020</v>
      </c>
      <c r="E980" s="702"/>
      <c r="F980" s="702"/>
      <c r="G980" s="702"/>
      <c r="H980" s="702"/>
      <c r="I980" s="702"/>
      <c r="J980" s="484" t="str">
        <f>VLOOKUP(C980,'SINAPI 04-2022'!A:D,3,0)</f>
        <v>UN</v>
      </c>
      <c r="K980" s="585">
        <f>E983</f>
        <v>44</v>
      </c>
    </row>
    <row r="981" spans="2:11" s="478" customFormat="1" ht="13.5" customHeight="1">
      <c r="B981" s="584"/>
      <c r="C981" s="399"/>
      <c r="D981" s="534"/>
      <c r="E981" s="534"/>
      <c r="F981" s="534"/>
      <c r="G981" s="534"/>
      <c r="H981" s="534"/>
      <c r="I981" s="534"/>
      <c r="J981" s="484"/>
      <c r="K981" s="585"/>
    </row>
    <row r="982" spans="2:11" s="478" customFormat="1" ht="13.5" customHeight="1">
      <c r="B982" s="584"/>
      <c r="C982" s="399"/>
      <c r="D982" s="484" t="s">
        <v>55936</v>
      </c>
      <c r="E982" s="484" t="s">
        <v>74</v>
      </c>
      <c r="F982" s="534"/>
      <c r="G982" s="534"/>
      <c r="H982" s="534"/>
      <c r="I982" s="534"/>
      <c r="J982" s="484"/>
      <c r="K982" s="585"/>
    </row>
    <row r="983" spans="2:11" s="478" customFormat="1" ht="13.5" customHeight="1">
      <c r="B983" s="584"/>
      <c r="C983" s="399"/>
      <c r="D983" s="484" t="s">
        <v>55967</v>
      </c>
      <c r="E983" s="544">
        <v>44</v>
      </c>
      <c r="F983" s="534"/>
      <c r="G983" s="534"/>
      <c r="H983" s="534"/>
      <c r="I983" s="534"/>
      <c r="J983" s="484"/>
      <c r="K983" s="585"/>
    </row>
    <row r="984" spans="2:11" s="478" customFormat="1" ht="13.5" customHeight="1">
      <c r="B984" s="584"/>
      <c r="C984" s="399"/>
      <c r="D984" s="534"/>
      <c r="E984" s="534"/>
      <c r="F984" s="534"/>
      <c r="G984" s="534"/>
      <c r="H984" s="534"/>
      <c r="I984" s="534"/>
      <c r="J984" s="484"/>
      <c r="K984" s="585"/>
    </row>
    <row r="985" spans="2:11" s="478" customFormat="1" ht="13.5" customHeight="1">
      <c r="B985" s="584"/>
      <c r="C985" s="399"/>
      <c r="D985" s="534"/>
      <c r="E985" s="534"/>
      <c r="F985" s="534"/>
      <c r="G985" s="534"/>
      <c r="H985" s="534"/>
      <c r="I985" s="534"/>
      <c r="J985" s="484"/>
      <c r="K985" s="585"/>
    </row>
    <row r="986" spans="2:11" s="478" customFormat="1" ht="31.5" customHeight="1">
      <c r="B986" s="584" t="s">
        <v>57151</v>
      </c>
      <c r="C986" s="399" t="s">
        <v>15694</v>
      </c>
      <c r="D986" s="697" t="str">
        <f>VLOOKUP(C986,'EMOP 04-2022'!A:J,2,0)</f>
        <v>TOMADA DUPLA DE PISO,EM CORPO DE ALUMINIO FUNDIDO E TAMPA EM LATAO POLIDO,10A/250V.FORNECIMENTO E COLOCACAO</v>
      </c>
      <c r="E986" s="697"/>
      <c r="F986" s="697"/>
      <c r="G986" s="697"/>
      <c r="H986" s="697"/>
      <c r="I986" s="697"/>
      <c r="J986" s="452" t="str">
        <f>VLOOKUP(C986,'EMOP 04-2022'!A:J,9,0)</f>
        <v>UN</v>
      </c>
      <c r="K986" s="585">
        <f>E989</f>
        <v>2</v>
      </c>
    </row>
    <row r="987" spans="2:11" s="478" customFormat="1" ht="13.5" customHeight="1">
      <c r="B987" s="584"/>
      <c r="C987" s="399"/>
      <c r="D987" s="533"/>
      <c r="E987" s="533"/>
      <c r="F987" s="533"/>
      <c r="G987" s="533"/>
      <c r="H987" s="533"/>
      <c r="I987" s="533"/>
      <c r="J987" s="452"/>
      <c r="K987" s="585"/>
    </row>
    <row r="988" spans="2:11" s="478" customFormat="1" ht="13.5" customHeight="1">
      <c r="B988" s="584"/>
      <c r="C988" s="399"/>
      <c r="D988" s="484" t="s">
        <v>55936</v>
      </c>
      <c r="E988" s="484" t="s">
        <v>74</v>
      </c>
      <c r="F988" s="533"/>
      <c r="G988" s="533"/>
      <c r="H988" s="533"/>
      <c r="I988" s="533"/>
      <c r="J988" s="452"/>
      <c r="K988" s="585"/>
    </row>
    <row r="989" spans="2:11" s="478" customFormat="1" ht="13.5" customHeight="1">
      <c r="B989" s="584"/>
      <c r="C989" s="399"/>
      <c r="D989" s="484" t="s">
        <v>55967</v>
      </c>
      <c r="E989" s="544">
        <v>2</v>
      </c>
      <c r="F989" s="533"/>
      <c r="G989" s="533"/>
      <c r="H989" s="533"/>
      <c r="I989" s="533"/>
      <c r="J989" s="452"/>
      <c r="K989" s="585"/>
    </row>
    <row r="990" spans="2:11" s="478" customFormat="1" ht="13.5" customHeight="1">
      <c r="B990" s="584"/>
      <c r="C990" s="399"/>
      <c r="D990" s="533"/>
      <c r="E990" s="533"/>
      <c r="F990" s="533"/>
      <c r="G990" s="533"/>
      <c r="H990" s="533"/>
      <c r="I990" s="533"/>
      <c r="J990" s="452"/>
      <c r="K990" s="585"/>
    </row>
    <row r="991" spans="2:11" s="478" customFormat="1" ht="23.25" customHeight="1">
      <c r="B991" s="584" t="s">
        <v>57152</v>
      </c>
      <c r="C991" s="399" t="s">
        <v>15733</v>
      </c>
      <c r="D991" s="697" t="str">
        <f>VLOOKUP(C991,'EMOP 04-2022'!A:J,2,0)</f>
        <v>TOMADA TIPO RJ45,DE EMBUTIR,COMPLETA,PARA LOGICA.FORNECIMENTO E COLOCACAO</v>
      </c>
      <c r="E991" s="697"/>
      <c r="F991" s="697"/>
      <c r="G991" s="697"/>
      <c r="H991" s="697"/>
      <c r="I991" s="697"/>
      <c r="J991" s="452" t="str">
        <f>VLOOKUP(C991,'EMOP 04-2022'!A:J,9,0)</f>
        <v>UN</v>
      </c>
      <c r="K991" s="585">
        <f>E994</f>
        <v>2</v>
      </c>
    </row>
    <row r="992" spans="2:11" s="478" customFormat="1" ht="13.5" customHeight="1">
      <c r="B992" s="584"/>
      <c r="C992" s="399"/>
      <c r="D992" s="533"/>
      <c r="E992" s="533"/>
      <c r="F992" s="533"/>
      <c r="G992" s="533"/>
      <c r="H992" s="533"/>
      <c r="I992" s="533"/>
      <c r="J992" s="452"/>
      <c r="K992" s="585"/>
    </row>
    <row r="993" spans="2:11" s="478" customFormat="1" ht="13.5" customHeight="1">
      <c r="B993" s="584"/>
      <c r="C993" s="399"/>
      <c r="D993" s="484" t="s">
        <v>55936</v>
      </c>
      <c r="E993" s="484" t="s">
        <v>74</v>
      </c>
      <c r="F993" s="533"/>
      <c r="G993" s="533"/>
      <c r="H993" s="533"/>
      <c r="I993" s="533"/>
      <c r="J993" s="452"/>
      <c r="K993" s="585"/>
    </row>
    <row r="994" spans="2:11" s="478" customFormat="1" ht="13.5" customHeight="1">
      <c r="B994" s="584"/>
      <c r="C994" s="399"/>
      <c r="D994" s="484" t="s">
        <v>55967</v>
      </c>
      <c r="E994" s="544">
        <v>2</v>
      </c>
      <c r="F994" s="533"/>
      <c r="G994" s="533"/>
      <c r="H994" s="533"/>
      <c r="I994" s="533"/>
      <c r="J994" s="452"/>
      <c r="K994" s="585"/>
    </row>
    <row r="995" spans="2:11" s="478" customFormat="1" ht="13.5" customHeight="1">
      <c r="B995" s="584"/>
      <c r="C995" s="399"/>
      <c r="D995" s="533"/>
      <c r="E995" s="533"/>
      <c r="F995" s="533"/>
      <c r="G995" s="533"/>
      <c r="H995" s="533"/>
      <c r="I995" s="533"/>
      <c r="J995" s="452"/>
      <c r="K995" s="585"/>
    </row>
    <row r="996" spans="2:11" s="478" customFormat="1" ht="13.5" customHeight="1">
      <c r="B996" s="584"/>
      <c r="C996" s="399"/>
      <c r="D996" s="533"/>
      <c r="E996" s="533"/>
      <c r="F996" s="533"/>
      <c r="G996" s="533"/>
      <c r="H996" s="533"/>
      <c r="I996" s="533"/>
      <c r="J996" s="452"/>
      <c r="K996" s="585"/>
    </row>
    <row r="997" spans="2:11" s="478" customFormat="1" ht="43.5" customHeight="1">
      <c r="B997" s="584" t="s">
        <v>57153</v>
      </c>
      <c r="C997" s="399" t="s">
        <v>49720</v>
      </c>
      <c r="D997" s="702" t="str">
        <f>VLOOKUP(C997,'SINAPI 04-2022'!A:D,2,0)</f>
        <v>ASSENTAMENTO DE POSTE DE CONCRETO COM COMPRIMENTO NOMINAL DE 9 M, CARGA NOMINAL MENOR OU IGUAL A 1000 DAN, ENGASTAMENTO SIMPLES COM 1,5 M DE SOLO (NÃO INCLUI FORNECIMENTO). AF_11/2019</v>
      </c>
      <c r="E997" s="702"/>
      <c r="F997" s="702"/>
      <c r="G997" s="702"/>
      <c r="H997" s="702"/>
      <c r="I997" s="702"/>
      <c r="J997" s="484" t="str">
        <f>VLOOKUP(C997,'SINAPI 04-2022'!A:D,3,0)</f>
        <v>UN</v>
      </c>
      <c r="K997" s="585">
        <f>E1000</f>
        <v>6</v>
      </c>
    </row>
    <row r="998" spans="2:11" s="478" customFormat="1" ht="13.5" customHeight="1">
      <c r="B998" s="584"/>
      <c r="C998" s="399"/>
      <c r="D998" s="534"/>
      <c r="E998" s="534"/>
      <c r="F998" s="534"/>
      <c r="G998" s="534"/>
      <c r="H998" s="534"/>
      <c r="I998" s="534"/>
      <c r="J998" s="484"/>
      <c r="K998" s="585"/>
    </row>
    <row r="999" spans="2:11" s="478" customFormat="1" ht="13.5" customHeight="1">
      <c r="B999" s="584"/>
      <c r="C999" s="399"/>
      <c r="D999" s="484" t="s">
        <v>55936</v>
      </c>
      <c r="E999" s="484" t="s">
        <v>74</v>
      </c>
      <c r="F999" s="534"/>
      <c r="G999" s="534"/>
      <c r="H999" s="534"/>
      <c r="I999" s="534"/>
      <c r="J999" s="484"/>
      <c r="K999" s="585"/>
    </row>
    <row r="1000" spans="2:11" s="478" customFormat="1" ht="13.5" customHeight="1">
      <c r="B1000" s="584"/>
      <c r="C1000" s="399"/>
      <c r="D1000" s="484" t="s">
        <v>57157</v>
      </c>
      <c r="E1000" s="544">
        <v>6</v>
      </c>
      <c r="F1000" s="534"/>
      <c r="G1000" s="534"/>
      <c r="H1000" s="534"/>
      <c r="I1000" s="534"/>
      <c r="J1000" s="484"/>
      <c r="K1000" s="585"/>
    </row>
    <row r="1001" spans="2:11" s="478" customFormat="1" ht="13.5" customHeight="1">
      <c r="B1001" s="584"/>
      <c r="C1001" s="399"/>
      <c r="D1001" s="534"/>
      <c r="E1001" s="534"/>
      <c r="F1001" s="534"/>
      <c r="G1001" s="534"/>
      <c r="H1001" s="534"/>
      <c r="I1001" s="534"/>
      <c r="J1001" s="484"/>
      <c r="K1001" s="585"/>
    </row>
    <row r="1002" spans="2:11" s="478" customFormat="1" ht="34.5" customHeight="1">
      <c r="B1002" s="584" t="s">
        <v>57154</v>
      </c>
      <c r="C1002" s="399" t="s">
        <v>18921</v>
      </c>
      <c r="D1002" s="697" t="str">
        <f>VLOOKUP(C1002,'EMOP 04-2022'!A:J,2,0)</f>
        <v>POSTE DE CONCRETO,COM SECAO CIRCULAR,COM 9,00M DE COMPRIMENTO E CARGA NOMINAL NO TOPO DE 150KG,INCLUSIVE ESCAVACAO,EXCLUSIVE TRANSPORTE.FORNECIMENTO E COLOCACAO</v>
      </c>
      <c r="E1002" s="697"/>
      <c r="F1002" s="697"/>
      <c r="G1002" s="697"/>
      <c r="H1002" s="697"/>
      <c r="I1002" s="697"/>
      <c r="J1002" s="452" t="str">
        <f>VLOOKUP(C1002,'EMOP 04-2022'!A:J,9,0)</f>
        <v>UN</v>
      </c>
      <c r="K1002" s="585">
        <f>E1005</f>
        <v>6</v>
      </c>
    </row>
    <row r="1003" spans="2:11" s="478" customFormat="1" ht="13.5" customHeight="1">
      <c r="B1003" s="584"/>
      <c r="C1003" s="399"/>
      <c r="D1003" s="534"/>
      <c r="E1003" s="534"/>
      <c r="F1003" s="534"/>
      <c r="G1003" s="534"/>
      <c r="H1003" s="534"/>
      <c r="I1003" s="534"/>
      <c r="J1003" s="484"/>
      <c r="K1003" s="585"/>
    </row>
    <row r="1004" spans="2:11" s="478" customFormat="1" ht="13.5" customHeight="1">
      <c r="B1004" s="584"/>
      <c r="C1004" s="399"/>
      <c r="D1004" s="484" t="s">
        <v>55936</v>
      </c>
      <c r="E1004" s="484" t="s">
        <v>74</v>
      </c>
      <c r="F1004" s="534"/>
      <c r="G1004" s="534"/>
      <c r="H1004" s="534"/>
      <c r="I1004" s="534"/>
      <c r="J1004" s="484"/>
      <c r="K1004" s="585"/>
    </row>
    <row r="1005" spans="2:11" s="478" customFormat="1" ht="13.5" customHeight="1">
      <c r="B1005" s="584"/>
      <c r="C1005" s="400"/>
      <c r="D1005" s="484" t="s">
        <v>57157</v>
      </c>
      <c r="E1005" s="544">
        <v>6</v>
      </c>
      <c r="F1005" s="534"/>
      <c r="G1005" s="534"/>
      <c r="H1005" s="534"/>
      <c r="I1005" s="534"/>
      <c r="J1005" s="484"/>
      <c r="K1005" s="585"/>
    </row>
    <row r="1006" spans="2:11" s="478" customFormat="1" ht="13.5" customHeight="1">
      <c r="B1006" s="584"/>
      <c r="C1006" s="400"/>
      <c r="D1006" s="534"/>
      <c r="E1006" s="534"/>
      <c r="F1006" s="534"/>
      <c r="G1006" s="534"/>
      <c r="H1006" s="534"/>
      <c r="I1006" s="534"/>
      <c r="J1006" s="484"/>
      <c r="K1006" s="585"/>
    </row>
    <row r="1007" spans="2:11" s="478" customFormat="1" ht="13.5" customHeight="1">
      <c r="B1007" s="584"/>
      <c r="C1007" s="400"/>
      <c r="D1007" s="534"/>
      <c r="E1007" s="534"/>
      <c r="F1007" s="534"/>
      <c r="G1007" s="534"/>
      <c r="H1007" s="534"/>
      <c r="I1007" s="534"/>
      <c r="J1007" s="484"/>
      <c r="K1007" s="585"/>
    </row>
    <row r="1008" spans="2:11" ht="18" customHeight="1">
      <c r="B1008" s="698" t="s">
        <v>55949</v>
      </c>
      <c r="C1008" s="699"/>
      <c r="D1008" s="699"/>
      <c r="E1008" s="700"/>
      <c r="F1008" s="700"/>
      <c r="G1008" s="700"/>
      <c r="H1008" s="700"/>
      <c r="I1008" s="700"/>
      <c r="J1008" s="700"/>
      <c r="K1008" s="701"/>
    </row>
    <row r="1009" spans="2:11" ht="54.75" customHeight="1">
      <c r="B1009" s="584" t="s">
        <v>56031</v>
      </c>
      <c r="C1009" s="399" t="s">
        <v>15847</v>
      </c>
      <c r="D1009" s="697" t="str">
        <f>VLOOKUP(C1009,'EMOP 04-2022'!A:J,2,0)</f>
        <v>COLOCACAO DE RESERVATORIO DE FIBROCIMENTO,FIBRA DE VIDRO OUSEMELHANTE DE 5.000L,INCLUSIVE PECAS DE APOIO EM ALVENARIA EMADEIRA SERRADA,E FLANGES DE LIGACAO HIDRAULICA,EXCLUSIVE FORNECIMENTO DO RESERVATORIO</v>
      </c>
      <c r="E1009" s="697"/>
      <c r="F1009" s="697"/>
      <c r="G1009" s="697"/>
      <c r="H1009" s="697"/>
      <c r="I1009" s="697"/>
      <c r="J1009" s="452" t="str">
        <f>VLOOKUP(C1009,'EMOP 04-2022'!A:J,9,0)</f>
        <v>UN</v>
      </c>
      <c r="K1009" s="585">
        <f>D1011</f>
        <v>1</v>
      </c>
    </row>
    <row r="1010" spans="2:11" s="478" customFormat="1" ht="13.5" customHeight="1">
      <c r="B1010" s="584"/>
      <c r="C1010" s="399"/>
      <c r="D1010" s="544" t="s">
        <v>74</v>
      </c>
      <c r="E1010" s="508"/>
      <c r="F1010" s="508"/>
      <c r="G1010" s="508"/>
      <c r="H1010" s="508"/>
      <c r="I1010" s="508"/>
      <c r="J1010" s="452"/>
      <c r="K1010" s="585"/>
    </row>
    <row r="1011" spans="2:11" s="478" customFormat="1" ht="13.5" customHeight="1">
      <c r="B1011" s="584"/>
      <c r="C1011" s="399"/>
      <c r="D1011" s="544">
        <v>1</v>
      </c>
      <c r="E1011" s="508"/>
      <c r="F1011" s="508"/>
      <c r="G1011" s="508"/>
      <c r="H1011" s="508"/>
      <c r="I1011" s="508"/>
      <c r="J1011" s="452"/>
      <c r="K1011" s="585"/>
    </row>
    <row r="1012" spans="2:11" s="478" customFormat="1" ht="13.5" customHeight="1">
      <c r="B1012" s="584"/>
      <c r="C1012" s="399"/>
      <c r="D1012" s="508"/>
      <c r="E1012" s="508"/>
      <c r="F1012" s="508"/>
      <c r="G1012" s="508"/>
      <c r="H1012" s="508"/>
      <c r="I1012" s="508"/>
      <c r="J1012" s="452"/>
      <c r="K1012" s="585"/>
    </row>
    <row r="1013" spans="2:11" s="478" customFormat="1" ht="49.5" customHeight="1">
      <c r="B1013" s="584" t="s">
        <v>56032</v>
      </c>
      <c r="C1013" s="399" t="s">
        <v>15841</v>
      </c>
      <c r="D1013" s="697" t="str">
        <f>VLOOKUP(C1013,'EMOP 04-2022'!A:J,2,0)</f>
        <v>COLOCACAO DE RESERVATORIO DE FIBROCIMENTO,FIBRA DE VIDRO OUSEMELHANTE DE 2.000L,INCLUSIVE PECAS DE APOIO EM ALVENARIA E MADEIRA SERRADA,E FLANGES DE LIGACAO HIDRAULICA,EXCLUSIVE FORNECIMENTO DO RESERVATORIO.</v>
      </c>
      <c r="E1013" s="697"/>
      <c r="F1013" s="697"/>
      <c r="G1013" s="697"/>
      <c r="H1013" s="697"/>
      <c r="I1013" s="697"/>
      <c r="J1013" s="452" t="str">
        <f>VLOOKUP(C1013,'EMOP 04-2022'!A:J,9,0)</f>
        <v>UN</v>
      </c>
      <c r="K1013" s="585">
        <f>D1015</f>
        <v>2</v>
      </c>
    </row>
    <row r="1014" spans="2:11" s="478" customFormat="1" ht="13.5" customHeight="1">
      <c r="B1014" s="584"/>
      <c r="C1014" s="399"/>
      <c r="D1014" s="544" t="s">
        <v>74</v>
      </c>
      <c r="E1014" s="508"/>
      <c r="F1014" s="508"/>
      <c r="G1014" s="508"/>
      <c r="H1014" s="508"/>
      <c r="I1014" s="508"/>
      <c r="J1014" s="452"/>
      <c r="K1014" s="585"/>
    </row>
    <row r="1015" spans="2:11" s="478" customFormat="1" ht="13.5" customHeight="1">
      <c r="B1015" s="584"/>
      <c r="C1015" s="399"/>
      <c r="D1015" s="544">
        <v>2</v>
      </c>
      <c r="E1015" s="508"/>
      <c r="F1015" s="508"/>
      <c r="G1015" s="508"/>
      <c r="H1015" s="508"/>
      <c r="I1015" s="508"/>
      <c r="J1015" s="452"/>
      <c r="K1015" s="585"/>
    </row>
    <row r="1016" spans="2:11" s="478" customFormat="1" ht="13.5" customHeight="1">
      <c r="B1016" s="584"/>
      <c r="C1016" s="399"/>
      <c r="D1016" s="508"/>
      <c r="E1016" s="508"/>
      <c r="F1016" s="508"/>
      <c r="G1016" s="508"/>
      <c r="H1016" s="508"/>
      <c r="I1016" s="508"/>
      <c r="J1016" s="452"/>
      <c r="K1016" s="585"/>
    </row>
    <row r="1017" spans="2:11" s="478" customFormat="1" ht="13.5" customHeight="1">
      <c r="B1017" s="584"/>
      <c r="C1017" s="399"/>
      <c r="D1017" s="508"/>
      <c r="E1017" s="508"/>
      <c r="F1017" s="508"/>
      <c r="G1017" s="508"/>
      <c r="H1017" s="508"/>
      <c r="I1017" s="508"/>
      <c r="J1017" s="452"/>
      <c r="K1017" s="585"/>
    </row>
    <row r="1018" spans="2:11" s="478" customFormat="1" ht="67.5" customHeight="1">
      <c r="B1018" s="584" t="s">
        <v>56033</v>
      </c>
      <c r="C1018" s="399" t="s">
        <v>46130</v>
      </c>
      <c r="D1018" s="697" t="str">
        <f>VLOOKUP(C1018,'EMOP 04-2022'!A:J,2,0)</f>
        <v>RESERVATORIO APOIADO PARA ARMAZENAMENTO DE AGUA POTAVEL OU PARA APROVEITAMENTO DE AGUA DA CHUVA AAC,EM FIBRA DE VIDRO OU POLIETILENO,COM CAPACIDADE EM TORNO DE 5000L,INCLUSIVE TAMPA DE VEDACAO COM ESCOTILHA E FIXADORES,CONFORME ABNT NBR 15527,12217 E 8220.FORNECIMENTO</v>
      </c>
      <c r="E1018" s="697"/>
      <c r="F1018" s="697"/>
      <c r="G1018" s="697"/>
      <c r="H1018" s="697"/>
      <c r="I1018" s="697"/>
      <c r="J1018" s="452" t="str">
        <f>VLOOKUP(C1018,'EMOP 04-2022'!A:J,9,0)</f>
        <v>UN</v>
      </c>
      <c r="K1018" s="585">
        <f>D1021</f>
        <v>1</v>
      </c>
    </row>
    <row r="1019" spans="2:11" s="478" customFormat="1" ht="13.5" customHeight="1">
      <c r="B1019" s="584"/>
      <c r="C1019" s="399"/>
      <c r="D1019" s="508"/>
      <c r="E1019" s="508"/>
      <c r="F1019" s="508"/>
      <c r="G1019" s="508"/>
      <c r="H1019" s="508"/>
      <c r="I1019" s="508"/>
      <c r="J1019" s="452"/>
      <c r="K1019" s="585"/>
    </row>
    <row r="1020" spans="2:11" s="478" customFormat="1" ht="13.5" customHeight="1">
      <c r="B1020" s="584"/>
      <c r="C1020" s="399"/>
      <c r="D1020" s="544" t="s">
        <v>74</v>
      </c>
      <c r="E1020" s="508"/>
      <c r="F1020" s="508"/>
      <c r="G1020" s="508"/>
      <c r="H1020" s="508"/>
      <c r="I1020" s="508"/>
      <c r="J1020" s="452"/>
      <c r="K1020" s="585"/>
    </row>
    <row r="1021" spans="2:11" s="478" customFormat="1" ht="13.5" customHeight="1">
      <c r="B1021" s="584"/>
      <c r="C1021" s="399"/>
      <c r="D1021" s="544">
        <v>1</v>
      </c>
      <c r="E1021" s="508"/>
      <c r="F1021" s="508"/>
      <c r="G1021" s="508"/>
      <c r="H1021" s="508"/>
      <c r="I1021" s="508"/>
      <c r="J1021" s="452"/>
      <c r="K1021" s="585"/>
    </row>
    <row r="1022" spans="2:11" s="478" customFormat="1" ht="13.5" customHeight="1">
      <c r="B1022" s="584"/>
      <c r="C1022" s="399"/>
      <c r="D1022" s="508"/>
      <c r="E1022" s="508"/>
      <c r="F1022" s="508"/>
      <c r="G1022" s="508"/>
      <c r="H1022" s="508"/>
      <c r="I1022" s="508"/>
      <c r="J1022" s="452"/>
      <c r="K1022" s="585"/>
    </row>
    <row r="1023" spans="2:11" s="478" customFormat="1" ht="13.5" customHeight="1">
      <c r="B1023" s="584"/>
      <c r="C1023" s="399"/>
      <c r="D1023" s="508"/>
      <c r="E1023" s="508"/>
      <c r="F1023" s="508"/>
      <c r="G1023" s="508"/>
      <c r="H1023" s="508"/>
      <c r="I1023" s="508"/>
      <c r="J1023" s="452"/>
      <c r="K1023" s="585"/>
    </row>
    <row r="1024" spans="2:11" ht="57.75" customHeight="1">
      <c r="B1024" s="584" t="s">
        <v>56034</v>
      </c>
      <c r="C1024" s="399" t="s">
        <v>18326</v>
      </c>
      <c r="D1024" s="697" t="str">
        <f>VLOOKUP(C1024,'EMOP 04-2022'!A:J,2,0)</f>
        <v>RESERVATORIO APOIADO PARA ARMAZENAMENTO DE AGUA POTAVEL OU PARA APROVEITAMENTO DE AGUA DA CHUVA AAC,EM FIBRA DE VIDRO OU POLIETILENO,COM CAPACIDADE EM TORNO DE 2500L,INCLUSIVE TAMPA DE VEDACAO COM ESCOTILHA E FIXADORES,CONFORME ABNT NBR 15527,12217 E 8220.FORNECIMENTO</v>
      </c>
      <c r="E1024" s="697"/>
      <c r="F1024" s="697"/>
      <c r="G1024" s="697"/>
      <c r="H1024" s="697"/>
      <c r="I1024" s="697"/>
      <c r="J1024" s="452" t="str">
        <f>VLOOKUP(C1024,'EMOP 04-2022'!A:J,9,0)</f>
        <v>UN</v>
      </c>
      <c r="K1024" s="585">
        <f>D1026</f>
        <v>2</v>
      </c>
    </row>
    <row r="1025" spans="2:15" s="478" customFormat="1" ht="14.25" customHeight="1">
      <c r="B1025" s="584"/>
      <c r="C1025" s="399"/>
      <c r="D1025" s="544" t="s">
        <v>74</v>
      </c>
      <c r="E1025" s="508"/>
      <c r="F1025" s="508"/>
      <c r="G1025" s="508"/>
      <c r="H1025" s="508"/>
      <c r="I1025" s="508"/>
      <c r="J1025" s="452"/>
      <c r="K1025" s="585"/>
    </row>
    <row r="1026" spans="2:15" s="478" customFormat="1" ht="14.25" customHeight="1">
      <c r="B1026" s="592"/>
      <c r="C1026" s="399"/>
      <c r="D1026" s="544">
        <v>2</v>
      </c>
      <c r="E1026" s="508"/>
      <c r="F1026" s="508"/>
      <c r="G1026" s="508"/>
      <c r="H1026" s="508"/>
      <c r="I1026" s="508"/>
      <c r="J1026" s="452"/>
      <c r="K1026" s="585"/>
    </row>
    <row r="1027" spans="2:15" s="478" customFormat="1" ht="14.25" customHeight="1">
      <c r="B1027" s="592"/>
      <c r="C1027" s="399"/>
      <c r="D1027" s="508"/>
      <c r="E1027" s="508"/>
      <c r="F1027" s="508"/>
      <c r="G1027" s="508"/>
      <c r="H1027" s="508"/>
      <c r="I1027" s="508"/>
      <c r="J1027" s="452"/>
      <c r="K1027" s="585"/>
    </row>
    <row r="1028" spans="2:15" ht="31.5" customHeight="1">
      <c r="B1028" s="584" t="s">
        <v>56035</v>
      </c>
      <c r="C1028" s="399" t="s">
        <v>18074</v>
      </c>
      <c r="D1028" s="697" t="str">
        <f>VLOOKUP(C1028,'EMOP 04-2022'!A:J,2,0)</f>
        <v>TORNEIRA DE BOIA,EM BRONZE,DE PRESSAO,DE 3/4".FORNECIMENTO E COLOCACAO</v>
      </c>
      <c r="E1028" s="697"/>
      <c r="F1028" s="697"/>
      <c r="G1028" s="697"/>
      <c r="H1028" s="697"/>
      <c r="I1028" s="697"/>
      <c r="J1028" s="452" t="str">
        <f>VLOOKUP(C1028,'EMOP 04-2022'!A:J,9,0)</f>
        <v>UN</v>
      </c>
      <c r="K1028" s="585">
        <f>D1030</f>
        <v>3</v>
      </c>
    </row>
    <row r="1029" spans="2:15" s="478" customFormat="1" ht="15" customHeight="1">
      <c r="B1029" s="584"/>
      <c r="C1029" s="399"/>
      <c r="D1029" s="544" t="s">
        <v>74</v>
      </c>
      <c r="E1029" s="508"/>
      <c r="F1029" s="508"/>
      <c r="G1029" s="508"/>
      <c r="H1029" s="508"/>
      <c r="I1029" s="508"/>
      <c r="J1029" s="452"/>
      <c r="K1029" s="585"/>
    </row>
    <row r="1030" spans="2:15" s="478" customFormat="1" ht="15" customHeight="1">
      <c r="B1030" s="584"/>
      <c r="C1030" s="399"/>
      <c r="D1030" s="544">
        <v>3</v>
      </c>
      <c r="E1030" s="508"/>
      <c r="F1030" s="508"/>
      <c r="G1030" s="508"/>
      <c r="H1030" s="508"/>
      <c r="I1030" s="508"/>
      <c r="J1030" s="452"/>
      <c r="K1030" s="585"/>
    </row>
    <row r="1031" spans="2:15" s="478" customFormat="1" ht="15" customHeight="1">
      <c r="B1031" s="584"/>
      <c r="C1031" s="399"/>
      <c r="D1031" s="508"/>
      <c r="E1031" s="508"/>
      <c r="F1031" s="508"/>
      <c r="G1031" s="508"/>
      <c r="H1031" s="508"/>
      <c r="I1031" s="508"/>
      <c r="J1031" s="452"/>
      <c r="K1031" s="585"/>
    </row>
    <row r="1032" spans="2:15" ht="67.5" customHeight="1">
      <c r="B1032" s="584" t="s">
        <v>56036</v>
      </c>
      <c r="C1032" s="399" t="s">
        <v>13660</v>
      </c>
      <c r="D1032" s="697" t="str">
        <f>VLOOKUP(C1032,'EMOP 04-2022'!A:J,2,0)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E1032" s="697"/>
      <c r="F1032" s="697"/>
      <c r="G1032" s="697"/>
      <c r="H1032" s="697"/>
      <c r="I1032" s="697"/>
      <c r="J1032" s="452" t="str">
        <f>VLOOKUP(C1032,'EMOP 04-2022'!A:J,9,0)</f>
        <v>UN</v>
      </c>
      <c r="K1032" s="585">
        <f>E1043</f>
        <v>14</v>
      </c>
    </row>
    <row r="1033" spans="2:15" s="478" customFormat="1" ht="13.5" customHeight="1">
      <c r="B1033" s="584"/>
      <c r="C1033" s="399"/>
      <c r="D1033" s="508"/>
      <c r="E1033" s="508"/>
      <c r="F1033" s="508"/>
      <c r="G1033" s="508"/>
      <c r="H1033" s="508"/>
      <c r="I1033" s="508"/>
      <c r="J1033" s="452"/>
      <c r="K1033" s="585"/>
    </row>
    <row r="1034" spans="2:15" s="478" customFormat="1" ht="13.5" customHeight="1">
      <c r="B1034" s="584"/>
      <c r="C1034" s="399"/>
      <c r="D1034" s="484" t="s">
        <v>55936</v>
      </c>
      <c r="E1034" s="484" t="s">
        <v>74</v>
      </c>
      <c r="F1034" s="508"/>
      <c r="G1034" s="508"/>
      <c r="H1034" s="508"/>
      <c r="I1034" s="508"/>
      <c r="J1034" s="452"/>
      <c r="K1034" s="585"/>
      <c r="O1034" s="498"/>
    </row>
    <row r="1035" spans="2:15" s="478" customFormat="1" ht="13.5" customHeight="1">
      <c r="B1035" s="584"/>
      <c r="C1035" s="399"/>
      <c r="D1035" s="484" t="s">
        <v>55957</v>
      </c>
      <c r="E1035" s="544">
        <v>4</v>
      </c>
      <c r="F1035" s="508"/>
      <c r="G1035" s="508"/>
      <c r="H1035" s="508"/>
      <c r="I1035" s="508"/>
      <c r="J1035" s="452"/>
      <c r="K1035" s="585"/>
      <c r="O1035" s="498"/>
    </row>
    <row r="1036" spans="2:15" s="478" customFormat="1" ht="13.5" customHeight="1">
      <c r="B1036" s="584"/>
      <c r="C1036" s="399"/>
      <c r="D1036" s="484" t="s">
        <v>55958</v>
      </c>
      <c r="E1036" s="544">
        <v>1</v>
      </c>
      <c r="F1036" s="508"/>
      <c r="G1036" s="508"/>
      <c r="H1036" s="508"/>
      <c r="I1036" s="508"/>
      <c r="J1036" s="452"/>
      <c r="K1036" s="585"/>
      <c r="O1036" s="498"/>
    </row>
    <row r="1037" spans="2:15" s="478" customFormat="1" ht="13.5" customHeight="1">
      <c r="B1037" s="584"/>
      <c r="C1037" s="399"/>
      <c r="D1037" s="484" t="s">
        <v>55959</v>
      </c>
      <c r="E1037" s="544">
        <v>1</v>
      </c>
      <c r="F1037" s="508"/>
      <c r="G1037" s="508"/>
      <c r="H1037" s="508"/>
      <c r="I1037" s="508"/>
      <c r="J1037" s="452"/>
      <c r="K1037" s="585"/>
      <c r="O1037" s="498"/>
    </row>
    <row r="1038" spans="2:15" s="478" customFormat="1" ht="13.5" customHeight="1">
      <c r="B1038" s="584"/>
      <c r="C1038" s="399"/>
      <c r="D1038" s="484" t="s">
        <v>55960</v>
      </c>
      <c r="E1038" s="544">
        <v>2</v>
      </c>
      <c r="F1038" s="508"/>
      <c r="G1038" s="508"/>
      <c r="H1038" s="508"/>
      <c r="I1038" s="508"/>
      <c r="J1038" s="452"/>
      <c r="K1038" s="585"/>
      <c r="O1038" s="498"/>
    </row>
    <row r="1039" spans="2:15" s="478" customFormat="1" ht="13.5" customHeight="1">
      <c r="B1039" s="584"/>
      <c r="C1039" s="399"/>
      <c r="D1039" s="484" t="s">
        <v>55963</v>
      </c>
      <c r="E1039" s="544">
        <v>2</v>
      </c>
      <c r="F1039" s="508"/>
      <c r="G1039" s="508"/>
      <c r="H1039" s="508"/>
      <c r="I1039" s="508"/>
      <c r="J1039" s="452"/>
      <c r="K1039" s="585"/>
      <c r="O1039" s="498"/>
    </row>
    <row r="1040" spans="2:15" s="478" customFormat="1" ht="13.5" customHeight="1">
      <c r="B1040" s="584"/>
      <c r="C1040" s="399"/>
      <c r="D1040" s="484" t="s">
        <v>55964</v>
      </c>
      <c r="E1040" s="544">
        <v>1</v>
      </c>
      <c r="F1040" s="508"/>
      <c r="G1040" s="508"/>
      <c r="H1040" s="508"/>
      <c r="I1040" s="508"/>
      <c r="J1040" s="452"/>
      <c r="K1040" s="585"/>
      <c r="O1040" s="498"/>
    </row>
    <row r="1041" spans="2:15" s="478" customFormat="1" ht="13.5" customHeight="1">
      <c r="B1041" s="584"/>
      <c r="C1041" s="399"/>
      <c r="D1041" s="484" t="s">
        <v>55965</v>
      </c>
      <c r="E1041" s="544">
        <v>1</v>
      </c>
      <c r="F1041" s="508"/>
      <c r="G1041" s="508"/>
      <c r="H1041" s="508"/>
      <c r="I1041" s="508"/>
      <c r="J1041" s="452"/>
      <c r="K1041" s="585"/>
      <c r="O1041" s="498"/>
    </row>
    <row r="1042" spans="2:15" s="478" customFormat="1" ht="13.5" customHeight="1">
      <c r="B1042" s="584"/>
      <c r="C1042" s="399"/>
      <c r="D1042" s="484" t="s">
        <v>55966</v>
      </c>
      <c r="E1042" s="544">
        <v>2</v>
      </c>
      <c r="F1042" s="508"/>
      <c r="G1042" s="508"/>
      <c r="H1042" s="508"/>
      <c r="I1042" s="508"/>
      <c r="J1042" s="452"/>
      <c r="K1042" s="585"/>
      <c r="O1042" s="497"/>
    </row>
    <row r="1043" spans="2:15" s="478" customFormat="1" ht="13.5" customHeight="1">
      <c r="B1043" s="584"/>
      <c r="C1043" s="399"/>
      <c r="D1043" s="508" t="s">
        <v>71</v>
      </c>
      <c r="E1043" s="544">
        <f>SUM(E1035:E1042)</f>
        <v>14</v>
      </c>
      <c r="F1043" s="508"/>
      <c r="G1043" s="508"/>
      <c r="H1043" s="508"/>
      <c r="I1043" s="508"/>
      <c r="J1043" s="452"/>
      <c r="K1043" s="585"/>
    </row>
    <row r="1044" spans="2:15" s="478" customFormat="1" ht="13.5" customHeight="1">
      <c r="B1044" s="584"/>
      <c r="C1044" s="399"/>
      <c r="D1044" s="508"/>
      <c r="E1044" s="508"/>
      <c r="F1044" s="508"/>
      <c r="G1044" s="508"/>
      <c r="H1044" s="508"/>
      <c r="I1044" s="508"/>
      <c r="J1044" s="452"/>
      <c r="K1044" s="585"/>
    </row>
    <row r="1045" spans="2:15" ht="65.25" customHeight="1">
      <c r="B1045" s="584" t="s">
        <v>56037</v>
      </c>
      <c r="C1045" s="399" t="s">
        <v>17925</v>
      </c>
      <c r="D1045" s="697" t="str">
        <f>VLOOKUP(C1045,'EMOP 04-2022'!A:J,2,0)</f>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E1045" s="697"/>
      <c r="F1045" s="697"/>
      <c r="G1045" s="697"/>
      <c r="H1045" s="697"/>
      <c r="I1045" s="697"/>
      <c r="J1045" s="452" t="str">
        <f>VLOOKUP(C1045,'EMOP 04-2022'!A:J,9,0)</f>
        <v>UN</v>
      </c>
      <c r="K1045" s="585">
        <f>E1051</f>
        <v>10</v>
      </c>
    </row>
    <row r="1046" spans="2:15" s="478" customFormat="1" ht="13.5" customHeight="1">
      <c r="B1046" s="584"/>
      <c r="C1046" s="399"/>
      <c r="D1046" s="484" t="s">
        <v>55936</v>
      </c>
      <c r="E1046" s="484" t="s">
        <v>74</v>
      </c>
      <c r="F1046" s="508"/>
      <c r="G1046" s="508"/>
      <c r="H1046" s="508"/>
      <c r="I1046" s="508"/>
      <c r="J1046" s="452"/>
      <c r="K1046" s="585"/>
    </row>
    <row r="1047" spans="2:15" s="478" customFormat="1" ht="13.5" customHeight="1">
      <c r="B1047" s="584"/>
      <c r="C1047" s="399"/>
      <c r="D1047" s="484" t="s">
        <v>55957</v>
      </c>
      <c r="E1047" s="544">
        <v>4</v>
      </c>
      <c r="F1047" s="508"/>
      <c r="G1047" s="508"/>
      <c r="H1047" s="508"/>
      <c r="I1047" s="508"/>
      <c r="J1047" s="452"/>
      <c r="K1047" s="585"/>
    </row>
    <row r="1048" spans="2:15" s="478" customFormat="1" ht="13.5" customHeight="1">
      <c r="B1048" s="584"/>
      <c r="C1048" s="399"/>
      <c r="D1048" s="484" t="s">
        <v>55960</v>
      </c>
      <c r="E1048" s="544">
        <v>2</v>
      </c>
      <c r="F1048" s="508"/>
      <c r="G1048" s="508"/>
      <c r="H1048" s="508"/>
      <c r="I1048" s="508"/>
      <c r="J1048" s="452"/>
      <c r="K1048" s="585"/>
    </row>
    <row r="1049" spans="2:15" s="478" customFormat="1" ht="13.5" customHeight="1">
      <c r="B1049" s="584"/>
      <c r="C1049" s="399"/>
      <c r="D1049" s="484" t="s">
        <v>55963</v>
      </c>
      <c r="E1049" s="544">
        <v>2</v>
      </c>
      <c r="F1049" s="508"/>
      <c r="G1049" s="508"/>
      <c r="H1049" s="508"/>
      <c r="I1049" s="508"/>
      <c r="J1049" s="452"/>
      <c r="K1049" s="585"/>
    </row>
    <row r="1050" spans="2:15" s="478" customFormat="1" ht="13.5" customHeight="1">
      <c r="B1050" s="584"/>
      <c r="C1050" s="399"/>
      <c r="D1050" s="484" t="s">
        <v>55966</v>
      </c>
      <c r="E1050" s="544">
        <v>2</v>
      </c>
      <c r="F1050" s="508"/>
      <c r="G1050" s="508"/>
      <c r="H1050" s="508"/>
      <c r="I1050" s="508"/>
      <c r="J1050" s="452"/>
      <c r="K1050" s="585"/>
    </row>
    <row r="1051" spans="2:15" s="478" customFormat="1" ht="13.5" customHeight="1">
      <c r="B1051" s="584"/>
      <c r="C1051" s="399"/>
      <c r="D1051" s="484" t="s">
        <v>71</v>
      </c>
      <c r="E1051" s="544">
        <f>SUM(E1047:E1050)</f>
        <v>10</v>
      </c>
      <c r="F1051" s="508"/>
      <c r="G1051" s="508"/>
      <c r="H1051" s="508"/>
      <c r="I1051" s="508"/>
      <c r="J1051" s="452"/>
      <c r="K1051" s="585"/>
    </row>
    <row r="1052" spans="2:15" s="478" customFormat="1" ht="13.5" customHeight="1">
      <c r="B1052" s="584"/>
      <c r="C1052" s="399"/>
      <c r="D1052" s="508"/>
      <c r="E1052" s="508"/>
      <c r="F1052" s="508"/>
      <c r="G1052" s="508"/>
      <c r="H1052" s="508"/>
      <c r="I1052" s="508"/>
      <c r="J1052" s="452"/>
      <c r="K1052" s="585"/>
    </row>
    <row r="1053" spans="2:15" ht="43.5" customHeight="1">
      <c r="B1053" s="584" t="s">
        <v>56038</v>
      </c>
      <c r="C1053" s="399" t="s">
        <v>17927</v>
      </c>
      <c r="D1053" s="697" t="str">
        <f>VLOOKUP(C1053,'EMOP 04-2022'!A:J,2,0)</f>
        <v>VASO SANITARIO DE LOUCA BRANCA OU BRANCO GELO,PARA PESSOAS COM NECESSIDADES ESPECIFICAS,INCLUSIVE ASSENTO ESPECIAL,BOLSA DE LIGACAO E ACESSORIOS DE FIXACAO.FORNECIMENTO</v>
      </c>
      <c r="E1053" s="697"/>
      <c r="F1053" s="697"/>
      <c r="G1053" s="697"/>
      <c r="H1053" s="697"/>
      <c r="I1053" s="697"/>
      <c r="J1053" s="452" t="str">
        <f>VLOOKUP(C1053,'EMOP 04-2022'!A:J,9,0)</f>
        <v>UN</v>
      </c>
      <c r="K1053" s="585">
        <f>E1060</f>
        <v>4</v>
      </c>
    </row>
    <row r="1054" spans="2:15" s="478" customFormat="1" ht="13.5" customHeight="1">
      <c r="B1054" s="584"/>
      <c r="C1054" s="399"/>
      <c r="D1054" s="508"/>
      <c r="E1054" s="508"/>
      <c r="F1054" s="508"/>
      <c r="G1054" s="508"/>
      <c r="H1054" s="508"/>
      <c r="I1054" s="508"/>
      <c r="J1054" s="452"/>
      <c r="K1054" s="585"/>
    </row>
    <row r="1055" spans="2:15" s="478" customFormat="1" ht="13.5" customHeight="1">
      <c r="B1055" s="584"/>
      <c r="C1055" s="399"/>
      <c r="D1055" s="484" t="s">
        <v>55936</v>
      </c>
      <c r="E1055" s="484" t="s">
        <v>74</v>
      </c>
      <c r="F1055" s="508"/>
      <c r="G1055" s="508"/>
      <c r="H1055" s="508"/>
      <c r="I1055" s="508"/>
      <c r="J1055" s="452"/>
      <c r="K1055" s="585"/>
    </row>
    <row r="1056" spans="2:15" s="478" customFormat="1" ht="13.5" customHeight="1">
      <c r="B1056" s="584"/>
      <c r="C1056" s="399"/>
      <c r="D1056" s="484" t="s">
        <v>55958</v>
      </c>
      <c r="E1056" s="544">
        <v>1</v>
      </c>
      <c r="F1056" s="508"/>
      <c r="G1056" s="508"/>
      <c r="H1056" s="508"/>
      <c r="I1056" s="508"/>
      <c r="J1056" s="452"/>
      <c r="K1056" s="585"/>
    </row>
    <row r="1057" spans="2:11" s="478" customFormat="1" ht="13.5" customHeight="1">
      <c r="B1057" s="584"/>
      <c r="C1057" s="399"/>
      <c r="D1057" s="484" t="s">
        <v>55959</v>
      </c>
      <c r="E1057" s="544">
        <v>1</v>
      </c>
      <c r="F1057" s="508"/>
      <c r="G1057" s="508"/>
      <c r="H1057" s="508"/>
      <c r="I1057" s="508"/>
      <c r="J1057" s="452"/>
      <c r="K1057" s="585"/>
    </row>
    <row r="1058" spans="2:11" s="478" customFormat="1" ht="13.5" customHeight="1">
      <c r="B1058" s="584"/>
      <c r="C1058" s="399"/>
      <c r="D1058" s="484" t="s">
        <v>55964</v>
      </c>
      <c r="E1058" s="544">
        <v>1</v>
      </c>
      <c r="F1058" s="508"/>
      <c r="G1058" s="508"/>
      <c r="H1058" s="508"/>
      <c r="I1058" s="508"/>
      <c r="J1058" s="452"/>
      <c r="K1058" s="585"/>
    </row>
    <row r="1059" spans="2:11" s="478" customFormat="1" ht="13.5" customHeight="1">
      <c r="B1059" s="584"/>
      <c r="C1059" s="399"/>
      <c r="D1059" s="484" t="s">
        <v>55965</v>
      </c>
      <c r="E1059" s="544">
        <v>1</v>
      </c>
      <c r="F1059" s="508"/>
      <c r="G1059" s="508"/>
      <c r="H1059" s="508"/>
      <c r="I1059" s="508"/>
      <c r="J1059" s="452"/>
      <c r="K1059" s="585"/>
    </row>
    <row r="1060" spans="2:11" s="478" customFormat="1" ht="13.5" customHeight="1">
      <c r="B1060" s="584"/>
      <c r="C1060" s="399"/>
      <c r="D1060" s="484" t="s">
        <v>71</v>
      </c>
      <c r="E1060" s="544">
        <f>SUM(E1056:E1059)</f>
        <v>4</v>
      </c>
      <c r="F1060" s="508"/>
      <c r="G1060" s="508"/>
      <c r="H1060" s="508"/>
      <c r="I1060" s="508"/>
      <c r="J1060" s="452"/>
      <c r="K1060" s="585"/>
    </row>
    <row r="1061" spans="2:11" s="478" customFormat="1" ht="13.5" customHeight="1">
      <c r="B1061" s="584"/>
      <c r="C1061" s="399"/>
      <c r="D1061" s="508"/>
      <c r="E1061" s="508"/>
      <c r="F1061" s="508"/>
      <c r="G1061" s="508"/>
      <c r="H1061" s="508"/>
      <c r="I1061" s="508"/>
      <c r="J1061" s="452"/>
      <c r="K1061" s="585"/>
    </row>
    <row r="1062" spans="2:11" ht="35.25" customHeight="1">
      <c r="B1062" s="584" t="s">
        <v>56039</v>
      </c>
      <c r="C1062" s="399" t="s">
        <v>17929</v>
      </c>
      <c r="D1062" s="697" t="str">
        <f>VLOOKUP(C1062,'EMOP 04-2022'!A:J,2,0)</f>
        <v>VALVULA DE DESCARGA DE 1.1/2",REGISTRO INTEGRADO,SISTEMA HIDROMECANICO(ISENTA DE GOLPE DE ARIETE),CORPO EM LATAO,CANOPLAE BOTAO EM METAL CROMADO,DE EMNBUTIR.FORNECIMENTO</v>
      </c>
      <c r="E1062" s="697"/>
      <c r="F1062" s="697"/>
      <c r="G1062" s="697"/>
      <c r="H1062" s="697"/>
      <c r="I1062" s="697"/>
      <c r="J1062" s="452" t="str">
        <f>VLOOKUP(C1062,'EMOP 04-2022'!A:J,9,0)</f>
        <v>UN</v>
      </c>
      <c r="K1062" s="585">
        <f>D1065</f>
        <v>4</v>
      </c>
    </row>
    <row r="1063" spans="2:11" s="478" customFormat="1" ht="13.5" customHeight="1">
      <c r="B1063" s="584"/>
      <c r="C1063" s="399"/>
      <c r="D1063" s="508"/>
      <c r="E1063" s="508"/>
      <c r="F1063" s="508"/>
      <c r="G1063" s="508"/>
      <c r="H1063" s="508"/>
      <c r="I1063" s="508"/>
      <c r="J1063" s="452"/>
      <c r="K1063" s="585"/>
    </row>
    <row r="1064" spans="2:11" s="478" customFormat="1" ht="13.5" customHeight="1">
      <c r="B1064" s="584"/>
      <c r="C1064" s="399"/>
      <c r="D1064" s="484" t="s">
        <v>74</v>
      </c>
      <c r="E1064" s="508"/>
      <c r="F1064" s="508"/>
      <c r="G1064" s="508"/>
      <c r="H1064" s="508"/>
      <c r="I1064" s="508"/>
      <c r="J1064" s="452"/>
      <c r="K1064" s="585"/>
    </row>
    <row r="1065" spans="2:11" s="478" customFormat="1" ht="13.5" customHeight="1">
      <c r="B1065" s="584"/>
      <c r="C1065" s="399"/>
      <c r="D1065" s="67">
        <v>4</v>
      </c>
      <c r="E1065" s="508"/>
      <c r="F1065" s="508"/>
      <c r="G1065" s="508"/>
      <c r="H1065" s="508"/>
      <c r="I1065" s="508"/>
      <c r="J1065" s="452"/>
      <c r="K1065" s="585"/>
    </row>
    <row r="1066" spans="2:11" s="478" customFormat="1" ht="13.5" customHeight="1">
      <c r="B1066" s="584"/>
      <c r="C1066" s="399"/>
      <c r="D1066" s="508"/>
      <c r="E1066" s="508"/>
      <c r="F1066" s="508"/>
      <c r="G1066" s="508"/>
      <c r="H1066" s="508"/>
      <c r="I1066" s="508"/>
      <c r="J1066" s="452"/>
      <c r="K1066" s="585"/>
    </row>
    <row r="1067" spans="2:11" ht="48.75" customHeight="1">
      <c r="B1067" s="584" t="s">
        <v>56040</v>
      </c>
      <c r="C1067" s="399" t="s">
        <v>13629</v>
      </c>
      <c r="D1067" s="697" t="str">
        <f>VLOOKUP(C1067,'EMOP 04-2022'!A:J,2,0)</f>
        <v>INSTALACAO E ASSENTAMENTO DE LAVATORIO DE UMA TORNEIRA(EXCLUSIVE FORNECIMENTO DO APARELHO),COMPREENDENDO:3,00M DE TUBO DE PVC DE 25MM,2,00M DE TUBO DE PVC DE 40MM E CONEXOES</v>
      </c>
      <c r="E1067" s="697"/>
      <c r="F1067" s="697"/>
      <c r="G1067" s="697"/>
      <c r="H1067" s="697"/>
      <c r="I1067" s="697"/>
      <c r="J1067" s="452" t="str">
        <f>VLOOKUP(C1067,'EMOP 04-2022'!A:J,9,0)</f>
        <v>UN</v>
      </c>
      <c r="K1067" s="585">
        <f>E1079</f>
        <v>17</v>
      </c>
    </row>
    <row r="1068" spans="2:11" s="478" customFormat="1" ht="13.5" customHeight="1">
      <c r="B1068" s="584"/>
      <c r="C1068" s="399"/>
      <c r="D1068" s="508"/>
      <c r="E1068" s="508"/>
      <c r="F1068" s="508"/>
      <c r="G1068" s="508"/>
      <c r="H1068" s="508"/>
      <c r="I1068" s="508"/>
      <c r="J1068" s="452"/>
      <c r="K1068" s="585"/>
    </row>
    <row r="1069" spans="2:11" s="478" customFormat="1" ht="13.5" customHeight="1">
      <c r="B1069" s="584"/>
      <c r="C1069" s="399"/>
      <c r="D1069" s="484" t="s">
        <v>55936</v>
      </c>
      <c r="E1069" s="484" t="s">
        <v>74</v>
      </c>
      <c r="F1069" s="508"/>
      <c r="G1069" s="508"/>
      <c r="H1069" s="508"/>
      <c r="I1069" s="508"/>
      <c r="J1069" s="452"/>
      <c r="K1069" s="585"/>
    </row>
    <row r="1070" spans="2:11" s="478" customFormat="1" ht="13.5" customHeight="1">
      <c r="B1070" s="584"/>
      <c r="C1070" s="399"/>
      <c r="D1070" s="484" t="s">
        <v>55975</v>
      </c>
      <c r="E1070" s="544">
        <v>1</v>
      </c>
      <c r="F1070" s="508"/>
      <c r="G1070" s="508"/>
      <c r="H1070" s="508"/>
      <c r="I1070" s="508"/>
      <c r="J1070" s="452"/>
      <c r="K1070" s="585"/>
    </row>
    <row r="1071" spans="2:11" s="478" customFormat="1" ht="13.5" customHeight="1">
      <c r="B1071" s="584"/>
      <c r="C1071" s="399"/>
      <c r="D1071" s="484" t="s">
        <v>55957</v>
      </c>
      <c r="E1071" s="544">
        <v>4</v>
      </c>
      <c r="F1071" s="508"/>
      <c r="G1071" s="508"/>
      <c r="H1071" s="508"/>
      <c r="I1071" s="508"/>
      <c r="J1071" s="452"/>
      <c r="K1071" s="585"/>
    </row>
    <row r="1072" spans="2:11" s="478" customFormat="1" ht="13.5" customHeight="1">
      <c r="B1072" s="584"/>
      <c r="C1072" s="399"/>
      <c r="D1072" s="484" t="s">
        <v>55958</v>
      </c>
      <c r="E1072" s="544">
        <v>1</v>
      </c>
      <c r="F1072" s="508"/>
      <c r="G1072" s="508"/>
      <c r="H1072" s="508"/>
      <c r="I1072" s="508"/>
      <c r="J1072" s="452"/>
      <c r="K1072" s="585"/>
    </row>
    <row r="1073" spans="2:11" s="478" customFormat="1" ht="13.5" customHeight="1">
      <c r="B1073" s="584"/>
      <c r="C1073" s="399"/>
      <c r="D1073" s="484" t="s">
        <v>55959</v>
      </c>
      <c r="E1073" s="544">
        <v>1</v>
      </c>
      <c r="F1073" s="508"/>
      <c r="G1073" s="508"/>
      <c r="H1073" s="508"/>
      <c r="I1073" s="508"/>
      <c r="J1073" s="452"/>
      <c r="K1073" s="585"/>
    </row>
    <row r="1074" spans="2:11" s="478" customFormat="1" ht="13.5" customHeight="1">
      <c r="B1074" s="584"/>
      <c r="C1074" s="399"/>
      <c r="D1074" s="484" t="s">
        <v>55960</v>
      </c>
      <c r="E1074" s="544">
        <v>4</v>
      </c>
      <c r="F1074" s="508"/>
      <c r="G1074" s="508"/>
      <c r="H1074" s="508"/>
      <c r="I1074" s="508"/>
      <c r="J1074" s="452"/>
      <c r="K1074" s="585"/>
    </row>
    <row r="1075" spans="2:11" s="478" customFormat="1" ht="13.5" customHeight="1">
      <c r="B1075" s="584"/>
      <c r="C1075" s="399"/>
      <c r="D1075" s="484" t="s">
        <v>55963</v>
      </c>
      <c r="E1075" s="544">
        <v>2</v>
      </c>
      <c r="F1075" s="508"/>
      <c r="G1075" s="508"/>
      <c r="H1075" s="508"/>
      <c r="I1075" s="508"/>
      <c r="J1075" s="452"/>
      <c r="K1075" s="585"/>
    </row>
    <row r="1076" spans="2:11" s="478" customFormat="1" ht="13.5" customHeight="1">
      <c r="B1076" s="584"/>
      <c r="C1076" s="399"/>
      <c r="D1076" s="484" t="s">
        <v>55964</v>
      </c>
      <c r="E1076" s="544">
        <v>1</v>
      </c>
      <c r="F1076" s="508"/>
      <c r="G1076" s="508"/>
      <c r="H1076" s="508"/>
      <c r="I1076" s="508"/>
      <c r="J1076" s="452"/>
      <c r="K1076" s="585"/>
    </row>
    <row r="1077" spans="2:11" s="478" customFormat="1" ht="13.5" customHeight="1">
      <c r="B1077" s="584"/>
      <c r="C1077" s="399"/>
      <c r="D1077" s="484" t="s">
        <v>55965</v>
      </c>
      <c r="E1077" s="544">
        <v>1</v>
      </c>
      <c r="F1077" s="508"/>
      <c r="G1077" s="508"/>
      <c r="H1077" s="508"/>
      <c r="I1077" s="508"/>
      <c r="J1077" s="452"/>
      <c r="K1077" s="585"/>
    </row>
    <row r="1078" spans="2:11" s="478" customFormat="1" ht="13.5" customHeight="1">
      <c r="B1078" s="584"/>
      <c r="C1078" s="399"/>
      <c r="D1078" s="484" t="s">
        <v>55966</v>
      </c>
      <c r="E1078" s="544">
        <v>2</v>
      </c>
      <c r="F1078" s="508"/>
      <c r="G1078" s="508"/>
      <c r="H1078" s="508"/>
      <c r="I1078" s="508"/>
      <c r="J1078" s="452"/>
      <c r="K1078" s="585"/>
    </row>
    <row r="1079" spans="2:11" s="478" customFormat="1" ht="13.5" customHeight="1">
      <c r="B1079" s="584"/>
      <c r="C1079" s="399"/>
      <c r="D1079" s="484" t="s">
        <v>71</v>
      </c>
      <c r="E1079" s="544">
        <f>SUM(E1070:E1078)</f>
        <v>17</v>
      </c>
      <c r="F1079" s="508"/>
      <c r="G1079" s="508"/>
      <c r="H1079" s="508"/>
      <c r="I1079" s="508"/>
      <c r="J1079" s="452"/>
      <c r="K1079" s="585"/>
    </row>
    <row r="1080" spans="2:11" s="478" customFormat="1" ht="13.5" customHeight="1">
      <c r="B1080" s="584"/>
      <c r="C1080" s="399"/>
      <c r="D1080" s="508"/>
      <c r="E1080" s="508"/>
      <c r="F1080" s="508"/>
      <c r="G1080" s="508"/>
      <c r="H1080" s="508"/>
      <c r="I1080" s="508"/>
      <c r="J1080" s="452"/>
      <c r="K1080" s="585"/>
    </row>
    <row r="1081" spans="2:11" ht="49.5" customHeight="1">
      <c r="B1081" s="587" t="s">
        <v>56041</v>
      </c>
      <c r="C1081" s="399" t="s">
        <v>17909</v>
      </c>
      <c r="D1081" s="697" t="str">
        <f>VLOOKUP(C1081,'EMOP 04-2022'!A:J,2,0)</f>
        <v>CUBA DE LOUCA BRANCA,DE SOBREPOR,OVAL,INCLUSIVE RABICHO EM METAL CROMADO,SIFAO EM METAL CROMADO,TORNEIRA PARA LAVATORIOTIPO BANCA 1193 OU SIMILAR DE 1/2" E VALVULA DE ESCOAMENTO.FORNECIMENTO</v>
      </c>
      <c r="E1081" s="697"/>
      <c r="F1081" s="697"/>
      <c r="G1081" s="697"/>
      <c r="H1081" s="697"/>
      <c r="I1081" s="697"/>
      <c r="J1081" s="452" t="str">
        <f>VLOOKUP(C1081,'EMOP 04-2022'!A:J,9,0)</f>
        <v>UN</v>
      </c>
      <c r="K1081" s="585">
        <f>E1088</f>
        <v>12</v>
      </c>
    </row>
    <row r="1082" spans="2:11" s="478" customFormat="1" ht="13.5" customHeight="1">
      <c r="B1082" s="587"/>
      <c r="C1082" s="399"/>
      <c r="D1082" s="508"/>
      <c r="E1082" s="508"/>
      <c r="F1082" s="508"/>
      <c r="G1082" s="508"/>
      <c r="H1082" s="508"/>
      <c r="I1082" s="508"/>
      <c r="J1082" s="452"/>
      <c r="K1082" s="585"/>
    </row>
    <row r="1083" spans="2:11" s="478" customFormat="1" ht="13.5" customHeight="1">
      <c r="B1083" s="587"/>
      <c r="C1083" s="399"/>
      <c r="D1083" s="484" t="s">
        <v>55936</v>
      </c>
      <c r="E1083" s="484" t="s">
        <v>74</v>
      </c>
      <c r="F1083" s="508"/>
      <c r="G1083" s="508"/>
      <c r="H1083" s="508"/>
      <c r="I1083" s="508"/>
      <c r="J1083" s="452"/>
      <c r="K1083" s="585"/>
    </row>
    <row r="1084" spans="2:11" s="478" customFormat="1" ht="13.5" customHeight="1">
      <c r="B1084" s="587"/>
      <c r="C1084" s="399"/>
      <c r="D1084" s="484" t="s">
        <v>55957</v>
      </c>
      <c r="E1084" s="544">
        <v>4</v>
      </c>
      <c r="F1084" s="508"/>
      <c r="G1084" s="508"/>
      <c r="H1084" s="508"/>
      <c r="I1084" s="508"/>
      <c r="J1084" s="452"/>
      <c r="K1084" s="585"/>
    </row>
    <row r="1085" spans="2:11" s="478" customFormat="1" ht="13.5" customHeight="1">
      <c r="B1085" s="587"/>
      <c r="C1085" s="399"/>
      <c r="D1085" s="484" t="s">
        <v>55960</v>
      </c>
      <c r="E1085" s="544">
        <v>4</v>
      </c>
      <c r="F1085" s="508"/>
      <c r="G1085" s="508"/>
      <c r="H1085" s="508"/>
      <c r="I1085" s="508"/>
      <c r="J1085" s="452"/>
      <c r="K1085" s="585"/>
    </row>
    <row r="1086" spans="2:11" s="478" customFormat="1" ht="13.5" customHeight="1">
      <c r="B1086" s="587"/>
      <c r="C1086" s="399"/>
      <c r="D1086" s="484" t="s">
        <v>55963</v>
      </c>
      <c r="E1086" s="544">
        <v>2</v>
      </c>
      <c r="F1086" s="508"/>
      <c r="G1086" s="508"/>
      <c r="H1086" s="508"/>
      <c r="I1086" s="508"/>
      <c r="J1086" s="452"/>
      <c r="K1086" s="585"/>
    </row>
    <row r="1087" spans="2:11" s="478" customFormat="1" ht="13.5" customHeight="1">
      <c r="B1087" s="587"/>
      <c r="C1087" s="399"/>
      <c r="D1087" s="484" t="s">
        <v>55966</v>
      </c>
      <c r="E1087" s="544">
        <v>2</v>
      </c>
      <c r="F1087" s="508"/>
      <c r="G1087" s="508"/>
      <c r="H1087" s="508"/>
      <c r="I1087" s="508"/>
      <c r="J1087" s="452"/>
      <c r="K1087" s="585"/>
    </row>
    <row r="1088" spans="2:11" s="478" customFormat="1" ht="13.5" customHeight="1">
      <c r="B1088" s="587"/>
      <c r="C1088" s="399"/>
      <c r="D1088" s="484" t="s">
        <v>71</v>
      </c>
      <c r="E1088" s="544">
        <f>SUM(E1084:E1087)</f>
        <v>12</v>
      </c>
      <c r="F1088" s="508"/>
      <c r="G1088" s="508"/>
      <c r="H1088" s="508"/>
      <c r="I1088" s="508"/>
      <c r="J1088" s="452"/>
      <c r="K1088" s="585"/>
    </row>
    <row r="1089" spans="2:11" s="478" customFormat="1" ht="13.5" customHeight="1">
      <c r="B1089" s="587"/>
      <c r="C1089" s="399"/>
      <c r="D1089" s="508"/>
      <c r="E1089" s="508"/>
      <c r="F1089" s="508"/>
      <c r="G1089" s="508"/>
      <c r="H1089" s="508"/>
      <c r="I1089" s="508"/>
      <c r="J1089" s="452"/>
      <c r="K1089" s="585"/>
    </row>
    <row r="1090" spans="2:11" s="478" customFormat="1" ht="13.5" customHeight="1">
      <c r="B1090" s="587"/>
      <c r="C1090" s="399"/>
      <c r="D1090" s="508"/>
      <c r="E1090" s="508"/>
      <c r="F1090" s="508"/>
      <c r="G1090" s="508"/>
      <c r="H1090" s="508"/>
      <c r="I1090" s="508"/>
      <c r="J1090" s="452"/>
      <c r="K1090" s="585"/>
    </row>
    <row r="1091" spans="2:11" s="478" customFormat="1" ht="45" customHeight="1">
      <c r="B1091" s="587" t="s">
        <v>56042</v>
      </c>
      <c r="C1091" s="399" t="s">
        <v>18237</v>
      </c>
      <c r="D1091" s="697" t="str">
        <f>VLOOKUP(C1091,'EMOP 04-2022'!A:J,2,0)</f>
        <v>CUBA DE ACO INOXIDAVEL,MEDINDO APROXIMADAMENTE (500X400X200)MM,EM CHAPA 20.304,VALVULA DE ESCOAMENTO TIPO AMERICANA 1623,SIFAO 1680 1.1/2" X 1.1/2",EXCLUSIVE TORNEIRA.FORNECIMENTOE COLOCACAO</v>
      </c>
      <c r="E1091" s="697"/>
      <c r="F1091" s="697"/>
      <c r="G1091" s="697"/>
      <c r="H1091" s="697"/>
      <c r="I1091" s="697"/>
      <c r="J1091" s="452" t="str">
        <f>VLOOKUP(C1091,'EMOP 04-2022'!A:J,9,0)</f>
        <v>UN</v>
      </c>
      <c r="K1091" s="585">
        <f>E1094</f>
        <v>1</v>
      </c>
    </row>
    <row r="1092" spans="2:11" s="478" customFormat="1" ht="13.5" customHeight="1">
      <c r="B1092" s="587"/>
      <c r="C1092" s="399"/>
      <c r="D1092" s="508"/>
      <c r="E1092" s="508"/>
      <c r="F1092" s="508"/>
      <c r="G1092" s="508"/>
      <c r="H1092" s="508"/>
      <c r="I1092" s="508"/>
      <c r="J1092" s="452"/>
      <c r="K1092" s="585"/>
    </row>
    <row r="1093" spans="2:11" s="478" customFormat="1" ht="13.5" customHeight="1">
      <c r="B1093" s="587"/>
      <c r="C1093" s="399"/>
      <c r="D1093" s="544" t="s">
        <v>55936</v>
      </c>
      <c r="E1093" s="544" t="s">
        <v>74</v>
      </c>
      <c r="F1093" s="508"/>
      <c r="G1093" s="508"/>
      <c r="H1093" s="508"/>
      <c r="I1093" s="508"/>
      <c r="J1093" s="452"/>
      <c r="K1093" s="585"/>
    </row>
    <row r="1094" spans="2:11" s="478" customFormat="1" ht="13.5" customHeight="1">
      <c r="B1094" s="587"/>
      <c r="C1094" s="399"/>
      <c r="D1094" s="544" t="s">
        <v>55961</v>
      </c>
      <c r="E1094" s="544">
        <v>1</v>
      </c>
      <c r="F1094" s="508"/>
      <c r="G1094" s="508"/>
      <c r="H1094" s="508"/>
      <c r="I1094" s="508"/>
      <c r="J1094" s="452"/>
      <c r="K1094" s="585"/>
    </row>
    <row r="1095" spans="2:11" s="478" customFormat="1" ht="13.5" customHeight="1">
      <c r="B1095" s="587"/>
      <c r="C1095" s="399"/>
      <c r="D1095" s="508"/>
      <c r="E1095" s="508"/>
      <c r="F1095" s="508"/>
      <c r="G1095" s="508"/>
      <c r="H1095" s="508"/>
      <c r="I1095" s="508"/>
      <c r="J1095" s="452"/>
      <c r="K1095" s="585"/>
    </row>
    <row r="1096" spans="2:11" s="478" customFormat="1" ht="13.5" customHeight="1">
      <c r="B1096" s="587"/>
      <c r="C1096" s="399"/>
      <c r="D1096" s="508"/>
      <c r="E1096" s="508"/>
      <c r="F1096" s="508"/>
      <c r="G1096" s="508"/>
      <c r="H1096" s="508"/>
      <c r="I1096" s="508"/>
      <c r="J1096" s="452"/>
      <c r="K1096" s="585"/>
    </row>
    <row r="1097" spans="2:11" s="478" customFormat="1" ht="53.25" customHeight="1">
      <c r="B1097" s="587" t="s">
        <v>56043</v>
      </c>
      <c r="C1097" s="399" t="s">
        <v>17887</v>
      </c>
      <c r="D1097" s="697" t="str">
        <f>VLOOKUP(C1097,'EMOP 04-2022'!A:J,2,0)</f>
        <v>LAVATORIO DE LOUCA BRANCA,TIPO MEDIO LUXO,COM LADRAO,COM MEDIDAS EM TORNO DE (47X35)CM,INCLUSIVE ACESSORIOS DE FIXACAO.FERRAGENS EM METAL CROMADO:SIFAO 1680 DE 1"X1.1/4",TORNEIRA PARA LAVATORIO TIPO BANCA 1193 OU SIMILAR DE 1/2" E VALVULA DE ESCOAMENTO 1603.RABICHO EM PVC.FORNECIMENTO</v>
      </c>
      <c r="E1097" s="697"/>
      <c r="F1097" s="697"/>
      <c r="G1097" s="697"/>
      <c r="H1097" s="697"/>
      <c r="I1097" s="697"/>
      <c r="J1097" s="452" t="str">
        <f>VLOOKUP(C1097,'EMOP 04-2022'!A:J,9,0)</f>
        <v>UN</v>
      </c>
      <c r="K1097" s="585">
        <f>E1100</f>
        <v>1</v>
      </c>
    </row>
    <row r="1098" spans="2:11" s="478" customFormat="1" ht="13.5" customHeight="1">
      <c r="B1098" s="587"/>
      <c r="C1098" s="399"/>
      <c r="D1098" s="508"/>
      <c r="E1098" s="508"/>
      <c r="F1098" s="508"/>
      <c r="G1098" s="508"/>
      <c r="H1098" s="508"/>
      <c r="I1098" s="508"/>
      <c r="J1098" s="452"/>
      <c r="K1098" s="585"/>
    </row>
    <row r="1099" spans="2:11" s="478" customFormat="1" ht="13.5" customHeight="1">
      <c r="B1099" s="587"/>
      <c r="C1099" s="399"/>
      <c r="D1099" s="484" t="s">
        <v>55936</v>
      </c>
      <c r="E1099" s="484" t="s">
        <v>74</v>
      </c>
      <c r="F1099" s="508"/>
      <c r="G1099" s="508"/>
      <c r="H1099" s="508"/>
      <c r="I1099" s="508"/>
      <c r="J1099" s="452"/>
      <c r="K1099" s="585"/>
    </row>
    <row r="1100" spans="2:11" s="478" customFormat="1" ht="13.5" customHeight="1">
      <c r="B1100" s="587"/>
      <c r="C1100" s="399"/>
      <c r="D1100" s="79" t="s">
        <v>55976</v>
      </c>
      <c r="E1100" s="544">
        <v>1</v>
      </c>
      <c r="F1100" s="508"/>
      <c r="G1100" s="508"/>
      <c r="H1100" s="508"/>
      <c r="I1100" s="508"/>
      <c r="J1100" s="452"/>
      <c r="K1100" s="585"/>
    </row>
    <row r="1101" spans="2:11" s="478" customFormat="1" ht="13.5" customHeight="1">
      <c r="B1101" s="587"/>
      <c r="C1101" s="399"/>
      <c r="D1101" s="508"/>
      <c r="E1101" s="508"/>
      <c r="F1101" s="508"/>
      <c r="G1101" s="508"/>
      <c r="H1101" s="508"/>
      <c r="I1101" s="508"/>
      <c r="J1101" s="452"/>
      <c r="K1101" s="585"/>
    </row>
    <row r="1102" spans="2:11" s="478" customFormat="1" ht="13.5" customHeight="1">
      <c r="B1102" s="587"/>
      <c r="C1102" s="399"/>
      <c r="D1102" s="508"/>
      <c r="E1102" s="508"/>
      <c r="F1102" s="508"/>
      <c r="G1102" s="508"/>
      <c r="H1102" s="508"/>
      <c r="I1102" s="508"/>
      <c r="J1102" s="452"/>
      <c r="K1102" s="585"/>
    </row>
    <row r="1103" spans="2:11" ht="72.75" customHeight="1">
      <c r="B1103" s="587" t="s">
        <v>56044</v>
      </c>
      <c r="C1103" s="399" t="s">
        <v>17891</v>
      </c>
      <c r="D1103" s="697" t="str">
        <f>VLOOKUP(C1103,'EMOP 04-2022'!A:J,2,0)</f>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E1103" s="697"/>
      <c r="F1103" s="697"/>
      <c r="G1103" s="697"/>
      <c r="H1103" s="697"/>
      <c r="I1103" s="697"/>
      <c r="J1103" s="452" t="str">
        <f>VLOOKUP(C1103,'EMOP 04-2022'!A:J,9,0)</f>
        <v>UN</v>
      </c>
      <c r="K1103" s="585">
        <f>E1109</f>
        <v>4</v>
      </c>
    </row>
    <row r="1104" spans="2:11" s="478" customFormat="1" ht="13.5" customHeight="1">
      <c r="B1104" s="587"/>
      <c r="C1104" s="399"/>
      <c r="D1104" s="484" t="s">
        <v>55936</v>
      </c>
      <c r="E1104" s="484" t="s">
        <v>74</v>
      </c>
      <c r="F1104" s="508"/>
      <c r="G1104" s="508"/>
      <c r="H1104" s="508"/>
      <c r="I1104" s="508"/>
      <c r="J1104" s="452"/>
      <c r="K1104" s="585"/>
    </row>
    <row r="1105" spans="2:11" s="478" customFormat="1" ht="13.5" customHeight="1">
      <c r="B1105" s="587"/>
      <c r="C1105" s="399"/>
      <c r="D1105" s="484" t="s">
        <v>55958</v>
      </c>
      <c r="E1105" s="544">
        <v>1</v>
      </c>
      <c r="F1105" s="508"/>
      <c r="G1105" s="508"/>
      <c r="H1105" s="508"/>
      <c r="I1105" s="508"/>
      <c r="J1105" s="452"/>
      <c r="K1105" s="585"/>
    </row>
    <row r="1106" spans="2:11" s="478" customFormat="1" ht="13.5" customHeight="1">
      <c r="B1106" s="587"/>
      <c r="C1106" s="399"/>
      <c r="D1106" s="484" t="s">
        <v>55959</v>
      </c>
      <c r="E1106" s="544">
        <v>1</v>
      </c>
      <c r="F1106" s="508"/>
      <c r="G1106" s="508"/>
      <c r="H1106" s="508"/>
      <c r="I1106" s="508"/>
      <c r="J1106" s="452"/>
      <c r="K1106" s="585"/>
    </row>
    <row r="1107" spans="2:11" s="478" customFormat="1" ht="13.5" customHeight="1">
      <c r="B1107" s="587"/>
      <c r="C1107" s="399"/>
      <c r="D1107" s="484" t="s">
        <v>55964</v>
      </c>
      <c r="E1107" s="544">
        <v>1</v>
      </c>
      <c r="F1107" s="508"/>
      <c r="G1107" s="508"/>
      <c r="H1107" s="508"/>
      <c r="I1107" s="508"/>
      <c r="J1107" s="452"/>
      <c r="K1107" s="585"/>
    </row>
    <row r="1108" spans="2:11" s="478" customFormat="1" ht="13.5" customHeight="1">
      <c r="B1108" s="587"/>
      <c r="C1108" s="399"/>
      <c r="D1108" s="484" t="s">
        <v>55965</v>
      </c>
      <c r="E1108" s="544">
        <v>1</v>
      </c>
      <c r="F1108" s="508"/>
      <c r="G1108" s="508"/>
      <c r="H1108" s="508"/>
      <c r="I1108" s="508"/>
      <c r="J1108" s="452"/>
      <c r="K1108" s="585"/>
    </row>
    <row r="1109" spans="2:11" s="478" customFormat="1" ht="13.5" customHeight="1">
      <c r="B1109" s="587"/>
      <c r="C1109" s="399"/>
      <c r="D1109" s="484" t="s">
        <v>71</v>
      </c>
      <c r="E1109" s="544">
        <f>SUM(E1105:E1108)</f>
        <v>4</v>
      </c>
      <c r="F1109" s="508"/>
      <c r="G1109" s="508"/>
      <c r="H1109" s="508"/>
      <c r="I1109" s="508"/>
      <c r="J1109" s="452"/>
      <c r="K1109" s="585"/>
    </row>
    <row r="1110" spans="2:11" s="478" customFormat="1" ht="13.5" customHeight="1">
      <c r="B1110" s="587"/>
      <c r="C1110" s="399"/>
      <c r="D1110" s="508"/>
      <c r="E1110" s="508"/>
      <c r="F1110" s="508"/>
      <c r="G1110" s="508"/>
      <c r="H1110" s="508"/>
      <c r="I1110" s="508"/>
      <c r="J1110" s="452"/>
      <c r="K1110" s="585"/>
    </row>
    <row r="1111" spans="2:11" s="478" customFormat="1" ht="13.5" customHeight="1">
      <c r="B1111" s="587"/>
      <c r="C1111" s="399"/>
      <c r="D1111" s="508"/>
      <c r="E1111" s="508"/>
      <c r="F1111" s="508"/>
      <c r="G1111" s="508"/>
      <c r="H1111" s="508"/>
      <c r="I1111" s="508"/>
      <c r="J1111" s="452"/>
      <c r="K1111" s="585"/>
    </row>
    <row r="1112" spans="2:11" s="478" customFormat="1" ht="40.5" customHeight="1">
      <c r="B1112" s="587" t="s">
        <v>56045</v>
      </c>
      <c r="C1112" s="399" t="s">
        <v>19095</v>
      </c>
      <c r="D1112" s="697" t="str">
        <f>VLOOKUP(C1112,'EMOP 04-2022'!A:J,2,0)</f>
        <v>BANCA DE GRANITO CINZA ANDORINHA,COM 2CM DE ESPESSURA,COM ABERTURA PARA 4 CUBAS (EXCLUSIVE ESTAS),SOBRE APOIOS DE ALVENARIA DE MEIA VEZ E VERGA DE CONCRETO,SEM REVESTIMENTO.FORNECIMENTO E COLOCACAO</v>
      </c>
      <c r="E1112" s="697"/>
      <c r="F1112" s="697"/>
      <c r="G1112" s="697"/>
      <c r="H1112" s="697"/>
      <c r="I1112" s="697"/>
      <c r="J1112" s="452" t="str">
        <f>VLOOKUP(C1112,'EMOP 04-2022'!A:J,9,0)</f>
        <v>M2</v>
      </c>
      <c r="K1112" s="585">
        <f>G1117</f>
        <v>3.34</v>
      </c>
    </row>
    <row r="1113" spans="2:11" s="478" customFormat="1" ht="13.5" customHeight="1">
      <c r="B1113" s="587"/>
      <c r="C1113" s="399"/>
      <c r="D1113" s="484"/>
      <c r="E1113" s="508"/>
      <c r="F1113" s="508"/>
      <c r="G1113" s="508"/>
      <c r="H1113" s="508"/>
      <c r="I1113" s="508"/>
      <c r="J1113" s="452"/>
      <c r="K1113" s="585"/>
    </row>
    <row r="1114" spans="2:11" s="478" customFormat="1" ht="13.5" customHeight="1">
      <c r="B1114" s="587"/>
      <c r="C1114" s="399"/>
      <c r="D1114" s="484" t="s">
        <v>55936</v>
      </c>
      <c r="E1114" s="484" t="s">
        <v>55938</v>
      </c>
      <c r="F1114" s="484" t="s">
        <v>70</v>
      </c>
      <c r="G1114" s="484" t="s">
        <v>75</v>
      </c>
      <c r="H1114" s="508"/>
      <c r="I1114" s="508"/>
      <c r="J1114" s="452"/>
      <c r="K1114" s="585"/>
    </row>
    <row r="1115" spans="2:11" s="478" customFormat="1" ht="13.5" customHeight="1">
      <c r="B1115" s="587"/>
      <c r="C1115" s="399"/>
      <c r="D1115" s="484" t="s">
        <v>55957</v>
      </c>
      <c r="E1115" s="544">
        <v>0.5</v>
      </c>
      <c r="F1115" s="544">
        <v>3.34</v>
      </c>
      <c r="G1115" s="544">
        <f>E1115*F1115</f>
        <v>1.67</v>
      </c>
      <c r="H1115" s="544"/>
      <c r="I1115" s="508"/>
      <c r="J1115" s="452"/>
      <c r="K1115" s="585"/>
    </row>
    <row r="1116" spans="2:11" s="478" customFormat="1" ht="13.5" customHeight="1">
      <c r="B1116" s="587"/>
      <c r="C1116" s="399"/>
      <c r="D1116" s="484" t="s">
        <v>55960</v>
      </c>
      <c r="E1116" s="544">
        <v>0.5</v>
      </c>
      <c r="F1116" s="544">
        <v>3.34</v>
      </c>
      <c r="G1116" s="544">
        <f>E1116*F1116</f>
        <v>1.67</v>
      </c>
      <c r="H1116" s="544"/>
      <c r="I1116" s="508"/>
      <c r="J1116" s="452"/>
      <c r="K1116" s="585"/>
    </row>
    <row r="1117" spans="2:11" s="478" customFormat="1" ht="13.5" customHeight="1">
      <c r="B1117" s="587"/>
      <c r="C1117" s="399"/>
      <c r="D1117" s="484"/>
      <c r="E1117" s="544"/>
      <c r="F1117" s="544" t="s">
        <v>71</v>
      </c>
      <c r="G1117" s="544">
        <f>SUM(G1115:G1116)</f>
        <v>3.34</v>
      </c>
      <c r="H1117" s="544"/>
      <c r="I1117" s="508"/>
      <c r="J1117" s="452"/>
      <c r="K1117" s="585"/>
    </row>
    <row r="1118" spans="2:11" s="478" customFormat="1" ht="13.5" customHeight="1">
      <c r="B1118" s="587"/>
      <c r="C1118" s="399"/>
      <c r="D1118" s="484"/>
      <c r="E1118" s="508"/>
      <c r="F1118" s="508"/>
      <c r="G1118" s="508"/>
      <c r="H1118" s="508"/>
      <c r="I1118" s="508"/>
      <c r="J1118" s="452"/>
      <c r="K1118" s="585"/>
    </row>
    <row r="1119" spans="2:11" s="478" customFormat="1" ht="42.75" customHeight="1">
      <c r="B1119" s="587" t="s">
        <v>56046</v>
      </c>
      <c r="C1119" s="399" t="s">
        <v>19091</v>
      </c>
      <c r="D1119" s="697" t="str">
        <f>VLOOKUP(C1119,'EMOP 04-2022'!A:J,2,0)</f>
        <v>BANCA DE GRANITO CINZA ANDORINHA,COM 2CM DE ESPESSURA,COM ABERTURA PARA 2 CUBAS (EXCLUSIVE ESTAS),SOBRE APOIOS DE ALVENARIA DE MEIA VEZ E VERGA DE CONCRETO,SEM REVESTIMENTO.FORNECIMENTO E COLOCACAO</v>
      </c>
      <c r="E1119" s="697"/>
      <c r="F1119" s="697"/>
      <c r="G1119" s="697"/>
      <c r="H1119" s="697"/>
      <c r="I1119" s="697"/>
      <c r="J1119" s="452" t="str">
        <f>VLOOKUP(C1119,'EMOP 04-2022'!A:J,9,0)</f>
        <v>M2</v>
      </c>
      <c r="K1119" s="585">
        <f>G1123</f>
        <v>1.82</v>
      </c>
    </row>
    <row r="1120" spans="2:11" s="478" customFormat="1" ht="13.5" customHeight="1">
      <c r="B1120" s="587"/>
      <c r="C1120" s="399"/>
      <c r="D1120" s="484" t="s">
        <v>55936</v>
      </c>
      <c r="E1120" s="484" t="s">
        <v>55938</v>
      </c>
      <c r="F1120" s="484" t="s">
        <v>70</v>
      </c>
      <c r="G1120" s="484" t="s">
        <v>75</v>
      </c>
      <c r="H1120" s="508"/>
      <c r="I1120" s="508"/>
      <c r="J1120" s="452"/>
      <c r="K1120" s="585"/>
    </row>
    <row r="1121" spans="2:11" s="478" customFormat="1" ht="13.5" customHeight="1">
      <c r="B1121" s="587"/>
      <c r="C1121" s="399"/>
      <c r="D1121" s="484" t="s">
        <v>55963</v>
      </c>
      <c r="E1121" s="544">
        <v>0.5</v>
      </c>
      <c r="F1121" s="544">
        <v>1.82</v>
      </c>
      <c r="G1121" s="544">
        <f>E1121*F1121</f>
        <v>0.91</v>
      </c>
      <c r="H1121" s="508"/>
      <c r="I1121" s="508"/>
      <c r="J1121" s="452"/>
      <c r="K1121" s="585"/>
    </row>
    <row r="1122" spans="2:11" s="478" customFormat="1" ht="13.5" customHeight="1">
      <c r="B1122" s="587"/>
      <c r="C1122" s="399"/>
      <c r="D1122" s="484" t="s">
        <v>55966</v>
      </c>
      <c r="E1122" s="544">
        <v>0.5</v>
      </c>
      <c r="F1122" s="544">
        <v>1.82</v>
      </c>
      <c r="G1122" s="544">
        <f>E1122*F1122</f>
        <v>0.91</v>
      </c>
      <c r="H1122" s="508"/>
      <c r="I1122" s="508"/>
      <c r="J1122" s="452"/>
      <c r="K1122" s="585"/>
    </row>
    <row r="1123" spans="2:11" s="478" customFormat="1" ht="13.5" customHeight="1">
      <c r="B1123" s="587"/>
      <c r="C1123" s="399"/>
      <c r="D1123" s="484"/>
      <c r="E1123" s="512"/>
      <c r="F1123" s="484" t="s">
        <v>71</v>
      </c>
      <c r="G1123" s="544">
        <f>SUM(G1121:G1122)</f>
        <v>1.82</v>
      </c>
      <c r="H1123" s="508"/>
      <c r="I1123" s="508"/>
      <c r="J1123" s="452"/>
      <c r="K1123" s="585"/>
    </row>
    <row r="1124" spans="2:11" s="478" customFormat="1" ht="13.5" customHeight="1">
      <c r="B1124" s="587"/>
      <c r="C1124" s="399"/>
      <c r="D1124" s="484"/>
      <c r="E1124" s="508"/>
      <c r="F1124" s="508"/>
      <c r="G1124" s="508"/>
      <c r="H1124" s="508"/>
      <c r="I1124" s="508"/>
      <c r="J1124" s="452"/>
      <c r="K1124" s="585"/>
    </row>
    <row r="1125" spans="2:11" s="478" customFormat="1" ht="46.5" customHeight="1">
      <c r="B1125" s="587" t="s">
        <v>56047</v>
      </c>
      <c r="C1125" s="399" t="s">
        <v>19089</v>
      </c>
      <c r="D1125" s="697" t="str">
        <f>VLOOKUP(C1125,'EMOP 04-2022'!A:J,2,0)</f>
        <v>BANCA DE GRANITO CINZA ANDORINHA,COM 2CM DE ESPESSURA,COM ABERTURA PARA 1 CUBA (EXCLUSIVE ESTA),SOBRE APOIOS DE ALVENARIA DE MEIA VEZ E VERGA DE CONCRETO,SEM REVESTIMENTO.FORNECIMENTO E COLOCACAO</v>
      </c>
      <c r="E1125" s="697"/>
      <c r="F1125" s="697"/>
      <c r="G1125" s="697"/>
      <c r="H1125" s="697"/>
      <c r="I1125" s="697"/>
      <c r="J1125" s="452" t="str">
        <f>VLOOKUP(C1125,'EMOP 04-2022'!A:J,9,0)</f>
        <v>M2</v>
      </c>
      <c r="K1125" s="585">
        <f>G1127</f>
        <v>1.2</v>
      </c>
    </row>
    <row r="1126" spans="2:11" s="478" customFormat="1" ht="13.5" customHeight="1">
      <c r="B1126" s="587"/>
      <c r="C1126" s="399"/>
      <c r="D1126" s="484" t="s">
        <v>55936</v>
      </c>
      <c r="E1126" s="484" t="s">
        <v>55938</v>
      </c>
      <c r="F1126" s="484" t="s">
        <v>70</v>
      </c>
      <c r="G1126" s="484" t="s">
        <v>71</v>
      </c>
      <c r="H1126" s="508"/>
      <c r="I1126" s="508"/>
      <c r="J1126" s="452"/>
      <c r="K1126" s="585"/>
    </row>
    <row r="1127" spans="2:11" s="478" customFormat="1" ht="13.5" customHeight="1">
      <c r="B1127" s="587"/>
      <c r="C1127" s="399"/>
      <c r="D1127" s="484" t="s">
        <v>55961</v>
      </c>
      <c r="E1127" s="544">
        <v>2</v>
      </c>
      <c r="F1127" s="544">
        <v>0.6</v>
      </c>
      <c r="G1127" s="544">
        <f>TRUNC(E1127*F1127,2)</f>
        <v>1.2</v>
      </c>
      <c r="H1127" s="508"/>
      <c r="I1127" s="508"/>
      <c r="J1127" s="452"/>
      <c r="K1127" s="585"/>
    </row>
    <row r="1128" spans="2:11" s="478" customFormat="1" ht="13.5" customHeight="1">
      <c r="B1128" s="587"/>
      <c r="C1128" s="399"/>
      <c r="D1128" s="484"/>
      <c r="E1128" s="508"/>
      <c r="F1128" s="508"/>
      <c r="G1128" s="508"/>
      <c r="H1128" s="508"/>
      <c r="I1128" s="508"/>
      <c r="J1128" s="452"/>
      <c r="K1128" s="585"/>
    </row>
    <row r="1129" spans="2:11" s="478" customFormat="1" ht="13.5" customHeight="1">
      <c r="B1129" s="587"/>
      <c r="C1129" s="399"/>
      <c r="D1129" s="484"/>
      <c r="E1129" s="508"/>
      <c r="F1129" s="508"/>
      <c r="G1129" s="508"/>
      <c r="H1129" s="508"/>
      <c r="I1129" s="508"/>
      <c r="J1129" s="452"/>
      <c r="K1129" s="585"/>
    </row>
    <row r="1130" spans="2:11" s="478" customFormat="1" ht="50.25" customHeight="1">
      <c r="B1130" s="587" t="s">
        <v>56048</v>
      </c>
      <c r="C1130" s="399" t="s">
        <v>13611</v>
      </c>
      <c r="D1130" s="706" t="str">
        <f>VLOOKUP(C1130,'EMOP 04-2022'!A:J,2,0)</f>
        <v>INSTALACAO E ASSENTAMENTO DE MICTORIO(EXCLUSIVE FORNECIMENTO DO APARELHO),COMPREENDENDO:3,00M DE TUBO DE PVC DE 25MM,1,50M DE TUBOS DE PVC DE 40MM E 50MM,CADA,CONEXOES E RALO SIFONADO DE PVC COM 100X100X50MM COM TAMPA CEGA</v>
      </c>
      <c r="E1130" s="697"/>
      <c r="F1130" s="697"/>
      <c r="G1130" s="697"/>
      <c r="H1130" s="697"/>
      <c r="I1130" s="697"/>
      <c r="J1130" s="452" t="str">
        <f>VLOOKUP(C1130,'EMOP 04-2022'!A:J,9,0)</f>
        <v>UN</v>
      </c>
      <c r="K1130" s="585">
        <f>E1133</f>
        <v>1</v>
      </c>
    </row>
    <row r="1131" spans="2:11" s="478" customFormat="1" ht="13.5" customHeight="1">
      <c r="B1131" s="587"/>
      <c r="C1131" s="399"/>
      <c r="K1131" s="585"/>
    </row>
    <row r="1132" spans="2:11" s="478" customFormat="1" ht="13.5" customHeight="1">
      <c r="B1132" s="587"/>
      <c r="C1132" s="399"/>
      <c r="D1132" s="544" t="s">
        <v>55936</v>
      </c>
      <c r="E1132" s="544" t="s">
        <v>74</v>
      </c>
      <c r="F1132" s="508"/>
      <c r="G1132" s="508"/>
      <c r="H1132" s="508"/>
      <c r="I1132" s="508"/>
      <c r="J1132" s="452"/>
      <c r="K1132" s="585"/>
    </row>
    <row r="1133" spans="2:11" s="478" customFormat="1" ht="13.5" customHeight="1">
      <c r="B1133" s="587"/>
      <c r="C1133" s="399"/>
      <c r="D1133" s="544" t="s">
        <v>57011</v>
      </c>
      <c r="E1133" s="544">
        <v>1</v>
      </c>
      <c r="F1133" s="508"/>
      <c r="G1133" s="508"/>
      <c r="H1133" s="508"/>
      <c r="I1133" s="508"/>
      <c r="J1133" s="452"/>
      <c r="K1133" s="585"/>
    </row>
    <row r="1134" spans="2:11" s="478" customFormat="1" ht="13.5" customHeight="1">
      <c r="B1134" s="587"/>
      <c r="C1134" s="399"/>
      <c r="D1134" s="484"/>
      <c r="E1134" s="508"/>
      <c r="F1134" s="508"/>
      <c r="G1134" s="508"/>
      <c r="H1134" s="508"/>
      <c r="I1134" s="508"/>
      <c r="J1134" s="452"/>
      <c r="K1134" s="585"/>
    </row>
    <row r="1135" spans="2:11" s="478" customFormat="1" ht="13.5" customHeight="1">
      <c r="B1135" s="587"/>
      <c r="C1135" s="399"/>
      <c r="D1135" s="484"/>
      <c r="E1135" s="508"/>
      <c r="F1135" s="508"/>
      <c r="G1135" s="508"/>
      <c r="H1135" s="508"/>
      <c r="I1135" s="508"/>
      <c r="J1135" s="452"/>
      <c r="K1135" s="585"/>
    </row>
    <row r="1136" spans="2:11" s="478" customFormat="1" ht="48.75" customHeight="1">
      <c r="B1136" s="587" t="s">
        <v>56049</v>
      </c>
      <c r="C1136" s="399" t="s">
        <v>18243</v>
      </c>
      <c r="D1136" s="697" t="str">
        <f>VLOOKUP(C1136,'EMOP 04-2022'!A:J,2,0)</f>
        <v>MICTORIO COLETIVO DE ACO INOXIDAVEL,COM SECAO DE (580X300)MM,EM CHAPA 20.304,COM CRIVO DE SAIDA DE 1.1/4",REGISTRO DE PRESSAO 1416 DE 3/4",COM CANOPLA E VOLANTE EM METAL CROMADO.FORNECIMENTO</v>
      </c>
      <c r="E1136" s="697"/>
      <c r="F1136" s="697"/>
      <c r="G1136" s="697"/>
      <c r="H1136" s="697"/>
      <c r="I1136" s="697"/>
      <c r="J1136" s="452" t="str">
        <f>VLOOKUP(C1136,'EMOP 04-2022'!A:J,9,0)</f>
        <v>M</v>
      </c>
      <c r="K1136" s="585">
        <f>E1139</f>
        <v>1.5</v>
      </c>
    </row>
    <row r="1137" spans="2:11" s="478" customFormat="1" ht="13.5" customHeight="1">
      <c r="B1137" s="587"/>
      <c r="C1137" s="399"/>
      <c r="D1137" s="484"/>
      <c r="E1137" s="508"/>
      <c r="F1137" s="508"/>
      <c r="G1137" s="508"/>
      <c r="H1137" s="508"/>
      <c r="I1137" s="508"/>
      <c r="J1137" s="452"/>
      <c r="K1137" s="585"/>
    </row>
    <row r="1138" spans="2:11" s="478" customFormat="1" ht="13.5" customHeight="1">
      <c r="B1138" s="587"/>
      <c r="C1138" s="399"/>
      <c r="D1138" s="544" t="s">
        <v>55936</v>
      </c>
      <c r="E1138" s="544" t="s">
        <v>74</v>
      </c>
      <c r="F1138" s="508"/>
      <c r="G1138" s="508"/>
      <c r="H1138" s="508"/>
      <c r="I1138" s="508"/>
      <c r="J1138" s="452"/>
      <c r="K1138" s="585"/>
    </row>
    <row r="1139" spans="2:11" s="478" customFormat="1" ht="13.5" customHeight="1">
      <c r="B1139" s="587"/>
      <c r="C1139" s="399"/>
      <c r="D1139" s="544" t="s">
        <v>57011</v>
      </c>
      <c r="E1139" s="544">
        <v>1.5</v>
      </c>
      <c r="F1139" s="508"/>
      <c r="G1139" s="508"/>
      <c r="H1139" s="508"/>
      <c r="I1139" s="508"/>
      <c r="J1139" s="452"/>
      <c r="K1139" s="585"/>
    </row>
    <row r="1140" spans="2:11" s="478" customFormat="1" ht="13.5" customHeight="1">
      <c r="B1140" s="587"/>
      <c r="C1140" s="399"/>
      <c r="D1140" s="484"/>
      <c r="E1140" s="508"/>
      <c r="F1140" s="508"/>
      <c r="G1140" s="508"/>
      <c r="H1140" s="508"/>
      <c r="I1140" s="508"/>
      <c r="J1140" s="452"/>
      <c r="K1140" s="585"/>
    </row>
    <row r="1141" spans="2:11" s="478" customFormat="1" ht="13.5" customHeight="1">
      <c r="B1141" s="587"/>
      <c r="C1141" s="399"/>
      <c r="D1141" s="484"/>
      <c r="E1141" s="508"/>
      <c r="F1141" s="508"/>
      <c r="G1141" s="508"/>
      <c r="H1141" s="508"/>
      <c r="I1141" s="508"/>
      <c r="J1141" s="452"/>
      <c r="K1141" s="585"/>
    </row>
    <row r="1142" spans="2:11" ht="54" customHeight="1">
      <c r="B1142" s="584" t="s">
        <v>56050</v>
      </c>
      <c r="C1142" s="399" t="s">
        <v>13609</v>
      </c>
      <c r="D1142" s="697" t="str">
        <f>VLOOKUP(C1142,'EMOP 04-2022'!A:J,2,0)</f>
        <v>INSTALACAO E ASSENTAMENTO DE CHUVEIRO ELETRICO (EXCLUSIVE FORNECIMENTO DO APARELHO E REGISTRO),COMPREENDENDO 5,00M DE TUBO DE PVC DE 25MM,RALO SECO DE PVC DE 100MM COM GRELHA,2,00M DE TUBO DE PVC DE 40MM,30,00M DE FIO 4MM 2,6,00M DE ELETRODUTO DE PVC DIAMETRO DE 3/4" E CONEXOES</v>
      </c>
      <c r="E1142" s="697"/>
      <c r="F1142" s="697"/>
      <c r="G1142" s="697"/>
      <c r="H1142" s="697"/>
      <c r="I1142" s="697"/>
      <c r="J1142" s="452" t="str">
        <f>VLOOKUP(C1142,'EMOP 04-2022'!A:J,9,0)</f>
        <v>UN</v>
      </c>
      <c r="K1142" s="585">
        <f>E1148</f>
        <v>10</v>
      </c>
    </row>
    <row r="1143" spans="2:11" s="478" customFormat="1" ht="13.5" customHeight="1">
      <c r="B1143" s="584"/>
      <c r="C1143" s="399"/>
      <c r="D1143" s="484" t="s">
        <v>55936</v>
      </c>
      <c r="E1143" s="484" t="s">
        <v>74</v>
      </c>
      <c r="F1143" s="508"/>
      <c r="G1143" s="508"/>
      <c r="H1143" s="508"/>
      <c r="I1143" s="508"/>
      <c r="J1143" s="452"/>
      <c r="K1143" s="585"/>
    </row>
    <row r="1144" spans="2:11" s="478" customFormat="1" ht="13.5" customHeight="1">
      <c r="B1144" s="584"/>
      <c r="C1144" s="399"/>
      <c r="D1144" s="544" t="s">
        <v>55957</v>
      </c>
      <c r="E1144" s="544">
        <v>4</v>
      </c>
      <c r="F1144" s="508"/>
      <c r="G1144" s="508"/>
      <c r="H1144" s="508"/>
      <c r="I1144" s="508"/>
      <c r="J1144" s="452"/>
      <c r="K1144" s="585"/>
    </row>
    <row r="1145" spans="2:11" s="478" customFormat="1" ht="13.5" customHeight="1">
      <c r="B1145" s="584"/>
      <c r="C1145" s="399"/>
      <c r="D1145" s="544" t="s">
        <v>55960</v>
      </c>
      <c r="E1145" s="544">
        <v>4</v>
      </c>
      <c r="F1145" s="508"/>
      <c r="G1145" s="508"/>
      <c r="H1145" s="508"/>
      <c r="I1145" s="508"/>
      <c r="J1145" s="452"/>
      <c r="K1145" s="585"/>
    </row>
    <row r="1146" spans="2:11" s="478" customFormat="1" ht="13.5" customHeight="1">
      <c r="B1146" s="584"/>
      <c r="C1146" s="399"/>
      <c r="D1146" s="544" t="s">
        <v>55959</v>
      </c>
      <c r="E1146" s="544">
        <v>1</v>
      </c>
      <c r="F1146" s="508"/>
      <c r="G1146" s="508"/>
      <c r="H1146" s="508"/>
      <c r="I1146" s="508"/>
      <c r="J1146" s="452"/>
      <c r="K1146" s="585"/>
    </row>
    <row r="1147" spans="2:11" s="478" customFormat="1" ht="13.5" customHeight="1">
      <c r="B1147" s="584"/>
      <c r="C1147" s="399"/>
      <c r="D1147" s="544" t="s">
        <v>55964</v>
      </c>
      <c r="E1147" s="544">
        <v>1</v>
      </c>
      <c r="F1147" s="508"/>
      <c r="G1147" s="508"/>
      <c r="H1147" s="508"/>
      <c r="I1147" s="508"/>
      <c r="J1147" s="452"/>
      <c r="K1147" s="585"/>
    </row>
    <row r="1148" spans="2:11" s="478" customFormat="1" ht="13.5" customHeight="1">
      <c r="B1148" s="584"/>
      <c r="C1148" s="399"/>
      <c r="D1148" s="544" t="s">
        <v>71</v>
      </c>
      <c r="E1148" s="544">
        <f>SUM(E1144:E1147)</f>
        <v>10</v>
      </c>
      <c r="F1148" s="508"/>
      <c r="G1148" s="508"/>
      <c r="H1148" s="508"/>
      <c r="I1148" s="508"/>
      <c r="J1148" s="452"/>
      <c r="K1148" s="585"/>
    </row>
    <row r="1149" spans="2:11" s="478" customFormat="1" ht="13.5" customHeight="1">
      <c r="B1149" s="584"/>
      <c r="C1149" s="399"/>
      <c r="D1149" s="508"/>
      <c r="E1149" s="508"/>
      <c r="F1149" s="508"/>
      <c r="G1149" s="508"/>
      <c r="H1149" s="508"/>
      <c r="I1149" s="508"/>
      <c r="J1149" s="452"/>
      <c r="K1149" s="585"/>
    </row>
    <row r="1150" spans="2:11" ht="34.5" customHeight="1">
      <c r="B1150" s="584" t="s">
        <v>56051</v>
      </c>
      <c r="C1150" s="399" t="s">
        <v>18023</v>
      </c>
      <c r="D1150" s="697" t="str">
        <f>VLOOKUP(C1150,'EMOP 04-2022'!A:J,2,0)</f>
        <v>CHUVEIRO ELETRICO EM PLASTICO,EM 110/220V,COM BRACO CROMADODE 1/2" E 1 REGISTRO DE PRESSAO 1416 DE 3/4",COM CANOPLA E VOLANTE EM METAL CROMADO.FORNECIMENTO</v>
      </c>
      <c r="E1150" s="697"/>
      <c r="F1150" s="697"/>
      <c r="G1150" s="697"/>
      <c r="H1150" s="697"/>
      <c r="I1150" s="697"/>
      <c r="J1150" s="452" t="str">
        <f>VLOOKUP(C1150,'EMOP 04-2022'!A:J,9,0)</f>
        <v>UN</v>
      </c>
      <c r="K1150" s="585">
        <f>D1152</f>
        <v>10</v>
      </c>
    </row>
    <row r="1151" spans="2:11" s="478" customFormat="1" ht="15" customHeight="1">
      <c r="B1151" s="584"/>
      <c r="C1151" s="399"/>
      <c r="D1151" s="484" t="s">
        <v>74</v>
      </c>
      <c r="E1151" s="508"/>
      <c r="F1151" s="508"/>
      <c r="G1151" s="508"/>
      <c r="H1151" s="508"/>
      <c r="I1151" s="508"/>
      <c r="J1151" s="452"/>
      <c r="K1151" s="585"/>
    </row>
    <row r="1152" spans="2:11" s="478" customFormat="1" ht="15" customHeight="1">
      <c r="B1152" s="584"/>
      <c r="C1152" s="399"/>
      <c r="D1152" s="67">
        <f>K1142</f>
        <v>10</v>
      </c>
      <c r="E1152" s="508"/>
      <c r="F1152" s="508"/>
      <c r="G1152" s="508"/>
      <c r="H1152" s="508"/>
      <c r="I1152" s="508"/>
      <c r="J1152" s="452"/>
      <c r="K1152" s="585"/>
    </row>
    <row r="1153" spans="2:11" s="478" customFormat="1" ht="15" customHeight="1">
      <c r="B1153" s="584"/>
      <c r="C1153" s="399"/>
      <c r="D1153" s="508"/>
      <c r="E1153" s="508"/>
      <c r="F1153" s="508"/>
      <c r="G1153" s="508"/>
      <c r="H1153" s="508"/>
      <c r="I1153" s="508"/>
      <c r="J1153" s="452"/>
      <c r="K1153" s="585"/>
    </row>
    <row r="1154" spans="2:11" s="478" customFormat="1" ht="30.75" customHeight="1">
      <c r="B1154" s="584" t="s">
        <v>56052</v>
      </c>
      <c r="C1154" s="399" t="s">
        <v>18039</v>
      </c>
      <c r="D1154" s="697" t="str">
        <f>VLOOKUP(C1154,'EMOP 04-2022'!A:J,2,0)</f>
        <v>TORNEIRA PARA PIA,COM AREJADOR,TUBO MOVEL,TIPO BANCA,1167 OU SIMILAR DE 1/2"X17CM APROXIMADAMENTE,EM METAL CROMADO.FORNECIMENTO</v>
      </c>
      <c r="E1154" s="697"/>
      <c r="F1154" s="697"/>
      <c r="G1154" s="697"/>
      <c r="H1154" s="697"/>
      <c r="I1154" s="697"/>
      <c r="J1154" s="452" t="str">
        <f>VLOOKUP(C1154,'EMOP 04-2022'!A:J,9,0)</f>
        <v>UN</v>
      </c>
      <c r="K1154" s="585">
        <f>E1156</f>
        <v>1</v>
      </c>
    </row>
    <row r="1155" spans="2:11" s="478" customFormat="1" ht="15" customHeight="1">
      <c r="B1155" s="584"/>
      <c r="C1155" s="399"/>
      <c r="D1155" s="544" t="s">
        <v>55936</v>
      </c>
      <c r="E1155" s="544" t="s">
        <v>74</v>
      </c>
      <c r="F1155" s="508"/>
      <c r="G1155" s="508"/>
      <c r="H1155" s="508"/>
      <c r="I1155" s="508"/>
      <c r="J1155" s="452"/>
      <c r="K1155" s="585"/>
    </row>
    <row r="1156" spans="2:11" s="478" customFormat="1" ht="15" customHeight="1">
      <c r="B1156" s="584"/>
      <c r="C1156" s="399"/>
      <c r="D1156" s="544" t="s">
        <v>55961</v>
      </c>
      <c r="E1156" s="544">
        <v>1</v>
      </c>
      <c r="F1156" s="508"/>
      <c r="G1156" s="508"/>
      <c r="H1156" s="508"/>
      <c r="I1156" s="508"/>
      <c r="J1156" s="452"/>
      <c r="K1156" s="585"/>
    </row>
    <row r="1157" spans="2:11" s="478" customFormat="1" ht="15" customHeight="1">
      <c r="B1157" s="584"/>
      <c r="C1157" s="399"/>
      <c r="D1157" s="544"/>
      <c r="E1157" s="544"/>
      <c r="F1157" s="508"/>
      <c r="G1157" s="508"/>
      <c r="H1157" s="508"/>
      <c r="I1157" s="508"/>
      <c r="J1157" s="452"/>
      <c r="K1157" s="585"/>
    </row>
    <row r="1158" spans="2:11" s="478" customFormat="1" ht="15" customHeight="1">
      <c r="B1158" s="584"/>
      <c r="C1158" s="399"/>
      <c r="D1158" s="508"/>
      <c r="E1158" s="508"/>
      <c r="F1158" s="508"/>
      <c r="G1158" s="508"/>
      <c r="H1158" s="508"/>
      <c r="I1158" s="508"/>
      <c r="J1158" s="452"/>
      <c r="K1158" s="585"/>
    </row>
    <row r="1159" spans="2:11" s="478" customFormat="1" ht="15" customHeight="1">
      <c r="B1159" s="584" t="s">
        <v>57024</v>
      </c>
      <c r="C1159" s="399" t="s">
        <v>30064</v>
      </c>
      <c r="D1159" s="702" t="str">
        <f>VLOOKUP(C1159,'SINAPI 04-2022'!A:D,2,0)</f>
        <v>PAPELEIRA DE PAREDE EM METAL CROMADO SEM TAMPA, INCLUSO FIXAÇÃO. AF_01/2020</v>
      </c>
      <c r="E1159" s="702"/>
      <c r="F1159" s="702"/>
      <c r="G1159" s="702"/>
      <c r="H1159" s="702"/>
      <c r="I1159" s="702"/>
      <c r="J1159" s="484" t="str">
        <f>VLOOKUP(C1159,'SINAPI 04-2022'!A:D,3,0)</f>
        <v>UN</v>
      </c>
      <c r="K1159" s="585">
        <f>SUM(E1161:E1168)</f>
        <v>14</v>
      </c>
    </row>
    <row r="1160" spans="2:11" s="478" customFormat="1" ht="15" customHeight="1">
      <c r="B1160" s="584"/>
      <c r="C1160" s="399"/>
      <c r="D1160" s="484" t="s">
        <v>55936</v>
      </c>
      <c r="E1160" s="484" t="s">
        <v>74</v>
      </c>
      <c r="F1160" s="508"/>
      <c r="G1160" s="508"/>
      <c r="H1160" s="508"/>
      <c r="I1160" s="508"/>
      <c r="J1160" s="452"/>
      <c r="K1160" s="585"/>
    </row>
    <row r="1161" spans="2:11" s="478" customFormat="1" ht="15" customHeight="1">
      <c r="B1161" s="584"/>
      <c r="C1161" s="399"/>
      <c r="D1161" s="484" t="s">
        <v>55957</v>
      </c>
      <c r="E1161" s="544">
        <v>4</v>
      </c>
      <c r="F1161" s="508"/>
      <c r="G1161" s="508"/>
      <c r="H1161" s="508"/>
      <c r="I1161" s="508"/>
      <c r="J1161" s="452"/>
      <c r="K1161" s="585"/>
    </row>
    <row r="1162" spans="2:11" s="478" customFormat="1" ht="15" customHeight="1">
      <c r="B1162" s="584"/>
      <c r="C1162" s="399"/>
      <c r="D1162" s="484" t="s">
        <v>55958</v>
      </c>
      <c r="E1162" s="544">
        <v>1</v>
      </c>
      <c r="F1162" s="508"/>
      <c r="G1162" s="508"/>
      <c r="H1162" s="508"/>
      <c r="I1162" s="508"/>
      <c r="J1162" s="452"/>
      <c r="K1162" s="585"/>
    </row>
    <row r="1163" spans="2:11" s="478" customFormat="1" ht="15" customHeight="1">
      <c r="B1163" s="584"/>
      <c r="C1163" s="399"/>
      <c r="D1163" s="484" t="s">
        <v>55959</v>
      </c>
      <c r="E1163" s="544">
        <v>1</v>
      </c>
      <c r="F1163" s="508"/>
      <c r="G1163" s="508"/>
      <c r="H1163" s="508"/>
      <c r="I1163" s="508"/>
      <c r="J1163" s="452"/>
      <c r="K1163" s="585"/>
    </row>
    <row r="1164" spans="2:11" s="478" customFormat="1" ht="15" customHeight="1">
      <c r="B1164" s="584"/>
      <c r="C1164" s="399"/>
      <c r="D1164" s="484" t="s">
        <v>55960</v>
      </c>
      <c r="E1164" s="544">
        <v>2</v>
      </c>
      <c r="F1164" s="508"/>
      <c r="G1164" s="508"/>
      <c r="H1164" s="508"/>
      <c r="I1164" s="508"/>
      <c r="J1164" s="452"/>
      <c r="K1164" s="585"/>
    </row>
    <row r="1165" spans="2:11" s="478" customFormat="1" ht="15" customHeight="1">
      <c r="B1165" s="584"/>
      <c r="C1165" s="399"/>
      <c r="D1165" s="484" t="s">
        <v>55963</v>
      </c>
      <c r="E1165" s="544">
        <v>2</v>
      </c>
      <c r="F1165" s="508"/>
      <c r="G1165" s="508"/>
      <c r="H1165" s="508"/>
      <c r="I1165" s="508"/>
      <c r="J1165" s="452"/>
      <c r="K1165" s="585"/>
    </row>
    <row r="1166" spans="2:11" s="478" customFormat="1" ht="15" customHeight="1">
      <c r="B1166" s="584"/>
      <c r="C1166" s="399"/>
      <c r="D1166" s="484" t="s">
        <v>55964</v>
      </c>
      <c r="E1166" s="544">
        <v>2</v>
      </c>
      <c r="F1166" s="508"/>
      <c r="G1166" s="508"/>
      <c r="H1166" s="508"/>
      <c r="I1166" s="508"/>
      <c r="J1166" s="452"/>
      <c r="K1166" s="585"/>
    </row>
    <row r="1167" spans="2:11" s="478" customFormat="1" ht="15" customHeight="1">
      <c r="B1167" s="584"/>
      <c r="C1167" s="399"/>
      <c r="D1167" s="484" t="s">
        <v>55965</v>
      </c>
      <c r="E1167" s="544">
        <v>1</v>
      </c>
      <c r="F1167" s="508"/>
      <c r="G1167" s="508"/>
      <c r="H1167" s="508"/>
      <c r="I1167" s="508"/>
      <c r="J1167" s="452"/>
      <c r="K1167" s="585"/>
    </row>
    <row r="1168" spans="2:11" s="478" customFormat="1" ht="15" customHeight="1">
      <c r="B1168" s="584"/>
      <c r="C1168" s="399"/>
      <c r="D1168" s="484" t="s">
        <v>55966</v>
      </c>
      <c r="E1168" s="544">
        <v>1</v>
      </c>
      <c r="F1168" s="508"/>
      <c r="G1168" s="508"/>
      <c r="H1168" s="508"/>
      <c r="I1168" s="508"/>
      <c r="J1168" s="452"/>
      <c r="K1168" s="585"/>
    </row>
    <row r="1169" spans="2:11" s="478" customFormat="1" ht="15" customHeight="1">
      <c r="B1169" s="584"/>
      <c r="C1169" s="399"/>
      <c r="D1169" s="484"/>
      <c r="E1169" s="544"/>
      <c r="F1169" s="508"/>
      <c r="G1169" s="508"/>
      <c r="H1169" s="508"/>
      <c r="I1169" s="508"/>
      <c r="J1169" s="452"/>
      <c r="K1169" s="585"/>
    </row>
    <row r="1170" spans="2:11" s="478" customFormat="1" ht="15" customHeight="1">
      <c r="B1170" s="584" t="s">
        <v>57025</v>
      </c>
      <c r="C1170" s="399" t="s">
        <v>30065</v>
      </c>
      <c r="D1170" s="702" t="str">
        <f>VLOOKUP(C1170,'SINAPI 04-2022'!A:D,2,0)</f>
        <v>SABONETEIRA DE PAREDE EM METAL CROMADO, INCLUSO FIXAÇÃO. AF_01/2020</v>
      </c>
      <c r="E1170" s="702"/>
      <c r="F1170" s="702"/>
      <c r="G1170" s="702"/>
      <c r="H1170" s="702"/>
      <c r="I1170" s="702"/>
      <c r="J1170" s="484" t="str">
        <f>VLOOKUP(C1170,'SINAPI 04-2022'!A:D,3,0)</f>
        <v>UN</v>
      </c>
      <c r="K1170" s="585">
        <f>SUM(E1172:E1175)</f>
        <v>10</v>
      </c>
    </row>
    <row r="1171" spans="2:11" s="478" customFormat="1" ht="15" customHeight="1">
      <c r="B1171" s="584"/>
      <c r="C1171" s="399"/>
      <c r="D1171" s="484" t="s">
        <v>55936</v>
      </c>
      <c r="E1171" s="484" t="s">
        <v>74</v>
      </c>
      <c r="F1171" s="508"/>
      <c r="G1171" s="508"/>
      <c r="H1171" s="508"/>
      <c r="I1171" s="508"/>
      <c r="J1171" s="452"/>
      <c r="K1171" s="585"/>
    </row>
    <row r="1172" spans="2:11" s="478" customFormat="1" ht="15" customHeight="1">
      <c r="B1172" s="584"/>
      <c r="C1172" s="399"/>
      <c r="D1172" s="484" t="s">
        <v>55957</v>
      </c>
      <c r="E1172" s="544">
        <v>4</v>
      </c>
      <c r="F1172" s="508"/>
      <c r="G1172" s="508"/>
      <c r="H1172" s="508"/>
      <c r="I1172" s="508"/>
      <c r="J1172" s="452"/>
      <c r="K1172" s="585"/>
    </row>
    <row r="1173" spans="2:11" s="478" customFormat="1" ht="15" customHeight="1">
      <c r="B1173" s="584"/>
      <c r="C1173" s="399"/>
      <c r="D1173" s="484" t="s">
        <v>55964</v>
      </c>
      <c r="E1173" s="544">
        <v>1</v>
      </c>
      <c r="F1173" s="508"/>
      <c r="G1173" s="508"/>
      <c r="H1173" s="508"/>
      <c r="I1173" s="508"/>
      <c r="J1173" s="452"/>
      <c r="K1173" s="585"/>
    </row>
    <row r="1174" spans="2:11" s="478" customFormat="1" ht="15" customHeight="1">
      <c r="B1174" s="584"/>
      <c r="C1174" s="399"/>
      <c r="D1174" s="484" t="s">
        <v>55959</v>
      </c>
      <c r="E1174" s="544">
        <v>1</v>
      </c>
      <c r="F1174" s="508"/>
      <c r="G1174" s="508"/>
      <c r="H1174" s="508"/>
      <c r="I1174" s="508"/>
      <c r="J1174" s="452"/>
      <c r="K1174" s="585"/>
    </row>
    <row r="1175" spans="2:11" s="478" customFormat="1" ht="15" customHeight="1">
      <c r="B1175" s="584"/>
      <c r="C1175" s="399"/>
      <c r="D1175" s="484" t="s">
        <v>55960</v>
      </c>
      <c r="E1175" s="544">
        <v>4</v>
      </c>
      <c r="F1175" s="508"/>
      <c r="G1175" s="508"/>
      <c r="H1175" s="508"/>
      <c r="I1175" s="508"/>
      <c r="J1175" s="452"/>
      <c r="K1175" s="585"/>
    </row>
    <row r="1176" spans="2:11" s="478" customFormat="1" ht="15" customHeight="1">
      <c r="B1176" s="584"/>
      <c r="C1176" s="399"/>
      <c r="D1176" s="508"/>
      <c r="E1176" s="508"/>
      <c r="F1176" s="508"/>
      <c r="G1176" s="508"/>
      <c r="H1176" s="508"/>
      <c r="I1176" s="508"/>
      <c r="J1176" s="452"/>
      <c r="K1176" s="585"/>
    </row>
    <row r="1177" spans="2:11" s="478" customFormat="1" ht="15" customHeight="1">
      <c r="B1177" s="584" t="s">
        <v>57125</v>
      </c>
      <c r="C1177" s="399" t="s">
        <v>17945</v>
      </c>
      <c r="D1177" s="697" t="str">
        <f>VLOOKUP(C1177,'EMOP 04-2022'!A:J,2,0)</f>
        <v>PORTA-TOALHA DE PAPEL EM PLASTICO ABS.FORNECIMENTO E COLOCACAO</v>
      </c>
      <c r="E1177" s="697"/>
      <c r="F1177" s="697"/>
      <c r="G1177" s="697"/>
      <c r="H1177" s="697"/>
      <c r="I1177" s="697"/>
      <c r="J1177" s="452" t="str">
        <f>VLOOKUP(C1177,'EMOP 04-2022'!A:J,9,0)</f>
        <v>UN</v>
      </c>
      <c r="K1177" s="585">
        <f>SUM(E1180:E1188)</f>
        <v>17</v>
      </c>
    </row>
    <row r="1178" spans="2:11" s="478" customFormat="1" ht="15" customHeight="1">
      <c r="B1178" s="584"/>
      <c r="C1178" s="399"/>
      <c r="D1178" s="508"/>
      <c r="E1178" s="508"/>
      <c r="F1178" s="508"/>
      <c r="G1178" s="508"/>
      <c r="H1178" s="508"/>
      <c r="I1178" s="508"/>
      <c r="J1178" s="452"/>
      <c r="K1178" s="585"/>
    </row>
    <row r="1179" spans="2:11" s="478" customFormat="1" ht="15" customHeight="1">
      <c r="B1179" s="584"/>
      <c r="C1179" s="399"/>
      <c r="D1179" s="484" t="s">
        <v>55936</v>
      </c>
      <c r="E1179" s="484" t="s">
        <v>74</v>
      </c>
      <c r="F1179" s="508"/>
      <c r="G1179" s="508"/>
      <c r="H1179" s="508"/>
      <c r="I1179" s="508"/>
      <c r="J1179" s="452"/>
      <c r="K1179" s="585"/>
    </row>
    <row r="1180" spans="2:11" s="478" customFormat="1" ht="15" customHeight="1">
      <c r="B1180" s="584"/>
      <c r="C1180" s="399"/>
      <c r="D1180" s="79" t="s">
        <v>55975</v>
      </c>
      <c r="E1180" s="544">
        <v>1</v>
      </c>
      <c r="F1180" s="508"/>
      <c r="G1180" s="508"/>
      <c r="H1180" s="508"/>
      <c r="I1180" s="508"/>
      <c r="J1180" s="452"/>
      <c r="K1180" s="585"/>
    </row>
    <row r="1181" spans="2:11" s="478" customFormat="1" ht="15" customHeight="1">
      <c r="B1181" s="584"/>
      <c r="C1181" s="399"/>
      <c r="D1181" s="484" t="s">
        <v>55957</v>
      </c>
      <c r="E1181" s="544">
        <v>4</v>
      </c>
      <c r="F1181" s="508"/>
      <c r="G1181" s="508"/>
      <c r="H1181" s="508"/>
      <c r="I1181" s="508"/>
      <c r="J1181" s="452"/>
      <c r="K1181" s="585"/>
    </row>
    <row r="1182" spans="2:11" s="478" customFormat="1" ht="15" customHeight="1">
      <c r="B1182" s="584"/>
      <c r="C1182" s="399"/>
      <c r="D1182" s="484" t="s">
        <v>55958</v>
      </c>
      <c r="E1182" s="544">
        <v>1</v>
      </c>
      <c r="F1182" s="508"/>
      <c r="G1182" s="508"/>
      <c r="H1182" s="508"/>
      <c r="I1182" s="508"/>
      <c r="J1182" s="452"/>
      <c r="K1182" s="585"/>
    </row>
    <row r="1183" spans="2:11" s="478" customFormat="1" ht="15" customHeight="1">
      <c r="B1183" s="584"/>
      <c r="C1183" s="399"/>
      <c r="D1183" s="484" t="s">
        <v>55959</v>
      </c>
      <c r="E1183" s="544">
        <v>1</v>
      </c>
      <c r="F1183" s="508"/>
      <c r="G1183" s="508"/>
      <c r="H1183" s="508"/>
      <c r="I1183" s="508"/>
      <c r="J1183" s="452"/>
      <c r="K1183" s="585"/>
    </row>
    <row r="1184" spans="2:11" s="478" customFormat="1" ht="15" customHeight="1">
      <c r="B1184" s="584"/>
      <c r="C1184" s="399"/>
      <c r="D1184" s="484" t="s">
        <v>55960</v>
      </c>
      <c r="E1184" s="544">
        <v>4</v>
      </c>
      <c r="F1184" s="508"/>
      <c r="G1184" s="508"/>
      <c r="H1184" s="508"/>
      <c r="I1184" s="508"/>
      <c r="J1184" s="452"/>
      <c r="K1184" s="585"/>
    </row>
    <row r="1185" spans="2:11" s="478" customFormat="1" ht="15" customHeight="1">
      <c r="B1185" s="584"/>
      <c r="C1185" s="399"/>
      <c r="D1185" s="484" t="s">
        <v>55963</v>
      </c>
      <c r="E1185" s="544">
        <v>2</v>
      </c>
      <c r="F1185" s="508"/>
      <c r="G1185" s="508"/>
      <c r="H1185" s="508"/>
      <c r="I1185" s="508"/>
      <c r="J1185" s="452"/>
      <c r="K1185" s="585"/>
    </row>
    <row r="1186" spans="2:11" s="478" customFormat="1" ht="15" customHeight="1">
      <c r="B1186" s="584"/>
      <c r="C1186" s="399"/>
      <c r="D1186" s="484" t="s">
        <v>55964</v>
      </c>
      <c r="E1186" s="544">
        <v>1</v>
      </c>
      <c r="F1186" s="508"/>
      <c r="G1186" s="508"/>
      <c r="H1186" s="508"/>
      <c r="I1186" s="508"/>
      <c r="J1186" s="452"/>
      <c r="K1186" s="585"/>
    </row>
    <row r="1187" spans="2:11" s="478" customFormat="1" ht="15" customHeight="1">
      <c r="B1187" s="584"/>
      <c r="C1187" s="399"/>
      <c r="D1187" s="484" t="s">
        <v>55965</v>
      </c>
      <c r="E1187" s="544">
        <v>1</v>
      </c>
      <c r="F1187" s="508"/>
      <c r="G1187" s="508"/>
      <c r="H1187" s="508"/>
      <c r="I1187" s="508"/>
      <c r="J1187" s="452"/>
      <c r="K1187" s="585"/>
    </row>
    <row r="1188" spans="2:11" s="478" customFormat="1" ht="15" customHeight="1">
      <c r="B1188" s="584"/>
      <c r="C1188" s="399"/>
      <c r="D1188" s="484" t="s">
        <v>55966</v>
      </c>
      <c r="E1188" s="544">
        <v>2</v>
      </c>
      <c r="F1188" s="508"/>
      <c r="G1188" s="508"/>
      <c r="H1188" s="508"/>
      <c r="I1188" s="508"/>
      <c r="J1188" s="452"/>
      <c r="K1188" s="585"/>
    </row>
    <row r="1189" spans="2:11" s="478" customFormat="1" ht="15" customHeight="1">
      <c r="B1189" s="584"/>
      <c r="C1189" s="399"/>
      <c r="D1189" s="484"/>
      <c r="E1189" s="544"/>
      <c r="F1189" s="508"/>
      <c r="G1189" s="508"/>
      <c r="H1189" s="508"/>
      <c r="I1189" s="508"/>
      <c r="J1189" s="452"/>
      <c r="K1189" s="585"/>
    </row>
    <row r="1190" spans="2:11" s="478" customFormat="1" ht="37.5" customHeight="1">
      <c r="B1190" s="584" t="s">
        <v>57126</v>
      </c>
      <c r="C1190" s="399" t="s">
        <v>30067</v>
      </c>
      <c r="D1190" s="702" t="str">
        <f>VLOOKUP(C1190,'SINAPI 04-2022'!A:D,2,0)</f>
        <v>SABONETEIRA PLASTICA TIPO DISPENSER PARA SABONETE LIQUIDO COM RESERVATORIO 800 A 1500 ML, INCLUSO FIXAÇÃO. AF_01/2020</v>
      </c>
      <c r="E1190" s="702"/>
      <c r="F1190" s="702"/>
      <c r="G1190" s="702"/>
      <c r="H1190" s="702"/>
      <c r="I1190" s="702"/>
      <c r="J1190" s="484" t="str">
        <f>VLOOKUP(C1190,'SINAPI 04-2022'!A:D,3,0)</f>
        <v>UN</v>
      </c>
      <c r="K1190" s="585">
        <f>SUM(E1192:E1200)</f>
        <v>17</v>
      </c>
    </row>
    <row r="1191" spans="2:11" s="478" customFormat="1" ht="15" customHeight="1">
      <c r="B1191" s="584"/>
      <c r="C1191" s="399"/>
      <c r="D1191" s="484" t="s">
        <v>55936</v>
      </c>
      <c r="E1191" s="484" t="s">
        <v>74</v>
      </c>
      <c r="F1191" s="508"/>
      <c r="G1191" s="508"/>
      <c r="H1191" s="508"/>
      <c r="I1191" s="508"/>
      <c r="J1191" s="452"/>
      <c r="K1191" s="585"/>
    </row>
    <row r="1192" spans="2:11" s="478" customFormat="1" ht="15" customHeight="1">
      <c r="B1192" s="584"/>
      <c r="C1192" s="399"/>
      <c r="D1192" s="79" t="s">
        <v>55975</v>
      </c>
      <c r="E1192" s="544">
        <f>E1180</f>
        <v>1</v>
      </c>
      <c r="F1192" s="508"/>
      <c r="G1192" s="508"/>
      <c r="H1192" s="508"/>
      <c r="I1192" s="508"/>
      <c r="J1192" s="452"/>
      <c r="K1192" s="585"/>
    </row>
    <row r="1193" spans="2:11" s="478" customFormat="1" ht="15" customHeight="1">
      <c r="B1193" s="584"/>
      <c r="C1193" s="399"/>
      <c r="D1193" s="484" t="s">
        <v>55957</v>
      </c>
      <c r="E1193" s="544">
        <f t="shared" ref="E1193:E1200" si="22">E1181</f>
        <v>4</v>
      </c>
      <c r="F1193" s="508"/>
      <c r="G1193" s="508"/>
      <c r="H1193" s="508"/>
      <c r="I1193" s="508"/>
      <c r="J1193" s="452"/>
      <c r="K1193" s="585"/>
    </row>
    <row r="1194" spans="2:11" s="478" customFormat="1" ht="15" customHeight="1">
      <c r="B1194" s="584"/>
      <c r="C1194" s="399"/>
      <c r="D1194" s="484" t="s">
        <v>55958</v>
      </c>
      <c r="E1194" s="544">
        <f t="shared" si="22"/>
        <v>1</v>
      </c>
      <c r="F1194" s="508"/>
      <c r="G1194" s="508"/>
      <c r="H1194" s="508"/>
      <c r="I1194" s="508"/>
      <c r="J1194" s="452"/>
      <c r="K1194" s="585"/>
    </row>
    <row r="1195" spans="2:11" s="478" customFormat="1" ht="15" customHeight="1">
      <c r="B1195" s="584"/>
      <c r="C1195" s="399"/>
      <c r="D1195" s="484" t="s">
        <v>55959</v>
      </c>
      <c r="E1195" s="544">
        <f t="shared" si="22"/>
        <v>1</v>
      </c>
      <c r="F1195" s="508"/>
      <c r="G1195" s="508"/>
      <c r="H1195" s="508"/>
      <c r="I1195" s="508"/>
      <c r="J1195" s="452"/>
      <c r="K1195" s="585"/>
    </row>
    <row r="1196" spans="2:11" s="478" customFormat="1" ht="15" customHeight="1">
      <c r="B1196" s="584"/>
      <c r="C1196" s="399"/>
      <c r="D1196" s="484" t="s">
        <v>55960</v>
      </c>
      <c r="E1196" s="544">
        <f t="shared" si="22"/>
        <v>4</v>
      </c>
      <c r="F1196" s="508"/>
      <c r="G1196" s="508"/>
      <c r="H1196" s="508"/>
      <c r="I1196" s="508"/>
      <c r="J1196" s="452"/>
      <c r="K1196" s="585"/>
    </row>
    <row r="1197" spans="2:11" s="478" customFormat="1" ht="15" customHeight="1">
      <c r="B1197" s="584"/>
      <c r="C1197" s="399"/>
      <c r="D1197" s="484" t="s">
        <v>55963</v>
      </c>
      <c r="E1197" s="544">
        <f t="shared" si="22"/>
        <v>2</v>
      </c>
      <c r="F1197" s="508"/>
      <c r="G1197" s="508"/>
      <c r="H1197" s="508"/>
      <c r="I1197" s="508"/>
      <c r="J1197" s="452"/>
      <c r="K1197" s="585"/>
    </row>
    <row r="1198" spans="2:11" s="478" customFormat="1" ht="15" customHeight="1">
      <c r="B1198" s="584"/>
      <c r="C1198" s="399"/>
      <c r="D1198" s="484" t="s">
        <v>55964</v>
      </c>
      <c r="E1198" s="544">
        <f t="shared" si="22"/>
        <v>1</v>
      </c>
      <c r="F1198" s="508"/>
      <c r="G1198" s="508"/>
      <c r="H1198" s="508"/>
      <c r="I1198" s="508"/>
      <c r="J1198" s="452"/>
      <c r="K1198" s="585"/>
    </row>
    <row r="1199" spans="2:11" s="478" customFormat="1" ht="15" customHeight="1">
      <c r="B1199" s="584"/>
      <c r="C1199" s="399"/>
      <c r="D1199" s="484" t="s">
        <v>55965</v>
      </c>
      <c r="E1199" s="544">
        <f t="shared" si="22"/>
        <v>1</v>
      </c>
      <c r="F1199" s="508"/>
      <c r="G1199" s="508"/>
      <c r="H1199" s="508"/>
      <c r="I1199" s="508"/>
      <c r="J1199" s="452"/>
      <c r="K1199" s="585"/>
    </row>
    <row r="1200" spans="2:11" s="478" customFormat="1" ht="15" customHeight="1">
      <c r="B1200" s="584"/>
      <c r="C1200" s="399"/>
      <c r="D1200" s="484" t="s">
        <v>55966</v>
      </c>
      <c r="E1200" s="544">
        <f t="shared" si="22"/>
        <v>2</v>
      </c>
      <c r="F1200" s="508"/>
      <c r="G1200" s="508"/>
      <c r="H1200" s="508"/>
      <c r="I1200" s="508"/>
      <c r="J1200" s="452"/>
      <c r="K1200" s="585"/>
    </row>
    <row r="1201" spans="2:11" s="478" customFormat="1" ht="15" customHeight="1">
      <c r="B1201" s="584"/>
      <c r="C1201" s="399"/>
      <c r="D1201" s="484"/>
      <c r="E1201" s="544"/>
      <c r="F1201" s="508"/>
      <c r="G1201" s="508"/>
      <c r="H1201" s="508"/>
      <c r="I1201" s="508"/>
      <c r="J1201" s="452"/>
      <c r="K1201" s="585"/>
    </row>
    <row r="1202" spans="2:11" s="478" customFormat="1" ht="15" customHeight="1">
      <c r="B1202" s="584"/>
      <c r="C1202" s="399"/>
      <c r="D1202" s="508"/>
      <c r="E1202" s="508"/>
      <c r="F1202" s="508"/>
      <c r="G1202" s="508"/>
      <c r="H1202" s="508"/>
      <c r="I1202" s="508"/>
      <c r="J1202" s="452"/>
      <c r="K1202" s="585"/>
    </row>
    <row r="1203" spans="2:11" s="478" customFormat="1" ht="52.5" customHeight="1">
      <c r="B1203" s="584" t="s">
        <v>57127</v>
      </c>
      <c r="C1203" s="399" t="s">
        <v>13718</v>
      </c>
      <c r="D1203" s="697" t="str">
        <f>VLOOKUP(C1203,'EMOP 04-2022'!A:J,2,0)</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E1203" s="697"/>
      <c r="F1203" s="697"/>
      <c r="G1203" s="697"/>
      <c r="H1203" s="697"/>
      <c r="I1203" s="697"/>
      <c r="J1203" s="452" t="str">
        <f>VLOOKUP(C1203,'EMOP 04-2022'!A:J,9,0)</f>
        <v>UN</v>
      </c>
      <c r="K1203" s="585">
        <f>D1205</f>
        <v>2</v>
      </c>
    </row>
    <row r="1204" spans="2:11" s="478" customFormat="1" ht="13.5" customHeight="1">
      <c r="B1204" s="584"/>
      <c r="C1204" s="399"/>
      <c r="D1204" s="544" t="s">
        <v>74</v>
      </c>
      <c r="K1204" s="585"/>
    </row>
    <row r="1205" spans="2:11" s="478" customFormat="1" ht="13.5" customHeight="1">
      <c r="B1205" s="584"/>
      <c r="C1205" s="399"/>
      <c r="D1205" s="544">
        <v>2</v>
      </c>
      <c r="E1205" s="508"/>
      <c r="F1205" s="508"/>
      <c r="G1205" s="508"/>
      <c r="H1205" s="508"/>
      <c r="I1205" s="508"/>
      <c r="J1205" s="452"/>
      <c r="K1205" s="585"/>
    </row>
    <row r="1206" spans="2:11" s="478" customFormat="1" ht="13.5" customHeight="1">
      <c r="B1206" s="584"/>
      <c r="C1206" s="399"/>
      <c r="D1206" s="508"/>
      <c r="E1206" s="508"/>
      <c r="F1206" s="508"/>
      <c r="G1206" s="508"/>
      <c r="H1206" s="508"/>
      <c r="I1206" s="508"/>
      <c r="J1206" s="452"/>
      <c r="K1206" s="585"/>
    </row>
    <row r="1207" spans="2:11" s="478" customFormat="1" ht="45.75" customHeight="1">
      <c r="B1207" s="584" t="s">
        <v>57128</v>
      </c>
      <c r="C1207" s="399" t="s">
        <v>18366</v>
      </c>
      <c r="D1207" s="697" t="str">
        <f>VLOOKUP(C1207,'EMOP 04-2022'!A:J,2,0)</f>
        <v>BEBEDOURO PURIFICADOR,DE COLUNA,COM ACESSIBILIDADE,CONFORMEABNT NBR 9050,EM ACO INOXIDAVEL,MODELO PRESSAO,COM 2 TORNEIRAS,VAZAO MINIMA DE 30L/H,CONFORME ABNT NBR 16236.FORNECIMENTO</v>
      </c>
      <c r="E1207" s="697"/>
      <c r="F1207" s="697"/>
      <c r="G1207" s="697"/>
      <c r="H1207" s="697"/>
      <c r="I1207" s="697"/>
      <c r="J1207" s="452" t="str">
        <f>VLOOKUP(C1207,'EMOP 04-2022'!A:J,9,0)</f>
        <v>UN</v>
      </c>
      <c r="K1207" s="585">
        <f>D1209</f>
        <v>2</v>
      </c>
    </row>
    <row r="1208" spans="2:11" s="478" customFormat="1" ht="13.5" customHeight="1">
      <c r="B1208" s="584"/>
      <c r="C1208" s="399"/>
      <c r="D1208" s="544" t="s">
        <v>74</v>
      </c>
      <c r="E1208" s="508"/>
      <c r="F1208" s="508"/>
      <c r="G1208" s="508"/>
      <c r="H1208" s="508"/>
      <c r="I1208" s="508"/>
      <c r="J1208" s="452"/>
      <c r="K1208" s="585"/>
    </row>
    <row r="1209" spans="2:11" s="478" customFormat="1" ht="13.5" customHeight="1">
      <c r="B1209" s="584"/>
      <c r="C1209" s="399"/>
      <c r="D1209" s="544">
        <v>2</v>
      </c>
      <c r="E1209" s="508"/>
      <c r="F1209" s="508"/>
      <c r="G1209" s="508"/>
      <c r="H1209" s="508"/>
      <c r="I1209" s="508"/>
      <c r="J1209" s="452"/>
      <c r="K1209" s="585"/>
    </row>
    <row r="1210" spans="2:11" s="478" customFormat="1" ht="13.5" customHeight="1">
      <c r="B1210" s="584"/>
      <c r="C1210" s="399"/>
      <c r="D1210" s="544"/>
      <c r="E1210" s="508"/>
      <c r="F1210" s="508"/>
      <c r="G1210" s="508"/>
      <c r="H1210" s="508"/>
      <c r="I1210" s="508"/>
      <c r="J1210" s="452"/>
      <c r="K1210" s="585"/>
    </row>
    <row r="1211" spans="2:11" s="478" customFormat="1" ht="39.75" customHeight="1">
      <c r="B1211" s="584" t="s">
        <v>57129</v>
      </c>
      <c r="C1211" s="399" t="s">
        <v>4394</v>
      </c>
      <c r="D1211" s="697" t="str">
        <f>VLOOKUP(C1211,'EMOP 04-2022'!A:J,2,0)</f>
        <v>ASSENTAMENTO DE TUBO DE PVC ROSQUEAVEL,EXCLUSIVE FORNECIMENTO DESTE,INCLUSIVE MONTAGEM DAS CONEXOES E MATERIAIS PARA VEDACAO,DIAMETRO DE 3"</v>
      </c>
      <c r="E1211" s="697"/>
      <c r="F1211" s="697"/>
      <c r="G1211" s="697"/>
      <c r="H1211" s="697"/>
      <c r="I1211" s="697"/>
      <c r="J1211" s="452" t="str">
        <f>VLOOKUP(C1211,'EMOP 04-2022'!A:J,9,0)</f>
        <v>M</v>
      </c>
      <c r="K1211" s="585">
        <v>130</v>
      </c>
    </row>
    <row r="1212" spans="2:11" s="478" customFormat="1" ht="13.5" customHeight="1">
      <c r="B1212" s="584"/>
      <c r="C1212" s="399"/>
      <c r="D1212" s="544"/>
      <c r="E1212" s="508"/>
      <c r="F1212" s="508"/>
      <c r="G1212" s="508"/>
      <c r="H1212" s="508"/>
      <c r="I1212" s="508"/>
      <c r="J1212" s="452"/>
      <c r="K1212" s="585"/>
    </row>
    <row r="1213" spans="2:11" s="478" customFormat="1" ht="13.5" customHeight="1">
      <c r="B1213" s="584"/>
      <c r="C1213" s="399"/>
      <c r="D1213" s="544"/>
      <c r="E1213" s="508"/>
      <c r="F1213" s="508"/>
      <c r="G1213" s="508"/>
      <c r="H1213" s="508"/>
      <c r="I1213" s="508"/>
      <c r="J1213" s="452"/>
      <c r="K1213" s="585"/>
    </row>
    <row r="1214" spans="2:11" s="478" customFormat="1" ht="13.5" customHeight="1">
      <c r="B1214" s="584"/>
      <c r="C1214" s="399"/>
      <c r="D1214" s="544"/>
      <c r="E1214" s="508"/>
      <c r="F1214" s="508"/>
      <c r="G1214" s="508"/>
      <c r="H1214" s="508"/>
      <c r="I1214" s="508"/>
      <c r="J1214" s="452"/>
      <c r="K1214" s="585"/>
    </row>
    <row r="1215" spans="2:11" s="478" customFormat="1" ht="45.75" customHeight="1">
      <c r="B1215" s="584" t="s">
        <v>57130</v>
      </c>
      <c r="C1215" s="399" t="s">
        <v>8134</v>
      </c>
      <c r="D1215" s="697" t="str">
        <f>VLOOKUP(C1215,'EMOP 04-2022'!A:J,2,0)</f>
        <v>TUBO DE PVC RIGIDO,ROSQUEAVEL,PARA AGUA FRIA,COM DIAMETRO DE 3".FORNECIMENTO</v>
      </c>
      <c r="E1215" s="697"/>
      <c r="F1215" s="697"/>
      <c r="G1215" s="697"/>
      <c r="H1215" s="697"/>
      <c r="I1215" s="697"/>
      <c r="J1215" s="452" t="str">
        <f>VLOOKUP(C1215,'EMOP 04-2022'!A:J,9,0)</f>
        <v>M</v>
      </c>
      <c r="K1215" s="585">
        <f>K1211</f>
        <v>130</v>
      </c>
    </row>
    <row r="1216" spans="2:11" s="478" customFormat="1" ht="13.5" customHeight="1">
      <c r="B1216" s="584"/>
      <c r="C1216" s="399"/>
      <c r="D1216" s="544"/>
      <c r="E1216" s="508"/>
      <c r="F1216" s="508"/>
      <c r="G1216" s="508"/>
      <c r="H1216" s="508"/>
      <c r="I1216" s="508"/>
      <c r="J1216" s="452"/>
      <c r="K1216" s="585"/>
    </row>
    <row r="1217" spans="2:11" s="478" customFormat="1" ht="13.5" customHeight="1">
      <c r="B1217" s="584"/>
      <c r="C1217" s="399"/>
      <c r="D1217" s="508"/>
      <c r="E1217" s="508"/>
      <c r="F1217" s="508"/>
      <c r="G1217" s="508"/>
      <c r="H1217" s="508"/>
      <c r="I1217" s="508"/>
      <c r="J1217" s="452"/>
      <c r="K1217" s="585"/>
    </row>
    <row r="1218" spans="2:11" s="478" customFormat="1" ht="13.5" customHeight="1">
      <c r="B1218" s="698" t="s">
        <v>57134</v>
      </c>
      <c r="C1218" s="699"/>
      <c r="D1218" s="699"/>
      <c r="E1218" s="700"/>
      <c r="F1218" s="700"/>
      <c r="G1218" s="700"/>
      <c r="H1218" s="700"/>
      <c r="I1218" s="700"/>
      <c r="J1218" s="700"/>
      <c r="K1218" s="701"/>
    </row>
    <row r="1219" spans="2:11" s="478" customFormat="1" ht="30" customHeight="1">
      <c r="B1219" s="584" t="s">
        <v>56053</v>
      </c>
      <c r="C1219" s="399" t="s">
        <v>13252</v>
      </c>
      <c r="D1219" s="697" t="str">
        <f>VLOOKUP(C1219,'EMOP 04-2022'!A:J,2,0)</f>
        <v>FOSSA SEPTICA CILINDRICA,TIPO CAMARA IMHOFF,DE CONCRETO PRE-MOLDADO,MEDINDO 2500X2800MM.FORNECIMENTO E COLOCACAO</v>
      </c>
      <c r="E1219" s="697"/>
      <c r="F1219" s="697"/>
      <c r="G1219" s="697"/>
      <c r="H1219" s="697"/>
      <c r="I1219" s="697"/>
      <c r="J1219" s="452" t="str">
        <f>VLOOKUP(C1219,'EMOP 04-2022'!A:J,9,0)</f>
        <v>UN</v>
      </c>
      <c r="K1219" s="585">
        <f>D1221</f>
        <v>1</v>
      </c>
    </row>
    <row r="1220" spans="2:11" s="478" customFormat="1" ht="13.5" customHeight="1">
      <c r="B1220" s="584"/>
      <c r="C1220" s="399"/>
      <c r="D1220" s="484" t="s">
        <v>74</v>
      </c>
      <c r="E1220" s="533"/>
      <c r="F1220" s="533"/>
      <c r="G1220" s="533"/>
      <c r="H1220" s="533"/>
      <c r="I1220" s="533"/>
      <c r="J1220" s="452"/>
      <c r="K1220" s="585"/>
    </row>
    <row r="1221" spans="2:11" s="478" customFormat="1" ht="13.5" customHeight="1">
      <c r="B1221" s="584"/>
      <c r="C1221" s="399"/>
      <c r="D1221" s="67">
        <v>1</v>
      </c>
      <c r="E1221" s="533"/>
      <c r="F1221" s="533"/>
      <c r="G1221" s="533"/>
      <c r="H1221" s="533"/>
      <c r="I1221" s="533"/>
      <c r="J1221" s="452"/>
      <c r="K1221" s="585"/>
    </row>
    <row r="1222" spans="2:11" s="478" customFormat="1" ht="13.5" customHeight="1">
      <c r="B1222" s="584"/>
      <c r="C1222" s="399"/>
      <c r="D1222" s="533"/>
      <c r="E1222" s="533"/>
      <c r="F1222" s="533"/>
      <c r="G1222" s="533"/>
      <c r="H1222" s="533"/>
      <c r="I1222" s="533"/>
      <c r="J1222" s="452"/>
      <c r="K1222" s="585"/>
    </row>
    <row r="1223" spans="2:11" s="478" customFormat="1" ht="27.75" customHeight="1">
      <c r="B1223" s="584" t="s">
        <v>57042</v>
      </c>
      <c r="C1223" s="399" t="s">
        <v>13350</v>
      </c>
      <c r="D1223" s="697" t="str">
        <f>VLOOKUP(C1223,'EMOP 04-2022'!A:J,2,0)</f>
        <v>FILTRO ANAEROBIO,DE ANEIS DE CONCRETO PRE-MOLDADO,MEDINDO 2500X2000MM.FORNECIMENTO E COLOCACAO</v>
      </c>
      <c r="E1223" s="697"/>
      <c r="F1223" s="697"/>
      <c r="G1223" s="697"/>
      <c r="H1223" s="697"/>
      <c r="I1223" s="697"/>
      <c r="J1223" s="452" t="str">
        <f>VLOOKUP(C1223,'EMOP 04-2022'!A:J,9,0)</f>
        <v>UN</v>
      </c>
      <c r="K1223" s="585">
        <f>D1225</f>
        <v>1</v>
      </c>
    </row>
    <row r="1224" spans="2:11" s="478" customFormat="1" ht="13.5" customHeight="1">
      <c r="B1224" s="584"/>
      <c r="C1224" s="399"/>
      <c r="D1224" s="484" t="s">
        <v>74</v>
      </c>
      <c r="E1224" s="533"/>
      <c r="F1224" s="533"/>
      <c r="G1224" s="533"/>
      <c r="H1224" s="533"/>
      <c r="I1224" s="533"/>
      <c r="J1224" s="452"/>
      <c r="K1224" s="585"/>
    </row>
    <row r="1225" spans="2:11" s="478" customFormat="1" ht="13.5" customHeight="1">
      <c r="B1225" s="584"/>
      <c r="C1225" s="399"/>
      <c r="D1225" s="67">
        <v>1</v>
      </c>
      <c r="E1225" s="533"/>
      <c r="F1225" s="533"/>
      <c r="G1225" s="533"/>
      <c r="H1225" s="533"/>
      <c r="I1225" s="533"/>
      <c r="J1225" s="452"/>
      <c r="K1225" s="585"/>
    </row>
    <row r="1226" spans="2:11" s="478" customFormat="1" ht="13.5" customHeight="1">
      <c r="B1226" s="584"/>
      <c r="C1226" s="399"/>
      <c r="D1226" s="533"/>
      <c r="E1226" s="533"/>
      <c r="F1226" s="533"/>
      <c r="G1226" s="533"/>
      <c r="H1226" s="533"/>
      <c r="I1226" s="533"/>
      <c r="J1226" s="452"/>
      <c r="K1226" s="585"/>
    </row>
    <row r="1227" spans="2:11" s="478" customFormat="1" ht="41.25" customHeight="1">
      <c r="B1227" s="584" t="s">
        <v>57043</v>
      </c>
      <c r="C1227" s="399" t="s">
        <v>13141</v>
      </c>
      <c r="D1227" s="697" t="str">
        <f>VLOOKUP(C1227,'EMOP 04-2022'!A:J,2,0)</f>
        <v>CAIXA DE ALVENARIA EM TIJOLOS MACICOS(7X10X20CM),EM PAREDESDE MEIA VEZ,COM DIMENSOES DE 0,40X0,40X0,40M,ASSENTADA COM ARGAMASSA DE CIMENTO E AREIA,NO TRACO 1:4,REVESTIDA INTERNAMENTE COM A MESMA ARGAMASSA,COM FUNDO DE CONCRETO E TAMPA DE CONCRETO ARMADO</v>
      </c>
      <c r="E1227" s="697"/>
      <c r="F1227" s="697"/>
      <c r="G1227" s="697"/>
      <c r="H1227" s="697"/>
      <c r="I1227" s="697"/>
      <c r="J1227" s="452" t="str">
        <f>VLOOKUP(C1227,'EMOP 04-2022'!A:J,9,0)</f>
        <v>UN</v>
      </c>
      <c r="K1227" s="585">
        <f>D1229</f>
        <v>10</v>
      </c>
    </row>
    <row r="1228" spans="2:11" s="478" customFormat="1" ht="13.5" customHeight="1">
      <c r="B1228" s="584"/>
      <c r="C1228" s="399"/>
      <c r="D1228" s="484" t="s">
        <v>74</v>
      </c>
      <c r="E1228" s="533"/>
      <c r="F1228" s="533"/>
      <c r="G1228" s="533"/>
      <c r="H1228" s="533"/>
      <c r="I1228" s="533"/>
      <c r="J1228" s="452"/>
      <c r="K1228" s="585"/>
    </row>
    <row r="1229" spans="2:11" s="478" customFormat="1" ht="13.5" customHeight="1">
      <c r="B1229" s="584"/>
      <c r="C1229" s="399"/>
      <c r="D1229" s="67">
        <v>10</v>
      </c>
      <c r="E1229" s="533"/>
      <c r="F1229" s="533"/>
      <c r="G1229" s="533"/>
      <c r="H1229" s="533"/>
      <c r="I1229" s="533"/>
      <c r="J1229" s="452"/>
      <c r="K1229" s="585"/>
    </row>
    <row r="1230" spans="2:11" s="478" customFormat="1" ht="13.5" customHeight="1">
      <c r="B1230" s="584"/>
      <c r="C1230" s="399"/>
      <c r="D1230" s="533"/>
      <c r="E1230" s="533"/>
      <c r="F1230" s="533"/>
      <c r="G1230" s="533"/>
      <c r="H1230" s="533"/>
      <c r="I1230" s="533"/>
      <c r="J1230" s="452"/>
      <c r="K1230" s="585"/>
    </row>
    <row r="1231" spans="2:11" s="478" customFormat="1" ht="48.75" customHeight="1">
      <c r="B1231" s="584" t="s">
        <v>57044</v>
      </c>
      <c r="C1231" s="399" t="s">
        <v>13694</v>
      </c>
      <c r="D1231" s="697" t="str">
        <f>VLOOKUP(C1231,'EMOP 04-2022'!A:J,2,0)</f>
        <v>RALO SIFONADO DE PVC(100X100)X50MM,EM PAVIMENTO TERREO,COM TAMPA CEGA,COM 1 ENTRADA DE 40MM E SAIDA DE 50MM,INCLUSIVE LIGACAO DE 50MM DE PVC ATE A CAIXA DE INSPECAO,CONSIDERANDO ADISTANCIA DO CENTRO DO RALO ATE 2,00M.FORNECIMENTO E INSTALACAO</v>
      </c>
      <c r="E1231" s="697"/>
      <c r="F1231" s="697"/>
      <c r="G1231" s="697"/>
      <c r="H1231" s="697"/>
      <c r="I1231" s="697"/>
      <c r="J1231" s="452" t="str">
        <f>VLOOKUP(C1231,'EMOP 04-2022'!A:J,9,0)</f>
        <v>UN</v>
      </c>
      <c r="K1231" s="585">
        <f>D1233</f>
        <v>9</v>
      </c>
    </row>
    <row r="1232" spans="2:11" s="478" customFormat="1" ht="13.5" customHeight="1">
      <c r="B1232" s="584"/>
      <c r="C1232" s="399"/>
      <c r="D1232" s="484" t="s">
        <v>74</v>
      </c>
      <c r="E1232" s="533"/>
      <c r="F1232" s="533"/>
      <c r="G1232" s="533"/>
      <c r="H1232" s="533"/>
      <c r="I1232" s="533"/>
      <c r="J1232" s="452"/>
      <c r="K1232" s="585"/>
    </row>
    <row r="1233" spans="2:11" s="478" customFormat="1" ht="13.5" customHeight="1">
      <c r="B1233" s="584"/>
      <c r="C1233" s="399"/>
      <c r="D1233" s="67">
        <v>9</v>
      </c>
      <c r="E1233" s="533"/>
      <c r="F1233" s="533"/>
      <c r="G1233" s="533"/>
      <c r="H1233" s="533"/>
      <c r="I1233" s="533"/>
      <c r="J1233" s="452"/>
      <c r="K1233" s="585"/>
    </row>
    <row r="1234" spans="2:11" s="478" customFormat="1" ht="13.5" customHeight="1">
      <c r="B1234" s="584"/>
      <c r="C1234" s="399"/>
      <c r="D1234" s="533"/>
      <c r="E1234" s="533"/>
      <c r="F1234" s="533"/>
      <c r="G1234" s="533"/>
      <c r="H1234" s="533"/>
      <c r="I1234" s="533"/>
      <c r="J1234" s="452"/>
      <c r="K1234" s="585"/>
    </row>
    <row r="1235" spans="2:11" s="478" customFormat="1" ht="13.5" customHeight="1">
      <c r="B1235" s="584"/>
      <c r="C1235" s="399"/>
      <c r="D1235" s="533"/>
      <c r="E1235" s="533"/>
      <c r="F1235" s="533"/>
      <c r="G1235" s="533"/>
      <c r="H1235" s="533"/>
      <c r="I1235" s="533"/>
      <c r="J1235" s="452"/>
      <c r="K1235" s="585"/>
    </row>
    <row r="1236" spans="2:11" s="478" customFormat="1" ht="49.5" customHeight="1">
      <c r="B1236" s="584" t="s">
        <v>57045</v>
      </c>
      <c r="C1236" s="399" t="s">
        <v>4332</v>
      </c>
      <c r="D1236" s="697" t="str">
        <f>VLOOKUP(C1236,'EMOP 04-2022'!A:J,2,0)</f>
        <v>ASSENTAMENTO DE TUBULACAO DE PVC,COM JUNTA ELASTICA,PARA COLETOR DE ESGOTOS,COM DIAMETRO NOMINAL DE 100MM,ATERRO E SOCAATE A ALTURA DA GERATRIZ SUPERIOR DO TUBO,CONSIDERANDO O MATERIAL DA PROPRIA ESCAVACAO,EXCLUSIVE TUBO E JUNTA</v>
      </c>
      <c r="E1236" s="697"/>
      <c r="F1236" s="697"/>
      <c r="G1236" s="697"/>
      <c r="H1236" s="697"/>
      <c r="I1236" s="697"/>
      <c r="J1236" s="452" t="str">
        <f>VLOOKUP(C1236,'EMOP 04-2022'!A:J,9,0)</f>
        <v>M</v>
      </c>
      <c r="K1236" s="585">
        <f>D1238</f>
        <v>140</v>
      </c>
    </row>
    <row r="1237" spans="2:11" s="478" customFormat="1" ht="13.5" customHeight="1">
      <c r="B1237" s="584"/>
      <c r="C1237" s="399"/>
      <c r="D1237" s="484" t="s">
        <v>55938</v>
      </c>
      <c r="E1237" s="533"/>
      <c r="F1237" s="533"/>
      <c r="G1237" s="533"/>
      <c r="H1237" s="533"/>
      <c r="I1237" s="533"/>
      <c r="J1237" s="452"/>
      <c r="K1237" s="585"/>
    </row>
    <row r="1238" spans="2:11" s="478" customFormat="1" ht="13.5" customHeight="1">
      <c r="B1238" s="584"/>
      <c r="C1238" s="399"/>
      <c r="D1238" s="67">
        <v>140</v>
      </c>
      <c r="E1238" s="533"/>
      <c r="F1238" s="533"/>
      <c r="G1238" s="533"/>
      <c r="H1238" s="533"/>
      <c r="I1238" s="533"/>
      <c r="J1238" s="452"/>
      <c r="K1238" s="585"/>
    </row>
    <row r="1239" spans="2:11" s="478" customFormat="1" ht="13.5" customHeight="1">
      <c r="B1239" s="584"/>
      <c r="C1239" s="399"/>
      <c r="D1239" s="533"/>
      <c r="E1239" s="533"/>
      <c r="F1239" s="533"/>
      <c r="G1239" s="533"/>
      <c r="H1239" s="533"/>
      <c r="I1239" s="533"/>
      <c r="J1239" s="452"/>
      <c r="K1239" s="585"/>
    </row>
    <row r="1240" spans="2:11" s="478" customFormat="1" ht="31.5" customHeight="1">
      <c r="B1240" s="584" t="s">
        <v>57131</v>
      </c>
      <c r="C1240" s="399" t="s">
        <v>8156</v>
      </c>
      <c r="D1240" s="697" t="str">
        <f>VLOOKUP(C1240,'EMOP 04-2022'!A:J,2,0)</f>
        <v>TUBO PVC,CONFORME ABNT NBR-7362,PARA ESGOTO SANITARIO,COM DIAMETRO NOMINAL DE 100MM,INCLUSIVE ANEL DE BORRACHA.FORNECIMENTO</v>
      </c>
      <c r="E1240" s="697"/>
      <c r="F1240" s="697"/>
      <c r="G1240" s="697"/>
      <c r="H1240" s="697"/>
      <c r="I1240" s="697"/>
      <c r="J1240" s="452" t="str">
        <f>VLOOKUP(C1240,'EMOP 04-2022'!A:J,9,0)</f>
        <v>M</v>
      </c>
      <c r="K1240" s="585">
        <f>F1243</f>
        <v>98</v>
      </c>
    </row>
    <row r="1241" spans="2:11" s="478" customFormat="1" ht="13.5" customHeight="1">
      <c r="B1241" s="584"/>
      <c r="C1241" s="399"/>
      <c r="D1241" s="533"/>
      <c r="E1241" s="533"/>
      <c r="F1241" s="533"/>
      <c r="G1241" s="533"/>
      <c r="H1241" s="533"/>
      <c r="I1241" s="533"/>
      <c r="J1241" s="452"/>
      <c r="K1241" s="585"/>
    </row>
    <row r="1242" spans="2:11" s="478" customFormat="1" ht="13.5" customHeight="1">
      <c r="B1242" s="584"/>
      <c r="C1242" s="399"/>
      <c r="D1242" s="484" t="s">
        <v>55938</v>
      </c>
      <c r="E1242" s="544" t="s">
        <v>62764</v>
      </c>
      <c r="F1242" s="544" t="s">
        <v>71</v>
      </c>
      <c r="G1242" s="533"/>
      <c r="H1242" s="533"/>
      <c r="I1242" s="533"/>
      <c r="J1242" s="452"/>
      <c r="K1242" s="585"/>
    </row>
    <row r="1243" spans="2:11" s="478" customFormat="1" ht="13.5" customHeight="1">
      <c r="B1243" s="584"/>
      <c r="C1243" s="399"/>
      <c r="D1243" s="67">
        <v>140</v>
      </c>
      <c r="E1243" s="544">
        <v>42</v>
      </c>
      <c r="F1243" s="544">
        <f>D1243-E1243</f>
        <v>98</v>
      </c>
      <c r="G1243" s="533"/>
      <c r="H1243" s="533"/>
      <c r="I1243" s="533"/>
      <c r="J1243" s="452"/>
      <c r="K1243" s="585"/>
    </row>
    <row r="1244" spans="2:11" s="478" customFormat="1" ht="13.5" customHeight="1">
      <c r="B1244" s="584"/>
      <c r="C1244" s="399"/>
      <c r="D1244" s="533"/>
      <c r="E1244" s="533"/>
      <c r="F1244" s="533"/>
      <c r="G1244" s="533"/>
      <c r="H1244" s="533"/>
      <c r="I1244" s="533"/>
      <c r="J1244" s="452"/>
      <c r="K1244" s="585"/>
    </row>
    <row r="1245" spans="2:11" s="478" customFormat="1" ht="13.5" customHeight="1">
      <c r="B1245" s="698" t="s">
        <v>57135</v>
      </c>
      <c r="C1245" s="699"/>
      <c r="D1245" s="699"/>
      <c r="E1245" s="700"/>
      <c r="F1245" s="700"/>
      <c r="G1245" s="700"/>
      <c r="H1245" s="700"/>
      <c r="I1245" s="700"/>
      <c r="J1245" s="700"/>
      <c r="K1245" s="701"/>
    </row>
    <row r="1246" spans="2:11" s="478" customFormat="1" ht="72.75" customHeight="1">
      <c r="B1246" s="584" t="s">
        <v>56054</v>
      </c>
      <c r="C1246" s="399" t="s">
        <v>4806</v>
      </c>
      <c r="D1246" s="697" t="str">
        <f>VLOOKUP(C1246,'EMOP 04-2022'!A:J,2,0)</f>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E1246" s="697"/>
      <c r="F1246" s="697"/>
      <c r="G1246" s="697"/>
      <c r="H1246" s="697"/>
      <c r="I1246" s="697"/>
      <c r="J1246" s="452" t="str">
        <f>VLOOKUP(C1246,'EMOP 04-2022'!A:J,9,0)</f>
        <v>M</v>
      </c>
      <c r="K1246" s="585">
        <f>D1248</f>
        <v>87</v>
      </c>
    </row>
    <row r="1247" spans="2:11" s="478" customFormat="1" ht="13.5" customHeight="1">
      <c r="B1247" s="584"/>
      <c r="C1247" s="399"/>
      <c r="D1247" s="544" t="s">
        <v>69</v>
      </c>
      <c r="E1247" s="508"/>
      <c r="F1247" s="508"/>
      <c r="G1247" s="508"/>
      <c r="H1247" s="508"/>
      <c r="I1247" s="508"/>
      <c r="J1247" s="452"/>
      <c r="K1247" s="585"/>
    </row>
    <row r="1248" spans="2:11" s="478" customFormat="1" ht="13.5" customHeight="1">
      <c r="B1248" s="584"/>
      <c r="C1248" s="399"/>
      <c r="D1248" s="544">
        <v>87</v>
      </c>
      <c r="E1248" s="508"/>
      <c r="F1248" s="508"/>
      <c r="G1248" s="508"/>
      <c r="H1248" s="508"/>
      <c r="I1248" s="508"/>
      <c r="J1248" s="452"/>
      <c r="K1248" s="585"/>
    </row>
    <row r="1249" spans="2:11" s="478" customFormat="1" ht="13.5" customHeight="1">
      <c r="B1249" s="584"/>
      <c r="C1249" s="399"/>
      <c r="D1249" s="508"/>
      <c r="E1249" s="508"/>
      <c r="F1249" s="508"/>
      <c r="G1249" s="508"/>
      <c r="H1249" s="508"/>
      <c r="I1249" s="508"/>
      <c r="J1249" s="452"/>
      <c r="K1249" s="585"/>
    </row>
    <row r="1250" spans="2:11" s="478" customFormat="1" ht="63.75" customHeight="1">
      <c r="B1250" s="584" t="s">
        <v>56055</v>
      </c>
      <c r="C1250" s="399" t="s">
        <v>4798</v>
      </c>
      <c r="D1250" s="697" t="str">
        <f>VLOOKUP(C1250,'EMOP 04-2022'!A:J,2,0)</f>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E1250" s="697"/>
      <c r="F1250" s="697"/>
      <c r="G1250" s="697"/>
      <c r="H1250" s="697"/>
      <c r="I1250" s="697"/>
      <c r="J1250" s="452" t="str">
        <f>VLOOKUP(C1250,'EMOP 04-2022'!A:J,9,0)</f>
        <v>M</v>
      </c>
      <c r="K1250" s="585">
        <f>D1253</f>
        <v>117</v>
      </c>
    </row>
    <row r="1251" spans="2:11" s="478" customFormat="1" ht="13.5" customHeight="1">
      <c r="B1251" s="584"/>
      <c r="C1251" s="399"/>
      <c r="D1251" s="508"/>
      <c r="E1251" s="508"/>
      <c r="F1251" s="508"/>
      <c r="G1251" s="508"/>
      <c r="H1251" s="508"/>
      <c r="I1251" s="508"/>
      <c r="J1251" s="452"/>
      <c r="K1251" s="585"/>
    </row>
    <row r="1252" spans="2:11" s="478" customFormat="1" ht="13.5" customHeight="1">
      <c r="B1252" s="584"/>
      <c r="C1252" s="399"/>
      <c r="D1252" s="544" t="s">
        <v>69</v>
      </c>
      <c r="E1252" s="508"/>
      <c r="F1252" s="508"/>
      <c r="G1252" s="508"/>
      <c r="H1252" s="508"/>
      <c r="I1252" s="508"/>
      <c r="J1252" s="452"/>
      <c r="K1252" s="585"/>
    </row>
    <row r="1253" spans="2:11" s="478" customFormat="1" ht="13.5" customHeight="1">
      <c r="B1253" s="584"/>
      <c r="C1253" s="399"/>
      <c r="D1253" s="544">
        <v>117</v>
      </c>
      <c r="E1253" s="508"/>
      <c r="F1253" s="508"/>
      <c r="G1253" s="508"/>
      <c r="H1253" s="508"/>
      <c r="I1253" s="508"/>
      <c r="J1253" s="452"/>
      <c r="K1253" s="585"/>
    </row>
    <row r="1254" spans="2:11" s="478" customFormat="1" ht="13.5" customHeight="1">
      <c r="B1254" s="584"/>
      <c r="C1254" s="399"/>
      <c r="D1254" s="508"/>
      <c r="E1254" s="508"/>
      <c r="F1254" s="508"/>
      <c r="G1254" s="508"/>
      <c r="H1254" s="508"/>
      <c r="I1254" s="508"/>
      <c r="J1254" s="452"/>
      <c r="K1254" s="585"/>
    </row>
    <row r="1255" spans="2:11" s="478" customFormat="1" ht="13.5" customHeight="1">
      <c r="B1255" s="584"/>
      <c r="C1255" s="399"/>
      <c r="D1255" s="508"/>
      <c r="E1255" s="508"/>
      <c r="F1255" s="508"/>
      <c r="G1255" s="508"/>
      <c r="H1255" s="508"/>
      <c r="I1255" s="508"/>
      <c r="J1255" s="452"/>
      <c r="K1255" s="585"/>
    </row>
    <row r="1256" spans="2:11" s="478" customFormat="1" ht="68.25" customHeight="1">
      <c r="B1256" s="584" t="s">
        <v>56056</v>
      </c>
      <c r="C1256" s="399" t="s">
        <v>5838</v>
      </c>
      <c r="D1256" s="697" t="str">
        <f>VLOOKUP(C1256,'EMOP 04-2022'!A:J,2,0)</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E1256" s="697"/>
      <c r="F1256" s="697"/>
      <c r="G1256" s="697"/>
      <c r="H1256" s="697"/>
      <c r="I1256" s="697"/>
      <c r="J1256" s="452" t="str">
        <f>VLOOKUP(C1256,'EMOP 04-2022'!A:J,9,0)</f>
        <v>UN</v>
      </c>
      <c r="K1256" s="585">
        <f>D1259</f>
        <v>10</v>
      </c>
    </row>
    <row r="1257" spans="2:11" s="478" customFormat="1" ht="13.5" customHeight="1">
      <c r="B1257" s="584"/>
      <c r="C1257" s="399"/>
      <c r="D1257" s="508"/>
      <c r="E1257" s="508"/>
      <c r="F1257" s="508"/>
      <c r="G1257" s="508"/>
      <c r="H1257" s="508"/>
      <c r="I1257" s="508"/>
      <c r="J1257" s="452"/>
      <c r="K1257" s="585"/>
    </row>
    <row r="1258" spans="2:11" s="478" customFormat="1" ht="13.5" customHeight="1">
      <c r="B1258" s="584"/>
      <c r="C1258" s="399"/>
      <c r="D1258" s="544" t="s">
        <v>74</v>
      </c>
      <c r="E1258" s="508"/>
      <c r="F1258" s="508"/>
      <c r="G1258" s="508"/>
      <c r="H1258" s="508"/>
      <c r="I1258" s="508"/>
      <c r="J1258" s="452"/>
      <c r="K1258" s="585"/>
    </row>
    <row r="1259" spans="2:11" s="478" customFormat="1" ht="13.5" customHeight="1">
      <c r="B1259" s="584"/>
      <c r="C1259" s="399"/>
      <c r="D1259" s="544">
        <v>10</v>
      </c>
      <c r="E1259" s="508"/>
      <c r="F1259" s="508"/>
      <c r="G1259" s="508"/>
      <c r="H1259" s="508"/>
      <c r="I1259" s="508"/>
      <c r="J1259" s="452"/>
      <c r="K1259" s="585"/>
    </row>
    <row r="1260" spans="2:11" s="478" customFormat="1" ht="13.5" customHeight="1">
      <c r="B1260" s="584"/>
      <c r="C1260" s="399"/>
      <c r="D1260" s="508"/>
      <c r="E1260" s="508"/>
      <c r="F1260" s="508"/>
      <c r="G1260" s="508"/>
      <c r="H1260" s="508"/>
      <c r="I1260" s="508"/>
      <c r="J1260" s="452"/>
      <c r="K1260" s="585"/>
    </row>
    <row r="1261" spans="2:11" s="478" customFormat="1" ht="54" customHeight="1">
      <c r="B1261" s="584" t="s">
        <v>62781</v>
      </c>
      <c r="C1261" s="399" t="s">
        <v>5852</v>
      </c>
      <c r="D1261" s="697" t="str">
        <f>VLOOKUP(C1261,'EMOP 04-2022'!A:J,2,0)</f>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E1261" s="697"/>
      <c r="F1261" s="697"/>
      <c r="G1261" s="697"/>
      <c r="H1261" s="697"/>
      <c r="I1261" s="697"/>
      <c r="J1261" s="452" t="str">
        <f>VLOOKUP(C1261,'EMOP 04-2022'!A:J,9,0)</f>
        <v>UN</v>
      </c>
      <c r="K1261" s="585">
        <f>D1265</f>
        <v>17</v>
      </c>
    </row>
    <row r="1262" spans="2:11" s="478" customFormat="1" ht="15.75" customHeight="1">
      <c r="B1262" s="584"/>
      <c r="C1262" s="399"/>
      <c r="D1262" s="508"/>
      <c r="E1262" s="508"/>
      <c r="F1262" s="508"/>
      <c r="G1262" s="508"/>
      <c r="H1262" s="508"/>
      <c r="I1262" s="508"/>
      <c r="J1262" s="452"/>
      <c r="K1262" s="585"/>
    </row>
    <row r="1263" spans="2:11" s="478" customFormat="1" ht="13.5" customHeight="1">
      <c r="B1263" s="584"/>
      <c r="C1263" s="399"/>
      <c r="D1263" s="508"/>
      <c r="E1263" s="508"/>
      <c r="F1263" s="508"/>
      <c r="G1263" s="508"/>
      <c r="H1263" s="508"/>
      <c r="I1263" s="508"/>
      <c r="J1263" s="452"/>
      <c r="K1263" s="585"/>
    </row>
    <row r="1264" spans="2:11" s="478" customFormat="1" ht="13.5" customHeight="1">
      <c r="B1264" s="584"/>
      <c r="C1264" s="399"/>
      <c r="D1264" s="544" t="s">
        <v>74</v>
      </c>
      <c r="E1264" s="508"/>
      <c r="F1264" s="508"/>
      <c r="G1264" s="508"/>
      <c r="H1264" s="508"/>
      <c r="I1264" s="508"/>
      <c r="J1264" s="452"/>
      <c r="K1264" s="585"/>
    </row>
    <row r="1265" spans="2:11" s="478" customFormat="1" ht="13.5" customHeight="1">
      <c r="B1265" s="584"/>
      <c r="C1265" s="399"/>
      <c r="D1265" s="544">
        <v>17</v>
      </c>
      <c r="E1265" s="508"/>
      <c r="F1265" s="508"/>
      <c r="G1265" s="508"/>
      <c r="H1265" s="508"/>
      <c r="I1265" s="508"/>
      <c r="J1265" s="452"/>
      <c r="K1265" s="585"/>
    </row>
    <row r="1266" spans="2:11" s="478" customFormat="1" ht="13.5" customHeight="1">
      <c r="B1266" s="584"/>
      <c r="C1266" s="399"/>
      <c r="D1266" s="508"/>
      <c r="E1266" s="508"/>
      <c r="F1266" s="508"/>
      <c r="G1266" s="508"/>
      <c r="H1266" s="508"/>
      <c r="I1266" s="508"/>
      <c r="J1266" s="452"/>
      <c r="K1266" s="585"/>
    </row>
    <row r="1267" spans="2:11" s="478" customFormat="1" ht="13.5" customHeight="1">
      <c r="B1267" s="584"/>
      <c r="C1267" s="399"/>
      <c r="D1267" s="508"/>
      <c r="E1267" s="508"/>
      <c r="F1267" s="508"/>
      <c r="G1267" s="508"/>
      <c r="H1267" s="508"/>
      <c r="I1267" s="508"/>
      <c r="J1267" s="452"/>
      <c r="K1267" s="585"/>
    </row>
    <row r="1268" spans="2:11" s="478" customFormat="1" ht="13.5" customHeight="1">
      <c r="B1268" s="584"/>
      <c r="C1268" s="399"/>
      <c r="D1268" s="508"/>
      <c r="E1268" s="508"/>
      <c r="F1268" s="508"/>
      <c r="G1268" s="508"/>
      <c r="H1268" s="508"/>
      <c r="I1268" s="508"/>
      <c r="J1268" s="452"/>
      <c r="K1268" s="585"/>
    </row>
    <row r="1269" spans="2:11" ht="13.5" customHeight="1">
      <c r="B1269" s="698" t="s">
        <v>57136</v>
      </c>
      <c r="C1269" s="699"/>
      <c r="D1269" s="699"/>
      <c r="E1269" s="700"/>
      <c r="F1269" s="700"/>
      <c r="G1269" s="700"/>
      <c r="H1269" s="700"/>
      <c r="I1269" s="700"/>
      <c r="J1269" s="700"/>
      <c r="K1269" s="701"/>
    </row>
    <row r="1270" spans="2:11" ht="30.75" customHeight="1">
      <c r="B1270" s="584" t="s">
        <v>56057</v>
      </c>
      <c r="C1270" s="399" t="s">
        <v>30463</v>
      </c>
      <c r="D1270" s="702" t="str">
        <f>VLOOKUP(C1270,'SINAPI 04-2022'!A:D,2,0)</f>
        <v>EXECUÇÃO DE PASSEIO EM PISO INTERTRAVADO, COM BLOCO RETANGULAR COLORIDO DE 20 X 10 CM, ESPESSURA 6 CM. AF_12/2015</v>
      </c>
      <c r="E1270" s="702"/>
      <c r="F1270" s="702"/>
      <c r="G1270" s="702"/>
      <c r="H1270" s="702"/>
      <c r="I1270" s="702"/>
      <c r="J1270" s="484" t="str">
        <f>VLOOKUP(C1270,'SINAPI 04-2022'!A:D,3,0)</f>
        <v>M2</v>
      </c>
      <c r="K1270" s="585">
        <f>E1274</f>
        <v>482.56</v>
      </c>
    </row>
    <row r="1271" spans="2:11" s="478" customFormat="1" ht="13.5" customHeight="1">
      <c r="B1271" s="584"/>
      <c r="C1271" s="399"/>
      <c r="D1271" s="478" t="s">
        <v>55936</v>
      </c>
      <c r="E1271" s="516" t="s">
        <v>75</v>
      </c>
      <c r="F1271" s="534"/>
      <c r="G1271" s="534"/>
      <c r="H1271" s="534"/>
      <c r="I1271" s="534"/>
      <c r="J1271" s="452"/>
      <c r="K1271" s="585"/>
    </row>
    <row r="1272" spans="2:11" s="478" customFormat="1" ht="13.5" customHeight="1">
      <c r="B1272" s="584"/>
      <c r="C1272" s="399"/>
      <c r="D1272" s="484" t="s">
        <v>56077</v>
      </c>
      <c r="E1272" s="516">
        <v>330.56</v>
      </c>
      <c r="F1272" s="534"/>
      <c r="G1272" s="534"/>
      <c r="H1272" s="534"/>
      <c r="I1272" s="534"/>
      <c r="J1272" s="452"/>
      <c r="K1272" s="585"/>
    </row>
    <row r="1273" spans="2:11" s="478" customFormat="1" ht="13.5" customHeight="1">
      <c r="B1273" s="584"/>
      <c r="C1273" s="399"/>
      <c r="D1273" s="516" t="s">
        <v>56078</v>
      </c>
      <c r="E1273" s="516">
        <v>152</v>
      </c>
      <c r="F1273" s="534"/>
      <c r="G1273" s="534"/>
      <c r="H1273" s="534"/>
      <c r="I1273" s="534"/>
      <c r="J1273" s="452"/>
      <c r="K1273" s="585"/>
    </row>
    <row r="1274" spans="2:11" s="478" customFormat="1" ht="13.5" customHeight="1">
      <c r="B1274" s="584"/>
      <c r="C1274" s="399"/>
      <c r="D1274" s="540" t="s">
        <v>71</v>
      </c>
      <c r="E1274" s="516">
        <f>SUM(E1272:E1273)</f>
        <v>482.56</v>
      </c>
      <c r="F1274" s="534"/>
      <c r="G1274" s="534"/>
      <c r="H1274" s="534"/>
      <c r="I1274" s="534"/>
      <c r="J1274" s="452"/>
      <c r="K1274" s="585"/>
    </row>
    <row r="1275" spans="2:11" s="478" customFormat="1" ht="13.5" customHeight="1">
      <c r="B1275" s="584"/>
      <c r="C1275" s="399"/>
      <c r="D1275" s="534"/>
      <c r="E1275" s="534"/>
      <c r="F1275" s="534"/>
      <c r="G1275" s="534"/>
      <c r="H1275" s="534"/>
      <c r="I1275" s="534"/>
      <c r="J1275" s="452"/>
      <c r="K1275" s="585"/>
    </row>
    <row r="1276" spans="2:11" ht="30.75" customHeight="1">
      <c r="B1276" s="584" t="s">
        <v>56058</v>
      </c>
      <c r="C1276" s="399" t="s">
        <v>30451</v>
      </c>
      <c r="D1276" s="702" t="str">
        <f>VLOOKUP(C1276,'SINAPI 04-2022'!A:D,2,0)</f>
        <v>EXECUÇÃO DE PASSEIO EM PISO INTERTRAVADO, COM BLOCO RETANGULAR COR NATURAL DE 20 X 10 CM, ESPESSURA 6 CM. AF_12/2015</v>
      </c>
      <c r="E1276" s="702"/>
      <c r="F1276" s="702"/>
      <c r="G1276" s="702"/>
      <c r="H1276" s="702"/>
      <c r="I1276" s="702"/>
      <c r="J1276" s="484" t="str">
        <f>VLOOKUP(C1276,'SINAPI 04-2022'!A:D,3,0)</f>
        <v>M2</v>
      </c>
      <c r="K1276" s="585">
        <f>D1278</f>
        <v>1138.5899999999999</v>
      </c>
    </row>
    <row r="1277" spans="2:11" s="478" customFormat="1" ht="13.5" customHeight="1">
      <c r="B1277" s="584"/>
      <c r="C1277" s="399"/>
      <c r="D1277" s="516" t="s">
        <v>75</v>
      </c>
      <c r="E1277" s="534"/>
      <c r="F1277" s="534"/>
      <c r="G1277" s="534"/>
      <c r="H1277" s="534"/>
      <c r="I1277" s="534"/>
      <c r="J1277" s="452"/>
      <c r="K1277" s="585"/>
    </row>
    <row r="1278" spans="2:11" s="478" customFormat="1" ht="13.5" customHeight="1">
      <c r="B1278" s="584"/>
      <c r="C1278" s="399"/>
      <c r="D1278" s="516">
        <v>1138.5899999999999</v>
      </c>
      <c r="E1278" s="534"/>
      <c r="F1278" s="534"/>
      <c r="G1278" s="534"/>
      <c r="H1278" s="534"/>
      <c r="I1278" s="534"/>
      <c r="J1278" s="452"/>
      <c r="K1278" s="585"/>
    </row>
    <row r="1279" spans="2:11" s="478" customFormat="1" ht="13.5" customHeight="1">
      <c r="B1279" s="584"/>
      <c r="C1279" s="399"/>
      <c r="D1279" s="534"/>
      <c r="E1279" s="534"/>
      <c r="F1279" s="534"/>
      <c r="G1279" s="534"/>
      <c r="H1279" s="534"/>
      <c r="I1279" s="534"/>
      <c r="J1279" s="452"/>
      <c r="K1279" s="585"/>
    </row>
    <row r="1280" spans="2:11" ht="33.75" customHeight="1">
      <c r="B1280" s="584" t="s">
        <v>56059</v>
      </c>
      <c r="C1280" s="399" t="s">
        <v>30563</v>
      </c>
      <c r="D1280" s="702" t="str">
        <f>VLOOKUP(C1280,'SINAPI 04-2022'!A:D,2,0)</f>
        <v>EXECUÇÃO DE PASSEIO (CALÇADA) OU PISO DE CONCRETO COM CONCRETO MOLDADO IN LOCO, USINADO, ACABAMENTO CONVENCIONAL, NÃO ARMADO. AF_07/2016</v>
      </c>
      <c r="E1280" s="702"/>
      <c r="F1280" s="702"/>
      <c r="G1280" s="702"/>
      <c r="H1280" s="702"/>
      <c r="I1280" s="702"/>
      <c r="J1280" s="484" t="str">
        <f>VLOOKUP(C1280,'SINAPI 04-2022'!A:D,3,0)</f>
        <v>M3</v>
      </c>
      <c r="K1280" s="585">
        <f>F1283</f>
        <v>107.992</v>
      </c>
    </row>
    <row r="1281" spans="2:11" s="478" customFormat="1" ht="13.5" customHeight="1">
      <c r="B1281" s="584"/>
      <c r="C1281" s="399"/>
      <c r="D1281" s="534"/>
      <c r="E1281" s="534"/>
      <c r="F1281" s="534"/>
      <c r="G1281" s="534"/>
      <c r="H1281" s="534"/>
      <c r="I1281" s="534"/>
      <c r="J1281" s="452"/>
      <c r="K1281" s="585"/>
    </row>
    <row r="1282" spans="2:11" s="478" customFormat="1" ht="13.5" customHeight="1">
      <c r="B1282" s="584"/>
      <c r="C1282" s="399"/>
      <c r="D1282" s="516" t="s">
        <v>75</v>
      </c>
      <c r="E1282" s="516" t="s">
        <v>55939</v>
      </c>
      <c r="F1282" s="516" t="s">
        <v>26270</v>
      </c>
      <c r="G1282" s="534"/>
      <c r="H1282" s="534"/>
      <c r="I1282" s="534"/>
      <c r="J1282" s="452"/>
      <c r="K1282" s="585"/>
    </row>
    <row r="1283" spans="2:11" s="478" customFormat="1" ht="13.5" customHeight="1">
      <c r="B1283" s="584"/>
      <c r="C1283" s="399"/>
      <c r="D1283" s="516">
        <v>1349.9</v>
      </c>
      <c r="E1283" s="516">
        <v>0.08</v>
      </c>
      <c r="F1283" s="516">
        <f>D1283*E1283</f>
        <v>107.992</v>
      </c>
      <c r="G1283" s="534"/>
      <c r="H1283" s="534"/>
      <c r="I1283" s="534"/>
      <c r="J1283" s="452"/>
      <c r="K1283" s="585"/>
    </row>
    <row r="1284" spans="2:11" s="478" customFormat="1" ht="13.5" customHeight="1">
      <c r="B1284" s="584"/>
      <c r="C1284" s="399"/>
      <c r="D1284" s="516"/>
      <c r="E1284" s="516"/>
      <c r="F1284" s="516"/>
      <c r="G1284" s="534"/>
      <c r="H1284" s="534"/>
      <c r="I1284" s="534"/>
      <c r="J1284" s="452"/>
      <c r="K1284" s="585"/>
    </row>
    <row r="1285" spans="2:11" s="478" customFormat="1" ht="30.75" customHeight="1">
      <c r="B1285" s="584" t="s">
        <v>57046</v>
      </c>
      <c r="C1285" s="399" t="s">
        <v>54338</v>
      </c>
      <c r="D1285" s="702" t="str">
        <f>VLOOKUP(C1285,'SINAPI 04-2022'!A:D,2,0)</f>
        <v>PISO CIMENTADO, TRAÇO 1:3 (CIMENTO E AREIA), ACABAMENTO LISO, ESPESSURA 4,0 CM, PREPARO MECÂNICO DA ARGAMASSA. AF_09/2020</v>
      </c>
      <c r="E1285" s="702"/>
      <c r="F1285" s="702"/>
      <c r="G1285" s="702"/>
      <c r="H1285" s="702"/>
      <c r="I1285" s="702"/>
      <c r="J1285" s="484" t="str">
        <f>VLOOKUP(C1285,'SINAPI 04-2022'!A:D,3,0)</f>
        <v>M2</v>
      </c>
      <c r="K1285" s="585">
        <f>E1288</f>
        <v>347</v>
      </c>
    </row>
    <row r="1286" spans="2:11" s="478" customFormat="1" ht="13.5" customHeight="1">
      <c r="B1286" s="584"/>
      <c r="C1286" s="399"/>
      <c r="D1286" s="534"/>
      <c r="E1286" s="534"/>
      <c r="F1286" s="534"/>
      <c r="G1286" s="534"/>
      <c r="H1286" s="534"/>
      <c r="I1286" s="534"/>
      <c r="J1286" s="452"/>
      <c r="K1286" s="585"/>
    </row>
    <row r="1287" spans="2:11" s="478" customFormat="1" ht="13.5" customHeight="1">
      <c r="B1287" s="584"/>
      <c r="C1287" s="399"/>
      <c r="D1287" s="540" t="s">
        <v>55936</v>
      </c>
      <c r="E1287" s="540" t="s">
        <v>75</v>
      </c>
      <c r="F1287" s="534"/>
      <c r="G1287" s="534"/>
      <c r="H1287" s="534"/>
      <c r="I1287" s="534"/>
      <c r="J1287" s="452"/>
      <c r="K1287" s="585"/>
    </row>
    <row r="1288" spans="2:11" s="478" customFormat="1" ht="13.5" customHeight="1">
      <c r="B1288" s="584"/>
      <c r="C1288" s="399"/>
      <c r="D1288" s="540" t="s">
        <v>57023</v>
      </c>
      <c r="E1288" s="516">
        <v>347</v>
      </c>
      <c r="F1288" s="534"/>
      <c r="G1288" s="534"/>
      <c r="H1288" s="534"/>
      <c r="I1288" s="534"/>
      <c r="J1288" s="452"/>
      <c r="K1288" s="585"/>
    </row>
    <row r="1289" spans="2:11" s="478" customFormat="1" ht="13.5" customHeight="1">
      <c r="B1289" s="584"/>
      <c r="C1289" s="399"/>
      <c r="D1289" s="534"/>
      <c r="E1289" s="534"/>
      <c r="F1289" s="534"/>
      <c r="G1289" s="534"/>
      <c r="H1289" s="534"/>
      <c r="I1289" s="534"/>
      <c r="J1289" s="452"/>
      <c r="K1289" s="585"/>
    </row>
    <row r="1290" spans="2:11" ht="57" customHeight="1">
      <c r="B1290" s="584" t="s">
        <v>57047</v>
      </c>
      <c r="C1290" s="399" t="s">
        <v>8777</v>
      </c>
      <c r="D1290" s="697" t="str">
        <f>VLOOKUP(C1290,'EMOP 04-2022'!A:J,2,0)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1290" s="697"/>
      <c r="F1290" s="697"/>
      <c r="G1290" s="697"/>
      <c r="H1290" s="697"/>
      <c r="I1290" s="697"/>
      <c r="J1290" s="452" t="str">
        <f>VLOOKUP(C1290,'EMOP 04-2022'!A:J,9,0)</f>
        <v>M</v>
      </c>
      <c r="K1290" s="585">
        <f>D1293</f>
        <v>506</v>
      </c>
    </row>
    <row r="1291" spans="2:11" s="478" customFormat="1" ht="16.5" customHeight="1">
      <c r="B1291" s="584"/>
      <c r="C1291" s="399"/>
      <c r="D1291" s="508"/>
      <c r="E1291" s="508"/>
      <c r="F1291" s="508"/>
      <c r="G1291" s="508"/>
      <c r="H1291" s="508"/>
      <c r="I1291" s="508"/>
      <c r="J1291" s="452"/>
      <c r="K1291" s="585"/>
    </row>
    <row r="1292" spans="2:11" s="478" customFormat="1" ht="16.5" customHeight="1">
      <c r="B1292" s="584"/>
      <c r="C1292" s="399"/>
      <c r="D1292" s="544" t="s">
        <v>69</v>
      </c>
      <c r="E1292" s="508"/>
      <c r="F1292" s="508"/>
      <c r="G1292" s="508"/>
      <c r="H1292" s="508"/>
      <c r="I1292" s="508"/>
      <c r="J1292" s="452"/>
      <c r="K1292" s="585"/>
    </row>
    <row r="1293" spans="2:11" s="478" customFormat="1" ht="16.5" customHeight="1">
      <c r="B1293" s="584"/>
      <c r="C1293" s="399"/>
      <c r="D1293" s="544">
        <v>506</v>
      </c>
      <c r="E1293" s="508"/>
      <c r="F1293" s="508"/>
      <c r="G1293" s="508"/>
      <c r="H1293" s="508"/>
      <c r="I1293" s="508"/>
      <c r="J1293" s="452"/>
      <c r="K1293" s="585"/>
    </row>
    <row r="1294" spans="2:11" s="478" customFormat="1" ht="16.5" customHeight="1">
      <c r="B1294" s="584"/>
      <c r="C1294" s="399"/>
      <c r="D1294" s="508"/>
      <c r="E1294" s="508"/>
      <c r="F1294" s="508"/>
      <c r="G1294" s="508"/>
      <c r="H1294" s="508"/>
      <c r="I1294" s="508"/>
      <c r="J1294" s="452"/>
      <c r="K1294" s="585"/>
    </row>
    <row r="1295" spans="2:11" ht="42" customHeight="1">
      <c r="B1295" s="587" t="s">
        <v>57048</v>
      </c>
      <c r="C1295" s="399" t="s">
        <v>8713</v>
      </c>
      <c r="D1295" s="697" t="str">
        <f>VLOOKUP(C1295,'EMOP 04-2022'!A:J,2,0)</f>
        <v>SARJETA E MEIO-FIO CONJUGADO CURVO,DE CONCRETO SIMPLES FCK=15MPA,PRE-MOLDADO,TIPO DER-RJ,MEDINDO 0,45M DE BASE E 0,30MDE ALTURA,REJUNTAMENTO COM ARGAMASSA DE CIMENTO E AREIA,NO TRACO 1:3,5,COM FORNECIMENTO DE TODOS OS MATERIAIS</v>
      </c>
      <c r="E1295" s="697"/>
      <c r="F1295" s="697"/>
      <c r="G1295" s="697"/>
      <c r="H1295" s="697"/>
      <c r="I1295" s="697"/>
      <c r="J1295" s="452" t="str">
        <f>VLOOKUP(C1295,'EMOP 04-2022'!A:J,9,0)</f>
        <v>M</v>
      </c>
      <c r="K1295" s="585">
        <f>D1298</f>
        <v>147.72</v>
      </c>
    </row>
    <row r="1296" spans="2:11" s="478" customFormat="1" ht="13.5" customHeight="1">
      <c r="B1296" s="587"/>
      <c r="C1296" s="399"/>
      <c r="D1296" s="534"/>
      <c r="E1296" s="534"/>
      <c r="F1296" s="534"/>
      <c r="G1296" s="534"/>
      <c r="H1296" s="534"/>
      <c r="I1296" s="534"/>
      <c r="J1296" s="452"/>
      <c r="K1296" s="585"/>
    </row>
    <row r="1297" spans="2:11" s="478" customFormat="1" ht="13.5" customHeight="1">
      <c r="B1297" s="587"/>
      <c r="C1297" s="399"/>
      <c r="D1297" s="544" t="s">
        <v>69</v>
      </c>
      <c r="E1297" s="534"/>
      <c r="F1297" s="534"/>
      <c r="G1297" s="534"/>
      <c r="H1297" s="534"/>
      <c r="I1297" s="534"/>
      <c r="J1297" s="452"/>
      <c r="K1297" s="585"/>
    </row>
    <row r="1298" spans="2:11" s="478" customFormat="1" ht="13.5" customHeight="1">
      <c r="B1298" s="587"/>
      <c r="C1298" s="399"/>
      <c r="D1298" s="544">
        <v>147.72</v>
      </c>
      <c r="E1298" s="534"/>
      <c r="F1298" s="534"/>
      <c r="G1298" s="534"/>
      <c r="H1298" s="534"/>
      <c r="I1298" s="534"/>
      <c r="J1298" s="452"/>
      <c r="K1298" s="585"/>
    </row>
    <row r="1299" spans="2:11" s="478" customFormat="1" ht="13.5" customHeight="1">
      <c r="B1299" s="587"/>
      <c r="C1299" s="399"/>
      <c r="D1299" s="534"/>
      <c r="E1299" s="534"/>
      <c r="F1299" s="534"/>
      <c r="G1299" s="534"/>
      <c r="H1299" s="534"/>
      <c r="I1299" s="534"/>
      <c r="J1299" s="452"/>
      <c r="K1299" s="585"/>
    </row>
    <row r="1300" spans="2:11" ht="47.25" customHeight="1">
      <c r="B1300" s="584" t="s">
        <v>57049</v>
      </c>
      <c r="C1300" s="399" t="s">
        <v>8715</v>
      </c>
      <c r="D1300" s="697" t="str">
        <f>VLOOKUP(C1300,'EMOP 04-2022'!A:J,2,0)</f>
        <v>SARJETA E MEIO-FIO CONJUGADO RETO,DE CONCRETO SIMPLES FCK=15MPA,PRE-MOLDADO,TIPO DER-RJ,MEDINDO 0,45M DE BASE E 0,30M DE ALTURA,REJUNTAMENTO COM ARGAMASSA DE CIMENTO E AREIA,NO TRACO 1:3,5,COM FORNECIMENTO DE TODOS OS MATERIAIS</v>
      </c>
      <c r="E1300" s="697"/>
      <c r="F1300" s="697"/>
      <c r="G1300" s="697"/>
      <c r="H1300" s="697"/>
      <c r="I1300" s="697"/>
      <c r="J1300" s="452" t="str">
        <f>VLOOKUP(C1300,'EMOP 04-2022'!A:J,9,0)</f>
        <v>M</v>
      </c>
      <c r="K1300" s="585">
        <f>D1303</f>
        <v>244.77</v>
      </c>
    </row>
    <row r="1301" spans="2:11" s="478" customFormat="1" ht="13.5" customHeight="1">
      <c r="B1301" s="584"/>
      <c r="C1301" s="399"/>
      <c r="D1301" s="534"/>
      <c r="E1301" s="534"/>
      <c r="F1301" s="534"/>
      <c r="G1301" s="534"/>
      <c r="H1301" s="534"/>
      <c r="I1301" s="534"/>
      <c r="J1301" s="452"/>
      <c r="K1301" s="585"/>
    </row>
    <row r="1302" spans="2:11" s="478" customFormat="1" ht="13.5" customHeight="1">
      <c r="B1302" s="584"/>
      <c r="C1302" s="399"/>
      <c r="D1302" s="544" t="s">
        <v>69</v>
      </c>
      <c r="E1302" s="534"/>
      <c r="F1302" s="534"/>
      <c r="G1302" s="534"/>
      <c r="H1302" s="534"/>
      <c r="I1302" s="534"/>
      <c r="J1302" s="452"/>
      <c r="K1302" s="585"/>
    </row>
    <row r="1303" spans="2:11" s="478" customFormat="1" ht="13.5" customHeight="1">
      <c r="B1303" s="584"/>
      <c r="C1303" s="399"/>
      <c r="D1303" s="544">
        <v>244.77</v>
      </c>
      <c r="E1303" s="534"/>
      <c r="F1303" s="534"/>
      <c r="G1303" s="534"/>
      <c r="H1303" s="534"/>
      <c r="I1303" s="534"/>
      <c r="J1303" s="452"/>
      <c r="K1303" s="585"/>
    </row>
    <row r="1304" spans="2:11" s="478" customFormat="1" ht="13.5" customHeight="1">
      <c r="B1304" s="584"/>
      <c r="C1304" s="399"/>
      <c r="D1304" s="534"/>
      <c r="E1304" s="534"/>
      <c r="F1304" s="534"/>
      <c r="G1304" s="534"/>
      <c r="H1304" s="534"/>
      <c r="I1304" s="534"/>
      <c r="J1304" s="452"/>
      <c r="K1304" s="585"/>
    </row>
    <row r="1305" spans="2:11" ht="24.75" customHeight="1">
      <c r="B1305" s="584" t="s">
        <v>57050</v>
      </c>
      <c r="C1305" s="399" t="s">
        <v>31107</v>
      </c>
      <c r="D1305" s="702" t="str">
        <f>VLOOKUP(C1305,'SINAPI 04-2022'!A:D,2,0)</f>
        <v>PLANTIO DE GRAMA EM PLACAS. AF_05/2018</v>
      </c>
      <c r="E1305" s="702"/>
      <c r="F1305" s="702"/>
      <c r="G1305" s="702"/>
      <c r="H1305" s="702"/>
      <c r="I1305" s="702"/>
      <c r="J1305" s="484" t="str">
        <f>VLOOKUP(C1305,'SINAPI 04-2022'!A:D,3,0)</f>
        <v>M2</v>
      </c>
      <c r="K1305" s="585">
        <f>D1308</f>
        <v>387.77</v>
      </c>
    </row>
    <row r="1306" spans="2:11" s="478" customFormat="1" ht="13.5" customHeight="1">
      <c r="B1306" s="584"/>
      <c r="C1306" s="399"/>
      <c r="D1306" s="534"/>
      <c r="E1306" s="534"/>
      <c r="F1306" s="534"/>
      <c r="G1306" s="534"/>
      <c r="H1306" s="534"/>
      <c r="I1306" s="534"/>
      <c r="J1306" s="452"/>
      <c r="K1306" s="585"/>
    </row>
    <row r="1307" spans="2:11" s="478" customFormat="1" ht="13.5" customHeight="1">
      <c r="B1307" s="584"/>
      <c r="C1307" s="399"/>
      <c r="D1307" s="516" t="s">
        <v>75</v>
      </c>
      <c r="E1307" s="534"/>
      <c r="F1307" s="534"/>
      <c r="G1307" s="534"/>
      <c r="H1307" s="534"/>
      <c r="I1307" s="534"/>
      <c r="J1307" s="452"/>
      <c r="K1307" s="585"/>
    </row>
    <row r="1308" spans="2:11" s="478" customFormat="1" ht="13.5" customHeight="1">
      <c r="B1308" s="584"/>
      <c r="C1308" s="399"/>
      <c r="D1308" s="516">
        <v>387.77</v>
      </c>
      <c r="E1308" s="534"/>
      <c r="F1308" s="534"/>
      <c r="G1308" s="534"/>
      <c r="H1308" s="534"/>
      <c r="I1308" s="534"/>
      <c r="J1308" s="452"/>
      <c r="K1308" s="585"/>
    </row>
    <row r="1309" spans="2:11" s="478" customFormat="1" ht="13.5" customHeight="1">
      <c r="B1309" s="584"/>
      <c r="C1309" s="399"/>
      <c r="D1309" s="516"/>
      <c r="E1309" s="534"/>
      <c r="F1309" s="534"/>
      <c r="G1309" s="534"/>
      <c r="H1309" s="534"/>
      <c r="I1309" s="534"/>
      <c r="J1309" s="452"/>
      <c r="K1309" s="585"/>
    </row>
    <row r="1310" spans="2:11" ht="36" customHeight="1">
      <c r="B1310" s="584" t="s">
        <v>57051</v>
      </c>
      <c r="C1310" s="399" t="s">
        <v>31099</v>
      </c>
      <c r="D1310" s="702" t="str">
        <f>VLOOKUP(C1310,'SINAPI 04-2022'!A:D,2,0)</f>
        <v>PLANTIO DE ÁRVORE ORNAMENTAL COM ALTURA DE MUDA MAIOR QUE 2,00 M E MENOR OU IGUAL A 4,00 M. AF_05/2018</v>
      </c>
      <c r="E1310" s="702"/>
      <c r="F1310" s="702"/>
      <c r="G1310" s="702"/>
      <c r="H1310" s="702"/>
      <c r="I1310" s="702"/>
      <c r="J1310" s="484" t="str">
        <f>VLOOKUP(C1310,'SINAPI 04-2022'!A:D,3,0)</f>
        <v>UN</v>
      </c>
      <c r="K1310" s="585">
        <f>E1314</f>
        <v>7</v>
      </c>
    </row>
    <row r="1311" spans="2:11" s="478" customFormat="1" ht="15" customHeight="1">
      <c r="B1311" s="584"/>
      <c r="C1311" s="399"/>
      <c r="D1311" s="516" t="s">
        <v>55977</v>
      </c>
      <c r="E1311" s="516" t="s">
        <v>74</v>
      </c>
      <c r="F1311" s="534"/>
      <c r="G1311" s="534"/>
      <c r="H1311" s="534"/>
      <c r="I1311" s="534"/>
      <c r="J1311" s="452"/>
      <c r="K1311" s="585"/>
    </row>
    <row r="1312" spans="2:11" s="478" customFormat="1" ht="15" customHeight="1">
      <c r="B1312" s="584"/>
      <c r="C1312" s="399"/>
      <c r="D1312" s="516" t="s">
        <v>55978</v>
      </c>
      <c r="E1312" s="516">
        <v>4</v>
      </c>
      <c r="F1312" s="534"/>
      <c r="G1312" s="534"/>
      <c r="H1312" s="534"/>
      <c r="I1312" s="534"/>
      <c r="J1312" s="452"/>
      <c r="K1312" s="585"/>
    </row>
    <row r="1313" spans="2:11" s="478" customFormat="1" ht="15" customHeight="1">
      <c r="B1313" s="584"/>
      <c r="C1313" s="399"/>
      <c r="D1313" s="516" t="s">
        <v>56079</v>
      </c>
      <c r="E1313" s="516">
        <v>3</v>
      </c>
      <c r="F1313" s="534"/>
      <c r="G1313" s="534"/>
      <c r="H1313" s="534"/>
      <c r="I1313" s="534"/>
      <c r="J1313" s="452"/>
      <c r="K1313" s="585"/>
    </row>
    <row r="1314" spans="2:11" s="478" customFormat="1" ht="15" customHeight="1">
      <c r="B1314" s="584"/>
      <c r="C1314" s="399"/>
      <c r="D1314" s="516" t="s">
        <v>71</v>
      </c>
      <c r="E1314" s="516">
        <f>SUM(E1312:E1313)</f>
        <v>7</v>
      </c>
      <c r="F1314" s="534"/>
      <c r="G1314" s="534"/>
      <c r="H1314" s="534"/>
      <c r="I1314" s="534"/>
      <c r="J1314" s="452"/>
      <c r="K1314" s="585"/>
    </row>
    <row r="1315" spans="2:11" s="478" customFormat="1" ht="15" customHeight="1">
      <c r="B1315" s="584"/>
      <c r="C1315" s="399"/>
      <c r="D1315" s="534"/>
      <c r="E1315" s="534"/>
      <c r="F1315" s="534"/>
      <c r="G1315" s="534"/>
      <c r="H1315" s="534"/>
      <c r="I1315" s="534"/>
      <c r="J1315" s="452"/>
      <c r="K1315" s="585"/>
    </row>
    <row r="1316" spans="2:11" ht="47.25" customHeight="1">
      <c r="B1316" s="584" t="s">
        <v>57052</v>
      </c>
      <c r="C1316" s="399" t="s">
        <v>9095</v>
      </c>
      <c r="D1316" s="697" t="str">
        <f>VLOOKUP(C1316,'EMOP 04-2022'!A:J,2,0)</f>
        <v>BANCO DE CONCRETO APARENTE,C/45CM DE LARGURA E 10CM DE ESPESSURA,SOBRE DOIS APOIOS DO MESMO MATERIAL,C/SECAO DE 10X30CM</v>
      </c>
      <c r="E1316" s="697"/>
      <c r="F1316" s="697"/>
      <c r="G1316" s="697"/>
      <c r="H1316" s="697"/>
      <c r="I1316" s="697"/>
      <c r="J1316" s="452" t="str">
        <f>VLOOKUP(C1316,'EMOP 04-2022'!A:J,9,0)</f>
        <v>M</v>
      </c>
      <c r="K1316" s="585">
        <f>F1318</f>
        <v>12</v>
      </c>
    </row>
    <row r="1317" spans="2:11" s="478" customFormat="1" ht="13.5" customHeight="1">
      <c r="B1317" s="584"/>
      <c r="C1317" s="399"/>
      <c r="D1317" s="516" t="s">
        <v>55979</v>
      </c>
      <c r="E1317" s="516" t="s">
        <v>74</v>
      </c>
      <c r="F1317" s="516" t="s">
        <v>71</v>
      </c>
      <c r="G1317" s="534"/>
      <c r="H1317" s="534"/>
      <c r="I1317" s="534"/>
      <c r="J1317" s="484"/>
      <c r="K1317" s="585"/>
    </row>
    <row r="1318" spans="2:11" s="478" customFormat="1" ht="13.5" customHeight="1">
      <c r="B1318" s="584"/>
      <c r="C1318" s="399"/>
      <c r="D1318" s="516">
        <v>3</v>
      </c>
      <c r="E1318" s="516">
        <v>4</v>
      </c>
      <c r="F1318" s="516">
        <f>D1318*E1318</f>
        <v>12</v>
      </c>
      <c r="G1318" s="534"/>
      <c r="H1318" s="534"/>
      <c r="I1318" s="534"/>
      <c r="J1318" s="484"/>
      <c r="K1318" s="585"/>
    </row>
    <row r="1319" spans="2:11" s="478" customFormat="1" ht="13.5" customHeight="1">
      <c r="B1319" s="584"/>
      <c r="C1319" s="399"/>
      <c r="D1319" s="534"/>
      <c r="E1319" s="534"/>
      <c r="F1319" s="534"/>
      <c r="G1319" s="534"/>
      <c r="H1319" s="534"/>
      <c r="I1319" s="534"/>
      <c r="J1319" s="484"/>
      <c r="K1319" s="585"/>
    </row>
    <row r="1320" spans="2:11" s="478" customFormat="1" ht="13.5" customHeight="1">
      <c r="B1320" s="584"/>
      <c r="C1320" s="399"/>
      <c r="D1320" s="534"/>
      <c r="E1320" s="534"/>
      <c r="F1320" s="534"/>
      <c r="G1320" s="534"/>
      <c r="H1320" s="534"/>
      <c r="I1320" s="534"/>
      <c r="J1320" s="484"/>
      <c r="K1320" s="585"/>
    </row>
    <row r="1321" spans="2:11" ht="48.75" customHeight="1">
      <c r="B1321" s="584" t="s">
        <v>57053</v>
      </c>
      <c r="C1321" s="399" t="s">
        <v>9122</v>
      </c>
      <c r="D1321" s="697" t="str">
        <f>VLOOKUP(C1321,'EMOP 04-2022'!A:J,2,0)</f>
        <v>MESA DE JOGOS COM 4 BANCOS,TAMPO DE MESA EM MARMORITE ARMADO,NA COR NATURAL,TENDO NO CENTRO TABULEIRO DE XADREZ EM MARMORITE NAS CORES BRANCA E PRETA,PES(MESA E BANCOS)DE CONCRETOARMADO.FORNECIMENTO E COLOCACAO</v>
      </c>
      <c r="E1321" s="697"/>
      <c r="F1321" s="697"/>
      <c r="G1321" s="697"/>
      <c r="H1321" s="697"/>
      <c r="I1321" s="697"/>
      <c r="J1321" s="452" t="str">
        <f>VLOOKUP(C1321,'EMOP 04-2022'!A:J,9,0)</f>
        <v>UN</v>
      </c>
      <c r="K1321" s="585">
        <f>D1323</f>
        <v>4</v>
      </c>
    </row>
    <row r="1322" spans="2:11" ht="13.5" customHeight="1">
      <c r="B1322" s="584"/>
      <c r="C1322" s="399"/>
      <c r="D1322" s="516" t="s">
        <v>74</v>
      </c>
      <c r="E1322" s="516"/>
      <c r="F1322" s="516"/>
      <c r="G1322" s="516"/>
      <c r="H1322" s="516"/>
      <c r="I1322" s="540"/>
      <c r="J1322" s="484"/>
      <c r="K1322" s="585"/>
    </row>
    <row r="1323" spans="2:11" ht="13.5" customHeight="1">
      <c r="B1323" s="584"/>
      <c r="C1323" s="400"/>
      <c r="D1323" s="516">
        <v>4</v>
      </c>
      <c r="E1323" s="516"/>
      <c r="F1323" s="516"/>
      <c r="G1323" s="516"/>
      <c r="H1323" s="516"/>
      <c r="I1323" s="540"/>
      <c r="J1323" s="484"/>
      <c r="K1323" s="585"/>
    </row>
    <row r="1324" spans="2:11" ht="13.5" customHeight="1">
      <c r="B1324" s="584"/>
      <c r="C1324" s="400"/>
      <c r="D1324" s="516"/>
      <c r="E1324" s="516"/>
      <c r="F1324" s="516"/>
      <c r="G1324" s="516"/>
      <c r="H1324" s="516"/>
      <c r="I1324" s="540"/>
      <c r="J1324" s="484"/>
      <c r="K1324" s="585"/>
    </row>
    <row r="1325" spans="2:11" s="478" customFormat="1" ht="27.75" customHeight="1">
      <c r="B1325" s="584" t="s">
        <v>57054</v>
      </c>
      <c r="C1325" s="399" t="s">
        <v>11469</v>
      </c>
      <c r="D1325" s="697" t="str">
        <f>VLOOKUP(C1325,'EMOP 04-2022'!A:J,2,0)</f>
        <v>PISO CIMENTADO,COM 1,5CM DE ESPESSURA,COM ARGAMASSA DE CIMENTO E AREIA,NO TRACO 1:3,ALISADO A COLHER, SOBRE BASE EXISTENTE</v>
      </c>
      <c r="E1325" s="697"/>
      <c r="F1325" s="697"/>
      <c r="G1325" s="697"/>
      <c r="H1325" s="697"/>
      <c r="I1325" s="697"/>
      <c r="J1325" s="452" t="str">
        <f>VLOOKUP(C1325,'EMOP 04-2022'!A:J,9,0)</f>
        <v>M2</v>
      </c>
      <c r="K1325" s="585">
        <f>F1329</f>
        <v>9.7200000000000006</v>
      </c>
    </row>
    <row r="1326" spans="2:11" s="478" customFormat="1" ht="13.5" customHeight="1">
      <c r="B1326" s="584"/>
      <c r="K1326" s="585"/>
    </row>
    <row r="1327" spans="2:11" s="478" customFormat="1" ht="13.5" customHeight="1">
      <c r="B1327" s="584"/>
      <c r="C1327" s="400"/>
      <c r="D1327" s="516" t="s">
        <v>56141</v>
      </c>
      <c r="E1327" s="516"/>
      <c r="F1327" s="516"/>
      <c r="G1327" s="516"/>
      <c r="H1327" s="516"/>
      <c r="I1327" s="540"/>
      <c r="J1327" s="484"/>
      <c r="K1327" s="585"/>
    </row>
    <row r="1328" spans="2:11" s="478" customFormat="1" ht="13.5" customHeight="1">
      <c r="B1328" s="584"/>
      <c r="C1328" s="400"/>
      <c r="D1328" s="516" t="s">
        <v>75</v>
      </c>
      <c r="E1328" s="516" t="s">
        <v>74</v>
      </c>
      <c r="F1328" s="516" t="s">
        <v>71</v>
      </c>
      <c r="G1328" s="516"/>
      <c r="H1328" s="516"/>
      <c r="I1328" s="540"/>
      <c r="J1328" s="484"/>
      <c r="K1328" s="585"/>
    </row>
    <row r="1329" spans="2:11" s="478" customFormat="1" ht="13.5" customHeight="1">
      <c r="B1329" s="584"/>
      <c r="C1329" s="400"/>
      <c r="D1329" s="516">
        <v>4.8600000000000003</v>
      </c>
      <c r="E1329" s="516">
        <v>2</v>
      </c>
      <c r="F1329" s="516">
        <f>D1329*E1329</f>
        <v>9.7200000000000006</v>
      </c>
      <c r="G1329" s="516"/>
      <c r="H1329" s="516"/>
      <c r="I1329" s="540"/>
      <c r="J1329" s="484"/>
      <c r="K1329" s="585"/>
    </row>
    <row r="1330" spans="2:11" s="478" customFormat="1" ht="13.5" customHeight="1">
      <c r="B1330" s="584"/>
      <c r="C1330" s="400"/>
      <c r="D1330" s="516"/>
      <c r="E1330" s="516"/>
      <c r="F1330" s="516"/>
      <c r="G1330" s="516"/>
      <c r="H1330" s="516"/>
      <c r="I1330" s="540"/>
      <c r="J1330" s="484"/>
      <c r="K1330" s="585"/>
    </row>
    <row r="1331" spans="2:11" s="478" customFormat="1" ht="36.75" customHeight="1">
      <c r="B1331" s="584" t="s">
        <v>57055</v>
      </c>
      <c r="C1331" s="399" t="s">
        <v>11605</v>
      </c>
      <c r="D1331" s="697" t="str">
        <f>VLOOKUP(C1331,'EMOP 04-2022'!A:J,2,0)</f>
        <v>REVESTIMENTO DE PISO COM CERAMICA TATIL DIRECIONAL,(LADRILHO HIDRAULICO),PARA PESSOAS COM NECESSIDADES ESPECIFICAS,ASSENTES SOBRE SUPERFICIE EM OSSO,CONFORME ITEM 13.330.0010</v>
      </c>
      <c r="E1331" s="697"/>
      <c r="F1331" s="697"/>
      <c r="G1331" s="697"/>
      <c r="H1331" s="697"/>
      <c r="I1331" s="697"/>
      <c r="J1331" s="452" t="str">
        <f>VLOOKUP(C1331,'EMOP 04-2022'!A:J,9,0)</f>
        <v>M2</v>
      </c>
      <c r="K1331" s="585">
        <f>F1335+F1338</f>
        <v>119.25</v>
      </c>
    </row>
    <row r="1332" spans="2:11" s="478" customFormat="1" ht="13.5" customHeight="1">
      <c r="B1332" s="584"/>
      <c r="C1332" s="400"/>
      <c r="D1332" s="516"/>
      <c r="E1332" s="516"/>
      <c r="F1332" s="516"/>
      <c r="G1332" s="516"/>
      <c r="H1332" s="516"/>
      <c r="I1332" s="540"/>
      <c r="J1332" s="484"/>
      <c r="K1332" s="585"/>
    </row>
    <row r="1333" spans="2:11" s="478" customFormat="1" ht="13.5" customHeight="1">
      <c r="B1333" s="584"/>
      <c r="C1333" s="400"/>
      <c r="D1333" s="516" t="s">
        <v>56141</v>
      </c>
      <c r="E1333" s="516"/>
      <c r="F1333" s="516"/>
      <c r="G1333" s="516"/>
      <c r="H1333" s="516"/>
      <c r="I1333" s="540"/>
      <c r="J1333" s="484"/>
      <c r="K1333" s="585"/>
    </row>
    <row r="1334" spans="2:11" s="478" customFormat="1" ht="13.5" customHeight="1">
      <c r="B1334" s="584"/>
      <c r="C1334" s="400"/>
      <c r="D1334" s="516" t="s">
        <v>75</v>
      </c>
      <c r="E1334" s="516" t="s">
        <v>74</v>
      </c>
      <c r="F1334" s="516" t="s">
        <v>71</v>
      </c>
      <c r="G1334" s="516"/>
      <c r="H1334" s="516"/>
      <c r="I1334" s="540"/>
      <c r="J1334" s="484"/>
      <c r="K1334" s="585"/>
    </row>
    <row r="1335" spans="2:11" s="478" customFormat="1" ht="13.5" customHeight="1">
      <c r="B1335" s="584"/>
      <c r="C1335" s="399"/>
      <c r="D1335" s="516">
        <v>1.25</v>
      </c>
      <c r="E1335" s="516">
        <v>2</v>
      </c>
      <c r="F1335" s="516">
        <f>D1335*E1335</f>
        <v>2.5</v>
      </c>
      <c r="G1335" s="516"/>
      <c r="H1335" s="516"/>
      <c r="I1335" s="540"/>
      <c r="J1335" s="484"/>
      <c r="K1335" s="585"/>
    </row>
    <row r="1336" spans="2:11" s="478" customFormat="1" ht="13.5" customHeight="1">
      <c r="B1336" s="584"/>
      <c r="C1336" s="399"/>
      <c r="D1336" s="516"/>
      <c r="E1336" s="516"/>
      <c r="F1336" s="516"/>
      <c r="G1336" s="516"/>
      <c r="H1336" s="516"/>
      <c r="I1336" s="540"/>
      <c r="J1336" s="484"/>
      <c r="K1336" s="585"/>
    </row>
    <row r="1337" spans="2:11" s="478" customFormat="1" ht="13.5" customHeight="1">
      <c r="B1337" s="584"/>
      <c r="C1337" s="399"/>
      <c r="D1337" s="516" t="s">
        <v>69</v>
      </c>
      <c r="E1337" s="516" t="s">
        <v>70</v>
      </c>
      <c r="F1337" s="516" t="s">
        <v>71</v>
      </c>
      <c r="G1337" s="516"/>
      <c r="H1337" s="516"/>
      <c r="I1337" s="540"/>
      <c r="J1337" s="484"/>
      <c r="K1337" s="585"/>
    </row>
    <row r="1338" spans="2:11" s="478" customFormat="1" ht="13.5" customHeight="1">
      <c r="B1338" s="584"/>
      <c r="C1338" s="399"/>
      <c r="D1338" s="516">
        <v>467</v>
      </c>
      <c r="E1338" s="516">
        <v>0.25</v>
      </c>
      <c r="F1338" s="516">
        <f>D1338*E1338</f>
        <v>116.75</v>
      </c>
      <c r="G1338" s="516"/>
      <c r="H1338" s="516"/>
      <c r="I1338" s="540"/>
      <c r="J1338" s="484"/>
      <c r="K1338" s="585"/>
    </row>
    <row r="1339" spans="2:11" s="478" customFormat="1" ht="13.5" customHeight="1">
      <c r="B1339" s="584"/>
      <c r="C1339" s="399"/>
      <c r="D1339" s="516"/>
      <c r="E1339" s="516"/>
      <c r="F1339" s="516"/>
      <c r="G1339" s="516"/>
      <c r="H1339" s="516"/>
      <c r="I1339" s="540"/>
      <c r="J1339" s="484"/>
      <c r="K1339" s="585"/>
    </row>
    <row r="1340" spans="2:11" s="478" customFormat="1" ht="13.5" customHeight="1">
      <c r="B1340" s="584"/>
      <c r="C1340" s="399"/>
      <c r="D1340" s="516"/>
      <c r="E1340" s="516"/>
      <c r="F1340" s="516"/>
      <c r="G1340" s="516"/>
      <c r="H1340" s="516"/>
      <c r="I1340" s="540"/>
      <c r="J1340" s="484"/>
      <c r="K1340" s="585"/>
    </row>
    <row r="1341" spans="2:11" s="478" customFormat="1" ht="13.5" customHeight="1">
      <c r="B1341" s="584"/>
      <c r="C1341" s="399"/>
      <c r="D1341" s="516"/>
      <c r="E1341" s="516"/>
      <c r="F1341" s="516"/>
      <c r="G1341" s="516"/>
      <c r="H1341" s="516"/>
      <c r="I1341" s="540"/>
      <c r="J1341" s="484"/>
      <c r="K1341" s="585"/>
    </row>
    <row r="1342" spans="2:11" s="478" customFormat="1" ht="13.5" customHeight="1">
      <c r="B1342" s="584" t="s">
        <v>57116</v>
      </c>
      <c r="C1342" s="399" t="s">
        <v>57103</v>
      </c>
      <c r="D1342" s="733" t="str">
        <f>ORÇAMENTO!D210</f>
        <v>LIXEIRA 50L COM SUPORTE E POSTE</v>
      </c>
      <c r="E1342" s="734"/>
      <c r="F1342" s="734"/>
      <c r="G1342" s="734"/>
      <c r="H1342" s="734"/>
      <c r="I1342" s="734"/>
      <c r="J1342" s="484" t="str">
        <f>ORÇAMENTO!E210</f>
        <v>UN</v>
      </c>
      <c r="K1342" s="585">
        <f>E1344</f>
        <v>2</v>
      </c>
    </row>
    <row r="1343" spans="2:11" s="478" customFormat="1" ht="13.5" customHeight="1">
      <c r="B1343" s="584"/>
      <c r="C1343" s="399"/>
      <c r="D1343" s="516"/>
      <c r="E1343" s="516" t="s">
        <v>74</v>
      </c>
      <c r="F1343" s="516"/>
      <c r="G1343" s="516"/>
      <c r="H1343" s="516"/>
      <c r="I1343" s="540"/>
      <c r="J1343" s="484"/>
      <c r="K1343" s="585"/>
    </row>
    <row r="1344" spans="2:11" s="478" customFormat="1" ht="13.5" customHeight="1">
      <c r="B1344" s="584"/>
      <c r="C1344" s="399"/>
      <c r="D1344" s="516"/>
      <c r="E1344" s="516">
        <v>2</v>
      </c>
      <c r="F1344" s="516"/>
      <c r="G1344" s="516"/>
      <c r="H1344" s="516"/>
      <c r="I1344" s="540"/>
      <c r="J1344" s="484"/>
      <c r="K1344" s="585"/>
    </row>
    <row r="1345" spans="2:11" s="478" customFormat="1" ht="13.5" customHeight="1">
      <c r="B1345" s="584"/>
      <c r="C1345" s="399"/>
      <c r="D1345" s="516"/>
      <c r="E1345" s="516"/>
      <c r="F1345" s="516"/>
      <c r="G1345" s="516"/>
      <c r="H1345" s="516"/>
      <c r="I1345" s="540"/>
      <c r="J1345" s="484"/>
      <c r="K1345" s="585"/>
    </row>
    <row r="1346" spans="2:11" s="478" customFormat="1" ht="13.5" customHeight="1">
      <c r="B1346" s="584" t="s">
        <v>57117</v>
      </c>
      <c r="C1346" s="399" t="s">
        <v>57105</v>
      </c>
      <c r="D1346" s="733" t="str">
        <f>ORÇAMENTO!D211</f>
        <v>CONJUNTO PARA COLETA SELETIVA COM 6 LIXEIRAS DE 50L E SUPORTE</v>
      </c>
      <c r="E1346" s="734"/>
      <c r="F1346" s="734"/>
      <c r="G1346" s="734"/>
      <c r="H1346" s="734"/>
      <c r="I1346" s="734"/>
      <c r="J1346" s="484" t="str">
        <f>ORÇAMENTO!E211</f>
        <v>UN</v>
      </c>
      <c r="K1346" s="585">
        <f>E1348</f>
        <v>2</v>
      </c>
    </row>
    <row r="1347" spans="2:11" s="478" customFormat="1" ht="13.5" customHeight="1">
      <c r="B1347" s="584"/>
      <c r="C1347" s="399"/>
      <c r="D1347" s="516"/>
      <c r="E1347" s="516" t="s">
        <v>74</v>
      </c>
      <c r="F1347" s="516"/>
      <c r="G1347" s="516"/>
      <c r="H1347" s="516"/>
      <c r="I1347" s="540"/>
      <c r="J1347" s="484"/>
      <c r="K1347" s="585"/>
    </row>
    <row r="1348" spans="2:11" s="478" customFormat="1" ht="13.5" customHeight="1">
      <c r="B1348" s="584"/>
      <c r="C1348" s="399"/>
      <c r="D1348" s="516"/>
      <c r="E1348" s="516">
        <v>2</v>
      </c>
      <c r="F1348" s="516"/>
      <c r="G1348" s="516"/>
      <c r="H1348" s="516"/>
      <c r="I1348" s="540"/>
      <c r="J1348" s="484"/>
      <c r="K1348" s="585"/>
    </row>
    <row r="1349" spans="2:11" s="478" customFormat="1" ht="13.5" customHeight="1">
      <c r="B1349" s="584"/>
      <c r="C1349" s="399"/>
      <c r="D1349" s="516"/>
      <c r="E1349" s="516"/>
      <c r="F1349" s="516"/>
      <c r="G1349" s="516"/>
      <c r="H1349" s="516"/>
      <c r="I1349" s="540"/>
      <c r="J1349" s="484"/>
      <c r="K1349" s="585"/>
    </row>
    <row r="1350" spans="2:11" s="478" customFormat="1" ht="13.5" customHeight="1">
      <c r="B1350" s="584"/>
      <c r="C1350" s="400"/>
      <c r="D1350" s="516"/>
      <c r="E1350" s="516"/>
      <c r="F1350" s="516"/>
      <c r="G1350" s="516"/>
      <c r="H1350" s="516"/>
      <c r="I1350" s="540"/>
      <c r="J1350" s="484"/>
      <c r="K1350" s="585"/>
    </row>
    <row r="1351" spans="2:11" ht="13.5" customHeight="1">
      <c r="B1351" s="698" t="s">
        <v>57137</v>
      </c>
      <c r="C1351" s="699"/>
      <c r="D1351" s="699"/>
      <c r="E1351" s="700"/>
      <c r="F1351" s="700"/>
      <c r="G1351" s="700"/>
      <c r="H1351" s="700"/>
      <c r="I1351" s="700"/>
      <c r="J1351" s="700"/>
      <c r="K1351" s="701"/>
    </row>
    <row r="1352" spans="2:11" ht="54.75" customHeight="1">
      <c r="B1352" s="584" t="s">
        <v>56067</v>
      </c>
      <c r="C1352" s="399" t="s">
        <v>10139</v>
      </c>
      <c r="D1352" s="697" t="str">
        <f>VLOOKUP(C1352,'EMOP 04-2022'!A:J,2,0)</f>
        <v>CONCRETO ARMADO,FCK=20MPA,INCLUINDO MATERIAIS PARA 1,00M3 DE CONCRETO(IMPORTADO DE USINA)ADENSADO E COLOCADO,14,00M2 DEAREA MOLDADA,FORMAS E ESCORAMENTO CONFORME ITENS 11.004.0022 E 11.004.0035,60KG DE ACO CA-50,INCLUSIVE MAO-DE-OBRA PARACORTE,DOBRAGEM,MONTAGEM E COLOCACAO NAS FORMAS</v>
      </c>
      <c r="E1352" s="697"/>
      <c r="F1352" s="697"/>
      <c r="G1352" s="697"/>
      <c r="H1352" s="697"/>
      <c r="I1352" s="697"/>
      <c r="J1352" s="452" t="str">
        <f>VLOOKUP(C1352,'EMOP 04-2022'!A:J,9,0)</f>
        <v>M3</v>
      </c>
      <c r="K1352" s="585">
        <f>G1362</f>
        <v>1.6</v>
      </c>
    </row>
    <row r="1353" spans="2:11" s="478" customFormat="1" ht="13.5" customHeight="1">
      <c r="B1353" s="584"/>
      <c r="C1353" s="399"/>
      <c r="D1353" s="508"/>
      <c r="E1353" s="508"/>
      <c r="F1353" s="508"/>
      <c r="G1353" s="508"/>
      <c r="H1353" s="508"/>
      <c r="I1353" s="508"/>
      <c r="J1353" s="452"/>
      <c r="K1353" s="585"/>
    </row>
    <row r="1354" spans="2:11" s="478" customFormat="1" ht="13.5" customHeight="1">
      <c r="B1354" s="584"/>
      <c r="C1354" s="494"/>
      <c r="D1354" s="516" t="s">
        <v>55936</v>
      </c>
      <c r="E1354" s="544" t="s">
        <v>55938</v>
      </c>
      <c r="F1354" s="544" t="s">
        <v>70</v>
      </c>
      <c r="G1354" s="516" t="s">
        <v>73</v>
      </c>
      <c r="H1354" s="544" t="s">
        <v>74</v>
      </c>
      <c r="I1354" s="471" t="s">
        <v>71</v>
      </c>
      <c r="J1354" s="452"/>
      <c r="K1354" s="585"/>
    </row>
    <row r="1355" spans="2:11" s="478" customFormat="1" ht="13.5" customHeight="1">
      <c r="B1355" s="584"/>
      <c r="C1355" s="494" t="s">
        <v>55980</v>
      </c>
      <c r="D1355" s="516" t="s">
        <v>55981</v>
      </c>
      <c r="E1355" s="544">
        <v>0.3</v>
      </c>
      <c r="F1355" s="544">
        <v>0.3</v>
      </c>
      <c r="G1355" s="516">
        <v>0.2</v>
      </c>
      <c r="H1355" s="544">
        <v>6</v>
      </c>
      <c r="I1355" s="471">
        <f>TRUNC(E1355*F1355*G1355*H1355,2)</f>
        <v>0.1</v>
      </c>
      <c r="J1355" s="452"/>
      <c r="K1355" s="585"/>
    </row>
    <row r="1356" spans="2:11" s="478" customFormat="1" ht="13.5" customHeight="1">
      <c r="B1356" s="584"/>
      <c r="C1356" s="494"/>
      <c r="D1356" s="516" t="s">
        <v>55936</v>
      </c>
      <c r="E1356" s="544" t="s">
        <v>55938</v>
      </c>
      <c r="F1356" s="544" t="s">
        <v>70</v>
      </c>
      <c r="G1356" s="516" t="s">
        <v>73</v>
      </c>
      <c r="H1356" s="544" t="s">
        <v>74</v>
      </c>
      <c r="I1356" s="471" t="s">
        <v>71</v>
      </c>
      <c r="J1356" s="452"/>
      <c r="K1356" s="585"/>
    </row>
    <row r="1357" spans="2:11" s="478" customFormat="1" ht="13.5" customHeight="1">
      <c r="B1357" s="584"/>
      <c r="C1357" s="494" t="s">
        <v>55982</v>
      </c>
      <c r="D1357" s="516" t="s">
        <v>55981</v>
      </c>
      <c r="E1357" s="544">
        <v>0.2</v>
      </c>
      <c r="F1357" s="544">
        <v>0.2</v>
      </c>
      <c r="G1357" s="516">
        <v>0.45</v>
      </c>
      <c r="H1357" s="544">
        <f>H1355</f>
        <v>6</v>
      </c>
      <c r="I1357" s="471">
        <f>TRUNC(E1357*F1357*G1357*H1357,2)</f>
        <v>0.1</v>
      </c>
      <c r="J1357" s="452"/>
      <c r="K1357" s="585"/>
    </row>
    <row r="1358" spans="2:11" s="478" customFormat="1" ht="13.5" customHeight="1">
      <c r="B1358" s="584"/>
      <c r="C1358" s="399"/>
      <c r="D1358" s="516" t="s">
        <v>55936</v>
      </c>
      <c r="E1358" s="544" t="s">
        <v>55938</v>
      </c>
      <c r="F1358" s="544" t="s">
        <v>70</v>
      </c>
      <c r="G1358" s="516" t="s">
        <v>73</v>
      </c>
      <c r="H1358" s="544" t="s">
        <v>74</v>
      </c>
      <c r="I1358" s="471" t="s">
        <v>71</v>
      </c>
      <c r="J1358" s="452"/>
      <c r="K1358" s="585"/>
    </row>
    <row r="1359" spans="2:11" s="478" customFormat="1" ht="13.5" customHeight="1">
      <c r="B1359" s="584"/>
      <c r="C1359" s="399" t="s">
        <v>57098</v>
      </c>
      <c r="D1359" s="516" t="s">
        <v>55981</v>
      </c>
      <c r="E1359" s="544">
        <v>0.2</v>
      </c>
      <c r="F1359" s="544">
        <v>0.2</v>
      </c>
      <c r="G1359" s="516">
        <v>2.5</v>
      </c>
      <c r="H1359" s="544">
        <f>H1357</f>
        <v>6</v>
      </c>
      <c r="I1359" s="471">
        <f>TRUNC(E1359*F1359*G1359*H1359,2)</f>
        <v>0.6</v>
      </c>
      <c r="J1359" s="452"/>
      <c r="K1359" s="585"/>
    </row>
    <row r="1360" spans="2:11" s="478" customFormat="1" ht="13.5" customHeight="1">
      <c r="B1360" s="584"/>
      <c r="C1360" s="399"/>
      <c r="D1360" s="508"/>
      <c r="E1360" s="508"/>
      <c r="F1360" s="508"/>
      <c r="G1360" s="508"/>
      <c r="H1360" s="508"/>
      <c r="I1360" s="508"/>
      <c r="J1360" s="452"/>
      <c r="K1360" s="585"/>
    </row>
    <row r="1361" spans="2:11" s="478" customFormat="1" ht="26.25" customHeight="1">
      <c r="B1361" s="584"/>
      <c r="C1361" s="399"/>
      <c r="D1361" s="508"/>
      <c r="E1361" s="508"/>
      <c r="F1361" s="534" t="s">
        <v>57099</v>
      </c>
      <c r="G1361" s="484" t="s">
        <v>71</v>
      </c>
      <c r="H1361" s="508"/>
      <c r="I1361" s="508"/>
      <c r="J1361" s="452"/>
      <c r="K1361" s="585"/>
    </row>
    <row r="1362" spans="2:11" s="478" customFormat="1" ht="13.5" customHeight="1">
      <c r="B1362" s="584"/>
      <c r="C1362" s="399"/>
      <c r="D1362" s="508"/>
      <c r="E1362" s="508"/>
      <c r="F1362" s="544">
        <v>2</v>
      </c>
      <c r="G1362" s="544">
        <f>F1362*(I1355+I1357+I1359)</f>
        <v>1.6</v>
      </c>
      <c r="H1362" s="508"/>
      <c r="I1362" s="508"/>
      <c r="J1362" s="452"/>
      <c r="K1362" s="585"/>
    </row>
    <row r="1363" spans="2:11" s="478" customFormat="1" ht="13.5" customHeight="1">
      <c r="B1363" s="584"/>
      <c r="C1363" s="399"/>
      <c r="D1363" s="508"/>
      <c r="E1363" s="508"/>
      <c r="F1363" s="508"/>
      <c r="G1363" s="508"/>
      <c r="H1363" s="508"/>
      <c r="I1363" s="508"/>
      <c r="J1363" s="452"/>
      <c r="K1363" s="585"/>
    </row>
    <row r="1364" spans="2:11" ht="23.25" customHeight="1">
      <c r="B1364" s="584" t="s">
        <v>56068</v>
      </c>
      <c r="C1364" s="399" t="s">
        <v>17342</v>
      </c>
      <c r="D1364" s="697" t="str">
        <f>VLOOKUP(C1364,'EMOP 04-2022'!A:J,2,0)</f>
        <v>TERCA DE MADEIRA APARELHADA,EM PECAS DE 3"X12",PARA COBERTURA DE QUALQUER TIPO.FORNECIMENTO E COLOCACAO</v>
      </c>
      <c r="E1364" s="697"/>
      <c r="F1364" s="697"/>
      <c r="G1364" s="697"/>
      <c r="H1364" s="697"/>
      <c r="I1364" s="697"/>
      <c r="J1364" s="452" t="str">
        <f>VLOOKUP(C1364,'EMOP 04-2022'!A:J,9,0)</f>
        <v>M</v>
      </c>
      <c r="K1364" s="585">
        <f>F1371</f>
        <v>24</v>
      </c>
    </row>
    <row r="1365" spans="2:11" s="478" customFormat="1" ht="13.5" customHeight="1">
      <c r="B1365" s="584"/>
      <c r="C1365" s="399"/>
      <c r="D1365" s="508"/>
      <c r="E1365" s="508"/>
      <c r="F1365" s="508"/>
      <c r="G1365" s="508"/>
      <c r="H1365" s="508"/>
      <c r="I1365" s="508"/>
      <c r="J1365" s="452"/>
      <c r="K1365" s="585"/>
    </row>
    <row r="1366" spans="2:11" s="478" customFormat="1" ht="13.5" customHeight="1">
      <c r="B1366" s="584"/>
      <c r="C1366" s="399"/>
      <c r="D1366" s="516" t="s">
        <v>55936</v>
      </c>
      <c r="E1366" s="516" t="s">
        <v>55938</v>
      </c>
      <c r="F1366" s="516" t="s">
        <v>74</v>
      </c>
      <c r="G1366" s="471" t="s">
        <v>71</v>
      </c>
      <c r="H1366" s="508"/>
      <c r="I1366" s="508"/>
      <c r="J1366" s="452"/>
      <c r="K1366" s="585"/>
    </row>
    <row r="1367" spans="2:11" s="478" customFormat="1" ht="13.5" customHeight="1">
      <c r="B1367" s="584"/>
      <c r="C1367" s="399"/>
      <c r="D1367" s="516" t="s">
        <v>55983</v>
      </c>
      <c r="E1367" s="516">
        <v>3</v>
      </c>
      <c r="F1367" s="516">
        <v>4</v>
      </c>
      <c r="G1367" s="471">
        <f>TRUNC(E1367*F1367,2)</f>
        <v>12</v>
      </c>
      <c r="H1367" s="508"/>
      <c r="I1367" s="508"/>
      <c r="J1367" s="452"/>
      <c r="K1367" s="585"/>
    </row>
    <row r="1368" spans="2:11" s="478" customFormat="1" ht="13.5" customHeight="1">
      <c r="B1368" s="584"/>
      <c r="C1368" s="399"/>
      <c r="D1368" s="508"/>
      <c r="E1368" s="508"/>
      <c r="F1368" s="508"/>
      <c r="G1368" s="508"/>
      <c r="H1368" s="508"/>
      <c r="I1368" s="508"/>
      <c r="J1368" s="452"/>
      <c r="K1368" s="585"/>
    </row>
    <row r="1369" spans="2:11" s="478" customFormat="1" ht="13.5" customHeight="1">
      <c r="B1369" s="584"/>
      <c r="C1369" s="399"/>
      <c r="D1369" s="508"/>
      <c r="E1369" s="508"/>
      <c r="F1369" s="508"/>
      <c r="G1369" s="508"/>
      <c r="H1369" s="508"/>
      <c r="I1369" s="508"/>
      <c r="J1369" s="452"/>
      <c r="K1369" s="585"/>
    </row>
    <row r="1370" spans="2:11" s="478" customFormat="1" ht="29.25" customHeight="1">
      <c r="B1370" s="584"/>
      <c r="C1370" s="399"/>
      <c r="D1370" s="508"/>
      <c r="E1370" s="534" t="s">
        <v>57099</v>
      </c>
      <c r="F1370" s="484" t="s">
        <v>71</v>
      </c>
      <c r="G1370" s="508"/>
      <c r="H1370" s="508"/>
      <c r="I1370" s="508"/>
      <c r="J1370" s="452"/>
      <c r="K1370" s="585"/>
    </row>
    <row r="1371" spans="2:11" s="478" customFormat="1" ht="13.5" customHeight="1">
      <c r="B1371" s="584"/>
      <c r="C1371" s="399"/>
      <c r="D1371" s="508"/>
      <c r="E1371" s="544">
        <v>2</v>
      </c>
      <c r="F1371" s="544">
        <f>E1371*G1367</f>
        <v>24</v>
      </c>
      <c r="G1371" s="508"/>
      <c r="H1371" s="508"/>
      <c r="I1371" s="508"/>
      <c r="J1371" s="452"/>
      <c r="K1371" s="585"/>
    </row>
    <row r="1372" spans="2:11" s="478" customFormat="1" ht="13.5" customHeight="1">
      <c r="B1372" s="584"/>
      <c r="C1372" s="399"/>
      <c r="D1372" s="508"/>
      <c r="E1372" s="508"/>
      <c r="F1372" s="508"/>
      <c r="G1372" s="508"/>
      <c r="H1372" s="508"/>
      <c r="I1372" s="508"/>
      <c r="J1372" s="452"/>
      <c r="K1372" s="585"/>
    </row>
    <row r="1373" spans="2:11" ht="29.25" customHeight="1">
      <c r="B1373" s="584" t="s">
        <v>56069</v>
      </c>
      <c r="C1373" s="399" t="s">
        <v>17326</v>
      </c>
      <c r="D1373" s="697" t="str">
        <f>VLOOKUP(C1373,'EMOP 04-2022'!A:J,2,0)</f>
        <v>TERCA DE MADEIRA APARELHADA,EM PECAS DE 3"X3",PARA COBERTURA DE QUALQUER TIPO.FORNECIMENTO E COLOCACAO</v>
      </c>
      <c r="E1373" s="697"/>
      <c r="F1373" s="697"/>
      <c r="G1373" s="697"/>
      <c r="H1373" s="697"/>
      <c r="I1373" s="697"/>
      <c r="J1373" s="452" t="str">
        <f>VLOOKUP(C1373,'EMOP 04-2022'!A:J,9,0)</f>
        <v>M</v>
      </c>
      <c r="K1373" s="585">
        <f>F1379</f>
        <v>84</v>
      </c>
    </row>
    <row r="1374" spans="2:11" ht="13.5" customHeight="1">
      <c r="B1374" s="584"/>
      <c r="C1374" s="399"/>
      <c r="D1374" s="534"/>
      <c r="E1374" s="516"/>
      <c r="F1374" s="516"/>
      <c r="G1374" s="471"/>
      <c r="H1374" s="516"/>
      <c r="I1374" s="540"/>
      <c r="J1374" s="484"/>
      <c r="K1374" s="585"/>
    </row>
    <row r="1375" spans="2:11" ht="13.5" customHeight="1">
      <c r="B1375" s="584"/>
      <c r="C1375" s="400"/>
      <c r="D1375" s="516" t="s">
        <v>55936</v>
      </c>
      <c r="E1375" s="516" t="s">
        <v>55938</v>
      </c>
      <c r="F1375" s="516" t="s">
        <v>74</v>
      </c>
      <c r="G1375" s="471" t="s">
        <v>71</v>
      </c>
      <c r="H1375" s="516"/>
      <c r="I1375" s="540"/>
      <c r="J1375" s="484"/>
      <c r="K1375" s="585"/>
    </row>
    <row r="1376" spans="2:11" ht="13.5" customHeight="1">
      <c r="B1376" s="584"/>
      <c r="C1376" s="400"/>
      <c r="D1376" s="516" t="s">
        <v>55984</v>
      </c>
      <c r="E1376" s="516">
        <v>3</v>
      </c>
      <c r="F1376" s="516">
        <v>14</v>
      </c>
      <c r="G1376" s="471">
        <f>TRUNC(E1376*F1376,2)</f>
        <v>42</v>
      </c>
      <c r="H1376" s="534"/>
      <c r="I1376" s="534"/>
      <c r="J1376" s="484"/>
      <c r="K1376" s="585"/>
    </row>
    <row r="1377" spans="2:11" ht="13.5" customHeight="1">
      <c r="B1377" s="584"/>
      <c r="C1377" s="400"/>
      <c r="D1377" s="534"/>
      <c r="E1377" s="534"/>
      <c r="F1377" s="534"/>
      <c r="G1377" s="534"/>
      <c r="H1377" s="534"/>
      <c r="I1377" s="534"/>
      <c r="J1377" s="484"/>
      <c r="K1377" s="585"/>
    </row>
    <row r="1378" spans="2:11" s="478" customFormat="1" ht="27.75" customHeight="1">
      <c r="B1378" s="584"/>
      <c r="C1378" s="400"/>
      <c r="D1378" s="534"/>
      <c r="E1378" s="534" t="s">
        <v>57099</v>
      </c>
      <c r="F1378" s="484" t="s">
        <v>71</v>
      </c>
      <c r="G1378" s="534"/>
      <c r="H1378" s="534"/>
      <c r="I1378" s="534"/>
      <c r="J1378" s="484"/>
      <c r="K1378" s="585"/>
    </row>
    <row r="1379" spans="2:11" s="478" customFormat="1" ht="13.5" customHeight="1">
      <c r="B1379" s="584"/>
      <c r="C1379" s="400"/>
      <c r="D1379" s="534"/>
      <c r="E1379" s="544">
        <v>2</v>
      </c>
      <c r="F1379" s="544">
        <f>E1379*G1376</f>
        <v>84</v>
      </c>
      <c r="G1379" s="534"/>
      <c r="H1379" s="534"/>
      <c r="I1379" s="534"/>
      <c r="J1379" s="484"/>
      <c r="K1379" s="585"/>
    </row>
    <row r="1380" spans="2:11" s="478" customFormat="1" ht="13.5" customHeight="1">
      <c r="B1380" s="584"/>
      <c r="C1380" s="400"/>
      <c r="D1380" s="534"/>
      <c r="E1380" s="534"/>
      <c r="F1380" s="534"/>
      <c r="G1380" s="534"/>
      <c r="H1380" s="534"/>
      <c r="I1380" s="534"/>
      <c r="J1380" s="484"/>
      <c r="K1380" s="585"/>
    </row>
    <row r="1381" spans="2:11" ht="13.5" customHeight="1">
      <c r="B1381" s="698" t="s">
        <v>62788</v>
      </c>
      <c r="C1381" s="699"/>
      <c r="D1381" s="699"/>
      <c r="E1381" s="700"/>
      <c r="F1381" s="700"/>
      <c r="G1381" s="700"/>
      <c r="H1381" s="700"/>
      <c r="I1381" s="700"/>
      <c r="J1381" s="700"/>
      <c r="K1381" s="701"/>
    </row>
    <row r="1382" spans="2:11" ht="26.25" customHeight="1">
      <c r="B1382" s="584" t="s">
        <v>57138</v>
      </c>
      <c r="C1382" s="399" t="s">
        <v>8667</v>
      </c>
      <c r="D1382" s="697" t="str">
        <f>VLOOKUP(C1382,'EMOP 04-2022'!A:J,2,0)</f>
        <v>IMPRIMACAO DE BASE DE PAVIMENTACAO,DE ACORDO COM AS "INSTRUCOES PARA EXECUCAO",DO DER-RJ</v>
      </c>
      <c r="E1382" s="697"/>
      <c r="F1382" s="697"/>
      <c r="G1382" s="697"/>
      <c r="H1382" s="697"/>
      <c r="I1382" s="697"/>
      <c r="J1382" s="452" t="str">
        <f>VLOOKUP(C1382,'EMOP 04-2022'!A:J,9,0)</f>
        <v>M2</v>
      </c>
      <c r="K1382" s="585">
        <f>D1384</f>
        <v>3165</v>
      </c>
    </row>
    <row r="1383" spans="2:11" s="478" customFormat="1" ht="13.5" customHeight="1">
      <c r="B1383" s="584"/>
      <c r="C1383" s="399"/>
      <c r="D1383" s="540" t="s">
        <v>75</v>
      </c>
      <c r="E1383" s="534"/>
      <c r="F1383" s="534"/>
      <c r="G1383" s="534"/>
      <c r="H1383" s="534"/>
      <c r="I1383" s="534"/>
      <c r="J1383" s="452"/>
      <c r="K1383" s="585"/>
    </row>
    <row r="1384" spans="2:11" s="478" customFormat="1" ht="13.5" customHeight="1">
      <c r="B1384" s="584"/>
      <c r="C1384" s="399"/>
      <c r="D1384" s="516">
        <v>3165</v>
      </c>
      <c r="E1384" s="534"/>
      <c r="F1384" s="534"/>
      <c r="G1384" s="534"/>
      <c r="H1384" s="534"/>
      <c r="I1384" s="534"/>
      <c r="J1384" s="452"/>
      <c r="K1384" s="585"/>
    </row>
    <row r="1385" spans="2:11" s="478" customFormat="1" ht="13.5" customHeight="1">
      <c r="B1385" s="584"/>
      <c r="C1385" s="399"/>
      <c r="D1385" s="534"/>
      <c r="E1385" s="534"/>
      <c r="F1385" s="534"/>
      <c r="G1385" s="534"/>
      <c r="H1385" s="534"/>
      <c r="I1385" s="534"/>
      <c r="J1385" s="452"/>
      <c r="K1385" s="585"/>
    </row>
    <row r="1386" spans="2:11" ht="57.75" customHeight="1">
      <c r="B1386" s="584" t="s">
        <v>57139</v>
      </c>
      <c r="C1386" s="399" t="s">
        <v>8559</v>
      </c>
      <c r="D1386" s="697" t="str">
        <f>VLOOKUP(C1386,'EMOP 04-2022'!A:J,2,0)</f>
        <v>REVESTIMENTO DE CONCRETO BETUMINOSO USINADO A QUENTE,COM 8CM DE ESPESSURA,EXECUTADO EM 2 CAMADAS,SENDO A INFERIOR DE LIGACAO("BINDER"),COM 4CM DE ESPESSURA E A SUPERIOR DE ROLAMENTO,DE ACORDO COM AS "INSTRUCOES PARA EXECUCAO",DO DER-RJ,EXCLUSIVE TRANSPORTE DA USINA PARA A PISTA</v>
      </c>
      <c r="E1386" s="697"/>
      <c r="F1386" s="697"/>
      <c r="G1386" s="697"/>
      <c r="H1386" s="697"/>
      <c r="I1386" s="697"/>
      <c r="J1386" s="452" t="str">
        <f>VLOOKUP(C1386,'EMOP 04-2022'!A:J,9,0)</f>
        <v>M2</v>
      </c>
      <c r="K1386" s="585">
        <f>D1389</f>
        <v>3165</v>
      </c>
    </row>
    <row r="1387" spans="2:11" ht="13.5" customHeight="1">
      <c r="B1387" s="584"/>
      <c r="C1387" s="399"/>
      <c r="D1387" s="534"/>
      <c r="E1387" s="534"/>
      <c r="F1387" s="534"/>
      <c r="G1387" s="534"/>
      <c r="H1387" s="534"/>
      <c r="I1387" s="534"/>
      <c r="J1387" s="484"/>
      <c r="K1387" s="585"/>
    </row>
    <row r="1388" spans="2:11" ht="13.5" customHeight="1">
      <c r="B1388" s="598"/>
      <c r="C1388" s="502"/>
      <c r="D1388" s="540" t="s">
        <v>75</v>
      </c>
      <c r="E1388" s="53"/>
      <c r="F1388" s="53"/>
      <c r="G1388" s="53"/>
      <c r="H1388" s="53"/>
      <c r="I1388" s="53"/>
      <c r="J1388" s="53"/>
      <c r="K1388" s="599"/>
    </row>
    <row r="1389" spans="2:11" ht="13.5" customHeight="1">
      <c r="B1389" s="582"/>
      <c r="C1389" s="399"/>
      <c r="D1389" s="544">
        <f>D1384</f>
        <v>3165</v>
      </c>
      <c r="E1389" s="478"/>
      <c r="F1389" s="478"/>
      <c r="G1389" s="478"/>
      <c r="H1389" s="478"/>
      <c r="I1389" s="478"/>
      <c r="J1389" s="484"/>
      <c r="K1389" s="585"/>
    </row>
    <row r="1390" spans="2:11" ht="13.5" customHeight="1">
      <c r="B1390" s="584"/>
      <c r="C1390" s="478"/>
      <c r="D1390" s="544"/>
      <c r="E1390" s="544"/>
      <c r="F1390" s="544"/>
      <c r="G1390" s="544"/>
      <c r="H1390" s="544"/>
      <c r="I1390" s="544"/>
      <c r="J1390" s="544"/>
      <c r="K1390" s="585"/>
    </row>
    <row r="1391" spans="2:11" s="478" customFormat="1" ht="42.75" customHeight="1">
      <c r="B1391" s="584" t="s">
        <v>62787</v>
      </c>
      <c r="C1391" s="399" t="s">
        <v>62792</v>
      </c>
      <c r="D1391" s="734" t="s">
        <v>62791</v>
      </c>
      <c r="E1391" s="734"/>
      <c r="F1391" s="734"/>
      <c r="G1391" s="734"/>
      <c r="H1391" s="734"/>
      <c r="I1391" s="734"/>
      <c r="J1391" s="452" t="s">
        <v>13</v>
      </c>
      <c r="K1391" s="585">
        <f>H1394+H1397+H1400</f>
        <v>2.14</v>
      </c>
    </row>
    <row r="1392" spans="2:11" s="478" customFormat="1" ht="13.5" customHeight="1">
      <c r="B1392" s="584"/>
      <c r="D1392" s="544"/>
      <c r="E1392" s="544"/>
      <c r="F1392" s="544"/>
      <c r="G1392" s="544"/>
      <c r="H1392" s="544"/>
      <c r="I1392" s="544"/>
      <c r="J1392" s="544"/>
      <c r="K1392" s="585"/>
    </row>
    <row r="1393" spans="2:11" s="478" customFormat="1" ht="13.5" customHeight="1">
      <c r="B1393" s="584"/>
      <c r="D1393" s="529"/>
      <c r="E1393" s="530"/>
      <c r="F1393" s="67" t="s">
        <v>62789</v>
      </c>
      <c r="G1393" s="67" t="s">
        <v>74</v>
      </c>
      <c r="H1393" s="372" t="s">
        <v>71</v>
      </c>
      <c r="I1393" s="544"/>
      <c r="J1393" s="544"/>
      <c r="K1393" s="585"/>
    </row>
    <row r="1394" spans="2:11" s="478" customFormat="1" ht="13.5" customHeight="1">
      <c r="B1394" s="584"/>
      <c r="D1394" s="529"/>
      <c r="E1394" s="79" t="s">
        <v>62793</v>
      </c>
      <c r="F1394" s="67">
        <v>0.4</v>
      </c>
      <c r="G1394" s="67">
        <v>2</v>
      </c>
      <c r="H1394" s="67">
        <f>TRUNC((3.14159265358979*F1394^2)*G1394,2)</f>
        <v>1</v>
      </c>
      <c r="I1394" s="544"/>
      <c r="J1394" s="544"/>
      <c r="K1394" s="585"/>
    </row>
    <row r="1395" spans="2:11" s="478" customFormat="1" ht="13.5" customHeight="1">
      <c r="B1395" s="584"/>
      <c r="D1395" s="529"/>
      <c r="E1395" s="531"/>
      <c r="F1395" s="67"/>
      <c r="G1395" s="67"/>
      <c r="H1395" s="67"/>
      <c r="I1395" s="544"/>
      <c r="J1395" s="544"/>
      <c r="K1395" s="585"/>
    </row>
    <row r="1396" spans="2:11" s="478" customFormat="1" ht="13.5" customHeight="1">
      <c r="B1396" s="584"/>
      <c r="D1396" s="529"/>
      <c r="E1396" s="531"/>
      <c r="F1396" s="67" t="s">
        <v>62790</v>
      </c>
      <c r="G1396" s="67" t="s">
        <v>74</v>
      </c>
      <c r="H1396" s="372" t="s">
        <v>71</v>
      </c>
      <c r="I1396" s="544"/>
      <c r="J1396" s="544"/>
      <c r="K1396" s="585"/>
    </row>
    <row r="1397" spans="2:11" s="478" customFormat="1" ht="13.5" customHeight="1">
      <c r="B1397" s="584"/>
      <c r="D1397" s="529"/>
      <c r="E1397" s="79" t="s">
        <v>62794</v>
      </c>
      <c r="F1397" s="67">
        <v>0.25</v>
      </c>
      <c r="G1397" s="67">
        <v>2</v>
      </c>
      <c r="H1397" s="67">
        <f>TRUNC(2*(F1397^2)*((2^(1/2))+1)*G1397,2)</f>
        <v>0.6</v>
      </c>
      <c r="I1397" s="544"/>
      <c r="J1397" s="544"/>
      <c r="K1397" s="585"/>
    </row>
    <row r="1398" spans="2:11" s="478" customFormat="1" ht="13.5" customHeight="1">
      <c r="B1398" s="584"/>
      <c r="D1398" s="531"/>
      <c r="E1398" s="67"/>
      <c r="F1398" s="67"/>
      <c r="G1398" s="67"/>
      <c r="I1398" s="544"/>
      <c r="J1398" s="544"/>
      <c r="K1398" s="585"/>
    </row>
    <row r="1399" spans="2:11" s="478" customFormat="1" ht="13.5" customHeight="1">
      <c r="B1399" s="584"/>
      <c r="D1399" s="544"/>
      <c r="E1399" s="79" t="s">
        <v>62795</v>
      </c>
      <c r="F1399" s="544" t="s">
        <v>75</v>
      </c>
      <c r="G1399" s="67" t="s">
        <v>74</v>
      </c>
      <c r="H1399" s="372" t="s">
        <v>71</v>
      </c>
      <c r="I1399" s="544"/>
      <c r="J1399" s="544"/>
      <c r="K1399" s="585"/>
    </row>
    <row r="1400" spans="2:11" s="478" customFormat="1" ht="13.5" customHeight="1">
      <c r="B1400" s="584"/>
      <c r="D1400" s="544"/>
      <c r="E1400" s="544"/>
      <c r="F1400" s="544">
        <v>0.15</v>
      </c>
      <c r="G1400" s="67">
        <v>5</v>
      </c>
      <c r="H1400" s="67">
        <f>TRUNC(2*(F1400^2)*((2^(1/2))+1)*G1400,2)</f>
        <v>0.54</v>
      </c>
      <c r="I1400" s="544"/>
      <c r="J1400" s="544"/>
      <c r="K1400" s="585"/>
    </row>
    <row r="1401" spans="2:11" s="478" customFormat="1" ht="13.5" customHeight="1">
      <c r="B1401" s="584"/>
      <c r="D1401" s="544"/>
      <c r="E1401" s="544"/>
      <c r="F1401" s="544"/>
      <c r="G1401" s="544"/>
      <c r="H1401" s="544"/>
      <c r="I1401" s="544"/>
      <c r="J1401" s="544"/>
      <c r="K1401" s="585"/>
    </row>
    <row r="1402" spans="2:11" s="478" customFormat="1" ht="33" customHeight="1">
      <c r="B1402" s="584" t="s">
        <v>62796</v>
      </c>
      <c r="C1402" s="399" t="s">
        <v>3571</v>
      </c>
      <c r="D1402" s="697" t="str">
        <f>VLOOKUP(C1402,'EMOP 04-2022'!A:J,2,0)</f>
        <v>SINALIZACAO HORIZONTAL,MECANICA,COM TINTA TERMOPLASTICA A BASE DE RESINAS NATURAIS E/OU SINTETICAS,EM VIAS URBANAS,APLICADA POR EXTRUSAO,CONFORME ABNT NBR 12935,13132 E NORMA DNIT100/2018-ES.</v>
      </c>
      <c r="E1402" s="697"/>
      <c r="F1402" s="697"/>
      <c r="G1402" s="697"/>
      <c r="H1402" s="697"/>
      <c r="I1402" s="697"/>
      <c r="J1402" s="452" t="str">
        <f>VLOOKUP(C1402,'EMOP 04-2022'!A:J,9,0)</f>
        <v>M2</v>
      </c>
      <c r="K1402" s="585">
        <f>G1407</f>
        <v>19.899999999999999</v>
      </c>
    </row>
    <row r="1403" spans="2:11" s="478" customFormat="1" ht="13.5" customHeight="1">
      <c r="B1403" s="584"/>
      <c r="D1403" s="544"/>
      <c r="E1403" s="544"/>
      <c r="F1403" s="544"/>
      <c r="G1403" s="544"/>
      <c r="H1403" s="544"/>
      <c r="I1403" s="544"/>
      <c r="J1403" s="544"/>
      <c r="K1403" s="585"/>
    </row>
    <row r="1404" spans="2:11" s="478" customFormat="1" ht="13.5" customHeight="1">
      <c r="B1404" s="584"/>
      <c r="D1404" s="735" t="s">
        <v>62797</v>
      </c>
      <c r="E1404" s="735"/>
      <c r="F1404" s="735"/>
      <c r="G1404" s="735"/>
      <c r="H1404" s="544"/>
      <c r="I1404" s="544"/>
      <c r="J1404" s="544"/>
      <c r="K1404" s="585"/>
    </row>
    <row r="1405" spans="2:11" s="478" customFormat="1" ht="13.5" customHeight="1">
      <c r="B1405" s="584"/>
      <c r="D1405" s="539"/>
      <c r="E1405" s="539"/>
      <c r="F1405" s="539"/>
      <c r="G1405" s="539"/>
      <c r="H1405" s="544"/>
      <c r="I1405" s="544"/>
      <c r="J1405" s="544"/>
      <c r="K1405" s="585"/>
    </row>
    <row r="1406" spans="2:11" s="478" customFormat="1" ht="13.5" customHeight="1">
      <c r="B1406" s="587"/>
      <c r="D1406" s="539" t="s">
        <v>62798</v>
      </c>
      <c r="E1406" s="539" t="s">
        <v>69</v>
      </c>
      <c r="F1406" s="539" t="s">
        <v>70</v>
      </c>
      <c r="G1406" s="372" t="s">
        <v>71</v>
      </c>
      <c r="H1406" s="544"/>
      <c r="I1406" s="544"/>
      <c r="J1406" s="544"/>
      <c r="K1406" s="585"/>
    </row>
    <row r="1407" spans="2:11" s="478" customFormat="1" ht="13.5" customHeight="1">
      <c r="B1407" s="587"/>
      <c r="D1407" s="388" t="s">
        <v>62799</v>
      </c>
      <c r="E1407" s="67">
        <v>199</v>
      </c>
      <c r="F1407" s="67">
        <v>0.1</v>
      </c>
      <c r="G1407" s="67">
        <f>TRUNC(E1407*F1407,2)</f>
        <v>19.899999999999999</v>
      </c>
      <c r="H1407" s="544"/>
      <c r="I1407" s="544"/>
      <c r="J1407" s="544"/>
      <c r="K1407" s="585"/>
    </row>
    <row r="1408" spans="2:11" s="478" customFormat="1" ht="13.5" customHeight="1">
      <c r="B1408" s="587"/>
      <c r="D1408" s="388"/>
      <c r="E1408" s="67"/>
      <c r="F1408" s="67"/>
      <c r="G1408" s="67"/>
      <c r="H1408" s="544"/>
      <c r="I1408" s="544"/>
      <c r="J1408" s="544"/>
      <c r="K1408" s="585"/>
    </row>
    <row r="1409" spans="2:11" ht="13.5" customHeight="1">
      <c r="B1409" s="698" t="s">
        <v>57140</v>
      </c>
      <c r="C1409" s="699"/>
      <c r="D1409" s="699"/>
      <c r="E1409" s="700"/>
      <c r="F1409" s="700"/>
      <c r="G1409" s="700"/>
      <c r="H1409" s="700"/>
      <c r="I1409" s="700"/>
      <c r="J1409" s="700"/>
      <c r="K1409" s="701"/>
    </row>
    <row r="1410" spans="2:11" ht="34.5" customHeight="1">
      <c r="B1410" s="587" t="s">
        <v>55619</v>
      </c>
      <c r="C1410" s="397" t="str">
        <f>ORÇAMENTO!C225</f>
        <v>17.018.0110-0</v>
      </c>
      <c r="D1410" s="697" t="str">
        <f>VLOOKUP(C1410,'EMOP 04-2022'!A:J,2,0)</f>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E1410" s="697"/>
      <c r="F1410" s="697"/>
      <c r="G1410" s="697"/>
      <c r="H1410" s="697"/>
      <c r="I1410" s="697"/>
      <c r="J1410" s="452" t="str">
        <f>VLOOKUP(C1410,'EMOP 04-2022'!A:J,9,0)</f>
        <v>M2</v>
      </c>
      <c r="K1410" s="585">
        <f>I1427+E1445</f>
        <v>1522.8090000000002</v>
      </c>
    </row>
    <row r="1411" spans="2:11" s="478" customFormat="1" ht="11.25" customHeight="1">
      <c r="B1411" s="587"/>
      <c r="C1411" s="399"/>
      <c r="D1411" s="484" t="s">
        <v>55936</v>
      </c>
      <c r="E1411" s="484" t="s">
        <v>55938</v>
      </c>
      <c r="F1411" s="484" t="s">
        <v>73</v>
      </c>
      <c r="G1411" s="484" t="s">
        <v>75</v>
      </c>
      <c r="H1411" s="484" t="s">
        <v>55968</v>
      </c>
      <c r="I1411" s="484" t="s">
        <v>71</v>
      </c>
      <c r="K1411" s="585"/>
    </row>
    <row r="1412" spans="2:11" s="478" customFormat="1" ht="11.25" customHeight="1">
      <c r="B1412" s="587"/>
      <c r="C1412" s="399"/>
      <c r="D1412" s="79" t="s">
        <v>55967</v>
      </c>
      <c r="E1412" s="544">
        <v>153</v>
      </c>
      <c r="F1412" s="544">
        <v>3</v>
      </c>
      <c r="G1412" s="544">
        <f>E1412*F1412</f>
        <v>459</v>
      </c>
      <c r="H1412" s="544">
        <v>39.9</v>
      </c>
      <c r="I1412" s="544">
        <f t="shared" ref="I1412:I1426" si="23">G1412-H1412</f>
        <v>419.1</v>
      </c>
      <c r="K1412" s="585"/>
    </row>
    <row r="1413" spans="2:11" s="478" customFormat="1" ht="11.25" customHeight="1">
      <c r="B1413" s="587"/>
      <c r="C1413" s="399"/>
      <c r="D1413" s="79" t="s">
        <v>55954</v>
      </c>
      <c r="E1413" s="544">
        <v>17.899999999999999</v>
      </c>
      <c r="F1413" s="544">
        <v>2.85</v>
      </c>
      <c r="G1413" s="544">
        <f t="shared" ref="G1413:G1426" si="24">E1413*F1413</f>
        <v>51.015000000000001</v>
      </c>
      <c r="H1413" s="544">
        <v>4.5</v>
      </c>
      <c r="I1413" s="544">
        <f t="shared" si="23"/>
        <v>46.515000000000001</v>
      </c>
      <c r="K1413" s="585"/>
    </row>
    <row r="1414" spans="2:11" s="478" customFormat="1" ht="11.25" customHeight="1">
      <c r="B1414" s="587"/>
      <c r="C1414" s="399"/>
      <c r="D1414" s="79" t="s">
        <v>55955</v>
      </c>
      <c r="E1414" s="544">
        <v>16.8</v>
      </c>
      <c r="F1414" s="544">
        <v>2.85</v>
      </c>
      <c r="G1414" s="544">
        <f t="shared" si="24"/>
        <v>47.88</v>
      </c>
      <c r="H1414" s="544">
        <v>2.6</v>
      </c>
      <c r="I1414" s="544">
        <f t="shared" si="23"/>
        <v>45.28</v>
      </c>
      <c r="K1414" s="585"/>
    </row>
    <row r="1415" spans="2:11" s="478" customFormat="1" ht="11.25" customHeight="1">
      <c r="B1415" s="587"/>
      <c r="C1415" s="399"/>
      <c r="D1415" s="79" t="s">
        <v>55956</v>
      </c>
      <c r="E1415" s="544">
        <v>15.58</v>
      </c>
      <c r="F1415" s="544">
        <v>1.65</v>
      </c>
      <c r="G1415" s="544">
        <f t="shared" si="24"/>
        <v>25.706999999999997</v>
      </c>
      <c r="H1415" s="544">
        <v>3.36</v>
      </c>
      <c r="I1415" s="544">
        <f t="shared" si="23"/>
        <v>22.346999999999998</v>
      </c>
      <c r="K1415" s="585"/>
    </row>
    <row r="1416" spans="2:11" s="478" customFormat="1" ht="11.25" customHeight="1">
      <c r="B1416" s="587"/>
      <c r="C1416" s="399"/>
      <c r="D1416" s="79" t="s">
        <v>55957</v>
      </c>
      <c r="E1416" s="544">
        <v>37.700000000000003</v>
      </c>
      <c r="F1416" s="544">
        <v>1.65</v>
      </c>
      <c r="G1416" s="544">
        <f t="shared" si="24"/>
        <v>62.204999999999998</v>
      </c>
      <c r="H1416" s="544">
        <v>6.6</v>
      </c>
      <c r="I1416" s="544">
        <f t="shared" si="23"/>
        <v>55.604999999999997</v>
      </c>
      <c r="K1416" s="585"/>
    </row>
    <row r="1417" spans="2:11" s="478" customFormat="1" ht="11.25" customHeight="1">
      <c r="B1417" s="587"/>
      <c r="C1417" s="399"/>
      <c r="D1417" s="79" t="s">
        <v>55958</v>
      </c>
      <c r="E1417" s="544">
        <v>19.350000000000001</v>
      </c>
      <c r="F1417" s="544">
        <v>1.65</v>
      </c>
      <c r="G1417" s="544">
        <f t="shared" si="24"/>
        <v>31.927500000000002</v>
      </c>
      <c r="H1417" s="544">
        <v>2.4</v>
      </c>
      <c r="I1417" s="544">
        <f t="shared" si="23"/>
        <v>29.527500000000003</v>
      </c>
      <c r="K1417" s="585"/>
    </row>
    <row r="1418" spans="2:11" s="478" customFormat="1" ht="11.25" customHeight="1">
      <c r="B1418" s="587"/>
      <c r="C1418" s="399"/>
      <c r="D1418" s="79" t="s">
        <v>55959</v>
      </c>
      <c r="E1418" s="544">
        <v>19.350000000000001</v>
      </c>
      <c r="F1418" s="544">
        <v>1.65</v>
      </c>
      <c r="G1418" s="544">
        <f t="shared" si="24"/>
        <v>31.927500000000002</v>
      </c>
      <c r="H1418" s="544">
        <v>2.4</v>
      </c>
      <c r="I1418" s="544">
        <f t="shared" si="23"/>
        <v>29.527500000000003</v>
      </c>
      <c r="K1418" s="585"/>
    </row>
    <row r="1419" spans="2:11" s="478" customFormat="1" ht="11.25" customHeight="1">
      <c r="B1419" s="587"/>
      <c r="C1419" s="399"/>
      <c r="D1419" s="79" t="s">
        <v>55960</v>
      </c>
      <c r="E1419" s="544">
        <v>37.700000000000003</v>
      </c>
      <c r="F1419" s="544">
        <v>1.65</v>
      </c>
      <c r="G1419" s="544">
        <f t="shared" si="24"/>
        <v>62.204999999999998</v>
      </c>
      <c r="H1419" s="544">
        <v>6.6</v>
      </c>
      <c r="I1419" s="544">
        <f t="shared" si="23"/>
        <v>55.604999999999997</v>
      </c>
      <c r="K1419" s="585"/>
    </row>
    <row r="1420" spans="2:11" s="478" customFormat="1" ht="11.25" customHeight="1">
      <c r="B1420" s="587"/>
      <c r="C1420" s="399"/>
      <c r="D1420" s="79" t="s">
        <v>55961</v>
      </c>
      <c r="E1420" s="544">
        <v>14</v>
      </c>
      <c r="F1420" s="544">
        <v>2.85</v>
      </c>
      <c r="G1420" s="544">
        <f t="shared" si="24"/>
        <v>39.9</v>
      </c>
      <c r="H1420" s="544">
        <v>2.2999999999999998</v>
      </c>
      <c r="I1420" s="544">
        <f t="shared" si="23"/>
        <v>37.6</v>
      </c>
      <c r="K1420" s="585"/>
    </row>
    <row r="1421" spans="2:11" s="478" customFormat="1" ht="11.25" customHeight="1">
      <c r="B1421" s="587"/>
      <c r="C1421" s="399"/>
      <c r="D1421" s="79" t="s">
        <v>55962</v>
      </c>
      <c r="E1421" s="544">
        <v>26.56</v>
      </c>
      <c r="F1421" s="544">
        <v>2.85</v>
      </c>
      <c r="G1421" s="544">
        <f t="shared" si="24"/>
        <v>75.695999999999998</v>
      </c>
      <c r="H1421" s="544">
        <v>6</v>
      </c>
      <c r="I1421" s="544">
        <f t="shared" si="23"/>
        <v>69.695999999999998</v>
      </c>
      <c r="K1421" s="585"/>
    </row>
    <row r="1422" spans="2:11" s="478" customFormat="1" ht="11.25" customHeight="1">
      <c r="B1422" s="587"/>
      <c r="C1422" s="399"/>
      <c r="D1422" s="79" t="s">
        <v>55963</v>
      </c>
      <c r="E1422" s="544">
        <v>10.72</v>
      </c>
      <c r="F1422" s="544">
        <v>1.65</v>
      </c>
      <c r="G1422" s="544">
        <f t="shared" si="24"/>
        <v>17.687999999999999</v>
      </c>
      <c r="H1422" s="544">
        <v>2.7</v>
      </c>
      <c r="I1422" s="544">
        <f t="shared" si="23"/>
        <v>14.988</v>
      </c>
      <c r="K1422" s="585"/>
    </row>
    <row r="1423" spans="2:11" s="478" customFormat="1" ht="11.25" customHeight="1">
      <c r="B1423" s="587"/>
      <c r="C1423" s="399"/>
      <c r="D1423" s="79" t="s">
        <v>55964</v>
      </c>
      <c r="E1423" s="544">
        <v>6.6</v>
      </c>
      <c r="F1423" s="544">
        <v>1.65</v>
      </c>
      <c r="G1423" s="544">
        <f t="shared" si="24"/>
        <v>10.889999999999999</v>
      </c>
      <c r="H1423" s="544">
        <v>1.9</v>
      </c>
      <c r="I1423" s="544">
        <f t="shared" si="23"/>
        <v>8.9899999999999984</v>
      </c>
      <c r="K1423" s="585"/>
    </row>
    <row r="1424" spans="2:11" s="478" customFormat="1" ht="11.25" customHeight="1">
      <c r="B1424" s="587"/>
      <c r="C1424" s="399"/>
      <c r="D1424" s="79" t="s">
        <v>55965</v>
      </c>
      <c r="E1424" s="544">
        <v>6.6</v>
      </c>
      <c r="F1424" s="544">
        <v>1.65</v>
      </c>
      <c r="G1424" s="544">
        <f t="shared" si="24"/>
        <v>10.889999999999999</v>
      </c>
      <c r="H1424" s="544">
        <v>1.9</v>
      </c>
      <c r="I1424" s="544">
        <f t="shared" si="23"/>
        <v>8.9899999999999984</v>
      </c>
      <c r="K1424" s="585"/>
    </row>
    <row r="1425" spans="2:11" s="478" customFormat="1" ht="11.25" customHeight="1">
      <c r="B1425" s="587"/>
      <c r="C1425" s="399"/>
      <c r="D1425" s="79" t="s">
        <v>55966</v>
      </c>
      <c r="E1425" s="544">
        <v>10.72</v>
      </c>
      <c r="F1425" s="544">
        <v>1.65</v>
      </c>
      <c r="G1425" s="544">
        <f t="shared" si="24"/>
        <v>17.687999999999999</v>
      </c>
      <c r="H1425" s="544">
        <v>2.7</v>
      </c>
      <c r="I1425" s="544">
        <f t="shared" si="23"/>
        <v>14.988</v>
      </c>
      <c r="K1425" s="585"/>
    </row>
    <row r="1426" spans="2:11" s="478" customFormat="1" ht="11.25" customHeight="1">
      <c r="B1426" s="587"/>
      <c r="C1426" s="399"/>
      <c r="D1426" s="79" t="s">
        <v>55969</v>
      </c>
      <c r="E1426" s="544">
        <v>170</v>
      </c>
      <c r="F1426" s="544">
        <v>3</v>
      </c>
      <c r="G1426" s="544">
        <f t="shared" si="24"/>
        <v>510</v>
      </c>
      <c r="H1426" s="544">
        <v>14.28</v>
      </c>
      <c r="I1426" s="544">
        <f t="shared" si="23"/>
        <v>495.72</v>
      </c>
      <c r="K1426" s="585"/>
    </row>
    <row r="1427" spans="2:11" s="478" customFormat="1" ht="11.25" customHeight="1">
      <c r="B1427" s="587"/>
      <c r="C1427" s="399"/>
      <c r="D1427" s="508"/>
      <c r="E1427" s="544"/>
      <c r="F1427" s="544"/>
      <c r="G1427" s="544"/>
      <c r="H1427" s="544" t="s">
        <v>71</v>
      </c>
      <c r="I1427" s="544">
        <f>SUM(I1412:I1426)</f>
        <v>1354.4790000000003</v>
      </c>
      <c r="K1427" s="585"/>
    </row>
    <row r="1428" spans="2:11" s="478" customFormat="1" ht="11.25" customHeight="1">
      <c r="B1428" s="587"/>
      <c r="C1428" s="399"/>
      <c r="D1428" s="534"/>
      <c r="E1428" s="534"/>
      <c r="F1428" s="534"/>
      <c r="G1428" s="534"/>
      <c r="H1428" s="534"/>
      <c r="I1428" s="534"/>
      <c r="J1428" s="452"/>
      <c r="K1428" s="585"/>
    </row>
    <row r="1429" spans="2:11" s="478" customFormat="1" ht="11.25" customHeight="1">
      <c r="B1429" s="587"/>
      <c r="C1429" s="399"/>
      <c r="D1429" s="534"/>
      <c r="E1429" s="534"/>
      <c r="F1429" s="534"/>
      <c r="G1429" s="534"/>
      <c r="H1429" s="534"/>
      <c r="I1429" s="534"/>
      <c r="J1429" s="452"/>
      <c r="K1429" s="585"/>
    </row>
    <row r="1430" spans="2:11" s="478" customFormat="1" ht="16.5" customHeight="1">
      <c r="B1430" s="587"/>
      <c r="C1430" s="399"/>
      <c r="D1430" s="534" t="s">
        <v>57027</v>
      </c>
      <c r="E1430" s="534"/>
      <c r="F1430" s="534"/>
      <c r="G1430" s="534"/>
      <c r="H1430" s="534"/>
      <c r="I1430" s="534"/>
      <c r="J1430" s="452"/>
      <c r="K1430" s="585"/>
    </row>
    <row r="1431" spans="2:11" s="478" customFormat="1" ht="11.25" customHeight="1">
      <c r="B1431" s="587"/>
      <c r="C1431" s="399"/>
      <c r="D1431" s="508" t="s">
        <v>55936</v>
      </c>
      <c r="E1431" s="484" t="s">
        <v>75</v>
      </c>
      <c r="F1431" s="534"/>
      <c r="G1431" s="534"/>
      <c r="H1431" s="534"/>
      <c r="I1431" s="534"/>
      <c r="J1431" s="452"/>
      <c r="K1431" s="585"/>
    </row>
    <row r="1432" spans="2:11" s="478" customFormat="1" ht="11.25" customHeight="1">
      <c r="B1432" s="587"/>
      <c r="C1432" s="399"/>
      <c r="D1432" s="508" t="s">
        <v>55954</v>
      </c>
      <c r="E1432" s="544">
        <v>19.71</v>
      </c>
      <c r="F1432" s="534"/>
      <c r="G1432" s="534"/>
      <c r="H1432" s="534"/>
      <c r="I1432" s="534"/>
      <c r="J1432" s="452"/>
      <c r="K1432" s="585"/>
    </row>
    <row r="1433" spans="2:11" s="478" customFormat="1" ht="11.25" customHeight="1">
      <c r="B1433" s="587"/>
      <c r="C1433" s="399"/>
      <c r="D1433" s="508" t="s">
        <v>55955</v>
      </c>
      <c r="E1433" s="544">
        <v>17.37</v>
      </c>
      <c r="F1433" s="534"/>
      <c r="G1433" s="534"/>
      <c r="H1433" s="534"/>
      <c r="I1433" s="534"/>
      <c r="J1433" s="452"/>
      <c r="K1433" s="585"/>
    </row>
    <row r="1434" spans="2:11" s="478" customFormat="1" ht="11.25" customHeight="1">
      <c r="B1434" s="587"/>
      <c r="C1434" s="399"/>
      <c r="D1434" s="508" t="s">
        <v>55956</v>
      </c>
      <c r="E1434" s="544">
        <v>13.95</v>
      </c>
      <c r="F1434" s="534"/>
      <c r="G1434" s="534"/>
      <c r="H1434" s="534"/>
      <c r="I1434" s="534"/>
      <c r="J1434" s="452"/>
      <c r="K1434" s="585"/>
    </row>
    <row r="1435" spans="2:11" s="478" customFormat="1" ht="11.25" customHeight="1">
      <c r="B1435" s="587"/>
      <c r="C1435" s="399"/>
      <c r="D1435" s="508" t="s">
        <v>55957</v>
      </c>
      <c r="E1435" s="544">
        <v>33.450000000000003</v>
      </c>
      <c r="F1435" s="534"/>
      <c r="G1435" s="534"/>
      <c r="H1435" s="534"/>
      <c r="I1435" s="534"/>
      <c r="J1435" s="452"/>
      <c r="K1435" s="585"/>
    </row>
    <row r="1436" spans="2:11" s="478" customFormat="1" ht="11.25" customHeight="1">
      <c r="B1436" s="587"/>
      <c r="C1436" s="399"/>
      <c r="D1436" s="508" t="s">
        <v>55958</v>
      </c>
      <c r="E1436" s="544">
        <v>10.8</v>
      </c>
      <c r="F1436" s="534"/>
      <c r="G1436" s="534"/>
      <c r="H1436" s="534"/>
      <c r="I1436" s="534"/>
      <c r="J1436" s="452"/>
      <c r="K1436" s="585"/>
    </row>
    <row r="1437" spans="2:11" s="478" customFormat="1" ht="11.25" customHeight="1">
      <c r="B1437" s="587"/>
      <c r="C1437" s="399"/>
      <c r="D1437" s="508" t="s">
        <v>55959</v>
      </c>
      <c r="E1437" s="544">
        <v>10.8</v>
      </c>
      <c r="F1437" s="534"/>
      <c r="G1437" s="534"/>
      <c r="H1437" s="534"/>
      <c r="I1437" s="534"/>
      <c r="J1437" s="452"/>
      <c r="K1437" s="585"/>
    </row>
    <row r="1438" spans="2:11" s="478" customFormat="1" ht="11.25" customHeight="1">
      <c r="B1438" s="587"/>
      <c r="C1438" s="399"/>
      <c r="D1438" s="508" t="s">
        <v>55960</v>
      </c>
      <c r="E1438" s="544">
        <v>33.450000000000003</v>
      </c>
      <c r="F1438" s="534"/>
      <c r="G1438" s="534"/>
      <c r="H1438" s="534"/>
      <c r="I1438" s="534"/>
      <c r="J1438" s="452"/>
      <c r="K1438" s="585"/>
    </row>
    <row r="1439" spans="2:11" s="478" customFormat="1" ht="11.25" customHeight="1">
      <c r="B1439" s="587"/>
      <c r="C1439" s="399"/>
      <c r="D1439" s="508" t="s">
        <v>55961</v>
      </c>
      <c r="E1439" s="544">
        <v>10</v>
      </c>
      <c r="F1439" s="534"/>
      <c r="G1439" s="534"/>
      <c r="H1439" s="534"/>
      <c r="I1439" s="534"/>
      <c r="J1439" s="452"/>
      <c r="K1439" s="585"/>
    </row>
    <row r="1440" spans="2:11" s="478" customFormat="1" ht="11.25" customHeight="1">
      <c r="B1440" s="587"/>
      <c r="C1440" s="399"/>
      <c r="D1440" s="508" t="s">
        <v>55962</v>
      </c>
      <c r="E1440" s="544" t="s">
        <v>56076</v>
      </c>
      <c r="F1440" s="534"/>
      <c r="G1440" s="534"/>
      <c r="H1440" s="534"/>
      <c r="I1440" s="534"/>
      <c r="J1440" s="452"/>
      <c r="K1440" s="585"/>
    </row>
    <row r="1441" spans="2:11" s="478" customFormat="1" ht="11.25" customHeight="1">
      <c r="B1441" s="587"/>
      <c r="C1441" s="399"/>
      <c r="D1441" s="508" t="s">
        <v>55963</v>
      </c>
      <c r="E1441" s="544">
        <v>6.7</v>
      </c>
      <c r="F1441" s="534"/>
      <c r="G1441" s="534"/>
      <c r="H1441" s="534"/>
      <c r="I1441" s="534"/>
      <c r="J1441" s="452"/>
      <c r="K1441" s="585"/>
    </row>
    <row r="1442" spans="2:11" s="478" customFormat="1" ht="11.25" customHeight="1">
      <c r="B1442" s="587"/>
      <c r="C1442" s="399"/>
      <c r="D1442" s="508" t="s">
        <v>55964</v>
      </c>
      <c r="E1442" s="544">
        <v>2.7</v>
      </c>
      <c r="F1442" s="534"/>
      <c r="G1442" s="534"/>
      <c r="H1442" s="534"/>
      <c r="I1442" s="534"/>
      <c r="J1442" s="452"/>
      <c r="K1442" s="585"/>
    </row>
    <row r="1443" spans="2:11" s="478" customFormat="1" ht="11.25" customHeight="1">
      <c r="B1443" s="587"/>
      <c r="C1443" s="399"/>
      <c r="D1443" s="508" t="s">
        <v>55965</v>
      </c>
      <c r="E1443" s="544">
        <v>2.7</v>
      </c>
      <c r="F1443" s="534"/>
      <c r="G1443" s="534"/>
      <c r="H1443" s="534"/>
      <c r="I1443" s="534"/>
      <c r="J1443" s="452"/>
      <c r="K1443" s="585"/>
    </row>
    <row r="1444" spans="2:11" s="478" customFormat="1" ht="11.25" customHeight="1">
      <c r="B1444" s="587"/>
      <c r="C1444" s="399"/>
      <c r="D1444" s="508" t="s">
        <v>55966</v>
      </c>
      <c r="E1444" s="544">
        <v>6.7</v>
      </c>
      <c r="F1444" s="534"/>
      <c r="G1444" s="534"/>
      <c r="H1444" s="534"/>
      <c r="I1444" s="534"/>
      <c r="J1444" s="452"/>
      <c r="K1444" s="585"/>
    </row>
    <row r="1445" spans="2:11" s="478" customFormat="1" ht="11.25" customHeight="1">
      <c r="B1445" s="587"/>
      <c r="C1445" s="399"/>
      <c r="D1445" s="375" t="s">
        <v>71</v>
      </c>
      <c r="E1445" s="544">
        <f>SUM(E1432:E1444)</f>
        <v>168.32999999999996</v>
      </c>
      <c r="F1445" s="534"/>
      <c r="G1445" s="534"/>
      <c r="H1445" s="534"/>
      <c r="I1445" s="534"/>
      <c r="J1445" s="452"/>
      <c r="K1445" s="585"/>
    </row>
    <row r="1446" spans="2:11" s="478" customFormat="1" ht="11.25" customHeight="1">
      <c r="B1446" s="587"/>
      <c r="C1446" s="399"/>
      <c r="D1446" s="534"/>
      <c r="E1446" s="534"/>
      <c r="F1446" s="534"/>
      <c r="G1446" s="534"/>
      <c r="H1446" s="534"/>
      <c r="I1446" s="534"/>
      <c r="J1446" s="452"/>
      <c r="K1446" s="585"/>
    </row>
    <row r="1447" spans="2:11" s="478" customFormat="1" ht="11.25" customHeight="1">
      <c r="B1447" s="587"/>
      <c r="C1447" s="399"/>
      <c r="D1447" s="534"/>
      <c r="E1447" s="534"/>
      <c r="F1447" s="534"/>
      <c r="G1447" s="534"/>
      <c r="H1447" s="534"/>
      <c r="I1447" s="534"/>
      <c r="J1447" s="452"/>
      <c r="K1447" s="585"/>
    </row>
    <row r="1448" spans="2:11" s="478" customFormat="1" ht="11.25" customHeight="1">
      <c r="B1448" s="587"/>
      <c r="C1448" s="399"/>
      <c r="D1448" s="534"/>
      <c r="E1448" s="534"/>
      <c r="F1448" s="534"/>
      <c r="G1448" s="534"/>
      <c r="H1448" s="534"/>
      <c r="I1448" s="534"/>
      <c r="J1448" s="452"/>
      <c r="K1448" s="585"/>
    </row>
    <row r="1449" spans="2:11" ht="39.75" customHeight="1">
      <c r="B1449" s="582" t="s">
        <v>56144</v>
      </c>
      <c r="C1449" s="399" t="s">
        <v>17674</v>
      </c>
      <c r="D1449" s="697" t="str">
        <f>VLOOKUP(C1449,'EMOP 04-2022'!A:J,2,0)</f>
        <v>PINTURA INTERNA OU EXTERNA SOBRE REVESTIMENTO ALISADO A COLHER OU CONCRETO LISO,COM TINTA A BASE DE RESINA DE BORRACHA CLORADA,DE SECAGEM RAPIDA,INCLUSIVE LIMPEZA,E DUAS DEMAOS DEACABAMENTO</v>
      </c>
      <c r="E1449" s="697"/>
      <c r="F1449" s="697"/>
      <c r="G1449" s="697"/>
      <c r="H1449" s="697"/>
      <c r="I1449" s="697"/>
      <c r="J1449" s="452" t="str">
        <f>VLOOKUP(C1449,'EMOP 04-2022'!A:J,9,0)</f>
        <v>M2</v>
      </c>
      <c r="K1449" s="585">
        <f>D1452</f>
        <v>1421</v>
      </c>
    </row>
    <row r="1450" spans="2:11" s="478" customFormat="1" ht="10.5" customHeight="1">
      <c r="B1450" s="582"/>
      <c r="C1450" s="399"/>
      <c r="D1450" s="534"/>
      <c r="E1450" s="534"/>
      <c r="F1450" s="534"/>
      <c r="G1450" s="534"/>
      <c r="H1450" s="534"/>
      <c r="I1450" s="534"/>
      <c r="J1450" s="452"/>
      <c r="K1450" s="585"/>
    </row>
    <row r="1451" spans="2:11" s="478" customFormat="1" ht="12.75" customHeight="1">
      <c r="B1451" s="582"/>
      <c r="C1451" s="399"/>
      <c r="D1451" s="534" t="s">
        <v>55953</v>
      </c>
      <c r="E1451" s="534"/>
      <c r="F1451" s="534"/>
      <c r="G1451" s="534"/>
      <c r="H1451" s="534"/>
      <c r="I1451" s="534"/>
      <c r="J1451" s="452"/>
      <c r="K1451" s="585"/>
    </row>
    <row r="1452" spans="2:11" s="478" customFormat="1" ht="12.75" customHeight="1">
      <c r="B1452" s="582"/>
      <c r="C1452" s="399"/>
      <c r="D1452" s="509">
        <f>K392</f>
        <v>1421</v>
      </c>
      <c r="E1452" s="534"/>
      <c r="F1452" s="534"/>
      <c r="G1452" s="534"/>
      <c r="H1452" s="534"/>
      <c r="I1452" s="534"/>
      <c r="J1452" s="452"/>
      <c r="K1452" s="585"/>
    </row>
    <row r="1453" spans="2:11" s="478" customFormat="1" ht="11.25" customHeight="1">
      <c r="B1453" s="582"/>
      <c r="C1453" s="399"/>
      <c r="D1453" s="534"/>
      <c r="E1453" s="534"/>
      <c r="F1453" s="534"/>
      <c r="G1453" s="534"/>
      <c r="H1453" s="534"/>
      <c r="I1453" s="534"/>
      <c r="J1453" s="452"/>
      <c r="K1453" s="585"/>
    </row>
    <row r="1454" spans="2:11" s="478" customFormat="1" ht="13.5" customHeight="1">
      <c r="B1454" s="582"/>
      <c r="C1454" s="399"/>
      <c r="D1454" s="534"/>
      <c r="E1454" s="534"/>
      <c r="F1454" s="534"/>
      <c r="G1454" s="534"/>
      <c r="H1454" s="534"/>
      <c r="I1454" s="534"/>
      <c r="J1454" s="452"/>
      <c r="K1454" s="585"/>
    </row>
    <row r="1455" spans="2:11" ht="41.25" customHeight="1">
      <c r="B1455" s="587" t="s">
        <v>56145</v>
      </c>
      <c r="C1455" s="399" t="s">
        <v>17875</v>
      </c>
      <c r="D1455" s="697" t="str">
        <f>VLOOKUP(C1455,'EMOP 04-2022'!A:J,2,0)</f>
        <v>MARCACAO DE QUADRA DE ESPORTE OU VAGA DE GARAGEM COM TINTA A BASE DE BORRACHA CLORADA,COM UTILIZACAO DE SELADOR E SOLVENTE PROPRIO E FITA CREPE COMO LIMITADOR DE LINHAS,MEDIDA PELA AREA REAL DE PINTURA</v>
      </c>
      <c r="E1455" s="697"/>
      <c r="F1455" s="697"/>
      <c r="G1455" s="697"/>
      <c r="H1455" s="697"/>
      <c r="I1455" s="697"/>
      <c r="J1455" s="452" t="str">
        <f>VLOOKUP(C1455,'EMOP 04-2022'!A:J,9,0)</f>
        <v>M2</v>
      </c>
      <c r="K1455" s="585">
        <f>F1459+F1463</f>
        <v>32.299500000000002</v>
      </c>
    </row>
    <row r="1456" spans="2:11" s="478" customFormat="1" ht="9.75" customHeight="1">
      <c r="B1456" s="587"/>
      <c r="C1456" s="399"/>
      <c r="D1456" s="534"/>
      <c r="E1456" s="534"/>
      <c r="F1456" s="534"/>
      <c r="G1456" s="534"/>
      <c r="H1456" s="534"/>
      <c r="I1456" s="534"/>
      <c r="J1456" s="452"/>
      <c r="K1456" s="585"/>
    </row>
    <row r="1457" spans="2:11" s="478" customFormat="1" ht="9.75" customHeight="1">
      <c r="B1457" s="587"/>
      <c r="C1457" s="399"/>
      <c r="D1457" s="534" t="s">
        <v>55967</v>
      </c>
      <c r="E1457" s="534"/>
      <c r="F1457" s="534"/>
      <c r="G1457" s="534"/>
      <c r="H1457" s="534"/>
      <c r="I1457" s="534"/>
      <c r="J1457" s="452"/>
      <c r="K1457" s="585"/>
    </row>
    <row r="1458" spans="2:11" s="478" customFormat="1" ht="9.75" customHeight="1">
      <c r="B1458" s="587"/>
      <c r="C1458" s="399"/>
      <c r="D1458" s="516" t="s">
        <v>69</v>
      </c>
      <c r="E1458" s="516" t="s">
        <v>70</v>
      </c>
      <c r="F1458" s="516" t="s">
        <v>75</v>
      </c>
      <c r="G1458" s="534"/>
      <c r="H1458" s="534"/>
      <c r="I1458" s="534"/>
      <c r="J1458" s="452"/>
      <c r="K1458" s="585"/>
    </row>
    <row r="1459" spans="2:11" s="478" customFormat="1" ht="9.75" customHeight="1">
      <c r="B1459" s="587"/>
      <c r="C1459" s="399"/>
      <c r="D1459" s="516">
        <v>575.85</v>
      </c>
      <c r="E1459" s="516">
        <v>0.05</v>
      </c>
      <c r="F1459" s="516">
        <f>D1459*E1459</f>
        <v>28.792500000000004</v>
      </c>
      <c r="G1459" s="534"/>
      <c r="H1459" s="534"/>
      <c r="I1459" s="534"/>
      <c r="J1459" s="452"/>
      <c r="K1459" s="585"/>
    </row>
    <row r="1460" spans="2:11" s="478" customFormat="1" ht="9.75" customHeight="1">
      <c r="B1460" s="587"/>
      <c r="C1460" s="399"/>
      <c r="D1460" s="516"/>
      <c r="E1460" s="516"/>
      <c r="F1460" s="516"/>
      <c r="G1460" s="534"/>
      <c r="H1460" s="534"/>
      <c r="I1460" s="534"/>
      <c r="J1460" s="452"/>
      <c r="K1460" s="585"/>
    </row>
    <row r="1461" spans="2:11" s="478" customFormat="1" ht="9.75" customHeight="1">
      <c r="B1461" s="587"/>
      <c r="C1461" s="399"/>
      <c r="D1461" s="534" t="s">
        <v>56142</v>
      </c>
      <c r="E1461" s="534"/>
      <c r="F1461" s="534"/>
      <c r="G1461" s="534"/>
      <c r="H1461" s="534"/>
      <c r="I1461" s="534"/>
      <c r="J1461" s="452"/>
      <c r="K1461" s="585"/>
    </row>
    <row r="1462" spans="2:11" s="478" customFormat="1" ht="9.75" customHeight="1">
      <c r="B1462" s="587"/>
      <c r="C1462" s="399"/>
      <c r="D1462" s="516" t="s">
        <v>69</v>
      </c>
      <c r="E1462" s="516" t="s">
        <v>70</v>
      </c>
      <c r="F1462" s="516" t="s">
        <v>75</v>
      </c>
      <c r="G1462" s="534"/>
      <c r="H1462" s="534"/>
      <c r="I1462" s="534"/>
      <c r="J1462" s="452"/>
      <c r="K1462" s="585"/>
    </row>
    <row r="1463" spans="2:11" s="478" customFormat="1" ht="9.75" customHeight="1">
      <c r="B1463" s="587"/>
      <c r="C1463" s="399"/>
      <c r="D1463" s="516">
        <v>70.14</v>
      </c>
      <c r="E1463" s="516">
        <v>0.05</v>
      </c>
      <c r="F1463" s="516">
        <f>D1463*E1463</f>
        <v>3.5070000000000001</v>
      </c>
      <c r="G1463" s="534"/>
      <c r="H1463" s="534"/>
      <c r="I1463" s="534"/>
      <c r="J1463" s="452"/>
      <c r="K1463" s="585"/>
    </row>
    <row r="1464" spans="2:11" s="478" customFormat="1" ht="9.75" customHeight="1">
      <c r="B1464" s="587"/>
      <c r="C1464" s="399"/>
      <c r="D1464" s="534"/>
      <c r="E1464" s="534"/>
      <c r="F1464" s="534"/>
      <c r="G1464" s="534"/>
      <c r="H1464" s="534"/>
      <c r="I1464" s="534"/>
      <c r="J1464" s="452"/>
      <c r="K1464" s="585"/>
    </row>
    <row r="1465" spans="2:11" s="478" customFormat="1" ht="9.75" customHeight="1">
      <c r="B1465" s="587"/>
      <c r="C1465" s="399"/>
      <c r="D1465" s="534"/>
      <c r="E1465" s="534"/>
      <c r="F1465" s="534"/>
      <c r="G1465" s="534"/>
      <c r="H1465" s="534"/>
      <c r="I1465" s="534"/>
      <c r="J1465" s="452"/>
      <c r="K1465" s="585"/>
    </row>
    <row r="1466" spans="2:11" s="478" customFormat="1" ht="9.75" customHeight="1">
      <c r="B1466" s="587"/>
      <c r="C1466" s="399"/>
      <c r="D1466" s="534"/>
      <c r="E1466" s="534"/>
      <c r="F1466" s="534"/>
      <c r="G1466" s="534"/>
      <c r="H1466" s="534"/>
      <c r="I1466" s="534"/>
      <c r="J1466" s="452"/>
      <c r="K1466" s="585"/>
    </row>
    <row r="1467" spans="2:11" ht="39.75" customHeight="1">
      <c r="B1467" s="587" t="s">
        <v>56146</v>
      </c>
      <c r="C1467" s="399" t="s">
        <v>17676</v>
      </c>
      <c r="D1467" s="697" t="str">
        <f>VLOOKUP(C1467,'EMOP 04-2022'!A:J,2,0)</f>
        <v>PINTURA INTERNA OU EXTERNA SOBRE FERRO,COM TINTA A BASE DE RESINA DE BORRACHA CLORADA,INCLUSIVE LIMPEZA,UMA DEMAO DE TINTA PRIMARIA DA MESMA LINHA E DUAS DEMAOS DE ACABAMENTO</v>
      </c>
      <c r="E1467" s="697"/>
      <c r="F1467" s="697"/>
      <c r="G1467" s="697"/>
      <c r="H1467" s="697"/>
      <c r="I1467" s="697"/>
      <c r="J1467" s="452" t="str">
        <f>VLOOKUP(C1467,'EMOP 04-2022'!A:J,9,0)</f>
        <v>M2</v>
      </c>
      <c r="K1467" s="585">
        <f>F1469</f>
        <v>88</v>
      </c>
    </row>
    <row r="1468" spans="2:11" ht="13.5" customHeight="1">
      <c r="B1468" s="587"/>
      <c r="C1468" s="484"/>
      <c r="D1468" s="544" t="s">
        <v>56143</v>
      </c>
      <c r="E1468" s="544" t="s">
        <v>57022</v>
      </c>
      <c r="F1468" s="544" t="s">
        <v>71</v>
      </c>
      <c r="G1468" s="478"/>
      <c r="H1468" s="478"/>
      <c r="I1468" s="478"/>
      <c r="J1468" s="478"/>
      <c r="K1468" s="585"/>
    </row>
    <row r="1469" spans="2:11" ht="13.5" customHeight="1">
      <c r="B1469" s="587"/>
      <c r="C1469" s="478"/>
      <c r="D1469" s="67">
        <f>K797</f>
        <v>44</v>
      </c>
      <c r="E1469" s="544">
        <v>2</v>
      </c>
      <c r="F1469" s="544">
        <f>D1469*E1469</f>
        <v>88</v>
      </c>
      <c r="G1469" s="478"/>
      <c r="H1469" s="478"/>
      <c r="I1469" s="478"/>
      <c r="J1469" s="478"/>
      <c r="K1469" s="585"/>
    </row>
    <row r="1470" spans="2:11" ht="13.5" customHeight="1">
      <c r="B1470" s="587"/>
      <c r="C1470" s="478"/>
      <c r="D1470" s="478"/>
      <c r="E1470" s="478"/>
      <c r="F1470" s="478"/>
      <c r="G1470" s="478"/>
      <c r="H1470" s="478"/>
      <c r="I1470" s="478"/>
      <c r="J1470" s="478"/>
      <c r="K1470" s="585"/>
    </row>
    <row r="1471" spans="2:11" ht="13.5" customHeight="1">
      <c r="B1471" s="587"/>
      <c r="C1471" s="478"/>
      <c r="D1471" s="544"/>
      <c r="E1471" s="478"/>
      <c r="F1471" s="478"/>
      <c r="G1471" s="478"/>
      <c r="H1471" s="478"/>
      <c r="I1471" s="478"/>
      <c r="J1471" s="478"/>
      <c r="K1471" s="585"/>
    </row>
    <row r="1472" spans="2:11" ht="13.5" customHeight="1">
      <c r="B1472" s="698" t="s">
        <v>57141</v>
      </c>
      <c r="C1472" s="699"/>
      <c r="D1472" s="699"/>
      <c r="E1472" s="700"/>
      <c r="F1472" s="700"/>
      <c r="G1472" s="700"/>
      <c r="H1472" s="700"/>
      <c r="I1472" s="700"/>
      <c r="J1472" s="700"/>
      <c r="K1472" s="701"/>
    </row>
    <row r="1473" spans="2:11" ht="13.5" customHeight="1">
      <c r="B1473" s="587" t="s">
        <v>56140</v>
      </c>
      <c r="C1473" s="399" t="s">
        <v>19138</v>
      </c>
      <c r="D1473" s="697" t="str">
        <f>VLOOKUP(C1473,'EMOP 04-2022'!A:J,2,0)</f>
        <v>TRAVE DESMONTAVEL PARA FUTEBOL DE SALAO,EM TUBO DE FERRO GALVANIZADO E BUCHAS.FORNECIMENTO</v>
      </c>
      <c r="E1473" s="697"/>
      <c r="F1473" s="697"/>
      <c r="G1473" s="697"/>
      <c r="H1473" s="697"/>
      <c r="I1473" s="697"/>
      <c r="J1473" s="452" t="str">
        <f>VLOOKUP(C1473,'EMOP 04-2022'!A:J,9,0)</f>
        <v>PAR</v>
      </c>
      <c r="K1473" s="585">
        <v>1</v>
      </c>
    </row>
    <row r="1474" spans="2:11" s="478" customFormat="1" ht="13.5" customHeight="1">
      <c r="B1474" s="587"/>
      <c r="C1474" s="399"/>
      <c r="D1474" s="534"/>
      <c r="E1474" s="534"/>
      <c r="F1474" s="534"/>
      <c r="G1474" s="534"/>
      <c r="H1474" s="534"/>
      <c r="I1474" s="534"/>
      <c r="J1474" s="452"/>
      <c r="K1474" s="585"/>
    </row>
    <row r="1475" spans="2:11" ht="15.75" customHeight="1">
      <c r="B1475" s="584" t="s">
        <v>57056</v>
      </c>
      <c r="C1475" s="399" t="s">
        <v>19139</v>
      </c>
      <c r="D1475" s="697" t="str">
        <f>VLOOKUP(C1475,'EMOP 04-2022'!A:J,2,0)</f>
        <v>REDE DE NYLON PARA FUTEBOL DE SALAO.FORNECIMENTO</v>
      </c>
      <c r="E1475" s="697"/>
      <c r="F1475" s="697"/>
      <c r="G1475" s="697"/>
      <c r="H1475" s="697"/>
      <c r="I1475" s="697"/>
      <c r="J1475" s="452" t="str">
        <f>VLOOKUP(C1475,'EMOP 04-2022'!A:J,9,0)</f>
        <v>PAR</v>
      </c>
      <c r="K1475" s="585">
        <v>1</v>
      </c>
    </row>
    <row r="1476" spans="2:11" s="478" customFormat="1" ht="15.75" customHeight="1">
      <c r="B1476" s="584"/>
      <c r="C1476" s="399"/>
      <c r="D1476" s="534"/>
      <c r="E1476" s="534"/>
      <c r="F1476" s="534"/>
      <c r="G1476" s="534"/>
      <c r="H1476" s="534"/>
      <c r="I1476" s="534"/>
      <c r="J1476" s="452"/>
      <c r="K1476" s="585"/>
    </row>
    <row r="1477" spans="2:11" ht="13.5" customHeight="1">
      <c r="B1477" s="587" t="s">
        <v>57057</v>
      </c>
      <c r="C1477" s="399" t="s">
        <v>19133</v>
      </c>
      <c r="D1477" s="697" t="str">
        <f>VLOOKUP(C1477,'EMOP 04-2022'!A:J,2,0)</f>
        <v>POSTE PARA VOLEIBOL EM TUBO DE FERRO GALVANIZADO,COM CATRACA E BUCHAS.FORNECIMENTO</v>
      </c>
      <c r="E1477" s="697"/>
      <c r="F1477" s="697"/>
      <c r="G1477" s="697"/>
      <c r="H1477" s="697"/>
      <c r="I1477" s="697"/>
      <c r="J1477" s="452" t="str">
        <f>VLOOKUP(C1477,'EMOP 04-2022'!A:J,9,0)</f>
        <v>PAR</v>
      </c>
      <c r="K1477" s="585">
        <v>1</v>
      </c>
    </row>
    <row r="1478" spans="2:11" s="478" customFormat="1" ht="13.5" customHeight="1">
      <c r="B1478" s="587"/>
      <c r="C1478" s="399"/>
      <c r="D1478" s="534"/>
      <c r="E1478" s="534"/>
      <c r="F1478" s="534"/>
      <c r="G1478" s="534"/>
      <c r="H1478" s="534"/>
      <c r="I1478" s="534"/>
      <c r="J1478" s="452"/>
      <c r="K1478" s="585"/>
    </row>
    <row r="1479" spans="2:11" ht="13.5" customHeight="1">
      <c r="B1479" s="587" t="s">
        <v>57058</v>
      </c>
      <c r="C1479" s="399" t="s">
        <v>19135</v>
      </c>
      <c r="D1479" s="697" t="str">
        <f>VLOOKUP(C1479,'EMOP 04-2022'!A:J,2,0)</f>
        <v>REDE DE VOLEIBOL OFICIAL COM CABO DE ACO.FORNECIMENTO</v>
      </c>
      <c r="E1479" s="697"/>
      <c r="F1479" s="697"/>
      <c r="G1479" s="697"/>
      <c r="H1479" s="697"/>
      <c r="I1479" s="697"/>
      <c r="J1479" s="452" t="str">
        <f>VLOOKUP(C1479,'EMOP 04-2022'!A:J,9,0)</f>
        <v>UN</v>
      </c>
      <c r="K1479" s="585">
        <v>1</v>
      </c>
    </row>
    <row r="1480" spans="2:11" s="478" customFormat="1" ht="13.5" customHeight="1">
      <c r="B1480" s="587"/>
      <c r="C1480" s="399"/>
      <c r="D1480" s="534"/>
      <c r="E1480" s="534"/>
      <c r="F1480" s="534"/>
      <c r="G1480" s="534"/>
      <c r="H1480" s="534"/>
      <c r="I1480" s="534"/>
      <c r="J1480" s="452"/>
      <c r="K1480" s="585"/>
    </row>
    <row r="1481" spans="2:11" ht="13.5" customHeight="1">
      <c r="B1481" s="587" t="s">
        <v>57059</v>
      </c>
      <c r="C1481" s="399" t="s">
        <v>19143</v>
      </c>
      <c r="D1481" s="697" t="str">
        <f>VLOOKUP(C1481,'EMOP 04-2022'!A:J,2,0)</f>
        <v>ESTRUTURA PARA BASQUETE,DE FERRO GALVANIZADO PINTADO,FIXA,COM AVANCO LIVRE DE 1,30M,COM TABELAS DE COMPENSADO NAVAL,AROS E REDES,EXCLUSIVE FURACAO DE PISO.FORNECIMENTO E COLOCACAO</v>
      </c>
      <c r="E1481" s="697"/>
      <c r="F1481" s="697"/>
      <c r="G1481" s="697"/>
      <c r="H1481" s="697"/>
      <c r="I1481" s="697"/>
      <c r="J1481" s="452" t="str">
        <f>VLOOKUP(C1481,'EMOP 04-2022'!A:J,9,0)</f>
        <v>PAR</v>
      </c>
      <c r="K1481" s="585">
        <v>1</v>
      </c>
    </row>
    <row r="1482" spans="2:11" ht="11.25" customHeight="1">
      <c r="B1482" s="582"/>
      <c r="C1482" s="399"/>
      <c r="D1482" s="702"/>
      <c r="E1482" s="702"/>
      <c r="F1482" s="702"/>
      <c r="G1482" s="702"/>
      <c r="H1482" s="702"/>
      <c r="I1482" s="702"/>
      <c r="J1482" s="484"/>
      <c r="K1482" s="585"/>
    </row>
    <row r="1483" spans="2:11" s="478" customFormat="1" ht="12.75">
      <c r="B1483" s="698" t="s">
        <v>57073</v>
      </c>
      <c r="C1483" s="699"/>
      <c r="D1483" s="699"/>
      <c r="E1483" s="700"/>
      <c r="F1483" s="700"/>
      <c r="G1483" s="700"/>
      <c r="H1483" s="700"/>
      <c r="I1483" s="700"/>
      <c r="J1483" s="700"/>
      <c r="K1483" s="701"/>
    </row>
    <row r="1484" spans="2:11" s="478" customFormat="1" ht="71.25" customHeight="1">
      <c r="B1484" s="582" t="s">
        <v>57061</v>
      </c>
      <c r="C1484" s="399" t="s">
        <v>18336</v>
      </c>
      <c r="D1484" s="697" t="str">
        <f>VLOOKUP(C1484,'EMOP 04-2022'!A:J,2,0)</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E1484" s="697"/>
      <c r="F1484" s="697"/>
      <c r="G1484" s="697"/>
      <c r="H1484" s="697"/>
      <c r="I1484" s="697"/>
      <c r="J1484" s="452" t="str">
        <f>VLOOKUP(C1484,'EMOP 04-2022'!A:J,9,0)</f>
        <v>UN</v>
      </c>
      <c r="K1484" s="585">
        <f>D1486</f>
        <v>1</v>
      </c>
    </row>
    <row r="1485" spans="2:11" s="478" customFormat="1">
      <c r="B1485" s="587"/>
      <c r="D1485" s="516" t="s">
        <v>74</v>
      </c>
      <c r="E1485" s="534"/>
      <c r="F1485" s="534"/>
      <c r="G1485" s="534"/>
      <c r="H1485" s="534"/>
      <c r="I1485" s="534"/>
      <c r="J1485" s="484"/>
      <c r="K1485" s="585"/>
    </row>
    <row r="1486" spans="2:11" s="478" customFormat="1">
      <c r="B1486" s="587"/>
      <c r="D1486" s="516">
        <v>1</v>
      </c>
      <c r="E1486" s="534"/>
      <c r="F1486" s="534"/>
      <c r="G1486" s="534"/>
      <c r="H1486" s="534"/>
      <c r="I1486" s="534"/>
      <c r="J1486" s="484"/>
      <c r="K1486" s="585"/>
    </row>
    <row r="1487" spans="2:11" s="478" customFormat="1">
      <c r="B1487" s="587"/>
      <c r="D1487" s="534"/>
      <c r="E1487" s="534"/>
      <c r="F1487" s="534"/>
      <c r="G1487" s="534"/>
      <c r="H1487" s="534"/>
      <c r="I1487" s="534"/>
      <c r="J1487" s="484"/>
      <c r="K1487" s="585"/>
    </row>
    <row r="1488" spans="2:11" s="478" customFormat="1" ht="35.25" customHeight="1">
      <c r="B1488" s="582" t="s">
        <v>57062</v>
      </c>
      <c r="C1488" s="399" t="s">
        <v>53371</v>
      </c>
      <c r="D1488" s="702" t="str">
        <f>VLOOKUP(C1488,'SINAPI 04-2022'!A:D,2,0)</f>
        <v>EXTINTOR DE INCÊNDIO PORTÁTIL COM CARGA DE PQS DE 4 KG, CLASSE BC - FORNECIMENTO E INSTALAÇÃO. AF_10/2020_P</v>
      </c>
      <c r="E1488" s="702"/>
      <c r="F1488" s="702"/>
      <c r="G1488" s="702"/>
      <c r="H1488" s="702"/>
      <c r="I1488" s="702"/>
      <c r="J1488" s="484" t="str">
        <f>VLOOKUP(C1488,'SINAPI 04-2022'!A:D,3,0)</f>
        <v>UN</v>
      </c>
      <c r="K1488" s="585">
        <f>D1490</f>
        <v>2</v>
      </c>
    </row>
    <row r="1489" spans="2:11" s="478" customFormat="1">
      <c r="B1489" s="587"/>
      <c r="D1489" s="516" t="s">
        <v>74</v>
      </c>
      <c r="E1489" s="534"/>
      <c r="F1489" s="534"/>
      <c r="G1489" s="534"/>
      <c r="H1489" s="534"/>
      <c r="I1489" s="534"/>
      <c r="J1489" s="484"/>
      <c r="K1489" s="585"/>
    </row>
    <row r="1490" spans="2:11" s="478" customFormat="1">
      <c r="B1490" s="587"/>
      <c r="D1490" s="516">
        <v>2</v>
      </c>
      <c r="E1490" s="534"/>
      <c r="F1490" s="534"/>
      <c r="G1490" s="534"/>
      <c r="H1490" s="534"/>
      <c r="I1490" s="534"/>
      <c r="J1490" s="484"/>
      <c r="K1490" s="585"/>
    </row>
    <row r="1491" spans="2:11" s="478" customFormat="1">
      <c r="B1491" s="587"/>
      <c r="D1491" s="534"/>
      <c r="E1491" s="534"/>
      <c r="F1491" s="534"/>
      <c r="G1491" s="534"/>
      <c r="H1491" s="534"/>
      <c r="I1491" s="534"/>
      <c r="J1491" s="484"/>
      <c r="K1491" s="585"/>
    </row>
    <row r="1492" spans="2:11" s="478" customFormat="1" ht="28.5" customHeight="1">
      <c r="B1492" s="582" t="s">
        <v>57063</v>
      </c>
      <c r="C1492" s="399" t="s">
        <v>53369</v>
      </c>
      <c r="D1492" s="702" t="str">
        <f>VLOOKUP(C1492,'SINAPI 04-2022'!A:D,2,0)</f>
        <v>EXTINTOR DE INCÊNDIO PORTÁTIL COM CARGA DE CO2 DE 6 KG, CLASSE BC - FORNECIMENTO E INSTALAÇÃO. AF_10/2020_P</v>
      </c>
      <c r="E1492" s="702"/>
      <c r="F1492" s="702"/>
      <c r="G1492" s="702"/>
      <c r="H1492" s="702"/>
      <c r="I1492" s="702"/>
      <c r="J1492" s="484" t="str">
        <f>VLOOKUP(C1492,'SINAPI 04-2022'!A:D,3,0)</f>
        <v>UN</v>
      </c>
      <c r="K1492" s="585">
        <f>D1494</f>
        <v>2</v>
      </c>
    </row>
    <row r="1493" spans="2:11" s="478" customFormat="1">
      <c r="B1493" s="587"/>
      <c r="D1493" s="516" t="s">
        <v>74</v>
      </c>
      <c r="E1493" s="534"/>
      <c r="F1493" s="534"/>
      <c r="G1493" s="534"/>
      <c r="H1493" s="534"/>
      <c r="I1493" s="534"/>
      <c r="J1493" s="484"/>
      <c r="K1493" s="585"/>
    </row>
    <row r="1494" spans="2:11" s="478" customFormat="1">
      <c r="B1494" s="587"/>
      <c r="D1494" s="516">
        <v>2</v>
      </c>
      <c r="E1494" s="534"/>
      <c r="F1494" s="534"/>
      <c r="G1494" s="534"/>
      <c r="H1494" s="534"/>
      <c r="I1494" s="534"/>
      <c r="J1494" s="484"/>
      <c r="K1494" s="585"/>
    </row>
    <row r="1495" spans="2:11" s="478" customFormat="1">
      <c r="B1495" s="587"/>
      <c r="D1495" s="534"/>
      <c r="E1495" s="534"/>
      <c r="F1495" s="534"/>
      <c r="G1495" s="534"/>
      <c r="H1495" s="534"/>
      <c r="I1495" s="534"/>
      <c r="J1495" s="484"/>
      <c r="K1495" s="585"/>
    </row>
    <row r="1496" spans="2:11" s="478" customFormat="1" ht="30.75" customHeight="1">
      <c r="B1496" s="582" t="s">
        <v>57064</v>
      </c>
      <c r="C1496" s="399" t="s">
        <v>53365</v>
      </c>
      <c r="D1496" s="702" t="str">
        <f>VLOOKUP(C1496,'SINAPI 04-2022'!A:D,2,0)</f>
        <v>EXTINTOR DE INCÊNDIO PORTÁTIL COM CARGA DE ÁGUA PRESSURIZADA DE 10 L, CLASSE A - FORNECIMENTO E INSTALAÇÃO. AF_10/2020_P</v>
      </c>
      <c r="E1496" s="702"/>
      <c r="F1496" s="702"/>
      <c r="G1496" s="702"/>
      <c r="H1496" s="702"/>
      <c r="I1496" s="702"/>
      <c r="J1496" s="484" t="str">
        <f>VLOOKUP(C1496,'SINAPI 04-2022'!A:D,3,0)</f>
        <v>UN</v>
      </c>
      <c r="K1496" s="585">
        <f>D1498</f>
        <v>2</v>
      </c>
    </row>
    <row r="1497" spans="2:11" s="478" customFormat="1">
      <c r="B1497" s="587"/>
      <c r="D1497" s="516" t="s">
        <v>74</v>
      </c>
      <c r="E1497" s="534"/>
      <c r="F1497" s="534"/>
      <c r="G1497" s="534"/>
      <c r="H1497" s="534"/>
      <c r="I1497" s="534"/>
      <c r="J1497" s="484"/>
      <c r="K1497" s="585"/>
    </row>
    <row r="1498" spans="2:11" s="478" customFormat="1">
      <c r="B1498" s="587"/>
      <c r="D1498" s="516">
        <v>2</v>
      </c>
      <c r="E1498" s="534"/>
      <c r="F1498" s="534"/>
      <c r="G1498" s="534"/>
      <c r="H1498" s="534"/>
      <c r="I1498" s="534"/>
      <c r="J1498" s="484"/>
      <c r="K1498" s="585"/>
    </row>
    <row r="1499" spans="2:11" s="478" customFormat="1">
      <c r="B1499" s="587"/>
      <c r="D1499" s="534"/>
      <c r="E1499" s="534"/>
      <c r="F1499" s="534"/>
      <c r="G1499" s="534"/>
      <c r="H1499" s="534"/>
      <c r="I1499" s="534"/>
      <c r="J1499" s="484"/>
      <c r="K1499" s="585"/>
    </row>
    <row r="1500" spans="2:11" s="478" customFormat="1">
      <c r="B1500" s="587"/>
      <c r="D1500" s="534"/>
      <c r="E1500" s="534"/>
      <c r="F1500" s="534"/>
      <c r="G1500" s="534"/>
      <c r="H1500" s="534"/>
      <c r="I1500" s="534"/>
      <c r="J1500" s="484"/>
      <c r="K1500" s="585"/>
    </row>
    <row r="1501" spans="2:11" s="478" customFormat="1" ht="36.75" customHeight="1">
      <c r="B1501" s="582" t="s">
        <v>57065</v>
      </c>
      <c r="C1501" s="399" t="s">
        <v>53379</v>
      </c>
      <c r="D1501" s="702" t="str">
        <f>VLOOKUP(C1501,'SINAPI 04-2022'!A:D,2,0)</f>
        <v>ABRIGO PARA HIDRANTE, 75X45X17CM, COM REGISTRO GLOBO ANGULAR 45 GRAUS 2 1/2", ADAPTADOR STORZ 2 1/2", MANGUEIRA DE INCÊNDIO 15M 2 1/2" E ESGUICHO EM LATÃO 2 1/2" - FORNECIMENTO E INSTALAÇÃO. AF_10/2020</v>
      </c>
      <c r="E1501" s="702"/>
      <c r="F1501" s="702"/>
      <c r="G1501" s="702"/>
      <c r="H1501" s="702"/>
      <c r="I1501" s="702"/>
      <c r="J1501" s="484" t="str">
        <f>VLOOKUP(C1501,'SINAPI 04-2022'!A:D,3,0)</f>
        <v>UN</v>
      </c>
      <c r="K1501" s="585">
        <f>D1503</f>
        <v>4</v>
      </c>
    </row>
    <row r="1502" spans="2:11" s="478" customFormat="1">
      <c r="B1502" s="587"/>
      <c r="D1502" s="516" t="s">
        <v>74</v>
      </c>
      <c r="E1502" s="534"/>
      <c r="F1502" s="534"/>
      <c r="G1502" s="534"/>
      <c r="H1502" s="534"/>
      <c r="I1502" s="534"/>
      <c r="J1502" s="484"/>
      <c r="K1502" s="585"/>
    </row>
    <row r="1503" spans="2:11" s="478" customFormat="1">
      <c r="B1503" s="587"/>
      <c r="D1503" s="516">
        <v>4</v>
      </c>
      <c r="E1503" s="534"/>
      <c r="F1503" s="534"/>
      <c r="G1503" s="534"/>
      <c r="H1503" s="534"/>
      <c r="I1503" s="534"/>
      <c r="J1503" s="484"/>
      <c r="K1503" s="585"/>
    </row>
    <row r="1504" spans="2:11" s="478" customFormat="1">
      <c r="B1504" s="587"/>
      <c r="D1504" s="534"/>
      <c r="E1504" s="534"/>
      <c r="F1504" s="534"/>
      <c r="G1504" s="534"/>
      <c r="H1504" s="534"/>
      <c r="I1504" s="534"/>
      <c r="J1504" s="484"/>
      <c r="K1504" s="585"/>
    </row>
    <row r="1505" spans="2:11" s="478" customFormat="1" ht="32.25" customHeight="1">
      <c r="B1505" s="582" t="s">
        <v>57066</v>
      </c>
      <c r="C1505" s="399" t="s">
        <v>21911</v>
      </c>
      <c r="D1505" s="697" t="str">
        <f>VLOOKUP(C1505,'EMOP 04-2022'!A:J,2,0)</f>
        <v>FONTE DE EMERGENCIA(NO BREAK),COM POTENCIA DE 2KVA,220V/220V,AUTONOMIA A PLENA CARGA DE 30MIN.FORNECIMENTO</v>
      </c>
      <c r="E1505" s="697"/>
      <c r="F1505" s="697"/>
      <c r="G1505" s="697"/>
      <c r="H1505" s="697"/>
      <c r="I1505" s="697"/>
      <c r="J1505" s="452" t="str">
        <f>VLOOKUP(C1505,'EMOP 04-2022'!A:J,9,0)</f>
        <v>UN</v>
      </c>
      <c r="K1505" s="585">
        <f>D1507</f>
        <v>4</v>
      </c>
    </row>
    <row r="1506" spans="2:11" s="478" customFormat="1">
      <c r="B1506" s="587"/>
      <c r="D1506" s="516" t="s">
        <v>74</v>
      </c>
      <c r="E1506" s="534"/>
      <c r="F1506" s="534"/>
      <c r="G1506" s="534"/>
      <c r="H1506" s="534"/>
      <c r="I1506" s="534"/>
      <c r="J1506" s="484"/>
      <c r="K1506" s="585"/>
    </row>
    <row r="1507" spans="2:11" s="478" customFormat="1">
      <c r="B1507" s="587"/>
      <c r="D1507" s="516">
        <v>4</v>
      </c>
      <c r="E1507" s="534"/>
      <c r="F1507" s="534"/>
      <c r="G1507" s="534"/>
      <c r="H1507" s="534"/>
      <c r="I1507" s="534"/>
      <c r="J1507" s="484"/>
      <c r="K1507" s="585"/>
    </row>
    <row r="1508" spans="2:11" s="478" customFormat="1">
      <c r="B1508" s="587"/>
      <c r="D1508" s="534"/>
      <c r="E1508" s="534"/>
      <c r="F1508" s="534"/>
      <c r="G1508" s="534"/>
      <c r="H1508" s="534"/>
      <c r="I1508" s="534"/>
      <c r="J1508" s="484"/>
      <c r="K1508" s="585"/>
    </row>
    <row r="1509" spans="2:11" s="478" customFormat="1" ht="34.5" customHeight="1">
      <c r="B1509" s="582" t="s">
        <v>57067</v>
      </c>
      <c r="C1509" s="399" t="s">
        <v>18410</v>
      </c>
      <c r="D1509" s="697" t="str">
        <f>VLOOKUP(C1509,'EMOP 04-2022'!A:J,2,0)</f>
        <v>LUMINARIA DE EMERGENCIA DE SOBREPOR,EM PLASTICO,EQUIPADA COM BATERIA SELADA RECARREGAVEL COM 30 LAMPADAS EM LED. FORNECIMENTO E COLOCACAO</v>
      </c>
      <c r="E1509" s="697"/>
      <c r="F1509" s="697"/>
      <c r="G1509" s="697"/>
      <c r="H1509" s="697"/>
      <c r="I1509" s="697"/>
      <c r="J1509" s="452" t="str">
        <f>VLOOKUP(C1509,'EMOP 04-2022'!A:J,9,0)</f>
        <v>UN</v>
      </c>
      <c r="K1509" s="585">
        <f>D1511</f>
        <v>22</v>
      </c>
    </row>
    <row r="1510" spans="2:11" s="478" customFormat="1">
      <c r="B1510" s="587"/>
      <c r="D1510" s="516" t="s">
        <v>74</v>
      </c>
      <c r="E1510" s="534"/>
      <c r="F1510" s="534"/>
      <c r="G1510" s="534"/>
      <c r="H1510" s="534"/>
      <c r="I1510" s="534"/>
      <c r="J1510" s="484"/>
      <c r="K1510" s="585"/>
    </row>
    <row r="1511" spans="2:11" s="478" customFormat="1">
      <c r="B1511" s="587"/>
      <c r="D1511" s="516">
        <v>22</v>
      </c>
      <c r="E1511" s="534"/>
      <c r="F1511" s="534"/>
      <c r="G1511" s="534"/>
      <c r="H1511" s="534"/>
      <c r="I1511" s="534"/>
      <c r="J1511" s="484"/>
      <c r="K1511" s="585"/>
    </row>
    <row r="1512" spans="2:11" s="478" customFormat="1">
      <c r="B1512" s="582"/>
      <c r="C1512" s="494"/>
      <c r="D1512" s="534"/>
      <c r="E1512" s="534"/>
      <c r="F1512" s="534"/>
      <c r="G1512" s="534"/>
      <c r="H1512" s="534"/>
      <c r="I1512" s="534"/>
      <c r="J1512" s="484"/>
      <c r="K1512" s="585"/>
    </row>
    <row r="1513" spans="2:11" s="478" customFormat="1" ht="33.75" customHeight="1">
      <c r="B1513" s="582" t="s">
        <v>57068</v>
      </c>
      <c r="C1513" s="399" t="s">
        <v>18895</v>
      </c>
      <c r="D1513" s="697" t="str">
        <f>VLOOKUP(C1513,'EMOP 04-2022'!A:J,2,0)</f>
        <v>ACIONADOR TIPO "QUEBRE VIDRO",INCLUSIVE SENSOR DE ALARME E CHAVE EXTERNA PARA TESTE.FORNECIMENTO E COLOCACAO</v>
      </c>
      <c r="E1513" s="697"/>
      <c r="F1513" s="697"/>
      <c r="G1513" s="697"/>
      <c r="H1513" s="697"/>
      <c r="I1513" s="697"/>
      <c r="J1513" s="452" t="str">
        <f>VLOOKUP(C1513,'EMOP 04-2022'!A:J,9,0)</f>
        <v>UN</v>
      </c>
      <c r="K1513" s="585">
        <f>D1516</f>
        <v>4</v>
      </c>
    </row>
    <row r="1514" spans="2:11" s="478" customFormat="1">
      <c r="B1514" s="582"/>
      <c r="C1514" s="494"/>
      <c r="D1514" s="534"/>
      <c r="E1514" s="534"/>
      <c r="F1514" s="534"/>
      <c r="G1514" s="534"/>
      <c r="H1514" s="534"/>
      <c r="I1514" s="534"/>
      <c r="J1514" s="484"/>
      <c r="K1514" s="585"/>
    </row>
    <row r="1515" spans="2:11" s="478" customFormat="1">
      <c r="B1515" s="582"/>
      <c r="C1515" s="494"/>
      <c r="D1515" s="516" t="s">
        <v>74</v>
      </c>
      <c r="E1515" s="534"/>
      <c r="F1515" s="534"/>
      <c r="G1515" s="534"/>
      <c r="H1515" s="534"/>
      <c r="I1515" s="534"/>
      <c r="J1515" s="484"/>
      <c r="K1515" s="585"/>
    </row>
    <row r="1516" spans="2:11" s="478" customFormat="1">
      <c r="B1516" s="582"/>
      <c r="C1516" s="494"/>
      <c r="D1516" s="516">
        <v>4</v>
      </c>
      <c r="E1516" s="534"/>
      <c r="F1516" s="534"/>
      <c r="G1516" s="534"/>
      <c r="H1516" s="534"/>
      <c r="I1516" s="534"/>
      <c r="J1516" s="484"/>
      <c r="K1516" s="585"/>
    </row>
    <row r="1517" spans="2:11" s="478" customFormat="1">
      <c r="B1517" s="582"/>
      <c r="C1517" s="494"/>
      <c r="D1517" s="534"/>
      <c r="E1517" s="534"/>
      <c r="F1517" s="534"/>
      <c r="G1517" s="534"/>
      <c r="H1517" s="534"/>
      <c r="I1517" s="534"/>
      <c r="J1517" s="484"/>
      <c r="K1517" s="585"/>
    </row>
    <row r="1518" spans="2:11" s="478" customFormat="1">
      <c r="B1518" s="582"/>
      <c r="C1518" s="494"/>
      <c r="D1518" s="534"/>
      <c r="E1518" s="534"/>
      <c r="F1518" s="534"/>
      <c r="G1518" s="534"/>
      <c r="H1518" s="534"/>
      <c r="I1518" s="534"/>
      <c r="J1518" s="484"/>
      <c r="K1518" s="585"/>
    </row>
    <row r="1519" spans="2:11" s="478" customFormat="1" ht="23.25" customHeight="1">
      <c r="B1519" s="582" t="s">
        <v>57069</v>
      </c>
      <c r="C1519" s="399" t="s">
        <v>18891</v>
      </c>
      <c r="D1519" s="697" t="str">
        <f>VLOOKUP(C1519,'EMOP 04-2022'!A:J,2,0)</f>
        <v>SIRENE AUDIO VISUAL,PARA SISTEMA DE ALARME CONTRA INCENDIO.FORNECIMENTO E COLOCACAO</v>
      </c>
      <c r="E1519" s="697"/>
      <c r="F1519" s="697"/>
      <c r="G1519" s="697"/>
      <c r="H1519" s="697"/>
      <c r="I1519" s="697"/>
      <c r="J1519" s="452" t="str">
        <f>VLOOKUP(C1519,'EMOP 04-2022'!A:J,9,0)</f>
        <v>UN</v>
      </c>
      <c r="K1519" s="585">
        <f>D1521</f>
        <v>4</v>
      </c>
    </row>
    <row r="1520" spans="2:11" s="478" customFormat="1">
      <c r="B1520" s="587"/>
      <c r="D1520" s="516" t="s">
        <v>74</v>
      </c>
      <c r="E1520" s="534"/>
      <c r="F1520" s="534"/>
      <c r="G1520" s="534"/>
      <c r="H1520" s="534"/>
      <c r="I1520" s="534"/>
      <c r="J1520" s="484"/>
      <c r="K1520" s="585"/>
    </row>
    <row r="1521" spans="2:11" s="478" customFormat="1">
      <c r="B1521" s="582"/>
      <c r="C1521" s="494"/>
      <c r="D1521" s="516">
        <v>4</v>
      </c>
      <c r="E1521" s="534"/>
      <c r="F1521" s="534"/>
      <c r="G1521" s="534"/>
      <c r="H1521" s="534"/>
      <c r="I1521" s="534"/>
      <c r="J1521" s="484"/>
      <c r="K1521" s="585"/>
    </row>
    <row r="1522" spans="2:11" s="478" customFormat="1">
      <c r="B1522" s="582"/>
      <c r="C1522" s="494"/>
      <c r="D1522" s="534"/>
      <c r="E1522" s="534"/>
      <c r="F1522" s="534"/>
      <c r="G1522" s="534"/>
      <c r="H1522" s="534"/>
      <c r="I1522" s="534"/>
      <c r="J1522" s="484"/>
      <c r="K1522" s="585"/>
    </row>
    <row r="1523" spans="2:11" s="478" customFormat="1" ht="29.25" customHeight="1">
      <c r="B1523" s="582" t="s">
        <v>57070</v>
      </c>
      <c r="C1523" s="399" t="s">
        <v>15995</v>
      </c>
      <c r="D1523" s="697" t="str">
        <f>VLOOKUP(C1523,'EMOP 04-2022'!A:J,2,0)</f>
        <v>TUBO DE FERRO GALVANIZADO DE 1.1/2",COM COSTURA,INCLUSIVE CONEXOES E EMENDAS,EXCLUSIVE ABERTURA E FECHAMENTO DE RASGO.FORNECIMENTO E ASSENTAMENTO</v>
      </c>
      <c r="E1523" s="697"/>
      <c r="F1523" s="697"/>
      <c r="G1523" s="697"/>
      <c r="H1523" s="697"/>
      <c r="I1523" s="697"/>
      <c r="J1523" s="452" t="str">
        <f>VLOOKUP(C1523,'EMOP 04-2022'!A:J,9,0)</f>
        <v>M</v>
      </c>
      <c r="K1523" s="585">
        <f>D1525</f>
        <v>118</v>
      </c>
    </row>
    <row r="1524" spans="2:11" s="478" customFormat="1">
      <c r="B1524" s="582"/>
      <c r="C1524" s="494"/>
      <c r="D1524" s="516" t="s">
        <v>69</v>
      </c>
      <c r="E1524" s="534"/>
      <c r="F1524" s="534"/>
      <c r="G1524" s="534"/>
      <c r="H1524" s="534"/>
      <c r="I1524" s="534"/>
      <c r="J1524" s="484"/>
      <c r="K1524" s="585"/>
    </row>
    <row r="1525" spans="2:11" s="478" customFormat="1">
      <c r="B1525" s="582"/>
      <c r="C1525" s="494"/>
      <c r="D1525" s="516">
        <v>118</v>
      </c>
      <c r="E1525" s="534"/>
      <c r="F1525" s="534"/>
      <c r="G1525" s="534"/>
      <c r="H1525" s="534"/>
      <c r="I1525" s="534"/>
      <c r="J1525" s="484"/>
      <c r="K1525" s="585"/>
    </row>
    <row r="1526" spans="2:11" s="478" customFormat="1">
      <c r="B1526" s="582"/>
      <c r="C1526" s="494"/>
      <c r="D1526" s="534"/>
      <c r="E1526" s="534"/>
      <c r="F1526" s="534"/>
      <c r="G1526" s="534"/>
      <c r="H1526" s="534"/>
      <c r="I1526" s="534"/>
      <c r="J1526" s="484"/>
      <c r="K1526" s="585"/>
    </row>
    <row r="1527" spans="2:11" s="478" customFormat="1" ht="12.75">
      <c r="B1527" s="698" t="s">
        <v>62769</v>
      </c>
      <c r="C1527" s="699"/>
      <c r="D1527" s="699"/>
      <c r="E1527" s="700"/>
      <c r="F1527" s="700"/>
      <c r="G1527" s="700"/>
      <c r="H1527" s="700"/>
      <c r="I1527" s="700"/>
      <c r="J1527" s="700"/>
      <c r="K1527" s="701"/>
    </row>
    <row r="1528" spans="2:11" s="478" customFormat="1">
      <c r="B1528" s="582" t="s">
        <v>57072</v>
      </c>
      <c r="C1528" s="399" t="s">
        <v>28610</v>
      </c>
      <c r="D1528" s="702" t="str">
        <f>VLOOKUP(C1528,'SINAPI 04-2022'!A:D,2,0)</f>
        <v>ELETRODUTO PVC 40MM (1 ¼ ) PARA SPDA - FORNECIMENTO E INSTALAÇÃO. AF_12/2017</v>
      </c>
      <c r="E1528" s="702"/>
      <c r="F1528" s="702"/>
      <c r="G1528" s="702"/>
      <c r="H1528" s="702"/>
      <c r="I1528" s="702"/>
      <c r="J1528" s="484" t="str">
        <f>VLOOKUP(C1528,'SINAPI 04-2022'!A:D,3,0)</f>
        <v>UN</v>
      </c>
      <c r="K1528" s="585">
        <f>D1530</f>
        <v>15</v>
      </c>
    </row>
    <row r="1529" spans="2:11" s="478" customFormat="1">
      <c r="B1529" s="582"/>
      <c r="C1529" s="399"/>
      <c r="D1529" s="516" t="s">
        <v>62775</v>
      </c>
      <c r="E1529" s="534"/>
      <c r="F1529" s="534"/>
      <c r="G1529" s="534"/>
      <c r="H1529" s="534"/>
      <c r="I1529" s="534"/>
      <c r="J1529" s="484"/>
      <c r="K1529" s="585"/>
    </row>
    <row r="1530" spans="2:11" s="478" customFormat="1">
      <c r="B1530" s="582"/>
      <c r="C1530" s="399"/>
      <c r="D1530" s="516">
        <v>15</v>
      </c>
      <c r="E1530" s="534"/>
      <c r="F1530" s="534"/>
      <c r="G1530" s="534"/>
      <c r="H1530" s="534"/>
      <c r="I1530" s="534"/>
      <c r="J1530" s="484"/>
      <c r="K1530" s="585"/>
    </row>
    <row r="1531" spans="2:11" s="478" customFormat="1">
      <c r="B1531" s="582"/>
      <c r="C1531" s="399"/>
      <c r="D1531" s="534"/>
      <c r="E1531" s="534"/>
      <c r="F1531" s="534"/>
      <c r="G1531" s="534"/>
      <c r="H1531" s="534"/>
      <c r="I1531" s="534"/>
      <c r="J1531" s="484"/>
      <c r="K1531" s="585"/>
    </row>
    <row r="1532" spans="2:11" s="478" customFormat="1">
      <c r="B1532" s="582"/>
      <c r="C1532" s="399"/>
      <c r="D1532" s="534"/>
      <c r="E1532" s="534"/>
      <c r="F1532" s="534"/>
      <c r="G1532" s="534"/>
      <c r="H1532" s="534"/>
      <c r="I1532" s="534"/>
      <c r="J1532" s="484"/>
      <c r="K1532" s="585"/>
    </row>
    <row r="1533" spans="2:11" s="478" customFormat="1">
      <c r="B1533" s="582" t="s">
        <v>62770</v>
      </c>
      <c r="C1533" s="399" t="s">
        <v>28601</v>
      </c>
      <c r="D1533" s="702" t="str">
        <f>VLOOKUP(C1533,'SINAPI 04-2022'!A:D,2,0)</f>
        <v>CORDOALHA DE COBRE NU 16 MM², NÃO ENTERRADA, COM ISOLADOR - FORNECIMENTO E INSTALAÇÃO. AF_12/2017</v>
      </c>
      <c r="E1533" s="702"/>
      <c r="F1533" s="702"/>
      <c r="G1533" s="702"/>
      <c r="H1533" s="702"/>
      <c r="I1533" s="702"/>
      <c r="J1533" s="484" t="str">
        <f>VLOOKUP(C1533,'SINAPI 04-2022'!A:D,3,0)</f>
        <v>M</v>
      </c>
      <c r="K1533" s="585">
        <f>D1536</f>
        <v>90</v>
      </c>
    </row>
    <row r="1534" spans="2:11" s="478" customFormat="1">
      <c r="B1534" s="582"/>
      <c r="C1534" s="399"/>
      <c r="D1534" s="534"/>
      <c r="E1534" s="534"/>
      <c r="F1534" s="534"/>
      <c r="G1534" s="534"/>
      <c r="H1534" s="534"/>
      <c r="I1534" s="534"/>
      <c r="J1534" s="484"/>
      <c r="K1534" s="585"/>
    </row>
    <row r="1535" spans="2:11" s="478" customFormat="1">
      <c r="B1535" s="582"/>
      <c r="C1535" s="399"/>
      <c r="D1535" s="516" t="s">
        <v>62777</v>
      </c>
      <c r="E1535" s="534"/>
      <c r="F1535" s="534"/>
      <c r="G1535" s="534"/>
      <c r="H1535" s="534"/>
      <c r="I1535" s="534"/>
      <c r="J1535" s="484"/>
      <c r="K1535" s="585"/>
    </row>
    <row r="1536" spans="2:11" s="478" customFormat="1">
      <c r="B1536" s="582"/>
      <c r="C1536" s="399"/>
      <c r="D1536" s="516">
        <v>90</v>
      </c>
      <c r="E1536" s="534"/>
      <c r="F1536" s="534"/>
      <c r="G1536" s="534"/>
      <c r="H1536" s="534"/>
      <c r="I1536" s="534"/>
      <c r="J1536" s="484"/>
      <c r="K1536" s="585"/>
    </row>
    <row r="1537" spans="2:11" s="478" customFormat="1">
      <c r="B1537" s="582"/>
      <c r="C1537" s="399"/>
      <c r="D1537" s="534"/>
      <c r="E1537" s="534"/>
      <c r="F1537" s="534"/>
      <c r="G1537" s="534"/>
      <c r="H1537" s="534"/>
      <c r="I1537" s="534"/>
      <c r="J1537" s="484"/>
      <c r="K1537" s="585"/>
    </row>
    <row r="1538" spans="2:11" s="478" customFormat="1">
      <c r="B1538" s="582"/>
      <c r="C1538" s="399"/>
      <c r="D1538" s="534"/>
      <c r="E1538" s="534"/>
      <c r="F1538" s="534"/>
      <c r="G1538" s="534"/>
      <c r="H1538" s="534"/>
      <c r="I1538" s="534"/>
      <c r="J1538" s="484"/>
      <c r="K1538" s="585"/>
    </row>
    <row r="1539" spans="2:11" s="478" customFormat="1">
      <c r="B1539" s="582" t="s">
        <v>62771</v>
      </c>
      <c r="C1539" s="399" t="s">
        <v>28611</v>
      </c>
      <c r="D1539" s="702" t="str">
        <f>VLOOKUP(C1539,'SINAPI 04-2022'!A:D,2,0)</f>
        <v>HASTE DE ATERRAMENTO 5/8  PARA SPDA - FORNECIMENTO E INSTALAÇÃO. AF_12/2017</v>
      </c>
      <c r="E1539" s="702"/>
      <c r="F1539" s="702"/>
      <c r="G1539" s="702"/>
      <c r="H1539" s="702"/>
      <c r="I1539" s="702"/>
      <c r="J1539" s="484" t="str">
        <f>VLOOKUP(C1539,'SINAPI 04-2022'!A:D,3,0)</f>
        <v>UN</v>
      </c>
      <c r="K1539" s="585">
        <f>D1541</f>
        <v>5</v>
      </c>
    </row>
    <row r="1540" spans="2:11" s="478" customFormat="1">
      <c r="B1540" s="582"/>
      <c r="C1540" s="399"/>
      <c r="D1540" s="516" t="s">
        <v>62775</v>
      </c>
      <c r="E1540" s="534"/>
      <c r="F1540" s="534"/>
      <c r="G1540" s="534"/>
      <c r="H1540" s="534"/>
      <c r="I1540" s="534"/>
      <c r="J1540" s="484"/>
      <c r="K1540" s="585"/>
    </row>
    <row r="1541" spans="2:11" s="478" customFormat="1">
      <c r="B1541" s="582"/>
      <c r="C1541" s="399"/>
      <c r="D1541" s="516">
        <v>5</v>
      </c>
      <c r="E1541" s="534"/>
      <c r="F1541" s="534"/>
      <c r="G1541" s="534"/>
      <c r="H1541" s="534"/>
      <c r="I1541" s="534"/>
      <c r="J1541" s="484"/>
      <c r="K1541" s="585"/>
    </row>
    <row r="1542" spans="2:11" s="478" customFormat="1">
      <c r="B1542" s="582"/>
      <c r="C1542" s="399"/>
      <c r="D1542" s="534"/>
      <c r="E1542" s="534"/>
      <c r="F1542" s="534"/>
      <c r="G1542" s="534"/>
      <c r="H1542" s="534"/>
      <c r="I1542" s="534"/>
      <c r="J1542" s="484"/>
      <c r="K1542" s="585"/>
    </row>
    <row r="1543" spans="2:11" s="478" customFormat="1">
      <c r="B1543" s="582"/>
      <c r="C1543" s="399"/>
      <c r="D1543" s="534"/>
      <c r="E1543" s="534"/>
      <c r="F1543" s="534"/>
      <c r="G1543" s="534"/>
      <c r="H1543" s="534"/>
      <c r="I1543" s="534"/>
      <c r="J1543" s="484"/>
      <c r="K1543" s="585"/>
    </row>
    <row r="1544" spans="2:11" s="478" customFormat="1">
      <c r="B1544" s="582" t="s">
        <v>62772</v>
      </c>
      <c r="C1544" s="399" t="s">
        <v>28612</v>
      </c>
      <c r="D1544" s="702" t="str">
        <f>VLOOKUP(C1544,'SINAPI 04-2022'!A:D,2,0)</f>
        <v>HASTE DE ATERRAMENTO 3/4  PARA SPDA - FORNECIMENTO E INSTALAÇÃO. AF_12/2017</v>
      </c>
      <c r="E1544" s="702"/>
      <c r="F1544" s="702"/>
      <c r="G1544" s="702"/>
      <c r="H1544" s="702"/>
      <c r="I1544" s="702"/>
      <c r="J1544" s="484" t="str">
        <f>VLOOKUP(C1544,'SINAPI 04-2022'!A:D,3,0)</f>
        <v>UN</v>
      </c>
      <c r="K1544" s="585">
        <f>D1546</f>
        <v>10</v>
      </c>
    </row>
    <row r="1545" spans="2:11" s="478" customFormat="1">
      <c r="B1545" s="582"/>
      <c r="C1545" s="399"/>
      <c r="D1545" s="516" t="s">
        <v>62775</v>
      </c>
      <c r="E1545" s="534"/>
      <c r="F1545" s="534"/>
      <c r="G1545" s="534"/>
      <c r="H1545" s="534"/>
      <c r="I1545" s="534"/>
      <c r="J1545" s="484"/>
      <c r="K1545" s="585"/>
    </row>
    <row r="1546" spans="2:11" s="478" customFormat="1">
      <c r="B1546" s="582"/>
      <c r="C1546" s="399"/>
      <c r="D1546" s="516">
        <v>10</v>
      </c>
      <c r="E1546" s="534"/>
      <c r="F1546" s="534"/>
      <c r="G1546" s="534"/>
      <c r="H1546" s="534"/>
      <c r="I1546" s="534"/>
      <c r="J1546" s="484"/>
      <c r="K1546" s="585"/>
    </row>
    <row r="1547" spans="2:11" s="478" customFormat="1">
      <c r="B1547" s="582"/>
      <c r="C1547" s="399"/>
      <c r="D1547" s="534"/>
      <c r="E1547" s="534"/>
      <c r="F1547" s="534"/>
      <c r="G1547" s="534"/>
      <c r="H1547" s="534"/>
      <c r="I1547" s="534"/>
      <c r="J1547" s="484"/>
      <c r="K1547" s="585"/>
    </row>
    <row r="1548" spans="2:11" s="478" customFormat="1">
      <c r="B1548" s="582"/>
      <c r="C1548" s="399"/>
      <c r="D1548" s="534"/>
      <c r="E1548" s="534"/>
      <c r="F1548" s="534"/>
      <c r="G1548" s="534"/>
      <c r="H1548" s="534"/>
      <c r="I1548" s="534"/>
      <c r="J1548" s="484"/>
      <c r="K1548" s="585"/>
    </row>
    <row r="1549" spans="2:11" s="478" customFormat="1">
      <c r="B1549" s="582" t="s">
        <v>62773</v>
      </c>
      <c r="C1549" s="399" t="s">
        <v>28613</v>
      </c>
      <c r="D1549" s="702" t="str">
        <f>VLOOKUP(C1549,'SINAPI 04-2022'!A:D,2,0)</f>
        <v>BASE METÁLICA PARA MASTRO 1 ½  PARA SPDA - FORNECIMENTO E INSTALAÇÃO. AF_12/2017</v>
      </c>
      <c r="E1549" s="702"/>
      <c r="F1549" s="702"/>
      <c r="G1549" s="702"/>
      <c r="H1549" s="702"/>
      <c r="I1549" s="702"/>
      <c r="J1549" s="484" t="str">
        <f>VLOOKUP(C1549,'SINAPI 04-2022'!A:D,3,0)</f>
        <v>UN</v>
      </c>
      <c r="K1549" s="585">
        <f>D1551</f>
        <v>15</v>
      </c>
    </row>
    <row r="1550" spans="2:11" s="478" customFormat="1">
      <c r="B1550" s="582"/>
      <c r="C1550" s="399"/>
      <c r="D1550" s="516" t="s">
        <v>62775</v>
      </c>
      <c r="E1550" s="534"/>
      <c r="F1550" s="534"/>
      <c r="G1550" s="534"/>
      <c r="H1550" s="534"/>
      <c r="I1550" s="534"/>
      <c r="J1550" s="484"/>
      <c r="K1550" s="585"/>
    </row>
    <row r="1551" spans="2:11" s="478" customFormat="1">
      <c r="B1551" s="582"/>
      <c r="C1551" s="399"/>
      <c r="D1551" s="516">
        <v>15</v>
      </c>
      <c r="E1551" s="534"/>
      <c r="F1551" s="534"/>
      <c r="G1551" s="534"/>
      <c r="H1551" s="534"/>
      <c r="I1551" s="534"/>
      <c r="J1551" s="484"/>
      <c r="K1551" s="585"/>
    </row>
    <row r="1552" spans="2:11" s="478" customFormat="1">
      <c r="B1552" s="582"/>
      <c r="C1552" s="399"/>
      <c r="D1552" s="534"/>
      <c r="E1552" s="534"/>
      <c r="F1552" s="534"/>
      <c r="G1552" s="534"/>
      <c r="H1552" s="534"/>
      <c r="I1552" s="534"/>
      <c r="J1552" s="484"/>
      <c r="K1552" s="585"/>
    </row>
    <row r="1553" spans="2:11" s="478" customFormat="1">
      <c r="B1553" s="582"/>
      <c r="C1553" s="399"/>
      <c r="D1553" s="534"/>
      <c r="E1553" s="534"/>
      <c r="F1553" s="534"/>
      <c r="G1553" s="534"/>
      <c r="H1553" s="534"/>
      <c r="I1553" s="534"/>
      <c r="J1553" s="484"/>
      <c r="K1553" s="585"/>
    </row>
    <row r="1554" spans="2:11" s="478" customFormat="1">
      <c r="B1554" s="582"/>
      <c r="C1554" s="399"/>
      <c r="D1554" s="534"/>
      <c r="E1554" s="534"/>
      <c r="F1554" s="534"/>
      <c r="G1554" s="534"/>
      <c r="H1554" s="534"/>
      <c r="I1554" s="534"/>
      <c r="J1554" s="484"/>
      <c r="K1554" s="585"/>
    </row>
    <row r="1555" spans="2:11" s="478" customFormat="1">
      <c r="B1555" s="582" t="s">
        <v>62774</v>
      </c>
      <c r="C1555" s="399" t="s">
        <v>28614</v>
      </c>
      <c r="D1555" s="702" t="str">
        <f>VLOOKUP(C1555,'SINAPI 04-2022'!A:D,2,0)</f>
        <v>MASTRO 1 ½  PARA SPDA - FORNECIMENTO E INSTALAÇÃO. AF_12/2017</v>
      </c>
      <c r="E1555" s="702"/>
      <c r="F1555" s="702"/>
      <c r="G1555" s="702"/>
      <c r="H1555" s="702"/>
      <c r="I1555" s="702"/>
      <c r="J1555" s="484" t="str">
        <f>VLOOKUP(C1555,'SINAPI 04-2022'!A:D,3,0)</f>
        <v>UN</v>
      </c>
      <c r="K1555" s="585">
        <f>D1557</f>
        <v>15</v>
      </c>
    </row>
    <row r="1556" spans="2:11" s="478" customFormat="1">
      <c r="B1556" s="582"/>
      <c r="C1556" s="399"/>
      <c r="D1556" s="516" t="s">
        <v>62775</v>
      </c>
      <c r="E1556" s="534"/>
      <c r="F1556" s="534"/>
      <c r="G1556" s="534"/>
      <c r="H1556" s="534"/>
      <c r="I1556" s="534"/>
      <c r="J1556" s="484"/>
      <c r="K1556" s="585"/>
    </row>
    <row r="1557" spans="2:11" s="478" customFormat="1">
      <c r="B1557" s="582"/>
      <c r="C1557" s="399"/>
      <c r="D1557" s="516">
        <v>15</v>
      </c>
      <c r="E1557" s="534"/>
      <c r="F1557" s="534"/>
      <c r="G1557" s="534"/>
      <c r="H1557" s="534"/>
      <c r="I1557" s="534"/>
      <c r="J1557" s="484"/>
      <c r="K1557" s="585"/>
    </row>
    <row r="1558" spans="2:11" s="478" customFormat="1">
      <c r="B1558" s="582"/>
      <c r="C1558" s="399"/>
      <c r="D1558" s="534"/>
      <c r="E1558" s="534"/>
      <c r="F1558" s="534"/>
      <c r="G1558" s="534"/>
      <c r="H1558" s="534"/>
      <c r="I1558" s="534"/>
      <c r="J1558" s="484"/>
      <c r="K1558" s="585"/>
    </row>
    <row r="1559" spans="2:11" s="478" customFormat="1">
      <c r="B1559" s="582"/>
      <c r="C1559" s="399"/>
      <c r="D1559" s="534"/>
      <c r="E1559" s="534"/>
      <c r="F1559" s="534"/>
      <c r="G1559" s="534"/>
      <c r="H1559" s="534"/>
      <c r="I1559" s="534"/>
      <c r="J1559" s="484"/>
      <c r="K1559" s="585"/>
    </row>
    <row r="1560" spans="2:11" s="478" customFormat="1">
      <c r="B1560" s="582"/>
      <c r="C1560" s="399"/>
      <c r="D1560" s="534"/>
      <c r="E1560" s="534"/>
      <c r="F1560" s="534"/>
      <c r="G1560" s="534"/>
      <c r="H1560" s="534"/>
      <c r="I1560" s="534"/>
      <c r="J1560" s="484"/>
      <c r="K1560" s="585"/>
    </row>
    <row r="1561" spans="2:11" s="478" customFormat="1">
      <c r="B1561" s="582"/>
      <c r="C1561" s="399"/>
      <c r="D1561" s="534"/>
      <c r="E1561" s="534"/>
      <c r="F1561" s="534"/>
      <c r="G1561" s="534"/>
      <c r="H1561" s="534"/>
      <c r="I1561" s="534"/>
      <c r="J1561" s="484"/>
      <c r="K1561" s="585">
        <f>D1565</f>
        <v>15</v>
      </c>
    </row>
    <row r="1562" spans="2:11" s="478" customFormat="1">
      <c r="B1562" s="582" t="s">
        <v>62776</v>
      </c>
      <c r="C1562" s="399" t="s">
        <v>28615</v>
      </c>
      <c r="D1562" s="702" t="str">
        <f>VLOOKUP(C1562,'SINAPI 04-2022'!A:D,2,0)</f>
        <v>CAPTOR TIPO FRANKLIN PARA SPDA - FORNECIMENTO E INSTALAÇÃO. AF_12/2017</v>
      </c>
      <c r="E1562" s="702"/>
      <c r="F1562" s="702"/>
      <c r="G1562" s="702"/>
      <c r="H1562" s="702"/>
      <c r="I1562" s="702"/>
      <c r="J1562" s="484" t="str">
        <f>VLOOKUP(C1562,'SINAPI 04-2022'!A:D,3,0)</f>
        <v>UN</v>
      </c>
      <c r="K1562" s="585"/>
    </row>
    <row r="1563" spans="2:11" s="478" customFormat="1">
      <c r="B1563" s="582"/>
      <c r="C1563" s="494"/>
      <c r="D1563" s="534"/>
      <c r="E1563" s="534"/>
      <c r="F1563" s="534"/>
      <c r="G1563" s="534"/>
      <c r="H1563" s="534"/>
      <c r="I1563" s="534"/>
      <c r="J1563" s="484"/>
      <c r="K1563" s="585"/>
    </row>
    <row r="1564" spans="2:11" s="478" customFormat="1">
      <c r="B1564" s="582"/>
      <c r="C1564" s="494"/>
      <c r="D1564" s="516" t="s">
        <v>62775</v>
      </c>
      <c r="E1564" s="534"/>
      <c r="F1564" s="534"/>
      <c r="G1564" s="534"/>
      <c r="H1564" s="534"/>
      <c r="I1564" s="534"/>
      <c r="J1564" s="484"/>
      <c r="K1564" s="585"/>
    </row>
    <row r="1565" spans="2:11" s="478" customFormat="1">
      <c r="B1565" s="582"/>
      <c r="C1565" s="494"/>
      <c r="D1565" s="516">
        <v>15</v>
      </c>
      <c r="E1565" s="534"/>
      <c r="F1565" s="534"/>
      <c r="G1565" s="534"/>
      <c r="H1565" s="534"/>
      <c r="I1565" s="534"/>
      <c r="J1565" s="484"/>
      <c r="K1565" s="585"/>
    </row>
    <row r="1566" spans="2:11" s="478" customFormat="1">
      <c r="B1566" s="582"/>
      <c r="C1566" s="494"/>
      <c r="D1566" s="534"/>
      <c r="E1566" s="534"/>
      <c r="F1566" s="534"/>
      <c r="G1566" s="534"/>
      <c r="H1566" s="534"/>
      <c r="I1566" s="534"/>
      <c r="J1566" s="484"/>
      <c r="K1566" s="585"/>
    </row>
    <row r="1567" spans="2:11" s="478" customFormat="1">
      <c r="B1567" s="582"/>
      <c r="C1567" s="494"/>
      <c r="D1567" s="534"/>
      <c r="E1567" s="534"/>
      <c r="F1567" s="534"/>
      <c r="G1567" s="534"/>
      <c r="H1567" s="534"/>
      <c r="I1567" s="534"/>
      <c r="J1567" s="484"/>
      <c r="K1567" s="585"/>
    </row>
    <row r="1568" spans="2:11" s="478" customFormat="1">
      <c r="B1568" s="582"/>
      <c r="C1568" s="494"/>
      <c r="D1568" s="534"/>
      <c r="E1568" s="534"/>
      <c r="F1568" s="534"/>
      <c r="G1568" s="534"/>
      <c r="H1568" s="534"/>
      <c r="I1568" s="534"/>
      <c r="J1568" s="484"/>
      <c r="K1568" s="585"/>
    </row>
    <row r="1569" spans="2:19" ht="15" customHeight="1">
      <c r="B1569" s="698" t="s">
        <v>62780</v>
      </c>
      <c r="C1569" s="699"/>
      <c r="D1569" s="699"/>
      <c r="E1569" s="700"/>
      <c r="F1569" s="700"/>
      <c r="G1569" s="700"/>
      <c r="H1569" s="700"/>
      <c r="I1569" s="700"/>
      <c r="J1569" s="700"/>
      <c r="K1569" s="701"/>
      <c r="L1569" s="36"/>
    </row>
    <row r="1570" spans="2:19">
      <c r="B1570" s="584" t="s">
        <v>62779</v>
      </c>
      <c r="C1570" s="485"/>
      <c r="D1570" s="702" t="s">
        <v>65</v>
      </c>
      <c r="E1570" s="702"/>
      <c r="F1570" s="702"/>
      <c r="G1570" s="702"/>
      <c r="H1570" s="702"/>
      <c r="I1570" s="702"/>
      <c r="J1570" s="484" t="s">
        <v>67</v>
      </c>
      <c r="K1570" s="585">
        <v>100</v>
      </c>
    </row>
    <row r="1571" spans="2:19">
      <c r="B1571" s="584"/>
      <c r="C1571" s="485"/>
      <c r="D1571" s="704" t="s">
        <v>79</v>
      </c>
      <c r="E1571" s="704"/>
      <c r="F1571" s="540" t="s">
        <v>80</v>
      </c>
      <c r="G1571" s="375" t="s">
        <v>76</v>
      </c>
      <c r="H1571" s="534"/>
      <c r="I1571" s="534"/>
      <c r="J1571" s="484"/>
      <c r="K1571" s="585"/>
    </row>
    <row r="1572" spans="2:19">
      <c r="B1572" s="584"/>
      <c r="C1572" s="485"/>
      <c r="D1572" s="730">
        <f>SUM(H1576,H1580,H1585)</f>
        <v>203012.47999999998</v>
      </c>
      <c r="E1572" s="704"/>
      <c r="F1572" s="382">
        <v>0.22470000000000001</v>
      </c>
      <c r="G1572" s="383">
        <f>ROUND((D1572*F1572)+D1572,2)</f>
        <v>248629.38</v>
      </c>
      <c r="H1572" s="534"/>
      <c r="I1572" s="384"/>
      <c r="J1572" s="484"/>
      <c r="K1572" s="585"/>
      <c r="N1572" s="36"/>
    </row>
    <row r="1573" spans="2:19" s="34" customFormat="1" ht="12" customHeight="1">
      <c r="B1573" s="584"/>
      <c r="C1573" s="484"/>
      <c r="D1573" s="67"/>
      <c r="E1573" s="67"/>
      <c r="F1573" s="67"/>
      <c r="G1573" s="67"/>
      <c r="H1573" s="67"/>
      <c r="I1573" s="67"/>
      <c r="J1573" s="478"/>
      <c r="K1573" s="583"/>
      <c r="L1573" s="67"/>
      <c r="M1573" s="64"/>
      <c r="N1573" s="72"/>
      <c r="O1573" s="62"/>
      <c r="P1573" s="70"/>
      <c r="Q1573" s="24"/>
      <c r="R1573" s="24"/>
      <c r="S1573" s="24"/>
    </row>
    <row r="1574" spans="2:19" ht="30.75" customHeight="1">
      <c r="B1574" s="600" t="s">
        <v>31211</v>
      </c>
      <c r="C1574" s="702"/>
      <c r="D1574" s="702"/>
      <c r="E1574" s="702"/>
      <c r="F1574" s="702"/>
      <c r="G1574" s="374"/>
      <c r="H1574" s="374"/>
      <c r="I1574" s="374"/>
      <c r="J1574" s="484"/>
      <c r="K1574" s="585"/>
    </row>
    <row r="1575" spans="2:19" ht="12.75" customHeight="1">
      <c r="B1575" s="584"/>
      <c r="C1575" s="540" t="s">
        <v>81</v>
      </c>
      <c r="D1575" s="540" t="s">
        <v>82</v>
      </c>
      <c r="E1575" s="540" t="s">
        <v>77</v>
      </c>
      <c r="F1575" s="540" t="s">
        <v>74</v>
      </c>
      <c r="G1575" s="540" t="s">
        <v>83</v>
      </c>
      <c r="H1575" s="540" t="s">
        <v>84</v>
      </c>
      <c r="I1575" s="534"/>
      <c r="J1575" s="484"/>
      <c r="K1575" s="585"/>
      <c r="L1575" s="41"/>
    </row>
    <row r="1576" spans="2:19" ht="12.75" customHeight="1" thickBot="1">
      <c r="B1576" s="584"/>
      <c r="C1576" s="540">
        <v>4</v>
      </c>
      <c r="D1576" s="540">
        <v>22</v>
      </c>
      <c r="E1576" s="540">
        <v>8</v>
      </c>
      <c r="F1576" s="540">
        <v>1</v>
      </c>
      <c r="G1576" s="518" t="str">
        <f>VLOOKUP(B1574,'SINAPI 04-2022'!A:D,4,0)</f>
        <v>109,37</v>
      </c>
      <c r="H1576" s="541">
        <f>ROUND(C1576*D1576*E1576*F1576*G1576,2)</f>
        <v>76996.479999999996</v>
      </c>
      <c r="I1576" s="534"/>
      <c r="J1576" s="484"/>
      <c r="K1576" s="585"/>
      <c r="L1576" s="41"/>
      <c r="M1576" s="76"/>
      <c r="N1576" s="76"/>
    </row>
    <row r="1577" spans="2:19" s="34" customFormat="1" ht="11.25" customHeight="1" thickBot="1">
      <c r="B1577" s="589"/>
      <c r="C1577" s="485"/>
      <c r="D1577" s="373"/>
      <c r="E1577" s="373"/>
      <c r="F1577" s="67"/>
      <c r="G1577" s="478"/>
      <c r="H1577" s="67"/>
      <c r="I1577" s="478"/>
      <c r="J1577" s="478"/>
      <c r="K1577" s="583"/>
      <c r="L1577" s="68"/>
      <c r="M1577" s="731" t="s">
        <v>66</v>
      </c>
      <c r="N1577" s="732"/>
      <c r="O1577" s="62"/>
      <c r="P1577" s="70"/>
      <c r="Q1577" s="24"/>
      <c r="R1577" s="24"/>
      <c r="S1577" s="24"/>
    </row>
    <row r="1578" spans="2:19" ht="22.5" customHeight="1" thickBot="1">
      <c r="B1578" s="600" t="s">
        <v>31214</v>
      </c>
      <c r="C1578" s="702" t="str">
        <f>VLOOKUP(B1578,'SINAPI 04-2022'!A:D,2,0)</f>
        <v>MESTRE DE OBRAS COM ENCARGOS COMPLEMENTARES</v>
      </c>
      <c r="D1578" s="702"/>
      <c r="E1578" s="702"/>
      <c r="F1578" s="702"/>
      <c r="G1578" s="374"/>
      <c r="H1578" s="374"/>
      <c r="I1578" s="374"/>
      <c r="J1578" s="484"/>
      <c r="K1578" s="585"/>
      <c r="M1578" s="728" t="e">
        <f>ORÇAMENTO!K259</f>
        <v>#DIV/0!</v>
      </c>
      <c r="N1578" s="729"/>
    </row>
    <row r="1579" spans="2:19" ht="12.75" customHeight="1">
      <c r="B1579" s="584"/>
      <c r="C1579" s="540" t="s">
        <v>81</v>
      </c>
      <c r="D1579" s="540" t="s">
        <v>82</v>
      </c>
      <c r="E1579" s="540" t="s">
        <v>77</v>
      </c>
      <c r="F1579" s="540" t="s">
        <v>74</v>
      </c>
      <c r="G1579" s="540" t="s">
        <v>83</v>
      </c>
      <c r="H1579" s="540" t="s">
        <v>84</v>
      </c>
      <c r="I1579" s="534"/>
      <c r="J1579" s="484"/>
      <c r="K1579" s="585"/>
      <c r="L1579" s="41"/>
      <c r="M1579" s="76"/>
      <c r="N1579" s="76"/>
    </row>
    <row r="1580" spans="2:19" ht="12.75" customHeight="1">
      <c r="B1580" s="584"/>
      <c r="C1580" s="540">
        <v>8</v>
      </c>
      <c r="D1580" s="540">
        <v>22</v>
      </c>
      <c r="E1580" s="540">
        <v>8</v>
      </c>
      <c r="F1580" s="540">
        <v>1</v>
      </c>
      <c r="G1580" s="518" t="str">
        <f>VLOOKUP(B1578,'SINAPI 04-2022'!A:D,4,0)</f>
        <v>58,81</v>
      </c>
      <c r="H1580" s="541">
        <f>ROUND(C1580*D1580*E1580*F1580*G1580,2)</f>
        <v>82804.479999999996</v>
      </c>
      <c r="I1580" s="534"/>
      <c r="J1580" s="484"/>
      <c r="K1580" s="585"/>
      <c r="L1580" s="41"/>
      <c r="M1580" s="76"/>
      <c r="N1580" s="76"/>
    </row>
    <row r="1581" spans="2:19" s="478" customFormat="1" ht="12.75" customHeight="1">
      <c r="B1581" s="584"/>
      <c r="C1581" s="540"/>
      <c r="D1581" s="540"/>
      <c r="E1581" s="540"/>
      <c r="F1581" s="540"/>
      <c r="G1581" s="518"/>
      <c r="H1581" s="541"/>
      <c r="I1581" s="534"/>
      <c r="J1581" s="484"/>
      <c r="K1581" s="585"/>
      <c r="L1581" s="41"/>
      <c r="M1581" s="76"/>
      <c r="N1581" s="76"/>
    </row>
    <row r="1582" spans="2:19" s="478" customFormat="1" ht="12.75" customHeight="1">
      <c r="B1582" s="584"/>
      <c r="C1582" s="540"/>
      <c r="D1582" s="540"/>
      <c r="E1582" s="540"/>
      <c r="F1582" s="540"/>
      <c r="G1582" s="518"/>
      <c r="H1582" s="541"/>
      <c r="I1582" s="534"/>
      <c r="J1582" s="484"/>
      <c r="K1582" s="585"/>
      <c r="L1582" s="41"/>
      <c r="M1582" s="76"/>
      <c r="N1582" s="76"/>
    </row>
    <row r="1583" spans="2:19" s="478" customFormat="1" ht="24.75" customHeight="1">
      <c r="B1583" s="600" t="s">
        <v>31197</v>
      </c>
      <c r="C1583" s="702" t="str">
        <f>VLOOKUP(B1583,'SINAPI 04-2022'!A:D,2,0)</f>
        <v>VIGIA NOTURNO COM ENCARGOS COMPLEMENTARES</v>
      </c>
      <c r="D1583" s="702"/>
      <c r="E1583" s="702"/>
      <c r="F1583" s="702"/>
      <c r="G1583" s="518"/>
      <c r="H1583" s="541"/>
      <c r="I1583" s="534"/>
      <c r="J1583" s="484"/>
      <c r="K1583" s="585"/>
      <c r="L1583" s="41"/>
      <c r="M1583" s="76"/>
      <c r="N1583" s="76"/>
    </row>
    <row r="1584" spans="2:19" s="478" customFormat="1" ht="12.75" customHeight="1">
      <c r="B1584" s="584"/>
      <c r="C1584" s="540" t="s">
        <v>81</v>
      </c>
      <c r="D1584" s="540" t="s">
        <v>82</v>
      </c>
      <c r="E1584" s="540" t="s">
        <v>77</v>
      </c>
      <c r="F1584" s="540" t="s">
        <v>74</v>
      </c>
      <c r="G1584" s="540" t="s">
        <v>83</v>
      </c>
      <c r="H1584" s="540" t="s">
        <v>84</v>
      </c>
      <c r="I1584" s="534"/>
      <c r="J1584" s="484"/>
      <c r="K1584" s="585"/>
      <c r="L1584" s="41"/>
      <c r="M1584" s="76"/>
      <c r="N1584" s="76"/>
    </row>
    <row r="1585" spans="2:19" s="478" customFormat="1" ht="12.75" customHeight="1">
      <c r="B1585" s="584"/>
      <c r="C1585" s="540">
        <v>8</v>
      </c>
      <c r="D1585" s="540">
        <v>22</v>
      </c>
      <c r="E1585" s="540">
        <v>8</v>
      </c>
      <c r="F1585" s="540">
        <v>1</v>
      </c>
      <c r="G1585" s="518" t="str">
        <f>VLOOKUP(B1583,'SINAPI 04-2022'!A:D,4,0)</f>
        <v>30,69</v>
      </c>
      <c r="H1585" s="541">
        <f>ROUND(C1585*D1585*E1585*F1585*G1585,2)</f>
        <v>43211.519999999997</v>
      </c>
      <c r="I1585" s="534"/>
      <c r="J1585" s="484"/>
      <c r="K1585" s="585"/>
      <c r="L1585" s="41"/>
      <c r="M1585" s="76"/>
      <c r="N1585" s="76"/>
    </row>
    <row r="1586" spans="2:19" s="34" customFormat="1" ht="11.25" customHeight="1" thickBot="1">
      <c r="B1586" s="601"/>
      <c r="C1586" s="602"/>
      <c r="D1586" s="603"/>
      <c r="E1586" s="603"/>
      <c r="F1586" s="604"/>
      <c r="G1586" s="605"/>
      <c r="H1586" s="604"/>
      <c r="I1586" s="605"/>
      <c r="J1586" s="605"/>
      <c r="K1586" s="606"/>
      <c r="L1586" s="68"/>
      <c r="M1586" s="64"/>
      <c r="N1586" s="69"/>
      <c r="O1586" s="62"/>
      <c r="P1586" s="70"/>
      <c r="Q1586" s="24"/>
      <c r="R1586" s="24"/>
      <c r="S1586" s="24"/>
    </row>
    <row r="1587" spans="2:19">
      <c r="L1587" s="36"/>
    </row>
    <row r="1604" spans="12:12">
      <c r="L1604" s="17"/>
    </row>
  </sheetData>
  <mergeCells count="247">
    <mergeCell ref="D1300:I1300"/>
    <mergeCell ref="D1410:I1410"/>
    <mergeCell ref="D1103:I1103"/>
    <mergeCell ref="D1142:I1142"/>
    <mergeCell ref="B1218:K1218"/>
    <mergeCell ref="D1130:I1130"/>
    <mergeCell ref="D1136:I1136"/>
    <mergeCell ref="D1154:I1154"/>
    <mergeCell ref="D1203:I1203"/>
    <mergeCell ref="D1290:I1290"/>
    <mergeCell ref="D1285:I1285"/>
    <mergeCell ref="B1245:K1245"/>
    <mergeCell ref="D1246:I1246"/>
    <mergeCell ref="D1256:I1256"/>
    <mergeCell ref="D1250:I1250"/>
    <mergeCell ref="D1219:I1219"/>
    <mergeCell ref="D1223:I1223"/>
    <mergeCell ref="D1227:I1227"/>
    <mergeCell ref="D1119:I1119"/>
    <mergeCell ref="D1305:I1305"/>
    <mergeCell ref="D1310:I1310"/>
    <mergeCell ref="D1215:I1215"/>
    <mergeCell ref="D1112:I1112"/>
    <mergeCell ref="D1211:I1211"/>
    <mergeCell ref="D929:I929"/>
    <mergeCell ref="D934:I934"/>
    <mergeCell ref="D940:I940"/>
    <mergeCell ref="B1008:K1008"/>
    <mergeCell ref="D1236:I1236"/>
    <mergeCell ref="D1240:I1240"/>
    <mergeCell ref="D880:I880"/>
    <mergeCell ref="D886:I886"/>
    <mergeCell ref="D892:I892"/>
    <mergeCell ref="D1091:I1091"/>
    <mergeCell ref="D1177:I1177"/>
    <mergeCell ref="D1159:I1159"/>
    <mergeCell ref="D1170:I1170"/>
    <mergeCell ref="D980:I980"/>
    <mergeCell ref="D997:I997"/>
    <mergeCell ref="D1125:I1125"/>
    <mergeCell ref="D945:I945"/>
    <mergeCell ref="D950:I950"/>
    <mergeCell ref="D955:I955"/>
    <mergeCell ref="D960:I960"/>
    <mergeCell ref="D1067:I1067"/>
    <mergeCell ref="D1150:I1150"/>
    <mergeCell ref="D1028:I1028"/>
    <mergeCell ref="D1097:I1097"/>
    <mergeCell ref="D923:I923"/>
    <mergeCell ref="C1583:F1583"/>
    <mergeCell ref="D1013:I1013"/>
    <mergeCell ref="D1018:I1018"/>
    <mergeCell ref="D1032:I1032"/>
    <mergeCell ref="D1045:I1045"/>
    <mergeCell ref="D1053:I1053"/>
    <mergeCell ref="D1062:I1062"/>
    <mergeCell ref="D1081:I1081"/>
    <mergeCell ref="B1351:K1351"/>
    <mergeCell ref="D1352:I1352"/>
    <mergeCell ref="D1364:I1364"/>
    <mergeCell ref="D1373:I1373"/>
    <mergeCell ref="D1321:I1321"/>
    <mergeCell ref="D1316:I1316"/>
    <mergeCell ref="B1269:K1269"/>
    <mergeCell ref="D1270:I1270"/>
    <mergeCell ref="D1276:I1276"/>
    <mergeCell ref="D1280:I1280"/>
    <mergeCell ref="D1295:I1295"/>
    <mergeCell ref="D1467:I1467"/>
    <mergeCell ref="D1231:I1231"/>
    <mergeCell ref="D1207:I1207"/>
    <mergeCell ref="D1190:I1190"/>
    <mergeCell ref="D874:I874"/>
    <mergeCell ref="D736:I736"/>
    <mergeCell ref="D741:I741"/>
    <mergeCell ref="D752:I752"/>
    <mergeCell ref="D756:I756"/>
    <mergeCell ref="D715:I715"/>
    <mergeCell ref="D746:I746"/>
    <mergeCell ref="D807:I807"/>
    <mergeCell ref="D812:I812"/>
    <mergeCell ref="D760:I760"/>
    <mergeCell ref="D781:I781"/>
    <mergeCell ref="D821:I821"/>
    <mergeCell ref="D1475:I1475"/>
    <mergeCell ref="B1381:K1381"/>
    <mergeCell ref="D1325:I1325"/>
    <mergeCell ref="D1331:I1331"/>
    <mergeCell ref="B1409:K1409"/>
    <mergeCell ref="B1472:K1472"/>
    <mergeCell ref="D1473:I1473"/>
    <mergeCell ref="D1386:I1386"/>
    <mergeCell ref="M1577:N1577"/>
    <mergeCell ref="D1342:I1342"/>
    <mergeCell ref="D1346:I1346"/>
    <mergeCell ref="D1549:I1549"/>
    <mergeCell ref="D1555:I1555"/>
    <mergeCell ref="D1562:I1562"/>
    <mergeCell ref="D1533:I1533"/>
    <mergeCell ref="D1477:I1477"/>
    <mergeCell ref="D1479:I1479"/>
    <mergeCell ref="D1481:I1481"/>
    <mergeCell ref="D1391:I1391"/>
    <mergeCell ref="D1402:I1402"/>
    <mergeCell ref="D1404:G1404"/>
    <mergeCell ref="D1382:I1382"/>
    <mergeCell ref="D1449:I1449"/>
    <mergeCell ref="D1455:I1455"/>
    <mergeCell ref="C1578:F1578"/>
    <mergeCell ref="M1578:N1578"/>
    <mergeCell ref="B1569:K1569"/>
    <mergeCell ref="D1570:I1570"/>
    <mergeCell ref="D1571:E1571"/>
    <mergeCell ref="D1572:E1572"/>
    <mergeCell ref="C1574:F1574"/>
    <mergeCell ref="D1482:I1482"/>
    <mergeCell ref="D1519:I1519"/>
    <mergeCell ref="D1523:I1523"/>
    <mergeCell ref="D1513:I1513"/>
    <mergeCell ref="B1483:K1483"/>
    <mergeCell ref="D1484:I1484"/>
    <mergeCell ref="D1501:I1501"/>
    <mergeCell ref="D1505:I1505"/>
    <mergeCell ref="D1509:I1509"/>
    <mergeCell ref="D1488:I1488"/>
    <mergeCell ref="D1492:I1492"/>
    <mergeCell ref="D1496:I1496"/>
    <mergeCell ref="B1527:K1527"/>
    <mergeCell ref="D1528:I1528"/>
    <mergeCell ref="D1539:I1539"/>
    <mergeCell ref="D1544:I1544"/>
    <mergeCell ref="M24:N24"/>
    <mergeCell ref="M25:N25"/>
    <mergeCell ref="D26:I26"/>
    <mergeCell ref="D29:I29"/>
    <mergeCell ref="D30:I30"/>
    <mergeCell ref="D227:I227"/>
    <mergeCell ref="B237:K237"/>
    <mergeCell ref="D145:I145"/>
    <mergeCell ref="D100:I100"/>
    <mergeCell ref="D106:I106"/>
    <mergeCell ref="D112:I112"/>
    <mergeCell ref="B123:K123"/>
    <mergeCell ref="D124:I124"/>
    <mergeCell ref="B87:K87"/>
    <mergeCell ref="D231:I231"/>
    <mergeCell ref="D128:I128"/>
    <mergeCell ref="D198:I198"/>
    <mergeCell ref="D206:I206"/>
    <mergeCell ref="D174:I174"/>
    <mergeCell ref="D180:I180"/>
    <mergeCell ref="D186:I186"/>
    <mergeCell ref="D211:I211"/>
    <mergeCell ref="D218:I218"/>
    <mergeCell ref="D37:I37"/>
    <mergeCell ref="B3:K3"/>
    <mergeCell ref="D118:I118"/>
    <mergeCell ref="D24:I24"/>
    <mergeCell ref="D88:I88"/>
    <mergeCell ref="D94:I94"/>
    <mergeCell ref="B5:K5"/>
    <mergeCell ref="B7:K7"/>
    <mergeCell ref="B9:K9"/>
    <mergeCell ref="D16:I16"/>
    <mergeCell ref="B11:K11"/>
    <mergeCell ref="D12:I12"/>
    <mergeCell ref="D20:I20"/>
    <mergeCell ref="B92:K92"/>
    <mergeCell ref="B110:K110"/>
    <mergeCell ref="D43:I43"/>
    <mergeCell ref="D45:I45"/>
    <mergeCell ref="D51:I51"/>
    <mergeCell ref="D642:I642"/>
    <mergeCell ref="D661:I661"/>
    <mergeCell ref="B680:K680"/>
    <mergeCell ref="D254:I254"/>
    <mergeCell ref="D264:I264"/>
    <mergeCell ref="D392:I392"/>
    <mergeCell ref="D398:I398"/>
    <mergeCell ref="D279:I279"/>
    <mergeCell ref="D681:I681"/>
    <mergeCell ref="B355:K355"/>
    <mergeCell ref="B366:K366"/>
    <mergeCell ref="D525:I525"/>
    <mergeCell ref="D632:I632"/>
    <mergeCell ref="D408:I408"/>
    <mergeCell ref="D419:I419"/>
    <mergeCell ref="D491:I491"/>
    <mergeCell ref="D499:I499"/>
    <mergeCell ref="D238:I238"/>
    <mergeCell ref="D243:I243"/>
    <mergeCell ref="B36:K36"/>
    <mergeCell ref="D58:I58"/>
    <mergeCell ref="D64:I64"/>
    <mergeCell ref="D69:I69"/>
    <mergeCell ref="D76:I76"/>
    <mergeCell ref="D81:I81"/>
    <mergeCell ref="D222:I222"/>
    <mergeCell ref="B144:K144"/>
    <mergeCell ref="D248:I248"/>
    <mergeCell ref="D353:I353"/>
    <mergeCell ref="B843:K843"/>
    <mergeCell ref="D862:I862"/>
    <mergeCell ref="D849:I849"/>
    <mergeCell ref="D831:I831"/>
    <mergeCell ref="B286:K286"/>
    <mergeCell ref="D581:I581"/>
    <mergeCell ref="D599:I599"/>
    <mergeCell ref="D727:I727"/>
    <mergeCell ref="D685:I685"/>
    <mergeCell ref="D694:I694"/>
    <mergeCell ref="D430:I430"/>
    <mergeCell ref="D444:I444"/>
    <mergeCell ref="D457:I457"/>
    <mergeCell ref="D478:I478"/>
    <mergeCell ref="D506:I506"/>
    <mergeCell ref="D617:I617"/>
    <mergeCell ref="D563:I563"/>
    <mergeCell ref="D287:I287"/>
    <mergeCell ref="D486:I486"/>
    <mergeCell ref="B505:K505"/>
    <mergeCell ref="G686:H686"/>
    <mergeCell ref="G687:H687"/>
    <mergeCell ref="D689:I689"/>
    <mergeCell ref="B706:K706"/>
    <mergeCell ref="D707:I707"/>
    <mergeCell ref="D1261:I1261"/>
    <mergeCell ref="D1009:I1009"/>
    <mergeCell ref="D1024:I1024"/>
    <mergeCell ref="D986:I986"/>
    <mergeCell ref="D991:I991"/>
    <mergeCell ref="D1002:I1002"/>
    <mergeCell ref="D786:I786"/>
    <mergeCell ref="D844:I844"/>
    <mergeCell ref="D855:I855"/>
    <mergeCell ref="D965:I965"/>
    <mergeCell ref="D970:I970"/>
    <mergeCell ref="D975:I975"/>
    <mergeCell ref="D802:I802"/>
    <mergeCell ref="D898:I898"/>
    <mergeCell ref="D904:I904"/>
    <mergeCell ref="D910:I910"/>
    <mergeCell ref="D916:I916"/>
    <mergeCell ref="D699:I699"/>
    <mergeCell ref="D701:G701"/>
    <mergeCell ref="D797:I797"/>
    <mergeCell ref="D868:I868"/>
  </mergeCells>
  <phoneticPr fontId="61" type="noConversion"/>
  <pageMargins left="0.6692913385826772" right="0.55118110236220474" top="0.78740157480314965" bottom="0.70866141732283472" header="0.31496062992125984" footer="0.15748031496062992"/>
  <pageSetup paperSize="9" scale="74" fitToHeight="100"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BP166"/>
  <sheetViews>
    <sheetView view="pageBreakPreview" topLeftCell="A2" zoomScaleSheetLayoutView="100" workbookViewId="0">
      <selection activeCell="S24" sqref="S24"/>
    </sheetView>
  </sheetViews>
  <sheetFormatPr defaultRowHeight="12.75"/>
  <cols>
    <col min="1" max="1" width="9.140625" style="324"/>
    <col min="2" max="2" width="5.42578125" style="324" customWidth="1"/>
    <col min="3" max="3" width="20.85546875" style="324" customWidth="1"/>
    <col min="4" max="4" width="11.7109375" style="324" customWidth="1"/>
    <col min="5" max="5" width="9.42578125" style="324" customWidth="1"/>
    <col min="6" max="6" width="12.42578125" style="324" customWidth="1"/>
    <col min="7" max="7" width="7.140625" style="328" customWidth="1"/>
    <col min="8" max="8" width="9.28515625" style="324" customWidth="1"/>
    <col min="9" max="10" width="11.7109375" style="324" hidden="1" customWidth="1"/>
    <col min="11" max="11" width="10" style="324" customWidth="1"/>
    <col min="12" max="12" width="9.85546875" style="324" customWidth="1"/>
    <col min="13" max="14" width="11.7109375" style="324" hidden="1" customWidth="1"/>
    <col min="15" max="15" width="10.85546875" style="324" customWidth="1"/>
    <col min="16" max="16" width="9.28515625" style="324" customWidth="1"/>
    <col min="17" max="18" width="11.7109375" style="324" hidden="1" customWidth="1"/>
    <col min="19" max="19" width="11" style="324" customWidth="1"/>
    <col min="20" max="20" width="9.5703125" style="324" customWidth="1"/>
    <col min="21" max="22" width="11.7109375" style="324" hidden="1" customWidth="1"/>
    <col min="23" max="23" width="11.7109375" style="324" customWidth="1"/>
    <col min="24" max="24" width="12" style="324" customWidth="1"/>
    <col min="25" max="26" width="11.7109375" style="324" hidden="1" customWidth="1"/>
    <col min="27" max="27" width="14.85546875" style="324" customWidth="1"/>
    <col min="28" max="28" width="12.42578125" style="324" customWidth="1"/>
    <col min="29" max="30" width="11.7109375" style="324" hidden="1" customWidth="1"/>
    <col min="31" max="31" width="11.7109375" style="324" customWidth="1"/>
    <col min="32" max="32" width="13.7109375" style="259" customWidth="1"/>
    <col min="33" max="33" width="0" style="259" hidden="1" customWidth="1"/>
    <col min="34" max="34" width="10.140625" style="259" hidden="1" customWidth="1"/>
    <col min="35" max="35" width="13.140625" style="259" customWidth="1"/>
    <col min="36" max="36" width="11.28515625" style="259" customWidth="1"/>
    <col min="37" max="38" width="0" style="259" hidden="1" customWidth="1"/>
    <col min="39" max="39" width="14.85546875" style="259" customWidth="1"/>
    <col min="40" max="68" width="9.140625" style="259"/>
    <col min="69" max="16384" width="9.140625" style="324"/>
  </cols>
  <sheetData>
    <row r="1" spans="2:39" s="259" customFormat="1" ht="15.75">
      <c r="B1" s="608"/>
      <c r="C1" s="609"/>
      <c r="D1" s="610"/>
      <c r="E1" s="609"/>
      <c r="F1" s="611"/>
      <c r="G1" s="612"/>
      <c r="H1" s="609"/>
      <c r="I1" s="609"/>
      <c r="J1" s="609"/>
      <c r="K1" s="609"/>
      <c r="L1" s="609"/>
      <c r="M1" s="609"/>
      <c r="N1" s="609"/>
      <c r="O1" s="609"/>
      <c r="P1" s="609"/>
      <c r="Q1" s="609"/>
      <c r="R1" s="609"/>
      <c r="S1" s="609"/>
      <c r="T1" s="609"/>
      <c r="U1" s="609"/>
      <c r="V1" s="609"/>
      <c r="W1" s="609"/>
      <c r="X1" s="609"/>
      <c r="Y1" s="609"/>
      <c r="Z1" s="609"/>
      <c r="AA1" s="609"/>
      <c r="AB1" s="609"/>
      <c r="AC1" s="609"/>
      <c r="AD1" s="609"/>
      <c r="AE1" s="609"/>
      <c r="AF1" s="609"/>
      <c r="AG1" s="609"/>
      <c r="AH1" s="609"/>
      <c r="AI1" s="609"/>
      <c r="AJ1" s="609"/>
      <c r="AK1" s="609"/>
      <c r="AL1" s="609"/>
      <c r="AM1" s="613"/>
    </row>
    <row r="2" spans="2:39" s="259" customFormat="1" ht="15.75" customHeight="1">
      <c r="B2" s="753" t="s">
        <v>73380</v>
      </c>
      <c r="C2" s="754"/>
      <c r="D2" s="754"/>
      <c r="E2" s="754"/>
      <c r="F2" s="754"/>
      <c r="G2" s="754"/>
      <c r="H2" s="754"/>
      <c r="I2" s="754"/>
      <c r="J2" s="754"/>
      <c r="K2" s="754"/>
      <c r="L2" s="754"/>
      <c r="M2" s="754"/>
      <c r="N2" s="754"/>
      <c r="O2" s="754"/>
      <c r="P2" s="754"/>
      <c r="Q2" s="754"/>
      <c r="R2" s="754"/>
      <c r="S2" s="754"/>
      <c r="T2" s="754"/>
      <c r="U2" s="754"/>
      <c r="V2" s="754"/>
      <c r="W2" s="754"/>
      <c r="X2" s="153"/>
      <c r="Y2" s="153"/>
      <c r="Z2" s="153"/>
      <c r="AA2" s="153"/>
      <c r="AB2" s="153"/>
      <c r="AC2" s="153"/>
      <c r="AD2" s="153"/>
      <c r="AE2" s="639"/>
      <c r="AF2" s="153"/>
      <c r="AG2" s="153"/>
      <c r="AH2" s="153"/>
      <c r="AI2" s="153"/>
      <c r="AJ2" s="153"/>
      <c r="AK2" s="153"/>
      <c r="AL2" s="153"/>
      <c r="AM2" s="614"/>
    </row>
    <row r="3" spans="2:39" s="259" customFormat="1" ht="15.75" customHeight="1">
      <c r="B3" s="654"/>
      <c r="C3" s="655"/>
      <c r="D3" s="655"/>
      <c r="E3" s="655"/>
      <c r="F3" s="655"/>
      <c r="G3" s="655"/>
      <c r="H3" s="655" t="s">
        <v>73381</v>
      </c>
      <c r="I3" s="655"/>
      <c r="J3" s="655"/>
      <c r="K3" s="655"/>
      <c r="L3" s="655"/>
      <c r="M3" s="655"/>
      <c r="N3" s="655"/>
      <c r="O3" s="655"/>
      <c r="P3" s="655"/>
      <c r="Q3" s="655"/>
      <c r="R3" s="655"/>
      <c r="S3" s="655"/>
      <c r="T3" s="655"/>
      <c r="U3" s="655"/>
      <c r="V3" s="655"/>
      <c r="W3" s="655"/>
      <c r="X3" s="153"/>
      <c r="Y3" s="153"/>
      <c r="Z3" s="153"/>
      <c r="AA3" s="153"/>
      <c r="AB3" s="153"/>
      <c r="AC3" s="153"/>
      <c r="AD3" s="153"/>
      <c r="AE3" s="639"/>
      <c r="AF3" s="153"/>
      <c r="AG3" s="153"/>
      <c r="AH3" s="153"/>
      <c r="AI3" s="153"/>
      <c r="AJ3" s="153"/>
      <c r="AK3" s="153"/>
      <c r="AL3" s="153"/>
      <c r="AM3" s="614"/>
    </row>
    <row r="4" spans="2:39" s="259" customFormat="1" ht="12.75" customHeight="1">
      <c r="B4" s="615"/>
      <c r="C4" s="260"/>
      <c r="D4" s="153"/>
      <c r="E4" s="151"/>
      <c r="F4" s="151"/>
      <c r="G4" s="151"/>
      <c r="H4" s="153"/>
      <c r="I4" s="153"/>
      <c r="J4" s="153"/>
      <c r="K4" s="153"/>
      <c r="L4" s="153"/>
      <c r="M4" s="153"/>
      <c r="N4" s="153"/>
      <c r="O4" s="153"/>
      <c r="P4" s="153"/>
      <c r="Q4" s="153"/>
      <c r="R4" s="153"/>
      <c r="S4" s="153"/>
      <c r="T4" s="153"/>
      <c r="U4" s="153"/>
      <c r="V4" s="153"/>
      <c r="W4" s="153"/>
      <c r="X4" s="153"/>
      <c r="Y4" s="153"/>
      <c r="Z4" s="153"/>
      <c r="AA4" s="153"/>
      <c r="AB4" s="153"/>
      <c r="AC4" s="153"/>
      <c r="AD4" s="153"/>
      <c r="AE4" s="640"/>
      <c r="AF4" s="153"/>
      <c r="AG4" s="153"/>
      <c r="AH4" s="153"/>
      <c r="AI4" s="153"/>
      <c r="AJ4" s="153"/>
      <c r="AK4" s="153"/>
      <c r="AL4" s="153"/>
      <c r="AM4" s="614"/>
    </row>
    <row r="5" spans="2:39" s="259" customFormat="1" ht="3.75" customHeight="1">
      <c r="B5" s="615"/>
      <c r="C5" s="153"/>
      <c r="D5" s="153"/>
      <c r="E5" s="151"/>
      <c r="F5" s="151"/>
      <c r="G5" s="151"/>
      <c r="H5" s="153"/>
      <c r="I5" s="153"/>
      <c r="J5" s="153"/>
      <c r="K5" s="153"/>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614"/>
    </row>
    <row r="6" spans="2:39" s="268" customFormat="1" ht="12.75" customHeight="1">
      <c r="B6" s="616" t="s">
        <v>26157</v>
      </c>
      <c r="C6" s="263"/>
      <c r="D6" s="264" t="str">
        <f>[5]QCI!H5</f>
        <v>Proponente/Tomador</v>
      </c>
      <c r="E6" s="263"/>
      <c r="F6" s="265"/>
      <c r="G6" s="266"/>
      <c r="H6" s="263"/>
      <c r="I6" s="152"/>
      <c r="J6" s="152"/>
      <c r="K6" s="152"/>
      <c r="L6" s="262" t="str">
        <f>[5]QCI!H5</f>
        <v>Proponente/Tomador</v>
      </c>
      <c r="M6" s="265"/>
      <c r="N6" s="265"/>
      <c r="O6" s="265"/>
      <c r="P6" s="263"/>
      <c r="Q6" s="265"/>
      <c r="R6" s="265"/>
      <c r="S6" s="262"/>
      <c r="T6" s="262"/>
      <c r="U6" s="263"/>
      <c r="V6" s="263"/>
      <c r="W6" s="263"/>
      <c r="X6" s="267"/>
      <c r="Y6" s="263"/>
      <c r="Z6" s="152"/>
      <c r="AA6" s="263"/>
      <c r="AB6" s="263"/>
      <c r="AC6" s="263"/>
      <c r="AD6" s="263"/>
      <c r="AE6" s="263"/>
      <c r="AF6" s="263"/>
      <c r="AG6" s="263"/>
      <c r="AH6" s="263"/>
      <c r="AI6" s="263"/>
      <c r="AJ6" s="263"/>
      <c r="AK6" s="263"/>
      <c r="AL6" s="263"/>
      <c r="AM6" s="617"/>
    </row>
    <row r="7" spans="2:39" s="259" customFormat="1" ht="36" customHeight="1">
      <c r="B7" s="738"/>
      <c r="C7" s="740"/>
      <c r="D7" s="758" t="s">
        <v>26252</v>
      </c>
      <c r="E7" s="739"/>
      <c r="F7" s="739"/>
      <c r="G7" s="740"/>
      <c r="H7" s="269"/>
      <c r="I7" s="269"/>
      <c r="J7" s="269"/>
      <c r="K7" s="269"/>
      <c r="L7" s="270" t="s">
        <v>26252</v>
      </c>
      <c r="M7" s="271"/>
      <c r="N7" s="271"/>
      <c r="O7" s="271"/>
      <c r="P7" s="271"/>
      <c r="Q7" s="269"/>
      <c r="R7" s="269"/>
      <c r="S7" s="391"/>
      <c r="T7" s="744" t="s">
        <v>26276</v>
      </c>
      <c r="U7" s="745"/>
      <c r="V7" s="745"/>
      <c r="W7" s="745"/>
      <c r="X7" s="746"/>
      <c r="Y7" s="153"/>
      <c r="Z7" s="269"/>
      <c r="AA7" s="737"/>
      <c r="AB7" s="737"/>
      <c r="AC7" s="737"/>
      <c r="AD7" s="737"/>
      <c r="AE7" s="737"/>
      <c r="AF7" s="153"/>
      <c r="AG7" s="153"/>
      <c r="AH7" s="153"/>
      <c r="AI7" s="153"/>
      <c r="AJ7" s="153"/>
      <c r="AK7" s="153"/>
      <c r="AL7" s="153"/>
      <c r="AM7" s="614"/>
    </row>
    <row r="8" spans="2:39" s="259" customFormat="1" ht="3.75" customHeight="1">
      <c r="B8" s="615"/>
      <c r="C8" s="153"/>
      <c r="D8" s="153"/>
      <c r="E8" s="151"/>
      <c r="F8" s="151"/>
      <c r="G8" s="266"/>
      <c r="H8" s="151"/>
      <c r="I8" s="151"/>
      <c r="J8" s="151"/>
      <c r="K8" s="151"/>
      <c r="L8" s="272"/>
      <c r="M8" s="151"/>
      <c r="N8" s="151"/>
      <c r="O8" s="151"/>
      <c r="P8" s="153"/>
      <c r="Q8" s="151"/>
      <c r="R8" s="151"/>
      <c r="S8" s="272"/>
      <c r="T8" s="272"/>
      <c r="U8" s="153"/>
      <c r="V8" s="153"/>
      <c r="W8" s="153"/>
      <c r="X8" s="261"/>
      <c r="Y8" s="153"/>
      <c r="Z8" s="151"/>
      <c r="AA8" s="151"/>
      <c r="AB8" s="153"/>
      <c r="AC8" s="153"/>
      <c r="AD8" s="153"/>
      <c r="AE8" s="153"/>
      <c r="AF8" s="153"/>
      <c r="AG8" s="153"/>
      <c r="AH8" s="153"/>
      <c r="AI8" s="153"/>
      <c r="AJ8" s="153"/>
      <c r="AK8" s="153"/>
      <c r="AL8" s="153"/>
      <c r="AM8" s="614"/>
    </row>
    <row r="9" spans="2:39" s="259" customFormat="1" ht="14.25" customHeight="1">
      <c r="B9" s="618" t="str">
        <f>[5]QCI!O8</f>
        <v>Programa/Modalidade/Ação</v>
      </c>
      <c r="C9" s="273"/>
      <c r="D9" s="273"/>
      <c r="E9" s="273"/>
      <c r="F9" s="273"/>
      <c r="G9" s="273"/>
      <c r="H9" s="152"/>
      <c r="I9" s="153"/>
      <c r="J9" s="153"/>
      <c r="K9" s="153"/>
      <c r="L9" s="264" t="s">
        <v>26121</v>
      </c>
      <c r="M9" s="153"/>
      <c r="N9" s="153"/>
      <c r="O9" s="153"/>
      <c r="P9" s="261" t="s">
        <v>26158</v>
      </c>
      <c r="Q9" s="153"/>
      <c r="R9" s="153"/>
      <c r="S9" s="264"/>
      <c r="T9" s="264" t="s">
        <v>26159</v>
      </c>
      <c r="U9" s="153"/>
      <c r="V9" s="153"/>
      <c r="W9" s="153"/>
      <c r="X9" s="274" t="s">
        <v>26160</v>
      </c>
      <c r="Y9" s="153"/>
      <c r="Z9" s="153"/>
      <c r="AA9" s="152"/>
      <c r="AB9" s="153"/>
      <c r="AC9" s="153"/>
      <c r="AD9" s="153"/>
      <c r="AE9" s="641"/>
      <c r="AF9" s="153"/>
      <c r="AG9" s="153"/>
      <c r="AH9" s="153"/>
      <c r="AI9" s="641"/>
      <c r="AJ9" s="153"/>
      <c r="AK9" s="153"/>
      <c r="AL9" s="153"/>
      <c r="AM9" s="619"/>
    </row>
    <row r="10" spans="2:39" s="259" customFormat="1" ht="14.25" customHeight="1">
      <c r="B10" s="738"/>
      <c r="C10" s="739"/>
      <c r="D10" s="739"/>
      <c r="E10" s="739"/>
      <c r="F10" s="739"/>
      <c r="G10" s="740"/>
      <c r="H10" s="275"/>
      <c r="I10" s="276"/>
      <c r="J10" s="276"/>
      <c r="K10" s="275"/>
      <c r="L10" s="277"/>
      <c r="M10" s="278"/>
      <c r="N10" s="279"/>
      <c r="O10" s="280"/>
      <c r="P10" s="281"/>
      <c r="Q10" s="276"/>
      <c r="R10" s="276"/>
      <c r="S10" s="390"/>
      <c r="T10" s="283"/>
      <c r="U10" s="278"/>
      <c r="V10" s="284"/>
      <c r="W10" s="285"/>
      <c r="X10" s="286"/>
      <c r="Y10" s="153"/>
      <c r="Z10" s="282"/>
      <c r="AA10" s="642"/>
      <c r="AB10" s="643"/>
      <c r="AC10" s="153"/>
      <c r="AD10" s="153"/>
      <c r="AE10" s="642"/>
      <c r="AF10" s="643"/>
      <c r="AG10" s="153"/>
      <c r="AH10" s="153"/>
      <c r="AI10" s="642"/>
      <c r="AJ10" s="643"/>
      <c r="AK10" s="153"/>
      <c r="AL10" s="153"/>
      <c r="AM10" s="644"/>
    </row>
    <row r="11" spans="2:39" s="259" customFormat="1" ht="3.75" customHeight="1">
      <c r="B11" s="615"/>
      <c r="C11" s="153"/>
      <c r="D11" s="153"/>
      <c r="E11" s="153"/>
      <c r="F11" s="153"/>
      <c r="G11" s="287"/>
      <c r="H11" s="153"/>
      <c r="I11" s="153"/>
      <c r="J11" s="153"/>
      <c r="K11" s="153"/>
      <c r="L11" s="153"/>
      <c r="M11" s="153"/>
      <c r="N11" s="153"/>
      <c r="O11" s="153"/>
      <c r="P11" s="153"/>
      <c r="Q11" s="153"/>
      <c r="R11" s="153"/>
      <c r="S11" s="153"/>
      <c r="T11" s="153"/>
      <c r="U11" s="153"/>
      <c r="V11" s="153"/>
      <c r="W11" s="153"/>
      <c r="X11" s="153"/>
      <c r="Y11" s="153"/>
      <c r="Z11" s="153"/>
      <c r="AA11" s="153"/>
      <c r="AB11" s="153"/>
      <c r="AC11" s="153"/>
      <c r="AD11" s="153"/>
      <c r="AE11" s="153"/>
      <c r="AF11" s="153"/>
      <c r="AG11" s="153"/>
      <c r="AH11" s="153"/>
      <c r="AI11" s="153"/>
      <c r="AJ11" s="153"/>
      <c r="AK11" s="153"/>
      <c r="AL11" s="153"/>
      <c r="AM11" s="614"/>
    </row>
    <row r="12" spans="2:39" s="259" customFormat="1" ht="3.75" customHeight="1">
      <c r="B12" s="620"/>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621"/>
    </row>
    <row r="13" spans="2:39" s="259" customFormat="1" ht="12.75" customHeight="1">
      <c r="B13" s="622"/>
      <c r="C13" s="289"/>
      <c r="D13" s="290"/>
      <c r="E13" s="291"/>
      <c r="F13" s="288" t="s">
        <v>26161</v>
      </c>
      <c r="G13" s="292" t="s">
        <v>26162</v>
      </c>
      <c r="H13" s="741" t="s">
        <v>73366</v>
      </c>
      <c r="I13" s="742"/>
      <c r="J13" s="742"/>
      <c r="K13" s="743"/>
      <c r="L13" s="741" t="s">
        <v>73373</v>
      </c>
      <c r="M13" s="742"/>
      <c r="N13" s="742"/>
      <c r="O13" s="743"/>
      <c r="P13" s="741" t="s">
        <v>73372</v>
      </c>
      <c r="Q13" s="742"/>
      <c r="R13" s="742"/>
      <c r="S13" s="743"/>
      <c r="T13" s="741" t="s">
        <v>73371</v>
      </c>
      <c r="U13" s="742"/>
      <c r="V13" s="742"/>
      <c r="W13" s="743"/>
      <c r="X13" s="741" t="s">
        <v>73370</v>
      </c>
      <c r="Y13" s="742"/>
      <c r="Z13" s="742"/>
      <c r="AA13" s="743"/>
      <c r="AB13" s="741" t="s">
        <v>73369</v>
      </c>
      <c r="AC13" s="742"/>
      <c r="AD13" s="742"/>
      <c r="AE13" s="743"/>
      <c r="AF13" s="741" t="s">
        <v>73368</v>
      </c>
      <c r="AG13" s="742"/>
      <c r="AH13" s="742"/>
      <c r="AI13" s="743"/>
      <c r="AJ13" s="741" t="s">
        <v>73367</v>
      </c>
      <c r="AK13" s="742"/>
      <c r="AL13" s="742"/>
      <c r="AM13" s="743"/>
    </row>
    <row r="14" spans="2:39" s="259" customFormat="1" ht="12.75" customHeight="1">
      <c r="B14" s="623" t="s">
        <v>26134</v>
      </c>
      <c r="C14" s="294" t="s">
        <v>26131</v>
      </c>
      <c r="D14" s="295"/>
      <c r="E14" s="296"/>
      <c r="F14" s="293" t="s">
        <v>26139</v>
      </c>
      <c r="G14" s="297" t="s">
        <v>26142</v>
      </c>
      <c r="H14" s="293" t="s">
        <v>26163</v>
      </c>
      <c r="I14" s="293"/>
      <c r="J14" s="293"/>
      <c r="K14" s="293" t="s">
        <v>26164</v>
      </c>
      <c r="L14" s="298" t="str">
        <f>H14</f>
        <v>SIMPLES</v>
      </c>
      <c r="M14" s="298"/>
      <c r="N14" s="298"/>
      <c r="O14" s="298" t="s">
        <v>26164</v>
      </c>
      <c r="P14" s="298" t="str">
        <f>L14</f>
        <v>SIMPLES</v>
      </c>
      <c r="Q14" s="298"/>
      <c r="R14" s="298"/>
      <c r="S14" s="298" t="s">
        <v>26164</v>
      </c>
      <c r="T14" s="293" t="str">
        <f>P14</f>
        <v>SIMPLES</v>
      </c>
      <c r="U14" s="293"/>
      <c r="V14" s="293"/>
      <c r="W14" s="293" t="s">
        <v>26164</v>
      </c>
      <c r="X14" s="298" t="str">
        <f>T14</f>
        <v>SIMPLES</v>
      </c>
      <c r="Y14" s="298"/>
      <c r="Z14" s="298"/>
      <c r="AA14" s="298" t="s">
        <v>26164</v>
      </c>
      <c r="AB14" s="293" t="str">
        <f>T14</f>
        <v>SIMPLES</v>
      </c>
      <c r="AC14" s="293"/>
      <c r="AD14" s="293"/>
      <c r="AE14" s="293" t="s">
        <v>26164</v>
      </c>
      <c r="AF14" s="293" t="str">
        <f>X14</f>
        <v>SIMPLES</v>
      </c>
      <c r="AG14" s="293"/>
      <c r="AH14" s="293"/>
      <c r="AI14" s="293" t="s">
        <v>26164</v>
      </c>
      <c r="AJ14" s="293" t="str">
        <f>AB14</f>
        <v>SIMPLES</v>
      </c>
      <c r="AK14" s="293"/>
      <c r="AL14" s="293"/>
      <c r="AM14" s="624" t="s">
        <v>26164</v>
      </c>
    </row>
    <row r="15" spans="2:39" s="259" customFormat="1" ht="25.5" customHeight="1">
      <c r="B15" s="625">
        <v>1</v>
      </c>
      <c r="C15" s="750" t="str">
        <f>'ORÇAMENTO SINTÉTICO'!C17</f>
        <v>CANTEIRO DE OBRA</v>
      </c>
      <c r="D15" s="751"/>
      <c r="E15" s="752"/>
      <c r="F15" s="299"/>
      <c r="G15" s="300"/>
      <c r="H15" s="304"/>
      <c r="I15" s="301"/>
      <c r="J15" s="301"/>
      <c r="K15" s="302"/>
      <c r="L15" s="301"/>
      <c r="M15" s="303"/>
      <c r="N15" s="303"/>
      <c r="O15" s="302"/>
      <c r="P15" s="304"/>
      <c r="Q15" s="303"/>
      <c r="R15" s="303"/>
      <c r="S15" s="302"/>
      <c r="T15" s="304"/>
      <c r="U15" s="303"/>
      <c r="V15" s="303"/>
      <c r="W15" s="302"/>
      <c r="X15" s="304"/>
      <c r="Y15" s="303"/>
      <c r="Z15" s="303"/>
      <c r="AA15" s="302"/>
      <c r="AB15" s="304"/>
      <c r="AC15" s="303"/>
      <c r="AD15" s="303"/>
      <c r="AE15" s="302"/>
      <c r="AF15" s="304"/>
      <c r="AG15" s="303"/>
      <c r="AH15" s="303"/>
      <c r="AI15" s="302"/>
      <c r="AJ15" s="304"/>
      <c r="AK15" s="303"/>
      <c r="AL15" s="303"/>
      <c r="AM15" s="626"/>
    </row>
    <row r="16" spans="2:39" s="259" customFormat="1" ht="15" customHeight="1">
      <c r="B16" s="625">
        <v>2</v>
      </c>
      <c r="C16" s="750" t="str">
        <f>'ORÇAMENTO SINTÉTICO'!C18</f>
        <v>SERVIÇOS DE ESCRITÓRIO, LABORATÓRIO E CAMPO</v>
      </c>
      <c r="D16" s="751"/>
      <c r="E16" s="752"/>
      <c r="F16" s="299"/>
      <c r="G16" s="300"/>
      <c r="H16" s="301"/>
      <c r="I16" s="301"/>
      <c r="J16" s="301"/>
      <c r="K16" s="302"/>
      <c r="L16" s="304"/>
      <c r="M16" s="303"/>
      <c r="N16" s="303"/>
      <c r="O16" s="302"/>
      <c r="P16" s="304"/>
      <c r="Q16" s="303"/>
      <c r="R16" s="303"/>
      <c r="S16" s="302"/>
      <c r="T16" s="304"/>
      <c r="U16" s="303"/>
      <c r="V16" s="303"/>
      <c r="W16" s="302"/>
      <c r="X16" s="304"/>
      <c r="Y16" s="303"/>
      <c r="Z16" s="303"/>
      <c r="AA16" s="302"/>
      <c r="AB16" s="304"/>
      <c r="AC16" s="303"/>
      <c r="AD16" s="303"/>
      <c r="AE16" s="302"/>
      <c r="AF16" s="304"/>
      <c r="AG16" s="303"/>
      <c r="AH16" s="303"/>
      <c r="AI16" s="302"/>
      <c r="AJ16" s="304"/>
      <c r="AK16" s="303"/>
      <c r="AL16" s="303"/>
      <c r="AM16" s="626"/>
    </row>
    <row r="17" spans="2:39" s="259" customFormat="1" ht="15" customHeight="1">
      <c r="B17" s="625">
        <v>3</v>
      </c>
      <c r="C17" s="750" t="str">
        <f>'ORÇAMENTO SINTÉTICO'!C19</f>
        <v>SERVIÇOS COMPLEMENTARES</v>
      </c>
      <c r="D17" s="751"/>
      <c r="E17" s="752"/>
      <c r="F17" s="299"/>
      <c r="G17" s="300"/>
      <c r="H17" s="304"/>
      <c r="I17" s="301"/>
      <c r="J17" s="301"/>
      <c r="K17" s="302"/>
      <c r="L17" s="304"/>
      <c r="M17" s="303"/>
      <c r="N17" s="303"/>
      <c r="O17" s="302"/>
      <c r="P17" s="304"/>
      <c r="Q17" s="303"/>
      <c r="R17" s="303"/>
      <c r="S17" s="302"/>
      <c r="T17" s="304"/>
      <c r="U17" s="303"/>
      <c r="V17" s="303"/>
      <c r="W17" s="302"/>
      <c r="X17" s="301"/>
      <c r="Y17" s="303"/>
      <c r="Z17" s="303"/>
      <c r="AA17" s="302"/>
      <c r="AB17" s="301"/>
      <c r="AC17" s="303"/>
      <c r="AD17" s="303"/>
      <c r="AE17" s="302"/>
      <c r="AF17" s="301"/>
      <c r="AG17" s="303"/>
      <c r="AH17" s="303"/>
      <c r="AI17" s="302"/>
      <c r="AJ17" s="304"/>
      <c r="AK17" s="303"/>
      <c r="AL17" s="303"/>
      <c r="AM17" s="626"/>
    </row>
    <row r="18" spans="2:39" s="259" customFormat="1" ht="15" customHeight="1">
      <c r="B18" s="625">
        <v>4</v>
      </c>
      <c r="C18" s="750" t="str">
        <f>'ORÇAMENTO SINTÉTICO'!C20</f>
        <v>MOVIMENTO DE TERRA</v>
      </c>
      <c r="D18" s="751"/>
      <c r="E18" s="752"/>
      <c r="F18" s="299"/>
      <c r="G18" s="300"/>
      <c r="H18" s="304"/>
      <c r="I18" s="301"/>
      <c r="J18" s="301"/>
      <c r="K18" s="302"/>
      <c r="L18" s="301"/>
      <c r="M18" s="303"/>
      <c r="N18" s="303"/>
      <c r="O18" s="302"/>
      <c r="P18" s="301"/>
      <c r="Q18" s="303"/>
      <c r="R18" s="303"/>
      <c r="S18" s="302"/>
      <c r="T18" s="301"/>
      <c r="U18" s="303"/>
      <c r="V18" s="303"/>
      <c r="W18" s="302"/>
      <c r="X18" s="304"/>
      <c r="Y18" s="303"/>
      <c r="Z18" s="303"/>
      <c r="AA18" s="302"/>
      <c r="AB18" s="304"/>
      <c r="AC18" s="303"/>
      <c r="AD18" s="303"/>
      <c r="AE18" s="302"/>
      <c r="AF18" s="304"/>
      <c r="AG18" s="303"/>
      <c r="AH18" s="303"/>
      <c r="AI18" s="302"/>
      <c r="AJ18" s="304"/>
      <c r="AK18" s="303"/>
      <c r="AL18" s="303"/>
      <c r="AM18" s="626"/>
    </row>
    <row r="19" spans="2:39" s="259" customFormat="1" ht="15" customHeight="1">
      <c r="B19" s="625">
        <v>5</v>
      </c>
      <c r="C19" s="750" t="str">
        <f>'ORÇAMENTO SINTÉTICO'!C21</f>
        <v>TRANSPORTES</v>
      </c>
      <c r="D19" s="751"/>
      <c r="E19" s="752"/>
      <c r="F19" s="299"/>
      <c r="G19" s="300"/>
      <c r="H19" s="304"/>
      <c r="I19" s="301"/>
      <c r="J19" s="301"/>
      <c r="K19" s="302"/>
      <c r="L19" s="301"/>
      <c r="M19" s="303"/>
      <c r="N19" s="303"/>
      <c r="O19" s="302"/>
      <c r="P19" s="301"/>
      <c r="Q19" s="303"/>
      <c r="R19" s="303"/>
      <c r="S19" s="302"/>
      <c r="T19" s="301"/>
      <c r="U19" s="303"/>
      <c r="V19" s="303"/>
      <c r="W19" s="302"/>
      <c r="X19" s="304"/>
      <c r="Y19" s="303"/>
      <c r="Z19" s="303"/>
      <c r="AA19" s="302"/>
      <c r="AB19" s="304"/>
      <c r="AC19" s="303"/>
      <c r="AD19" s="303"/>
      <c r="AE19" s="302"/>
      <c r="AF19" s="304"/>
      <c r="AG19" s="303"/>
      <c r="AH19" s="303"/>
      <c r="AI19" s="302"/>
      <c r="AJ19" s="304"/>
      <c r="AK19" s="303"/>
      <c r="AL19" s="303"/>
      <c r="AM19" s="626"/>
    </row>
    <row r="20" spans="2:39" s="259" customFormat="1" ht="15" customHeight="1">
      <c r="B20" s="625">
        <v>6</v>
      </c>
      <c r="C20" s="750" t="str">
        <f>'ORÇAMENTO SINTÉTICO'!C22</f>
        <v>ESTRUTURAS E FUNDAÇÕES</v>
      </c>
      <c r="D20" s="751"/>
      <c r="E20" s="752"/>
      <c r="F20" s="299"/>
      <c r="G20" s="300"/>
      <c r="H20" s="304"/>
      <c r="I20" s="301"/>
      <c r="J20" s="301"/>
      <c r="K20" s="302"/>
      <c r="L20" s="304"/>
      <c r="M20" s="303"/>
      <c r="N20" s="303"/>
      <c r="O20" s="302"/>
      <c r="P20" s="301"/>
      <c r="Q20" s="303"/>
      <c r="R20" s="303"/>
      <c r="S20" s="302"/>
      <c r="T20" s="301"/>
      <c r="U20" s="303"/>
      <c r="V20" s="303"/>
      <c r="W20" s="302"/>
      <c r="X20" s="301"/>
      <c r="Y20" s="303"/>
      <c r="Z20" s="303"/>
      <c r="AA20" s="302"/>
      <c r="AB20" s="301"/>
      <c r="AC20" s="303"/>
      <c r="AD20" s="303"/>
      <c r="AE20" s="302"/>
      <c r="AF20" s="304"/>
      <c r="AG20" s="303"/>
      <c r="AH20" s="303"/>
      <c r="AI20" s="302"/>
      <c r="AJ20" s="304"/>
      <c r="AK20" s="303"/>
      <c r="AL20" s="303"/>
      <c r="AM20" s="626"/>
    </row>
    <row r="21" spans="2:39" s="259" customFormat="1" ht="15" customHeight="1">
      <c r="B21" s="625">
        <v>7</v>
      </c>
      <c r="C21" s="750" t="str">
        <f>'ORÇAMENTO SINTÉTICO'!C23</f>
        <v>ALVENARIA E REVESTIMENTO</v>
      </c>
      <c r="D21" s="751"/>
      <c r="E21" s="752"/>
      <c r="F21" s="299"/>
      <c r="G21" s="300"/>
      <c r="H21" s="304"/>
      <c r="I21" s="301"/>
      <c r="J21" s="301"/>
      <c r="K21" s="302"/>
      <c r="L21" s="304"/>
      <c r="M21" s="303"/>
      <c r="N21" s="303"/>
      <c r="O21" s="302"/>
      <c r="P21" s="304"/>
      <c r="Q21" s="303"/>
      <c r="R21" s="303"/>
      <c r="S21" s="302"/>
      <c r="T21" s="301"/>
      <c r="U21" s="303"/>
      <c r="V21" s="303"/>
      <c r="W21" s="302"/>
      <c r="X21" s="301"/>
      <c r="Y21" s="303"/>
      <c r="Z21" s="303"/>
      <c r="AA21" s="302"/>
      <c r="AB21" s="301"/>
      <c r="AC21" s="303"/>
      <c r="AD21" s="303"/>
      <c r="AE21" s="302"/>
      <c r="AF21" s="304"/>
      <c r="AG21" s="303"/>
      <c r="AH21" s="303"/>
      <c r="AI21" s="302"/>
      <c r="AJ21" s="304"/>
      <c r="AK21" s="303"/>
      <c r="AL21" s="303"/>
      <c r="AM21" s="626"/>
    </row>
    <row r="22" spans="2:39" s="259" customFormat="1" ht="15" customHeight="1">
      <c r="B22" s="625">
        <v>8</v>
      </c>
      <c r="C22" s="750" t="str">
        <f>'ORÇAMENTO SINTÉTICO'!C24</f>
        <v>COBERTURA</v>
      </c>
      <c r="D22" s="751"/>
      <c r="E22" s="752"/>
      <c r="F22" s="299"/>
      <c r="G22" s="300"/>
      <c r="H22" s="304"/>
      <c r="I22" s="301"/>
      <c r="J22" s="301"/>
      <c r="K22" s="302"/>
      <c r="L22" s="304"/>
      <c r="M22" s="303"/>
      <c r="N22" s="303"/>
      <c r="O22" s="302"/>
      <c r="P22" s="304"/>
      <c r="Q22" s="303"/>
      <c r="R22" s="303"/>
      <c r="S22" s="302"/>
      <c r="T22" s="304"/>
      <c r="U22" s="303"/>
      <c r="V22" s="303"/>
      <c r="W22" s="302"/>
      <c r="X22" s="304"/>
      <c r="Y22" s="303"/>
      <c r="Z22" s="303"/>
      <c r="AA22" s="302"/>
      <c r="AB22" s="301"/>
      <c r="AC22" s="303"/>
      <c r="AD22" s="303"/>
      <c r="AE22" s="302"/>
      <c r="AF22" s="301"/>
      <c r="AG22" s="303"/>
      <c r="AH22" s="303"/>
      <c r="AI22" s="302"/>
      <c r="AJ22" s="301"/>
      <c r="AK22" s="303"/>
      <c r="AL22" s="303"/>
      <c r="AM22" s="626"/>
    </row>
    <row r="23" spans="2:39" s="259" customFormat="1" ht="15" customHeight="1">
      <c r="B23" s="625">
        <v>9</v>
      </c>
      <c r="C23" s="750" t="str">
        <f>'ORÇAMENTO SINTÉTICO'!C25</f>
        <v>ESQUADRIAS</v>
      </c>
      <c r="D23" s="751"/>
      <c r="E23" s="752"/>
      <c r="F23" s="299"/>
      <c r="G23" s="300"/>
      <c r="H23" s="304"/>
      <c r="I23" s="301"/>
      <c r="J23" s="301"/>
      <c r="K23" s="302"/>
      <c r="L23" s="304"/>
      <c r="M23" s="303"/>
      <c r="N23" s="303"/>
      <c r="O23" s="302"/>
      <c r="P23" s="304"/>
      <c r="Q23" s="303"/>
      <c r="R23" s="303"/>
      <c r="S23" s="302"/>
      <c r="T23" s="304"/>
      <c r="U23" s="303"/>
      <c r="V23" s="303"/>
      <c r="W23" s="302"/>
      <c r="X23" s="304"/>
      <c r="Y23" s="303"/>
      <c r="Z23" s="303"/>
      <c r="AA23" s="302"/>
      <c r="AB23" s="301"/>
      <c r="AC23" s="303"/>
      <c r="AD23" s="303"/>
      <c r="AE23" s="302"/>
      <c r="AF23" s="301"/>
      <c r="AG23" s="303"/>
      <c r="AH23" s="303"/>
      <c r="AI23" s="302"/>
      <c r="AJ23" s="304"/>
      <c r="AK23" s="303"/>
      <c r="AL23" s="303"/>
      <c r="AM23" s="626"/>
    </row>
    <row r="24" spans="2:39" s="259" customFormat="1" ht="15" customHeight="1">
      <c r="B24" s="625">
        <v>10</v>
      </c>
      <c r="C24" s="750" t="str">
        <f>'ORÇAMENTO SINTÉTICO'!C26</f>
        <v>INSTALAÇÕES ELÉTRICAS</v>
      </c>
      <c r="D24" s="751"/>
      <c r="E24" s="752"/>
      <c r="F24" s="299"/>
      <c r="G24" s="300"/>
      <c r="H24" s="304"/>
      <c r="I24" s="301"/>
      <c r="J24" s="301"/>
      <c r="K24" s="302"/>
      <c r="L24" s="304"/>
      <c r="M24" s="303"/>
      <c r="N24" s="303"/>
      <c r="O24" s="302"/>
      <c r="P24" s="304"/>
      <c r="Q24" s="303"/>
      <c r="R24" s="303"/>
      <c r="S24" s="302"/>
      <c r="T24" s="304"/>
      <c r="U24" s="303"/>
      <c r="V24" s="303"/>
      <c r="W24" s="302"/>
      <c r="X24" s="301"/>
      <c r="Y24" s="303"/>
      <c r="Z24" s="303"/>
      <c r="AA24" s="302"/>
      <c r="AB24" s="301"/>
      <c r="AC24" s="303"/>
      <c r="AD24" s="303"/>
      <c r="AE24" s="302"/>
      <c r="AF24" s="304"/>
      <c r="AG24" s="303"/>
      <c r="AH24" s="303"/>
      <c r="AI24" s="302"/>
      <c r="AJ24" s="304"/>
      <c r="AK24" s="303"/>
      <c r="AL24" s="303"/>
      <c r="AM24" s="626"/>
    </row>
    <row r="25" spans="2:39" s="259" customFormat="1" ht="15" customHeight="1">
      <c r="B25" s="625">
        <v>11</v>
      </c>
      <c r="C25" s="750" t="str">
        <f>'ORÇAMENTO SINTÉTICO'!C27</f>
        <v>INSTALAÇÕES HIDROSSANITÁRIAS</v>
      </c>
      <c r="D25" s="751"/>
      <c r="E25" s="752"/>
      <c r="F25" s="299"/>
      <c r="G25" s="300"/>
      <c r="H25" s="304"/>
      <c r="I25" s="301"/>
      <c r="J25" s="301"/>
      <c r="K25" s="302"/>
      <c r="L25" s="304"/>
      <c r="M25" s="303"/>
      <c r="N25" s="303"/>
      <c r="O25" s="302"/>
      <c r="P25" s="304"/>
      <c r="Q25" s="303"/>
      <c r="R25" s="303"/>
      <c r="S25" s="302"/>
      <c r="T25" s="304"/>
      <c r="U25" s="303"/>
      <c r="V25" s="303"/>
      <c r="W25" s="302"/>
      <c r="X25" s="301"/>
      <c r="Y25" s="303"/>
      <c r="Z25" s="303"/>
      <c r="AA25" s="302"/>
      <c r="AB25" s="301"/>
      <c r="AC25" s="303"/>
      <c r="AD25" s="303"/>
      <c r="AE25" s="302"/>
      <c r="AF25" s="304"/>
      <c r="AG25" s="303"/>
      <c r="AH25" s="303"/>
      <c r="AI25" s="302"/>
      <c r="AJ25" s="304"/>
      <c r="AK25" s="303"/>
      <c r="AL25" s="303"/>
      <c r="AM25" s="626"/>
    </row>
    <row r="26" spans="2:39" s="259" customFormat="1" ht="15" customHeight="1">
      <c r="B26" s="625">
        <v>12</v>
      </c>
      <c r="C26" s="750" t="str">
        <f>'ORÇAMENTO SINTÉTICO'!C28</f>
        <v>ESGOTAMENTO SANITÁRIO</v>
      </c>
      <c r="D26" s="751"/>
      <c r="E26" s="752"/>
      <c r="F26" s="299"/>
      <c r="G26" s="300"/>
      <c r="H26" s="304"/>
      <c r="I26" s="301"/>
      <c r="J26" s="301"/>
      <c r="K26" s="302"/>
      <c r="L26" s="304"/>
      <c r="M26" s="303"/>
      <c r="N26" s="303"/>
      <c r="O26" s="302"/>
      <c r="P26" s="304"/>
      <c r="Q26" s="303"/>
      <c r="R26" s="303"/>
      <c r="S26" s="302"/>
      <c r="T26" s="304"/>
      <c r="U26" s="303"/>
      <c r="V26" s="303"/>
      <c r="W26" s="302"/>
      <c r="X26" s="301"/>
      <c r="Y26" s="303"/>
      <c r="Z26" s="303"/>
      <c r="AA26" s="302"/>
      <c r="AB26" s="301"/>
      <c r="AC26" s="303"/>
      <c r="AD26" s="303"/>
      <c r="AE26" s="302"/>
      <c r="AF26" s="304"/>
      <c r="AG26" s="303"/>
      <c r="AH26" s="303"/>
      <c r="AI26" s="302"/>
      <c r="AJ26" s="304"/>
      <c r="AK26" s="303"/>
      <c r="AL26" s="303"/>
      <c r="AM26" s="626"/>
    </row>
    <row r="27" spans="2:39" s="259" customFormat="1" ht="15" customHeight="1">
      <c r="B27" s="625">
        <v>13</v>
      </c>
      <c r="C27" s="750" t="str">
        <f>'ORÇAMENTO SINTÉTICO'!C29</f>
        <v>DRENAGEM</v>
      </c>
      <c r="D27" s="751"/>
      <c r="E27" s="752"/>
      <c r="F27" s="299"/>
      <c r="G27" s="300"/>
      <c r="H27" s="304"/>
      <c r="I27" s="301"/>
      <c r="J27" s="301"/>
      <c r="K27" s="302"/>
      <c r="L27" s="304"/>
      <c r="M27" s="303"/>
      <c r="N27" s="303"/>
      <c r="O27" s="302"/>
      <c r="P27" s="301"/>
      <c r="Q27" s="303"/>
      <c r="R27" s="303"/>
      <c r="S27" s="302"/>
      <c r="T27" s="301"/>
      <c r="U27" s="303"/>
      <c r="V27" s="303"/>
      <c r="W27" s="302"/>
      <c r="X27" s="304"/>
      <c r="Y27" s="303"/>
      <c r="Z27" s="303"/>
      <c r="AA27" s="302"/>
      <c r="AB27" s="304"/>
      <c r="AC27" s="303"/>
      <c r="AD27" s="303"/>
      <c r="AE27" s="302"/>
      <c r="AF27" s="304"/>
      <c r="AG27" s="303"/>
      <c r="AH27" s="303"/>
      <c r="AI27" s="302"/>
      <c r="AJ27" s="304"/>
      <c r="AK27" s="303"/>
      <c r="AL27" s="303"/>
      <c r="AM27" s="626"/>
    </row>
    <row r="28" spans="2:39" ht="15" customHeight="1" thickBot="1">
      <c r="B28" s="625">
        <v>14</v>
      </c>
      <c r="C28" s="747" t="str">
        <f>'ORÇAMENTO SINTÉTICO'!C30</f>
        <v>URBANIZAÇÃO</v>
      </c>
      <c r="D28" s="748"/>
      <c r="E28" s="749"/>
      <c r="F28" s="299"/>
      <c r="G28" s="300"/>
      <c r="H28" s="304"/>
      <c r="I28" s="301"/>
      <c r="J28" s="301"/>
      <c r="K28" s="302"/>
      <c r="L28" s="304"/>
      <c r="M28" s="303"/>
      <c r="N28" s="303"/>
      <c r="O28" s="302"/>
      <c r="P28" s="304"/>
      <c r="Q28" s="303"/>
      <c r="R28" s="303"/>
      <c r="S28" s="302"/>
      <c r="T28" s="304"/>
      <c r="U28" s="303"/>
      <c r="V28" s="303"/>
      <c r="W28" s="302"/>
      <c r="X28" s="301"/>
      <c r="Y28" s="303"/>
      <c r="Z28" s="303"/>
      <c r="AA28" s="302"/>
      <c r="AB28" s="301"/>
      <c r="AC28" s="303"/>
      <c r="AD28" s="303"/>
      <c r="AE28" s="302"/>
      <c r="AF28" s="301"/>
      <c r="AG28" s="303"/>
      <c r="AH28" s="303"/>
      <c r="AI28" s="302"/>
      <c r="AJ28" s="304"/>
      <c r="AK28" s="303"/>
      <c r="AL28" s="303"/>
      <c r="AM28" s="626"/>
    </row>
    <row r="29" spans="2:39" ht="15" customHeight="1" thickTop="1">
      <c r="B29" s="627">
        <v>15</v>
      </c>
      <c r="C29" s="755" t="str">
        <f>'ORÇAMENTO SINTÉTICO'!C31</f>
        <v>PERGOLADO</v>
      </c>
      <c r="D29" s="756"/>
      <c r="E29" s="757"/>
      <c r="F29" s="411"/>
      <c r="G29" s="300"/>
      <c r="H29" s="304"/>
      <c r="I29" s="412"/>
      <c r="J29" s="412"/>
      <c r="K29" s="302"/>
      <c r="L29" s="304"/>
      <c r="M29" s="413"/>
      <c r="N29" s="413"/>
      <c r="O29" s="302"/>
      <c r="P29" s="304"/>
      <c r="Q29" s="413"/>
      <c r="R29" s="413"/>
      <c r="S29" s="302"/>
      <c r="T29" s="304"/>
      <c r="U29" s="413"/>
      <c r="V29" s="413"/>
      <c r="W29" s="302"/>
      <c r="X29" s="304"/>
      <c r="Y29" s="413"/>
      <c r="Z29" s="413"/>
      <c r="AA29" s="302"/>
      <c r="AB29" s="304"/>
      <c r="AC29" s="413"/>
      <c r="AD29" s="413"/>
      <c r="AE29" s="302"/>
      <c r="AF29" s="304"/>
      <c r="AG29" s="413"/>
      <c r="AH29" s="413"/>
      <c r="AI29" s="302"/>
      <c r="AJ29" s="301"/>
      <c r="AK29" s="413"/>
      <c r="AL29" s="413"/>
      <c r="AM29" s="626"/>
    </row>
    <row r="30" spans="2:39" ht="15" customHeight="1">
      <c r="B30" s="627">
        <v>16</v>
      </c>
      <c r="C30" s="750" t="str">
        <f>'ORÇAMENTO SINTÉTICO'!C32</f>
        <v>PAVIMENTAÇÃO E SINALIZAÇÃO</v>
      </c>
      <c r="D30" s="751"/>
      <c r="E30" s="752"/>
      <c r="F30" s="411"/>
      <c r="G30" s="300"/>
      <c r="H30" s="304"/>
      <c r="I30" s="412"/>
      <c r="J30" s="412"/>
      <c r="K30" s="302"/>
      <c r="L30" s="304"/>
      <c r="M30" s="413"/>
      <c r="N30" s="413"/>
      <c r="O30" s="302"/>
      <c r="P30" s="304"/>
      <c r="Q30" s="413"/>
      <c r="R30" s="413"/>
      <c r="S30" s="302"/>
      <c r="T30" s="304"/>
      <c r="U30" s="413"/>
      <c r="V30" s="413"/>
      <c r="W30" s="302"/>
      <c r="X30" s="301"/>
      <c r="Y30" s="413"/>
      <c r="Z30" s="413"/>
      <c r="AA30" s="302"/>
      <c r="AB30" s="301"/>
      <c r="AC30" s="413"/>
      <c r="AD30" s="413"/>
      <c r="AE30" s="302"/>
      <c r="AF30" s="301"/>
      <c r="AG30" s="413"/>
      <c r="AH30" s="413"/>
      <c r="AI30" s="302"/>
      <c r="AJ30" s="304"/>
      <c r="AK30" s="413"/>
      <c r="AL30" s="413"/>
      <c r="AM30" s="626"/>
    </row>
    <row r="31" spans="2:39" ht="15" customHeight="1">
      <c r="B31" s="627">
        <v>17</v>
      </c>
      <c r="C31" s="545" t="str">
        <f>'ORÇAMENTO SINTÉTICO'!C33</f>
        <v>PINTURA</v>
      </c>
      <c r="D31" s="546"/>
      <c r="E31" s="547"/>
      <c r="F31" s="411"/>
      <c r="G31" s="300"/>
      <c r="H31" s="304"/>
      <c r="I31" s="412"/>
      <c r="J31" s="412"/>
      <c r="K31" s="302"/>
      <c r="L31" s="304"/>
      <c r="M31" s="413"/>
      <c r="N31" s="413"/>
      <c r="O31" s="302"/>
      <c r="P31" s="304"/>
      <c r="Q31" s="413"/>
      <c r="R31" s="413"/>
      <c r="S31" s="302"/>
      <c r="T31" s="304"/>
      <c r="U31" s="413"/>
      <c r="V31" s="413"/>
      <c r="W31" s="302"/>
      <c r="X31" s="304"/>
      <c r="Y31" s="413"/>
      <c r="Z31" s="413"/>
      <c r="AA31" s="302"/>
      <c r="AB31" s="301"/>
      <c r="AC31" s="413"/>
      <c r="AD31" s="413"/>
      <c r="AE31" s="302"/>
      <c r="AF31" s="301"/>
      <c r="AG31" s="413"/>
      <c r="AH31" s="413"/>
      <c r="AI31" s="302"/>
      <c r="AJ31" s="301"/>
      <c r="AK31" s="413"/>
      <c r="AL31" s="413"/>
      <c r="AM31" s="626"/>
    </row>
    <row r="32" spans="2:39" ht="15" customHeight="1">
      <c r="B32" s="627">
        <v>18</v>
      </c>
      <c r="C32" s="545" t="str">
        <f>'ORÇAMENTO SINTÉTICO'!C34</f>
        <v>APARELHOS</v>
      </c>
      <c r="D32" s="546"/>
      <c r="E32" s="547"/>
      <c r="F32" s="411"/>
      <c r="G32" s="300"/>
      <c r="H32" s="304"/>
      <c r="I32" s="412"/>
      <c r="J32" s="412"/>
      <c r="K32" s="302"/>
      <c r="L32" s="304"/>
      <c r="M32" s="413"/>
      <c r="N32" s="413"/>
      <c r="O32" s="302"/>
      <c r="P32" s="304"/>
      <c r="Q32" s="413"/>
      <c r="R32" s="413"/>
      <c r="S32" s="302"/>
      <c r="T32" s="304"/>
      <c r="U32" s="413"/>
      <c r="V32" s="413"/>
      <c r="W32" s="302"/>
      <c r="X32" s="304"/>
      <c r="Y32" s="413"/>
      <c r="Z32" s="413"/>
      <c r="AA32" s="302"/>
      <c r="AB32" s="304"/>
      <c r="AC32" s="413"/>
      <c r="AD32" s="413"/>
      <c r="AE32" s="302"/>
      <c r="AF32" s="304"/>
      <c r="AG32" s="413"/>
      <c r="AH32" s="413"/>
      <c r="AI32" s="302"/>
      <c r="AJ32" s="301"/>
      <c r="AK32" s="413"/>
      <c r="AL32" s="413"/>
      <c r="AM32" s="626"/>
    </row>
    <row r="33" spans="2:68" ht="15" customHeight="1">
      <c r="B33" s="627">
        <v>19</v>
      </c>
      <c r="C33" s="750" t="str">
        <f>'ORÇAMENTO SINTÉTICO'!C35</f>
        <v>INSTALAÇÕES CONTRA INCÊNDIO</v>
      </c>
      <c r="D33" s="751"/>
      <c r="E33" s="752"/>
      <c r="F33" s="411"/>
      <c r="G33" s="300"/>
      <c r="H33" s="304"/>
      <c r="I33" s="412"/>
      <c r="J33" s="412"/>
      <c r="K33" s="302"/>
      <c r="L33" s="304"/>
      <c r="M33" s="413"/>
      <c r="N33" s="413"/>
      <c r="O33" s="302"/>
      <c r="P33" s="304"/>
      <c r="Q33" s="413"/>
      <c r="R33" s="413"/>
      <c r="S33" s="302"/>
      <c r="T33" s="304"/>
      <c r="U33" s="413"/>
      <c r="V33" s="413"/>
      <c r="W33" s="302"/>
      <c r="X33" s="301"/>
      <c r="Y33" s="413"/>
      <c r="Z33" s="413"/>
      <c r="AA33" s="302"/>
      <c r="AB33" s="301"/>
      <c r="AC33" s="413"/>
      <c r="AD33" s="413"/>
      <c r="AE33" s="302"/>
      <c r="AF33" s="304"/>
      <c r="AG33" s="413"/>
      <c r="AH33" s="413"/>
      <c r="AI33" s="302"/>
      <c r="AJ33" s="304"/>
      <c r="AK33" s="413"/>
      <c r="AL33" s="413"/>
      <c r="AM33" s="626"/>
    </row>
    <row r="34" spans="2:68" ht="19.5" customHeight="1">
      <c r="B34" s="627">
        <v>20</v>
      </c>
      <c r="C34" s="750" t="str">
        <f>'ORÇAMENTO SINTÉTICO'!C36</f>
        <v>SISTEMA DE PROTEÇÃO CONTRA DESCARGAS ATMOSFÉRICAS</v>
      </c>
      <c r="D34" s="751"/>
      <c r="E34" s="752"/>
      <c r="F34" s="411"/>
      <c r="G34" s="300"/>
      <c r="H34" s="304"/>
      <c r="I34" s="412"/>
      <c r="J34" s="412"/>
      <c r="K34" s="302"/>
      <c r="L34" s="304"/>
      <c r="M34" s="413"/>
      <c r="N34" s="413"/>
      <c r="O34" s="302"/>
      <c r="P34" s="304"/>
      <c r="Q34" s="413"/>
      <c r="R34" s="413"/>
      <c r="S34" s="302"/>
      <c r="T34" s="304"/>
      <c r="U34" s="413"/>
      <c r="V34" s="413"/>
      <c r="W34" s="302"/>
      <c r="X34" s="304"/>
      <c r="Y34" s="413"/>
      <c r="Z34" s="413"/>
      <c r="AA34" s="302"/>
      <c r="AB34" s="304"/>
      <c r="AC34" s="413"/>
      <c r="AD34" s="413"/>
      <c r="AE34" s="302"/>
      <c r="AF34" s="301"/>
      <c r="AG34" s="413"/>
      <c r="AH34" s="413"/>
      <c r="AI34" s="302"/>
      <c r="AJ34" s="304"/>
      <c r="AK34" s="413"/>
      <c r="AL34" s="413"/>
      <c r="AM34" s="626"/>
    </row>
    <row r="35" spans="2:68" ht="18" customHeight="1" thickBot="1">
      <c r="B35" s="627">
        <v>21</v>
      </c>
      <c r="C35" s="750" t="str">
        <f>'ORÇAMENTO SINTÉTICO'!C37</f>
        <v>ADMINISTRAÇÃO LOCAL DA OBRA</v>
      </c>
      <c r="D35" s="751"/>
      <c r="E35" s="752"/>
      <c r="F35" s="411"/>
      <c r="G35" s="300"/>
      <c r="H35" s="304"/>
      <c r="I35" s="412"/>
      <c r="J35" s="412"/>
      <c r="K35" s="302"/>
      <c r="L35" s="301"/>
      <c r="M35" s="413"/>
      <c r="N35" s="413"/>
      <c r="O35" s="302"/>
      <c r="P35" s="301"/>
      <c r="Q35" s="413"/>
      <c r="R35" s="413"/>
      <c r="S35" s="302"/>
      <c r="T35" s="301"/>
      <c r="U35" s="413"/>
      <c r="V35" s="413"/>
      <c r="W35" s="302"/>
      <c r="X35" s="301"/>
      <c r="Y35" s="413"/>
      <c r="Z35" s="413"/>
      <c r="AA35" s="302"/>
      <c r="AB35" s="301"/>
      <c r="AC35" s="413"/>
      <c r="AD35" s="413"/>
      <c r="AE35" s="302"/>
      <c r="AF35" s="301"/>
      <c r="AG35" s="413"/>
      <c r="AH35" s="413"/>
      <c r="AI35" s="302"/>
      <c r="AJ35" s="301"/>
      <c r="AK35" s="413"/>
      <c r="AL35" s="413"/>
      <c r="AM35" s="626"/>
    </row>
    <row r="36" spans="2:68" ht="15" customHeight="1" thickTop="1">
      <c r="B36" s="628"/>
      <c r="C36" s="414" t="s">
        <v>26165</v>
      </c>
      <c r="D36" s="415"/>
      <c r="E36" s="416"/>
      <c r="F36" s="305"/>
      <c r="G36" s="306"/>
      <c r="H36" s="307"/>
      <c r="I36" s="307"/>
      <c r="J36" s="307"/>
      <c r="K36" s="308"/>
      <c r="L36" s="307"/>
      <c r="M36" s="309"/>
      <c r="N36" s="309"/>
      <c r="O36" s="308"/>
      <c r="P36" s="307"/>
      <c r="Q36" s="309"/>
      <c r="R36" s="309"/>
      <c r="S36" s="308"/>
      <c r="T36" s="307"/>
      <c r="U36" s="309"/>
      <c r="V36" s="309"/>
      <c r="W36" s="308"/>
      <c r="X36" s="307"/>
      <c r="Y36" s="309"/>
      <c r="Z36" s="309"/>
      <c r="AA36" s="308"/>
      <c r="AB36" s="307"/>
      <c r="AC36" s="309"/>
      <c r="AD36" s="309"/>
      <c r="AE36" s="308"/>
      <c r="AF36" s="307"/>
      <c r="AG36" s="309"/>
      <c r="AH36" s="309"/>
      <c r="AI36" s="308"/>
      <c r="AJ36" s="307"/>
      <c r="AK36" s="309"/>
      <c r="AL36" s="309"/>
      <c r="AM36" s="629"/>
    </row>
    <row r="37" spans="2:68" ht="15" customHeight="1">
      <c r="B37" s="630"/>
      <c r="C37" s="310" t="s">
        <v>26166</v>
      </c>
      <c r="D37" s="311"/>
      <c r="E37" s="312"/>
      <c r="F37" s="299"/>
      <c r="G37" s="313"/>
      <c r="H37" s="314"/>
      <c r="I37" s="314"/>
      <c r="J37" s="314"/>
      <c r="K37" s="302"/>
      <c r="L37" s="314"/>
      <c r="M37" s="315"/>
      <c r="N37" s="315"/>
      <c r="O37" s="302"/>
      <c r="P37" s="314"/>
      <c r="Q37" s="315"/>
      <c r="R37" s="315"/>
      <c r="S37" s="302"/>
      <c r="T37" s="314"/>
      <c r="U37" s="315"/>
      <c r="V37" s="315"/>
      <c r="W37" s="302"/>
      <c r="X37" s="314"/>
      <c r="Y37" s="315"/>
      <c r="Z37" s="315"/>
      <c r="AA37" s="302"/>
      <c r="AB37" s="314"/>
      <c r="AC37" s="315"/>
      <c r="AD37" s="315"/>
      <c r="AE37" s="302"/>
      <c r="AF37" s="314"/>
      <c r="AG37" s="315"/>
      <c r="AH37" s="315"/>
      <c r="AI37" s="302"/>
      <c r="AJ37" s="314"/>
      <c r="AK37" s="315"/>
      <c r="AL37" s="315"/>
      <c r="AM37" s="626"/>
    </row>
    <row r="38" spans="2:68" s="259" customFormat="1" ht="6" customHeight="1">
      <c r="B38" s="616"/>
      <c r="C38" s="316"/>
      <c r="D38" s="316"/>
      <c r="E38" s="316"/>
      <c r="F38" s="317"/>
      <c r="G38" s="317"/>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614"/>
    </row>
    <row r="39" spans="2:68" s="153" customFormat="1" ht="12.75" customHeight="1">
      <c r="B39" s="616"/>
      <c r="C39" s="318"/>
      <c r="D39" s="318"/>
      <c r="E39" s="287"/>
      <c r="F39" s="319"/>
      <c r="G39" s="320"/>
      <c r="AM39" s="614"/>
    </row>
    <row r="40" spans="2:68" s="153" customFormat="1" ht="12.75" customHeight="1">
      <c r="B40" s="631"/>
      <c r="C40" s="318"/>
      <c r="D40" s="318"/>
      <c r="E40" s="287"/>
      <c r="G40" s="287"/>
      <c r="AM40" s="614"/>
    </row>
    <row r="41" spans="2:68" s="321" customFormat="1">
      <c r="B41" s="738"/>
      <c r="C41" s="739"/>
      <c r="D41" s="739"/>
      <c r="E41" s="739"/>
      <c r="F41" s="153"/>
      <c r="G41" s="287"/>
      <c r="H41" s="153"/>
      <c r="K41" s="153"/>
      <c r="L41" s="153"/>
      <c r="M41" s="153"/>
      <c r="N41" s="153"/>
      <c r="O41" s="736"/>
      <c r="P41" s="736"/>
      <c r="Q41" s="736"/>
      <c r="R41" s="736"/>
      <c r="S41" s="736"/>
      <c r="T41" s="736"/>
      <c r="U41" s="736"/>
      <c r="V41" s="736"/>
      <c r="W41" s="736"/>
      <c r="X41" s="736"/>
      <c r="Y41" s="736"/>
      <c r="Z41" s="736"/>
      <c r="AA41" s="736"/>
      <c r="AB41" s="153"/>
      <c r="AC41" s="153"/>
      <c r="AD41" s="153"/>
      <c r="AE41" s="153"/>
      <c r="AF41" s="153"/>
      <c r="AG41" s="153"/>
      <c r="AH41" s="153"/>
      <c r="AI41" s="153"/>
      <c r="AJ41" s="153"/>
      <c r="AK41" s="153"/>
      <c r="AL41" s="153"/>
      <c r="AM41" s="614"/>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3"/>
    </row>
    <row r="42" spans="2:68" ht="15" customHeight="1">
      <c r="B42" s="632" t="str">
        <f>[5]QCI!B45</f>
        <v>Local/Data</v>
      </c>
      <c r="C42" s="153"/>
      <c r="D42" s="153"/>
      <c r="E42" s="153"/>
      <c r="F42" s="153"/>
      <c r="G42" s="287"/>
      <c r="H42" s="153"/>
      <c r="I42" s="282"/>
      <c r="J42" s="282"/>
      <c r="K42" s="269"/>
      <c r="L42" s="322"/>
      <c r="M42" s="322"/>
      <c r="N42" s="322"/>
      <c r="O42" s="152" t="s">
        <v>62804</v>
      </c>
      <c r="P42" s="325"/>
      <c r="Q42" s="325"/>
      <c r="R42" s="325"/>
      <c r="S42" s="325"/>
      <c r="T42" s="152"/>
      <c r="U42" s="323"/>
      <c r="V42" s="323"/>
      <c r="W42" s="323"/>
      <c r="X42" s="139"/>
      <c r="Y42" s="139"/>
      <c r="Z42" s="139"/>
      <c r="AA42" s="139"/>
      <c r="AB42" s="322"/>
      <c r="AC42" s="322"/>
      <c r="AD42" s="322"/>
      <c r="AE42" s="322"/>
      <c r="AF42" s="322"/>
      <c r="AG42" s="322"/>
      <c r="AH42" s="322"/>
      <c r="AI42" s="322"/>
      <c r="AJ42" s="322"/>
      <c r="AK42" s="322"/>
      <c r="AL42" s="322"/>
      <c r="AM42" s="633"/>
    </row>
    <row r="43" spans="2:68" s="259" customFormat="1" ht="12.75" customHeight="1">
      <c r="B43" s="615"/>
      <c r="C43" s="150"/>
      <c r="D43" s="153"/>
      <c r="E43" s="153"/>
      <c r="F43" s="153"/>
      <c r="G43" s="287"/>
      <c r="H43" s="153"/>
      <c r="I43" s="153"/>
      <c r="J43" s="153"/>
      <c r="K43" s="152"/>
      <c r="L43" s="325"/>
      <c r="M43" s="325"/>
      <c r="N43" s="325"/>
      <c r="O43" s="153"/>
      <c r="P43" s="153"/>
      <c r="Q43" s="153"/>
      <c r="R43" s="153"/>
      <c r="S43" s="153"/>
      <c r="T43" s="139"/>
      <c r="U43" s="139"/>
      <c r="V43" s="139"/>
      <c r="W43" s="139"/>
      <c r="X43" s="139"/>
      <c r="Y43" s="139"/>
      <c r="Z43" s="139"/>
      <c r="AA43" s="139"/>
      <c r="AB43" s="325"/>
      <c r="AC43" s="325"/>
      <c r="AD43" s="325"/>
      <c r="AE43" s="325"/>
      <c r="AF43" s="325"/>
      <c r="AG43" s="325"/>
      <c r="AH43" s="325"/>
      <c r="AI43" s="325"/>
      <c r="AJ43" s="325"/>
      <c r="AK43" s="325"/>
      <c r="AL43" s="325"/>
      <c r="AM43" s="634"/>
    </row>
    <row r="44" spans="2:68" s="259" customFormat="1">
      <c r="B44" s="615"/>
      <c r="C44" s="153"/>
      <c r="D44" s="153"/>
      <c r="E44" s="153"/>
      <c r="F44" s="153"/>
      <c r="G44" s="287"/>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614"/>
    </row>
    <row r="45" spans="2:68" s="259" customFormat="1" ht="13.5" thickBot="1">
      <c r="B45" s="635"/>
      <c r="C45" s="636"/>
      <c r="D45" s="636"/>
      <c r="E45" s="636"/>
      <c r="F45" s="636"/>
      <c r="G45" s="637"/>
      <c r="H45" s="636"/>
      <c r="I45" s="636"/>
      <c r="J45" s="636"/>
      <c r="K45" s="636"/>
      <c r="L45" s="636"/>
      <c r="M45" s="636"/>
      <c r="N45" s="636"/>
      <c r="O45" s="636"/>
      <c r="P45" s="636"/>
      <c r="Q45" s="636"/>
      <c r="R45" s="636"/>
      <c r="S45" s="636"/>
      <c r="T45" s="636"/>
      <c r="U45" s="636"/>
      <c r="V45" s="636"/>
      <c r="W45" s="636"/>
      <c r="X45" s="636"/>
      <c r="Y45" s="636"/>
      <c r="Z45" s="636"/>
      <c r="AA45" s="636"/>
      <c r="AB45" s="636"/>
      <c r="AC45" s="636"/>
      <c r="AD45" s="636"/>
      <c r="AE45" s="636"/>
      <c r="AF45" s="636"/>
      <c r="AG45" s="636"/>
      <c r="AH45" s="636"/>
      <c r="AI45" s="636"/>
      <c r="AJ45" s="636"/>
      <c r="AK45" s="636"/>
      <c r="AL45" s="636"/>
      <c r="AM45" s="638"/>
    </row>
    <row r="46" spans="2:68" s="259" customFormat="1">
      <c r="B46" s="153"/>
      <c r="C46" s="153"/>
      <c r="D46" s="153"/>
      <c r="E46" s="153"/>
      <c r="F46" s="153"/>
      <c r="G46" s="287"/>
      <c r="H46" s="153"/>
      <c r="I46" s="153"/>
      <c r="J46" s="153"/>
      <c r="K46" s="153"/>
      <c r="L46" s="153"/>
      <c r="M46" s="153"/>
      <c r="N46" s="153"/>
      <c r="O46" s="153"/>
      <c r="P46" s="153"/>
      <c r="Q46" s="153"/>
      <c r="R46" s="153"/>
      <c r="S46" s="153"/>
      <c r="T46" s="153"/>
      <c r="U46" s="153"/>
      <c r="V46" s="153"/>
      <c r="W46" s="153"/>
      <c r="X46" s="153"/>
      <c r="Y46" s="153"/>
      <c r="Z46" s="153"/>
      <c r="AA46" s="607"/>
      <c r="AB46" s="153"/>
      <c r="AC46" s="153"/>
      <c r="AD46" s="153"/>
      <c r="AE46" s="153"/>
    </row>
    <row r="47" spans="2:68" s="259" customFormat="1">
      <c r="B47" s="153"/>
      <c r="C47" s="153"/>
      <c r="D47" s="153"/>
      <c r="E47" s="153"/>
      <c r="F47" s="153"/>
      <c r="G47" s="287"/>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row>
    <row r="48" spans="2:68" s="259" customFormat="1">
      <c r="G48" s="326"/>
    </row>
    <row r="49" spans="6:7" s="259" customFormat="1">
      <c r="G49" s="326"/>
    </row>
    <row r="50" spans="6:7" s="259" customFormat="1">
      <c r="G50" s="326"/>
    </row>
    <row r="51" spans="6:7" s="259" customFormat="1">
      <c r="F51" s="327"/>
      <c r="G51" s="326"/>
    </row>
    <row r="52" spans="6:7" s="259" customFormat="1">
      <c r="G52" s="326"/>
    </row>
    <row r="53" spans="6:7" s="259" customFormat="1">
      <c r="G53" s="326"/>
    </row>
    <row r="54" spans="6:7" s="259" customFormat="1">
      <c r="G54" s="326"/>
    </row>
    <row r="55" spans="6:7" s="259" customFormat="1">
      <c r="G55" s="326"/>
    </row>
    <row r="56" spans="6:7" s="259" customFormat="1">
      <c r="G56" s="326"/>
    </row>
    <row r="57" spans="6:7" s="259" customFormat="1">
      <c r="G57" s="326"/>
    </row>
    <row r="58" spans="6:7" s="259" customFormat="1">
      <c r="G58" s="326"/>
    </row>
    <row r="59" spans="6:7" s="259" customFormat="1">
      <c r="G59" s="326"/>
    </row>
    <row r="60" spans="6:7" s="259" customFormat="1">
      <c r="G60" s="326"/>
    </row>
    <row r="61" spans="6:7" s="259" customFormat="1">
      <c r="G61" s="326"/>
    </row>
    <row r="62" spans="6:7" s="259" customFormat="1">
      <c r="G62" s="326"/>
    </row>
    <row r="63" spans="6:7" s="259" customFormat="1">
      <c r="G63" s="326"/>
    </row>
    <row r="64" spans="6:7" s="259" customFormat="1">
      <c r="G64" s="326"/>
    </row>
    <row r="65" spans="7:7" s="259" customFormat="1">
      <c r="G65" s="326"/>
    </row>
    <row r="66" spans="7:7" s="259" customFormat="1">
      <c r="G66" s="326"/>
    </row>
    <row r="67" spans="7:7" s="259" customFormat="1">
      <c r="G67" s="326"/>
    </row>
    <row r="68" spans="7:7" s="259" customFormat="1">
      <c r="G68" s="326"/>
    </row>
    <row r="69" spans="7:7" s="259" customFormat="1">
      <c r="G69" s="326"/>
    </row>
    <row r="70" spans="7:7" s="259" customFormat="1">
      <c r="G70" s="326"/>
    </row>
    <row r="71" spans="7:7" s="259" customFormat="1">
      <c r="G71" s="326"/>
    </row>
    <row r="72" spans="7:7" s="259" customFormat="1">
      <c r="G72" s="326"/>
    </row>
    <row r="73" spans="7:7" s="259" customFormat="1">
      <c r="G73" s="326"/>
    </row>
    <row r="74" spans="7:7" s="259" customFormat="1">
      <c r="G74" s="326"/>
    </row>
    <row r="75" spans="7:7" s="259" customFormat="1">
      <c r="G75" s="326"/>
    </row>
    <row r="76" spans="7:7" s="259" customFormat="1">
      <c r="G76" s="326"/>
    </row>
    <row r="77" spans="7:7" s="259" customFormat="1">
      <c r="G77" s="326"/>
    </row>
    <row r="78" spans="7:7" s="259" customFormat="1">
      <c r="G78" s="326"/>
    </row>
    <row r="79" spans="7:7" s="259" customFormat="1">
      <c r="G79" s="326"/>
    </row>
    <row r="80" spans="7:7" s="259" customFormat="1">
      <c r="G80" s="326"/>
    </row>
    <row r="81" spans="7:7" s="259" customFormat="1">
      <c r="G81" s="326"/>
    </row>
    <row r="82" spans="7:7" s="259" customFormat="1">
      <c r="G82" s="326"/>
    </row>
    <row r="83" spans="7:7" s="259" customFormat="1">
      <c r="G83" s="326"/>
    </row>
    <row r="84" spans="7:7" s="259" customFormat="1">
      <c r="G84" s="326"/>
    </row>
    <row r="85" spans="7:7" s="259" customFormat="1">
      <c r="G85" s="326"/>
    </row>
    <row r="86" spans="7:7" s="259" customFormat="1">
      <c r="G86" s="326"/>
    </row>
    <row r="87" spans="7:7" s="259" customFormat="1">
      <c r="G87" s="326"/>
    </row>
    <row r="88" spans="7:7" s="259" customFormat="1">
      <c r="G88" s="326"/>
    </row>
    <row r="89" spans="7:7" s="259" customFormat="1">
      <c r="G89" s="326"/>
    </row>
    <row r="90" spans="7:7" s="259" customFormat="1">
      <c r="G90" s="326"/>
    </row>
    <row r="91" spans="7:7" s="259" customFormat="1">
      <c r="G91" s="326"/>
    </row>
    <row r="92" spans="7:7" s="259" customFormat="1">
      <c r="G92" s="326"/>
    </row>
    <row r="93" spans="7:7" s="259" customFormat="1">
      <c r="G93" s="326"/>
    </row>
    <row r="94" spans="7:7" s="259" customFormat="1">
      <c r="G94" s="326"/>
    </row>
    <row r="95" spans="7:7" s="259" customFormat="1">
      <c r="G95" s="326"/>
    </row>
    <row r="96" spans="7:7" s="259" customFormat="1">
      <c r="G96" s="326"/>
    </row>
    <row r="97" spans="7:7" s="259" customFormat="1">
      <c r="G97" s="326"/>
    </row>
    <row r="98" spans="7:7" s="259" customFormat="1">
      <c r="G98" s="326"/>
    </row>
    <row r="99" spans="7:7" s="259" customFormat="1">
      <c r="G99" s="326"/>
    </row>
    <row r="100" spans="7:7" s="259" customFormat="1">
      <c r="G100" s="326"/>
    </row>
    <row r="101" spans="7:7" s="259" customFormat="1">
      <c r="G101" s="326"/>
    </row>
    <row r="102" spans="7:7" s="259" customFormat="1">
      <c r="G102" s="326"/>
    </row>
    <row r="103" spans="7:7" s="259" customFormat="1">
      <c r="G103" s="326"/>
    </row>
    <row r="104" spans="7:7" s="259" customFormat="1">
      <c r="G104" s="326"/>
    </row>
    <row r="105" spans="7:7" s="259" customFormat="1">
      <c r="G105" s="326"/>
    </row>
    <row r="106" spans="7:7" s="259" customFormat="1">
      <c r="G106" s="326"/>
    </row>
    <row r="107" spans="7:7" s="259" customFormat="1">
      <c r="G107" s="326"/>
    </row>
    <row r="108" spans="7:7" s="259" customFormat="1">
      <c r="G108" s="326"/>
    </row>
    <row r="109" spans="7:7" s="259" customFormat="1">
      <c r="G109" s="326"/>
    </row>
    <row r="110" spans="7:7" s="259" customFormat="1">
      <c r="G110" s="326"/>
    </row>
    <row r="111" spans="7:7" s="259" customFormat="1">
      <c r="G111" s="326"/>
    </row>
    <row r="112" spans="7:7" s="259" customFormat="1">
      <c r="G112" s="326"/>
    </row>
    <row r="113" spans="7:7" s="259" customFormat="1">
      <c r="G113" s="326"/>
    </row>
    <row r="114" spans="7:7" s="259" customFormat="1">
      <c r="G114" s="326"/>
    </row>
    <row r="115" spans="7:7" s="259" customFormat="1">
      <c r="G115" s="326"/>
    </row>
    <row r="116" spans="7:7" s="259" customFormat="1">
      <c r="G116" s="326"/>
    </row>
    <row r="117" spans="7:7" s="259" customFormat="1">
      <c r="G117" s="326"/>
    </row>
    <row r="118" spans="7:7" s="259" customFormat="1">
      <c r="G118" s="326"/>
    </row>
    <row r="119" spans="7:7" s="259" customFormat="1">
      <c r="G119" s="326"/>
    </row>
    <row r="120" spans="7:7" s="259" customFormat="1">
      <c r="G120" s="326"/>
    </row>
    <row r="121" spans="7:7" s="259" customFormat="1">
      <c r="G121" s="326"/>
    </row>
    <row r="122" spans="7:7" s="259" customFormat="1">
      <c r="G122" s="326"/>
    </row>
    <row r="123" spans="7:7" s="259" customFormat="1">
      <c r="G123" s="326"/>
    </row>
    <row r="124" spans="7:7" s="259" customFormat="1">
      <c r="G124" s="326"/>
    </row>
    <row r="125" spans="7:7" s="259" customFormat="1">
      <c r="G125" s="326"/>
    </row>
    <row r="126" spans="7:7" s="259" customFormat="1">
      <c r="G126" s="326"/>
    </row>
    <row r="127" spans="7:7" s="259" customFormat="1">
      <c r="G127" s="326"/>
    </row>
    <row r="128" spans="7:7" s="259" customFormat="1">
      <c r="G128" s="326"/>
    </row>
    <row r="129" spans="7:7" s="259" customFormat="1">
      <c r="G129" s="326"/>
    </row>
    <row r="130" spans="7:7" s="259" customFormat="1">
      <c r="G130" s="326"/>
    </row>
    <row r="131" spans="7:7" s="259" customFormat="1">
      <c r="G131" s="326"/>
    </row>
    <row r="132" spans="7:7" s="259" customFormat="1">
      <c r="G132" s="326"/>
    </row>
    <row r="133" spans="7:7" s="259" customFormat="1">
      <c r="G133" s="326"/>
    </row>
    <row r="134" spans="7:7" s="259" customFormat="1">
      <c r="G134" s="326"/>
    </row>
    <row r="135" spans="7:7" s="259" customFormat="1">
      <c r="G135" s="326"/>
    </row>
    <row r="136" spans="7:7" s="259" customFormat="1">
      <c r="G136" s="326"/>
    </row>
    <row r="137" spans="7:7" s="259" customFormat="1">
      <c r="G137" s="326"/>
    </row>
    <row r="138" spans="7:7" s="259" customFormat="1">
      <c r="G138" s="326"/>
    </row>
    <row r="139" spans="7:7" s="259" customFormat="1">
      <c r="G139" s="326"/>
    </row>
    <row r="140" spans="7:7" s="259" customFormat="1">
      <c r="G140" s="326"/>
    </row>
    <row r="141" spans="7:7" s="259" customFormat="1">
      <c r="G141" s="326"/>
    </row>
    <row r="142" spans="7:7" s="259" customFormat="1">
      <c r="G142" s="326"/>
    </row>
    <row r="143" spans="7:7" s="259" customFormat="1">
      <c r="G143" s="326"/>
    </row>
    <row r="144" spans="7:7" s="259" customFormat="1">
      <c r="G144" s="326"/>
    </row>
    <row r="145" spans="7:7" s="259" customFormat="1">
      <c r="G145" s="326"/>
    </row>
    <row r="146" spans="7:7" s="259" customFormat="1">
      <c r="G146" s="326"/>
    </row>
    <row r="147" spans="7:7" s="259" customFormat="1">
      <c r="G147" s="326"/>
    </row>
    <row r="148" spans="7:7" s="259" customFormat="1">
      <c r="G148" s="326"/>
    </row>
    <row r="149" spans="7:7" s="259" customFormat="1">
      <c r="G149" s="326"/>
    </row>
    <row r="150" spans="7:7" s="259" customFormat="1">
      <c r="G150" s="326"/>
    </row>
    <row r="151" spans="7:7" s="259" customFormat="1">
      <c r="G151" s="326"/>
    </row>
    <row r="152" spans="7:7" s="259" customFormat="1">
      <c r="G152" s="326"/>
    </row>
    <row r="153" spans="7:7" s="259" customFormat="1">
      <c r="G153" s="326"/>
    </row>
    <row r="154" spans="7:7" s="259" customFormat="1">
      <c r="G154" s="326"/>
    </row>
    <row r="155" spans="7:7" s="259" customFormat="1">
      <c r="G155" s="326"/>
    </row>
    <row r="156" spans="7:7" s="259" customFormat="1">
      <c r="G156" s="326"/>
    </row>
    <row r="157" spans="7:7" s="259" customFormat="1">
      <c r="G157" s="326"/>
    </row>
    <row r="158" spans="7:7" s="259" customFormat="1">
      <c r="G158" s="326"/>
    </row>
    <row r="159" spans="7:7" s="259" customFormat="1">
      <c r="G159" s="326"/>
    </row>
    <row r="160" spans="7:7" s="259" customFormat="1">
      <c r="G160" s="326"/>
    </row>
    <row r="161" spans="7:7" s="259" customFormat="1">
      <c r="G161" s="326"/>
    </row>
    <row r="162" spans="7:7" s="259" customFormat="1">
      <c r="G162" s="326"/>
    </row>
    <row r="163" spans="7:7" s="259" customFormat="1">
      <c r="G163" s="326"/>
    </row>
    <row r="164" spans="7:7" s="259" customFormat="1">
      <c r="G164" s="326"/>
    </row>
    <row r="165" spans="7:7" s="259" customFormat="1">
      <c r="G165" s="326"/>
    </row>
    <row r="166" spans="7:7" s="259" customFormat="1">
      <c r="G166" s="326"/>
    </row>
  </sheetData>
  <mergeCells count="35">
    <mergeCell ref="B41:E41"/>
    <mergeCell ref="C15:E15"/>
    <mergeCell ref="C18:E18"/>
    <mergeCell ref="C19:E19"/>
    <mergeCell ref="C20:E20"/>
    <mergeCell ref="C21:E21"/>
    <mergeCell ref="C22:E22"/>
    <mergeCell ref="C23:E23"/>
    <mergeCell ref="C24:E24"/>
    <mergeCell ref="C26:E26"/>
    <mergeCell ref="C27:E27"/>
    <mergeCell ref="C33:E33"/>
    <mergeCell ref="C34:E34"/>
    <mergeCell ref="AF13:AI13"/>
    <mergeCell ref="AJ13:AM13"/>
    <mergeCell ref="C16:E16"/>
    <mergeCell ref="B2:W2"/>
    <mergeCell ref="C29:E29"/>
    <mergeCell ref="D7:G7"/>
    <mergeCell ref="O41:AA41"/>
    <mergeCell ref="AA7:AE7"/>
    <mergeCell ref="B10:G10"/>
    <mergeCell ref="H13:K13"/>
    <mergeCell ref="L13:O13"/>
    <mergeCell ref="P13:S13"/>
    <mergeCell ref="T13:W13"/>
    <mergeCell ref="X13:AA13"/>
    <mergeCell ref="AB13:AE13"/>
    <mergeCell ref="T7:X7"/>
    <mergeCell ref="C28:E28"/>
    <mergeCell ref="C17:E17"/>
    <mergeCell ref="C35:E35"/>
    <mergeCell ref="C25:E25"/>
    <mergeCell ref="B7:C7"/>
    <mergeCell ref="C30:E30"/>
  </mergeCells>
  <conditionalFormatting sqref="I15:J19 M15:N19 Q15:R19 U15:V19 Y15:Z19 AC15:AD19 I21:J36 M21:N36 Q21:R36 U21:V36 Y21:Z36 AC21:AD36 AG21:AH36 AK21:AL36">
    <cfRule type="expression" dxfId="16" priority="10" stopIfTrue="1">
      <formula>H15&gt;99.9999999</formula>
    </cfRule>
  </conditionalFormatting>
  <conditionalFormatting sqref="S37 W37 AA37 AE37">
    <cfRule type="expression" dxfId="15" priority="9" stopIfTrue="1">
      <formula>#REF!=1</formula>
    </cfRule>
  </conditionalFormatting>
  <conditionalFormatting sqref="AC20:AD20 Y20:Z20 U20:V20 Q20:R20 M20:N20">
    <cfRule type="expression" dxfId="14" priority="8" stopIfTrue="1">
      <formula>L20&gt;99.9999999</formula>
    </cfRule>
  </conditionalFormatting>
  <conditionalFormatting sqref="I20:J20">
    <cfRule type="expression" dxfId="13" priority="7" stopIfTrue="1">
      <formula>#REF!&gt;99.9999999</formula>
    </cfRule>
  </conditionalFormatting>
  <conditionalFormatting sqref="AG15:AH19">
    <cfRule type="expression" dxfId="12" priority="6" stopIfTrue="1">
      <formula>AF15&gt;99.9999999</formula>
    </cfRule>
  </conditionalFormatting>
  <conditionalFormatting sqref="AI37">
    <cfRule type="expression" dxfId="11" priority="5" stopIfTrue="1">
      <formula>#REF!=1</formula>
    </cfRule>
  </conditionalFormatting>
  <conditionalFormatting sqref="AG20:AH20">
    <cfRule type="expression" dxfId="10" priority="4" stopIfTrue="1">
      <formula>AF20&gt;99.9999999</formula>
    </cfRule>
  </conditionalFormatting>
  <conditionalFormatting sqref="AK15:AL19">
    <cfRule type="expression" dxfId="9" priority="3" stopIfTrue="1">
      <formula>AJ15&gt;99.9999999</formula>
    </cfRule>
  </conditionalFormatting>
  <conditionalFormatting sqref="AM37">
    <cfRule type="expression" dxfId="8" priority="2" stopIfTrue="1">
      <formula>#REF!=1</formula>
    </cfRule>
  </conditionalFormatting>
  <conditionalFormatting sqref="AK20:AL20">
    <cfRule type="expression" dxfId="7" priority="1" stopIfTrue="1">
      <formula>AJ20&gt;99.9999999</formula>
    </cfRule>
  </conditionalFormatting>
  <printOptions horizontalCentered="1" verticalCentered="1"/>
  <pageMargins left="0.15748031496062992" right="0.15748031496062992" top="0.35433070866141736" bottom="0.31496062992125984" header="0.31496062992125984" footer="0.15748031496062992"/>
  <pageSetup paperSize="9" scale="55" orientation="landscape"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E50"/>
  <sheetViews>
    <sheetView view="pageBreakPreview" zoomScaleSheetLayoutView="100" workbookViewId="0">
      <selection activeCell="U30" sqref="U30:U31"/>
    </sheetView>
  </sheetViews>
  <sheetFormatPr defaultRowHeight="12.75"/>
  <cols>
    <col min="1" max="1" width="9.140625" style="125"/>
    <col min="2" max="2" width="4.28515625" style="255" customWidth="1"/>
    <col min="3" max="3" width="2.7109375" style="255" customWidth="1"/>
    <col min="4" max="4" width="5" style="255" customWidth="1"/>
    <col min="5" max="5" width="4.28515625" style="255" customWidth="1"/>
    <col min="6" max="6" width="4.5703125" style="255" customWidth="1"/>
    <col min="7" max="7" width="3.5703125" style="255" customWidth="1"/>
    <col min="8" max="8" width="4" style="255" customWidth="1"/>
    <col min="9" max="10" width="2.7109375" style="255" customWidth="1"/>
    <col min="11" max="11" width="14.5703125" style="255" customWidth="1"/>
    <col min="12" max="12" width="10.140625" style="255" customWidth="1"/>
    <col min="13" max="13" width="4.5703125" style="255" customWidth="1"/>
    <col min="14" max="14" width="0.140625" style="255" customWidth="1"/>
    <col min="15" max="15" width="14.85546875" style="255" customWidth="1"/>
    <col min="16" max="16" width="4.5703125" style="255" hidden="1" customWidth="1"/>
    <col min="17" max="17" width="7" style="255" hidden="1" customWidth="1"/>
    <col min="18" max="18" width="11.5703125" style="255" customWidth="1"/>
    <col min="19" max="19" width="14" style="255" customWidth="1"/>
    <col min="20" max="20" width="1.42578125" style="255" hidden="1" customWidth="1"/>
    <col min="21" max="21" width="10.5703125" style="255" customWidth="1"/>
    <col min="22" max="22" width="10.7109375" style="255" hidden="1" customWidth="1"/>
    <col min="23" max="23" width="9.7109375" style="255" hidden="1" customWidth="1"/>
    <col min="24" max="24" width="9.140625" style="255" customWidth="1"/>
    <col min="25" max="25" width="15.7109375" style="255" customWidth="1"/>
    <col min="26" max="26" width="9" style="258" customWidth="1"/>
    <col min="27" max="27" width="12.28515625" style="258" customWidth="1"/>
    <col min="28" max="28" width="18.5703125" style="124" customWidth="1"/>
    <col min="29" max="29" width="9.140625" style="125" customWidth="1"/>
    <col min="30" max="30" width="9.140625" style="125"/>
    <col min="31" max="31" width="11.42578125" style="125" bestFit="1" customWidth="1"/>
    <col min="32" max="16384" width="9.140625" style="125"/>
  </cols>
  <sheetData>
    <row r="1" spans="2:31" ht="6" customHeight="1">
      <c r="B1" s="120"/>
      <c r="C1" s="121"/>
      <c r="D1" s="121"/>
      <c r="E1" s="121"/>
      <c r="F1" s="121"/>
      <c r="G1" s="121"/>
      <c r="H1" s="121"/>
      <c r="I1" s="121"/>
      <c r="J1" s="121"/>
      <c r="K1" s="121"/>
      <c r="L1" s="121"/>
      <c r="M1" s="121"/>
      <c r="N1" s="121"/>
      <c r="O1" s="121"/>
      <c r="P1" s="121"/>
      <c r="Q1" s="121"/>
      <c r="R1" s="121"/>
      <c r="S1" s="121"/>
      <c r="T1" s="121"/>
      <c r="U1" s="121"/>
      <c r="V1" s="121"/>
      <c r="W1" s="121"/>
      <c r="X1" s="121"/>
      <c r="Y1" s="121"/>
      <c r="Z1" s="122"/>
      <c r="AA1" s="123"/>
    </row>
    <row r="2" spans="2:31">
      <c r="B2" s="126"/>
      <c r="C2" s="127"/>
      <c r="D2" s="127"/>
      <c r="E2" s="127"/>
      <c r="F2" s="127"/>
      <c r="G2" s="127"/>
      <c r="H2" s="127"/>
      <c r="I2" s="127"/>
      <c r="J2" s="127"/>
      <c r="K2" s="127"/>
      <c r="L2" s="127"/>
      <c r="M2" s="127"/>
      <c r="N2" s="127"/>
      <c r="O2" s="127"/>
      <c r="P2" s="127"/>
      <c r="Q2" s="127"/>
      <c r="R2" s="127"/>
      <c r="S2" s="127"/>
      <c r="T2" s="127"/>
      <c r="U2" s="127"/>
      <c r="V2" s="127"/>
      <c r="W2" s="127"/>
      <c r="X2" s="127"/>
      <c r="Y2" s="127"/>
      <c r="Z2" s="127"/>
      <c r="AA2" s="128" t="s">
        <v>26115</v>
      </c>
    </row>
    <row r="3" spans="2:31" ht="15">
      <c r="B3" s="126"/>
      <c r="C3" s="127"/>
      <c r="D3" s="127"/>
      <c r="E3" s="127"/>
      <c r="F3" s="127"/>
      <c r="G3" s="127"/>
      <c r="H3" s="127"/>
      <c r="I3" s="127"/>
      <c r="J3" s="127"/>
      <c r="K3" s="129" t="s">
        <v>26116</v>
      </c>
      <c r="L3" s="127"/>
      <c r="M3" s="127"/>
      <c r="N3" s="127"/>
      <c r="O3" s="127"/>
      <c r="P3" s="127"/>
      <c r="Q3" s="127"/>
      <c r="R3" s="127"/>
      <c r="S3" s="127"/>
      <c r="T3" s="127"/>
      <c r="U3" s="127"/>
      <c r="V3" s="127"/>
      <c r="W3" s="127"/>
      <c r="X3" s="127"/>
      <c r="Y3" s="127"/>
      <c r="Z3" s="127"/>
      <c r="AA3" s="130" t="s">
        <v>26117</v>
      </c>
    </row>
    <row r="4" spans="2:31" ht="15.75">
      <c r="B4" s="126"/>
      <c r="C4" s="127"/>
      <c r="D4" s="127"/>
      <c r="E4" s="127"/>
      <c r="F4" s="127"/>
      <c r="G4" s="127"/>
      <c r="H4" s="127"/>
      <c r="I4" s="127"/>
      <c r="J4" s="127"/>
      <c r="K4" s="127"/>
      <c r="L4" s="131"/>
      <c r="M4" s="132"/>
      <c r="N4" s="132"/>
      <c r="O4" s="132"/>
      <c r="P4" s="132"/>
      <c r="Q4" s="132"/>
      <c r="R4" s="132"/>
      <c r="S4" s="132"/>
      <c r="T4" s="132"/>
      <c r="U4" s="132"/>
      <c r="V4" s="132"/>
      <c r="W4" s="132"/>
      <c r="X4" s="132"/>
      <c r="Y4" s="132"/>
      <c r="Z4" s="132"/>
      <c r="AA4" s="133"/>
    </row>
    <row r="5" spans="2:31" s="142" customFormat="1" ht="12.75" customHeight="1">
      <c r="B5" s="134" t="str">
        <f>[5]CronogFF!B7</f>
        <v>Nº do CT</v>
      </c>
      <c r="C5" s="135"/>
      <c r="D5" s="135"/>
      <c r="E5" s="135"/>
      <c r="F5" s="135"/>
      <c r="G5" s="135"/>
      <c r="H5" s="136" t="s">
        <v>26118</v>
      </c>
      <c r="I5" s="137"/>
      <c r="J5" s="137"/>
      <c r="K5" s="135"/>
      <c r="L5" s="135"/>
      <c r="M5" s="137"/>
      <c r="N5" s="137"/>
      <c r="O5" s="134" t="s">
        <v>26119</v>
      </c>
      <c r="P5" s="138"/>
      <c r="Q5" s="138"/>
      <c r="R5" s="138"/>
      <c r="S5" s="135"/>
      <c r="T5" s="137"/>
      <c r="U5" s="134" t="s">
        <v>26120</v>
      </c>
      <c r="V5" s="135"/>
      <c r="W5" s="139"/>
      <c r="X5" s="139"/>
      <c r="Y5" s="139"/>
      <c r="Z5" s="136" t="s">
        <v>26121</v>
      </c>
      <c r="AA5" s="140"/>
      <c r="AB5" s="141"/>
    </row>
    <row r="6" spans="2:31" ht="48" customHeight="1">
      <c r="B6" s="782"/>
      <c r="C6" s="783"/>
      <c r="D6" s="783"/>
      <c r="E6" s="783"/>
      <c r="F6" s="783"/>
      <c r="G6" s="784"/>
      <c r="H6" s="782" t="s">
        <v>26122</v>
      </c>
      <c r="I6" s="783"/>
      <c r="J6" s="783"/>
      <c r="K6" s="783"/>
      <c r="L6" s="783"/>
      <c r="M6" s="143"/>
      <c r="N6" s="143"/>
      <c r="O6" s="782" t="s">
        <v>26123</v>
      </c>
      <c r="P6" s="783"/>
      <c r="Q6" s="783"/>
      <c r="R6" s="783"/>
      <c r="S6" s="783"/>
      <c r="T6" s="144"/>
      <c r="U6" s="785" t="s">
        <v>26276</v>
      </c>
      <c r="V6" s="786"/>
      <c r="W6" s="786"/>
      <c r="X6" s="786"/>
      <c r="Y6" s="787"/>
      <c r="Z6" s="774"/>
      <c r="AA6" s="775"/>
    </row>
    <row r="7" spans="2:31" ht="3.75" customHeight="1">
      <c r="B7" s="126"/>
      <c r="C7" s="127"/>
      <c r="D7" s="127"/>
      <c r="E7" s="127"/>
      <c r="F7" s="127"/>
      <c r="G7" s="127"/>
      <c r="H7" s="127"/>
      <c r="I7" s="127"/>
      <c r="J7" s="127"/>
      <c r="K7" s="145"/>
      <c r="L7" s="145"/>
      <c r="M7" s="145"/>
      <c r="N7" s="145"/>
      <c r="O7" s="145"/>
      <c r="P7" s="145"/>
      <c r="Q7" s="145"/>
      <c r="R7" s="145"/>
      <c r="S7" s="145"/>
      <c r="T7" s="145"/>
      <c r="U7" s="145"/>
      <c r="V7" s="145"/>
      <c r="W7" s="145"/>
      <c r="X7" s="145"/>
      <c r="Y7" s="145"/>
      <c r="Z7" s="145"/>
      <c r="AA7" s="146"/>
    </row>
    <row r="8" spans="2:31">
      <c r="B8" s="126" t="s">
        <v>26124</v>
      </c>
      <c r="C8" s="127"/>
      <c r="D8" s="127"/>
      <c r="E8" s="127"/>
      <c r="F8" s="127"/>
      <c r="G8" s="127"/>
      <c r="H8" s="127"/>
      <c r="I8" s="127"/>
      <c r="J8" s="127"/>
      <c r="K8" s="127"/>
      <c r="L8" s="127"/>
      <c r="M8" s="145"/>
      <c r="N8" s="145"/>
      <c r="O8" s="136" t="s">
        <v>26125</v>
      </c>
      <c r="P8" s="127"/>
      <c r="Q8" s="127"/>
      <c r="R8" s="127"/>
      <c r="S8" s="127"/>
      <c r="T8" s="135"/>
      <c r="U8" s="135"/>
      <c r="V8" s="127"/>
      <c r="W8" s="127"/>
      <c r="X8" s="127"/>
      <c r="Y8" s="127"/>
      <c r="Z8" s="147"/>
      <c r="AA8" s="140"/>
    </row>
    <row r="9" spans="2:31" ht="12.75" customHeight="1">
      <c r="B9" s="148"/>
      <c r="C9" s="149"/>
      <c r="D9" s="150" t="s">
        <v>26126</v>
      </c>
      <c r="E9" s="151"/>
      <c r="F9" s="151"/>
      <c r="G9" s="152"/>
      <c r="H9" s="153"/>
      <c r="I9" s="153"/>
      <c r="J9" s="149"/>
      <c r="K9" s="152" t="s">
        <v>26127</v>
      </c>
      <c r="L9" s="152"/>
      <c r="M9" s="154"/>
      <c r="N9" s="154"/>
      <c r="O9" s="776"/>
      <c r="P9" s="777"/>
      <c r="Q9" s="777"/>
      <c r="R9" s="777"/>
      <c r="S9" s="777"/>
      <c r="T9" s="777"/>
      <c r="U9" s="777"/>
      <c r="V9" s="777"/>
      <c r="W9" s="777"/>
      <c r="X9" s="777"/>
      <c r="Y9" s="777"/>
      <c r="Z9" s="777"/>
      <c r="AA9" s="778"/>
    </row>
    <row r="10" spans="2:31" ht="3.75" customHeight="1">
      <c r="B10" s="155"/>
      <c r="C10" s="156"/>
      <c r="D10" s="156"/>
      <c r="E10" s="156"/>
      <c r="F10" s="156"/>
      <c r="G10" s="156"/>
      <c r="H10" s="156"/>
      <c r="I10" s="156"/>
      <c r="J10" s="156"/>
      <c r="K10" s="156"/>
      <c r="L10" s="156"/>
      <c r="M10" s="157"/>
      <c r="N10" s="157"/>
      <c r="O10" s="156"/>
      <c r="P10" s="156"/>
      <c r="Q10" s="156"/>
      <c r="R10" s="156"/>
      <c r="S10" s="156"/>
      <c r="T10" s="156"/>
      <c r="U10" s="156"/>
      <c r="V10" s="156"/>
      <c r="W10" s="156"/>
      <c r="X10" s="156"/>
      <c r="Y10" s="156"/>
      <c r="Z10" s="156"/>
      <c r="AA10" s="158"/>
    </row>
    <row r="11" spans="2:31" ht="7.5" hidden="1" customHeight="1">
      <c r="B11" s="159"/>
      <c r="C11" s="160"/>
      <c r="D11" s="160"/>
      <c r="E11" s="160"/>
      <c r="F11" s="160"/>
      <c r="G11" s="160"/>
      <c r="H11" s="160"/>
      <c r="I11" s="160"/>
      <c r="J11" s="160"/>
      <c r="K11" s="160"/>
      <c r="L11" s="160"/>
      <c r="M11" s="137" t="s">
        <v>26128</v>
      </c>
      <c r="N11" s="160" t="s">
        <v>26129</v>
      </c>
      <c r="O11" s="137"/>
      <c r="P11" s="160"/>
      <c r="Q11" s="160"/>
      <c r="R11" s="160"/>
      <c r="S11" s="160"/>
      <c r="T11" s="160"/>
      <c r="U11" s="160"/>
      <c r="V11" s="160"/>
      <c r="W11" s="160"/>
      <c r="X11" s="160"/>
      <c r="Y11" s="160"/>
      <c r="Z11" s="161"/>
      <c r="AA11" s="162"/>
    </row>
    <row r="12" spans="2:31" ht="12.75" customHeight="1">
      <c r="B12" s="163"/>
      <c r="C12" s="164"/>
      <c r="D12" s="165"/>
      <c r="E12" s="165"/>
      <c r="F12" s="165"/>
      <c r="G12" s="165"/>
      <c r="H12" s="165"/>
      <c r="I12" s="165"/>
      <c r="J12" s="165"/>
      <c r="K12" s="165"/>
      <c r="L12" s="165"/>
      <c r="M12" s="166" t="s">
        <v>26130</v>
      </c>
      <c r="N12" s="165"/>
      <c r="O12" s="788"/>
      <c r="P12" s="788"/>
      <c r="Q12" s="788"/>
      <c r="R12" s="788"/>
      <c r="S12" s="788"/>
      <c r="T12" s="788"/>
      <c r="U12" s="788"/>
      <c r="V12" s="788"/>
      <c r="W12" s="788"/>
      <c r="X12" s="165"/>
      <c r="Y12" s="167"/>
      <c r="Z12" s="161"/>
      <c r="AA12" s="162"/>
    </row>
    <row r="13" spans="2:31" ht="12.75" customHeight="1">
      <c r="B13" s="789" t="s">
        <v>26131</v>
      </c>
      <c r="C13" s="790"/>
      <c r="D13" s="790"/>
      <c r="E13" s="790"/>
      <c r="F13" s="790"/>
      <c r="G13" s="790"/>
      <c r="H13" s="790"/>
      <c r="I13" s="790"/>
      <c r="J13" s="790"/>
      <c r="K13" s="790"/>
      <c r="L13" s="791"/>
      <c r="M13" s="168"/>
      <c r="N13" s="169"/>
      <c r="O13" s="792" t="str">
        <f>IF(C9&lt;&gt;0,"Financiamento","Repasse")</f>
        <v>Repasse</v>
      </c>
      <c r="P13" s="793"/>
      <c r="Q13" s="793"/>
      <c r="R13" s="794"/>
      <c r="S13" s="795" t="s">
        <v>26132</v>
      </c>
      <c r="T13" s="796"/>
      <c r="U13" s="796"/>
      <c r="V13" s="796"/>
      <c r="W13" s="796"/>
      <c r="X13" s="797"/>
      <c r="Y13" s="170" t="s">
        <v>71</v>
      </c>
      <c r="Z13" s="171" t="s">
        <v>26133</v>
      </c>
      <c r="AA13" s="171" t="s">
        <v>26132</v>
      </c>
    </row>
    <row r="14" spans="2:31" ht="12.75" customHeight="1">
      <c r="B14" s="172" t="s">
        <v>26134</v>
      </c>
      <c r="C14" s="779" t="s">
        <v>26135</v>
      </c>
      <c r="D14" s="780"/>
      <c r="E14" s="780"/>
      <c r="F14" s="780"/>
      <c r="G14" s="780"/>
      <c r="H14" s="780"/>
      <c r="I14" s="780"/>
      <c r="J14" s="780"/>
      <c r="K14" s="781"/>
      <c r="L14" s="173" t="s">
        <v>26136</v>
      </c>
      <c r="M14" s="174" t="s">
        <v>26137</v>
      </c>
      <c r="N14" s="175" t="s">
        <v>26138</v>
      </c>
      <c r="O14" s="176" t="s">
        <v>26139</v>
      </c>
      <c r="P14" s="176" t="s">
        <v>26140</v>
      </c>
      <c r="Q14" s="176" t="s">
        <v>26141</v>
      </c>
      <c r="R14" s="176" t="s">
        <v>26142</v>
      </c>
      <c r="S14" s="177" t="s">
        <v>26143</v>
      </c>
      <c r="T14" s="178" t="s">
        <v>26144</v>
      </c>
      <c r="U14" s="179" t="s">
        <v>26145</v>
      </c>
      <c r="V14" s="177" t="s">
        <v>26146</v>
      </c>
      <c r="W14" s="179" t="s">
        <v>26145</v>
      </c>
      <c r="X14" s="180" t="s">
        <v>26147</v>
      </c>
      <c r="Y14" s="181" t="s">
        <v>26148</v>
      </c>
      <c r="Z14" s="182" t="s">
        <v>26149</v>
      </c>
      <c r="AA14" s="182" t="s">
        <v>26150</v>
      </c>
      <c r="AB14" s="183"/>
    </row>
    <row r="15" spans="2:31" s="142" customFormat="1" ht="15.95" customHeight="1">
      <c r="B15" s="184">
        <v>1</v>
      </c>
      <c r="C15" s="759" t="e">
        <f>ORÇAMENTO!#REF!</f>
        <v>#REF!</v>
      </c>
      <c r="D15" s="760"/>
      <c r="E15" s="760"/>
      <c r="F15" s="760"/>
      <c r="G15" s="760"/>
      <c r="H15" s="760"/>
      <c r="I15" s="760"/>
      <c r="J15" s="760"/>
      <c r="K15" s="761"/>
      <c r="L15" s="185"/>
      <c r="M15" s="186"/>
      <c r="N15" s="187"/>
      <c r="O15" s="188" t="e">
        <f>R15*Y15</f>
        <v>#REF!</v>
      </c>
      <c r="P15" s="189"/>
      <c r="Q15" s="189"/>
      <c r="R15" s="190">
        <v>0.92</v>
      </c>
      <c r="S15" s="188" t="e">
        <f>Y15-O15</f>
        <v>#REF!</v>
      </c>
      <c r="T15" s="191"/>
      <c r="U15" s="192">
        <f>X15-R15</f>
        <v>7.999999999999996E-2</v>
      </c>
      <c r="V15" s="188"/>
      <c r="W15" s="193"/>
      <c r="X15" s="190">
        <v>1</v>
      </c>
      <c r="Y15" s="194" t="e">
        <f>ORÇAMENTO!#REF!</f>
        <v>#REF!</v>
      </c>
      <c r="Z15" s="195"/>
      <c r="AA15" s="196"/>
      <c r="AB15" s="197"/>
      <c r="AC15" s="198"/>
      <c r="AE15" s="199"/>
    </row>
    <row r="16" spans="2:31" s="142" customFormat="1" ht="15.95" customHeight="1">
      <c r="B16" s="184">
        <v>2</v>
      </c>
      <c r="C16" s="759" t="str">
        <f>ORÇAMENTO!C17:I17</f>
        <v>CANTEIRO DE OBRA</v>
      </c>
      <c r="D16" s="760"/>
      <c r="E16" s="760"/>
      <c r="F16" s="760"/>
      <c r="G16" s="760"/>
      <c r="H16" s="760"/>
      <c r="I16" s="760"/>
      <c r="J16" s="760"/>
      <c r="K16" s="761"/>
      <c r="L16" s="185"/>
      <c r="M16" s="186"/>
      <c r="N16" s="187"/>
      <c r="O16" s="188">
        <f t="shared" ref="O16:O30" si="0">R16*Y16</f>
        <v>0</v>
      </c>
      <c r="P16" s="189"/>
      <c r="Q16" s="189"/>
      <c r="R16" s="190">
        <v>0.92</v>
      </c>
      <c r="S16" s="188">
        <f t="shared" ref="S16:S30" si="1">Y16-O16</f>
        <v>0</v>
      </c>
      <c r="T16" s="191"/>
      <c r="U16" s="192">
        <f t="shared" ref="U16:U31" si="2">X16-R16</f>
        <v>7.999999999999996E-2</v>
      </c>
      <c r="V16" s="188"/>
      <c r="W16" s="193"/>
      <c r="X16" s="190">
        <v>1</v>
      </c>
      <c r="Y16" s="194">
        <f>ORÇAMENTO!I24</f>
        <v>0</v>
      </c>
      <c r="Z16" s="195"/>
      <c r="AA16" s="196"/>
      <c r="AB16" s="197"/>
      <c r="AC16" s="198"/>
      <c r="AE16" s="199"/>
    </row>
    <row r="17" spans="2:31" s="142" customFormat="1" ht="15.95" customHeight="1">
      <c r="B17" s="184">
        <v>3</v>
      </c>
      <c r="C17" s="759" t="str">
        <f>ORÇAMENTO!C36:I36</f>
        <v>SERVIÇOS COMPLEMENTARES</v>
      </c>
      <c r="D17" s="760"/>
      <c r="E17" s="760"/>
      <c r="F17" s="760"/>
      <c r="G17" s="760"/>
      <c r="H17" s="760"/>
      <c r="I17" s="760"/>
      <c r="J17" s="760"/>
      <c r="K17" s="761"/>
      <c r="L17" s="185"/>
      <c r="M17" s="186"/>
      <c r="N17" s="187"/>
      <c r="O17" s="188">
        <f t="shared" si="0"/>
        <v>0</v>
      </c>
      <c r="P17" s="189"/>
      <c r="Q17" s="189"/>
      <c r="R17" s="190">
        <v>0.92</v>
      </c>
      <c r="S17" s="188">
        <f t="shared" si="1"/>
        <v>0</v>
      </c>
      <c r="T17" s="191"/>
      <c r="U17" s="192">
        <f t="shared" si="2"/>
        <v>7.999999999999996E-2</v>
      </c>
      <c r="V17" s="188"/>
      <c r="W17" s="193"/>
      <c r="X17" s="190">
        <v>1</v>
      </c>
      <c r="Y17" s="194">
        <f>ORÇAMENTO!I43</f>
        <v>0</v>
      </c>
      <c r="Z17" s="195"/>
      <c r="AA17" s="196"/>
      <c r="AB17" s="197"/>
      <c r="AC17" s="198"/>
      <c r="AE17" s="200"/>
    </row>
    <row r="18" spans="2:31" s="142" customFormat="1" ht="15.95" customHeight="1">
      <c r="B18" s="184">
        <v>4</v>
      </c>
      <c r="C18" s="759" t="str">
        <f>ORÇAMENTO!C82:I82</f>
        <v>ALVENARIA E REVESTIMENTO</v>
      </c>
      <c r="D18" s="760"/>
      <c r="E18" s="760"/>
      <c r="F18" s="760"/>
      <c r="G18" s="760"/>
      <c r="H18" s="760"/>
      <c r="I18" s="760"/>
      <c r="J18" s="760"/>
      <c r="K18" s="761"/>
      <c r="L18" s="185"/>
      <c r="M18" s="186"/>
      <c r="N18" s="187"/>
      <c r="O18" s="188" t="e">
        <f t="shared" si="0"/>
        <v>#REF!</v>
      </c>
      <c r="P18" s="189"/>
      <c r="Q18" s="189"/>
      <c r="R18" s="190">
        <v>0.92</v>
      </c>
      <c r="S18" s="188" t="e">
        <f t="shared" si="1"/>
        <v>#REF!</v>
      </c>
      <c r="T18" s="191"/>
      <c r="U18" s="192">
        <f t="shared" si="2"/>
        <v>7.999999999999996E-2</v>
      </c>
      <c r="V18" s="188"/>
      <c r="W18" s="193"/>
      <c r="X18" s="190">
        <v>1</v>
      </c>
      <c r="Y18" s="194" t="e">
        <f>ORÇAMENTO!#REF!</f>
        <v>#REF!</v>
      </c>
      <c r="Z18" s="195"/>
      <c r="AA18" s="196"/>
      <c r="AB18" s="197"/>
      <c r="AC18" s="200"/>
      <c r="AE18" s="200"/>
    </row>
    <row r="19" spans="2:31" s="142" customFormat="1" ht="15.95" customHeight="1">
      <c r="B19" s="184">
        <v>5</v>
      </c>
      <c r="C19" s="759" t="str">
        <f>ORÇAMENTO!C93:I93</f>
        <v>COBERTURA</v>
      </c>
      <c r="D19" s="760"/>
      <c r="E19" s="760"/>
      <c r="F19" s="760"/>
      <c r="G19" s="760"/>
      <c r="H19" s="760"/>
      <c r="I19" s="760"/>
      <c r="J19" s="760"/>
      <c r="K19" s="761"/>
      <c r="L19" s="185"/>
      <c r="M19" s="186"/>
      <c r="N19" s="187"/>
      <c r="O19" s="188">
        <f t="shared" si="0"/>
        <v>0</v>
      </c>
      <c r="P19" s="189"/>
      <c r="Q19" s="189"/>
      <c r="R19" s="190">
        <v>0.92</v>
      </c>
      <c r="S19" s="188">
        <f t="shared" si="1"/>
        <v>0</v>
      </c>
      <c r="T19" s="191"/>
      <c r="U19" s="192">
        <f t="shared" si="2"/>
        <v>7.999999999999996E-2</v>
      </c>
      <c r="V19" s="188"/>
      <c r="W19" s="193"/>
      <c r="X19" s="190">
        <v>1</v>
      </c>
      <c r="Y19" s="194">
        <f>ORÇAMENTO!I118</f>
        <v>0</v>
      </c>
      <c r="Z19" s="195"/>
      <c r="AA19" s="196"/>
      <c r="AB19" s="197"/>
      <c r="AE19" s="200"/>
    </row>
    <row r="20" spans="2:31" s="142" customFormat="1" ht="15.95" customHeight="1">
      <c r="B20" s="184">
        <v>6</v>
      </c>
      <c r="C20" s="759" t="str">
        <f>ORÇAMENTO!C119:I119</f>
        <v>INSTALAÇÕES ELÉTRICAS</v>
      </c>
      <c r="D20" s="760"/>
      <c r="E20" s="760"/>
      <c r="F20" s="760"/>
      <c r="G20" s="760"/>
      <c r="H20" s="760"/>
      <c r="I20" s="760"/>
      <c r="J20" s="760"/>
      <c r="K20" s="761"/>
      <c r="L20" s="185"/>
      <c r="M20" s="186"/>
      <c r="N20" s="187"/>
      <c r="O20" s="188">
        <f t="shared" si="0"/>
        <v>0</v>
      </c>
      <c r="P20" s="189"/>
      <c r="Q20" s="189"/>
      <c r="R20" s="190">
        <v>0.92</v>
      </c>
      <c r="S20" s="188">
        <f t="shared" si="1"/>
        <v>0</v>
      </c>
      <c r="T20" s="191"/>
      <c r="U20" s="192">
        <f t="shared" si="2"/>
        <v>7.999999999999996E-2</v>
      </c>
      <c r="V20" s="188"/>
      <c r="W20" s="193"/>
      <c r="X20" s="190">
        <v>1</v>
      </c>
      <c r="Y20" s="194">
        <f>ORÇAMENTO!I149</f>
        <v>0</v>
      </c>
      <c r="Z20" s="195"/>
      <c r="AA20" s="196"/>
      <c r="AB20" s="197"/>
      <c r="AE20" s="200"/>
    </row>
    <row r="21" spans="2:31" s="142" customFormat="1" ht="15.95" customHeight="1">
      <c r="B21" s="184">
        <v>7</v>
      </c>
      <c r="C21" s="759" t="e">
        <f>ORÇAMENTO!#REF!</f>
        <v>#REF!</v>
      </c>
      <c r="D21" s="760"/>
      <c r="E21" s="760"/>
      <c r="F21" s="760"/>
      <c r="G21" s="760"/>
      <c r="H21" s="760"/>
      <c r="I21" s="760"/>
      <c r="J21" s="760"/>
      <c r="K21" s="761"/>
      <c r="L21" s="185"/>
      <c r="M21" s="186"/>
      <c r="N21" s="187"/>
      <c r="O21" s="188" t="e">
        <f t="shared" si="0"/>
        <v>#REF!</v>
      </c>
      <c r="P21" s="189"/>
      <c r="Q21" s="189"/>
      <c r="R21" s="190">
        <v>0.92</v>
      </c>
      <c r="S21" s="188" t="e">
        <f t="shared" si="1"/>
        <v>#REF!</v>
      </c>
      <c r="T21" s="191"/>
      <c r="U21" s="192">
        <f t="shared" si="2"/>
        <v>7.999999999999996E-2</v>
      </c>
      <c r="V21" s="188"/>
      <c r="W21" s="193"/>
      <c r="X21" s="190">
        <v>1</v>
      </c>
      <c r="Y21" s="194" t="e">
        <f>ORÇAMENTO!#REF!</f>
        <v>#REF!</v>
      </c>
      <c r="Z21" s="195"/>
      <c r="AA21" s="196"/>
      <c r="AB21" s="201">
        <v>107966.08</v>
      </c>
      <c r="AC21" s="202">
        <f>AB21/AB22</f>
        <v>1</v>
      </c>
      <c r="AE21" s="200"/>
    </row>
    <row r="22" spans="2:31" s="142" customFormat="1" ht="15.95" customHeight="1">
      <c r="B22" s="184">
        <v>8</v>
      </c>
      <c r="C22" s="759" t="e">
        <f>ORÇAMENTO!#REF!</f>
        <v>#REF!</v>
      </c>
      <c r="D22" s="760"/>
      <c r="E22" s="760"/>
      <c r="F22" s="760"/>
      <c r="G22" s="760"/>
      <c r="H22" s="760"/>
      <c r="I22" s="760"/>
      <c r="J22" s="760"/>
      <c r="K22" s="761"/>
      <c r="L22" s="185"/>
      <c r="M22" s="186"/>
      <c r="N22" s="187"/>
      <c r="O22" s="188" t="e">
        <f t="shared" si="0"/>
        <v>#REF!</v>
      </c>
      <c r="P22" s="189"/>
      <c r="Q22" s="189"/>
      <c r="R22" s="190">
        <v>0.92</v>
      </c>
      <c r="S22" s="188" t="e">
        <f t="shared" si="1"/>
        <v>#REF!</v>
      </c>
      <c r="T22" s="191"/>
      <c r="U22" s="192">
        <f t="shared" si="2"/>
        <v>7.999999999999996E-2</v>
      </c>
      <c r="V22" s="188"/>
      <c r="W22" s="193"/>
      <c r="X22" s="190">
        <v>1</v>
      </c>
      <c r="Y22" s="194" t="e">
        <f>ORÇAMENTO!#REF!</f>
        <v>#REF!</v>
      </c>
      <c r="Z22" s="195"/>
      <c r="AA22" s="196"/>
      <c r="AB22" s="201">
        <f>SUM(AB21:AB21)</f>
        <v>107966.08</v>
      </c>
      <c r="AE22" s="200"/>
    </row>
    <row r="23" spans="2:31" s="142" customFormat="1" ht="15.95" customHeight="1">
      <c r="B23" s="184">
        <v>9</v>
      </c>
      <c r="C23" s="759" t="str">
        <f>ORÇAMENTO!C150:I150</f>
        <v>INSTALAÇÕES HIDROSSANITÁRIAS</v>
      </c>
      <c r="D23" s="760"/>
      <c r="E23" s="760"/>
      <c r="F23" s="760"/>
      <c r="G23" s="760"/>
      <c r="H23" s="760"/>
      <c r="I23" s="760"/>
      <c r="J23" s="760"/>
      <c r="K23" s="761"/>
      <c r="L23" s="185"/>
      <c r="M23" s="186"/>
      <c r="N23" s="187"/>
      <c r="O23" s="188">
        <f t="shared" si="0"/>
        <v>0</v>
      </c>
      <c r="P23" s="189"/>
      <c r="Q23" s="189"/>
      <c r="R23" s="190">
        <v>0.92</v>
      </c>
      <c r="S23" s="188">
        <f t="shared" si="1"/>
        <v>0</v>
      </c>
      <c r="T23" s="191"/>
      <c r="U23" s="192">
        <f t="shared" si="2"/>
        <v>7.999999999999996E-2</v>
      </c>
      <c r="V23" s="188"/>
      <c r="W23" s="193"/>
      <c r="X23" s="190">
        <v>1</v>
      </c>
      <c r="Y23" s="194">
        <f>ORÇAMENTO!I181</f>
        <v>0</v>
      </c>
      <c r="Z23" s="195"/>
      <c r="AA23" s="196"/>
      <c r="AB23" s="203" t="e">
        <f>Y31-AB22</f>
        <v>#REF!</v>
      </c>
      <c r="AC23" s="204" t="s">
        <v>26151</v>
      </c>
      <c r="AE23" s="200"/>
    </row>
    <row r="24" spans="2:31" s="142" customFormat="1" ht="15.95" customHeight="1">
      <c r="B24" s="184">
        <v>10</v>
      </c>
      <c r="C24" s="759" t="e">
        <f>ORÇAMENTO!#REF!</f>
        <v>#REF!</v>
      </c>
      <c r="D24" s="760"/>
      <c r="E24" s="760"/>
      <c r="F24" s="760"/>
      <c r="G24" s="760"/>
      <c r="H24" s="760"/>
      <c r="I24" s="760"/>
      <c r="J24" s="760"/>
      <c r="K24" s="761"/>
      <c r="L24" s="185"/>
      <c r="M24" s="186"/>
      <c r="N24" s="387"/>
      <c r="O24" s="188" t="e">
        <f t="shared" si="0"/>
        <v>#REF!</v>
      </c>
      <c r="P24" s="189"/>
      <c r="Q24" s="189"/>
      <c r="R24" s="190">
        <v>0.92</v>
      </c>
      <c r="S24" s="188" t="e">
        <f t="shared" ref="S24" si="3">Y24-O24</f>
        <v>#REF!</v>
      </c>
      <c r="T24" s="191"/>
      <c r="U24" s="192">
        <f t="shared" ref="U24" si="4">X24-R24</f>
        <v>7.999999999999996E-2</v>
      </c>
      <c r="V24" s="188"/>
      <c r="W24" s="193"/>
      <c r="X24" s="190">
        <v>1</v>
      </c>
      <c r="Y24" s="194" t="e">
        <f>ORÇAMENTO!#REF!</f>
        <v>#REF!</v>
      </c>
      <c r="Z24" s="195"/>
      <c r="AA24" s="196"/>
      <c r="AB24" s="203"/>
      <c r="AC24" s="204"/>
      <c r="AE24" s="200"/>
    </row>
    <row r="25" spans="2:31" s="142" customFormat="1" ht="15.95" customHeight="1">
      <c r="B25" s="184">
        <v>11</v>
      </c>
      <c r="C25" s="759" t="str">
        <f>ORÇAMENTO!C190:I190</f>
        <v>DRENAGEM</v>
      </c>
      <c r="D25" s="760"/>
      <c r="E25" s="760"/>
      <c r="F25" s="760"/>
      <c r="G25" s="760"/>
      <c r="H25" s="760"/>
      <c r="I25" s="760"/>
      <c r="J25" s="760"/>
      <c r="K25" s="761"/>
      <c r="L25" s="185"/>
      <c r="M25" s="186"/>
      <c r="N25" s="187"/>
      <c r="O25" s="188">
        <f t="shared" si="0"/>
        <v>0</v>
      </c>
      <c r="P25" s="189"/>
      <c r="Q25" s="189"/>
      <c r="R25" s="190">
        <v>0.92</v>
      </c>
      <c r="S25" s="188">
        <f t="shared" si="1"/>
        <v>0</v>
      </c>
      <c r="T25" s="191"/>
      <c r="U25" s="192">
        <f t="shared" si="2"/>
        <v>7.999999999999996E-2</v>
      </c>
      <c r="V25" s="188"/>
      <c r="W25" s="193"/>
      <c r="X25" s="190">
        <v>1</v>
      </c>
      <c r="Y25" s="194">
        <f>ORÇAMENTO!I217</f>
        <v>0</v>
      </c>
      <c r="Z25" s="195"/>
      <c r="AA25" s="196"/>
      <c r="AB25" s="205"/>
      <c r="AE25" s="200"/>
    </row>
    <row r="26" spans="2:31" s="142" customFormat="1" ht="15.95" customHeight="1">
      <c r="B26" s="184">
        <v>12</v>
      </c>
      <c r="C26" s="759" t="e">
        <f>ORÇAMENTO!#REF!</f>
        <v>#REF!</v>
      </c>
      <c r="D26" s="760"/>
      <c r="E26" s="760"/>
      <c r="F26" s="760"/>
      <c r="G26" s="760"/>
      <c r="H26" s="760"/>
      <c r="I26" s="760"/>
      <c r="J26" s="760"/>
      <c r="K26" s="761"/>
      <c r="L26" s="185"/>
      <c r="M26" s="186"/>
      <c r="N26" s="187"/>
      <c r="O26" s="188" t="e">
        <f t="shared" si="0"/>
        <v>#REF!</v>
      </c>
      <c r="P26" s="189"/>
      <c r="Q26" s="189"/>
      <c r="R26" s="190">
        <v>0.92</v>
      </c>
      <c r="S26" s="188" t="e">
        <f t="shared" si="1"/>
        <v>#REF!</v>
      </c>
      <c r="T26" s="191"/>
      <c r="U26" s="192">
        <f t="shared" si="2"/>
        <v>7.999999999999996E-2</v>
      </c>
      <c r="V26" s="188"/>
      <c r="W26" s="193"/>
      <c r="X26" s="190">
        <v>1</v>
      </c>
      <c r="Y26" s="194" t="e">
        <f>ORÇAMENTO!#REF!</f>
        <v>#REF!</v>
      </c>
      <c r="Z26" s="195"/>
      <c r="AA26" s="196"/>
      <c r="AB26" s="201"/>
      <c r="AE26" s="200"/>
    </row>
    <row r="27" spans="2:31" s="142" customFormat="1" ht="15.95" customHeight="1">
      <c r="B27" s="184">
        <v>13</v>
      </c>
      <c r="C27" s="759" t="str">
        <f>ORÇAMENTO!C218:I218</f>
        <v>PAVIMENTAÇÃO E SINALIZAÇÃO</v>
      </c>
      <c r="D27" s="760"/>
      <c r="E27" s="760"/>
      <c r="F27" s="760"/>
      <c r="G27" s="760"/>
      <c r="H27" s="760"/>
      <c r="I27" s="760"/>
      <c r="J27" s="760"/>
      <c r="K27" s="761"/>
      <c r="L27" s="185"/>
      <c r="M27" s="186"/>
      <c r="N27" s="187"/>
      <c r="O27" s="188">
        <f t="shared" si="0"/>
        <v>0</v>
      </c>
      <c r="P27" s="189"/>
      <c r="Q27" s="189"/>
      <c r="R27" s="190">
        <v>0.92</v>
      </c>
      <c r="S27" s="188">
        <f t="shared" si="1"/>
        <v>0</v>
      </c>
      <c r="T27" s="191"/>
      <c r="U27" s="192">
        <f t="shared" si="2"/>
        <v>7.999999999999996E-2</v>
      </c>
      <c r="V27" s="188"/>
      <c r="W27" s="193"/>
      <c r="X27" s="190">
        <v>1</v>
      </c>
      <c r="Y27" s="194">
        <f>ORÇAMENTO!I223</f>
        <v>0</v>
      </c>
      <c r="Z27" s="195"/>
      <c r="AA27" s="196"/>
      <c r="AB27" s="206"/>
      <c r="AE27" s="200"/>
    </row>
    <row r="28" spans="2:31" s="142" customFormat="1" ht="15.95" customHeight="1">
      <c r="B28" s="184">
        <v>14</v>
      </c>
      <c r="C28" s="759" t="e">
        <f>ORÇAMENTO!#REF!</f>
        <v>#REF!</v>
      </c>
      <c r="D28" s="760"/>
      <c r="E28" s="760"/>
      <c r="F28" s="760"/>
      <c r="G28" s="760"/>
      <c r="H28" s="760"/>
      <c r="I28" s="760"/>
      <c r="J28" s="760"/>
      <c r="K28" s="761"/>
      <c r="L28" s="185"/>
      <c r="M28" s="186"/>
      <c r="N28" s="187"/>
      <c r="O28" s="188" t="e">
        <f t="shared" si="0"/>
        <v>#REF!</v>
      </c>
      <c r="P28" s="189"/>
      <c r="Q28" s="189"/>
      <c r="R28" s="190">
        <v>0.92</v>
      </c>
      <c r="S28" s="188" t="e">
        <f t="shared" si="1"/>
        <v>#REF!</v>
      </c>
      <c r="T28" s="191"/>
      <c r="U28" s="192">
        <f t="shared" si="2"/>
        <v>7.999999999999996E-2</v>
      </c>
      <c r="V28" s="188"/>
      <c r="W28" s="193"/>
      <c r="X28" s="190">
        <v>1</v>
      </c>
      <c r="Y28" s="194" t="e">
        <f>ORÇAMENTO!#REF!</f>
        <v>#REF!</v>
      </c>
      <c r="Z28" s="195"/>
      <c r="AA28" s="196"/>
      <c r="AB28" s="201"/>
      <c r="AE28" s="200"/>
    </row>
    <row r="29" spans="2:31" s="142" customFormat="1" ht="15.95" customHeight="1">
      <c r="B29" s="184">
        <v>15</v>
      </c>
      <c r="C29" s="759" t="e">
        <f>ORÇAMENTO!#REF!</f>
        <v>#REF!</v>
      </c>
      <c r="D29" s="760"/>
      <c r="E29" s="760"/>
      <c r="F29" s="760"/>
      <c r="G29" s="760"/>
      <c r="H29" s="760"/>
      <c r="I29" s="760"/>
      <c r="J29" s="760"/>
      <c r="K29" s="761"/>
      <c r="L29" s="184"/>
      <c r="M29" s="410"/>
      <c r="N29" s="410"/>
      <c r="O29" s="188" t="e">
        <f t="shared" si="0"/>
        <v>#REF!</v>
      </c>
      <c r="P29" s="189"/>
      <c r="Q29" s="189"/>
      <c r="R29" s="190">
        <v>0.92</v>
      </c>
      <c r="S29" s="188" t="e">
        <f t="shared" si="1"/>
        <v>#REF!</v>
      </c>
      <c r="T29" s="191"/>
      <c r="U29" s="192">
        <f t="shared" si="2"/>
        <v>7.999999999999996E-2</v>
      </c>
      <c r="V29" s="188"/>
      <c r="W29" s="193"/>
      <c r="X29" s="190">
        <v>1</v>
      </c>
      <c r="Y29" s="194" t="e">
        <f>ORÇAMENTO!#REF!</f>
        <v>#REF!</v>
      </c>
      <c r="Z29" s="195"/>
      <c r="AA29" s="409"/>
      <c r="AB29" s="201"/>
      <c r="AE29" s="200"/>
    </row>
    <row r="30" spans="2:31" s="142" customFormat="1" ht="15.95" customHeight="1">
      <c r="B30" s="184">
        <v>16</v>
      </c>
      <c r="C30" s="759" t="str">
        <f>ORÇAMENTO!C258:I258</f>
        <v>ADMINISTRAÇÃO LOCAL DA OBRA</v>
      </c>
      <c r="D30" s="760"/>
      <c r="E30" s="760"/>
      <c r="F30" s="760"/>
      <c r="G30" s="760"/>
      <c r="H30" s="760"/>
      <c r="I30" s="760"/>
      <c r="J30" s="760"/>
      <c r="K30" s="761"/>
      <c r="L30" s="184"/>
      <c r="M30" s="410"/>
      <c r="N30" s="410"/>
      <c r="O30" s="188">
        <f t="shared" si="0"/>
        <v>0</v>
      </c>
      <c r="P30" s="189"/>
      <c r="Q30" s="189"/>
      <c r="R30" s="190">
        <v>0.92</v>
      </c>
      <c r="S30" s="188">
        <f t="shared" si="1"/>
        <v>0</v>
      </c>
      <c r="T30" s="191"/>
      <c r="U30" s="192">
        <f t="shared" si="2"/>
        <v>7.999999999999996E-2</v>
      </c>
      <c r="V30" s="188"/>
      <c r="W30" s="193"/>
      <c r="X30" s="190">
        <v>1</v>
      </c>
      <c r="Y30" s="194">
        <f>ORÇAMENTO!I260</f>
        <v>0</v>
      </c>
      <c r="Z30" s="195"/>
      <c r="AA30" s="409"/>
      <c r="AB30" s="201"/>
      <c r="AE30" s="200"/>
    </row>
    <row r="31" spans="2:31" s="142" customFormat="1" ht="12.75" customHeight="1">
      <c r="B31" s="207"/>
      <c r="C31" s="371"/>
      <c r="D31" s="371"/>
      <c r="E31" s="371"/>
      <c r="F31" s="371"/>
      <c r="G31" s="763"/>
      <c r="H31" s="764"/>
      <c r="I31" s="764"/>
      <c r="J31" s="764"/>
      <c r="K31" s="765"/>
      <c r="L31" s="208"/>
      <c r="M31" s="209"/>
      <c r="N31" s="210"/>
      <c r="O31" s="188" t="e">
        <f>SUM(O15:O30)</f>
        <v>#REF!</v>
      </c>
      <c r="P31" s="211">
        <f>SUM(P15:P28)</f>
        <v>0</v>
      </c>
      <c r="Q31" s="211">
        <f>SUM(Q15:Q28)</f>
        <v>0</v>
      </c>
      <c r="R31" s="192" t="e">
        <f>O31/Y31</f>
        <v>#REF!</v>
      </c>
      <c r="S31" s="188" t="e">
        <f>SUM(S15:S28)</f>
        <v>#REF!</v>
      </c>
      <c r="T31" s="212">
        <f>SUM(T15:T28)</f>
        <v>0</v>
      </c>
      <c r="U31" s="192" t="e">
        <f t="shared" si="2"/>
        <v>#REF!</v>
      </c>
      <c r="V31" s="188"/>
      <c r="W31" s="213"/>
      <c r="X31" s="192">
        <v>1</v>
      </c>
      <c r="Y31" s="214" t="e">
        <f>SUM(Y15:Y30)</f>
        <v>#REF!</v>
      </c>
      <c r="Z31" s="215"/>
      <c r="AA31" s="216"/>
      <c r="AB31" s="217"/>
    </row>
    <row r="32" spans="2:31" s="142" customFormat="1" ht="3.75" customHeight="1">
      <c r="B32" s="218"/>
      <c r="C32" s="219"/>
      <c r="D32" s="219"/>
      <c r="E32" s="219"/>
      <c r="F32" s="219"/>
      <c r="G32" s="766"/>
      <c r="H32" s="766"/>
      <c r="I32" s="766"/>
      <c r="J32" s="766"/>
      <c r="K32" s="766"/>
      <c r="L32" s="220"/>
      <c r="M32" s="220"/>
      <c r="N32" s="220"/>
      <c r="O32" s="221"/>
      <c r="P32" s="219"/>
      <c r="Q32" s="219"/>
      <c r="R32" s="219"/>
      <c r="S32" s="222"/>
      <c r="T32" s="219"/>
      <c r="U32" s="219"/>
      <c r="V32" s="223"/>
      <c r="W32" s="223"/>
      <c r="X32" s="223"/>
      <c r="Y32" s="224"/>
      <c r="Z32" s="225"/>
      <c r="AA32" s="226"/>
      <c r="AB32" s="141"/>
    </row>
    <row r="33" spans="2:29" s="142" customFormat="1" ht="12.75" customHeight="1">
      <c r="B33" s="134"/>
      <c r="C33" s="135"/>
      <c r="D33" s="135"/>
      <c r="E33" s="135"/>
      <c r="F33" s="135"/>
      <c r="G33" s="227"/>
      <c r="H33" s="227"/>
      <c r="I33" s="227"/>
      <c r="J33" s="227"/>
      <c r="K33" s="227"/>
      <c r="L33" s="227"/>
      <c r="M33" s="227"/>
      <c r="N33" s="227"/>
      <c r="O33" s="228"/>
      <c r="P33" s="229"/>
      <c r="Q33" s="229"/>
      <c r="R33" s="229"/>
      <c r="S33" s="230"/>
      <c r="T33" s="135"/>
      <c r="U33" s="135"/>
      <c r="V33" s="767" t="s">
        <v>26152</v>
      </c>
      <c r="W33" s="768"/>
      <c r="X33" s="768"/>
      <c r="Y33" s="768"/>
      <c r="Z33" s="769"/>
      <c r="AA33" s="231"/>
      <c r="AB33" s="141"/>
    </row>
    <row r="34" spans="2:29" s="238" customFormat="1" ht="12.75" customHeight="1">
      <c r="B34" s="134"/>
      <c r="C34" s="135"/>
      <c r="D34" s="135"/>
      <c r="E34" s="137"/>
      <c r="F34" s="135"/>
      <c r="G34" s="135"/>
      <c r="H34" s="137"/>
      <c r="I34" s="137"/>
      <c r="J34" s="137"/>
      <c r="K34" s="135"/>
      <c r="L34" s="135"/>
      <c r="M34" s="135"/>
      <c r="N34" s="135"/>
      <c r="O34" s="232"/>
      <c r="P34" s="233"/>
      <c r="Q34" s="135"/>
      <c r="R34" s="135"/>
      <c r="S34" s="232"/>
      <c r="T34" s="135"/>
      <c r="U34" s="135"/>
      <c r="V34" s="234"/>
      <c r="W34" s="235"/>
      <c r="X34" s="235"/>
      <c r="Y34" s="236" t="s">
        <v>26153</v>
      </c>
      <c r="Z34" s="237"/>
      <c r="AA34" s="231"/>
      <c r="AB34" s="135"/>
    </row>
    <row r="35" spans="2:29" s="238" customFormat="1" ht="12.75" customHeight="1">
      <c r="B35" s="770"/>
      <c r="C35" s="771"/>
      <c r="D35" s="771"/>
      <c r="E35" s="771"/>
      <c r="F35" s="771"/>
      <c r="G35" s="771"/>
      <c r="H35" s="771"/>
      <c r="I35" s="771"/>
      <c r="J35" s="771"/>
      <c r="K35" s="771"/>
      <c r="L35" s="771"/>
      <c r="M35" s="771"/>
      <c r="N35" s="771"/>
      <c r="O35" s="771"/>
      <c r="P35" s="771"/>
      <c r="Q35" s="771"/>
      <c r="R35" s="771"/>
      <c r="S35" s="239"/>
      <c r="T35" s="135"/>
      <c r="U35" s="135"/>
      <c r="V35" s="240"/>
      <c r="W35" s="241"/>
      <c r="X35" s="241"/>
      <c r="Y35" s="241"/>
      <c r="Z35" s="242" t="s">
        <v>26154</v>
      </c>
      <c r="AA35" s="243"/>
      <c r="AB35" s="135"/>
    </row>
    <row r="36" spans="2:29" s="248" customFormat="1">
      <c r="B36" s="244" t="s">
        <v>26155</v>
      </c>
      <c r="C36" s="127"/>
      <c r="D36" s="245"/>
      <c r="E36" s="245"/>
      <c r="F36" s="245"/>
      <c r="G36" s="245"/>
      <c r="H36" s="245"/>
      <c r="I36" s="245"/>
      <c r="J36" s="245"/>
      <c r="K36" s="127"/>
      <c r="L36" s="127"/>
      <c r="M36" s="127"/>
      <c r="N36" s="127"/>
      <c r="O36" s="127"/>
      <c r="P36" s="127"/>
      <c r="Q36" s="127"/>
      <c r="R36" s="127"/>
      <c r="S36" s="246"/>
      <c r="T36" s="127"/>
      <c r="U36" s="127"/>
      <c r="V36" s="127"/>
      <c r="W36" s="127"/>
      <c r="X36" s="127"/>
      <c r="Y36" s="127"/>
      <c r="Z36" s="127"/>
      <c r="AA36" s="140"/>
      <c r="AB36" s="247"/>
    </row>
    <row r="37" spans="2:29">
      <c r="B37" s="126"/>
      <c r="C37" s="153"/>
      <c r="D37" s="153"/>
      <c r="E37" s="153"/>
      <c r="F37" s="153"/>
      <c r="G37" s="153"/>
      <c r="H37" s="249"/>
      <c r="I37" s="249"/>
      <c r="J37" s="249"/>
      <c r="K37" s="127"/>
      <c r="L37" s="127"/>
      <c r="M37" s="147"/>
      <c r="N37" s="147"/>
      <c r="O37" s="127"/>
      <c r="P37" s="127"/>
      <c r="Q37" s="127"/>
      <c r="R37" s="127"/>
      <c r="S37" s="250"/>
      <c r="T37" s="127"/>
      <c r="U37" s="127"/>
      <c r="V37" s="127"/>
      <c r="W37" s="139"/>
      <c r="X37" s="139"/>
      <c r="Y37" s="139"/>
      <c r="Z37" s="139"/>
      <c r="AA37" s="140"/>
    </row>
    <row r="38" spans="2:29" ht="12.75" customHeight="1">
      <c r="B38" s="126"/>
      <c r="C38" s="153"/>
      <c r="D38" s="153"/>
      <c r="E38" s="153"/>
      <c r="F38" s="153"/>
      <c r="G38" s="153"/>
      <c r="H38" s="150"/>
      <c r="I38" s="150"/>
      <c r="J38" s="150"/>
      <c r="K38" s="127"/>
      <c r="L38" s="127"/>
      <c r="M38" s="127"/>
      <c r="N38" s="127"/>
      <c r="O38" s="127"/>
      <c r="P38" s="127"/>
      <c r="Q38" s="127"/>
      <c r="R38" s="127"/>
      <c r="S38" s="246"/>
      <c r="T38" s="127"/>
      <c r="U38" s="127"/>
      <c r="V38" s="127"/>
      <c r="W38" s="139"/>
      <c r="X38" s="139"/>
      <c r="Y38" s="139"/>
      <c r="Z38" s="139"/>
      <c r="AA38" s="140"/>
    </row>
    <row r="39" spans="2:29">
      <c r="B39" s="126"/>
      <c r="C39" s="153"/>
      <c r="D39" s="153"/>
      <c r="E39" s="153"/>
      <c r="F39" s="153"/>
      <c r="G39" s="153"/>
      <c r="H39" s="153"/>
      <c r="I39" s="153"/>
      <c r="J39" s="153"/>
      <c r="K39" s="127"/>
      <c r="L39" s="127"/>
      <c r="M39" s="127"/>
      <c r="N39" s="127"/>
      <c r="O39" s="127"/>
      <c r="P39" s="127"/>
      <c r="Q39" s="127"/>
      <c r="R39" s="127"/>
      <c r="S39" s="127"/>
      <c r="T39" s="127"/>
      <c r="U39" s="127"/>
      <c r="V39" s="127"/>
      <c r="W39" s="251"/>
      <c r="X39" s="251"/>
      <c r="Y39" s="250"/>
      <c r="Z39" s="147"/>
      <c r="AA39" s="140"/>
    </row>
    <row r="40" spans="2:29">
      <c r="B40" s="772"/>
      <c r="C40" s="773"/>
      <c r="D40" s="773"/>
      <c r="E40" s="773"/>
      <c r="F40" s="773"/>
      <c r="G40" s="773"/>
      <c r="H40" s="773"/>
      <c r="I40" s="773"/>
      <c r="J40" s="773"/>
      <c r="K40" s="773"/>
      <c r="L40" s="127"/>
      <c r="M40" s="127"/>
      <c r="N40" s="127"/>
      <c r="O40" s="127"/>
      <c r="P40" s="127"/>
      <c r="Q40" s="127"/>
      <c r="R40" s="127"/>
      <c r="S40" s="127"/>
      <c r="T40" s="127"/>
      <c r="U40" s="127"/>
      <c r="V40" s="251"/>
      <c r="W40" s="251"/>
      <c r="X40" s="251"/>
      <c r="Y40" s="127"/>
      <c r="Z40" s="147"/>
      <c r="AA40" s="140"/>
    </row>
    <row r="41" spans="2:29">
      <c r="B41" s="252" t="s">
        <v>26156</v>
      </c>
      <c r="C41" s="253"/>
      <c r="D41" s="139"/>
      <c r="E41" s="139"/>
      <c r="F41" s="127"/>
      <c r="G41" s="254"/>
      <c r="H41" s="254"/>
      <c r="I41" s="139"/>
      <c r="J41" s="139"/>
      <c r="K41" s="127"/>
      <c r="L41" s="127"/>
      <c r="M41" s="127"/>
      <c r="N41" s="127"/>
      <c r="O41" s="127"/>
      <c r="P41" s="127"/>
      <c r="Q41" s="127"/>
      <c r="R41" s="127"/>
      <c r="S41" s="127"/>
      <c r="T41" s="127"/>
      <c r="U41" s="127"/>
      <c r="V41" s="127"/>
      <c r="W41" s="127"/>
      <c r="X41" s="127"/>
      <c r="Y41" s="127"/>
      <c r="Z41" s="147"/>
      <c r="AA41" s="140"/>
    </row>
    <row r="42" spans="2:29">
      <c r="B42" s="126"/>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47"/>
      <c r="AA42" s="140"/>
    </row>
    <row r="43" spans="2:29">
      <c r="B43" s="126"/>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47"/>
      <c r="AA43" s="140"/>
    </row>
    <row r="44" spans="2:29" s="255" customFormat="1">
      <c r="B44" s="126"/>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47"/>
      <c r="AA44" s="140"/>
      <c r="AB44" s="124"/>
      <c r="AC44" s="125"/>
    </row>
    <row r="45" spans="2:29" s="255" customFormat="1">
      <c r="B45" s="155"/>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256"/>
      <c r="AA45" s="257"/>
      <c r="AB45" s="124"/>
      <c r="AC45" s="125"/>
    </row>
    <row r="48" spans="2:29">
      <c r="Z48" s="762"/>
      <c r="AA48" s="762"/>
    </row>
    <row r="49" spans="26:27">
      <c r="Z49" s="762"/>
      <c r="AA49" s="762"/>
    </row>
    <row r="50" spans="26:27">
      <c r="Z50" s="762"/>
      <c r="AA50" s="762"/>
    </row>
  </sheetData>
  <mergeCells count="36">
    <mergeCell ref="C18:K18"/>
    <mergeCell ref="C19:K19"/>
    <mergeCell ref="C20:K20"/>
    <mergeCell ref="C21:K21"/>
    <mergeCell ref="C28:K28"/>
    <mergeCell ref="C22:K22"/>
    <mergeCell ref="C23:K23"/>
    <mergeCell ref="C25:K25"/>
    <mergeCell ref="C26:K26"/>
    <mergeCell ref="C27:K27"/>
    <mergeCell ref="C24:K24"/>
    <mergeCell ref="Z6:AA6"/>
    <mergeCell ref="O9:AA9"/>
    <mergeCell ref="C15:K15"/>
    <mergeCell ref="C16:K16"/>
    <mergeCell ref="C17:K17"/>
    <mergeCell ref="C14:K14"/>
    <mergeCell ref="B6:G6"/>
    <mergeCell ref="H6:L6"/>
    <mergeCell ref="O6:S6"/>
    <mergeCell ref="U6:Y6"/>
    <mergeCell ref="O12:R12"/>
    <mergeCell ref="S12:W12"/>
    <mergeCell ref="B13:L13"/>
    <mergeCell ref="O13:R13"/>
    <mergeCell ref="S13:X13"/>
    <mergeCell ref="C29:K29"/>
    <mergeCell ref="C30:K30"/>
    <mergeCell ref="Z49:AA49"/>
    <mergeCell ref="Z50:AA50"/>
    <mergeCell ref="G31:K31"/>
    <mergeCell ref="G32:K32"/>
    <mergeCell ref="V33:Z33"/>
    <mergeCell ref="B35:R35"/>
    <mergeCell ref="B40:K40"/>
    <mergeCell ref="Z48:AA48"/>
  </mergeCells>
  <conditionalFormatting sqref="O15:P15 P16:P19 P25:P30 P21:P22 V15:V30 O16:O30 S15:S30">
    <cfRule type="expression" dxfId="6" priority="14" stopIfTrue="1">
      <formula>$Q15=1</formula>
    </cfRule>
  </conditionalFormatting>
  <conditionalFormatting sqref="Y15:Y30">
    <cfRule type="expression" dxfId="5" priority="12" stopIfTrue="1">
      <formula>$M15=1</formula>
    </cfRule>
    <cfRule type="expression" dxfId="4" priority="13" stopIfTrue="1">
      <formula>$N15=1</formula>
    </cfRule>
  </conditionalFormatting>
  <conditionalFormatting sqref="AA15:AA19 AA21:AA30">
    <cfRule type="expression" dxfId="3" priority="11" stopIfTrue="1">
      <formula>OR($U15&lt;&gt;0,$W15&lt;&gt;0)</formula>
    </cfRule>
  </conditionalFormatting>
  <conditionalFormatting sqref="P23:P24">
    <cfRule type="expression" dxfId="2" priority="10" stopIfTrue="1">
      <formula>$Q23=1</formula>
    </cfRule>
  </conditionalFormatting>
  <conditionalFormatting sqref="P20">
    <cfRule type="expression" dxfId="1" priority="9" stopIfTrue="1">
      <formula>$Q20=1</formula>
    </cfRule>
  </conditionalFormatting>
  <conditionalFormatting sqref="AA20">
    <cfRule type="expression" dxfId="0" priority="8" stopIfTrue="1">
      <formula>OR($U20&lt;&gt;0,$W20&lt;&gt;0)</formula>
    </cfRule>
  </conditionalFormatting>
  <printOptions horizontalCentered="1"/>
  <pageMargins left="0.23622047244094491" right="0.15748031496062992" top="0.74803149606299213" bottom="0.39370078740157483" header="0.31496062992125984" footer="0.15748031496062992"/>
  <pageSetup paperSize="9" scale="83" orientation="landscape" r:id="rId1"/>
  <headerFooter>
    <oddFooter>Página &amp;P de &amp;N</oddFooter>
  </headerFooter>
  <colBreaks count="1" manualBreakCount="1">
    <brk id="2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45"/>
  <sheetViews>
    <sheetView view="pageBreakPreview" zoomScale="115" zoomScaleNormal="115" zoomScaleSheetLayoutView="115" workbookViewId="0">
      <selection activeCell="L13" sqref="L13"/>
    </sheetView>
  </sheetViews>
  <sheetFormatPr defaultRowHeight="12.75"/>
  <cols>
    <col min="1" max="1" width="9.140625" style="332"/>
    <col min="2" max="2" width="16.28515625" style="332" customWidth="1"/>
    <col min="3" max="3" width="2.28515625" style="332" customWidth="1"/>
    <col min="4" max="4" width="5" style="332" customWidth="1"/>
    <col min="5" max="6" width="9.140625" style="332"/>
    <col min="7" max="7" width="3.85546875" style="332" customWidth="1"/>
    <col min="8" max="8" width="26" style="332" customWidth="1"/>
    <col min="9" max="9" width="15" style="332" customWidth="1"/>
    <col min="10" max="16384" width="9.140625" style="332"/>
  </cols>
  <sheetData>
    <row r="1" spans="2:9">
      <c r="B1" s="329"/>
      <c r="C1" s="330"/>
      <c r="D1" s="330"/>
      <c r="E1" s="330"/>
      <c r="F1" s="330"/>
      <c r="G1" s="330"/>
      <c r="H1" s="330"/>
      <c r="I1" s="331"/>
    </row>
    <row r="2" spans="2:9">
      <c r="B2" s="837"/>
      <c r="C2" s="838"/>
      <c r="D2" s="838"/>
      <c r="E2" s="838"/>
      <c r="F2" s="838"/>
      <c r="G2" s="838"/>
      <c r="H2" s="838"/>
      <c r="I2" s="839"/>
    </row>
    <row r="3" spans="2:9">
      <c r="B3" s="840" t="s">
        <v>26167</v>
      </c>
      <c r="C3" s="841"/>
      <c r="D3" s="841"/>
      <c r="E3" s="841"/>
      <c r="F3" s="841"/>
      <c r="G3" s="841"/>
      <c r="H3" s="841"/>
      <c r="I3" s="842"/>
    </row>
    <row r="4" spans="2:9">
      <c r="B4" s="843"/>
      <c r="C4" s="844"/>
      <c r="D4" s="844"/>
      <c r="E4" s="844"/>
      <c r="F4" s="844"/>
      <c r="G4" s="844"/>
      <c r="H4" s="844"/>
      <c r="I4" s="845"/>
    </row>
    <row r="5" spans="2:9">
      <c r="B5" s="861" t="s">
        <v>73380</v>
      </c>
      <c r="C5" s="862"/>
      <c r="D5" s="862"/>
      <c r="E5" s="862"/>
      <c r="F5" s="862"/>
      <c r="G5" s="862"/>
      <c r="H5" s="862"/>
      <c r="I5" s="863"/>
    </row>
    <row r="6" spans="2:9" ht="7.9" customHeight="1">
      <c r="B6" s="333"/>
      <c r="C6" s="334"/>
      <c r="D6" s="334"/>
      <c r="E6" s="334"/>
      <c r="F6" s="334"/>
      <c r="G6" s="334"/>
      <c r="H6" s="334"/>
      <c r="I6" s="335"/>
    </row>
    <row r="7" spans="2:9" s="336" customFormat="1" ht="15.75">
      <c r="B7" s="846" t="s">
        <v>73382</v>
      </c>
      <c r="C7" s="847"/>
      <c r="D7" s="847"/>
      <c r="E7" s="847"/>
      <c r="F7" s="847"/>
      <c r="G7" s="847"/>
      <c r="H7" s="847"/>
      <c r="I7" s="848"/>
    </row>
    <row r="8" spans="2:9" ht="7.9" customHeight="1">
      <c r="B8" s="337"/>
      <c r="C8" s="338"/>
      <c r="D8" s="338"/>
      <c r="E8" s="338"/>
      <c r="F8" s="339"/>
      <c r="G8" s="339"/>
      <c r="H8" s="339"/>
      <c r="I8" s="340"/>
    </row>
    <row r="9" spans="2:9" s="124" customFormat="1" ht="18" customHeight="1">
      <c r="B9" s="809" t="s">
        <v>26168</v>
      </c>
      <c r="C9" s="810"/>
      <c r="D9" s="810"/>
      <c r="E9" s="810"/>
      <c r="F9" s="810"/>
      <c r="G9" s="810"/>
      <c r="H9" s="810"/>
      <c r="I9" s="811"/>
    </row>
    <row r="10" spans="2:9" ht="15" customHeight="1">
      <c r="B10" s="812" t="s">
        <v>26169</v>
      </c>
      <c r="C10" s="813"/>
      <c r="D10" s="813"/>
      <c r="E10" s="813"/>
      <c r="F10" s="813"/>
      <c r="G10" s="813"/>
      <c r="H10" s="814"/>
      <c r="I10" s="341" t="s">
        <v>26170</v>
      </c>
    </row>
    <row r="11" spans="2:9" s="124" customFormat="1" ht="20.100000000000001" customHeight="1">
      <c r="B11" s="342" t="s">
        <v>26171</v>
      </c>
      <c r="C11" s="343"/>
      <c r="D11" s="343"/>
      <c r="E11" s="343"/>
      <c r="F11" s="343"/>
      <c r="G11" s="344"/>
      <c r="H11" s="345"/>
      <c r="I11" s="346"/>
    </row>
    <row r="12" spans="2:9" s="124" customFormat="1" ht="20.100000000000001" customHeight="1">
      <c r="B12" s="342" t="s">
        <v>26172</v>
      </c>
      <c r="C12" s="343"/>
      <c r="D12" s="343"/>
      <c r="E12" s="343"/>
      <c r="F12" s="343"/>
      <c r="G12" s="344"/>
      <c r="H12" s="345"/>
      <c r="I12" s="346"/>
    </row>
    <row r="13" spans="2:9" s="124" customFormat="1" ht="20.100000000000001" customHeight="1">
      <c r="B13" s="342" t="s">
        <v>26173</v>
      </c>
      <c r="C13" s="343"/>
      <c r="D13" s="343"/>
      <c r="E13" s="343"/>
      <c r="F13" s="343"/>
      <c r="G13" s="344"/>
      <c r="H13" s="345"/>
      <c r="I13" s="346"/>
    </row>
    <row r="14" spans="2:9" s="124" customFormat="1" ht="30" customHeight="1">
      <c r="B14" s="807" t="s">
        <v>26174</v>
      </c>
      <c r="C14" s="808"/>
      <c r="D14" s="808"/>
      <c r="E14" s="808"/>
      <c r="F14" s="808"/>
      <c r="G14" s="808"/>
      <c r="H14" s="808"/>
      <c r="I14" s="347"/>
    </row>
    <row r="15" spans="2:9" s="124" customFormat="1" ht="15" customHeight="1">
      <c r="B15" s="809" t="s">
        <v>26175</v>
      </c>
      <c r="C15" s="810"/>
      <c r="D15" s="810"/>
      <c r="E15" s="810"/>
      <c r="F15" s="810"/>
      <c r="G15" s="810"/>
      <c r="H15" s="810"/>
      <c r="I15" s="811"/>
    </row>
    <row r="16" spans="2:9" s="124" customFormat="1" ht="15" customHeight="1">
      <c r="B16" s="812" t="s">
        <v>26169</v>
      </c>
      <c r="C16" s="813"/>
      <c r="D16" s="813"/>
      <c r="E16" s="813"/>
      <c r="F16" s="813"/>
      <c r="G16" s="813"/>
      <c r="H16" s="814"/>
      <c r="I16" s="341" t="s">
        <v>26170</v>
      </c>
    </row>
    <row r="17" spans="2:9" s="124" customFormat="1" ht="20.100000000000001" customHeight="1">
      <c r="B17" s="348" t="s">
        <v>26176</v>
      </c>
      <c r="C17" s="349"/>
      <c r="D17" s="349"/>
      <c r="E17" s="349"/>
      <c r="F17" s="350"/>
      <c r="G17" s="351"/>
      <c r="H17" s="352"/>
      <c r="I17" s="346"/>
    </row>
    <row r="18" spans="2:9" s="124" customFormat="1" ht="30" customHeight="1">
      <c r="B18" s="807" t="s">
        <v>26177</v>
      </c>
      <c r="C18" s="808"/>
      <c r="D18" s="808"/>
      <c r="E18" s="808"/>
      <c r="F18" s="808"/>
      <c r="G18" s="808"/>
      <c r="H18" s="808"/>
      <c r="I18" s="347"/>
    </row>
    <row r="19" spans="2:9" s="124" customFormat="1" ht="15" customHeight="1">
      <c r="B19" s="809" t="s">
        <v>26178</v>
      </c>
      <c r="C19" s="810"/>
      <c r="D19" s="810"/>
      <c r="E19" s="810"/>
      <c r="F19" s="810"/>
      <c r="G19" s="810"/>
      <c r="H19" s="810"/>
      <c r="I19" s="811"/>
    </row>
    <row r="20" spans="2:9" s="124" customFormat="1" ht="15" customHeight="1">
      <c r="B20" s="812" t="s">
        <v>26169</v>
      </c>
      <c r="C20" s="813"/>
      <c r="D20" s="813"/>
      <c r="E20" s="813"/>
      <c r="F20" s="813"/>
      <c r="G20" s="813"/>
      <c r="H20" s="814"/>
      <c r="I20" s="341" t="s">
        <v>26170</v>
      </c>
    </row>
    <row r="21" spans="2:9" s="124" customFormat="1" ht="20.100000000000001" customHeight="1">
      <c r="B21" s="834" t="s">
        <v>26179</v>
      </c>
      <c r="C21" s="835"/>
      <c r="D21" s="835"/>
      <c r="E21" s="835"/>
      <c r="F21" s="835"/>
      <c r="G21" s="835"/>
      <c r="H21" s="836"/>
      <c r="I21" s="346"/>
    </row>
    <row r="22" spans="2:9" s="124" customFormat="1" ht="30" customHeight="1">
      <c r="B22" s="807" t="s">
        <v>26180</v>
      </c>
      <c r="C22" s="808"/>
      <c r="D22" s="808"/>
      <c r="E22" s="808"/>
      <c r="F22" s="808"/>
      <c r="G22" s="808"/>
      <c r="H22" s="808"/>
      <c r="I22" s="347"/>
    </row>
    <row r="23" spans="2:9" s="124" customFormat="1" ht="15" customHeight="1">
      <c r="B23" s="809" t="s">
        <v>26181</v>
      </c>
      <c r="C23" s="810"/>
      <c r="D23" s="810"/>
      <c r="E23" s="810"/>
      <c r="F23" s="810"/>
      <c r="G23" s="810"/>
      <c r="H23" s="810"/>
      <c r="I23" s="811"/>
    </row>
    <row r="24" spans="2:9" s="124" customFormat="1" ht="15" customHeight="1">
      <c r="B24" s="812" t="s">
        <v>26169</v>
      </c>
      <c r="C24" s="813"/>
      <c r="D24" s="813"/>
      <c r="E24" s="813"/>
      <c r="F24" s="813"/>
      <c r="G24" s="813"/>
      <c r="H24" s="814"/>
      <c r="I24" s="341" t="s">
        <v>26170</v>
      </c>
    </row>
    <row r="25" spans="2:9" s="124" customFormat="1" ht="20.100000000000001" customHeight="1">
      <c r="B25" s="342" t="s">
        <v>26182</v>
      </c>
      <c r="C25" s="343"/>
      <c r="D25" s="343"/>
      <c r="E25" s="343"/>
      <c r="F25" s="343"/>
      <c r="G25" s="344"/>
      <c r="H25" s="353"/>
      <c r="I25" s="346"/>
    </row>
    <row r="26" spans="2:9" s="124" customFormat="1" ht="20.100000000000001" customHeight="1">
      <c r="B26" s="342" t="s">
        <v>26183</v>
      </c>
      <c r="C26" s="343"/>
      <c r="D26" s="343"/>
      <c r="E26" s="343"/>
      <c r="F26" s="343"/>
      <c r="G26" s="344"/>
      <c r="H26" s="353"/>
      <c r="I26" s="347"/>
    </row>
    <row r="27" spans="2:9" s="124" customFormat="1" ht="20.100000000000001" customHeight="1">
      <c r="B27" s="342" t="s">
        <v>26184</v>
      </c>
      <c r="C27" s="343"/>
      <c r="D27" s="343"/>
      <c r="E27" s="343"/>
      <c r="F27" s="343"/>
      <c r="G27" s="344"/>
      <c r="H27" s="353"/>
      <c r="I27" s="347"/>
    </row>
    <row r="28" spans="2:9" s="124" customFormat="1" ht="20.100000000000001" customHeight="1">
      <c r="B28" s="342" t="s">
        <v>26185</v>
      </c>
      <c r="C28" s="343"/>
      <c r="D28" s="343"/>
      <c r="E28" s="343"/>
      <c r="F28" s="343"/>
      <c r="G28" s="344"/>
      <c r="H28" s="353"/>
      <c r="I28" s="347"/>
    </row>
    <row r="29" spans="2:9" s="124" customFormat="1" ht="30" customHeight="1">
      <c r="B29" s="807" t="s">
        <v>26186</v>
      </c>
      <c r="C29" s="808"/>
      <c r="D29" s="808"/>
      <c r="E29" s="808"/>
      <c r="F29" s="808"/>
      <c r="G29" s="808"/>
      <c r="H29" s="815"/>
      <c r="I29" s="347"/>
    </row>
    <row r="30" spans="2:9">
      <c r="B30" s="354"/>
      <c r="C30" s="355"/>
      <c r="D30" s="356"/>
      <c r="E30" s="357"/>
      <c r="F30" s="357"/>
      <c r="G30" s="357"/>
      <c r="H30" s="357"/>
      <c r="I30" s="358"/>
    </row>
    <row r="31" spans="2:9">
      <c r="B31" s="816" t="s">
        <v>26187</v>
      </c>
      <c r="C31" s="817"/>
      <c r="D31" s="817"/>
      <c r="E31" s="817"/>
      <c r="F31" s="817"/>
      <c r="G31" s="817"/>
      <c r="H31" s="817"/>
      <c r="I31" s="818"/>
    </row>
    <row r="32" spans="2:9" ht="13.5" thickBot="1">
      <c r="B32" s="359"/>
      <c r="C32" s="360"/>
      <c r="D32" s="360"/>
      <c r="E32" s="360"/>
      <c r="F32" s="360"/>
      <c r="G32" s="360"/>
      <c r="H32" s="360"/>
      <c r="I32" s="361"/>
    </row>
    <row r="33" spans="2:9" ht="24.75" customHeight="1" thickBot="1">
      <c r="B33" s="819" t="s">
        <v>26188</v>
      </c>
      <c r="C33" s="822" t="s">
        <v>26189</v>
      </c>
      <c r="D33" s="822"/>
      <c r="E33" s="822"/>
      <c r="F33" s="822"/>
      <c r="G33" s="822"/>
      <c r="H33" s="823" t="s">
        <v>26190</v>
      </c>
      <c r="I33" s="826" t="s">
        <v>26191</v>
      </c>
    </row>
    <row r="34" spans="2:9" ht="11.25" customHeight="1">
      <c r="B34" s="820"/>
      <c r="C34" s="829"/>
      <c r="D34" s="831" t="s">
        <v>26192</v>
      </c>
      <c r="E34" s="832"/>
      <c r="F34" s="832"/>
      <c r="G34" s="832"/>
      <c r="H34" s="824"/>
      <c r="I34" s="827"/>
    </row>
    <row r="35" spans="2:9" ht="13.5" thickBot="1">
      <c r="B35" s="821"/>
      <c r="C35" s="830"/>
      <c r="D35" s="833"/>
      <c r="E35" s="833"/>
      <c r="F35" s="833"/>
      <c r="G35" s="833"/>
      <c r="H35" s="825"/>
      <c r="I35" s="828"/>
    </row>
    <row r="36" spans="2:9" ht="6" customHeight="1">
      <c r="B36" s="362"/>
      <c r="C36" s="363"/>
      <c r="D36" s="364"/>
      <c r="E36" s="364"/>
      <c r="F36" s="364"/>
      <c r="G36" s="364"/>
      <c r="H36" s="365"/>
      <c r="I36" s="366"/>
    </row>
    <row r="37" spans="2:9" ht="20.100000000000001" customHeight="1">
      <c r="B37" s="798" t="s">
        <v>26193</v>
      </c>
      <c r="C37" s="799"/>
      <c r="D37" s="799"/>
      <c r="E37" s="799"/>
      <c r="F37" s="799"/>
      <c r="G37" s="799"/>
      <c r="H37" s="799"/>
      <c r="I37" s="800"/>
    </row>
    <row r="38" spans="2:9" ht="20.100000000000001" customHeight="1">
      <c r="B38" s="798" t="s">
        <v>26194</v>
      </c>
      <c r="C38" s="799"/>
      <c r="D38" s="799"/>
      <c r="E38" s="799"/>
      <c r="F38" s="799"/>
      <c r="G38" s="799"/>
      <c r="H38" s="799"/>
      <c r="I38" s="800"/>
    </row>
    <row r="39" spans="2:9" ht="20.100000000000001" customHeight="1">
      <c r="B39" s="798" t="s">
        <v>26195</v>
      </c>
      <c r="C39" s="799"/>
      <c r="D39" s="799"/>
      <c r="E39" s="799"/>
      <c r="F39" s="799"/>
      <c r="G39" s="799"/>
      <c r="H39" s="799"/>
      <c r="I39" s="800"/>
    </row>
    <row r="40" spans="2:9" ht="20.100000000000001" customHeight="1">
      <c r="B40" s="798" t="s">
        <v>26196</v>
      </c>
      <c r="C40" s="799"/>
      <c r="D40" s="799"/>
      <c r="E40" s="799"/>
      <c r="F40" s="799"/>
      <c r="G40" s="799"/>
      <c r="H40" s="799"/>
      <c r="I40" s="800"/>
    </row>
    <row r="41" spans="2:9" ht="6.75" customHeight="1" thickBot="1">
      <c r="B41" s="362"/>
      <c r="C41" s="363"/>
      <c r="D41" s="364"/>
      <c r="E41" s="364"/>
      <c r="F41" s="364"/>
      <c r="G41" s="364"/>
      <c r="H41" s="365"/>
      <c r="I41" s="366"/>
    </row>
    <row r="42" spans="2:9" ht="13.5" thickTop="1">
      <c r="B42" s="333"/>
      <c r="C42" s="334"/>
      <c r="D42" s="334"/>
      <c r="E42" s="334"/>
      <c r="F42" s="334"/>
      <c r="G42" s="801" t="s">
        <v>26197</v>
      </c>
      <c r="H42" s="802"/>
      <c r="I42" s="805">
        <f>(ROUND((1+I14/100)*(1+I18/100)*(1+I22/100)/(1-I29/100),4))-1</f>
        <v>0</v>
      </c>
    </row>
    <row r="43" spans="2:9" ht="13.5" thickBot="1">
      <c r="B43" s="367"/>
      <c r="C43" s="334"/>
      <c r="D43" s="334"/>
      <c r="E43" s="334"/>
      <c r="F43" s="334"/>
      <c r="G43" s="803"/>
      <c r="H43" s="804"/>
      <c r="I43" s="806"/>
    </row>
    <row r="44" spans="2:9" ht="13.5" thickTop="1">
      <c r="B44" s="333"/>
      <c r="C44" s="334"/>
      <c r="D44" s="334"/>
      <c r="E44" s="334"/>
      <c r="F44" s="334"/>
      <c r="G44" s="334"/>
      <c r="H44" s="334"/>
      <c r="I44" s="335"/>
    </row>
    <row r="45" spans="2:9">
      <c r="B45" s="368"/>
      <c r="C45" s="369"/>
      <c r="D45" s="369"/>
      <c r="E45" s="369"/>
      <c r="F45" s="369"/>
      <c r="G45" s="369"/>
      <c r="H45" s="369"/>
      <c r="I45" s="370"/>
    </row>
  </sheetData>
  <mergeCells count="30">
    <mergeCell ref="B39:I39"/>
    <mergeCell ref="B21:H21"/>
    <mergeCell ref="B2:I2"/>
    <mergeCell ref="B3:I4"/>
    <mergeCell ref="B7:I7"/>
    <mergeCell ref="B9:I9"/>
    <mergeCell ref="B10:H10"/>
    <mergeCell ref="B14:H14"/>
    <mergeCell ref="B15:I15"/>
    <mergeCell ref="B16:H16"/>
    <mergeCell ref="B18:H18"/>
    <mergeCell ref="B19:I19"/>
    <mergeCell ref="B20:H20"/>
    <mergeCell ref="B5:I5"/>
    <mergeCell ref="B40:I40"/>
    <mergeCell ref="G42:H43"/>
    <mergeCell ref="I42:I43"/>
    <mergeCell ref="B22:H22"/>
    <mergeCell ref="B23:I23"/>
    <mergeCell ref="B24:H24"/>
    <mergeCell ref="B29:H29"/>
    <mergeCell ref="B31:I31"/>
    <mergeCell ref="B33:B35"/>
    <mergeCell ref="C33:G33"/>
    <mergeCell ref="H33:H35"/>
    <mergeCell ref="I33:I35"/>
    <mergeCell ref="C34:C35"/>
    <mergeCell ref="D34:G35"/>
    <mergeCell ref="B37:I37"/>
    <mergeCell ref="B38:I38"/>
  </mergeCells>
  <pageMargins left="0.95" right="0.15748031496062992" top="0.78740157480314965" bottom="0.39370078740157483" header="0.31496062992125984" footer="0.15748031496062992"/>
  <pageSetup paperSize="9"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J20"/>
  <sheetViews>
    <sheetView view="pageBreakPreview" topLeftCell="A4" zoomScaleSheetLayoutView="100" workbookViewId="0">
      <selection activeCell="C10" sqref="C10"/>
    </sheetView>
  </sheetViews>
  <sheetFormatPr defaultRowHeight="12.75"/>
  <cols>
    <col min="1" max="1" width="9.140625" style="418"/>
    <col min="2" max="2" width="18.42578125" style="418" customWidth="1"/>
    <col min="3" max="3" width="48.85546875" style="418" customWidth="1"/>
    <col min="4" max="4" width="13.7109375" style="418" customWidth="1"/>
    <col min="5" max="5" width="15.85546875" style="418" customWidth="1"/>
    <col min="6" max="6" width="13.7109375" style="418" customWidth="1"/>
    <col min="7" max="7" width="14.28515625" style="418" customWidth="1"/>
    <col min="8" max="8" width="9.140625" style="418"/>
    <col min="9" max="10" width="13.140625" style="418" bestFit="1" customWidth="1"/>
    <col min="11" max="257" width="9.140625" style="418"/>
    <col min="258" max="258" width="18.42578125" style="418" customWidth="1"/>
    <col min="259" max="259" width="48.85546875" style="418" customWidth="1"/>
    <col min="260" max="260" width="13.7109375" style="418" customWidth="1"/>
    <col min="261" max="261" width="15.85546875" style="418" customWidth="1"/>
    <col min="262" max="262" width="13.7109375" style="418" customWidth="1"/>
    <col min="263" max="263" width="14.28515625" style="418" customWidth="1"/>
    <col min="264" max="264" width="9.140625" style="418"/>
    <col min="265" max="266" width="13.140625" style="418" bestFit="1" customWidth="1"/>
    <col min="267" max="513" width="9.140625" style="418"/>
    <col min="514" max="514" width="18.42578125" style="418" customWidth="1"/>
    <col min="515" max="515" width="48.85546875" style="418" customWidth="1"/>
    <col min="516" max="516" width="13.7109375" style="418" customWidth="1"/>
    <col min="517" max="517" width="15.85546875" style="418" customWidth="1"/>
    <col min="518" max="518" width="13.7109375" style="418" customWidth="1"/>
    <col min="519" max="519" width="14.28515625" style="418" customWidth="1"/>
    <col min="520" max="520" width="9.140625" style="418"/>
    <col min="521" max="522" width="13.140625" style="418" bestFit="1" customWidth="1"/>
    <col min="523" max="769" width="9.140625" style="418"/>
    <col min="770" max="770" width="18.42578125" style="418" customWidth="1"/>
    <col min="771" max="771" width="48.85546875" style="418" customWidth="1"/>
    <col min="772" max="772" width="13.7109375" style="418" customWidth="1"/>
    <col min="773" max="773" width="15.85546875" style="418" customWidth="1"/>
    <col min="774" max="774" width="13.7109375" style="418" customWidth="1"/>
    <col min="775" max="775" width="14.28515625" style="418" customWidth="1"/>
    <col min="776" max="776" width="9.140625" style="418"/>
    <col min="777" max="778" width="13.140625" style="418" bestFit="1" customWidth="1"/>
    <col min="779" max="1025" width="9.140625" style="418"/>
    <col min="1026" max="1026" width="18.42578125" style="418" customWidth="1"/>
    <col min="1027" max="1027" width="48.85546875" style="418" customWidth="1"/>
    <col min="1028" max="1028" width="13.7109375" style="418" customWidth="1"/>
    <col min="1029" max="1029" width="15.85546875" style="418" customWidth="1"/>
    <col min="1030" max="1030" width="13.7109375" style="418" customWidth="1"/>
    <col min="1031" max="1031" width="14.28515625" style="418" customWidth="1"/>
    <col min="1032" max="1032" width="9.140625" style="418"/>
    <col min="1033" max="1034" width="13.140625" style="418" bestFit="1" customWidth="1"/>
    <col min="1035" max="1281" width="9.140625" style="418"/>
    <col min="1282" max="1282" width="18.42578125" style="418" customWidth="1"/>
    <col min="1283" max="1283" width="48.85546875" style="418" customWidth="1"/>
    <col min="1284" max="1284" width="13.7109375" style="418" customWidth="1"/>
    <col min="1285" max="1285" width="15.85546875" style="418" customWidth="1"/>
    <col min="1286" max="1286" width="13.7109375" style="418" customWidth="1"/>
    <col min="1287" max="1287" width="14.28515625" style="418" customWidth="1"/>
    <col min="1288" max="1288" width="9.140625" style="418"/>
    <col min="1289" max="1290" width="13.140625" style="418" bestFit="1" customWidth="1"/>
    <col min="1291" max="1537" width="9.140625" style="418"/>
    <col min="1538" max="1538" width="18.42578125" style="418" customWidth="1"/>
    <col min="1539" max="1539" width="48.85546875" style="418" customWidth="1"/>
    <col min="1540" max="1540" width="13.7109375" style="418" customWidth="1"/>
    <col min="1541" max="1541" width="15.85546875" style="418" customWidth="1"/>
    <col min="1542" max="1542" width="13.7109375" style="418" customWidth="1"/>
    <col min="1543" max="1543" width="14.28515625" style="418" customWidth="1"/>
    <col min="1544" max="1544" width="9.140625" style="418"/>
    <col min="1545" max="1546" width="13.140625" style="418" bestFit="1" customWidth="1"/>
    <col min="1547" max="1793" width="9.140625" style="418"/>
    <col min="1794" max="1794" width="18.42578125" style="418" customWidth="1"/>
    <col min="1795" max="1795" width="48.85546875" style="418" customWidth="1"/>
    <col min="1796" max="1796" width="13.7109375" style="418" customWidth="1"/>
    <col min="1797" max="1797" width="15.85546875" style="418" customWidth="1"/>
    <col min="1798" max="1798" width="13.7109375" style="418" customWidth="1"/>
    <col min="1799" max="1799" width="14.28515625" style="418" customWidth="1"/>
    <col min="1800" max="1800" width="9.140625" style="418"/>
    <col min="1801" max="1802" width="13.140625" style="418" bestFit="1" customWidth="1"/>
    <col min="1803" max="2049" width="9.140625" style="418"/>
    <col min="2050" max="2050" width="18.42578125" style="418" customWidth="1"/>
    <col min="2051" max="2051" width="48.85546875" style="418" customWidth="1"/>
    <col min="2052" max="2052" width="13.7109375" style="418" customWidth="1"/>
    <col min="2053" max="2053" width="15.85546875" style="418" customWidth="1"/>
    <col min="2054" max="2054" width="13.7109375" style="418" customWidth="1"/>
    <col min="2055" max="2055" width="14.28515625" style="418" customWidth="1"/>
    <col min="2056" max="2056" width="9.140625" style="418"/>
    <col min="2057" max="2058" width="13.140625" style="418" bestFit="1" customWidth="1"/>
    <col min="2059" max="2305" width="9.140625" style="418"/>
    <col min="2306" max="2306" width="18.42578125" style="418" customWidth="1"/>
    <col min="2307" max="2307" width="48.85546875" style="418" customWidth="1"/>
    <col min="2308" max="2308" width="13.7109375" style="418" customWidth="1"/>
    <col min="2309" max="2309" width="15.85546875" style="418" customWidth="1"/>
    <col min="2310" max="2310" width="13.7109375" style="418" customWidth="1"/>
    <col min="2311" max="2311" width="14.28515625" style="418" customWidth="1"/>
    <col min="2312" max="2312" width="9.140625" style="418"/>
    <col min="2313" max="2314" width="13.140625" style="418" bestFit="1" customWidth="1"/>
    <col min="2315" max="2561" width="9.140625" style="418"/>
    <col min="2562" max="2562" width="18.42578125" style="418" customWidth="1"/>
    <col min="2563" max="2563" width="48.85546875" style="418" customWidth="1"/>
    <col min="2564" max="2564" width="13.7109375" style="418" customWidth="1"/>
    <col min="2565" max="2565" width="15.85546875" style="418" customWidth="1"/>
    <col min="2566" max="2566" width="13.7109375" style="418" customWidth="1"/>
    <col min="2567" max="2567" width="14.28515625" style="418" customWidth="1"/>
    <col min="2568" max="2568" width="9.140625" style="418"/>
    <col min="2569" max="2570" width="13.140625" style="418" bestFit="1" customWidth="1"/>
    <col min="2571" max="2817" width="9.140625" style="418"/>
    <col min="2818" max="2818" width="18.42578125" style="418" customWidth="1"/>
    <col min="2819" max="2819" width="48.85546875" style="418" customWidth="1"/>
    <col min="2820" max="2820" width="13.7109375" style="418" customWidth="1"/>
    <col min="2821" max="2821" width="15.85546875" style="418" customWidth="1"/>
    <col min="2822" max="2822" width="13.7109375" style="418" customWidth="1"/>
    <col min="2823" max="2823" width="14.28515625" style="418" customWidth="1"/>
    <col min="2824" max="2824" width="9.140625" style="418"/>
    <col min="2825" max="2826" width="13.140625" style="418" bestFit="1" customWidth="1"/>
    <col min="2827" max="3073" width="9.140625" style="418"/>
    <col min="3074" max="3074" width="18.42578125" style="418" customWidth="1"/>
    <col min="3075" max="3075" width="48.85546875" style="418" customWidth="1"/>
    <col min="3076" max="3076" width="13.7109375" style="418" customWidth="1"/>
    <col min="3077" max="3077" width="15.85546875" style="418" customWidth="1"/>
    <col min="3078" max="3078" width="13.7109375" style="418" customWidth="1"/>
    <col min="3079" max="3079" width="14.28515625" style="418" customWidth="1"/>
    <col min="3080" max="3080" width="9.140625" style="418"/>
    <col min="3081" max="3082" width="13.140625" style="418" bestFit="1" customWidth="1"/>
    <col min="3083" max="3329" width="9.140625" style="418"/>
    <col min="3330" max="3330" width="18.42578125" style="418" customWidth="1"/>
    <col min="3331" max="3331" width="48.85546875" style="418" customWidth="1"/>
    <col min="3332" max="3332" width="13.7109375" style="418" customWidth="1"/>
    <col min="3333" max="3333" width="15.85546875" style="418" customWidth="1"/>
    <col min="3334" max="3334" width="13.7109375" style="418" customWidth="1"/>
    <col min="3335" max="3335" width="14.28515625" style="418" customWidth="1"/>
    <col min="3336" max="3336" width="9.140625" style="418"/>
    <col min="3337" max="3338" width="13.140625" style="418" bestFit="1" customWidth="1"/>
    <col min="3339" max="3585" width="9.140625" style="418"/>
    <col min="3586" max="3586" width="18.42578125" style="418" customWidth="1"/>
    <col min="3587" max="3587" width="48.85546875" style="418" customWidth="1"/>
    <col min="3588" max="3588" width="13.7109375" style="418" customWidth="1"/>
    <col min="3589" max="3589" width="15.85546875" style="418" customWidth="1"/>
    <col min="3590" max="3590" width="13.7109375" style="418" customWidth="1"/>
    <col min="3591" max="3591" width="14.28515625" style="418" customWidth="1"/>
    <col min="3592" max="3592" width="9.140625" style="418"/>
    <col min="3593" max="3594" width="13.140625" style="418" bestFit="1" customWidth="1"/>
    <col min="3595" max="3841" width="9.140625" style="418"/>
    <col min="3842" max="3842" width="18.42578125" style="418" customWidth="1"/>
    <col min="3843" max="3843" width="48.85546875" style="418" customWidth="1"/>
    <col min="3844" max="3844" width="13.7109375" style="418" customWidth="1"/>
    <col min="3845" max="3845" width="15.85546875" style="418" customWidth="1"/>
    <col min="3846" max="3846" width="13.7109375" style="418" customWidth="1"/>
    <col min="3847" max="3847" width="14.28515625" style="418" customWidth="1"/>
    <col min="3848" max="3848" width="9.140625" style="418"/>
    <col min="3849" max="3850" width="13.140625" style="418" bestFit="1" customWidth="1"/>
    <col min="3851" max="4097" width="9.140625" style="418"/>
    <col min="4098" max="4098" width="18.42578125" style="418" customWidth="1"/>
    <col min="4099" max="4099" width="48.85546875" style="418" customWidth="1"/>
    <col min="4100" max="4100" width="13.7109375" style="418" customWidth="1"/>
    <col min="4101" max="4101" width="15.85546875" style="418" customWidth="1"/>
    <col min="4102" max="4102" width="13.7109375" style="418" customWidth="1"/>
    <col min="4103" max="4103" width="14.28515625" style="418" customWidth="1"/>
    <col min="4104" max="4104" width="9.140625" style="418"/>
    <col min="4105" max="4106" width="13.140625" style="418" bestFit="1" customWidth="1"/>
    <col min="4107" max="4353" width="9.140625" style="418"/>
    <col min="4354" max="4354" width="18.42578125" style="418" customWidth="1"/>
    <col min="4355" max="4355" width="48.85546875" style="418" customWidth="1"/>
    <col min="4356" max="4356" width="13.7109375" style="418" customWidth="1"/>
    <col min="4357" max="4357" width="15.85546875" style="418" customWidth="1"/>
    <col min="4358" max="4358" width="13.7109375" style="418" customWidth="1"/>
    <col min="4359" max="4359" width="14.28515625" style="418" customWidth="1"/>
    <col min="4360" max="4360" width="9.140625" style="418"/>
    <col min="4361" max="4362" width="13.140625" style="418" bestFit="1" customWidth="1"/>
    <col min="4363" max="4609" width="9.140625" style="418"/>
    <col min="4610" max="4610" width="18.42578125" style="418" customWidth="1"/>
    <col min="4611" max="4611" width="48.85546875" style="418" customWidth="1"/>
    <col min="4612" max="4612" width="13.7109375" style="418" customWidth="1"/>
    <col min="4613" max="4613" width="15.85546875" style="418" customWidth="1"/>
    <col min="4614" max="4614" width="13.7109375" style="418" customWidth="1"/>
    <col min="4615" max="4615" width="14.28515625" style="418" customWidth="1"/>
    <col min="4616" max="4616" width="9.140625" style="418"/>
    <col min="4617" max="4618" width="13.140625" style="418" bestFit="1" customWidth="1"/>
    <col min="4619" max="4865" width="9.140625" style="418"/>
    <col min="4866" max="4866" width="18.42578125" style="418" customWidth="1"/>
    <col min="4867" max="4867" width="48.85546875" style="418" customWidth="1"/>
    <col min="4868" max="4868" width="13.7109375" style="418" customWidth="1"/>
    <col min="4869" max="4869" width="15.85546875" style="418" customWidth="1"/>
    <col min="4870" max="4870" width="13.7109375" style="418" customWidth="1"/>
    <col min="4871" max="4871" width="14.28515625" style="418" customWidth="1"/>
    <col min="4872" max="4872" width="9.140625" style="418"/>
    <col min="4873" max="4874" width="13.140625" style="418" bestFit="1" customWidth="1"/>
    <col min="4875" max="5121" width="9.140625" style="418"/>
    <col min="5122" max="5122" width="18.42578125" style="418" customWidth="1"/>
    <col min="5123" max="5123" width="48.85546875" style="418" customWidth="1"/>
    <col min="5124" max="5124" width="13.7109375" style="418" customWidth="1"/>
    <col min="5125" max="5125" width="15.85546875" style="418" customWidth="1"/>
    <col min="5126" max="5126" width="13.7109375" style="418" customWidth="1"/>
    <col min="5127" max="5127" width="14.28515625" style="418" customWidth="1"/>
    <col min="5128" max="5128" width="9.140625" style="418"/>
    <col min="5129" max="5130" width="13.140625" style="418" bestFit="1" customWidth="1"/>
    <col min="5131" max="5377" width="9.140625" style="418"/>
    <col min="5378" max="5378" width="18.42578125" style="418" customWidth="1"/>
    <col min="5379" max="5379" width="48.85546875" style="418" customWidth="1"/>
    <col min="5380" max="5380" width="13.7109375" style="418" customWidth="1"/>
    <col min="5381" max="5381" width="15.85546875" style="418" customWidth="1"/>
    <col min="5382" max="5382" width="13.7109375" style="418" customWidth="1"/>
    <col min="5383" max="5383" width="14.28515625" style="418" customWidth="1"/>
    <col min="5384" max="5384" width="9.140625" style="418"/>
    <col min="5385" max="5386" width="13.140625" style="418" bestFit="1" customWidth="1"/>
    <col min="5387" max="5633" width="9.140625" style="418"/>
    <col min="5634" max="5634" width="18.42578125" style="418" customWidth="1"/>
    <col min="5635" max="5635" width="48.85546875" style="418" customWidth="1"/>
    <col min="5636" max="5636" width="13.7109375" style="418" customWidth="1"/>
    <col min="5637" max="5637" width="15.85546875" style="418" customWidth="1"/>
    <col min="5638" max="5638" width="13.7109375" style="418" customWidth="1"/>
    <col min="5639" max="5639" width="14.28515625" style="418" customWidth="1"/>
    <col min="5640" max="5640" width="9.140625" style="418"/>
    <col min="5641" max="5642" width="13.140625" style="418" bestFit="1" customWidth="1"/>
    <col min="5643" max="5889" width="9.140625" style="418"/>
    <col min="5890" max="5890" width="18.42578125" style="418" customWidth="1"/>
    <col min="5891" max="5891" width="48.85546875" style="418" customWidth="1"/>
    <col min="5892" max="5892" width="13.7109375" style="418" customWidth="1"/>
    <col min="5893" max="5893" width="15.85546875" style="418" customWidth="1"/>
    <col min="5894" max="5894" width="13.7109375" style="418" customWidth="1"/>
    <col min="5895" max="5895" width="14.28515625" style="418" customWidth="1"/>
    <col min="5896" max="5896" width="9.140625" style="418"/>
    <col min="5897" max="5898" width="13.140625" style="418" bestFit="1" customWidth="1"/>
    <col min="5899" max="6145" width="9.140625" style="418"/>
    <col min="6146" max="6146" width="18.42578125" style="418" customWidth="1"/>
    <col min="6147" max="6147" width="48.85546875" style="418" customWidth="1"/>
    <col min="6148" max="6148" width="13.7109375" style="418" customWidth="1"/>
    <col min="6149" max="6149" width="15.85546875" style="418" customWidth="1"/>
    <col min="6150" max="6150" width="13.7109375" style="418" customWidth="1"/>
    <col min="6151" max="6151" width="14.28515625" style="418" customWidth="1"/>
    <col min="6152" max="6152" width="9.140625" style="418"/>
    <col min="6153" max="6154" width="13.140625" style="418" bestFit="1" customWidth="1"/>
    <col min="6155" max="6401" width="9.140625" style="418"/>
    <col min="6402" max="6402" width="18.42578125" style="418" customWidth="1"/>
    <col min="6403" max="6403" width="48.85546875" style="418" customWidth="1"/>
    <col min="6404" max="6404" width="13.7109375" style="418" customWidth="1"/>
    <col min="6405" max="6405" width="15.85546875" style="418" customWidth="1"/>
    <col min="6406" max="6406" width="13.7109375" style="418" customWidth="1"/>
    <col min="6407" max="6407" width="14.28515625" style="418" customWidth="1"/>
    <col min="6408" max="6408" width="9.140625" style="418"/>
    <col min="6409" max="6410" width="13.140625" style="418" bestFit="1" customWidth="1"/>
    <col min="6411" max="6657" width="9.140625" style="418"/>
    <col min="6658" max="6658" width="18.42578125" style="418" customWidth="1"/>
    <col min="6659" max="6659" width="48.85546875" style="418" customWidth="1"/>
    <col min="6660" max="6660" width="13.7109375" style="418" customWidth="1"/>
    <col min="6661" max="6661" width="15.85546875" style="418" customWidth="1"/>
    <col min="6662" max="6662" width="13.7109375" style="418" customWidth="1"/>
    <col min="6663" max="6663" width="14.28515625" style="418" customWidth="1"/>
    <col min="6664" max="6664" width="9.140625" style="418"/>
    <col min="6665" max="6666" width="13.140625" style="418" bestFit="1" customWidth="1"/>
    <col min="6667" max="6913" width="9.140625" style="418"/>
    <col min="6914" max="6914" width="18.42578125" style="418" customWidth="1"/>
    <col min="6915" max="6915" width="48.85546875" style="418" customWidth="1"/>
    <col min="6916" max="6916" width="13.7109375" style="418" customWidth="1"/>
    <col min="6917" max="6917" width="15.85546875" style="418" customWidth="1"/>
    <col min="6918" max="6918" width="13.7109375" style="418" customWidth="1"/>
    <col min="6919" max="6919" width="14.28515625" style="418" customWidth="1"/>
    <col min="6920" max="6920" width="9.140625" style="418"/>
    <col min="6921" max="6922" width="13.140625" style="418" bestFit="1" customWidth="1"/>
    <col min="6923" max="7169" width="9.140625" style="418"/>
    <col min="7170" max="7170" width="18.42578125" style="418" customWidth="1"/>
    <col min="7171" max="7171" width="48.85546875" style="418" customWidth="1"/>
    <col min="7172" max="7172" width="13.7109375" style="418" customWidth="1"/>
    <col min="7173" max="7173" width="15.85546875" style="418" customWidth="1"/>
    <col min="7174" max="7174" width="13.7109375" style="418" customWidth="1"/>
    <col min="7175" max="7175" width="14.28515625" style="418" customWidth="1"/>
    <col min="7176" max="7176" width="9.140625" style="418"/>
    <col min="7177" max="7178" width="13.140625" style="418" bestFit="1" customWidth="1"/>
    <col min="7179" max="7425" width="9.140625" style="418"/>
    <col min="7426" max="7426" width="18.42578125" style="418" customWidth="1"/>
    <col min="7427" max="7427" width="48.85546875" style="418" customWidth="1"/>
    <col min="7428" max="7428" width="13.7109375" style="418" customWidth="1"/>
    <col min="7429" max="7429" width="15.85546875" style="418" customWidth="1"/>
    <col min="7430" max="7430" width="13.7109375" style="418" customWidth="1"/>
    <col min="7431" max="7431" width="14.28515625" style="418" customWidth="1"/>
    <col min="7432" max="7432" width="9.140625" style="418"/>
    <col min="7433" max="7434" width="13.140625" style="418" bestFit="1" customWidth="1"/>
    <col min="7435" max="7681" width="9.140625" style="418"/>
    <col min="7682" max="7682" width="18.42578125" style="418" customWidth="1"/>
    <col min="7683" max="7683" width="48.85546875" style="418" customWidth="1"/>
    <col min="7684" max="7684" width="13.7109375" style="418" customWidth="1"/>
    <col min="7685" max="7685" width="15.85546875" style="418" customWidth="1"/>
    <col min="7686" max="7686" width="13.7109375" style="418" customWidth="1"/>
    <col min="7687" max="7687" width="14.28515625" style="418" customWidth="1"/>
    <col min="7688" max="7688" width="9.140625" style="418"/>
    <col min="7689" max="7690" width="13.140625" style="418" bestFit="1" customWidth="1"/>
    <col min="7691" max="7937" width="9.140625" style="418"/>
    <col min="7938" max="7938" width="18.42578125" style="418" customWidth="1"/>
    <col min="7939" max="7939" width="48.85546875" style="418" customWidth="1"/>
    <col min="7940" max="7940" width="13.7109375" style="418" customWidth="1"/>
    <col min="7941" max="7941" width="15.85546875" style="418" customWidth="1"/>
    <col min="7942" max="7942" width="13.7109375" style="418" customWidth="1"/>
    <col min="7943" max="7943" width="14.28515625" style="418" customWidth="1"/>
    <col min="7944" max="7944" width="9.140625" style="418"/>
    <col min="7945" max="7946" width="13.140625" style="418" bestFit="1" customWidth="1"/>
    <col min="7947" max="8193" width="9.140625" style="418"/>
    <col min="8194" max="8194" width="18.42578125" style="418" customWidth="1"/>
    <col min="8195" max="8195" width="48.85546875" style="418" customWidth="1"/>
    <col min="8196" max="8196" width="13.7109375" style="418" customWidth="1"/>
    <col min="8197" max="8197" width="15.85546875" style="418" customWidth="1"/>
    <col min="8198" max="8198" width="13.7109375" style="418" customWidth="1"/>
    <col min="8199" max="8199" width="14.28515625" style="418" customWidth="1"/>
    <col min="8200" max="8200" width="9.140625" style="418"/>
    <col min="8201" max="8202" width="13.140625" style="418" bestFit="1" customWidth="1"/>
    <col min="8203" max="8449" width="9.140625" style="418"/>
    <col min="8450" max="8450" width="18.42578125" style="418" customWidth="1"/>
    <col min="8451" max="8451" width="48.85546875" style="418" customWidth="1"/>
    <col min="8452" max="8452" width="13.7109375" style="418" customWidth="1"/>
    <col min="8453" max="8453" width="15.85546875" style="418" customWidth="1"/>
    <col min="8454" max="8454" width="13.7109375" style="418" customWidth="1"/>
    <col min="8455" max="8455" width="14.28515625" style="418" customWidth="1"/>
    <col min="8456" max="8456" width="9.140625" style="418"/>
    <col min="8457" max="8458" width="13.140625" style="418" bestFit="1" customWidth="1"/>
    <col min="8459" max="8705" width="9.140625" style="418"/>
    <col min="8706" max="8706" width="18.42578125" style="418" customWidth="1"/>
    <col min="8707" max="8707" width="48.85546875" style="418" customWidth="1"/>
    <col min="8708" max="8708" width="13.7109375" style="418" customWidth="1"/>
    <col min="8709" max="8709" width="15.85546875" style="418" customWidth="1"/>
    <col min="8710" max="8710" width="13.7109375" style="418" customWidth="1"/>
    <col min="8711" max="8711" width="14.28515625" style="418" customWidth="1"/>
    <col min="8712" max="8712" width="9.140625" style="418"/>
    <col min="8713" max="8714" width="13.140625" style="418" bestFit="1" customWidth="1"/>
    <col min="8715" max="8961" width="9.140625" style="418"/>
    <col min="8962" max="8962" width="18.42578125" style="418" customWidth="1"/>
    <col min="8963" max="8963" width="48.85546875" style="418" customWidth="1"/>
    <col min="8964" max="8964" width="13.7109375" style="418" customWidth="1"/>
    <col min="8965" max="8965" width="15.85546875" style="418" customWidth="1"/>
    <col min="8966" max="8966" width="13.7109375" style="418" customWidth="1"/>
    <col min="8967" max="8967" width="14.28515625" style="418" customWidth="1"/>
    <col min="8968" max="8968" width="9.140625" style="418"/>
    <col min="8969" max="8970" width="13.140625" style="418" bestFit="1" customWidth="1"/>
    <col min="8971" max="9217" width="9.140625" style="418"/>
    <col min="9218" max="9218" width="18.42578125" style="418" customWidth="1"/>
    <col min="9219" max="9219" width="48.85546875" style="418" customWidth="1"/>
    <col min="9220" max="9220" width="13.7109375" style="418" customWidth="1"/>
    <col min="9221" max="9221" width="15.85546875" style="418" customWidth="1"/>
    <col min="9222" max="9222" width="13.7109375" style="418" customWidth="1"/>
    <col min="9223" max="9223" width="14.28515625" style="418" customWidth="1"/>
    <col min="9224" max="9224" width="9.140625" style="418"/>
    <col min="9225" max="9226" width="13.140625" style="418" bestFit="1" customWidth="1"/>
    <col min="9227" max="9473" width="9.140625" style="418"/>
    <col min="9474" max="9474" width="18.42578125" style="418" customWidth="1"/>
    <col min="9475" max="9475" width="48.85546875" style="418" customWidth="1"/>
    <col min="9476" max="9476" width="13.7109375" style="418" customWidth="1"/>
    <col min="9477" max="9477" width="15.85546875" style="418" customWidth="1"/>
    <col min="9478" max="9478" width="13.7109375" style="418" customWidth="1"/>
    <col min="9479" max="9479" width="14.28515625" style="418" customWidth="1"/>
    <col min="9480" max="9480" width="9.140625" style="418"/>
    <col min="9481" max="9482" width="13.140625" style="418" bestFit="1" customWidth="1"/>
    <col min="9483" max="9729" width="9.140625" style="418"/>
    <col min="9730" max="9730" width="18.42578125" style="418" customWidth="1"/>
    <col min="9731" max="9731" width="48.85546875" style="418" customWidth="1"/>
    <col min="9732" max="9732" width="13.7109375" style="418" customWidth="1"/>
    <col min="9733" max="9733" width="15.85546875" style="418" customWidth="1"/>
    <col min="9734" max="9734" width="13.7109375" style="418" customWidth="1"/>
    <col min="9735" max="9735" width="14.28515625" style="418" customWidth="1"/>
    <col min="9736" max="9736" width="9.140625" style="418"/>
    <col min="9737" max="9738" width="13.140625" style="418" bestFit="1" customWidth="1"/>
    <col min="9739" max="9985" width="9.140625" style="418"/>
    <col min="9986" max="9986" width="18.42578125" style="418" customWidth="1"/>
    <col min="9987" max="9987" width="48.85546875" style="418" customWidth="1"/>
    <col min="9988" max="9988" width="13.7109375" style="418" customWidth="1"/>
    <col min="9989" max="9989" width="15.85546875" style="418" customWidth="1"/>
    <col min="9990" max="9990" width="13.7109375" style="418" customWidth="1"/>
    <col min="9991" max="9991" width="14.28515625" style="418" customWidth="1"/>
    <col min="9992" max="9992" width="9.140625" style="418"/>
    <col min="9993" max="9994" width="13.140625" style="418" bestFit="1" customWidth="1"/>
    <col min="9995" max="10241" width="9.140625" style="418"/>
    <col min="10242" max="10242" width="18.42578125" style="418" customWidth="1"/>
    <col min="10243" max="10243" width="48.85546875" style="418" customWidth="1"/>
    <col min="10244" max="10244" width="13.7109375" style="418" customWidth="1"/>
    <col min="10245" max="10245" width="15.85546875" style="418" customWidth="1"/>
    <col min="10246" max="10246" width="13.7109375" style="418" customWidth="1"/>
    <col min="10247" max="10247" width="14.28515625" style="418" customWidth="1"/>
    <col min="10248" max="10248" width="9.140625" style="418"/>
    <col min="10249" max="10250" width="13.140625" style="418" bestFit="1" customWidth="1"/>
    <col min="10251" max="10497" width="9.140625" style="418"/>
    <col min="10498" max="10498" width="18.42578125" style="418" customWidth="1"/>
    <col min="10499" max="10499" width="48.85546875" style="418" customWidth="1"/>
    <col min="10500" max="10500" width="13.7109375" style="418" customWidth="1"/>
    <col min="10501" max="10501" width="15.85546875" style="418" customWidth="1"/>
    <col min="10502" max="10502" width="13.7109375" style="418" customWidth="1"/>
    <col min="10503" max="10503" width="14.28515625" style="418" customWidth="1"/>
    <col min="10504" max="10504" width="9.140625" style="418"/>
    <col min="10505" max="10506" width="13.140625" style="418" bestFit="1" customWidth="1"/>
    <col min="10507" max="10753" width="9.140625" style="418"/>
    <col min="10754" max="10754" width="18.42578125" style="418" customWidth="1"/>
    <col min="10755" max="10755" width="48.85546875" style="418" customWidth="1"/>
    <col min="10756" max="10756" width="13.7109375" style="418" customWidth="1"/>
    <col min="10757" max="10757" width="15.85546875" style="418" customWidth="1"/>
    <col min="10758" max="10758" width="13.7109375" style="418" customWidth="1"/>
    <col min="10759" max="10759" width="14.28515625" style="418" customWidth="1"/>
    <col min="10760" max="10760" width="9.140625" style="418"/>
    <col min="10761" max="10762" width="13.140625" style="418" bestFit="1" customWidth="1"/>
    <col min="10763" max="11009" width="9.140625" style="418"/>
    <col min="11010" max="11010" width="18.42578125" style="418" customWidth="1"/>
    <col min="11011" max="11011" width="48.85546875" style="418" customWidth="1"/>
    <col min="11012" max="11012" width="13.7109375" style="418" customWidth="1"/>
    <col min="11013" max="11013" width="15.85546875" style="418" customWidth="1"/>
    <col min="11014" max="11014" width="13.7109375" style="418" customWidth="1"/>
    <col min="11015" max="11015" width="14.28515625" style="418" customWidth="1"/>
    <col min="11016" max="11016" width="9.140625" style="418"/>
    <col min="11017" max="11018" width="13.140625" style="418" bestFit="1" customWidth="1"/>
    <col min="11019" max="11265" width="9.140625" style="418"/>
    <col min="11266" max="11266" width="18.42578125" style="418" customWidth="1"/>
    <col min="11267" max="11267" width="48.85546875" style="418" customWidth="1"/>
    <col min="11268" max="11268" width="13.7109375" style="418" customWidth="1"/>
    <col min="11269" max="11269" width="15.85546875" style="418" customWidth="1"/>
    <col min="11270" max="11270" width="13.7109375" style="418" customWidth="1"/>
    <col min="11271" max="11271" width="14.28515625" style="418" customWidth="1"/>
    <col min="11272" max="11272" width="9.140625" style="418"/>
    <col min="11273" max="11274" width="13.140625" style="418" bestFit="1" customWidth="1"/>
    <col min="11275" max="11521" width="9.140625" style="418"/>
    <col min="11522" max="11522" width="18.42578125" style="418" customWidth="1"/>
    <col min="11523" max="11523" width="48.85546875" style="418" customWidth="1"/>
    <col min="11524" max="11524" width="13.7109375" style="418" customWidth="1"/>
    <col min="11525" max="11525" width="15.85546875" style="418" customWidth="1"/>
    <col min="11526" max="11526" width="13.7109375" style="418" customWidth="1"/>
    <col min="11527" max="11527" width="14.28515625" style="418" customWidth="1"/>
    <col min="11528" max="11528" width="9.140625" style="418"/>
    <col min="11529" max="11530" width="13.140625" style="418" bestFit="1" customWidth="1"/>
    <col min="11531" max="11777" width="9.140625" style="418"/>
    <col min="11778" max="11778" width="18.42578125" style="418" customWidth="1"/>
    <col min="11779" max="11779" width="48.85546875" style="418" customWidth="1"/>
    <col min="11780" max="11780" width="13.7109375" style="418" customWidth="1"/>
    <col min="11781" max="11781" width="15.85546875" style="418" customWidth="1"/>
    <col min="11782" max="11782" width="13.7109375" style="418" customWidth="1"/>
    <col min="11783" max="11783" width="14.28515625" style="418" customWidth="1"/>
    <col min="11784" max="11784" width="9.140625" style="418"/>
    <col min="11785" max="11786" width="13.140625" style="418" bestFit="1" customWidth="1"/>
    <col min="11787" max="12033" width="9.140625" style="418"/>
    <col min="12034" max="12034" width="18.42578125" style="418" customWidth="1"/>
    <col min="12035" max="12035" width="48.85546875" style="418" customWidth="1"/>
    <col min="12036" max="12036" width="13.7109375" style="418" customWidth="1"/>
    <col min="12037" max="12037" width="15.85546875" style="418" customWidth="1"/>
    <col min="12038" max="12038" width="13.7109375" style="418" customWidth="1"/>
    <col min="12039" max="12039" width="14.28515625" style="418" customWidth="1"/>
    <col min="12040" max="12040" width="9.140625" style="418"/>
    <col min="12041" max="12042" width="13.140625" style="418" bestFit="1" customWidth="1"/>
    <col min="12043" max="12289" width="9.140625" style="418"/>
    <col min="12290" max="12290" width="18.42578125" style="418" customWidth="1"/>
    <col min="12291" max="12291" width="48.85546875" style="418" customWidth="1"/>
    <col min="12292" max="12292" width="13.7109375" style="418" customWidth="1"/>
    <col min="12293" max="12293" width="15.85546875" style="418" customWidth="1"/>
    <col min="12294" max="12294" width="13.7109375" style="418" customWidth="1"/>
    <col min="12295" max="12295" width="14.28515625" style="418" customWidth="1"/>
    <col min="12296" max="12296" width="9.140625" style="418"/>
    <col min="12297" max="12298" width="13.140625" style="418" bestFit="1" customWidth="1"/>
    <col min="12299" max="12545" width="9.140625" style="418"/>
    <col min="12546" max="12546" width="18.42578125" style="418" customWidth="1"/>
    <col min="12547" max="12547" width="48.85546875" style="418" customWidth="1"/>
    <col min="12548" max="12548" width="13.7109375" style="418" customWidth="1"/>
    <col min="12549" max="12549" width="15.85546875" style="418" customWidth="1"/>
    <col min="12550" max="12550" width="13.7109375" style="418" customWidth="1"/>
    <col min="12551" max="12551" width="14.28515625" style="418" customWidth="1"/>
    <col min="12552" max="12552" width="9.140625" style="418"/>
    <col min="12553" max="12554" width="13.140625" style="418" bestFit="1" customWidth="1"/>
    <col min="12555" max="12801" width="9.140625" style="418"/>
    <col min="12802" max="12802" width="18.42578125" style="418" customWidth="1"/>
    <col min="12803" max="12803" width="48.85546875" style="418" customWidth="1"/>
    <col min="12804" max="12804" width="13.7109375" style="418" customWidth="1"/>
    <col min="12805" max="12805" width="15.85546875" style="418" customWidth="1"/>
    <col min="12806" max="12806" width="13.7109375" style="418" customWidth="1"/>
    <col min="12807" max="12807" width="14.28515625" style="418" customWidth="1"/>
    <col min="12808" max="12808" width="9.140625" style="418"/>
    <col min="12809" max="12810" width="13.140625" style="418" bestFit="1" customWidth="1"/>
    <col min="12811" max="13057" width="9.140625" style="418"/>
    <col min="13058" max="13058" width="18.42578125" style="418" customWidth="1"/>
    <col min="13059" max="13059" width="48.85546875" style="418" customWidth="1"/>
    <col min="13060" max="13060" width="13.7109375" style="418" customWidth="1"/>
    <col min="13061" max="13061" width="15.85546875" style="418" customWidth="1"/>
    <col min="13062" max="13062" width="13.7109375" style="418" customWidth="1"/>
    <col min="13063" max="13063" width="14.28515625" style="418" customWidth="1"/>
    <col min="13064" max="13064" width="9.140625" style="418"/>
    <col min="13065" max="13066" width="13.140625" style="418" bestFit="1" customWidth="1"/>
    <col min="13067" max="13313" width="9.140625" style="418"/>
    <col min="13314" max="13314" width="18.42578125" style="418" customWidth="1"/>
    <col min="13315" max="13315" width="48.85546875" style="418" customWidth="1"/>
    <col min="13316" max="13316" width="13.7109375" style="418" customWidth="1"/>
    <col min="13317" max="13317" width="15.85546875" style="418" customWidth="1"/>
    <col min="13318" max="13318" width="13.7109375" style="418" customWidth="1"/>
    <col min="13319" max="13319" width="14.28515625" style="418" customWidth="1"/>
    <col min="13320" max="13320" width="9.140625" style="418"/>
    <col min="13321" max="13322" width="13.140625" style="418" bestFit="1" customWidth="1"/>
    <col min="13323" max="13569" width="9.140625" style="418"/>
    <col min="13570" max="13570" width="18.42578125" style="418" customWidth="1"/>
    <col min="13571" max="13571" width="48.85546875" style="418" customWidth="1"/>
    <col min="13572" max="13572" width="13.7109375" style="418" customWidth="1"/>
    <col min="13573" max="13573" width="15.85546875" style="418" customWidth="1"/>
    <col min="13574" max="13574" width="13.7109375" style="418" customWidth="1"/>
    <col min="13575" max="13575" width="14.28515625" style="418" customWidth="1"/>
    <col min="13576" max="13576" width="9.140625" style="418"/>
    <col min="13577" max="13578" width="13.140625" style="418" bestFit="1" customWidth="1"/>
    <col min="13579" max="13825" width="9.140625" style="418"/>
    <col min="13826" max="13826" width="18.42578125" style="418" customWidth="1"/>
    <col min="13827" max="13827" width="48.85546875" style="418" customWidth="1"/>
    <col min="13828" max="13828" width="13.7109375" style="418" customWidth="1"/>
    <col min="13829" max="13829" width="15.85546875" style="418" customWidth="1"/>
    <col min="13830" max="13830" width="13.7109375" style="418" customWidth="1"/>
    <col min="13831" max="13831" width="14.28515625" style="418" customWidth="1"/>
    <col min="13832" max="13832" width="9.140625" style="418"/>
    <col min="13833" max="13834" width="13.140625" style="418" bestFit="1" customWidth="1"/>
    <col min="13835" max="14081" width="9.140625" style="418"/>
    <col min="14082" max="14082" width="18.42578125" style="418" customWidth="1"/>
    <col min="14083" max="14083" width="48.85546875" style="418" customWidth="1"/>
    <col min="14084" max="14084" width="13.7109375" style="418" customWidth="1"/>
    <col min="14085" max="14085" width="15.85546875" style="418" customWidth="1"/>
    <col min="14086" max="14086" width="13.7109375" style="418" customWidth="1"/>
    <col min="14087" max="14087" width="14.28515625" style="418" customWidth="1"/>
    <col min="14088" max="14088" width="9.140625" style="418"/>
    <col min="14089" max="14090" width="13.140625" style="418" bestFit="1" customWidth="1"/>
    <col min="14091" max="14337" width="9.140625" style="418"/>
    <col min="14338" max="14338" width="18.42578125" style="418" customWidth="1"/>
    <col min="14339" max="14339" width="48.85546875" style="418" customWidth="1"/>
    <col min="14340" max="14340" width="13.7109375" style="418" customWidth="1"/>
    <col min="14341" max="14341" width="15.85546875" style="418" customWidth="1"/>
    <col min="14342" max="14342" width="13.7109375" style="418" customWidth="1"/>
    <col min="14343" max="14343" width="14.28515625" style="418" customWidth="1"/>
    <col min="14344" max="14344" width="9.140625" style="418"/>
    <col min="14345" max="14346" width="13.140625" style="418" bestFit="1" customWidth="1"/>
    <col min="14347" max="14593" width="9.140625" style="418"/>
    <col min="14594" max="14594" width="18.42578125" style="418" customWidth="1"/>
    <col min="14595" max="14595" width="48.85546875" style="418" customWidth="1"/>
    <col min="14596" max="14596" width="13.7109375" style="418" customWidth="1"/>
    <col min="14597" max="14597" width="15.85546875" style="418" customWidth="1"/>
    <col min="14598" max="14598" width="13.7109375" style="418" customWidth="1"/>
    <col min="14599" max="14599" width="14.28515625" style="418" customWidth="1"/>
    <col min="14600" max="14600" width="9.140625" style="418"/>
    <col min="14601" max="14602" width="13.140625" style="418" bestFit="1" customWidth="1"/>
    <col min="14603" max="14849" width="9.140625" style="418"/>
    <col min="14850" max="14850" width="18.42578125" style="418" customWidth="1"/>
    <col min="14851" max="14851" width="48.85546875" style="418" customWidth="1"/>
    <col min="14852" max="14852" width="13.7109375" style="418" customWidth="1"/>
    <col min="14853" max="14853" width="15.85546875" style="418" customWidth="1"/>
    <col min="14854" max="14854" width="13.7109375" style="418" customWidth="1"/>
    <col min="14855" max="14855" width="14.28515625" style="418" customWidth="1"/>
    <col min="14856" max="14856" width="9.140625" style="418"/>
    <col min="14857" max="14858" width="13.140625" style="418" bestFit="1" customWidth="1"/>
    <col min="14859" max="15105" width="9.140625" style="418"/>
    <col min="15106" max="15106" width="18.42578125" style="418" customWidth="1"/>
    <col min="15107" max="15107" width="48.85546875" style="418" customWidth="1"/>
    <col min="15108" max="15108" width="13.7109375" style="418" customWidth="1"/>
    <col min="15109" max="15109" width="15.85546875" style="418" customWidth="1"/>
    <col min="15110" max="15110" width="13.7109375" style="418" customWidth="1"/>
    <col min="15111" max="15111" width="14.28515625" style="418" customWidth="1"/>
    <col min="15112" max="15112" width="9.140625" style="418"/>
    <col min="15113" max="15114" width="13.140625" style="418" bestFit="1" customWidth="1"/>
    <col min="15115" max="15361" width="9.140625" style="418"/>
    <col min="15362" max="15362" width="18.42578125" style="418" customWidth="1"/>
    <col min="15363" max="15363" width="48.85546875" style="418" customWidth="1"/>
    <col min="15364" max="15364" width="13.7109375" style="418" customWidth="1"/>
    <col min="15365" max="15365" width="15.85546875" style="418" customWidth="1"/>
    <col min="15366" max="15366" width="13.7109375" style="418" customWidth="1"/>
    <col min="15367" max="15367" width="14.28515625" style="418" customWidth="1"/>
    <col min="15368" max="15368" width="9.140625" style="418"/>
    <col min="15369" max="15370" width="13.140625" style="418" bestFit="1" customWidth="1"/>
    <col min="15371" max="15617" width="9.140625" style="418"/>
    <col min="15618" max="15618" width="18.42578125" style="418" customWidth="1"/>
    <col min="15619" max="15619" width="48.85546875" style="418" customWidth="1"/>
    <col min="15620" max="15620" width="13.7109375" style="418" customWidth="1"/>
    <col min="15621" max="15621" width="15.85546875" style="418" customWidth="1"/>
    <col min="15622" max="15622" width="13.7109375" style="418" customWidth="1"/>
    <col min="15623" max="15623" width="14.28515625" style="418" customWidth="1"/>
    <col min="15624" max="15624" width="9.140625" style="418"/>
    <col min="15625" max="15626" width="13.140625" style="418" bestFit="1" customWidth="1"/>
    <col min="15627" max="15873" width="9.140625" style="418"/>
    <col min="15874" max="15874" width="18.42578125" style="418" customWidth="1"/>
    <col min="15875" max="15875" width="48.85546875" style="418" customWidth="1"/>
    <col min="15876" max="15876" width="13.7109375" style="418" customWidth="1"/>
    <col min="15877" max="15877" width="15.85546875" style="418" customWidth="1"/>
    <col min="15878" max="15878" width="13.7109375" style="418" customWidth="1"/>
    <col min="15879" max="15879" width="14.28515625" style="418" customWidth="1"/>
    <col min="15880" max="15880" width="9.140625" style="418"/>
    <col min="15881" max="15882" width="13.140625" style="418" bestFit="1" customWidth="1"/>
    <col min="15883" max="16129" width="9.140625" style="418"/>
    <col min="16130" max="16130" width="18.42578125" style="418" customWidth="1"/>
    <col min="16131" max="16131" width="48.85546875" style="418" customWidth="1"/>
    <col min="16132" max="16132" width="13.7109375" style="418" customWidth="1"/>
    <col min="16133" max="16133" width="15.85546875" style="418" customWidth="1"/>
    <col min="16134" max="16134" width="13.7109375" style="418" customWidth="1"/>
    <col min="16135" max="16135" width="14.28515625" style="418" customWidth="1"/>
    <col min="16136" max="16136" width="9.140625" style="418"/>
    <col min="16137" max="16138" width="13.140625" style="418" bestFit="1" customWidth="1"/>
    <col min="16139" max="16384" width="9.140625" style="418"/>
  </cols>
  <sheetData>
    <row r="3" spans="2:10" ht="13.5" thickBot="1"/>
    <row r="4" spans="2:10" s="424" customFormat="1" ht="24" customHeight="1" thickBot="1">
      <c r="B4" s="419" t="s">
        <v>3</v>
      </c>
      <c r="C4" s="420" t="s">
        <v>26277</v>
      </c>
      <c r="D4" s="421" t="s">
        <v>22648</v>
      </c>
      <c r="E4" s="421" t="s">
        <v>26278</v>
      </c>
      <c r="F4" s="422"/>
      <c r="G4" s="423" t="s">
        <v>26279</v>
      </c>
    </row>
    <row r="5" spans="2:10" s="424" customFormat="1" ht="5.25" customHeight="1" thickBot="1">
      <c r="B5" s="849"/>
      <c r="C5" s="850"/>
      <c r="D5" s="850"/>
      <c r="E5" s="850"/>
      <c r="F5" s="850"/>
      <c r="G5" s="851"/>
    </row>
    <row r="6" spans="2:10" s="424" customFormat="1" ht="15" customHeight="1">
      <c r="B6" s="425" t="s">
        <v>57103</v>
      </c>
      <c r="C6" s="426" t="s">
        <v>57104</v>
      </c>
      <c r="D6" s="427" t="s">
        <v>5</v>
      </c>
      <c r="E6" s="428">
        <v>44652</v>
      </c>
      <c r="F6" s="852">
        <f>MEDIAN(G8:G11)</f>
        <v>236.55</v>
      </c>
      <c r="G6" s="853">
        <v>148145.53</v>
      </c>
    </row>
    <row r="7" spans="2:10" s="424" customFormat="1" ht="15" customHeight="1">
      <c r="B7" s="429" t="s">
        <v>26280</v>
      </c>
      <c r="C7" s="430" t="s">
        <v>26281</v>
      </c>
      <c r="D7" s="430" t="s">
        <v>26282</v>
      </c>
      <c r="E7" s="430" t="s">
        <v>26283</v>
      </c>
      <c r="F7" s="431" t="s">
        <v>26284</v>
      </c>
      <c r="G7" s="432" t="s">
        <v>26285</v>
      </c>
    </row>
    <row r="8" spans="2:10" s="424" customFormat="1" ht="24" customHeight="1">
      <c r="B8" s="433" t="s">
        <v>55620</v>
      </c>
      <c r="C8" s="433" t="s">
        <v>55621</v>
      </c>
      <c r="D8" s="434" t="s">
        <v>55622</v>
      </c>
      <c r="E8" s="433" t="s">
        <v>55623</v>
      </c>
      <c r="F8" s="435">
        <v>44720</v>
      </c>
      <c r="G8" s="436">
        <v>236.55</v>
      </c>
      <c r="I8" s="437"/>
      <c r="J8" s="437"/>
    </row>
    <row r="9" spans="2:10" s="424" customFormat="1" ht="24" customHeight="1">
      <c r="B9" s="433" t="s">
        <v>73375</v>
      </c>
      <c r="C9" s="438" t="s">
        <v>73376</v>
      </c>
      <c r="D9" s="439" t="s">
        <v>73377</v>
      </c>
      <c r="E9" s="440"/>
      <c r="F9" s="435">
        <v>44720</v>
      </c>
      <c r="G9" s="441">
        <v>373.79</v>
      </c>
      <c r="I9" s="437"/>
      <c r="J9" s="437"/>
    </row>
    <row r="10" spans="2:10" s="424" customFormat="1" ht="24" customHeight="1">
      <c r="B10" s="442" t="s">
        <v>55625</v>
      </c>
      <c r="C10" s="439" t="s">
        <v>55624</v>
      </c>
      <c r="D10" s="439" t="s">
        <v>55626</v>
      </c>
      <c r="E10" s="440" t="s">
        <v>26286</v>
      </c>
      <c r="F10" s="435">
        <v>44720</v>
      </c>
      <c r="G10" s="441">
        <v>229.9</v>
      </c>
      <c r="I10" s="437"/>
      <c r="J10" s="437"/>
    </row>
    <row r="11" spans="2:10" s="424" customFormat="1" ht="24" customHeight="1" thickBot="1">
      <c r="B11" s="443"/>
      <c r="C11" s="444"/>
      <c r="D11" s="445"/>
      <c r="E11" s="446"/>
      <c r="F11" s="447"/>
      <c r="G11" s="448"/>
      <c r="I11" s="437"/>
      <c r="J11" s="437"/>
    </row>
    <row r="12" spans="2:10" ht="13.5" thickBot="1"/>
    <row r="13" spans="2:10" s="424" customFormat="1" ht="24" customHeight="1" thickBot="1">
      <c r="B13" s="419" t="s">
        <v>3</v>
      </c>
      <c r="C13" s="420" t="s">
        <v>26277</v>
      </c>
      <c r="D13" s="421" t="s">
        <v>22648</v>
      </c>
      <c r="E13" s="421" t="s">
        <v>26278</v>
      </c>
      <c r="F13" s="422"/>
      <c r="G13" s="423" t="s">
        <v>26279</v>
      </c>
    </row>
    <row r="14" spans="2:10" s="424" customFormat="1" ht="5.25" customHeight="1" thickBot="1">
      <c r="B14" s="849"/>
      <c r="C14" s="850"/>
      <c r="D14" s="850"/>
      <c r="E14" s="850"/>
      <c r="F14" s="850"/>
      <c r="G14" s="851"/>
    </row>
    <row r="15" spans="2:10" s="424" customFormat="1" ht="25.5">
      <c r="B15" s="425" t="s">
        <v>57105</v>
      </c>
      <c r="C15" s="426" t="s">
        <v>57106</v>
      </c>
      <c r="D15" s="427" t="s">
        <v>5</v>
      </c>
      <c r="E15" s="428">
        <v>44652</v>
      </c>
      <c r="F15" s="852">
        <f>MEDIAN(G17:G20)</f>
        <v>1413.9</v>
      </c>
      <c r="G15" s="853">
        <v>148145.53</v>
      </c>
    </row>
    <row r="16" spans="2:10" s="424" customFormat="1" ht="15" customHeight="1">
      <c r="B16" s="429" t="s">
        <v>26280</v>
      </c>
      <c r="C16" s="430" t="s">
        <v>26281</v>
      </c>
      <c r="D16" s="430" t="s">
        <v>26282</v>
      </c>
      <c r="E16" s="430" t="s">
        <v>26283</v>
      </c>
      <c r="F16" s="431" t="s">
        <v>26284</v>
      </c>
      <c r="G16" s="432" t="s">
        <v>26285</v>
      </c>
    </row>
    <row r="17" spans="2:10" s="424" customFormat="1" ht="24" customHeight="1">
      <c r="B17" s="433" t="s">
        <v>55625</v>
      </c>
      <c r="C17" s="433" t="s">
        <v>57107</v>
      </c>
      <c r="D17" s="434" t="s">
        <v>55626</v>
      </c>
      <c r="E17" s="440" t="s">
        <v>26286</v>
      </c>
      <c r="F17" s="435">
        <v>44720</v>
      </c>
      <c r="G17" s="436">
        <v>1413.9</v>
      </c>
      <c r="I17" s="437"/>
      <c r="J17" s="437"/>
    </row>
    <row r="18" spans="2:10" s="424" customFormat="1" ht="24" customHeight="1">
      <c r="B18" s="513" t="s">
        <v>57108</v>
      </c>
      <c r="C18" s="438" t="s">
        <v>57109</v>
      </c>
      <c r="D18" s="439" t="s">
        <v>57110</v>
      </c>
      <c r="E18" s="440" t="s">
        <v>55623</v>
      </c>
      <c r="F18" s="435">
        <v>44720</v>
      </c>
      <c r="G18" s="441">
        <v>1332.71</v>
      </c>
      <c r="I18" s="437"/>
      <c r="J18" s="437"/>
    </row>
    <row r="19" spans="2:10" s="424" customFormat="1" ht="24" customHeight="1">
      <c r="B19" s="442" t="s">
        <v>57111</v>
      </c>
      <c r="C19" s="439" t="s">
        <v>57112</v>
      </c>
      <c r="D19" s="439" t="s">
        <v>57113</v>
      </c>
      <c r="E19" s="440" t="s">
        <v>57114</v>
      </c>
      <c r="F19" s="435">
        <v>44720</v>
      </c>
      <c r="G19" s="441">
        <v>1791.25</v>
      </c>
      <c r="I19" s="437"/>
      <c r="J19" s="437"/>
    </row>
    <row r="20" spans="2:10" s="424" customFormat="1" ht="24" customHeight="1" thickBot="1">
      <c r="B20" s="443"/>
      <c r="C20" s="444"/>
      <c r="D20" s="445"/>
      <c r="E20" s="446"/>
      <c r="F20" s="447"/>
      <c r="G20" s="448"/>
      <c r="I20" s="437"/>
      <c r="J20" s="437"/>
    </row>
  </sheetData>
  <mergeCells count="4">
    <mergeCell ref="B5:G5"/>
    <mergeCell ref="F6:G6"/>
    <mergeCell ref="B14:G14"/>
    <mergeCell ref="F15:G15"/>
  </mergeCells>
  <printOptions horizontalCentered="1"/>
  <pageMargins left="0.51181102362204722" right="0.51181102362204722" top="0.78740157480314965" bottom="0.78740157480314965"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2432"/>
  <sheetViews>
    <sheetView topLeftCell="A8424" workbookViewId="0">
      <selection activeCell="A8437" sqref="A8437"/>
    </sheetView>
  </sheetViews>
  <sheetFormatPr defaultColWidth="11.5703125" defaultRowHeight="12.75"/>
  <cols>
    <col min="1" max="1" width="13" style="519" customWidth="1"/>
    <col min="2" max="2" width="149.42578125" style="519" customWidth="1"/>
    <col min="3" max="3" width="68" style="519" hidden="1" customWidth="1"/>
    <col min="4" max="4" width="68.28515625" style="519" hidden="1" customWidth="1"/>
    <col min="5" max="5" width="67.28515625" style="519" hidden="1" customWidth="1"/>
    <col min="6" max="6" width="65" style="519" hidden="1" customWidth="1"/>
    <col min="7" max="7" width="69.5703125" style="519" hidden="1" customWidth="1"/>
    <col min="8" max="8" width="69.140625" style="519" hidden="1" customWidth="1"/>
    <col min="9" max="9" width="7.7109375" style="519" customWidth="1"/>
    <col min="10" max="10" width="11.5703125" style="519"/>
    <col min="11" max="256" width="11.5703125" style="77"/>
    <col min="257" max="257" width="13" style="77" customWidth="1"/>
    <col min="258" max="258" width="85.42578125" style="77" customWidth="1"/>
    <col min="259" max="264" width="0" style="77" hidden="1" customWidth="1"/>
    <col min="265" max="265" width="7.7109375" style="77" customWidth="1"/>
    <col min="266" max="512" width="11.5703125" style="77"/>
    <col min="513" max="513" width="13" style="77" customWidth="1"/>
    <col min="514" max="514" width="85.42578125" style="77" customWidth="1"/>
    <col min="515" max="520" width="0" style="77" hidden="1" customWidth="1"/>
    <col min="521" max="521" width="7.7109375" style="77" customWidth="1"/>
    <col min="522" max="768" width="11.5703125" style="77"/>
    <col min="769" max="769" width="13" style="77" customWidth="1"/>
    <col min="770" max="770" width="85.42578125" style="77" customWidth="1"/>
    <col min="771" max="776" width="0" style="77" hidden="1" customWidth="1"/>
    <col min="777" max="777" width="7.7109375" style="77" customWidth="1"/>
    <col min="778" max="1024" width="11.5703125" style="77"/>
    <col min="1025" max="1025" width="13" style="77" customWidth="1"/>
    <col min="1026" max="1026" width="85.42578125" style="77" customWidth="1"/>
    <col min="1027" max="1032" width="0" style="77" hidden="1" customWidth="1"/>
    <col min="1033" max="1033" width="7.7109375" style="77" customWidth="1"/>
    <col min="1034" max="1280" width="11.5703125" style="77"/>
    <col min="1281" max="1281" width="13" style="77" customWidth="1"/>
    <col min="1282" max="1282" width="85.42578125" style="77" customWidth="1"/>
    <col min="1283" max="1288" width="0" style="77" hidden="1" customWidth="1"/>
    <col min="1289" max="1289" width="7.7109375" style="77" customWidth="1"/>
    <col min="1290" max="1536" width="11.5703125" style="77"/>
    <col min="1537" max="1537" width="13" style="77" customWidth="1"/>
    <col min="1538" max="1538" width="85.42578125" style="77" customWidth="1"/>
    <col min="1539" max="1544" width="0" style="77" hidden="1" customWidth="1"/>
    <col min="1545" max="1545" width="7.7109375" style="77" customWidth="1"/>
    <col min="1546" max="1792" width="11.5703125" style="77"/>
    <col min="1793" max="1793" width="13" style="77" customWidth="1"/>
    <col min="1794" max="1794" width="85.42578125" style="77" customWidth="1"/>
    <col min="1795" max="1800" width="0" style="77" hidden="1" customWidth="1"/>
    <col min="1801" max="1801" width="7.7109375" style="77" customWidth="1"/>
    <col min="1802" max="2048" width="11.5703125" style="77"/>
    <col min="2049" max="2049" width="13" style="77" customWidth="1"/>
    <col min="2050" max="2050" width="85.42578125" style="77" customWidth="1"/>
    <col min="2051" max="2056" width="0" style="77" hidden="1" customWidth="1"/>
    <col min="2057" max="2057" width="7.7109375" style="77" customWidth="1"/>
    <col min="2058" max="2304" width="11.5703125" style="77"/>
    <col min="2305" max="2305" width="13" style="77" customWidth="1"/>
    <col min="2306" max="2306" width="85.42578125" style="77" customWidth="1"/>
    <col min="2307" max="2312" width="0" style="77" hidden="1" customWidth="1"/>
    <col min="2313" max="2313" width="7.7109375" style="77" customWidth="1"/>
    <col min="2314" max="2560" width="11.5703125" style="77"/>
    <col min="2561" max="2561" width="13" style="77" customWidth="1"/>
    <col min="2562" max="2562" width="85.42578125" style="77" customWidth="1"/>
    <col min="2563" max="2568" width="0" style="77" hidden="1" customWidth="1"/>
    <col min="2569" max="2569" width="7.7109375" style="77" customWidth="1"/>
    <col min="2570" max="2816" width="11.5703125" style="77"/>
    <col min="2817" max="2817" width="13" style="77" customWidth="1"/>
    <col min="2818" max="2818" width="85.42578125" style="77" customWidth="1"/>
    <col min="2819" max="2824" width="0" style="77" hidden="1" customWidth="1"/>
    <col min="2825" max="2825" width="7.7109375" style="77" customWidth="1"/>
    <col min="2826" max="3072" width="11.5703125" style="77"/>
    <col min="3073" max="3073" width="13" style="77" customWidth="1"/>
    <col min="3074" max="3074" width="85.42578125" style="77" customWidth="1"/>
    <col min="3075" max="3080" width="0" style="77" hidden="1" customWidth="1"/>
    <col min="3081" max="3081" width="7.7109375" style="77" customWidth="1"/>
    <col min="3082" max="3328" width="11.5703125" style="77"/>
    <col min="3329" max="3329" width="13" style="77" customWidth="1"/>
    <col min="3330" max="3330" width="85.42578125" style="77" customWidth="1"/>
    <col min="3331" max="3336" width="0" style="77" hidden="1" customWidth="1"/>
    <col min="3337" max="3337" width="7.7109375" style="77" customWidth="1"/>
    <col min="3338" max="3584" width="11.5703125" style="77"/>
    <col min="3585" max="3585" width="13" style="77" customWidth="1"/>
    <col min="3586" max="3586" width="85.42578125" style="77" customWidth="1"/>
    <col min="3587" max="3592" width="0" style="77" hidden="1" customWidth="1"/>
    <col min="3593" max="3593" width="7.7109375" style="77" customWidth="1"/>
    <col min="3594" max="3840" width="11.5703125" style="77"/>
    <col min="3841" max="3841" width="13" style="77" customWidth="1"/>
    <col min="3842" max="3842" width="85.42578125" style="77" customWidth="1"/>
    <col min="3843" max="3848" width="0" style="77" hidden="1" customWidth="1"/>
    <col min="3849" max="3849" width="7.7109375" style="77" customWidth="1"/>
    <col min="3850" max="4096" width="11.5703125" style="77"/>
    <col min="4097" max="4097" width="13" style="77" customWidth="1"/>
    <col min="4098" max="4098" width="85.42578125" style="77" customWidth="1"/>
    <col min="4099" max="4104" width="0" style="77" hidden="1" customWidth="1"/>
    <col min="4105" max="4105" width="7.7109375" style="77" customWidth="1"/>
    <col min="4106" max="4352" width="11.5703125" style="77"/>
    <col min="4353" max="4353" width="13" style="77" customWidth="1"/>
    <col min="4354" max="4354" width="85.42578125" style="77" customWidth="1"/>
    <col min="4355" max="4360" width="0" style="77" hidden="1" customWidth="1"/>
    <col min="4361" max="4361" width="7.7109375" style="77" customWidth="1"/>
    <col min="4362" max="4608" width="11.5703125" style="77"/>
    <col min="4609" max="4609" width="13" style="77" customWidth="1"/>
    <col min="4610" max="4610" width="85.42578125" style="77" customWidth="1"/>
    <col min="4611" max="4616" width="0" style="77" hidden="1" customWidth="1"/>
    <col min="4617" max="4617" width="7.7109375" style="77" customWidth="1"/>
    <col min="4618" max="4864" width="11.5703125" style="77"/>
    <col min="4865" max="4865" width="13" style="77" customWidth="1"/>
    <col min="4866" max="4866" width="85.42578125" style="77" customWidth="1"/>
    <col min="4867" max="4872" width="0" style="77" hidden="1" customWidth="1"/>
    <col min="4873" max="4873" width="7.7109375" style="77" customWidth="1"/>
    <col min="4874" max="5120" width="11.5703125" style="77"/>
    <col min="5121" max="5121" width="13" style="77" customWidth="1"/>
    <col min="5122" max="5122" width="85.42578125" style="77" customWidth="1"/>
    <col min="5123" max="5128" width="0" style="77" hidden="1" customWidth="1"/>
    <col min="5129" max="5129" width="7.7109375" style="77" customWidth="1"/>
    <col min="5130" max="5376" width="11.5703125" style="77"/>
    <col min="5377" max="5377" width="13" style="77" customWidth="1"/>
    <col min="5378" max="5378" width="85.42578125" style="77" customWidth="1"/>
    <col min="5379" max="5384" width="0" style="77" hidden="1" customWidth="1"/>
    <col min="5385" max="5385" width="7.7109375" style="77" customWidth="1"/>
    <col min="5386" max="5632" width="11.5703125" style="77"/>
    <col min="5633" max="5633" width="13" style="77" customWidth="1"/>
    <col min="5634" max="5634" width="85.42578125" style="77" customWidth="1"/>
    <col min="5635" max="5640" width="0" style="77" hidden="1" customWidth="1"/>
    <col min="5641" max="5641" width="7.7109375" style="77" customWidth="1"/>
    <col min="5642" max="5888" width="11.5703125" style="77"/>
    <col min="5889" max="5889" width="13" style="77" customWidth="1"/>
    <col min="5890" max="5890" width="85.42578125" style="77" customWidth="1"/>
    <col min="5891" max="5896" width="0" style="77" hidden="1" customWidth="1"/>
    <col min="5897" max="5897" width="7.7109375" style="77" customWidth="1"/>
    <col min="5898" max="6144" width="11.5703125" style="77"/>
    <col min="6145" max="6145" width="13" style="77" customWidth="1"/>
    <col min="6146" max="6146" width="85.42578125" style="77" customWidth="1"/>
    <col min="6147" max="6152" width="0" style="77" hidden="1" customWidth="1"/>
    <col min="6153" max="6153" width="7.7109375" style="77" customWidth="1"/>
    <col min="6154" max="6400" width="11.5703125" style="77"/>
    <col min="6401" max="6401" width="13" style="77" customWidth="1"/>
    <col min="6402" max="6402" width="85.42578125" style="77" customWidth="1"/>
    <col min="6403" max="6408" width="0" style="77" hidden="1" customWidth="1"/>
    <col min="6409" max="6409" width="7.7109375" style="77" customWidth="1"/>
    <col min="6410" max="6656" width="11.5703125" style="77"/>
    <col min="6657" max="6657" width="13" style="77" customWidth="1"/>
    <col min="6658" max="6658" width="85.42578125" style="77" customWidth="1"/>
    <col min="6659" max="6664" width="0" style="77" hidden="1" customWidth="1"/>
    <col min="6665" max="6665" width="7.7109375" style="77" customWidth="1"/>
    <col min="6666" max="6912" width="11.5703125" style="77"/>
    <col min="6913" max="6913" width="13" style="77" customWidth="1"/>
    <col min="6914" max="6914" width="85.42578125" style="77" customWidth="1"/>
    <col min="6915" max="6920" width="0" style="77" hidden="1" customWidth="1"/>
    <col min="6921" max="6921" width="7.7109375" style="77" customWidth="1"/>
    <col min="6922" max="7168" width="11.5703125" style="77"/>
    <col min="7169" max="7169" width="13" style="77" customWidth="1"/>
    <col min="7170" max="7170" width="85.42578125" style="77" customWidth="1"/>
    <col min="7171" max="7176" width="0" style="77" hidden="1" customWidth="1"/>
    <col min="7177" max="7177" width="7.7109375" style="77" customWidth="1"/>
    <col min="7178" max="7424" width="11.5703125" style="77"/>
    <col min="7425" max="7425" width="13" style="77" customWidth="1"/>
    <col min="7426" max="7426" width="85.42578125" style="77" customWidth="1"/>
    <col min="7427" max="7432" width="0" style="77" hidden="1" customWidth="1"/>
    <col min="7433" max="7433" width="7.7109375" style="77" customWidth="1"/>
    <col min="7434" max="7680" width="11.5703125" style="77"/>
    <col min="7681" max="7681" width="13" style="77" customWidth="1"/>
    <col min="7682" max="7682" width="85.42578125" style="77" customWidth="1"/>
    <col min="7683" max="7688" width="0" style="77" hidden="1" customWidth="1"/>
    <col min="7689" max="7689" width="7.7109375" style="77" customWidth="1"/>
    <col min="7690" max="7936" width="11.5703125" style="77"/>
    <col min="7937" max="7937" width="13" style="77" customWidth="1"/>
    <col min="7938" max="7938" width="85.42578125" style="77" customWidth="1"/>
    <col min="7939" max="7944" width="0" style="77" hidden="1" customWidth="1"/>
    <col min="7945" max="7945" width="7.7109375" style="77" customWidth="1"/>
    <col min="7946" max="8192" width="11.5703125" style="77"/>
    <col min="8193" max="8193" width="13" style="77" customWidth="1"/>
    <col min="8194" max="8194" width="85.42578125" style="77" customWidth="1"/>
    <col min="8195" max="8200" width="0" style="77" hidden="1" customWidth="1"/>
    <col min="8201" max="8201" width="7.7109375" style="77" customWidth="1"/>
    <col min="8202" max="8448" width="11.5703125" style="77"/>
    <col min="8449" max="8449" width="13" style="77" customWidth="1"/>
    <col min="8450" max="8450" width="85.42578125" style="77" customWidth="1"/>
    <col min="8451" max="8456" width="0" style="77" hidden="1" customWidth="1"/>
    <col min="8457" max="8457" width="7.7109375" style="77" customWidth="1"/>
    <col min="8458" max="8704" width="11.5703125" style="77"/>
    <col min="8705" max="8705" width="13" style="77" customWidth="1"/>
    <col min="8706" max="8706" width="85.42578125" style="77" customWidth="1"/>
    <col min="8707" max="8712" width="0" style="77" hidden="1" customWidth="1"/>
    <col min="8713" max="8713" width="7.7109375" style="77" customWidth="1"/>
    <col min="8714" max="8960" width="11.5703125" style="77"/>
    <col min="8961" max="8961" width="13" style="77" customWidth="1"/>
    <col min="8962" max="8962" width="85.42578125" style="77" customWidth="1"/>
    <col min="8963" max="8968" width="0" style="77" hidden="1" customWidth="1"/>
    <col min="8969" max="8969" width="7.7109375" style="77" customWidth="1"/>
    <col min="8970" max="9216" width="11.5703125" style="77"/>
    <col min="9217" max="9217" width="13" style="77" customWidth="1"/>
    <col min="9218" max="9218" width="85.42578125" style="77" customWidth="1"/>
    <col min="9219" max="9224" width="0" style="77" hidden="1" customWidth="1"/>
    <col min="9225" max="9225" width="7.7109375" style="77" customWidth="1"/>
    <col min="9226" max="9472" width="11.5703125" style="77"/>
    <col min="9473" max="9473" width="13" style="77" customWidth="1"/>
    <col min="9474" max="9474" width="85.42578125" style="77" customWidth="1"/>
    <col min="9475" max="9480" width="0" style="77" hidden="1" customWidth="1"/>
    <col min="9481" max="9481" width="7.7109375" style="77" customWidth="1"/>
    <col min="9482" max="9728" width="11.5703125" style="77"/>
    <col min="9729" max="9729" width="13" style="77" customWidth="1"/>
    <col min="9730" max="9730" width="85.42578125" style="77" customWidth="1"/>
    <col min="9731" max="9736" width="0" style="77" hidden="1" customWidth="1"/>
    <col min="9737" max="9737" width="7.7109375" style="77" customWidth="1"/>
    <col min="9738" max="9984" width="11.5703125" style="77"/>
    <col min="9985" max="9985" width="13" style="77" customWidth="1"/>
    <col min="9986" max="9986" width="85.42578125" style="77" customWidth="1"/>
    <col min="9987" max="9992" width="0" style="77" hidden="1" customWidth="1"/>
    <col min="9993" max="9993" width="7.7109375" style="77" customWidth="1"/>
    <col min="9994" max="10240" width="11.5703125" style="77"/>
    <col min="10241" max="10241" width="13" style="77" customWidth="1"/>
    <col min="10242" max="10242" width="85.42578125" style="77" customWidth="1"/>
    <col min="10243" max="10248" width="0" style="77" hidden="1" customWidth="1"/>
    <col min="10249" max="10249" width="7.7109375" style="77" customWidth="1"/>
    <col min="10250" max="10496" width="11.5703125" style="77"/>
    <col min="10497" max="10497" width="13" style="77" customWidth="1"/>
    <col min="10498" max="10498" width="85.42578125" style="77" customWidth="1"/>
    <col min="10499" max="10504" width="0" style="77" hidden="1" customWidth="1"/>
    <col min="10505" max="10505" width="7.7109375" style="77" customWidth="1"/>
    <col min="10506" max="10752" width="11.5703125" style="77"/>
    <col min="10753" max="10753" width="13" style="77" customWidth="1"/>
    <col min="10754" max="10754" width="85.42578125" style="77" customWidth="1"/>
    <col min="10755" max="10760" width="0" style="77" hidden="1" customWidth="1"/>
    <col min="10761" max="10761" width="7.7109375" style="77" customWidth="1"/>
    <col min="10762" max="11008" width="11.5703125" style="77"/>
    <col min="11009" max="11009" width="13" style="77" customWidth="1"/>
    <col min="11010" max="11010" width="85.42578125" style="77" customWidth="1"/>
    <col min="11011" max="11016" width="0" style="77" hidden="1" customWidth="1"/>
    <col min="11017" max="11017" width="7.7109375" style="77" customWidth="1"/>
    <col min="11018" max="11264" width="11.5703125" style="77"/>
    <col min="11265" max="11265" width="13" style="77" customWidth="1"/>
    <col min="11266" max="11266" width="85.42578125" style="77" customWidth="1"/>
    <col min="11267" max="11272" width="0" style="77" hidden="1" customWidth="1"/>
    <col min="11273" max="11273" width="7.7109375" style="77" customWidth="1"/>
    <col min="11274" max="11520" width="11.5703125" style="77"/>
    <col min="11521" max="11521" width="13" style="77" customWidth="1"/>
    <col min="11522" max="11522" width="85.42578125" style="77" customWidth="1"/>
    <col min="11523" max="11528" width="0" style="77" hidden="1" customWidth="1"/>
    <col min="11529" max="11529" width="7.7109375" style="77" customWidth="1"/>
    <col min="11530" max="11776" width="11.5703125" style="77"/>
    <col min="11777" max="11777" width="13" style="77" customWidth="1"/>
    <col min="11778" max="11778" width="85.42578125" style="77" customWidth="1"/>
    <col min="11779" max="11784" width="0" style="77" hidden="1" customWidth="1"/>
    <col min="11785" max="11785" width="7.7109375" style="77" customWidth="1"/>
    <col min="11786" max="12032" width="11.5703125" style="77"/>
    <col min="12033" max="12033" width="13" style="77" customWidth="1"/>
    <col min="12034" max="12034" width="85.42578125" style="77" customWidth="1"/>
    <col min="12035" max="12040" width="0" style="77" hidden="1" customWidth="1"/>
    <col min="12041" max="12041" width="7.7109375" style="77" customWidth="1"/>
    <col min="12042" max="12288" width="11.5703125" style="77"/>
    <col min="12289" max="12289" width="13" style="77" customWidth="1"/>
    <col min="12290" max="12290" width="85.42578125" style="77" customWidth="1"/>
    <col min="12291" max="12296" width="0" style="77" hidden="1" customWidth="1"/>
    <col min="12297" max="12297" width="7.7109375" style="77" customWidth="1"/>
    <col min="12298" max="12544" width="11.5703125" style="77"/>
    <col min="12545" max="12545" width="13" style="77" customWidth="1"/>
    <col min="12546" max="12546" width="85.42578125" style="77" customWidth="1"/>
    <col min="12547" max="12552" width="0" style="77" hidden="1" customWidth="1"/>
    <col min="12553" max="12553" width="7.7109375" style="77" customWidth="1"/>
    <col min="12554" max="12800" width="11.5703125" style="77"/>
    <col min="12801" max="12801" width="13" style="77" customWidth="1"/>
    <col min="12802" max="12802" width="85.42578125" style="77" customWidth="1"/>
    <col min="12803" max="12808" width="0" style="77" hidden="1" customWidth="1"/>
    <col min="12809" max="12809" width="7.7109375" style="77" customWidth="1"/>
    <col min="12810" max="13056" width="11.5703125" style="77"/>
    <col min="13057" max="13057" width="13" style="77" customWidth="1"/>
    <col min="13058" max="13058" width="85.42578125" style="77" customWidth="1"/>
    <col min="13059" max="13064" width="0" style="77" hidden="1" customWidth="1"/>
    <col min="13065" max="13065" width="7.7109375" style="77" customWidth="1"/>
    <col min="13066" max="13312" width="11.5703125" style="77"/>
    <col min="13313" max="13313" width="13" style="77" customWidth="1"/>
    <col min="13314" max="13314" width="85.42578125" style="77" customWidth="1"/>
    <col min="13315" max="13320" width="0" style="77" hidden="1" customWidth="1"/>
    <col min="13321" max="13321" width="7.7109375" style="77" customWidth="1"/>
    <col min="13322" max="13568" width="11.5703125" style="77"/>
    <col min="13569" max="13569" width="13" style="77" customWidth="1"/>
    <col min="13570" max="13570" width="85.42578125" style="77" customWidth="1"/>
    <col min="13571" max="13576" width="0" style="77" hidden="1" customWidth="1"/>
    <col min="13577" max="13577" width="7.7109375" style="77" customWidth="1"/>
    <col min="13578" max="13824" width="11.5703125" style="77"/>
    <col min="13825" max="13825" width="13" style="77" customWidth="1"/>
    <col min="13826" max="13826" width="85.42578125" style="77" customWidth="1"/>
    <col min="13827" max="13832" width="0" style="77" hidden="1" customWidth="1"/>
    <col min="13833" max="13833" width="7.7109375" style="77" customWidth="1"/>
    <col min="13834" max="14080" width="11.5703125" style="77"/>
    <col min="14081" max="14081" width="13" style="77" customWidth="1"/>
    <col min="14082" max="14082" width="85.42578125" style="77" customWidth="1"/>
    <col min="14083" max="14088" width="0" style="77" hidden="1" customWidth="1"/>
    <col min="14089" max="14089" width="7.7109375" style="77" customWidth="1"/>
    <col min="14090" max="14336" width="11.5703125" style="77"/>
    <col min="14337" max="14337" width="13" style="77" customWidth="1"/>
    <col min="14338" max="14338" width="85.42578125" style="77" customWidth="1"/>
    <col min="14339" max="14344" width="0" style="77" hidden="1" customWidth="1"/>
    <col min="14345" max="14345" width="7.7109375" style="77" customWidth="1"/>
    <col min="14346" max="14592" width="11.5703125" style="77"/>
    <col min="14593" max="14593" width="13" style="77" customWidth="1"/>
    <col min="14594" max="14594" width="85.42578125" style="77" customWidth="1"/>
    <col min="14595" max="14600" width="0" style="77" hidden="1" customWidth="1"/>
    <col min="14601" max="14601" width="7.7109375" style="77" customWidth="1"/>
    <col min="14602" max="14848" width="11.5703125" style="77"/>
    <col min="14849" max="14849" width="13" style="77" customWidth="1"/>
    <col min="14850" max="14850" width="85.42578125" style="77" customWidth="1"/>
    <col min="14851" max="14856" width="0" style="77" hidden="1" customWidth="1"/>
    <col min="14857" max="14857" width="7.7109375" style="77" customWidth="1"/>
    <col min="14858" max="15104" width="11.5703125" style="77"/>
    <col min="15105" max="15105" width="13" style="77" customWidth="1"/>
    <col min="15106" max="15106" width="85.42578125" style="77" customWidth="1"/>
    <col min="15107" max="15112" width="0" style="77" hidden="1" customWidth="1"/>
    <col min="15113" max="15113" width="7.7109375" style="77" customWidth="1"/>
    <col min="15114" max="15360" width="11.5703125" style="77"/>
    <col min="15361" max="15361" width="13" style="77" customWidth="1"/>
    <col min="15362" max="15362" width="85.42578125" style="77" customWidth="1"/>
    <col min="15363" max="15368" width="0" style="77" hidden="1" customWidth="1"/>
    <col min="15369" max="15369" width="7.7109375" style="77" customWidth="1"/>
    <col min="15370" max="15616" width="11.5703125" style="77"/>
    <col min="15617" max="15617" width="13" style="77" customWidth="1"/>
    <col min="15618" max="15618" width="85.42578125" style="77" customWidth="1"/>
    <col min="15619" max="15624" width="0" style="77" hidden="1" customWidth="1"/>
    <col min="15625" max="15625" width="7.7109375" style="77" customWidth="1"/>
    <col min="15626" max="15872" width="11.5703125" style="77"/>
    <col min="15873" max="15873" width="13" style="77" customWidth="1"/>
    <col min="15874" max="15874" width="85.42578125" style="77" customWidth="1"/>
    <col min="15875" max="15880" width="0" style="77" hidden="1" customWidth="1"/>
    <col min="15881" max="15881" width="7.7109375" style="77" customWidth="1"/>
    <col min="15882" max="16128" width="11.5703125" style="77"/>
    <col min="16129" max="16129" width="13" style="77" customWidth="1"/>
    <col min="16130" max="16130" width="85.42578125" style="77" customWidth="1"/>
    <col min="16131" max="16136" width="0" style="77" hidden="1" customWidth="1"/>
    <col min="16137" max="16137" width="7.7109375" style="77" customWidth="1"/>
    <col min="16138" max="16384" width="11.5703125" style="77"/>
  </cols>
  <sheetData>
    <row r="2" spans="1:14">
      <c r="A2" s="645" t="s">
        <v>57163</v>
      </c>
      <c r="B2" s="645"/>
      <c r="C2" s="645"/>
      <c r="D2" s="646"/>
      <c r="K2" s="459"/>
      <c r="L2" s="459"/>
      <c r="M2" s="459"/>
      <c r="N2" s="460"/>
    </row>
    <row r="3" spans="1:14">
      <c r="A3" s="645"/>
      <c r="B3" s="645"/>
      <c r="C3" s="645"/>
      <c r="D3" s="646"/>
    </row>
    <row r="4" spans="1:14">
      <c r="A4" s="645"/>
      <c r="B4" s="647" t="s">
        <v>71644</v>
      </c>
      <c r="C4" s="645"/>
      <c r="D4" s="646"/>
    </row>
    <row r="5" spans="1:14">
      <c r="A5" s="645"/>
      <c r="B5" s="645"/>
      <c r="C5" s="645"/>
      <c r="D5" s="646"/>
    </row>
    <row r="6" spans="1:14">
      <c r="A6" s="648" t="s">
        <v>71645</v>
      </c>
      <c r="B6" s="647" t="s">
        <v>56147</v>
      </c>
      <c r="C6" s="648" t="s">
        <v>22648</v>
      </c>
      <c r="D6" s="649" t="s">
        <v>71646</v>
      </c>
      <c r="I6" s="648" t="s">
        <v>22648</v>
      </c>
      <c r="J6" s="649" t="s">
        <v>71646</v>
      </c>
    </row>
    <row r="7" spans="1:14">
      <c r="A7" s="519" t="s">
        <v>86</v>
      </c>
      <c r="B7" s="519" t="str">
        <f>C7&amp;D7&amp;E7&amp;F7&amp;G7&amp;H7</f>
        <v>LIMITE DE PLASTICIDADE</v>
      </c>
      <c r="C7" s="519" t="s">
        <v>87</v>
      </c>
      <c r="I7" s="519" t="s">
        <v>5</v>
      </c>
      <c r="J7" s="650">
        <v>174.48</v>
      </c>
    </row>
    <row r="8" spans="1:14">
      <c r="A8" s="519" t="s">
        <v>88</v>
      </c>
      <c r="B8" s="519" t="str">
        <f t="shared" ref="B8:B71" si="0">C8&amp;D8&amp;E8&amp;F8&amp;G8&amp;H8</f>
        <v>LIMITE DE PLASTICIDADE</v>
      </c>
      <c r="C8" s="519" t="s">
        <v>87</v>
      </c>
      <c r="I8" s="519" t="s">
        <v>5</v>
      </c>
      <c r="J8" s="650">
        <v>160.66</v>
      </c>
    </row>
    <row r="9" spans="1:14">
      <c r="A9" s="519" t="s">
        <v>89</v>
      </c>
      <c r="B9" s="519" t="str">
        <f t="shared" si="0"/>
        <v>LIMITE DE LIQUIDEZ</v>
      </c>
      <c r="C9" s="519" t="s">
        <v>90</v>
      </c>
      <c r="I9" s="519" t="s">
        <v>5</v>
      </c>
      <c r="J9" s="650">
        <v>174.48</v>
      </c>
    </row>
    <row r="10" spans="1:14">
      <c r="A10" s="519" t="s">
        <v>91</v>
      </c>
      <c r="B10" s="519" t="str">
        <f t="shared" si="0"/>
        <v>LIMITE DE LIQUIDEZ</v>
      </c>
      <c r="C10" s="519" t="s">
        <v>90</v>
      </c>
      <c r="I10" s="519" t="s">
        <v>5</v>
      </c>
      <c r="J10" s="650">
        <v>160.66</v>
      </c>
    </row>
    <row r="11" spans="1:14">
      <c r="A11" s="519" t="s">
        <v>92</v>
      </c>
      <c r="B11" s="519" t="str">
        <f t="shared" si="0"/>
        <v>LIMITE DE CONTRACAO</v>
      </c>
      <c r="C11" s="519" t="s">
        <v>93</v>
      </c>
      <c r="I11" s="519" t="s">
        <v>5</v>
      </c>
      <c r="J11" s="650">
        <v>101.86</v>
      </c>
    </row>
    <row r="12" spans="1:14">
      <c r="A12" s="519" t="s">
        <v>94</v>
      </c>
      <c r="B12" s="519" t="str">
        <f t="shared" si="0"/>
        <v>LIMITE DE CONTRACAO</v>
      </c>
      <c r="C12" s="519" t="s">
        <v>93</v>
      </c>
      <c r="I12" s="519" t="s">
        <v>5</v>
      </c>
      <c r="J12" s="650">
        <v>93.79</v>
      </c>
    </row>
    <row r="13" spans="1:14">
      <c r="A13" s="519" t="s">
        <v>95</v>
      </c>
      <c r="B13" s="519" t="str">
        <f t="shared" si="0"/>
        <v>ANALISE GRANULOMETRICA SEM SEDIMENTACAO (PENEIRAMENTO)</v>
      </c>
      <c r="C13" s="519" t="s">
        <v>96</v>
      </c>
      <c r="I13" s="519" t="s">
        <v>5</v>
      </c>
      <c r="J13" s="650">
        <v>196.77</v>
      </c>
    </row>
    <row r="14" spans="1:14">
      <c r="A14" s="519" t="s">
        <v>97</v>
      </c>
      <c r="B14" s="519" t="str">
        <f t="shared" si="0"/>
        <v>ANALISE GRANULOMETRICA SEM SEDIMENTACAO (PENEIRAMENTO)</v>
      </c>
      <c r="C14" s="519" t="s">
        <v>96</v>
      </c>
      <c r="I14" s="519" t="s">
        <v>5</v>
      </c>
      <c r="J14" s="650">
        <v>181.18</v>
      </c>
    </row>
    <row r="15" spans="1:14">
      <c r="A15" s="519" t="s">
        <v>98</v>
      </c>
      <c r="B15" s="519" t="str">
        <f t="shared" si="0"/>
        <v>ANALISE GRANULOMETRICA COM SEDIMENTACAO</v>
      </c>
      <c r="C15" s="519" t="s">
        <v>99</v>
      </c>
      <c r="I15" s="519" t="s">
        <v>5</v>
      </c>
      <c r="J15" s="650">
        <v>456.76</v>
      </c>
    </row>
    <row r="16" spans="1:14">
      <c r="A16" s="519" t="s">
        <v>100</v>
      </c>
      <c r="B16" s="519" t="str">
        <f t="shared" si="0"/>
        <v>ANALISE GRANULOMETRICA COM SEDIMENTACAO</v>
      </c>
      <c r="C16" s="519" t="s">
        <v>99</v>
      </c>
      <c r="I16" s="519" t="s">
        <v>5</v>
      </c>
      <c r="J16" s="650">
        <v>420.58</v>
      </c>
    </row>
    <row r="17" spans="1:10">
      <c r="A17" s="519" t="s">
        <v>101</v>
      </c>
      <c r="B17" s="519" t="str">
        <f t="shared" si="0"/>
        <v>MASSA ESPECIFICA REAL</v>
      </c>
      <c r="C17" s="519" t="s">
        <v>102</v>
      </c>
      <c r="I17" s="519" t="s">
        <v>5</v>
      </c>
      <c r="J17" s="650">
        <v>240.95</v>
      </c>
    </row>
    <row r="18" spans="1:10">
      <c r="A18" s="519" t="s">
        <v>103</v>
      </c>
      <c r="B18" s="519" t="str">
        <f t="shared" si="0"/>
        <v>MASSA ESPECIFICA REAL</v>
      </c>
      <c r="C18" s="519" t="s">
        <v>102</v>
      </c>
      <c r="I18" s="519" t="s">
        <v>5</v>
      </c>
      <c r="J18" s="650">
        <v>221.87</v>
      </c>
    </row>
    <row r="19" spans="1:10">
      <c r="A19" s="519" t="s">
        <v>104</v>
      </c>
      <c r="B19" s="519" t="str">
        <f t="shared" si="0"/>
        <v>MASSA ESPECIFICA APARENTE "IN SITU"</v>
      </c>
      <c r="C19" s="519" t="s">
        <v>105</v>
      </c>
      <c r="I19" s="519" t="s">
        <v>5</v>
      </c>
      <c r="J19" s="650">
        <v>97</v>
      </c>
    </row>
    <row r="20" spans="1:10">
      <c r="A20" s="519" t="s">
        <v>106</v>
      </c>
      <c r="B20" s="519" t="str">
        <f t="shared" si="0"/>
        <v>MASSA ESPECIFICA APARENTE "IN SITU"</v>
      </c>
      <c r="C20" s="519" t="s">
        <v>105</v>
      </c>
      <c r="I20" s="519" t="s">
        <v>5</v>
      </c>
      <c r="J20" s="650">
        <v>89.32</v>
      </c>
    </row>
    <row r="21" spans="1:10">
      <c r="A21" s="519" t="s">
        <v>107</v>
      </c>
      <c r="B21" s="519" t="str">
        <f t="shared" si="0"/>
        <v>UMIDADE NATURAL EM ESTUFA</v>
      </c>
      <c r="C21" s="519" t="s">
        <v>108</v>
      </c>
      <c r="I21" s="519" t="s">
        <v>5</v>
      </c>
      <c r="J21" s="650">
        <v>90.75</v>
      </c>
    </row>
    <row r="22" spans="1:10">
      <c r="A22" s="519" t="s">
        <v>109</v>
      </c>
      <c r="B22" s="519" t="str">
        <f t="shared" si="0"/>
        <v>UMIDADE NATURAL EM ESTUFA</v>
      </c>
      <c r="C22" s="519" t="s">
        <v>108</v>
      </c>
      <c r="I22" s="519" t="s">
        <v>5</v>
      </c>
      <c r="J22" s="650">
        <v>83.56</v>
      </c>
    </row>
    <row r="23" spans="1:10">
      <c r="A23" s="519" t="s">
        <v>110</v>
      </c>
      <c r="B23" s="519" t="str">
        <f t="shared" si="0"/>
        <v>EQUIVALENTE DE AREIA</v>
      </c>
      <c r="C23" s="519" t="s">
        <v>111</v>
      </c>
      <c r="I23" s="519" t="s">
        <v>5</v>
      </c>
      <c r="J23" s="650">
        <v>215.91</v>
      </c>
    </row>
    <row r="24" spans="1:10">
      <c r="A24" s="519" t="s">
        <v>112</v>
      </c>
      <c r="B24" s="519" t="str">
        <f t="shared" si="0"/>
        <v>EQUIVALENTE DE AREIA</v>
      </c>
      <c r="C24" s="519" t="s">
        <v>111</v>
      </c>
      <c r="I24" s="519" t="s">
        <v>5</v>
      </c>
      <c r="J24" s="650">
        <v>198.81</v>
      </c>
    </row>
    <row r="25" spans="1:10">
      <c r="A25" s="519" t="s">
        <v>113</v>
      </c>
      <c r="B25" s="519" t="str">
        <f t="shared" si="0"/>
        <v>UMIDADE PELO METODO EXPEDITO "SPEEDY"</v>
      </c>
      <c r="C25" s="519" t="s">
        <v>114</v>
      </c>
      <c r="I25" s="519" t="s">
        <v>5</v>
      </c>
      <c r="J25" s="650">
        <v>61.01</v>
      </c>
    </row>
    <row r="26" spans="1:10">
      <c r="A26" s="519" t="s">
        <v>115</v>
      </c>
      <c r="B26" s="519" t="str">
        <f t="shared" si="0"/>
        <v>UMIDADE PELO METODO EXPEDITO "SPEEDY"</v>
      </c>
      <c r="C26" s="519" t="s">
        <v>114</v>
      </c>
      <c r="I26" s="519" t="s">
        <v>5</v>
      </c>
      <c r="J26" s="650">
        <v>56.18</v>
      </c>
    </row>
    <row r="27" spans="1:10">
      <c r="A27" s="519" t="s">
        <v>116</v>
      </c>
      <c r="B27" s="519" t="str">
        <f t="shared" si="0"/>
        <v>COMPACTACAO: ENERGIA PROCTOR NORMAL</v>
      </c>
      <c r="C27" s="519" t="s">
        <v>117</v>
      </c>
      <c r="I27" s="519" t="s">
        <v>5</v>
      </c>
      <c r="J27" s="650">
        <v>380.73</v>
      </c>
    </row>
    <row r="28" spans="1:10">
      <c r="A28" s="519" t="s">
        <v>118</v>
      </c>
      <c r="B28" s="519" t="str">
        <f t="shared" si="0"/>
        <v>COMPACTACAO: ENERGIA PROCTOR NORMAL</v>
      </c>
      <c r="C28" s="519" t="s">
        <v>117</v>
      </c>
      <c r="I28" s="519" t="s">
        <v>5</v>
      </c>
      <c r="J28" s="650">
        <v>350.58</v>
      </c>
    </row>
    <row r="29" spans="1:10">
      <c r="A29" s="519" t="s">
        <v>119</v>
      </c>
      <c r="B29" s="519" t="str">
        <f t="shared" si="0"/>
        <v>COMPACTACAO: ENERGIA AASHO INTERMEDIARIA</v>
      </c>
      <c r="C29" s="519" t="s">
        <v>120</v>
      </c>
      <c r="I29" s="519" t="s">
        <v>5</v>
      </c>
      <c r="J29" s="650">
        <v>456.76</v>
      </c>
    </row>
    <row r="30" spans="1:10">
      <c r="A30" s="519" t="s">
        <v>121</v>
      </c>
      <c r="B30" s="519" t="str">
        <f t="shared" si="0"/>
        <v>COMPACTACAO: ENERGIA AASHO INTERMEDIARIA</v>
      </c>
      <c r="C30" s="519" t="s">
        <v>120</v>
      </c>
      <c r="I30" s="519" t="s">
        <v>5</v>
      </c>
      <c r="J30" s="650">
        <v>420.58</v>
      </c>
    </row>
    <row r="31" spans="1:10">
      <c r="A31" s="519" t="s">
        <v>122</v>
      </c>
      <c r="B31" s="519" t="str">
        <f t="shared" si="0"/>
        <v>COMPACTACAO: ENERGIA AASHO MODIFICADA</v>
      </c>
      <c r="C31" s="519" t="s">
        <v>123</v>
      </c>
      <c r="I31" s="519" t="s">
        <v>5</v>
      </c>
      <c r="J31" s="650">
        <v>735.11</v>
      </c>
    </row>
    <row r="32" spans="1:10">
      <c r="A32" s="519" t="s">
        <v>124</v>
      </c>
      <c r="B32" s="519" t="str">
        <f t="shared" si="0"/>
        <v>COMPACTACAO: ENERGIA AASHO MODIFICADA</v>
      </c>
      <c r="C32" s="519" t="s">
        <v>123</v>
      </c>
      <c r="I32" s="519" t="s">
        <v>5</v>
      </c>
      <c r="J32" s="650">
        <v>676.89</v>
      </c>
    </row>
    <row r="33" spans="1:10">
      <c r="A33" s="519" t="s">
        <v>125</v>
      </c>
      <c r="B33" s="519" t="str">
        <f t="shared" si="0"/>
        <v>INDICE SUPORTE CALIFORNIA,POR 1 PONTO,COMPACTACAO COM ENERGIA PROCTOR NORMAL</v>
      </c>
      <c r="C33" s="519" t="s">
        <v>31353</v>
      </c>
      <c r="D33" s="519" t="s">
        <v>31354</v>
      </c>
      <c r="I33" s="519" t="s">
        <v>5</v>
      </c>
      <c r="J33" s="650">
        <v>839.13</v>
      </c>
    </row>
    <row r="34" spans="1:10">
      <c r="A34" s="519" t="s">
        <v>126</v>
      </c>
      <c r="B34" s="519" t="str">
        <f t="shared" si="0"/>
        <v>INDICE SUPORTE CALIFORNIA,POR 1 PONTO,COMPACTACAO COM ENERGIA PROCTOR NORMAL</v>
      </c>
      <c r="C34" s="519" t="s">
        <v>31353</v>
      </c>
      <c r="D34" s="519" t="s">
        <v>31354</v>
      </c>
      <c r="I34" s="519" t="s">
        <v>5</v>
      </c>
      <c r="J34" s="650">
        <v>772.67</v>
      </c>
    </row>
    <row r="35" spans="1:10">
      <c r="A35" s="519" t="s">
        <v>127</v>
      </c>
      <c r="B35" s="519" t="str">
        <f t="shared" si="0"/>
        <v>INDICE SUPORTE CALIFORNIA,POR 1 PONTO,COMPACTACAO COM ENERGIA AASHO INTERMEDIARIA</v>
      </c>
      <c r="C35" s="519" t="s">
        <v>31353</v>
      </c>
      <c r="D35" s="519" t="s">
        <v>31355</v>
      </c>
      <c r="I35" s="519" t="s">
        <v>5</v>
      </c>
      <c r="J35" s="650">
        <v>1099.18</v>
      </c>
    </row>
    <row r="36" spans="1:10">
      <c r="A36" s="519" t="s">
        <v>128</v>
      </c>
      <c r="B36" s="519" t="str">
        <f t="shared" si="0"/>
        <v>INDICE SUPORTE CALIFORNIA,POR 1 PONTO,COMPACTACAO COM ENERGIA AASHO INTERMEDIARIA</v>
      </c>
      <c r="C36" s="519" t="s">
        <v>31353</v>
      </c>
      <c r="D36" s="519" t="s">
        <v>31355</v>
      </c>
      <c r="I36" s="519" t="s">
        <v>5</v>
      </c>
      <c r="J36" s="650">
        <v>1012.12</v>
      </c>
    </row>
    <row r="37" spans="1:10">
      <c r="A37" s="519" t="s">
        <v>129</v>
      </c>
      <c r="B37" s="519" t="str">
        <f t="shared" si="0"/>
        <v>INDICE SUPORTE CALIFORNIA,POR 1 PONTO,COMPACTACAO COM ENERGIA AASHO MODIFICADA</v>
      </c>
      <c r="C37" s="519" t="s">
        <v>31353</v>
      </c>
      <c r="D37" s="519" t="s">
        <v>31356</v>
      </c>
      <c r="I37" s="519" t="s">
        <v>5</v>
      </c>
      <c r="J37" s="650">
        <v>1099.18</v>
      </c>
    </row>
    <row r="38" spans="1:10">
      <c r="A38" s="519" t="s">
        <v>130</v>
      </c>
      <c r="B38" s="519" t="str">
        <f t="shared" si="0"/>
        <v>INDICE SUPORTE CALIFORNIA,POR 1 PONTO,COMPACTACAO COM ENERGIA AASHO MODIFICADA</v>
      </c>
      <c r="C38" s="519" t="s">
        <v>31353</v>
      </c>
      <c r="D38" s="519" t="s">
        <v>31356</v>
      </c>
      <c r="I38" s="519" t="s">
        <v>5</v>
      </c>
      <c r="J38" s="650">
        <v>1012.12</v>
      </c>
    </row>
    <row r="39" spans="1:10">
      <c r="A39" s="519" t="s">
        <v>131</v>
      </c>
      <c r="B39" s="519" t="str">
        <f t="shared" si="0"/>
        <v>INDICE SUPORTE CALIFORNIA,POR 3 PONTOS,COMPACTACAO COM ENERGIA PROCTOR NORMAL</v>
      </c>
      <c r="C39" s="519" t="s">
        <v>31357</v>
      </c>
      <c r="D39" s="519" t="s">
        <v>31358</v>
      </c>
      <c r="I39" s="519" t="s">
        <v>5</v>
      </c>
      <c r="J39" s="650">
        <v>1758.91</v>
      </c>
    </row>
    <row r="40" spans="1:10">
      <c r="A40" s="519" t="s">
        <v>132</v>
      </c>
      <c r="B40" s="519" t="str">
        <f t="shared" si="0"/>
        <v>INDICE SUPORTE CALIFORNIA,POR 3 PONTOS,COMPACTACAO COM ENERGIA PROCTOR NORMAL</v>
      </c>
      <c r="C40" s="519" t="s">
        <v>31357</v>
      </c>
      <c r="D40" s="519" t="s">
        <v>31358</v>
      </c>
      <c r="I40" s="519" t="s">
        <v>5</v>
      </c>
      <c r="J40" s="650">
        <v>1619.6</v>
      </c>
    </row>
    <row r="41" spans="1:10">
      <c r="A41" s="519" t="s">
        <v>133</v>
      </c>
      <c r="B41" s="519" t="str">
        <f t="shared" si="0"/>
        <v>INDICE SUPORTE CALIFORNIA,POR 3 PONTOS,COMPACTACAO COM ENERGIA AASHO INTERMEDIARIA</v>
      </c>
      <c r="C41" s="519" t="s">
        <v>31357</v>
      </c>
      <c r="D41" s="519" t="s">
        <v>31359</v>
      </c>
      <c r="I41" s="519" t="s">
        <v>5</v>
      </c>
      <c r="J41" s="650">
        <v>1905.63</v>
      </c>
    </row>
    <row r="42" spans="1:10">
      <c r="A42" s="519" t="s">
        <v>134</v>
      </c>
      <c r="B42" s="519" t="str">
        <f t="shared" si="0"/>
        <v>INDICE SUPORTE CALIFORNIA,POR 3 PONTOS,COMPACTACAO COM ENERGIA AASHO INTERMEDIARIA</v>
      </c>
      <c r="C42" s="519" t="s">
        <v>31357</v>
      </c>
      <c r="D42" s="519" t="s">
        <v>31359</v>
      </c>
      <c r="I42" s="519" t="s">
        <v>5</v>
      </c>
      <c r="J42" s="650">
        <v>1754.7</v>
      </c>
    </row>
    <row r="43" spans="1:10">
      <c r="A43" s="519" t="s">
        <v>135</v>
      </c>
      <c r="B43" s="519" t="str">
        <f t="shared" si="0"/>
        <v>INDICE SUPORTE CALIFORNIA,POR 3 PONTOS,COMPACTACAO COM ENERGIA AASHO MODIFICADA</v>
      </c>
      <c r="C43" s="519" t="s">
        <v>31357</v>
      </c>
      <c r="D43" s="519" t="s">
        <v>31360</v>
      </c>
      <c r="I43" s="519" t="s">
        <v>5</v>
      </c>
      <c r="J43" s="650">
        <v>2052.37</v>
      </c>
    </row>
    <row r="44" spans="1:10">
      <c r="A44" s="519" t="s">
        <v>136</v>
      </c>
      <c r="B44" s="519" t="str">
        <f t="shared" si="0"/>
        <v>INDICE SUPORTE CALIFORNIA,POR 3 PONTOS,COMPACTACAO COM ENERGIA AASHO MODIFICADA</v>
      </c>
      <c r="C44" s="519" t="s">
        <v>31357</v>
      </c>
      <c r="D44" s="519" t="s">
        <v>31360</v>
      </c>
      <c r="I44" s="519" t="s">
        <v>5</v>
      </c>
      <c r="J44" s="650">
        <v>1889.82</v>
      </c>
    </row>
    <row r="45" spans="1:10">
      <c r="A45" s="519" t="s">
        <v>137</v>
      </c>
      <c r="B45" s="519" t="str">
        <f t="shared" si="0"/>
        <v>INDICE SUPORTE CALIFORNIA,POR 5 PONTOS,COMPACTACAO COM ENERGIA PROCTOR NORMAL</v>
      </c>
      <c r="C45" s="519" t="s">
        <v>31361</v>
      </c>
      <c r="D45" s="519" t="s">
        <v>31358</v>
      </c>
      <c r="I45" s="519" t="s">
        <v>5</v>
      </c>
      <c r="J45" s="650">
        <v>2786.05</v>
      </c>
    </row>
    <row r="46" spans="1:10">
      <c r="A46" s="519" t="s">
        <v>138</v>
      </c>
      <c r="B46" s="519" t="str">
        <f t="shared" si="0"/>
        <v>INDICE SUPORTE CALIFORNIA,POR 5 PONTOS,COMPACTACAO COM ENERGIA PROCTOR NORMAL</v>
      </c>
      <c r="C46" s="519" t="s">
        <v>31361</v>
      </c>
      <c r="D46" s="519" t="s">
        <v>31358</v>
      </c>
      <c r="I46" s="519" t="s">
        <v>5</v>
      </c>
      <c r="J46" s="650">
        <v>2565.39</v>
      </c>
    </row>
    <row r="47" spans="1:10">
      <c r="A47" s="519" t="s">
        <v>139</v>
      </c>
      <c r="B47" s="519" t="str">
        <f t="shared" si="0"/>
        <v>INDICE SUPORTE CALIFORNIA,POR 5 PONTOS,COMPACTACAO COM ENERGIA AASHO INTERMEDIARIA</v>
      </c>
      <c r="C47" s="519" t="s">
        <v>31361</v>
      </c>
      <c r="D47" s="519" t="s">
        <v>31359</v>
      </c>
      <c r="I47" s="519" t="s">
        <v>5</v>
      </c>
      <c r="J47" s="650">
        <v>3077.61</v>
      </c>
    </row>
    <row r="48" spans="1:10">
      <c r="A48" s="519" t="s">
        <v>140</v>
      </c>
      <c r="B48" s="519" t="str">
        <f t="shared" si="0"/>
        <v>INDICE SUPORTE CALIFORNIA,POR 5 PONTOS,COMPACTACAO COM ENERGIA AASHO INTERMEDIARIA</v>
      </c>
      <c r="C48" s="519" t="s">
        <v>31361</v>
      </c>
      <c r="D48" s="519" t="s">
        <v>31359</v>
      </c>
      <c r="I48" s="519" t="s">
        <v>5</v>
      </c>
      <c r="J48" s="650">
        <v>2833.86</v>
      </c>
    </row>
    <row r="49" spans="1:10">
      <c r="A49" s="519" t="s">
        <v>141</v>
      </c>
      <c r="B49" s="519" t="str">
        <f t="shared" si="0"/>
        <v>INDICE SUPORTE CALIFORNIA,POR 5 PONTOS,COMPACTACAO COM ENERGIA AASHO MODIFICADA</v>
      </c>
      <c r="C49" s="519" t="s">
        <v>31361</v>
      </c>
      <c r="D49" s="519" t="s">
        <v>31360</v>
      </c>
      <c r="I49" s="519" t="s">
        <v>5</v>
      </c>
      <c r="J49" s="650">
        <v>3224.35</v>
      </c>
    </row>
    <row r="50" spans="1:10">
      <c r="A50" s="519" t="s">
        <v>142</v>
      </c>
      <c r="B50" s="519" t="str">
        <f t="shared" si="0"/>
        <v>INDICE SUPORTE CALIFORNIA,POR 5 PONTOS,COMPACTACAO COM ENERGIA AASHO MODIFICADA</v>
      </c>
      <c r="C50" s="519" t="s">
        <v>31361</v>
      </c>
      <c r="D50" s="519" t="s">
        <v>31360</v>
      </c>
      <c r="I50" s="519" t="s">
        <v>5</v>
      </c>
      <c r="J50" s="650">
        <v>2968.98</v>
      </c>
    </row>
    <row r="51" spans="1:10">
      <c r="A51" s="519" t="s">
        <v>143</v>
      </c>
      <c r="B51" s="519" t="str">
        <f t="shared" si="0"/>
        <v>PERMEABILIDADE EM AMOSTRA NATURAL</v>
      </c>
      <c r="C51" s="519" t="s">
        <v>144</v>
      </c>
      <c r="I51" s="519" t="s">
        <v>5</v>
      </c>
      <c r="J51" s="650">
        <v>1061.29</v>
      </c>
    </row>
    <row r="52" spans="1:10">
      <c r="A52" s="519" t="s">
        <v>145</v>
      </c>
      <c r="B52" s="519" t="str">
        <f t="shared" si="0"/>
        <v>PERMEABILIDADE EM AMOSTRA NATURAL</v>
      </c>
      <c r="C52" s="519" t="s">
        <v>144</v>
      </c>
      <c r="I52" s="519" t="s">
        <v>5</v>
      </c>
      <c r="J52" s="650">
        <v>977.24</v>
      </c>
    </row>
    <row r="53" spans="1:10">
      <c r="A53" s="519" t="s">
        <v>146</v>
      </c>
      <c r="B53" s="519" t="str">
        <f t="shared" si="0"/>
        <v>PERMEABILIDADE EM AMOSTRA MOLDADA ARGILOSA</v>
      </c>
      <c r="C53" s="519" t="s">
        <v>147</v>
      </c>
      <c r="I53" s="519" t="s">
        <v>5</v>
      </c>
      <c r="J53" s="650">
        <v>1061.29</v>
      </c>
    </row>
    <row r="54" spans="1:10">
      <c r="A54" s="519" t="s">
        <v>148</v>
      </c>
      <c r="B54" s="519" t="str">
        <f t="shared" si="0"/>
        <v>PERMEABILIDADE EM AMOSTRA MOLDADA ARGILOSA</v>
      </c>
      <c r="C54" s="519" t="s">
        <v>147</v>
      </c>
      <c r="I54" s="519" t="s">
        <v>5</v>
      </c>
      <c r="J54" s="650">
        <v>977.24</v>
      </c>
    </row>
    <row r="55" spans="1:10">
      <c r="A55" s="519" t="s">
        <v>149</v>
      </c>
      <c r="B55" s="519" t="str">
        <f t="shared" si="0"/>
        <v>PERMEABILIDADE EM AMOSTRA DE AREIA</v>
      </c>
      <c r="C55" s="519" t="s">
        <v>150</v>
      </c>
      <c r="I55" s="519" t="s">
        <v>5</v>
      </c>
      <c r="J55" s="650">
        <v>1027.24</v>
      </c>
    </row>
    <row r="56" spans="1:10">
      <c r="A56" s="519" t="s">
        <v>151</v>
      </c>
      <c r="B56" s="519" t="str">
        <f t="shared" si="0"/>
        <v>PERMEABILIDADE EM AMOSTRA DE AREIA</v>
      </c>
      <c r="C56" s="519" t="s">
        <v>150</v>
      </c>
      <c r="I56" s="519" t="s">
        <v>5</v>
      </c>
      <c r="J56" s="650">
        <v>945.88</v>
      </c>
    </row>
    <row r="57" spans="1:10">
      <c r="A57" s="519" t="s">
        <v>152</v>
      </c>
      <c r="B57" s="519" t="str">
        <f t="shared" si="0"/>
        <v>COMPRESSAO SIMPLES EM AMOSTRA NATURAL,POR CORPO DE PROVA</v>
      </c>
      <c r="C57" s="519" t="s">
        <v>153</v>
      </c>
      <c r="I57" s="519" t="s">
        <v>5</v>
      </c>
      <c r="J57" s="650">
        <v>684.82</v>
      </c>
    </row>
    <row r="58" spans="1:10">
      <c r="A58" s="519" t="s">
        <v>154</v>
      </c>
      <c r="B58" s="519" t="str">
        <f t="shared" si="0"/>
        <v>COMPRESSAO SIMPLES EM AMOSTRA NATURAL,POR CORPO DE PROVA</v>
      </c>
      <c r="C58" s="519" t="s">
        <v>153</v>
      </c>
      <c r="I58" s="519" t="s">
        <v>5</v>
      </c>
      <c r="J58" s="650">
        <v>630.59</v>
      </c>
    </row>
    <row r="59" spans="1:10">
      <c r="A59" s="519" t="s">
        <v>155</v>
      </c>
      <c r="B59" s="519" t="str">
        <f t="shared" si="0"/>
        <v>COMPRESSAO SIMPLES EM AMOSTRA MOLDADA,POR CORPO DE PROVA</v>
      </c>
      <c r="C59" s="519" t="s">
        <v>156</v>
      </c>
      <c r="I59" s="519" t="s">
        <v>5</v>
      </c>
      <c r="J59" s="650">
        <v>684.82</v>
      </c>
    </row>
    <row r="60" spans="1:10">
      <c r="A60" s="519" t="s">
        <v>157</v>
      </c>
      <c r="B60" s="519" t="str">
        <f t="shared" si="0"/>
        <v>COMPRESSAO SIMPLES EM AMOSTRA MOLDADA,POR CORPO DE PROVA</v>
      </c>
      <c r="C60" s="519" t="s">
        <v>156</v>
      </c>
      <c r="I60" s="519" t="s">
        <v>5</v>
      </c>
      <c r="J60" s="650">
        <v>630.59</v>
      </c>
    </row>
    <row r="61" spans="1:10">
      <c r="A61" s="519" t="s">
        <v>158</v>
      </c>
      <c r="B61" s="519" t="str">
        <f t="shared" si="0"/>
        <v>ADENSAMENTO EM AMOSTRA NATURAL</v>
      </c>
      <c r="C61" s="519" t="s">
        <v>159</v>
      </c>
      <c r="I61" s="519" t="s">
        <v>5</v>
      </c>
      <c r="J61" s="650">
        <v>2160.63</v>
      </c>
    </row>
    <row r="62" spans="1:10">
      <c r="A62" s="519" t="s">
        <v>160</v>
      </c>
      <c r="B62" s="519" t="str">
        <f t="shared" si="0"/>
        <v>ADENSAMENTO EM AMOSTRA NATURAL</v>
      </c>
      <c r="C62" s="519" t="s">
        <v>159</v>
      </c>
      <c r="I62" s="519" t="s">
        <v>5</v>
      </c>
      <c r="J62" s="650">
        <v>1989.51</v>
      </c>
    </row>
    <row r="63" spans="1:10">
      <c r="A63" s="519" t="s">
        <v>161</v>
      </c>
      <c r="B63" s="519" t="str">
        <f t="shared" si="0"/>
        <v>ADENSAMENTO EM AMOSTRA MOLDADA</v>
      </c>
      <c r="C63" s="519" t="s">
        <v>162</v>
      </c>
      <c r="I63" s="519" t="s">
        <v>5</v>
      </c>
      <c r="J63" s="650">
        <v>2160.63</v>
      </c>
    </row>
    <row r="64" spans="1:10">
      <c r="A64" s="519" t="s">
        <v>163</v>
      </c>
      <c r="B64" s="519" t="str">
        <f t="shared" si="0"/>
        <v>ADENSAMENTO EM AMOSTRA MOLDADA</v>
      </c>
      <c r="C64" s="519" t="s">
        <v>162</v>
      </c>
      <c r="I64" s="519" t="s">
        <v>5</v>
      </c>
      <c r="J64" s="650">
        <v>1989.51</v>
      </c>
    </row>
    <row r="65" spans="1:10">
      <c r="A65" s="519" t="s">
        <v>164</v>
      </c>
      <c r="B65" s="519" t="str">
        <f t="shared" si="0"/>
        <v>ADENSAMENTO:PAR DE ENSAIOS PARA DETERMINACAO DO FATOR DE CORRECAO DE COEFICIENTE DE RECALQUE</v>
      </c>
      <c r="C65" s="519" t="s">
        <v>31362</v>
      </c>
      <c r="D65" s="519" t="s">
        <v>31363</v>
      </c>
      <c r="I65" s="519" t="s">
        <v>5</v>
      </c>
      <c r="J65" s="650">
        <v>2503.0500000000002</v>
      </c>
    </row>
    <row r="66" spans="1:10">
      <c r="A66" s="519" t="s">
        <v>165</v>
      </c>
      <c r="B66" s="519" t="str">
        <f t="shared" si="0"/>
        <v>ADENSAMENTO:PAR DE ENSAIOS PARA DETERMINACAO DO FATOR DE CORRECAO DE COEFICIENTE DE RECALQUE</v>
      </c>
      <c r="C66" s="519" t="s">
        <v>31362</v>
      </c>
      <c r="D66" s="519" t="s">
        <v>31363</v>
      </c>
      <c r="I66" s="519" t="s">
        <v>5</v>
      </c>
      <c r="J66" s="650">
        <v>2304.8000000000002</v>
      </c>
    </row>
    <row r="67" spans="1:10">
      <c r="A67" s="519" t="s">
        <v>166</v>
      </c>
      <c r="B67" s="519" t="str">
        <f t="shared" si="0"/>
        <v>CISALHAMENTO LENTO,POR CORPO DE PROVA</v>
      </c>
      <c r="C67" s="519" t="s">
        <v>167</v>
      </c>
      <c r="I67" s="519" t="s">
        <v>5</v>
      </c>
      <c r="J67" s="650">
        <v>1975.06</v>
      </c>
    </row>
    <row r="68" spans="1:10">
      <c r="A68" s="519" t="s">
        <v>168</v>
      </c>
      <c r="B68" s="519" t="str">
        <f t="shared" si="0"/>
        <v>CISALHAMENTO LENTO,POR CORPO DE PROVA</v>
      </c>
      <c r="C68" s="519" t="s">
        <v>167</v>
      </c>
      <c r="I68" s="519" t="s">
        <v>5</v>
      </c>
      <c r="J68" s="650">
        <v>1818.64</v>
      </c>
    </row>
    <row r="69" spans="1:10">
      <c r="A69" s="519" t="s">
        <v>169</v>
      </c>
      <c r="B69" s="519" t="str">
        <f t="shared" si="0"/>
        <v>CISALHAMENTO RAPIDO,POR CORPO DE PROVA</v>
      </c>
      <c r="C69" s="519" t="s">
        <v>170</v>
      </c>
      <c r="I69" s="519" t="s">
        <v>5</v>
      </c>
      <c r="J69" s="650">
        <v>1975.06</v>
      </c>
    </row>
    <row r="70" spans="1:10">
      <c r="A70" s="519" t="s">
        <v>171</v>
      </c>
      <c r="B70" s="519" t="str">
        <f t="shared" si="0"/>
        <v>CISALHAMENTO RAPIDO,POR CORPO DE PROVA</v>
      </c>
      <c r="C70" s="519" t="s">
        <v>170</v>
      </c>
      <c r="I70" s="519" t="s">
        <v>5</v>
      </c>
      <c r="J70" s="650">
        <v>1818.64</v>
      </c>
    </row>
    <row r="71" spans="1:10">
      <c r="A71" s="519" t="s">
        <v>172</v>
      </c>
      <c r="B71" s="519" t="str">
        <f t="shared" si="0"/>
        <v>TRIAXIAL DRENADO,EM AMOSTRA NATURAL,POR CORPO DE PROVA</v>
      </c>
      <c r="C71" s="519" t="s">
        <v>173</v>
      </c>
      <c r="I71" s="519" t="s">
        <v>5</v>
      </c>
      <c r="J71" s="650">
        <v>6370.42</v>
      </c>
    </row>
    <row r="72" spans="1:10">
      <c r="A72" s="519" t="s">
        <v>174</v>
      </c>
      <c r="B72" s="519" t="str">
        <f t="shared" ref="B72:B135" si="1">C72&amp;D72&amp;E72&amp;F72&amp;G72&amp;H72</f>
        <v>TRIAXIAL DRENADO,EM AMOSTRA NATURAL,POR CORPO DE PROVA</v>
      </c>
      <c r="C72" s="519" t="s">
        <v>173</v>
      </c>
      <c r="I72" s="519" t="s">
        <v>5</v>
      </c>
      <c r="J72" s="650">
        <v>5865.88</v>
      </c>
    </row>
    <row r="73" spans="1:10">
      <c r="A73" s="519" t="s">
        <v>175</v>
      </c>
      <c r="B73" s="519" t="str">
        <f t="shared" si="1"/>
        <v>TRIAXIAL DRENADO,EM AMOSTRA MOLDADA,POR CORPO DE PROVA</v>
      </c>
      <c r="C73" s="519" t="s">
        <v>176</v>
      </c>
      <c r="I73" s="519" t="s">
        <v>5</v>
      </c>
      <c r="J73" s="650">
        <v>6850.89</v>
      </c>
    </row>
    <row r="74" spans="1:10">
      <c r="A74" s="519" t="s">
        <v>177</v>
      </c>
      <c r="B74" s="519" t="str">
        <f t="shared" si="1"/>
        <v>TRIAXIAL DRENADO,EM AMOSTRA MOLDADA,POR CORPO DE PROVA</v>
      </c>
      <c r="C74" s="519" t="s">
        <v>176</v>
      </c>
      <c r="I74" s="519" t="s">
        <v>5</v>
      </c>
      <c r="J74" s="650">
        <v>6308.3</v>
      </c>
    </row>
    <row r="75" spans="1:10">
      <c r="A75" s="519" t="s">
        <v>178</v>
      </c>
      <c r="B75" s="519" t="str">
        <f t="shared" si="1"/>
        <v>TRIAXIAL NAO DRENADO,EM AMOSTRA NATURAL,POR CORPO DE PROVA</v>
      </c>
      <c r="C75" s="519" t="s">
        <v>179</v>
      </c>
      <c r="I75" s="519" t="s">
        <v>5</v>
      </c>
      <c r="J75" s="650">
        <v>2389.94</v>
      </c>
    </row>
    <row r="76" spans="1:10">
      <c r="A76" s="519" t="s">
        <v>180</v>
      </c>
      <c r="B76" s="519" t="str">
        <f t="shared" si="1"/>
        <v>TRIAXIAL NAO DRENADO,EM AMOSTRA NATURAL,POR CORPO DE PROVA</v>
      </c>
      <c r="C76" s="519" t="s">
        <v>179</v>
      </c>
      <c r="I76" s="519" t="s">
        <v>5</v>
      </c>
      <c r="J76" s="650">
        <v>2200.66</v>
      </c>
    </row>
    <row r="77" spans="1:10">
      <c r="A77" s="519" t="s">
        <v>181</v>
      </c>
      <c r="B77" s="519" t="str">
        <f t="shared" si="1"/>
        <v>TRIAXIAL NAO DRENADO,EM AMOSTRA MOLDADA,POR CORPO DE PROVA</v>
      </c>
      <c r="C77" s="519" t="s">
        <v>182</v>
      </c>
      <c r="I77" s="519" t="s">
        <v>5</v>
      </c>
      <c r="J77" s="650">
        <v>2708.87</v>
      </c>
    </row>
    <row r="78" spans="1:10">
      <c r="A78" s="519" t="s">
        <v>183</v>
      </c>
      <c r="B78" s="519" t="str">
        <f t="shared" si="1"/>
        <v>TRIAXIAL NAO DRENADO,EM AMOSTRA MOLDADA,POR CORPO DE PROVA</v>
      </c>
      <c r="C78" s="519" t="s">
        <v>182</v>
      </c>
      <c r="I78" s="519" t="s">
        <v>5</v>
      </c>
      <c r="J78" s="650">
        <v>2494.33</v>
      </c>
    </row>
    <row r="79" spans="1:10">
      <c r="A79" s="519" t="s">
        <v>184</v>
      </c>
      <c r="B79" s="519" t="str">
        <f t="shared" si="1"/>
        <v>TRIAXIAL NAO DRENADO,PRE-ADENSADO,EM AMOSTRA NATURAL,POR CORPO DE PROVA</v>
      </c>
      <c r="C79" s="519" t="s">
        <v>31364</v>
      </c>
      <c r="D79" s="519" t="s">
        <v>31365</v>
      </c>
      <c r="I79" s="519" t="s">
        <v>5</v>
      </c>
      <c r="J79" s="650">
        <v>3504.14</v>
      </c>
    </row>
    <row r="80" spans="1:10">
      <c r="A80" s="519" t="s">
        <v>185</v>
      </c>
      <c r="B80" s="519" t="str">
        <f t="shared" si="1"/>
        <v>TRIAXIAL NAO DRENADO,PRE-ADENSADO,EM AMOSTRA NATURAL,POR CORPO DE PROVA</v>
      </c>
      <c r="C80" s="519" t="s">
        <v>31364</v>
      </c>
      <c r="D80" s="519" t="s">
        <v>31365</v>
      </c>
      <c r="I80" s="519" t="s">
        <v>5</v>
      </c>
      <c r="J80" s="650">
        <v>3226.61</v>
      </c>
    </row>
    <row r="81" spans="1:10">
      <c r="A81" s="519" t="s">
        <v>186</v>
      </c>
      <c r="B81" s="519" t="str">
        <f t="shared" si="1"/>
        <v>TRIAXIAL NAO DRENADO,PRE-ADENSADO,EM AMOSTRA MOLDADA,POR CORPO DE PROVA</v>
      </c>
      <c r="C81" s="519" t="s">
        <v>31366</v>
      </c>
      <c r="D81" s="519" t="s">
        <v>31365</v>
      </c>
      <c r="I81" s="519" t="s">
        <v>5</v>
      </c>
      <c r="J81" s="650">
        <v>3727.8</v>
      </c>
    </row>
    <row r="82" spans="1:10">
      <c r="A82" s="519" t="s">
        <v>187</v>
      </c>
      <c r="B82" s="519" t="str">
        <f t="shared" si="1"/>
        <v>TRIAXIAL NAO DRENADO,PRE-ADENSADO,EM AMOSTRA MOLDADA,POR CORPO DE PROVA</v>
      </c>
      <c r="C82" s="519" t="s">
        <v>31366</v>
      </c>
      <c r="D82" s="519" t="s">
        <v>31365</v>
      </c>
      <c r="I82" s="519" t="s">
        <v>5</v>
      </c>
      <c r="J82" s="650">
        <v>3432.56</v>
      </c>
    </row>
    <row r="83" spans="1:10">
      <c r="A83" s="519" t="s">
        <v>188</v>
      </c>
      <c r="B83" s="519" t="str">
        <f t="shared" si="1"/>
        <v>DURABILIDADE POR MOLHAGEM E SECAGEM,EM SOLO-CIMENTO,POR ENSAIO</v>
      </c>
      <c r="C83" s="519" t="s">
        <v>31367</v>
      </c>
      <c r="D83" s="519" t="s">
        <v>31368</v>
      </c>
      <c r="I83" s="519" t="s">
        <v>5</v>
      </c>
      <c r="J83" s="650">
        <v>1342</v>
      </c>
    </row>
    <row r="84" spans="1:10">
      <c r="A84" s="519" t="s">
        <v>189</v>
      </c>
      <c r="B84" s="519" t="str">
        <f t="shared" si="1"/>
        <v>DURABILIDADE POR MOLHAGEM E SECAGEM,EM SOLO-CIMENTO,POR ENSAIO</v>
      </c>
      <c r="C84" s="519" t="s">
        <v>31367</v>
      </c>
      <c r="D84" s="519" t="s">
        <v>31368</v>
      </c>
      <c r="I84" s="519" t="s">
        <v>5</v>
      </c>
      <c r="J84" s="650">
        <v>1235.72</v>
      </c>
    </row>
    <row r="85" spans="1:10">
      <c r="A85" s="519" t="s">
        <v>190</v>
      </c>
      <c r="B85" s="519" t="str">
        <f t="shared" si="1"/>
        <v>SONDAGEM MANUAL,COM TRADO CAVADEIRA,POR METRO LINEAR OU FRACAO</v>
      </c>
      <c r="C85" s="519" t="s">
        <v>31369</v>
      </c>
      <c r="D85" s="519" t="s">
        <v>31370</v>
      </c>
      <c r="I85" s="519" t="s">
        <v>36</v>
      </c>
      <c r="J85" s="650">
        <v>184.28</v>
      </c>
    </row>
    <row r="86" spans="1:10">
      <c r="A86" s="519" t="s">
        <v>191</v>
      </c>
      <c r="B86" s="519" t="str">
        <f t="shared" si="1"/>
        <v>SONDAGEM MANUAL,COM TRADO CAVADEIRA,POR METRO LINEAR OU FRACAO</v>
      </c>
      <c r="C86" s="519" t="s">
        <v>31369</v>
      </c>
      <c r="D86" s="519" t="s">
        <v>31370</v>
      </c>
      <c r="I86" s="519" t="s">
        <v>36</v>
      </c>
      <c r="J86" s="650">
        <v>168.38</v>
      </c>
    </row>
    <row r="87" spans="1:10">
      <c r="A87" s="519" t="s">
        <v>192</v>
      </c>
      <c r="B87" s="519" t="str">
        <f t="shared" si="1"/>
        <v>SONDAGEM MANUAL,COM PA E PICARETA,POR METRO LINEAR OU FRACAO</v>
      </c>
      <c r="C87" s="519" t="s">
        <v>193</v>
      </c>
      <c r="I87" s="519" t="s">
        <v>36</v>
      </c>
      <c r="J87" s="650">
        <v>191.09</v>
      </c>
    </row>
    <row r="88" spans="1:10">
      <c r="A88" s="519" t="s">
        <v>194</v>
      </c>
      <c r="B88" s="519" t="str">
        <f t="shared" si="1"/>
        <v>SONDAGEM MANUAL,COM PA E PICARETA,POR METRO LINEAR OU FRACAO</v>
      </c>
      <c r="C88" s="519" t="s">
        <v>193</v>
      </c>
      <c r="I88" s="519" t="s">
        <v>36</v>
      </c>
      <c r="J88" s="650">
        <v>174.29</v>
      </c>
    </row>
    <row r="89" spans="1:10">
      <c r="A89" s="519" t="s">
        <v>195</v>
      </c>
      <c r="B89" s="519" t="str">
        <f t="shared" si="1"/>
        <v>SONDAGEM DE RECONHECIMENTO A TRADO MANUAL DE 4".PARA TRADO DE 6",ACRESCENTAR 50% AO VALOR DESTE ITEM</v>
      </c>
      <c r="C89" s="519" t="s">
        <v>31371</v>
      </c>
      <c r="D89" s="519" t="s">
        <v>31372</v>
      </c>
      <c r="I89" s="519" t="s">
        <v>36</v>
      </c>
      <c r="J89" s="650">
        <v>86.93</v>
      </c>
    </row>
    <row r="90" spans="1:10">
      <c r="A90" s="519" t="s">
        <v>196</v>
      </c>
      <c r="B90" s="519" t="str">
        <f t="shared" si="1"/>
        <v>SONDAGEM DE RECONHECIMENTO A TRADO MANUAL DE 4".PARA TRADO DE 6",ACRESCENTAR 50% AO VALOR DESTE ITEM</v>
      </c>
      <c r="C90" s="519" t="s">
        <v>31371</v>
      </c>
      <c r="D90" s="519" t="s">
        <v>31372</v>
      </c>
      <c r="I90" s="519" t="s">
        <v>36</v>
      </c>
      <c r="J90" s="650">
        <v>75.319999999999993</v>
      </c>
    </row>
    <row r="91" spans="1:10">
      <c r="A91" s="519" t="s">
        <v>197</v>
      </c>
      <c r="B91" s="519" t="str">
        <f t="shared" si="1"/>
        <v>SONDAGEM EXPEDITA,DE SIMPLES RECONHECIMENTO A PERCUSSAO,EXCLUSIVAMENTE POR LAVAGEM,DIAMETRO DE 2",INCLUSIVE DESLOCAMENTO E INSTALACAO</v>
      </c>
      <c r="C91" s="519" t="s">
        <v>31373</v>
      </c>
      <c r="D91" s="519" t="s">
        <v>31374</v>
      </c>
      <c r="E91" s="519" t="s">
        <v>31375</v>
      </c>
      <c r="I91" s="519" t="s">
        <v>36</v>
      </c>
      <c r="J91" s="650">
        <v>68.959999999999994</v>
      </c>
    </row>
    <row r="92" spans="1:10">
      <c r="A92" s="519" t="s">
        <v>198</v>
      </c>
      <c r="B92" s="519" t="str">
        <f t="shared" si="1"/>
        <v>SONDAGEM EXPEDITA,DE SIMPLES RECONHECIMENTO A PERCUSSAO,EXCLUSIVAMENTE POR LAVAGEM,DIAMETRO DE 2",INCLUSIVE DESLOCAMENTO E INSTALACAO</v>
      </c>
      <c r="C92" s="519" t="s">
        <v>31373</v>
      </c>
      <c r="D92" s="519" t="s">
        <v>31374</v>
      </c>
      <c r="E92" s="519" t="s">
        <v>31375</v>
      </c>
      <c r="I92" s="519" t="s">
        <v>36</v>
      </c>
      <c r="J92" s="650">
        <v>59.75</v>
      </c>
    </row>
    <row r="93" spans="1:10">
      <c r="A93" s="519" t="s">
        <v>199</v>
      </c>
      <c r="B93" s="519" t="str">
        <f t="shared" si="1"/>
        <v>FRACIONAMENTO QUIMICO (METODO ROSTLER)</v>
      </c>
      <c r="C93" s="519" t="s">
        <v>200</v>
      </c>
      <c r="I93" s="519" t="s">
        <v>5</v>
      </c>
      <c r="J93" s="650">
        <v>194.68</v>
      </c>
    </row>
    <row r="94" spans="1:10">
      <c r="A94" s="519" t="s">
        <v>201</v>
      </c>
      <c r="B94" s="519" t="str">
        <f t="shared" si="1"/>
        <v>FRACIONAMENTO QUIMICO (METODO ROSTLER)</v>
      </c>
      <c r="C94" s="519" t="s">
        <v>200</v>
      </c>
      <c r="I94" s="519" t="s">
        <v>5</v>
      </c>
      <c r="J94" s="650">
        <v>179.26</v>
      </c>
    </row>
    <row r="95" spans="1:10">
      <c r="A95" s="519" t="s">
        <v>202</v>
      </c>
      <c r="B95" s="519" t="str">
        <f t="shared" si="1"/>
        <v>ENSAIO DE PALHETA("VANE TEST")REALIZADO NO CAMPO,EXCLUSIVE PERFURACAO</v>
      </c>
      <c r="C95" s="519" t="s">
        <v>31376</v>
      </c>
      <c r="D95" s="519" t="s">
        <v>31377</v>
      </c>
      <c r="I95" s="519" t="s">
        <v>5</v>
      </c>
      <c r="J95" s="650">
        <v>168.29</v>
      </c>
    </row>
    <row r="96" spans="1:10">
      <c r="A96" s="519" t="s">
        <v>203</v>
      </c>
      <c r="B96" s="519" t="str">
        <f t="shared" si="1"/>
        <v>ENSAIO DE PALHETA("VANE TEST")REALIZADO NO CAMPO,EXCLUSIVE PERFURACAO</v>
      </c>
      <c r="C96" s="519" t="s">
        <v>31376</v>
      </c>
      <c r="D96" s="519" t="s">
        <v>31377</v>
      </c>
      <c r="I96" s="519" t="s">
        <v>5</v>
      </c>
      <c r="J96" s="650">
        <v>145.80000000000001</v>
      </c>
    </row>
    <row r="97" spans="1:10">
      <c r="A97" s="519" t="s">
        <v>204</v>
      </c>
      <c r="B97" s="519" t="str">
        <f t="shared" si="1"/>
        <v>ENSAIO DE PALHETA("VANE TEST"),REALIZADO EM LABORATORIO</v>
      </c>
      <c r="C97" s="519" t="s">
        <v>205</v>
      </c>
      <c r="I97" s="519" t="s">
        <v>5</v>
      </c>
      <c r="J97" s="650">
        <v>113.33</v>
      </c>
    </row>
    <row r="98" spans="1:10">
      <c r="A98" s="519" t="s">
        <v>206</v>
      </c>
      <c r="B98" s="519" t="str">
        <f t="shared" si="1"/>
        <v>ENSAIO DE PALHETA("VANE TEST"),REALIZADO EM LABORATORIO</v>
      </c>
      <c r="C98" s="519" t="s">
        <v>205</v>
      </c>
      <c r="I98" s="519" t="s">
        <v>5</v>
      </c>
      <c r="J98" s="650">
        <v>98.17</v>
      </c>
    </row>
    <row r="99" spans="1:10">
      <c r="A99" s="519" t="s">
        <v>207</v>
      </c>
      <c r="B99" s="519" t="str">
        <f t="shared" si="1"/>
        <v>CLASSIFICACAO MACROSCOPICA DE AMOSTRAS DE SONDAGEM ROTATIVA</v>
      </c>
      <c r="C99" s="519" t="s">
        <v>208</v>
      </c>
      <c r="I99" s="519" t="s">
        <v>36</v>
      </c>
      <c r="J99" s="650">
        <v>341.65</v>
      </c>
    </row>
    <row r="100" spans="1:10">
      <c r="A100" s="519" t="s">
        <v>209</v>
      </c>
      <c r="B100" s="519" t="str">
        <f t="shared" si="1"/>
        <v>CLASSIFICACAO MACROSCOPICA DE AMOSTRAS DE SONDAGEM ROTATIVA</v>
      </c>
      <c r="C100" s="519" t="s">
        <v>208</v>
      </c>
      <c r="I100" s="519" t="s">
        <v>36</v>
      </c>
      <c r="J100" s="650">
        <v>314.58999999999997</v>
      </c>
    </row>
    <row r="101" spans="1:10">
      <c r="A101" s="519" t="s">
        <v>210</v>
      </c>
      <c r="B101" s="519" t="str">
        <f t="shared" si="1"/>
        <v>CLASSIFICACAO MACROSCOPICA DE AMOSTRAS DE SONDAGEM ROTATIVA,COM LAMINA DE ROCHA</v>
      </c>
      <c r="C101" s="519" t="s">
        <v>31378</v>
      </c>
      <c r="D101" s="519" t="s">
        <v>31379</v>
      </c>
      <c r="I101" s="519" t="s">
        <v>36</v>
      </c>
      <c r="J101" s="650">
        <v>3185.21</v>
      </c>
    </row>
    <row r="102" spans="1:10">
      <c r="A102" s="519" t="s">
        <v>211</v>
      </c>
      <c r="B102" s="519" t="str">
        <f t="shared" si="1"/>
        <v>CLASSIFICACAO MACROSCOPICA DE AMOSTRAS DE SONDAGEM ROTATIVA,COM LAMINA DE ROCHA</v>
      </c>
      <c r="C102" s="519" t="s">
        <v>31378</v>
      </c>
      <c r="D102" s="519" t="s">
        <v>31379</v>
      </c>
      <c r="I102" s="519" t="s">
        <v>36</v>
      </c>
      <c r="J102" s="650">
        <v>2932.94</v>
      </c>
    </row>
    <row r="103" spans="1:10">
      <c r="A103" s="519" t="s">
        <v>212</v>
      </c>
      <c r="B103" s="519" t="str">
        <f t="shared" si="1"/>
        <v>BRITAGEM EM LABORATORIO,DE BLOCOS DE ROCHA,MATACOES OU TESTEMUNHOS DE SONDAGEM ROTATIVA,POR AMOSTRA REPRESENTATIVA</v>
      </c>
      <c r="C103" s="519" t="s">
        <v>31380</v>
      </c>
      <c r="D103" s="519" t="s">
        <v>31381</v>
      </c>
      <c r="I103" s="519" t="s">
        <v>5</v>
      </c>
      <c r="J103" s="650">
        <v>318.92</v>
      </c>
    </row>
    <row r="104" spans="1:10">
      <c r="A104" s="519" t="s">
        <v>213</v>
      </c>
      <c r="B104" s="519" t="str">
        <f t="shared" si="1"/>
        <v>BRITAGEM EM LABORATORIO,DE BLOCOS DE ROCHA,MATACOES OU TESTEMUNHOS DE SONDAGEM ROTATIVA,POR AMOSTRA REPRESENTATIVA</v>
      </c>
      <c r="C104" s="519" t="s">
        <v>31380</v>
      </c>
      <c r="D104" s="519" t="s">
        <v>31381</v>
      </c>
      <c r="I104" s="519" t="s">
        <v>5</v>
      </c>
      <c r="J104" s="650">
        <v>293.66000000000003</v>
      </c>
    </row>
    <row r="105" spans="1:10">
      <c r="A105" s="519" t="s">
        <v>214</v>
      </c>
      <c r="B105" s="519" t="str">
        <f t="shared" si="1"/>
        <v>MINI-CBR E EXPANSAO DE SOLO COMPACTADO EM EQUIPAMENTO MINIATURA</v>
      </c>
      <c r="C105" s="519" t="s">
        <v>31382</v>
      </c>
      <c r="D105" s="519" t="s">
        <v>31383</v>
      </c>
      <c r="I105" s="519" t="s">
        <v>5</v>
      </c>
      <c r="J105" s="650">
        <v>105.34</v>
      </c>
    </row>
    <row r="106" spans="1:10">
      <c r="A106" s="519" t="s">
        <v>215</v>
      </c>
      <c r="B106" s="519" t="str">
        <f t="shared" si="1"/>
        <v>MINI-CBR E EXPANSAO DE SOLO COMPACTADO EM EQUIPAMENTO MINIATURA</v>
      </c>
      <c r="C106" s="519" t="s">
        <v>31382</v>
      </c>
      <c r="D106" s="519" t="s">
        <v>31383</v>
      </c>
      <c r="I106" s="519" t="s">
        <v>5</v>
      </c>
      <c r="J106" s="650">
        <v>97</v>
      </c>
    </row>
    <row r="107" spans="1:10">
      <c r="A107" s="519" t="s">
        <v>216</v>
      </c>
      <c r="B107" s="519" t="str">
        <f t="shared" si="1"/>
        <v>MINI-MCV - SOLO COMPACTADO EM EQUIPAMENTO MINIATURA</v>
      </c>
      <c r="C107" s="519" t="s">
        <v>217</v>
      </c>
      <c r="I107" s="519" t="s">
        <v>5</v>
      </c>
      <c r="J107" s="650">
        <v>105.34</v>
      </c>
    </row>
    <row r="108" spans="1:10">
      <c r="A108" s="519" t="s">
        <v>218</v>
      </c>
      <c r="B108" s="519" t="str">
        <f t="shared" si="1"/>
        <v>MINI-MCV - SOLO COMPACTADO EM EQUIPAMENTO MINIATURA</v>
      </c>
      <c r="C108" s="519" t="s">
        <v>217</v>
      </c>
      <c r="I108" s="519" t="s">
        <v>5</v>
      </c>
      <c r="J108" s="650">
        <v>97</v>
      </c>
    </row>
    <row r="109" spans="1:10">
      <c r="A109" s="519" t="s">
        <v>219</v>
      </c>
      <c r="B109" s="519" t="str">
        <f t="shared" si="1"/>
        <v>DETERMINACAO DA PERDA DE MASSA POR IMERSAO DE SOLOS COMPACTADOS EM EQUIPAMENTO MINIATURA</v>
      </c>
      <c r="C109" s="519" t="s">
        <v>31384</v>
      </c>
      <c r="D109" s="519" t="s">
        <v>31385</v>
      </c>
      <c r="I109" s="519" t="s">
        <v>5</v>
      </c>
      <c r="J109" s="650">
        <v>105.34</v>
      </c>
    </row>
    <row r="110" spans="1:10">
      <c r="A110" s="519" t="s">
        <v>220</v>
      </c>
      <c r="B110" s="519" t="str">
        <f t="shared" si="1"/>
        <v>DETERMINACAO DA PERDA DE MASSA POR IMERSAO DE SOLOS COMPACTADOS EM EQUIPAMENTO MINIATURA</v>
      </c>
      <c r="C110" s="519" t="s">
        <v>31384</v>
      </c>
      <c r="D110" s="519" t="s">
        <v>31385</v>
      </c>
      <c r="I110" s="519" t="s">
        <v>5</v>
      </c>
      <c r="J110" s="650">
        <v>97</v>
      </c>
    </row>
    <row r="111" spans="1:10">
      <c r="A111" s="519" t="s">
        <v>221</v>
      </c>
      <c r="B111" s="519" t="str">
        <f t="shared" si="1"/>
        <v>EXTRACAO DE AMOSTRA INDEFORMADA EM BLOCOS DE 30X30X30CM,INCLUSIVE EMBALAGEM DE MADEIRA,EXCLUSIVE TRANSPORTE</v>
      </c>
      <c r="C111" s="519" t="s">
        <v>31386</v>
      </c>
      <c r="D111" s="519" t="s">
        <v>31387</v>
      </c>
      <c r="I111" s="519" t="s">
        <v>5</v>
      </c>
      <c r="J111" s="650">
        <v>825.36</v>
      </c>
    </row>
    <row r="112" spans="1:10">
      <c r="A112" s="519" t="s">
        <v>222</v>
      </c>
      <c r="B112" s="519" t="str">
        <f t="shared" si="1"/>
        <v>EXTRACAO DE AMOSTRA INDEFORMADA EM BLOCOS DE 30X30X30CM,INCLUSIVE EMBALAGEM DE MADEIRA,EXCLUSIVE TRANSPORTE</v>
      </c>
      <c r="C112" s="519" t="s">
        <v>31386</v>
      </c>
      <c r="D112" s="519" t="s">
        <v>31387</v>
      </c>
      <c r="I112" s="519" t="s">
        <v>5</v>
      </c>
      <c r="J112" s="650">
        <v>759.99</v>
      </c>
    </row>
    <row r="113" spans="1:10">
      <c r="A113" s="519" t="s">
        <v>223</v>
      </c>
      <c r="B113" s="519" t="str">
        <f t="shared" si="1"/>
        <v>CLASSIFICACAO DE SOLOS TROPICAIS PARA FINALIDADES RODOVIARIAS,UTILIZANDO CORPOS DE PROVA COMPACTADOS EM EQUIPAMENTO MINIATURA</v>
      </c>
      <c r="C113" s="519" t="s">
        <v>31388</v>
      </c>
      <c r="D113" s="519" t="s">
        <v>31389</v>
      </c>
      <c r="E113" s="519" t="s">
        <v>31390</v>
      </c>
      <c r="I113" s="519" t="s">
        <v>5</v>
      </c>
      <c r="J113" s="650">
        <v>106.07</v>
      </c>
    </row>
    <row r="114" spans="1:10">
      <c r="A114" s="519" t="s">
        <v>224</v>
      </c>
      <c r="B114" s="519" t="str">
        <f t="shared" si="1"/>
        <v>CLASSIFICACAO DE SOLOS TROPICAIS PARA FINALIDADES RODOVIARIAS,UTILIZANDO CORPOS DE PROVA COMPACTADOS EM EQUIPAMENTO MINIATURA</v>
      </c>
      <c r="C114" s="519" t="s">
        <v>31388</v>
      </c>
      <c r="D114" s="519" t="s">
        <v>31389</v>
      </c>
      <c r="E114" s="519" t="s">
        <v>31390</v>
      </c>
      <c r="I114" s="519" t="s">
        <v>5</v>
      </c>
      <c r="J114" s="650">
        <v>97.67</v>
      </c>
    </row>
    <row r="115" spans="1:10">
      <c r="A115" s="519" t="s">
        <v>225</v>
      </c>
      <c r="B115" s="519" t="str">
        <f t="shared" si="1"/>
        <v>EXTRACAO DE AMOSTRA INDEFORMADA EM ANEL BISELADO,EXCLUSIVE TRANSPORTE</v>
      </c>
      <c r="C115" s="519" t="s">
        <v>31391</v>
      </c>
      <c r="D115" s="519" t="s">
        <v>31392</v>
      </c>
      <c r="I115" s="519" t="s">
        <v>5</v>
      </c>
      <c r="J115" s="650">
        <v>455.6</v>
      </c>
    </row>
    <row r="116" spans="1:10">
      <c r="A116" s="519" t="s">
        <v>226</v>
      </c>
      <c r="B116" s="519" t="str">
        <f t="shared" si="1"/>
        <v>EXTRACAO DE AMOSTRA INDEFORMADA EM ANEL BISELADO,EXCLUSIVE TRANSPORTE</v>
      </c>
      <c r="C116" s="519" t="s">
        <v>31391</v>
      </c>
      <c r="D116" s="519" t="s">
        <v>31392</v>
      </c>
      <c r="I116" s="519" t="s">
        <v>5</v>
      </c>
      <c r="J116" s="650">
        <v>419.52</v>
      </c>
    </row>
    <row r="117" spans="1:10">
      <c r="A117" s="519" t="s">
        <v>227</v>
      </c>
      <c r="B117" s="519" t="str">
        <f t="shared" si="1"/>
        <v>EXTRACAO DE AMOSTRA TIPO "SHELBY" DURANTE SERVICO DE SONDAGEM DO SOLO,EXCLUSIVE TRANSPORTE</v>
      </c>
      <c r="C117" s="519" t="s">
        <v>31393</v>
      </c>
      <c r="D117" s="519" t="s">
        <v>31394</v>
      </c>
      <c r="I117" s="519" t="s">
        <v>5</v>
      </c>
      <c r="J117" s="650">
        <v>187.92</v>
      </c>
    </row>
    <row r="118" spans="1:10">
      <c r="A118" s="519" t="s">
        <v>228</v>
      </c>
      <c r="B118" s="519" t="str">
        <f t="shared" si="1"/>
        <v>EXTRACAO DE AMOSTRA TIPO "SHELBY" DURANTE SERVICO DE SONDAGEM DO SOLO,EXCLUSIVE TRANSPORTE</v>
      </c>
      <c r="C118" s="519" t="s">
        <v>31393</v>
      </c>
      <c r="D118" s="519" t="s">
        <v>31394</v>
      </c>
      <c r="I118" s="519" t="s">
        <v>5</v>
      </c>
      <c r="J118" s="650">
        <v>172.44</v>
      </c>
    </row>
    <row r="119" spans="1:10">
      <c r="A119" s="519" t="s">
        <v>229</v>
      </c>
      <c r="B119" s="519" t="str">
        <f t="shared" si="1"/>
        <v>AMOSTRA DE SOLO - PREPARACAO PARA ENSAIOS DE COMPACTACAO E ENSAIOS DE CARACTERIZACAO</v>
      </c>
      <c r="C119" s="519" t="s">
        <v>31395</v>
      </c>
      <c r="D119" s="519" t="s">
        <v>31396</v>
      </c>
      <c r="I119" s="519" t="s">
        <v>5</v>
      </c>
      <c r="J119" s="650">
        <v>526.72</v>
      </c>
    </row>
    <row r="120" spans="1:10">
      <c r="A120" s="519" t="s">
        <v>230</v>
      </c>
      <c r="B120" s="519" t="str">
        <f t="shared" si="1"/>
        <v>AMOSTRA DE SOLO - PREPARACAO PARA ENSAIOS DE COMPACTACAO E ENSAIOS DE CARACTERIZACAO</v>
      </c>
      <c r="C120" s="519" t="s">
        <v>31395</v>
      </c>
      <c r="D120" s="519" t="s">
        <v>31396</v>
      </c>
      <c r="I120" s="519" t="s">
        <v>5</v>
      </c>
      <c r="J120" s="650">
        <v>485.01</v>
      </c>
    </row>
    <row r="121" spans="1:10">
      <c r="A121" s="519" t="s">
        <v>231</v>
      </c>
      <c r="B121" s="519" t="str">
        <f t="shared" si="1"/>
        <v>GRAOS DE SOLOS QUE PASSAM NA PENEIRA DE MALHA 4,8MM - DETERMINACAO DA MASSA ESPECIFICA</v>
      </c>
      <c r="C121" s="519" t="s">
        <v>31397</v>
      </c>
      <c r="D121" s="519" t="s">
        <v>31398</v>
      </c>
      <c r="I121" s="519" t="s">
        <v>5</v>
      </c>
      <c r="J121" s="650">
        <v>106.07</v>
      </c>
    </row>
    <row r="122" spans="1:10">
      <c r="A122" s="519" t="s">
        <v>232</v>
      </c>
      <c r="B122" s="519" t="str">
        <f t="shared" si="1"/>
        <v>GRAOS DE SOLOS QUE PASSAM NA PENEIRA DE MALHA 4,8MM - DETERMINACAO DA MASSA ESPECIFICA</v>
      </c>
      <c r="C122" s="519" t="s">
        <v>31397</v>
      </c>
      <c r="D122" s="519" t="s">
        <v>31398</v>
      </c>
      <c r="I122" s="519" t="s">
        <v>5</v>
      </c>
      <c r="J122" s="650">
        <v>97.67</v>
      </c>
    </row>
    <row r="123" spans="1:10">
      <c r="A123" s="519" t="s">
        <v>233</v>
      </c>
      <c r="B123" s="519" t="str">
        <f t="shared" si="1"/>
        <v>ADENSAMENTO UNIDIMENSIONAL</v>
      </c>
      <c r="C123" s="519" t="s">
        <v>234</v>
      </c>
      <c r="I123" s="519" t="s">
        <v>5</v>
      </c>
      <c r="J123" s="650">
        <v>106.07</v>
      </c>
    </row>
    <row r="124" spans="1:10">
      <c r="A124" s="519" t="s">
        <v>235</v>
      </c>
      <c r="B124" s="519" t="str">
        <f t="shared" si="1"/>
        <v>ADENSAMENTO UNIDIMENSIONAL</v>
      </c>
      <c r="C124" s="519" t="s">
        <v>234</v>
      </c>
      <c r="I124" s="519" t="s">
        <v>5</v>
      </c>
      <c r="J124" s="650">
        <v>97.67</v>
      </c>
    </row>
    <row r="125" spans="1:10">
      <c r="A125" s="519" t="s">
        <v>236</v>
      </c>
      <c r="B125" s="519" t="str">
        <f t="shared" si="1"/>
        <v>METODO RIEDEL-WEBER(AGREGADO GRAUDO)</v>
      </c>
      <c r="C125" s="519" t="s">
        <v>237</v>
      </c>
      <c r="I125" s="519" t="s">
        <v>5</v>
      </c>
      <c r="J125" s="650">
        <v>106.07</v>
      </c>
    </row>
    <row r="126" spans="1:10">
      <c r="A126" s="519" t="s">
        <v>238</v>
      </c>
      <c r="B126" s="519" t="str">
        <f t="shared" si="1"/>
        <v>METODO RIEDEL-WEBER(AGREGADO GRAUDO)</v>
      </c>
      <c r="C126" s="519" t="s">
        <v>237</v>
      </c>
      <c r="I126" s="519" t="s">
        <v>5</v>
      </c>
      <c r="J126" s="650">
        <v>97.67</v>
      </c>
    </row>
    <row r="127" spans="1:10">
      <c r="A127" s="519" t="s">
        <v>239</v>
      </c>
      <c r="B127" s="519" t="str">
        <f t="shared" si="1"/>
        <v>COMPACTACAO DE SOLO EM EQUIPAMENTO MINIATURA</v>
      </c>
      <c r="C127" s="519" t="s">
        <v>240</v>
      </c>
      <c r="I127" s="519" t="s">
        <v>5</v>
      </c>
      <c r="J127" s="650">
        <v>106.07</v>
      </c>
    </row>
    <row r="128" spans="1:10">
      <c r="A128" s="519" t="s">
        <v>241</v>
      </c>
      <c r="B128" s="519" t="str">
        <f t="shared" si="1"/>
        <v>COMPACTACAO DE SOLO EM EQUIPAMENTO MINIATURA</v>
      </c>
      <c r="C128" s="519" t="s">
        <v>240</v>
      </c>
      <c r="I128" s="519" t="s">
        <v>5</v>
      </c>
      <c r="J128" s="650">
        <v>97.67</v>
      </c>
    </row>
    <row r="129" spans="1:10">
      <c r="A129" s="519" t="s">
        <v>242</v>
      </c>
      <c r="B129" s="519" t="str">
        <f t="shared" si="1"/>
        <v>ENSAIO DE PERDA D'AGUA DURANTE A SONDAGEM ROTATIVA EM ROCHA, CONSTANDO DE 3 ESTAGIOS DE PRESSAO</v>
      </c>
      <c r="C129" s="519" t="s">
        <v>31399</v>
      </c>
      <c r="D129" s="519" t="s">
        <v>31400</v>
      </c>
      <c r="I129" s="519" t="s">
        <v>5</v>
      </c>
      <c r="J129" s="650">
        <v>177.64</v>
      </c>
    </row>
    <row r="130" spans="1:10">
      <c r="A130" s="519" t="s">
        <v>243</v>
      </c>
      <c r="B130" s="519" t="str">
        <f t="shared" si="1"/>
        <v>ENSAIO DE PERDA D'AGUA DURANTE A SONDAGEM ROTATIVA EM ROCHA, CONSTANDO DE 3 ESTAGIOS DE PRESSAO</v>
      </c>
      <c r="C130" s="519" t="s">
        <v>31399</v>
      </c>
      <c r="D130" s="519" t="s">
        <v>31400</v>
      </c>
      <c r="I130" s="519" t="s">
        <v>5</v>
      </c>
      <c r="J130" s="650">
        <v>153.97</v>
      </c>
    </row>
    <row r="131" spans="1:10">
      <c r="A131" s="519" t="s">
        <v>244</v>
      </c>
      <c r="B131" s="519" t="str">
        <f t="shared" si="1"/>
        <v>ENSAIO DE PERDA D'AGUA DURANTE A SONDAGEM ROTATIVA EM ROCHA,CONSTANDO DE 5 ESTAGIOS DE PRESSAO</v>
      </c>
      <c r="C131" s="519" t="s">
        <v>31399</v>
      </c>
      <c r="D131" s="519" t="s">
        <v>31401</v>
      </c>
      <c r="I131" s="519" t="s">
        <v>5</v>
      </c>
      <c r="J131" s="650">
        <v>246.64</v>
      </c>
    </row>
    <row r="132" spans="1:10">
      <c r="A132" s="519" t="s">
        <v>245</v>
      </c>
      <c r="B132" s="519" t="str">
        <f t="shared" si="1"/>
        <v>ENSAIO DE PERDA D'AGUA DURANTE A SONDAGEM ROTATIVA EM ROCHA,CONSTANDO DE 5 ESTAGIOS DE PRESSAO</v>
      </c>
      <c r="C132" s="519" t="s">
        <v>31399</v>
      </c>
      <c r="D132" s="519" t="s">
        <v>31401</v>
      </c>
      <c r="I132" s="519" t="s">
        <v>5</v>
      </c>
      <c r="J132" s="650">
        <v>213.77</v>
      </c>
    </row>
    <row r="133" spans="1:10">
      <c r="A133" s="519" t="s">
        <v>246</v>
      </c>
      <c r="B133" s="519" t="str">
        <f t="shared" si="1"/>
        <v>ENSAIO DE PENETRACAO TIPO "DEEP SOUNDING"</v>
      </c>
      <c r="C133" s="519" t="s">
        <v>247</v>
      </c>
      <c r="I133" s="519" t="s">
        <v>36</v>
      </c>
      <c r="J133" s="650">
        <v>555.72</v>
      </c>
    </row>
    <row r="134" spans="1:10">
      <c r="A134" s="519" t="s">
        <v>248</v>
      </c>
      <c r="B134" s="519" t="str">
        <f t="shared" si="1"/>
        <v>ENSAIO DE PENETRACAO TIPO "DEEP SOUNDING"</v>
      </c>
      <c r="C134" s="519" t="s">
        <v>247</v>
      </c>
      <c r="I134" s="519" t="s">
        <v>36</v>
      </c>
      <c r="J134" s="650">
        <v>509.94</v>
      </c>
    </row>
    <row r="135" spans="1:10">
      <c r="A135" s="519" t="s">
        <v>249</v>
      </c>
      <c r="B135" s="519" t="str">
        <f t="shared" si="1"/>
        <v>ENSAIO DE INFILTRACAO EM SOLO</v>
      </c>
      <c r="C135" s="519" t="s">
        <v>250</v>
      </c>
      <c r="I135" s="519" t="s">
        <v>5</v>
      </c>
      <c r="J135" s="650">
        <v>456.76</v>
      </c>
    </row>
    <row r="136" spans="1:10">
      <c r="A136" s="519" t="s">
        <v>251</v>
      </c>
      <c r="B136" s="519" t="str">
        <f t="shared" ref="B136:B199" si="2">C136&amp;D136&amp;E136&amp;F136&amp;G136&amp;H136</f>
        <v>ENSAIO DE INFILTRACAO EM SOLO</v>
      </c>
      <c r="C136" s="519" t="s">
        <v>250</v>
      </c>
      <c r="I136" s="519" t="s">
        <v>5</v>
      </c>
      <c r="J136" s="650">
        <v>421.37</v>
      </c>
    </row>
    <row r="137" spans="1:10">
      <c r="A137" s="519" t="s">
        <v>252</v>
      </c>
      <c r="B137" s="519" t="str">
        <f t="shared" si="2"/>
        <v>ENSAIO DE CARACTERIZACAO GEOTECNICA DE SOLOS,COM UTILIZACAODE DILATOMETRO,EXCLUSIVE PERFURACAO</v>
      </c>
      <c r="C137" s="519" t="s">
        <v>31402</v>
      </c>
      <c r="D137" s="519" t="s">
        <v>31403</v>
      </c>
      <c r="I137" s="519" t="s">
        <v>5</v>
      </c>
      <c r="J137" s="650">
        <v>562.03</v>
      </c>
    </row>
    <row r="138" spans="1:10">
      <c r="A138" s="519" t="s">
        <v>253</v>
      </c>
      <c r="B138" s="519" t="str">
        <f t="shared" si="2"/>
        <v>ENSAIO DE CARACTERIZACAO GEOTECNICA DE SOLOS,COM UTILIZACAODE DILATOMETRO,EXCLUSIVE PERFURACAO</v>
      </c>
      <c r="C138" s="519" t="s">
        <v>31402</v>
      </c>
      <c r="D138" s="519" t="s">
        <v>31403</v>
      </c>
      <c r="I138" s="519" t="s">
        <v>5</v>
      </c>
      <c r="J138" s="650">
        <v>517.52</v>
      </c>
    </row>
    <row r="139" spans="1:10">
      <c r="A139" s="519" t="s">
        <v>254</v>
      </c>
      <c r="B139" s="519" t="str">
        <f t="shared" si="2"/>
        <v>ENSAIO DE PENETRACAO TIPO SPT</v>
      </c>
      <c r="C139" s="519" t="s">
        <v>255</v>
      </c>
      <c r="I139" s="519" t="s">
        <v>5</v>
      </c>
      <c r="J139" s="650">
        <v>132.88</v>
      </c>
    </row>
    <row r="140" spans="1:10">
      <c r="A140" s="519" t="s">
        <v>256</v>
      </c>
      <c r="B140" s="519" t="str">
        <f t="shared" si="2"/>
        <v>ENSAIO DE PENETRACAO TIPO SPT</v>
      </c>
      <c r="C140" s="519" t="s">
        <v>255</v>
      </c>
      <c r="I140" s="519" t="s">
        <v>5</v>
      </c>
      <c r="J140" s="650">
        <v>121.94</v>
      </c>
    </row>
    <row r="141" spans="1:10">
      <c r="A141" s="519" t="s">
        <v>257</v>
      </c>
      <c r="B141" s="519" t="str">
        <f t="shared" si="2"/>
        <v>PERFURACAO MANUAL DE SOLO,A TRADO ATE 6"</v>
      </c>
      <c r="C141" s="519" t="s">
        <v>258</v>
      </c>
      <c r="I141" s="519" t="s">
        <v>36</v>
      </c>
      <c r="J141" s="650">
        <v>12.78</v>
      </c>
    </row>
    <row r="142" spans="1:10">
      <c r="A142" s="519" t="s">
        <v>259</v>
      </c>
      <c r="B142" s="519" t="str">
        <f t="shared" si="2"/>
        <v>PERFURACAO MANUAL DE SOLO,A TRADO ATE 6"</v>
      </c>
      <c r="C142" s="519" t="s">
        <v>258</v>
      </c>
      <c r="I142" s="519" t="s">
        <v>36</v>
      </c>
      <c r="J142" s="650">
        <v>11.07</v>
      </c>
    </row>
    <row r="143" spans="1:10">
      <c r="A143" s="519" t="s">
        <v>260</v>
      </c>
      <c r="B143" s="519" t="str">
        <f t="shared" si="2"/>
        <v>PERFURACAO MANUAL DE SOLO,A TRADO ATE 8"</v>
      </c>
      <c r="C143" s="519" t="s">
        <v>261</v>
      </c>
      <c r="I143" s="519" t="s">
        <v>36</v>
      </c>
      <c r="J143" s="650">
        <v>16.190000000000001</v>
      </c>
    </row>
    <row r="144" spans="1:10">
      <c r="A144" s="519" t="s">
        <v>262</v>
      </c>
      <c r="B144" s="519" t="str">
        <f t="shared" si="2"/>
        <v>PERFURACAO MANUAL DE SOLO,A TRADO ATE 8"</v>
      </c>
      <c r="C144" s="519" t="s">
        <v>261</v>
      </c>
      <c r="I144" s="519" t="s">
        <v>36</v>
      </c>
      <c r="J144" s="650">
        <v>14.03</v>
      </c>
    </row>
    <row r="145" spans="1:10">
      <c r="A145" s="519" t="s">
        <v>263</v>
      </c>
      <c r="B145" s="519" t="str">
        <f t="shared" si="2"/>
        <v>PERFURACAO MANUAL DE SOLO,A TRADO ATE 10"</v>
      </c>
      <c r="C145" s="519" t="s">
        <v>264</v>
      </c>
      <c r="I145" s="519" t="s">
        <v>36</v>
      </c>
      <c r="J145" s="650">
        <v>19.600000000000001</v>
      </c>
    </row>
    <row r="146" spans="1:10">
      <c r="A146" s="519" t="s">
        <v>265</v>
      </c>
      <c r="B146" s="519" t="str">
        <f t="shared" si="2"/>
        <v>PERFURACAO MANUAL DE SOLO,A TRADO ATE 10"</v>
      </c>
      <c r="C146" s="519" t="s">
        <v>264</v>
      </c>
      <c r="I146" s="519" t="s">
        <v>36</v>
      </c>
      <c r="J146" s="650">
        <v>16.98</v>
      </c>
    </row>
    <row r="147" spans="1:10">
      <c r="A147" s="519" t="s">
        <v>266</v>
      </c>
      <c r="B147" s="519" t="str">
        <f t="shared" si="2"/>
        <v>PERFURACAO MANUAL DE SOLO,A TRADO ACIMA DE 10"</v>
      </c>
      <c r="C147" s="519" t="s">
        <v>267</v>
      </c>
      <c r="I147" s="519" t="s">
        <v>36</v>
      </c>
      <c r="J147" s="650">
        <v>23.86</v>
      </c>
    </row>
    <row r="148" spans="1:10">
      <c r="A148" s="519" t="s">
        <v>268</v>
      </c>
      <c r="B148" s="519" t="str">
        <f t="shared" si="2"/>
        <v>PERFURACAO MANUAL DE SOLO,A TRADO ACIMA DE 10"</v>
      </c>
      <c r="C148" s="519" t="s">
        <v>267</v>
      </c>
      <c r="I148" s="519" t="s">
        <v>36</v>
      </c>
      <c r="J148" s="650">
        <v>20.67</v>
      </c>
    </row>
    <row r="149" spans="1:10">
      <c r="A149" s="519" t="s">
        <v>269</v>
      </c>
      <c r="B149" s="519" t="str">
        <f t="shared" si="2"/>
        <v>ANALISE GRANULOMETRICA EM AGREGADO MIUDO</v>
      </c>
      <c r="C149" s="519" t="s">
        <v>270</v>
      </c>
      <c r="I149" s="519" t="s">
        <v>5</v>
      </c>
      <c r="J149" s="650">
        <v>174.44</v>
      </c>
    </row>
    <row r="150" spans="1:10">
      <c r="A150" s="519" t="s">
        <v>271</v>
      </c>
      <c r="B150" s="519" t="str">
        <f t="shared" si="2"/>
        <v>ANALISE GRANULOMETRICA EM AGREGADO MIUDO</v>
      </c>
      <c r="C150" s="519" t="s">
        <v>270</v>
      </c>
      <c r="I150" s="519" t="s">
        <v>5</v>
      </c>
      <c r="J150" s="650">
        <v>160.62</v>
      </c>
    </row>
    <row r="151" spans="1:10">
      <c r="A151" s="519" t="s">
        <v>272</v>
      </c>
      <c r="B151" s="519" t="str">
        <f t="shared" si="2"/>
        <v>ANALISE GRANULOMETRICA EM AGREGADO GRAUDO</v>
      </c>
      <c r="C151" s="519" t="s">
        <v>273</v>
      </c>
      <c r="I151" s="519" t="s">
        <v>5</v>
      </c>
      <c r="J151" s="650">
        <v>138</v>
      </c>
    </row>
    <row r="152" spans="1:10">
      <c r="A152" s="519" t="s">
        <v>274</v>
      </c>
      <c r="B152" s="519" t="str">
        <f t="shared" si="2"/>
        <v>ANALISE GRANULOMETRICA EM AGREGADO GRAUDO</v>
      </c>
      <c r="C152" s="519" t="s">
        <v>273</v>
      </c>
      <c r="I152" s="519" t="s">
        <v>5</v>
      </c>
      <c r="J152" s="650">
        <v>127.07</v>
      </c>
    </row>
    <row r="153" spans="1:10">
      <c r="A153" s="519" t="s">
        <v>275</v>
      </c>
      <c r="B153" s="519" t="str">
        <f t="shared" si="2"/>
        <v>AVALIACAO DAS IMPUREZAS ORGANICAS DAS AREIAS</v>
      </c>
      <c r="C153" s="519" t="s">
        <v>276</v>
      </c>
      <c r="I153" s="519" t="s">
        <v>5</v>
      </c>
      <c r="J153" s="650">
        <v>174.44</v>
      </c>
    </row>
    <row r="154" spans="1:10">
      <c r="A154" s="519" t="s">
        <v>277</v>
      </c>
      <c r="B154" s="519" t="str">
        <f t="shared" si="2"/>
        <v>AVALIACAO DAS IMPUREZAS ORGANICAS DAS AREIAS</v>
      </c>
      <c r="C154" s="519" t="s">
        <v>276</v>
      </c>
      <c r="I154" s="519" t="s">
        <v>5</v>
      </c>
      <c r="J154" s="650">
        <v>160.62</v>
      </c>
    </row>
    <row r="155" spans="1:10">
      <c r="A155" s="519" t="s">
        <v>278</v>
      </c>
      <c r="B155" s="519" t="str">
        <f t="shared" si="2"/>
        <v>QUALIDADE DA AREIA COM ANALISE GRANULOMETRICA E INDICE DE MATERIA ORGANICA</v>
      </c>
      <c r="C155" s="519" t="s">
        <v>31404</v>
      </c>
      <c r="D155" s="519" t="s">
        <v>31405</v>
      </c>
      <c r="I155" s="519" t="s">
        <v>5</v>
      </c>
      <c r="J155" s="650">
        <v>3829.51</v>
      </c>
    </row>
    <row r="156" spans="1:10">
      <c r="A156" s="519" t="s">
        <v>279</v>
      </c>
      <c r="B156" s="519" t="str">
        <f t="shared" si="2"/>
        <v>QUALIDADE DA AREIA COM ANALISE GRANULOMETRICA E INDICE DE MATERIA ORGANICA</v>
      </c>
      <c r="C156" s="519" t="s">
        <v>31404</v>
      </c>
      <c r="D156" s="519" t="s">
        <v>31405</v>
      </c>
      <c r="I156" s="519" t="s">
        <v>5</v>
      </c>
      <c r="J156" s="650">
        <v>3526.21</v>
      </c>
    </row>
    <row r="157" spans="1:10">
      <c r="A157" s="519" t="s">
        <v>280</v>
      </c>
      <c r="B157" s="519" t="str">
        <f t="shared" si="2"/>
        <v>TEOR DE ARGILA EM TORROES(AGREGADO MIUDO)</v>
      </c>
      <c r="C157" s="519" t="s">
        <v>281</v>
      </c>
      <c r="I157" s="519" t="s">
        <v>5</v>
      </c>
      <c r="J157" s="650">
        <v>174.44</v>
      </c>
    </row>
    <row r="158" spans="1:10">
      <c r="A158" s="519" t="s">
        <v>282</v>
      </c>
      <c r="B158" s="519" t="str">
        <f t="shared" si="2"/>
        <v>TEOR DE ARGILA EM TORROES(AGREGADO MIUDO)</v>
      </c>
      <c r="C158" s="519" t="s">
        <v>281</v>
      </c>
      <c r="I158" s="519" t="s">
        <v>5</v>
      </c>
      <c r="J158" s="650">
        <v>160.62</v>
      </c>
    </row>
    <row r="159" spans="1:10">
      <c r="A159" s="519" t="s">
        <v>283</v>
      </c>
      <c r="B159" s="519" t="str">
        <f t="shared" si="2"/>
        <v>TEOR DE ARGILA EM TORROES(AGREGADO GRAUDO)</v>
      </c>
      <c r="C159" s="519" t="s">
        <v>284</v>
      </c>
      <c r="I159" s="519" t="s">
        <v>5</v>
      </c>
      <c r="J159" s="650">
        <v>174.44</v>
      </c>
    </row>
    <row r="160" spans="1:10">
      <c r="A160" s="519" t="s">
        <v>285</v>
      </c>
      <c r="B160" s="519" t="str">
        <f t="shared" si="2"/>
        <v>TEOR DE ARGILA EM TORROES(AGREGADO GRAUDO)</v>
      </c>
      <c r="C160" s="519" t="s">
        <v>284</v>
      </c>
      <c r="I160" s="519" t="s">
        <v>5</v>
      </c>
      <c r="J160" s="650">
        <v>160.62</v>
      </c>
    </row>
    <row r="161" spans="1:10">
      <c r="A161" s="519" t="s">
        <v>286</v>
      </c>
      <c r="B161" s="519" t="str">
        <f t="shared" si="2"/>
        <v>TEOR DE MATERIAIS PULVERULENTOS(AGREGADO MIUDO)</v>
      </c>
      <c r="C161" s="519" t="s">
        <v>287</v>
      </c>
      <c r="I161" s="519" t="s">
        <v>5</v>
      </c>
      <c r="J161" s="650">
        <v>138.13999999999999</v>
      </c>
    </row>
    <row r="162" spans="1:10">
      <c r="A162" s="519" t="s">
        <v>288</v>
      </c>
      <c r="B162" s="519" t="str">
        <f t="shared" si="2"/>
        <v>TEOR DE MATERIAIS PULVERULENTOS(AGREGADO MIUDO)</v>
      </c>
      <c r="C162" s="519" t="s">
        <v>287</v>
      </c>
      <c r="I162" s="519" t="s">
        <v>5</v>
      </c>
      <c r="J162" s="650">
        <v>127.2</v>
      </c>
    </row>
    <row r="163" spans="1:10">
      <c r="A163" s="519" t="s">
        <v>289</v>
      </c>
      <c r="B163" s="519" t="str">
        <f t="shared" si="2"/>
        <v>TEOR DE MATERIAIS PULVERULENTOS(AGREGADO GRAUDO)</v>
      </c>
      <c r="C163" s="519" t="s">
        <v>290</v>
      </c>
      <c r="I163" s="519" t="s">
        <v>5</v>
      </c>
      <c r="J163" s="650">
        <v>189.02</v>
      </c>
    </row>
    <row r="164" spans="1:10">
      <c r="A164" s="519" t="s">
        <v>291</v>
      </c>
      <c r="B164" s="519" t="str">
        <f t="shared" si="2"/>
        <v>TEOR DE MATERIAIS PULVERULENTOS(AGREGADO GRAUDO)</v>
      </c>
      <c r="C164" s="519" t="s">
        <v>290</v>
      </c>
      <c r="I164" s="519" t="s">
        <v>5</v>
      </c>
      <c r="J164" s="650">
        <v>174.05</v>
      </c>
    </row>
    <row r="165" spans="1:10">
      <c r="A165" s="519" t="s">
        <v>292</v>
      </c>
      <c r="B165" s="519" t="str">
        <f t="shared" si="2"/>
        <v>DENSIDADE REAL(AGREGADO MIUDO)</v>
      </c>
      <c r="C165" s="519" t="s">
        <v>293</v>
      </c>
      <c r="I165" s="519" t="s">
        <v>5</v>
      </c>
      <c r="J165" s="650">
        <v>50.88</v>
      </c>
    </row>
    <row r="166" spans="1:10">
      <c r="A166" s="519" t="s">
        <v>294</v>
      </c>
      <c r="B166" s="519" t="str">
        <f t="shared" si="2"/>
        <v>DENSIDADE REAL(AGREGADO MIUDO)</v>
      </c>
      <c r="C166" s="519" t="s">
        <v>293</v>
      </c>
      <c r="I166" s="519" t="s">
        <v>5</v>
      </c>
      <c r="J166" s="650">
        <v>46.85</v>
      </c>
    </row>
    <row r="167" spans="1:10">
      <c r="A167" s="519" t="s">
        <v>295</v>
      </c>
      <c r="B167" s="519" t="str">
        <f t="shared" si="2"/>
        <v>DENSIDADE REAL(AGREGADO GRAUDO)</v>
      </c>
      <c r="C167" s="519" t="s">
        <v>296</v>
      </c>
      <c r="I167" s="519" t="s">
        <v>5</v>
      </c>
      <c r="J167" s="650">
        <v>101.79</v>
      </c>
    </row>
    <row r="168" spans="1:10">
      <c r="A168" s="519" t="s">
        <v>297</v>
      </c>
      <c r="B168" s="519" t="str">
        <f t="shared" si="2"/>
        <v>DENSIDADE REAL(AGREGADO GRAUDO)</v>
      </c>
      <c r="C168" s="519" t="s">
        <v>296</v>
      </c>
      <c r="I168" s="519" t="s">
        <v>5</v>
      </c>
      <c r="J168" s="650">
        <v>93.72</v>
      </c>
    </row>
    <row r="169" spans="1:10">
      <c r="A169" s="519" t="s">
        <v>298</v>
      </c>
      <c r="B169" s="519" t="str">
        <f t="shared" si="2"/>
        <v>DENSIDADE APARENTE(AGREGADO MIUDO)</v>
      </c>
      <c r="C169" s="519" t="s">
        <v>299</v>
      </c>
      <c r="I169" s="519" t="s">
        <v>5</v>
      </c>
      <c r="J169" s="650">
        <v>50.88</v>
      </c>
    </row>
    <row r="170" spans="1:10">
      <c r="A170" s="519" t="s">
        <v>300</v>
      </c>
      <c r="B170" s="519" t="str">
        <f t="shared" si="2"/>
        <v>DENSIDADE APARENTE(AGREGADO MIUDO)</v>
      </c>
      <c r="C170" s="519" t="s">
        <v>299</v>
      </c>
      <c r="I170" s="519" t="s">
        <v>5</v>
      </c>
      <c r="J170" s="650">
        <v>46.85</v>
      </c>
    </row>
    <row r="171" spans="1:10">
      <c r="A171" s="519" t="s">
        <v>301</v>
      </c>
      <c r="B171" s="519" t="str">
        <f t="shared" si="2"/>
        <v>DENSIDADE APARENTE(AGREGADO GRAUDO)</v>
      </c>
      <c r="C171" s="519" t="s">
        <v>302</v>
      </c>
      <c r="I171" s="519" t="s">
        <v>5</v>
      </c>
      <c r="J171" s="650">
        <v>101.79</v>
      </c>
    </row>
    <row r="172" spans="1:10">
      <c r="A172" s="519" t="s">
        <v>303</v>
      </c>
      <c r="B172" s="519" t="str">
        <f t="shared" si="2"/>
        <v>DENSIDADE APARENTE(AGREGADO GRAUDO)</v>
      </c>
      <c r="C172" s="519" t="s">
        <v>302</v>
      </c>
      <c r="I172" s="519" t="s">
        <v>5</v>
      </c>
      <c r="J172" s="650">
        <v>93.72</v>
      </c>
    </row>
    <row r="173" spans="1:10">
      <c r="A173" s="519" t="s">
        <v>304</v>
      </c>
      <c r="B173" s="519" t="str">
        <f t="shared" si="2"/>
        <v>DESGASTE A ABRASAO "LOS ANGELES"</v>
      </c>
      <c r="C173" s="519" t="s">
        <v>305</v>
      </c>
      <c r="I173" s="519" t="s">
        <v>5</v>
      </c>
      <c r="J173" s="650">
        <v>735.11</v>
      </c>
    </row>
    <row r="174" spans="1:10">
      <c r="A174" s="519" t="s">
        <v>306</v>
      </c>
      <c r="B174" s="519" t="str">
        <f t="shared" si="2"/>
        <v>DESGASTE A ABRASAO "LOS ANGELES"</v>
      </c>
      <c r="C174" s="519" t="s">
        <v>305</v>
      </c>
      <c r="I174" s="519" t="s">
        <v>5</v>
      </c>
      <c r="J174" s="650">
        <v>676.89</v>
      </c>
    </row>
    <row r="175" spans="1:10">
      <c r="A175" s="519" t="s">
        <v>307</v>
      </c>
      <c r="B175" s="519" t="str">
        <f t="shared" si="2"/>
        <v>ESMAGAMENTO</v>
      </c>
      <c r="C175" s="519" t="s">
        <v>308</v>
      </c>
      <c r="I175" s="519" t="s">
        <v>5</v>
      </c>
      <c r="J175" s="650">
        <v>670.49</v>
      </c>
    </row>
    <row r="176" spans="1:10">
      <c r="A176" s="519" t="s">
        <v>309</v>
      </c>
      <c r="B176" s="519" t="str">
        <f t="shared" si="2"/>
        <v>ESMAGAMENTO</v>
      </c>
      <c r="C176" s="519" t="s">
        <v>308</v>
      </c>
      <c r="I176" s="519" t="s">
        <v>5</v>
      </c>
      <c r="J176" s="650">
        <v>617.39</v>
      </c>
    </row>
    <row r="177" spans="1:10">
      <c r="A177" s="519" t="s">
        <v>310</v>
      </c>
      <c r="B177" s="519" t="str">
        <f t="shared" si="2"/>
        <v>RESISTENCIA AO IMPACTO "TRETON"</v>
      </c>
      <c r="C177" s="519" t="s">
        <v>311</v>
      </c>
      <c r="I177" s="519" t="s">
        <v>5</v>
      </c>
      <c r="J177" s="650">
        <v>670.49</v>
      </c>
    </row>
    <row r="178" spans="1:10">
      <c r="A178" s="519" t="s">
        <v>312</v>
      </c>
      <c r="B178" s="519" t="str">
        <f t="shared" si="2"/>
        <v>RESISTENCIA AO IMPACTO "TRETON"</v>
      </c>
      <c r="C178" s="519" t="s">
        <v>311</v>
      </c>
      <c r="I178" s="519" t="s">
        <v>5</v>
      </c>
      <c r="J178" s="650">
        <v>617.39</v>
      </c>
    </row>
    <row r="179" spans="1:10">
      <c r="A179" s="519" t="s">
        <v>313</v>
      </c>
      <c r="B179" s="519" t="str">
        <f t="shared" si="2"/>
        <v>INDICE DE FORMA(CUBICIDADE)</v>
      </c>
      <c r="C179" s="519" t="s">
        <v>314</v>
      </c>
      <c r="I179" s="519" t="s">
        <v>5</v>
      </c>
      <c r="J179" s="650">
        <v>475.83</v>
      </c>
    </row>
    <row r="180" spans="1:10">
      <c r="A180" s="519" t="s">
        <v>315</v>
      </c>
      <c r="B180" s="519" t="str">
        <f t="shared" si="2"/>
        <v>INDICE DE FORMA(CUBICIDADE)</v>
      </c>
      <c r="C180" s="519" t="s">
        <v>314</v>
      </c>
      <c r="I180" s="519" t="s">
        <v>5</v>
      </c>
      <c r="J180" s="650">
        <v>438.15</v>
      </c>
    </row>
    <row r="181" spans="1:10">
      <c r="A181" s="519" t="s">
        <v>316</v>
      </c>
      <c r="B181" s="519" t="str">
        <f t="shared" si="2"/>
        <v>QUALIDADE DE AGREGADO PELO USO DE SOLUCAO DE SULFATO DE SODIO OU MAGNESIO,EM AGREGADO MIUDO</v>
      </c>
      <c r="C181" s="519" t="s">
        <v>31406</v>
      </c>
      <c r="D181" s="519" t="s">
        <v>31407</v>
      </c>
      <c r="I181" s="519" t="s">
        <v>5</v>
      </c>
      <c r="J181" s="650">
        <v>1099.18</v>
      </c>
    </row>
    <row r="182" spans="1:10">
      <c r="A182" s="519" t="s">
        <v>317</v>
      </c>
      <c r="B182" s="519" t="str">
        <f t="shared" si="2"/>
        <v>QUALIDADE DE AGREGADO PELO USO DE SOLUCAO DE SULFATO DE SODIO OU MAGNESIO,EM AGREGADO MIUDO</v>
      </c>
      <c r="C182" s="519" t="s">
        <v>31406</v>
      </c>
      <c r="D182" s="519" t="s">
        <v>31407</v>
      </c>
      <c r="I182" s="519" t="s">
        <v>5</v>
      </c>
      <c r="J182" s="650">
        <v>1012.12</v>
      </c>
    </row>
    <row r="183" spans="1:10">
      <c r="A183" s="519" t="s">
        <v>318</v>
      </c>
      <c r="B183" s="519" t="str">
        <f t="shared" si="2"/>
        <v>QUALIDADE DE AGREGADO PELO USO DE SOLUCAO DE SULFATO DE SODIO OU MAGNESIO,EM AGREGADO GRAUDO</v>
      </c>
      <c r="C183" s="519" t="s">
        <v>31406</v>
      </c>
      <c r="D183" s="519" t="s">
        <v>31408</v>
      </c>
      <c r="I183" s="519" t="s">
        <v>5</v>
      </c>
      <c r="J183" s="650">
        <v>1522.44</v>
      </c>
    </row>
    <row r="184" spans="1:10">
      <c r="A184" s="519" t="s">
        <v>319</v>
      </c>
      <c r="B184" s="519" t="str">
        <f t="shared" si="2"/>
        <v>QUALIDADE DE AGREGADO PELO USO DE SOLUCAO DE SULFATO DE SODIO OU MAGNESIO,EM AGREGADO GRAUDO</v>
      </c>
      <c r="C184" s="519" t="s">
        <v>31406</v>
      </c>
      <c r="D184" s="519" t="s">
        <v>31408</v>
      </c>
      <c r="I184" s="519" t="s">
        <v>5</v>
      </c>
      <c r="J184" s="650">
        <v>1401.86</v>
      </c>
    </row>
    <row r="185" spans="1:10">
      <c r="A185" s="519" t="s">
        <v>320</v>
      </c>
      <c r="B185" s="519" t="str">
        <f t="shared" si="2"/>
        <v>REMATE OU CAPEAMENTO DE CORPO DE PROVA CILINDRICO,DE 15X30CM POR TOPO</v>
      </c>
      <c r="C185" s="519" t="s">
        <v>31409</v>
      </c>
      <c r="D185" s="519" t="s">
        <v>31410</v>
      </c>
      <c r="I185" s="519" t="s">
        <v>5</v>
      </c>
      <c r="J185" s="650">
        <v>14.46</v>
      </c>
    </row>
    <row r="186" spans="1:10">
      <c r="A186" s="519" t="s">
        <v>321</v>
      </c>
      <c r="B186" s="519" t="str">
        <f t="shared" si="2"/>
        <v>REMATE OU CAPEAMENTO DE CORPO DE PROVA CILINDRICO,DE 15X30CM POR TOPO</v>
      </c>
      <c r="C186" s="519" t="s">
        <v>31409</v>
      </c>
      <c r="D186" s="519" t="s">
        <v>31410</v>
      </c>
      <c r="I186" s="519" t="s">
        <v>5</v>
      </c>
      <c r="J186" s="650">
        <v>13.32</v>
      </c>
    </row>
    <row r="187" spans="1:10">
      <c r="A187" s="519" t="s">
        <v>322</v>
      </c>
      <c r="B187" s="519" t="str">
        <f t="shared" si="2"/>
        <v>RESISTENCIA A COMPRESSAO DE CORPO DE PROVA CILINDRICO DE 15X30CM,POR CORPO DE PROVA</v>
      </c>
      <c r="C187" s="519" t="s">
        <v>31411</v>
      </c>
      <c r="D187" s="519" t="s">
        <v>31412</v>
      </c>
      <c r="I187" s="519" t="s">
        <v>5</v>
      </c>
      <c r="J187" s="650">
        <v>43.74</v>
      </c>
    </row>
    <row r="188" spans="1:10">
      <c r="A188" s="519" t="s">
        <v>323</v>
      </c>
      <c r="B188" s="519" t="str">
        <f t="shared" si="2"/>
        <v>RESISTENCIA A COMPRESSAO DE CORPO DE PROVA CILINDRICO DE 15X30CM,POR CORPO DE PROVA</v>
      </c>
      <c r="C188" s="519" t="s">
        <v>31411</v>
      </c>
      <c r="D188" s="519" t="s">
        <v>31412</v>
      </c>
      <c r="I188" s="519" t="s">
        <v>5</v>
      </c>
      <c r="J188" s="650">
        <v>40.28</v>
      </c>
    </row>
    <row r="189" spans="1:10">
      <c r="A189" s="519" t="s">
        <v>324</v>
      </c>
      <c r="B189" s="519" t="str">
        <f t="shared" si="2"/>
        <v>RESISTENCIA A COMPRESSAO SIMPLES DE CORPO DE PROVA DE ARGAMASSA DE CONCRETO,COM 5X10CM,POR CORPO DE PROVA</v>
      </c>
      <c r="C189" s="519" t="s">
        <v>31413</v>
      </c>
      <c r="D189" s="519" t="s">
        <v>31414</v>
      </c>
      <c r="I189" s="519" t="s">
        <v>5</v>
      </c>
      <c r="J189" s="650">
        <v>112.85</v>
      </c>
    </row>
    <row r="190" spans="1:10">
      <c r="A190" s="519" t="s">
        <v>325</v>
      </c>
      <c r="B190" s="519" t="str">
        <f t="shared" si="2"/>
        <v>RESISTENCIA A COMPRESSAO SIMPLES DE CORPO DE PROVA DE ARGAMASSA DE CONCRETO,COM 5X10CM,POR CORPO DE PROVA</v>
      </c>
      <c r="C190" s="519" t="s">
        <v>31413</v>
      </c>
      <c r="D190" s="519" t="s">
        <v>31414</v>
      </c>
      <c r="I190" s="519" t="s">
        <v>5</v>
      </c>
      <c r="J190" s="650">
        <v>103.92</v>
      </c>
    </row>
    <row r="191" spans="1:10">
      <c r="A191" s="519" t="s">
        <v>326</v>
      </c>
      <c r="B191" s="519" t="str">
        <f t="shared" si="2"/>
        <v>RESISTENCIA A TRACAO,NA FLEXAO,EM CORPO DE PROVA PRISMATICO,COM ESFORCO ATE 5T</v>
      </c>
      <c r="C191" s="519" t="s">
        <v>31415</v>
      </c>
      <c r="D191" s="519" t="s">
        <v>31416</v>
      </c>
      <c r="I191" s="519" t="s">
        <v>5</v>
      </c>
      <c r="J191" s="650">
        <v>199.68</v>
      </c>
    </row>
    <row r="192" spans="1:10">
      <c r="A192" s="519" t="s">
        <v>327</v>
      </c>
      <c r="B192" s="519" t="str">
        <f t="shared" si="2"/>
        <v>RESISTENCIA A TRACAO,NA FLEXAO,EM CORPO DE PROVA PRISMATICO,COM ESFORCO ATE 5T</v>
      </c>
      <c r="C192" s="519" t="s">
        <v>31415</v>
      </c>
      <c r="D192" s="519" t="s">
        <v>31416</v>
      </c>
      <c r="I192" s="519" t="s">
        <v>5</v>
      </c>
      <c r="J192" s="650">
        <v>183.87</v>
      </c>
    </row>
    <row r="193" spans="1:10">
      <c r="A193" s="519" t="s">
        <v>328</v>
      </c>
      <c r="B193" s="519" t="str">
        <f t="shared" si="2"/>
        <v>RESISTENCIA A TRACAO,NA FLEXAO,EM CORPO DE PROVA PRISMATICO,COM ESFORCO DE 5 ATE 30T</v>
      </c>
      <c r="C193" s="519" t="s">
        <v>31415</v>
      </c>
      <c r="D193" s="519" t="s">
        <v>31417</v>
      </c>
      <c r="I193" s="519" t="s">
        <v>5</v>
      </c>
      <c r="J193" s="650">
        <v>199.68</v>
      </c>
    </row>
    <row r="194" spans="1:10">
      <c r="A194" s="519" t="s">
        <v>329</v>
      </c>
      <c r="B194" s="519" t="str">
        <f t="shared" si="2"/>
        <v>RESISTENCIA A TRACAO,NA FLEXAO,EM CORPO DE PROVA PRISMATICO,COM ESFORCO DE 5 ATE 30T</v>
      </c>
      <c r="C194" s="519" t="s">
        <v>31415</v>
      </c>
      <c r="D194" s="519" t="s">
        <v>31417</v>
      </c>
      <c r="I194" s="519" t="s">
        <v>5</v>
      </c>
      <c r="J194" s="650">
        <v>183.87</v>
      </c>
    </row>
    <row r="195" spans="1:10">
      <c r="A195" s="519" t="s">
        <v>330</v>
      </c>
      <c r="B195" s="519" t="str">
        <f t="shared" si="2"/>
        <v>RESISTENCIA A TRACAO,NA FLEXAO,EM CORPO DE PROVA PRISMATICO,COM ESFORCO DE 30 ATE 200T</v>
      </c>
      <c r="C195" s="519" t="s">
        <v>31415</v>
      </c>
      <c r="D195" s="519" t="s">
        <v>31418</v>
      </c>
      <c r="I195" s="519" t="s">
        <v>5</v>
      </c>
      <c r="J195" s="650">
        <v>199.68</v>
      </c>
    </row>
    <row r="196" spans="1:10">
      <c r="A196" s="519" t="s">
        <v>331</v>
      </c>
      <c r="B196" s="519" t="str">
        <f t="shared" si="2"/>
        <v>RESISTENCIA A TRACAO,NA FLEXAO,EM CORPO DE PROVA PRISMATICO,COM ESFORCO DE 30 ATE 200T</v>
      </c>
      <c r="C196" s="519" t="s">
        <v>31415</v>
      </c>
      <c r="D196" s="519" t="s">
        <v>31418</v>
      </c>
      <c r="I196" s="519" t="s">
        <v>5</v>
      </c>
      <c r="J196" s="650">
        <v>183.87</v>
      </c>
    </row>
    <row r="197" spans="1:10">
      <c r="A197" s="519" t="s">
        <v>332</v>
      </c>
      <c r="B197" s="519" t="str">
        <f t="shared" si="2"/>
        <v>RESISTENCIA A COMPRESSAO SIMPLES DE CORPO DE PROVA,COM AUXILIO DE ESCLEROMETRO,POR CORPO DE PROVA</v>
      </c>
      <c r="C197" s="519" t="s">
        <v>31419</v>
      </c>
      <c r="D197" s="519" t="s">
        <v>31420</v>
      </c>
      <c r="I197" s="519" t="s">
        <v>5</v>
      </c>
      <c r="J197" s="650">
        <v>60.76</v>
      </c>
    </row>
    <row r="198" spans="1:10">
      <c r="A198" s="519" t="s">
        <v>333</v>
      </c>
      <c r="B198" s="519" t="str">
        <f t="shared" si="2"/>
        <v>RESISTENCIA A COMPRESSAO SIMPLES DE CORPO DE PROVA,COM AUXILIO DE ESCLEROMETRO,POR CORPO DE PROVA</v>
      </c>
      <c r="C198" s="519" t="s">
        <v>31419</v>
      </c>
      <c r="D198" s="519" t="s">
        <v>31420</v>
      </c>
      <c r="I198" s="519" t="s">
        <v>5</v>
      </c>
      <c r="J198" s="650">
        <v>55.95</v>
      </c>
    </row>
    <row r="199" spans="1:10">
      <c r="A199" s="519" t="s">
        <v>334</v>
      </c>
      <c r="B199" s="519" t="str">
        <f t="shared" si="2"/>
        <v>"SLUMP TEST"</v>
      </c>
      <c r="C199" s="519" t="s">
        <v>335</v>
      </c>
      <c r="I199" s="519" t="s">
        <v>5</v>
      </c>
      <c r="J199" s="650">
        <v>29.16</v>
      </c>
    </row>
    <row r="200" spans="1:10">
      <c r="A200" s="519" t="s">
        <v>336</v>
      </c>
      <c r="B200" s="519" t="str">
        <f t="shared" ref="B200:B263" si="3">C200&amp;D200&amp;E200&amp;F200&amp;G200&amp;H200</f>
        <v>"SLUMP TEST"</v>
      </c>
      <c r="C200" s="519" t="s">
        <v>335</v>
      </c>
      <c r="I200" s="519" t="s">
        <v>5</v>
      </c>
      <c r="J200" s="650">
        <v>26.85</v>
      </c>
    </row>
    <row r="201" spans="1:10">
      <c r="A201" s="519" t="s">
        <v>337</v>
      </c>
      <c r="B201" s="519"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1" s="519" t="s">
        <v>31421</v>
      </c>
      <c r="D201" s="519" t="s">
        <v>31422</v>
      </c>
      <c r="E201" s="519" t="s">
        <v>31423</v>
      </c>
      <c r="F201" s="519" t="s">
        <v>31424</v>
      </c>
      <c r="G201" s="519" t="s">
        <v>31425</v>
      </c>
      <c r="I201" s="519" t="s">
        <v>5</v>
      </c>
      <c r="J201" s="650">
        <v>15882.28</v>
      </c>
    </row>
    <row r="202" spans="1:10">
      <c r="A202" s="519" t="s">
        <v>338</v>
      </c>
      <c r="B202" s="519" t="str">
        <f t="shared" si="3"/>
        <v>DOSAGEM COM ESTUDO GRANULOMETRICO DOS AGREGADOS,DETERMINACAO DE UM TRACO A PARTIR DOS GRAFICOS OBTIDOS DE MISTURAS EXPERIMENTAIS E COM RUPTURA DE CORPO DE PROVA,DE 15X30CM,AOS 3,7E 28 DIAS DE IDADE,UTILIZANDO COMO MATERIAIS CIMENTO,UM AGREGADO GRAUDO E UM AGREGADO MIUDO</v>
      </c>
      <c r="C202" s="519" t="s">
        <v>31421</v>
      </c>
      <c r="D202" s="519" t="s">
        <v>31422</v>
      </c>
      <c r="E202" s="519" t="s">
        <v>31423</v>
      </c>
      <c r="F202" s="519" t="s">
        <v>31424</v>
      </c>
      <c r="G202" s="519" t="s">
        <v>31425</v>
      </c>
      <c r="I202" s="519" t="s">
        <v>5</v>
      </c>
      <c r="J202" s="650">
        <v>14624.41</v>
      </c>
    </row>
    <row r="203" spans="1:10">
      <c r="A203" s="519" t="s">
        <v>339</v>
      </c>
      <c r="B203" s="519" t="str">
        <f t="shared" si="3"/>
        <v>DOSAGEM COM ESTUDO GRANULOMETRICO DOS AGREGADOS,DETERMINACAO DE UM TRACO A PARTIR DOS GRAFICOS OBTIDOS DE MISTURAS EXPERIMENTAIS E COM RUPTURA DE CORPO DE PROVA,DE 15X30CM,AOS 3,7E 28 DIAS DE IDADE,PARA CADA AGREGADO MIUDO ADICIONAL AO ITEM 01.001.0130</v>
      </c>
      <c r="C203" s="519" t="s">
        <v>31421</v>
      </c>
      <c r="D203" s="519" t="s">
        <v>31422</v>
      </c>
      <c r="E203" s="519" t="s">
        <v>31423</v>
      </c>
      <c r="F203" s="519" t="s">
        <v>31426</v>
      </c>
      <c r="G203" s="519" t="s">
        <v>31427</v>
      </c>
      <c r="I203" s="519" t="s">
        <v>5</v>
      </c>
      <c r="J203" s="650">
        <v>5294.09</v>
      </c>
    </row>
    <row r="204" spans="1:10">
      <c r="A204" s="519" t="s">
        <v>340</v>
      </c>
      <c r="B204" s="519" t="str">
        <f t="shared" si="3"/>
        <v>DOSAGEM COM ESTUDO GRANULOMETRICO DOS AGREGADOS,DETERMINACAO DE UM TRACO A PARTIR DOS GRAFICOS OBTIDOS DE MISTURAS EXPERIMENTAIS E COM RUPTURA DE CORPO DE PROVA,DE 15X30CM,AOS 3,7E 28 DIAS DE IDADE,PARA CADA AGREGADO MIUDO ADICIONAL AO ITEM 01.001.0130</v>
      </c>
      <c r="C204" s="519" t="s">
        <v>31421</v>
      </c>
      <c r="D204" s="519" t="s">
        <v>31422</v>
      </c>
      <c r="E204" s="519" t="s">
        <v>31423</v>
      </c>
      <c r="F204" s="519" t="s">
        <v>31426</v>
      </c>
      <c r="G204" s="519" t="s">
        <v>31427</v>
      </c>
      <c r="I204" s="519" t="s">
        <v>5</v>
      </c>
      <c r="J204" s="650">
        <v>4874.8</v>
      </c>
    </row>
    <row r="205" spans="1:10">
      <c r="A205" s="519" t="s">
        <v>341</v>
      </c>
      <c r="B205" s="519" t="str">
        <f t="shared" si="3"/>
        <v>DOSAGEM COM ESTUDO GRANULOMETRICO DOS AGREGADOS,DETERMINACAO DE UM TRACO A PARTIR DOS GRAFICOS OBTIDOS DE MISTURAS EXPERIMENTAIS E COM RUPTURA DE CORPO DE PROVA,DE 15X30CM,AOS 3,7E 28 DIAS DE IDADE,PARA CADA AGREGADO GRAUDO ADICIONAL AO ITEM 01.001.0130</v>
      </c>
      <c r="C205" s="519" t="s">
        <v>31421</v>
      </c>
      <c r="D205" s="519" t="s">
        <v>31422</v>
      </c>
      <c r="E205" s="519" t="s">
        <v>31423</v>
      </c>
      <c r="F205" s="519" t="s">
        <v>31428</v>
      </c>
      <c r="G205" s="519" t="s">
        <v>31429</v>
      </c>
      <c r="I205" s="519" t="s">
        <v>5</v>
      </c>
      <c r="J205" s="650">
        <v>5294.09</v>
      </c>
    </row>
    <row r="206" spans="1:10">
      <c r="A206" s="519" t="s">
        <v>342</v>
      </c>
      <c r="B206" s="519" t="str">
        <f t="shared" si="3"/>
        <v>DOSAGEM COM ESTUDO GRANULOMETRICO DOS AGREGADOS,DETERMINACAO DE UM TRACO A PARTIR DOS GRAFICOS OBTIDOS DE MISTURAS EXPERIMENTAIS E COM RUPTURA DE CORPO DE PROVA,DE 15X30CM,AOS 3,7E 28 DIAS DE IDADE,PARA CADA AGREGADO GRAUDO ADICIONAL AO ITEM 01.001.0130</v>
      </c>
      <c r="C206" s="519" t="s">
        <v>31421</v>
      </c>
      <c r="D206" s="519" t="s">
        <v>31422</v>
      </c>
      <c r="E206" s="519" t="s">
        <v>31423</v>
      </c>
      <c r="F206" s="519" t="s">
        <v>31428</v>
      </c>
      <c r="G206" s="519" t="s">
        <v>31429</v>
      </c>
      <c r="I206" s="519" t="s">
        <v>5</v>
      </c>
      <c r="J206" s="650">
        <v>4874.8</v>
      </c>
    </row>
    <row r="207" spans="1:10">
      <c r="A207" s="519" t="s">
        <v>343</v>
      </c>
      <c r="B207" s="519" t="str">
        <f t="shared" si="3"/>
        <v>DETERMINACAO DE OUTROS TRACOS A PARTIR DOS MESMOS GRAFICOS,MENCIONADOS NO ITEM 01.001.0130,POR TRACO</v>
      </c>
      <c r="C207" s="519" t="s">
        <v>31430</v>
      </c>
      <c r="D207" s="519" t="s">
        <v>31431</v>
      </c>
      <c r="I207" s="519" t="s">
        <v>5</v>
      </c>
      <c r="J207" s="650">
        <v>15882.28</v>
      </c>
    </row>
    <row r="208" spans="1:10">
      <c r="A208" s="519" t="s">
        <v>344</v>
      </c>
      <c r="B208" s="519" t="str">
        <f t="shared" si="3"/>
        <v>DETERMINACAO DE OUTROS TRACOS A PARTIR DOS MESMOS GRAFICOS,MENCIONADOS NO ITEM 01.001.0130,POR TRACO</v>
      </c>
      <c r="C208" s="519" t="s">
        <v>31430</v>
      </c>
      <c r="D208" s="519" t="s">
        <v>31431</v>
      </c>
      <c r="I208" s="519" t="s">
        <v>5</v>
      </c>
      <c r="J208" s="650">
        <v>14624.41</v>
      </c>
    </row>
    <row r="209" spans="1:10">
      <c r="A209" s="519" t="s">
        <v>345</v>
      </c>
      <c r="B209" s="519"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9" s="519" t="s">
        <v>31432</v>
      </c>
      <c r="D209" s="519" t="s">
        <v>31433</v>
      </c>
      <c r="E209" s="519" t="s">
        <v>31434</v>
      </c>
      <c r="F209" s="519" t="s">
        <v>31435</v>
      </c>
      <c r="G209" s="519" t="s">
        <v>31436</v>
      </c>
      <c r="H209" s="519" t="s">
        <v>31437</v>
      </c>
      <c r="I209" s="519" t="s">
        <v>5</v>
      </c>
      <c r="J209" s="650">
        <v>15882.28</v>
      </c>
    </row>
    <row r="210" spans="1:10">
      <c r="A210" s="519" t="s">
        <v>346</v>
      </c>
      <c r="B210" s="519" t="str">
        <f t="shared" si="3"/>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10" s="519" t="s">
        <v>31432</v>
      </c>
      <c r="D210" s="519" t="s">
        <v>31433</v>
      </c>
      <c r="E210" s="519" t="s">
        <v>31434</v>
      </c>
      <c r="F210" s="519" t="s">
        <v>31435</v>
      </c>
      <c r="G210" s="519" t="s">
        <v>31436</v>
      </c>
      <c r="H210" s="519" t="s">
        <v>31437</v>
      </c>
      <c r="I210" s="519" t="s">
        <v>5</v>
      </c>
      <c r="J210" s="650">
        <v>14624.41</v>
      </c>
    </row>
    <row r="211" spans="1:10">
      <c r="A211" s="519" t="s">
        <v>347</v>
      </c>
      <c r="B211" s="519"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1" s="519" t="s">
        <v>31432</v>
      </c>
      <c r="D211" s="519" t="s">
        <v>31433</v>
      </c>
      <c r="E211" s="519" t="s">
        <v>31438</v>
      </c>
      <c r="F211" s="519" t="s">
        <v>31435</v>
      </c>
      <c r="G211" s="519" t="s">
        <v>31439</v>
      </c>
      <c r="H211" s="519" t="s">
        <v>31440</v>
      </c>
      <c r="I211" s="519" t="s">
        <v>5</v>
      </c>
      <c r="J211" s="650">
        <v>15882.28</v>
      </c>
    </row>
    <row r="212" spans="1:10">
      <c r="A212" s="519" t="s">
        <v>348</v>
      </c>
      <c r="B212" s="519" t="str">
        <f t="shared" si="3"/>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12" s="519" t="s">
        <v>31432</v>
      </c>
      <c r="D212" s="519" t="s">
        <v>31433</v>
      </c>
      <c r="E212" s="519" t="s">
        <v>31438</v>
      </c>
      <c r="F212" s="519" t="s">
        <v>31435</v>
      </c>
      <c r="G212" s="519" t="s">
        <v>31439</v>
      </c>
      <c r="H212" s="519" t="s">
        <v>31440</v>
      </c>
      <c r="I212" s="519" t="s">
        <v>5</v>
      </c>
      <c r="J212" s="650">
        <v>14624.41</v>
      </c>
    </row>
    <row r="213" spans="1:10">
      <c r="A213" s="519" t="s">
        <v>349</v>
      </c>
      <c r="B213" s="519"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3" s="519" t="s">
        <v>31421</v>
      </c>
      <c r="D213" s="519" t="s">
        <v>31441</v>
      </c>
      <c r="E213" s="519" t="s">
        <v>31442</v>
      </c>
      <c r="F213" s="519" t="s">
        <v>31443</v>
      </c>
      <c r="G213" s="519" t="s">
        <v>31444</v>
      </c>
      <c r="H213" s="519" t="s">
        <v>31445</v>
      </c>
      <c r="I213" s="519" t="s">
        <v>5</v>
      </c>
      <c r="J213" s="650">
        <v>15882.28</v>
      </c>
    </row>
    <row r="214" spans="1:10">
      <c r="A214" s="519" t="s">
        <v>350</v>
      </c>
      <c r="B214" s="519" t="str">
        <f t="shared" si="3"/>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4" s="519" t="s">
        <v>31421</v>
      </c>
      <c r="D214" s="519" t="s">
        <v>31441</v>
      </c>
      <c r="E214" s="519" t="s">
        <v>31442</v>
      </c>
      <c r="F214" s="519" t="s">
        <v>31443</v>
      </c>
      <c r="G214" s="519" t="s">
        <v>31444</v>
      </c>
      <c r="H214" s="519" t="s">
        <v>31445</v>
      </c>
      <c r="I214" s="519" t="s">
        <v>5</v>
      </c>
      <c r="J214" s="650">
        <v>14624.41</v>
      </c>
    </row>
    <row r="215" spans="1:10">
      <c r="A215" s="519" t="s">
        <v>351</v>
      </c>
      <c r="B215" s="519"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5" s="519" t="s">
        <v>31446</v>
      </c>
      <c r="D215" s="519" t="s">
        <v>31447</v>
      </c>
      <c r="E215" s="519" t="s">
        <v>31448</v>
      </c>
      <c r="F215" s="519" t="s">
        <v>31449</v>
      </c>
      <c r="G215" s="519" t="s">
        <v>31450</v>
      </c>
      <c r="I215" s="519" t="s">
        <v>5</v>
      </c>
      <c r="J215" s="650">
        <v>103956.83</v>
      </c>
    </row>
    <row r="216" spans="1:10">
      <c r="A216" s="519" t="s">
        <v>352</v>
      </c>
      <c r="B216" s="519" t="str">
        <f t="shared" si="3"/>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6" s="519" t="s">
        <v>31446</v>
      </c>
      <c r="D216" s="519" t="s">
        <v>31447</v>
      </c>
      <c r="E216" s="519" t="s">
        <v>31448</v>
      </c>
      <c r="F216" s="519" t="s">
        <v>31449</v>
      </c>
      <c r="G216" s="519" t="s">
        <v>31450</v>
      </c>
      <c r="I216" s="519" t="s">
        <v>5</v>
      </c>
      <c r="J216" s="650">
        <v>95723.46</v>
      </c>
    </row>
    <row r="217" spans="1:10">
      <c r="A217" s="519" t="s">
        <v>353</v>
      </c>
      <c r="B217" s="519" t="str">
        <f t="shared" si="3"/>
        <v>RECONSTITUICAO DE TRACOS DE CONCRETO,POR TRACO</v>
      </c>
      <c r="C217" s="519" t="s">
        <v>354</v>
      </c>
      <c r="I217" s="519" t="s">
        <v>5</v>
      </c>
      <c r="J217" s="650">
        <v>38076.239999999998</v>
      </c>
    </row>
    <row r="218" spans="1:10">
      <c r="A218" s="519" t="s">
        <v>355</v>
      </c>
      <c r="B218" s="519" t="str">
        <f t="shared" si="3"/>
        <v>RECONSTITUICAO DE TRACOS DE CONCRETO,POR TRACO</v>
      </c>
      <c r="C218" s="519" t="s">
        <v>354</v>
      </c>
      <c r="I218" s="519" t="s">
        <v>5</v>
      </c>
      <c r="J218" s="650">
        <v>35060.61</v>
      </c>
    </row>
    <row r="219" spans="1:10">
      <c r="A219" s="519" t="s">
        <v>356</v>
      </c>
      <c r="B219" s="519" t="str">
        <f t="shared" si="3"/>
        <v>AVALIACAO DA ESPESSURA DE CARBONATACAO,POR PONTO,EM ESTRUTURAS DE CONCRETO ARMADO OU PROTENDIDO,ATRAVES DE ASPERSAO DE SOLUCAO DE FENOLFTALEINA,INCLUSIVE COLETA DA AMOSTRA</v>
      </c>
      <c r="C219" s="519" t="s">
        <v>31451</v>
      </c>
      <c r="D219" s="519" t="s">
        <v>31452</v>
      </c>
      <c r="E219" s="519" t="s">
        <v>31453</v>
      </c>
      <c r="I219" s="519" t="s">
        <v>5</v>
      </c>
      <c r="J219" s="650">
        <v>379.7</v>
      </c>
    </row>
    <row r="220" spans="1:10">
      <c r="A220" s="519" t="s">
        <v>357</v>
      </c>
      <c r="B220" s="519" t="str">
        <f t="shared" si="3"/>
        <v>AVALIACAO DA ESPESSURA DE CARBONATACAO,POR PONTO,EM ESTRUTURAS DE CONCRETO ARMADO OU PROTENDIDO,ATRAVES DE ASPERSAO DE SOLUCAO DE FENOLFTALEINA,INCLUSIVE COLETA DA AMOSTRA</v>
      </c>
      <c r="C220" s="519" t="s">
        <v>31451</v>
      </c>
      <c r="D220" s="519" t="s">
        <v>31452</v>
      </c>
      <c r="E220" s="519" t="s">
        <v>31453</v>
      </c>
      <c r="I220" s="519" t="s">
        <v>5</v>
      </c>
      <c r="J220" s="650">
        <v>338.81</v>
      </c>
    </row>
    <row r="221" spans="1:10">
      <c r="A221" s="519" t="s">
        <v>358</v>
      </c>
      <c r="B221" s="519" t="str">
        <f t="shared" si="3"/>
        <v>DETERMINACAO DO TEOR DE CLORETOS,POR AMOSTRA,EM ESTRUTURAS DE CONCRETO ARMADO OU PROTENDIDO,CONFORME NORMA DA ACI-318/31-BR36,INCLUSIVE COLETA DA AMOSTRA</v>
      </c>
      <c r="C221" s="519" t="s">
        <v>31454</v>
      </c>
      <c r="D221" s="519" t="s">
        <v>31455</v>
      </c>
      <c r="E221" s="519" t="s">
        <v>31456</v>
      </c>
      <c r="I221" s="519" t="s">
        <v>5</v>
      </c>
      <c r="J221" s="650">
        <v>380.03</v>
      </c>
    </row>
    <row r="222" spans="1:10">
      <c r="A222" s="519" t="s">
        <v>359</v>
      </c>
      <c r="B222" s="519" t="str">
        <f t="shared" si="3"/>
        <v>DETERMINACAO DO TEOR DE CLORETOS,POR AMOSTRA,EM ESTRUTURAS DE CONCRETO ARMADO OU PROTENDIDO,CONFORME NORMA DA ACI-318/31-BR36,INCLUSIVE COLETA DA AMOSTRA</v>
      </c>
      <c r="C222" s="519" t="s">
        <v>31454</v>
      </c>
      <c r="D222" s="519" t="s">
        <v>31455</v>
      </c>
      <c r="E222" s="519" t="s">
        <v>31456</v>
      </c>
      <c r="I222" s="519" t="s">
        <v>5</v>
      </c>
      <c r="J222" s="650">
        <v>336.82</v>
      </c>
    </row>
    <row r="223" spans="1:10">
      <c r="A223" s="519" t="s">
        <v>360</v>
      </c>
      <c r="B223" s="519" t="str">
        <f t="shared" si="3"/>
        <v>DETERMINACAO DO TEOR DE SULFATOS,POR AMOSTRA,EM ESTRUTURAS DE CONCRETO ARMADO OU PROTENDIDO,CONFORME BOLETIM N°25 DO IPT,INCLUSIVE COLETA DA AMOSTRA</v>
      </c>
      <c r="C223" s="519" t="s">
        <v>31457</v>
      </c>
      <c r="D223" s="519" t="s">
        <v>31458</v>
      </c>
      <c r="E223" s="519" t="s">
        <v>31459</v>
      </c>
      <c r="I223" s="519" t="s">
        <v>5</v>
      </c>
      <c r="J223" s="650">
        <v>380.03</v>
      </c>
    </row>
    <row r="224" spans="1:10">
      <c r="A224" s="519" t="s">
        <v>361</v>
      </c>
      <c r="B224" s="519" t="str">
        <f t="shared" si="3"/>
        <v>DETERMINACAO DO TEOR DE SULFATOS,POR AMOSTRA,EM ESTRUTURAS DE CONCRETO ARMADO OU PROTENDIDO,CONFORME BOLETIM N°25 DO IPT,INCLUSIVE COLETA DA AMOSTRA</v>
      </c>
      <c r="C224" s="519" t="s">
        <v>31457</v>
      </c>
      <c r="D224" s="519" t="s">
        <v>31458</v>
      </c>
      <c r="E224" s="519" t="s">
        <v>31459</v>
      </c>
      <c r="I224" s="519" t="s">
        <v>5</v>
      </c>
      <c r="J224" s="650">
        <v>336.82</v>
      </c>
    </row>
    <row r="225" spans="1:10">
      <c r="A225" s="519" t="s">
        <v>362</v>
      </c>
      <c r="B225" s="519" t="str">
        <f t="shared" si="3"/>
        <v>ENSAIO DE RESISTENCIA A TRACAO SIMPLES,POR COMPRESSAO DIAMETRAL DE CORPOS DE PROVA CILINDRICOS DE 15X30CM,EXCLUSIVE CORPO DE PROVA</v>
      </c>
      <c r="C225" s="519" t="s">
        <v>31460</v>
      </c>
      <c r="D225" s="519" t="s">
        <v>31461</v>
      </c>
      <c r="E225" s="519" t="s">
        <v>31462</v>
      </c>
      <c r="I225" s="519" t="s">
        <v>5</v>
      </c>
      <c r="J225" s="650">
        <v>1773.83</v>
      </c>
    </row>
    <row r="226" spans="1:10">
      <c r="A226" s="519" t="s">
        <v>363</v>
      </c>
      <c r="B226" s="519" t="str">
        <f t="shared" si="3"/>
        <v>ENSAIO DE RESISTENCIA A TRACAO SIMPLES,POR COMPRESSAO DIAMETRAL DE CORPOS DE PROVA CILINDRICOS DE 15X30CM,EXCLUSIVE CORPO DE PROVA</v>
      </c>
      <c r="C226" s="519" t="s">
        <v>31460</v>
      </c>
      <c r="D226" s="519" t="s">
        <v>31461</v>
      </c>
      <c r="E226" s="519" t="s">
        <v>31462</v>
      </c>
      <c r="I226" s="519" t="s">
        <v>5</v>
      </c>
      <c r="J226" s="650">
        <v>1633.34</v>
      </c>
    </row>
    <row r="227" spans="1:10">
      <c r="A227" s="519" t="s">
        <v>364</v>
      </c>
      <c r="B227" s="519" t="str">
        <f t="shared" si="3"/>
        <v>RESISTENCIA A COMPRESSAO E TRACAO,MODULO DE ELASTICIDADE DINAMICA,EXCLUSIVE CORPO DE PROVA</v>
      </c>
      <c r="C227" s="519" t="s">
        <v>31463</v>
      </c>
      <c r="D227" s="519" t="s">
        <v>31464</v>
      </c>
      <c r="I227" s="519" t="s">
        <v>5</v>
      </c>
      <c r="J227" s="650">
        <v>2973.65</v>
      </c>
    </row>
    <row r="228" spans="1:10">
      <c r="A228" s="519" t="s">
        <v>365</v>
      </c>
      <c r="B228" s="519" t="str">
        <f t="shared" si="3"/>
        <v>RESISTENCIA A COMPRESSAO E TRACAO,MODULO DE ELASTICIDADE DINAMICA,EXCLUSIVE CORPO DE PROVA</v>
      </c>
      <c r="C228" s="519" t="s">
        <v>31463</v>
      </c>
      <c r="D228" s="519" t="s">
        <v>31464</v>
      </c>
      <c r="I228" s="519" t="s">
        <v>5</v>
      </c>
      <c r="J228" s="650">
        <v>2738.13</v>
      </c>
    </row>
    <row r="229" spans="1:10">
      <c r="A229" s="519" t="s">
        <v>366</v>
      </c>
      <c r="B229" s="519" t="str">
        <f t="shared" si="3"/>
        <v>DETERMINACAO DO AR INCORPORADO EM CONCRETO,EXCLUSIVE CORPO DE PROVA</v>
      </c>
      <c r="C229" s="519" t="s">
        <v>31465</v>
      </c>
      <c r="D229" s="519" t="s">
        <v>31466</v>
      </c>
      <c r="I229" s="519" t="s">
        <v>5</v>
      </c>
      <c r="J229" s="650">
        <v>2973.65</v>
      </c>
    </row>
    <row r="230" spans="1:10">
      <c r="A230" s="519" t="s">
        <v>367</v>
      </c>
      <c r="B230" s="519" t="str">
        <f t="shared" si="3"/>
        <v>DETERMINACAO DO AR INCORPORADO EM CONCRETO,EXCLUSIVE CORPO DE PROVA</v>
      </c>
      <c r="C230" s="519" t="s">
        <v>31465</v>
      </c>
      <c r="D230" s="519" t="s">
        <v>31466</v>
      </c>
      <c r="I230" s="519" t="s">
        <v>5</v>
      </c>
      <c r="J230" s="650">
        <v>2738.13</v>
      </c>
    </row>
    <row r="231" spans="1:10">
      <c r="A231" s="519" t="s">
        <v>368</v>
      </c>
      <c r="B231" s="519" t="str">
        <f t="shared" si="3"/>
        <v>MOLDAGEM E COLETA DE CORPO DE PROVA DE CONCRETO,EXECUTADO POR FIRMA ESPECIALIZADA,INCLUSIVE TRANSPORTE ATE 50KM</v>
      </c>
      <c r="C231" s="519" t="s">
        <v>31467</v>
      </c>
      <c r="D231" s="519" t="s">
        <v>31468</v>
      </c>
      <c r="I231" s="519" t="s">
        <v>5</v>
      </c>
      <c r="J231" s="650">
        <v>60.71</v>
      </c>
    </row>
    <row r="232" spans="1:10">
      <c r="A232" s="519" t="s">
        <v>369</v>
      </c>
      <c r="B232" s="519" t="str">
        <f t="shared" si="3"/>
        <v>MOLDAGEM E COLETA DE CORPO DE PROVA DE CONCRETO,EXECUTADO POR FIRMA ESPECIALIZADA,INCLUSIVE TRANSPORTE ATE 50KM</v>
      </c>
      <c r="C232" s="519" t="s">
        <v>31467</v>
      </c>
      <c r="D232" s="519" t="s">
        <v>31468</v>
      </c>
      <c r="I232" s="519" t="s">
        <v>5</v>
      </c>
      <c r="J232" s="650">
        <v>57.13</v>
      </c>
    </row>
    <row r="233" spans="1:10">
      <c r="A233" s="519" t="s">
        <v>370</v>
      </c>
      <c r="B233" s="519" t="str">
        <f t="shared" si="3"/>
        <v>MOLDAGEM E COLETA DE CORPO DE PROVA DE CONCRETO,EXECUTADO POR FIRMA ESPECIALIZADA,INCLUSIVE TRANSPORTE PARA UMA DISTANCIA DE 51 A 100KM</v>
      </c>
      <c r="C233" s="519" t="s">
        <v>31467</v>
      </c>
      <c r="D233" s="519" t="s">
        <v>31469</v>
      </c>
      <c r="E233" s="519" t="s">
        <v>31470</v>
      </c>
      <c r="I233" s="519" t="s">
        <v>5</v>
      </c>
      <c r="J233" s="650">
        <v>98.9</v>
      </c>
    </row>
    <row r="234" spans="1:10">
      <c r="A234" s="519" t="s">
        <v>371</v>
      </c>
      <c r="B234" s="519" t="str">
        <f t="shared" si="3"/>
        <v>MOLDAGEM E COLETA DE CORPO DE PROVA DE CONCRETO,EXECUTADO POR FIRMA ESPECIALIZADA,INCLUSIVE TRANSPORTE PARA UMA DISTANCIA DE 51 A 100KM</v>
      </c>
      <c r="C234" s="519" t="s">
        <v>31467</v>
      </c>
      <c r="D234" s="519" t="s">
        <v>31469</v>
      </c>
      <c r="E234" s="519" t="s">
        <v>31470</v>
      </c>
      <c r="I234" s="519" t="s">
        <v>5</v>
      </c>
      <c r="J234" s="650">
        <v>94.25</v>
      </c>
    </row>
    <row r="235" spans="1:10">
      <c r="A235" s="519" t="s">
        <v>372</v>
      </c>
      <c r="B235" s="519" t="str">
        <f t="shared" si="3"/>
        <v>MOLDAGEM E COLETA DE CORPO DE PROVA DE CONCRETO,EXECUTADO POR FIRMA ESPECIALIZADA,INCLUSIVE TRANSPORTE PARA UMA DISTANCIA DE 101 A 250KM</v>
      </c>
      <c r="C235" s="519" t="s">
        <v>31467</v>
      </c>
      <c r="D235" s="519" t="s">
        <v>31469</v>
      </c>
      <c r="E235" s="519" t="s">
        <v>31471</v>
      </c>
      <c r="I235" s="519" t="s">
        <v>5</v>
      </c>
      <c r="J235" s="650">
        <v>214.82</v>
      </c>
    </row>
    <row r="236" spans="1:10">
      <c r="A236" s="519" t="s">
        <v>373</v>
      </c>
      <c r="B236" s="519" t="str">
        <f t="shared" si="3"/>
        <v>MOLDAGEM E COLETA DE CORPO DE PROVA DE CONCRETO,EXECUTADO POR FIRMA ESPECIALIZADA,INCLUSIVE TRANSPORTE PARA UMA DISTANCIA DE 101 A 250KM</v>
      </c>
      <c r="C236" s="519" t="s">
        <v>31467</v>
      </c>
      <c r="D236" s="519" t="s">
        <v>31469</v>
      </c>
      <c r="E236" s="519" t="s">
        <v>31471</v>
      </c>
      <c r="I236" s="519" t="s">
        <v>5</v>
      </c>
      <c r="J236" s="650">
        <v>206.92</v>
      </c>
    </row>
    <row r="237" spans="1:10">
      <c r="A237" s="519" t="s">
        <v>374</v>
      </c>
      <c r="B237" s="519"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7" s="519" t="s">
        <v>31472</v>
      </c>
      <c r="D237" s="519" t="s">
        <v>31473</v>
      </c>
      <c r="E237" s="519" t="s">
        <v>31474</v>
      </c>
      <c r="F237" s="519" t="s">
        <v>50362</v>
      </c>
      <c r="G237" s="519" t="s">
        <v>50363</v>
      </c>
      <c r="I237" s="519" t="s">
        <v>22</v>
      </c>
      <c r="J237" s="650">
        <v>21.86</v>
      </c>
    </row>
    <row r="238" spans="1:10">
      <c r="A238" s="519" t="s">
        <v>375</v>
      </c>
      <c r="B238" s="519" t="str">
        <f t="shared" si="3"/>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8" s="519" t="s">
        <v>31472</v>
      </c>
      <c r="D238" s="519" t="s">
        <v>31473</v>
      </c>
      <c r="E238" s="519" t="s">
        <v>31474</v>
      </c>
      <c r="F238" s="519" t="s">
        <v>50362</v>
      </c>
      <c r="G238" s="519" t="s">
        <v>50363</v>
      </c>
      <c r="I238" s="519" t="s">
        <v>22</v>
      </c>
      <c r="J238" s="650">
        <v>20.28</v>
      </c>
    </row>
    <row r="239" spans="1:10">
      <c r="A239" s="519" t="s">
        <v>376</v>
      </c>
      <c r="B239" s="519"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9" s="519" t="s">
        <v>31472</v>
      </c>
      <c r="D239" s="519" t="s">
        <v>31473</v>
      </c>
      <c r="E239" s="519" t="s">
        <v>31475</v>
      </c>
      <c r="F239" s="519" t="s">
        <v>50364</v>
      </c>
      <c r="G239" s="519" t="s">
        <v>50365</v>
      </c>
      <c r="I239" s="519" t="s">
        <v>22</v>
      </c>
      <c r="J239" s="650">
        <v>27.9</v>
      </c>
    </row>
    <row r="240" spans="1:10">
      <c r="A240" s="519" t="s">
        <v>377</v>
      </c>
      <c r="B240" s="519" t="str">
        <f t="shared" si="3"/>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40" s="519" t="s">
        <v>31472</v>
      </c>
      <c r="D240" s="519" t="s">
        <v>31473</v>
      </c>
      <c r="E240" s="519" t="s">
        <v>31475</v>
      </c>
      <c r="F240" s="519" t="s">
        <v>50364</v>
      </c>
      <c r="G240" s="519" t="s">
        <v>50365</v>
      </c>
      <c r="I240" s="519" t="s">
        <v>22</v>
      </c>
      <c r="J240" s="650">
        <v>26.08</v>
      </c>
    </row>
    <row r="241" spans="1:10">
      <c r="A241" s="519" t="s">
        <v>378</v>
      </c>
      <c r="B241" s="519"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1" s="519" t="s">
        <v>31472</v>
      </c>
      <c r="D241" s="519" t="s">
        <v>31473</v>
      </c>
      <c r="E241" s="519" t="s">
        <v>31476</v>
      </c>
      <c r="F241" s="519" t="s">
        <v>50364</v>
      </c>
      <c r="G241" s="519" t="s">
        <v>50365</v>
      </c>
      <c r="I241" s="519" t="s">
        <v>22</v>
      </c>
      <c r="J241" s="650">
        <v>41.82</v>
      </c>
    </row>
    <row r="242" spans="1:10">
      <c r="A242" s="519" t="s">
        <v>379</v>
      </c>
      <c r="B242" s="519" t="str">
        <f t="shared" si="3"/>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42" s="519" t="s">
        <v>31472</v>
      </c>
      <c r="D242" s="519" t="s">
        <v>31473</v>
      </c>
      <c r="E242" s="519" t="s">
        <v>31476</v>
      </c>
      <c r="F242" s="519" t="s">
        <v>50364</v>
      </c>
      <c r="G242" s="519" t="s">
        <v>50365</v>
      </c>
      <c r="I242" s="519" t="s">
        <v>22</v>
      </c>
      <c r="J242" s="650">
        <v>39.6</v>
      </c>
    </row>
    <row r="243" spans="1:10">
      <c r="A243" s="519" t="s">
        <v>380</v>
      </c>
      <c r="B243" s="519" t="str">
        <f t="shared" si="3"/>
        <v>PENETRACAO A 25°C,100G E 5S</v>
      </c>
      <c r="C243" s="519" t="s">
        <v>381</v>
      </c>
      <c r="I243" s="519" t="s">
        <v>5</v>
      </c>
      <c r="J243" s="650">
        <v>196.77</v>
      </c>
    </row>
    <row r="244" spans="1:10">
      <c r="A244" s="519" t="s">
        <v>382</v>
      </c>
      <c r="B244" s="519" t="str">
        <f t="shared" si="3"/>
        <v>PENETRACAO A 25°C,100G E 5S</v>
      </c>
      <c r="C244" s="519" t="s">
        <v>381</v>
      </c>
      <c r="I244" s="519" t="s">
        <v>5</v>
      </c>
      <c r="J244" s="650">
        <v>181.18</v>
      </c>
    </row>
    <row r="245" spans="1:10">
      <c r="A245" s="519" t="s">
        <v>383</v>
      </c>
      <c r="B245" s="519" t="str">
        <f t="shared" si="3"/>
        <v>PONTO DE FULGOR CLEVELAND</v>
      </c>
      <c r="C245" s="519" t="s">
        <v>384</v>
      </c>
      <c r="I245" s="519" t="s">
        <v>5</v>
      </c>
      <c r="J245" s="650">
        <v>145.4</v>
      </c>
    </row>
    <row r="246" spans="1:10">
      <c r="A246" s="519" t="s">
        <v>385</v>
      </c>
      <c r="B246" s="519" t="str">
        <f t="shared" si="3"/>
        <v>PONTO DE FULGOR CLEVELAND</v>
      </c>
      <c r="C246" s="519" t="s">
        <v>384</v>
      </c>
      <c r="I246" s="519" t="s">
        <v>5</v>
      </c>
      <c r="J246" s="650">
        <v>133.88999999999999</v>
      </c>
    </row>
    <row r="247" spans="1:10">
      <c r="A247" s="519" t="s">
        <v>386</v>
      </c>
      <c r="B247" s="519" t="str">
        <f t="shared" si="3"/>
        <v>DUCTIBILIDADE A 25°C</v>
      </c>
      <c r="C247" s="519" t="s">
        <v>387</v>
      </c>
      <c r="I247" s="519" t="s">
        <v>5</v>
      </c>
      <c r="J247" s="650">
        <v>196.77</v>
      </c>
    </row>
    <row r="248" spans="1:10">
      <c r="A248" s="519" t="s">
        <v>388</v>
      </c>
      <c r="B248" s="519" t="str">
        <f t="shared" si="3"/>
        <v>DUCTIBILIDADE A 25°C</v>
      </c>
      <c r="C248" s="519" t="s">
        <v>387</v>
      </c>
      <c r="I248" s="519" t="s">
        <v>5</v>
      </c>
      <c r="J248" s="650">
        <v>181.18</v>
      </c>
    </row>
    <row r="249" spans="1:10">
      <c r="A249" s="519" t="s">
        <v>389</v>
      </c>
      <c r="B249" s="519" t="str">
        <f t="shared" si="3"/>
        <v>VISCOSIDADE SSF,A CADA TEMPERATURA PARA EMULSAO</v>
      </c>
      <c r="C249" s="519" t="s">
        <v>390</v>
      </c>
      <c r="I249" s="519" t="s">
        <v>5</v>
      </c>
      <c r="J249" s="650">
        <v>213.23</v>
      </c>
    </row>
    <row r="250" spans="1:10">
      <c r="A250" s="519" t="s">
        <v>391</v>
      </c>
      <c r="B250" s="519" t="str">
        <f t="shared" si="3"/>
        <v>VISCOSIDADE SSF,A CADA TEMPERATURA PARA EMULSAO</v>
      </c>
      <c r="C250" s="519" t="s">
        <v>390</v>
      </c>
      <c r="I250" s="519" t="s">
        <v>5</v>
      </c>
      <c r="J250" s="650">
        <v>196.34</v>
      </c>
    </row>
    <row r="251" spans="1:10">
      <c r="A251" s="519" t="s">
        <v>392</v>
      </c>
      <c r="B251" s="519" t="str">
        <f t="shared" si="3"/>
        <v>VISCOSIDADE SSF,A CADA TEMPERATURA PARA ASFALTO DILUIDO</v>
      </c>
      <c r="C251" s="519" t="s">
        <v>393</v>
      </c>
      <c r="I251" s="519" t="s">
        <v>5</v>
      </c>
      <c r="J251" s="650">
        <v>213.23</v>
      </c>
    </row>
    <row r="252" spans="1:10">
      <c r="A252" s="519" t="s">
        <v>394</v>
      </c>
      <c r="B252" s="519" t="str">
        <f t="shared" si="3"/>
        <v>VISCOSIDADE SSF,A CADA TEMPERATURA PARA ASFALTO DILUIDO</v>
      </c>
      <c r="C252" s="519" t="s">
        <v>393</v>
      </c>
      <c r="I252" s="519" t="s">
        <v>5</v>
      </c>
      <c r="J252" s="650">
        <v>196.34</v>
      </c>
    </row>
    <row r="253" spans="1:10">
      <c r="A253" s="519" t="s">
        <v>395</v>
      </c>
      <c r="B253" s="519" t="str">
        <f t="shared" si="3"/>
        <v>VISCOSIDADE CINEMATICA,A CADA TEMPERATURA</v>
      </c>
      <c r="C253" s="519" t="s">
        <v>396</v>
      </c>
      <c r="I253" s="519" t="s">
        <v>5</v>
      </c>
      <c r="J253" s="650">
        <v>419.19</v>
      </c>
    </row>
    <row r="254" spans="1:10">
      <c r="A254" s="519" t="s">
        <v>397</v>
      </c>
      <c r="B254" s="519" t="str">
        <f t="shared" si="3"/>
        <v>VISCOSIDADE CINEMATICA,A CADA TEMPERATURA</v>
      </c>
      <c r="C254" s="519" t="s">
        <v>396</v>
      </c>
      <c r="I254" s="519" t="s">
        <v>5</v>
      </c>
      <c r="J254" s="650">
        <v>385.99</v>
      </c>
    </row>
    <row r="255" spans="1:10">
      <c r="A255" s="519" t="s">
        <v>398</v>
      </c>
      <c r="B255" s="519" t="str">
        <f t="shared" si="3"/>
        <v>VISCOSIDADE DINAMICA,A CADA TEMPERATURA</v>
      </c>
      <c r="C255" s="519" t="s">
        <v>399</v>
      </c>
      <c r="I255" s="519" t="s">
        <v>5</v>
      </c>
      <c r="J255" s="650">
        <v>349.92</v>
      </c>
    </row>
    <row r="256" spans="1:10">
      <c r="A256" s="519" t="s">
        <v>400</v>
      </c>
      <c r="B256" s="519" t="str">
        <f t="shared" si="3"/>
        <v>VISCOSIDADE DINAMICA,A CADA TEMPERATURA</v>
      </c>
      <c r="C256" s="519" t="s">
        <v>399</v>
      </c>
      <c r="I256" s="519" t="s">
        <v>5</v>
      </c>
      <c r="J256" s="650">
        <v>322.20999999999998</v>
      </c>
    </row>
    <row r="257" spans="1:10">
      <c r="A257" s="519" t="s">
        <v>401</v>
      </c>
      <c r="B257" s="519" t="str">
        <f t="shared" si="3"/>
        <v>TEOR DE BETUME (SOLUBILIDADE)</v>
      </c>
      <c r="C257" s="519" t="s">
        <v>402</v>
      </c>
      <c r="I257" s="519" t="s">
        <v>5</v>
      </c>
      <c r="J257" s="650">
        <v>295.25</v>
      </c>
    </row>
    <row r="258" spans="1:10">
      <c r="A258" s="519" t="s">
        <v>403</v>
      </c>
      <c r="B258" s="519" t="str">
        <f t="shared" si="3"/>
        <v>TEOR DE BETUME (SOLUBILIDADE)</v>
      </c>
      <c r="C258" s="519" t="s">
        <v>402</v>
      </c>
      <c r="I258" s="519" t="s">
        <v>5</v>
      </c>
      <c r="J258" s="650">
        <v>271.86</v>
      </c>
    </row>
    <row r="259" spans="1:10">
      <c r="A259" s="519" t="s">
        <v>404</v>
      </c>
      <c r="B259" s="519" t="str">
        <f t="shared" si="3"/>
        <v>INDICE DE SUSCETIBILIDADE TERMICA</v>
      </c>
      <c r="C259" s="519" t="s">
        <v>405</v>
      </c>
      <c r="I259" s="519" t="s">
        <v>5</v>
      </c>
      <c r="J259" s="650">
        <v>320.77</v>
      </c>
    </row>
    <row r="260" spans="1:10">
      <c r="A260" s="519" t="s">
        <v>406</v>
      </c>
      <c r="B260" s="519" t="str">
        <f t="shared" si="3"/>
        <v>INDICE DE SUSCETIBILIDADE TERMICA</v>
      </c>
      <c r="C260" s="519" t="s">
        <v>405</v>
      </c>
      <c r="I260" s="519" t="s">
        <v>5</v>
      </c>
      <c r="J260" s="650">
        <v>295.36</v>
      </c>
    </row>
    <row r="261" spans="1:10">
      <c r="A261" s="519" t="s">
        <v>407</v>
      </c>
      <c r="B261" s="519" t="str">
        <f t="shared" si="3"/>
        <v>EFEITO DO CALOR E DO AR,POR PERCENTAGEM DA PENETRACAO ORIGINAL</v>
      </c>
      <c r="C261" s="519" t="s">
        <v>31477</v>
      </c>
      <c r="D261" s="519" t="s">
        <v>31478</v>
      </c>
      <c r="I261" s="519" t="s">
        <v>5</v>
      </c>
      <c r="J261" s="650">
        <v>559.52</v>
      </c>
    </row>
    <row r="262" spans="1:10">
      <c r="A262" s="519" t="s">
        <v>408</v>
      </c>
      <c r="B262" s="519" t="str">
        <f t="shared" si="3"/>
        <v>EFEITO DO CALOR E DO AR,POR PERCENTAGEM DA PENETRACAO ORIGINAL</v>
      </c>
      <c r="C262" s="519" t="s">
        <v>31477</v>
      </c>
      <c r="D262" s="519" t="s">
        <v>31478</v>
      </c>
      <c r="I262" s="519" t="s">
        <v>5</v>
      </c>
      <c r="J262" s="650">
        <v>515.21</v>
      </c>
    </row>
    <row r="263" spans="1:10">
      <c r="A263" s="519" t="s">
        <v>409</v>
      </c>
      <c r="B263" s="519" t="str">
        <f t="shared" si="3"/>
        <v>EFEITO DO CALOR E DO AR,POR PERCENTAGEM DA VARIACAO EM PESO</v>
      </c>
      <c r="C263" s="519" t="s">
        <v>410</v>
      </c>
      <c r="I263" s="519" t="s">
        <v>5</v>
      </c>
      <c r="J263" s="650">
        <v>278.83999999999997</v>
      </c>
    </row>
    <row r="264" spans="1:10">
      <c r="A264" s="519" t="s">
        <v>411</v>
      </c>
      <c r="B264" s="519" t="str">
        <f t="shared" ref="B264:B327" si="4">C264&amp;D264&amp;E264&amp;F264&amp;G264&amp;H264</f>
        <v>EFEITO DO CALOR E DO AR,POR PERCENTAGEM DA VARIACAO EM PESO</v>
      </c>
      <c r="C264" s="519" t="s">
        <v>410</v>
      </c>
      <c r="I264" s="519" t="s">
        <v>5</v>
      </c>
      <c r="J264" s="650">
        <v>256.76</v>
      </c>
    </row>
    <row r="265" spans="1:10">
      <c r="A265" s="519" t="s">
        <v>412</v>
      </c>
      <c r="B265" s="519" t="str">
        <f t="shared" si="4"/>
        <v>PONTO DE AMOLECIMENTO</v>
      </c>
      <c r="C265" s="519" t="s">
        <v>413</v>
      </c>
      <c r="I265" s="519" t="s">
        <v>5</v>
      </c>
      <c r="J265" s="650">
        <v>196.82</v>
      </c>
    </row>
    <row r="266" spans="1:10">
      <c r="A266" s="519" t="s">
        <v>414</v>
      </c>
      <c r="B266" s="519" t="str">
        <f t="shared" si="4"/>
        <v>PONTO DE AMOLECIMENTO</v>
      </c>
      <c r="C266" s="519" t="s">
        <v>413</v>
      </c>
      <c r="I266" s="519" t="s">
        <v>5</v>
      </c>
      <c r="J266" s="650">
        <v>181.24</v>
      </c>
    </row>
    <row r="267" spans="1:10">
      <c r="A267" s="519" t="s">
        <v>415</v>
      </c>
      <c r="B267" s="519" t="str">
        <f t="shared" si="4"/>
        <v>DENSIDADE A 25°C</v>
      </c>
      <c r="C267" s="519" t="s">
        <v>416</v>
      </c>
      <c r="I267" s="519" t="s">
        <v>5</v>
      </c>
      <c r="J267" s="650">
        <v>182.24</v>
      </c>
    </row>
    <row r="268" spans="1:10">
      <c r="A268" s="519" t="s">
        <v>417</v>
      </c>
      <c r="B268" s="519" t="str">
        <f t="shared" si="4"/>
        <v>DENSIDADE A 25°C</v>
      </c>
      <c r="C268" s="519" t="s">
        <v>416</v>
      </c>
      <c r="I268" s="519" t="s">
        <v>5</v>
      </c>
      <c r="J268" s="650">
        <v>167.81</v>
      </c>
    </row>
    <row r="269" spans="1:10">
      <c r="A269" s="519" t="s">
        <v>418</v>
      </c>
      <c r="B269" s="519" t="str">
        <f t="shared" si="4"/>
        <v>DETERMINACAO DA CURVA VISCOSIDADE X TEMPERATURA</v>
      </c>
      <c r="C269" s="519" t="s">
        <v>419</v>
      </c>
      <c r="I269" s="519" t="s">
        <v>5</v>
      </c>
      <c r="J269" s="650">
        <v>714.44</v>
      </c>
    </row>
    <row r="270" spans="1:10">
      <c r="A270" s="519" t="s">
        <v>420</v>
      </c>
      <c r="B270" s="519" t="str">
        <f t="shared" si="4"/>
        <v>DETERMINACAO DA CURVA VISCOSIDADE X TEMPERATURA</v>
      </c>
      <c r="C270" s="519" t="s">
        <v>419</v>
      </c>
      <c r="I270" s="519" t="s">
        <v>5</v>
      </c>
      <c r="J270" s="650">
        <v>657.86</v>
      </c>
    </row>
    <row r="271" spans="1:10">
      <c r="A271" s="519" t="s">
        <v>421</v>
      </c>
      <c r="B271" s="519" t="str">
        <f t="shared" si="4"/>
        <v>PONTO DE FULGOR TAG</v>
      </c>
      <c r="C271" s="519" t="s">
        <v>422</v>
      </c>
      <c r="I271" s="519" t="s">
        <v>5</v>
      </c>
      <c r="J271" s="650">
        <v>174.44</v>
      </c>
    </row>
    <row r="272" spans="1:10">
      <c r="A272" s="519" t="s">
        <v>423</v>
      </c>
      <c r="B272" s="519" t="str">
        <f t="shared" si="4"/>
        <v>PONTO DE FULGOR TAG</v>
      </c>
      <c r="C272" s="519" t="s">
        <v>422</v>
      </c>
      <c r="I272" s="519" t="s">
        <v>5</v>
      </c>
      <c r="J272" s="650">
        <v>160.62</v>
      </c>
    </row>
    <row r="273" spans="1:10">
      <c r="A273" s="519" t="s">
        <v>424</v>
      </c>
      <c r="B273" s="519" t="str">
        <f t="shared" si="4"/>
        <v>DESTILACAO DE ASFALTOS DILUIDOS</v>
      </c>
      <c r="C273" s="519" t="s">
        <v>425</v>
      </c>
      <c r="I273" s="519" t="s">
        <v>5</v>
      </c>
      <c r="J273" s="650">
        <v>261.73</v>
      </c>
    </row>
    <row r="274" spans="1:10">
      <c r="A274" s="519" t="s">
        <v>426</v>
      </c>
      <c r="B274" s="519" t="str">
        <f t="shared" si="4"/>
        <v>DESTILACAO DE ASFALTOS DILUIDOS</v>
      </c>
      <c r="C274" s="519" t="s">
        <v>425</v>
      </c>
      <c r="I274" s="519" t="s">
        <v>5</v>
      </c>
      <c r="J274" s="650">
        <v>241.01</v>
      </c>
    </row>
    <row r="275" spans="1:10">
      <c r="A275" s="519" t="s">
        <v>427</v>
      </c>
      <c r="B275" s="519" t="str">
        <f t="shared" si="4"/>
        <v>DETERMINACAO DE AGUA POR DESTILACAO</v>
      </c>
      <c r="C275" s="519" t="s">
        <v>428</v>
      </c>
      <c r="I275" s="519" t="s">
        <v>5</v>
      </c>
      <c r="J275" s="650">
        <v>261.73</v>
      </c>
    </row>
    <row r="276" spans="1:10">
      <c r="A276" s="519" t="s">
        <v>429</v>
      </c>
      <c r="B276" s="519" t="str">
        <f t="shared" si="4"/>
        <v>DETERMINACAO DE AGUA POR DESTILACAO</v>
      </c>
      <c r="C276" s="519" t="s">
        <v>428</v>
      </c>
      <c r="I276" s="519" t="s">
        <v>5</v>
      </c>
      <c r="J276" s="650">
        <v>241.01</v>
      </c>
    </row>
    <row r="277" spans="1:10">
      <c r="A277" s="519" t="s">
        <v>430</v>
      </c>
      <c r="B277" s="519" t="str">
        <f t="shared" si="4"/>
        <v>ENSAIOS DO RESIDUO DA DESTILACAO</v>
      </c>
      <c r="C277" s="519" t="s">
        <v>431</v>
      </c>
      <c r="I277" s="519" t="s">
        <v>5</v>
      </c>
      <c r="J277" s="650">
        <v>208.4</v>
      </c>
    </row>
    <row r="278" spans="1:10">
      <c r="A278" s="519" t="s">
        <v>432</v>
      </c>
      <c r="B278" s="519" t="str">
        <f t="shared" si="4"/>
        <v>ENSAIOS DO RESIDUO DA DESTILACAO</v>
      </c>
      <c r="C278" s="519" t="s">
        <v>431</v>
      </c>
      <c r="I278" s="519" t="s">
        <v>5</v>
      </c>
      <c r="J278" s="650">
        <v>191.9</v>
      </c>
    </row>
    <row r="279" spans="1:10">
      <c r="A279" s="519" t="s">
        <v>433</v>
      </c>
      <c r="B279" s="519" t="str">
        <f t="shared" si="4"/>
        <v>VISCOSIDADE ESPECIFICA ENGLER</v>
      </c>
      <c r="C279" s="519" t="s">
        <v>434</v>
      </c>
      <c r="I279" s="519" t="s">
        <v>5</v>
      </c>
      <c r="J279" s="650">
        <v>226.84</v>
      </c>
    </row>
    <row r="280" spans="1:10">
      <c r="A280" s="519" t="s">
        <v>435</v>
      </c>
      <c r="B280" s="519" t="str">
        <f t="shared" si="4"/>
        <v>VISCOSIDADE ESPECIFICA ENGLER</v>
      </c>
      <c r="C280" s="519" t="s">
        <v>434</v>
      </c>
      <c r="I280" s="519" t="s">
        <v>5</v>
      </c>
      <c r="J280" s="650">
        <v>208.87</v>
      </c>
    </row>
    <row r="281" spans="1:10">
      <c r="A281" s="519" t="s">
        <v>436</v>
      </c>
      <c r="B281" s="519" t="str">
        <f t="shared" si="4"/>
        <v>FLUTUACAO</v>
      </c>
      <c r="C281" s="519" t="s">
        <v>437</v>
      </c>
      <c r="I281" s="519" t="s">
        <v>5</v>
      </c>
      <c r="J281" s="650">
        <v>253.98</v>
      </c>
    </row>
    <row r="282" spans="1:10">
      <c r="A282" s="519" t="s">
        <v>438</v>
      </c>
      <c r="B282" s="519" t="str">
        <f t="shared" si="4"/>
        <v>FLUTUACAO</v>
      </c>
      <c r="C282" s="519" t="s">
        <v>437</v>
      </c>
      <c r="I282" s="519" t="s">
        <v>5</v>
      </c>
      <c r="J282" s="650">
        <v>233.86</v>
      </c>
    </row>
    <row r="283" spans="1:10">
      <c r="A283" s="519" t="s">
        <v>439</v>
      </c>
      <c r="B283" s="519" t="str">
        <f t="shared" si="4"/>
        <v>DESTILACAO DO ALCATRAO</v>
      </c>
      <c r="C283" s="519" t="s">
        <v>440</v>
      </c>
      <c r="I283" s="519" t="s">
        <v>5</v>
      </c>
      <c r="J283" s="650">
        <v>261.73</v>
      </c>
    </row>
    <row r="284" spans="1:10">
      <c r="A284" s="519" t="s">
        <v>441</v>
      </c>
      <c r="B284" s="519" t="str">
        <f t="shared" si="4"/>
        <v>DESTILACAO DO ALCATRAO</v>
      </c>
      <c r="C284" s="519" t="s">
        <v>440</v>
      </c>
      <c r="I284" s="519" t="s">
        <v>5</v>
      </c>
      <c r="J284" s="650">
        <v>241.01</v>
      </c>
    </row>
    <row r="285" spans="1:10">
      <c r="A285" s="519" t="s">
        <v>442</v>
      </c>
      <c r="B285" s="519" t="str">
        <f t="shared" si="4"/>
        <v>INDICE DE SULFONACAO</v>
      </c>
      <c r="C285" s="519" t="s">
        <v>443</v>
      </c>
      <c r="I285" s="519" t="s">
        <v>5</v>
      </c>
      <c r="J285" s="650">
        <v>261.73</v>
      </c>
    </row>
    <row r="286" spans="1:10">
      <c r="A286" s="519" t="s">
        <v>444</v>
      </c>
      <c r="B286" s="519" t="str">
        <f t="shared" si="4"/>
        <v>INDICE DE SULFONACAO</v>
      </c>
      <c r="C286" s="519" t="s">
        <v>443</v>
      </c>
      <c r="I286" s="519" t="s">
        <v>5</v>
      </c>
      <c r="J286" s="650">
        <v>241.01</v>
      </c>
    </row>
    <row r="287" spans="1:10">
      <c r="A287" s="519" t="s">
        <v>445</v>
      </c>
      <c r="B287" s="519" t="str">
        <f t="shared" si="4"/>
        <v>BETUME TOTAL</v>
      </c>
      <c r="C287" s="519" t="s">
        <v>446</v>
      </c>
      <c r="I287" s="519" t="s">
        <v>5</v>
      </c>
      <c r="J287" s="650">
        <v>295.25</v>
      </c>
    </row>
    <row r="288" spans="1:10">
      <c r="A288" s="519" t="s">
        <v>447</v>
      </c>
      <c r="B288" s="519" t="str">
        <f t="shared" si="4"/>
        <v>BETUME TOTAL</v>
      </c>
      <c r="C288" s="519" t="s">
        <v>446</v>
      </c>
      <c r="I288" s="519" t="s">
        <v>5</v>
      </c>
      <c r="J288" s="650">
        <v>271.86</v>
      </c>
    </row>
    <row r="289" spans="1:10">
      <c r="A289" s="519" t="s">
        <v>448</v>
      </c>
      <c r="B289" s="519" t="str">
        <f t="shared" si="4"/>
        <v>SEDIMENTACAO A 5 DIAS</v>
      </c>
      <c r="C289" s="519" t="s">
        <v>449</v>
      </c>
      <c r="I289" s="519" t="s">
        <v>5</v>
      </c>
      <c r="J289" s="650">
        <v>475.69</v>
      </c>
    </row>
    <row r="290" spans="1:10">
      <c r="A290" s="519" t="s">
        <v>450</v>
      </c>
      <c r="B290" s="519" t="str">
        <f t="shared" si="4"/>
        <v>SEDIMENTACAO A 5 DIAS</v>
      </c>
      <c r="C290" s="519" t="s">
        <v>449</v>
      </c>
      <c r="I290" s="519" t="s">
        <v>5</v>
      </c>
      <c r="J290" s="650">
        <v>438.01</v>
      </c>
    </row>
    <row r="291" spans="1:10">
      <c r="A291" s="519" t="s">
        <v>451</v>
      </c>
      <c r="B291" s="519" t="str">
        <f t="shared" si="4"/>
        <v>PENEIRACAO</v>
      </c>
      <c r="C291" s="519" t="s">
        <v>452</v>
      </c>
      <c r="I291" s="519" t="s">
        <v>5</v>
      </c>
      <c r="J291" s="650">
        <v>209.4</v>
      </c>
    </row>
    <row r="292" spans="1:10">
      <c r="A292" s="519" t="s">
        <v>453</v>
      </c>
      <c r="B292" s="519" t="str">
        <f t="shared" si="4"/>
        <v>PENEIRACAO</v>
      </c>
      <c r="C292" s="519" t="s">
        <v>452</v>
      </c>
      <c r="I292" s="519" t="s">
        <v>5</v>
      </c>
      <c r="J292" s="650">
        <v>192.81</v>
      </c>
    </row>
    <row r="293" spans="1:10">
      <c r="A293" s="519" t="s">
        <v>454</v>
      </c>
      <c r="B293" s="519" t="str">
        <f t="shared" si="4"/>
        <v>RESISTENCIA A AGUA</v>
      </c>
      <c r="C293" s="519" t="s">
        <v>455</v>
      </c>
      <c r="I293" s="519" t="s">
        <v>5</v>
      </c>
      <c r="J293" s="650">
        <v>1975.06</v>
      </c>
    </row>
    <row r="294" spans="1:10">
      <c r="A294" s="519" t="s">
        <v>456</v>
      </c>
      <c r="B294" s="519" t="str">
        <f t="shared" si="4"/>
        <v>RESISTENCIA A AGUA</v>
      </c>
      <c r="C294" s="519" t="s">
        <v>455</v>
      </c>
      <c r="I294" s="519" t="s">
        <v>5</v>
      </c>
      <c r="J294" s="650">
        <v>1818.64</v>
      </c>
    </row>
    <row r="295" spans="1:10">
      <c r="A295" s="519" t="s">
        <v>457</v>
      </c>
      <c r="B295" s="519" t="str">
        <f t="shared" si="4"/>
        <v>MISTURA COM CIMENTO OU COM FILLER SILICICO</v>
      </c>
      <c r="C295" s="519" t="s">
        <v>458</v>
      </c>
      <c r="I295" s="519" t="s">
        <v>5</v>
      </c>
      <c r="J295" s="650">
        <v>436.24</v>
      </c>
    </row>
    <row r="296" spans="1:10">
      <c r="A296" s="519" t="s">
        <v>459</v>
      </c>
      <c r="B296" s="519" t="str">
        <f t="shared" si="4"/>
        <v>MISTURA COM CIMENTO OU COM FILLER SILICICO</v>
      </c>
      <c r="C296" s="519" t="s">
        <v>458</v>
      </c>
      <c r="I296" s="519" t="s">
        <v>5</v>
      </c>
      <c r="J296" s="650">
        <v>401.69</v>
      </c>
    </row>
    <row r="297" spans="1:10">
      <c r="A297" s="519" t="s">
        <v>460</v>
      </c>
      <c r="B297" s="519" t="str">
        <f t="shared" si="4"/>
        <v>CARGA DAS PARTICULAS</v>
      </c>
      <c r="C297" s="519" t="s">
        <v>461</v>
      </c>
      <c r="I297" s="519" t="s">
        <v>5</v>
      </c>
      <c r="J297" s="650">
        <v>253.98</v>
      </c>
    </row>
    <row r="298" spans="1:10">
      <c r="A298" s="519" t="s">
        <v>462</v>
      </c>
      <c r="B298" s="519" t="str">
        <f t="shared" si="4"/>
        <v>CARGA DAS PARTICULAS</v>
      </c>
      <c r="C298" s="519" t="s">
        <v>461</v>
      </c>
      <c r="I298" s="519" t="s">
        <v>5</v>
      </c>
      <c r="J298" s="650">
        <v>233.86</v>
      </c>
    </row>
    <row r="299" spans="1:10">
      <c r="A299" s="519" t="s">
        <v>463</v>
      </c>
      <c r="B299" s="519" t="str">
        <f t="shared" si="4"/>
        <v>DESEMULSIBILIDADE</v>
      </c>
      <c r="C299" s="519" t="s">
        <v>464</v>
      </c>
      <c r="I299" s="519" t="s">
        <v>5</v>
      </c>
      <c r="J299" s="650">
        <v>174.44</v>
      </c>
    </row>
    <row r="300" spans="1:10">
      <c r="A300" s="519" t="s">
        <v>465</v>
      </c>
      <c r="B300" s="519" t="str">
        <f t="shared" si="4"/>
        <v>DESEMULSIBILIDADE</v>
      </c>
      <c r="C300" s="519" t="s">
        <v>464</v>
      </c>
      <c r="I300" s="519" t="s">
        <v>5</v>
      </c>
      <c r="J300" s="650">
        <v>160.62</v>
      </c>
    </row>
    <row r="301" spans="1:10">
      <c r="A301" s="519" t="s">
        <v>466</v>
      </c>
      <c r="B301" s="519" t="str">
        <f t="shared" si="4"/>
        <v>DESTILACAO DE EMULSOES ASFALTICAS E OLEO DESTILADO</v>
      </c>
      <c r="C301" s="519" t="s">
        <v>467</v>
      </c>
      <c r="I301" s="519" t="s">
        <v>5</v>
      </c>
      <c r="J301" s="650">
        <v>249.28</v>
      </c>
    </row>
    <row r="302" spans="1:10">
      <c r="A302" s="519" t="s">
        <v>468</v>
      </c>
      <c r="B302" s="519" t="str">
        <f t="shared" si="4"/>
        <v>DESTILACAO DE EMULSOES ASFALTICAS E OLEO DESTILADO</v>
      </c>
      <c r="C302" s="519" t="s">
        <v>467</v>
      </c>
      <c r="I302" s="519" t="s">
        <v>5</v>
      </c>
      <c r="J302" s="650">
        <v>229.54</v>
      </c>
    </row>
    <row r="303" spans="1:10">
      <c r="A303" s="519" t="s">
        <v>469</v>
      </c>
      <c r="B303" s="519" t="str">
        <f t="shared" si="4"/>
        <v>RESISTENCIA AO CALOR</v>
      </c>
      <c r="C303" s="519" t="s">
        <v>470</v>
      </c>
      <c r="I303" s="519" t="s">
        <v>5</v>
      </c>
      <c r="J303" s="650">
        <v>387.78</v>
      </c>
    </row>
    <row r="304" spans="1:10">
      <c r="A304" s="519" t="s">
        <v>471</v>
      </c>
      <c r="B304" s="519" t="str">
        <f t="shared" si="4"/>
        <v>RESISTENCIA AO CALOR</v>
      </c>
      <c r="C304" s="519" t="s">
        <v>470</v>
      </c>
      <c r="I304" s="519" t="s">
        <v>5</v>
      </c>
      <c r="J304" s="650">
        <v>357.07</v>
      </c>
    </row>
    <row r="305" spans="1:10">
      <c r="A305" s="519" t="s">
        <v>472</v>
      </c>
      <c r="B305" s="519" t="str">
        <f t="shared" si="4"/>
        <v>ENSAIO RRL PARA AGREGADO GRAUDO</v>
      </c>
      <c r="C305" s="519" t="s">
        <v>473</v>
      </c>
      <c r="I305" s="519" t="s">
        <v>5</v>
      </c>
      <c r="J305" s="650">
        <v>387.78</v>
      </c>
    </row>
    <row r="306" spans="1:10">
      <c r="A306" s="519" t="s">
        <v>474</v>
      </c>
      <c r="B306" s="519" t="str">
        <f t="shared" si="4"/>
        <v>ENSAIO RRL PARA AGREGADO GRAUDO</v>
      </c>
      <c r="C306" s="519" t="s">
        <v>473</v>
      </c>
      <c r="I306" s="519" t="s">
        <v>5</v>
      </c>
      <c r="J306" s="650">
        <v>357.07</v>
      </c>
    </row>
    <row r="307" spans="1:10">
      <c r="A307" s="519" t="s">
        <v>475</v>
      </c>
      <c r="B307" s="519" t="str">
        <f t="shared" si="4"/>
        <v>DETERMINACAO DE PERCENTAGEM DE AGENTES ATIVOS</v>
      </c>
      <c r="C307" s="519" t="s">
        <v>476</v>
      </c>
      <c r="I307" s="519" t="s">
        <v>5</v>
      </c>
      <c r="J307" s="650">
        <v>387.78</v>
      </c>
    </row>
    <row r="308" spans="1:10">
      <c r="A308" s="519" t="s">
        <v>477</v>
      </c>
      <c r="B308" s="519" t="str">
        <f t="shared" si="4"/>
        <v>DETERMINACAO DE PERCENTAGEM DE AGENTES ATIVOS</v>
      </c>
      <c r="C308" s="519" t="s">
        <v>476</v>
      </c>
      <c r="I308" s="519" t="s">
        <v>5</v>
      </c>
      <c r="J308" s="650">
        <v>357.07</v>
      </c>
    </row>
    <row r="309" spans="1:10">
      <c r="A309" s="519" t="s">
        <v>478</v>
      </c>
      <c r="B309" s="519" t="str">
        <f t="shared" si="4"/>
        <v>ENSAIO LCPC</v>
      </c>
      <c r="C309" s="519" t="s">
        <v>479</v>
      </c>
      <c r="I309" s="519" t="s">
        <v>5</v>
      </c>
      <c r="J309" s="650">
        <v>290.83</v>
      </c>
    </row>
    <row r="310" spans="1:10">
      <c r="A310" s="519" t="s">
        <v>480</v>
      </c>
      <c r="B310" s="519" t="str">
        <f t="shared" si="4"/>
        <v>ENSAIO LCPC</v>
      </c>
      <c r="C310" s="519" t="s">
        <v>479</v>
      </c>
      <c r="I310" s="519" t="s">
        <v>5</v>
      </c>
      <c r="J310" s="650">
        <v>267.79000000000002</v>
      </c>
    </row>
    <row r="311" spans="1:10">
      <c r="A311" s="519" t="s">
        <v>481</v>
      </c>
      <c r="B311" s="519" t="str">
        <f t="shared" si="4"/>
        <v>MATERIAL DE ENCHIMENTO (AMOSTRA GRANULOMETRICA)</v>
      </c>
      <c r="C311" s="519" t="s">
        <v>482</v>
      </c>
      <c r="I311" s="519" t="s">
        <v>5</v>
      </c>
      <c r="J311" s="650">
        <v>260.35000000000002</v>
      </c>
    </row>
    <row r="312" spans="1:10">
      <c r="A312" s="519" t="s">
        <v>483</v>
      </c>
      <c r="B312" s="519" t="str">
        <f t="shared" si="4"/>
        <v>MATERIAL DE ENCHIMENTO (AMOSTRA GRANULOMETRICA)</v>
      </c>
      <c r="C312" s="519" t="s">
        <v>482</v>
      </c>
      <c r="I312" s="519" t="s">
        <v>5</v>
      </c>
      <c r="J312" s="650">
        <v>239.73</v>
      </c>
    </row>
    <row r="313" spans="1:10">
      <c r="A313" s="519" t="s">
        <v>484</v>
      </c>
      <c r="B313" s="519" t="str">
        <f t="shared" si="4"/>
        <v>DETERMINACAO DE PERCENTAGEM DE CARBONATO DE CALCIO</v>
      </c>
      <c r="C313" s="519" t="s">
        <v>485</v>
      </c>
      <c r="I313" s="519" t="s">
        <v>5</v>
      </c>
      <c r="J313" s="650">
        <v>484.71</v>
      </c>
    </row>
    <row r="314" spans="1:10">
      <c r="A314" s="519" t="s">
        <v>486</v>
      </c>
      <c r="B314" s="519" t="str">
        <f t="shared" si="4"/>
        <v>DETERMINACAO DE PERCENTAGEM DE CARBONATO DE CALCIO</v>
      </c>
      <c r="C314" s="519" t="s">
        <v>485</v>
      </c>
      <c r="I314" s="519" t="s">
        <v>5</v>
      </c>
      <c r="J314" s="650">
        <v>446.32</v>
      </c>
    </row>
    <row r="315" spans="1:10">
      <c r="A315" s="519" t="s">
        <v>487</v>
      </c>
      <c r="B315" s="519" t="str">
        <f t="shared" si="4"/>
        <v>MASSA ESPECIFICA REAL DO CORRETIVO DE ADESIVIDADE</v>
      </c>
      <c r="C315" s="519" t="s">
        <v>488</v>
      </c>
      <c r="I315" s="519" t="s">
        <v>5</v>
      </c>
      <c r="J315" s="650">
        <v>193.88</v>
      </c>
    </row>
    <row r="316" spans="1:10">
      <c r="A316" s="519" t="s">
        <v>489</v>
      </c>
      <c r="B316" s="519" t="str">
        <f t="shared" si="4"/>
        <v>MASSA ESPECIFICA REAL DO CORRETIVO DE ADESIVIDADE</v>
      </c>
      <c r="C316" s="519" t="s">
        <v>488</v>
      </c>
      <c r="I316" s="519" t="s">
        <v>5</v>
      </c>
      <c r="J316" s="650">
        <v>178.52</v>
      </c>
    </row>
    <row r="317" spans="1:10">
      <c r="A317" s="519" t="s">
        <v>490</v>
      </c>
      <c r="B317" s="519" t="str">
        <f t="shared" si="4"/>
        <v>MASSA ESPECIFICA APARENTE DO CORRETIVO DE ADESIVIDADE</v>
      </c>
      <c r="C317" s="519" t="s">
        <v>491</v>
      </c>
      <c r="I317" s="519" t="s">
        <v>5</v>
      </c>
      <c r="J317" s="650">
        <v>116.33</v>
      </c>
    </row>
    <row r="318" spans="1:10">
      <c r="A318" s="519" t="s">
        <v>492</v>
      </c>
      <c r="B318" s="519" t="str">
        <f t="shared" si="4"/>
        <v>MASSA ESPECIFICA APARENTE DO CORRETIVO DE ADESIVIDADE</v>
      </c>
      <c r="C318" s="519" t="s">
        <v>491</v>
      </c>
      <c r="I318" s="519" t="s">
        <v>5</v>
      </c>
      <c r="J318" s="650">
        <v>107.11</v>
      </c>
    </row>
    <row r="319" spans="1:10">
      <c r="A319" s="519" t="s">
        <v>493</v>
      </c>
      <c r="B319" s="519" t="str">
        <f t="shared" si="4"/>
        <v>DETERMINACAO DO TEOR DE BETUME</v>
      </c>
      <c r="C319" s="519" t="s">
        <v>494</v>
      </c>
      <c r="I319" s="519" t="s">
        <v>5</v>
      </c>
      <c r="J319" s="650">
        <v>456.76</v>
      </c>
    </row>
    <row r="320" spans="1:10">
      <c r="A320" s="519" t="s">
        <v>495</v>
      </c>
      <c r="B320" s="519" t="str">
        <f t="shared" si="4"/>
        <v>DETERMINACAO DO TEOR DE BETUME</v>
      </c>
      <c r="C320" s="519" t="s">
        <v>494</v>
      </c>
      <c r="I320" s="519" t="s">
        <v>5</v>
      </c>
      <c r="J320" s="650">
        <v>420.58</v>
      </c>
    </row>
    <row r="321" spans="1:10">
      <c r="A321" s="519" t="s">
        <v>496</v>
      </c>
      <c r="B321" s="519" t="str">
        <f t="shared" si="4"/>
        <v>DETERMINACAO DA ESTABILIDADE E FLUENCIA MARSHALL</v>
      </c>
      <c r="C321" s="519" t="s">
        <v>497</v>
      </c>
      <c r="I321" s="519" t="s">
        <v>5</v>
      </c>
      <c r="J321" s="650">
        <v>1099.18</v>
      </c>
    </row>
    <row r="322" spans="1:10">
      <c r="A322" s="519" t="s">
        <v>498</v>
      </c>
      <c r="B322" s="519" t="str">
        <f t="shared" si="4"/>
        <v>DETERMINACAO DA ESTABILIDADE E FLUENCIA MARSHALL</v>
      </c>
      <c r="C322" s="519" t="s">
        <v>497</v>
      </c>
      <c r="I322" s="519" t="s">
        <v>5</v>
      </c>
      <c r="J322" s="650">
        <v>1012.12</v>
      </c>
    </row>
    <row r="323" spans="1:10">
      <c r="A323" s="519" t="s">
        <v>499</v>
      </c>
      <c r="B323" s="519" t="str">
        <f t="shared" si="4"/>
        <v>DENSIDADE APARENTE</v>
      </c>
      <c r="C323" s="519" t="s">
        <v>500</v>
      </c>
      <c r="I323" s="519" t="s">
        <v>5</v>
      </c>
      <c r="J323" s="650">
        <v>163.41</v>
      </c>
    </row>
    <row r="324" spans="1:10">
      <c r="A324" s="519" t="s">
        <v>501</v>
      </c>
      <c r="B324" s="519" t="str">
        <f t="shared" si="4"/>
        <v>DENSIDADE APARENTE</v>
      </c>
      <c r="C324" s="519" t="s">
        <v>500</v>
      </c>
      <c r="I324" s="519" t="s">
        <v>5</v>
      </c>
      <c r="J324" s="650">
        <v>150.47</v>
      </c>
    </row>
    <row r="325" spans="1:10">
      <c r="A325" s="519" t="s">
        <v>502</v>
      </c>
      <c r="B325" s="519" t="str">
        <f t="shared" si="4"/>
        <v>PERCENTAGEM DE VAZIOS RICE</v>
      </c>
      <c r="C325" s="519" t="s">
        <v>503</v>
      </c>
      <c r="I325" s="519" t="s">
        <v>5</v>
      </c>
      <c r="J325" s="650">
        <v>275.91000000000003</v>
      </c>
    </row>
    <row r="326" spans="1:10">
      <c r="A326" s="519" t="s">
        <v>504</v>
      </c>
      <c r="B326" s="519" t="str">
        <f t="shared" si="4"/>
        <v>PERCENTAGEM DE VAZIOS RICE</v>
      </c>
      <c r="C326" s="519" t="s">
        <v>503</v>
      </c>
      <c r="I326" s="519" t="s">
        <v>5</v>
      </c>
      <c r="J326" s="650">
        <v>254.06</v>
      </c>
    </row>
    <row r="327" spans="1:10">
      <c r="A327" s="519" t="s">
        <v>505</v>
      </c>
      <c r="B327" s="519" t="str">
        <f t="shared" si="4"/>
        <v>DOSAGEM MARSHALL</v>
      </c>
      <c r="C327" s="519" t="s">
        <v>506</v>
      </c>
      <c r="I327" s="519" t="s">
        <v>5</v>
      </c>
      <c r="J327" s="650">
        <v>1975.06</v>
      </c>
    </row>
    <row r="328" spans="1:10">
      <c r="A328" s="519" t="s">
        <v>507</v>
      </c>
      <c r="B328" s="519" t="str">
        <f t="shared" ref="B328:B391" si="5">C328&amp;D328&amp;E328&amp;F328&amp;G328&amp;H328</f>
        <v>DOSAGEM MARSHALL</v>
      </c>
      <c r="C328" s="519" t="s">
        <v>506</v>
      </c>
      <c r="I328" s="519" t="s">
        <v>5</v>
      </c>
      <c r="J328" s="650">
        <v>1818.64</v>
      </c>
    </row>
    <row r="329" spans="1:10">
      <c r="A329" s="519" t="s">
        <v>508</v>
      </c>
      <c r="B329" s="519" t="str">
        <f t="shared" si="5"/>
        <v>RECUPERACAO DO LIGANTE (ALSON)</v>
      </c>
      <c r="C329" s="519" t="s">
        <v>509</v>
      </c>
      <c r="I329" s="519" t="s">
        <v>5</v>
      </c>
      <c r="J329" s="650">
        <v>346.29</v>
      </c>
    </row>
    <row r="330" spans="1:10">
      <c r="A330" s="519" t="s">
        <v>510</v>
      </c>
      <c r="B330" s="519" t="str">
        <f t="shared" si="5"/>
        <v>RECUPERACAO DO LIGANTE (ALSON)</v>
      </c>
      <c r="C330" s="519" t="s">
        <v>509</v>
      </c>
      <c r="I330" s="519" t="s">
        <v>5</v>
      </c>
      <c r="J330" s="650">
        <v>318.86</v>
      </c>
    </row>
    <row r="331" spans="1:10">
      <c r="A331" s="519" t="s">
        <v>511</v>
      </c>
      <c r="B331" s="519" t="str">
        <f t="shared" si="5"/>
        <v>AMOSTRA GRANULOMETRICA APOS EXTRACAO DO LIGANTE</v>
      </c>
      <c r="C331" s="519" t="s">
        <v>512</v>
      </c>
      <c r="I331" s="519" t="s">
        <v>5</v>
      </c>
      <c r="J331" s="650">
        <v>172.86</v>
      </c>
    </row>
    <row r="332" spans="1:10">
      <c r="A332" s="519" t="s">
        <v>513</v>
      </c>
      <c r="B332" s="519" t="str">
        <f t="shared" si="5"/>
        <v>AMOSTRA GRANULOMETRICA APOS EXTRACAO DO LIGANTE</v>
      </c>
      <c r="C332" s="519" t="s">
        <v>512</v>
      </c>
      <c r="I332" s="519" t="s">
        <v>5</v>
      </c>
      <c r="J332" s="650">
        <v>159.16999999999999</v>
      </c>
    </row>
    <row r="333" spans="1:10">
      <c r="A333" s="519" t="s">
        <v>514</v>
      </c>
      <c r="B333" s="519" t="str">
        <f t="shared" si="5"/>
        <v>DETERMINACAO,COM AUXILIO DE SONDA ROTATIVA,DA DENSIDADE DE MISTURA COMPACTADA,POR CORPO DE PROVA</v>
      </c>
      <c r="C333" s="519" t="s">
        <v>31479</v>
      </c>
      <c r="D333" s="519" t="s">
        <v>31480</v>
      </c>
      <c r="I333" s="519" t="s">
        <v>5</v>
      </c>
      <c r="J333" s="650">
        <v>49.37</v>
      </c>
    </row>
    <row r="334" spans="1:10">
      <c r="A334" s="519" t="s">
        <v>515</v>
      </c>
      <c r="B334" s="519" t="str">
        <f t="shared" si="5"/>
        <v>DETERMINACAO,COM AUXILIO DE SONDA ROTATIVA,DA DENSIDADE DE MISTURA COMPACTADA,POR CORPO DE PROVA</v>
      </c>
      <c r="C334" s="519" t="s">
        <v>31479</v>
      </c>
      <c r="D334" s="519" t="s">
        <v>31480</v>
      </c>
      <c r="I334" s="519" t="s">
        <v>5</v>
      </c>
      <c r="J334" s="650">
        <v>45.46</v>
      </c>
    </row>
    <row r="335" spans="1:10">
      <c r="A335" s="519" t="s">
        <v>516</v>
      </c>
      <c r="B335" s="519" t="str">
        <f t="shared" si="5"/>
        <v>CONTROLE DE COMPACTACAO,POR PONTO(METODO DO ANEL)</v>
      </c>
      <c r="C335" s="519" t="s">
        <v>517</v>
      </c>
      <c r="I335" s="519" t="s">
        <v>5</v>
      </c>
      <c r="J335" s="650">
        <v>59.26</v>
      </c>
    </row>
    <row r="336" spans="1:10">
      <c r="A336" s="519" t="s">
        <v>518</v>
      </c>
      <c r="B336" s="519" t="str">
        <f t="shared" si="5"/>
        <v>CONTROLE DE COMPACTACAO,POR PONTO(METODO DO ANEL)</v>
      </c>
      <c r="C336" s="519" t="s">
        <v>517</v>
      </c>
      <c r="I336" s="519" t="s">
        <v>5</v>
      </c>
      <c r="J336" s="650">
        <v>54.57</v>
      </c>
    </row>
    <row r="337" spans="1:10">
      <c r="A337" s="519" t="s">
        <v>519</v>
      </c>
      <c r="B337" s="519" t="str">
        <f t="shared" si="5"/>
        <v>DETERMINACAO DA RESISTENCIA A TRACAO POR COMPRESSAO DIAMETRAL DE MISTURAS BETUMINOSAS</v>
      </c>
      <c r="C337" s="519" t="s">
        <v>31481</v>
      </c>
      <c r="D337" s="519" t="s">
        <v>31482</v>
      </c>
      <c r="I337" s="519" t="s">
        <v>5</v>
      </c>
      <c r="J337" s="650">
        <v>172.51</v>
      </c>
    </row>
    <row r="338" spans="1:10">
      <c r="A338" s="519" t="s">
        <v>520</v>
      </c>
      <c r="B338" s="519" t="str">
        <f t="shared" si="5"/>
        <v>DETERMINACAO DA RESISTENCIA A TRACAO POR COMPRESSAO DIAMETRAL DE MISTURAS BETUMINOSAS</v>
      </c>
      <c r="C338" s="519" t="s">
        <v>31481</v>
      </c>
      <c r="D338" s="519" t="s">
        <v>31482</v>
      </c>
      <c r="I338" s="519" t="s">
        <v>5</v>
      </c>
      <c r="J338" s="650">
        <v>158.84</v>
      </c>
    </row>
    <row r="339" spans="1:10">
      <c r="A339" s="519" t="s">
        <v>521</v>
      </c>
      <c r="B339" s="519" t="str">
        <f t="shared" si="5"/>
        <v>DETERMINACAO DO MODULO DE RESISTENCIA DE MISTURAS BETUMINOSAS</v>
      </c>
      <c r="C339" s="519" t="s">
        <v>31483</v>
      </c>
      <c r="D339" s="519" t="s">
        <v>31484</v>
      </c>
      <c r="I339" s="519" t="s">
        <v>5</v>
      </c>
      <c r="J339" s="650">
        <v>172.51</v>
      </c>
    </row>
    <row r="340" spans="1:10">
      <c r="A340" s="519" t="s">
        <v>522</v>
      </c>
      <c r="B340" s="519" t="str">
        <f t="shared" si="5"/>
        <v>DETERMINACAO DO MODULO DE RESISTENCIA DE MISTURAS BETUMINOSAS</v>
      </c>
      <c r="C340" s="519" t="s">
        <v>31483</v>
      </c>
      <c r="D340" s="519" t="s">
        <v>31484</v>
      </c>
      <c r="I340" s="519" t="s">
        <v>5</v>
      </c>
      <c r="J340" s="650">
        <v>158.84</v>
      </c>
    </row>
    <row r="341" spans="1:10">
      <c r="A341" s="519" t="s">
        <v>523</v>
      </c>
      <c r="B341" s="519" t="str">
        <f t="shared" si="5"/>
        <v>DETERMINACAO DE MASSA ESPECIFICA APARENTE "IN SITU" COM EMPREGO DO FRASCO DE AREIA</v>
      </c>
      <c r="C341" s="519" t="s">
        <v>31485</v>
      </c>
      <c r="D341" s="519" t="s">
        <v>31486</v>
      </c>
      <c r="I341" s="519" t="s">
        <v>5</v>
      </c>
      <c r="J341" s="650">
        <v>105.34</v>
      </c>
    </row>
    <row r="342" spans="1:10">
      <c r="A342" s="519" t="s">
        <v>524</v>
      </c>
      <c r="B342" s="519" t="str">
        <f t="shared" si="5"/>
        <v>DETERMINACAO DE MASSA ESPECIFICA APARENTE "IN SITU" COM EMPREGO DO FRASCO DE AREIA</v>
      </c>
      <c r="C342" s="519" t="s">
        <v>31485</v>
      </c>
      <c r="D342" s="519" t="s">
        <v>31486</v>
      </c>
      <c r="I342" s="519" t="s">
        <v>5</v>
      </c>
      <c r="J342" s="650">
        <v>97</v>
      </c>
    </row>
    <row r="343" spans="1:10">
      <c r="A343" s="519" t="s">
        <v>525</v>
      </c>
      <c r="B343" s="519" t="str">
        <f t="shared" si="5"/>
        <v>ENSAIO NORMAL COMPLETO</v>
      </c>
      <c r="C343" s="519" t="s">
        <v>526</v>
      </c>
      <c r="I343" s="519" t="s">
        <v>5</v>
      </c>
      <c r="J343" s="650">
        <v>3800.11</v>
      </c>
    </row>
    <row r="344" spans="1:10">
      <c r="A344" s="519" t="s">
        <v>527</v>
      </c>
      <c r="B344" s="519" t="str">
        <f t="shared" si="5"/>
        <v>ENSAIO NORMAL COMPLETO</v>
      </c>
      <c r="C344" s="519" t="s">
        <v>526</v>
      </c>
      <c r="I344" s="519" t="s">
        <v>5</v>
      </c>
      <c r="J344" s="650">
        <v>3499.14</v>
      </c>
    </row>
    <row r="345" spans="1:10">
      <c r="A345" s="519" t="s">
        <v>528</v>
      </c>
      <c r="B345" s="519" t="str">
        <f t="shared" si="5"/>
        <v>ENSAIO DE PEGA</v>
      </c>
      <c r="C345" s="519" t="s">
        <v>529</v>
      </c>
      <c r="I345" s="519" t="s">
        <v>5</v>
      </c>
      <c r="J345" s="650">
        <v>196.77</v>
      </c>
    </row>
    <row r="346" spans="1:10">
      <c r="A346" s="519" t="s">
        <v>530</v>
      </c>
      <c r="B346" s="519" t="str">
        <f t="shared" si="5"/>
        <v>ENSAIO DE PEGA</v>
      </c>
      <c r="C346" s="519" t="s">
        <v>529</v>
      </c>
      <c r="I346" s="519" t="s">
        <v>5</v>
      </c>
      <c r="J346" s="650">
        <v>181.18</v>
      </c>
    </row>
    <row r="347" spans="1:10">
      <c r="A347" s="519" t="s">
        <v>531</v>
      </c>
      <c r="B347" s="519" t="str">
        <f t="shared" si="5"/>
        <v>ENSAIO DE EXPANSIBILIDADE(LE CHATELIER)</v>
      </c>
      <c r="C347" s="519" t="s">
        <v>532</v>
      </c>
      <c r="I347" s="519" t="s">
        <v>5</v>
      </c>
      <c r="J347" s="650">
        <v>196.77</v>
      </c>
    </row>
    <row r="348" spans="1:10">
      <c r="A348" s="519" t="s">
        <v>533</v>
      </c>
      <c r="B348" s="519" t="str">
        <f t="shared" si="5"/>
        <v>ENSAIO DE EXPANSIBILIDADE(LE CHATELIER)</v>
      </c>
      <c r="C348" s="519" t="s">
        <v>532</v>
      </c>
      <c r="I348" s="519" t="s">
        <v>5</v>
      </c>
      <c r="J348" s="650">
        <v>181.18</v>
      </c>
    </row>
    <row r="349" spans="1:10">
      <c r="A349" s="519" t="s">
        <v>534</v>
      </c>
      <c r="B349" s="519" t="str">
        <f t="shared" si="5"/>
        <v>ENSAIO DE EXPANSIBILIDADE EM AUTO-CLAVE</v>
      </c>
      <c r="C349" s="519" t="s">
        <v>535</v>
      </c>
      <c r="I349" s="519" t="s">
        <v>5</v>
      </c>
      <c r="J349" s="650">
        <v>456.76</v>
      </c>
    </row>
    <row r="350" spans="1:10">
      <c r="A350" s="519" t="s">
        <v>536</v>
      </c>
      <c r="B350" s="519" t="str">
        <f t="shared" si="5"/>
        <v>ENSAIO DE EXPANSIBILIDADE EM AUTO-CLAVE</v>
      </c>
      <c r="C350" s="519" t="s">
        <v>535</v>
      </c>
      <c r="I350" s="519" t="s">
        <v>5</v>
      </c>
      <c r="J350" s="650">
        <v>420.58</v>
      </c>
    </row>
    <row r="351" spans="1:10">
      <c r="A351" s="519" t="s">
        <v>537</v>
      </c>
      <c r="B351" s="519" t="str">
        <f t="shared" si="5"/>
        <v>ENSAIO DE FINURA: RESIDUO NA PENEIRA Nº 200</v>
      </c>
      <c r="C351" s="519" t="s">
        <v>538</v>
      </c>
      <c r="I351" s="519" t="s">
        <v>5</v>
      </c>
      <c r="J351" s="650">
        <v>174.44</v>
      </c>
    </row>
    <row r="352" spans="1:10">
      <c r="A352" s="519" t="s">
        <v>539</v>
      </c>
      <c r="B352" s="519" t="str">
        <f t="shared" si="5"/>
        <v>ENSAIO DE FINURA: RESIDUO NA PENEIRA Nº 200</v>
      </c>
      <c r="C352" s="519" t="s">
        <v>538</v>
      </c>
      <c r="I352" s="519" t="s">
        <v>5</v>
      </c>
      <c r="J352" s="650">
        <v>160.62</v>
      </c>
    </row>
    <row r="353" spans="1:10">
      <c r="A353" s="519" t="s">
        <v>540</v>
      </c>
      <c r="B353" s="519" t="str">
        <f t="shared" si="5"/>
        <v>ENSAIO DE FINURA: SUPERFICIE ESPECIFICA BLAINE</v>
      </c>
      <c r="C353" s="519" t="s">
        <v>541</v>
      </c>
      <c r="I353" s="519" t="s">
        <v>5</v>
      </c>
      <c r="J353" s="650">
        <v>456.76</v>
      </c>
    </row>
    <row r="354" spans="1:10">
      <c r="A354" s="519" t="s">
        <v>542</v>
      </c>
      <c r="B354" s="519" t="str">
        <f t="shared" si="5"/>
        <v>ENSAIO DE FINURA: SUPERFICIE ESPECIFICA BLAINE</v>
      </c>
      <c r="C354" s="519" t="s">
        <v>541</v>
      </c>
      <c r="I354" s="519" t="s">
        <v>5</v>
      </c>
      <c r="J354" s="650">
        <v>420.58</v>
      </c>
    </row>
    <row r="355" spans="1:10">
      <c r="A355" s="519" t="s">
        <v>543</v>
      </c>
      <c r="B355" s="519" t="str">
        <f t="shared" si="5"/>
        <v>RESISTENCIA A COMPRESSAO AOS 3,7 E 28 DIAS DE IDADE</v>
      </c>
      <c r="C355" s="519" t="s">
        <v>544</v>
      </c>
      <c r="I355" s="519" t="s">
        <v>5</v>
      </c>
      <c r="J355" s="650">
        <v>1099.18</v>
      </c>
    </row>
    <row r="356" spans="1:10">
      <c r="A356" s="519" t="s">
        <v>545</v>
      </c>
      <c r="B356" s="519" t="str">
        <f t="shared" si="5"/>
        <v>RESISTENCIA A COMPRESSAO AOS 3,7 E 28 DIAS DE IDADE</v>
      </c>
      <c r="C356" s="519" t="s">
        <v>544</v>
      </c>
      <c r="I356" s="519" t="s">
        <v>5</v>
      </c>
      <c r="J356" s="650">
        <v>1012.12</v>
      </c>
    </row>
    <row r="357" spans="1:10">
      <c r="A357" s="519" t="s">
        <v>546</v>
      </c>
      <c r="B357" s="519" t="str">
        <f t="shared" si="5"/>
        <v>RESISTENCIA A COMPRESSAO,PARA CADA IDADE COMPLEMENTAR</v>
      </c>
      <c r="C357" s="519" t="s">
        <v>547</v>
      </c>
      <c r="I357" s="519" t="s">
        <v>5</v>
      </c>
      <c r="J357" s="650">
        <v>735.11</v>
      </c>
    </row>
    <row r="358" spans="1:10">
      <c r="A358" s="519" t="s">
        <v>548</v>
      </c>
      <c r="B358" s="519" t="str">
        <f t="shared" si="5"/>
        <v>RESISTENCIA A COMPRESSAO,PARA CADA IDADE COMPLEMENTAR</v>
      </c>
      <c r="C358" s="519" t="s">
        <v>547</v>
      </c>
      <c r="I358" s="519" t="s">
        <v>5</v>
      </c>
      <c r="J358" s="650">
        <v>676.89</v>
      </c>
    </row>
    <row r="359" spans="1:10">
      <c r="A359" s="519" t="s">
        <v>549</v>
      </c>
      <c r="B359" s="519" t="str">
        <f t="shared" si="5"/>
        <v>MASSA ESPECIFICA REAL DO CIMENTO PORTLAND</v>
      </c>
      <c r="C359" s="519" t="s">
        <v>550</v>
      </c>
      <c r="I359" s="519" t="s">
        <v>5</v>
      </c>
      <c r="J359" s="650">
        <v>196.77</v>
      </c>
    </row>
    <row r="360" spans="1:10">
      <c r="A360" s="519" t="s">
        <v>551</v>
      </c>
      <c r="B360" s="519" t="str">
        <f t="shared" si="5"/>
        <v>MASSA ESPECIFICA REAL DO CIMENTO PORTLAND</v>
      </c>
      <c r="C360" s="519" t="s">
        <v>550</v>
      </c>
      <c r="I360" s="519" t="s">
        <v>5</v>
      </c>
      <c r="J360" s="650">
        <v>181.18</v>
      </c>
    </row>
    <row r="361" spans="1:10">
      <c r="A361" s="519" t="s">
        <v>552</v>
      </c>
      <c r="B361" s="519" t="str">
        <f t="shared" si="5"/>
        <v>CALOR DE HIDRATACAO AOS 7 E 28 DIAS DE IDADE</v>
      </c>
      <c r="C361" s="519" t="s">
        <v>553</v>
      </c>
      <c r="I361" s="519" t="s">
        <v>5</v>
      </c>
      <c r="J361" s="650">
        <v>1069.78</v>
      </c>
    </row>
    <row r="362" spans="1:10">
      <c r="A362" s="519" t="s">
        <v>554</v>
      </c>
      <c r="B362" s="519" t="str">
        <f t="shared" si="5"/>
        <v>CALOR DE HIDRATACAO AOS 7 E 28 DIAS DE IDADE</v>
      </c>
      <c r="C362" s="519" t="s">
        <v>553</v>
      </c>
      <c r="I362" s="519" t="s">
        <v>5</v>
      </c>
      <c r="J362" s="650">
        <v>985.05</v>
      </c>
    </row>
    <row r="363" spans="1:10">
      <c r="A363" s="519" t="s">
        <v>555</v>
      </c>
      <c r="B363" s="519" t="str">
        <f t="shared" si="5"/>
        <v>PERDA AO FOGO(PORTLAND COMUM)</v>
      </c>
      <c r="C363" s="519" t="s">
        <v>556</v>
      </c>
      <c r="I363" s="519" t="s">
        <v>5</v>
      </c>
      <c r="J363" s="650">
        <v>164.74</v>
      </c>
    </row>
    <row r="364" spans="1:10">
      <c r="A364" s="519" t="s">
        <v>557</v>
      </c>
      <c r="B364" s="519" t="str">
        <f t="shared" si="5"/>
        <v>PERDA AO FOGO(PORTLAND COMUM)</v>
      </c>
      <c r="C364" s="519" t="s">
        <v>556</v>
      </c>
      <c r="I364" s="519" t="s">
        <v>5</v>
      </c>
      <c r="J364" s="650">
        <v>151.69</v>
      </c>
    </row>
    <row r="365" spans="1:10">
      <c r="A365" s="519" t="s">
        <v>558</v>
      </c>
      <c r="B365" s="519" t="str">
        <f t="shared" si="5"/>
        <v>PERDA AO FOGO(POZOLANICO)</v>
      </c>
      <c r="C365" s="519" t="s">
        <v>559</v>
      </c>
      <c r="I365" s="519" t="s">
        <v>5</v>
      </c>
      <c r="J365" s="650">
        <v>164.74</v>
      </c>
    </row>
    <row r="366" spans="1:10">
      <c r="A366" s="519" t="s">
        <v>560</v>
      </c>
      <c r="B366" s="519" t="str">
        <f t="shared" si="5"/>
        <v>PERDA AO FOGO(POZOLANICO)</v>
      </c>
      <c r="C366" s="519" t="s">
        <v>559</v>
      </c>
      <c r="I366" s="519" t="s">
        <v>5</v>
      </c>
      <c r="J366" s="650">
        <v>151.69</v>
      </c>
    </row>
    <row r="367" spans="1:10">
      <c r="A367" s="519" t="s">
        <v>561</v>
      </c>
      <c r="B367" s="519" t="str">
        <f t="shared" si="5"/>
        <v>RESIDUO INSOLUVEL</v>
      </c>
      <c r="C367" s="519" t="s">
        <v>562</v>
      </c>
      <c r="I367" s="519" t="s">
        <v>5</v>
      </c>
      <c r="J367" s="650">
        <v>164.74</v>
      </c>
    </row>
    <row r="368" spans="1:10">
      <c r="A368" s="519" t="s">
        <v>563</v>
      </c>
      <c r="B368" s="519" t="str">
        <f t="shared" si="5"/>
        <v>RESIDUO INSOLUVEL</v>
      </c>
      <c r="C368" s="519" t="s">
        <v>562</v>
      </c>
      <c r="I368" s="519" t="s">
        <v>5</v>
      </c>
      <c r="J368" s="650">
        <v>151.69</v>
      </c>
    </row>
    <row r="369" spans="1:10">
      <c r="A369" s="519" t="s">
        <v>564</v>
      </c>
      <c r="B369" s="519" t="str">
        <f t="shared" si="5"/>
        <v>QUANTIDADE DE ANIDRIDO SULFURICO</v>
      </c>
      <c r="C369" s="519" t="s">
        <v>565</v>
      </c>
      <c r="I369" s="519" t="s">
        <v>5</v>
      </c>
      <c r="J369" s="650">
        <v>164.74</v>
      </c>
    </row>
    <row r="370" spans="1:10">
      <c r="A370" s="519" t="s">
        <v>566</v>
      </c>
      <c r="B370" s="519" t="str">
        <f t="shared" si="5"/>
        <v>QUANTIDADE DE ANIDRIDO SULFURICO</v>
      </c>
      <c r="C370" s="519" t="s">
        <v>565</v>
      </c>
      <c r="I370" s="519" t="s">
        <v>5</v>
      </c>
      <c r="J370" s="650">
        <v>151.69</v>
      </c>
    </row>
    <row r="371" spans="1:10">
      <c r="A371" s="519" t="s">
        <v>567</v>
      </c>
      <c r="B371" s="519" t="str">
        <f t="shared" si="5"/>
        <v>QUANTIDADE DE SILICA</v>
      </c>
      <c r="C371" s="519" t="s">
        <v>568</v>
      </c>
      <c r="I371" s="519" t="s">
        <v>5</v>
      </c>
      <c r="J371" s="650">
        <v>164.74</v>
      </c>
    </row>
    <row r="372" spans="1:10">
      <c r="A372" s="519" t="s">
        <v>569</v>
      </c>
      <c r="B372" s="519" t="str">
        <f t="shared" si="5"/>
        <v>QUANTIDADE DE SILICA</v>
      </c>
      <c r="C372" s="519" t="s">
        <v>568</v>
      </c>
      <c r="I372" s="519" t="s">
        <v>5</v>
      </c>
      <c r="J372" s="650">
        <v>151.69</v>
      </c>
    </row>
    <row r="373" spans="1:10">
      <c r="A373" s="519" t="s">
        <v>570</v>
      </c>
      <c r="B373" s="519" t="str">
        <f t="shared" si="5"/>
        <v>QUANTIDADE DE OXIDO DE FERRO</v>
      </c>
      <c r="C373" s="519" t="s">
        <v>571</v>
      </c>
      <c r="I373" s="519" t="s">
        <v>5</v>
      </c>
      <c r="J373" s="650">
        <v>164.74</v>
      </c>
    </row>
    <row r="374" spans="1:10">
      <c r="A374" s="519" t="s">
        <v>572</v>
      </c>
      <c r="B374" s="519" t="str">
        <f t="shared" si="5"/>
        <v>QUANTIDADE DE OXIDO DE FERRO</v>
      </c>
      <c r="C374" s="519" t="s">
        <v>571</v>
      </c>
      <c r="I374" s="519" t="s">
        <v>5</v>
      </c>
      <c r="J374" s="650">
        <v>151.69</v>
      </c>
    </row>
    <row r="375" spans="1:10">
      <c r="A375" s="519" t="s">
        <v>573</v>
      </c>
      <c r="B375" s="519" t="str">
        <f t="shared" si="5"/>
        <v>QUANTIDADE DE OXIDO DE ALUMINIO</v>
      </c>
      <c r="C375" s="519" t="s">
        <v>574</v>
      </c>
      <c r="I375" s="519" t="s">
        <v>5</v>
      </c>
      <c r="J375" s="650">
        <v>164.74</v>
      </c>
    </row>
    <row r="376" spans="1:10">
      <c r="A376" s="519" t="s">
        <v>575</v>
      </c>
      <c r="B376" s="519" t="str">
        <f t="shared" si="5"/>
        <v>QUANTIDADE DE OXIDO DE ALUMINIO</v>
      </c>
      <c r="C376" s="519" t="s">
        <v>574</v>
      </c>
      <c r="I376" s="519" t="s">
        <v>5</v>
      </c>
      <c r="J376" s="650">
        <v>151.69</v>
      </c>
    </row>
    <row r="377" spans="1:10">
      <c r="A377" s="519" t="s">
        <v>576</v>
      </c>
      <c r="B377" s="519" t="str">
        <f t="shared" si="5"/>
        <v>QUANTIDADE DE OXIDO DE CALCIO</v>
      </c>
      <c r="C377" s="519" t="s">
        <v>577</v>
      </c>
      <c r="I377" s="519" t="s">
        <v>5</v>
      </c>
      <c r="J377" s="650">
        <v>164.74</v>
      </c>
    </row>
    <row r="378" spans="1:10">
      <c r="A378" s="519" t="s">
        <v>578</v>
      </c>
      <c r="B378" s="519" t="str">
        <f t="shared" si="5"/>
        <v>QUANTIDADE DE OXIDO DE CALCIO</v>
      </c>
      <c r="C378" s="519" t="s">
        <v>577</v>
      </c>
      <c r="I378" s="519" t="s">
        <v>5</v>
      </c>
      <c r="J378" s="650">
        <v>151.69</v>
      </c>
    </row>
    <row r="379" spans="1:10">
      <c r="A379" s="519" t="s">
        <v>579</v>
      </c>
      <c r="B379" s="519" t="str">
        <f t="shared" si="5"/>
        <v>QUANTIDADE DE OXIDO DE MAGNESIO</v>
      </c>
      <c r="C379" s="519" t="s">
        <v>580</v>
      </c>
      <c r="I379" s="519" t="s">
        <v>5</v>
      </c>
      <c r="J379" s="650">
        <v>164.74</v>
      </c>
    </row>
    <row r="380" spans="1:10">
      <c r="A380" s="519" t="s">
        <v>581</v>
      </c>
      <c r="B380" s="519" t="str">
        <f t="shared" si="5"/>
        <v>QUANTIDADE DE OXIDO DE MAGNESIO</v>
      </c>
      <c r="C380" s="519" t="s">
        <v>580</v>
      </c>
      <c r="I380" s="519" t="s">
        <v>5</v>
      </c>
      <c r="J380" s="650">
        <v>151.69</v>
      </c>
    </row>
    <row r="381" spans="1:10">
      <c r="A381" s="519" t="s">
        <v>582</v>
      </c>
      <c r="B381" s="519" t="str">
        <f t="shared" si="5"/>
        <v>QUANTIDADE DE ANIDRIDO SILICICO</v>
      </c>
      <c r="C381" s="519" t="s">
        <v>583</v>
      </c>
      <c r="I381" s="519" t="s">
        <v>5</v>
      </c>
      <c r="J381" s="650">
        <v>164.74</v>
      </c>
    </row>
    <row r="382" spans="1:10">
      <c r="A382" s="519" t="s">
        <v>584</v>
      </c>
      <c r="B382" s="519" t="str">
        <f t="shared" si="5"/>
        <v>QUANTIDADE DE ANIDRIDO SILICICO</v>
      </c>
      <c r="C382" s="519" t="s">
        <v>583</v>
      </c>
      <c r="I382" s="519" t="s">
        <v>5</v>
      </c>
      <c r="J382" s="650">
        <v>151.69</v>
      </c>
    </row>
    <row r="383" spans="1:10">
      <c r="A383" s="519" t="s">
        <v>585</v>
      </c>
      <c r="B383" s="519" t="str">
        <f t="shared" si="5"/>
        <v>QUANTIDADE DE OXIDO DE POTASSIO</v>
      </c>
      <c r="C383" s="519" t="s">
        <v>586</v>
      </c>
      <c r="I383" s="519" t="s">
        <v>5</v>
      </c>
      <c r="J383" s="650">
        <v>164.74</v>
      </c>
    </row>
    <row r="384" spans="1:10">
      <c r="A384" s="519" t="s">
        <v>587</v>
      </c>
      <c r="B384" s="519" t="str">
        <f t="shared" si="5"/>
        <v>QUANTIDADE DE OXIDO DE POTASSIO</v>
      </c>
      <c r="C384" s="519" t="s">
        <v>586</v>
      </c>
      <c r="I384" s="519" t="s">
        <v>5</v>
      </c>
      <c r="J384" s="650">
        <v>151.69</v>
      </c>
    </row>
    <row r="385" spans="1:10">
      <c r="A385" s="519" t="s">
        <v>588</v>
      </c>
      <c r="B385" s="519" t="str">
        <f t="shared" si="5"/>
        <v>QUANTIDADE DE OXIDO DE SODIO</v>
      </c>
      <c r="C385" s="519" t="s">
        <v>589</v>
      </c>
      <c r="I385" s="519" t="s">
        <v>5</v>
      </c>
      <c r="J385" s="650">
        <v>164.74</v>
      </c>
    </row>
    <row r="386" spans="1:10">
      <c r="A386" s="519" t="s">
        <v>590</v>
      </c>
      <c r="B386" s="519" t="str">
        <f t="shared" si="5"/>
        <v>QUANTIDADE DE OXIDO DE SODIO</v>
      </c>
      <c r="C386" s="519" t="s">
        <v>589</v>
      </c>
      <c r="I386" s="519" t="s">
        <v>5</v>
      </c>
      <c r="J386" s="650">
        <v>151.69</v>
      </c>
    </row>
    <row r="387" spans="1:10">
      <c r="A387" s="519" t="s">
        <v>591</v>
      </c>
      <c r="B387" s="519" t="str">
        <f t="shared" si="5"/>
        <v>QUANTIDADE DE CALCIO</v>
      </c>
      <c r="C387" s="519" t="s">
        <v>592</v>
      </c>
      <c r="I387" s="519" t="s">
        <v>5</v>
      </c>
      <c r="J387" s="650">
        <v>164.74</v>
      </c>
    </row>
    <row r="388" spans="1:10">
      <c r="A388" s="519" t="s">
        <v>593</v>
      </c>
      <c r="B388" s="519" t="str">
        <f t="shared" si="5"/>
        <v>QUANTIDADE DE CALCIO</v>
      </c>
      <c r="C388" s="519" t="s">
        <v>592</v>
      </c>
      <c r="I388" s="519" t="s">
        <v>5</v>
      </c>
      <c r="J388" s="650">
        <v>151.69</v>
      </c>
    </row>
    <row r="389" spans="1:10">
      <c r="A389" s="519" t="s">
        <v>594</v>
      </c>
      <c r="B389" s="519" t="str">
        <f t="shared" si="5"/>
        <v>QUANTIDADE DE OXIDO DE MANGANES</v>
      </c>
      <c r="C389" s="519" t="s">
        <v>595</v>
      </c>
      <c r="I389" s="519" t="s">
        <v>5</v>
      </c>
      <c r="J389" s="650">
        <v>164.74</v>
      </c>
    </row>
    <row r="390" spans="1:10">
      <c r="A390" s="519" t="s">
        <v>596</v>
      </c>
      <c r="B390" s="519" t="str">
        <f t="shared" si="5"/>
        <v>QUANTIDADE DE OXIDO DE MANGANES</v>
      </c>
      <c r="C390" s="519" t="s">
        <v>595</v>
      </c>
      <c r="I390" s="519" t="s">
        <v>5</v>
      </c>
      <c r="J390" s="650">
        <v>151.69</v>
      </c>
    </row>
    <row r="391" spans="1:10">
      <c r="A391" s="519" t="s">
        <v>597</v>
      </c>
      <c r="B391" s="519" t="str">
        <f t="shared" si="5"/>
        <v>QUANTIDADE DE SULFATO</v>
      </c>
      <c r="C391" s="519" t="s">
        <v>598</v>
      </c>
      <c r="I391" s="519" t="s">
        <v>5</v>
      </c>
      <c r="J391" s="650">
        <v>164.74</v>
      </c>
    </row>
    <row r="392" spans="1:10">
      <c r="A392" s="519" t="s">
        <v>599</v>
      </c>
      <c r="B392" s="519" t="str">
        <f t="shared" ref="B392:B455" si="6">C392&amp;D392&amp;E392&amp;F392&amp;G392&amp;H392</f>
        <v>QUANTIDADE DE SULFATO</v>
      </c>
      <c r="C392" s="519" t="s">
        <v>598</v>
      </c>
      <c r="I392" s="519" t="s">
        <v>5</v>
      </c>
      <c r="J392" s="650">
        <v>151.69</v>
      </c>
    </row>
    <row r="393" spans="1:10">
      <c r="A393" s="519" t="s">
        <v>600</v>
      </c>
      <c r="B393" s="519" t="str">
        <f t="shared" si="6"/>
        <v>DETERMINACAO DOS COMPOSTOS PRINCIPAIS PRESENTES NO CIMENTO PORTLAND</v>
      </c>
      <c r="C393" s="519" t="s">
        <v>31487</v>
      </c>
      <c r="D393" s="519" t="s">
        <v>31488</v>
      </c>
      <c r="I393" s="519" t="s">
        <v>5</v>
      </c>
      <c r="J393" s="650">
        <v>164.74</v>
      </c>
    </row>
    <row r="394" spans="1:10">
      <c r="A394" s="519" t="s">
        <v>601</v>
      </c>
      <c r="B394" s="519" t="str">
        <f t="shared" si="6"/>
        <v>DETERMINACAO DOS COMPOSTOS PRINCIPAIS PRESENTES NO CIMENTO PORTLAND</v>
      </c>
      <c r="C394" s="519" t="s">
        <v>31487</v>
      </c>
      <c r="D394" s="519" t="s">
        <v>31488</v>
      </c>
      <c r="I394" s="519" t="s">
        <v>5</v>
      </c>
      <c r="J394" s="650">
        <v>151.69</v>
      </c>
    </row>
    <row r="395" spans="1:10">
      <c r="A395" s="519" t="s">
        <v>602</v>
      </c>
      <c r="B395" s="519" t="str">
        <f t="shared" si="6"/>
        <v>ENSAIO QUIMICO COMPLETO DE CIMENTO</v>
      </c>
      <c r="C395" s="519" t="s">
        <v>603</v>
      </c>
      <c r="I395" s="519" t="s">
        <v>5</v>
      </c>
      <c r="J395" s="650">
        <v>3444.71</v>
      </c>
    </row>
    <row r="396" spans="1:10">
      <c r="A396" s="519" t="s">
        <v>604</v>
      </c>
      <c r="B396" s="519" t="str">
        <f t="shared" si="6"/>
        <v>ENSAIO QUIMICO COMPLETO DE CIMENTO</v>
      </c>
      <c r="C396" s="519" t="s">
        <v>603</v>
      </c>
      <c r="I396" s="519" t="s">
        <v>5</v>
      </c>
      <c r="J396" s="650">
        <v>3171.89</v>
      </c>
    </row>
    <row r="397" spans="1:10">
      <c r="A397" s="519" t="s">
        <v>605</v>
      </c>
      <c r="B397" s="519" t="str">
        <f t="shared" si="6"/>
        <v>CONTROLE TECNOLOGICO DE OBRAS,CONSIDERANDO APENAS O CONTROLE DAS ARMADURAS,CONSTANDO DE COLETA DE CORPOS DE PROVA,TRANSPORTE ATE 50KM,ENSAIO DE DOBRAMENTO E DE TRACAO SIMPLES,MEDIDO POR TONELADA DE ACO GEOMETRICAMENTE NECESSARIO</v>
      </c>
      <c r="C397" s="519" t="s">
        <v>31489</v>
      </c>
      <c r="D397" s="519" t="s">
        <v>31490</v>
      </c>
      <c r="E397" s="519" t="s">
        <v>31491</v>
      </c>
      <c r="F397" s="519" t="s">
        <v>31492</v>
      </c>
      <c r="I397" s="519" t="s">
        <v>606</v>
      </c>
      <c r="J397" s="650">
        <v>161.22999999999999</v>
      </c>
    </row>
    <row r="398" spans="1:10">
      <c r="A398" s="519" t="s">
        <v>607</v>
      </c>
      <c r="B398" s="519" t="str">
        <f t="shared" si="6"/>
        <v>CONTROLE TECNOLOGICO DE OBRAS,CONSIDERANDO APENAS O CONTROLE DAS ARMADURAS,CONSTANDO DE COLETA DE CORPOS DE PROVA,TRANSPORTE ATE 50KM,ENSAIO DE DOBRAMENTO E DE TRACAO SIMPLES,MEDIDO POR TONELADA DE ACO GEOMETRICAMENTE NECESSARIO</v>
      </c>
      <c r="C398" s="519" t="s">
        <v>31489</v>
      </c>
      <c r="D398" s="519" t="s">
        <v>31490</v>
      </c>
      <c r="E398" s="519" t="s">
        <v>31491</v>
      </c>
      <c r="F398" s="519" t="s">
        <v>31492</v>
      </c>
      <c r="I398" s="519" t="s">
        <v>606</v>
      </c>
      <c r="J398" s="650">
        <v>148.46</v>
      </c>
    </row>
    <row r="399" spans="1:10">
      <c r="A399" s="519" t="s">
        <v>608</v>
      </c>
      <c r="B399" s="519" t="str">
        <f t="shared" si="6"/>
        <v>CONTROLE TECNOLOGICO DE OBRAS,CONSIDERANDO APENAS O CONTROLE DAS ARMADURAS,CONSTANDO DE COLETA DE CORPOS DE PROVA,TRANSPORTE ATE 100KM,ENSAIO DE DOBRAMENTO E DE TRACAO SIMPLES,MEDIDO POR TONELADA DE ACO GEOMETRICAMENTE NECESSARIO</v>
      </c>
      <c r="C399" s="519" t="s">
        <v>31489</v>
      </c>
      <c r="D399" s="519" t="s">
        <v>31490</v>
      </c>
      <c r="E399" s="519" t="s">
        <v>31493</v>
      </c>
      <c r="F399" s="519" t="s">
        <v>31494</v>
      </c>
      <c r="I399" s="519" t="s">
        <v>606</v>
      </c>
      <c r="J399" s="650">
        <v>167.44</v>
      </c>
    </row>
    <row r="400" spans="1:10">
      <c r="A400" s="519" t="s">
        <v>609</v>
      </c>
      <c r="B400" s="519" t="str">
        <f t="shared" si="6"/>
        <v>CONTROLE TECNOLOGICO DE OBRAS,CONSIDERANDO APENAS O CONTROLE DAS ARMADURAS,CONSTANDO DE COLETA DE CORPOS DE PROVA,TRANSPORTE ATE 100KM,ENSAIO DE DOBRAMENTO E DE TRACAO SIMPLES,MEDIDO POR TONELADA DE ACO GEOMETRICAMENTE NECESSARIO</v>
      </c>
      <c r="C400" s="519" t="s">
        <v>31489</v>
      </c>
      <c r="D400" s="519" t="s">
        <v>31490</v>
      </c>
      <c r="E400" s="519" t="s">
        <v>31493</v>
      </c>
      <c r="F400" s="519" t="s">
        <v>31494</v>
      </c>
      <c r="I400" s="519" t="s">
        <v>606</v>
      </c>
      <c r="J400" s="650">
        <v>154.16999999999999</v>
      </c>
    </row>
    <row r="401" spans="1:10">
      <c r="A401" s="519" t="s">
        <v>610</v>
      </c>
      <c r="B401" s="519" t="str">
        <f t="shared" si="6"/>
        <v>CONTROLE TECNOLOGICO DE OBRAS,CONSIDERANDO APENAS O CONTROLE DAS ARMADURAS,CONSTANDO DE COLETA DE CORPOS DE PROVA,TRANSPORTE ATE 250KM,ENSAIO DE DOBRAMENTO E DE TRACAO SIMPLES,MEDIDO POR TONELADA DE ACO GEOMETRICAMENTE NECESSARIO</v>
      </c>
      <c r="C401" s="519" t="s">
        <v>31489</v>
      </c>
      <c r="D401" s="519" t="s">
        <v>31490</v>
      </c>
      <c r="E401" s="519" t="s">
        <v>31495</v>
      </c>
      <c r="F401" s="519" t="s">
        <v>31494</v>
      </c>
      <c r="I401" s="519" t="s">
        <v>606</v>
      </c>
      <c r="J401" s="650">
        <v>186.04</v>
      </c>
    </row>
    <row r="402" spans="1:10">
      <c r="A402" s="519" t="s">
        <v>611</v>
      </c>
      <c r="B402" s="519" t="str">
        <f t="shared" si="6"/>
        <v>CONTROLE TECNOLOGICO DE OBRAS,CONSIDERANDO APENAS O CONTROLE DAS ARMADURAS,CONSTANDO DE COLETA DE CORPOS DE PROVA,TRANSPORTE ATE 250KM,ENSAIO DE DOBRAMENTO E DE TRACAO SIMPLES,MEDIDO POR TONELADA DE ACO GEOMETRICAMENTE NECESSARIO</v>
      </c>
      <c r="C402" s="519" t="s">
        <v>31489</v>
      </c>
      <c r="D402" s="519" t="s">
        <v>31490</v>
      </c>
      <c r="E402" s="519" t="s">
        <v>31495</v>
      </c>
      <c r="F402" s="519" t="s">
        <v>31494</v>
      </c>
      <c r="I402" s="519" t="s">
        <v>606</v>
      </c>
      <c r="J402" s="650">
        <v>171.31</v>
      </c>
    </row>
    <row r="403" spans="1:10">
      <c r="A403" s="519" t="s">
        <v>612</v>
      </c>
      <c r="B403" s="519" t="str">
        <f t="shared" si="6"/>
        <v>DOBRAMENTO SIMPLES,EM UMA OPERACAO</v>
      </c>
      <c r="C403" s="519" t="s">
        <v>613</v>
      </c>
      <c r="I403" s="519" t="s">
        <v>5</v>
      </c>
      <c r="J403" s="650">
        <v>98.4</v>
      </c>
    </row>
    <row r="404" spans="1:10">
      <c r="A404" s="519" t="s">
        <v>614</v>
      </c>
      <c r="B404" s="519" t="str">
        <f t="shared" si="6"/>
        <v>DOBRAMENTO SIMPLES,EM UMA OPERACAO</v>
      </c>
      <c r="C404" s="519" t="s">
        <v>613</v>
      </c>
      <c r="I404" s="519" t="s">
        <v>5</v>
      </c>
      <c r="J404" s="650">
        <v>90.61</v>
      </c>
    </row>
    <row r="405" spans="1:10">
      <c r="A405" s="519" t="s">
        <v>615</v>
      </c>
      <c r="B405" s="519" t="str">
        <f t="shared" si="6"/>
        <v>DOBRAMENTO SIMPLES, EM DUAS OPERACOES (FLEXAO E COMPRESSAO)</v>
      </c>
      <c r="C405" s="519" t="s">
        <v>616</v>
      </c>
      <c r="I405" s="519" t="s">
        <v>5</v>
      </c>
      <c r="J405" s="650">
        <v>112.99</v>
      </c>
    </row>
    <row r="406" spans="1:10">
      <c r="A406" s="519" t="s">
        <v>617</v>
      </c>
      <c r="B406" s="519" t="str">
        <f t="shared" si="6"/>
        <v>DOBRAMENTO SIMPLES, EM DUAS OPERACOES (FLEXAO E COMPRESSAO)</v>
      </c>
      <c r="C406" s="519" t="s">
        <v>616</v>
      </c>
      <c r="I406" s="519" t="s">
        <v>5</v>
      </c>
      <c r="J406" s="650">
        <v>104.04</v>
      </c>
    </row>
    <row r="407" spans="1:10">
      <c r="A407" s="519" t="s">
        <v>618</v>
      </c>
      <c r="B407" s="519" t="str">
        <f t="shared" si="6"/>
        <v>TRACAO SIMPLES,COM ESFORCO ATE 5T</v>
      </c>
      <c r="C407" s="519" t="s">
        <v>619</v>
      </c>
      <c r="I407" s="519" t="s">
        <v>5</v>
      </c>
      <c r="J407" s="650">
        <v>164.03</v>
      </c>
    </row>
    <row r="408" spans="1:10">
      <c r="A408" s="519" t="s">
        <v>620</v>
      </c>
      <c r="B408" s="519" t="str">
        <f t="shared" si="6"/>
        <v>TRACAO SIMPLES,COM ESFORCO ATE 5T</v>
      </c>
      <c r="C408" s="519" t="s">
        <v>619</v>
      </c>
      <c r="I408" s="519" t="s">
        <v>5</v>
      </c>
      <c r="J408" s="650">
        <v>151.04</v>
      </c>
    </row>
    <row r="409" spans="1:10">
      <c r="A409" s="519" t="s">
        <v>621</v>
      </c>
      <c r="B409" s="519" t="str">
        <f t="shared" si="6"/>
        <v>TRACAO SIMPLES,COM ESFORCO DE 5 ATE 30T</v>
      </c>
      <c r="C409" s="519" t="s">
        <v>622</v>
      </c>
      <c r="I409" s="519" t="s">
        <v>5</v>
      </c>
      <c r="J409" s="650">
        <v>196.82</v>
      </c>
    </row>
    <row r="410" spans="1:10">
      <c r="A410" s="519" t="s">
        <v>623</v>
      </c>
      <c r="B410" s="519" t="str">
        <f t="shared" si="6"/>
        <v>TRACAO SIMPLES,COM ESFORCO DE 5 ATE 30T</v>
      </c>
      <c r="C410" s="519" t="s">
        <v>622</v>
      </c>
      <c r="I410" s="519" t="s">
        <v>5</v>
      </c>
      <c r="J410" s="650">
        <v>181.24</v>
      </c>
    </row>
    <row r="411" spans="1:10">
      <c r="A411" s="519" t="s">
        <v>624</v>
      </c>
      <c r="B411" s="519" t="str">
        <f t="shared" si="6"/>
        <v>TRACAO SIMPLES,COM ESFORCO DE 30 ATE 100T</v>
      </c>
      <c r="C411" s="519" t="s">
        <v>625</v>
      </c>
      <c r="I411" s="519" t="s">
        <v>5</v>
      </c>
      <c r="J411" s="650">
        <v>236.2</v>
      </c>
    </row>
    <row r="412" spans="1:10">
      <c r="A412" s="519" t="s">
        <v>626</v>
      </c>
      <c r="B412" s="519" t="str">
        <f t="shared" si="6"/>
        <v>TRACAO SIMPLES,COM ESFORCO DE 30 ATE 100T</v>
      </c>
      <c r="C412" s="519" t="s">
        <v>625</v>
      </c>
      <c r="I412" s="519" t="s">
        <v>5</v>
      </c>
      <c r="J412" s="650">
        <v>217.49</v>
      </c>
    </row>
    <row r="413" spans="1:10">
      <c r="A413" s="519" t="s">
        <v>627</v>
      </c>
      <c r="B413" s="519" t="str">
        <f t="shared" si="6"/>
        <v>TRACAO COM DETERMINACAO DE ALONGAMENTO SOB CARGA</v>
      </c>
      <c r="C413" s="519" t="s">
        <v>628</v>
      </c>
      <c r="I413" s="519" t="s">
        <v>5</v>
      </c>
      <c r="J413" s="650">
        <v>283.43</v>
      </c>
    </row>
    <row r="414" spans="1:10">
      <c r="A414" s="519" t="s">
        <v>629</v>
      </c>
      <c r="B414" s="519" t="str">
        <f t="shared" si="6"/>
        <v>TRACAO COM DETERMINACAO DE ALONGAMENTO SOB CARGA</v>
      </c>
      <c r="C414" s="519" t="s">
        <v>628</v>
      </c>
      <c r="I414" s="519" t="s">
        <v>5</v>
      </c>
      <c r="J414" s="650">
        <v>260.99</v>
      </c>
    </row>
    <row r="415" spans="1:10">
      <c r="A415" s="519" t="s">
        <v>630</v>
      </c>
      <c r="B415" s="519" t="str">
        <f t="shared" si="6"/>
        <v>MODULO DE ELASTICIDADE</v>
      </c>
      <c r="C415" s="519" t="s">
        <v>631</v>
      </c>
      <c r="I415" s="519" t="s">
        <v>5</v>
      </c>
      <c r="J415" s="650">
        <v>490.28</v>
      </c>
    </row>
    <row r="416" spans="1:10">
      <c r="A416" s="519" t="s">
        <v>632</v>
      </c>
      <c r="B416" s="519" t="str">
        <f t="shared" si="6"/>
        <v>MODULO DE ELASTICIDADE</v>
      </c>
      <c r="C416" s="519" t="s">
        <v>631</v>
      </c>
      <c r="I416" s="519" t="s">
        <v>5</v>
      </c>
      <c r="J416" s="650">
        <v>451.45</v>
      </c>
    </row>
    <row r="417" spans="1:10">
      <c r="A417" s="519" t="s">
        <v>633</v>
      </c>
      <c r="B417" s="519" t="str">
        <f t="shared" si="6"/>
        <v>FLEXAO POR IMPACTO,COM TRACADO DO DIAGRAMA TENSAO X DEFORMACAO ESPECIFICA,NA TEMPERATURA AMBIENTE</v>
      </c>
      <c r="C417" s="519" t="s">
        <v>31496</v>
      </c>
      <c r="D417" s="519" t="s">
        <v>31497</v>
      </c>
      <c r="I417" s="519" t="s">
        <v>5</v>
      </c>
      <c r="J417" s="650">
        <v>107.24</v>
      </c>
    </row>
    <row r="418" spans="1:10">
      <c r="A418" s="519" t="s">
        <v>634</v>
      </c>
      <c r="B418" s="519" t="str">
        <f t="shared" si="6"/>
        <v>FLEXAO POR IMPACTO,COM TRACADO DO DIAGRAMA TENSAO X DEFORMACAO ESPECIFICA,NA TEMPERATURA AMBIENTE</v>
      </c>
      <c r="C418" s="519" t="s">
        <v>31496</v>
      </c>
      <c r="D418" s="519" t="s">
        <v>31497</v>
      </c>
      <c r="I418" s="519" t="s">
        <v>5</v>
      </c>
      <c r="J418" s="650">
        <v>98.75</v>
      </c>
    </row>
    <row r="419" spans="1:10">
      <c r="A419" s="519" t="s">
        <v>635</v>
      </c>
      <c r="B419" s="519" t="str">
        <f t="shared" si="6"/>
        <v>TRACAO COM MEDIDAS DE DEFORMACAO(0,2%),INCLUSIVE TRACADO DEGRAFICOS SENDO O ESFORCO ATE 5T</v>
      </c>
      <c r="C419" s="519" t="s">
        <v>31498</v>
      </c>
      <c r="D419" s="519" t="s">
        <v>31499</v>
      </c>
      <c r="I419" s="519" t="s">
        <v>5</v>
      </c>
      <c r="J419" s="650">
        <v>321.74</v>
      </c>
    </row>
    <row r="420" spans="1:10">
      <c r="A420" s="519" t="s">
        <v>636</v>
      </c>
      <c r="B420" s="519" t="str">
        <f t="shared" si="6"/>
        <v>TRACAO COM MEDIDAS DE DEFORMACAO(0,2%),INCLUSIVE TRACADO DEGRAFICOS SENDO O ESFORCO ATE 5T</v>
      </c>
      <c r="C420" s="519" t="s">
        <v>31498</v>
      </c>
      <c r="D420" s="519" t="s">
        <v>31499</v>
      </c>
      <c r="I420" s="519" t="s">
        <v>5</v>
      </c>
      <c r="J420" s="650">
        <v>296.26</v>
      </c>
    </row>
    <row r="421" spans="1:10">
      <c r="A421" s="519" t="s">
        <v>637</v>
      </c>
      <c r="B421" s="519" t="str">
        <f t="shared" si="6"/>
        <v>TRACAO COM MEDIDAS DE DEFORMACAO(0,2%),INCLUSIVE TRACADO DEGRAFICOS,SENDO O ESFORCO DE 5 ATE 30T</v>
      </c>
      <c r="C421" s="519" t="s">
        <v>31498</v>
      </c>
      <c r="D421" s="519" t="s">
        <v>31500</v>
      </c>
      <c r="I421" s="519" t="s">
        <v>5</v>
      </c>
      <c r="J421" s="650">
        <v>386.09</v>
      </c>
    </row>
    <row r="422" spans="1:10">
      <c r="A422" s="519" t="s">
        <v>638</v>
      </c>
      <c r="B422" s="519" t="str">
        <f t="shared" si="6"/>
        <v>TRACAO COM MEDIDAS DE DEFORMACAO(0,2%),INCLUSIVE TRACADO DEGRAFICOS,SENDO O ESFORCO DE 5 ATE 30T</v>
      </c>
      <c r="C422" s="519" t="s">
        <v>31498</v>
      </c>
      <c r="D422" s="519" t="s">
        <v>31500</v>
      </c>
      <c r="I422" s="519" t="s">
        <v>5</v>
      </c>
      <c r="J422" s="650">
        <v>355.51</v>
      </c>
    </row>
    <row r="423" spans="1:10">
      <c r="A423" s="519" t="s">
        <v>639</v>
      </c>
      <c r="B423" s="519" t="str">
        <f t="shared" si="6"/>
        <v>TRACAO COM MEDIDAS DE DEFORMACAO(0,2%),INCLUSIVE TRACADO DEGRAFICOS SENDO O ESFORCO DE 30 ATE 200T</v>
      </c>
      <c r="C423" s="519" t="s">
        <v>31498</v>
      </c>
      <c r="D423" s="519" t="s">
        <v>31501</v>
      </c>
      <c r="I423" s="519" t="s">
        <v>5</v>
      </c>
      <c r="J423" s="650">
        <v>463.3</v>
      </c>
    </row>
    <row r="424" spans="1:10">
      <c r="A424" s="519" t="s">
        <v>640</v>
      </c>
      <c r="B424" s="519" t="str">
        <f t="shared" si="6"/>
        <v>TRACAO COM MEDIDAS DE DEFORMACAO(0,2%),INCLUSIVE TRACADO DEGRAFICOS SENDO O ESFORCO DE 30 ATE 200T</v>
      </c>
      <c r="C424" s="519" t="s">
        <v>31498</v>
      </c>
      <c r="D424" s="519" t="s">
        <v>31501</v>
      </c>
      <c r="I424" s="519" t="s">
        <v>5</v>
      </c>
      <c r="J424" s="650">
        <v>426.61</v>
      </c>
    </row>
    <row r="425" spans="1:10">
      <c r="A425" s="519" t="s">
        <v>641</v>
      </c>
      <c r="B425" s="519" t="str">
        <f t="shared" si="6"/>
        <v>COMPRESSAO DIAMETRAL</v>
      </c>
      <c r="C425" s="519" t="s">
        <v>642</v>
      </c>
      <c r="I425" s="519" t="s">
        <v>5</v>
      </c>
      <c r="J425" s="650">
        <v>196.61</v>
      </c>
    </row>
    <row r="426" spans="1:10">
      <c r="A426" s="519" t="s">
        <v>643</v>
      </c>
      <c r="B426" s="519" t="str">
        <f t="shared" si="6"/>
        <v>COMPRESSAO DIAMETRAL</v>
      </c>
      <c r="C426" s="519" t="s">
        <v>642</v>
      </c>
      <c r="I426" s="519" t="s">
        <v>5</v>
      </c>
      <c r="J426" s="650">
        <v>181.03</v>
      </c>
    </row>
    <row r="427" spans="1:10">
      <c r="A427" s="519" t="s">
        <v>644</v>
      </c>
      <c r="B427" s="519" t="str">
        <f t="shared" si="6"/>
        <v>PERMEABILIDADE</v>
      </c>
      <c r="C427" s="519" t="s">
        <v>645</v>
      </c>
      <c r="I427" s="519" t="s">
        <v>5</v>
      </c>
      <c r="J427" s="650">
        <v>148.1</v>
      </c>
    </row>
    <row r="428" spans="1:10">
      <c r="A428" s="519" t="s">
        <v>646</v>
      </c>
      <c r="B428" s="519" t="str">
        <f t="shared" si="6"/>
        <v>PERMEABILIDADE</v>
      </c>
      <c r="C428" s="519" t="s">
        <v>645</v>
      </c>
      <c r="I428" s="519" t="s">
        <v>5</v>
      </c>
      <c r="J428" s="650">
        <v>136.37</v>
      </c>
    </row>
    <row r="429" spans="1:10">
      <c r="A429" s="519" t="s">
        <v>647</v>
      </c>
      <c r="B429" s="519" t="str">
        <f t="shared" si="6"/>
        <v>ABSORCAO</v>
      </c>
      <c r="C429" s="519" t="s">
        <v>648</v>
      </c>
      <c r="I429" s="519" t="s">
        <v>5</v>
      </c>
      <c r="J429" s="650">
        <v>148.1</v>
      </c>
    </row>
    <row r="430" spans="1:10">
      <c r="A430" s="519" t="s">
        <v>649</v>
      </c>
      <c r="B430" s="519" t="str">
        <f t="shared" si="6"/>
        <v>ABSORCAO</v>
      </c>
      <c r="C430" s="519" t="s">
        <v>648</v>
      </c>
      <c r="I430" s="519" t="s">
        <v>5</v>
      </c>
      <c r="J430" s="650">
        <v>136.37</v>
      </c>
    </row>
    <row r="431" spans="1:10">
      <c r="A431" s="519" t="s">
        <v>650</v>
      </c>
      <c r="B431" s="519" t="str">
        <f t="shared" si="6"/>
        <v>DIMENSAO</v>
      </c>
      <c r="C431" s="519" t="s">
        <v>651</v>
      </c>
      <c r="I431" s="519" t="s">
        <v>5</v>
      </c>
      <c r="J431" s="650">
        <v>58.72</v>
      </c>
    </row>
    <row r="432" spans="1:10">
      <c r="A432" s="519" t="s">
        <v>652</v>
      </c>
      <c r="B432" s="519" t="str">
        <f t="shared" si="6"/>
        <v>DIMENSAO</v>
      </c>
      <c r="C432" s="519" t="s">
        <v>651</v>
      </c>
      <c r="I432" s="519" t="s">
        <v>5</v>
      </c>
      <c r="J432" s="650">
        <v>54.07</v>
      </c>
    </row>
    <row r="433" spans="1:10">
      <c r="A433" s="519" t="s">
        <v>653</v>
      </c>
      <c r="B433" s="519" t="str">
        <f t="shared" si="6"/>
        <v>COMPRESSAO DIAMETRAL EM TUBOS OU CALHAS DE CONCRETO SIMPLES,DIAMETRO ATE 0,30M</v>
      </c>
      <c r="C433" s="519" t="s">
        <v>31502</v>
      </c>
      <c r="D433" s="519" t="s">
        <v>31503</v>
      </c>
      <c r="I433" s="519" t="s">
        <v>5</v>
      </c>
      <c r="J433" s="650">
        <v>4123.29</v>
      </c>
    </row>
    <row r="434" spans="1:10">
      <c r="A434" s="519" t="s">
        <v>654</v>
      </c>
      <c r="B434" s="519" t="str">
        <f t="shared" si="6"/>
        <v>COMPRESSAO DIAMETRAL EM TUBOS OU CALHAS DE CONCRETO SIMPLES,DIAMETRO ATE 0,30M</v>
      </c>
      <c r="C434" s="519" t="s">
        <v>31502</v>
      </c>
      <c r="D434" s="519" t="s">
        <v>31503</v>
      </c>
      <c r="I434" s="519" t="s">
        <v>5</v>
      </c>
      <c r="J434" s="650">
        <v>3796.72</v>
      </c>
    </row>
    <row r="435" spans="1:10">
      <c r="A435" s="519" t="s">
        <v>655</v>
      </c>
      <c r="B435" s="519" t="str">
        <f t="shared" si="6"/>
        <v>COMPRESSAO DIAMETRAL EM TUBOS OU CALHAS DE CONCRETO SIMPLES,DIAMETRO ACIMA DE 0,30M</v>
      </c>
      <c r="C435" s="519" t="s">
        <v>31502</v>
      </c>
      <c r="D435" s="519" t="s">
        <v>31504</v>
      </c>
      <c r="I435" s="519" t="s">
        <v>5</v>
      </c>
      <c r="J435" s="650">
        <v>5154.1000000000004</v>
      </c>
    </row>
    <row r="436" spans="1:10">
      <c r="A436" s="519" t="s">
        <v>656</v>
      </c>
      <c r="B436" s="519" t="str">
        <f t="shared" si="6"/>
        <v>COMPRESSAO DIAMETRAL EM TUBOS OU CALHAS DE CONCRETO SIMPLES,DIAMETRO ACIMA DE 0,30M</v>
      </c>
      <c r="C436" s="519" t="s">
        <v>31502</v>
      </c>
      <c r="D436" s="519" t="s">
        <v>31504</v>
      </c>
      <c r="I436" s="519" t="s">
        <v>5</v>
      </c>
      <c r="J436" s="650">
        <v>4745.8999999999996</v>
      </c>
    </row>
    <row r="437" spans="1:10">
      <c r="A437" s="519" t="s">
        <v>657</v>
      </c>
      <c r="B437" s="519" t="str">
        <f t="shared" si="6"/>
        <v>COMPRESSAO DIAMETRAL EM TUBOS OU CALHAS DE CONCRETO ARMADO,DIAMETRO DE 0,30 A 0,60M</v>
      </c>
      <c r="C437" s="519" t="s">
        <v>31505</v>
      </c>
      <c r="D437" s="519" t="s">
        <v>31506</v>
      </c>
      <c r="I437" s="519" t="s">
        <v>5</v>
      </c>
      <c r="J437" s="650">
        <v>5154.1000000000004</v>
      </c>
    </row>
    <row r="438" spans="1:10">
      <c r="A438" s="519" t="s">
        <v>658</v>
      </c>
      <c r="B438" s="519" t="str">
        <f t="shared" si="6"/>
        <v>COMPRESSAO DIAMETRAL EM TUBOS OU CALHAS DE CONCRETO ARMADO,DIAMETRO DE 0,30 A 0,60M</v>
      </c>
      <c r="C438" s="519" t="s">
        <v>31505</v>
      </c>
      <c r="D438" s="519" t="s">
        <v>31506</v>
      </c>
      <c r="I438" s="519" t="s">
        <v>5</v>
      </c>
      <c r="J438" s="650">
        <v>4745.8999999999996</v>
      </c>
    </row>
    <row r="439" spans="1:10">
      <c r="A439" s="519" t="s">
        <v>659</v>
      </c>
      <c r="B439" s="519" t="str">
        <f t="shared" si="6"/>
        <v>COMPRESSAO DIAMETRAL EM TUBOS OU CALHAS DE CONCRETO ARMADO,DIAMETRO DE 0,60 A 1,20M</v>
      </c>
      <c r="C439" s="519" t="s">
        <v>31505</v>
      </c>
      <c r="D439" s="519" t="s">
        <v>31507</v>
      </c>
      <c r="I439" s="519" t="s">
        <v>5</v>
      </c>
      <c r="J439" s="650">
        <v>7731.16</v>
      </c>
    </row>
    <row r="440" spans="1:10">
      <c r="A440" s="519" t="s">
        <v>660</v>
      </c>
      <c r="B440" s="519" t="str">
        <f t="shared" si="6"/>
        <v>COMPRESSAO DIAMETRAL EM TUBOS OU CALHAS DE CONCRETO ARMADO,DIAMETRO DE 0,60 A 1,20M</v>
      </c>
      <c r="C440" s="519" t="s">
        <v>31505</v>
      </c>
      <c r="D440" s="519" t="s">
        <v>31507</v>
      </c>
      <c r="I440" s="519" t="s">
        <v>5</v>
      </c>
      <c r="J440" s="650">
        <v>7118.86</v>
      </c>
    </row>
    <row r="441" spans="1:10">
      <c r="A441" s="519" t="s">
        <v>661</v>
      </c>
      <c r="B441" s="519" t="str">
        <f t="shared" si="6"/>
        <v>COMPRESSAO DIAMETRAL EM TUBOS OU CALHAS DE CONCRETO ARMADO,DIAMETRO DE 1,20 A 2,00M</v>
      </c>
      <c r="C441" s="519" t="s">
        <v>31505</v>
      </c>
      <c r="D441" s="519" t="s">
        <v>31508</v>
      </c>
      <c r="I441" s="519" t="s">
        <v>5</v>
      </c>
      <c r="J441" s="650">
        <v>6385.38</v>
      </c>
    </row>
    <row r="442" spans="1:10">
      <c r="A442" s="519" t="s">
        <v>662</v>
      </c>
      <c r="B442" s="519" t="str">
        <f t="shared" si="6"/>
        <v>COMPRESSAO DIAMETRAL EM TUBOS OU CALHAS DE CONCRETO ARMADO,DIAMETRO DE 1,20 A 2,00M</v>
      </c>
      <c r="C442" s="519" t="s">
        <v>31505</v>
      </c>
      <c r="D442" s="519" t="s">
        <v>31508</v>
      </c>
      <c r="I442" s="519" t="s">
        <v>5</v>
      </c>
      <c r="J442" s="650">
        <v>5879.66</v>
      </c>
    </row>
    <row r="443" spans="1:10">
      <c r="A443" s="519" t="s">
        <v>663</v>
      </c>
      <c r="B443" s="519" t="str">
        <f t="shared" si="6"/>
        <v>ABSORCAO</v>
      </c>
      <c r="C443" s="519" t="s">
        <v>648</v>
      </c>
      <c r="I443" s="519" t="s">
        <v>5</v>
      </c>
      <c r="J443" s="650">
        <v>1975.06</v>
      </c>
    </row>
    <row r="444" spans="1:10">
      <c r="A444" s="519" t="s">
        <v>664</v>
      </c>
      <c r="B444" s="519" t="str">
        <f t="shared" si="6"/>
        <v>ABSORCAO</v>
      </c>
      <c r="C444" s="519" t="s">
        <v>648</v>
      </c>
      <c r="I444" s="519" t="s">
        <v>5</v>
      </c>
      <c r="J444" s="650">
        <v>1818.64</v>
      </c>
    </row>
    <row r="445" spans="1:10">
      <c r="A445" s="519" t="s">
        <v>665</v>
      </c>
      <c r="B445" s="519" t="str">
        <f t="shared" si="6"/>
        <v>PERMEABILIDADE</v>
      </c>
      <c r="C445" s="519" t="s">
        <v>645</v>
      </c>
      <c r="I445" s="519" t="s">
        <v>5</v>
      </c>
      <c r="J445" s="650">
        <v>1975.06</v>
      </c>
    </row>
    <row r="446" spans="1:10">
      <c r="A446" s="519" t="s">
        <v>666</v>
      </c>
      <c r="B446" s="519" t="str">
        <f t="shared" si="6"/>
        <v>PERMEABILIDADE</v>
      </c>
      <c r="C446" s="519" t="s">
        <v>645</v>
      </c>
      <c r="I446" s="519" t="s">
        <v>5</v>
      </c>
      <c r="J446" s="650">
        <v>1818.64</v>
      </c>
    </row>
    <row r="447" spans="1:10">
      <c r="A447" s="519" t="s">
        <v>667</v>
      </c>
      <c r="B447" s="519" t="str">
        <f t="shared" si="6"/>
        <v>RESISTENCIA A COMPRESSAO EM UNIDADES MACICAS</v>
      </c>
      <c r="C447" s="519" t="s">
        <v>668</v>
      </c>
      <c r="I447" s="519" t="s">
        <v>5</v>
      </c>
      <c r="J447" s="650">
        <v>174.43</v>
      </c>
    </row>
    <row r="448" spans="1:10">
      <c r="A448" s="519" t="s">
        <v>669</v>
      </c>
      <c r="B448" s="519" t="str">
        <f t="shared" si="6"/>
        <v>RESISTENCIA A COMPRESSAO EM UNIDADES MACICAS</v>
      </c>
      <c r="C448" s="519" t="s">
        <v>668</v>
      </c>
      <c r="I448" s="519" t="s">
        <v>5</v>
      </c>
      <c r="J448" s="650">
        <v>160.61000000000001</v>
      </c>
    </row>
    <row r="449" spans="1:10">
      <c r="A449" s="519" t="s">
        <v>670</v>
      </c>
      <c r="B449" s="519" t="str">
        <f t="shared" si="6"/>
        <v>RESISTENCIA A COMPRESSAO EM UNIDADES FURADAS</v>
      </c>
      <c r="C449" s="519" t="s">
        <v>671</v>
      </c>
      <c r="I449" s="519" t="s">
        <v>5</v>
      </c>
      <c r="J449" s="650">
        <v>174.43</v>
      </c>
    </row>
    <row r="450" spans="1:10">
      <c r="A450" s="519" t="s">
        <v>672</v>
      </c>
      <c r="B450" s="519" t="str">
        <f t="shared" si="6"/>
        <v>RESISTENCIA A COMPRESSAO EM UNIDADES FURADAS</v>
      </c>
      <c r="C450" s="519" t="s">
        <v>671</v>
      </c>
      <c r="I450" s="519" t="s">
        <v>5</v>
      </c>
      <c r="J450" s="650">
        <v>160.61000000000001</v>
      </c>
    </row>
    <row r="451" spans="1:10">
      <c r="A451" s="519" t="s">
        <v>673</v>
      </c>
      <c r="B451" s="519" t="str">
        <f t="shared" si="6"/>
        <v>INDICE DE VICAT DE CAL HIDRAULICA</v>
      </c>
      <c r="C451" s="519" t="s">
        <v>674</v>
      </c>
      <c r="I451" s="519" t="s">
        <v>5</v>
      </c>
      <c r="J451" s="650">
        <v>294.77999999999997</v>
      </c>
    </row>
    <row r="452" spans="1:10">
      <c r="A452" s="519" t="s">
        <v>675</v>
      </c>
      <c r="B452" s="519" t="str">
        <f t="shared" si="6"/>
        <v>INDICE DE VICAT DE CAL HIDRAULICA</v>
      </c>
      <c r="C452" s="519" t="s">
        <v>674</v>
      </c>
      <c r="I452" s="519" t="s">
        <v>5</v>
      </c>
      <c r="J452" s="650">
        <v>271.43</v>
      </c>
    </row>
    <row r="453" spans="1:10">
      <c r="A453" s="519" t="s">
        <v>676</v>
      </c>
      <c r="B453" s="519" t="str">
        <f t="shared" si="6"/>
        <v>ENSAIO QUIMICO COMPLETO DE CAL</v>
      </c>
      <c r="C453" s="519" t="s">
        <v>677</v>
      </c>
      <c r="I453" s="519" t="s">
        <v>5</v>
      </c>
      <c r="J453" s="650">
        <v>1975.06</v>
      </c>
    </row>
    <row r="454" spans="1:10">
      <c r="A454" s="519" t="s">
        <v>678</v>
      </c>
      <c r="B454" s="519" t="str">
        <f t="shared" si="6"/>
        <v>ENSAIO QUIMICO COMPLETO DE CAL</v>
      </c>
      <c r="C454" s="519" t="s">
        <v>677</v>
      </c>
      <c r="I454" s="519" t="s">
        <v>5</v>
      </c>
      <c r="J454" s="650">
        <v>1818.64</v>
      </c>
    </row>
    <row r="455" spans="1:10">
      <c r="A455" s="519" t="s">
        <v>679</v>
      </c>
      <c r="B455" s="519" t="str">
        <f t="shared" si="6"/>
        <v>FINURA</v>
      </c>
      <c r="C455" s="519" t="s">
        <v>680</v>
      </c>
      <c r="I455" s="519" t="s">
        <v>5</v>
      </c>
      <c r="J455" s="650">
        <v>196.77</v>
      </c>
    </row>
    <row r="456" spans="1:10">
      <c r="A456" s="519" t="s">
        <v>681</v>
      </c>
      <c r="B456" s="519" t="str">
        <f t="shared" ref="B456:B519" si="7">C456&amp;D456&amp;E456&amp;F456&amp;G456&amp;H456</f>
        <v>FINURA</v>
      </c>
      <c r="C456" s="519" t="s">
        <v>680</v>
      </c>
      <c r="I456" s="519" t="s">
        <v>5</v>
      </c>
      <c r="J456" s="650">
        <v>181.18</v>
      </c>
    </row>
    <row r="457" spans="1:10">
      <c r="A457" s="519" t="s">
        <v>682</v>
      </c>
      <c r="B457" s="519" t="str">
        <f t="shared" si="7"/>
        <v>ESTABILIDADE</v>
      </c>
      <c r="C457" s="519" t="s">
        <v>683</v>
      </c>
      <c r="I457" s="519" t="s">
        <v>5</v>
      </c>
      <c r="J457" s="650">
        <v>1975.06</v>
      </c>
    </row>
    <row r="458" spans="1:10">
      <c r="A458" s="519" t="s">
        <v>684</v>
      </c>
      <c r="B458" s="519" t="str">
        <f t="shared" si="7"/>
        <v>ESTABILIDADE</v>
      </c>
      <c r="C458" s="519" t="s">
        <v>683</v>
      </c>
      <c r="I458" s="519" t="s">
        <v>5</v>
      </c>
      <c r="J458" s="650">
        <v>1818.64</v>
      </c>
    </row>
    <row r="459" spans="1:10">
      <c r="A459" s="519" t="s">
        <v>685</v>
      </c>
      <c r="B459" s="519" t="str">
        <f t="shared" si="7"/>
        <v>VERIFICACAO DA QUALIDADE PARA POSSIBILIDADE DE EMPREGO EM PREPARO DE CONCRETO</v>
      </c>
      <c r="C459" s="519" t="s">
        <v>31509</v>
      </c>
      <c r="D459" s="519" t="s">
        <v>31510</v>
      </c>
      <c r="I459" s="519" t="s">
        <v>5</v>
      </c>
      <c r="J459" s="650">
        <v>1975.06</v>
      </c>
    </row>
    <row r="460" spans="1:10">
      <c r="A460" s="519" t="s">
        <v>686</v>
      </c>
      <c r="B460" s="519" t="str">
        <f t="shared" si="7"/>
        <v>VERIFICACAO DA QUALIDADE PARA POSSIBILIDADE DE EMPREGO EM PREPARO DE CONCRETO</v>
      </c>
      <c r="C460" s="519" t="s">
        <v>31509</v>
      </c>
      <c r="D460" s="519" t="s">
        <v>31510</v>
      </c>
      <c r="I460" s="519" t="s">
        <v>5</v>
      </c>
      <c r="J460" s="650">
        <v>1818.64</v>
      </c>
    </row>
    <row r="461" spans="1:10">
      <c r="A461" s="519" t="s">
        <v>687</v>
      </c>
      <c r="B461" s="519" t="str">
        <f t="shared" si="7"/>
        <v>ENSAIO COMPARATIVO DE RESISTENCIA A COMPRESSAO DE CORPOS DEPROVA DE ARGAMASSA</v>
      </c>
      <c r="C461" s="519" t="s">
        <v>31511</v>
      </c>
      <c r="D461" s="519" t="s">
        <v>31512</v>
      </c>
      <c r="I461" s="519" t="s">
        <v>5</v>
      </c>
      <c r="J461" s="650">
        <v>1975.06</v>
      </c>
    </row>
    <row r="462" spans="1:10">
      <c r="A462" s="519" t="s">
        <v>688</v>
      </c>
      <c r="B462" s="519" t="str">
        <f t="shared" si="7"/>
        <v>ENSAIO COMPARATIVO DE RESISTENCIA A COMPRESSAO DE CORPOS DEPROVA DE ARGAMASSA</v>
      </c>
      <c r="C462" s="519" t="s">
        <v>31511</v>
      </c>
      <c r="D462" s="519" t="s">
        <v>31512</v>
      </c>
      <c r="I462" s="519" t="s">
        <v>5</v>
      </c>
      <c r="J462" s="650">
        <v>1818.64</v>
      </c>
    </row>
    <row r="463" spans="1:10">
      <c r="A463" s="519" t="s">
        <v>689</v>
      </c>
      <c r="B463" s="519" t="str">
        <f t="shared" si="7"/>
        <v>DETERMINACAO DAS CONSTANTES ELASTICAS DOS MATERIAIS DE CONSTRUCAO(PROCESSO MECANICO OU ELETRONICO)</v>
      </c>
      <c r="C463" s="519" t="s">
        <v>31513</v>
      </c>
      <c r="D463" s="519" t="s">
        <v>31514</v>
      </c>
      <c r="I463" s="519" t="s">
        <v>5</v>
      </c>
      <c r="J463" s="650">
        <v>288.07</v>
      </c>
    </row>
    <row r="464" spans="1:10">
      <c r="A464" s="519" t="s">
        <v>690</v>
      </c>
      <c r="B464" s="519" t="str">
        <f t="shared" si="7"/>
        <v>DETERMINACAO DAS CONSTANTES ELASTICAS DOS MATERIAIS DE CONSTRUCAO(PROCESSO MECANICO OU ELETRONICO)</v>
      </c>
      <c r="C464" s="519" t="s">
        <v>31513</v>
      </c>
      <c r="D464" s="519" t="s">
        <v>31514</v>
      </c>
      <c r="I464" s="519" t="s">
        <v>5</v>
      </c>
      <c r="J464" s="650">
        <v>265.26</v>
      </c>
    </row>
    <row r="465" spans="1:10">
      <c r="A465" s="519" t="s">
        <v>691</v>
      </c>
      <c r="B465" s="519" t="str">
        <f t="shared" si="7"/>
        <v>ENSAIO COMPLETO</v>
      </c>
      <c r="C465" s="519" t="s">
        <v>692</v>
      </c>
      <c r="I465" s="519" t="s">
        <v>5</v>
      </c>
      <c r="J465" s="650">
        <v>1975.06</v>
      </c>
    </row>
    <row r="466" spans="1:10">
      <c r="A466" s="519" t="s">
        <v>693</v>
      </c>
      <c r="B466" s="519" t="str">
        <f t="shared" si="7"/>
        <v>ENSAIO COMPLETO</v>
      </c>
      <c r="C466" s="519" t="s">
        <v>692</v>
      </c>
      <c r="I466" s="519" t="s">
        <v>5</v>
      </c>
      <c r="J466" s="650">
        <v>1818.64</v>
      </c>
    </row>
    <row r="467" spans="1:10">
      <c r="A467" s="519" t="s">
        <v>694</v>
      </c>
      <c r="B467" s="519" t="str">
        <f t="shared" si="7"/>
        <v>DETERMINACAO DA TAXA DE LIGANTE</v>
      </c>
      <c r="C467" s="519" t="s">
        <v>695</v>
      </c>
      <c r="I467" s="519" t="s">
        <v>5</v>
      </c>
      <c r="J467" s="650">
        <v>347.67</v>
      </c>
    </row>
    <row r="468" spans="1:10">
      <c r="A468" s="519" t="s">
        <v>696</v>
      </c>
      <c r="B468" s="519" t="str">
        <f t="shared" si="7"/>
        <v>DETERMINACAO DA TAXA DE LIGANTE</v>
      </c>
      <c r="C468" s="519" t="s">
        <v>695</v>
      </c>
      <c r="I468" s="519" t="s">
        <v>5</v>
      </c>
      <c r="J468" s="650">
        <v>320.14</v>
      </c>
    </row>
    <row r="469" spans="1:10">
      <c r="A469" s="519" t="s">
        <v>697</v>
      </c>
      <c r="B469" s="519" t="str">
        <f t="shared" si="7"/>
        <v>DETERMINACAO DA TAXA DE AGREGADO</v>
      </c>
      <c r="C469" s="519" t="s">
        <v>698</v>
      </c>
      <c r="I469" s="519" t="s">
        <v>5</v>
      </c>
      <c r="J469" s="650">
        <v>347.67</v>
      </c>
    </row>
    <row r="470" spans="1:10">
      <c r="A470" s="519" t="s">
        <v>699</v>
      </c>
      <c r="B470" s="519" t="str">
        <f t="shared" si="7"/>
        <v>DETERMINACAO DA TAXA DE AGREGADO</v>
      </c>
      <c r="C470" s="519" t="s">
        <v>698</v>
      </c>
      <c r="I470" s="519" t="s">
        <v>5</v>
      </c>
      <c r="J470" s="650">
        <v>320.14</v>
      </c>
    </row>
    <row r="471" spans="1:10">
      <c r="A471" s="519" t="s">
        <v>700</v>
      </c>
      <c r="B471" s="519" t="str">
        <f t="shared" si="7"/>
        <v>DETERMINACAO DA DEFORMACAO DE PAVIMENTOS COM O AUXILIO DA VIGA BENKELMANN,POR PONTO</v>
      </c>
      <c r="C471" s="519" t="s">
        <v>31515</v>
      </c>
      <c r="D471" s="519" t="s">
        <v>31516</v>
      </c>
      <c r="I471" s="519" t="s">
        <v>5</v>
      </c>
      <c r="J471" s="650">
        <v>121.4</v>
      </c>
    </row>
    <row r="472" spans="1:10">
      <c r="A472" s="519" t="s">
        <v>701</v>
      </c>
      <c r="B472" s="519" t="str">
        <f t="shared" si="7"/>
        <v>DETERMINACAO DA DEFORMACAO DE PAVIMENTOS COM O AUXILIO DA VIGA BENKELMANN,POR PONTO</v>
      </c>
      <c r="C472" s="519" t="s">
        <v>31515</v>
      </c>
      <c r="D472" s="519" t="s">
        <v>31516</v>
      </c>
      <c r="I472" s="519" t="s">
        <v>5</v>
      </c>
      <c r="J472" s="650">
        <v>111.79</v>
      </c>
    </row>
    <row r="473" spans="1:10">
      <c r="A473" s="519" t="s">
        <v>702</v>
      </c>
      <c r="B473" s="519" t="str">
        <f t="shared" si="7"/>
        <v>EXTRACAO COM O AUXILIO DE SONDA ROTATIVA,DE CORPOS DE PROVACOM 15CM DE DIAMETRO,EM PAVIMENTOS COM REVESTIMENTO BETUMINOSO,COM ATE 10CM DE ESPESSURA,POR CORPO DE PROVA</v>
      </c>
      <c r="C473" s="519" t="s">
        <v>31517</v>
      </c>
      <c r="D473" s="519" t="s">
        <v>31518</v>
      </c>
      <c r="E473" s="519" t="s">
        <v>31519</v>
      </c>
      <c r="I473" s="519" t="s">
        <v>5</v>
      </c>
      <c r="J473" s="650">
        <v>121.4</v>
      </c>
    </row>
    <row r="474" spans="1:10">
      <c r="A474" s="519" t="s">
        <v>703</v>
      </c>
      <c r="B474" s="519" t="str">
        <f t="shared" si="7"/>
        <v>EXTRACAO COM O AUXILIO DE SONDA ROTATIVA,DE CORPOS DE PROVACOM 15CM DE DIAMETRO,EM PAVIMENTOS COM REVESTIMENTO BETUMINOSO,COM ATE 10CM DE ESPESSURA,POR CORPO DE PROVA</v>
      </c>
      <c r="C474" s="519" t="s">
        <v>31517</v>
      </c>
      <c r="D474" s="519" t="s">
        <v>31518</v>
      </c>
      <c r="E474" s="519" t="s">
        <v>31519</v>
      </c>
      <c r="I474" s="519" t="s">
        <v>5</v>
      </c>
      <c r="J474" s="650">
        <v>111.79</v>
      </c>
    </row>
    <row r="475" spans="1:10">
      <c r="A475" s="519" t="s">
        <v>704</v>
      </c>
      <c r="B475" s="519" t="str">
        <f t="shared" si="7"/>
        <v>EXTRACAO,COM O AUXILIO DE SONDA ROTATIVA,DE CORPOS DE PROVACOM 15CM DE DIAMETRO,EM PAVIMENTOS COM REVESTIMENTO BETUMINOSO,COM MAIS DE 10CM DE ESPESSURA,POR CORPO DE PROVA</v>
      </c>
      <c r="C475" s="519" t="s">
        <v>31520</v>
      </c>
      <c r="D475" s="519" t="s">
        <v>31518</v>
      </c>
      <c r="E475" s="519" t="s">
        <v>31521</v>
      </c>
      <c r="I475" s="519" t="s">
        <v>5</v>
      </c>
      <c r="J475" s="650">
        <v>181.21</v>
      </c>
    </row>
    <row r="476" spans="1:10">
      <c r="A476" s="519" t="s">
        <v>705</v>
      </c>
      <c r="B476" s="519" t="str">
        <f t="shared" si="7"/>
        <v>EXTRACAO,COM O AUXILIO DE SONDA ROTATIVA,DE CORPOS DE PROVACOM 15CM DE DIAMETRO,EM PAVIMENTOS COM REVESTIMENTO BETUMINOSO,COM MAIS DE 10CM DE ESPESSURA,POR CORPO DE PROVA</v>
      </c>
      <c r="C476" s="519" t="s">
        <v>31520</v>
      </c>
      <c r="D476" s="519" t="s">
        <v>31518</v>
      </c>
      <c r="E476" s="519" t="s">
        <v>31521</v>
      </c>
      <c r="I476" s="519" t="s">
        <v>5</v>
      </c>
      <c r="J476" s="650">
        <v>166.85</v>
      </c>
    </row>
    <row r="477" spans="1:10">
      <c r="A477" s="519" t="s">
        <v>706</v>
      </c>
      <c r="B477" s="519" t="str">
        <f t="shared" si="7"/>
        <v>EXTRACAO COM O AUXILIO DE SONDA ROTATIVA,DE CORPOS DE PROVACOM 15CM DE DIAMETRO,EM PAVIMENTOS COM PLACAS DE CONCRETO,COM ATE 15CM DE ESPESSURA,POR CORPO DE PROVA</v>
      </c>
      <c r="C477" s="519" t="s">
        <v>31517</v>
      </c>
      <c r="D477" s="519" t="s">
        <v>31522</v>
      </c>
      <c r="E477" s="519" t="s">
        <v>31523</v>
      </c>
      <c r="I477" s="519" t="s">
        <v>5</v>
      </c>
      <c r="J477" s="650">
        <v>794.69</v>
      </c>
    </row>
    <row r="478" spans="1:10">
      <c r="A478" s="519" t="s">
        <v>707</v>
      </c>
      <c r="B478" s="519" t="str">
        <f t="shared" si="7"/>
        <v>EXTRACAO COM O AUXILIO DE SONDA ROTATIVA,DE CORPOS DE PROVACOM 15CM DE DIAMETRO,EM PAVIMENTOS COM PLACAS DE CONCRETO,COM ATE 15CM DE ESPESSURA,POR CORPO DE PROVA</v>
      </c>
      <c r="C478" s="519" t="s">
        <v>31517</v>
      </c>
      <c r="D478" s="519" t="s">
        <v>31522</v>
      </c>
      <c r="E478" s="519" t="s">
        <v>31523</v>
      </c>
      <c r="I478" s="519" t="s">
        <v>5</v>
      </c>
      <c r="J478" s="650">
        <v>731.75</v>
      </c>
    </row>
    <row r="479" spans="1:10">
      <c r="A479" s="519" t="s">
        <v>708</v>
      </c>
      <c r="B479" s="519" t="str">
        <f t="shared" si="7"/>
        <v>EXTRACAO COM O AUXILIO DE SONDA ROTATIVA,DE CORPOS DE PROVACOM 15CM DE DIAMETRO,EM PAVIMENTOS COM PLACAS DE CONCRETO,COM ESPESSURA ENTRE 15 E 20CM,POR CORPO DE PROVA</v>
      </c>
      <c r="C479" s="519" t="s">
        <v>31517</v>
      </c>
      <c r="D479" s="519" t="s">
        <v>31522</v>
      </c>
      <c r="E479" s="519" t="s">
        <v>31524</v>
      </c>
      <c r="I479" s="519" t="s">
        <v>5</v>
      </c>
      <c r="J479" s="650">
        <v>834.43</v>
      </c>
    </row>
    <row r="480" spans="1:10">
      <c r="A480" s="519" t="s">
        <v>709</v>
      </c>
      <c r="B480" s="519" t="str">
        <f t="shared" si="7"/>
        <v>EXTRACAO COM O AUXILIO DE SONDA ROTATIVA,DE CORPOS DE PROVACOM 15CM DE DIAMETRO,EM PAVIMENTOS COM PLACAS DE CONCRETO,COM ESPESSURA ENTRE 15 E 20CM,POR CORPO DE PROVA</v>
      </c>
      <c r="C480" s="519" t="s">
        <v>31517</v>
      </c>
      <c r="D480" s="519" t="s">
        <v>31522</v>
      </c>
      <c r="E480" s="519" t="s">
        <v>31524</v>
      </c>
      <c r="I480" s="519" t="s">
        <v>5</v>
      </c>
      <c r="J480" s="650">
        <v>768.35</v>
      </c>
    </row>
    <row r="481" spans="1:10">
      <c r="A481" s="519" t="s">
        <v>710</v>
      </c>
      <c r="B481" s="519" t="str">
        <f t="shared" si="7"/>
        <v>EXTRACAO COM O AUXILIO DE SONDA ROTATIVA,DE CORPOS DE PROVACOM 15CM DE DIAMETRO,EM PAVIMENTOS COM PLACAS DE CONCRETO,COM MAIS DE 20CM DE ESPESSURA,POR CORPO DE PROVA</v>
      </c>
      <c r="C481" s="519" t="s">
        <v>31517</v>
      </c>
      <c r="D481" s="519" t="s">
        <v>31522</v>
      </c>
      <c r="E481" s="519" t="s">
        <v>31525</v>
      </c>
      <c r="I481" s="519" t="s">
        <v>5</v>
      </c>
      <c r="J481" s="650">
        <v>993.38</v>
      </c>
    </row>
    <row r="482" spans="1:10">
      <c r="A482" s="519" t="s">
        <v>711</v>
      </c>
      <c r="B482" s="519" t="str">
        <f t="shared" si="7"/>
        <v>EXTRACAO COM O AUXILIO DE SONDA ROTATIVA,DE CORPOS DE PROVACOM 15CM DE DIAMETRO,EM PAVIMENTOS COM PLACAS DE CONCRETO,COM MAIS DE 20CM DE ESPESSURA,POR CORPO DE PROVA</v>
      </c>
      <c r="C482" s="519" t="s">
        <v>31517</v>
      </c>
      <c r="D482" s="519" t="s">
        <v>31522</v>
      </c>
      <c r="E482" s="519" t="s">
        <v>31525</v>
      </c>
      <c r="I482" s="519" t="s">
        <v>5</v>
      </c>
      <c r="J482" s="650">
        <v>914.7</v>
      </c>
    </row>
    <row r="483" spans="1:10">
      <c r="A483" s="519" t="s">
        <v>712</v>
      </c>
      <c r="B483" s="519" t="str">
        <f t="shared" si="7"/>
        <v>ENSAIOS PARA RECUPERACAO DE CORROSAO EM ARMADURAS,CONSTANDODE ENSAIO DO POTENCIAL ELETRICO DA ARMADURA EM RELACAO AO ELEMENTO ESTRUTURAL QUE A CERCA</v>
      </c>
      <c r="C483" s="519" t="s">
        <v>31526</v>
      </c>
      <c r="D483" s="519" t="s">
        <v>31527</v>
      </c>
      <c r="E483" s="519" t="s">
        <v>31528</v>
      </c>
      <c r="I483" s="519" t="s">
        <v>5</v>
      </c>
      <c r="J483" s="650">
        <v>110.55</v>
      </c>
    </row>
    <row r="484" spans="1:10">
      <c r="A484" s="519" t="s">
        <v>713</v>
      </c>
      <c r="B484" s="519" t="str">
        <f t="shared" si="7"/>
        <v>ENSAIOS PARA RECUPERACAO DE CORROSAO EM ARMADURAS,CONSTANDODE ENSAIO DO POTENCIAL ELETRICO DA ARMADURA EM RELACAO AO ELEMENTO ESTRUTURAL QUE A CERCA</v>
      </c>
      <c r="C484" s="519" t="s">
        <v>31526</v>
      </c>
      <c r="D484" s="519" t="s">
        <v>31527</v>
      </c>
      <c r="E484" s="519" t="s">
        <v>31528</v>
      </c>
      <c r="I484" s="519" t="s">
        <v>5</v>
      </c>
      <c r="J484" s="650">
        <v>106.91</v>
      </c>
    </row>
    <row r="485" spans="1:10">
      <c r="A485" s="519" t="s">
        <v>714</v>
      </c>
      <c r="B485" s="519" t="str">
        <f t="shared" si="7"/>
        <v>ENSAIOS PARA RECUPERACAO DE ARMADURAS,CONSTANDO DE APLICACAO DE LAPIS COLORIMETRICO PARA TESTES DE PH E AVALIACAO DA FRENTE DE CARBONATACAO</v>
      </c>
      <c r="C485" s="519" t="s">
        <v>31529</v>
      </c>
      <c r="D485" s="519" t="s">
        <v>31530</v>
      </c>
      <c r="E485" s="519" t="s">
        <v>31531</v>
      </c>
      <c r="I485" s="519" t="s">
        <v>5</v>
      </c>
      <c r="J485" s="650">
        <v>11.5</v>
      </c>
    </row>
    <row r="486" spans="1:10">
      <c r="A486" s="519" t="s">
        <v>715</v>
      </c>
      <c r="B486" s="519" t="str">
        <f t="shared" si="7"/>
        <v>ENSAIOS PARA RECUPERACAO DE ARMADURAS,CONSTANDO DE APLICACAO DE LAPIS COLORIMETRICO PARA TESTES DE PH E AVALIACAO DA FRENTE DE CARBONATACAO</v>
      </c>
      <c r="C486" s="519" t="s">
        <v>31529</v>
      </c>
      <c r="D486" s="519" t="s">
        <v>31530</v>
      </c>
      <c r="E486" s="519" t="s">
        <v>31531</v>
      </c>
      <c r="I486" s="519" t="s">
        <v>5</v>
      </c>
      <c r="J486" s="650">
        <v>10.09</v>
      </c>
    </row>
    <row r="487" spans="1:10">
      <c r="A487" s="519" t="s">
        <v>716</v>
      </c>
      <c r="B487" s="519" t="str">
        <f t="shared" si="7"/>
        <v>ENSAIOS PARA RECUPERACAO DE CORROSAO EM ARMADURAS,CONSTANDODE CRAVACAO POR AMOSTRAGEM,EM DIVERSAS LAJES E VIGAS,DE PINOS LISOS PARA ESTIMATIVA DA TENSAO DE COMPRESSAO DO CONCRETO</v>
      </c>
      <c r="C487" s="519" t="s">
        <v>31526</v>
      </c>
      <c r="D487" s="519" t="s">
        <v>31532</v>
      </c>
      <c r="E487" s="519" t="s">
        <v>31533</v>
      </c>
      <c r="I487" s="519" t="s">
        <v>5</v>
      </c>
      <c r="J487" s="650">
        <v>27.24</v>
      </c>
    </row>
    <row r="488" spans="1:10">
      <c r="A488" s="519" t="s">
        <v>717</v>
      </c>
      <c r="B488" s="519" t="str">
        <f t="shared" si="7"/>
        <v>ENSAIOS PARA RECUPERACAO DE CORROSAO EM ARMADURAS,CONSTANDODE CRAVACAO POR AMOSTRAGEM,EM DIVERSAS LAJES E VIGAS,DE PINOS LISOS PARA ESTIMATIVA DA TENSAO DE COMPRESSAO DO CONCRETO</v>
      </c>
      <c r="C488" s="519" t="s">
        <v>31526</v>
      </c>
      <c r="D488" s="519" t="s">
        <v>31532</v>
      </c>
      <c r="E488" s="519" t="s">
        <v>31533</v>
      </c>
      <c r="I488" s="519" t="s">
        <v>5</v>
      </c>
      <c r="J488" s="650">
        <v>23.61</v>
      </c>
    </row>
    <row r="489" spans="1:10">
      <c r="A489" s="519" t="s">
        <v>71647</v>
      </c>
      <c r="B489" s="519" t="str">
        <f t="shared" si="7"/>
        <v>MARCO DE REFERENCIA TOPOGRAFICO DO TIPO RNP (REFERENCIA DE NIVEL PROFUNDO-BENCHMARK),COM CAIXA DE PROTECAO DA CABECA DARNP,CONFORME A NORMA TECNICA PETROBRAS N-47</v>
      </c>
      <c r="C489" s="519" t="s">
        <v>71648</v>
      </c>
      <c r="D489" s="519" t="s">
        <v>71649</v>
      </c>
      <c r="E489" s="519" t="s">
        <v>71650</v>
      </c>
      <c r="I489" s="519" t="s">
        <v>36</v>
      </c>
      <c r="J489" s="650">
        <v>357.59</v>
      </c>
    </row>
    <row r="490" spans="1:10">
      <c r="A490" s="519" t="s">
        <v>71651</v>
      </c>
      <c r="B490" s="519" t="str">
        <f t="shared" si="7"/>
        <v>MARCO DE REFERENCIA TOPOGRAFICO DO TIPO RNP (REFERENCIA DE NIVEL PROFUNDO-BENCHMARK),COM CAIXA DE PROTECAO DA CABECA DARNP,CONFORME A NORMA TECNICA PETROBRAS N-47</v>
      </c>
      <c r="C490" s="519" t="s">
        <v>71648</v>
      </c>
      <c r="D490" s="519" t="s">
        <v>71649</v>
      </c>
      <c r="E490" s="519" t="s">
        <v>71650</v>
      </c>
      <c r="I490" s="519" t="s">
        <v>36</v>
      </c>
      <c r="J490" s="650">
        <v>341.96</v>
      </c>
    </row>
    <row r="491" spans="1:10">
      <c r="A491" s="519" t="s">
        <v>71652</v>
      </c>
      <c r="B491" s="519" t="str">
        <f t="shared" si="7"/>
        <v>PINO DE REFERENCIA PARA LEITURA DE CONTROLE DE RECALQUE ATRAVES DE BENCHMARK</v>
      </c>
      <c r="C491" s="519" t="s">
        <v>71653</v>
      </c>
      <c r="D491" s="519" t="s">
        <v>71654</v>
      </c>
      <c r="I491" s="519" t="s">
        <v>5</v>
      </c>
      <c r="J491" s="650">
        <v>52.77</v>
      </c>
    </row>
    <row r="492" spans="1:10">
      <c r="A492" s="519" t="s">
        <v>71655</v>
      </c>
      <c r="B492" s="519" t="str">
        <f t="shared" si="7"/>
        <v>PINO DE REFERENCIA PARA LEITURA DE CONTROLE DE RECALQUE ATRAVES DE BENCHMARK</v>
      </c>
      <c r="C492" s="519" t="s">
        <v>71653</v>
      </c>
      <c r="D492" s="519" t="s">
        <v>71654</v>
      </c>
      <c r="I492" s="519" t="s">
        <v>5</v>
      </c>
      <c r="J492" s="650">
        <v>51.06</v>
      </c>
    </row>
    <row r="493" spans="1:10">
      <c r="A493" s="519" t="s">
        <v>718</v>
      </c>
      <c r="B493" s="519" t="str">
        <f t="shared" si="7"/>
        <v>SONDAGEM ROTATIVA COM COROA DE WIDIA,EM SOLO,DIAMETRO AX,VERTICAL,INCLUSIVE DESLOCAMENTO DENTRO DO CANTEIRO E INSTALACAO DA SONDA EM CADA FURO</v>
      </c>
      <c r="C493" s="519" t="s">
        <v>31534</v>
      </c>
      <c r="D493" s="519" t="s">
        <v>31535</v>
      </c>
      <c r="E493" s="519" t="s">
        <v>31536</v>
      </c>
      <c r="I493" s="519" t="s">
        <v>36</v>
      </c>
      <c r="J493" s="650">
        <v>124.75</v>
      </c>
    </row>
    <row r="494" spans="1:10">
      <c r="A494" s="519" t="s">
        <v>719</v>
      </c>
      <c r="B494" s="519" t="str">
        <f t="shared" si="7"/>
        <v>SONDAGEM ROTATIVA COM COROA DE WIDIA,EM SOLO,DIAMETRO AX,VERTICAL,INCLUSIVE DESLOCAMENTO DENTRO DO CANTEIRO E INSTALACAO DA SONDA EM CADA FURO</v>
      </c>
      <c r="C494" s="519" t="s">
        <v>31534</v>
      </c>
      <c r="D494" s="519" t="s">
        <v>31535</v>
      </c>
      <c r="E494" s="519" t="s">
        <v>31536</v>
      </c>
      <c r="I494" s="519" t="s">
        <v>36</v>
      </c>
      <c r="J494" s="650">
        <v>113.6</v>
      </c>
    </row>
    <row r="495" spans="1:10">
      <c r="A495" s="519" t="s">
        <v>720</v>
      </c>
      <c r="B495" s="519" t="str">
        <f t="shared" si="7"/>
        <v>SONDAGEM ROTATIVA COM COROA DE WIDIA,EM SOLO,DIAMETRO AX,HORIZONTAL,INCLUSIVE DESLOCAMENTO DENTRO DO CANTEIRO E INSTALACAO DA SONDA EM CADA FURO</v>
      </c>
      <c r="C495" s="519" t="s">
        <v>31537</v>
      </c>
      <c r="D495" s="519" t="s">
        <v>31538</v>
      </c>
      <c r="E495" s="519" t="s">
        <v>31539</v>
      </c>
      <c r="I495" s="519" t="s">
        <v>36</v>
      </c>
      <c r="J495" s="650">
        <v>164.1</v>
      </c>
    </row>
    <row r="496" spans="1:10">
      <c r="A496" s="519" t="s">
        <v>721</v>
      </c>
      <c r="B496" s="519" t="str">
        <f t="shared" si="7"/>
        <v>SONDAGEM ROTATIVA COM COROA DE WIDIA,EM SOLO,DIAMETRO AX,HORIZONTAL,INCLUSIVE DESLOCAMENTO DENTRO DO CANTEIRO E INSTALACAO DA SONDA EM CADA FURO</v>
      </c>
      <c r="C496" s="519" t="s">
        <v>31537</v>
      </c>
      <c r="D496" s="519" t="s">
        <v>31538</v>
      </c>
      <c r="E496" s="519" t="s">
        <v>31539</v>
      </c>
      <c r="I496" s="519" t="s">
        <v>36</v>
      </c>
      <c r="J496" s="650">
        <v>149.43</v>
      </c>
    </row>
    <row r="497" spans="1:10">
      <c r="A497" s="519" t="s">
        <v>722</v>
      </c>
      <c r="B497" s="519" t="str">
        <f t="shared" si="7"/>
        <v>SONDAGEM ROTATIVA COM COROA DE WIDIA,EM SOLO,DIAMETRO BX,VERTICAL,INCLUSIVE DESLOCAMENTO DENTRO DO CANTEIRO E INSTALACAO DA SONDA EM CADA FURO</v>
      </c>
      <c r="C497" s="519" t="s">
        <v>31540</v>
      </c>
      <c r="D497" s="519" t="s">
        <v>31535</v>
      </c>
      <c r="E497" s="519" t="s">
        <v>31536</v>
      </c>
      <c r="I497" s="519" t="s">
        <v>36</v>
      </c>
      <c r="J497" s="650">
        <v>134.91999999999999</v>
      </c>
    </row>
    <row r="498" spans="1:10">
      <c r="A498" s="519" t="s">
        <v>723</v>
      </c>
      <c r="B498" s="519" t="str">
        <f t="shared" si="7"/>
        <v>SONDAGEM ROTATIVA COM COROA DE WIDIA,EM SOLO,DIAMETRO BX,VERTICAL,INCLUSIVE DESLOCAMENTO DENTRO DO CANTEIRO E INSTALACAO DA SONDA EM CADA FURO</v>
      </c>
      <c r="C498" s="519" t="s">
        <v>31540</v>
      </c>
      <c r="D498" s="519" t="s">
        <v>31535</v>
      </c>
      <c r="E498" s="519" t="s">
        <v>31536</v>
      </c>
      <c r="I498" s="519" t="s">
        <v>36</v>
      </c>
      <c r="J498" s="650">
        <v>122.86</v>
      </c>
    </row>
    <row r="499" spans="1:10">
      <c r="A499" s="519" t="s">
        <v>724</v>
      </c>
      <c r="B499" s="519" t="str">
        <f t="shared" si="7"/>
        <v>SONDAGEM ROTATIVA COM COROA DE WIDIA,EM SOLO,DIAMETRO BX,HORIZONTAL,INCLUSIVE DESLOCAMENTO DENTRO DO CANTEIRO E INSTALACAO DA SONDA EM CADA FURO</v>
      </c>
      <c r="C499" s="519" t="s">
        <v>31541</v>
      </c>
      <c r="D499" s="519" t="s">
        <v>31538</v>
      </c>
      <c r="E499" s="519" t="s">
        <v>31539</v>
      </c>
      <c r="I499" s="519" t="s">
        <v>36</v>
      </c>
      <c r="J499" s="650">
        <v>182.15</v>
      </c>
    </row>
    <row r="500" spans="1:10">
      <c r="A500" s="519" t="s">
        <v>725</v>
      </c>
      <c r="B500" s="519" t="str">
        <f t="shared" si="7"/>
        <v>SONDAGEM ROTATIVA COM COROA DE WIDIA,EM SOLO,DIAMETRO BX,HORIZONTAL,INCLUSIVE DESLOCAMENTO DENTRO DO CANTEIRO E INSTALACAO DA SONDA EM CADA FURO</v>
      </c>
      <c r="C500" s="519" t="s">
        <v>31541</v>
      </c>
      <c r="D500" s="519" t="s">
        <v>31538</v>
      </c>
      <c r="E500" s="519" t="s">
        <v>31539</v>
      </c>
      <c r="I500" s="519" t="s">
        <v>36</v>
      </c>
      <c r="J500" s="650">
        <v>165.87</v>
      </c>
    </row>
    <row r="501" spans="1:10">
      <c r="A501" s="519" t="s">
        <v>726</v>
      </c>
      <c r="B501" s="519" t="str">
        <f t="shared" si="7"/>
        <v>SONDAGEM ROTATIVA COM COROA DE WIDIA,EM SOLO,DIAMETRO NX,VERTICAL,INCLUSIVE DESLOCAMENTO DENTRO DO CANTEIRO E INSTALACAO DA SONDA EM CADA FURO</v>
      </c>
      <c r="C501" s="519" t="s">
        <v>31542</v>
      </c>
      <c r="D501" s="519" t="s">
        <v>31535</v>
      </c>
      <c r="E501" s="519" t="s">
        <v>31536</v>
      </c>
      <c r="I501" s="519" t="s">
        <v>36</v>
      </c>
      <c r="J501" s="650">
        <v>145.69999999999999</v>
      </c>
    </row>
    <row r="502" spans="1:10">
      <c r="A502" s="519" t="s">
        <v>727</v>
      </c>
      <c r="B502" s="519" t="str">
        <f t="shared" si="7"/>
        <v>SONDAGEM ROTATIVA COM COROA DE WIDIA,EM SOLO,DIAMETRO NX,VERTICAL,INCLUSIVE DESLOCAMENTO DENTRO DO CANTEIRO E INSTALACAO DA SONDA EM CADA FURO</v>
      </c>
      <c r="C502" s="519" t="s">
        <v>31542</v>
      </c>
      <c r="D502" s="519" t="s">
        <v>31535</v>
      </c>
      <c r="E502" s="519" t="s">
        <v>31536</v>
      </c>
      <c r="I502" s="519" t="s">
        <v>36</v>
      </c>
      <c r="J502" s="650">
        <v>132.68</v>
      </c>
    </row>
    <row r="503" spans="1:10">
      <c r="A503" s="519" t="s">
        <v>728</v>
      </c>
      <c r="B503" s="519" t="str">
        <f t="shared" si="7"/>
        <v>SONDAGEM ROTATIVA COM COROA DE WIDIA,EM SOLO,DIAMETRO NX,HORIZONTAL,INCLUSIVE DESLOCAMENTO DENTRO DO CANTEIRO E INSTALACAO DA SONDA EM CADA FURO</v>
      </c>
      <c r="C503" s="519" t="s">
        <v>31543</v>
      </c>
      <c r="D503" s="519" t="s">
        <v>31538</v>
      </c>
      <c r="E503" s="519" t="s">
        <v>31539</v>
      </c>
      <c r="I503" s="519" t="s">
        <v>36</v>
      </c>
      <c r="J503" s="650">
        <v>202.39</v>
      </c>
    </row>
    <row r="504" spans="1:10">
      <c r="A504" s="519" t="s">
        <v>729</v>
      </c>
      <c r="B504" s="519" t="str">
        <f t="shared" si="7"/>
        <v>SONDAGEM ROTATIVA COM COROA DE WIDIA,EM SOLO,DIAMETRO NX,HORIZONTAL,INCLUSIVE DESLOCAMENTO DENTRO DO CANTEIRO E INSTALACAO DA SONDA EM CADA FURO</v>
      </c>
      <c r="C504" s="519" t="s">
        <v>31543</v>
      </c>
      <c r="D504" s="519" t="s">
        <v>31538</v>
      </c>
      <c r="E504" s="519" t="s">
        <v>31539</v>
      </c>
      <c r="I504" s="519" t="s">
        <v>36</v>
      </c>
      <c r="J504" s="650">
        <v>184.3</v>
      </c>
    </row>
    <row r="505" spans="1:10">
      <c r="A505" s="519" t="s">
        <v>730</v>
      </c>
      <c r="B505" s="519" t="str">
        <f t="shared" si="7"/>
        <v>SONDAGEM ROTATIVA COM COROA DE WIDIA,EM SOLO,DIAMETRO H,VERTICAL,INCLUSIVE DESLOCAMENTO DENTRO DO CANTEIRO E INSTALACAODA SONDA EM CADA FURO</v>
      </c>
      <c r="C505" s="519" t="s">
        <v>31544</v>
      </c>
      <c r="D505" s="519" t="s">
        <v>31545</v>
      </c>
      <c r="E505" s="519" t="s">
        <v>31546</v>
      </c>
      <c r="I505" s="519" t="s">
        <v>36</v>
      </c>
      <c r="J505" s="650">
        <v>168.63</v>
      </c>
    </row>
    <row r="506" spans="1:10">
      <c r="A506" s="519" t="s">
        <v>731</v>
      </c>
      <c r="B506" s="519" t="str">
        <f t="shared" si="7"/>
        <v>SONDAGEM ROTATIVA COM COROA DE WIDIA,EM SOLO,DIAMETRO H,VERTICAL,INCLUSIVE DESLOCAMENTO DENTRO DO CANTEIRO E INSTALACAODA SONDA EM CADA FURO</v>
      </c>
      <c r="C506" s="519" t="s">
        <v>31544</v>
      </c>
      <c r="D506" s="519" t="s">
        <v>31545</v>
      </c>
      <c r="E506" s="519" t="s">
        <v>31546</v>
      </c>
      <c r="I506" s="519" t="s">
        <v>36</v>
      </c>
      <c r="J506" s="650">
        <v>153.56</v>
      </c>
    </row>
    <row r="507" spans="1:10">
      <c r="A507" s="519" t="s">
        <v>732</v>
      </c>
      <c r="B507" s="519" t="str">
        <f t="shared" si="7"/>
        <v>SONDAGEM ROTATIVA COM COROA DE WIDIA,EM SOLO,DIAMETRO H,HORIZONTAL,INCLUSIVE DESLOCAMENTO DENTRO DO CANTEIRO E INSTALACAO DA SONDA EM CADA FURO</v>
      </c>
      <c r="C507" s="519" t="s">
        <v>31547</v>
      </c>
      <c r="D507" s="519" t="s">
        <v>31548</v>
      </c>
      <c r="E507" s="519" t="s">
        <v>31549</v>
      </c>
      <c r="I507" s="519" t="s">
        <v>36</v>
      </c>
      <c r="J507" s="650">
        <v>236.1</v>
      </c>
    </row>
    <row r="508" spans="1:10">
      <c r="A508" s="519" t="s">
        <v>733</v>
      </c>
      <c r="B508" s="519" t="str">
        <f t="shared" si="7"/>
        <v>SONDAGEM ROTATIVA COM COROA DE WIDIA,EM SOLO,DIAMETRO H,HORIZONTAL,INCLUSIVE DESLOCAMENTO DENTRO DO CANTEIRO E INSTALACAO DA SONDA EM CADA FURO</v>
      </c>
      <c r="C508" s="519" t="s">
        <v>31547</v>
      </c>
      <c r="D508" s="519" t="s">
        <v>31548</v>
      </c>
      <c r="E508" s="519" t="s">
        <v>31549</v>
      </c>
      <c r="I508" s="519" t="s">
        <v>36</v>
      </c>
      <c r="J508" s="650">
        <v>215</v>
      </c>
    </row>
    <row r="509" spans="1:10">
      <c r="A509" s="519" t="s">
        <v>734</v>
      </c>
      <c r="B509" s="519" t="str">
        <f t="shared" si="7"/>
        <v>SONDAGEM ROTATIVA COM COROA DE WIDIA,EM ALTERACAO DE ROCHA,DIAMETRO AX,VERTICAL,INCLUSIVE DESLOCAMENTO DENTRO DO CANTEIRO E INSTALACAO DA SONDA EM CADA FURO</v>
      </c>
      <c r="C509" s="519" t="s">
        <v>31550</v>
      </c>
      <c r="D509" s="519" t="s">
        <v>31551</v>
      </c>
      <c r="E509" s="519" t="s">
        <v>31552</v>
      </c>
      <c r="I509" s="519" t="s">
        <v>36</v>
      </c>
      <c r="J509" s="650">
        <v>168.18</v>
      </c>
    </row>
    <row r="510" spans="1:10">
      <c r="A510" s="519" t="s">
        <v>735</v>
      </c>
      <c r="B510" s="519" t="str">
        <f t="shared" si="7"/>
        <v>SONDAGEM ROTATIVA COM COROA DE WIDIA,EM ALTERACAO DE ROCHA,DIAMETRO AX,VERTICAL,INCLUSIVE DESLOCAMENTO DENTRO DO CANTEIRO E INSTALACAO DA SONDA EM CADA FURO</v>
      </c>
      <c r="C510" s="519" t="s">
        <v>31550</v>
      </c>
      <c r="D510" s="519" t="s">
        <v>31551</v>
      </c>
      <c r="E510" s="519" t="s">
        <v>31552</v>
      </c>
      <c r="I510" s="519" t="s">
        <v>36</v>
      </c>
      <c r="J510" s="650">
        <v>153.13999999999999</v>
      </c>
    </row>
    <row r="511" spans="1:10">
      <c r="A511" s="519" t="s">
        <v>736</v>
      </c>
      <c r="B511" s="519" t="str">
        <f t="shared" si="7"/>
        <v>SONDAGEM ROTATIVA COM COROA DE WIDIA,EM ALTERACAO DE ROCHA,DIAMETRO BX,VERTICAL,INCLUSIVE DESLOCAMENTO DENTRO DO CANTEIRO E INSTALACAO DA SONDA EM CADA FURO</v>
      </c>
      <c r="C511" s="519" t="s">
        <v>31553</v>
      </c>
      <c r="D511" s="519" t="s">
        <v>31554</v>
      </c>
      <c r="E511" s="519" t="s">
        <v>31555</v>
      </c>
      <c r="I511" s="519" t="s">
        <v>36</v>
      </c>
      <c r="J511" s="650">
        <v>182.8</v>
      </c>
    </row>
    <row r="512" spans="1:10">
      <c r="A512" s="519" t="s">
        <v>737</v>
      </c>
      <c r="B512" s="519" t="str">
        <f t="shared" si="7"/>
        <v>SONDAGEM ROTATIVA COM COROA DE WIDIA,EM ALTERACAO DE ROCHA,DIAMETRO BX,VERTICAL,INCLUSIVE DESLOCAMENTO DENTRO DO CANTEIRO E INSTALACAO DA SONDA EM CADA FURO</v>
      </c>
      <c r="C512" s="519" t="s">
        <v>31553</v>
      </c>
      <c r="D512" s="519" t="s">
        <v>31554</v>
      </c>
      <c r="E512" s="519" t="s">
        <v>31555</v>
      </c>
      <c r="I512" s="519" t="s">
        <v>36</v>
      </c>
      <c r="J512" s="650">
        <v>166.45</v>
      </c>
    </row>
    <row r="513" spans="1:10">
      <c r="A513" s="519" t="s">
        <v>738</v>
      </c>
      <c r="B513" s="519" t="str">
        <f t="shared" si="7"/>
        <v>SONDAGEM ROTATIVA COM COROA DE WIDIA,EM ALTERACAO DE ROCHA,DIAMETRO NX,VERTICAL,INCLUSIVE DESLOCAMENTO DENTRO DO CANTEIRO E INSTALACAO DA SONDA EM CADA FURO</v>
      </c>
      <c r="C513" s="519" t="s">
        <v>31553</v>
      </c>
      <c r="D513" s="519" t="s">
        <v>31556</v>
      </c>
      <c r="E513" s="519" t="s">
        <v>31555</v>
      </c>
      <c r="I513" s="519" t="s">
        <v>36</v>
      </c>
      <c r="J513" s="650">
        <v>197.41</v>
      </c>
    </row>
    <row r="514" spans="1:10">
      <c r="A514" s="519" t="s">
        <v>739</v>
      </c>
      <c r="B514" s="519" t="str">
        <f t="shared" si="7"/>
        <v>SONDAGEM ROTATIVA COM COROA DE WIDIA,EM ALTERACAO DE ROCHA,DIAMETRO NX,VERTICAL,INCLUSIVE DESLOCAMENTO DENTRO DO CANTEIRO E INSTALACAO DA SONDA EM CADA FURO</v>
      </c>
      <c r="C514" s="519" t="s">
        <v>31553</v>
      </c>
      <c r="D514" s="519" t="s">
        <v>31556</v>
      </c>
      <c r="E514" s="519" t="s">
        <v>31555</v>
      </c>
      <c r="I514" s="519" t="s">
        <v>36</v>
      </c>
      <c r="J514" s="650">
        <v>179.76</v>
      </c>
    </row>
    <row r="515" spans="1:10">
      <c r="A515" s="519" t="s">
        <v>740</v>
      </c>
      <c r="B515" s="519" t="str">
        <f t="shared" si="7"/>
        <v>SONDAGEM ROTATIVA COM COROA DE WIDIA,EM ALTERACAO DE ROCHA,DIAMETRO H,VERTICAL,INCLUSIVE DESLOCAMENTO DENTRO DO CANTEIRO E INSTALACAO DA SONDA EM CADA FURO</v>
      </c>
      <c r="C515" s="519" t="s">
        <v>31553</v>
      </c>
      <c r="D515" s="519" t="s">
        <v>31557</v>
      </c>
      <c r="E515" s="519" t="s">
        <v>31552</v>
      </c>
      <c r="I515" s="519" t="s">
        <v>36</v>
      </c>
      <c r="J515" s="650">
        <v>238.27</v>
      </c>
    </row>
    <row r="516" spans="1:10">
      <c r="A516" s="519" t="s">
        <v>741</v>
      </c>
      <c r="B516" s="519" t="str">
        <f t="shared" si="7"/>
        <v>SONDAGEM ROTATIVA COM COROA DE WIDIA,EM ALTERACAO DE ROCHA,DIAMETRO H,VERTICAL,INCLUSIVE DESLOCAMENTO DENTRO DO CANTEIRO E INSTALACAO DA SONDA EM CADA FURO</v>
      </c>
      <c r="C516" s="519" t="s">
        <v>31553</v>
      </c>
      <c r="D516" s="519" t="s">
        <v>31557</v>
      </c>
      <c r="E516" s="519" t="s">
        <v>31552</v>
      </c>
      <c r="I516" s="519" t="s">
        <v>36</v>
      </c>
      <c r="J516" s="650">
        <v>216.96</v>
      </c>
    </row>
    <row r="517" spans="1:10">
      <c r="A517" s="519" t="s">
        <v>742</v>
      </c>
      <c r="B517" s="519" t="str">
        <f t="shared" si="7"/>
        <v>SONDAGEM ROTATIVA COM COROA DE WIDIA,EM ROCHA SA,DIAMETRO AX,VERTICAL,INCLUSIVE DESLOCAMENTO DENTRO DO CANTEIRO E INSTALACAO DA SONDA EM CADA FURO</v>
      </c>
      <c r="C517" s="519" t="s">
        <v>31558</v>
      </c>
      <c r="D517" s="519" t="s">
        <v>31559</v>
      </c>
      <c r="E517" s="519" t="s">
        <v>31560</v>
      </c>
      <c r="I517" s="519" t="s">
        <v>36</v>
      </c>
      <c r="J517" s="650">
        <v>267.12</v>
      </c>
    </row>
    <row r="518" spans="1:10">
      <c r="A518" s="519" t="s">
        <v>743</v>
      </c>
      <c r="B518" s="519" t="str">
        <f t="shared" si="7"/>
        <v>SONDAGEM ROTATIVA COM COROA DE WIDIA,EM ROCHA SA,DIAMETRO AX,VERTICAL,INCLUSIVE DESLOCAMENTO DENTRO DO CANTEIRO E INSTALACAO DA SONDA EM CADA FURO</v>
      </c>
      <c r="C518" s="519" t="s">
        <v>31558</v>
      </c>
      <c r="D518" s="519" t="s">
        <v>31559</v>
      </c>
      <c r="E518" s="519" t="s">
        <v>31560</v>
      </c>
      <c r="I518" s="519" t="s">
        <v>36</v>
      </c>
      <c r="J518" s="650">
        <v>245.37</v>
      </c>
    </row>
    <row r="519" spans="1:10">
      <c r="A519" s="519" t="s">
        <v>744</v>
      </c>
      <c r="B519" s="519" t="str">
        <f t="shared" si="7"/>
        <v>SONDAGEM ROTATIVA COM COROA DE WIDIA,EM ROCHA SA,DIAMETRO BX,VERTICAL,INCLUSIVE DESLOCAMNETO DENTRO DO CANTEIRO E INSTALACAO DA SONDA EM CADA FURO</v>
      </c>
      <c r="C519" s="519" t="s">
        <v>31561</v>
      </c>
      <c r="D519" s="519" t="s">
        <v>31562</v>
      </c>
      <c r="E519" s="519" t="s">
        <v>31560</v>
      </c>
      <c r="I519" s="519" t="s">
        <v>36</v>
      </c>
      <c r="J519" s="650">
        <v>296.8</v>
      </c>
    </row>
    <row r="520" spans="1:10">
      <c r="A520" s="519" t="s">
        <v>745</v>
      </c>
      <c r="B520" s="519" t="str">
        <f t="shared" ref="B520:B583" si="8">C520&amp;D520&amp;E520&amp;F520&amp;G520&amp;H520</f>
        <v>SONDAGEM ROTATIVA COM COROA DE WIDIA,EM ROCHA SA,DIAMETRO BX,VERTICAL,INCLUSIVE DESLOCAMNETO DENTRO DO CANTEIRO E INSTALACAO DA SONDA EM CADA FURO</v>
      </c>
      <c r="C520" s="519" t="s">
        <v>31561</v>
      </c>
      <c r="D520" s="519" t="s">
        <v>31562</v>
      </c>
      <c r="E520" s="519" t="s">
        <v>31560</v>
      </c>
      <c r="I520" s="519" t="s">
        <v>36</v>
      </c>
      <c r="J520" s="650">
        <v>272.63</v>
      </c>
    </row>
    <row r="521" spans="1:10">
      <c r="A521" s="519" t="s">
        <v>746</v>
      </c>
      <c r="B521" s="519" t="str">
        <f t="shared" si="8"/>
        <v>SONDAGEM ROTATIVA COM COROA DE WIDIA,EM ROCHA SA,DIAMETRO NX,VERTICAL,INCLUSIVE DESLOCAMENTO DENTRO DO CANTEIRO E INSTALACAO DA SONDA EM CADA FURO</v>
      </c>
      <c r="C521" s="519" t="s">
        <v>31563</v>
      </c>
      <c r="D521" s="519" t="s">
        <v>31559</v>
      </c>
      <c r="E521" s="519" t="s">
        <v>31560</v>
      </c>
      <c r="I521" s="519" t="s">
        <v>36</v>
      </c>
      <c r="J521" s="650">
        <v>319.06</v>
      </c>
    </row>
    <row r="522" spans="1:10">
      <c r="A522" s="519" t="s">
        <v>747</v>
      </c>
      <c r="B522" s="519" t="str">
        <f t="shared" si="8"/>
        <v>SONDAGEM ROTATIVA COM COROA DE WIDIA,EM ROCHA SA,DIAMETRO NX,VERTICAL,INCLUSIVE DESLOCAMENTO DENTRO DO CANTEIRO E INSTALACAO DA SONDA EM CADA FURO</v>
      </c>
      <c r="C522" s="519" t="s">
        <v>31563</v>
      </c>
      <c r="D522" s="519" t="s">
        <v>31559</v>
      </c>
      <c r="E522" s="519" t="s">
        <v>31560</v>
      </c>
      <c r="I522" s="519" t="s">
        <v>36</v>
      </c>
      <c r="J522" s="650">
        <v>293.08999999999997</v>
      </c>
    </row>
    <row r="523" spans="1:10">
      <c r="A523" s="519" t="s">
        <v>748</v>
      </c>
      <c r="B523" s="519" t="str">
        <f t="shared" si="8"/>
        <v>SONDAGEM ROTATIVA COM COROA DE WIDIA,EM ROCHA SA,DIAMETRO H,VERTICAL,INCLUSIVE DESLOCAMENTO DENTRO DO CANTEIRO E INSTALACAO DA SONDA EM CADA FURO</v>
      </c>
      <c r="C523" s="519" t="s">
        <v>31564</v>
      </c>
      <c r="D523" s="519" t="s">
        <v>31565</v>
      </c>
      <c r="E523" s="519" t="s">
        <v>31566</v>
      </c>
      <c r="I523" s="519" t="s">
        <v>36</v>
      </c>
      <c r="J523" s="650">
        <v>445.23</v>
      </c>
    </row>
    <row r="524" spans="1:10">
      <c r="A524" s="519" t="s">
        <v>749</v>
      </c>
      <c r="B524" s="519" t="str">
        <f t="shared" si="8"/>
        <v>SONDAGEM ROTATIVA COM COROA DE WIDIA,EM ROCHA SA,DIAMETRO H,VERTICAL,INCLUSIVE DESLOCAMENTO DENTRO DO CANTEIRO E INSTALACAO DA SONDA EM CADA FURO</v>
      </c>
      <c r="C524" s="519" t="s">
        <v>31564</v>
      </c>
      <c r="D524" s="519" t="s">
        <v>31565</v>
      </c>
      <c r="E524" s="519" t="s">
        <v>31566</v>
      </c>
      <c r="I524" s="519" t="s">
        <v>36</v>
      </c>
      <c r="J524" s="650">
        <v>408.98</v>
      </c>
    </row>
    <row r="525" spans="1:10">
      <c r="A525" s="519" t="s">
        <v>750</v>
      </c>
      <c r="B525" s="519" t="str">
        <f t="shared" si="8"/>
        <v>PERFURACAO ROTATIVA COM COROA DE WIDIA,EM SOLO,DIAMETRO AX,VERTICAL,INCLUSIVE DESLOCAMENTO DENTRO DO CANTEIRO E INSTALACAO DA SONDA EM CADA FURO</v>
      </c>
      <c r="C525" s="519" t="s">
        <v>31567</v>
      </c>
      <c r="D525" s="519" t="s">
        <v>31568</v>
      </c>
      <c r="E525" s="519" t="s">
        <v>31539</v>
      </c>
      <c r="I525" s="519" t="s">
        <v>36</v>
      </c>
      <c r="J525" s="650">
        <v>95.94</v>
      </c>
    </row>
    <row r="526" spans="1:10">
      <c r="A526" s="519" t="s">
        <v>751</v>
      </c>
      <c r="B526" s="519" t="str">
        <f t="shared" si="8"/>
        <v>PERFURACAO ROTATIVA COM COROA DE WIDIA,EM SOLO,DIAMETRO AX,VERTICAL,INCLUSIVE DESLOCAMENTO DENTRO DO CANTEIRO E INSTALACAO DA SONDA EM CADA FURO</v>
      </c>
      <c r="C526" s="519" t="s">
        <v>31567</v>
      </c>
      <c r="D526" s="519" t="s">
        <v>31568</v>
      </c>
      <c r="E526" s="519" t="s">
        <v>31539</v>
      </c>
      <c r="I526" s="519" t="s">
        <v>36</v>
      </c>
      <c r="J526" s="650">
        <v>87.37</v>
      </c>
    </row>
    <row r="527" spans="1:10">
      <c r="A527" s="519" t="s">
        <v>752</v>
      </c>
      <c r="B527" s="519" t="str">
        <f t="shared" si="8"/>
        <v>PERFURACAO ROTATIVA COM COROA DE WIDIA,EM SOLO,DIAMETRO AX,HORIZONTAL,INCLUSIVE DESLOCAMENTO DENTRO DO CANTEIRO E INSTALACAO DA SONDA EM CADA FURO</v>
      </c>
      <c r="C527" s="519" t="s">
        <v>31569</v>
      </c>
      <c r="D527" s="519" t="s">
        <v>31570</v>
      </c>
      <c r="E527" s="519" t="s">
        <v>31560</v>
      </c>
      <c r="I527" s="519" t="s">
        <v>36</v>
      </c>
      <c r="J527" s="650">
        <v>134.93</v>
      </c>
    </row>
    <row r="528" spans="1:10">
      <c r="A528" s="519" t="s">
        <v>753</v>
      </c>
      <c r="B528" s="519" t="str">
        <f t="shared" si="8"/>
        <v>PERFURACAO ROTATIVA COM COROA DE WIDIA,EM SOLO,DIAMETRO AX,HORIZONTAL,INCLUSIVE DESLOCAMENTO DENTRO DO CANTEIRO E INSTALACAO DA SONDA EM CADA FURO</v>
      </c>
      <c r="C528" s="519" t="s">
        <v>31569</v>
      </c>
      <c r="D528" s="519" t="s">
        <v>31570</v>
      </c>
      <c r="E528" s="519" t="s">
        <v>31560</v>
      </c>
      <c r="I528" s="519" t="s">
        <v>36</v>
      </c>
      <c r="J528" s="650">
        <v>122.87</v>
      </c>
    </row>
    <row r="529" spans="1:10">
      <c r="A529" s="519" t="s">
        <v>754</v>
      </c>
      <c r="B529" s="519" t="str">
        <f t="shared" si="8"/>
        <v>PERFURACAO ROTATIVA COM COROA DE WIDIA,EM SOLO,DIAMETRO BX,VERTICAL,INCLUSIVE DESLOCAMENTO DENTRO DO CANTEIRO E INSTALACAO DA SONDA EM CADA FURO</v>
      </c>
      <c r="C529" s="519" t="s">
        <v>31571</v>
      </c>
      <c r="D529" s="519" t="s">
        <v>31568</v>
      </c>
      <c r="E529" s="519" t="s">
        <v>31539</v>
      </c>
      <c r="I529" s="519" t="s">
        <v>36</v>
      </c>
      <c r="J529" s="650">
        <v>103.78</v>
      </c>
    </row>
    <row r="530" spans="1:10">
      <c r="A530" s="519" t="s">
        <v>755</v>
      </c>
      <c r="B530" s="519" t="str">
        <f t="shared" si="8"/>
        <v>PERFURACAO ROTATIVA COM COROA DE WIDIA,EM SOLO,DIAMETRO BX,VERTICAL,INCLUSIVE DESLOCAMENTO DENTRO DO CANTEIRO E INSTALACAO DA SONDA EM CADA FURO</v>
      </c>
      <c r="C530" s="519" t="s">
        <v>31571</v>
      </c>
      <c r="D530" s="519" t="s">
        <v>31568</v>
      </c>
      <c r="E530" s="519" t="s">
        <v>31539</v>
      </c>
      <c r="I530" s="519" t="s">
        <v>36</v>
      </c>
      <c r="J530" s="650">
        <v>94.51</v>
      </c>
    </row>
    <row r="531" spans="1:10">
      <c r="A531" s="519" t="s">
        <v>756</v>
      </c>
      <c r="B531" s="519" t="str">
        <f t="shared" si="8"/>
        <v>PERFURACAO ROTATIVA COM COROA DE WIDIA,EM SOLO,DIAMETRO BX,HORIZONTAL,INCLUSIVE DESLOCAMENTO DENTRO DO CANTEIRO E INSTALACAO DA SONDA EM CADA FURO</v>
      </c>
      <c r="C531" s="519" t="s">
        <v>31572</v>
      </c>
      <c r="D531" s="519" t="s">
        <v>31570</v>
      </c>
      <c r="E531" s="519" t="s">
        <v>31560</v>
      </c>
      <c r="I531" s="519" t="s">
        <v>36</v>
      </c>
      <c r="J531" s="650">
        <v>149.79</v>
      </c>
    </row>
    <row r="532" spans="1:10">
      <c r="A532" s="519" t="s">
        <v>757</v>
      </c>
      <c r="B532" s="519" t="str">
        <f t="shared" si="8"/>
        <v>PERFURACAO ROTATIVA COM COROA DE WIDIA,EM SOLO,DIAMETRO BX,HORIZONTAL,INCLUSIVE DESLOCAMENTO DENTRO DO CANTEIRO E INSTALACAO DA SONDA EM CADA FURO</v>
      </c>
      <c r="C532" s="519" t="s">
        <v>31572</v>
      </c>
      <c r="D532" s="519" t="s">
        <v>31570</v>
      </c>
      <c r="E532" s="519" t="s">
        <v>31560</v>
      </c>
      <c r="I532" s="519" t="s">
        <v>36</v>
      </c>
      <c r="J532" s="650">
        <v>136.4</v>
      </c>
    </row>
    <row r="533" spans="1:10">
      <c r="A533" s="519" t="s">
        <v>758</v>
      </c>
      <c r="B533" s="519" t="str">
        <f t="shared" si="8"/>
        <v>PERFURACAO ROTATIVA COM COROA DE WIDIA,EM SOLO,DIAMETRO NX,VERTICAL,INCLUSIVE DESLOCAMENTO DENTRO DO CANTEIRO E INSTALACAO DA SONDA EM CADA FURO</v>
      </c>
      <c r="C533" s="519" t="s">
        <v>31573</v>
      </c>
      <c r="D533" s="519" t="s">
        <v>31568</v>
      </c>
      <c r="E533" s="519" t="s">
        <v>31539</v>
      </c>
      <c r="I533" s="519" t="s">
        <v>36</v>
      </c>
      <c r="J533" s="650">
        <v>112.08</v>
      </c>
    </row>
    <row r="534" spans="1:10">
      <c r="A534" s="519" t="s">
        <v>759</v>
      </c>
      <c r="B534" s="519" t="str">
        <f t="shared" si="8"/>
        <v>PERFURACAO ROTATIVA COM COROA DE WIDIA,EM SOLO,DIAMETRO NX,VERTICAL,INCLUSIVE DESLOCAMENTO DENTRO DO CANTEIRO E INSTALACAO DA SONDA EM CADA FURO</v>
      </c>
      <c r="C534" s="519" t="s">
        <v>31573</v>
      </c>
      <c r="D534" s="519" t="s">
        <v>31568</v>
      </c>
      <c r="E534" s="519" t="s">
        <v>31539</v>
      </c>
      <c r="I534" s="519" t="s">
        <v>36</v>
      </c>
      <c r="J534" s="650">
        <v>102.06</v>
      </c>
    </row>
    <row r="535" spans="1:10">
      <c r="A535" s="519" t="s">
        <v>760</v>
      </c>
      <c r="B535" s="519" t="str">
        <f t="shared" si="8"/>
        <v>PERFURACAO ROTATIVA COM COROA DE WIDIA,EM SOLO,DIAMETRO NX,HORIZONTAL,INCLUSIVE DESLOCAMENTO DENTRO DO CANTEIRO E INSTALACAO DA SONDA EM CADA FURO</v>
      </c>
      <c r="C535" s="519" t="s">
        <v>31574</v>
      </c>
      <c r="D535" s="519" t="s">
        <v>31570</v>
      </c>
      <c r="E535" s="519" t="s">
        <v>31560</v>
      </c>
      <c r="I535" s="519" t="s">
        <v>36</v>
      </c>
      <c r="J535" s="650">
        <v>154.21</v>
      </c>
    </row>
    <row r="536" spans="1:10">
      <c r="A536" s="519" t="s">
        <v>761</v>
      </c>
      <c r="B536" s="519" t="str">
        <f t="shared" si="8"/>
        <v>PERFURACAO ROTATIVA COM COROA DE WIDIA,EM SOLO,DIAMETRO NX,HORIZONTAL,INCLUSIVE DESLOCAMENTO DENTRO DO CANTEIRO E INSTALACAO DA SONDA EM CADA FURO</v>
      </c>
      <c r="C536" s="519" t="s">
        <v>31574</v>
      </c>
      <c r="D536" s="519" t="s">
        <v>31570</v>
      </c>
      <c r="E536" s="519" t="s">
        <v>31560</v>
      </c>
      <c r="I536" s="519" t="s">
        <v>36</v>
      </c>
      <c r="J536" s="650">
        <v>140.43</v>
      </c>
    </row>
    <row r="537" spans="1:10">
      <c r="A537" s="519" t="s">
        <v>762</v>
      </c>
      <c r="B537" s="519" t="str">
        <f t="shared" si="8"/>
        <v>PERFURACAO ROTATIVA COM COROA DE WIDIA,EM SOLO,DIAMETRO H,VERTICAL,INCLUSIVE DESLOCAMENTO DENTRO DO CANTEIRO E INSTALACAO DA SONDA EM CADA FURO</v>
      </c>
      <c r="C537" s="519" t="s">
        <v>31575</v>
      </c>
      <c r="D537" s="519" t="s">
        <v>31576</v>
      </c>
      <c r="E537" s="519" t="s">
        <v>31549</v>
      </c>
      <c r="I537" s="519" t="s">
        <v>36</v>
      </c>
      <c r="J537" s="650">
        <v>129.72</v>
      </c>
    </row>
    <row r="538" spans="1:10">
      <c r="A538" s="519" t="s">
        <v>763</v>
      </c>
      <c r="B538" s="519" t="str">
        <f t="shared" si="8"/>
        <v>PERFURACAO ROTATIVA COM COROA DE WIDIA,EM SOLO,DIAMETRO H,VERTICAL,INCLUSIVE DESLOCAMENTO DENTRO DO CANTEIRO E INSTALACAO DA SONDA EM CADA FURO</v>
      </c>
      <c r="C538" s="519" t="s">
        <v>31575</v>
      </c>
      <c r="D538" s="519" t="s">
        <v>31576</v>
      </c>
      <c r="E538" s="519" t="s">
        <v>31549</v>
      </c>
      <c r="I538" s="519" t="s">
        <v>36</v>
      </c>
      <c r="J538" s="650">
        <v>118.13</v>
      </c>
    </row>
    <row r="539" spans="1:10">
      <c r="A539" s="519" t="s">
        <v>764</v>
      </c>
      <c r="B539" s="519" t="str">
        <f t="shared" si="8"/>
        <v>PERFURACAO ROTATIVA COM COROA DE WIDIA,EM SOLO,DIAMETRO H,HORIZONTAL,INCLUSIVE DESLOCAMENTO DENTRO DO CANTEIRO E INSTALACAO DA SONDA EM CADA FURO</v>
      </c>
      <c r="C539" s="519" t="s">
        <v>31577</v>
      </c>
      <c r="D539" s="519" t="s">
        <v>31578</v>
      </c>
      <c r="E539" s="519" t="s">
        <v>31566</v>
      </c>
      <c r="I539" s="519" t="s">
        <v>36</v>
      </c>
      <c r="J539" s="650">
        <v>181.62</v>
      </c>
    </row>
    <row r="540" spans="1:10">
      <c r="A540" s="519" t="s">
        <v>765</v>
      </c>
      <c r="B540" s="519" t="str">
        <f t="shared" si="8"/>
        <v>PERFURACAO ROTATIVA COM COROA DE WIDIA,EM SOLO,DIAMETRO H,HORIZONTAL,INCLUSIVE DESLOCAMENTO DENTRO DO CANTEIRO E INSTALACAO DA SONDA EM CADA FURO</v>
      </c>
      <c r="C540" s="519" t="s">
        <v>31577</v>
      </c>
      <c r="D540" s="519" t="s">
        <v>31578</v>
      </c>
      <c r="E540" s="519" t="s">
        <v>31566</v>
      </c>
      <c r="I540" s="519" t="s">
        <v>36</v>
      </c>
      <c r="J540" s="650">
        <v>165.39</v>
      </c>
    </row>
    <row r="541" spans="1:10">
      <c r="A541" s="519" t="s">
        <v>766</v>
      </c>
      <c r="B541" s="519" t="str">
        <f t="shared" si="8"/>
        <v>PERFURACAO ROTATIVA COM COROA DE WIDIA,EM SOLO,DIAMETRO 5",VERTICAL,INCLUSIVE DESLOCAMENTO DENTRO DO CANTEIRO E INSTALACAO DA SONDA EM CADA FURO</v>
      </c>
      <c r="C541" s="519" t="s">
        <v>31579</v>
      </c>
      <c r="D541" s="519" t="s">
        <v>31568</v>
      </c>
      <c r="E541" s="519" t="s">
        <v>31539</v>
      </c>
      <c r="I541" s="519" t="s">
        <v>36</v>
      </c>
      <c r="J541" s="650">
        <v>155.68</v>
      </c>
    </row>
    <row r="542" spans="1:10">
      <c r="A542" s="519" t="s">
        <v>767</v>
      </c>
      <c r="B542" s="519" t="str">
        <f t="shared" si="8"/>
        <v>PERFURACAO ROTATIVA COM COROA DE WIDIA,EM SOLO,DIAMETRO 5",VERTICAL,INCLUSIVE DESLOCAMENTO DENTRO DO CANTEIRO E INSTALACAO DA SONDA EM CADA FURO</v>
      </c>
      <c r="C542" s="519" t="s">
        <v>31579</v>
      </c>
      <c r="D542" s="519" t="s">
        <v>31568</v>
      </c>
      <c r="E542" s="519" t="s">
        <v>31539</v>
      </c>
      <c r="I542" s="519" t="s">
        <v>36</v>
      </c>
      <c r="J542" s="650">
        <v>141.77000000000001</v>
      </c>
    </row>
    <row r="543" spans="1:10">
      <c r="A543" s="519" t="s">
        <v>768</v>
      </c>
      <c r="B543" s="519" t="str">
        <f t="shared" si="8"/>
        <v>PERFURACAO ROTATIVA COM COROA DE WIDIA,EM SOLO,DIAMETRO 6",VERTICAL,INCLUSIVE DESLOCAMENTO DENTRO DO CANTEIRO E INSTALACAO DA SONDA EM CADA FURO</v>
      </c>
      <c r="C543" s="519" t="s">
        <v>31580</v>
      </c>
      <c r="D543" s="519" t="s">
        <v>31568</v>
      </c>
      <c r="E543" s="519" t="s">
        <v>31539</v>
      </c>
      <c r="I543" s="519" t="s">
        <v>36</v>
      </c>
      <c r="J543" s="650">
        <v>176.42</v>
      </c>
    </row>
    <row r="544" spans="1:10">
      <c r="A544" s="519" t="s">
        <v>769</v>
      </c>
      <c r="B544" s="519" t="str">
        <f t="shared" si="8"/>
        <v>PERFURACAO ROTATIVA COM COROA DE WIDIA,EM SOLO,DIAMETRO 6",VERTICAL,INCLUSIVE DESLOCAMENTO DENTRO DO CANTEIRO E INSTALACAO DA SONDA EM CADA FURO</v>
      </c>
      <c r="C544" s="519" t="s">
        <v>31580</v>
      </c>
      <c r="D544" s="519" t="s">
        <v>31568</v>
      </c>
      <c r="E544" s="519" t="s">
        <v>31539</v>
      </c>
      <c r="I544" s="519" t="s">
        <v>36</v>
      </c>
      <c r="J544" s="650">
        <v>160.65</v>
      </c>
    </row>
    <row r="545" spans="1:10">
      <c r="A545" s="519" t="s">
        <v>770</v>
      </c>
      <c r="B545" s="519" t="str">
        <f t="shared" si="8"/>
        <v>PERFURACAO ROTATIVA COM COROA DE WIDIA,EM SOLO,DIAMETRO 8",VERTICAL,INCLUSIVE DESLOCAMENTO DENTRO DO CANTEIRO E INSTALACAO DA SONDA EM CADA FURO</v>
      </c>
      <c r="C545" s="519" t="s">
        <v>31581</v>
      </c>
      <c r="D545" s="519" t="s">
        <v>31568</v>
      </c>
      <c r="E545" s="519" t="s">
        <v>31539</v>
      </c>
      <c r="I545" s="519" t="s">
        <v>36</v>
      </c>
      <c r="J545" s="650">
        <v>207.55</v>
      </c>
    </row>
    <row r="546" spans="1:10">
      <c r="A546" s="519" t="s">
        <v>771</v>
      </c>
      <c r="B546" s="519" t="str">
        <f t="shared" si="8"/>
        <v>PERFURACAO ROTATIVA COM COROA DE WIDIA,EM SOLO,DIAMETRO 8",VERTICAL,INCLUSIVE DESLOCAMENTO DENTRO DO CANTEIRO E INSTALACAO DA SONDA EM CADA FURO</v>
      </c>
      <c r="C546" s="519" t="s">
        <v>31581</v>
      </c>
      <c r="D546" s="519" t="s">
        <v>31568</v>
      </c>
      <c r="E546" s="519" t="s">
        <v>31539</v>
      </c>
      <c r="I546" s="519" t="s">
        <v>36</v>
      </c>
      <c r="J546" s="650">
        <v>189.01</v>
      </c>
    </row>
    <row r="547" spans="1:10">
      <c r="A547" s="519" t="s">
        <v>772</v>
      </c>
      <c r="B547" s="519" t="str">
        <f t="shared" si="8"/>
        <v>PERFURACAO ROTATIVA COM COROA DE WIDIA,EM SOLO,DIAMETRO 10",VERTICAL,INCLUSIVE DESLOCAMENTO DENTRO DO CANTEIRO E INSTALACAO DA SONDA EM CADA FURO</v>
      </c>
      <c r="C547" s="519" t="s">
        <v>31582</v>
      </c>
      <c r="D547" s="519" t="s">
        <v>31565</v>
      </c>
      <c r="E547" s="519" t="s">
        <v>31566</v>
      </c>
      <c r="I547" s="519" t="s">
        <v>36</v>
      </c>
      <c r="J547" s="650">
        <v>259.45</v>
      </c>
    </row>
    <row r="548" spans="1:10">
      <c r="A548" s="519" t="s">
        <v>773</v>
      </c>
      <c r="B548" s="519" t="str">
        <f t="shared" si="8"/>
        <v>PERFURACAO ROTATIVA COM COROA DE WIDIA,EM SOLO,DIAMETRO 10",VERTICAL,INCLUSIVE DESLOCAMENTO DENTRO DO CANTEIRO E INSTALACAO DA SONDA EM CADA FURO</v>
      </c>
      <c r="C548" s="519" t="s">
        <v>31582</v>
      </c>
      <c r="D548" s="519" t="s">
        <v>31565</v>
      </c>
      <c r="E548" s="519" t="s">
        <v>31566</v>
      </c>
      <c r="I548" s="519" t="s">
        <v>36</v>
      </c>
      <c r="J548" s="650">
        <v>236.27</v>
      </c>
    </row>
    <row r="549" spans="1:10">
      <c r="A549" s="519" t="s">
        <v>774</v>
      </c>
      <c r="B549" s="519" t="str">
        <f t="shared" si="8"/>
        <v>PERFURACAO ROTATIVA COM COROA DE WIDIA,EM SOLO,DIAMETRO 12",VERTICAL,INCLUSIVE DESLOCAMENTO DENTRO DO CANTEIRO E INSTALACAO DA SONDA EM CADA FURO</v>
      </c>
      <c r="C549" s="519" t="s">
        <v>31583</v>
      </c>
      <c r="D549" s="519" t="s">
        <v>31565</v>
      </c>
      <c r="E549" s="519" t="s">
        <v>31566</v>
      </c>
      <c r="I549" s="519" t="s">
        <v>36</v>
      </c>
      <c r="J549" s="650">
        <v>311.35000000000002</v>
      </c>
    </row>
    <row r="550" spans="1:10">
      <c r="A550" s="519" t="s">
        <v>775</v>
      </c>
      <c r="B550" s="519" t="str">
        <f t="shared" si="8"/>
        <v>PERFURACAO ROTATIVA COM COROA DE WIDIA,EM SOLO,DIAMETRO 12",VERTICAL,INCLUSIVE DESLOCAMENTO DENTRO DO CANTEIRO E INSTALACAO DA SONDA EM CADA FURO</v>
      </c>
      <c r="C550" s="519" t="s">
        <v>31583</v>
      </c>
      <c r="D550" s="519" t="s">
        <v>31565</v>
      </c>
      <c r="E550" s="519" t="s">
        <v>31566</v>
      </c>
      <c r="I550" s="519" t="s">
        <v>36</v>
      </c>
      <c r="J550" s="650">
        <v>283.52999999999997</v>
      </c>
    </row>
    <row r="551" spans="1:10">
      <c r="A551" s="519" t="s">
        <v>776</v>
      </c>
      <c r="B551" s="519" t="str">
        <f t="shared" si="8"/>
        <v>PERFURACAO ROTATIVA COM COROA DE WIDIA,EM SOLO,DIAMETRO 14",VERTICAL,INCLUSIVE DESLOCAMENTO DENTRO DO CANTEIRO E INSTALACAO DA SONDA EM CADA FURO</v>
      </c>
      <c r="C551" s="519" t="s">
        <v>31584</v>
      </c>
      <c r="D551" s="519" t="s">
        <v>31565</v>
      </c>
      <c r="E551" s="519" t="s">
        <v>31566</v>
      </c>
      <c r="I551" s="519" t="s">
        <v>36</v>
      </c>
      <c r="J551" s="650">
        <v>363.25</v>
      </c>
    </row>
    <row r="552" spans="1:10">
      <c r="A552" s="519" t="s">
        <v>777</v>
      </c>
      <c r="B552" s="519" t="str">
        <f t="shared" si="8"/>
        <v>PERFURACAO ROTATIVA COM COROA DE WIDIA,EM SOLO,DIAMETRO 14",VERTICAL,INCLUSIVE DESLOCAMENTO DENTRO DO CANTEIRO E INSTALACAO DA SONDA EM CADA FURO</v>
      </c>
      <c r="C552" s="519" t="s">
        <v>31584</v>
      </c>
      <c r="D552" s="519" t="s">
        <v>31565</v>
      </c>
      <c r="E552" s="519" t="s">
        <v>31566</v>
      </c>
      <c r="I552" s="519" t="s">
        <v>36</v>
      </c>
      <c r="J552" s="650">
        <v>330.79</v>
      </c>
    </row>
    <row r="553" spans="1:10">
      <c r="A553" s="519" t="s">
        <v>778</v>
      </c>
      <c r="B553" s="519" t="str">
        <f t="shared" si="8"/>
        <v>PERFURACAO ROTATIVA COM COROA DE WIDIA,EM SOLO,DIAMETRO 16",VERTICAL,INCLUSIVE DESLOCAMENTO DENTRO DO CANTEIRO E INSTALACAO DA SONDA EM CADA FURO</v>
      </c>
      <c r="C553" s="519" t="s">
        <v>31585</v>
      </c>
      <c r="D553" s="519" t="s">
        <v>31565</v>
      </c>
      <c r="E553" s="519" t="s">
        <v>31566</v>
      </c>
      <c r="I553" s="519" t="s">
        <v>36</v>
      </c>
      <c r="J553" s="650">
        <v>415.15</v>
      </c>
    </row>
    <row r="554" spans="1:10">
      <c r="A554" s="519" t="s">
        <v>779</v>
      </c>
      <c r="B554" s="519" t="str">
        <f t="shared" si="8"/>
        <v>PERFURACAO ROTATIVA COM COROA DE WIDIA,EM SOLO,DIAMETRO 16",VERTICAL,INCLUSIVE DESLOCAMENTO DENTRO DO CANTEIRO E INSTALACAO DA SONDA EM CADA FURO</v>
      </c>
      <c r="C554" s="519" t="s">
        <v>31585</v>
      </c>
      <c r="D554" s="519" t="s">
        <v>31565</v>
      </c>
      <c r="E554" s="519" t="s">
        <v>31566</v>
      </c>
      <c r="I554" s="519" t="s">
        <v>36</v>
      </c>
      <c r="J554" s="650">
        <v>378.05</v>
      </c>
    </row>
    <row r="555" spans="1:10">
      <c r="A555" s="519" t="s">
        <v>780</v>
      </c>
      <c r="B555" s="519" t="str">
        <f t="shared" si="8"/>
        <v>PERFURACAO ROTATIVA COM COROA DE WIDIA,EM ALTERACAO DE ROCHA,DIAMETRO AX,VERTICAL,INCLUSIVE DESLOCAMENTO DENTRO DO CANTEIRO E INSTALACAO DA SONDA EM CADA FURO</v>
      </c>
      <c r="C555" s="519" t="s">
        <v>31586</v>
      </c>
      <c r="D555" s="519" t="s">
        <v>31587</v>
      </c>
      <c r="E555" s="519" t="s">
        <v>31588</v>
      </c>
      <c r="I555" s="519" t="s">
        <v>36</v>
      </c>
      <c r="J555" s="650">
        <v>129.35</v>
      </c>
    </row>
    <row r="556" spans="1:10">
      <c r="A556" s="519" t="s">
        <v>781</v>
      </c>
      <c r="B556" s="519" t="str">
        <f t="shared" si="8"/>
        <v>PERFURACAO ROTATIVA COM COROA DE WIDIA,EM ALTERACAO DE ROCHA,DIAMETRO AX,VERTICAL,INCLUSIVE DESLOCAMENTO DENTRO DO CANTEIRO E INSTALACAO DA SONDA EM CADA FURO</v>
      </c>
      <c r="C556" s="519" t="s">
        <v>31586</v>
      </c>
      <c r="D556" s="519" t="s">
        <v>31587</v>
      </c>
      <c r="E556" s="519" t="s">
        <v>31588</v>
      </c>
      <c r="I556" s="519" t="s">
        <v>36</v>
      </c>
      <c r="J556" s="650">
        <v>117.78</v>
      </c>
    </row>
    <row r="557" spans="1:10">
      <c r="A557" s="519" t="s">
        <v>782</v>
      </c>
      <c r="B557" s="519" t="str">
        <f t="shared" si="8"/>
        <v>PERFURACAO ROTATIVA COM COROA DE WIDIA,EM ALTERACAO DE ROCHA,DIAMETRO BX,VERTICAL,INCLUSIVE DESLOCAMENTO DENTRO DO CANTEIRO E INSTALACAO DA SONDA EM CADA FURO</v>
      </c>
      <c r="C557" s="519" t="s">
        <v>31586</v>
      </c>
      <c r="D557" s="519" t="s">
        <v>31589</v>
      </c>
      <c r="E557" s="519" t="s">
        <v>31588</v>
      </c>
      <c r="I557" s="519" t="s">
        <v>36</v>
      </c>
      <c r="J557" s="650">
        <v>140.63</v>
      </c>
    </row>
    <row r="558" spans="1:10">
      <c r="A558" s="519" t="s">
        <v>783</v>
      </c>
      <c r="B558" s="519" t="str">
        <f t="shared" si="8"/>
        <v>PERFURACAO ROTATIVA COM COROA DE WIDIA,EM ALTERACAO DE ROCHA,DIAMETRO BX,VERTICAL,INCLUSIVE DESLOCAMENTO DENTRO DO CANTEIRO E INSTALACAO DA SONDA EM CADA FURO</v>
      </c>
      <c r="C558" s="519" t="s">
        <v>31586</v>
      </c>
      <c r="D558" s="519" t="s">
        <v>31589</v>
      </c>
      <c r="E558" s="519" t="s">
        <v>31588</v>
      </c>
      <c r="I558" s="519" t="s">
        <v>36</v>
      </c>
      <c r="J558" s="650">
        <v>128.05000000000001</v>
      </c>
    </row>
    <row r="559" spans="1:10">
      <c r="A559" s="519" t="s">
        <v>784</v>
      </c>
      <c r="B559" s="519" t="str">
        <f t="shared" si="8"/>
        <v>PERFURACAO ROTATIVA COM COROA DE WIDIA,EM ALTERACAO DE ROCHA,DIAMETRO NX,VERTICAL,INCLUSIVE DESLOCAMENTO DENTRO DO CANTEIRO E INSTALACAO DA SONDA EM CADA FURO</v>
      </c>
      <c r="C559" s="519" t="s">
        <v>31586</v>
      </c>
      <c r="D559" s="519" t="s">
        <v>31590</v>
      </c>
      <c r="E559" s="519" t="s">
        <v>31588</v>
      </c>
      <c r="I559" s="519" t="s">
        <v>36</v>
      </c>
      <c r="J559" s="650">
        <v>151.87</v>
      </c>
    </row>
    <row r="560" spans="1:10">
      <c r="A560" s="519" t="s">
        <v>785</v>
      </c>
      <c r="B560" s="519" t="str">
        <f t="shared" si="8"/>
        <v>PERFURACAO ROTATIVA COM COROA DE WIDIA,EM ALTERACAO DE ROCHA,DIAMETRO NX,VERTICAL,INCLUSIVE DESLOCAMENTO DENTRO DO CANTEIRO E INSTALACAO DA SONDA EM CADA FURO</v>
      </c>
      <c r="C560" s="519" t="s">
        <v>31586</v>
      </c>
      <c r="D560" s="519" t="s">
        <v>31590</v>
      </c>
      <c r="E560" s="519" t="s">
        <v>31588</v>
      </c>
      <c r="I560" s="519" t="s">
        <v>36</v>
      </c>
      <c r="J560" s="650">
        <v>138.29</v>
      </c>
    </row>
    <row r="561" spans="1:10">
      <c r="A561" s="519" t="s">
        <v>786</v>
      </c>
      <c r="B561" s="519" t="str">
        <f t="shared" si="8"/>
        <v>PERFURACAO ROTATIVA COM COROA DE WIDIA,EM ALTERACAO EM ROCHA,DIAMETRO H,VERTICAL,INCLUSIVE DESLOCAMENTO DENTRO DO CANTEIRO E INSTALACAO DA SONDA EM CADA FURO</v>
      </c>
      <c r="C561" s="519" t="s">
        <v>31591</v>
      </c>
      <c r="D561" s="519" t="s">
        <v>31592</v>
      </c>
      <c r="E561" s="519" t="s">
        <v>31555</v>
      </c>
      <c r="I561" s="519" t="s">
        <v>36</v>
      </c>
      <c r="J561" s="650">
        <v>183.3</v>
      </c>
    </row>
    <row r="562" spans="1:10">
      <c r="A562" s="519" t="s">
        <v>787</v>
      </c>
      <c r="B562" s="519" t="str">
        <f t="shared" si="8"/>
        <v>PERFURACAO ROTATIVA COM COROA DE WIDIA,EM ALTERACAO EM ROCHA,DIAMETRO H,VERTICAL,INCLUSIVE DESLOCAMENTO DENTRO DO CANTEIRO E INSTALACAO DA SONDA EM CADA FURO</v>
      </c>
      <c r="C562" s="519" t="s">
        <v>31591</v>
      </c>
      <c r="D562" s="519" t="s">
        <v>31592</v>
      </c>
      <c r="E562" s="519" t="s">
        <v>31555</v>
      </c>
      <c r="I562" s="519" t="s">
        <v>36</v>
      </c>
      <c r="J562" s="650">
        <v>166.91</v>
      </c>
    </row>
    <row r="563" spans="1:10">
      <c r="A563" s="519" t="s">
        <v>788</v>
      </c>
      <c r="B563" s="519" t="str">
        <f t="shared" si="8"/>
        <v>PERFURACAO ROTATIVA COM COROA DE WIDIA,EM ALTERACAO DE ROCHA,DIAMETRO 5",VERTICAL,INCLUSIVE DESLOCAMENTO DENTRO DO CANTEIRO E INSTALACAO DA SONDA EM CADA FURO</v>
      </c>
      <c r="C563" s="519" t="s">
        <v>31586</v>
      </c>
      <c r="D563" s="519" t="s">
        <v>31593</v>
      </c>
      <c r="E563" s="519" t="s">
        <v>31588</v>
      </c>
      <c r="I563" s="519" t="s">
        <v>36</v>
      </c>
      <c r="J563" s="650">
        <v>223.6</v>
      </c>
    </row>
    <row r="564" spans="1:10">
      <c r="A564" s="519" t="s">
        <v>789</v>
      </c>
      <c r="B564" s="519" t="str">
        <f t="shared" si="8"/>
        <v>PERFURACAO ROTATIVA COM COROA DE WIDIA,EM ALTERACAO DE ROCHA,DIAMETRO 5",VERTICAL,INCLUSIVE DESLOCAMENTO DENTRO DO CANTEIRO E INSTALACAO DA SONDA EM CADA FURO</v>
      </c>
      <c r="C564" s="519" t="s">
        <v>31586</v>
      </c>
      <c r="D564" s="519" t="s">
        <v>31593</v>
      </c>
      <c r="E564" s="519" t="s">
        <v>31588</v>
      </c>
      <c r="I564" s="519" t="s">
        <v>36</v>
      </c>
      <c r="J564" s="650">
        <v>203.6</v>
      </c>
    </row>
    <row r="565" spans="1:10">
      <c r="A565" s="519" t="s">
        <v>790</v>
      </c>
      <c r="B565" s="519" t="str">
        <f t="shared" si="8"/>
        <v>PERFURACAO ROTATIVA COM COROA DE WIDIA,EM ALTERACAO DE ROCHA,DIAMETRO 6",VERTICAL,INCLUSIVE DESLOCAMENTO DENTRO DO CANTEIRO E INSTALACAO DA SONDA EM CADA FURO</v>
      </c>
      <c r="C565" s="519" t="s">
        <v>31586</v>
      </c>
      <c r="D565" s="519" t="s">
        <v>31594</v>
      </c>
      <c r="E565" s="519" t="s">
        <v>31588</v>
      </c>
      <c r="I565" s="519" t="s">
        <v>36</v>
      </c>
      <c r="J565" s="650">
        <v>247.44</v>
      </c>
    </row>
    <row r="566" spans="1:10">
      <c r="A566" s="519" t="s">
        <v>791</v>
      </c>
      <c r="B566" s="519" t="str">
        <f t="shared" si="8"/>
        <v>PERFURACAO ROTATIVA COM COROA DE WIDIA,EM ALTERACAO DE ROCHA,DIAMETRO 6",VERTICAL,INCLUSIVE DESLOCAMENTO DENTRO DO CANTEIRO E INSTALACAO DA SONDA EM CADA FURO</v>
      </c>
      <c r="C566" s="519" t="s">
        <v>31586</v>
      </c>
      <c r="D566" s="519" t="s">
        <v>31594</v>
      </c>
      <c r="E566" s="519" t="s">
        <v>31588</v>
      </c>
      <c r="I566" s="519" t="s">
        <v>36</v>
      </c>
      <c r="J566" s="650">
        <v>225.31</v>
      </c>
    </row>
    <row r="567" spans="1:10">
      <c r="A567" s="519" t="s">
        <v>792</v>
      </c>
      <c r="B567" s="519" t="str">
        <f t="shared" si="8"/>
        <v>PERFURACAO ROTATIVA COM COROA DE WIDIA,EM ALTERACAO DE ROCHA,DIAMETRO 8",VERTICAL,INCLUSIVE DESLOCAMENTO DENTRO DO CANTEIRO E INSTALACAO DA SONDA EM CADA FURO</v>
      </c>
      <c r="C567" s="519" t="s">
        <v>31586</v>
      </c>
      <c r="D567" s="519" t="s">
        <v>31595</v>
      </c>
      <c r="E567" s="519" t="s">
        <v>31588</v>
      </c>
      <c r="I567" s="519" t="s">
        <v>36</v>
      </c>
      <c r="J567" s="650">
        <v>302.44</v>
      </c>
    </row>
    <row r="568" spans="1:10">
      <c r="A568" s="519" t="s">
        <v>793</v>
      </c>
      <c r="B568" s="519" t="str">
        <f t="shared" si="8"/>
        <v>PERFURACAO ROTATIVA COM COROA DE WIDIA,EM ALTERACAO DE ROCHA,DIAMETRO 8",VERTICAL,INCLUSIVE DESLOCAMENTO DENTRO DO CANTEIRO E INSTALACAO DA SONDA EM CADA FURO</v>
      </c>
      <c r="C568" s="519" t="s">
        <v>31586</v>
      </c>
      <c r="D568" s="519" t="s">
        <v>31595</v>
      </c>
      <c r="E568" s="519" t="s">
        <v>31588</v>
      </c>
      <c r="I568" s="519" t="s">
        <v>36</v>
      </c>
      <c r="J568" s="650">
        <v>275.39</v>
      </c>
    </row>
    <row r="569" spans="1:10">
      <c r="A569" s="519" t="s">
        <v>794</v>
      </c>
      <c r="B569" s="519" t="str">
        <f t="shared" si="8"/>
        <v>PERFURACAO ROTATIVA COM COROA DE WIDIA,EM ALTERACAO DE ROCHA,DIAMETRO 10",VERTICAL,INCLUSIVE DESLOCAMENTO DENTRO DO CANTEIRO E INSTALACAO DA SONDA EM CADA FURO</v>
      </c>
      <c r="C569" s="519" t="s">
        <v>31586</v>
      </c>
      <c r="D569" s="519" t="s">
        <v>31596</v>
      </c>
      <c r="E569" s="519" t="s">
        <v>31597</v>
      </c>
      <c r="I569" s="519" t="s">
        <v>36</v>
      </c>
      <c r="J569" s="650">
        <v>348.25</v>
      </c>
    </row>
    <row r="570" spans="1:10">
      <c r="A570" s="519" t="s">
        <v>795</v>
      </c>
      <c r="B570" s="519" t="str">
        <f t="shared" si="8"/>
        <v>PERFURACAO ROTATIVA COM COROA DE WIDIA,EM ALTERACAO DE ROCHA,DIAMETRO 10",VERTICAL,INCLUSIVE DESLOCAMENTO DENTRO DO CANTEIRO E INSTALACAO DA SONDA EM CADA FURO</v>
      </c>
      <c r="C570" s="519" t="s">
        <v>31586</v>
      </c>
      <c r="D570" s="519" t="s">
        <v>31596</v>
      </c>
      <c r="E570" s="519" t="s">
        <v>31597</v>
      </c>
      <c r="I570" s="519" t="s">
        <v>36</v>
      </c>
      <c r="J570" s="650">
        <v>317.11</v>
      </c>
    </row>
    <row r="571" spans="1:10">
      <c r="A571" s="519" t="s">
        <v>796</v>
      </c>
      <c r="B571" s="519" t="str">
        <f t="shared" si="8"/>
        <v>PERFURACAO ROTATIVA COM COROA DE WIDIA,EM ALTERACAO DE ROCHA,DIAMETRO 12",VERTICAL,INCLUSIVE DESLOCAMENTO DENTRO DO CANTEIRO E INSTALACAO DA SONDA EM CADA FURO</v>
      </c>
      <c r="C571" s="519" t="s">
        <v>31586</v>
      </c>
      <c r="D571" s="519" t="s">
        <v>31598</v>
      </c>
      <c r="E571" s="519" t="s">
        <v>31597</v>
      </c>
      <c r="I571" s="519" t="s">
        <v>36</v>
      </c>
      <c r="J571" s="650">
        <v>417.92</v>
      </c>
    </row>
    <row r="572" spans="1:10">
      <c r="A572" s="519" t="s">
        <v>797</v>
      </c>
      <c r="B572" s="519" t="str">
        <f t="shared" si="8"/>
        <v>PERFURACAO ROTATIVA COM COROA DE WIDIA,EM ALTERACAO DE ROCHA,DIAMETRO 12",VERTICAL,INCLUSIVE DESLOCAMENTO DENTRO DO CANTEIRO E INSTALACAO DA SONDA EM CADA FURO</v>
      </c>
      <c r="C572" s="519" t="s">
        <v>31586</v>
      </c>
      <c r="D572" s="519" t="s">
        <v>31598</v>
      </c>
      <c r="E572" s="519" t="s">
        <v>31597</v>
      </c>
      <c r="I572" s="519" t="s">
        <v>36</v>
      </c>
      <c r="J572" s="650">
        <v>380.54</v>
      </c>
    </row>
    <row r="573" spans="1:10">
      <c r="A573" s="519" t="s">
        <v>798</v>
      </c>
      <c r="B573" s="519" t="str">
        <f t="shared" si="8"/>
        <v>PERFURACAO ROTATIVA COM COROA DE WIDIA,EM ALTERACAO DE ROCHA,DIAMETRO 14",VERTICAL,INCLUSIVE DESLOCAMENTO DENTRO DO CANTEIRO E INSTALACAO DA SONDA EM CADA FURO</v>
      </c>
      <c r="C573" s="519" t="s">
        <v>31586</v>
      </c>
      <c r="D573" s="519" t="s">
        <v>31599</v>
      </c>
      <c r="E573" s="519" t="s">
        <v>31597</v>
      </c>
      <c r="I573" s="519" t="s">
        <v>36</v>
      </c>
      <c r="J573" s="650">
        <v>487.55</v>
      </c>
    </row>
    <row r="574" spans="1:10">
      <c r="A574" s="519" t="s">
        <v>799</v>
      </c>
      <c r="B574" s="519" t="str">
        <f t="shared" si="8"/>
        <v>PERFURACAO ROTATIVA COM COROA DE WIDIA,EM ALTERACAO DE ROCHA,DIAMETRO 14",VERTICAL,INCLUSIVE DESLOCAMENTO DENTRO DO CANTEIRO E INSTALACAO DA SONDA EM CADA FURO</v>
      </c>
      <c r="C574" s="519" t="s">
        <v>31586</v>
      </c>
      <c r="D574" s="519" t="s">
        <v>31599</v>
      </c>
      <c r="E574" s="519" t="s">
        <v>31597</v>
      </c>
      <c r="I574" s="519" t="s">
        <v>36</v>
      </c>
      <c r="J574" s="650">
        <v>443.94</v>
      </c>
    </row>
    <row r="575" spans="1:10">
      <c r="A575" s="519" t="s">
        <v>800</v>
      </c>
      <c r="B575" s="519" t="str">
        <f t="shared" si="8"/>
        <v>PERFURACAO ROTATIVA COM COROA DE WIDIA,EM ALTERACAO DE ROCHA,DIAMETRO 16",VERTICAL,INCLUSIVE DESLOCAMENTO DENTRO DO CANTEIRO E INSTALACAO DA SONDA EM CADA FURO</v>
      </c>
      <c r="C575" s="519" t="s">
        <v>31586</v>
      </c>
      <c r="D575" s="519" t="s">
        <v>31600</v>
      </c>
      <c r="E575" s="519" t="s">
        <v>31597</v>
      </c>
      <c r="I575" s="519" t="s">
        <v>36</v>
      </c>
      <c r="J575" s="650">
        <v>557.21</v>
      </c>
    </row>
    <row r="576" spans="1:10">
      <c r="A576" s="519" t="s">
        <v>801</v>
      </c>
      <c r="B576" s="519" t="str">
        <f t="shared" si="8"/>
        <v>PERFURACAO ROTATIVA COM COROA DE WIDIA,EM ALTERACAO DE ROCHA,DIAMETRO 16",VERTICAL,INCLUSIVE DESLOCAMENTO DENTRO DO CANTEIRO E INSTALACAO DA SONDA EM CADA FURO</v>
      </c>
      <c r="C576" s="519" t="s">
        <v>31586</v>
      </c>
      <c r="D576" s="519" t="s">
        <v>31600</v>
      </c>
      <c r="E576" s="519" t="s">
        <v>31597</v>
      </c>
      <c r="I576" s="519" t="s">
        <v>36</v>
      </c>
      <c r="J576" s="650">
        <v>507.38</v>
      </c>
    </row>
    <row r="577" spans="1:10">
      <c r="A577" s="519" t="s">
        <v>802</v>
      </c>
      <c r="B577" s="519" t="str">
        <f t="shared" si="8"/>
        <v>PERFURACAO ROTATIVA COM COROA DE WIDIA,EM ROCHA SA,DIAMETROAX,VERTICAL,INCLUSIVE DESLOCAMENTO DENTRO DO CANTEIRO E INSTALACAO DA SONDA EM CADA FURO</v>
      </c>
      <c r="C577" s="519" t="s">
        <v>31601</v>
      </c>
      <c r="D577" s="519" t="s">
        <v>31602</v>
      </c>
      <c r="E577" s="519" t="s">
        <v>31603</v>
      </c>
      <c r="I577" s="519" t="s">
        <v>36</v>
      </c>
      <c r="J577" s="650">
        <v>205.35</v>
      </c>
    </row>
    <row r="578" spans="1:10">
      <c r="A578" s="519" t="s">
        <v>803</v>
      </c>
      <c r="B578" s="519" t="str">
        <f t="shared" si="8"/>
        <v>PERFURACAO ROTATIVA COM COROA DE WIDIA,EM ROCHA SA,DIAMETROAX,VERTICAL,INCLUSIVE DESLOCAMENTO DENTRO DO CANTEIRO E INSTALACAO DA SONDA EM CADA FURO</v>
      </c>
      <c r="C578" s="519" t="s">
        <v>31601</v>
      </c>
      <c r="D578" s="519" t="s">
        <v>31602</v>
      </c>
      <c r="E578" s="519" t="s">
        <v>31603</v>
      </c>
      <c r="I578" s="519" t="s">
        <v>36</v>
      </c>
      <c r="J578" s="650">
        <v>188.76</v>
      </c>
    </row>
    <row r="579" spans="1:10">
      <c r="A579" s="519" t="s">
        <v>804</v>
      </c>
      <c r="B579" s="519" t="str">
        <f t="shared" si="8"/>
        <v>PERFURACAO ROTATIVA COM COROA DE WIDIA,EM ROCHA SA,DIAMETROBX,VERTICAL,INCLUSIVE DESLOCAMENTO DENTRO DO CANTEIRO E INSTALACAO DA SONDA EM CADA FURO</v>
      </c>
      <c r="C579" s="519" t="s">
        <v>31601</v>
      </c>
      <c r="D579" s="519" t="s">
        <v>31604</v>
      </c>
      <c r="E579" s="519" t="s">
        <v>31603</v>
      </c>
      <c r="I579" s="519" t="s">
        <v>36</v>
      </c>
      <c r="J579" s="650">
        <v>228.29</v>
      </c>
    </row>
    <row r="580" spans="1:10">
      <c r="A580" s="519" t="s">
        <v>805</v>
      </c>
      <c r="B580" s="519" t="str">
        <f t="shared" si="8"/>
        <v>PERFURACAO ROTATIVA COM COROA DE WIDIA,EM ROCHA SA,DIAMETROBX,VERTICAL,INCLUSIVE DESLOCAMENTO DENTRO DO CANTEIRO E INSTALACAO DA SONDA EM CADA FURO</v>
      </c>
      <c r="C580" s="519" t="s">
        <v>31601</v>
      </c>
      <c r="D580" s="519" t="s">
        <v>31604</v>
      </c>
      <c r="E580" s="519" t="s">
        <v>31603</v>
      </c>
      <c r="I580" s="519" t="s">
        <v>36</v>
      </c>
      <c r="J580" s="650">
        <v>209.7</v>
      </c>
    </row>
    <row r="581" spans="1:10">
      <c r="A581" s="519" t="s">
        <v>806</v>
      </c>
      <c r="B581" s="519" t="str">
        <f t="shared" si="8"/>
        <v>PERFURACAO ROTATIVA COM COROA DE WIDIA,EM ROCHA SA,DIAMETRONX,VERTICAL,INCLUSIVE DESLOCAMENTO DENTRO DO CANTEIRO E INSTALACAO DA SONDA EM CADA FURO</v>
      </c>
      <c r="C581" s="519" t="s">
        <v>31601</v>
      </c>
      <c r="D581" s="519" t="s">
        <v>31605</v>
      </c>
      <c r="E581" s="519" t="s">
        <v>31603</v>
      </c>
      <c r="I581" s="519" t="s">
        <v>36</v>
      </c>
      <c r="J581" s="650">
        <v>245.43</v>
      </c>
    </row>
    <row r="582" spans="1:10">
      <c r="A582" s="519" t="s">
        <v>807</v>
      </c>
      <c r="B582" s="519" t="str">
        <f t="shared" si="8"/>
        <v>PERFURACAO ROTATIVA COM COROA DE WIDIA,EM ROCHA SA,DIAMETRONX,VERTICAL,INCLUSIVE DESLOCAMENTO DENTRO DO CANTEIRO E INSTALACAO DA SONDA EM CADA FURO</v>
      </c>
      <c r="C582" s="519" t="s">
        <v>31601</v>
      </c>
      <c r="D582" s="519" t="s">
        <v>31605</v>
      </c>
      <c r="E582" s="519" t="s">
        <v>31603</v>
      </c>
      <c r="I582" s="519" t="s">
        <v>36</v>
      </c>
      <c r="J582" s="650">
        <v>225.45</v>
      </c>
    </row>
    <row r="583" spans="1:10">
      <c r="A583" s="519" t="s">
        <v>808</v>
      </c>
      <c r="B583" s="519" t="str">
        <f t="shared" si="8"/>
        <v>PERFURACAO ROTATIVA COM COROA DE WIDIA,EM ROCHA SA,DIAMETROH,VERTICAL,INCLUSIVE DESLOCAMENTO DENTRO DO CANTEIRO E INSTALACAO DA SONDA EM CADA FURO</v>
      </c>
      <c r="C583" s="519" t="s">
        <v>31601</v>
      </c>
      <c r="D583" s="519" t="s">
        <v>31606</v>
      </c>
      <c r="E583" s="519" t="s">
        <v>31607</v>
      </c>
      <c r="I583" s="519" t="s">
        <v>36</v>
      </c>
      <c r="J583" s="650">
        <v>342.46</v>
      </c>
    </row>
    <row r="584" spans="1:10">
      <c r="A584" s="519" t="s">
        <v>809</v>
      </c>
      <c r="B584" s="519" t="str">
        <f t="shared" ref="B584:B647" si="9">C584&amp;D584&amp;E584&amp;F584&amp;G584&amp;H584</f>
        <v>PERFURACAO ROTATIVA COM COROA DE WIDIA,EM ROCHA SA,DIAMETROH,VERTICAL,INCLUSIVE DESLOCAMENTO DENTRO DO CANTEIRO E INSTALACAO DA SONDA EM CADA FURO</v>
      </c>
      <c r="C584" s="519" t="s">
        <v>31601</v>
      </c>
      <c r="D584" s="519" t="s">
        <v>31606</v>
      </c>
      <c r="E584" s="519" t="s">
        <v>31607</v>
      </c>
      <c r="I584" s="519" t="s">
        <v>36</v>
      </c>
      <c r="J584" s="650">
        <v>314.58</v>
      </c>
    </row>
    <row r="585" spans="1:10">
      <c r="A585" s="519" t="s">
        <v>810</v>
      </c>
      <c r="B585" s="519" t="str">
        <f t="shared" si="9"/>
        <v>PERFURACAO ROTATIVA COM COROA DE WIDIA,EM ROCHA SA,DIAMETRO5",VERTICAL,INCLUSIVE DESLOCAMENTO DENTRO DO CANTEIRO E INSTALACAO DA SONDA EM CADA FURO</v>
      </c>
      <c r="C585" s="519" t="s">
        <v>31601</v>
      </c>
      <c r="D585" s="519" t="s">
        <v>31608</v>
      </c>
      <c r="E585" s="519" t="s">
        <v>31603</v>
      </c>
      <c r="I585" s="519" t="s">
        <v>36</v>
      </c>
      <c r="J585" s="650">
        <v>414.59</v>
      </c>
    </row>
    <row r="586" spans="1:10">
      <c r="A586" s="519" t="s">
        <v>811</v>
      </c>
      <c r="B586" s="519" t="str">
        <f t="shared" si="9"/>
        <v>PERFURACAO ROTATIVA COM COROA DE WIDIA,EM ROCHA SA,DIAMETRO5",VERTICAL,INCLUSIVE DESLOCAMENTO DENTRO DO CANTEIRO E INSTALACAO DA SONDA EM CADA FURO</v>
      </c>
      <c r="C586" s="519" t="s">
        <v>31601</v>
      </c>
      <c r="D586" s="519" t="s">
        <v>31608</v>
      </c>
      <c r="E586" s="519" t="s">
        <v>31603</v>
      </c>
      <c r="I586" s="519" t="s">
        <v>36</v>
      </c>
      <c r="J586" s="650">
        <v>380.84</v>
      </c>
    </row>
    <row r="587" spans="1:10">
      <c r="A587" s="519" t="s">
        <v>812</v>
      </c>
      <c r="B587" s="519" t="str">
        <f t="shared" si="9"/>
        <v>PERFURACAO ROTATIVA COM COROA DE WIDIA,EM ROCHA SA,DIAMETRO6",VERTICAL,INCLUSIVE DESLOCAMENTO DENTRO DO CANTEIRO E INSTALACAO DA SONDA EM CADA FURO</v>
      </c>
      <c r="C587" s="519" t="s">
        <v>31601</v>
      </c>
      <c r="D587" s="519" t="s">
        <v>31609</v>
      </c>
      <c r="E587" s="519" t="s">
        <v>31603</v>
      </c>
      <c r="I587" s="519" t="s">
        <v>36</v>
      </c>
      <c r="J587" s="650">
        <v>497.51</v>
      </c>
    </row>
    <row r="588" spans="1:10">
      <c r="A588" s="519" t="s">
        <v>813</v>
      </c>
      <c r="B588" s="519" t="str">
        <f t="shared" si="9"/>
        <v>PERFURACAO ROTATIVA COM COROA DE WIDIA,EM ROCHA SA,DIAMETRO6",VERTICAL,INCLUSIVE DESLOCAMENTO DENTRO DO CANTEIRO E INSTALACAO DA SONDA EM CADA FURO</v>
      </c>
      <c r="C588" s="519" t="s">
        <v>31601</v>
      </c>
      <c r="D588" s="519" t="s">
        <v>31609</v>
      </c>
      <c r="E588" s="519" t="s">
        <v>31603</v>
      </c>
      <c r="I588" s="519" t="s">
        <v>36</v>
      </c>
      <c r="J588" s="650">
        <v>457.01</v>
      </c>
    </row>
    <row r="589" spans="1:10">
      <c r="A589" s="519" t="s">
        <v>814</v>
      </c>
      <c r="B589" s="519" t="str">
        <f t="shared" si="9"/>
        <v>PERFURACAO ROTATIVA COM COROA DE WIDIA,EM ROCHA SA,DIAMETRO8",VERTICAL,INCLUSIVE DESLOCAMENTO DENTRO DO CANTEIRO E INSTALACAO DA SONDA EM CADA FURO</v>
      </c>
      <c r="C589" s="519" t="s">
        <v>31601</v>
      </c>
      <c r="D589" s="519" t="s">
        <v>31610</v>
      </c>
      <c r="E589" s="519" t="s">
        <v>31603</v>
      </c>
      <c r="I589" s="519" t="s">
        <v>36</v>
      </c>
      <c r="J589" s="650">
        <v>663.36</v>
      </c>
    </row>
    <row r="590" spans="1:10">
      <c r="A590" s="519" t="s">
        <v>815</v>
      </c>
      <c r="B590" s="519" t="str">
        <f t="shared" si="9"/>
        <v>PERFURACAO ROTATIVA COM COROA DE WIDIA,EM ROCHA SA,DIAMETRO8",VERTICAL,INCLUSIVE DESLOCAMENTO DENTRO DO CANTEIRO E INSTALACAO DA SONDA EM CADA FURO</v>
      </c>
      <c r="C590" s="519" t="s">
        <v>31601</v>
      </c>
      <c r="D590" s="519" t="s">
        <v>31610</v>
      </c>
      <c r="E590" s="519" t="s">
        <v>31603</v>
      </c>
      <c r="I590" s="519" t="s">
        <v>36</v>
      </c>
      <c r="J590" s="650">
        <v>609.35</v>
      </c>
    </row>
    <row r="591" spans="1:10">
      <c r="A591" s="519" t="s">
        <v>816</v>
      </c>
      <c r="B591" s="519" t="str">
        <f t="shared" si="9"/>
        <v>PERFURACAO ROTATIVA COM COROA DE WIDIA,EM ROCHA SA,DIAMETRO10",VERTICAL,INCLUSIVE DESLOCAMENTO DENTRO DO CANTEIRO E INSTALACAO DA SONDA EM CADA FURO</v>
      </c>
      <c r="C591" s="519" t="s">
        <v>31601</v>
      </c>
      <c r="D591" s="519" t="s">
        <v>31611</v>
      </c>
      <c r="E591" s="519" t="s">
        <v>31612</v>
      </c>
      <c r="I591" s="519" t="s">
        <v>36</v>
      </c>
      <c r="J591" s="650">
        <v>829.22</v>
      </c>
    </row>
    <row r="592" spans="1:10">
      <c r="A592" s="519" t="s">
        <v>817</v>
      </c>
      <c r="B592" s="519" t="str">
        <f t="shared" si="9"/>
        <v>PERFURACAO ROTATIVA COM COROA DE WIDIA,EM ROCHA SA,DIAMETRO10",VERTICAL,INCLUSIVE DESLOCAMENTO DENTRO DO CANTEIRO E INSTALACAO DA SONDA EM CADA FURO</v>
      </c>
      <c r="C592" s="519" t="s">
        <v>31601</v>
      </c>
      <c r="D592" s="519" t="s">
        <v>31611</v>
      </c>
      <c r="E592" s="519" t="s">
        <v>31612</v>
      </c>
      <c r="I592" s="519" t="s">
        <v>36</v>
      </c>
      <c r="J592" s="650">
        <v>761.7</v>
      </c>
    </row>
    <row r="593" spans="1:10">
      <c r="A593" s="519" t="s">
        <v>818</v>
      </c>
      <c r="B593" s="519" t="str">
        <f t="shared" si="9"/>
        <v>PERFURACAO ROTATIVA COM COROA DE WIDIA,EM ROCHA SA,DIAMETRO12",VERTICAL,INCLUSIVE DESLOCAMENTO DENTRO DO CANTEIRO E INSTALACAO DA SONDA EM CADA FURO</v>
      </c>
      <c r="C593" s="519" t="s">
        <v>31601</v>
      </c>
      <c r="D593" s="519" t="s">
        <v>31613</v>
      </c>
      <c r="E593" s="519" t="s">
        <v>31612</v>
      </c>
      <c r="I593" s="519" t="s">
        <v>36</v>
      </c>
      <c r="J593" s="650">
        <v>995.07</v>
      </c>
    </row>
    <row r="594" spans="1:10">
      <c r="A594" s="519" t="s">
        <v>819</v>
      </c>
      <c r="B594" s="519" t="str">
        <f t="shared" si="9"/>
        <v>PERFURACAO ROTATIVA COM COROA DE WIDIA,EM ROCHA SA,DIAMETRO12",VERTICAL,INCLUSIVE DESLOCAMENTO DENTRO DO CANTEIRO E INSTALACAO DA SONDA EM CADA FURO</v>
      </c>
      <c r="C594" s="519" t="s">
        <v>31601</v>
      </c>
      <c r="D594" s="519" t="s">
        <v>31613</v>
      </c>
      <c r="E594" s="519" t="s">
        <v>31612</v>
      </c>
      <c r="I594" s="519" t="s">
        <v>36</v>
      </c>
      <c r="J594" s="650">
        <v>914.05</v>
      </c>
    </row>
    <row r="595" spans="1:10">
      <c r="A595" s="519" t="s">
        <v>820</v>
      </c>
      <c r="B595" s="519" t="str">
        <f t="shared" si="9"/>
        <v>PERFURACAO ROTATIVA COM COROA DE WIDIA,EM ROCHA SA,DIAMETRO14",VERTICAL,INCLUSIVE DESLOCAMENTO DENTRO DO CANTEIRO E INSTALACAO DA SONDA EM CADA FURO</v>
      </c>
      <c r="C595" s="519" t="s">
        <v>31601</v>
      </c>
      <c r="D595" s="519" t="s">
        <v>31614</v>
      </c>
      <c r="E595" s="519" t="s">
        <v>31612</v>
      </c>
      <c r="I595" s="519" t="s">
        <v>36</v>
      </c>
      <c r="J595" s="650">
        <v>1160.92</v>
      </c>
    </row>
    <row r="596" spans="1:10">
      <c r="A596" s="519" t="s">
        <v>821</v>
      </c>
      <c r="B596" s="519" t="str">
        <f t="shared" si="9"/>
        <v>PERFURACAO ROTATIVA COM COROA DE WIDIA,EM ROCHA SA,DIAMETRO14",VERTICAL,INCLUSIVE DESLOCAMENTO DENTRO DO CANTEIRO E INSTALACAO DA SONDA EM CADA FURO</v>
      </c>
      <c r="C596" s="519" t="s">
        <v>31601</v>
      </c>
      <c r="D596" s="519" t="s">
        <v>31614</v>
      </c>
      <c r="E596" s="519" t="s">
        <v>31612</v>
      </c>
      <c r="I596" s="519" t="s">
        <v>36</v>
      </c>
      <c r="J596" s="650">
        <v>1066.4000000000001</v>
      </c>
    </row>
    <row r="597" spans="1:10">
      <c r="A597" s="519" t="s">
        <v>822</v>
      </c>
      <c r="B597" s="519" t="str">
        <f t="shared" si="9"/>
        <v>PERFURACAO ROTATIVA COM COROA DE WIDIA,EM ROCHA SA,DIAMETRO16",VERTICAL,INCLUSIVE DESLOCAMENTO DENTRO DO CANTEIRO E INSTALACAO DA SONDA EM CADA FURO</v>
      </c>
      <c r="C597" s="519" t="s">
        <v>31601</v>
      </c>
      <c r="D597" s="519" t="s">
        <v>31615</v>
      </c>
      <c r="E597" s="519" t="s">
        <v>31612</v>
      </c>
      <c r="I597" s="519" t="s">
        <v>36</v>
      </c>
      <c r="J597" s="650">
        <v>1326.77</v>
      </c>
    </row>
    <row r="598" spans="1:10">
      <c r="A598" s="519" t="s">
        <v>823</v>
      </c>
      <c r="B598" s="519" t="str">
        <f t="shared" si="9"/>
        <v>PERFURACAO ROTATIVA COM COROA DE WIDIA,EM ROCHA SA,DIAMETRO16",VERTICAL,INCLUSIVE DESLOCAMENTO DENTRO DO CANTEIRO E INSTALACAO DA SONDA EM CADA FURO</v>
      </c>
      <c r="C598" s="519" t="s">
        <v>31601</v>
      </c>
      <c r="D598" s="519" t="s">
        <v>31615</v>
      </c>
      <c r="E598" s="519" t="s">
        <v>31612</v>
      </c>
      <c r="I598" s="519" t="s">
        <v>36</v>
      </c>
      <c r="J598" s="650">
        <v>1218.75</v>
      </c>
    </row>
    <row r="599" spans="1:10">
      <c r="A599" s="519" t="s">
        <v>824</v>
      </c>
      <c r="B599" s="519" t="str">
        <f t="shared" si="9"/>
        <v>SONDAGEM A PERCUSSAO,EM TERRENO COMUM,COM ENSAIO DE PENETRACAO,DIAMETRO 3",INCLUSIVE DESLOCAMENTO DENTRO DO CANTEIRO E INSTALACAO DA SONDA EM CADA FURO</v>
      </c>
      <c r="C599" s="519" t="s">
        <v>31616</v>
      </c>
      <c r="D599" s="519" t="s">
        <v>31617</v>
      </c>
      <c r="E599" s="519" t="s">
        <v>31618</v>
      </c>
      <c r="I599" s="519" t="s">
        <v>36</v>
      </c>
      <c r="J599" s="650">
        <v>116.45</v>
      </c>
    </row>
    <row r="600" spans="1:10">
      <c r="A600" s="519" t="s">
        <v>825</v>
      </c>
      <c r="B600" s="519" t="str">
        <f t="shared" si="9"/>
        <v>SONDAGEM A PERCUSSAO,EM TERRENO COMUM,COM ENSAIO DE PENETRACAO,DIAMETRO 3",INCLUSIVE DESLOCAMENTO DENTRO DO CANTEIRO E INSTALACAO DA SONDA EM CADA FURO</v>
      </c>
      <c r="C600" s="519" t="s">
        <v>31616</v>
      </c>
      <c r="D600" s="519" t="s">
        <v>31617</v>
      </c>
      <c r="E600" s="519" t="s">
        <v>31618</v>
      </c>
      <c r="I600" s="519" t="s">
        <v>36</v>
      </c>
      <c r="J600" s="650">
        <v>101.23</v>
      </c>
    </row>
    <row r="601" spans="1:10">
      <c r="A601" s="519" t="s">
        <v>826</v>
      </c>
      <c r="B601" s="519" t="str">
        <f t="shared" si="9"/>
        <v>SONDAGEM A PERCUSSAO,EM TERRENO COMUM,COM ENSAIO DE PENETRACAO,DIAMETRO 4.1/2",INCLUSIVE DESLOCAMENTO DENTRO DO CANTEIRO E INSTALACAO DA SONDA EM CADA FURO</v>
      </c>
      <c r="C601" s="519" t="s">
        <v>31616</v>
      </c>
      <c r="D601" s="519" t="s">
        <v>31619</v>
      </c>
      <c r="E601" s="519" t="s">
        <v>31620</v>
      </c>
      <c r="I601" s="519" t="s">
        <v>36</v>
      </c>
      <c r="J601" s="650">
        <v>134.80000000000001</v>
      </c>
    </row>
    <row r="602" spans="1:10">
      <c r="A602" s="519" t="s">
        <v>827</v>
      </c>
      <c r="B602" s="519" t="str">
        <f t="shared" si="9"/>
        <v>SONDAGEM A PERCUSSAO,EM TERRENO COMUM,COM ENSAIO DE PENETRACAO,DIAMETRO 4.1/2",INCLUSIVE DESLOCAMENTO DENTRO DO CANTEIRO E INSTALACAO DA SONDA EM CADA FURO</v>
      </c>
      <c r="C602" s="519" t="s">
        <v>31616</v>
      </c>
      <c r="D602" s="519" t="s">
        <v>31619</v>
      </c>
      <c r="E602" s="519" t="s">
        <v>31620</v>
      </c>
      <c r="I602" s="519" t="s">
        <v>36</v>
      </c>
      <c r="J602" s="650">
        <v>117.18</v>
      </c>
    </row>
    <row r="603" spans="1:10">
      <c r="A603" s="519" t="s">
        <v>828</v>
      </c>
      <c r="B603" s="519" t="str">
        <f t="shared" si="9"/>
        <v>SONDAGEM A PERCUSSAO,EM TERRENO COMUM,COM ENSAIO DE PENETRACAO,DIAMETRO 6",INCLUSIVE DESLOCAMENTO DENTRO DO CANTEIRO E INSTALACAO DA SONDA EM CADA FURO</v>
      </c>
      <c r="C603" s="519" t="s">
        <v>31616</v>
      </c>
      <c r="D603" s="519" t="s">
        <v>31621</v>
      </c>
      <c r="E603" s="519" t="s">
        <v>31618</v>
      </c>
      <c r="I603" s="519" t="s">
        <v>36</v>
      </c>
      <c r="J603" s="650">
        <v>183.1</v>
      </c>
    </row>
    <row r="604" spans="1:10">
      <c r="A604" s="519" t="s">
        <v>829</v>
      </c>
      <c r="B604" s="519" t="str">
        <f t="shared" si="9"/>
        <v>SONDAGEM A PERCUSSAO,EM TERRENO COMUM,COM ENSAIO DE PENETRACAO,DIAMETRO 6",INCLUSIVE DESLOCAMENTO DENTRO DO CANTEIRO E INSTALACAO DA SONDA EM CADA FURO</v>
      </c>
      <c r="C604" s="519" t="s">
        <v>31616</v>
      </c>
      <c r="D604" s="519" t="s">
        <v>31621</v>
      </c>
      <c r="E604" s="519" t="s">
        <v>31618</v>
      </c>
      <c r="I604" s="519" t="s">
        <v>36</v>
      </c>
      <c r="J604" s="650">
        <v>159.18</v>
      </c>
    </row>
    <row r="605" spans="1:10">
      <c r="A605" s="519" t="s">
        <v>830</v>
      </c>
      <c r="B605" s="519" t="str">
        <f t="shared" si="9"/>
        <v>SONDAGEM A PERCUSSAO,EM TERRENO COMUM,COM ENSAIO DE PENETRACAO,DIAMETRO 8",INCLUSIVE DESLOCAMENTO DENTRO DO CANTEIRO E INSTALACAO DA SONDA EM CADA FURO</v>
      </c>
      <c r="C605" s="519" t="s">
        <v>31616</v>
      </c>
      <c r="D605" s="519" t="s">
        <v>31622</v>
      </c>
      <c r="E605" s="519" t="s">
        <v>31618</v>
      </c>
      <c r="I605" s="519" t="s">
        <v>36</v>
      </c>
      <c r="J605" s="650">
        <v>244.09</v>
      </c>
    </row>
    <row r="606" spans="1:10">
      <c r="A606" s="519" t="s">
        <v>831</v>
      </c>
      <c r="B606" s="519" t="str">
        <f t="shared" si="9"/>
        <v>SONDAGEM A PERCUSSAO,EM TERRENO COMUM,COM ENSAIO DE PENETRACAO,DIAMETRO 8",INCLUSIVE DESLOCAMENTO DENTRO DO CANTEIRO E INSTALACAO DA SONDA EM CADA FURO</v>
      </c>
      <c r="C606" s="519" t="s">
        <v>31616</v>
      </c>
      <c r="D606" s="519" t="s">
        <v>31622</v>
      </c>
      <c r="E606" s="519" t="s">
        <v>31618</v>
      </c>
      <c r="I606" s="519" t="s">
        <v>36</v>
      </c>
      <c r="J606" s="650">
        <v>212.19</v>
      </c>
    </row>
    <row r="607" spans="1:10">
      <c r="A607" s="519" t="s">
        <v>832</v>
      </c>
      <c r="B607" s="519" t="str">
        <f t="shared" si="9"/>
        <v>SONDAGEM A PERCUSSAO,EM TERRENO COMUM,COM ENSAIO DE PENETRACAO,DIAMETRO 10",INCLUSIVE DESLOCAMENTO DENTRO DO CANTEIRO EINSTALACAO DA SONDA EM CADA FURO</v>
      </c>
      <c r="C607" s="519" t="s">
        <v>31616</v>
      </c>
      <c r="D607" s="519" t="s">
        <v>31623</v>
      </c>
      <c r="E607" s="519" t="s">
        <v>31624</v>
      </c>
      <c r="I607" s="519" t="s">
        <v>36</v>
      </c>
      <c r="J607" s="650">
        <v>294.88</v>
      </c>
    </row>
    <row r="608" spans="1:10">
      <c r="A608" s="519" t="s">
        <v>833</v>
      </c>
      <c r="B608" s="519" t="str">
        <f t="shared" si="9"/>
        <v>SONDAGEM A PERCUSSAO,EM TERRENO COMUM,COM ENSAIO DE PENETRACAO,DIAMETRO 10",INCLUSIVE DESLOCAMENTO DENTRO DO CANTEIRO EINSTALACAO DA SONDA EM CADA FURO</v>
      </c>
      <c r="C608" s="519" t="s">
        <v>31616</v>
      </c>
      <c r="D608" s="519" t="s">
        <v>31623</v>
      </c>
      <c r="E608" s="519" t="s">
        <v>31624</v>
      </c>
      <c r="I608" s="519" t="s">
        <v>36</v>
      </c>
      <c r="J608" s="650">
        <v>256.35000000000002</v>
      </c>
    </row>
    <row r="609" spans="1:10">
      <c r="A609" s="519" t="s">
        <v>834</v>
      </c>
      <c r="B609" s="519" t="str">
        <f t="shared" si="9"/>
        <v>SONDAGEM A PERCUSSAO,SOB LAMINA D'AGUA DE RIOS E LAGOAS,COMENSAIO DE PENETRACAO,DIAMETRO 3",INCLUSIVE DESLOCAMENTO DENTRO DO CANTEIRO E INSTALACAO DA SONDA EM CADA FURO (VIDE ITENS DE MOBILIZACAO E DESMOBILIZACAO NA FAMILIA 01.008)</v>
      </c>
      <c r="C609" s="519" t="s">
        <v>31625</v>
      </c>
      <c r="D609" s="519" t="s">
        <v>31626</v>
      </c>
      <c r="E609" s="519" t="s">
        <v>51432</v>
      </c>
      <c r="F609" s="519" t="s">
        <v>51433</v>
      </c>
      <c r="I609" s="519" t="s">
        <v>36</v>
      </c>
      <c r="J609" s="650">
        <v>679.94</v>
      </c>
    </row>
    <row r="610" spans="1:10">
      <c r="A610" s="519" t="s">
        <v>835</v>
      </c>
      <c r="B610" s="519" t="str">
        <f t="shared" si="9"/>
        <v>SONDAGEM A PERCUSSAO,SOB LAMINA D'AGUA DE RIOS E LAGOAS,COMENSAIO DE PENETRACAO,DIAMETRO 3",INCLUSIVE DESLOCAMENTO DENTRO DO CANTEIRO E INSTALACAO DA SONDA EM CADA FURO (VIDE ITENS DE MOBILIZACAO E DESMOBILIZACAO NA FAMILIA 01.008)</v>
      </c>
      <c r="C610" s="519" t="s">
        <v>31625</v>
      </c>
      <c r="D610" s="519" t="s">
        <v>31626</v>
      </c>
      <c r="E610" s="519" t="s">
        <v>51432</v>
      </c>
      <c r="F610" s="519" t="s">
        <v>51433</v>
      </c>
      <c r="I610" s="519" t="s">
        <v>36</v>
      </c>
      <c r="J610" s="650">
        <v>656.35</v>
      </c>
    </row>
    <row r="611" spans="1:10">
      <c r="A611" s="519" t="s">
        <v>836</v>
      </c>
      <c r="B611" s="519" t="str">
        <f t="shared" si="9"/>
        <v>SONDAGEM A PERCUSSAO,SOB LAMINA D'AGUA DE RIOS E LAGOAS,COMENSAIO DE PENETRACAO,DIAMETRO 4.1/2",INCLUSIVE DESLOCAMENTODENTRO DO CANTEIRO E INSTALACAO DA SONDA EM CADA FURO (VIDEITENS DE MOBILIZACAO E DESMOBILIZACAO NA FAMILIA 01.008)</v>
      </c>
      <c r="C611" s="519" t="s">
        <v>31625</v>
      </c>
      <c r="D611" s="519" t="s">
        <v>31627</v>
      </c>
      <c r="E611" s="519" t="s">
        <v>51434</v>
      </c>
      <c r="F611" s="519" t="s">
        <v>51435</v>
      </c>
      <c r="I611" s="519" t="s">
        <v>36</v>
      </c>
      <c r="J611" s="650">
        <v>787.08</v>
      </c>
    </row>
    <row r="612" spans="1:10">
      <c r="A612" s="519" t="s">
        <v>837</v>
      </c>
      <c r="B612" s="519" t="str">
        <f t="shared" si="9"/>
        <v>SONDAGEM A PERCUSSAO,SOB LAMINA D'AGUA DE RIOS E LAGOAS,COMENSAIO DE PENETRACAO,DIAMETRO 4.1/2",INCLUSIVE DESLOCAMENTODENTRO DO CANTEIRO E INSTALACAO DA SONDA EM CADA FURO (VIDEITENS DE MOBILIZACAO E DESMOBILIZACAO NA FAMILIA 01.008)</v>
      </c>
      <c r="C612" s="519" t="s">
        <v>31625</v>
      </c>
      <c r="D612" s="519" t="s">
        <v>31627</v>
      </c>
      <c r="E612" s="519" t="s">
        <v>51434</v>
      </c>
      <c r="F612" s="519" t="s">
        <v>51435</v>
      </c>
      <c r="I612" s="519" t="s">
        <v>36</v>
      </c>
      <c r="J612" s="650">
        <v>759.78</v>
      </c>
    </row>
    <row r="613" spans="1:10">
      <c r="A613" s="519" t="s">
        <v>838</v>
      </c>
      <c r="B613" s="519" t="str">
        <f t="shared" si="9"/>
        <v>SONDAGEM A PERCUSSAO,SOB LAMINA D'AGUA DE RIOS E LAGOAS,COMENSAIO DE PENETRACAO,DIAMETRO 6",INCLUSIVE DESLOCAMENTO DENTRO DO CANTEIRO E INSTALACAO DA SONDA EM CADA FURO (VIDE ITENS DE MOBILIZACAO E DESMOBILIZACAO NA FAMILIA 01.008)</v>
      </c>
      <c r="C613" s="519" t="s">
        <v>31625</v>
      </c>
      <c r="D613" s="519" t="s">
        <v>31628</v>
      </c>
      <c r="E613" s="519" t="s">
        <v>51432</v>
      </c>
      <c r="F613" s="519" t="s">
        <v>51433</v>
      </c>
      <c r="I613" s="519" t="s">
        <v>36</v>
      </c>
      <c r="J613" s="650">
        <v>1069.08</v>
      </c>
    </row>
    <row r="614" spans="1:10">
      <c r="A614" s="519" t="s">
        <v>839</v>
      </c>
      <c r="B614" s="519" t="str">
        <f t="shared" si="9"/>
        <v>SONDAGEM A PERCUSSAO,SOB LAMINA D'AGUA DE RIOS E LAGOAS,COMENSAIO DE PENETRACAO,DIAMETRO 6",INCLUSIVE DESLOCAMENTO DENTRO DO CANTEIRO E INSTALACAO DA SONDA EM CADA FURO (VIDE ITENS DE MOBILIZACAO E DESMOBILIZACAO NA FAMILIA 01.008)</v>
      </c>
      <c r="C614" s="519" t="s">
        <v>31625</v>
      </c>
      <c r="D614" s="519" t="s">
        <v>31628</v>
      </c>
      <c r="E614" s="519" t="s">
        <v>51432</v>
      </c>
      <c r="F614" s="519" t="s">
        <v>51433</v>
      </c>
      <c r="I614" s="519" t="s">
        <v>36</v>
      </c>
      <c r="J614" s="650">
        <v>1032</v>
      </c>
    </row>
    <row r="615" spans="1:10">
      <c r="A615" s="519" t="s">
        <v>840</v>
      </c>
      <c r="B615" s="519" t="str">
        <f t="shared" si="9"/>
        <v>PERFURACAO A PERCUSSAO,EM TERRENO COMUM,DIAMETRO 3",INCLUSIVE DESLOCAMENTO DENTRO DO CANTEIRO E INSTALACAO DA SONDA EM CADA FURO</v>
      </c>
      <c r="C615" s="519" t="s">
        <v>31629</v>
      </c>
      <c r="D615" s="519" t="s">
        <v>31630</v>
      </c>
      <c r="E615" s="519" t="s">
        <v>31631</v>
      </c>
      <c r="I615" s="519" t="s">
        <v>36</v>
      </c>
      <c r="J615" s="650">
        <v>89.57</v>
      </c>
    </row>
    <row r="616" spans="1:10">
      <c r="A616" s="519" t="s">
        <v>841</v>
      </c>
      <c r="B616" s="519" t="str">
        <f t="shared" si="9"/>
        <v>PERFURACAO A PERCUSSAO,EM TERRENO COMUM,DIAMETRO 3",INCLUSIVE DESLOCAMENTO DENTRO DO CANTEIRO E INSTALACAO DA SONDA EM CADA FURO</v>
      </c>
      <c r="C616" s="519" t="s">
        <v>31629</v>
      </c>
      <c r="D616" s="519" t="s">
        <v>31630</v>
      </c>
      <c r="E616" s="519" t="s">
        <v>31631</v>
      </c>
      <c r="I616" s="519" t="s">
        <v>36</v>
      </c>
      <c r="J616" s="650">
        <v>77.86</v>
      </c>
    </row>
    <row r="617" spans="1:10">
      <c r="A617" s="519" t="s">
        <v>842</v>
      </c>
      <c r="B617" s="519" t="str">
        <f t="shared" si="9"/>
        <v>PERFURACAO A PERCUSSAO,EM TERRENO COMUM,DIAMETRO 4.1/2",INCLUSIVE DESLOCAMENTO DENTRO DO CANTEIRO E INSTALACAO DA SONDAEM CADA FURO</v>
      </c>
      <c r="C617" s="519" t="s">
        <v>31632</v>
      </c>
      <c r="D617" s="519" t="s">
        <v>31633</v>
      </c>
      <c r="E617" s="519" t="s">
        <v>31634</v>
      </c>
      <c r="I617" s="519" t="s">
        <v>36</v>
      </c>
      <c r="J617" s="650">
        <v>103.72</v>
      </c>
    </row>
    <row r="618" spans="1:10">
      <c r="A618" s="519" t="s">
        <v>843</v>
      </c>
      <c r="B618" s="519" t="str">
        <f t="shared" si="9"/>
        <v>PERFURACAO A PERCUSSAO,EM TERRENO COMUM,DIAMETRO 4.1/2",INCLUSIVE DESLOCAMENTO DENTRO DO CANTEIRO E INSTALACAO DA SONDAEM CADA FURO</v>
      </c>
      <c r="C618" s="519" t="s">
        <v>31632</v>
      </c>
      <c r="D618" s="519" t="s">
        <v>31633</v>
      </c>
      <c r="E618" s="519" t="s">
        <v>31634</v>
      </c>
      <c r="I618" s="519" t="s">
        <v>36</v>
      </c>
      <c r="J618" s="650">
        <v>90.17</v>
      </c>
    </row>
    <row r="619" spans="1:10">
      <c r="A619" s="519" t="s">
        <v>844</v>
      </c>
      <c r="B619" s="519" t="str">
        <f t="shared" si="9"/>
        <v>PERFURACAO A PERCUSSAO,EM TERRENO COMUM,DIAMETRO 6",INCLUSIVE DESLOCAMENTO DENTRO DO CANTEIRO E INSTALACAO DA SONDA EM CADA FURO</v>
      </c>
      <c r="C619" s="519" t="s">
        <v>31635</v>
      </c>
      <c r="D619" s="519" t="s">
        <v>31630</v>
      </c>
      <c r="E619" s="519" t="s">
        <v>31631</v>
      </c>
      <c r="I619" s="519" t="s">
        <v>36</v>
      </c>
      <c r="J619" s="650">
        <v>140.85</v>
      </c>
    </row>
    <row r="620" spans="1:10">
      <c r="A620" s="519" t="s">
        <v>845</v>
      </c>
      <c r="B620" s="519" t="str">
        <f t="shared" si="9"/>
        <v>PERFURACAO A PERCUSSAO,EM TERRENO COMUM,DIAMETRO 6",INCLUSIVE DESLOCAMENTO DENTRO DO CANTEIRO E INSTALACAO DA SONDA EM CADA FURO</v>
      </c>
      <c r="C620" s="519" t="s">
        <v>31635</v>
      </c>
      <c r="D620" s="519" t="s">
        <v>31630</v>
      </c>
      <c r="E620" s="519" t="s">
        <v>31631</v>
      </c>
      <c r="I620" s="519" t="s">
        <v>36</v>
      </c>
      <c r="J620" s="650">
        <v>122.45</v>
      </c>
    </row>
    <row r="621" spans="1:10">
      <c r="A621" s="519" t="s">
        <v>846</v>
      </c>
      <c r="B621" s="519" t="str">
        <f t="shared" si="9"/>
        <v>PERFURACAO A PERCUSSAO,EM TERRENO COMUM,DIAMETRO 8",INCLUSIVE DESLOCAMENTO DENTRO DO CANTEIRO E INSTALACAO DA SONDA EM CADA FURO</v>
      </c>
      <c r="C621" s="519" t="s">
        <v>31636</v>
      </c>
      <c r="D621" s="519" t="s">
        <v>31630</v>
      </c>
      <c r="E621" s="519" t="s">
        <v>31631</v>
      </c>
      <c r="I621" s="519" t="s">
        <v>36</v>
      </c>
      <c r="J621" s="650">
        <v>187.81</v>
      </c>
    </row>
    <row r="622" spans="1:10">
      <c r="A622" s="519" t="s">
        <v>847</v>
      </c>
      <c r="B622" s="519" t="str">
        <f t="shared" si="9"/>
        <v>PERFURACAO A PERCUSSAO,EM TERRENO COMUM,DIAMETRO 8",INCLUSIVE DESLOCAMENTO DENTRO DO CANTEIRO E INSTALACAO DA SONDA EM CADA FURO</v>
      </c>
      <c r="C622" s="519" t="s">
        <v>31636</v>
      </c>
      <c r="D622" s="519" t="s">
        <v>31630</v>
      </c>
      <c r="E622" s="519" t="s">
        <v>31631</v>
      </c>
      <c r="I622" s="519" t="s">
        <v>36</v>
      </c>
      <c r="J622" s="650">
        <v>163.27000000000001</v>
      </c>
    </row>
    <row r="623" spans="1:10">
      <c r="A623" s="519" t="s">
        <v>848</v>
      </c>
      <c r="B623" s="519" t="str">
        <f t="shared" si="9"/>
        <v>PERFURACAO A PERCUSSAO,EM TERRENO COMUM,DIAMETRO 10",INCLUSIVE DESLOCAMENTO DENTRO DO CANTEIRO E INSTALACAO DA SONDA EMCADA FURO</v>
      </c>
      <c r="C623" s="519" t="s">
        <v>31637</v>
      </c>
      <c r="D623" s="519" t="s">
        <v>31638</v>
      </c>
      <c r="E623" s="519" t="s">
        <v>31639</v>
      </c>
      <c r="I623" s="519" t="s">
        <v>36</v>
      </c>
      <c r="J623" s="650">
        <v>226.84</v>
      </c>
    </row>
    <row r="624" spans="1:10">
      <c r="A624" s="519" t="s">
        <v>849</v>
      </c>
      <c r="B624" s="519" t="str">
        <f t="shared" si="9"/>
        <v>PERFURACAO A PERCUSSAO,EM TERRENO COMUM,DIAMETRO 10",INCLUSIVE DESLOCAMENTO DENTRO DO CANTEIRO E INSTALACAO DA SONDA EMCADA FURO</v>
      </c>
      <c r="C624" s="519" t="s">
        <v>31637</v>
      </c>
      <c r="D624" s="519" t="s">
        <v>31638</v>
      </c>
      <c r="E624" s="519" t="s">
        <v>31639</v>
      </c>
      <c r="I624" s="519" t="s">
        <v>36</v>
      </c>
      <c r="J624" s="650">
        <v>197.2</v>
      </c>
    </row>
    <row r="625" spans="1:10">
      <c r="A625" s="519" t="s">
        <v>850</v>
      </c>
      <c r="B625" s="519" t="str">
        <f t="shared" si="9"/>
        <v>PERFURACAO A PERCUSSAO,EM ROCHA ALTERADA,DIAMETRO 3",INCLUSIVE DESLOCAMENTO DENTRO DO CANTEIRO E INSTALACAO DA SONDA EMCADA FURO</v>
      </c>
      <c r="C625" s="519" t="s">
        <v>31640</v>
      </c>
      <c r="D625" s="519" t="s">
        <v>31638</v>
      </c>
      <c r="E625" s="519" t="s">
        <v>31639</v>
      </c>
      <c r="I625" s="519" t="s">
        <v>36</v>
      </c>
      <c r="J625" s="650">
        <v>120.92</v>
      </c>
    </row>
    <row r="626" spans="1:10">
      <c r="A626" s="519" t="s">
        <v>851</v>
      </c>
      <c r="B626" s="519" t="str">
        <f t="shared" si="9"/>
        <v>PERFURACAO A PERCUSSAO,EM ROCHA ALTERADA,DIAMETRO 3",INCLUSIVE DESLOCAMENTO DENTRO DO CANTEIRO E INSTALACAO DA SONDA EMCADA FURO</v>
      </c>
      <c r="C626" s="519" t="s">
        <v>31640</v>
      </c>
      <c r="D626" s="519" t="s">
        <v>31638</v>
      </c>
      <c r="E626" s="519" t="s">
        <v>31639</v>
      </c>
      <c r="I626" s="519" t="s">
        <v>36</v>
      </c>
      <c r="J626" s="650">
        <v>105.12</v>
      </c>
    </row>
    <row r="627" spans="1:10">
      <c r="A627" s="519" t="s">
        <v>852</v>
      </c>
      <c r="B627" s="519" t="str">
        <f t="shared" si="9"/>
        <v>PERFURACAO A PERCUSSAO,EM ROCHA ALTERADA,DIAMETRO 4.1/2",INCLUSIVE DESLOCAMENTO DENTRO DO CANTEIRO E INSTALACAO DA SONDA EM CADA FURO</v>
      </c>
      <c r="C627" s="519" t="s">
        <v>31641</v>
      </c>
      <c r="D627" s="519" t="s">
        <v>31642</v>
      </c>
      <c r="E627" s="519" t="s">
        <v>31643</v>
      </c>
      <c r="I627" s="519" t="s">
        <v>36</v>
      </c>
      <c r="J627" s="650">
        <v>140.01</v>
      </c>
    </row>
    <row r="628" spans="1:10">
      <c r="A628" s="519" t="s">
        <v>853</v>
      </c>
      <c r="B628" s="519" t="str">
        <f t="shared" si="9"/>
        <v>PERFURACAO A PERCUSSAO,EM ROCHA ALTERADA,DIAMETRO 4.1/2",INCLUSIVE DESLOCAMENTO DENTRO DO CANTEIRO E INSTALACAO DA SONDA EM CADA FURO</v>
      </c>
      <c r="C628" s="519" t="s">
        <v>31641</v>
      </c>
      <c r="D628" s="519" t="s">
        <v>31642</v>
      </c>
      <c r="E628" s="519" t="s">
        <v>31643</v>
      </c>
      <c r="I628" s="519" t="s">
        <v>36</v>
      </c>
      <c r="J628" s="650">
        <v>121.71</v>
      </c>
    </row>
    <row r="629" spans="1:10">
      <c r="A629" s="519" t="s">
        <v>854</v>
      </c>
      <c r="B629" s="519" t="str">
        <f t="shared" si="9"/>
        <v>PERFURACAO A PERCUSSAO,EM ROCHA ALTERADA,DIAMETRO 6",INCLUSIVE DESLOCAMENTO DENTRO DO CANTEIRO E INSTALACAO DA SONDA EMCADA FURO</v>
      </c>
      <c r="C629" s="519" t="s">
        <v>31644</v>
      </c>
      <c r="D629" s="519" t="s">
        <v>31638</v>
      </c>
      <c r="E629" s="519" t="s">
        <v>31639</v>
      </c>
      <c r="I629" s="519" t="s">
        <v>36</v>
      </c>
      <c r="J629" s="650">
        <v>190.15</v>
      </c>
    </row>
    <row r="630" spans="1:10">
      <c r="A630" s="519" t="s">
        <v>855</v>
      </c>
      <c r="B630" s="519" t="str">
        <f t="shared" si="9"/>
        <v>PERFURACAO A PERCUSSAO,EM ROCHA ALTERADA,DIAMETRO 6",INCLUSIVE DESLOCAMENTO DENTRO DO CANTEIRO E INSTALACAO DA SONDA EMCADA FURO</v>
      </c>
      <c r="C630" s="519" t="s">
        <v>31644</v>
      </c>
      <c r="D630" s="519" t="s">
        <v>31638</v>
      </c>
      <c r="E630" s="519" t="s">
        <v>31639</v>
      </c>
      <c r="I630" s="519" t="s">
        <v>36</v>
      </c>
      <c r="J630" s="650">
        <v>165.3</v>
      </c>
    </row>
    <row r="631" spans="1:10">
      <c r="A631" s="519" t="s">
        <v>856</v>
      </c>
      <c r="B631" s="519" t="str">
        <f t="shared" si="9"/>
        <v>PERFURACAO A PERCUSSAO,EM ROCHA ALTERADA,DIAMETRO 8",INCLUSIVE DESLOCAMENTO DENTRO DO CANTEIRO E INSTALACAO DA SONDA EMCADA FURO</v>
      </c>
      <c r="C631" s="519" t="s">
        <v>31645</v>
      </c>
      <c r="D631" s="519" t="s">
        <v>31638</v>
      </c>
      <c r="E631" s="519" t="s">
        <v>31639</v>
      </c>
      <c r="I631" s="519" t="s">
        <v>36</v>
      </c>
      <c r="J631" s="650">
        <v>253.53</v>
      </c>
    </row>
    <row r="632" spans="1:10">
      <c r="A632" s="519" t="s">
        <v>857</v>
      </c>
      <c r="B632" s="519" t="str">
        <f t="shared" si="9"/>
        <v>PERFURACAO A PERCUSSAO,EM ROCHA ALTERADA,DIAMETRO 8",INCLUSIVE DESLOCAMENTO DENTRO DO CANTEIRO E INSTALACAO DA SONDA EMCADA FURO</v>
      </c>
      <c r="C632" s="519" t="s">
        <v>31645</v>
      </c>
      <c r="D632" s="519" t="s">
        <v>31638</v>
      </c>
      <c r="E632" s="519" t="s">
        <v>31639</v>
      </c>
      <c r="I632" s="519" t="s">
        <v>36</v>
      </c>
      <c r="J632" s="650">
        <v>220.41</v>
      </c>
    </row>
    <row r="633" spans="1:10">
      <c r="A633" s="519" t="s">
        <v>858</v>
      </c>
      <c r="B633" s="519" t="str">
        <f t="shared" si="9"/>
        <v>PERFURACAO A PERCUSSAO,EM ROCHA ALTERADA,DIAMETRO 10",INCLUSIVE DESLOCAMENTO DENTRO DO CANTEIRO E INSTALACAO DA SONDA EM CADA FURO</v>
      </c>
      <c r="C633" s="519" t="s">
        <v>31646</v>
      </c>
      <c r="D633" s="519" t="s">
        <v>31647</v>
      </c>
      <c r="E633" s="519" t="s">
        <v>31648</v>
      </c>
      <c r="I633" s="519" t="s">
        <v>36</v>
      </c>
      <c r="J633" s="650">
        <v>306.23</v>
      </c>
    </row>
    <row r="634" spans="1:10">
      <c r="A634" s="519" t="s">
        <v>859</v>
      </c>
      <c r="B634" s="519" t="str">
        <f t="shared" si="9"/>
        <v>PERFURACAO A PERCUSSAO,EM ROCHA ALTERADA,DIAMETRO 10",INCLUSIVE DESLOCAMENTO DENTRO DO CANTEIRO E INSTALACAO DA SONDA EM CADA FURO</v>
      </c>
      <c r="C634" s="519" t="s">
        <v>31646</v>
      </c>
      <c r="D634" s="519" t="s">
        <v>31647</v>
      </c>
      <c r="E634" s="519" t="s">
        <v>31648</v>
      </c>
      <c r="I634" s="519" t="s">
        <v>36</v>
      </c>
      <c r="J634" s="650">
        <v>266.22000000000003</v>
      </c>
    </row>
    <row r="635" spans="1:10">
      <c r="A635" s="519" t="s">
        <v>860</v>
      </c>
      <c r="B635" s="519" t="str">
        <f t="shared" si="9"/>
        <v>PERFURACAO COM "WAGON DRILL" DIAMETRO ATE 2.1/2",EM GRANITOOU GNAISSE,INCLUSIVE AR COMPRIMIDO</v>
      </c>
      <c r="C635" s="519" t="s">
        <v>31649</v>
      </c>
      <c r="D635" s="519" t="s">
        <v>31650</v>
      </c>
      <c r="I635" s="519" t="s">
        <v>36</v>
      </c>
      <c r="J635" s="650">
        <v>175.88</v>
      </c>
    </row>
    <row r="636" spans="1:10">
      <c r="A636" s="519" t="s">
        <v>861</v>
      </c>
      <c r="B636" s="519" t="str">
        <f t="shared" si="9"/>
        <v>PERFURACAO COM "WAGON DRILL" DIAMETRO ATE 2.1/2",EM GRANITOOU GNAISSE,INCLUSIVE AR COMPRIMIDO</v>
      </c>
      <c r="C636" s="519" t="s">
        <v>31649</v>
      </c>
      <c r="D636" s="519" t="s">
        <v>31650</v>
      </c>
      <c r="I636" s="519" t="s">
        <v>36</v>
      </c>
      <c r="J636" s="650">
        <v>164.95</v>
      </c>
    </row>
    <row r="637" spans="1:10">
      <c r="A637" s="519" t="s">
        <v>862</v>
      </c>
      <c r="B637" s="519" t="str">
        <f t="shared" si="9"/>
        <v>PERFURACAO COM "WAGON DRILL" PESADO,DIAMETRO ATE 4.1/2",EM GRANITO OU GNAISSE,INCLUSIVE AR COMPRIMIDO</v>
      </c>
      <c r="C637" s="519" t="s">
        <v>31651</v>
      </c>
      <c r="D637" s="519" t="s">
        <v>31652</v>
      </c>
      <c r="I637" s="519" t="s">
        <v>36</v>
      </c>
      <c r="J637" s="650">
        <v>195.39</v>
      </c>
    </row>
    <row r="638" spans="1:10">
      <c r="A638" s="519" t="s">
        <v>863</v>
      </c>
      <c r="B638" s="519" t="str">
        <f t="shared" si="9"/>
        <v>PERFURACAO COM "WAGON DRILL" PESADO,DIAMETRO ATE 4.1/2",EM GRANITO OU GNAISSE,INCLUSIVE AR COMPRIMIDO</v>
      </c>
      <c r="C638" s="519" t="s">
        <v>31651</v>
      </c>
      <c r="D638" s="519" t="s">
        <v>31652</v>
      </c>
      <c r="I638" s="519" t="s">
        <v>36</v>
      </c>
      <c r="J638" s="650">
        <v>188.58</v>
      </c>
    </row>
    <row r="639" spans="1:10">
      <c r="A639" s="519" t="s">
        <v>864</v>
      </c>
      <c r="B639" s="519" t="str">
        <f t="shared" si="9"/>
        <v>PERFURACAO COM EQUIPAMENTO DE AR COMPRIMIDO,DIAMETRO ATE 1.1/4",EM GRANITO OU GNAISSE,ADMITINDO UMA PRODUCAO MEDIA BRUTA EM TORNO DE 2,00M/H</v>
      </c>
      <c r="C639" s="519" t="s">
        <v>31653</v>
      </c>
      <c r="D639" s="519" t="s">
        <v>31654</v>
      </c>
      <c r="E639" s="519" t="s">
        <v>31655</v>
      </c>
      <c r="I639" s="519" t="s">
        <v>36</v>
      </c>
      <c r="J639" s="650">
        <v>48.91</v>
      </c>
    </row>
    <row r="640" spans="1:10">
      <c r="A640" s="519" t="s">
        <v>865</v>
      </c>
      <c r="B640" s="519" t="str">
        <f t="shared" si="9"/>
        <v>PERFURACAO COM EQUIPAMENTO DE AR COMPRIMIDO,DIAMETRO ATE 1.1/4",EM GRANITO OU GNAISSE,ADMITINDO UMA PRODUCAO MEDIA BRUTA EM TORNO DE 2,00M/H</v>
      </c>
      <c r="C640" s="519" t="s">
        <v>31653</v>
      </c>
      <c r="D640" s="519" t="s">
        <v>31654</v>
      </c>
      <c r="E640" s="519" t="s">
        <v>31655</v>
      </c>
      <c r="I640" s="519" t="s">
        <v>36</v>
      </c>
      <c r="J640" s="650">
        <v>47.34</v>
      </c>
    </row>
    <row r="641" spans="1:10">
      <c r="A641" s="519" t="s">
        <v>866</v>
      </c>
      <c r="B641" s="519" t="str">
        <f t="shared" si="9"/>
        <v>PERFURACAO COM EQUIPAMENTO DE AR COMPRIMIDO,DIAMETRO ATE 1.1/4",EM GRANITO OU GNAISSE,ADMITINDO UMA PRODUCAO MEDIA BRUTA EM TORNO DE 0,50M/H</v>
      </c>
      <c r="C641" s="519" t="s">
        <v>31653</v>
      </c>
      <c r="D641" s="519" t="s">
        <v>31654</v>
      </c>
      <c r="E641" s="519" t="s">
        <v>31656</v>
      </c>
      <c r="I641" s="519" t="s">
        <v>36</v>
      </c>
      <c r="J641" s="650">
        <v>209.52</v>
      </c>
    </row>
    <row r="642" spans="1:10">
      <c r="A642" s="519" t="s">
        <v>867</v>
      </c>
      <c r="B642" s="519" t="str">
        <f t="shared" si="9"/>
        <v>PERFURACAO COM EQUIPAMENTO DE AR COMPRIMIDO,DIAMETRO ATE 1.1/4",EM GRANITO OU GNAISSE,ADMITINDO UMA PRODUCAO MEDIA BRUTA EM TORNO DE 0,50M/H</v>
      </c>
      <c r="C642" s="519" t="s">
        <v>31653</v>
      </c>
      <c r="D642" s="519" t="s">
        <v>31654</v>
      </c>
      <c r="E642" s="519" t="s">
        <v>31656</v>
      </c>
      <c r="I642" s="519" t="s">
        <v>36</v>
      </c>
      <c r="J642" s="650">
        <v>203.24</v>
      </c>
    </row>
    <row r="643" spans="1:10">
      <c r="A643" s="519" t="s">
        <v>868</v>
      </c>
      <c r="B643" s="519" t="str">
        <f t="shared" si="9"/>
        <v>SONDAGEM ROTATIVA COM COROA DE DIAMANTE,EM ALTERACAO DE ROCHA,DIAMETRO EX(35MM),INCLUSIVE DESLOCAMENTO DENTRO DO CANTEIRO E INSTALACAO DA SONDA EM CADA FURO</v>
      </c>
      <c r="C643" s="519" t="s">
        <v>31657</v>
      </c>
      <c r="D643" s="519" t="s">
        <v>31658</v>
      </c>
      <c r="E643" s="519" t="s">
        <v>31552</v>
      </c>
      <c r="I643" s="519" t="s">
        <v>36</v>
      </c>
      <c r="J643" s="650">
        <v>361.49</v>
      </c>
    </row>
    <row r="644" spans="1:10">
      <c r="A644" s="519" t="s">
        <v>869</v>
      </c>
      <c r="B644" s="519" t="str">
        <f t="shared" si="9"/>
        <v>SONDAGEM ROTATIVA COM COROA DE DIAMANTE,EM ALTERACAO DE ROCHA,DIAMETRO EX(35MM),INCLUSIVE DESLOCAMENTO DENTRO DO CANTEIRO E INSTALACAO DA SONDA EM CADA FURO</v>
      </c>
      <c r="C644" s="519" t="s">
        <v>31657</v>
      </c>
      <c r="D644" s="519" t="s">
        <v>31658</v>
      </c>
      <c r="E644" s="519" t="s">
        <v>31552</v>
      </c>
      <c r="I644" s="519" t="s">
        <v>36</v>
      </c>
      <c r="J644" s="650">
        <v>326.36</v>
      </c>
    </row>
    <row r="645" spans="1:10">
      <c r="A645" s="519" t="s">
        <v>870</v>
      </c>
      <c r="B645" s="519" t="str">
        <f t="shared" si="9"/>
        <v>SONDAGEM ROTATIVA COM COROA DE DIAMANTE,EM ALTERACAO DE ROCHA,DIAMETRO AWG(45MM),INCLUSIVE DESLOCAMENTO DENTRO DO CANTEIRO E INSTALACAO DA SONDA EM CADA FURO</v>
      </c>
      <c r="C645" s="519" t="s">
        <v>31657</v>
      </c>
      <c r="D645" s="519" t="s">
        <v>31659</v>
      </c>
      <c r="E645" s="519" t="s">
        <v>31555</v>
      </c>
      <c r="I645" s="519" t="s">
        <v>36</v>
      </c>
      <c r="J645" s="650">
        <v>395.1</v>
      </c>
    </row>
    <row r="646" spans="1:10">
      <c r="A646" s="519" t="s">
        <v>871</v>
      </c>
      <c r="B646" s="519" t="str">
        <f t="shared" si="9"/>
        <v>SONDAGEM ROTATIVA COM COROA DE DIAMANTE,EM ALTERACAO DE ROCHA,DIAMETRO AWG(45MM),INCLUSIVE DESLOCAMENTO DENTRO DO CANTEIRO E INSTALACAO DA SONDA EM CADA FURO</v>
      </c>
      <c r="C646" s="519" t="s">
        <v>31657</v>
      </c>
      <c r="D646" s="519" t="s">
        <v>31659</v>
      </c>
      <c r="E646" s="519" t="s">
        <v>31555</v>
      </c>
      <c r="I646" s="519" t="s">
        <v>36</v>
      </c>
      <c r="J646" s="650">
        <v>356.75</v>
      </c>
    </row>
    <row r="647" spans="1:10">
      <c r="A647" s="519" t="s">
        <v>872</v>
      </c>
      <c r="B647" s="519" t="str">
        <f t="shared" si="9"/>
        <v>SONDAGEM ROTATIVA COM COROA DE DIAMANTE,EM ALTERACAO DE ROCHA,DIAMETRO BWG(60MM),INCLUSIVE DESLOCAMENTO DENTRO DO CANTEIRO E INSTALACAO DA SONDA EM CADA FURO</v>
      </c>
      <c r="C647" s="519" t="s">
        <v>31657</v>
      </c>
      <c r="D647" s="519" t="s">
        <v>31660</v>
      </c>
      <c r="E647" s="519" t="s">
        <v>31555</v>
      </c>
      <c r="I647" s="519" t="s">
        <v>36</v>
      </c>
      <c r="J647" s="650">
        <v>444.47</v>
      </c>
    </row>
    <row r="648" spans="1:10">
      <c r="A648" s="519" t="s">
        <v>873</v>
      </c>
      <c r="B648" s="519" t="str">
        <f t="shared" ref="B648:B711" si="10">C648&amp;D648&amp;E648&amp;F648&amp;G648&amp;H648</f>
        <v>SONDAGEM ROTATIVA COM COROA DE DIAMANTE,EM ALTERACAO DE ROCHA,DIAMETRO BWG(60MM),INCLUSIVE DESLOCAMENTO DENTRO DO CANTEIRO E INSTALACAO DA SONDA EM CADA FURO</v>
      </c>
      <c r="C648" s="519" t="s">
        <v>31657</v>
      </c>
      <c r="D648" s="519" t="s">
        <v>31660</v>
      </c>
      <c r="E648" s="519" t="s">
        <v>31555</v>
      </c>
      <c r="I648" s="519" t="s">
        <v>36</v>
      </c>
      <c r="J648" s="650">
        <v>402.03</v>
      </c>
    </row>
    <row r="649" spans="1:10">
      <c r="A649" s="519" t="s">
        <v>874</v>
      </c>
      <c r="B649" s="519" t="str">
        <f t="shared" si="10"/>
        <v>SONDAGEM ROTATIVA COM COROA DE DIAMANTE,EM ALTERACAO DE ROCHA,DIAMETRO NWG(75MM),INCLUSIVE DESLOCAMENTO DENTRO DO CANTEIRO E INSTALACAO DA SONDA EM CADA FURO</v>
      </c>
      <c r="C649" s="519" t="s">
        <v>31657</v>
      </c>
      <c r="D649" s="519" t="s">
        <v>31661</v>
      </c>
      <c r="E649" s="519" t="s">
        <v>31555</v>
      </c>
      <c r="I649" s="519" t="s">
        <v>36</v>
      </c>
      <c r="J649" s="650">
        <v>491.64</v>
      </c>
    </row>
    <row r="650" spans="1:10">
      <c r="A650" s="519" t="s">
        <v>875</v>
      </c>
      <c r="B650" s="519" t="str">
        <f t="shared" si="10"/>
        <v>SONDAGEM ROTATIVA COM COROA DE DIAMANTE,EM ALTERACAO DE ROCHA,DIAMETRO NWG(75MM),INCLUSIVE DESLOCAMENTO DENTRO DO CANTEIRO E INSTALACAO DA SONDA EM CADA FURO</v>
      </c>
      <c r="C650" s="519" t="s">
        <v>31657</v>
      </c>
      <c r="D650" s="519" t="s">
        <v>31661</v>
      </c>
      <c r="E650" s="519" t="s">
        <v>31555</v>
      </c>
      <c r="I650" s="519" t="s">
        <v>36</v>
      </c>
      <c r="J650" s="650">
        <v>445.41</v>
      </c>
    </row>
    <row r="651" spans="1:10">
      <c r="A651" s="519" t="s">
        <v>876</v>
      </c>
      <c r="B651" s="519" t="str">
        <f t="shared" si="10"/>
        <v>SONDAGEM ROTATIVA COM COROA DE DIAMANTE,EM ALTERACAO DE ROCHA,DIAMETRO HWG(100MM),INCLUSIVE DESLOCAMENTO DENTRO DO CANTEIRO E INSTALACAO DA SONDA EM CADA FURO</v>
      </c>
      <c r="C651" s="519" t="s">
        <v>31657</v>
      </c>
      <c r="D651" s="519" t="s">
        <v>31662</v>
      </c>
      <c r="E651" s="519" t="s">
        <v>31588</v>
      </c>
      <c r="I651" s="519" t="s">
        <v>36</v>
      </c>
      <c r="J651" s="650">
        <v>626.65</v>
      </c>
    </row>
    <row r="652" spans="1:10">
      <c r="A652" s="519" t="s">
        <v>877</v>
      </c>
      <c r="B652" s="519" t="str">
        <f t="shared" si="10"/>
        <v>SONDAGEM ROTATIVA COM COROA DE DIAMANTE,EM ALTERACAO DE ROCHA,DIAMETRO HWG(100MM),INCLUSIVE DESLOCAMENTO DENTRO DO CANTEIRO E INSTALACAO DA SONDA EM CADA FURO</v>
      </c>
      <c r="C652" s="519" t="s">
        <v>31657</v>
      </c>
      <c r="D652" s="519" t="s">
        <v>31662</v>
      </c>
      <c r="E652" s="519" t="s">
        <v>31588</v>
      </c>
      <c r="I652" s="519" t="s">
        <v>36</v>
      </c>
      <c r="J652" s="650">
        <v>571.75</v>
      </c>
    </row>
    <row r="653" spans="1:10">
      <c r="A653" s="519" t="s">
        <v>878</v>
      </c>
      <c r="B653" s="519" t="str">
        <f t="shared" si="10"/>
        <v>SONDAGEM ROTATIVA COM COROA DE DIAMANTE,EM ALTERACAO DE ROCHA,DIAMETRO DE SW,INCLUSIVE DESLOCAMENTO DENTRO DO CANTEIRO E INSTALACAO DE SONDA EM CADA FURO</v>
      </c>
      <c r="C653" s="519" t="s">
        <v>31657</v>
      </c>
      <c r="D653" s="519" t="s">
        <v>31663</v>
      </c>
      <c r="E653" s="519" t="s">
        <v>31664</v>
      </c>
      <c r="I653" s="519" t="s">
        <v>36</v>
      </c>
      <c r="J653" s="650">
        <v>925.06</v>
      </c>
    </row>
    <row r="654" spans="1:10">
      <c r="A654" s="519" t="s">
        <v>879</v>
      </c>
      <c r="B654" s="519" t="str">
        <f t="shared" si="10"/>
        <v>SONDAGEM ROTATIVA COM COROA DE DIAMANTE,EM ALTERACAO DE ROCHA,DIAMETRO DE SW,INCLUSIVE DESLOCAMENTO DENTRO DO CANTEIRO E INSTALACAO DE SONDA EM CADA FURO</v>
      </c>
      <c r="C654" s="519" t="s">
        <v>31657</v>
      </c>
      <c r="D654" s="519" t="s">
        <v>31663</v>
      </c>
      <c r="E654" s="519" t="s">
        <v>31664</v>
      </c>
      <c r="I654" s="519" t="s">
        <v>36</v>
      </c>
      <c r="J654" s="650">
        <v>860.4</v>
      </c>
    </row>
    <row r="655" spans="1:10">
      <c r="A655" s="519" t="s">
        <v>880</v>
      </c>
      <c r="B655" s="519" t="str">
        <f t="shared" si="10"/>
        <v>SONDAGEM ROTATIVA COM COROA DE DIAMANTE,EM ROCHA SA,DIAMETRO EX(35MM),INCLUSIVE DESLOCAMENTO DENTRO DO CANTEIRO E INSTALACAO DA SONDA EM CADA FURO</v>
      </c>
      <c r="C655" s="519" t="s">
        <v>31665</v>
      </c>
      <c r="D655" s="519" t="s">
        <v>31666</v>
      </c>
      <c r="E655" s="519" t="s">
        <v>31560</v>
      </c>
      <c r="I655" s="519" t="s">
        <v>36</v>
      </c>
      <c r="J655" s="650">
        <v>578.04</v>
      </c>
    </row>
    <row r="656" spans="1:10">
      <c r="A656" s="519" t="s">
        <v>881</v>
      </c>
      <c r="B656" s="519" t="str">
        <f t="shared" si="10"/>
        <v>SONDAGEM ROTATIVA COM COROA DE DIAMANTE,EM ROCHA SA,DIAMETRO EX(35MM),INCLUSIVE DESLOCAMENTO DENTRO DO CANTEIRO E INSTALACAO DA SONDA EM CADA FURO</v>
      </c>
      <c r="C656" s="519" t="s">
        <v>31665</v>
      </c>
      <c r="D656" s="519" t="s">
        <v>31666</v>
      </c>
      <c r="E656" s="519" t="s">
        <v>31560</v>
      </c>
      <c r="I656" s="519" t="s">
        <v>36</v>
      </c>
      <c r="J656" s="650">
        <v>521.21</v>
      </c>
    </row>
    <row r="657" spans="1:10">
      <c r="A657" s="519" t="s">
        <v>882</v>
      </c>
      <c r="B657" s="519" t="str">
        <f t="shared" si="10"/>
        <v>SONDAGEM ROTATIVA COM COROA DE DIAMANTE,EM ROCHA SA,DIAMETRO AWG(45MM),INCLUSIVE DESLOCAMENTO DENTRO DO CANTEIRO E INSTALACAO DA SONDA EM CADA FURO</v>
      </c>
      <c r="C657" s="519" t="s">
        <v>31665</v>
      </c>
      <c r="D657" s="519" t="s">
        <v>31667</v>
      </c>
      <c r="E657" s="519" t="s">
        <v>31607</v>
      </c>
      <c r="I657" s="519" t="s">
        <v>36</v>
      </c>
      <c r="J657" s="650">
        <v>632.41</v>
      </c>
    </row>
    <row r="658" spans="1:10">
      <c r="A658" s="519" t="s">
        <v>883</v>
      </c>
      <c r="B658" s="519" t="str">
        <f t="shared" si="10"/>
        <v>SONDAGEM ROTATIVA COM COROA DE DIAMANTE,EM ROCHA SA,DIAMETRO AWG(45MM),INCLUSIVE DESLOCAMENTO DENTRO DO CANTEIRO E INSTALACAO DA SONDA EM CADA FURO</v>
      </c>
      <c r="C658" s="519" t="s">
        <v>31665</v>
      </c>
      <c r="D658" s="519" t="s">
        <v>31667</v>
      </c>
      <c r="E658" s="519" t="s">
        <v>31607</v>
      </c>
      <c r="I658" s="519" t="s">
        <v>36</v>
      </c>
      <c r="J658" s="650">
        <v>570.24</v>
      </c>
    </row>
    <row r="659" spans="1:10">
      <c r="A659" s="519" t="s">
        <v>884</v>
      </c>
      <c r="B659" s="519" t="str">
        <f t="shared" si="10"/>
        <v>SONDAGEM ROTATIVA COM COROA DE DIAMANTE,EM ROCHA SA,DIAMETRO BWG(60MM),INCLUSIVE DESLOCAMENTO DENTRO DO CANTEIRO E INSTALACAO DA SONDA EM CADA FURO</v>
      </c>
      <c r="C659" s="519" t="s">
        <v>31665</v>
      </c>
      <c r="D659" s="519" t="s">
        <v>31668</v>
      </c>
      <c r="E659" s="519" t="s">
        <v>31607</v>
      </c>
      <c r="I659" s="519" t="s">
        <v>36</v>
      </c>
      <c r="J659" s="650">
        <v>745.35</v>
      </c>
    </row>
    <row r="660" spans="1:10">
      <c r="A660" s="519" t="s">
        <v>885</v>
      </c>
      <c r="B660" s="519" t="str">
        <f t="shared" si="10"/>
        <v>SONDAGEM ROTATIVA COM COROA DE DIAMANTE,EM ROCHA SA,DIAMETRO BWG(60MM),INCLUSIVE DESLOCAMENTO DENTRO DO CANTEIRO E INSTALACAO DA SONDA EM CADA FURO</v>
      </c>
      <c r="C660" s="519" t="s">
        <v>31665</v>
      </c>
      <c r="D660" s="519" t="s">
        <v>31668</v>
      </c>
      <c r="E660" s="519" t="s">
        <v>31607</v>
      </c>
      <c r="I660" s="519" t="s">
        <v>36</v>
      </c>
      <c r="J660" s="650">
        <v>673.01</v>
      </c>
    </row>
    <row r="661" spans="1:10">
      <c r="A661" s="519" t="s">
        <v>886</v>
      </c>
      <c r="B661" s="519" t="str">
        <f t="shared" si="10"/>
        <v>SONDAGEM ROTATIVA COM COROA DE DIAMANTE,EM ROCHA SA,DIAMETRO NWG(75MM),INCLUSIVE DESLOCAMENTO DENTRO DO CANTEIRO E INSTALACAO DA SONDA EM CADA FURO</v>
      </c>
      <c r="C661" s="519" t="s">
        <v>31665</v>
      </c>
      <c r="D661" s="519" t="s">
        <v>31669</v>
      </c>
      <c r="E661" s="519" t="s">
        <v>31607</v>
      </c>
      <c r="I661" s="519" t="s">
        <v>36</v>
      </c>
      <c r="J661" s="650">
        <v>826.45</v>
      </c>
    </row>
    <row r="662" spans="1:10">
      <c r="A662" s="519" t="s">
        <v>887</v>
      </c>
      <c r="B662" s="519" t="str">
        <f t="shared" si="10"/>
        <v>SONDAGEM ROTATIVA COM COROA DE DIAMANTE,EM ROCHA SA,DIAMETRO NWG(75MM),INCLUSIVE DESLOCAMENTO DENTRO DO CANTEIRO E INSTALACAO DA SONDA EM CADA FURO</v>
      </c>
      <c r="C662" s="519" t="s">
        <v>31665</v>
      </c>
      <c r="D662" s="519" t="s">
        <v>31669</v>
      </c>
      <c r="E662" s="519" t="s">
        <v>31607</v>
      </c>
      <c r="I662" s="519" t="s">
        <v>36</v>
      </c>
      <c r="J662" s="650">
        <v>746.99</v>
      </c>
    </row>
    <row r="663" spans="1:10">
      <c r="A663" s="519" t="s">
        <v>888</v>
      </c>
      <c r="B663" s="519" t="str">
        <f t="shared" si="10"/>
        <v>SONDAGEM ROTATIVA COM COROA DE DIAMANTE,EM ROCHA SA,DIAMETRO HWG(100MM),INCLUSIVE DESLOCAMENTO DENTRO DO CANTEIRO E INSTALACAO DA SONDA EM CADA FURO</v>
      </c>
      <c r="C663" s="519" t="s">
        <v>31665</v>
      </c>
      <c r="D663" s="519" t="s">
        <v>31670</v>
      </c>
      <c r="E663" s="519" t="s">
        <v>31603</v>
      </c>
      <c r="I663" s="519" t="s">
        <v>36</v>
      </c>
      <c r="J663" s="650">
        <v>1163.3</v>
      </c>
    </row>
    <row r="664" spans="1:10">
      <c r="A664" s="519" t="s">
        <v>889</v>
      </c>
      <c r="B664" s="519" t="str">
        <f t="shared" si="10"/>
        <v>SONDAGEM ROTATIVA COM COROA DE DIAMANTE,EM ROCHA SA,DIAMETRO HWG(100MM),INCLUSIVE DESLOCAMENTO DENTRO DO CANTEIRO E INSTALACAO DA SONDA EM CADA FURO</v>
      </c>
      <c r="C664" s="519" t="s">
        <v>31665</v>
      </c>
      <c r="D664" s="519" t="s">
        <v>31670</v>
      </c>
      <c r="E664" s="519" t="s">
        <v>31603</v>
      </c>
      <c r="I664" s="519" t="s">
        <v>36</v>
      </c>
      <c r="J664" s="650">
        <v>1056.45</v>
      </c>
    </row>
    <row r="665" spans="1:10">
      <c r="A665" s="519" t="s">
        <v>890</v>
      </c>
      <c r="B665" s="519" t="str">
        <f t="shared" si="10"/>
        <v>SONDAGEM ROTATIVA COM COROA DE DIAMANTE,ROCHA SA,DIAMETRO DE SW, INCLUSIVE DESLOCAMENTO DENTRO DO CANTEIRO E INSTALACAODA SONDA EM CADA FURO</v>
      </c>
      <c r="C665" s="519" t="s">
        <v>31671</v>
      </c>
      <c r="D665" s="519" t="s">
        <v>31672</v>
      </c>
      <c r="E665" s="519" t="s">
        <v>31546</v>
      </c>
      <c r="I665" s="519" t="s">
        <v>36</v>
      </c>
      <c r="J665" s="650">
        <v>1768.45</v>
      </c>
    </row>
    <row r="666" spans="1:10">
      <c r="A666" s="519" t="s">
        <v>891</v>
      </c>
      <c r="B666" s="519" t="str">
        <f t="shared" si="10"/>
        <v>SONDAGEM ROTATIVA COM COROA DE DIAMANTE,ROCHA SA,DIAMETRO DE SW, INCLUSIVE DESLOCAMENTO DENTRO DO CANTEIRO E INSTALACAODA SONDA EM CADA FURO</v>
      </c>
      <c r="C666" s="519" t="s">
        <v>31671</v>
      </c>
      <c r="D666" s="519" t="s">
        <v>31672</v>
      </c>
      <c r="E666" s="519" t="s">
        <v>31546</v>
      </c>
      <c r="I666" s="519" t="s">
        <v>36</v>
      </c>
      <c r="J666" s="650">
        <v>1628.51</v>
      </c>
    </row>
    <row r="667" spans="1:10">
      <c r="A667" s="519" t="s">
        <v>892</v>
      </c>
      <c r="B667" s="519" t="str">
        <f t="shared" si="10"/>
        <v>PERFURACAO ROTATIVA COM COROA DE DIAMANTE,EM ALTERACAO DE ROCHA,DIAMETRO EX(35MM),INCLUSIVE DESLOCAMENTO DENTRO DO CANTEIRO E INSTALACAO DA SONDA EM CADA FURO</v>
      </c>
      <c r="C667" s="519" t="s">
        <v>31673</v>
      </c>
      <c r="D667" s="519" t="s">
        <v>31674</v>
      </c>
      <c r="E667" s="519" t="s">
        <v>31588</v>
      </c>
      <c r="I667" s="519" t="s">
        <v>36</v>
      </c>
      <c r="J667" s="650">
        <v>270.89999999999998</v>
      </c>
    </row>
    <row r="668" spans="1:10">
      <c r="A668" s="519" t="s">
        <v>893</v>
      </c>
      <c r="B668" s="519" t="str">
        <f t="shared" si="10"/>
        <v>PERFURACAO ROTATIVA COM COROA DE DIAMANTE,EM ALTERACAO DE ROCHA,DIAMETRO EX(35MM),INCLUSIVE DESLOCAMENTO DENTRO DO CANTEIRO E INSTALACAO DA SONDA EM CADA FURO</v>
      </c>
      <c r="C668" s="519" t="s">
        <v>31673</v>
      </c>
      <c r="D668" s="519" t="s">
        <v>31674</v>
      </c>
      <c r="E668" s="519" t="s">
        <v>31588</v>
      </c>
      <c r="I668" s="519" t="s">
        <v>36</v>
      </c>
      <c r="J668" s="650">
        <v>245.16</v>
      </c>
    </row>
    <row r="669" spans="1:10">
      <c r="A669" s="519" t="s">
        <v>894</v>
      </c>
      <c r="B669" s="519" t="str">
        <f t="shared" si="10"/>
        <v>PERFURACAO ROTATIVA COM COROA DE DIAMANTE,EM ALTERACAO DE ROCHA,DIAMETRO AWG(45MM),INCLUSIVE DESLOCAMENTO DENTRO DO CANTEIRO E INSTALACAO DA SONDA EM CADA FURO</v>
      </c>
      <c r="C669" s="519" t="s">
        <v>31673</v>
      </c>
      <c r="D669" s="519" t="s">
        <v>31675</v>
      </c>
      <c r="E669" s="519" t="s">
        <v>31597</v>
      </c>
      <c r="I669" s="519" t="s">
        <v>36</v>
      </c>
      <c r="J669" s="650">
        <v>294.33999999999997</v>
      </c>
    </row>
    <row r="670" spans="1:10">
      <c r="A670" s="519" t="s">
        <v>895</v>
      </c>
      <c r="B670" s="519" t="str">
        <f t="shared" si="10"/>
        <v>PERFURACAO ROTATIVA COM COROA DE DIAMANTE,EM ALTERACAO DE ROCHA,DIAMETRO AWG(45MM),INCLUSIVE DESLOCAMENTO DENTRO DO CANTEIRO E INSTALACAO DA SONDA EM CADA FURO</v>
      </c>
      <c r="C670" s="519" t="s">
        <v>31673</v>
      </c>
      <c r="D670" s="519" t="s">
        <v>31675</v>
      </c>
      <c r="E670" s="519" t="s">
        <v>31597</v>
      </c>
      <c r="I670" s="519" t="s">
        <v>36</v>
      </c>
      <c r="J670" s="650">
        <v>266.41000000000003</v>
      </c>
    </row>
    <row r="671" spans="1:10">
      <c r="A671" s="519" t="s">
        <v>896</v>
      </c>
      <c r="B671" s="519" t="str">
        <f t="shared" si="10"/>
        <v>PERFURACAO ROTATIVA COM COROA DE DIAMANTE,EM ALTERACAO DE ROCHA,DIAMETRO BWG(60MM),INCLUSIVE DESLOCAMENTO DENTRO DO CANTEIRO E INSTALACAO DA SONDA EM CADA FURO</v>
      </c>
      <c r="C671" s="519" t="s">
        <v>31673</v>
      </c>
      <c r="D671" s="519" t="s">
        <v>31676</v>
      </c>
      <c r="E671" s="519" t="s">
        <v>31597</v>
      </c>
      <c r="I671" s="519" t="s">
        <v>36</v>
      </c>
      <c r="J671" s="650">
        <v>330.22</v>
      </c>
    </row>
    <row r="672" spans="1:10">
      <c r="A672" s="519" t="s">
        <v>897</v>
      </c>
      <c r="B672" s="519" t="str">
        <f t="shared" si="10"/>
        <v>PERFURACAO ROTATIVA COM COROA DE DIAMANTE,EM ALTERACAO DE ROCHA,DIAMETRO BWG(60MM),INCLUSIVE DESLOCAMENTO DENTRO DO CANTEIRO E INSTALACAO DA SONDA EM CADA FURO</v>
      </c>
      <c r="C672" s="519" t="s">
        <v>31673</v>
      </c>
      <c r="D672" s="519" t="s">
        <v>31676</v>
      </c>
      <c r="E672" s="519" t="s">
        <v>31597</v>
      </c>
      <c r="I672" s="519" t="s">
        <v>36</v>
      </c>
      <c r="J672" s="650">
        <v>299.48</v>
      </c>
    </row>
    <row r="673" spans="1:10">
      <c r="A673" s="519" t="s">
        <v>898</v>
      </c>
      <c r="B673" s="519" t="str">
        <f t="shared" si="10"/>
        <v>PERFURACAO ROTATIVA COM COROA DE DIAMANTE,EM ALTERACAO DE ROCHA,DIAMETRO NWG(75MM),INCLUSIVE DESLOCAMENTO DENTRO DO CANTEIRO E INSTALACAO DA SONDA EM CADA FURO</v>
      </c>
      <c r="C673" s="519" t="s">
        <v>31673</v>
      </c>
      <c r="D673" s="519" t="s">
        <v>31677</v>
      </c>
      <c r="E673" s="519" t="s">
        <v>31597</v>
      </c>
      <c r="I673" s="519" t="s">
        <v>36</v>
      </c>
      <c r="J673" s="650">
        <v>363.48</v>
      </c>
    </row>
    <row r="674" spans="1:10">
      <c r="A674" s="519" t="s">
        <v>899</v>
      </c>
      <c r="B674" s="519" t="str">
        <f t="shared" si="10"/>
        <v>PERFURACAO ROTATIVA COM COROA DE DIAMANTE,EM ALTERACAO DE ROCHA,DIAMETRO NWG(75MM),INCLUSIVE DESLOCAMENTO DENTRO DO CANTEIRO E INSTALACAO DA SONDA EM CADA FURO</v>
      </c>
      <c r="C674" s="519" t="s">
        <v>31673</v>
      </c>
      <c r="D674" s="519" t="s">
        <v>31677</v>
      </c>
      <c r="E674" s="519" t="s">
        <v>31597</v>
      </c>
      <c r="I674" s="519" t="s">
        <v>36</v>
      </c>
      <c r="J674" s="650">
        <v>330.24</v>
      </c>
    </row>
    <row r="675" spans="1:10">
      <c r="A675" s="519" t="s">
        <v>900</v>
      </c>
      <c r="B675" s="519" t="str">
        <f t="shared" si="10"/>
        <v>PERFURACAO ROTATIVA COM COROA DE DIAMANTE,EM ALTERACAO DE ROCHA,DIAMETRO HWG(100MM),INCLUSIVE DESLOCAMENTO DENTRO DO CANTEIRO E INSTALACAO DA SONDA EM CADA FURO</v>
      </c>
      <c r="C675" s="519" t="s">
        <v>31673</v>
      </c>
      <c r="D675" s="519" t="s">
        <v>31678</v>
      </c>
      <c r="E675" s="519" t="s">
        <v>31679</v>
      </c>
      <c r="I675" s="519" t="s">
        <v>36</v>
      </c>
      <c r="J675" s="650">
        <v>469.61</v>
      </c>
    </row>
    <row r="676" spans="1:10">
      <c r="A676" s="519" t="s">
        <v>901</v>
      </c>
      <c r="B676" s="519" t="str">
        <f t="shared" si="10"/>
        <v>PERFURACAO ROTATIVA COM COROA DE DIAMANTE,EM ALTERACAO DE ROCHA,DIAMETRO HWG(100MM),INCLUSIVE DESLOCAMENTO DENTRO DO CANTEIRO E INSTALACAO DA SONDA EM CADA FURO</v>
      </c>
      <c r="C676" s="519" t="s">
        <v>31673</v>
      </c>
      <c r="D676" s="519" t="s">
        <v>31678</v>
      </c>
      <c r="E676" s="519" t="s">
        <v>31679</v>
      </c>
      <c r="I676" s="519" t="s">
        <v>36</v>
      </c>
      <c r="J676" s="650">
        <v>430.04</v>
      </c>
    </row>
    <row r="677" spans="1:10">
      <c r="A677" s="519" t="s">
        <v>902</v>
      </c>
      <c r="B677" s="519" t="str">
        <f t="shared" si="10"/>
        <v>PERFURACAO ROTATIVA COM COROA DE DIAMANTE,EM ALTERACAO DE ROCHA DIAMETRO SW,INCLUSIVE DESLOCAMENTO DENTRO DO CANTEIRO EINSTALACAO DA SONDA EM CADA FURO</v>
      </c>
      <c r="C677" s="519" t="s">
        <v>31673</v>
      </c>
      <c r="D677" s="519" t="s">
        <v>31680</v>
      </c>
      <c r="E677" s="519" t="s">
        <v>31624</v>
      </c>
      <c r="I677" s="519" t="s">
        <v>36</v>
      </c>
      <c r="J677" s="650">
        <v>722.32</v>
      </c>
    </row>
    <row r="678" spans="1:10">
      <c r="A678" s="519" t="s">
        <v>903</v>
      </c>
      <c r="B678" s="519" t="str">
        <f t="shared" si="10"/>
        <v>PERFURACAO ROTATIVA COM COROA DE DIAMANTE,EM ALTERACAO DE ROCHA DIAMETRO SW,INCLUSIVE DESLOCAMENTO DENTRO DO CANTEIRO EINSTALACAO DA SONDA EM CADA FURO</v>
      </c>
      <c r="C678" s="519" t="s">
        <v>31673</v>
      </c>
      <c r="D678" s="519" t="s">
        <v>31680</v>
      </c>
      <c r="E678" s="519" t="s">
        <v>31624</v>
      </c>
      <c r="I678" s="519" t="s">
        <v>36</v>
      </c>
      <c r="J678" s="650">
        <v>675.21</v>
      </c>
    </row>
    <row r="679" spans="1:10">
      <c r="A679" s="519" t="s">
        <v>904</v>
      </c>
      <c r="B679" s="519" t="str">
        <f t="shared" si="10"/>
        <v>PERFURACAO ROTATIVA COM COROA DE DIAMANTE,EM ROCHA SA,DIAMETRO EX(35MM),INCLUSIVE DESLOCAMENTO DENTRO DO CANTEIRO E INSTALACAO DA SONDA EM CADA FURO</v>
      </c>
      <c r="C679" s="519" t="s">
        <v>31681</v>
      </c>
      <c r="D679" s="519" t="s">
        <v>31682</v>
      </c>
      <c r="E679" s="519" t="s">
        <v>31603</v>
      </c>
      <c r="I679" s="519" t="s">
        <v>36</v>
      </c>
      <c r="J679" s="650">
        <v>447.52</v>
      </c>
    </row>
    <row r="680" spans="1:10">
      <c r="A680" s="519" t="s">
        <v>905</v>
      </c>
      <c r="B680" s="519" t="str">
        <f t="shared" si="10"/>
        <v>PERFURACAO ROTATIVA COM COROA DE DIAMANTE,EM ROCHA SA,DIAMETRO EX(35MM),INCLUSIVE DESLOCAMENTO DENTRO DO CANTEIRO E INSTALACAO DA SONDA EM CADA FURO</v>
      </c>
      <c r="C680" s="519" t="s">
        <v>31681</v>
      </c>
      <c r="D680" s="519" t="s">
        <v>31682</v>
      </c>
      <c r="E680" s="519" t="s">
        <v>31603</v>
      </c>
      <c r="I680" s="519" t="s">
        <v>36</v>
      </c>
      <c r="J680" s="650">
        <v>404.19</v>
      </c>
    </row>
    <row r="681" spans="1:10">
      <c r="A681" s="519" t="s">
        <v>906</v>
      </c>
      <c r="B681" s="519" t="str">
        <f t="shared" si="10"/>
        <v>PERFURACAO ROTATIVA COM COROA DE DIAMANTE,EM ROCHA SA,DIAMETRO AWG(45MM),INCLUSIVE DESLOCAMENTO DENTRO DO CANTEIRO E INSTALACAO DA SONDA EM CADA FURO</v>
      </c>
      <c r="C681" s="519" t="s">
        <v>31681</v>
      </c>
      <c r="D681" s="519" t="s">
        <v>31683</v>
      </c>
      <c r="E681" s="519" t="s">
        <v>31684</v>
      </c>
      <c r="I681" s="519" t="s">
        <v>36</v>
      </c>
      <c r="J681" s="650">
        <v>490.21</v>
      </c>
    </row>
    <row r="682" spans="1:10">
      <c r="A682" s="519" t="s">
        <v>907</v>
      </c>
      <c r="B682" s="519" t="str">
        <f t="shared" si="10"/>
        <v>PERFURACAO ROTATIVA COM COROA DE DIAMANTE,EM ROCHA SA,DIAMETRO AWG(45MM),INCLUSIVE DESLOCAMENTO DENTRO DO CANTEIRO E INSTALACAO DA SONDA EM CADA FURO</v>
      </c>
      <c r="C682" s="519" t="s">
        <v>31681</v>
      </c>
      <c r="D682" s="519" t="s">
        <v>31683</v>
      </c>
      <c r="E682" s="519" t="s">
        <v>31684</v>
      </c>
      <c r="I682" s="519" t="s">
        <v>36</v>
      </c>
      <c r="J682" s="650">
        <v>442.75</v>
      </c>
    </row>
    <row r="683" spans="1:10">
      <c r="A683" s="519" t="s">
        <v>908</v>
      </c>
      <c r="B683" s="519" t="str">
        <f t="shared" si="10"/>
        <v>PERFURACAO ROTATIVA COM COROA DE DIAMANTE,EM ROCHA SA,DIAMETRO BWG(60MM),INCLUSIVE DESLOCAMENTO DENTRO DO CANTEIRO E INSTALACAO DA SONDA EM CADA FURO</v>
      </c>
      <c r="C683" s="519" t="s">
        <v>31681</v>
      </c>
      <c r="D683" s="519" t="s">
        <v>31685</v>
      </c>
      <c r="E683" s="519" t="s">
        <v>31684</v>
      </c>
      <c r="I683" s="519" t="s">
        <v>36</v>
      </c>
      <c r="J683" s="650">
        <v>548.29</v>
      </c>
    </row>
    <row r="684" spans="1:10">
      <c r="A684" s="519" t="s">
        <v>909</v>
      </c>
      <c r="B684" s="519" t="str">
        <f t="shared" si="10"/>
        <v>PERFURACAO ROTATIVA COM COROA DE DIAMANTE,EM ROCHA SA,DIAMETRO BWG(60MM),INCLUSIVE DESLOCAMENTO DENTRO DO CANTEIRO E INSTALACAO DA SONDA EM CADA FURO</v>
      </c>
      <c r="C684" s="519" t="s">
        <v>31681</v>
      </c>
      <c r="D684" s="519" t="s">
        <v>31685</v>
      </c>
      <c r="E684" s="519" t="s">
        <v>31684</v>
      </c>
      <c r="I684" s="519" t="s">
        <v>36</v>
      </c>
      <c r="J684" s="650">
        <v>495.96</v>
      </c>
    </row>
    <row r="685" spans="1:10">
      <c r="A685" s="519" t="s">
        <v>910</v>
      </c>
      <c r="B685" s="519" t="str">
        <f t="shared" si="10"/>
        <v>PERFURACAO ROTATIVA COM COROA DE DIAMANTE,EM ROCHA SA,DIAMETRO NWG(75MM),INCLUSIVE DESLOCAMENTO DENTRO DO CANTEIRO E INSTALACAO DA SONDA EM CADA FURO</v>
      </c>
      <c r="C685" s="519" t="s">
        <v>31681</v>
      </c>
      <c r="D685" s="519" t="s">
        <v>31686</v>
      </c>
      <c r="E685" s="519" t="s">
        <v>31684</v>
      </c>
      <c r="I685" s="519" t="s">
        <v>36</v>
      </c>
      <c r="J685" s="650">
        <v>614.72</v>
      </c>
    </row>
    <row r="686" spans="1:10">
      <c r="A686" s="519" t="s">
        <v>911</v>
      </c>
      <c r="B686" s="519" t="str">
        <f t="shared" si="10"/>
        <v>PERFURACAO ROTATIVA COM COROA DE DIAMANTE,EM ROCHA SA,DIAMETRO NWG(75MM),INCLUSIVE DESLOCAMENTO DENTRO DO CANTEIRO E INSTALACAO DA SONDA EM CADA FURO</v>
      </c>
      <c r="C686" s="519" t="s">
        <v>31681</v>
      </c>
      <c r="D686" s="519" t="s">
        <v>31686</v>
      </c>
      <c r="E686" s="519" t="s">
        <v>31684</v>
      </c>
      <c r="I686" s="519" t="s">
        <v>36</v>
      </c>
      <c r="J686" s="650">
        <v>556.74</v>
      </c>
    </row>
    <row r="687" spans="1:10">
      <c r="A687" s="519" t="s">
        <v>912</v>
      </c>
      <c r="B687" s="519" t="str">
        <f t="shared" si="10"/>
        <v>PERFURACAO ROTATIVA COM COROA DE DIAMANTE,EM ROCHA SA,DIAMETRO HWG(100MM),INCLUSIVE DESLOCAMENTO DENTRO DO CANTEIRO E INSTALACAO DA SONDA EM CADA FURO</v>
      </c>
      <c r="C687" s="519" t="s">
        <v>31681</v>
      </c>
      <c r="D687" s="519" t="s">
        <v>31687</v>
      </c>
      <c r="E687" s="519" t="s">
        <v>31612</v>
      </c>
      <c r="I687" s="519" t="s">
        <v>36</v>
      </c>
      <c r="J687" s="650">
        <v>877.62</v>
      </c>
    </row>
    <row r="688" spans="1:10">
      <c r="A688" s="519" t="s">
        <v>913</v>
      </c>
      <c r="B688" s="519" t="str">
        <f t="shared" si="10"/>
        <v>PERFURACAO ROTATIVA COM COROA DE DIAMANTE,EM ROCHA SA,DIAMETRO HWG(100MM),INCLUSIVE DESLOCAMENTO DENTRO DO CANTEIRO E INSTALACAO DA SONDA EM CADA FURO</v>
      </c>
      <c r="C688" s="519" t="s">
        <v>31681</v>
      </c>
      <c r="D688" s="519" t="s">
        <v>31687</v>
      </c>
      <c r="E688" s="519" t="s">
        <v>31612</v>
      </c>
      <c r="I688" s="519" t="s">
        <v>36</v>
      </c>
      <c r="J688" s="650">
        <v>798.92</v>
      </c>
    </row>
    <row r="689" spans="1:10">
      <c r="A689" s="519" t="s">
        <v>914</v>
      </c>
      <c r="B689" s="519" t="str">
        <f t="shared" si="10"/>
        <v>PERFURACAO ROTATIVA COM COROA DE DIAMANTE,EM ROCHA SA,DIAMETRO SW,INCLUSIVE DESLOCAMENTO DENTRO DO CANTEIRO E INSTALACAO DA SONDA EM CADA FURO</v>
      </c>
      <c r="C689" s="519" t="s">
        <v>31681</v>
      </c>
      <c r="D689" s="519" t="s">
        <v>31688</v>
      </c>
      <c r="E689" s="519" t="s">
        <v>31536</v>
      </c>
      <c r="I689" s="519" t="s">
        <v>36</v>
      </c>
      <c r="J689" s="650">
        <v>1406.16</v>
      </c>
    </row>
    <row r="690" spans="1:10">
      <c r="A690" s="519" t="s">
        <v>915</v>
      </c>
      <c r="B690" s="519" t="str">
        <f t="shared" si="10"/>
        <v>PERFURACAO ROTATIVA COM COROA DE DIAMANTE,EM ROCHA SA,DIAMETRO SW,INCLUSIVE DESLOCAMENTO DENTRO DO CANTEIRO E INSTALACAO DA SONDA EM CADA FURO</v>
      </c>
      <c r="C690" s="519" t="s">
        <v>31681</v>
      </c>
      <c r="D690" s="519" t="s">
        <v>31688</v>
      </c>
      <c r="E690" s="519" t="s">
        <v>31536</v>
      </c>
      <c r="I690" s="519" t="s">
        <v>36</v>
      </c>
      <c r="J690" s="650">
        <v>1299.33</v>
      </c>
    </row>
    <row r="691" spans="1:10">
      <c r="A691" s="519" t="s">
        <v>916</v>
      </c>
      <c r="B691" s="519" t="str">
        <f t="shared" si="10"/>
        <v>PERFURACAO ROTATIVA COM COROA DE DIAMANTE EM CONCRETO,COM DIAMETRO DE 45MM(2"),INCLUSIVE DESLOCAMENTO DENTRO DO CANTEIRO E INSTALACAO DA SONDA EM CADA FURO</v>
      </c>
      <c r="C691" s="519" t="s">
        <v>31689</v>
      </c>
      <c r="D691" s="519" t="s">
        <v>31690</v>
      </c>
      <c r="E691" s="519" t="s">
        <v>31620</v>
      </c>
      <c r="I691" s="519" t="s">
        <v>36</v>
      </c>
      <c r="J691" s="650">
        <v>377.33</v>
      </c>
    </row>
    <row r="692" spans="1:10">
      <c r="A692" s="519" t="s">
        <v>917</v>
      </c>
      <c r="B692" s="519" t="str">
        <f t="shared" si="10"/>
        <v>PERFURACAO ROTATIVA COM COROA DE DIAMANTE EM CONCRETO,COM DIAMETRO DE 45MM(2"),INCLUSIVE DESLOCAMENTO DENTRO DO CANTEIRO E INSTALACAO DA SONDA EM CADA FURO</v>
      </c>
      <c r="C692" s="519" t="s">
        <v>31689</v>
      </c>
      <c r="D692" s="519" t="s">
        <v>31690</v>
      </c>
      <c r="E692" s="519" t="s">
        <v>31620</v>
      </c>
      <c r="I692" s="519" t="s">
        <v>36</v>
      </c>
      <c r="J692" s="650">
        <v>338.09</v>
      </c>
    </row>
    <row r="693" spans="1:10">
      <c r="A693" s="519" t="s">
        <v>918</v>
      </c>
      <c r="B693" s="519" t="str">
        <f t="shared" si="10"/>
        <v>PERFURACAO ROTATIVA COM COROA DE DIAMANTE EM CONCRETO,COM DIAMETRO DE 75MM(3"),INCLUSIVE DESLOCAMENTO DENTRO DO CANTEIRO E INSTALACAO DA SONDA EM CADA FURO</v>
      </c>
      <c r="C693" s="519" t="s">
        <v>31689</v>
      </c>
      <c r="D693" s="519" t="s">
        <v>31691</v>
      </c>
      <c r="E693" s="519" t="s">
        <v>31620</v>
      </c>
      <c r="I693" s="519" t="s">
        <v>36</v>
      </c>
      <c r="J693" s="650">
        <v>425.88</v>
      </c>
    </row>
    <row r="694" spans="1:10">
      <c r="A694" s="519" t="s">
        <v>919</v>
      </c>
      <c r="B694" s="519" t="str">
        <f t="shared" si="10"/>
        <v>PERFURACAO ROTATIVA COM COROA DE DIAMANTE EM CONCRETO,COM DIAMETRO DE 75MM(3"),INCLUSIVE DESLOCAMENTO DENTRO DO CANTEIRO E INSTALACAO DA SONDA EM CADA FURO</v>
      </c>
      <c r="C694" s="519" t="s">
        <v>31689</v>
      </c>
      <c r="D694" s="519" t="s">
        <v>31691</v>
      </c>
      <c r="E694" s="519" t="s">
        <v>31620</v>
      </c>
      <c r="I694" s="519" t="s">
        <v>36</v>
      </c>
      <c r="J694" s="650">
        <v>382.4</v>
      </c>
    </row>
    <row r="695" spans="1:10">
      <c r="A695" s="519" t="s">
        <v>920</v>
      </c>
      <c r="B695" s="519" t="str">
        <f t="shared" si="10"/>
        <v>PERFURACAO ROTATIVA COM COROA DE DIAMANTE EM CONCRETO,COM DIAMETRO DE 100MM(4"),INCLUSIVE DESLOCAMENTO DENTRO DO CANTEIRO E INSTALACAO DA SONDA EM CADA FURO</v>
      </c>
      <c r="C695" s="519" t="s">
        <v>31689</v>
      </c>
      <c r="D695" s="519" t="s">
        <v>31692</v>
      </c>
      <c r="E695" s="519" t="s">
        <v>31552</v>
      </c>
      <c r="I695" s="519" t="s">
        <v>36</v>
      </c>
      <c r="J695" s="650">
        <v>648.01</v>
      </c>
    </row>
    <row r="696" spans="1:10">
      <c r="A696" s="519" t="s">
        <v>921</v>
      </c>
      <c r="B696" s="519" t="str">
        <f t="shared" si="10"/>
        <v>PERFURACAO ROTATIVA COM COROA DE DIAMANTE EM CONCRETO,COM DIAMETRO DE 100MM(4"),INCLUSIVE DESLOCAMENTO DENTRO DO CANTEIRO E INSTALACAO DA SONDA EM CADA FURO</v>
      </c>
      <c r="C696" s="519" t="s">
        <v>31689</v>
      </c>
      <c r="D696" s="519" t="s">
        <v>31692</v>
      </c>
      <c r="E696" s="519" t="s">
        <v>31552</v>
      </c>
      <c r="I696" s="519" t="s">
        <v>36</v>
      </c>
      <c r="J696" s="650">
        <v>581.12</v>
      </c>
    </row>
    <row r="697" spans="1:10">
      <c r="A697" s="519" t="s">
        <v>922</v>
      </c>
      <c r="B697" s="519" t="str">
        <f t="shared" si="10"/>
        <v>PERFURACAO ROTATIVA COM COROA DE DIAMANTE EM CONCRETO,COM DIAMETRO DE 150MM(6"),INCLUSIVE DESLOCAMENTO DENTRO DO CANTEIRO E INSTALACAO DA SONDA EM CADA FURO</v>
      </c>
      <c r="C697" s="519" t="s">
        <v>31689</v>
      </c>
      <c r="D697" s="519" t="s">
        <v>31693</v>
      </c>
      <c r="E697" s="519" t="s">
        <v>31552</v>
      </c>
      <c r="I697" s="519" t="s">
        <v>36</v>
      </c>
      <c r="J697" s="650">
        <v>990.55</v>
      </c>
    </row>
    <row r="698" spans="1:10">
      <c r="A698" s="519" t="s">
        <v>923</v>
      </c>
      <c r="B698" s="519" t="str">
        <f t="shared" si="10"/>
        <v>PERFURACAO ROTATIVA COM COROA DE DIAMANTE EM CONCRETO,COM DIAMETRO DE 150MM(6"),INCLUSIVE DESLOCAMENTO DENTRO DO CANTEIRO E INSTALACAO DA SONDA EM CADA FURO</v>
      </c>
      <c r="C698" s="519" t="s">
        <v>31689</v>
      </c>
      <c r="D698" s="519" t="s">
        <v>31693</v>
      </c>
      <c r="E698" s="519" t="s">
        <v>31552</v>
      </c>
      <c r="I698" s="519" t="s">
        <v>36</v>
      </c>
      <c r="J698" s="650">
        <v>888.22</v>
      </c>
    </row>
    <row r="699" spans="1:10">
      <c r="A699" s="519" t="s">
        <v>924</v>
      </c>
      <c r="B699" s="519" t="str">
        <f t="shared" si="10"/>
        <v>EXECUCAO DE SONDAGEM ELETRICA VERTICAL(SEV),INCLUSIVE O PROCESSAMENTO E INTERPRETACAO DOS PERFIS,BEM COMO A APRESENTACAO DOS RESULTADOS EM PAPEL E EM MEIO DIGITAL</v>
      </c>
      <c r="C699" s="519" t="s">
        <v>31694</v>
      </c>
      <c r="D699" s="519" t="s">
        <v>31695</v>
      </c>
      <c r="E699" s="519" t="s">
        <v>31696</v>
      </c>
      <c r="I699" s="519" t="s">
        <v>5</v>
      </c>
      <c r="J699" s="650">
        <v>1173.1400000000001</v>
      </c>
    </row>
    <row r="700" spans="1:10">
      <c r="A700" s="519" t="s">
        <v>925</v>
      </c>
      <c r="B700" s="519" t="str">
        <f t="shared" si="10"/>
        <v>EXECUCAO DE SONDAGEM ELETRICA VERTICAL(SEV),INCLUSIVE O PROCESSAMENTO E INTERPRETACAO DOS PERFIS,BEM COMO A APRESENTACAO DOS RESULTADOS EM PAPEL E EM MEIO DIGITAL</v>
      </c>
      <c r="C700" s="519" t="s">
        <v>31694</v>
      </c>
      <c r="D700" s="519" t="s">
        <v>31695</v>
      </c>
      <c r="E700" s="519" t="s">
        <v>31696</v>
      </c>
      <c r="I700" s="519" t="s">
        <v>5</v>
      </c>
      <c r="J700" s="650">
        <v>1027.5999999999999</v>
      </c>
    </row>
    <row r="701" spans="1:10">
      <c r="A701" s="519" t="s">
        <v>926</v>
      </c>
      <c r="B701" s="519" t="str">
        <f t="shared" si="10"/>
        <v>EXECUCAO DE LINHA DE PROSPECCAO GEOFISICA PELO METODO DE CAMINHAMENTO ELETRICO,INCLUSIVE O PROCESSAMENTO E INTERPRETACAO DAS SECOES BEM COMO A APRESENTACAO DOS RESULTADOS(SECOES ORIGINAIS E INTERPRETADAS),EM PAPEL E EM MEIO DIGITAL</v>
      </c>
      <c r="C701" s="519" t="s">
        <v>31697</v>
      </c>
      <c r="D701" s="519" t="s">
        <v>31698</v>
      </c>
      <c r="E701" s="519" t="s">
        <v>31699</v>
      </c>
      <c r="F701" s="519" t="s">
        <v>31700</v>
      </c>
      <c r="I701" s="519" t="s">
        <v>36</v>
      </c>
      <c r="J701" s="650">
        <v>7.28</v>
      </c>
    </row>
    <row r="702" spans="1:10">
      <c r="A702" s="519" t="s">
        <v>927</v>
      </c>
      <c r="B702" s="519" t="str">
        <f t="shared" si="10"/>
        <v>EXECUCAO DE LINHA DE PROSPECCAO GEOFISICA PELO METODO DE CAMINHAMENTO ELETRICO,INCLUSIVE O PROCESSAMENTO E INTERPRETACAO DAS SECOES BEM COMO A APRESENTACAO DOS RESULTADOS(SECOES ORIGINAIS E INTERPRETADAS),EM PAPEL E EM MEIO DIGITAL</v>
      </c>
      <c r="C702" s="519" t="s">
        <v>31697</v>
      </c>
      <c r="D702" s="519" t="s">
        <v>31698</v>
      </c>
      <c r="E702" s="519" t="s">
        <v>31699</v>
      </c>
      <c r="F702" s="519" t="s">
        <v>31700</v>
      </c>
      <c r="I702" s="519" t="s">
        <v>36</v>
      </c>
      <c r="J702" s="650">
        <v>6.37</v>
      </c>
    </row>
    <row r="703" spans="1:10">
      <c r="A703" s="519" t="s">
        <v>928</v>
      </c>
      <c r="B703" s="519"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3" s="519" t="s">
        <v>31701</v>
      </c>
      <c r="D703" s="519" t="s">
        <v>31702</v>
      </c>
      <c r="E703" s="519" t="s">
        <v>31703</v>
      </c>
      <c r="F703" s="519" t="s">
        <v>31704</v>
      </c>
      <c r="G703" s="519" t="s">
        <v>31705</v>
      </c>
      <c r="I703" s="519" t="s">
        <v>36</v>
      </c>
      <c r="J703" s="650">
        <v>6.08</v>
      </c>
    </row>
    <row r="704" spans="1:10">
      <c r="A704" s="519" t="s">
        <v>929</v>
      </c>
      <c r="B704" s="519" t="str">
        <f t="shared" si="10"/>
        <v>EXECUCAO DE LINHA DE PROSPECCAO SISMICA PELO METODO DE REFLEXAO,UTILIZANDO MARTELO OU EXPLOSIVO COMO FONTE GERADORA DO PULSO SISMICO,INCLUSIVE A APRESENTACAO DO RELATORIO COM OS DADOS,EM PAPEL E EM MEIO DIGITAL,EXCLUSIVE O PROCESSAMENTO E INTERPRETACAO DOS DADOS</v>
      </c>
      <c r="C704" s="519" t="s">
        <v>31701</v>
      </c>
      <c r="D704" s="519" t="s">
        <v>31702</v>
      </c>
      <c r="E704" s="519" t="s">
        <v>31703</v>
      </c>
      <c r="F704" s="519" t="s">
        <v>31704</v>
      </c>
      <c r="G704" s="519" t="s">
        <v>31705</v>
      </c>
      <c r="I704" s="519" t="s">
        <v>36</v>
      </c>
      <c r="J704" s="650">
        <v>5.5</v>
      </c>
    </row>
    <row r="705" spans="1:10">
      <c r="A705" s="519" t="s">
        <v>930</v>
      </c>
      <c r="B705" s="519"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5" s="519" t="s">
        <v>31706</v>
      </c>
      <c r="D705" s="519" t="s">
        <v>31707</v>
      </c>
      <c r="E705" s="519" t="s">
        <v>31703</v>
      </c>
      <c r="F705" s="519" t="s">
        <v>31704</v>
      </c>
      <c r="G705" s="519" t="s">
        <v>31705</v>
      </c>
      <c r="I705" s="519" t="s">
        <v>36</v>
      </c>
      <c r="J705" s="650">
        <v>5.36</v>
      </c>
    </row>
    <row r="706" spans="1:10">
      <c r="A706" s="519" t="s">
        <v>931</v>
      </c>
      <c r="B706" s="519" t="str">
        <f t="shared" si="10"/>
        <v>EXECUCAO DE LINHA DE PROSPECCAO SISMICA PELO METODO DE REFRACAO,UTILIZANDO MARTELO OU EXPLOSIVO COMO FONTE GERADORA DO PULSO SISMICO,INCLUSIVE A APRESENTACAO DO RELATORIO COM OS DADOS,EM PAPEL E EM MEIO DIGITAL,EXCLUSIVE O PROCESSAMENTO E INTERPRETACAO DOS DADOS</v>
      </c>
      <c r="C706" s="519" t="s">
        <v>31706</v>
      </c>
      <c r="D706" s="519" t="s">
        <v>31707</v>
      </c>
      <c r="E706" s="519" t="s">
        <v>31703</v>
      </c>
      <c r="F706" s="519" t="s">
        <v>31704</v>
      </c>
      <c r="G706" s="519" t="s">
        <v>31705</v>
      </c>
      <c r="I706" s="519" t="s">
        <v>36</v>
      </c>
      <c r="J706" s="650">
        <v>4.88</v>
      </c>
    </row>
    <row r="707" spans="1:10">
      <c r="A707" s="519" t="s">
        <v>932</v>
      </c>
      <c r="B707" s="519" t="str">
        <f t="shared" si="10"/>
        <v>EXECUCAO DE LINHA DE PROSPECCAO POR RADAR DE PENETRACAO NO SOLO(GPR),INCLUSIVE A APRESENTACAO DO RELATORIO COM AS SECOES PROCESSADAS,EM PAPEL E EM MEIO DIGITAL,EXCLUSIVE O PROCESSAMENTO E INTERPRETACAO DOS DADOS</v>
      </c>
      <c r="C707" s="519" t="s">
        <v>31708</v>
      </c>
      <c r="D707" s="519" t="s">
        <v>31709</v>
      </c>
      <c r="E707" s="519" t="s">
        <v>31710</v>
      </c>
      <c r="F707" s="519" t="s">
        <v>31711</v>
      </c>
      <c r="I707" s="519" t="s">
        <v>36</v>
      </c>
      <c r="J707" s="650">
        <v>1.82</v>
      </c>
    </row>
    <row r="708" spans="1:10">
      <c r="A708" s="519" t="s">
        <v>933</v>
      </c>
      <c r="B708" s="519" t="str">
        <f t="shared" si="10"/>
        <v>EXECUCAO DE LINHA DE PROSPECCAO POR RADAR DE PENETRACAO NO SOLO(GPR),INCLUSIVE A APRESENTACAO DO RELATORIO COM AS SECOES PROCESSADAS,EM PAPEL E EM MEIO DIGITAL,EXCLUSIVE O PROCESSAMENTO E INTERPRETACAO DOS DADOS</v>
      </c>
      <c r="C708" s="519" t="s">
        <v>31708</v>
      </c>
      <c r="D708" s="519" t="s">
        <v>31709</v>
      </c>
      <c r="E708" s="519" t="s">
        <v>31710</v>
      </c>
      <c r="F708" s="519" t="s">
        <v>31711</v>
      </c>
      <c r="I708" s="519" t="s">
        <v>36</v>
      </c>
      <c r="J708" s="650">
        <v>1.69</v>
      </c>
    </row>
    <row r="709" spans="1:10">
      <c r="A709" s="519" t="s">
        <v>934</v>
      </c>
      <c r="B709" s="519" t="str">
        <f t="shared" si="10"/>
        <v>INTERPRETACAO DE DADOS DE RADAR DE PENETRACAO NO SOLO(GPR),INCLUSIVE A ANALISE DE SECOES MIGRADAS E NAO MIGRADAS E APRESENTACAO DO RELATORIO COM AS SECOES INTERPRETADAS,EM PAPEL EEM MEIO DIGITAL</v>
      </c>
      <c r="C709" s="519" t="s">
        <v>31712</v>
      </c>
      <c r="D709" s="519" t="s">
        <v>31713</v>
      </c>
      <c r="E709" s="519" t="s">
        <v>31714</v>
      </c>
      <c r="F709" s="519" t="s">
        <v>31715</v>
      </c>
      <c r="I709" s="519" t="s">
        <v>36</v>
      </c>
      <c r="J709" s="650">
        <v>9.43</v>
      </c>
    </row>
    <row r="710" spans="1:10">
      <c r="A710" s="519" t="s">
        <v>935</v>
      </c>
      <c r="B710" s="519" t="str">
        <f t="shared" si="10"/>
        <v>INTERPRETACAO DE DADOS DE RADAR DE PENETRACAO NO SOLO(GPR),INCLUSIVE A ANALISE DE SECOES MIGRADAS E NAO MIGRADAS E APRESENTACAO DO RELATORIO COM AS SECOES INTERPRETADAS,EM PAPEL EEM MEIO DIGITAL</v>
      </c>
      <c r="C710" s="519" t="s">
        <v>31712</v>
      </c>
      <c r="D710" s="519" t="s">
        <v>31713</v>
      </c>
      <c r="E710" s="519" t="s">
        <v>31714</v>
      </c>
      <c r="F710" s="519" t="s">
        <v>31715</v>
      </c>
      <c r="I710" s="519" t="s">
        <v>36</v>
      </c>
      <c r="J710" s="650">
        <v>8.17</v>
      </c>
    </row>
    <row r="711" spans="1:10">
      <c r="A711" s="519" t="s">
        <v>936</v>
      </c>
      <c r="B711" s="519" t="str">
        <f t="shared" si="10"/>
        <v>PROCESSAMENTO DE DADOS DE RADAR DE PENETRACAO NO SOLO(GPR),INCLUSIVE CORRECAO TOPOGRAFICA,FILTROS,GANHOS E MIGRACAO,ATRAVES DE SOFTWARES PARA ESSE FIM,E A APRESENTACAO DO RELATORIO COM AS SECOES PROCESSADAS,EM PAPEL E EM MEIO DIGITAL</v>
      </c>
      <c r="C711" s="519" t="s">
        <v>31716</v>
      </c>
      <c r="D711" s="519" t="s">
        <v>31717</v>
      </c>
      <c r="E711" s="519" t="s">
        <v>31718</v>
      </c>
      <c r="F711" s="519" t="s">
        <v>31719</v>
      </c>
      <c r="I711" s="519" t="s">
        <v>36</v>
      </c>
      <c r="J711" s="650">
        <v>6.95</v>
      </c>
    </row>
    <row r="712" spans="1:10">
      <c r="A712" s="519" t="s">
        <v>937</v>
      </c>
      <c r="B712" s="519" t="str">
        <f t="shared" ref="B712:B775" si="11">C712&amp;D712&amp;E712&amp;F712&amp;G712&amp;H712</f>
        <v>PROCESSAMENTO DE DADOS DE RADAR DE PENETRACAO NO SOLO(GPR),INCLUSIVE CORRECAO TOPOGRAFICA,FILTROS,GANHOS E MIGRACAO,ATRAVES DE SOFTWARES PARA ESSE FIM,E A APRESENTACAO DO RELATORIO COM AS SECOES PROCESSADAS,EM PAPEL E EM MEIO DIGITAL</v>
      </c>
      <c r="C712" s="519" t="s">
        <v>31716</v>
      </c>
      <c r="D712" s="519" t="s">
        <v>31717</v>
      </c>
      <c r="E712" s="519" t="s">
        <v>31718</v>
      </c>
      <c r="F712" s="519" t="s">
        <v>31719</v>
      </c>
      <c r="I712" s="519" t="s">
        <v>36</v>
      </c>
      <c r="J712" s="650">
        <v>6.02</v>
      </c>
    </row>
    <row r="713" spans="1:10">
      <c r="A713" s="519" t="s">
        <v>938</v>
      </c>
      <c r="B713" s="519" t="str">
        <f t="shared" si="11"/>
        <v>INTERPRETACAO DE LINHA SISMICA DE REFLEXAO,INCLUSIVE A ANALISE DE SECOES MIGRADAS E NAO MIGRADAS E A APRESENTACAO DO RELATORIO COM AS SECOES INTERPRETADAS,EM PAPEL E EM MEIO DIGITAL</v>
      </c>
      <c r="C713" s="519" t="s">
        <v>31720</v>
      </c>
      <c r="D713" s="519" t="s">
        <v>31721</v>
      </c>
      <c r="E713" s="519" t="s">
        <v>31722</v>
      </c>
      <c r="F713" s="519" t="s">
        <v>939</v>
      </c>
      <c r="I713" s="519" t="s">
        <v>36</v>
      </c>
      <c r="J713" s="650">
        <v>8.5</v>
      </c>
    </row>
    <row r="714" spans="1:10">
      <c r="A714" s="519" t="s">
        <v>940</v>
      </c>
      <c r="B714" s="519" t="str">
        <f t="shared" si="11"/>
        <v>INTERPRETACAO DE LINHA SISMICA DE REFLEXAO,INCLUSIVE A ANALISE DE SECOES MIGRADAS E NAO MIGRADAS E A APRESENTACAO DO RELATORIO COM AS SECOES INTERPRETADAS,EM PAPEL E EM MEIO DIGITAL</v>
      </c>
      <c r="C714" s="519" t="s">
        <v>31720</v>
      </c>
      <c r="D714" s="519" t="s">
        <v>31721</v>
      </c>
      <c r="E714" s="519" t="s">
        <v>31722</v>
      </c>
      <c r="F714" s="519" t="s">
        <v>939</v>
      </c>
      <c r="I714" s="519" t="s">
        <v>36</v>
      </c>
      <c r="J714" s="650">
        <v>7.36</v>
      </c>
    </row>
    <row r="715" spans="1:10">
      <c r="A715" s="519" t="s">
        <v>941</v>
      </c>
      <c r="B715" s="519" t="str">
        <f t="shared" si="11"/>
        <v>PROCESSAMENTO DE LINHA SISMICA DE REFRACAO,INCLUSIVE CORRECAO TOPOGRAFICA,FILTROS,GANHOS,ANALISES DE VELOCIDADE E MIGRACAO,ATRAVES DE SOFTWARES ESPECIFICOS PARA ESTE FIM,E A APRESENTACAO DO RELATORIO COM AS SECOES PROCESSADAS EM PAPEL E EMMEIO DIGITAL</v>
      </c>
      <c r="C715" s="519" t="s">
        <v>31723</v>
      </c>
      <c r="D715" s="519" t="s">
        <v>31724</v>
      </c>
      <c r="E715" s="519" t="s">
        <v>31725</v>
      </c>
      <c r="F715" s="519" t="s">
        <v>31726</v>
      </c>
      <c r="G715" s="519" t="s">
        <v>31727</v>
      </c>
      <c r="I715" s="519" t="s">
        <v>36</v>
      </c>
      <c r="J715" s="650">
        <v>6.8</v>
      </c>
    </row>
    <row r="716" spans="1:10">
      <c r="A716" s="519" t="s">
        <v>942</v>
      </c>
      <c r="B716" s="519" t="str">
        <f t="shared" si="11"/>
        <v>PROCESSAMENTO DE LINHA SISMICA DE REFRACAO,INCLUSIVE CORRECAO TOPOGRAFICA,FILTROS,GANHOS,ANALISES DE VELOCIDADE E MIGRACAO,ATRAVES DE SOFTWARES ESPECIFICOS PARA ESTE FIM,E A APRESENTACAO DO RELATORIO COM AS SECOES PROCESSADAS EM PAPEL E EMMEIO DIGITAL</v>
      </c>
      <c r="C716" s="519" t="s">
        <v>31723</v>
      </c>
      <c r="D716" s="519" t="s">
        <v>31724</v>
      </c>
      <c r="E716" s="519" t="s">
        <v>31725</v>
      </c>
      <c r="F716" s="519" t="s">
        <v>31726</v>
      </c>
      <c r="G716" s="519" t="s">
        <v>31727</v>
      </c>
      <c r="I716" s="519" t="s">
        <v>36</v>
      </c>
      <c r="J716" s="650">
        <v>5.89</v>
      </c>
    </row>
    <row r="717" spans="1:10">
      <c r="A717" s="519" t="s">
        <v>943</v>
      </c>
      <c r="B717" s="519" t="str">
        <f t="shared" si="11"/>
        <v>PROCESSAMENTO E INTERPRETACAO DE LINHA SISMICA DE REFRACAO,INCLUSIVE A APRESENTACAO DE RELATORIO COM AS SECOES PROCESSADAS E INTERPRETADAS,EM PAPEL E EM MEIO DIGITAL</v>
      </c>
      <c r="C717" s="519" t="s">
        <v>31728</v>
      </c>
      <c r="D717" s="519" t="s">
        <v>31729</v>
      </c>
      <c r="E717" s="519" t="s">
        <v>31730</v>
      </c>
      <c r="I717" s="519" t="s">
        <v>36</v>
      </c>
      <c r="J717" s="650">
        <v>10.050000000000001</v>
      </c>
    </row>
    <row r="718" spans="1:10">
      <c r="A718" s="519" t="s">
        <v>944</v>
      </c>
      <c r="B718" s="519" t="str">
        <f t="shared" si="11"/>
        <v>PROCESSAMENTO E INTERPRETACAO DE LINHA SISMICA DE REFRACAO,INCLUSIVE A APRESENTACAO DE RELATORIO COM AS SECOES PROCESSADAS E INTERPRETADAS,EM PAPEL E EM MEIO DIGITAL</v>
      </c>
      <c r="C718" s="519" t="s">
        <v>31728</v>
      </c>
      <c r="D718" s="519" t="s">
        <v>31729</v>
      </c>
      <c r="E718" s="519" t="s">
        <v>31730</v>
      </c>
      <c r="I718" s="519" t="s">
        <v>36</v>
      </c>
      <c r="J718" s="650">
        <v>8.6999999999999993</v>
      </c>
    </row>
    <row r="719" spans="1:10">
      <c r="A719" s="519" t="s">
        <v>945</v>
      </c>
      <c r="B719" s="519" t="str">
        <f t="shared" si="11"/>
        <v>PREPARO MANUAL DE TERRENO,COMPREENDENDO ACERTO,RASPAGEM EVENTUALMENTE ATE 0.30M DE PROFUNDIDADE E AFASTAMENTO LATERAL DO MATERIAL EXCEDENTE,EXCLUSIVE COMPACTACAO</v>
      </c>
      <c r="C719" s="519" t="s">
        <v>31731</v>
      </c>
      <c r="D719" s="519" t="s">
        <v>31732</v>
      </c>
      <c r="E719" s="519" t="s">
        <v>31733</v>
      </c>
      <c r="I719" s="519" t="s">
        <v>13</v>
      </c>
      <c r="J719" s="650">
        <v>8.52</v>
      </c>
    </row>
    <row r="720" spans="1:10">
      <c r="A720" s="519" t="s">
        <v>946</v>
      </c>
      <c r="B720" s="519" t="str">
        <f t="shared" si="11"/>
        <v>PREPARO MANUAL DE TERRENO,COMPREENDENDO ACERTO,RASPAGEM EVENTUALMENTE ATE 0.30M DE PROFUNDIDADE E AFASTAMENTO LATERAL DO MATERIAL EXCEDENTE,EXCLUSIVE COMPACTACAO</v>
      </c>
      <c r="C720" s="519" t="s">
        <v>31731</v>
      </c>
      <c r="D720" s="519" t="s">
        <v>31732</v>
      </c>
      <c r="E720" s="519" t="s">
        <v>31733</v>
      </c>
      <c r="I720" s="519" t="s">
        <v>13</v>
      </c>
      <c r="J720" s="650">
        <v>7.38</v>
      </c>
    </row>
    <row r="721" spans="1:10">
      <c r="A721" s="519" t="s">
        <v>947</v>
      </c>
      <c r="B721" s="519" t="str">
        <f t="shared" si="11"/>
        <v>PREPARO MANUAL DE TERRENO,COMPREENDENDO ACERTO,RASPAGEM EVENTUALMENTE ATE 0.30M DE PROFUNDIDADE E AFASTAMENTO LATERAL DO MATERIAL EXCEDENTE,INCLUSIVE COMPACTACAO MECANICA</v>
      </c>
      <c r="C721" s="519" t="s">
        <v>31731</v>
      </c>
      <c r="D721" s="519" t="s">
        <v>31732</v>
      </c>
      <c r="E721" s="519" t="s">
        <v>31734</v>
      </c>
      <c r="I721" s="519" t="s">
        <v>13</v>
      </c>
      <c r="J721" s="650">
        <v>11.59</v>
      </c>
    </row>
    <row r="722" spans="1:10">
      <c r="A722" s="519" t="s">
        <v>948</v>
      </c>
      <c r="B722" s="519" t="str">
        <f t="shared" si="11"/>
        <v>PREPARO MANUAL DE TERRENO,COMPREENDENDO ACERTO,RASPAGEM EVENTUALMENTE ATE 0.30M DE PROFUNDIDADE E AFASTAMENTO LATERAL DO MATERIAL EXCEDENTE,INCLUSIVE COMPACTACAO MECANICA</v>
      </c>
      <c r="C722" s="519" t="s">
        <v>31731</v>
      </c>
      <c r="D722" s="519" t="s">
        <v>31732</v>
      </c>
      <c r="E722" s="519" t="s">
        <v>31734</v>
      </c>
      <c r="I722" s="519" t="s">
        <v>13</v>
      </c>
      <c r="J722" s="650">
        <v>10.38</v>
      </c>
    </row>
    <row r="723" spans="1:10">
      <c r="A723" s="519" t="s">
        <v>949</v>
      </c>
      <c r="B723" s="519" t="str">
        <f t="shared" si="11"/>
        <v>PREPARO MANUAL DE TERRENO,COMPREENDENDO ACERTO,RASPAGEM EVENTUAL ATE 0.30M DE PROFUNDIDADE E AFASTAMENTO LATERAL DO MATERIAL EXCEDENTE,INCLUSIVE COMPACTACAO MANUAL</v>
      </c>
      <c r="C723" s="519" t="s">
        <v>31731</v>
      </c>
      <c r="D723" s="519" t="s">
        <v>31735</v>
      </c>
      <c r="E723" s="519" t="s">
        <v>31736</v>
      </c>
      <c r="I723" s="519" t="s">
        <v>13</v>
      </c>
      <c r="J723" s="650">
        <v>17.04</v>
      </c>
    </row>
    <row r="724" spans="1:10">
      <c r="A724" s="519" t="s">
        <v>950</v>
      </c>
      <c r="B724" s="519" t="str">
        <f t="shared" si="11"/>
        <v>PREPARO MANUAL DE TERRENO,COMPREENDENDO ACERTO,RASPAGEM EVENTUAL ATE 0.30M DE PROFUNDIDADE E AFASTAMENTO LATERAL DO MATERIAL EXCEDENTE,INCLUSIVE COMPACTACAO MANUAL</v>
      </c>
      <c r="C724" s="519" t="s">
        <v>31731</v>
      </c>
      <c r="D724" s="519" t="s">
        <v>31735</v>
      </c>
      <c r="E724" s="519" t="s">
        <v>31736</v>
      </c>
      <c r="I724" s="519" t="s">
        <v>13</v>
      </c>
      <c r="J724" s="650">
        <v>14.77</v>
      </c>
    </row>
    <row r="725" spans="1:10">
      <c r="A725" s="519" t="s">
        <v>951</v>
      </c>
      <c r="B725" s="519" t="str">
        <f t="shared" si="11"/>
        <v>ROCADO EM VEGETACAO ESPESSA,COM EMPILHAMENTO LATERAL E QUEIMA DOS RESIDUOS</v>
      </c>
      <c r="C725" s="519" t="s">
        <v>31737</v>
      </c>
      <c r="D725" s="519" t="s">
        <v>31738</v>
      </c>
      <c r="I725" s="519" t="s">
        <v>13</v>
      </c>
      <c r="J725" s="650">
        <v>1.02</v>
      </c>
    </row>
    <row r="726" spans="1:10">
      <c r="A726" s="519" t="s">
        <v>952</v>
      </c>
      <c r="B726" s="519" t="str">
        <f t="shared" si="11"/>
        <v>ROCADO EM VEGETACAO ESPESSA,COM EMPILHAMENTO LATERAL E QUEIMA DOS RESIDUOS</v>
      </c>
      <c r="C726" s="519" t="s">
        <v>31737</v>
      </c>
      <c r="D726" s="519" t="s">
        <v>31738</v>
      </c>
      <c r="I726" s="519" t="s">
        <v>13</v>
      </c>
      <c r="J726" s="650">
        <v>0.88</v>
      </c>
    </row>
    <row r="727" spans="1:10">
      <c r="A727" s="519" t="s">
        <v>953</v>
      </c>
      <c r="B727" s="519" t="str">
        <f t="shared" si="11"/>
        <v>ROCADO EM VEGETACAO RALA,COM EMPILHAMENTO LATERAL E QUEIMA DOS RESIDUOS</v>
      </c>
      <c r="C727" s="519" t="s">
        <v>31739</v>
      </c>
      <c r="D727" s="519" t="s">
        <v>31740</v>
      </c>
      <c r="I727" s="519" t="s">
        <v>13</v>
      </c>
      <c r="J727" s="650">
        <v>0.28000000000000003</v>
      </c>
    </row>
    <row r="728" spans="1:10">
      <c r="A728" s="519" t="s">
        <v>954</v>
      </c>
      <c r="B728" s="519" t="str">
        <f t="shared" si="11"/>
        <v>ROCADO EM VEGETACAO RALA,COM EMPILHAMENTO LATERAL E QUEIMA DOS RESIDUOS</v>
      </c>
      <c r="C728" s="519" t="s">
        <v>31739</v>
      </c>
      <c r="D728" s="519" t="s">
        <v>31740</v>
      </c>
      <c r="I728" s="519" t="s">
        <v>13</v>
      </c>
      <c r="J728" s="650">
        <v>0.25</v>
      </c>
    </row>
    <row r="729" spans="1:10">
      <c r="A729" s="519" t="s">
        <v>955</v>
      </c>
      <c r="B729" s="519" t="str">
        <f t="shared" si="11"/>
        <v>ROCADO A FOICE E MACHADO EM MATA DE PEQUENO PORTE E QUEIMA DOS RESIDUOS SEM DESTOCAMENTO OU REMOCAO</v>
      </c>
      <c r="C729" s="519" t="s">
        <v>31741</v>
      </c>
      <c r="D729" s="519" t="s">
        <v>31742</v>
      </c>
      <c r="I729" s="519" t="s">
        <v>13</v>
      </c>
      <c r="J729" s="650">
        <v>2.04</v>
      </c>
    </row>
    <row r="730" spans="1:10">
      <c r="A730" s="519" t="s">
        <v>956</v>
      </c>
      <c r="B730" s="519" t="str">
        <f t="shared" si="11"/>
        <v>ROCADO A FOICE E MACHADO EM MATA DE PEQUENO PORTE E QUEIMA DOS RESIDUOS SEM DESTOCAMENTO OU REMOCAO</v>
      </c>
      <c r="C730" s="519" t="s">
        <v>31741</v>
      </c>
      <c r="D730" s="519" t="s">
        <v>31742</v>
      </c>
      <c r="I730" s="519" t="s">
        <v>13</v>
      </c>
      <c r="J730" s="650">
        <v>1.77</v>
      </c>
    </row>
    <row r="731" spans="1:10">
      <c r="A731" s="519" t="s">
        <v>957</v>
      </c>
      <c r="B731" s="519" t="str">
        <f t="shared" si="11"/>
        <v>DESTOCAMENTO DE ARVORES DE PORTE MEDIO E RAIZES PROFUNDAS,SEM REMOCAO E AUXILIO MECANICO</v>
      </c>
      <c r="C731" s="519" t="s">
        <v>31743</v>
      </c>
      <c r="D731" s="519" t="s">
        <v>31744</v>
      </c>
      <c r="I731" s="519" t="s">
        <v>5</v>
      </c>
      <c r="J731" s="650">
        <v>211.37</v>
      </c>
    </row>
    <row r="732" spans="1:10">
      <c r="A732" s="519" t="s">
        <v>958</v>
      </c>
      <c r="B732" s="519" t="str">
        <f t="shared" si="11"/>
        <v>DESTOCAMENTO DE ARVORES DE PORTE MEDIO E RAIZES PROFUNDAS,SEM REMOCAO E AUXILIO MECANICO</v>
      </c>
      <c r="C732" s="519" t="s">
        <v>31743</v>
      </c>
      <c r="D732" s="519" t="s">
        <v>31744</v>
      </c>
      <c r="I732" s="519" t="s">
        <v>5</v>
      </c>
      <c r="J732" s="650">
        <v>183.15</v>
      </c>
    </row>
    <row r="733" spans="1:10">
      <c r="A733" s="519" t="s">
        <v>959</v>
      </c>
      <c r="B733" s="519" t="str">
        <f t="shared" si="11"/>
        <v>ABERTURA DE PICADA,EM ENCOSTA,EM TERRENO DE VEGETACAO DENSA</v>
      </c>
      <c r="C733" s="519" t="s">
        <v>960</v>
      </c>
      <c r="I733" s="519" t="s">
        <v>36</v>
      </c>
      <c r="J733" s="650">
        <v>2.4500000000000002</v>
      </c>
    </row>
    <row r="734" spans="1:10">
      <c r="A734" s="519" t="s">
        <v>961</v>
      </c>
      <c r="B734" s="519" t="str">
        <f t="shared" si="11"/>
        <v>ABERTURA DE PICADA,EM ENCOSTA,EM TERRENO DE VEGETACAO DENSA</v>
      </c>
      <c r="C734" s="519" t="s">
        <v>960</v>
      </c>
      <c r="I734" s="519" t="s">
        <v>36</v>
      </c>
      <c r="J734" s="650">
        <v>2.12</v>
      </c>
    </row>
    <row r="735" spans="1:10">
      <c r="A735" s="519" t="s">
        <v>962</v>
      </c>
      <c r="B735" s="519" t="str">
        <f t="shared" si="11"/>
        <v>ABERTURA DE PICADAS EM TERRENO COM VEGETACAO QUE POSSIBILITE O USO APENAS DE FACAO E FOICE</v>
      </c>
      <c r="C735" s="519" t="s">
        <v>31745</v>
      </c>
      <c r="D735" s="519" t="s">
        <v>31746</v>
      </c>
      <c r="I735" s="519" t="s">
        <v>963</v>
      </c>
      <c r="J735" s="650">
        <v>2216.04</v>
      </c>
    </row>
    <row r="736" spans="1:10">
      <c r="A736" s="519" t="s">
        <v>964</v>
      </c>
      <c r="B736" s="519" t="str">
        <f t="shared" si="11"/>
        <v>ABERTURA DE PICADAS EM TERRENO COM VEGETACAO QUE POSSIBILITE O USO APENAS DE FACAO E FOICE</v>
      </c>
      <c r="C736" s="519" t="s">
        <v>31745</v>
      </c>
      <c r="D736" s="519" t="s">
        <v>31746</v>
      </c>
      <c r="I736" s="519" t="s">
        <v>963</v>
      </c>
      <c r="J736" s="650">
        <v>1920.12</v>
      </c>
    </row>
    <row r="737" spans="1:10">
      <c r="A737" s="519" t="s">
        <v>965</v>
      </c>
      <c r="B737" s="519" t="str">
        <f t="shared" si="11"/>
        <v>ABERTURA DE PICADAS EM TERRENO QUE EXIJA ALEM DO USO DE FACAO E FOICE,TAMBEM MACHADO E MOTOSSERRA</v>
      </c>
      <c r="C737" s="519" t="s">
        <v>31747</v>
      </c>
      <c r="D737" s="519" t="s">
        <v>31748</v>
      </c>
      <c r="I737" s="519" t="s">
        <v>963</v>
      </c>
      <c r="J737" s="650">
        <v>2130.81</v>
      </c>
    </row>
    <row r="738" spans="1:10">
      <c r="A738" s="519" t="s">
        <v>966</v>
      </c>
      <c r="B738" s="519" t="str">
        <f t="shared" si="11"/>
        <v>ABERTURA DE PICADAS EM TERRENO QUE EXIJA ALEM DO USO DE FACAO E FOICE,TAMBEM MACHADO E MOTOSSERRA</v>
      </c>
      <c r="C738" s="519" t="s">
        <v>31747</v>
      </c>
      <c r="D738" s="519" t="s">
        <v>31748</v>
      </c>
      <c r="I738" s="519" t="s">
        <v>963</v>
      </c>
      <c r="J738" s="650">
        <v>1846.27</v>
      </c>
    </row>
    <row r="739" spans="1:10">
      <c r="A739" s="519" t="s">
        <v>967</v>
      </c>
      <c r="B739" s="519" t="str">
        <f t="shared" si="11"/>
        <v>SUAVIZACAO E RECONFORMACAO MANUAL DE TALUDES,COM PEQUENO DESMATAMENTO E ALTURA MEDIA DE 0,50M</v>
      </c>
      <c r="C739" s="519" t="s">
        <v>31749</v>
      </c>
      <c r="D739" s="519" t="s">
        <v>31750</v>
      </c>
      <c r="I739" s="519" t="s">
        <v>22</v>
      </c>
      <c r="J739" s="650">
        <v>43.46</v>
      </c>
    </row>
    <row r="740" spans="1:10">
      <c r="A740" s="519" t="s">
        <v>968</v>
      </c>
      <c r="B740" s="519" t="str">
        <f t="shared" si="11"/>
        <v>SUAVIZACAO E RECONFORMACAO MANUAL DE TALUDES,COM PEQUENO DESMATAMENTO E ALTURA MEDIA DE 0,50M</v>
      </c>
      <c r="C740" s="519" t="s">
        <v>31749</v>
      </c>
      <c r="D740" s="519" t="s">
        <v>31750</v>
      </c>
      <c r="I740" s="519" t="s">
        <v>22</v>
      </c>
      <c r="J740" s="650">
        <v>37.659999999999997</v>
      </c>
    </row>
    <row r="741" spans="1:10">
      <c r="A741" s="519" t="s">
        <v>969</v>
      </c>
      <c r="B741" s="519" t="str">
        <f t="shared" si="11"/>
        <v>SUAVIZACAO E RECONFORMACAO MANUAL DE TALUDES,COM PEQUENO DESMATAMENTO E ALTURA MEDIA DE 1,00M</v>
      </c>
      <c r="C741" s="519" t="s">
        <v>31749</v>
      </c>
      <c r="D741" s="519" t="s">
        <v>31751</v>
      </c>
      <c r="I741" s="519" t="s">
        <v>22</v>
      </c>
      <c r="J741" s="650">
        <v>63.07</v>
      </c>
    </row>
    <row r="742" spans="1:10">
      <c r="A742" s="519" t="s">
        <v>970</v>
      </c>
      <c r="B742" s="519" t="str">
        <f t="shared" si="11"/>
        <v>SUAVIZACAO E RECONFORMACAO MANUAL DE TALUDES,COM PEQUENO DESMATAMENTO E ALTURA MEDIA DE 1,00M</v>
      </c>
      <c r="C742" s="519" t="s">
        <v>31749</v>
      </c>
      <c r="D742" s="519" t="s">
        <v>31751</v>
      </c>
      <c r="I742" s="519" t="s">
        <v>22</v>
      </c>
      <c r="J742" s="650">
        <v>54.64</v>
      </c>
    </row>
    <row r="743" spans="1:10">
      <c r="A743" s="519" t="s">
        <v>971</v>
      </c>
      <c r="B743" s="519" t="str">
        <f t="shared" si="11"/>
        <v>SUAVIZACAO E RECONFORMACAO MANUAL DE TALUDES,COM PEQUENO DESMATAMENTO E ALTURA MEDIA DE 1,50M</v>
      </c>
      <c r="C743" s="519" t="s">
        <v>31749</v>
      </c>
      <c r="D743" s="519" t="s">
        <v>31752</v>
      </c>
      <c r="I743" s="519" t="s">
        <v>22</v>
      </c>
      <c r="J743" s="650">
        <v>85.23</v>
      </c>
    </row>
    <row r="744" spans="1:10">
      <c r="A744" s="519" t="s">
        <v>972</v>
      </c>
      <c r="B744" s="519" t="str">
        <f t="shared" si="11"/>
        <v>SUAVIZACAO E RECONFORMACAO MANUAL DE TALUDES,COM PEQUENO DESMATAMENTO E ALTURA MEDIA DE 1,50M</v>
      </c>
      <c r="C744" s="519" t="s">
        <v>31749</v>
      </c>
      <c r="D744" s="519" t="s">
        <v>31752</v>
      </c>
      <c r="I744" s="519" t="s">
        <v>22</v>
      </c>
      <c r="J744" s="650">
        <v>73.849999999999994</v>
      </c>
    </row>
    <row r="745" spans="1:10">
      <c r="A745" s="519" t="s">
        <v>973</v>
      </c>
      <c r="B745" s="519" t="str">
        <f t="shared" si="11"/>
        <v>DESTOCAMENTO MECANICO DE TOCOS DE ATE 0,30M DE DIAMETRO</v>
      </c>
      <c r="C745" s="519" t="s">
        <v>974</v>
      </c>
      <c r="I745" s="519" t="s">
        <v>5</v>
      </c>
      <c r="J745" s="650">
        <v>61.99</v>
      </c>
    </row>
    <row r="746" spans="1:10">
      <c r="A746" s="519" t="s">
        <v>975</v>
      </c>
      <c r="B746" s="519" t="str">
        <f t="shared" si="11"/>
        <v>DESTOCAMENTO MECANICO DE TOCOS DE ATE 0,30M DE DIAMETRO</v>
      </c>
      <c r="C746" s="519" t="s">
        <v>974</v>
      </c>
      <c r="I746" s="519" t="s">
        <v>5</v>
      </c>
      <c r="J746" s="650">
        <v>61.54</v>
      </c>
    </row>
    <row r="747" spans="1:10">
      <c r="A747" s="519" t="s">
        <v>976</v>
      </c>
      <c r="B747" s="519" t="str">
        <f t="shared" si="11"/>
        <v>DESTOCAMENTO MECANICO DE TOCOS DE 0,30 A 0,50M DE DIAMETRO</v>
      </c>
      <c r="C747" s="519" t="s">
        <v>977</v>
      </c>
      <c r="I747" s="519" t="s">
        <v>5</v>
      </c>
      <c r="J747" s="650">
        <v>110.88</v>
      </c>
    </row>
    <row r="748" spans="1:10">
      <c r="A748" s="519" t="s">
        <v>978</v>
      </c>
      <c r="B748" s="519" t="str">
        <f t="shared" si="11"/>
        <v>DESTOCAMENTO MECANICO DE TOCOS DE 0,30 A 0,50M DE DIAMETRO</v>
      </c>
      <c r="C748" s="519" t="s">
        <v>977</v>
      </c>
      <c r="I748" s="519" t="s">
        <v>5</v>
      </c>
      <c r="J748" s="650">
        <v>110.08</v>
      </c>
    </row>
    <row r="749" spans="1:10">
      <c r="A749" s="519" t="s">
        <v>979</v>
      </c>
      <c r="B749" s="519" t="str">
        <f t="shared" si="11"/>
        <v>DESTOCAMENTO MECANICO DE TOCOS MAIORES QUE O,50M DE DIAMETRO</v>
      </c>
      <c r="C749" s="519" t="s">
        <v>980</v>
      </c>
      <c r="I749" s="519" t="s">
        <v>5</v>
      </c>
      <c r="J749" s="650">
        <v>185.64</v>
      </c>
    </row>
    <row r="750" spans="1:10">
      <c r="A750" s="519" t="s">
        <v>981</v>
      </c>
      <c r="B750" s="519" t="str">
        <f t="shared" si="11"/>
        <v>DESTOCAMENTO MECANICO DE TOCOS MAIORES QUE O,50M DE DIAMETRO</v>
      </c>
      <c r="C750" s="519" t="s">
        <v>980</v>
      </c>
      <c r="I750" s="519" t="s">
        <v>5</v>
      </c>
      <c r="J750" s="650">
        <v>184.31</v>
      </c>
    </row>
    <row r="751" spans="1:10">
      <c r="A751" s="519" t="s">
        <v>982</v>
      </c>
      <c r="B751" s="519" t="str">
        <f t="shared" si="11"/>
        <v>DESMATAMENTO E LIMPEZA DE TERRENOS COM TRATOR DE ESTEIRAS COM POTENCIA EM TORNO DE 200CV</v>
      </c>
      <c r="C751" s="519" t="s">
        <v>31753</v>
      </c>
      <c r="D751" s="519" t="s">
        <v>31754</v>
      </c>
      <c r="I751" s="519" t="s">
        <v>13</v>
      </c>
      <c r="J751" s="650">
        <v>0.34</v>
      </c>
    </row>
    <row r="752" spans="1:10">
      <c r="A752" s="519" t="s">
        <v>983</v>
      </c>
      <c r="B752" s="519" t="str">
        <f t="shared" si="11"/>
        <v>DESMATAMENTO E LIMPEZA DE TERRENOS COM TRATOR DE ESTEIRAS COM POTENCIA EM TORNO DE 200CV</v>
      </c>
      <c r="C752" s="519" t="s">
        <v>31753</v>
      </c>
      <c r="D752" s="519" t="s">
        <v>31754</v>
      </c>
      <c r="I752" s="519" t="s">
        <v>13</v>
      </c>
      <c r="J752" s="650">
        <v>0.33</v>
      </c>
    </row>
    <row r="753" spans="1:10">
      <c r="A753" s="519" t="s">
        <v>984</v>
      </c>
      <c r="B753" s="519" t="str">
        <f t="shared" si="11"/>
        <v>REGULARIZACAO DE TERRENO COM TRATOR EM TORNO DE 80CV,COMPREENDENDO ACERTO,RASPAGEM EVENTUALMENTE ATE 0,30M DE PROFUNDIDADE E AFASTAMENTO LATERAL DO MATERIAL EXCEDENTE</v>
      </c>
      <c r="C753" s="519" t="s">
        <v>31755</v>
      </c>
      <c r="D753" s="519" t="s">
        <v>31756</v>
      </c>
      <c r="E753" s="519" t="s">
        <v>31757</v>
      </c>
      <c r="I753" s="519" t="s">
        <v>13</v>
      </c>
      <c r="J753" s="650">
        <v>1.65</v>
      </c>
    </row>
    <row r="754" spans="1:10">
      <c r="A754" s="519" t="s">
        <v>985</v>
      </c>
      <c r="B754" s="519" t="str">
        <f t="shared" si="11"/>
        <v>REGULARIZACAO DE TERRENO COM TRATOR EM TORNO DE 80CV,COMPREENDENDO ACERTO,RASPAGEM EVENTUALMENTE ATE 0,30M DE PROFUNDIDADE E AFASTAMENTO LATERAL DO MATERIAL EXCEDENTE</v>
      </c>
      <c r="C754" s="519" t="s">
        <v>31755</v>
      </c>
      <c r="D754" s="519" t="s">
        <v>31756</v>
      </c>
      <c r="E754" s="519" t="s">
        <v>31757</v>
      </c>
      <c r="I754" s="519" t="s">
        <v>13</v>
      </c>
      <c r="J754" s="650">
        <v>1.61</v>
      </c>
    </row>
    <row r="755" spans="1:10">
      <c r="A755" s="519" t="s">
        <v>986</v>
      </c>
      <c r="B755" s="519" t="str">
        <f t="shared" si="11"/>
        <v>MONTAGEM E DESMONTAGEM DE UM CONJUNTO DE BOMBAS (15CV) PARAATE 70,00M DE COLETORES (INCLUSIVE ESTES)</v>
      </c>
      <c r="C755" s="519" t="s">
        <v>31758</v>
      </c>
      <c r="D755" s="519" t="s">
        <v>31759</v>
      </c>
      <c r="I755" s="519" t="s">
        <v>5</v>
      </c>
      <c r="J755" s="650">
        <v>5337</v>
      </c>
    </row>
    <row r="756" spans="1:10">
      <c r="A756" s="519" t="s">
        <v>987</v>
      </c>
      <c r="B756" s="519" t="str">
        <f t="shared" si="11"/>
        <v>MONTAGEM E DESMONTAGEM DE UM CONJUNTO DE BOMBAS (15CV) PARAATE 70,00M DE COLETORES (INCLUSIVE ESTES)</v>
      </c>
      <c r="C756" s="519" t="s">
        <v>31758</v>
      </c>
      <c r="D756" s="519" t="s">
        <v>31759</v>
      </c>
      <c r="I756" s="519" t="s">
        <v>5</v>
      </c>
      <c r="J756" s="650">
        <v>5070.1099999999997</v>
      </c>
    </row>
    <row r="757" spans="1:10">
      <c r="A757" s="519" t="s">
        <v>988</v>
      </c>
      <c r="B757" s="519" t="str">
        <f t="shared" si="11"/>
        <v>CRAVACAO E RETIRADA DE UMA PONTEIRA FILTRANTE</v>
      </c>
      <c r="C757" s="519" t="s">
        <v>989</v>
      </c>
      <c r="I757" s="519" t="s">
        <v>5</v>
      </c>
      <c r="J757" s="650">
        <v>309.19</v>
      </c>
    </row>
    <row r="758" spans="1:10">
      <c r="A758" s="519" t="s">
        <v>990</v>
      </c>
      <c r="B758" s="519" t="str">
        <f t="shared" si="11"/>
        <v>CRAVACAO E RETIRADA DE UMA PONTEIRA FILTRANTE</v>
      </c>
      <c r="C758" s="519" t="s">
        <v>989</v>
      </c>
      <c r="I758" s="519" t="s">
        <v>5</v>
      </c>
      <c r="J758" s="650">
        <v>267.92</v>
      </c>
    </row>
    <row r="759" spans="1:10">
      <c r="A759" s="519" t="s">
        <v>991</v>
      </c>
      <c r="B759" s="519" t="str">
        <f t="shared" si="11"/>
        <v>OPERACAO E MANUTENCAO DO SISTEMA,EXCLUSIVE ENERGIA ELETRICA,PELO TEMPO CORRIDO DE EMPREGO NA OBRA</v>
      </c>
      <c r="C759" s="519" t="s">
        <v>31760</v>
      </c>
      <c r="D759" s="519" t="s">
        <v>31761</v>
      </c>
      <c r="I759" s="519" t="s">
        <v>992</v>
      </c>
      <c r="J759" s="650">
        <v>407.37</v>
      </c>
    </row>
    <row r="760" spans="1:10">
      <c r="A760" s="519" t="s">
        <v>993</v>
      </c>
      <c r="B760" s="519" t="str">
        <f t="shared" si="11"/>
        <v>OPERACAO E MANUTENCAO DO SISTEMA,EXCLUSIVE ENERGIA ELETRICA,PELO TEMPO CORRIDO DE EMPREGO NA OBRA</v>
      </c>
      <c r="C760" s="519" t="s">
        <v>31760</v>
      </c>
      <c r="D760" s="519" t="s">
        <v>31761</v>
      </c>
      <c r="I760" s="519" t="s">
        <v>992</v>
      </c>
      <c r="J760" s="650">
        <v>353</v>
      </c>
    </row>
    <row r="761" spans="1:10">
      <c r="A761" s="519" t="s">
        <v>994</v>
      </c>
      <c r="B761" s="519" t="str">
        <f t="shared" si="11"/>
        <v>ENERGIA CONSUMIDA PELO SISTEMA,MEDIDA PELA POTENCIA INSTALADA E PELO TEMPO DE FUNCIONAMENTO</v>
      </c>
      <c r="C761" s="519" t="s">
        <v>31762</v>
      </c>
      <c r="D761" s="519" t="s">
        <v>31763</v>
      </c>
      <c r="I761" s="519" t="s">
        <v>995</v>
      </c>
      <c r="J761" s="650">
        <v>7.0000000000000007E-2</v>
      </c>
    </row>
    <row r="762" spans="1:10">
      <c r="A762" s="519" t="s">
        <v>996</v>
      </c>
      <c r="B762" s="519" t="str">
        <f t="shared" si="11"/>
        <v>ENERGIA CONSUMIDA PELO SISTEMA,MEDIDA PELA POTENCIA INSTALADA E PELO TEMPO DE FUNCIONAMENTO</v>
      </c>
      <c r="C762" s="519" t="s">
        <v>31762</v>
      </c>
      <c r="D762" s="519" t="s">
        <v>31763</v>
      </c>
      <c r="I762" s="519" t="s">
        <v>995</v>
      </c>
      <c r="J762" s="650">
        <v>7.0000000000000007E-2</v>
      </c>
    </row>
    <row r="763" spans="1:10">
      <c r="A763" s="519" t="s">
        <v>997</v>
      </c>
      <c r="B763" s="519" t="str">
        <f t="shared" si="11"/>
        <v>POCO ARTESIANO,PROFUNDIDADE ATE 50 METROS,INCLUSIVE PERFURACAO,INSTALACAO E ANALISE DA AGUA,EXCLUSIVE MOTOBOMBA</v>
      </c>
      <c r="C763" s="519" t="s">
        <v>31764</v>
      </c>
      <c r="D763" s="519" t="s">
        <v>31765</v>
      </c>
      <c r="I763" s="519" t="s">
        <v>36</v>
      </c>
      <c r="J763" s="650">
        <v>366</v>
      </c>
    </row>
    <row r="764" spans="1:10">
      <c r="A764" s="519" t="s">
        <v>998</v>
      </c>
      <c r="B764" s="519" t="str">
        <f t="shared" si="11"/>
        <v>POCO ARTESIANO,PROFUNDIDADE ATE 50 METROS,INCLUSIVE PERFURACAO,INSTALACAO E ANALISE DA AGUA,EXCLUSIVE MOTOBOMBA</v>
      </c>
      <c r="C764" s="519" t="s">
        <v>31764</v>
      </c>
      <c r="D764" s="519" t="s">
        <v>31765</v>
      </c>
      <c r="I764" s="519" t="s">
        <v>36</v>
      </c>
      <c r="J764" s="650">
        <v>366</v>
      </c>
    </row>
    <row r="765" spans="1:10">
      <c r="A765" s="519" t="s">
        <v>999</v>
      </c>
      <c r="B765" s="519" t="str">
        <f t="shared" si="11"/>
        <v>POCO ARTESIANO PROFUNDO,PROFUNDIDADE DE 51 METROS ATE 100 METROS,INCLUSIVE PERFURACAO,REVESTIMENTO E ANALISE DA AGUA,EXCLUSIVE MOTOBOMBA</v>
      </c>
      <c r="C765" s="519" t="s">
        <v>31766</v>
      </c>
      <c r="D765" s="519" t="s">
        <v>31767</v>
      </c>
      <c r="E765" s="519" t="s">
        <v>31768</v>
      </c>
      <c r="I765" s="519" t="s">
        <v>36</v>
      </c>
      <c r="J765" s="650">
        <v>258</v>
      </c>
    </row>
    <row r="766" spans="1:10">
      <c r="A766" s="519" t="s">
        <v>1000</v>
      </c>
      <c r="B766" s="519" t="str">
        <f t="shared" si="11"/>
        <v>POCO ARTESIANO PROFUNDO,PROFUNDIDADE DE 51 METROS ATE 100 METROS,INCLUSIVE PERFURACAO,REVESTIMENTO E ANALISE DA AGUA,EXCLUSIVE MOTOBOMBA</v>
      </c>
      <c r="C766" s="519" t="s">
        <v>31766</v>
      </c>
      <c r="D766" s="519" t="s">
        <v>31767</v>
      </c>
      <c r="E766" s="519" t="s">
        <v>31768</v>
      </c>
      <c r="I766" s="519" t="s">
        <v>36</v>
      </c>
      <c r="J766" s="650">
        <v>258</v>
      </c>
    </row>
    <row r="767" spans="1:10">
      <c r="A767" s="519" t="s">
        <v>1001</v>
      </c>
      <c r="B767" s="519" t="str">
        <f t="shared" si="11"/>
        <v>MOBILIZACAO E DESMOBILIZACAO DE EQUIPAMENTO E EQUIPE DE SONDAGEM E PERFURACAO A PERCUSSAO,COM TRANSPORTE ATE 50KM</v>
      </c>
      <c r="C767" s="519" t="s">
        <v>31769</v>
      </c>
      <c r="D767" s="519" t="s">
        <v>31770</v>
      </c>
      <c r="I767" s="519" t="s">
        <v>5</v>
      </c>
      <c r="J767" s="650">
        <v>6764.37</v>
      </c>
    </row>
    <row r="768" spans="1:10">
      <c r="A768" s="519" t="s">
        <v>1002</v>
      </c>
      <c r="B768" s="519" t="str">
        <f t="shared" si="11"/>
        <v>MOBILIZACAO E DESMOBILIZACAO DE EQUIPAMENTO E EQUIPE DE SONDAGEM E PERFURACAO A PERCUSSAO,COM TRANSPORTE ATE 50KM</v>
      </c>
      <c r="C768" s="519" t="s">
        <v>31769</v>
      </c>
      <c r="D768" s="519" t="s">
        <v>31770</v>
      </c>
      <c r="I768" s="519" t="s">
        <v>5</v>
      </c>
      <c r="J768" s="650">
        <v>6030.5</v>
      </c>
    </row>
    <row r="769" spans="1:10">
      <c r="A769" s="519" t="s">
        <v>1003</v>
      </c>
      <c r="B769" s="519" t="str">
        <f t="shared" si="11"/>
        <v>MOBILIZACAO E DESMOBILIZACAO DE EQUIPAMENTO E EQUIPE DE SONDAGEM E PERFURACAO A PERCUSSAO,COM TRANSPORTE DE 51 A 100KM</v>
      </c>
      <c r="C769" s="519" t="s">
        <v>31769</v>
      </c>
      <c r="D769" s="519" t="s">
        <v>31771</v>
      </c>
      <c r="I769" s="519" t="s">
        <v>5</v>
      </c>
      <c r="J769" s="650">
        <v>6993.8</v>
      </c>
    </row>
    <row r="770" spans="1:10">
      <c r="A770" s="519" t="s">
        <v>1004</v>
      </c>
      <c r="B770" s="519" t="str">
        <f t="shared" si="11"/>
        <v>MOBILIZACAO E DESMOBILIZACAO DE EQUIPAMENTO E EQUIPE DE SONDAGEM E PERFURACAO A PERCUSSAO,COM TRANSPORTE DE 51 A 100KM</v>
      </c>
      <c r="C770" s="519" t="s">
        <v>31769</v>
      </c>
      <c r="D770" s="519" t="s">
        <v>31771</v>
      </c>
      <c r="I770" s="519" t="s">
        <v>5</v>
      </c>
      <c r="J770" s="650">
        <v>6256.13</v>
      </c>
    </row>
    <row r="771" spans="1:10">
      <c r="A771" s="519" t="s">
        <v>1005</v>
      </c>
      <c r="B771" s="519" t="str">
        <f t="shared" si="11"/>
        <v>MOBILIZACAO E DESMOBILIZACAO DE EQUIPAMENTO E EQUIPE DE SONDAGEM E PERFURACAO A PERCUSSAO,COM TRANSPORTE DE 101 A 200KM</v>
      </c>
      <c r="C771" s="519" t="s">
        <v>31769</v>
      </c>
      <c r="D771" s="519" t="s">
        <v>31772</v>
      </c>
      <c r="I771" s="519" t="s">
        <v>5</v>
      </c>
      <c r="J771" s="650">
        <v>7452.67</v>
      </c>
    </row>
    <row r="772" spans="1:10">
      <c r="A772" s="519" t="s">
        <v>1006</v>
      </c>
      <c r="B772" s="519" t="str">
        <f t="shared" si="11"/>
        <v>MOBILIZACAO E DESMOBILIZACAO DE EQUIPAMENTO E EQUIPE DE SONDAGEM E PERFURACAO A PERCUSSAO,COM TRANSPORTE DE 101 A 200KM</v>
      </c>
      <c r="C772" s="519" t="s">
        <v>31769</v>
      </c>
      <c r="D772" s="519" t="s">
        <v>31772</v>
      </c>
      <c r="I772" s="519" t="s">
        <v>5</v>
      </c>
      <c r="J772" s="650">
        <v>6707.37</v>
      </c>
    </row>
    <row r="773" spans="1:10">
      <c r="A773" s="519" t="s">
        <v>1007</v>
      </c>
      <c r="B773" s="519" t="str">
        <f t="shared" si="11"/>
        <v>MOBILIZACAO E DESMOBILIZACAO DE EQUIPAMENTO E EQUIPE DE SONDAGEM E PERFURACAO ROTATIVA,COM TRANSPORTE ATE 50KM</v>
      </c>
      <c r="C773" s="519" t="s">
        <v>31769</v>
      </c>
      <c r="D773" s="519" t="s">
        <v>31773</v>
      </c>
      <c r="I773" s="519" t="s">
        <v>5</v>
      </c>
      <c r="J773" s="650">
        <v>10991.69</v>
      </c>
    </row>
    <row r="774" spans="1:10">
      <c r="A774" s="519" t="s">
        <v>1008</v>
      </c>
      <c r="B774" s="519" t="str">
        <f t="shared" si="11"/>
        <v>MOBILIZACAO E DESMOBILIZACAO DE EQUIPAMENTO E EQUIPE DE SONDAGEM E PERFURACAO ROTATIVA,COM TRANSPORTE ATE 50KM</v>
      </c>
      <c r="C774" s="519" t="s">
        <v>31769</v>
      </c>
      <c r="D774" s="519" t="s">
        <v>31773</v>
      </c>
      <c r="I774" s="519" t="s">
        <v>5</v>
      </c>
      <c r="J774" s="650">
        <v>9753.14</v>
      </c>
    </row>
    <row r="775" spans="1:10">
      <c r="A775" s="519" t="s">
        <v>1009</v>
      </c>
      <c r="B775" s="519" t="str">
        <f t="shared" si="11"/>
        <v>MOBILIZACAO E DESMOBILIZACAO DE EQUIPAMENTO E EQUIPE DE SONDAGEM E PERFURACAO ROTATIVA,COM TRANSPORTE DE 51 A 100KM</v>
      </c>
      <c r="C775" s="519" t="s">
        <v>31769</v>
      </c>
      <c r="D775" s="519" t="s">
        <v>31774</v>
      </c>
      <c r="I775" s="519" t="s">
        <v>5</v>
      </c>
      <c r="J775" s="650">
        <v>11221.12</v>
      </c>
    </row>
    <row r="776" spans="1:10">
      <c r="A776" s="519" t="s">
        <v>1010</v>
      </c>
      <c r="B776" s="519" t="str">
        <f t="shared" ref="B776:B839" si="12">C776&amp;D776&amp;E776&amp;F776&amp;G776&amp;H776</f>
        <v>MOBILIZACAO E DESMOBILIZACAO DE EQUIPAMENTO E EQUIPE DE SONDAGEM E PERFURACAO ROTATIVA,COM TRANSPORTE DE 51 A 100KM</v>
      </c>
      <c r="C776" s="519" t="s">
        <v>31769</v>
      </c>
      <c r="D776" s="519" t="s">
        <v>31774</v>
      </c>
      <c r="I776" s="519" t="s">
        <v>5</v>
      </c>
      <c r="J776" s="650">
        <v>9978.76</v>
      </c>
    </row>
    <row r="777" spans="1:10">
      <c r="A777" s="519" t="s">
        <v>1011</v>
      </c>
      <c r="B777" s="519" t="str">
        <f t="shared" si="12"/>
        <v>MOBILIZACAO E DESMOBILIZACAO DE EQUIPAMENTO E EQUIPE DE SONDAGEM E PERFURACAO ROTATIVA,COM TRANSPORTE DE 101 A 200KM</v>
      </c>
      <c r="C777" s="519" t="s">
        <v>31769</v>
      </c>
      <c r="D777" s="519" t="s">
        <v>31775</v>
      </c>
      <c r="I777" s="519" t="s">
        <v>5</v>
      </c>
      <c r="J777" s="650">
        <v>11679.99</v>
      </c>
    </row>
    <row r="778" spans="1:10">
      <c r="A778" s="519" t="s">
        <v>1012</v>
      </c>
      <c r="B778" s="519" t="str">
        <f t="shared" si="12"/>
        <v>MOBILIZACAO E DESMOBILIZACAO DE EQUIPAMENTO E EQUIPE DE SONDAGEM E PERFURACAO ROTATIVA,COM TRANSPORTE DE 101 A 200KM</v>
      </c>
      <c r="C778" s="519" t="s">
        <v>31769</v>
      </c>
      <c r="D778" s="519" t="s">
        <v>31775</v>
      </c>
      <c r="I778" s="519" t="s">
        <v>5</v>
      </c>
      <c r="J778" s="650">
        <v>10430.01</v>
      </c>
    </row>
    <row r="779" spans="1:10">
      <c r="A779" s="519" t="s">
        <v>1013</v>
      </c>
      <c r="B779" s="519" t="str">
        <f t="shared" si="12"/>
        <v>LEVANTAMENTO TOPOGRAFICO,PLANIALTIMETRICO E CADASTRAL,DE TERRENO DE OROGRAFIA ACIDENTADA,VEGETACAO DENSA E EDIFICACAO DENSA (ESCALA 1:500)</v>
      </c>
      <c r="C779" s="519" t="s">
        <v>31776</v>
      </c>
      <c r="D779" s="519" t="s">
        <v>31777</v>
      </c>
      <c r="E779" s="519" t="s">
        <v>31778</v>
      </c>
      <c r="I779" s="519" t="s">
        <v>1014</v>
      </c>
      <c r="J779" s="650">
        <v>17956.169999999998</v>
      </c>
    </row>
    <row r="780" spans="1:10">
      <c r="A780" s="519" t="s">
        <v>1015</v>
      </c>
      <c r="B780" s="519" t="str">
        <f t="shared" si="12"/>
        <v>LEVANTAMENTO TOPOGRAFICO,PLANIALTIMETRICO E CADASTRAL,DE TERRENO DE OROGRAFIA ACIDENTADA,VEGETACAO DENSA E EDIFICACAO DENSA (ESCALA 1:500)</v>
      </c>
      <c r="C780" s="519" t="s">
        <v>31776</v>
      </c>
      <c r="D780" s="519" t="s">
        <v>31777</v>
      </c>
      <c r="E780" s="519" t="s">
        <v>31778</v>
      </c>
      <c r="I780" s="519" t="s">
        <v>1014</v>
      </c>
      <c r="J780" s="650">
        <v>16070.38</v>
      </c>
    </row>
    <row r="781" spans="1:10">
      <c r="A781" s="519" t="s">
        <v>1016</v>
      </c>
      <c r="B781" s="519" t="str">
        <f t="shared" si="12"/>
        <v>LEVANTAMENTO TOPOGRAFICO,PLANIALTIMETRICO E CADASTRAL,DE TERRENO DE OROGRAFIA ACIDENTADA,VEGETACAO DENSA E EDIFICACAO MEDIA</v>
      </c>
      <c r="C781" s="519" t="s">
        <v>31776</v>
      </c>
      <c r="D781" s="519" t="s">
        <v>31779</v>
      </c>
      <c r="E781" s="519" t="s">
        <v>992</v>
      </c>
      <c r="I781" s="519" t="s">
        <v>1014</v>
      </c>
      <c r="J781" s="650">
        <v>13736.96</v>
      </c>
    </row>
    <row r="782" spans="1:10">
      <c r="A782" s="519" t="s">
        <v>1017</v>
      </c>
      <c r="B782" s="519" t="str">
        <f t="shared" si="12"/>
        <v>LEVANTAMENTO TOPOGRAFICO,PLANIALTIMETRICO E CADASTRAL,DE TERRENO DE OROGRAFIA ACIDENTADA,VEGETACAO DENSA E EDIFICACAO MEDIA</v>
      </c>
      <c r="C782" s="519" t="s">
        <v>31776</v>
      </c>
      <c r="D782" s="519" t="s">
        <v>31779</v>
      </c>
      <c r="E782" s="519" t="s">
        <v>992</v>
      </c>
      <c r="I782" s="519" t="s">
        <v>1014</v>
      </c>
      <c r="J782" s="650">
        <v>12294.28</v>
      </c>
    </row>
    <row r="783" spans="1:10">
      <c r="A783" s="519" t="s">
        <v>1018</v>
      </c>
      <c r="B783" s="519" t="str">
        <f t="shared" si="12"/>
        <v>LEVANTAMENTO TOPOGRAFICO,PLANIALTIMETRICO E CADASTRAL,DE TERRENO DE OROGRAFIA ACIDENTADA,VEGETACAO DENSA E EDIFICACAO LEVE</v>
      </c>
      <c r="C783" s="519" t="s">
        <v>31776</v>
      </c>
      <c r="D783" s="519" t="s">
        <v>31780</v>
      </c>
      <c r="E783" s="519" t="s">
        <v>31781</v>
      </c>
      <c r="I783" s="519" t="s">
        <v>1014</v>
      </c>
      <c r="J783" s="650">
        <v>11676.42</v>
      </c>
    </row>
    <row r="784" spans="1:10">
      <c r="A784" s="519" t="s">
        <v>1019</v>
      </c>
      <c r="B784" s="519" t="str">
        <f t="shared" si="12"/>
        <v>LEVANTAMENTO TOPOGRAFICO,PLANIALTIMETRICO E CADASTRAL,DE TERRENO DE OROGRAFIA ACIDENTADA,VEGETACAO DENSA E EDIFICACAO LEVE</v>
      </c>
      <c r="C784" s="519" t="s">
        <v>31776</v>
      </c>
      <c r="D784" s="519" t="s">
        <v>31780</v>
      </c>
      <c r="E784" s="519" t="s">
        <v>31781</v>
      </c>
      <c r="I784" s="519" t="s">
        <v>1014</v>
      </c>
      <c r="J784" s="650">
        <v>10450.14</v>
      </c>
    </row>
    <row r="785" spans="1:10">
      <c r="A785" s="519" t="s">
        <v>1020</v>
      </c>
      <c r="B785" s="519" t="str">
        <f t="shared" si="12"/>
        <v>LEVANTAMENTO TOPOGRAFICO,PLANIALTIMETRICO E CADASTRAL,DE TERRENO DE OROGRAFIA ACIDENTADA,VEGETACAO RALA E EDIFICACAO DENSA</v>
      </c>
      <c r="C785" s="519" t="s">
        <v>31776</v>
      </c>
      <c r="D785" s="519" t="s">
        <v>31782</v>
      </c>
      <c r="E785" s="519" t="s">
        <v>31783</v>
      </c>
      <c r="I785" s="519" t="s">
        <v>1014</v>
      </c>
      <c r="J785" s="650">
        <v>10793.33</v>
      </c>
    </row>
    <row r="786" spans="1:10">
      <c r="A786" s="519" t="s">
        <v>1021</v>
      </c>
      <c r="B786" s="519" t="str">
        <f t="shared" si="12"/>
        <v>LEVANTAMENTO TOPOGRAFICO,PLANIALTIMETRICO E CADASTRAL,DE TERRENO DE OROGRAFIA ACIDENTADA,VEGETACAO RALA E EDIFICACAO DENSA</v>
      </c>
      <c r="C786" s="519" t="s">
        <v>31776</v>
      </c>
      <c r="D786" s="519" t="s">
        <v>31782</v>
      </c>
      <c r="E786" s="519" t="s">
        <v>31783</v>
      </c>
      <c r="I786" s="519" t="s">
        <v>1014</v>
      </c>
      <c r="J786" s="650">
        <v>9659.7900000000009</v>
      </c>
    </row>
    <row r="787" spans="1:10">
      <c r="A787" s="519" t="s">
        <v>1022</v>
      </c>
      <c r="B787" s="519" t="str">
        <f t="shared" si="12"/>
        <v>LEVANTAMENTO TOPOGRAFICO,PLANIALTIMETRICO E CADASTRAL,DE TERRENO DE OROGRAFIA ACIDENTADA,VEGETACAO RALA E EDIFICACAO MEDIA</v>
      </c>
      <c r="C787" s="519" t="s">
        <v>31776</v>
      </c>
      <c r="D787" s="519" t="s">
        <v>31784</v>
      </c>
      <c r="E787" s="519" t="s">
        <v>31785</v>
      </c>
      <c r="I787" s="519" t="s">
        <v>1014</v>
      </c>
      <c r="J787" s="650">
        <v>8242.17</v>
      </c>
    </row>
    <row r="788" spans="1:10">
      <c r="A788" s="519" t="s">
        <v>1023</v>
      </c>
      <c r="B788" s="519" t="str">
        <f t="shared" si="12"/>
        <v>LEVANTAMENTO TOPOGRAFICO,PLANIALTIMETRICO E CADASTRAL,DE TERRENO DE OROGRAFIA ACIDENTADA,VEGETACAO RALA E EDIFICACAO MEDIA</v>
      </c>
      <c r="C788" s="519" t="s">
        <v>31776</v>
      </c>
      <c r="D788" s="519" t="s">
        <v>31784</v>
      </c>
      <c r="E788" s="519" t="s">
        <v>31785</v>
      </c>
      <c r="I788" s="519" t="s">
        <v>1014</v>
      </c>
      <c r="J788" s="650">
        <v>7376.56</v>
      </c>
    </row>
    <row r="789" spans="1:10">
      <c r="A789" s="519" t="s">
        <v>1024</v>
      </c>
      <c r="B789" s="519" t="str">
        <f t="shared" si="12"/>
        <v>LEVANTAMENTO TOPOGRAFICO,PLANIALTIMETRICO E CADASTRAL,DE TERRENO DE OROGRAFIA ACIDENTADA,VEGETACAO RALA E EDIFICACAO LEVE</v>
      </c>
      <c r="C789" s="519" t="s">
        <v>31776</v>
      </c>
      <c r="D789" s="519" t="s">
        <v>31786</v>
      </c>
      <c r="E789" s="519" t="s">
        <v>31787</v>
      </c>
      <c r="I789" s="519" t="s">
        <v>1014</v>
      </c>
      <c r="J789" s="650">
        <v>7015.67</v>
      </c>
    </row>
    <row r="790" spans="1:10">
      <c r="A790" s="519" t="s">
        <v>1025</v>
      </c>
      <c r="B790" s="519" t="str">
        <f t="shared" si="12"/>
        <v>LEVANTAMENTO TOPOGRAFICO,PLANIALTIMETRICO E CADASTRAL,DE TERRENO DE OROGRAFIA ACIDENTADA,VEGETACAO RALA E EDIFICACAO LEVE</v>
      </c>
      <c r="C790" s="519" t="s">
        <v>31776</v>
      </c>
      <c r="D790" s="519" t="s">
        <v>31786</v>
      </c>
      <c r="E790" s="519" t="s">
        <v>31787</v>
      </c>
      <c r="I790" s="519" t="s">
        <v>1014</v>
      </c>
      <c r="J790" s="650">
        <v>6278.87</v>
      </c>
    </row>
    <row r="791" spans="1:10">
      <c r="A791" s="519" t="s">
        <v>1026</v>
      </c>
      <c r="B791" s="519" t="str">
        <f t="shared" si="12"/>
        <v>LEVANTAMENTO TOPOGRAFICO,PLANIALTIMETRICO E CADASTRAL,DE TERRENO DE OROGRAFIA NAO ACIDENTADA,VEGETACAO DENSA E EDIFICACAO DENSA</v>
      </c>
      <c r="C791" s="519" t="s">
        <v>31776</v>
      </c>
      <c r="D791" s="519" t="s">
        <v>31788</v>
      </c>
      <c r="E791" s="519" t="s">
        <v>31789</v>
      </c>
      <c r="I791" s="519" t="s">
        <v>1014</v>
      </c>
      <c r="J791" s="650">
        <v>12559.51</v>
      </c>
    </row>
    <row r="792" spans="1:10">
      <c r="A792" s="519" t="s">
        <v>1027</v>
      </c>
      <c r="B792" s="519" t="str">
        <f t="shared" si="12"/>
        <v>LEVANTAMENTO TOPOGRAFICO,PLANIALTIMETRICO E CADASTRAL,DE TERRENO DE OROGRAFIA NAO ACIDENTADA,VEGETACAO DENSA E EDIFICACAO DENSA</v>
      </c>
      <c r="C792" s="519" t="s">
        <v>31776</v>
      </c>
      <c r="D792" s="519" t="s">
        <v>31788</v>
      </c>
      <c r="E792" s="519" t="s">
        <v>31789</v>
      </c>
      <c r="I792" s="519" t="s">
        <v>1014</v>
      </c>
      <c r="J792" s="650">
        <v>11240.49</v>
      </c>
    </row>
    <row r="793" spans="1:10">
      <c r="A793" s="519" t="s">
        <v>1028</v>
      </c>
      <c r="B793" s="519" t="str">
        <f t="shared" si="12"/>
        <v>LEVANTAMENTO TOPOGRAFICO,PLANIALTIMETRICO E CADASTRAL,DE TERRENO OROGRAFIA NAO ACIDENTADA,VEGETACAO DENSA E EDIFICACAO MEDIA</v>
      </c>
      <c r="C793" s="519" t="s">
        <v>31776</v>
      </c>
      <c r="D793" s="519" t="s">
        <v>31790</v>
      </c>
      <c r="E793" s="519" t="s">
        <v>31791</v>
      </c>
      <c r="I793" s="519" t="s">
        <v>1014</v>
      </c>
      <c r="J793" s="650">
        <v>9615.8799999999992</v>
      </c>
    </row>
    <row r="794" spans="1:10">
      <c r="A794" s="519" t="s">
        <v>1029</v>
      </c>
      <c r="B794" s="519" t="str">
        <f t="shared" si="12"/>
        <v>LEVANTAMENTO TOPOGRAFICO,PLANIALTIMETRICO E CADASTRAL,DE TERRENO OROGRAFIA NAO ACIDENTADA,VEGETACAO DENSA E EDIFICACAO MEDIA</v>
      </c>
      <c r="C794" s="519" t="s">
        <v>31776</v>
      </c>
      <c r="D794" s="519" t="s">
        <v>31790</v>
      </c>
      <c r="E794" s="519" t="s">
        <v>31791</v>
      </c>
      <c r="I794" s="519" t="s">
        <v>1014</v>
      </c>
      <c r="J794" s="650">
        <v>8606</v>
      </c>
    </row>
    <row r="795" spans="1:10">
      <c r="A795" s="519" t="s">
        <v>1030</v>
      </c>
      <c r="B795" s="519" t="str">
        <f t="shared" si="12"/>
        <v>LEVANTAMENTO TOPOGRAFICO,PLANIALTIMETRICO E CADASTRAL,DE TERRENO DE OROGRAFIA NAO ACIDENTADA,VEGETACAO DENSA E EDIFICACAO LEVE</v>
      </c>
      <c r="C795" s="519" t="s">
        <v>31776</v>
      </c>
      <c r="D795" s="519" t="s">
        <v>31788</v>
      </c>
      <c r="E795" s="519" t="s">
        <v>31792</v>
      </c>
      <c r="I795" s="519" t="s">
        <v>1014</v>
      </c>
      <c r="J795" s="650">
        <v>8193.1200000000008</v>
      </c>
    </row>
    <row r="796" spans="1:10">
      <c r="A796" s="519" t="s">
        <v>1031</v>
      </c>
      <c r="B796" s="519" t="str">
        <f t="shared" si="12"/>
        <v>LEVANTAMENTO TOPOGRAFICO,PLANIALTIMETRICO E CADASTRAL,DE TERRENO DE OROGRAFIA NAO ACIDENTADA,VEGETACAO DENSA E EDIFICACAO LEVE</v>
      </c>
      <c r="C796" s="519" t="s">
        <v>31776</v>
      </c>
      <c r="D796" s="519" t="s">
        <v>31788</v>
      </c>
      <c r="E796" s="519" t="s">
        <v>31792</v>
      </c>
      <c r="I796" s="519" t="s">
        <v>1014</v>
      </c>
      <c r="J796" s="650">
        <v>7332.67</v>
      </c>
    </row>
    <row r="797" spans="1:10">
      <c r="A797" s="519" t="s">
        <v>1032</v>
      </c>
      <c r="B797" s="519" t="str">
        <f t="shared" si="12"/>
        <v>LEVANTAMENTO TOPOGRAFICO,PLANIALTIMETRICO E CADASTRAL,DE TERRENO DE OROGRAFIA NAO ACIDENTADA,VEGETACAO RALA E EDIFICACAO DENSA</v>
      </c>
      <c r="C797" s="519" t="s">
        <v>31776</v>
      </c>
      <c r="D797" s="519" t="s">
        <v>31793</v>
      </c>
      <c r="E797" s="519" t="s">
        <v>31794</v>
      </c>
      <c r="I797" s="519" t="s">
        <v>1014</v>
      </c>
      <c r="J797" s="650">
        <v>7555.33</v>
      </c>
    </row>
    <row r="798" spans="1:10">
      <c r="A798" s="519" t="s">
        <v>1033</v>
      </c>
      <c r="B798" s="519" t="str">
        <f t="shared" si="12"/>
        <v>LEVANTAMENTO TOPOGRAFICO,PLANIALTIMETRICO E CADASTRAL,DE TERRENO DE OROGRAFIA NAO ACIDENTADA,VEGETACAO RALA E EDIFICACAO DENSA</v>
      </c>
      <c r="C798" s="519" t="s">
        <v>31776</v>
      </c>
      <c r="D798" s="519" t="s">
        <v>31793</v>
      </c>
      <c r="E798" s="519" t="s">
        <v>31794</v>
      </c>
      <c r="I798" s="519" t="s">
        <v>1014</v>
      </c>
      <c r="J798" s="650">
        <v>6761.86</v>
      </c>
    </row>
    <row r="799" spans="1:10">
      <c r="A799" s="519" t="s">
        <v>1034</v>
      </c>
      <c r="B799" s="519" t="str">
        <f t="shared" si="12"/>
        <v>LEVANTAMENTO TOPOGRAFICO,PLANIALTIMETRICO E CADASTRAL,DE TERRENO DE OROGRAFIA NAO ACIDENTADA,VEGETACAO RALA E EDIFICACAO MEDIA</v>
      </c>
      <c r="C799" s="519" t="s">
        <v>31776</v>
      </c>
      <c r="D799" s="519" t="s">
        <v>31793</v>
      </c>
      <c r="E799" s="519" t="s">
        <v>31795</v>
      </c>
      <c r="I799" s="519" t="s">
        <v>1014</v>
      </c>
      <c r="J799" s="650">
        <v>5789.15</v>
      </c>
    </row>
    <row r="800" spans="1:10">
      <c r="A800" s="519" t="s">
        <v>1035</v>
      </c>
      <c r="B800" s="519" t="str">
        <f t="shared" si="12"/>
        <v>LEVANTAMENTO TOPOGRAFICO,PLANIALTIMETRICO E CADASTRAL,DE TERRENO DE OROGRAFIA NAO ACIDENTADA,VEGETACAO RALA E EDIFICACAO MEDIA</v>
      </c>
      <c r="C800" s="519" t="s">
        <v>31776</v>
      </c>
      <c r="D800" s="519" t="s">
        <v>31793</v>
      </c>
      <c r="E800" s="519" t="s">
        <v>31795</v>
      </c>
      <c r="I800" s="519" t="s">
        <v>1014</v>
      </c>
      <c r="J800" s="650">
        <v>5181.16</v>
      </c>
    </row>
    <row r="801" spans="1:10">
      <c r="A801" s="519" t="s">
        <v>1036</v>
      </c>
      <c r="B801" s="519" t="str">
        <f t="shared" si="12"/>
        <v>LEVANTAMENTO TOPOGRAFICO,PLANIALTIMETRICO E CADASTRAL,DE TERRENO DE OROGRAFIA NAO ACIDENTADA,VEGETACAO RALA E EDIFICACAO LEVE</v>
      </c>
      <c r="C801" s="519" t="s">
        <v>31776</v>
      </c>
      <c r="D801" s="519" t="s">
        <v>31793</v>
      </c>
      <c r="E801" s="519" t="s">
        <v>31796</v>
      </c>
      <c r="I801" s="519" t="s">
        <v>1014</v>
      </c>
      <c r="J801" s="650">
        <v>4906.0600000000004</v>
      </c>
    </row>
    <row r="802" spans="1:10">
      <c r="A802" s="519" t="s">
        <v>1037</v>
      </c>
      <c r="B802" s="519" t="str">
        <f t="shared" si="12"/>
        <v>LEVANTAMENTO TOPOGRAFICO,PLANIALTIMETRICO E CADASTRAL,DE TERRENO DE OROGRAFIA NAO ACIDENTADA,VEGETACAO RALA E EDIFICACAO LEVE</v>
      </c>
      <c r="C802" s="519" t="s">
        <v>31776</v>
      </c>
      <c r="D802" s="519" t="s">
        <v>31793</v>
      </c>
      <c r="E802" s="519" t="s">
        <v>31796</v>
      </c>
      <c r="I802" s="519" t="s">
        <v>1014</v>
      </c>
      <c r="J802" s="650">
        <v>4390.8100000000004</v>
      </c>
    </row>
    <row r="803" spans="1:10">
      <c r="A803" s="519" t="s">
        <v>1038</v>
      </c>
      <c r="B803" s="519" t="str">
        <f t="shared" si="12"/>
        <v>DETERMINACAO DE NORTE VERDADEIRO(N.V.)POR OBSERVACAO DIRETADE ALTURA DE SOL,PELO PROCESSO DAS DISTANCIAS ZENITAIS ABSOLUTAS</v>
      </c>
      <c r="C803" s="519" t="s">
        <v>31797</v>
      </c>
      <c r="D803" s="519" t="s">
        <v>31798</v>
      </c>
      <c r="E803" s="519" t="s">
        <v>31799</v>
      </c>
      <c r="I803" s="519" t="s">
        <v>5</v>
      </c>
      <c r="J803" s="650">
        <v>406.07</v>
      </c>
    </row>
    <row r="804" spans="1:10">
      <c r="A804" s="519" t="s">
        <v>1039</v>
      </c>
      <c r="B804" s="519" t="str">
        <f t="shared" si="12"/>
        <v>DETERMINACAO DE NORTE VERDADEIRO(N.V.)POR OBSERVACAO DIRETADE ALTURA DE SOL,PELO PROCESSO DAS DISTANCIAS ZENITAIS ABSOLUTAS</v>
      </c>
      <c r="C804" s="519" t="s">
        <v>31797</v>
      </c>
      <c r="D804" s="519" t="s">
        <v>31798</v>
      </c>
      <c r="E804" s="519" t="s">
        <v>31799</v>
      </c>
      <c r="I804" s="519" t="s">
        <v>5</v>
      </c>
      <c r="J804" s="650">
        <v>352.5</v>
      </c>
    </row>
    <row r="805" spans="1:10">
      <c r="A805" s="519" t="s">
        <v>1040</v>
      </c>
      <c r="B805" s="519"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5" s="519" t="s">
        <v>31800</v>
      </c>
      <c r="D805" s="519" t="s">
        <v>31801</v>
      </c>
      <c r="E805" s="519" t="s">
        <v>31802</v>
      </c>
      <c r="F805" s="519" t="s">
        <v>31803</v>
      </c>
      <c r="G805" s="519" t="s">
        <v>31804</v>
      </c>
      <c r="I805" s="519" t="s">
        <v>5</v>
      </c>
      <c r="J805" s="650">
        <v>218.93</v>
      </c>
    </row>
    <row r="806" spans="1:10">
      <c r="A806" s="519" t="s">
        <v>1041</v>
      </c>
      <c r="B806" s="519" t="str">
        <f t="shared" si="12"/>
        <v>IMPLANTACAO DE MARCO DE R.N.,EM CONCRETO COM TARUGO METALICO,E DETERMINACAO DE SUA COTA POR TRANSPORTE DE COTA,DE R.N.JA ESTABELECIDO.O CUSTO INCLUI ESTE TRANSPORTE ATE A DISTANCIA DE 150,00M.ALEM DESTE CUSTO,PAGAR O NIVELAMENTO PELOS CODIGOS 01.016.0050 A 01.016.0052</v>
      </c>
      <c r="C806" s="519" t="s">
        <v>31800</v>
      </c>
      <c r="D806" s="519" t="s">
        <v>31801</v>
      </c>
      <c r="E806" s="519" t="s">
        <v>31802</v>
      </c>
      <c r="F806" s="519" t="s">
        <v>31803</v>
      </c>
      <c r="G806" s="519" t="s">
        <v>31804</v>
      </c>
      <c r="I806" s="519" t="s">
        <v>5</v>
      </c>
      <c r="J806" s="650">
        <v>191.48</v>
      </c>
    </row>
    <row r="807" spans="1:10">
      <c r="A807" s="519" t="s">
        <v>1042</v>
      </c>
      <c r="B807" s="519" t="str">
        <f t="shared" si="12"/>
        <v>LANCAMENTO DE LINHA POLIGONAL BASICA,COM PRECISAO DE FECHAMENTO RELATIVA A 1ª ORDEM,USANDO DISTANCIOMETRO ELETRONICO EMTERRENO DE OROGRAFIA ACIDENTADA E VEGETACAO DENSA,PARA POLIGONAIS DE 2ª ORDEM TOMAR 85% DO CUSTO</v>
      </c>
      <c r="C807" s="519" t="s">
        <v>31805</v>
      </c>
      <c r="D807" s="519" t="s">
        <v>31806</v>
      </c>
      <c r="E807" s="519" t="s">
        <v>31807</v>
      </c>
      <c r="F807" s="519" t="s">
        <v>31808</v>
      </c>
      <c r="I807" s="519" t="s">
        <v>963</v>
      </c>
      <c r="J807" s="650">
        <v>2374.4</v>
      </c>
    </row>
    <row r="808" spans="1:10">
      <c r="A808" s="519" t="s">
        <v>1043</v>
      </c>
      <c r="B808" s="519" t="str">
        <f t="shared" si="12"/>
        <v>LANCAMENTO DE LINHA POLIGONAL BASICA,COM PRECISAO DE FECHAMENTO RELATIVA A 1ª ORDEM,USANDO DISTANCIOMETRO ELETRONICO EMTERRENO DE OROGRAFIA ACIDENTADA E VEGETACAO DENSA,PARA POLIGONAIS DE 2ª ORDEM TOMAR 85% DO CUSTO</v>
      </c>
      <c r="C808" s="519" t="s">
        <v>31805</v>
      </c>
      <c r="D808" s="519" t="s">
        <v>31806</v>
      </c>
      <c r="E808" s="519" t="s">
        <v>31807</v>
      </c>
      <c r="F808" s="519" t="s">
        <v>31808</v>
      </c>
      <c r="I808" s="519" t="s">
        <v>963</v>
      </c>
      <c r="J808" s="650">
        <v>2069.5300000000002</v>
      </c>
    </row>
    <row r="809" spans="1:10">
      <c r="A809" s="519" t="s">
        <v>1044</v>
      </c>
      <c r="B809" s="519" t="str">
        <f t="shared" si="12"/>
        <v>LANCAMENTO DE LINHA POLIGONAL BASICA,COM PRECISAO DE FECHAMENTO RELATIVA A 1ª ORDEM,USANDO DISTANCIOMETRO ELETRONICO EMTERRENO DE OROGRAFIA ACIDENTADA E VEGETACAO RALA,PARA POLIGONAIS DE 2ª ORDEM TOMAR 85% DO CUSTO</v>
      </c>
      <c r="C809" s="519" t="s">
        <v>31805</v>
      </c>
      <c r="D809" s="519" t="s">
        <v>31806</v>
      </c>
      <c r="E809" s="519" t="s">
        <v>31809</v>
      </c>
      <c r="F809" s="519" t="s">
        <v>31810</v>
      </c>
      <c r="I809" s="519" t="s">
        <v>963</v>
      </c>
      <c r="J809" s="650">
        <v>1426.63</v>
      </c>
    </row>
    <row r="810" spans="1:10">
      <c r="A810" s="519" t="s">
        <v>1045</v>
      </c>
      <c r="B810" s="519" t="str">
        <f t="shared" si="12"/>
        <v>LANCAMENTO DE LINHA POLIGONAL BASICA,COM PRECISAO DE FECHAMENTO RELATIVA A 1ª ORDEM,USANDO DISTANCIOMETRO ELETRONICO EMTERRENO DE OROGRAFIA ACIDENTADA E VEGETACAO RALA,PARA POLIGONAIS DE 2ª ORDEM TOMAR 85% DO CUSTO</v>
      </c>
      <c r="C810" s="519" t="s">
        <v>31805</v>
      </c>
      <c r="D810" s="519" t="s">
        <v>31806</v>
      </c>
      <c r="E810" s="519" t="s">
        <v>31809</v>
      </c>
      <c r="F810" s="519" t="s">
        <v>31810</v>
      </c>
      <c r="I810" s="519" t="s">
        <v>963</v>
      </c>
      <c r="J810" s="650">
        <v>1243.45</v>
      </c>
    </row>
    <row r="811" spans="1:10">
      <c r="A811" s="519" t="s">
        <v>1046</v>
      </c>
      <c r="B811" s="519" t="str">
        <f t="shared" si="12"/>
        <v>LANCAMENTO DE LINHA POLIGONAL BASICA,COM PRECISAO DE FECHAMENTO RELATIVA A 1ª ORDEM,USANDO DISTANCIOMETRO ELETRONICO EMTERRENO DE OROGRAFIA NAO ACIDENTADA E VEGETACAO DENSA,PARAPOLIGONAIS DE 2ª ORDEM TOMAR 85% DO CUSTO</v>
      </c>
      <c r="C811" s="519" t="s">
        <v>31805</v>
      </c>
      <c r="D811" s="519" t="s">
        <v>31806</v>
      </c>
      <c r="E811" s="519" t="s">
        <v>31811</v>
      </c>
      <c r="F811" s="519" t="s">
        <v>31812</v>
      </c>
      <c r="I811" s="519" t="s">
        <v>963</v>
      </c>
      <c r="J811" s="650">
        <v>1666.07</v>
      </c>
    </row>
    <row r="812" spans="1:10">
      <c r="A812" s="519" t="s">
        <v>1047</v>
      </c>
      <c r="B812" s="519" t="str">
        <f t="shared" si="12"/>
        <v>LANCAMENTO DE LINHA POLIGONAL BASICA,COM PRECISAO DE FECHAMENTO RELATIVA A 1ª ORDEM,USANDO DISTANCIOMETRO ELETRONICO EMTERRENO DE OROGRAFIA NAO ACIDENTADA E VEGETACAO DENSA,PARAPOLIGONAIS DE 2ª ORDEM TOMAR 85% DO CUSTO</v>
      </c>
      <c r="C812" s="519" t="s">
        <v>31805</v>
      </c>
      <c r="D812" s="519" t="s">
        <v>31806</v>
      </c>
      <c r="E812" s="519" t="s">
        <v>31811</v>
      </c>
      <c r="F812" s="519" t="s">
        <v>31812</v>
      </c>
      <c r="I812" s="519" t="s">
        <v>963</v>
      </c>
      <c r="J812" s="650">
        <v>1452.14</v>
      </c>
    </row>
    <row r="813" spans="1:10">
      <c r="A813" s="519" t="s">
        <v>1048</v>
      </c>
      <c r="B813" s="519" t="str">
        <f t="shared" si="12"/>
        <v>LANCAMENTO DE LINHA POLIGONAL BASICA,COM PRECISAO DE FECHAMENTO RELATIVA A 1ª ORDEM,USANDO DISTANCIOMETRO ELETRONICO EMTERRENO DE OROGRAFIA NAO ACIDENTADA E VEGETACAO RALA,PARAPOLIGONAIS DE 2ª ORDEM TOMAR 85% DO CUSTO</v>
      </c>
      <c r="C813" s="519" t="s">
        <v>31805</v>
      </c>
      <c r="D813" s="519" t="s">
        <v>31806</v>
      </c>
      <c r="E813" s="519" t="s">
        <v>31813</v>
      </c>
      <c r="F813" s="519" t="s">
        <v>31812</v>
      </c>
      <c r="I813" s="519" t="s">
        <v>963</v>
      </c>
      <c r="J813" s="650">
        <v>997.64</v>
      </c>
    </row>
    <row r="814" spans="1:10">
      <c r="A814" s="519" t="s">
        <v>1049</v>
      </c>
      <c r="B814" s="519" t="str">
        <f t="shared" si="12"/>
        <v>LANCAMENTO DE LINHA POLIGONAL BASICA,COM PRECISAO DE FECHAMENTO RELATIVA A 1ª ORDEM,USANDO DISTANCIOMETRO ELETRONICO EMTERRENO DE OROGRAFIA NAO ACIDENTADA E VEGETACAO RALA,PARAPOLIGONAIS DE 2ª ORDEM TOMAR 85% DO CUSTO</v>
      </c>
      <c r="C814" s="519" t="s">
        <v>31805</v>
      </c>
      <c r="D814" s="519" t="s">
        <v>31806</v>
      </c>
      <c r="E814" s="519" t="s">
        <v>31813</v>
      </c>
      <c r="F814" s="519" t="s">
        <v>31812</v>
      </c>
      <c r="I814" s="519" t="s">
        <v>963</v>
      </c>
      <c r="J814" s="650">
        <v>869.55</v>
      </c>
    </row>
    <row r="815" spans="1:10">
      <c r="A815" s="519" t="s">
        <v>1050</v>
      </c>
      <c r="B815" s="519" t="str">
        <f t="shared" si="12"/>
        <v>LANCAMENTO DE LINHA POLIGONAL,COM PRECISAO DE FECHAMENTO RELATIVO A 3ª ORDEM,EM TERRENO DE OROGRAFIA ACIDENTADA E VEGETACAO DENSA</v>
      </c>
      <c r="C815" s="519" t="s">
        <v>31814</v>
      </c>
      <c r="D815" s="519" t="s">
        <v>31815</v>
      </c>
      <c r="E815" s="519" t="s">
        <v>31816</v>
      </c>
      <c r="I815" s="519" t="s">
        <v>963</v>
      </c>
      <c r="J815" s="650">
        <v>1899.52</v>
      </c>
    </row>
    <row r="816" spans="1:10">
      <c r="A816" s="519" t="s">
        <v>1051</v>
      </c>
      <c r="B816" s="519" t="str">
        <f t="shared" si="12"/>
        <v>LANCAMENTO DE LINHA POLIGONAL,COM PRECISAO DE FECHAMENTO RELATIVO A 3ª ORDEM,EM TERRENO DE OROGRAFIA ACIDENTADA E VEGETACAO DENSA</v>
      </c>
      <c r="C816" s="519" t="s">
        <v>31814</v>
      </c>
      <c r="D816" s="519" t="s">
        <v>31815</v>
      </c>
      <c r="E816" s="519" t="s">
        <v>31816</v>
      </c>
      <c r="I816" s="519" t="s">
        <v>963</v>
      </c>
      <c r="J816" s="650">
        <v>1655.62</v>
      </c>
    </row>
    <row r="817" spans="1:10">
      <c r="A817" s="519" t="s">
        <v>1052</v>
      </c>
      <c r="B817" s="519" t="str">
        <f t="shared" si="12"/>
        <v>LANCAMENTO DE LINHA POLIGONAL,COM PRECISAO DE FECHAMENTO RELATIVO A 3ª ORDEM,EM TERRENO DE OROGRAFIA ACIDENTADA E VEGETACAO RALA</v>
      </c>
      <c r="C817" s="519" t="s">
        <v>31814</v>
      </c>
      <c r="D817" s="519" t="s">
        <v>31815</v>
      </c>
      <c r="E817" s="519" t="s">
        <v>31817</v>
      </c>
      <c r="I817" s="519" t="s">
        <v>963</v>
      </c>
      <c r="J817" s="650">
        <v>1141.31</v>
      </c>
    </row>
    <row r="818" spans="1:10">
      <c r="A818" s="519" t="s">
        <v>1053</v>
      </c>
      <c r="B818" s="519" t="str">
        <f t="shared" si="12"/>
        <v>LANCAMENTO DE LINHA POLIGONAL,COM PRECISAO DE FECHAMENTO RELATIVO A 3ª ORDEM,EM TERRENO DE OROGRAFIA ACIDENTADA E VEGETACAO RALA</v>
      </c>
      <c r="C818" s="519" t="s">
        <v>31814</v>
      </c>
      <c r="D818" s="519" t="s">
        <v>31815</v>
      </c>
      <c r="E818" s="519" t="s">
        <v>31817</v>
      </c>
      <c r="I818" s="519" t="s">
        <v>963</v>
      </c>
      <c r="J818" s="650">
        <v>994.76</v>
      </c>
    </row>
    <row r="819" spans="1:10">
      <c r="A819" s="519" t="s">
        <v>1054</v>
      </c>
      <c r="B819" s="519" t="str">
        <f t="shared" si="12"/>
        <v>LANCAMENTO DE LINHA POLIGONAL,COM PRECISAO DE FECHAMENTO RELATIVO A 3ª ORDEM,EM TERRENO DE OROGRAFIA NAO ACIDENTADA E VEGETACAO DENSA</v>
      </c>
      <c r="C819" s="519" t="s">
        <v>31814</v>
      </c>
      <c r="D819" s="519" t="s">
        <v>31818</v>
      </c>
      <c r="E819" s="519" t="s">
        <v>31819</v>
      </c>
      <c r="I819" s="519" t="s">
        <v>963</v>
      </c>
      <c r="J819" s="650">
        <v>1332.85</v>
      </c>
    </row>
    <row r="820" spans="1:10">
      <c r="A820" s="519" t="s">
        <v>1055</v>
      </c>
      <c r="B820" s="519" t="str">
        <f t="shared" si="12"/>
        <v>LANCAMENTO DE LINHA POLIGONAL,COM PRECISAO DE FECHAMENTO RELATIVO A 3ª ORDEM,EM TERRENO DE OROGRAFIA NAO ACIDENTADA E VEGETACAO DENSA</v>
      </c>
      <c r="C820" s="519" t="s">
        <v>31814</v>
      </c>
      <c r="D820" s="519" t="s">
        <v>31818</v>
      </c>
      <c r="E820" s="519" t="s">
        <v>31819</v>
      </c>
      <c r="I820" s="519" t="s">
        <v>963</v>
      </c>
      <c r="J820" s="650">
        <v>1161.71</v>
      </c>
    </row>
    <row r="821" spans="1:10">
      <c r="A821" s="519" t="s">
        <v>1056</v>
      </c>
      <c r="B821" s="519" t="str">
        <f t="shared" si="12"/>
        <v>LANCAMENTO DE LINHA POLIGONAL,COM PRECISAO DE FECHAMENTO RELATIVO A 3ª ORDEM,EM TERRENO DE OROGRAFIA NAO ACIDENTADA E VEGETACAO RALA</v>
      </c>
      <c r="C821" s="519" t="s">
        <v>31814</v>
      </c>
      <c r="D821" s="519" t="s">
        <v>31818</v>
      </c>
      <c r="E821" s="519" t="s">
        <v>31820</v>
      </c>
      <c r="I821" s="519" t="s">
        <v>963</v>
      </c>
      <c r="J821" s="650">
        <v>798.11</v>
      </c>
    </row>
    <row r="822" spans="1:10">
      <c r="A822" s="519" t="s">
        <v>1057</v>
      </c>
      <c r="B822" s="519" t="str">
        <f t="shared" si="12"/>
        <v>LANCAMENTO DE LINHA POLIGONAL,COM PRECISAO DE FECHAMENTO RELATIVO A 3ª ORDEM,EM TERRENO DE OROGRAFIA NAO ACIDENTADA E VEGETACAO RALA</v>
      </c>
      <c r="C822" s="519" t="s">
        <v>31814</v>
      </c>
      <c r="D822" s="519" t="s">
        <v>31818</v>
      </c>
      <c r="E822" s="519" t="s">
        <v>31820</v>
      </c>
      <c r="I822" s="519" t="s">
        <v>963</v>
      </c>
      <c r="J822" s="650">
        <v>695.64</v>
      </c>
    </row>
    <row r="823" spans="1:10">
      <c r="A823" s="519" t="s">
        <v>1058</v>
      </c>
      <c r="B823" s="519" t="str">
        <f t="shared" si="12"/>
        <v>NIVELAMENTO E CONTRANIVELAMENTO DE LINHA TOPOGRAFICA,EM TERRENO DE OROGRAFIA ACIDENTADA.O CUSTO INCLUI O DESENHO EM ESCALA 1:2000(H) OU 1:1000(H) E 1:200(V) OU 1:100(V)</v>
      </c>
      <c r="C823" s="519" t="s">
        <v>31821</v>
      </c>
      <c r="D823" s="519" t="s">
        <v>31822</v>
      </c>
      <c r="E823" s="519" t="s">
        <v>31823</v>
      </c>
      <c r="I823" s="519" t="s">
        <v>963</v>
      </c>
      <c r="J823" s="650">
        <v>1625.58</v>
      </c>
    </row>
    <row r="824" spans="1:10">
      <c r="A824" s="519" t="s">
        <v>1059</v>
      </c>
      <c r="B824" s="519" t="str">
        <f t="shared" si="12"/>
        <v>NIVELAMENTO E CONTRANIVELAMENTO DE LINHA TOPOGRAFICA,EM TERRENO DE OROGRAFIA ACIDENTADA.O CUSTO INCLUI O DESENHO EM ESCALA 1:2000(H) OU 1:1000(H) E 1:200(V) OU 1:100(V)</v>
      </c>
      <c r="C824" s="519" t="s">
        <v>31821</v>
      </c>
      <c r="D824" s="519" t="s">
        <v>31822</v>
      </c>
      <c r="E824" s="519" t="s">
        <v>31823</v>
      </c>
      <c r="I824" s="519" t="s">
        <v>963</v>
      </c>
      <c r="J824" s="650">
        <v>1409.23</v>
      </c>
    </row>
    <row r="825" spans="1:10">
      <c r="A825" s="519" t="s">
        <v>1060</v>
      </c>
      <c r="B825" s="519" t="str">
        <f t="shared" si="12"/>
        <v>NIVELAMENTO E CONTRANIVELAMENTO DE LINHA TOPOGRAFICA,EM TERRENO DE OROGRAFIA ONDULADA.O CUSTO INCLUI O DESENHO EM ESCALA 1:2000(H) OU 1:1000(H) E 1:200(V) OU 1:100(V)</v>
      </c>
      <c r="C825" s="519" t="s">
        <v>31821</v>
      </c>
      <c r="D825" s="519" t="s">
        <v>31824</v>
      </c>
      <c r="E825" s="519" t="s">
        <v>31825</v>
      </c>
      <c r="I825" s="519" t="s">
        <v>963</v>
      </c>
      <c r="J825" s="650">
        <v>1137.9000000000001</v>
      </c>
    </row>
    <row r="826" spans="1:10">
      <c r="A826" s="519" t="s">
        <v>1061</v>
      </c>
      <c r="B826" s="519" t="str">
        <f t="shared" si="12"/>
        <v>NIVELAMENTO E CONTRANIVELAMENTO DE LINHA TOPOGRAFICA,EM TERRENO DE OROGRAFIA ONDULADA.O CUSTO INCLUI O DESENHO EM ESCALA 1:2000(H) OU 1:1000(H) E 1:200(V) OU 1:100(V)</v>
      </c>
      <c r="C826" s="519" t="s">
        <v>31821</v>
      </c>
      <c r="D826" s="519" t="s">
        <v>31824</v>
      </c>
      <c r="E826" s="519" t="s">
        <v>31825</v>
      </c>
      <c r="I826" s="519" t="s">
        <v>963</v>
      </c>
      <c r="J826" s="650">
        <v>986.46</v>
      </c>
    </row>
    <row r="827" spans="1:10">
      <c r="A827" s="519" t="s">
        <v>1062</v>
      </c>
      <c r="B827" s="519" t="str">
        <f t="shared" si="12"/>
        <v>NIVELAMENTO E CONTRANIVELAMENTO DE LINHA TOPOGRAFICA,EM TERRENO DE OROGRAFIA NAO ACIDENTADA OU EM ESTRADA IMPLANTADA.O CUSTO INCLUI O DESENHO EM ESCALA 1:2000(H) OU 1:1000(H) E 1:200(V) OU 1:100(V)</v>
      </c>
      <c r="C827" s="519" t="s">
        <v>31821</v>
      </c>
      <c r="D827" s="519" t="s">
        <v>31826</v>
      </c>
      <c r="E827" s="519" t="s">
        <v>31827</v>
      </c>
      <c r="F827" s="519" t="s">
        <v>31828</v>
      </c>
      <c r="I827" s="519" t="s">
        <v>963</v>
      </c>
      <c r="J827" s="650">
        <v>812.79</v>
      </c>
    </row>
    <row r="828" spans="1:10">
      <c r="A828" s="519" t="s">
        <v>1063</v>
      </c>
      <c r="B828" s="519" t="str">
        <f t="shared" si="12"/>
        <v>NIVELAMENTO E CONTRANIVELAMENTO DE LINHA TOPOGRAFICA,EM TERRENO DE OROGRAFIA NAO ACIDENTADA OU EM ESTRADA IMPLANTADA.O CUSTO INCLUI O DESENHO EM ESCALA 1:2000(H) OU 1:1000(H) E 1:200(V) OU 1:100(V)</v>
      </c>
      <c r="C828" s="519" t="s">
        <v>31821</v>
      </c>
      <c r="D828" s="519" t="s">
        <v>31826</v>
      </c>
      <c r="E828" s="519" t="s">
        <v>31827</v>
      </c>
      <c r="F828" s="519" t="s">
        <v>31828</v>
      </c>
      <c r="I828" s="519" t="s">
        <v>963</v>
      </c>
      <c r="J828" s="650">
        <v>704.61</v>
      </c>
    </row>
    <row r="829" spans="1:10">
      <c r="A829" s="519" t="s">
        <v>1064</v>
      </c>
      <c r="B829" s="519" t="str">
        <f t="shared" si="12"/>
        <v>LEVANTAMENTO DE SECAO TRANSVERSAL EM TERRENO DE OROGRAFIA ACIDENTADA E VEGETACAO DENSA.O EQUIPAMENTO CONSIDERADO E O TEODOLITO,USANDO-SE A ESTADIMETRIA.MEDIDO POR METRO LINEAR DE SECAO.O CUSTO INCLUI DESENHO NA ESCALA 1:200</v>
      </c>
      <c r="C829" s="519" t="s">
        <v>31829</v>
      </c>
      <c r="D829" s="519" t="s">
        <v>31830</v>
      </c>
      <c r="E829" s="519" t="s">
        <v>31831</v>
      </c>
      <c r="F829" s="519" t="s">
        <v>31832</v>
      </c>
      <c r="I829" s="519" t="s">
        <v>36</v>
      </c>
      <c r="J829" s="650">
        <v>2.98</v>
      </c>
    </row>
    <row r="830" spans="1:10">
      <c r="A830" s="519" t="s">
        <v>1065</v>
      </c>
      <c r="B830" s="519" t="str">
        <f t="shared" si="12"/>
        <v>LEVANTAMENTO DE SECAO TRANSVERSAL EM TERRENO DE OROGRAFIA ACIDENTADA E VEGETACAO DENSA.O EQUIPAMENTO CONSIDERADO E O TEODOLITO,USANDO-SE A ESTADIMETRIA.MEDIDO POR METRO LINEAR DE SECAO.O CUSTO INCLUI DESENHO NA ESCALA 1:200</v>
      </c>
      <c r="C830" s="519" t="s">
        <v>31829</v>
      </c>
      <c r="D830" s="519" t="s">
        <v>31830</v>
      </c>
      <c r="E830" s="519" t="s">
        <v>31831</v>
      </c>
      <c r="F830" s="519" t="s">
        <v>31832</v>
      </c>
      <c r="I830" s="519" t="s">
        <v>36</v>
      </c>
      <c r="J830" s="650">
        <v>2.58</v>
      </c>
    </row>
    <row r="831" spans="1:10">
      <c r="A831" s="519" t="s">
        <v>1066</v>
      </c>
      <c r="B831" s="519" t="str">
        <f t="shared" si="12"/>
        <v>LEVANTAMENTO DE SECAO TRANSVERSAL EM TERRENO DE OROGRAFIA ACIDENTADA E VEGETACAO RALA.O EQUIPAMENTO CONSIDERADO E O TEODOLITO,USANDO-SE A ESTADIMETRIA.MEDIDO POR METRO LINEAR DE SECAO.O CUSTO INCLUI DESENHO NA ESCALA 1:200</v>
      </c>
      <c r="C831" s="519" t="s">
        <v>31829</v>
      </c>
      <c r="D831" s="519" t="s">
        <v>31833</v>
      </c>
      <c r="E831" s="519" t="s">
        <v>31834</v>
      </c>
      <c r="F831" s="519" t="s">
        <v>31835</v>
      </c>
      <c r="I831" s="519" t="s">
        <v>36</v>
      </c>
      <c r="J831" s="650">
        <v>2.08</v>
      </c>
    </row>
    <row r="832" spans="1:10">
      <c r="A832" s="519" t="s">
        <v>1067</v>
      </c>
      <c r="B832" s="519" t="str">
        <f t="shared" si="12"/>
        <v>LEVANTAMENTO DE SECAO TRANSVERSAL EM TERRENO DE OROGRAFIA ACIDENTADA E VEGETACAO RALA.O EQUIPAMENTO CONSIDERADO E O TEODOLITO,USANDO-SE A ESTADIMETRIA.MEDIDO POR METRO LINEAR DE SECAO.O CUSTO INCLUI DESENHO NA ESCALA 1:200</v>
      </c>
      <c r="C832" s="519" t="s">
        <v>31829</v>
      </c>
      <c r="D832" s="519" t="s">
        <v>31833</v>
      </c>
      <c r="E832" s="519" t="s">
        <v>31834</v>
      </c>
      <c r="F832" s="519" t="s">
        <v>31835</v>
      </c>
      <c r="I832" s="519" t="s">
        <v>36</v>
      </c>
      <c r="J832" s="650">
        <v>1.8</v>
      </c>
    </row>
    <row r="833" spans="1:10">
      <c r="A833" s="519" t="s">
        <v>1068</v>
      </c>
      <c r="B833" s="519" t="str">
        <f t="shared" si="12"/>
        <v>LEVANTAMENTO DE SECAO TRANSVERSAL EM TERRENO DE OROGRAFIA NAO ACIDENTADA E VEGETACAO DENSA.O EQUIPAMENTO CONSIDERADO E O NIVEL.O CUSTO INCLUI DESENHO DE SECAO NA ESCALA 1:200.MEDIDO POR METRO LINEAR DE SECAO</v>
      </c>
      <c r="C833" s="519" t="s">
        <v>31836</v>
      </c>
      <c r="D833" s="519" t="s">
        <v>31837</v>
      </c>
      <c r="E833" s="519" t="s">
        <v>31838</v>
      </c>
      <c r="F833" s="519" t="s">
        <v>31839</v>
      </c>
      <c r="I833" s="519" t="s">
        <v>36</v>
      </c>
      <c r="J833" s="650">
        <v>2.62</v>
      </c>
    </row>
    <row r="834" spans="1:10">
      <c r="A834" s="519" t="s">
        <v>1069</v>
      </c>
      <c r="B834" s="519" t="str">
        <f t="shared" si="12"/>
        <v>LEVANTAMENTO DE SECAO TRANSVERSAL EM TERRENO DE OROGRAFIA NAO ACIDENTADA E VEGETACAO DENSA.O EQUIPAMENTO CONSIDERADO E O NIVEL.O CUSTO INCLUI DESENHO DE SECAO NA ESCALA 1:200.MEDIDO POR METRO LINEAR DE SECAO</v>
      </c>
      <c r="C834" s="519" t="s">
        <v>31836</v>
      </c>
      <c r="D834" s="519" t="s">
        <v>31837</v>
      </c>
      <c r="E834" s="519" t="s">
        <v>31838</v>
      </c>
      <c r="F834" s="519" t="s">
        <v>31839</v>
      </c>
      <c r="I834" s="519" t="s">
        <v>36</v>
      </c>
      <c r="J834" s="650">
        <v>2.27</v>
      </c>
    </row>
    <row r="835" spans="1:10">
      <c r="A835" s="519" t="s">
        <v>1070</v>
      </c>
      <c r="B835" s="519" t="str">
        <f t="shared" si="12"/>
        <v>LEVANTAMENTO DE SECAO TRANSVERSAL EM TERRENO DE OROGRAFIA NAO ACIDENTADA E VEGETACAO RALA.O EQUIPAMENTO CONSIDERADO E ONIVEL.O CUSTO INCLUI DESENHO DE SECAO NA ESCALA 1:200.MEDIDO POR METRO LINEAR DE SECAO</v>
      </c>
      <c r="C835" s="519" t="s">
        <v>31836</v>
      </c>
      <c r="D835" s="519" t="s">
        <v>31840</v>
      </c>
      <c r="E835" s="519" t="s">
        <v>31841</v>
      </c>
      <c r="F835" s="519" t="s">
        <v>31842</v>
      </c>
      <c r="I835" s="519" t="s">
        <v>36</v>
      </c>
      <c r="J835" s="650">
        <v>1.58</v>
      </c>
    </row>
    <row r="836" spans="1:10">
      <c r="A836" s="519" t="s">
        <v>1071</v>
      </c>
      <c r="B836" s="519" t="str">
        <f t="shared" si="12"/>
        <v>LEVANTAMENTO DE SECAO TRANSVERSAL EM TERRENO DE OROGRAFIA NAO ACIDENTADA E VEGETACAO RALA.O EQUIPAMENTO CONSIDERADO E ONIVEL.O CUSTO INCLUI DESENHO DE SECAO NA ESCALA 1:200.MEDIDO POR METRO LINEAR DE SECAO</v>
      </c>
      <c r="C836" s="519" t="s">
        <v>31836</v>
      </c>
      <c r="D836" s="519" t="s">
        <v>31840</v>
      </c>
      <c r="E836" s="519" t="s">
        <v>31841</v>
      </c>
      <c r="F836" s="519" t="s">
        <v>31842</v>
      </c>
      <c r="I836" s="519" t="s">
        <v>36</v>
      </c>
      <c r="J836" s="650">
        <v>1.37</v>
      </c>
    </row>
    <row r="837" spans="1:10">
      <c r="A837" s="519" t="s">
        <v>1072</v>
      </c>
      <c r="B837" s="519" t="str">
        <f t="shared" si="12"/>
        <v>LEVANTAMENTO TOPOGRAFICO PLANIALTIMETRICO E CADASTRAL,EM AREAS DE FAVELAS,EM TERRENOS DE OROGRAFIA NAO ACIDENTADA.ESTAOINCLUIDOS NOS SERVICOS O LEVANTAMENTO DE SOLEIRAS E TESTADAS DAS EDIFICACOES</v>
      </c>
      <c r="C837" s="519" t="s">
        <v>31843</v>
      </c>
      <c r="D837" s="519" t="s">
        <v>31844</v>
      </c>
      <c r="E837" s="519" t="s">
        <v>31845</v>
      </c>
      <c r="F837" s="519" t="s">
        <v>31846</v>
      </c>
      <c r="I837" s="519" t="s">
        <v>13</v>
      </c>
      <c r="J837" s="650">
        <v>3.28</v>
      </c>
    </row>
    <row r="838" spans="1:10">
      <c r="A838" s="519" t="s">
        <v>1073</v>
      </c>
      <c r="B838" s="519" t="str">
        <f t="shared" si="12"/>
        <v>LEVANTAMENTO TOPOGRAFICO PLANIALTIMETRICO E CADASTRAL,EM AREAS DE FAVELAS,EM TERRENOS DE OROGRAFIA NAO ACIDENTADA.ESTAOINCLUIDOS NOS SERVICOS O LEVANTAMENTO DE SOLEIRAS E TESTADAS DAS EDIFICACOES</v>
      </c>
      <c r="C838" s="519" t="s">
        <v>31843</v>
      </c>
      <c r="D838" s="519" t="s">
        <v>31844</v>
      </c>
      <c r="E838" s="519" t="s">
        <v>31845</v>
      </c>
      <c r="F838" s="519" t="s">
        <v>31846</v>
      </c>
      <c r="I838" s="519" t="s">
        <v>13</v>
      </c>
      <c r="J838" s="650">
        <v>2.92</v>
      </c>
    </row>
    <row r="839" spans="1:10">
      <c r="A839" s="519" t="s">
        <v>1074</v>
      </c>
      <c r="B839" s="519" t="str">
        <f t="shared" si="12"/>
        <v>LEVANTAMENTO TOPOGRAFICO PLANIALTIMETRICO E CADASTRAL EXECUTADO EM AREAS DE FAVELAS,EM TERRENOS DE OROGRAFIA ACIDENTADA.ESTAO INCLUIDOS NOS SERVICOS O LEVANTAMENTO DE SOLEIRAS E TESTADAS DAS EDIFICACOES</v>
      </c>
      <c r="C839" s="519" t="s">
        <v>31847</v>
      </c>
      <c r="D839" s="519" t="s">
        <v>31848</v>
      </c>
      <c r="E839" s="519" t="s">
        <v>31849</v>
      </c>
      <c r="F839" s="519" t="s">
        <v>31850</v>
      </c>
      <c r="I839" s="519" t="s">
        <v>13</v>
      </c>
      <c r="J839" s="650">
        <v>5.21</v>
      </c>
    </row>
    <row r="840" spans="1:10">
      <c r="A840" s="519" t="s">
        <v>1075</v>
      </c>
      <c r="B840" s="519" t="str">
        <f t="shared" ref="B840:B903" si="13">C840&amp;D840&amp;E840&amp;F840&amp;G840&amp;H840</f>
        <v>LEVANTAMENTO TOPOGRAFICO PLANIALTIMETRICO E CADASTRAL EXECUTADO EM AREAS DE FAVELAS,EM TERRENOS DE OROGRAFIA ACIDENTADA.ESTAO INCLUIDOS NOS SERVICOS O LEVANTAMENTO DE SOLEIRAS E TESTADAS DAS EDIFICACOES</v>
      </c>
      <c r="C840" s="519" t="s">
        <v>31847</v>
      </c>
      <c r="D840" s="519" t="s">
        <v>31848</v>
      </c>
      <c r="E840" s="519" t="s">
        <v>31849</v>
      </c>
      <c r="F840" s="519" t="s">
        <v>31850</v>
      </c>
      <c r="I840" s="519" t="s">
        <v>13</v>
      </c>
      <c r="J840" s="650">
        <v>4.63</v>
      </c>
    </row>
    <row r="841" spans="1:10">
      <c r="A841" s="519" t="s">
        <v>1076</v>
      </c>
      <c r="B841" s="519" t="str">
        <f t="shared" si="13"/>
        <v>MOBILIZACAO E DESMOBILIZACAO DE EQUIPE E EQUIPAMENTO DE TOPOGRAFIA COM DESLOCAMENTO SUPERIOR A 20KM,MEDIDO POR KM EXCEDENTE,A PARTIR DA CIDADE DO RIO DE JANEIRO (KM 0 DA AV.BRASIL)</v>
      </c>
      <c r="C841" s="519" t="s">
        <v>31851</v>
      </c>
      <c r="D841" s="519" t="s">
        <v>31852</v>
      </c>
      <c r="E841" s="519" t="s">
        <v>31853</v>
      </c>
      <c r="I841" s="519" t="s">
        <v>963</v>
      </c>
      <c r="J841" s="650">
        <v>7.03</v>
      </c>
    </row>
    <row r="842" spans="1:10">
      <c r="A842" s="519" t="s">
        <v>1077</v>
      </c>
      <c r="B842" s="519" t="str">
        <f t="shared" si="13"/>
        <v>MOBILIZACAO E DESMOBILIZACAO DE EQUIPE E EQUIPAMENTO DE TOPOGRAFIA COM DESLOCAMENTO SUPERIOR A 20KM,MEDIDO POR KM EXCEDENTE,A PARTIR DA CIDADE DO RIO DE JANEIRO (KM 0 DA AV.BRASIL)</v>
      </c>
      <c r="C842" s="519" t="s">
        <v>31851</v>
      </c>
      <c r="D842" s="519" t="s">
        <v>31852</v>
      </c>
      <c r="E842" s="519" t="s">
        <v>31853</v>
      </c>
      <c r="I842" s="519" t="s">
        <v>963</v>
      </c>
      <c r="J842" s="650">
        <v>6.34</v>
      </c>
    </row>
    <row r="843" spans="1:10">
      <c r="A843" s="519" t="s">
        <v>1078</v>
      </c>
      <c r="B843" s="519"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3" s="519" t="s">
        <v>31854</v>
      </c>
      <c r="D843" s="519" t="s">
        <v>31855</v>
      </c>
      <c r="E843" s="519" t="s">
        <v>31856</v>
      </c>
      <c r="F843" s="519" t="s">
        <v>31857</v>
      </c>
      <c r="G843" s="519" t="s">
        <v>31858</v>
      </c>
      <c r="I843" s="519" t="s">
        <v>5</v>
      </c>
      <c r="J843" s="650">
        <v>7055.88</v>
      </c>
    </row>
    <row r="844" spans="1:10">
      <c r="A844" s="519" t="s">
        <v>1079</v>
      </c>
      <c r="B844" s="519"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44" s="519" t="s">
        <v>31854</v>
      </c>
      <c r="D844" s="519" t="s">
        <v>31855</v>
      </c>
      <c r="E844" s="519" t="s">
        <v>31856</v>
      </c>
      <c r="F844" s="519" t="s">
        <v>31857</v>
      </c>
      <c r="G844" s="519" t="s">
        <v>31858</v>
      </c>
      <c r="I844" s="519" t="s">
        <v>5</v>
      </c>
      <c r="J844" s="650">
        <v>6305.48</v>
      </c>
    </row>
    <row r="845" spans="1:10">
      <c r="A845" s="519" t="s">
        <v>1080</v>
      </c>
      <c r="B845" s="519"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5" s="519" t="s">
        <v>31854</v>
      </c>
      <c r="D845" s="519" t="s">
        <v>31855</v>
      </c>
      <c r="E845" s="519" t="s">
        <v>31856</v>
      </c>
      <c r="F845" s="519" t="s">
        <v>31857</v>
      </c>
      <c r="G845" s="519" t="s">
        <v>31859</v>
      </c>
      <c r="H845" s="519" t="s">
        <v>31860</v>
      </c>
      <c r="I845" s="519" t="s">
        <v>13</v>
      </c>
      <c r="J845" s="650">
        <v>2.2800000000000002</v>
      </c>
    </row>
    <row r="846" spans="1:10">
      <c r="A846" s="519" t="s">
        <v>1081</v>
      </c>
      <c r="B846" s="519" t="str">
        <f t="shared" si="13"/>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46" s="519" t="s">
        <v>31854</v>
      </c>
      <c r="D846" s="519" t="s">
        <v>31855</v>
      </c>
      <c r="E846" s="519" t="s">
        <v>31856</v>
      </c>
      <c r="F846" s="519" t="s">
        <v>31857</v>
      </c>
      <c r="G846" s="519" t="s">
        <v>31859</v>
      </c>
      <c r="H846" s="519" t="s">
        <v>31860</v>
      </c>
      <c r="I846" s="519" t="s">
        <v>13</v>
      </c>
      <c r="J846" s="650">
        <v>2.0299999999999998</v>
      </c>
    </row>
    <row r="847" spans="1:10">
      <c r="A847" s="519" t="s">
        <v>1082</v>
      </c>
      <c r="B847" s="519"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7" s="519" t="s">
        <v>31854</v>
      </c>
      <c r="D847" s="519" t="s">
        <v>31855</v>
      </c>
      <c r="E847" s="519" t="s">
        <v>31861</v>
      </c>
      <c r="F847" s="519" t="s">
        <v>31857</v>
      </c>
      <c r="G847" s="519" t="s">
        <v>31862</v>
      </c>
      <c r="H847" s="519" t="s">
        <v>31863</v>
      </c>
      <c r="I847" s="519" t="s">
        <v>13</v>
      </c>
      <c r="J847" s="650">
        <v>1.57</v>
      </c>
    </row>
    <row r="848" spans="1:10">
      <c r="A848" s="519" t="s">
        <v>1083</v>
      </c>
      <c r="B848" s="519" t="str">
        <f t="shared" si="13"/>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8" s="519" t="s">
        <v>31854</v>
      </c>
      <c r="D848" s="519" t="s">
        <v>31855</v>
      </c>
      <c r="E848" s="519" t="s">
        <v>31861</v>
      </c>
      <c r="F848" s="519" t="s">
        <v>31857</v>
      </c>
      <c r="G848" s="519" t="s">
        <v>31862</v>
      </c>
      <c r="H848" s="519" t="s">
        <v>31863</v>
      </c>
      <c r="I848" s="519" t="s">
        <v>13</v>
      </c>
      <c r="J848" s="650">
        <v>1.41</v>
      </c>
    </row>
    <row r="849" spans="1:10">
      <c r="A849" s="519" t="s">
        <v>1084</v>
      </c>
      <c r="B849" s="5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9" s="519" t="s">
        <v>31854</v>
      </c>
      <c r="D849" s="519" t="s">
        <v>31855</v>
      </c>
      <c r="E849" s="519" t="s">
        <v>31856</v>
      </c>
      <c r="F849" s="519" t="s">
        <v>31864</v>
      </c>
      <c r="G849" s="519" t="s">
        <v>31865</v>
      </c>
      <c r="I849" s="519" t="s">
        <v>5</v>
      </c>
      <c r="J849" s="650">
        <v>6345.22</v>
      </c>
    </row>
    <row r="850" spans="1:10">
      <c r="A850" s="519" t="s">
        <v>1085</v>
      </c>
      <c r="B850" s="5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50" s="519" t="s">
        <v>31854</v>
      </c>
      <c r="D850" s="519" t="s">
        <v>31855</v>
      </c>
      <c r="E850" s="519" t="s">
        <v>31856</v>
      </c>
      <c r="F850" s="519" t="s">
        <v>31864</v>
      </c>
      <c r="G850" s="519" t="s">
        <v>31865</v>
      </c>
      <c r="I850" s="519" t="s">
        <v>5</v>
      </c>
      <c r="J850" s="650">
        <v>5671.19</v>
      </c>
    </row>
    <row r="851" spans="1:10">
      <c r="A851" s="519" t="s">
        <v>1086</v>
      </c>
      <c r="B851" s="5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1" s="519" t="s">
        <v>31854</v>
      </c>
      <c r="D851" s="519" t="s">
        <v>31855</v>
      </c>
      <c r="E851" s="519" t="s">
        <v>31856</v>
      </c>
      <c r="F851" s="519" t="s">
        <v>31864</v>
      </c>
      <c r="G851" s="519" t="s">
        <v>31866</v>
      </c>
      <c r="H851" s="519" t="s">
        <v>31867</v>
      </c>
      <c r="I851" s="519" t="s">
        <v>13</v>
      </c>
      <c r="J851" s="650">
        <v>3.1</v>
      </c>
    </row>
    <row r="852" spans="1:10">
      <c r="A852" s="519" t="s">
        <v>1087</v>
      </c>
      <c r="B852" s="5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52" s="519" t="s">
        <v>31854</v>
      </c>
      <c r="D852" s="519" t="s">
        <v>31855</v>
      </c>
      <c r="E852" s="519" t="s">
        <v>31856</v>
      </c>
      <c r="F852" s="519" t="s">
        <v>31864</v>
      </c>
      <c r="G852" s="519" t="s">
        <v>31866</v>
      </c>
      <c r="H852" s="519" t="s">
        <v>31867</v>
      </c>
      <c r="I852" s="519" t="s">
        <v>13</v>
      </c>
      <c r="J852" s="650">
        <v>2.77</v>
      </c>
    </row>
    <row r="853" spans="1:10">
      <c r="A853" s="519" t="s">
        <v>1088</v>
      </c>
      <c r="B853" s="5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3" s="519" t="s">
        <v>31854</v>
      </c>
      <c r="D853" s="519" t="s">
        <v>31855</v>
      </c>
      <c r="E853" s="519" t="s">
        <v>31856</v>
      </c>
      <c r="F853" s="519" t="s">
        <v>31864</v>
      </c>
      <c r="G853" s="519" t="s">
        <v>31868</v>
      </c>
      <c r="H853" s="519" t="s">
        <v>31869</v>
      </c>
      <c r="I853" s="519" t="s">
        <v>13</v>
      </c>
      <c r="J853" s="650">
        <v>2.5300000000000002</v>
      </c>
    </row>
    <row r="854" spans="1:10">
      <c r="A854" s="519" t="s">
        <v>1089</v>
      </c>
      <c r="B854" s="519" t="str">
        <f t="shared" si="13"/>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54" s="519" t="s">
        <v>31854</v>
      </c>
      <c r="D854" s="519" t="s">
        <v>31855</v>
      </c>
      <c r="E854" s="519" t="s">
        <v>31856</v>
      </c>
      <c r="F854" s="519" t="s">
        <v>31864</v>
      </c>
      <c r="G854" s="519" t="s">
        <v>31868</v>
      </c>
      <c r="H854" s="519" t="s">
        <v>31869</v>
      </c>
      <c r="I854" s="519" t="s">
        <v>13</v>
      </c>
      <c r="J854" s="650">
        <v>2.2599999999999998</v>
      </c>
    </row>
    <row r="855" spans="1:10">
      <c r="A855" s="519" t="s">
        <v>1090</v>
      </c>
      <c r="B855" s="519" t="str">
        <f t="shared" si="13"/>
        <v>LEVANTAMENTO PLANIALTIMETRICO CADASTRAL DE AREA RURAL,DESTINADO A PROJETOS VIARIOS,DE SANEAMENTO,DUTOS,LINHAS DE TRANSMISSAO,ETC,EXECUTADOS COM POLIGONAL CLASSE II PAC,COMPREENDENDO CALCULOS E DESENHOS NA ESCALA DE 1:2000 ATE 1:500 EM AREAS ATE 1HA</v>
      </c>
      <c r="C855" s="519" t="s">
        <v>31870</v>
      </c>
      <c r="D855" s="519" t="s">
        <v>31871</v>
      </c>
      <c r="E855" s="519" t="s">
        <v>31872</v>
      </c>
      <c r="F855" s="519" t="s">
        <v>31873</v>
      </c>
      <c r="G855" s="519" t="s">
        <v>31874</v>
      </c>
      <c r="I855" s="519" t="s">
        <v>1014</v>
      </c>
      <c r="J855" s="650">
        <v>7055.88</v>
      </c>
    </row>
    <row r="856" spans="1:10">
      <c r="A856" s="519" t="s">
        <v>1091</v>
      </c>
      <c r="B856" s="519" t="str">
        <f t="shared" si="13"/>
        <v>LEVANTAMENTO PLANIALTIMETRICO CADASTRAL DE AREA RURAL,DESTINADO A PROJETOS VIARIOS,DE SANEAMENTO,DUTOS,LINHAS DE TRANSMISSAO,ETC,EXECUTADOS COM POLIGONAL CLASSE II PAC,COMPREENDENDO CALCULOS E DESENHOS NA ESCALA DE 1:2000 ATE 1:500 EM AREAS ATE 1HA</v>
      </c>
      <c r="C856" s="519" t="s">
        <v>31870</v>
      </c>
      <c r="D856" s="519" t="s">
        <v>31871</v>
      </c>
      <c r="E856" s="519" t="s">
        <v>31872</v>
      </c>
      <c r="F856" s="519" t="s">
        <v>31873</v>
      </c>
      <c r="G856" s="519" t="s">
        <v>31874</v>
      </c>
      <c r="I856" s="519" t="s">
        <v>1014</v>
      </c>
      <c r="J856" s="650">
        <v>6305.48</v>
      </c>
    </row>
    <row r="857" spans="1:10">
      <c r="A857" s="519" t="s">
        <v>1092</v>
      </c>
      <c r="B857" s="519" t="str">
        <f t="shared" si="13"/>
        <v>LEVANTAMENTO PLANIALTIMETRICO CADASTRAL DE AREA RURAL,DESTINADO A PROJETOS VIARIOS,DE SANEAMENTO,DUTOS,LINHAS DE TRANSMISSAO,ETC,EXECUTADOS COM POLIGONAL CLASSE II PAC,COMPREENDENDO CALCULOS E DESENHOS NA ESCALA DE 1:2000 ATE 1:500 EM AREAS ACIMA DE 1HA</v>
      </c>
      <c r="C857" s="519" t="s">
        <v>31870</v>
      </c>
      <c r="D857" s="519" t="s">
        <v>31871</v>
      </c>
      <c r="E857" s="519" t="s">
        <v>31872</v>
      </c>
      <c r="F857" s="519" t="s">
        <v>31873</v>
      </c>
      <c r="G857" s="519" t="s">
        <v>31875</v>
      </c>
      <c r="I857" s="519" t="s">
        <v>1014</v>
      </c>
      <c r="J857" s="650">
        <v>5876.92</v>
      </c>
    </row>
    <row r="858" spans="1:10">
      <c r="A858" s="519" t="s">
        <v>1093</v>
      </c>
      <c r="B858" s="519" t="str">
        <f t="shared" si="13"/>
        <v>LEVANTAMENTO PLANIALTIMETRICO CADASTRAL DE AREA RURAL,DESTINADO A PROJETOS VIARIOS,DE SANEAMENTO,DUTOS,LINHAS DE TRANSMISSAO,ETC,EXECUTADOS COM POLIGONAL CLASSE II PAC,COMPREENDENDO CALCULOS E DESENHOS NA ESCALA DE 1:2000 ATE 1:500 EM AREAS ACIMA DE 1HA</v>
      </c>
      <c r="C858" s="519" t="s">
        <v>31870</v>
      </c>
      <c r="D858" s="519" t="s">
        <v>31871</v>
      </c>
      <c r="E858" s="519" t="s">
        <v>31872</v>
      </c>
      <c r="F858" s="519" t="s">
        <v>31873</v>
      </c>
      <c r="G858" s="519" t="s">
        <v>31875</v>
      </c>
      <c r="I858" s="519" t="s">
        <v>1014</v>
      </c>
      <c r="J858" s="650">
        <v>5251.89</v>
      </c>
    </row>
    <row r="859" spans="1:10">
      <c r="A859" s="519" t="s">
        <v>1094</v>
      </c>
      <c r="B859" s="519" t="str">
        <f t="shared" si="13"/>
        <v>LEVANTAMENTO TOPOGRAFICO POR BATIMETRIA,SERVICOS DE CAMPO EESCRITORIO,COM SECOES DE LEVANTAMENTO EQUIDISTANTE DE ATE 20 METROS,INCLUSIVE TRANSPORTE DO PESSOAL,COM AREA DE ATE 10 HA (ESCALA 1:500)</v>
      </c>
      <c r="C859" s="519" t="s">
        <v>31876</v>
      </c>
      <c r="D859" s="519" t="s">
        <v>31877</v>
      </c>
      <c r="E859" s="519" t="s">
        <v>31878</v>
      </c>
      <c r="F859" s="519" t="s">
        <v>31879</v>
      </c>
      <c r="I859" s="519" t="s">
        <v>1014</v>
      </c>
      <c r="J859" s="650">
        <v>4457.75</v>
      </c>
    </row>
    <row r="860" spans="1:10">
      <c r="A860" s="519" t="s">
        <v>1095</v>
      </c>
      <c r="B860" s="519" t="str">
        <f t="shared" si="13"/>
        <v>LEVANTAMENTO TOPOGRAFICO POR BATIMETRIA,SERVICOS DE CAMPO EESCRITORIO,COM SECOES DE LEVANTAMENTO EQUIDISTANTE DE ATE 20 METROS,INCLUSIVE TRANSPORTE DO PESSOAL,COM AREA DE ATE 10 HA (ESCALA 1:500)</v>
      </c>
      <c r="C860" s="519" t="s">
        <v>31876</v>
      </c>
      <c r="D860" s="519" t="s">
        <v>31877</v>
      </c>
      <c r="E860" s="519" t="s">
        <v>31878</v>
      </c>
      <c r="F860" s="519" t="s">
        <v>31879</v>
      </c>
      <c r="I860" s="519" t="s">
        <v>1014</v>
      </c>
      <c r="J860" s="650">
        <v>4056.68</v>
      </c>
    </row>
    <row r="861" spans="1:10">
      <c r="A861" s="519" t="s">
        <v>1096</v>
      </c>
      <c r="B861" s="519" t="str">
        <f t="shared" si="13"/>
        <v>LEVANTAMENTO FOTOGRAFICO DE ASPECTO DE AREA URBANA,COM IMPRESSAO COLORIDA</v>
      </c>
      <c r="C861" s="519" t="s">
        <v>31880</v>
      </c>
      <c r="D861" s="519" t="s">
        <v>31881</v>
      </c>
      <c r="I861" s="519" t="s">
        <v>5</v>
      </c>
      <c r="J861" s="650">
        <v>1.79</v>
      </c>
    </row>
    <row r="862" spans="1:10">
      <c r="A862" s="519" t="s">
        <v>1097</v>
      </c>
      <c r="B862" s="519" t="str">
        <f t="shared" si="13"/>
        <v>LEVANTAMENTO FOTOGRAFICO DE ASPECTO DE AREA URBANA,COM IMPRESSAO COLORIDA</v>
      </c>
      <c r="C862" s="519" t="s">
        <v>31880</v>
      </c>
      <c r="D862" s="519" t="s">
        <v>31881</v>
      </c>
      <c r="I862" s="519" t="s">
        <v>5</v>
      </c>
      <c r="J862" s="650">
        <v>1.55</v>
      </c>
    </row>
    <row r="863" spans="1:10">
      <c r="A863" s="519" t="s">
        <v>1098</v>
      </c>
      <c r="B863" s="519"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3" s="519" t="s">
        <v>31882</v>
      </c>
      <c r="D863" s="519" t="s">
        <v>31883</v>
      </c>
      <c r="E863" s="519" t="s">
        <v>31884</v>
      </c>
      <c r="F863" s="519" t="s">
        <v>31885</v>
      </c>
      <c r="G863" s="519" t="s">
        <v>31886</v>
      </c>
      <c r="I863" s="519" t="s">
        <v>13</v>
      </c>
      <c r="J863" s="650">
        <v>1.63</v>
      </c>
    </row>
    <row r="864" spans="1:10">
      <c r="A864" s="519" t="s">
        <v>1099</v>
      </c>
      <c r="B864" s="519" t="str">
        <f t="shared" si="13"/>
        <v>LEVANTAMENTO TOPOGRAFICO,PLANIALTIMETRICO CADASTRAL DE AREAS DE LOGRADOUROS PUBLICOS,COMPREENDENDO NIVELAMENTO DO EIXO DE LOGRADOUROS,COM COTAS DE TAMPOES DE POCOS DE VISITA,COTASDE SOLEIRAS DE EDIFICACOES E/OU TERRENOS,LEVANTAMENTO DE POSTEACAO,ARVORES,ETC</v>
      </c>
      <c r="C864" s="519" t="s">
        <v>31882</v>
      </c>
      <c r="D864" s="519" t="s">
        <v>31883</v>
      </c>
      <c r="E864" s="519" t="s">
        <v>31884</v>
      </c>
      <c r="F864" s="519" t="s">
        <v>31885</v>
      </c>
      <c r="G864" s="519" t="s">
        <v>31886</v>
      </c>
      <c r="I864" s="519" t="s">
        <v>13</v>
      </c>
      <c r="J864" s="650">
        <v>1.47</v>
      </c>
    </row>
    <row r="865" spans="1:10">
      <c r="A865" s="519" t="s">
        <v>1100</v>
      </c>
      <c r="B865" s="519" t="str">
        <f t="shared" si="13"/>
        <v>IMPLANTACAO DE POLIGONAL PELO PERIMETRO DE AREA DE ENCOSTA A SER LEVANTADA,LOCADA EM RELACAO A MARCOS TOPOGRAFICOS(EXCLUINDO ESTES),TERRENO DE VEGETACAO LEVE</v>
      </c>
      <c r="C865" s="519" t="s">
        <v>31887</v>
      </c>
      <c r="D865" s="519" t="s">
        <v>31888</v>
      </c>
      <c r="E865" s="519" t="s">
        <v>31889</v>
      </c>
      <c r="I865" s="519" t="s">
        <v>36</v>
      </c>
      <c r="J865" s="650">
        <v>10.26</v>
      </c>
    </row>
    <row r="866" spans="1:10">
      <c r="A866" s="519" t="s">
        <v>1101</v>
      </c>
      <c r="B866" s="519" t="str">
        <f t="shared" si="13"/>
        <v>IMPLANTACAO DE POLIGONAL PELO PERIMETRO DE AREA DE ENCOSTA A SER LEVANTADA,LOCADA EM RELACAO A MARCOS TOPOGRAFICOS(EXCLUINDO ESTES),TERRENO DE VEGETACAO LEVE</v>
      </c>
      <c r="C866" s="519" t="s">
        <v>31887</v>
      </c>
      <c r="D866" s="519" t="s">
        <v>31888</v>
      </c>
      <c r="E866" s="519" t="s">
        <v>31889</v>
      </c>
      <c r="I866" s="519" t="s">
        <v>36</v>
      </c>
      <c r="J866" s="650">
        <v>9.1300000000000008</v>
      </c>
    </row>
    <row r="867" spans="1:10">
      <c r="A867" s="519" t="s">
        <v>1102</v>
      </c>
      <c r="B867" s="519" t="str">
        <f t="shared" si="13"/>
        <v>IMPLANTACAO DE POLIGONAL PELO PERIMETRO DE AREA DE ENCOSTA A SER LEVANTADA,LOCADA EM RELACAO A MARCOS TOPOGRAFICOS(EXCLUINDO ESTES),TERRENO DE VEGETACAO DENSA</v>
      </c>
      <c r="C867" s="519" t="s">
        <v>31887</v>
      </c>
      <c r="D867" s="519" t="s">
        <v>31888</v>
      </c>
      <c r="E867" s="519" t="s">
        <v>31890</v>
      </c>
      <c r="I867" s="519" t="s">
        <v>36</v>
      </c>
      <c r="J867" s="650">
        <v>13.95</v>
      </c>
    </row>
    <row r="868" spans="1:10">
      <c r="A868" s="519" t="s">
        <v>1103</v>
      </c>
      <c r="B868" s="519" t="str">
        <f t="shared" si="13"/>
        <v>IMPLANTACAO DE POLIGONAL PELO PERIMETRO DE AREA DE ENCOSTA A SER LEVANTADA,LOCADA EM RELACAO A MARCOS TOPOGRAFICOS(EXCLUINDO ESTES),TERRENO DE VEGETACAO DENSA</v>
      </c>
      <c r="C868" s="519" t="s">
        <v>31887</v>
      </c>
      <c r="D868" s="519" t="s">
        <v>31888</v>
      </c>
      <c r="E868" s="519" t="s">
        <v>31890</v>
      </c>
      <c r="I868" s="519" t="s">
        <v>36</v>
      </c>
      <c r="J868" s="650">
        <v>12.42</v>
      </c>
    </row>
    <row r="869" spans="1:10">
      <c r="A869" s="519" t="s">
        <v>1104</v>
      </c>
      <c r="B869" s="519" t="str">
        <f t="shared" si="13"/>
        <v>MARCOS TOPOGRAFICOS DE CONCRETO COM PINO DE REFERENCIA,EM ENCOSTA.FORNECIMENTO E COLOCACAO</v>
      </c>
      <c r="C869" s="519" t="s">
        <v>31891</v>
      </c>
      <c r="D869" s="519" t="s">
        <v>31892</v>
      </c>
      <c r="I869" s="519" t="s">
        <v>5</v>
      </c>
      <c r="J869" s="650">
        <v>71.8</v>
      </c>
    </row>
    <row r="870" spans="1:10">
      <c r="A870" s="519" t="s">
        <v>1105</v>
      </c>
      <c r="B870" s="519" t="str">
        <f t="shared" si="13"/>
        <v>MARCOS TOPOGRAFICOS DE CONCRETO COM PINO DE REFERENCIA,EM ENCOSTA.FORNECIMENTO E COLOCACAO</v>
      </c>
      <c r="C870" s="519" t="s">
        <v>31891</v>
      </c>
      <c r="D870" s="519" t="s">
        <v>31892</v>
      </c>
      <c r="I870" s="519" t="s">
        <v>5</v>
      </c>
      <c r="J870" s="650">
        <v>63.87</v>
      </c>
    </row>
    <row r="871" spans="1:10">
      <c r="A871" s="519" t="s">
        <v>1106</v>
      </c>
      <c r="B871" s="519" t="str">
        <f t="shared" si="13"/>
        <v>EXECUCAO DE PERFIS TOPOGRAFICOS,EM ENCOSTAS COM LEVANTAMENTO DE DETALHES,TERRENO DE VEGETACAO LEVE,INCLUINDO SERVICOS DE CAMPO,DE ESCRITORIO E APRESENTACAO DE DESENHOS</v>
      </c>
      <c r="C871" s="519" t="s">
        <v>31893</v>
      </c>
      <c r="D871" s="519" t="s">
        <v>31894</v>
      </c>
      <c r="E871" s="519" t="s">
        <v>31895</v>
      </c>
      <c r="I871" s="519" t="s">
        <v>36</v>
      </c>
      <c r="J871" s="650">
        <v>17.809999999999999</v>
      </c>
    </row>
    <row r="872" spans="1:10">
      <c r="A872" s="519" t="s">
        <v>1107</v>
      </c>
      <c r="B872" s="519" t="str">
        <f t="shared" si="13"/>
        <v>EXECUCAO DE PERFIS TOPOGRAFICOS,EM ENCOSTAS COM LEVANTAMENTO DE DETALHES,TERRENO DE VEGETACAO LEVE,INCLUINDO SERVICOS DE CAMPO,DE ESCRITORIO E APRESENTACAO DE DESENHOS</v>
      </c>
      <c r="C872" s="519" t="s">
        <v>31893</v>
      </c>
      <c r="D872" s="519" t="s">
        <v>31894</v>
      </c>
      <c r="E872" s="519" t="s">
        <v>31895</v>
      </c>
      <c r="I872" s="519" t="s">
        <v>36</v>
      </c>
      <c r="J872" s="650">
        <v>15.85</v>
      </c>
    </row>
    <row r="873" spans="1:10">
      <c r="A873" s="519" t="s">
        <v>1108</v>
      </c>
      <c r="B873" s="519" t="str">
        <f t="shared" si="13"/>
        <v>EXECUCAO DE PERFIS TOPOGRAFICOS,EM ENCOSTAS COM LEVANTAMENTO DE DETALHES,TERRENO DE VEGETACAO DENSA,INCLUINDO SERVICOS DE CAMPO,DE ESCRITORIO E APRESENTACAO DE DESENHOS</v>
      </c>
      <c r="C873" s="519" t="s">
        <v>31893</v>
      </c>
      <c r="D873" s="519" t="s">
        <v>31896</v>
      </c>
      <c r="E873" s="519" t="s">
        <v>31897</v>
      </c>
      <c r="I873" s="519" t="s">
        <v>36</v>
      </c>
      <c r="J873" s="650">
        <v>24.05</v>
      </c>
    </row>
    <row r="874" spans="1:10">
      <c r="A874" s="519" t="s">
        <v>1109</v>
      </c>
      <c r="B874" s="519" t="str">
        <f t="shared" si="13"/>
        <v>EXECUCAO DE PERFIS TOPOGRAFICOS,EM ENCOSTAS COM LEVANTAMENTO DE DETALHES,TERRENO DE VEGETACAO DENSA,INCLUINDO SERVICOS DE CAMPO,DE ESCRITORIO E APRESENTACAO DE DESENHOS</v>
      </c>
      <c r="C874" s="519" t="s">
        <v>31893</v>
      </c>
      <c r="D874" s="519" t="s">
        <v>31896</v>
      </c>
      <c r="E874" s="519" t="s">
        <v>31897</v>
      </c>
      <c r="I874" s="519" t="s">
        <v>36</v>
      </c>
      <c r="J874" s="650">
        <v>21.4</v>
      </c>
    </row>
    <row r="875" spans="1:10">
      <c r="A875" s="519" t="s">
        <v>1110</v>
      </c>
      <c r="B875" s="519" t="str">
        <f t="shared" si="13"/>
        <v>LEVANTAMENTO TOPOGRAFICO PLANIALTIMETRICO, EM AREAS DE RECUPERACAO DE LOGRADOUROS PUBLICOS</v>
      </c>
      <c r="C875" s="519" t="s">
        <v>31898</v>
      </c>
      <c r="D875" s="519" t="s">
        <v>31899</v>
      </c>
      <c r="I875" s="519" t="s">
        <v>13</v>
      </c>
      <c r="J875" s="650">
        <v>0.28000000000000003</v>
      </c>
    </row>
    <row r="876" spans="1:10">
      <c r="A876" s="519" t="s">
        <v>1111</v>
      </c>
      <c r="B876" s="519" t="str">
        <f t="shared" si="13"/>
        <v>LEVANTAMENTO TOPOGRAFICO PLANIALTIMETRICO, EM AREAS DE RECUPERACAO DE LOGRADOUROS PUBLICOS</v>
      </c>
      <c r="C876" s="519" t="s">
        <v>31898</v>
      </c>
      <c r="D876" s="519" t="s">
        <v>31899</v>
      </c>
      <c r="I876" s="519" t="s">
        <v>13</v>
      </c>
      <c r="J876" s="650">
        <v>0.25</v>
      </c>
    </row>
    <row r="877" spans="1:10">
      <c r="A877" s="519" t="s">
        <v>1112</v>
      </c>
      <c r="B877" s="519" t="str">
        <f t="shared" si="13"/>
        <v>LEVANTAMENTO TOPOGRAFICO PLANIALTIMETRICO E CADASTRAL,COM CURVAS DE NIVEL A CADA 1,00M,CONSIDERANDO TERRENO DE OROGRAFIA ACIDENTADA,VEGETACAO DENSA E EDIFICACAO LEVE.CUSTO PARA AREA ATE 5000M2 (ESCALA 1:250/500)</v>
      </c>
      <c r="C877" s="519" t="s">
        <v>31900</v>
      </c>
      <c r="D877" s="519" t="s">
        <v>31901</v>
      </c>
      <c r="E877" s="519" t="s">
        <v>50366</v>
      </c>
      <c r="F877" s="519" t="s">
        <v>50367</v>
      </c>
      <c r="I877" s="519" t="s">
        <v>5</v>
      </c>
      <c r="J877" s="650">
        <v>8364.83</v>
      </c>
    </row>
    <row r="878" spans="1:10">
      <c r="A878" s="519" t="s">
        <v>1113</v>
      </c>
      <c r="B878" s="519" t="str">
        <f t="shared" si="13"/>
        <v>LEVANTAMENTO TOPOGRAFICO PLANIALTIMETRICO E CADASTRAL,COM CURVAS DE NIVEL A CADA 1,00M,CONSIDERANDO TERRENO DE OROGRAFIA ACIDENTADA,VEGETACAO DENSA E EDIFICACAO LEVE.CUSTO PARA AREA ATE 5000M2 (ESCALA 1:250/500)</v>
      </c>
      <c r="C878" s="519" t="s">
        <v>31900</v>
      </c>
      <c r="D878" s="519" t="s">
        <v>31901</v>
      </c>
      <c r="E878" s="519" t="s">
        <v>50366</v>
      </c>
      <c r="F878" s="519" t="s">
        <v>50367</v>
      </c>
      <c r="I878" s="519" t="s">
        <v>5</v>
      </c>
      <c r="J878" s="650">
        <v>7486.34</v>
      </c>
    </row>
    <row r="879" spans="1:10">
      <c r="A879" s="519" t="s">
        <v>50368</v>
      </c>
      <c r="B879" s="519" t="str">
        <f t="shared" si="13"/>
        <v>LEVANTAMENTO TOPOGRAFICO PLANIALTIMETRICO E CADASTRAL,COM CURVAS DE NIVEL A CADA 1,00M,CONSIDERANDO TERRENO DE OROGRAFIA ACIDENTADA,VEGETACAO DENSA E EDIFICACAO MEDIA.CUSTO PARA AREA ATE 5000M2 (ESCALA 1:250/500)</v>
      </c>
      <c r="C879" s="519" t="s">
        <v>31900</v>
      </c>
      <c r="D879" s="519" t="s">
        <v>31901</v>
      </c>
      <c r="E879" s="519" t="s">
        <v>50369</v>
      </c>
      <c r="F879" s="519" t="s">
        <v>50370</v>
      </c>
      <c r="I879" s="519" t="s">
        <v>5</v>
      </c>
      <c r="J879" s="650">
        <v>9067.0400000000009</v>
      </c>
    </row>
    <row r="880" spans="1:10">
      <c r="A880" s="519" t="s">
        <v>50371</v>
      </c>
      <c r="B880" s="519" t="str">
        <f t="shared" si="13"/>
        <v>LEVANTAMENTO TOPOGRAFICO PLANIALTIMETRICO E CADASTRAL,COM CURVAS DE NIVEL A CADA 1,00M,CONSIDERANDO TERRENO DE OROGRAFIA ACIDENTADA,VEGETACAO DENSA E EDIFICACAO MEDIA.CUSTO PARA AREA ATE 5000M2 (ESCALA 1:250/500)</v>
      </c>
      <c r="C880" s="519" t="s">
        <v>31900</v>
      </c>
      <c r="D880" s="519" t="s">
        <v>31901</v>
      </c>
      <c r="E880" s="519" t="s">
        <v>50369</v>
      </c>
      <c r="F880" s="519" t="s">
        <v>50370</v>
      </c>
      <c r="I880" s="519" t="s">
        <v>5</v>
      </c>
      <c r="J880" s="650">
        <v>8114.78</v>
      </c>
    </row>
    <row r="881" spans="1:10">
      <c r="A881" s="519" t="s">
        <v>50372</v>
      </c>
      <c r="B881" s="519" t="str">
        <f t="shared" si="13"/>
        <v>LEVANTAMENTO TOPOGRAFICO PLANIALTIMETRICO E CADASTRAL,COM CURVAS DE NIVEL A CADA 1,00M,CONSIDERANDO TERRENO DE OROGRAFIA ACIDENTADA,VEGETACAO DENSA E EDIFICACAO DENSA.CUSTO PARA AREA ATE 5000M2 (ESCALA 1:250/500)</v>
      </c>
      <c r="C881" s="519" t="s">
        <v>31900</v>
      </c>
      <c r="D881" s="519" t="s">
        <v>31901</v>
      </c>
      <c r="E881" s="519" t="s">
        <v>50373</v>
      </c>
      <c r="F881" s="519" t="s">
        <v>50370</v>
      </c>
      <c r="I881" s="519" t="s">
        <v>5</v>
      </c>
      <c r="J881" s="650">
        <v>10057.43</v>
      </c>
    </row>
    <row r="882" spans="1:10">
      <c r="A882" s="519" t="s">
        <v>50374</v>
      </c>
      <c r="B882" s="519" t="str">
        <f t="shared" si="13"/>
        <v>LEVANTAMENTO TOPOGRAFICO PLANIALTIMETRICO E CADASTRAL,COM CURVAS DE NIVEL A CADA 1,00M,CONSIDERANDO TERRENO DE OROGRAFIA ACIDENTADA,VEGETACAO DENSA E EDIFICACAO DENSA.CUSTO PARA AREA ATE 5000M2 (ESCALA 1:250/500)</v>
      </c>
      <c r="C882" s="519" t="s">
        <v>31900</v>
      </c>
      <c r="D882" s="519" t="s">
        <v>31901</v>
      </c>
      <c r="E882" s="519" t="s">
        <v>50373</v>
      </c>
      <c r="F882" s="519" t="s">
        <v>50370</v>
      </c>
      <c r="I882" s="519" t="s">
        <v>5</v>
      </c>
      <c r="J882" s="650">
        <v>9001.18</v>
      </c>
    </row>
    <row r="883" spans="1:10">
      <c r="A883" s="519" t="s">
        <v>1114</v>
      </c>
      <c r="B883" s="519" t="str">
        <f t="shared" si="13"/>
        <v>LEVANTAMENTO TOPOGRAFICO PLANIALTIMETRICO E CADASTRAL,COM CURVAS DE NIVEL A CADA 1,00M,CONSIDERANDO TERRENO DE OROGRAFIA ACIDENTADA,VEGETACAO RALA E EDIFICACAO LEVE.CUSTO PARA AREA   ATE 5000M2 (ESCALA 1:250/500)</v>
      </c>
      <c r="C883" s="519" t="s">
        <v>31900</v>
      </c>
      <c r="D883" s="519" t="s">
        <v>31901</v>
      </c>
      <c r="E883" s="519" t="s">
        <v>50375</v>
      </c>
      <c r="F883" s="519" t="s">
        <v>50376</v>
      </c>
      <c r="I883" s="519" t="s">
        <v>5</v>
      </c>
      <c r="J883" s="650">
        <v>6691.86</v>
      </c>
    </row>
    <row r="884" spans="1:10">
      <c r="A884" s="519" t="s">
        <v>1115</v>
      </c>
      <c r="B884" s="519" t="str">
        <f t="shared" si="13"/>
        <v>LEVANTAMENTO TOPOGRAFICO PLANIALTIMETRICO E CADASTRAL,COM CURVAS DE NIVEL A CADA 1,00M,CONSIDERANDO TERRENO DE OROGRAFIA ACIDENTADA,VEGETACAO RALA E EDIFICACAO LEVE.CUSTO PARA AREA   ATE 5000M2 (ESCALA 1:250/500)</v>
      </c>
      <c r="C884" s="519" t="s">
        <v>31900</v>
      </c>
      <c r="D884" s="519" t="s">
        <v>31901</v>
      </c>
      <c r="E884" s="519" t="s">
        <v>50375</v>
      </c>
      <c r="F884" s="519" t="s">
        <v>50376</v>
      </c>
      <c r="I884" s="519" t="s">
        <v>5</v>
      </c>
      <c r="J884" s="650">
        <v>5989.07</v>
      </c>
    </row>
    <row r="885" spans="1:10">
      <c r="A885" s="519" t="s">
        <v>50377</v>
      </c>
      <c r="B885" s="519" t="str">
        <f t="shared" si="13"/>
        <v>LEVANTAMENTO TOPOGRAFICO PLANIALTIMETRICO E CADASTRAL,COM CURVAS DE NIVEL A CADA 1,00M,CONSIDERANDO TERRENO DE OROGRAFIA ACIDENTADA,VEGETACAO RALA E EDIFICACAO MEDIA.CUSTO PARA AREA ATE 5000M2 (ESCALA 1:250/500)</v>
      </c>
      <c r="C885" s="519" t="s">
        <v>31900</v>
      </c>
      <c r="D885" s="519" t="s">
        <v>31901</v>
      </c>
      <c r="E885" s="519" t="s">
        <v>50378</v>
      </c>
      <c r="F885" s="519" t="s">
        <v>50367</v>
      </c>
      <c r="I885" s="519" t="s">
        <v>5</v>
      </c>
      <c r="J885" s="650">
        <v>7253.96</v>
      </c>
    </row>
    <row r="886" spans="1:10">
      <c r="A886" s="519" t="s">
        <v>50379</v>
      </c>
      <c r="B886" s="519" t="str">
        <f t="shared" si="13"/>
        <v>LEVANTAMENTO TOPOGRAFICO PLANIALTIMETRICO E CADASTRAL,COM CURVAS DE NIVEL A CADA 1,00M,CONSIDERANDO TERRENO DE OROGRAFIA ACIDENTADA,VEGETACAO RALA E EDIFICACAO MEDIA.CUSTO PARA AREA ATE 5000M2 (ESCALA 1:250/500)</v>
      </c>
      <c r="C886" s="519" t="s">
        <v>31900</v>
      </c>
      <c r="D886" s="519" t="s">
        <v>31901</v>
      </c>
      <c r="E886" s="519" t="s">
        <v>50378</v>
      </c>
      <c r="F886" s="519" t="s">
        <v>50367</v>
      </c>
      <c r="I886" s="519" t="s">
        <v>5</v>
      </c>
      <c r="J886" s="650">
        <v>6492.13</v>
      </c>
    </row>
    <row r="887" spans="1:10">
      <c r="A887" s="519" t="s">
        <v>50380</v>
      </c>
      <c r="B887" s="519" t="str">
        <f t="shared" si="13"/>
        <v>LEVANTAMENTO TOPOGRAFICO PLANIALTIMETRICO E CADASTRAL,COM CURVAS DE NIVEL A CADA 1,00M,CONSIDERANDO TERRENO DE OROGRAFIA ACIDENTADA,VEGETACAO RALA E EDIFICACAO DENSA.CUSTO PARA AREA ATE 5000M2 (ESCALA 1:250/500)</v>
      </c>
      <c r="C887" s="519" t="s">
        <v>31900</v>
      </c>
      <c r="D887" s="519" t="s">
        <v>31901</v>
      </c>
      <c r="E887" s="519" t="s">
        <v>50381</v>
      </c>
      <c r="F887" s="519" t="s">
        <v>50367</v>
      </c>
      <c r="I887" s="519" t="s">
        <v>5</v>
      </c>
      <c r="J887" s="650">
        <v>8364.83</v>
      </c>
    </row>
    <row r="888" spans="1:10">
      <c r="A888" s="519" t="s">
        <v>50382</v>
      </c>
      <c r="B888" s="519" t="str">
        <f t="shared" si="13"/>
        <v>LEVANTAMENTO TOPOGRAFICO PLANIALTIMETRICO E CADASTRAL,COM CURVAS DE NIVEL A CADA 1,00M,CONSIDERANDO TERRENO DE OROGRAFIA ACIDENTADA,VEGETACAO RALA E EDIFICACAO DENSA.CUSTO PARA AREA ATE 5000M2 (ESCALA 1:250/500)</v>
      </c>
      <c r="C888" s="519" t="s">
        <v>31900</v>
      </c>
      <c r="D888" s="519" t="s">
        <v>31901</v>
      </c>
      <c r="E888" s="519" t="s">
        <v>50381</v>
      </c>
      <c r="F888" s="519" t="s">
        <v>50367</v>
      </c>
      <c r="I888" s="519" t="s">
        <v>5</v>
      </c>
      <c r="J888" s="650">
        <v>7486.34</v>
      </c>
    </row>
    <row r="889" spans="1:10">
      <c r="A889" s="519" t="s">
        <v>1116</v>
      </c>
      <c r="B889" s="519" t="str">
        <f t="shared" si="13"/>
        <v>LEVANTAMENTO TOPOGRAFICO PLANIALTIMETRICO E CADASTRAL,COM CURVAS DE NIVEL A CADA 1,00M,CONSIDERANDO TERRENO DE OROGRAFIA NAO ACIDENTADA,VEGETACAO DENSA E EDIFICACAO LEVE.CUSTO PARA AREA ATE 5000M2 (ESCALA 1:250/500)</v>
      </c>
      <c r="C889" s="519" t="s">
        <v>31900</v>
      </c>
      <c r="D889" s="519" t="s">
        <v>31901</v>
      </c>
      <c r="E889" s="519" t="s">
        <v>50383</v>
      </c>
      <c r="F889" s="519" t="s">
        <v>50384</v>
      </c>
      <c r="I889" s="519" t="s">
        <v>5</v>
      </c>
      <c r="J889" s="650">
        <v>6691.86</v>
      </c>
    </row>
    <row r="890" spans="1:10">
      <c r="A890" s="519" t="s">
        <v>1117</v>
      </c>
      <c r="B890" s="519" t="str">
        <f t="shared" si="13"/>
        <v>LEVANTAMENTO TOPOGRAFICO PLANIALTIMETRICO E CADASTRAL,COM CURVAS DE NIVEL A CADA 1,00M,CONSIDERANDO TERRENO DE OROGRAFIA NAO ACIDENTADA,VEGETACAO DENSA E EDIFICACAO LEVE.CUSTO PARA AREA ATE 5000M2 (ESCALA 1:250/500)</v>
      </c>
      <c r="C890" s="519" t="s">
        <v>31900</v>
      </c>
      <c r="D890" s="519" t="s">
        <v>31901</v>
      </c>
      <c r="E890" s="519" t="s">
        <v>50383</v>
      </c>
      <c r="F890" s="519" t="s">
        <v>50384</v>
      </c>
      <c r="I890" s="519" t="s">
        <v>5</v>
      </c>
      <c r="J890" s="650">
        <v>5989.07</v>
      </c>
    </row>
    <row r="891" spans="1:10">
      <c r="A891" s="519" t="s">
        <v>50385</v>
      </c>
      <c r="B891" s="519" t="str">
        <f t="shared" si="13"/>
        <v>LEVANTAMENTO TOPOGRAFICO PLANIALTIMETRICO E CADASTRAL,COM CURVAS DE NIVEL A CADA 1,00M,CONSIDERANDO TERRENO DE OROGRAFIANAO ACIDENTADA,VEGETACAO DENSA E EDIFICACAO MEDIA.CUSTO PARA AREA ATE 5000M2 (ESCALA 1:250/500)</v>
      </c>
      <c r="C891" s="519" t="s">
        <v>31900</v>
      </c>
      <c r="D891" s="519" t="s">
        <v>31901</v>
      </c>
      <c r="E891" s="519" t="s">
        <v>50386</v>
      </c>
      <c r="F891" s="519" t="s">
        <v>50384</v>
      </c>
      <c r="I891" s="519" t="s">
        <v>5</v>
      </c>
      <c r="J891" s="650">
        <v>7253.96</v>
      </c>
    </row>
    <row r="892" spans="1:10">
      <c r="A892" s="519" t="s">
        <v>50387</v>
      </c>
      <c r="B892" s="519" t="str">
        <f t="shared" si="13"/>
        <v>LEVANTAMENTO TOPOGRAFICO PLANIALTIMETRICO E CADASTRAL,COM CURVAS DE NIVEL A CADA 1,00M,CONSIDERANDO TERRENO DE OROGRAFIANAO ACIDENTADA,VEGETACAO DENSA E EDIFICACAO MEDIA.CUSTO PARA AREA ATE 5000M2 (ESCALA 1:250/500)</v>
      </c>
      <c r="C892" s="519" t="s">
        <v>31900</v>
      </c>
      <c r="D892" s="519" t="s">
        <v>31901</v>
      </c>
      <c r="E892" s="519" t="s">
        <v>50386</v>
      </c>
      <c r="F892" s="519" t="s">
        <v>50384</v>
      </c>
      <c r="I892" s="519" t="s">
        <v>5</v>
      </c>
      <c r="J892" s="650">
        <v>6492.13</v>
      </c>
    </row>
    <row r="893" spans="1:10">
      <c r="A893" s="519" t="s">
        <v>50388</v>
      </c>
      <c r="B893" s="519" t="str">
        <f t="shared" si="13"/>
        <v>LEVANTAMENTO TOPOGRAFICO PLANIALTIMETRICO E CADASTRAL,COM CURVAS DE NIVEL A CADA 1,00M,CONSIDERANDO TERRENO DE OROGRAFIA NAO ACIDENTADA,VEGETACAO DENSA E EDIFICACAO DENSA.CUSTO PARA AREA ATE 5000M2 (ESCALA 1:250/500)</v>
      </c>
      <c r="C893" s="519" t="s">
        <v>31900</v>
      </c>
      <c r="D893" s="519" t="s">
        <v>31901</v>
      </c>
      <c r="E893" s="519" t="s">
        <v>50389</v>
      </c>
      <c r="F893" s="519" t="s">
        <v>50390</v>
      </c>
      <c r="I893" s="519" t="s">
        <v>5</v>
      </c>
      <c r="J893" s="650">
        <v>8364.83</v>
      </c>
    </row>
    <row r="894" spans="1:10">
      <c r="A894" s="519" t="s">
        <v>50391</v>
      </c>
      <c r="B894" s="519" t="str">
        <f t="shared" si="13"/>
        <v>LEVANTAMENTO TOPOGRAFICO PLANIALTIMETRICO E CADASTRAL,COM CURVAS DE NIVEL A CADA 1,00M,CONSIDERANDO TERRENO DE OROGRAFIA NAO ACIDENTADA,VEGETACAO DENSA E EDIFICACAO DENSA.CUSTO PARA AREA ATE 5000M2 (ESCALA 1:250/500)</v>
      </c>
      <c r="C894" s="519" t="s">
        <v>31900</v>
      </c>
      <c r="D894" s="519" t="s">
        <v>31901</v>
      </c>
      <c r="E894" s="519" t="s">
        <v>50389</v>
      </c>
      <c r="F894" s="519" t="s">
        <v>50390</v>
      </c>
      <c r="I894" s="519" t="s">
        <v>5</v>
      </c>
      <c r="J894" s="650">
        <v>7486.34</v>
      </c>
    </row>
    <row r="895" spans="1:10">
      <c r="A895" s="519" t="s">
        <v>1118</v>
      </c>
      <c r="B895" s="519" t="str">
        <f t="shared" si="13"/>
        <v>LEVANTAMENTO TOPOGRAFICO PLANIALTIMETRICO E CADASTRAL,COM CURVAS DE NIVEL A CADA 1,00M,CONSIDERANDO TERRENO DE OROGRAFIA NAO ACIDENTADA,VEGETACAO RALA E EDIFICACAO LEVE.CUSTO PARA AREA ATE 5000M2 (ESCALA 1:250/500)</v>
      </c>
      <c r="C895" s="519" t="s">
        <v>31900</v>
      </c>
      <c r="D895" s="519" t="s">
        <v>31901</v>
      </c>
      <c r="E895" s="519" t="s">
        <v>50392</v>
      </c>
      <c r="F895" s="519" t="s">
        <v>50384</v>
      </c>
      <c r="I895" s="519" t="s">
        <v>5</v>
      </c>
      <c r="J895" s="650">
        <v>5017.93</v>
      </c>
    </row>
    <row r="896" spans="1:10">
      <c r="A896" s="519" t="s">
        <v>1119</v>
      </c>
      <c r="B896" s="519" t="str">
        <f t="shared" si="13"/>
        <v>LEVANTAMENTO TOPOGRAFICO PLANIALTIMETRICO E CADASTRAL,COM CURVAS DE NIVEL A CADA 1,00M,CONSIDERANDO TERRENO DE OROGRAFIA NAO ACIDENTADA,VEGETACAO RALA E EDIFICACAO LEVE.CUSTO PARA AREA ATE 5000M2 (ESCALA 1:250/500)</v>
      </c>
      <c r="C896" s="519" t="s">
        <v>31900</v>
      </c>
      <c r="D896" s="519" t="s">
        <v>31901</v>
      </c>
      <c r="E896" s="519" t="s">
        <v>50392</v>
      </c>
      <c r="F896" s="519" t="s">
        <v>50384</v>
      </c>
      <c r="I896" s="519" t="s">
        <v>5</v>
      </c>
      <c r="J896" s="650">
        <v>4490.93</v>
      </c>
    </row>
    <row r="897" spans="1:10">
      <c r="A897" s="519" t="s">
        <v>50393</v>
      </c>
      <c r="B897" s="519" t="str">
        <f t="shared" si="13"/>
        <v>LEVANTAMENTO TOPOGRAFICO PLANIALTIMETRICO E CADASTRAL,COM CURVAS DE NIVEL A CADA 1,00M,CONSIDERANDO TERRENO DE OROGRAFIA NAO ACIDENTADA,VEGETACAO RALA E EDIFICACAO MEDIA.CUSTO PARA AREA ATE 5000M2 (ESCALA 1:250/500)</v>
      </c>
      <c r="C897" s="519" t="s">
        <v>31900</v>
      </c>
      <c r="D897" s="519" t="s">
        <v>31901</v>
      </c>
      <c r="E897" s="519" t="s">
        <v>50394</v>
      </c>
      <c r="F897" s="519" t="s">
        <v>50384</v>
      </c>
      <c r="I897" s="519" t="s">
        <v>5</v>
      </c>
      <c r="J897" s="650">
        <v>5439.41</v>
      </c>
    </row>
    <row r="898" spans="1:10">
      <c r="A898" s="519" t="s">
        <v>50395</v>
      </c>
      <c r="B898" s="519" t="str">
        <f t="shared" si="13"/>
        <v>LEVANTAMENTO TOPOGRAFICO PLANIALTIMETRICO E CADASTRAL,COM CURVAS DE NIVEL A CADA 1,00M,CONSIDERANDO TERRENO DE OROGRAFIA NAO ACIDENTADA,VEGETACAO RALA E EDIFICACAO MEDIA.CUSTO PARA AREA ATE 5000M2 (ESCALA 1:250/500)</v>
      </c>
      <c r="C898" s="519" t="s">
        <v>31900</v>
      </c>
      <c r="D898" s="519" t="s">
        <v>31901</v>
      </c>
      <c r="E898" s="519" t="s">
        <v>50394</v>
      </c>
      <c r="F898" s="519" t="s">
        <v>50384</v>
      </c>
      <c r="I898" s="519" t="s">
        <v>5</v>
      </c>
      <c r="J898" s="650">
        <v>4868.16</v>
      </c>
    </row>
    <row r="899" spans="1:10">
      <c r="A899" s="519" t="s">
        <v>50396</v>
      </c>
      <c r="B899" s="519" t="str">
        <f t="shared" si="13"/>
        <v>LEVANTAMENTO TOPOGRAFICO PLANIALTIMETRICO E CADASTRAL,COM CURVAS DE NIVEL A CADA 1,00M,CONSIDERANDO TERRENO DE OROGRAFIA NAO ACIDENTADA,VEGETACAO RALA E EDIFICACAO DENSA.CUSTO PARA AREA ATE 5000M2 (ESCALA 1:250/500)</v>
      </c>
      <c r="C899" s="519" t="s">
        <v>31900</v>
      </c>
      <c r="D899" s="519" t="s">
        <v>31901</v>
      </c>
      <c r="E899" s="519" t="s">
        <v>50397</v>
      </c>
      <c r="F899" s="519" t="s">
        <v>50384</v>
      </c>
      <c r="I899" s="519" t="s">
        <v>5</v>
      </c>
      <c r="J899" s="650">
        <v>6691.86</v>
      </c>
    </row>
    <row r="900" spans="1:10">
      <c r="A900" s="519" t="s">
        <v>50398</v>
      </c>
      <c r="B900" s="519" t="str">
        <f t="shared" si="13"/>
        <v>LEVANTAMENTO TOPOGRAFICO PLANIALTIMETRICO E CADASTRAL,COM CURVAS DE NIVEL A CADA 1,00M,CONSIDERANDO TERRENO DE OROGRAFIA NAO ACIDENTADA,VEGETACAO RALA E EDIFICACAO DENSA.CUSTO PARA AREA ATE 5000M2 (ESCALA 1:250/500)</v>
      </c>
      <c r="C900" s="519" t="s">
        <v>31900</v>
      </c>
      <c r="D900" s="519" t="s">
        <v>31901</v>
      </c>
      <c r="E900" s="519" t="s">
        <v>50397</v>
      </c>
      <c r="F900" s="519" t="s">
        <v>50384</v>
      </c>
      <c r="I900" s="519" t="s">
        <v>5</v>
      </c>
      <c r="J900" s="650">
        <v>5989.07</v>
      </c>
    </row>
    <row r="901" spans="1:10">
      <c r="A901" s="519" t="s">
        <v>1120</v>
      </c>
      <c r="B901" s="519" t="str">
        <f t="shared" si="13"/>
        <v>LEVANTAMENTO TOPOGRAFICO PLANIALTIMETRICO E CADASTRAL,COM CURVAS DE NIVEL A CADA 1,00M,CONSIDERANDO TERRENO DE OROGRAFIA ACIDENTADA,VEGETACAO DENSA E EDIFICACAO LEVE.CUSTO PARA AREA DE 5000 A 10000M2 (ESCALA 1:200/500)</v>
      </c>
      <c r="C901" s="519" t="s">
        <v>31900</v>
      </c>
      <c r="D901" s="519" t="s">
        <v>31901</v>
      </c>
      <c r="E901" s="519" t="s">
        <v>50366</v>
      </c>
      <c r="F901" s="519" t="s">
        <v>50399</v>
      </c>
      <c r="I901" s="519" t="s">
        <v>5</v>
      </c>
      <c r="J901" s="650">
        <v>10057.43</v>
      </c>
    </row>
    <row r="902" spans="1:10">
      <c r="A902" s="519" t="s">
        <v>1121</v>
      </c>
      <c r="B902" s="519" t="str">
        <f t="shared" si="13"/>
        <v>LEVANTAMENTO TOPOGRAFICO PLANIALTIMETRICO E CADASTRAL,COM CURVAS DE NIVEL A CADA 1,00M,CONSIDERANDO TERRENO DE OROGRAFIA ACIDENTADA,VEGETACAO DENSA E EDIFICACAO LEVE.CUSTO PARA AREA DE 5000 A 10000M2 (ESCALA 1:200/500)</v>
      </c>
      <c r="C902" s="519" t="s">
        <v>31900</v>
      </c>
      <c r="D902" s="519" t="s">
        <v>31901</v>
      </c>
      <c r="E902" s="519" t="s">
        <v>50366</v>
      </c>
      <c r="F902" s="519" t="s">
        <v>50399</v>
      </c>
      <c r="I902" s="519" t="s">
        <v>5</v>
      </c>
      <c r="J902" s="650">
        <v>9001.18</v>
      </c>
    </row>
    <row r="903" spans="1:10">
      <c r="A903" s="519" t="s">
        <v>50400</v>
      </c>
      <c r="B903" s="519" t="str">
        <f t="shared" si="13"/>
        <v>LEVANTAMENTO TOPOGRAFICO PLANIALTIMETRICO E CADASTRAL,COM CURVAS DE NIVEL A CADA 1,00M,CONSIDERANDO TERRENO DE OROGRAFIA ACIDENTADA,VEGETACAO DENSA E EDIFICACAO MEDIA.CUSTO PARA AREA DE 5000 A 10000M2 (ESCALA 1:250/500)</v>
      </c>
      <c r="C903" s="519" t="s">
        <v>31900</v>
      </c>
      <c r="D903" s="519" t="s">
        <v>31901</v>
      </c>
      <c r="E903" s="519" t="s">
        <v>50369</v>
      </c>
      <c r="F903" s="519" t="s">
        <v>50401</v>
      </c>
      <c r="I903" s="519" t="s">
        <v>5</v>
      </c>
      <c r="J903" s="650">
        <v>10862.01</v>
      </c>
    </row>
    <row r="904" spans="1:10">
      <c r="A904" s="519" t="s">
        <v>50402</v>
      </c>
      <c r="B904" s="519" t="str">
        <f t="shared" ref="B904:B967" si="14">C904&amp;D904&amp;E904&amp;F904&amp;G904&amp;H904</f>
        <v>LEVANTAMENTO TOPOGRAFICO PLANIALTIMETRICO E CADASTRAL,COM CURVAS DE NIVEL A CADA 1,00M,CONSIDERANDO TERRENO DE OROGRAFIA ACIDENTADA,VEGETACAO DENSA E EDIFICACAO MEDIA.CUSTO PARA AREA DE 5000 A 10000M2 (ESCALA 1:250/500)</v>
      </c>
      <c r="C904" s="519" t="s">
        <v>31900</v>
      </c>
      <c r="D904" s="519" t="s">
        <v>31901</v>
      </c>
      <c r="E904" s="519" t="s">
        <v>50369</v>
      </c>
      <c r="F904" s="519" t="s">
        <v>50401</v>
      </c>
      <c r="I904" s="519" t="s">
        <v>5</v>
      </c>
      <c r="J904" s="650">
        <v>9721.26</v>
      </c>
    </row>
    <row r="905" spans="1:10">
      <c r="A905" s="519" t="s">
        <v>50403</v>
      </c>
      <c r="B905" s="519" t="str">
        <f t="shared" si="14"/>
        <v>LEVANTAMENTO TOPOGRAFICO PLANIALTIMETRICO E CADASTRAL,COM CURVAS DE NIVEL A CADA 1,00M,CONSIDERANDO TERRENO DE OROGRAFIA ACIDENTADA,VEGETACAO DENSA E EDIFICACAO DENSA.CUSTO PARA AREA DE 5000 A 10000M2 (ESCALA 1:250/500)</v>
      </c>
      <c r="C905" s="519" t="s">
        <v>31900</v>
      </c>
      <c r="D905" s="519" t="s">
        <v>31901</v>
      </c>
      <c r="E905" s="519" t="s">
        <v>50373</v>
      </c>
      <c r="F905" s="519" t="s">
        <v>50401</v>
      </c>
      <c r="I905" s="519" t="s">
        <v>5</v>
      </c>
      <c r="J905" s="650">
        <v>11725.48</v>
      </c>
    </row>
    <row r="906" spans="1:10">
      <c r="A906" s="519" t="s">
        <v>50404</v>
      </c>
      <c r="B906" s="519" t="str">
        <f t="shared" si="14"/>
        <v>LEVANTAMENTO TOPOGRAFICO PLANIALTIMETRICO E CADASTRAL,COM CURVAS DE NIVEL A CADA 1,00M,CONSIDERANDO TERRENO DE OROGRAFIA ACIDENTADA,VEGETACAO DENSA E EDIFICACAO DENSA.CUSTO PARA AREA DE 5000 A 10000M2 (ESCALA 1:250/500)</v>
      </c>
      <c r="C906" s="519" t="s">
        <v>31900</v>
      </c>
      <c r="D906" s="519" t="s">
        <v>31901</v>
      </c>
      <c r="E906" s="519" t="s">
        <v>50373</v>
      </c>
      <c r="F906" s="519" t="s">
        <v>50401</v>
      </c>
      <c r="I906" s="519" t="s">
        <v>5</v>
      </c>
      <c r="J906" s="650">
        <v>10494.05</v>
      </c>
    </row>
    <row r="907" spans="1:10">
      <c r="A907" s="519" t="s">
        <v>1122</v>
      </c>
      <c r="B907" s="519" t="str">
        <f t="shared" si="14"/>
        <v>LEVANTAMENTO TOPOGRAFICO PLANIALTIMETRICO E CADASTRAL,COM CURVAS DE NIVEL A CADA 1,00M,CONSIDERANDO TERRENO DE OROGRAFIA ACIDENTADA,VEGETACAO RALA E EDIFICACAO LEVE.CUSTO PARA AREA DE 5000 A 10000M2 (ESCALA 1:250/500)</v>
      </c>
      <c r="C907" s="519" t="s">
        <v>31900</v>
      </c>
      <c r="D907" s="519" t="s">
        <v>31901</v>
      </c>
      <c r="E907" s="519" t="s">
        <v>50375</v>
      </c>
      <c r="F907" s="519" t="s">
        <v>50405</v>
      </c>
      <c r="I907" s="519" t="s">
        <v>5</v>
      </c>
      <c r="J907" s="650">
        <v>8364.83</v>
      </c>
    </row>
    <row r="908" spans="1:10">
      <c r="A908" s="519" t="s">
        <v>1123</v>
      </c>
      <c r="B908" s="519" t="str">
        <f t="shared" si="14"/>
        <v>LEVANTAMENTO TOPOGRAFICO PLANIALTIMETRICO E CADASTRAL,COM CURVAS DE NIVEL A CADA 1,00M,CONSIDERANDO TERRENO DE OROGRAFIA ACIDENTADA,VEGETACAO RALA E EDIFICACAO LEVE.CUSTO PARA AREA DE 5000 A 10000M2 (ESCALA 1:250/500)</v>
      </c>
      <c r="C908" s="519" t="s">
        <v>31900</v>
      </c>
      <c r="D908" s="519" t="s">
        <v>31901</v>
      </c>
      <c r="E908" s="519" t="s">
        <v>50375</v>
      </c>
      <c r="F908" s="519" t="s">
        <v>50405</v>
      </c>
      <c r="I908" s="519" t="s">
        <v>5</v>
      </c>
      <c r="J908" s="650">
        <v>7486.34</v>
      </c>
    </row>
    <row r="909" spans="1:10">
      <c r="A909" s="519" t="s">
        <v>50406</v>
      </c>
      <c r="B909" s="519" t="str">
        <f t="shared" si="14"/>
        <v>LEVANTAMENTO TOPOGRAFICO PLANIALTIMETRICO E CADASTRAL,COM CURVAS DE NIVEL A CADA 1,00M,CONSIDERANDO TERRENO DE OROGRAFIA ACIDENTADA,VEGETACAO RALA E EDIFICACAO MEDIA.CUSTO PARA AREA DE 5000 A 10000M2 (ESCALA 1:250/500)</v>
      </c>
      <c r="C909" s="519" t="s">
        <v>31900</v>
      </c>
      <c r="D909" s="519" t="s">
        <v>31901</v>
      </c>
      <c r="E909" s="519" t="s">
        <v>50378</v>
      </c>
      <c r="F909" s="519" t="s">
        <v>50407</v>
      </c>
      <c r="I909" s="519" t="s">
        <v>5</v>
      </c>
      <c r="J909" s="650">
        <v>9067.0400000000009</v>
      </c>
    </row>
    <row r="910" spans="1:10">
      <c r="A910" s="519" t="s">
        <v>50408</v>
      </c>
      <c r="B910" s="519" t="str">
        <f t="shared" si="14"/>
        <v>LEVANTAMENTO TOPOGRAFICO PLANIALTIMETRICO E CADASTRAL,COM CURVAS DE NIVEL A CADA 1,00M,CONSIDERANDO TERRENO DE OROGRAFIA ACIDENTADA,VEGETACAO RALA E EDIFICACAO MEDIA.CUSTO PARA AREA DE 5000 A 10000M2 (ESCALA 1:250/500)</v>
      </c>
      <c r="C910" s="519" t="s">
        <v>31900</v>
      </c>
      <c r="D910" s="519" t="s">
        <v>31901</v>
      </c>
      <c r="E910" s="519" t="s">
        <v>50378</v>
      </c>
      <c r="F910" s="519" t="s">
        <v>50407</v>
      </c>
      <c r="I910" s="519" t="s">
        <v>5</v>
      </c>
      <c r="J910" s="650">
        <v>8114.78</v>
      </c>
    </row>
    <row r="911" spans="1:10">
      <c r="A911" s="519" t="s">
        <v>50409</v>
      </c>
      <c r="B911" s="519" t="str">
        <f t="shared" si="14"/>
        <v>LEVANTAMENTO TOPOGRAFICO PLANIALTIMETRICO E CADASTRAL,COM CURVAS DE NIVEL A CADA 1,00M,CONSIDERANDO TERRENO DE OROGRAFIA ACIDENTADA,VEGETACAO RALA E EDIFICACAO DENSA.CUSTO PARA AREA DE 5000 A 10000M2 (ESCALA 1:250/500)</v>
      </c>
      <c r="C911" s="519" t="s">
        <v>31900</v>
      </c>
      <c r="D911" s="519" t="s">
        <v>31901</v>
      </c>
      <c r="E911" s="519" t="s">
        <v>50381</v>
      </c>
      <c r="F911" s="519" t="s">
        <v>50407</v>
      </c>
      <c r="I911" s="519" t="s">
        <v>5</v>
      </c>
      <c r="J911" s="650">
        <v>10057.43</v>
      </c>
    </row>
    <row r="912" spans="1:10">
      <c r="A912" s="519" t="s">
        <v>50410</v>
      </c>
      <c r="B912" s="519" t="str">
        <f t="shared" si="14"/>
        <v>LEVANTAMENTO TOPOGRAFICO PLANIALTIMETRICO E CADASTRAL,COM CURVAS DE NIVEL A CADA 1,00M,CONSIDERANDO TERRENO DE OROGRAFIA ACIDENTADA,VEGETACAO RALA E EDIFICACAO DENSA.CUSTO PARA AREA DE 5000 A 10000M2 (ESCALA 1:250/500)</v>
      </c>
      <c r="C912" s="519" t="s">
        <v>31900</v>
      </c>
      <c r="D912" s="519" t="s">
        <v>31901</v>
      </c>
      <c r="E912" s="519" t="s">
        <v>50381</v>
      </c>
      <c r="F912" s="519" t="s">
        <v>50407</v>
      </c>
      <c r="I912" s="519" t="s">
        <v>5</v>
      </c>
      <c r="J912" s="650">
        <v>9001.18</v>
      </c>
    </row>
    <row r="913" spans="1:10">
      <c r="A913" s="519" t="s">
        <v>1124</v>
      </c>
      <c r="B913" s="519" t="str">
        <f t="shared" si="14"/>
        <v>LEVANTAMENTO TOPOGRAFICO PLANIALTIMETRICO E CADASTRAL,COM CURVAS DE NIVEL A CADA 1,00M,CONSIDERANDO TERRENO DE OROGRAFIA NAO ACIDENTADA,VEGETACAO DENSA E EDIFICACAO LEVE.CUSTO PARA AREA DE 5000 A 10000M2 (ESCALA 1:250/500)</v>
      </c>
      <c r="C913" s="519" t="s">
        <v>31900</v>
      </c>
      <c r="D913" s="519" t="s">
        <v>31901</v>
      </c>
      <c r="E913" s="519" t="s">
        <v>50383</v>
      </c>
      <c r="F913" s="519" t="s">
        <v>50411</v>
      </c>
      <c r="I913" s="519" t="s">
        <v>5</v>
      </c>
      <c r="J913" s="650">
        <v>8364.83</v>
      </c>
    </row>
    <row r="914" spans="1:10">
      <c r="A914" s="519" t="s">
        <v>1125</v>
      </c>
      <c r="B914" s="519" t="str">
        <f t="shared" si="14"/>
        <v>LEVANTAMENTO TOPOGRAFICO PLANIALTIMETRICO E CADASTRAL,COM CURVAS DE NIVEL A CADA 1,00M,CONSIDERANDO TERRENO DE OROGRAFIA NAO ACIDENTADA,VEGETACAO DENSA E EDIFICACAO LEVE.CUSTO PARA AREA DE 5000 A 10000M2 (ESCALA 1:250/500)</v>
      </c>
      <c r="C914" s="519" t="s">
        <v>31900</v>
      </c>
      <c r="D914" s="519" t="s">
        <v>31901</v>
      </c>
      <c r="E914" s="519" t="s">
        <v>50383</v>
      </c>
      <c r="F914" s="519" t="s">
        <v>50411</v>
      </c>
      <c r="I914" s="519" t="s">
        <v>5</v>
      </c>
      <c r="J914" s="650">
        <v>7486.34</v>
      </c>
    </row>
    <row r="915" spans="1:10">
      <c r="A915" s="519" t="s">
        <v>50412</v>
      </c>
      <c r="B915" s="519" t="str">
        <f t="shared" si="14"/>
        <v>LEVANTAMENTO TOPOGRAFICO PLANIALTIMETRICO E CADASTRAL,COM CURVAS DE NIVEL A CADA 1,00M,CONSIDERANDO TERRENO DE OROGRAFIA NAO ACIDENTADA,VEGETACAO DENSA E EDIFICACAO MEDIA.CUSTO PARA AREA DE 5000 A 10000M2 (ESCALA 1:250/500)</v>
      </c>
      <c r="C915" s="519" t="s">
        <v>31900</v>
      </c>
      <c r="D915" s="519" t="s">
        <v>31901</v>
      </c>
      <c r="E915" s="519" t="s">
        <v>50413</v>
      </c>
      <c r="F915" s="519" t="s">
        <v>50414</v>
      </c>
      <c r="I915" s="519" t="s">
        <v>5</v>
      </c>
      <c r="J915" s="650">
        <v>9067.0400000000009</v>
      </c>
    </row>
    <row r="916" spans="1:10">
      <c r="A916" s="519" t="s">
        <v>50415</v>
      </c>
      <c r="B916" s="519" t="str">
        <f t="shared" si="14"/>
        <v>LEVANTAMENTO TOPOGRAFICO PLANIALTIMETRICO E CADASTRAL,COM CURVAS DE NIVEL A CADA 1,00M,CONSIDERANDO TERRENO DE OROGRAFIA NAO ACIDENTADA,VEGETACAO DENSA E EDIFICACAO MEDIA.CUSTO PARA AREA DE 5000 A 10000M2 (ESCALA 1:250/500)</v>
      </c>
      <c r="C916" s="519" t="s">
        <v>31900</v>
      </c>
      <c r="D916" s="519" t="s">
        <v>31901</v>
      </c>
      <c r="E916" s="519" t="s">
        <v>50413</v>
      </c>
      <c r="F916" s="519" t="s">
        <v>50414</v>
      </c>
      <c r="I916" s="519" t="s">
        <v>5</v>
      </c>
      <c r="J916" s="650">
        <v>8114.78</v>
      </c>
    </row>
    <row r="917" spans="1:10">
      <c r="A917" s="519" t="s">
        <v>50416</v>
      </c>
      <c r="B917" s="519" t="str">
        <f t="shared" si="14"/>
        <v>LEVANTAMENTO TOPOGRAFICO PLANIALTIMETRICO E CADASTRAL,COM CURVAS DE NIVEL A CADA 1,00M,CONSIDERANDO TERRENO DE OROGRAFIA NAO ACIDENTADA,VEGETACAO DENSA E EDIFICACAO DENSA.CUSTO PARA AREA DE 5000 A 10000M2 (ESCALA 1:250/500)</v>
      </c>
      <c r="C917" s="519" t="s">
        <v>31900</v>
      </c>
      <c r="D917" s="519" t="s">
        <v>31901</v>
      </c>
      <c r="E917" s="519" t="s">
        <v>50389</v>
      </c>
      <c r="F917" s="519" t="s">
        <v>50414</v>
      </c>
      <c r="I917" s="519" t="s">
        <v>5</v>
      </c>
      <c r="J917" s="650">
        <v>10057.43</v>
      </c>
    </row>
    <row r="918" spans="1:10">
      <c r="A918" s="519" t="s">
        <v>50417</v>
      </c>
      <c r="B918" s="519" t="str">
        <f t="shared" si="14"/>
        <v>LEVANTAMENTO TOPOGRAFICO PLANIALTIMETRICO E CADASTRAL,COM CURVAS DE NIVEL A CADA 1,00M,CONSIDERANDO TERRENO DE OROGRAFIA NAO ACIDENTADA,VEGETACAO DENSA E EDIFICACAO DENSA.CUSTO PARA AREA DE 5000 A 10000M2 (ESCALA 1:250/500)</v>
      </c>
      <c r="C918" s="519" t="s">
        <v>31900</v>
      </c>
      <c r="D918" s="519" t="s">
        <v>31901</v>
      </c>
      <c r="E918" s="519" t="s">
        <v>50389</v>
      </c>
      <c r="F918" s="519" t="s">
        <v>50414</v>
      </c>
      <c r="I918" s="519" t="s">
        <v>5</v>
      </c>
      <c r="J918" s="650">
        <v>9001.18</v>
      </c>
    </row>
    <row r="919" spans="1:10">
      <c r="A919" s="519" t="s">
        <v>1126</v>
      </c>
      <c r="B919" s="519" t="str">
        <f t="shared" si="14"/>
        <v>LEVANTAMENTO TOPOGRAFICO PLANIALTIMETRICO E CADASTRAL,COM CURVAS DE NIVEL A CADA 1,00M,CONSIDERANDO TERRENO DE OROGRAFIA NAO ACIDENTADA,VEGETACAO RALA E EDIFICACAO LEVE.CUSTO PARA AREA DE 5000 A 10000M2 (ESCALA 1:250/500)</v>
      </c>
      <c r="C919" s="519" t="s">
        <v>31900</v>
      </c>
      <c r="D919" s="519" t="s">
        <v>31901</v>
      </c>
      <c r="E919" s="519" t="s">
        <v>50392</v>
      </c>
      <c r="F919" s="519" t="s">
        <v>50411</v>
      </c>
      <c r="I919" s="519" t="s">
        <v>5</v>
      </c>
      <c r="J919" s="650">
        <v>6691.86</v>
      </c>
    </row>
    <row r="920" spans="1:10">
      <c r="A920" s="519" t="s">
        <v>1127</v>
      </c>
      <c r="B920" s="519" t="str">
        <f t="shared" si="14"/>
        <v>LEVANTAMENTO TOPOGRAFICO PLANIALTIMETRICO E CADASTRAL,COM CURVAS DE NIVEL A CADA 1,00M,CONSIDERANDO TERRENO DE OROGRAFIA NAO ACIDENTADA,VEGETACAO RALA E EDIFICACAO LEVE.CUSTO PARA AREA DE 5000 A 10000M2 (ESCALA 1:250/500)</v>
      </c>
      <c r="C920" s="519" t="s">
        <v>31900</v>
      </c>
      <c r="D920" s="519" t="s">
        <v>31901</v>
      </c>
      <c r="E920" s="519" t="s">
        <v>50392</v>
      </c>
      <c r="F920" s="519" t="s">
        <v>50411</v>
      </c>
      <c r="I920" s="519" t="s">
        <v>5</v>
      </c>
      <c r="J920" s="650">
        <v>5989.07</v>
      </c>
    </row>
    <row r="921" spans="1:10">
      <c r="A921" s="519" t="s">
        <v>50418</v>
      </c>
      <c r="B921" s="519" t="str">
        <f t="shared" si="14"/>
        <v>LEVANTAMENTO TOPOGRAFICO PLANIALTIMETRICO E CADASTRAL,COM CURVAS DE NIVEL A CADA 1,00M,CONSIDERANDO TERRENO DE OROGRAFIA NAO ACIDENTADA,VEGETACAO RALA E EDIFICACAO MEDIA.CUSTO PARA AREA DE 5000 A 10000M2 (ESCALA 1:250/500)</v>
      </c>
      <c r="C921" s="519" t="s">
        <v>31900</v>
      </c>
      <c r="D921" s="519" t="s">
        <v>31901</v>
      </c>
      <c r="E921" s="519" t="s">
        <v>50394</v>
      </c>
      <c r="F921" s="519" t="s">
        <v>50411</v>
      </c>
      <c r="I921" s="519" t="s">
        <v>5</v>
      </c>
      <c r="J921" s="650">
        <v>7253.96</v>
      </c>
    </row>
    <row r="922" spans="1:10">
      <c r="A922" s="519" t="s">
        <v>50419</v>
      </c>
      <c r="B922" s="519" t="str">
        <f t="shared" si="14"/>
        <v>LEVANTAMENTO TOPOGRAFICO PLANIALTIMETRICO E CADASTRAL,COM CURVAS DE NIVEL A CADA 1,00M,CONSIDERANDO TERRENO DE OROGRAFIA NAO ACIDENTADA,VEGETACAO RALA E EDIFICACAO MEDIA.CUSTO PARA AREA DE 5000 A 10000M2 (ESCALA 1:250/500)</v>
      </c>
      <c r="C922" s="519" t="s">
        <v>31900</v>
      </c>
      <c r="D922" s="519" t="s">
        <v>31901</v>
      </c>
      <c r="E922" s="519" t="s">
        <v>50394</v>
      </c>
      <c r="F922" s="519" t="s">
        <v>50411</v>
      </c>
      <c r="I922" s="519" t="s">
        <v>5</v>
      </c>
      <c r="J922" s="650">
        <v>6492.13</v>
      </c>
    </row>
    <row r="923" spans="1:10">
      <c r="A923" s="519" t="s">
        <v>50420</v>
      </c>
      <c r="B923" s="519" t="str">
        <f t="shared" si="14"/>
        <v>LEVANTAMENTO TOPOGRAFICO PLANIALTIMETRICO E CADASTRAL,COM CURVAS DE NIVEL A CADA 1,00M,CONSIDERANDO TERRENO DE OROGRAFIA NAO ACIDENTADA,VEGETACAO RALA E EDIFICACAO DENSA.CUSTO PARA AREA DE 5000 A 10000M2 (ESCALA 1:250/500)</v>
      </c>
      <c r="C923" s="519" t="s">
        <v>31900</v>
      </c>
      <c r="D923" s="519" t="s">
        <v>31901</v>
      </c>
      <c r="E923" s="519" t="s">
        <v>50397</v>
      </c>
      <c r="F923" s="519" t="s">
        <v>50411</v>
      </c>
      <c r="I923" s="519" t="s">
        <v>5</v>
      </c>
      <c r="J923" s="650">
        <v>8364.83</v>
      </c>
    </row>
    <row r="924" spans="1:10">
      <c r="A924" s="519" t="s">
        <v>50421</v>
      </c>
      <c r="B924" s="519" t="str">
        <f t="shared" si="14"/>
        <v>LEVANTAMENTO TOPOGRAFICO PLANIALTIMETRICO E CADASTRAL,COM CURVAS DE NIVEL A CADA 1,00M,CONSIDERANDO TERRENO DE OROGRAFIA NAO ACIDENTADA,VEGETACAO RALA E EDIFICACAO DENSA.CUSTO PARA AREA DE 5000 A 10000M2 (ESCALA 1:250/500)</v>
      </c>
      <c r="C924" s="519" t="s">
        <v>31900</v>
      </c>
      <c r="D924" s="519" t="s">
        <v>31901</v>
      </c>
      <c r="E924" s="519" t="s">
        <v>50397</v>
      </c>
      <c r="F924" s="519" t="s">
        <v>50411</v>
      </c>
      <c r="I924" s="519" t="s">
        <v>5</v>
      </c>
      <c r="J924" s="650">
        <v>7486.34</v>
      </c>
    </row>
    <row r="925" spans="1:10">
      <c r="A925" s="519" t="s">
        <v>1128</v>
      </c>
      <c r="B925" s="519" t="str">
        <f t="shared" si="14"/>
        <v>LEVANTAMENTO TOPOGRAFICO PLANIALTIMETRICO E CADASTRAL,COM CURVAS DE NIVEL A CADA 1,00M,CONSIDERANDO TERRENO DE OROGRAFIA ACIDENTADA,VEGETACAO DENSA E EDIFICACAO LEVE.CUSTO PARA AREA DE 10000 A 20000M2 (ESCALA 1:250/500)</v>
      </c>
      <c r="C925" s="519" t="s">
        <v>31900</v>
      </c>
      <c r="D925" s="519" t="s">
        <v>31901</v>
      </c>
      <c r="E925" s="519" t="s">
        <v>50366</v>
      </c>
      <c r="F925" s="519" t="s">
        <v>50422</v>
      </c>
      <c r="I925" s="519" t="s">
        <v>5</v>
      </c>
      <c r="J925" s="650">
        <v>11725.48</v>
      </c>
    </row>
    <row r="926" spans="1:10">
      <c r="A926" s="519" t="s">
        <v>1129</v>
      </c>
      <c r="B926" s="519" t="str">
        <f t="shared" si="14"/>
        <v>LEVANTAMENTO TOPOGRAFICO PLANIALTIMETRICO E CADASTRAL,COM CURVAS DE NIVEL A CADA 1,00M,CONSIDERANDO TERRENO DE OROGRAFIA ACIDENTADA,VEGETACAO DENSA E EDIFICACAO LEVE.CUSTO PARA AREA DE 10000 A 20000M2 (ESCALA 1:250/500)</v>
      </c>
      <c r="C926" s="519" t="s">
        <v>31900</v>
      </c>
      <c r="D926" s="519" t="s">
        <v>31901</v>
      </c>
      <c r="E926" s="519" t="s">
        <v>50366</v>
      </c>
      <c r="F926" s="519" t="s">
        <v>50422</v>
      </c>
      <c r="I926" s="519" t="s">
        <v>5</v>
      </c>
      <c r="J926" s="650">
        <v>10494.05</v>
      </c>
    </row>
    <row r="927" spans="1:10">
      <c r="A927" s="519" t="s">
        <v>50423</v>
      </c>
      <c r="B927" s="519" t="str">
        <f t="shared" si="14"/>
        <v>LEVANTAMENTO TOPOGRAFICO PLANIALTIMETRICO E CADASTRAL,COM CURVAS DE NIVEL A CADA 1,00M,CONSIDERANDO TERRENO DE OROGRAFIA ACIDENTADA,VEGETACAO DENSA E EDIFICACAO MEDIA.CUSTO PARA AREA DE 10000 A 20000M2 (ESCALA 1:250/500)</v>
      </c>
      <c r="C927" s="519" t="s">
        <v>31900</v>
      </c>
      <c r="D927" s="519" t="s">
        <v>31901</v>
      </c>
      <c r="E927" s="519" t="s">
        <v>50369</v>
      </c>
      <c r="F927" s="519" t="s">
        <v>50424</v>
      </c>
      <c r="I927" s="519" t="s">
        <v>5</v>
      </c>
      <c r="J927" s="650">
        <v>12663.5</v>
      </c>
    </row>
    <row r="928" spans="1:10">
      <c r="A928" s="519" t="s">
        <v>50425</v>
      </c>
      <c r="B928" s="519" t="str">
        <f t="shared" si="14"/>
        <v>LEVANTAMENTO TOPOGRAFICO PLANIALTIMETRICO E CADASTRAL,COM CURVAS DE NIVEL A CADA 1,00M,CONSIDERANDO TERRENO DE OROGRAFIA ACIDENTADA,VEGETACAO DENSA E EDIFICACAO MEDIA.CUSTO PARA AREA DE 10000 A 20000M2 (ESCALA 1:250/500)</v>
      </c>
      <c r="C928" s="519" t="s">
        <v>31900</v>
      </c>
      <c r="D928" s="519" t="s">
        <v>31901</v>
      </c>
      <c r="E928" s="519" t="s">
        <v>50369</v>
      </c>
      <c r="F928" s="519" t="s">
        <v>50424</v>
      </c>
      <c r="I928" s="519" t="s">
        <v>5</v>
      </c>
      <c r="J928" s="650">
        <v>11333.56</v>
      </c>
    </row>
    <row r="929" spans="1:10">
      <c r="A929" s="519" t="s">
        <v>50426</v>
      </c>
      <c r="B929" s="519" t="str">
        <f t="shared" si="14"/>
        <v>LEVANTAMENTO TOPOGRAFICO PLANIALTIMETRICO E CADASTRAL,COM CURVAS DE NIVEL A CADA 1,00M,CONSIDERANDO TERRENO DE OROGRAFIA ACIDENTADA,VEGETACAO DENSA E EDIFICACAO DENSA.CUSTO PARA AREA DE 10000 A 20000M2 (ESCALA 1:250/500)</v>
      </c>
      <c r="C929" s="519" t="s">
        <v>31900</v>
      </c>
      <c r="D929" s="519" t="s">
        <v>31901</v>
      </c>
      <c r="E929" s="519" t="s">
        <v>50373</v>
      </c>
      <c r="F929" s="519" t="s">
        <v>50424</v>
      </c>
      <c r="I929" s="519" t="s">
        <v>5</v>
      </c>
      <c r="J929" s="650">
        <v>13676.55</v>
      </c>
    </row>
    <row r="930" spans="1:10">
      <c r="A930" s="519" t="s">
        <v>50427</v>
      </c>
      <c r="B930" s="519" t="str">
        <f t="shared" si="14"/>
        <v>LEVANTAMENTO TOPOGRAFICO PLANIALTIMETRICO E CADASTRAL,COM CURVAS DE NIVEL A CADA 1,00M,CONSIDERANDO TERRENO DE OROGRAFIA ACIDENTADA,VEGETACAO DENSA E EDIFICACAO DENSA.CUSTO PARA AREA DE 10000 A 20000M2 (ESCALA 1:250/500)</v>
      </c>
      <c r="C930" s="519" t="s">
        <v>31900</v>
      </c>
      <c r="D930" s="519" t="s">
        <v>31901</v>
      </c>
      <c r="E930" s="519" t="s">
        <v>50373</v>
      </c>
      <c r="F930" s="519" t="s">
        <v>50424</v>
      </c>
      <c r="I930" s="519" t="s">
        <v>5</v>
      </c>
      <c r="J930" s="650">
        <v>12240.22</v>
      </c>
    </row>
    <row r="931" spans="1:10">
      <c r="A931" s="519" t="s">
        <v>1130</v>
      </c>
      <c r="B931" s="519" t="str">
        <f t="shared" si="14"/>
        <v>LEVANTAMENTO TOPOGRAFICO PLANIALTIMETRICO E CADASTRAL,COM CURVAS DE NIVEL A CADA 1,00M,CONSIDERANDO TERRENO DE OROGRAFIA ACIDENTADA,VEGETACAO RALA E EDIFICACAO LEVE.CUSTO PARA AREA DE 10000 A 20000M2 (ESCALA 1:250/500)</v>
      </c>
      <c r="C931" s="519" t="s">
        <v>31900</v>
      </c>
      <c r="D931" s="519" t="s">
        <v>31901</v>
      </c>
      <c r="E931" s="519" t="s">
        <v>50375</v>
      </c>
      <c r="F931" s="519" t="s">
        <v>50428</v>
      </c>
      <c r="I931" s="519" t="s">
        <v>5</v>
      </c>
      <c r="J931" s="650">
        <v>10057.43</v>
      </c>
    </row>
    <row r="932" spans="1:10">
      <c r="A932" s="519" t="s">
        <v>1131</v>
      </c>
      <c r="B932" s="519" t="str">
        <f t="shared" si="14"/>
        <v>LEVANTAMENTO TOPOGRAFICO PLANIALTIMETRICO E CADASTRAL,COM CURVAS DE NIVEL A CADA 1,00M,CONSIDERANDO TERRENO DE OROGRAFIA ACIDENTADA,VEGETACAO RALA E EDIFICACAO LEVE.CUSTO PARA AREA DE 10000 A 20000M2 (ESCALA 1:250/500)</v>
      </c>
      <c r="C932" s="519" t="s">
        <v>31900</v>
      </c>
      <c r="D932" s="519" t="s">
        <v>31901</v>
      </c>
      <c r="E932" s="519" t="s">
        <v>50375</v>
      </c>
      <c r="F932" s="519" t="s">
        <v>50428</v>
      </c>
      <c r="I932" s="519" t="s">
        <v>5</v>
      </c>
      <c r="J932" s="650">
        <v>9001.18</v>
      </c>
    </row>
    <row r="933" spans="1:10">
      <c r="A933" s="519" t="s">
        <v>50429</v>
      </c>
      <c r="B933" s="519" t="str">
        <f t="shared" si="14"/>
        <v>LEVANTAMENTO TOPOGRAFICO PLANIALTIMETRICO E CADASTRAL,COM CURVAS DE NIVEL A CADA 1,00M,CONSIDERANDO TERRENO DE OROGRAFIA ACIDENTADA,VEGETACAO RALA E EDIFICACAO MEDIA.CUSTO PARA AREA DE 10000 A 20000M2 (ESCALA 1:250/500)</v>
      </c>
      <c r="C933" s="519" t="s">
        <v>31900</v>
      </c>
      <c r="D933" s="519" t="s">
        <v>31901</v>
      </c>
      <c r="E933" s="519" t="s">
        <v>50378</v>
      </c>
      <c r="F933" s="519" t="s">
        <v>50422</v>
      </c>
      <c r="I933" s="519" t="s">
        <v>5</v>
      </c>
      <c r="J933" s="650">
        <v>10862.01</v>
      </c>
    </row>
    <row r="934" spans="1:10">
      <c r="A934" s="519" t="s">
        <v>50430</v>
      </c>
      <c r="B934" s="519" t="str">
        <f t="shared" si="14"/>
        <v>LEVANTAMENTO TOPOGRAFICO PLANIALTIMETRICO E CADASTRAL,COM CURVAS DE NIVEL A CADA 1,00M,CONSIDERANDO TERRENO DE OROGRAFIA ACIDENTADA,VEGETACAO RALA E EDIFICACAO MEDIA.CUSTO PARA AREA DE 10000 A 20000M2 (ESCALA 1:250/500)</v>
      </c>
      <c r="C934" s="519" t="s">
        <v>31900</v>
      </c>
      <c r="D934" s="519" t="s">
        <v>31901</v>
      </c>
      <c r="E934" s="519" t="s">
        <v>50378</v>
      </c>
      <c r="F934" s="519" t="s">
        <v>50422</v>
      </c>
      <c r="I934" s="519" t="s">
        <v>5</v>
      </c>
      <c r="J934" s="650">
        <v>9721.26</v>
      </c>
    </row>
    <row r="935" spans="1:10">
      <c r="A935" s="519" t="s">
        <v>50431</v>
      </c>
      <c r="B935" s="519" t="str">
        <f t="shared" si="14"/>
        <v>LEVANTAMENTO TOPOGRAFICO PLANIALTIMETRICO E CADASTRAL,COM CURVAS DE NIVEL A CADA 1,00M,CONSIDERANDO TERRENO DE OROGRAFIA ACIDENTADA,VEGETACAO RALA E EDIFICACAO DENSA.CUSTO PARA AREA DE 10000 A 20000M2 (ESCALA 1:250/500)</v>
      </c>
      <c r="C935" s="519" t="s">
        <v>31900</v>
      </c>
      <c r="D935" s="519" t="s">
        <v>31901</v>
      </c>
      <c r="E935" s="519" t="s">
        <v>50381</v>
      </c>
      <c r="F935" s="519" t="s">
        <v>50422</v>
      </c>
      <c r="I935" s="519" t="s">
        <v>5</v>
      </c>
      <c r="J935" s="650">
        <v>11725.48</v>
      </c>
    </row>
    <row r="936" spans="1:10">
      <c r="A936" s="519" t="s">
        <v>50432</v>
      </c>
      <c r="B936" s="519" t="str">
        <f t="shared" si="14"/>
        <v>LEVANTAMENTO TOPOGRAFICO PLANIALTIMETRICO E CADASTRAL,COM CURVAS DE NIVEL A CADA 1,00M,CONSIDERANDO TERRENO DE OROGRAFIA ACIDENTADA,VEGETACAO RALA E EDIFICACAO DENSA.CUSTO PARA AREA DE 10000 A 20000M2 (ESCALA 1:250/500)</v>
      </c>
      <c r="C936" s="519" t="s">
        <v>31900</v>
      </c>
      <c r="D936" s="519" t="s">
        <v>31901</v>
      </c>
      <c r="E936" s="519" t="s">
        <v>50381</v>
      </c>
      <c r="F936" s="519" t="s">
        <v>50422</v>
      </c>
      <c r="I936" s="519" t="s">
        <v>5</v>
      </c>
      <c r="J936" s="650">
        <v>10494.05</v>
      </c>
    </row>
    <row r="937" spans="1:10">
      <c r="A937" s="519" t="s">
        <v>1132</v>
      </c>
      <c r="B937" s="519" t="str">
        <f t="shared" si="14"/>
        <v>LEVANTAMENTO TOPOGRAFICO PLANIALTIMETRICO E CADASTRAL,COM CURVAS DE NIVEL A CADA 1,00M,CONSIDERANDO TERRENO DE OROGRAFIA NAO ACIDENTADA,VEGETACAO DENSA E EDIFICACAO LEVE.CUSTO PARA AREA DE 10000 ATE 20000M2 (ESCALA 1:250/500)</v>
      </c>
      <c r="C937" s="519" t="s">
        <v>31900</v>
      </c>
      <c r="D937" s="519" t="s">
        <v>31901</v>
      </c>
      <c r="E937" s="519" t="s">
        <v>50383</v>
      </c>
      <c r="F937" s="519" t="s">
        <v>50433</v>
      </c>
      <c r="I937" s="519" t="s">
        <v>5</v>
      </c>
      <c r="J937" s="650">
        <v>10057.43</v>
      </c>
    </row>
    <row r="938" spans="1:10">
      <c r="A938" s="519" t="s">
        <v>1133</v>
      </c>
      <c r="B938" s="519" t="str">
        <f t="shared" si="14"/>
        <v>LEVANTAMENTO TOPOGRAFICO PLANIALTIMETRICO E CADASTRAL,COM CURVAS DE NIVEL A CADA 1,00M,CONSIDERANDO TERRENO DE OROGRAFIA NAO ACIDENTADA,VEGETACAO DENSA E EDIFICACAO LEVE.CUSTO PARA AREA DE 10000 ATE 20000M2 (ESCALA 1:250/500)</v>
      </c>
      <c r="C938" s="519" t="s">
        <v>31900</v>
      </c>
      <c r="D938" s="519" t="s">
        <v>31901</v>
      </c>
      <c r="E938" s="519" t="s">
        <v>50383</v>
      </c>
      <c r="F938" s="519" t="s">
        <v>50433</v>
      </c>
      <c r="I938" s="519" t="s">
        <v>5</v>
      </c>
      <c r="J938" s="650">
        <v>9001.18</v>
      </c>
    </row>
    <row r="939" spans="1:10">
      <c r="A939" s="519" t="s">
        <v>50434</v>
      </c>
      <c r="B939" s="519" t="str">
        <f t="shared" si="14"/>
        <v>LEVANTAMENTO TOPOGRAFICO PLANIALTIMETRICO E CADASTRAL,COM CURVAS DE NIVEL A CADA 1,00M,CONSIDERANDO TERRENO DE OROGRAFIA NAO ACIDENTADA,VEGETACAO DENSA E EDIFICACAO MEDIA.CUSTO PARA AREA DE 10000 A 20000M2 (ESCALA 1:250/500)</v>
      </c>
      <c r="C939" s="519" t="s">
        <v>31900</v>
      </c>
      <c r="D939" s="519" t="s">
        <v>31901</v>
      </c>
      <c r="E939" s="519" t="s">
        <v>50413</v>
      </c>
      <c r="F939" s="519" t="s">
        <v>50435</v>
      </c>
      <c r="I939" s="519" t="s">
        <v>5</v>
      </c>
      <c r="J939" s="650">
        <v>10862.01</v>
      </c>
    </row>
    <row r="940" spans="1:10">
      <c r="A940" s="519" t="s">
        <v>50436</v>
      </c>
      <c r="B940" s="519" t="str">
        <f t="shared" si="14"/>
        <v>LEVANTAMENTO TOPOGRAFICO PLANIALTIMETRICO E CADASTRAL,COM CURVAS DE NIVEL A CADA 1,00M,CONSIDERANDO TERRENO DE OROGRAFIA NAO ACIDENTADA,VEGETACAO DENSA E EDIFICACAO MEDIA.CUSTO PARA AREA DE 10000 A 20000M2 (ESCALA 1:250/500)</v>
      </c>
      <c r="C940" s="519" t="s">
        <v>31900</v>
      </c>
      <c r="D940" s="519" t="s">
        <v>31901</v>
      </c>
      <c r="E940" s="519" t="s">
        <v>50413</v>
      </c>
      <c r="F940" s="519" t="s">
        <v>50435</v>
      </c>
      <c r="I940" s="519" t="s">
        <v>5</v>
      </c>
      <c r="J940" s="650">
        <v>9721.26</v>
      </c>
    </row>
    <row r="941" spans="1:10">
      <c r="A941" s="519" t="s">
        <v>50437</v>
      </c>
      <c r="B941" s="519" t="str">
        <f t="shared" si="14"/>
        <v>LEVANTAMENTO TOPOGRAFICO PLANIALTIMETRICO E CADASTRAL,COM CURVAS DE NIVEL A CADA 1,00M,CONSIDERANDO TERRENO DE OROGRAFIA NAO ACIDENTADA,VEGETACAO DENSA E EDIFICACAO DENSA.CUSTO PARA AREA DE 10000 A 20000M2 (ESCALA 1:250/500)</v>
      </c>
      <c r="C941" s="519" t="s">
        <v>31900</v>
      </c>
      <c r="D941" s="519" t="s">
        <v>31901</v>
      </c>
      <c r="E941" s="519" t="s">
        <v>50389</v>
      </c>
      <c r="F941" s="519" t="s">
        <v>50435</v>
      </c>
      <c r="I941" s="519" t="s">
        <v>5</v>
      </c>
      <c r="J941" s="650">
        <v>11725.48</v>
      </c>
    </row>
    <row r="942" spans="1:10">
      <c r="A942" s="519" t="s">
        <v>50438</v>
      </c>
      <c r="B942" s="519" t="str">
        <f t="shared" si="14"/>
        <v>LEVANTAMENTO TOPOGRAFICO PLANIALTIMETRICO E CADASTRAL,COM CURVAS DE NIVEL A CADA 1,00M,CONSIDERANDO TERRENO DE OROGRAFIA NAO ACIDENTADA,VEGETACAO DENSA E EDIFICACAO DENSA.CUSTO PARA AREA DE 10000 A 20000M2 (ESCALA 1:250/500)</v>
      </c>
      <c r="C942" s="519" t="s">
        <v>31900</v>
      </c>
      <c r="D942" s="519" t="s">
        <v>31901</v>
      </c>
      <c r="E942" s="519" t="s">
        <v>50389</v>
      </c>
      <c r="F942" s="519" t="s">
        <v>50435</v>
      </c>
      <c r="I942" s="519" t="s">
        <v>5</v>
      </c>
      <c r="J942" s="650">
        <v>10494.05</v>
      </c>
    </row>
    <row r="943" spans="1:10">
      <c r="A943" s="519" t="s">
        <v>1134</v>
      </c>
      <c r="B943" s="519" t="str">
        <f t="shared" si="14"/>
        <v>LEVANTAMENTO TOPOGRAFICO PLANIALTIMETRICO E CADASTRAL,COM CURVAS DE NIVEL A CADA 1,00M,CONSIDERANDO TERRENO DE OROGRAFIA NAO ACIDENTADA,VEGETACAO RALA E EDIFICACAO LEVE.CUSTO PARAAREA DE 10000 A 20.000M2 (ESCALA 1:250/500)</v>
      </c>
      <c r="C943" s="519" t="s">
        <v>31900</v>
      </c>
      <c r="D943" s="519" t="s">
        <v>31901</v>
      </c>
      <c r="E943" s="519" t="s">
        <v>50392</v>
      </c>
      <c r="F943" s="519" t="s">
        <v>50439</v>
      </c>
      <c r="I943" s="519" t="s">
        <v>5</v>
      </c>
      <c r="J943" s="650">
        <v>8364.83</v>
      </c>
    </row>
    <row r="944" spans="1:10">
      <c r="A944" s="519" t="s">
        <v>1135</v>
      </c>
      <c r="B944" s="519" t="str">
        <f t="shared" si="14"/>
        <v>LEVANTAMENTO TOPOGRAFICO PLANIALTIMETRICO E CADASTRAL,COM CURVAS DE NIVEL A CADA 1,00M,CONSIDERANDO TERRENO DE OROGRAFIA NAO ACIDENTADA,VEGETACAO RALA E EDIFICACAO LEVE.CUSTO PARAAREA DE 10000 A 20.000M2 (ESCALA 1:250/500)</v>
      </c>
      <c r="C944" s="519" t="s">
        <v>31900</v>
      </c>
      <c r="D944" s="519" t="s">
        <v>31901</v>
      </c>
      <c r="E944" s="519" t="s">
        <v>50392</v>
      </c>
      <c r="F944" s="519" t="s">
        <v>50439</v>
      </c>
      <c r="I944" s="519" t="s">
        <v>5</v>
      </c>
      <c r="J944" s="650">
        <v>7486.34</v>
      </c>
    </row>
    <row r="945" spans="1:10">
      <c r="A945" s="519" t="s">
        <v>50440</v>
      </c>
      <c r="B945" s="519" t="str">
        <f t="shared" si="14"/>
        <v>LEVANTAMENTO TOPOGRAFICO PLANIALTIMETRICO E CADASTRAL,COM CURVAS DE NIVEL A CADA 1,00M,CONSIDERANDO TERRENO DE OROGRAFIA NAO ACIDENTADA,VEGETACAO RALA E EDIFICACAO MEDIA.CUSTO PARA AREA DE 10000 A 20000M2 (ESCALA 1:250/500)</v>
      </c>
      <c r="C945" s="519" t="s">
        <v>31900</v>
      </c>
      <c r="D945" s="519" t="s">
        <v>31901</v>
      </c>
      <c r="E945" s="519" t="s">
        <v>50394</v>
      </c>
      <c r="F945" s="519" t="s">
        <v>50441</v>
      </c>
      <c r="I945" s="519" t="s">
        <v>5</v>
      </c>
      <c r="J945" s="650">
        <v>9067.0400000000009</v>
      </c>
    </row>
    <row r="946" spans="1:10">
      <c r="A946" s="519" t="s">
        <v>50442</v>
      </c>
      <c r="B946" s="519" t="str">
        <f t="shared" si="14"/>
        <v>LEVANTAMENTO TOPOGRAFICO PLANIALTIMETRICO E CADASTRAL,COM CURVAS DE NIVEL A CADA 1,00M,CONSIDERANDO TERRENO DE OROGRAFIA NAO ACIDENTADA,VEGETACAO RALA E EDIFICACAO MEDIA.CUSTO PARA AREA DE 10000 A 20000M2 (ESCALA 1:250/500)</v>
      </c>
      <c r="C946" s="519" t="s">
        <v>31900</v>
      </c>
      <c r="D946" s="519" t="s">
        <v>31901</v>
      </c>
      <c r="E946" s="519" t="s">
        <v>50394</v>
      </c>
      <c r="F946" s="519" t="s">
        <v>50441</v>
      </c>
      <c r="I946" s="519" t="s">
        <v>5</v>
      </c>
      <c r="J946" s="650">
        <v>8114.78</v>
      </c>
    </row>
    <row r="947" spans="1:10">
      <c r="A947" s="519" t="s">
        <v>50443</v>
      </c>
      <c r="B947" s="519" t="str">
        <f t="shared" si="14"/>
        <v>LEVANTAMENTO TOPOGRAFICO PLANIALTIMETRICO E CADASTRAL,COM CURVAS DE NIVEL A CADA 1,00M,CONSIDERANDO TERRENO DE OROGRAFIA NAO ACIDENTADA,VEGETACAO RALA E EDIFICACAO DENSA.CUSTO PARA AREA DE 10000 A 20000M2 (ESCALA 1:250/500)</v>
      </c>
      <c r="C947" s="519" t="s">
        <v>31900</v>
      </c>
      <c r="D947" s="519" t="s">
        <v>31901</v>
      </c>
      <c r="E947" s="519" t="s">
        <v>50397</v>
      </c>
      <c r="F947" s="519" t="s">
        <v>50441</v>
      </c>
      <c r="I947" s="519" t="s">
        <v>5</v>
      </c>
      <c r="J947" s="650">
        <v>10057.43</v>
      </c>
    </row>
    <row r="948" spans="1:10">
      <c r="A948" s="519" t="s">
        <v>50444</v>
      </c>
      <c r="B948" s="519" t="str">
        <f t="shared" si="14"/>
        <v>LEVANTAMENTO TOPOGRAFICO PLANIALTIMETRICO E CADASTRAL,COM CURVAS DE NIVEL A CADA 1,00M,CONSIDERANDO TERRENO DE OROGRAFIA NAO ACIDENTADA,VEGETACAO RALA E EDIFICACAO DENSA.CUSTO PARA AREA DE 10000 A 20000M2 (ESCALA 1:250/500)</v>
      </c>
      <c r="C948" s="519" t="s">
        <v>31900</v>
      </c>
      <c r="D948" s="519" t="s">
        <v>31901</v>
      </c>
      <c r="E948" s="519" t="s">
        <v>50397</v>
      </c>
      <c r="F948" s="519" t="s">
        <v>50441</v>
      </c>
      <c r="I948" s="519" t="s">
        <v>5</v>
      </c>
      <c r="J948" s="650">
        <v>9001.18</v>
      </c>
    </row>
    <row r="949" spans="1:10">
      <c r="A949" s="519" t="s">
        <v>1136</v>
      </c>
      <c r="B949" s="519" t="str">
        <f t="shared" si="14"/>
        <v>LOCACAO DE PROJETO DE ESTRADAS,EXECUTADAS DE ACORDO COM A INSTRUCAO IT-28/80 DO DER-RJ,INCLUSIVE NIVELAMENTO E SECOES TRANSVERSAIS E DELIMITACAO DAS LINHAS DEMARCADORAS DE FAIXA DE DOMINIO,EM TERRENO DE OROGRAFIA ACIDENTADA E VEGETACAO DENSA</v>
      </c>
      <c r="C949" s="519" t="s">
        <v>31902</v>
      </c>
      <c r="D949" s="519" t="s">
        <v>31903</v>
      </c>
      <c r="E949" s="519" t="s">
        <v>31904</v>
      </c>
      <c r="F949" s="519" t="s">
        <v>31905</v>
      </c>
      <c r="G949" s="519" t="s">
        <v>31906</v>
      </c>
      <c r="I949" s="519" t="s">
        <v>963</v>
      </c>
      <c r="J949" s="650">
        <v>29830.25</v>
      </c>
    </row>
    <row r="950" spans="1:10">
      <c r="A950" s="519" t="s">
        <v>1137</v>
      </c>
      <c r="B950" s="519" t="str">
        <f t="shared" si="14"/>
        <v>LOCACAO DE PROJETO DE ESTRADAS,EXECUTADAS DE ACORDO COM A INSTRUCAO IT-28/80 DO DER-RJ,INCLUSIVE NIVELAMENTO E SECOES TRANSVERSAIS E DELIMITACAO DAS LINHAS DEMARCADORAS DE FAIXA DE DOMINIO,EM TERRENO DE OROGRAFIA ACIDENTADA E VEGETACAO DENSA</v>
      </c>
      <c r="C950" s="519" t="s">
        <v>31902</v>
      </c>
      <c r="D950" s="519" t="s">
        <v>31903</v>
      </c>
      <c r="E950" s="519" t="s">
        <v>31904</v>
      </c>
      <c r="F950" s="519" t="s">
        <v>31905</v>
      </c>
      <c r="G950" s="519" t="s">
        <v>31906</v>
      </c>
      <c r="I950" s="519" t="s">
        <v>963</v>
      </c>
      <c r="J950" s="650">
        <v>26656.55</v>
      </c>
    </row>
    <row r="951" spans="1:10">
      <c r="A951" s="519" t="s">
        <v>1138</v>
      </c>
      <c r="B951" s="519" t="str">
        <f t="shared" si="14"/>
        <v>LOCACAO DE PROJETO DE ESTRADAS,EXECUTADAS DE ACORDO COM A INSTRUCAO IT-28/80 DO DER-RJ,INCLUSIVE NIVELAMENTO E SECOES TRANSVERSAIS E DELIMITACAO DAS LINHAS DEMARCADORAS DE FAIXA DE DOMINIO,EM TERRENO DE OROGRAFIA ACIDENTADA E VEGETACAO LEVE</v>
      </c>
      <c r="C951" s="519" t="s">
        <v>31902</v>
      </c>
      <c r="D951" s="519" t="s">
        <v>31903</v>
      </c>
      <c r="E951" s="519" t="s">
        <v>31904</v>
      </c>
      <c r="F951" s="519" t="s">
        <v>31907</v>
      </c>
      <c r="I951" s="519" t="s">
        <v>963</v>
      </c>
      <c r="J951" s="650">
        <v>16424.080000000002</v>
      </c>
    </row>
    <row r="952" spans="1:10">
      <c r="A952" s="519" t="s">
        <v>1139</v>
      </c>
      <c r="B952" s="519" t="str">
        <f t="shared" si="14"/>
        <v>LOCACAO DE PROJETO DE ESTRADAS,EXECUTADAS DE ACORDO COM A INSTRUCAO IT-28/80 DO DER-RJ,INCLUSIVE NIVELAMENTO E SECOES TRANSVERSAIS E DELIMITACAO DAS LINHAS DEMARCADORAS DE FAIXA DE DOMINIO,EM TERRENO DE OROGRAFIA ACIDENTADA E VEGETACAO LEVE</v>
      </c>
      <c r="C952" s="519" t="s">
        <v>31902</v>
      </c>
      <c r="D952" s="519" t="s">
        <v>31903</v>
      </c>
      <c r="E952" s="519" t="s">
        <v>31904</v>
      </c>
      <c r="F952" s="519" t="s">
        <v>31907</v>
      </c>
      <c r="I952" s="519" t="s">
        <v>963</v>
      </c>
      <c r="J952" s="650">
        <v>14716.31</v>
      </c>
    </row>
    <row r="953" spans="1:10">
      <c r="A953" s="519" t="s">
        <v>1140</v>
      </c>
      <c r="B953" s="519" t="str">
        <f t="shared" si="14"/>
        <v>LOCACAO DE PROJETO DE ESTRADAS,EXECUTADAS DE ACORDO COM A INSTRUCAO IT-28/80 DO DER-RJ,INCLUSIVE NIVELAMENTO E SECOES TRANSVERSAIS E DELIMITACAO DAS LINHAS DEMARCADORAS DE FAIXA DE DOMINIO,EM TERRENO DE OROGRAFIA NAO ACIDENTADA E VEGETACAODENSA</v>
      </c>
      <c r="C953" s="519" t="s">
        <v>31902</v>
      </c>
      <c r="D953" s="519" t="s">
        <v>31903</v>
      </c>
      <c r="E953" s="519" t="s">
        <v>31904</v>
      </c>
      <c r="F953" s="519" t="s">
        <v>31908</v>
      </c>
      <c r="G953" s="519" t="s">
        <v>31909</v>
      </c>
      <c r="I953" s="519" t="s">
        <v>963</v>
      </c>
      <c r="J953" s="650">
        <v>20983.31</v>
      </c>
    </row>
    <row r="954" spans="1:10">
      <c r="A954" s="519" t="s">
        <v>1141</v>
      </c>
      <c r="B954" s="519" t="str">
        <f t="shared" si="14"/>
        <v>LOCACAO DE PROJETO DE ESTRADAS,EXECUTADAS DE ACORDO COM A INSTRUCAO IT-28/80 DO DER-RJ,INCLUSIVE NIVELAMENTO E SECOES TRANSVERSAIS E DELIMITACAO DAS LINHAS DEMARCADORAS DE FAIXA DE DOMINIO,EM TERRENO DE OROGRAFIA NAO ACIDENTADA E VEGETACAODENSA</v>
      </c>
      <c r="C954" s="519" t="s">
        <v>31902</v>
      </c>
      <c r="D954" s="519" t="s">
        <v>31903</v>
      </c>
      <c r="E954" s="519" t="s">
        <v>31904</v>
      </c>
      <c r="F954" s="519" t="s">
        <v>31908</v>
      </c>
      <c r="G954" s="519" t="s">
        <v>31909</v>
      </c>
      <c r="I954" s="519" t="s">
        <v>963</v>
      </c>
      <c r="J954" s="650">
        <v>18787.150000000001</v>
      </c>
    </row>
    <row r="955" spans="1:10">
      <c r="A955" s="519" t="s">
        <v>1142</v>
      </c>
      <c r="B955" s="519" t="str">
        <f t="shared" si="14"/>
        <v>LOCACAO DE PROJETO DE ESTRADAS,EXECUTADAS DE ACORDO COM A INSTRUCAO IT-28/80 DO DER-RJ,INCLUSIVE NIVELAMENTO E SECOES TRANSVERSAIS E DELIMITACAO DAS LINHAS DEMARCADORAS DE FAIXA DE DOMINIO,EM TERRENO DE OROGRAFIA NAO ACIDENTADA E VEGETACAOLEVE</v>
      </c>
      <c r="C955" s="519" t="s">
        <v>31902</v>
      </c>
      <c r="D955" s="519" t="s">
        <v>31903</v>
      </c>
      <c r="E955" s="519" t="s">
        <v>31904</v>
      </c>
      <c r="F955" s="519" t="s">
        <v>31908</v>
      </c>
      <c r="G955" s="519" t="s">
        <v>31910</v>
      </c>
      <c r="I955" s="519" t="s">
        <v>963</v>
      </c>
      <c r="J955" s="650">
        <v>12098.22</v>
      </c>
    </row>
    <row r="956" spans="1:10">
      <c r="A956" s="519" t="s">
        <v>1143</v>
      </c>
      <c r="B956" s="519" t="str">
        <f t="shared" si="14"/>
        <v>LOCACAO DE PROJETO DE ESTRADAS,EXECUTADAS DE ACORDO COM A INSTRUCAO IT-28/80 DO DER-RJ,INCLUSIVE NIVELAMENTO E SECOES TRANSVERSAIS E DELIMITACAO DAS LINHAS DEMARCADORAS DE FAIXA DE DOMINIO,EM TERRENO DE OROGRAFIA NAO ACIDENTADA E VEGETACAOLEVE</v>
      </c>
      <c r="C956" s="519" t="s">
        <v>31902</v>
      </c>
      <c r="D956" s="519" t="s">
        <v>31903</v>
      </c>
      <c r="E956" s="519" t="s">
        <v>31904</v>
      </c>
      <c r="F956" s="519" t="s">
        <v>31908</v>
      </c>
      <c r="G956" s="519" t="s">
        <v>31910</v>
      </c>
      <c r="I956" s="519" t="s">
        <v>963</v>
      </c>
      <c r="J956" s="650">
        <v>10886.14</v>
      </c>
    </row>
    <row r="957" spans="1:10">
      <c r="A957" s="519" t="s">
        <v>1144</v>
      </c>
      <c r="B957" s="519" t="str">
        <f t="shared" si="14"/>
        <v>RELOCACAO DE PROJETO DE ESTRADA EXISTENTE EXECUTADA DE ACORDO COM A INSTRUCAO IT-28/80 DO DER-RJ,INCLUSIVE NIVELAMENTO E SECOES TRANSVERSAIS PARA TRAFEGO COM VOLUME MEDIO DIARIO MENOR QUE 500 VEICULOS/DIA</v>
      </c>
      <c r="C957" s="519" t="s">
        <v>31911</v>
      </c>
      <c r="D957" s="519" t="s">
        <v>31912</v>
      </c>
      <c r="E957" s="519" t="s">
        <v>31913</v>
      </c>
      <c r="F957" s="519" t="s">
        <v>31914</v>
      </c>
      <c r="I957" s="519" t="s">
        <v>963</v>
      </c>
      <c r="J957" s="650">
        <v>13437.93</v>
      </c>
    </row>
    <row r="958" spans="1:10">
      <c r="A958" s="519" t="s">
        <v>1145</v>
      </c>
      <c r="B958" s="519" t="str">
        <f t="shared" si="14"/>
        <v>RELOCACAO DE PROJETO DE ESTRADA EXISTENTE EXECUTADA DE ACORDO COM A INSTRUCAO IT-28/80 DO DER-RJ,INCLUSIVE NIVELAMENTO E SECOES TRANSVERSAIS PARA TRAFEGO COM VOLUME MEDIO DIARIO MENOR QUE 500 VEICULOS/DIA</v>
      </c>
      <c r="C958" s="519" t="s">
        <v>31911</v>
      </c>
      <c r="D958" s="519" t="s">
        <v>31912</v>
      </c>
      <c r="E958" s="519" t="s">
        <v>31913</v>
      </c>
      <c r="F958" s="519" t="s">
        <v>31914</v>
      </c>
      <c r="I958" s="519" t="s">
        <v>963</v>
      </c>
      <c r="J958" s="650">
        <v>12166.68</v>
      </c>
    </row>
    <row r="959" spans="1:10">
      <c r="A959" s="519" t="s">
        <v>1146</v>
      </c>
      <c r="B959" s="519"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9" s="519" t="s">
        <v>31915</v>
      </c>
      <c r="D959" s="519" t="s">
        <v>31916</v>
      </c>
      <c r="E959" s="519" t="s">
        <v>31917</v>
      </c>
      <c r="F959" s="519" t="s">
        <v>31918</v>
      </c>
      <c r="G959" s="519" t="s">
        <v>31919</v>
      </c>
      <c r="H959" s="519" t="s">
        <v>31920</v>
      </c>
      <c r="I959" s="519" t="s">
        <v>963</v>
      </c>
      <c r="J959" s="650">
        <v>11944.83</v>
      </c>
    </row>
    <row r="960" spans="1:10">
      <c r="A960" s="519" t="s">
        <v>1147</v>
      </c>
      <c r="B960" s="519" t="str">
        <f t="shared" si="14"/>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60" s="519" t="s">
        <v>31915</v>
      </c>
      <c r="D960" s="519" t="s">
        <v>31916</v>
      </c>
      <c r="E960" s="519" t="s">
        <v>31917</v>
      </c>
      <c r="F960" s="519" t="s">
        <v>31918</v>
      </c>
      <c r="G960" s="519" t="s">
        <v>31919</v>
      </c>
      <c r="H960" s="519" t="s">
        <v>31920</v>
      </c>
      <c r="I960" s="519" t="s">
        <v>963</v>
      </c>
      <c r="J960" s="650">
        <v>10814.83</v>
      </c>
    </row>
    <row r="961" spans="1:10">
      <c r="A961" s="519" t="s">
        <v>1148</v>
      </c>
      <c r="B961" s="519" t="str">
        <f t="shared" si="14"/>
        <v>MARCACAO DE OBRA SEM INSTRUMENTO TOPOGRAFICO,CONSIDERADA A PROJECAO HORIZONTAL DA AREA ENVOLVENTE</v>
      </c>
      <c r="C961" s="519" t="s">
        <v>31921</v>
      </c>
      <c r="D961" s="519" t="s">
        <v>31922</v>
      </c>
      <c r="I961" s="519" t="s">
        <v>13</v>
      </c>
      <c r="J961" s="650">
        <v>3.28</v>
      </c>
    </row>
    <row r="962" spans="1:10">
      <c r="A962" s="519" t="s">
        <v>1149</v>
      </c>
      <c r="B962" s="519" t="str">
        <f t="shared" si="14"/>
        <v>MARCACAO DE OBRA SEM INSTRUMENTO TOPOGRAFICO,CONSIDERADA A PROJECAO HORIZONTAL DA AREA ENVOLVENTE</v>
      </c>
      <c r="C962" s="519" t="s">
        <v>31921</v>
      </c>
      <c r="D962" s="519" t="s">
        <v>31922</v>
      </c>
      <c r="I962" s="519" t="s">
        <v>13</v>
      </c>
      <c r="J962" s="650">
        <v>3</v>
      </c>
    </row>
    <row r="963" spans="1:10">
      <c r="A963" s="519" t="s">
        <v>1150</v>
      </c>
      <c r="B963" s="519" t="str">
        <f t="shared" si="14"/>
        <v>LOCACAO DE OBRA COM APARELHO TOPOGRAFICO SOBRE CERCA DE MARCACAO,INCLUSIVE CONSTRUCAO DESTA E SUA PRE-LOCACAO E O FORNECIMENTO DO MATERIAL E TENDO POR MEDICAO O PERIMETRO A CONSTRUIR</v>
      </c>
      <c r="C963" s="519" t="s">
        <v>31923</v>
      </c>
      <c r="D963" s="519" t="s">
        <v>31924</v>
      </c>
      <c r="E963" s="519" t="s">
        <v>31925</v>
      </c>
      <c r="F963" s="519" t="s">
        <v>31926</v>
      </c>
      <c r="I963" s="519" t="s">
        <v>36</v>
      </c>
      <c r="J963" s="650">
        <v>22.6</v>
      </c>
    </row>
    <row r="964" spans="1:10">
      <c r="A964" s="519" t="s">
        <v>1151</v>
      </c>
      <c r="B964" s="519" t="str">
        <f t="shared" si="14"/>
        <v>LOCACAO DE OBRA COM APARELHO TOPOGRAFICO SOBRE CERCA DE MARCACAO,INCLUSIVE CONSTRUCAO DESTA E SUA PRE-LOCACAO E O FORNECIMENTO DO MATERIAL E TENDO POR MEDICAO O PERIMETRO A CONSTRUIR</v>
      </c>
      <c r="C964" s="519" t="s">
        <v>31923</v>
      </c>
      <c r="D964" s="519" t="s">
        <v>31924</v>
      </c>
      <c r="E964" s="519" t="s">
        <v>31925</v>
      </c>
      <c r="F964" s="519" t="s">
        <v>31926</v>
      </c>
      <c r="I964" s="519" t="s">
        <v>36</v>
      </c>
      <c r="J964" s="650">
        <v>20.7</v>
      </c>
    </row>
    <row r="965" spans="1:10">
      <c r="A965" s="519" t="s">
        <v>1152</v>
      </c>
      <c r="B965" s="519" t="str">
        <f t="shared" si="14"/>
        <v>LEVANTAMENTO CADASTRAL GEOMETRICO DE IMOVEIS COM AREA ATE 1500M2</v>
      </c>
      <c r="C965" s="519" t="s">
        <v>31927</v>
      </c>
      <c r="D965" s="519" t="s">
        <v>31928</v>
      </c>
      <c r="I965" s="519" t="s">
        <v>13</v>
      </c>
      <c r="J965" s="650">
        <v>5.89</v>
      </c>
    </row>
    <row r="966" spans="1:10">
      <c r="A966" s="519" t="s">
        <v>1153</v>
      </c>
      <c r="B966" s="519" t="str">
        <f t="shared" si="14"/>
        <v>LEVANTAMENTO CADASTRAL GEOMETRICO DE IMOVEIS COM AREA ATE 1500M2</v>
      </c>
      <c r="C966" s="519" t="s">
        <v>31927</v>
      </c>
      <c r="D966" s="519" t="s">
        <v>31928</v>
      </c>
      <c r="I966" s="519" t="s">
        <v>13</v>
      </c>
      <c r="J966" s="650">
        <v>5.17</v>
      </c>
    </row>
    <row r="967" spans="1:10">
      <c r="A967" s="519" t="s">
        <v>1154</v>
      </c>
      <c r="B967" s="519" t="str">
        <f t="shared" si="14"/>
        <v>LEVANTAMENTO CADASTRAL GEOMETRICO DE IMOVEIS COM AREA ENTRE1501 E 3000M2. ESTE ITEM DEVE SER UTILIZADO COMO COMPLEMENTO DO ANTERIOR</v>
      </c>
      <c r="C967" s="519" t="s">
        <v>31929</v>
      </c>
      <c r="D967" s="519" t="s">
        <v>31930</v>
      </c>
      <c r="E967" s="519" t="s">
        <v>31931</v>
      </c>
      <c r="I967" s="519" t="s">
        <v>13</v>
      </c>
      <c r="J967" s="650">
        <v>1.91</v>
      </c>
    </row>
    <row r="968" spans="1:10">
      <c r="A968" s="519" t="s">
        <v>1155</v>
      </c>
      <c r="B968" s="519" t="str">
        <f t="shared" ref="B968:B1031" si="15">C968&amp;D968&amp;E968&amp;F968&amp;G968&amp;H968</f>
        <v>LEVANTAMENTO CADASTRAL GEOMETRICO DE IMOVEIS COM AREA ENTRE1501 E 3000M2. ESTE ITEM DEVE SER UTILIZADO COMO COMPLEMENTO DO ANTERIOR</v>
      </c>
      <c r="C968" s="519" t="s">
        <v>31929</v>
      </c>
      <c r="D968" s="519" t="s">
        <v>31930</v>
      </c>
      <c r="E968" s="519" t="s">
        <v>31931</v>
      </c>
      <c r="I968" s="519" t="s">
        <v>13</v>
      </c>
      <c r="J968" s="650">
        <v>1.69</v>
      </c>
    </row>
    <row r="969" spans="1:10">
      <c r="A969" s="519" t="s">
        <v>1156</v>
      </c>
      <c r="B969" s="519" t="str">
        <f t="shared" si="15"/>
        <v>LEVANTAMENTO CADASTRAL GEOMETRICO DE IMOVEIS COM AREA ACIMADE 3000M2. ESTE ITEM DEVE SER UTILIZADO COMO COMPLEMENTO DOS ANTERIORES</v>
      </c>
      <c r="C969" s="519" t="s">
        <v>31932</v>
      </c>
      <c r="D969" s="519" t="s">
        <v>31933</v>
      </c>
      <c r="E969" s="519" t="s">
        <v>31934</v>
      </c>
      <c r="I969" s="519" t="s">
        <v>13</v>
      </c>
      <c r="J969" s="650">
        <v>0.78</v>
      </c>
    </row>
    <row r="970" spans="1:10">
      <c r="A970" s="519" t="s">
        <v>1157</v>
      </c>
      <c r="B970" s="519" t="str">
        <f t="shared" si="15"/>
        <v>LEVANTAMENTO CADASTRAL GEOMETRICO DE IMOVEIS COM AREA ACIMADE 3000M2. ESTE ITEM DEVE SER UTILIZADO COMO COMPLEMENTO DOS ANTERIORES</v>
      </c>
      <c r="C970" s="519" t="s">
        <v>31932</v>
      </c>
      <c r="D970" s="519" t="s">
        <v>31933</v>
      </c>
      <c r="E970" s="519" t="s">
        <v>31934</v>
      </c>
      <c r="I970" s="519" t="s">
        <v>13</v>
      </c>
      <c r="J970" s="650">
        <v>0.69</v>
      </c>
    </row>
    <row r="971" spans="1:10">
      <c r="A971" s="519" t="s">
        <v>1158</v>
      </c>
      <c r="B971" s="519" t="str">
        <f t="shared" si="15"/>
        <v>LEVANTAMENTO CADASTRAL DAS PROFUNDIDADES DOS TUBOS E GALERIAS QUE CONCORREM EM UM POCO DE VISITA,PROFUNDIDADES ESTAS,MEDIDAS A REGUA E REFERENCIADAS A COTA DA TAMPA DO POCO-POCO ENCONTRADO EM CONDICOES DE LIMPEZA QUE PERMITAM A LEITURA IMEDIATA</v>
      </c>
      <c r="C971" s="519" t="s">
        <v>31935</v>
      </c>
      <c r="D971" s="519" t="s">
        <v>31936</v>
      </c>
      <c r="E971" s="519" t="s">
        <v>31937</v>
      </c>
      <c r="F971" s="519" t="s">
        <v>31938</v>
      </c>
      <c r="G971" s="519" t="s">
        <v>31939</v>
      </c>
      <c r="I971" s="519" t="s">
        <v>5</v>
      </c>
      <c r="J971" s="650">
        <v>6.35</v>
      </c>
    </row>
    <row r="972" spans="1:10">
      <c r="A972" s="519" t="s">
        <v>1159</v>
      </c>
      <c r="B972" s="519" t="str">
        <f t="shared" si="15"/>
        <v>LEVANTAMENTO CADASTRAL DAS PROFUNDIDADES DOS TUBOS E GALERIAS QUE CONCORREM EM UM POCO DE VISITA,PROFUNDIDADES ESTAS,MEDIDAS A REGUA E REFERENCIADAS A COTA DA TAMPA DO POCO-POCO ENCONTRADO EM CONDICOES DE LIMPEZA QUE PERMITAM A LEITURA IMEDIATA</v>
      </c>
      <c r="C972" s="519" t="s">
        <v>31935</v>
      </c>
      <c r="D972" s="519" t="s">
        <v>31936</v>
      </c>
      <c r="E972" s="519" t="s">
        <v>31937</v>
      </c>
      <c r="F972" s="519" t="s">
        <v>31938</v>
      </c>
      <c r="G972" s="519" t="s">
        <v>31939</v>
      </c>
      <c r="I972" s="519" t="s">
        <v>5</v>
      </c>
      <c r="J972" s="650">
        <v>5.51</v>
      </c>
    </row>
    <row r="973" spans="1:10">
      <c r="A973" s="519" t="s">
        <v>1160</v>
      </c>
      <c r="B973" s="519"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3" s="519" t="s">
        <v>31935</v>
      </c>
      <c r="D973" s="519" t="s">
        <v>31936</v>
      </c>
      <c r="E973" s="519" t="s">
        <v>31937</v>
      </c>
      <c r="F973" s="519" t="s">
        <v>31940</v>
      </c>
      <c r="G973" s="519" t="s">
        <v>31941</v>
      </c>
      <c r="I973" s="519" t="s">
        <v>5</v>
      </c>
      <c r="J973" s="650">
        <v>57.73</v>
      </c>
    </row>
    <row r="974" spans="1:10">
      <c r="A974" s="519" t="s">
        <v>1161</v>
      </c>
      <c r="B974" s="519" t="str">
        <f t="shared" si="15"/>
        <v>LEVANTAMENTO CADASTRAL DAS PROFUNDIDADES DOS TUBOS E GALERIAS QUE CONCORREM EM UM POCO DE VISITA,PROFUNDIDADES ESTAS,MEDIDAS A REGUA E REFERENCIADAS A COTA DA TAMPA DO POCO-POCO ENCONTRADO INUNDADO TENDO QUE SER ESGOTADO ANTES QUE SE POSSAFAZER A LEITURA</v>
      </c>
      <c r="C974" s="519" t="s">
        <v>31935</v>
      </c>
      <c r="D974" s="519" t="s">
        <v>31936</v>
      </c>
      <c r="E974" s="519" t="s">
        <v>31937</v>
      </c>
      <c r="F974" s="519" t="s">
        <v>31940</v>
      </c>
      <c r="G974" s="519" t="s">
        <v>31941</v>
      </c>
      <c r="I974" s="519" t="s">
        <v>5</v>
      </c>
      <c r="J974" s="650">
        <v>54.92</v>
      </c>
    </row>
    <row r="975" spans="1:10">
      <c r="A975" s="519" t="s">
        <v>1162</v>
      </c>
      <c r="B975" s="519"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5" s="519" t="s">
        <v>31935</v>
      </c>
      <c r="D975" s="519" t="s">
        <v>31936</v>
      </c>
      <c r="E975" s="519" t="s">
        <v>31937</v>
      </c>
      <c r="F975" s="519" t="s">
        <v>31942</v>
      </c>
      <c r="G975" s="519" t="s">
        <v>31943</v>
      </c>
      <c r="I975" s="519" t="s">
        <v>5</v>
      </c>
      <c r="J975" s="650">
        <v>53.05</v>
      </c>
    </row>
    <row r="976" spans="1:10">
      <c r="A976" s="519" t="s">
        <v>1163</v>
      </c>
      <c r="B976" s="519" t="str">
        <f t="shared" si="15"/>
        <v>LEVANTAMENTO CADASTRAL DAS PROFUNDIDADES DOS TUBOS E GALERIAS QUE CONCORREM EM UM POCO DE VISITA,PROFUNDIDADES ESTAS,MEDIDAS A REGUA E REFERENCIADAS A COTA DA TAMPA DO POCO-POCO ENCONTRADO ASSOREADO TENDO QUE SER LIMPO ANTES QUE SE POSSA FAZER A LEITURA</v>
      </c>
      <c r="C976" s="519" t="s">
        <v>31935</v>
      </c>
      <c r="D976" s="519" t="s">
        <v>31936</v>
      </c>
      <c r="E976" s="519" t="s">
        <v>31937</v>
      </c>
      <c r="F976" s="519" t="s">
        <v>31942</v>
      </c>
      <c r="G976" s="519" t="s">
        <v>31943</v>
      </c>
      <c r="I976" s="519" t="s">
        <v>5</v>
      </c>
      <c r="J976" s="650">
        <v>50.24</v>
      </c>
    </row>
    <row r="977" spans="1:10">
      <c r="A977" s="519" t="s">
        <v>1164</v>
      </c>
      <c r="B977" s="519"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7" s="519" t="s">
        <v>31935</v>
      </c>
      <c r="D977" s="519" t="s">
        <v>31936</v>
      </c>
      <c r="E977" s="519" t="s">
        <v>31944</v>
      </c>
      <c r="F977" s="519" t="s">
        <v>31945</v>
      </c>
      <c r="G977" s="519" t="s">
        <v>31946</v>
      </c>
      <c r="I977" s="519" t="s">
        <v>5</v>
      </c>
      <c r="J977" s="650">
        <v>204.38</v>
      </c>
    </row>
    <row r="978" spans="1:10">
      <c r="A978" s="519" t="s">
        <v>1165</v>
      </c>
      <c r="B978" s="519" t="str">
        <f t="shared" si="15"/>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8" s="519" t="s">
        <v>31935</v>
      </c>
      <c r="D978" s="519" t="s">
        <v>31936</v>
      </c>
      <c r="E978" s="519" t="s">
        <v>31944</v>
      </c>
      <c r="F978" s="519" t="s">
        <v>31945</v>
      </c>
      <c r="G978" s="519" t="s">
        <v>31946</v>
      </c>
      <c r="I978" s="519" t="s">
        <v>5</v>
      </c>
      <c r="J978" s="650">
        <v>196.32</v>
      </c>
    </row>
    <row r="979" spans="1:10">
      <c r="A979" s="519" t="s">
        <v>1166</v>
      </c>
      <c r="B979" s="519"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9" s="519" t="s">
        <v>31935</v>
      </c>
      <c r="D979" s="519" t="s">
        <v>31947</v>
      </c>
      <c r="E979" s="519" t="s">
        <v>31944</v>
      </c>
      <c r="F979" s="519" t="s">
        <v>31948</v>
      </c>
      <c r="G979" s="519" t="s">
        <v>31949</v>
      </c>
      <c r="I979" s="519" t="s">
        <v>5</v>
      </c>
      <c r="J979" s="650">
        <v>255.76</v>
      </c>
    </row>
    <row r="980" spans="1:10">
      <c r="A980" s="519" t="s">
        <v>1167</v>
      </c>
      <c r="B980" s="519" t="str">
        <f t="shared" si="15"/>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80" s="519" t="s">
        <v>31935</v>
      </c>
      <c r="D980" s="519" t="s">
        <v>31947</v>
      </c>
      <c r="E980" s="519" t="s">
        <v>31944</v>
      </c>
      <c r="F980" s="519" t="s">
        <v>31948</v>
      </c>
      <c r="G980" s="519" t="s">
        <v>31949</v>
      </c>
      <c r="I980" s="519" t="s">
        <v>5</v>
      </c>
      <c r="J980" s="650">
        <v>245.74</v>
      </c>
    </row>
    <row r="981" spans="1:10">
      <c r="A981" s="519" t="s">
        <v>1168</v>
      </c>
      <c r="B981" s="519"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1" s="519" t="s">
        <v>31935</v>
      </c>
      <c r="D981" s="519" t="s">
        <v>31936</v>
      </c>
      <c r="E981" s="519" t="s">
        <v>31944</v>
      </c>
      <c r="F981" s="519" t="s">
        <v>31950</v>
      </c>
      <c r="G981" s="519" t="s">
        <v>31951</v>
      </c>
      <c r="I981" s="519" t="s">
        <v>5</v>
      </c>
      <c r="J981" s="650">
        <v>251.07</v>
      </c>
    </row>
    <row r="982" spans="1:10">
      <c r="A982" s="519" t="s">
        <v>1169</v>
      </c>
      <c r="B982" s="519" t="str">
        <f t="shared" si="15"/>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82" s="519" t="s">
        <v>31935</v>
      </c>
      <c r="D982" s="519" t="s">
        <v>31936</v>
      </c>
      <c r="E982" s="519" t="s">
        <v>31944</v>
      </c>
      <c r="F982" s="519" t="s">
        <v>31950</v>
      </c>
      <c r="G982" s="519" t="s">
        <v>31951</v>
      </c>
      <c r="I982" s="519" t="s">
        <v>5</v>
      </c>
      <c r="J982" s="650">
        <v>241.05</v>
      </c>
    </row>
    <row r="983" spans="1:10">
      <c r="A983" s="519" t="s">
        <v>1170</v>
      </c>
      <c r="B983" s="519"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3" s="519" t="s">
        <v>31935</v>
      </c>
      <c r="D983" s="519" t="s">
        <v>31936</v>
      </c>
      <c r="E983" s="519" t="s">
        <v>31944</v>
      </c>
      <c r="F983" s="519" t="s">
        <v>31952</v>
      </c>
      <c r="G983" s="519" t="s">
        <v>31953</v>
      </c>
      <c r="H983" s="519" t="s">
        <v>31954</v>
      </c>
      <c r="I983" s="519" t="s">
        <v>5</v>
      </c>
      <c r="J983" s="650">
        <v>223.06</v>
      </c>
    </row>
    <row r="984" spans="1:10">
      <c r="A984" s="519" t="s">
        <v>1171</v>
      </c>
      <c r="B984" s="519" t="str">
        <f t="shared" si="15"/>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84" s="519" t="s">
        <v>31935</v>
      </c>
      <c r="D984" s="519" t="s">
        <v>31936</v>
      </c>
      <c r="E984" s="519" t="s">
        <v>31944</v>
      </c>
      <c r="F984" s="519" t="s">
        <v>31952</v>
      </c>
      <c r="G984" s="519" t="s">
        <v>31953</v>
      </c>
      <c r="H984" s="519" t="s">
        <v>31954</v>
      </c>
      <c r="I984" s="519" t="s">
        <v>5</v>
      </c>
      <c r="J984" s="650">
        <v>214.06</v>
      </c>
    </row>
    <row r="985" spans="1:10">
      <c r="A985" s="519" t="s">
        <v>1172</v>
      </c>
      <c r="B985" s="519"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5" s="519" t="s">
        <v>31935</v>
      </c>
      <c r="D985" s="519" t="s">
        <v>31947</v>
      </c>
      <c r="E985" s="519" t="s">
        <v>31944</v>
      </c>
      <c r="F985" s="519" t="s">
        <v>31952</v>
      </c>
      <c r="G985" s="519" t="s">
        <v>31955</v>
      </c>
      <c r="H985" s="519" t="s">
        <v>31956</v>
      </c>
      <c r="I985" s="519" t="s">
        <v>5</v>
      </c>
      <c r="J985" s="650">
        <v>274.44</v>
      </c>
    </row>
    <row r="986" spans="1:10">
      <c r="A986" s="519" t="s">
        <v>1173</v>
      </c>
      <c r="B986" s="519" t="str">
        <f t="shared" si="15"/>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86" s="519" t="s">
        <v>31935</v>
      </c>
      <c r="D986" s="519" t="s">
        <v>31947</v>
      </c>
      <c r="E986" s="519" t="s">
        <v>31944</v>
      </c>
      <c r="F986" s="519" t="s">
        <v>31952</v>
      </c>
      <c r="G986" s="519" t="s">
        <v>31955</v>
      </c>
      <c r="H986" s="519" t="s">
        <v>31956</v>
      </c>
      <c r="I986" s="519" t="s">
        <v>5</v>
      </c>
      <c r="J986" s="650">
        <v>263.48</v>
      </c>
    </row>
    <row r="987" spans="1:10">
      <c r="A987" s="519" t="s">
        <v>1174</v>
      </c>
      <c r="B987" s="519"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7" s="519" t="s">
        <v>31935</v>
      </c>
      <c r="D987" s="519" t="s">
        <v>31936</v>
      </c>
      <c r="E987" s="519" t="s">
        <v>31944</v>
      </c>
      <c r="F987" s="519" t="s">
        <v>31952</v>
      </c>
      <c r="G987" s="519" t="s">
        <v>31957</v>
      </c>
      <c r="H987" s="519" t="s">
        <v>31958</v>
      </c>
      <c r="I987" s="519" t="s">
        <v>5</v>
      </c>
      <c r="J987" s="650">
        <v>269.76</v>
      </c>
    </row>
    <row r="988" spans="1:10">
      <c r="A988" s="519" t="s">
        <v>1175</v>
      </c>
      <c r="B988" s="519" t="str">
        <f t="shared" si="15"/>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8" s="519" t="s">
        <v>31935</v>
      </c>
      <c r="D988" s="519" t="s">
        <v>31936</v>
      </c>
      <c r="E988" s="519" t="s">
        <v>31944</v>
      </c>
      <c r="F988" s="519" t="s">
        <v>31952</v>
      </c>
      <c r="G988" s="519" t="s">
        <v>31957</v>
      </c>
      <c r="H988" s="519" t="s">
        <v>31958</v>
      </c>
      <c r="I988" s="519" t="s">
        <v>5</v>
      </c>
      <c r="J988" s="650">
        <v>258.79000000000002</v>
      </c>
    </row>
    <row r="989" spans="1:10">
      <c r="A989" s="519" t="s">
        <v>1176</v>
      </c>
      <c r="B989" s="519" t="str">
        <f t="shared" si="15"/>
        <v>PROJETO BASICO DE ARQUITETURA PARA PREDIOS HOSPITALARES ATE1.000M2,APRESENTADO EM AUTOCAD NOS PADROES DA CONTRATANTE,INCLUSIVE AS LEGALIZACOES PERTINENTES,COORDENACAO E COMPATIBILIZACAO COM OS PROJETOS COMPLEMENTARES</v>
      </c>
      <c r="C989" s="519" t="s">
        <v>31959</v>
      </c>
      <c r="D989" s="519" t="s">
        <v>31960</v>
      </c>
      <c r="E989" s="519" t="s">
        <v>31961</v>
      </c>
      <c r="F989" s="519" t="s">
        <v>31962</v>
      </c>
      <c r="I989" s="519" t="s">
        <v>13</v>
      </c>
      <c r="J989" s="650">
        <v>73.349999999999994</v>
      </c>
    </row>
    <row r="990" spans="1:10">
      <c r="A990" s="519" t="s">
        <v>1177</v>
      </c>
      <c r="B990" s="519" t="str">
        <f t="shared" si="15"/>
        <v>PROJETO BASICO DE ARQUITETURA PARA PREDIOS HOSPITALARES ATE1.000M2,APRESENTADO EM AUTOCAD NOS PADROES DA CONTRATANTE,INCLUSIVE AS LEGALIZACOES PERTINENTES,COORDENACAO E COMPATIBILIZACAO COM OS PROJETOS COMPLEMENTARES</v>
      </c>
      <c r="C990" s="519" t="s">
        <v>31959</v>
      </c>
      <c r="D990" s="519" t="s">
        <v>31960</v>
      </c>
      <c r="E990" s="519" t="s">
        <v>31961</v>
      </c>
      <c r="F990" s="519" t="s">
        <v>31962</v>
      </c>
      <c r="I990" s="519" t="s">
        <v>13</v>
      </c>
      <c r="J990" s="650">
        <v>63.56</v>
      </c>
    </row>
    <row r="991" spans="1:10">
      <c r="A991" s="519" t="s">
        <v>1178</v>
      </c>
      <c r="B991" s="519" t="str">
        <f t="shared" si="15"/>
        <v>PROJETO BASICO DE ARQUITETURA PARA PREDIOS HOSPITALARES DE 1.001 ATE 4.000M2,APRESENTADO EM AUTOCAD NOS PADROES DA CONTRATANTE,INCLUSIVE AS LEGALIZACOES PERTINENTES,COORDENACAO E COMPATIBILIZACAO COM OS PROJETOS COMPLEMENTARES</v>
      </c>
      <c r="C991" s="519" t="s">
        <v>31963</v>
      </c>
      <c r="D991" s="519" t="s">
        <v>31964</v>
      </c>
      <c r="E991" s="519" t="s">
        <v>31965</v>
      </c>
      <c r="F991" s="519" t="s">
        <v>31966</v>
      </c>
      <c r="I991" s="519" t="s">
        <v>13</v>
      </c>
      <c r="J991" s="650">
        <v>67</v>
      </c>
    </row>
    <row r="992" spans="1:10">
      <c r="A992" s="519" t="s">
        <v>1179</v>
      </c>
      <c r="B992" s="519" t="str">
        <f t="shared" si="15"/>
        <v>PROJETO BASICO DE ARQUITETURA PARA PREDIOS HOSPITALARES DE 1.001 ATE 4.000M2,APRESENTADO EM AUTOCAD NOS PADROES DA CONTRATANTE,INCLUSIVE AS LEGALIZACOES PERTINENTES,COORDENACAO E COMPATIBILIZACAO COM OS PROJETOS COMPLEMENTARES</v>
      </c>
      <c r="C992" s="519" t="s">
        <v>31963</v>
      </c>
      <c r="D992" s="519" t="s">
        <v>31964</v>
      </c>
      <c r="E992" s="519" t="s">
        <v>31965</v>
      </c>
      <c r="F992" s="519" t="s">
        <v>31966</v>
      </c>
      <c r="I992" s="519" t="s">
        <v>13</v>
      </c>
      <c r="J992" s="650">
        <v>58.05</v>
      </c>
    </row>
    <row r="993" spans="1:10">
      <c r="A993" s="519" t="s">
        <v>1180</v>
      </c>
      <c r="B993" s="519" t="str">
        <f t="shared" si="15"/>
        <v>PROJETO BASICO DE ARQUITETURA PARA PREDIOS HOSPITALARES ACIMA DE 4.000M2,APRESENTADO EM AUTOCAD NOS PADROES DA CONTRATANTE,INCLUSIVE AS LEGALIZACOES PERTINENTES,COORDENACAO E COMPATIBILIZACAO COM OS PROJETOS COMPLEMENTARES</v>
      </c>
      <c r="C993" s="519" t="s">
        <v>31967</v>
      </c>
      <c r="D993" s="519" t="s">
        <v>31968</v>
      </c>
      <c r="E993" s="519" t="s">
        <v>31969</v>
      </c>
      <c r="F993" s="519" t="s">
        <v>31970</v>
      </c>
      <c r="I993" s="519" t="s">
        <v>13</v>
      </c>
      <c r="J993" s="650">
        <v>63.19</v>
      </c>
    </row>
    <row r="994" spans="1:10">
      <c r="A994" s="519" t="s">
        <v>1181</v>
      </c>
      <c r="B994" s="519" t="str">
        <f t="shared" si="15"/>
        <v>PROJETO BASICO DE ARQUITETURA PARA PREDIOS HOSPITALARES ACIMA DE 4.000M2,APRESENTADO EM AUTOCAD NOS PADROES DA CONTRATANTE,INCLUSIVE AS LEGALIZACOES PERTINENTES,COORDENACAO E COMPATIBILIZACAO COM OS PROJETOS COMPLEMENTARES</v>
      </c>
      <c r="C994" s="519" t="s">
        <v>31967</v>
      </c>
      <c r="D994" s="519" t="s">
        <v>31968</v>
      </c>
      <c r="E994" s="519" t="s">
        <v>31969</v>
      </c>
      <c r="F994" s="519" t="s">
        <v>31970</v>
      </c>
      <c r="I994" s="519" t="s">
        <v>13</v>
      </c>
      <c r="J994" s="650">
        <v>54.76</v>
      </c>
    </row>
    <row r="995" spans="1:10">
      <c r="A995" s="519" t="s">
        <v>1182</v>
      </c>
      <c r="B995" s="519" t="str">
        <f t="shared" si="15"/>
        <v>PROJETO EXECUTIVO ESTRUTURAL PARA PREDIOS HOSPITALARES ATE 1000M2,INCLUSIVE PROJETO BASICO,APRESENTADO EM AUTOCAD NOS PADROES DA CONTRATANTE,CONSTANDO DE PLANTAS DE FORMA,ARMACAO E DETALHES</v>
      </c>
      <c r="C995" s="519" t="s">
        <v>31971</v>
      </c>
      <c r="D995" s="519" t="s">
        <v>31972</v>
      </c>
      <c r="E995" s="519" t="s">
        <v>31973</v>
      </c>
      <c r="F995" s="519" t="s">
        <v>71656</v>
      </c>
      <c r="I995" s="519" t="s">
        <v>13</v>
      </c>
      <c r="J995" s="650">
        <v>79.959999999999994</v>
      </c>
    </row>
    <row r="996" spans="1:10">
      <c r="A996" s="519" t="s">
        <v>1183</v>
      </c>
      <c r="B996" s="519" t="str">
        <f t="shared" si="15"/>
        <v>PROJETO EXECUTIVO ESTRUTURAL PARA PREDIOS HOSPITALARES ATE 1000M2,INCLUSIVE PROJETO BASICO,APRESENTADO EM AUTOCAD NOS PADROES DA CONTRATANTE,CONSTANDO DE PLANTAS DE FORMA,ARMACAO E DETALHES</v>
      </c>
      <c r="C996" s="519" t="s">
        <v>31971</v>
      </c>
      <c r="D996" s="519" t="s">
        <v>31972</v>
      </c>
      <c r="E996" s="519" t="s">
        <v>31973</v>
      </c>
      <c r="F996" s="519" t="s">
        <v>71656</v>
      </c>
      <c r="I996" s="519" t="s">
        <v>13</v>
      </c>
      <c r="J996" s="650">
        <v>69.290000000000006</v>
      </c>
    </row>
    <row r="997" spans="1:10">
      <c r="A997" s="519" t="s">
        <v>1184</v>
      </c>
      <c r="B997" s="519" t="str">
        <f t="shared" si="15"/>
        <v>PROJETO EXECUTIVO ESTRUTURAL PARA PREDIOS HOSPITALARES DE 1001 ATE 4000M2,INCLUSIVE PROJETO BASICO,APRESENTADO EM AUTOCAD NOS PADROES DA CONTRATANTE,CONSTANDO DE PLANTAS DE FORMA,ARMACAO E DETALHES</v>
      </c>
      <c r="C997" s="519" t="s">
        <v>31974</v>
      </c>
      <c r="D997" s="519" t="s">
        <v>31975</v>
      </c>
      <c r="E997" s="519" t="s">
        <v>31976</v>
      </c>
      <c r="F997" s="519" t="s">
        <v>71657</v>
      </c>
      <c r="I997" s="519" t="s">
        <v>13</v>
      </c>
      <c r="J997" s="650">
        <v>70.209999999999994</v>
      </c>
    </row>
    <row r="998" spans="1:10">
      <c r="A998" s="519" t="s">
        <v>1185</v>
      </c>
      <c r="B998" s="519" t="str">
        <f t="shared" si="15"/>
        <v>PROJETO EXECUTIVO ESTRUTURAL PARA PREDIOS HOSPITALARES DE 1001 ATE 4000M2,INCLUSIVE PROJETO BASICO,APRESENTADO EM AUTOCAD NOS PADROES DA CONTRATANTE,CONSTANDO DE PLANTAS DE FORMA,ARMACAO E DETALHES</v>
      </c>
      <c r="C998" s="519" t="s">
        <v>31974</v>
      </c>
      <c r="D998" s="519" t="s">
        <v>31975</v>
      </c>
      <c r="E998" s="519" t="s">
        <v>31976</v>
      </c>
      <c r="F998" s="519" t="s">
        <v>71657</v>
      </c>
      <c r="I998" s="519" t="s">
        <v>13</v>
      </c>
      <c r="J998" s="650">
        <v>60.84</v>
      </c>
    </row>
    <row r="999" spans="1:10">
      <c r="A999" s="519" t="s">
        <v>1186</v>
      </c>
      <c r="B999" s="519" t="str">
        <f t="shared" si="15"/>
        <v>PROJETO EXECUTIVO ESTRUTURAL PARA PREDIOS HOSPITALARES ACIMA DE 4000M2,INCLUSIVE PROJETO BASICO,APRESENTADO EM AUTOCAD NOS PADROES DA CONTRATANTE,CONSTANDO DE PLANTAS DE FORMA,ARMACAO E DETALHES</v>
      </c>
      <c r="C999" s="519" t="s">
        <v>31977</v>
      </c>
      <c r="D999" s="519" t="s">
        <v>31978</v>
      </c>
      <c r="E999" s="519" t="s">
        <v>31979</v>
      </c>
      <c r="F999" s="519" t="s">
        <v>71658</v>
      </c>
      <c r="I999" s="519" t="s">
        <v>13</v>
      </c>
      <c r="J999" s="650">
        <v>60.4</v>
      </c>
    </row>
    <row r="1000" spans="1:10">
      <c r="A1000" s="519" t="s">
        <v>1187</v>
      </c>
      <c r="B1000" s="519" t="str">
        <f t="shared" si="15"/>
        <v>PROJETO EXECUTIVO ESTRUTURAL PARA PREDIOS HOSPITALARES ACIMA DE 4000M2,INCLUSIVE PROJETO BASICO,APRESENTADO EM AUTOCAD NOS PADROES DA CONTRATANTE,CONSTANDO DE PLANTAS DE FORMA,ARMACAO E DETALHES</v>
      </c>
      <c r="C1000" s="519" t="s">
        <v>31977</v>
      </c>
      <c r="D1000" s="519" t="s">
        <v>31978</v>
      </c>
      <c r="E1000" s="519" t="s">
        <v>31979</v>
      </c>
      <c r="F1000" s="519" t="s">
        <v>71658</v>
      </c>
      <c r="I1000" s="519" t="s">
        <v>13</v>
      </c>
      <c r="J1000" s="650">
        <v>52.34</v>
      </c>
    </row>
    <row r="1001" spans="1:10">
      <c r="A1001" s="519" t="s">
        <v>1188</v>
      </c>
      <c r="B1001" s="519" t="str">
        <f t="shared" si="15"/>
        <v>PROJETO EXECUTIVO DE ARQUITETURA PARA PREDIOS HOSPITALARES ATE 1000M2,INCLUSIVE PROJETO BASICO,APRESENTADO EM AUTOCAD NOS PADROES DA CONTRATANTE,INCLUSIVE AS LEGALIZACOES PERTINENTES,COORDENACAO E COMPATIBILIZACAO COM OS PROJETOS COMPLEMENTARES</v>
      </c>
      <c r="C1001" s="519" t="s">
        <v>31980</v>
      </c>
      <c r="D1001" s="519" t="s">
        <v>31981</v>
      </c>
      <c r="E1001" s="519" t="s">
        <v>31982</v>
      </c>
      <c r="F1001" s="519" t="s">
        <v>31983</v>
      </c>
      <c r="G1001" s="519" t="s">
        <v>31984</v>
      </c>
      <c r="I1001" s="519" t="s">
        <v>13</v>
      </c>
      <c r="J1001" s="650">
        <v>183.42</v>
      </c>
    </row>
    <row r="1002" spans="1:10">
      <c r="A1002" s="519" t="s">
        <v>1189</v>
      </c>
      <c r="B1002" s="519" t="str">
        <f t="shared" si="15"/>
        <v>PROJETO EXECUTIVO DE ARQUITETURA PARA PREDIOS HOSPITALARES ATE 1000M2,INCLUSIVE PROJETO BASICO,APRESENTADO EM AUTOCAD NOS PADROES DA CONTRATANTE,INCLUSIVE AS LEGALIZACOES PERTINENTES,COORDENACAO E COMPATIBILIZACAO COM OS PROJETOS COMPLEMENTARES</v>
      </c>
      <c r="C1002" s="519" t="s">
        <v>31980</v>
      </c>
      <c r="D1002" s="519" t="s">
        <v>31981</v>
      </c>
      <c r="E1002" s="519" t="s">
        <v>31982</v>
      </c>
      <c r="F1002" s="519" t="s">
        <v>31983</v>
      </c>
      <c r="G1002" s="519" t="s">
        <v>31984</v>
      </c>
      <c r="I1002" s="519" t="s">
        <v>13</v>
      </c>
      <c r="J1002" s="650">
        <v>158.94</v>
      </c>
    </row>
    <row r="1003" spans="1:10">
      <c r="A1003" s="519" t="s">
        <v>1190</v>
      </c>
      <c r="B1003" s="519"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3" s="519" t="s">
        <v>31985</v>
      </c>
      <c r="D1003" s="519" t="s">
        <v>31986</v>
      </c>
      <c r="E1003" s="519" t="s">
        <v>31987</v>
      </c>
      <c r="F1003" s="519" t="s">
        <v>31988</v>
      </c>
      <c r="G1003" s="519" t="s">
        <v>31989</v>
      </c>
      <c r="I1003" s="519" t="s">
        <v>13</v>
      </c>
      <c r="J1003" s="650">
        <v>167.57</v>
      </c>
    </row>
    <row r="1004" spans="1:10">
      <c r="A1004" s="519" t="s">
        <v>1191</v>
      </c>
      <c r="B1004" s="519" t="str">
        <f t="shared" si="15"/>
        <v>PROJETO EXECUTIVO DE ARQUITETURA PARA PREDIOS HOSPITALARES DE 1001 ATE 4000M2,INCLUSIVE PROJETO BASICO,APRESENTADO EM AUTOCAD NOS PADROES DA CONTRATANTE,INCLUSIVE AS LEGALIZACOESPERTINENTES,COORDENACAO E COMPATIBILIZACAO COM OS PROJETOS COMPLEMENTARES</v>
      </c>
      <c r="C1004" s="519" t="s">
        <v>31985</v>
      </c>
      <c r="D1004" s="519" t="s">
        <v>31986</v>
      </c>
      <c r="E1004" s="519" t="s">
        <v>31987</v>
      </c>
      <c r="F1004" s="519" t="s">
        <v>31988</v>
      </c>
      <c r="G1004" s="519" t="s">
        <v>31989</v>
      </c>
      <c r="I1004" s="519" t="s">
        <v>13</v>
      </c>
      <c r="J1004" s="650">
        <v>145.19999999999999</v>
      </c>
    </row>
    <row r="1005" spans="1:10">
      <c r="A1005" s="519" t="s">
        <v>1192</v>
      </c>
      <c r="B1005" s="519" t="str">
        <f t="shared" si="15"/>
        <v>PROJETO EXECUTIVO DE ARQUITETURA PARA PREDIOS HOSPITALARES ACIMA DE 4.000M2,INCLUSIVE PROJETO BASICO,APRESENTADO EM AUTOCAD NO PADROES DA CONTRATANTE,INCLUSIVE AS LEGALIZACOES PERTINENTES,COORDENACAO E COMPATIBILIZACAO COM OS PROJETOS COMPLEMENTARES</v>
      </c>
      <c r="C1005" s="519" t="s">
        <v>31980</v>
      </c>
      <c r="D1005" s="519" t="s">
        <v>31990</v>
      </c>
      <c r="E1005" s="519" t="s">
        <v>31991</v>
      </c>
      <c r="F1005" s="519" t="s">
        <v>31992</v>
      </c>
      <c r="G1005" s="519" t="s">
        <v>31993</v>
      </c>
      <c r="I1005" s="519" t="s">
        <v>13</v>
      </c>
      <c r="J1005" s="650">
        <v>158.03</v>
      </c>
    </row>
    <row r="1006" spans="1:10">
      <c r="A1006" s="519" t="s">
        <v>1193</v>
      </c>
      <c r="B1006" s="519" t="str">
        <f t="shared" si="15"/>
        <v>PROJETO EXECUTIVO DE ARQUITETURA PARA PREDIOS HOSPITALARES ACIMA DE 4.000M2,INCLUSIVE PROJETO BASICO,APRESENTADO EM AUTOCAD NO PADROES DA CONTRATANTE,INCLUSIVE AS LEGALIZACOES PERTINENTES,COORDENACAO E COMPATIBILIZACAO COM OS PROJETOS COMPLEMENTARES</v>
      </c>
      <c r="C1006" s="519" t="s">
        <v>31980</v>
      </c>
      <c r="D1006" s="519" t="s">
        <v>31990</v>
      </c>
      <c r="E1006" s="519" t="s">
        <v>31991</v>
      </c>
      <c r="F1006" s="519" t="s">
        <v>31992</v>
      </c>
      <c r="G1006" s="519" t="s">
        <v>31993</v>
      </c>
      <c r="I1006" s="519" t="s">
        <v>13</v>
      </c>
      <c r="J1006" s="650">
        <v>136.93</v>
      </c>
    </row>
    <row r="1007" spans="1:10">
      <c r="A1007" s="519" t="s">
        <v>1194</v>
      </c>
      <c r="B1007" s="519" t="str">
        <f t="shared" si="15"/>
        <v>PROJETO BASICO DE ARQUITETURA PARA PREDIOS CULTURAIS ATE 500M2,APRESENTADO EM AUTOCAD NOS PADROES DA CONTRATANTE,INCLUSIVE AS LEGALIZACOES PERTINENTES,COORDENACAO E COMPATIBILIZACAO COM OS PROJETOS COMPLEMENTARES</v>
      </c>
      <c r="C1007" s="519" t="s">
        <v>31994</v>
      </c>
      <c r="D1007" s="519" t="s">
        <v>31995</v>
      </c>
      <c r="E1007" s="519" t="s">
        <v>31996</v>
      </c>
      <c r="F1007" s="519" t="s">
        <v>31997</v>
      </c>
      <c r="I1007" s="519" t="s">
        <v>13</v>
      </c>
      <c r="J1007" s="650">
        <v>57.79</v>
      </c>
    </row>
    <row r="1008" spans="1:10">
      <c r="A1008" s="519" t="s">
        <v>1195</v>
      </c>
      <c r="B1008" s="519" t="str">
        <f t="shared" si="15"/>
        <v>PROJETO BASICO DE ARQUITETURA PARA PREDIOS CULTURAIS ATE 500M2,APRESENTADO EM AUTOCAD NOS PADROES DA CONTRATANTE,INCLUSIVE AS LEGALIZACOES PERTINENTES,COORDENACAO E COMPATIBILIZACAO COM OS PROJETOS COMPLEMENTARES</v>
      </c>
      <c r="C1008" s="519" t="s">
        <v>31994</v>
      </c>
      <c r="D1008" s="519" t="s">
        <v>31995</v>
      </c>
      <c r="E1008" s="519" t="s">
        <v>31996</v>
      </c>
      <c r="F1008" s="519" t="s">
        <v>31997</v>
      </c>
      <c r="I1008" s="519" t="s">
        <v>13</v>
      </c>
      <c r="J1008" s="650">
        <v>50.07</v>
      </c>
    </row>
    <row r="1009" spans="1:10">
      <c r="A1009" s="519" t="s">
        <v>1196</v>
      </c>
      <c r="B1009" s="519" t="str">
        <f t="shared" si="15"/>
        <v>PROJETO BASICO DE ARQUITETURA PARA PREDIOS CULTURAIS DE 501ATE 3.000M2,APRESENTADO EM AUTOCAD NOS PADROES DA CONTRATANTE,INCLUSIVE AS LEGALIZACOES PERTINENTES,COORDENACAO E COMPATIBILIZACAO COM OS PROJETOS COMPLEMENTARES</v>
      </c>
      <c r="C1009" s="519" t="s">
        <v>31998</v>
      </c>
      <c r="D1009" s="519" t="s">
        <v>31999</v>
      </c>
      <c r="E1009" s="519" t="s">
        <v>32000</v>
      </c>
      <c r="F1009" s="519" t="s">
        <v>32001</v>
      </c>
      <c r="I1009" s="519" t="s">
        <v>13</v>
      </c>
      <c r="J1009" s="650">
        <v>51.41</v>
      </c>
    </row>
    <row r="1010" spans="1:10">
      <c r="A1010" s="519" t="s">
        <v>1197</v>
      </c>
      <c r="B1010" s="519" t="str">
        <f t="shared" si="15"/>
        <v>PROJETO BASICO DE ARQUITETURA PARA PREDIOS CULTURAIS DE 501ATE 3.000M2,APRESENTADO EM AUTOCAD NOS PADROES DA CONTRATANTE,INCLUSIVE AS LEGALIZACOES PERTINENTES,COORDENACAO E COMPATIBILIZACAO COM OS PROJETOS COMPLEMENTARES</v>
      </c>
      <c r="C1010" s="519" t="s">
        <v>31998</v>
      </c>
      <c r="D1010" s="519" t="s">
        <v>31999</v>
      </c>
      <c r="E1010" s="519" t="s">
        <v>32000</v>
      </c>
      <c r="F1010" s="519" t="s">
        <v>32001</v>
      </c>
      <c r="I1010" s="519" t="s">
        <v>13</v>
      </c>
      <c r="J1010" s="650">
        <v>44.55</v>
      </c>
    </row>
    <row r="1011" spans="1:10">
      <c r="A1011" s="519" t="s">
        <v>1198</v>
      </c>
      <c r="B1011" s="519" t="str">
        <f t="shared" si="15"/>
        <v>PROJETO BASICO DE ARQUITETURA PARA PREDIOS CULTURAIS ACIMA DE 3.000M2,APRESENTADO EM AUTOCAD NOS PADROES DA CONTRATANTE,INCLUSIVE AS LEGALIZACOES PERTINENTES,COORDENACAO E COMPATIBILIZACAO COM OS PROJETOS COMPLEMENTARES</v>
      </c>
      <c r="C1011" s="519" t="s">
        <v>32002</v>
      </c>
      <c r="D1011" s="519" t="s">
        <v>32003</v>
      </c>
      <c r="E1011" s="519" t="s">
        <v>32004</v>
      </c>
      <c r="F1011" s="519" t="s">
        <v>32005</v>
      </c>
      <c r="I1011" s="519" t="s">
        <v>13</v>
      </c>
      <c r="J1011" s="650">
        <v>40.69</v>
      </c>
    </row>
    <row r="1012" spans="1:10">
      <c r="A1012" s="519" t="s">
        <v>1199</v>
      </c>
      <c r="B1012" s="519" t="str">
        <f t="shared" si="15"/>
        <v>PROJETO BASICO DE ARQUITETURA PARA PREDIOS CULTURAIS ACIMA DE 3.000M2,APRESENTADO EM AUTOCAD NOS PADROES DA CONTRATANTE,INCLUSIVE AS LEGALIZACOES PERTINENTES,COORDENACAO E COMPATIBILIZACAO COM OS PROJETOS COMPLEMENTARES</v>
      </c>
      <c r="C1012" s="519" t="s">
        <v>32002</v>
      </c>
      <c r="D1012" s="519" t="s">
        <v>32003</v>
      </c>
      <c r="E1012" s="519" t="s">
        <v>32004</v>
      </c>
      <c r="F1012" s="519" t="s">
        <v>32005</v>
      </c>
      <c r="I1012" s="519" t="s">
        <v>13</v>
      </c>
      <c r="J1012" s="650">
        <v>35.26</v>
      </c>
    </row>
    <row r="1013" spans="1:10">
      <c r="A1013" s="519" t="s">
        <v>1200</v>
      </c>
      <c r="B1013" s="519" t="str">
        <f t="shared" si="15"/>
        <v>PROJETO EXECUTIVO DE ARQUITETURA PARA PREDIOS CULTURAIS ATE500M2,INCLUSIVE PROJETO BASICO,APRESENTADO EM AUTOCAD NOS PADROES DA CONTRATANTE,INCLUSIVE AS LEGALIZACOES PERTINENTES,COORDENACAO E COMPATIBILIZACAO COM OS PROJETOS COMPLEMENTARES</v>
      </c>
      <c r="C1013" s="519" t="s">
        <v>32006</v>
      </c>
      <c r="D1013" s="519" t="s">
        <v>32007</v>
      </c>
      <c r="E1013" s="519" t="s">
        <v>32008</v>
      </c>
      <c r="F1013" s="519" t="s">
        <v>32009</v>
      </c>
      <c r="I1013" s="519" t="s">
        <v>13</v>
      </c>
      <c r="J1013" s="650">
        <v>144.52000000000001</v>
      </c>
    </row>
    <row r="1014" spans="1:10">
      <c r="A1014" s="519" t="s">
        <v>1201</v>
      </c>
      <c r="B1014" s="519" t="str">
        <f t="shared" si="15"/>
        <v>PROJETO EXECUTIVO DE ARQUITETURA PARA PREDIOS CULTURAIS ATE500M2,INCLUSIVE PROJETO BASICO,APRESENTADO EM AUTOCAD NOS PADROES DA CONTRATANTE,INCLUSIVE AS LEGALIZACOES PERTINENTES,COORDENACAO E COMPATIBILIZACAO COM OS PROJETOS COMPLEMENTARES</v>
      </c>
      <c r="C1014" s="519" t="s">
        <v>32006</v>
      </c>
      <c r="D1014" s="519" t="s">
        <v>32007</v>
      </c>
      <c r="E1014" s="519" t="s">
        <v>32008</v>
      </c>
      <c r="F1014" s="519" t="s">
        <v>32009</v>
      </c>
      <c r="I1014" s="519" t="s">
        <v>13</v>
      </c>
      <c r="J1014" s="650">
        <v>125.23</v>
      </c>
    </row>
    <row r="1015" spans="1:10">
      <c r="A1015" s="519" t="s">
        <v>1202</v>
      </c>
      <c r="B1015" s="519" t="str">
        <f t="shared" si="15"/>
        <v>PROJETO EXECUTIVO DE ARQUITETURA PARA PREDIOS CULTURAIS DE 501 ATE 3.000M2,INCLUSIVE PROJETO BASICO,APRESENTADO EM AUTOCAD NOS PADROES DA CONTRATANTE,INCLUSIVE AS LEGALIZACOES PERTINENTES,COORDENACAO E COMPATIBILIZACAO COM OS PROJETOS COMPLEMENTARES</v>
      </c>
      <c r="C1015" s="519" t="s">
        <v>32010</v>
      </c>
      <c r="D1015" s="519" t="s">
        <v>32011</v>
      </c>
      <c r="E1015" s="519" t="s">
        <v>32012</v>
      </c>
      <c r="F1015" s="519" t="s">
        <v>31992</v>
      </c>
      <c r="G1015" s="519" t="s">
        <v>31993</v>
      </c>
      <c r="I1015" s="519" t="s">
        <v>13</v>
      </c>
      <c r="J1015" s="650">
        <v>128.57</v>
      </c>
    </row>
    <row r="1016" spans="1:10">
      <c r="A1016" s="519" t="s">
        <v>1203</v>
      </c>
      <c r="B1016" s="519" t="str">
        <f t="shared" si="15"/>
        <v>PROJETO EXECUTIVO DE ARQUITETURA PARA PREDIOS CULTURAIS DE 501 ATE 3.000M2,INCLUSIVE PROJETO BASICO,APRESENTADO EM AUTOCAD NOS PADROES DA CONTRATANTE,INCLUSIVE AS LEGALIZACOES PERTINENTES,COORDENACAO E COMPATIBILIZACAO COM OS PROJETOS COMPLEMENTARES</v>
      </c>
      <c r="C1016" s="519" t="s">
        <v>32010</v>
      </c>
      <c r="D1016" s="519" t="s">
        <v>32011</v>
      </c>
      <c r="E1016" s="519" t="s">
        <v>32012</v>
      </c>
      <c r="F1016" s="519" t="s">
        <v>31992</v>
      </c>
      <c r="G1016" s="519" t="s">
        <v>31993</v>
      </c>
      <c r="I1016" s="519" t="s">
        <v>13</v>
      </c>
      <c r="J1016" s="650">
        <v>111.41</v>
      </c>
    </row>
    <row r="1017" spans="1:10">
      <c r="A1017" s="519" t="s">
        <v>1204</v>
      </c>
      <c r="B1017" s="519" t="str">
        <f t="shared" si="15"/>
        <v>PROJETO EXECUTIVO DE ARQUITETURA PARA PREDIOS CULTURAIS ACIMA DE 3.000M2,INCLUSIVE PROJETO BASICO,APRESENTADO EM AUTOCAD NOS PADROES DA CONTRATANTE,INCLUSIVE AS LEGALIZACOES PERTINENTES,COORDENACAO E COMPATIBILIZACAO COM OS PROJETOS COMPLEMENTARES</v>
      </c>
      <c r="C1017" s="519" t="s">
        <v>32013</v>
      </c>
      <c r="D1017" s="519" t="s">
        <v>32014</v>
      </c>
      <c r="E1017" s="519" t="s">
        <v>32015</v>
      </c>
      <c r="F1017" s="519" t="s">
        <v>32016</v>
      </c>
      <c r="G1017" s="519" t="s">
        <v>32017</v>
      </c>
      <c r="I1017" s="519" t="s">
        <v>13</v>
      </c>
      <c r="J1017" s="650">
        <v>101.82</v>
      </c>
    </row>
    <row r="1018" spans="1:10">
      <c r="A1018" s="519" t="s">
        <v>1205</v>
      </c>
      <c r="B1018" s="519" t="str">
        <f t="shared" si="15"/>
        <v>PROJETO EXECUTIVO DE ARQUITETURA PARA PREDIOS CULTURAIS ACIMA DE 3.000M2,INCLUSIVE PROJETO BASICO,APRESENTADO EM AUTOCAD NOS PADROES DA CONTRATANTE,INCLUSIVE AS LEGALIZACOES PERTINENTES,COORDENACAO E COMPATIBILIZACAO COM OS PROJETOS COMPLEMENTARES</v>
      </c>
      <c r="C1018" s="519" t="s">
        <v>32013</v>
      </c>
      <c r="D1018" s="519" t="s">
        <v>32014</v>
      </c>
      <c r="E1018" s="519" t="s">
        <v>32015</v>
      </c>
      <c r="F1018" s="519" t="s">
        <v>32016</v>
      </c>
      <c r="G1018" s="519" t="s">
        <v>32017</v>
      </c>
      <c r="I1018" s="519" t="s">
        <v>13</v>
      </c>
      <c r="J1018" s="650">
        <v>88.22</v>
      </c>
    </row>
    <row r="1019" spans="1:10">
      <c r="A1019" s="519" t="s">
        <v>1206</v>
      </c>
      <c r="B1019" s="519" t="str">
        <f t="shared" si="15"/>
        <v>PROJETO EXECUTIVO ESTRUTURAL PARA PREDIOS CULTURAIS ATE 500M2,INCLUSIVE PROJETO BASICO,APRESENTADO EM AUTOCAD NOS PADROES DA CONTRATANTE,CONSTANDO DE PLANTAS DE FORMA,ARMACAO E DETALHES</v>
      </c>
      <c r="C1019" s="519" t="s">
        <v>32018</v>
      </c>
      <c r="D1019" s="519" t="s">
        <v>32019</v>
      </c>
      <c r="E1019" s="519" t="s">
        <v>32020</v>
      </c>
      <c r="F1019" s="519" t="s">
        <v>71659</v>
      </c>
      <c r="I1019" s="519" t="s">
        <v>13</v>
      </c>
      <c r="J1019" s="650">
        <v>79.989999999999995</v>
      </c>
    </row>
    <row r="1020" spans="1:10">
      <c r="A1020" s="519" t="s">
        <v>1207</v>
      </c>
      <c r="B1020" s="519" t="str">
        <f t="shared" si="15"/>
        <v>PROJETO EXECUTIVO ESTRUTURAL PARA PREDIOS CULTURAIS ATE 500M2,INCLUSIVE PROJETO BASICO,APRESENTADO EM AUTOCAD NOS PADROES DA CONTRATANTE,CONSTANDO DE PLANTAS DE FORMA,ARMACAO E DETALHES</v>
      </c>
      <c r="C1020" s="519" t="s">
        <v>32018</v>
      </c>
      <c r="D1020" s="519" t="s">
        <v>32019</v>
      </c>
      <c r="E1020" s="519" t="s">
        <v>32020</v>
      </c>
      <c r="F1020" s="519" t="s">
        <v>71659</v>
      </c>
      <c r="I1020" s="519" t="s">
        <v>13</v>
      </c>
      <c r="J1020" s="650">
        <v>69.31</v>
      </c>
    </row>
    <row r="1021" spans="1:10">
      <c r="A1021" s="519" t="s">
        <v>1208</v>
      </c>
      <c r="B1021" s="519" t="str">
        <f t="shared" si="15"/>
        <v>PROJETO EXECUTIVO ESTRUTURAL PARA PREDIOS CULTURAIS DE 501 ATE 3000M2,INCLUSIVE PROJETO BASICO,APRESENTADO EM AUTOCAD NOS PADROES DA CONTRATANTE,CONSTANDO DE PLANTAS DE FORMA,ARMACAO E DETALHES</v>
      </c>
      <c r="C1021" s="519" t="s">
        <v>32021</v>
      </c>
      <c r="D1021" s="519" t="s">
        <v>32022</v>
      </c>
      <c r="E1021" s="519" t="s">
        <v>32023</v>
      </c>
      <c r="F1021" s="519" t="s">
        <v>71660</v>
      </c>
      <c r="I1021" s="519" t="s">
        <v>13</v>
      </c>
      <c r="J1021" s="650">
        <v>70.239999999999995</v>
      </c>
    </row>
    <row r="1022" spans="1:10">
      <c r="A1022" s="519" t="s">
        <v>1209</v>
      </c>
      <c r="B1022" s="519" t="str">
        <f t="shared" si="15"/>
        <v>PROJETO EXECUTIVO ESTRUTURAL PARA PREDIOS CULTURAIS DE 501 ATE 3000M2,INCLUSIVE PROJETO BASICO,APRESENTADO EM AUTOCAD NOS PADROES DA CONTRATANTE,CONSTANDO DE PLANTAS DE FORMA,ARMACAO E DETALHES</v>
      </c>
      <c r="C1022" s="519" t="s">
        <v>32021</v>
      </c>
      <c r="D1022" s="519" t="s">
        <v>32022</v>
      </c>
      <c r="E1022" s="519" t="s">
        <v>32023</v>
      </c>
      <c r="F1022" s="519" t="s">
        <v>71660</v>
      </c>
      <c r="I1022" s="519" t="s">
        <v>13</v>
      </c>
      <c r="J1022" s="650">
        <v>60.86</v>
      </c>
    </row>
    <row r="1023" spans="1:10">
      <c r="A1023" s="519" t="s">
        <v>1210</v>
      </c>
      <c r="B1023" s="519" t="str">
        <f t="shared" si="15"/>
        <v>PROJETO EXECUTIVO ESTRUTURAL PARA PREDIOS CULTURAIS ACIMA DE 3000M2,INCLUSIVE PROJETO BASICO,APRESENTADO EM AUTOCAD NOSPADROES DA CONTRATANTE,CONSTANDO DE PLANTAS DE FORMA,ARMACAO E DETALHES</v>
      </c>
      <c r="C1023" s="519" t="s">
        <v>32024</v>
      </c>
      <c r="D1023" s="519" t="s">
        <v>32025</v>
      </c>
      <c r="E1023" s="519" t="s">
        <v>32026</v>
      </c>
      <c r="F1023" s="519" t="s">
        <v>71661</v>
      </c>
      <c r="I1023" s="519" t="s">
        <v>13</v>
      </c>
      <c r="J1023" s="650">
        <v>63.01</v>
      </c>
    </row>
    <row r="1024" spans="1:10">
      <c r="A1024" s="519" t="s">
        <v>1211</v>
      </c>
      <c r="B1024" s="519" t="str">
        <f t="shared" si="15"/>
        <v>PROJETO EXECUTIVO ESTRUTURAL PARA PREDIOS CULTURAIS ACIMA DE 3000M2,INCLUSIVE PROJETO BASICO,APRESENTADO EM AUTOCAD NOSPADROES DA CONTRATANTE,CONSTANDO DE PLANTAS DE FORMA,ARMACAO E DETALHES</v>
      </c>
      <c r="C1024" s="519" t="s">
        <v>32024</v>
      </c>
      <c r="D1024" s="519" t="s">
        <v>32025</v>
      </c>
      <c r="E1024" s="519" t="s">
        <v>32026</v>
      </c>
      <c r="F1024" s="519" t="s">
        <v>71661</v>
      </c>
      <c r="I1024" s="519" t="s">
        <v>13</v>
      </c>
      <c r="J1024" s="650">
        <v>54.59</v>
      </c>
    </row>
    <row r="1025" spans="1:10">
      <c r="A1025" s="519" t="s">
        <v>1212</v>
      </c>
      <c r="B1025" s="519" t="str">
        <f t="shared" si="15"/>
        <v>PROJETO BASICO DE ARQUITETURA PARA PREDIOS ESCOLARES E/OU ADMINISTRATIVOS ATE 500M2,APRESENTADO EM AUTOCAD NOS PADROES DA CONTRATANTE,INCLUSIVE AS LEGALIZACOES PERTINENTES,COORDENACAO E COMPATIBILIZACAO COM OS PROJETOS COMPLEMENTARES</v>
      </c>
      <c r="C1025" s="519" t="s">
        <v>32027</v>
      </c>
      <c r="D1025" s="519" t="s">
        <v>32028</v>
      </c>
      <c r="E1025" s="519" t="s">
        <v>32029</v>
      </c>
      <c r="F1025" s="519" t="s">
        <v>32030</v>
      </c>
      <c r="I1025" s="519" t="s">
        <v>13</v>
      </c>
      <c r="J1025" s="650">
        <v>41.73</v>
      </c>
    </row>
    <row r="1026" spans="1:10">
      <c r="A1026" s="519" t="s">
        <v>1213</v>
      </c>
      <c r="B1026" s="519" t="str">
        <f t="shared" si="15"/>
        <v>PROJETO BASICO DE ARQUITETURA PARA PREDIOS ESCOLARES E/OU ADMINISTRATIVOS ATE 500M2,APRESENTADO EM AUTOCAD NOS PADROES DA CONTRATANTE,INCLUSIVE AS LEGALIZACOES PERTINENTES,COORDENACAO E COMPATIBILIZACAO COM OS PROJETOS COMPLEMENTARES</v>
      </c>
      <c r="C1026" s="519" t="s">
        <v>32027</v>
      </c>
      <c r="D1026" s="519" t="s">
        <v>32028</v>
      </c>
      <c r="E1026" s="519" t="s">
        <v>32029</v>
      </c>
      <c r="F1026" s="519" t="s">
        <v>32030</v>
      </c>
      <c r="I1026" s="519" t="s">
        <v>13</v>
      </c>
      <c r="J1026" s="650">
        <v>36.159999999999997</v>
      </c>
    </row>
    <row r="1027" spans="1:10">
      <c r="A1027" s="519" t="s">
        <v>1214</v>
      </c>
      <c r="B1027" s="519" t="str">
        <f t="shared" si="15"/>
        <v>PROJETO BASICO DE ARQUITETURA PARA PREDIOS ESCOLARES E/OU ADMINISTRATIVOS DE 501 ATE 3.000M2,APRESENTADO EM AUTOCAD NOSPADROES DA CONTRATANTE,INCLUSIVE AS LEGALIZACOES PERTINENTES,COORDENACAO E COMPATIBILIZACAO COM OS PROJETOS COMPLEMENTARES</v>
      </c>
      <c r="C1027" s="519" t="s">
        <v>32027</v>
      </c>
      <c r="D1027" s="519" t="s">
        <v>32031</v>
      </c>
      <c r="E1027" s="519" t="s">
        <v>32032</v>
      </c>
      <c r="F1027" s="519" t="s">
        <v>32033</v>
      </c>
      <c r="G1027" s="519" t="s">
        <v>32034</v>
      </c>
      <c r="I1027" s="519" t="s">
        <v>13</v>
      </c>
      <c r="J1027" s="650">
        <v>30.29</v>
      </c>
    </row>
    <row r="1028" spans="1:10">
      <c r="A1028" s="519" t="s">
        <v>1215</v>
      </c>
      <c r="B1028" s="519" t="str">
        <f t="shared" si="15"/>
        <v>PROJETO BASICO DE ARQUITETURA PARA PREDIOS ESCOLARES E/OU ADMINISTRATIVOS DE 501 ATE 3.000M2,APRESENTADO EM AUTOCAD NOSPADROES DA CONTRATANTE,INCLUSIVE AS LEGALIZACOES PERTINENTES,COORDENACAO E COMPATIBILIZACAO COM OS PROJETOS COMPLEMENTARES</v>
      </c>
      <c r="C1028" s="519" t="s">
        <v>32027</v>
      </c>
      <c r="D1028" s="519" t="s">
        <v>32031</v>
      </c>
      <c r="E1028" s="519" t="s">
        <v>32032</v>
      </c>
      <c r="F1028" s="519" t="s">
        <v>32033</v>
      </c>
      <c r="G1028" s="519" t="s">
        <v>32034</v>
      </c>
      <c r="I1028" s="519" t="s">
        <v>13</v>
      </c>
      <c r="J1028" s="650">
        <v>26.25</v>
      </c>
    </row>
    <row r="1029" spans="1:10">
      <c r="A1029" s="519" t="s">
        <v>1216</v>
      </c>
      <c r="B1029" s="519" t="str">
        <f t="shared" si="15"/>
        <v>PROJETO BASICO DE ARQUITETURA PARA PREDIOS ESCOLARES E/OU ADMINISTRATIVOS ACIMA DE 3.000M2,APRESENTADO EM AUTOCAD NOS PADROES DA CONTRATANTE,INCLUSIVE AS LEGALIZACOES PERTINENTES,COORDENACAO E COMPATIBILIZACAO COM OS PROJETOS COMPLEMENTARES</v>
      </c>
      <c r="C1029" s="519" t="s">
        <v>32027</v>
      </c>
      <c r="D1029" s="519" t="s">
        <v>32035</v>
      </c>
      <c r="E1029" s="519" t="s">
        <v>32008</v>
      </c>
      <c r="F1029" s="519" t="s">
        <v>32009</v>
      </c>
      <c r="I1029" s="519" t="s">
        <v>13</v>
      </c>
      <c r="J1029" s="650">
        <v>24.32</v>
      </c>
    </row>
    <row r="1030" spans="1:10">
      <c r="A1030" s="519" t="s">
        <v>1217</v>
      </c>
      <c r="B1030" s="519" t="str">
        <f t="shared" si="15"/>
        <v>PROJETO BASICO DE ARQUITETURA PARA PREDIOS ESCOLARES E/OU ADMINISTRATIVOS ACIMA DE 3.000M2,APRESENTADO EM AUTOCAD NOS PADROES DA CONTRATANTE,INCLUSIVE AS LEGALIZACOES PERTINENTES,COORDENACAO E COMPATIBILIZACAO COM OS PROJETOS COMPLEMENTARES</v>
      </c>
      <c r="C1030" s="519" t="s">
        <v>32027</v>
      </c>
      <c r="D1030" s="519" t="s">
        <v>32035</v>
      </c>
      <c r="E1030" s="519" t="s">
        <v>32008</v>
      </c>
      <c r="F1030" s="519" t="s">
        <v>32009</v>
      </c>
      <c r="I1030" s="519" t="s">
        <v>13</v>
      </c>
      <c r="J1030" s="650">
        <v>21.08</v>
      </c>
    </row>
    <row r="1031" spans="1:10">
      <c r="A1031" s="519" t="s">
        <v>1218</v>
      </c>
      <c r="B1031" s="519" t="str">
        <f t="shared" si="15"/>
        <v>PROJETO EXECUTIVO DE ARQUITETURA PARA PREDIOS ESCOLARES E/OU ADMINISTRATIVOS ATE 500M2,INCLUSIVE PROJETO BASICO,APRESENTADO EM AUTOCAD NOS PADROES DA CONTRATANTE,INCLUSIVE AS LEGALIZACOES PERTINENTES,COORDENACAO E COMPATIBILIZACAO COM OS PROJETOS COMPLEMENTARES</v>
      </c>
      <c r="C1031" s="519" t="s">
        <v>32036</v>
      </c>
      <c r="D1031" s="519" t="s">
        <v>32037</v>
      </c>
      <c r="E1031" s="519" t="s">
        <v>32038</v>
      </c>
      <c r="F1031" s="519" t="s">
        <v>32039</v>
      </c>
      <c r="G1031" s="519" t="s">
        <v>32040</v>
      </c>
      <c r="I1031" s="519" t="s">
        <v>13</v>
      </c>
      <c r="J1031" s="650">
        <v>104.34</v>
      </c>
    </row>
    <row r="1032" spans="1:10">
      <c r="A1032" s="519" t="s">
        <v>1219</v>
      </c>
      <c r="B1032" s="519" t="str">
        <f t="shared" ref="B1032:B1095" si="16">C1032&amp;D1032&amp;E1032&amp;F1032&amp;G1032&amp;H1032</f>
        <v>PROJETO EXECUTIVO DE ARQUITETURA PARA PREDIOS ESCOLARES E/OU ADMINISTRATIVOS ATE 500M2,INCLUSIVE PROJETO BASICO,APRESENTADO EM AUTOCAD NOS PADROES DA CONTRATANTE,INCLUSIVE AS LEGALIZACOES PERTINENTES,COORDENACAO E COMPATIBILIZACAO COM OS PROJETOS COMPLEMENTARES</v>
      </c>
      <c r="C1032" s="519" t="s">
        <v>32036</v>
      </c>
      <c r="D1032" s="519" t="s">
        <v>32037</v>
      </c>
      <c r="E1032" s="519" t="s">
        <v>32038</v>
      </c>
      <c r="F1032" s="519" t="s">
        <v>32039</v>
      </c>
      <c r="G1032" s="519" t="s">
        <v>32040</v>
      </c>
      <c r="I1032" s="519" t="s">
        <v>13</v>
      </c>
      <c r="J1032" s="650">
        <v>90.41</v>
      </c>
    </row>
    <row r="1033" spans="1:10">
      <c r="A1033" s="519" t="s">
        <v>1220</v>
      </c>
      <c r="B1033" s="519"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3" s="519" t="s">
        <v>32036</v>
      </c>
      <c r="D1033" s="519" t="s">
        <v>32041</v>
      </c>
      <c r="E1033" s="519" t="s">
        <v>32042</v>
      </c>
      <c r="F1033" s="519" t="s">
        <v>32043</v>
      </c>
      <c r="G1033" s="519" t="s">
        <v>32044</v>
      </c>
      <c r="I1033" s="519" t="s">
        <v>13</v>
      </c>
      <c r="J1033" s="650">
        <v>75.75</v>
      </c>
    </row>
    <row r="1034" spans="1:10">
      <c r="A1034" s="519" t="s">
        <v>1221</v>
      </c>
      <c r="B1034" s="519" t="str">
        <f t="shared" si="16"/>
        <v>PROJETO EXECUTIVO DE ARQUITETURA PARA PREDIOS ESCOLARES E/OU ADMINISTRATIVOS DE 501 ATE 3.000M2,INCLUSIVE PROJETO BASICO,APRESENTADO EM AUTOCAD NOS PADROES DA CONTRATANTE,INCLUSIVE AS LEGALIZACOES PERTINENTES,COORDENACAO E COMPATIBILIZACAOCOM OS PROJETOS COMPLEMENTARES</v>
      </c>
      <c r="C1034" s="519" t="s">
        <v>32036</v>
      </c>
      <c r="D1034" s="519" t="s">
        <v>32041</v>
      </c>
      <c r="E1034" s="519" t="s">
        <v>32042</v>
      </c>
      <c r="F1034" s="519" t="s">
        <v>32043</v>
      </c>
      <c r="G1034" s="519" t="s">
        <v>32044</v>
      </c>
      <c r="I1034" s="519" t="s">
        <v>13</v>
      </c>
      <c r="J1034" s="650">
        <v>65.64</v>
      </c>
    </row>
    <row r="1035" spans="1:10">
      <c r="A1035" s="519" t="s">
        <v>1222</v>
      </c>
      <c r="B1035" s="519"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5" s="519" t="s">
        <v>32036</v>
      </c>
      <c r="D1035" s="519" t="s">
        <v>32045</v>
      </c>
      <c r="E1035" s="519" t="s">
        <v>32046</v>
      </c>
      <c r="F1035" s="519" t="s">
        <v>32047</v>
      </c>
      <c r="G1035" s="519" t="s">
        <v>32048</v>
      </c>
      <c r="I1035" s="519" t="s">
        <v>13</v>
      </c>
      <c r="J1035" s="650">
        <v>60.88</v>
      </c>
    </row>
    <row r="1036" spans="1:10">
      <c r="A1036" s="519" t="s">
        <v>1223</v>
      </c>
      <c r="B1036" s="519" t="str">
        <f t="shared" si="16"/>
        <v>PROJETO EXECUTIVO DE ARQUITETURA PARA PREDIOS ESCOLARES E/OU ADMINISTRATIVOS ACIMA DE 3.000M2,INCLUSIVE PROJETO BASICO,APRESENTADO EM AUTOCAD NOS PADROES DA CONTRATANTE,INCLUSIVE AS LEGALIZACOES PERTINENTES,COORDENACAO E COMPATIBILIZACAO COM OS PROJETOS COMPLEMENTARES</v>
      </c>
      <c r="C1036" s="519" t="s">
        <v>32036</v>
      </c>
      <c r="D1036" s="519" t="s">
        <v>32045</v>
      </c>
      <c r="E1036" s="519" t="s">
        <v>32046</v>
      </c>
      <c r="F1036" s="519" t="s">
        <v>32047</v>
      </c>
      <c r="G1036" s="519" t="s">
        <v>32048</v>
      </c>
      <c r="I1036" s="519" t="s">
        <v>13</v>
      </c>
      <c r="J1036" s="650">
        <v>52.76</v>
      </c>
    </row>
    <row r="1037" spans="1:10">
      <c r="A1037" s="519" t="s">
        <v>85</v>
      </c>
      <c r="B1037" s="519" t="str">
        <f t="shared" si="16"/>
        <v>PROJETO EXECUTIVO ESTRUTURAL PARA PREDIOS ESCOLARES E ADMINISTRATIVOS ATE 500M2,INCLUSIVE PROJETO BASICO,APRESENTADO EMAUTOCAD NOS PADROES DA CONTRATANTE,CONSTANDO DE PLANTAS DE FORMA,ARMACAO E DETALHES</v>
      </c>
      <c r="C1037" s="519" t="s">
        <v>32049</v>
      </c>
      <c r="D1037" s="519" t="s">
        <v>32050</v>
      </c>
      <c r="E1037" s="519" t="s">
        <v>32051</v>
      </c>
      <c r="F1037" s="519" t="s">
        <v>71662</v>
      </c>
      <c r="I1037" s="519" t="s">
        <v>13</v>
      </c>
      <c r="J1037" s="650">
        <v>70.02</v>
      </c>
    </row>
    <row r="1038" spans="1:10">
      <c r="A1038" s="519" t="s">
        <v>1224</v>
      </c>
      <c r="B1038" s="519" t="str">
        <f t="shared" si="16"/>
        <v>PROJETO EXECUTIVO ESTRUTURAL PARA PREDIOS ESCOLARES E ADMINISTRATIVOS ATE 500M2,INCLUSIVE PROJETO BASICO,APRESENTADO EMAUTOCAD NOS PADROES DA CONTRATANTE,CONSTANDO DE PLANTAS DE FORMA,ARMACAO E DETALHES</v>
      </c>
      <c r="C1038" s="519" t="s">
        <v>32049</v>
      </c>
      <c r="D1038" s="519" t="s">
        <v>32050</v>
      </c>
      <c r="E1038" s="519" t="s">
        <v>32051</v>
      </c>
      <c r="F1038" s="519" t="s">
        <v>71662</v>
      </c>
      <c r="I1038" s="519" t="s">
        <v>13</v>
      </c>
      <c r="J1038" s="650">
        <v>60.67</v>
      </c>
    </row>
    <row r="1039" spans="1:10">
      <c r="A1039" s="519" t="s">
        <v>1225</v>
      </c>
      <c r="B1039" s="519" t="str">
        <f t="shared" si="16"/>
        <v>PROJETO EXECUTIVO ESTRUTURAL PARA PREDIOS ESCOLARES E ADMINISTRATIVOS DE 501 ATE 3.000M2,INCLUSIVE PROJETO BASICO,APRESENTADO EM AUTOCAD NOS PADROES DA CONTRATANTE,CONSTANDO DE PLANTAS DE FORMA,ARMACAO E DETALHES</v>
      </c>
      <c r="C1039" s="519" t="s">
        <v>32049</v>
      </c>
      <c r="D1039" s="519" t="s">
        <v>32052</v>
      </c>
      <c r="E1039" s="519" t="s">
        <v>32053</v>
      </c>
      <c r="F1039" s="519" t="s">
        <v>71663</v>
      </c>
      <c r="I1039" s="519" t="s">
        <v>13</v>
      </c>
      <c r="J1039" s="650">
        <v>61.94</v>
      </c>
    </row>
    <row r="1040" spans="1:10">
      <c r="A1040" s="519" t="s">
        <v>1226</v>
      </c>
      <c r="B1040" s="519" t="str">
        <f t="shared" si="16"/>
        <v>PROJETO EXECUTIVO ESTRUTURAL PARA PREDIOS ESCOLARES E ADMINISTRATIVOS DE 501 ATE 3.000M2,INCLUSIVE PROJETO BASICO,APRESENTADO EM AUTOCAD NOS PADROES DA CONTRATANTE,CONSTANDO DE PLANTAS DE FORMA,ARMACAO E DETALHES</v>
      </c>
      <c r="C1040" s="519" t="s">
        <v>32049</v>
      </c>
      <c r="D1040" s="519" t="s">
        <v>32052</v>
      </c>
      <c r="E1040" s="519" t="s">
        <v>32053</v>
      </c>
      <c r="F1040" s="519" t="s">
        <v>71663</v>
      </c>
      <c r="I1040" s="519" t="s">
        <v>13</v>
      </c>
      <c r="J1040" s="650">
        <v>53.67</v>
      </c>
    </row>
    <row r="1041" spans="1:10">
      <c r="A1041" s="519" t="s">
        <v>1227</v>
      </c>
      <c r="B1041" s="519" t="str">
        <f t="shared" si="16"/>
        <v>PROJETO EXECUTIVO ESTRUTURAL PARA PREDIOS ESCOLARES E ADMINISTRATIVOS ACIMA DE 3.000M2,INCLUSIVE PROJETO BASICO,APRESENTADO EM AUTOCAD NOS PADROES DA CONTRATANTE,CONSTANDO DE PLANTAS DE FORMA,ARMACAO E DETALHES</v>
      </c>
      <c r="C1041" s="519" t="s">
        <v>32049</v>
      </c>
      <c r="D1041" s="519" t="s">
        <v>32054</v>
      </c>
      <c r="E1041" s="519" t="s">
        <v>32055</v>
      </c>
      <c r="F1041" s="519" t="s">
        <v>71664</v>
      </c>
      <c r="I1041" s="519" t="s">
        <v>13</v>
      </c>
      <c r="J1041" s="650">
        <v>52.14</v>
      </c>
    </row>
    <row r="1042" spans="1:10">
      <c r="A1042" s="519" t="s">
        <v>1228</v>
      </c>
      <c r="B1042" s="519" t="str">
        <f t="shared" si="16"/>
        <v>PROJETO EXECUTIVO ESTRUTURAL PARA PREDIOS ESCOLARES E ADMINISTRATIVOS ACIMA DE 3.000M2,INCLUSIVE PROJETO BASICO,APRESENTADO EM AUTOCAD NOS PADROES DA CONTRATANTE,CONSTANDO DE PLANTAS DE FORMA,ARMACAO E DETALHES</v>
      </c>
      <c r="C1042" s="519" t="s">
        <v>32049</v>
      </c>
      <c r="D1042" s="519" t="s">
        <v>32054</v>
      </c>
      <c r="E1042" s="519" t="s">
        <v>32055</v>
      </c>
      <c r="F1042" s="519" t="s">
        <v>71664</v>
      </c>
      <c r="I1042" s="519" t="s">
        <v>13</v>
      </c>
      <c r="J1042" s="650">
        <v>45.18</v>
      </c>
    </row>
    <row r="1043" spans="1:10">
      <c r="A1043" s="519" t="s">
        <v>1229</v>
      </c>
      <c r="B1043" s="519"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3" s="519" t="s">
        <v>32056</v>
      </c>
      <c r="D1043" s="519" t="s">
        <v>32057</v>
      </c>
      <c r="E1043" s="519" t="s">
        <v>32058</v>
      </c>
      <c r="F1043" s="519" t="s">
        <v>32059</v>
      </c>
      <c r="G1043" s="519" t="s">
        <v>32060</v>
      </c>
      <c r="I1043" s="519" t="s">
        <v>13</v>
      </c>
      <c r="J1043" s="650">
        <v>11.51</v>
      </c>
    </row>
    <row r="1044" spans="1:10">
      <c r="A1044" s="519" t="s">
        <v>1230</v>
      </c>
      <c r="B1044" s="519" t="str">
        <f t="shared" si="16"/>
        <v>PROJETO BASICO DE ARQUITETURA PARA LOTEAMENTOS COM 3 UNIDADES UNIFAMILIARES OU BIFAMILIARES PARA AREAS ATE 12.000M2,APRESENTADO EM AUTOCAD NOS PADROES DA CONTRATANTE,INCLUSIVE AS LEGALIZACOES PERTINENTES,COORDENACAO E COMPATIBILIZACAO COM OS PROJETOS COMPLEMENTARES</v>
      </c>
      <c r="C1044" s="519" t="s">
        <v>32056</v>
      </c>
      <c r="D1044" s="519" t="s">
        <v>32057</v>
      </c>
      <c r="E1044" s="519" t="s">
        <v>32058</v>
      </c>
      <c r="F1044" s="519" t="s">
        <v>32059</v>
      </c>
      <c r="G1044" s="519" t="s">
        <v>32060</v>
      </c>
      <c r="I1044" s="519" t="s">
        <v>13</v>
      </c>
      <c r="J1044" s="650">
        <v>9.9700000000000006</v>
      </c>
    </row>
    <row r="1045" spans="1:10">
      <c r="A1045" s="519" t="s">
        <v>1231</v>
      </c>
      <c r="B1045" s="519"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5" s="519" t="s">
        <v>32056</v>
      </c>
      <c r="D1045" s="519" t="s">
        <v>32061</v>
      </c>
      <c r="E1045" s="519" t="s">
        <v>32062</v>
      </c>
      <c r="F1045" s="519" t="s">
        <v>32063</v>
      </c>
      <c r="G1045" s="519" t="s">
        <v>32064</v>
      </c>
      <c r="I1045" s="519" t="s">
        <v>13</v>
      </c>
      <c r="J1045" s="650">
        <v>7.94</v>
      </c>
    </row>
    <row r="1046" spans="1:10">
      <c r="A1046" s="519" t="s">
        <v>1232</v>
      </c>
      <c r="B1046" s="519" t="str">
        <f t="shared" si="16"/>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46" s="519" t="s">
        <v>32056</v>
      </c>
      <c r="D1046" s="519" t="s">
        <v>32061</v>
      </c>
      <c r="E1046" s="519" t="s">
        <v>32062</v>
      </c>
      <c r="F1046" s="519" t="s">
        <v>32063</v>
      </c>
      <c r="G1046" s="519" t="s">
        <v>32064</v>
      </c>
      <c r="I1046" s="519" t="s">
        <v>13</v>
      </c>
      <c r="J1046" s="650">
        <v>6.88</v>
      </c>
    </row>
    <row r="1047" spans="1:10">
      <c r="A1047" s="519" t="s">
        <v>1233</v>
      </c>
      <c r="B1047" s="519"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7" s="519" t="s">
        <v>32056</v>
      </c>
      <c r="D1047" s="519" t="s">
        <v>32065</v>
      </c>
      <c r="E1047" s="519" t="s">
        <v>32042</v>
      </c>
      <c r="F1047" s="519" t="s">
        <v>32043</v>
      </c>
      <c r="G1047" s="519" t="s">
        <v>32044</v>
      </c>
      <c r="I1047" s="519" t="s">
        <v>13</v>
      </c>
      <c r="J1047" s="650">
        <v>7.97</v>
      </c>
    </row>
    <row r="1048" spans="1:10">
      <c r="A1048" s="519" t="s">
        <v>1234</v>
      </c>
      <c r="B1048" s="519" t="str">
        <f t="shared" si="16"/>
        <v>PROJETO BASICO DE ARQUITETURA PARA LOTEAMENTOS COM 3 UNIDADES UNIFAMILIARES OU BIFAMILIARES PARA AREAS ACIMA DE 36.000M2,APRESENTADO EM AUTOCAD NOS PADROES DA CONTRATANTE,INCLUSIVE AS LEGALIZACOES PERTINENTES,COORDENACAO E COMPATIBILIZACAOCOM OS PROJETOS COMPLEMENTARES</v>
      </c>
      <c r="C1048" s="519" t="s">
        <v>32056</v>
      </c>
      <c r="D1048" s="519" t="s">
        <v>32065</v>
      </c>
      <c r="E1048" s="519" t="s">
        <v>32042</v>
      </c>
      <c r="F1048" s="519" t="s">
        <v>32043</v>
      </c>
      <c r="G1048" s="519" t="s">
        <v>32044</v>
      </c>
      <c r="I1048" s="519" t="s">
        <v>13</v>
      </c>
      <c r="J1048" s="650">
        <v>6.9</v>
      </c>
    </row>
    <row r="1049" spans="1:10">
      <c r="A1049" s="519" t="s">
        <v>1235</v>
      </c>
      <c r="B1049" s="519"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9" s="519" t="s">
        <v>32066</v>
      </c>
      <c r="D1049" s="519" t="s">
        <v>32067</v>
      </c>
      <c r="E1049" s="519" t="s">
        <v>32068</v>
      </c>
      <c r="F1049" s="519" t="s">
        <v>32069</v>
      </c>
      <c r="G1049" s="519" t="s">
        <v>32070</v>
      </c>
      <c r="I1049" s="519" t="s">
        <v>13</v>
      </c>
      <c r="J1049" s="650">
        <v>28.83</v>
      </c>
    </row>
    <row r="1050" spans="1:10">
      <c r="A1050" s="519" t="s">
        <v>1236</v>
      </c>
      <c r="B1050" s="519" t="str">
        <f t="shared" si="16"/>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50" s="519" t="s">
        <v>32066</v>
      </c>
      <c r="D1050" s="519" t="s">
        <v>32067</v>
      </c>
      <c r="E1050" s="519" t="s">
        <v>32068</v>
      </c>
      <c r="F1050" s="519" t="s">
        <v>32069</v>
      </c>
      <c r="G1050" s="519" t="s">
        <v>32070</v>
      </c>
      <c r="I1050" s="519" t="s">
        <v>13</v>
      </c>
      <c r="J1050" s="650">
        <v>24.98</v>
      </c>
    </row>
    <row r="1051" spans="1:10">
      <c r="A1051" s="519" t="s">
        <v>1237</v>
      </c>
      <c r="B1051" s="519"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1" s="519" t="s">
        <v>32066</v>
      </c>
      <c r="D1051" s="519" t="s">
        <v>32071</v>
      </c>
      <c r="E1051" s="519" t="s">
        <v>32072</v>
      </c>
      <c r="F1051" s="519" t="s">
        <v>32073</v>
      </c>
      <c r="G1051" s="519" t="s">
        <v>32074</v>
      </c>
      <c r="H1051" s="519" t="s">
        <v>32075</v>
      </c>
      <c r="I1051" s="519" t="s">
        <v>13</v>
      </c>
      <c r="J1051" s="650">
        <v>19.93</v>
      </c>
    </row>
    <row r="1052" spans="1:10">
      <c r="A1052" s="519" t="s">
        <v>1238</v>
      </c>
      <c r="B1052" s="519" t="str">
        <f t="shared" si="16"/>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52" s="519" t="s">
        <v>32066</v>
      </c>
      <c r="D1052" s="519" t="s">
        <v>32071</v>
      </c>
      <c r="E1052" s="519" t="s">
        <v>32072</v>
      </c>
      <c r="F1052" s="519" t="s">
        <v>32073</v>
      </c>
      <c r="G1052" s="519" t="s">
        <v>32074</v>
      </c>
      <c r="H1052" s="519" t="s">
        <v>32075</v>
      </c>
      <c r="I1052" s="519" t="s">
        <v>13</v>
      </c>
      <c r="J1052" s="650">
        <v>17.27</v>
      </c>
    </row>
    <row r="1053" spans="1:10">
      <c r="A1053" s="519" t="s">
        <v>1239</v>
      </c>
      <c r="B1053" s="519"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3" s="519" t="s">
        <v>32066</v>
      </c>
      <c r="D1053" s="519" t="s">
        <v>32076</v>
      </c>
      <c r="E1053" s="519" t="s">
        <v>32077</v>
      </c>
      <c r="F1053" s="519" t="s">
        <v>32078</v>
      </c>
      <c r="G1053" s="519" t="s">
        <v>32079</v>
      </c>
      <c r="H1053" s="519" t="s">
        <v>32080</v>
      </c>
      <c r="I1053" s="519" t="s">
        <v>13</v>
      </c>
      <c r="J1053" s="650">
        <v>19.940000000000001</v>
      </c>
    </row>
    <row r="1054" spans="1:10">
      <c r="A1054" s="519" t="s">
        <v>1240</v>
      </c>
      <c r="B1054" s="519" t="str">
        <f t="shared" si="16"/>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54" s="519" t="s">
        <v>32066</v>
      </c>
      <c r="D1054" s="519" t="s">
        <v>32076</v>
      </c>
      <c r="E1054" s="519" t="s">
        <v>32077</v>
      </c>
      <c r="F1054" s="519" t="s">
        <v>32078</v>
      </c>
      <c r="G1054" s="519" t="s">
        <v>32079</v>
      </c>
      <c r="H1054" s="519" t="s">
        <v>32080</v>
      </c>
      <c r="I1054" s="519" t="s">
        <v>13</v>
      </c>
      <c r="J1054" s="650">
        <v>17.28</v>
      </c>
    </row>
    <row r="1055" spans="1:10">
      <c r="A1055" s="519" t="s">
        <v>1241</v>
      </c>
      <c r="B1055" s="519" t="str">
        <f t="shared" si="16"/>
        <v>PROJETO BASICO DE ARQUITETURA PARA HABITACAO/EDIFICIOS ATE 6.000M2,APRESENTADO EM AUTOCAD NOS PADROES DA CONTRATANTE,INCLUSIVE AS LEGALIZACOES PERTINENTES,COORDENACAO E COMPATIBILIZACAO COM OS PROJETOS COMPLEMENTARES</v>
      </c>
      <c r="C1055" s="519" t="s">
        <v>32081</v>
      </c>
      <c r="D1055" s="519" t="s">
        <v>32082</v>
      </c>
      <c r="E1055" s="519" t="s">
        <v>32083</v>
      </c>
      <c r="F1055" s="519" t="s">
        <v>32084</v>
      </c>
      <c r="I1055" s="519" t="s">
        <v>13</v>
      </c>
      <c r="J1055" s="650">
        <v>39.07</v>
      </c>
    </row>
    <row r="1056" spans="1:10">
      <c r="A1056" s="519" t="s">
        <v>1242</v>
      </c>
      <c r="B1056" s="519" t="str">
        <f t="shared" si="16"/>
        <v>PROJETO BASICO DE ARQUITETURA PARA HABITACAO/EDIFICIOS ATE 6.000M2,APRESENTADO EM AUTOCAD NOS PADROES DA CONTRATANTE,INCLUSIVE AS LEGALIZACOES PERTINENTES,COORDENACAO E COMPATIBILIZACAO COM OS PROJETOS COMPLEMENTARES</v>
      </c>
      <c r="C1056" s="519" t="s">
        <v>32081</v>
      </c>
      <c r="D1056" s="519" t="s">
        <v>32082</v>
      </c>
      <c r="E1056" s="519" t="s">
        <v>32083</v>
      </c>
      <c r="F1056" s="519" t="s">
        <v>32084</v>
      </c>
      <c r="I1056" s="519" t="s">
        <v>13</v>
      </c>
      <c r="J1056" s="650">
        <v>33.86</v>
      </c>
    </row>
    <row r="1057" spans="1:10">
      <c r="A1057" s="519" t="s">
        <v>1243</v>
      </c>
      <c r="B1057" s="519" t="str">
        <f t="shared" si="16"/>
        <v>PROJETO BASICO DE ARQUITETURA PARA HABITACAO/EDIFICIOS DE 6.001 ATE 12.000M2,APRESENTADO EM AUTOCAD NOS PADROES DA CONTRATANTE,INCLUSIVE AS LEGALIZACOES PERTINENTES,COORDENACAO E CCOMPATIBILIZACAO COM OS PROJETOS COMPLEMENTARES</v>
      </c>
      <c r="C1057" s="519" t="s">
        <v>32085</v>
      </c>
      <c r="D1057" s="519" t="s">
        <v>32086</v>
      </c>
      <c r="E1057" s="519" t="s">
        <v>31965</v>
      </c>
      <c r="F1057" s="519" t="s">
        <v>32087</v>
      </c>
      <c r="I1057" s="519" t="s">
        <v>13</v>
      </c>
      <c r="J1057" s="650">
        <v>27.1</v>
      </c>
    </row>
    <row r="1058" spans="1:10">
      <c r="A1058" s="519" t="s">
        <v>1244</v>
      </c>
      <c r="B1058" s="519" t="str">
        <f t="shared" si="16"/>
        <v>PROJETO BASICO DE ARQUITETURA PARA HABITACAO/EDIFICIOS DE 6.001 ATE 12.000M2,APRESENTADO EM AUTOCAD NOS PADROES DA CONTRATANTE,INCLUSIVE AS LEGALIZACOES PERTINENTES,COORDENACAO E CCOMPATIBILIZACAO COM OS PROJETOS COMPLEMENTARES</v>
      </c>
      <c r="C1058" s="519" t="s">
        <v>32085</v>
      </c>
      <c r="D1058" s="519" t="s">
        <v>32086</v>
      </c>
      <c r="E1058" s="519" t="s">
        <v>31965</v>
      </c>
      <c r="F1058" s="519" t="s">
        <v>32087</v>
      </c>
      <c r="I1058" s="519" t="s">
        <v>13</v>
      </c>
      <c r="J1058" s="650">
        <v>23.48</v>
      </c>
    </row>
    <row r="1059" spans="1:10">
      <c r="A1059" s="519" t="s">
        <v>1245</v>
      </c>
      <c r="B1059" s="519" t="str">
        <f t="shared" si="16"/>
        <v>PROJETO BASICO DE ARQUITETURA PARA HABITACAO/EDIFICIOS ACIMA DE 12.000M2,APRESENTADO EM AUTOCAD NOS PADROES DA CONTRATANTE,INCLUSIVE AS LEGALIZACOES PERTINENTES,COORDENACAO E COMPATIBILIZACAO COM OS PROJETOS COMPLEMENTARES</v>
      </c>
      <c r="C1059" s="519" t="s">
        <v>32088</v>
      </c>
      <c r="D1059" s="519" t="s">
        <v>32089</v>
      </c>
      <c r="E1059" s="519" t="s">
        <v>31969</v>
      </c>
      <c r="F1059" s="519" t="s">
        <v>31970</v>
      </c>
      <c r="I1059" s="519" t="s">
        <v>13</v>
      </c>
      <c r="J1059" s="650">
        <v>21.67</v>
      </c>
    </row>
    <row r="1060" spans="1:10">
      <c r="A1060" s="519" t="s">
        <v>1246</v>
      </c>
      <c r="B1060" s="519" t="str">
        <f t="shared" si="16"/>
        <v>PROJETO BASICO DE ARQUITETURA PARA HABITACAO/EDIFICIOS ACIMA DE 12.000M2,APRESENTADO EM AUTOCAD NOS PADROES DA CONTRATANTE,INCLUSIVE AS LEGALIZACOES PERTINENTES,COORDENACAO E COMPATIBILIZACAO COM OS PROJETOS COMPLEMENTARES</v>
      </c>
      <c r="C1060" s="519" t="s">
        <v>32088</v>
      </c>
      <c r="D1060" s="519" t="s">
        <v>32089</v>
      </c>
      <c r="E1060" s="519" t="s">
        <v>31969</v>
      </c>
      <c r="F1060" s="519" t="s">
        <v>31970</v>
      </c>
      <c r="I1060" s="519" t="s">
        <v>13</v>
      </c>
      <c r="J1060" s="650">
        <v>18.77</v>
      </c>
    </row>
    <row r="1061" spans="1:10">
      <c r="A1061" s="519" t="s">
        <v>1247</v>
      </c>
      <c r="B1061" s="519" t="str">
        <f t="shared" si="16"/>
        <v>PROJETO EXECUTIVO DE ARQUITETURA PARA HABITACAO/EDIFICIOS ATE 6.000M2,INCLUSIVE PROJETO BASICO,APRESENTADO EM AUTOCAD NOS PADROES DA CONTRATANTE,INCLUSIVE AS LEGALIZACOES PERTINENTES,COORDENACAO E COMPATIBILIZACAO COM OS PROJETOS COMPLEMENTARES</v>
      </c>
      <c r="C1061" s="519" t="s">
        <v>32090</v>
      </c>
      <c r="D1061" s="519" t="s">
        <v>32091</v>
      </c>
      <c r="E1061" s="519" t="s">
        <v>31982</v>
      </c>
      <c r="F1061" s="519" t="s">
        <v>31983</v>
      </c>
      <c r="G1061" s="519" t="s">
        <v>31984</v>
      </c>
      <c r="I1061" s="519" t="s">
        <v>13</v>
      </c>
      <c r="J1061" s="650">
        <v>97.78</v>
      </c>
    </row>
    <row r="1062" spans="1:10">
      <c r="A1062" s="519" t="s">
        <v>1248</v>
      </c>
      <c r="B1062" s="519" t="str">
        <f t="shared" si="16"/>
        <v>PROJETO EXECUTIVO DE ARQUITETURA PARA HABITACAO/EDIFICIOS ATE 6.000M2,INCLUSIVE PROJETO BASICO,APRESENTADO EM AUTOCAD NOS PADROES DA CONTRATANTE,INCLUSIVE AS LEGALIZACOES PERTINENTES,COORDENACAO E COMPATIBILIZACAO COM OS PROJETOS COMPLEMENTARES</v>
      </c>
      <c r="C1062" s="519" t="s">
        <v>32090</v>
      </c>
      <c r="D1062" s="519" t="s">
        <v>32091</v>
      </c>
      <c r="E1062" s="519" t="s">
        <v>31982</v>
      </c>
      <c r="F1062" s="519" t="s">
        <v>31983</v>
      </c>
      <c r="G1062" s="519" t="s">
        <v>31984</v>
      </c>
      <c r="I1062" s="519" t="s">
        <v>13</v>
      </c>
      <c r="J1062" s="650">
        <v>84.72</v>
      </c>
    </row>
    <row r="1063" spans="1:10">
      <c r="A1063" s="519" t="s">
        <v>1249</v>
      </c>
      <c r="B1063" s="519" t="str">
        <f t="shared" si="16"/>
        <v>PROJETO EXECUTIVO DE ARQUITETURA PARA HABITACAO/EDIFICIOS DE 6.001 ATE 12.000M2,INCLUSIVE PROJETO BASICO,APRESENTADO EMAUTOCAD NOS PADROES DA CONTRATANTE,INCLUSIVE AS LEGALIZACOESPERTINENTES,COORDENACAO E COMPATIBILIZACAO COM OS PROJETOS COMPLEMENTARES</v>
      </c>
      <c r="C1063" s="519" t="s">
        <v>32092</v>
      </c>
      <c r="D1063" s="519" t="s">
        <v>32093</v>
      </c>
      <c r="E1063" s="519" t="s">
        <v>32094</v>
      </c>
      <c r="F1063" s="519" t="s">
        <v>31988</v>
      </c>
      <c r="G1063" s="519" t="s">
        <v>31989</v>
      </c>
      <c r="I1063" s="519" t="s">
        <v>13</v>
      </c>
      <c r="J1063" s="650">
        <v>67.75</v>
      </c>
    </row>
    <row r="1064" spans="1:10">
      <c r="A1064" s="519" t="s">
        <v>1250</v>
      </c>
      <c r="B1064" s="519" t="str">
        <f t="shared" si="16"/>
        <v>PROJETO EXECUTIVO DE ARQUITETURA PARA HABITACAO/EDIFICIOS DE 6.001 ATE 12.000M2,INCLUSIVE PROJETO BASICO,APRESENTADO EMAUTOCAD NOS PADROES DA CONTRATANTE,INCLUSIVE AS LEGALIZACOESPERTINENTES,COORDENACAO E COMPATIBILIZACAO COM OS PROJETOS COMPLEMENTARES</v>
      </c>
      <c r="C1064" s="519" t="s">
        <v>32092</v>
      </c>
      <c r="D1064" s="519" t="s">
        <v>32093</v>
      </c>
      <c r="E1064" s="519" t="s">
        <v>32094</v>
      </c>
      <c r="F1064" s="519" t="s">
        <v>31988</v>
      </c>
      <c r="G1064" s="519" t="s">
        <v>31989</v>
      </c>
      <c r="I1064" s="519" t="s">
        <v>13</v>
      </c>
      <c r="J1064" s="650">
        <v>58.71</v>
      </c>
    </row>
    <row r="1065" spans="1:10">
      <c r="A1065" s="519" t="s">
        <v>1251</v>
      </c>
      <c r="B1065" s="519" t="str">
        <f t="shared" si="16"/>
        <v>PROJETO EXECUTIVO DE ARQUITETURA PARA HABITACAO/EDIFICIOS ACIMA DE 12.000M2,INCLUSIVE PROJETO BASICO,APRESENTADO EM AUTOCAD NOS PADROES DA CONTRATANTE,INCLUSIVE AS LEGALIZACOES PERTINENTES,COORDENACAO E COMPATIBLIZACAO COM OS PROJETOS COMPLEMENTARES</v>
      </c>
      <c r="C1065" s="519" t="s">
        <v>32095</v>
      </c>
      <c r="D1065" s="519" t="s">
        <v>32096</v>
      </c>
      <c r="E1065" s="519" t="s">
        <v>32097</v>
      </c>
      <c r="F1065" s="519" t="s">
        <v>32098</v>
      </c>
      <c r="G1065" s="519" t="s">
        <v>31993</v>
      </c>
      <c r="I1065" s="519" t="s">
        <v>13</v>
      </c>
      <c r="J1065" s="650">
        <v>54.19</v>
      </c>
    </row>
    <row r="1066" spans="1:10">
      <c r="A1066" s="519" t="s">
        <v>1252</v>
      </c>
      <c r="B1066" s="519" t="str">
        <f t="shared" si="16"/>
        <v>PROJETO EXECUTIVO DE ARQUITETURA PARA HABITACAO/EDIFICIOS ACIMA DE 12.000M2,INCLUSIVE PROJETO BASICO,APRESENTADO EM AUTOCAD NOS PADROES DA CONTRATANTE,INCLUSIVE AS LEGALIZACOES PERTINENTES,COORDENACAO E COMPATIBLIZACAO COM OS PROJETOS COMPLEMENTARES</v>
      </c>
      <c r="C1066" s="519" t="s">
        <v>32095</v>
      </c>
      <c r="D1066" s="519" t="s">
        <v>32096</v>
      </c>
      <c r="E1066" s="519" t="s">
        <v>32097</v>
      </c>
      <c r="F1066" s="519" t="s">
        <v>32098</v>
      </c>
      <c r="G1066" s="519" t="s">
        <v>31993</v>
      </c>
      <c r="I1066" s="519" t="s">
        <v>13</v>
      </c>
      <c r="J1066" s="650">
        <v>46.95</v>
      </c>
    </row>
    <row r="1067" spans="1:10">
      <c r="A1067" s="519" t="s">
        <v>1253</v>
      </c>
      <c r="B1067" s="519" t="str">
        <f t="shared" si="16"/>
        <v>PROJETO EXECUTIVO DE INSTALACAO DE INCENDIO E SPDA PARA PREDIOS ESCOLARES E/OU ADMINISTRATIVOS ATE 500M2,INCLUSIVE PROJETO BASICO,APRESENTADO EM AUTOCAD,INCLUSIVE AS LEGALIZACOES PERTINENTES</v>
      </c>
      <c r="C1067" s="519" t="s">
        <v>32099</v>
      </c>
      <c r="D1067" s="519" t="s">
        <v>32100</v>
      </c>
      <c r="E1067" s="519" t="s">
        <v>32101</v>
      </c>
      <c r="F1067" s="519" t="s">
        <v>32102</v>
      </c>
      <c r="I1067" s="519" t="s">
        <v>13</v>
      </c>
      <c r="J1067" s="650">
        <v>7.59</v>
      </c>
    </row>
    <row r="1068" spans="1:10">
      <c r="A1068" s="519" t="s">
        <v>1254</v>
      </c>
      <c r="B1068" s="519" t="str">
        <f t="shared" si="16"/>
        <v>PROJETO EXECUTIVO DE INSTALACAO DE INCENDIO E SPDA PARA PREDIOS ESCOLARES E/OU ADMINISTRATIVOS ATE 500M2,INCLUSIVE PROJETO BASICO,APRESENTADO EM AUTOCAD,INCLUSIVE AS LEGALIZACOES PERTINENTES</v>
      </c>
      <c r="C1068" s="519" t="s">
        <v>32099</v>
      </c>
      <c r="D1068" s="519" t="s">
        <v>32100</v>
      </c>
      <c r="E1068" s="519" t="s">
        <v>32101</v>
      </c>
      <c r="F1068" s="519" t="s">
        <v>32102</v>
      </c>
      <c r="I1068" s="519" t="s">
        <v>13</v>
      </c>
      <c r="J1068" s="650">
        <v>6.58</v>
      </c>
    </row>
    <row r="1069" spans="1:10">
      <c r="A1069" s="519" t="s">
        <v>1255</v>
      </c>
      <c r="B1069" s="519" t="str">
        <f t="shared" si="16"/>
        <v>PROJETO EXECUTIVO DE INSTALACAO DE INCENDIO E SPDA PARA PREDIOS ESCOLARES E/OU ADMINISTRATIVOS DE 501 ATE 3.000M2,INCLUSIVE PROJETO BASICO,APRESENTADO EM AUTOCAD,INCLUSIVE AS LEGALIZACOES PERTINENTES</v>
      </c>
      <c r="C1069" s="519" t="s">
        <v>32099</v>
      </c>
      <c r="D1069" s="519" t="s">
        <v>32103</v>
      </c>
      <c r="E1069" s="519" t="s">
        <v>32104</v>
      </c>
      <c r="F1069" s="519" t="s">
        <v>32105</v>
      </c>
      <c r="I1069" s="519" t="s">
        <v>13</v>
      </c>
      <c r="J1069" s="650">
        <v>4.17</v>
      </c>
    </row>
    <row r="1070" spans="1:10">
      <c r="A1070" s="519" t="s">
        <v>1256</v>
      </c>
      <c r="B1070" s="519" t="str">
        <f t="shared" si="16"/>
        <v>PROJETO EXECUTIVO DE INSTALACAO DE INCENDIO E SPDA PARA PREDIOS ESCOLARES E/OU ADMINISTRATIVOS DE 501 ATE 3.000M2,INCLUSIVE PROJETO BASICO,APRESENTADO EM AUTOCAD,INCLUSIVE AS LEGALIZACOES PERTINENTES</v>
      </c>
      <c r="C1070" s="519" t="s">
        <v>32099</v>
      </c>
      <c r="D1070" s="519" t="s">
        <v>32103</v>
      </c>
      <c r="E1070" s="519" t="s">
        <v>32104</v>
      </c>
      <c r="F1070" s="519" t="s">
        <v>32105</v>
      </c>
      <c r="I1070" s="519" t="s">
        <v>13</v>
      </c>
      <c r="J1070" s="650">
        <v>3.61</v>
      </c>
    </row>
    <row r="1071" spans="1:10">
      <c r="A1071" s="519" t="s">
        <v>1257</v>
      </c>
      <c r="B1071" s="519" t="str">
        <f t="shared" si="16"/>
        <v>PROJETO EXECUTIVO DE INSTALACAO DE INCENDIO E SPDA PARA PREDIOS ESCOLARES E/OU ADMINISTRATIVOS ACIMA DE 3.000M2,INCLUSIVE PROJETO BASICO,APRESENTADO EM AUTOCAD,INCLUSIVE AS LEGALILIZACOES PERTINENTES</v>
      </c>
      <c r="C1071" s="519" t="s">
        <v>32099</v>
      </c>
      <c r="D1071" s="519" t="s">
        <v>32106</v>
      </c>
      <c r="E1071" s="519" t="s">
        <v>32107</v>
      </c>
      <c r="F1071" s="519" t="s">
        <v>32105</v>
      </c>
      <c r="I1071" s="519" t="s">
        <v>13</v>
      </c>
      <c r="J1071" s="650">
        <v>2.09</v>
      </c>
    </row>
    <row r="1072" spans="1:10">
      <c r="A1072" s="519" t="s">
        <v>1258</v>
      </c>
      <c r="B1072" s="519" t="str">
        <f t="shared" si="16"/>
        <v>PROJETO EXECUTIVO DE INSTALACAO DE INCENDIO E SPDA PARA PREDIOS ESCOLARES E/OU ADMINISTRATIVOS ACIMA DE 3.000M2,INCLUSIVE PROJETO BASICO,APRESENTADO EM AUTOCAD,INCLUSIVE AS LEGALILIZACOES PERTINENTES</v>
      </c>
      <c r="C1072" s="519" t="s">
        <v>32099</v>
      </c>
      <c r="D1072" s="519" t="s">
        <v>32106</v>
      </c>
      <c r="E1072" s="519" t="s">
        <v>32107</v>
      </c>
      <c r="F1072" s="519" t="s">
        <v>32105</v>
      </c>
      <c r="I1072" s="519" t="s">
        <v>13</v>
      </c>
      <c r="J1072" s="650">
        <v>1.81</v>
      </c>
    </row>
    <row r="1073" spans="1:10">
      <c r="A1073" s="519" t="s">
        <v>1259</v>
      </c>
      <c r="B1073" s="519" t="str">
        <f t="shared" si="16"/>
        <v>PROJETO EXECUTIVO DE INSTALACAO DE INCENDIO E SPDA PARA PREDIOS CULTURAIS ATE 500M2,INCLUSIVE PROJETO BASICO,APRESENTADO EM AUTOCAD,INCLUSIVE AS LEGALIZACOES PERTINENTES</v>
      </c>
      <c r="C1073" s="519" t="s">
        <v>32099</v>
      </c>
      <c r="D1073" s="519" t="s">
        <v>32108</v>
      </c>
      <c r="E1073" s="519" t="s">
        <v>32109</v>
      </c>
      <c r="I1073" s="519" t="s">
        <v>13</v>
      </c>
      <c r="J1073" s="650">
        <v>19.03</v>
      </c>
    </row>
    <row r="1074" spans="1:10">
      <c r="A1074" s="519" t="s">
        <v>1260</v>
      </c>
      <c r="B1074" s="519" t="str">
        <f t="shared" si="16"/>
        <v>PROJETO EXECUTIVO DE INSTALACAO DE INCENDIO E SPDA PARA PREDIOS CULTURAIS ATE 500M2,INCLUSIVE PROJETO BASICO,APRESENTADO EM AUTOCAD,INCLUSIVE AS LEGALIZACOES PERTINENTES</v>
      </c>
      <c r="C1074" s="519" t="s">
        <v>32099</v>
      </c>
      <c r="D1074" s="519" t="s">
        <v>32108</v>
      </c>
      <c r="E1074" s="519" t="s">
        <v>32109</v>
      </c>
      <c r="I1074" s="519" t="s">
        <v>13</v>
      </c>
      <c r="J1074" s="650">
        <v>16.489999999999998</v>
      </c>
    </row>
    <row r="1075" spans="1:10">
      <c r="A1075" s="519" t="s">
        <v>1261</v>
      </c>
      <c r="B1075" s="519" t="str">
        <f t="shared" si="16"/>
        <v>PROJETO EXECUTIVO DE INSTALACAO DE INCENDIO E SPDA PARA PREDIOS CULTURAIS ACIMA DE 500M2,INCLUSIVE PROJETO BASICO,APRESENTADO EM AUTOCAD,INCLUSIVE AS LEGALIZACOES PERTINENTES</v>
      </c>
      <c r="C1075" s="519" t="s">
        <v>32099</v>
      </c>
      <c r="D1075" s="519" t="s">
        <v>32110</v>
      </c>
      <c r="E1075" s="519" t="s">
        <v>32111</v>
      </c>
      <c r="I1075" s="519" t="s">
        <v>13</v>
      </c>
      <c r="J1075" s="650">
        <v>12.72</v>
      </c>
    </row>
    <row r="1076" spans="1:10">
      <c r="A1076" s="519" t="s">
        <v>1262</v>
      </c>
      <c r="B1076" s="519" t="str">
        <f t="shared" si="16"/>
        <v>PROJETO EXECUTIVO DE INSTALACAO DE INCENDIO E SPDA PARA PREDIOS CULTURAIS ACIMA DE 500M2,INCLUSIVE PROJETO BASICO,APRESENTADO EM AUTOCAD,INCLUSIVE AS LEGALIZACOES PERTINENTES</v>
      </c>
      <c r="C1076" s="519" t="s">
        <v>32099</v>
      </c>
      <c r="D1076" s="519" t="s">
        <v>32110</v>
      </c>
      <c r="E1076" s="519" t="s">
        <v>32111</v>
      </c>
      <c r="I1076" s="519" t="s">
        <v>13</v>
      </c>
      <c r="J1076" s="650">
        <v>11.02</v>
      </c>
    </row>
    <row r="1077" spans="1:10">
      <c r="A1077" s="519" t="s">
        <v>1263</v>
      </c>
      <c r="B1077" s="519" t="str">
        <f t="shared" si="16"/>
        <v>PROJETO EXECUTIVO DE INSTALACAO DE INCENDIO E SPDA PARA PREDIOS HOSPITALARES,INCLUSIVE PROJETO BASICO,APRESENTADO EM AUTOCAD,INCLUSIVE AS LEGALIZACOES ERTINENTES</v>
      </c>
      <c r="C1077" s="519" t="s">
        <v>32099</v>
      </c>
      <c r="D1077" s="519" t="s">
        <v>32112</v>
      </c>
      <c r="E1077" s="519" t="s">
        <v>32113</v>
      </c>
      <c r="I1077" s="519" t="s">
        <v>13</v>
      </c>
      <c r="J1077" s="650">
        <v>15.23</v>
      </c>
    </row>
    <row r="1078" spans="1:10">
      <c r="A1078" s="519" t="s">
        <v>1264</v>
      </c>
      <c r="B1078" s="519" t="str">
        <f t="shared" si="16"/>
        <v>PROJETO EXECUTIVO DE INSTALACAO DE INCENDIO E SPDA PARA PREDIOS HOSPITALARES,INCLUSIVE PROJETO BASICO,APRESENTADO EM AUTOCAD,INCLUSIVE AS LEGALIZACOES ERTINENTES</v>
      </c>
      <c r="C1078" s="519" t="s">
        <v>32099</v>
      </c>
      <c r="D1078" s="519" t="s">
        <v>32112</v>
      </c>
      <c r="E1078" s="519" t="s">
        <v>32113</v>
      </c>
      <c r="I1078" s="519" t="s">
        <v>13</v>
      </c>
      <c r="J1078" s="650">
        <v>13.19</v>
      </c>
    </row>
    <row r="1079" spans="1:10">
      <c r="A1079" s="519" t="s">
        <v>1265</v>
      </c>
      <c r="B1079" s="519" t="str">
        <f t="shared" si="16"/>
        <v>PROJETO EXECUTIVO DE INSTALACAO DE INCENDIO E SPDA PARA HABITACOES/EDIFICIOS ATE 500M2,INCLUSIVE PROJETO BASICO,APRESENTADO EM AUTOCAD,INCLUSIVE AS LEGALIZACOES PERTINENTES</v>
      </c>
      <c r="C1079" s="519" t="s">
        <v>32114</v>
      </c>
      <c r="D1079" s="519" t="s">
        <v>32115</v>
      </c>
      <c r="E1079" s="519" t="s">
        <v>32116</v>
      </c>
      <c r="I1079" s="519" t="s">
        <v>13</v>
      </c>
      <c r="J1079" s="650">
        <v>9.33</v>
      </c>
    </row>
    <row r="1080" spans="1:10">
      <c r="A1080" s="519" t="s">
        <v>1266</v>
      </c>
      <c r="B1080" s="519" t="str">
        <f t="shared" si="16"/>
        <v>PROJETO EXECUTIVO DE INSTALACAO DE INCENDIO E SPDA PARA HABITACOES/EDIFICIOS ATE 500M2,INCLUSIVE PROJETO BASICO,APRESENTADO EM AUTOCAD,INCLUSIVE AS LEGALIZACOES PERTINENTES</v>
      </c>
      <c r="C1080" s="519" t="s">
        <v>32114</v>
      </c>
      <c r="D1080" s="519" t="s">
        <v>32115</v>
      </c>
      <c r="E1080" s="519" t="s">
        <v>32116</v>
      </c>
      <c r="I1080" s="519" t="s">
        <v>13</v>
      </c>
      <c r="J1080" s="650">
        <v>8.08</v>
      </c>
    </row>
    <row r="1081" spans="1:10">
      <c r="A1081" s="519" t="s">
        <v>1267</v>
      </c>
      <c r="B1081" s="519" t="str">
        <f t="shared" si="16"/>
        <v>PROJETO EXECUTIVO DE INSTALACAO DE INCENDIO E SPDA PARA HABITACOES/EDIFICIOS DE 501 ATE 3.000M2,INCLUSIVE PROJETO BASICO,APRESENTADO EM AUTOCAD,INCLUSIVE AS LEGALIZACOES PERTINENTES</v>
      </c>
      <c r="C1081" s="519" t="s">
        <v>32114</v>
      </c>
      <c r="D1081" s="519" t="s">
        <v>32117</v>
      </c>
      <c r="E1081" s="519" t="s">
        <v>32118</v>
      </c>
      <c r="F1081" s="519" t="s">
        <v>31484</v>
      </c>
      <c r="I1081" s="519" t="s">
        <v>13</v>
      </c>
      <c r="J1081" s="650">
        <v>4.46</v>
      </c>
    </row>
    <row r="1082" spans="1:10">
      <c r="A1082" s="519" t="s">
        <v>1268</v>
      </c>
      <c r="B1082" s="519" t="str">
        <f t="shared" si="16"/>
        <v>PROJETO EXECUTIVO DE INSTALACAO DE INCENDIO E SPDA PARA HABITACOES/EDIFICIOS DE 501 ATE 3.000M2,INCLUSIVE PROJETO BASICO,APRESENTADO EM AUTOCAD,INCLUSIVE AS LEGALIZACOES PERTINENTES</v>
      </c>
      <c r="C1082" s="519" t="s">
        <v>32114</v>
      </c>
      <c r="D1082" s="519" t="s">
        <v>32117</v>
      </c>
      <c r="E1082" s="519" t="s">
        <v>32118</v>
      </c>
      <c r="F1082" s="519" t="s">
        <v>31484</v>
      </c>
      <c r="I1082" s="519" t="s">
        <v>13</v>
      </c>
      <c r="J1082" s="650">
        <v>3.86</v>
      </c>
    </row>
    <row r="1083" spans="1:10">
      <c r="A1083" s="519" t="s">
        <v>1269</v>
      </c>
      <c r="B1083" s="519" t="str">
        <f t="shared" si="16"/>
        <v>PROJETO EXECUTIVO DE INSTALACAO DE INCENDIO E SPDA PARA HABITACOES/EDIFICIOS ACIMA DE 3000M2,INCLUSIVE PROJETO BASICO,APRESENTADO EM AUTOCAD,INCLUSIVE AS LEGALIZACOES PERTINENTES</v>
      </c>
      <c r="C1083" s="519" t="s">
        <v>32114</v>
      </c>
      <c r="D1083" s="519" t="s">
        <v>32119</v>
      </c>
      <c r="E1083" s="519" t="s">
        <v>32120</v>
      </c>
      <c r="I1083" s="519" t="s">
        <v>13</v>
      </c>
      <c r="J1083" s="650">
        <v>2.31</v>
      </c>
    </row>
    <row r="1084" spans="1:10">
      <c r="A1084" s="519" t="s">
        <v>1270</v>
      </c>
      <c r="B1084" s="519" t="str">
        <f t="shared" si="16"/>
        <v>PROJETO EXECUTIVO DE INSTALACAO DE INCENDIO E SPDA PARA HABITACOES/EDIFICIOS ACIMA DE 3000M2,INCLUSIVE PROJETO BASICO,APRESENTADO EM AUTOCAD,INCLUSIVE AS LEGALIZACOES PERTINENTES</v>
      </c>
      <c r="C1084" s="519" t="s">
        <v>32114</v>
      </c>
      <c r="D1084" s="519" t="s">
        <v>32119</v>
      </c>
      <c r="E1084" s="519" t="s">
        <v>32120</v>
      </c>
      <c r="I1084" s="519" t="s">
        <v>13</v>
      </c>
      <c r="J1084" s="650">
        <v>2</v>
      </c>
    </row>
    <row r="1085" spans="1:10">
      <c r="A1085" s="519" t="s">
        <v>1271</v>
      </c>
      <c r="B1085" s="519" t="str">
        <f t="shared" si="16"/>
        <v>PROJETO EXECUTIVO DE INSTALACAO DE INCENDIO E SPDA PARA HABITACAO/LOTEAMENTO ATE 36.000M2,INCLUSIVE PROJETO BASICO,APRESENTADO EM AUTOCAD,INCLUSIVE AS LEGALIZACOES PERTINENTES</v>
      </c>
      <c r="C1085" s="519" t="s">
        <v>32114</v>
      </c>
      <c r="D1085" s="519" t="s">
        <v>32121</v>
      </c>
      <c r="E1085" s="519" t="s">
        <v>32122</v>
      </c>
      <c r="I1085" s="519" t="s">
        <v>13</v>
      </c>
      <c r="J1085" s="650">
        <v>2.48</v>
      </c>
    </row>
    <row r="1086" spans="1:10">
      <c r="A1086" s="519" t="s">
        <v>1272</v>
      </c>
      <c r="B1086" s="519" t="str">
        <f t="shared" si="16"/>
        <v>PROJETO EXECUTIVO DE INSTALACAO DE INCENDIO E SPDA PARA HABITACAO/LOTEAMENTO ATE 36.000M2,INCLUSIVE PROJETO BASICO,APRESENTADO EM AUTOCAD,INCLUSIVE AS LEGALIZACOES PERTINENTES</v>
      </c>
      <c r="C1086" s="519" t="s">
        <v>32114</v>
      </c>
      <c r="D1086" s="519" t="s">
        <v>32121</v>
      </c>
      <c r="E1086" s="519" t="s">
        <v>32122</v>
      </c>
      <c r="I1086" s="519" t="s">
        <v>13</v>
      </c>
      <c r="J1086" s="650">
        <v>2.15</v>
      </c>
    </row>
    <row r="1087" spans="1:10">
      <c r="A1087" s="519" t="s">
        <v>1273</v>
      </c>
      <c r="B1087" s="519" t="str">
        <f t="shared" si="16"/>
        <v>PROJETO EXECUTIVO DE INSTALACAO DE INCENDIO E SPDA PARA HABITACAO/LOTEAMENTO ACIMA DE 36.000M2,INCLUSIVE PROJETO BASICO,APRESENTADO EM AUTOCAD,INCLUSIVE AS LEGALIZACOES PERTINENTES</v>
      </c>
      <c r="C1087" s="519" t="s">
        <v>32114</v>
      </c>
      <c r="D1087" s="519" t="s">
        <v>32123</v>
      </c>
      <c r="E1087" s="519" t="s">
        <v>32124</v>
      </c>
      <c r="I1087" s="519" t="s">
        <v>13</v>
      </c>
      <c r="J1087" s="650">
        <v>1.23</v>
      </c>
    </row>
    <row r="1088" spans="1:10">
      <c r="A1088" s="519" t="s">
        <v>1274</v>
      </c>
      <c r="B1088" s="519" t="str">
        <f t="shared" si="16"/>
        <v>PROJETO EXECUTIVO DE INSTALACAO DE INCENDIO E SPDA PARA HABITACAO/LOTEAMENTO ACIMA DE 36.000M2,INCLUSIVE PROJETO BASICO,APRESENTADO EM AUTOCAD,INCLUSIVE AS LEGALIZACOES PERTINENTES</v>
      </c>
      <c r="C1088" s="519" t="s">
        <v>32114</v>
      </c>
      <c r="D1088" s="519" t="s">
        <v>32123</v>
      </c>
      <c r="E1088" s="519" t="s">
        <v>32124</v>
      </c>
      <c r="I1088" s="519" t="s">
        <v>13</v>
      </c>
      <c r="J1088" s="650">
        <v>1.07</v>
      </c>
    </row>
    <row r="1089" spans="1:10">
      <c r="A1089" s="519" t="s">
        <v>1275</v>
      </c>
      <c r="B1089" s="519" t="str">
        <f t="shared" si="16"/>
        <v>PROJETO EXECUTIVO DE INSTALACAO DE GAS PARA PREDIOS ESCOLARES E/OU ADMINISTRATIVOS ATE 500M2,INCLUSIVE PROJETO BASICO,APRESNTADO EM AUTOCAD,INCLUSIVE AS LEGALIZACOES PERTINENTES</v>
      </c>
      <c r="C1089" s="519" t="s">
        <v>32125</v>
      </c>
      <c r="D1089" s="519" t="s">
        <v>32126</v>
      </c>
      <c r="E1089" s="519" t="s">
        <v>32127</v>
      </c>
      <c r="I1089" s="519" t="s">
        <v>13</v>
      </c>
      <c r="J1089" s="650">
        <v>4.17</v>
      </c>
    </row>
    <row r="1090" spans="1:10">
      <c r="A1090" s="519" t="s">
        <v>1276</v>
      </c>
      <c r="B1090" s="519" t="str">
        <f t="shared" si="16"/>
        <v>PROJETO EXECUTIVO DE INSTALACAO DE GAS PARA PREDIOS ESCOLARES E/OU ADMINISTRATIVOS ATE 500M2,INCLUSIVE PROJETO BASICO,APRESNTADO EM AUTOCAD,INCLUSIVE AS LEGALIZACOES PERTINENTES</v>
      </c>
      <c r="C1090" s="519" t="s">
        <v>32125</v>
      </c>
      <c r="D1090" s="519" t="s">
        <v>32126</v>
      </c>
      <c r="E1090" s="519" t="s">
        <v>32127</v>
      </c>
      <c r="I1090" s="519" t="s">
        <v>13</v>
      </c>
      <c r="J1090" s="650">
        <v>3.61</v>
      </c>
    </row>
    <row r="1091" spans="1:10">
      <c r="A1091" s="519" t="s">
        <v>1277</v>
      </c>
      <c r="B1091" s="519" t="str">
        <f t="shared" si="16"/>
        <v>PROJETO EXECUTIVO DE INSTALACAO DE GAS PARA PREDIOS ESCOLARES E/OU ADMINISTRATIVOS ACIMA DE 500M2,INCLUSIVE PROJETO BASICO,APRESENTADO EM AUTOCAD,INCLUSIVE AS LEGALIZACOES PERTINENTES</v>
      </c>
      <c r="C1091" s="519" t="s">
        <v>32125</v>
      </c>
      <c r="D1091" s="519" t="s">
        <v>32128</v>
      </c>
      <c r="E1091" s="519" t="s">
        <v>32129</v>
      </c>
      <c r="F1091" s="519" t="s">
        <v>32130</v>
      </c>
      <c r="I1091" s="519" t="s">
        <v>13</v>
      </c>
      <c r="J1091" s="650">
        <v>2.09</v>
      </c>
    </row>
    <row r="1092" spans="1:10">
      <c r="A1092" s="519" t="s">
        <v>1278</v>
      </c>
      <c r="B1092" s="519" t="str">
        <f t="shared" si="16"/>
        <v>PROJETO EXECUTIVO DE INSTALACAO DE GAS PARA PREDIOS ESCOLARES E/OU ADMINISTRATIVOS ACIMA DE 500M2,INCLUSIVE PROJETO BASICO,APRESENTADO EM AUTOCAD,INCLUSIVE AS LEGALIZACOES PERTINENTES</v>
      </c>
      <c r="C1092" s="519" t="s">
        <v>32125</v>
      </c>
      <c r="D1092" s="519" t="s">
        <v>32128</v>
      </c>
      <c r="E1092" s="519" t="s">
        <v>32129</v>
      </c>
      <c r="F1092" s="519" t="s">
        <v>32130</v>
      </c>
      <c r="I1092" s="519" t="s">
        <v>13</v>
      </c>
      <c r="J1092" s="650">
        <v>1.81</v>
      </c>
    </row>
    <row r="1093" spans="1:10">
      <c r="A1093" s="519" t="s">
        <v>1279</v>
      </c>
      <c r="B1093" s="519" t="str">
        <f t="shared" si="16"/>
        <v>PROJETO EXECUTIVO DE INSTALACAO DE GAS PARA PREDIOS CULTURAIS,INCLUSIVE PROJETO BASICO,APRESENTADO EM AUTOCAD,INCLUSIVEAS LEGALIZACOES PERTINENTES</v>
      </c>
      <c r="C1093" s="519" t="s">
        <v>32131</v>
      </c>
      <c r="D1093" s="519" t="s">
        <v>32132</v>
      </c>
      <c r="E1093" s="519" t="s">
        <v>32133</v>
      </c>
      <c r="I1093" s="519" t="s">
        <v>13</v>
      </c>
      <c r="J1093" s="650">
        <v>7.03</v>
      </c>
    </row>
    <row r="1094" spans="1:10">
      <c r="A1094" s="519" t="s">
        <v>1280</v>
      </c>
      <c r="B1094" s="519" t="str">
        <f t="shared" si="16"/>
        <v>PROJETO EXECUTIVO DE INSTALACAO DE GAS PARA PREDIOS CULTURAIS,INCLUSIVE PROJETO BASICO,APRESENTADO EM AUTOCAD,INCLUSIVEAS LEGALIZACOES PERTINENTES</v>
      </c>
      <c r="C1094" s="519" t="s">
        <v>32131</v>
      </c>
      <c r="D1094" s="519" t="s">
        <v>32132</v>
      </c>
      <c r="E1094" s="519" t="s">
        <v>32133</v>
      </c>
      <c r="I1094" s="519" t="s">
        <v>13</v>
      </c>
      <c r="J1094" s="650">
        <v>6.09</v>
      </c>
    </row>
    <row r="1095" spans="1:10">
      <c r="A1095" s="519" t="s">
        <v>1281</v>
      </c>
      <c r="B1095" s="519" t="str">
        <f t="shared" si="16"/>
        <v>PROJETO EXECUTIVO DE INSTALACAO DE GAS PARA PREDIOS HOSPITALARES ATE 4.000M2,INCLUSIVE PROJETO BASICO,APRESENTADO EM AUTOCAD,INCLUSIVE AS LEGALIZACOES PERTINENTES</v>
      </c>
      <c r="C1095" s="519" t="s">
        <v>32134</v>
      </c>
      <c r="D1095" s="519" t="s">
        <v>32135</v>
      </c>
      <c r="E1095" s="519" t="s">
        <v>32136</v>
      </c>
      <c r="I1095" s="519" t="s">
        <v>13</v>
      </c>
      <c r="J1095" s="650">
        <v>8.24</v>
      </c>
    </row>
    <row r="1096" spans="1:10">
      <c r="A1096" s="519" t="s">
        <v>1282</v>
      </c>
      <c r="B1096" s="519" t="str">
        <f t="shared" ref="B1096:B1159" si="17">C1096&amp;D1096&amp;E1096&amp;F1096&amp;G1096&amp;H1096</f>
        <v>PROJETO EXECUTIVO DE INSTALACAO DE GAS PARA PREDIOS HOSPITALARES ATE 4.000M2,INCLUSIVE PROJETO BASICO,APRESENTADO EM AUTOCAD,INCLUSIVE AS LEGALIZACOES PERTINENTES</v>
      </c>
      <c r="C1096" s="519" t="s">
        <v>32134</v>
      </c>
      <c r="D1096" s="519" t="s">
        <v>32135</v>
      </c>
      <c r="E1096" s="519" t="s">
        <v>32136</v>
      </c>
      <c r="I1096" s="519" t="s">
        <v>13</v>
      </c>
      <c r="J1096" s="650">
        <v>7.14</v>
      </c>
    </row>
    <row r="1097" spans="1:10">
      <c r="A1097" s="519" t="s">
        <v>1283</v>
      </c>
      <c r="B1097" s="519" t="str">
        <f t="shared" si="17"/>
        <v>PROJETO EXECUTIVO DE INSTALACAO DE GAS PARA PREDIOS HOSPITALARES ACIMA DE 4.000M2,INCLUSIVE PROJETO BASICO,APRESENTADO EM AUTOCAD,INCLUSIVE AS LEGALIZACOES PERTINENTES</v>
      </c>
      <c r="C1097" s="519" t="s">
        <v>32134</v>
      </c>
      <c r="D1097" s="519" t="s">
        <v>32137</v>
      </c>
      <c r="E1097" s="519" t="s">
        <v>32138</v>
      </c>
      <c r="I1097" s="519" t="s">
        <v>13</v>
      </c>
      <c r="J1097" s="650">
        <v>4.0999999999999996</v>
      </c>
    </row>
    <row r="1098" spans="1:10">
      <c r="A1098" s="519" t="s">
        <v>1284</v>
      </c>
      <c r="B1098" s="519" t="str">
        <f t="shared" si="17"/>
        <v>PROJETO EXECUTIVO DE INSTALACAO DE GAS PARA PREDIOS HOSPITALARES ACIMA DE 4.000M2,INCLUSIVE PROJETO BASICO,APRESENTADO EM AUTOCAD,INCLUSIVE AS LEGALIZACOES PERTINENTES</v>
      </c>
      <c r="C1098" s="519" t="s">
        <v>32134</v>
      </c>
      <c r="D1098" s="519" t="s">
        <v>32137</v>
      </c>
      <c r="E1098" s="519" t="s">
        <v>32138</v>
      </c>
      <c r="I1098" s="519" t="s">
        <v>13</v>
      </c>
      <c r="J1098" s="650">
        <v>3.55</v>
      </c>
    </row>
    <row r="1099" spans="1:10">
      <c r="A1099" s="519" t="s">
        <v>1285</v>
      </c>
      <c r="B1099" s="519" t="str">
        <f t="shared" si="17"/>
        <v>PROJETO EXECUTIVO DE INSTALACAO DE GAS PARA HABITACOES/EDIFICIOS ATE 500M2,INCLUSIVE PROJETO BASICO,APRESENTADO EM AUTOCAD,INCLUSIVE AS LEGALIZACOES PERTINENTES</v>
      </c>
      <c r="C1099" s="519" t="s">
        <v>32139</v>
      </c>
      <c r="D1099" s="519" t="s">
        <v>32140</v>
      </c>
      <c r="E1099" s="519" t="s">
        <v>32141</v>
      </c>
      <c r="I1099" s="519" t="s">
        <v>13</v>
      </c>
      <c r="J1099" s="650">
        <v>4.46</v>
      </c>
    </row>
    <row r="1100" spans="1:10">
      <c r="A1100" s="519" t="s">
        <v>1286</v>
      </c>
      <c r="B1100" s="519" t="str">
        <f t="shared" si="17"/>
        <v>PROJETO EXECUTIVO DE INSTALACAO DE GAS PARA HABITACOES/EDIFICIOS ATE 500M2,INCLUSIVE PROJETO BASICO,APRESENTADO EM AUTOCAD,INCLUSIVE AS LEGALIZACOES PERTINENTES</v>
      </c>
      <c r="C1100" s="519" t="s">
        <v>32139</v>
      </c>
      <c r="D1100" s="519" t="s">
        <v>32140</v>
      </c>
      <c r="E1100" s="519" t="s">
        <v>32141</v>
      </c>
      <c r="I1100" s="519" t="s">
        <v>13</v>
      </c>
      <c r="J1100" s="650">
        <v>3.86</v>
      </c>
    </row>
    <row r="1101" spans="1:10">
      <c r="A1101" s="519" t="s">
        <v>1287</v>
      </c>
      <c r="B1101" s="519" t="str">
        <f t="shared" si="17"/>
        <v>PROJETO EXECUTIVO DE INSTALACAO DE GAS PARA HABITACOES/EDIFICIOS ACIMA DE 500M2,INCLUSIVE PROJETO BASICO,APRESENTADO EMAUTOCAD,INCLUSEVE AS LEGALIZACOES PERTINENTES</v>
      </c>
      <c r="C1101" s="519" t="s">
        <v>32139</v>
      </c>
      <c r="D1101" s="519" t="s">
        <v>32142</v>
      </c>
      <c r="E1101" s="519" t="s">
        <v>32143</v>
      </c>
      <c r="I1101" s="519" t="s">
        <v>13</v>
      </c>
      <c r="J1101" s="650">
        <v>2.31</v>
      </c>
    </row>
    <row r="1102" spans="1:10">
      <c r="A1102" s="519" t="s">
        <v>1288</v>
      </c>
      <c r="B1102" s="519" t="str">
        <f t="shared" si="17"/>
        <v>PROJETO EXECUTIVO DE INSTALACAO DE GAS PARA HABITACOES/EDIFICIOS ACIMA DE 500M2,INCLUSIVE PROJETO BASICO,APRESENTADO EMAUTOCAD,INCLUSEVE AS LEGALIZACOES PERTINENTES</v>
      </c>
      <c r="C1102" s="519" t="s">
        <v>32139</v>
      </c>
      <c r="D1102" s="519" t="s">
        <v>32142</v>
      </c>
      <c r="E1102" s="519" t="s">
        <v>32143</v>
      </c>
      <c r="I1102" s="519" t="s">
        <v>13</v>
      </c>
      <c r="J1102" s="650">
        <v>2</v>
      </c>
    </row>
    <row r="1103" spans="1:10">
      <c r="A1103" s="519" t="s">
        <v>1289</v>
      </c>
      <c r="B1103" s="519" t="str">
        <f t="shared" si="17"/>
        <v>PROJETO EXECUTIVO DE INSTALACAO DE GAS PARA HABITACAO/LOTEAMENTO ATE 12.000M2,INCLUSIVE PROJETO BASICO,APRESENTADO EM AUTOCAD,INCLUSIVE AS LEGALIZACOES PERTINENTES</v>
      </c>
      <c r="C1103" s="519" t="s">
        <v>32144</v>
      </c>
      <c r="D1103" s="519" t="s">
        <v>32145</v>
      </c>
      <c r="E1103" s="519" t="s">
        <v>32146</v>
      </c>
      <c r="I1103" s="519" t="s">
        <v>13</v>
      </c>
      <c r="J1103" s="650">
        <v>2.48</v>
      </c>
    </row>
    <row r="1104" spans="1:10">
      <c r="A1104" s="519" t="s">
        <v>1290</v>
      </c>
      <c r="B1104" s="519" t="str">
        <f t="shared" si="17"/>
        <v>PROJETO EXECUTIVO DE INSTALACAO DE GAS PARA HABITACAO/LOTEAMENTO ATE 12.000M2,INCLUSIVE PROJETO BASICO,APRESENTADO EM AUTOCAD,INCLUSIVE AS LEGALIZACOES PERTINENTES</v>
      </c>
      <c r="C1104" s="519" t="s">
        <v>32144</v>
      </c>
      <c r="D1104" s="519" t="s">
        <v>32145</v>
      </c>
      <c r="E1104" s="519" t="s">
        <v>32146</v>
      </c>
      <c r="I1104" s="519" t="s">
        <v>13</v>
      </c>
      <c r="J1104" s="650">
        <v>2.15</v>
      </c>
    </row>
    <row r="1105" spans="1:10">
      <c r="A1105" s="519" t="s">
        <v>1291</v>
      </c>
      <c r="B1105" s="519" t="str">
        <f t="shared" si="17"/>
        <v>PROJETO EXECUTIVO DE INSTALACAO DE GAS PARA HABITACAO/LOTEAMENTO ACIMA DE 12.000M2,INCLUSIVE PROJETO BASICO,APRESENTADOEM AUTOCAD,INCLUSIVE AS LEGALIZACOES PERTINENTES</v>
      </c>
      <c r="C1105" s="519" t="s">
        <v>32144</v>
      </c>
      <c r="D1105" s="519" t="s">
        <v>32147</v>
      </c>
      <c r="E1105" s="519" t="s">
        <v>32148</v>
      </c>
      <c r="I1105" s="519" t="s">
        <v>13</v>
      </c>
      <c r="J1105" s="650">
        <v>1.23</v>
      </c>
    </row>
    <row r="1106" spans="1:10">
      <c r="A1106" s="519" t="s">
        <v>1292</v>
      </c>
      <c r="B1106" s="519" t="str">
        <f t="shared" si="17"/>
        <v>PROJETO EXECUTIVO DE INSTALACAO DE GAS PARA HABITACAO/LOTEAMENTO ACIMA DE 12.000M2,INCLUSIVE PROJETO BASICO,APRESENTADOEM AUTOCAD,INCLUSIVE AS LEGALIZACOES PERTINENTES</v>
      </c>
      <c r="C1106" s="519" t="s">
        <v>32144</v>
      </c>
      <c r="D1106" s="519" t="s">
        <v>32147</v>
      </c>
      <c r="E1106" s="519" t="s">
        <v>32148</v>
      </c>
      <c r="I1106" s="519" t="s">
        <v>13</v>
      </c>
      <c r="J1106" s="650">
        <v>1.07</v>
      </c>
    </row>
    <row r="1107" spans="1:10">
      <c r="A1107" s="519" t="s">
        <v>1293</v>
      </c>
      <c r="B1107" s="519" t="str">
        <f t="shared" si="17"/>
        <v>PROJETO EXECUTIVO DE INSTALACAO DE TELEMATICA PARA PREDIOS ESCOLARES E/OU ADMINISTRATIVOS ATE 500M2,INCLUSIVE PROJETO BASICO,APRESENTADO EM AUTOCAD,INCLUSIVE AS LEGALIZACOES PERTINENTES</v>
      </c>
      <c r="C1107" s="519" t="s">
        <v>32149</v>
      </c>
      <c r="D1107" s="519" t="s">
        <v>32150</v>
      </c>
      <c r="E1107" s="519" t="s">
        <v>32151</v>
      </c>
      <c r="F1107" s="519" t="s">
        <v>32152</v>
      </c>
      <c r="I1107" s="519" t="s">
        <v>13</v>
      </c>
      <c r="J1107" s="650">
        <v>4.17</v>
      </c>
    </row>
    <row r="1108" spans="1:10">
      <c r="A1108" s="519" t="s">
        <v>1294</v>
      </c>
      <c r="B1108" s="519" t="str">
        <f t="shared" si="17"/>
        <v>PROJETO EXECUTIVO DE INSTALACAO DE TELEMATICA PARA PREDIOS ESCOLARES E/OU ADMINISTRATIVOS ATE 500M2,INCLUSIVE PROJETO BASICO,APRESENTADO EM AUTOCAD,INCLUSIVE AS LEGALIZACOES PERTINENTES</v>
      </c>
      <c r="C1108" s="519" t="s">
        <v>32149</v>
      </c>
      <c r="D1108" s="519" t="s">
        <v>32150</v>
      </c>
      <c r="E1108" s="519" t="s">
        <v>32151</v>
      </c>
      <c r="F1108" s="519" t="s">
        <v>32152</v>
      </c>
      <c r="I1108" s="519" t="s">
        <v>13</v>
      </c>
      <c r="J1108" s="650">
        <v>3.61</v>
      </c>
    </row>
    <row r="1109" spans="1:10">
      <c r="A1109" s="519" t="s">
        <v>1295</v>
      </c>
      <c r="B1109" s="519" t="str">
        <f t="shared" si="17"/>
        <v>PROJETO EXECUTIVO DE INSTALACAO DE TELEMATICA PARA PREDIOS ESCOLARES E/OU ADMINISTRATIVOS ACIMA DE 500M2,INCLUSIVE PROJETO BASICO,APRESENTADO EM AUTOCAD,INCLUSIVE AS LEGALIZACOES PERTINENTES</v>
      </c>
      <c r="C1109" s="519" t="s">
        <v>32149</v>
      </c>
      <c r="D1109" s="519" t="s">
        <v>32153</v>
      </c>
      <c r="E1109" s="519" t="s">
        <v>32101</v>
      </c>
      <c r="F1109" s="519" t="s">
        <v>32102</v>
      </c>
      <c r="I1109" s="519" t="s">
        <v>13</v>
      </c>
      <c r="J1109" s="650">
        <v>3.75</v>
      </c>
    </row>
    <row r="1110" spans="1:10">
      <c r="A1110" s="519" t="s">
        <v>1296</v>
      </c>
      <c r="B1110" s="519" t="str">
        <f t="shared" si="17"/>
        <v>PROJETO EXECUTIVO DE INSTALACAO DE TELEMATICA PARA PREDIOS ESCOLARES E/OU ADMINISTRATIVOS ACIMA DE 500M2,INCLUSIVE PROJETO BASICO,APRESENTADO EM AUTOCAD,INCLUSIVE AS LEGALIZACOES PERTINENTES</v>
      </c>
      <c r="C1110" s="519" t="s">
        <v>32149</v>
      </c>
      <c r="D1110" s="519" t="s">
        <v>32153</v>
      </c>
      <c r="E1110" s="519" t="s">
        <v>32101</v>
      </c>
      <c r="F1110" s="519" t="s">
        <v>32102</v>
      </c>
      <c r="I1110" s="519" t="s">
        <v>13</v>
      </c>
      <c r="J1110" s="650">
        <v>3.25</v>
      </c>
    </row>
    <row r="1111" spans="1:10">
      <c r="A1111" s="519" t="s">
        <v>1297</v>
      </c>
      <c r="B1111" s="519" t="str">
        <f t="shared" si="17"/>
        <v>PROJETO EXECUTIVO DE INSTALACAO DE TELEMATICA PARA PREDIOS CULTURAIS ATE 500M2,INCLUSIVE PROJETO BASICO,APRESENTADO EM AUTOCAD,INCLUSIVE AS LEGALIZACOES PERTINENTES</v>
      </c>
      <c r="C1111" s="519" t="s">
        <v>32154</v>
      </c>
      <c r="D1111" s="519" t="s">
        <v>32155</v>
      </c>
      <c r="E1111" s="519" t="s">
        <v>32156</v>
      </c>
      <c r="I1111" s="519" t="s">
        <v>13</v>
      </c>
      <c r="J1111" s="650">
        <v>10.63</v>
      </c>
    </row>
    <row r="1112" spans="1:10">
      <c r="A1112" s="519" t="s">
        <v>1298</v>
      </c>
      <c r="B1112" s="519" t="str">
        <f t="shared" si="17"/>
        <v>PROJETO EXECUTIVO DE INSTALACAO DE TELEMATICA PARA PREDIOS CULTURAIS ATE 500M2,INCLUSIVE PROJETO BASICO,APRESENTADO EM AUTOCAD,INCLUSIVE AS LEGALIZACOES PERTINENTES</v>
      </c>
      <c r="C1112" s="519" t="s">
        <v>32154</v>
      </c>
      <c r="D1112" s="519" t="s">
        <v>32155</v>
      </c>
      <c r="E1112" s="519" t="s">
        <v>32156</v>
      </c>
      <c r="I1112" s="519" t="s">
        <v>13</v>
      </c>
      <c r="J1112" s="650">
        <v>9.2100000000000009</v>
      </c>
    </row>
    <row r="1113" spans="1:10">
      <c r="A1113" s="519" t="s">
        <v>1299</v>
      </c>
      <c r="B1113" s="519" t="str">
        <f t="shared" si="17"/>
        <v>PROJETO EXECUTIVO DE INSTALACAO DE TELEMATICA PARA PREDIOS CULTURAIS ACIMA DE 500M2,INCLUSIVE PROJETO BASICO,APRESENTADO EM AUTOCAD,INCLUSIVE AS LEGALIZACOES PERTINENTES</v>
      </c>
      <c r="C1113" s="519" t="s">
        <v>32154</v>
      </c>
      <c r="D1113" s="519" t="s">
        <v>32157</v>
      </c>
      <c r="E1113" s="519" t="s">
        <v>32109</v>
      </c>
      <c r="I1113" s="519" t="s">
        <v>13</v>
      </c>
      <c r="J1113" s="650">
        <v>9.56</v>
      </c>
    </row>
    <row r="1114" spans="1:10">
      <c r="A1114" s="519" t="s">
        <v>1300</v>
      </c>
      <c r="B1114" s="519" t="str">
        <f t="shared" si="17"/>
        <v>PROJETO EXECUTIVO DE INSTALACAO DE TELEMATICA PARA PREDIOS CULTURAIS ACIMA DE 500M2,INCLUSIVE PROJETO BASICO,APRESENTADO EM AUTOCAD,INCLUSIVE AS LEGALIZACOES PERTINENTES</v>
      </c>
      <c r="C1114" s="519" t="s">
        <v>32154</v>
      </c>
      <c r="D1114" s="519" t="s">
        <v>32157</v>
      </c>
      <c r="E1114" s="519" t="s">
        <v>32109</v>
      </c>
      <c r="I1114" s="519" t="s">
        <v>13</v>
      </c>
      <c r="J1114" s="650">
        <v>8.2899999999999991</v>
      </c>
    </row>
    <row r="1115" spans="1:10">
      <c r="A1115" s="519" t="s">
        <v>1301</v>
      </c>
      <c r="B1115" s="519" t="str">
        <f t="shared" si="17"/>
        <v>PROJETO EXECUTIVO DE INSTALACAO DE TELEMATICA PARA PREDIOS HOSPITALARES,INCLUSIVE PROJETO BASICO,APRESENTADO EM AUTOCAD,INCLUSIVE AS LEGALIZACOES PERTINENTES</v>
      </c>
      <c r="C1115" s="519" t="s">
        <v>32158</v>
      </c>
      <c r="D1115" s="519" t="s">
        <v>32159</v>
      </c>
      <c r="E1115" s="519" t="s">
        <v>32160</v>
      </c>
      <c r="I1115" s="519" t="s">
        <v>13</v>
      </c>
      <c r="J1115" s="650">
        <v>10.63</v>
      </c>
    </row>
    <row r="1116" spans="1:10">
      <c r="A1116" s="519" t="s">
        <v>1302</v>
      </c>
      <c r="B1116" s="519" t="str">
        <f t="shared" si="17"/>
        <v>PROJETO EXECUTIVO DE INSTALACAO DE TELEMATICA PARA PREDIOS HOSPITALARES,INCLUSIVE PROJETO BASICO,APRESENTADO EM AUTOCAD,INCLUSIVE AS LEGALIZACOES PERTINENTES</v>
      </c>
      <c r="C1116" s="519" t="s">
        <v>32158</v>
      </c>
      <c r="D1116" s="519" t="s">
        <v>32159</v>
      </c>
      <c r="E1116" s="519" t="s">
        <v>32160</v>
      </c>
      <c r="I1116" s="519" t="s">
        <v>13</v>
      </c>
      <c r="J1116" s="650">
        <v>9.2100000000000009</v>
      </c>
    </row>
    <row r="1117" spans="1:10">
      <c r="A1117" s="519" t="s">
        <v>1303</v>
      </c>
      <c r="B1117" s="519" t="str">
        <f t="shared" si="17"/>
        <v>PROJETO EXECUTIVO DE INSTALACAO DE TELEMATICA PARA HABITACOES/EDIFICIOS ATE 500M2,INCLUSIVE PROJETO BASICO,APRESENTADO EM AUTOCAD,INCLUSIVE AS LEGALIZACOES PERTINENTES</v>
      </c>
      <c r="C1117" s="519" t="s">
        <v>32161</v>
      </c>
      <c r="D1117" s="519" t="s">
        <v>32162</v>
      </c>
      <c r="E1117" s="519" t="s">
        <v>32138</v>
      </c>
      <c r="I1117" s="519" t="s">
        <v>13</v>
      </c>
      <c r="J1117" s="650">
        <v>4.43</v>
      </c>
    </row>
    <row r="1118" spans="1:10">
      <c r="A1118" s="519" t="s">
        <v>1304</v>
      </c>
      <c r="B1118" s="519" t="str">
        <f t="shared" si="17"/>
        <v>PROJETO EXECUTIVO DE INSTALACAO DE TELEMATICA PARA HABITACOES/EDIFICIOS ATE 500M2,INCLUSIVE PROJETO BASICO,APRESENTADO EM AUTOCAD,INCLUSIVE AS LEGALIZACOES PERTINENTES</v>
      </c>
      <c r="C1118" s="519" t="s">
        <v>32161</v>
      </c>
      <c r="D1118" s="519" t="s">
        <v>32162</v>
      </c>
      <c r="E1118" s="519" t="s">
        <v>32138</v>
      </c>
      <c r="I1118" s="519" t="s">
        <v>13</v>
      </c>
      <c r="J1118" s="650">
        <v>3.84</v>
      </c>
    </row>
    <row r="1119" spans="1:10">
      <c r="A1119" s="519" t="s">
        <v>1305</v>
      </c>
      <c r="B1119" s="519" t="str">
        <f t="shared" si="17"/>
        <v>PROJETO EXECUTIVO DE INSTALACAO DE TELEMATICA PARA HABITACOES/EDIFICIOS DE 501 ATE 3.000M2,INCLUSIVE PROJETO BASICO,APRESENTADO EM AUTOCAD,INCLUSIVE AS LEGALIZACOES PERTINENTES</v>
      </c>
      <c r="C1119" s="519" t="s">
        <v>32161</v>
      </c>
      <c r="D1119" s="519" t="s">
        <v>32163</v>
      </c>
      <c r="E1119" s="519" t="s">
        <v>32164</v>
      </c>
      <c r="I1119" s="519" t="s">
        <v>13</v>
      </c>
      <c r="J1119" s="650">
        <v>4.01</v>
      </c>
    </row>
    <row r="1120" spans="1:10">
      <c r="A1120" s="519" t="s">
        <v>1306</v>
      </c>
      <c r="B1120" s="519" t="str">
        <f t="shared" si="17"/>
        <v>PROJETO EXECUTIVO DE INSTALACAO DE TELEMATICA PARA HABITACOES/EDIFICIOS DE 501 ATE 3.000M2,INCLUSIVE PROJETO BASICO,APRESENTADO EM AUTOCAD,INCLUSIVE AS LEGALIZACOES PERTINENTES</v>
      </c>
      <c r="C1120" s="519" t="s">
        <v>32161</v>
      </c>
      <c r="D1120" s="519" t="s">
        <v>32163</v>
      </c>
      <c r="E1120" s="519" t="s">
        <v>32164</v>
      </c>
      <c r="I1120" s="519" t="s">
        <v>13</v>
      </c>
      <c r="J1120" s="650">
        <v>3.48</v>
      </c>
    </row>
    <row r="1121" spans="1:10">
      <c r="A1121" s="519" t="s">
        <v>1307</v>
      </c>
      <c r="B1121" s="519" t="str">
        <f t="shared" si="17"/>
        <v>PROJETO EXECUTIVO DE INSTALACAO DE TELEMATICA PARA HABITACAO/LOTEAMENTO ATE 12.000M2,INCLUSIVE PROJETO BASICO,APRESENTADO EM AUTOCAD,INCLUSIVE AS LEGALIZACOES PERTINENTES</v>
      </c>
      <c r="C1121" s="519" t="s">
        <v>32165</v>
      </c>
      <c r="D1121" s="519" t="s">
        <v>32166</v>
      </c>
      <c r="E1121" s="519" t="s">
        <v>32167</v>
      </c>
      <c r="I1121" s="519" t="s">
        <v>13</v>
      </c>
      <c r="J1121" s="650">
        <v>2.48</v>
      </c>
    </row>
    <row r="1122" spans="1:10">
      <c r="A1122" s="519" t="s">
        <v>1308</v>
      </c>
      <c r="B1122" s="519" t="str">
        <f t="shared" si="17"/>
        <v>PROJETO EXECUTIVO DE INSTALACAO DE TELEMATICA PARA HABITACAO/LOTEAMENTO ATE 12.000M2,INCLUSIVE PROJETO BASICO,APRESENTADO EM AUTOCAD,INCLUSIVE AS LEGALIZACOES PERTINENTES</v>
      </c>
      <c r="C1122" s="519" t="s">
        <v>32165</v>
      </c>
      <c r="D1122" s="519" t="s">
        <v>32166</v>
      </c>
      <c r="E1122" s="519" t="s">
        <v>32167</v>
      </c>
      <c r="I1122" s="519" t="s">
        <v>13</v>
      </c>
      <c r="J1122" s="650">
        <v>2.15</v>
      </c>
    </row>
    <row r="1123" spans="1:10">
      <c r="A1123" s="519" t="s">
        <v>1309</v>
      </c>
      <c r="B1123" s="519" t="str">
        <f t="shared" si="17"/>
        <v>PROJETO EXECUTIVO DE INSTALACAO DE TELEMATICA PARA HABITACAO/LOTEAMENTO ACIMA DE 12.000M2,INCLUSIVE PROJETO BASICO,APRESENTADO EM AUTOCAD,INCLUSIVE AS LEGALIZACOES PERTINENTES</v>
      </c>
      <c r="C1123" s="519" t="s">
        <v>32165</v>
      </c>
      <c r="D1123" s="519" t="s">
        <v>32168</v>
      </c>
      <c r="E1123" s="519" t="s">
        <v>32122</v>
      </c>
      <c r="I1123" s="519" t="s">
        <v>13</v>
      </c>
      <c r="J1123" s="650">
        <v>1.23</v>
      </c>
    </row>
    <row r="1124" spans="1:10">
      <c r="A1124" s="519" t="s">
        <v>1310</v>
      </c>
      <c r="B1124" s="519" t="str">
        <f t="shared" si="17"/>
        <v>PROJETO EXECUTIVO DE INSTALACAO DE TELEMATICA PARA HABITACAO/LOTEAMENTO ACIMA DE 12.000M2,INCLUSIVE PROJETO BASICO,APRESENTADO EM AUTOCAD,INCLUSIVE AS LEGALIZACOES PERTINENTES</v>
      </c>
      <c r="C1124" s="519" t="s">
        <v>32165</v>
      </c>
      <c r="D1124" s="519" t="s">
        <v>32168</v>
      </c>
      <c r="E1124" s="519" t="s">
        <v>32122</v>
      </c>
      <c r="I1124" s="519" t="s">
        <v>13</v>
      </c>
      <c r="J1124" s="650">
        <v>1.07</v>
      </c>
    </row>
    <row r="1125" spans="1:10">
      <c r="A1125" s="519" t="s">
        <v>1311</v>
      </c>
      <c r="B1125" s="519" t="str">
        <f t="shared" si="17"/>
        <v>PROJETO EXECUTIVO DE INSTALACAO DE ESGOTO SANITARIO E AGUASPLUVIAIS PARA PREDIOS ESCOLARES E/OU ADMINISTRATIVOS ATE 500M2,INCLUSIVE PROJETO BASICO,APRESENTADO EM AUTOCAD,INCLUSIVEAS LEGALIZACOES PERTINENTES</v>
      </c>
      <c r="C1125" s="519" t="s">
        <v>32169</v>
      </c>
      <c r="D1125" s="519" t="s">
        <v>32170</v>
      </c>
      <c r="E1125" s="519" t="s">
        <v>32171</v>
      </c>
      <c r="F1125" s="519" t="s">
        <v>32133</v>
      </c>
      <c r="I1125" s="519" t="s">
        <v>13</v>
      </c>
      <c r="J1125" s="650">
        <v>7.58</v>
      </c>
    </row>
    <row r="1126" spans="1:10">
      <c r="A1126" s="519" t="s">
        <v>1312</v>
      </c>
      <c r="B1126" s="519" t="str">
        <f t="shared" si="17"/>
        <v>PROJETO EXECUTIVO DE INSTALACAO DE ESGOTO SANITARIO E AGUASPLUVIAIS PARA PREDIOS ESCOLARES E/OU ADMINISTRATIVOS ATE 500M2,INCLUSIVE PROJETO BASICO,APRESENTADO EM AUTOCAD,INCLUSIVEAS LEGALIZACOES PERTINENTES</v>
      </c>
      <c r="C1126" s="519" t="s">
        <v>32169</v>
      </c>
      <c r="D1126" s="519" t="s">
        <v>32170</v>
      </c>
      <c r="E1126" s="519" t="s">
        <v>32171</v>
      </c>
      <c r="F1126" s="519" t="s">
        <v>32133</v>
      </c>
      <c r="I1126" s="519" t="s">
        <v>13</v>
      </c>
      <c r="J1126" s="650">
        <v>6.57</v>
      </c>
    </row>
    <row r="1127" spans="1:10">
      <c r="A1127" s="519" t="s">
        <v>1313</v>
      </c>
      <c r="B1127" s="519" t="str">
        <f t="shared" si="17"/>
        <v>PROJETO EXECUTIVO DE INSTALACAO DE ESGOTO SANITARIO E AGUASPLUVIAIS PARA PREDIOS ESCOLARES E/OU ADMINISTRATIVOS DE 501ATE 3.000M2,INCLUSIVE PROJETO BASICO,APRESENTADO EM AUTOCAD,INCLUSIVE AS LEGALIZACOES PERTINENTES</v>
      </c>
      <c r="C1127" s="519" t="s">
        <v>32169</v>
      </c>
      <c r="D1127" s="519" t="s">
        <v>32172</v>
      </c>
      <c r="E1127" s="519" t="s">
        <v>32173</v>
      </c>
      <c r="F1127" s="519" t="s">
        <v>32160</v>
      </c>
      <c r="I1127" s="519" t="s">
        <v>13</v>
      </c>
      <c r="J1127" s="650">
        <v>7.03</v>
      </c>
    </row>
    <row r="1128" spans="1:10">
      <c r="A1128" s="519" t="s">
        <v>1314</v>
      </c>
      <c r="B1128" s="519" t="str">
        <f t="shared" si="17"/>
        <v>PROJETO EXECUTIVO DE INSTALACAO DE ESGOTO SANITARIO E AGUASPLUVIAIS PARA PREDIOS ESCOLARES E/OU ADMINISTRATIVOS DE 501ATE 3.000M2,INCLUSIVE PROJETO BASICO,APRESENTADO EM AUTOCAD,INCLUSIVE AS LEGALIZACOES PERTINENTES</v>
      </c>
      <c r="C1128" s="519" t="s">
        <v>32169</v>
      </c>
      <c r="D1128" s="519" t="s">
        <v>32172</v>
      </c>
      <c r="E1128" s="519" t="s">
        <v>32173</v>
      </c>
      <c r="F1128" s="519" t="s">
        <v>32160</v>
      </c>
      <c r="I1128" s="519" t="s">
        <v>13</v>
      </c>
      <c r="J1128" s="650">
        <v>6.09</v>
      </c>
    </row>
    <row r="1129" spans="1:10">
      <c r="A1129" s="519" t="s">
        <v>1315</v>
      </c>
      <c r="B1129" s="519" t="str">
        <f t="shared" si="17"/>
        <v>PROJETO EXECUTIVO DE INSTALACAO DE ESGOTO SANITARIO E AGUASPLUVIAIS PARA PREDIOS ESCOLARES E/OU ADMINISTRATIVOS ACIMA DE 3.000M2,INCLUSIVE PROJETO BASICO,APRESENTADO EM AUTOCAD,INCLUSIVE AS LEGALIZACOES PERTINENTES</v>
      </c>
      <c r="C1129" s="519" t="s">
        <v>32169</v>
      </c>
      <c r="D1129" s="519" t="s">
        <v>32174</v>
      </c>
      <c r="E1129" s="519" t="s">
        <v>32175</v>
      </c>
      <c r="F1129" s="519" t="s">
        <v>32176</v>
      </c>
      <c r="I1129" s="519" t="s">
        <v>13</v>
      </c>
      <c r="J1129" s="650">
        <v>4.17</v>
      </c>
    </row>
    <row r="1130" spans="1:10">
      <c r="A1130" s="519" t="s">
        <v>1316</v>
      </c>
      <c r="B1130" s="519" t="str">
        <f t="shared" si="17"/>
        <v>PROJETO EXECUTIVO DE INSTALACAO DE ESGOTO SANITARIO E AGUASPLUVIAIS PARA PREDIOS ESCOLARES E/OU ADMINISTRATIVOS ACIMA DE 3.000M2,INCLUSIVE PROJETO BASICO,APRESENTADO EM AUTOCAD,INCLUSIVE AS LEGALIZACOES PERTINENTES</v>
      </c>
      <c r="C1130" s="519" t="s">
        <v>32169</v>
      </c>
      <c r="D1130" s="519" t="s">
        <v>32174</v>
      </c>
      <c r="E1130" s="519" t="s">
        <v>32175</v>
      </c>
      <c r="F1130" s="519" t="s">
        <v>32176</v>
      </c>
      <c r="I1130" s="519" t="s">
        <v>13</v>
      </c>
      <c r="J1130" s="650">
        <v>3.61</v>
      </c>
    </row>
    <row r="1131" spans="1:10">
      <c r="A1131" s="519" t="s">
        <v>1317</v>
      </c>
      <c r="B1131" s="519" t="str">
        <f t="shared" si="17"/>
        <v>PROJETO EXECUTIVO DE INSTALACAO DE ESGOTO SANITARIO E AGUASPLUVIAIS PARA PREDIOS CULTURAIS,INCLUSIVE PROJETO BASICO,APRESENTADO EM AUTOCAD,INCLUSIVE AS LEGALIZACOES PERTINENTES</v>
      </c>
      <c r="C1131" s="519" t="s">
        <v>32169</v>
      </c>
      <c r="D1131" s="519" t="s">
        <v>32177</v>
      </c>
      <c r="E1131" s="519" t="s">
        <v>32178</v>
      </c>
      <c r="I1131" s="519" t="s">
        <v>13</v>
      </c>
      <c r="J1131" s="650">
        <v>7.03</v>
      </c>
    </row>
    <row r="1132" spans="1:10">
      <c r="A1132" s="519" t="s">
        <v>1318</v>
      </c>
      <c r="B1132" s="519" t="str">
        <f t="shared" si="17"/>
        <v>PROJETO EXECUTIVO DE INSTALACAO DE ESGOTO SANITARIO E AGUASPLUVIAIS PARA PREDIOS CULTURAIS,INCLUSIVE PROJETO BASICO,APRESENTADO EM AUTOCAD,INCLUSIVE AS LEGALIZACOES PERTINENTES</v>
      </c>
      <c r="C1132" s="519" t="s">
        <v>32169</v>
      </c>
      <c r="D1132" s="519" t="s">
        <v>32177</v>
      </c>
      <c r="E1132" s="519" t="s">
        <v>32178</v>
      </c>
      <c r="I1132" s="519" t="s">
        <v>13</v>
      </c>
      <c r="J1132" s="650">
        <v>6.09</v>
      </c>
    </row>
    <row r="1133" spans="1:10">
      <c r="A1133" s="519" t="s">
        <v>1319</v>
      </c>
      <c r="B1133" s="519" t="str">
        <f t="shared" si="17"/>
        <v>PROJETO EXECUTIVO DE INSTALACAO DE ESGOTO SANITARIO E AGUASPLUVIAIS PARA PREDIOS HOSPITALARES ATE 4.000M2,INCLUSIVE PROJETO BASICO,APRESENTADO EM AUTOCAD,INCLUSIVE AS LEGALIZACOES PERTINENTES</v>
      </c>
      <c r="C1133" s="519" t="s">
        <v>32169</v>
      </c>
      <c r="D1133" s="519" t="s">
        <v>32179</v>
      </c>
      <c r="E1133" s="519" t="s">
        <v>32180</v>
      </c>
      <c r="F1133" s="519" t="s">
        <v>32181</v>
      </c>
      <c r="I1133" s="519" t="s">
        <v>13</v>
      </c>
      <c r="J1133" s="650">
        <v>22.79</v>
      </c>
    </row>
    <row r="1134" spans="1:10">
      <c r="A1134" s="519" t="s">
        <v>1320</v>
      </c>
      <c r="B1134" s="519" t="str">
        <f t="shared" si="17"/>
        <v>PROJETO EXECUTIVO DE INSTALACAO DE ESGOTO SANITARIO E AGUASPLUVIAIS PARA PREDIOS HOSPITALARES ATE 4.000M2,INCLUSIVE PROJETO BASICO,APRESENTADO EM AUTOCAD,INCLUSIVE AS LEGALIZACOES PERTINENTES</v>
      </c>
      <c r="C1134" s="519" t="s">
        <v>32169</v>
      </c>
      <c r="D1134" s="519" t="s">
        <v>32179</v>
      </c>
      <c r="E1134" s="519" t="s">
        <v>32180</v>
      </c>
      <c r="F1134" s="519" t="s">
        <v>32181</v>
      </c>
      <c r="I1134" s="519" t="s">
        <v>13</v>
      </c>
      <c r="J1134" s="650">
        <v>19.75</v>
      </c>
    </row>
    <row r="1135" spans="1:10">
      <c r="A1135" s="519" t="s">
        <v>1321</v>
      </c>
      <c r="B1135" s="519" t="str">
        <f t="shared" si="17"/>
        <v>PROJETO EXECUTIVO DE INSTALACAO DE ESGOTO SANITARIO E AGUASPLUVIAIS PARA PREDIOS HOSPITALARES ACIMA DE 4.000M2,INCLUSIVE PROJETO BASICO,APRESENTADO EM AUTOCAD,INCLUSIVE AS LEGALIZACOES PERTINENTES</v>
      </c>
      <c r="C1135" s="519" t="s">
        <v>32169</v>
      </c>
      <c r="D1135" s="519" t="s">
        <v>32182</v>
      </c>
      <c r="E1135" s="519" t="s">
        <v>32183</v>
      </c>
      <c r="F1135" s="519" t="s">
        <v>32184</v>
      </c>
      <c r="I1135" s="519" t="s">
        <v>13</v>
      </c>
      <c r="J1135" s="650">
        <v>19.02</v>
      </c>
    </row>
    <row r="1136" spans="1:10">
      <c r="A1136" s="519" t="s">
        <v>1322</v>
      </c>
      <c r="B1136" s="519" t="str">
        <f t="shared" si="17"/>
        <v>PROJETO EXECUTIVO DE INSTALACAO DE ESGOTO SANITARIO E AGUASPLUVIAIS PARA PREDIOS HOSPITALARES ACIMA DE 4.000M2,INCLUSIVE PROJETO BASICO,APRESENTADO EM AUTOCAD,INCLUSIVE AS LEGALIZACOES PERTINENTES</v>
      </c>
      <c r="C1136" s="519" t="s">
        <v>32169</v>
      </c>
      <c r="D1136" s="519" t="s">
        <v>32182</v>
      </c>
      <c r="E1136" s="519" t="s">
        <v>32183</v>
      </c>
      <c r="F1136" s="519" t="s">
        <v>32184</v>
      </c>
      <c r="I1136" s="519" t="s">
        <v>13</v>
      </c>
      <c r="J1136" s="650">
        <v>16.48</v>
      </c>
    </row>
    <row r="1137" spans="1:10">
      <c r="A1137" s="519" t="s">
        <v>1323</v>
      </c>
      <c r="B1137" s="519" t="str">
        <f t="shared" si="17"/>
        <v>PROJETO EXECUTIVO DE INSTALACAO DE ESGOTO SANITARIO E AGUASPLUVIAIS PARA URBANIZACAO ATE 15.000M2,INCLUSIVE PROJETO BASICO,APRESENTADO EM AUTOCAD,INCLUSIVE AS LEGALIZACOES PERTINENTES</v>
      </c>
      <c r="C1137" s="519" t="s">
        <v>32169</v>
      </c>
      <c r="D1137" s="519" t="s">
        <v>32185</v>
      </c>
      <c r="E1137" s="519" t="s">
        <v>32186</v>
      </c>
      <c r="F1137" s="519" t="s">
        <v>32187</v>
      </c>
      <c r="I1137" s="519" t="s">
        <v>13</v>
      </c>
      <c r="J1137" s="650">
        <v>1.26</v>
      </c>
    </row>
    <row r="1138" spans="1:10">
      <c r="A1138" s="519" t="s">
        <v>1324</v>
      </c>
      <c r="B1138" s="519" t="str">
        <f t="shared" si="17"/>
        <v>PROJETO EXECUTIVO DE INSTALACAO DE ESGOTO SANITARIO E AGUASPLUVIAIS PARA URBANIZACAO ATE 15.000M2,INCLUSIVE PROJETO BASICO,APRESENTADO EM AUTOCAD,INCLUSIVE AS LEGALIZACOES PERTINENTES</v>
      </c>
      <c r="C1138" s="519" t="s">
        <v>32169</v>
      </c>
      <c r="D1138" s="519" t="s">
        <v>32185</v>
      </c>
      <c r="E1138" s="519" t="s">
        <v>32186</v>
      </c>
      <c r="F1138" s="519" t="s">
        <v>32187</v>
      </c>
      <c r="I1138" s="519" t="s">
        <v>13</v>
      </c>
      <c r="J1138" s="650">
        <v>1.0900000000000001</v>
      </c>
    </row>
    <row r="1139" spans="1:10">
      <c r="A1139" s="519" t="s">
        <v>1325</v>
      </c>
      <c r="B1139" s="519" t="str">
        <f t="shared" si="17"/>
        <v>PROJETO EXECUTIVO DE INSTALACAO DE ESGOTO SANITARIO E AGUASPLUVIAIS PARA URBANIZACAO ACIMA DE 15.000M2,INCLUSIVE PROJETO BASICO,APRESENTADO EM AUTOCAD,INCLUSIVE AS LEGALIZACOES PERTINENTES</v>
      </c>
      <c r="C1139" s="519" t="s">
        <v>32169</v>
      </c>
      <c r="D1139" s="519" t="s">
        <v>32188</v>
      </c>
      <c r="E1139" s="519" t="s">
        <v>32189</v>
      </c>
      <c r="F1139" s="519" t="s">
        <v>32190</v>
      </c>
      <c r="I1139" s="519" t="s">
        <v>13</v>
      </c>
      <c r="J1139" s="650">
        <v>0.79</v>
      </c>
    </row>
    <row r="1140" spans="1:10">
      <c r="A1140" s="519" t="s">
        <v>1326</v>
      </c>
      <c r="B1140" s="519" t="str">
        <f t="shared" si="17"/>
        <v>PROJETO EXECUTIVO DE INSTALACAO DE ESGOTO SANITARIO E AGUASPLUVIAIS PARA URBANIZACAO ACIMA DE 15.000M2,INCLUSIVE PROJETO BASICO,APRESENTADO EM AUTOCAD,INCLUSIVE AS LEGALIZACOES PERTINENTES</v>
      </c>
      <c r="C1140" s="519" t="s">
        <v>32169</v>
      </c>
      <c r="D1140" s="519" t="s">
        <v>32188</v>
      </c>
      <c r="E1140" s="519" t="s">
        <v>32189</v>
      </c>
      <c r="F1140" s="519" t="s">
        <v>32190</v>
      </c>
      <c r="I1140" s="519" t="s">
        <v>13</v>
      </c>
      <c r="J1140" s="650">
        <v>0.68</v>
      </c>
    </row>
    <row r="1141" spans="1:10">
      <c r="A1141" s="519" t="s">
        <v>1327</v>
      </c>
      <c r="B1141" s="519" t="str">
        <f t="shared" si="17"/>
        <v>PROJETO EXECUTIVO DE INSTALACAO DE ESGOTO SANITARIO E AGUASPLUVIAIS PARA HABITACAO/LOTEAMENTO ATE 12.000M2,INCLUSIVE PROJETO BASICO,APRESENTADO EM AUTOCAD,INCLUSIVE AS LEGALIZACOES PERTINENTES</v>
      </c>
      <c r="C1141" s="519" t="s">
        <v>32169</v>
      </c>
      <c r="D1141" s="519" t="s">
        <v>32191</v>
      </c>
      <c r="E1141" s="519" t="s">
        <v>32192</v>
      </c>
      <c r="F1141" s="519" t="s">
        <v>32193</v>
      </c>
      <c r="I1141" s="519" t="s">
        <v>13</v>
      </c>
      <c r="J1141" s="650">
        <v>6.9</v>
      </c>
    </row>
    <row r="1142" spans="1:10">
      <c r="A1142" s="519" t="s">
        <v>1328</v>
      </c>
      <c r="B1142" s="519" t="str">
        <f t="shared" si="17"/>
        <v>PROJETO EXECUTIVO DE INSTALACAO DE ESGOTO SANITARIO E AGUASPLUVIAIS PARA HABITACAO/LOTEAMENTO ATE 12.000M2,INCLUSIVE PROJETO BASICO,APRESENTADO EM AUTOCAD,INCLUSIVE AS LEGALIZACOES PERTINENTES</v>
      </c>
      <c r="C1142" s="519" t="s">
        <v>32169</v>
      </c>
      <c r="D1142" s="519" t="s">
        <v>32191</v>
      </c>
      <c r="E1142" s="519" t="s">
        <v>32192</v>
      </c>
      <c r="F1142" s="519" t="s">
        <v>32193</v>
      </c>
      <c r="I1142" s="519" t="s">
        <v>13</v>
      </c>
      <c r="J1142" s="650">
        <v>5.98</v>
      </c>
    </row>
    <row r="1143" spans="1:10">
      <c r="A1143" s="519" t="s">
        <v>1329</v>
      </c>
      <c r="B1143" s="519" t="str">
        <f t="shared" si="17"/>
        <v>PROJETO EXECUTIVO DE INSTALACAO DE ESGOTO SANITARIO E AGUASPLUVIAIS PARA HABITACAO/LOTEAMENTO DE 12.001 ATE 36.000M2,INCLUSIVE PROJETO BASICO,APRESENTADO EM AUTOCAD,INCLUSIVE AS LEGALIZACOES PERTINENTES</v>
      </c>
      <c r="C1143" s="519" t="s">
        <v>32169</v>
      </c>
      <c r="D1143" s="519" t="s">
        <v>32194</v>
      </c>
      <c r="E1143" s="519" t="s">
        <v>32195</v>
      </c>
      <c r="F1143" s="519" t="s">
        <v>32196</v>
      </c>
      <c r="I1143" s="519" t="s">
        <v>13</v>
      </c>
      <c r="J1143" s="650">
        <v>5.01</v>
      </c>
    </row>
    <row r="1144" spans="1:10">
      <c r="A1144" s="519" t="s">
        <v>1330</v>
      </c>
      <c r="B1144" s="519" t="str">
        <f t="shared" si="17"/>
        <v>PROJETO EXECUTIVO DE INSTALACAO DE ESGOTO SANITARIO E AGUASPLUVIAIS PARA HABITACAO/LOTEAMENTO DE 12.001 ATE 36.000M2,INCLUSIVE PROJETO BASICO,APRESENTADO EM AUTOCAD,INCLUSIVE AS LEGALIZACOES PERTINENTES</v>
      </c>
      <c r="C1144" s="519" t="s">
        <v>32169</v>
      </c>
      <c r="D1144" s="519" t="s">
        <v>32194</v>
      </c>
      <c r="E1144" s="519" t="s">
        <v>32195</v>
      </c>
      <c r="F1144" s="519" t="s">
        <v>32196</v>
      </c>
      <c r="I1144" s="519" t="s">
        <v>13</v>
      </c>
      <c r="J1144" s="650">
        <v>4.34</v>
      </c>
    </row>
    <row r="1145" spans="1:10">
      <c r="A1145" s="519" t="s">
        <v>1331</v>
      </c>
      <c r="B1145" s="519" t="str">
        <f t="shared" si="17"/>
        <v>PROJETO EXECUTIVO DE INSTALACAO DE ESGOTO SANITARIO E AGUASPLUVIAIS PARA HABITACAO/LOTEAMENTO ACIMA DE 36.000M2,INCLUSIVE PROJETO BASICO,APRESENTADO EM AUTOCAD,INCLUSIVE AS LEGALIZACOES PERTINENTES</v>
      </c>
      <c r="C1145" s="519" t="s">
        <v>32169</v>
      </c>
      <c r="D1145" s="519" t="s">
        <v>32197</v>
      </c>
      <c r="E1145" s="519" t="s">
        <v>32198</v>
      </c>
      <c r="F1145" s="519" t="s">
        <v>32199</v>
      </c>
      <c r="I1145" s="519" t="s">
        <v>13</v>
      </c>
      <c r="J1145" s="650">
        <v>2.48</v>
      </c>
    </row>
    <row r="1146" spans="1:10">
      <c r="A1146" s="519" t="s">
        <v>1332</v>
      </c>
      <c r="B1146" s="519" t="str">
        <f t="shared" si="17"/>
        <v>PROJETO EXECUTIVO DE INSTALACAO DE ESGOTO SANITARIO E AGUASPLUVIAIS PARA HABITACAO/LOTEAMENTO ACIMA DE 36.000M2,INCLUSIVE PROJETO BASICO,APRESENTADO EM AUTOCAD,INCLUSIVE AS LEGALIZACOES PERTINENTES</v>
      </c>
      <c r="C1146" s="519" t="s">
        <v>32169</v>
      </c>
      <c r="D1146" s="519" t="s">
        <v>32197</v>
      </c>
      <c r="E1146" s="519" t="s">
        <v>32198</v>
      </c>
      <c r="F1146" s="519" t="s">
        <v>32199</v>
      </c>
      <c r="I1146" s="519" t="s">
        <v>13</v>
      </c>
      <c r="J1146" s="650">
        <v>2.15</v>
      </c>
    </row>
    <row r="1147" spans="1:10">
      <c r="A1147" s="519" t="s">
        <v>1333</v>
      </c>
      <c r="B1147" s="519" t="str">
        <f t="shared" si="17"/>
        <v>PROJETO EXECUTIVO DE INSTALACAO HIDRAULICA PARA PREDIOS ESCOLARES E/OU ADMINISTRATIVOS ATE 500M2,INCLUSIVE PROJETO BASICO,APRESENTADO EM AUTOCAD,INCLUSIVE AS LEGALIZACOES PERTINENTES</v>
      </c>
      <c r="C1147" s="519" t="s">
        <v>32200</v>
      </c>
      <c r="D1147" s="519" t="s">
        <v>32201</v>
      </c>
      <c r="E1147" s="519" t="s">
        <v>32202</v>
      </c>
      <c r="F1147" s="519" t="s">
        <v>32034</v>
      </c>
      <c r="I1147" s="519" t="s">
        <v>13</v>
      </c>
      <c r="J1147" s="650">
        <v>12.72</v>
      </c>
    </row>
    <row r="1148" spans="1:10">
      <c r="A1148" s="519" t="s">
        <v>1334</v>
      </c>
      <c r="B1148" s="519" t="str">
        <f t="shared" si="17"/>
        <v>PROJETO EXECUTIVO DE INSTALACAO HIDRAULICA PARA PREDIOS ESCOLARES E/OU ADMINISTRATIVOS ATE 500M2,INCLUSIVE PROJETO BASICO,APRESENTADO EM AUTOCAD,INCLUSIVE AS LEGALIZACOES PERTINENTES</v>
      </c>
      <c r="C1148" s="519" t="s">
        <v>32200</v>
      </c>
      <c r="D1148" s="519" t="s">
        <v>32201</v>
      </c>
      <c r="E1148" s="519" t="s">
        <v>32202</v>
      </c>
      <c r="F1148" s="519" t="s">
        <v>32034</v>
      </c>
      <c r="I1148" s="519" t="s">
        <v>13</v>
      </c>
      <c r="J1148" s="650">
        <v>11.02</v>
      </c>
    </row>
    <row r="1149" spans="1:10">
      <c r="A1149" s="519" t="s">
        <v>1335</v>
      </c>
      <c r="B1149" s="519" t="str">
        <f t="shared" si="17"/>
        <v>PROJETO EXECUTIVO DE INSTALACAO HIDRAULICA PARA PREDIOS ESCOLARES E/OU ADMINISTRATIVOS DE 501 A 3.000M2,INCLUSIVE PROJETO BASICO,APRESENTADO EM AUTOCAD,INCLUSIVE AS LEGALIZACOES PERTINENTES</v>
      </c>
      <c r="C1149" s="519" t="s">
        <v>32200</v>
      </c>
      <c r="D1149" s="519" t="s">
        <v>32203</v>
      </c>
      <c r="E1149" s="519" t="s">
        <v>32189</v>
      </c>
      <c r="F1149" s="519" t="s">
        <v>32190</v>
      </c>
      <c r="I1149" s="519" t="s">
        <v>13</v>
      </c>
      <c r="J1149" s="650">
        <v>7.58</v>
      </c>
    </row>
    <row r="1150" spans="1:10">
      <c r="A1150" s="519" t="s">
        <v>1336</v>
      </c>
      <c r="B1150" s="519" t="str">
        <f t="shared" si="17"/>
        <v>PROJETO EXECUTIVO DE INSTALACAO HIDRAULICA PARA PREDIOS ESCOLARES E/OU ADMINISTRATIVOS DE 501 A 3.000M2,INCLUSIVE PROJETO BASICO,APRESENTADO EM AUTOCAD,INCLUSIVE AS LEGALIZACOES PERTINENTES</v>
      </c>
      <c r="C1150" s="519" t="s">
        <v>32200</v>
      </c>
      <c r="D1150" s="519" t="s">
        <v>32203</v>
      </c>
      <c r="E1150" s="519" t="s">
        <v>32189</v>
      </c>
      <c r="F1150" s="519" t="s">
        <v>32190</v>
      </c>
      <c r="I1150" s="519" t="s">
        <v>13</v>
      </c>
      <c r="J1150" s="650">
        <v>6.57</v>
      </c>
    </row>
    <row r="1151" spans="1:10">
      <c r="A1151" s="519" t="s">
        <v>1337</v>
      </c>
      <c r="B1151" s="519" t="str">
        <f t="shared" si="17"/>
        <v>PROJETO EXECUTIVO DE INSTALACAO HIDRAULICA PARA PREDIOS ESCOLARES E/OU ADMINISTRATIVOS ACIMA DE 3.000M2,INCLUSIVE PROJETO BASICO,APRESENTADO EM AUTOCAD,INCLUSIVE AS LEGALIZACOES PERTINENTES</v>
      </c>
      <c r="C1151" s="519" t="s">
        <v>32200</v>
      </c>
      <c r="D1151" s="519" t="s">
        <v>32204</v>
      </c>
      <c r="E1151" s="519" t="s">
        <v>32189</v>
      </c>
      <c r="F1151" s="519" t="s">
        <v>32190</v>
      </c>
      <c r="I1151" s="519" t="s">
        <v>13</v>
      </c>
      <c r="J1151" s="650">
        <v>7.03</v>
      </c>
    </row>
    <row r="1152" spans="1:10">
      <c r="A1152" s="519" t="s">
        <v>1338</v>
      </c>
      <c r="B1152" s="519" t="str">
        <f t="shared" si="17"/>
        <v>PROJETO EXECUTIVO DE INSTALACAO HIDRAULICA PARA PREDIOS ESCOLARES E/OU ADMINISTRATIVOS ACIMA DE 3.000M2,INCLUSIVE PROJETO BASICO,APRESENTADO EM AUTOCAD,INCLUSIVE AS LEGALIZACOES PERTINENTES</v>
      </c>
      <c r="C1152" s="519" t="s">
        <v>32200</v>
      </c>
      <c r="D1152" s="519" t="s">
        <v>32204</v>
      </c>
      <c r="E1152" s="519" t="s">
        <v>32189</v>
      </c>
      <c r="F1152" s="519" t="s">
        <v>32190</v>
      </c>
      <c r="I1152" s="519" t="s">
        <v>13</v>
      </c>
      <c r="J1152" s="650">
        <v>6.09</v>
      </c>
    </row>
    <row r="1153" spans="1:10">
      <c r="A1153" s="519" t="s">
        <v>1339</v>
      </c>
      <c r="B1153" s="519" t="str">
        <f t="shared" si="17"/>
        <v>PROJETO EXECUTIVO DE INSTALACAO HIDRAULICA PARA PREDIOS CULTURAIS,INCLUSIVE PROJETO BASICO,APRESENTADO EM AUTOCAD,INCLUSIVE AS LEGALIZACOES PERTINENTES</v>
      </c>
      <c r="C1153" s="519" t="s">
        <v>32205</v>
      </c>
      <c r="D1153" s="519" t="s">
        <v>32206</v>
      </c>
      <c r="E1153" s="519" t="s">
        <v>32207</v>
      </c>
      <c r="I1153" s="519" t="s">
        <v>13</v>
      </c>
      <c r="J1153" s="650">
        <v>12.72</v>
      </c>
    </row>
    <row r="1154" spans="1:10">
      <c r="A1154" s="519" t="s">
        <v>1340</v>
      </c>
      <c r="B1154" s="519" t="str">
        <f t="shared" si="17"/>
        <v>PROJETO EXECUTIVO DE INSTALACAO HIDRAULICA PARA PREDIOS CULTURAIS,INCLUSIVE PROJETO BASICO,APRESENTADO EM AUTOCAD,INCLUSIVE AS LEGALIZACOES PERTINENTES</v>
      </c>
      <c r="C1154" s="519" t="s">
        <v>32205</v>
      </c>
      <c r="D1154" s="519" t="s">
        <v>32206</v>
      </c>
      <c r="E1154" s="519" t="s">
        <v>32207</v>
      </c>
      <c r="I1154" s="519" t="s">
        <v>13</v>
      </c>
      <c r="J1154" s="650">
        <v>11.02</v>
      </c>
    </row>
    <row r="1155" spans="1:10">
      <c r="A1155" s="519" t="s">
        <v>1341</v>
      </c>
      <c r="B1155" s="519" t="str">
        <f t="shared" si="17"/>
        <v>PROJETO EXECUTIVO DE INSTALACAO HIDRAULICA PARA PREDIOS HOSPITALARES ATE 4.000M2,INCLUSIVE PROJETO BASICO,APRESENTADO EM AUTOCAD,INCLUSIVE AS LEGALIZACOES PERTINENTES</v>
      </c>
      <c r="C1155" s="519" t="s">
        <v>32208</v>
      </c>
      <c r="D1155" s="519" t="s">
        <v>32209</v>
      </c>
      <c r="E1155" s="519" t="s">
        <v>32210</v>
      </c>
      <c r="I1155" s="519" t="s">
        <v>13</v>
      </c>
      <c r="J1155" s="650">
        <v>22.79</v>
      </c>
    </row>
    <row r="1156" spans="1:10">
      <c r="A1156" s="519" t="s">
        <v>1342</v>
      </c>
      <c r="B1156" s="519" t="str">
        <f t="shared" si="17"/>
        <v>PROJETO EXECUTIVO DE INSTALACAO HIDRAULICA PARA PREDIOS HOSPITALARES ATE 4.000M2,INCLUSIVE PROJETO BASICO,APRESENTADO EM AUTOCAD,INCLUSIVE AS LEGALIZACOES PERTINENTES</v>
      </c>
      <c r="C1156" s="519" t="s">
        <v>32208</v>
      </c>
      <c r="D1156" s="519" t="s">
        <v>32209</v>
      </c>
      <c r="E1156" s="519" t="s">
        <v>32210</v>
      </c>
      <c r="I1156" s="519" t="s">
        <v>13</v>
      </c>
      <c r="J1156" s="650">
        <v>19.75</v>
      </c>
    </row>
    <row r="1157" spans="1:10">
      <c r="A1157" s="519" t="s">
        <v>1343</v>
      </c>
      <c r="B1157" s="519" t="str">
        <f t="shared" si="17"/>
        <v>PROJETO EXECUTIVO DE INSTALACAO HIDRAULICA PARA PREDIOS HOSPITALARES ACIMA DE 4.000M2,INCLUSIVE PROJETO BASICO,APRESENTADO EM AUTOCAD,INCLUSIVE AS LEGALIZACOES PERTINENTES</v>
      </c>
      <c r="C1157" s="519" t="s">
        <v>32208</v>
      </c>
      <c r="D1157" s="519" t="s">
        <v>32211</v>
      </c>
      <c r="E1157" s="519" t="s">
        <v>32212</v>
      </c>
      <c r="I1157" s="519" t="s">
        <v>13</v>
      </c>
      <c r="J1157" s="650">
        <v>19.02</v>
      </c>
    </row>
    <row r="1158" spans="1:10">
      <c r="A1158" s="519" t="s">
        <v>1344</v>
      </c>
      <c r="B1158" s="519" t="str">
        <f t="shared" si="17"/>
        <v>PROJETO EXECUTIVO DE INSTALACAO HIDRAULICA PARA PREDIOS HOSPITALARES ACIMA DE 4.000M2,INCLUSIVE PROJETO BASICO,APRESENTADO EM AUTOCAD,INCLUSIVE AS LEGALIZACOES PERTINENTES</v>
      </c>
      <c r="C1158" s="519" t="s">
        <v>32208</v>
      </c>
      <c r="D1158" s="519" t="s">
        <v>32211</v>
      </c>
      <c r="E1158" s="519" t="s">
        <v>32212</v>
      </c>
      <c r="I1158" s="519" t="s">
        <v>13</v>
      </c>
      <c r="J1158" s="650">
        <v>16.48</v>
      </c>
    </row>
    <row r="1159" spans="1:10">
      <c r="A1159" s="519" t="s">
        <v>1345</v>
      </c>
      <c r="B1159" s="519" t="str">
        <f t="shared" si="17"/>
        <v>PROJETO EXECUTIVO DE INSTALACAO HIDRAULICA PARA HABITACOES/EDIFICIOS ATE 500M2,INCLUSIVE PROJETO BASICO,APRESENTADO EM AUTOCAD,INCLUSIVE AS LEGALIZACOES PERTINENTES</v>
      </c>
      <c r="C1159" s="519" t="s">
        <v>32213</v>
      </c>
      <c r="D1159" s="519" t="s">
        <v>32214</v>
      </c>
      <c r="E1159" s="519" t="s">
        <v>32156</v>
      </c>
      <c r="I1159" s="519" t="s">
        <v>13</v>
      </c>
      <c r="J1159" s="650">
        <v>13.87</v>
      </c>
    </row>
    <row r="1160" spans="1:10">
      <c r="A1160" s="519" t="s">
        <v>1346</v>
      </c>
      <c r="B1160" s="519" t="str">
        <f t="shared" ref="B1160:B1223" si="18">C1160&amp;D1160&amp;E1160&amp;F1160&amp;G1160&amp;H1160</f>
        <v>PROJETO EXECUTIVO DE INSTALACAO HIDRAULICA PARA HABITACOES/EDIFICIOS ATE 500M2,INCLUSIVE PROJETO BASICO,APRESENTADO EM AUTOCAD,INCLUSIVE AS LEGALIZACOES PERTINENTES</v>
      </c>
      <c r="C1160" s="519" t="s">
        <v>32213</v>
      </c>
      <c r="D1160" s="519" t="s">
        <v>32214</v>
      </c>
      <c r="E1160" s="519" t="s">
        <v>32156</v>
      </c>
      <c r="I1160" s="519" t="s">
        <v>13</v>
      </c>
      <c r="J1160" s="650">
        <v>12.02</v>
      </c>
    </row>
    <row r="1161" spans="1:10">
      <c r="A1161" s="519" t="s">
        <v>1347</v>
      </c>
      <c r="B1161" s="519" t="str">
        <f t="shared" si="18"/>
        <v>PROJETO EXECUTIVO DE INSTALACAO HIDRAULICA PARA HABITACOES/EDIFICIOS DE 501 ATE 3.000M2,INCLUSVE PROJETO BASICO,APRESENTADO EM AUTOCAD,INCLUSIVE AS LEGALIZACOES PERTINENTES</v>
      </c>
      <c r="C1161" s="519" t="s">
        <v>32213</v>
      </c>
      <c r="D1161" s="519" t="s">
        <v>32215</v>
      </c>
      <c r="E1161" s="519" t="s">
        <v>32116</v>
      </c>
      <c r="I1161" s="519" t="s">
        <v>13</v>
      </c>
      <c r="J1161" s="650">
        <v>9.33</v>
      </c>
    </row>
    <row r="1162" spans="1:10">
      <c r="A1162" s="519" t="s">
        <v>1348</v>
      </c>
      <c r="B1162" s="519" t="str">
        <f t="shared" si="18"/>
        <v>PROJETO EXECUTIVO DE INSTALACAO HIDRAULICA PARA HABITACOES/EDIFICIOS DE 501 ATE 3.000M2,INCLUSVE PROJETO BASICO,APRESENTADO EM AUTOCAD,INCLUSIVE AS LEGALIZACOES PERTINENTES</v>
      </c>
      <c r="C1162" s="519" t="s">
        <v>32213</v>
      </c>
      <c r="D1162" s="519" t="s">
        <v>32215</v>
      </c>
      <c r="E1162" s="519" t="s">
        <v>32116</v>
      </c>
      <c r="I1162" s="519" t="s">
        <v>13</v>
      </c>
      <c r="J1162" s="650">
        <v>8.08</v>
      </c>
    </row>
    <row r="1163" spans="1:10">
      <c r="A1163" s="519" t="s">
        <v>1349</v>
      </c>
      <c r="B1163" s="519" t="str">
        <f t="shared" si="18"/>
        <v>PROJETO EXECUTIVO DE INSTALACAO HIDRAULICA PARA HABITACOES/EDIFICIOS ACIMA DE 3.000M2,INCLUSIVE PROJETO BASICO,APRESENTADO EM AUTOCAD,INCLUSIVE AS LEGALIZACOES PERTINENTES</v>
      </c>
      <c r="C1163" s="519" t="s">
        <v>32213</v>
      </c>
      <c r="D1163" s="519" t="s">
        <v>32216</v>
      </c>
      <c r="E1163" s="519" t="s">
        <v>32212</v>
      </c>
      <c r="I1163" s="519" t="s">
        <v>13</v>
      </c>
      <c r="J1163" s="650">
        <v>7.04</v>
      </c>
    </row>
    <row r="1164" spans="1:10">
      <c r="A1164" s="519" t="s">
        <v>1350</v>
      </c>
      <c r="B1164" s="519" t="str">
        <f t="shared" si="18"/>
        <v>PROJETO EXECUTIVO DE INSTALACAO HIDRAULICA PARA HABITACOES/EDIFICIOS ACIMA DE 3.000M2,INCLUSIVE PROJETO BASICO,APRESENTADO EM AUTOCAD,INCLUSIVE AS LEGALIZACOES PERTINENTES</v>
      </c>
      <c r="C1164" s="519" t="s">
        <v>32213</v>
      </c>
      <c r="D1164" s="519" t="s">
        <v>32216</v>
      </c>
      <c r="E1164" s="519" t="s">
        <v>32212</v>
      </c>
      <c r="I1164" s="519" t="s">
        <v>13</v>
      </c>
      <c r="J1164" s="650">
        <v>6.1</v>
      </c>
    </row>
    <row r="1165" spans="1:10">
      <c r="A1165" s="519" t="s">
        <v>1351</v>
      </c>
      <c r="B1165" s="519" t="str">
        <f t="shared" si="18"/>
        <v>PROJETO EXECUTIVO DE INSTALACAO HIDRAULICA PARA URBANIZACAOATE 15.000M2,INCLUSIVE PROJETO BASICO,APRESENTADO EM AUTOCAD,INCLUSIVE AS LEGALIZACOES PERTINENTES</v>
      </c>
      <c r="C1165" s="519" t="s">
        <v>32217</v>
      </c>
      <c r="D1165" s="519" t="s">
        <v>32218</v>
      </c>
      <c r="E1165" s="519" t="s">
        <v>32219</v>
      </c>
      <c r="I1165" s="519" t="s">
        <v>13</v>
      </c>
      <c r="J1165" s="650">
        <v>1.23</v>
      </c>
    </row>
    <row r="1166" spans="1:10">
      <c r="A1166" s="519" t="s">
        <v>1352</v>
      </c>
      <c r="B1166" s="519" t="str">
        <f t="shared" si="18"/>
        <v>PROJETO EXECUTIVO DE INSTALACAO HIDRAULICA PARA URBANIZACAOATE 15.000M2,INCLUSIVE PROJETO BASICO,APRESENTADO EM AUTOCAD,INCLUSIVE AS LEGALIZACOES PERTINENTES</v>
      </c>
      <c r="C1166" s="519" t="s">
        <v>32217</v>
      </c>
      <c r="D1166" s="519" t="s">
        <v>32218</v>
      </c>
      <c r="E1166" s="519" t="s">
        <v>32219</v>
      </c>
      <c r="I1166" s="519" t="s">
        <v>13</v>
      </c>
      <c r="J1166" s="650">
        <v>1.07</v>
      </c>
    </row>
    <row r="1167" spans="1:10">
      <c r="A1167" s="519" t="s">
        <v>1353</v>
      </c>
      <c r="B1167" s="519" t="str">
        <f t="shared" si="18"/>
        <v>PROJETO EXECUTIVO DE INSTALACAO HIDRAULICA PARA URBANIZACAOACIMA DE 15.000M2,INCLUSIVE PROJETO BASICO,APRESENTADO EM AUTOCAD,INCLUSIVE AS LEGALIZACOES PERTINENTES</v>
      </c>
      <c r="C1167" s="519" t="s">
        <v>32217</v>
      </c>
      <c r="D1167" s="519" t="s">
        <v>32220</v>
      </c>
      <c r="E1167" s="519" t="s">
        <v>32146</v>
      </c>
      <c r="I1167" s="519" t="s">
        <v>13</v>
      </c>
      <c r="J1167" s="650">
        <v>0.79</v>
      </c>
    </row>
    <row r="1168" spans="1:10">
      <c r="A1168" s="519" t="s">
        <v>1354</v>
      </c>
      <c r="B1168" s="519" t="str">
        <f t="shared" si="18"/>
        <v>PROJETO EXECUTIVO DE INSTALACAO HIDRAULICA PARA URBANIZACAOACIMA DE 15.000M2,INCLUSIVE PROJETO BASICO,APRESENTADO EM AUTOCAD,INCLUSIVE AS LEGALIZACOES PERTINENTES</v>
      </c>
      <c r="C1168" s="519" t="s">
        <v>32217</v>
      </c>
      <c r="D1168" s="519" t="s">
        <v>32220</v>
      </c>
      <c r="E1168" s="519" t="s">
        <v>32146</v>
      </c>
      <c r="I1168" s="519" t="s">
        <v>13</v>
      </c>
      <c r="J1168" s="650">
        <v>0.68</v>
      </c>
    </row>
    <row r="1169" spans="1:10">
      <c r="A1169" s="519" t="s">
        <v>1355</v>
      </c>
      <c r="B1169" s="519" t="str">
        <f t="shared" si="18"/>
        <v>PROJETO EXECUTIVO DE INSTALACAO HIDRAULICA PARA HABITACAO/LOTEAMENTO ATE 12.000M2,INCLUSIVE PROJETO BASICO,APRESENTADO EM AUTOCAD,INCLUSIVE AS LEGALIZACOES PERTINENTES</v>
      </c>
      <c r="C1169" s="519" t="s">
        <v>32221</v>
      </c>
      <c r="D1169" s="519" t="s">
        <v>32222</v>
      </c>
      <c r="E1169" s="519" t="s">
        <v>32138</v>
      </c>
      <c r="I1169" s="519" t="s">
        <v>13</v>
      </c>
      <c r="J1169" s="650">
        <v>7.58</v>
      </c>
    </row>
    <row r="1170" spans="1:10">
      <c r="A1170" s="519" t="s">
        <v>1356</v>
      </c>
      <c r="B1170" s="519" t="str">
        <f t="shared" si="18"/>
        <v>PROJETO EXECUTIVO DE INSTALACAO HIDRAULICA PARA HABITACAO/LOTEAMENTO ATE 12.000M2,INCLUSIVE PROJETO BASICO,APRESENTADO EM AUTOCAD,INCLUSIVE AS LEGALIZACOES PERTINENTES</v>
      </c>
      <c r="C1170" s="519" t="s">
        <v>32221</v>
      </c>
      <c r="D1170" s="519" t="s">
        <v>32222</v>
      </c>
      <c r="E1170" s="519" t="s">
        <v>32138</v>
      </c>
      <c r="I1170" s="519" t="s">
        <v>13</v>
      </c>
      <c r="J1170" s="650">
        <v>6.57</v>
      </c>
    </row>
    <row r="1171" spans="1:10">
      <c r="A1171" s="519" t="s">
        <v>1357</v>
      </c>
      <c r="B1171" s="519" t="str">
        <f t="shared" si="18"/>
        <v>PROJETO EXECUTIVO DE INSTALACAO HIDRAULICA PARA HABITACAO/LOTEAMENTO DE 12.001 ATE 36.000M2,INCLUSIVE PROJETO BASICO,APRESENTADO EM AUTOCAD,INCLUSIVE AS LEGALIZACOES PERTINENTES</v>
      </c>
      <c r="C1171" s="519" t="s">
        <v>32221</v>
      </c>
      <c r="D1171" s="519" t="s">
        <v>32223</v>
      </c>
      <c r="E1171" s="519" t="s">
        <v>32178</v>
      </c>
      <c r="I1171" s="519" t="s">
        <v>13</v>
      </c>
      <c r="J1171" s="650">
        <v>5.01</v>
      </c>
    </row>
    <row r="1172" spans="1:10">
      <c r="A1172" s="519" t="s">
        <v>1358</v>
      </c>
      <c r="B1172" s="519" t="str">
        <f t="shared" si="18"/>
        <v>PROJETO EXECUTIVO DE INSTALACAO HIDRAULICA PARA HABITACAO/LOTEAMENTO DE 12.001 ATE 36.000M2,INCLUSIVE PROJETO BASICO,APRESENTADO EM AUTOCAD,INCLUSIVE AS LEGALIZACOES PERTINENTES</v>
      </c>
      <c r="C1172" s="519" t="s">
        <v>32221</v>
      </c>
      <c r="D1172" s="519" t="s">
        <v>32223</v>
      </c>
      <c r="E1172" s="519" t="s">
        <v>32178</v>
      </c>
      <c r="I1172" s="519" t="s">
        <v>13</v>
      </c>
      <c r="J1172" s="650">
        <v>4.34</v>
      </c>
    </row>
    <row r="1173" spans="1:10">
      <c r="A1173" s="519" t="s">
        <v>1359</v>
      </c>
      <c r="B1173" s="519" t="str">
        <f t="shared" si="18"/>
        <v>PROJETO EXECUTIVO DE INSTALACAO HIDRAULICA PARA HABITACAO/LOTEAMENTO ACIMA DE 36.000M2,INCLUSIVE PROJETO BASICO,APRESENTADO EM AUTOCAD,INCLUSIVE AS LEGALIZACOES PERTINENTES</v>
      </c>
      <c r="C1173" s="519" t="s">
        <v>32221</v>
      </c>
      <c r="D1173" s="519" t="s">
        <v>32224</v>
      </c>
      <c r="E1173" s="519" t="s">
        <v>32116</v>
      </c>
      <c r="I1173" s="519" t="s">
        <v>13</v>
      </c>
      <c r="J1173" s="650">
        <v>3.79</v>
      </c>
    </row>
    <row r="1174" spans="1:10">
      <c r="A1174" s="519" t="s">
        <v>1360</v>
      </c>
      <c r="B1174" s="519" t="str">
        <f t="shared" si="18"/>
        <v>PROJETO EXECUTIVO DE INSTALACAO HIDRAULICA PARA HABITACAO/LOTEAMENTO ACIMA DE 36.000M2,INCLUSIVE PROJETO BASICO,APRESENTADO EM AUTOCAD,INCLUSIVE AS LEGALIZACOES PERTINENTES</v>
      </c>
      <c r="C1174" s="519" t="s">
        <v>32221</v>
      </c>
      <c r="D1174" s="519" t="s">
        <v>32224</v>
      </c>
      <c r="E1174" s="519" t="s">
        <v>32116</v>
      </c>
      <c r="I1174" s="519" t="s">
        <v>13</v>
      </c>
      <c r="J1174" s="650">
        <v>3.29</v>
      </c>
    </row>
    <row r="1175" spans="1:10">
      <c r="A1175" s="519" t="s">
        <v>1361</v>
      </c>
      <c r="B1175" s="519" t="str">
        <f t="shared" si="18"/>
        <v>PROJETO EXECUTIVO DE INSTALACAO HIDRAULICA DE MONTAGEM INTERNA DE CHAFARIZES,APRESENTADO EM AUTOCAD NOS PADROES DA CONTRATADA</v>
      </c>
      <c r="C1175" s="519" t="s">
        <v>32225</v>
      </c>
      <c r="D1175" s="519" t="s">
        <v>32226</v>
      </c>
      <c r="E1175" s="519" t="s">
        <v>71665</v>
      </c>
      <c r="I1175" s="519" t="s">
        <v>5</v>
      </c>
      <c r="J1175" s="650">
        <v>1396.6</v>
      </c>
    </row>
    <row r="1176" spans="1:10">
      <c r="A1176" s="519" t="s">
        <v>1362</v>
      </c>
      <c r="B1176" s="519" t="str">
        <f t="shared" si="18"/>
        <v>PROJETO EXECUTIVO DE INSTALACAO HIDRAULICA DE MONTAGEM INTERNA DE CHAFARIZES,APRESENTADO EM AUTOCAD NOS PADROES DA CONTRATADA</v>
      </c>
      <c r="C1176" s="519" t="s">
        <v>32225</v>
      </c>
      <c r="D1176" s="519" t="s">
        <v>32226</v>
      </c>
      <c r="E1176" s="519" t="s">
        <v>71665</v>
      </c>
      <c r="I1176" s="519" t="s">
        <v>5</v>
      </c>
      <c r="J1176" s="650">
        <v>1210.18</v>
      </c>
    </row>
    <row r="1177" spans="1:10">
      <c r="A1177" s="519" t="s">
        <v>1363</v>
      </c>
      <c r="B1177" s="519" t="str">
        <f t="shared" si="18"/>
        <v>PROJETO EXECUTIVO DE INSTALACAO ELETRICA PARA PREDIOS ESCOLARES E/OU ADMINISTRATIVOS ATE 500M2,INCLUSIVE PROJETO BASICO,APRESENTADO EM AUTOCAD,INCLUSIVE AS LEGALIZACOES PERTINENTES</v>
      </c>
      <c r="C1177" s="519" t="s">
        <v>32227</v>
      </c>
      <c r="D1177" s="519" t="s">
        <v>32228</v>
      </c>
      <c r="E1177" s="519" t="s">
        <v>32124</v>
      </c>
      <c r="I1177" s="519" t="s">
        <v>13</v>
      </c>
      <c r="J1177" s="650">
        <v>15.23</v>
      </c>
    </row>
    <row r="1178" spans="1:10">
      <c r="A1178" s="519" t="s">
        <v>1364</v>
      </c>
      <c r="B1178" s="519" t="str">
        <f t="shared" si="18"/>
        <v>PROJETO EXECUTIVO DE INSTALACAO ELETRICA PARA PREDIOS ESCOLARES E/OU ADMINISTRATIVOS ATE 500M2,INCLUSIVE PROJETO BASICO,APRESENTADO EM AUTOCAD,INCLUSIVE AS LEGALIZACOES PERTINENTES</v>
      </c>
      <c r="C1178" s="519" t="s">
        <v>32227</v>
      </c>
      <c r="D1178" s="519" t="s">
        <v>32228</v>
      </c>
      <c r="E1178" s="519" t="s">
        <v>32124</v>
      </c>
      <c r="I1178" s="519" t="s">
        <v>13</v>
      </c>
      <c r="J1178" s="650">
        <v>13.19</v>
      </c>
    </row>
    <row r="1179" spans="1:10">
      <c r="A1179" s="519" t="s">
        <v>1365</v>
      </c>
      <c r="B1179" s="519" t="str">
        <f t="shared" si="18"/>
        <v>PROJETO EXECUTIVO DE INSTALACAO ELETRICA PARA PREDIOS ESCOLARES E/OU ADMINISTRATIVOS DE 501 ATE 3.000M2,INCLUSIVE PROJETO BASICO,APRESENTADO EM AUTOCAD,INCLUSIVE AS LEGALIZACOES PERTINENTES</v>
      </c>
      <c r="C1179" s="519" t="s">
        <v>32227</v>
      </c>
      <c r="D1179" s="519" t="s">
        <v>32229</v>
      </c>
      <c r="E1179" s="519" t="s">
        <v>32189</v>
      </c>
      <c r="F1179" s="519" t="s">
        <v>32190</v>
      </c>
      <c r="I1179" s="519" t="s">
        <v>13</v>
      </c>
      <c r="J1179" s="650">
        <v>12.72</v>
      </c>
    </row>
    <row r="1180" spans="1:10">
      <c r="A1180" s="519" t="s">
        <v>1366</v>
      </c>
      <c r="B1180" s="519" t="str">
        <f t="shared" si="18"/>
        <v>PROJETO EXECUTIVO DE INSTALACAO ELETRICA PARA PREDIOS ESCOLARES E/OU ADMINISTRATIVOS DE 501 ATE 3.000M2,INCLUSIVE PROJETO BASICO,APRESENTADO EM AUTOCAD,INCLUSIVE AS LEGALIZACOES PERTINENTES</v>
      </c>
      <c r="C1180" s="519" t="s">
        <v>32227</v>
      </c>
      <c r="D1180" s="519" t="s">
        <v>32229</v>
      </c>
      <c r="E1180" s="519" t="s">
        <v>32189</v>
      </c>
      <c r="F1180" s="519" t="s">
        <v>32190</v>
      </c>
      <c r="I1180" s="519" t="s">
        <v>13</v>
      </c>
      <c r="J1180" s="650">
        <v>11.02</v>
      </c>
    </row>
    <row r="1181" spans="1:10">
      <c r="A1181" s="519" t="s">
        <v>1367</v>
      </c>
      <c r="B1181" s="519" t="str">
        <f t="shared" si="18"/>
        <v>PROJETO EXECUTIVO DE INSTALACAO ELETRICA PARA PREDIOS ESCOLARES E/OU ADMINISTRATIVOS ACIMA DE 3.000M2,INCLUSIVE PROJETOBASICO,APRESENTADO EM AUTOCAD,INCLUSIVE AS LEGALIZACOES PERTINENTES</v>
      </c>
      <c r="C1181" s="519" t="s">
        <v>32227</v>
      </c>
      <c r="D1181" s="519" t="s">
        <v>32230</v>
      </c>
      <c r="E1181" s="519" t="s">
        <v>32231</v>
      </c>
      <c r="F1181" s="519" t="s">
        <v>32232</v>
      </c>
      <c r="I1181" s="519" t="s">
        <v>13</v>
      </c>
      <c r="J1181" s="650">
        <v>7.58</v>
      </c>
    </row>
    <row r="1182" spans="1:10">
      <c r="A1182" s="519" t="s">
        <v>1368</v>
      </c>
      <c r="B1182" s="519" t="str">
        <f t="shared" si="18"/>
        <v>PROJETO EXECUTIVO DE INSTALACAO ELETRICA PARA PREDIOS ESCOLARES E/OU ADMINISTRATIVOS ACIMA DE 3.000M2,INCLUSIVE PROJETOBASICO,APRESENTADO EM AUTOCAD,INCLUSIVE AS LEGALIZACOES PERTINENTES</v>
      </c>
      <c r="C1182" s="519" t="s">
        <v>32227</v>
      </c>
      <c r="D1182" s="519" t="s">
        <v>32230</v>
      </c>
      <c r="E1182" s="519" t="s">
        <v>32231</v>
      </c>
      <c r="F1182" s="519" t="s">
        <v>32232</v>
      </c>
      <c r="I1182" s="519" t="s">
        <v>13</v>
      </c>
      <c r="J1182" s="650">
        <v>6.57</v>
      </c>
    </row>
    <row r="1183" spans="1:10">
      <c r="A1183" s="519" t="s">
        <v>1369</v>
      </c>
      <c r="B1183" s="519" t="str">
        <f t="shared" si="18"/>
        <v>PROJETO EXECUTIVO DE INSTALACAO ELETRICA PARA PREDIOS CULTURAIS ATE 3.000M2,INCLUSIVE PROJETO BASICO,APRESENTADO EM AUTOCAD,INCLUSIVE AS LEGALIZACOES PERTINENTES</v>
      </c>
      <c r="C1183" s="519" t="s">
        <v>32233</v>
      </c>
      <c r="D1183" s="519" t="s">
        <v>32234</v>
      </c>
      <c r="E1183" s="519" t="s">
        <v>32235</v>
      </c>
      <c r="I1183" s="519" t="s">
        <v>13</v>
      </c>
      <c r="J1183" s="650">
        <v>25.45</v>
      </c>
    </row>
    <row r="1184" spans="1:10">
      <c r="A1184" s="519" t="s">
        <v>1370</v>
      </c>
      <c r="B1184" s="519" t="str">
        <f t="shared" si="18"/>
        <v>PROJETO EXECUTIVO DE INSTALACAO ELETRICA PARA PREDIOS CULTURAIS ATE 3.000M2,INCLUSIVE PROJETO BASICO,APRESENTADO EM AUTOCAD,INCLUSIVE AS LEGALIZACOES PERTINENTES</v>
      </c>
      <c r="C1184" s="519" t="s">
        <v>32233</v>
      </c>
      <c r="D1184" s="519" t="s">
        <v>32234</v>
      </c>
      <c r="E1184" s="519" t="s">
        <v>32235</v>
      </c>
      <c r="I1184" s="519" t="s">
        <v>13</v>
      </c>
      <c r="J1184" s="650">
        <v>22.06</v>
      </c>
    </row>
    <row r="1185" spans="1:10">
      <c r="A1185" s="519" t="s">
        <v>1371</v>
      </c>
      <c r="B1185" s="519" t="str">
        <f t="shared" si="18"/>
        <v>PROJETO EXECUTIVO DE INSTALACAO ELETRICA PARA PREDIOS CULTURAIS ACIMA DE 3.000M2,INCLUSIVE PROJETO BASICO,APRESENTADO EM AUTOCAD,INCLUSIVE AS LEGALIZACOES PERTINENTES</v>
      </c>
      <c r="C1185" s="519" t="s">
        <v>32233</v>
      </c>
      <c r="D1185" s="519" t="s">
        <v>32236</v>
      </c>
      <c r="E1185" s="519" t="s">
        <v>32210</v>
      </c>
      <c r="I1185" s="519" t="s">
        <v>13</v>
      </c>
      <c r="J1185" s="650">
        <v>19.02</v>
      </c>
    </row>
    <row r="1186" spans="1:10">
      <c r="A1186" s="519" t="s">
        <v>1372</v>
      </c>
      <c r="B1186" s="519" t="str">
        <f t="shared" si="18"/>
        <v>PROJETO EXECUTIVO DE INSTALACAO ELETRICA PARA PREDIOS CULTURAIS ACIMA DE 3.000M2,INCLUSIVE PROJETO BASICO,APRESENTADO EM AUTOCAD,INCLUSIVE AS LEGALIZACOES PERTINENTES</v>
      </c>
      <c r="C1186" s="519" t="s">
        <v>32233</v>
      </c>
      <c r="D1186" s="519" t="s">
        <v>32236</v>
      </c>
      <c r="E1186" s="519" t="s">
        <v>32210</v>
      </c>
      <c r="I1186" s="519" t="s">
        <v>13</v>
      </c>
      <c r="J1186" s="650">
        <v>16.48</v>
      </c>
    </row>
    <row r="1187" spans="1:10">
      <c r="A1187" s="519" t="s">
        <v>1373</v>
      </c>
      <c r="B1187" s="519" t="str">
        <f t="shared" si="18"/>
        <v>PROJETO EXECUTIVO DE INSTALACAO ELETRICA PARA PREDIOS HOSPITALARES,INCLUSIVE PROJETO BASICO,APRESENTADO EM AUTOCAD,INCLUSIVE AS LEGALIZACOES PERTINENTES</v>
      </c>
      <c r="C1187" s="519" t="s">
        <v>32237</v>
      </c>
      <c r="D1187" s="519" t="s">
        <v>32238</v>
      </c>
      <c r="E1187" s="519" t="s">
        <v>32239</v>
      </c>
      <c r="I1187" s="519" t="s">
        <v>13</v>
      </c>
      <c r="J1187" s="650">
        <v>30.43</v>
      </c>
    </row>
    <row r="1188" spans="1:10">
      <c r="A1188" s="519" t="s">
        <v>1374</v>
      </c>
      <c r="B1188" s="519" t="str">
        <f t="shared" si="18"/>
        <v>PROJETO EXECUTIVO DE INSTALACAO ELETRICA PARA PREDIOS HOSPITALARES,INCLUSIVE PROJETO BASICO,APRESENTADO EM AUTOCAD,INCLUSIVE AS LEGALIZACOES PERTINENTES</v>
      </c>
      <c r="C1188" s="519" t="s">
        <v>32237</v>
      </c>
      <c r="D1188" s="519" t="s">
        <v>32238</v>
      </c>
      <c r="E1188" s="519" t="s">
        <v>32239</v>
      </c>
      <c r="I1188" s="519" t="s">
        <v>13</v>
      </c>
      <c r="J1188" s="650">
        <v>26.37</v>
      </c>
    </row>
    <row r="1189" spans="1:10">
      <c r="A1189" s="519" t="s">
        <v>1375</v>
      </c>
      <c r="B1189" s="519" t="str">
        <f t="shared" si="18"/>
        <v>PROJETO EXECUTIVO DE INSTALACAO ELETRICA PARA HABITACOES/EDIFICIOS ATE 500M2,INCLUSIVE PROJETO BASICO,APRESENTADO EM AUTOCAD,INCLUSIVE AS LEGALIZACOES PERTINENTES</v>
      </c>
      <c r="C1189" s="519" t="s">
        <v>32240</v>
      </c>
      <c r="D1189" s="519" t="s">
        <v>32241</v>
      </c>
      <c r="E1189" s="519" t="s">
        <v>32136</v>
      </c>
      <c r="I1189" s="519" t="s">
        <v>13</v>
      </c>
      <c r="J1189" s="650">
        <v>18.53</v>
      </c>
    </row>
    <row r="1190" spans="1:10">
      <c r="A1190" s="519" t="s">
        <v>1376</v>
      </c>
      <c r="B1190" s="519" t="str">
        <f t="shared" si="18"/>
        <v>PROJETO EXECUTIVO DE INSTALACAO ELETRICA PARA HABITACOES/EDIFICIOS ATE 500M2,INCLUSIVE PROJETO BASICO,APRESENTADO EM AUTOCAD,INCLUSIVE AS LEGALIZACOES PERTINENTES</v>
      </c>
      <c r="C1190" s="519" t="s">
        <v>32240</v>
      </c>
      <c r="D1190" s="519" t="s">
        <v>32241</v>
      </c>
      <c r="E1190" s="519" t="s">
        <v>32136</v>
      </c>
      <c r="I1190" s="519" t="s">
        <v>13</v>
      </c>
      <c r="J1190" s="650">
        <v>16.059999999999999</v>
      </c>
    </row>
    <row r="1191" spans="1:10">
      <c r="A1191" s="519" t="s">
        <v>1377</v>
      </c>
      <c r="B1191" s="519" t="str">
        <f t="shared" si="18"/>
        <v>PROJETO EXECUTIVO DE INSTALACAO ELETRICA PARA HABITACOES/EDIFICIOS DE 501 ATE 3.000M2,INCLUSIVE PROJETO BASICO,APRESENTADO EM AUTOCAD,INCLUSIVE AS LEGALIZACOES PERTINENTES</v>
      </c>
      <c r="C1191" s="519" t="s">
        <v>32240</v>
      </c>
      <c r="D1191" s="519" t="s">
        <v>32242</v>
      </c>
      <c r="E1191" s="519" t="s">
        <v>32212</v>
      </c>
      <c r="I1191" s="519" t="s">
        <v>13</v>
      </c>
      <c r="J1191" s="650">
        <v>13.87</v>
      </c>
    </row>
    <row r="1192" spans="1:10">
      <c r="A1192" s="519" t="s">
        <v>1378</v>
      </c>
      <c r="B1192" s="519" t="str">
        <f t="shared" si="18"/>
        <v>PROJETO EXECUTIVO DE INSTALACAO ELETRICA PARA HABITACOES/EDIFICIOS DE 501 ATE 3.000M2,INCLUSIVE PROJETO BASICO,APRESENTADO EM AUTOCAD,INCLUSIVE AS LEGALIZACOES PERTINENTES</v>
      </c>
      <c r="C1192" s="519" t="s">
        <v>32240</v>
      </c>
      <c r="D1192" s="519" t="s">
        <v>32242</v>
      </c>
      <c r="E1192" s="519" t="s">
        <v>32212</v>
      </c>
      <c r="I1192" s="519" t="s">
        <v>13</v>
      </c>
      <c r="J1192" s="650">
        <v>12.02</v>
      </c>
    </row>
    <row r="1193" spans="1:10">
      <c r="A1193" s="519" t="s">
        <v>1379</v>
      </c>
      <c r="B1193" s="519" t="str">
        <f t="shared" si="18"/>
        <v>PROJETO EXECUTIVO DE INSTALACAO ELETRICA PARA HABITACOES/EDIFICIOS ACIMA DE 3.000M2,INCLUSIVE PROJETO BASICO,APRESENTADO EM AUTOCAD,INCLUSIVE AS LEGALIZACOES PERTINENTES</v>
      </c>
      <c r="C1193" s="519" t="s">
        <v>32240</v>
      </c>
      <c r="D1193" s="519" t="s">
        <v>32243</v>
      </c>
      <c r="E1193" s="519" t="s">
        <v>32109</v>
      </c>
      <c r="I1193" s="519" t="s">
        <v>13</v>
      </c>
      <c r="J1193" s="650">
        <v>9.33</v>
      </c>
    </row>
    <row r="1194" spans="1:10">
      <c r="A1194" s="519" t="s">
        <v>1380</v>
      </c>
      <c r="B1194" s="519" t="str">
        <f t="shared" si="18"/>
        <v>PROJETO EXECUTIVO DE INSTALACAO ELETRICA PARA HABITACOES/EDIFICIOS ACIMA DE 3.000M2,INCLUSIVE PROJETO BASICO,APRESENTADO EM AUTOCAD,INCLUSIVE AS LEGALIZACOES PERTINENTES</v>
      </c>
      <c r="C1194" s="519" t="s">
        <v>32240</v>
      </c>
      <c r="D1194" s="519" t="s">
        <v>32243</v>
      </c>
      <c r="E1194" s="519" t="s">
        <v>32109</v>
      </c>
      <c r="I1194" s="519" t="s">
        <v>13</v>
      </c>
      <c r="J1194" s="650">
        <v>8.08</v>
      </c>
    </row>
    <row r="1195" spans="1:10">
      <c r="A1195" s="519" t="s">
        <v>1381</v>
      </c>
      <c r="B1195" s="519" t="str">
        <f t="shared" si="18"/>
        <v>PROJETO EXECUTIVO DE INSTALACAO ELETRICA PARA URBANIZACAO ATE 15.000M2,INCLUSIVE PROJETO BASICO,APRESENTADO EM AUTOCAD,INCLUSIVE AS LEGALIZACOES PERTINENTES</v>
      </c>
      <c r="C1195" s="519" t="s">
        <v>32244</v>
      </c>
      <c r="D1195" s="519" t="s">
        <v>32245</v>
      </c>
      <c r="E1195" s="519" t="s">
        <v>32246</v>
      </c>
      <c r="I1195" s="519" t="s">
        <v>13</v>
      </c>
      <c r="J1195" s="650">
        <v>1.67</v>
      </c>
    </row>
    <row r="1196" spans="1:10">
      <c r="A1196" s="519" t="s">
        <v>1382</v>
      </c>
      <c r="B1196" s="519" t="str">
        <f t="shared" si="18"/>
        <v>PROJETO EXECUTIVO DE INSTALACAO ELETRICA PARA URBANIZACAO ATE 15.000M2,INCLUSIVE PROJETO BASICO,APRESENTADO EM AUTOCAD,INCLUSIVE AS LEGALIZACOES PERTINENTES</v>
      </c>
      <c r="C1196" s="519" t="s">
        <v>32244</v>
      </c>
      <c r="D1196" s="519" t="s">
        <v>32245</v>
      </c>
      <c r="E1196" s="519" t="s">
        <v>32246</v>
      </c>
      <c r="I1196" s="519" t="s">
        <v>13</v>
      </c>
      <c r="J1196" s="650">
        <v>1.45</v>
      </c>
    </row>
    <row r="1197" spans="1:10">
      <c r="A1197" s="519" t="s">
        <v>1383</v>
      </c>
      <c r="B1197" s="519" t="str">
        <f t="shared" si="18"/>
        <v>PROJETO EXECUTIVO DE INSTALACAO ELETRICA PARA URBANIZACAO ACIMA DE 15.000M2,INCLUSIVE PROJETO BASICO,APRESENTADO EM AUTOCAD,INCLUSIVE AS LEGALIZACOES PERTINENTES</v>
      </c>
      <c r="C1197" s="519" t="s">
        <v>32247</v>
      </c>
      <c r="D1197" s="519" t="s">
        <v>32248</v>
      </c>
      <c r="E1197" s="519" t="s">
        <v>32235</v>
      </c>
      <c r="I1197" s="519" t="s">
        <v>13</v>
      </c>
      <c r="J1197" s="650">
        <v>1.23</v>
      </c>
    </row>
    <row r="1198" spans="1:10">
      <c r="A1198" s="519" t="s">
        <v>1384</v>
      </c>
      <c r="B1198" s="519" t="str">
        <f t="shared" si="18"/>
        <v>PROJETO EXECUTIVO DE INSTALACAO ELETRICA PARA URBANIZACAO ACIMA DE 15.000M2,INCLUSIVE PROJETO BASICO,APRESENTADO EM AUTOCAD,INCLUSIVE AS LEGALIZACOES PERTINENTES</v>
      </c>
      <c r="C1198" s="519" t="s">
        <v>32247</v>
      </c>
      <c r="D1198" s="519" t="s">
        <v>32248</v>
      </c>
      <c r="E1198" s="519" t="s">
        <v>32235</v>
      </c>
      <c r="I1198" s="519" t="s">
        <v>13</v>
      </c>
      <c r="J1198" s="650">
        <v>1.07</v>
      </c>
    </row>
    <row r="1199" spans="1:10">
      <c r="A1199" s="519" t="s">
        <v>1385</v>
      </c>
      <c r="B1199" s="519" t="str">
        <f t="shared" si="18"/>
        <v>PROJETO EXECUTIVO DE INSTALACAO ELETRICA PARA HABITACAO/LOTEAMENTO ATE 12.000M2,INCLUSIVE PROJETO BASICO,APRESENTADO EMAUTOCAD,INCLUSIVE AS LEGALIZACOES PERTINENTES</v>
      </c>
      <c r="C1199" s="519" t="s">
        <v>32249</v>
      </c>
      <c r="D1199" s="519" t="s">
        <v>32250</v>
      </c>
      <c r="E1199" s="519" t="s">
        <v>32251</v>
      </c>
      <c r="I1199" s="519" t="s">
        <v>13</v>
      </c>
      <c r="J1199" s="650">
        <v>7.58</v>
      </c>
    </row>
    <row r="1200" spans="1:10">
      <c r="A1200" s="519" t="s">
        <v>1386</v>
      </c>
      <c r="B1200" s="519" t="str">
        <f t="shared" si="18"/>
        <v>PROJETO EXECUTIVO DE INSTALACAO ELETRICA PARA HABITACAO/LOTEAMENTO ATE 12.000M2,INCLUSIVE PROJETO BASICO,APRESENTADO EMAUTOCAD,INCLUSIVE AS LEGALIZACOES PERTINENTES</v>
      </c>
      <c r="C1200" s="519" t="s">
        <v>32249</v>
      </c>
      <c r="D1200" s="519" t="s">
        <v>32250</v>
      </c>
      <c r="E1200" s="519" t="s">
        <v>32251</v>
      </c>
      <c r="I1200" s="519" t="s">
        <v>13</v>
      </c>
      <c r="J1200" s="650">
        <v>6.57</v>
      </c>
    </row>
    <row r="1201" spans="1:10">
      <c r="A1201" s="519" t="s">
        <v>1387</v>
      </c>
      <c r="B1201" s="519" t="str">
        <f t="shared" si="18"/>
        <v>PROJETO EXECUTIVO DE INSTALACAO ELETRICA PARA HABITACAO/LOTEAMENTO DE 12.001 ATE 36.000M2,INCLUSIVE PROJETO BASICO,APRESENTADO EM AUTOCAD,INCLUSIVE AS LEGALIZACOES PERTINENTES</v>
      </c>
      <c r="C1201" s="519" t="s">
        <v>32249</v>
      </c>
      <c r="D1201" s="519" t="s">
        <v>32252</v>
      </c>
      <c r="E1201" s="519" t="s">
        <v>32122</v>
      </c>
      <c r="I1201" s="519" t="s">
        <v>13</v>
      </c>
      <c r="J1201" s="650">
        <v>5.01</v>
      </c>
    </row>
    <row r="1202" spans="1:10">
      <c r="A1202" s="519" t="s">
        <v>1388</v>
      </c>
      <c r="B1202" s="519" t="str">
        <f t="shared" si="18"/>
        <v>PROJETO EXECUTIVO DE INSTALACAO ELETRICA PARA HABITACAO/LOTEAMENTO DE 12.001 ATE 36.000M2,INCLUSIVE PROJETO BASICO,APRESENTADO EM AUTOCAD,INCLUSIVE AS LEGALIZACOES PERTINENTES</v>
      </c>
      <c r="C1202" s="519" t="s">
        <v>32249</v>
      </c>
      <c r="D1202" s="519" t="s">
        <v>32252</v>
      </c>
      <c r="E1202" s="519" t="s">
        <v>32122</v>
      </c>
      <c r="I1202" s="519" t="s">
        <v>13</v>
      </c>
      <c r="J1202" s="650">
        <v>4.34</v>
      </c>
    </row>
    <row r="1203" spans="1:10">
      <c r="A1203" s="519" t="s">
        <v>1389</v>
      </c>
      <c r="B1203" s="519" t="str">
        <f t="shared" si="18"/>
        <v>PROJETO EXECUTIVO DE INSTALACAO ELETRICA PARA HABITACAO/LOTEAMENTO ACIMA DE 36.000M2,INCLUSIVE PROJETO BASICO,APRESENTADO EM AUTOCAD,INCLUSIVE AS LEGALIZACOES PERTINENTES</v>
      </c>
      <c r="C1203" s="519" t="s">
        <v>32249</v>
      </c>
      <c r="D1203" s="519" t="s">
        <v>32253</v>
      </c>
      <c r="E1203" s="519" t="s">
        <v>32167</v>
      </c>
      <c r="I1203" s="519" t="s">
        <v>13</v>
      </c>
      <c r="J1203" s="650">
        <v>3.79</v>
      </c>
    </row>
    <row r="1204" spans="1:10">
      <c r="A1204" s="519" t="s">
        <v>1390</v>
      </c>
      <c r="B1204" s="519" t="str">
        <f t="shared" si="18"/>
        <v>PROJETO EXECUTIVO DE INSTALACAO ELETRICA PARA HABITACAO/LOTEAMENTO ACIMA DE 36.000M2,INCLUSIVE PROJETO BASICO,APRESENTADO EM AUTOCAD,INCLUSIVE AS LEGALIZACOES PERTINENTES</v>
      </c>
      <c r="C1204" s="519" t="s">
        <v>32249</v>
      </c>
      <c r="D1204" s="519" t="s">
        <v>32253</v>
      </c>
      <c r="E1204" s="519" t="s">
        <v>32167</v>
      </c>
      <c r="I1204" s="519" t="s">
        <v>13</v>
      </c>
      <c r="J1204" s="650">
        <v>3.29</v>
      </c>
    </row>
    <row r="1205" spans="1:10">
      <c r="A1205" s="519" t="s">
        <v>1391</v>
      </c>
      <c r="B1205" s="519" t="str">
        <f t="shared" si="18"/>
        <v>PROJETO EXECUTIVO DE INSTALACAO ELETRICA DO QUADRO DOS COMANDOS DE MOTORES PARA CHAFARIZES,APRESENTADO EM AUTOCAD NOS PADROES DA CONTRATADA</v>
      </c>
      <c r="C1205" s="519" t="s">
        <v>32254</v>
      </c>
      <c r="D1205" s="519" t="s">
        <v>32255</v>
      </c>
      <c r="E1205" s="519" t="s">
        <v>71666</v>
      </c>
      <c r="I1205" s="519" t="s">
        <v>5</v>
      </c>
      <c r="J1205" s="650">
        <v>1396.58</v>
      </c>
    </row>
    <row r="1206" spans="1:10">
      <c r="A1206" s="519" t="s">
        <v>1392</v>
      </c>
      <c r="B1206" s="519" t="str">
        <f t="shared" si="18"/>
        <v>PROJETO EXECUTIVO DE INSTALACAO ELETRICA DO QUADRO DOS COMANDOS DE MOTORES PARA CHAFARIZES,APRESENTADO EM AUTOCAD NOS PADROES DA CONTRATADA</v>
      </c>
      <c r="C1206" s="519" t="s">
        <v>32254</v>
      </c>
      <c r="D1206" s="519" t="s">
        <v>32255</v>
      </c>
      <c r="E1206" s="519" t="s">
        <v>71666</v>
      </c>
      <c r="I1206" s="519" t="s">
        <v>5</v>
      </c>
      <c r="J1206" s="650">
        <v>1210.1600000000001</v>
      </c>
    </row>
    <row r="1207" spans="1:10">
      <c r="A1207" s="519" t="s">
        <v>1393</v>
      </c>
      <c r="B1207" s="519" t="str">
        <f t="shared" si="18"/>
        <v>PROJETO EXECUTIVO DE SISTEMA DE AR CONDICIONADO,INCLUSIVE PROJETO BASICO,APRESENTADO EM AUTOCAD NOS PADROES DA CONTRATANTE,EM PREDIOS COM AREA DE ATE 500M2</v>
      </c>
      <c r="C1207" s="519" t="s">
        <v>32256</v>
      </c>
      <c r="D1207" s="519" t="s">
        <v>32257</v>
      </c>
      <c r="E1207" s="519" t="s">
        <v>32258</v>
      </c>
      <c r="I1207" s="519" t="s">
        <v>13</v>
      </c>
      <c r="J1207" s="650">
        <v>11.65</v>
      </c>
    </row>
    <row r="1208" spans="1:10">
      <c r="A1208" s="519" t="s">
        <v>1394</v>
      </c>
      <c r="B1208" s="519" t="str">
        <f t="shared" si="18"/>
        <v>PROJETO EXECUTIVO DE SISTEMA DE AR CONDICIONADO,INCLUSIVE PROJETO BASICO,APRESENTADO EM AUTOCAD NOS PADROES DA CONTRATANTE,EM PREDIOS COM AREA DE ATE 500M2</v>
      </c>
      <c r="C1208" s="519" t="s">
        <v>32256</v>
      </c>
      <c r="D1208" s="519" t="s">
        <v>32257</v>
      </c>
      <c r="E1208" s="519" t="s">
        <v>32258</v>
      </c>
      <c r="I1208" s="519" t="s">
        <v>13</v>
      </c>
      <c r="J1208" s="650">
        <v>10.09</v>
      </c>
    </row>
    <row r="1209" spans="1:10">
      <c r="A1209" s="519" t="s">
        <v>1395</v>
      </c>
      <c r="B1209" s="519" t="str">
        <f t="shared" si="18"/>
        <v>PROJETO EXECUTIVO DE SISTEMA DE AR CONDICIONADO,INCLUSIVE PROJETO BASICO,APRESENTADO EM AUTOCAD NOS PADROES DA CONTRATANTE,EM PREDIOS COM AREA DE 501 ATE 3000M2</v>
      </c>
      <c r="C1209" s="519" t="s">
        <v>32256</v>
      </c>
      <c r="D1209" s="519" t="s">
        <v>32257</v>
      </c>
      <c r="E1209" s="519" t="s">
        <v>32259</v>
      </c>
      <c r="I1209" s="519" t="s">
        <v>13</v>
      </c>
      <c r="J1209" s="650">
        <v>9.6999999999999993</v>
      </c>
    </row>
    <row r="1210" spans="1:10">
      <c r="A1210" s="519" t="s">
        <v>1396</v>
      </c>
      <c r="B1210" s="519" t="str">
        <f t="shared" si="18"/>
        <v>PROJETO EXECUTIVO DE SISTEMA DE AR CONDICIONADO,INCLUSIVE PROJETO BASICO,APRESENTADO EM AUTOCAD NOS PADROES DA CONTRATANTE,EM PREDIOS COM AREA DE 501 ATE 3000M2</v>
      </c>
      <c r="C1210" s="519" t="s">
        <v>32256</v>
      </c>
      <c r="D1210" s="519" t="s">
        <v>32257</v>
      </c>
      <c r="E1210" s="519" t="s">
        <v>32259</v>
      </c>
      <c r="I1210" s="519" t="s">
        <v>13</v>
      </c>
      <c r="J1210" s="650">
        <v>8.41</v>
      </c>
    </row>
    <row r="1211" spans="1:10">
      <c r="A1211" s="519" t="s">
        <v>1397</v>
      </c>
      <c r="B1211" s="519" t="str">
        <f t="shared" si="18"/>
        <v>PROJETO EXECUTIVO DE SISTEMA DE AR CONDICIONADO,INCLUSIVE PROJETO BASICO,APRESENTADO EM AUTOCAD NOS PADROES DA CONTRATANTE,EM PREDIOS COM AREA ACIMA DE 3000M2</v>
      </c>
      <c r="C1211" s="519" t="s">
        <v>32256</v>
      </c>
      <c r="D1211" s="519" t="s">
        <v>32257</v>
      </c>
      <c r="E1211" s="519" t="s">
        <v>32260</v>
      </c>
      <c r="I1211" s="519" t="s">
        <v>13</v>
      </c>
      <c r="J1211" s="650">
        <v>5.83</v>
      </c>
    </row>
    <row r="1212" spans="1:10">
      <c r="A1212" s="519" t="s">
        <v>1398</v>
      </c>
      <c r="B1212" s="519" t="str">
        <f t="shared" si="18"/>
        <v>PROJETO EXECUTIVO DE SISTEMA DE AR CONDICIONADO,INCLUSIVE PROJETO BASICO,APRESENTADO EM AUTOCAD NOS PADROES DA CONTRATANTE,EM PREDIOS COM AREA ACIMA DE 3000M2</v>
      </c>
      <c r="C1212" s="519" t="s">
        <v>32256</v>
      </c>
      <c r="D1212" s="519" t="s">
        <v>32257</v>
      </c>
      <c r="E1212" s="519" t="s">
        <v>32260</v>
      </c>
      <c r="I1212" s="519" t="s">
        <v>13</v>
      </c>
      <c r="J1212" s="650">
        <v>5.05</v>
      </c>
    </row>
    <row r="1213" spans="1:10">
      <c r="A1213" s="519" t="s">
        <v>1399</v>
      </c>
      <c r="B1213" s="519" t="str">
        <f t="shared" si="18"/>
        <v>PROJETO EXECUTIVO DE ARQUITETURA PARA CONSTRUCAO DE GALPAO (GEOMETRICO,CORTES,DETALHAMENTO E PERSPECTIVA) ATE 500M2,APRESENTADO EM AUTOCAD NOS PADROES DA CONTRATANTE</v>
      </c>
      <c r="C1213" s="519" t="s">
        <v>32261</v>
      </c>
      <c r="D1213" s="519" t="s">
        <v>32262</v>
      </c>
      <c r="E1213" s="519" t="s">
        <v>71667</v>
      </c>
      <c r="I1213" s="519" t="s">
        <v>13</v>
      </c>
      <c r="J1213" s="650">
        <v>46.59</v>
      </c>
    </row>
    <row r="1214" spans="1:10">
      <c r="A1214" s="519" t="s">
        <v>1400</v>
      </c>
      <c r="B1214" s="519" t="str">
        <f t="shared" si="18"/>
        <v>PROJETO EXECUTIVO DE ARQUITETURA PARA CONSTRUCAO DE GALPAO (GEOMETRICO,CORTES,DETALHAMENTO E PERSPECTIVA) ATE 500M2,APRESENTADO EM AUTOCAD NOS PADROES DA CONTRATANTE</v>
      </c>
      <c r="C1214" s="519" t="s">
        <v>32261</v>
      </c>
      <c r="D1214" s="519" t="s">
        <v>32262</v>
      </c>
      <c r="E1214" s="519" t="s">
        <v>71667</v>
      </c>
      <c r="I1214" s="519" t="s">
        <v>13</v>
      </c>
      <c r="J1214" s="650">
        <v>40.369999999999997</v>
      </c>
    </row>
    <row r="1215" spans="1:10">
      <c r="A1215" s="519" t="s">
        <v>1401</v>
      </c>
      <c r="B1215" s="519" t="str">
        <f t="shared" si="18"/>
        <v>PROJETO EXECUTIVO DE ARQUITETURA PARA AREA DESTINADA A ABRIGAR SUBESTACAO,ATE 2750KVA,INCLUSIVE DETALHAMENTO DA SERRALHERIA E DOS CUBICULOS,APRESENTADO EM AUTOCAD NOS PADROES DA CONTRATANTE</v>
      </c>
      <c r="C1215" s="519" t="s">
        <v>32263</v>
      </c>
      <c r="D1215" s="519" t="s">
        <v>32264</v>
      </c>
      <c r="E1215" s="519" t="s">
        <v>32265</v>
      </c>
      <c r="F1215" s="519" t="s">
        <v>32266</v>
      </c>
      <c r="I1215" s="519" t="s">
        <v>5</v>
      </c>
      <c r="J1215" s="650">
        <v>9944.52</v>
      </c>
    </row>
    <row r="1216" spans="1:10">
      <c r="A1216" s="519" t="s">
        <v>1402</v>
      </c>
      <c r="B1216" s="519" t="str">
        <f t="shared" si="18"/>
        <v>PROJETO EXECUTIVO DE ARQUITETURA PARA AREA DESTINADA A ABRIGAR SUBESTACAO,ATE 2750KVA,INCLUSIVE DETALHAMENTO DA SERRALHERIA E DOS CUBICULOS,APRESENTADO EM AUTOCAD NOS PADROES DA CONTRATANTE</v>
      </c>
      <c r="C1216" s="519" t="s">
        <v>32263</v>
      </c>
      <c r="D1216" s="519" t="s">
        <v>32264</v>
      </c>
      <c r="E1216" s="519" t="s">
        <v>32265</v>
      </c>
      <c r="F1216" s="519" t="s">
        <v>32266</v>
      </c>
      <c r="I1216" s="519" t="s">
        <v>5</v>
      </c>
      <c r="J1216" s="650">
        <v>8617.09</v>
      </c>
    </row>
    <row r="1217" spans="1:10">
      <c r="A1217" s="519" t="s">
        <v>1403</v>
      </c>
      <c r="B1217" s="519" t="str">
        <f t="shared" si="18"/>
        <v>DESENHO EM PERSPECTIVA NO TAMANHO DE (70X50)CM,COLORIDO,PARA PROJETO DE TRATAMENTO PAISAGISTICO EM AREAS PUBLICAS</v>
      </c>
      <c r="C1217" s="519" t="s">
        <v>32267</v>
      </c>
      <c r="D1217" s="519" t="s">
        <v>32268</v>
      </c>
      <c r="I1217" s="519" t="s">
        <v>5</v>
      </c>
      <c r="J1217" s="650">
        <v>1348.46</v>
      </c>
    </row>
    <row r="1218" spans="1:10">
      <c r="A1218" s="519" t="s">
        <v>1404</v>
      </c>
      <c r="B1218" s="519" t="str">
        <f t="shared" si="18"/>
        <v>DESENHO EM PERSPECTIVA NO TAMANHO DE (70X50)CM,COLORIDO,PARA PROJETO DE TRATAMENTO PAISAGISTICO EM AREAS PUBLICAS</v>
      </c>
      <c r="C1218" s="519" t="s">
        <v>32267</v>
      </c>
      <c r="D1218" s="519" t="s">
        <v>32268</v>
      </c>
      <c r="I1218" s="519" t="s">
        <v>5</v>
      </c>
      <c r="J1218" s="650">
        <v>1168.3900000000001</v>
      </c>
    </row>
    <row r="1219" spans="1:10">
      <c r="A1219" s="519" t="s">
        <v>1405</v>
      </c>
      <c r="B1219" s="519" t="str">
        <f t="shared" si="18"/>
        <v>PROJETO EXECUTIVO DE ARQUITETURA PARA IMPLANTACAO DE VIVEIROS DE MUDAS DE ARVORES E HORTAS (GEOMETRICO,CORTES,DETALHAMENTO E PERSPECTIVAS) ATE 20.000M2,APRESENTADO EM AUTOCAD NOS PADROES DA CONTRATANTE</v>
      </c>
      <c r="C1219" s="519" t="s">
        <v>32269</v>
      </c>
      <c r="D1219" s="519" t="s">
        <v>32270</v>
      </c>
      <c r="E1219" s="519" t="s">
        <v>32271</v>
      </c>
      <c r="F1219" s="519" t="s">
        <v>32298</v>
      </c>
      <c r="I1219" s="519" t="s">
        <v>13</v>
      </c>
      <c r="J1219" s="650">
        <v>2.93</v>
      </c>
    </row>
    <row r="1220" spans="1:10">
      <c r="A1220" s="519" t="s">
        <v>1406</v>
      </c>
      <c r="B1220" s="519" t="str">
        <f t="shared" si="18"/>
        <v>PROJETO EXECUTIVO DE ARQUITETURA PARA IMPLANTACAO DE VIVEIROS DE MUDAS DE ARVORES E HORTAS (GEOMETRICO,CORTES,DETALHAMENTO E PERSPECTIVAS) ATE 20.000M2,APRESENTADO EM AUTOCAD NOS PADROES DA CONTRATANTE</v>
      </c>
      <c r="C1220" s="519" t="s">
        <v>32269</v>
      </c>
      <c r="D1220" s="519" t="s">
        <v>32270</v>
      </c>
      <c r="E1220" s="519" t="s">
        <v>32271</v>
      </c>
      <c r="F1220" s="519" t="s">
        <v>32298</v>
      </c>
      <c r="I1220" s="519" t="s">
        <v>13</v>
      </c>
      <c r="J1220" s="650">
        <v>2.54</v>
      </c>
    </row>
    <row r="1221" spans="1:10">
      <c r="A1221" s="519" t="s">
        <v>1407</v>
      </c>
      <c r="B1221" s="519" t="str">
        <f t="shared" si="18"/>
        <v>PROJETO EXECUTIVO DE INSTALACAO ELETRICA PARA CHAFARIZES,APRESENTADO EM AUTOCAD NOS PADROES DA CONTRATANTE,INCLUSIVE ASLEGALIZACOES PERTINENTES</v>
      </c>
      <c r="C1221" s="519" t="s">
        <v>32272</v>
      </c>
      <c r="D1221" s="519" t="s">
        <v>71668</v>
      </c>
      <c r="E1221" s="519" t="s">
        <v>32440</v>
      </c>
      <c r="I1221" s="519" t="s">
        <v>5</v>
      </c>
      <c r="J1221" s="650">
        <v>698.3</v>
      </c>
    </row>
    <row r="1222" spans="1:10">
      <c r="A1222" s="519" t="s">
        <v>1408</v>
      </c>
      <c r="B1222" s="519" t="str">
        <f t="shared" si="18"/>
        <v>PROJETO EXECUTIVO DE INSTALACAO ELETRICA PARA CHAFARIZES,APRESENTADO EM AUTOCAD NOS PADROES DA CONTRATANTE,INCLUSIVE ASLEGALIZACOES PERTINENTES</v>
      </c>
      <c r="C1222" s="519" t="s">
        <v>32272</v>
      </c>
      <c r="D1222" s="519" t="s">
        <v>71668</v>
      </c>
      <c r="E1222" s="519" t="s">
        <v>32440</v>
      </c>
      <c r="I1222" s="519" t="s">
        <v>5</v>
      </c>
      <c r="J1222" s="650">
        <v>605.09</v>
      </c>
    </row>
    <row r="1223" spans="1:10">
      <c r="A1223" s="519" t="s">
        <v>1409</v>
      </c>
      <c r="B1223" s="519" t="str">
        <f t="shared" si="18"/>
        <v>PROJETO EXECUTIVO DE INSTALACAO HIDROSSANITARIA PARA CHAFARIZES,APRESENTADO EM AUTOCAD NOS PADROES DA CONTRATANTE,INCLUSIVE AS LEGALIZACOES PERTINENTES</v>
      </c>
      <c r="C1223" s="519" t="s">
        <v>32273</v>
      </c>
      <c r="D1223" s="519" t="s">
        <v>71669</v>
      </c>
      <c r="E1223" s="519" t="s">
        <v>32207</v>
      </c>
      <c r="I1223" s="519" t="s">
        <v>5</v>
      </c>
      <c r="J1223" s="650">
        <v>698.3</v>
      </c>
    </row>
    <row r="1224" spans="1:10">
      <c r="A1224" s="519" t="s">
        <v>1410</v>
      </c>
      <c r="B1224" s="519" t="str">
        <f t="shared" ref="B1224:B1287" si="19">C1224&amp;D1224&amp;E1224&amp;F1224&amp;G1224&amp;H1224</f>
        <v>PROJETO EXECUTIVO DE INSTALACAO HIDROSSANITARIA PARA CHAFARIZES,APRESENTADO EM AUTOCAD NOS PADROES DA CONTRATANTE,INCLUSIVE AS LEGALIZACOES PERTINENTES</v>
      </c>
      <c r="C1224" s="519" t="s">
        <v>32273</v>
      </c>
      <c r="D1224" s="519" t="s">
        <v>71669</v>
      </c>
      <c r="E1224" s="519" t="s">
        <v>32207</v>
      </c>
      <c r="I1224" s="519" t="s">
        <v>5</v>
      </c>
      <c r="J1224" s="650">
        <v>605.09</v>
      </c>
    </row>
    <row r="1225" spans="1:10">
      <c r="A1225" s="519" t="s">
        <v>1411</v>
      </c>
      <c r="B1225" s="519" t="str">
        <f t="shared" si="19"/>
        <v>PROJETO EXECUTIVO DE SISTEMA DE DRENAGEM E IRRIGACAO PARA IMPLANTACAO DE VIVEIROS DE MUDAS DE ARVORES E HORTAS,ATE 20.000M2,APRESENTADO EM AUTOCAD NOS PADROES DA CONTRATANTE</v>
      </c>
      <c r="C1225" s="519" t="s">
        <v>32274</v>
      </c>
      <c r="D1225" s="519" t="s">
        <v>32275</v>
      </c>
      <c r="E1225" s="519" t="s">
        <v>71670</v>
      </c>
      <c r="I1225" s="519" t="s">
        <v>13</v>
      </c>
      <c r="J1225" s="650">
        <v>1.69</v>
      </c>
    </row>
    <row r="1226" spans="1:10">
      <c r="A1226" s="519" t="s">
        <v>1412</v>
      </c>
      <c r="B1226" s="519" t="str">
        <f t="shared" si="19"/>
        <v>PROJETO EXECUTIVO DE SISTEMA DE DRENAGEM E IRRIGACAO PARA IMPLANTACAO DE VIVEIROS DE MUDAS DE ARVORES E HORTAS,ATE 20.000M2,APRESENTADO EM AUTOCAD NOS PADROES DA CONTRATANTE</v>
      </c>
      <c r="C1226" s="519" t="s">
        <v>32274</v>
      </c>
      <c r="D1226" s="519" t="s">
        <v>32275</v>
      </c>
      <c r="E1226" s="519" t="s">
        <v>71670</v>
      </c>
      <c r="I1226" s="519" t="s">
        <v>13</v>
      </c>
      <c r="J1226" s="650">
        <v>1.47</v>
      </c>
    </row>
    <row r="1227" spans="1:10">
      <c r="A1227" s="519" t="s">
        <v>1413</v>
      </c>
      <c r="B1227" s="519" t="str">
        <f t="shared" si="19"/>
        <v>PROJETO EXECUTIVO DE INSTALACAO DE SEGURANCA (CFTV E SONORIZACAO),ATE 500M2,INCLUSIVE PROJETO BASICO,APRESENTADO EM AUTOCAD,INCLUSIVE AS LEGALIZACOES PERTINENTES</v>
      </c>
      <c r="C1227" s="519" t="s">
        <v>32278</v>
      </c>
      <c r="D1227" s="519" t="s">
        <v>32279</v>
      </c>
      <c r="E1227" s="519" t="s">
        <v>32235</v>
      </c>
      <c r="I1227" s="519" t="s">
        <v>13</v>
      </c>
      <c r="J1227" s="650">
        <v>5.08</v>
      </c>
    </row>
    <row r="1228" spans="1:10">
      <c r="A1228" s="519" t="s">
        <v>1414</v>
      </c>
      <c r="B1228" s="519" t="str">
        <f t="shared" si="19"/>
        <v>PROJETO EXECUTIVO DE INSTALACAO DE SEGURANCA (CFTV E SONORIZACAO),ATE 500M2,INCLUSIVE PROJETO BASICO,APRESENTADO EM AUTOCAD,INCLUSIVE AS LEGALIZACOES PERTINENTES</v>
      </c>
      <c r="C1228" s="519" t="s">
        <v>32278</v>
      </c>
      <c r="D1228" s="519" t="s">
        <v>32279</v>
      </c>
      <c r="E1228" s="519" t="s">
        <v>32235</v>
      </c>
      <c r="I1228" s="519" t="s">
        <v>13</v>
      </c>
      <c r="J1228" s="650">
        <v>4.4000000000000004</v>
      </c>
    </row>
    <row r="1229" spans="1:10">
      <c r="A1229" s="519" t="s">
        <v>1415</v>
      </c>
      <c r="B1229" s="519" t="str">
        <f t="shared" si="19"/>
        <v>PROJETO EXECUTIVO DE INSTALACAO DE SEGURANCA (CFTV E SONORIZACAO),DE 501 ATE 3000M2,INCLUSIVE PROJETO BASICO,APRESENTADO EM AUTOCAD,INCLUSIVE AS LEGALIZACOES PERTINENTES</v>
      </c>
      <c r="C1229" s="519" t="s">
        <v>32278</v>
      </c>
      <c r="D1229" s="519" t="s">
        <v>32280</v>
      </c>
      <c r="E1229" s="519" t="s">
        <v>32109</v>
      </c>
      <c r="I1229" s="519" t="s">
        <v>13</v>
      </c>
      <c r="J1229" s="650">
        <v>3.49</v>
      </c>
    </row>
    <row r="1230" spans="1:10">
      <c r="A1230" s="519" t="s">
        <v>1416</v>
      </c>
      <c r="B1230" s="519" t="str">
        <f t="shared" si="19"/>
        <v>PROJETO EXECUTIVO DE INSTALACAO DE SEGURANCA (CFTV E SONORIZACAO),DE 501 ATE 3000M2,INCLUSIVE PROJETO BASICO,APRESENTADO EM AUTOCAD,INCLUSIVE AS LEGALIZACOES PERTINENTES</v>
      </c>
      <c r="C1230" s="519" t="s">
        <v>32278</v>
      </c>
      <c r="D1230" s="519" t="s">
        <v>32280</v>
      </c>
      <c r="E1230" s="519" t="s">
        <v>32109</v>
      </c>
      <c r="I1230" s="519" t="s">
        <v>13</v>
      </c>
      <c r="J1230" s="650">
        <v>3.02</v>
      </c>
    </row>
    <row r="1231" spans="1:10">
      <c r="A1231" s="519" t="s">
        <v>1417</v>
      </c>
      <c r="B1231" s="519" t="str">
        <f t="shared" si="19"/>
        <v>PROJETO EXECUTIVO DE INSTALACAO DE SEGURANCA (CFTV E SONORIZACAO),ACIMA DE 3000M2,INCLUSIVE PROJETO BASICO,APRESENTADO EM AUTOCAD,INCLUSIVE AS LEGALIZACOES PERTINENTES</v>
      </c>
      <c r="C1231" s="519" t="s">
        <v>32278</v>
      </c>
      <c r="D1231" s="519" t="s">
        <v>32281</v>
      </c>
      <c r="E1231" s="519" t="s">
        <v>32138</v>
      </c>
      <c r="I1231" s="519" t="s">
        <v>13</v>
      </c>
      <c r="J1231" s="650">
        <v>2.08</v>
      </c>
    </row>
    <row r="1232" spans="1:10">
      <c r="A1232" s="519" t="s">
        <v>1418</v>
      </c>
      <c r="B1232" s="519" t="str">
        <f t="shared" si="19"/>
        <v>PROJETO EXECUTIVO DE INSTALACAO DE SEGURANCA (CFTV E SONORIZACAO),ACIMA DE 3000M2,INCLUSIVE PROJETO BASICO,APRESENTADO EM AUTOCAD,INCLUSIVE AS LEGALIZACOES PERTINENTES</v>
      </c>
      <c r="C1232" s="519" t="s">
        <v>32278</v>
      </c>
      <c r="D1232" s="519" t="s">
        <v>32281</v>
      </c>
      <c r="E1232" s="519" t="s">
        <v>32138</v>
      </c>
      <c r="I1232" s="519" t="s">
        <v>13</v>
      </c>
      <c r="J1232" s="650">
        <v>1.8</v>
      </c>
    </row>
    <row r="1233" spans="1:10">
      <c r="A1233" s="519" t="s">
        <v>1419</v>
      </c>
      <c r="B1233" s="519"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3" s="519" t="s">
        <v>71671</v>
      </c>
      <c r="D1233" s="519" t="s">
        <v>71672</v>
      </c>
      <c r="E1233" s="519" t="s">
        <v>71673</v>
      </c>
      <c r="F1233" s="519" t="s">
        <v>71674</v>
      </c>
      <c r="G1233" s="519" t="s">
        <v>71675</v>
      </c>
      <c r="H1233" s="519" t="s">
        <v>32282</v>
      </c>
      <c r="I1233" s="519" t="s">
        <v>963</v>
      </c>
      <c r="J1233" s="650">
        <v>21824.22</v>
      </c>
    </row>
    <row r="1234" spans="1:10">
      <c r="A1234" s="519" t="s">
        <v>1420</v>
      </c>
      <c r="B1234" s="519" t="str">
        <f t="shared" si="19"/>
        <v>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v>
      </c>
      <c r="C1234" s="519" t="s">
        <v>71671</v>
      </c>
      <c r="D1234" s="519" t="s">
        <v>71672</v>
      </c>
      <c r="E1234" s="519" t="s">
        <v>71673</v>
      </c>
      <c r="F1234" s="519" t="s">
        <v>71674</v>
      </c>
      <c r="G1234" s="519" t="s">
        <v>71675</v>
      </c>
      <c r="H1234" s="519" t="s">
        <v>32282</v>
      </c>
      <c r="I1234" s="519" t="s">
        <v>963</v>
      </c>
      <c r="J1234" s="650">
        <v>18910.09</v>
      </c>
    </row>
    <row r="1235" spans="1:10">
      <c r="A1235" s="519" t="s">
        <v>1421</v>
      </c>
      <c r="B1235" s="519"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5" s="519" t="s">
        <v>71676</v>
      </c>
      <c r="D1235" s="519" t="s">
        <v>71677</v>
      </c>
      <c r="E1235" s="519" t="s">
        <v>71678</v>
      </c>
      <c r="F1235" s="519" t="s">
        <v>71679</v>
      </c>
      <c r="G1235" s="519" t="s">
        <v>71680</v>
      </c>
      <c r="H1235" s="519" t="s">
        <v>71681</v>
      </c>
      <c r="I1235" s="519" t="s">
        <v>963</v>
      </c>
      <c r="J1235" s="650">
        <v>29545.34</v>
      </c>
    </row>
    <row r="1236" spans="1:10">
      <c r="A1236" s="519" t="s">
        <v>1422</v>
      </c>
      <c r="B1236" s="519" t="str">
        <f t="shared" si="19"/>
        <v>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v>
      </c>
      <c r="C1236" s="519" t="s">
        <v>71676</v>
      </c>
      <c r="D1236" s="519" t="s">
        <v>71677</v>
      </c>
      <c r="E1236" s="519" t="s">
        <v>71678</v>
      </c>
      <c r="F1236" s="519" t="s">
        <v>71679</v>
      </c>
      <c r="G1236" s="519" t="s">
        <v>71680</v>
      </c>
      <c r="H1236" s="519" t="s">
        <v>71681</v>
      </c>
      <c r="I1236" s="519" t="s">
        <v>963</v>
      </c>
      <c r="J1236" s="650">
        <v>25600.400000000001</v>
      </c>
    </row>
    <row r="1237" spans="1:10">
      <c r="A1237" s="519" t="s">
        <v>1423</v>
      </c>
      <c r="B1237" s="519" t="str">
        <f t="shared" si="19"/>
        <v>PROJETO EXECUTIVO DE SISTEMA DE DRENAGEM ATE 20.000M2,APRESENTADO EM AUTOCAD</v>
      </c>
      <c r="C1237" s="519" t="s">
        <v>32283</v>
      </c>
      <c r="D1237" s="519" t="s">
        <v>32284</v>
      </c>
      <c r="I1237" s="519" t="s">
        <v>13</v>
      </c>
      <c r="J1237" s="650">
        <v>1.1400000000000001</v>
      </c>
    </row>
    <row r="1238" spans="1:10">
      <c r="A1238" s="519" t="s">
        <v>1424</v>
      </c>
      <c r="B1238" s="519" t="str">
        <f t="shared" si="19"/>
        <v>PROJETO EXECUTIVO DE SISTEMA DE DRENAGEM ATE 20.000M2,APRESENTADO EM AUTOCAD</v>
      </c>
      <c r="C1238" s="519" t="s">
        <v>32283</v>
      </c>
      <c r="D1238" s="519" t="s">
        <v>32284</v>
      </c>
      <c r="I1238" s="519" t="s">
        <v>13</v>
      </c>
      <c r="J1238" s="650">
        <v>0.99</v>
      </c>
    </row>
    <row r="1239" spans="1:10">
      <c r="A1239" s="519" t="s">
        <v>1425</v>
      </c>
      <c r="B1239" s="519" t="str">
        <f t="shared" si="19"/>
        <v>PROJETO EXECUTIVO DE SISTEMA DE DRENAGEM ACIMA DE 20.000M2,APRESENTADO EM AUTOCAD</v>
      </c>
      <c r="C1239" s="519" t="s">
        <v>32285</v>
      </c>
      <c r="D1239" s="519" t="s">
        <v>32286</v>
      </c>
      <c r="I1239" s="519" t="s">
        <v>13</v>
      </c>
      <c r="J1239" s="650">
        <v>0.79</v>
      </c>
    </row>
    <row r="1240" spans="1:10">
      <c r="A1240" s="519" t="s">
        <v>1426</v>
      </c>
      <c r="B1240" s="519" t="str">
        <f t="shared" si="19"/>
        <v>PROJETO EXECUTIVO DE SISTEMA DE DRENAGEM ACIMA DE 20.000M2,APRESENTADO EM AUTOCAD</v>
      </c>
      <c r="C1240" s="519" t="s">
        <v>32285</v>
      </c>
      <c r="D1240" s="519" t="s">
        <v>32286</v>
      </c>
      <c r="I1240" s="519" t="s">
        <v>13</v>
      </c>
      <c r="J1240" s="650">
        <v>0.68</v>
      </c>
    </row>
    <row r="1241" spans="1:10">
      <c r="A1241" s="519" t="s">
        <v>1427</v>
      </c>
      <c r="B1241" s="519"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1" s="519" t="s">
        <v>32287</v>
      </c>
      <c r="D1241" s="519" t="s">
        <v>32288</v>
      </c>
      <c r="E1241" s="519" t="s">
        <v>32289</v>
      </c>
      <c r="F1241" s="519" t="s">
        <v>32290</v>
      </c>
      <c r="G1241" s="519" t="s">
        <v>32291</v>
      </c>
      <c r="H1241" s="519" t="s">
        <v>32292</v>
      </c>
      <c r="I1241" s="519" t="s">
        <v>1014</v>
      </c>
      <c r="J1241" s="650">
        <v>70922.87</v>
      </c>
    </row>
    <row r="1242" spans="1:10">
      <c r="A1242" s="519" t="s">
        <v>1428</v>
      </c>
      <c r="B1242" s="519" t="str">
        <f t="shared" si="19"/>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2" s="519" t="s">
        <v>32287</v>
      </c>
      <c r="D1242" s="519" t="s">
        <v>32288</v>
      </c>
      <c r="E1242" s="519" t="s">
        <v>32289</v>
      </c>
      <c r="F1242" s="519" t="s">
        <v>32290</v>
      </c>
      <c r="G1242" s="519" t="s">
        <v>32291</v>
      </c>
      <c r="H1242" s="519" t="s">
        <v>32292</v>
      </c>
      <c r="I1242" s="519" t="s">
        <v>1014</v>
      </c>
      <c r="J1242" s="650">
        <v>61451.86</v>
      </c>
    </row>
    <row r="1243" spans="1:10">
      <c r="A1243" s="519" t="s">
        <v>1429</v>
      </c>
      <c r="B1243" s="519"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3" s="519" t="s">
        <v>32293</v>
      </c>
      <c r="D1243" s="519" t="s">
        <v>32294</v>
      </c>
      <c r="E1243" s="519" t="s">
        <v>32295</v>
      </c>
      <c r="F1243" s="519" t="s">
        <v>32296</v>
      </c>
      <c r="G1243" s="519" t="s">
        <v>32297</v>
      </c>
      <c r="H1243" s="519" t="s">
        <v>32298</v>
      </c>
      <c r="I1243" s="519" t="s">
        <v>1014</v>
      </c>
      <c r="J1243" s="650">
        <v>114243.88</v>
      </c>
    </row>
    <row r="1244" spans="1:10">
      <c r="A1244" s="519" t="s">
        <v>1430</v>
      </c>
      <c r="B1244" s="519" t="str">
        <f t="shared" si="19"/>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4" s="519" t="s">
        <v>32293</v>
      </c>
      <c r="D1244" s="519" t="s">
        <v>32294</v>
      </c>
      <c r="E1244" s="519" t="s">
        <v>32295</v>
      </c>
      <c r="F1244" s="519" t="s">
        <v>32296</v>
      </c>
      <c r="G1244" s="519" t="s">
        <v>32297</v>
      </c>
      <c r="H1244" s="519" t="s">
        <v>32298</v>
      </c>
      <c r="I1244" s="519" t="s">
        <v>1014</v>
      </c>
      <c r="J1244" s="650">
        <v>98987.8</v>
      </c>
    </row>
    <row r="1245" spans="1:10">
      <c r="A1245" s="519" t="s">
        <v>1431</v>
      </c>
      <c r="B1245" s="519"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5" s="519" t="s">
        <v>32299</v>
      </c>
      <c r="D1245" s="519" t="s">
        <v>32300</v>
      </c>
      <c r="E1245" s="519" t="s">
        <v>32301</v>
      </c>
      <c r="F1245" s="519" t="s">
        <v>32302</v>
      </c>
      <c r="G1245" s="519" t="s">
        <v>32303</v>
      </c>
      <c r="I1245" s="519" t="s">
        <v>1014</v>
      </c>
      <c r="J1245" s="650">
        <v>54048.83</v>
      </c>
    </row>
    <row r="1246" spans="1:10">
      <c r="A1246" s="519" t="s">
        <v>1432</v>
      </c>
      <c r="B1246" s="519" t="str">
        <f t="shared" si="19"/>
        <v>PROJETO EXECUTIVO PARA URBANIZACAO/REURBANIZACAO (GEOMETRICO,CORTES E DETALHES) PARA TRATAMENTO PAISAGISTICO DE AREAS PUBLICAS,APRESENTADO EM AUTOCAD NOS PADROES DA CONTRATANTE,INCLUSIVE AS OPERACOES PERTINENTES E A COORDENACAO DOS PROJETOS COMPLEMENTARES</v>
      </c>
      <c r="C1246" s="519" t="s">
        <v>32299</v>
      </c>
      <c r="D1246" s="519" t="s">
        <v>32300</v>
      </c>
      <c r="E1246" s="519" t="s">
        <v>32301</v>
      </c>
      <c r="F1246" s="519" t="s">
        <v>32302</v>
      </c>
      <c r="G1246" s="519" t="s">
        <v>32303</v>
      </c>
      <c r="I1246" s="519" t="s">
        <v>1014</v>
      </c>
      <c r="J1246" s="650">
        <v>46830.63</v>
      </c>
    </row>
    <row r="1247" spans="1:10">
      <c r="A1247" s="519" t="s">
        <v>1433</v>
      </c>
      <c r="B1247" s="519" t="str">
        <f t="shared" si="19"/>
        <v>PROJETO DE VIA SIMPLES DE VEICULOS EM FAVELA,COM 1 FAIXA DEROLAMENTO,COM LARGURA MAXIMA DE 3M</v>
      </c>
      <c r="C1247" s="519" t="s">
        <v>32304</v>
      </c>
      <c r="D1247" s="519" t="s">
        <v>32305</v>
      </c>
      <c r="I1247" s="519" t="s">
        <v>963</v>
      </c>
      <c r="J1247" s="650">
        <v>8507.41</v>
      </c>
    </row>
    <row r="1248" spans="1:10">
      <c r="A1248" s="519" t="s">
        <v>1434</v>
      </c>
      <c r="B1248" s="519" t="str">
        <f t="shared" si="19"/>
        <v>PROJETO DE VIA SIMPLES DE VEICULOS EM FAVELA,COM 1 FAIXA DEROLAMENTO,COM LARGURA MAXIMA DE 3M</v>
      </c>
      <c r="C1248" s="519" t="s">
        <v>32304</v>
      </c>
      <c r="D1248" s="519" t="s">
        <v>32305</v>
      </c>
      <c r="I1248" s="519" t="s">
        <v>963</v>
      </c>
      <c r="J1248" s="650">
        <v>7371.15</v>
      </c>
    </row>
    <row r="1249" spans="1:10">
      <c r="A1249" s="519" t="s">
        <v>1435</v>
      </c>
      <c r="B1249" s="519" t="str">
        <f t="shared" si="19"/>
        <v>PROJETO PARA PASSARELA SOBRE LOGRADOURO PUBLICO,COM RAMPAS E OU ESCADAS</v>
      </c>
      <c r="C1249" s="519" t="s">
        <v>32306</v>
      </c>
      <c r="D1249" s="519" t="s">
        <v>32307</v>
      </c>
      <c r="I1249" s="519" t="s">
        <v>13</v>
      </c>
      <c r="J1249" s="650">
        <v>142.77000000000001</v>
      </c>
    </row>
    <row r="1250" spans="1:10">
      <c r="A1250" s="519" t="s">
        <v>1436</v>
      </c>
      <c r="B1250" s="519" t="str">
        <f t="shared" si="19"/>
        <v>PROJETO PARA PASSARELA SOBRE LOGRADOURO PUBLICO,COM RAMPAS E OU ESCADAS</v>
      </c>
      <c r="C1250" s="519" t="s">
        <v>32306</v>
      </c>
      <c r="D1250" s="519" t="s">
        <v>32307</v>
      </c>
      <c r="I1250" s="519" t="s">
        <v>13</v>
      </c>
      <c r="J1250" s="650">
        <v>123.7</v>
      </c>
    </row>
    <row r="1251" spans="1:10">
      <c r="A1251" s="519" t="s">
        <v>1437</v>
      </c>
      <c r="B1251" s="519" t="str">
        <f t="shared" si="19"/>
        <v>PROJETO EXECUTIVO PARA TRATAMENTO PAISAGISTICO COM ESPECIFICACAO VEGETAL LEGENDADA E QUANTIFICADA,EM AREAS PUBLICAS,CONSIDERANDO A AREA EFETIVA DE PLANTIO,APRESENTADO EM AUTOCAD NOS PADROES DA CONTRATANTE</v>
      </c>
      <c r="C1251" s="519" t="s">
        <v>32308</v>
      </c>
      <c r="D1251" s="519" t="s">
        <v>32309</v>
      </c>
      <c r="E1251" s="519" t="s">
        <v>32310</v>
      </c>
      <c r="F1251" s="519" t="s">
        <v>32311</v>
      </c>
      <c r="I1251" s="519" t="s">
        <v>1014</v>
      </c>
      <c r="J1251" s="650">
        <v>25433.46</v>
      </c>
    </row>
    <row r="1252" spans="1:10">
      <c r="A1252" s="519" t="s">
        <v>1438</v>
      </c>
      <c r="B1252" s="519" t="str">
        <f t="shared" si="19"/>
        <v>PROJETO EXECUTIVO PARA TRATAMENTO PAISAGISTICO COM ESPECIFICACAO VEGETAL LEGENDADA E QUANTIFICADA,EM AREAS PUBLICAS,CONSIDERANDO A AREA EFETIVA DE PLANTIO,APRESENTADO EM AUTOCAD NOS PADROES DA CONTRATANTE</v>
      </c>
      <c r="C1252" s="519" t="s">
        <v>32308</v>
      </c>
      <c r="D1252" s="519" t="s">
        <v>32309</v>
      </c>
      <c r="E1252" s="519" t="s">
        <v>32310</v>
      </c>
      <c r="F1252" s="519" t="s">
        <v>32311</v>
      </c>
      <c r="I1252" s="519" t="s">
        <v>1014</v>
      </c>
      <c r="J1252" s="650">
        <v>22036.42</v>
      </c>
    </row>
    <row r="1253" spans="1:10">
      <c r="A1253" s="519" t="s">
        <v>1439</v>
      </c>
      <c r="B1253" s="519" t="str">
        <f t="shared" si="19"/>
        <v>PROJETO EXECUTIVO DE VIA ESPECIAL PARA VEICULOS E PEDESTRES,EM AVENIDAS CANAL,COM CALCADAS EM AMBOS OS LADOS,COM LARGURA MAXIMA DE 40M,APRESENTADO EM AUTOCAD NOS PADROES DA CONTRATANTE</v>
      </c>
      <c r="C1253" s="519" t="s">
        <v>32312</v>
      </c>
      <c r="D1253" s="519" t="s">
        <v>32313</v>
      </c>
      <c r="E1253" s="519" t="s">
        <v>32314</v>
      </c>
      <c r="F1253" s="519" t="s">
        <v>32315</v>
      </c>
      <c r="I1253" s="519" t="s">
        <v>1014</v>
      </c>
      <c r="J1253" s="650">
        <v>5108.34</v>
      </c>
    </row>
    <row r="1254" spans="1:10">
      <c r="A1254" s="519" t="s">
        <v>1440</v>
      </c>
      <c r="B1254" s="519" t="str">
        <f t="shared" si="19"/>
        <v>PROJETO EXECUTIVO DE VIA ESPECIAL PARA VEICULOS E PEDESTRES,EM AVENIDAS CANAL,COM CALCADAS EM AMBOS OS LADOS,COM LARGURA MAXIMA DE 40M,APRESENTADO EM AUTOCAD NOS PADROES DA CONTRATANTE</v>
      </c>
      <c r="C1254" s="519" t="s">
        <v>32312</v>
      </c>
      <c r="D1254" s="519" t="s">
        <v>32313</v>
      </c>
      <c r="E1254" s="519" t="s">
        <v>32314</v>
      </c>
      <c r="F1254" s="519" t="s">
        <v>32315</v>
      </c>
      <c r="I1254" s="519" t="s">
        <v>1014</v>
      </c>
      <c r="J1254" s="650">
        <v>4426.22</v>
      </c>
    </row>
    <row r="1255" spans="1:10">
      <c r="A1255" s="519" t="s">
        <v>1441</v>
      </c>
      <c r="B1255" s="519"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5" s="519" t="s">
        <v>32316</v>
      </c>
      <c r="D1255" s="519" t="s">
        <v>32317</v>
      </c>
      <c r="E1255" s="519" t="s">
        <v>32318</v>
      </c>
      <c r="F1255" s="519" t="s">
        <v>32319</v>
      </c>
      <c r="G1255" s="519" t="s">
        <v>32320</v>
      </c>
      <c r="I1255" s="519" t="s">
        <v>1014</v>
      </c>
      <c r="J1255" s="650">
        <v>10157.57</v>
      </c>
    </row>
    <row r="1256" spans="1:10">
      <c r="A1256" s="519" t="s">
        <v>1442</v>
      </c>
      <c r="B1256" s="519" t="str">
        <f t="shared" si="19"/>
        <v>PROJETO EXECUTIVO DE VIA ESPECIAL PARA VEICULOS E PEDESTRESEM RUAS E AVENIDAS URBANAS,COM CALCADAS EM AMBOS OS LADOS,CANTEIRO CENTRAL E SEPARADORES DE PISTAS LATERAIS EM AMBOS OSSENTIDOS E COM LARGURA MAXIMA DE 46M,APRESENTADO EM AUTOCADNOS PADROES DA CONTRATANTE</v>
      </c>
      <c r="C1256" s="519" t="s">
        <v>32316</v>
      </c>
      <c r="D1256" s="519" t="s">
        <v>32317</v>
      </c>
      <c r="E1256" s="519" t="s">
        <v>32318</v>
      </c>
      <c r="F1256" s="519" t="s">
        <v>32319</v>
      </c>
      <c r="G1256" s="519" t="s">
        <v>32320</v>
      </c>
      <c r="I1256" s="519" t="s">
        <v>1014</v>
      </c>
      <c r="J1256" s="650">
        <v>8800.98</v>
      </c>
    </row>
    <row r="1257" spans="1:10">
      <c r="A1257" s="519" t="s">
        <v>1443</v>
      </c>
      <c r="B1257" s="519" t="str">
        <f t="shared" si="19"/>
        <v>PROJETO EXECUTIVO DE VIA PARA VEICULOS E PEDESTRES EM RUAS E AVENIDAS URBANAS,COM CALCADAS EM AMBOS OS LADOS E 2 FAIXASDE ROLAMENTO COM LARGURA MAXIMA DE 13M,APRESENTADO EM AUTOCAD NOS PADROES DA CONTRATANTE</v>
      </c>
      <c r="C1257" s="519" t="s">
        <v>32321</v>
      </c>
      <c r="D1257" s="519" t="s">
        <v>32322</v>
      </c>
      <c r="E1257" s="519" t="s">
        <v>32323</v>
      </c>
      <c r="F1257" s="519" t="s">
        <v>32324</v>
      </c>
      <c r="I1257" s="519" t="s">
        <v>1014</v>
      </c>
      <c r="J1257" s="650">
        <v>9398.44</v>
      </c>
    </row>
    <row r="1258" spans="1:10">
      <c r="A1258" s="519" t="s">
        <v>1444</v>
      </c>
      <c r="B1258" s="519" t="str">
        <f t="shared" si="19"/>
        <v>PROJETO EXECUTIVO DE VIA PARA VEICULOS E PEDESTRES EM RUAS E AVENIDAS URBANAS,COM CALCADAS EM AMBOS OS LADOS E 2 FAIXASDE ROLAMENTO COM LARGURA MAXIMA DE 13M,APRESENTADO EM AUTOCAD NOS PADROES DA CONTRATANTE</v>
      </c>
      <c r="C1258" s="519" t="s">
        <v>32321</v>
      </c>
      <c r="D1258" s="519" t="s">
        <v>32322</v>
      </c>
      <c r="E1258" s="519" t="s">
        <v>32323</v>
      </c>
      <c r="F1258" s="519" t="s">
        <v>32324</v>
      </c>
      <c r="I1258" s="519" t="s">
        <v>1014</v>
      </c>
      <c r="J1258" s="650">
        <v>8143.23</v>
      </c>
    </row>
    <row r="1259" spans="1:10">
      <c r="A1259" s="519" t="s">
        <v>1445</v>
      </c>
      <c r="B1259" s="519" t="str">
        <f t="shared" si="19"/>
        <v>PROJETO EXECUTIVO DE VIA PARA VEICULOS E PEDESTRES EM RUAS E AVENIDAS URBANAS,COM CALCADAS EM AMBOS OS LADOS E 3 FAIXASDE ROLAMENTO COM LARGURA MAXIMA DE 16M,APRESENTADO EM AUTOCAD NOS PADROES DA CONTRATANTE</v>
      </c>
      <c r="C1259" s="519" t="s">
        <v>32321</v>
      </c>
      <c r="D1259" s="519" t="s">
        <v>32325</v>
      </c>
      <c r="E1259" s="519" t="s">
        <v>32326</v>
      </c>
      <c r="F1259" s="519" t="s">
        <v>32324</v>
      </c>
      <c r="I1259" s="519" t="s">
        <v>1014</v>
      </c>
      <c r="J1259" s="650">
        <v>8611.59</v>
      </c>
    </row>
    <row r="1260" spans="1:10">
      <c r="A1260" s="519" t="s">
        <v>1446</v>
      </c>
      <c r="B1260" s="519" t="str">
        <f t="shared" si="19"/>
        <v>PROJETO EXECUTIVO DE VIA PARA VEICULOS E PEDESTRES EM RUAS E AVENIDAS URBANAS,COM CALCADAS EM AMBOS OS LADOS E 3 FAIXASDE ROLAMENTO COM LARGURA MAXIMA DE 16M,APRESENTADO EM AUTOCAD NOS PADROES DA CONTRATANTE</v>
      </c>
      <c r="C1260" s="519" t="s">
        <v>32321</v>
      </c>
      <c r="D1260" s="519" t="s">
        <v>32325</v>
      </c>
      <c r="E1260" s="519" t="s">
        <v>32326</v>
      </c>
      <c r="F1260" s="519" t="s">
        <v>32324</v>
      </c>
      <c r="I1260" s="519" t="s">
        <v>1014</v>
      </c>
      <c r="J1260" s="650">
        <v>7461.46</v>
      </c>
    </row>
    <row r="1261" spans="1:10">
      <c r="A1261" s="519" t="s">
        <v>1447</v>
      </c>
      <c r="B1261" s="519"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1" s="519" t="s">
        <v>32316</v>
      </c>
      <c r="D1261" s="519" t="s">
        <v>32317</v>
      </c>
      <c r="E1261" s="519" t="s">
        <v>32327</v>
      </c>
      <c r="F1261" s="519" t="s">
        <v>32328</v>
      </c>
      <c r="G1261" s="519" t="s">
        <v>32329</v>
      </c>
      <c r="H1261" s="519" t="s">
        <v>32330</v>
      </c>
      <c r="I1261" s="519" t="s">
        <v>1014</v>
      </c>
      <c r="J1261" s="650">
        <v>9708.58</v>
      </c>
    </row>
    <row r="1262" spans="1:10">
      <c r="A1262" s="519" t="s">
        <v>1448</v>
      </c>
      <c r="B1262" s="519" t="str">
        <f t="shared" si="19"/>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2" s="519" t="s">
        <v>32316</v>
      </c>
      <c r="D1262" s="519" t="s">
        <v>32317</v>
      </c>
      <c r="E1262" s="519" t="s">
        <v>32327</v>
      </c>
      <c r="F1262" s="519" t="s">
        <v>32328</v>
      </c>
      <c r="G1262" s="519" t="s">
        <v>32329</v>
      </c>
      <c r="H1262" s="519" t="s">
        <v>32330</v>
      </c>
      <c r="I1262" s="519" t="s">
        <v>1014</v>
      </c>
      <c r="J1262" s="650">
        <v>8412.16</v>
      </c>
    </row>
    <row r="1263" spans="1:10">
      <c r="A1263" s="519" t="s">
        <v>1449</v>
      </c>
      <c r="B1263" s="519" t="str">
        <f t="shared" si="19"/>
        <v>PROJETO EXECUTIVO DE VIA PARA VEICULOS E PEDESTRES EM RUAS E AVENIDAS URBANAS,COM CALCADAS EM AMBOS OS LADOS E 4 FAIXASDE ROLAMENTO COM LARGURA MAXIMA DE 25M,APRESENTADO EM AUTOCAD NOS PADROES DA CONTRATANTE</v>
      </c>
      <c r="C1263" s="519" t="s">
        <v>32321</v>
      </c>
      <c r="D1263" s="519" t="s">
        <v>32331</v>
      </c>
      <c r="E1263" s="519" t="s">
        <v>32332</v>
      </c>
      <c r="F1263" s="519" t="s">
        <v>32324</v>
      </c>
      <c r="I1263" s="519" t="s">
        <v>1014</v>
      </c>
      <c r="J1263" s="650">
        <v>6104.95</v>
      </c>
    </row>
    <row r="1264" spans="1:10">
      <c r="A1264" s="519" t="s">
        <v>1450</v>
      </c>
      <c r="B1264" s="519" t="str">
        <f t="shared" si="19"/>
        <v>PROJETO EXECUTIVO DE VIA PARA VEICULOS E PEDESTRES EM RUAS E AVENIDAS URBANAS,COM CALCADAS EM AMBOS OS LADOS E 4 FAIXASDE ROLAMENTO COM LARGURA MAXIMA DE 25M,APRESENTADO EM AUTOCAD NOS PADROES DA CONTRATANTE</v>
      </c>
      <c r="C1264" s="519" t="s">
        <v>32321</v>
      </c>
      <c r="D1264" s="519" t="s">
        <v>32331</v>
      </c>
      <c r="E1264" s="519" t="s">
        <v>32332</v>
      </c>
      <c r="F1264" s="519" t="s">
        <v>32324</v>
      </c>
      <c r="I1264" s="519" t="s">
        <v>1014</v>
      </c>
      <c r="J1264" s="650">
        <v>5289.6</v>
      </c>
    </row>
    <row r="1265" spans="1:10">
      <c r="A1265" s="519" t="s">
        <v>1451</v>
      </c>
      <c r="B1265" s="519"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5" s="519" t="s">
        <v>32316</v>
      </c>
      <c r="D1265" s="519" t="s">
        <v>32317</v>
      </c>
      <c r="E1265" s="519" t="s">
        <v>32333</v>
      </c>
      <c r="F1265" s="519" t="s">
        <v>32334</v>
      </c>
      <c r="G1265" s="519" t="s">
        <v>32298</v>
      </c>
      <c r="I1265" s="519" t="s">
        <v>1014</v>
      </c>
      <c r="J1265" s="650">
        <v>9879.86</v>
      </c>
    </row>
    <row r="1266" spans="1:10">
      <c r="A1266" s="519" t="s">
        <v>1452</v>
      </c>
      <c r="B1266" s="519" t="str">
        <f t="shared" si="19"/>
        <v>PROJETO EXECUTIVO DE VIA ESPECIAL PARA VEICULOS E PEDESTRESEM RUAS E AVENIDAS URBANAS,COM CALCADAS EM AMBOS OS LADOS,CANTEIRO CENTRAL E PISTAS COM 4 FAIXAS DE ROLAMENTO EM CADA SENTIDO,COM LARGURA MAXIMA DE 40M,APRESENTADO EM AUTOCAD NOS PADROES DA CONTRATANTE</v>
      </c>
      <c r="C1266" s="519" t="s">
        <v>32316</v>
      </c>
      <c r="D1266" s="519" t="s">
        <v>32317</v>
      </c>
      <c r="E1266" s="519" t="s">
        <v>32333</v>
      </c>
      <c r="F1266" s="519" t="s">
        <v>32334</v>
      </c>
      <c r="G1266" s="519" t="s">
        <v>32298</v>
      </c>
      <c r="I1266" s="519" t="s">
        <v>1014</v>
      </c>
      <c r="J1266" s="650">
        <v>8560.2800000000007</v>
      </c>
    </row>
    <row r="1267" spans="1:10">
      <c r="A1267" s="519" t="s">
        <v>1453</v>
      </c>
      <c r="B1267" s="519" t="str">
        <f t="shared" si="19"/>
        <v>PROJETO EXECUTIVO DE VIA SIMPLES DE CICLOVIA,COM 1 FAIXA DEROLAMENTO,COM LARGURA MAXIMA DE 1,30M,APRESENTADO EM AUTOCAD NOS PADROES DA CONTRATANTE</v>
      </c>
      <c r="C1267" s="519" t="s">
        <v>32335</v>
      </c>
      <c r="D1267" s="519" t="s">
        <v>32336</v>
      </c>
      <c r="E1267" s="519" t="s">
        <v>32337</v>
      </c>
      <c r="I1267" s="519" t="s">
        <v>1014</v>
      </c>
      <c r="J1267" s="650">
        <v>8464.34</v>
      </c>
    </row>
    <row r="1268" spans="1:10">
      <c r="A1268" s="519" t="s">
        <v>1454</v>
      </c>
      <c r="B1268" s="519" t="str">
        <f t="shared" si="19"/>
        <v>PROJETO EXECUTIVO DE VIA SIMPLES DE CICLOVIA,COM 1 FAIXA DEROLAMENTO,COM LARGURA MAXIMA DE 1,30M,APRESENTADO EM AUTOCAD NOS PADROES DA CONTRATANTE</v>
      </c>
      <c r="C1268" s="519" t="s">
        <v>32335</v>
      </c>
      <c r="D1268" s="519" t="s">
        <v>32336</v>
      </c>
      <c r="E1268" s="519" t="s">
        <v>32337</v>
      </c>
      <c r="I1268" s="519" t="s">
        <v>1014</v>
      </c>
      <c r="J1268" s="650">
        <v>7334.09</v>
      </c>
    </row>
    <row r="1269" spans="1:10">
      <c r="A1269" s="519" t="s">
        <v>1455</v>
      </c>
      <c r="B1269" s="519" t="str">
        <f t="shared" si="19"/>
        <v>PROJETO EXECUTIVO DE VIA DUPLA DE CICLOVIA,COM 2 FAIXAS DE ROLAMENTO,COM LARGURA MAXIMA DE 3M,APRESENTADO EM AUTOCAD NOS PADROES DA CONTRATANTE</v>
      </c>
      <c r="C1269" s="519" t="s">
        <v>32338</v>
      </c>
      <c r="D1269" s="519" t="s">
        <v>32339</v>
      </c>
      <c r="E1269" s="519" t="s">
        <v>32340</v>
      </c>
      <c r="I1269" s="519" t="s">
        <v>1014</v>
      </c>
      <c r="J1269" s="650">
        <v>12635.47</v>
      </c>
    </row>
    <row r="1270" spans="1:10">
      <c r="A1270" s="519" t="s">
        <v>1456</v>
      </c>
      <c r="B1270" s="519" t="str">
        <f t="shared" si="19"/>
        <v>PROJETO EXECUTIVO DE VIA DUPLA DE CICLOVIA,COM 2 FAIXAS DE ROLAMENTO,COM LARGURA MAXIMA DE 3M,APRESENTADO EM AUTOCAD NOS PADROES DA CONTRATANTE</v>
      </c>
      <c r="C1270" s="519" t="s">
        <v>32338</v>
      </c>
      <c r="D1270" s="519" t="s">
        <v>32339</v>
      </c>
      <c r="E1270" s="519" t="s">
        <v>32340</v>
      </c>
      <c r="I1270" s="519" t="s">
        <v>1014</v>
      </c>
      <c r="J1270" s="650">
        <v>10948.23</v>
      </c>
    </row>
    <row r="1271" spans="1:10">
      <c r="A1271" s="519" t="s">
        <v>51436</v>
      </c>
      <c r="B1271" s="519" t="str">
        <f t="shared" si="19"/>
        <v>PROJETO EXECUTIVO DE SISTEMA CENTRAL DE GASES MEDICINAIS (OXIGENIO,AR COMPRIMIDO E VACUO),INCLUSIVE PROJETO BASICO,APRESENTADO EM AUTOCAD NOS PADROES DA CONTRATANTE,COM AREA ATE 1000M2</v>
      </c>
      <c r="C1271" s="519" t="s">
        <v>51437</v>
      </c>
      <c r="D1271" s="519" t="s">
        <v>51438</v>
      </c>
      <c r="E1271" s="519" t="s">
        <v>51439</v>
      </c>
      <c r="F1271" s="519" t="s">
        <v>31928</v>
      </c>
      <c r="I1271" s="519" t="s">
        <v>13</v>
      </c>
      <c r="J1271" s="650">
        <v>0.88</v>
      </c>
    </row>
    <row r="1272" spans="1:10">
      <c r="A1272" s="519" t="s">
        <v>51440</v>
      </c>
      <c r="B1272" s="519" t="str">
        <f t="shared" si="19"/>
        <v>PROJETO EXECUTIVO DE SISTEMA CENTRAL DE GASES MEDICINAIS (OXIGENIO,AR COMPRIMIDO E VACUO),INCLUSIVE PROJETO BASICO,APRESENTADO EM AUTOCAD NOS PADROES DA CONTRATANTE,COM AREA ATE 1000M2</v>
      </c>
      <c r="C1272" s="519" t="s">
        <v>51437</v>
      </c>
      <c r="D1272" s="519" t="s">
        <v>51438</v>
      </c>
      <c r="E1272" s="519" t="s">
        <v>51439</v>
      </c>
      <c r="F1272" s="519" t="s">
        <v>31928</v>
      </c>
      <c r="I1272" s="519" t="s">
        <v>13</v>
      </c>
      <c r="J1272" s="650">
        <v>0.76</v>
      </c>
    </row>
    <row r="1273" spans="1:10">
      <c r="A1273" s="519" t="s">
        <v>51441</v>
      </c>
      <c r="B1273" s="519" t="str">
        <f t="shared" si="19"/>
        <v>PROJETO EXECUTIVO DE SISTEMA CENTRAL DE GASES MEDICINAIS (OXIGENIO,AR COMPRIMIDO E VACUO),INCLUSIVE PROJETO BASICO,APRESENTADO EM AUTOCAD NOS PADROES DA CONTRATANTE,COM AREA DE 1001 ATE 4000M2</v>
      </c>
      <c r="C1273" s="519" t="s">
        <v>51437</v>
      </c>
      <c r="D1273" s="519" t="s">
        <v>51438</v>
      </c>
      <c r="E1273" s="519" t="s">
        <v>51442</v>
      </c>
      <c r="F1273" s="519" t="s">
        <v>51443</v>
      </c>
      <c r="I1273" s="519" t="s">
        <v>13</v>
      </c>
      <c r="J1273" s="650">
        <v>0.66</v>
      </c>
    </row>
    <row r="1274" spans="1:10">
      <c r="A1274" s="519" t="s">
        <v>51444</v>
      </c>
      <c r="B1274" s="519" t="str">
        <f t="shared" si="19"/>
        <v>PROJETO EXECUTIVO DE SISTEMA CENTRAL DE GASES MEDICINAIS (OXIGENIO,AR COMPRIMIDO E VACUO),INCLUSIVE PROJETO BASICO,APRESENTADO EM AUTOCAD NOS PADROES DA CONTRATANTE,COM AREA DE 1001 ATE 4000M2</v>
      </c>
      <c r="C1274" s="519" t="s">
        <v>51437</v>
      </c>
      <c r="D1274" s="519" t="s">
        <v>51438</v>
      </c>
      <c r="E1274" s="519" t="s">
        <v>51442</v>
      </c>
      <c r="F1274" s="519" t="s">
        <v>51443</v>
      </c>
      <c r="I1274" s="519" t="s">
        <v>13</v>
      </c>
      <c r="J1274" s="650">
        <v>0.57000000000000006</v>
      </c>
    </row>
    <row r="1275" spans="1:10">
      <c r="A1275" s="519" t="s">
        <v>51445</v>
      </c>
      <c r="B1275" s="519" t="str">
        <f t="shared" si="19"/>
        <v>PROJETO EXECUTIVO DE SISTEMA CENTRAL DE GASES MEDICINAIS (OXIGENIO,AR COMPRIMIDO E VACUO),INCLUSIVE PROJETO BASICO,APRESENTADO EM AUTOCAD NOS PADROES DA CONTRATANTE,COM AREA ACIMADE 4000M2</v>
      </c>
      <c r="C1275" s="519" t="s">
        <v>51437</v>
      </c>
      <c r="D1275" s="519" t="s">
        <v>51438</v>
      </c>
      <c r="E1275" s="519" t="s">
        <v>51446</v>
      </c>
      <c r="F1275" s="519" t="s">
        <v>51447</v>
      </c>
      <c r="I1275" s="519" t="s">
        <v>13</v>
      </c>
      <c r="J1275" s="650">
        <v>0.44</v>
      </c>
    </row>
    <row r="1276" spans="1:10">
      <c r="A1276" s="519" t="s">
        <v>51448</v>
      </c>
      <c r="B1276" s="519" t="str">
        <f t="shared" si="19"/>
        <v>PROJETO EXECUTIVO DE SISTEMA CENTRAL DE GASES MEDICINAIS (OXIGENIO,AR COMPRIMIDO E VACUO),INCLUSIVE PROJETO BASICO,APRESENTADO EM AUTOCAD NOS PADROES DA CONTRATANTE,COM AREA ACIMADE 4000M2</v>
      </c>
      <c r="C1276" s="519" t="s">
        <v>51437</v>
      </c>
      <c r="D1276" s="519" t="s">
        <v>51438</v>
      </c>
      <c r="E1276" s="519" t="s">
        <v>51446</v>
      </c>
      <c r="F1276" s="519" t="s">
        <v>51447</v>
      </c>
      <c r="I1276" s="519" t="s">
        <v>13</v>
      </c>
      <c r="J1276" s="650">
        <v>0.38</v>
      </c>
    </row>
    <row r="1277" spans="1:10">
      <c r="A1277" s="519" t="s">
        <v>32341</v>
      </c>
      <c r="B1277" s="519" t="str">
        <f t="shared" si="19"/>
        <v>PROJETO EXECUTIVO PARA SISTEMA DE EXAUSTAO MECANICA DE COZINHA,INCLUSIVE PROJETO BASICO,APRESENTADO EM AUTOCAD NOS PADROES DA CONTRATANTE COM AREA ATE 50M2</v>
      </c>
      <c r="C1277" s="519" t="s">
        <v>50445</v>
      </c>
      <c r="D1277" s="519" t="s">
        <v>50446</v>
      </c>
      <c r="E1277" s="519" t="s">
        <v>50447</v>
      </c>
      <c r="I1277" s="519" t="s">
        <v>5</v>
      </c>
      <c r="J1277" s="650">
        <v>1491.2</v>
      </c>
    </row>
    <row r="1278" spans="1:10">
      <c r="A1278" s="519" t="s">
        <v>32342</v>
      </c>
      <c r="B1278" s="519" t="str">
        <f t="shared" si="19"/>
        <v>PROJETO EXECUTIVO PARA SISTEMA DE EXAUSTAO MECANICA DE COZINHA,INCLUSIVE PROJETO BASICO,APRESENTADO EM AUTOCAD NOS PADROES DA CONTRATANTE COM AREA ATE 50M2</v>
      </c>
      <c r="C1278" s="519" t="s">
        <v>50445</v>
      </c>
      <c r="D1278" s="519" t="s">
        <v>50446</v>
      </c>
      <c r="E1278" s="519" t="s">
        <v>50447</v>
      </c>
      <c r="I1278" s="519" t="s">
        <v>5</v>
      </c>
      <c r="J1278" s="650">
        <v>1292.08</v>
      </c>
    </row>
    <row r="1279" spans="1:10">
      <c r="A1279" s="519" t="s">
        <v>32343</v>
      </c>
      <c r="B1279" s="519" t="str">
        <f t="shared" si="19"/>
        <v>PROJETO EXECUTIVO PARA SISTEMA DE EXAUSTAO MECANICA DE COZINHA,INCLUSIVE PROJETO BASICO,APRESENTADO EM AUTOCAD NOS PADROES DA CONTRATANTE,COM AREA DE 51 ATE 100M2</v>
      </c>
      <c r="C1279" s="519" t="s">
        <v>50445</v>
      </c>
      <c r="D1279" s="519" t="s">
        <v>50446</v>
      </c>
      <c r="E1279" s="519" t="s">
        <v>50448</v>
      </c>
      <c r="I1279" s="519" t="s">
        <v>5</v>
      </c>
      <c r="J1279" s="650">
        <v>1864</v>
      </c>
    </row>
    <row r="1280" spans="1:10">
      <c r="A1280" s="519" t="s">
        <v>32344</v>
      </c>
      <c r="B1280" s="519" t="str">
        <f t="shared" si="19"/>
        <v>PROJETO EXECUTIVO PARA SISTEMA DE EXAUSTAO MECANICA DE COZINHA,INCLUSIVE PROJETO BASICO,APRESENTADO EM AUTOCAD NOS PADROES DA CONTRATANTE,COM AREA DE 51 ATE 100M2</v>
      </c>
      <c r="C1280" s="519" t="s">
        <v>50445</v>
      </c>
      <c r="D1280" s="519" t="s">
        <v>50446</v>
      </c>
      <c r="E1280" s="519" t="s">
        <v>50448</v>
      </c>
      <c r="I1280" s="519" t="s">
        <v>5</v>
      </c>
      <c r="J1280" s="650">
        <v>1615.1</v>
      </c>
    </row>
    <row r="1281" spans="1:10">
      <c r="A1281" s="519" t="s">
        <v>32345</v>
      </c>
      <c r="B1281" s="519" t="str">
        <f t="shared" si="19"/>
        <v>PROJETO EXECUTIVO PARA SISTEMA DE EXAUSTAO MECANICA DE COZINHA,INCLUSIVE PROJETO BASICO,APRESENTADO EM AUTOCAD NOS PADROES DA CONTRATANTE,COM AREA ACIMA DE 100M2</v>
      </c>
      <c r="C1281" s="519" t="s">
        <v>50445</v>
      </c>
      <c r="D1281" s="519" t="s">
        <v>50446</v>
      </c>
      <c r="E1281" s="519" t="s">
        <v>50449</v>
      </c>
      <c r="I1281" s="519" t="s">
        <v>5</v>
      </c>
      <c r="J1281" s="650">
        <v>2796.01</v>
      </c>
    </row>
    <row r="1282" spans="1:10">
      <c r="A1282" s="519" t="s">
        <v>32346</v>
      </c>
      <c r="B1282" s="519" t="str">
        <f t="shared" si="19"/>
        <v>PROJETO EXECUTIVO PARA SISTEMA DE EXAUSTAO MECANICA DE COZINHA,INCLUSIVE PROJETO BASICO,APRESENTADO EM AUTOCAD NOS PADROES DA CONTRATANTE,COM AREA ACIMA DE 100M2</v>
      </c>
      <c r="C1282" s="519" t="s">
        <v>50445</v>
      </c>
      <c r="D1282" s="519" t="s">
        <v>50446</v>
      </c>
      <c r="E1282" s="519" t="s">
        <v>50449</v>
      </c>
      <c r="I1282" s="519" t="s">
        <v>5</v>
      </c>
      <c r="J1282" s="650">
        <v>2422.66</v>
      </c>
    </row>
    <row r="1283" spans="1:10">
      <c r="A1283" s="519" t="s">
        <v>1457</v>
      </c>
      <c r="B1283" s="519" t="str">
        <f t="shared" si="19"/>
        <v>PROJETO ESTRUTURAL FINAL DE ENGENHARIA DE OBRAS-DE-ARTE ESPECIAIS (PONTES,VIADUTOS E PASSARELAS) EM CONCRETO ARMADO E/OU PROTENDIDO OU ESTRUTURA DE ACO,COM AREA DE PROJECAO HORIZONTAL INFERIOR A 500M2,APRESENTADO EM AUTOCAD</v>
      </c>
      <c r="C1283" s="519" t="s">
        <v>32347</v>
      </c>
      <c r="D1283" s="519" t="s">
        <v>32348</v>
      </c>
      <c r="E1283" s="519" t="s">
        <v>32349</v>
      </c>
      <c r="F1283" s="519" t="s">
        <v>32350</v>
      </c>
      <c r="I1283" s="519" t="s">
        <v>13</v>
      </c>
      <c r="J1283" s="650">
        <v>139.32</v>
      </c>
    </row>
    <row r="1284" spans="1:10">
      <c r="A1284" s="519" t="s">
        <v>1458</v>
      </c>
      <c r="B1284" s="519" t="str">
        <f t="shared" si="19"/>
        <v>PROJETO ESTRUTURAL FINAL DE ENGENHARIA DE OBRAS-DE-ARTE ESPECIAIS (PONTES,VIADUTOS E PASSARELAS) EM CONCRETO ARMADO E/OU PROTENDIDO OU ESTRUTURA DE ACO,COM AREA DE PROJECAO HORIZONTAL INFERIOR A 500M2,APRESENTADO EM AUTOCAD</v>
      </c>
      <c r="C1284" s="519" t="s">
        <v>32347</v>
      </c>
      <c r="D1284" s="519" t="s">
        <v>32348</v>
      </c>
      <c r="E1284" s="519" t="s">
        <v>32349</v>
      </c>
      <c r="F1284" s="519" t="s">
        <v>32350</v>
      </c>
      <c r="I1284" s="519" t="s">
        <v>13</v>
      </c>
      <c r="J1284" s="650">
        <v>121.06</v>
      </c>
    </row>
    <row r="1285" spans="1:10">
      <c r="A1285" s="519" t="s">
        <v>1459</v>
      </c>
      <c r="B1285" s="519" t="str">
        <f t="shared" si="19"/>
        <v>PROJETO ESTRUTURAL FINAL DE ENGENHARIA DE OBRAS-DE-ARTE ESPECIAIS (PONTES,VIADUTOS E PASSARELAS) EM CONCRETO ARMADO E/OU PROTENDIDO OU ESTRUTURA DE ACO,COM AREA DE PROJECAO HORIZONTAL DE 501 ATE 5.000M2,APRESENTADO EM AUTOCAD</v>
      </c>
      <c r="C1285" s="519" t="s">
        <v>32347</v>
      </c>
      <c r="D1285" s="519" t="s">
        <v>32348</v>
      </c>
      <c r="E1285" s="519" t="s">
        <v>32349</v>
      </c>
      <c r="F1285" s="519" t="s">
        <v>32351</v>
      </c>
      <c r="I1285" s="519" t="s">
        <v>13</v>
      </c>
      <c r="J1285" s="650">
        <v>127.76</v>
      </c>
    </row>
    <row r="1286" spans="1:10">
      <c r="A1286" s="519" t="s">
        <v>1460</v>
      </c>
      <c r="B1286" s="519" t="str">
        <f t="shared" si="19"/>
        <v>PROJETO ESTRUTURAL FINAL DE ENGENHARIA DE OBRAS-DE-ARTE ESPECIAIS (PONTES,VIADUTOS E PASSARELAS) EM CONCRETO ARMADO E/OU PROTENDIDO OU ESTRUTURA DE ACO,COM AREA DE PROJECAO HORIZONTAL DE 501 ATE 5.000M2,APRESENTADO EM AUTOCAD</v>
      </c>
      <c r="C1286" s="519" t="s">
        <v>32347</v>
      </c>
      <c r="D1286" s="519" t="s">
        <v>32348</v>
      </c>
      <c r="E1286" s="519" t="s">
        <v>32349</v>
      </c>
      <c r="F1286" s="519" t="s">
        <v>32351</v>
      </c>
      <c r="I1286" s="519" t="s">
        <v>13</v>
      </c>
      <c r="J1286" s="650">
        <v>111.05</v>
      </c>
    </row>
    <row r="1287" spans="1:10">
      <c r="A1287" s="519" t="s">
        <v>1461</v>
      </c>
      <c r="B1287" s="519" t="str">
        <f t="shared" si="19"/>
        <v>PROJETO ESTRUTURAL FINAL DE ENGENHARIA DE OBRAS-DE-ARTE ESPECIAIS (PONTES,VIADUTOS E PASSARELAS) EM CONCRETO ARMADO E/OU PROTENDIDO OU ESTRUTURA DE ACO,COM AREA DE PROJECAO HORIZONTAL DE 5.001 ATE 7.000M2,APRESENTADO EM AUTOCAD</v>
      </c>
      <c r="C1287" s="519" t="s">
        <v>32347</v>
      </c>
      <c r="D1287" s="519" t="s">
        <v>32348</v>
      </c>
      <c r="E1287" s="519" t="s">
        <v>32349</v>
      </c>
      <c r="F1287" s="519" t="s">
        <v>32352</v>
      </c>
      <c r="I1287" s="519" t="s">
        <v>13</v>
      </c>
      <c r="J1287" s="650">
        <v>122.18</v>
      </c>
    </row>
    <row r="1288" spans="1:10">
      <c r="A1288" s="519" t="s">
        <v>1462</v>
      </c>
      <c r="B1288" s="519" t="str">
        <f t="shared" ref="B1288:B1351" si="20">C1288&amp;D1288&amp;E1288&amp;F1288&amp;G1288&amp;H1288</f>
        <v>PROJETO ESTRUTURAL FINAL DE ENGENHARIA DE OBRAS-DE-ARTE ESPECIAIS (PONTES,VIADUTOS E PASSARELAS) EM CONCRETO ARMADO E/OU PROTENDIDO OU ESTRUTURA DE ACO,COM AREA DE PROJECAO HORIZONTAL DE 5.001 ATE 7.000M2,APRESENTADO EM AUTOCAD</v>
      </c>
      <c r="C1288" s="519" t="s">
        <v>32347</v>
      </c>
      <c r="D1288" s="519" t="s">
        <v>32348</v>
      </c>
      <c r="E1288" s="519" t="s">
        <v>32349</v>
      </c>
      <c r="F1288" s="519" t="s">
        <v>32352</v>
      </c>
      <c r="I1288" s="519" t="s">
        <v>13</v>
      </c>
      <c r="J1288" s="650">
        <v>106.22</v>
      </c>
    </row>
    <row r="1289" spans="1:10">
      <c r="A1289" s="519" t="s">
        <v>1463</v>
      </c>
      <c r="B1289" s="519" t="str">
        <f t="shared" si="20"/>
        <v>PROJETO EXECUTIVO DE PROGRAMACAO VISUAL PARA PREDIOS ESCOLARES E/OU ADMINISTRATIVOS ATE 500M2,APRESENTADO EM AUTOCAD NOS PADROES DA CONTRATANTE</v>
      </c>
      <c r="C1289" s="519" t="s">
        <v>32353</v>
      </c>
      <c r="D1289" s="519" t="s">
        <v>32354</v>
      </c>
      <c r="E1289" s="519" t="s">
        <v>32340</v>
      </c>
      <c r="I1289" s="519" t="s">
        <v>13</v>
      </c>
      <c r="J1289" s="650">
        <v>7.6</v>
      </c>
    </row>
    <row r="1290" spans="1:10">
      <c r="A1290" s="519" t="s">
        <v>1464</v>
      </c>
      <c r="B1290" s="519" t="str">
        <f t="shared" si="20"/>
        <v>PROJETO EXECUTIVO DE PROGRAMACAO VISUAL PARA PREDIOS ESCOLARES E/OU ADMINISTRATIVOS ATE 500M2,APRESENTADO EM AUTOCAD NOS PADROES DA CONTRATANTE</v>
      </c>
      <c r="C1290" s="519" t="s">
        <v>32353</v>
      </c>
      <c r="D1290" s="519" t="s">
        <v>32354</v>
      </c>
      <c r="E1290" s="519" t="s">
        <v>32340</v>
      </c>
      <c r="I1290" s="519" t="s">
        <v>13</v>
      </c>
      <c r="J1290" s="650">
        <v>6.59</v>
      </c>
    </row>
    <row r="1291" spans="1:10">
      <c r="A1291" s="519" t="s">
        <v>1465</v>
      </c>
      <c r="B1291" s="519" t="str">
        <f t="shared" si="20"/>
        <v>PROJETO EXECUTIVO DE PROGRAMACAO VISUAL PARA PREDIOS ESCOLARES E/OU ADMINISTRATIVOS,DE 501 ATE 3000M2,APRESENTADO EM AUTOCAD NOS PADROES DA CONTRATANTE</v>
      </c>
      <c r="C1291" s="519" t="s">
        <v>32353</v>
      </c>
      <c r="D1291" s="519" t="s">
        <v>32355</v>
      </c>
      <c r="E1291" s="519" t="s">
        <v>32356</v>
      </c>
      <c r="I1291" s="519" t="s">
        <v>13</v>
      </c>
      <c r="J1291" s="650">
        <v>6.35</v>
      </c>
    </row>
    <row r="1292" spans="1:10">
      <c r="A1292" s="519" t="s">
        <v>1466</v>
      </c>
      <c r="B1292" s="519" t="str">
        <f t="shared" si="20"/>
        <v>PROJETO EXECUTIVO DE PROGRAMACAO VISUAL PARA PREDIOS ESCOLARES E/OU ADMINISTRATIVOS,DE 501 ATE 3000M2,APRESENTADO EM AUTOCAD NOS PADROES DA CONTRATANTE</v>
      </c>
      <c r="C1292" s="519" t="s">
        <v>32353</v>
      </c>
      <c r="D1292" s="519" t="s">
        <v>32355</v>
      </c>
      <c r="E1292" s="519" t="s">
        <v>32356</v>
      </c>
      <c r="I1292" s="519" t="s">
        <v>13</v>
      </c>
      <c r="J1292" s="650">
        <v>5.5</v>
      </c>
    </row>
    <row r="1293" spans="1:10">
      <c r="A1293" s="519" t="s">
        <v>1467</v>
      </c>
      <c r="B1293" s="519"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3" s="519" t="s">
        <v>32357</v>
      </c>
      <c r="D1293" s="519" t="s">
        <v>32358</v>
      </c>
      <c r="E1293" s="519" t="s">
        <v>32359</v>
      </c>
      <c r="F1293" s="519" t="s">
        <v>32360</v>
      </c>
      <c r="G1293" s="519" t="s">
        <v>32361</v>
      </c>
      <c r="H1293" s="519" t="s">
        <v>32362</v>
      </c>
      <c r="I1293" s="519" t="s">
        <v>5</v>
      </c>
      <c r="J1293" s="650">
        <v>1627.45</v>
      </c>
    </row>
    <row r="1294" spans="1:10">
      <c r="A1294" s="519" t="s">
        <v>1468</v>
      </c>
      <c r="B1294" s="519" t="str">
        <f t="shared" si="20"/>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4" s="519" t="s">
        <v>32357</v>
      </c>
      <c r="D1294" s="519" t="s">
        <v>32358</v>
      </c>
      <c r="E1294" s="519" t="s">
        <v>32359</v>
      </c>
      <c r="F1294" s="519" t="s">
        <v>32360</v>
      </c>
      <c r="G1294" s="519" t="s">
        <v>32361</v>
      </c>
      <c r="H1294" s="519" t="s">
        <v>32362</v>
      </c>
      <c r="I1294" s="519" t="s">
        <v>5</v>
      </c>
      <c r="J1294" s="650">
        <v>1410.27</v>
      </c>
    </row>
    <row r="1295" spans="1:10">
      <c r="A1295" s="519" t="s">
        <v>1469</v>
      </c>
      <c r="B1295" s="519" t="str">
        <f t="shared" si="20"/>
        <v>SERVICOS DE ELABORACAO DE VISTORIAS,LAUDOS TECNICOS,ANTEPROJETOS DE INTERVENCOES LOCALIZADAS,QUANTITATIVOS E RELATORIO FOTOGRAFICO PARA EXECUCAO DE RECUPERACAO ESTRUTURAL DE OBRAS-DE-ARTE ESPECIAIS,COM AREAS DE PROJECAO HORIZONTAL ATE 1000M2</v>
      </c>
      <c r="C1295" s="519" t="s">
        <v>32363</v>
      </c>
      <c r="D1295" s="519" t="s">
        <v>32364</v>
      </c>
      <c r="E1295" s="519" t="s">
        <v>32365</v>
      </c>
      <c r="F1295" s="519" t="s">
        <v>32366</v>
      </c>
      <c r="G1295" s="651" t="s">
        <v>1470</v>
      </c>
      <c r="I1295" s="519" t="s">
        <v>13</v>
      </c>
      <c r="J1295" s="650">
        <v>23.48</v>
      </c>
    </row>
    <row r="1296" spans="1:10">
      <c r="A1296" s="519" t="s">
        <v>1471</v>
      </c>
      <c r="B1296" s="519" t="str">
        <f t="shared" si="20"/>
        <v>SERVICOS DE ELABORACAO DE VISTORIAS,LAUDOS TECNICOS,ANTEPROJETOS DE INTERVENCOES LOCALIZADAS,QUANTITATIVOS E RELATORIO FOTOGRAFICO PARA EXECUCAO DE RECUPERACAO ESTRUTURAL DE OBRAS-DE-ARTE ESPECIAIS,COM AREAS DE PROJECAO HORIZONTAL ATE 1000M2</v>
      </c>
      <c r="C1296" s="519" t="s">
        <v>32363</v>
      </c>
      <c r="D1296" s="519" t="s">
        <v>32364</v>
      </c>
      <c r="E1296" s="519" t="s">
        <v>32365</v>
      </c>
      <c r="F1296" s="519" t="s">
        <v>32366</v>
      </c>
      <c r="G1296" s="651" t="s">
        <v>1470</v>
      </c>
      <c r="I1296" s="519" t="s">
        <v>13</v>
      </c>
      <c r="J1296" s="650">
        <v>20.64</v>
      </c>
    </row>
    <row r="1297" spans="1:10">
      <c r="A1297" s="519" t="s">
        <v>1472</v>
      </c>
      <c r="B1297" s="519"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7" s="519" t="s">
        <v>32363</v>
      </c>
      <c r="D1297" s="519" t="s">
        <v>32364</v>
      </c>
      <c r="E1297" s="519" t="s">
        <v>32365</v>
      </c>
      <c r="F1297" s="519" t="s">
        <v>32367</v>
      </c>
      <c r="G1297" s="519" t="s">
        <v>32368</v>
      </c>
      <c r="H1297" s="519" t="s">
        <v>32369</v>
      </c>
      <c r="I1297" s="519" t="s">
        <v>13</v>
      </c>
      <c r="J1297" s="650">
        <v>15.65</v>
      </c>
    </row>
    <row r="1298" spans="1:10">
      <c r="A1298" s="519" t="s">
        <v>1473</v>
      </c>
      <c r="B1298" s="519" t="str">
        <f t="shared" si="20"/>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8" s="519" t="s">
        <v>32363</v>
      </c>
      <c r="D1298" s="519" t="s">
        <v>32364</v>
      </c>
      <c r="E1298" s="519" t="s">
        <v>32365</v>
      </c>
      <c r="F1298" s="519" t="s">
        <v>32367</v>
      </c>
      <c r="G1298" s="519" t="s">
        <v>32368</v>
      </c>
      <c r="H1298" s="519" t="s">
        <v>32369</v>
      </c>
      <c r="I1298" s="519" t="s">
        <v>13</v>
      </c>
      <c r="J1298" s="650">
        <v>13.74</v>
      </c>
    </row>
    <row r="1299" spans="1:10">
      <c r="A1299" s="519" t="s">
        <v>1474</v>
      </c>
      <c r="B1299" s="519"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9" s="519" t="s">
        <v>32363</v>
      </c>
      <c r="D1299" s="519" t="s">
        <v>32364</v>
      </c>
      <c r="E1299" s="519" t="s">
        <v>32365</v>
      </c>
      <c r="F1299" s="519" t="s">
        <v>32370</v>
      </c>
      <c r="G1299" s="519" t="s">
        <v>32371</v>
      </c>
      <c r="H1299" s="519" t="s">
        <v>32190</v>
      </c>
      <c r="I1299" s="519" t="s">
        <v>13</v>
      </c>
      <c r="J1299" s="650">
        <v>12.38</v>
      </c>
    </row>
    <row r="1300" spans="1:10">
      <c r="A1300" s="519" t="s">
        <v>1475</v>
      </c>
      <c r="B1300" s="519" t="str">
        <f t="shared" si="20"/>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300" s="519" t="s">
        <v>32363</v>
      </c>
      <c r="D1300" s="519" t="s">
        <v>32364</v>
      </c>
      <c r="E1300" s="519" t="s">
        <v>32365</v>
      </c>
      <c r="F1300" s="519" t="s">
        <v>32370</v>
      </c>
      <c r="G1300" s="519" t="s">
        <v>32371</v>
      </c>
      <c r="H1300" s="519" t="s">
        <v>32190</v>
      </c>
      <c r="I1300" s="519" t="s">
        <v>13</v>
      </c>
      <c r="J1300" s="650">
        <v>10.89</v>
      </c>
    </row>
    <row r="1301" spans="1:10">
      <c r="A1301" s="519" t="s">
        <v>1476</v>
      </c>
      <c r="B1301" s="519"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1" s="519" t="s">
        <v>32363</v>
      </c>
      <c r="D1301" s="519" t="s">
        <v>32364</v>
      </c>
      <c r="E1301" s="519" t="s">
        <v>32365</v>
      </c>
      <c r="F1301" s="519" t="s">
        <v>32372</v>
      </c>
      <c r="G1301" s="519" t="s">
        <v>32373</v>
      </c>
      <c r="H1301" s="519" t="s">
        <v>32130</v>
      </c>
      <c r="I1301" s="519" t="s">
        <v>13</v>
      </c>
      <c r="J1301" s="650">
        <v>10.58</v>
      </c>
    </row>
    <row r="1302" spans="1:10">
      <c r="A1302" s="519" t="s">
        <v>1477</v>
      </c>
      <c r="B1302" s="519" t="str">
        <f t="shared" si="20"/>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2" s="519" t="s">
        <v>32363</v>
      </c>
      <c r="D1302" s="519" t="s">
        <v>32364</v>
      </c>
      <c r="E1302" s="519" t="s">
        <v>32365</v>
      </c>
      <c r="F1302" s="519" t="s">
        <v>32372</v>
      </c>
      <c r="G1302" s="519" t="s">
        <v>32373</v>
      </c>
      <c r="H1302" s="519" t="s">
        <v>32130</v>
      </c>
      <c r="I1302" s="519" t="s">
        <v>13</v>
      </c>
      <c r="J1302" s="650">
        <v>9.3000000000000007</v>
      </c>
    </row>
    <row r="1303" spans="1:10">
      <c r="A1303" s="519" t="s">
        <v>1478</v>
      </c>
      <c r="B1303" s="519" t="str">
        <f t="shared" si="20"/>
        <v>SERVICOS DE ELABORACAO DE VISTORIAS,LAUDOS TECNICOS,ANTEPROJETOS DE INTERVENCOES LOCALIZADAS,QUANTITATIVOS E RELATORIO FOTOGRAFICO PARA EXECUCAO DE RECUPERACAO ESTRUTURAL DE PREDIOS PUBLICOS,COM AREAS DE PROJECAO HORIZONTAL ATE 1000M2</v>
      </c>
      <c r="C1303" s="519" t="s">
        <v>32363</v>
      </c>
      <c r="D1303" s="519" t="s">
        <v>32364</v>
      </c>
      <c r="E1303" s="519" t="s">
        <v>32374</v>
      </c>
      <c r="F1303" s="519" t="s">
        <v>32375</v>
      </c>
      <c r="I1303" s="519" t="s">
        <v>13</v>
      </c>
      <c r="J1303" s="650">
        <v>10.4</v>
      </c>
    </row>
    <row r="1304" spans="1:10">
      <c r="A1304" s="519" t="s">
        <v>1479</v>
      </c>
      <c r="B1304" s="519" t="str">
        <f t="shared" si="20"/>
        <v>SERVICOS DE ELABORACAO DE VISTORIAS,LAUDOS TECNICOS,ANTEPROJETOS DE INTERVENCOES LOCALIZADAS,QUANTITATIVOS E RELATORIO FOTOGRAFICO PARA EXECUCAO DE RECUPERACAO ESTRUTURAL DE PREDIOS PUBLICOS,COM AREAS DE PROJECAO HORIZONTAL ATE 1000M2</v>
      </c>
      <c r="C1304" s="519" t="s">
        <v>32363</v>
      </c>
      <c r="D1304" s="519" t="s">
        <v>32364</v>
      </c>
      <c r="E1304" s="519" t="s">
        <v>32374</v>
      </c>
      <c r="F1304" s="519" t="s">
        <v>32375</v>
      </c>
      <c r="I1304" s="519" t="s">
        <v>13</v>
      </c>
      <c r="J1304" s="650">
        <v>9.3000000000000007</v>
      </c>
    </row>
    <row r="1305" spans="1:10">
      <c r="A1305" s="519" t="s">
        <v>1480</v>
      </c>
      <c r="B1305" s="519"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5" s="519" t="s">
        <v>32363</v>
      </c>
      <c r="D1305" s="519" t="s">
        <v>32364</v>
      </c>
      <c r="E1305" s="519" t="s">
        <v>32374</v>
      </c>
      <c r="F1305" s="519" t="s">
        <v>32376</v>
      </c>
      <c r="G1305" s="519" t="s">
        <v>32377</v>
      </c>
      <c r="I1305" s="519" t="s">
        <v>13</v>
      </c>
      <c r="J1305" s="650">
        <v>6.89</v>
      </c>
    </row>
    <row r="1306" spans="1:10">
      <c r="A1306" s="519" t="s">
        <v>1481</v>
      </c>
      <c r="B1306" s="519" t="str">
        <f t="shared" si="20"/>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6" s="519" t="s">
        <v>32363</v>
      </c>
      <c r="D1306" s="519" t="s">
        <v>32364</v>
      </c>
      <c r="E1306" s="519" t="s">
        <v>32374</v>
      </c>
      <c r="F1306" s="519" t="s">
        <v>32376</v>
      </c>
      <c r="G1306" s="519" t="s">
        <v>32377</v>
      </c>
      <c r="I1306" s="519" t="s">
        <v>13</v>
      </c>
      <c r="J1306" s="650">
        <v>6.14</v>
      </c>
    </row>
    <row r="1307" spans="1:10">
      <c r="A1307" s="519" t="s">
        <v>1482</v>
      </c>
      <c r="B1307" s="519"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7" s="519" t="s">
        <v>32363</v>
      </c>
      <c r="D1307" s="519" t="s">
        <v>32364</v>
      </c>
      <c r="E1307" s="519" t="s">
        <v>32374</v>
      </c>
      <c r="F1307" s="519" t="s">
        <v>32378</v>
      </c>
      <c r="G1307" s="519" t="s">
        <v>32379</v>
      </c>
      <c r="H1307" s="519" t="s">
        <v>32034</v>
      </c>
      <c r="I1307" s="519" t="s">
        <v>13</v>
      </c>
      <c r="J1307" s="650">
        <v>5.5</v>
      </c>
    </row>
    <row r="1308" spans="1:10">
      <c r="A1308" s="519" t="s">
        <v>1483</v>
      </c>
      <c r="B1308" s="519" t="str">
        <f t="shared" si="20"/>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8" s="519" t="s">
        <v>32363</v>
      </c>
      <c r="D1308" s="519" t="s">
        <v>32364</v>
      </c>
      <c r="E1308" s="519" t="s">
        <v>32374</v>
      </c>
      <c r="F1308" s="519" t="s">
        <v>32378</v>
      </c>
      <c r="G1308" s="519" t="s">
        <v>32379</v>
      </c>
      <c r="H1308" s="519" t="s">
        <v>32034</v>
      </c>
      <c r="I1308" s="519" t="s">
        <v>13</v>
      </c>
      <c r="J1308" s="650">
        <v>4.92</v>
      </c>
    </row>
    <row r="1309" spans="1:10">
      <c r="A1309" s="519" t="s">
        <v>1484</v>
      </c>
      <c r="B1309" s="519"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9" s="519" t="s">
        <v>32363</v>
      </c>
      <c r="D1309" s="519" t="s">
        <v>32364</v>
      </c>
      <c r="E1309" s="519" t="s">
        <v>32374</v>
      </c>
      <c r="F1309" s="519" t="s">
        <v>32380</v>
      </c>
      <c r="G1309" s="519" t="s">
        <v>32381</v>
      </c>
      <c r="I1309" s="519" t="s">
        <v>13</v>
      </c>
      <c r="J1309" s="650">
        <v>4.37</v>
      </c>
    </row>
    <row r="1310" spans="1:10">
      <c r="A1310" s="519" t="s">
        <v>1485</v>
      </c>
      <c r="B1310" s="519" t="str">
        <f t="shared" si="20"/>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10" s="519" t="s">
        <v>32363</v>
      </c>
      <c r="D1310" s="519" t="s">
        <v>32364</v>
      </c>
      <c r="E1310" s="519" t="s">
        <v>32374</v>
      </c>
      <c r="F1310" s="519" t="s">
        <v>32380</v>
      </c>
      <c r="G1310" s="519" t="s">
        <v>32381</v>
      </c>
      <c r="I1310" s="519" t="s">
        <v>13</v>
      </c>
      <c r="J1310" s="650">
        <v>3.91</v>
      </c>
    </row>
    <row r="1311" spans="1:10">
      <c r="A1311" s="519" t="s">
        <v>1486</v>
      </c>
      <c r="B1311" s="519"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1" s="519" t="s">
        <v>32382</v>
      </c>
      <c r="D1311" s="519" t="s">
        <v>32383</v>
      </c>
      <c r="E1311" s="519" t="s">
        <v>32384</v>
      </c>
      <c r="F1311" s="519" t="s">
        <v>32385</v>
      </c>
      <c r="G1311" s="519" t="s">
        <v>32386</v>
      </c>
      <c r="I1311" s="519" t="s">
        <v>13</v>
      </c>
      <c r="J1311" s="650">
        <v>110.04</v>
      </c>
    </row>
    <row r="1312" spans="1:10">
      <c r="A1312" s="519" t="s">
        <v>1487</v>
      </c>
      <c r="B1312" s="519" t="str">
        <f t="shared" si="20"/>
        <v>PROJETO EXECUTIVO DE ARQUITETURA,CONSIDERANDO O PROJETO BASICO EXISTENTE,PARA PREDIOS HOSPITALARES ATE 1000M2,APRESENTADO EM AUTOCAD NOS PADROES DA CONTRATANTE,INCLUSIVE AS LEGALIZACOES PERTINENTES,COORDENACAO E COMPATIBILIZACAO COM OS PROJETOS COMPLEMENTARES</v>
      </c>
      <c r="C1312" s="519" t="s">
        <v>32382</v>
      </c>
      <c r="D1312" s="519" t="s">
        <v>32383</v>
      </c>
      <c r="E1312" s="519" t="s">
        <v>32384</v>
      </c>
      <c r="F1312" s="519" t="s">
        <v>32385</v>
      </c>
      <c r="G1312" s="519" t="s">
        <v>32386</v>
      </c>
      <c r="I1312" s="519" t="s">
        <v>13</v>
      </c>
      <c r="J1312" s="650">
        <v>95.35</v>
      </c>
    </row>
    <row r="1313" spans="1:10">
      <c r="A1313" s="519" t="s">
        <v>1488</v>
      </c>
      <c r="B1313" s="519"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3" s="519" t="s">
        <v>32382</v>
      </c>
      <c r="D1313" s="519" t="s">
        <v>32387</v>
      </c>
      <c r="E1313" s="519" t="s">
        <v>32388</v>
      </c>
      <c r="F1313" s="519" t="s">
        <v>32389</v>
      </c>
      <c r="G1313" s="519" t="s">
        <v>32390</v>
      </c>
      <c r="I1313" s="519" t="s">
        <v>13</v>
      </c>
      <c r="J1313" s="650">
        <v>100.52</v>
      </c>
    </row>
    <row r="1314" spans="1:10">
      <c r="A1314" s="519" t="s">
        <v>1489</v>
      </c>
      <c r="B1314" s="519" t="str">
        <f t="shared" si="20"/>
        <v>PROJETO EXECUTIVO DE ARQUITETURA,CONSIDERANDO O PROJETO BASICO EXISTENTE,PARA PREDIOS HOSPITALARES DE 1001 ATE 4000M2,APRESENTADO EM AUTOCAD NOS PADROES DA CONTRATANTE,INCLUSIVE AS LEGALIZACOES PERTINENTES,COORDENACAO E COMPATIBILIZACAO COM OS PROJETOS COMPLEMENTARES</v>
      </c>
      <c r="C1314" s="519" t="s">
        <v>32382</v>
      </c>
      <c r="D1314" s="519" t="s">
        <v>32387</v>
      </c>
      <c r="E1314" s="519" t="s">
        <v>32388</v>
      </c>
      <c r="F1314" s="519" t="s">
        <v>32389</v>
      </c>
      <c r="G1314" s="519" t="s">
        <v>32390</v>
      </c>
      <c r="I1314" s="519" t="s">
        <v>13</v>
      </c>
      <c r="J1314" s="650">
        <v>87.1</v>
      </c>
    </row>
    <row r="1315" spans="1:10">
      <c r="A1315" s="519" t="s">
        <v>1490</v>
      </c>
      <c r="B1315" s="519"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5" s="519" t="s">
        <v>32382</v>
      </c>
      <c r="D1315" s="519" t="s">
        <v>32391</v>
      </c>
      <c r="E1315" s="519" t="s">
        <v>32392</v>
      </c>
      <c r="F1315" s="519" t="s">
        <v>32393</v>
      </c>
      <c r="G1315" s="519" t="s">
        <v>32394</v>
      </c>
      <c r="I1315" s="519" t="s">
        <v>13</v>
      </c>
      <c r="J1315" s="650">
        <v>94.79</v>
      </c>
    </row>
    <row r="1316" spans="1:10">
      <c r="A1316" s="519" t="s">
        <v>1491</v>
      </c>
      <c r="B1316" s="519" t="str">
        <f t="shared" si="20"/>
        <v>PROJETO EXECUTIVO DE ARQUITETURA,CONSIDERANDO O PROJETO BASICO EXISTENTE,PARA PREDIOS HOSPITALARES ACIMA DE 4000M2,APRESENTADO EM AUTOCAD NOS PADROES DA CONTRATANTE,INCLUSIVE AS LEGALIZACOES PERTINENTES,COORDENACAO E COMPATIBILIZACAO COM OS PROJETOS COMPLEMENTARES</v>
      </c>
      <c r="C1316" s="519" t="s">
        <v>32382</v>
      </c>
      <c r="D1316" s="519" t="s">
        <v>32391</v>
      </c>
      <c r="E1316" s="519" t="s">
        <v>32392</v>
      </c>
      <c r="F1316" s="519" t="s">
        <v>32393</v>
      </c>
      <c r="G1316" s="519" t="s">
        <v>32394</v>
      </c>
      <c r="I1316" s="519" t="s">
        <v>13</v>
      </c>
      <c r="J1316" s="650">
        <v>82.14</v>
      </c>
    </row>
    <row r="1317" spans="1:10">
      <c r="A1317" s="519" t="s">
        <v>1492</v>
      </c>
      <c r="B1317" s="519"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7" s="519" t="s">
        <v>32382</v>
      </c>
      <c r="D1317" s="519" t="s">
        <v>32395</v>
      </c>
      <c r="E1317" s="519" t="s">
        <v>32396</v>
      </c>
      <c r="F1317" s="519" t="s">
        <v>32397</v>
      </c>
      <c r="G1317" s="519" t="s">
        <v>32303</v>
      </c>
      <c r="I1317" s="519" t="s">
        <v>13</v>
      </c>
      <c r="J1317" s="650">
        <v>86.67</v>
      </c>
    </row>
    <row r="1318" spans="1:10">
      <c r="A1318" s="519" t="s">
        <v>1493</v>
      </c>
      <c r="B1318" s="519" t="str">
        <f t="shared" si="20"/>
        <v>PROJETO EXECUTIVO DE ARQUITETURA,CONSIDERANDO O PROJETO BASICO EXISTENTE,PARA PREDIOS CULTURAIS ATE 500M2,APRESENTADO EM AUTOCAD NOS PADROES DA CONTRATANTE,INCLUSIVE AS LEGALIZACOES PERTINENTES,COORDENACAO E COMPATIBILIZACAO COM OS PROJETOS COMPLEMENTARES</v>
      </c>
      <c r="C1318" s="519" t="s">
        <v>32382</v>
      </c>
      <c r="D1318" s="519" t="s">
        <v>32395</v>
      </c>
      <c r="E1318" s="519" t="s">
        <v>32396</v>
      </c>
      <c r="F1318" s="519" t="s">
        <v>32397</v>
      </c>
      <c r="G1318" s="519" t="s">
        <v>32303</v>
      </c>
      <c r="I1318" s="519" t="s">
        <v>13</v>
      </c>
      <c r="J1318" s="650">
        <v>75.099999999999994</v>
      </c>
    </row>
    <row r="1319" spans="1:10">
      <c r="A1319" s="519" t="s">
        <v>1494</v>
      </c>
      <c r="B1319" s="519"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19" s="519" t="s">
        <v>32382</v>
      </c>
      <c r="D1319" s="519" t="s">
        <v>32398</v>
      </c>
      <c r="E1319" s="519" t="s">
        <v>32399</v>
      </c>
      <c r="F1319" s="519" t="s">
        <v>32400</v>
      </c>
      <c r="G1319" s="519" t="s">
        <v>32401</v>
      </c>
      <c r="I1319" s="519" t="s">
        <v>13</v>
      </c>
      <c r="J1319" s="650">
        <v>77.12</v>
      </c>
    </row>
    <row r="1320" spans="1:10">
      <c r="A1320" s="519" t="s">
        <v>1495</v>
      </c>
      <c r="B1320" s="519" t="str">
        <f t="shared" si="20"/>
        <v>PROJETO EXECUTIVO DE ARQUITETURA,CONSIDERANDO O PROJETO BASICO EXISTENTE,PARA PREDIOS CULTURAIS DE 501 ATE 3000M2,APRESENTADO EM AUTOCAD NOS PADROES DA CONTRATANTE,INCLUSIVE AS LEGALIZACOES PERTINENTES,COORDENACAO E COMPATIBILIZACAO COM OSPROJETOS COMPLEMENTARES</v>
      </c>
      <c r="C1320" s="519" t="s">
        <v>32382</v>
      </c>
      <c r="D1320" s="519" t="s">
        <v>32398</v>
      </c>
      <c r="E1320" s="519" t="s">
        <v>32399</v>
      </c>
      <c r="F1320" s="519" t="s">
        <v>32400</v>
      </c>
      <c r="G1320" s="519" t="s">
        <v>32401</v>
      </c>
      <c r="I1320" s="519" t="s">
        <v>13</v>
      </c>
      <c r="J1320" s="650">
        <v>66.83</v>
      </c>
    </row>
    <row r="1321" spans="1:10">
      <c r="A1321" s="519" t="s">
        <v>1496</v>
      </c>
      <c r="B1321" s="519"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1" s="519" t="s">
        <v>32382</v>
      </c>
      <c r="D1321" s="519" t="s">
        <v>32402</v>
      </c>
      <c r="E1321" s="519" t="s">
        <v>32038</v>
      </c>
      <c r="F1321" s="519" t="s">
        <v>32039</v>
      </c>
      <c r="G1321" s="519" t="s">
        <v>32040</v>
      </c>
      <c r="I1321" s="519" t="s">
        <v>13</v>
      </c>
      <c r="J1321" s="650">
        <v>61.07</v>
      </c>
    </row>
    <row r="1322" spans="1:10">
      <c r="A1322" s="519" t="s">
        <v>1497</v>
      </c>
      <c r="B1322" s="519" t="str">
        <f t="shared" si="20"/>
        <v>PROJETO EXECUTIVO DE ARQUITETURA,CONSIDERANDO O PROJETO BASICO EXISTENTE,PARA PREDIOS CULTURAIS ACIMA DE 3000M2,APRESENTADO EM AUTOCAD NOS PADROES DA CONTRATANTE,INCLUSIVE AS LEGALIZACOES PERTINENTES,COORDENACAO E COMPATIBILIZACAO COM OS PROJETOS COMPLEMENTARES</v>
      </c>
      <c r="C1322" s="519" t="s">
        <v>32382</v>
      </c>
      <c r="D1322" s="519" t="s">
        <v>32402</v>
      </c>
      <c r="E1322" s="519" t="s">
        <v>32038</v>
      </c>
      <c r="F1322" s="519" t="s">
        <v>32039</v>
      </c>
      <c r="G1322" s="519" t="s">
        <v>32040</v>
      </c>
      <c r="I1322" s="519" t="s">
        <v>13</v>
      </c>
      <c r="J1322" s="650">
        <v>52.92</v>
      </c>
    </row>
    <row r="1323" spans="1:10">
      <c r="A1323" s="519" t="s">
        <v>1498</v>
      </c>
      <c r="B1323" s="519"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3" s="519" t="s">
        <v>32382</v>
      </c>
      <c r="D1323" s="519" t="s">
        <v>32403</v>
      </c>
      <c r="E1323" s="519" t="s">
        <v>32404</v>
      </c>
      <c r="F1323" s="519" t="s">
        <v>32083</v>
      </c>
      <c r="G1323" s="519" t="s">
        <v>32084</v>
      </c>
      <c r="I1323" s="519" t="s">
        <v>13</v>
      </c>
      <c r="J1323" s="650">
        <v>62.59</v>
      </c>
    </row>
    <row r="1324" spans="1:10">
      <c r="A1324" s="519" t="s">
        <v>1499</v>
      </c>
      <c r="B1324" s="519" t="str">
        <f t="shared" si="20"/>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4" s="519" t="s">
        <v>32382</v>
      </c>
      <c r="D1324" s="519" t="s">
        <v>32403</v>
      </c>
      <c r="E1324" s="519" t="s">
        <v>32404</v>
      </c>
      <c r="F1324" s="519" t="s">
        <v>32083</v>
      </c>
      <c r="G1324" s="519" t="s">
        <v>32084</v>
      </c>
      <c r="I1324" s="519" t="s">
        <v>13</v>
      </c>
      <c r="J1324" s="650">
        <v>54.24</v>
      </c>
    </row>
    <row r="1325" spans="1:10">
      <c r="A1325" s="519" t="s">
        <v>1500</v>
      </c>
      <c r="B1325" s="519"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5" s="519" t="s">
        <v>32382</v>
      </c>
      <c r="D1325" s="519" t="s">
        <v>32405</v>
      </c>
      <c r="E1325" s="519" t="s">
        <v>32406</v>
      </c>
      <c r="F1325" s="519" t="s">
        <v>32407</v>
      </c>
      <c r="G1325" s="519" t="s">
        <v>32408</v>
      </c>
      <c r="I1325" s="519" t="s">
        <v>13</v>
      </c>
      <c r="J1325" s="650">
        <v>45.45</v>
      </c>
    </row>
    <row r="1326" spans="1:10">
      <c r="A1326" s="519" t="s">
        <v>1501</v>
      </c>
      <c r="B1326" s="519" t="str">
        <f t="shared" si="20"/>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6" s="519" t="s">
        <v>32382</v>
      </c>
      <c r="D1326" s="519" t="s">
        <v>32405</v>
      </c>
      <c r="E1326" s="519" t="s">
        <v>32406</v>
      </c>
      <c r="F1326" s="519" t="s">
        <v>32407</v>
      </c>
      <c r="G1326" s="519" t="s">
        <v>32408</v>
      </c>
      <c r="I1326" s="519" t="s">
        <v>13</v>
      </c>
      <c r="J1326" s="650">
        <v>39.380000000000003</v>
      </c>
    </row>
    <row r="1327" spans="1:10">
      <c r="A1327" s="519" t="s">
        <v>1502</v>
      </c>
      <c r="B1327" s="519"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7" s="519" t="s">
        <v>32382</v>
      </c>
      <c r="D1327" s="519" t="s">
        <v>32409</v>
      </c>
      <c r="E1327" s="519" t="s">
        <v>32410</v>
      </c>
      <c r="F1327" s="519" t="s">
        <v>31969</v>
      </c>
      <c r="G1327" s="519" t="s">
        <v>31970</v>
      </c>
      <c r="I1327" s="519" t="s">
        <v>13</v>
      </c>
      <c r="J1327" s="650">
        <v>36.520000000000003</v>
      </c>
    </row>
    <row r="1328" spans="1:10">
      <c r="A1328" s="519" t="s">
        <v>1503</v>
      </c>
      <c r="B1328" s="519" t="str">
        <f t="shared" si="20"/>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8" s="519" t="s">
        <v>32382</v>
      </c>
      <c r="D1328" s="519" t="s">
        <v>32409</v>
      </c>
      <c r="E1328" s="519" t="s">
        <v>32410</v>
      </c>
      <c r="F1328" s="519" t="s">
        <v>31969</v>
      </c>
      <c r="G1328" s="519" t="s">
        <v>31970</v>
      </c>
      <c r="I1328" s="519" t="s">
        <v>13</v>
      </c>
      <c r="J1328" s="650">
        <v>31.64</v>
      </c>
    </row>
    <row r="1329" spans="1:10">
      <c r="A1329" s="519" t="s">
        <v>1504</v>
      </c>
      <c r="B1329" s="519"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9" s="519" t="s">
        <v>32066</v>
      </c>
      <c r="D1329" s="519" t="s">
        <v>32411</v>
      </c>
      <c r="E1329" s="519" t="s">
        <v>32412</v>
      </c>
      <c r="F1329" s="519" t="s">
        <v>32413</v>
      </c>
      <c r="G1329" s="519" t="s">
        <v>32414</v>
      </c>
      <c r="H1329" s="519" t="s">
        <v>32415</v>
      </c>
      <c r="I1329" s="519" t="s">
        <v>13</v>
      </c>
      <c r="J1329" s="650">
        <v>17.29</v>
      </c>
    </row>
    <row r="1330" spans="1:10">
      <c r="A1330" s="519" t="s">
        <v>1505</v>
      </c>
      <c r="B1330" s="519" t="str">
        <f t="shared" si="20"/>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30" s="519" t="s">
        <v>32066</v>
      </c>
      <c r="D1330" s="519" t="s">
        <v>32411</v>
      </c>
      <c r="E1330" s="519" t="s">
        <v>32412</v>
      </c>
      <c r="F1330" s="519" t="s">
        <v>32413</v>
      </c>
      <c r="G1330" s="519" t="s">
        <v>32414</v>
      </c>
      <c r="H1330" s="519" t="s">
        <v>32415</v>
      </c>
      <c r="I1330" s="519" t="s">
        <v>13</v>
      </c>
      <c r="J1330" s="650">
        <v>14.98</v>
      </c>
    </row>
    <row r="1331" spans="1:10">
      <c r="A1331" s="519" t="s">
        <v>1506</v>
      </c>
      <c r="B1331" s="519"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1" s="519" t="s">
        <v>32066</v>
      </c>
      <c r="D1331" s="519" t="s">
        <v>32416</v>
      </c>
      <c r="E1331" s="519" t="s">
        <v>32417</v>
      </c>
      <c r="F1331" s="519" t="s">
        <v>32038</v>
      </c>
      <c r="G1331" s="519" t="s">
        <v>32039</v>
      </c>
      <c r="H1331" s="519" t="s">
        <v>32040</v>
      </c>
      <c r="I1331" s="519" t="s">
        <v>13</v>
      </c>
      <c r="J1331" s="650">
        <v>11.94</v>
      </c>
    </row>
    <row r="1332" spans="1:10">
      <c r="A1332" s="519" t="s">
        <v>1507</v>
      </c>
      <c r="B1332" s="519" t="str">
        <f t="shared" si="20"/>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2" s="519" t="s">
        <v>32066</v>
      </c>
      <c r="D1332" s="519" t="s">
        <v>32416</v>
      </c>
      <c r="E1332" s="519" t="s">
        <v>32417</v>
      </c>
      <c r="F1332" s="519" t="s">
        <v>32038</v>
      </c>
      <c r="G1332" s="519" t="s">
        <v>32039</v>
      </c>
      <c r="H1332" s="519" t="s">
        <v>32040</v>
      </c>
      <c r="I1332" s="519" t="s">
        <v>13</v>
      </c>
      <c r="J1332" s="650">
        <v>10.35</v>
      </c>
    </row>
    <row r="1333" spans="1:10">
      <c r="A1333" s="519" t="s">
        <v>1508</v>
      </c>
      <c r="B1333" s="519"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3" s="519" t="s">
        <v>32066</v>
      </c>
      <c r="D1333" s="519" t="s">
        <v>32076</v>
      </c>
      <c r="E1333" s="519" t="s">
        <v>32418</v>
      </c>
      <c r="F1333" s="519" t="s">
        <v>32419</v>
      </c>
      <c r="G1333" s="519" t="s">
        <v>32420</v>
      </c>
      <c r="H1333" s="519" t="s">
        <v>32421</v>
      </c>
      <c r="I1333" s="519" t="s">
        <v>13</v>
      </c>
      <c r="J1333" s="650">
        <v>11.95</v>
      </c>
    </row>
    <row r="1334" spans="1:10">
      <c r="A1334" s="519" t="s">
        <v>1509</v>
      </c>
      <c r="B1334" s="519" t="str">
        <f t="shared" si="20"/>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4" s="519" t="s">
        <v>32066</v>
      </c>
      <c r="D1334" s="519" t="s">
        <v>32076</v>
      </c>
      <c r="E1334" s="519" t="s">
        <v>32418</v>
      </c>
      <c r="F1334" s="519" t="s">
        <v>32419</v>
      </c>
      <c r="G1334" s="519" t="s">
        <v>32420</v>
      </c>
      <c r="H1334" s="519" t="s">
        <v>32421</v>
      </c>
      <c r="I1334" s="519" t="s">
        <v>13</v>
      </c>
      <c r="J1334" s="650">
        <v>10.36</v>
      </c>
    </row>
    <row r="1335" spans="1:10">
      <c r="A1335" s="519" t="s">
        <v>1510</v>
      </c>
      <c r="B1335" s="519"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5" s="519" t="s">
        <v>32382</v>
      </c>
      <c r="D1335" s="519" t="s">
        <v>32422</v>
      </c>
      <c r="E1335" s="519" t="s">
        <v>32423</v>
      </c>
      <c r="F1335" s="519" t="s">
        <v>32424</v>
      </c>
      <c r="G1335" s="519" t="s">
        <v>32425</v>
      </c>
      <c r="I1335" s="519" t="s">
        <v>13</v>
      </c>
      <c r="J1335" s="650">
        <v>58.64</v>
      </c>
    </row>
    <row r="1336" spans="1:10">
      <c r="A1336" s="519" t="s">
        <v>1511</v>
      </c>
      <c r="B1336" s="519" t="str">
        <f t="shared" si="20"/>
        <v>PROJETO EXECUTIVO DE ARQUITETURA,CONSIDERANDO O PROJETO BASICO EXISTENTE,PARA HABITACAO/EDIFICIOS ATE 6000M2,APRESENTADO EM AUTOCAD NOS PADROES DA CONTRATANTE,INCLUSIVE AS LEGALIZACOES PERTINENTES,COORDENACAO E COMPATIBILIZACAO COM OS PROJETOS COMPLEMENTARES</v>
      </c>
      <c r="C1336" s="519" t="s">
        <v>32382</v>
      </c>
      <c r="D1336" s="519" t="s">
        <v>32422</v>
      </c>
      <c r="E1336" s="519" t="s">
        <v>32423</v>
      </c>
      <c r="F1336" s="519" t="s">
        <v>32424</v>
      </c>
      <c r="G1336" s="519" t="s">
        <v>32425</v>
      </c>
      <c r="I1336" s="519" t="s">
        <v>13</v>
      </c>
      <c r="J1336" s="650">
        <v>50.81</v>
      </c>
    </row>
    <row r="1337" spans="1:10">
      <c r="A1337" s="519" t="s">
        <v>1512</v>
      </c>
      <c r="B1337" s="519"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7" s="519" t="s">
        <v>32382</v>
      </c>
      <c r="D1337" s="519" t="s">
        <v>32426</v>
      </c>
      <c r="E1337" s="519" t="s">
        <v>32388</v>
      </c>
      <c r="F1337" s="519" t="s">
        <v>32389</v>
      </c>
      <c r="G1337" s="519" t="s">
        <v>32390</v>
      </c>
      <c r="I1337" s="519" t="s">
        <v>13</v>
      </c>
      <c r="J1337" s="650">
        <v>40.65</v>
      </c>
    </row>
    <row r="1338" spans="1:10">
      <c r="A1338" s="519" t="s">
        <v>1513</v>
      </c>
      <c r="B1338" s="519" t="str">
        <f t="shared" si="20"/>
        <v>PROJETO EXECUTIVO DE ARQUITETURA,CONSIDERANDO O PROJETO BASICO EXISTENTE,PARA HABITACAO/EDIFICIOS DE 6001 ATE 12000M2,APRESENTADO EM AUTOCAD NOS PADROES DA CONTRATANTE,INCLUSIVE AS LEGALIZACOES PERTINENTES,COORDENACAO E COMPATIBILIZACAO COM OS PROJETOS COMPLEMENTARES</v>
      </c>
      <c r="C1338" s="519" t="s">
        <v>32382</v>
      </c>
      <c r="D1338" s="519" t="s">
        <v>32426</v>
      </c>
      <c r="E1338" s="519" t="s">
        <v>32388</v>
      </c>
      <c r="F1338" s="519" t="s">
        <v>32389</v>
      </c>
      <c r="G1338" s="519" t="s">
        <v>32390</v>
      </c>
      <c r="I1338" s="519" t="s">
        <v>13</v>
      </c>
      <c r="J1338" s="650">
        <v>35.22</v>
      </c>
    </row>
    <row r="1339" spans="1:10">
      <c r="A1339" s="519" t="s">
        <v>1514</v>
      </c>
      <c r="B1339" s="519"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39" s="519" t="s">
        <v>32382</v>
      </c>
      <c r="D1339" s="519" t="s">
        <v>32427</v>
      </c>
      <c r="E1339" s="519" t="s">
        <v>32392</v>
      </c>
      <c r="F1339" s="519" t="s">
        <v>32393</v>
      </c>
      <c r="G1339" s="519" t="s">
        <v>32394</v>
      </c>
      <c r="I1339" s="519" t="s">
        <v>13</v>
      </c>
      <c r="J1339" s="650">
        <v>32.49</v>
      </c>
    </row>
    <row r="1340" spans="1:10">
      <c r="A1340" s="519" t="s">
        <v>1515</v>
      </c>
      <c r="B1340" s="519" t="str">
        <f t="shared" si="20"/>
        <v>PROJETO EXECUTIVO DE ARQUITETURA,CONSIDERANDO O PROJETO BASICO EXISTENTE,PARA HABITACAO/EDIFICIOS ACIMA DE 12000M2,APRESENTADO EM AUTOCAD NOS PADROES DA CONTRATANTE,INCLUSIVE AS LEGALIZACOES PERTINENTES,COORDENACAO E COMPATIBILIZACAO COM OS PROJETOS COMPLEMENTARES</v>
      </c>
      <c r="C1340" s="519" t="s">
        <v>32382</v>
      </c>
      <c r="D1340" s="519" t="s">
        <v>32427</v>
      </c>
      <c r="E1340" s="519" t="s">
        <v>32392</v>
      </c>
      <c r="F1340" s="519" t="s">
        <v>32393</v>
      </c>
      <c r="G1340" s="519" t="s">
        <v>32394</v>
      </c>
      <c r="I1340" s="519" t="s">
        <v>13</v>
      </c>
      <c r="J1340" s="650">
        <v>28.15</v>
      </c>
    </row>
    <row r="1341" spans="1:10">
      <c r="A1341" s="519" t="s">
        <v>1516</v>
      </c>
      <c r="B1341" s="519" t="str">
        <f t="shared" si="20"/>
        <v>PROJETO BASICO DE INSTALACAO DE INCENDIO E SPDA PARA PREDIOS ESCOLARES E/OU ADMINISTRATIVOS ATE 500M2,APRESENTADO EM AUTOCAD,INCLUSIVE AS LEGALIZACOES PERTINENTES</v>
      </c>
      <c r="C1341" s="519" t="s">
        <v>32428</v>
      </c>
      <c r="D1341" s="519" t="s">
        <v>32429</v>
      </c>
      <c r="E1341" s="519" t="s">
        <v>32136</v>
      </c>
      <c r="I1341" s="519" t="s">
        <v>13</v>
      </c>
      <c r="J1341" s="650">
        <v>3.8</v>
      </c>
    </row>
    <row r="1342" spans="1:10">
      <c r="A1342" s="519" t="s">
        <v>1517</v>
      </c>
      <c r="B1342" s="519" t="str">
        <f t="shared" si="20"/>
        <v>PROJETO BASICO DE INSTALACAO DE INCENDIO E SPDA PARA PREDIOS ESCOLARES E/OU ADMINISTRATIVOS ATE 500M2,APRESENTADO EM AUTOCAD,INCLUSIVE AS LEGALIZACOES PERTINENTES</v>
      </c>
      <c r="C1342" s="519" t="s">
        <v>32428</v>
      </c>
      <c r="D1342" s="519" t="s">
        <v>32429</v>
      </c>
      <c r="E1342" s="519" t="s">
        <v>32136</v>
      </c>
      <c r="I1342" s="519" t="s">
        <v>13</v>
      </c>
      <c r="J1342" s="650">
        <v>3.29</v>
      </c>
    </row>
    <row r="1343" spans="1:10">
      <c r="A1343" s="519" t="s">
        <v>1518</v>
      </c>
      <c r="B1343" s="519" t="str">
        <f t="shared" si="20"/>
        <v>PROJETO BASICO DE INSTALACAO DE INCENDIO E SPDA PARA PREDIOS ESCOLARES E/OU ADMINISTRATIVOS DE 501 ATE 3000M2,APRESENTADO EM AUTOCAD,INCLUSIVE AS LEGALIZACOES PERTINENTES</v>
      </c>
      <c r="C1343" s="519" t="s">
        <v>32428</v>
      </c>
      <c r="D1343" s="519" t="s">
        <v>32430</v>
      </c>
      <c r="E1343" s="519" t="s">
        <v>32167</v>
      </c>
      <c r="I1343" s="519" t="s">
        <v>13</v>
      </c>
      <c r="J1343" s="650">
        <v>2.08</v>
      </c>
    </row>
    <row r="1344" spans="1:10">
      <c r="A1344" s="519" t="s">
        <v>1519</v>
      </c>
      <c r="B1344" s="519" t="str">
        <f t="shared" si="20"/>
        <v>PROJETO BASICO DE INSTALACAO DE INCENDIO E SPDA PARA PREDIOS ESCOLARES E/OU ADMINISTRATIVOS DE 501 ATE 3000M2,APRESENTADO EM AUTOCAD,INCLUSIVE AS LEGALIZACOES PERTINENTES</v>
      </c>
      <c r="C1344" s="519" t="s">
        <v>32428</v>
      </c>
      <c r="D1344" s="519" t="s">
        <v>32430</v>
      </c>
      <c r="E1344" s="519" t="s">
        <v>32167</v>
      </c>
      <c r="I1344" s="519" t="s">
        <v>13</v>
      </c>
      <c r="J1344" s="650">
        <v>1.8</v>
      </c>
    </row>
    <row r="1345" spans="1:10">
      <c r="A1345" s="519" t="s">
        <v>1520</v>
      </c>
      <c r="B1345" s="519" t="str">
        <f t="shared" si="20"/>
        <v>PROJETO BASICO DE INSTALACAO DE INCENDIO E SPDA PARA PREDIOS ESCOLARES E/OU ADMINISTRATIVOS ACIMA DE 3000M2,APRESENTADOEM AUTOCAD,INCLUSIVE AS LEGALIZACOES PERTINENTES</v>
      </c>
      <c r="C1345" s="519" t="s">
        <v>32428</v>
      </c>
      <c r="D1345" s="519" t="s">
        <v>32431</v>
      </c>
      <c r="E1345" s="519" t="s">
        <v>32148</v>
      </c>
      <c r="I1345" s="519" t="s">
        <v>13</v>
      </c>
      <c r="J1345" s="650">
        <v>1.04</v>
      </c>
    </row>
    <row r="1346" spans="1:10">
      <c r="A1346" s="519" t="s">
        <v>1521</v>
      </c>
      <c r="B1346" s="519" t="str">
        <f t="shared" si="20"/>
        <v>PROJETO BASICO DE INSTALACAO DE INCENDIO E SPDA PARA PREDIOS ESCOLARES E/OU ADMINISTRATIVOS ACIMA DE 3000M2,APRESENTADOEM AUTOCAD,INCLUSIVE AS LEGALIZACOES PERTINENTES</v>
      </c>
      <c r="C1346" s="519" t="s">
        <v>32428</v>
      </c>
      <c r="D1346" s="519" t="s">
        <v>32431</v>
      </c>
      <c r="E1346" s="519" t="s">
        <v>32148</v>
      </c>
      <c r="I1346" s="519" t="s">
        <v>13</v>
      </c>
      <c r="J1346" s="650">
        <v>0.9</v>
      </c>
    </row>
    <row r="1347" spans="1:10">
      <c r="A1347" s="519" t="s">
        <v>1522</v>
      </c>
      <c r="B1347" s="519" t="str">
        <f t="shared" si="20"/>
        <v>PROJETO BASICO DE INSTALACAO DE INCENDIO E SPDA PARA PREDIOS CULTURAIS ATE 500M2,APRESENTADO EM AUTOCAD,INCLUSIVE AS LEGALIZACOES PERTINENTES</v>
      </c>
      <c r="C1347" s="519" t="s">
        <v>32428</v>
      </c>
      <c r="D1347" s="519" t="s">
        <v>32432</v>
      </c>
      <c r="E1347" s="519" t="s">
        <v>32433</v>
      </c>
      <c r="I1347" s="519" t="s">
        <v>13</v>
      </c>
      <c r="J1347" s="650">
        <v>9.5299999999999994</v>
      </c>
    </row>
    <row r="1348" spans="1:10">
      <c r="A1348" s="519" t="s">
        <v>1523</v>
      </c>
      <c r="B1348" s="519" t="str">
        <f t="shared" si="20"/>
        <v>PROJETO BASICO DE INSTALACAO DE INCENDIO E SPDA PARA PREDIOS CULTURAIS ATE 500M2,APRESENTADO EM AUTOCAD,INCLUSIVE AS LEGALIZACOES PERTINENTES</v>
      </c>
      <c r="C1348" s="519" t="s">
        <v>32428</v>
      </c>
      <c r="D1348" s="519" t="s">
        <v>32432</v>
      </c>
      <c r="E1348" s="519" t="s">
        <v>32433</v>
      </c>
      <c r="I1348" s="519" t="s">
        <v>13</v>
      </c>
      <c r="J1348" s="650">
        <v>8.26</v>
      </c>
    </row>
    <row r="1349" spans="1:10">
      <c r="A1349" s="519" t="s">
        <v>1524</v>
      </c>
      <c r="B1349" s="519" t="str">
        <f t="shared" si="20"/>
        <v>PROJETO BASICO DE INSTALACAO DE INCENDIO E SPDA PARA PREDIOS CULTURAIS ACIMA DE 500M2,APRESENTADO EM AUTOCAD,INCLUSIVE AS LEGALIZACOES PERTINENTES</v>
      </c>
      <c r="C1349" s="519" t="s">
        <v>32428</v>
      </c>
      <c r="D1349" s="519" t="s">
        <v>32434</v>
      </c>
      <c r="E1349" s="519" t="s">
        <v>32435</v>
      </c>
      <c r="I1349" s="519" t="s">
        <v>13</v>
      </c>
      <c r="J1349" s="650">
        <v>6.37</v>
      </c>
    </row>
    <row r="1350" spans="1:10">
      <c r="A1350" s="519" t="s">
        <v>1525</v>
      </c>
      <c r="B1350" s="519" t="str">
        <f t="shared" si="20"/>
        <v>PROJETO BASICO DE INSTALACAO DE INCENDIO E SPDA PARA PREDIOS CULTURAIS ACIMA DE 500M2,APRESENTADO EM AUTOCAD,INCLUSIVE AS LEGALIZACOES PERTINENTES</v>
      </c>
      <c r="C1350" s="519" t="s">
        <v>32428</v>
      </c>
      <c r="D1350" s="519" t="s">
        <v>32434</v>
      </c>
      <c r="E1350" s="519" t="s">
        <v>32435</v>
      </c>
      <c r="I1350" s="519" t="s">
        <v>13</v>
      </c>
      <c r="J1350" s="650">
        <v>5.52</v>
      </c>
    </row>
    <row r="1351" spans="1:10">
      <c r="A1351" s="519" t="s">
        <v>1526</v>
      </c>
      <c r="B1351" s="519" t="str">
        <f t="shared" si="20"/>
        <v>PROJETO BASICO DE INSTALACAO DE INCENDIO E SPDA PARA PREDIOS HOSPITALARES,APRESENTADO EM AUTOCAD,INCLUSIVE AS LEGALIZACOES PERTINENTES</v>
      </c>
      <c r="C1351" s="519" t="s">
        <v>32428</v>
      </c>
      <c r="D1351" s="519" t="s">
        <v>32436</v>
      </c>
      <c r="E1351" s="519" t="s">
        <v>32437</v>
      </c>
      <c r="I1351" s="519" t="s">
        <v>13</v>
      </c>
      <c r="J1351" s="650">
        <v>7.61</v>
      </c>
    </row>
    <row r="1352" spans="1:10">
      <c r="A1352" s="519" t="s">
        <v>1527</v>
      </c>
      <c r="B1352" s="519" t="str">
        <f t="shared" ref="B1352:B1415" si="21">C1352&amp;D1352&amp;E1352&amp;F1352&amp;G1352&amp;H1352</f>
        <v>PROJETO BASICO DE INSTALACAO DE INCENDIO E SPDA PARA PREDIOS HOSPITALARES,APRESENTADO EM AUTOCAD,INCLUSIVE AS LEGALIZACOES PERTINENTES</v>
      </c>
      <c r="C1352" s="519" t="s">
        <v>32428</v>
      </c>
      <c r="D1352" s="519" t="s">
        <v>32436</v>
      </c>
      <c r="E1352" s="519" t="s">
        <v>32437</v>
      </c>
      <c r="I1352" s="519" t="s">
        <v>13</v>
      </c>
      <c r="J1352" s="650">
        <v>6.59</v>
      </c>
    </row>
    <row r="1353" spans="1:10">
      <c r="A1353" s="519" t="s">
        <v>1528</v>
      </c>
      <c r="B1353" s="519" t="str">
        <f t="shared" si="21"/>
        <v>PROJETO BASICO DE INSTALACAO DE INCENDIO E SPDA PARA HABITACOES/EDIFICIOS ATE 500M2,APRESENTADO EM AUTOCAD,INCLUSIVE ASLEGALIZACOES PERTINENTES</v>
      </c>
      <c r="C1353" s="519" t="s">
        <v>32438</v>
      </c>
      <c r="D1353" s="519" t="s">
        <v>32439</v>
      </c>
      <c r="E1353" s="519" t="s">
        <v>32440</v>
      </c>
      <c r="I1353" s="519" t="s">
        <v>13</v>
      </c>
      <c r="J1353" s="650">
        <v>4.66</v>
      </c>
    </row>
    <row r="1354" spans="1:10">
      <c r="A1354" s="519" t="s">
        <v>1529</v>
      </c>
      <c r="B1354" s="519" t="str">
        <f t="shared" si="21"/>
        <v>PROJETO BASICO DE INSTALACAO DE INCENDIO E SPDA PARA HABITACOES/EDIFICIOS ATE 500M2,APRESENTADO EM AUTOCAD,INCLUSIVE ASLEGALIZACOES PERTINENTES</v>
      </c>
      <c r="C1354" s="519" t="s">
        <v>32438</v>
      </c>
      <c r="D1354" s="519" t="s">
        <v>32439</v>
      </c>
      <c r="E1354" s="519" t="s">
        <v>32440</v>
      </c>
      <c r="I1354" s="519" t="s">
        <v>13</v>
      </c>
      <c r="J1354" s="650">
        <v>4.04</v>
      </c>
    </row>
    <row r="1355" spans="1:10">
      <c r="A1355" s="519" t="s">
        <v>1530</v>
      </c>
      <c r="B1355" s="519" t="str">
        <f t="shared" si="21"/>
        <v>PROJETO BASICO DE INSTALACAO DE INCENDIO E SPDA PARA HABITACOES/EDIFICIOS DE 501 ATE 3000M2,APRESENTADO EM AUTOCAD,INCLUSIVE AS LEGALIZACOES PERTINENTES</v>
      </c>
      <c r="C1355" s="519" t="s">
        <v>32438</v>
      </c>
      <c r="D1355" s="519" t="s">
        <v>32441</v>
      </c>
      <c r="E1355" s="519" t="s">
        <v>32239</v>
      </c>
      <c r="I1355" s="519" t="s">
        <v>13</v>
      </c>
      <c r="J1355" s="650">
        <v>2.23</v>
      </c>
    </row>
    <row r="1356" spans="1:10">
      <c r="A1356" s="519" t="s">
        <v>1531</v>
      </c>
      <c r="B1356" s="519" t="str">
        <f t="shared" si="21"/>
        <v>PROJETO BASICO DE INSTALACAO DE INCENDIO E SPDA PARA HABITACOES/EDIFICIOS DE 501 ATE 3000M2,APRESENTADO EM AUTOCAD,INCLUSIVE AS LEGALIZACOES PERTINENTES</v>
      </c>
      <c r="C1356" s="519" t="s">
        <v>32438</v>
      </c>
      <c r="D1356" s="519" t="s">
        <v>32441</v>
      </c>
      <c r="E1356" s="519" t="s">
        <v>32239</v>
      </c>
      <c r="I1356" s="519" t="s">
        <v>13</v>
      </c>
      <c r="J1356" s="650">
        <v>1.9300000000000002</v>
      </c>
    </row>
    <row r="1357" spans="1:10">
      <c r="A1357" s="519" t="s">
        <v>1532</v>
      </c>
      <c r="B1357" s="519" t="str">
        <f t="shared" si="21"/>
        <v>PROJETO BASICO DE INSTALACAO DE INCENDIO E SPDA PARA HABITACOES/EDIFICIOS ACIMA DE 3000M2,APRESENTADO EM AUTOCAD,INCLUSIVE AS LEGALIZACOES PERTINENTES</v>
      </c>
      <c r="C1357" s="519" t="s">
        <v>32438</v>
      </c>
      <c r="D1357" s="519" t="s">
        <v>32442</v>
      </c>
      <c r="E1357" s="519" t="s">
        <v>32443</v>
      </c>
      <c r="I1357" s="519" t="s">
        <v>13</v>
      </c>
      <c r="J1357" s="650">
        <v>1.1499999999999999</v>
      </c>
    </row>
    <row r="1358" spans="1:10">
      <c r="A1358" s="519" t="s">
        <v>1533</v>
      </c>
      <c r="B1358" s="519" t="str">
        <f t="shared" si="21"/>
        <v>PROJETO BASICO DE INSTALACAO DE INCENDIO E SPDA PARA HABITACOES/EDIFICIOS ACIMA DE 3000M2,APRESENTADO EM AUTOCAD,INCLUSIVE AS LEGALIZACOES PERTINENTES</v>
      </c>
      <c r="C1358" s="519" t="s">
        <v>32438</v>
      </c>
      <c r="D1358" s="519" t="s">
        <v>32442</v>
      </c>
      <c r="E1358" s="519" t="s">
        <v>32443</v>
      </c>
      <c r="I1358" s="519" t="s">
        <v>13</v>
      </c>
      <c r="J1358" s="650">
        <v>1</v>
      </c>
    </row>
    <row r="1359" spans="1:10">
      <c r="A1359" s="519" t="s">
        <v>1534</v>
      </c>
      <c r="B1359" s="519" t="str">
        <f t="shared" si="21"/>
        <v>PROJETO BASICO DE INSTALACAO DE INCENDIO E SPDA PARA HABITACAO/LOTEAMENTO ATE 36000M2,APRESENTADO EM AUTOCAD,INCLUSIVE AS LEGALIZACOES PERTINENTES</v>
      </c>
      <c r="C1359" s="519" t="s">
        <v>32438</v>
      </c>
      <c r="D1359" s="519" t="s">
        <v>32444</v>
      </c>
      <c r="E1359" s="519" t="s">
        <v>32435</v>
      </c>
      <c r="I1359" s="519" t="s">
        <v>13</v>
      </c>
      <c r="J1359" s="650">
        <v>1.24</v>
      </c>
    </row>
    <row r="1360" spans="1:10">
      <c r="A1360" s="519" t="s">
        <v>1535</v>
      </c>
      <c r="B1360" s="519" t="str">
        <f t="shared" si="21"/>
        <v>PROJETO BASICO DE INSTALACAO DE INCENDIO E SPDA PARA HABITACAO/LOTEAMENTO ATE 36000M2,APRESENTADO EM AUTOCAD,INCLUSIVE AS LEGALIZACOES PERTINENTES</v>
      </c>
      <c r="C1360" s="519" t="s">
        <v>32438</v>
      </c>
      <c r="D1360" s="519" t="s">
        <v>32444</v>
      </c>
      <c r="E1360" s="519" t="s">
        <v>32435</v>
      </c>
      <c r="I1360" s="519" t="s">
        <v>13</v>
      </c>
      <c r="J1360" s="650">
        <v>1.07</v>
      </c>
    </row>
    <row r="1361" spans="1:10">
      <c r="A1361" s="519" t="s">
        <v>1536</v>
      </c>
      <c r="B1361" s="519" t="str">
        <f t="shared" si="21"/>
        <v>PROJETO BASICO DE INSTALACAO DE INCENDIO E SPDA PARA HABITACAO/LOTEAMENTO ACIMA DE 36000M2,APRESENTADO EM AUTOCAD,INCLUSIVE AS LEGALIZACOES PERTINENTES</v>
      </c>
      <c r="C1361" s="519" t="s">
        <v>32438</v>
      </c>
      <c r="D1361" s="519" t="s">
        <v>32445</v>
      </c>
      <c r="E1361" s="519" t="s">
        <v>32207</v>
      </c>
      <c r="I1361" s="519" t="s">
        <v>13</v>
      </c>
      <c r="J1361" s="650">
        <v>0.62</v>
      </c>
    </row>
    <row r="1362" spans="1:10">
      <c r="A1362" s="519" t="s">
        <v>1537</v>
      </c>
      <c r="B1362" s="519" t="str">
        <f t="shared" si="21"/>
        <v>PROJETO BASICO DE INSTALACAO DE INCENDIO E SPDA PARA HABITACAO/LOTEAMENTO ACIMA DE 36000M2,APRESENTADO EM AUTOCAD,INCLUSIVE AS LEGALIZACOES PERTINENTES</v>
      </c>
      <c r="C1362" s="519" t="s">
        <v>32438</v>
      </c>
      <c r="D1362" s="519" t="s">
        <v>32445</v>
      </c>
      <c r="E1362" s="519" t="s">
        <v>32207</v>
      </c>
      <c r="I1362" s="519" t="s">
        <v>13</v>
      </c>
      <c r="J1362" s="650">
        <v>0.54</v>
      </c>
    </row>
    <row r="1363" spans="1:10">
      <c r="A1363" s="519" t="s">
        <v>1538</v>
      </c>
      <c r="B1363" s="519" t="str">
        <f t="shared" si="21"/>
        <v>PROJETO EXECUTIVO DE INSTALACAO DE INCENDIO E SPDA,CONSIDERANDO PROJETO BASICO EXISTENTE,PARA PREDIOS ESCOLARES E/OU ADMINISTRATIVOS ATE 500M2,APRESENTADO EM AUTOCAD,INCLUSIVE AS LEGALIZACOES PERTINENTES</v>
      </c>
      <c r="C1363" s="519" t="s">
        <v>32446</v>
      </c>
      <c r="D1363" s="519" t="s">
        <v>32447</v>
      </c>
      <c r="E1363" s="519" t="s">
        <v>32448</v>
      </c>
      <c r="F1363" s="519" t="s">
        <v>32196</v>
      </c>
      <c r="I1363" s="519" t="s">
        <v>13</v>
      </c>
      <c r="J1363" s="650">
        <v>3.8</v>
      </c>
    </row>
    <row r="1364" spans="1:10">
      <c r="A1364" s="519" t="s">
        <v>1539</v>
      </c>
      <c r="B1364" s="519" t="str">
        <f t="shared" si="21"/>
        <v>PROJETO EXECUTIVO DE INSTALACAO DE INCENDIO E SPDA,CONSIDERANDO PROJETO BASICO EXISTENTE,PARA PREDIOS ESCOLARES E/OU ADMINISTRATIVOS ATE 500M2,APRESENTADO EM AUTOCAD,INCLUSIVE AS LEGALIZACOES PERTINENTES</v>
      </c>
      <c r="C1364" s="519" t="s">
        <v>32446</v>
      </c>
      <c r="D1364" s="519" t="s">
        <v>32447</v>
      </c>
      <c r="E1364" s="519" t="s">
        <v>32448</v>
      </c>
      <c r="F1364" s="519" t="s">
        <v>32196</v>
      </c>
      <c r="I1364" s="519" t="s">
        <v>13</v>
      </c>
      <c r="J1364" s="650">
        <v>3.29</v>
      </c>
    </row>
    <row r="1365" spans="1:10">
      <c r="A1365" s="519" t="s">
        <v>1540</v>
      </c>
      <c r="B1365" s="519" t="str">
        <f t="shared" si="21"/>
        <v>PROJETO EXECUTIVO DE INSTALACAO DE INCENDIO E SPDA,CONSIDERANDO PROJETO BASICO EXISTENTE,PARA PREDIOS ESCOLARES E/OU ADMINISTRATIVOS DE 501 ATE 3000M2,APRESENTADO EM AUTOCAD,INCLUSIVE AS LEGALIZACOES PERTINENTES</v>
      </c>
      <c r="C1365" s="519" t="s">
        <v>32446</v>
      </c>
      <c r="D1365" s="519" t="s">
        <v>32447</v>
      </c>
      <c r="E1365" s="519" t="s">
        <v>32449</v>
      </c>
      <c r="F1365" s="519" t="s">
        <v>32207</v>
      </c>
      <c r="I1365" s="519" t="s">
        <v>13</v>
      </c>
      <c r="J1365" s="650">
        <v>2.08</v>
      </c>
    </row>
    <row r="1366" spans="1:10">
      <c r="A1366" s="519" t="s">
        <v>1541</v>
      </c>
      <c r="B1366" s="519" t="str">
        <f t="shared" si="21"/>
        <v>PROJETO EXECUTIVO DE INSTALACAO DE INCENDIO E SPDA,CONSIDERANDO PROJETO BASICO EXISTENTE,PARA PREDIOS ESCOLARES E/OU ADMINISTRATIVOS DE 501 ATE 3000M2,APRESENTADO EM AUTOCAD,INCLUSIVE AS LEGALIZACOES PERTINENTES</v>
      </c>
      <c r="C1366" s="519" t="s">
        <v>32446</v>
      </c>
      <c r="D1366" s="519" t="s">
        <v>32447</v>
      </c>
      <c r="E1366" s="519" t="s">
        <v>32449</v>
      </c>
      <c r="F1366" s="519" t="s">
        <v>32207</v>
      </c>
      <c r="I1366" s="519" t="s">
        <v>13</v>
      </c>
      <c r="J1366" s="650">
        <v>1.8</v>
      </c>
    </row>
    <row r="1367" spans="1:10">
      <c r="A1367" s="519" t="s">
        <v>1542</v>
      </c>
      <c r="B1367" s="519" t="str">
        <f t="shared" si="21"/>
        <v>PROJETO EXECUTIVO DE INSTALACAO DE INCENDIO E SPDA,CONSIDERANDO PROJETO BASICO EXISTENTE,PARA PREDIOS ESCOLARES E/OU ADMINISTRATIVOS ACIMA DE 3000M2,APRESENTADO EM AUTOCAD,INCLUSIVE AS LEGALIZACOES PERTINENTES</v>
      </c>
      <c r="C1367" s="519" t="s">
        <v>32446</v>
      </c>
      <c r="D1367" s="519" t="s">
        <v>32447</v>
      </c>
      <c r="E1367" s="519" t="s">
        <v>32450</v>
      </c>
      <c r="F1367" s="519" t="s">
        <v>32451</v>
      </c>
      <c r="I1367" s="519" t="s">
        <v>13</v>
      </c>
      <c r="J1367" s="650">
        <v>1.04</v>
      </c>
    </row>
    <row r="1368" spans="1:10">
      <c r="A1368" s="519" t="s">
        <v>1543</v>
      </c>
      <c r="B1368" s="519" t="str">
        <f t="shared" si="21"/>
        <v>PROJETO EXECUTIVO DE INSTALACAO DE INCENDIO E SPDA,CONSIDERANDO PROJETO BASICO EXISTENTE,PARA PREDIOS ESCOLARES E/OU ADMINISTRATIVOS ACIMA DE 3000M2,APRESENTADO EM AUTOCAD,INCLUSIVE AS LEGALIZACOES PERTINENTES</v>
      </c>
      <c r="C1368" s="519" t="s">
        <v>32446</v>
      </c>
      <c r="D1368" s="519" t="s">
        <v>32447</v>
      </c>
      <c r="E1368" s="519" t="s">
        <v>32450</v>
      </c>
      <c r="F1368" s="519" t="s">
        <v>32451</v>
      </c>
      <c r="I1368" s="519" t="s">
        <v>13</v>
      </c>
      <c r="J1368" s="650">
        <v>0.9</v>
      </c>
    </row>
    <row r="1369" spans="1:10">
      <c r="A1369" s="519" t="s">
        <v>1544</v>
      </c>
      <c r="B1369" s="519" t="str">
        <f t="shared" si="21"/>
        <v>PROJETO EXECUTIVO DE INSTALACAO DE INCENDIO E SPDA,CONSIDERANDO PROJETO BASICO EXISTENTE,PARA PREDIOS CULTURAIS ATE 500M2,APRESENTADO EM AUTOCAD,INCLUSIVE AS LEGALIZACOES PERTINENTES</v>
      </c>
      <c r="C1369" s="519" t="s">
        <v>32446</v>
      </c>
      <c r="D1369" s="519" t="s">
        <v>32452</v>
      </c>
      <c r="E1369" s="519" t="s">
        <v>32276</v>
      </c>
      <c r="F1369" s="519" t="s">
        <v>32034</v>
      </c>
      <c r="I1369" s="519" t="s">
        <v>13</v>
      </c>
      <c r="J1369" s="650">
        <v>9.5299999999999994</v>
      </c>
    </row>
    <row r="1370" spans="1:10">
      <c r="A1370" s="519" t="s">
        <v>1545</v>
      </c>
      <c r="B1370" s="519" t="str">
        <f t="shared" si="21"/>
        <v>PROJETO EXECUTIVO DE INSTALACAO DE INCENDIO E SPDA,CONSIDERANDO PROJETO BASICO EXISTENTE,PARA PREDIOS CULTURAIS ATE 500M2,APRESENTADO EM AUTOCAD,INCLUSIVE AS LEGALIZACOES PERTINENTES</v>
      </c>
      <c r="C1370" s="519" t="s">
        <v>32446</v>
      </c>
      <c r="D1370" s="519" t="s">
        <v>32452</v>
      </c>
      <c r="E1370" s="519" t="s">
        <v>32276</v>
      </c>
      <c r="F1370" s="519" t="s">
        <v>32034</v>
      </c>
      <c r="I1370" s="519" t="s">
        <v>13</v>
      </c>
      <c r="J1370" s="650">
        <v>8.26</v>
      </c>
    </row>
    <row r="1371" spans="1:10">
      <c r="A1371" s="519" t="s">
        <v>1546</v>
      </c>
      <c r="B1371" s="519" t="str">
        <f t="shared" si="21"/>
        <v>PROJETO EXECUTIVO DE INSTALACAO DE INCENDIO E SPDA,CONSIDERANDO PROJETO BASICO EXISTENTE,PARA PREDIOS CULTURAIS ACIMA DE 500M2,APRESENTADO EM AUTOCAD,INCLUSIVE AS LEGALIZACOES PERTINENTES</v>
      </c>
      <c r="C1371" s="519" t="s">
        <v>32446</v>
      </c>
      <c r="D1371" s="519" t="s">
        <v>32453</v>
      </c>
      <c r="E1371" s="519" t="s">
        <v>32454</v>
      </c>
      <c r="F1371" s="519" t="s">
        <v>32232</v>
      </c>
      <c r="I1371" s="519" t="s">
        <v>13</v>
      </c>
      <c r="J1371" s="650">
        <v>6.37</v>
      </c>
    </row>
    <row r="1372" spans="1:10">
      <c r="A1372" s="519" t="s">
        <v>1547</v>
      </c>
      <c r="B1372" s="519" t="str">
        <f t="shared" si="21"/>
        <v>PROJETO EXECUTIVO DE INSTALACAO DE INCENDIO E SPDA,CONSIDERANDO PROJETO BASICO EXISTENTE,PARA PREDIOS CULTURAIS ACIMA DE 500M2,APRESENTADO EM AUTOCAD,INCLUSIVE AS LEGALIZACOES PERTINENTES</v>
      </c>
      <c r="C1372" s="519" t="s">
        <v>32446</v>
      </c>
      <c r="D1372" s="519" t="s">
        <v>32453</v>
      </c>
      <c r="E1372" s="519" t="s">
        <v>32454</v>
      </c>
      <c r="F1372" s="519" t="s">
        <v>32232</v>
      </c>
      <c r="I1372" s="519" t="s">
        <v>13</v>
      </c>
      <c r="J1372" s="650">
        <v>5.52</v>
      </c>
    </row>
    <row r="1373" spans="1:10">
      <c r="A1373" s="519" t="s">
        <v>1548</v>
      </c>
      <c r="B1373" s="519" t="str">
        <f t="shared" si="21"/>
        <v>PROJETO EXECUTIVO DE INSTALACAO DE INCENDIO E SPDA,CONSIDERANDO PROJETO BASICO EXISTENTE,PARA PREDIOS HOSPITALARES,APRESENTADO EM AUTOCAD,INCLUSIVE AS LEGALIZACOES PERTINENTES</v>
      </c>
      <c r="C1373" s="519" t="s">
        <v>32446</v>
      </c>
      <c r="D1373" s="519" t="s">
        <v>32455</v>
      </c>
      <c r="E1373" s="519" t="s">
        <v>32122</v>
      </c>
      <c r="I1373" s="519" t="s">
        <v>13</v>
      </c>
      <c r="J1373" s="650">
        <v>7.61</v>
      </c>
    </row>
    <row r="1374" spans="1:10">
      <c r="A1374" s="519" t="s">
        <v>1549</v>
      </c>
      <c r="B1374" s="519" t="str">
        <f t="shared" si="21"/>
        <v>PROJETO EXECUTIVO DE INSTALACAO DE INCENDIO E SPDA,CONSIDERANDO PROJETO BASICO EXISTENTE,PARA PREDIOS HOSPITALARES,APRESENTADO EM AUTOCAD,INCLUSIVE AS LEGALIZACOES PERTINENTES</v>
      </c>
      <c r="C1374" s="519" t="s">
        <v>32446</v>
      </c>
      <c r="D1374" s="519" t="s">
        <v>32455</v>
      </c>
      <c r="E1374" s="519" t="s">
        <v>32122</v>
      </c>
      <c r="I1374" s="519" t="s">
        <v>13</v>
      </c>
      <c r="J1374" s="650">
        <v>6.59</v>
      </c>
    </row>
    <row r="1375" spans="1:10">
      <c r="A1375" s="519" t="s">
        <v>1550</v>
      </c>
      <c r="B1375" s="519" t="str">
        <f t="shared" si="21"/>
        <v>PROJETO EXECUTIVO DE INSTALACAO DE INCENDIO E SPDA,CONSIDERANDO PROJETO BASICO EXISTENTE,PARA HABITACOES/EDIFICIOS ATE 500M2,APRESENTADO EM AUTOCAD,INCLUSIVE AS LEGALIZACOES PERTINENTES</v>
      </c>
      <c r="C1375" s="519" t="s">
        <v>32446</v>
      </c>
      <c r="D1375" s="519" t="s">
        <v>32456</v>
      </c>
      <c r="E1375" s="519" t="s">
        <v>32457</v>
      </c>
      <c r="F1375" s="519" t="s">
        <v>32152</v>
      </c>
      <c r="I1375" s="519" t="s">
        <v>13</v>
      </c>
      <c r="J1375" s="650">
        <v>4.66</v>
      </c>
    </row>
    <row r="1376" spans="1:10">
      <c r="A1376" s="519" t="s">
        <v>1551</v>
      </c>
      <c r="B1376" s="519" t="str">
        <f t="shared" si="21"/>
        <v>PROJETO EXECUTIVO DE INSTALACAO DE INCENDIO E SPDA,CONSIDERANDO PROJETO BASICO EXISTENTE,PARA HABITACOES/EDIFICIOS ATE 500M2,APRESENTADO EM AUTOCAD,INCLUSIVE AS LEGALIZACOES PERTINENTES</v>
      </c>
      <c r="C1376" s="519" t="s">
        <v>32446</v>
      </c>
      <c r="D1376" s="519" t="s">
        <v>32456</v>
      </c>
      <c r="E1376" s="519" t="s">
        <v>32457</v>
      </c>
      <c r="F1376" s="519" t="s">
        <v>32152</v>
      </c>
      <c r="I1376" s="519" t="s">
        <v>13</v>
      </c>
      <c r="J1376" s="650">
        <v>4.04</v>
      </c>
    </row>
    <row r="1377" spans="1:10">
      <c r="A1377" s="519" t="s">
        <v>1552</v>
      </c>
      <c r="B1377" s="519" t="str">
        <f t="shared" si="21"/>
        <v>PROJETO EXECUTIVO DE INSTALACAO DE INCENDIO E SPDA,CONSIDERANDO PROJETO BASICO EXISTENTE,PARA HABITACOES/EDIFICIOS DE 501 ATE 3000M2,APRESENTADO EM AUTOCAD,INCLUSIVE AS LEGALIZACOES PERTINENTES</v>
      </c>
      <c r="C1377" s="519" t="s">
        <v>32446</v>
      </c>
      <c r="D1377" s="519" t="s">
        <v>32458</v>
      </c>
      <c r="E1377" s="519" t="s">
        <v>32459</v>
      </c>
      <c r="F1377" s="519" t="s">
        <v>32193</v>
      </c>
      <c r="I1377" s="519" t="s">
        <v>13</v>
      </c>
      <c r="J1377" s="650">
        <v>2.23</v>
      </c>
    </row>
    <row r="1378" spans="1:10">
      <c r="A1378" s="519" t="s">
        <v>1553</v>
      </c>
      <c r="B1378" s="519" t="str">
        <f t="shared" si="21"/>
        <v>PROJETO EXECUTIVO DE INSTALACAO DE INCENDIO E SPDA,CONSIDERANDO PROJETO BASICO EXISTENTE,PARA HABITACOES/EDIFICIOS DE 501 ATE 3000M2,APRESENTADO EM AUTOCAD,INCLUSIVE AS LEGALIZACOES PERTINENTES</v>
      </c>
      <c r="C1378" s="519" t="s">
        <v>32446</v>
      </c>
      <c r="D1378" s="519" t="s">
        <v>32458</v>
      </c>
      <c r="E1378" s="519" t="s">
        <v>32459</v>
      </c>
      <c r="F1378" s="519" t="s">
        <v>32193</v>
      </c>
      <c r="I1378" s="519" t="s">
        <v>13</v>
      </c>
      <c r="J1378" s="650">
        <v>1.9300000000000002</v>
      </c>
    </row>
    <row r="1379" spans="1:10">
      <c r="A1379" s="519" t="s">
        <v>1554</v>
      </c>
      <c r="B1379" s="519" t="str">
        <f t="shared" si="21"/>
        <v>PROJETO EXECUTIVO DE INSTALACAO DE INCENDIO E SPDA,CONSIDERANDO PROJETO BASICO EXISTENTE,PARA HABITACOES/EDIFICIOS ACIMADE 3000M2,APRESENTADO EM AUTOCAD,INCLUSIVE AS LEGALIZACOES PERTINENTES</v>
      </c>
      <c r="C1379" s="519" t="s">
        <v>32446</v>
      </c>
      <c r="D1379" s="519" t="s">
        <v>32460</v>
      </c>
      <c r="E1379" s="519" t="s">
        <v>32461</v>
      </c>
      <c r="F1379" s="519" t="s">
        <v>32102</v>
      </c>
      <c r="I1379" s="519" t="s">
        <v>13</v>
      </c>
      <c r="J1379" s="650">
        <v>1.1499999999999999</v>
      </c>
    </row>
    <row r="1380" spans="1:10">
      <c r="A1380" s="519" t="s">
        <v>1555</v>
      </c>
      <c r="B1380" s="519" t="str">
        <f t="shared" si="21"/>
        <v>PROJETO EXECUTIVO DE INSTALACAO DE INCENDIO E SPDA,CONSIDERANDO PROJETO BASICO EXISTENTE,PARA HABITACOES/EDIFICIOS ACIMADE 3000M2,APRESENTADO EM AUTOCAD,INCLUSIVE AS LEGALIZACOES PERTINENTES</v>
      </c>
      <c r="C1380" s="519" t="s">
        <v>32446</v>
      </c>
      <c r="D1380" s="519" t="s">
        <v>32460</v>
      </c>
      <c r="E1380" s="519" t="s">
        <v>32461</v>
      </c>
      <c r="F1380" s="519" t="s">
        <v>32102</v>
      </c>
      <c r="I1380" s="519" t="s">
        <v>13</v>
      </c>
      <c r="J1380" s="650">
        <v>1</v>
      </c>
    </row>
    <row r="1381" spans="1:10">
      <c r="A1381" s="519" t="s">
        <v>1556</v>
      </c>
      <c r="B1381" s="519" t="str">
        <f t="shared" si="21"/>
        <v>PROJETO EXECUTIVO DE INSTALACAO DE INCENDIO E SPDA,CONSIDERANDO PROJETO BASICO EXISTENTE,PARA HABITACAO/LOTEAMENTO ATE 36000M2,APRESENTADO EM AUTOCAD,INCLUSIVE AS LEGALIZACOES PERTINENTES</v>
      </c>
      <c r="C1381" s="519" t="s">
        <v>32446</v>
      </c>
      <c r="D1381" s="519" t="s">
        <v>32462</v>
      </c>
      <c r="E1381" s="519" t="s">
        <v>32463</v>
      </c>
      <c r="F1381" s="519" t="s">
        <v>32232</v>
      </c>
      <c r="I1381" s="519" t="s">
        <v>13</v>
      </c>
      <c r="J1381" s="650">
        <v>1.24</v>
      </c>
    </row>
    <row r="1382" spans="1:10">
      <c r="A1382" s="519" t="s">
        <v>1557</v>
      </c>
      <c r="B1382" s="519" t="str">
        <f t="shared" si="21"/>
        <v>PROJETO EXECUTIVO DE INSTALACAO DE INCENDIO E SPDA,CONSIDERANDO PROJETO BASICO EXISTENTE,PARA HABITACAO/LOTEAMENTO ATE 36000M2,APRESENTADO EM AUTOCAD,INCLUSIVE AS LEGALIZACOES PERTINENTES</v>
      </c>
      <c r="C1382" s="519" t="s">
        <v>32446</v>
      </c>
      <c r="D1382" s="519" t="s">
        <v>32462</v>
      </c>
      <c r="E1382" s="519" t="s">
        <v>32463</v>
      </c>
      <c r="F1382" s="519" t="s">
        <v>32232</v>
      </c>
      <c r="I1382" s="519" t="s">
        <v>13</v>
      </c>
      <c r="J1382" s="650">
        <v>1.07</v>
      </c>
    </row>
    <row r="1383" spans="1:10">
      <c r="A1383" s="519" t="s">
        <v>1558</v>
      </c>
      <c r="B1383" s="519" t="str">
        <f t="shared" si="21"/>
        <v>PROJETO EXECUTIVO DE INSTALACAO DE INCENDIO E SPDA,CONSIDERANDO PROJETO BASICO EXISTENTE,PARA HABITACAO/LOTEAMENTO ACIMADE 36000M2,APRESENTADO EM AUTOCAD,INCLUSIVE AS LEGALIZACOESPERTINENTES</v>
      </c>
      <c r="C1383" s="519" t="s">
        <v>32446</v>
      </c>
      <c r="D1383" s="519" t="s">
        <v>32464</v>
      </c>
      <c r="E1383" s="519" t="s">
        <v>32465</v>
      </c>
      <c r="F1383" s="519" t="s">
        <v>32277</v>
      </c>
      <c r="I1383" s="519" t="s">
        <v>13</v>
      </c>
      <c r="J1383" s="650">
        <v>0.62</v>
      </c>
    </row>
    <row r="1384" spans="1:10">
      <c r="A1384" s="519" t="s">
        <v>1559</v>
      </c>
      <c r="B1384" s="519" t="str">
        <f t="shared" si="21"/>
        <v>PROJETO EXECUTIVO DE INSTALACAO DE INCENDIO E SPDA,CONSIDERANDO PROJETO BASICO EXISTENTE,PARA HABITACAO/LOTEAMENTO ACIMADE 36000M2,APRESENTADO EM AUTOCAD,INCLUSIVE AS LEGALIZACOESPERTINENTES</v>
      </c>
      <c r="C1384" s="519" t="s">
        <v>32446</v>
      </c>
      <c r="D1384" s="519" t="s">
        <v>32464</v>
      </c>
      <c r="E1384" s="519" t="s">
        <v>32465</v>
      </c>
      <c r="F1384" s="519" t="s">
        <v>32277</v>
      </c>
      <c r="I1384" s="519" t="s">
        <v>13</v>
      </c>
      <c r="J1384" s="650">
        <v>0.54</v>
      </c>
    </row>
    <row r="1385" spans="1:10">
      <c r="A1385" s="519" t="s">
        <v>1560</v>
      </c>
      <c r="B1385" s="519" t="str">
        <f t="shared" si="21"/>
        <v>PROJETO BASICO DE INSTALACAO DE GAS PARA PREDIOS ESCOLARES E/OU ADMINISTRATIVOS ATE 500M2,APRESENTADO EM AUTOCAD,INCLUSIVE AS LEGALIZACOES PERTINENTES</v>
      </c>
      <c r="C1385" s="519" t="s">
        <v>32466</v>
      </c>
      <c r="D1385" s="519" t="s">
        <v>32467</v>
      </c>
      <c r="E1385" s="519" t="s">
        <v>32443</v>
      </c>
      <c r="I1385" s="519" t="s">
        <v>13</v>
      </c>
      <c r="J1385" s="650">
        <v>2.08</v>
      </c>
    </row>
    <row r="1386" spans="1:10">
      <c r="A1386" s="519" t="s">
        <v>1561</v>
      </c>
      <c r="B1386" s="519" t="str">
        <f t="shared" si="21"/>
        <v>PROJETO BASICO DE INSTALACAO DE GAS PARA PREDIOS ESCOLARES E/OU ADMINISTRATIVOS ATE 500M2,APRESENTADO EM AUTOCAD,INCLUSIVE AS LEGALIZACOES PERTINENTES</v>
      </c>
      <c r="C1386" s="519" t="s">
        <v>32466</v>
      </c>
      <c r="D1386" s="519" t="s">
        <v>32467</v>
      </c>
      <c r="E1386" s="519" t="s">
        <v>32443</v>
      </c>
      <c r="I1386" s="519" t="s">
        <v>13</v>
      </c>
      <c r="J1386" s="650">
        <v>1.8</v>
      </c>
    </row>
    <row r="1387" spans="1:10">
      <c r="A1387" s="519" t="s">
        <v>1562</v>
      </c>
      <c r="B1387" s="519" t="str">
        <f t="shared" si="21"/>
        <v>PROJETO BASICO DE INSTALACAO DE GAS PARA PREDIOS ESCOLARES E/OU ADMINISTRATIVOS ACIMA DE 500M2,APRESENTADO EM AUTOCAD,INCLUSIVE AS LEGALIZACOES PERTINENTES</v>
      </c>
      <c r="C1387" s="519" t="s">
        <v>32466</v>
      </c>
      <c r="D1387" s="519" t="s">
        <v>32468</v>
      </c>
      <c r="E1387" s="519" t="s">
        <v>32176</v>
      </c>
      <c r="I1387" s="519" t="s">
        <v>13</v>
      </c>
      <c r="J1387" s="650">
        <v>1.04</v>
      </c>
    </row>
    <row r="1388" spans="1:10">
      <c r="A1388" s="519" t="s">
        <v>1563</v>
      </c>
      <c r="B1388" s="519" t="str">
        <f t="shared" si="21"/>
        <v>PROJETO BASICO DE INSTALACAO DE GAS PARA PREDIOS ESCOLARES E/OU ADMINISTRATIVOS ACIMA DE 500M2,APRESENTADO EM AUTOCAD,INCLUSIVE AS LEGALIZACOES PERTINENTES</v>
      </c>
      <c r="C1388" s="519" t="s">
        <v>32466</v>
      </c>
      <c r="D1388" s="519" t="s">
        <v>32468</v>
      </c>
      <c r="E1388" s="519" t="s">
        <v>32176</v>
      </c>
      <c r="I1388" s="519" t="s">
        <v>13</v>
      </c>
      <c r="J1388" s="650">
        <v>0.9</v>
      </c>
    </row>
    <row r="1389" spans="1:10">
      <c r="A1389" s="519" t="s">
        <v>1564</v>
      </c>
      <c r="B1389" s="519" t="str">
        <f t="shared" si="21"/>
        <v>PROJETO BASICO DE INSTALACAO DE GAS PARA PREDIOS CULTURAIS,APRESENTADO EM AUTOCAD,INCLUSIVE AS LEGALIZACOES PERTINENTES</v>
      </c>
      <c r="C1389" s="519" t="s">
        <v>32469</v>
      </c>
      <c r="D1389" s="519" t="s">
        <v>32470</v>
      </c>
      <c r="I1389" s="519" t="s">
        <v>13</v>
      </c>
      <c r="J1389" s="650">
        <v>3.51</v>
      </c>
    </row>
    <row r="1390" spans="1:10">
      <c r="A1390" s="519" t="s">
        <v>1565</v>
      </c>
      <c r="B1390" s="519" t="str">
        <f t="shared" si="21"/>
        <v>PROJETO BASICO DE INSTALACAO DE GAS PARA PREDIOS CULTURAIS,APRESENTADO EM AUTOCAD,INCLUSIVE AS LEGALIZACOES PERTINENTES</v>
      </c>
      <c r="C1390" s="519" t="s">
        <v>32469</v>
      </c>
      <c r="D1390" s="519" t="s">
        <v>32470</v>
      </c>
      <c r="I1390" s="519" t="s">
        <v>13</v>
      </c>
      <c r="J1390" s="650">
        <v>3.04</v>
      </c>
    </row>
    <row r="1391" spans="1:10">
      <c r="A1391" s="519" t="s">
        <v>1566</v>
      </c>
      <c r="B1391" s="519" t="str">
        <f t="shared" si="21"/>
        <v>PROJETO BASICO DE INSTALACAO DE GAS PARA PREDIOS HOSPITALARES ATE 4000M2,APRESENTADO EM AUTOCAD,INCLUSIVE AS LEGALIZACOES PERTINENTES</v>
      </c>
      <c r="C1391" s="519" t="s">
        <v>32471</v>
      </c>
      <c r="D1391" s="519" t="s">
        <v>32472</v>
      </c>
      <c r="E1391" s="519" t="s">
        <v>32193</v>
      </c>
      <c r="I1391" s="519" t="s">
        <v>13</v>
      </c>
      <c r="J1391" s="650">
        <v>7.61</v>
      </c>
    </row>
    <row r="1392" spans="1:10">
      <c r="A1392" s="519" t="s">
        <v>1567</v>
      </c>
      <c r="B1392" s="519" t="str">
        <f t="shared" si="21"/>
        <v>PROJETO BASICO DE INSTALACAO DE GAS PARA PREDIOS HOSPITALARES ATE 4000M2,APRESENTADO EM AUTOCAD,INCLUSIVE AS LEGALIZACOES PERTINENTES</v>
      </c>
      <c r="C1392" s="519" t="s">
        <v>32471</v>
      </c>
      <c r="D1392" s="519" t="s">
        <v>32472</v>
      </c>
      <c r="E1392" s="519" t="s">
        <v>32193</v>
      </c>
      <c r="I1392" s="519" t="s">
        <v>13</v>
      </c>
      <c r="J1392" s="650">
        <v>6.59</v>
      </c>
    </row>
    <row r="1393" spans="1:10">
      <c r="A1393" s="519" t="s">
        <v>1568</v>
      </c>
      <c r="B1393" s="519" t="str">
        <f t="shared" si="21"/>
        <v>PROJETO BASICO DE INSTALACAO DE GAS PARA PREDIOS HOSPITALARES ACIMA DE 4000M2,APRESENTADO EM AUTOCAD,INCLUSIVE AS LEGALIZACOES PERTINENTES</v>
      </c>
      <c r="C1393" s="519" t="s">
        <v>32471</v>
      </c>
      <c r="D1393" s="519" t="s">
        <v>32473</v>
      </c>
      <c r="E1393" s="519" t="s">
        <v>32199</v>
      </c>
      <c r="I1393" s="519" t="s">
        <v>13</v>
      </c>
      <c r="J1393" s="650">
        <v>3.79</v>
      </c>
    </row>
    <row r="1394" spans="1:10">
      <c r="A1394" s="519" t="s">
        <v>1569</v>
      </c>
      <c r="B1394" s="519" t="str">
        <f t="shared" si="21"/>
        <v>PROJETO BASICO DE INSTALACAO DE GAS PARA PREDIOS HOSPITALARES ACIMA DE 4000M2,APRESENTADO EM AUTOCAD,INCLUSIVE AS LEGALIZACOES PERTINENTES</v>
      </c>
      <c r="C1394" s="519" t="s">
        <v>32471</v>
      </c>
      <c r="D1394" s="519" t="s">
        <v>32473</v>
      </c>
      <c r="E1394" s="519" t="s">
        <v>32199</v>
      </c>
      <c r="I1394" s="519" t="s">
        <v>13</v>
      </c>
      <c r="J1394" s="650">
        <v>3.28</v>
      </c>
    </row>
    <row r="1395" spans="1:10">
      <c r="A1395" s="519" t="s">
        <v>1570</v>
      </c>
      <c r="B1395" s="519" t="str">
        <f t="shared" si="21"/>
        <v>PROJETO BASICO DE INSTALACAO DE GAS PARA HABITACOES/EDIFICIOS ATE 500M2,APRESENTADO EM AUTOCAD,INCLUSIVE AS LEGALIZACOES PERTINENTES</v>
      </c>
      <c r="C1395" s="519" t="s">
        <v>32474</v>
      </c>
      <c r="D1395" s="519" t="s">
        <v>32475</v>
      </c>
      <c r="E1395" s="519" t="s">
        <v>32181</v>
      </c>
      <c r="I1395" s="519" t="s">
        <v>13</v>
      </c>
      <c r="J1395" s="650">
        <v>2.23</v>
      </c>
    </row>
    <row r="1396" spans="1:10">
      <c r="A1396" s="519" t="s">
        <v>1571</v>
      </c>
      <c r="B1396" s="519" t="str">
        <f t="shared" si="21"/>
        <v>PROJETO BASICO DE INSTALACAO DE GAS PARA HABITACOES/EDIFICIOS ATE 500M2,APRESENTADO EM AUTOCAD,INCLUSIVE AS LEGALIZACOES PERTINENTES</v>
      </c>
      <c r="C1396" s="519" t="s">
        <v>32474</v>
      </c>
      <c r="D1396" s="519" t="s">
        <v>32475</v>
      </c>
      <c r="E1396" s="519" t="s">
        <v>32181</v>
      </c>
      <c r="I1396" s="519" t="s">
        <v>13</v>
      </c>
      <c r="J1396" s="650">
        <v>1.9300000000000002</v>
      </c>
    </row>
    <row r="1397" spans="1:10">
      <c r="A1397" s="519" t="s">
        <v>1572</v>
      </c>
      <c r="B1397" s="519" t="str">
        <f t="shared" si="21"/>
        <v>PROJETO BASICO DE INSTALACAO DE GAS PARA HABITACOES/EDIFICIOS ACIMA DE 500M2,APRESENTADO EM AUTOCAD,INCLUSIVE AS LEGALIZACOES PERTINENTES</v>
      </c>
      <c r="C1397" s="519" t="s">
        <v>32474</v>
      </c>
      <c r="D1397" s="519" t="s">
        <v>32476</v>
      </c>
      <c r="E1397" s="519" t="s">
        <v>32184</v>
      </c>
      <c r="I1397" s="519" t="s">
        <v>13</v>
      </c>
      <c r="J1397" s="650">
        <v>1.1499999999999999</v>
      </c>
    </row>
    <row r="1398" spans="1:10">
      <c r="A1398" s="519" t="s">
        <v>1573</v>
      </c>
      <c r="B1398" s="519" t="str">
        <f t="shared" si="21"/>
        <v>PROJETO BASICO DE INSTALACAO DE GAS PARA HABITACOES/EDIFICIOS ACIMA DE 500M2,APRESENTADO EM AUTOCAD,INCLUSIVE AS LEGALIZACOES PERTINENTES</v>
      </c>
      <c r="C1398" s="519" t="s">
        <v>32474</v>
      </c>
      <c r="D1398" s="519" t="s">
        <v>32476</v>
      </c>
      <c r="E1398" s="519" t="s">
        <v>32184</v>
      </c>
      <c r="I1398" s="519" t="s">
        <v>13</v>
      </c>
      <c r="J1398" s="650">
        <v>1</v>
      </c>
    </row>
    <row r="1399" spans="1:10">
      <c r="A1399" s="519" t="s">
        <v>1574</v>
      </c>
      <c r="B1399" s="519" t="str">
        <f t="shared" si="21"/>
        <v>PROJETO BASICO DE INSTALACAO DE GAS PARA HABITACAO/LOTEAMENTO ACIMA DE 12000M2,APRESENTADO EM AUTOCAD,INCLUSIVE AS LEGALIZACOES PERTINENTES</v>
      </c>
      <c r="C1399" s="519" t="s">
        <v>32477</v>
      </c>
      <c r="D1399" s="519" t="s">
        <v>32478</v>
      </c>
      <c r="E1399" s="519" t="s">
        <v>32105</v>
      </c>
      <c r="I1399" s="519" t="s">
        <v>13</v>
      </c>
      <c r="J1399" s="650">
        <v>1.24</v>
      </c>
    </row>
    <row r="1400" spans="1:10">
      <c r="A1400" s="519" t="s">
        <v>1575</v>
      </c>
      <c r="B1400" s="519" t="str">
        <f t="shared" si="21"/>
        <v>PROJETO BASICO DE INSTALACAO DE GAS PARA HABITACAO/LOTEAMENTO ACIMA DE 12000M2,APRESENTADO EM AUTOCAD,INCLUSIVE AS LEGALIZACOES PERTINENTES</v>
      </c>
      <c r="C1400" s="519" t="s">
        <v>32477</v>
      </c>
      <c r="D1400" s="519" t="s">
        <v>32478</v>
      </c>
      <c r="E1400" s="519" t="s">
        <v>32105</v>
      </c>
      <c r="I1400" s="519" t="s">
        <v>13</v>
      </c>
      <c r="J1400" s="650">
        <v>1.07</v>
      </c>
    </row>
    <row r="1401" spans="1:10">
      <c r="A1401" s="519" t="s">
        <v>1576</v>
      </c>
      <c r="B1401" s="519" t="str">
        <f t="shared" si="21"/>
        <v>PROJETO BASICO DE INSTALACAO DE GAS PARA HABITACAO/LOTEAMENTO ACIMA DE 12000M2,APRESENTADO EM AUTOCAD,INCLUSIVE AS LEGALIZACOES PERTINENTES</v>
      </c>
      <c r="C1401" s="519" t="s">
        <v>32477</v>
      </c>
      <c r="D1401" s="519" t="s">
        <v>32478</v>
      </c>
      <c r="E1401" s="519" t="s">
        <v>32105</v>
      </c>
      <c r="I1401" s="519" t="s">
        <v>13</v>
      </c>
      <c r="J1401" s="650">
        <v>0.62</v>
      </c>
    </row>
    <row r="1402" spans="1:10">
      <c r="A1402" s="519" t="s">
        <v>1577</v>
      </c>
      <c r="B1402" s="519" t="str">
        <f t="shared" si="21"/>
        <v>PROJETO BASICO DE INSTALACAO DE GAS PARA HABITACAO/LOTEAMENTO ACIMA DE 12000M2,APRESENTADO EM AUTOCAD,INCLUSIVE AS LEGALIZACOES PERTINENTES</v>
      </c>
      <c r="C1402" s="519" t="s">
        <v>32477</v>
      </c>
      <c r="D1402" s="519" t="s">
        <v>32478</v>
      </c>
      <c r="E1402" s="519" t="s">
        <v>32105</v>
      </c>
      <c r="I1402" s="519" t="s">
        <v>13</v>
      </c>
      <c r="J1402" s="650">
        <v>0.54</v>
      </c>
    </row>
    <row r="1403" spans="1:10">
      <c r="A1403" s="519" t="s">
        <v>1578</v>
      </c>
      <c r="B1403" s="519" t="str">
        <f t="shared" si="21"/>
        <v>PROJETO EXECUTIVO DE INSTALACAO DE GAS,CONSIDERANDO O PROJETO BASICO EXISTENTE,PARA PREDIOS ESCOLARES E/OU ADMINISTRATIVOS ATE 500M2,APRESENTADO EM AUTOCAD,INCLUSIVE AS LEGALIZACOES PERTINENTES</v>
      </c>
      <c r="C1403" s="519" t="s">
        <v>32479</v>
      </c>
      <c r="D1403" s="519" t="s">
        <v>32480</v>
      </c>
      <c r="E1403" s="519" t="s">
        <v>32481</v>
      </c>
      <c r="F1403" s="519" t="s">
        <v>32193</v>
      </c>
      <c r="I1403" s="519" t="s">
        <v>13</v>
      </c>
      <c r="J1403" s="650">
        <v>2.08</v>
      </c>
    </row>
    <row r="1404" spans="1:10">
      <c r="A1404" s="519" t="s">
        <v>1579</v>
      </c>
      <c r="B1404" s="519" t="str">
        <f t="shared" si="21"/>
        <v>PROJETO EXECUTIVO DE INSTALACAO DE GAS,CONSIDERANDO O PROJETO BASICO EXISTENTE,PARA PREDIOS ESCOLARES E/OU ADMINISTRATIVOS ATE 500M2,APRESENTADO EM AUTOCAD,INCLUSIVE AS LEGALIZACOES PERTINENTES</v>
      </c>
      <c r="C1404" s="519" t="s">
        <v>32479</v>
      </c>
      <c r="D1404" s="519" t="s">
        <v>32480</v>
      </c>
      <c r="E1404" s="519" t="s">
        <v>32481</v>
      </c>
      <c r="F1404" s="519" t="s">
        <v>32193</v>
      </c>
      <c r="I1404" s="519" t="s">
        <v>13</v>
      </c>
      <c r="J1404" s="650">
        <v>1.8</v>
      </c>
    </row>
    <row r="1405" spans="1:10">
      <c r="A1405" s="519" t="s">
        <v>1580</v>
      </c>
      <c r="B1405" s="519" t="str">
        <f t="shared" si="21"/>
        <v>PROJETO EXECUTIVO DE INSTALACAO DE GAS,CONSIDERANDO O PROJETO BASICO EXISTENTE,PARA PREDIOS ESCOLARES E/OU ADMINISTRATIVOS ACIMA DE 500M2,APRESENTADO EM AUTOCAD,INCLUSIVE AS LEGALIZACOES PERTINENTES</v>
      </c>
      <c r="C1405" s="519" t="s">
        <v>32479</v>
      </c>
      <c r="D1405" s="519" t="s">
        <v>32480</v>
      </c>
      <c r="E1405" s="519" t="s">
        <v>32482</v>
      </c>
      <c r="F1405" s="519" t="s">
        <v>32199</v>
      </c>
      <c r="I1405" s="519" t="s">
        <v>13</v>
      </c>
      <c r="J1405" s="650">
        <v>1.04</v>
      </c>
    </row>
    <row r="1406" spans="1:10">
      <c r="A1406" s="519" t="s">
        <v>1581</v>
      </c>
      <c r="B1406" s="519" t="str">
        <f t="shared" si="21"/>
        <v>PROJETO EXECUTIVO DE INSTALACAO DE GAS,CONSIDERANDO O PROJETO BASICO EXISTENTE,PARA PREDIOS ESCOLARES E/OU ADMINISTRATIVOS ACIMA DE 500M2,APRESENTADO EM AUTOCAD,INCLUSIVE AS LEGALIZACOES PERTINENTES</v>
      </c>
      <c r="C1406" s="519" t="s">
        <v>32479</v>
      </c>
      <c r="D1406" s="519" t="s">
        <v>32480</v>
      </c>
      <c r="E1406" s="519" t="s">
        <v>32482</v>
      </c>
      <c r="F1406" s="519" t="s">
        <v>32199</v>
      </c>
      <c r="I1406" s="519" t="s">
        <v>13</v>
      </c>
      <c r="J1406" s="650">
        <v>0.9</v>
      </c>
    </row>
    <row r="1407" spans="1:10">
      <c r="A1407" s="519" t="s">
        <v>1582</v>
      </c>
      <c r="B1407" s="519" t="str">
        <f t="shared" si="21"/>
        <v>PROJETO EXECUTIVO DE INSTALACAO DE GAS,CONSIDERANDO O PROJETO BASICO EXISTENTE,PARA PREDIOS CULTURAIS,APRESENTADO EM AUTOCAD,INCLUSIVE AS LEGALIZACOES PERTINENTES</v>
      </c>
      <c r="C1407" s="519" t="s">
        <v>32479</v>
      </c>
      <c r="D1407" s="519" t="s">
        <v>32483</v>
      </c>
      <c r="E1407" s="519" t="s">
        <v>32136</v>
      </c>
      <c r="I1407" s="519" t="s">
        <v>13</v>
      </c>
      <c r="J1407" s="650">
        <v>3.51</v>
      </c>
    </row>
    <row r="1408" spans="1:10">
      <c r="A1408" s="519" t="s">
        <v>1583</v>
      </c>
      <c r="B1408" s="519" t="str">
        <f t="shared" si="21"/>
        <v>PROJETO EXECUTIVO DE INSTALACAO DE GAS,CONSIDERANDO O PROJETO BASICO EXISTENTE,PARA PREDIOS CULTURAIS,APRESENTADO EM AUTOCAD,INCLUSIVE AS LEGALIZACOES PERTINENTES</v>
      </c>
      <c r="C1408" s="519" t="s">
        <v>32479</v>
      </c>
      <c r="D1408" s="519" t="s">
        <v>32483</v>
      </c>
      <c r="E1408" s="519" t="s">
        <v>32136</v>
      </c>
      <c r="I1408" s="519" t="s">
        <v>13</v>
      </c>
      <c r="J1408" s="650">
        <v>3.04</v>
      </c>
    </row>
    <row r="1409" spans="1:10">
      <c r="A1409" s="519" t="s">
        <v>1584</v>
      </c>
      <c r="B1409" s="519" t="str">
        <f t="shared" si="21"/>
        <v>PROJETO EXECUTIVO DE INSTALACAO DE GAS,CONSIDERANDO O PROJETO BASICO EXISTENTE,PARA PREDIOS HOSPITALARES ATE 4000M2,APRESENTADO EM AUTOCAD,INCLUSIVE AS LEGALIZACOES PERTINENTES</v>
      </c>
      <c r="C1409" s="519" t="s">
        <v>32479</v>
      </c>
      <c r="D1409" s="519" t="s">
        <v>32484</v>
      </c>
      <c r="E1409" s="519" t="s">
        <v>32164</v>
      </c>
      <c r="I1409" s="519" t="s">
        <v>13</v>
      </c>
      <c r="J1409" s="650">
        <v>7.61</v>
      </c>
    </row>
    <row r="1410" spans="1:10">
      <c r="A1410" s="519" t="s">
        <v>1585</v>
      </c>
      <c r="B1410" s="519" t="str">
        <f t="shared" si="21"/>
        <v>PROJETO EXECUTIVO DE INSTALACAO DE GAS,CONSIDERANDO O PROJETO BASICO EXISTENTE,PARA PREDIOS HOSPITALARES ATE 4000M2,APRESENTADO EM AUTOCAD,INCLUSIVE AS LEGALIZACOES PERTINENTES</v>
      </c>
      <c r="C1410" s="519" t="s">
        <v>32479</v>
      </c>
      <c r="D1410" s="519" t="s">
        <v>32484</v>
      </c>
      <c r="E1410" s="519" t="s">
        <v>32164</v>
      </c>
      <c r="I1410" s="519" t="s">
        <v>13</v>
      </c>
      <c r="J1410" s="650">
        <v>6.59</v>
      </c>
    </row>
    <row r="1411" spans="1:10">
      <c r="A1411" s="519" t="s">
        <v>1586</v>
      </c>
      <c r="B1411" s="519" t="str">
        <f t="shared" si="21"/>
        <v>PROJETO EXECUTIVO DE INSTALACAO DE GAS,CONSIDERANDO O PROJETO BASICO EXISTENTE,PARA PREDIOS HOSPITALARES ACIMA DE 4000M2,APRESENTADO EM AUTOCAD,INCLUSIVE AS LEGALIZACOES PERTINENTES</v>
      </c>
      <c r="C1411" s="519" t="s">
        <v>32479</v>
      </c>
      <c r="D1411" s="519" t="s">
        <v>32485</v>
      </c>
      <c r="E1411" s="519" t="s">
        <v>32118</v>
      </c>
      <c r="F1411" s="519" t="s">
        <v>31484</v>
      </c>
      <c r="I1411" s="519" t="s">
        <v>13</v>
      </c>
      <c r="J1411" s="650">
        <v>3.79</v>
      </c>
    </row>
    <row r="1412" spans="1:10">
      <c r="A1412" s="519" t="s">
        <v>1587</v>
      </c>
      <c r="B1412" s="519" t="str">
        <f t="shared" si="21"/>
        <v>PROJETO EXECUTIVO DE INSTALACAO DE GAS,CONSIDERANDO O PROJETO BASICO EXISTENTE,PARA PREDIOS HOSPITALARES ACIMA DE 4000M2,APRESENTADO EM AUTOCAD,INCLUSIVE AS LEGALIZACOES PERTINENTES</v>
      </c>
      <c r="C1412" s="519" t="s">
        <v>32479</v>
      </c>
      <c r="D1412" s="519" t="s">
        <v>32485</v>
      </c>
      <c r="E1412" s="519" t="s">
        <v>32118</v>
      </c>
      <c r="F1412" s="519" t="s">
        <v>31484</v>
      </c>
      <c r="I1412" s="519" t="s">
        <v>13</v>
      </c>
      <c r="J1412" s="650">
        <v>3.28</v>
      </c>
    </row>
    <row r="1413" spans="1:10">
      <c r="A1413" s="519" t="s">
        <v>1588</v>
      </c>
      <c r="B1413" s="519" t="str">
        <f t="shared" si="21"/>
        <v>PROJETO EXECUTIVO DE INSTALACAO DE GAS,CONSIDERANDO O PROJETO BASICO EXISTENTE,PARA HABITACOES/EDIFICIOS ATE 500M2,APRESENTADO EM AUTOCAD,INCLUSIVE AS LEGALIZACOES PERTINENTES</v>
      </c>
      <c r="C1413" s="519" t="s">
        <v>32479</v>
      </c>
      <c r="D1413" s="519" t="s">
        <v>32486</v>
      </c>
      <c r="E1413" s="519" t="s">
        <v>32122</v>
      </c>
      <c r="I1413" s="519" t="s">
        <v>13</v>
      </c>
      <c r="J1413" s="650">
        <v>2.23</v>
      </c>
    </row>
    <row r="1414" spans="1:10">
      <c r="A1414" s="519" t="s">
        <v>1589</v>
      </c>
      <c r="B1414" s="519" t="str">
        <f t="shared" si="21"/>
        <v>PROJETO EXECUTIVO DE INSTALACAO DE GAS,CONSIDERANDO O PROJETO BASICO EXISTENTE,PARA HABITACOES/EDIFICIOS ATE 500M2,APRESENTADO EM AUTOCAD,INCLUSIVE AS LEGALIZACOES PERTINENTES</v>
      </c>
      <c r="C1414" s="519" t="s">
        <v>32479</v>
      </c>
      <c r="D1414" s="519" t="s">
        <v>32486</v>
      </c>
      <c r="E1414" s="519" t="s">
        <v>32122</v>
      </c>
      <c r="I1414" s="519" t="s">
        <v>13</v>
      </c>
      <c r="J1414" s="650">
        <v>1.9300000000000002</v>
      </c>
    </row>
    <row r="1415" spans="1:10">
      <c r="A1415" s="519" t="s">
        <v>1590</v>
      </c>
      <c r="B1415" s="519" t="str">
        <f t="shared" si="21"/>
        <v>PROJETO EXECUTIVO DE INSTALACAO DE GAS,CONSIDERANDO O PROJETO BASICO EXISTENTE,PARA HABITACOES/EDIFICIOS ACIMA DE 500M2,APRESENTADO EM AUTOCAD,INCLUSIVE AS LEGALIZACOES PERTINENTES</v>
      </c>
      <c r="C1415" s="519" t="s">
        <v>32479</v>
      </c>
      <c r="D1415" s="519" t="s">
        <v>32487</v>
      </c>
      <c r="E1415" s="519" t="s">
        <v>32124</v>
      </c>
      <c r="I1415" s="519" t="s">
        <v>13</v>
      </c>
      <c r="J1415" s="650">
        <v>1.1499999999999999</v>
      </c>
    </row>
    <row r="1416" spans="1:10">
      <c r="A1416" s="519" t="s">
        <v>1591</v>
      </c>
      <c r="B1416" s="519" t="str">
        <f t="shared" ref="B1416:B1479" si="22">C1416&amp;D1416&amp;E1416&amp;F1416&amp;G1416&amp;H1416</f>
        <v>PROJETO EXECUTIVO DE INSTALACAO DE GAS,CONSIDERANDO O PROJETO BASICO EXISTENTE,PARA HABITACOES/EDIFICIOS ACIMA DE 500M2,APRESENTADO EM AUTOCAD,INCLUSIVE AS LEGALIZACOES PERTINENTES</v>
      </c>
      <c r="C1416" s="519" t="s">
        <v>32479</v>
      </c>
      <c r="D1416" s="519" t="s">
        <v>32487</v>
      </c>
      <c r="E1416" s="519" t="s">
        <v>32124</v>
      </c>
      <c r="I1416" s="519" t="s">
        <v>13</v>
      </c>
      <c r="J1416" s="650">
        <v>1</v>
      </c>
    </row>
    <row r="1417" spans="1:10">
      <c r="A1417" s="519" t="s">
        <v>1592</v>
      </c>
      <c r="B1417" s="519" t="str">
        <f t="shared" si="22"/>
        <v>PROJETO EXECUTIVO DE INSTALACAO DE GAS,CONSIDERANDO O PROJETO BASICO EXISTENTE,PARA HABITACAO/LOTEAMENTO ATE 12000M2,APRESENTADO EM AUTOCAD,INCLUSIVE AS LEGALIZACOES PERTINENTES</v>
      </c>
      <c r="C1417" s="519" t="s">
        <v>32479</v>
      </c>
      <c r="D1417" s="519" t="s">
        <v>32488</v>
      </c>
      <c r="E1417" s="519" t="s">
        <v>32178</v>
      </c>
      <c r="I1417" s="519" t="s">
        <v>13</v>
      </c>
      <c r="J1417" s="650">
        <v>1.24</v>
      </c>
    </row>
    <row r="1418" spans="1:10">
      <c r="A1418" s="519" t="s">
        <v>1593</v>
      </c>
      <c r="B1418" s="519" t="str">
        <f t="shared" si="22"/>
        <v>PROJETO EXECUTIVO DE INSTALACAO DE GAS,CONSIDERANDO O PROJETO BASICO EXISTENTE,PARA HABITACAO/LOTEAMENTO ATE 12000M2,APRESENTADO EM AUTOCAD,INCLUSIVE AS LEGALIZACOES PERTINENTES</v>
      </c>
      <c r="C1418" s="519" t="s">
        <v>32479</v>
      </c>
      <c r="D1418" s="519" t="s">
        <v>32488</v>
      </c>
      <c r="E1418" s="519" t="s">
        <v>32178</v>
      </c>
      <c r="I1418" s="519" t="s">
        <v>13</v>
      </c>
      <c r="J1418" s="650">
        <v>1.07</v>
      </c>
    </row>
    <row r="1419" spans="1:10">
      <c r="A1419" s="519" t="s">
        <v>1594</v>
      </c>
      <c r="B1419" s="519" t="str">
        <f t="shared" si="22"/>
        <v>PROJETO EXECUTIVO DE INSTALACAO DE GAS,CONSIDERANDO O PROJETO BASICO EXISTENTE,PARA HABITACAO/LOTEAMENTO ACIMA DE 12000M2,APRESENTADO EM AUTOCAD,INCLUSIVE AS LEGALIZACOES PERTINENTES</v>
      </c>
      <c r="C1419" s="519" t="s">
        <v>32479</v>
      </c>
      <c r="D1419" s="519" t="s">
        <v>32489</v>
      </c>
      <c r="E1419" s="519" t="s">
        <v>32276</v>
      </c>
      <c r="F1419" s="519" t="s">
        <v>32034</v>
      </c>
      <c r="I1419" s="519" t="s">
        <v>13</v>
      </c>
      <c r="J1419" s="650">
        <v>0.62</v>
      </c>
    </row>
    <row r="1420" spans="1:10">
      <c r="A1420" s="519" t="s">
        <v>1595</v>
      </c>
      <c r="B1420" s="519" t="str">
        <f t="shared" si="22"/>
        <v>PROJETO EXECUTIVO DE INSTALACAO DE GAS,CONSIDERANDO O PROJETO BASICO EXISTENTE,PARA HABITACAO/LOTEAMENTO ACIMA DE 12000M2,APRESENTADO EM AUTOCAD,INCLUSIVE AS LEGALIZACOES PERTINENTES</v>
      </c>
      <c r="C1420" s="519" t="s">
        <v>32479</v>
      </c>
      <c r="D1420" s="519" t="s">
        <v>32489</v>
      </c>
      <c r="E1420" s="519" t="s">
        <v>32276</v>
      </c>
      <c r="F1420" s="519" t="s">
        <v>32034</v>
      </c>
      <c r="I1420" s="519" t="s">
        <v>13</v>
      </c>
      <c r="J1420" s="650">
        <v>0.54</v>
      </c>
    </row>
    <row r="1421" spans="1:10">
      <c r="A1421" s="519" t="s">
        <v>1596</v>
      </c>
      <c r="B1421" s="519" t="str">
        <f t="shared" si="22"/>
        <v>PROJETO BASICO DE INSTALACAO DE TELEMATICA PARA PREDIOS ESCOLARES E/OU ADMINISTRATIVOS ATE 500M2,APRESENTADO EM AUTOCAD,INCLUSIVE AS LEGALIZACOES PERTINENTES</v>
      </c>
      <c r="C1421" s="519" t="s">
        <v>32490</v>
      </c>
      <c r="D1421" s="519" t="s">
        <v>32491</v>
      </c>
      <c r="E1421" s="519" t="s">
        <v>32160</v>
      </c>
      <c r="I1421" s="519" t="s">
        <v>13</v>
      </c>
      <c r="J1421" s="650">
        <v>2.08</v>
      </c>
    </row>
    <row r="1422" spans="1:10">
      <c r="A1422" s="519" t="s">
        <v>1597</v>
      </c>
      <c r="B1422" s="519" t="str">
        <f t="shared" si="22"/>
        <v>PROJETO BASICO DE INSTALACAO DE TELEMATICA PARA PREDIOS ESCOLARES E/OU ADMINISTRATIVOS ATE 500M2,APRESENTADO EM AUTOCAD,INCLUSIVE AS LEGALIZACOES PERTINENTES</v>
      </c>
      <c r="C1422" s="519" t="s">
        <v>32490</v>
      </c>
      <c r="D1422" s="519" t="s">
        <v>32491</v>
      </c>
      <c r="E1422" s="519" t="s">
        <v>32160</v>
      </c>
      <c r="I1422" s="519" t="s">
        <v>13</v>
      </c>
      <c r="J1422" s="650">
        <v>1.8</v>
      </c>
    </row>
    <row r="1423" spans="1:10">
      <c r="A1423" s="519" t="s">
        <v>1598</v>
      </c>
      <c r="B1423" s="519" t="str">
        <f t="shared" si="22"/>
        <v>PROJETO BASICO DE INSTALACAO DE TELEMATICA PARA PREDIOS ESCOLARES E/OU ADMINISTRATIVOS ACIMA DE 500M2,APRESENTADO EM AUTOCAD,INCLUSIVE AS LEGALIZACOES PERTINENTES</v>
      </c>
      <c r="C1423" s="519" t="s">
        <v>32490</v>
      </c>
      <c r="D1423" s="519" t="s">
        <v>32492</v>
      </c>
      <c r="E1423" s="519" t="s">
        <v>32136</v>
      </c>
      <c r="I1423" s="519" t="s">
        <v>13</v>
      </c>
      <c r="J1423" s="650">
        <v>1.87</v>
      </c>
    </row>
    <row r="1424" spans="1:10">
      <c r="A1424" s="519" t="s">
        <v>1599</v>
      </c>
      <c r="B1424" s="519" t="str">
        <f t="shared" si="22"/>
        <v>PROJETO BASICO DE INSTALACAO DE TELEMATICA PARA PREDIOS ESCOLARES E/OU ADMINISTRATIVOS ACIMA DE 500M2,APRESENTADO EM AUTOCAD,INCLUSIVE AS LEGALIZACOES PERTINENTES</v>
      </c>
      <c r="C1424" s="519" t="s">
        <v>32490</v>
      </c>
      <c r="D1424" s="519" t="s">
        <v>32492</v>
      </c>
      <c r="E1424" s="519" t="s">
        <v>32136</v>
      </c>
      <c r="I1424" s="519" t="s">
        <v>13</v>
      </c>
      <c r="J1424" s="650">
        <v>1.62</v>
      </c>
    </row>
    <row r="1425" spans="1:10">
      <c r="A1425" s="519" t="s">
        <v>1600</v>
      </c>
      <c r="B1425" s="519" t="str">
        <f t="shared" si="22"/>
        <v>PROJETO BASICO DE INSTALACAO DE TELEMATICA PARA PREDIOS CULTURAIS ATE 500M2,APRESENTADO EM AUTOCAD,INCLUSIVE AS LEGALIZACOES PERTINENTES</v>
      </c>
      <c r="C1425" s="519" t="s">
        <v>32493</v>
      </c>
      <c r="D1425" s="519" t="s">
        <v>32494</v>
      </c>
      <c r="E1425" s="519" t="s">
        <v>32495</v>
      </c>
      <c r="I1425" s="519" t="s">
        <v>13</v>
      </c>
      <c r="J1425" s="650">
        <v>5.33</v>
      </c>
    </row>
    <row r="1426" spans="1:10">
      <c r="A1426" s="519" t="s">
        <v>1601</v>
      </c>
      <c r="B1426" s="519" t="str">
        <f t="shared" si="22"/>
        <v>PROJETO BASICO DE INSTALACAO DE TELEMATICA PARA PREDIOS CULTURAIS ATE 500M2,APRESENTADO EM AUTOCAD,INCLUSIVE AS LEGALIZACOES PERTINENTES</v>
      </c>
      <c r="C1426" s="519" t="s">
        <v>32493</v>
      </c>
      <c r="D1426" s="519" t="s">
        <v>32494</v>
      </c>
      <c r="E1426" s="519" t="s">
        <v>32495</v>
      </c>
      <c r="I1426" s="519" t="s">
        <v>13</v>
      </c>
      <c r="J1426" s="650">
        <v>4.6100000000000003</v>
      </c>
    </row>
    <row r="1427" spans="1:10">
      <c r="A1427" s="519" t="s">
        <v>1602</v>
      </c>
      <c r="B1427" s="519" t="str">
        <f t="shared" si="22"/>
        <v>PROJETO BASICO DE INSTALACAO DE TELEMATICA PARA PREDIOS CULTURAIS ACIMA DE 500M2,APRESENTADO EM AUTOCAD,INCLUSIVE AS LEGALIZACOES PERTINENTES</v>
      </c>
      <c r="C1427" s="519" t="s">
        <v>32493</v>
      </c>
      <c r="D1427" s="519" t="s">
        <v>32496</v>
      </c>
      <c r="E1427" s="519" t="s">
        <v>32433</v>
      </c>
      <c r="I1427" s="519" t="s">
        <v>13</v>
      </c>
      <c r="J1427" s="650">
        <v>4.79</v>
      </c>
    </row>
    <row r="1428" spans="1:10">
      <c r="A1428" s="519" t="s">
        <v>1603</v>
      </c>
      <c r="B1428" s="519" t="str">
        <f t="shared" si="22"/>
        <v>PROJETO BASICO DE INSTALACAO DE TELEMATICA PARA PREDIOS CULTURAIS ACIMA DE 500M2,APRESENTADO EM AUTOCAD,INCLUSIVE AS LEGALIZACOES PERTINENTES</v>
      </c>
      <c r="C1428" s="519" t="s">
        <v>32493</v>
      </c>
      <c r="D1428" s="519" t="s">
        <v>32496</v>
      </c>
      <c r="E1428" s="519" t="s">
        <v>32433</v>
      </c>
      <c r="I1428" s="519" t="s">
        <v>13</v>
      </c>
      <c r="J1428" s="650">
        <v>4.1500000000000004</v>
      </c>
    </row>
    <row r="1429" spans="1:10">
      <c r="A1429" s="519" t="s">
        <v>1604</v>
      </c>
      <c r="B1429" s="519" t="str">
        <f t="shared" si="22"/>
        <v>PROJETO BASICO DE INSTALACAO DE TELEMATICA PARA PREDIOS HOSPITALARES,APRESENTADO EM AUTOCAD,INCLUSIVE AS LEGALIZACOES PERTINENTES</v>
      </c>
      <c r="C1429" s="519" t="s">
        <v>32497</v>
      </c>
      <c r="D1429" s="519" t="s">
        <v>32498</v>
      </c>
      <c r="E1429" s="519" t="s">
        <v>32190</v>
      </c>
      <c r="I1429" s="519" t="s">
        <v>13</v>
      </c>
      <c r="J1429" s="650">
        <v>5.33</v>
      </c>
    </row>
    <row r="1430" spans="1:10">
      <c r="A1430" s="519" t="s">
        <v>1605</v>
      </c>
      <c r="B1430" s="519" t="str">
        <f t="shared" si="22"/>
        <v>PROJETO BASICO DE INSTALACAO DE TELEMATICA PARA PREDIOS HOSPITALARES,APRESENTADO EM AUTOCAD,INCLUSIVE AS LEGALIZACOES PERTINENTES</v>
      </c>
      <c r="C1430" s="519" t="s">
        <v>32497</v>
      </c>
      <c r="D1430" s="519" t="s">
        <v>32498</v>
      </c>
      <c r="E1430" s="519" t="s">
        <v>32190</v>
      </c>
      <c r="I1430" s="519" t="s">
        <v>13</v>
      </c>
      <c r="J1430" s="650">
        <v>4.6100000000000003</v>
      </c>
    </row>
    <row r="1431" spans="1:10">
      <c r="A1431" s="519" t="s">
        <v>1606</v>
      </c>
      <c r="B1431" s="519" t="str">
        <f t="shared" si="22"/>
        <v>PROJETO BASICO DE INSTALACAO DE TELEMATICA PARA HABITACOES/EDIFICIOS ATE 500M2,APRESENTADO EM AUTOCAD,INCLUSIVE AS LEGALIZACOES PERTINENTES</v>
      </c>
      <c r="C1431" s="519" t="s">
        <v>32499</v>
      </c>
      <c r="D1431" s="519" t="s">
        <v>32500</v>
      </c>
      <c r="E1431" s="519" t="s">
        <v>32105</v>
      </c>
      <c r="I1431" s="519" t="s">
        <v>13</v>
      </c>
      <c r="J1431" s="650">
        <v>2.23</v>
      </c>
    </row>
    <row r="1432" spans="1:10">
      <c r="A1432" s="519" t="s">
        <v>1607</v>
      </c>
      <c r="B1432" s="519" t="str">
        <f t="shared" si="22"/>
        <v>PROJETO BASICO DE INSTALACAO DE TELEMATICA PARA HABITACOES/EDIFICIOS ATE 500M2,APRESENTADO EM AUTOCAD,INCLUSIVE AS LEGALIZACOES PERTINENTES</v>
      </c>
      <c r="C1432" s="519" t="s">
        <v>32499</v>
      </c>
      <c r="D1432" s="519" t="s">
        <v>32500</v>
      </c>
      <c r="E1432" s="519" t="s">
        <v>32105</v>
      </c>
      <c r="I1432" s="519" t="s">
        <v>13</v>
      </c>
      <c r="J1432" s="650">
        <v>1.9300000000000002</v>
      </c>
    </row>
    <row r="1433" spans="1:10">
      <c r="A1433" s="519" t="s">
        <v>1608</v>
      </c>
      <c r="B1433" s="519" t="str">
        <f t="shared" si="22"/>
        <v>PROJETO BASICO DE INSTALACAO DE TELEMATICA PARA HABITACOES/EDIFICIOS DE 501 ATE 3000M2,APRESENTADO EM AUTOCAD,INCLUSIVEAS LEGALIZACOES PERTINENTES</v>
      </c>
      <c r="C1433" s="519" t="s">
        <v>32499</v>
      </c>
      <c r="D1433" s="519" t="s">
        <v>32501</v>
      </c>
      <c r="E1433" s="519" t="s">
        <v>32133</v>
      </c>
      <c r="I1433" s="519" t="s">
        <v>13</v>
      </c>
      <c r="J1433" s="650">
        <v>2.0099999999999998</v>
      </c>
    </row>
    <row r="1434" spans="1:10">
      <c r="A1434" s="519" t="s">
        <v>1609</v>
      </c>
      <c r="B1434" s="519" t="str">
        <f t="shared" si="22"/>
        <v>PROJETO BASICO DE INSTALACAO DE TELEMATICA PARA HABITACOES/EDIFICIOS DE 501 ATE 3000M2,APRESENTADO EM AUTOCAD,INCLUSIVEAS LEGALIZACOES PERTINENTES</v>
      </c>
      <c r="C1434" s="519" t="s">
        <v>32499</v>
      </c>
      <c r="D1434" s="519" t="s">
        <v>32501</v>
      </c>
      <c r="E1434" s="519" t="s">
        <v>32133</v>
      </c>
      <c r="I1434" s="519" t="s">
        <v>13</v>
      </c>
      <c r="J1434" s="650">
        <v>1.74</v>
      </c>
    </row>
    <row r="1435" spans="1:10">
      <c r="A1435" s="519" t="s">
        <v>1610</v>
      </c>
      <c r="B1435" s="519" t="str">
        <f t="shared" si="22"/>
        <v>PROJETO BASICO DE INSTALACAO DE TELEMATICA PARA HABITACAO/LOTEAMENTO ATE 12000M2,APRESENTADO EM AUTOCAD,INCLUSIVE AS LEGALIZACOES PERTINENTES</v>
      </c>
      <c r="C1435" s="519" t="s">
        <v>32502</v>
      </c>
      <c r="D1435" s="519" t="s">
        <v>32503</v>
      </c>
      <c r="E1435" s="519" t="s">
        <v>32433</v>
      </c>
      <c r="I1435" s="519" t="s">
        <v>13</v>
      </c>
      <c r="J1435" s="650">
        <v>1.24</v>
      </c>
    </row>
    <row r="1436" spans="1:10">
      <c r="A1436" s="519" t="s">
        <v>1611</v>
      </c>
      <c r="B1436" s="519" t="str">
        <f t="shared" si="22"/>
        <v>PROJETO BASICO DE INSTALACAO DE TELEMATICA PARA HABITACAO/LOTEAMENTO ATE 12000M2,APRESENTADO EM AUTOCAD,INCLUSIVE AS LEGALIZACOES PERTINENTES</v>
      </c>
      <c r="C1436" s="519" t="s">
        <v>32502</v>
      </c>
      <c r="D1436" s="519" t="s">
        <v>32503</v>
      </c>
      <c r="E1436" s="519" t="s">
        <v>32433</v>
      </c>
      <c r="I1436" s="519" t="s">
        <v>13</v>
      </c>
      <c r="J1436" s="650">
        <v>1.07</v>
      </c>
    </row>
    <row r="1437" spans="1:10">
      <c r="A1437" s="519" t="s">
        <v>1612</v>
      </c>
      <c r="B1437" s="519" t="str">
        <f t="shared" si="22"/>
        <v>PROJETO BASICO DE INSTALACAO DE TELEMATICA PARA HABITACAO/LOTEAMENTO ACIMA DE 12000M2,APRESENTADO EM AUTOCAD,INCLUSIVE AS LEGALIZACOES PERTINENTES</v>
      </c>
      <c r="C1437" s="519" t="s">
        <v>32502</v>
      </c>
      <c r="D1437" s="519" t="s">
        <v>32504</v>
      </c>
      <c r="E1437" s="519" t="s">
        <v>32435</v>
      </c>
      <c r="I1437" s="519" t="s">
        <v>13</v>
      </c>
      <c r="J1437" s="650">
        <v>0.62</v>
      </c>
    </row>
    <row r="1438" spans="1:10">
      <c r="A1438" s="519" t="s">
        <v>1613</v>
      </c>
      <c r="B1438" s="519" t="str">
        <f t="shared" si="22"/>
        <v>PROJETO BASICO DE INSTALACAO DE TELEMATICA PARA HABITACAO/LOTEAMENTO ACIMA DE 12000M2,APRESENTADO EM AUTOCAD,INCLUSIVE AS LEGALIZACOES PERTINENTES</v>
      </c>
      <c r="C1438" s="519" t="s">
        <v>32502</v>
      </c>
      <c r="D1438" s="519" t="s">
        <v>32504</v>
      </c>
      <c r="E1438" s="519" t="s">
        <v>32435</v>
      </c>
      <c r="I1438" s="519" t="s">
        <v>13</v>
      </c>
      <c r="J1438" s="650">
        <v>0.54</v>
      </c>
    </row>
    <row r="1439" spans="1:10">
      <c r="A1439" s="519" t="s">
        <v>1614</v>
      </c>
      <c r="B1439" s="519" t="str">
        <f t="shared" si="22"/>
        <v>PROJETO EXECUTIVO DE INSTALACAO DE TELEMATICA,CONSIDERANDO O PROJETO BASICO EXISTENTE,PARA PREDIOS ESCOLARES E/OU ADMINISTRATIVOS ATE 500M2,APRESENTADO EM AUTOCAD,INCLUSIVE AS LEGALIZACOES PERTINENTES</v>
      </c>
      <c r="C1439" s="519" t="s">
        <v>32505</v>
      </c>
      <c r="D1439" s="519" t="s">
        <v>32506</v>
      </c>
      <c r="E1439" s="519" t="s">
        <v>32507</v>
      </c>
      <c r="F1439" s="519" t="s">
        <v>32508</v>
      </c>
      <c r="I1439" s="519" t="s">
        <v>13</v>
      </c>
      <c r="J1439" s="650">
        <v>2.08</v>
      </c>
    </row>
    <row r="1440" spans="1:10">
      <c r="A1440" s="519" t="s">
        <v>1615</v>
      </c>
      <c r="B1440" s="519" t="str">
        <f t="shared" si="22"/>
        <v>PROJETO EXECUTIVO DE INSTALACAO DE TELEMATICA,CONSIDERANDO O PROJETO BASICO EXISTENTE,PARA PREDIOS ESCOLARES E/OU ADMINISTRATIVOS ATE 500M2,APRESENTADO EM AUTOCAD,INCLUSIVE AS LEGALIZACOES PERTINENTES</v>
      </c>
      <c r="C1440" s="519" t="s">
        <v>32505</v>
      </c>
      <c r="D1440" s="519" t="s">
        <v>32506</v>
      </c>
      <c r="E1440" s="519" t="s">
        <v>32507</v>
      </c>
      <c r="F1440" s="519" t="s">
        <v>32508</v>
      </c>
      <c r="I1440" s="519" t="s">
        <v>13</v>
      </c>
      <c r="J1440" s="650">
        <v>1.8</v>
      </c>
    </row>
    <row r="1441" spans="1:10">
      <c r="A1441" s="519" t="s">
        <v>1616</v>
      </c>
      <c r="B1441" s="519" t="str">
        <f t="shared" si="22"/>
        <v>PROJETO EXECUTIVO DE INSTALACAO DE TELEMATICA,CONSIDERANDO O PROJETO BASICO EXISTENTE,PARA PREDIOS ESCOLARES E/OU ADMINISTRATIVOS ACIMA DE 500M2,APRESENTADO EM AUTOCAD,INCLUSIVE AS LEGALIZACOES PERTINENTES</v>
      </c>
      <c r="C1441" s="519" t="s">
        <v>32505</v>
      </c>
      <c r="D1441" s="519" t="s">
        <v>32506</v>
      </c>
      <c r="E1441" s="519" t="s">
        <v>32509</v>
      </c>
      <c r="F1441" s="519" t="s">
        <v>32510</v>
      </c>
      <c r="I1441" s="519" t="s">
        <v>13</v>
      </c>
      <c r="J1441" s="650">
        <v>1.87</v>
      </c>
    </row>
    <row r="1442" spans="1:10">
      <c r="A1442" s="519" t="s">
        <v>1617</v>
      </c>
      <c r="B1442" s="519" t="str">
        <f t="shared" si="22"/>
        <v>PROJETO EXECUTIVO DE INSTALACAO DE TELEMATICA,CONSIDERANDO O PROJETO BASICO EXISTENTE,PARA PREDIOS ESCOLARES E/OU ADMINISTRATIVOS ACIMA DE 500M2,APRESENTADO EM AUTOCAD,INCLUSIVE AS LEGALIZACOES PERTINENTES</v>
      </c>
      <c r="C1442" s="519" t="s">
        <v>32505</v>
      </c>
      <c r="D1442" s="519" t="s">
        <v>32506</v>
      </c>
      <c r="E1442" s="519" t="s">
        <v>32509</v>
      </c>
      <c r="F1442" s="519" t="s">
        <v>32510</v>
      </c>
      <c r="I1442" s="519" t="s">
        <v>13</v>
      </c>
      <c r="J1442" s="650">
        <v>1.62</v>
      </c>
    </row>
    <row r="1443" spans="1:10">
      <c r="A1443" s="519" t="s">
        <v>1618</v>
      </c>
      <c r="B1443" s="519" t="str">
        <f t="shared" si="22"/>
        <v>PROJETO EXECUTIVO DE INSTALACAO DE TELEMATICA,CONSIDERANDO O PROJETO BASICO EXISTENTE,PARA PREDIOS CULTURAIS ATE 500M2,APRESENTADO EM AUTOCAD,INCLUSIVE AS LEGALIZACOES PERTINENTES</v>
      </c>
      <c r="C1443" s="519" t="s">
        <v>32505</v>
      </c>
      <c r="D1443" s="519" t="s">
        <v>32511</v>
      </c>
      <c r="E1443" s="519" t="s">
        <v>32470</v>
      </c>
      <c r="I1443" s="519" t="s">
        <v>13</v>
      </c>
      <c r="J1443" s="650">
        <v>5.33</v>
      </c>
    </row>
    <row r="1444" spans="1:10">
      <c r="A1444" s="519" t="s">
        <v>1619</v>
      </c>
      <c r="B1444" s="519" t="str">
        <f t="shared" si="22"/>
        <v>PROJETO EXECUTIVO DE INSTALACAO DE TELEMATICA,CONSIDERANDO O PROJETO BASICO EXISTENTE,PARA PREDIOS CULTURAIS ATE 500M2,APRESENTADO EM AUTOCAD,INCLUSIVE AS LEGALIZACOES PERTINENTES</v>
      </c>
      <c r="C1444" s="519" t="s">
        <v>32505</v>
      </c>
      <c r="D1444" s="519" t="s">
        <v>32511</v>
      </c>
      <c r="E1444" s="519" t="s">
        <v>32470</v>
      </c>
      <c r="I1444" s="519" t="s">
        <v>13</v>
      </c>
      <c r="J1444" s="650">
        <v>4.6100000000000003</v>
      </c>
    </row>
    <row r="1445" spans="1:10">
      <c r="A1445" s="519" t="s">
        <v>1620</v>
      </c>
      <c r="B1445" s="519" t="str">
        <f t="shared" si="22"/>
        <v>PROJETO EXECUTIVO DE INSTALACAO DE TELEMATICA,CONSIDERANDO O PROJETO BASICO EXISTENTE,PARA PREDIOS CULTURAIS ACIMA DE 500M2,APRESENTADO EM AUTOCAD,INCLUSIVE AS LEGALIZACOES PERTINENTES</v>
      </c>
      <c r="C1445" s="519" t="s">
        <v>32505</v>
      </c>
      <c r="D1445" s="519" t="s">
        <v>32512</v>
      </c>
      <c r="E1445" s="519" t="s">
        <v>32513</v>
      </c>
      <c r="F1445" s="519" t="s">
        <v>32187</v>
      </c>
      <c r="I1445" s="519" t="s">
        <v>13</v>
      </c>
      <c r="J1445" s="650">
        <v>4.79</v>
      </c>
    </row>
    <row r="1446" spans="1:10">
      <c r="A1446" s="519" t="s">
        <v>1621</v>
      </c>
      <c r="B1446" s="519" t="str">
        <f t="shared" si="22"/>
        <v>PROJETO EXECUTIVO DE INSTALACAO DE TELEMATICA,CONSIDERANDO O PROJETO BASICO EXISTENTE,PARA PREDIOS CULTURAIS ACIMA DE 500M2,APRESENTADO EM AUTOCAD,INCLUSIVE AS LEGALIZACOES PERTINENTES</v>
      </c>
      <c r="C1446" s="519" t="s">
        <v>32505</v>
      </c>
      <c r="D1446" s="519" t="s">
        <v>32512</v>
      </c>
      <c r="E1446" s="519" t="s">
        <v>32513</v>
      </c>
      <c r="F1446" s="519" t="s">
        <v>32187</v>
      </c>
      <c r="I1446" s="519" t="s">
        <v>13</v>
      </c>
      <c r="J1446" s="650">
        <v>4.1500000000000004</v>
      </c>
    </row>
    <row r="1447" spans="1:10">
      <c r="A1447" s="519" t="s">
        <v>1622</v>
      </c>
      <c r="B1447" s="519" t="str">
        <f t="shared" si="22"/>
        <v>PROJETO EXECUTIVO DE INSTALACAO DE TELEMATICA,CONSIDERANDO O PROJETO BASICO EXISTENTE,PARA PREDIOS HOSPITALARES,APRESENTADO EM AUTOCAD,INCLUSIVE AS LEGALIZACOES PERTINENTES</v>
      </c>
      <c r="C1447" s="519" t="s">
        <v>32505</v>
      </c>
      <c r="D1447" s="519" t="s">
        <v>32514</v>
      </c>
      <c r="E1447" s="519" t="s">
        <v>32116</v>
      </c>
      <c r="I1447" s="519" t="s">
        <v>13</v>
      </c>
      <c r="J1447" s="650">
        <v>5.33</v>
      </c>
    </row>
    <row r="1448" spans="1:10">
      <c r="A1448" s="519" t="s">
        <v>1623</v>
      </c>
      <c r="B1448" s="519" t="str">
        <f t="shared" si="22"/>
        <v>PROJETO EXECUTIVO DE INSTALACAO DE TELEMATICA,CONSIDERANDO O PROJETO BASICO EXISTENTE,PARA PREDIOS HOSPITALARES,APRESENTADO EM AUTOCAD,INCLUSIVE AS LEGALIZACOES PERTINENTES</v>
      </c>
      <c r="C1448" s="519" t="s">
        <v>32505</v>
      </c>
      <c r="D1448" s="519" t="s">
        <v>32514</v>
      </c>
      <c r="E1448" s="519" t="s">
        <v>32116</v>
      </c>
      <c r="I1448" s="519" t="s">
        <v>13</v>
      </c>
      <c r="J1448" s="650">
        <v>4.6100000000000003</v>
      </c>
    </row>
    <row r="1449" spans="1:10">
      <c r="A1449" s="519" t="s">
        <v>1624</v>
      </c>
      <c r="B1449" s="519" t="str">
        <f t="shared" si="22"/>
        <v>PROJETO EXECUTIVO DE INSTALACAO DE TELEMATICA,CONSIDERANDO O PROJETO BASICO EXISTENTE,PARA HABITACOES/EDIFICIOS ATE 500M2,APRESENTADO EM AUTOCAD,INCLUSIVE AS LEGALIZACOES PERTINENTES</v>
      </c>
      <c r="C1449" s="519" t="s">
        <v>32505</v>
      </c>
      <c r="D1449" s="519" t="s">
        <v>32515</v>
      </c>
      <c r="E1449" s="519" t="s">
        <v>32276</v>
      </c>
      <c r="F1449" s="519" t="s">
        <v>32034</v>
      </c>
      <c r="I1449" s="519" t="s">
        <v>13</v>
      </c>
      <c r="J1449" s="650">
        <v>2.23</v>
      </c>
    </row>
    <row r="1450" spans="1:10">
      <c r="A1450" s="519" t="s">
        <v>1625</v>
      </c>
      <c r="B1450" s="519" t="str">
        <f t="shared" si="22"/>
        <v>PROJETO EXECUTIVO DE INSTALACAO DE TELEMATICA,CONSIDERANDO O PROJETO BASICO EXISTENTE,PARA HABITACOES/EDIFICIOS ATE 500M2,APRESENTADO EM AUTOCAD,INCLUSIVE AS LEGALIZACOES PERTINENTES</v>
      </c>
      <c r="C1450" s="519" t="s">
        <v>32505</v>
      </c>
      <c r="D1450" s="519" t="s">
        <v>32515</v>
      </c>
      <c r="E1450" s="519" t="s">
        <v>32276</v>
      </c>
      <c r="F1450" s="519" t="s">
        <v>32034</v>
      </c>
      <c r="I1450" s="519" t="s">
        <v>13</v>
      </c>
      <c r="J1450" s="650">
        <v>1.9300000000000002</v>
      </c>
    </row>
    <row r="1451" spans="1:10">
      <c r="A1451" s="519" t="s">
        <v>1626</v>
      </c>
      <c r="B1451" s="519" t="str">
        <f t="shared" si="22"/>
        <v>PROJETO EXECUTIVO DE INSTALACAO DE TELEMATICA,CONSIDERANDO O PROJETO BASICO EXISTENTE,PARA HABITACOES/EDIFICIOS DE 501 ATE 3000M2,APRESENTADO EM AUTOCAD,INCLUSIVE AS LEGALIZACOES PERTINENTES</v>
      </c>
      <c r="C1451" s="519" t="s">
        <v>32505</v>
      </c>
      <c r="D1451" s="519" t="s">
        <v>32516</v>
      </c>
      <c r="E1451" s="519" t="s">
        <v>32517</v>
      </c>
      <c r="F1451" s="519" t="s">
        <v>32102</v>
      </c>
      <c r="I1451" s="519" t="s">
        <v>13</v>
      </c>
      <c r="J1451" s="650">
        <v>2.0099999999999998</v>
      </c>
    </row>
    <row r="1452" spans="1:10">
      <c r="A1452" s="519" t="s">
        <v>1627</v>
      </c>
      <c r="B1452" s="519" t="str">
        <f t="shared" si="22"/>
        <v>PROJETO EXECUTIVO DE INSTALACAO DE TELEMATICA,CONSIDERANDO O PROJETO BASICO EXISTENTE,PARA HABITACOES/EDIFICIOS DE 501 ATE 3000M2,APRESENTADO EM AUTOCAD,INCLUSIVE AS LEGALIZACOES PERTINENTES</v>
      </c>
      <c r="C1452" s="519" t="s">
        <v>32505</v>
      </c>
      <c r="D1452" s="519" t="s">
        <v>32516</v>
      </c>
      <c r="E1452" s="519" t="s">
        <v>32517</v>
      </c>
      <c r="F1452" s="519" t="s">
        <v>32102</v>
      </c>
      <c r="I1452" s="519" t="s">
        <v>13</v>
      </c>
      <c r="J1452" s="650">
        <v>1.74</v>
      </c>
    </row>
    <row r="1453" spans="1:10">
      <c r="A1453" s="519" t="s">
        <v>1628</v>
      </c>
      <c r="B1453" s="519" t="str">
        <f t="shared" si="22"/>
        <v>PROJETO EXECUTIVO DE INSTALACAO DE TELEMATICA,CONSIDERANDO O PROJETO BASICO EXISTENTE,PARA HABITACAO/LOTEAMENTO ATE 12000M2,APRESENTADO EM AUTOCAD,INCLUSIVE AS LEGALIZACOES PERTINENTES</v>
      </c>
      <c r="C1453" s="519" t="s">
        <v>32505</v>
      </c>
      <c r="D1453" s="519" t="s">
        <v>32518</v>
      </c>
      <c r="E1453" s="519" t="s">
        <v>32513</v>
      </c>
      <c r="F1453" s="519" t="s">
        <v>32187</v>
      </c>
      <c r="I1453" s="519" t="s">
        <v>13</v>
      </c>
      <c r="J1453" s="650">
        <v>1.24</v>
      </c>
    </row>
    <row r="1454" spans="1:10">
      <c r="A1454" s="519" t="s">
        <v>1629</v>
      </c>
      <c r="B1454" s="519" t="str">
        <f t="shared" si="22"/>
        <v>PROJETO EXECUTIVO DE INSTALACAO DE TELEMATICA,CONSIDERANDO O PROJETO BASICO EXISTENTE,PARA HABITACAO/LOTEAMENTO ATE 12000M2,APRESENTADO EM AUTOCAD,INCLUSIVE AS LEGALIZACOES PERTINENTES</v>
      </c>
      <c r="C1454" s="519" t="s">
        <v>32505</v>
      </c>
      <c r="D1454" s="519" t="s">
        <v>32518</v>
      </c>
      <c r="E1454" s="519" t="s">
        <v>32513</v>
      </c>
      <c r="F1454" s="519" t="s">
        <v>32187</v>
      </c>
      <c r="I1454" s="519" t="s">
        <v>13</v>
      </c>
      <c r="J1454" s="650">
        <v>1.07</v>
      </c>
    </row>
    <row r="1455" spans="1:10">
      <c r="A1455" s="519" t="s">
        <v>1630</v>
      </c>
      <c r="B1455" s="519" t="str">
        <f t="shared" si="22"/>
        <v>PROJETO EXECUTIVO DE INSTALACAO DE TELEMATICA,CONSIDERANDO O PROJETO BASICO EXISTENTE,PARA HABITACAO/LOTEAMENTO ACIMA DE 12000M2,APRESENTADO EM AUTOCAD,INCLUSIVE AS LEGALIZACOES PERTINENTES</v>
      </c>
      <c r="C1455" s="519" t="s">
        <v>32505</v>
      </c>
      <c r="D1455" s="519" t="s">
        <v>32519</v>
      </c>
      <c r="E1455" s="519" t="s">
        <v>32520</v>
      </c>
      <c r="F1455" s="519" t="s">
        <v>32190</v>
      </c>
      <c r="I1455" s="519" t="s">
        <v>13</v>
      </c>
      <c r="J1455" s="650">
        <v>0.62</v>
      </c>
    </row>
    <row r="1456" spans="1:10">
      <c r="A1456" s="519" t="s">
        <v>1631</v>
      </c>
      <c r="B1456" s="519" t="str">
        <f t="shared" si="22"/>
        <v>PROJETO EXECUTIVO DE INSTALACAO DE TELEMATICA,CONSIDERANDO O PROJETO BASICO EXISTENTE,PARA HABITACAO/LOTEAMENTO ACIMA DE 12000M2,APRESENTADO EM AUTOCAD,INCLUSIVE AS LEGALIZACOES PERTINENTES</v>
      </c>
      <c r="C1456" s="519" t="s">
        <v>32505</v>
      </c>
      <c r="D1456" s="519" t="s">
        <v>32519</v>
      </c>
      <c r="E1456" s="519" t="s">
        <v>32520</v>
      </c>
      <c r="F1456" s="519" t="s">
        <v>32190</v>
      </c>
      <c r="I1456" s="519" t="s">
        <v>13</v>
      </c>
      <c r="J1456" s="650">
        <v>0.54</v>
      </c>
    </row>
    <row r="1457" spans="1:10">
      <c r="A1457" s="519" t="s">
        <v>1632</v>
      </c>
      <c r="B1457" s="519" t="str">
        <f t="shared" si="22"/>
        <v>PROJETO BASICO DE INSTALACAO DE ESGOTO SANITARIO E AGUAS PLUVIAIS PARA PREDIOS ESCOLARES E/OU ADMINISTRATIVOS ATE 500M2,APRESENTADO EM AUTOCAD,INCLUSIVE AS LEGALIZACOES PERTINENTES</v>
      </c>
      <c r="C1457" s="519" t="s">
        <v>32521</v>
      </c>
      <c r="D1457" s="519" t="s">
        <v>32522</v>
      </c>
      <c r="E1457" s="519" t="s">
        <v>32124</v>
      </c>
      <c r="I1457" s="519" t="s">
        <v>13</v>
      </c>
      <c r="J1457" s="650">
        <v>3.79</v>
      </c>
    </row>
    <row r="1458" spans="1:10">
      <c r="A1458" s="519" t="s">
        <v>1633</v>
      </c>
      <c r="B1458" s="519" t="str">
        <f t="shared" si="22"/>
        <v>PROJETO BASICO DE INSTALACAO DE ESGOTO SANITARIO E AGUAS PLUVIAIS PARA PREDIOS ESCOLARES E/OU ADMINISTRATIVOS ATE 500M2,APRESENTADO EM AUTOCAD,INCLUSIVE AS LEGALIZACOES PERTINENTES</v>
      </c>
      <c r="C1458" s="519" t="s">
        <v>32521</v>
      </c>
      <c r="D1458" s="519" t="s">
        <v>32522</v>
      </c>
      <c r="E1458" s="519" t="s">
        <v>32124</v>
      </c>
      <c r="I1458" s="519" t="s">
        <v>13</v>
      </c>
      <c r="J1458" s="650">
        <v>3.28</v>
      </c>
    </row>
    <row r="1459" spans="1:10">
      <c r="A1459" s="519" t="s">
        <v>1634</v>
      </c>
      <c r="B1459" s="519" t="str">
        <f t="shared" si="22"/>
        <v>PROJETO BASICO DE INSTALACAO DE ESGOTO SANITARIO E AGUAS PLUVIAIS PARA PREDIOS ESCOLARES E/OU ADMINISTRATIVOS DE 501 ATE 3000M2,APRESENTADO EM AUTOCAD,INCLUSIVE AS LEGALIZACOES PERTINENTES</v>
      </c>
      <c r="C1459" s="519" t="s">
        <v>32521</v>
      </c>
      <c r="D1459" s="519" t="s">
        <v>32523</v>
      </c>
      <c r="E1459" s="519" t="s">
        <v>32524</v>
      </c>
      <c r="F1459" s="519" t="s">
        <v>32525</v>
      </c>
      <c r="I1459" s="519" t="s">
        <v>13</v>
      </c>
      <c r="J1459" s="650">
        <v>3.51</v>
      </c>
    </row>
    <row r="1460" spans="1:10">
      <c r="A1460" s="519" t="s">
        <v>1635</v>
      </c>
      <c r="B1460" s="519" t="str">
        <f t="shared" si="22"/>
        <v>PROJETO BASICO DE INSTALACAO DE ESGOTO SANITARIO E AGUAS PLUVIAIS PARA PREDIOS ESCOLARES E/OU ADMINISTRATIVOS DE 501 ATE 3000M2,APRESENTADO EM AUTOCAD,INCLUSIVE AS LEGALIZACOES PERTINENTES</v>
      </c>
      <c r="C1460" s="519" t="s">
        <v>32521</v>
      </c>
      <c r="D1460" s="519" t="s">
        <v>32523</v>
      </c>
      <c r="E1460" s="519" t="s">
        <v>32524</v>
      </c>
      <c r="F1460" s="519" t="s">
        <v>32525</v>
      </c>
      <c r="I1460" s="519" t="s">
        <v>13</v>
      </c>
      <c r="J1460" s="650">
        <v>3.04</v>
      </c>
    </row>
    <row r="1461" spans="1:10">
      <c r="A1461" s="519" t="s">
        <v>1636</v>
      </c>
      <c r="B1461" s="519" t="str">
        <f t="shared" si="22"/>
        <v>PROJETO BASICO DE INSTALACAO DE ESGOTO SANITARIO E AGUAS PLUVIAIS PARA PREDIOS ESCOLARES E/OU ADMINISTRATIVOS ACIMA DE 3000M2,APRESENTADO EM AUTOCAD,INCLUSIVE AS LEGALIZACOES PERTINENTES</v>
      </c>
      <c r="C1461" s="519" t="s">
        <v>32521</v>
      </c>
      <c r="D1461" s="519" t="s">
        <v>32526</v>
      </c>
      <c r="E1461" s="519" t="s">
        <v>32527</v>
      </c>
      <c r="F1461" s="519" t="s">
        <v>32528</v>
      </c>
      <c r="I1461" s="519" t="s">
        <v>13</v>
      </c>
      <c r="J1461" s="650">
        <v>2.08</v>
      </c>
    </row>
    <row r="1462" spans="1:10">
      <c r="A1462" s="519" t="s">
        <v>1637</v>
      </c>
      <c r="B1462" s="519" t="str">
        <f t="shared" si="22"/>
        <v>PROJETO BASICO DE INSTALACAO DE ESGOTO SANITARIO E AGUAS PLUVIAIS PARA PREDIOS ESCOLARES E/OU ADMINISTRATIVOS ACIMA DE 3000M2,APRESENTADO EM AUTOCAD,INCLUSIVE AS LEGALIZACOES PERTINENTES</v>
      </c>
      <c r="C1462" s="519" t="s">
        <v>32521</v>
      </c>
      <c r="D1462" s="519" t="s">
        <v>32526</v>
      </c>
      <c r="E1462" s="519" t="s">
        <v>32527</v>
      </c>
      <c r="F1462" s="519" t="s">
        <v>32528</v>
      </c>
      <c r="I1462" s="519" t="s">
        <v>13</v>
      </c>
      <c r="J1462" s="650">
        <v>1.8</v>
      </c>
    </row>
    <row r="1463" spans="1:10">
      <c r="A1463" s="519" t="s">
        <v>1638</v>
      </c>
      <c r="B1463" s="519" t="str">
        <f t="shared" si="22"/>
        <v>PROJETO BASICO DE INSTALACAO DE ESGOTO SANITARIO E AGUAS PLUVIAIS PARA PREDIOS CULTURAIS,APRESENTADO EM AUTOCAD,INCLUSIVE AS LEGALIZACOES PERTINENTES</v>
      </c>
      <c r="C1463" s="519" t="s">
        <v>32521</v>
      </c>
      <c r="D1463" s="519" t="s">
        <v>32529</v>
      </c>
      <c r="E1463" s="519" t="s">
        <v>32451</v>
      </c>
      <c r="I1463" s="519" t="s">
        <v>13</v>
      </c>
      <c r="J1463" s="650">
        <v>3.51</v>
      </c>
    </row>
    <row r="1464" spans="1:10">
      <c r="A1464" s="519" t="s">
        <v>1639</v>
      </c>
      <c r="B1464" s="519" t="str">
        <f t="shared" si="22"/>
        <v>PROJETO BASICO DE INSTALACAO DE ESGOTO SANITARIO E AGUAS PLUVIAIS PARA PREDIOS CULTURAIS,APRESENTADO EM AUTOCAD,INCLUSIVE AS LEGALIZACOES PERTINENTES</v>
      </c>
      <c r="C1464" s="519" t="s">
        <v>32521</v>
      </c>
      <c r="D1464" s="519" t="s">
        <v>32529</v>
      </c>
      <c r="E1464" s="519" t="s">
        <v>32451</v>
      </c>
      <c r="I1464" s="519" t="s">
        <v>13</v>
      </c>
      <c r="J1464" s="650">
        <v>3.04</v>
      </c>
    </row>
    <row r="1465" spans="1:10">
      <c r="A1465" s="519" t="s">
        <v>1640</v>
      </c>
      <c r="B1465" s="519" t="str">
        <f t="shared" si="22"/>
        <v>PROJETO BASICO DE INSTALACAO DE ESGOTO SANITARIO E AGUAS PLUVIAIS PARA PREDIOS HOSPITALARES ATE 4000M2,APRESENTADO EM AUTOCAD,INCLUSIVE AS LEGALIZACOES PERTINENTES</v>
      </c>
      <c r="C1465" s="519" t="s">
        <v>32521</v>
      </c>
      <c r="D1465" s="519" t="s">
        <v>32530</v>
      </c>
      <c r="E1465" s="519" t="s">
        <v>32146</v>
      </c>
      <c r="I1465" s="519" t="s">
        <v>13</v>
      </c>
      <c r="J1465" s="650">
        <v>11.41</v>
      </c>
    </row>
    <row r="1466" spans="1:10">
      <c r="A1466" s="519" t="s">
        <v>1641</v>
      </c>
      <c r="B1466" s="519" t="str">
        <f t="shared" si="22"/>
        <v>PROJETO BASICO DE INSTALACAO DE ESGOTO SANITARIO E AGUAS PLUVIAIS PARA PREDIOS HOSPITALARES ATE 4000M2,APRESENTADO EM AUTOCAD,INCLUSIVE AS LEGALIZACOES PERTINENTES</v>
      </c>
      <c r="C1466" s="519" t="s">
        <v>32521</v>
      </c>
      <c r="D1466" s="519" t="s">
        <v>32530</v>
      </c>
      <c r="E1466" s="519" t="s">
        <v>32146</v>
      </c>
      <c r="I1466" s="519" t="s">
        <v>13</v>
      </c>
      <c r="J1466" s="650">
        <v>9.8800000000000008</v>
      </c>
    </row>
    <row r="1467" spans="1:10">
      <c r="A1467" s="519" t="s">
        <v>1642</v>
      </c>
      <c r="B1467" s="519" t="str">
        <f t="shared" si="22"/>
        <v>PROJETO BASICO DE INSTALACAO DE ESGOTO SANITARIO E AGUAS PLUVIAIS PARA PREDIOS HOSPITALARES ACIMA DE 4000M2,APRESENTADOEM AUTOCAD,INCLUSIVE AS LEGALIZACOES PERTINENTES</v>
      </c>
      <c r="C1467" s="519" t="s">
        <v>32521</v>
      </c>
      <c r="D1467" s="519" t="s">
        <v>32531</v>
      </c>
      <c r="E1467" s="519" t="s">
        <v>32148</v>
      </c>
      <c r="I1467" s="519" t="s">
        <v>13</v>
      </c>
      <c r="J1467" s="650">
        <v>9.51</v>
      </c>
    </row>
    <row r="1468" spans="1:10">
      <c r="A1468" s="519" t="s">
        <v>1643</v>
      </c>
      <c r="B1468" s="519" t="str">
        <f t="shared" si="22"/>
        <v>PROJETO BASICO DE INSTALACAO DE ESGOTO SANITARIO E AGUAS PLUVIAIS PARA PREDIOS HOSPITALARES ACIMA DE 4000M2,APRESENTADOEM AUTOCAD,INCLUSIVE AS LEGALIZACOES PERTINENTES</v>
      </c>
      <c r="C1468" s="519" t="s">
        <v>32521</v>
      </c>
      <c r="D1468" s="519" t="s">
        <v>32531</v>
      </c>
      <c r="E1468" s="519" t="s">
        <v>32148</v>
      </c>
      <c r="I1468" s="519" t="s">
        <v>13</v>
      </c>
      <c r="J1468" s="650">
        <v>8.24</v>
      </c>
    </row>
    <row r="1469" spans="1:10">
      <c r="A1469" s="519" t="s">
        <v>1644</v>
      </c>
      <c r="B1469" s="519" t="str">
        <f t="shared" si="22"/>
        <v>PROJETO BASICO DE INSTALACAO DE ESGOTO SANITARIO E AGUAS PLUVIAIS PARA URBANIZACAO ATE 15000M2,APRESENTADO EM AUTOCAD,INCLUSIVE AS LEGALIZACOES PERTINENTES</v>
      </c>
      <c r="C1469" s="519" t="s">
        <v>32521</v>
      </c>
      <c r="D1469" s="519" t="s">
        <v>32532</v>
      </c>
      <c r="E1469" s="519" t="s">
        <v>32176</v>
      </c>
      <c r="I1469" s="519" t="s">
        <v>13</v>
      </c>
      <c r="J1469" s="650">
        <v>0.63</v>
      </c>
    </row>
    <row r="1470" spans="1:10">
      <c r="A1470" s="519" t="s">
        <v>1645</v>
      </c>
      <c r="B1470" s="519" t="str">
        <f t="shared" si="22"/>
        <v>PROJETO BASICO DE INSTALACAO DE ESGOTO SANITARIO E AGUAS PLUVIAIS PARA URBANIZACAO ATE 15000M2,APRESENTADO EM AUTOCAD,INCLUSIVE AS LEGALIZACOES PERTINENTES</v>
      </c>
      <c r="C1470" s="519" t="s">
        <v>32521</v>
      </c>
      <c r="D1470" s="519" t="s">
        <v>32532</v>
      </c>
      <c r="E1470" s="519" t="s">
        <v>32176</v>
      </c>
      <c r="I1470" s="519" t="s">
        <v>13</v>
      </c>
      <c r="J1470" s="650">
        <v>0.54</v>
      </c>
    </row>
    <row r="1471" spans="1:10">
      <c r="A1471" s="519" t="s">
        <v>1646</v>
      </c>
      <c r="B1471" s="519" t="str">
        <f t="shared" si="22"/>
        <v>PROJETO BASICO DE INSTALACAO DE ESGOTO SANITARIO E AGUAS PLUVIAIS PARA URBANIZACAO ACIMA DE 15000M2,APRESENTADO EM AUTOCAD,INCLUSIVE AS LEGALIZACOES PERTINENTES</v>
      </c>
      <c r="C1471" s="519" t="s">
        <v>32521</v>
      </c>
      <c r="D1471" s="519" t="s">
        <v>32533</v>
      </c>
      <c r="E1471" s="519" t="s">
        <v>32141</v>
      </c>
      <c r="I1471" s="519" t="s">
        <v>13</v>
      </c>
      <c r="J1471" s="650">
        <v>0.41</v>
      </c>
    </row>
    <row r="1472" spans="1:10">
      <c r="A1472" s="519" t="s">
        <v>1647</v>
      </c>
      <c r="B1472" s="519" t="str">
        <f t="shared" si="22"/>
        <v>PROJETO BASICO DE INSTALACAO DE ESGOTO SANITARIO E AGUAS PLUVIAIS PARA URBANIZACAO ACIMA DE 15000M2,APRESENTADO EM AUTOCAD,INCLUSIVE AS LEGALIZACOES PERTINENTES</v>
      </c>
      <c r="C1472" s="519" t="s">
        <v>32521</v>
      </c>
      <c r="D1472" s="519" t="s">
        <v>32533</v>
      </c>
      <c r="E1472" s="519" t="s">
        <v>32141</v>
      </c>
      <c r="I1472" s="519" t="s">
        <v>13</v>
      </c>
      <c r="J1472" s="650">
        <v>0.35</v>
      </c>
    </row>
    <row r="1473" spans="1:10">
      <c r="A1473" s="519" t="s">
        <v>1648</v>
      </c>
      <c r="B1473" s="519" t="str">
        <f t="shared" si="22"/>
        <v>PROJETO BASICO DE INSTALACAO DE ESGOTO SANITARIO E AGUAS PLUVIAIS PARA HABITACAO/LOTEAMENTO ATE 12000M2,APRESENTADO EM AUTOCAD,INCLUSIVE AS LEGALIZACOES PERTINENTES</v>
      </c>
      <c r="C1473" s="519" t="s">
        <v>32521</v>
      </c>
      <c r="D1473" s="519" t="s">
        <v>32534</v>
      </c>
      <c r="E1473" s="519" t="s">
        <v>32156</v>
      </c>
      <c r="I1473" s="519" t="s">
        <v>13</v>
      </c>
      <c r="J1473" s="650">
        <v>3.46</v>
      </c>
    </row>
    <row r="1474" spans="1:10">
      <c r="A1474" s="519" t="s">
        <v>1649</v>
      </c>
      <c r="B1474" s="519" t="str">
        <f t="shared" si="22"/>
        <v>PROJETO BASICO DE INSTALACAO DE ESGOTO SANITARIO E AGUAS PLUVIAIS PARA HABITACAO/LOTEAMENTO ATE 12000M2,APRESENTADO EM AUTOCAD,INCLUSIVE AS LEGALIZACOES PERTINENTES</v>
      </c>
      <c r="C1474" s="519" t="s">
        <v>32521</v>
      </c>
      <c r="D1474" s="519" t="s">
        <v>32534</v>
      </c>
      <c r="E1474" s="519" t="s">
        <v>32156</v>
      </c>
      <c r="I1474" s="519" t="s">
        <v>13</v>
      </c>
      <c r="J1474" s="650">
        <v>3</v>
      </c>
    </row>
    <row r="1475" spans="1:10">
      <c r="A1475" s="519" t="s">
        <v>1650</v>
      </c>
      <c r="B1475" s="519" t="str">
        <f t="shared" si="22"/>
        <v>PROJETO BASICO DE INSTALACAO DE ESGOTO SANITARIO E AGUAS PLUVIAIS PARA HABITACAO/LOTEAMENTO DE 12001 ATE 36000M2,APRESENTADO EM AUTOCAD,INCLUSIVE AS LEGALIZACOES PERTINENTES</v>
      </c>
      <c r="C1475" s="519" t="s">
        <v>32521</v>
      </c>
      <c r="D1475" s="519" t="s">
        <v>32535</v>
      </c>
      <c r="E1475" s="519" t="s">
        <v>32536</v>
      </c>
      <c r="I1475" s="519" t="s">
        <v>13</v>
      </c>
      <c r="J1475" s="650">
        <v>2.52</v>
      </c>
    </row>
    <row r="1476" spans="1:10">
      <c r="A1476" s="519" t="s">
        <v>1651</v>
      </c>
      <c r="B1476" s="519" t="str">
        <f t="shared" si="22"/>
        <v>PROJETO BASICO DE INSTALACAO DE ESGOTO SANITARIO E AGUAS PLUVIAIS PARA HABITACAO/LOTEAMENTO DE 12001 ATE 36000M2,APRESENTADO EM AUTOCAD,INCLUSIVE AS LEGALIZACOES PERTINENTES</v>
      </c>
      <c r="C1476" s="519" t="s">
        <v>32521</v>
      </c>
      <c r="D1476" s="519" t="s">
        <v>32535</v>
      </c>
      <c r="E1476" s="519" t="s">
        <v>32536</v>
      </c>
      <c r="I1476" s="519" t="s">
        <v>13</v>
      </c>
      <c r="J1476" s="650">
        <v>2.1800000000000002</v>
      </c>
    </row>
    <row r="1477" spans="1:10">
      <c r="A1477" s="519" t="s">
        <v>1652</v>
      </c>
      <c r="B1477" s="519" t="str">
        <f t="shared" si="22"/>
        <v>PROJETO BASICO DE INSTALACAO DE ESGOTO SANITARIO E AGUAS PLUVIAIS PARA HABITACAO/LOTEAMENTO ACIMA DE 36000M2,APRESENTADO EM AUTOCAD,INCLUSIVE AS LEGALIZACOES PERTINENTES</v>
      </c>
      <c r="C1477" s="519" t="s">
        <v>32521</v>
      </c>
      <c r="D1477" s="519" t="s">
        <v>32537</v>
      </c>
      <c r="E1477" s="519" t="s">
        <v>32109</v>
      </c>
      <c r="I1477" s="519" t="s">
        <v>13</v>
      </c>
      <c r="J1477" s="650">
        <v>1.24</v>
      </c>
    </row>
    <row r="1478" spans="1:10">
      <c r="A1478" s="519" t="s">
        <v>1653</v>
      </c>
      <c r="B1478" s="519" t="str">
        <f t="shared" si="22"/>
        <v>PROJETO BASICO DE INSTALACAO DE ESGOTO SANITARIO E AGUAS PLUVIAIS PARA HABITACAO/LOTEAMENTO ACIMA DE 36000M2,APRESENTADO EM AUTOCAD,INCLUSIVE AS LEGALIZACOES PERTINENTES</v>
      </c>
      <c r="C1478" s="519" t="s">
        <v>32521</v>
      </c>
      <c r="D1478" s="519" t="s">
        <v>32537</v>
      </c>
      <c r="E1478" s="519" t="s">
        <v>32109</v>
      </c>
      <c r="I1478" s="519" t="s">
        <v>13</v>
      </c>
      <c r="J1478" s="650">
        <v>1.07</v>
      </c>
    </row>
    <row r="1479" spans="1:10">
      <c r="A1479" s="519" t="s">
        <v>1654</v>
      </c>
      <c r="B1479" s="519" t="str">
        <f t="shared" si="22"/>
        <v>PROJETO EXECUTIVO DE INSTALACAO DE ESGOTO SANITARIO E AGUASPLUVIAIS,CONSIDERANDO O PROJETO BASICO EXISTENTE,PARA PREDIOS ESCOLARES E/OU ADMINISTRATIVOS ATE 500M2,APRESENTADO EM AUTOCAD,INCLUSIVE AS LEGALIZACOES PERTINENTES</v>
      </c>
      <c r="C1479" s="519" t="s">
        <v>32169</v>
      </c>
      <c r="D1479" s="519" t="s">
        <v>32538</v>
      </c>
      <c r="E1479" s="519" t="s">
        <v>32539</v>
      </c>
      <c r="F1479" s="519" t="s">
        <v>32146</v>
      </c>
      <c r="I1479" s="519" t="s">
        <v>13</v>
      </c>
      <c r="J1479" s="650">
        <v>3.79</v>
      </c>
    </row>
    <row r="1480" spans="1:10">
      <c r="A1480" s="519" t="s">
        <v>1655</v>
      </c>
      <c r="B1480" s="519" t="str">
        <f t="shared" ref="B1480:B1543" si="23">C1480&amp;D1480&amp;E1480&amp;F1480&amp;G1480&amp;H1480</f>
        <v>PROJETO EXECUTIVO DE INSTALACAO DE ESGOTO SANITARIO E AGUASPLUVIAIS,CONSIDERANDO O PROJETO BASICO EXISTENTE,PARA PREDIOS ESCOLARES E/OU ADMINISTRATIVOS ATE 500M2,APRESENTADO EM AUTOCAD,INCLUSIVE AS LEGALIZACOES PERTINENTES</v>
      </c>
      <c r="C1480" s="519" t="s">
        <v>32169</v>
      </c>
      <c r="D1480" s="519" t="s">
        <v>32538</v>
      </c>
      <c r="E1480" s="519" t="s">
        <v>32539</v>
      </c>
      <c r="F1480" s="519" t="s">
        <v>32146</v>
      </c>
      <c r="I1480" s="519" t="s">
        <v>13</v>
      </c>
      <c r="J1480" s="650">
        <v>3.28</v>
      </c>
    </row>
    <row r="1481" spans="1:10">
      <c r="A1481" s="519" t="s">
        <v>1656</v>
      </c>
      <c r="B1481" s="519" t="str">
        <f t="shared" si="23"/>
        <v>PROJETO EXECUTIVO DE INSTALACAO DE ESGOTO SANITARIO E AGUASPLUVIAIS,CONSIDERANDO O PROJETO BASICO EXISTENTE,PARA PREDIOS ESCOLARES E/OU ADMINISTRATIVOS DE 501 ATE 3000M2,APRESENTADO EM AUTOCAD,INCLUSIVE AS LEGALIZACOES PERTINENTES</v>
      </c>
      <c r="C1481" s="519" t="s">
        <v>32169</v>
      </c>
      <c r="D1481" s="519" t="s">
        <v>32538</v>
      </c>
      <c r="E1481" s="519" t="s">
        <v>32540</v>
      </c>
      <c r="F1481" s="519" t="s">
        <v>32212</v>
      </c>
      <c r="I1481" s="519" t="s">
        <v>13</v>
      </c>
      <c r="J1481" s="650">
        <v>3.51</v>
      </c>
    </row>
    <row r="1482" spans="1:10">
      <c r="A1482" s="519" t="s">
        <v>1657</v>
      </c>
      <c r="B1482" s="519" t="str">
        <f t="shared" si="23"/>
        <v>PROJETO EXECUTIVO DE INSTALACAO DE ESGOTO SANITARIO E AGUASPLUVIAIS,CONSIDERANDO O PROJETO BASICO EXISTENTE,PARA PREDIOS ESCOLARES E/OU ADMINISTRATIVOS DE 501 ATE 3000M2,APRESENTADO EM AUTOCAD,INCLUSIVE AS LEGALIZACOES PERTINENTES</v>
      </c>
      <c r="C1482" s="519" t="s">
        <v>32169</v>
      </c>
      <c r="D1482" s="519" t="s">
        <v>32538</v>
      </c>
      <c r="E1482" s="519" t="s">
        <v>32540</v>
      </c>
      <c r="F1482" s="519" t="s">
        <v>32212</v>
      </c>
      <c r="I1482" s="519" t="s">
        <v>13</v>
      </c>
      <c r="J1482" s="650">
        <v>3.04</v>
      </c>
    </row>
    <row r="1483" spans="1:10">
      <c r="A1483" s="519" t="s">
        <v>1658</v>
      </c>
      <c r="B1483" s="519" t="str">
        <f t="shared" si="23"/>
        <v>PROJETO EXECUTIVO DE INSTALACAO DE ESGOTO SANITARIO E AGUASPLUVIAIS,CONSIDERANDO O PROJETO BASICO EXISTENTE,PARA PREDIOS ESCOLARES E/OU ADMINISTRATIVOS ACIMA DE 3000M2,APRESENTADO EM AUTOCAD,INCLUSIVE AS LEGALIZACOES PERTINENTES</v>
      </c>
      <c r="C1483" s="519" t="s">
        <v>32169</v>
      </c>
      <c r="D1483" s="519" t="s">
        <v>32538</v>
      </c>
      <c r="E1483" s="519" t="s">
        <v>32541</v>
      </c>
      <c r="F1483" s="519" t="s">
        <v>32109</v>
      </c>
      <c r="I1483" s="519" t="s">
        <v>13</v>
      </c>
      <c r="J1483" s="650">
        <v>2.08</v>
      </c>
    </row>
    <row r="1484" spans="1:10">
      <c r="A1484" s="519" t="s">
        <v>1659</v>
      </c>
      <c r="B1484" s="519" t="str">
        <f t="shared" si="23"/>
        <v>PROJETO EXECUTIVO DE INSTALACAO DE ESGOTO SANITARIO E AGUASPLUVIAIS,CONSIDERANDO O PROJETO BASICO EXISTENTE,PARA PREDIOS ESCOLARES E/OU ADMINISTRATIVOS ACIMA DE 3000M2,APRESENTADO EM AUTOCAD,INCLUSIVE AS LEGALIZACOES PERTINENTES</v>
      </c>
      <c r="C1484" s="519" t="s">
        <v>32169</v>
      </c>
      <c r="D1484" s="519" t="s">
        <v>32538</v>
      </c>
      <c r="E1484" s="519" t="s">
        <v>32541</v>
      </c>
      <c r="F1484" s="519" t="s">
        <v>32109</v>
      </c>
      <c r="I1484" s="519" t="s">
        <v>13</v>
      </c>
      <c r="J1484" s="650">
        <v>1.8</v>
      </c>
    </row>
    <row r="1485" spans="1:10">
      <c r="A1485" s="519" t="s">
        <v>1660</v>
      </c>
      <c r="B1485" s="519" t="str">
        <f t="shared" si="23"/>
        <v>PROJETO EXECUTIVO DE INSTALACAO DE ESGOTO SANITARIO E AGUASPLUVIAIS,CONSIDERANDO O PROJETO BASICO EXISTENTE,PARA PREDIOS CULTURAIS,APRESENTADO EM AUTOCAD,INCLUSIVE AS LEGALIZACOES PERTINENTES</v>
      </c>
      <c r="C1485" s="519" t="s">
        <v>32169</v>
      </c>
      <c r="D1485" s="519" t="s">
        <v>32538</v>
      </c>
      <c r="E1485" s="519" t="s">
        <v>32542</v>
      </c>
      <c r="F1485" s="519" t="s">
        <v>32181</v>
      </c>
      <c r="I1485" s="519" t="s">
        <v>13</v>
      </c>
      <c r="J1485" s="650">
        <v>3.51</v>
      </c>
    </row>
    <row r="1486" spans="1:10">
      <c r="A1486" s="519" t="s">
        <v>1661</v>
      </c>
      <c r="B1486" s="519" t="str">
        <f t="shared" si="23"/>
        <v>PROJETO EXECUTIVO DE INSTALACAO DE ESGOTO SANITARIO E AGUASPLUVIAIS,CONSIDERANDO O PROJETO BASICO EXISTENTE,PARA PREDIOS CULTURAIS,APRESENTADO EM AUTOCAD,INCLUSIVE AS LEGALIZACOES PERTINENTES</v>
      </c>
      <c r="C1486" s="519" t="s">
        <v>32169</v>
      </c>
      <c r="D1486" s="519" t="s">
        <v>32538</v>
      </c>
      <c r="E1486" s="519" t="s">
        <v>32542</v>
      </c>
      <c r="F1486" s="519" t="s">
        <v>32181</v>
      </c>
      <c r="I1486" s="519" t="s">
        <v>13</v>
      </c>
      <c r="J1486" s="650">
        <v>3.04</v>
      </c>
    </row>
    <row r="1487" spans="1:10">
      <c r="A1487" s="519" t="s">
        <v>1662</v>
      </c>
      <c r="B1487" s="519" t="str">
        <f t="shared" si="23"/>
        <v>PROJETO EXECUTIVO DE INSTALACAO DE ESGOTO SANITARIO E AGUASPLUVIAIS,CONSIDERANDO O PROJETO BASICO EXISTENTE,PARA PREDIOS HOSPITALARES ATE 4000M2,APRESENTADO EM AUTOCAD,INCLUSIVE AS LEGALIZACOES PERTINENTES</v>
      </c>
      <c r="C1487" s="519" t="s">
        <v>32169</v>
      </c>
      <c r="D1487" s="519" t="s">
        <v>32538</v>
      </c>
      <c r="E1487" s="519" t="s">
        <v>32543</v>
      </c>
      <c r="F1487" s="519" t="s">
        <v>32435</v>
      </c>
      <c r="I1487" s="519" t="s">
        <v>13</v>
      </c>
      <c r="J1487" s="650">
        <v>11.41</v>
      </c>
    </row>
    <row r="1488" spans="1:10">
      <c r="A1488" s="519" t="s">
        <v>1663</v>
      </c>
      <c r="B1488" s="519" t="str">
        <f t="shared" si="23"/>
        <v>PROJETO EXECUTIVO DE INSTALACAO DE ESGOTO SANITARIO E AGUASPLUVIAIS,CONSIDERANDO O PROJETO BASICO EXISTENTE,PARA PREDIOS HOSPITALARES ATE 4000M2,APRESENTADO EM AUTOCAD,INCLUSIVE AS LEGALIZACOES PERTINENTES</v>
      </c>
      <c r="C1488" s="519" t="s">
        <v>32169</v>
      </c>
      <c r="D1488" s="519" t="s">
        <v>32538</v>
      </c>
      <c r="E1488" s="519" t="s">
        <v>32543</v>
      </c>
      <c r="F1488" s="519" t="s">
        <v>32435</v>
      </c>
      <c r="I1488" s="519" t="s">
        <v>13</v>
      </c>
      <c r="J1488" s="650">
        <v>9.8800000000000008</v>
      </c>
    </row>
    <row r="1489" spans="1:10">
      <c r="A1489" s="519" t="s">
        <v>1664</v>
      </c>
      <c r="B1489" s="519" t="str">
        <f t="shared" si="23"/>
        <v>PROJETO EXECUTIVO DE INSTALACAO DE ESGOTO SANITARIO E AGUASPLUVIAIS,CONSIDERANDO O PROJETO BASICO EXISTENTE,PARA PREDIOS HOSPITALARES ACIMA DE 4000M2,APRESENTADO EM AUTOCAD,INCLUSIVE AS LEGALIZACOES PERTINENTES</v>
      </c>
      <c r="C1489" s="519" t="s">
        <v>32169</v>
      </c>
      <c r="D1489" s="519" t="s">
        <v>32538</v>
      </c>
      <c r="E1489" s="519" t="s">
        <v>32544</v>
      </c>
      <c r="F1489" s="519" t="s">
        <v>32207</v>
      </c>
      <c r="I1489" s="519" t="s">
        <v>13</v>
      </c>
      <c r="J1489" s="650">
        <v>9.51</v>
      </c>
    </row>
    <row r="1490" spans="1:10">
      <c r="A1490" s="519" t="s">
        <v>1665</v>
      </c>
      <c r="B1490" s="519" t="str">
        <f t="shared" si="23"/>
        <v>PROJETO EXECUTIVO DE INSTALACAO DE ESGOTO SANITARIO E AGUASPLUVIAIS,CONSIDERANDO O PROJETO BASICO EXISTENTE,PARA PREDIOS HOSPITALARES ACIMA DE 4000M2,APRESENTADO EM AUTOCAD,INCLUSIVE AS LEGALIZACOES PERTINENTES</v>
      </c>
      <c r="C1490" s="519" t="s">
        <v>32169</v>
      </c>
      <c r="D1490" s="519" t="s">
        <v>32538</v>
      </c>
      <c r="E1490" s="519" t="s">
        <v>32544</v>
      </c>
      <c r="F1490" s="519" t="s">
        <v>32207</v>
      </c>
      <c r="I1490" s="519" t="s">
        <v>13</v>
      </c>
      <c r="J1490" s="650">
        <v>8.24</v>
      </c>
    </row>
    <row r="1491" spans="1:10">
      <c r="A1491" s="519" t="s">
        <v>1666</v>
      </c>
      <c r="B1491" s="519" t="str">
        <f t="shared" si="23"/>
        <v>PROJETO EXECUTIVO DE INSTALACAO DE ESGOTO SANITARIO E AGUASPLUVIAIS,CONSIDERANDO O PROJETO BASICO EXISTENTE,PARA URBANIZACAO ATE 15000M2,APRESENTADO EM AUTOCAD,INCLUSIVE AS LEGALIZACOES PERTINENTES</v>
      </c>
      <c r="C1491" s="519" t="s">
        <v>32169</v>
      </c>
      <c r="D1491" s="519" t="s">
        <v>32545</v>
      </c>
      <c r="E1491" s="519" t="s">
        <v>32546</v>
      </c>
      <c r="F1491" s="519" t="s">
        <v>32199</v>
      </c>
      <c r="I1491" s="519" t="s">
        <v>13</v>
      </c>
      <c r="J1491" s="650">
        <v>0.63</v>
      </c>
    </row>
    <row r="1492" spans="1:10">
      <c r="A1492" s="519" t="s">
        <v>1667</v>
      </c>
      <c r="B1492" s="519" t="str">
        <f t="shared" si="23"/>
        <v>PROJETO EXECUTIVO DE INSTALACAO DE ESGOTO SANITARIO E AGUASPLUVIAIS,CONSIDERANDO O PROJETO BASICO EXISTENTE,PARA URBANIZACAO ATE 15000M2,APRESENTADO EM AUTOCAD,INCLUSIVE AS LEGALIZACOES PERTINENTES</v>
      </c>
      <c r="C1492" s="519" t="s">
        <v>32169</v>
      </c>
      <c r="D1492" s="519" t="s">
        <v>32545</v>
      </c>
      <c r="E1492" s="519" t="s">
        <v>32546</v>
      </c>
      <c r="F1492" s="519" t="s">
        <v>32199</v>
      </c>
      <c r="I1492" s="519" t="s">
        <v>13</v>
      </c>
      <c r="J1492" s="650">
        <v>0.54</v>
      </c>
    </row>
    <row r="1493" spans="1:10">
      <c r="A1493" s="519" t="s">
        <v>1668</v>
      </c>
      <c r="B1493" s="519" t="str">
        <f t="shared" si="23"/>
        <v>PROJETO EXECUTIVO DE INSTALACAO DE ESGOTO SANITARIO E AGUASPLUVIAIS,CONSIDERANDO O PROJETO BASICO EXISTENTE,PARA URBANIZACAO ACIMA DE 15000M2,APRESENTADO EM AUTOCAD,INCLUSIVE AS LEGALIZACOES PERTINENTES</v>
      </c>
      <c r="C1493" s="519" t="s">
        <v>32169</v>
      </c>
      <c r="D1493" s="519" t="s">
        <v>32545</v>
      </c>
      <c r="E1493" s="519" t="s">
        <v>32547</v>
      </c>
      <c r="F1493" s="519" t="s">
        <v>32196</v>
      </c>
      <c r="I1493" s="519" t="s">
        <v>13</v>
      </c>
      <c r="J1493" s="650">
        <v>0.41</v>
      </c>
    </row>
    <row r="1494" spans="1:10">
      <c r="A1494" s="519" t="s">
        <v>1669</v>
      </c>
      <c r="B1494" s="519" t="str">
        <f t="shared" si="23"/>
        <v>PROJETO EXECUTIVO DE INSTALACAO DE ESGOTO SANITARIO E AGUASPLUVIAIS,CONSIDERANDO O PROJETO BASICO EXISTENTE,PARA URBANIZACAO ACIMA DE 15000M2,APRESENTADO EM AUTOCAD,INCLUSIVE AS LEGALIZACOES PERTINENTES</v>
      </c>
      <c r="C1494" s="519" t="s">
        <v>32169</v>
      </c>
      <c r="D1494" s="519" t="s">
        <v>32545</v>
      </c>
      <c r="E1494" s="519" t="s">
        <v>32547</v>
      </c>
      <c r="F1494" s="519" t="s">
        <v>32196</v>
      </c>
      <c r="I1494" s="519" t="s">
        <v>13</v>
      </c>
      <c r="J1494" s="650">
        <v>0.35</v>
      </c>
    </row>
    <row r="1495" spans="1:10">
      <c r="A1495" s="519" t="s">
        <v>1670</v>
      </c>
      <c r="B1495" s="519" t="str">
        <f t="shared" si="23"/>
        <v>PROJETO EXECUTIVO DE INSTALACAO DE ESGOTO SANITARIO E AGUASPLUVIAIS,CONSIDERANDO O PROJETO BASICO EXISTENTE,PARA HABITACAO/LOTEAMENTO ATE 12000M2,APRESENTADO EM AUTOCAD,INCLUSIVEAS LEGALIZACOES PERTINENTES</v>
      </c>
      <c r="C1495" s="519" t="s">
        <v>32169</v>
      </c>
      <c r="D1495" s="519" t="s">
        <v>32548</v>
      </c>
      <c r="E1495" s="519" t="s">
        <v>32549</v>
      </c>
      <c r="F1495" s="519" t="s">
        <v>32133</v>
      </c>
      <c r="I1495" s="519" t="s">
        <v>13</v>
      </c>
      <c r="J1495" s="650">
        <v>3.46</v>
      </c>
    </row>
    <row r="1496" spans="1:10">
      <c r="A1496" s="519" t="s">
        <v>1671</v>
      </c>
      <c r="B1496" s="519" t="str">
        <f t="shared" si="23"/>
        <v>PROJETO EXECUTIVO DE INSTALACAO DE ESGOTO SANITARIO E AGUASPLUVIAIS,CONSIDERANDO O PROJETO BASICO EXISTENTE,PARA HABITACAO/LOTEAMENTO ATE 12000M2,APRESENTADO EM AUTOCAD,INCLUSIVEAS LEGALIZACOES PERTINENTES</v>
      </c>
      <c r="C1496" s="519" t="s">
        <v>32169</v>
      </c>
      <c r="D1496" s="519" t="s">
        <v>32548</v>
      </c>
      <c r="E1496" s="519" t="s">
        <v>32549</v>
      </c>
      <c r="F1496" s="519" t="s">
        <v>32133</v>
      </c>
      <c r="I1496" s="519" t="s">
        <v>13</v>
      </c>
      <c r="J1496" s="650">
        <v>3</v>
      </c>
    </row>
    <row r="1497" spans="1:10">
      <c r="A1497" s="519" t="s">
        <v>1672</v>
      </c>
      <c r="B1497" s="519" t="str">
        <f t="shared" si="23"/>
        <v>PROJETO EXECUTIVO DE INSTALACAO DE ESGOTO SANITARIO E AGUASPLUVIAIS,CONSIDERANDO O PROJETO BASICO EXISTENTE,PARA HABITACAO/LOTEAMENTO DE 12001 ATE 36000M2,APRESENTADO EM AUTOCAD,INCLUSIVE AS LEGALIZACOES PERTINENTES</v>
      </c>
      <c r="C1497" s="519" t="s">
        <v>32169</v>
      </c>
      <c r="D1497" s="519" t="s">
        <v>32548</v>
      </c>
      <c r="E1497" s="519" t="s">
        <v>32550</v>
      </c>
      <c r="F1497" s="519" t="s">
        <v>32246</v>
      </c>
      <c r="I1497" s="519" t="s">
        <v>13</v>
      </c>
      <c r="J1497" s="650">
        <v>2.52</v>
      </c>
    </row>
    <row r="1498" spans="1:10">
      <c r="A1498" s="519" t="s">
        <v>1673</v>
      </c>
      <c r="B1498" s="519" t="str">
        <f t="shared" si="23"/>
        <v>PROJETO EXECUTIVO DE INSTALACAO DE ESGOTO SANITARIO E AGUASPLUVIAIS,CONSIDERANDO O PROJETO BASICO EXISTENTE,PARA HABITACAO/LOTEAMENTO DE 12001 ATE 36000M2,APRESENTADO EM AUTOCAD,INCLUSIVE AS LEGALIZACOES PERTINENTES</v>
      </c>
      <c r="C1498" s="519" t="s">
        <v>32169</v>
      </c>
      <c r="D1498" s="519" t="s">
        <v>32548</v>
      </c>
      <c r="E1498" s="519" t="s">
        <v>32550</v>
      </c>
      <c r="F1498" s="519" t="s">
        <v>32246</v>
      </c>
      <c r="I1498" s="519" t="s">
        <v>13</v>
      </c>
      <c r="J1498" s="650">
        <v>2.1800000000000002</v>
      </c>
    </row>
    <row r="1499" spans="1:10">
      <c r="A1499" s="519" t="s">
        <v>1674</v>
      </c>
      <c r="B1499" s="519" t="str">
        <f t="shared" si="23"/>
        <v>PROJETO EXECUTIVO DE INSTALACAO DE ESGOTO SANITARIO E AGUASPLUVIAIS,CONSIDERANDO O PROJETO BASICO EXISTENTE,PARA HABITACAO/LOTEAMENTO ACIMA DE 36000M2,APRESENTADO EM AUTOCAD,INCLUSIVE AS LEGALIZACOES PERTINENTES</v>
      </c>
      <c r="C1499" s="519" t="s">
        <v>32169</v>
      </c>
      <c r="D1499" s="519" t="s">
        <v>32548</v>
      </c>
      <c r="E1499" s="519" t="s">
        <v>32551</v>
      </c>
      <c r="F1499" s="519" t="s">
        <v>32239</v>
      </c>
      <c r="I1499" s="519" t="s">
        <v>13</v>
      </c>
      <c r="J1499" s="650">
        <v>1.24</v>
      </c>
    </row>
    <row r="1500" spans="1:10">
      <c r="A1500" s="519" t="s">
        <v>1675</v>
      </c>
      <c r="B1500" s="519" t="str">
        <f t="shared" si="23"/>
        <v>PROJETO EXECUTIVO DE INSTALACAO DE ESGOTO SANITARIO E AGUASPLUVIAIS,CONSIDERANDO O PROJETO BASICO EXISTENTE,PARA HABITACAO/LOTEAMENTO ACIMA DE 36000M2,APRESENTADO EM AUTOCAD,INCLUSIVE AS LEGALIZACOES PERTINENTES</v>
      </c>
      <c r="C1500" s="519" t="s">
        <v>32169</v>
      </c>
      <c r="D1500" s="519" t="s">
        <v>32548</v>
      </c>
      <c r="E1500" s="519" t="s">
        <v>32551</v>
      </c>
      <c r="F1500" s="519" t="s">
        <v>32239</v>
      </c>
      <c r="I1500" s="519" t="s">
        <v>13</v>
      </c>
      <c r="J1500" s="650">
        <v>1.07</v>
      </c>
    </row>
    <row r="1501" spans="1:10">
      <c r="A1501" s="519" t="s">
        <v>1676</v>
      </c>
      <c r="B1501" s="519" t="str">
        <f t="shared" si="23"/>
        <v>PROJETO BASICO DE INSTALACAO HIDRAULICA PARA PREDIOS ESCOLARES E/OU ADMINISTRATIVOS ATE 500M2,APRESENTADO EM AUTOCAD,INCLUSIVE EM AUTOCAD,INCLUSIVE AS LEGALIZACOES PERTINENTES</v>
      </c>
      <c r="C1501" s="519" t="s">
        <v>32552</v>
      </c>
      <c r="D1501" s="519" t="s">
        <v>32553</v>
      </c>
      <c r="E1501" s="519" t="s">
        <v>32554</v>
      </c>
      <c r="I1501" s="519" t="s">
        <v>13</v>
      </c>
      <c r="J1501" s="650">
        <v>6.37</v>
      </c>
    </row>
    <row r="1502" spans="1:10">
      <c r="A1502" s="519" t="s">
        <v>1677</v>
      </c>
      <c r="B1502" s="519" t="str">
        <f t="shared" si="23"/>
        <v>PROJETO BASICO DE INSTALACAO HIDRAULICA PARA PREDIOS ESCOLARES E/OU ADMINISTRATIVOS ATE 500M2,APRESENTADO EM AUTOCAD,INCLUSIVE EM AUTOCAD,INCLUSIVE AS LEGALIZACOES PERTINENTES</v>
      </c>
      <c r="C1502" s="519" t="s">
        <v>32552</v>
      </c>
      <c r="D1502" s="519" t="s">
        <v>32553</v>
      </c>
      <c r="E1502" s="519" t="s">
        <v>32554</v>
      </c>
      <c r="I1502" s="519" t="s">
        <v>13</v>
      </c>
      <c r="J1502" s="650">
        <v>5.52</v>
      </c>
    </row>
    <row r="1503" spans="1:10">
      <c r="A1503" s="519" t="s">
        <v>1678</v>
      </c>
      <c r="B1503" s="519" t="str">
        <f t="shared" si="23"/>
        <v>PROJETO BASICO DE INSTALACAO HIDRAULICA PARA PREDIOS ESCOLARES E/OU ADMINISTRATIVOS DE 501 ATE 3000M2,APRESENTADO EM AUTOCAD,INCLUSIVE AS LEGALIZACOES PERTINENTES</v>
      </c>
      <c r="C1503" s="519" t="s">
        <v>32552</v>
      </c>
      <c r="D1503" s="519" t="s">
        <v>32555</v>
      </c>
      <c r="E1503" s="519" t="s">
        <v>32136</v>
      </c>
      <c r="I1503" s="519" t="s">
        <v>13</v>
      </c>
      <c r="J1503" s="650">
        <v>3.79</v>
      </c>
    </row>
    <row r="1504" spans="1:10">
      <c r="A1504" s="519" t="s">
        <v>1679</v>
      </c>
      <c r="B1504" s="519" t="str">
        <f t="shared" si="23"/>
        <v>PROJETO BASICO DE INSTALACAO HIDRAULICA PARA PREDIOS ESCOLARES E/OU ADMINISTRATIVOS DE 501 ATE 3000M2,APRESENTADO EM AUTOCAD,INCLUSIVE AS LEGALIZACOES PERTINENTES</v>
      </c>
      <c r="C1504" s="519" t="s">
        <v>32552</v>
      </c>
      <c r="D1504" s="519" t="s">
        <v>32555</v>
      </c>
      <c r="E1504" s="519" t="s">
        <v>32136</v>
      </c>
      <c r="I1504" s="519" t="s">
        <v>13</v>
      </c>
      <c r="J1504" s="650">
        <v>3.28</v>
      </c>
    </row>
    <row r="1505" spans="1:10">
      <c r="A1505" s="519" t="s">
        <v>1680</v>
      </c>
      <c r="B1505" s="519" t="str">
        <f t="shared" si="23"/>
        <v>PROJETO BASICO DE INSTALACAO HIDRAULICA PARA PREDIOS ESCOLARES E/OU ADMINISTRATIVOS ACIMA DE 3000M2,APRESENTADO EM AUTOCAD,INCLUSIVE AS LEGALIZACOES PERTINENTES</v>
      </c>
      <c r="C1505" s="519" t="s">
        <v>32552</v>
      </c>
      <c r="D1505" s="519" t="s">
        <v>32556</v>
      </c>
      <c r="E1505" s="519" t="s">
        <v>32141</v>
      </c>
      <c r="I1505" s="519" t="s">
        <v>13</v>
      </c>
      <c r="J1505" s="650">
        <v>3.51</v>
      </c>
    </row>
    <row r="1506" spans="1:10">
      <c r="A1506" s="519" t="s">
        <v>1681</v>
      </c>
      <c r="B1506" s="519" t="str">
        <f t="shared" si="23"/>
        <v>PROJETO BASICO DE INSTALACAO HIDRAULICA PARA PREDIOS ESCOLARES E/OU ADMINISTRATIVOS ACIMA DE 3000M2,APRESENTADO EM AUTOCAD,INCLUSIVE AS LEGALIZACOES PERTINENTES</v>
      </c>
      <c r="C1506" s="519" t="s">
        <v>32552</v>
      </c>
      <c r="D1506" s="519" t="s">
        <v>32556</v>
      </c>
      <c r="E1506" s="519" t="s">
        <v>32141</v>
      </c>
      <c r="I1506" s="519" t="s">
        <v>13</v>
      </c>
      <c r="J1506" s="650">
        <v>3.04</v>
      </c>
    </row>
    <row r="1507" spans="1:10">
      <c r="A1507" s="519" t="s">
        <v>1682</v>
      </c>
      <c r="B1507" s="519" t="str">
        <f t="shared" si="23"/>
        <v>PROJETO BASICO DE INSTALACAO HIDRAULICA PARA PREDIOS CULTURAIS,APRESENTADO EM AUTOCAD,INCLUSIVE AS LEGALIZACOES PERTINENTES</v>
      </c>
      <c r="C1507" s="519" t="s">
        <v>32557</v>
      </c>
      <c r="D1507" s="519" t="s">
        <v>32558</v>
      </c>
      <c r="E1507" s="519" t="s">
        <v>32130</v>
      </c>
      <c r="I1507" s="519" t="s">
        <v>13</v>
      </c>
      <c r="J1507" s="650">
        <v>6.37</v>
      </c>
    </row>
    <row r="1508" spans="1:10">
      <c r="A1508" s="519" t="s">
        <v>1683</v>
      </c>
      <c r="B1508" s="519" t="str">
        <f t="shared" si="23"/>
        <v>PROJETO BASICO DE INSTALACAO HIDRAULICA PARA PREDIOS CULTURAIS,APRESENTADO EM AUTOCAD,INCLUSIVE AS LEGALIZACOES PERTINENTES</v>
      </c>
      <c r="C1508" s="519" t="s">
        <v>32557</v>
      </c>
      <c r="D1508" s="519" t="s">
        <v>32558</v>
      </c>
      <c r="E1508" s="519" t="s">
        <v>32130</v>
      </c>
      <c r="I1508" s="519" t="s">
        <v>13</v>
      </c>
      <c r="J1508" s="650">
        <v>5.52</v>
      </c>
    </row>
    <row r="1509" spans="1:10">
      <c r="A1509" s="519" t="s">
        <v>1684</v>
      </c>
      <c r="B1509" s="519" t="str">
        <f t="shared" si="23"/>
        <v>PROJETO BASICO DE INSTALACAO HIDRAULICA PARA PREDIOS HOSPITALARES ATE 4000M2,APRESENTADO EM AUTOCAD,INCLUSIVE AS LEGALIZACOES PERTINENTES</v>
      </c>
      <c r="C1509" s="519" t="s">
        <v>32559</v>
      </c>
      <c r="D1509" s="519" t="s">
        <v>32560</v>
      </c>
      <c r="E1509" s="519" t="s">
        <v>32184</v>
      </c>
      <c r="I1509" s="519" t="s">
        <v>13</v>
      </c>
      <c r="J1509" s="650">
        <v>11.41</v>
      </c>
    </row>
    <row r="1510" spans="1:10">
      <c r="A1510" s="519" t="s">
        <v>1685</v>
      </c>
      <c r="B1510" s="519" t="str">
        <f t="shared" si="23"/>
        <v>PROJETO BASICO DE INSTALACAO HIDRAULICA PARA PREDIOS HOSPITALARES ATE 4000M2,APRESENTADO EM AUTOCAD,INCLUSIVE AS LEGALIZACOES PERTINENTES</v>
      </c>
      <c r="C1510" s="519" t="s">
        <v>32559</v>
      </c>
      <c r="D1510" s="519" t="s">
        <v>32560</v>
      </c>
      <c r="E1510" s="519" t="s">
        <v>32184</v>
      </c>
      <c r="I1510" s="519" t="s">
        <v>13</v>
      </c>
      <c r="J1510" s="650">
        <v>9.8800000000000008</v>
      </c>
    </row>
    <row r="1511" spans="1:10">
      <c r="A1511" s="519" t="s">
        <v>1686</v>
      </c>
      <c r="B1511" s="519" t="str">
        <f t="shared" si="23"/>
        <v>PROJETO BASICO DE INSTALACAO HIDRAULICA PARA PREDIOS HOSPITALARES ACIMA DE 4000M2,APRESENTADO EM AUTOCAD,INCLUSIVE AS LEGALIZACOES PERTINENTES</v>
      </c>
      <c r="C1511" s="519" t="s">
        <v>32559</v>
      </c>
      <c r="D1511" s="519" t="s">
        <v>32561</v>
      </c>
      <c r="E1511" s="519" t="s">
        <v>32562</v>
      </c>
      <c r="I1511" s="519" t="s">
        <v>13</v>
      </c>
      <c r="J1511" s="650">
        <v>9.51</v>
      </c>
    </row>
    <row r="1512" spans="1:10">
      <c r="A1512" s="519" t="s">
        <v>1687</v>
      </c>
      <c r="B1512" s="519" t="str">
        <f t="shared" si="23"/>
        <v>PROJETO BASICO DE INSTALACAO HIDRAULICA PARA PREDIOS HOSPITALARES ACIMA DE 4000M2,APRESENTADO EM AUTOCAD,INCLUSIVE AS LEGALIZACOES PERTINENTES</v>
      </c>
      <c r="C1512" s="519" t="s">
        <v>32559</v>
      </c>
      <c r="D1512" s="519" t="s">
        <v>32561</v>
      </c>
      <c r="E1512" s="519" t="s">
        <v>32562</v>
      </c>
      <c r="I1512" s="519" t="s">
        <v>13</v>
      </c>
      <c r="J1512" s="650">
        <v>8.24</v>
      </c>
    </row>
    <row r="1513" spans="1:10">
      <c r="A1513" s="519" t="s">
        <v>1688</v>
      </c>
      <c r="B1513" s="519" t="str">
        <f t="shared" si="23"/>
        <v>PROJETO BASICO DE INSTALACAO HIDRAULICA PARA HABITACOES/EDIFICIOS ATE 500M2,APRESENTADO EM AUTOCAD,INCLUSIVE AS LEGALIZACOES PERTINENTES</v>
      </c>
      <c r="C1513" s="519" t="s">
        <v>32563</v>
      </c>
      <c r="D1513" s="519" t="s">
        <v>32564</v>
      </c>
      <c r="E1513" s="519" t="s">
        <v>32495</v>
      </c>
      <c r="I1513" s="519" t="s">
        <v>13</v>
      </c>
      <c r="J1513" s="650">
        <v>6.95</v>
      </c>
    </row>
    <row r="1514" spans="1:10">
      <c r="A1514" s="519" t="s">
        <v>1689</v>
      </c>
      <c r="B1514" s="519" t="str">
        <f t="shared" si="23"/>
        <v>PROJETO BASICO DE INSTALACAO HIDRAULICA PARA HABITACOES/EDIFICIOS ATE 500M2,APRESENTADO EM AUTOCAD,INCLUSIVE AS LEGALIZACOES PERTINENTES</v>
      </c>
      <c r="C1514" s="519" t="s">
        <v>32563</v>
      </c>
      <c r="D1514" s="519" t="s">
        <v>32564</v>
      </c>
      <c r="E1514" s="519" t="s">
        <v>32495</v>
      </c>
      <c r="I1514" s="519" t="s">
        <v>13</v>
      </c>
      <c r="J1514" s="650">
        <v>6.02</v>
      </c>
    </row>
    <row r="1515" spans="1:10">
      <c r="A1515" s="519" t="s">
        <v>1690</v>
      </c>
      <c r="B1515" s="519" t="str">
        <f t="shared" si="23"/>
        <v>PROJETO BASICO DE INSTALACAO HIDRAULICA PARA HABITACOES/EDIFICIOS DE 501 ATE 3000M2,APRESENTADO EM AUTOCAD,INCLUSIVE ASLEGALIZACOES PERTINENTES</v>
      </c>
      <c r="C1515" s="519" t="s">
        <v>32563</v>
      </c>
      <c r="D1515" s="519" t="s">
        <v>32565</v>
      </c>
      <c r="E1515" s="519" t="s">
        <v>32440</v>
      </c>
      <c r="I1515" s="519" t="s">
        <v>13</v>
      </c>
      <c r="J1515" s="650">
        <v>4.66</v>
      </c>
    </row>
    <row r="1516" spans="1:10">
      <c r="A1516" s="519" t="s">
        <v>1691</v>
      </c>
      <c r="B1516" s="519" t="str">
        <f t="shared" si="23"/>
        <v>PROJETO BASICO DE INSTALACAO HIDRAULICA PARA HABITACOES/EDIFICIOS DE 501 ATE 3000M2,APRESENTADO EM AUTOCAD,INCLUSIVE ASLEGALIZACOES PERTINENTES</v>
      </c>
      <c r="C1516" s="519" t="s">
        <v>32563</v>
      </c>
      <c r="D1516" s="519" t="s">
        <v>32565</v>
      </c>
      <c r="E1516" s="519" t="s">
        <v>32440</v>
      </c>
      <c r="I1516" s="519" t="s">
        <v>13</v>
      </c>
      <c r="J1516" s="650">
        <v>4.04</v>
      </c>
    </row>
    <row r="1517" spans="1:10">
      <c r="A1517" s="519" t="s">
        <v>1692</v>
      </c>
      <c r="B1517" s="519" t="str">
        <f t="shared" si="23"/>
        <v>PROJETO BASICO DE INSTALACAO HIDRAULICA PARA HABITACOES/EDIFICIOS ACIMA DE 3000M2,APRESENTADO EM AUTOCAD,INCLUSIVE AS LEGALIZACOES PERTINENTES</v>
      </c>
      <c r="C1517" s="519" t="s">
        <v>32563</v>
      </c>
      <c r="D1517" s="519" t="s">
        <v>32566</v>
      </c>
      <c r="E1517" s="519" t="s">
        <v>32562</v>
      </c>
      <c r="I1517" s="519" t="s">
        <v>13</v>
      </c>
      <c r="J1517" s="650">
        <v>3.53</v>
      </c>
    </row>
    <row r="1518" spans="1:10">
      <c r="A1518" s="519" t="s">
        <v>1693</v>
      </c>
      <c r="B1518" s="519" t="str">
        <f t="shared" si="23"/>
        <v>PROJETO BASICO DE INSTALACAO HIDRAULICA PARA HABITACOES/EDIFICIOS ACIMA DE 3000M2,APRESENTADO EM AUTOCAD,INCLUSIVE AS LEGALIZACOES PERTINENTES</v>
      </c>
      <c r="C1518" s="519" t="s">
        <v>32563</v>
      </c>
      <c r="D1518" s="519" t="s">
        <v>32566</v>
      </c>
      <c r="E1518" s="519" t="s">
        <v>32562</v>
      </c>
      <c r="I1518" s="519" t="s">
        <v>13</v>
      </c>
      <c r="J1518" s="650">
        <v>3.06</v>
      </c>
    </row>
    <row r="1519" spans="1:10">
      <c r="A1519" s="519" t="s">
        <v>1694</v>
      </c>
      <c r="B1519" s="519" t="str">
        <f t="shared" si="23"/>
        <v>PROJETO BASICO DE INSTALACAO HIDRAULICA PARA URBANIZACAO ATE 15000M2,APRESENTADO EM AUTOCAD,INCLUSIVE AS LEGALIZACOES PERTINENTES</v>
      </c>
      <c r="C1519" s="519" t="s">
        <v>32567</v>
      </c>
      <c r="D1519" s="519" t="s">
        <v>32568</v>
      </c>
      <c r="E1519" s="519" t="s">
        <v>32190</v>
      </c>
      <c r="I1519" s="519" t="s">
        <v>13</v>
      </c>
      <c r="J1519" s="650">
        <v>0.62</v>
      </c>
    </row>
    <row r="1520" spans="1:10">
      <c r="A1520" s="519" t="s">
        <v>1695</v>
      </c>
      <c r="B1520" s="519" t="str">
        <f t="shared" si="23"/>
        <v>PROJETO BASICO DE INSTALACAO HIDRAULICA PARA URBANIZACAO ATE 15000M2,APRESENTADO EM AUTOCAD,INCLUSIVE AS LEGALIZACOES PERTINENTES</v>
      </c>
      <c r="C1520" s="519" t="s">
        <v>32567</v>
      </c>
      <c r="D1520" s="519" t="s">
        <v>32568</v>
      </c>
      <c r="E1520" s="519" t="s">
        <v>32190</v>
      </c>
      <c r="I1520" s="519" t="s">
        <v>13</v>
      </c>
      <c r="J1520" s="650">
        <v>0.54</v>
      </c>
    </row>
    <row r="1521" spans="1:10">
      <c r="A1521" s="519" t="s">
        <v>1696</v>
      </c>
      <c r="B1521" s="519" t="str">
        <f t="shared" si="23"/>
        <v>PROJETO BASICO DE INSTALACAO HIDRAULICA PARA URBANIZACAO ACIMA DE 15000M2,APRESENTADO EM AUTOCAD,INCLUSIVE AS LEGALIZACOES PERTINENTES</v>
      </c>
      <c r="C1521" s="519" t="s">
        <v>32569</v>
      </c>
      <c r="D1521" s="519" t="s">
        <v>32570</v>
      </c>
      <c r="E1521" s="519" t="s">
        <v>32437</v>
      </c>
      <c r="I1521" s="519" t="s">
        <v>13</v>
      </c>
      <c r="J1521" s="650">
        <v>0.41</v>
      </c>
    </row>
    <row r="1522" spans="1:10">
      <c r="A1522" s="519" t="s">
        <v>1697</v>
      </c>
      <c r="B1522" s="519" t="str">
        <f t="shared" si="23"/>
        <v>PROJETO BASICO DE INSTALACAO HIDRAULICA PARA URBANIZACAO ACIMA DE 15000M2,APRESENTADO EM AUTOCAD,INCLUSIVE AS LEGALIZACOES PERTINENTES</v>
      </c>
      <c r="C1522" s="519" t="s">
        <v>32569</v>
      </c>
      <c r="D1522" s="519" t="s">
        <v>32570</v>
      </c>
      <c r="E1522" s="519" t="s">
        <v>32437</v>
      </c>
      <c r="I1522" s="519" t="s">
        <v>13</v>
      </c>
      <c r="J1522" s="650">
        <v>0.35</v>
      </c>
    </row>
    <row r="1523" spans="1:10">
      <c r="A1523" s="519" t="s">
        <v>1698</v>
      </c>
      <c r="B1523" s="519" t="str">
        <f t="shared" si="23"/>
        <v>PROJETO BASICO DE INSTALACAO HIDRAULICA PARA HABITACAO/LOTEAMENTO ATE 12000M2,APRESENTADO EM AUTOCAD,INCLUSIVE AS LEGALIZACOES PERTINENTES</v>
      </c>
      <c r="C1523" s="519" t="s">
        <v>32571</v>
      </c>
      <c r="D1523" s="519" t="s">
        <v>32572</v>
      </c>
      <c r="E1523" s="519" t="s">
        <v>32199</v>
      </c>
      <c r="I1523" s="519" t="s">
        <v>13</v>
      </c>
      <c r="J1523" s="650">
        <v>3.79</v>
      </c>
    </row>
    <row r="1524" spans="1:10">
      <c r="A1524" s="519" t="s">
        <v>1699</v>
      </c>
      <c r="B1524" s="519" t="str">
        <f t="shared" si="23"/>
        <v>PROJETO BASICO DE INSTALACAO HIDRAULICA PARA HABITACAO/LOTEAMENTO ATE 12000M2,APRESENTADO EM AUTOCAD,INCLUSIVE AS LEGALIZACOES PERTINENTES</v>
      </c>
      <c r="C1524" s="519" t="s">
        <v>32571</v>
      </c>
      <c r="D1524" s="519" t="s">
        <v>32572</v>
      </c>
      <c r="E1524" s="519" t="s">
        <v>32199</v>
      </c>
      <c r="I1524" s="519" t="s">
        <v>13</v>
      </c>
      <c r="J1524" s="650">
        <v>3.28</v>
      </c>
    </row>
    <row r="1525" spans="1:10">
      <c r="A1525" s="519" t="s">
        <v>1700</v>
      </c>
      <c r="B1525" s="519" t="str">
        <f t="shared" si="23"/>
        <v>PROJETO BASICO DE INSTALACAO HIDRAULICA PARA HABITACAO/LOTEAMENTO DE 12001 ATE 36000M2,APRESENTADO EM AUTOCAD,INCLUSIVEAS LEGALIZACOES PERTINENTES</v>
      </c>
      <c r="C1525" s="519" t="s">
        <v>32571</v>
      </c>
      <c r="D1525" s="519" t="s">
        <v>32573</v>
      </c>
      <c r="E1525" s="519" t="s">
        <v>32133</v>
      </c>
      <c r="I1525" s="519" t="s">
        <v>13</v>
      </c>
      <c r="J1525" s="650">
        <v>2.52</v>
      </c>
    </row>
    <row r="1526" spans="1:10">
      <c r="A1526" s="519" t="s">
        <v>1701</v>
      </c>
      <c r="B1526" s="519" t="str">
        <f t="shared" si="23"/>
        <v>PROJETO BASICO DE INSTALACAO HIDRAULICA PARA HABITACAO/LOTEAMENTO DE 12001 ATE 36000M2,APRESENTADO EM AUTOCAD,INCLUSIVEAS LEGALIZACOES PERTINENTES</v>
      </c>
      <c r="C1526" s="519" t="s">
        <v>32571</v>
      </c>
      <c r="D1526" s="519" t="s">
        <v>32573</v>
      </c>
      <c r="E1526" s="519" t="s">
        <v>32133</v>
      </c>
      <c r="I1526" s="519" t="s">
        <v>13</v>
      </c>
      <c r="J1526" s="650">
        <v>2.1800000000000002</v>
      </c>
    </row>
    <row r="1527" spans="1:10">
      <c r="A1527" s="519" t="s">
        <v>1702</v>
      </c>
      <c r="B1527" s="519" t="str">
        <f t="shared" si="23"/>
        <v>PROJETO BASICO DE INSTALACAO HIDRAULICA PARA HABITACAO/LOTEAMENTO ACIMA DE 36000M2,APRESENTADO EM AUTOCAD,INCLUSIVE AS LEGALIZACOES PERTINENTES</v>
      </c>
      <c r="C1527" s="519" t="s">
        <v>32571</v>
      </c>
      <c r="D1527" s="519" t="s">
        <v>32574</v>
      </c>
      <c r="E1527" s="519" t="s">
        <v>32196</v>
      </c>
      <c r="I1527" s="519" t="s">
        <v>13</v>
      </c>
      <c r="J1527" s="650">
        <v>1.91</v>
      </c>
    </row>
    <row r="1528" spans="1:10">
      <c r="A1528" s="519" t="s">
        <v>1703</v>
      </c>
      <c r="B1528" s="519" t="str">
        <f t="shared" si="23"/>
        <v>PROJETO BASICO DE INSTALACAO HIDRAULICA PARA HABITACAO/LOTEAMENTO ACIMA DE 36000M2,APRESENTADO EM AUTOCAD,INCLUSIVE AS LEGALIZACOES PERTINENTES</v>
      </c>
      <c r="C1528" s="519" t="s">
        <v>32571</v>
      </c>
      <c r="D1528" s="519" t="s">
        <v>32574</v>
      </c>
      <c r="E1528" s="519" t="s">
        <v>32196</v>
      </c>
      <c r="I1528" s="519" t="s">
        <v>13</v>
      </c>
      <c r="J1528" s="650">
        <v>1.65</v>
      </c>
    </row>
    <row r="1529" spans="1:10">
      <c r="A1529" s="519" t="s">
        <v>1704</v>
      </c>
      <c r="B1529" s="519" t="str">
        <f t="shared" si="23"/>
        <v>PROJETO EXECUTIVO DE INSTALACAO HIDRAULICA,CONSIDERANDO O PROJETO BASICO EXISTENTE,PARA PREDIOS ESCOLARES E/OU ADMINISTRATIVOS ATE 500M2,APRESENTADO EM AUTOCAD,INCLUSIVE AS LEGALIZACOES PERTINENTES</v>
      </c>
      <c r="C1529" s="519" t="s">
        <v>32575</v>
      </c>
      <c r="D1529" s="519" t="s">
        <v>32576</v>
      </c>
      <c r="E1529" s="519" t="s">
        <v>32577</v>
      </c>
      <c r="F1529" s="519" t="s">
        <v>32184</v>
      </c>
      <c r="I1529" s="519" t="s">
        <v>13</v>
      </c>
      <c r="J1529" s="650">
        <v>6.37</v>
      </c>
    </row>
    <row r="1530" spans="1:10">
      <c r="A1530" s="519" t="s">
        <v>1705</v>
      </c>
      <c r="B1530" s="519" t="str">
        <f t="shared" si="23"/>
        <v>PROJETO EXECUTIVO DE INSTALACAO HIDRAULICA,CONSIDERANDO O PROJETO BASICO EXISTENTE,PARA PREDIOS ESCOLARES E/OU ADMINISTRATIVOS ATE 500M2,APRESENTADO EM AUTOCAD,INCLUSIVE AS LEGALIZACOES PERTINENTES</v>
      </c>
      <c r="C1530" s="519" t="s">
        <v>32575</v>
      </c>
      <c r="D1530" s="519" t="s">
        <v>32576</v>
      </c>
      <c r="E1530" s="519" t="s">
        <v>32577</v>
      </c>
      <c r="F1530" s="519" t="s">
        <v>32184</v>
      </c>
      <c r="I1530" s="519" t="s">
        <v>13</v>
      </c>
      <c r="J1530" s="650">
        <v>5.52</v>
      </c>
    </row>
    <row r="1531" spans="1:10">
      <c r="A1531" s="519" t="s">
        <v>1706</v>
      </c>
      <c r="B1531" s="519" t="str">
        <f t="shared" si="23"/>
        <v>PROJETO EXECUTIVO DE INSTALACAO HIDRAULICA,CONSIDERANDO O PROJETO BASICO EXISTENTE,PARA PREDIOS ESCOLARES E/OU ADMINISTRATIVOS DE 501 ATE 3000M2,APRESENTADO EM AUTOCAD,INCLUSIVE AS LEGALIZACOES PERTINENTES</v>
      </c>
      <c r="C1531" s="519" t="s">
        <v>32575</v>
      </c>
      <c r="D1531" s="519" t="s">
        <v>32576</v>
      </c>
      <c r="E1531" s="519" t="s">
        <v>32578</v>
      </c>
      <c r="F1531" s="519" t="s">
        <v>32510</v>
      </c>
      <c r="I1531" s="519" t="s">
        <v>13</v>
      </c>
      <c r="J1531" s="650">
        <v>3.79</v>
      </c>
    </row>
    <row r="1532" spans="1:10">
      <c r="A1532" s="519" t="s">
        <v>1707</v>
      </c>
      <c r="B1532" s="519" t="str">
        <f t="shared" si="23"/>
        <v>PROJETO EXECUTIVO DE INSTALACAO HIDRAULICA,CONSIDERANDO O PROJETO BASICO EXISTENTE,PARA PREDIOS ESCOLARES E/OU ADMINISTRATIVOS DE 501 ATE 3000M2,APRESENTADO EM AUTOCAD,INCLUSIVE AS LEGALIZACOES PERTINENTES</v>
      </c>
      <c r="C1532" s="519" t="s">
        <v>32575</v>
      </c>
      <c r="D1532" s="519" t="s">
        <v>32576</v>
      </c>
      <c r="E1532" s="519" t="s">
        <v>32578</v>
      </c>
      <c r="F1532" s="519" t="s">
        <v>32510</v>
      </c>
      <c r="I1532" s="519" t="s">
        <v>13</v>
      </c>
      <c r="J1532" s="650">
        <v>3.28</v>
      </c>
    </row>
    <row r="1533" spans="1:10">
      <c r="A1533" s="519" t="s">
        <v>1708</v>
      </c>
      <c r="B1533" s="519" t="str">
        <f t="shared" si="23"/>
        <v>PROJETO EXECUTIVO DE INSTALACAO HIDRAULICA,CONSIDERANDO O PROJETO BASICO EXISTENTE,PARA PREDIOS ESCOLARES E/OU ADMINISTRATIVOS ACIMA DE 3000M2,APRESENTADO EM AUTOCAD,INCLUSIVE AS LEGALIZACOES PERTINENTES</v>
      </c>
      <c r="C1533" s="519" t="s">
        <v>32575</v>
      </c>
      <c r="D1533" s="519" t="s">
        <v>32576</v>
      </c>
      <c r="E1533" s="519" t="s">
        <v>32579</v>
      </c>
      <c r="F1533" s="519" t="s">
        <v>32196</v>
      </c>
      <c r="I1533" s="519" t="s">
        <v>13</v>
      </c>
      <c r="J1533" s="650">
        <v>3.51</v>
      </c>
    </row>
    <row r="1534" spans="1:10">
      <c r="A1534" s="519" t="s">
        <v>1709</v>
      </c>
      <c r="B1534" s="519" t="str">
        <f t="shared" si="23"/>
        <v>PROJETO EXECUTIVO DE INSTALACAO HIDRAULICA,CONSIDERANDO O PROJETO BASICO EXISTENTE,PARA PREDIOS ESCOLARES E/OU ADMINISTRATIVOS ACIMA DE 3000M2,APRESENTADO EM AUTOCAD,INCLUSIVE AS LEGALIZACOES PERTINENTES</v>
      </c>
      <c r="C1534" s="519" t="s">
        <v>32575</v>
      </c>
      <c r="D1534" s="519" t="s">
        <v>32576</v>
      </c>
      <c r="E1534" s="519" t="s">
        <v>32579</v>
      </c>
      <c r="F1534" s="519" t="s">
        <v>32196</v>
      </c>
      <c r="I1534" s="519" t="s">
        <v>13</v>
      </c>
      <c r="J1534" s="650">
        <v>3.04</v>
      </c>
    </row>
    <row r="1535" spans="1:10">
      <c r="A1535" s="519" t="s">
        <v>1710</v>
      </c>
      <c r="B1535" s="519" t="str">
        <f t="shared" si="23"/>
        <v>PROJETO EXECUTIVO DE INSTALACAO HIDRAULICA,CONSIDERANDO O PROJETO BASICO EXISTENTE,PARA PREDIOS CULTURAIS,APRESENTADO EM AUTOCAD,INCLUSIVE AS LEGALIZACOES PERTINENTES</v>
      </c>
      <c r="C1535" s="519" t="s">
        <v>32575</v>
      </c>
      <c r="D1535" s="519" t="s">
        <v>32580</v>
      </c>
      <c r="E1535" s="519" t="s">
        <v>32210</v>
      </c>
      <c r="I1535" s="519" t="s">
        <v>13</v>
      </c>
      <c r="J1535" s="650">
        <v>6.37</v>
      </c>
    </row>
    <row r="1536" spans="1:10">
      <c r="A1536" s="519" t="s">
        <v>1711</v>
      </c>
      <c r="B1536" s="519" t="str">
        <f t="shared" si="23"/>
        <v>PROJETO EXECUTIVO DE INSTALACAO HIDRAULICA,CONSIDERANDO O PROJETO BASICO EXISTENTE,PARA PREDIOS CULTURAIS,APRESENTADO EM AUTOCAD,INCLUSIVE AS LEGALIZACOES PERTINENTES</v>
      </c>
      <c r="C1536" s="519" t="s">
        <v>32575</v>
      </c>
      <c r="D1536" s="519" t="s">
        <v>32580</v>
      </c>
      <c r="E1536" s="519" t="s">
        <v>32210</v>
      </c>
      <c r="I1536" s="519" t="s">
        <v>13</v>
      </c>
      <c r="J1536" s="650">
        <v>5.52</v>
      </c>
    </row>
    <row r="1537" spans="1:10">
      <c r="A1537" s="519" t="s">
        <v>1712</v>
      </c>
      <c r="B1537" s="519" t="str">
        <f t="shared" si="23"/>
        <v>PROJETO EXECUTIVO DE INSTALACAO HIDRAULICA,CONSIDERANDO O PROJETO BASICO EXISTENTE,PARA PREDIOS HOSPITALARES ATE 4000M2,APRESENTADO EM AUTOCAD,INCLUSIVE AS LEGALIZACOES PERTINENTES</v>
      </c>
      <c r="C1537" s="519" t="s">
        <v>32575</v>
      </c>
      <c r="D1537" s="519" t="s">
        <v>32581</v>
      </c>
      <c r="E1537" s="519" t="s">
        <v>32124</v>
      </c>
      <c r="I1537" s="519" t="s">
        <v>13</v>
      </c>
      <c r="J1537" s="650">
        <v>11.41</v>
      </c>
    </row>
    <row r="1538" spans="1:10">
      <c r="A1538" s="519" t="s">
        <v>1713</v>
      </c>
      <c r="B1538" s="519" t="str">
        <f t="shared" si="23"/>
        <v>PROJETO EXECUTIVO DE INSTALACAO HIDRAULICA,CONSIDERANDO O PROJETO BASICO EXISTENTE,PARA PREDIOS HOSPITALARES ATE 4000M2,APRESENTADO EM AUTOCAD,INCLUSIVE AS LEGALIZACOES PERTINENTES</v>
      </c>
      <c r="C1538" s="519" t="s">
        <v>32575</v>
      </c>
      <c r="D1538" s="519" t="s">
        <v>32581</v>
      </c>
      <c r="E1538" s="519" t="s">
        <v>32124</v>
      </c>
      <c r="I1538" s="519" t="s">
        <v>13</v>
      </c>
      <c r="J1538" s="650">
        <v>9.8800000000000008</v>
      </c>
    </row>
    <row r="1539" spans="1:10">
      <c r="A1539" s="519" t="s">
        <v>1714</v>
      </c>
      <c r="B1539" s="519" t="str">
        <f t="shared" si="23"/>
        <v>PROJETO EXECUTIVO DE INSTALACAO HIDRAULICA,CONSIDERANDO O PROJETO BASICO EXISTENTE,PARA PREDIOS HOSPITALARES ACIMA DE 4000M2,APRESENTADO EM AUTOCAD,INCLUSIVE AS LEGALIZACOES PERTINENTES</v>
      </c>
      <c r="C1539" s="519" t="s">
        <v>32575</v>
      </c>
      <c r="D1539" s="519" t="s">
        <v>32582</v>
      </c>
      <c r="E1539" s="519" t="s">
        <v>32457</v>
      </c>
      <c r="F1539" s="519" t="s">
        <v>32152</v>
      </c>
      <c r="I1539" s="519" t="s">
        <v>13</v>
      </c>
      <c r="J1539" s="650">
        <v>9.51</v>
      </c>
    </row>
    <row r="1540" spans="1:10">
      <c r="A1540" s="519" t="s">
        <v>1715</v>
      </c>
      <c r="B1540" s="519" t="str">
        <f t="shared" si="23"/>
        <v>PROJETO EXECUTIVO DE INSTALACAO HIDRAULICA,CONSIDERANDO O PROJETO BASICO EXISTENTE,PARA PREDIOS HOSPITALARES ACIMA DE 4000M2,APRESENTADO EM AUTOCAD,INCLUSIVE AS LEGALIZACOES PERTINENTES</v>
      </c>
      <c r="C1540" s="519" t="s">
        <v>32575</v>
      </c>
      <c r="D1540" s="519" t="s">
        <v>32582</v>
      </c>
      <c r="E1540" s="519" t="s">
        <v>32457</v>
      </c>
      <c r="F1540" s="519" t="s">
        <v>32152</v>
      </c>
      <c r="I1540" s="519" t="s">
        <v>13</v>
      </c>
      <c r="J1540" s="650">
        <v>8.24</v>
      </c>
    </row>
    <row r="1541" spans="1:10">
      <c r="A1541" s="519" t="s">
        <v>1716</v>
      </c>
      <c r="B1541" s="519" t="str">
        <f t="shared" si="23"/>
        <v>PROJETO EXECUTIVO DE INSTALACAO HIDRAULICA,CONSIDERANDO O PROJETO BASICO EXISTENTE,PARA HABITACOES/EDIFICIOS ATE 500M2,APRESENTADO EM AUTOCAD,INCLUSIVE AS LEGALIZACOES PERTINENTES</v>
      </c>
      <c r="C1541" s="519" t="s">
        <v>32575</v>
      </c>
      <c r="D1541" s="519" t="s">
        <v>32583</v>
      </c>
      <c r="E1541" s="519" t="s">
        <v>32470</v>
      </c>
      <c r="I1541" s="519" t="s">
        <v>13</v>
      </c>
      <c r="J1541" s="650">
        <v>6.95</v>
      </c>
    </row>
    <row r="1542" spans="1:10">
      <c r="A1542" s="519" t="s">
        <v>1717</v>
      </c>
      <c r="B1542" s="519" t="str">
        <f t="shared" si="23"/>
        <v>PROJETO EXECUTIVO DE INSTALACAO HIDRAULICA,CONSIDERANDO O PROJETO BASICO EXISTENTE,PARA HABITACOES/EDIFICIOS ATE 500M2,APRESENTADO EM AUTOCAD,INCLUSIVE AS LEGALIZACOES PERTINENTES</v>
      </c>
      <c r="C1542" s="519" t="s">
        <v>32575</v>
      </c>
      <c r="D1542" s="519" t="s">
        <v>32583</v>
      </c>
      <c r="E1542" s="519" t="s">
        <v>32470</v>
      </c>
      <c r="I1542" s="519" t="s">
        <v>13</v>
      </c>
      <c r="J1542" s="650">
        <v>6.02</v>
      </c>
    </row>
    <row r="1543" spans="1:10">
      <c r="A1543" s="519" t="s">
        <v>1718</v>
      </c>
      <c r="B1543" s="519" t="str">
        <f t="shared" si="23"/>
        <v>PROJETO EXECUTIVO DE INSTALACAO HIDRAULICA,CONSIDERANDO O PROJETO BASICO EXISTENTE,PARA HABITACOES/EDIFICIOS DE 501 ATE3000M2,APRESENTADO EM AUTOCAD,INCLUSIVE AS LEGALIZACOES PERTINENTES</v>
      </c>
      <c r="C1543" s="519" t="s">
        <v>32575</v>
      </c>
      <c r="D1543" s="519" t="s">
        <v>32584</v>
      </c>
      <c r="E1543" s="519" t="s">
        <v>32585</v>
      </c>
      <c r="F1543" s="519" t="s">
        <v>32232</v>
      </c>
      <c r="I1543" s="519" t="s">
        <v>13</v>
      </c>
      <c r="J1543" s="650">
        <v>4.66</v>
      </c>
    </row>
    <row r="1544" spans="1:10">
      <c r="A1544" s="519" t="s">
        <v>1719</v>
      </c>
      <c r="B1544" s="519" t="str">
        <f t="shared" ref="B1544:B1607" si="24">C1544&amp;D1544&amp;E1544&amp;F1544&amp;G1544&amp;H1544</f>
        <v>PROJETO EXECUTIVO DE INSTALACAO HIDRAULICA,CONSIDERANDO O PROJETO BASICO EXISTENTE,PARA HABITACOES/EDIFICIOS DE 501 ATE3000M2,APRESENTADO EM AUTOCAD,INCLUSIVE AS LEGALIZACOES PERTINENTES</v>
      </c>
      <c r="C1544" s="519" t="s">
        <v>32575</v>
      </c>
      <c r="D1544" s="519" t="s">
        <v>32584</v>
      </c>
      <c r="E1544" s="519" t="s">
        <v>32585</v>
      </c>
      <c r="F1544" s="519" t="s">
        <v>32232</v>
      </c>
      <c r="I1544" s="519" t="s">
        <v>13</v>
      </c>
      <c r="J1544" s="650">
        <v>4.04</v>
      </c>
    </row>
    <row r="1545" spans="1:10">
      <c r="A1545" s="519" t="s">
        <v>1720</v>
      </c>
      <c r="B1545" s="519" t="str">
        <f t="shared" si="24"/>
        <v>PROJETO EXECUTIVO DE INSTALACAO HIDRAULICA,CONSIDERANDO O PROJETO BASICO EXISTENTE,PARA HABITACOES/EDIFICIOS ACIMA DE 3000M2,APRESENTADO EM AUTOCAD,INCLUSIVE AS LEGALIZACOES PERTINENTES</v>
      </c>
      <c r="C1545" s="519" t="s">
        <v>32575</v>
      </c>
      <c r="D1545" s="519" t="s">
        <v>32586</v>
      </c>
      <c r="E1545" s="519" t="s">
        <v>32457</v>
      </c>
      <c r="F1545" s="519" t="s">
        <v>32152</v>
      </c>
      <c r="I1545" s="519" t="s">
        <v>13</v>
      </c>
      <c r="J1545" s="650">
        <v>3.53</v>
      </c>
    </row>
    <row r="1546" spans="1:10">
      <c r="A1546" s="519" t="s">
        <v>1721</v>
      </c>
      <c r="B1546" s="519" t="str">
        <f t="shared" si="24"/>
        <v>PROJETO EXECUTIVO DE INSTALACAO HIDRAULICA,CONSIDERANDO O PROJETO BASICO EXISTENTE,PARA HABITACOES/EDIFICIOS ACIMA DE 3000M2,APRESENTADO EM AUTOCAD,INCLUSIVE AS LEGALIZACOES PERTINENTES</v>
      </c>
      <c r="C1546" s="519" t="s">
        <v>32575</v>
      </c>
      <c r="D1546" s="519" t="s">
        <v>32586</v>
      </c>
      <c r="E1546" s="519" t="s">
        <v>32457</v>
      </c>
      <c r="F1546" s="519" t="s">
        <v>32152</v>
      </c>
      <c r="I1546" s="519" t="s">
        <v>13</v>
      </c>
      <c r="J1546" s="650">
        <v>3.06</v>
      </c>
    </row>
    <row r="1547" spans="1:10">
      <c r="A1547" s="519" t="s">
        <v>1722</v>
      </c>
      <c r="B1547" s="519" t="str">
        <f t="shared" si="24"/>
        <v>PROJETO EXECUTIVO DE INSTALACAO HIDRAULICA,CONSIDERANDO O PROJETO BASICO EXISTENTE,PARA URBANIZACAO ATE 15000M2,APRESENTADO EM AUTOCAD,INCLUSIVE AS LEGALIZACOES PERTINENTES</v>
      </c>
      <c r="C1547" s="519" t="s">
        <v>32575</v>
      </c>
      <c r="D1547" s="519" t="s">
        <v>32587</v>
      </c>
      <c r="E1547" s="519" t="s">
        <v>32116</v>
      </c>
      <c r="I1547" s="519" t="s">
        <v>13</v>
      </c>
      <c r="J1547" s="650">
        <v>0.62</v>
      </c>
    </row>
    <row r="1548" spans="1:10">
      <c r="A1548" s="519" t="s">
        <v>1723</v>
      </c>
      <c r="B1548" s="519" t="str">
        <f t="shared" si="24"/>
        <v>PROJETO EXECUTIVO DE INSTALACAO HIDRAULICA,CONSIDERANDO O PROJETO BASICO EXISTENTE,PARA URBANIZACAO ATE 15000M2,APRESENTADO EM AUTOCAD,INCLUSIVE AS LEGALIZACOES PERTINENTES</v>
      </c>
      <c r="C1548" s="519" t="s">
        <v>32575</v>
      </c>
      <c r="D1548" s="519" t="s">
        <v>32587</v>
      </c>
      <c r="E1548" s="519" t="s">
        <v>32116</v>
      </c>
      <c r="I1548" s="519" t="s">
        <v>13</v>
      </c>
      <c r="J1548" s="650">
        <v>0.54</v>
      </c>
    </row>
    <row r="1549" spans="1:10">
      <c r="A1549" s="519" t="s">
        <v>1724</v>
      </c>
      <c r="B1549" s="519" t="str">
        <f t="shared" si="24"/>
        <v>PROJETO EXECUTIVO DE INSTALACAO HIDRAULICA,CONSIDERANDO O PROJETO BASICO EXISTENTE,PARA URBANIZACAO ACIMA DE 15000M2,APRESENTADO EM AUTOCAD,INCLUSIVE AS LEGALIZACOES PERTINENTES</v>
      </c>
      <c r="C1549" s="519" t="s">
        <v>32575</v>
      </c>
      <c r="D1549" s="519" t="s">
        <v>32588</v>
      </c>
      <c r="E1549" s="519" t="s">
        <v>32178</v>
      </c>
      <c r="I1549" s="519" t="s">
        <v>13</v>
      </c>
      <c r="J1549" s="650">
        <v>0.41</v>
      </c>
    </row>
    <row r="1550" spans="1:10">
      <c r="A1550" s="519" t="s">
        <v>1725</v>
      </c>
      <c r="B1550" s="519" t="str">
        <f t="shared" si="24"/>
        <v>PROJETO EXECUTIVO DE INSTALACAO HIDRAULICA,CONSIDERANDO O PROJETO BASICO EXISTENTE,PARA URBANIZACAO ACIMA DE 15000M2,APRESENTADO EM AUTOCAD,INCLUSIVE AS LEGALIZACOES PERTINENTES</v>
      </c>
      <c r="C1550" s="519" t="s">
        <v>32575</v>
      </c>
      <c r="D1550" s="519" t="s">
        <v>32588</v>
      </c>
      <c r="E1550" s="519" t="s">
        <v>32178</v>
      </c>
      <c r="I1550" s="519" t="s">
        <v>13</v>
      </c>
      <c r="J1550" s="650">
        <v>0.35</v>
      </c>
    </row>
    <row r="1551" spans="1:10">
      <c r="A1551" s="519" t="s">
        <v>1726</v>
      </c>
      <c r="B1551" s="519" t="str">
        <f t="shared" si="24"/>
        <v>PROJETO EXECUTIVO DE INSTALACAO HIDRAULICA,CONSIDERANDO O PROJETO BASICO EXISTENTE,PARA HABITACAO/LOTEAMENTO ATE 12000M,APRESENTADO EM AUTOCAD,INCLUSIVE AS LEGALIZACOES PERTINENTES</v>
      </c>
      <c r="C1551" s="519" t="s">
        <v>32575</v>
      </c>
      <c r="D1551" s="519" t="s">
        <v>32589</v>
      </c>
      <c r="E1551" s="519" t="s">
        <v>32124</v>
      </c>
      <c r="I1551" s="519" t="s">
        <v>13</v>
      </c>
      <c r="J1551" s="650">
        <v>3.79</v>
      </c>
    </row>
    <row r="1552" spans="1:10">
      <c r="A1552" s="519" t="s">
        <v>1727</v>
      </c>
      <c r="B1552" s="519" t="str">
        <f t="shared" si="24"/>
        <v>PROJETO EXECUTIVO DE INSTALACAO HIDRAULICA,CONSIDERANDO O PROJETO BASICO EXISTENTE,PARA HABITACAO/LOTEAMENTO ATE 12000M,APRESENTADO EM AUTOCAD,INCLUSIVE AS LEGALIZACOES PERTINENTES</v>
      </c>
      <c r="C1552" s="519" t="s">
        <v>32575</v>
      </c>
      <c r="D1552" s="519" t="s">
        <v>32589</v>
      </c>
      <c r="E1552" s="519" t="s">
        <v>32124</v>
      </c>
      <c r="I1552" s="519" t="s">
        <v>13</v>
      </c>
      <c r="J1552" s="650">
        <v>3.28</v>
      </c>
    </row>
    <row r="1553" spans="1:10">
      <c r="A1553" s="519" t="s">
        <v>1728</v>
      </c>
      <c r="B1553" s="519" t="str">
        <f t="shared" si="24"/>
        <v>PROJETO EXECUTIVO DE INSTALACAO HIDRAULICA,CONSIDERANDO O PROJETO BASICO EXISTENTE,PARA HABITACAO/LOTEAMENTO DE 12001 ATE 36000M2,APRESENTADO EM AUTOCAD,INCLUSIVE AS LEGALIZACOES PERTINENTES</v>
      </c>
      <c r="C1553" s="519" t="s">
        <v>32575</v>
      </c>
      <c r="D1553" s="519" t="s">
        <v>32590</v>
      </c>
      <c r="E1553" s="519" t="s">
        <v>32591</v>
      </c>
      <c r="F1553" s="519" t="s">
        <v>32102</v>
      </c>
      <c r="I1553" s="519" t="s">
        <v>13</v>
      </c>
      <c r="J1553" s="650">
        <v>2.52</v>
      </c>
    </row>
    <row r="1554" spans="1:10">
      <c r="A1554" s="519" t="s">
        <v>1729</v>
      </c>
      <c r="B1554" s="519" t="str">
        <f t="shared" si="24"/>
        <v>PROJETO EXECUTIVO DE INSTALACAO HIDRAULICA,CONSIDERANDO O PROJETO BASICO EXISTENTE,PARA HABITACAO/LOTEAMENTO DE 12001 ATE 36000M2,APRESENTADO EM AUTOCAD,INCLUSIVE AS LEGALIZACOES PERTINENTES</v>
      </c>
      <c r="C1554" s="519" t="s">
        <v>32575</v>
      </c>
      <c r="D1554" s="519" t="s">
        <v>32590</v>
      </c>
      <c r="E1554" s="519" t="s">
        <v>32591</v>
      </c>
      <c r="F1554" s="519" t="s">
        <v>32102</v>
      </c>
      <c r="I1554" s="519" t="s">
        <v>13</v>
      </c>
      <c r="J1554" s="650">
        <v>2.1800000000000002</v>
      </c>
    </row>
    <row r="1555" spans="1:10">
      <c r="A1555" s="519" t="s">
        <v>1730</v>
      </c>
      <c r="B1555" s="519" t="str">
        <f t="shared" si="24"/>
        <v>PROJETO EXECUTIVO DE INSTALACAO HIDRAULICA,CONSIDERANDO O PROJETO BASICO EXISTENTE,PARA HABITACAO/LOTEAMENTO ACIMA DE 36000M2,APRESENTADO EM AUTOCAD,INCLUSIVE AS LEGALIZACOES PERTINENTES</v>
      </c>
      <c r="C1555" s="519" t="s">
        <v>32575</v>
      </c>
      <c r="D1555" s="519" t="s">
        <v>32592</v>
      </c>
      <c r="E1555" s="519" t="s">
        <v>32527</v>
      </c>
      <c r="F1555" s="519" t="s">
        <v>32528</v>
      </c>
      <c r="I1555" s="519" t="s">
        <v>13</v>
      </c>
      <c r="J1555" s="650">
        <v>1.91</v>
      </c>
    </row>
    <row r="1556" spans="1:10">
      <c r="A1556" s="519" t="s">
        <v>1731</v>
      </c>
      <c r="B1556" s="519" t="str">
        <f t="shared" si="24"/>
        <v>PROJETO EXECUTIVO DE INSTALACAO HIDRAULICA,CONSIDERANDO O PROJETO BASICO EXISTENTE,PARA HABITACAO/LOTEAMENTO ACIMA DE 36000M2,APRESENTADO EM AUTOCAD,INCLUSIVE AS LEGALIZACOES PERTINENTES</v>
      </c>
      <c r="C1556" s="519" t="s">
        <v>32575</v>
      </c>
      <c r="D1556" s="519" t="s">
        <v>32592</v>
      </c>
      <c r="E1556" s="519" t="s">
        <v>32527</v>
      </c>
      <c r="F1556" s="519" t="s">
        <v>32528</v>
      </c>
      <c r="I1556" s="519" t="s">
        <v>13</v>
      </c>
      <c r="J1556" s="650">
        <v>1.65</v>
      </c>
    </row>
    <row r="1557" spans="1:10">
      <c r="A1557" s="519" t="s">
        <v>1732</v>
      </c>
      <c r="B1557" s="519" t="str">
        <f t="shared" si="24"/>
        <v>PROJETO BASICO DE INSTALACAO ELETRICA PARA PREDIOS ESCOLARES E/OU ADMINISTRATIVOS ATE 500M2,APRESENTADO EM AUTOCAD,INCLUSIVE AS LEGALIZACOES PERTINENTES</v>
      </c>
      <c r="C1557" s="519" t="s">
        <v>32593</v>
      </c>
      <c r="D1557" s="519" t="s">
        <v>32594</v>
      </c>
      <c r="E1557" s="519" t="s">
        <v>32239</v>
      </c>
      <c r="I1557" s="519" t="s">
        <v>13</v>
      </c>
      <c r="J1557" s="650">
        <v>7.61</v>
      </c>
    </row>
    <row r="1558" spans="1:10">
      <c r="A1558" s="519" t="s">
        <v>1733</v>
      </c>
      <c r="B1558" s="519" t="str">
        <f t="shared" si="24"/>
        <v>PROJETO BASICO DE INSTALACAO ELETRICA PARA PREDIOS ESCOLARES E/OU ADMINISTRATIVOS ATE 500M2,APRESENTADO EM AUTOCAD,INCLUSIVE AS LEGALIZACOES PERTINENTES</v>
      </c>
      <c r="C1558" s="519" t="s">
        <v>32593</v>
      </c>
      <c r="D1558" s="519" t="s">
        <v>32594</v>
      </c>
      <c r="E1558" s="519" t="s">
        <v>32239</v>
      </c>
      <c r="I1558" s="519" t="s">
        <v>13</v>
      </c>
      <c r="J1558" s="650">
        <v>6.59</v>
      </c>
    </row>
    <row r="1559" spans="1:10">
      <c r="A1559" s="519" t="s">
        <v>1734</v>
      </c>
      <c r="B1559" s="519" t="str">
        <f t="shared" si="24"/>
        <v>PROJETO BASICO DE INSTALACAO ELETRICA PARA PREDIOS ESCOLARES E/OU ADMINISTRATIVOS DE 501 ATE 3000M2,APRESENTADO EM AUTOCAD,INCLUSIVE AS LEGALIZACOES PERTINENTES</v>
      </c>
      <c r="C1559" s="519" t="s">
        <v>32593</v>
      </c>
      <c r="D1559" s="519" t="s">
        <v>32595</v>
      </c>
      <c r="E1559" s="519" t="s">
        <v>32141</v>
      </c>
      <c r="I1559" s="519" t="s">
        <v>13</v>
      </c>
      <c r="J1559" s="650">
        <v>6.37</v>
      </c>
    </row>
    <row r="1560" spans="1:10">
      <c r="A1560" s="519" t="s">
        <v>1735</v>
      </c>
      <c r="B1560" s="519" t="str">
        <f t="shared" si="24"/>
        <v>PROJETO BASICO DE INSTALACAO ELETRICA PARA PREDIOS ESCOLARES E/OU ADMINISTRATIVOS DE 501 ATE 3000M2,APRESENTADO EM AUTOCAD,INCLUSIVE AS LEGALIZACOES PERTINENTES</v>
      </c>
      <c r="C1560" s="519" t="s">
        <v>32593</v>
      </c>
      <c r="D1560" s="519" t="s">
        <v>32595</v>
      </c>
      <c r="E1560" s="519" t="s">
        <v>32141</v>
      </c>
      <c r="I1560" s="519" t="s">
        <v>13</v>
      </c>
      <c r="J1560" s="650">
        <v>5.52</v>
      </c>
    </row>
    <row r="1561" spans="1:10">
      <c r="A1561" s="519" t="s">
        <v>1736</v>
      </c>
      <c r="B1561" s="519" t="str">
        <f t="shared" si="24"/>
        <v>PROJETO BASICO DE INSTALACAO ELETRICA PARA PREDIOS ESCOLARES E/OU ADMINISTRATIVOS ACIMA DE 3000M2,APRESENTADO EM AUTOCAD,INCLUSIVE AS LEGALIZACOES PERTINENTES</v>
      </c>
      <c r="C1561" s="519" t="s">
        <v>32593</v>
      </c>
      <c r="D1561" s="519" t="s">
        <v>32596</v>
      </c>
      <c r="E1561" s="519" t="s">
        <v>32219</v>
      </c>
      <c r="I1561" s="519" t="s">
        <v>13</v>
      </c>
      <c r="J1561" s="650">
        <v>3.79</v>
      </c>
    </row>
    <row r="1562" spans="1:10">
      <c r="A1562" s="519" t="s">
        <v>1737</v>
      </c>
      <c r="B1562" s="519" t="str">
        <f t="shared" si="24"/>
        <v>PROJETO BASICO DE INSTALACAO ELETRICA PARA PREDIOS ESCOLARES E/OU ADMINISTRATIVOS ACIMA DE 3000M2,APRESENTADO EM AUTOCAD,INCLUSIVE AS LEGALIZACOES PERTINENTES</v>
      </c>
      <c r="C1562" s="519" t="s">
        <v>32593</v>
      </c>
      <c r="D1562" s="519" t="s">
        <v>32596</v>
      </c>
      <c r="E1562" s="519" t="s">
        <v>32219</v>
      </c>
      <c r="I1562" s="519" t="s">
        <v>13</v>
      </c>
      <c r="J1562" s="650">
        <v>3.28</v>
      </c>
    </row>
    <row r="1563" spans="1:10">
      <c r="A1563" s="519" t="s">
        <v>1738</v>
      </c>
      <c r="B1563" s="519" t="str">
        <f t="shared" si="24"/>
        <v>PROJETO BASICO DE INSTALACAO ELETRICA PARA PREDIOS CULTURAIS ATE 3000M2,APRESENTADO EM AUTOCAD,INCLUSIVE AS LEGALIZACOES PERTINENTES</v>
      </c>
      <c r="C1563" s="519" t="s">
        <v>32597</v>
      </c>
      <c r="D1563" s="519" t="s">
        <v>32598</v>
      </c>
      <c r="E1563" s="519" t="s">
        <v>32181</v>
      </c>
      <c r="I1563" s="519" t="s">
        <v>13</v>
      </c>
      <c r="J1563" s="650">
        <v>12.73</v>
      </c>
    </row>
    <row r="1564" spans="1:10">
      <c r="A1564" s="519" t="s">
        <v>1739</v>
      </c>
      <c r="B1564" s="519" t="str">
        <f t="shared" si="24"/>
        <v>PROJETO BASICO DE INSTALACAO ELETRICA PARA PREDIOS CULTURAIS ATE 3000M2,APRESENTADO EM AUTOCAD,INCLUSIVE AS LEGALIZACOES PERTINENTES</v>
      </c>
      <c r="C1564" s="519" t="s">
        <v>32597</v>
      </c>
      <c r="D1564" s="519" t="s">
        <v>32598</v>
      </c>
      <c r="E1564" s="519" t="s">
        <v>32181</v>
      </c>
      <c r="I1564" s="519" t="s">
        <v>13</v>
      </c>
      <c r="J1564" s="650">
        <v>11.03</v>
      </c>
    </row>
    <row r="1565" spans="1:10">
      <c r="A1565" s="519" t="s">
        <v>1740</v>
      </c>
      <c r="B1565" s="519" t="str">
        <f t="shared" si="24"/>
        <v>PROJETO BASICO DE INSTALACAO ELETRICA PARA PREDIOS CULTURAIS ACIMA DE 3000M2,APRESENTADO EM AUTOCAD,INCLUSIVE AS LEGALIZACOES PERTINENTES</v>
      </c>
      <c r="C1565" s="519" t="s">
        <v>32597</v>
      </c>
      <c r="D1565" s="519" t="s">
        <v>32599</v>
      </c>
      <c r="E1565" s="519" t="s">
        <v>32184</v>
      </c>
      <c r="I1565" s="519" t="s">
        <v>13</v>
      </c>
      <c r="J1565" s="650">
        <v>9.51</v>
      </c>
    </row>
    <row r="1566" spans="1:10">
      <c r="A1566" s="519" t="s">
        <v>1741</v>
      </c>
      <c r="B1566" s="519" t="str">
        <f t="shared" si="24"/>
        <v>PROJETO BASICO DE INSTALACAO ELETRICA PARA PREDIOS CULTURAIS ACIMA DE 3000M2,APRESENTADO EM AUTOCAD,INCLUSIVE AS LEGALIZACOES PERTINENTES</v>
      </c>
      <c r="C1566" s="519" t="s">
        <v>32597</v>
      </c>
      <c r="D1566" s="519" t="s">
        <v>32599</v>
      </c>
      <c r="E1566" s="519" t="s">
        <v>32184</v>
      </c>
      <c r="I1566" s="519" t="s">
        <v>13</v>
      </c>
      <c r="J1566" s="650">
        <v>8.24</v>
      </c>
    </row>
    <row r="1567" spans="1:10">
      <c r="A1567" s="519" t="s">
        <v>1742</v>
      </c>
      <c r="B1567" s="519" t="str">
        <f t="shared" si="24"/>
        <v>PROJETO BASICO DE INSTALACAO ELETRICA PARA PREDIOS HOSPITALARES,APRESENTADO EM AUTOCAD,INCLUSIVE AS LEGALIZACOES PERTINENTES</v>
      </c>
      <c r="C1567" s="519" t="s">
        <v>32600</v>
      </c>
      <c r="D1567" s="519" t="s">
        <v>32601</v>
      </c>
      <c r="E1567" s="519" t="s">
        <v>32187</v>
      </c>
      <c r="I1567" s="519" t="s">
        <v>13</v>
      </c>
      <c r="J1567" s="650">
        <v>15.23</v>
      </c>
    </row>
    <row r="1568" spans="1:10">
      <c r="A1568" s="519" t="s">
        <v>1743</v>
      </c>
      <c r="B1568" s="519" t="str">
        <f t="shared" si="24"/>
        <v>PROJETO BASICO DE INSTALACAO ELETRICA PARA PREDIOS HOSPITALARES,APRESENTADO EM AUTOCAD,INCLUSIVE AS LEGALIZACOES PERTINENTES</v>
      </c>
      <c r="C1568" s="519" t="s">
        <v>32600</v>
      </c>
      <c r="D1568" s="519" t="s">
        <v>32601</v>
      </c>
      <c r="E1568" s="519" t="s">
        <v>32187</v>
      </c>
      <c r="I1568" s="519" t="s">
        <v>13</v>
      </c>
      <c r="J1568" s="650">
        <v>13.19</v>
      </c>
    </row>
    <row r="1569" spans="1:10">
      <c r="A1569" s="519" t="s">
        <v>1744</v>
      </c>
      <c r="B1569" s="519" t="str">
        <f t="shared" si="24"/>
        <v>PROJETO BASICO DE INSTALACAO ELETRICA PARA HABITACOES/EDIFICIOS ATE 500M2,APRESENTADO EM AUTOCAD,INCLUSIVE AS LEGALIZACOES PERTINENTES</v>
      </c>
      <c r="C1569" s="519" t="s">
        <v>32602</v>
      </c>
      <c r="D1569" s="519" t="s">
        <v>32603</v>
      </c>
      <c r="E1569" s="519" t="s">
        <v>32437</v>
      </c>
      <c r="I1569" s="519" t="s">
        <v>13</v>
      </c>
      <c r="J1569" s="650">
        <v>9.26</v>
      </c>
    </row>
    <row r="1570" spans="1:10">
      <c r="A1570" s="519" t="s">
        <v>1745</v>
      </c>
      <c r="B1570" s="519" t="str">
        <f t="shared" si="24"/>
        <v>PROJETO BASICO DE INSTALACAO ELETRICA PARA HABITACOES/EDIFICIOS ATE 500M2,APRESENTADO EM AUTOCAD,INCLUSIVE AS LEGALIZACOES PERTINENTES</v>
      </c>
      <c r="C1570" s="519" t="s">
        <v>32602</v>
      </c>
      <c r="D1570" s="519" t="s">
        <v>32603</v>
      </c>
      <c r="E1570" s="519" t="s">
        <v>32437</v>
      </c>
      <c r="I1570" s="519" t="s">
        <v>13</v>
      </c>
      <c r="J1570" s="650">
        <v>8.0299999999999994</v>
      </c>
    </row>
    <row r="1571" spans="1:10">
      <c r="A1571" s="519" t="s">
        <v>1746</v>
      </c>
      <c r="B1571" s="519" t="str">
        <f t="shared" si="24"/>
        <v>PROJETO BASICO DE INSTALACAO ELETRICA PARA HABITACOES/EDIFICIOS DE 501 ATE 3000M2,APRESENTADO EM AUTOCAD,INCLUSIVE AS LEGALIZACOES PERTINENTES</v>
      </c>
      <c r="C1571" s="519" t="s">
        <v>32602</v>
      </c>
      <c r="D1571" s="519" t="s">
        <v>32604</v>
      </c>
      <c r="E1571" s="519" t="s">
        <v>32562</v>
      </c>
      <c r="I1571" s="519" t="s">
        <v>13</v>
      </c>
      <c r="J1571" s="650">
        <v>6.95</v>
      </c>
    </row>
    <row r="1572" spans="1:10">
      <c r="A1572" s="519" t="s">
        <v>1747</v>
      </c>
      <c r="B1572" s="519" t="str">
        <f t="shared" si="24"/>
        <v>PROJETO BASICO DE INSTALACAO ELETRICA PARA HABITACOES/EDIFICIOS DE 501 ATE 3000M2,APRESENTADO EM AUTOCAD,INCLUSIVE AS LEGALIZACOES PERTINENTES</v>
      </c>
      <c r="C1572" s="519" t="s">
        <v>32602</v>
      </c>
      <c r="D1572" s="519" t="s">
        <v>32604</v>
      </c>
      <c r="E1572" s="519" t="s">
        <v>32562</v>
      </c>
      <c r="I1572" s="519" t="s">
        <v>13</v>
      </c>
      <c r="J1572" s="650">
        <v>6.02</v>
      </c>
    </row>
    <row r="1573" spans="1:10">
      <c r="A1573" s="519" t="s">
        <v>1748</v>
      </c>
      <c r="B1573" s="519" t="str">
        <f t="shared" si="24"/>
        <v>PROJETO BASICO DE INSTALACAO ELETRICA PARA HABITACOES/EDIFICIOS ACIMA DE 3000M2,APRESENTADO EM AUTOCAD,INCLUSIVE AS LEGALIZACOES PERTINENTES</v>
      </c>
      <c r="C1573" s="519" t="s">
        <v>32602</v>
      </c>
      <c r="D1573" s="519" t="s">
        <v>32605</v>
      </c>
      <c r="E1573" s="519" t="s">
        <v>32508</v>
      </c>
      <c r="I1573" s="519" t="s">
        <v>13</v>
      </c>
      <c r="J1573" s="650">
        <v>4.66</v>
      </c>
    </row>
    <row r="1574" spans="1:10">
      <c r="A1574" s="519" t="s">
        <v>1749</v>
      </c>
      <c r="B1574" s="519" t="str">
        <f t="shared" si="24"/>
        <v>PROJETO BASICO DE INSTALACAO ELETRICA PARA HABITACOES/EDIFICIOS ACIMA DE 3000M2,APRESENTADO EM AUTOCAD,INCLUSIVE AS LEGALIZACOES PERTINENTES</v>
      </c>
      <c r="C1574" s="519" t="s">
        <v>32602</v>
      </c>
      <c r="D1574" s="519" t="s">
        <v>32605</v>
      </c>
      <c r="E1574" s="519" t="s">
        <v>32508</v>
      </c>
      <c r="I1574" s="519" t="s">
        <v>13</v>
      </c>
      <c r="J1574" s="650">
        <v>4.04</v>
      </c>
    </row>
    <row r="1575" spans="1:10">
      <c r="A1575" s="519" t="s">
        <v>1750</v>
      </c>
      <c r="B1575" s="519" t="str">
        <f t="shared" si="24"/>
        <v>PROJETO BASICO DE INSTALACAO ELETRICA PARA URBANIZACAO ATE 15000M2,APRESENTADO EM AUTOCAD,INCLUSIVE AS LEGALIZACOES PERTINENTES</v>
      </c>
      <c r="C1575" s="519" t="s">
        <v>32606</v>
      </c>
      <c r="D1575" s="519" t="s">
        <v>32607</v>
      </c>
      <c r="E1575" s="519" t="s">
        <v>32232</v>
      </c>
      <c r="I1575" s="519" t="s">
        <v>13</v>
      </c>
      <c r="J1575" s="650">
        <v>0.85</v>
      </c>
    </row>
    <row r="1576" spans="1:10">
      <c r="A1576" s="519" t="s">
        <v>1751</v>
      </c>
      <c r="B1576" s="519" t="str">
        <f t="shared" si="24"/>
        <v>PROJETO BASICO DE INSTALACAO ELETRICA PARA URBANIZACAO ATE 15000M2,APRESENTADO EM AUTOCAD,INCLUSIVE AS LEGALIZACOES PERTINENTES</v>
      </c>
      <c r="C1576" s="519" t="s">
        <v>32606</v>
      </c>
      <c r="D1576" s="519" t="s">
        <v>32607</v>
      </c>
      <c r="E1576" s="519" t="s">
        <v>32232</v>
      </c>
      <c r="I1576" s="519" t="s">
        <v>13</v>
      </c>
      <c r="J1576" s="650">
        <v>0.73</v>
      </c>
    </row>
    <row r="1577" spans="1:10">
      <c r="A1577" s="519" t="s">
        <v>1752</v>
      </c>
      <c r="B1577" s="519" t="str">
        <f t="shared" si="24"/>
        <v>PROJETO BASICO DE INSTALACAO ELETRICA PARA URBANIZACAO ACIMA DE 15000M2,APRESENTADO EM AUTOCAD,INCLUSIVE AS LEGALIZACOES PERTINENTES</v>
      </c>
      <c r="C1577" s="519" t="s">
        <v>32608</v>
      </c>
      <c r="D1577" s="519" t="s">
        <v>32609</v>
      </c>
      <c r="E1577" s="519" t="s">
        <v>32181</v>
      </c>
      <c r="I1577" s="519" t="s">
        <v>13</v>
      </c>
      <c r="J1577" s="650">
        <v>0.62</v>
      </c>
    </row>
    <row r="1578" spans="1:10">
      <c r="A1578" s="519" t="s">
        <v>1753</v>
      </c>
      <c r="B1578" s="519" t="str">
        <f t="shared" si="24"/>
        <v>PROJETO BASICO DE INSTALACAO ELETRICA PARA URBANIZACAO ACIMA DE 15000M2,APRESENTADO EM AUTOCAD,INCLUSIVE AS LEGALIZACOES PERTINENTES</v>
      </c>
      <c r="C1578" s="519" t="s">
        <v>32608</v>
      </c>
      <c r="D1578" s="519" t="s">
        <v>32609</v>
      </c>
      <c r="E1578" s="519" t="s">
        <v>32181</v>
      </c>
      <c r="I1578" s="519" t="s">
        <v>13</v>
      </c>
      <c r="J1578" s="650">
        <v>0.54</v>
      </c>
    </row>
    <row r="1579" spans="1:10">
      <c r="A1579" s="519" t="s">
        <v>1754</v>
      </c>
      <c r="B1579" s="519" t="str">
        <f t="shared" si="24"/>
        <v>PROJETO BASICO DE INSTALACAO ELETRICA PARA HABITACAO/LOTEAMENTO ATE 12000M2,APRESENTADO EM AUTOCAD,INCLUSIVE AS LEGALIZACOES PERTINENTES</v>
      </c>
      <c r="C1579" s="519" t="s">
        <v>32610</v>
      </c>
      <c r="D1579" s="519" t="s">
        <v>32611</v>
      </c>
      <c r="E1579" s="519" t="s">
        <v>32495</v>
      </c>
      <c r="I1579" s="519" t="s">
        <v>13</v>
      </c>
      <c r="J1579" s="650">
        <v>3.79</v>
      </c>
    </row>
    <row r="1580" spans="1:10">
      <c r="A1580" s="519" t="s">
        <v>1755</v>
      </c>
      <c r="B1580" s="519" t="str">
        <f t="shared" si="24"/>
        <v>PROJETO BASICO DE INSTALACAO ELETRICA PARA HABITACAO/LOTEAMENTO ATE 12000M2,APRESENTADO EM AUTOCAD,INCLUSIVE AS LEGALIZACOES PERTINENTES</v>
      </c>
      <c r="C1580" s="519" t="s">
        <v>32610</v>
      </c>
      <c r="D1580" s="519" t="s">
        <v>32611</v>
      </c>
      <c r="E1580" s="519" t="s">
        <v>32495</v>
      </c>
      <c r="I1580" s="519" t="s">
        <v>13</v>
      </c>
      <c r="J1580" s="650">
        <v>3.28</v>
      </c>
    </row>
    <row r="1581" spans="1:10">
      <c r="A1581" s="519" t="s">
        <v>1756</v>
      </c>
      <c r="B1581" s="519" t="str">
        <f t="shared" si="24"/>
        <v>PROJETO BASICO DE INSTALACAO ELETRICA PARA HABITACAO/LOTEAMENTO DE 12001 ATE 36000M2,APRESENTADO EM AUTOCAD,INCLUSIVE AS LEGALIZACOES PERTINENTES</v>
      </c>
      <c r="C1581" s="519" t="s">
        <v>32610</v>
      </c>
      <c r="D1581" s="519" t="s">
        <v>32612</v>
      </c>
      <c r="E1581" s="519" t="s">
        <v>32510</v>
      </c>
      <c r="I1581" s="519" t="s">
        <v>13</v>
      </c>
      <c r="J1581" s="650">
        <v>2.52</v>
      </c>
    </row>
    <row r="1582" spans="1:10">
      <c r="A1582" s="519" t="s">
        <v>1757</v>
      </c>
      <c r="B1582" s="519" t="str">
        <f t="shared" si="24"/>
        <v>PROJETO BASICO DE INSTALACAO ELETRICA PARA HABITACAO/LOTEAMENTO DE 12001 ATE 36000M2,APRESENTADO EM AUTOCAD,INCLUSIVE AS LEGALIZACOES PERTINENTES</v>
      </c>
      <c r="C1582" s="519" t="s">
        <v>32610</v>
      </c>
      <c r="D1582" s="519" t="s">
        <v>32612</v>
      </c>
      <c r="E1582" s="519" t="s">
        <v>32510</v>
      </c>
      <c r="I1582" s="519" t="s">
        <v>13</v>
      </c>
      <c r="J1582" s="650">
        <v>2.1800000000000002</v>
      </c>
    </row>
    <row r="1583" spans="1:10">
      <c r="A1583" s="519" t="s">
        <v>1758</v>
      </c>
      <c r="B1583" s="519" t="str">
        <f t="shared" si="24"/>
        <v>PROJETO BASICO DE INSTALACAO ELETRICA PARA HABITACAO/LOTEAMENTO ACIMA DE 36000M2,APRESENTADO EM AUTOCAD,INCLUSIVE AS LEGALIZACOES PERTINENTES</v>
      </c>
      <c r="C1583" s="519" t="s">
        <v>32610</v>
      </c>
      <c r="D1583" s="519" t="s">
        <v>32613</v>
      </c>
      <c r="E1583" s="519" t="s">
        <v>32433</v>
      </c>
      <c r="I1583" s="519" t="s">
        <v>13</v>
      </c>
      <c r="J1583" s="650">
        <v>1.91</v>
      </c>
    </row>
    <row r="1584" spans="1:10">
      <c r="A1584" s="519" t="s">
        <v>1759</v>
      </c>
      <c r="B1584" s="519" t="str">
        <f t="shared" si="24"/>
        <v>PROJETO BASICO DE INSTALACAO ELETRICA PARA HABITACAO/LOTEAMENTO ACIMA DE 36000M2,APRESENTADO EM AUTOCAD,INCLUSIVE AS LEGALIZACOES PERTINENTES</v>
      </c>
      <c r="C1584" s="519" t="s">
        <v>32610</v>
      </c>
      <c r="D1584" s="519" t="s">
        <v>32613</v>
      </c>
      <c r="E1584" s="519" t="s">
        <v>32433</v>
      </c>
      <c r="I1584" s="519" t="s">
        <v>13</v>
      </c>
      <c r="J1584" s="650">
        <v>1.65</v>
      </c>
    </row>
    <row r="1585" spans="1:10">
      <c r="A1585" s="519" t="s">
        <v>1760</v>
      </c>
      <c r="B1585" s="519" t="str">
        <f t="shared" si="24"/>
        <v>PROJETO BASICO DE SISTEMA DE AR CONDICIONADO,APRESENTADO EMAUTOCAD NOS PADROES DA CONTRATANTE,PARA PREDIOS COM AREA ATE 500M2</v>
      </c>
      <c r="C1585" s="519" t="s">
        <v>32614</v>
      </c>
      <c r="D1585" s="519" t="s">
        <v>32615</v>
      </c>
      <c r="E1585" s="519" t="s">
        <v>32616</v>
      </c>
      <c r="I1585" s="519" t="s">
        <v>13</v>
      </c>
      <c r="J1585" s="650">
        <v>5.83</v>
      </c>
    </row>
    <row r="1586" spans="1:10">
      <c r="A1586" s="519" t="s">
        <v>1761</v>
      </c>
      <c r="B1586" s="519" t="str">
        <f t="shared" si="24"/>
        <v>PROJETO BASICO DE SISTEMA DE AR CONDICIONADO,APRESENTADO EMAUTOCAD NOS PADROES DA CONTRATANTE,PARA PREDIOS COM AREA ATE 500M2</v>
      </c>
      <c r="C1586" s="519" t="s">
        <v>32614</v>
      </c>
      <c r="D1586" s="519" t="s">
        <v>32615</v>
      </c>
      <c r="E1586" s="519" t="s">
        <v>32616</v>
      </c>
      <c r="I1586" s="519" t="s">
        <v>13</v>
      </c>
      <c r="J1586" s="650">
        <v>5.05</v>
      </c>
    </row>
    <row r="1587" spans="1:10">
      <c r="A1587" s="519" t="s">
        <v>1762</v>
      </c>
      <c r="B1587" s="519" t="str">
        <f t="shared" si="24"/>
        <v>PROJETO BASICO DE SISTEMA DE AR CONDICIONADO,APRESENTADO EMAUTOCAD NOS PADROES DA CONTRATANTE,PARA PREDIOS COM AREA DE501 ATE 3000M2</v>
      </c>
      <c r="C1587" s="519" t="s">
        <v>32614</v>
      </c>
      <c r="D1587" s="519" t="s">
        <v>32617</v>
      </c>
      <c r="E1587" s="519" t="s">
        <v>32618</v>
      </c>
      <c r="I1587" s="519" t="s">
        <v>13</v>
      </c>
      <c r="J1587" s="650">
        <v>4.8499999999999996</v>
      </c>
    </row>
    <row r="1588" spans="1:10">
      <c r="A1588" s="519" t="s">
        <v>1763</v>
      </c>
      <c r="B1588" s="519" t="str">
        <f t="shared" si="24"/>
        <v>PROJETO BASICO DE SISTEMA DE AR CONDICIONADO,APRESENTADO EMAUTOCAD NOS PADROES DA CONTRATANTE,PARA PREDIOS COM AREA DE501 ATE 3000M2</v>
      </c>
      <c r="C1588" s="519" t="s">
        <v>32614</v>
      </c>
      <c r="D1588" s="519" t="s">
        <v>32617</v>
      </c>
      <c r="E1588" s="519" t="s">
        <v>32618</v>
      </c>
      <c r="I1588" s="519" t="s">
        <v>13</v>
      </c>
      <c r="J1588" s="650">
        <v>4.2</v>
      </c>
    </row>
    <row r="1589" spans="1:10">
      <c r="A1589" s="519" t="s">
        <v>1764</v>
      </c>
      <c r="B1589" s="519" t="str">
        <f t="shared" si="24"/>
        <v>PROJETO BASICO DE SISTEMA DE AR CONDICIONADO,APRESENTADO EMAUTOCAD NOS PADROES DA CONTRATANTE,PARA PREDIOS COM AREA ACIMA DE 3000M2</v>
      </c>
      <c r="C1589" s="519" t="s">
        <v>32614</v>
      </c>
      <c r="D1589" s="519" t="s">
        <v>32619</v>
      </c>
      <c r="E1589" s="519" t="s">
        <v>32620</v>
      </c>
      <c r="I1589" s="519" t="s">
        <v>13</v>
      </c>
      <c r="J1589" s="650">
        <v>2.93</v>
      </c>
    </row>
    <row r="1590" spans="1:10">
      <c r="A1590" s="519" t="s">
        <v>1765</v>
      </c>
      <c r="B1590" s="519" t="str">
        <f t="shared" si="24"/>
        <v>PROJETO BASICO DE SISTEMA DE AR CONDICIONADO,APRESENTADO EMAUTOCAD NOS PADROES DA CONTRATANTE,PARA PREDIOS COM AREA ACIMA DE 3000M2</v>
      </c>
      <c r="C1590" s="519" t="s">
        <v>32614</v>
      </c>
      <c r="D1590" s="519" t="s">
        <v>32619</v>
      </c>
      <c r="E1590" s="519" t="s">
        <v>32620</v>
      </c>
      <c r="I1590" s="519" t="s">
        <v>13</v>
      </c>
      <c r="J1590" s="650">
        <v>2.54</v>
      </c>
    </row>
    <row r="1591" spans="1:10">
      <c r="A1591" s="519" t="s">
        <v>1766</v>
      </c>
      <c r="B1591" s="519" t="str">
        <f t="shared" si="24"/>
        <v>PROJETO EXECUTIVO DE INSTALACAO ELETRICA,CONSIDERANDO O PROJETO BASICO EXISTENTE,PARA PREDIOS ESCOLARES E/OU ADMINISTRATIVOS ATE 500M2,APRESENTADO EM AUTOCAD,INCLUSIVE AS LEGALIZACOES PERTINENTES</v>
      </c>
      <c r="C1591" s="519" t="s">
        <v>32621</v>
      </c>
      <c r="D1591" s="519" t="s">
        <v>32622</v>
      </c>
      <c r="E1591" s="519" t="s">
        <v>32623</v>
      </c>
      <c r="F1591" s="519" t="s">
        <v>32624</v>
      </c>
      <c r="I1591" s="519" t="s">
        <v>13</v>
      </c>
      <c r="J1591" s="650">
        <v>7.61</v>
      </c>
    </row>
    <row r="1592" spans="1:10">
      <c r="A1592" s="519" t="s">
        <v>1767</v>
      </c>
      <c r="B1592" s="519" t="str">
        <f t="shared" si="24"/>
        <v>PROJETO EXECUTIVO DE INSTALACAO ELETRICA,CONSIDERANDO O PROJETO BASICO EXISTENTE,PARA PREDIOS ESCOLARES E/OU ADMINISTRATIVOS ATE 500M2,APRESENTADO EM AUTOCAD,INCLUSIVE AS LEGALIZACOES PERTINENTES</v>
      </c>
      <c r="C1592" s="519" t="s">
        <v>32621</v>
      </c>
      <c r="D1592" s="519" t="s">
        <v>32622</v>
      </c>
      <c r="E1592" s="519" t="s">
        <v>32623</v>
      </c>
      <c r="F1592" s="519" t="s">
        <v>32624</v>
      </c>
      <c r="I1592" s="519" t="s">
        <v>13</v>
      </c>
      <c r="J1592" s="650">
        <v>6.59</v>
      </c>
    </row>
    <row r="1593" spans="1:10">
      <c r="A1593" s="519" t="s">
        <v>1768</v>
      </c>
      <c r="B1593" s="519" t="str">
        <f t="shared" si="24"/>
        <v>PROJETO EXECUTIVO DE INSTALACAO ELETRICA,CONSIDERANDO O PROJETO BASICO EXISTENTE,PARA PREDIOS ESCOLARES E/OU ADMINISTRATIVOS DE 501 ATE 3000M2,APRESENTADO EM AUTOCAD,INCLUSIVE AS LEGALIZACOES PERTINENTES</v>
      </c>
      <c r="C1593" s="519" t="s">
        <v>32621</v>
      </c>
      <c r="D1593" s="519" t="s">
        <v>32622</v>
      </c>
      <c r="E1593" s="519" t="s">
        <v>32625</v>
      </c>
      <c r="F1593" s="519" t="s">
        <v>32196</v>
      </c>
      <c r="I1593" s="519" t="s">
        <v>13</v>
      </c>
      <c r="J1593" s="650">
        <v>6.37</v>
      </c>
    </row>
    <row r="1594" spans="1:10">
      <c r="A1594" s="519" t="s">
        <v>1769</v>
      </c>
      <c r="B1594" s="519" t="str">
        <f t="shared" si="24"/>
        <v>PROJETO EXECUTIVO DE INSTALACAO ELETRICA,CONSIDERANDO O PROJETO BASICO EXISTENTE,PARA PREDIOS ESCOLARES E/OU ADMINISTRATIVOS DE 501 ATE 3000M2,APRESENTADO EM AUTOCAD,INCLUSIVE AS LEGALIZACOES PERTINENTES</v>
      </c>
      <c r="C1594" s="519" t="s">
        <v>32621</v>
      </c>
      <c r="D1594" s="519" t="s">
        <v>32622</v>
      </c>
      <c r="E1594" s="519" t="s">
        <v>32625</v>
      </c>
      <c r="F1594" s="519" t="s">
        <v>32196</v>
      </c>
      <c r="I1594" s="519" t="s">
        <v>13</v>
      </c>
      <c r="J1594" s="650">
        <v>5.52</v>
      </c>
    </row>
    <row r="1595" spans="1:10">
      <c r="A1595" s="519" t="s">
        <v>1770</v>
      </c>
      <c r="B1595" s="519" t="str">
        <f t="shared" si="24"/>
        <v>PROJETO EXECUTIVO DE INSTALACAO ELETRICA,CONSIDERANDO O PROJETO BASICO EXISTENTE,PARA PREDIOS ESCOLARES E/OU ADMINISTRATIVOS ACIMA DE 3000M2,APRESENTADO EM AUTOCAD,INCLUSIVE AS LEGALIZACOES PERTINENTES</v>
      </c>
      <c r="C1595" s="519" t="s">
        <v>32621</v>
      </c>
      <c r="D1595" s="519" t="s">
        <v>32622</v>
      </c>
      <c r="E1595" s="519" t="s">
        <v>32626</v>
      </c>
      <c r="F1595" s="519" t="s">
        <v>32433</v>
      </c>
      <c r="I1595" s="519" t="s">
        <v>13</v>
      </c>
      <c r="J1595" s="650">
        <v>3.79</v>
      </c>
    </row>
    <row r="1596" spans="1:10">
      <c r="A1596" s="519" t="s">
        <v>1771</v>
      </c>
      <c r="B1596" s="519" t="str">
        <f t="shared" si="24"/>
        <v>PROJETO EXECUTIVO DE INSTALACAO ELETRICA,CONSIDERANDO O PROJETO BASICO EXISTENTE,PARA PREDIOS ESCOLARES E/OU ADMINISTRATIVOS ACIMA DE 3000M2,APRESENTADO EM AUTOCAD,INCLUSIVE AS LEGALIZACOES PERTINENTES</v>
      </c>
      <c r="C1596" s="519" t="s">
        <v>32621</v>
      </c>
      <c r="D1596" s="519" t="s">
        <v>32622</v>
      </c>
      <c r="E1596" s="519" t="s">
        <v>32626</v>
      </c>
      <c r="F1596" s="519" t="s">
        <v>32433</v>
      </c>
      <c r="I1596" s="519" t="s">
        <v>13</v>
      </c>
      <c r="J1596" s="650">
        <v>3.28</v>
      </c>
    </row>
    <row r="1597" spans="1:10">
      <c r="A1597" s="519" t="s">
        <v>1772</v>
      </c>
      <c r="B1597" s="519" t="str">
        <f t="shared" si="24"/>
        <v>PROJETO EXECUTIVO DE INSTALACAO ELETRICA,CONSIDERANDO O PROJETO BASICO EXISTENTE,PARA PREDIOS CULTURAIS ATE 3000M2,APRESENTADO EM AUTOCAD,INCLUSIVE AS LEGALIZACOES PERTINENTES</v>
      </c>
      <c r="C1597" s="519" t="s">
        <v>32621</v>
      </c>
      <c r="D1597" s="519" t="s">
        <v>32627</v>
      </c>
      <c r="E1597" s="519" t="s">
        <v>32122</v>
      </c>
      <c r="I1597" s="519" t="s">
        <v>13</v>
      </c>
      <c r="J1597" s="650">
        <v>12.73</v>
      </c>
    </row>
    <row r="1598" spans="1:10">
      <c r="A1598" s="519" t="s">
        <v>1773</v>
      </c>
      <c r="B1598" s="519" t="str">
        <f t="shared" si="24"/>
        <v>PROJETO EXECUTIVO DE INSTALACAO ELETRICA,CONSIDERANDO O PROJETO BASICO EXISTENTE,PARA PREDIOS CULTURAIS ATE 3000M2,APRESENTADO EM AUTOCAD,INCLUSIVE AS LEGALIZACOES PERTINENTES</v>
      </c>
      <c r="C1598" s="519" t="s">
        <v>32621</v>
      </c>
      <c r="D1598" s="519" t="s">
        <v>32627</v>
      </c>
      <c r="E1598" s="519" t="s">
        <v>32122</v>
      </c>
      <c r="I1598" s="519" t="s">
        <v>13</v>
      </c>
      <c r="J1598" s="650">
        <v>11.03</v>
      </c>
    </row>
    <row r="1599" spans="1:10">
      <c r="A1599" s="519" t="s">
        <v>1774</v>
      </c>
      <c r="B1599" s="519" t="str">
        <f t="shared" si="24"/>
        <v>PROJETO EXECUTIVO DE INSTALACAO ELETRICA,CONSIDERANDO O PROJETO BASICO EXISTENTE,PARA PREDIOS CULTURAIS ACIMA DE 3000M2,APRESENTADO EM AUTOCAD,INCLUSIVE AS LEGALIZACOES PERTINENTES</v>
      </c>
      <c r="C1599" s="519" t="s">
        <v>32621</v>
      </c>
      <c r="D1599" s="519" t="s">
        <v>32628</v>
      </c>
      <c r="E1599" s="519" t="s">
        <v>32124</v>
      </c>
      <c r="I1599" s="519" t="s">
        <v>13</v>
      </c>
      <c r="J1599" s="650">
        <v>9.51</v>
      </c>
    </row>
    <row r="1600" spans="1:10">
      <c r="A1600" s="519" t="s">
        <v>1775</v>
      </c>
      <c r="B1600" s="519" t="str">
        <f t="shared" si="24"/>
        <v>PROJETO EXECUTIVO DE INSTALACAO ELETRICA,CONSIDERANDO O PROJETO BASICO EXISTENTE,PARA PREDIOS CULTURAIS ACIMA DE 3000M2,APRESENTADO EM AUTOCAD,INCLUSIVE AS LEGALIZACOES PERTINENTES</v>
      </c>
      <c r="C1600" s="519" t="s">
        <v>32621</v>
      </c>
      <c r="D1600" s="519" t="s">
        <v>32628</v>
      </c>
      <c r="E1600" s="519" t="s">
        <v>32124</v>
      </c>
      <c r="I1600" s="519" t="s">
        <v>13</v>
      </c>
      <c r="J1600" s="650">
        <v>8.24</v>
      </c>
    </row>
    <row r="1601" spans="1:10">
      <c r="A1601" s="519" t="s">
        <v>1776</v>
      </c>
      <c r="B1601" s="519" t="str">
        <f t="shared" si="24"/>
        <v>PROJETO EXECUTIVO DE INSTALACAO ELETRICA,CONSIDERANDO O PROJETO BASICO EXISTENTE,PARA PREDIOS HOSPITALARES,APRESENTADO EM AUTOCAD,INCLUSIVE AS LEGALIZACOES PERTINENTES</v>
      </c>
      <c r="C1601" s="519" t="s">
        <v>32621</v>
      </c>
      <c r="D1601" s="519" t="s">
        <v>32629</v>
      </c>
      <c r="E1601" s="519" t="s">
        <v>32138</v>
      </c>
      <c r="I1601" s="519" t="s">
        <v>13</v>
      </c>
      <c r="J1601" s="650">
        <v>15.23</v>
      </c>
    </row>
    <row r="1602" spans="1:10">
      <c r="A1602" s="519" t="s">
        <v>1777</v>
      </c>
      <c r="B1602" s="519" t="str">
        <f t="shared" si="24"/>
        <v>PROJETO EXECUTIVO DE INSTALACAO ELETRICA,CONSIDERANDO O PROJETO BASICO EXISTENTE,PARA PREDIOS HOSPITALARES,APRESENTADO EM AUTOCAD,INCLUSIVE AS LEGALIZACOES PERTINENTES</v>
      </c>
      <c r="C1602" s="519" t="s">
        <v>32621</v>
      </c>
      <c r="D1602" s="519" t="s">
        <v>32629</v>
      </c>
      <c r="E1602" s="519" t="s">
        <v>32138</v>
      </c>
      <c r="I1602" s="519" t="s">
        <v>13</v>
      </c>
      <c r="J1602" s="650">
        <v>13.19</v>
      </c>
    </row>
    <row r="1603" spans="1:10">
      <c r="A1603" s="519" t="s">
        <v>1778</v>
      </c>
      <c r="B1603" s="519" t="str">
        <f t="shared" si="24"/>
        <v>PROJETO EXECUTIVO DE INSTALACAO ELETRICA,CONSIDERANDO O PROJETO BASICO EXISTENTE,PARA HABITACOES/EDIFICIOS ATE 500M2,APRESENTADO EM AUTOCAD,INCLUSIVE AS LEGALIZACOES PERTINENTES</v>
      </c>
      <c r="C1603" s="519" t="s">
        <v>32621</v>
      </c>
      <c r="D1603" s="519" t="s">
        <v>32630</v>
      </c>
      <c r="E1603" s="519" t="s">
        <v>32178</v>
      </c>
      <c r="I1603" s="519" t="s">
        <v>13</v>
      </c>
      <c r="J1603" s="650">
        <v>9.26</v>
      </c>
    </row>
    <row r="1604" spans="1:10">
      <c r="A1604" s="519" t="s">
        <v>1779</v>
      </c>
      <c r="B1604" s="519" t="str">
        <f t="shared" si="24"/>
        <v>PROJETO EXECUTIVO DE INSTALACAO ELETRICA,CONSIDERANDO O PROJETO BASICO EXISTENTE,PARA HABITACOES/EDIFICIOS ATE 500M2,APRESENTADO EM AUTOCAD,INCLUSIVE AS LEGALIZACOES PERTINENTES</v>
      </c>
      <c r="C1604" s="519" t="s">
        <v>32621</v>
      </c>
      <c r="D1604" s="519" t="s">
        <v>32630</v>
      </c>
      <c r="E1604" s="519" t="s">
        <v>32178</v>
      </c>
      <c r="I1604" s="519" t="s">
        <v>13</v>
      </c>
      <c r="J1604" s="650">
        <v>8.0299999999999994</v>
      </c>
    </row>
    <row r="1605" spans="1:10">
      <c r="A1605" s="519" t="s">
        <v>1780</v>
      </c>
      <c r="B1605" s="519" t="str">
        <f t="shared" si="24"/>
        <v>PROJETO EXECUTIVO DE INSTALACAO ELETRICA,CONSIDERANDO O PROJETO BASICO EXISTENTE,PARA HABITACOES/EDIFICIOS DE 501 ATE 3000M2,APRESENTADO EM AUTOCAD,INCLUSIVE AS LEGALIZACOES PERTINENTES</v>
      </c>
      <c r="C1605" s="519" t="s">
        <v>32621</v>
      </c>
      <c r="D1605" s="519" t="s">
        <v>32631</v>
      </c>
      <c r="E1605" s="519" t="s">
        <v>32457</v>
      </c>
      <c r="F1605" s="519" t="s">
        <v>32152</v>
      </c>
      <c r="I1605" s="519" t="s">
        <v>13</v>
      </c>
      <c r="J1605" s="650">
        <v>6.95</v>
      </c>
    </row>
    <row r="1606" spans="1:10">
      <c r="A1606" s="519" t="s">
        <v>1781</v>
      </c>
      <c r="B1606" s="519" t="str">
        <f t="shared" si="24"/>
        <v>PROJETO EXECUTIVO DE INSTALACAO ELETRICA,CONSIDERANDO O PROJETO BASICO EXISTENTE,PARA HABITACOES/EDIFICIOS DE 501 ATE 3000M2,APRESENTADO EM AUTOCAD,INCLUSIVE AS LEGALIZACOES PERTINENTES</v>
      </c>
      <c r="C1606" s="519" t="s">
        <v>32621</v>
      </c>
      <c r="D1606" s="519" t="s">
        <v>32631</v>
      </c>
      <c r="E1606" s="519" t="s">
        <v>32457</v>
      </c>
      <c r="F1606" s="519" t="s">
        <v>32152</v>
      </c>
      <c r="I1606" s="519" t="s">
        <v>13</v>
      </c>
      <c r="J1606" s="650">
        <v>6.02</v>
      </c>
    </row>
    <row r="1607" spans="1:10">
      <c r="A1607" s="519" t="s">
        <v>1782</v>
      </c>
      <c r="B1607" s="519" t="str">
        <f t="shared" si="24"/>
        <v>PROJETO EXECUTIVO DE INSTALACAO ELETRICA,CONSIDERANDO O PROJETO BASICO EXISTENTE,PARA HABITACOES/EDIFICIOS ACIMA DE 3000M2,APRESENTADO EM AUTOCAD,INCLUSIVE AS LEGALIZACOES PERTINENTES</v>
      </c>
      <c r="C1607" s="519" t="s">
        <v>32621</v>
      </c>
      <c r="D1607" s="519" t="s">
        <v>32632</v>
      </c>
      <c r="E1607" s="519" t="s">
        <v>32633</v>
      </c>
      <c r="F1607" s="519" t="s">
        <v>32130</v>
      </c>
      <c r="I1607" s="519" t="s">
        <v>13</v>
      </c>
      <c r="J1607" s="650">
        <v>4.66</v>
      </c>
    </row>
    <row r="1608" spans="1:10">
      <c r="A1608" s="519" t="s">
        <v>1783</v>
      </c>
      <c r="B1608" s="519" t="str">
        <f t="shared" ref="B1608:B1671" si="25">C1608&amp;D1608&amp;E1608&amp;F1608&amp;G1608&amp;H1608</f>
        <v>PROJETO EXECUTIVO DE INSTALACAO ELETRICA,CONSIDERANDO O PROJETO BASICO EXISTENTE,PARA HABITACOES/EDIFICIOS ACIMA DE 3000M2,APRESENTADO EM AUTOCAD,INCLUSIVE AS LEGALIZACOES PERTINENTES</v>
      </c>
      <c r="C1608" s="519" t="s">
        <v>32621</v>
      </c>
      <c r="D1608" s="519" t="s">
        <v>32632</v>
      </c>
      <c r="E1608" s="519" t="s">
        <v>32633</v>
      </c>
      <c r="F1608" s="519" t="s">
        <v>32130</v>
      </c>
      <c r="I1608" s="519" t="s">
        <v>13</v>
      </c>
      <c r="J1608" s="650">
        <v>4.04</v>
      </c>
    </row>
    <row r="1609" spans="1:10">
      <c r="A1609" s="519" t="s">
        <v>1784</v>
      </c>
      <c r="B1609" s="519" t="str">
        <f t="shared" si="25"/>
        <v>PROJETO EXECUTIVO DE INSTALACAO ELETRICA,CONSIDERANDO O PROJETO BASICO EXISTENTE,PARA URBANIZACAO ATE 15000M2,APRESENTADO EM AUTOCAD,INCLUSIVE AS LEGALIZACOES PERTINENTES</v>
      </c>
      <c r="C1609" s="519" t="s">
        <v>32621</v>
      </c>
      <c r="D1609" s="519" t="s">
        <v>32634</v>
      </c>
      <c r="E1609" s="519" t="s">
        <v>32167</v>
      </c>
      <c r="I1609" s="519" t="s">
        <v>13</v>
      </c>
      <c r="J1609" s="650">
        <v>0.85</v>
      </c>
    </row>
    <row r="1610" spans="1:10">
      <c r="A1610" s="519" t="s">
        <v>1785</v>
      </c>
      <c r="B1610" s="519" t="str">
        <f t="shared" si="25"/>
        <v>PROJETO EXECUTIVO DE INSTALACAO ELETRICA,CONSIDERANDO O PROJETO BASICO EXISTENTE,PARA URBANIZACAO ATE 15000M2,APRESENTADO EM AUTOCAD,INCLUSIVE AS LEGALIZACOES PERTINENTES</v>
      </c>
      <c r="C1610" s="519" t="s">
        <v>32621</v>
      </c>
      <c r="D1610" s="519" t="s">
        <v>32634</v>
      </c>
      <c r="E1610" s="519" t="s">
        <v>32167</v>
      </c>
      <c r="I1610" s="519" t="s">
        <v>13</v>
      </c>
      <c r="J1610" s="650">
        <v>0.73</v>
      </c>
    </row>
    <row r="1611" spans="1:10">
      <c r="A1611" s="519" t="s">
        <v>1786</v>
      </c>
      <c r="B1611" s="519" t="str">
        <f t="shared" si="25"/>
        <v>PROJETO EXECUTIVO DE INSTALACAO ELETRICA,CONSIDERANDO O PROJETO BASICO EXISTENTE,PARA URBANIZACAO ACIMA DE 15000M2,APRESENTADO EM AUTOCAD,INCLUSIVE AS LEGALIZACOES PERTINENTES</v>
      </c>
      <c r="C1611" s="519" t="s">
        <v>32621</v>
      </c>
      <c r="D1611" s="519" t="s">
        <v>32635</v>
      </c>
      <c r="E1611" s="519" t="s">
        <v>32122</v>
      </c>
      <c r="I1611" s="519" t="s">
        <v>13</v>
      </c>
      <c r="J1611" s="650">
        <v>0.62</v>
      </c>
    </row>
    <row r="1612" spans="1:10">
      <c r="A1612" s="519" t="s">
        <v>1787</v>
      </c>
      <c r="B1612" s="519" t="str">
        <f t="shared" si="25"/>
        <v>PROJETO EXECUTIVO DE INSTALACAO ELETRICA,CONSIDERANDO O PROJETO BASICO EXISTENTE,PARA URBANIZACAO ACIMA DE 15000M2,APRESENTADO EM AUTOCAD,INCLUSIVE AS LEGALIZACOES PERTINENTES</v>
      </c>
      <c r="C1612" s="519" t="s">
        <v>32621</v>
      </c>
      <c r="D1612" s="519" t="s">
        <v>32635</v>
      </c>
      <c r="E1612" s="519" t="s">
        <v>32122</v>
      </c>
      <c r="I1612" s="519" t="s">
        <v>13</v>
      </c>
      <c r="J1612" s="650">
        <v>0.54</v>
      </c>
    </row>
    <row r="1613" spans="1:10">
      <c r="A1613" s="519" t="s">
        <v>1788</v>
      </c>
      <c r="B1613" s="519" t="str">
        <f t="shared" si="25"/>
        <v>PROJETO EXECUTIVO DE INSTALACAO ELETRICA,CONSIDERANDO O PROJETO BASICO EXISTENTE,PARA HABITACAO/LOTEAMENTO ATE 12000M2,APRESENTADO EM AUTOCAD,INCLUSIVE AS LEGALIZACOES PERTINENTES</v>
      </c>
      <c r="C1613" s="519" t="s">
        <v>32621</v>
      </c>
      <c r="D1613" s="519" t="s">
        <v>32636</v>
      </c>
      <c r="E1613" s="519" t="s">
        <v>32470</v>
      </c>
      <c r="I1613" s="519" t="s">
        <v>13</v>
      </c>
      <c r="J1613" s="650">
        <v>3.79</v>
      </c>
    </row>
    <row r="1614" spans="1:10">
      <c r="A1614" s="519" t="s">
        <v>1789</v>
      </c>
      <c r="B1614" s="519" t="str">
        <f t="shared" si="25"/>
        <v>PROJETO EXECUTIVO DE INSTALACAO ELETRICA,CONSIDERANDO O PROJETO BASICO EXISTENTE,PARA HABITACAO/LOTEAMENTO ATE 12000M2,APRESENTADO EM AUTOCAD,INCLUSIVE AS LEGALIZACOES PERTINENTES</v>
      </c>
      <c r="C1614" s="519" t="s">
        <v>32621</v>
      </c>
      <c r="D1614" s="519" t="s">
        <v>32636</v>
      </c>
      <c r="E1614" s="519" t="s">
        <v>32470</v>
      </c>
      <c r="I1614" s="519" t="s">
        <v>13</v>
      </c>
      <c r="J1614" s="650">
        <v>3.28</v>
      </c>
    </row>
    <row r="1615" spans="1:10">
      <c r="A1615" s="519" t="s">
        <v>1790</v>
      </c>
      <c r="B1615" s="519" t="str">
        <f t="shared" si="25"/>
        <v>PROJETO EXECUTIVO DE INSTALACAO ELETRICA,CONSIDERANDO O PROJETO BASICO EXISTENTE,PARA HABITACAO/LOTEAMENTO DE 12001 ATE36000M2,APRESENTADO EM AUTOCAD,INCLUSIVE AS LEGALIZACOES PERTINENTES</v>
      </c>
      <c r="C1615" s="519" t="s">
        <v>32621</v>
      </c>
      <c r="D1615" s="519" t="s">
        <v>32637</v>
      </c>
      <c r="E1615" s="519" t="s">
        <v>32638</v>
      </c>
      <c r="F1615" s="519" t="s">
        <v>32525</v>
      </c>
      <c r="I1615" s="519" t="s">
        <v>13</v>
      </c>
      <c r="J1615" s="650">
        <v>2.52</v>
      </c>
    </row>
    <row r="1616" spans="1:10">
      <c r="A1616" s="519" t="s">
        <v>1791</v>
      </c>
      <c r="B1616" s="519" t="str">
        <f t="shared" si="25"/>
        <v>PROJETO EXECUTIVO DE INSTALACAO ELETRICA,CONSIDERANDO O PROJETO BASICO EXISTENTE,PARA HABITACAO/LOTEAMENTO DE 12001 ATE36000M2,APRESENTADO EM AUTOCAD,INCLUSIVE AS LEGALIZACOES PERTINENTES</v>
      </c>
      <c r="C1616" s="519" t="s">
        <v>32621</v>
      </c>
      <c r="D1616" s="519" t="s">
        <v>32637</v>
      </c>
      <c r="E1616" s="519" t="s">
        <v>32638</v>
      </c>
      <c r="F1616" s="519" t="s">
        <v>32525</v>
      </c>
      <c r="I1616" s="519" t="s">
        <v>13</v>
      </c>
      <c r="J1616" s="650">
        <v>2.1800000000000002</v>
      </c>
    </row>
    <row r="1617" spans="1:10">
      <c r="A1617" s="519" t="s">
        <v>1792</v>
      </c>
      <c r="B1617" s="519" t="str">
        <f t="shared" si="25"/>
        <v>PROJETO EXECUTIVO DE INSTALACAO ELETRICA,CONSIDERANDO O PROJETO BASICO EXISTENTE,PARA HABITACAO/LOTEAMENTO ACIMA DE 36000M2,APRESENTADO EM AUTOCAD,INCLUSIVE AS LEGALIZACOES PERTINENTES</v>
      </c>
      <c r="C1617" s="519" t="s">
        <v>32621</v>
      </c>
      <c r="D1617" s="519" t="s">
        <v>32639</v>
      </c>
      <c r="E1617" s="519" t="s">
        <v>32513</v>
      </c>
      <c r="F1617" s="519" t="s">
        <v>32187</v>
      </c>
      <c r="I1617" s="519" t="s">
        <v>13</v>
      </c>
      <c r="J1617" s="650">
        <v>1.91</v>
      </c>
    </row>
    <row r="1618" spans="1:10">
      <c r="A1618" s="519" t="s">
        <v>1793</v>
      </c>
      <c r="B1618" s="519" t="str">
        <f t="shared" si="25"/>
        <v>PROJETO EXECUTIVO DE INSTALACAO ELETRICA,CONSIDERANDO O PROJETO BASICO EXISTENTE,PARA HABITACAO/LOTEAMENTO ACIMA DE 36000M2,APRESENTADO EM AUTOCAD,INCLUSIVE AS LEGALIZACOES PERTINENTES</v>
      </c>
      <c r="C1618" s="519" t="s">
        <v>32621</v>
      </c>
      <c r="D1618" s="519" t="s">
        <v>32639</v>
      </c>
      <c r="E1618" s="519" t="s">
        <v>32513</v>
      </c>
      <c r="F1618" s="519" t="s">
        <v>32187</v>
      </c>
      <c r="I1618" s="519" t="s">
        <v>13</v>
      </c>
      <c r="J1618" s="650">
        <v>1.65</v>
      </c>
    </row>
    <row r="1619" spans="1:10">
      <c r="A1619" s="519" t="s">
        <v>1794</v>
      </c>
      <c r="B1619" s="519" t="str">
        <f t="shared" si="25"/>
        <v>PROJETO EXECUTIVO DE SISTEMA DE AR CONDICIONADO,CONSIDERANDO O PROJETO BASICO EXISTENTE,APRESENTADO EM AUTOCAD NOS PADROES DA CONTRATANTE,PARA PREDIOS COM AREA ATE 500M2</v>
      </c>
      <c r="C1619" s="519" t="s">
        <v>32640</v>
      </c>
      <c r="D1619" s="519" t="s">
        <v>32641</v>
      </c>
      <c r="E1619" s="519" t="s">
        <v>32642</v>
      </c>
      <c r="I1619" s="519" t="s">
        <v>13</v>
      </c>
      <c r="J1619" s="650">
        <v>5.83</v>
      </c>
    </row>
    <row r="1620" spans="1:10">
      <c r="A1620" s="519" t="s">
        <v>1795</v>
      </c>
      <c r="B1620" s="519" t="str">
        <f t="shared" si="25"/>
        <v>PROJETO EXECUTIVO DE SISTEMA DE AR CONDICIONADO,CONSIDERANDO O PROJETO BASICO EXISTENTE,APRESENTADO EM AUTOCAD NOS PADROES DA CONTRATANTE,PARA PREDIOS COM AREA ATE 500M2</v>
      </c>
      <c r="C1620" s="519" t="s">
        <v>32640</v>
      </c>
      <c r="D1620" s="519" t="s">
        <v>32641</v>
      </c>
      <c r="E1620" s="519" t="s">
        <v>32642</v>
      </c>
      <c r="I1620" s="519" t="s">
        <v>13</v>
      </c>
      <c r="J1620" s="650">
        <v>5.05</v>
      </c>
    </row>
    <row r="1621" spans="1:10">
      <c r="A1621" s="519" t="s">
        <v>1796</v>
      </c>
      <c r="B1621" s="519" t="str">
        <f t="shared" si="25"/>
        <v>PROJETO EXECUTIVO DE SISTEMA DE AR CONDICIONADO,CONSIDERANDO O PROJETO BASICO EXISTENTE,APRESENTADO EM AUTOCAD NOS PADROES DA CONTRATANTE,PARA PREDIOS COM AREA DE 501 ATE 3000M2</v>
      </c>
      <c r="C1621" s="519" t="s">
        <v>32640</v>
      </c>
      <c r="D1621" s="519" t="s">
        <v>32641</v>
      </c>
      <c r="E1621" s="519" t="s">
        <v>32643</v>
      </c>
      <c r="I1621" s="519" t="s">
        <v>13</v>
      </c>
      <c r="J1621" s="650">
        <v>4.8499999999999996</v>
      </c>
    </row>
    <row r="1622" spans="1:10">
      <c r="A1622" s="519" t="s">
        <v>1797</v>
      </c>
      <c r="B1622" s="519" t="str">
        <f t="shared" si="25"/>
        <v>PROJETO EXECUTIVO DE SISTEMA DE AR CONDICIONADO,CONSIDERANDO O PROJETO BASICO EXISTENTE,APRESENTADO EM AUTOCAD NOS PADROES DA CONTRATANTE,PARA PREDIOS COM AREA DE 501 ATE 3000M2</v>
      </c>
      <c r="C1622" s="519" t="s">
        <v>32640</v>
      </c>
      <c r="D1622" s="519" t="s">
        <v>32641</v>
      </c>
      <c r="E1622" s="519" t="s">
        <v>32643</v>
      </c>
      <c r="I1622" s="519" t="s">
        <v>13</v>
      </c>
      <c r="J1622" s="650">
        <v>4.2</v>
      </c>
    </row>
    <row r="1623" spans="1:10">
      <c r="A1623" s="519" t="s">
        <v>1798</v>
      </c>
      <c r="B1623" s="519" t="str">
        <f t="shared" si="25"/>
        <v>PROJETO EXECUTIVO DE SISTEMA DE AR CONDICIONADO,CONSIDERANDO O PROJETO BASICO EXISTENTE,APRESENTADO EM AUTOCAD NOS PADROES DA CONTRATANTE,PARA PREDIOS COM AREA ACIMA DE 3000M2</v>
      </c>
      <c r="C1623" s="519" t="s">
        <v>32640</v>
      </c>
      <c r="D1623" s="519" t="s">
        <v>32641</v>
      </c>
      <c r="E1623" s="519" t="s">
        <v>32644</v>
      </c>
      <c r="I1623" s="519" t="s">
        <v>13</v>
      </c>
      <c r="J1623" s="650">
        <v>2.93</v>
      </c>
    </row>
    <row r="1624" spans="1:10">
      <c r="A1624" s="519" t="s">
        <v>1799</v>
      </c>
      <c r="B1624" s="519" t="str">
        <f t="shared" si="25"/>
        <v>PROJETO EXECUTIVO DE SISTEMA DE AR CONDICIONADO,CONSIDERANDO O PROJETO BASICO EXISTENTE,APRESENTADO EM AUTOCAD NOS PADROES DA CONTRATANTE,PARA PREDIOS COM AREA ACIMA DE 3000M2</v>
      </c>
      <c r="C1624" s="519" t="s">
        <v>32640</v>
      </c>
      <c r="D1624" s="519" t="s">
        <v>32641</v>
      </c>
      <c r="E1624" s="519" t="s">
        <v>32644</v>
      </c>
      <c r="I1624" s="519" t="s">
        <v>13</v>
      </c>
      <c r="J1624" s="650">
        <v>2.54</v>
      </c>
    </row>
    <row r="1625" spans="1:10">
      <c r="A1625" s="519" t="s">
        <v>1800</v>
      </c>
      <c r="B1625" s="519" t="str">
        <f t="shared" si="25"/>
        <v>PROJETO ESTRUTURAL BASICO PARA PREDIOS HOSPITALARES ATE 1000M2,APRESENTADO EM AUTOCAD NOS PADROES DA CONTRATANTE</v>
      </c>
      <c r="C1625" s="519" t="s">
        <v>32645</v>
      </c>
      <c r="D1625" s="519" t="s">
        <v>71682</v>
      </c>
      <c r="I1625" s="519" t="s">
        <v>13</v>
      </c>
      <c r="J1625" s="650">
        <v>39.99</v>
      </c>
    </row>
    <row r="1626" spans="1:10">
      <c r="A1626" s="519" t="s">
        <v>1801</v>
      </c>
      <c r="B1626" s="519" t="str">
        <f t="shared" si="25"/>
        <v>PROJETO ESTRUTURAL BASICO PARA PREDIOS HOSPITALARES ATE 1000M2,APRESENTADO EM AUTOCAD NOS PADROES DA CONTRATANTE</v>
      </c>
      <c r="C1626" s="519" t="s">
        <v>32645</v>
      </c>
      <c r="D1626" s="519" t="s">
        <v>71682</v>
      </c>
      <c r="I1626" s="519" t="s">
        <v>13</v>
      </c>
      <c r="J1626" s="650">
        <v>34.65</v>
      </c>
    </row>
    <row r="1627" spans="1:10">
      <c r="A1627" s="519" t="s">
        <v>1802</v>
      </c>
      <c r="B1627" s="519" t="str">
        <f t="shared" si="25"/>
        <v>PROJETO ESTRUTURAL BASICO PARA PREDIOS HOSPITALARES DE 1001ATE 4000M2,APRESENTADO EM AUTOCAD NOS PADROES DA CONTRATANTE</v>
      </c>
      <c r="C1627" s="519" t="s">
        <v>32646</v>
      </c>
      <c r="D1627" s="519" t="s">
        <v>32647</v>
      </c>
      <c r="I1627" s="519" t="s">
        <v>13</v>
      </c>
      <c r="J1627" s="650">
        <v>35.1</v>
      </c>
    </row>
    <row r="1628" spans="1:10">
      <c r="A1628" s="519" t="s">
        <v>1803</v>
      </c>
      <c r="B1628" s="519" t="str">
        <f t="shared" si="25"/>
        <v>PROJETO ESTRUTURAL BASICO PARA PREDIOS HOSPITALARES DE 1001ATE 4000M2,APRESENTADO EM AUTOCAD NOS PADROES DA CONTRATANTE</v>
      </c>
      <c r="C1628" s="519" t="s">
        <v>32646</v>
      </c>
      <c r="D1628" s="519" t="s">
        <v>32647</v>
      </c>
      <c r="I1628" s="519" t="s">
        <v>13</v>
      </c>
      <c r="J1628" s="650">
        <v>30.42</v>
      </c>
    </row>
    <row r="1629" spans="1:10">
      <c r="A1629" s="519" t="s">
        <v>1804</v>
      </c>
      <c r="B1629" s="519" t="str">
        <f t="shared" si="25"/>
        <v>PROJETO ESTRUTURAL BASICO PARA PREDIOS HOSPITALARES ACIMA DE 4000M2,APRESENTADO EM AUTOCAD NOS PADROES DA CONSTRATANTE</v>
      </c>
      <c r="C1629" s="519" t="s">
        <v>32648</v>
      </c>
      <c r="D1629" s="519" t="s">
        <v>71683</v>
      </c>
      <c r="I1629" s="519" t="s">
        <v>13</v>
      </c>
      <c r="J1629" s="650">
        <v>30.21</v>
      </c>
    </row>
    <row r="1630" spans="1:10">
      <c r="A1630" s="519" t="s">
        <v>1805</v>
      </c>
      <c r="B1630" s="519" t="str">
        <f t="shared" si="25"/>
        <v>PROJETO ESTRUTURAL BASICO PARA PREDIOS HOSPITALARES ACIMA DE 4000M2,APRESENTADO EM AUTOCAD NOS PADROES DA CONSTRATANTE</v>
      </c>
      <c r="C1630" s="519" t="s">
        <v>32648</v>
      </c>
      <c r="D1630" s="519" t="s">
        <v>71683</v>
      </c>
      <c r="I1630" s="519" t="s">
        <v>13</v>
      </c>
      <c r="J1630" s="650">
        <v>26.18</v>
      </c>
    </row>
    <row r="1631" spans="1:10">
      <c r="A1631" s="519" t="s">
        <v>1806</v>
      </c>
      <c r="B1631" s="519" t="str">
        <f t="shared" si="25"/>
        <v>PROJETO EXECUTIVO ESTRUTURAL PARA PREDIOS HOSPITALARES ATE 1000M2,CONSIDERANDO O PROJETO BASICO EXISTENTE,APRESENTADO EM AUTOCAD NOS PADROES DA CONTRATANTE,CONSTANDO DE PLANTAS DEFORMA,ARMACAO E DETALHES</v>
      </c>
      <c r="C1631" s="519" t="s">
        <v>31971</v>
      </c>
      <c r="D1631" s="519" t="s">
        <v>32649</v>
      </c>
      <c r="E1631" s="519" t="s">
        <v>32650</v>
      </c>
      <c r="F1631" s="519" t="s">
        <v>71684</v>
      </c>
      <c r="I1631" s="519" t="s">
        <v>13</v>
      </c>
      <c r="J1631" s="650">
        <v>39.99</v>
      </c>
    </row>
    <row r="1632" spans="1:10">
      <c r="A1632" s="519" t="s">
        <v>1807</v>
      </c>
      <c r="B1632" s="519" t="str">
        <f t="shared" si="25"/>
        <v>PROJETO EXECUTIVO ESTRUTURAL PARA PREDIOS HOSPITALARES ATE 1000M2,CONSIDERANDO O PROJETO BASICO EXISTENTE,APRESENTADO EM AUTOCAD NOS PADROES DA CONTRATANTE,CONSTANDO DE PLANTAS DEFORMA,ARMACAO E DETALHES</v>
      </c>
      <c r="C1632" s="519" t="s">
        <v>31971</v>
      </c>
      <c r="D1632" s="519" t="s">
        <v>32649</v>
      </c>
      <c r="E1632" s="519" t="s">
        <v>32650</v>
      </c>
      <c r="F1632" s="519" t="s">
        <v>71684</v>
      </c>
      <c r="I1632" s="519" t="s">
        <v>13</v>
      </c>
      <c r="J1632" s="650">
        <v>34.65</v>
      </c>
    </row>
    <row r="1633" spans="1:10">
      <c r="A1633" s="519" t="s">
        <v>1808</v>
      </c>
      <c r="B1633" s="519" t="str">
        <f t="shared" si="25"/>
        <v>PROJETO EXECUTIVO ESTRUTURAL PARA PREDIOS HOSPITALARES DE 1001 ATE 4000M2,CONSIDERANDO O PROJETO BASICO EXISTENTE,APRESENTADO EM AUTOCAD NOS PADROES DA CONTRATANTE,CONSTANDO DE PLANTAS DE FORMA,ARMACAO E DETALHES</v>
      </c>
      <c r="C1633" s="519" t="s">
        <v>31974</v>
      </c>
      <c r="D1633" s="519" t="s">
        <v>32651</v>
      </c>
      <c r="E1633" s="519" t="s">
        <v>32053</v>
      </c>
      <c r="F1633" s="519" t="s">
        <v>71663</v>
      </c>
      <c r="I1633" s="519" t="s">
        <v>13</v>
      </c>
      <c r="J1633" s="650">
        <v>35.1</v>
      </c>
    </row>
    <row r="1634" spans="1:10">
      <c r="A1634" s="519" t="s">
        <v>1809</v>
      </c>
      <c r="B1634" s="519" t="str">
        <f t="shared" si="25"/>
        <v>PROJETO EXECUTIVO ESTRUTURAL PARA PREDIOS HOSPITALARES DE 1001 ATE 4000M2,CONSIDERANDO O PROJETO BASICO EXISTENTE,APRESENTADO EM AUTOCAD NOS PADROES DA CONTRATANTE,CONSTANDO DE PLANTAS DE FORMA,ARMACAO E DETALHES</v>
      </c>
      <c r="C1634" s="519" t="s">
        <v>31974</v>
      </c>
      <c r="D1634" s="519" t="s">
        <v>32651</v>
      </c>
      <c r="E1634" s="519" t="s">
        <v>32053</v>
      </c>
      <c r="F1634" s="519" t="s">
        <v>71663</v>
      </c>
      <c r="I1634" s="519" t="s">
        <v>13</v>
      </c>
      <c r="J1634" s="650">
        <v>30.42</v>
      </c>
    </row>
    <row r="1635" spans="1:10">
      <c r="A1635" s="519" t="s">
        <v>1810</v>
      </c>
      <c r="B1635" s="519" t="str">
        <f t="shared" si="25"/>
        <v>PROJETO EXECUTIVO ESTRUTURAL PARA PREDIOS HOSPITALARES ACIMA DE 4000M2,CONSIDERANDO O PROJETO BASICO EXISTENTE,APRESENTADO EM AUTOCAD NOS PADROES DA CONTRATANTE,CONSTANDO DE PLANTAS DE FORMA,ARMACAO E DETALHES</v>
      </c>
      <c r="C1635" s="519" t="s">
        <v>31977</v>
      </c>
      <c r="D1635" s="519" t="s">
        <v>32652</v>
      </c>
      <c r="E1635" s="519" t="s">
        <v>32653</v>
      </c>
      <c r="F1635" s="519" t="s">
        <v>71685</v>
      </c>
      <c r="I1635" s="519" t="s">
        <v>13</v>
      </c>
      <c r="J1635" s="650">
        <v>30.21</v>
      </c>
    </row>
    <row r="1636" spans="1:10">
      <c r="A1636" s="519" t="s">
        <v>1811</v>
      </c>
      <c r="B1636" s="519" t="str">
        <f t="shared" si="25"/>
        <v>PROJETO EXECUTIVO ESTRUTURAL PARA PREDIOS HOSPITALARES ACIMA DE 4000M2,CONSIDERANDO O PROJETO BASICO EXISTENTE,APRESENTADO EM AUTOCAD NOS PADROES DA CONTRATANTE,CONSTANDO DE PLANTAS DE FORMA,ARMACAO E DETALHES</v>
      </c>
      <c r="C1636" s="519" t="s">
        <v>31977</v>
      </c>
      <c r="D1636" s="519" t="s">
        <v>32652</v>
      </c>
      <c r="E1636" s="519" t="s">
        <v>32653</v>
      </c>
      <c r="F1636" s="519" t="s">
        <v>71685</v>
      </c>
      <c r="I1636" s="519" t="s">
        <v>13</v>
      </c>
      <c r="J1636" s="650">
        <v>26.18</v>
      </c>
    </row>
    <row r="1637" spans="1:10">
      <c r="A1637" s="519" t="s">
        <v>1812</v>
      </c>
      <c r="B1637" s="519" t="str">
        <f t="shared" si="25"/>
        <v>PROJETO ESTRUTURAL BASICO PARA PREDIOS CULTURAIS ATE 500M2,APRESENTADO EM AUTOCAD NOS PADROES DA CONTRATANTE</v>
      </c>
      <c r="C1637" s="519" t="s">
        <v>32654</v>
      </c>
      <c r="D1637" s="519" t="s">
        <v>71686</v>
      </c>
      <c r="I1637" s="519" t="s">
        <v>13</v>
      </c>
      <c r="J1637" s="650">
        <v>39.99</v>
      </c>
    </row>
    <row r="1638" spans="1:10">
      <c r="A1638" s="519" t="s">
        <v>1813</v>
      </c>
      <c r="B1638" s="519" t="str">
        <f t="shared" si="25"/>
        <v>PROJETO ESTRUTURAL BASICO PARA PREDIOS CULTURAIS ATE 500M2,APRESENTADO EM AUTOCAD NOS PADROES DA CONTRATANTE</v>
      </c>
      <c r="C1638" s="519" t="s">
        <v>32654</v>
      </c>
      <c r="D1638" s="519" t="s">
        <v>71686</v>
      </c>
      <c r="I1638" s="519" t="s">
        <v>13</v>
      </c>
      <c r="J1638" s="650">
        <v>34.65</v>
      </c>
    </row>
    <row r="1639" spans="1:10">
      <c r="A1639" s="519" t="s">
        <v>1814</v>
      </c>
      <c r="B1639" s="519" t="str">
        <f t="shared" si="25"/>
        <v>PROJETO ESTRUTURAL BASICO PARA PREDIOS CULTURAIS DE 501 ATE3000M2,APRESENTADO EM AUTOCAD NOS PADROES DA CONTRATANTE</v>
      </c>
      <c r="C1639" s="519" t="s">
        <v>32655</v>
      </c>
      <c r="D1639" s="519" t="s">
        <v>71687</v>
      </c>
      <c r="I1639" s="519" t="s">
        <v>13</v>
      </c>
      <c r="J1639" s="650">
        <v>35.130000000000003</v>
      </c>
    </row>
    <row r="1640" spans="1:10">
      <c r="A1640" s="519" t="s">
        <v>1815</v>
      </c>
      <c r="B1640" s="519" t="str">
        <f t="shared" si="25"/>
        <v>PROJETO ESTRUTURAL BASICO PARA PREDIOS CULTURAIS DE 501 ATE3000M2,APRESENTADO EM AUTOCAD NOS PADROES DA CONTRATANTE</v>
      </c>
      <c r="C1640" s="519" t="s">
        <v>32655</v>
      </c>
      <c r="D1640" s="519" t="s">
        <v>71687</v>
      </c>
      <c r="I1640" s="519" t="s">
        <v>13</v>
      </c>
      <c r="J1640" s="650">
        <v>30.44</v>
      </c>
    </row>
    <row r="1641" spans="1:10">
      <c r="A1641" s="519" t="s">
        <v>1816</v>
      </c>
      <c r="B1641" s="519" t="str">
        <f t="shared" si="25"/>
        <v>PROJETO ESTRUTURAL BASICO PARA PREDIOS CULTURAIS ACIMA DE 3000M2,APRESENTADO EM AUTOCAD NOS PADROES DA CONTRATANTE</v>
      </c>
      <c r="C1641" s="519" t="s">
        <v>32656</v>
      </c>
      <c r="D1641" s="519" t="s">
        <v>71688</v>
      </c>
      <c r="I1641" s="519" t="s">
        <v>13</v>
      </c>
      <c r="J1641" s="650">
        <v>31.51</v>
      </c>
    </row>
    <row r="1642" spans="1:10">
      <c r="A1642" s="519" t="s">
        <v>1817</v>
      </c>
      <c r="B1642" s="519" t="str">
        <f t="shared" si="25"/>
        <v>PROJETO ESTRUTURAL BASICO PARA PREDIOS CULTURAIS ACIMA DE 3000M2,APRESENTADO EM AUTOCAD NOS PADROES DA CONTRATANTE</v>
      </c>
      <c r="C1642" s="519" t="s">
        <v>32656</v>
      </c>
      <c r="D1642" s="519" t="s">
        <v>71688</v>
      </c>
      <c r="I1642" s="519" t="s">
        <v>13</v>
      </c>
      <c r="J1642" s="650">
        <v>27.31</v>
      </c>
    </row>
    <row r="1643" spans="1:10">
      <c r="A1643" s="519" t="s">
        <v>1818</v>
      </c>
      <c r="B1643" s="519" t="str">
        <f t="shared" si="25"/>
        <v>PROJETO EXECUTIVO ESTRUTURAL PARA PREDIOS CULTURAIS ATE 500M2,CONSIDERANDO O PROJETO BASICO EXISTENTE,APRESENTADO EM AUTOCAD NOS PADROES DA CONTRATANTE,CONSTANDO DE PLANTAS DE FORMA,ARMACAO E DETALHES</v>
      </c>
      <c r="C1643" s="519" t="s">
        <v>32018</v>
      </c>
      <c r="D1643" s="519" t="s">
        <v>32657</v>
      </c>
      <c r="E1643" s="519" t="s">
        <v>32658</v>
      </c>
      <c r="F1643" s="519" t="s">
        <v>71689</v>
      </c>
      <c r="I1643" s="519" t="s">
        <v>13</v>
      </c>
      <c r="J1643" s="650">
        <v>59.98</v>
      </c>
    </row>
    <row r="1644" spans="1:10">
      <c r="A1644" s="519" t="s">
        <v>1819</v>
      </c>
      <c r="B1644" s="519" t="str">
        <f t="shared" si="25"/>
        <v>PROJETO EXECUTIVO ESTRUTURAL PARA PREDIOS CULTURAIS ATE 500M2,CONSIDERANDO O PROJETO BASICO EXISTENTE,APRESENTADO EM AUTOCAD NOS PADROES DA CONTRATANTE,CONSTANDO DE PLANTAS DE FORMA,ARMACAO E DETALHES</v>
      </c>
      <c r="C1644" s="519" t="s">
        <v>32018</v>
      </c>
      <c r="D1644" s="519" t="s">
        <v>32657</v>
      </c>
      <c r="E1644" s="519" t="s">
        <v>32658</v>
      </c>
      <c r="F1644" s="519" t="s">
        <v>71689</v>
      </c>
      <c r="I1644" s="519" t="s">
        <v>13</v>
      </c>
      <c r="J1644" s="650">
        <v>51.97</v>
      </c>
    </row>
    <row r="1645" spans="1:10">
      <c r="A1645" s="519" t="s">
        <v>1820</v>
      </c>
      <c r="B1645" s="519" t="str">
        <f t="shared" si="25"/>
        <v>PROJETO EXECUTIVO ESTRUTURAL PARA PREDIOS CULTURAIS DE 501 ATE 3000M2,CONSIDERANDO O PROJETO BASICO EXISTENTE,APRESENTADO EM AUTOCAD NOS PADROES DA CONTRATANTE,CONSTANDO DE PLANTAS DE FORMA,ARMACAO E DETALHES</v>
      </c>
      <c r="C1645" s="519" t="s">
        <v>32021</v>
      </c>
      <c r="D1645" s="519" t="s">
        <v>32659</v>
      </c>
      <c r="E1645" s="519" t="s">
        <v>32660</v>
      </c>
      <c r="F1645" s="519" t="s">
        <v>71690</v>
      </c>
      <c r="I1645" s="519" t="s">
        <v>13</v>
      </c>
      <c r="J1645" s="650">
        <v>35.130000000000003</v>
      </c>
    </row>
    <row r="1646" spans="1:10">
      <c r="A1646" s="519" t="s">
        <v>1821</v>
      </c>
      <c r="B1646" s="519" t="str">
        <f t="shared" si="25"/>
        <v>PROJETO EXECUTIVO ESTRUTURAL PARA PREDIOS CULTURAIS DE 501 ATE 3000M2,CONSIDERANDO O PROJETO BASICO EXISTENTE,APRESENTADO EM AUTOCAD NOS PADROES DA CONTRATANTE,CONSTANDO DE PLANTAS DE FORMA,ARMACAO E DETALHES</v>
      </c>
      <c r="C1646" s="519" t="s">
        <v>32021</v>
      </c>
      <c r="D1646" s="519" t="s">
        <v>32659</v>
      </c>
      <c r="E1646" s="519" t="s">
        <v>32660</v>
      </c>
      <c r="F1646" s="519" t="s">
        <v>71690</v>
      </c>
      <c r="I1646" s="519" t="s">
        <v>13</v>
      </c>
      <c r="J1646" s="650">
        <v>30.44</v>
      </c>
    </row>
    <row r="1647" spans="1:10">
      <c r="A1647" s="519" t="s">
        <v>1822</v>
      </c>
      <c r="B1647" s="519" t="str">
        <f t="shared" si="25"/>
        <v>PROJETO EXECUTIVO ESTRUTURAL PARA PREDIOS CULTURAIS ACIMA DE 3000M2,CONSIDERANDO O PROJETO BASICO EXISTENTE,APRESENTADOEM AUTOCAD NOS PADROES DA CONTRATANTE,CONSTANDO DE PLANTAS DE FORMA,ARMACAO E DETALHES</v>
      </c>
      <c r="C1647" s="519" t="s">
        <v>32024</v>
      </c>
      <c r="D1647" s="519" t="s">
        <v>32661</v>
      </c>
      <c r="E1647" s="519" t="s">
        <v>32662</v>
      </c>
      <c r="F1647" s="519" t="s">
        <v>71691</v>
      </c>
      <c r="I1647" s="519" t="s">
        <v>13</v>
      </c>
      <c r="J1647" s="650">
        <v>31.51</v>
      </c>
    </row>
    <row r="1648" spans="1:10">
      <c r="A1648" s="519" t="s">
        <v>1823</v>
      </c>
      <c r="B1648" s="519" t="str">
        <f t="shared" si="25"/>
        <v>PROJETO EXECUTIVO ESTRUTURAL PARA PREDIOS CULTURAIS ACIMA DE 3000M2,CONSIDERANDO O PROJETO BASICO EXISTENTE,APRESENTADOEM AUTOCAD NOS PADROES DA CONTRATANTE,CONSTANDO DE PLANTAS DE FORMA,ARMACAO E DETALHES</v>
      </c>
      <c r="C1648" s="519" t="s">
        <v>32024</v>
      </c>
      <c r="D1648" s="519" t="s">
        <v>32661</v>
      </c>
      <c r="E1648" s="519" t="s">
        <v>32662</v>
      </c>
      <c r="F1648" s="519" t="s">
        <v>71691</v>
      </c>
      <c r="I1648" s="519" t="s">
        <v>13</v>
      </c>
      <c r="J1648" s="650">
        <v>27.31</v>
      </c>
    </row>
    <row r="1649" spans="1:10">
      <c r="A1649" s="519" t="s">
        <v>1824</v>
      </c>
      <c r="B1649" s="519" t="str">
        <f t="shared" si="25"/>
        <v>PROJETO ESTRUTURAL BASICO PARA PREDIOS ESCOLARES E/OU ADMINISTRATIVOS ATE 500M2,APRESENTADO EM AUTOCAD NOS PADROES DA CONTRATANTE</v>
      </c>
      <c r="C1649" s="519" t="s">
        <v>32663</v>
      </c>
      <c r="D1649" s="519" t="s">
        <v>32664</v>
      </c>
      <c r="E1649" s="519" t="s">
        <v>32266</v>
      </c>
      <c r="I1649" s="519" t="s">
        <v>13</v>
      </c>
      <c r="J1649" s="650">
        <v>35.020000000000003</v>
      </c>
    </row>
    <row r="1650" spans="1:10">
      <c r="A1650" s="519" t="s">
        <v>1825</v>
      </c>
      <c r="B1650" s="519" t="str">
        <f t="shared" si="25"/>
        <v>PROJETO ESTRUTURAL BASICO PARA PREDIOS ESCOLARES E/OU ADMINISTRATIVOS ATE 500M2,APRESENTADO EM AUTOCAD NOS PADROES DA CONTRATANTE</v>
      </c>
      <c r="C1650" s="519" t="s">
        <v>32663</v>
      </c>
      <c r="D1650" s="519" t="s">
        <v>32664</v>
      </c>
      <c r="E1650" s="519" t="s">
        <v>32266</v>
      </c>
      <c r="I1650" s="519" t="s">
        <v>13</v>
      </c>
      <c r="J1650" s="650">
        <v>30.35</v>
      </c>
    </row>
    <row r="1651" spans="1:10">
      <c r="A1651" s="519" t="s">
        <v>1826</v>
      </c>
      <c r="B1651" s="519" t="str">
        <f t="shared" si="25"/>
        <v>PROJETO ESTRUTURAL BASICO PARA PREDIOS ESCOLARES E/OU ADMINISTRATIVOS DE 501 ATE 3000M2,APRESENTADO EM AUTOCAD NOS PADROES DA CONTRATANTE</v>
      </c>
      <c r="C1651" s="519" t="s">
        <v>32663</v>
      </c>
      <c r="D1651" s="519" t="s">
        <v>32665</v>
      </c>
      <c r="E1651" s="519" t="s">
        <v>71692</v>
      </c>
      <c r="I1651" s="519" t="s">
        <v>13</v>
      </c>
      <c r="J1651" s="650">
        <v>30.98</v>
      </c>
    </row>
    <row r="1652" spans="1:10">
      <c r="A1652" s="519" t="s">
        <v>1827</v>
      </c>
      <c r="B1652" s="519" t="str">
        <f t="shared" si="25"/>
        <v>PROJETO ESTRUTURAL BASICO PARA PREDIOS ESCOLARES E/OU ADMINISTRATIVOS DE 501 ATE 3000M2,APRESENTADO EM AUTOCAD NOS PADROES DA CONTRATANTE</v>
      </c>
      <c r="C1652" s="519" t="s">
        <v>32663</v>
      </c>
      <c r="D1652" s="519" t="s">
        <v>32665</v>
      </c>
      <c r="E1652" s="519" t="s">
        <v>71692</v>
      </c>
      <c r="I1652" s="519" t="s">
        <v>13</v>
      </c>
      <c r="J1652" s="650">
        <v>26.85</v>
      </c>
    </row>
    <row r="1653" spans="1:10">
      <c r="A1653" s="519" t="s">
        <v>1828</v>
      </c>
      <c r="B1653" s="519" t="str">
        <f t="shared" si="25"/>
        <v>PROJETO ESTRUTURAL BASICO PARA PREDIOS ESCOLARES E/OU ADMINISTRATIVOS ACIMA DE 3000M2,APRESENTADO EM AUTOCAD NOS PADROES DA CONTRATANTE</v>
      </c>
      <c r="C1653" s="519" t="s">
        <v>32663</v>
      </c>
      <c r="D1653" s="519" t="s">
        <v>32666</v>
      </c>
      <c r="E1653" s="519" t="s">
        <v>71693</v>
      </c>
      <c r="I1653" s="519" t="s">
        <v>13</v>
      </c>
      <c r="J1653" s="650">
        <v>26.07</v>
      </c>
    </row>
    <row r="1654" spans="1:10">
      <c r="A1654" s="519" t="s">
        <v>1829</v>
      </c>
      <c r="B1654" s="519" t="str">
        <f t="shared" si="25"/>
        <v>PROJETO ESTRUTURAL BASICO PARA PREDIOS ESCOLARES E/OU ADMINISTRATIVOS ACIMA DE 3000M2,APRESENTADO EM AUTOCAD NOS PADROES DA CONTRATANTE</v>
      </c>
      <c r="C1654" s="519" t="s">
        <v>32663</v>
      </c>
      <c r="D1654" s="519" t="s">
        <v>32666</v>
      </c>
      <c r="E1654" s="519" t="s">
        <v>71693</v>
      </c>
      <c r="I1654" s="519" t="s">
        <v>13</v>
      </c>
      <c r="J1654" s="650">
        <v>22.59</v>
      </c>
    </row>
    <row r="1655" spans="1:10">
      <c r="A1655" s="519" t="s">
        <v>1830</v>
      </c>
      <c r="B1655" s="519" t="str">
        <f t="shared" si="25"/>
        <v>PROJETO EXECUTIVO ESTRUTURAL PARA PREDIOS ESCOLARES E/OU ADMINISTRATIVOS ATE 500M2,CONSIDERANDO O PROJETO BASICO EXISTENTE,APRESENTADO EM AUTOCAD NOS PADROES DA CONTRATANTE,CONSTANDO DE PLANTAS DE FORMA,ARMACAO E DETALHES</v>
      </c>
      <c r="C1655" s="519" t="s">
        <v>32667</v>
      </c>
      <c r="D1655" s="519" t="s">
        <v>32668</v>
      </c>
      <c r="E1655" s="519" t="s">
        <v>32669</v>
      </c>
      <c r="F1655" s="519" t="s">
        <v>71694</v>
      </c>
      <c r="I1655" s="519" t="s">
        <v>13</v>
      </c>
      <c r="J1655" s="650">
        <v>35.020000000000003</v>
      </c>
    </row>
    <row r="1656" spans="1:10">
      <c r="A1656" s="519" t="s">
        <v>1831</v>
      </c>
      <c r="B1656" s="519" t="str">
        <f t="shared" si="25"/>
        <v>PROJETO EXECUTIVO ESTRUTURAL PARA PREDIOS ESCOLARES E/OU ADMINISTRATIVOS ATE 500M2,CONSIDERANDO O PROJETO BASICO EXISTENTE,APRESENTADO EM AUTOCAD NOS PADROES DA CONTRATANTE,CONSTANDO DE PLANTAS DE FORMA,ARMACAO E DETALHES</v>
      </c>
      <c r="C1656" s="519" t="s">
        <v>32667</v>
      </c>
      <c r="D1656" s="519" t="s">
        <v>32668</v>
      </c>
      <c r="E1656" s="519" t="s">
        <v>32669</v>
      </c>
      <c r="F1656" s="519" t="s">
        <v>71694</v>
      </c>
      <c r="I1656" s="519" t="s">
        <v>13</v>
      </c>
      <c r="J1656" s="650">
        <v>30.35</v>
      </c>
    </row>
    <row r="1657" spans="1:10">
      <c r="A1657" s="519" t="s">
        <v>1832</v>
      </c>
      <c r="B1657" s="519" t="str">
        <f t="shared" si="25"/>
        <v>PROJETO EXECUTIVO ESTRUTURAL PARA PREDIOS ESCOLARES E/OU ADMINISTRATIVOS DE 501 ATE 3000M2,CONSIDERANDO O PROJETO BASICO EXISTENTE,APRESENTADO EM AUTOCAD NOS PADROES DA CONTRATANTE,CONSTANDO DE PLANTAS DE FORMA,ARMACAO E DETALHES</v>
      </c>
      <c r="C1657" s="519" t="s">
        <v>32667</v>
      </c>
      <c r="D1657" s="519" t="s">
        <v>32670</v>
      </c>
      <c r="E1657" s="519" t="s">
        <v>32671</v>
      </c>
      <c r="F1657" s="519" t="s">
        <v>71695</v>
      </c>
      <c r="I1657" s="519" t="s">
        <v>13</v>
      </c>
      <c r="J1657" s="650">
        <v>30.98</v>
      </c>
    </row>
    <row r="1658" spans="1:10">
      <c r="A1658" s="519" t="s">
        <v>1833</v>
      </c>
      <c r="B1658" s="519" t="str">
        <f t="shared" si="25"/>
        <v>PROJETO EXECUTIVO ESTRUTURAL PARA PREDIOS ESCOLARES E/OU ADMINISTRATIVOS DE 501 ATE 3000M2,CONSIDERANDO O PROJETO BASICO EXISTENTE,APRESENTADO EM AUTOCAD NOS PADROES DA CONTRATANTE,CONSTANDO DE PLANTAS DE FORMA,ARMACAO E DETALHES</v>
      </c>
      <c r="C1658" s="519" t="s">
        <v>32667</v>
      </c>
      <c r="D1658" s="519" t="s">
        <v>32670</v>
      </c>
      <c r="E1658" s="519" t="s">
        <v>32671</v>
      </c>
      <c r="F1658" s="519" t="s">
        <v>71695</v>
      </c>
      <c r="I1658" s="519" t="s">
        <v>13</v>
      </c>
      <c r="J1658" s="650">
        <v>26.85</v>
      </c>
    </row>
    <row r="1659" spans="1:10">
      <c r="A1659" s="519" t="s">
        <v>1834</v>
      </c>
      <c r="B1659" s="519" t="str">
        <f t="shared" si="25"/>
        <v>PROJETO EXECUTIVO ESTRUTURAL PARA PREDIOS ESCOLARES E/OU ADMINISTRATIVOS ACIMA DE 3000M2,CONSIDERANDO O PROJETO BASICO EXISTENTE,APRESENTADO EM AUTOCAD NOS PADROES DA CONTRATANTE,CONSTANDO DE PLANTAS DE FORMA,ARMACAO E DETALHES</v>
      </c>
      <c r="C1659" s="519" t="s">
        <v>32667</v>
      </c>
      <c r="D1659" s="519" t="s">
        <v>32672</v>
      </c>
      <c r="E1659" s="519" t="s">
        <v>32673</v>
      </c>
      <c r="F1659" s="519" t="s">
        <v>71696</v>
      </c>
      <c r="I1659" s="519" t="s">
        <v>13</v>
      </c>
      <c r="J1659" s="650">
        <v>26.07</v>
      </c>
    </row>
    <row r="1660" spans="1:10">
      <c r="A1660" s="519" t="s">
        <v>1835</v>
      </c>
      <c r="B1660" s="519" t="str">
        <f t="shared" si="25"/>
        <v>PROJETO EXECUTIVO ESTRUTURAL PARA PREDIOS ESCOLARES E/OU ADMINISTRATIVOS ACIMA DE 3000M2,CONSIDERANDO O PROJETO BASICO EXISTENTE,APRESENTADO EM AUTOCAD NOS PADROES DA CONTRATANTE,CONSTANDO DE PLANTAS DE FORMA,ARMACAO E DETALHES</v>
      </c>
      <c r="C1660" s="519" t="s">
        <v>32667</v>
      </c>
      <c r="D1660" s="519" t="s">
        <v>32672</v>
      </c>
      <c r="E1660" s="519" t="s">
        <v>32673</v>
      </c>
      <c r="F1660" s="519" t="s">
        <v>71696</v>
      </c>
      <c r="I1660" s="519" t="s">
        <v>13</v>
      </c>
      <c r="J1660" s="650">
        <v>22.59</v>
      </c>
    </row>
    <row r="1661" spans="1:10">
      <c r="A1661" s="519" t="s">
        <v>1836</v>
      </c>
      <c r="B1661" s="519" t="str">
        <f t="shared" si="25"/>
        <v>PROJETO BASICO DE INSTALACAO DE SEGURANCA (CFTV E SONORIZACAO),ATE 500M2,APRESENTADO EM AUTOCAD,INCLUSIVE AS LEGALIZACOES PERTINENTES</v>
      </c>
      <c r="C1661" s="519" t="s">
        <v>32674</v>
      </c>
      <c r="D1661" s="519" t="s">
        <v>32675</v>
      </c>
      <c r="E1661" s="519" t="s">
        <v>32193</v>
      </c>
      <c r="I1661" s="519" t="s">
        <v>13</v>
      </c>
      <c r="J1661" s="650">
        <v>2.5300000000000002</v>
      </c>
    </row>
    <row r="1662" spans="1:10">
      <c r="A1662" s="519" t="s">
        <v>1837</v>
      </c>
      <c r="B1662" s="519" t="str">
        <f t="shared" si="25"/>
        <v>PROJETO BASICO DE INSTALACAO DE SEGURANCA (CFTV E SONORIZACAO),ATE 500M2,APRESENTADO EM AUTOCAD,INCLUSIVE AS LEGALIZACOES PERTINENTES</v>
      </c>
      <c r="C1662" s="519" t="s">
        <v>32674</v>
      </c>
      <c r="D1662" s="519" t="s">
        <v>32675</v>
      </c>
      <c r="E1662" s="519" t="s">
        <v>32193</v>
      </c>
      <c r="I1662" s="519" t="s">
        <v>13</v>
      </c>
      <c r="J1662" s="650">
        <v>2.19</v>
      </c>
    </row>
    <row r="1663" spans="1:10">
      <c r="A1663" s="519" t="s">
        <v>1838</v>
      </c>
      <c r="B1663" s="519" t="str">
        <f t="shared" si="25"/>
        <v>PROJETO BASICO DE INSTALACAO DE SEGURANCA (CFTV E SONORIZACAO),DE 501 ATE 3000M2,APRESENTADO EM AUTOCAD,INCLUSIVE AS LEGALIZACOES PERTINENTES</v>
      </c>
      <c r="C1663" s="519" t="s">
        <v>32674</v>
      </c>
      <c r="D1663" s="519" t="s">
        <v>32676</v>
      </c>
      <c r="E1663" s="519" t="s">
        <v>32433</v>
      </c>
      <c r="I1663" s="519" t="s">
        <v>13</v>
      </c>
      <c r="J1663" s="650">
        <v>1.75</v>
      </c>
    </row>
    <row r="1664" spans="1:10">
      <c r="A1664" s="519" t="s">
        <v>1839</v>
      </c>
      <c r="B1664" s="519" t="str">
        <f t="shared" si="25"/>
        <v>PROJETO BASICO DE INSTALACAO DE SEGURANCA (CFTV E SONORIZACAO),DE 501 ATE 3000M2,APRESENTADO EM AUTOCAD,INCLUSIVE AS LEGALIZACOES PERTINENTES</v>
      </c>
      <c r="C1664" s="519" t="s">
        <v>32674</v>
      </c>
      <c r="D1664" s="519" t="s">
        <v>32676</v>
      </c>
      <c r="E1664" s="519" t="s">
        <v>32433</v>
      </c>
      <c r="I1664" s="519" t="s">
        <v>13</v>
      </c>
      <c r="J1664" s="650">
        <v>1.52</v>
      </c>
    </row>
    <row r="1665" spans="1:10">
      <c r="A1665" s="519" t="s">
        <v>1840</v>
      </c>
      <c r="B1665" s="519" t="str">
        <f t="shared" si="25"/>
        <v>PROJETO BASICO DE INSTALACAO DE SEGURANCA (CFTV E SONORIZACAO),ACIMA DE 3000M2,APRESENTADO EM AUTOCAD,INCLUSIVE AS LEGALIZACOES PERTINENTES</v>
      </c>
      <c r="C1665" s="519" t="s">
        <v>32674</v>
      </c>
      <c r="D1665" s="519" t="s">
        <v>32677</v>
      </c>
      <c r="E1665" s="519" t="s">
        <v>32105</v>
      </c>
      <c r="I1665" s="519" t="s">
        <v>13</v>
      </c>
      <c r="J1665" s="650">
        <v>1.04</v>
      </c>
    </row>
    <row r="1666" spans="1:10">
      <c r="A1666" s="519" t="s">
        <v>1841</v>
      </c>
      <c r="B1666" s="519" t="str">
        <f t="shared" si="25"/>
        <v>PROJETO BASICO DE INSTALACAO DE SEGURANCA (CFTV E SONORIZACAO),ACIMA DE 3000M2,APRESENTADO EM AUTOCAD,INCLUSIVE AS LEGALIZACOES PERTINENTES</v>
      </c>
      <c r="C1666" s="519" t="s">
        <v>32674</v>
      </c>
      <c r="D1666" s="519" t="s">
        <v>32677</v>
      </c>
      <c r="E1666" s="519" t="s">
        <v>32105</v>
      </c>
      <c r="I1666" s="519" t="s">
        <v>13</v>
      </c>
      <c r="J1666" s="650">
        <v>0.9</v>
      </c>
    </row>
    <row r="1667" spans="1:10">
      <c r="A1667" s="519" t="s">
        <v>1842</v>
      </c>
      <c r="B1667" s="519" t="str">
        <f t="shared" si="25"/>
        <v>PROJETO EXECUTIVO DE INSTALACAO DE SEGURANCA(CFTV E SONORIZACAO),CONSIDERANDO PROJETO BASICO EXISTENTE,ATE 500M2,APRESENTADO EM AUTOCAD,INCLUSIVE AS LEGALIZACOES PERTINENTES</v>
      </c>
      <c r="C1667" s="519" t="s">
        <v>32678</v>
      </c>
      <c r="D1667" s="519" t="s">
        <v>32679</v>
      </c>
      <c r="E1667" s="519" t="s">
        <v>32536</v>
      </c>
      <c r="I1667" s="519" t="s">
        <v>13</v>
      </c>
      <c r="J1667" s="650">
        <v>2.5300000000000002</v>
      </c>
    </row>
    <row r="1668" spans="1:10">
      <c r="A1668" s="519" t="s">
        <v>1843</v>
      </c>
      <c r="B1668" s="519" t="str">
        <f t="shared" si="25"/>
        <v>PROJETO EXECUTIVO DE INSTALACAO DE SEGURANCA(CFTV E SONORIZACAO),CONSIDERANDO PROJETO BASICO EXISTENTE,ATE 500M2,APRESENTADO EM AUTOCAD,INCLUSIVE AS LEGALIZACOES PERTINENTES</v>
      </c>
      <c r="C1668" s="519" t="s">
        <v>32678</v>
      </c>
      <c r="D1668" s="519" t="s">
        <v>32679</v>
      </c>
      <c r="E1668" s="519" t="s">
        <v>32536</v>
      </c>
      <c r="I1668" s="519" t="s">
        <v>13</v>
      </c>
      <c r="J1668" s="650">
        <v>2.19</v>
      </c>
    </row>
    <row r="1669" spans="1:10">
      <c r="A1669" s="519" t="s">
        <v>1844</v>
      </c>
      <c r="B1669" s="519" t="str">
        <f t="shared" si="25"/>
        <v>PROJETO EXECUTIVO DE INSTALACAO DE SEGURANCA(CFTV E SONORIZACAO),CONSIDERANDO PROJETO BASICO EXISTENTE,DE 501 ATE 3000M2,APRESENTADO EM AUTOCAD,INCLUSIVE AS LEGALIZACOES PERTINENTES</v>
      </c>
      <c r="C1669" s="519" t="s">
        <v>32678</v>
      </c>
      <c r="D1669" s="519" t="s">
        <v>32680</v>
      </c>
      <c r="E1669" s="519" t="s">
        <v>32118</v>
      </c>
      <c r="F1669" s="519" t="s">
        <v>31484</v>
      </c>
      <c r="I1669" s="519" t="s">
        <v>13</v>
      </c>
      <c r="J1669" s="650">
        <v>1.75</v>
      </c>
    </row>
    <row r="1670" spans="1:10">
      <c r="A1670" s="519" t="s">
        <v>1845</v>
      </c>
      <c r="B1670" s="519" t="str">
        <f t="shared" si="25"/>
        <v>PROJETO EXECUTIVO DE INSTALACAO DE SEGURANCA(CFTV E SONORIZACAO),CONSIDERANDO PROJETO BASICO EXISTENTE,DE 501 ATE 3000M2,APRESENTADO EM AUTOCAD,INCLUSIVE AS LEGALIZACOES PERTINENTES</v>
      </c>
      <c r="C1670" s="519" t="s">
        <v>32678</v>
      </c>
      <c r="D1670" s="519" t="s">
        <v>32680</v>
      </c>
      <c r="E1670" s="519" t="s">
        <v>32118</v>
      </c>
      <c r="F1670" s="519" t="s">
        <v>31484</v>
      </c>
      <c r="I1670" s="519" t="s">
        <v>13</v>
      </c>
      <c r="J1670" s="650">
        <v>1.52</v>
      </c>
    </row>
    <row r="1671" spans="1:10">
      <c r="A1671" s="519" t="s">
        <v>1846</v>
      </c>
      <c r="B1671" s="519" t="str">
        <f t="shared" si="25"/>
        <v>PROJETO EXECUTIVO DE INSTALACAO DE SEGURANCA(CFTV E SONORIZACAO),CONSIDERANDO PROJETO BASICO EXISTENTE,ACIMA DE 3000M2,APRESENTADO EM AUTOCAD,INCLUSIVE AS LEGALIZACOES PERTINENTES</v>
      </c>
      <c r="C1671" s="519" t="s">
        <v>32678</v>
      </c>
      <c r="D1671" s="519" t="s">
        <v>32681</v>
      </c>
      <c r="E1671" s="519" t="s">
        <v>32124</v>
      </c>
      <c r="I1671" s="519" t="s">
        <v>13</v>
      </c>
      <c r="J1671" s="650">
        <v>1.04</v>
      </c>
    </row>
    <row r="1672" spans="1:10">
      <c r="A1672" s="519" t="s">
        <v>1847</v>
      </c>
      <c r="B1672" s="519" t="str">
        <f t="shared" ref="B1672:B1735" si="26">C1672&amp;D1672&amp;E1672&amp;F1672&amp;G1672&amp;H1672</f>
        <v>PROJETO EXECUTIVO DE INSTALACAO DE SEGURANCA(CFTV E SONORIZACAO),CONSIDERANDO PROJETO BASICO EXISTENTE,ACIMA DE 3000M2,APRESENTADO EM AUTOCAD,INCLUSIVE AS LEGALIZACOES PERTINENTES</v>
      </c>
      <c r="C1672" s="519" t="s">
        <v>32678</v>
      </c>
      <c r="D1672" s="519" t="s">
        <v>32681</v>
      </c>
      <c r="E1672" s="519" t="s">
        <v>32124</v>
      </c>
      <c r="I1672" s="519" t="s">
        <v>13</v>
      </c>
      <c r="J1672" s="650">
        <v>0.9</v>
      </c>
    </row>
    <row r="1673" spans="1:10">
      <c r="A1673" s="519" t="s">
        <v>51449</v>
      </c>
      <c r="B1673" s="519" t="str">
        <f t="shared" si="26"/>
        <v>PROJETO BASICO DE SISTEMA CENTRAL DE GASES MEDICINAIS (OXIGENIO,AR COMPRIMIDO E VACUO),APRESENTADO EM AUTOCAD NOS PADROES DA CONTRATANTE,COM AREA ATE 1000M2</v>
      </c>
      <c r="C1673" s="519" t="s">
        <v>51450</v>
      </c>
      <c r="D1673" s="519" t="s">
        <v>51451</v>
      </c>
      <c r="E1673" s="519" t="s">
        <v>51452</v>
      </c>
      <c r="I1673" s="519" t="s">
        <v>13</v>
      </c>
      <c r="J1673" s="650">
        <v>0.82</v>
      </c>
    </row>
    <row r="1674" spans="1:10">
      <c r="A1674" s="519" t="s">
        <v>51453</v>
      </c>
      <c r="B1674" s="519" t="str">
        <f t="shared" si="26"/>
        <v>PROJETO BASICO DE SISTEMA CENTRAL DE GASES MEDICINAIS (OXIGENIO,AR COMPRIMIDO E VACUO),APRESENTADO EM AUTOCAD NOS PADROES DA CONTRATANTE,COM AREA ATE 1000M2</v>
      </c>
      <c r="C1674" s="519" t="s">
        <v>51450</v>
      </c>
      <c r="D1674" s="519" t="s">
        <v>51451</v>
      </c>
      <c r="E1674" s="519" t="s">
        <v>51452</v>
      </c>
      <c r="I1674" s="519" t="s">
        <v>13</v>
      </c>
      <c r="J1674" s="650">
        <v>0.71</v>
      </c>
    </row>
    <row r="1675" spans="1:10">
      <c r="A1675" s="519" t="s">
        <v>51454</v>
      </c>
      <c r="B1675" s="519" t="str">
        <f t="shared" si="26"/>
        <v>PROJETO BASICO DE SISTEMA CENTRAL DE GASES MEDICINAIS (OXIGENIO,AR COMPRIMIDO E VACUO),APRESENTADO EM AUTOCAD NOS PADROES DA CONTRATANTE,COM AREA DE 1001 ATE 4000M2</v>
      </c>
      <c r="C1675" s="519" t="s">
        <v>51450</v>
      </c>
      <c r="D1675" s="519" t="s">
        <v>51451</v>
      </c>
      <c r="E1675" s="519" t="s">
        <v>51455</v>
      </c>
      <c r="I1675" s="519" t="s">
        <v>13</v>
      </c>
      <c r="J1675" s="650">
        <v>0.6</v>
      </c>
    </row>
    <row r="1676" spans="1:10">
      <c r="A1676" s="519" t="s">
        <v>51456</v>
      </c>
      <c r="B1676" s="519" t="str">
        <f t="shared" si="26"/>
        <v>PROJETO BASICO DE SISTEMA CENTRAL DE GASES MEDICINAIS (OXIGENIO,AR COMPRIMIDO E VACUO),APRESENTADO EM AUTOCAD NOS PADROES DA CONTRATANTE,COM AREA DE 1001 ATE 4000M2</v>
      </c>
      <c r="C1676" s="519" t="s">
        <v>51450</v>
      </c>
      <c r="D1676" s="519" t="s">
        <v>51451</v>
      </c>
      <c r="E1676" s="519" t="s">
        <v>51455</v>
      </c>
      <c r="I1676" s="519" t="s">
        <v>13</v>
      </c>
      <c r="J1676" s="650">
        <v>0.52</v>
      </c>
    </row>
    <row r="1677" spans="1:10">
      <c r="A1677" s="519" t="s">
        <v>51457</v>
      </c>
      <c r="B1677" s="519" t="str">
        <f t="shared" si="26"/>
        <v>PROJETO BASICO DE SISTEMA CENTRAL DE GASES MEDICINAIS (OXIGENIO,AR COMPRIMIDO E VACUO),APRESENTADO EM AUTOCAD NOS PADROES DA CONTRATANTE,COM AREA ACIMA DE 4000M2</v>
      </c>
      <c r="C1677" s="519" t="s">
        <v>51450</v>
      </c>
      <c r="D1677" s="519" t="s">
        <v>51451</v>
      </c>
      <c r="E1677" s="519" t="s">
        <v>51458</v>
      </c>
      <c r="I1677" s="519" t="s">
        <v>13</v>
      </c>
      <c r="J1677" s="650">
        <v>0.39</v>
      </c>
    </row>
    <row r="1678" spans="1:10">
      <c r="A1678" s="519" t="s">
        <v>51459</v>
      </c>
      <c r="B1678" s="519" t="str">
        <f t="shared" si="26"/>
        <v>PROJETO BASICO DE SISTEMA CENTRAL DE GASES MEDICINAIS (OXIGENIO,AR COMPRIMIDO E VACUO),APRESENTADO EM AUTOCAD NOS PADROES DA CONTRATANTE,COM AREA ACIMA DE 4000M2</v>
      </c>
      <c r="C1678" s="519" t="s">
        <v>51450</v>
      </c>
      <c r="D1678" s="519" t="s">
        <v>51451</v>
      </c>
      <c r="E1678" s="519" t="s">
        <v>51458</v>
      </c>
      <c r="I1678" s="519" t="s">
        <v>13</v>
      </c>
      <c r="J1678" s="650">
        <v>0.33</v>
      </c>
    </row>
    <row r="1679" spans="1:10">
      <c r="A1679" s="519" t="s">
        <v>51460</v>
      </c>
      <c r="B1679" s="519" t="str">
        <f t="shared" si="26"/>
        <v>PROJETO EXECUTIVO DE SISTEMA CENTRAL DE GASES MEDICINAIS (OXIGENIO,AR COMPRIMIDO E VACUO),CONSIDERANDO O PROJETO BASICOEXISTENTE,APRESENTADO EM AUTOCAD NOS PADROES DA CONTRATANTE,COM AREA ATE 1000M2</v>
      </c>
      <c r="C1679" s="519" t="s">
        <v>51437</v>
      </c>
      <c r="D1679" s="519" t="s">
        <v>51461</v>
      </c>
      <c r="E1679" s="519" t="s">
        <v>51462</v>
      </c>
      <c r="F1679" s="519" t="s">
        <v>51463</v>
      </c>
      <c r="I1679" s="519" t="s">
        <v>13</v>
      </c>
      <c r="J1679" s="650">
        <v>0.82</v>
      </c>
    </row>
    <row r="1680" spans="1:10">
      <c r="A1680" s="519" t="s">
        <v>51464</v>
      </c>
      <c r="B1680" s="519" t="str">
        <f t="shared" si="26"/>
        <v>PROJETO EXECUTIVO DE SISTEMA CENTRAL DE GASES MEDICINAIS (OXIGENIO,AR COMPRIMIDO E VACUO),CONSIDERANDO O PROJETO BASICOEXISTENTE,APRESENTADO EM AUTOCAD NOS PADROES DA CONTRATANTE,COM AREA ATE 1000M2</v>
      </c>
      <c r="C1680" s="519" t="s">
        <v>51437</v>
      </c>
      <c r="D1680" s="519" t="s">
        <v>51461</v>
      </c>
      <c r="E1680" s="519" t="s">
        <v>51462</v>
      </c>
      <c r="F1680" s="519" t="s">
        <v>51463</v>
      </c>
      <c r="I1680" s="519" t="s">
        <v>13</v>
      </c>
      <c r="J1680" s="650">
        <v>0.71</v>
      </c>
    </row>
    <row r="1681" spans="1:10">
      <c r="A1681" s="519" t="s">
        <v>51465</v>
      </c>
      <c r="B1681" s="519" t="str">
        <f t="shared" si="26"/>
        <v>PROJETO EXECUTIVO DE SISTEMA CENTRAL DE GASES MEDICINAIS (OXIGENIO,AR COMPRIMIDO E VACUO),CONSIDERANDO O PROJETO BASICOEXISTENTE,APRESENTADO EM AUTOCAD NOS PADROES DA CONTRATANTE,COM AREA DE 1001 ATE 4000M2</v>
      </c>
      <c r="C1681" s="519" t="s">
        <v>51437</v>
      </c>
      <c r="D1681" s="519" t="s">
        <v>51461</v>
      </c>
      <c r="E1681" s="519" t="s">
        <v>51462</v>
      </c>
      <c r="F1681" s="519" t="s">
        <v>51466</v>
      </c>
      <c r="I1681" s="519" t="s">
        <v>13</v>
      </c>
      <c r="J1681" s="650">
        <v>0.6</v>
      </c>
    </row>
    <row r="1682" spans="1:10">
      <c r="A1682" s="519" t="s">
        <v>51467</v>
      </c>
      <c r="B1682" s="519" t="str">
        <f t="shared" si="26"/>
        <v>PROJETO EXECUTIVO DE SISTEMA CENTRAL DE GASES MEDICINAIS (OXIGENIO,AR COMPRIMIDO E VACUO),CONSIDERANDO O PROJETO BASICOEXISTENTE,APRESENTADO EM AUTOCAD NOS PADROES DA CONTRATANTE,COM AREA DE 1001 ATE 4000M2</v>
      </c>
      <c r="C1682" s="519" t="s">
        <v>51437</v>
      </c>
      <c r="D1682" s="519" t="s">
        <v>51461</v>
      </c>
      <c r="E1682" s="519" t="s">
        <v>51462</v>
      </c>
      <c r="F1682" s="519" t="s">
        <v>51466</v>
      </c>
      <c r="I1682" s="519" t="s">
        <v>13</v>
      </c>
      <c r="J1682" s="650">
        <v>0.52</v>
      </c>
    </row>
    <row r="1683" spans="1:10">
      <c r="A1683" s="519" t="s">
        <v>51468</v>
      </c>
      <c r="B1683" s="519" t="str">
        <f t="shared" si="26"/>
        <v>PROJETO EXECUTIVO DE SISTEMA CENTRAL DE GASES MEDICINAIS (OXIGENIO,AR COMPRIMIDO E VACUO),CONSIDERANDO O PROJETO BASICOEXISTENTE,APRESENTADO EM AUTOCAD NOS PADROES DA CONTRATANTE,COM AREA ACIMA DE 4000M2</v>
      </c>
      <c r="C1683" s="519" t="s">
        <v>51437</v>
      </c>
      <c r="D1683" s="519" t="s">
        <v>51461</v>
      </c>
      <c r="E1683" s="519" t="s">
        <v>51462</v>
      </c>
      <c r="F1683" s="519" t="s">
        <v>51469</v>
      </c>
      <c r="I1683" s="519" t="s">
        <v>13</v>
      </c>
      <c r="J1683" s="650">
        <v>0.39</v>
      </c>
    </row>
    <row r="1684" spans="1:10">
      <c r="A1684" s="519" t="s">
        <v>51470</v>
      </c>
      <c r="B1684" s="519" t="str">
        <f t="shared" si="26"/>
        <v>PROJETO EXECUTIVO DE SISTEMA CENTRAL DE GASES MEDICINAIS (OXIGENIO,AR COMPRIMIDO E VACUO),CONSIDERANDO O PROJETO BASICOEXISTENTE,APRESENTADO EM AUTOCAD NOS PADROES DA CONTRATANTE,COM AREA ACIMA DE 4000M2</v>
      </c>
      <c r="C1684" s="519" t="s">
        <v>51437</v>
      </c>
      <c r="D1684" s="519" t="s">
        <v>51461</v>
      </c>
      <c r="E1684" s="519" t="s">
        <v>51462</v>
      </c>
      <c r="F1684" s="519" t="s">
        <v>51469</v>
      </c>
      <c r="I1684" s="519" t="s">
        <v>13</v>
      </c>
      <c r="J1684" s="650">
        <v>0.33</v>
      </c>
    </row>
    <row r="1685" spans="1:10">
      <c r="A1685" s="519" t="s">
        <v>32682</v>
      </c>
      <c r="B1685" s="519" t="str">
        <f t="shared" si="26"/>
        <v>PROJETO BASICO PARA SISTEMA DE EXAUSTAO MECANICA DE COZINHA,APRESENTADO EM AUTOCAD NOS PADROES DA CONTRATANTE,COM AREA ATE 50M2</v>
      </c>
      <c r="C1685" s="519" t="s">
        <v>50450</v>
      </c>
      <c r="D1685" s="519" t="s">
        <v>50451</v>
      </c>
      <c r="E1685" s="519" t="s">
        <v>50452</v>
      </c>
      <c r="I1685" s="519" t="s">
        <v>5</v>
      </c>
      <c r="J1685" s="650">
        <v>1118.4000000000001</v>
      </c>
    </row>
    <row r="1686" spans="1:10">
      <c r="A1686" s="519" t="s">
        <v>32683</v>
      </c>
      <c r="B1686" s="519" t="str">
        <f t="shared" si="26"/>
        <v>PROJETO BASICO PARA SISTEMA DE EXAUSTAO MECANICA DE COZINHA,APRESENTADO EM AUTOCAD NOS PADROES DA CONTRATANTE,COM AREA ATE 50M2</v>
      </c>
      <c r="C1686" s="519" t="s">
        <v>50450</v>
      </c>
      <c r="D1686" s="519" t="s">
        <v>50451</v>
      </c>
      <c r="E1686" s="519" t="s">
        <v>50452</v>
      </c>
      <c r="I1686" s="519" t="s">
        <v>5</v>
      </c>
      <c r="J1686" s="650">
        <v>969.06</v>
      </c>
    </row>
    <row r="1687" spans="1:10">
      <c r="A1687" s="519" t="s">
        <v>32684</v>
      </c>
      <c r="B1687" s="519" t="str">
        <f t="shared" si="26"/>
        <v>PROJETO BASICO PARA SISTEMA DE EXAUSTAO MECANICA DE COZINHA,APRESENTADO EM AUTOCAD NOS PADROES DA CONTRATANTE,COM AREA DE 51 ATE 100M2</v>
      </c>
      <c r="C1687" s="519" t="s">
        <v>50450</v>
      </c>
      <c r="D1687" s="519" t="s">
        <v>50453</v>
      </c>
      <c r="E1687" s="519" t="s">
        <v>50454</v>
      </c>
      <c r="I1687" s="519" t="s">
        <v>5</v>
      </c>
      <c r="J1687" s="650">
        <v>1491.2</v>
      </c>
    </row>
    <row r="1688" spans="1:10">
      <c r="A1688" s="519" t="s">
        <v>32685</v>
      </c>
      <c r="B1688" s="519" t="str">
        <f t="shared" si="26"/>
        <v>PROJETO BASICO PARA SISTEMA DE EXAUSTAO MECANICA DE COZINHA,APRESENTADO EM AUTOCAD NOS PADROES DA CONTRATANTE,COM AREA DE 51 ATE 100M2</v>
      </c>
      <c r="C1688" s="519" t="s">
        <v>50450</v>
      </c>
      <c r="D1688" s="519" t="s">
        <v>50453</v>
      </c>
      <c r="E1688" s="519" t="s">
        <v>50454</v>
      </c>
      <c r="I1688" s="519" t="s">
        <v>5</v>
      </c>
      <c r="J1688" s="650">
        <v>1292.08</v>
      </c>
    </row>
    <row r="1689" spans="1:10">
      <c r="A1689" s="519" t="s">
        <v>32686</v>
      </c>
      <c r="B1689" s="519" t="str">
        <f t="shared" si="26"/>
        <v>PROJETO BASICO PARA SISTEMA DE EXAUSTAO MECANICA DE COZINHA,APRESENTADO EM AUTOCAD NOS PADROES DA CONTRATANTE,COM AREA AACIMA DE 100M2</v>
      </c>
      <c r="C1689" s="519" t="s">
        <v>50450</v>
      </c>
      <c r="D1689" s="519" t="s">
        <v>50451</v>
      </c>
      <c r="E1689" s="519" t="s">
        <v>50455</v>
      </c>
      <c r="I1689" s="519" t="s">
        <v>5</v>
      </c>
      <c r="J1689" s="650">
        <v>1864</v>
      </c>
    </row>
    <row r="1690" spans="1:10">
      <c r="A1690" s="519" t="s">
        <v>32687</v>
      </c>
      <c r="B1690" s="519" t="str">
        <f t="shared" si="26"/>
        <v>PROJETO BASICO PARA SISTEMA DE EXAUSTAO MECANICA DE COZINHA,APRESENTADO EM AUTOCAD NOS PADROES DA CONTRATANTE,COM AREA AACIMA DE 100M2</v>
      </c>
      <c r="C1690" s="519" t="s">
        <v>50450</v>
      </c>
      <c r="D1690" s="519" t="s">
        <v>50451</v>
      </c>
      <c r="E1690" s="519" t="s">
        <v>50455</v>
      </c>
      <c r="I1690" s="519" t="s">
        <v>5</v>
      </c>
      <c r="J1690" s="650">
        <v>1615.1</v>
      </c>
    </row>
    <row r="1691" spans="1:10">
      <c r="A1691" s="519" t="s">
        <v>32688</v>
      </c>
      <c r="B1691" s="519" t="str">
        <f t="shared" si="26"/>
        <v>PROJETO EXECUTIVO PARA SISTEMA DE EXAUSTAO MECANICA DE COZINHA,CONSIDERANDO O PROJETO BASICO EXISTENTE,APRESENTADO EM AUTOCAD NOS PADROES DA CONTRATANTE,COM AREA ATE 50M2</v>
      </c>
      <c r="C1691" s="519" t="s">
        <v>50445</v>
      </c>
      <c r="D1691" s="519" t="s">
        <v>50456</v>
      </c>
      <c r="E1691" s="519" t="s">
        <v>50457</v>
      </c>
      <c r="I1691" s="519" t="s">
        <v>5</v>
      </c>
      <c r="J1691" s="650">
        <v>1118.4000000000001</v>
      </c>
    </row>
    <row r="1692" spans="1:10">
      <c r="A1692" s="519" t="s">
        <v>32689</v>
      </c>
      <c r="B1692" s="519" t="str">
        <f t="shared" si="26"/>
        <v>PROJETO EXECUTIVO PARA SISTEMA DE EXAUSTAO MECANICA DE COZINHA,CONSIDERANDO O PROJETO BASICO EXISTENTE,APRESENTADO EM AUTOCAD NOS PADROES DA CONTRATANTE,COM AREA ATE 50M2</v>
      </c>
      <c r="C1692" s="519" t="s">
        <v>50445</v>
      </c>
      <c r="D1692" s="519" t="s">
        <v>50456</v>
      </c>
      <c r="E1692" s="519" t="s">
        <v>50457</v>
      </c>
      <c r="I1692" s="519" t="s">
        <v>5</v>
      </c>
      <c r="J1692" s="650">
        <v>969.06</v>
      </c>
    </row>
    <row r="1693" spans="1:10">
      <c r="A1693" s="519" t="s">
        <v>32690</v>
      </c>
      <c r="B1693" s="519" t="str">
        <f t="shared" si="26"/>
        <v>PROJETO EXECUTIVO PARA SISTEMA DE EXAUSTAO MECANICA DE COZINHA,CONSIDERANDO O PROJETO BASICO EXISTENTE,APRESENTADO EM AUTOCAD NOS PADROES DA CONTRATANTE,COM AREA DE 51 ATE 100M2</v>
      </c>
      <c r="C1693" s="519" t="s">
        <v>50445</v>
      </c>
      <c r="D1693" s="519" t="s">
        <v>50456</v>
      </c>
      <c r="E1693" s="519" t="s">
        <v>50458</v>
      </c>
      <c r="I1693" s="519" t="s">
        <v>5</v>
      </c>
      <c r="J1693" s="650">
        <v>1491.2</v>
      </c>
    </row>
    <row r="1694" spans="1:10">
      <c r="A1694" s="519" t="s">
        <v>32691</v>
      </c>
      <c r="B1694" s="519" t="str">
        <f t="shared" si="26"/>
        <v>PROJETO EXECUTIVO PARA SISTEMA DE EXAUSTAO MECANICA DE COZINHA,CONSIDERANDO O PROJETO BASICO EXISTENTE,APRESENTADO EM AUTOCAD NOS PADROES DA CONTRATANTE,COM AREA DE 51 ATE 100M2</v>
      </c>
      <c r="C1694" s="519" t="s">
        <v>50445</v>
      </c>
      <c r="D1694" s="519" t="s">
        <v>50456</v>
      </c>
      <c r="E1694" s="519" t="s">
        <v>50458</v>
      </c>
      <c r="I1694" s="519" t="s">
        <v>5</v>
      </c>
      <c r="J1694" s="650">
        <v>1292.08</v>
      </c>
    </row>
    <row r="1695" spans="1:10">
      <c r="A1695" s="519" t="s">
        <v>32692</v>
      </c>
      <c r="B1695" s="519" t="str">
        <f t="shared" si="26"/>
        <v>PROJETO EXECUTIVO PARA SISTEMA DE EXAUSTAO MECANICA DE COZINHA,CONSIDERANDO O PROJETO BASICO EXISTENTE,APRESENTADO EM AUTOCAD NOS PADROES DA CONTRATANTE,COM AREA ACIMA DE 100M2</v>
      </c>
      <c r="C1695" s="519" t="s">
        <v>50445</v>
      </c>
      <c r="D1695" s="519" t="s">
        <v>50456</v>
      </c>
      <c r="E1695" s="519" t="s">
        <v>50459</v>
      </c>
      <c r="I1695" s="519" t="s">
        <v>5</v>
      </c>
      <c r="J1695" s="650">
        <v>1864</v>
      </c>
    </row>
    <row r="1696" spans="1:10">
      <c r="A1696" s="519" t="s">
        <v>32693</v>
      </c>
      <c r="B1696" s="519" t="str">
        <f t="shared" si="26"/>
        <v>PROJETO EXECUTIVO PARA SISTEMA DE EXAUSTAO MECANICA DE COZINHA,CONSIDERANDO O PROJETO BASICO EXISTENTE,APRESENTADO EM AUTOCAD NOS PADROES DA CONTRATANTE,COM AREA ACIMA DE 100M2</v>
      </c>
      <c r="C1696" s="519" t="s">
        <v>50445</v>
      </c>
      <c r="D1696" s="519" t="s">
        <v>50456</v>
      </c>
      <c r="E1696" s="519" t="s">
        <v>50459</v>
      </c>
      <c r="I1696" s="519" t="s">
        <v>5</v>
      </c>
      <c r="J1696" s="650">
        <v>1615.1</v>
      </c>
    </row>
    <row r="1697" spans="1:10">
      <c r="A1697" s="519" t="s">
        <v>1849</v>
      </c>
      <c r="B1697" s="519" t="str">
        <f t="shared" si="26"/>
        <v>MAO-DE-OBRA DE BIOLOGO JUNIOR,PARA SERVICOS DE CONSULTORIA DE ENGENHARIA E ARQUITETURA,INCLUSIVE ENCARGOS SOCIAIS</v>
      </c>
      <c r="C1697" s="519" t="s">
        <v>32694</v>
      </c>
      <c r="D1697" s="519" t="s">
        <v>32695</v>
      </c>
      <c r="I1697" s="519" t="s">
        <v>1850</v>
      </c>
      <c r="J1697" s="650">
        <v>12927.2</v>
      </c>
    </row>
    <row r="1698" spans="1:10">
      <c r="A1698" s="519" t="s">
        <v>1851</v>
      </c>
      <c r="B1698" s="519" t="str">
        <f t="shared" si="26"/>
        <v>MAO-DE-OBRA DE BIOLOGO JUNIOR,PARA SERVICOS DE CONSULTORIA DE ENGENHARIA E ARQUITETURA,INCLUSIVE ENCARGOS SOCIAIS</v>
      </c>
      <c r="C1698" s="519" t="s">
        <v>32694</v>
      </c>
      <c r="D1698" s="519" t="s">
        <v>32695</v>
      </c>
      <c r="I1698" s="519" t="s">
        <v>1850</v>
      </c>
      <c r="J1698" s="650">
        <v>11202.4</v>
      </c>
    </row>
    <row r="1699" spans="1:10">
      <c r="A1699" s="519" t="s">
        <v>1852</v>
      </c>
      <c r="B1699" s="519" t="str">
        <f t="shared" si="26"/>
        <v>MAO-DE-OBRA DE BIOLOGO PLENO,PARA SERVICOS DE CONSULTORIA DE ENGENHARIA E ARQUITETURA,INCLUSIVE ENCARGOS SOCIAIS</v>
      </c>
      <c r="C1699" s="519" t="s">
        <v>32696</v>
      </c>
      <c r="D1699" s="519" t="s">
        <v>32697</v>
      </c>
      <c r="I1699" s="519" t="s">
        <v>1850</v>
      </c>
      <c r="J1699" s="650">
        <v>19052</v>
      </c>
    </row>
    <row r="1700" spans="1:10">
      <c r="A1700" s="519" t="s">
        <v>1853</v>
      </c>
      <c r="B1700" s="519" t="str">
        <f t="shared" si="26"/>
        <v>MAO-DE-OBRA DE BIOLOGO PLENO,PARA SERVICOS DE CONSULTORIA DE ENGENHARIA E ARQUITETURA,INCLUSIVE ENCARGOS SOCIAIS</v>
      </c>
      <c r="C1700" s="519" t="s">
        <v>32696</v>
      </c>
      <c r="D1700" s="519" t="s">
        <v>32697</v>
      </c>
      <c r="I1700" s="519" t="s">
        <v>1850</v>
      </c>
      <c r="J1700" s="650">
        <v>16508.8</v>
      </c>
    </row>
    <row r="1701" spans="1:10">
      <c r="A1701" s="519" t="s">
        <v>1854</v>
      </c>
      <c r="B1701" s="519" t="str">
        <f t="shared" si="26"/>
        <v>MAO-DE-OBRA DE BIOLOGO SENIOR,PARA SERVICOS DE CONSULTORIA DE ENGENHARIA E ARQUITETURA,INCLUSIVE ENCARGOS SOCIAIS</v>
      </c>
      <c r="C1701" s="519" t="s">
        <v>32698</v>
      </c>
      <c r="D1701" s="519" t="s">
        <v>32695</v>
      </c>
      <c r="I1701" s="519" t="s">
        <v>1850</v>
      </c>
      <c r="J1701" s="650">
        <v>27216.639999999999</v>
      </c>
    </row>
    <row r="1702" spans="1:10">
      <c r="A1702" s="519" t="s">
        <v>1855</v>
      </c>
      <c r="B1702" s="519" t="str">
        <f t="shared" si="26"/>
        <v>MAO-DE-OBRA DE BIOLOGO SENIOR,PARA SERVICOS DE CONSULTORIA DE ENGENHARIA E ARQUITETURA,INCLUSIVE ENCARGOS SOCIAIS</v>
      </c>
      <c r="C1702" s="519" t="s">
        <v>32698</v>
      </c>
      <c r="D1702" s="519" t="s">
        <v>32695</v>
      </c>
      <c r="I1702" s="519" t="s">
        <v>1850</v>
      </c>
      <c r="J1702" s="650">
        <v>23582.240000000002</v>
      </c>
    </row>
    <row r="1703" spans="1:10">
      <c r="A1703" s="519" t="s">
        <v>1856</v>
      </c>
      <c r="B1703" s="519" t="str">
        <f t="shared" si="26"/>
        <v>MAO-DE-OBRA DE AGRONOMO JUNIOR,PARA SERVICOS DE CONSULTORIADE ENGENHARIA E ARQUITETURA,INCLUSIVE ENCARGOS SOCIAIS</v>
      </c>
      <c r="C1703" s="519" t="s">
        <v>32699</v>
      </c>
      <c r="D1703" s="519" t="s">
        <v>32700</v>
      </c>
      <c r="I1703" s="519" t="s">
        <v>1850</v>
      </c>
      <c r="J1703" s="650">
        <v>18467.68</v>
      </c>
    </row>
    <row r="1704" spans="1:10">
      <c r="A1704" s="519" t="s">
        <v>1857</v>
      </c>
      <c r="B1704" s="519" t="str">
        <f t="shared" si="26"/>
        <v>MAO-DE-OBRA DE AGRONOMO JUNIOR,PARA SERVICOS DE CONSULTORIADE ENGENHARIA E ARQUITETURA,INCLUSIVE ENCARGOS SOCIAIS</v>
      </c>
      <c r="C1704" s="519" t="s">
        <v>32699</v>
      </c>
      <c r="D1704" s="519" t="s">
        <v>32700</v>
      </c>
      <c r="I1704" s="519" t="s">
        <v>1850</v>
      </c>
      <c r="J1704" s="650">
        <v>16001.92</v>
      </c>
    </row>
    <row r="1705" spans="1:10">
      <c r="A1705" s="519" t="s">
        <v>1858</v>
      </c>
      <c r="B1705" s="519" t="str">
        <f t="shared" si="26"/>
        <v>MAO-DE-OBRA DE AGRONOMO PLENO,PARA SERVICOS DE CONSULTORIA DE ENGENHARIA E ARQUITETURA,INCLUSIVE ENCARGOS SOCIAIS</v>
      </c>
      <c r="C1705" s="519" t="s">
        <v>32701</v>
      </c>
      <c r="D1705" s="519" t="s">
        <v>32695</v>
      </c>
      <c r="I1705" s="519" t="s">
        <v>1850</v>
      </c>
      <c r="J1705" s="650">
        <v>27216.639999999999</v>
      </c>
    </row>
    <row r="1706" spans="1:10">
      <c r="A1706" s="519" t="s">
        <v>1859</v>
      </c>
      <c r="B1706" s="519" t="str">
        <f t="shared" si="26"/>
        <v>MAO-DE-OBRA DE AGRONOMO PLENO,PARA SERVICOS DE CONSULTORIA DE ENGENHARIA E ARQUITETURA,INCLUSIVE ENCARGOS SOCIAIS</v>
      </c>
      <c r="C1706" s="519" t="s">
        <v>32701</v>
      </c>
      <c r="D1706" s="519" t="s">
        <v>32695</v>
      </c>
      <c r="I1706" s="519" t="s">
        <v>1850</v>
      </c>
      <c r="J1706" s="650">
        <v>23582.240000000002</v>
      </c>
    </row>
    <row r="1707" spans="1:10">
      <c r="A1707" s="519" t="s">
        <v>1860</v>
      </c>
      <c r="B1707" s="519" t="str">
        <f t="shared" si="26"/>
        <v>MAO-DE-OBRA DE AGRONOMO SENIOR,PARA SERVICOS DE CONSULTORIADE ENGENHARIA E ARQUITETURA,INCLUSIVE ENCARGOS SOCIAIS</v>
      </c>
      <c r="C1707" s="519" t="s">
        <v>32702</v>
      </c>
      <c r="D1707" s="519" t="s">
        <v>32700</v>
      </c>
      <c r="I1707" s="519" t="s">
        <v>1850</v>
      </c>
      <c r="J1707" s="650">
        <v>38880.160000000003</v>
      </c>
    </row>
    <row r="1708" spans="1:10">
      <c r="A1708" s="519" t="s">
        <v>1861</v>
      </c>
      <c r="B1708" s="519" t="str">
        <f t="shared" si="26"/>
        <v>MAO-DE-OBRA DE AGRONOMO SENIOR,PARA SERVICOS DE CONSULTORIADE ENGENHARIA E ARQUITETURA,INCLUSIVE ENCARGOS SOCIAIS</v>
      </c>
      <c r="C1708" s="519" t="s">
        <v>32702</v>
      </c>
      <c r="D1708" s="519" t="s">
        <v>32700</v>
      </c>
      <c r="I1708" s="519" t="s">
        <v>1850</v>
      </c>
      <c r="J1708" s="650">
        <v>33689.919999999998</v>
      </c>
    </row>
    <row r="1709" spans="1:10">
      <c r="A1709" s="519" t="s">
        <v>1862</v>
      </c>
      <c r="B1709" s="519" t="str">
        <f t="shared" si="26"/>
        <v>MAO-DE-OBRA DE GEOLOGO JUNIOR,PARA SERVICOS DE CONSULTORIA DE ENGENHARIA E ARQUITETURA,INCLUSIVE ENCARGOS SOCIAIS</v>
      </c>
      <c r="C1709" s="519" t="s">
        <v>32703</v>
      </c>
      <c r="D1709" s="519" t="s">
        <v>32695</v>
      </c>
      <c r="I1709" s="519" t="s">
        <v>1850</v>
      </c>
      <c r="J1709" s="650">
        <v>12927.2</v>
      </c>
    </row>
    <row r="1710" spans="1:10">
      <c r="A1710" s="519" t="s">
        <v>1863</v>
      </c>
      <c r="B1710" s="519" t="str">
        <f t="shared" si="26"/>
        <v>MAO-DE-OBRA DE GEOLOGO JUNIOR,PARA SERVICOS DE CONSULTORIA DE ENGENHARIA E ARQUITETURA,INCLUSIVE ENCARGOS SOCIAIS</v>
      </c>
      <c r="C1710" s="519" t="s">
        <v>32703</v>
      </c>
      <c r="D1710" s="519" t="s">
        <v>32695</v>
      </c>
      <c r="I1710" s="519" t="s">
        <v>1850</v>
      </c>
      <c r="J1710" s="650">
        <v>11202.4</v>
      </c>
    </row>
    <row r="1711" spans="1:10">
      <c r="A1711" s="519" t="s">
        <v>1864</v>
      </c>
      <c r="B1711" s="519" t="str">
        <f t="shared" si="26"/>
        <v>MAO-DE-OBRA DE GEOLOGO PLENO,PARA SERVICOS DE CONSULTORIA DE ENGENHARIA E ARQUITETURA,INCLUSIVE ENCARGOS SOCIAIS</v>
      </c>
      <c r="C1711" s="519" t="s">
        <v>32704</v>
      </c>
      <c r="D1711" s="519" t="s">
        <v>32697</v>
      </c>
      <c r="I1711" s="519" t="s">
        <v>1850</v>
      </c>
      <c r="J1711" s="650">
        <v>19052</v>
      </c>
    </row>
    <row r="1712" spans="1:10">
      <c r="A1712" s="519" t="s">
        <v>1865</v>
      </c>
      <c r="B1712" s="519" t="str">
        <f t="shared" si="26"/>
        <v>MAO-DE-OBRA DE GEOLOGO PLENO,PARA SERVICOS DE CONSULTORIA DE ENGENHARIA E ARQUITETURA,INCLUSIVE ENCARGOS SOCIAIS</v>
      </c>
      <c r="C1712" s="519" t="s">
        <v>32704</v>
      </c>
      <c r="D1712" s="519" t="s">
        <v>32697</v>
      </c>
      <c r="I1712" s="519" t="s">
        <v>1850</v>
      </c>
      <c r="J1712" s="650">
        <v>16508.8</v>
      </c>
    </row>
    <row r="1713" spans="1:10">
      <c r="A1713" s="519" t="s">
        <v>1866</v>
      </c>
      <c r="B1713" s="519" t="str">
        <f t="shared" si="26"/>
        <v>MAO-DE-OBRA DE GEOLOGO SENIOR,PARA SERVICOS DE CONSULTORIA DE ENGENHARIA E ARQUITETURA,INCLUSIVE ENCARGOS SOCIAIS</v>
      </c>
      <c r="C1713" s="519" t="s">
        <v>32705</v>
      </c>
      <c r="D1713" s="519" t="s">
        <v>32695</v>
      </c>
      <c r="I1713" s="519" t="s">
        <v>1850</v>
      </c>
      <c r="J1713" s="650">
        <v>27216.639999999999</v>
      </c>
    </row>
    <row r="1714" spans="1:10">
      <c r="A1714" s="519" t="s">
        <v>1867</v>
      </c>
      <c r="B1714" s="519" t="str">
        <f t="shared" si="26"/>
        <v>MAO-DE-OBRA DE GEOLOGO SENIOR,PARA SERVICOS DE CONSULTORIA DE ENGENHARIA E ARQUITETURA,INCLUSIVE ENCARGOS SOCIAIS</v>
      </c>
      <c r="C1714" s="519" t="s">
        <v>32705</v>
      </c>
      <c r="D1714" s="519" t="s">
        <v>32695</v>
      </c>
      <c r="I1714" s="519" t="s">
        <v>1850</v>
      </c>
      <c r="J1714" s="650">
        <v>23582.240000000002</v>
      </c>
    </row>
    <row r="1715" spans="1:10">
      <c r="A1715" s="519" t="s">
        <v>1868</v>
      </c>
      <c r="B1715" s="519" t="str">
        <f t="shared" si="26"/>
        <v>MAO-DE-OBRA DE TECNICO ESPECIALIZADO,PARA SERVICOS DE CONSULTORIA DE ENGENHARIA E ARQUITETURA,INCLUSIVE ENCARGOS SOCIAIS</v>
      </c>
      <c r="C1715" s="519" t="s">
        <v>32706</v>
      </c>
      <c r="D1715" s="519" t="s">
        <v>32707</v>
      </c>
      <c r="I1715" s="519" t="s">
        <v>1850</v>
      </c>
      <c r="J1715" s="650">
        <v>8680.32</v>
      </c>
    </row>
    <row r="1716" spans="1:10">
      <c r="A1716" s="519" t="s">
        <v>1869</v>
      </c>
      <c r="B1716" s="519" t="str">
        <f t="shared" si="26"/>
        <v>MAO-DE-OBRA DE TECNICO ESPECIALIZADO,PARA SERVICOS DE CONSULTORIA DE ENGENHARIA E ARQUITETURA,INCLUSIVE ENCARGOS SOCIAIS</v>
      </c>
      <c r="C1716" s="519" t="s">
        <v>32706</v>
      </c>
      <c r="D1716" s="519" t="s">
        <v>32707</v>
      </c>
      <c r="I1716" s="519" t="s">
        <v>1850</v>
      </c>
      <c r="J1716" s="650">
        <v>7520.48</v>
      </c>
    </row>
    <row r="1717" spans="1:10">
      <c r="A1717" s="519" t="s">
        <v>1870</v>
      </c>
      <c r="B1717" s="519" t="str">
        <f t="shared" si="26"/>
        <v>MAO-DE-OBRA DE AUXILIAR TECNICO,PARA SERVICOS DE CONSULTORIA DE ENGENHARIA E ARQUITETURA,INCLUSIVE ENCARGOS SOCIAIS</v>
      </c>
      <c r="C1717" s="519" t="s">
        <v>32708</v>
      </c>
      <c r="D1717" s="519" t="s">
        <v>32709</v>
      </c>
      <c r="I1717" s="519" t="s">
        <v>1850</v>
      </c>
      <c r="J1717" s="650">
        <v>4063.84</v>
      </c>
    </row>
    <row r="1718" spans="1:10">
      <c r="A1718" s="519" t="s">
        <v>1871</v>
      </c>
      <c r="B1718" s="519" t="str">
        <f t="shared" si="26"/>
        <v>MAO-DE-OBRA DE AUXILIAR TECNICO,PARA SERVICOS DE CONSULTORIA DE ENGENHARIA E ARQUITETURA,INCLUSIVE ENCARGOS SOCIAIS</v>
      </c>
      <c r="C1718" s="519" t="s">
        <v>32708</v>
      </c>
      <c r="D1718" s="519" t="s">
        <v>32709</v>
      </c>
      <c r="I1718" s="519" t="s">
        <v>1850</v>
      </c>
      <c r="J1718" s="650">
        <v>3520</v>
      </c>
    </row>
    <row r="1719" spans="1:10">
      <c r="A1719" s="519" t="s">
        <v>1872</v>
      </c>
      <c r="B1719" s="519" t="str">
        <f t="shared" si="26"/>
        <v>MAO-DE-OBRA DE SECRETARIA,PARA SERVICOS DE CONSULTORIA DE ENGENHARIA E ARQUITETURA,INCLUSIVE ENCARGOS SOCIAIS</v>
      </c>
      <c r="C1719" s="519" t="s">
        <v>32710</v>
      </c>
      <c r="D1719" s="519" t="s">
        <v>32711</v>
      </c>
      <c r="I1719" s="519" t="s">
        <v>1850</v>
      </c>
      <c r="J1719" s="650">
        <v>6279.68</v>
      </c>
    </row>
    <row r="1720" spans="1:10">
      <c r="A1720" s="519" t="s">
        <v>1873</v>
      </c>
      <c r="B1720" s="519" t="str">
        <f t="shared" si="26"/>
        <v>MAO-DE-OBRA DE SECRETARIA,PARA SERVICOS DE CONSULTORIA DE ENGENHARIA E ARQUITETURA,INCLUSIVE ENCARGOS SOCIAIS</v>
      </c>
      <c r="C1720" s="519" t="s">
        <v>32710</v>
      </c>
      <c r="D1720" s="519" t="s">
        <v>32711</v>
      </c>
      <c r="I1720" s="519" t="s">
        <v>1850</v>
      </c>
      <c r="J1720" s="650">
        <v>5440.16</v>
      </c>
    </row>
    <row r="1721" spans="1:10">
      <c r="A1721" s="519" t="s">
        <v>1874</v>
      </c>
      <c r="B1721" s="519" t="str">
        <f t="shared" si="26"/>
        <v>MAO-DE-OBRA DE ARQUITETO OU ENGENHEIRO COORDENADOR,PARA SERVICOS DE CONSULTORIA DE ENGENHARIA E ARQUITETURA,INCLUSIVE ENCARGOS SOCIAIS</v>
      </c>
      <c r="C1721" s="519" t="s">
        <v>32712</v>
      </c>
      <c r="D1721" s="519" t="s">
        <v>32713</v>
      </c>
      <c r="E1721" s="519" t="s">
        <v>32714</v>
      </c>
      <c r="I1721" s="519" t="s">
        <v>1850</v>
      </c>
      <c r="J1721" s="650">
        <v>44712.800000000003</v>
      </c>
    </row>
    <row r="1722" spans="1:10">
      <c r="A1722" s="519" t="s">
        <v>1875</v>
      </c>
      <c r="B1722" s="519" t="str">
        <f t="shared" si="26"/>
        <v>MAO-DE-OBRA DE ARQUITETO OU ENGENHEIRO COORDENADOR,PARA SERVICOS DE CONSULTORIA DE ENGENHARIA E ARQUITETURA,INCLUSIVE ENCARGOS SOCIAIS</v>
      </c>
      <c r="C1722" s="519" t="s">
        <v>32712</v>
      </c>
      <c r="D1722" s="519" t="s">
        <v>32713</v>
      </c>
      <c r="E1722" s="519" t="s">
        <v>32714</v>
      </c>
      <c r="I1722" s="519" t="s">
        <v>1850</v>
      </c>
      <c r="J1722" s="650">
        <v>38742.879999999997</v>
      </c>
    </row>
    <row r="1723" spans="1:10">
      <c r="A1723" s="519" t="s">
        <v>1876</v>
      </c>
      <c r="B1723" s="519" t="str">
        <f t="shared" si="26"/>
        <v>MAO-DE-OBRA DE ARQUITETO OU ENGENHEIRO JUNIOR,PARA SERVICOSDE CONSULTORIA DE ENGENHARIA E ARQUITETURA,INCLUSIVE ENCARGOS SOCIAIS</v>
      </c>
      <c r="C1723" s="519" t="s">
        <v>32715</v>
      </c>
      <c r="D1723" s="519" t="s">
        <v>32716</v>
      </c>
      <c r="E1723" s="519" t="s">
        <v>32717</v>
      </c>
      <c r="I1723" s="519" t="s">
        <v>1850</v>
      </c>
      <c r="J1723" s="650">
        <v>18467.68</v>
      </c>
    </row>
    <row r="1724" spans="1:10">
      <c r="A1724" s="519" t="s">
        <v>1877</v>
      </c>
      <c r="B1724" s="519" t="str">
        <f t="shared" si="26"/>
        <v>MAO-DE-OBRA DE ARQUITETO OU ENGENHEIRO JUNIOR,PARA SERVICOSDE CONSULTORIA DE ENGENHARIA E ARQUITETURA,INCLUSIVE ENCARGOS SOCIAIS</v>
      </c>
      <c r="C1724" s="519" t="s">
        <v>32715</v>
      </c>
      <c r="D1724" s="519" t="s">
        <v>32716</v>
      </c>
      <c r="E1724" s="519" t="s">
        <v>32717</v>
      </c>
      <c r="I1724" s="519" t="s">
        <v>1850</v>
      </c>
      <c r="J1724" s="650">
        <v>16001.92</v>
      </c>
    </row>
    <row r="1725" spans="1:10">
      <c r="A1725" s="519" t="s">
        <v>1878</v>
      </c>
      <c r="B1725" s="519" t="str">
        <f t="shared" si="26"/>
        <v>MAO-DE-OBRA DE ARQUITETO OU ENGENHEIRO PLENO,PARA SERVICOS DE CONSULTORIA DE ENGENHARIA E ARQUITETURA,INCLUSIVE ENCARGOS SOCIAIS</v>
      </c>
      <c r="C1725" s="519" t="s">
        <v>32718</v>
      </c>
      <c r="D1725" s="519" t="s">
        <v>32719</v>
      </c>
      <c r="E1725" s="519" t="s">
        <v>32720</v>
      </c>
      <c r="I1725" s="519" t="s">
        <v>1850</v>
      </c>
      <c r="J1725" s="650">
        <v>27216.639999999999</v>
      </c>
    </row>
    <row r="1726" spans="1:10">
      <c r="A1726" s="519" t="s">
        <v>1879</v>
      </c>
      <c r="B1726" s="519" t="str">
        <f t="shared" si="26"/>
        <v>MAO-DE-OBRA DE ARQUITETO OU ENGENHEIRO PLENO,PARA SERVICOS DE CONSULTORIA DE ENGENHARIA E ARQUITETURA,INCLUSIVE ENCARGOS SOCIAIS</v>
      </c>
      <c r="C1726" s="519" t="s">
        <v>32718</v>
      </c>
      <c r="D1726" s="519" t="s">
        <v>32719</v>
      </c>
      <c r="E1726" s="519" t="s">
        <v>32720</v>
      </c>
      <c r="I1726" s="519" t="s">
        <v>1850</v>
      </c>
      <c r="J1726" s="650">
        <v>23582.240000000002</v>
      </c>
    </row>
    <row r="1727" spans="1:10">
      <c r="A1727" s="519" t="s">
        <v>1880</v>
      </c>
      <c r="B1727" s="519" t="str">
        <f t="shared" si="26"/>
        <v>MAO-DE-OBRA DE ARQUITETO OU ENGENHEIRO SENIOR,PARA SERVICOSDE CONSULTORIA DE ENGENHARIA E ARQUITETURA,INCLUSIVE ENCARGOS SOCIAIS</v>
      </c>
      <c r="C1727" s="519" t="s">
        <v>32721</v>
      </c>
      <c r="D1727" s="519" t="s">
        <v>32716</v>
      </c>
      <c r="E1727" s="519" t="s">
        <v>32717</v>
      </c>
      <c r="I1727" s="519" t="s">
        <v>1850</v>
      </c>
      <c r="J1727" s="650">
        <v>38880.160000000003</v>
      </c>
    </row>
    <row r="1728" spans="1:10">
      <c r="A1728" s="519" t="s">
        <v>1881</v>
      </c>
      <c r="B1728" s="519" t="str">
        <f t="shared" si="26"/>
        <v>MAO-DE-OBRA DE ARQUITETO OU ENGENHEIRO SENIOR,PARA SERVICOSDE CONSULTORIA DE ENGENHARIA E ARQUITETURA,INCLUSIVE ENCARGOS SOCIAIS</v>
      </c>
      <c r="C1728" s="519" t="s">
        <v>32721</v>
      </c>
      <c r="D1728" s="519" t="s">
        <v>32716</v>
      </c>
      <c r="E1728" s="519" t="s">
        <v>32717</v>
      </c>
      <c r="I1728" s="519" t="s">
        <v>1850</v>
      </c>
      <c r="J1728" s="650">
        <v>33689.919999999998</v>
      </c>
    </row>
    <row r="1729" spans="1:10">
      <c r="A1729" s="519" t="s">
        <v>1882</v>
      </c>
      <c r="B1729" s="519" t="str">
        <f t="shared" si="26"/>
        <v>MAO-DE-OBRA DE DESENHISTA CADISTA JUNIOR,PARA SERVICOS DE CONSULTORIA DE ENGENHARIA E ARQUITETURA,INCLUSIVE ENCARGOS SOCIAIS</v>
      </c>
      <c r="C1729" s="519" t="s">
        <v>32722</v>
      </c>
      <c r="D1729" s="519" t="s">
        <v>32723</v>
      </c>
      <c r="E1729" s="519" t="s">
        <v>32724</v>
      </c>
      <c r="I1729" s="519" t="s">
        <v>1850</v>
      </c>
      <c r="J1729" s="650">
        <v>5042.3999999999996</v>
      </c>
    </row>
    <row r="1730" spans="1:10">
      <c r="A1730" s="519" t="s">
        <v>1883</v>
      </c>
      <c r="B1730" s="519" t="str">
        <f t="shared" si="26"/>
        <v>MAO-DE-OBRA DE DESENHISTA CADISTA JUNIOR,PARA SERVICOS DE CONSULTORIA DE ENGENHARIA E ARQUITETURA,INCLUSIVE ENCARGOS SOCIAIS</v>
      </c>
      <c r="C1730" s="519" t="s">
        <v>32722</v>
      </c>
      <c r="D1730" s="519" t="s">
        <v>32723</v>
      </c>
      <c r="E1730" s="519" t="s">
        <v>32724</v>
      </c>
      <c r="I1730" s="519" t="s">
        <v>1850</v>
      </c>
      <c r="J1730" s="650">
        <v>4368.32</v>
      </c>
    </row>
    <row r="1731" spans="1:10">
      <c r="A1731" s="519" t="s">
        <v>1884</v>
      </c>
      <c r="B1731" s="519" t="str">
        <f t="shared" si="26"/>
        <v>MAO-DE-OBRA DE DESENHISTA CADISTA PLENO,PARA SERVICOS DE CONSULTORIA DE ENGENHARIA E ARQUITETURA,INCLUSIVE ENCARGOS SOCIAIS</v>
      </c>
      <c r="C1731" s="519" t="s">
        <v>32725</v>
      </c>
      <c r="D1731" s="519" t="s">
        <v>32726</v>
      </c>
      <c r="E1731" s="519" t="s">
        <v>32727</v>
      </c>
      <c r="I1731" s="519" t="s">
        <v>1850</v>
      </c>
      <c r="J1731" s="650">
        <v>5762.24</v>
      </c>
    </row>
    <row r="1732" spans="1:10">
      <c r="A1732" s="519" t="s">
        <v>1885</v>
      </c>
      <c r="B1732" s="519" t="str">
        <f t="shared" si="26"/>
        <v>MAO-DE-OBRA DE DESENHISTA CADISTA PLENO,PARA SERVICOS DE CONSULTORIA DE ENGENHARIA E ARQUITETURA,INCLUSIVE ENCARGOS SOCIAIS</v>
      </c>
      <c r="C1732" s="519" t="s">
        <v>32725</v>
      </c>
      <c r="D1732" s="519" t="s">
        <v>32726</v>
      </c>
      <c r="E1732" s="519" t="s">
        <v>32727</v>
      </c>
      <c r="I1732" s="519" t="s">
        <v>1850</v>
      </c>
      <c r="J1732" s="650">
        <v>4993.12</v>
      </c>
    </row>
    <row r="1733" spans="1:10">
      <c r="A1733" s="519" t="s">
        <v>1886</v>
      </c>
      <c r="B1733" s="519" t="str">
        <f t="shared" si="26"/>
        <v>MAO-DE-OBRA DE DESENHISTA CADISTA SENIOR,PARA SERVICOS DE CONSULTORIA DE ENGENHARIA E ARQUITETURA,INCLUSIVE ENCARGOS SOCIAIS</v>
      </c>
      <c r="C1733" s="519" t="s">
        <v>32728</v>
      </c>
      <c r="D1733" s="519" t="s">
        <v>32723</v>
      </c>
      <c r="E1733" s="519" t="s">
        <v>32724</v>
      </c>
      <c r="I1733" s="519" t="s">
        <v>1850</v>
      </c>
      <c r="J1733" s="650">
        <v>7201.92</v>
      </c>
    </row>
    <row r="1734" spans="1:10">
      <c r="A1734" s="519" t="s">
        <v>1887</v>
      </c>
      <c r="B1734" s="519" t="str">
        <f t="shared" si="26"/>
        <v>MAO-DE-OBRA DE DESENHISTA CADISTA SENIOR,PARA SERVICOS DE CONSULTORIA DE ENGENHARIA E ARQUITETURA,INCLUSIVE ENCARGOS SOCIAIS</v>
      </c>
      <c r="C1734" s="519" t="s">
        <v>32728</v>
      </c>
      <c r="D1734" s="519" t="s">
        <v>32723</v>
      </c>
      <c r="E1734" s="519" t="s">
        <v>32724</v>
      </c>
      <c r="I1734" s="519" t="s">
        <v>1850</v>
      </c>
      <c r="J1734" s="650">
        <v>6240.96</v>
      </c>
    </row>
    <row r="1735" spans="1:10">
      <c r="A1735" s="519" t="s">
        <v>1888</v>
      </c>
      <c r="B1735" s="519" t="str">
        <f t="shared" si="26"/>
        <v>MAO-DE-OBRA DE PROJETISTA CADISTA JUNIOR,PARA SERVICOS DE CONSULTORIA DE ENGENHARIA E ARQUITETURA,INCLUSIVE ENCARGOS SOCIAIS</v>
      </c>
      <c r="C1735" s="519" t="s">
        <v>32729</v>
      </c>
      <c r="D1735" s="519" t="s">
        <v>32723</v>
      </c>
      <c r="E1735" s="519" t="s">
        <v>32724</v>
      </c>
      <c r="I1735" s="519" t="s">
        <v>1850</v>
      </c>
      <c r="J1735" s="650">
        <v>8402.24</v>
      </c>
    </row>
    <row r="1736" spans="1:10">
      <c r="A1736" s="519" t="s">
        <v>1889</v>
      </c>
      <c r="B1736" s="519" t="str">
        <f t="shared" ref="B1736:B1799" si="27">C1736&amp;D1736&amp;E1736&amp;F1736&amp;G1736&amp;H1736</f>
        <v>MAO-DE-OBRA DE PROJETISTA CADISTA JUNIOR,PARA SERVICOS DE CONSULTORIA DE ENGENHARIA E ARQUITETURA,INCLUSIVE ENCARGOS SOCIAIS</v>
      </c>
      <c r="C1736" s="519" t="s">
        <v>32729</v>
      </c>
      <c r="D1736" s="519" t="s">
        <v>32723</v>
      </c>
      <c r="E1736" s="519" t="s">
        <v>32724</v>
      </c>
      <c r="I1736" s="519" t="s">
        <v>1850</v>
      </c>
      <c r="J1736" s="650">
        <v>7281.12</v>
      </c>
    </row>
    <row r="1737" spans="1:10">
      <c r="A1737" s="519" t="s">
        <v>1890</v>
      </c>
      <c r="B1737" s="519" t="str">
        <f t="shared" si="27"/>
        <v>MAO-DE-OBRA DE PROJETISTA CADISTA PLENO,PARA SERVICOS DE CONSULTORIA DE ENGENHARIA E ARQUITETURA,INCLUSIVE ENCARGOS SOCIAIS</v>
      </c>
      <c r="C1737" s="519" t="s">
        <v>32730</v>
      </c>
      <c r="D1737" s="519" t="s">
        <v>32726</v>
      </c>
      <c r="E1737" s="519" t="s">
        <v>32727</v>
      </c>
      <c r="I1737" s="519" t="s">
        <v>1850</v>
      </c>
      <c r="J1737" s="650">
        <v>9602.56</v>
      </c>
    </row>
    <row r="1738" spans="1:10">
      <c r="A1738" s="519" t="s">
        <v>1891</v>
      </c>
      <c r="B1738" s="519" t="str">
        <f t="shared" si="27"/>
        <v>MAO-DE-OBRA DE PROJETISTA CADISTA PLENO,PARA SERVICOS DE CONSULTORIA DE ENGENHARIA E ARQUITETURA,INCLUSIVE ENCARGOS SOCIAIS</v>
      </c>
      <c r="C1738" s="519" t="s">
        <v>32730</v>
      </c>
      <c r="D1738" s="519" t="s">
        <v>32726</v>
      </c>
      <c r="E1738" s="519" t="s">
        <v>32727</v>
      </c>
      <c r="I1738" s="519" t="s">
        <v>1850</v>
      </c>
      <c r="J1738" s="650">
        <v>8321.2800000000007</v>
      </c>
    </row>
    <row r="1739" spans="1:10">
      <c r="A1739" s="519" t="s">
        <v>1892</v>
      </c>
      <c r="B1739" s="519" t="str">
        <f t="shared" si="27"/>
        <v>MAO-DE-OBRA DE PROJETISTA CADISTA SENIOR,PARA SERVICOS DE CONSULTORIA DE ENGENHARIA E ARQUITETURA,INCLUSIVE ENCARGOS SOCIAIS</v>
      </c>
      <c r="C1739" s="519" t="s">
        <v>32732</v>
      </c>
      <c r="D1739" s="519" t="s">
        <v>32723</v>
      </c>
      <c r="E1739" s="519" t="s">
        <v>32724</v>
      </c>
      <c r="I1739" s="519" t="s">
        <v>1850</v>
      </c>
      <c r="J1739" s="650">
        <v>12004.96</v>
      </c>
    </row>
    <row r="1740" spans="1:10">
      <c r="A1740" s="519" t="s">
        <v>1893</v>
      </c>
      <c r="B1740" s="519" t="str">
        <f t="shared" si="27"/>
        <v>MAO-DE-OBRA DE PROJETISTA CADISTA SENIOR,PARA SERVICOS DE CONSULTORIA DE ENGENHARIA E ARQUITETURA,INCLUSIVE ENCARGOS SOCIAIS</v>
      </c>
      <c r="C1740" s="519" t="s">
        <v>32732</v>
      </c>
      <c r="D1740" s="519" t="s">
        <v>32723</v>
      </c>
      <c r="E1740" s="519" t="s">
        <v>32724</v>
      </c>
      <c r="I1740" s="519" t="s">
        <v>1850</v>
      </c>
      <c r="J1740" s="650">
        <v>10401.6</v>
      </c>
    </row>
    <row r="1741" spans="1:10">
      <c r="A1741" s="519" t="s">
        <v>1894</v>
      </c>
      <c r="B1741" s="519" t="str">
        <f t="shared" si="27"/>
        <v>MAO-DE-OBRA DE CONSULTOR,PARA SERVICOS DE CONSULTORIA DE ENGENHARIA E ARQUITETURA,EXCLUSIVE ENCARGOS SOCIAIS</v>
      </c>
      <c r="C1741" s="519" t="s">
        <v>32733</v>
      </c>
      <c r="D1741" s="519" t="s">
        <v>32734</v>
      </c>
      <c r="I1741" s="519" t="s">
        <v>1850</v>
      </c>
      <c r="J1741" s="650">
        <v>29700</v>
      </c>
    </row>
    <row r="1742" spans="1:10">
      <c r="A1742" s="519" t="s">
        <v>1895</v>
      </c>
      <c r="B1742" s="519" t="str">
        <f t="shared" si="27"/>
        <v>MAO-DE-OBRA DE CONSULTOR,PARA SERVICOS DE CONSULTORIA DE ENGENHARIA E ARQUITETURA,EXCLUSIVE ENCARGOS SOCIAIS</v>
      </c>
      <c r="C1742" s="519" t="s">
        <v>32733</v>
      </c>
      <c r="D1742" s="519" t="s">
        <v>32734</v>
      </c>
      <c r="I1742" s="519" t="s">
        <v>1850</v>
      </c>
      <c r="J1742" s="650">
        <v>29700</v>
      </c>
    </row>
    <row r="1743" spans="1:10">
      <c r="A1743" s="519" t="s">
        <v>1896</v>
      </c>
      <c r="B1743" s="519" t="str">
        <f t="shared" si="27"/>
        <v>MAO-DE-OBRA DE CONSULTOR,PARA SERVICOS DE CONSULTORIA DE ENGENHARIA E ARQUITETURA,INCLUSIVE ENCARGOS SOCIAIS</v>
      </c>
      <c r="C1743" s="519" t="s">
        <v>32733</v>
      </c>
      <c r="D1743" s="519" t="s">
        <v>32735</v>
      </c>
      <c r="I1743" s="519" t="s">
        <v>1850</v>
      </c>
      <c r="J1743" s="650">
        <v>52488.480000000003</v>
      </c>
    </row>
    <row r="1744" spans="1:10">
      <c r="A1744" s="519" t="s">
        <v>1897</v>
      </c>
      <c r="B1744" s="519" t="str">
        <f t="shared" si="27"/>
        <v>MAO-DE-OBRA DE CONSULTOR,PARA SERVICOS DE CONSULTORIA DE ENGENHARIA E ARQUITETURA,INCLUSIVE ENCARGOS SOCIAIS</v>
      </c>
      <c r="C1744" s="519" t="s">
        <v>32733</v>
      </c>
      <c r="D1744" s="519" t="s">
        <v>32735</v>
      </c>
      <c r="I1744" s="519" t="s">
        <v>1850</v>
      </c>
      <c r="J1744" s="650">
        <v>45481.919999999998</v>
      </c>
    </row>
    <row r="1745" spans="1:10">
      <c r="A1745" s="519" t="s">
        <v>1898</v>
      </c>
      <c r="B1745" s="519" t="str">
        <f t="shared" si="27"/>
        <v>MAO-DE-OBRA DE PROGRAMADOR DE INFORMATICA JUNIOR,PARA SERVICOS DE CONSULTORIA DE ENGENHARIA E ARQUITETURA,INCLUSIVE ENCARGOS SOCIAIS</v>
      </c>
      <c r="C1745" s="519" t="s">
        <v>32739</v>
      </c>
      <c r="D1745" s="519" t="s">
        <v>32740</v>
      </c>
      <c r="E1745" s="519" t="s">
        <v>32741</v>
      </c>
      <c r="I1745" s="519" t="s">
        <v>1850</v>
      </c>
      <c r="J1745" s="650">
        <v>7571.52</v>
      </c>
    </row>
    <row r="1746" spans="1:10">
      <c r="A1746" s="519" t="s">
        <v>1899</v>
      </c>
      <c r="B1746" s="519" t="str">
        <f t="shared" si="27"/>
        <v>MAO-DE-OBRA DE PROGRAMADOR DE INFORMATICA JUNIOR,PARA SERVICOS DE CONSULTORIA DE ENGENHARIA E ARQUITETURA,INCLUSIVE ENCARGOS SOCIAIS</v>
      </c>
      <c r="C1746" s="519" t="s">
        <v>32739</v>
      </c>
      <c r="D1746" s="519" t="s">
        <v>32740</v>
      </c>
      <c r="E1746" s="519" t="s">
        <v>32741</v>
      </c>
      <c r="I1746" s="519" t="s">
        <v>1850</v>
      </c>
      <c r="J1746" s="650">
        <v>6561.28</v>
      </c>
    </row>
    <row r="1747" spans="1:10">
      <c r="A1747" s="519" t="s">
        <v>1900</v>
      </c>
      <c r="B1747" s="519" t="str">
        <f t="shared" si="27"/>
        <v>MAO-DE-OBRA DE PROGRAMADOR DE INFORMATICA PLENO,PARA SERVICOS DE CONSULTORIA DE ENGENHARIA E ARQUITETURA,INCLUSIVE ENCARGOS SOCIAIS</v>
      </c>
      <c r="C1747" s="519" t="s">
        <v>32742</v>
      </c>
      <c r="D1747" s="519" t="s">
        <v>32743</v>
      </c>
      <c r="E1747" s="519" t="s">
        <v>32744</v>
      </c>
      <c r="I1747" s="519" t="s">
        <v>1850</v>
      </c>
      <c r="J1747" s="650">
        <v>8680.32</v>
      </c>
    </row>
    <row r="1748" spans="1:10">
      <c r="A1748" s="519" t="s">
        <v>1901</v>
      </c>
      <c r="B1748" s="519" t="str">
        <f t="shared" si="27"/>
        <v>MAO-DE-OBRA DE PROGRAMADOR DE INFORMATICA PLENO,PARA SERVICOS DE CONSULTORIA DE ENGENHARIA E ARQUITETURA,INCLUSIVE ENCARGOS SOCIAIS</v>
      </c>
      <c r="C1748" s="519" t="s">
        <v>32742</v>
      </c>
      <c r="D1748" s="519" t="s">
        <v>32743</v>
      </c>
      <c r="E1748" s="519" t="s">
        <v>32744</v>
      </c>
      <c r="I1748" s="519" t="s">
        <v>1850</v>
      </c>
      <c r="J1748" s="650">
        <v>7520.48</v>
      </c>
    </row>
    <row r="1749" spans="1:10">
      <c r="A1749" s="519" t="s">
        <v>1902</v>
      </c>
      <c r="B1749" s="519" t="str">
        <f t="shared" si="27"/>
        <v>MAO-DE-OBRA DE PROGRAMADOR DE INFORMATICA SENIOR,PARA SERVICOS DE CONSULTORIA DE ENGENHARIA E ARQUITETURA,INCLUSIVE ENCARGOS SOCIAIS</v>
      </c>
      <c r="C1749" s="519" t="s">
        <v>32745</v>
      </c>
      <c r="D1749" s="519" t="s">
        <v>32740</v>
      </c>
      <c r="E1749" s="519" t="s">
        <v>32741</v>
      </c>
      <c r="I1749" s="519" t="s">
        <v>1850</v>
      </c>
      <c r="J1749" s="650">
        <v>10896.16</v>
      </c>
    </row>
    <row r="1750" spans="1:10">
      <c r="A1750" s="519" t="s">
        <v>1903</v>
      </c>
      <c r="B1750" s="519" t="str">
        <f t="shared" si="27"/>
        <v>MAO-DE-OBRA DE PROGRAMADOR DE INFORMATICA SENIOR,PARA SERVICOS DE CONSULTORIA DE ENGENHARIA E ARQUITETURA,INCLUSIVE ENCARGOS SOCIAIS</v>
      </c>
      <c r="C1750" s="519" t="s">
        <v>32745</v>
      </c>
      <c r="D1750" s="519" t="s">
        <v>32740</v>
      </c>
      <c r="E1750" s="519" t="s">
        <v>32741</v>
      </c>
      <c r="I1750" s="519" t="s">
        <v>1850</v>
      </c>
      <c r="J1750" s="650">
        <v>9442.4</v>
      </c>
    </row>
    <row r="1751" spans="1:10">
      <c r="A1751" s="519" t="s">
        <v>1904</v>
      </c>
      <c r="B1751" s="519" t="str">
        <f t="shared" si="27"/>
        <v>MAO-DE-OBRA DE ANALISTA DE SISTEMA JUNIOR,PARA SERVICOS DE CONSULTORIA DE ENGENHARIA E ARQUITETURA,INCLUSIVE ENCARGOS SOCIAIS</v>
      </c>
      <c r="C1751" s="519" t="s">
        <v>32746</v>
      </c>
      <c r="D1751" s="519" t="s">
        <v>32747</v>
      </c>
      <c r="E1751" s="519" t="s">
        <v>32748</v>
      </c>
      <c r="I1751" s="519" t="s">
        <v>31348</v>
      </c>
      <c r="J1751" s="650">
        <v>10341.76</v>
      </c>
    </row>
    <row r="1752" spans="1:10">
      <c r="A1752" s="519" t="s">
        <v>1905</v>
      </c>
      <c r="B1752" s="519" t="str">
        <f t="shared" si="27"/>
        <v>MAO-DE-OBRA DE ANALISTA DE SISTEMA JUNIOR,PARA SERVICOS DE CONSULTORIA DE ENGENHARIA E ARQUITETURA,INCLUSIVE ENCARGOS SOCIAIS</v>
      </c>
      <c r="C1752" s="519" t="s">
        <v>32746</v>
      </c>
      <c r="D1752" s="519" t="s">
        <v>32747</v>
      </c>
      <c r="E1752" s="519" t="s">
        <v>32748</v>
      </c>
      <c r="I1752" s="519" t="s">
        <v>31348</v>
      </c>
      <c r="J1752" s="650">
        <v>8961.92</v>
      </c>
    </row>
    <row r="1753" spans="1:10">
      <c r="A1753" s="519" t="s">
        <v>1906</v>
      </c>
      <c r="B1753" s="519" t="str">
        <f t="shared" si="27"/>
        <v>MAO-DE-OBRA DE ANALISTA DE SISTEMA PLENO,PARA SERVICOS DE CONSULTORIA DE ENGENHARIA E ARQUITETURA,INCLUSIVE ENCARGOS SOCIAIS</v>
      </c>
      <c r="C1753" s="519" t="s">
        <v>32749</v>
      </c>
      <c r="D1753" s="519" t="s">
        <v>32723</v>
      </c>
      <c r="E1753" s="519" t="s">
        <v>32724</v>
      </c>
      <c r="I1753" s="519" t="s">
        <v>1850</v>
      </c>
      <c r="J1753" s="650">
        <v>11820.16</v>
      </c>
    </row>
    <row r="1754" spans="1:10">
      <c r="A1754" s="519" t="s">
        <v>1907</v>
      </c>
      <c r="B1754" s="519" t="str">
        <f t="shared" si="27"/>
        <v>MAO-DE-OBRA DE ANALISTA DE SISTEMA PLENO,PARA SERVICOS DE CONSULTORIA DE ENGENHARIA E ARQUITETURA,INCLUSIVE ENCARGOS SOCIAIS</v>
      </c>
      <c r="C1754" s="519" t="s">
        <v>32749</v>
      </c>
      <c r="D1754" s="519" t="s">
        <v>32723</v>
      </c>
      <c r="E1754" s="519" t="s">
        <v>32724</v>
      </c>
      <c r="I1754" s="519" t="s">
        <v>1850</v>
      </c>
      <c r="J1754" s="650">
        <v>10241.44</v>
      </c>
    </row>
    <row r="1755" spans="1:10">
      <c r="A1755" s="519" t="s">
        <v>1908</v>
      </c>
      <c r="B1755" s="519" t="str">
        <f t="shared" si="27"/>
        <v>MAO-DE-OBRA DE ANALISTA DE SISTEMA SENIOR,PARA SERVICOS DE CONSULTORIA DE ENGENHARIA E ARQUITETURA,INCLUSIVE ENCARGOS SOCIAIS</v>
      </c>
      <c r="C1755" s="519" t="s">
        <v>32750</v>
      </c>
      <c r="D1755" s="519" t="s">
        <v>32747</v>
      </c>
      <c r="E1755" s="519" t="s">
        <v>32748</v>
      </c>
      <c r="I1755" s="519" t="s">
        <v>1850</v>
      </c>
      <c r="J1755" s="650">
        <v>14775.2</v>
      </c>
    </row>
    <row r="1756" spans="1:10">
      <c r="A1756" s="519" t="s">
        <v>1909</v>
      </c>
      <c r="B1756" s="519" t="str">
        <f t="shared" si="27"/>
        <v>MAO-DE-OBRA DE ANALISTA DE SISTEMA SENIOR,PARA SERVICOS DE CONSULTORIA DE ENGENHARIA E ARQUITETURA,INCLUSIVE ENCARGOS SOCIAIS</v>
      </c>
      <c r="C1756" s="519" t="s">
        <v>32750</v>
      </c>
      <c r="D1756" s="519" t="s">
        <v>32747</v>
      </c>
      <c r="E1756" s="519" t="s">
        <v>32748</v>
      </c>
      <c r="I1756" s="519" t="s">
        <v>1850</v>
      </c>
      <c r="J1756" s="650">
        <v>12802.24</v>
      </c>
    </row>
    <row r="1757" spans="1:10">
      <c r="A1757" s="519" t="s">
        <v>1910</v>
      </c>
      <c r="B1757" s="519" t="str">
        <f t="shared" si="27"/>
        <v>MAO-DE-OBRA DE DIGITADOR,PARA SERVICOS DE CONSULTORIA DE ENGENHARIA E ARQUITETURA,INCLUSIVE ENCARGOS SOCIAIS</v>
      </c>
      <c r="C1757" s="519" t="s">
        <v>32751</v>
      </c>
      <c r="D1757" s="519" t="s">
        <v>32735</v>
      </c>
      <c r="I1757" s="519" t="s">
        <v>1850</v>
      </c>
      <c r="J1757" s="650">
        <v>3685.44</v>
      </c>
    </row>
    <row r="1758" spans="1:10">
      <c r="A1758" s="519" t="s">
        <v>1911</v>
      </c>
      <c r="B1758" s="519" t="str">
        <f t="shared" si="27"/>
        <v>MAO-DE-OBRA DE DIGITADOR,PARA SERVICOS DE CONSULTORIA DE ENGENHARIA E ARQUITETURA,INCLUSIVE ENCARGOS SOCIAIS</v>
      </c>
      <c r="C1758" s="519" t="s">
        <v>32751</v>
      </c>
      <c r="D1758" s="519" t="s">
        <v>32735</v>
      </c>
      <c r="I1758" s="519" t="s">
        <v>1850</v>
      </c>
      <c r="J1758" s="650">
        <v>3192.64</v>
      </c>
    </row>
    <row r="1759" spans="1:10">
      <c r="A1759" s="519" t="s">
        <v>1912</v>
      </c>
      <c r="B1759" s="519" t="str">
        <f t="shared" si="27"/>
        <v>MAO-DE-OBRA DE ADVOGADO,PARA SERVICOS DE CONSULTORIA DE ENGENHARIA E ARQUITETURA,EXCLUSIVE ENCARGOS SOCIAIS</v>
      </c>
      <c r="C1759" s="519" t="s">
        <v>32736</v>
      </c>
      <c r="D1759" s="519" t="s">
        <v>32737</v>
      </c>
      <c r="I1759" s="519" t="s">
        <v>1850</v>
      </c>
      <c r="J1759" s="650">
        <v>8883.6</v>
      </c>
    </row>
    <row r="1760" spans="1:10">
      <c r="A1760" s="519" t="s">
        <v>1913</v>
      </c>
      <c r="B1760" s="519" t="str">
        <f t="shared" si="27"/>
        <v>MAO-DE-OBRA DE ADVOGADO,PARA SERVICOS DE CONSULTORIA DE ENGENHARIA E ARQUITETURA,EXCLUSIVE ENCARGOS SOCIAIS</v>
      </c>
      <c r="C1760" s="519" t="s">
        <v>32736</v>
      </c>
      <c r="D1760" s="519" t="s">
        <v>32737</v>
      </c>
      <c r="I1760" s="519" t="s">
        <v>1850</v>
      </c>
      <c r="J1760" s="650">
        <v>8883.6</v>
      </c>
    </row>
    <row r="1761" spans="1:10">
      <c r="A1761" s="519" t="s">
        <v>1914</v>
      </c>
      <c r="B1761" s="519" t="str">
        <f t="shared" si="27"/>
        <v>MAO-DE-OBRA DE ADVOGADO,PARA SERVICOS DE CONSULTORIA DE ENGENHARIA E ARQUITETURA,INCLUSIVE ENCARGOS SOCIAIS</v>
      </c>
      <c r="C1761" s="519" t="s">
        <v>32736</v>
      </c>
      <c r="D1761" s="519" t="s">
        <v>32738</v>
      </c>
      <c r="I1761" s="519" t="s">
        <v>1850</v>
      </c>
      <c r="J1761" s="650">
        <v>15697.44</v>
      </c>
    </row>
    <row r="1762" spans="1:10">
      <c r="A1762" s="519" t="s">
        <v>1915</v>
      </c>
      <c r="B1762" s="519" t="str">
        <f t="shared" si="27"/>
        <v>MAO-DE-OBRA DE ADVOGADO,PARA SERVICOS DE CONSULTORIA DE ENGENHARIA E ARQUITETURA,INCLUSIVE ENCARGOS SOCIAIS</v>
      </c>
      <c r="C1762" s="519" t="s">
        <v>32736</v>
      </c>
      <c r="D1762" s="519" t="s">
        <v>32738</v>
      </c>
      <c r="I1762" s="519" t="s">
        <v>1850</v>
      </c>
      <c r="J1762" s="650">
        <v>13603.04</v>
      </c>
    </row>
    <row r="1763" spans="1:10">
      <c r="A1763" s="519" t="s">
        <v>1916</v>
      </c>
      <c r="B1763" s="519" t="str">
        <f t="shared" si="27"/>
        <v>MAO-DE-OBRA DE ENGENHEIRO SANITARISTA,PARA SERVICOS DE CONSULTORIA DE ENGENHARIA E ARQUITETURA,EXCLUSIVE ENCARGOS SOCIAIS</v>
      </c>
      <c r="C1763" s="519" t="s">
        <v>32755</v>
      </c>
      <c r="D1763" s="519" t="s">
        <v>32756</v>
      </c>
      <c r="E1763" s="519" t="s">
        <v>31484</v>
      </c>
      <c r="I1763" s="519" t="s">
        <v>1850</v>
      </c>
      <c r="J1763" s="650">
        <v>15400</v>
      </c>
    </row>
    <row r="1764" spans="1:10">
      <c r="A1764" s="519" t="s">
        <v>1917</v>
      </c>
      <c r="B1764" s="519" t="str">
        <f t="shared" si="27"/>
        <v>MAO-DE-OBRA DE ENGENHEIRO SANITARISTA,PARA SERVICOS DE CONSULTORIA DE ENGENHARIA E ARQUITETURA,EXCLUSIVE ENCARGOS SOCIAIS</v>
      </c>
      <c r="C1764" s="519" t="s">
        <v>32755</v>
      </c>
      <c r="D1764" s="519" t="s">
        <v>32756</v>
      </c>
      <c r="E1764" s="519" t="s">
        <v>31484</v>
      </c>
      <c r="I1764" s="519" t="s">
        <v>1850</v>
      </c>
      <c r="J1764" s="650">
        <v>15400</v>
      </c>
    </row>
    <row r="1765" spans="1:10">
      <c r="A1765" s="519" t="s">
        <v>1918</v>
      </c>
      <c r="B1765" s="519" t="str">
        <f t="shared" si="27"/>
        <v>MAO-DE-OBRA DE ENGENHEIRO SANITARISTA,PARA SERVICOS DE CONSULTORIA DE ENGENHARIA E ARQUITETURA,INCLUSIVE ENCARGOS SOCIAIS</v>
      </c>
      <c r="C1765" s="519" t="s">
        <v>32755</v>
      </c>
      <c r="D1765" s="519" t="s">
        <v>32757</v>
      </c>
      <c r="E1765" s="519" t="s">
        <v>31484</v>
      </c>
      <c r="I1765" s="519" t="s">
        <v>1850</v>
      </c>
      <c r="J1765" s="650">
        <v>27216.639999999999</v>
      </c>
    </row>
    <row r="1766" spans="1:10">
      <c r="A1766" s="519" t="s">
        <v>1919</v>
      </c>
      <c r="B1766" s="519" t="str">
        <f t="shared" si="27"/>
        <v>MAO-DE-OBRA DE ENGENHEIRO SANITARISTA,PARA SERVICOS DE CONSULTORIA DE ENGENHARIA E ARQUITETURA,INCLUSIVE ENCARGOS SOCIAIS</v>
      </c>
      <c r="C1766" s="519" t="s">
        <v>32755</v>
      </c>
      <c r="D1766" s="519" t="s">
        <v>32757</v>
      </c>
      <c r="E1766" s="519" t="s">
        <v>31484</v>
      </c>
      <c r="I1766" s="519" t="s">
        <v>1850</v>
      </c>
      <c r="J1766" s="650">
        <v>23582.240000000002</v>
      </c>
    </row>
    <row r="1767" spans="1:10">
      <c r="A1767" s="519" t="s">
        <v>1920</v>
      </c>
      <c r="B1767" s="519" t="str">
        <f t="shared" si="27"/>
        <v>MAO-DE-OBRA DE ANALISTA AMBIENTAL,PARA SERVICOS DE CONSULTORIA DE ENGENHARIA E ARQUITETURA,EXCLUSIVE ENCARGOS SOCIAIS</v>
      </c>
      <c r="C1767" s="519" t="s">
        <v>32752</v>
      </c>
      <c r="D1767" s="519" t="s">
        <v>32753</v>
      </c>
      <c r="I1767" s="519" t="s">
        <v>1850</v>
      </c>
      <c r="J1767" s="650">
        <v>9405</v>
      </c>
    </row>
    <row r="1768" spans="1:10">
      <c r="A1768" s="519" t="s">
        <v>1921</v>
      </c>
      <c r="B1768" s="519" t="str">
        <f t="shared" si="27"/>
        <v>MAO-DE-OBRA DE ANALISTA AMBIENTAL,PARA SERVICOS DE CONSULTORIA DE ENGENHARIA E ARQUITETURA,EXCLUSIVE ENCARGOS SOCIAIS</v>
      </c>
      <c r="C1768" s="519" t="s">
        <v>32752</v>
      </c>
      <c r="D1768" s="519" t="s">
        <v>32753</v>
      </c>
      <c r="I1768" s="519" t="s">
        <v>1850</v>
      </c>
      <c r="J1768" s="650">
        <v>9405</v>
      </c>
    </row>
    <row r="1769" spans="1:10">
      <c r="A1769" s="519" t="s">
        <v>1922</v>
      </c>
      <c r="B1769" s="519" t="str">
        <f t="shared" si="27"/>
        <v>MAO-DE-OBRA DE ANALISTA AMBIENTAL,PARA SERVICOS DE CONSULTORIA DE ENGENHARIA E ARQUITETURA,INCLUSIVE ENCARGOS SOCIAIS</v>
      </c>
      <c r="C1769" s="519" t="s">
        <v>32752</v>
      </c>
      <c r="D1769" s="519" t="s">
        <v>32754</v>
      </c>
      <c r="I1769" s="519" t="s">
        <v>1850</v>
      </c>
      <c r="J1769" s="650">
        <v>16621.439999999999</v>
      </c>
    </row>
    <row r="1770" spans="1:10">
      <c r="A1770" s="519" t="s">
        <v>1923</v>
      </c>
      <c r="B1770" s="519" t="str">
        <f t="shared" si="27"/>
        <v>MAO-DE-OBRA DE ANALISTA AMBIENTAL,PARA SERVICOS DE CONSULTORIA DE ENGENHARIA E ARQUITETURA,INCLUSIVE ENCARGOS SOCIAIS</v>
      </c>
      <c r="C1770" s="519" t="s">
        <v>32752</v>
      </c>
      <c r="D1770" s="519" t="s">
        <v>32754</v>
      </c>
      <c r="I1770" s="519" t="s">
        <v>1850</v>
      </c>
      <c r="J1770" s="650">
        <v>14402.08</v>
      </c>
    </row>
    <row r="1771" spans="1:10">
      <c r="A1771" s="519" t="s">
        <v>1924</v>
      </c>
      <c r="B1771" s="519" t="str">
        <f t="shared" si="27"/>
        <v>FAMILIA 01.050PROJETOS E CONSULTORIA</v>
      </c>
      <c r="C1771" s="519" t="s">
        <v>32758</v>
      </c>
      <c r="D1771" s="519" t="s">
        <v>32759</v>
      </c>
      <c r="J1771" s="650">
        <v>5018</v>
      </c>
    </row>
    <row r="1772" spans="1:10">
      <c r="A1772" s="519" t="s">
        <v>1925</v>
      </c>
      <c r="B1772" s="519" t="str">
        <f t="shared" si="27"/>
        <v>FAMILIA 01.050PROJETOS E CONSULTORIA</v>
      </c>
      <c r="C1772" s="519" t="s">
        <v>32758</v>
      </c>
      <c r="D1772" s="519" t="s">
        <v>32759</v>
      </c>
      <c r="J1772" s="650">
        <v>4605</v>
      </c>
    </row>
    <row r="1773" spans="1:10">
      <c r="A1773" s="519" t="s">
        <v>1926</v>
      </c>
      <c r="B1773" s="519" t="str">
        <f t="shared" si="27"/>
        <v>TAPUME DE VEDACAO OU PROTECAO,EXECUTADO C/CHAPAS DE MADEIRACOMPENSADA,RESINADA,LISA,DE COLAGEM FENOLICA,A PROVA D`AGUA,COM 2,20X1,10M E 6MM DE ESPESSURA,PREGADAS EM PECAS DE MADEIRA DE 3ª DE 3"X3" HORIZONTAIS E VERTICAIS A CADA 1,22M,EXCLUSIVE PINTURA</v>
      </c>
      <c r="C1773" s="519" t="s">
        <v>32760</v>
      </c>
      <c r="D1773" s="519" t="s">
        <v>32761</v>
      </c>
      <c r="E1773" s="519" t="s">
        <v>32762</v>
      </c>
      <c r="F1773" s="519" t="s">
        <v>32763</v>
      </c>
      <c r="G1773" s="519" t="s">
        <v>32764</v>
      </c>
      <c r="I1773" s="519" t="s">
        <v>13</v>
      </c>
      <c r="J1773" s="650">
        <v>71.48</v>
      </c>
    </row>
    <row r="1774" spans="1:10">
      <c r="A1774" s="519" t="s">
        <v>1927</v>
      </c>
      <c r="B1774" s="519" t="str">
        <f t="shared" si="27"/>
        <v>TAPUME DE VEDACAO OU PROTECAO,EXECUTADO C/CHAPAS DE MADEIRACOMPENSADA,RESINADA,LISA,DE COLAGEM FENOLICA,A PROVA D`AGUA,COM 2,20X1,10M E 6MM DE ESPESSURA,PREGADAS EM PECAS DE MADEIRA DE 3ª DE 3"X3" HORIZONTAIS E VERTICAIS A CADA 1,22M,EXCLUSIVE PINTURA</v>
      </c>
      <c r="C1774" s="519" t="s">
        <v>32760</v>
      </c>
      <c r="D1774" s="519" t="s">
        <v>32761</v>
      </c>
      <c r="E1774" s="519" t="s">
        <v>32762</v>
      </c>
      <c r="F1774" s="519" t="s">
        <v>32763</v>
      </c>
      <c r="G1774" s="519" t="s">
        <v>32764</v>
      </c>
      <c r="I1774" s="519" t="s">
        <v>13</v>
      </c>
      <c r="J1774" s="650">
        <v>66.959999999999994</v>
      </c>
    </row>
    <row r="1775" spans="1:10">
      <c r="A1775" s="519" t="s">
        <v>1928</v>
      </c>
      <c r="B1775" s="519"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5" s="519" t="s">
        <v>32760</v>
      </c>
      <c r="D1775" s="519" t="s">
        <v>32761</v>
      </c>
      <c r="E1775" s="519" t="s">
        <v>32762</v>
      </c>
      <c r="F1775" s="519" t="s">
        <v>32763</v>
      </c>
      <c r="G1775" s="519" t="s">
        <v>32765</v>
      </c>
      <c r="I1775" s="519" t="s">
        <v>13</v>
      </c>
      <c r="J1775" s="650">
        <v>52.6</v>
      </c>
    </row>
    <row r="1776" spans="1:10">
      <c r="A1776" s="519" t="s">
        <v>1929</v>
      </c>
      <c r="B1776" s="519" t="str">
        <f t="shared" si="27"/>
        <v>TAPUME DE VEDACAO OU PROTECAO,EXECUTADO C/CHAPAS DE MADEIRACOMPENSADA,RESINADA,LISA,DE COLAGEM FENOLICA,A PROVA D`AGUA,COM 2,20X1,10M E 6MM DE ESPESSURA,PREGADAS EM PECAS DE MADEIRA DE 3ª DE 3"X3" HORIZONTAIS E VERTICAIS A CADA 1,22M,EXCLUSIVE PINTURA,COM UTILIZACAO 2 VEZES</v>
      </c>
      <c r="C1776" s="519" t="s">
        <v>32760</v>
      </c>
      <c r="D1776" s="519" t="s">
        <v>32761</v>
      </c>
      <c r="E1776" s="519" t="s">
        <v>32762</v>
      </c>
      <c r="F1776" s="519" t="s">
        <v>32763</v>
      </c>
      <c r="G1776" s="519" t="s">
        <v>32765</v>
      </c>
      <c r="I1776" s="519" t="s">
        <v>13</v>
      </c>
      <c r="J1776" s="650">
        <v>48.07</v>
      </c>
    </row>
    <row r="1777" spans="1:10">
      <c r="A1777" s="519" t="s">
        <v>1930</v>
      </c>
      <c r="B1777" s="519"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7" s="519" t="s">
        <v>32766</v>
      </c>
      <c r="D1777" s="519" t="s">
        <v>32767</v>
      </c>
      <c r="E1777" s="519" t="s">
        <v>32768</v>
      </c>
      <c r="F1777" s="519" t="s">
        <v>32769</v>
      </c>
      <c r="G1777" s="519" t="s">
        <v>32770</v>
      </c>
      <c r="H1777" s="519" t="s">
        <v>32771</v>
      </c>
      <c r="I1777" s="519" t="s">
        <v>13</v>
      </c>
      <c r="J1777" s="650">
        <v>39.880000000000003</v>
      </c>
    </row>
    <row r="1778" spans="1:10">
      <c r="A1778" s="519" t="s">
        <v>1931</v>
      </c>
      <c r="B1778" s="519" t="str">
        <f t="shared" si="27"/>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8" s="519" t="s">
        <v>32766</v>
      </c>
      <c r="D1778" s="519" t="s">
        <v>32767</v>
      </c>
      <c r="E1778" s="519" t="s">
        <v>32768</v>
      </c>
      <c r="F1778" s="519" t="s">
        <v>32769</v>
      </c>
      <c r="G1778" s="519" t="s">
        <v>32770</v>
      </c>
      <c r="H1778" s="519" t="s">
        <v>32771</v>
      </c>
      <c r="I1778" s="519" t="s">
        <v>13</v>
      </c>
      <c r="J1778" s="650">
        <v>35.36</v>
      </c>
    </row>
    <row r="1779" spans="1:10">
      <c r="A1779" s="519" t="s">
        <v>1932</v>
      </c>
      <c r="B1779" s="519" t="str">
        <f t="shared" si="27"/>
        <v>TAPUME DE VEDACAO OU PROTECAO,EXECUTADO COM TELHAS TRAPEZOIDAIS DE ACO GALVANIZADO,ESPESSURA DE 0,5MM,ESTAS COM 4 VEZESDE UTILIZACAO,INCLUSIVE ENGRADAMENTO DE MADEIRA,UTILIZADO 2VEZES E PINTURA ESMALTE SINTETICO NA FACE EXTERNA</v>
      </c>
      <c r="C1779" s="519" t="s">
        <v>32772</v>
      </c>
      <c r="D1779" s="519" t="s">
        <v>32773</v>
      </c>
      <c r="E1779" s="519" t="s">
        <v>32774</v>
      </c>
      <c r="F1779" s="519" t="s">
        <v>32775</v>
      </c>
      <c r="I1779" s="519" t="s">
        <v>13</v>
      </c>
      <c r="J1779" s="650">
        <v>36.18</v>
      </c>
    </row>
    <row r="1780" spans="1:10">
      <c r="A1780" s="519" t="s">
        <v>17</v>
      </c>
      <c r="B1780" s="519" t="str">
        <f t="shared" si="27"/>
        <v>TAPUME DE VEDACAO OU PROTECAO,EXECUTADO COM TELHAS TRAPEZOIDAIS DE ACO GALVANIZADO,ESPESSURA DE 0,5MM,ESTAS COM 4 VEZESDE UTILIZACAO,INCLUSIVE ENGRADAMENTO DE MADEIRA,UTILIZADO 2VEZES E PINTURA ESMALTE SINTETICO NA FACE EXTERNA</v>
      </c>
      <c r="C1780" s="519" t="s">
        <v>32772</v>
      </c>
      <c r="D1780" s="519" t="s">
        <v>32773</v>
      </c>
      <c r="E1780" s="519" t="s">
        <v>32774</v>
      </c>
      <c r="F1780" s="519" t="s">
        <v>32775</v>
      </c>
      <c r="I1780" s="519" t="s">
        <v>13</v>
      </c>
      <c r="J1780" s="650">
        <v>34.42</v>
      </c>
    </row>
    <row r="1781" spans="1:10">
      <c r="A1781" s="519" t="s">
        <v>1933</v>
      </c>
      <c r="B1781" s="519" t="str">
        <f t="shared" si="27"/>
        <v>TAPUME DE VEDACAO OU PROTECAO EXECUTADO COM TELHAS TRAPEZOIDAIS DE ACO GALVANIZADO,ESPESSURA DE 0,5MM,ESTAS COM 4 VEZESDE UTILIZACAO,INCLUSIVE ENGRADAMENTO DE MADEIRA,UTILIZADO 2VEZES E PINTURA ESMALTE SINTETICO NAS FACES INTERNA E EXTERNA</v>
      </c>
      <c r="C1781" s="519" t="s">
        <v>32776</v>
      </c>
      <c r="D1781" s="519" t="s">
        <v>32773</v>
      </c>
      <c r="E1781" s="519" t="s">
        <v>32774</v>
      </c>
      <c r="F1781" s="519" t="s">
        <v>32777</v>
      </c>
      <c r="G1781" s="519" t="s">
        <v>31906</v>
      </c>
      <c r="I1781" s="519" t="s">
        <v>13</v>
      </c>
      <c r="J1781" s="650">
        <v>46.02</v>
      </c>
    </row>
    <row r="1782" spans="1:10">
      <c r="A1782" s="519" t="s">
        <v>1934</v>
      </c>
      <c r="B1782" s="519" t="str">
        <f t="shared" si="27"/>
        <v>TAPUME DE VEDACAO OU PROTECAO EXECUTADO COM TELHAS TRAPEZOIDAIS DE ACO GALVANIZADO,ESPESSURA DE 0,5MM,ESTAS COM 4 VEZESDE UTILIZACAO,INCLUSIVE ENGRADAMENTO DE MADEIRA,UTILIZADO 2VEZES E PINTURA ESMALTE SINTETICO NAS FACES INTERNA E EXTERNA</v>
      </c>
      <c r="C1782" s="519" t="s">
        <v>32776</v>
      </c>
      <c r="D1782" s="519" t="s">
        <v>32773</v>
      </c>
      <c r="E1782" s="519" t="s">
        <v>32774</v>
      </c>
      <c r="F1782" s="519" t="s">
        <v>32777</v>
      </c>
      <c r="G1782" s="519" t="s">
        <v>31906</v>
      </c>
      <c r="I1782" s="519" t="s">
        <v>13</v>
      </c>
      <c r="J1782" s="650">
        <v>43.63</v>
      </c>
    </row>
    <row r="1783" spans="1:10">
      <c r="A1783" s="519" t="s">
        <v>1935</v>
      </c>
      <c r="B1783" s="519" t="str">
        <f t="shared" si="27"/>
        <v>TAPUME DE VEDACAO OU PROTECAO EXECUTADO COM TELHAS TRAPEZOIDAIS DE ACO GALVANIZADO,ESPESSURA DE 0,5MM,ESTAS COM 4 VEZESDE UTILIZACAO,INCLUSIVE ENGRADAMENTO DE MADEIRA,UTILIZADO 2VEZES,EXCLUSIVE PINTURA</v>
      </c>
      <c r="C1783" s="519" t="s">
        <v>32776</v>
      </c>
      <c r="D1783" s="519" t="s">
        <v>32773</v>
      </c>
      <c r="E1783" s="519" t="s">
        <v>32774</v>
      </c>
      <c r="F1783" s="519" t="s">
        <v>32778</v>
      </c>
      <c r="I1783" s="519" t="s">
        <v>13</v>
      </c>
      <c r="J1783" s="650">
        <v>26.35</v>
      </c>
    </row>
    <row r="1784" spans="1:10">
      <c r="A1784" s="519" t="s">
        <v>1936</v>
      </c>
      <c r="B1784" s="519" t="str">
        <f t="shared" si="27"/>
        <v>TAPUME DE VEDACAO OU PROTECAO EXECUTADO COM TELHAS TRAPEZOIDAIS DE ACO GALVANIZADO,ESPESSURA DE 0,5MM,ESTAS COM 4 VEZESDE UTILIZACAO,INCLUSIVE ENGRADAMENTO DE MADEIRA,UTILIZADO 2VEZES,EXCLUSIVE PINTURA</v>
      </c>
      <c r="C1784" s="519" t="s">
        <v>32776</v>
      </c>
      <c r="D1784" s="519" t="s">
        <v>32773</v>
      </c>
      <c r="E1784" s="519" t="s">
        <v>32774</v>
      </c>
      <c r="F1784" s="519" t="s">
        <v>32778</v>
      </c>
      <c r="I1784" s="519" t="s">
        <v>13</v>
      </c>
      <c r="J1784" s="650">
        <v>25.22</v>
      </c>
    </row>
    <row r="1785" spans="1:10">
      <c r="A1785" s="519" t="s">
        <v>1937</v>
      </c>
      <c r="B1785" s="519" t="str">
        <f t="shared" si="27"/>
        <v>TAPUME DE VEDACAO OU PROTECAO,EXECUTADO COM TELHAS TRAPEZOIDAIS DE ACO GALVANIZADO,ESPESSURA DE 0,5MM,ESTAS COM 2 VEZESDE UTILIZACAO,INCLUSIVE ENGRADAMENTO DE MADEIRA,UTILIZADO 2VEZES E PINTURA ESMALTE SINTETICO NA FACE EXTERNA</v>
      </c>
      <c r="C1785" s="519" t="s">
        <v>32772</v>
      </c>
      <c r="D1785" s="519" t="s">
        <v>32779</v>
      </c>
      <c r="E1785" s="519" t="s">
        <v>32774</v>
      </c>
      <c r="F1785" s="519" t="s">
        <v>32775</v>
      </c>
      <c r="I1785" s="519" t="s">
        <v>13</v>
      </c>
      <c r="J1785" s="650">
        <v>47.89</v>
      </c>
    </row>
    <row r="1786" spans="1:10">
      <c r="A1786" s="519" t="s">
        <v>1938</v>
      </c>
      <c r="B1786" s="519" t="str">
        <f t="shared" si="27"/>
        <v>TAPUME DE VEDACAO OU PROTECAO,EXECUTADO COM TELHAS TRAPEZOIDAIS DE ACO GALVANIZADO,ESPESSURA DE 0,5MM,ESTAS COM 2 VEZESDE UTILIZACAO,INCLUSIVE ENGRADAMENTO DE MADEIRA,UTILIZADO 2VEZES E PINTURA ESMALTE SINTETICO NA FACE EXTERNA</v>
      </c>
      <c r="C1786" s="519" t="s">
        <v>32772</v>
      </c>
      <c r="D1786" s="519" t="s">
        <v>32779</v>
      </c>
      <c r="E1786" s="519" t="s">
        <v>32774</v>
      </c>
      <c r="F1786" s="519" t="s">
        <v>32775</v>
      </c>
      <c r="I1786" s="519" t="s">
        <v>13</v>
      </c>
      <c r="J1786" s="650">
        <v>46.13</v>
      </c>
    </row>
    <row r="1787" spans="1:10">
      <c r="A1787" s="519" t="s">
        <v>1939</v>
      </c>
      <c r="B1787" s="519" t="str">
        <f t="shared" si="27"/>
        <v>TAPUME DE VEDACAO OU PROTECAO,EXECUTADO COM TELHAS TRAPEZOIDAIS DE ACO GALVANIZADO,ESPESSURA DE 0,5MM,ESTAS COM 2 VEZESDE UTILIZACAO,INCLUSIVE ENGRADAMENTO DE MADEIRA,UTILIZADO 2VEZES E PINTURA ESMALTE SINTETICO NAS FACES INTERNA E EXTERNA</v>
      </c>
      <c r="C1787" s="519" t="s">
        <v>32772</v>
      </c>
      <c r="D1787" s="519" t="s">
        <v>32779</v>
      </c>
      <c r="E1787" s="519" t="s">
        <v>32774</v>
      </c>
      <c r="F1787" s="519" t="s">
        <v>32777</v>
      </c>
      <c r="G1787" s="519" t="s">
        <v>31906</v>
      </c>
      <c r="I1787" s="519" t="s">
        <v>13</v>
      </c>
      <c r="J1787" s="650">
        <v>57.72</v>
      </c>
    </row>
    <row r="1788" spans="1:10">
      <c r="A1788" s="519" t="s">
        <v>1940</v>
      </c>
      <c r="B1788" s="519" t="str">
        <f t="shared" si="27"/>
        <v>TAPUME DE VEDACAO OU PROTECAO,EXECUTADO COM TELHAS TRAPEZOIDAIS DE ACO GALVANIZADO,ESPESSURA DE 0,5MM,ESTAS COM 2 VEZESDE UTILIZACAO,INCLUSIVE ENGRADAMENTO DE MADEIRA,UTILIZADO 2VEZES E PINTURA ESMALTE SINTETICO NAS FACES INTERNA E EXTERNA</v>
      </c>
      <c r="C1788" s="519" t="s">
        <v>32772</v>
      </c>
      <c r="D1788" s="519" t="s">
        <v>32779</v>
      </c>
      <c r="E1788" s="519" t="s">
        <v>32774</v>
      </c>
      <c r="F1788" s="519" t="s">
        <v>32777</v>
      </c>
      <c r="G1788" s="519" t="s">
        <v>31906</v>
      </c>
      <c r="I1788" s="519" t="s">
        <v>13</v>
      </c>
      <c r="J1788" s="650">
        <v>55.34</v>
      </c>
    </row>
    <row r="1789" spans="1:10">
      <c r="A1789" s="519" t="s">
        <v>1941</v>
      </c>
      <c r="B1789" s="519" t="str">
        <f t="shared" si="27"/>
        <v>TAPUME DE VEDACAO OU PROTECAO,EXECUTADO COM TELHAS TRAPEZOIDAIS DE ACO GALVANIZADO,ESPESSURA DE 0,5MM,ESTAS COM 2 VEZESDE UTILIZACAO,INCLUSIVE ENGRADAMENTO DE MADEIRA,UTILIZADO 2VEZES,EXCLUSIVE PINTURA</v>
      </c>
      <c r="C1789" s="519" t="s">
        <v>32772</v>
      </c>
      <c r="D1789" s="519" t="s">
        <v>32779</v>
      </c>
      <c r="E1789" s="519" t="s">
        <v>32774</v>
      </c>
      <c r="F1789" s="519" t="s">
        <v>32778</v>
      </c>
      <c r="I1789" s="519" t="s">
        <v>13</v>
      </c>
      <c r="J1789" s="650">
        <v>38.06</v>
      </c>
    </row>
    <row r="1790" spans="1:10">
      <c r="A1790" s="519" t="s">
        <v>1942</v>
      </c>
      <c r="B1790" s="519" t="str">
        <f t="shared" si="27"/>
        <v>TAPUME DE VEDACAO OU PROTECAO,EXECUTADO COM TELHAS TRAPEZOIDAIS DE ACO GALVANIZADO,ESPESSURA DE 0,5MM,ESTAS COM 2 VEZESDE UTILIZACAO,INCLUSIVE ENGRADAMENTO DE MADEIRA,UTILIZADO 2VEZES,EXCLUSIVE PINTURA</v>
      </c>
      <c r="C1790" s="519" t="s">
        <v>32772</v>
      </c>
      <c r="D1790" s="519" t="s">
        <v>32779</v>
      </c>
      <c r="E1790" s="519" t="s">
        <v>32774</v>
      </c>
      <c r="F1790" s="519" t="s">
        <v>32778</v>
      </c>
      <c r="I1790" s="519" t="s">
        <v>13</v>
      </c>
      <c r="J1790" s="650">
        <v>36.93</v>
      </c>
    </row>
    <row r="1791" spans="1:10">
      <c r="A1791" s="519" t="s">
        <v>1943</v>
      </c>
      <c r="B1791" s="519" t="str">
        <f t="shared" si="27"/>
        <v>TAPUME DE VEDACAO OU PROTECAO,EXECUTADO COM TABUAS DE MADEIRA DE 3ª DE 1"X9" E 1"X12" PREGADAS EM PECAS DE MADEIRA DE 3ª DE 3"X3" VERTICAIS A CADA 1,50M,EXCLUSIVE PINTURA</v>
      </c>
      <c r="C1791" s="519" t="s">
        <v>32780</v>
      </c>
      <c r="D1791" s="519" t="s">
        <v>32781</v>
      </c>
      <c r="E1791" s="519" t="s">
        <v>32782</v>
      </c>
      <c r="I1791" s="519" t="s">
        <v>13</v>
      </c>
      <c r="J1791" s="650">
        <v>103.41</v>
      </c>
    </row>
    <row r="1792" spans="1:10">
      <c r="A1792" s="519" t="s">
        <v>1944</v>
      </c>
      <c r="B1792" s="519" t="str">
        <f t="shared" si="27"/>
        <v>TAPUME DE VEDACAO OU PROTECAO,EXECUTADO COM TABUAS DE MADEIRA DE 3ª DE 1"X9" E 1"X12" PREGADAS EM PECAS DE MADEIRA DE 3ª DE 3"X3" VERTICAIS A CADA 1,50M,EXCLUSIVE PINTURA</v>
      </c>
      <c r="C1792" s="519" t="s">
        <v>32780</v>
      </c>
      <c r="D1792" s="519" t="s">
        <v>32781</v>
      </c>
      <c r="E1792" s="519" t="s">
        <v>32782</v>
      </c>
      <c r="I1792" s="519" t="s">
        <v>13</v>
      </c>
      <c r="J1792" s="650">
        <v>97.18</v>
      </c>
    </row>
    <row r="1793" spans="1:10">
      <c r="A1793" s="519" t="s">
        <v>1945</v>
      </c>
      <c r="B1793" s="519" t="str">
        <f t="shared" si="27"/>
        <v>BARRACAO DE OBRA,COM PAREDES E PISO DE TABUAS DE MADEIRA DE3ª,COBERTURA DE TELHAS DE FIBROCIMENTO DE 6MM,E INSTALACOES,EXCLUSIVE PINTURA,SENDO REAPROVEITADO 2 VEZES</v>
      </c>
      <c r="C1793" s="519" t="s">
        <v>32783</v>
      </c>
      <c r="D1793" s="519" t="s">
        <v>32784</v>
      </c>
      <c r="E1793" s="519" t="s">
        <v>32785</v>
      </c>
      <c r="I1793" s="519" t="s">
        <v>13</v>
      </c>
      <c r="J1793" s="650">
        <v>455.31</v>
      </c>
    </row>
    <row r="1794" spans="1:10">
      <c r="A1794" s="519" t="s">
        <v>1946</v>
      </c>
      <c r="B1794" s="519" t="str">
        <f t="shared" si="27"/>
        <v>BARRACAO DE OBRA,COM PAREDES E PISO DE TABUAS DE MADEIRA DE3ª,COBERTURA DE TELHAS DE FIBROCIMENTO DE 6MM,E INSTALACOES,EXCLUSIVE PINTURA,SENDO REAPROVEITADO 2 VEZES</v>
      </c>
      <c r="C1794" s="519" t="s">
        <v>32783</v>
      </c>
      <c r="D1794" s="519" t="s">
        <v>32784</v>
      </c>
      <c r="E1794" s="519" t="s">
        <v>32785</v>
      </c>
      <c r="I1794" s="519" t="s">
        <v>13</v>
      </c>
      <c r="J1794" s="650">
        <v>408.47</v>
      </c>
    </row>
    <row r="1795" spans="1:10">
      <c r="A1795" s="519" t="s">
        <v>1947</v>
      </c>
      <c r="B1795" s="519"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5" s="519" t="s">
        <v>32786</v>
      </c>
      <c r="D1795" s="519" t="s">
        <v>32787</v>
      </c>
      <c r="E1795" s="519" t="s">
        <v>32788</v>
      </c>
      <c r="F1795" s="519" t="s">
        <v>32789</v>
      </c>
      <c r="G1795" s="519" t="s">
        <v>32790</v>
      </c>
      <c r="H1795" s="519" t="s">
        <v>32791</v>
      </c>
      <c r="I1795" s="519" t="s">
        <v>13</v>
      </c>
      <c r="J1795" s="650">
        <v>490.65</v>
      </c>
    </row>
    <row r="1796" spans="1:10">
      <c r="A1796" s="519" t="s">
        <v>1948</v>
      </c>
      <c r="B1796" s="519" t="str">
        <f t="shared" si="27"/>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96" s="519" t="s">
        <v>32786</v>
      </c>
      <c r="D1796" s="519" t="s">
        <v>32787</v>
      </c>
      <c r="E1796" s="519" t="s">
        <v>32788</v>
      </c>
      <c r="F1796" s="519" t="s">
        <v>32789</v>
      </c>
      <c r="G1796" s="519" t="s">
        <v>32790</v>
      </c>
      <c r="H1796" s="519" t="s">
        <v>32791</v>
      </c>
      <c r="I1796" s="519" t="s">
        <v>13</v>
      </c>
      <c r="J1796" s="650">
        <v>443.89</v>
      </c>
    </row>
    <row r="1797" spans="1:10">
      <c r="A1797" s="519" t="s">
        <v>1949</v>
      </c>
      <c r="B1797" s="519"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7" s="519" t="s">
        <v>32786</v>
      </c>
      <c r="D1797" s="519" t="s">
        <v>32792</v>
      </c>
      <c r="E1797" s="519" t="s">
        <v>32788</v>
      </c>
      <c r="F1797" s="519" t="s">
        <v>32793</v>
      </c>
      <c r="G1797" s="519" t="s">
        <v>32794</v>
      </c>
      <c r="H1797" s="519" t="s">
        <v>32795</v>
      </c>
      <c r="I1797" s="519" t="s">
        <v>13</v>
      </c>
      <c r="J1797" s="650">
        <v>465.25</v>
      </c>
    </row>
    <row r="1798" spans="1:10">
      <c r="A1798" s="519" t="s">
        <v>1950</v>
      </c>
      <c r="B1798" s="519" t="str">
        <f t="shared" si="27"/>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8" s="519" t="s">
        <v>32786</v>
      </c>
      <c r="D1798" s="519" t="s">
        <v>32792</v>
      </c>
      <c r="E1798" s="519" t="s">
        <v>32788</v>
      </c>
      <c r="F1798" s="519" t="s">
        <v>32793</v>
      </c>
      <c r="G1798" s="519" t="s">
        <v>32794</v>
      </c>
      <c r="H1798" s="519" t="s">
        <v>32795</v>
      </c>
      <c r="I1798" s="519" t="s">
        <v>13</v>
      </c>
      <c r="J1798" s="650">
        <v>418.42</v>
      </c>
    </row>
    <row r="1799" spans="1:10">
      <c r="A1799" s="519" t="s">
        <v>1951</v>
      </c>
      <c r="B1799" s="519" t="str">
        <f t="shared" si="27"/>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9" s="519" t="s">
        <v>32786</v>
      </c>
      <c r="D1799" s="519" t="s">
        <v>32787</v>
      </c>
      <c r="E1799" s="519" t="s">
        <v>32796</v>
      </c>
      <c r="F1799" s="519" t="s">
        <v>32797</v>
      </c>
      <c r="G1799" s="519" t="s">
        <v>32798</v>
      </c>
      <c r="H1799" s="519" t="s">
        <v>32795</v>
      </c>
      <c r="I1799" s="519" t="s">
        <v>13</v>
      </c>
      <c r="J1799" s="650">
        <v>406.3</v>
      </c>
    </row>
    <row r="1800" spans="1:10">
      <c r="A1800" s="519" t="s">
        <v>1952</v>
      </c>
      <c r="B1800" s="519" t="str">
        <f t="shared" ref="B1800:B1863" si="28">C1800&amp;D1800&amp;E1800&amp;F1800&amp;G1800&amp;H1800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0" s="519" t="s">
        <v>32786</v>
      </c>
      <c r="D1800" s="519" t="s">
        <v>32787</v>
      </c>
      <c r="E1800" s="519" t="s">
        <v>32796</v>
      </c>
      <c r="F1800" s="519" t="s">
        <v>32797</v>
      </c>
      <c r="G1800" s="519" t="s">
        <v>32798</v>
      </c>
      <c r="H1800" s="519" t="s">
        <v>32795</v>
      </c>
      <c r="I1800" s="519" t="s">
        <v>13</v>
      </c>
      <c r="J1800" s="650">
        <v>367.48</v>
      </c>
    </row>
    <row r="1801" spans="1:10">
      <c r="A1801" s="519" t="s">
        <v>1953</v>
      </c>
      <c r="B1801" s="519"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1" s="519" t="s">
        <v>32799</v>
      </c>
      <c r="D1801" s="519" t="s">
        <v>32800</v>
      </c>
      <c r="E1801" s="519" t="s">
        <v>32801</v>
      </c>
      <c r="F1801" s="519" t="s">
        <v>32802</v>
      </c>
      <c r="G1801" s="519" t="s">
        <v>32803</v>
      </c>
      <c r="H1801" s="519" t="s">
        <v>32804</v>
      </c>
      <c r="I1801" s="519" t="s">
        <v>31349</v>
      </c>
      <c r="J1801" s="650">
        <v>469.5</v>
      </c>
    </row>
    <row r="1802" spans="1:10">
      <c r="A1802" s="519" t="s">
        <v>1954</v>
      </c>
      <c r="B1802" s="519" t="str">
        <f t="shared" si="28"/>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2" s="519" t="s">
        <v>32799</v>
      </c>
      <c r="D1802" s="519" t="s">
        <v>32800</v>
      </c>
      <c r="E1802" s="519" t="s">
        <v>32801</v>
      </c>
      <c r="F1802" s="519" t="s">
        <v>32802</v>
      </c>
      <c r="G1802" s="519" t="s">
        <v>32803</v>
      </c>
      <c r="H1802" s="519" t="s">
        <v>32804</v>
      </c>
      <c r="I1802" s="519" t="s">
        <v>31349</v>
      </c>
      <c r="J1802" s="650">
        <v>431.35</v>
      </c>
    </row>
    <row r="1803" spans="1:10">
      <c r="A1803" s="519" t="s">
        <v>1955</v>
      </c>
      <c r="B1803" s="519"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3" s="519" t="s">
        <v>32805</v>
      </c>
      <c r="D1803" s="519" t="s">
        <v>32806</v>
      </c>
      <c r="E1803" s="519" t="s">
        <v>32807</v>
      </c>
      <c r="F1803" s="519" t="s">
        <v>32808</v>
      </c>
      <c r="G1803" s="519" t="s">
        <v>32809</v>
      </c>
      <c r="H1803" s="519" t="s">
        <v>32810</v>
      </c>
      <c r="I1803" s="519" t="s">
        <v>13</v>
      </c>
      <c r="J1803" s="650">
        <v>383.98</v>
      </c>
    </row>
    <row r="1804" spans="1:10">
      <c r="A1804" s="519" t="s">
        <v>1956</v>
      </c>
      <c r="B1804" s="519" t="str">
        <f t="shared" si="28"/>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4" s="519" t="s">
        <v>32805</v>
      </c>
      <c r="D1804" s="519" t="s">
        <v>32806</v>
      </c>
      <c r="E1804" s="519" t="s">
        <v>32807</v>
      </c>
      <c r="F1804" s="519" t="s">
        <v>32808</v>
      </c>
      <c r="G1804" s="519" t="s">
        <v>32809</v>
      </c>
      <c r="H1804" s="519" t="s">
        <v>32810</v>
      </c>
      <c r="I1804" s="519" t="s">
        <v>13</v>
      </c>
      <c r="J1804" s="650">
        <v>345.1</v>
      </c>
    </row>
    <row r="1805" spans="1:10">
      <c r="A1805" s="519" t="s">
        <v>1957</v>
      </c>
      <c r="B1805" s="519"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5" s="519" t="s">
        <v>32811</v>
      </c>
      <c r="D1805" s="519" t="s">
        <v>32812</v>
      </c>
      <c r="E1805" s="519" t="s">
        <v>32813</v>
      </c>
      <c r="F1805" s="519" t="s">
        <v>32814</v>
      </c>
      <c r="G1805" s="519" t="s">
        <v>32815</v>
      </c>
      <c r="H1805" s="519" t="s">
        <v>32816</v>
      </c>
      <c r="I1805" s="519" t="s">
        <v>13</v>
      </c>
      <c r="J1805" s="650">
        <v>505.23</v>
      </c>
    </row>
    <row r="1806" spans="1:10">
      <c r="A1806" s="519" t="s">
        <v>1958</v>
      </c>
      <c r="B1806" s="519" t="str">
        <f t="shared" si="28"/>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06" s="519" t="s">
        <v>32811</v>
      </c>
      <c r="D1806" s="519" t="s">
        <v>32812</v>
      </c>
      <c r="E1806" s="519" t="s">
        <v>32813</v>
      </c>
      <c r="F1806" s="519" t="s">
        <v>32814</v>
      </c>
      <c r="G1806" s="519" t="s">
        <v>32815</v>
      </c>
      <c r="H1806" s="519" t="s">
        <v>32816</v>
      </c>
      <c r="I1806" s="519" t="s">
        <v>13</v>
      </c>
      <c r="J1806" s="650">
        <v>455.2</v>
      </c>
    </row>
    <row r="1807" spans="1:10">
      <c r="A1807" s="519" t="s">
        <v>1959</v>
      </c>
      <c r="B1807" s="519" t="str">
        <f t="shared" si="28"/>
        <v>BARRACAO DE OBRA EM CHAPA DE MADEIRA COMPENSADA DE 6MM DE ESPESSURA,RESINADA,SIMPLES,REAPROVEITAMENTO DE 2 VEZES,PISO EMCIMENTADO,COBERTURA COM TELHAS DE FIBROCIMENTO SEM AMIANTO,ESPESSURA 6MM,INCLUSIVE INSTALACOES</v>
      </c>
      <c r="C1807" s="519" t="s">
        <v>32817</v>
      </c>
      <c r="D1807" s="519" t="s">
        <v>32818</v>
      </c>
      <c r="E1807" s="519" t="s">
        <v>32819</v>
      </c>
      <c r="F1807" s="519" t="s">
        <v>32820</v>
      </c>
      <c r="I1807" s="519" t="s">
        <v>13</v>
      </c>
      <c r="J1807" s="650">
        <v>477.27</v>
      </c>
    </row>
    <row r="1808" spans="1:10">
      <c r="A1808" s="519" t="s">
        <v>1960</v>
      </c>
      <c r="B1808" s="519" t="str">
        <f t="shared" si="28"/>
        <v>BARRACAO DE OBRA EM CHAPA DE MADEIRA COMPENSADA DE 6MM DE ESPESSURA,RESINADA,SIMPLES,REAPROVEITAMENTO DE 2 VEZES,PISO EMCIMENTADO,COBERTURA COM TELHAS DE FIBROCIMENTO SEM AMIANTO,ESPESSURA 6MM,INCLUSIVE INSTALACOES</v>
      </c>
      <c r="C1808" s="519" t="s">
        <v>32817</v>
      </c>
      <c r="D1808" s="519" t="s">
        <v>32818</v>
      </c>
      <c r="E1808" s="519" t="s">
        <v>32819</v>
      </c>
      <c r="F1808" s="519" t="s">
        <v>32820</v>
      </c>
      <c r="I1808" s="519" t="s">
        <v>13</v>
      </c>
      <c r="J1808" s="650">
        <v>422.78</v>
      </c>
    </row>
    <row r="1809" spans="1:10">
      <c r="A1809" s="519" t="s">
        <v>1961</v>
      </c>
      <c r="B1809" s="519"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09" s="519" t="s">
        <v>32821</v>
      </c>
      <c r="D1809" s="519" t="s">
        <v>32822</v>
      </c>
      <c r="E1809" s="519" t="s">
        <v>32823</v>
      </c>
      <c r="F1809" s="519" t="s">
        <v>32824</v>
      </c>
      <c r="G1809" s="519" t="s">
        <v>32825</v>
      </c>
      <c r="I1809" s="519" t="s">
        <v>5</v>
      </c>
      <c r="J1809" s="650">
        <v>2651.79</v>
      </c>
    </row>
    <row r="1810" spans="1:10">
      <c r="A1810" s="519" t="s">
        <v>1962</v>
      </c>
      <c r="B1810" s="519" t="str">
        <f t="shared" si="28"/>
        <v>SANITARIO COM VASO E CHUVEIRO PARA PESSOAL DE OBRA,COM 2,00M2 EXECUTADO COM TABUAS DE MADEIRA DE 3ª,E TELHAS ONDULADAS DE 6MM DE FIBROCIMENTO,INCLUSIVE INSTALACOES,APARELHOS,ESQUADRIAS E FERRAGENS CONSIDERANDO REAPROVEITAMENTO DAS INSTALACOES E APARELHOS 2 VEZES</v>
      </c>
      <c r="C1810" s="519" t="s">
        <v>32821</v>
      </c>
      <c r="D1810" s="519" t="s">
        <v>32822</v>
      </c>
      <c r="E1810" s="519" t="s">
        <v>32823</v>
      </c>
      <c r="F1810" s="519" t="s">
        <v>32824</v>
      </c>
      <c r="G1810" s="519" t="s">
        <v>32825</v>
      </c>
      <c r="I1810" s="519" t="s">
        <v>5</v>
      </c>
      <c r="J1810" s="650">
        <v>2495.37</v>
      </c>
    </row>
    <row r="1811" spans="1:10">
      <c r="A1811" s="519" t="s">
        <v>1963</v>
      </c>
      <c r="B1811" s="519"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1" s="519" t="s">
        <v>32826</v>
      </c>
      <c r="D1811" s="519" t="s">
        <v>32827</v>
      </c>
      <c r="E1811" s="519" t="s">
        <v>32828</v>
      </c>
      <c r="F1811" s="519" t="s">
        <v>32829</v>
      </c>
      <c r="G1811" s="519" t="s">
        <v>32830</v>
      </c>
      <c r="I1811" s="519" t="s">
        <v>5</v>
      </c>
      <c r="J1811" s="650">
        <v>4705.17</v>
      </c>
    </row>
    <row r="1812" spans="1:10">
      <c r="A1812" s="519" t="s">
        <v>1964</v>
      </c>
      <c r="B1812" s="519" t="str">
        <f t="shared" si="28"/>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2" s="519" t="s">
        <v>32826</v>
      </c>
      <c r="D1812" s="519" t="s">
        <v>32827</v>
      </c>
      <c r="E1812" s="519" t="s">
        <v>32828</v>
      </c>
      <c r="F1812" s="519" t="s">
        <v>32829</v>
      </c>
      <c r="G1812" s="519" t="s">
        <v>32830</v>
      </c>
      <c r="I1812" s="519" t="s">
        <v>5</v>
      </c>
      <c r="J1812" s="650">
        <v>4417.2</v>
      </c>
    </row>
    <row r="1813" spans="1:10">
      <c r="A1813" s="519" t="s">
        <v>1965</v>
      </c>
      <c r="B1813" s="519"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3" s="519" t="s">
        <v>32831</v>
      </c>
      <c r="D1813" s="519" t="s">
        <v>32832</v>
      </c>
      <c r="E1813" s="519" t="s">
        <v>32833</v>
      </c>
      <c r="F1813" s="519" t="s">
        <v>32834</v>
      </c>
      <c r="G1813" s="519" t="s">
        <v>32835</v>
      </c>
      <c r="H1813" s="519" t="s">
        <v>32836</v>
      </c>
      <c r="I1813" s="519" t="s">
        <v>1966</v>
      </c>
      <c r="J1813" s="650">
        <v>530</v>
      </c>
    </row>
    <row r="1814" spans="1:10">
      <c r="A1814" s="519" t="s">
        <v>1967</v>
      </c>
      <c r="B1814" s="519" t="str">
        <f t="shared" si="28"/>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4" s="519" t="s">
        <v>32831</v>
      </c>
      <c r="D1814" s="519" t="s">
        <v>32832</v>
      </c>
      <c r="E1814" s="519" t="s">
        <v>32833</v>
      </c>
      <c r="F1814" s="519" t="s">
        <v>32834</v>
      </c>
      <c r="G1814" s="519" t="s">
        <v>32835</v>
      </c>
      <c r="H1814" s="519" t="s">
        <v>32836</v>
      </c>
      <c r="I1814" s="519" t="s">
        <v>1966</v>
      </c>
      <c r="J1814" s="650">
        <v>530</v>
      </c>
    </row>
    <row r="1815" spans="1:10">
      <c r="A1815" s="519" t="s">
        <v>1968</v>
      </c>
      <c r="B1815" s="519"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5" s="519" t="s">
        <v>32837</v>
      </c>
      <c r="D1815" s="519" t="s">
        <v>32838</v>
      </c>
      <c r="E1815" s="519" t="s">
        <v>32839</v>
      </c>
      <c r="F1815" s="519" t="s">
        <v>32840</v>
      </c>
      <c r="G1815" s="519" t="s">
        <v>32841</v>
      </c>
      <c r="H1815" s="519" t="s">
        <v>32842</v>
      </c>
      <c r="I1815" s="519" t="s">
        <v>1966</v>
      </c>
      <c r="J1815" s="650">
        <v>700</v>
      </c>
    </row>
    <row r="1816" spans="1:10">
      <c r="A1816" s="519" t="s">
        <v>1969</v>
      </c>
      <c r="B1816" s="519" t="str">
        <f t="shared" si="28"/>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16" s="519" t="s">
        <v>32837</v>
      </c>
      <c r="D1816" s="519" t="s">
        <v>32838</v>
      </c>
      <c r="E1816" s="519" t="s">
        <v>32839</v>
      </c>
      <c r="F1816" s="519" t="s">
        <v>32840</v>
      </c>
      <c r="G1816" s="519" t="s">
        <v>32841</v>
      </c>
      <c r="H1816" s="519" t="s">
        <v>32842</v>
      </c>
      <c r="I1816" s="519" t="s">
        <v>1966</v>
      </c>
      <c r="J1816" s="650">
        <v>700</v>
      </c>
    </row>
    <row r="1817" spans="1:10">
      <c r="A1817" s="519" t="s">
        <v>1970</v>
      </c>
      <c r="B1817" s="519"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7" s="519" t="s">
        <v>32843</v>
      </c>
      <c r="D1817" s="519" t="s">
        <v>32844</v>
      </c>
      <c r="E1817" s="519" t="s">
        <v>32845</v>
      </c>
      <c r="F1817" s="519" t="s">
        <v>32846</v>
      </c>
      <c r="G1817" s="519" t="s">
        <v>32847</v>
      </c>
      <c r="H1817" s="519" t="s">
        <v>32848</v>
      </c>
      <c r="I1817" s="519" t="s">
        <v>1966</v>
      </c>
      <c r="J1817" s="650">
        <v>858.37</v>
      </c>
    </row>
    <row r="1818" spans="1:10">
      <c r="A1818" s="519" t="s">
        <v>1971</v>
      </c>
      <c r="B1818" s="519" t="str">
        <f t="shared" si="28"/>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8" s="519" t="s">
        <v>32843</v>
      </c>
      <c r="D1818" s="519" t="s">
        <v>32844</v>
      </c>
      <c r="E1818" s="519" t="s">
        <v>32845</v>
      </c>
      <c r="F1818" s="519" t="s">
        <v>32846</v>
      </c>
      <c r="G1818" s="519" t="s">
        <v>32847</v>
      </c>
      <c r="H1818" s="519" t="s">
        <v>32848</v>
      </c>
      <c r="I1818" s="519" t="s">
        <v>1966</v>
      </c>
      <c r="J1818" s="650">
        <v>858.37</v>
      </c>
    </row>
    <row r="1819" spans="1:10">
      <c r="A1819" s="519" t="s">
        <v>1972</v>
      </c>
      <c r="B1819" s="519"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9" s="519" t="s">
        <v>32849</v>
      </c>
      <c r="D1819" s="519" t="s">
        <v>32844</v>
      </c>
      <c r="E1819" s="519" t="s">
        <v>32845</v>
      </c>
      <c r="F1819" s="519" t="s">
        <v>32846</v>
      </c>
      <c r="G1819" s="519" t="s">
        <v>32850</v>
      </c>
      <c r="H1819" s="519" t="s">
        <v>32851</v>
      </c>
      <c r="I1819" s="519" t="s">
        <v>1966</v>
      </c>
      <c r="J1819" s="650">
        <v>975</v>
      </c>
    </row>
    <row r="1820" spans="1:10">
      <c r="A1820" s="519" t="s">
        <v>1973</v>
      </c>
      <c r="B1820" s="519" t="str">
        <f t="shared" si="28"/>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0" s="519" t="s">
        <v>32849</v>
      </c>
      <c r="D1820" s="519" t="s">
        <v>32844</v>
      </c>
      <c r="E1820" s="519" t="s">
        <v>32845</v>
      </c>
      <c r="F1820" s="519" t="s">
        <v>32846</v>
      </c>
      <c r="G1820" s="519" t="s">
        <v>32850</v>
      </c>
      <c r="H1820" s="519" t="s">
        <v>32851</v>
      </c>
      <c r="I1820" s="519" t="s">
        <v>1966</v>
      </c>
      <c r="J1820" s="650">
        <v>975</v>
      </c>
    </row>
    <row r="1821" spans="1:10">
      <c r="A1821" s="519" t="s">
        <v>1974</v>
      </c>
      <c r="B1821" s="519"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1" s="519" t="s">
        <v>32849</v>
      </c>
      <c r="D1821" s="519" t="s">
        <v>32844</v>
      </c>
      <c r="E1821" s="519" t="s">
        <v>32845</v>
      </c>
      <c r="F1821" s="519" t="s">
        <v>32846</v>
      </c>
      <c r="G1821" s="519" t="s">
        <v>32852</v>
      </c>
      <c r="H1821" s="519" t="s">
        <v>32853</v>
      </c>
      <c r="I1821" s="519" t="s">
        <v>1966</v>
      </c>
      <c r="J1821" s="650">
        <v>975</v>
      </c>
    </row>
    <row r="1822" spans="1:10">
      <c r="A1822" s="519" t="s">
        <v>1975</v>
      </c>
      <c r="B1822" s="519" t="str">
        <f t="shared" si="28"/>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2" s="519" t="s">
        <v>32849</v>
      </c>
      <c r="D1822" s="519" t="s">
        <v>32844</v>
      </c>
      <c r="E1822" s="519" t="s">
        <v>32845</v>
      </c>
      <c r="F1822" s="519" t="s">
        <v>32846</v>
      </c>
      <c r="G1822" s="519" t="s">
        <v>32852</v>
      </c>
      <c r="H1822" s="519" t="s">
        <v>32853</v>
      </c>
      <c r="I1822" s="519" t="s">
        <v>1966</v>
      </c>
      <c r="J1822" s="650">
        <v>975</v>
      </c>
    </row>
    <row r="1823" spans="1:10">
      <c r="A1823" s="519" t="s">
        <v>1976</v>
      </c>
      <c r="B1823" s="519"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3" s="519" t="s">
        <v>32854</v>
      </c>
      <c r="D1823" s="519" t="s">
        <v>32855</v>
      </c>
      <c r="E1823" s="519" t="s">
        <v>32856</v>
      </c>
      <c r="F1823" s="519" t="s">
        <v>32857</v>
      </c>
      <c r="G1823" s="519" t="s">
        <v>32858</v>
      </c>
      <c r="I1823" s="519" t="s">
        <v>1966</v>
      </c>
      <c r="J1823" s="650">
        <v>980</v>
      </c>
    </row>
    <row r="1824" spans="1:10">
      <c r="A1824" s="519" t="s">
        <v>1977</v>
      </c>
      <c r="B1824" s="519" t="str">
        <f t="shared" si="28"/>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4" s="519" t="s">
        <v>32854</v>
      </c>
      <c r="D1824" s="519" t="s">
        <v>32855</v>
      </c>
      <c r="E1824" s="519" t="s">
        <v>32856</v>
      </c>
      <c r="F1824" s="519" t="s">
        <v>32857</v>
      </c>
      <c r="G1824" s="519" t="s">
        <v>32858</v>
      </c>
      <c r="I1824" s="519" t="s">
        <v>1966</v>
      </c>
      <c r="J1824" s="650">
        <v>980</v>
      </c>
    </row>
    <row r="1825" spans="1:10">
      <c r="A1825" s="519" t="s">
        <v>1978</v>
      </c>
      <c r="B1825" s="519" t="str">
        <f t="shared" si="28"/>
        <v>GALPAO ABERTO PARA OFICINAS E DEPOSITOS DE CANTEIRO DE OBRAS,ESTRUTURADO EM MADEIRA DE LEI,COBERTURA DE TELHAS DE CIMENTO SEM AMIANTO ONDULADAS,DE 6MM DE ESPESSURA,PISO CIMENTADO E PREPARO DO TERRENO</v>
      </c>
      <c r="C1825" s="519" t="s">
        <v>32859</v>
      </c>
      <c r="D1825" s="519" t="s">
        <v>32860</v>
      </c>
      <c r="E1825" s="519" t="s">
        <v>32861</v>
      </c>
      <c r="F1825" s="519" t="s">
        <v>32862</v>
      </c>
      <c r="I1825" s="519" t="s">
        <v>13</v>
      </c>
      <c r="J1825" s="650">
        <v>307.88</v>
      </c>
    </row>
    <row r="1826" spans="1:10">
      <c r="A1826" s="519" t="s">
        <v>1979</v>
      </c>
      <c r="B1826" s="519" t="str">
        <f t="shared" si="28"/>
        <v>GALPAO ABERTO PARA OFICINAS E DEPOSITOS DE CANTEIRO DE OBRAS,ESTRUTURADO EM MADEIRA DE LEI,COBERTURA DE TELHAS DE CIMENTO SEM AMIANTO ONDULADAS,DE 6MM DE ESPESSURA,PISO CIMENTADO E PREPARO DO TERRENO</v>
      </c>
      <c r="C1826" s="519" t="s">
        <v>32859</v>
      </c>
      <c r="D1826" s="519" t="s">
        <v>32860</v>
      </c>
      <c r="E1826" s="519" t="s">
        <v>32861</v>
      </c>
      <c r="F1826" s="519" t="s">
        <v>32862</v>
      </c>
      <c r="I1826" s="519" t="s">
        <v>13</v>
      </c>
      <c r="J1826" s="650">
        <v>277.23</v>
      </c>
    </row>
    <row r="1827" spans="1:10">
      <c r="A1827" s="519" t="s">
        <v>1980</v>
      </c>
      <c r="B1827" s="519" t="str">
        <f t="shared" si="28"/>
        <v>GALPAO ABERTO PARA OFICINAS E DEPOSITOS DE CANTEIRO DE OBRAS,ESTRUTURADO EM MADEIRA DE LEI,COBERTURA DE TELHAS DE CIMENTO SEM AMIANTO ONDULADAS,DE 6MM DE ESPESSURA,PISO CIMENTADO E PREPARO DO TERRENO,SENDO A MADEIRA E A COBERTURA EMPREGADAS 3 VEZES</v>
      </c>
      <c r="C1827" s="519" t="s">
        <v>32859</v>
      </c>
      <c r="D1827" s="519" t="s">
        <v>32860</v>
      </c>
      <c r="E1827" s="519" t="s">
        <v>32861</v>
      </c>
      <c r="F1827" s="519" t="s">
        <v>32863</v>
      </c>
      <c r="G1827" s="519" t="s">
        <v>32864</v>
      </c>
      <c r="I1827" s="519" t="s">
        <v>13</v>
      </c>
      <c r="J1827" s="650">
        <v>260.70999999999998</v>
      </c>
    </row>
    <row r="1828" spans="1:10">
      <c r="A1828" s="519" t="s">
        <v>1981</v>
      </c>
      <c r="B1828" s="519" t="str">
        <f t="shared" si="28"/>
        <v>GALPAO ABERTO PARA OFICINAS E DEPOSITOS DE CANTEIRO DE OBRAS,ESTRUTURADO EM MADEIRA DE LEI,COBERTURA DE TELHAS DE CIMENTO SEM AMIANTO ONDULADAS,DE 6MM DE ESPESSURA,PISO CIMENTADO E PREPARO DO TERRENO,SENDO A MADEIRA E A COBERTURA EMPREGADAS 3 VEZES</v>
      </c>
      <c r="C1828" s="519" t="s">
        <v>32859</v>
      </c>
      <c r="D1828" s="519" t="s">
        <v>32860</v>
      </c>
      <c r="E1828" s="519" t="s">
        <v>32861</v>
      </c>
      <c r="F1828" s="519" t="s">
        <v>32863</v>
      </c>
      <c r="G1828" s="519" t="s">
        <v>32864</v>
      </c>
      <c r="I1828" s="519" t="s">
        <v>13</v>
      </c>
      <c r="J1828" s="650">
        <v>230.05</v>
      </c>
    </row>
    <row r="1829" spans="1:10">
      <c r="A1829" s="519" t="s">
        <v>1982</v>
      </c>
      <c r="B1829" s="519" t="str">
        <f t="shared" si="28"/>
        <v>CERCA PROTETORA DE BORDA DE VALA,CONSTRUIDA COM MONTANTES DE 3"X3" DE MADEIRA DE 3ª,C/1,50M DE COMPRIMENTO,FICANDO 0,50M ENTERRADO, COM INTERVALO DE 2,00M E 2 TABUAS DE MADEIRA DE1"X12",HORIZONTAIS,COM 40CM DE SEPARACAO,COM APROVEITAMENTODE UMA VEZ DA MADEIRA</v>
      </c>
      <c r="C1829" s="519" t="s">
        <v>32865</v>
      </c>
      <c r="D1829" s="519" t="s">
        <v>32866</v>
      </c>
      <c r="E1829" s="519" t="s">
        <v>32867</v>
      </c>
      <c r="F1829" s="519" t="s">
        <v>32868</v>
      </c>
      <c r="G1829" s="519" t="s">
        <v>32869</v>
      </c>
      <c r="I1829" s="519" t="s">
        <v>36</v>
      </c>
      <c r="J1829" s="650">
        <v>34.31</v>
      </c>
    </row>
    <row r="1830" spans="1:10">
      <c r="A1830" s="519" t="s">
        <v>1983</v>
      </c>
      <c r="B1830" s="519" t="str">
        <f t="shared" si="28"/>
        <v>CERCA PROTETORA DE BORDA DE VALA,CONSTRUIDA COM MONTANTES DE 3"X3" DE MADEIRA DE 3ª,C/1,50M DE COMPRIMENTO,FICANDO 0,50M ENTERRADO, COM INTERVALO DE 2,00M E 2 TABUAS DE MADEIRA DE1"X12",HORIZONTAIS,COM 40CM DE SEPARACAO,COM APROVEITAMENTODE UMA VEZ DA MADEIRA</v>
      </c>
      <c r="C1830" s="519" t="s">
        <v>32865</v>
      </c>
      <c r="D1830" s="519" t="s">
        <v>32866</v>
      </c>
      <c r="E1830" s="519" t="s">
        <v>32867</v>
      </c>
      <c r="F1830" s="519" t="s">
        <v>32868</v>
      </c>
      <c r="G1830" s="519" t="s">
        <v>32869</v>
      </c>
      <c r="I1830" s="519" t="s">
        <v>36</v>
      </c>
      <c r="J1830" s="650">
        <v>33.119999999999997</v>
      </c>
    </row>
    <row r="1831" spans="1:10">
      <c r="A1831" s="519" t="s">
        <v>1984</v>
      </c>
      <c r="B1831" s="519"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1" s="519" t="s">
        <v>32865</v>
      </c>
      <c r="D1831" s="519" t="s">
        <v>32870</v>
      </c>
      <c r="E1831" s="519" t="s">
        <v>32871</v>
      </c>
      <c r="F1831" s="519" t="s">
        <v>32872</v>
      </c>
      <c r="G1831" s="519" t="s">
        <v>32873</v>
      </c>
      <c r="I1831" s="519" t="s">
        <v>36</v>
      </c>
      <c r="J1831" s="650">
        <v>17.38</v>
      </c>
    </row>
    <row r="1832" spans="1:10">
      <c r="A1832" s="519" t="s">
        <v>1985</v>
      </c>
      <c r="B1832" s="519" t="str">
        <f t="shared" si="28"/>
        <v>CERCA PROTETORA DE BORDA DE VALA,CONSTRUIDA COM MONTANTES DE 3"X3" DE MADEIRA DE 3ª,COM 1,50M DE COMPRIMENTO,FICANDO 0,50M ENTERRADO,COM INTERVALO DE 2,00M E 2 TABUAS DE MADEIRA DE 1"X12",HORIZONTAIS,COM 40CM DE SEPARACAO,COM APROVEITAMENTO DE 3 VEZES DA MADEIRA</v>
      </c>
      <c r="C1832" s="519" t="s">
        <v>32865</v>
      </c>
      <c r="D1832" s="519" t="s">
        <v>32870</v>
      </c>
      <c r="E1832" s="519" t="s">
        <v>32871</v>
      </c>
      <c r="F1832" s="519" t="s">
        <v>32872</v>
      </c>
      <c r="G1832" s="519" t="s">
        <v>32873</v>
      </c>
      <c r="I1832" s="519" t="s">
        <v>36</v>
      </c>
      <c r="J1832" s="650">
        <v>16.190000000000001</v>
      </c>
    </row>
    <row r="1833" spans="1:10">
      <c r="A1833" s="519" t="s">
        <v>1986</v>
      </c>
      <c r="B1833" s="519" t="str">
        <f t="shared" si="28"/>
        <v>RETIRADA E RECOLOCACAO DA CERCA PROTETORA DE BORDA DE VALA,SEGUNDO DESCRICAO DO ITEM 02.011.0001,EXCETO MATERIAIS</v>
      </c>
      <c r="C1833" s="519" t="s">
        <v>32874</v>
      </c>
      <c r="D1833" s="519" t="s">
        <v>32875</v>
      </c>
      <c r="I1833" s="519" t="s">
        <v>36</v>
      </c>
      <c r="J1833" s="650">
        <v>13.5</v>
      </c>
    </row>
    <row r="1834" spans="1:10">
      <c r="A1834" s="519" t="s">
        <v>1987</v>
      </c>
      <c r="B1834" s="519" t="str">
        <f t="shared" si="28"/>
        <v>RETIRADA E RECOLOCACAO DA CERCA PROTETORA DE BORDA DE VALA,SEGUNDO DESCRICAO DO ITEM 02.011.0001,EXCETO MATERIAIS</v>
      </c>
      <c r="C1834" s="519" t="s">
        <v>32874</v>
      </c>
      <c r="D1834" s="519" t="s">
        <v>32875</v>
      </c>
      <c r="I1834" s="519" t="s">
        <v>36</v>
      </c>
      <c r="J1834" s="650">
        <v>11.69</v>
      </c>
    </row>
    <row r="1835" spans="1:10">
      <c r="A1835" s="519" t="s">
        <v>1988</v>
      </c>
      <c r="B1835" s="519" t="str">
        <f t="shared" si="28"/>
        <v>CERCA PROTETORA DE BORDA DE VALA OU OBRA,COM TELA PLASTICA NA COR LARANJA OU AMARELA,CONSIDERANDO 2 VEZES DE UTILIZACAO,INCLUSIVE APOIOS,FORNECIMENTO,COLOCACAO E RETIRADA</v>
      </c>
      <c r="C1835" s="519" t="s">
        <v>32876</v>
      </c>
      <c r="D1835" s="519" t="s">
        <v>32877</v>
      </c>
      <c r="E1835" s="519" t="s">
        <v>32878</v>
      </c>
      <c r="I1835" s="519" t="s">
        <v>13</v>
      </c>
      <c r="J1835" s="650">
        <v>1.1000000000000001</v>
      </c>
    </row>
    <row r="1836" spans="1:10">
      <c r="A1836" s="519" t="s">
        <v>1989</v>
      </c>
      <c r="B1836" s="519" t="str">
        <f t="shared" si="28"/>
        <v>CERCA PROTETORA DE BORDA DE VALA OU OBRA,COM TELA PLASTICA NA COR LARANJA OU AMARELA,CONSIDERANDO 2 VEZES DE UTILIZACAO,INCLUSIVE APOIOS,FORNECIMENTO,COLOCACAO E RETIRADA</v>
      </c>
      <c r="C1836" s="519" t="s">
        <v>32876</v>
      </c>
      <c r="D1836" s="519" t="s">
        <v>32877</v>
      </c>
      <c r="E1836" s="519" t="s">
        <v>32878</v>
      </c>
      <c r="I1836" s="519" t="s">
        <v>13</v>
      </c>
      <c r="J1836" s="650">
        <v>1.1000000000000001</v>
      </c>
    </row>
    <row r="1837" spans="1:10">
      <c r="A1837" s="519" t="s">
        <v>1990</v>
      </c>
      <c r="B1837" s="519" t="str">
        <f t="shared" si="28"/>
        <v>CERCA PROTETORA DE BORDA DE VALA OU OBRA,COM TELA PLASTICA NA COR LARANJA OU AMARELA,CONSIDERANDO 1 VEZ DE UTILIZACAO,INCLUSIVE APOIOS,FORNECIMENTO,COLOCACAO E RETIRADA</v>
      </c>
      <c r="C1837" s="519" t="s">
        <v>32876</v>
      </c>
      <c r="D1837" s="519" t="s">
        <v>32879</v>
      </c>
      <c r="E1837" s="519" t="s">
        <v>32880</v>
      </c>
      <c r="I1837" s="519" t="s">
        <v>13</v>
      </c>
      <c r="J1837" s="650">
        <v>2.21</v>
      </c>
    </row>
    <row r="1838" spans="1:10">
      <c r="A1838" s="519" t="s">
        <v>1991</v>
      </c>
      <c r="B1838" s="519" t="str">
        <f t="shared" si="28"/>
        <v>CERCA PROTETORA DE BORDA DE VALA OU OBRA,COM TELA PLASTICA NA COR LARANJA OU AMARELA,CONSIDERANDO 1 VEZ DE UTILIZACAO,INCLUSIVE APOIOS,FORNECIMENTO,COLOCACAO E RETIRADA</v>
      </c>
      <c r="C1838" s="519" t="s">
        <v>32876</v>
      </c>
      <c r="D1838" s="519" t="s">
        <v>32879</v>
      </c>
      <c r="E1838" s="519" t="s">
        <v>32880</v>
      </c>
      <c r="I1838" s="519" t="s">
        <v>13</v>
      </c>
      <c r="J1838" s="650">
        <v>2.21</v>
      </c>
    </row>
    <row r="1839" spans="1:10">
      <c r="A1839" s="519" t="s">
        <v>1992</v>
      </c>
      <c r="B1839" s="519" t="str">
        <f t="shared" si="28"/>
        <v>INSTALACAO E LIGACAO PROVISORIA PARA ABASTECIMENTO DE AGUA E ESGOTAMENTO SANITARIO EM CANTEIRO DE OBRAS,INCLUSIVE ESCAVACAO,EXCLUSIVE REPOSICAO DA PAVIMENTACAO DO LOGRADOURO PUBLICO</v>
      </c>
      <c r="C1839" s="519" t="s">
        <v>32881</v>
      </c>
      <c r="D1839" s="519" t="s">
        <v>32882</v>
      </c>
      <c r="E1839" s="519" t="s">
        <v>32883</v>
      </c>
      <c r="F1839" s="519" t="s">
        <v>32884</v>
      </c>
      <c r="I1839" s="519" t="s">
        <v>5</v>
      </c>
      <c r="J1839" s="650">
        <v>4322.2</v>
      </c>
    </row>
    <row r="1840" spans="1:10">
      <c r="A1840" s="519" t="s">
        <v>19</v>
      </c>
      <c r="B1840" s="519" t="str">
        <f t="shared" si="28"/>
        <v>INSTALACAO E LIGACAO PROVISORIA PARA ABASTECIMENTO DE AGUA E ESGOTAMENTO SANITARIO EM CANTEIRO DE OBRAS,INCLUSIVE ESCAVACAO,EXCLUSIVE REPOSICAO DA PAVIMENTACAO DO LOGRADOURO PUBLICO</v>
      </c>
      <c r="C1840" s="519" t="s">
        <v>32881</v>
      </c>
      <c r="D1840" s="519" t="s">
        <v>32882</v>
      </c>
      <c r="E1840" s="519" t="s">
        <v>32883</v>
      </c>
      <c r="F1840" s="519" t="s">
        <v>32884</v>
      </c>
      <c r="I1840" s="519" t="s">
        <v>5</v>
      </c>
      <c r="J1840" s="650">
        <v>4187.01</v>
      </c>
    </row>
    <row r="1841" spans="1:10">
      <c r="A1841" s="519" t="s">
        <v>1993</v>
      </c>
      <c r="B1841" s="519" t="str">
        <f t="shared" si="28"/>
        <v>INSTALACAO E LIGACAO PROVISORIA DE ALIMENTACAO DE ENERGIA ELETRICA,EM BAIXA TENSAO,PARA CANTEIRO DE OBRAS,M3-CHAVE 100A,CARGA 3KW,20CV,EXCLUSIVE O FORNECIMENTO DO MEDIDOR</v>
      </c>
      <c r="C1841" s="519" t="s">
        <v>32885</v>
      </c>
      <c r="D1841" s="519" t="s">
        <v>32886</v>
      </c>
      <c r="E1841" s="519" t="s">
        <v>32887</v>
      </c>
      <c r="I1841" s="519" t="s">
        <v>5</v>
      </c>
      <c r="J1841" s="650">
        <v>2290.25</v>
      </c>
    </row>
    <row r="1842" spans="1:10">
      <c r="A1842" s="519" t="s">
        <v>1994</v>
      </c>
      <c r="B1842" s="519" t="str">
        <f t="shared" si="28"/>
        <v>INSTALACAO E LIGACAO PROVISORIA DE ALIMENTACAO DE ENERGIA ELETRICA,EM BAIXA TENSAO,PARA CANTEIRO DE OBRAS,M3-CHAVE 100A,CARGA 3KW,20CV,EXCLUSIVE O FORNECIMENTO DO MEDIDOR</v>
      </c>
      <c r="C1842" s="519" t="s">
        <v>32885</v>
      </c>
      <c r="D1842" s="519" t="s">
        <v>32886</v>
      </c>
      <c r="E1842" s="519" t="s">
        <v>32887</v>
      </c>
      <c r="I1842" s="519" t="s">
        <v>5</v>
      </c>
      <c r="J1842" s="650">
        <v>2160.2199999999998</v>
      </c>
    </row>
    <row r="1843" spans="1:10">
      <c r="A1843" s="519" t="s">
        <v>1995</v>
      </c>
      <c r="B1843" s="519" t="str">
        <f t="shared" si="28"/>
        <v>ENTRADA DE SERVICO AEREA,EM MEDIA TENSAO(15KV),PARA 30KVA,INCLUSIVE MEDICAO,POSTE E TODOS OS MATERIAIS ELETRICOS NECESSARIOS,EXCLUSIVE ALUGUEL DO TRANSFORMADOR (VIDE FAMILIA 05.014)</v>
      </c>
      <c r="C1843" s="519" t="s">
        <v>32888</v>
      </c>
      <c r="D1843" s="519" t="s">
        <v>32889</v>
      </c>
      <c r="E1843" s="519" t="s">
        <v>32890</v>
      </c>
      <c r="F1843" s="519" t="s">
        <v>32891</v>
      </c>
      <c r="I1843" s="519" t="s">
        <v>5</v>
      </c>
      <c r="J1843" s="650">
        <v>12803.6</v>
      </c>
    </row>
    <row r="1844" spans="1:10">
      <c r="A1844" s="519" t="s">
        <v>1996</v>
      </c>
      <c r="B1844" s="519" t="str">
        <f t="shared" si="28"/>
        <v>ENTRADA DE SERVICO AEREA,EM MEDIA TENSAO(15KV),PARA 30KVA,INCLUSIVE MEDICAO,POSTE E TODOS OS MATERIAIS ELETRICOS NECESSARIOS,EXCLUSIVE ALUGUEL DO TRANSFORMADOR (VIDE FAMILIA 05.014)</v>
      </c>
      <c r="C1844" s="519" t="s">
        <v>32888</v>
      </c>
      <c r="D1844" s="519" t="s">
        <v>32889</v>
      </c>
      <c r="E1844" s="519" t="s">
        <v>32890</v>
      </c>
      <c r="F1844" s="519" t="s">
        <v>32891</v>
      </c>
      <c r="I1844" s="519" t="s">
        <v>5</v>
      </c>
      <c r="J1844" s="650">
        <v>12246.77</v>
      </c>
    </row>
    <row r="1845" spans="1:10">
      <c r="A1845" s="519" t="s">
        <v>1997</v>
      </c>
      <c r="B1845" s="519" t="str">
        <f t="shared" si="28"/>
        <v>ENTRADA DE SERVICO AEREA,EM MEDIA TENSAO(15KV),PARA 45KVA,INCLUSIVE MEDICAO,POSTE E TODOS OS MATERIAIS ELETRICOS NECESSARIOS,EXCLUSIVE ALUGUEL DO TRANSFORMADOR (VIDE FAMILIA 05.014)</v>
      </c>
      <c r="C1845" s="519" t="s">
        <v>32892</v>
      </c>
      <c r="D1845" s="519" t="s">
        <v>32889</v>
      </c>
      <c r="E1845" s="519" t="s">
        <v>32890</v>
      </c>
      <c r="F1845" s="519" t="s">
        <v>32891</v>
      </c>
      <c r="I1845" s="519" t="s">
        <v>5</v>
      </c>
      <c r="J1845" s="650">
        <v>14142.72</v>
      </c>
    </row>
    <row r="1846" spans="1:10">
      <c r="A1846" s="519" t="s">
        <v>1998</v>
      </c>
      <c r="B1846" s="519" t="str">
        <f t="shared" si="28"/>
        <v>ENTRADA DE SERVICO AEREA,EM MEDIA TENSAO(15KV),PARA 45KVA,INCLUSIVE MEDICAO,POSTE E TODOS OS MATERIAIS ELETRICOS NECESSARIOS,EXCLUSIVE ALUGUEL DO TRANSFORMADOR (VIDE FAMILIA 05.014)</v>
      </c>
      <c r="C1846" s="519" t="s">
        <v>32892</v>
      </c>
      <c r="D1846" s="519" t="s">
        <v>32889</v>
      </c>
      <c r="E1846" s="519" t="s">
        <v>32890</v>
      </c>
      <c r="F1846" s="519" t="s">
        <v>32891</v>
      </c>
      <c r="I1846" s="519" t="s">
        <v>5</v>
      </c>
      <c r="J1846" s="650">
        <v>13585.88</v>
      </c>
    </row>
    <row r="1847" spans="1:10">
      <c r="A1847" s="519" t="s">
        <v>1999</v>
      </c>
      <c r="B1847" s="519" t="str">
        <f t="shared" si="28"/>
        <v>ENTRADA DE SERVICO AEREA,EM MEDIA TENSAO(15KV),PARA 75KVA,INCLUSIVE MEDICAO,POSTE E TODOS OS MATERIAIS ELETRICOS NECESSARIOS,EXCLUSIVE ALUGUEL DO TRANSFORMADOR (VIDE FAMILIA 05.014)</v>
      </c>
      <c r="C1847" s="519" t="s">
        <v>32893</v>
      </c>
      <c r="D1847" s="519" t="s">
        <v>32889</v>
      </c>
      <c r="E1847" s="519" t="s">
        <v>32890</v>
      </c>
      <c r="F1847" s="519" t="s">
        <v>32891</v>
      </c>
      <c r="I1847" s="519" t="s">
        <v>5</v>
      </c>
      <c r="J1847" s="650">
        <v>15846.37</v>
      </c>
    </row>
    <row r="1848" spans="1:10">
      <c r="A1848" s="519" t="s">
        <v>2000</v>
      </c>
      <c r="B1848" s="519" t="str">
        <f t="shared" si="28"/>
        <v>ENTRADA DE SERVICO AEREA,EM MEDIA TENSAO(15KV),PARA 75KVA,INCLUSIVE MEDICAO,POSTE E TODOS OS MATERIAIS ELETRICOS NECESSARIOS,EXCLUSIVE ALUGUEL DO TRANSFORMADOR (VIDE FAMILIA 05.014)</v>
      </c>
      <c r="C1848" s="519" t="s">
        <v>32893</v>
      </c>
      <c r="D1848" s="519" t="s">
        <v>32889</v>
      </c>
      <c r="E1848" s="519" t="s">
        <v>32890</v>
      </c>
      <c r="F1848" s="519" t="s">
        <v>32891</v>
      </c>
      <c r="I1848" s="519" t="s">
        <v>5</v>
      </c>
      <c r="J1848" s="650">
        <v>15289.53</v>
      </c>
    </row>
    <row r="1849" spans="1:10">
      <c r="A1849" s="519" t="s">
        <v>2001</v>
      </c>
      <c r="B1849" s="519" t="str">
        <f t="shared" si="28"/>
        <v>ENTRADA DE SERVICO AEREA,EM MEDIA TENSAO(15KV),PARA 112,5KVA,INCLUSIVE MEDICAO,POSTE E TODOS OS MATERIAIS ELETRICOS NECESSARIOS,EXCLUSIVE ALUGUEL DO TRANSFORMADOR (VIDE FAMILIA 05.014)</v>
      </c>
      <c r="C1849" s="519" t="s">
        <v>32894</v>
      </c>
      <c r="D1849" s="519" t="s">
        <v>32895</v>
      </c>
      <c r="E1849" s="519" t="s">
        <v>32896</v>
      </c>
      <c r="F1849" s="519" t="s">
        <v>32897</v>
      </c>
      <c r="I1849" s="519" t="s">
        <v>5</v>
      </c>
      <c r="J1849" s="650">
        <v>17020.669999999998</v>
      </c>
    </row>
    <row r="1850" spans="1:10">
      <c r="A1850" s="519" t="s">
        <v>2002</v>
      </c>
      <c r="B1850" s="519" t="str">
        <f t="shared" si="28"/>
        <v>ENTRADA DE SERVICO AEREA,EM MEDIA TENSAO(15KV),PARA 112,5KVA,INCLUSIVE MEDICAO,POSTE E TODOS OS MATERIAIS ELETRICOS NECESSARIOS,EXCLUSIVE ALUGUEL DO TRANSFORMADOR (VIDE FAMILIA 05.014)</v>
      </c>
      <c r="C1850" s="519" t="s">
        <v>32894</v>
      </c>
      <c r="D1850" s="519" t="s">
        <v>32895</v>
      </c>
      <c r="E1850" s="519" t="s">
        <v>32896</v>
      </c>
      <c r="F1850" s="519" t="s">
        <v>32897</v>
      </c>
      <c r="I1850" s="519" t="s">
        <v>5</v>
      </c>
      <c r="J1850" s="650">
        <v>16458.13</v>
      </c>
    </row>
    <row r="1851" spans="1:10">
      <c r="A1851" s="519" t="s">
        <v>2003</v>
      </c>
      <c r="B1851" s="519" t="str">
        <f t="shared" si="28"/>
        <v>ENTRADA DE SERVICO AEREA,EM MEDIA TENSAO(15KV),PARA 150KVA,INCLUSIVE MEDICAO,POSTE E TODOS OS MATERIAIS ELETRICOS NECESSARIOS,EXCLUSIVE ALUGUEL DO TRANSFORMADOR (VIDE FAMILIA 05.014)</v>
      </c>
      <c r="C1851" s="519" t="s">
        <v>32898</v>
      </c>
      <c r="D1851" s="519" t="s">
        <v>32899</v>
      </c>
      <c r="E1851" s="519" t="s">
        <v>32900</v>
      </c>
      <c r="F1851" s="519" t="s">
        <v>32901</v>
      </c>
      <c r="I1851" s="519" t="s">
        <v>5</v>
      </c>
      <c r="J1851" s="650">
        <v>18169.009999999998</v>
      </c>
    </row>
    <row r="1852" spans="1:10">
      <c r="A1852" s="519" t="s">
        <v>2004</v>
      </c>
      <c r="B1852" s="519" t="str">
        <f t="shared" si="28"/>
        <v>ENTRADA DE SERVICO AEREA,EM MEDIA TENSAO(15KV),PARA 150KVA,INCLUSIVE MEDICAO,POSTE E TODOS OS MATERIAIS ELETRICOS NECESSARIOS,EXCLUSIVE ALUGUEL DO TRANSFORMADOR (VIDE FAMILIA 05.014)</v>
      </c>
      <c r="C1852" s="519" t="s">
        <v>32898</v>
      </c>
      <c r="D1852" s="519" t="s">
        <v>32899</v>
      </c>
      <c r="E1852" s="519" t="s">
        <v>32900</v>
      </c>
      <c r="F1852" s="519" t="s">
        <v>32901</v>
      </c>
      <c r="I1852" s="519" t="s">
        <v>5</v>
      </c>
      <c r="J1852" s="650">
        <v>17606.47</v>
      </c>
    </row>
    <row r="1853" spans="1:10">
      <c r="A1853" s="519" t="s">
        <v>2005</v>
      </c>
      <c r="B1853" s="519" t="str">
        <f t="shared" si="28"/>
        <v>PLACA DE IDENTIFICACAO DE OBRA PUBLICA,INCLUSIVE PINTURA E SUPORTES DE MADEIRA.FORNECIMENTO E COLOCACAO</v>
      </c>
      <c r="C1853" s="519" t="s">
        <v>32902</v>
      </c>
      <c r="D1853" s="519" t="s">
        <v>32903</v>
      </c>
      <c r="I1853" s="519" t="s">
        <v>13</v>
      </c>
      <c r="J1853" s="650">
        <v>517.78</v>
      </c>
    </row>
    <row r="1854" spans="1:10">
      <c r="A1854" s="519" t="s">
        <v>2006</v>
      </c>
      <c r="B1854" s="519" t="str">
        <f t="shared" si="28"/>
        <v>PLACA DE IDENTIFICACAO DE OBRA PUBLICA,INCLUSIVE PINTURA E SUPORTES DE MADEIRA.FORNECIMENTO E COLOCACAO</v>
      </c>
      <c r="C1854" s="519" t="s">
        <v>32902</v>
      </c>
      <c r="D1854" s="519" t="s">
        <v>32903</v>
      </c>
      <c r="I1854" s="519" t="s">
        <v>13</v>
      </c>
      <c r="J1854" s="650">
        <v>490.85</v>
      </c>
    </row>
    <row r="1855" spans="1:10">
      <c r="A1855" s="519" t="s">
        <v>2007</v>
      </c>
      <c r="B1855" s="519" t="str">
        <f t="shared" si="28"/>
        <v>PLACA DE IDENTIFICACAO DE OBRA PUBLICA,TIPO BANNER/PLOTTER,CONSTITUIDA POR LONA E IMPRESSAO DIGITAL,INCLUSIVE SUPORTES DE MADEIRA.FORNECIMENTO E COLOCACAO</v>
      </c>
      <c r="C1855" s="519" t="s">
        <v>32904</v>
      </c>
      <c r="D1855" s="519" t="s">
        <v>32905</v>
      </c>
      <c r="E1855" s="519" t="s">
        <v>32906</v>
      </c>
      <c r="I1855" s="519" t="s">
        <v>13</v>
      </c>
      <c r="J1855" s="650">
        <v>218.46</v>
      </c>
    </row>
    <row r="1856" spans="1:10">
      <c r="A1856" s="519" t="s">
        <v>2008</v>
      </c>
      <c r="B1856" s="519" t="str">
        <f t="shared" si="28"/>
        <v>PLACA DE IDENTIFICACAO DE OBRA PUBLICA,TIPO BANNER/PLOTTER,CONSTITUIDA POR LONA E IMPRESSAO DIGITAL,INCLUSIVE SUPORTES DE MADEIRA.FORNECIMENTO E COLOCACAO</v>
      </c>
      <c r="C1856" s="519" t="s">
        <v>32904</v>
      </c>
      <c r="D1856" s="519" t="s">
        <v>32905</v>
      </c>
      <c r="E1856" s="519" t="s">
        <v>32906</v>
      </c>
      <c r="I1856" s="519" t="s">
        <v>13</v>
      </c>
      <c r="J1856" s="650">
        <v>207.15</v>
      </c>
    </row>
    <row r="1857" spans="1:10">
      <c r="A1857" s="519" t="s">
        <v>2009</v>
      </c>
      <c r="B1857" s="519" t="str">
        <f t="shared" si="28"/>
        <v>PLACA DE IDENTIFICACAO DE OBRA PUBLICA,TIPO BANNER/PLOTTER,CONSTITUIDA POR LONA E IMPRESSAO DIGITAL,EXCLUSIVE SUPORTE DE MADEIRA.FORNECIMENTO E COLOCACAO</v>
      </c>
      <c r="C1857" s="519" t="s">
        <v>32904</v>
      </c>
      <c r="D1857" s="519" t="s">
        <v>32907</v>
      </c>
      <c r="E1857" s="519" t="s">
        <v>32908</v>
      </c>
      <c r="I1857" s="519" t="s">
        <v>13</v>
      </c>
      <c r="J1857" s="650">
        <v>102.15</v>
      </c>
    </row>
    <row r="1858" spans="1:10">
      <c r="A1858" s="519" t="s">
        <v>2010</v>
      </c>
      <c r="B1858" s="519" t="str">
        <f t="shared" si="28"/>
        <v>PLACA DE IDENTIFICACAO DE OBRA PUBLICA,TIPO BANNER/PLOTTER,CONSTITUIDA POR LONA E IMPRESSAO DIGITAL,EXCLUSIVE SUPORTE DE MADEIRA.FORNECIMENTO E COLOCACAO</v>
      </c>
      <c r="C1858" s="519" t="s">
        <v>32904</v>
      </c>
      <c r="D1858" s="519" t="s">
        <v>32907</v>
      </c>
      <c r="E1858" s="519" t="s">
        <v>32908</v>
      </c>
      <c r="I1858" s="519" t="s">
        <v>13</v>
      </c>
      <c r="J1858" s="650">
        <v>97.6</v>
      </c>
    </row>
    <row r="1859" spans="1:10">
      <c r="A1859" s="519" t="s">
        <v>2011</v>
      </c>
      <c r="B1859" s="519" t="str">
        <f t="shared" si="28"/>
        <v>BARRAGEM DE BLOQUEIO DE OBRA NA VIA PUBLICA,DE ACORDO COM ARESOLUCAO DA PREFEITURA-RJ,COMPREENDENDO FORNECIMENTO,COLOCACAO E PINTURA DOS SUPORTES DE MADEIRA COM REAPROVEITAMENTO DO CONJUNTO 40 (QUARENTA) VEZES</v>
      </c>
      <c r="C1859" s="519" t="s">
        <v>32909</v>
      </c>
      <c r="D1859" s="519" t="s">
        <v>32910</v>
      </c>
      <c r="E1859" s="519" t="s">
        <v>32911</v>
      </c>
      <c r="F1859" s="519" t="s">
        <v>32912</v>
      </c>
      <c r="I1859" s="519" t="s">
        <v>36</v>
      </c>
      <c r="J1859" s="650">
        <v>3.48</v>
      </c>
    </row>
    <row r="1860" spans="1:10">
      <c r="A1860" s="519" t="s">
        <v>2012</v>
      </c>
      <c r="B1860" s="519" t="str">
        <f t="shared" si="28"/>
        <v>BARRAGEM DE BLOQUEIO DE OBRA NA VIA PUBLICA,DE ACORDO COM ARESOLUCAO DA PREFEITURA-RJ,COMPREENDENDO FORNECIMENTO,COLOCACAO E PINTURA DOS SUPORTES DE MADEIRA COM REAPROVEITAMENTO DO CONJUNTO 40 (QUARENTA) VEZES</v>
      </c>
      <c r="C1860" s="519" t="s">
        <v>32909</v>
      </c>
      <c r="D1860" s="519" t="s">
        <v>32910</v>
      </c>
      <c r="E1860" s="519" t="s">
        <v>32911</v>
      </c>
      <c r="F1860" s="519" t="s">
        <v>32912</v>
      </c>
      <c r="I1860" s="519" t="s">
        <v>36</v>
      </c>
      <c r="J1860" s="650">
        <v>3.17</v>
      </c>
    </row>
    <row r="1861" spans="1:10">
      <c r="A1861" s="519" t="s">
        <v>2013</v>
      </c>
      <c r="B1861" s="519"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1" s="519" t="s">
        <v>32913</v>
      </c>
      <c r="D1861" s="519" t="s">
        <v>32914</v>
      </c>
      <c r="E1861" s="519" t="s">
        <v>32915</v>
      </c>
      <c r="F1861" s="519" t="s">
        <v>32916</v>
      </c>
      <c r="G1861" s="519" t="s">
        <v>32917</v>
      </c>
      <c r="I1861" s="519" t="s">
        <v>5</v>
      </c>
      <c r="J1861" s="650">
        <v>112.88</v>
      </c>
    </row>
    <row r="1862" spans="1:10">
      <c r="A1862" s="519" t="s">
        <v>2014</v>
      </c>
      <c r="B1862" s="519" t="str">
        <f t="shared" si="28"/>
        <v>SEMAFORO PARA SINALIZACAO DE BLOQUEIO DE OBRA NA VIA PUBLICA,DE ACORDO COM A RESOLUCAO DA PREFEITURA-RJ,COMPREENDENDO FORNECIMENTO E COLOCACAO DE TODOS OS MATERIAIS NECESSARIOS,INCLUSIVE MATERIAIS ELETRICOS,CONSIDERANDO 40 VEZES O REAPROVEITAMENTO DA MADEIRA</v>
      </c>
      <c r="C1862" s="519" t="s">
        <v>32913</v>
      </c>
      <c r="D1862" s="519" t="s">
        <v>32914</v>
      </c>
      <c r="E1862" s="519" t="s">
        <v>32915</v>
      </c>
      <c r="F1862" s="519" t="s">
        <v>32916</v>
      </c>
      <c r="G1862" s="519" t="s">
        <v>32917</v>
      </c>
      <c r="I1862" s="519" t="s">
        <v>5</v>
      </c>
      <c r="J1862" s="650">
        <v>106.12</v>
      </c>
    </row>
    <row r="1863" spans="1:10">
      <c r="A1863" s="519" t="s">
        <v>2015</v>
      </c>
      <c r="B1863" s="519" t="str">
        <f t="shared" si="28"/>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3" s="519" t="s">
        <v>32918</v>
      </c>
      <c r="D1863" s="519" t="s">
        <v>32919</v>
      </c>
      <c r="E1863" s="519" t="s">
        <v>32920</v>
      </c>
      <c r="F1863" s="519" t="s">
        <v>32921</v>
      </c>
      <c r="G1863" s="519" t="s">
        <v>32922</v>
      </c>
      <c r="H1863" s="519" t="s">
        <v>32923</v>
      </c>
      <c r="I1863" s="519" t="s">
        <v>5</v>
      </c>
      <c r="J1863" s="650">
        <v>23314.81</v>
      </c>
    </row>
    <row r="1864" spans="1:10">
      <c r="A1864" s="519" t="s">
        <v>2016</v>
      </c>
      <c r="B1864" s="519" t="str">
        <f t="shared" ref="B1864:B1927" si="29">C1864&amp;D1864&amp;E1864&amp;F1864&amp;G1864&amp;H1864</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4" s="519" t="s">
        <v>32918</v>
      </c>
      <c r="D1864" s="519" t="s">
        <v>32919</v>
      </c>
      <c r="E1864" s="519" t="s">
        <v>32920</v>
      </c>
      <c r="F1864" s="519" t="s">
        <v>32921</v>
      </c>
      <c r="G1864" s="519" t="s">
        <v>32922</v>
      </c>
      <c r="H1864" s="519" t="s">
        <v>32923</v>
      </c>
      <c r="I1864" s="519" t="s">
        <v>5</v>
      </c>
      <c r="J1864" s="650">
        <v>21158.23</v>
      </c>
    </row>
    <row r="1865" spans="1:10">
      <c r="A1865" s="519" t="s">
        <v>2017</v>
      </c>
      <c r="B1865" s="519"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5" s="519" t="s">
        <v>32918</v>
      </c>
      <c r="D1865" s="519" t="s">
        <v>32919</v>
      </c>
      <c r="E1865" s="519" t="s">
        <v>32920</v>
      </c>
      <c r="F1865" s="519" t="s">
        <v>32924</v>
      </c>
      <c r="G1865" s="519" t="s">
        <v>32925</v>
      </c>
      <c r="H1865" s="519" t="s">
        <v>32926</v>
      </c>
      <c r="I1865" s="519" t="s">
        <v>5</v>
      </c>
      <c r="J1865" s="650">
        <v>19937.669999999998</v>
      </c>
    </row>
    <row r="1866" spans="1:10">
      <c r="A1866" s="519" t="s">
        <v>2018</v>
      </c>
      <c r="B1866" s="519" t="str">
        <f t="shared" si="29"/>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66" s="519" t="s">
        <v>32918</v>
      </c>
      <c r="D1866" s="519" t="s">
        <v>32919</v>
      </c>
      <c r="E1866" s="519" t="s">
        <v>32920</v>
      </c>
      <c r="F1866" s="519" t="s">
        <v>32924</v>
      </c>
      <c r="G1866" s="519" t="s">
        <v>32925</v>
      </c>
      <c r="H1866" s="519" t="s">
        <v>32926</v>
      </c>
      <c r="I1866" s="519" t="s">
        <v>5</v>
      </c>
      <c r="J1866" s="650">
        <v>17781.099999999999</v>
      </c>
    </row>
    <row r="1867" spans="1:10">
      <c r="A1867" s="519" t="s">
        <v>2019</v>
      </c>
      <c r="B1867" s="519"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7" s="519" t="s">
        <v>32918</v>
      </c>
      <c r="D1867" s="519" t="s">
        <v>32919</v>
      </c>
      <c r="E1867" s="519" t="s">
        <v>32920</v>
      </c>
      <c r="F1867" s="519" t="s">
        <v>32927</v>
      </c>
      <c r="G1867" s="519" t="s">
        <v>32925</v>
      </c>
      <c r="H1867" s="519" t="s">
        <v>32926</v>
      </c>
      <c r="I1867" s="519" t="s">
        <v>5</v>
      </c>
      <c r="J1867" s="650">
        <v>12154.71</v>
      </c>
    </row>
    <row r="1868" spans="1:10">
      <c r="A1868" s="519" t="s">
        <v>2020</v>
      </c>
      <c r="B1868" s="519" t="str">
        <f t="shared" si="29"/>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8" s="519" t="s">
        <v>32918</v>
      </c>
      <c r="D1868" s="519" t="s">
        <v>32919</v>
      </c>
      <c r="E1868" s="519" t="s">
        <v>32920</v>
      </c>
      <c r="F1868" s="519" t="s">
        <v>32927</v>
      </c>
      <c r="G1868" s="519" t="s">
        <v>32925</v>
      </c>
      <c r="H1868" s="519" t="s">
        <v>32926</v>
      </c>
      <c r="I1868" s="519" t="s">
        <v>5</v>
      </c>
      <c r="J1868" s="650">
        <v>10810.32</v>
      </c>
    </row>
    <row r="1869" spans="1:10">
      <c r="A1869" s="519" t="s">
        <v>2021</v>
      </c>
      <c r="B1869" s="519"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9" s="519" t="s">
        <v>32928</v>
      </c>
      <c r="D1869" s="519" t="s">
        <v>32929</v>
      </c>
      <c r="E1869" s="519" t="s">
        <v>32930</v>
      </c>
      <c r="F1869" s="519" t="s">
        <v>32931</v>
      </c>
      <c r="G1869" s="519" t="s">
        <v>32932</v>
      </c>
      <c r="H1869" s="519" t="s">
        <v>31906</v>
      </c>
      <c r="I1869" s="519" t="s">
        <v>5</v>
      </c>
      <c r="J1869" s="650">
        <v>45299.49</v>
      </c>
    </row>
    <row r="1870" spans="1:10">
      <c r="A1870" s="519" t="s">
        <v>2022</v>
      </c>
      <c r="B1870" s="519" t="str">
        <f t="shared" si="29"/>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0" s="519" t="s">
        <v>32928</v>
      </c>
      <c r="D1870" s="519" t="s">
        <v>32929</v>
      </c>
      <c r="E1870" s="519" t="s">
        <v>32930</v>
      </c>
      <c r="F1870" s="519" t="s">
        <v>32931</v>
      </c>
      <c r="G1870" s="519" t="s">
        <v>32932</v>
      </c>
      <c r="H1870" s="519" t="s">
        <v>31906</v>
      </c>
      <c r="I1870" s="519" t="s">
        <v>5</v>
      </c>
      <c r="J1870" s="650">
        <v>40853.730000000003</v>
      </c>
    </row>
    <row r="1871" spans="1:10">
      <c r="A1871" s="519" t="s">
        <v>2023</v>
      </c>
      <c r="B1871" s="519"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1" s="519" t="s">
        <v>32933</v>
      </c>
      <c r="D1871" s="519" t="s">
        <v>32929</v>
      </c>
      <c r="E1871" s="519" t="s">
        <v>32930</v>
      </c>
      <c r="F1871" s="519" t="s">
        <v>32934</v>
      </c>
      <c r="G1871" s="519" t="s">
        <v>32935</v>
      </c>
      <c r="H1871" s="519" t="s">
        <v>31383</v>
      </c>
      <c r="I1871" s="519" t="s">
        <v>5</v>
      </c>
      <c r="J1871" s="650">
        <v>32957.440000000002</v>
      </c>
    </row>
    <row r="1872" spans="1:10">
      <c r="A1872" s="519" t="s">
        <v>2024</v>
      </c>
      <c r="B1872" s="519" t="str">
        <f t="shared" si="29"/>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2" s="519" t="s">
        <v>32933</v>
      </c>
      <c r="D1872" s="519" t="s">
        <v>32929</v>
      </c>
      <c r="E1872" s="519" t="s">
        <v>32930</v>
      </c>
      <c r="F1872" s="519" t="s">
        <v>32934</v>
      </c>
      <c r="G1872" s="519" t="s">
        <v>32935</v>
      </c>
      <c r="H1872" s="519" t="s">
        <v>31383</v>
      </c>
      <c r="I1872" s="519" t="s">
        <v>5</v>
      </c>
      <c r="J1872" s="650">
        <v>29397.97</v>
      </c>
    </row>
    <row r="1873" spans="1:10">
      <c r="A1873" s="519" t="s">
        <v>2025</v>
      </c>
      <c r="B1873" s="519"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3" s="519" t="s">
        <v>32928</v>
      </c>
      <c r="D1873" s="519" t="s">
        <v>32929</v>
      </c>
      <c r="E1873" s="519" t="s">
        <v>32930</v>
      </c>
      <c r="F1873" s="519" t="s">
        <v>32936</v>
      </c>
      <c r="G1873" s="519" t="s">
        <v>32935</v>
      </c>
      <c r="H1873" s="519" t="s">
        <v>31383</v>
      </c>
      <c r="I1873" s="519" t="s">
        <v>5</v>
      </c>
      <c r="J1873" s="650">
        <v>26768.14</v>
      </c>
    </row>
    <row r="1874" spans="1:10">
      <c r="A1874" s="519" t="s">
        <v>2026</v>
      </c>
      <c r="B1874" s="519" t="str">
        <f t="shared" si="29"/>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4" s="519" t="s">
        <v>32928</v>
      </c>
      <c r="D1874" s="519" t="s">
        <v>32929</v>
      </c>
      <c r="E1874" s="519" t="s">
        <v>32930</v>
      </c>
      <c r="F1874" s="519" t="s">
        <v>32936</v>
      </c>
      <c r="G1874" s="519" t="s">
        <v>32935</v>
      </c>
      <c r="H1874" s="519" t="s">
        <v>31383</v>
      </c>
      <c r="I1874" s="519" t="s">
        <v>5</v>
      </c>
      <c r="J1874" s="650">
        <v>23654.21</v>
      </c>
    </row>
    <row r="1875" spans="1:10">
      <c r="A1875" s="519" t="s">
        <v>2027</v>
      </c>
      <c r="B1875" s="519" t="str">
        <f t="shared" si="29"/>
        <v>PLACA DE SINALIZACAO PREVENTIVA PARA OBRA NA VIA PUBLICA,DEACORDO COM A RESOLUCAO DA PREFEITURA-RJ, COMPREENDENDO FORNECIMENTO E PINTURA DA PLACA E DOS SUPORTES DE MADEIRA.FORNECIMENTO E COLOCACAO</v>
      </c>
      <c r="C1875" s="519" t="s">
        <v>32937</v>
      </c>
      <c r="D1875" s="519" t="s">
        <v>32938</v>
      </c>
      <c r="E1875" s="519" t="s">
        <v>32939</v>
      </c>
      <c r="F1875" s="519" t="s">
        <v>32940</v>
      </c>
      <c r="I1875" s="519" t="s">
        <v>5</v>
      </c>
      <c r="J1875" s="650">
        <v>94.3</v>
      </c>
    </row>
    <row r="1876" spans="1:10">
      <c r="A1876" s="519" t="s">
        <v>2028</v>
      </c>
      <c r="B1876" s="519" t="str">
        <f t="shared" si="29"/>
        <v>PLACA DE SINALIZACAO PREVENTIVA PARA OBRA NA VIA PUBLICA,DEACORDO COM A RESOLUCAO DA PREFEITURA-RJ, COMPREENDENDO FORNECIMENTO E PINTURA DA PLACA E DOS SUPORTES DE MADEIRA.FORNECIMENTO E COLOCACAO</v>
      </c>
      <c r="C1876" s="519" t="s">
        <v>32937</v>
      </c>
      <c r="D1876" s="519" t="s">
        <v>32938</v>
      </c>
      <c r="E1876" s="519" t="s">
        <v>32939</v>
      </c>
      <c r="F1876" s="519" t="s">
        <v>32940</v>
      </c>
      <c r="I1876" s="519" t="s">
        <v>5</v>
      </c>
      <c r="J1876" s="650">
        <v>86.67</v>
      </c>
    </row>
    <row r="1877" spans="1:10">
      <c r="A1877" s="519" t="s">
        <v>2029</v>
      </c>
      <c r="B1877" s="519" t="str">
        <f t="shared" si="29"/>
        <v>BALIZADOR VAGALUME (ALUGUEL),EQUIPADO COM PISCA ALERTA E PAINEIS DE FITA REFLETIVA PADRAO ENGENHARIA COM ALTURA DE 1,32M,DE ACORDO COM O MANUAL DA CET-RIO,INCLUSIVE MANUTENCAO,PRIMEIRA COLOCACAO E RETIRADA DA OBRA</v>
      </c>
      <c r="C1877" s="519" t="s">
        <v>32941</v>
      </c>
      <c r="D1877" s="519" t="s">
        <v>32942</v>
      </c>
      <c r="E1877" s="519" t="s">
        <v>32943</v>
      </c>
      <c r="F1877" s="519" t="s">
        <v>32944</v>
      </c>
      <c r="I1877" s="519" t="s">
        <v>1966</v>
      </c>
      <c r="J1877" s="650">
        <v>68.900000000000006</v>
      </c>
    </row>
    <row r="1878" spans="1:10">
      <c r="A1878" s="519" t="s">
        <v>2030</v>
      </c>
      <c r="B1878" s="519" t="str">
        <f t="shared" si="29"/>
        <v>BALIZADOR VAGALUME (ALUGUEL),EQUIPADO COM PISCA ALERTA E PAINEIS DE FITA REFLETIVA PADRAO ENGENHARIA COM ALTURA DE 1,32M,DE ACORDO COM O MANUAL DA CET-RIO,INCLUSIVE MANUTENCAO,PRIMEIRA COLOCACAO E RETIRADA DA OBRA</v>
      </c>
      <c r="C1878" s="519" t="s">
        <v>32941</v>
      </c>
      <c r="D1878" s="519" t="s">
        <v>32942</v>
      </c>
      <c r="E1878" s="519" t="s">
        <v>32943</v>
      </c>
      <c r="F1878" s="519" t="s">
        <v>32944</v>
      </c>
      <c r="I1878" s="519" t="s">
        <v>1966</v>
      </c>
      <c r="J1878" s="650">
        <v>68.900000000000006</v>
      </c>
    </row>
    <row r="1879" spans="1:10">
      <c r="A1879" s="519" t="s">
        <v>2031</v>
      </c>
      <c r="B1879" s="519" t="str">
        <f t="shared" si="29"/>
        <v>CAVALETE MINICADE (ALUGUEL),EQUIPADO COM PAINEIS REFLETIVOSDE ALTA INTENSIDADE E UM PISCA ALERTA COM CELULA FOTO-ELETRICA,ALIMENTADA POR 2 BATERIAS DE 6V (DISPENSA O USO DE GERADOR)</v>
      </c>
      <c r="C1879" s="519" t="s">
        <v>32945</v>
      </c>
      <c r="D1879" s="519" t="s">
        <v>32946</v>
      </c>
      <c r="E1879" s="519" t="s">
        <v>32947</v>
      </c>
      <c r="F1879" s="519" t="s">
        <v>32948</v>
      </c>
      <c r="I1879" s="519" t="s">
        <v>1966</v>
      </c>
      <c r="J1879" s="650">
        <v>21.64</v>
      </c>
    </row>
    <row r="1880" spans="1:10">
      <c r="A1880" s="519" t="s">
        <v>2032</v>
      </c>
      <c r="B1880" s="519" t="str">
        <f t="shared" si="29"/>
        <v>CAVALETE MINICADE (ALUGUEL),EQUIPADO COM PAINEIS REFLETIVOSDE ALTA INTENSIDADE E UM PISCA ALERTA COM CELULA FOTO-ELETRICA,ALIMENTADA POR 2 BATERIAS DE 6V (DISPENSA O USO DE GERADOR)</v>
      </c>
      <c r="C1880" s="519" t="s">
        <v>32945</v>
      </c>
      <c r="D1880" s="519" t="s">
        <v>32946</v>
      </c>
      <c r="E1880" s="519" t="s">
        <v>32947</v>
      </c>
      <c r="F1880" s="519" t="s">
        <v>32948</v>
      </c>
      <c r="I1880" s="519" t="s">
        <v>1966</v>
      </c>
      <c r="J1880" s="650">
        <v>21.64</v>
      </c>
    </row>
    <row r="1881" spans="1:10">
      <c r="A1881" s="519" t="s">
        <v>2033</v>
      </c>
      <c r="B1881" s="519"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1" s="519" t="s">
        <v>32949</v>
      </c>
      <c r="D1881" s="519" t="s">
        <v>32950</v>
      </c>
      <c r="E1881" s="519" t="s">
        <v>32951</v>
      </c>
      <c r="F1881" s="519" t="s">
        <v>32952</v>
      </c>
      <c r="G1881" s="519" t="s">
        <v>32953</v>
      </c>
      <c r="H1881" s="519" t="s">
        <v>32954</v>
      </c>
      <c r="I1881" s="519" t="s">
        <v>1966</v>
      </c>
      <c r="J1881" s="650">
        <v>137.6</v>
      </c>
    </row>
    <row r="1882" spans="1:10">
      <c r="A1882" s="519" t="s">
        <v>2034</v>
      </c>
      <c r="B1882" s="519" t="str">
        <f t="shared" si="29"/>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2" s="519" t="s">
        <v>32949</v>
      </c>
      <c r="D1882" s="519" t="s">
        <v>32950</v>
      </c>
      <c r="E1882" s="519" t="s">
        <v>32951</v>
      </c>
      <c r="F1882" s="519" t="s">
        <v>32952</v>
      </c>
      <c r="G1882" s="519" t="s">
        <v>32953</v>
      </c>
      <c r="H1882" s="519" t="s">
        <v>32954</v>
      </c>
      <c r="I1882" s="519" t="s">
        <v>1966</v>
      </c>
      <c r="J1882" s="650">
        <v>137.6</v>
      </c>
    </row>
    <row r="1883" spans="1:10">
      <c r="A1883" s="519" t="s">
        <v>2035</v>
      </c>
      <c r="B1883" s="519" t="str">
        <f t="shared" si="29"/>
        <v>SINALIZADOR ELETRONICO (ALUGUEL) A LED BIDIRECIONAL (PISCA ALERTA) PARA ADAPTACAO EM CONES, CAVALETES E BARREIRAS</v>
      </c>
      <c r="C1883" s="519" t="s">
        <v>32955</v>
      </c>
      <c r="D1883" s="519" t="s">
        <v>32956</v>
      </c>
      <c r="I1883" s="519" t="s">
        <v>1966</v>
      </c>
      <c r="J1883" s="650">
        <v>47.48</v>
      </c>
    </row>
    <row r="1884" spans="1:10">
      <c r="A1884" s="519" t="s">
        <v>2036</v>
      </c>
      <c r="B1884" s="519" t="str">
        <f t="shared" si="29"/>
        <v>SINALIZADOR ELETRONICO (ALUGUEL) A LED BIDIRECIONAL (PISCA ALERTA) PARA ADAPTACAO EM CONES, CAVALETES E BARREIRAS</v>
      </c>
      <c r="C1884" s="519" t="s">
        <v>32955</v>
      </c>
      <c r="D1884" s="519" t="s">
        <v>32956</v>
      </c>
      <c r="I1884" s="519" t="s">
        <v>1966</v>
      </c>
      <c r="J1884" s="650">
        <v>47.48</v>
      </c>
    </row>
    <row r="1885" spans="1:10">
      <c r="A1885" s="519" t="s">
        <v>2037</v>
      </c>
      <c r="B1885" s="519" t="str">
        <f t="shared" si="29"/>
        <v>PLACAS DE SINALIZACAO DE OBRAS (ALUGUEL),REFLETIVAS,REVESTIDAS COM PELICULA REFLETIVA GRAU TECNICO</v>
      </c>
      <c r="C1885" s="519" t="s">
        <v>32957</v>
      </c>
      <c r="D1885" s="519" t="s">
        <v>32958</v>
      </c>
      <c r="I1885" s="519" t="s">
        <v>2038</v>
      </c>
      <c r="J1885" s="650">
        <v>11.12</v>
      </c>
    </row>
    <row r="1886" spans="1:10">
      <c r="A1886" s="519" t="s">
        <v>2039</v>
      </c>
      <c r="B1886" s="519" t="str">
        <f t="shared" si="29"/>
        <v>PLACAS DE SINALIZACAO DE OBRAS (ALUGUEL),REFLETIVAS,REVESTIDAS COM PELICULA REFLETIVA GRAU TECNICO</v>
      </c>
      <c r="C1886" s="519" t="s">
        <v>32957</v>
      </c>
      <c r="D1886" s="519" t="s">
        <v>32958</v>
      </c>
      <c r="I1886" s="519" t="s">
        <v>2038</v>
      </c>
      <c r="J1886" s="650">
        <v>11.12</v>
      </c>
    </row>
    <row r="1887" spans="1:10">
      <c r="A1887" s="519" t="s">
        <v>2040</v>
      </c>
      <c r="B1887" s="519" t="str">
        <f t="shared" si="29"/>
        <v>DEMARCACAO DE PAVIMENTO POR PINTURA EM FAIXAS ALTERNADAS,PARA DESVIO DO TRAFEGO EM OBRAS NA VIA PUBLICA,DE ACORDO COM ARESOLUCAO DA PREFEITURA-RJ,MEDIDO POR UNIDADE DE SUPERFICIEDEMARCADA</v>
      </c>
      <c r="C1887" s="519" t="s">
        <v>32959</v>
      </c>
      <c r="D1887" s="519" t="s">
        <v>32960</v>
      </c>
      <c r="E1887" s="519" t="s">
        <v>32961</v>
      </c>
      <c r="F1887" s="519" t="s">
        <v>32962</v>
      </c>
      <c r="I1887" s="519" t="s">
        <v>13</v>
      </c>
      <c r="J1887" s="650">
        <v>9.69</v>
      </c>
    </row>
    <row r="1888" spans="1:10">
      <c r="A1888" s="519" t="s">
        <v>2041</v>
      </c>
      <c r="B1888" s="519" t="str">
        <f t="shared" si="29"/>
        <v>DEMARCACAO DE PAVIMENTO POR PINTURA EM FAIXAS ALTERNADAS,PARA DESVIO DO TRAFEGO EM OBRAS NA VIA PUBLICA,DE ACORDO COM ARESOLUCAO DA PREFEITURA-RJ,MEDIDO POR UNIDADE DE SUPERFICIEDEMARCADA</v>
      </c>
      <c r="C1888" s="519" t="s">
        <v>32959</v>
      </c>
      <c r="D1888" s="519" t="s">
        <v>32960</v>
      </c>
      <c r="E1888" s="519" t="s">
        <v>32961</v>
      </c>
      <c r="F1888" s="519" t="s">
        <v>32962</v>
      </c>
      <c r="I1888" s="519" t="s">
        <v>13</v>
      </c>
      <c r="J1888" s="650">
        <v>8.61</v>
      </c>
    </row>
    <row r="1889" spans="1:10">
      <c r="A1889" s="519" t="s">
        <v>2042</v>
      </c>
      <c r="B1889" s="519" t="str">
        <f t="shared" si="29"/>
        <v>REPINTURA DE PLACA DE IDENTIFICACAO DE OBRAS PUBLICAS</v>
      </c>
      <c r="C1889" s="519" t="s">
        <v>2043</v>
      </c>
      <c r="I1889" s="519" t="s">
        <v>13</v>
      </c>
      <c r="J1889" s="650">
        <v>92.21</v>
      </c>
    </row>
    <row r="1890" spans="1:10">
      <c r="A1890" s="519" t="s">
        <v>2044</v>
      </c>
      <c r="B1890" s="519" t="str">
        <f t="shared" si="29"/>
        <v>REPINTURA DE PLACA DE IDENTIFICACAO DE OBRAS PUBLICAS</v>
      </c>
      <c r="C1890" s="519" t="s">
        <v>2043</v>
      </c>
      <c r="I1890" s="519" t="s">
        <v>13</v>
      </c>
      <c r="J1890" s="650">
        <v>81.37</v>
      </c>
    </row>
    <row r="1891" spans="1:10">
      <c r="A1891" s="519" t="s">
        <v>2045</v>
      </c>
      <c r="B1891" s="519" t="str">
        <f t="shared" si="29"/>
        <v>ESCAVACAO MANUAL DE VALA/CAVA EM MATERIAL DE 1ª CATEGORIA (A(AREIA,ARGILA OU PICARRA),ATE 1,50M DE PROFUNDIDADE,EXCLUSIVE ESCORAMENTO E ESGOTAMENTO</v>
      </c>
      <c r="C1891" s="519" t="s">
        <v>32963</v>
      </c>
      <c r="D1891" s="519" t="s">
        <v>32964</v>
      </c>
      <c r="E1891" s="519" t="s">
        <v>32965</v>
      </c>
      <c r="I1891" s="519" t="s">
        <v>22</v>
      </c>
      <c r="J1891" s="650">
        <v>57.95</v>
      </c>
    </row>
    <row r="1892" spans="1:10">
      <c r="A1892" s="519" t="s">
        <v>2046</v>
      </c>
      <c r="B1892" s="519" t="str">
        <f t="shared" si="29"/>
        <v>ESCAVACAO MANUAL DE VALA/CAVA EM MATERIAL DE 1ª CATEGORIA (A(AREIA,ARGILA OU PICARRA),ATE 1,50M DE PROFUNDIDADE,EXCLUSIVE ESCORAMENTO E ESGOTAMENTO</v>
      </c>
      <c r="C1892" s="519" t="s">
        <v>32963</v>
      </c>
      <c r="D1892" s="519" t="s">
        <v>32964</v>
      </c>
      <c r="E1892" s="519" t="s">
        <v>32965</v>
      </c>
      <c r="I1892" s="519" t="s">
        <v>22</v>
      </c>
      <c r="J1892" s="650">
        <v>50.21</v>
      </c>
    </row>
    <row r="1893" spans="1:10">
      <c r="A1893" s="519" t="s">
        <v>2047</v>
      </c>
      <c r="B1893" s="519" t="str">
        <f t="shared" si="29"/>
        <v>ESCAVACAO MANUAL DE VALA/CAVA EM MATERIAL DE 1ª CATEGORIA (AREIA,ARGILA OU PICARRA),ENTRE 1,50 E 3,00M DE PROFUNDIDADE,EXCLUSIVE ESCORAMENTO E ESGOTAMENTO</v>
      </c>
      <c r="C1893" s="519" t="s">
        <v>32963</v>
      </c>
      <c r="D1893" s="519" t="s">
        <v>32966</v>
      </c>
      <c r="E1893" s="519" t="s">
        <v>32967</v>
      </c>
      <c r="I1893" s="519" t="s">
        <v>22</v>
      </c>
      <c r="J1893" s="650">
        <v>73.290000000000006</v>
      </c>
    </row>
    <row r="1894" spans="1:10">
      <c r="A1894" s="519" t="s">
        <v>2048</v>
      </c>
      <c r="B1894" s="519" t="str">
        <f t="shared" si="29"/>
        <v>ESCAVACAO MANUAL DE VALA/CAVA EM MATERIAL DE 1ª CATEGORIA (AREIA,ARGILA OU PICARRA),ENTRE 1,50 E 3,00M DE PROFUNDIDADE,EXCLUSIVE ESCORAMENTO E ESGOTAMENTO</v>
      </c>
      <c r="C1894" s="519" t="s">
        <v>32963</v>
      </c>
      <c r="D1894" s="519" t="s">
        <v>32966</v>
      </c>
      <c r="E1894" s="519" t="s">
        <v>32967</v>
      </c>
      <c r="I1894" s="519" t="s">
        <v>22</v>
      </c>
      <c r="J1894" s="650">
        <v>63.51</v>
      </c>
    </row>
    <row r="1895" spans="1:10">
      <c r="A1895" s="519" t="s">
        <v>2049</v>
      </c>
      <c r="B1895" s="519" t="str">
        <f t="shared" si="29"/>
        <v>ESCAVACAO MANUAL DE VALA/CAVA EM MATERIAL DE 1ª CATEGORIA (AREIA,ARGILA OU PICARRA),ENTRE 3,00 E 4,50M DE PROFUNDIDADE,EXCLUSIVE ESCORAMENTO E ESGOTAMENTO</v>
      </c>
      <c r="C1895" s="519" t="s">
        <v>32963</v>
      </c>
      <c r="D1895" s="519" t="s">
        <v>32968</v>
      </c>
      <c r="E1895" s="519" t="s">
        <v>32967</v>
      </c>
      <c r="I1895" s="519" t="s">
        <v>22</v>
      </c>
      <c r="J1895" s="650">
        <v>98.86</v>
      </c>
    </row>
    <row r="1896" spans="1:10">
      <c r="A1896" s="519" t="s">
        <v>2050</v>
      </c>
      <c r="B1896" s="519" t="str">
        <f t="shared" si="29"/>
        <v>ESCAVACAO MANUAL DE VALA/CAVA EM MATERIAL DE 1ª CATEGORIA (AREIA,ARGILA OU PICARRA),ENTRE 3,00 E 4,50M DE PROFUNDIDADE,EXCLUSIVE ESCORAMENTO E ESGOTAMENTO</v>
      </c>
      <c r="C1896" s="519" t="s">
        <v>32963</v>
      </c>
      <c r="D1896" s="519" t="s">
        <v>32968</v>
      </c>
      <c r="E1896" s="519" t="s">
        <v>32967</v>
      </c>
      <c r="I1896" s="519" t="s">
        <v>22</v>
      </c>
      <c r="J1896" s="650">
        <v>85.66</v>
      </c>
    </row>
    <row r="1897" spans="1:10">
      <c r="A1897" s="519" t="s">
        <v>2051</v>
      </c>
      <c r="B1897" s="519" t="str">
        <f t="shared" si="29"/>
        <v>ESCAVACAO MANUAL DE VALA/CAVA EM MATERIAL DE 1ª CATEGORIA (AREIA,ARGILA OU PICARRA),ENTRE 4,50 E 6,00M DE PROFUNDIDADE,EXCLUSIVE ESCORAMENTO E ESGOTAMENTO</v>
      </c>
      <c r="C1897" s="519" t="s">
        <v>32963</v>
      </c>
      <c r="D1897" s="519" t="s">
        <v>32969</v>
      </c>
      <c r="E1897" s="519" t="s">
        <v>32967</v>
      </c>
      <c r="I1897" s="519" t="s">
        <v>22</v>
      </c>
      <c r="J1897" s="650">
        <v>132.96</v>
      </c>
    </row>
    <row r="1898" spans="1:10">
      <c r="A1898" s="519" t="s">
        <v>2052</v>
      </c>
      <c r="B1898" s="519" t="str">
        <f t="shared" si="29"/>
        <v>ESCAVACAO MANUAL DE VALA/CAVA EM MATERIAL DE 1ª CATEGORIA (AREIA,ARGILA OU PICARRA),ENTRE 4,50 E 6,00M DE PROFUNDIDADE,EXCLUSIVE ESCORAMENTO E ESGOTAMENTO</v>
      </c>
      <c r="C1898" s="519" t="s">
        <v>32963</v>
      </c>
      <c r="D1898" s="519" t="s">
        <v>32969</v>
      </c>
      <c r="E1898" s="519" t="s">
        <v>32967</v>
      </c>
      <c r="I1898" s="519" t="s">
        <v>22</v>
      </c>
      <c r="J1898" s="650">
        <v>115.2</v>
      </c>
    </row>
    <row r="1899" spans="1:10">
      <c r="A1899" s="519" t="s">
        <v>2053</v>
      </c>
      <c r="B1899" s="519" t="str">
        <f t="shared" si="29"/>
        <v>ESCAVACAO MANUAL DE VALA/CAVA EM MATERIAL DE 1ª CATEGORIA (AREIA,ARGILA OU PICARRA),ENTRE 6,00 E 7,50M DE PROFUNDIDADE,EXCLUSIVE ESCORAMENTO E ESGOTAMENTO</v>
      </c>
      <c r="C1899" s="519" t="s">
        <v>32963</v>
      </c>
      <c r="D1899" s="519" t="s">
        <v>32970</v>
      </c>
      <c r="E1899" s="519" t="s">
        <v>32967</v>
      </c>
      <c r="I1899" s="519" t="s">
        <v>22</v>
      </c>
      <c r="J1899" s="650">
        <v>165.35</v>
      </c>
    </row>
    <row r="1900" spans="1:10">
      <c r="A1900" s="519" t="s">
        <v>2054</v>
      </c>
      <c r="B1900" s="519" t="str">
        <f t="shared" si="29"/>
        <v>ESCAVACAO MANUAL DE VALA/CAVA EM MATERIAL DE 1ª CATEGORIA (AREIA,ARGILA OU PICARRA),ENTRE 6,00 E 7,50M DE PROFUNDIDADE,EXCLUSIVE ESCORAMENTO E ESGOTAMENTO</v>
      </c>
      <c r="C1900" s="519" t="s">
        <v>32963</v>
      </c>
      <c r="D1900" s="519" t="s">
        <v>32970</v>
      </c>
      <c r="E1900" s="519" t="s">
        <v>32967</v>
      </c>
      <c r="I1900" s="519" t="s">
        <v>22</v>
      </c>
      <c r="J1900" s="650">
        <v>143.27000000000001</v>
      </c>
    </row>
    <row r="1901" spans="1:10">
      <c r="A1901" s="519" t="s">
        <v>2055</v>
      </c>
      <c r="B1901" s="519" t="str">
        <f t="shared" si="29"/>
        <v>ESCAVACAO MANUAL DE VALA/CAVA A FRIO EM MATERIAL DE 2ªCATEGORIA(MOLEDO OU ROCHA DECOMPOSTA),ATE 1,50M DE PROFUNDIDADE,EXCLUSIVE ESCORAMENTO E ESGOTAMENTO</v>
      </c>
      <c r="C1901" s="519" t="s">
        <v>32971</v>
      </c>
      <c r="D1901" s="519" t="s">
        <v>32972</v>
      </c>
      <c r="E1901" s="519" t="s">
        <v>32973</v>
      </c>
      <c r="I1901" s="519" t="s">
        <v>22</v>
      </c>
      <c r="J1901" s="650">
        <v>127.84</v>
      </c>
    </row>
    <row r="1902" spans="1:10">
      <c r="A1902" s="519" t="s">
        <v>2056</v>
      </c>
      <c r="B1902" s="519" t="str">
        <f t="shared" si="29"/>
        <v>ESCAVACAO MANUAL DE VALA/CAVA A FRIO EM MATERIAL DE 2ªCATEGORIA(MOLEDO OU ROCHA DECOMPOSTA),ATE 1,50M DE PROFUNDIDADE,EXCLUSIVE ESCORAMENTO E ESGOTAMENTO</v>
      </c>
      <c r="C1902" s="519" t="s">
        <v>32971</v>
      </c>
      <c r="D1902" s="519" t="s">
        <v>32972</v>
      </c>
      <c r="E1902" s="519" t="s">
        <v>32973</v>
      </c>
      <c r="I1902" s="519" t="s">
        <v>22</v>
      </c>
      <c r="J1902" s="650">
        <v>110.77</v>
      </c>
    </row>
    <row r="1903" spans="1:10">
      <c r="A1903" s="519" t="s">
        <v>2057</v>
      </c>
      <c r="B1903" s="519" t="str">
        <f t="shared" si="29"/>
        <v>ESCAVACAO MANUAL DE VALA/CAVA A FRIO EM MATERIAL DE 2ªCATEGORIA(MOLEDO OU ROCHA DECOMPOSTA),ENTRE 1,50 E 3,00M DE PROFUNDIDADE,EXCLUSIVE ESCORAMENTO E ESGOTAMENTO</v>
      </c>
      <c r="C1903" s="519" t="s">
        <v>32971</v>
      </c>
      <c r="D1903" s="519" t="s">
        <v>32974</v>
      </c>
      <c r="E1903" s="519" t="s">
        <v>32975</v>
      </c>
      <c r="I1903" s="519" t="s">
        <v>22</v>
      </c>
      <c r="J1903" s="650">
        <v>161.94</v>
      </c>
    </row>
    <row r="1904" spans="1:10">
      <c r="A1904" s="519" t="s">
        <v>2058</v>
      </c>
      <c r="B1904" s="519" t="str">
        <f t="shared" si="29"/>
        <v>ESCAVACAO MANUAL DE VALA/CAVA A FRIO EM MATERIAL DE 2ªCATEGORIA(MOLEDO OU ROCHA DECOMPOSTA),ENTRE 1,50 E 3,00M DE PROFUNDIDADE,EXCLUSIVE ESCORAMENTO E ESGOTAMENTO</v>
      </c>
      <c r="C1904" s="519" t="s">
        <v>32971</v>
      </c>
      <c r="D1904" s="519" t="s">
        <v>32974</v>
      </c>
      <c r="E1904" s="519" t="s">
        <v>32975</v>
      </c>
      <c r="I1904" s="519" t="s">
        <v>22</v>
      </c>
      <c r="J1904" s="650">
        <v>140.31</v>
      </c>
    </row>
    <row r="1905" spans="1:10">
      <c r="A1905" s="519" t="s">
        <v>2059</v>
      </c>
      <c r="B1905" s="519" t="str">
        <f t="shared" si="29"/>
        <v>ESCAVACAO MANUAL DE VALA/CAVA A FRIO EM MATERIAL DE 2ªCATEGORIA(MOLEDO OU ROCHA DECOMPOSTA),ENTRE 3,00 E 4,50M DE PROFUNDIDADE,EXCLUSIVE ESCORAMENTO E ESGOTAMENTO</v>
      </c>
      <c r="C1905" s="519" t="s">
        <v>32971</v>
      </c>
      <c r="D1905" s="519" t="s">
        <v>32976</v>
      </c>
      <c r="E1905" s="519" t="s">
        <v>32975</v>
      </c>
      <c r="I1905" s="519" t="s">
        <v>22</v>
      </c>
      <c r="J1905" s="650">
        <v>187.51</v>
      </c>
    </row>
    <row r="1906" spans="1:10">
      <c r="A1906" s="519" t="s">
        <v>2060</v>
      </c>
      <c r="B1906" s="519" t="str">
        <f t="shared" si="29"/>
        <v>ESCAVACAO MANUAL DE VALA/CAVA A FRIO EM MATERIAL DE 2ªCATEGORIA(MOLEDO OU ROCHA DECOMPOSTA),ENTRE 3,00 E 4,50M DE PROFUNDIDADE,EXCLUSIVE ESCORAMENTO E ESGOTAMENTO</v>
      </c>
      <c r="C1906" s="519" t="s">
        <v>32971</v>
      </c>
      <c r="D1906" s="519" t="s">
        <v>32976</v>
      </c>
      <c r="E1906" s="519" t="s">
        <v>32975</v>
      </c>
      <c r="I1906" s="519" t="s">
        <v>22</v>
      </c>
      <c r="J1906" s="650">
        <v>162.47</v>
      </c>
    </row>
    <row r="1907" spans="1:10">
      <c r="A1907" s="519" t="s">
        <v>2061</v>
      </c>
      <c r="B1907" s="519" t="str">
        <f t="shared" si="29"/>
        <v>ESCAVACAO MANUAL DE VALA/CAVA A FRIO EM MATERIAL DE 2ªCATEGORIA(MOLEDO OU ROCHA DECOMPOSTA),ENTRE 4,50 E 6,00M DE PROFUNDIDADE,EXCLUSIVE ESCORAMENTO E ESGOTAMENTO</v>
      </c>
      <c r="C1907" s="519" t="s">
        <v>32971</v>
      </c>
      <c r="D1907" s="519" t="s">
        <v>32977</v>
      </c>
      <c r="E1907" s="519" t="s">
        <v>32975</v>
      </c>
      <c r="I1907" s="519" t="s">
        <v>22</v>
      </c>
      <c r="J1907" s="650">
        <v>221.6</v>
      </c>
    </row>
    <row r="1908" spans="1:10">
      <c r="A1908" s="519" t="s">
        <v>2062</v>
      </c>
      <c r="B1908" s="519" t="str">
        <f t="shared" si="29"/>
        <v>ESCAVACAO MANUAL DE VALA/CAVA A FRIO EM MATERIAL DE 2ªCATEGORIA(MOLEDO OU ROCHA DECOMPOSTA),ENTRE 4,50 E 6,00M DE PROFUNDIDADE,EXCLUSIVE ESCORAMENTO E ESGOTAMENTO</v>
      </c>
      <c r="C1908" s="519" t="s">
        <v>32971</v>
      </c>
      <c r="D1908" s="519" t="s">
        <v>32977</v>
      </c>
      <c r="E1908" s="519" t="s">
        <v>32975</v>
      </c>
      <c r="I1908" s="519" t="s">
        <v>22</v>
      </c>
      <c r="J1908" s="650">
        <v>192.01</v>
      </c>
    </row>
    <row r="1909" spans="1:10">
      <c r="A1909" s="519" t="s">
        <v>2063</v>
      </c>
      <c r="B1909" s="519" t="str">
        <f t="shared" si="29"/>
        <v>ESCAVACAO MANUAL DE VALA/CAVA A FRIO EM MATERIAL DE 2ªCATEGORIA(MOLEDO OU ROCHA DECOMPOSTA),ENTRE 6,00 E 7,50M DE PROFUNDIDADE,EXCLUSIVE ESCORAMENTO E ESGOTAMENTO</v>
      </c>
      <c r="C1909" s="519" t="s">
        <v>32971</v>
      </c>
      <c r="D1909" s="519" t="s">
        <v>32978</v>
      </c>
      <c r="E1909" s="519" t="s">
        <v>32975</v>
      </c>
      <c r="I1909" s="519" t="s">
        <v>22</v>
      </c>
      <c r="J1909" s="650">
        <v>255.69</v>
      </c>
    </row>
    <row r="1910" spans="1:10">
      <c r="A1910" s="519" t="s">
        <v>2064</v>
      </c>
      <c r="B1910" s="519" t="str">
        <f t="shared" si="29"/>
        <v>ESCAVACAO MANUAL DE VALA/CAVA A FRIO EM MATERIAL DE 2ªCATEGORIA(MOLEDO OU ROCHA DECOMPOSTA),ENTRE 6,00 E 7,50M DE PROFUNDIDADE,EXCLUSIVE ESCORAMENTO E ESGOTAMENTO</v>
      </c>
      <c r="C1910" s="519" t="s">
        <v>32971</v>
      </c>
      <c r="D1910" s="519" t="s">
        <v>32978</v>
      </c>
      <c r="E1910" s="519" t="s">
        <v>32975</v>
      </c>
      <c r="I1910" s="519" t="s">
        <v>22</v>
      </c>
      <c r="J1910" s="650">
        <v>221.55</v>
      </c>
    </row>
    <row r="1911" spans="1:10">
      <c r="A1911" s="519" t="s">
        <v>2065</v>
      </c>
      <c r="B1911" s="519" t="str">
        <f t="shared" si="29"/>
        <v>ESCAVACAO MANUAL DE VALA/CAVA EM PEDRA SOLTA DO TAMANHO MEDIO DE PEDRA DE MAO OU ARGILA RIJA,ATE 1,50M DE PROFUNDIDADE,EXCLUSIVE ESCORAMENTO E ESGOTAMENTO</v>
      </c>
      <c r="C1911" s="519" t="s">
        <v>32979</v>
      </c>
      <c r="D1911" s="519" t="s">
        <v>32980</v>
      </c>
      <c r="E1911" s="519" t="s">
        <v>32967</v>
      </c>
      <c r="I1911" s="519" t="s">
        <v>22</v>
      </c>
      <c r="J1911" s="650">
        <v>81.819999999999993</v>
      </c>
    </row>
    <row r="1912" spans="1:10">
      <c r="A1912" s="519" t="s">
        <v>2066</v>
      </c>
      <c r="B1912" s="519" t="str">
        <f t="shared" si="29"/>
        <v>ESCAVACAO MANUAL DE VALA/CAVA EM PEDRA SOLTA DO TAMANHO MEDIO DE PEDRA DE MAO OU ARGILA RIJA,ATE 1,50M DE PROFUNDIDADE,EXCLUSIVE ESCORAMENTO E ESGOTAMENTO</v>
      </c>
      <c r="C1912" s="519" t="s">
        <v>32979</v>
      </c>
      <c r="D1912" s="519" t="s">
        <v>32980</v>
      </c>
      <c r="E1912" s="519" t="s">
        <v>32967</v>
      </c>
      <c r="I1912" s="519" t="s">
        <v>22</v>
      </c>
      <c r="J1912" s="650">
        <v>70.89</v>
      </c>
    </row>
    <row r="1913" spans="1:10">
      <c r="A1913" s="519" t="s">
        <v>2067</v>
      </c>
      <c r="B1913" s="519" t="str">
        <f t="shared" si="29"/>
        <v>ESCAVACAO MANUAL DE VALA/CAVA EM PEDRA SOLTA DO TAMANHO MEDIO DE PEDRA DE MAO OU ARGILA RIJA,ENTRE 1,50 E 3,00M DE PROFUNDIDADE,EXCLUSIVE ESCORAMENTO E ESGOTAMENTO</v>
      </c>
      <c r="C1913" s="519" t="s">
        <v>32979</v>
      </c>
      <c r="D1913" s="519" t="s">
        <v>32981</v>
      </c>
      <c r="E1913" s="519" t="s">
        <v>32982</v>
      </c>
      <c r="I1913" s="519" t="s">
        <v>22</v>
      </c>
      <c r="J1913" s="650">
        <v>95.46</v>
      </c>
    </row>
    <row r="1914" spans="1:10">
      <c r="A1914" s="519" t="s">
        <v>2068</v>
      </c>
      <c r="B1914" s="519" t="str">
        <f t="shared" si="29"/>
        <v>ESCAVACAO MANUAL DE VALA/CAVA EM PEDRA SOLTA DO TAMANHO MEDIO DE PEDRA DE MAO OU ARGILA RIJA,ENTRE 1,50 E 3,00M DE PROFUNDIDADE,EXCLUSIVE ESCORAMENTO E ESGOTAMENTO</v>
      </c>
      <c r="C1914" s="519" t="s">
        <v>32979</v>
      </c>
      <c r="D1914" s="519" t="s">
        <v>32981</v>
      </c>
      <c r="E1914" s="519" t="s">
        <v>32982</v>
      </c>
      <c r="I1914" s="519" t="s">
        <v>22</v>
      </c>
      <c r="J1914" s="650">
        <v>82.71</v>
      </c>
    </row>
    <row r="1915" spans="1:10">
      <c r="A1915" s="519" t="s">
        <v>2069</v>
      </c>
      <c r="B1915" s="519" t="str">
        <f t="shared" si="29"/>
        <v>ESCAVACAO MANUAL DE VALA/CAVA EM PEDRA SOLTA DO TAMANHO MEDIO DE PEDRA DE MAO OU ARGILA RIJA,ENTRE 3,00 E 4,50M DE PROFUNDIDADE,EXCLUSIVE ESCORAMENTO E ESGOTAMENTO</v>
      </c>
      <c r="C1915" s="519" t="s">
        <v>32979</v>
      </c>
      <c r="D1915" s="519" t="s">
        <v>32983</v>
      </c>
      <c r="E1915" s="519" t="s">
        <v>32982</v>
      </c>
      <c r="I1915" s="519" t="s">
        <v>22</v>
      </c>
      <c r="J1915" s="650">
        <v>153.41</v>
      </c>
    </row>
    <row r="1916" spans="1:10">
      <c r="A1916" s="519" t="s">
        <v>2070</v>
      </c>
      <c r="B1916" s="519" t="str">
        <f t="shared" si="29"/>
        <v>ESCAVACAO MANUAL DE VALA/CAVA EM PEDRA SOLTA DO TAMANHO MEDIO DE PEDRA DE MAO OU ARGILA RIJA,ENTRE 3,00 E 4,50M DE PROFUNDIDADE,EXCLUSIVE ESCORAMENTO E ESGOTAMENTO</v>
      </c>
      <c r="C1916" s="519" t="s">
        <v>32979</v>
      </c>
      <c r="D1916" s="519" t="s">
        <v>32983</v>
      </c>
      <c r="E1916" s="519" t="s">
        <v>32982</v>
      </c>
      <c r="I1916" s="519" t="s">
        <v>22</v>
      </c>
      <c r="J1916" s="650">
        <v>132.93</v>
      </c>
    </row>
    <row r="1917" spans="1:10">
      <c r="A1917" s="519" t="s">
        <v>2071</v>
      </c>
      <c r="B1917" s="519" t="str">
        <f t="shared" si="29"/>
        <v>ESCAVACAO MANUAL DE VALA/CAVA EM PEDRA SOLTA DO TAMANHO MEDIO DE PEDRA DE MAO OU ARGILA RIJA,ENTRE 4,50 E 6,00M DE PROFUNDIDADE,EXCLUSIVE ESCORAMENTO E ESGOTAMENTO</v>
      </c>
      <c r="C1917" s="519" t="s">
        <v>32979</v>
      </c>
      <c r="D1917" s="519" t="s">
        <v>32984</v>
      </c>
      <c r="E1917" s="519" t="s">
        <v>32982</v>
      </c>
      <c r="I1917" s="519" t="s">
        <v>22</v>
      </c>
      <c r="J1917" s="650">
        <v>187.51</v>
      </c>
    </row>
    <row r="1918" spans="1:10">
      <c r="A1918" s="519" t="s">
        <v>2072</v>
      </c>
      <c r="B1918" s="519" t="str">
        <f t="shared" si="29"/>
        <v>ESCAVACAO MANUAL DE VALA/CAVA EM PEDRA SOLTA DO TAMANHO MEDIO DE PEDRA DE MAO OU ARGILA RIJA,ENTRE 4,50 E 6,00M DE PROFUNDIDADE,EXCLUSIVE ESCORAMENTO E ESGOTAMENTO</v>
      </c>
      <c r="C1918" s="519" t="s">
        <v>32979</v>
      </c>
      <c r="D1918" s="519" t="s">
        <v>32984</v>
      </c>
      <c r="E1918" s="519" t="s">
        <v>32982</v>
      </c>
      <c r="I1918" s="519" t="s">
        <v>22</v>
      </c>
      <c r="J1918" s="650">
        <v>162.47</v>
      </c>
    </row>
    <row r="1919" spans="1:10">
      <c r="A1919" s="519" t="s">
        <v>2073</v>
      </c>
      <c r="B1919" s="519" t="str">
        <f t="shared" si="29"/>
        <v>ESCAVACAO MANUAL DE VALA/CAVA EM PEDRA SOLTA DO TAMANHO MEDIO DE PEDRA DE MAO OU ARGILA RIJA,ENTRE 6,00 E 7,50M DE PROFUNDIDADE,EXCLUSIVE ESCORAMENTO E ESGOTAMENTO</v>
      </c>
      <c r="C1919" s="519" t="s">
        <v>32979</v>
      </c>
      <c r="D1919" s="519" t="s">
        <v>32985</v>
      </c>
      <c r="E1919" s="519" t="s">
        <v>32982</v>
      </c>
      <c r="I1919" s="519" t="s">
        <v>22</v>
      </c>
      <c r="J1919" s="650">
        <v>221.6</v>
      </c>
    </row>
    <row r="1920" spans="1:10">
      <c r="A1920" s="519" t="s">
        <v>2074</v>
      </c>
      <c r="B1920" s="519" t="str">
        <f t="shared" si="29"/>
        <v>ESCAVACAO MANUAL DE VALA/CAVA EM PEDRA SOLTA DO TAMANHO MEDIO DE PEDRA DE MAO OU ARGILA RIJA,ENTRE 6,00 E 7,50M DE PROFUNDIDADE,EXCLUSIVE ESCORAMENTO E ESGOTAMENTO</v>
      </c>
      <c r="C1920" s="519" t="s">
        <v>32979</v>
      </c>
      <c r="D1920" s="519" t="s">
        <v>32985</v>
      </c>
      <c r="E1920" s="519" t="s">
        <v>32982</v>
      </c>
      <c r="I1920" s="519" t="s">
        <v>22</v>
      </c>
      <c r="J1920" s="650">
        <v>192.01</v>
      </c>
    </row>
    <row r="1921" spans="1:10">
      <c r="A1921" s="519" t="s">
        <v>2075</v>
      </c>
      <c r="B1921" s="519" t="str">
        <f t="shared" si="29"/>
        <v>ESCAVACAO MANUAL DE VALA/CAVA EM LODO,ATE 1,50M DE PROFUNDIDADE,EXCLUSIVE ESCORAMENTO E ESGOTAMENTO</v>
      </c>
      <c r="C1921" s="519" t="s">
        <v>32986</v>
      </c>
      <c r="D1921" s="519" t="s">
        <v>32987</v>
      </c>
      <c r="I1921" s="519" t="s">
        <v>22</v>
      </c>
      <c r="J1921" s="650">
        <v>93.75</v>
      </c>
    </row>
    <row r="1922" spans="1:10">
      <c r="A1922" s="519" t="s">
        <v>2076</v>
      </c>
      <c r="B1922" s="519" t="str">
        <f t="shared" si="29"/>
        <v>ESCAVACAO MANUAL DE VALA/CAVA EM LODO,ATE 1,50M DE PROFUNDIDADE,EXCLUSIVE ESCORAMENTO E ESGOTAMENTO</v>
      </c>
      <c r="C1922" s="519" t="s">
        <v>32986</v>
      </c>
      <c r="D1922" s="519" t="s">
        <v>32987</v>
      </c>
      <c r="I1922" s="519" t="s">
        <v>22</v>
      </c>
      <c r="J1922" s="650">
        <v>81.23</v>
      </c>
    </row>
    <row r="1923" spans="1:10">
      <c r="A1923" s="519" t="s">
        <v>2077</v>
      </c>
      <c r="B1923" s="519" t="str">
        <f t="shared" si="29"/>
        <v>ESCAVACAO MANUAL DE VALA/CAVA EM LODO,ENTRE 1,50 E 3,00M DEPROFUNDIDADE,EXCLUSIVE ESCORAMENTO E ESGOTAMENTO</v>
      </c>
      <c r="C1923" s="519" t="s">
        <v>32988</v>
      </c>
      <c r="D1923" s="519" t="s">
        <v>32989</v>
      </c>
      <c r="I1923" s="519" t="s">
        <v>22</v>
      </c>
      <c r="J1923" s="650">
        <v>170.46</v>
      </c>
    </row>
    <row r="1924" spans="1:10">
      <c r="A1924" s="519" t="s">
        <v>2078</v>
      </c>
      <c r="B1924" s="519" t="str">
        <f t="shared" si="29"/>
        <v>ESCAVACAO MANUAL DE VALA/CAVA EM LODO,ENTRE 1,50 E 3,00M DEPROFUNDIDADE,EXCLUSIVE ESCORAMENTO E ESGOTAMENTO</v>
      </c>
      <c r="C1924" s="519" t="s">
        <v>32988</v>
      </c>
      <c r="D1924" s="519" t="s">
        <v>32989</v>
      </c>
      <c r="I1924" s="519" t="s">
        <v>22</v>
      </c>
      <c r="J1924" s="650">
        <v>147.69999999999999</v>
      </c>
    </row>
    <row r="1925" spans="1:10">
      <c r="A1925" s="519" t="s">
        <v>2079</v>
      </c>
      <c r="B1925" s="519" t="str">
        <f t="shared" si="29"/>
        <v>ESCAVACAO MANUAL DE VALA/CAVA EM LODO,ENTRE 3,00 E 4,50M DEPROFUNDIDADE,EXCLUSIVE ESCORAMENTO E ESGOTAMENTO</v>
      </c>
      <c r="C1925" s="519" t="s">
        <v>32990</v>
      </c>
      <c r="D1925" s="519" t="s">
        <v>32989</v>
      </c>
      <c r="I1925" s="519" t="s">
        <v>22</v>
      </c>
      <c r="J1925" s="650">
        <v>255.69</v>
      </c>
    </row>
    <row r="1926" spans="1:10">
      <c r="A1926" s="519" t="s">
        <v>2080</v>
      </c>
      <c r="B1926" s="519" t="str">
        <f t="shared" si="29"/>
        <v>ESCAVACAO MANUAL DE VALA/CAVA EM LODO,ENTRE 3,00 E 4,50M DEPROFUNDIDADE,EXCLUSIVE ESCORAMENTO E ESGOTAMENTO</v>
      </c>
      <c r="C1926" s="519" t="s">
        <v>32990</v>
      </c>
      <c r="D1926" s="519" t="s">
        <v>32989</v>
      </c>
      <c r="I1926" s="519" t="s">
        <v>22</v>
      </c>
      <c r="J1926" s="650">
        <v>221.55</v>
      </c>
    </row>
    <row r="1927" spans="1:10">
      <c r="A1927" s="519" t="s">
        <v>2081</v>
      </c>
      <c r="B1927" s="519" t="str">
        <f t="shared" si="29"/>
        <v>ESCAVACAO MANUAL DE VALA/CAVA EM LODO, ENTRE 4,50 E 6,00M DE PROFUNDIDADE,EXCLUSIVE ESCORAMENTO E ESGOTAMENTO</v>
      </c>
      <c r="C1927" s="519" t="s">
        <v>32991</v>
      </c>
      <c r="D1927" s="519" t="s">
        <v>32992</v>
      </c>
      <c r="I1927" s="519" t="s">
        <v>22</v>
      </c>
      <c r="J1927" s="650">
        <v>306.83</v>
      </c>
    </row>
    <row r="1928" spans="1:10">
      <c r="A1928" s="519" t="s">
        <v>2082</v>
      </c>
      <c r="B1928" s="519" t="str">
        <f t="shared" ref="B1928:B1991" si="30">C1928&amp;D1928&amp;E1928&amp;F1928&amp;G1928&amp;H1928</f>
        <v>ESCAVACAO MANUAL DE VALA/CAVA EM LODO, ENTRE 4,50 E 6,00M DE PROFUNDIDADE,EXCLUSIVE ESCORAMENTO E ESGOTAMENTO</v>
      </c>
      <c r="C1928" s="519" t="s">
        <v>32991</v>
      </c>
      <c r="D1928" s="519" t="s">
        <v>32992</v>
      </c>
      <c r="I1928" s="519" t="s">
        <v>22</v>
      </c>
      <c r="J1928" s="650">
        <v>265.86</v>
      </c>
    </row>
    <row r="1929" spans="1:10">
      <c r="A1929" s="519" t="s">
        <v>2083</v>
      </c>
      <c r="B1929" s="519" t="str">
        <f t="shared" si="30"/>
        <v>ESCAVACAO MANUAL DE VALA/CAVA EM LODO,ENTRE 6,00 E 7,50M DEPROFUNDIDADE,EXCLUSIVE ESCORAMENTO E ESGOTAMENTO</v>
      </c>
      <c r="C1929" s="519" t="s">
        <v>32993</v>
      </c>
      <c r="D1929" s="519" t="s">
        <v>32989</v>
      </c>
      <c r="I1929" s="519" t="s">
        <v>22</v>
      </c>
      <c r="J1929" s="650">
        <v>357.97</v>
      </c>
    </row>
    <row r="1930" spans="1:10">
      <c r="A1930" s="519" t="s">
        <v>2084</v>
      </c>
      <c r="B1930" s="519" t="str">
        <f t="shared" si="30"/>
        <v>ESCAVACAO MANUAL DE VALA/CAVA EM LODO,ENTRE 6,00 E 7,50M DEPROFUNDIDADE,EXCLUSIVE ESCORAMENTO E ESGOTAMENTO</v>
      </c>
      <c r="C1930" s="519" t="s">
        <v>32993</v>
      </c>
      <c r="D1930" s="519" t="s">
        <v>32989</v>
      </c>
      <c r="I1930" s="519" t="s">
        <v>22</v>
      </c>
      <c r="J1930" s="650">
        <v>310.17</v>
      </c>
    </row>
    <row r="1931" spans="1:10">
      <c r="A1931" s="519" t="s">
        <v>2085</v>
      </c>
      <c r="B1931" s="519" t="str">
        <f t="shared" si="30"/>
        <v>MARROAMENTO DE MATERIAL DE 3ªCATEGORIA(ROCHA VIVA),COM VOLUME MAXIMO DE 0,064M3,PARA REDUCAO A PEDRA DE MAO,REFERINDO-SE O PRECO AO MATERIAL SOLTO,DEPOIS DE MARROADO</v>
      </c>
      <c r="C1931" s="519" t="s">
        <v>32994</v>
      </c>
      <c r="D1931" s="519" t="s">
        <v>32995</v>
      </c>
      <c r="E1931" s="519" t="s">
        <v>32996</v>
      </c>
      <c r="I1931" s="519" t="s">
        <v>22</v>
      </c>
      <c r="J1931" s="650">
        <v>46.11</v>
      </c>
    </row>
    <row r="1932" spans="1:10">
      <c r="A1932" s="519" t="s">
        <v>2086</v>
      </c>
      <c r="B1932" s="519" t="str">
        <f t="shared" si="30"/>
        <v>MARROAMENTO DE MATERIAL DE 3ªCATEGORIA(ROCHA VIVA),COM VOLUME MAXIMO DE 0,064M3,PARA REDUCAO A PEDRA DE MAO,REFERINDO-SE O PRECO AO MATERIAL SOLTO,DEPOIS DE MARROADO</v>
      </c>
      <c r="C1932" s="519" t="s">
        <v>32994</v>
      </c>
      <c r="D1932" s="519" t="s">
        <v>32995</v>
      </c>
      <c r="E1932" s="519" t="s">
        <v>32996</v>
      </c>
      <c r="I1932" s="519" t="s">
        <v>22</v>
      </c>
      <c r="J1932" s="650">
        <v>39.950000000000003</v>
      </c>
    </row>
    <row r="1933" spans="1:10">
      <c r="A1933" s="519" t="s">
        <v>2087</v>
      </c>
      <c r="B1933" s="519" t="str">
        <f t="shared" si="30"/>
        <v>DESMONTE MANUAL DE BLOCO DE MATERIAL DE 3ªCATEGORIA(ROCHA VIVA),COM VOLUME ATE 1,00M3,INCLUSIVE REDUCAO A PEDRA DE MAO.PARA VOLUMES ACIMA DE 1,00M3 VER CATALOGO DE REFERENCIA</v>
      </c>
      <c r="C1933" s="519" t="s">
        <v>32997</v>
      </c>
      <c r="D1933" s="519" t="s">
        <v>32998</v>
      </c>
      <c r="E1933" s="519" t="s">
        <v>32999</v>
      </c>
      <c r="I1933" s="519" t="s">
        <v>22</v>
      </c>
      <c r="J1933" s="650">
        <v>122.83</v>
      </c>
    </row>
    <row r="1934" spans="1:10">
      <c r="A1934" s="519" t="s">
        <v>2088</v>
      </c>
      <c r="B1934" s="519" t="str">
        <f t="shared" si="30"/>
        <v>DESMONTE MANUAL DE BLOCO DE MATERIAL DE 3ªCATEGORIA(ROCHA VIVA),COM VOLUME ATE 1,00M3,INCLUSIVE REDUCAO A PEDRA DE MAO.PARA VOLUMES ACIMA DE 1,00M3 VER CATALOGO DE REFERENCIA</v>
      </c>
      <c r="C1934" s="519" t="s">
        <v>32997</v>
      </c>
      <c r="D1934" s="519" t="s">
        <v>32998</v>
      </c>
      <c r="E1934" s="519" t="s">
        <v>32999</v>
      </c>
      <c r="I1934" s="519" t="s">
        <v>22</v>
      </c>
      <c r="J1934" s="650">
        <v>106.44</v>
      </c>
    </row>
    <row r="1935" spans="1:10">
      <c r="A1935" s="519" t="s">
        <v>2089</v>
      </c>
      <c r="B1935" s="519" t="str">
        <f t="shared" si="30"/>
        <v>DESMONTE MANUAL EM MATERIAL DE 2ªCATEGORIA(MOLEDO OU ROCHA DECOMPOSTA).VALEM A FORMULA E AS OBSERVACOES DO ITEM 03.001.0065</v>
      </c>
      <c r="C1935" s="519" t="s">
        <v>33000</v>
      </c>
      <c r="D1935" s="519" t="s">
        <v>33001</v>
      </c>
      <c r="E1935" s="651" t="s">
        <v>33002</v>
      </c>
      <c r="I1935" s="519" t="s">
        <v>22</v>
      </c>
      <c r="J1935" s="650">
        <v>110.55</v>
      </c>
    </row>
    <row r="1936" spans="1:10">
      <c r="A1936" s="519" t="s">
        <v>2090</v>
      </c>
      <c r="B1936" s="519" t="str">
        <f t="shared" si="30"/>
        <v>DESMONTE MANUAL EM MATERIAL DE 2ªCATEGORIA(MOLEDO OU ROCHA DECOMPOSTA).VALEM A FORMULA E AS OBSERVACOES DO ITEM 03.001.0065</v>
      </c>
      <c r="C1936" s="519" t="s">
        <v>33000</v>
      </c>
      <c r="D1936" s="519" t="s">
        <v>33001</v>
      </c>
      <c r="E1936" s="651" t="s">
        <v>33002</v>
      </c>
      <c r="I1936" s="519" t="s">
        <v>22</v>
      </c>
      <c r="J1936" s="650">
        <v>95.8</v>
      </c>
    </row>
    <row r="1937" spans="1:10">
      <c r="A1937" s="519" t="s">
        <v>2091</v>
      </c>
      <c r="B1937" s="519" t="str">
        <f t="shared" si="30"/>
        <v>MARROAMENTO DE MATERIAL DE 2ªCATEGORIA(ROCHA DECOMPOSTA),COM VOLUME MAXIMO DE 0,064M3,PARA REDUCAO A PEDRA DE MAO,REFERINDO-SE O PRECO AO MATERIAL SOLTO,DEPOIS DE MARROADO</v>
      </c>
      <c r="C1937" s="519" t="s">
        <v>33003</v>
      </c>
      <c r="D1937" s="519" t="s">
        <v>33004</v>
      </c>
      <c r="E1937" s="519" t="s">
        <v>33005</v>
      </c>
      <c r="I1937" s="519" t="s">
        <v>22</v>
      </c>
      <c r="J1937" s="650">
        <v>41.49</v>
      </c>
    </row>
    <row r="1938" spans="1:10">
      <c r="A1938" s="519" t="s">
        <v>2092</v>
      </c>
      <c r="B1938" s="519" t="str">
        <f t="shared" si="30"/>
        <v>MARROAMENTO DE MATERIAL DE 2ªCATEGORIA(ROCHA DECOMPOSTA),COM VOLUME MAXIMO DE 0,064M3,PARA REDUCAO A PEDRA DE MAO,REFERINDO-SE O PRECO AO MATERIAL SOLTO,DEPOIS DE MARROADO</v>
      </c>
      <c r="C1938" s="519" t="s">
        <v>33003</v>
      </c>
      <c r="D1938" s="519" t="s">
        <v>33004</v>
      </c>
      <c r="E1938" s="519" t="s">
        <v>33005</v>
      </c>
      <c r="I1938" s="519" t="s">
        <v>22</v>
      </c>
      <c r="J1938" s="650">
        <v>35.96</v>
      </c>
    </row>
    <row r="1939" spans="1:10">
      <c r="A1939" s="519" t="s">
        <v>2093</v>
      </c>
      <c r="B1939" s="519" t="str">
        <f t="shared" si="30"/>
        <v>ESCAVACAO MANUAL EM MATERIAL DE 1ªCATEGORIA,A CEU ABERTO,ATE 0,50M DE PROFUNDIDADE COM REMOCAO ATE 1 DAM</v>
      </c>
      <c r="C1939" s="519" t="s">
        <v>33006</v>
      </c>
      <c r="D1939" s="519" t="s">
        <v>33007</v>
      </c>
      <c r="I1939" s="519" t="s">
        <v>22</v>
      </c>
      <c r="J1939" s="650">
        <v>40.909999999999997</v>
      </c>
    </row>
    <row r="1940" spans="1:10">
      <c r="A1940" s="519" t="s">
        <v>2094</v>
      </c>
      <c r="B1940" s="519" t="str">
        <f t="shared" si="30"/>
        <v>ESCAVACAO MANUAL EM MATERIAL DE 1ªCATEGORIA,A CEU ABERTO,ATE 0,50M DE PROFUNDIDADE COM REMOCAO ATE 1 DAM</v>
      </c>
      <c r="C1940" s="519" t="s">
        <v>33006</v>
      </c>
      <c r="D1940" s="519" t="s">
        <v>33007</v>
      </c>
      <c r="I1940" s="519" t="s">
        <v>22</v>
      </c>
      <c r="J1940" s="650">
        <v>35.44</v>
      </c>
    </row>
    <row r="1941" spans="1:10">
      <c r="A1941" s="519" t="s">
        <v>2095</v>
      </c>
      <c r="B1941" s="519" t="str">
        <f t="shared" si="30"/>
        <v>ESCAVACAO MANUAL EM MATERIAL DE 1ªCATEGORIA,A CEU ABERTO,PARA PROFUNDIDADES MAIORES QUE 0,50M COM REMOCAO ATE 1 DAM</v>
      </c>
      <c r="C1941" s="519" t="s">
        <v>33008</v>
      </c>
      <c r="D1941" s="519" t="s">
        <v>33009</v>
      </c>
      <c r="I1941" s="519" t="s">
        <v>22</v>
      </c>
      <c r="J1941" s="650">
        <v>55.4</v>
      </c>
    </row>
    <row r="1942" spans="1:10">
      <c r="A1942" s="519" t="s">
        <v>2096</v>
      </c>
      <c r="B1942" s="519" t="str">
        <f t="shared" si="30"/>
        <v>ESCAVACAO MANUAL EM MATERIAL DE 1ªCATEGORIA,A CEU ABERTO,PARA PROFUNDIDADES MAIORES QUE 0,50M COM REMOCAO ATE 1 DAM</v>
      </c>
      <c r="C1942" s="519" t="s">
        <v>33008</v>
      </c>
      <c r="D1942" s="519" t="s">
        <v>33009</v>
      </c>
      <c r="I1942" s="519" t="s">
        <v>22</v>
      </c>
      <c r="J1942" s="650">
        <v>48</v>
      </c>
    </row>
    <row r="1943" spans="1:10">
      <c r="A1943" s="519" t="s">
        <v>2097</v>
      </c>
      <c r="B1943" s="519" t="str">
        <f t="shared" si="30"/>
        <v>ESCAVACAO EM TUNEL DE PEQUENAS DIMENSOES,EM MATERIAL DE 1ªCATEGORIA(AREIA,ARGILA OU PICARRA),INTEIRAMENTE SECO,EM SERVICO SEMI-MECANIZADO,EXCLUSIVE ESCORAMENTO</v>
      </c>
      <c r="C1943" s="519" t="s">
        <v>33010</v>
      </c>
      <c r="D1943" s="519" t="s">
        <v>33011</v>
      </c>
      <c r="E1943" s="519" t="s">
        <v>33012</v>
      </c>
      <c r="I1943" s="519" t="s">
        <v>22</v>
      </c>
      <c r="J1943" s="650">
        <v>178.96</v>
      </c>
    </row>
    <row r="1944" spans="1:10">
      <c r="A1944" s="519" t="s">
        <v>2098</v>
      </c>
      <c r="B1944" s="519" t="str">
        <f t="shared" si="30"/>
        <v>ESCAVACAO EM TUNEL DE PEQUENAS DIMENSOES,EM MATERIAL DE 1ªCATEGORIA(AREIA,ARGILA OU PICARRA),INTEIRAMENTE SECO,EM SERVICO SEMI-MECANIZADO,EXCLUSIVE ESCORAMENTO</v>
      </c>
      <c r="C1944" s="519" t="s">
        <v>33010</v>
      </c>
      <c r="D1944" s="519" t="s">
        <v>33011</v>
      </c>
      <c r="E1944" s="519" t="s">
        <v>33012</v>
      </c>
      <c r="I1944" s="519" t="s">
        <v>22</v>
      </c>
      <c r="J1944" s="650">
        <v>155.83000000000001</v>
      </c>
    </row>
    <row r="1945" spans="1:10">
      <c r="A1945" s="519" t="s">
        <v>2099</v>
      </c>
      <c r="B1945" s="519" t="str">
        <f t="shared" si="30"/>
        <v>ESCAVACAO E REATERRO DE VALA,EM MATERIAL DE 1ªCATEGORIA,PARA LIGACAO PREDIAL DE ESGOTO SANITARIO</v>
      </c>
      <c r="C1945" s="519" t="s">
        <v>33013</v>
      </c>
      <c r="D1945" s="519" t="s">
        <v>33014</v>
      </c>
      <c r="I1945" s="519" t="s">
        <v>36</v>
      </c>
      <c r="J1945" s="650">
        <v>41.93</v>
      </c>
    </row>
    <row r="1946" spans="1:10">
      <c r="A1946" s="519" t="s">
        <v>2100</v>
      </c>
      <c r="B1946" s="519" t="str">
        <f t="shared" si="30"/>
        <v>ESCAVACAO E REATERRO DE VALA,EM MATERIAL DE 1ªCATEGORIA,PARA LIGACAO PREDIAL DE ESGOTO SANITARIO</v>
      </c>
      <c r="C1946" s="519" t="s">
        <v>33013</v>
      </c>
      <c r="D1946" s="519" t="s">
        <v>33014</v>
      </c>
      <c r="I1946" s="519" t="s">
        <v>36</v>
      </c>
      <c r="J1946" s="650">
        <v>36.33</v>
      </c>
    </row>
    <row r="1947" spans="1:10">
      <c r="A1947" s="519" t="s">
        <v>2101</v>
      </c>
      <c r="B1947" s="519" t="str">
        <f t="shared" si="30"/>
        <v>ESCAVACAO E REATERRO DE VALA,EM MATERIAL DE 2ªCATEGORIA,PARA LIGACAO PREDIAL DE ESGOTO SANITARIO</v>
      </c>
      <c r="C1947" s="519" t="s">
        <v>33015</v>
      </c>
      <c r="D1947" s="519" t="s">
        <v>33014</v>
      </c>
      <c r="I1947" s="519" t="s">
        <v>36</v>
      </c>
      <c r="J1947" s="650">
        <v>89.49</v>
      </c>
    </row>
    <row r="1948" spans="1:10">
      <c r="A1948" s="519" t="s">
        <v>2102</v>
      </c>
      <c r="B1948" s="519" t="str">
        <f t="shared" si="30"/>
        <v>ESCAVACAO E REATERRO DE VALA,EM MATERIAL DE 2ªCATEGORIA,PARA LIGACAO PREDIAL DE ESGOTO SANITARIO</v>
      </c>
      <c r="C1948" s="519" t="s">
        <v>33015</v>
      </c>
      <c r="D1948" s="519" t="s">
        <v>33014</v>
      </c>
      <c r="I1948" s="519" t="s">
        <v>36</v>
      </c>
      <c r="J1948" s="650">
        <v>77.540000000000006</v>
      </c>
    </row>
    <row r="1949" spans="1:10">
      <c r="A1949" s="519" t="s">
        <v>2103</v>
      </c>
      <c r="B1949" s="519" t="str">
        <f t="shared" si="30"/>
        <v>ESCAVACAO E REATERRO DE VALA,EM MATERIAL DE 1ªCATEGORIA,PARA LIGACAO DE AGUA POTAVEL</v>
      </c>
      <c r="C1949" s="519" t="s">
        <v>33013</v>
      </c>
      <c r="D1949" s="519" t="s">
        <v>33016</v>
      </c>
      <c r="I1949" s="519" t="s">
        <v>36</v>
      </c>
      <c r="J1949" s="650">
        <v>8.52</v>
      </c>
    </row>
    <row r="1950" spans="1:10">
      <c r="A1950" s="519" t="s">
        <v>2104</v>
      </c>
      <c r="B1950" s="519" t="str">
        <f t="shared" si="30"/>
        <v>ESCAVACAO E REATERRO DE VALA,EM MATERIAL DE 1ªCATEGORIA,PARA LIGACAO DE AGUA POTAVEL</v>
      </c>
      <c r="C1950" s="519" t="s">
        <v>33013</v>
      </c>
      <c r="D1950" s="519" t="s">
        <v>33016</v>
      </c>
      <c r="I1950" s="519" t="s">
        <v>36</v>
      </c>
      <c r="J1950" s="650">
        <v>7.38</v>
      </c>
    </row>
    <row r="1951" spans="1:10">
      <c r="A1951" s="519" t="s">
        <v>2105</v>
      </c>
      <c r="B1951" s="519" t="str">
        <f t="shared" si="30"/>
        <v>ESCAVACAO E REATERRO DE VALA,EM MATERIAL DE 2ª CATEGORIA,PARA LIGACAO DE AGUA POTAVEL</v>
      </c>
      <c r="C1951" s="519" t="s">
        <v>33017</v>
      </c>
      <c r="D1951" s="519" t="s">
        <v>33018</v>
      </c>
      <c r="I1951" s="519" t="s">
        <v>36</v>
      </c>
      <c r="J1951" s="650">
        <v>17.89</v>
      </c>
    </row>
    <row r="1952" spans="1:10">
      <c r="A1952" s="519" t="s">
        <v>2106</v>
      </c>
      <c r="B1952" s="519" t="str">
        <f t="shared" si="30"/>
        <v>ESCAVACAO E REATERRO DE VALA,EM MATERIAL DE 2ª CATEGORIA,PARA LIGACAO DE AGUA POTAVEL</v>
      </c>
      <c r="C1952" s="519" t="s">
        <v>33017</v>
      </c>
      <c r="D1952" s="519" t="s">
        <v>33018</v>
      </c>
      <c r="I1952" s="519" t="s">
        <v>36</v>
      </c>
      <c r="J1952" s="650">
        <v>15.5</v>
      </c>
    </row>
    <row r="1953" spans="1:10">
      <c r="A1953" s="519" t="s">
        <v>2107</v>
      </c>
      <c r="B1953" s="519"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3" s="519" t="s">
        <v>33019</v>
      </c>
      <c r="D1953" s="519" t="s">
        <v>33020</v>
      </c>
      <c r="E1953" s="519" t="s">
        <v>33021</v>
      </c>
      <c r="F1953" s="519" t="s">
        <v>33022</v>
      </c>
      <c r="G1953" s="519" t="s">
        <v>33023</v>
      </c>
      <c r="I1953" s="519" t="s">
        <v>22</v>
      </c>
      <c r="J1953" s="650">
        <v>71.59</v>
      </c>
    </row>
    <row r="1954" spans="1:10">
      <c r="A1954" s="519" t="s">
        <v>2108</v>
      </c>
      <c r="B1954" s="519" t="str">
        <f t="shared" si="30"/>
        <v>ESCAVACAO MANUAL DE VALA/CAVA EM MATERIAL DE 1ªCATEGORIA ATE 1,50M DE PROFUNDIDADE,EM BECOS DE ATE 2,00M DE LARGURA COMIMPOSSIBILIDADE DE ENTRADA DE CAMINHAO OU EQUIPAMENTO MOTORIZADO PARA RETIRADA DO MATERIAL,EM FAVELAS,EXCLUSIVE ESCORAMENTO E ESGOTAMENTO</v>
      </c>
      <c r="C1954" s="519" t="s">
        <v>33019</v>
      </c>
      <c r="D1954" s="519" t="s">
        <v>33020</v>
      </c>
      <c r="E1954" s="519" t="s">
        <v>33021</v>
      </c>
      <c r="F1954" s="519" t="s">
        <v>33022</v>
      </c>
      <c r="G1954" s="519" t="s">
        <v>33023</v>
      </c>
      <c r="I1954" s="519" t="s">
        <v>22</v>
      </c>
      <c r="J1954" s="650">
        <v>62.03</v>
      </c>
    </row>
    <row r="1955" spans="1:10">
      <c r="A1955" s="519" t="s">
        <v>2109</v>
      </c>
      <c r="B1955" s="519"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5" s="519" t="s">
        <v>33024</v>
      </c>
      <c r="D1955" s="519" t="s">
        <v>33025</v>
      </c>
      <c r="E1955" s="519" t="s">
        <v>33026</v>
      </c>
      <c r="F1955" s="519" t="s">
        <v>33027</v>
      </c>
      <c r="G1955" s="519" t="s">
        <v>33028</v>
      </c>
      <c r="I1955" s="519" t="s">
        <v>22</v>
      </c>
      <c r="J1955" s="650">
        <v>92.05</v>
      </c>
    </row>
    <row r="1956" spans="1:10">
      <c r="A1956" s="519" t="s">
        <v>2110</v>
      </c>
      <c r="B1956" s="519" t="str">
        <f t="shared" si="30"/>
        <v>ESCAVACAO MANUAL DE VALA/CAVA EM MATERIAL DE 1ªCATEGORIA ENTRE 1,50 E 3,00M DE PROFUNDIDADE,EM BECOS DE ATE 2,00M DE LARGURA COM IMPOSSIBILIDADE DE ENTRADA DE CAMINHAO OU EQUIPAMENTO MOTORIZADO PARA RETIRADA DO MATERIAL,EM FAVELAS,EXCLUSIVE ESCORAMENTO E ESGOTAMENTO</v>
      </c>
      <c r="C1956" s="519" t="s">
        <v>33024</v>
      </c>
      <c r="D1956" s="519" t="s">
        <v>33025</v>
      </c>
      <c r="E1956" s="519" t="s">
        <v>33026</v>
      </c>
      <c r="F1956" s="519" t="s">
        <v>33027</v>
      </c>
      <c r="G1956" s="519" t="s">
        <v>33028</v>
      </c>
      <c r="I1956" s="519" t="s">
        <v>22</v>
      </c>
      <c r="J1956" s="650">
        <v>79.75</v>
      </c>
    </row>
    <row r="1957" spans="1:10">
      <c r="A1957" s="519" t="s">
        <v>2111</v>
      </c>
      <c r="B1957" s="519"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7" s="519" t="s">
        <v>33024</v>
      </c>
      <c r="D1957" s="519" t="s">
        <v>33029</v>
      </c>
      <c r="E1957" s="519" t="s">
        <v>33026</v>
      </c>
      <c r="F1957" s="519" t="s">
        <v>33027</v>
      </c>
      <c r="G1957" s="519" t="s">
        <v>33028</v>
      </c>
      <c r="I1957" s="519" t="s">
        <v>22</v>
      </c>
      <c r="J1957" s="650">
        <v>122.73</v>
      </c>
    </row>
    <row r="1958" spans="1:10">
      <c r="A1958" s="519" t="s">
        <v>2112</v>
      </c>
      <c r="B1958" s="519" t="str">
        <f t="shared" si="30"/>
        <v>ESCAVACAO MANUAL DE VALA/CAVA EM MATERIAL DE 1ªCATEGORIA ENTRE 3,00 E 4,50M DE PROFUNDIDADE,EM BECOS DE ATE 2,00M DE LARGURA COM IMPOSSIBILIDADE DE ENTRADA DE CAMINHAO OU EQUIPAMENTO MOTORIZADO PARA RETIRADA DO MATERIAL,EM FAVELAS,EXCLUSIVE ESCORAMENTO E ESGOTAMENTO</v>
      </c>
      <c r="C1958" s="519" t="s">
        <v>33024</v>
      </c>
      <c r="D1958" s="519" t="s">
        <v>33029</v>
      </c>
      <c r="E1958" s="519" t="s">
        <v>33026</v>
      </c>
      <c r="F1958" s="519" t="s">
        <v>33027</v>
      </c>
      <c r="G1958" s="519" t="s">
        <v>33028</v>
      </c>
      <c r="I1958" s="519" t="s">
        <v>22</v>
      </c>
      <c r="J1958" s="650">
        <v>106.34</v>
      </c>
    </row>
    <row r="1959" spans="1:10">
      <c r="A1959" s="519" t="s">
        <v>2113</v>
      </c>
      <c r="B1959" s="519" t="str">
        <f t="shared" si="30"/>
        <v>ESCAVACAO MANUAL DE VALA/CAVA EM LODO OU LAMA ATE 1,50M DE PROFUNDIDADE,EM BECOS DE ATE 2,00M DE LARGURA,EM FAVELAS,EXCLUSIVE ESCORAMENTO E ESGOTAMENTO</v>
      </c>
      <c r="C1959" s="519" t="s">
        <v>33030</v>
      </c>
      <c r="D1959" s="519" t="s">
        <v>33031</v>
      </c>
      <c r="E1959" s="519" t="s">
        <v>33032</v>
      </c>
      <c r="I1959" s="519" t="s">
        <v>22</v>
      </c>
      <c r="J1959" s="650">
        <v>107.9</v>
      </c>
    </row>
    <row r="1960" spans="1:10">
      <c r="A1960" s="519" t="s">
        <v>2114</v>
      </c>
      <c r="B1960" s="519" t="str">
        <f t="shared" si="30"/>
        <v>ESCAVACAO MANUAL DE VALA/CAVA EM LODO OU LAMA ATE 1,50M DE PROFUNDIDADE,EM BECOS DE ATE 2,00M DE LARGURA,EM FAVELAS,EXCLUSIVE ESCORAMENTO E ESGOTAMENTO</v>
      </c>
      <c r="C1960" s="519" t="s">
        <v>33030</v>
      </c>
      <c r="D1960" s="519" t="s">
        <v>33031</v>
      </c>
      <c r="E1960" s="519" t="s">
        <v>33032</v>
      </c>
      <c r="I1960" s="519" t="s">
        <v>22</v>
      </c>
      <c r="J1960" s="650">
        <v>93.49</v>
      </c>
    </row>
    <row r="1961" spans="1:10">
      <c r="A1961" s="519" t="s">
        <v>2115</v>
      </c>
      <c r="B1961" s="519" t="str">
        <f t="shared" si="30"/>
        <v>ESCAVACAO MANUAL DE VALA/CAVA EM LODO OU LAMA COM PROFUNDIDADE ENTRE 1,50 E 3,00M,EM BECOS DE ATE 2,00M DE LARGURA,EM FAVELAS,EXCLUSIVE ESCORAMENTO E ESGOTAMENTO</v>
      </c>
      <c r="C1961" s="519" t="s">
        <v>33033</v>
      </c>
      <c r="D1961" s="519" t="s">
        <v>33034</v>
      </c>
      <c r="E1961" s="519" t="s">
        <v>33035</v>
      </c>
      <c r="I1961" s="519" t="s">
        <v>22</v>
      </c>
      <c r="J1961" s="650">
        <v>196.03</v>
      </c>
    </row>
    <row r="1962" spans="1:10">
      <c r="A1962" s="519" t="s">
        <v>2116</v>
      </c>
      <c r="B1962" s="519" t="str">
        <f t="shared" si="30"/>
        <v>ESCAVACAO MANUAL DE VALA/CAVA EM LODO OU LAMA COM PROFUNDIDADE ENTRE 1,50 E 3,00M,EM BECOS DE ATE 2,00M DE LARGURA,EM FAVELAS,EXCLUSIVE ESCORAMENTO E ESGOTAMENTO</v>
      </c>
      <c r="C1962" s="519" t="s">
        <v>33033</v>
      </c>
      <c r="D1962" s="519" t="s">
        <v>33034</v>
      </c>
      <c r="E1962" s="519" t="s">
        <v>33035</v>
      </c>
      <c r="I1962" s="519" t="s">
        <v>22</v>
      </c>
      <c r="J1962" s="650">
        <v>169.85</v>
      </c>
    </row>
    <row r="1963" spans="1:10">
      <c r="A1963" s="519" t="s">
        <v>2117</v>
      </c>
      <c r="B1963" s="519" t="str">
        <f t="shared" si="30"/>
        <v>ESCAVACAO MANUAL DE VALA EM MATERIAL DE 1ªCATEGORIA,COM ESCORAMENTO E ESGOTAMENTO MANUAL</v>
      </c>
      <c r="C1963" s="519" t="s">
        <v>33036</v>
      </c>
      <c r="D1963" s="519" t="s">
        <v>33037</v>
      </c>
      <c r="I1963" s="519" t="s">
        <v>22</v>
      </c>
      <c r="J1963" s="650">
        <v>227.37</v>
      </c>
    </row>
    <row r="1964" spans="1:10">
      <c r="A1964" s="519" t="s">
        <v>2118</v>
      </c>
      <c r="B1964" s="519" t="str">
        <f t="shared" si="30"/>
        <v>ESCAVACAO MANUAL DE VALA EM MATERIAL DE 1ªCATEGORIA,COM ESCORAMENTO E ESGOTAMENTO MANUAL</v>
      </c>
      <c r="C1964" s="519" t="s">
        <v>33036</v>
      </c>
      <c r="D1964" s="519" t="s">
        <v>33037</v>
      </c>
      <c r="I1964" s="519" t="s">
        <v>22</v>
      </c>
      <c r="J1964" s="650">
        <v>212.58</v>
      </c>
    </row>
    <row r="1965" spans="1:10">
      <c r="A1965" s="519" t="s">
        <v>2119</v>
      </c>
      <c r="B1965" s="519" t="str">
        <f t="shared" si="30"/>
        <v>ESCAVACAO DE VALA/CAVA A FOGO EM MATERIAL DE 2ª CATEGORIA(MOLEDO OU ROCHA DECOMPOSTA),ATE 1,50M DE PROFUNDIDADE,FURACAOA BARRA MINA,INCLUSIVE EMPILHAMENTO DO MATERIAL PARA REMOCAO</v>
      </c>
      <c r="C1965" s="519" t="s">
        <v>33038</v>
      </c>
      <c r="D1965" s="519" t="s">
        <v>33039</v>
      </c>
      <c r="E1965" s="519" t="s">
        <v>33040</v>
      </c>
      <c r="I1965" s="519" t="s">
        <v>22</v>
      </c>
      <c r="J1965" s="650">
        <v>208.84</v>
      </c>
    </row>
    <row r="1966" spans="1:10">
      <c r="A1966" s="519" t="s">
        <v>2120</v>
      </c>
      <c r="B1966" s="519" t="str">
        <f t="shared" si="30"/>
        <v>ESCAVACAO DE VALA/CAVA A FOGO EM MATERIAL DE 2ª CATEGORIA(MOLEDO OU ROCHA DECOMPOSTA),ATE 1,50M DE PROFUNDIDADE,FURACAOA BARRA MINA,INCLUSIVE EMPILHAMENTO DO MATERIAL PARA REMOCAO</v>
      </c>
      <c r="C1966" s="519" t="s">
        <v>33038</v>
      </c>
      <c r="D1966" s="519" t="s">
        <v>33039</v>
      </c>
      <c r="E1966" s="519" t="s">
        <v>33040</v>
      </c>
      <c r="I1966" s="519" t="s">
        <v>22</v>
      </c>
      <c r="J1966" s="650">
        <v>180.97</v>
      </c>
    </row>
    <row r="1967" spans="1:10">
      <c r="A1967" s="519" t="s">
        <v>2121</v>
      </c>
      <c r="B1967" s="519" t="str">
        <f t="shared" si="30"/>
        <v>ESCAVACAO DE VALA/CAVA A FOGO EM MATERIAL DE 2ªCATEGORIA(MOLEDO OU ROCHA DECOMPOSTA),ENTRE 1,50 E 3,00M DE PROFUNDIDADE,FURACAO A BARRA MINA,INCLUSIVE EMPILHAMENTO DO MATERIAL PARA REMOCAO</v>
      </c>
      <c r="C1967" s="519" t="s">
        <v>33041</v>
      </c>
      <c r="D1967" s="519" t="s">
        <v>33042</v>
      </c>
      <c r="E1967" s="519" t="s">
        <v>33043</v>
      </c>
      <c r="F1967" s="519" t="s">
        <v>33044</v>
      </c>
      <c r="I1967" s="519" t="s">
        <v>22</v>
      </c>
      <c r="J1967" s="650">
        <v>215.24</v>
      </c>
    </row>
    <row r="1968" spans="1:10">
      <c r="A1968" s="519" t="s">
        <v>2122</v>
      </c>
      <c r="B1968" s="519" t="str">
        <f t="shared" si="30"/>
        <v>ESCAVACAO DE VALA/CAVA A FOGO EM MATERIAL DE 2ªCATEGORIA(MOLEDO OU ROCHA DECOMPOSTA),ENTRE 1,50 E 3,00M DE PROFUNDIDADE,FURACAO A BARRA MINA,INCLUSIVE EMPILHAMENTO DO MATERIAL PARA REMOCAO</v>
      </c>
      <c r="C1968" s="519" t="s">
        <v>33041</v>
      </c>
      <c r="D1968" s="519" t="s">
        <v>33042</v>
      </c>
      <c r="E1968" s="519" t="s">
        <v>33043</v>
      </c>
      <c r="F1968" s="519" t="s">
        <v>33044</v>
      </c>
      <c r="I1968" s="519" t="s">
        <v>22</v>
      </c>
      <c r="J1968" s="650">
        <v>186.51</v>
      </c>
    </row>
    <row r="1969" spans="1:10">
      <c r="A1969" s="519" t="s">
        <v>2123</v>
      </c>
      <c r="B1969" s="519" t="str">
        <f t="shared" si="30"/>
        <v>ESCAVACAO DE VALA/CAVA A FOGO EM MATERIAL DE 2ªCATEGORIA(MOLEDO OU ROCHA DECOMPOSTA),ENTRE 3,00 E 4,50M DE PROFUNDIDADE,FURACAO A BARRA MINA,INCLUSIVE EMPILHAMENTO DO MATERIAL PARA REMOCAO</v>
      </c>
      <c r="C1969" s="519" t="s">
        <v>33041</v>
      </c>
      <c r="D1969" s="519" t="s">
        <v>33045</v>
      </c>
      <c r="E1969" s="519" t="s">
        <v>33043</v>
      </c>
      <c r="F1969" s="519" t="s">
        <v>33044</v>
      </c>
      <c r="I1969" s="519" t="s">
        <v>22</v>
      </c>
      <c r="J1969" s="650">
        <v>223.33</v>
      </c>
    </row>
    <row r="1970" spans="1:10">
      <c r="A1970" s="519" t="s">
        <v>2124</v>
      </c>
      <c r="B1970" s="519" t="str">
        <f t="shared" si="30"/>
        <v>ESCAVACAO DE VALA/CAVA A FOGO EM MATERIAL DE 2ªCATEGORIA(MOLEDO OU ROCHA DECOMPOSTA),ENTRE 3,00 E 4,50M DE PROFUNDIDADE,FURACAO A BARRA MINA,INCLUSIVE EMPILHAMENTO DO MATERIAL PARA REMOCAO</v>
      </c>
      <c r="C1970" s="519" t="s">
        <v>33041</v>
      </c>
      <c r="D1970" s="519" t="s">
        <v>33045</v>
      </c>
      <c r="E1970" s="519" t="s">
        <v>33043</v>
      </c>
      <c r="F1970" s="519" t="s">
        <v>33044</v>
      </c>
      <c r="I1970" s="519" t="s">
        <v>22</v>
      </c>
      <c r="J1970" s="650">
        <v>193.53</v>
      </c>
    </row>
    <row r="1971" spans="1:10">
      <c r="A1971" s="519" t="s">
        <v>2125</v>
      </c>
      <c r="B1971" s="519" t="str">
        <f t="shared" si="30"/>
        <v>ESCAVACAO DE VALA/CAVA A FOGO EM MATERIAL DE 2ªCATEGORIA(MOLEDO OU ROCHA DECOMPOSTA),ENTRE 4,50 E 6,00M DE PROFUNDIDADE,FURACAO A BARRA MINA,INCLUSIVE EMPILHAMENTO DO MATERIAL PARA REMOCAO</v>
      </c>
      <c r="C1971" s="519" t="s">
        <v>33041</v>
      </c>
      <c r="D1971" s="519" t="s">
        <v>33046</v>
      </c>
      <c r="E1971" s="519" t="s">
        <v>33043</v>
      </c>
      <c r="F1971" s="519" t="s">
        <v>33044</v>
      </c>
      <c r="I1971" s="519" t="s">
        <v>22</v>
      </c>
      <c r="J1971" s="650">
        <v>229.73</v>
      </c>
    </row>
    <row r="1972" spans="1:10">
      <c r="A1972" s="519" t="s">
        <v>2126</v>
      </c>
      <c r="B1972" s="519" t="str">
        <f t="shared" si="30"/>
        <v>ESCAVACAO DE VALA/CAVA A FOGO EM MATERIAL DE 2ªCATEGORIA(MOLEDO OU ROCHA DECOMPOSTA),ENTRE 4,50 E 6,00M DE PROFUNDIDADE,FURACAO A BARRA MINA,INCLUSIVE EMPILHAMENTO DO MATERIAL PARA REMOCAO</v>
      </c>
      <c r="C1972" s="519" t="s">
        <v>33041</v>
      </c>
      <c r="D1972" s="519" t="s">
        <v>33046</v>
      </c>
      <c r="E1972" s="519" t="s">
        <v>33043</v>
      </c>
      <c r="F1972" s="519" t="s">
        <v>33044</v>
      </c>
      <c r="I1972" s="519" t="s">
        <v>22</v>
      </c>
      <c r="J1972" s="650">
        <v>199.07</v>
      </c>
    </row>
    <row r="1973" spans="1:10">
      <c r="A1973" s="519" t="s">
        <v>2127</v>
      </c>
      <c r="B1973" s="519" t="str">
        <f t="shared" si="30"/>
        <v>ESCAVACAO DE VALA/CAVA A FOGO EM MATERIAL DE 2ªCATEGORIA(MOLEDO OU ROCHA DECOMPOSTA),ENTRE 6,00 E 7,50M DE PROFUNDIDADE,FURACAO A BARRA MINA,INCLUSIVE EMPILHAMENTO DO MATERIAL PARA REMOCAO</v>
      </c>
      <c r="C1973" s="519" t="s">
        <v>33041</v>
      </c>
      <c r="D1973" s="519" t="s">
        <v>33047</v>
      </c>
      <c r="E1973" s="519" t="s">
        <v>33043</v>
      </c>
      <c r="F1973" s="519" t="s">
        <v>33044</v>
      </c>
      <c r="I1973" s="519" t="s">
        <v>22</v>
      </c>
      <c r="J1973" s="650">
        <v>240.38</v>
      </c>
    </row>
    <row r="1974" spans="1:10">
      <c r="A1974" s="519" t="s">
        <v>2128</v>
      </c>
      <c r="B1974" s="519" t="str">
        <f t="shared" si="30"/>
        <v>ESCAVACAO DE VALA/CAVA A FOGO EM MATERIAL DE 2ªCATEGORIA(MOLEDO OU ROCHA DECOMPOSTA),ENTRE 6,00 E 7,50M DE PROFUNDIDADE,FURACAO A BARRA MINA,INCLUSIVE EMPILHAMENTO DO MATERIAL PARA REMOCAO</v>
      </c>
      <c r="C1974" s="519" t="s">
        <v>33041</v>
      </c>
      <c r="D1974" s="519" t="s">
        <v>33047</v>
      </c>
      <c r="E1974" s="519" t="s">
        <v>33043</v>
      </c>
      <c r="F1974" s="519" t="s">
        <v>33044</v>
      </c>
      <c r="I1974" s="519" t="s">
        <v>22</v>
      </c>
      <c r="J1974" s="650">
        <v>208.3</v>
      </c>
    </row>
    <row r="1975" spans="1:10">
      <c r="A1975" s="519" t="s">
        <v>2129</v>
      </c>
      <c r="B1975" s="519" t="str">
        <f t="shared" si="30"/>
        <v>ESCAVACAO DE VALA/CAVA A FOGO EM MATERIAL DE 3ªCATEGORIA(ROCHA VIVA),ATE 1,50M DE PROFUNDIDADE,FURACAO A BARRA MINA,INCLUSIVE EMPILHAMENTO DO MATERIAL PARA REMOCAO</v>
      </c>
      <c r="C1975" s="519" t="s">
        <v>33048</v>
      </c>
      <c r="D1975" s="519" t="s">
        <v>33049</v>
      </c>
      <c r="E1975" s="519" t="s">
        <v>33050</v>
      </c>
      <c r="I1975" s="519" t="s">
        <v>22</v>
      </c>
      <c r="J1975" s="650">
        <v>362.28</v>
      </c>
    </row>
    <row r="1976" spans="1:10">
      <c r="A1976" s="519" t="s">
        <v>2130</v>
      </c>
      <c r="B1976" s="519" t="str">
        <f t="shared" si="30"/>
        <v>ESCAVACAO DE VALA/CAVA A FOGO EM MATERIAL DE 3ªCATEGORIA(ROCHA VIVA),ATE 1,50M DE PROFUNDIDADE,FURACAO A BARRA MINA,INCLUSIVE EMPILHAMENTO DO MATERIAL PARA REMOCAO</v>
      </c>
      <c r="C1976" s="519" t="s">
        <v>33048</v>
      </c>
      <c r="D1976" s="519" t="s">
        <v>33049</v>
      </c>
      <c r="E1976" s="519" t="s">
        <v>33050</v>
      </c>
      <c r="I1976" s="519" t="s">
        <v>22</v>
      </c>
      <c r="J1976" s="650">
        <v>313.93</v>
      </c>
    </row>
    <row r="1977" spans="1:10">
      <c r="A1977" s="519" t="s">
        <v>2131</v>
      </c>
      <c r="B1977" s="519" t="str">
        <f t="shared" si="30"/>
        <v>ESCAVACAO DE VALA/CAVA A FOGO EM MATERIAL DE 3ªCATEGORIA(ROCHA VIVA),ENTRE 1,50 E 3,00M DE PROFUNDIDADE,FURACAO A BARRAMINA,INCLUSIVE EMPILHAMENTO DO MATERIAL PARA A REMOCAO</v>
      </c>
      <c r="C1977" s="519" t="s">
        <v>33048</v>
      </c>
      <c r="D1977" s="519" t="s">
        <v>33051</v>
      </c>
      <c r="E1977" s="519" t="s">
        <v>33052</v>
      </c>
      <c r="I1977" s="519" t="s">
        <v>22</v>
      </c>
      <c r="J1977" s="650">
        <v>373.36</v>
      </c>
    </row>
    <row r="1978" spans="1:10">
      <c r="A1978" s="519" t="s">
        <v>2132</v>
      </c>
      <c r="B1978" s="519" t="str">
        <f t="shared" si="30"/>
        <v>ESCAVACAO DE VALA/CAVA A FOGO EM MATERIAL DE 3ªCATEGORIA(ROCHA VIVA),ENTRE 1,50 E 3,00M DE PROFUNDIDADE,FURACAO A BARRAMINA,INCLUSIVE EMPILHAMENTO DO MATERIAL PARA A REMOCAO</v>
      </c>
      <c r="C1978" s="519" t="s">
        <v>33048</v>
      </c>
      <c r="D1978" s="519" t="s">
        <v>33051</v>
      </c>
      <c r="E1978" s="519" t="s">
        <v>33052</v>
      </c>
      <c r="I1978" s="519" t="s">
        <v>22</v>
      </c>
      <c r="J1978" s="650">
        <v>323.52999999999997</v>
      </c>
    </row>
    <row r="1979" spans="1:10">
      <c r="A1979" s="519" t="s">
        <v>2133</v>
      </c>
      <c r="B1979" s="519" t="str">
        <f t="shared" si="30"/>
        <v>ESCAVACAO DE VALA/CAVA A FOGO EM MATERIAL DE 3ªCATEGORIA(ROCHA VIVA),ENTRE 3,00 E 4,50M DE PROFUNDIDADE,FURACAO A BARRAMINA,INCLUSIVE EMPILHAMENTO DO MATERIAL PARA REMOCAO</v>
      </c>
      <c r="C1979" s="519" t="s">
        <v>33048</v>
      </c>
      <c r="D1979" s="519" t="s">
        <v>33053</v>
      </c>
      <c r="E1979" s="519" t="s">
        <v>33054</v>
      </c>
      <c r="I1979" s="519" t="s">
        <v>22</v>
      </c>
      <c r="J1979" s="650">
        <v>387.85</v>
      </c>
    </row>
    <row r="1980" spans="1:10">
      <c r="A1980" s="519" t="s">
        <v>2134</v>
      </c>
      <c r="B1980" s="519" t="str">
        <f t="shared" si="30"/>
        <v>ESCAVACAO DE VALA/CAVA A FOGO EM MATERIAL DE 3ªCATEGORIA(ROCHA VIVA),ENTRE 3,00 E 4,50M DE PROFUNDIDADE,FURACAO A BARRAMINA,INCLUSIVE EMPILHAMENTO DO MATERIAL PARA REMOCAO</v>
      </c>
      <c r="C1980" s="519" t="s">
        <v>33048</v>
      </c>
      <c r="D1980" s="519" t="s">
        <v>33053</v>
      </c>
      <c r="E1980" s="519" t="s">
        <v>33054</v>
      </c>
      <c r="I1980" s="519" t="s">
        <v>22</v>
      </c>
      <c r="J1980" s="650">
        <v>336.09</v>
      </c>
    </row>
    <row r="1981" spans="1:10">
      <c r="A1981" s="519" t="s">
        <v>2135</v>
      </c>
      <c r="B1981" s="519" t="str">
        <f t="shared" si="30"/>
        <v>ESCAVACAO DE VALA/CAVA A FOGO EM MATERIAL DE 3ªCATEGORIA(ROCHA VIVA),ENTRE 4,50 E 6,00M DE PROFUNDIDADE,FURACAO A BARRAMINA,INCLUSIVE EMPILHAMENTO DO MATERIAL PARA REMOCAO</v>
      </c>
      <c r="C1981" s="519" t="s">
        <v>33048</v>
      </c>
      <c r="D1981" s="519" t="s">
        <v>33055</v>
      </c>
      <c r="E1981" s="519" t="s">
        <v>33054</v>
      </c>
      <c r="I1981" s="519" t="s">
        <v>22</v>
      </c>
      <c r="J1981" s="650">
        <v>398.51</v>
      </c>
    </row>
    <row r="1982" spans="1:10">
      <c r="A1982" s="519" t="s">
        <v>2136</v>
      </c>
      <c r="B1982" s="519" t="str">
        <f t="shared" si="30"/>
        <v>ESCAVACAO DE VALA/CAVA A FOGO EM MATERIAL DE 3ªCATEGORIA(ROCHA VIVA),ENTRE 4,50 E 6,00M DE PROFUNDIDADE,FURACAO A BARRAMINA,INCLUSIVE EMPILHAMENTO DO MATERIAL PARA REMOCAO</v>
      </c>
      <c r="C1982" s="519" t="s">
        <v>33048</v>
      </c>
      <c r="D1982" s="519" t="s">
        <v>33055</v>
      </c>
      <c r="E1982" s="519" t="s">
        <v>33054</v>
      </c>
      <c r="I1982" s="519" t="s">
        <v>22</v>
      </c>
      <c r="J1982" s="650">
        <v>345.32</v>
      </c>
    </row>
    <row r="1983" spans="1:10">
      <c r="A1983" s="519" t="s">
        <v>2137</v>
      </c>
      <c r="B1983" s="519" t="str">
        <f t="shared" si="30"/>
        <v>ESCAVACAO DE VALA/CAVA A FOGO EM MATERIAL DE 3ªCATEGORIA(ROCHA VIVA),ENTRE 6,00 E 7,50M DE PROFUNDIDADE,FURACAO A BARRAMINA,INCLUSIVE EMPILHAMENTO DO MATERIAL PARA REMOCAO</v>
      </c>
      <c r="C1983" s="519" t="s">
        <v>33048</v>
      </c>
      <c r="D1983" s="519" t="s">
        <v>33056</v>
      </c>
      <c r="E1983" s="519" t="s">
        <v>33054</v>
      </c>
      <c r="I1983" s="519" t="s">
        <v>22</v>
      </c>
      <c r="J1983" s="650">
        <v>416.84</v>
      </c>
    </row>
    <row r="1984" spans="1:10">
      <c r="A1984" s="519" t="s">
        <v>2138</v>
      </c>
      <c r="B1984" s="519" t="str">
        <f t="shared" si="30"/>
        <v>ESCAVACAO DE VALA/CAVA A FOGO EM MATERIAL DE 3ªCATEGORIA(ROCHA VIVA),ENTRE 6,00 E 7,50M DE PROFUNDIDADE,FURACAO A BARRAMINA,INCLUSIVE EMPILHAMENTO DO MATERIAL PARA REMOCAO</v>
      </c>
      <c r="C1984" s="519" t="s">
        <v>33048</v>
      </c>
      <c r="D1984" s="519" t="s">
        <v>33056</v>
      </c>
      <c r="E1984" s="519" t="s">
        <v>33054</v>
      </c>
      <c r="I1984" s="519" t="s">
        <v>22</v>
      </c>
      <c r="J1984" s="650">
        <v>361.2</v>
      </c>
    </row>
    <row r="1985" spans="1:10">
      <c r="A1985" s="519" t="s">
        <v>2139</v>
      </c>
      <c r="B1985" s="519" t="str">
        <f t="shared" si="30"/>
        <v>ESCAVACAO A FOGO EM MATERIAL DE 2ªCATEGORIA(MOLEDO OU ROCHADECOMPOSTA),A CEU ABERTO,FURACAO A BARRA MINA</v>
      </c>
      <c r="C1985" s="519" t="s">
        <v>33057</v>
      </c>
      <c r="D1985" s="519" t="s">
        <v>33058</v>
      </c>
      <c r="I1985" s="519" t="s">
        <v>22</v>
      </c>
      <c r="J1985" s="650">
        <v>119.34</v>
      </c>
    </row>
    <row r="1986" spans="1:10">
      <c r="A1986" s="519" t="s">
        <v>2140</v>
      </c>
      <c r="B1986" s="519" t="str">
        <f t="shared" si="30"/>
        <v>ESCAVACAO A FOGO EM MATERIAL DE 2ªCATEGORIA(MOLEDO OU ROCHADECOMPOSTA),A CEU ABERTO,FURACAO A BARRA MINA</v>
      </c>
      <c r="C1986" s="519" t="s">
        <v>33057</v>
      </c>
      <c r="D1986" s="519" t="s">
        <v>33058</v>
      </c>
      <c r="I1986" s="519" t="s">
        <v>22</v>
      </c>
      <c r="J1986" s="650">
        <v>103.41</v>
      </c>
    </row>
    <row r="1987" spans="1:10">
      <c r="A1987" s="519" t="s">
        <v>2141</v>
      </c>
      <c r="B1987" s="519" t="str">
        <f t="shared" si="30"/>
        <v>ESCAVACAO A FOGO EM MATERIAL DE 3ªCATEGORIA(ROCHA VIVA),A CEU ABERTO,FURACAO A BARRA MINA</v>
      </c>
      <c r="C1987" s="519" t="s">
        <v>33059</v>
      </c>
      <c r="D1987" s="519" t="s">
        <v>33060</v>
      </c>
      <c r="I1987" s="519" t="s">
        <v>22</v>
      </c>
      <c r="J1987" s="650">
        <v>253.6</v>
      </c>
    </row>
    <row r="1988" spans="1:10">
      <c r="A1988" s="519" t="s">
        <v>2142</v>
      </c>
      <c r="B1988" s="519" t="str">
        <f t="shared" si="30"/>
        <v>ESCAVACAO A FOGO EM MATERIAL DE 3ªCATEGORIA(ROCHA VIVA),A CEU ABERTO,FURACAO A BARRA MINA</v>
      </c>
      <c r="C1988" s="519" t="s">
        <v>33059</v>
      </c>
      <c r="D1988" s="519" t="s">
        <v>33060</v>
      </c>
      <c r="I1988" s="519" t="s">
        <v>22</v>
      </c>
      <c r="J1988" s="650">
        <v>219.75</v>
      </c>
    </row>
    <row r="1989" spans="1:10">
      <c r="A1989" s="519" t="s">
        <v>2143</v>
      </c>
      <c r="B1989" s="519" t="str">
        <f t="shared" si="30"/>
        <v>DESMONTE A FOGO DE BLOCOS DE MATERIAL DE 3ªCATEGORIA(ROCHA VIVA),COM VOLUME DE 1,00 A 20,00M3,SENDO OS FUROS ABERTOS A BROCA E MARRETA,INCLUSIVE REDUCAO MANUAL A PEDRA DE MAO</v>
      </c>
      <c r="C1989" s="519" t="s">
        <v>33061</v>
      </c>
      <c r="D1989" s="519" t="s">
        <v>33062</v>
      </c>
      <c r="E1989" s="519" t="s">
        <v>33063</v>
      </c>
      <c r="I1989" s="519" t="s">
        <v>22</v>
      </c>
      <c r="J1989" s="650">
        <v>272.88</v>
      </c>
    </row>
    <row r="1990" spans="1:10">
      <c r="A1990" s="519" t="s">
        <v>2144</v>
      </c>
      <c r="B1990" s="519" t="str">
        <f t="shared" si="30"/>
        <v>DESMONTE A FOGO DE BLOCOS DE MATERIAL DE 3ªCATEGORIA(ROCHA VIVA),COM VOLUME DE 1,00 A 20,00M3,SENDO OS FUROS ABERTOS A BROCA E MARRETA,INCLUSIVE REDUCAO MANUAL A PEDRA DE MAO</v>
      </c>
      <c r="C1990" s="519" t="s">
        <v>33061</v>
      </c>
      <c r="D1990" s="519" t="s">
        <v>33062</v>
      </c>
      <c r="E1990" s="519" t="s">
        <v>33063</v>
      </c>
      <c r="I1990" s="519" t="s">
        <v>22</v>
      </c>
      <c r="J1990" s="650">
        <v>236.44</v>
      </c>
    </row>
    <row r="1991" spans="1:10">
      <c r="A1991" s="519" t="s">
        <v>2145</v>
      </c>
      <c r="B1991" s="519" t="str">
        <f t="shared" si="30"/>
        <v>DESMONTE A FOGO DE BLOCOS DE MATERIAL DE 2ªCATEGORIA(ROCHA MEDIANAMENTE DECOMPOSTA),COM VOLUME DE 1,00 A 20,00M3,SENDO OS FUROS ABERTOS A BROCA E MARRETA,INCLUSIVE REDUCAO MANUAL A PEDRA DE MAO</v>
      </c>
      <c r="C1991" s="519" t="s">
        <v>33064</v>
      </c>
      <c r="D1991" s="519" t="s">
        <v>33065</v>
      </c>
      <c r="E1991" s="519" t="s">
        <v>33066</v>
      </c>
      <c r="F1991" s="519" t="s">
        <v>33067</v>
      </c>
      <c r="I1991" s="519" t="s">
        <v>22</v>
      </c>
      <c r="J1991" s="650">
        <v>235.58</v>
      </c>
    </row>
    <row r="1992" spans="1:10">
      <c r="A1992" s="519" t="s">
        <v>2146</v>
      </c>
      <c r="B1992" s="519" t="str">
        <f t="shared" ref="B1992:B2055" si="31">C1992&amp;D1992&amp;E1992&amp;F1992&amp;G1992&amp;H1992</f>
        <v>DESMONTE A FOGO DE BLOCOS DE MATERIAL DE 2ªCATEGORIA(ROCHA MEDIANAMENTE DECOMPOSTA),COM VOLUME DE 1,00 A 20,00M3,SENDO OS FUROS ABERTOS A BROCA E MARRETA,INCLUSIVE REDUCAO MANUAL A PEDRA DE MAO</v>
      </c>
      <c r="C1992" s="519" t="s">
        <v>33064</v>
      </c>
      <c r="D1992" s="519" t="s">
        <v>33065</v>
      </c>
      <c r="E1992" s="519" t="s">
        <v>33066</v>
      </c>
      <c r="F1992" s="519" t="s">
        <v>33067</v>
      </c>
      <c r="I1992" s="519" t="s">
        <v>22</v>
      </c>
      <c r="J1992" s="650">
        <v>204.12</v>
      </c>
    </row>
    <row r="1993" spans="1:10">
      <c r="A1993" s="519" t="s">
        <v>2147</v>
      </c>
      <c r="B1993" s="519" t="str">
        <f t="shared" si="31"/>
        <v>ESCAVACAO DE ROCHA COM UTILIZACAO DE FOGO CUIDADOSO(SMOOTH BLASTING),A CEU ABERTO,EM AREA URBANA,SENDO A PERFURACAO A AR COMPRIMIDO,INCLUSIVE EMPILHAMENTO DO MATERIAL PARA REMOCAO</v>
      </c>
      <c r="C1993" s="519" t="s">
        <v>33068</v>
      </c>
      <c r="D1993" s="519" t="s">
        <v>33069</v>
      </c>
      <c r="E1993" s="519" t="s">
        <v>33070</v>
      </c>
      <c r="I1993" s="519" t="s">
        <v>22</v>
      </c>
      <c r="J1993" s="650">
        <v>192.68</v>
      </c>
    </row>
    <row r="1994" spans="1:10">
      <c r="A1994" s="519" t="s">
        <v>2148</v>
      </c>
      <c r="B1994" s="519" t="str">
        <f t="shared" si="31"/>
        <v>ESCAVACAO DE ROCHA COM UTILIZACAO DE FOGO CUIDADOSO(SMOOTH BLASTING),A CEU ABERTO,EM AREA URBANA,SENDO A PERFURACAO A AR COMPRIMIDO,INCLUSIVE EMPILHAMENTO DO MATERIAL PARA REMOCAO</v>
      </c>
      <c r="C1994" s="519" t="s">
        <v>33068</v>
      </c>
      <c r="D1994" s="519" t="s">
        <v>33069</v>
      </c>
      <c r="E1994" s="519" t="s">
        <v>33070</v>
      </c>
      <c r="I1994" s="519" t="s">
        <v>22</v>
      </c>
      <c r="J1994" s="650">
        <v>177.31</v>
      </c>
    </row>
    <row r="1995" spans="1:10">
      <c r="A1995" s="519" t="s">
        <v>2149</v>
      </c>
      <c r="B1995" s="519" t="str">
        <f t="shared" si="31"/>
        <v>ESCAVACAO DE ROCHA COM UTILIZACAO DE FOGO CUIDADOSO(SMOOTH BLASTING),A CEU ABERTO,EM AREA URBANA,SENDO A PERFURACAO A AR COMPRIMIDO,INCLUSIVE EMPILHAMENTO DO MATERIAL PARA REMOCAOE TRANSPORTE A 50,00M COM TRATOR</v>
      </c>
      <c r="C1995" s="519" t="s">
        <v>33068</v>
      </c>
      <c r="D1995" s="519" t="s">
        <v>33069</v>
      </c>
      <c r="E1995" s="519" t="s">
        <v>33070</v>
      </c>
      <c r="F1995" s="519" t="s">
        <v>33071</v>
      </c>
      <c r="I1995" s="519" t="s">
        <v>22</v>
      </c>
      <c r="J1995" s="650">
        <v>214.29</v>
      </c>
    </row>
    <row r="1996" spans="1:10">
      <c r="A1996" s="519" t="s">
        <v>2150</v>
      </c>
      <c r="B1996" s="519" t="str">
        <f t="shared" si="31"/>
        <v>ESCAVACAO DE ROCHA COM UTILIZACAO DE FOGO CUIDADOSO(SMOOTH BLASTING),A CEU ABERTO,EM AREA URBANA,SENDO A PERFURACAO A AR COMPRIMIDO,INCLUSIVE EMPILHAMENTO DO MATERIAL PARA REMOCAOE TRANSPORTE A 50,00M COM TRATOR</v>
      </c>
      <c r="C1996" s="519" t="s">
        <v>33068</v>
      </c>
      <c r="D1996" s="519" t="s">
        <v>33069</v>
      </c>
      <c r="E1996" s="519" t="s">
        <v>33070</v>
      </c>
      <c r="F1996" s="519" t="s">
        <v>33071</v>
      </c>
      <c r="I1996" s="519" t="s">
        <v>22</v>
      </c>
      <c r="J1996" s="650">
        <v>198.56</v>
      </c>
    </row>
    <row r="1997" spans="1:10">
      <c r="A1997" s="519" t="s">
        <v>2151</v>
      </c>
      <c r="B1997" s="519" t="str">
        <f t="shared" si="31"/>
        <v>ESCAVACAO A FOGO EM MATERIAL DE 2ªCATEGORIA(MOLEDO OU ROCHADECOMPOSTA)EM TALUDES,VALA/CAVA,ATE 1,50M DE PROFUNDIDADE,SENDO A PERFURACAO A AR COMPRIMIDO,INCLUSIVE EMPILHAMENTO DO MATERIAL PARA REMOCAO</v>
      </c>
      <c r="C1997" s="519" t="s">
        <v>33057</v>
      </c>
      <c r="D1997" s="519" t="s">
        <v>33072</v>
      </c>
      <c r="E1997" s="519" t="s">
        <v>33073</v>
      </c>
      <c r="F1997" s="519" t="s">
        <v>33074</v>
      </c>
      <c r="I1997" s="519" t="s">
        <v>22</v>
      </c>
      <c r="J1997" s="650">
        <v>126.56</v>
      </c>
    </row>
    <row r="1998" spans="1:10">
      <c r="A1998" s="519" t="s">
        <v>2152</v>
      </c>
      <c r="B1998" s="519" t="str">
        <f t="shared" si="31"/>
        <v>ESCAVACAO A FOGO EM MATERIAL DE 2ªCATEGORIA(MOLEDO OU ROCHADECOMPOSTA)EM TALUDES,VALA/CAVA,ATE 1,50M DE PROFUNDIDADE,SENDO A PERFURACAO A AR COMPRIMIDO,INCLUSIVE EMPILHAMENTO DO MATERIAL PARA REMOCAO</v>
      </c>
      <c r="C1998" s="519" t="s">
        <v>33057</v>
      </c>
      <c r="D1998" s="519" t="s">
        <v>33072</v>
      </c>
      <c r="E1998" s="519" t="s">
        <v>33073</v>
      </c>
      <c r="F1998" s="519" t="s">
        <v>33074</v>
      </c>
      <c r="I1998" s="519" t="s">
        <v>22</v>
      </c>
      <c r="J1998" s="650">
        <v>116.33</v>
      </c>
    </row>
    <row r="1999" spans="1:10">
      <c r="A1999" s="519" t="s">
        <v>2153</v>
      </c>
      <c r="B1999" s="519" t="str">
        <f t="shared" si="31"/>
        <v>ESCAVACAO A FOGO EM MATERIAL DE 2ªCATEGORIA(MOLEDO OU ROCHADECOMPOSTA)EM TALUDES,VALA/CAVA,ENTRE 1,50 E 3,00M DE PROFUNDIDADE,SENDO A PERFURACAO A AR COMPRIMIDO,INCLUSIVE EMPILHAMENTO DO MATERIAL PARA REMOCAO</v>
      </c>
      <c r="C1999" s="519" t="s">
        <v>33057</v>
      </c>
      <c r="D1999" s="519" t="s">
        <v>33075</v>
      </c>
      <c r="E1999" s="519" t="s">
        <v>33076</v>
      </c>
      <c r="F1999" s="519" t="s">
        <v>33077</v>
      </c>
      <c r="I1999" s="519" t="s">
        <v>22</v>
      </c>
      <c r="J1999" s="650">
        <v>130.38</v>
      </c>
    </row>
    <row r="2000" spans="1:10">
      <c r="A2000" s="519" t="s">
        <v>2154</v>
      </c>
      <c r="B2000" s="519" t="str">
        <f t="shared" si="31"/>
        <v>ESCAVACAO A FOGO EM MATERIAL DE 2ªCATEGORIA(MOLEDO OU ROCHADECOMPOSTA)EM TALUDES,VALA/CAVA,ENTRE 1,50 E 3,00M DE PROFUNDIDADE,SENDO A PERFURACAO A AR COMPRIMIDO,INCLUSIVE EMPILHAMENTO DO MATERIAL PARA REMOCAO</v>
      </c>
      <c r="C2000" s="519" t="s">
        <v>33057</v>
      </c>
      <c r="D2000" s="519" t="s">
        <v>33075</v>
      </c>
      <c r="E2000" s="519" t="s">
        <v>33076</v>
      </c>
      <c r="F2000" s="519" t="s">
        <v>33077</v>
      </c>
      <c r="I2000" s="519" t="s">
        <v>22</v>
      </c>
      <c r="J2000" s="650">
        <v>119.85</v>
      </c>
    </row>
    <row r="2001" spans="1:10">
      <c r="A2001" s="519" t="s">
        <v>2155</v>
      </c>
      <c r="B2001" s="519" t="str">
        <f t="shared" si="31"/>
        <v>ESCAVACAO A FOGO EM MATERIAL DE 2ªCATEGORIA(MOLEDO OU ROCHADECOMPOSTA)EM TALUDES,VALA/CAVA,ENTRE 3,00 E 4,50M DE PROFUNDIDADE,SENDO A PERFURACAO A AR COMPRIMIDO,INCLUSIVE EMPILHAMENTO DO MATERIAL PARA REMOCAO</v>
      </c>
      <c r="C2001" s="519" t="s">
        <v>33057</v>
      </c>
      <c r="D2001" s="519" t="s">
        <v>33078</v>
      </c>
      <c r="E2001" s="519" t="s">
        <v>33076</v>
      </c>
      <c r="F2001" s="519" t="s">
        <v>33077</v>
      </c>
      <c r="I2001" s="519" t="s">
        <v>22</v>
      </c>
      <c r="J2001" s="650">
        <v>135.38999999999999</v>
      </c>
    </row>
    <row r="2002" spans="1:10">
      <c r="A2002" s="519" t="s">
        <v>2156</v>
      </c>
      <c r="B2002" s="519" t="str">
        <f t="shared" si="31"/>
        <v>ESCAVACAO A FOGO EM MATERIAL DE 2ªCATEGORIA(MOLEDO OU ROCHADECOMPOSTA)EM TALUDES,VALA/CAVA,ENTRE 3,00 E 4,50M DE PROFUNDIDADE,SENDO A PERFURACAO A AR COMPRIMIDO,INCLUSIVE EMPILHAMENTO DO MATERIAL PARA REMOCAO</v>
      </c>
      <c r="C2002" s="519" t="s">
        <v>33057</v>
      </c>
      <c r="D2002" s="519" t="s">
        <v>33078</v>
      </c>
      <c r="E2002" s="519" t="s">
        <v>33076</v>
      </c>
      <c r="F2002" s="519" t="s">
        <v>33077</v>
      </c>
      <c r="I2002" s="519" t="s">
        <v>22</v>
      </c>
      <c r="J2002" s="650">
        <v>124.45</v>
      </c>
    </row>
    <row r="2003" spans="1:10">
      <c r="A2003" s="519" t="s">
        <v>2157</v>
      </c>
      <c r="B2003" s="519" t="str">
        <f t="shared" si="31"/>
        <v>ESCAVACAO A FOGO EM MATERIAL DE 2ªCATEGORIA(MOLEDO OU ROCHADECOMPOSTA)EM TALUDES,VALA/CAVA,ENTRE 4,50 E 6,00M DE PROFUNDIDADE,SENDO A PERFURACAO A AR COMPRIMIDO,INCLUSIVE EMPILHAMENTO DO MATERIAL PARA REMOCAO</v>
      </c>
      <c r="C2003" s="519" t="s">
        <v>33057</v>
      </c>
      <c r="D2003" s="519" t="s">
        <v>33079</v>
      </c>
      <c r="E2003" s="519" t="s">
        <v>33076</v>
      </c>
      <c r="F2003" s="519" t="s">
        <v>33077</v>
      </c>
      <c r="I2003" s="519" t="s">
        <v>22</v>
      </c>
      <c r="J2003" s="650">
        <v>139.19</v>
      </c>
    </row>
    <row r="2004" spans="1:10">
      <c r="A2004" s="519" t="s">
        <v>2158</v>
      </c>
      <c r="B2004" s="519" t="str">
        <f t="shared" si="31"/>
        <v>ESCAVACAO A FOGO EM MATERIAL DE 2ªCATEGORIA(MOLEDO OU ROCHADECOMPOSTA)EM TALUDES,VALA/CAVA,ENTRE 4,50 E 6,00M DE PROFUNDIDADE,SENDO A PERFURACAO A AR COMPRIMIDO,INCLUSIVE EMPILHAMENTO DO MATERIAL PARA REMOCAO</v>
      </c>
      <c r="C2004" s="519" t="s">
        <v>33057</v>
      </c>
      <c r="D2004" s="519" t="s">
        <v>33079</v>
      </c>
      <c r="E2004" s="519" t="s">
        <v>33076</v>
      </c>
      <c r="F2004" s="519" t="s">
        <v>33077</v>
      </c>
      <c r="I2004" s="519" t="s">
        <v>22</v>
      </c>
      <c r="J2004" s="650">
        <v>127.94</v>
      </c>
    </row>
    <row r="2005" spans="1:10">
      <c r="A2005" s="519" t="s">
        <v>2159</v>
      </c>
      <c r="B2005" s="519" t="str">
        <f t="shared" si="31"/>
        <v>ESCAVACAO A FOGO EM MATERIAL DE 2ªCATEGORIA(MOLEDO OU ROCHADECOMPOSTA)EM TALUDES,VALA/CAVA,ENTRE 6,00 E 7,50M DE PROFUNDIDADE,SENDO A PERFURACAO A AR COMPRIMIDO,INCLUSIVE EMPILHAMENTO DO MATERIAL PARA REMOCAO</v>
      </c>
      <c r="C2005" s="519" t="s">
        <v>33057</v>
      </c>
      <c r="D2005" s="519" t="s">
        <v>33080</v>
      </c>
      <c r="E2005" s="519" t="s">
        <v>33076</v>
      </c>
      <c r="F2005" s="519" t="s">
        <v>33077</v>
      </c>
      <c r="I2005" s="519" t="s">
        <v>22</v>
      </c>
      <c r="J2005" s="650">
        <v>145.57</v>
      </c>
    </row>
    <row r="2006" spans="1:10">
      <c r="A2006" s="519" t="s">
        <v>2160</v>
      </c>
      <c r="B2006" s="519" t="str">
        <f t="shared" si="31"/>
        <v>ESCAVACAO A FOGO EM MATERIAL DE 2ªCATEGORIA(MOLEDO OU ROCHADECOMPOSTA)EM TALUDES,VALA/CAVA,ENTRE 6,00 E 7,50M DE PROFUNDIDADE,SENDO A PERFURACAO A AR COMPRIMIDO,INCLUSIVE EMPILHAMENTO DO MATERIAL PARA REMOCAO</v>
      </c>
      <c r="C2006" s="519" t="s">
        <v>33057</v>
      </c>
      <c r="D2006" s="519" t="s">
        <v>33080</v>
      </c>
      <c r="E2006" s="519" t="s">
        <v>33076</v>
      </c>
      <c r="F2006" s="519" t="s">
        <v>33077</v>
      </c>
      <c r="I2006" s="519" t="s">
        <v>22</v>
      </c>
      <c r="J2006" s="650">
        <v>133.81</v>
      </c>
    </row>
    <row r="2007" spans="1:10">
      <c r="A2007" s="519" t="s">
        <v>2161</v>
      </c>
      <c r="B2007" s="519" t="str">
        <f t="shared" si="31"/>
        <v>ESCAVACAO A FOGO EM MATERIAL DE 3ªCATEGORIA(ROCHA VIVA),A CEU ABERTO,SENDO A PERFURACAO A AR COMPRIMIDO,INCLUSIVE TRANSPORTE A 50,00M,COM TRATOR COM LAMINA</v>
      </c>
      <c r="C2007" s="519" t="s">
        <v>33059</v>
      </c>
      <c r="D2007" s="519" t="s">
        <v>33081</v>
      </c>
      <c r="E2007" s="519" t="s">
        <v>33082</v>
      </c>
      <c r="I2007" s="519" t="s">
        <v>22</v>
      </c>
      <c r="J2007" s="650">
        <v>87.58</v>
      </c>
    </row>
    <row r="2008" spans="1:10">
      <c r="A2008" s="519" t="s">
        <v>2162</v>
      </c>
      <c r="B2008" s="519" t="str">
        <f t="shared" si="31"/>
        <v>ESCAVACAO A FOGO EM MATERIAL DE 3ªCATEGORIA(ROCHA VIVA),A CEU ABERTO,SENDO A PERFURACAO A AR COMPRIMIDO,INCLUSIVE TRANSPORTE A 50,00M,COM TRATOR COM LAMINA</v>
      </c>
      <c r="C2008" s="519" t="s">
        <v>33059</v>
      </c>
      <c r="D2008" s="519" t="s">
        <v>33081</v>
      </c>
      <c r="E2008" s="519" t="s">
        <v>33082</v>
      </c>
      <c r="I2008" s="519" t="s">
        <v>22</v>
      </c>
      <c r="J2008" s="650">
        <v>85.53</v>
      </c>
    </row>
    <row r="2009" spans="1:10">
      <c r="A2009" s="519" t="s">
        <v>2163</v>
      </c>
      <c r="B2009" s="519" t="str">
        <f t="shared" si="31"/>
        <v>ESCAVACAO A FOGO EM MATERIAL DE 3ªCATEGORIA(ROCHA VIVA),A CEU ABERTO,SENDO A PERFURACAO A AR COMPRIMIDO,INCLUSIVE TRANSPORTE A 100,00M,COM TRATOR COM LAMINA</v>
      </c>
      <c r="C2009" s="519" t="s">
        <v>33059</v>
      </c>
      <c r="D2009" s="519" t="s">
        <v>33081</v>
      </c>
      <c r="E2009" s="519" t="s">
        <v>33083</v>
      </c>
      <c r="I2009" s="519" t="s">
        <v>22</v>
      </c>
      <c r="J2009" s="650">
        <v>121.38</v>
      </c>
    </row>
    <row r="2010" spans="1:10">
      <c r="A2010" s="519" t="s">
        <v>2164</v>
      </c>
      <c r="B2010" s="519" t="str">
        <f t="shared" si="31"/>
        <v>ESCAVACAO A FOGO EM MATERIAL DE 3ªCATEGORIA(ROCHA VIVA),A CEU ABERTO,SENDO A PERFURACAO A AR COMPRIMIDO,INCLUSIVE TRANSPORTE A 100,00M,COM TRATOR COM LAMINA</v>
      </c>
      <c r="C2010" s="519" t="s">
        <v>33059</v>
      </c>
      <c r="D2010" s="519" t="s">
        <v>33081</v>
      </c>
      <c r="E2010" s="519" t="s">
        <v>33083</v>
      </c>
      <c r="I2010" s="519" t="s">
        <v>22</v>
      </c>
      <c r="J2010" s="650">
        <v>119.2</v>
      </c>
    </row>
    <row r="2011" spans="1:10">
      <c r="A2011" s="519" t="s">
        <v>2165</v>
      </c>
      <c r="B2011" s="519" t="str">
        <f t="shared" si="31"/>
        <v>ESCAVACAO A FOGO EM MATERIAL DE 3ªCATEGORIA(ROCHA VIVA)EM TALUDES,VALA/CAVA,ATE 1,50M DE PROFUNDIDADE,SENDO A PERFURACAO A AR COMPRIMIDO,INCLUSIVE EMPILHAMENDO DO MATERIAL PARA REMOCAO</v>
      </c>
      <c r="C2011" s="519" t="s">
        <v>33084</v>
      </c>
      <c r="D2011" s="519" t="s">
        <v>33085</v>
      </c>
      <c r="E2011" s="519" t="s">
        <v>33086</v>
      </c>
      <c r="F2011" s="519" t="s">
        <v>33087</v>
      </c>
      <c r="I2011" s="519" t="s">
        <v>22</v>
      </c>
      <c r="J2011" s="650">
        <v>148.27000000000001</v>
      </c>
    </row>
    <row r="2012" spans="1:10">
      <c r="A2012" s="519" t="s">
        <v>2166</v>
      </c>
      <c r="B2012" s="519" t="str">
        <f t="shared" si="31"/>
        <v>ESCAVACAO A FOGO EM MATERIAL DE 3ªCATEGORIA(ROCHA VIVA)EM TALUDES,VALA/CAVA,ATE 1,50M DE PROFUNDIDADE,SENDO A PERFURACAO A AR COMPRIMIDO,INCLUSIVE EMPILHAMENDO DO MATERIAL PARA REMOCAO</v>
      </c>
      <c r="C2012" s="519" t="s">
        <v>33084</v>
      </c>
      <c r="D2012" s="519" t="s">
        <v>33085</v>
      </c>
      <c r="E2012" s="519" t="s">
        <v>33086</v>
      </c>
      <c r="F2012" s="519" t="s">
        <v>33087</v>
      </c>
      <c r="I2012" s="519" t="s">
        <v>22</v>
      </c>
      <c r="J2012" s="650">
        <v>136.77000000000001</v>
      </c>
    </row>
    <row r="2013" spans="1:10">
      <c r="A2013" s="519" t="s">
        <v>2167</v>
      </c>
      <c r="B2013" s="519" t="str">
        <f t="shared" si="31"/>
        <v>ESCAVACAO A FOGO EM MATERIAL DE 3ªCATEGORIA(ROCHA VIVA)EM TALUDES,VALA/CAVA,ENTRE 1,50 E 3,00M DE PROFUNDIDADE,SENDO A PERFURACAO A AR COMPRIMIDO,INCLUSIVE EMPILHAMENTO DO MATERIAL PARA REMOCAO</v>
      </c>
      <c r="C2013" s="519" t="s">
        <v>33084</v>
      </c>
      <c r="D2013" s="519" t="s">
        <v>33088</v>
      </c>
      <c r="E2013" s="519" t="s">
        <v>33089</v>
      </c>
      <c r="F2013" s="519" t="s">
        <v>33090</v>
      </c>
      <c r="I2013" s="519" t="s">
        <v>22</v>
      </c>
      <c r="J2013" s="650">
        <v>152.72999999999999</v>
      </c>
    </row>
    <row r="2014" spans="1:10">
      <c r="A2014" s="519" t="s">
        <v>2168</v>
      </c>
      <c r="B2014" s="519" t="str">
        <f t="shared" si="31"/>
        <v>ESCAVACAO A FOGO EM MATERIAL DE 3ªCATEGORIA(ROCHA VIVA)EM TALUDES,VALA/CAVA,ENTRE 1,50 E 3,00M DE PROFUNDIDADE,SENDO A PERFURACAO A AR COMPRIMIDO,INCLUSIVE EMPILHAMENTO DO MATERIAL PARA REMOCAO</v>
      </c>
      <c r="C2014" s="519" t="s">
        <v>33084</v>
      </c>
      <c r="D2014" s="519" t="s">
        <v>33088</v>
      </c>
      <c r="E2014" s="519" t="s">
        <v>33089</v>
      </c>
      <c r="F2014" s="519" t="s">
        <v>33090</v>
      </c>
      <c r="I2014" s="519" t="s">
        <v>22</v>
      </c>
      <c r="J2014" s="650">
        <v>140.9</v>
      </c>
    </row>
    <row r="2015" spans="1:10">
      <c r="A2015" s="519" t="s">
        <v>2169</v>
      </c>
      <c r="B2015" s="519" t="str">
        <f t="shared" si="31"/>
        <v>ESCAVACAO A FOGO EM MATERIAL DE 3ªCATEGORIA(ROCHA VIVA)EM TALUDES,VALA/CAVA,ENTRE 3,00 E 4,50M DE PROFUNDIDADE,SENDO A PERFURACAO A AR COMPRIMIDO,INCLUSIVE EMPILHAMENTO DO MATERIAL PARA REMOCAO</v>
      </c>
      <c r="C2015" s="519" t="s">
        <v>33084</v>
      </c>
      <c r="D2015" s="519" t="s">
        <v>33091</v>
      </c>
      <c r="E2015" s="519" t="s">
        <v>33089</v>
      </c>
      <c r="F2015" s="519" t="s">
        <v>33090</v>
      </c>
      <c r="I2015" s="519" t="s">
        <v>22</v>
      </c>
      <c r="J2015" s="650">
        <v>158.66</v>
      </c>
    </row>
    <row r="2016" spans="1:10">
      <c r="A2016" s="519" t="s">
        <v>2170</v>
      </c>
      <c r="B2016" s="519" t="str">
        <f t="shared" si="31"/>
        <v>ESCAVACAO A FOGO EM MATERIAL DE 3ªCATEGORIA(ROCHA VIVA)EM TALUDES,VALA/CAVA,ENTRE 3,00 E 4,50M DE PROFUNDIDADE,SENDO A PERFURACAO A AR COMPRIMIDO,INCLUSIVE EMPILHAMENTO DO MATERIAL PARA REMOCAO</v>
      </c>
      <c r="C2016" s="519" t="s">
        <v>33084</v>
      </c>
      <c r="D2016" s="519" t="s">
        <v>33091</v>
      </c>
      <c r="E2016" s="519" t="s">
        <v>33089</v>
      </c>
      <c r="F2016" s="519" t="s">
        <v>33090</v>
      </c>
      <c r="I2016" s="519" t="s">
        <v>22</v>
      </c>
      <c r="J2016" s="650">
        <v>146.37</v>
      </c>
    </row>
    <row r="2017" spans="1:10">
      <c r="A2017" s="519" t="s">
        <v>2171</v>
      </c>
      <c r="B2017" s="519" t="str">
        <f t="shared" si="31"/>
        <v>ESCAVACAO A FOGO EM MATERIAL DE 3ªCATEGORIA(ROCHA VIVA)EM TALUDES,VALA/CAVA,ENTRE 4,50 E 6,00M DE PROFUNDIDADE,SENDO A PERFURACAO A AR COMPRIMIDO,INCLUSIVE EMPILHAMENTO DO MATERIAL PARA REMOCAO</v>
      </c>
      <c r="C2017" s="519" t="s">
        <v>33084</v>
      </c>
      <c r="D2017" s="519" t="s">
        <v>33092</v>
      </c>
      <c r="E2017" s="519" t="s">
        <v>33089</v>
      </c>
      <c r="F2017" s="519" t="s">
        <v>33090</v>
      </c>
      <c r="I2017" s="519" t="s">
        <v>22</v>
      </c>
      <c r="J2017" s="650">
        <v>163.13</v>
      </c>
    </row>
    <row r="2018" spans="1:10">
      <c r="A2018" s="519" t="s">
        <v>2172</v>
      </c>
      <c r="B2018" s="519" t="str">
        <f t="shared" si="31"/>
        <v>ESCAVACAO A FOGO EM MATERIAL DE 3ªCATEGORIA(ROCHA VIVA)EM TALUDES,VALA/CAVA,ENTRE 4,50 E 6,00M DE PROFUNDIDADE,SENDO A PERFURACAO A AR COMPRIMIDO,INCLUSIVE EMPILHAMENTO DO MATERIAL PARA REMOCAO</v>
      </c>
      <c r="C2018" s="519" t="s">
        <v>33084</v>
      </c>
      <c r="D2018" s="519" t="s">
        <v>33092</v>
      </c>
      <c r="E2018" s="519" t="s">
        <v>33089</v>
      </c>
      <c r="F2018" s="519" t="s">
        <v>33090</v>
      </c>
      <c r="I2018" s="519" t="s">
        <v>22</v>
      </c>
      <c r="J2018" s="650">
        <v>150.49</v>
      </c>
    </row>
    <row r="2019" spans="1:10">
      <c r="A2019" s="519" t="s">
        <v>2173</v>
      </c>
      <c r="B2019" s="519" t="str">
        <f t="shared" si="31"/>
        <v>ESCAVACAO A FOGO EM MATERIAL DE 3ªCATEGORIA(ROCHA VIVA)EM TALUDES,VALA/CAVA,ENTRE 6,00 E 7,50M DE PROFUNDIDADE,SENDO A PERFURACAO A AR COMPRIMIDO,INCLUSIVE EMPILHAMENTO DO MATERIAL PARA REMOCAO</v>
      </c>
      <c r="C2019" s="519" t="s">
        <v>33084</v>
      </c>
      <c r="D2019" s="519" t="s">
        <v>33093</v>
      </c>
      <c r="E2019" s="519" t="s">
        <v>33089</v>
      </c>
      <c r="F2019" s="519" t="s">
        <v>33090</v>
      </c>
      <c r="I2019" s="519" t="s">
        <v>22</v>
      </c>
      <c r="J2019" s="650">
        <v>170.53</v>
      </c>
    </row>
    <row r="2020" spans="1:10">
      <c r="A2020" s="519" t="s">
        <v>2174</v>
      </c>
      <c r="B2020" s="519" t="str">
        <f t="shared" si="31"/>
        <v>ESCAVACAO A FOGO EM MATERIAL DE 3ªCATEGORIA(ROCHA VIVA)EM TALUDES,VALA/CAVA,ENTRE 6,00 E 7,50M DE PROFUNDIDADE,SENDO A PERFURACAO A AR COMPRIMIDO,INCLUSIVE EMPILHAMENTO DO MATERIAL PARA REMOCAO</v>
      </c>
      <c r="C2020" s="519" t="s">
        <v>33084</v>
      </c>
      <c r="D2020" s="519" t="s">
        <v>33093</v>
      </c>
      <c r="E2020" s="519" t="s">
        <v>33089</v>
      </c>
      <c r="F2020" s="519" t="s">
        <v>33090</v>
      </c>
      <c r="I2020" s="519" t="s">
        <v>22</v>
      </c>
      <c r="J2020" s="650">
        <v>157.31</v>
      </c>
    </row>
    <row r="2021" spans="1:10">
      <c r="A2021" s="519" t="s">
        <v>2175</v>
      </c>
      <c r="B2021" s="519" t="str">
        <f t="shared" si="31"/>
        <v>ESCAVACAO A FOGO EM MATERIAL DE 3ªCATEGORIA(ROCHA VIVA),A CEU ABERTO,SENDO A PERFURACAO A AR COMPRIMIDO,INCLUSIVE CARGACOM CARREGADOR FRONTAL DE PNEUS DE 3,10M3 E TRATOR DE LAMINA COM POTENCIA EM TORNO DE 200CV,COM LAMINA</v>
      </c>
      <c r="C2021" s="519" t="s">
        <v>33059</v>
      </c>
      <c r="D2021" s="519" t="s">
        <v>33094</v>
      </c>
      <c r="E2021" s="519" t="s">
        <v>33095</v>
      </c>
      <c r="F2021" s="519" t="s">
        <v>33096</v>
      </c>
      <c r="I2021" s="519" t="s">
        <v>22</v>
      </c>
      <c r="J2021" s="650">
        <v>87.54</v>
      </c>
    </row>
    <row r="2022" spans="1:10">
      <c r="A2022" s="519" t="s">
        <v>2176</v>
      </c>
      <c r="B2022" s="519" t="str">
        <f t="shared" si="31"/>
        <v>ESCAVACAO A FOGO EM MATERIAL DE 3ªCATEGORIA(ROCHA VIVA),A CEU ABERTO,SENDO A PERFURACAO A AR COMPRIMIDO,INCLUSIVE CARGACOM CARREGADOR FRONTAL DE PNEUS DE 3,10M3 E TRATOR DE LAMINA COM POTENCIA EM TORNO DE 200CV,COM LAMINA</v>
      </c>
      <c r="C2022" s="519" t="s">
        <v>33059</v>
      </c>
      <c r="D2022" s="519" t="s">
        <v>33094</v>
      </c>
      <c r="E2022" s="519" t="s">
        <v>33095</v>
      </c>
      <c r="F2022" s="519" t="s">
        <v>33096</v>
      </c>
      <c r="I2022" s="519" t="s">
        <v>22</v>
      </c>
      <c r="J2022" s="650">
        <v>85.36</v>
      </c>
    </row>
    <row r="2023" spans="1:10">
      <c r="A2023" s="519" t="s">
        <v>2177</v>
      </c>
      <c r="B2023" s="519" t="str">
        <f t="shared" si="31"/>
        <v>ESCAVACAO A FOGO EM MATERIAL DE 2ªCATEGORIA(MOLEDO OU ROCHADECOMPOSTA),A CEU ABERTO,SENDO A PERFURACAO A AR COMPRIMIDO,INCLUSIVE CARGA COM CARREGADOR FRONTAL DE PNEUS DE 3,10M3 ETRATOR DE LAMINA COM POTENCIA EM TORNO DE 200CV,COM LAMINA</v>
      </c>
      <c r="C2023" s="519" t="s">
        <v>33057</v>
      </c>
      <c r="D2023" s="519" t="s">
        <v>33097</v>
      </c>
      <c r="E2023" s="519" t="s">
        <v>33098</v>
      </c>
      <c r="F2023" s="519" t="s">
        <v>33099</v>
      </c>
      <c r="I2023" s="519" t="s">
        <v>22</v>
      </c>
      <c r="J2023" s="650">
        <v>62.39</v>
      </c>
    </row>
    <row r="2024" spans="1:10">
      <c r="A2024" s="519" t="s">
        <v>2178</v>
      </c>
      <c r="B2024" s="519" t="str">
        <f t="shared" si="31"/>
        <v>ESCAVACAO A FOGO EM MATERIAL DE 2ªCATEGORIA(MOLEDO OU ROCHADECOMPOSTA),A CEU ABERTO,SENDO A PERFURACAO A AR COMPRIMIDO,INCLUSIVE CARGA COM CARREGADOR FRONTAL DE PNEUS DE 3,10M3 ETRATOR DE LAMINA COM POTENCIA EM TORNO DE 200CV,COM LAMINA</v>
      </c>
      <c r="C2024" s="519" t="s">
        <v>33057</v>
      </c>
      <c r="D2024" s="519" t="s">
        <v>33097</v>
      </c>
      <c r="E2024" s="519" t="s">
        <v>33098</v>
      </c>
      <c r="F2024" s="519" t="s">
        <v>33099</v>
      </c>
      <c r="I2024" s="519" t="s">
        <v>22</v>
      </c>
      <c r="J2024" s="650">
        <v>60.44</v>
      </c>
    </row>
    <row r="2025" spans="1:10">
      <c r="A2025" s="519" t="s">
        <v>2179</v>
      </c>
      <c r="B2025" s="519" t="str">
        <f t="shared" si="31"/>
        <v>DESMONTE A FOGO DE BLOCO DE MATERIAL DE 3ªCATEGORIA(ROCHA VIVA),COM VOLUME DE 1,00 A 50,00M3,SENDO A PERFURACAO A AR COMPRIMIDO,INCLUSIVE REDUCAO MANUAL A PEDRA DE MAO</v>
      </c>
      <c r="C2025" s="519" t="s">
        <v>33100</v>
      </c>
      <c r="D2025" s="519" t="s">
        <v>33101</v>
      </c>
      <c r="E2025" s="519" t="s">
        <v>33102</v>
      </c>
      <c r="I2025" s="519" t="s">
        <v>22</v>
      </c>
      <c r="J2025" s="650">
        <v>117.78</v>
      </c>
    </row>
    <row r="2026" spans="1:10">
      <c r="A2026" s="519" t="s">
        <v>2180</v>
      </c>
      <c r="B2026" s="519" t="str">
        <f t="shared" si="31"/>
        <v>DESMONTE A FOGO DE BLOCO DE MATERIAL DE 3ªCATEGORIA(ROCHA VIVA),COM VOLUME DE 1,00 A 50,00M3,SENDO A PERFURACAO A AR COMPRIMIDO,INCLUSIVE REDUCAO MANUAL A PEDRA DE MAO</v>
      </c>
      <c r="C2026" s="519" t="s">
        <v>33100</v>
      </c>
      <c r="D2026" s="519" t="s">
        <v>33101</v>
      </c>
      <c r="E2026" s="519" t="s">
        <v>33102</v>
      </c>
      <c r="I2026" s="519" t="s">
        <v>22</v>
      </c>
      <c r="J2026" s="650">
        <v>103.54</v>
      </c>
    </row>
    <row r="2027" spans="1:10">
      <c r="A2027" s="519" t="s">
        <v>2181</v>
      </c>
      <c r="B2027" s="519" t="str">
        <f t="shared" si="31"/>
        <v>DESMONTE A FOGO DE BLOCO DE MATERIAL DE 2ªCATEGORIA,COM VOLUME DE 1,00 A 50,00M3,SENDO A PERFURACAO A AR COMPRIMIDO,INCLUSIVE REDUCAO MANUAL A PEDRA DE MAO</v>
      </c>
      <c r="C2027" s="519" t="s">
        <v>33103</v>
      </c>
      <c r="D2027" s="519" t="s">
        <v>33104</v>
      </c>
      <c r="E2027" s="519" t="s">
        <v>33105</v>
      </c>
      <c r="I2027" s="519" t="s">
        <v>22</v>
      </c>
      <c r="J2027" s="650">
        <v>93.14</v>
      </c>
    </row>
    <row r="2028" spans="1:10">
      <c r="A2028" s="519" t="s">
        <v>2182</v>
      </c>
      <c r="B2028" s="519" t="str">
        <f t="shared" si="31"/>
        <v>DESMONTE A FOGO DE BLOCO DE MATERIAL DE 2ªCATEGORIA,COM VOLUME DE 1,00 A 50,00M3,SENDO A PERFURACAO A AR COMPRIMIDO,INCLUSIVE REDUCAO MANUAL A PEDRA DE MAO</v>
      </c>
      <c r="C2028" s="519" t="s">
        <v>33103</v>
      </c>
      <c r="D2028" s="519" t="s">
        <v>33104</v>
      </c>
      <c r="E2028" s="519" t="s">
        <v>33105</v>
      </c>
      <c r="I2028" s="519" t="s">
        <v>22</v>
      </c>
      <c r="J2028" s="650">
        <v>82.62</v>
      </c>
    </row>
    <row r="2029" spans="1:10">
      <c r="A2029" s="519" t="s">
        <v>2183</v>
      </c>
      <c r="B2029" s="519" t="str">
        <f t="shared" si="31"/>
        <v>DESMONTE A FOGO DE BLOCO DE MATERIAL DE 2ªCATEGORIA,COM VOLUME DE 1,00 A 50,00M3,SENDO A AR COMPRIMIDO TANTO A PERFURACAO COMO A REDUCAO A PEDRA DE MAO,ESTA ULTIMA AINDA COM O AUXILIO DE CUNHA E PALMETA</v>
      </c>
      <c r="C2029" s="519" t="s">
        <v>33103</v>
      </c>
      <c r="D2029" s="519" t="s">
        <v>33106</v>
      </c>
      <c r="E2029" s="519" t="s">
        <v>33107</v>
      </c>
      <c r="F2029" s="519" t="s">
        <v>33108</v>
      </c>
      <c r="I2029" s="519" t="s">
        <v>22</v>
      </c>
      <c r="J2029" s="650">
        <v>151.5</v>
      </c>
    </row>
    <row r="2030" spans="1:10">
      <c r="A2030" s="519" t="s">
        <v>2184</v>
      </c>
      <c r="B2030" s="519" t="str">
        <f t="shared" si="31"/>
        <v>DESMONTE A FOGO DE BLOCO DE MATERIAL DE 2ªCATEGORIA,COM VOLUME DE 1,00 A 50,00M3,SENDO A AR COMPRIMIDO TANTO A PERFURACAO COMO A REDUCAO A PEDRA DE MAO,ESTA ULTIMA AINDA COM O AUXILIO DE CUNHA E PALMETA</v>
      </c>
      <c r="C2030" s="519" t="s">
        <v>33103</v>
      </c>
      <c r="D2030" s="519" t="s">
        <v>33106</v>
      </c>
      <c r="E2030" s="519" t="s">
        <v>33107</v>
      </c>
      <c r="F2030" s="519" t="s">
        <v>33108</v>
      </c>
      <c r="I2030" s="519" t="s">
        <v>22</v>
      </c>
      <c r="J2030" s="650">
        <v>138.27000000000001</v>
      </c>
    </row>
    <row r="2031" spans="1:10">
      <c r="A2031" s="519" t="s">
        <v>2185</v>
      </c>
      <c r="B2031" s="519" t="str">
        <f t="shared" si="31"/>
        <v>DESMONTE A FOGO DE BLOCO DE MATERIAL DE 3ª CATEGORIA,COM VOLUME DE 1,00 A 50,00M3,SENDO A PERFURACAO A AR COMPRIMIDO E A REDUCAO A PEDRA DE MAO A ROMPEDOR,ESTA ULTIMA AINDA COM O AUXILIO DE CUNHA E PALMETA</v>
      </c>
      <c r="C2031" s="519" t="s">
        <v>33109</v>
      </c>
      <c r="D2031" s="519" t="s">
        <v>33110</v>
      </c>
      <c r="E2031" s="519" t="s">
        <v>33111</v>
      </c>
      <c r="F2031" s="519" t="s">
        <v>33112</v>
      </c>
      <c r="I2031" s="519" t="s">
        <v>22</v>
      </c>
      <c r="J2031" s="650">
        <v>307.8</v>
      </c>
    </row>
    <row r="2032" spans="1:10">
      <c r="A2032" s="519" t="s">
        <v>2186</v>
      </c>
      <c r="B2032" s="519" t="str">
        <f t="shared" si="31"/>
        <v>DESMONTE A FOGO DE BLOCO DE MATERIAL DE 3ª CATEGORIA,COM VOLUME DE 1,00 A 50,00M3,SENDO A PERFURACAO A AR COMPRIMIDO E A REDUCAO A PEDRA DE MAO A ROMPEDOR,ESTA ULTIMA AINDA COM O AUXILIO DE CUNHA E PALMETA</v>
      </c>
      <c r="C2032" s="519" t="s">
        <v>33109</v>
      </c>
      <c r="D2032" s="519" t="s">
        <v>33110</v>
      </c>
      <c r="E2032" s="519" t="s">
        <v>33111</v>
      </c>
      <c r="F2032" s="519" t="s">
        <v>33112</v>
      </c>
      <c r="I2032" s="519" t="s">
        <v>22</v>
      </c>
      <c r="J2032" s="650">
        <v>286.67</v>
      </c>
    </row>
    <row r="2033" spans="1:10">
      <c r="A2033" s="519" t="s">
        <v>2187</v>
      </c>
      <c r="B2033" s="519" t="str">
        <f t="shared" si="31"/>
        <v>ESCAVACAO EM MATERIAL DE 2ªCATEGORIA(MOLEDO OU ROCHA MUITO DECOMPOSTA),COM EQUIPAMENTO A AR COMPRIMIDO,SEM UTILIZACAO DE EXPLOSIVOS,EM TALUDES,VALA/CAVA,ATE 1,50M DE PROFUNDIDADE,INCLUSIVE EMPILHAMENTO DO MATERIAL PARA REMOCAO</v>
      </c>
      <c r="C2033" s="519" t="s">
        <v>33114</v>
      </c>
      <c r="D2033" s="519" t="s">
        <v>33115</v>
      </c>
      <c r="E2033" s="519" t="s">
        <v>33116</v>
      </c>
      <c r="F2033" s="519" t="s">
        <v>33117</v>
      </c>
      <c r="I2033" s="519" t="s">
        <v>22</v>
      </c>
      <c r="J2033" s="650">
        <v>190.93</v>
      </c>
    </row>
    <row r="2034" spans="1:10">
      <c r="A2034" s="519" t="s">
        <v>2188</v>
      </c>
      <c r="B2034" s="519" t="str">
        <f t="shared" si="31"/>
        <v>ESCAVACAO EM MATERIAL DE 2ªCATEGORIA(MOLEDO OU ROCHA MUITO DECOMPOSTA),COM EQUIPAMENTO A AR COMPRIMIDO,SEM UTILIZACAO DE EXPLOSIVOS,EM TALUDES,VALA/CAVA,ATE 1,50M DE PROFUNDIDADE,INCLUSIVE EMPILHAMENTO DO MATERIAL PARA REMOCAO</v>
      </c>
      <c r="C2034" s="519" t="s">
        <v>33114</v>
      </c>
      <c r="D2034" s="519" t="s">
        <v>33115</v>
      </c>
      <c r="E2034" s="519" t="s">
        <v>33116</v>
      </c>
      <c r="F2034" s="519" t="s">
        <v>33117</v>
      </c>
      <c r="I2034" s="519" t="s">
        <v>22</v>
      </c>
      <c r="J2034" s="650">
        <v>176.3</v>
      </c>
    </row>
    <row r="2035" spans="1:10">
      <c r="A2035" s="519" t="s">
        <v>2189</v>
      </c>
      <c r="B2035" s="519" t="str">
        <f t="shared" si="31"/>
        <v>ESCAVACAO EM MATERIAL DE 2ªCATEGORIA(MOLEDO OU ROCHA MUITO DECOMPOSTA),COM EQUIPAMENTO A AR COMPRIMIDO,SEM UTILIZACAO DE EXPLOSIVOS,EM TALUDES,VALA/CAVA,ENTRE 1,50 E 3,00M DE PROFUNDIDADE,INCLUSIVE EMPILHAMENTO DO MATERIAL PARA REMOCAO</v>
      </c>
      <c r="C2035" s="519" t="s">
        <v>33114</v>
      </c>
      <c r="D2035" s="519" t="s">
        <v>33115</v>
      </c>
      <c r="E2035" s="519" t="s">
        <v>33118</v>
      </c>
      <c r="F2035" s="519" t="s">
        <v>33119</v>
      </c>
      <c r="I2035" s="519" t="s">
        <v>22</v>
      </c>
      <c r="J2035" s="650">
        <v>196.64</v>
      </c>
    </row>
    <row r="2036" spans="1:10">
      <c r="A2036" s="519" t="s">
        <v>2190</v>
      </c>
      <c r="B2036" s="519" t="str">
        <f t="shared" si="31"/>
        <v>ESCAVACAO EM MATERIAL DE 2ªCATEGORIA(MOLEDO OU ROCHA MUITO DECOMPOSTA),COM EQUIPAMENTO A AR COMPRIMIDO,SEM UTILIZACAO DE EXPLOSIVOS,EM TALUDES,VALA/CAVA,ENTRE 1,50 E 3,00M DE PROFUNDIDADE,INCLUSIVE EMPILHAMENTO DO MATERIAL PARA REMOCAO</v>
      </c>
      <c r="C2036" s="519" t="s">
        <v>33114</v>
      </c>
      <c r="D2036" s="519" t="s">
        <v>33115</v>
      </c>
      <c r="E2036" s="519" t="s">
        <v>33118</v>
      </c>
      <c r="F2036" s="519" t="s">
        <v>33119</v>
      </c>
      <c r="I2036" s="519" t="s">
        <v>22</v>
      </c>
      <c r="J2036" s="650">
        <v>181.57</v>
      </c>
    </row>
    <row r="2037" spans="1:10">
      <c r="A2037" s="519" t="s">
        <v>2191</v>
      </c>
      <c r="B2037" s="519" t="str">
        <f t="shared" si="31"/>
        <v>ESCAVACAO EM MATERIAL DE 2ªCATEGORIA(MOLEDO OU ROCHA MUITO DECOMPOSTA),COM EQUIPAMENTO A AR COMPRIMIDO,SEM UTILIZACAO DE EXPLOSIVOS,EM TALUDES,VALA/CAVA,ENTRE 3,00 E 4,50M DE PROFUNDIDADE,INCLUSIVE EMPILHAMENTO DO MATERIAL PARA REMOCAO</v>
      </c>
      <c r="C2037" s="519" t="s">
        <v>33114</v>
      </c>
      <c r="D2037" s="519" t="s">
        <v>33115</v>
      </c>
      <c r="E2037" s="519" t="s">
        <v>33120</v>
      </c>
      <c r="F2037" s="519" t="s">
        <v>33119</v>
      </c>
      <c r="I2037" s="519" t="s">
        <v>22</v>
      </c>
      <c r="J2037" s="650">
        <v>204.92</v>
      </c>
    </row>
    <row r="2038" spans="1:10">
      <c r="A2038" s="519" t="s">
        <v>2192</v>
      </c>
      <c r="B2038" s="519" t="str">
        <f t="shared" si="31"/>
        <v>ESCAVACAO EM MATERIAL DE 2ªCATEGORIA(MOLEDO OU ROCHA MUITO DECOMPOSTA),COM EQUIPAMENTO A AR COMPRIMIDO,SEM UTILIZACAO DE EXPLOSIVOS,EM TALUDES,VALA/CAVA,ENTRE 3,00 E 4,50M DE PROFUNDIDADE,INCLUSIVE EMPILHAMENTO DO MATERIAL PARA REMOCAO</v>
      </c>
      <c r="C2038" s="519" t="s">
        <v>33114</v>
      </c>
      <c r="D2038" s="519" t="s">
        <v>33115</v>
      </c>
      <c r="E2038" s="519" t="s">
        <v>33120</v>
      </c>
      <c r="F2038" s="519" t="s">
        <v>33119</v>
      </c>
      <c r="I2038" s="519" t="s">
        <v>22</v>
      </c>
      <c r="J2038" s="650">
        <v>189.23</v>
      </c>
    </row>
    <row r="2039" spans="1:10">
      <c r="A2039" s="519" t="s">
        <v>2193</v>
      </c>
      <c r="B2039" s="519" t="str">
        <f t="shared" si="31"/>
        <v>ESCAVACAO EM MATERIAL DE 2ªCATEGORIA(MOLEDO OU ROCHA MUITO DECOMPOSTA),COM EQUIPAMENTO A AR COMPRIMIDO,SEM UTILIZACAO DE EXPLOSIVOS,EM TALUDES,VALA/CAVA,ENTRE 4,50 E 6,00M DE PROFUNDIDADE,INCLUSIVE EMPILHAMENTO DO MATERIAL PARA REMOCAO</v>
      </c>
      <c r="C2039" s="519" t="s">
        <v>33114</v>
      </c>
      <c r="D2039" s="519" t="s">
        <v>33115</v>
      </c>
      <c r="E2039" s="519" t="s">
        <v>33121</v>
      </c>
      <c r="F2039" s="519" t="s">
        <v>33119</v>
      </c>
      <c r="I2039" s="519" t="s">
        <v>22</v>
      </c>
      <c r="J2039" s="650">
        <v>210.21</v>
      </c>
    </row>
    <row r="2040" spans="1:10">
      <c r="A2040" s="519" t="s">
        <v>2194</v>
      </c>
      <c r="B2040" s="519" t="str">
        <f t="shared" si="31"/>
        <v>ESCAVACAO EM MATERIAL DE 2ªCATEGORIA(MOLEDO OU ROCHA MUITO DECOMPOSTA),COM EQUIPAMENTO A AR COMPRIMIDO,SEM UTILIZACAO DE EXPLOSIVOS,EM TALUDES,VALA/CAVA,ENTRE 4,50 E 6,00M DE PROFUNDIDADE,INCLUSIVE EMPILHAMENTO DO MATERIAL PARA REMOCAO</v>
      </c>
      <c r="C2040" s="519" t="s">
        <v>33114</v>
      </c>
      <c r="D2040" s="519" t="s">
        <v>33115</v>
      </c>
      <c r="E2040" s="519" t="s">
        <v>33121</v>
      </c>
      <c r="F2040" s="519" t="s">
        <v>33119</v>
      </c>
      <c r="I2040" s="519" t="s">
        <v>22</v>
      </c>
      <c r="J2040" s="650">
        <v>194.12</v>
      </c>
    </row>
    <row r="2041" spans="1:10">
      <c r="A2041" s="519" t="s">
        <v>2195</v>
      </c>
      <c r="B2041" s="519" t="str">
        <f t="shared" si="31"/>
        <v>ESCAVACAO EM MATERIAL DE 2ªCATEGORIA(MOLEDO OU ROCHA MUITO DECOMPOSTA),COM EQUIPAMENTO A AR COMPRIMIDO,SEM UTILIZACAO DE EXPLOSIVOS,EM TALUDES,VALA/CAVA,ENTRE 6,00 E 7,50M DE PROFUNDIDADE,INCLUSIVE EMPILHAMENTO DO MATERIAL PARA REMOCAO</v>
      </c>
      <c r="C2041" s="519" t="s">
        <v>33114</v>
      </c>
      <c r="D2041" s="519" t="s">
        <v>33115</v>
      </c>
      <c r="E2041" s="519" t="s">
        <v>33122</v>
      </c>
      <c r="F2041" s="519" t="s">
        <v>33119</v>
      </c>
      <c r="I2041" s="519" t="s">
        <v>22</v>
      </c>
      <c r="J2041" s="650">
        <v>219.25</v>
      </c>
    </row>
    <row r="2042" spans="1:10">
      <c r="A2042" s="519" t="s">
        <v>2196</v>
      </c>
      <c r="B2042" s="519" t="str">
        <f t="shared" si="31"/>
        <v>ESCAVACAO EM MATERIAL DE 2ªCATEGORIA(MOLEDO OU ROCHA MUITO DECOMPOSTA),COM EQUIPAMENTO A AR COMPRIMIDO,SEM UTILIZACAO DE EXPLOSIVOS,EM TALUDES,VALA/CAVA,ENTRE 6,00 E 7,50M DE PROFUNDIDADE,INCLUSIVE EMPILHAMENTO DO MATERIAL PARA REMOCAO</v>
      </c>
      <c r="C2042" s="519" t="s">
        <v>33114</v>
      </c>
      <c r="D2042" s="519" t="s">
        <v>33115</v>
      </c>
      <c r="E2042" s="519" t="s">
        <v>33122</v>
      </c>
      <c r="F2042" s="519" t="s">
        <v>33119</v>
      </c>
      <c r="I2042" s="519" t="s">
        <v>22</v>
      </c>
      <c r="J2042" s="650">
        <v>202.43</v>
      </c>
    </row>
    <row r="2043" spans="1:10">
      <c r="A2043" s="519" t="s">
        <v>2197</v>
      </c>
      <c r="B2043" s="519" t="str">
        <f t="shared" si="31"/>
        <v>ESCAVACAO EM MATERIAL DE 2ªCATEGORIA(MOLEDO OU ROCHA DECOMPOSTA),COM EQUIPAMENTO A AR COMPRIMIDO,SEM UTILIZACAO DE EXPLOSIVOS,EM TALUDES,VALA/CAVA,ATE 1,50M DE PROFUNDIDADE,INCLUSIVE EMPILHAMENTO DO MATERIAL PARA REMOCAO</v>
      </c>
      <c r="C2043" s="519" t="s">
        <v>33123</v>
      </c>
      <c r="D2043" s="519" t="s">
        <v>33124</v>
      </c>
      <c r="E2043" s="519" t="s">
        <v>33125</v>
      </c>
      <c r="F2043" s="519" t="s">
        <v>33126</v>
      </c>
      <c r="I2043" s="519" t="s">
        <v>22</v>
      </c>
      <c r="J2043" s="650">
        <v>583.82000000000005</v>
      </c>
    </row>
    <row r="2044" spans="1:10">
      <c r="A2044" s="519" t="s">
        <v>2198</v>
      </c>
      <c r="B2044" s="519" t="str">
        <f t="shared" si="31"/>
        <v>ESCAVACAO EM MATERIAL DE 2ªCATEGORIA(MOLEDO OU ROCHA DECOMPOSTA),COM EQUIPAMENTO A AR COMPRIMIDO,SEM UTILIZACAO DE EXPLOSIVOS,EM TALUDES,VALA/CAVA,ATE 1,50M DE PROFUNDIDADE,INCLUSIVE EMPILHAMENTO DO MATERIAL PARA REMOCAO</v>
      </c>
      <c r="C2044" s="519" t="s">
        <v>33123</v>
      </c>
      <c r="D2044" s="519" t="s">
        <v>33124</v>
      </c>
      <c r="E2044" s="519" t="s">
        <v>33125</v>
      </c>
      <c r="F2044" s="519" t="s">
        <v>33126</v>
      </c>
      <c r="I2044" s="519" t="s">
        <v>22</v>
      </c>
      <c r="J2044" s="650">
        <v>541.89</v>
      </c>
    </row>
    <row r="2045" spans="1:10">
      <c r="A2045" s="519" t="s">
        <v>2199</v>
      </c>
      <c r="B2045" s="519" t="str">
        <f t="shared" si="31"/>
        <v>ESCAVACAO EM MATERIAL DE 2ªCATEGORIA(MOLEDO OU ROCHA DECOMPOSTA),COM EQUIPAMENTO A AR COMPRIMIDO,SEM UTILIZACAO DE EXPLOSIVOS,EM TALUDES,VALA/CAVA,ENTRE 1,50 E 3,00M DE PROFUNDIDADE,INCLUSIVE EMPILHAMENTO DO MATERIAL PARA REMOCAO</v>
      </c>
      <c r="C2045" s="519" t="s">
        <v>33123</v>
      </c>
      <c r="D2045" s="519" t="s">
        <v>33124</v>
      </c>
      <c r="E2045" s="519" t="s">
        <v>33127</v>
      </c>
      <c r="F2045" s="519" t="s">
        <v>33128</v>
      </c>
      <c r="I2045" s="519" t="s">
        <v>22</v>
      </c>
      <c r="J2045" s="650">
        <v>601.57000000000005</v>
      </c>
    </row>
    <row r="2046" spans="1:10">
      <c r="A2046" s="519" t="s">
        <v>2200</v>
      </c>
      <c r="B2046" s="519" t="str">
        <f t="shared" si="31"/>
        <v>ESCAVACAO EM MATERIAL DE 2ªCATEGORIA(MOLEDO OU ROCHA DECOMPOSTA),COM EQUIPAMENTO A AR COMPRIMIDO,SEM UTILIZACAO DE EXPLOSIVOS,EM TALUDES,VALA/CAVA,ENTRE 1,50 E 3,00M DE PROFUNDIDADE,INCLUSIVE EMPILHAMENTO DO MATERIAL PARA REMOCAO</v>
      </c>
      <c r="C2046" s="519" t="s">
        <v>33123</v>
      </c>
      <c r="D2046" s="519" t="s">
        <v>33124</v>
      </c>
      <c r="E2046" s="519" t="s">
        <v>33127</v>
      </c>
      <c r="F2046" s="519" t="s">
        <v>33128</v>
      </c>
      <c r="I2046" s="519" t="s">
        <v>22</v>
      </c>
      <c r="J2046" s="650">
        <v>558.38</v>
      </c>
    </row>
    <row r="2047" spans="1:10">
      <c r="A2047" s="519" t="s">
        <v>2201</v>
      </c>
      <c r="B2047" s="519" t="str">
        <f t="shared" si="31"/>
        <v>ESCAVACAO EM MATERIAL DE 2ªCATEGORIA(MOLEDO OU ROCHA DECOMPOSTA),COM EQUIPAMENTO A AR COMPRIMIDO,SEM UTILIZACAO DE EXPLOSIVOS,EM TALUDES,VALA/CAVA,ENTRE 3,00 E 4,50M DE PROFUNDIDADE,INCLUSIVE EMPILHAMENTO DO MATERIAL PARA REMOCAO</v>
      </c>
      <c r="C2047" s="519" t="s">
        <v>33123</v>
      </c>
      <c r="D2047" s="519" t="s">
        <v>33124</v>
      </c>
      <c r="E2047" s="519" t="s">
        <v>33129</v>
      </c>
      <c r="F2047" s="519" t="s">
        <v>33128</v>
      </c>
      <c r="I2047" s="519" t="s">
        <v>22</v>
      </c>
      <c r="J2047" s="650">
        <v>624.91999999999996</v>
      </c>
    </row>
    <row r="2048" spans="1:10">
      <c r="A2048" s="519" t="s">
        <v>2202</v>
      </c>
      <c r="B2048" s="519" t="str">
        <f t="shared" si="31"/>
        <v>ESCAVACAO EM MATERIAL DE 2ªCATEGORIA(MOLEDO OU ROCHA DECOMPOSTA),COM EQUIPAMENTO A AR COMPRIMIDO,SEM UTILIZACAO DE EXPLOSIVOS,EM TALUDES,VALA/CAVA,ENTRE 3,00 E 4,50M DE PROFUNDIDADE,INCLUSIVE EMPILHAMENTO DO MATERIAL PARA REMOCAO</v>
      </c>
      <c r="C2048" s="519" t="s">
        <v>33123</v>
      </c>
      <c r="D2048" s="519" t="s">
        <v>33124</v>
      </c>
      <c r="E2048" s="519" t="s">
        <v>33129</v>
      </c>
      <c r="F2048" s="519" t="s">
        <v>33128</v>
      </c>
      <c r="I2048" s="519" t="s">
        <v>22</v>
      </c>
      <c r="J2048" s="650">
        <v>580.05999999999995</v>
      </c>
    </row>
    <row r="2049" spans="1:10">
      <c r="A2049" s="519" t="s">
        <v>2203</v>
      </c>
      <c r="B2049" s="519" t="str">
        <f t="shared" si="31"/>
        <v>ESCAVACAO EM MATERIAL DE 2ªCATEGORIA(MOLEDO OU ROCHA DECOMPOSTA),COM EQUIPAMENTO A AR COMPRIMIDO,SEM UTILIZACAO DE EXPLOSIVOS,EM TALUDES,VALA/CAVA,ENTRE 4,50 E 6,00M DE PROFUNDIDADE,INCLUSIVE EMPILHAMENTO DO MATERIAL PARA REMOCAO</v>
      </c>
      <c r="C2049" s="519" t="s">
        <v>33123</v>
      </c>
      <c r="D2049" s="519" t="s">
        <v>33124</v>
      </c>
      <c r="E2049" s="519" t="s">
        <v>33130</v>
      </c>
      <c r="F2049" s="519" t="s">
        <v>33128</v>
      </c>
      <c r="I2049" s="519" t="s">
        <v>22</v>
      </c>
      <c r="J2049" s="650">
        <v>643.09</v>
      </c>
    </row>
    <row r="2050" spans="1:10">
      <c r="A2050" s="519" t="s">
        <v>2204</v>
      </c>
      <c r="B2050" s="519" t="str">
        <f t="shared" si="31"/>
        <v>ESCAVACAO EM MATERIAL DE 2ªCATEGORIA(MOLEDO OU ROCHA DECOMPOSTA),COM EQUIPAMENTO A AR COMPRIMIDO,SEM UTILIZACAO DE EXPLOSIVOS,EM TALUDES,VALA/CAVA,ENTRE 4,50 E 6,00M DE PROFUNDIDADE,INCLUSIVE EMPILHAMENTO DO MATERIAL PARA REMOCAO</v>
      </c>
      <c r="C2050" s="519" t="s">
        <v>33123</v>
      </c>
      <c r="D2050" s="519" t="s">
        <v>33124</v>
      </c>
      <c r="E2050" s="519" t="s">
        <v>33130</v>
      </c>
      <c r="F2050" s="519" t="s">
        <v>33128</v>
      </c>
      <c r="I2050" s="519" t="s">
        <v>22</v>
      </c>
      <c r="J2050" s="650">
        <v>596.92999999999995</v>
      </c>
    </row>
    <row r="2051" spans="1:10">
      <c r="A2051" s="519" t="s">
        <v>2205</v>
      </c>
      <c r="B2051" s="519" t="str">
        <f t="shared" si="31"/>
        <v>ESCAVACAO EM MATERIAL DE 2ªCATEGORIA(MOLEDO OU ROCHA DECOMPOSTA),COM EQUIPAMENTO A AR COMPRIMIDO,SEM UTILIZACAO DE EXPLOSIVOS,EM TALUDES,VALA/CAVA,ENTRE 6,00 E 7,50M DE PROFUNDIDADE,INCLUSIVE EMPILHAMENTO DO MATERIAL PARA REMOCAO</v>
      </c>
      <c r="C2051" s="519" t="s">
        <v>33123</v>
      </c>
      <c r="D2051" s="519" t="s">
        <v>33124</v>
      </c>
      <c r="E2051" s="519" t="s">
        <v>33131</v>
      </c>
      <c r="F2051" s="519" t="s">
        <v>33128</v>
      </c>
      <c r="I2051" s="519" t="s">
        <v>22</v>
      </c>
      <c r="J2051" s="650">
        <v>671.63</v>
      </c>
    </row>
    <row r="2052" spans="1:10">
      <c r="A2052" s="519" t="s">
        <v>2206</v>
      </c>
      <c r="B2052" s="519" t="str">
        <f t="shared" si="31"/>
        <v>ESCAVACAO EM MATERIAL DE 2ªCATEGORIA(MOLEDO OU ROCHA DECOMPOSTA),COM EQUIPAMENTO A AR COMPRIMIDO,SEM UTILIZACAO DE EXPLOSIVOS,EM TALUDES,VALA/CAVA,ENTRE 6,00 E 7,50M DE PROFUNDIDADE,INCLUSIVE EMPILHAMENTO DO MATERIAL PARA REMOCAO</v>
      </c>
      <c r="C2052" s="519" t="s">
        <v>33123</v>
      </c>
      <c r="D2052" s="519" t="s">
        <v>33124</v>
      </c>
      <c r="E2052" s="519" t="s">
        <v>33131</v>
      </c>
      <c r="F2052" s="519" t="s">
        <v>33128</v>
      </c>
      <c r="I2052" s="519" t="s">
        <v>22</v>
      </c>
      <c r="J2052" s="650">
        <v>623.41</v>
      </c>
    </row>
    <row r="2053" spans="1:10">
      <c r="A2053" s="519" t="s">
        <v>2207</v>
      </c>
      <c r="B2053" s="519" t="str">
        <f t="shared" si="31"/>
        <v>ESCAVACAO EM MATERIAL DE 3ªCATEGORIA(ROCHA SA FRATURADA),COM EQUIPAMENTO A AR COMPRIMIDO E ENCUNHAMENTO GENERALIZADO,SEM UTILIZACAO DE EXPLOSIVOS,EM TALUDES,VALA/CAVA,ATE 1,50M DEPROFUNDIDADE,INCLUSIVE EMPILHAMENTO DO MATERIAL PARA REMOCAO</v>
      </c>
      <c r="C2053" s="519" t="s">
        <v>33132</v>
      </c>
      <c r="D2053" s="519" t="s">
        <v>33133</v>
      </c>
      <c r="E2053" s="519" t="s">
        <v>33134</v>
      </c>
      <c r="F2053" s="519" t="s">
        <v>33135</v>
      </c>
      <c r="I2053" s="519" t="s">
        <v>22</v>
      </c>
      <c r="J2053" s="650">
        <v>623.41999999999996</v>
      </c>
    </row>
    <row r="2054" spans="1:10">
      <c r="A2054" s="519" t="s">
        <v>2208</v>
      </c>
      <c r="B2054" s="519" t="str">
        <f t="shared" si="31"/>
        <v>ESCAVACAO EM MATERIAL DE 3ªCATEGORIA(ROCHA SA FRATURADA),COM EQUIPAMENTO A AR COMPRIMIDO E ENCUNHAMENTO GENERALIZADO,SEM UTILIZACAO DE EXPLOSIVOS,EM TALUDES,VALA/CAVA,ATE 1,50M DEPROFUNDIDADE,INCLUSIVE EMPILHAMENTO DO MATERIAL PARA REMOCAO</v>
      </c>
      <c r="C2054" s="519" t="s">
        <v>33132</v>
      </c>
      <c r="D2054" s="519" t="s">
        <v>33133</v>
      </c>
      <c r="E2054" s="519" t="s">
        <v>33134</v>
      </c>
      <c r="F2054" s="519" t="s">
        <v>33135</v>
      </c>
      <c r="I2054" s="519" t="s">
        <v>22</v>
      </c>
      <c r="J2054" s="650">
        <v>573.79</v>
      </c>
    </row>
    <row r="2055" spans="1:10">
      <c r="A2055" s="519" t="s">
        <v>2209</v>
      </c>
      <c r="B2055" s="519" t="str">
        <f t="shared" si="31"/>
        <v>ESCAVACAO EM MATERIAL DE 3ªCATEGORIA(ROCHA SA FRATURADA),COM EQUIPAMENTO A AR COMPRIMIDO E ENCUNHAMENTO GENERALIZADO,SEM UTILIZACAO DE EXPLOSIVOS,EM TALUDES,VALA/CAVA,ENTRE 1,50 E3,00M DE PROFUNDIDADE,INCLUSIVE EMPILHAMENTO DO MATERIAL PARA REMOCAO</v>
      </c>
      <c r="C2055" s="519" t="s">
        <v>33132</v>
      </c>
      <c r="D2055" s="519" t="s">
        <v>33133</v>
      </c>
      <c r="E2055" s="519" t="s">
        <v>33136</v>
      </c>
      <c r="F2055" s="519" t="s">
        <v>33137</v>
      </c>
      <c r="G2055" s="519" t="s">
        <v>33138</v>
      </c>
      <c r="I2055" s="519" t="s">
        <v>22</v>
      </c>
      <c r="J2055" s="650">
        <v>642.80999999999995</v>
      </c>
    </row>
    <row r="2056" spans="1:10">
      <c r="A2056" s="519" t="s">
        <v>2210</v>
      </c>
      <c r="B2056" s="519" t="str">
        <f t="shared" ref="B2056:B2119" si="32">C2056&amp;D2056&amp;E2056&amp;F2056&amp;G2056&amp;H2056</f>
        <v>ESCAVACAO EM MATERIAL DE 3ªCATEGORIA(ROCHA SA FRATURADA),COM EQUIPAMENTO A AR COMPRIMIDO E ENCUNHAMENTO GENERALIZADO,SEM UTILIZACAO DE EXPLOSIVOS,EM TALUDES,VALA/CAVA,ENTRE 1,50 E3,00M DE PROFUNDIDADE,INCLUSIVE EMPILHAMENTO DO MATERIAL PARA REMOCAO</v>
      </c>
      <c r="C2056" s="519" t="s">
        <v>33132</v>
      </c>
      <c r="D2056" s="519" t="s">
        <v>33133</v>
      </c>
      <c r="E2056" s="519" t="s">
        <v>33136</v>
      </c>
      <c r="F2056" s="519" t="s">
        <v>33137</v>
      </c>
      <c r="G2056" s="519" t="s">
        <v>33138</v>
      </c>
      <c r="I2056" s="519" t="s">
        <v>22</v>
      </c>
      <c r="J2056" s="650">
        <v>591.64</v>
      </c>
    </row>
    <row r="2057" spans="1:10">
      <c r="A2057" s="519" t="s">
        <v>2211</v>
      </c>
      <c r="B2057" s="519" t="str">
        <f t="shared" si="32"/>
        <v>ESCAVACAO EM MATERIAL DE 3ªCATEGORIA(ROCHA SA FRATURADA),COM EQUIPAMENTO A AR COMPRIMIDO E ENCUNHAMENTO GENERALIZADO,SEM UTILIZACAO DE EXPLOSIVOS,EM TALUDES,VALA/CAVA,ENTRE 3,00 E4,50M DE PROFUNDIDADE,INCLUSIVE EMPILHAMENTO DO MATERIAL PARA REMOCAO</v>
      </c>
      <c r="C2057" s="519" t="s">
        <v>33132</v>
      </c>
      <c r="D2057" s="519" t="s">
        <v>33133</v>
      </c>
      <c r="E2057" s="519" t="s">
        <v>33139</v>
      </c>
      <c r="F2057" s="519" t="s">
        <v>33140</v>
      </c>
      <c r="G2057" s="519" t="s">
        <v>33138</v>
      </c>
      <c r="I2057" s="519" t="s">
        <v>22</v>
      </c>
      <c r="J2057" s="650">
        <v>666.61</v>
      </c>
    </row>
    <row r="2058" spans="1:10">
      <c r="A2058" s="519" t="s">
        <v>2212</v>
      </c>
      <c r="B2058" s="519" t="str">
        <f t="shared" si="32"/>
        <v>ESCAVACAO EM MATERIAL DE 3ªCATEGORIA(ROCHA SA FRATURADA),COM EQUIPAMENTO A AR COMPRIMIDO E ENCUNHAMENTO GENERALIZADO,SEM UTILIZACAO DE EXPLOSIVOS,EM TALUDES,VALA/CAVA,ENTRE 3,00 E4,50M DE PROFUNDIDADE,INCLUSIVE EMPILHAMENTO DO MATERIAL PARA REMOCAO</v>
      </c>
      <c r="C2058" s="519" t="s">
        <v>33132</v>
      </c>
      <c r="D2058" s="519" t="s">
        <v>33133</v>
      </c>
      <c r="E2058" s="519" t="s">
        <v>33139</v>
      </c>
      <c r="F2058" s="519" t="s">
        <v>33140</v>
      </c>
      <c r="G2058" s="519" t="s">
        <v>33138</v>
      </c>
      <c r="I2058" s="519" t="s">
        <v>22</v>
      </c>
      <c r="J2058" s="650">
        <v>613.53</v>
      </c>
    </row>
    <row r="2059" spans="1:10">
      <c r="A2059" s="519" t="s">
        <v>2213</v>
      </c>
      <c r="B2059" s="519" t="str">
        <f t="shared" si="32"/>
        <v>ESCAVACAO EM MATERIAL DE 3ªCATEGORIA(ROCHA SA FRATURADA),COM EQUIPAMENTO A AR COMPRIMIDO E ENCUNHAMENTO GENERALIZADO,SEM UTILIZACAO DE EXPLOSIVOS,EM TALUDES,VALA/CAVA,ENTRE 4,50 E6,00M DE PROFUNDIDADE,INCLUSIVE EMPILHAMENTO DO MATERIAL PARA REMOCAO</v>
      </c>
      <c r="C2059" s="519" t="s">
        <v>33132</v>
      </c>
      <c r="D2059" s="519" t="s">
        <v>33133</v>
      </c>
      <c r="E2059" s="519" t="s">
        <v>33141</v>
      </c>
      <c r="F2059" s="519" t="s">
        <v>33142</v>
      </c>
      <c r="G2059" s="519" t="s">
        <v>33138</v>
      </c>
      <c r="I2059" s="519" t="s">
        <v>22</v>
      </c>
      <c r="J2059" s="650">
        <v>686</v>
      </c>
    </row>
    <row r="2060" spans="1:10">
      <c r="A2060" s="519" t="s">
        <v>2214</v>
      </c>
      <c r="B2060" s="519" t="str">
        <f t="shared" si="32"/>
        <v>ESCAVACAO EM MATERIAL DE 3ªCATEGORIA(ROCHA SA FRATURADA),COM EQUIPAMENTO A AR COMPRIMIDO E ENCUNHAMENTO GENERALIZADO,SEM UTILIZACAO DE EXPLOSIVOS,EM TALUDES,VALA/CAVA,ENTRE 4,50 E6,00M DE PROFUNDIDADE,INCLUSIVE EMPILHAMENTO DO MATERIAL PARA REMOCAO</v>
      </c>
      <c r="C2060" s="519" t="s">
        <v>33132</v>
      </c>
      <c r="D2060" s="519" t="s">
        <v>33133</v>
      </c>
      <c r="E2060" s="519" t="s">
        <v>33141</v>
      </c>
      <c r="F2060" s="519" t="s">
        <v>33142</v>
      </c>
      <c r="G2060" s="519" t="s">
        <v>33138</v>
      </c>
      <c r="I2060" s="519" t="s">
        <v>22</v>
      </c>
      <c r="J2060" s="650">
        <v>631.38</v>
      </c>
    </row>
    <row r="2061" spans="1:10">
      <c r="A2061" s="519" t="s">
        <v>2215</v>
      </c>
      <c r="B2061" s="519" t="str">
        <f t="shared" si="32"/>
        <v>ESCAVACAO EM MATERIAL DE 3ªCATEGORIA(ROCHA SA FRATURADA),COM EQUIPAMENTO A AR COMPRIMIDO E ENCUNHAMENTO GENERALIZADO,SEM UTILIZACAO DE EXPLOSIVOS,EM TALUDES,VALA/CAVA,ENTRE 6,00 E7,50M DE PROFUNDIDADE,INCLUSIVE EMPILHAMENTO DO MATERIAL PARA REMOCAO</v>
      </c>
      <c r="C2061" s="519" t="s">
        <v>33132</v>
      </c>
      <c r="D2061" s="519" t="s">
        <v>33133</v>
      </c>
      <c r="E2061" s="519" t="s">
        <v>33143</v>
      </c>
      <c r="F2061" s="519" t="s">
        <v>33144</v>
      </c>
      <c r="G2061" s="519" t="s">
        <v>33138</v>
      </c>
      <c r="I2061" s="519" t="s">
        <v>22</v>
      </c>
      <c r="J2061" s="650">
        <v>717.38</v>
      </c>
    </row>
    <row r="2062" spans="1:10">
      <c r="A2062" s="519" t="s">
        <v>2216</v>
      </c>
      <c r="B2062" s="519" t="str">
        <f t="shared" si="32"/>
        <v>ESCAVACAO EM MATERIAL DE 3ªCATEGORIA(ROCHA SA FRATURADA),COM EQUIPAMENTO A AR COMPRIMIDO E ENCUNHAMENTO GENERALIZADO,SEM UTILIZACAO DE EXPLOSIVOS,EM TALUDES,VALA/CAVA,ENTRE 6,00 E7,50M DE PROFUNDIDADE,INCLUSIVE EMPILHAMENTO DO MATERIAL PARA REMOCAO</v>
      </c>
      <c r="C2062" s="519" t="s">
        <v>33132</v>
      </c>
      <c r="D2062" s="519" t="s">
        <v>33133</v>
      </c>
      <c r="E2062" s="519" t="s">
        <v>33143</v>
      </c>
      <c r="F2062" s="519" t="s">
        <v>33144</v>
      </c>
      <c r="G2062" s="519" t="s">
        <v>33138</v>
      </c>
      <c r="I2062" s="519" t="s">
        <v>22</v>
      </c>
      <c r="J2062" s="650">
        <v>660.24</v>
      </c>
    </row>
    <row r="2063" spans="1:10">
      <c r="A2063" s="519" t="s">
        <v>2217</v>
      </c>
      <c r="B2063" s="519" t="str">
        <f t="shared" si="32"/>
        <v>ESCAVACAO EM MATERIAL DE 3ªCATEGORIA(ROCHA VIVA),COM EQUIPAMENTO A AR COMPRIMIDO E SERRACAO COM BROCAS,SEGUIDA DE ENCUNHAMENTO,SEM UTILIZACAO DE EXPLOSIVOS,EM TALUDES,VALA/CAVA,ATE 1,50M DE PROFUNDIDADE,INCLUSIVE EMPILHAMENTO DO MATERIAL PARA REMOCAO</v>
      </c>
      <c r="C2063" s="519" t="s">
        <v>33145</v>
      </c>
      <c r="D2063" s="519" t="s">
        <v>33146</v>
      </c>
      <c r="E2063" s="519" t="s">
        <v>33147</v>
      </c>
      <c r="F2063" s="519" t="s">
        <v>33148</v>
      </c>
      <c r="G2063" s="519" t="s">
        <v>33149</v>
      </c>
      <c r="I2063" s="519" t="s">
        <v>22</v>
      </c>
      <c r="J2063" s="650">
        <v>1435.95</v>
      </c>
    </row>
    <row r="2064" spans="1:10">
      <c r="A2064" s="519" t="s">
        <v>2218</v>
      </c>
      <c r="B2064" s="519" t="str">
        <f t="shared" si="32"/>
        <v>ESCAVACAO EM MATERIAL DE 3ªCATEGORIA(ROCHA VIVA),COM EQUIPAMENTO A AR COMPRIMIDO E SERRACAO COM BROCAS,SEGUIDA DE ENCUNHAMENTO,SEM UTILIZACAO DE EXPLOSIVOS,EM TALUDES,VALA/CAVA,ATE 1,50M DE PROFUNDIDADE,INCLUSIVE EMPILHAMENTO DO MATERIAL PARA REMOCAO</v>
      </c>
      <c r="C2064" s="519" t="s">
        <v>33145</v>
      </c>
      <c r="D2064" s="519" t="s">
        <v>33146</v>
      </c>
      <c r="E2064" s="519" t="s">
        <v>33147</v>
      </c>
      <c r="F2064" s="519" t="s">
        <v>33148</v>
      </c>
      <c r="G2064" s="519" t="s">
        <v>33149</v>
      </c>
      <c r="I2064" s="519" t="s">
        <v>22</v>
      </c>
      <c r="J2064" s="650">
        <v>1328.04</v>
      </c>
    </row>
    <row r="2065" spans="1:10">
      <c r="A2065" s="519" t="s">
        <v>2219</v>
      </c>
      <c r="B2065" s="519"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5" s="519" t="s">
        <v>33145</v>
      </c>
      <c r="D2065" s="519" t="s">
        <v>33146</v>
      </c>
      <c r="E2065" s="519" t="s">
        <v>33150</v>
      </c>
      <c r="F2065" s="519" t="s">
        <v>33151</v>
      </c>
      <c r="G2065" s="519" t="s">
        <v>33152</v>
      </c>
      <c r="I2065" s="519" t="s">
        <v>22</v>
      </c>
      <c r="J2065" s="650">
        <v>1499.33</v>
      </c>
    </row>
    <row r="2066" spans="1:10">
      <c r="A2066" s="519" t="s">
        <v>2220</v>
      </c>
      <c r="B2066" s="519" t="str">
        <f t="shared" si="32"/>
        <v>ESCAVACAO EM MATERIAL DE 3ªCATEGORIA(ROCHA VIVA),COM EQUIPAMENTO A AR COMPRIMIDO E SERRACAO COM BROCAS,SEGUIDA DE ENCUNHAMENTO,SEM UTILIZACAO DE EXPLOSIVOS,EM TALUDES,VALA/CAVA,ENTRE 1,50 E 3,00M DE PROFUNDIDADE,INCLUSIVE EMPILHAMENTO DO MATERIAL PARA REMOCAO</v>
      </c>
      <c r="C2066" s="519" t="s">
        <v>33145</v>
      </c>
      <c r="D2066" s="519" t="s">
        <v>33146</v>
      </c>
      <c r="E2066" s="519" t="s">
        <v>33150</v>
      </c>
      <c r="F2066" s="519" t="s">
        <v>33151</v>
      </c>
      <c r="G2066" s="519" t="s">
        <v>33152</v>
      </c>
      <c r="I2066" s="519" t="s">
        <v>22</v>
      </c>
      <c r="J2066" s="650">
        <v>1388.16</v>
      </c>
    </row>
    <row r="2067" spans="1:10">
      <c r="A2067" s="519" t="s">
        <v>2221</v>
      </c>
      <c r="B2067" s="519"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7" s="519" t="s">
        <v>33145</v>
      </c>
      <c r="D2067" s="519" t="s">
        <v>33146</v>
      </c>
      <c r="E2067" s="519" t="s">
        <v>33150</v>
      </c>
      <c r="F2067" s="519" t="s">
        <v>33153</v>
      </c>
      <c r="G2067" s="519" t="s">
        <v>33152</v>
      </c>
      <c r="I2067" s="519" t="s">
        <v>22</v>
      </c>
      <c r="J2067" s="650">
        <v>1558.47</v>
      </c>
    </row>
    <row r="2068" spans="1:10">
      <c r="A2068" s="519" t="s">
        <v>2222</v>
      </c>
      <c r="B2068" s="519" t="str">
        <f t="shared" si="32"/>
        <v>ESCAVACAO EM MATERIAL DE 3ªCATEGORIA(ROCHA VIVA),COM EQUIPAMENTO A AR COMPRIMIDO E SERRACAO COM BROCAS,SEGUIDA DE ENCUNHAMENTO,SEM UTILIZACAO DE EXPLOSIVOS,EM TALUDES,VALA/CAVA,ENTRE 3,00 E 4,50M DE PROFUNDIDADE,INCLUSIVE EMPILHAMENTO DO MATERIAL PARA REMOCAO</v>
      </c>
      <c r="C2068" s="519" t="s">
        <v>33145</v>
      </c>
      <c r="D2068" s="519" t="s">
        <v>33146</v>
      </c>
      <c r="E2068" s="519" t="s">
        <v>33150</v>
      </c>
      <c r="F2068" s="519" t="s">
        <v>33153</v>
      </c>
      <c r="G2068" s="519" t="s">
        <v>33152</v>
      </c>
      <c r="I2068" s="519" t="s">
        <v>22</v>
      </c>
      <c r="J2068" s="650">
        <v>1442.99</v>
      </c>
    </row>
    <row r="2069" spans="1:10">
      <c r="A2069" s="519" t="s">
        <v>2223</v>
      </c>
      <c r="B2069" s="519"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69" s="519" t="s">
        <v>33145</v>
      </c>
      <c r="D2069" s="519" t="s">
        <v>33146</v>
      </c>
      <c r="E2069" s="519" t="s">
        <v>33150</v>
      </c>
      <c r="F2069" s="519" t="s">
        <v>33154</v>
      </c>
      <c r="G2069" s="519" t="s">
        <v>33152</v>
      </c>
      <c r="I2069" s="519" t="s">
        <v>22</v>
      </c>
      <c r="J2069" s="650">
        <v>1603.01</v>
      </c>
    </row>
    <row r="2070" spans="1:10">
      <c r="A2070" s="519" t="s">
        <v>2224</v>
      </c>
      <c r="B2070" s="519" t="str">
        <f t="shared" si="32"/>
        <v>ESCAVACAO EM MATERIAL DE 3ªCATEGORIA(ROCHA VIVA),COM EQUIPAMENTO A AR COMPRIMIDO E SERRACAO COM BROCAS,SEGUIDA DE ENCUNHAMENTO,SEM UTILIZACAO DE EXPLOSIVOS,EM TALUDES,VALA/CAVA,ENTRE 4,50 E 6,00M DE PROFUNDIDADE,INCLUSIVE EMPILHAMENTO DO MATERIAL PARA REMOCAO</v>
      </c>
      <c r="C2070" s="519" t="s">
        <v>33145</v>
      </c>
      <c r="D2070" s="519" t="s">
        <v>33146</v>
      </c>
      <c r="E2070" s="519" t="s">
        <v>33150</v>
      </c>
      <c r="F2070" s="519" t="s">
        <v>33154</v>
      </c>
      <c r="G2070" s="519" t="s">
        <v>33152</v>
      </c>
      <c r="I2070" s="519" t="s">
        <v>22</v>
      </c>
      <c r="J2070" s="650">
        <v>1484.32</v>
      </c>
    </row>
    <row r="2071" spans="1:10">
      <c r="A2071" s="519" t="s">
        <v>2225</v>
      </c>
      <c r="B2071" s="519"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1" s="519" t="s">
        <v>33145</v>
      </c>
      <c r="D2071" s="519" t="s">
        <v>33146</v>
      </c>
      <c r="E2071" s="519" t="s">
        <v>33150</v>
      </c>
      <c r="F2071" s="519" t="s">
        <v>33155</v>
      </c>
      <c r="G2071" s="519" t="s">
        <v>33152</v>
      </c>
      <c r="I2071" s="519" t="s">
        <v>22</v>
      </c>
      <c r="J2071" s="650">
        <v>1676.76</v>
      </c>
    </row>
    <row r="2072" spans="1:10">
      <c r="A2072" s="519" t="s">
        <v>2226</v>
      </c>
      <c r="B2072" s="519" t="str">
        <f t="shared" si="32"/>
        <v>ESCAVACAO EM MATERIAL DE 3ªCATEGORIA(ROCHA VIVA),COM EQUIPAMENTO A AR COMPRIMIDO E SERRACAO COM BROCAS,SEGUIDA DE ENCUNHAMENTO,SEM UTILIZACAO DE EXPLOSIVOS,EM TALUDES,VALA/CAVA,ENTRE 6,00 E 7,50M DE PROFUNDIDADE,INCLUSIVE EMPILHAMENTO DO MATERIAL PARA REMOCAO</v>
      </c>
      <c r="C2072" s="519" t="s">
        <v>33145</v>
      </c>
      <c r="D2072" s="519" t="s">
        <v>33146</v>
      </c>
      <c r="E2072" s="519" t="s">
        <v>33150</v>
      </c>
      <c r="F2072" s="519" t="s">
        <v>33155</v>
      </c>
      <c r="G2072" s="519" t="s">
        <v>33152</v>
      </c>
      <c r="I2072" s="519" t="s">
        <v>22</v>
      </c>
      <c r="J2072" s="650">
        <v>1552.64</v>
      </c>
    </row>
    <row r="2073" spans="1:10">
      <c r="A2073" s="519" t="s">
        <v>2227</v>
      </c>
      <c r="B2073" s="519" t="str">
        <f t="shared" si="32"/>
        <v>ESCAVACAO EM MATERIAL DE 3ªCATEGORIA(ROCHA SA FRATURADA),COM EQUIPAMENTO A AR COMPRIMIDO,A CEU ABERTO,SEM UTILIZACAO DEEXPLOSIVOS,INCLUSIVE EMPILHAMENTO DO MATERIAL PARA REMOCAO</v>
      </c>
      <c r="C2073" s="519" t="s">
        <v>33132</v>
      </c>
      <c r="D2073" s="519" t="s">
        <v>33156</v>
      </c>
      <c r="E2073" s="519" t="s">
        <v>33157</v>
      </c>
      <c r="I2073" s="519" t="s">
        <v>22</v>
      </c>
      <c r="J2073" s="650">
        <v>374.05</v>
      </c>
    </row>
    <row r="2074" spans="1:10">
      <c r="A2074" s="519" t="s">
        <v>2228</v>
      </c>
      <c r="B2074" s="519" t="str">
        <f t="shared" si="32"/>
        <v>ESCAVACAO EM MATERIAL DE 3ªCATEGORIA(ROCHA SA FRATURADA),COM EQUIPAMENTO A AR COMPRIMIDO,A CEU ABERTO,SEM UTILIZACAO DEEXPLOSIVOS,INCLUSIVE EMPILHAMENTO DO MATERIAL PARA REMOCAO</v>
      </c>
      <c r="C2074" s="519" t="s">
        <v>33132</v>
      </c>
      <c r="D2074" s="519" t="s">
        <v>33156</v>
      </c>
      <c r="E2074" s="519" t="s">
        <v>33157</v>
      </c>
      <c r="I2074" s="519" t="s">
        <v>22</v>
      </c>
      <c r="J2074" s="650">
        <v>344.27</v>
      </c>
    </row>
    <row r="2075" spans="1:10">
      <c r="A2075" s="519" t="s">
        <v>2229</v>
      </c>
      <c r="B2075" s="519" t="str">
        <f t="shared" si="32"/>
        <v>ESCAVACAO EM MATERIAL DE 3ªCATEGORIA(ROCHA VIVA),COM EQUIPAMENTO A AR COMPRIMIDO,A CEU ABERTO,SEM UTILIZACAO DE EXPLOSIVOS,INCLUSIVE EMPILHAMENTO DO MATERIAL PARA REMOCAO</v>
      </c>
      <c r="C2075" s="519" t="s">
        <v>33145</v>
      </c>
      <c r="D2075" s="519" t="s">
        <v>33158</v>
      </c>
      <c r="E2075" s="519" t="s">
        <v>33159</v>
      </c>
      <c r="I2075" s="519" t="s">
        <v>22</v>
      </c>
      <c r="J2075" s="650">
        <v>1035.04</v>
      </c>
    </row>
    <row r="2076" spans="1:10">
      <c r="A2076" s="519" t="s">
        <v>2230</v>
      </c>
      <c r="B2076" s="519" t="str">
        <f t="shared" si="32"/>
        <v>ESCAVACAO EM MATERIAL DE 3ªCATEGORIA(ROCHA VIVA),COM EQUIPAMENTO A AR COMPRIMIDO,A CEU ABERTO,SEM UTILIZACAO DE EXPLOSIVOS,INCLUSIVE EMPILHAMENTO DO MATERIAL PARA REMOCAO</v>
      </c>
      <c r="C2076" s="519" t="s">
        <v>33145</v>
      </c>
      <c r="D2076" s="519" t="s">
        <v>33158</v>
      </c>
      <c r="E2076" s="519" t="s">
        <v>33159</v>
      </c>
      <c r="I2076" s="519" t="s">
        <v>22</v>
      </c>
      <c r="J2076" s="650">
        <v>959.5</v>
      </c>
    </row>
    <row r="2077" spans="1:10">
      <c r="A2077" s="519" t="s">
        <v>2231</v>
      </c>
      <c r="B2077" s="519" t="str">
        <f t="shared" si="32"/>
        <v>ESCAVACAO EM MATERIAL DE 2ªCATEGORIA(MOLEDO OU ROCHA MUITO DECOMPOSTA),COM EQUIPAMENTO A AR COMPRIMIDO,A CEU ABERTO,SEMUTILIZACAO DE EXPLOSIVOS,INCLUSIVE EMPILHAMENTO DO MATERIALPARA REMOCAO</v>
      </c>
      <c r="C2077" s="519" t="s">
        <v>33114</v>
      </c>
      <c r="D2077" s="519" t="s">
        <v>33160</v>
      </c>
      <c r="E2077" s="519" t="s">
        <v>33161</v>
      </c>
      <c r="F2077" s="519" t="s">
        <v>33162</v>
      </c>
      <c r="I2077" s="519" t="s">
        <v>22</v>
      </c>
      <c r="J2077" s="650">
        <v>114.73</v>
      </c>
    </row>
    <row r="2078" spans="1:10">
      <c r="A2078" s="519" t="s">
        <v>2232</v>
      </c>
      <c r="B2078" s="519" t="str">
        <f t="shared" si="32"/>
        <v>ESCAVACAO EM MATERIAL DE 2ªCATEGORIA(MOLEDO OU ROCHA MUITO DECOMPOSTA),COM EQUIPAMENTO A AR COMPRIMIDO,A CEU ABERTO,SEMUTILIZACAO DE EXPLOSIVOS,INCLUSIVE EMPILHAMENTO DO MATERIALPARA REMOCAO</v>
      </c>
      <c r="C2078" s="519" t="s">
        <v>33114</v>
      </c>
      <c r="D2078" s="519" t="s">
        <v>33160</v>
      </c>
      <c r="E2078" s="519" t="s">
        <v>33161</v>
      </c>
      <c r="F2078" s="519" t="s">
        <v>33162</v>
      </c>
      <c r="I2078" s="519" t="s">
        <v>22</v>
      </c>
      <c r="J2078" s="650">
        <v>105.95</v>
      </c>
    </row>
    <row r="2079" spans="1:10">
      <c r="A2079" s="519" t="s">
        <v>2233</v>
      </c>
      <c r="B2079" s="519" t="str">
        <f t="shared" si="32"/>
        <v>ESCAVACAO EM MATERIAL DE 2ªCATEGORIA(MOLEDO OU ROCHA DECOMPOSTA),COM EQUIPAMENTO A AR COMPRIMIDO,A CEU ABERTO,SEM UTILIZACAO DE EXPLOSIVOS,INCLUSIVE EMPILHAMENTO DO MATERIAL PARA REMOCAO</v>
      </c>
      <c r="C2079" s="519" t="s">
        <v>33123</v>
      </c>
      <c r="D2079" s="519" t="s">
        <v>33163</v>
      </c>
      <c r="E2079" s="519" t="s">
        <v>33164</v>
      </c>
      <c r="F2079" s="519" t="s">
        <v>33165</v>
      </c>
      <c r="I2079" s="519" t="s">
        <v>22</v>
      </c>
      <c r="J2079" s="650">
        <v>379.27</v>
      </c>
    </row>
    <row r="2080" spans="1:10">
      <c r="A2080" s="519" t="s">
        <v>2234</v>
      </c>
      <c r="B2080" s="519" t="str">
        <f t="shared" si="32"/>
        <v>ESCAVACAO EM MATERIAL DE 2ªCATEGORIA(MOLEDO OU ROCHA DECOMPOSTA),COM EQUIPAMENTO A AR COMPRIMIDO,A CEU ABERTO,SEM UTILIZACAO DE EXPLOSIVOS,INCLUSIVE EMPILHAMENTO DO MATERIAL PARA REMOCAO</v>
      </c>
      <c r="C2080" s="519" t="s">
        <v>33123</v>
      </c>
      <c r="D2080" s="519" t="s">
        <v>33163</v>
      </c>
      <c r="E2080" s="519" t="s">
        <v>33164</v>
      </c>
      <c r="F2080" s="519" t="s">
        <v>33165</v>
      </c>
      <c r="I2080" s="519" t="s">
        <v>22</v>
      </c>
      <c r="J2080" s="650">
        <v>352.02</v>
      </c>
    </row>
    <row r="2081" spans="1:10">
      <c r="A2081" s="519" t="s">
        <v>2235</v>
      </c>
      <c r="B2081" s="519" t="str">
        <f t="shared" si="32"/>
        <v>DESMONTE DE BLOCO DE MATERIAL DE 3ªCATEGORIA(ROCHA VIVA),COM EQUIPAMENTO A AR COMPRIMIDO,COM VOLUME ATE 1,00M3,SEM UTILIZACAO DE EXPLOSIVOS,INCLUSIVE REDUCAO A PEDRA DE MAO COM O MESMO EQUIPAMENTO</v>
      </c>
      <c r="C2081" s="519" t="s">
        <v>33166</v>
      </c>
      <c r="D2081" s="519" t="s">
        <v>33167</v>
      </c>
      <c r="E2081" s="519" t="s">
        <v>33168</v>
      </c>
      <c r="F2081" s="519" t="s">
        <v>33169</v>
      </c>
      <c r="I2081" s="519" t="s">
        <v>22</v>
      </c>
      <c r="J2081" s="650">
        <v>519.41</v>
      </c>
    </row>
    <row r="2082" spans="1:10">
      <c r="A2082" s="519" t="s">
        <v>2236</v>
      </c>
      <c r="B2082" s="519" t="str">
        <f t="shared" si="32"/>
        <v>DESMONTE DE BLOCO DE MATERIAL DE 3ªCATEGORIA(ROCHA VIVA),COM EQUIPAMENTO A AR COMPRIMIDO,COM VOLUME ATE 1,00M3,SEM UTILIZACAO DE EXPLOSIVOS,INCLUSIVE REDUCAO A PEDRA DE MAO COM O MESMO EQUIPAMENTO</v>
      </c>
      <c r="C2082" s="519" t="s">
        <v>33166</v>
      </c>
      <c r="D2082" s="519" t="s">
        <v>33167</v>
      </c>
      <c r="E2082" s="519" t="s">
        <v>33168</v>
      </c>
      <c r="F2082" s="519" t="s">
        <v>33169</v>
      </c>
      <c r="I2082" s="519" t="s">
        <v>22</v>
      </c>
      <c r="J2082" s="650">
        <v>484.47</v>
      </c>
    </row>
    <row r="2083" spans="1:10">
      <c r="A2083" s="519" t="s">
        <v>2237</v>
      </c>
      <c r="B2083" s="519" t="str">
        <f t="shared" si="32"/>
        <v>DESMONTE DE BLOCO DE MATERIAL DE 2ªCATEGORIA,SEM UTILIZACAODE EXPLOSIVOS,COM ROMPEDOR A AR COMPRIMIDO</v>
      </c>
      <c r="C2083" s="519" t="s">
        <v>33170</v>
      </c>
      <c r="D2083" s="519" t="s">
        <v>33171</v>
      </c>
      <c r="I2083" s="519" t="s">
        <v>22</v>
      </c>
      <c r="J2083" s="650">
        <v>168.71</v>
      </c>
    </row>
    <row r="2084" spans="1:10">
      <c r="A2084" s="519" t="s">
        <v>2238</v>
      </c>
      <c r="B2084" s="519" t="str">
        <f t="shared" si="32"/>
        <v>DESMONTE DE BLOCO DE MATERIAL DE 2ªCATEGORIA,SEM UTILIZACAODE EXPLOSIVOS,COM ROMPEDOR A AR COMPRIMIDO</v>
      </c>
      <c r="C2084" s="519" t="s">
        <v>33170</v>
      </c>
      <c r="D2084" s="519" t="s">
        <v>33171</v>
      </c>
      <c r="I2084" s="519" t="s">
        <v>22</v>
      </c>
      <c r="J2084" s="650">
        <v>153.69</v>
      </c>
    </row>
    <row r="2085" spans="1:10">
      <c r="A2085" s="519" t="s">
        <v>2239</v>
      </c>
      <c r="B2085" s="519" t="str">
        <f t="shared" si="32"/>
        <v>SERRACAO CONTINUA EM MATERIAL DE 3ªCATEGORIA(ROCHA VIVA),COM A FINALIDADE DE IMPEDIR PROPAGACAO DE VIBRACOES DECORRENTES DE ESCAVACAO A FOGO</v>
      </c>
      <c r="C2085" s="519" t="s">
        <v>33172</v>
      </c>
      <c r="D2085" s="519" t="s">
        <v>33173</v>
      </c>
      <c r="E2085" s="519" t="s">
        <v>33174</v>
      </c>
      <c r="I2085" s="519" t="s">
        <v>13</v>
      </c>
      <c r="J2085" s="650">
        <v>730.29</v>
      </c>
    </row>
    <row r="2086" spans="1:10">
      <c r="A2086" s="519" t="s">
        <v>2240</v>
      </c>
      <c r="B2086" s="519" t="str">
        <f t="shared" si="32"/>
        <v>SERRACAO CONTINUA EM MATERIAL DE 3ªCATEGORIA(ROCHA VIVA),COM A FINALIDADE DE IMPEDIR PROPAGACAO DE VIBRACOES DECORRENTES DE ESCAVACAO A FOGO</v>
      </c>
      <c r="C2086" s="519" t="s">
        <v>33172</v>
      </c>
      <c r="D2086" s="519" t="s">
        <v>33173</v>
      </c>
      <c r="E2086" s="519" t="s">
        <v>33174</v>
      </c>
      <c r="I2086" s="519" t="s">
        <v>13</v>
      </c>
      <c r="J2086" s="650">
        <v>683.54</v>
      </c>
    </row>
    <row r="2087" spans="1:10">
      <c r="A2087" s="519" t="s">
        <v>2241</v>
      </c>
      <c r="B2087" s="519" t="str">
        <f t="shared" si="32"/>
        <v>COMPACTACAO DE ATERRO,EM CAMADAS DE 15CM,COM MACO</v>
      </c>
      <c r="C2087" s="519" t="s">
        <v>2242</v>
      </c>
      <c r="I2087" s="519" t="s">
        <v>22</v>
      </c>
      <c r="J2087" s="650">
        <v>47.73</v>
      </c>
    </row>
    <row r="2088" spans="1:10">
      <c r="A2088" s="519" t="s">
        <v>2243</v>
      </c>
      <c r="B2088" s="519" t="str">
        <f t="shared" si="32"/>
        <v>COMPACTACAO DE ATERRO,EM CAMADAS DE 15CM,COM MACO</v>
      </c>
      <c r="C2088" s="519" t="s">
        <v>2242</v>
      </c>
      <c r="I2088" s="519" t="s">
        <v>22</v>
      </c>
      <c r="J2088" s="650">
        <v>41.35</v>
      </c>
    </row>
    <row r="2089" spans="1:10">
      <c r="A2089" s="519" t="s">
        <v>2244</v>
      </c>
      <c r="B2089" s="519" t="str">
        <f t="shared" si="32"/>
        <v>COMPACTACAO DE ATERRO,EM CAMADAS DE 20CM,COM MACO</v>
      </c>
      <c r="C2089" s="519" t="s">
        <v>2245</v>
      </c>
      <c r="I2089" s="519" t="s">
        <v>22</v>
      </c>
      <c r="J2089" s="650">
        <v>42.61</v>
      </c>
    </row>
    <row r="2090" spans="1:10">
      <c r="A2090" s="519" t="s">
        <v>2246</v>
      </c>
      <c r="B2090" s="519" t="str">
        <f t="shared" si="32"/>
        <v>COMPACTACAO DE ATERRO,EM CAMADAS DE 20CM,COM MACO</v>
      </c>
      <c r="C2090" s="519" t="s">
        <v>2245</v>
      </c>
      <c r="I2090" s="519" t="s">
        <v>22</v>
      </c>
      <c r="J2090" s="650">
        <v>36.92</v>
      </c>
    </row>
    <row r="2091" spans="1:10">
      <c r="A2091" s="519" t="s">
        <v>2247</v>
      </c>
      <c r="B2091" s="519" t="str">
        <f t="shared" si="32"/>
        <v>ATERRO COM MATERIAL DE 1ªCATEGORIA,COMPACTADO MANUALMENTE EM CAMADAS DE 20CM,ATE UMA ALTURA MAXIMA DE 80CM,PARA SUPORTEDE CAMADA DE CONCRETO,INCLUSIVE DOIS TIROS DE PA,ESPALHAMENTO E REGA,EXCLUSIVE FORNECIMENTO DA TERRA</v>
      </c>
      <c r="C2091" s="519" t="s">
        <v>33175</v>
      </c>
      <c r="D2091" s="519" t="s">
        <v>33176</v>
      </c>
      <c r="E2091" s="519" t="s">
        <v>33177</v>
      </c>
      <c r="F2091" s="519" t="s">
        <v>33178</v>
      </c>
      <c r="I2091" s="519" t="s">
        <v>22</v>
      </c>
      <c r="J2091" s="650">
        <v>76.7</v>
      </c>
    </row>
    <row r="2092" spans="1:10">
      <c r="A2092" s="519" t="s">
        <v>23</v>
      </c>
      <c r="B2092" s="519" t="str">
        <f t="shared" si="32"/>
        <v>ATERRO COM MATERIAL DE 1ªCATEGORIA,COMPACTADO MANUALMENTE EM CAMADAS DE 20CM,ATE UMA ALTURA MAXIMA DE 80CM,PARA SUPORTEDE CAMADA DE CONCRETO,INCLUSIVE DOIS TIROS DE PA,ESPALHAMENTO E REGA,EXCLUSIVE FORNECIMENTO DA TERRA</v>
      </c>
      <c r="C2092" s="519" t="s">
        <v>33175</v>
      </c>
      <c r="D2092" s="519" t="s">
        <v>33176</v>
      </c>
      <c r="E2092" s="519" t="s">
        <v>33177</v>
      </c>
      <c r="F2092" s="519" t="s">
        <v>33178</v>
      </c>
      <c r="I2092" s="519" t="s">
        <v>22</v>
      </c>
      <c r="J2092" s="650">
        <v>66.459999999999994</v>
      </c>
    </row>
    <row r="2093" spans="1:10">
      <c r="A2093" s="519" t="s">
        <v>2248</v>
      </c>
      <c r="B2093" s="519" t="str">
        <f t="shared" si="32"/>
        <v>ATERRO COM MATERIAL DE 1ª CATEGORIA,COMPACTADO MANUALMENTE EM CAMADAS DE 20CM DE MATERIAL APILOADO,PROVENIENTE DE JAZIDA DISTANTE ATE 1KM,INCLUSIVE ESCAVACAO,CARGA,TRANSPORTE EM CAMINHAO BASCULANTE,DESCARGA,ESPALHAMENTO E IRRIGACAO MANUAIS</v>
      </c>
      <c r="C2093" s="519" t="s">
        <v>33179</v>
      </c>
      <c r="D2093" s="519" t="s">
        <v>33180</v>
      </c>
      <c r="E2093" s="519" t="s">
        <v>33181</v>
      </c>
      <c r="F2093" s="519" t="s">
        <v>33182</v>
      </c>
      <c r="I2093" s="519" t="s">
        <v>22</v>
      </c>
      <c r="J2093" s="650">
        <v>140.52000000000001</v>
      </c>
    </row>
    <row r="2094" spans="1:10">
      <c r="A2094" s="519" t="s">
        <v>2249</v>
      </c>
      <c r="B2094" s="519" t="str">
        <f t="shared" si="32"/>
        <v>ATERRO COM MATERIAL DE 1ª CATEGORIA,COMPACTADO MANUALMENTE EM CAMADAS DE 20CM DE MATERIAL APILOADO,PROVENIENTE DE JAZIDA DISTANTE ATE 1KM,INCLUSIVE ESCAVACAO,CARGA,TRANSPORTE EM CAMINHAO BASCULANTE,DESCARGA,ESPALHAMENTO E IRRIGACAO MANUAIS</v>
      </c>
      <c r="C2094" s="519" t="s">
        <v>33179</v>
      </c>
      <c r="D2094" s="519" t="s">
        <v>33180</v>
      </c>
      <c r="E2094" s="519" t="s">
        <v>33181</v>
      </c>
      <c r="F2094" s="519" t="s">
        <v>33182</v>
      </c>
      <c r="I2094" s="519" t="s">
        <v>22</v>
      </c>
      <c r="J2094" s="650">
        <v>124.12</v>
      </c>
    </row>
    <row r="2095" spans="1:10">
      <c r="A2095" s="519" t="s">
        <v>2250</v>
      </c>
      <c r="B2095" s="519" t="str">
        <f t="shared" si="32"/>
        <v>ATERRO COM MATERIAL DE 1ª CATEGORIA,COMPACTADO MANUALMENTE EM CAMADAS DE 20CM DE MATERIAL APILOADO,PROVENIENTE DE JAZIDA DISTANTE ATE 2KM,INCLUSIVE ESCAVACAO,CARGA,TRANSPORTE EM CAMINHAO BASCULANTE,DESCARGA,ESPALHAMENTO E IRRIGACAO MANUAIS</v>
      </c>
      <c r="C2095" s="519" t="s">
        <v>33179</v>
      </c>
      <c r="D2095" s="519" t="s">
        <v>33180</v>
      </c>
      <c r="E2095" s="519" t="s">
        <v>33183</v>
      </c>
      <c r="F2095" s="519" t="s">
        <v>33182</v>
      </c>
      <c r="I2095" s="519" t="s">
        <v>22</v>
      </c>
      <c r="J2095" s="650">
        <v>144.81</v>
      </c>
    </row>
    <row r="2096" spans="1:10">
      <c r="A2096" s="519" t="s">
        <v>2251</v>
      </c>
      <c r="B2096" s="519" t="str">
        <f t="shared" si="32"/>
        <v>ATERRO COM MATERIAL DE 1ª CATEGORIA,COMPACTADO MANUALMENTE EM CAMADAS DE 20CM DE MATERIAL APILOADO,PROVENIENTE DE JAZIDA DISTANTE ATE 2KM,INCLUSIVE ESCAVACAO,CARGA,TRANSPORTE EM CAMINHAO BASCULANTE,DESCARGA,ESPALHAMENTO E IRRIGACAO MANUAIS</v>
      </c>
      <c r="C2096" s="519" t="s">
        <v>33179</v>
      </c>
      <c r="D2096" s="519" t="s">
        <v>33180</v>
      </c>
      <c r="E2096" s="519" t="s">
        <v>33183</v>
      </c>
      <c r="F2096" s="519" t="s">
        <v>33182</v>
      </c>
      <c r="I2096" s="519" t="s">
        <v>22</v>
      </c>
      <c r="J2096" s="650">
        <v>127.92</v>
      </c>
    </row>
    <row r="2097" spans="1:10">
      <c r="A2097" s="519" t="s">
        <v>2252</v>
      </c>
      <c r="B2097" s="519" t="str">
        <f t="shared" si="32"/>
        <v>ATERRO COM MATERIAL DE 1ª CATEGORIA,COMPACTADO MANUALMENTE EM CAMADAS DE 20CM DE MATERIAL APILOADO,PROVENIENTE DE JAZIDA DISTANTE ATE 3KM,INCLUSIVE ESCAVACAO,CARGA,TRANSPORTE EM CAMINHAO BASCULANTE,DESCARGA,ESPALHAMENTO E IRRIGACAO MANUAIS</v>
      </c>
      <c r="C2097" s="519" t="s">
        <v>33179</v>
      </c>
      <c r="D2097" s="519" t="s">
        <v>33180</v>
      </c>
      <c r="E2097" s="519" t="s">
        <v>33184</v>
      </c>
      <c r="F2097" s="519" t="s">
        <v>33182</v>
      </c>
      <c r="I2097" s="519" t="s">
        <v>22</v>
      </c>
      <c r="J2097" s="650">
        <v>148.91999999999999</v>
      </c>
    </row>
    <row r="2098" spans="1:10">
      <c r="A2098" s="519" t="s">
        <v>2253</v>
      </c>
      <c r="B2098" s="519" t="str">
        <f t="shared" si="32"/>
        <v>ATERRO COM MATERIAL DE 1ª CATEGORIA,COMPACTADO MANUALMENTE EM CAMADAS DE 20CM DE MATERIAL APILOADO,PROVENIENTE DE JAZIDA DISTANTE ATE 3KM,INCLUSIVE ESCAVACAO,CARGA,TRANSPORTE EM CAMINHAO BASCULANTE,DESCARGA,ESPALHAMENTO E IRRIGACAO MANUAIS</v>
      </c>
      <c r="C2098" s="519" t="s">
        <v>33179</v>
      </c>
      <c r="D2098" s="519" t="s">
        <v>33180</v>
      </c>
      <c r="E2098" s="519" t="s">
        <v>33184</v>
      </c>
      <c r="F2098" s="519" t="s">
        <v>33182</v>
      </c>
      <c r="I2098" s="519" t="s">
        <v>22</v>
      </c>
      <c r="J2098" s="650">
        <v>131.54</v>
      </c>
    </row>
    <row r="2099" spans="1:10">
      <c r="A2099" s="519" t="s">
        <v>2254</v>
      </c>
      <c r="B2099" s="519" t="str">
        <f t="shared" si="32"/>
        <v>ATERRO COM MATERIAL DE 1ª CATEGORIA,COMPACTADO MANUALMENTE EM CAMADAS DE 20CM DE MATERIAL APILOADO,PROVENIENTE DE JAZIDA DISTANTE ATE 4KM,INCLUSIVE ESCAVACAO,CARGA,TRANSPORTE EM CAMINHAO BASCULANTE,DESCARGA,ESPALHAMENTO E IRRIGACAO MANUAIS</v>
      </c>
      <c r="C2099" s="519" t="s">
        <v>33179</v>
      </c>
      <c r="D2099" s="519" t="s">
        <v>33180</v>
      </c>
      <c r="E2099" s="519" t="s">
        <v>33185</v>
      </c>
      <c r="F2099" s="519" t="s">
        <v>33182</v>
      </c>
      <c r="I2099" s="519" t="s">
        <v>22</v>
      </c>
      <c r="J2099" s="650">
        <v>153.27000000000001</v>
      </c>
    </row>
    <row r="2100" spans="1:10">
      <c r="A2100" s="519" t="s">
        <v>2255</v>
      </c>
      <c r="B2100" s="519" t="str">
        <f t="shared" si="32"/>
        <v>ATERRO COM MATERIAL DE 1ª CATEGORIA,COMPACTADO MANUALMENTE EM CAMADAS DE 20CM DE MATERIAL APILOADO,PROVENIENTE DE JAZIDA DISTANTE ATE 4KM,INCLUSIVE ESCAVACAO,CARGA,TRANSPORTE EM CAMINHAO BASCULANTE,DESCARGA,ESPALHAMENTO E IRRIGACAO MANUAIS</v>
      </c>
      <c r="C2100" s="519" t="s">
        <v>33179</v>
      </c>
      <c r="D2100" s="519" t="s">
        <v>33180</v>
      </c>
      <c r="E2100" s="519" t="s">
        <v>33185</v>
      </c>
      <c r="F2100" s="519" t="s">
        <v>33182</v>
      </c>
      <c r="I2100" s="519" t="s">
        <v>22</v>
      </c>
      <c r="J2100" s="650">
        <v>135.38999999999999</v>
      </c>
    </row>
    <row r="2101" spans="1:10">
      <c r="A2101" s="519" t="s">
        <v>2256</v>
      </c>
      <c r="B2101" s="519" t="str">
        <f t="shared" si="32"/>
        <v>ATERRO COM MATERIAL DE 1ª CATEGORIA,COMPACTADO MANUALMENTE EM CAMADAS DE 20CM DE MATERIAL APILOADO,PROVENIENTE DE JAZIDA DISTANTE ATE 5KM,INCLUSIVE ESCAVACAO,CARGA,TRANSPORTE EM CAMINHAO BASCULANTE,DESCARGA,ESPALHAMENTO E IRRIGACAO MANUAIS</v>
      </c>
      <c r="C2101" s="519" t="s">
        <v>33179</v>
      </c>
      <c r="D2101" s="519" t="s">
        <v>33180</v>
      </c>
      <c r="E2101" s="519" t="s">
        <v>33186</v>
      </c>
      <c r="F2101" s="519" t="s">
        <v>33182</v>
      </c>
      <c r="I2101" s="519" t="s">
        <v>22</v>
      </c>
      <c r="J2101" s="650">
        <v>155.97</v>
      </c>
    </row>
    <row r="2102" spans="1:10">
      <c r="A2102" s="519" t="s">
        <v>2257</v>
      </c>
      <c r="B2102" s="519" t="str">
        <f t="shared" si="32"/>
        <v>ATERRO COM MATERIAL DE 1ª CATEGORIA,COMPACTADO MANUALMENTE EM CAMADAS DE 20CM DE MATERIAL APILOADO,PROVENIENTE DE JAZIDA DISTANTE ATE 5KM,INCLUSIVE ESCAVACAO,CARGA,TRANSPORTE EM CAMINHAO BASCULANTE,DESCARGA,ESPALHAMENTO E IRRIGACAO MANUAIS</v>
      </c>
      <c r="C2102" s="519" t="s">
        <v>33179</v>
      </c>
      <c r="D2102" s="519" t="s">
        <v>33180</v>
      </c>
      <c r="E2102" s="519" t="s">
        <v>33186</v>
      </c>
      <c r="F2102" s="519" t="s">
        <v>33182</v>
      </c>
      <c r="I2102" s="519" t="s">
        <v>22</v>
      </c>
      <c r="J2102" s="650">
        <v>137.77000000000001</v>
      </c>
    </row>
    <row r="2103" spans="1:10">
      <c r="A2103" s="519" t="s">
        <v>2258</v>
      </c>
      <c r="B2103" s="519" t="str">
        <f t="shared" si="32"/>
        <v>ATERRO COM MATERIAL DE 1ª CATEGORIA,COMPACTADO MANUALMENTE EM CAMADAS DE 20CM DE MATERIAL APILOADO,PROVENIENTE DE JAZIDA DISTANTE ATE 10KM,INCLUSIVE ESCAVACAO,CARGA,TRANSPORTE EM CAMINHAO BASCULANTE,DESCARGA,ESPALHAMENTO E IRRIGACAO MANUAIS</v>
      </c>
      <c r="C2103" s="519" t="s">
        <v>33179</v>
      </c>
      <c r="D2103" s="519" t="s">
        <v>33180</v>
      </c>
      <c r="E2103" s="519" t="s">
        <v>33187</v>
      </c>
      <c r="F2103" s="519" t="s">
        <v>33188</v>
      </c>
      <c r="I2103" s="519" t="s">
        <v>22</v>
      </c>
      <c r="J2103" s="650">
        <v>172.37</v>
      </c>
    </row>
    <row r="2104" spans="1:10">
      <c r="A2104" s="519" t="s">
        <v>2259</v>
      </c>
      <c r="B2104" s="519" t="str">
        <f t="shared" si="32"/>
        <v>ATERRO COM MATERIAL DE 1ª CATEGORIA,COMPACTADO MANUALMENTE EM CAMADAS DE 20CM DE MATERIAL APILOADO,PROVENIENTE DE JAZIDA DISTANTE ATE 10KM,INCLUSIVE ESCAVACAO,CARGA,TRANSPORTE EM CAMINHAO BASCULANTE,DESCARGA,ESPALHAMENTO E IRRIGACAO MANUAIS</v>
      </c>
      <c r="C2104" s="519" t="s">
        <v>33179</v>
      </c>
      <c r="D2104" s="519" t="s">
        <v>33180</v>
      </c>
      <c r="E2104" s="519" t="s">
        <v>33187</v>
      </c>
      <c r="F2104" s="519" t="s">
        <v>33188</v>
      </c>
      <c r="I2104" s="519" t="s">
        <v>22</v>
      </c>
      <c r="J2104" s="650">
        <v>152.21</v>
      </c>
    </row>
    <row r="2105" spans="1:10">
      <c r="A2105" s="519" t="s">
        <v>2260</v>
      </c>
      <c r="B2105" s="519" t="str">
        <f t="shared" si="32"/>
        <v>ATERRO COM MATERIAL DE 1ª CATEGORIA,COMPACTADO MANUALMENTE EM CAMADAS DE 20CM DE MATERIAL APILOADO,PROVENIENTE DE JAZIDA DISTANTE ATE 15KM,INCLUSIVE ESCAVACAO,CARGA,TRANSPORTE EM CAMINHAO BASCULANTE,DESCARGA,ESPALHAMENTO E IRRIGACAO MANUAIS</v>
      </c>
      <c r="C2105" s="519" t="s">
        <v>33179</v>
      </c>
      <c r="D2105" s="519" t="s">
        <v>33180</v>
      </c>
      <c r="E2105" s="519" t="s">
        <v>33189</v>
      </c>
      <c r="F2105" s="519" t="s">
        <v>33188</v>
      </c>
      <c r="I2105" s="519" t="s">
        <v>22</v>
      </c>
      <c r="J2105" s="650">
        <v>184.01</v>
      </c>
    </row>
    <row r="2106" spans="1:10">
      <c r="A2106" s="519" t="s">
        <v>2261</v>
      </c>
      <c r="B2106" s="519" t="str">
        <f t="shared" si="32"/>
        <v>ATERRO COM MATERIAL DE 1ª CATEGORIA,COMPACTADO MANUALMENTE EM CAMADAS DE 20CM DE MATERIAL APILOADO,PROVENIENTE DE JAZIDA DISTANTE ATE 15KM,INCLUSIVE ESCAVACAO,CARGA,TRANSPORTE EM CAMINHAO BASCULANTE,DESCARGA,ESPALHAMENTO E IRRIGACAO MANUAIS</v>
      </c>
      <c r="C2106" s="519" t="s">
        <v>33179</v>
      </c>
      <c r="D2106" s="519" t="s">
        <v>33180</v>
      </c>
      <c r="E2106" s="519" t="s">
        <v>33189</v>
      </c>
      <c r="F2106" s="519" t="s">
        <v>33188</v>
      </c>
      <c r="I2106" s="519" t="s">
        <v>22</v>
      </c>
      <c r="J2106" s="650">
        <v>162.58000000000001</v>
      </c>
    </row>
    <row r="2107" spans="1:10">
      <c r="A2107" s="519" t="s">
        <v>2262</v>
      </c>
      <c r="B2107" s="519" t="str">
        <f t="shared" si="32"/>
        <v>ATERRO COM MATERIAL DE 1ª CATEGORIA,COMPACTADO MANUALMENTE EM CAMADAS DE 20CM DE MATERIAL APILOADO,PROVENIENTE DE JAZIDA DISTANTE ATE 20KM,INCLUSIVE ESCAVACAO,CARGA,TRANSPORTE EM CAMINHAO BASCULANTE,DESCARGA,ESPALHAMENTO E IRRIGACAO MANUAIS</v>
      </c>
      <c r="C2107" s="519" t="s">
        <v>33179</v>
      </c>
      <c r="D2107" s="519" t="s">
        <v>33180</v>
      </c>
      <c r="E2107" s="519" t="s">
        <v>33190</v>
      </c>
      <c r="F2107" s="519" t="s">
        <v>33188</v>
      </c>
      <c r="I2107" s="519" t="s">
        <v>22</v>
      </c>
      <c r="J2107" s="650">
        <v>194.77</v>
      </c>
    </row>
    <row r="2108" spans="1:10">
      <c r="A2108" s="519" t="s">
        <v>2263</v>
      </c>
      <c r="B2108" s="519" t="str">
        <f t="shared" si="32"/>
        <v>ATERRO COM MATERIAL DE 1ª CATEGORIA,COMPACTADO MANUALMENTE EM CAMADAS DE 20CM DE MATERIAL APILOADO,PROVENIENTE DE JAZIDA DISTANTE ATE 20KM,INCLUSIVE ESCAVACAO,CARGA,TRANSPORTE EM CAMINHAO BASCULANTE,DESCARGA,ESPALHAMENTO E IRRIGACAO MANUAIS</v>
      </c>
      <c r="C2108" s="519" t="s">
        <v>33179</v>
      </c>
      <c r="D2108" s="519" t="s">
        <v>33180</v>
      </c>
      <c r="E2108" s="519" t="s">
        <v>33190</v>
      </c>
      <c r="F2108" s="519" t="s">
        <v>33188</v>
      </c>
      <c r="I2108" s="519" t="s">
        <v>22</v>
      </c>
      <c r="J2108" s="650">
        <v>172.1</v>
      </c>
    </row>
    <row r="2109" spans="1:10">
      <c r="A2109" s="519" t="s">
        <v>2264</v>
      </c>
      <c r="B2109" s="519" t="str">
        <f t="shared" si="32"/>
        <v>ATERRO COM MATERIAL DE 1ª CATEGORIA,COMPACTADO MANUALMENTE EM CAMADAS DE 20CM DE MATERIAL APILOADO,PROVENIENTE DE JAZIDA DISTANTE ATE 25KM,INCLUSIVE ESCAVACAO,CARGA,TRANSPORTE EM CAMINHAO BASCULANTE,DESCARGA,ESPALHAMENTO E IRRIGACAO MANUAIS</v>
      </c>
      <c r="C2109" s="519" t="s">
        <v>33179</v>
      </c>
      <c r="D2109" s="519" t="s">
        <v>33180</v>
      </c>
      <c r="E2109" s="519" t="s">
        <v>33191</v>
      </c>
      <c r="F2109" s="519" t="s">
        <v>33188</v>
      </c>
      <c r="I2109" s="519" t="s">
        <v>22</v>
      </c>
      <c r="J2109" s="650">
        <v>205.15</v>
      </c>
    </row>
    <row r="2110" spans="1:10">
      <c r="A2110" s="519" t="s">
        <v>2265</v>
      </c>
      <c r="B2110" s="519" t="str">
        <f t="shared" si="32"/>
        <v>ATERRO COM MATERIAL DE 1ª CATEGORIA,COMPACTADO MANUALMENTE EM CAMADAS DE 20CM DE MATERIAL APILOADO,PROVENIENTE DE JAZIDA DISTANTE ATE 25KM,INCLUSIVE ESCAVACAO,CARGA,TRANSPORTE EM CAMINHAO BASCULANTE,DESCARGA,ESPALHAMENTO E IRRIGACAO MANUAIS</v>
      </c>
      <c r="C2110" s="519" t="s">
        <v>33179</v>
      </c>
      <c r="D2110" s="519" t="s">
        <v>33180</v>
      </c>
      <c r="E2110" s="519" t="s">
        <v>33191</v>
      </c>
      <c r="F2110" s="519" t="s">
        <v>33188</v>
      </c>
      <c r="I2110" s="519" t="s">
        <v>22</v>
      </c>
      <c r="J2110" s="650">
        <v>181.26</v>
      </c>
    </row>
    <row r="2111" spans="1:10">
      <c r="A2111" s="519" t="s">
        <v>2266</v>
      </c>
      <c r="B2111" s="519" t="str">
        <f t="shared" si="32"/>
        <v>ATERRO COM MATERIAL DE 1ª CATEGORIA,COMPACTADO MANUALMENTE EM CAMADAS DE 20CM DE MATERIAL APILOADO,PROVENIENTE DE JAZIDA DISTANTE ATE 30KM,INCLUSIVE ESCAVACAO,CARGA,TRANSPORTE EM CAMINHAO BASCULANTE,DESCARGA,ESPALHAMENTO E IRRIGACAO MANUAIS</v>
      </c>
      <c r="C2111" s="519" t="s">
        <v>33179</v>
      </c>
      <c r="D2111" s="519" t="s">
        <v>33180</v>
      </c>
      <c r="E2111" s="519" t="s">
        <v>33192</v>
      </c>
      <c r="F2111" s="519" t="s">
        <v>33188</v>
      </c>
      <c r="I2111" s="519" t="s">
        <v>22</v>
      </c>
      <c r="J2111" s="650">
        <v>221.04</v>
      </c>
    </row>
    <row r="2112" spans="1:10">
      <c r="A2112" s="519" t="s">
        <v>2267</v>
      </c>
      <c r="B2112" s="519" t="str">
        <f t="shared" si="32"/>
        <v>ATERRO COM MATERIAL DE 1ª CATEGORIA,COMPACTADO MANUALMENTE EM CAMADAS DE 20CM DE MATERIAL APILOADO,PROVENIENTE DE JAZIDA DISTANTE ATE 30KM,INCLUSIVE ESCAVACAO,CARGA,TRANSPORTE EM CAMINHAO BASCULANTE,DESCARGA,ESPALHAMENTO E IRRIGACAO MANUAIS</v>
      </c>
      <c r="C2112" s="519" t="s">
        <v>33179</v>
      </c>
      <c r="D2112" s="519" t="s">
        <v>33180</v>
      </c>
      <c r="E2112" s="519" t="s">
        <v>33192</v>
      </c>
      <c r="F2112" s="519" t="s">
        <v>33188</v>
      </c>
      <c r="I2112" s="519" t="s">
        <v>22</v>
      </c>
      <c r="J2112" s="650">
        <v>195.3</v>
      </c>
    </row>
    <row r="2113" spans="1:10">
      <c r="A2113" s="519" t="s">
        <v>2268</v>
      </c>
      <c r="B2113" s="519" t="str">
        <f t="shared" si="32"/>
        <v>COMPACTACAO DE MATERIAL DE 1ªCATEGORIA,INCLUSIVE DESCARGA DE CAMINHAO BASCULANTE,MOVIMENTACAO A 1 TIRO DE PA,ESPALHAMENTO E SOCAMENTO MANUAL EM CAMADAS DE 30CM DE MATERIAL APILOADO</v>
      </c>
      <c r="C2113" s="519" t="s">
        <v>33193</v>
      </c>
      <c r="D2113" s="519" t="s">
        <v>33194</v>
      </c>
      <c r="E2113" s="519" t="s">
        <v>33195</v>
      </c>
      <c r="I2113" s="519" t="s">
        <v>22</v>
      </c>
      <c r="J2113" s="650">
        <v>45.29</v>
      </c>
    </row>
    <row r="2114" spans="1:10">
      <c r="A2114" s="519" t="s">
        <v>2269</v>
      </c>
      <c r="B2114" s="519" t="str">
        <f t="shared" si="32"/>
        <v>COMPACTACAO DE MATERIAL DE 1ªCATEGORIA,INCLUSIVE DESCARGA DE CAMINHAO BASCULANTE,MOVIMENTACAO A 1 TIRO DE PA,ESPALHAMENTO E SOCAMENTO MANUAL EM CAMADAS DE 30CM DE MATERIAL APILOADO</v>
      </c>
      <c r="C2114" s="519" t="s">
        <v>33193</v>
      </c>
      <c r="D2114" s="519" t="s">
        <v>33194</v>
      </c>
      <c r="E2114" s="519" t="s">
        <v>33195</v>
      </c>
      <c r="I2114" s="519" t="s">
        <v>22</v>
      </c>
      <c r="J2114" s="650">
        <v>39.56</v>
      </c>
    </row>
    <row r="2115" spans="1:10">
      <c r="A2115" s="519" t="s">
        <v>2270</v>
      </c>
      <c r="B2115" s="519"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5" s="519" t="s">
        <v>33196</v>
      </c>
      <c r="D2115" s="519" t="s">
        <v>33197</v>
      </c>
      <c r="E2115" s="519" t="s">
        <v>33198</v>
      </c>
      <c r="F2115" s="519" t="s">
        <v>33199</v>
      </c>
      <c r="G2115" s="519" t="s">
        <v>33200</v>
      </c>
      <c r="H2115" s="519" t="s">
        <v>33201</v>
      </c>
      <c r="I2115" s="519" t="s">
        <v>22</v>
      </c>
      <c r="J2115" s="650">
        <v>10.67</v>
      </c>
    </row>
    <row r="2116" spans="1:10">
      <c r="A2116" s="519" t="s">
        <v>2271</v>
      </c>
      <c r="B2116" s="519" t="str">
        <f t="shared" si="32"/>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16" s="519" t="s">
        <v>33196</v>
      </c>
      <c r="D2116" s="519" t="s">
        <v>33197</v>
      </c>
      <c r="E2116" s="519" t="s">
        <v>33198</v>
      </c>
      <c r="F2116" s="519" t="s">
        <v>33199</v>
      </c>
      <c r="G2116" s="519" t="s">
        <v>33200</v>
      </c>
      <c r="H2116" s="519" t="s">
        <v>33201</v>
      </c>
      <c r="I2116" s="519" t="s">
        <v>22</v>
      </c>
      <c r="J2116" s="650">
        <v>10.38</v>
      </c>
    </row>
    <row r="2117" spans="1:10">
      <c r="A2117" s="519" t="s">
        <v>2272</v>
      </c>
      <c r="B2117" s="519"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7" s="519" t="s">
        <v>33196</v>
      </c>
      <c r="D2117" s="519" t="s">
        <v>33202</v>
      </c>
      <c r="E2117" s="519" t="s">
        <v>33203</v>
      </c>
      <c r="F2117" s="519" t="s">
        <v>33204</v>
      </c>
      <c r="G2117" s="519" t="s">
        <v>33205</v>
      </c>
      <c r="H2117" s="519" t="s">
        <v>33206</v>
      </c>
      <c r="I2117" s="519" t="s">
        <v>22</v>
      </c>
      <c r="J2117" s="650">
        <v>5.15</v>
      </c>
    </row>
    <row r="2118" spans="1:10">
      <c r="A2118" s="519" t="s">
        <v>2273</v>
      </c>
      <c r="B2118" s="519" t="str">
        <f t="shared" si="32"/>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8" s="519" t="s">
        <v>33196</v>
      </c>
      <c r="D2118" s="519" t="s">
        <v>33202</v>
      </c>
      <c r="E2118" s="519" t="s">
        <v>33203</v>
      </c>
      <c r="F2118" s="519" t="s">
        <v>33204</v>
      </c>
      <c r="G2118" s="519" t="s">
        <v>33205</v>
      </c>
      <c r="H2118" s="519" t="s">
        <v>33206</v>
      </c>
      <c r="I2118" s="519" t="s">
        <v>22</v>
      </c>
      <c r="J2118" s="650">
        <v>5.04</v>
      </c>
    </row>
    <row r="2119" spans="1:10">
      <c r="A2119" s="519" t="s">
        <v>2274</v>
      </c>
      <c r="B2119" s="519" t="str">
        <f t="shared" si="32"/>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9" s="519" t="s">
        <v>33196</v>
      </c>
      <c r="D2119" s="519" t="s">
        <v>33207</v>
      </c>
      <c r="E2119" s="519" t="s">
        <v>33203</v>
      </c>
      <c r="F2119" s="519" t="s">
        <v>33204</v>
      </c>
      <c r="G2119" s="519" t="s">
        <v>33205</v>
      </c>
      <c r="H2119" s="519" t="s">
        <v>33206</v>
      </c>
      <c r="I2119" s="519" t="s">
        <v>22</v>
      </c>
      <c r="J2119" s="650">
        <v>4.33</v>
      </c>
    </row>
    <row r="2120" spans="1:10">
      <c r="A2120" s="519" t="s">
        <v>2275</v>
      </c>
      <c r="B2120" s="519" t="str">
        <f t="shared" ref="B2120:B2183" si="33">C2120&amp;D2120&amp;E2120&amp;F2120&amp;G2120&amp;H2120</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0" s="519" t="s">
        <v>33196</v>
      </c>
      <c r="D2120" s="519" t="s">
        <v>33207</v>
      </c>
      <c r="E2120" s="519" t="s">
        <v>33203</v>
      </c>
      <c r="F2120" s="519" t="s">
        <v>33204</v>
      </c>
      <c r="G2120" s="519" t="s">
        <v>33205</v>
      </c>
      <c r="H2120" s="519" t="s">
        <v>33206</v>
      </c>
      <c r="I2120" s="519" t="s">
        <v>22</v>
      </c>
      <c r="J2120" s="650">
        <v>4.2699999999999996</v>
      </c>
    </row>
    <row r="2121" spans="1:10">
      <c r="A2121" s="519" t="s">
        <v>2276</v>
      </c>
      <c r="B2121" s="519"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1" s="519" t="s">
        <v>33208</v>
      </c>
      <c r="D2121" s="519" t="s">
        <v>33209</v>
      </c>
      <c r="E2121" s="519" t="s">
        <v>33210</v>
      </c>
      <c r="F2121" s="519" t="s">
        <v>33211</v>
      </c>
      <c r="G2121" s="519" t="s">
        <v>33212</v>
      </c>
      <c r="H2121" s="519" t="s">
        <v>32923</v>
      </c>
      <c r="I2121" s="519" t="s">
        <v>22</v>
      </c>
      <c r="J2121" s="650">
        <v>8.14</v>
      </c>
    </row>
    <row r="2122" spans="1:10">
      <c r="A2122" s="519" t="s">
        <v>2277</v>
      </c>
      <c r="B2122" s="519" t="str">
        <f t="shared" si="33"/>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2" s="519" t="s">
        <v>33208</v>
      </c>
      <c r="D2122" s="519" t="s">
        <v>33209</v>
      </c>
      <c r="E2122" s="519" t="s">
        <v>33210</v>
      </c>
      <c r="F2122" s="519" t="s">
        <v>33211</v>
      </c>
      <c r="G2122" s="519" t="s">
        <v>33212</v>
      </c>
      <c r="H2122" s="519" t="s">
        <v>32923</v>
      </c>
      <c r="I2122" s="519" t="s">
        <v>22</v>
      </c>
      <c r="J2122" s="650">
        <v>7.79</v>
      </c>
    </row>
    <row r="2123" spans="1:10">
      <c r="A2123" s="519" t="s">
        <v>2278</v>
      </c>
      <c r="B2123" s="519" t="str">
        <f t="shared" si="33"/>
        <v>ATERRO COM MATERIAL DE 1ªCATEGORIA,ESPALHADO POR RETRO ESCAVADEIRA,EM CAMADAS DE 20CM DE MATERIAL ADENSADO,REGADO POR CAMINHAO TANQUE E COMPACTADO A 90% COM SOQUETE VIBRATORIO,INTERVINDO 2(DOIS) SERVENTES,EXCLUSIVE O FORNECIMENTO DA TERRA</v>
      </c>
      <c r="C2123" s="519" t="s">
        <v>33208</v>
      </c>
      <c r="D2123" s="519" t="s">
        <v>33209</v>
      </c>
      <c r="E2123" s="519" t="s">
        <v>33213</v>
      </c>
      <c r="F2123" s="519" t="s">
        <v>33214</v>
      </c>
      <c r="I2123" s="519" t="s">
        <v>22</v>
      </c>
      <c r="J2123" s="650">
        <v>7.57</v>
      </c>
    </row>
    <row r="2124" spans="1:10">
      <c r="A2124" s="519" t="s">
        <v>2279</v>
      </c>
      <c r="B2124" s="519" t="str">
        <f t="shared" si="33"/>
        <v>ATERRO COM MATERIAL DE 1ªCATEGORIA,ESPALHADO POR RETRO ESCAVADEIRA,EM CAMADAS DE 20CM DE MATERIAL ADENSADO,REGADO POR CAMINHAO TANQUE E COMPACTADO A 90% COM SOQUETE VIBRATORIO,INTERVINDO 2(DOIS) SERVENTES,EXCLUSIVE O FORNECIMENTO DA TERRA</v>
      </c>
      <c r="C2124" s="519" t="s">
        <v>33208</v>
      </c>
      <c r="D2124" s="519" t="s">
        <v>33209</v>
      </c>
      <c r="E2124" s="519" t="s">
        <v>33213</v>
      </c>
      <c r="F2124" s="519" t="s">
        <v>33214</v>
      </c>
      <c r="I2124" s="519" t="s">
        <v>22</v>
      </c>
      <c r="J2124" s="650">
        <v>7.22</v>
      </c>
    </row>
    <row r="2125" spans="1:10">
      <c r="A2125" s="519" t="s">
        <v>2280</v>
      </c>
      <c r="B2125" s="519" t="str">
        <f t="shared" si="33"/>
        <v>MATERIAL DE 1ª CATEGORIA PARA ATERROS,COMPREENDENDO:ESCAVACAO,CARGA,TRANSPORTE A 1KM EM CAMINHAO BASCULANTE E DESCARGA,CONSIDERANDO O VOLUME NECESSARIO A EXECUCAO DE 1,00M3 DE MATERIAL COMPACTADO</v>
      </c>
      <c r="C2125" s="519" t="s">
        <v>33215</v>
      </c>
      <c r="D2125" s="519" t="s">
        <v>33216</v>
      </c>
      <c r="E2125" s="519" t="s">
        <v>33217</v>
      </c>
      <c r="F2125" s="519" t="s">
        <v>33218</v>
      </c>
      <c r="I2125" s="519" t="s">
        <v>22</v>
      </c>
      <c r="J2125" s="650">
        <v>18.43</v>
      </c>
    </row>
    <row r="2126" spans="1:10">
      <c r="A2126" s="519" t="s">
        <v>2281</v>
      </c>
      <c r="B2126" s="519" t="str">
        <f t="shared" si="33"/>
        <v>MATERIAL DE 1ª CATEGORIA PARA ATERROS,COMPREENDENDO:ESCAVACAO,CARGA,TRANSPORTE A 1KM EM CAMINHAO BASCULANTE E DESCARGA,CONSIDERANDO O VOLUME NECESSARIO A EXECUCAO DE 1,00M3 DE MATERIAL COMPACTADO</v>
      </c>
      <c r="C2126" s="519" t="s">
        <v>33215</v>
      </c>
      <c r="D2126" s="519" t="s">
        <v>33216</v>
      </c>
      <c r="E2126" s="519" t="s">
        <v>33217</v>
      </c>
      <c r="F2126" s="519" t="s">
        <v>33218</v>
      </c>
      <c r="I2126" s="519" t="s">
        <v>22</v>
      </c>
      <c r="J2126" s="650">
        <v>18.14</v>
      </c>
    </row>
    <row r="2127" spans="1:10">
      <c r="A2127" s="519" t="s">
        <v>2282</v>
      </c>
      <c r="B2127" s="519" t="str">
        <f t="shared" si="33"/>
        <v>MATERIAL DE 1ª CATEGORIA PARA ATERROS,COMPREENDENDO:ESCAVACAO,CARGA,TRANSPORTE A 2KM EM CAMINHAO BASCULANTE E DESCARGA,CONSIDERANDO O VOLUME NECESSARIO A EXECUCAO DE 1,00M3 DE MATERIAL COMPACTADO</v>
      </c>
      <c r="C2127" s="519" t="s">
        <v>33215</v>
      </c>
      <c r="D2127" s="519" t="s">
        <v>33219</v>
      </c>
      <c r="E2127" s="519" t="s">
        <v>33217</v>
      </c>
      <c r="F2127" s="519" t="s">
        <v>33218</v>
      </c>
      <c r="I2127" s="519" t="s">
        <v>22</v>
      </c>
      <c r="J2127" s="650">
        <v>20.7</v>
      </c>
    </row>
    <row r="2128" spans="1:10">
      <c r="A2128" s="519" t="s">
        <v>2283</v>
      </c>
      <c r="B2128" s="519" t="str">
        <f t="shared" si="33"/>
        <v>MATERIAL DE 1ª CATEGORIA PARA ATERROS,COMPREENDENDO:ESCAVACAO,CARGA,TRANSPORTE A 2KM EM CAMINHAO BASCULANTE E DESCARGA,CONSIDERANDO O VOLUME NECESSARIO A EXECUCAO DE 1,00M3 DE MATERIAL COMPACTADO</v>
      </c>
      <c r="C2128" s="519" t="s">
        <v>33215</v>
      </c>
      <c r="D2128" s="519" t="s">
        <v>33219</v>
      </c>
      <c r="E2128" s="519" t="s">
        <v>33217</v>
      </c>
      <c r="F2128" s="519" t="s">
        <v>33218</v>
      </c>
      <c r="I2128" s="519" t="s">
        <v>22</v>
      </c>
      <c r="J2128" s="650">
        <v>20.38</v>
      </c>
    </row>
    <row r="2129" spans="1:10">
      <c r="A2129" s="519" t="s">
        <v>2284</v>
      </c>
      <c r="B2129" s="519" t="str">
        <f t="shared" si="33"/>
        <v>MATERIAL DE 1ª CATEGORIA PARA ATERROS,COMPREENDENDO:ESCAVACAO,CARGA,TRANSPORTE A 3KM EM CAMINHAO BASCULANTE E DESCARGA,CONSIDERANDO O VOLUME NECESSARIO A EXECUCAO DE 1,00M3 DE MATERIAL COMPACTADO</v>
      </c>
      <c r="C2129" s="519" t="s">
        <v>33215</v>
      </c>
      <c r="D2129" s="519" t="s">
        <v>33220</v>
      </c>
      <c r="E2129" s="519" t="s">
        <v>33217</v>
      </c>
      <c r="F2129" s="519" t="s">
        <v>33218</v>
      </c>
      <c r="I2129" s="519" t="s">
        <v>22</v>
      </c>
      <c r="J2129" s="650">
        <v>22.21</v>
      </c>
    </row>
    <row r="2130" spans="1:10">
      <c r="A2130" s="519" t="s">
        <v>2285</v>
      </c>
      <c r="B2130" s="519" t="str">
        <f t="shared" si="33"/>
        <v>MATERIAL DE 1ª CATEGORIA PARA ATERROS,COMPREENDENDO:ESCAVACAO,CARGA,TRANSPORTE A 3KM EM CAMINHAO BASCULANTE E DESCARGA,CONSIDERANDO O VOLUME NECESSARIO A EXECUCAO DE 1,00M3 DE MATERIAL COMPACTADO</v>
      </c>
      <c r="C2130" s="519" t="s">
        <v>33215</v>
      </c>
      <c r="D2130" s="519" t="s">
        <v>33220</v>
      </c>
      <c r="E2130" s="519" t="s">
        <v>33217</v>
      </c>
      <c r="F2130" s="519" t="s">
        <v>33218</v>
      </c>
      <c r="I2130" s="519" t="s">
        <v>22</v>
      </c>
      <c r="J2130" s="650">
        <v>21.87</v>
      </c>
    </row>
    <row r="2131" spans="1:10">
      <c r="A2131" s="519" t="s">
        <v>2286</v>
      </c>
      <c r="B2131" s="519" t="str">
        <f t="shared" si="33"/>
        <v>MATERIAL DE 1ª CATEGORIA PARA ATERROS,COMPREENDENDO:ESCAVACAO,CARGA,TRANSPORTE A 4KM EM CAMINHAO BASCULANTE E DESCARGA,CONSIDERANDO O VOLUME NECESSARIO A EXECUCAO DE 1,00M3 DE MATERIAL COMPACTADO</v>
      </c>
      <c r="C2131" s="519" t="s">
        <v>33215</v>
      </c>
      <c r="D2131" s="519" t="s">
        <v>33221</v>
      </c>
      <c r="E2131" s="519" t="s">
        <v>33217</v>
      </c>
      <c r="F2131" s="519" t="s">
        <v>33218</v>
      </c>
      <c r="I2131" s="519" t="s">
        <v>22</v>
      </c>
      <c r="J2131" s="650">
        <v>25.23</v>
      </c>
    </row>
    <row r="2132" spans="1:10">
      <c r="A2132" s="519" t="s">
        <v>2287</v>
      </c>
      <c r="B2132" s="519" t="str">
        <f t="shared" si="33"/>
        <v>MATERIAL DE 1ª CATEGORIA PARA ATERROS,COMPREENDENDO:ESCAVACAO,CARGA,TRANSPORTE A 4KM EM CAMINHAO BASCULANTE E DESCARGA,CONSIDERANDO O VOLUME NECESSARIO A EXECUCAO DE 1,00M3 DE MATERIAL COMPACTADO</v>
      </c>
      <c r="C2132" s="519" t="s">
        <v>33215</v>
      </c>
      <c r="D2132" s="519" t="s">
        <v>33221</v>
      </c>
      <c r="E2132" s="519" t="s">
        <v>33217</v>
      </c>
      <c r="F2132" s="519" t="s">
        <v>33218</v>
      </c>
      <c r="I2132" s="519" t="s">
        <v>22</v>
      </c>
      <c r="J2132" s="650">
        <v>24.86</v>
      </c>
    </row>
    <row r="2133" spans="1:10">
      <c r="A2133" s="519" t="s">
        <v>2288</v>
      </c>
      <c r="B2133" s="519" t="str">
        <f t="shared" si="33"/>
        <v>MATERIAL DE 1ª CATEGORIA PARA ATERROS,COMPREENDENDO:ESCAVACAO,CARGA,TRANSPORTE A 5KM EM CAMINHAO BASCULANTE E DESCARGA,CONSIDERANDO O VOLUME NECESSARIO A EXECUCAO DE 1,00M3 DE MATERIAL COMPACTADO</v>
      </c>
      <c r="C2133" s="519" t="s">
        <v>33215</v>
      </c>
      <c r="D2133" s="519" t="s">
        <v>33222</v>
      </c>
      <c r="E2133" s="519" t="s">
        <v>33217</v>
      </c>
      <c r="F2133" s="519" t="s">
        <v>33218</v>
      </c>
      <c r="I2133" s="519" t="s">
        <v>22</v>
      </c>
      <c r="J2133" s="650">
        <v>28.51</v>
      </c>
    </row>
    <row r="2134" spans="1:10">
      <c r="A2134" s="519" t="s">
        <v>2289</v>
      </c>
      <c r="B2134" s="519" t="str">
        <f t="shared" si="33"/>
        <v>MATERIAL DE 1ª CATEGORIA PARA ATERROS,COMPREENDENDO:ESCAVACAO,CARGA,TRANSPORTE A 5KM EM CAMINHAO BASCULANTE E DESCARGA,CONSIDERANDO O VOLUME NECESSARIO A EXECUCAO DE 1,00M3 DE MATERIAL COMPACTADO</v>
      </c>
      <c r="C2134" s="519" t="s">
        <v>33215</v>
      </c>
      <c r="D2134" s="519" t="s">
        <v>33222</v>
      </c>
      <c r="E2134" s="519" t="s">
        <v>33217</v>
      </c>
      <c r="F2134" s="519" t="s">
        <v>33218</v>
      </c>
      <c r="I2134" s="519" t="s">
        <v>22</v>
      </c>
      <c r="J2134" s="650">
        <v>28.09</v>
      </c>
    </row>
    <row r="2135" spans="1:10">
      <c r="A2135" s="519" t="s">
        <v>2290</v>
      </c>
      <c r="B2135" s="519" t="str">
        <f t="shared" si="33"/>
        <v>MATERIAL DE 1ª CATEGORIA PARA ATERROS,COMPREENDENDO:ESCAVACAO,CARGA,TRANSPORTE A 10KM EM CAMINHAO BASCULANTE E DESCARGA,CONSIDERANDO O VOLUME NECESSARIO A EXECUCAO DE 1,00M3 DE MATERIAL COMPACTADO</v>
      </c>
      <c r="C2135" s="519" t="s">
        <v>33215</v>
      </c>
      <c r="D2135" s="519" t="s">
        <v>33223</v>
      </c>
      <c r="E2135" s="519" t="s">
        <v>33224</v>
      </c>
      <c r="F2135" s="519" t="s">
        <v>33225</v>
      </c>
      <c r="I2135" s="519" t="s">
        <v>22</v>
      </c>
      <c r="J2135" s="650">
        <v>38.58</v>
      </c>
    </row>
    <row r="2136" spans="1:10">
      <c r="A2136" s="519" t="s">
        <v>2291</v>
      </c>
      <c r="B2136" s="519" t="str">
        <f t="shared" si="33"/>
        <v>MATERIAL DE 1ª CATEGORIA PARA ATERROS,COMPREENDENDO:ESCAVACAO,CARGA,TRANSPORTE A 10KM EM CAMINHAO BASCULANTE E DESCARGA,CONSIDERANDO O VOLUME NECESSARIO A EXECUCAO DE 1,00M3 DE MATERIAL COMPACTADO</v>
      </c>
      <c r="C2136" s="519" t="s">
        <v>33215</v>
      </c>
      <c r="D2136" s="519" t="s">
        <v>33223</v>
      </c>
      <c r="E2136" s="519" t="s">
        <v>33224</v>
      </c>
      <c r="F2136" s="519" t="s">
        <v>33225</v>
      </c>
      <c r="I2136" s="519" t="s">
        <v>22</v>
      </c>
      <c r="J2136" s="650">
        <v>38.049999999999997</v>
      </c>
    </row>
    <row r="2137" spans="1:10">
      <c r="A2137" s="519" t="s">
        <v>2292</v>
      </c>
      <c r="B2137" s="519" t="str">
        <f t="shared" si="33"/>
        <v>MATERIAL DE 1ª CATEGORIA PARA ATERROS,COMPREENDENDO:ESCAVACAO,CARGA,TRANSPORTE A 15KM EM CAMINHAO BASCULANTE E DESCARGA,CONSIDERANDO O VOLUME NECESSARIO A EXECUCAO DE 1,00M3 DE MATERIAL COMPACTADO</v>
      </c>
      <c r="C2137" s="519" t="s">
        <v>33215</v>
      </c>
      <c r="D2137" s="519" t="s">
        <v>33226</v>
      </c>
      <c r="E2137" s="519" t="s">
        <v>33224</v>
      </c>
      <c r="F2137" s="519" t="s">
        <v>33225</v>
      </c>
      <c r="I2137" s="519" t="s">
        <v>22</v>
      </c>
      <c r="J2137" s="650">
        <v>51.17</v>
      </c>
    </row>
    <row r="2138" spans="1:10">
      <c r="A2138" s="519" t="s">
        <v>2293</v>
      </c>
      <c r="B2138" s="519" t="str">
        <f t="shared" si="33"/>
        <v>MATERIAL DE 1ª CATEGORIA PARA ATERROS,COMPREENDENDO:ESCAVACAO,CARGA,TRANSPORTE A 15KM EM CAMINHAO BASCULANTE E DESCARGA,CONSIDERANDO O VOLUME NECESSARIO A EXECUCAO DE 1,00M3 DE MATERIAL COMPACTADO</v>
      </c>
      <c r="C2138" s="519" t="s">
        <v>33215</v>
      </c>
      <c r="D2138" s="519" t="s">
        <v>33226</v>
      </c>
      <c r="E2138" s="519" t="s">
        <v>33224</v>
      </c>
      <c r="F2138" s="519" t="s">
        <v>33225</v>
      </c>
      <c r="I2138" s="519" t="s">
        <v>22</v>
      </c>
      <c r="J2138" s="650">
        <v>50.48</v>
      </c>
    </row>
    <row r="2139" spans="1:10">
      <c r="A2139" s="519" t="s">
        <v>2294</v>
      </c>
      <c r="B2139" s="519" t="str">
        <f t="shared" si="33"/>
        <v>MATERIAL DE 1ª CATEGORIA PARA ATERROS,COMPREENDENDO:ESCAVACAO,CARGA,TRANSPORTE A 20KM EM CAMINHAO BASCULANTE E DESCARGA,CONSIDERANDO O VOLUME NECESSARIO A EXECUCAO DE 1,00M3 DE MATERIAL COMPACTADO</v>
      </c>
      <c r="C2139" s="519" t="s">
        <v>33215</v>
      </c>
      <c r="D2139" s="519" t="s">
        <v>33227</v>
      </c>
      <c r="E2139" s="519" t="s">
        <v>33224</v>
      </c>
      <c r="F2139" s="519" t="s">
        <v>33225</v>
      </c>
      <c r="I2139" s="519" t="s">
        <v>22</v>
      </c>
      <c r="J2139" s="650">
        <v>63.76</v>
      </c>
    </row>
    <row r="2140" spans="1:10">
      <c r="A2140" s="519" t="s">
        <v>2295</v>
      </c>
      <c r="B2140" s="519" t="str">
        <f t="shared" si="33"/>
        <v>MATERIAL DE 1ª CATEGORIA PARA ATERROS,COMPREENDENDO:ESCAVACAO,CARGA,TRANSPORTE A 20KM EM CAMINHAO BASCULANTE E DESCARGA,CONSIDERANDO O VOLUME NECESSARIO A EXECUCAO DE 1,00M3 DE MATERIAL COMPACTADO</v>
      </c>
      <c r="C2140" s="519" t="s">
        <v>33215</v>
      </c>
      <c r="D2140" s="519" t="s">
        <v>33227</v>
      </c>
      <c r="E2140" s="519" t="s">
        <v>33224</v>
      </c>
      <c r="F2140" s="519" t="s">
        <v>33225</v>
      </c>
      <c r="I2140" s="519" t="s">
        <v>22</v>
      </c>
      <c r="J2140" s="650">
        <v>62.92</v>
      </c>
    </row>
    <row r="2141" spans="1:10">
      <c r="A2141" s="519" t="s">
        <v>2296</v>
      </c>
      <c r="B2141" s="519" t="str">
        <f t="shared" si="33"/>
        <v>MATERIAL DE 1ª CATEGORIA PARA ATERROS,COMPREENDENDO:ESCAVACAO,CARGA,TRANSPORTE A 25KM EM CAMINHAO BASCULANTE E DESCARGA,CONSIDERANDO O VOLUME NECESSARIO A EXECUCAO DE 1,00M3 DE MATERIAL COMPACTADO</v>
      </c>
      <c r="C2141" s="519" t="s">
        <v>33215</v>
      </c>
      <c r="D2141" s="519" t="s">
        <v>33228</v>
      </c>
      <c r="E2141" s="519" t="s">
        <v>33224</v>
      </c>
      <c r="F2141" s="519" t="s">
        <v>33225</v>
      </c>
      <c r="I2141" s="519" t="s">
        <v>22</v>
      </c>
      <c r="J2141" s="650">
        <v>76.349999999999994</v>
      </c>
    </row>
    <row r="2142" spans="1:10">
      <c r="A2142" s="519" t="s">
        <v>2297</v>
      </c>
      <c r="B2142" s="519" t="str">
        <f t="shared" si="33"/>
        <v>MATERIAL DE 1ª CATEGORIA PARA ATERROS,COMPREENDENDO:ESCAVACAO,CARGA,TRANSPORTE A 25KM EM CAMINHAO BASCULANTE E DESCARGA,CONSIDERANDO O VOLUME NECESSARIO A EXECUCAO DE 1,00M3 DE MATERIAL COMPACTADO</v>
      </c>
      <c r="C2142" s="519" t="s">
        <v>33215</v>
      </c>
      <c r="D2142" s="519" t="s">
        <v>33228</v>
      </c>
      <c r="E2142" s="519" t="s">
        <v>33224</v>
      </c>
      <c r="F2142" s="519" t="s">
        <v>33225</v>
      </c>
      <c r="I2142" s="519" t="s">
        <v>22</v>
      </c>
      <c r="J2142" s="650">
        <v>75.36</v>
      </c>
    </row>
    <row r="2143" spans="1:10">
      <c r="A2143" s="519" t="s">
        <v>2298</v>
      </c>
      <c r="B2143" s="519" t="str">
        <f t="shared" si="33"/>
        <v>MATERIAL DE 1ª CATEGORIA PARA ATERROS,COMPREENDENDO:ESCAVACAO,CARGA,TRANSPORTE A 30KM EM CAMINHAO BASCULANTE E DESCARGA,CONSIDERANDO O VOLUME NECESSARIO A EXECUCAO DE 1,00M3 DE MATERIAL COMPACTADO</v>
      </c>
      <c r="C2143" s="519" t="s">
        <v>33215</v>
      </c>
      <c r="D2143" s="519" t="s">
        <v>33229</v>
      </c>
      <c r="E2143" s="519" t="s">
        <v>33224</v>
      </c>
      <c r="F2143" s="519" t="s">
        <v>33225</v>
      </c>
      <c r="I2143" s="519" t="s">
        <v>22</v>
      </c>
      <c r="J2143" s="650">
        <v>88.94</v>
      </c>
    </row>
    <row r="2144" spans="1:10">
      <c r="A2144" s="519" t="s">
        <v>2299</v>
      </c>
      <c r="B2144" s="519" t="str">
        <f t="shared" si="33"/>
        <v>MATERIAL DE 1ª CATEGORIA PARA ATERROS,COMPREENDENDO:ESCAVACAO,CARGA,TRANSPORTE A 30KM EM CAMINHAO BASCULANTE E DESCARGA,CONSIDERANDO O VOLUME NECESSARIO A EXECUCAO DE 1,00M3 DE MATERIAL COMPACTADO</v>
      </c>
      <c r="C2144" s="519" t="s">
        <v>33215</v>
      </c>
      <c r="D2144" s="519" t="s">
        <v>33229</v>
      </c>
      <c r="E2144" s="519" t="s">
        <v>33224</v>
      </c>
      <c r="F2144" s="519" t="s">
        <v>33225</v>
      </c>
      <c r="I2144" s="519" t="s">
        <v>22</v>
      </c>
      <c r="J2144" s="650">
        <v>87.8</v>
      </c>
    </row>
    <row r="2145" spans="1:10">
      <c r="A2145" s="519" t="s">
        <v>2300</v>
      </c>
      <c r="B2145" s="519" t="str">
        <f t="shared" si="33"/>
        <v>COMPACTACAO DE ATERRO,EM CAMADAS DE 30CM,UTILIZANDO COMPACTADOR PNEUMATICO(SAPO),INCLUSIVE COMPRESSOR</v>
      </c>
      <c r="C2145" s="519" t="s">
        <v>33230</v>
      </c>
      <c r="D2145" s="519" t="s">
        <v>33231</v>
      </c>
      <c r="I2145" s="519" t="s">
        <v>22</v>
      </c>
      <c r="J2145" s="650">
        <v>33.729999999999997</v>
      </c>
    </row>
    <row r="2146" spans="1:10">
      <c r="A2146" s="519" t="s">
        <v>2301</v>
      </c>
      <c r="B2146" s="519" t="str">
        <f t="shared" si="33"/>
        <v>COMPACTACAO DE ATERRO,EM CAMADAS DE 30CM,UTILIZANDO COMPACTADOR PNEUMATICO(SAPO),INCLUSIVE COMPRESSOR</v>
      </c>
      <c r="C2146" s="519" t="s">
        <v>33230</v>
      </c>
      <c r="D2146" s="519" t="s">
        <v>33231</v>
      </c>
      <c r="I2146" s="519" t="s">
        <v>22</v>
      </c>
      <c r="J2146" s="650">
        <v>31.96</v>
      </c>
    </row>
    <row r="2147" spans="1:10">
      <c r="A2147" s="519" t="s">
        <v>2302</v>
      </c>
      <c r="B2147" s="519" t="str">
        <f t="shared" si="33"/>
        <v>COMPACTACAO DE ATERRO,EM CAMADAS DE 20CM,UTILIZANDO COMPACTADOR PNEUMATICO(SAPO),INCLUSIVE COMPRESSOR</v>
      </c>
      <c r="C2147" s="519" t="s">
        <v>33232</v>
      </c>
      <c r="D2147" s="519" t="s">
        <v>33231</v>
      </c>
      <c r="I2147" s="519" t="s">
        <v>22</v>
      </c>
      <c r="J2147" s="650">
        <v>43.04</v>
      </c>
    </row>
    <row r="2148" spans="1:10">
      <c r="A2148" s="519" t="s">
        <v>2303</v>
      </c>
      <c r="B2148" s="519" t="str">
        <f t="shared" si="33"/>
        <v>COMPACTACAO DE ATERRO,EM CAMADAS DE 20CM,UTILIZANDO COMPACTADOR PNEUMATICO(SAPO),INCLUSIVE COMPRESSOR</v>
      </c>
      <c r="C2148" s="519" t="s">
        <v>33232</v>
      </c>
      <c r="D2148" s="519" t="s">
        <v>33231</v>
      </c>
      <c r="I2148" s="519" t="s">
        <v>22</v>
      </c>
      <c r="J2148" s="650">
        <v>40.75</v>
      </c>
    </row>
    <row r="2149" spans="1:10">
      <c r="A2149" s="519" t="s">
        <v>2304</v>
      </c>
      <c r="B2149" s="519" t="str">
        <f t="shared" si="33"/>
        <v>ATERRO COMPACTADO A 95%,PARA CONSTRUCAO DE BARRAGENS OU DIQUES,EXECUTADOS EM CAMADAS DE 20CM DE MATERIAL SOLTO DE BOA QUALIDADE,INCLUSIVE ESPALHAMENTO E IRRIGACAO,EM TERRENO DE BOA RESISTENCIA,EXCLUSIVE FORNECIMENTO DA TERRA</v>
      </c>
      <c r="C2149" s="519" t="s">
        <v>33233</v>
      </c>
      <c r="D2149" s="519" t="s">
        <v>33234</v>
      </c>
      <c r="E2149" s="519" t="s">
        <v>33235</v>
      </c>
      <c r="F2149" s="519" t="s">
        <v>33236</v>
      </c>
      <c r="I2149" s="519" t="s">
        <v>22</v>
      </c>
      <c r="J2149" s="650">
        <v>23.67</v>
      </c>
    </row>
    <row r="2150" spans="1:10">
      <c r="A2150" s="519" t="s">
        <v>2305</v>
      </c>
      <c r="B2150" s="519" t="str">
        <f t="shared" si="33"/>
        <v>ATERRO COMPACTADO A 95%,PARA CONSTRUCAO DE BARRAGENS OU DIQUES,EXECUTADOS EM CAMADAS DE 20CM DE MATERIAL SOLTO DE BOA QUALIDADE,INCLUSIVE ESPALHAMENTO E IRRIGACAO,EM TERRENO DE BOA RESISTENCIA,EXCLUSIVE FORNECIMENTO DA TERRA</v>
      </c>
      <c r="C2150" s="519" t="s">
        <v>33233</v>
      </c>
      <c r="D2150" s="519" t="s">
        <v>33234</v>
      </c>
      <c r="E2150" s="519" t="s">
        <v>33235</v>
      </c>
      <c r="F2150" s="519" t="s">
        <v>33236</v>
      </c>
      <c r="I2150" s="519" t="s">
        <v>22</v>
      </c>
      <c r="J2150" s="650">
        <v>23.1</v>
      </c>
    </row>
    <row r="2151" spans="1:10">
      <c r="A2151" s="519" t="s">
        <v>2306</v>
      </c>
      <c r="B2151" s="519" t="str">
        <f t="shared" si="33"/>
        <v>ATERRO COMPACTADO A 95%,PARA CONSTRUCAO DE BARRAGENS OU DIQUES,EXECUTADOS EM CAMADAS DE 20CM DE MATERIAL SOLTO DE BOA QUALIDADE,INCLUSIVE ESPALHAMENTO E IRRIGACAO,EM TERRENO DE BAIXA RESISTENCIA(ARGILA MOLE),EXCLUSIVE FORNECIMENTO DA TERRA</v>
      </c>
      <c r="C2151" s="519" t="s">
        <v>33233</v>
      </c>
      <c r="D2151" s="519" t="s">
        <v>33234</v>
      </c>
      <c r="E2151" s="519" t="s">
        <v>33237</v>
      </c>
      <c r="F2151" s="519" t="s">
        <v>33238</v>
      </c>
      <c r="I2151" s="519" t="s">
        <v>22</v>
      </c>
      <c r="J2151" s="650">
        <v>29.22</v>
      </c>
    </row>
    <row r="2152" spans="1:10">
      <c r="A2152" s="519" t="s">
        <v>2307</v>
      </c>
      <c r="B2152" s="519" t="str">
        <f t="shared" si="33"/>
        <v>ATERRO COMPACTADO A 95%,PARA CONSTRUCAO DE BARRAGENS OU DIQUES,EXECUTADOS EM CAMADAS DE 20CM DE MATERIAL SOLTO DE BOA QUALIDADE,INCLUSIVE ESPALHAMENTO E IRRIGACAO,EM TERRENO DE BAIXA RESISTENCIA(ARGILA MOLE),EXCLUSIVE FORNECIMENTO DA TERRA</v>
      </c>
      <c r="C2152" s="519" t="s">
        <v>33233</v>
      </c>
      <c r="D2152" s="519" t="s">
        <v>33234</v>
      </c>
      <c r="E2152" s="519" t="s">
        <v>33237</v>
      </c>
      <c r="F2152" s="519" t="s">
        <v>33238</v>
      </c>
      <c r="I2152" s="519" t="s">
        <v>22</v>
      </c>
      <c r="J2152" s="650">
        <v>28.35</v>
      </c>
    </row>
    <row r="2153" spans="1:10">
      <c r="A2153" s="519" t="s">
        <v>2308</v>
      </c>
      <c r="B2153" s="519" t="str">
        <f t="shared" si="33"/>
        <v>REATERRO DE VALA/CAVA COM MATERIAL DE BOA QUALIDADE,UTILIZANDO VIBRO COMPACTADOR PORTATIL,EXCLUSIVE MATERIAL</v>
      </c>
      <c r="C2153" s="519" t="s">
        <v>33239</v>
      </c>
      <c r="D2153" s="519" t="s">
        <v>33240</v>
      </c>
      <c r="I2153" s="519" t="s">
        <v>22</v>
      </c>
      <c r="J2153" s="650">
        <v>22.84</v>
      </c>
    </row>
    <row r="2154" spans="1:10">
      <c r="A2154" s="519" t="s">
        <v>2309</v>
      </c>
      <c r="B2154" s="519" t="str">
        <f t="shared" si="33"/>
        <v>REATERRO DE VALA/CAVA COM MATERIAL DE BOA QUALIDADE,UTILIZANDO VIBRO COMPACTADOR PORTATIL,EXCLUSIVE MATERIAL</v>
      </c>
      <c r="C2154" s="519" t="s">
        <v>33239</v>
      </c>
      <c r="D2154" s="519" t="s">
        <v>33240</v>
      </c>
      <c r="I2154" s="519" t="s">
        <v>22</v>
      </c>
      <c r="J2154" s="650">
        <v>19.940000000000001</v>
      </c>
    </row>
    <row r="2155" spans="1:10">
      <c r="A2155" s="519" t="s">
        <v>2310</v>
      </c>
      <c r="B2155" s="519" t="str">
        <f t="shared" si="33"/>
        <v>REATERRO DE VALA/CAVA COM TRATOR COM POTENCIA EM TORNO DE 200CV,EXCLUSIVE COMPACTACAO E MATERIAL</v>
      </c>
      <c r="C2155" s="519" t="s">
        <v>33241</v>
      </c>
      <c r="D2155" s="519" t="s">
        <v>33242</v>
      </c>
      <c r="I2155" s="519" t="s">
        <v>22</v>
      </c>
      <c r="J2155" s="650">
        <v>2.62</v>
      </c>
    </row>
    <row r="2156" spans="1:10">
      <c r="A2156" s="519" t="s">
        <v>2311</v>
      </c>
      <c r="B2156" s="519" t="str">
        <f t="shared" si="33"/>
        <v>REATERRO DE VALA/CAVA COM TRATOR COM POTENCIA EM TORNO DE 200CV,EXCLUSIVE COMPACTACAO E MATERIAL</v>
      </c>
      <c r="C2156" s="519" t="s">
        <v>33241</v>
      </c>
      <c r="D2156" s="519" t="s">
        <v>33242</v>
      </c>
      <c r="I2156" s="519" t="s">
        <v>22</v>
      </c>
      <c r="J2156" s="650">
        <v>2.58</v>
      </c>
    </row>
    <row r="2157" spans="1:10">
      <c r="A2157" s="519" t="s">
        <v>2312</v>
      </c>
      <c r="B2157" s="519" t="str">
        <f t="shared" si="33"/>
        <v>REATERRO DE VALA/CAVA COMPACTADA A MACO,EM CAMADAS DE 30CM DE ESPESSURA MAXIMA,COM MATERIAL DE BOA QUALIDADE,EXCLUSIVEESTE</v>
      </c>
      <c r="C2157" s="519" t="s">
        <v>33243</v>
      </c>
      <c r="D2157" s="519" t="s">
        <v>33244</v>
      </c>
      <c r="E2157" s="519" t="s">
        <v>33245</v>
      </c>
      <c r="I2157" s="519" t="s">
        <v>22</v>
      </c>
      <c r="J2157" s="650">
        <v>35.79</v>
      </c>
    </row>
    <row r="2158" spans="1:10">
      <c r="A2158" s="519" t="s">
        <v>2313</v>
      </c>
      <c r="B2158" s="519" t="str">
        <f t="shared" si="33"/>
        <v>REATERRO DE VALA/CAVA COMPACTADA A MACO,EM CAMADAS DE 30CM DE ESPESSURA MAXIMA,COM MATERIAL DE BOA QUALIDADE,EXCLUSIVEESTE</v>
      </c>
      <c r="C2158" s="519" t="s">
        <v>33243</v>
      </c>
      <c r="D2158" s="519" t="s">
        <v>33244</v>
      </c>
      <c r="E2158" s="519" t="s">
        <v>33245</v>
      </c>
      <c r="I2158" s="519" t="s">
        <v>22</v>
      </c>
      <c r="J2158" s="650">
        <v>31.01</v>
      </c>
    </row>
    <row r="2159" spans="1:10">
      <c r="A2159" s="519" t="s">
        <v>2314</v>
      </c>
      <c r="B2159" s="519" t="str">
        <f t="shared" si="33"/>
        <v>REATERRO DE VALA/CAVA COMPACTADA A MACO,EM CAMADAS DE 20CM DE ESPESSURA MAXIMA,COM MATERIAL DE BOA QUALIDADE,EXCLUSIVEESTE</v>
      </c>
      <c r="C2159" s="519" t="s">
        <v>33246</v>
      </c>
      <c r="D2159" s="519" t="s">
        <v>33244</v>
      </c>
      <c r="E2159" s="519" t="s">
        <v>33245</v>
      </c>
      <c r="I2159" s="519" t="s">
        <v>22</v>
      </c>
      <c r="J2159" s="650">
        <v>42.61</v>
      </c>
    </row>
    <row r="2160" spans="1:10">
      <c r="A2160" s="519" t="s">
        <v>2315</v>
      </c>
      <c r="B2160" s="519" t="str">
        <f t="shared" si="33"/>
        <v>REATERRO DE VALA/CAVA COMPACTADA A MACO,EM CAMADAS DE 20CM DE ESPESSURA MAXIMA,COM MATERIAL DE BOA QUALIDADE,EXCLUSIVEESTE</v>
      </c>
      <c r="C2160" s="519" t="s">
        <v>33246</v>
      </c>
      <c r="D2160" s="519" t="s">
        <v>33244</v>
      </c>
      <c r="E2160" s="519" t="s">
        <v>33245</v>
      </c>
      <c r="I2160" s="519" t="s">
        <v>22</v>
      </c>
      <c r="J2160" s="650">
        <v>36.92</v>
      </c>
    </row>
    <row r="2161" spans="1:10">
      <c r="A2161" s="519" t="s">
        <v>2316</v>
      </c>
      <c r="B2161" s="519" t="str">
        <f t="shared" si="33"/>
        <v>REATERRO DE VALA/CAVA COMPACTADA A MACO,EM CAMADAS DE 20CM DE ESPESSURA MAXIMA,EM BECOS DE ATE 2,50M DE LARGURA,EM FAVELAS,EXCLUSIVE MATERIAL</v>
      </c>
      <c r="C2161" s="519" t="s">
        <v>33246</v>
      </c>
      <c r="D2161" s="519" t="s">
        <v>33247</v>
      </c>
      <c r="E2161" s="519" t="s">
        <v>33248</v>
      </c>
      <c r="I2161" s="519" t="s">
        <v>22</v>
      </c>
      <c r="J2161" s="650">
        <v>51.13</v>
      </c>
    </row>
    <row r="2162" spans="1:10">
      <c r="A2162" s="519" t="s">
        <v>2317</v>
      </c>
      <c r="B2162" s="519" t="str">
        <f t="shared" si="33"/>
        <v>REATERRO DE VALA/CAVA COMPACTADA A MACO,EM CAMADAS DE 20CM DE ESPESSURA MAXIMA,EM BECOS DE ATE 2,50M DE LARGURA,EM FAVELAS,EXCLUSIVE MATERIAL</v>
      </c>
      <c r="C2162" s="519" t="s">
        <v>33246</v>
      </c>
      <c r="D2162" s="519" t="s">
        <v>33247</v>
      </c>
      <c r="E2162" s="519" t="s">
        <v>33248</v>
      </c>
      <c r="I2162" s="519" t="s">
        <v>22</v>
      </c>
      <c r="J2162" s="650">
        <v>44.31</v>
      </c>
    </row>
    <row r="2163" spans="1:10">
      <c r="A2163" s="519" t="s">
        <v>2318</v>
      </c>
      <c r="B2163" s="519" t="str">
        <f t="shared" si="33"/>
        <v>REATERRO DE VALA/CAVA COMPACTADA A MACO,EM CAMADAS DE 30CM DE ESPESSURA MAXIMA,EM BECOS DE ATE 2,50M DE LARGURA,EM FAVELAS,EXCLUSIVE MATERIAL</v>
      </c>
      <c r="C2163" s="519" t="s">
        <v>33243</v>
      </c>
      <c r="D2163" s="519" t="s">
        <v>33247</v>
      </c>
      <c r="E2163" s="519" t="s">
        <v>33248</v>
      </c>
      <c r="I2163" s="519" t="s">
        <v>22</v>
      </c>
      <c r="J2163" s="650">
        <v>42.95</v>
      </c>
    </row>
    <row r="2164" spans="1:10">
      <c r="A2164" s="519" t="s">
        <v>2319</v>
      </c>
      <c r="B2164" s="519" t="str">
        <f t="shared" si="33"/>
        <v>REATERRO DE VALA/CAVA COMPACTADA A MACO,EM CAMADAS DE 30CM DE ESPESSURA MAXIMA,EM BECOS DE ATE 2,50M DE LARGURA,EM FAVELAS,EXCLUSIVE MATERIAL</v>
      </c>
      <c r="C2164" s="519" t="s">
        <v>33243</v>
      </c>
      <c r="D2164" s="519" t="s">
        <v>33247</v>
      </c>
      <c r="E2164" s="519" t="s">
        <v>33248</v>
      </c>
      <c r="I2164" s="519" t="s">
        <v>22</v>
      </c>
      <c r="J2164" s="650">
        <v>37.22</v>
      </c>
    </row>
    <row r="2165" spans="1:10">
      <c r="A2165" s="519" t="s">
        <v>2320</v>
      </c>
      <c r="B2165" s="519" t="str">
        <f t="shared" si="33"/>
        <v>REATERRO DE VALA/CAVA,ESPALHAMENTO COM RETRO-ESCAVADEIRA E COMPACTACAO VIBRATORIA,EXCLUSIVE MATERIAL</v>
      </c>
      <c r="C2165" s="519" t="s">
        <v>33249</v>
      </c>
      <c r="D2165" s="519" t="s">
        <v>33250</v>
      </c>
      <c r="I2165" s="519" t="s">
        <v>22</v>
      </c>
      <c r="J2165" s="650">
        <v>13.04</v>
      </c>
    </row>
    <row r="2166" spans="1:10">
      <c r="A2166" s="519" t="s">
        <v>2321</v>
      </c>
      <c r="B2166" s="519" t="str">
        <f t="shared" si="33"/>
        <v>REATERRO DE VALA/CAVA,ESPALHAMENTO COM RETRO-ESCAVADEIRA E COMPACTACAO VIBRATORIA,EXCLUSIVE MATERIAL</v>
      </c>
      <c r="C2166" s="519" t="s">
        <v>33249</v>
      </c>
      <c r="D2166" s="519" t="s">
        <v>33250</v>
      </c>
      <c r="I2166" s="519" t="s">
        <v>22</v>
      </c>
      <c r="J2166" s="650">
        <v>11.63</v>
      </c>
    </row>
    <row r="2167" spans="1:10">
      <c r="A2167" s="519" t="s">
        <v>2322</v>
      </c>
      <c r="B2167" s="519" t="str">
        <f t="shared" si="33"/>
        <v>REATERRO DE VALA/CAVA UTILIZANDO CARREGADOR FRONTAL DE RODAS 170CV,ESPALHAMENTO COM TRATOR DE ESTEIRAS 80CV E COMPACTADOR VIBRATORIO (PE-DE-CARNEIRO),EXCLUSIVE MATERIAL</v>
      </c>
      <c r="C2167" s="519" t="s">
        <v>33251</v>
      </c>
      <c r="D2167" s="519" t="s">
        <v>33252</v>
      </c>
      <c r="E2167" s="519" t="s">
        <v>33253</v>
      </c>
      <c r="I2167" s="519" t="s">
        <v>22</v>
      </c>
      <c r="J2167" s="650">
        <v>12.68</v>
      </c>
    </row>
    <row r="2168" spans="1:10">
      <c r="A2168" s="519" t="s">
        <v>2323</v>
      </c>
      <c r="B2168" s="519" t="str">
        <f t="shared" si="33"/>
        <v>REATERRO DE VALA/CAVA UTILIZANDO CARREGADOR FRONTAL DE RODAS 170CV,ESPALHAMENTO COM TRATOR DE ESTEIRAS 80CV E COMPACTADOR VIBRATORIO (PE-DE-CARNEIRO),EXCLUSIVE MATERIAL</v>
      </c>
      <c r="C2168" s="519" t="s">
        <v>33251</v>
      </c>
      <c r="D2168" s="519" t="s">
        <v>33252</v>
      </c>
      <c r="E2168" s="519" t="s">
        <v>33253</v>
      </c>
      <c r="I2168" s="519" t="s">
        <v>22</v>
      </c>
      <c r="J2168" s="650">
        <v>12.35</v>
      </c>
    </row>
    <row r="2169" spans="1:10">
      <c r="A2169" s="519" t="s">
        <v>2324</v>
      </c>
      <c r="B2169" s="519" t="str">
        <f t="shared" si="33"/>
        <v>REATERRO DE VALA/CAVA COM PO-DE-PEDRA,INCLUSIVE FORNECIMENTO DO MATERIAL E COMPACTACAO MANUAL</v>
      </c>
      <c r="C2169" s="519" t="s">
        <v>33254</v>
      </c>
      <c r="D2169" s="519" t="s">
        <v>33255</v>
      </c>
      <c r="I2169" s="519" t="s">
        <v>22</v>
      </c>
      <c r="J2169" s="650">
        <v>152.44</v>
      </c>
    </row>
    <row r="2170" spans="1:10">
      <c r="A2170" s="519" t="s">
        <v>2325</v>
      </c>
      <c r="B2170" s="519" t="str">
        <f t="shared" si="33"/>
        <v>REATERRO DE VALA/CAVA COM PO-DE-PEDRA,INCLUSIVE FORNECIMENTO DO MATERIAL E COMPACTACAO MANUAL</v>
      </c>
      <c r="C2170" s="519" t="s">
        <v>33254</v>
      </c>
      <c r="D2170" s="519" t="s">
        <v>33255</v>
      </c>
      <c r="I2170" s="519" t="s">
        <v>22</v>
      </c>
      <c r="J2170" s="650">
        <v>146.74</v>
      </c>
    </row>
    <row r="2171" spans="1:10">
      <c r="A2171" s="519" t="s">
        <v>2326</v>
      </c>
      <c r="B2171" s="519" t="str">
        <f t="shared" si="33"/>
        <v>REATERRO DE VALA/CAVA COM PO-DE-PEDRA,INCLUSIVE FORNECIMENTO DO MATERIAL E COMPACTACAO MANUAL,EM BECOS DE ATE 2,50M DE LARGURA,EM FAVELAS</v>
      </c>
      <c r="C2171" s="519" t="s">
        <v>33254</v>
      </c>
      <c r="D2171" s="519" t="s">
        <v>33256</v>
      </c>
      <c r="E2171" s="519" t="s">
        <v>33257</v>
      </c>
      <c r="I2171" s="519" t="s">
        <v>22</v>
      </c>
      <c r="J2171" s="650">
        <v>163</v>
      </c>
    </row>
    <row r="2172" spans="1:10">
      <c r="A2172" s="519" t="s">
        <v>2327</v>
      </c>
      <c r="B2172" s="519" t="str">
        <f t="shared" si="33"/>
        <v>REATERRO DE VALA/CAVA COM PO-DE-PEDRA,INCLUSIVE FORNECIMENTO DO MATERIAL E COMPACTACAO MANUAL,EM BECOS DE ATE 2,50M DE LARGURA,EM FAVELAS</v>
      </c>
      <c r="C2172" s="519" t="s">
        <v>33254</v>
      </c>
      <c r="D2172" s="519" t="s">
        <v>33256</v>
      </c>
      <c r="E2172" s="519" t="s">
        <v>33257</v>
      </c>
      <c r="I2172" s="519" t="s">
        <v>22</v>
      </c>
      <c r="J2172" s="650">
        <v>155.9</v>
      </c>
    </row>
    <row r="2173" spans="1:10">
      <c r="A2173" s="519" t="s">
        <v>2328</v>
      </c>
      <c r="B2173" s="519" t="str">
        <f t="shared" si="33"/>
        <v>REATERRO DE VALA/CAVA COM AREIA,INCLUSIVE FORNECIMENTO DO MATERIAL E COMPACTACAO MANUAL</v>
      </c>
      <c r="C2173" s="519" t="s">
        <v>33258</v>
      </c>
      <c r="D2173" s="519" t="s">
        <v>33259</v>
      </c>
      <c r="I2173" s="519" t="s">
        <v>22</v>
      </c>
      <c r="J2173" s="650">
        <v>182.77</v>
      </c>
    </row>
    <row r="2174" spans="1:10">
      <c r="A2174" s="519" t="s">
        <v>2329</v>
      </c>
      <c r="B2174" s="519" t="str">
        <f t="shared" si="33"/>
        <v>REATERRO DE VALA/CAVA COM AREIA,INCLUSIVE FORNECIMENTO DO MATERIAL E COMPACTACAO MANUAL</v>
      </c>
      <c r="C2174" s="519" t="s">
        <v>33258</v>
      </c>
      <c r="D2174" s="519" t="s">
        <v>33259</v>
      </c>
      <c r="I2174" s="519" t="s">
        <v>22</v>
      </c>
      <c r="J2174" s="650">
        <v>177.08</v>
      </c>
    </row>
    <row r="2175" spans="1:10">
      <c r="A2175" s="519" t="s">
        <v>2330</v>
      </c>
      <c r="B2175" s="519" t="str">
        <f t="shared" si="33"/>
        <v>REATERRO DE VALA/CAVA COM AREIA,INCLUSIVE FORNECIMENTO DO MATERIAL E COMPACTACAO MANUAL,EM BECOS DE ATE 2,50M DE LARGURA,EM FAVELAS</v>
      </c>
      <c r="C2175" s="519" t="s">
        <v>33258</v>
      </c>
      <c r="D2175" s="519" t="s">
        <v>33260</v>
      </c>
      <c r="E2175" s="519" t="s">
        <v>33261</v>
      </c>
      <c r="I2175" s="519" t="s">
        <v>22</v>
      </c>
      <c r="J2175" s="650">
        <v>189.59</v>
      </c>
    </row>
    <row r="2176" spans="1:10">
      <c r="A2176" s="519" t="s">
        <v>2331</v>
      </c>
      <c r="B2176" s="519" t="str">
        <f t="shared" si="33"/>
        <v>REATERRO DE VALA/CAVA COM AREIA,INCLUSIVE FORNECIMENTO DO MATERIAL E COMPACTACAO MANUAL,EM BECOS DE ATE 2,50M DE LARGURA,EM FAVELAS</v>
      </c>
      <c r="C2176" s="519" t="s">
        <v>33258</v>
      </c>
      <c r="D2176" s="519" t="s">
        <v>33260</v>
      </c>
      <c r="E2176" s="519" t="s">
        <v>33261</v>
      </c>
      <c r="I2176" s="519" t="s">
        <v>22</v>
      </c>
      <c r="J2176" s="650">
        <v>182.99</v>
      </c>
    </row>
    <row r="2177" spans="1:10">
      <c r="A2177" s="519" t="s">
        <v>2332</v>
      </c>
      <c r="B2177" s="519" t="str">
        <f t="shared" si="33"/>
        <v>REATERRO DE VALA/CAVA COM BRITA 1,INCLUSIVE FORNECIMENTO DOMATERIAL E COMPACTACAO MANUAL</v>
      </c>
      <c r="C2177" s="519" t="s">
        <v>33262</v>
      </c>
      <c r="D2177" s="519" t="s">
        <v>33263</v>
      </c>
      <c r="I2177" s="519" t="s">
        <v>22</v>
      </c>
      <c r="J2177" s="650">
        <v>166.57</v>
      </c>
    </row>
    <row r="2178" spans="1:10">
      <c r="A2178" s="519" t="s">
        <v>2333</v>
      </c>
      <c r="B2178" s="519" t="str">
        <f t="shared" si="33"/>
        <v>REATERRO DE VALA/CAVA COM BRITA 1,INCLUSIVE FORNECIMENTO DOMATERIAL E COMPACTACAO MANUAL</v>
      </c>
      <c r="C2178" s="519" t="s">
        <v>33262</v>
      </c>
      <c r="D2178" s="519" t="s">
        <v>33263</v>
      </c>
      <c r="I2178" s="519" t="s">
        <v>22</v>
      </c>
      <c r="J2178" s="650">
        <v>160.88</v>
      </c>
    </row>
    <row r="2179" spans="1:10">
      <c r="A2179" s="519" t="s">
        <v>2334</v>
      </c>
      <c r="B2179" s="519" t="str">
        <f t="shared" si="33"/>
        <v>REATERRO DE VALA/CAVA COM BRITA 1,INCLUSIVE FORNECIMENTO DOMATERIAL E COMPACTACAO MANUAL,EM BECOS DE ATE 2,50M DE LARGURA,EM FAVELAS</v>
      </c>
      <c r="C2179" s="519" t="s">
        <v>33262</v>
      </c>
      <c r="D2179" s="519" t="s">
        <v>33264</v>
      </c>
      <c r="E2179" s="519" t="s">
        <v>33265</v>
      </c>
      <c r="I2179" s="519" t="s">
        <v>22</v>
      </c>
      <c r="J2179" s="650">
        <v>173.39</v>
      </c>
    </row>
    <row r="2180" spans="1:10">
      <c r="A2180" s="519" t="s">
        <v>2335</v>
      </c>
      <c r="B2180" s="519" t="str">
        <f t="shared" si="33"/>
        <v>REATERRO DE VALA/CAVA COM BRITA 1,INCLUSIVE FORNECIMENTO DOMATERIAL E COMPACTACAO MANUAL,EM BECOS DE ATE 2,50M DE LARGURA,EM FAVELAS</v>
      </c>
      <c r="C2180" s="519" t="s">
        <v>33262</v>
      </c>
      <c r="D2180" s="519" t="s">
        <v>33264</v>
      </c>
      <c r="E2180" s="519" t="s">
        <v>33265</v>
      </c>
      <c r="I2180" s="519" t="s">
        <v>22</v>
      </c>
      <c r="J2180" s="650">
        <v>166.79</v>
      </c>
    </row>
    <row r="2181" spans="1:10">
      <c r="A2181" s="519" t="s">
        <v>2336</v>
      </c>
      <c r="B2181" s="519" t="str">
        <f t="shared" si="33"/>
        <v>ESCAVACAO MECANICA DE VALA NAO ESCORADA EM MATERIAL DE 1ªCATEGORIA COM PEDRAS,INSTALACOES PREDIAIS OU OUTROS REDUTORES DE PRODUTIVIDADE OU CAVAS DE FUNDACAO,ATE 1,50M DE PROFUNDIDADE,UTILIZANDO RETRO-ESCAVADEIRA,EXCLUSIVE ESGOTAMENTO</v>
      </c>
      <c r="C2181" s="519" t="s">
        <v>33266</v>
      </c>
      <c r="D2181" s="519" t="s">
        <v>33267</v>
      </c>
      <c r="E2181" s="519" t="s">
        <v>33268</v>
      </c>
      <c r="F2181" s="519" t="s">
        <v>33269</v>
      </c>
      <c r="I2181" s="519" t="s">
        <v>22</v>
      </c>
      <c r="J2181" s="650">
        <v>24.69</v>
      </c>
    </row>
    <row r="2182" spans="1:10">
      <c r="A2182" s="519" t="s">
        <v>2337</v>
      </c>
      <c r="B2182" s="519" t="str">
        <f t="shared" si="33"/>
        <v>ESCAVACAO MECANICA DE VALA NAO ESCORADA EM MATERIAL DE 1ªCATEGORIA COM PEDRAS,INSTALACOES PREDIAIS OU OUTROS REDUTORES DE PRODUTIVIDADE OU CAVAS DE FUNDACAO,ATE 1,50M DE PROFUNDIDADE,UTILIZANDO RETRO-ESCAVADEIRA,EXCLUSIVE ESGOTAMENTO</v>
      </c>
      <c r="C2182" s="519" t="s">
        <v>33266</v>
      </c>
      <c r="D2182" s="519" t="s">
        <v>33267</v>
      </c>
      <c r="E2182" s="519" t="s">
        <v>33268</v>
      </c>
      <c r="F2182" s="519" t="s">
        <v>33269</v>
      </c>
      <c r="I2182" s="519" t="s">
        <v>22</v>
      </c>
      <c r="J2182" s="650">
        <v>23.9</v>
      </c>
    </row>
    <row r="2183" spans="1:10">
      <c r="A2183" s="519" t="s">
        <v>2338</v>
      </c>
      <c r="B2183" s="519" t="str">
        <f t="shared" si="33"/>
        <v>ESCAVACAO MECANICA DE VALA NAO ESCORADA EM MATERIAL DE 1ªCATEGORIA COM PEDRAS,INSTALACOES PREDIAIS OU OUTROS REDUTORES DE PRODUTIVIDADE OU CAVAS DE FUNDACAO,ENTRE 1,50 E 3,00M DE PROFUNDIDADE,UTILIZANDO RETRO-ESCAVADEIRA,EXCLUSIVE ESGOTAMENTO</v>
      </c>
      <c r="C2183" s="519" t="s">
        <v>33266</v>
      </c>
      <c r="D2183" s="519" t="s">
        <v>33267</v>
      </c>
      <c r="E2183" s="519" t="s">
        <v>33270</v>
      </c>
      <c r="F2183" s="519" t="s">
        <v>33271</v>
      </c>
      <c r="G2183" s="519" t="s">
        <v>33272</v>
      </c>
      <c r="I2183" s="519" t="s">
        <v>22</v>
      </c>
      <c r="J2183" s="650">
        <v>30.05</v>
      </c>
    </row>
    <row r="2184" spans="1:10">
      <c r="A2184" s="519" t="s">
        <v>2339</v>
      </c>
      <c r="B2184" s="519" t="str">
        <f t="shared" ref="B2184:B2247" si="34">C2184&amp;D2184&amp;E2184&amp;F2184&amp;G2184&amp;H2184</f>
        <v>ESCAVACAO MECANICA DE VALA NAO ESCORADA EM MATERIAL DE 1ªCATEGORIA COM PEDRAS,INSTALACOES PREDIAIS OU OUTROS REDUTORES DE PRODUTIVIDADE OU CAVAS DE FUNDACAO,ENTRE 1,50 E 3,00M DE PROFUNDIDADE,UTILIZANDO RETRO-ESCAVADEIRA,EXCLUSIVE ESGOTAMENTO</v>
      </c>
      <c r="C2184" s="519" t="s">
        <v>33266</v>
      </c>
      <c r="D2184" s="519" t="s">
        <v>33267</v>
      </c>
      <c r="E2184" s="519" t="s">
        <v>33270</v>
      </c>
      <c r="F2184" s="519" t="s">
        <v>33271</v>
      </c>
      <c r="G2184" s="519" t="s">
        <v>33272</v>
      </c>
      <c r="I2184" s="519" t="s">
        <v>22</v>
      </c>
      <c r="J2184" s="650">
        <v>29.09</v>
      </c>
    </row>
    <row r="2185" spans="1:10">
      <c r="A2185" s="519" t="s">
        <v>2340</v>
      </c>
      <c r="B2185" s="519" t="str">
        <f t="shared" si="34"/>
        <v>ESCAVACAO MECANICA DE VALA NAO ESCORADA,EM MATERIAL DE 1ªCATEGORIA,ATE 1,50M DE PROFUNDIDADE,UTILIZANDO RETRO-ESCAVADEIRA,EXCLUSIVE ESGOTAMENTO</v>
      </c>
      <c r="C2185" s="519" t="s">
        <v>33273</v>
      </c>
      <c r="D2185" s="519" t="s">
        <v>33274</v>
      </c>
      <c r="E2185" s="519" t="s">
        <v>33275</v>
      </c>
      <c r="I2185" s="519" t="s">
        <v>22</v>
      </c>
      <c r="J2185" s="650">
        <v>9.76</v>
      </c>
    </row>
    <row r="2186" spans="1:10">
      <c r="A2186" s="519" t="s">
        <v>2341</v>
      </c>
      <c r="B2186" s="519" t="str">
        <f t="shared" si="34"/>
        <v>ESCAVACAO MECANICA DE VALA NAO ESCORADA,EM MATERIAL DE 1ªCATEGORIA,ATE 1,50M DE PROFUNDIDADE,UTILIZANDO RETRO-ESCAVADEIRA,EXCLUSIVE ESGOTAMENTO</v>
      </c>
      <c r="C2186" s="519" t="s">
        <v>33273</v>
      </c>
      <c r="D2186" s="519" t="s">
        <v>33274</v>
      </c>
      <c r="E2186" s="519" t="s">
        <v>33275</v>
      </c>
      <c r="I2186" s="519" t="s">
        <v>22</v>
      </c>
      <c r="J2186" s="650">
        <v>9.44</v>
      </c>
    </row>
    <row r="2187" spans="1:10">
      <c r="A2187" s="519" t="s">
        <v>2342</v>
      </c>
      <c r="B2187" s="519" t="str">
        <f t="shared" si="34"/>
        <v>ESCAVACAO MECANICA DE VALA NAO ESCORADA,EM MATERIAL DE 1ªCATEGORIA,ENTRE 1,50 E 3,00M DE PROFUNDIDADE,UTILIZANDO RETRO-ESCAVADEIRA,EXCLUSIVE ESGOTAMENTO</v>
      </c>
      <c r="C2187" s="519" t="s">
        <v>33273</v>
      </c>
      <c r="D2187" s="519" t="s">
        <v>33276</v>
      </c>
      <c r="E2187" s="519" t="s">
        <v>33277</v>
      </c>
      <c r="I2187" s="519" t="s">
        <v>22</v>
      </c>
      <c r="J2187" s="650">
        <v>11.82</v>
      </c>
    </row>
    <row r="2188" spans="1:10">
      <c r="A2188" s="519" t="s">
        <v>2343</v>
      </c>
      <c r="B2188" s="519" t="str">
        <f t="shared" si="34"/>
        <v>ESCAVACAO MECANICA DE VALA NAO ESCORADA,EM MATERIAL DE 1ªCATEGORIA,ENTRE 1,50 E 3,00M DE PROFUNDIDADE,UTILIZANDO RETRO-ESCAVADEIRA,EXCLUSIVE ESGOTAMENTO</v>
      </c>
      <c r="C2188" s="519" t="s">
        <v>33273</v>
      </c>
      <c r="D2188" s="519" t="s">
        <v>33276</v>
      </c>
      <c r="E2188" s="519" t="s">
        <v>33277</v>
      </c>
      <c r="I2188" s="519" t="s">
        <v>22</v>
      </c>
      <c r="J2188" s="650">
        <v>11.44</v>
      </c>
    </row>
    <row r="2189" spans="1:10">
      <c r="A2189" s="519" t="s">
        <v>2344</v>
      </c>
      <c r="B2189" s="519" t="str">
        <f t="shared" si="34"/>
        <v>ESCAVACAO MECANICA DE VALA ESCORADA,EM MATERIAL DE 1ªCATEGORIA COM PEDRAS,INSTALACOES PREDIAIS OU OUTROS REDUTORES DE PRODUTIVIDADE,OU CAVAS DE FUNDACAO,ATE 1,50M DE PROFUNDIDADE,UTILIZANDO RETRO-ESCAVADEIRA,EXCLUSIVE ESGOTAMENTO E ESCORAMENTO</v>
      </c>
      <c r="C2189" s="519" t="s">
        <v>33278</v>
      </c>
      <c r="D2189" s="519" t="s">
        <v>33279</v>
      </c>
      <c r="E2189" s="519" t="s">
        <v>33280</v>
      </c>
      <c r="F2189" s="519" t="s">
        <v>33281</v>
      </c>
      <c r="G2189" s="519" t="s">
        <v>33282</v>
      </c>
      <c r="I2189" s="519" t="s">
        <v>22</v>
      </c>
      <c r="J2189" s="650">
        <v>30.3</v>
      </c>
    </row>
    <row r="2190" spans="1:10">
      <c r="A2190" s="519" t="s">
        <v>2345</v>
      </c>
      <c r="B2190" s="519" t="str">
        <f t="shared" si="34"/>
        <v>ESCAVACAO MECANICA DE VALA ESCORADA,EM MATERIAL DE 1ªCATEGORIA COM PEDRAS,INSTALACOES PREDIAIS OU OUTROS REDUTORES DE PRODUTIVIDADE,OU CAVAS DE FUNDACAO,ATE 1,50M DE PROFUNDIDADE,UTILIZANDO RETRO-ESCAVADEIRA,EXCLUSIVE ESGOTAMENTO E ESCORAMENTO</v>
      </c>
      <c r="C2190" s="519" t="s">
        <v>33278</v>
      </c>
      <c r="D2190" s="519" t="s">
        <v>33279</v>
      </c>
      <c r="E2190" s="519" t="s">
        <v>33280</v>
      </c>
      <c r="F2190" s="519" t="s">
        <v>33281</v>
      </c>
      <c r="G2190" s="519" t="s">
        <v>33282</v>
      </c>
      <c r="I2190" s="519" t="s">
        <v>22</v>
      </c>
      <c r="J2190" s="650">
        <v>29.34</v>
      </c>
    </row>
    <row r="2191" spans="1:10">
      <c r="A2191" s="519" t="s">
        <v>2346</v>
      </c>
      <c r="B2191" s="519" t="str">
        <f t="shared" si="34"/>
        <v>ESCAVACAO MECANICA DE VALA ESCORADA,EM MATERIAL DE 1ªCATEGORIA COM PEDRAS,INSTALACOES PREDIAIS OU OUTROS REDUTORES DE PRODUTIVIDADE,OU CAVAS DE FUNDACAO,ENTRE 1,50 E 3,00M DE PROFUNDIDADE,UTILIZANDO RETRO-ESCAVADEIRA,EXCLUSIVE ESGOTAMENTO E ESCORAMENTO</v>
      </c>
      <c r="C2191" s="519" t="s">
        <v>33278</v>
      </c>
      <c r="D2191" s="519" t="s">
        <v>33279</v>
      </c>
      <c r="E2191" s="519" t="s">
        <v>33283</v>
      </c>
      <c r="F2191" s="519" t="s">
        <v>33284</v>
      </c>
      <c r="G2191" s="519" t="s">
        <v>33113</v>
      </c>
      <c r="I2191" s="519" t="s">
        <v>22</v>
      </c>
      <c r="J2191" s="650">
        <v>38.799999999999997</v>
      </c>
    </row>
    <row r="2192" spans="1:10">
      <c r="A2192" s="519" t="s">
        <v>2347</v>
      </c>
      <c r="B2192" s="519" t="str">
        <f t="shared" si="34"/>
        <v>ESCAVACAO MECANICA DE VALA ESCORADA,EM MATERIAL DE 1ªCATEGORIA COM PEDRAS,INSTALACOES PREDIAIS OU OUTROS REDUTORES DE PRODUTIVIDADE,OU CAVAS DE FUNDACAO,ENTRE 1,50 E 3,00M DE PROFUNDIDADE,UTILIZANDO RETRO-ESCAVADEIRA,EXCLUSIVE ESGOTAMENTO E ESCORAMENTO</v>
      </c>
      <c r="C2192" s="519" t="s">
        <v>33278</v>
      </c>
      <c r="D2192" s="519" t="s">
        <v>33279</v>
      </c>
      <c r="E2192" s="519" t="s">
        <v>33283</v>
      </c>
      <c r="F2192" s="519" t="s">
        <v>33284</v>
      </c>
      <c r="G2192" s="519" t="s">
        <v>33113</v>
      </c>
      <c r="I2192" s="519" t="s">
        <v>22</v>
      </c>
      <c r="J2192" s="650">
        <v>37.56</v>
      </c>
    </row>
    <row r="2193" spans="1:10">
      <c r="A2193" s="519" t="s">
        <v>2348</v>
      </c>
      <c r="B2193" s="519" t="str">
        <f t="shared" si="34"/>
        <v>ESCAVACAO MECANICA DE VALA ESCORADA,EM MATERIAL DE 1ªCATEGORIA,ATE 1,50M DE PROFUNDIDADE,UTILIZANDO RETRO-ESCAVADEIRA,EXCLUSIVE ESGOTAMENTO E ESCORAMENTO</v>
      </c>
      <c r="C2193" s="519" t="s">
        <v>33278</v>
      </c>
      <c r="D2193" s="519" t="s">
        <v>33285</v>
      </c>
      <c r="E2193" s="519" t="s">
        <v>33286</v>
      </c>
      <c r="I2193" s="519" t="s">
        <v>22</v>
      </c>
      <c r="J2193" s="650">
        <v>11.37</v>
      </c>
    </row>
    <row r="2194" spans="1:10">
      <c r="A2194" s="519" t="s">
        <v>2349</v>
      </c>
      <c r="B2194" s="519" t="str">
        <f t="shared" si="34"/>
        <v>ESCAVACAO MECANICA DE VALA ESCORADA,EM MATERIAL DE 1ªCATEGORIA,ATE 1,50M DE PROFUNDIDADE,UTILIZANDO RETRO-ESCAVADEIRA,EXCLUSIVE ESGOTAMENTO E ESCORAMENTO</v>
      </c>
      <c r="C2194" s="519" t="s">
        <v>33278</v>
      </c>
      <c r="D2194" s="519" t="s">
        <v>33285</v>
      </c>
      <c r="E2194" s="519" t="s">
        <v>33286</v>
      </c>
      <c r="I2194" s="519" t="s">
        <v>22</v>
      </c>
      <c r="J2194" s="650">
        <v>11.01</v>
      </c>
    </row>
    <row r="2195" spans="1:10">
      <c r="A2195" s="519" t="s">
        <v>2350</v>
      </c>
      <c r="B2195" s="519" t="str">
        <f t="shared" si="34"/>
        <v>ESCAVACAO MECANICA DE VALA ESCORADA,EM MATERIAL DE 1ªCATEGORIA,ENTRE 1,50 E 3,00M DE PROFUNDIDADE,UTILIZANDO RETRO-ESCAVADEIRA,EXCLUSIVE ESGOTAMENTO E ESCORAMENTO</v>
      </c>
      <c r="C2195" s="519" t="s">
        <v>33278</v>
      </c>
      <c r="D2195" s="519" t="s">
        <v>33287</v>
      </c>
      <c r="E2195" s="519" t="s">
        <v>33288</v>
      </c>
      <c r="I2195" s="519" t="s">
        <v>22</v>
      </c>
      <c r="J2195" s="650">
        <v>14.5</v>
      </c>
    </row>
    <row r="2196" spans="1:10">
      <c r="A2196" s="519" t="s">
        <v>2351</v>
      </c>
      <c r="B2196" s="519" t="str">
        <f t="shared" si="34"/>
        <v>ESCAVACAO MECANICA DE VALA ESCORADA,EM MATERIAL DE 1ªCATEGORIA,ENTRE 1,50 E 3,00M DE PROFUNDIDADE,UTILIZANDO RETRO-ESCAVADEIRA,EXCLUSIVE ESGOTAMENTO E ESCORAMENTO</v>
      </c>
      <c r="C2196" s="519" t="s">
        <v>33278</v>
      </c>
      <c r="D2196" s="519" t="s">
        <v>33287</v>
      </c>
      <c r="E2196" s="519" t="s">
        <v>33288</v>
      </c>
      <c r="I2196" s="519" t="s">
        <v>22</v>
      </c>
      <c r="J2196" s="650">
        <v>14.04</v>
      </c>
    </row>
    <row r="2197" spans="1:10">
      <c r="A2197" s="519" t="s">
        <v>2352</v>
      </c>
      <c r="B2197" s="519" t="str">
        <f t="shared" si="34"/>
        <v>ESCAVACAO MECANICA DE VALA NAO ESCORADA,EM MATERIAL DE 1ªCATEGORIA COM PEDRAS,INSTALACOES PREDIAIS OU OUTROS REDUTORES DE PRODUTIVIDADE,OU CAVAS DE FUNDACAO,ATE 1,50M DE PROFUNDIDADE,UTILIZANDO ESCAVADEIRA HIDRAULICA DE 0,78M3,EXCLUSIVE ESGOTAMENTO</v>
      </c>
      <c r="C2197" s="519" t="s">
        <v>33273</v>
      </c>
      <c r="D2197" s="519" t="s">
        <v>33267</v>
      </c>
      <c r="E2197" s="519" t="s">
        <v>33289</v>
      </c>
      <c r="F2197" s="519" t="s">
        <v>33290</v>
      </c>
      <c r="G2197" s="519" t="s">
        <v>33291</v>
      </c>
      <c r="I2197" s="519" t="s">
        <v>22</v>
      </c>
      <c r="J2197" s="650">
        <v>16.04</v>
      </c>
    </row>
    <row r="2198" spans="1:10">
      <c r="A2198" s="519" t="s">
        <v>2353</v>
      </c>
      <c r="B2198" s="519" t="str">
        <f t="shared" si="34"/>
        <v>ESCAVACAO MECANICA DE VALA NAO ESCORADA,EM MATERIAL DE 1ªCATEGORIA COM PEDRAS,INSTALACOES PREDIAIS OU OUTROS REDUTORES DE PRODUTIVIDADE,OU CAVAS DE FUNDACAO,ATE 1,50M DE PROFUNDIDADE,UTILIZANDO ESCAVADEIRA HIDRAULICA DE 0,78M3,EXCLUSIVE ESGOTAMENTO</v>
      </c>
      <c r="C2198" s="519" t="s">
        <v>33273</v>
      </c>
      <c r="D2198" s="519" t="s">
        <v>33267</v>
      </c>
      <c r="E2198" s="519" t="s">
        <v>33289</v>
      </c>
      <c r="F2198" s="519" t="s">
        <v>33290</v>
      </c>
      <c r="G2198" s="519" t="s">
        <v>33291</v>
      </c>
      <c r="I2198" s="519" t="s">
        <v>22</v>
      </c>
      <c r="J2198" s="650">
        <v>15.64</v>
      </c>
    </row>
    <row r="2199" spans="1:10">
      <c r="A2199" s="519" t="s">
        <v>2354</v>
      </c>
      <c r="B2199" s="519"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199" s="519" t="s">
        <v>33273</v>
      </c>
      <c r="D2199" s="519" t="s">
        <v>33267</v>
      </c>
      <c r="E2199" s="519" t="s">
        <v>33292</v>
      </c>
      <c r="F2199" s="519" t="s">
        <v>33293</v>
      </c>
      <c r="G2199" s="519" t="s">
        <v>33294</v>
      </c>
      <c r="I2199" s="519" t="s">
        <v>22</v>
      </c>
      <c r="J2199" s="650">
        <v>18.43</v>
      </c>
    </row>
    <row r="2200" spans="1:10">
      <c r="A2200" s="519" t="s">
        <v>2355</v>
      </c>
      <c r="B2200" s="519" t="str">
        <f t="shared" si="34"/>
        <v>ESCAVACAO MECANICA DE VALA NAO ESCORADA,EM MATERIAL DE 1ªCATEGORIA COM PEDRAS,INSTALACOES PREDIAIS OU OUTROS REDUTORES DE PRODUTIVIDADE,OU CAVAS DE FUNDACAO,ENTRE 1,50 E 3,00M DE PROFUNDIDADE,UTILIZANDO ESCAVADEIRA HIDRAULICA DE 0,78M3,EXCLUSIVE ESGOTAMENTO</v>
      </c>
      <c r="C2200" s="519" t="s">
        <v>33273</v>
      </c>
      <c r="D2200" s="519" t="s">
        <v>33267</v>
      </c>
      <c r="E2200" s="519" t="s">
        <v>33292</v>
      </c>
      <c r="F2200" s="519" t="s">
        <v>33293</v>
      </c>
      <c r="G2200" s="519" t="s">
        <v>33294</v>
      </c>
      <c r="I2200" s="519" t="s">
        <v>22</v>
      </c>
      <c r="J2200" s="650">
        <v>17.97</v>
      </c>
    </row>
    <row r="2201" spans="1:10">
      <c r="A2201" s="519" t="s">
        <v>2356</v>
      </c>
      <c r="B2201" s="519"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1" s="519" t="s">
        <v>33273</v>
      </c>
      <c r="D2201" s="519" t="s">
        <v>33267</v>
      </c>
      <c r="E2201" s="519" t="s">
        <v>33295</v>
      </c>
      <c r="F2201" s="519" t="s">
        <v>33293</v>
      </c>
      <c r="G2201" s="519" t="s">
        <v>33294</v>
      </c>
      <c r="I2201" s="519" t="s">
        <v>22</v>
      </c>
      <c r="J2201" s="650">
        <v>20.9</v>
      </c>
    </row>
    <row r="2202" spans="1:10">
      <c r="A2202" s="519" t="s">
        <v>2357</v>
      </c>
      <c r="B2202" s="519" t="str">
        <f t="shared" si="34"/>
        <v>ESCAVACAO MECANICA DE VALA NAO ESCORADA,EM MATERIAL DE 1ªCATEGORIA COM PEDRAS,INSTALACOES PREDIAIS OU OUTROS REDUTORES DE PRODUTIVIDADE,OU CAVAS DE FUNDACAO,ENTRE 3,00 E 4,50M DE PROFUNDIDADE,UTILIZANDO ESCAVADEIRA HIDRAULICA DE 0,78M3,EXCLUSIVE ESGOTAMENTO</v>
      </c>
      <c r="C2202" s="519" t="s">
        <v>33273</v>
      </c>
      <c r="D2202" s="519" t="s">
        <v>33267</v>
      </c>
      <c r="E2202" s="519" t="s">
        <v>33295</v>
      </c>
      <c r="F2202" s="519" t="s">
        <v>33293</v>
      </c>
      <c r="G2202" s="519" t="s">
        <v>33294</v>
      </c>
      <c r="I2202" s="519" t="s">
        <v>22</v>
      </c>
      <c r="J2202" s="650">
        <v>20.329999999999998</v>
      </c>
    </row>
    <row r="2203" spans="1:10">
      <c r="A2203" s="519" t="s">
        <v>2358</v>
      </c>
      <c r="B2203" s="519"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3" s="519" t="s">
        <v>33273</v>
      </c>
      <c r="D2203" s="519" t="s">
        <v>33296</v>
      </c>
      <c r="E2203" s="519" t="s">
        <v>33297</v>
      </c>
      <c r="F2203" s="519" t="s">
        <v>33293</v>
      </c>
      <c r="G2203" s="519" t="s">
        <v>33294</v>
      </c>
      <c r="I2203" s="519" t="s">
        <v>22</v>
      </c>
      <c r="J2203" s="650">
        <v>26.1</v>
      </c>
    </row>
    <row r="2204" spans="1:10">
      <c r="A2204" s="519" t="s">
        <v>2359</v>
      </c>
      <c r="B2204" s="519" t="str">
        <f t="shared" si="34"/>
        <v>ESCAVACAO MECANICA DE VALA NAO ESCORADA,EM MATERIAL DE 1ªCATEGORIA COM PEDRAS,INSTALACOES PREDIAIS,OU OUTROS REDUTORES DE PRODUTIVIDADE,OU CAVAS DE FUNDACAO,ENTRE 4,50 E 6,00M DE PROFUNDIDADE,UTILIZANDO ESCAVADEIRA HIDRAULICA DE 0,78M3,EXCLUSIVE ESGOTAMENTO</v>
      </c>
      <c r="C2204" s="519" t="s">
        <v>33273</v>
      </c>
      <c r="D2204" s="519" t="s">
        <v>33296</v>
      </c>
      <c r="E2204" s="519" t="s">
        <v>33297</v>
      </c>
      <c r="F2204" s="519" t="s">
        <v>33293</v>
      </c>
      <c r="G2204" s="519" t="s">
        <v>33294</v>
      </c>
      <c r="I2204" s="519" t="s">
        <v>22</v>
      </c>
      <c r="J2204" s="650">
        <v>25.41</v>
      </c>
    </row>
    <row r="2205" spans="1:10">
      <c r="A2205" s="519" t="s">
        <v>2360</v>
      </c>
      <c r="B2205" s="519" t="str">
        <f t="shared" si="34"/>
        <v>ESCAVACAO MECANICA DE VALA NAO ESCORADA,EM MATERIAL DE 1ªCATEGORIA,ATE 1,50M DE PROFUNDIDADE,UTILIZANDO ESCAVADEIRA HIDRAULICA DE 0,78M3,EXCLUSIVE ESGOTAMENTO</v>
      </c>
      <c r="C2205" s="519" t="s">
        <v>33273</v>
      </c>
      <c r="D2205" s="519" t="s">
        <v>33298</v>
      </c>
      <c r="E2205" s="519" t="s">
        <v>33299</v>
      </c>
      <c r="I2205" s="519" t="s">
        <v>22</v>
      </c>
      <c r="J2205" s="650">
        <v>6.23</v>
      </c>
    </row>
    <row r="2206" spans="1:10">
      <c r="A2206" s="519" t="s">
        <v>2361</v>
      </c>
      <c r="B2206" s="519" t="str">
        <f t="shared" si="34"/>
        <v>ESCAVACAO MECANICA DE VALA NAO ESCORADA,EM MATERIAL DE 1ªCATEGORIA,ATE 1,50M DE PROFUNDIDADE,UTILIZANDO ESCAVADEIRA HIDRAULICA DE 0,78M3,EXCLUSIVE ESGOTAMENTO</v>
      </c>
      <c r="C2206" s="519" t="s">
        <v>33273</v>
      </c>
      <c r="D2206" s="519" t="s">
        <v>33298</v>
      </c>
      <c r="E2206" s="519" t="s">
        <v>33299</v>
      </c>
      <c r="I2206" s="519" t="s">
        <v>22</v>
      </c>
      <c r="J2206" s="650">
        <v>6.07</v>
      </c>
    </row>
    <row r="2207" spans="1:10">
      <c r="A2207" s="519" t="s">
        <v>2362</v>
      </c>
      <c r="B2207" s="519" t="str">
        <f t="shared" si="34"/>
        <v>ESCAVACAO MECANICA DE VALA NAO ESCORADA,EM MATERIAL DE 1ªCATEGORIA,ENTRE 1,50 E 3,00M DE PROFUNDIDADE,UTILIZANDO ESCAVADEIRA HIDRAULICA DE 0,78M3,EXCLUSIVE ESGOTAMENTO</v>
      </c>
      <c r="C2207" s="519" t="s">
        <v>33273</v>
      </c>
      <c r="D2207" s="519" t="s">
        <v>33300</v>
      </c>
      <c r="E2207" s="519" t="s">
        <v>33301</v>
      </c>
      <c r="I2207" s="519" t="s">
        <v>22</v>
      </c>
      <c r="J2207" s="650">
        <v>7.06</v>
      </c>
    </row>
    <row r="2208" spans="1:10">
      <c r="A2208" s="519" t="s">
        <v>2363</v>
      </c>
      <c r="B2208" s="519" t="str">
        <f t="shared" si="34"/>
        <v>ESCAVACAO MECANICA DE VALA NAO ESCORADA,EM MATERIAL DE 1ªCATEGORIA,ENTRE 1,50 E 3,00M DE PROFUNDIDADE,UTILIZANDO ESCAVADEIRA HIDRAULICA DE 0,78M3,EXCLUSIVE ESGOTAMENTO</v>
      </c>
      <c r="C2208" s="519" t="s">
        <v>33273</v>
      </c>
      <c r="D2208" s="519" t="s">
        <v>33300</v>
      </c>
      <c r="E2208" s="519" t="s">
        <v>33301</v>
      </c>
      <c r="I2208" s="519" t="s">
        <v>22</v>
      </c>
      <c r="J2208" s="650">
        <v>6.88</v>
      </c>
    </row>
    <row r="2209" spans="1:10">
      <c r="A2209" s="519" t="s">
        <v>2364</v>
      </c>
      <c r="B2209" s="519" t="str">
        <f t="shared" si="34"/>
        <v>ESCAVACAO MECANICA DE VALA NAO ESCORADA,EM MATERIAL DE 1ªCATEGORIA,ENTRE 3,00 E 4,50M DE PROFUNDIDADE,UTILIZANDO ESCAVADEIRA HIDRAULICA DE 0,78M3,EXCLUSIVE ESGOTAMENTO</v>
      </c>
      <c r="C2209" s="519" t="s">
        <v>33273</v>
      </c>
      <c r="D2209" s="519" t="s">
        <v>33302</v>
      </c>
      <c r="E2209" s="519" t="s">
        <v>33301</v>
      </c>
      <c r="I2209" s="519" t="s">
        <v>22</v>
      </c>
      <c r="J2209" s="650">
        <v>8.86</v>
      </c>
    </row>
    <row r="2210" spans="1:10">
      <c r="A2210" s="519" t="s">
        <v>2365</v>
      </c>
      <c r="B2210" s="519" t="str">
        <f t="shared" si="34"/>
        <v>ESCAVACAO MECANICA DE VALA NAO ESCORADA,EM MATERIAL DE 1ªCATEGORIA,ENTRE 3,00 E 4,50M DE PROFUNDIDADE,UTILIZANDO ESCAVADEIRA HIDRAULICA DE 0,78M3,EXCLUSIVE ESGOTAMENTO</v>
      </c>
      <c r="C2210" s="519" t="s">
        <v>33273</v>
      </c>
      <c r="D2210" s="519" t="s">
        <v>33302</v>
      </c>
      <c r="E2210" s="519" t="s">
        <v>33301</v>
      </c>
      <c r="I2210" s="519" t="s">
        <v>22</v>
      </c>
      <c r="J2210" s="650">
        <v>8.64</v>
      </c>
    </row>
    <row r="2211" spans="1:10">
      <c r="A2211" s="519" t="s">
        <v>2366</v>
      </c>
      <c r="B2211" s="519" t="str">
        <f t="shared" si="34"/>
        <v>ESCAVACAO MECANICA DE VALA NAO ESCORADA,EM MATERIAL DE 1ªCATEGORIA,ENTRE 4,50 E 6,00M DE PROFUNDIDADE,UTILIZANDO ESCAVADEIRA HIDRAULICA DE 0,78M3,EXCLUSIVE ESGOTAMENTO</v>
      </c>
      <c r="C2211" s="519" t="s">
        <v>33273</v>
      </c>
      <c r="D2211" s="519" t="s">
        <v>33303</v>
      </c>
      <c r="E2211" s="519" t="s">
        <v>33301</v>
      </c>
      <c r="I2211" s="519" t="s">
        <v>22</v>
      </c>
      <c r="J2211" s="650">
        <v>10.83</v>
      </c>
    </row>
    <row r="2212" spans="1:10">
      <c r="A2212" s="519" t="s">
        <v>2367</v>
      </c>
      <c r="B2212" s="519" t="str">
        <f t="shared" si="34"/>
        <v>ESCAVACAO MECANICA DE VALA NAO ESCORADA,EM MATERIAL DE 1ªCATEGORIA,ENTRE 4,50 E 6,00M DE PROFUNDIDADE,UTILIZANDO ESCAVADEIRA HIDRAULICA DE 0,78M3,EXCLUSIVE ESGOTAMENTO</v>
      </c>
      <c r="C2212" s="519" t="s">
        <v>33273</v>
      </c>
      <c r="D2212" s="519" t="s">
        <v>33303</v>
      </c>
      <c r="E2212" s="519" t="s">
        <v>33301</v>
      </c>
      <c r="I2212" s="519" t="s">
        <v>22</v>
      </c>
      <c r="J2212" s="650">
        <v>10.57</v>
      </c>
    </row>
    <row r="2213" spans="1:10">
      <c r="A2213" s="519" t="s">
        <v>2368</v>
      </c>
      <c r="B2213" s="519"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3" s="519" t="s">
        <v>33278</v>
      </c>
      <c r="D2213" s="519" t="s">
        <v>33279</v>
      </c>
      <c r="E2213" s="519" t="s">
        <v>33280</v>
      </c>
      <c r="F2213" s="519" t="s">
        <v>33304</v>
      </c>
      <c r="G2213" s="519" t="s">
        <v>33305</v>
      </c>
      <c r="I2213" s="519" t="s">
        <v>22</v>
      </c>
      <c r="J2213" s="650">
        <v>20.23</v>
      </c>
    </row>
    <row r="2214" spans="1:10">
      <c r="A2214" s="519" t="s">
        <v>2369</v>
      </c>
      <c r="B2214" s="519" t="str">
        <f t="shared" si="34"/>
        <v>ESCAVACAO MECANICA DE VALA ESCORADA,EM MATERIAL DE 1ªCATEGORIA COM PEDRAS,INSTALACOES PREDIAIS OU OUTROS REDUTORES DE PRODUTIVIDADE,OU CAVAS DE FUNDACAO,ATE 1,50M DE PROFUNDIDADE,UTILIZANDO ESCAVADEIRA HIDRAULICA DE 0,78M3,EXCLUSIVE ESGOTAMENTO E ESCORAMENTO</v>
      </c>
      <c r="C2214" s="519" t="s">
        <v>33278</v>
      </c>
      <c r="D2214" s="519" t="s">
        <v>33279</v>
      </c>
      <c r="E2214" s="519" t="s">
        <v>33280</v>
      </c>
      <c r="F2214" s="519" t="s">
        <v>33304</v>
      </c>
      <c r="G2214" s="519" t="s">
        <v>33305</v>
      </c>
      <c r="I2214" s="519" t="s">
        <v>22</v>
      </c>
      <c r="J2214" s="650">
        <v>19.59</v>
      </c>
    </row>
    <row r="2215" spans="1:10">
      <c r="A2215" s="519" t="s">
        <v>2370</v>
      </c>
      <c r="B2215" s="519"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5" s="519" t="s">
        <v>33278</v>
      </c>
      <c r="D2215" s="519" t="s">
        <v>33279</v>
      </c>
      <c r="E2215" s="519" t="s">
        <v>33283</v>
      </c>
      <c r="F2215" s="519" t="s">
        <v>33306</v>
      </c>
      <c r="G2215" s="519" t="s">
        <v>33307</v>
      </c>
      <c r="I2215" s="519" t="s">
        <v>22</v>
      </c>
      <c r="J2215" s="650">
        <v>23.26</v>
      </c>
    </row>
    <row r="2216" spans="1:10">
      <c r="A2216" s="519" t="s">
        <v>2371</v>
      </c>
      <c r="B2216" s="519" t="str">
        <f t="shared" si="34"/>
        <v>ESCAVACAO MECANICA DE VALA ESCORADA,EM MATERIAL DE 1ªCATEGORIA COM PEDRAS,INSTALACOES PREDIAIS OU OUTROS REDUTORES DE PRODUTIVIDADE,OU CAVAS DE FUNDACAO,ENTRE 1,50 E 3,00M DE PROFUNDIDADE,UTILIZANDO ESCAVADEIRA HIDRAULICA DE 0,78M3,EXCLUSIVE ESGOTAMENTO E ESCORAMENTO</v>
      </c>
      <c r="C2216" s="519" t="s">
        <v>33278</v>
      </c>
      <c r="D2216" s="519" t="s">
        <v>33279</v>
      </c>
      <c r="E2216" s="519" t="s">
        <v>33283</v>
      </c>
      <c r="F2216" s="519" t="s">
        <v>33306</v>
      </c>
      <c r="G2216" s="519" t="s">
        <v>33307</v>
      </c>
      <c r="I2216" s="519" t="s">
        <v>22</v>
      </c>
      <c r="J2216" s="650">
        <v>22.51</v>
      </c>
    </row>
    <row r="2217" spans="1:10">
      <c r="A2217" s="519" t="s">
        <v>2372</v>
      </c>
      <c r="B2217" s="519"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7" s="519" t="s">
        <v>33278</v>
      </c>
      <c r="D2217" s="519" t="s">
        <v>33279</v>
      </c>
      <c r="E2217" s="519" t="s">
        <v>33308</v>
      </c>
      <c r="F2217" s="519" t="s">
        <v>33306</v>
      </c>
      <c r="G2217" s="519" t="s">
        <v>33307</v>
      </c>
      <c r="I2217" s="519" t="s">
        <v>22</v>
      </c>
      <c r="J2217" s="650">
        <v>32.01</v>
      </c>
    </row>
    <row r="2218" spans="1:10">
      <c r="A2218" s="519" t="s">
        <v>2373</v>
      </c>
      <c r="B2218" s="519" t="str">
        <f t="shared" si="34"/>
        <v>ESCAVACAO MECANICA DE VALA ESCORADA,EM MATERIAL DE 1ªCATEGORIA COM PEDRAS,INSTALACOES PREDIAIS OU OUTROS REDUTORES DE PRODUTIVIDADE,OU CAVAS DE FUNDACAO,ENTRE 3,00 E 4,50M DE PROFUNDIDADE,UTILIZANDO ESCAVADEIRA HIDRAULICA DE 0,78M3,EXCLUSIVE ESGOTAMENTO E ESCORAMENTO</v>
      </c>
      <c r="C2218" s="519" t="s">
        <v>33278</v>
      </c>
      <c r="D2218" s="519" t="s">
        <v>33279</v>
      </c>
      <c r="E2218" s="519" t="s">
        <v>33308</v>
      </c>
      <c r="F2218" s="519" t="s">
        <v>33306</v>
      </c>
      <c r="G2218" s="519" t="s">
        <v>33307</v>
      </c>
      <c r="I2218" s="519" t="s">
        <v>22</v>
      </c>
      <c r="J2218" s="650">
        <v>30.99</v>
      </c>
    </row>
    <row r="2219" spans="1:10">
      <c r="A2219" s="519" t="s">
        <v>2374</v>
      </c>
      <c r="B2219" s="519"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19" s="519" t="s">
        <v>33278</v>
      </c>
      <c r="D2219" s="519" t="s">
        <v>33279</v>
      </c>
      <c r="E2219" s="519" t="s">
        <v>33309</v>
      </c>
      <c r="F2219" s="519" t="s">
        <v>33306</v>
      </c>
      <c r="G2219" s="519" t="s">
        <v>33307</v>
      </c>
      <c r="I2219" s="519" t="s">
        <v>22</v>
      </c>
      <c r="J2219" s="650">
        <v>49.38</v>
      </c>
    </row>
    <row r="2220" spans="1:10">
      <c r="A2220" s="519" t="s">
        <v>2375</v>
      </c>
      <c r="B2220" s="519" t="str">
        <f t="shared" si="34"/>
        <v>ESCAVACAO MECANICA DE VALA ESCORADA,EM MATERIAL DE 1ªCATEGORIA COM PEDRAS,INSTALACOES PREDIAIS OU OUTROS REDUTORES DE PRODUTIVIDADE,OU CAVAS DE FUNDACAO,ENTRE 4,50 E 6,00M DE PROFUNDIDADE,UTILIZANDO ESCAVADEIRA HIDRAULICA DE 0,78M3,EXCLUSIVE ESGOTAMENTO E ESCORAMENTO</v>
      </c>
      <c r="C2220" s="519" t="s">
        <v>33278</v>
      </c>
      <c r="D2220" s="519" t="s">
        <v>33279</v>
      </c>
      <c r="E2220" s="519" t="s">
        <v>33309</v>
      </c>
      <c r="F2220" s="519" t="s">
        <v>33306</v>
      </c>
      <c r="G2220" s="519" t="s">
        <v>33307</v>
      </c>
      <c r="I2220" s="519" t="s">
        <v>22</v>
      </c>
      <c r="J2220" s="650">
        <v>47.81</v>
      </c>
    </row>
    <row r="2221" spans="1:10">
      <c r="A2221" s="519" t="s">
        <v>2376</v>
      </c>
      <c r="B2221" s="519" t="str">
        <f t="shared" si="34"/>
        <v>ESCAVACAO MECANICA DE VALA ESCORADA,EM MATERIAL DE 1ªCATEGORIA,ATE 1,50M DE PROFUNDIDADE,UTILIZANDO ESCAVADEIRA HIDRAULICA DE 0,78M3,EXCLUSIVE ESGOTAMENTO E ESCORAMENTO</v>
      </c>
      <c r="C2221" s="519" t="s">
        <v>33278</v>
      </c>
      <c r="D2221" s="519" t="s">
        <v>33310</v>
      </c>
      <c r="E2221" s="519" t="s">
        <v>33311</v>
      </c>
      <c r="I2221" s="519" t="s">
        <v>22</v>
      </c>
      <c r="J2221" s="650">
        <v>7.69</v>
      </c>
    </row>
    <row r="2222" spans="1:10">
      <c r="A2222" s="519" t="s">
        <v>2377</v>
      </c>
      <c r="B2222" s="519" t="str">
        <f t="shared" si="34"/>
        <v>ESCAVACAO MECANICA DE VALA ESCORADA,EM MATERIAL DE 1ªCATEGORIA,ATE 1,50M DE PROFUNDIDADE,UTILIZANDO ESCAVADEIRA HIDRAULICA DE 0,78M3,EXCLUSIVE ESGOTAMENTO E ESCORAMENTO</v>
      </c>
      <c r="C2222" s="519" t="s">
        <v>33278</v>
      </c>
      <c r="D2222" s="519" t="s">
        <v>33310</v>
      </c>
      <c r="E2222" s="519" t="s">
        <v>33311</v>
      </c>
      <c r="I2222" s="519" t="s">
        <v>22</v>
      </c>
      <c r="J2222" s="650">
        <v>7.45</v>
      </c>
    </row>
    <row r="2223" spans="1:10">
      <c r="A2223" s="519" t="s">
        <v>2378</v>
      </c>
      <c r="B2223" s="519" t="str">
        <f t="shared" si="34"/>
        <v>ESCAVACAO MECANICA DE VALA ESCORADA,EM MATERIAL DE 1ªCATEGORIA,ENTRE 1,50 E 3,00M DE PROFUNDIDADE,UTILIZANDO ESCAVADEIRA HIDRAULICA DE 0,78M3,EXCLUSIVE ESGOTAMENTO E ESCORAMENTO</v>
      </c>
      <c r="C2223" s="519" t="s">
        <v>33278</v>
      </c>
      <c r="D2223" s="519" t="s">
        <v>33312</v>
      </c>
      <c r="E2223" s="519" t="s">
        <v>33313</v>
      </c>
      <c r="I2223" s="519" t="s">
        <v>22</v>
      </c>
      <c r="J2223" s="650">
        <v>8.8000000000000007</v>
      </c>
    </row>
    <row r="2224" spans="1:10">
      <c r="A2224" s="519" t="s">
        <v>2379</v>
      </c>
      <c r="B2224" s="519" t="str">
        <f t="shared" si="34"/>
        <v>ESCAVACAO MECANICA DE VALA ESCORADA,EM MATERIAL DE 1ªCATEGORIA,ENTRE 1,50 E 3,00M DE PROFUNDIDADE,UTILIZANDO ESCAVADEIRA HIDRAULICA DE 0,78M3,EXCLUSIVE ESGOTAMENTO E ESCORAMENTO</v>
      </c>
      <c r="C2224" s="519" t="s">
        <v>33278</v>
      </c>
      <c r="D2224" s="519" t="s">
        <v>33312</v>
      </c>
      <c r="E2224" s="519" t="s">
        <v>33313</v>
      </c>
      <c r="I2224" s="519" t="s">
        <v>22</v>
      </c>
      <c r="J2224" s="650">
        <v>8.52</v>
      </c>
    </row>
    <row r="2225" spans="1:10">
      <c r="A2225" s="519" t="s">
        <v>2380</v>
      </c>
      <c r="B2225" s="519" t="str">
        <f t="shared" si="34"/>
        <v>ESCAVACAO MECANICA DE VALA ESCORADA,EM MATERIAL DE 1ªCATEGORIA,ENTRE 3,00 E 4,50M DE PROFUNDIDADE,UTILIZANDO ESCAVADEIRA HIDRAULICA DE 0,78M3,EXCLUSIVE ESGOTAMENTO E ESCORAMENTO</v>
      </c>
      <c r="C2225" s="519" t="s">
        <v>33278</v>
      </c>
      <c r="D2225" s="519" t="s">
        <v>33314</v>
      </c>
      <c r="E2225" s="519" t="s">
        <v>33313</v>
      </c>
      <c r="I2225" s="519" t="s">
        <v>22</v>
      </c>
      <c r="J2225" s="650">
        <v>12.98</v>
      </c>
    </row>
    <row r="2226" spans="1:10">
      <c r="A2226" s="519" t="s">
        <v>2381</v>
      </c>
      <c r="B2226" s="519" t="str">
        <f t="shared" si="34"/>
        <v>ESCAVACAO MECANICA DE VALA ESCORADA,EM MATERIAL DE 1ªCATEGORIA,ENTRE 3,00 E 4,50M DE PROFUNDIDADE,UTILIZANDO ESCAVADEIRA HIDRAULICA DE 0,78M3,EXCLUSIVE ESGOTAMENTO E ESCORAMENTO</v>
      </c>
      <c r="C2226" s="519" t="s">
        <v>33278</v>
      </c>
      <c r="D2226" s="519" t="s">
        <v>33314</v>
      </c>
      <c r="E2226" s="519" t="s">
        <v>33313</v>
      </c>
      <c r="I2226" s="519" t="s">
        <v>22</v>
      </c>
      <c r="J2226" s="650">
        <v>12.57</v>
      </c>
    </row>
    <row r="2227" spans="1:10">
      <c r="A2227" s="519" t="s">
        <v>2382</v>
      </c>
      <c r="B2227" s="519" t="str">
        <f t="shared" si="34"/>
        <v>ESCAVACAO MECANICA DE VALA ESCORADA,EM MATERIAL DE 1ªCATEGORIA,ENTRE 4,50 E 6,00M DE PROFUNDIDADE,UTILIZANDO ESCAVADEIRA HIDRAULICA DE 0,78M3,EXCLUSIVE ESGOTAMENTO E ESCORAMENTO</v>
      </c>
      <c r="C2227" s="519" t="s">
        <v>33278</v>
      </c>
      <c r="D2227" s="519" t="s">
        <v>33315</v>
      </c>
      <c r="E2227" s="519" t="s">
        <v>33313</v>
      </c>
      <c r="I2227" s="519" t="s">
        <v>22</v>
      </c>
      <c r="J2227" s="650">
        <v>18.93</v>
      </c>
    </row>
    <row r="2228" spans="1:10">
      <c r="A2228" s="519" t="s">
        <v>2383</v>
      </c>
      <c r="B2228" s="519" t="str">
        <f t="shared" si="34"/>
        <v>ESCAVACAO MECANICA DE VALA ESCORADA,EM MATERIAL DE 1ªCATEGORIA,ENTRE 4,50 E 6,00M DE PROFUNDIDADE,UTILIZANDO ESCAVADEIRA HIDRAULICA DE 0,78M3,EXCLUSIVE ESGOTAMENTO E ESCORAMENTO</v>
      </c>
      <c r="C2228" s="519" t="s">
        <v>33278</v>
      </c>
      <c r="D2228" s="519" t="s">
        <v>33315</v>
      </c>
      <c r="E2228" s="519" t="s">
        <v>33313</v>
      </c>
      <c r="I2228" s="519" t="s">
        <v>22</v>
      </c>
      <c r="J2228" s="650">
        <v>18.329999999999998</v>
      </c>
    </row>
    <row r="2229" spans="1:10">
      <c r="A2229" s="519" t="s">
        <v>2384</v>
      </c>
      <c r="B2229" s="519" t="str">
        <f t="shared" si="34"/>
        <v>ESCAVACAO MECANICA,PARA ACERTO DE TALUDES,EM MATERIAL DE 1ªCATEGORIA,UTILIZANDO ESCAVADEIRA HIDRAULICA DE 0,78M3</v>
      </c>
      <c r="C2229" s="519" t="s">
        <v>33316</v>
      </c>
      <c r="D2229" s="519" t="s">
        <v>33317</v>
      </c>
      <c r="I2229" s="519" t="s">
        <v>22</v>
      </c>
      <c r="J2229" s="650">
        <v>6.06</v>
      </c>
    </row>
    <row r="2230" spans="1:10">
      <c r="A2230" s="519" t="s">
        <v>2385</v>
      </c>
      <c r="B2230" s="519" t="str">
        <f t="shared" si="34"/>
        <v>ESCAVACAO MECANICA,PARA ACERTO DE TALUDES,EM MATERIAL DE 1ªCATEGORIA,UTILIZANDO ESCAVADEIRA HIDRAULICA DE 0,78M3</v>
      </c>
      <c r="C2230" s="519" t="s">
        <v>33316</v>
      </c>
      <c r="D2230" s="519" t="s">
        <v>33317</v>
      </c>
      <c r="I2230" s="519" t="s">
        <v>22</v>
      </c>
      <c r="J2230" s="650">
        <v>5.82</v>
      </c>
    </row>
    <row r="2231" spans="1:10">
      <c r="A2231" s="519" t="s">
        <v>2386</v>
      </c>
      <c r="B2231" s="519" t="str">
        <f t="shared" si="34"/>
        <v>ESCAVACAO MECANICA,A CEU ABERTO,EM MATERIAL DE 1ªCATEGORIA,UTILIZANDO ESCAVADEIRA HIDRAULICA DE 0,78M3</v>
      </c>
      <c r="C2231" s="519" t="s">
        <v>33318</v>
      </c>
      <c r="D2231" s="519" t="s">
        <v>33319</v>
      </c>
      <c r="I2231" s="519" t="s">
        <v>22</v>
      </c>
      <c r="J2231" s="650">
        <v>3.94</v>
      </c>
    </row>
    <row r="2232" spans="1:10">
      <c r="A2232" s="519" t="s">
        <v>2387</v>
      </c>
      <c r="B2232" s="519" t="str">
        <f t="shared" si="34"/>
        <v>ESCAVACAO MECANICA,A CEU ABERTO,EM MATERIAL DE 1ªCATEGORIA,UTILIZANDO ESCAVADEIRA HIDRAULICA DE 0,78M3</v>
      </c>
      <c r="C2232" s="519" t="s">
        <v>33318</v>
      </c>
      <c r="D2232" s="519" t="s">
        <v>33319</v>
      </c>
      <c r="I2232" s="519" t="s">
        <v>22</v>
      </c>
      <c r="J2232" s="650">
        <v>3.83</v>
      </c>
    </row>
    <row r="2233" spans="1:10">
      <c r="A2233" s="519" t="s">
        <v>2388</v>
      </c>
      <c r="B2233" s="519" t="str">
        <f t="shared" si="34"/>
        <v>ESCAVACAO MECANICA DE VALA,EM MATERIAL DE 2ªCATEGORIA(MOLEDO OU ROCHA MUITO DECOMPOSTA),UTILIZANDO ESCAVADEIRA HIDRAULICA DE 0,78M3,EXCLUSIVE ESCORAMENTO E ESGOTAMENTO,SEM USO DE COMPRESSOR</v>
      </c>
      <c r="C2233" s="519" t="s">
        <v>33320</v>
      </c>
      <c r="D2233" s="519" t="s">
        <v>33321</v>
      </c>
      <c r="E2233" s="519" t="s">
        <v>33322</v>
      </c>
      <c r="F2233" s="519" t="s">
        <v>33323</v>
      </c>
      <c r="I2233" s="519" t="s">
        <v>22</v>
      </c>
      <c r="J2233" s="650">
        <v>5.0999999999999996</v>
      </c>
    </row>
    <row r="2234" spans="1:10">
      <c r="A2234" s="519" t="s">
        <v>2389</v>
      </c>
      <c r="B2234" s="519" t="str">
        <f t="shared" si="34"/>
        <v>ESCAVACAO MECANICA DE VALA,EM MATERIAL DE 2ªCATEGORIA(MOLEDO OU ROCHA MUITO DECOMPOSTA),UTILIZANDO ESCAVADEIRA HIDRAULICA DE 0,78M3,EXCLUSIVE ESCORAMENTO E ESGOTAMENTO,SEM USO DE COMPRESSOR</v>
      </c>
      <c r="C2234" s="519" t="s">
        <v>33320</v>
      </c>
      <c r="D2234" s="519" t="s">
        <v>33321</v>
      </c>
      <c r="E2234" s="519" t="s">
        <v>33322</v>
      </c>
      <c r="F2234" s="519" t="s">
        <v>33323</v>
      </c>
      <c r="I2234" s="519" t="s">
        <v>22</v>
      </c>
      <c r="J2234" s="650">
        <v>4.9000000000000004</v>
      </c>
    </row>
    <row r="2235" spans="1:10">
      <c r="A2235" s="519" t="s">
        <v>2390</v>
      </c>
      <c r="B2235" s="519" t="str">
        <f t="shared" si="34"/>
        <v>ESCAVACAO E CARGA MECANICA DE VALA EM RODOVIAS,UTILIZANDO VALETADEIRA DE 135HP,INCLUSIVE CAMINHAO</v>
      </c>
      <c r="C2235" s="519" t="s">
        <v>33324</v>
      </c>
      <c r="D2235" s="519" t="s">
        <v>33325</v>
      </c>
      <c r="I2235" s="519" t="s">
        <v>22</v>
      </c>
      <c r="J2235" s="650">
        <v>235.42</v>
      </c>
    </row>
    <row r="2236" spans="1:10">
      <c r="A2236" s="519" t="s">
        <v>2391</v>
      </c>
      <c r="B2236" s="519" t="str">
        <f t="shared" si="34"/>
        <v>ESCAVACAO E CARGA MECANICA DE VALA EM RODOVIAS,UTILIZANDO VALETADEIRA DE 135HP,INCLUSIVE CAMINHAO</v>
      </c>
      <c r="C2236" s="519" t="s">
        <v>33324</v>
      </c>
      <c r="D2236" s="519" t="s">
        <v>33325</v>
      </c>
      <c r="I2236" s="519" t="s">
        <v>22</v>
      </c>
      <c r="J2236" s="650">
        <v>231.55</v>
      </c>
    </row>
    <row r="2237" spans="1:10">
      <c r="A2237" s="519" t="s">
        <v>2392</v>
      </c>
      <c r="B2237" s="519" t="str">
        <f t="shared" si="34"/>
        <v>ESCAVACAO MECANICA,COM TRATOR DE LAMINA COM POTENCIA EM TORNO DE 200CV,EM MATERIAL DE 1ªCATEGORIA,COM TRANSPORTE ENTRE 50,00 E 100,00M</v>
      </c>
      <c r="C2237" s="519" t="s">
        <v>33326</v>
      </c>
      <c r="D2237" s="519" t="s">
        <v>33327</v>
      </c>
      <c r="E2237" s="519" t="s">
        <v>33328</v>
      </c>
      <c r="I2237" s="519" t="s">
        <v>22</v>
      </c>
      <c r="J2237" s="650">
        <v>7.8</v>
      </c>
    </row>
    <row r="2238" spans="1:10">
      <c r="A2238" s="519" t="s">
        <v>2393</v>
      </c>
      <c r="B2238" s="519" t="str">
        <f t="shared" si="34"/>
        <v>ESCAVACAO MECANICA,COM TRATOR DE LAMINA COM POTENCIA EM TORNO DE 200CV,EM MATERIAL DE 1ªCATEGORIA,COM TRANSPORTE ENTRE 50,00 E 100,00M</v>
      </c>
      <c r="C2238" s="519" t="s">
        <v>33326</v>
      </c>
      <c r="D2238" s="519" t="s">
        <v>33327</v>
      </c>
      <c r="E2238" s="519" t="s">
        <v>33328</v>
      </c>
      <c r="I2238" s="519" t="s">
        <v>22</v>
      </c>
      <c r="J2238" s="650">
        <v>7.6</v>
      </c>
    </row>
    <row r="2239" spans="1:10">
      <c r="A2239" s="519" t="s">
        <v>2394</v>
      </c>
      <c r="B2239" s="519" t="str">
        <f t="shared" si="34"/>
        <v>ESCAVACAO MECANICA,COM TRATOR DE LAMINA COM POTENCIA EM TORNO DE 200CV,EM MATERIAL DE 1ªCATEGORIA,COM TRANSPORTE A 50,00M</v>
      </c>
      <c r="C2239" s="519" t="s">
        <v>33326</v>
      </c>
      <c r="D2239" s="519" t="s">
        <v>33329</v>
      </c>
      <c r="E2239" s="519" t="s">
        <v>36</v>
      </c>
      <c r="I2239" s="519" t="s">
        <v>22</v>
      </c>
      <c r="J2239" s="650">
        <v>6.79</v>
      </c>
    </row>
    <row r="2240" spans="1:10">
      <c r="A2240" s="519" t="s">
        <v>2395</v>
      </c>
      <c r="B2240" s="519" t="str">
        <f t="shared" si="34"/>
        <v>ESCAVACAO MECANICA,COM TRATOR DE LAMINA COM POTENCIA EM TORNO DE 200CV,EM MATERIAL DE 1ªCATEGORIA,COM TRANSPORTE A 50,00M</v>
      </c>
      <c r="C2240" s="519" t="s">
        <v>33326</v>
      </c>
      <c r="D2240" s="519" t="s">
        <v>33329</v>
      </c>
      <c r="E2240" s="519" t="s">
        <v>36</v>
      </c>
      <c r="I2240" s="519" t="s">
        <v>22</v>
      </c>
      <c r="J2240" s="650">
        <v>6.7</v>
      </c>
    </row>
    <row r="2241" spans="1:10">
      <c r="A2241" s="519" t="s">
        <v>2396</v>
      </c>
      <c r="B2241" s="519" t="str">
        <f t="shared" si="34"/>
        <v>ESCAVACAO MECANICA,COM TRATOR DE LAMINA COM POTENCIA EM TORNO DE 200CV,EM MATERIAL DE 1ªCATEGORIA,COM TRANSPORTE A 15,00M</v>
      </c>
      <c r="C2241" s="519" t="s">
        <v>33326</v>
      </c>
      <c r="D2241" s="519" t="s">
        <v>33330</v>
      </c>
      <c r="E2241" s="519" t="s">
        <v>36</v>
      </c>
      <c r="I2241" s="519" t="s">
        <v>22</v>
      </c>
      <c r="J2241" s="650">
        <v>2.4500000000000002</v>
      </c>
    </row>
    <row r="2242" spans="1:10">
      <c r="A2242" s="519" t="s">
        <v>2397</v>
      </c>
      <c r="B2242" s="519" t="str">
        <f t="shared" si="34"/>
        <v>ESCAVACAO MECANICA,COM TRATOR DE LAMINA COM POTENCIA EM TORNO DE 200CV,EM MATERIAL DE 1ªCATEGORIA,COM TRANSPORTE A 15,00M</v>
      </c>
      <c r="C2242" s="519" t="s">
        <v>33326</v>
      </c>
      <c r="D2242" s="519" t="s">
        <v>33330</v>
      </c>
      <c r="E2242" s="519" t="s">
        <v>36</v>
      </c>
      <c r="I2242" s="519" t="s">
        <v>22</v>
      </c>
      <c r="J2242" s="650">
        <v>2.42</v>
      </c>
    </row>
    <row r="2243" spans="1:10">
      <c r="A2243" s="519" t="s">
        <v>2398</v>
      </c>
      <c r="B2243" s="519" t="str">
        <f t="shared" si="34"/>
        <v>ESCAVACAO MECANICA,COM TRATOR COM POTENCIA EM TORNO DE 80CV,EM MATERIAL DE 1ªCATEGORIA,COM TRANSPORTE A 20,00M</v>
      </c>
      <c r="C2243" s="519" t="s">
        <v>33331</v>
      </c>
      <c r="D2243" s="519" t="s">
        <v>33332</v>
      </c>
      <c r="I2243" s="519" t="s">
        <v>22</v>
      </c>
      <c r="J2243" s="650">
        <v>5.49</v>
      </c>
    </row>
    <row r="2244" spans="1:10">
      <c r="A2244" s="519" t="s">
        <v>2399</v>
      </c>
      <c r="B2244" s="519" t="str">
        <f t="shared" si="34"/>
        <v>ESCAVACAO MECANICA,COM TRATOR COM POTENCIA EM TORNO DE 80CV,EM MATERIAL DE 1ªCATEGORIA,COM TRANSPORTE A 20,00M</v>
      </c>
      <c r="C2244" s="519" t="s">
        <v>33331</v>
      </c>
      <c r="D2244" s="519" t="s">
        <v>33332</v>
      </c>
      <c r="I2244" s="519" t="s">
        <v>22</v>
      </c>
      <c r="J2244" s="650">
        <v>5.37</v>
      </c>
    </row>
    <row r="2245" spans="1:10">
      <c r="A2245" s="519" t="s">
        <v>2400</v>
      </c>
      <c r="B2245" s="519" t="str">
        <f t="shared" si="34"/>
        <v>ESCAVACAO MECANICA,COM TRATOR DE LAMINA COM POTENCIA EM TORNO DE 200CV,EM MATERIAL DE 2ªCATEGORIA,SEM USO PREVIO DE ESCARIFICADOR,COM TRANSPORTE ATE 50,00M</v>
      </c>
      <c r="C2245" s="519" t="s">
        <v>33326</v>
      </c>
      <c r="D2245" s="519" t="s">
        <v>33333</v>
      </c>
      <c r="E2245" s="519" t="s">
        <v>33334</v>
      </c>
      <c r="I2245" s="519" t="s">
        <v>22</v>
      </c>
      <c r="J2245" s="650">
        <v>6.22</v>
      </c>
    </row>
    <row r="2246" spans="1:10">
      <c r="A2246" s="519" t="s">
        <v>2401</v>
      </c>
      <c r="B2246" s="519" t="str">
        <f t="shared" si="34"/>
        <v>ESCAVACAO MECANICA,COM TRATOR DE LAMINA COM POTENCIA EM TORNO DE 200CV,EM MATERIAL DE 2ªCATEGORIA,SEM USO PREVIO DE ESCARIFICADOR,COM TRANSPORTE ATE 50,00M</v>
      </c>
      <c r="C2246" s="519" t="s">
        <v>33326</v>
      </c>
      <c r="D2246" s="519" t="s">
        <v>33333</v>
      </c>
      <c r="E2246" s="519" t="s">
        <v>33334</v>
      </c>
      <c r="I2246" s="519" t="s">
        <v>22</v>
      </c>
      <c r="J2246" s="650">
        <v>6.06</v>
      </c>
    </row>
    <row r="2247" spans="1:10">
      <c r="A2247" s="519" t="s">
        <v>2402</v>
      </c>
      <c r="B2247" s="519" t="str">
        <f t="shared" si="34"/>
        <v>ESCAVACAO MECANICA,COM TRATOR DE LAMINA COM POTENCIA EM TORNO DE 200CV,EM MATERIAL DE 2ªCATEGORIA,SEM USO PREVIO DE ESCARIFICADOR,COM TRANSPORTE ENTRE 50,00 E 100,00M</v>
      </c>
      <c r="C2247" s="519" t="s">
        <v>33326</v>
      </c>
      <c r="D2247" s="519" t="s">
        <v>33333</v>
      </c>
      <c r="E2247" s="519" t="s">
        <v>33335</v>
      </c>
      <c r="I2247" s="519" t="s">
        <v>22</v>
      </c>
      <c r="J2247" s="650">
        <v>9.25</v>
      </c>
    </row>
    <row r="2248" spans="1:10">
      <c r="A2248" s="519" t="s">
        <v>2403</v>
      </c>
      <c r="B2248" s="519" t="str">
        <f t="shared" ref="B2248:B2311" si="35">C2248&amp;D2248&amp;E2248&amp;F2248&amp;G2248&amp;H2248</f>
        <v>ESCAVACAO MECANICA,COM TRATOR DE LAMINA COM POTENCIA EM TORNO DE 200CV,EM MATERIAL DE 2ªCATEGORIA,SEM USO PREVIO DE ESCARIFICADOR,COM TRANSPORTE ENTRE 50,00 E 100,00M</v>
      </c>
      <c r="C2248" s="519" t="s">
        <v>33326</v>
      </c>
      <c r="D2248" s="519" t="s">
        <v>33333</v>
      </c>
      <c r="E2248" s="519" t="s">
        <v>33335</v>
      </c>
      <c r="I2248" s="519" t="s">
        <v>22</v>
      </c>
      <c r="J2248" s="650">
        <v>9.02</v>
      </c>
    </row>
    <row r="2249" spans="1:10">
      <c r="A2249" s="519" t="s">
        <v>2404</v>
      </c>
      <c r="B2249" s="519" t="str">
        <f t="shared" si="35"/>
        <v>REMOCAO ATE 20,00M,DE MATERIAL DE 2ª OU 3ªCATEGORIA,APOS ESCAVACAO,MEDIDO NO CORTE,COM TRATOR COM POTENCIA EM TORNO DE 200CV,CONSIDERANDO-SE ESTE TRABALHANDO A METADE DE SUA PRODUCAO NORMAL</v>
      </c>
      <c r="C2249" s="519" t="s">
        <v>33336</v>
      </c>
      <c r="D2249" s="519" t="s">
        <v>33337</v>
      </c>
      <c r="E2249" s="519" t="s">
        <v>33338</v>
      </c>
      <c r="F2249" s="519" t="s">
        <v>33339</v>
      </c>
      <c r="I2249" s="519" t="s">
        <v>22</v>
      </c>
      <c r="J2249" s="650">
        <v>10.67</v>
      </c>
    </row>
    <row r="2250" spans="1:10">
      <c r="A2250" s="519" t="s">
        <v>2405</v>
      </c>
      <c r="B2250" s="519" t="str">
        <f t="shared" si="35"/>
        <v>REMOCAO ATE 20,00M,DE MATERIAL DE 2ª OU 3ªCATEGORIA,APOS ESCAVACAO,MEDIDO NO CORTE,COM TRATOR COM POTENCIA EM TORNO DE 200CV,CONSIDERANDO-SE ESTE TRABALHANDO A METADE DE SUA PRODUCAO NORMAL</v>
      </c>
      <c r="C2250" s="519" t="s">
        <v>33336</v>
      </c>
      <c r="D2250" s="519" t="s">
        <v>33337</v>
      </c>
      <c r="E2250" s="519" t="s">
        <v>33338</v>
      </c>
      <c r="F2250" s="519" t="s">
        <v>33339</v>
      </c>
      <c r="I2250" s="519" t="s">
        <v>22</v>
      </c>
      <c r="J2250" s="650">
        <v>10.51</v>
      </c>
    </row>
    <row r="2251" spans="1:10">
      <c r="A2251" s="519" t="s">
        <v>2406</v>
      </c>
      <c r="B2251" s="519" t="str">
        <f t="shared" si="35"/>
        <v>REMOCAO ATE 20,00M,DE MATERIAL DE 2ª OU 3ªCATEGORIA,APOS ESCAVACAO,MEDIDO NO CORTE,COM TRATOR COM POTENCIA EM TORNO DE 80CV,CONSIDERANDO-SE ESTE TRABALHANDO A METADE DE SUA PRODUCAO NORMAL</v>
      </c>
      <c r="C2251" s="519" t="s">
        <v>33336</v>
      </c>
      <c r="D2251" s="519" t="s">
        <v>33340</v>
      </c>
      <c r="E2251" s="519" t="s">
        <v>33341</v>
      </c>
      <c r="F2251" s="519" t="s">
        <v>33342</v>
      </c>
      <c r="I2251" s="519" t="s">
        <v>22</v>
      </c>
      <c r="J2251" s="650">
        <v>14.66</v>
      </c>
    </row>
    <row r="2252" spans="1:10">
      <c r="A2252" s="519" t="s">
        <v>2407</v>
      </c>
      <c r="B2252" s="519" t="str">
        <f t="shared" si="35"/>
        <v>REMOCAO ATE 20,00M,DE MATERIAL DE 2ª OU 3ªCATEGORIA,APOS ESCAVACAO,MEDIDO NO CORTE,COM TRATOR COM POTENCIA EM TORNO DE 80CV,CONSIDERANDO-SE ESTE TRABALHANDO A METADE DE SUA PRODUCAO NORMAL</v>
      </c>
      <c r="C2252" s="519" t="s">
        <v>33336</v>
      </c>
      <c r="D2252" s="519" t="s">
        <v>33340</v>
      </c>
      <c r="E2252" s="519" t="s">
        <v>33341</v>
      </c>
      <c r="F2252" s="519" t="s">
        <v>33342</v>
      </c>
      <c r="I2252" s="519" t="s">
        <v>22</v>
      </c>
      <c r="J2252" s="650">
        <v>14.36</v>
      </c>
    </row>
    <row r="2253" spans="1:10">
      <c r="A2253" s="519" t="s">
        <v>2408</v>
      </c>
      <c r="B2253" s="519" t="str">
        <f t="shared" si="35"/>
        <v>ESPALHAMENTO DE MATERIAL DE 1ª CATEGORIA E ATERROS,COM TRATOR DE LAMINA COM POTENCIA EM TORNO DE 80CV.MEDIDO PELO VOLUME SOLTO</v>
      </c>
      <c r="C2253" s="519" t="s">
        <v>33343</v>
      </c>
      <c r="D2253" s="519" t="s">
        <v>33344</v>
      </c>
      <c r="E2253" s="519" t="s">
        <v>33345</v>
      </c>
      <c r="I2253" s="519" t="s">
        <v>22</v>
      </c>
      <c r="J2253" s="650">
        <v>3.56</v>
      </c>
    </row>
    <row r="2254" spans="1:10">
      <c r="A2254" s="519" t="s">
        <v>2409</v>
      </c>
      <c r="B2254" s="519" t="str">
        <f t="shared" si="35"/>
        <v>ESPALHAMENTO DE MATERIAL DE 1ª CATEGORIA E ATERROS,COM TRATOR DE LAMINA COM POTENCIA EM TORNO DE 80CV.MEDIDO PELO VOLUME SOLTO</v>
      </c>
      <c r="C2254" s="519" t="s">
        <v>33343</v>
      </c>
      <c r="D2254" s="519" t="s">
        <v>33344</v>
      </c>
      <c r="E2254" s="519" t="s">
        <v>33345</v>
      </c>
      <c r="I2254" s="519" t="s">
        <v>22</v>
      </c>
      <c r="J2254" s="650">
        <v>3.48</v>
      </c>
    </row>
    <row r="2255" spans="1:10">
      <c r="A2255" s="519" t="s">
        <v>2410</v>
      </c>
      <c r="B2255" s="519" t="str">
        <f t="shared" si="35"/>
        <v>ESPALHAMENTO DE MATERIAL DE 1ª CATEGORIA E ATERROS,COM TRATOR DE LAMINA COM POTENCIA EM TORNO DE 140CV.MEDIDO PELO VOLUME SOLTO</v>
      </c>
      <c r="C2255" s="519" t="s">
        <v>33343</v>
      </c>
      <c r="D2255" s="519" t="s">
        <v>33346</v>
      </c>
      <c r="E2255" s="519" t="s">
        <v>33347</v>
      </c>
      <c r="I2255" s="519" t="s">
        <v>22</v>
      </c>
      <c r="J2255" s="650">
        <v>2.63</v>
      </c>
    </row>
    <row r="2256" spans="1:10">
      <c r="A2256" s="519" t="s">
        <v>2411</v>
      </c>
      <c r="B2256" s="519" t="str">
        <f t="shared" si="35"/>
        <v>ESPALHAMENTO DE MATERIAL DE 1ª CATEGORIA E ATERROS,COM TRATOR DE LAMINA COM POTENCIA EM TORNO DE 140CV.MEDIDO PELO VOLUME SOLTO</v>
      </c>
      <c r="C2256" s="519" t="s">
        <v>33343</v>
      </c>
      <c r="D2256" s="519" t="s">
        <v>33346</v>
      </c>
      <c r="E2256" s="519" t="s">
        <v>33347</v>
      </c>
      <c r="I2256" s="519" t="s">
        <v>22</v>
      </c>
      <c r="J2256" s="650">
        <v>2.59</v>
      </c>
    </row>
    <row r="2257" spans="1:10">
      <c r="A2257" s="519" t="s">
        <v>2412</v>
      </c>
      <c r="B2257" s="519" t="str">
        <f t="shared" si="35"/>
        <v>ESPALHAMENTO DE MATERIAL DE 1ª CATEGORIA E ATERROS,COM TRATOR DE LAMINA COM POTENCIA EM TORNO DE 200CV.MEDIDO PELO VOLUME SOLTO</v>
      </c>
      <c r="C2257" s="519" t="s">
        <v>33343</v>
      </c>
      <c r="D2257" s="519" t="s">
        <v>33348</v>
      </c>
      <c r="E2257" s="519" t="s">
        <v>33347</v>
      </c>
      <c r="I2257" s="519" t="s">
        <v>22</v>
      </c>
      <c r="J2257" s="650">
        <v>1.67</v>
      </c>
    </row>
    <row r="2258" spans="1:10">
      <c r="A2258" s="519" t="s">
        <v>2413</v>
      </c>
      <c r="B2258" s="519" t="str">
        <f t="shared" si="35"/>
        <v>ESPALHAMENTO DE MATERIAL DE 1ª CATEGORIA E ATERROS,COM TRATOR DE LAMINA COM POTENCIA EM TORNO DE 200CV.MEDIDO PELO VOLUME SOLTO</v>
      </c>
      <c r="C2258" s="519" t="s">
        <v>33343</v>
      </c>
      <c r="D2258" s="519" t="s">
        <v>33348</v>
      </c>
      <c r="E2258" s="519" t="s">
        <v>33347</v>
      </c>
      <c r="I2258" s="519" t="s">
        <v>22</v>
      </c>
      <c r="J2258" s="650">
        <v>1.64</v>
      </c>
    </row>
    <row r="2259" spans="1:10">
      <c r="A2259" s="519" t="s">
        <v>2414</v>
      </c>
      <c r="B2259" s="519" t="str">
        <f t="shared" si="35"/>
        <v>ESPALHAMENTO DE ESCORIA COM TRATOR DE LAMINA COM POTENCIA EM TORNO DE 140CV.MEDIDO PELO VOLUME SOLTO</v>
      </c>
      <c r="C2259" s="519" t="s">
        <v>33349</v>
      </c>
      <c r="D2259" s="519" t="s">
        <v>33350</v>
      </c>
      <c r="I2259" s="519" t="s">
        <v>22</v>
      </c>
      <c r="J2259" s="650">
        <v>3.08</v>
      </c>
    </row>
    <row r="2260" spans="1:10">
      <c r="A2260" s="519" t="s">
        <v>2415</v>
      </c>
      <c r="B2260" s="519" t="str">
        <f t="shared" si="35"/>
        <v>ESPALHAMENTO DE ESCORIA COM TRATOR DE LAMINA COM POTENCIA EM TORNO DE 140CV.MEDIDO PELO VOLUME SOLTO</v>
      </c>
      <c r="C2260" s="519" t="s">
        <v>33349</v>
      </c>
      <c r="D2260" s="519" t="s">
        <v>33350</v>
      </c>
      <c r="I2260" s="519" t="s">
        <v>22</v>
      </c>
      <c r="J2260" s="650">
        <v>3.03</v>
      </c>
    </row>
    <row r="2261" spans="1:10">
      <c r="A2261" s="519" t="s">
        <v>2416</v>
      </c>
      <c r="B2261" s="519" t="str">
        <f t="shared" si="35"/>
        <v>ESPALHAMENTO DE BRITA COM TRATOR DE LAMINA COM POTENCIA EM TORNO DE 140CV.MEDIDO PELO VOLUME SOLTO</v>
      </c>
      <c r="C2261" s="519" t="s">
        <v>33351</v>
      </c>
      <c r="D2261" s="519" t="s">
        <v>33352</v>
      </c>
      <c r="I2261" s="519" t="s">
        <v>22</v>
      </c>
      <c r="J2261" s="650">
        <v>2.82</v>
      </c>
    </row>
    <row r="2262" spans="1:10">
      <c r="A2262" s="519" t="s">
        <v>2417</v>
      </c>
      <c r="B2262" s="519" t="str">
        <f t="shared" si="35"/>
        <v>ESPALHAMENTO DE BRITA COM TRATOR DE LAMINA COM POTENCIA EM TORNO DE 140CV.MEDIDO PELO VOLUME SOLTO</v>
      </c>
      <c r="C2262" s="519" t="s">
        <v>33351</v>
      </c>
      <c r="D2262" s="519" t="s">
        <v>33352</v>
      </c>
      <c r="I2262" s="519" t="s">
        <v>22</v>
      </c>
      <c r="J2262" s="650">
        <v>2.78</v>
      </c>
    </row>
    <row r="2263" spans="1:10">
      <c r="A2263" s="519" t="s">
        <v>2418</v>
      </c>
      <c r="B2263" s="519" t="str">
        <f t="shared" si="35"/>
        <v>ESCARIFICACAO DE SOLO COM TRATOR COM POTENCIA EM TORNO DE 335CV</v>
      </c>
      <c r="C2263" s="519" t="s">
        <v>33353</v>
      </c>
      <c r="D2263" s="519" t="s">
        <v>33354</v>
      </c>
      <c r="I2263" s="519" t="s">
        <v>22</v>
      </c>
      <c r="J2263" s="650">
        <v>6.71</v>
      </c>
    </row>
    <row r="2264" spans="1:10">
      <c r="A2264" s="519" t="s">
        <v>2419</v>
      </c>
      <c r="B2264" s="519" t="str">
        <f t="shared" si="35"/>
        <v>ESCARIFICACAO DE SOLO COM TRATOR COM POTENCIA EM TORNO DE 335CV</v>
      </c>
      <c r="C2264" s="519" t="s">
        <v>33353</v>
      </c>
      <c r="D2264" s="519" t="s">
        <v>33354</v>
      </c>
      <c r="I2264" s="519" t="s">
        <v>22</v>
      </c>
      <c r="J2264" s="650">
        <v>6.68</v>
      </c>
    </row>
    <row r="2265" spans="1:10">
      <c r="A2265" s="519" t="s">
        <v>2420</v>
      </c>
      <c r="B2265" s="519"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5" s="519" t="s">
        <v>33326</v>
      </c>
      <c r="D2265" s="519" t="s">
        <v>33355</v>
      </c>
      <c r="E2265" s="519" t="s">
        <v>33356</v>
      </c>
      <c r="F2265" s="519" t="s">
        <v>33357</v>
      </c>
      <c r="G2265" s="519" t="s">
        <v>33358</v>
      </c>
      <c r="I2265" s="519" t="s">
        <v>22</v>
      </c>
      <c r="J2265" s="650">
        <v>4.7</v>
      </c>
    </row>
    <row r="2266" spans="1:10">
      <c r="A2266" s="519" t="s">
        <v>2421</v>
      </c>
      <c r="B2266" s="519" t="str">
        <f t="shared" si="35"/>
        <v>ESCAVACAO MECANICA,COM TRATOR DE LAMINA COM POTENCIA EM TORNO DE 80CV,EM MATERIAL DE 1ªCATEGORIA,NOS SERVICOS DE TERRACEAMENTO DE TALUDES EM CORTES,SEJA PARA ALARGAMENTO OU PARA PREPARO DO LEITO DE VALETAS DE DRENAGEM,TENDO CADA PATAMAR 4,00M DE LARGURA</v>
      </c>
      <c r="C2266" s="519" t="s">
        <v>33326</v>
      </c>
      <c r="D2266" s="519" t="s">
        <v>33355</v>
      </c>
      <c r="E2266" s="519" t="s">
        <v>33356</v>
      </c>
      <c r="F2266" s="519" t="s">
        <v>33357</v>
      </c>
      <c r="G2266" s="519" t="s">
        <v>33358</v>
      </c>
      <c r="I2266" s="519" t="s">
        <v>22</v>
      </c>
      <c r="J2266" s="650">
        <v>4.5600000000000005</v>
      </c>
    </row>
    <row r="2267" spans="1:10">
      <c r="A2267" s="519" t="s">
        <v>2422</v>
      </c>
      <c r="B2267" s="519" t="str">
        <f t="shared" si="35"/>
        <v>ESCAVACAO MECANICA,EM MATERIAL DE 1ªCATEGORIA,UTILIZANDO TRATOR DE LAMINA COM POTENCIA EM TORNO DE 335CV,INCLUSIVE CARGA COM CARREGADOR FRONTAL DE PNEUS DE 3,10M3</v>
      </c>
      <c r="C2267" s="519" t="s">
        <v>33359</v>
      </c>
      <c r="D2267" s="519" t="s">
        <v>33360</v>
      </c>
      <c r="E2267" s="519" t="s">
        <v>33361</v>
      </c>
      <c r="I2267" s="519" t="s">
        <v>22</v>
      </c>
      <c r="J2267" s="650">
        <v>8.51</v>
      </c>
    </row>
    <row r="2268" spans="1:10">
      <c r="A2268" s="519" t="s">
        <v>2423</v>
      </c>
      <c r="B2268" s="519" t="str">
        <f t="shared" si="35"/>
        <v>ESCAVACAO MECANICA,EM MATERIAL DE 1ªCATEGORIA,UTILIZANDO TRATOR DE LAMINA COM POTENCIA EM TORNO DE 335CV,INCLUSIVE CARGA COM CARREGADOR FRONTAL DE PNEUS DE 3,10M3</v>
      </c>
      <c r="C2268" s="519" t="s">
        <v>33359</v>
      </c>
      <c r="D2268" s="519" t="s">
        <v>33360</v>
      </c>
      <c r="E2268" s="519" t="s">
        <v>33361</v>
      </c>
      <c r="I2268" s="519" t="s">
        <v>22</v>
      </c>
      <c r="J2268" s="650">
        <v>8.44</v>
      </c>
    </row>
    <row r="2269" spans="1:10">
      <c r="A2269" s="519" t="s">
        <v>2424</v>
      </c>
      <c r="B2269" s="519" t="str">
        <f t="shared" si="35"/>
        <v>ESCAVACAO MECANICA,EM MATERIAL DE 1ªCATEGORIA,UTILIZANDO TRATOR DE LAMINA COM POTENCIA EM TORNO DE 200CV,INCLUSIVE CARGA COM CARREGADOR FRONTAL DE PNEUS DE 3,10M3</v>
      </c>
      <c r="C2269" s="519" t="s">
        <v>33359</v>
      </c>
      <c r="D2269" s="519" t="s">
        <v>33362</v>
      </c>
      <c r="E2269" s="519" t="s">
        <v>33361</v>
      </c>
      <c r="I2269" s="519" t="s">
        <v>22</v>
      </c>
      <c r="J2269" s="650">
        <v>6.41</v>
      </c>
    </row>
    <row r="2270" spans="1:10">
      <c r="A2270" s="519" t="s">
        <v>2425</v>
      </c>
      <c r="B2270" s="519" t="str">
        <f t="shared" si="35"/>
        <v>ESCAVACAO MECANICA,EM MATERIAL DE 1ªCATEGORIA,UTILIZANDO TRATOR DE LAMINA COM POTENCIA EM TORNO DE 200CV,INCLUSIVE CARGA COM CARREGADOR FRONTAL DE PNEUS DE 3,10M3</v>
      </c>
      <c r="C2270" s="519" t="s">
        <v>33359</v>
      </c>
      <c r="D2270" s="519" t="s">
        <v>33362</v>
      </c>
      <c r="E2270" s="519" t="s">
        <v>33361</v>
      </c>
      <c r="I2270" s="519" t="s">
        <v>22</v>
      </c>
      <c r="J2270" s="650">
        <v>6.3</v>
      </c>
    </row>
    <row r="2271" spans="1:10">
      <c r="A2271" s="519" t="s">
        <v>2426</v>
      </c>
      <c r="B2271" s="519" t="str">
        <f t="shared" si="35"/>
        <v>ESCAVACAO MECANICA,EM MATERIAL DE 2ªCATEGORIA,UTILIZANDO TRATOR DE LAMINA E ESCARIFICADOR COM POTENCIA EM TORNO DE 335CV,INCLUSIVE CARGA COM CARREGADOR FRONTAL DE PNEUS DE 3,10M3</v>
      </c>
      <c r="C2271" s="519" t="s">
        <v>33363</v>
      </c>
      <c r="D2271" s="519" t="s">
        <v>33364</v>
      </c>
      <c r="E2271" s="519" t="s">
        <v>33365</v>
      </c>
      <c r="I2271" s="519" t="s">
        <v>22</v>
      </c>
      <c r="J2271" s="650">
        <v>16.399999999999999</v>
      </c>
    </row>
    <row r="2272" spans="1:10">
      <c r="A2272" s="519" t="s">
        <v>2427</v>
      </c>
      <c r="B2272" s="519" t="str">
        <f t="shared" si="35"/>
        <v>ESCAVACAO MECANICA,EM MATERIAL DE 2ªCATEGORIA,UTILIZANDO TRATOR DE LAMINA E ESCARIFICADOR COM POTENCIA EM TORNO DE 335CV,INCLUSIVE CARGA COM CARREGADOR FRONTAL DE PNEUS DE 3,10M3</v>
      </c>
      <c r="C2272" s="519" t="s">
        <v>33363</v>
      </c>
      <c r="D2272" s="519" t="s">
        <v>33364</v>
      </c>
      <c r="E2272" s="519" t="s">
        <v>33365</v>
      </c>
      <c r="I2272" s="519" t="s">
        <v>22</v>
      </c>
      <c r="J2272" s="650">
        <v>16.27</v>
      </c>
    </row>
    <row r="2273" spans="1:10">
      <c r="A2273" s="519" t="s">
        <v>2428</v>
      </c>
      <c r="B2273" s="519" t="str">
        <f t="shared" si="35"/>
        <v>ESCAVACAO MECANICA,A CEU ABERTO,DE MATERIAL DE 1ªCATEGORIA,UTILIZANDO ESCAVADEIRA,SOBRE ESTEIRAS,VERSAO CLAM-SHELL,COM CACAMBA DE 0,38M3(1/2JD3)</v>
      </c>
      <c r="C2273" s="519" t="s">
        <v>33366</v>
      </c>
      <c r="D2273" s="519" t="s">
        <v>33367</v>
      </c>
      <c r="E2273" s="519" t="s">
        <v>33368</v>
      </c>
      <c r="I2273" s="519" t="s">
        <v>22</v>
      </c>
      <c r="J2273" s="650">
        <v>4.6399999999999997</v>
      </c>
    </row>
    <row r="2274" spans="1:10">
      <c r="A2274" s="519" t="s">
        <v>2429</v>
      </c>
      <c r="B2274" s="519" t="str">
        <f t="shared" si="35"/>
        <v>ESCAVACAO MECANICA,A CEU ABERTO,DE MATERIAL DE 1ªCATEGORIA,UTILIZANDO ESCAVADEIRA,SOBRE ESTEIRAS,VERSAO CLAM-SHELL,COM CACAMBA DE 0,38M3(1/2JD3)</v>
      </c>
      <c r="C2274" s="519" t="s">
        <v>33366</v>
      </c>
      <c r="D2274" s="519" t="s">
        <v>33367</v>
      </c>
      <c r="E2274" s="519" t="s">
        <v>33368</v>
      </c>
      <c r="I2274" s="519" t="s">
        <v>22</v>
      </c>
      <c r="J2274" s="650">
        <v>4.4800000000000004</v>
      </c>
    </row>
    <row r="2275" spans="1:10">
      <c r="A2275" s="519" t="s">
        <v>2430</v>
      </c>
      <c r="B2275" s="519" t="str">
        <f t="shared" si="35"/>
        <v>ESCAVACAO MECANICA,A CEU ABERTO,DE MATERIAL DE 1ªCATEGORIA,UTILIZANDO ESCAVADEIRA,SOBRE ESTEIRAS,VERSAO CLAM-SHELL,COM CACAMBA DE 0,76M3(1JD3)</v>
      </c>
      <c r="C2275" s="519" t="s">
        <v>33366</v>
      </c>
      <c r="D2275" s="519" t="s">
        <v>33367</v>
      </c>
      <c r="E2275" s="519" t="s">
        <v>33369</v>
      </c>
      <c r="I2275" s="519" t="s">
        <v>22</v>
      </c>
      <c r="J2275" s="650">
        <v>4.3499999999999996</v>
      </c>
    </row>
    <row r="2276" spans="1:10">
      <c r="A2276" s="519" t="s">
        <v>2431</v>
      </c>
      <c r="B2276" s="519" t="str">
        <f t="shared" si="35"/>
        <v>ESCAVACAO MECANICA,A CEU ABERTO,DE MATERIAL DE 1ªCATEGORIA,UTILIZANDO ESCAVADEIRA,SOBRE ESTEIRAS,VERSAO CLAM-SHELL,COM CACAMBA DE 0,76M3(1JD3)</v>
      </c>
      <c r="C2276" s="519" t="s">
        <v>33366</v>
      </c>
      <c r="D2276" s="519" t="s">
        <v>33367</v>
      </c>
      <c r="E2276" s="519" t="s">
        <v>33369</v>
      </c>
      <c r="I2276" s="519" t="s">
        <v>22</v>
      </c>
      <c r="J2276" s="650">
        <v>4.2300000000000004</v>
      </c>
    </row>
    <row r="2277" spans="1:10">
      <c r="A2277" s="519" t="s">
        <v>2432</v>
      </c>
      <c r="B2277" s="519" t="str">
        <f t="shared" si="35"/>
        <v>ESCAVACAO MECANICA,A CEU ABERTO,DE MATERIAL DE 1ªCATEGORIA,UTILIZANDO ESCAVADEIRA,SOBRE ESTEIRAS,VERSAO CLAM-SHELL,COM CACAMBA E 0,96M3(1.1/4JD3)</v>
      </c>
      <c r="C2277" s="519" t="s">
        <v>33366</v>
      </c>
      <c r="D2277" s="519" t="s">
        <v>33367</v>
      </c>
      <c r="E2277" s="519" t="s">
        <v>33370</v>
      </c>
      <c r="I2277" s="519" t="s">
        <v>22</v>
      </c>
      <c r="J2277" s="650">
        <v>2.62</v>
      </c>
    </row>
    <row r="2278" spans="1:10">
      <c r="A2278" s="519" t="s">
        <v>2433</v>
      </c>
      <c r="B2278" s="519" t="str">
        <f t="shared" si="35"/>
        <v>ESCAVACAO MECANICA,A CEU ABERTO,DE MATERIAL DE 1ªCATEGORIA,UTILIZANDO ESCAVADEIRA,SOBRE ESTEIRAS,VERSAO CLAM-SHELL,COM CACAMBA E 0,96M3(1.1/4JD3)</v>
      </c>
      <c r="C2278" s="519" t="s">
        <v>33366</v>
      </c>
      <c r="D2278" s="519" t="s">
        <v>33367</v>
      </c>
      <c r="E2278" s="519" t="s">
        <v>33370</v>
      </c>
      <c r="I2278" s="519" t="s">
        <v>22</v>
      </c>
      <c r="J2278" s="650">
        <v>2.54</v>
      </c>
    </row>
    <row r="2279" spans="1:10">
      <c r="A2279" s="519" t="s">
        <v>2434</v>
      </c>
      <c r="B2279" s="519" t="str">
        <f t="shared" si="35"/>
        <v>ESCAVACAO EM LEITO DE RIO OU CANAL(DRAGAGEM)DE MATERIAL MOLE,ATE 4,50M DE PROFUNDIDADE,MEDIDA A PARTIR DO PLANO DE ESTACIONAMENTO DA MAQUINA,UTILIZANDO ESCAVADEIRA SOBRE ESTEIRAS,VERSAO DRAG-LINE,COM CACAMBA DE 0,57M3(3/4JD3)</v>
      </c>
      <c r="C2279" s="519" t="s">
        <v>33371</v>
      </c>
      <c r="D2279" s="519" t="s">
        <v>33372</v>
      </c>
      <c r="E2279" s="519" t="s">
        <v>33373</v>
      </c>
      <c r="F2279" s="519" t="s">
        <v>33374</v>
      </c>
      <c r="I2279" s="519" t="s">
        <v>22</v>
      </c>
      <c r="J2279" s="650">
        <v>10.44</v>
      </c>
    </row>
    <row r="2280" spans="1:10">
      <c r="A2280" s="519" t="s">
        <v>2435</v>
      </c>
      <c r="B2280" s="519" t="str">
        <f t="shared" si="35"/>
        <v>ESCAVACAO EM LEITO DE RIO OU CANAL(DRAGAGEM)DE MATERIAL MOLE,ATE 4,50M DE PROFUNDIDADE,MEDIDA A PARTIR DO PLANO DE ESTACIONAMENTO DA MAQUINA,UTILIZANDO ESCAVADEIRA SOBRE ESTEIRAS,VERSAO DRAG-LINE,COM CACAMBA DE 0,57M3(3/4JD3)</v>
      </c>
      <c r="C2280" s="519" t="s">
        <v>33371</v>
      </c>
      <c r="D2280" s="519" t="s">
        <v>33372</v>
      </c>
      <c r="E2280" s="519" t="s">
        <v>33373</v>
      </c>
      <c r="F2280" s="519" t="s">
        <v>33374</v>
      </c>
      <c r="I2280" s="519" t="s">
        <v>22</v>
      </c>
      <c r="J2280" s="650">
        <v>10.09</v>
      </c>
    </row>
    <row r="2281" spans="1:10">
      <c r="A2281" s="519" t="s">
        <v>2436</v>
      </c>
      <c r="B2281" s="519" t="str">
        <f t="shared" si="35"/>
        <v>ESCAVACAO EM LEITO DE RIO OU CANAL(DRAGAGEM)DE MATERIAL MOLE,ENTRE 4,50 E 9,00M DE PROFUNDIDADE,MEDIDA A PARTIR DO PLANO DE ESTACIONAMENTO DA MAQUINA,UTILIZANDO ESCAVADEIRA SOBRE ESTEIRAS,VERSAO DRAG-LINE,COM CACAMBA DE 0,57M3(3/4JD3)</v>
      </c>
      <c r="C2281" s="519" t="s">
        <v>33371</v>
      </c>
      <c r="D2281" s="519" t="s">
        <v>33375</v>
      </c>
      <c r="E2281" s="519" t="s">
        <v>33376</v>
      </c>
      <c r="F2281" s="519" t="s">
        <v>33377</v>
      </c>
      <c r="I2281" s="519" t="s">
        <v>22</v>
      </c>
      <c r="J2281" s="650">
        <v>14.89</v>
      </c>
    </row>
    <row r="2282" spans="1:10">
      <c r="A2282" s="519" t="s">
        <v>2437</v>
      </c>
      <c r="B2282" s="519" t="str">
        <f t="shared" si="35"/>
        <v>ESCAVACAO EM LEITO DE RIO OU CANAL(DRAGAGEM)DE MATERIAL MOLE,ENTRE 4,50 E 9,00M DE PROFUNDIDADE,MEDIDA A PARTIR DO PLANO DE ESTACIONAMENTO DA MAQUINA,UTILIZANDO ESCAVADEIRA SOBRE ESTEIRAS,VERSAO DRAG-LINE,COM CACAMBA DE 0,57M3(3/4JD3)</v>
      </c>
      <c r="C2282" s="519" t="s">
        <v>33371</v>
      </c>
      <c r="D2282" s="519" t="s">
        <v>33375</v>
      </c>
      <c r="E2282" s="519" t="s">
        <v>33376</v>
      </c>
      <c r="F2282" s="519" t="s">
        <v>33377</v>
      </c>
      <c r="I2282" s="519" t="s">
        <v>22</v>
      </c>
      <c r="J2282" s="650">
        <v>14.39</v>
      </c>
    </row>
    <row r="2283" spans="1:10">
      <c r="A2283" s="519" t="s">
        <v>2438</v>
      </c>
      <c r="B2283" s="519" t="str">
        <f t="shared" si="35"/>
        <v>ESCAVACAO EM LEITO DE RIO OU CANAL(DRAGAGEM)DE MATERIAL MOLE,ATE 4,50M DE PROFUNDIDADE,MEDIDA A PARTIR DO PLANO DE ESTACIONAMENTO DA MAQUINA,UTILIZANDO ESCAVADEIRA SOBRE ESTEIRAS,VERSAO CLAM-SHELL,COM CACAMBA DE 0.57M3(3/4JD3)</v>
      </c>
      <c r="C2283" s="519" t="s">
        <v>33371</v>
      </c>
      <c r="D2283" s="519" t="s">
        <v>33372</v>
      </c>
      <c r="E2283" s="519" t="s">
        <v>33373</v>
      </c>
      <c r="F2283" s="519" t="s">
        <v>33378</v>
      </c>
      <c r="I2283" s="519" t="s">
        <v>22</v>
      </c>
      <c r="J2283" s="650">
        <v>15.43</v>
      </c>
    </row>
    <row r="2284" spans="1:10">
      <c r="A2284" s="519" t="s">
        <v>2439</v>
      </c>
      <c r="B2284" s="519" t="str">
        <f t="shared" si="35"/>
        <v>ESCAVACAO EM LEITO DE RIO OU CANAL(DRAGAGEM)DE MATERIAL MOLE,ATE 4,50M DE PROFUNDIDADE,MEDIDA A PARTIR DO PLANO DE ESTACIONAMENTO DA MAQUINA,UTILIZANDO ESCAVADEIRA SOBRE ESTEIRAS,VERSAO CLAM-SHELL,COM CACAMBA DE 0.57M3(3/4JD3)</v>
      </c>
      <c r="C2284" s="519" t="s">
        <v>33371</v>
      </c>
      <c r="D2284" s="519" t="s">
        <v>33372</v>
      </c>
      <c r="E2284" s="519" t="s">
        <v>33373</v>
      </c>
      <c r="F2284" s="519" t="s">
        <v>33378</v>
      </c>
      <c r="I2284" s="519" t="s">
        <v>22</v>
      </c>
      <c r="J2284" s="650">
        <v>14.92</v>
      </c>
    </row>
    <row r="2285" spans="1:10">
      <c r="A2285" s="519" t="s">
        <v>2440</v>
      </c>
      <c r="B2285" s="519" t="str">
        <f t="shared" si="35"/>
        <v>ESCAVACAO EM LEITO DE RIO OU CANAL(DRAGAGEM)DE MATERIAL MOLE,ENTRE 4,50 E 9,00M DE PROFUNDIDADE,MEDIDA A PARTIR DO PLANODE ESTACIONAMENTO DA MAQUINA,UTILIZANDO ESCAVADEIRA SOBRE ESTEIRAS,VERSAO CLAM-SHELL,COM CACAMBA DE 0.57M3(3/4JD3)</v>
      </c>
      <c r="C2285" s="519" t="s">
        <v>33371</v>
      </c>
      <c r="D2285" s="519" t="s">
        <v>33375</v>
      </c>
      <c r="E2285" s="519" t="s">
        <v>33379</v>
      </c>
      <c r="F2285" s="519" t="s">
        <v>33380</v>
      </c>
      <c r="I2285" s="519" t="s">
        <v>22</v>
      </c>
      <c r="J2285" s="650">
        <v>21.51</v>
      </c>
    </row>
    <row r="2286" spans="1:10">
      <c r="A2286" s="519" t="s">
        <v>2441</v>
      </c>
      <c r="B2286" s="519" t="str">
        <f t="shared" si="35"/>
        <v>ESCAVACAO EM LEITO DE RIO OU CANAL(DRAGAGEM)DE MATERIAL MOLE,ENTRE 4,50 E 9,00M DE PROFUNDIDADE,MEDIDA A PARTIR DO PLANODE ESTACIONAMENTO DA MAQUINA,UTILIZANDO ESCAVADEIRA SOBRE ESTEIRAS,VERSAO CLAM-SHELL,COM CACAMBA DE 0.57M3(3/4JD3)</v>
      </c>
      <c r="C2286" s="519" t="s">
        <v>33371</v>
      </c>
      <c r="D2286" s="519" t="s">
        <v>33375</v>
      </c>
      <c r="E2286" s="519" t="s">
        <v>33379</v>
      </c>
      <c r="F2286" s="519" t="s">
        <v>33380</v>
      </c>
      <c r="I2286" s="519" t="s">
        <v>22</v>
      </c>
      <c r="J2286" s="650">
        <v>20.8</v>
      </c>
    </row>
    <row r="2287" spans="1:10">
      <c r="A2287" s="519" t="s">
        <v>2442</v>
      </c>
      <c r="B2287" s="519" t="str">
        <f t="shared" si="35"/>
        <v>ESCAVACAO,CARGA E TRANSPORTE DE MATERIAL DE 1ªCATEGORIA,UTILIZANDO MOTO-ESCAVO-TRANSPORTADOR,TRATOR(PUSHER) E MOTONIVELADORA,ADMITINDO UMA DISTANCIA MEDIA DE TRANSPORTE DE 100,00M</v>
      </c>
      <c r="C2287" s="519" t="s">
        <v>33381</v>
      </c>
      <c r="D2287" s="519" t="s">
        <v>33382</v>
      </c>
      <c r="E2287" s="519" t="s">
        <v>33383</v>
      </c>
      <c r="I2287" s="519" t="s">
        <v>22</v>
      </c>
      <c r="J2287" s="650">
        <v>7.53</v>
      </c>
    </row>
    <row r="2288" spans="1:10">
      <c r="A2288" s="519" t="s">
        <v>2443</v>
      </c>
      <c r="B2288" s="519" t="str">
        <f t="shared" si="35"/>
        <v>ESCAVACAO,CARGA E TRANSPORTE DE MATERIAL DE 1ªCATEGORIA,UTILIZANDO MOTO-ESCAVO-TRANSPORTADOR,TRATOR(PUSHER) E MOTONIVELADORA,ADMITINDO UMA DISTANCIA MEDIA DE TRANSPORTE DE 100,00M</v>
      </c>
      <c r="C2288" s="519" t="s">
        <v>33381</v>
      </c>
      <c r="D2288" s="519" t="s">
        <v>33382</v>
      </c>
      <c r="E2288" s="519" t="s">
        <v>33383</v>
      </c>
      <c r="I2288" s="519" t="s">
        <v>22</v>
      </c>
      <c r="J2288" s="650">
        <v>7.47</v>
      </c>
    </row>
    <row r="2289" spans="1:10">
      <c r="A2289" s="519" t="s">
        <v>2444</v>
      </c>
      <c r="B2289" s="519" t="str">
        <f t="shared" si="35"/>
        <v>ESCAVACAO,CARGA E TRANSPORTE DE MATERIAL DE 1ªCATEGORIA,UTILIZANDO MOTO-ESCAVO-TRANSPORTADOR,TRATOR(PUSHER) E MOTONIVELADORA,ADMITINDO UMA DISTANCIA MEDIA DE TRANSPORTE DE 150,00M</v>
      </c>
      <c r="C2289" s="519" t="s">
        <v>33381</v>
      </c>
      <c r="D2289" s="519" t="s">
        <v>33382</v>
      </c>
      <c r="E2289" s="519" t="s">
        <v>33384</v>
      </c>
      <c r="I2289" s="519" t="s">
        <v>22</v>
      </c>
      <c r="J2289" s="650">
        <v>8.7899999999999991</v>
      </c>
    </row>
    <row r="2290" spans="1:10">
      <c r="A2290" s="519" t="s">
        <v>2445</v>
      </c>
      <c r="B2290" s="519" t="str">
        <f t="shared" si="35"/>
        <v>ESCAVACAO,CARGA E TRANSPORTE DE MATERIAL DE 1ªCATEGORIA,UTILIZANDO MOTO-ESCAVO-TRANSPORTADOR,TRATOR(PUSHER) E MOTONIVELADORA,ADMITINDO UMA DISTANCIA MEDIA DE TRANSPORTE DE 150,00M</v>
      </c>
      <c r="C2290" s="519" t="s">
        <v>33381</v>
      </c>
      <c r="D2290" s="519" t="s">
        <v>33382</v>
      </c>
      <c r="E2290" s="519" t="s">
        <v>33384</v>
      </c>
      <c r="I2290" s="519" t="s">
        <v>22</v>
      </c>
      <c r="J2290" s="650">
        <v>8.7200000000000006</v>
      </c>
    </row>
    <row r="2291" spans="1:10">
      <c r="A2291" s="519" t="s">
        <v>2446</v>
      </c>
      <c r="B2291" s="519" t="str">
        <f t="shared" si="35"/>
        <v>ESCAVACAO,CARGA E TRANSPORTE DE MATERIAL DE 1ªCATEGORIA,UTILIZANDO MOTO-ESCAVO-TRANSPORTADOR,TRATOR(PUSHER) E MOTONIVELADORA,ADMITINDO UMA DISTANCIA MEDIA DE TRANSPORTE DE 200,00M</v>
      </c>
      <c r="C2291" s="519" t="s">
        <v>33381</v>
      </c>
      <c r="D2291" s="519" t="s">
        <v>33382</v>
      </c>
      <c r="E2291" s="519" t="s">
        <v>33385</v>
      </c>
      <c r="I2291" s="519" t="s">
        <v>22</v>
      </c>
      <c r="J2291" s="650">
        <v>10.06</v>
      </c>
    </row>
    <row r="2292" spans="1:10">
      <c r="A2292" s="519" t="s">
        <v>2447</v>
      </c>
      <c r="B2292" s="519" t="str">
        <f t="shared" si="35"/>
        <v>ESCAVACAO,CARGA E TRANSPORTE DE MATERIAL DE 1ªCATEGORIA,UTILIZANDO MOTO-ESCAVO-TRANSPORTADOR,TRATOR(PUSHER) E MOTONIVELADORA,ADMITINDO UMA DISTANCIA MEDIA DE TRANSPORTE DE 200,00M</v>
      </c>
      <c r="C2292" s="519" t="s">
        <v>33381</v>
      </c>
      <c r="D2292" s="519" t="s">
        <v>33382</v>
      </c>
      <c r="E2292" s="519" t="s">
        <v>33385</v>
      </c>
      <c r="I2292" s="519" t="s">
        <v>22</v>
      </c>
      <c r="J2292" s="650">
        <v>9.9700000000000006</v>
      </c>
    </row>
    <row r="2293" spans="1:10">
      <c r="A2293" s="519" t="s">
        <v>2448</v>
      </c>
      <c r="B2293" s="519" t="str">
        <f t="shared" si="35"/>
        <v>ESCAVACAO,CARGA E TRANSPORTE DE MATERIAL DE 1ªCATEGORIA,UTILIZANDO MOTO-ESCAVO-TRANSPORTADOR,TRATOR(PUSHER) E MOTONIVELADORA,ADMITINDO UMA DISTANCIA MEDIA DE TRANSPORTE DE 250,00M</v>
      </c>
      <c r="C2293" s="519" t="s">
        <v>33381</v>
      </c>
      <c r="D2293" s="519" t="s">
        <v>33382</v>
      </c>
      <c r="E2293" s="519" t="s">
        <v>33386</v>
      </c>
      <c r="I2293" s="519" t="s">
        <v>22</v>
      </c>
      <c r="J2293" s="650">
        <v>11.3</v>
      </c>
    </row>
    <row r="2294" spans="1:10">
      <c r="A2294" s="519" t="s">
        <v>2449</v>
      </c>
      <c r="B2294" s="519" t="str">
        <f t="shared" si="35"/>
        <v>ESCAVACAO,CARGA E TRANSPORTE DE MATERIAL DE 1ªCATEGORIA,UTILIZANDO MOTO-ESCAVO-TRANSPORTADOR,TRATOR(PUSHER) E MOTONIVELADORA,ADMITINDO UMA DISTANCIA MEDIA DE TRANSPORTE DE 250,00M</v>
      </c>
      <c r="C2294" s="519" t="s">
        <v>33381</v>
      </c>
      <c r="D2294" s="519" t="s">
        <v>33382</v>
      </c>
      <c r="E2294" s="519" t="s">
        <v>33386</v>
      </c>
      <c r="I2294" s="519" t="s">
        <v>22</v>
      </c>
      <c r="J2294" s="650">
        <v>11.21</v>
      </c>
    </row>
    <row r="2295" spans="1:10">
      <c r="A2295" s="519" t="s">
        <v>2450</v>
      </c>
      <c r="B2295" s="519" t="str">
        <f t="shared" si="35"/>
        <v>ESCAVACAO,CARGA E TRANSPORTE DE MATERIAL DE 1ªCATEGORIA,UTILIZANDO MOTO-ESCAVO-TRANSPORTADOR,TRATOR(PUSHER) E MOTONIVELADORA,ADMITINDO UMA DISTANCIA MEDIA DE TRANSPORTE DE 300,00M</v>
      </c>
      <c r="C2295" s="519" t="s">
        <v>33381</v>
      </c>
      <c r="D2295" s="519" t="s">
        <v>33382</v>
      </c>
      <c r="E2295" s="519" t="s">
        <v>33387</v>
      </c>
      <c r="I2295" s="519" t="s">
        <v>22</v>
      </c>
      <c r="J2295" s="650">
        <v>12.59</v>
      </c>
    </row>
    <row r="2296" spans="1:10">
      <c r="A2296" s="519" t="s">
        <v>2451</v>
      </c>
      <c r="B2296" s="519" t="str">
        <f t="shared" si="35"/>
        <v>ESCAVACAO,CARGA E TRANSPORTE DE MATERIAL DE 1ªCATEGORIA,UTILIZANDO MOTO-ESCAVO-TRANSPORTADOR,TRATOR(PUSHER) E MOTONIVELADORA,ADMITINDO UMA DISTANCIA MEDIA DE TRANSPORTE DE 300,00M</v>
      </c>
      <c r="C2296" s="519" t="s">
        <v>33381</v>
      </c>
      <c r="D2296" s="519" t="s">
        <v>33382</v>
      </c>
      <c r="E2296" s="519" t="s">
        <v>33387</v>
      </c>
      <c r="I2296" s="519" t="s">
        <v>22</v>
      </c>
      <c r="J2296" s="650">
        <v>12.48</v>
      </c>
    </row>
    <row r="2297" spans="1:10">
      <c r="A2297" s="519" t="s">
        <v>2452</v>
      </c>
      <c r="B2297" s="519" t="str">
        <f t="shared" si="35"/>
        <v>ESCAVACAO,CARGA E TRANSPORTE DE MATERIAL DE 1ªCATEGORIA,UTILIZANDO MOTO-ESCAVO-TRANSPORTADOR,TRATOR(PUSHER) E MOTONIVELADORA,ADMITINDO UMA DISTANCIA MEDIA DE TRANSPORTE DE 350,00M</v>
      </c>
      <c r="C2297" s="519" t="s">
        <v>33381</v>
      </c>
      <c r="D2297" s="519" t="s">
        <v>33382</v>
      </c>
      <c r="E2297" s="519" t="s">
        <v>33388</v>
      </c>
      <c r="I2297" s="519" t="s">
        <v>22</v>
      </c>
      <c r="J2297" s="650">
        <v>13.83</v>
      </c>
    </row>
    <row r="2298" spans="1:10">
      <c r="A2298" s="519" t="s">
        <v>2453</v>
      </c>
      <c r="B2298" s="519" t="str">
        <f t="shared" si="35"/>
        <v>ESCAVACAO,CARGA E TRANSPORTE DE MATERIAL DE 1ªCATEGORIA,UTILIZANDO MOTO-ESCAVO-TRANSPORTADOR,TRATOR(PUSHER) E MOTONIVELADORA,ADMITINDO UMA DISTANCIA MEDIA DE TRANSPORTE DE 350,00M</v>
      </c>
      <c r="C2298" s="519" t="s">
        <v>33381</v>
      </c>
      <c r="D2298" s="519" t="s">
        <v>33382</v>
      </c>
      <c r="E2298" s="519" t="s">
        <v>33388</v>
      </c>
      <c r="I2298" s="519" t="s">
        <v>22</v>
      </c>
      <c r="J2298" s="650">
        <v>13.72</v>
      </c>
    </row>
    <row r="2299" spans="1:10">
      <c r="A2299" s="519" t="s">
        <v>2454</v>
      </c>
      <c r="B2299" s="519" t="str">
        <f t="shared" si="35"/>
        <v>ESCAVACAO,CARGA E TRANSPORTE DE MATERIAL DE 1ªCATEGORIA,UTILIZANDO MOTO-ESCAVO-TRANSPORTADOR,TRATOR(PUSHER) E MOTONIVELADORA,ADMITINDO UMA DISTANCIA MEDIA DE TRANSPORTE DE 400,00M</v>
      </c>
      <c r="C2299" s="519" t="s">
        <v>33381</v>
      </c>
      <c r="D2299" s="519" t="s">
        <v>33382</v>
      </c>
      <c r="E2299" s="519" t="s">
        <v>33389</v>
      </c>
      <c r="I2299" s="519" t="s">
        <v>22</v>
      </c>
      <c r="J2299" s="650">
        <v>15.12</v>
      </c>
    </row>
    <row r="2300" spans="1:10">
      <c r="A2300" s="519" t="s">
        <v>2455</v>
      </c>
      <c r="B2300" s="519" t="str">
        <f t="shared" si="35"/>
        <v>ESCAVACAO,CARGA E TRANSPORTE DE MATERIAL DE 1ªCATEGORIA,UTILIZANDO MOTO-ESCAVO-TRANSPORTADOR,TRATOR(PUSHER) E MOTONIVELADORA,ADMITINDO UMA DISTANCIA MEDIA DE TRANSPORTE DE 400,00M</v>
      </c>
      <c r="C2300" s="519" t="s">
        <v>33381</v>
      </c>
      <c r="D2300" s="519" t="s">
        <v>33382</v>
      </c>
      <c r="E2300" s="519" t="s">
        <v>33389</v>
      </c>
      <c r="I2300" s="519" t="s">
        <v>22</v>
      </c>
      <c r="J2300" s="650">
        <v>15</v>
      </c>
    </row>
    <row r="2301" spans="1:10">
      <c r="A2301" s="519" t="s">
        <v>2456</v>
      </c>
      <c r="B2301" s="519" t="str">
        <f t="shared" si="35"/>
        <v>ESCAVACAO,CARGA E TRANSPORTE DE MATERIAL DE 1ªCATEGORIA,UTILIZANDO MOTO-ESCAVO-TRANSPORTADOR,TRATOR(PUSHER) E MOTONIVELADORA,ADMITINDO UMA DISTANCIA MEDIA DE TRANSPORTE DE 450,00M</v>
      </c>
      <c r="C2301" s="519" t="s">
        <v>33381</v>
      </c>
      <c r="D2301" s="519" t="s">
        <v>33382</v>
      </c>
      <c r="E2301" s="519" t="s">
        <v>33390</v>
      </c>
      <c r="I2301" s="519" t="s">
        <v>22</v>
      </c>
      <c r="J2301" s="650">
        <v>16.29</v>
      </c>
    </row>
    <row r="2302" spans="1:10">
      <c r="A2302" s="519" t="s">
        <v>2457</v>
      </c>
      <c r="B2302" s="519" t="str">
        <f t="shared" si="35"/>
        <v>ESCAVACAO,CARGA E TRANSPORTE DE MATERIAL DE 1ªCATEGORIA,UTILIZANDO MOTO-ESCAVO-TRANSPORTADOR,TRATOR(PUSHER) E MOTONIVELADORA,ADMITINDO UMA DISTANCIA MEDIA DE TRANSPORTE DE 450,00M</v>
      </c>
      <c r="C2302" s="519" t="s">
        <v>33381</v>
      </c>
      <c r="D2302" s="519" t="s">
        <v>33382</v>
      </c>
      <c r="E2302" s="519" t="s">
        <v>33390</v>
      </c>
      <c r="I2302" s="519" t="s">
        <v>22</v>
      </c>
      <c r="J2302" s="650">
        <v>16.16</v>
      </c>
    </row>
    <row r="2303" spans="1:10">
      <c r="A2303" s="519" t="s">
        <v>2458</v>
      </c>
      <c r="B2303" s="519" t="str">
        <f t="shared" si="35"/>
        <v>ESCAVACAO,CARGA E TRANSPORTE DE MATERIAL DE 1ªCATEGORIA,UTILIZANDO MOTO-ESCAVO-TRANSPORTADOR,TRATOR(PUSHER) E MOTONIVELADORA,ADMITINDO UMA DISTANCIA MEDIA DE TRANSPORTE DE 500,00M</v>
      </c>
      <c r="C2303" s="519" t="s">
        <v>33381</v>
      </c>
      <c r="D2303" s="519" t="s">
        <v>33382</v>
      </c>
      <c r="E2303" s="519" t="s">
        <v>33391</v>
      </c>
      <c r="I2303" s="519" t="s">
        <v>22</v>
      </c>
      <c r="J2303" s="650">
        <v>17.66</v>
      </c>
    </row>
    <row r="2304" spans="1:10">
      <c r="A2304" s="519" t="s">
        <v>2459</v>
      </c>
      <c r="B2304" s="519" t="str">
        <f t="shared" si="35"/>
        <v>ESCAVACAO,CARGA E TRANSPORTE DE MATERIAL DE 1ªCATEGORIA,UTILIZANDO MOTO-ESCAVO-TRANSPORTADOR,TRATOR(PUSHER) E MOTONIVELADORA,ADMITINDO UMA DISTANCIA MEDIA DE TRANSPORTE DE 500,00M</v>
      </c>
      <c r="C2304" s="519" t="s">
        <v>33381</v>
      </c>
      <c r="D2304" s="519" t="s">
        <v>33382</v>
      </c>
      <c r="E2304" s="519" t="s">
        <v>33391</v>
      </c>
      <c r="I2304" s="519" t="s">
        <v>22</v>
      </c>
      <c r="J2304" s="650">
        <v>17.52</v>
      </c>
    </row>
    <row r="2305" spans="1:10">
      <c r="A2305" s="519" t="s">
        <v>2460</v>
      </c>
      <c r="B2305" s="519" t="str">
        <f t="shared" si="35"/>
        <v>ESCAVACAO,CARGA E TRANSPORTE DE MATERIAL DE 1ªCATEGORIA,UTILIZANDO MOTO-ESCAVO-TRANSPORTADOR,TRATOR(PUSHER) E MOTONIVELADORA,ADMITINDO UMA DISTANCIA MEDIA DE TRANSPORTE DE 550,00M</v>
      </c>
      <c r="C2305" s="519" t="s">
        <v>33381</v>
      </c>
      <c r="D2305" s="519" t="s">
        <v>33382</v>
      </c>
      <c r="E2305" s="519" t="s">
        <v>33392</v>
      </c>
      <c r="I2305" s="519" t="s">
        <v>22</v>
      </c>
      <c r="J2305" s="650">
        <v>18.940000000000001</v>
      </c>
    </row>
    <row r="2306" spans="1:10">
      <c r="A2306" s="519" t="s">
        <v>2461</v>
      </c>
      <c r="B2306" s="519" t="str">
        <f t="shared" si="35"/>
        <v>ESCAVACAO,CARGA E TRANSPORTE DE MATERIAL DE 1ªCATEGORIA,UTILIZANDO MOTO-ESCAVO-TRANSPORTADOR,TRATOR(PUSHER) E MOTONIVELADORA,ADMITINDO UMA DISTANCIA MEDIA DE TRANSPORTE DE 550,00M</v>
      </c>
      <c r="C2306" s="519" t="s">
        <v>33381</v>
      </c>
      <c r="D2306" s="519" t="s">
        <v>33382</v>
      </c>
      <c r="E2306" s="519" t="s">
        <v>33392</v>
      </c>
      <c r="I2306" s="519" t="s">
        <v>22</v>
      </c>
      <c r="J2306" s="650">
        <v>18.79</v>
      </c>
    </row>
    <row r="2307" spans="1:10">
      <c r="A2307" s="519" t="s">
        <v>2462</v>
      </c>
      <c r="B2307" s="519" t="str">
        <f t="shared" si="35"/>
        <v>ESCAVACAO,CARGA E TRANSPORTE DE MATERIAL DE 1ªCATEGORIA,UTILIZANDO MOTO-ESCAVO-TRANSPORTADOR,TRATOR(PUSHER) E MOTONIVELADORA,ADMITINDO UMA DISTANCIA MEDIA DE TRANSPORTE DE 600,00M</v>
      </c>
      <c r="C2307" s="519" t="s">
        <v>33381</v>
      </c>
      <c r="D2307" s="519" t="s">
        <v>33382</v>
      </c>
      <c r="E2307" s="519" t="s">
        <v>33393</v>
      </c>
      <c r="I2307" s="519" t="s">
        <v>22</v>
      </c>
      <c r="J2307" s="650">
        <v>20.21</v>
      </c>
    </row>
    <row r="2308" spans="1:10">
      <c r="A2308" s="519" t="s">
        <v>2463</v>
      </c>
      <c r="B2308" s="519" t="str">
        <f t="shared" si="35"/>
        <v>ESCAVACAO,CARGA E TRANSPORTE DE MATERIAL DE 1ªCATEGORIA,UTILIZANDO MOTO-ESCAVO-TRANSPORTADOR,TRATOR(PUSHER) E MOTONIVELADORA,ADMITINDO UMA DISTANCIA MEDIA DE TRANSPORTE DE 600,00M</v>
      </c>
      <c r="C2308" s="519" t="s">
        <v>33381</v>
      </c>
      <c r="D2308" s="519" t="s">
        <v>33382</v>
      </c>
      <c r="E2308" s="519" t="s">
        <v>33393</v>
      </c>
      <c r="I2308" s="519" t="s">
        <v>22</v>
      </c>
      <c r="J2308" s="650">
        <v>20.05</v>
      </c>
    </row>
    <row r="2309" spans="1:10">
      <c r="A2309" s="519" t="s">
        <v>2464</v>
      </c>
      <c r="B2309" s="519" t="str">
        <f t="shared" si="35"/>
        <v>ESCAVACAO,CARGA E TRANSPORTE DE MATERIAL DE 1ªCATEGORIA,UTILIZANDO MOTO-ESCAVO-TRANSPORTADOR,TRATOR(PUSHER) E MOTONIVELADORA,ADMITINDO UMA DISTANCIA MEDIA DE TRANSPORTE DE 650,00M</v>
      </c>
      <c r="C2309" s="519" t="s">
        <v>33381</v>
      </c>
      <c r="D2309" s="519" t="s">
        <v>33382</v>
      </c>
      <c r="E2309" s="519" t="s">
        <v>33394</v>
      </c>
      <c r="I2309" s="519" t="s">
        <v>22</v>
      </c>
      <c r="J2309" s="650">
        <v>21.45</v>
      </c>
    </row>
    <row r="2310" spans="1:10">
      <c r="A2310" s="519" t="s">
        <v>2465</v>
      </c>
      <c r="B2310" s="519" t="str">
        <f t="shared" si="35"/>
        <v>ESCAVACAO,CARGA E TRANSPORTE DE MATERIAL DE 1ªCATEGORIA,UTILIZANDO MOTO-ESCAVO-TRANSPORTADOR,TRATOR(PUSHER) E MOTONIVELADORA,ADMITINDO UMA DISTANCIA MEDIA DE TRANSPORTE DE 650,00M</v>
      </c>
      <c r="C2310" s="519" t="s">
        <v>33381</v>
      </c>
      <c r="D2310" s="519" t="s">
        <v>33382</v>
      </c>
      <c r="E2310" s="519" t="s">
        <v>33394</v>
      </c>
      <c r="I2310" s="519" t="s">
        <v>22</v>
      </c>
      <c r="J2310" s="650">
        <v>21.28</v>
      </c>
    </row>
    <row r="2311" spans="1:10">
      <c r="A2311" s="519" t="s">
        <v>2466</v>
      </c>
      <c r="B2311" s="519" t="str">
        <f t="shared" si="35"/>
        <v>ESCAVACAO,CARGA E TRANSPORTE DE MATERIAL DE 1ªCATEGORIA,UTILIZANDO MOTO-ESCAVO-TRANSPORTADOR,TRATOR(PUSHER) E MOTONIVELADORA,ADMITINDO UMA DISTANCIA MEDIA DE TRANSPORTE DE 700,00M</v>
      </c>
      <c r="C2311" s="519" t="s">
        <v>33381</v>
      </c>
      <c r="D2311" s="519" t="s">
        <v>33382</v>
      </c>
      <c r="E2311" s="519" t="s">
        <v>33395</v>
      </c>
      <c r="I2311" s="519" t="s">
        <v>22</v>
      </c>
      <c r="J2311" s="650">
        <v>22.6</v>
      </c>
    </row>
    <row r="2312" spans="1:10">
      <c r="A2312" s="519" t="s">
        <v>2467</v>
      </c>
      <c r="B2312" s="519" t="str">
        <f t="shared" ref="B2312:B2375" si="36">C2312&amp;D2312&amp;E2312&amp;F2312&amp;G2312&amp;H2312</f>
        <v>ESCAVACAO,CARGA E TRANSPORTE DE MATERIAL DE 1ªCATEGORIA,UTILIZANDO MOTO-ESCAVO-TRANSPORTADOR,TRATOR(PUSHER) E MOTONIVELADORA,ADMITINDO UMA DISTANCIA MEDIA DE TRANSPORTE DE 700,00M</v>
      </c>
      <c r="C2312" s="519" t="s">
        <v>33381</v>
      </c>
      <c r="D2312" s="519" t="s">
        <v>33382</v>
      </c>
      <c r="E2312" s="519" t="s">
        <v>33395</v>
      </c>
      <c r="I2312" s="519" t="s">
        <v>22</v>
      </c>
      <c r="J2312" s="650">
        <v>22.42</v>
      </c>
    </row>
    <row r="2313" spans="1:10">
      <c r="A2313" s="519" t="s">
        <v>2468</v>
      </c>
      <c r="B2313" s="519" t="str">
        <f t="shared" si="36"/>
        <v>ESCAVACAO,CARGA E TRANSPORTE DE MATERIAL DE 1ªCATEGORIA,UTILIZANDO MOTO-ESCAVO-TRANSPORTADOR,TRATOR(PUSHER) E MOTONIVELADORA,ADMITINDO UMA DISTANCIA MEDIA DE TRANSPORTE DE 750,OOM</v>
      </c>
      <c r="C2313" s="519" t="s">
        <v>33381</v>
      </c>
      <c r="D2313" s="519" t="s">
        <v>33382</v>
      </c>
      <c r="E2313" s="519" t="s">
        <v>33396</v>
      </c>
      <c r="I2313" s="519" t="s">
        <v>22</v>
      </c>
      <c r="J2313" s="650">
        <v>23.88</v>
      </c>
    </row>
    <row r="2314" spans="1:10">
      <c r="A2314" s="519" t="s">
        <v>2469</v>
      </c>
      <c r="B2314" s="519" t="str">
        <f t="shared" si="36"/>
        <v>ESCAVACAO,CARGA E TRANSPORTE DE MATERIAL DE 1ªCATEGORIA,UTILIZANDO MOTO-ESCAVO-TRANSPORTADOR,TRATOR(PUSHER) E MOTONIVELADORA,ADMITINDO UMA DISTANCIA MEDIA DE TRANSPORTE DE 750,OOM</v>
      </c>
      <c r="C2314" s="519" t="s">
        <v>33381</v>
      </c>
      <c r="D2314" s="519" t="s">
        <v>33382</v>
      </c>
      <c r="E2314" s="519" t="s">
        <v>33396</v>
      </c>
      <c r="I2314" s="519" t="s">
        <v>22</v>
      </c>
      <c r="J2314" s="650">
        <v>23.69</v>
      </c>
    </row>
    <row r="2315" spans="1:10">
      <c r="A2315" s="519" t="s">
        <v>2470</v>
      </c>
      <c r="B2315" s="519" t="str">
        <f t="shared" si="36"/>
        <v>ESCAVACAO,CARGA E TRANSPORTE DE MATERIAL DE 1ªCATEGORIA,UTILIZANDO MOTO-ESCAVO-TRANSPORTADOR,TRATOR(PUSHER) E MOTONIVELADORA,ADMITINDO UMA DISTANCIA MEDIA DE TRANSPORTE DE 800,00M</v>
      </c>
      <c r="C2315" s="519" t="s">
        <v>33381</v>
      </c>
      <c r="D2315" s="519" t="s">
        <v>33382</v>
      </c>
      <c r="E2315" s="519" t="s">
        <v>33397</v>
      </c>
      <c r="I2315" s="519" t="s">
        <v>22</v>
      </c>
      <c r="J2315" s="650">
        <v>25.33</v>
      </c>
    </row>
    <row r="2316" spans="1:10">
      <c r="A2316" s="519" t="s">
        <v>2471</v>
      </c>
      <c r="B2316" s="519" t="str">
        <f t="shared" si="36"/>
        <v>ESCAVACAO,CARGA E TRANSPORTE DE MATERIAL DE 1ªCATEGORIA,UTILIZANDO MOTO-ESCAVO-TRANSPORTADOR,TRATOR(PUSHER) E MOTONIVELADORA,ADMITINDO UMA DISTANCIA MEDIA DE TRANSPORTE DE 800,00M</v>
      </c>
      <c r="C2316" s="519" t="s">
        <v>33381</v>
      </c>
      <c r="D2316" s="519" t="s">
        <v>33382</v>
      </c>
      <c r="E2316" s="519" t="s">
        <v>33397</v>
      </c>
      <c r="I2316" s="519" t="s">
        <v>22</v>
      </c>
      <c r="J2316" s="650">
        <v>25.13</v>
      </c>
    </row>
    <row r="2317" spans="1:10">
      <c r="A2317" s="519" t="s">
        <v>2472</v>
      </c>
      <c r="B2317" s="519" t="str">
        <f t="shared" si="36"/>
        <v>ESCAVACAO,CARGA E TRANSPORTE DE MATERIAL DE 1ªCATEGORIA,UTILIZANDO MOTO-ESCAVO-TRANSPORTADOR,TRATOR(PUSHER) E MOTONIVELADORA,ADMITINDO UMA DISTANCIA MEDIA DE TRANSPORTE DE 850,00M</v>
      </c>
      <c r="C2317" s="519" t="s">
        <v>33381</v>
      </c>
      <c r="D2317" s="519" t="s">
        <v>33382</v>
      </c>
      <c r="E2317" s="519" t="s">
        <v>33398</v>
      </c>
      <c r="I2317" s="519" t="s">
        <v>22</v>
      </c>
      <c r="J2317" s="650">
        <v>26.61</v>
      </c>
    </row>
    <row r="2318" spans="1:10">
      <c r="A2318" s="519" t="s">
        <v>2473</v>
      </c>
      <c r="B2318" s="519" t="str">
        <f t="shared" si="36"/>
        <v>ESCAVACAO,CARGA E TRANSPORTE DE MATERIAL DE 1ªCATEGORIA,UTILIZANDO MOTO-ESCAVO-TRANSPORTADOR,TRATOR(PUSHER) E MOTONIVELADORA,ADMITINDO UMA DISTANCIA MEDIA DE TRANSPORTE DE 850,00M</v>
      </c>
      <c r="C2318" s="519" t="s">
        <v>33381</v>
      </c>
      <c r="D2318" s="519" t="s">
        <v>33382</v>
      </c>
      <c r="E2318" s="519" t="s">
        <v>33398</v>
      </c>
      <c r="I2318" s="519" t="s">
        <v>22</v>
      </c>
      <c r="J2318" s="650">
        <v>26.4</v>
      </c>
    </row>
    <row r="2319" spans="1:10">
      <c r="A2319" s="519" t="s">
        <v>2474</v>
      </c>
      <c r="B2319" s="519" t="str">
        <f t="shared" si="36"/>
        <v>ESCAVACAO,CARGA E TRANSPORTE DE MATERIAL DE 1ªCATEGORIA,UTILIZANDO MOTO-ESCAVO-TRANSPORTADOR,TRATOR(PUSHER) E MOTONIVELADORA,ADMITINDO UMA DISTANCIA MEDIA DE TRANSPORTE DE 900,00M</v>
      </c>
      <c r="C2319" s="519" t="s">
        <v>33381</v>
      </c>
      <c r="D2319" s="519" t="s">
        <v>33382</v>
      </c>
      <c r="E2319" s="519" t="s">
        <v>33399</v>
      </c>
      <c r="I2319" s="519" t="s">
        <v>22</v>
      </c>
      <c r="J2319" s="650">
        <v>27.66</v>
      </c>
    </row>
    <row r="2320" spans="1:10">
      <c r="A2320" s="519" t="s">
        <v>2475</v>
      </c>
      <c r="B2320" s="519" t="str">
        <f t="shared" si="36"/>
        <v>ESCAVACAO,CARGA E TRANSPORTE DE MATERIAL DE 1ªCATEGORIA,UTILIZANDO MOTO-ESCAVO-TRANSPORTADOR,TRATOR(PUSHER) E MOTONIVELADORA,ADMITINDO UMA DISTANCIA MEDIA DE TRANSPORTE DE 900,00M</v>
      </c>
      <c r="C2320" s="519" t="s">
        <v>33381</v>
      </c>
      <c r="D2320" s="519" t="s">
        <v>33382</v>
      </c>
      <c r="E2320" s="519" t="s">
        <v>33399</v>
      </c>
      <c r="I2320" s="519" t="s">
        <v>22</v>
      </c>
      <c r="J2320" s="650">
        <v>27.44</v>
      </c>
    </row>
    <row r="2321" spans="1:10">
      <c r="A2321" s="519" t="s">
        <v>2476</v>
      </c>
      <c r="B2321" s="519" t="str">
        <f t="shared" si="36"/>
        <v>ESCAVACAO,CARGA E TRANSPORTE DE MATERIAL DE 1ªCATEGORIA,UTILIZANDO MOTO-ESCAVO-TRANSPORTADOR,TRATOR(PUSHER) E MOTONIVELADORA,ADMITINDO UMA DISTANCIA MEDIA DE TRANSPORTE DE 950,00M</v>
      </c>
      <c r="C2321" s="519" t="s">
        <v>33381</v>
      </c>
      <c r="D2321" s="519" t="s">
        <v>33382</v>
      </c>
      <c r="E2321" s="519" t="s">
        <v>33400</v>
      </c>
      <c r="I2321" s="519" t="s">
        <v>22</v>
      </c>
      <c r="J2321" s="650">
        <v>28.8</v>
      </c>
    </row>
    <row r="2322" spans="1:10">
      <c r="A2322" s="519" t="s">
        <v>2477</v>
      </c>
      <c r="B2322" s="519" t="str">
        <f t="shared" si="36"/>
        <v>ESCAVACAO,CARGA E TRANSPORTE DE MATERIAL DE 1ªCATEGORIA,UTILIZANDO MOTO-ESCAVO-TRANSPORTADOR,TRATOR(PUSHER) E MOTONIVELADORA,ADMITINDO UMA DISTANCIA MEDIA DE TRANSPORTE DE 950,00M</v>
      </c>
      <c r="C2322" s="519" t="s">
        <v>33381</v>
      </c>
      <c r="D2322" s="519" t="s">
        <v>33382</v>
      </c>
      <c r="E2322" s="519" t="s">
        <v>33400</v>
      </c>
      <c r="I2322" s="519" t="s">
        <v>22</v>
      </c>
      <c r="J2322" s="650">
        <v>28.57</v>
      </c>
    </row>
    <row r="2323" spans="1:10">
      <c r="A2323" s="519" t="s">
        <v>2478</v>
      </c>
      <c r="B2323" s="519" t="str">
        <f t="shared" si="36"/>
        <v>ESCAVACAO,CARGA E TRANSPORTE DE MATERIAL DE 1ªCATEGORIA,UTILIZANDO MOTO-ESCAVO-TRANSPORTADOR,TRATOR(PUSHER) E MOTONIVELADORA,ADMITINDO UMA DISTANCIA MEDIA DE TRANSPORTE DE 1000,00M</v>
      </c>
      <c r="C2323" s="519" t="s">
        <v>33381</v>
      </c>
      <c r="D2323" s="519" t="s">
        <v>33382</v>
      </c>
      <c r="E2323" s="519" t="s">
        <v>33401</v>
      </c>
      <c r="I2323" s="519" t="s">
        <v>22</v>
      </c>
      <c r="J2323" s="650">
        <v>30.47</v>
      </c>
    </row>
    <row r="2324" spans="1:10">
      <c r="A2324" s="519" t="s">
        <v>2479</v>
      </c>
      <c r="B2324" s="519" t="str">
        <f t="shared" si="36"/>
        <v>ESCAVACAO,CARGA E TRANSPORTE DE MATERIAL DE 1ªCATEGORIA,UTILIZANDO MOTO-ESCAVO-TRANSPORTADOR,TRATOR(PUSHER) E MOTONIVELADORA,ADMITINDO UMA DISTANCIA MEDIA DE TRANSPORTE DE 1000,00M</v>
      </c>
      <c r="C2324" s="519" t="s">
        <v>33381</v>
      </c>
      <c r="D2324" s="519" t="s">
        <v>33382</v>
      </c>
      <c r="E2324" s="519" t="s">
        <v>33401</v>
      </c>
      <c r="I2324" s="519" t="s">
        <v>22</v>
      </c>
      <c r="J2324" s="650">
        <v>30.22</v>
      </c>
    </row>
    <row r="2325" spans="1:10">
      <c r="A2325" s="519" t="s">
        <v>2480</v>
      </c>
      <c r="B2325" s="519" t="str">
        <f t="shared" si="36"/>
        <v>ESCAVACAO,CARGA E TRANSPORTE DE MATERIAL DE 1ªCATEGORIA,UTILIZANDO MOTO-ESCAVO-TRANSPORTADOR,TRATOR(PUSHER) E MOTONIVELADORA,ADMITINDO UMA DISTANCIA MEDIA DE TRANSPORTE DE 1050,00M</v>
      </c>
      <c r="C2325" s="519" t="s">
        <v>33381</v>
      </c>
      <c r="D2325" s="519" t="s">
        <v>33382</v>
      </c>
      <c r="E2325" s="519" t="s">
        <v>33402</v>
      </c>
      <c r="I2325" s="519" t="s">
        <v>22</v>
      </c>
      <c r="J2325" s="650">
        <v>31.38</v>
      </c>
    </row>
    <row r="2326" spans="1:10">
      <c r="A2326" s="519" t="s">
        <v>2481</v>
      </c>
      <c r="B2326" s="519" t="str">
        <f t="shared" si="36"/>
        <v>ESCAVACAO,CARGA E TRANSPORTE DE MATERIAL DE 1ªCATEGORIA,UTILIZANDO MOTO-ESCAVO-TRANSPORTADOR,TRATOR(PUSHER) E MOTONIVELADORA,ADMITINDO UMA DISTANCIA MEDIA DE TRANSPORTE DE 1050,00M</v>
      </c>
      <c r="C2326" s="519" t="s">
        <v>33381</v>
      </c>
      <c r="D2326" s="519" t="s">
        <v>33382</v>
      </c>
      <c r="E2326" s="519" t="s">
        <v>33402</v>
      </c>
      <c r="I2326" s="519" t="s">
        <v>22</v>
      </c>
      <c r="J2326" s="650">
        <v>31.12</v>
      </c>
    </row>
    <row r="2327" spans="1:10">
      <c r="A2327" s="519" t="s">
        <v>2482</v>
      </c>
      <c r="B2327" s="519" t="str">
        <f t="shared" si="36"/>
        <v>ESCAVACAO,CARGA E TRANSPORTE DE MATERIAL DE 1ªCATEGORIA,UTILIZANDO MOTO-ESCAVO-TRANSPORTADOR,TRATOR(PUSHER) E MOTONIVELADORA,ADMITINDO UMA DISTANCIA MEDIA DE TRANSPORTE DE 1100,00M</v>
      </c>
      <c r="C2327" s="519" t="s">
        <v>33381</v>
      </c>
      <c r="D2327" s="519" t="s">
        <v>33382</v>
      </c>
      <c r="E2327" s="519" t="s">
        <v>33403</v>
      </c>
      <c r="I2327" s="519" t="s">
        <v>22</v>
      </c>
      <c r="J2327" s="650">
        <v>32.85</v>
      </c>
    </row>
    <row r="2328" spans="1:10">
      <c r="A2328" s="519" t="s">
        <v>2483</v>
      </c>
      <c r="B2328" s="519" t="str">
        <f t="shared" si="36"/>
        <v>ESCAVACAO,CARGA E TRANSPORTE DE MATERIAL DE 1ªCATEGORIA,UTILIZANDO MOTO-ESCAVO-TRANSPORTADOR,TRATOR(PUSHER) E MOTONIVELADORA,ADMITINDO UMA DISTANCIA MEDIA DE TRANSPORTE DE 1100,00M</v>
      </c>
      <c r="C2328" s="519" t="s">
        <v>33381</v>
      </c>
      <c r="D2328" s="519" t="s">
        <v>33382</v>
      </c>
      <c r="E2328" s="519" t="s">
        <v>33403</v>
      </c>
      <c r="I2328" s="519" t="s">
        <v>22</v>
      </c>
      <c r="J2328" s="650">
        <v>32.58</v>
      </c>
    </row>
    <row r="2329" spans="1:10">
      <c r="A2329" s="519" t="s">
        <v>2484</v>
      </c>
      <c r="B2329" s="519" t="str">
        <f t="shared" si="36"/>
        <v>ESCAVACAO,CARGA E TRANSPORTE DE MATERIAL DE 1ªCATEGORIA,UTILIZANDO MOTO-ESCAVO-TRANSPORTADOR,TRATOR(PUSHER) E MOTONIVELADORA,ADMITINDO UMA DISTANCIA MEDIA DE TRANSPORTE DE 1150,00M</v>
      </c>
      <c r="C2329" s="519" t="s">
        <v>33381</v>
      </c>
      <c r="D2329" s="519" t="s">
        <v>33382</v>
      </c>
      <c r="E2329" s="519" t="s">
        <v>33404</v>
      </c>
      <c r="I2329" s="519" t="s">
        <v>22</v>
      </c>
      <c r="J2329" s="650">
        <v>33.909999999999997</v>
      </c>
    </row>
    <row r="2330" spans="1:10">
      <c r="A2330" s="519" t="s">
        <v>2485</v>
      </c>
      <c r="B2330" s="519" t="str">
        <f t="shared" si="36"/>
        <v>ESCAVACAO,CARGA E TRANSPORTE DE MATERIAL DE 1ªCATEGORIA,UTILIZANDO MOTO-ESCAVO-TRANSPORTADOR,TRATOR(PUSHER) E MOTONIVELADORA,ADMITINDO UMA DISTANCIA MEDIA DE TRANSPORTE DE 1150,00M</v>
      </c>
      <c r="C2330" s="519" t="s">
        <v>33381</v>
      </c>
      <c r="D2330" s="519" t="s">
        <v>33382</v>
      </c>
      <c r="E2330" s="519" t="s">
        <v>33404</v>
      </c>
      <c r="I2330" s="519" t="s">
        <v>22</v>
      </c>
      <c r="J2330" s="650">
        <v>33.64</v>
      </c>
    </row>
    <row r="2331" spans="1:10">
      <c r="A2331" s="519" t="s">
        <v>2486</v>
      </c>
      <c r="B2331" s="519" t="str">
        <f t="shared" si="36"/>
        <v>ESCAVACAO,CARGA E TRANSPORTE DE MATERIAL DE 1ªCATEGORIA,UTILIZANDO MOTO-ESCAVO-TRANSPORTADOR,TRATOR(PUSHER) E MOTONIVELADORA,ADMITINDO UMA DISTANCIA MEDIA DE TRANSPORTE DE 1200,00M</v>
      </c>
      <c r="C2331" s="519" t="s">
        <v>33381</v>
      </c>
      <c r="D2331" s="519" t="s">
        <v>33382</v>
      </c>
      <c r="E2331" s="519" t="s">
        <v>33405</v>
      </c>
      <c r="I2331" s="519" t="s">
        <v>22</v>
      </c>
      <c r="J2331" s="650">
        <v>35.630000000000003</v>
      </c>
    </row>
    <row r="2332" spans="1:10">
      <c r="A2332" s="519" t="s">
        <v>2487</v>
      </c>
      <c r="B2332" s="519" t="str">
        <f t="shared" si="36"/>
        <v>ESCAVACAO,CARGA E TRANSPORTE DE MATERIAL DE 1ªCATEGORIA,UTILIZANDO MOTO-ESCAVO-TRANSPORTADOR,TRATOR(PUSHER) E MOTONIVELADORA,ADMITINDO UMA DISTANCIA MEDIA DE TRANSPORTE DE 1200,00M</v>
      </c>
      <c r="C2332" s="519" t="s">
        <v>33381</v>
      </c>
      <c r="D2332" s="519" t="s">
        <v>33382</v>
      </c>
      <c r="E2332" s="519" t="s">
        <v>33405</v>
      </c>
      <c r="I2332" s="519" t="s">
        <v>22</v>
      </c>
      <c r="J2332" s="650">
        <v>35.35</v>
      </c>
    </row>
    <row r="2333" spans="1:10">
      <c r="A2333" s="519" t="s">
        <v>2488</v>
      </c>
      <c r="B2333" s="519" t="str">
        <f t="shared" si="36"/>
        <v>ESCAVACAO,CARGA E TRANSPORTE DE MATERIAL DE 2ªCATEGORIA,UTILIZANDO MOTO-ESCAVO-TRANSPORTADOR,TRATOR(PUSHER),MOTONIVELADORA E TRATOR COM ESCARIFICADOR,ADMITINDO UMA DISTANCIA MEDIADE TRANSPORTE DE 100,00M</v>
      </c>
      <c r="C2333" s="519" t="s">
        <v>33406</v>
      </c>
      <c r="D2333" s="519" t="s">
        <v>33407</v>
      </c>
      <c r="E2333" s="519" t="s">
        <v>33408</v>
      </c>
      <c r="F2333" s="519" t="s">
        <v>33409</v>
      </c>
      <c r="I2333" s="519" t="s">
        <v>22</v>
      </c>
      <c r="J2333" s="650">
        <v>15.99</v>
      </c>
    </row>
    <row r="2334" spans="1:10">
      <c r="A2334" s="519" t="s">
        <v>2489</v>
      </c>
      <c r="B2334" s="519" t="str">
        <f t="shared" si="36"/>
        <v>ESCAVACAO,CARGA E TRANSPORTE DE MATERIAL DE 2ªCATEGORIA,UTILIZANDO MOTO-ESCAVO-TRANSPORTADOR,TRATOR(PUSHER),MOTONIVELADORA E TRATOR COM ESCARIFICADOR,ADMITINDO UMA DISTANCIA MEDIADE TRANSPORTE DE 100,00M</v>
      </c>
      <c r="C2334" s="519" t="s">
        <v>33406</v>
      </c>
      <c r="D2334" s="519" t="s">
        <v>33407</v>
      </c>
      <c r="E2334" s="519" t="s">
        <v>33408</v>
      </c>
      <c r="F2334" s="519" t="s">
        <v>33409</v>
      </c>
      <c r="I2334" s="519" t="s">
        <v>22</v>
      </c>
      <c r="J2334" s="650">
        <v>15.9</v>
      </c>
    </row>
    <row r="2335" spans="1:10">
      <c r="A2335" s="519" t="s">
        <v>2490</v>
      </c>
      <c r="B2335" s="519" t="str">
        <f t="shared" si="36"/>
        <v>ESCAVACAO,CARGA E TRANSPORTE DE MATERIAL DE 2ªCATEGORIA,UTILIZANDO MOTO-ESCAVO-TRANSPORTADOR,TRATOR(PUSHER),MOTONIVELADORA E TRATOR COM ESCARIFICADOR,ADMITINDO UMA DISTANCIA MEDIADE TRANSPORTE DE 150,00M</v>
      </c>
      <c r="C2335" s="519" t="s">
        <v>33406</v>
      </c>
      <c r="D2335" s="519" t="s">
        <v>33407</v>
      </c>
      <c r="E2335" s="519" t="s">
        <v>33408</v>
      </c>
      <c r="F2335" s="519" t="s">
        <v>33410</v>
      </c>
      <c r="I2335" s="519" t="s">
        <v>22</v>
      </c>
      <c r="J2335" s="650">
        <v>18.440000000000001</v>
      </c>
    </row>
    <row r="2336" spans="1:10">
      <c r="A2336" s="519" t="s">
        <v>2491</v>
      </c>
      <c r="B2336" s="519" t="str">
        <f t="shared" si="36"/>
        <v>ESCAVACAO,CARGA E TRANSPORTE DE MATERIAL DE 2ªCATEGORIA,UTILIZANDO MOTO-ESCAVO-TRANSPORTADOR,TRATOR(PUSHER),MOTONIVELADORA E TRATOR COM ESCARIFICADOR,ADMITINDO UMA DISTANCIA MEDIADE TRANSPORTE DE 150,00M</v>
      </c>
      <c r="C2336" s="519" t="s">
        <v>33406</v>
      </c>
      <c r="D2336" s="519" t="s">
        <v>33407</v>
      </c>
      <c r="E2336" s="519" t="s">
        <v>33408</v>
      </c>
      <c r="F2336" s="519" t="s">
        <v>33410</v>
      </c>
      <c r="I2336" s="519" t="s">
        <v>22</v>
      </c>
      <c r="J2336" s="650">
        <v>18.34</v>
      </c>
    </row>
    <row r="2337" spans="1:10">
      <c r="A2337" s="519" t="s">
        <v>2492</v>
      </c>
      <c r="B2337" s="519" t="str">
        <f t="shared" si="36"/>
        <v>ESCAVACAO,CARGA E TRANSPORTE DE MATERIAL DE 2ªCATEGORIA,UTILIZANDO MOTO-ESCAVO-TRANSPORTADOR,TRATOR(PUSHER),MOTONIVELADORA E TRATOR COM ESCARIFICADOR,ADMITINDO UMA DISTANCIA MEDIADE TRANSPORTE DE 200,00M</v>
      </c>
      <c r="C2337" s="519" t="s">
        <v>33406</v>
      </c>
      <c r="D2337" s="519" t="s">
        <v>33407</v>
      </c>
      <c r="E2337" s="519" t="s">
        <v>33408</v>
      </c>
      <c r="F2337" s="519" t="s">
        <v>33411</v>
      </c>
      <c r="I2337" s="519" t="s">
        <v>22</v>
      </c>
      <c r="J2337" s="650">
        <v>21</v>
      </c>
    </row>
    <row r="2338" spans="1:10">
      <c r="A2338" s="519" t="s">
        <v>2493</v>
      </c>
      <c r="B2338" s="519" t="str">
        <f t="shared" si="36"/>
        <v>ESCAVACAO,CARGA E TRANSPORTE DE MATERIAL DE 2ªCATEGORIA,UTILIZANDO MOTO-ESCAVO-TRANSPORTADOR,TRATOR(PUSHER),MOTONIVELADORA E TRATOR COM ESCARIFICADOR,ADMITINDO UMA DISTANCIA MEDIADE TRANSPORTE DE 200,00M</v>
      </c>
      <c r="C2338" s="519" t="s">
        <v>33406</v>
      </c>
      <c r="D2338" s="519" t="s">
        <v>33407</v>
      </c>
      <c r="E2338" s="519" t="s">
        <v>33408</v>
      </c>
      <c r="F2338" s="519" t="s">
        <v>33411</v>
      </c>
      <c r="I2338" s="519" t="s">
        <v>22</v>
      </c>
      <c r="J2338" s="650">
        <v>20.88</v>
      </c>
    </row>
    <row r="2339" spans="1:10">
      <c r="A2339" s="519" t="s">
        <v>2494</v>
      </c>
      <c r="B2339" s="519" t="str">
        <f t="shared" si="36"/>
        <v>ESCAVACAO,CARGA E TRANSPORTE DE MATERIAL DE 2ªCATEGORIA,UTILIZANDO MOTO-ESCAVO-TRANSPORTADOR,TRATOR(PUSHER),MOTONIVELADORA E TRATOR COM ESCARIFICADOR,ADMITINDO UMA DISTANCIA MEDIADE TRANSPORTE DE 250,00M</v>
      </c>
      <c r="C2339" s="519" t="s">
        <v>33406</v>
      </c>
      <c r="D2339" s="519" t="s">
        <v>33407</v>
      </c>
      <c r="E2339" s="519" t="s">
        <v>33408</v>
      </c>
      <c r="F2339" s="519" t="s">
        <v>33412</v>
      </c>
      <c r="I2339" s="519" t="s">
        <v>22</v>
      </c>
      <c r="J2339" s="650">
        <v>23.4</v>
      </c>
    </row>
    <row r="2340" spans="1:10">
      <c r="A2340" s="519" t="s">
        <v>2495</v>
      </c>
      <c r="B2340" s="519" t="str">
        <f t="shared" si="36"/>
        <v>ESCAVACAO,CARGA E TRANSPORTE DE MATERIAL DE 2ªCATEGORIA,UTILIZANDO MOTO-ESCAVO-TRANSPORTADOR,TRATOR(PUSHER),MOTONIVELADORA E TRATOR COM ESCARIFICADOR,ADMITINDO UMA DISTANCIA MEDIADE TRANSPORTE DE 250,00M</v>
      </c>
      <c r="C2340" s="519" t="s">
        <v>33406</v>
      </c>
      <c r="D2340" s="519" t="s">
        <v>33407</v>
      </c>
      <c r="E2340" s="519" t="s">
        <v>33408</v>
      </c>
      <c r="F2340" s="519" t="s">
        <v>33412</v>
      </c>
      <c r="I2340" s="519" t="s">
        <v>22</v>
      </c>
      <c r="J2340" s="650">
        <v>23.26</v>
      </c>
    </row>
    <row r="2341" spans="1:10">
      <c r="A2341" s="519" t="s">
        <v>2496</v>
      </c>
      <c r="B2341" s="519" t="str">
        <f t="shared" si="36"/>
        <v>ESCAVACAO,CARGA E TRANSPORTE DE MATERIAL DE 2ªCATEGORIA,UTILIZANDO MOTO-ESCAVO-TRANSPORTADOR,TRATOR(PUSHER),MOTONIVELADORA E TRATOR COM ESCARIFICADOR,ADMITINDO UMA DISTANCIA MEDIADE TRANSPORTE DE 300,00M</v>
      </c>
      <c r="C2341" s="519" t="s">
        <v>33406</v>
      </c>
      <c r="D2341" s="519" t="s">
        <v>33407</v>
      </c>
      <c r="E2341" s="519" t="s">
        <v>33408</v>
      </c>
      <c r="F2341" s="519" t="s">
        <v>33413</v>
      </c>
      <c r="I2341" s="519" t="s">
        <v>22</v>
      </c>
      <c r="J2341" s="650">
        <v>26.02</v>
      </c>
    </row>
    <row r="2342" spans="1:10">
      <c r="A2342" s="519" t="s">
        <v>2497</v>
      </c>
      <c r="B2342" s="519" t="str">
        <f t="shared" si="36"/>
        <v>ESCAVACAO,CARGA E TRANSPORTE DE MATERIAL DE 2ªCATEGORIA,UTILIZANDO MOTO-ESCAVO-TRANSPORTADOR,TRATOR(PUSHER),MOTONIVELADORA E TRATOR COM ESCARIFICADOR,ADMITINDO UMA DISTANCIA MEDIADE TRANSPORTE DE 300,00M</v>
      </c>
      <c r="C2342" s="519" t="s">
        <v>33406</v>
      </c>
      <c r="D2342" s="519" t="s">
        <v>33407</v>
      </c>
      <c r="E2342" s="519" t="s">
        <v>33408</v>
      </c>
      <c r="F2342" s="519" t="s">
        <v>33413</v>
      </c>
      <c r="I2342" s="519" t="s">
        <v>22</v>
      </c>
      <c r="J2342" s="650">
        <v>25.86</v>
      </c>
    </row>
    <row r="2343" spans="1:10">
      <c r="A2343" s="519" t="s">
        <v>2498</v>
      </c>
      <c r="B2343" s="519" t="str">
        <f t="shared" si="36"/>
        <v>ESCAVACAO,CARGA E TRANSPORTE DE MATERIAL DE 2ªCATEGORIA,UTILIZANDO MOTO-ESCAVO-TRANSPORTADOR,TRATOR(PUSHER),MOTONIVELADORA E TRATOR COM ESCARIFICADOR,ADMITINDO UMA DISTANCIA MEDIADE TRANSPORTE DE 350,00M</v>
      </c>
      <c r="C2343" s="519" t="s">
        <v>33406</v>
      </c>
      <c r="D2343" s="519" t="s">
        <v>33407</v>
      </c>
      <c r="E2343" s="519" t="s">
        <v>33408</v>
      </c>
      <c r="F2343" s="519" t="s">
        <v>33414</v>
      </c>
      <c r="I2343" s="519" t="s">
        <v>22</v>
      </c>
      <c r="J2343" s="650">
        <v>28.34</v>
      </c>
    </row>
    <row r="2344" spans="1:10">
      <c r="A2344" s="519" t="s">
        <v>2499</v>
      </c>
      <c r="B2344" s="519" t="str">
        <f t="shared" si="36"/>
        <v>ESCAVACAO,CARGA E TRANSPORTE DE MATERIAL DE 2ªCATEGORIA,UTILIZANDO MOTO-ESCAVO-TRANSPORTADOR,TRATOR(PUSHER),MOTONIVELADORA E TRATOR COM ESCARIFICADOR,ADMITINDO UMA DISTANCIA MEDIADE TRANSPORTE DE 350,00M</v>
      </c>
      <c r="C2344" s="519" t="s">
        <v>33406</v>
      </c>
      <c r="D2344" s="519" t="s">
        <v>33407</v>
      </c>
      <c r="E2344" s="519" t="s">
        <v>33408</v>
      </c>
      <c r="F2344" s="519" t="s">
        <v>33414</v>
      </c>
      <c r="I2344" s="519" t="s">
        <v>22</v>
      </c>
      <c r="J2344" s="650">
        <v>28.18</v>
      </c>
    </row>
    <row r="2345" spans="1:10">
      <c r="A2345" s="519" t="s">
        <v>2500</v>
      </c>
      <c r="B2345" s="519" t="str">
        <f t="shared" si="36"/>
        <v>ESCAVACAO,CARGA E TRANSPORTE DE MATERIAL DE 2ªCATEGORIA,UTILIZANDO MOTO-ESCAVO-TRANSPORTADOR,TRATOR(PUSHER),MOTONIVELADORA E TARTOR COM ESCARIFICADOR,ADMITINDO UMA DISTANCIA MEDIADE TRANSPORTE DE 400,00M</v>
      </c>
      <c r="C2345" s="519" t="s">
        <v>33406</v>
      </c>
      <c r="D2345" s="519" t="s">
        <v>33407</v>
      </c>
      <c r="E2345" s="519" t="s">
        <v>33415</v>
      </c>
      <c r="F2345" s="519" t="s">
        <v>33416</v>
      </c>
      <c r="I2345" s="519" t="s">
        <v>22</v>
      </c>
      <c r="J2345" s="650">
        <v>30.85</v>
      </c>
    </row>
    <row r="2346" spans="1:10">
      <c r="A2346" s="519" t="s">
        <v>2501</v>
      </c>
      <c r="B2346" s="519" t="str">
        <f t="shared" si="36"/>
        <v>ESCAVACAO,CARGA E TRANSPORTE DE MATERIAL DE 2ªCATEGORIA,UTILIZANDO MOTO-ESCAVO-TRANSPORTADOR,TRATOR(PUSHER),MOTONIVELADORA E TARTOR COM ESCARIFICADOR,ADMITINDO UMA DISTANCIA MEDIADE TRANSPORTE DE 400,00M</v>
      </c>
      <c r="C2346" s="519" t="s">
        <v>33406</v>
      </c>
      <c r="D2346" s="519" t="s">
        <v>33407</v>
      </c>
      <c r="E2346" s="519" t="s">
        <v>33415</v>
      </c>
      <c r="F2346" s="519" t="s">
        <v>33416</v>
      </c>
      <c r="I2346" s="519" t="s">
        <v>22</v>
      </c>
      <c r="J2346" s="650">
        <v>30.67</v>
      </c>
    </row>
    <row r="2347" spans="1:10">
      <c r="A2347" s="519" t="s">
        <v>2502</v>
      </c>
      <c r="B2347" s="519" t="str">
        <f t="shared" si="36"/>
        <v>ESCAVACAO,CARGA E TRANSPORTE DE MATERIAL DE 2ªCATEGORIA,UTILIZANDO MOTO-ESCAVO-TRANSPORTADOR,TRATOR(PUSHER),MOTONIVELADORA E TRATOR COM ESCARIFICADOR,ADMITINDO UMA DISTANCIA MEDIADE TRANSPORTE DE 450,00M</v>
      </c>
      <c r="C2347" s="519" t="s">
        <v>33406</v>
      </c>
      <c r="D2347" s="519" t="s">
        <v>33407</v>
      </c>
      <c r="E2347" s="519" t="s">
        <v>33408</v>
      </c>
      <c r="F2347" s="519" t="s">
        <v>33417</v>
      </c>
      <c r="I2347" s="519" t="s">
        <v>22</v>
      </c>
      <c r="J2347" s="650">
        <v>33.520000000000003</v>
      </c>
    </row>
    <row r="2348" spans="1:10">
      <c r="A2348" s="519" t="s">
        <v>2503</v>
      </c>
      <c r="B2348" s="519" t="str">
        <f t="shared" si="36"/>
        <v>ESCAVACAO,CARGA E TRANSPORTE DE MATERIAL DE 2ªCATEGORIA,UTILIZANDO MOTO-ESCAVO-TRANSPORTADOR,TRATOR(PUSHER),MOTONIVELADORA E TRATOR COM ESCARIFICADOR,ADMITINDO UMA DISTANCIA MEDIADE TRANSPORTE DE 450,00M</v>
      </c>
      <c r="C2348" s="519" t="s">
        <v>33406</v>
      </c>
      <c r="D2348" s="519" t="s">
        <v>33407</v>
      </c>
      <c r="E2348" s="519" t="s">
        <v>33408</v>
      </c>
      <c r="F2348" s="519" t="s">
        <v>33417</v>
      </c>
      <c r="I2348" s="519" t="s">
        <v>22</v>
      </c>
      <c r="J2348" s="650">
        <v>33.32</v>
      </c>
    </row>
    <row r="2349" spans="1:10">
      <c r="A2349" s="519" t="s">
        <v>2504</v>
      </c>
      <c r="B2349" s="519" t="str">
        <f t="shared" si="36"/>
        <v>ESCAVACAO,CARGA E TRANSPORTE DE MATERIAL DE 2ªCATEGORIA,UTILIZANDO MOTO-ESCAVO-TRANSPORTADOR,TRATOR(PUSHER),MOTONIVELADORA E TRATOR COM ESCARIFICADOR,ADMITINDO UMA DISTANCIA MEDIADE TRANSPORTE DE 500,00M</v>
      </c>
      <c r="C2349" s="519" t="s">
        <v>33406</v>
      </c>
      <c r="D2349" s="519" t="s">
        <v>33407</v>
      </c>
      <c r="E2349" s="519" t="s">
        <v>33408</v>
      </c>
      <c r="F2349" s="519" t="s">
        <v>33418</v>
      </c>
      <c r="I2349" s="519" t="s">
        <v>22</v>
      </c>
      <c r="J2349" s="650">
        <v>35.94</v>
      </c>
    </row>
    <row r="2350" spans="1:10">
      <c r="A2350" s="519" t="s">
        <v>2505</v>
      </c>
      <c r="B2350" s="519" t="str">
        <f t="shared" si="36"/>
        <v>ESCAVACAO,CARGA E TRANSPORTE DE MATERIAL DE 2ªCATEGORIA,UTILIZANDO MOTO-ESCAVO-TRANSPORTADOR,TRATOR(PUSHER),MOTONIVELADORA E TRATOR COM ESCARIFICADOR,ADMITINDO UMA DISTANCIA MEDIADE TRANSPORTE DE 500,00M</v>
      </c>
      <c r="C2350" s="519" t="s">
        <v>33406</v>
      </c>
      <c r="D2350" s="519" t="s">
        <v>33407</v>
      </c>
      <c r="E2350" s="519" t="s">
        <v>33408</v>
      </c>
      <c r="F2350" s="519" t="s">
        <v>33418</v>
      </c>
      <c r="I2350" s="519" t="s">
        <v>22</v>
      </c>
      <c r="J2350" s="650">
        <v>35.729999999999997</v>
      </c>
    </row>
    <row r="2351" spans="1:10">
      <c r="A2351" s="519" t="s">
        <v>2506</v>
      </c>
      <c r="B2351" s="519" t="str">
        <f t="shared" si="36"/>
        <v>ESCAVACAO,CARGA E TRANSPORTE DE MATERIAL DE 2ªCATEGORIA,UTILIZANDO MOTO-ESCAVO-TRANSPORTADOR,TRATOR(PUSHER),MOTONIVELADORA E TRATOR COM ESCARIFICADOR,ADMITINDO UMA DISTANCIA MEDIADE TRANSPORTE DE 550,00M</v>
      </c>
      <c r="C2351" s="519" t="s">
        <v>33406</v>
      </c>
      <c r="D2351" s="519" t="s">
        <v>33407</v>
      </c>
      <c r="E2351" s="519" t="s">
        <v>33408</v>
      </c>
      <c r="F2351" s="519" t="s">
        <v>33419</v>
      </c>
      <c r="I2351" s="519" t="s">
        <v>22</v>
      </c>
      <c r="J2351" s="650">
        <v>38.31</v>
      </c>
    </row>
    <row r="2352" spans="1:10">
      <c r="A2352" s="519" t="s">
        <v>2507</v>
      </c>
      <c r="B2352" s="519" t="str">
        <f t="shared" si="36"/>
        <v>ESCAVACAO,CARGA E TRANSPORTE DE MATERIAL DE 2ªCATEGORIA,UTILIZANDO MOTO-ESCAVO-TRANSPORTADOR,TRATOR(PUSHER),MOTONIVELADORA E TRATOR COM ESCARIFICADOR,ADMITINDO UMA DISTANCIA MEDIADE TRANSPORTE DE 550,00M</v>
      </c>
      <c r="C2352" s="519" t="s">
        <v>33406</v>
      </c>
      <c r="D2352" s="519" t="s">
        <v>33407</v>
      </c>
      <c r="E2352" s="519" t="s">
        <v>33408</v>
      </c>
      <c r="F2352" s="519" t="s">
        <v>33419</v>
      </c>
      <c r="I2352" s="519" t="s">
        <v>22</v>
      </c>
      <c r="J2352" s="650">
        <v>38.090000000000003</v>
      </c>
    </row>
    <row r="2353" spans="1:10">
      <c r="A2353" s="519" t="s">
        <v>2508</v>
      </c>
      <c r="B2353" s="519" t="str">
        <f t="shared" si="36"/>
        <v>ESCAVACAO,CARGA E TRANSPORTE DE MATERIAL DE 2ªCATEGORIA,UTILIZANDO MOTO-ESCAVO-TRAMSPORTADOR,TRATOR(PUSHER),MOTONIVELADORA E TRATOR COM ESCARIFICADOR,ADMITINDO UMA DISTANCIA MEDIADE TRANSPORTE DE 600,00M</v>
      </c>
      <c r="C2353" s="519" t="s">
        <v>33406</v>
      </c>
      <c r="D2353" s="519" t="s">
        <v>33420</v>
      </c>
      <c r="E2353" s="519" t="s">
        <v>33408</v>
      </c>
      <c r="F2353" s="519" t="s">
        <v>33421</v>
      </c>
      <c r="I2353" s="519" t="s">
        <v>22</v>
      </c>
      <c r="J2353" s="650">
        <v>41.01</v>
      </c>
    </row>
    <row r="2354" spans="1:10">
      <c r="A2354" s="519" t="s">
        <v>2509</v>
      </c>
      <c r="B2354" s="519" t="str">
        <f t="shared" si="36"/>
        <v>ESCAVACAO,CARGA E TRANSPORTE DE MATERIAL DE 2ªCATEGORIA,UTILIZANDO MOTO-ESCAVO-TRAMSPORTADOR,TRATOR(PUSHER),MOTONIVELADORA E TRATOR COM ESCARIFICADOR,ADMITINDO UMA DISTANCIA MEDIADE TRANSPORTE DE 600,00M</v>
      </c>
      <c r="C2354" s="519" t="s">
        <v>33406</v>
      </c>
      <c r="D2354" s="519" t="s">
        <v>33420</v>
      </c>
      <c r="E2354" s="519" t="s">
        <v>33408</v>
      </c>
      <c r="F2354" s="519" t="s">
        <v>33421</v>
      </c>
      <c r="I2354" s="519" t="s">
        <v>22</v>
      </c>
      <c r="J2354" s="650">
        <v>40.770000000000003</v>
      </c>
    </row>
    <row r="2355" spans="1:10">
      <c r="A2355" s="519" t="s">
        <v>2510</v>
      </c>
      <c r="B2355" s="519" t="str">
        <f t="shared" si="36"/>
        <v>ESCAVACAO,CARGA E TRANSPORTE DE MATERIAL DE 2ªCATEGORIA,UTILIZANDO MOTO-ESCAVO-TRANSPORTADOR,TRATOR(PUSHER),MOTONIVELADORA E TRATOR COM ESCARIFICADOR,ADMITINDO UMA DISTANCIA MEDIADE TRANSPORTE DE 650,00M</v>
      </c>
      <c r="C2355" s="519" t="s">
        <v>33406</v>
      </c>
      <c r="D2355" s="519" t="s">
        <v>33407</v>
      </c>
      <c r="E2355" s="519" t="s">
        <v>33408</v>
      </c>
      <c r="F2355" s="519" t="s">
        <v>33422</v>
      </c>
      <c r="I2355" s="519" t="s">
        <v>22</v>
      </c>
      <c r="J2355" s="650">
        <v>43.58</v>
      </c>
    </row>
    <row r="2356" spans="1:10">
      <c r="A2356" s="519" t="s">
        <v>2511</v>
      </c>
      <c r="B2356" s="519" t="str">
        <f t="shared" si="36"/>
        <v>ESCAVACAO,CARGA E TRANSPORTE DE MATERIAL DE 2ªCATEGORIA,UTILIZANDO MOTO-ESCAVO-TRANSPORTADOR,TRATOR(PUSHER),MOTONIVELADORA E TRATOR COM ESCARIFICADOR,ADMITINDO UMA DISTANCIA MEDIADE TRANSPORTE DE 650,00M</v>
      </c>
      <c r="C2356" s="519" t="s">
        <v>33406</v>
      </c>
      <c r="D2356" s="519" t="s">
        <v>33407</v>
      </c>
      <c r="E2356" s="519" t="s">
        <v>33408</v>
      </c>
      <c r="F2356" s="519" t="s">
        <v>33422</v>
      </c>
      <c r="I2356" s="519" t="s">
        <v>22</v>
      </c>
      <c r="J2356" s="650">
        <v>43.33</v>
      </c>
    </row>
    <row r="2357" spans="1:10">
      <c r="A2357" s="519" t="s">
        <v>2512</v>
      </c>
      <c r="B2357" s="519" t="str">
        <f t="shared" si="36"/>
        <v>ESCAVACAO,CARGA E TRANSPORTE DE MATERIAL DE 2ªCATEGORIA,UTILIZANDO MOTO-ESCAVO-TRANSPORTADOR,TRATOR(PUSHER),MOTONIVELADORA E TRATOR COM ESCARIFICADOR,ADMITINDO UMA DISTANCIA MEDIADE TRANSPORTE DE 700,00M</v>
      </c>
      <c r="C2357" s="519" t="s">
        <v>33406</v>
      </c>
      <c r="D2357" s="519" t="s">
        <v>33407</v>
      </c>
      <c r="E2357" s="519" t="s">
        <v>33408</v>
      </c>
      <c r="F2357" s="519" t="s">
        <v>33423</v>
      </c>
      <c r="I2357" s="519" t="s">
        <v>22</v>
      </c>
      <c r="J2357" s="650">
        <v>45.87</v>
      </c>
    </row>
    <row r="2358" spans="1:10">
      <c r="A2358" s="519" t="s">
        <v>2513</v>
      </c>
      <c r="B2358" s="519" t="str">
        <f t="shared" si="36"/>
        <v>ESCAVACAO,CARGA E TRANSPORTE DE MATERIAL DE 2ªCATEGORIA,UTILIZANDO MOTO-ESCAVO-TRANSPORTADOR,TRATOR(PUSHER),MOTONIVELADORA E TRATOR COM ESCARIFICADOR,ADMITINDO UMA DISTANCIA MEDIADE TRANSPORTE DE 700,00M</v>
      </c>
      <c r="C2358" s="519" t="s">
        <v>33406</v>
      </c>
      <c r="D2358" s="519" t="s">
        <v>33407</v>
      </c>
      <c r="E2358" s="519" t="s">
        <v>33408</v>
      </c>
      <c r="F2358" s="519" t="s">
        <v>33423</v>
      </c>
      <c r="I2358" s="519" t="s">
        <v>22</v>
      </c>
      <c r="J2358" s="650">
        <v>45.6</v>
      </c>
    </row>
    <row r="2359" spans="1:10">
      <c r="A2359" s="519" t="s">
        <v>2514</v>
      </c>
      <c r="B2359" s="519" t="str">
        <f t="shared" si="36"/>
        <v>ESCAVACAO,CARGA E TRANSPORTE DE MATERIAL DE 2ªCATEGORIA,UTILIZANDO MOTO-ESCAVO-TRANSPORTADOR,TRATOR(PUSHER),MOTONIVELADORA E TRATOR COM ESCARIFICADOR,ADMITINDO UMA DISTANCIA MEDIADE TRANSPORTE DE 750,00M</v>
      </c>
      <c r="C2359" s="519" t="s">
        <v>33406</v>
      </c>
      <c r="D2359" s="519" t="s">
        <v>33407</v>
      </c>
      <c r="E2359" s="519" t="s">
        <v>33408</v>
      </c>
      <c r="F2359" s="519" t="s">
        <v>33424</v>
      </c>
      <c r="I2359" s="519" t="s">
        <v>22</v>
      </c>
      <c r="J2359" s="650">
        <v>48.42</v>
      </c>
    </row>
    <row r="2360" spans="1:10">
      <c r="A2360" s="519" t="s">
        <v>2515</v>
      </c>
      <c r="B2360" s="519" t="str">
        <f t="shared" si="36"/>
        <v>ESCAVACAO,CARGA E TRANSPORTE DE MATERIAL DE 2ªCATEGORIA,UTILIZANDO MOTO-ESCAVO-TRANSPORTADOR,TRATOR(PUSHER),MOTONIVELADORA E TRATOR COM ESCARIFICADOR,ADMITINDO UMA DISTANCIA MEDIADE TRANSPORTE DE 750,00M</v>
      </c>
      <c r="C2360" s="519" t="s">
        <v>33406</v>
      </c>
      <c r="D2360" s="519" t="s">
        <v>33407</v>
      </c>
      <c r="E2360" s="519" t="s">
        <v>33408</v>
      </c>
      <c r="F2360" s="519" t="s">
        <v>33424</v>
      </c>
      <c r="I2360" s="519" t="s">
        <v>22</v>
      </c>
      <c r="J2360" s="650">
        <v>48.14</v>
      </c>
    </row>
    <row r="2361" spans="1:10">
      <c r="A2361" s="519" t="s">
        <v>2516</v>
      </c>
      <c r="B2361" s="519" t="str">
        <f t="shared" si="36"/>
        <v>ESCAVACAO,CARGA E TRANSPORTE DE MATERIAL DE 2ªCATEGORIA,UTILIZANDO MOTO-ESCAVO-TRANSPORTADOR,TRATOR(PUSHER),MOTONIVELADORA E TRATOR COM ESCARIFICADOR,ADMITINDO UMA DISTANCIA MEDIADE TRANSPORTE DE 800,00M</v>
      </c>
      <c r="C2361" s="519" t="s">
        <v>33406</v>
      </c>
      <c r="D2361" s="519" t="s">
        <v>33407</v>
      </c>
      <c r="E2361" s="519" t="s">
        <v>33408</v>
      </c>
      <c r="F2361" s="519" t="s">
        <v>33425</v>
      </c>
      <c r="I2361" s="519" t="s">
        <v>22</v>
      </c>
      <c r="J2361" s="650">
        <v>51.27</v>
      </c>
    </row>
    <row r="2362" spans="1:10">
      <c r="A2362" s="519" t="s">
        <v>2517</v>
      </c>
      <c r="B2362" s="519" t="str">
        <f t="shared" si="36"/>
        <v>ESCAVACAO,CARGA E TRANSPORTE DE MATERIAL DE 2ªCATEGORIA,UTILIZANDO MOTO-ESCAVO-TRANSPORTADOR,TRATOR(PUSHER),MOTONIVELADORA E TRATOR COM ESCARIFICADOR,ADMITINDO UMA DISTANCIA MEDIADE TRANSPORTE DE 800,00M</v>
      </c>
      <c r="C2362" s="519" t="s">
        <v>33406</v>
      </c>
      <c r="D2362" s="519" t="s">
        <v>33407</v>
      </c>
      <c r="E2362" s="519" t="s">
        <v>33408</v>
      </c>
      <c r="F2362" s="519" t="s">
        <v>33425</v>
      </c>
      <c r="I2362" s="519" t="s">
        <v>22</v>
      </c>
      <c r="J2362" s="650">
        <v>50.97</v>
      </c>
    </row>
    <row r="2363" spans="1:10">
      <c r="A2363" s="519" t="s">
        <v>2518</v>
      </c>
      <c r="B2363" s="519" t="str">
        <f t="shared" si="36"/>
        <v>ESCAVACAO,CARGA E TRANSPORTE DE MATERIAL DE 2ªCATEGORIA,UTILIZANDO MOTO-ESCAVO-TRANSPORTADOR,TRATOR(PUSHER),MOTONIVELADORA E TRATOR COM ESCARIFICADOR,ADMITINDO UMA DISTANCIA MEDIADE TRANSPORTE DE 850,00M</v>
      </c>
      <c r="C2363" s="519" t="s">
        <v>33406</v>
      </c>
      <c r="D2363" s="519" t="s">
        <v>33407</v>
      </c>
      <c r="E2363" s="519" t="s">
        <v>33408</v>
      </c>
      <c r="F2363" s="519" t="s">
        <v>33426</v>
      </c>
      <c r="I2363" s="519" t="s">
        <v>22</v>
      </c>
      <c r="J2363" s="650">
        <v>53.64</v>
      </c>
    </row>
    <row r="2364" spans="1:10">
      <c r="A2364" s="519" t="s">
        <v>2519</v>
      </c>
      <c r="B2364" s="519" t="str">
        <f t="shared" si="36"/>
        <v>ESCAVACAO,CARGA E TRANSPORTE DE MATERIAL DE 2ªCATEGORIA,UTILIZANDO MOTO-ESCAVO-TRANSPORTADOR,TRATOR(PUSHER),MOTONIVELADORA E TRATOR COM ESCARIFICADOR,ADMITINDO UMA DISTANCIA MEDIADE TRANSPORTE DE 850,00M</v>
      </c>
      <c r="C2364" s="519" t="s">
        <v>33406</v>
      </c>
      <c r="D2364" s="519" t="s">
        <v>33407</v>
      </c>
      <c r="E2364" s="519" t="s">
        <v>33408</v>
      </c>
      <c r="F2364" s="519" t="s">
        <v>33426</v>
      </c>
      <c r="I2364" s="519" t="s">
        <v>22</v>
      </c>
      <c r="J2364" s="650">
        <v>53.32</v>
      </c>
    </row>
    <row r="2365" spans="1:10">
      <c r="A2365" s="519" t="s">
        <v>2520</v>
      </c>
      <c r="B2365" s="519" t="str">
        <f t="shared" si="36"/>
        <v>ESCAVACAO,CARGA E TRANSPORTE DE MATERIAL DE 2ªCATEGORIA,UTILIZANDO MOTO-ESCAVO-TRANSPORTADOR,TRATOR(PUSHER),MOTONIVELADORA E TRATOR COM ESCARIFICADOR,ADMITINDO UMA DISTANCIA MEDIADE TRANSPORTE DE 900,00M</v>
      </c>
      <c r="C2365" s="519" t="s">
        <v>33406</v>
      </c>
      <c r="D2365" s="519" t="s">
        <v>33407</v>
      </c>
      <c r="E2365" s="519" t="s">
        <v>33408</v>
      </c>
      <c r="F2365" s="519" t="s">
        <v>33427</v>
      </c>
      <c r="I2365" s="519" t="s">
        <v>22</v>
      </c>
      <c r="J2365" s="650">
        <v>56.24</v>
      </c>
    </row>
    <row r="2366" spans="1:10">
      <c r="A2366" s="519" t="s">
        <v>2521</v>
      </c>
      <c r="B2366" s="519" t="str">
        <f t="shared" si="36"/>
        <v>ESCAVACAO,CARGA E TRANSPORTE DE MATERIAL DE 2ªCATEGORIA,UTILIZANDO MOTO-ESCAVO-TRANSPORTADOR,TRATOR(PUSHER),MOTONIVELADORA E TRATOR COM ESCARIFICADOR,ADMITINDO UMA DISTANCIA MEDIADE TRANSPORTE DE 900,00M</v>
      </c>
      <c r="C2366" s="519" t="s">
        <v>33406</v>
      </c>
      <c r="D2366" s="519" t="s">
        <v>33407</v>
      </c>
      <c r="E2366" s="519" t="s">
        <v>33408</v>
      </c>
      <c r="F2366" s="519" t="s">
        <v>33427</v>
      </c>
      <c r="I2366" s="519" t="s">
        <v>22</v>
      </c>
      <c r="J2366" s="650">
        <v>55.91</v>
      </c>
    </row>
    <row r="2367" spans="1:10">
      <c r="A2367" s="519" t="s">
        <v>2522</v>
      </c>
      <c r="B2367" s="519" t="str">
        <f t="shared" si="36"/>
        <v>ESCAVACAO,CARGA E TRANSPORTE DE MATERIAL DE 2ªCATEGORIA,UTILIZANDO MOTO-ESCAVO-TRANSPORTADOR,TRATOR(PUSHER),MOTONIVELADORA E TRATOR COM ESCARIFICADOR,ADMITINDO UMA DISTANCIA MEDIADE TRANSPORTE DE 950,00M</v>
      </c>
      <c r="C2367" s="519" t="s">
        <v>33406</v>
      </c>
      <c r="D2367" s="519" t="s">
        <v>33407</v>
      </c>
      <c r="E2367" s="519" t="s">
        <v>33408</v>
      </c>
      <c r="F2367" s="519" t="s">
        <v>33428</v>
      </c>
      <c r="I2367" s="519" t="s">
        <v>22</v>
      </c>
      <c r="J2367" s="650">
        <v>58.12</v>
      </c>
    </row>
    <row r="2368" spans="1:10">
      <c r="A2368" s="519" t="s">
        <v>2523</v>
      </c>
      <c r="B2368" s="519" t="str">
        <f t="shared" si="36"/>
        <v>ESCAVACAO,CARGA E TRANSPORTE DE MATERIAL DE 2ªCATEGORIA,UTILIZANDO MOTO-ESCAVO-TRANSPORTADOR,TRATOR(PUSHER),MOTONIVELADORA E TRATOR COM ESCARIFICADOR,ADMITINDO UMA DISTANCIA MEDIADE TRANSPORTE DE 950,00M</v>
      </c>
      <c r="C2368" s="519" t="s">
        <v>33406</v>
      </c>
      <c r="D2368" s="519" t="s">
        <v>33407</v>
      </c>
      <c r="E2368" s="519" t="s">
        <v>33408</v>
      </c>
      <c r="F2368" s="519" t="s">
        <v>33428</v>
      </c>
      <c r="I2368" s="519" t="s">
        <v>22</v>
      </c>
      <c r="J2368" s="650">
        <v>57.78</v>
      </c>
    </row>
    <row r="2369" spans="1:10">
      <c r="A2369" s="519" t="s">
        <v>2524</v>
      </c>
      <c r="B2369" s="519" t="str">
        <f t="shared" si="36"/>
        <v>ESCAVACAO,CARGA E TRANSPORTE DE MATERIAL DE 2ªCATEGORIA,UTILIZANDO MOTO-ESCAVO-TRANSPORTADOR,TRATOR(PUSHER),MOTONIVELADORA E TRATOR COM ESCARIFICADOR,ADMITINDO UMA DISTANCIA MEDIADE TRANSPORTE DE 1000,00M</v>
      </c>
      <c r="C2369" s="519" t="s">
        <v>33406</v>
      </c>
      <c r="D2369" s="519" t="s">
        <v>33407</v>
      </c>
      <c r="E2369" s="519" t="s">
        <v>33408</v>
      </c>
      <c r="F2369" s="519" t="s">
        <v>33429</v>
      </c>
      <c r="I2369" s="519" t="s">
        <v>22</v>
      </c>
      <c r="J2369" s="650">
        <v>61.16</v>
      </c>
    </row>
    <row r="2370" spans="1:10">
      <c r="A2370" s="519" t="s">
        <v>2525</v>
      </c>
      <c r="B2370" s="519" t="str">
        <f t="shared" si="36"/>
        <v>ESCAVACAO,CARGA E TRANSPORTE DE MATERIAL DE 2ªCATEGORIA,UTILIZANDO MOTO-ESCAVO-TRANSPORTADOR,TRATOR(PUSHER),MOTONIVELADORA E TRATOR COM ESCARIFICADOR,ADMITINDO UMA DISTANCIA MEDIADE TRANSPORTE DE 1000,00M</v>
      </c>
      <c r="C2370" s="519" t="s">
        <v>33406</v>
      </c>
      <c r="D2370" s="519" t="s">
        <v>33407</v>
      </c>
      <c r="E2370" s="519" t="s">
        <v>33408</v>
      </c>
      <c r="F2370" s="519" t="s">
        <v>33429</v>
      </c>
      <c r="I2370" s="519" t="s">
        <v>22</v>
      </c>
      <c r="J2370" s="650">
        <v>60.81</v>
      </c>
    </row>
    <row r="2371" spans="1:10">
      <c r="A2371" s="519" t="s">
        <v>2526</v>
      </c>
      <c r="B2371" s="519" t="str">
        <f t="shared" si="36"/>
        <v>ESCAVACAO,CARGA E TRANSPORTE DE MATERIAL DE 2ªCATEGORIA,UTILIZANDO MOTO-ESCAVO-TRANSPORTADOR,TRATOR(PUSHER),MOTONIVELADORA E TRATOR COM ESCARIFICADOR,ADMITINDO UMA DISTANCIA MEDIADE TRANSPORTE DE 1050,00M</v>
      </c>
      <c r="C2371" s="519" t="s">
        <v>33406</v>
      </c>
      <c r="D2371" s="519" t="s">
        <v>33407</v>
      </c>
      <c r="E2371" s="519" t="s">
        <v>33408</v>
      </c>
      <c r="F2371" s="519" t="s">
        <v>33430</v>
      </c>
      <c r="I2371" s="519" t="s">
        <v>22</v>
      </c>
      <c r="J2371" s="650">
        <v>63.39</v>
      </c>
    </row>
    <row r="2372" spans="1:10">
      <c r="A2372" s="519" t="s">
        <v>2527</v>
      </c>
      <c r="B2372" s="519" t="str">
        <f t="shared" si="36"/>
        <v>ESCAVACAO,CARGA E TRANSPORTE DE MATERIAL DE 2ªCATEGORIA,UTILIZANDO MOTO-ESCAVO-TRANSPORTADOR,TRATOR(PUSHER),MOTONIVELADORA E TRATOR COM ESCARIFICADOR,ADMITINDO UMA DISTANCIA MEDIADE TRANSPORTE DE 1050,00M</v>
      </c>
      <c r="C2372" s="519" t="s">
        <v>33406</v>
      </c>
      <c r="D2372" s="519" t="s">
        <v>33407</v>
      </c>
      <c r="E2372" s="519" t="s">
        <v>33408</v>
      </c>
      <c r="F2372" s="519" t="s">
        <v>33430</v>
      </c>
      <c r="I2372" s="519" t="s">
        <v>22</v>
      </c>
      <c r="J2372" s="650">
        <v>63.02</v>
      </c>
    </row>
    <row r="2373" spans="1:10">
      <c r="A2373" s="519" t="s">
        <v>2528</v>
      </c>
      <c r="B2373" s="519" t="str">
        <f t="shared" si="36"/>
        <v>ESCAVACAO,CARGA E TRANSPORTE DE MATERIAL DE 2ªCATEGORIA,UTILIZANDO MOTO-ESCAVO-TRANSPORTADOR,TRATOR(PUSHER),MOTONIVELADORA E TRATOR COM ESCARIFICADOR,ADMITINDO UMA DISTANCIA MEDIADE TRANSPORTE DE 1100,00M</v>
      </c>
      <c r="C2373" s="519" t="s">
        <v>33406</v>
      </c>
      <c r="D2373" s="519" t="s">
        <v>33407</v>
      </c>
      <c r="E2373" s="519" t="s">
        <v>33408</v>
      </c>
      <c r="F2373" s="519" t="s">
        <v>33431</v>
      </c>
      <c r="I2373" s="519" t="s">
        <v>22</v>
      </c>
      <c r="J2373" s="650">
        <v>65.78</v>
      </c>
    </row>
    <row r="2374" spans="1:10">
      <c r="A2374" s="519" t="s">
        <v>2529</v>
      </c>
      <c r="B2374" s="519" t="str">
        <f t="shared" si="36"/>
        <v>ESCAVACAO,CARGA E TRANSPORTE DE MATERIAL DE 2ªCATEGORIA,UTILIZANDO MOTO-ESCAVO-TRANSPORTADOR,TRATOR(PUSHER),MOTONIVELADORA E TRATOR COM ESCARIFICADOR,ADMITINDO UMA DISTANCIA MEDIADE TRANSPORTE DE 1100,00M</v>
      </c>
      <c r="C2374" s="519" t="s">
        <v>33406</v>
      </c>
      <c r="D2374" s="519" t="s">
        <v>33407</v>
      </c>
      <c r="E2374" s="519" t="s">
        <v>33408</v>
      </c>
      <c r="F2374" s="519" t="s">
        <v>33431</v>
      </c>
      <c r="I2374" s="519" t="s">
        <v>22</v>
      </c>
      <c r="J2374" s="650">
        <v>65.400000000000006</v>
      </c>
    </row>
    <row r="2375" spans="1:10">
      <c r="A2375" s="519" t="s">
        <v>2530</v>
      </c>
      <c r="B2375" s="519" t="str">
        <f t="shared" si="36"/>
        <v>ESCAVACAO,CARGA E TRANSPORTE DE MATERIAL DE 2ªCATEGORIA,UTILIZANDO MOTO-ESCAVO-TRANSPORTADOR,TRATOR(PUSHER),MOTONIVELADORA E TRATOR COM ESCARIFICADOR,ADMITINDO UMA DISTANCIA MEDIADE TRANSPORTE DE 1150,00M</v>
      </c>
      <c r="C2375" s="519" t="s">
        <v>33406</v>
      </c>
      <c r="D2375" s="519" t="s">
        <v>33407</v>
      </c>
      <c r="E2375" s="519" t="s">
        <v>33408</v>
      </c>
      <c r="F2375" s="519" t="s">
        <v>33432</v>
      </c>
      <c r="I2375" s="519" t="s">
        <v>22</v>
      </c>
      <c r="J2375" s="650">
        <v>68.36</v>
      </c>
    </row>
    <row r="2376" spans="1:10">
      <c r="A2376" s="519" t="s">
        <v>2531</v>
      </c>
      <c r="B2376" s="519" t="str">
        <f t="shared" ref="B2376:B2439" si="37">C2376&amp;D2376&amp;E2376&amp;F2376&amp;G2376&amp;H2376</f>
        <v>ESCAVACAO,CARGA E TRANSPORTE DE MATERIAL DE 2ªCATEGORIA,UTILIZANDO MOTO-ESCAVO-TRANSPORTADOR,TRATOR(PUSHER),MOTONIVELADORA E TRATOR COM ESCARIFICADOR,ADMITINDO UMA DISTANCIA MEDIADE TRANSPORTE DE 1150,00M</v>
      </c>
      <c r="C2376" s="519" t="s">
        <v>33406</v>
      </c>
      <c r="D2376" s="519" t="s">
        <v>33407</v>
      </c>
      <c r="E2376" s="519" t="s">
        <v>33408</v>
      </c>
      <c r="F2376" s="519" t="s">
        <v>33432</v>
      </c>
      <c r="I2376" s="519" t="s">
        <v>22</v>
      </c>
      <c r="J2376" s="650">
        <v>67.959999999999994</v>
      </c>
    </row>
    <row r="2377" spans="1:10">
      <c r="A2377" s="519" t="s">
        <v>2532</v>
      </c>
      <c r="B2377" s="519" t="str">
        <f t="shared" si="37"/>
        <v>ESCAVACAO,CARGA E TRANSPORTE DE MATERIAL DE 2ªCATEGORIA,UTILIZANDO MOTO-ESCAVO-TRANSPORTADOR,TRATOR(PUSHER),MOTONIVELADORA E TRATOR COM ESCARIFICADOR,ADMITINDO UMA DISTANCIA MEDIADE TRANSPORTE DE 1200,00M</v>
      </c>
      <c r="C2377" s="519" t="s">
        <v>33406</v>
      </c>
      <c r="D2377" s="519" t="s">
        <v>33407</v>
      </c>
      <c r="E2377" s="519" t="s">
        <v>33408</v>
      </c>
      <c r="F2377" s="519" t="s">
        <v>33433</v>
      </c>
      <c r="I2377" s="519" t="s">
        <v>22</v>
      </c>
      <c r="J2377" s="650">
        <v>71.16</v>
      </c>
    </row>
    <row r="2378" spans="1:10">
      <c r="A2378" s="519" t="s">
        <v>2533</v>
      </c>
      <c r="B2378" s="519" t="str">
        <f t="shared" si="37"/>
        <v>ESCAVACAO,CARGA E TRANSPORTE DE MATERIAL DE 2ªCATEGORIA,UTILIZANDO MOTO-ESCAVO-TRANSPORTADOR,TRATOR(PUSHER),MOTONIVELADORA E TRATOR COM ESCARIFICADOR,ADMITINDO UMA DISTANCIA MEDIADE TRANSPORTE DE 1200,00M</v>
      </c>
      <c r="C2378" s="519" t="s">
        <v>33406</v>
      </c>
      <c r="D2378" s="519" t="s">
        <v>33407</v>
      </c>
      <c r="E2378" s="519" t="s">
        <v>33408</v>
      </c>
      <c r="F2378" s="519" t="s">
        <v>33433</v>
      </c>
      <c r="I2378" s="519" t="s">
        <v>22</v>
      </c>
      <c r="J2378" s="650">
        <v>70.739999999999995</v>
      </c>
    </row>
    <row r="2379" spans="1:10">
      <c r="A2379" s="519" t="s">
        <v>2534</v>
      </c>
      <c r="B2379" s="519" t="str">
        <f t="shared" si="37"/>
        <v>TRANSPORTE DE CARGA DE QUALQUER NATUREZA,EXCLUSIVE AS DESPESAS DE CARGA E DESCARGA,TANTO DE ESPERA DO CAMINHAO COMO DO SERVENTE OU EQUIPAMENTO AUXILIAR,A VELOCIDADE MEDIA DE 50KM/H,EM CAMINHAO DE CARROCERIA FIXA A OLEO DIESEL,COM CAPACIDADE UTIL DE 7,5T</v>
      </c>
      <c r="C2379" s="519" t="s">
        <v>33434</v>
      </c>
      <c r="D2379" s="519" t="s">
        <v>33435</v>
      </c>
      <c r="E2379" s="519" t="s">
        <v>33436</v>
      </c>
      <c r="F2379" s="519" t="s">
        <v>33437</v>
      </c>
      <c r="G2379" s="519" t="s">
        <v>33438</v>
      </c>
      <c r="I2379" s="519" t="s">
        <v>2535</v>
      </c>
      <c r="J2379" s="650">
        <v>0.97</v>
      </c>
    </row>
    <row r="2380" spans="1:10">
      <c r="A2380" s="519" t="s">
        <v>2536</v>
      </c>
      <c r="B2380" s="519" t="str">
        <f t="shared" si="37"/>
        <v>TRANSPORTE DE CARGA DE QUALQUER NATUREZA,EXCLUSIVE AS DESPESAS DE CARGA E DESCARGA,TANTO DE ESPERA DO CAMINHAO COMO DO SERVENTE OU EQUIPAMENTO AUXILIAR,A VELOCIDADE MEDIA DE 50KM/H,EM CAMINHAO DE CARROCERIA FIXA A OLEO DIESEL,COM CAPACIDADE UTIL DE 7,5T</v>
      </c>
      <c r="C2380" s="519" t="s">
        <v>33434</v>
      </c>
      <c r="D2380" s="519" t="s">
        <v>33435</v>
      </c>
      <c r="E2380" s="519" t="s">
        <v>33436</v>
      </c>
      <c r="F2380" s="519" t="s">
        <v>33437</v>
      </c>
      <c r="G2380" s="519" t="s">
        <v>33438</v>
      </c>
      <c r="I2380" s="519" t="s">
        <v>2535</v>
      </c>
      <c r="J2380" s="650">
        <v>0.95</v>
      </c>
    </row>
    <row r="2381" spans="1:10">
      <c r="A2381" s="519" t="s">
        <v>2537</v>
      </c>
      <c r="B2381" s="519" t="str">
        <f t="shared" si="37"/>
        <v>TRANSPORTE DE CARGA DE QUALQUER NATUREZA,EXCLUSIVE AS DESPESAS DE CARGA E DESCARGA,TANTO DE ESPERA DO CAMINHAO COMO DO SERVENTE OU EQUIPAMENTO AUXILIAR,A VELOCIDADE MEDIA DE 40KM/H,EM CAMINHAO DE CARROCERIA FIXA A OLEO DIESEL,COM CAPACIDADE UTIL DE 7,5T</v>
      </c>
      <c r="C2381" s="519" t="s">
        <v>33434</v>
      </c>
      <c r="D2381" s="519" t="s">
        <v>33435</v>
      </c>
      <c r="E2381" s="519" t="s">
        <v>33439</v>
      </c>
      <c r="F2381" s="519" t="s">
        <v>33437</v>
      </c>
      <c r="G2381" s="519" t="s">
        <v>33438</v>
      </c>
      <c r="I2381" s="519" t="s">
        <v>2535</v>
      </c>
      <c r="J2381" s="650">
        <v>1.22</v>
      </c>
    </row>
    <row r="2382" spans="1:10">
      <c r="A2382" s="519" t="s">
        <v>2538</v>
      </c>
      <c r="B2382" s="519" t="str">
        <f t="shared" si="37"/>
        <v>TRANSPORTE DE CARGA DE QUALQUER NATUREZA,EXCLUSIVE AS DESPESAS DE CARGA E DESCARGA,TANTO DE ESPERA DO CAMINHAO COMO DO SERVENTE OU EQUIPAMENTO AUXILIAR,A VELOCIDADE MEDIA DE 40KM/H,EM CAMINHAO DE CARROCERIA FIXA A OLEO DIESEL,COM CAPACIDADE UTIL DE 7,5T</v>
      </c>
      <c r="C2382" s="519" t="s">
        <v>33434</v>
      </c>
      <c r="D2382" s="519" t="s">
        <v>33435</v>
      </c>
      <c r="E2382" s="519" t="s">
        <v>33439</v>
      </c>
      <c r="F2382" s="519" t="s">
        <v>33437</v>
      </c>
      <c r="G2382" s="519" t="s">
        <v>33438</v>
      </c>
      <c r="I2382" s="519" t="s">
        <v>2535</v>
      </c>
      <c r="J2382" s="650">
        <v>1.2</v>
      </c>
    </row>
    <row r="2383" spans="1:10">
      <c r="A2383" s="519" t="s">
        <v>2539</v>
      </c>
      <c r="B2383" s="519" t="str">
        <f t="shared" si="37"/>
        <v>TRANSPORTE DE CARGA DE QUALQUER NATUREZA,EXCLUSIVE AS DESPESAS DE CARGA E DESCARGA,TANTO DE ESPERA DO CAMINHAO COMO DO SERVENTE OU EQUIPAMENTO AUXILIAR,A VELOCIDADE MEDIA DE 35KM/H,EM CAMINHAO DE CARROCERIA FIXA A OLEO DIESEL,COM CAPACIDADE UTIL DE 7,5T</v>
      </c>
      <c r="C2383" s="519" t="s">
        <v>33434</v>
      </c>
      <c r="D2383" s="519" t="s">
        <v>33435</v>
      </c>
      <c r="E2383" s="519" t="s">
        <v>33440</v>
      </c>
      <c r="F2383" s="519" t="s">
        <v>33437</v>
      </c>
      <c r="G2383" s="519" t="s">
        <v>33438</v>
      </c>
      <c r="I2383" s="519" t="s">
        <v>2535</v>
      </c>
      <c r="J2383" s="650">
        <v>1.39</v>
      </c>
    </row>
    <row r="2384" spans="1:10">
      <c r="A2384" s="519" t="s">
        <v>2540</v>
      </c>
      <c r="B2384" s="519" t="str">
        <f t="shared" si="37"/>
        <v>TRANSPORTE DE CARGA DE QUALQUER NATUREZA,EXCLUSIVE AS DESPESAS DE CARGA E DESCARGA,TANTO DE ESPERA DO CAMINHAO COMO DO SERVENTE OU EQUIPAMENTO AUXILIAR,A VELOCIDADE MEDIA DE 35KM/H,EM CAMINHAO DE CARROCERIA FIXA A OLEO DIESEL,COM CAPACIDADE UTIL DE 7,5T</v>
      </c>
      <c r="C2384" s="519" t="s">
        <v>33434</v>
      </c>
      <c r="D2384" s="519" t="s">
        <v>33435</v>
      </c>
      <c r="E2384" s="519" t="s">
        <v>33440</v>
      </c>
      <c r="F2384" s="519" t="s">
        <v>33437</v>
      </c>
      <c r="G2384" s="519" t="s">
        <v>33438</v>
      </c>
      <c r="I2384" s="519" t="s">
        <v>2535</v>
      </c>
      <c r="J2384" s="650">
        <v>1.37</v>
      </c>
    </row>
    <row r="2385" spans="1:10">
      <c r="A2385" s="519" t="s">
        <v>2541</v>
      </c>
      <c r="B2385" s="519" t="str">
        <f t="shared" si="37"/>
        <v>TRANSPORTE DE CARGA DE QUALQUER NATUREZA,EXCLUSIVE AS DESPESAS DE CARGA E DESCARGA,TANTO DE ESPERA DO CAMINHAO COMO DO SERVENTE OU EQUIPAMENTO AUXILIAR,A VELOCIDADE MEDIA DE 30KM/H,EM CAMINHAO DE CARROCERIA FIXA A OLEO DIESEL,COM CAPACIDADE UTIL DE 7,5T</v>
      </c>
      <c r="C2385" s="519" t="s">
        <v>33434</v>
      </c>
      <c r="D2385" s="519" t="s">
        <v>33435</v>
      </c>
      <c r="E2385" s="519" t="s">
        <v>33441</v>
      </c>
      <c r="F2385" s="519" t="s">
        <v>33437</v>
      </c>
      <c r="G2385" s="519" t="s">
        <v>33438</v>
      </c>
      <c r="I2385" s="519" t="s">
        <v>2535</v>
      </c>
      <c r="J2385" s="650">
        <v>1.63</v>
      </c>
    </row>
    <row r="2386" spans="1:10">
      <c r="A2386" s="519" t="s">
        <v>2542</v>
      </c>
      <c r="B2386" s="519" t="str">
        <f t="shared" si="37"/>
        <v>TRANSPORTE DE CARGA DE QUALQUER NATUREZA,EXCLUSIVE AS DESPESAS DE CARGA E DESCARGA,TANTO DE ESPERA DO CAMINHAO COMO DO SERVENTE OU EQUIPAMENTO AUXILIAR,A VELOCIDADE MEDIA DE 30KM/H,EM CAMINHAO DE CARROCERIA FIXA A OLEO DIESEL,COM CAPACIDADE UTIL DE 7,5T</v>
      </c>
      <c r="C2386" s="519" t="s">
        <v>33434</v>
      </c>
      <c r="D2386" s="519" t="s">
        <v>33435</v>
      </c>
      <c r="E2386" s="519" t="s">
        <v>33441</v>
      </c>
      <c r="F2386" s="519" t="s">
        <v>33437</v>
      </c>
      <c r="G2386" s="519" t="s">
        <v>33438</v>
      </c>
      <c r="I2386" s="519" t="s">
        <v>2535</v>
      </c>
      <c r="J2386" s="650">
        <v>1.6</v>
      </c>
    </row>
    <row r="2387" spans="1:10">
      <c r="A2387" s="519" t="s">
        <v>2543</v>
      </c>
      <c r="B2387" s="519" t="str">
        <f t="shared" si="37"/>
        <v>TRANSPORTE DE CARGA DE QUALQUER NATUREZA,EXCLUSIVE AS DESPESAS DE CARGA E DESCARGA,TANTO DE ESPERA DO CAMINHAO COMO DO SERVENTE OU EQUIPAMENTO AUXILIAR,A VELOCIDADE MEDIA DE 25KM/H,EM CAMINHAO DE CARROCEIRA FIXA A OLEO DIESEL,COM CAPACIDADE UTIL DE 7,5T</v>
      </c>
      <c r="C2387" s="519" t="s">
        <v>33434</v>
      </c>
      <c r="D2387" s="519" t="s">
        <v>33435</v>
      </c>
      <c r="E2387" s="519" t="s">
        <v>33442</v>
      </c>
      <c r="F2387" s="519" t="s">
        <v>33443</v>
      </c>
      <c r="G2387" s="519" t="s">
        <v>33438</v>
      </c>
      <c r="I2387" s="519" t="s">
        <v>2535</v>
      </c>
      <c r="J2387" s="650">
        <v>1.96</v>
      </c>
    </row>
    <row r="2388" spans="1:10">
      <c r="A2388" s="519" t="s">
        <v>2544</v>
      </c>
      <c r="B2388" s="519" t="str">
        <f t="shared" si="37"/>
        <v>TRANSPORTE DE CARGA DE QUALQUER NATUREZA,EXCLUSIVE AS DESPESAS DE CARGA E DESCARGA,TANTO DE ESPERA DO CAMINHAO COMO DO SERVENTE OU EQUIPAMENTO AUXILIAR,A VELOCIDADE MEDIA DE 25KM/H,EM CAMINHAO DE CARROCEIRA FIXA A OLEO DIESEL,COM CAPACIDADE UTIL DE 7,5T</v>
      </c>
      <c r="C2388" s="519" t="s">
        <v>33434</v>
      </c>
      <c r="D2388" s="519" t="s">
        <v>33435</v>
      </c>
      <c r="E2388" s="519" t="s">
        <v>33442</v>
      </c>
      <c r="F2388" s="519" t="s">
        <v>33443</v>
      </c>
      <c r="G2388" s="519" t="s">
        <v>33438</v>
      </c>
      <c r="I2388" s="519" t="s">
        <v>2535</v>
      </c>
      <c r="J2388" s="650">
        <v>1.9300000000000002</v>
      </c>
    </row>
    <row r="2389" spans="1:10">
      <c r="A2389" s="519" t="s">
        <v>2545</v>
      </c>
      <c r="B2389" s="519" t="str">
        <f t="shared" si="37"/>
        <v>TRANSPORTE DE CARGA DE QUALQUER NATUREZA,EXCLUSIVE AS DESPESAS DE CARGA E DESCARGA,TANTO DE ESPERA DO CAMINHAO COMO DO SERVENTE OU EQUIPAMENTO AUXILIAR,A VELOCIDADE MEDIA DE 20KM/H,EM CAMINHAO DE CARROCERIA FIXA A OLEO DIESEL,COM CAPACIDADE UTIL DE 7,5T</v>
      </c>
      <c r="C2389" s="519" t="s">
        <v>33434</v>
      </c>
      <c r="D2389" s="519" t="s">
        <v>33435</v>
      </c>
      <c r="E2389" s="519" t="s">
        <v>33444</v>
      </c>
      <c r="F2389" s="519" t="s">
        <v>33437</v>
      </c>
      <c r="G2389" s="519" t="s">
        <v>33438</v>
      </c>
      <c r="I2389" s="519" t="s">
        <v>2535</v>
      </c>
      <c r="J2389" s="650">
        <v>2.44</v>
      </c>
    </row>
    <row r="2390" spans="1:10">
      <c r="A2390" s="519" t="s">
        <v>2546</v>
      </c>
      <c r="B2390" s="519" t="str">
        <f t="shared" si="37"/>
        <v>TRANSPORTE DE CARGA DE QUALQUER NATUREZA,EXCLUSIVE AS DESPESAS DE CARGA E DESCARGA,TANTO DE ESPERA DO CAMINHAO COMO DO SERVENTE OU EQUIPAMENTO AUXILIAR,A VELOCIDADE MEDIA DE 20KM/H,EM CAMINHAO DE CARROCERIA FIXA A OLEO DIESEL,COM CAPACIDADE UTIL DE 7,5T</v>
      </c>
      <c r="C2390" s="519" t="s">
        <v>33434</v>
      </c>
      <c r="D2390" s="519" t="s">
        <v>33435</v>
      </c>
      <c r="E2390" s="519" t="s">
        <v>33444</v>
      </c>
      <c r="F2390" s="519" t="s">
        <v>33437</v>
      </c>
      <c r="G2390" s="519" t="s">
        <v>33438</v>
      </c>
      <c r="I2390" s="519" t="s">
        <v>2535</v>
      </c>
      <c r="J2390" s="650">
        <v>2.4</v>
      </c>
    </row>
    <row r="2391" spans="1:10">
      <c r="A2391" s="519" t="s">
        <v>2547</v>
      </c>
      <c r="B2391" s="519" t="str">
        <f t="shared" si="37"/>
        <v>TRANSPORTE DE CARGA DE QUALQUER NATUREZA,EXCLUSIVE AS DESPESAS DE CARGA E DESCARGA,TANTO DE ESPERA DO CAMINHAO COMO DO SERVENTE OU EQUIPAMENTO AUXILIAR,A VELOCIDADE MEDIA DE 15KM/H,EM CAMINHAO DE CARROCERIA FIXA A OLEO DIESEL,COM CAPACIDADE UTIL DE 7,5T</v>
      </c>
      <c r="C2391" s="519" t="s">
        <v>33434</v>
      </c>
      <c r="D2391" s="519" t="s">
        <v>33435</v>
      </c>
      <c r="E2391" s="519" t="s">
        <v>33445</v>
      </c>
      <c r="F2391" s="519" t="s">
        <v>33437</v>
      </c>
      <c r="G2391" s="519" t="s">
        <v>33438</v>
      </c>
      <c r="I2391" s="519" t="s">
        <v>2535</v>
      </c>
      <c r="J2391" s="650">
        <v>3.26</v>
      </c>
    </row>
    <row r="2392" spans="1:10">
      <c r="A2392" s="519" t="s">
        <v>2548</v>
      </c>
      <c r="B2392" s="519" t="str">
        <f t="shared" si="37"/>
        <v>TRANSPORTE DE CARGA DE QUALQUER NATUREZA,EXCLUSIVE AS DESPESAS DE CARGA E DESCARGA,TANTO DE ESPERA DO CAMINHAO COMO DO SERVENTE OU EQUIPAMENTO AUXILIAR,A VELOCIDADE MEDIA DE 15KM/H,EM CAMINHAO DE CARROCERIA FIXA A OLEO DIESEL,COM CAPACIDADE UTIL DE 7,5T</v>
      </c>
      <c r="C2392" s="519" t="s">
        <v>33434</v>
      </c>
      <c r="D2392" s="519" t="s">
        <v>33435</v>
      </c>
      <c r="E2392" s="519" t="s">
        <v>33445</v>
      </c>
      <c r="F2392" s="519" t="s">
        <v>33437</v>
      </c>
      <c r="G2392" s="519" t="s">
        <v>33438</v>
      </c>
      <c r="I2392" s="519" t="s">
        <v>2535</v>
      </c>
      <c r="J2392" s="650">
        <v>3.21</v>
      </c>
    </row>
    <row r="2393" spans="1:10">
      <c r="A2393" s="519" t="s">
        <v>2549</v>
      </c>
      <c r="B2393" s="519" t="str">
        <f t="shared" si="37"/>
        <v>TRANSPORTE DE CARGA DE QUALQUER NATUREZA,EXCLUSIVE AS DESPESAS DE CARGA E DESCARGA,TANTO DE ESPERA DO CAMINHAO COMO DO SERVENTE OU EQUIPAMENTO AUXILIAR,A VELOCIDADE MEDIA DE 10KM/H,EM CAMINHAO DE CARROCERIA FIXA A OLEO DIESEL,COM CAPACIDADE UTIL DE 7,5T</v>
      </c>
      <c r="C2393" s="519" t="s">
        <v>33434</v>
      </c>
      <c r="D2393" s="519" t="s">
        <v>33435</v>
      </c>
      <c r="E2393" s="519" t="s">
        <v>33446</v>
      </c>
      <c r="F2393" s="519" t="s">
        <v>33437</v>
      </c>
      <c r="G2393" s="519" t="s">
        <v>33438</v>
      </c>
      <c r="I2393" s="519" t="s">
        <v>2535</v>
      </c>
      <c r="J2393" s="650">
        <v>4.9000000000000004</v>
      </c>
    </row>
    <row r="2394" spans="1:10">
      <c r="A2394" s="519" t="s">
        <v>2550</v>
      </c>
      <c r="B2394" s="519" t="str">
        <f t="shared" si="37"/>
        <v>TRANSPORTE DE CARGA DE QUALQUER NATUREZA,EXCLUSIVE AS DESPESAS DE CARGA E DESCARGA,TANTO DE ESPERA DO CAMINHAO COMO DO SERVENTE OU EQUIPAMENTO AUXILIAR,A VELOCIDADE MEDIA DE 10KM/H,EM CAMINHAO DE CARROCERIA FIXA A OLEO DIESEL,COM CAPACIDADE UTIL DE 7,5T</v>
      </c>
      <c r="C2394" s="519" t="s">
        <v>33434</v>
      </c>
      <c r="D2394" s="519" t="s">
        <v>33435</v>
      </c>
      <c r="E2394" s="519" t="s">
        <v>33446</v>
      </c>
      <c r="F2394" s="519" t="s">
        <v>33437</v>
      </c>
      <c r="G2394" s="519" t="s">
        <v>33438</v>
      </c>
      <c r="I2394" s="519" t="s">
        <v>2535</v>
      </c>
      <c r="J2394" s="650">
        <v>4.8100000000000005</v>
      </c>
    </row>
    <row r="2395" spans="1:10">
      <c r="A2395" s="519" t="s">
        <v>2551</v>
      </c>
      <c r="B2395" s="519" t="str">
        <f t="shared" si="37"/>
        <v>TRANSPORTE DE CARGA DE QUALQUER NATUREZA,EXCLUSIVE AS DESPESAS DE CARGA E DESCARGA,TANTO DE ESPERA DO CAMINHAO COMO DO SERVENTE OU EQUIPAMENTO AUXILIAR,A VELOCIDADE MEDIA DE 5KM/H,EM CAMINHAO DE CARROCERIA FIXA A OLEO DIESEL,COM CAPACIDADEUTIL DE 7,5T</v>
      </c>
      <c r="C2395" s="519" t="s">
        <v>33434</v>
      </c>
      <c r="D2395" s="519" t="s">
        <v>33435</v>
      </c>
      <c r="E2395" s="519" t="s">
        <v>33447</v>
      </c>
      <c r="F2395" s="519" t="s">
        <v>33448</v>
      </c>
      <c r="G2395" s="519" t="s">
        <v>33449</v>
      </c>
      <c r="I2395" s="519" t="s">
        <v>2535</v>
      </c>
      <c r="J2395" s="650">
        <v>9.7799999999999994</v>
      </c>
    </row>
    <row r="2396" spans="1:10">
      <c r="A2396" s="519" t="s">
        <v>2552</v>
      </c>
      <c r="B2396" s="519" t="str">
        <f t="shared" si="37"/>
        <v>TRANSPORTE DE CARGA DE QUALQUER NATUREZA,EXCLUSIVE AS DESPESAS DE CARGA E DESCARGA,TANTO DE ESPERA DO CAMINHAO COMO DO SERVENTE OU EQUIPAMENTO AUXILIAR,A VELOCIDADE MEDIA DE 5KM/H,EM CAMINHAO DE CARROCERIA FIXA A OLEO DIESEL,COM CAPACIDADEUTIL DE 7,5T</v>
      </c>
      <c r="C2396" s="519" t="s">
        <v>33434</v>
      </c>
      <c r="D2396" s="519" t="s">
        <v>33435</v>
      </c>
      <c r="E2396" s="519" t="s">
        <v>33447</v>
      </c>
      <c r="F2396" s="519" t="s">
        <v>33448</v>
      </c>
      <c r="G2396" s="519" t="s">
        <v>33449</v>
      </c>
      <c r="I2396" s="519" t="s">
        <v>2535</v>
      </c>
      <c r="J2396" s="650">
        <v>9.6199999999999992</v>
      </c>
    </row>
    <row r="2397" spans="1:10">
      <c r="A2397" s="519" t="s">
        <v>2553</v>
      </c>
      <c r="B2397" s="519"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7" s="519" t="s">
        <v>33434</v>
      </c>
      <c r="D2397" s="519" t="s">
        <v>33435</v>
      </c>
      <c r="E2397" s="519" t="s">
        <v>33436</v>
      </c>
      <c r="F2397" s="519" t="s">
        <v>33450</v>
      </c>
      <c r="G2397" s="519" t="s">
        <v>33451</v>
      </c>
      <c r="I2397" s="519" t="s">
        <v>2535</v>
      </c>
      <c r="J2397" s="650">
        <v>0.76</v>
      </c>
    </row>
    <row r="2398" spans="1:10">
      <c r="A2398" s="519" t="s">
        <v>2554</v>
      </c>
      <c r="B2398" s="519" t="str">
        <f t="shared" si="37"/>
        <v>TRANSPORTE DE CARGA DE QUALQUER NATUREZA,EXCLUSIVE AS DESPESAS DE CARGA E DESCARGA,TANTO DE ESPERA DO CAMINHAO COMO DO SERVENTE OU EQUIPAMENTO AUXILIAR,A VELOCIDADE MEDIA DE 50KM/H,EM CAMINHAO TRUCADO DE CARROCERIA FIXA A OLEO DIESEL,COM CAPACIDADE UTIL DE 12T</v>
      </c>
      <c r="C2398" s="519" t="s">
        <v>33434</v>
      </c>
      <c r="D2398" s="519" t="s">
        <v>33435</v>
      </c>
      <c r="E2398" s="519" t="s">
        <v>33436</v>
      </c>
      <c r="F2398" s="519" t="s">
        <v>33450</v>
      </c>
      <c r="G2398" s="519" t="s">
        <v>33451</v>
      </c>
      <c r="I2398" s="519" t="s">
        <v>2535</v>
      </c>
      <c r="J2398" s="650">
        <v>0.75</v>
      </c>
    </row>
    <row r="2399" spans="1:10">
      <c r="A2399" s="519" t="s">
        <v>2555</v>
      </c>
      <c r="B2399" s="519"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399" s="519" t="s">
        <v>33434</v>
      </c>
      <c r="D2399" s="519" t="s">
        <v>33435</v>
      </c>
      <c r="E2399" s="519" t="s">
        <v>33439</v>
      </c>
      <c r="F2399" s="519" t="s">
        <v>33450</v>
      </c>
      <c r="G2399" s="519" t="s">
        <v>33451</v>
      </c>
      <c r="I2399" s="519" t="s">
        <v>2535</v>
      </c>
      <c r="J2399" s="650">
        <v>0.97</v>
      </c>
    </row>
    <row r="2400" spans="1:10">
      <c r="A2400" s="519" t="s">
        <v>2556</v>
      </c>
      <c r="B2400" s="519" t="str">
        <f t="shared" si="37"/>
        <v>TRANSPORTE DE CARGA DE QUALQUER NATUREZA,EXCLUSIVE AS DESPESAS DE CARGA E DESCARGA,TANTO DE ESPERA DO CAMINHAO COMO DO SERVENTE OU EQUIPAMENTO AUXILIAR,A VELOCIDADE MEDIA DE 40KM/H,EM CAMINHAO TRUCADO DE CARROCERIA FIXA A OLEO DIESEL,COM CAPACIDADE UTIL DE 12T</v>
      </c>
      <c r="C2400" s="519" t="s">
        <v>33434</v>
      </c>
      <c r="D2400" s="519" t="s">
        <v>33435</v>
      </c>
      <c r="E2400" s="519" t="s">
        <v>33439</v>
      </c>
      <c r="F2400" s="519" t="s">
        <v>33450</v>
      </c>
      <c r="G2400" s="519" t="s">
        <v>33451</v>
      </c>
      <c r="I2400" s="519" t="s">
        <v>2535</v>
      </c>
      <c r="J2400" s="650">
        <v>0.96</v>
      </c>
    </row>
    <row r="2401" spans="1:10">
      <c r="A2401" s="519" t="s">
        <v>2557</v>
      </c>
      <c r="B2401" s="519"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1" s="519" t="s">
        <v>33434</v>
      </c>
      <c r="D2401" s="519" t="s">
        <v>33435</v>
      </c>
      <c r="E2401" s="519" t="s">
        <v>33440</v>
      </c>
      <c r="F2401" s="519" t="s">
        <v>33450</v>
      </c>
      <c r="G2401" s="519" t="s">
        <v>33451</v>
      </c>
      <c r="I2401" s="519" t="s">
        <v>2535</v>
      </c>
      <c r="J2401" s="650">
        <v>1.1100000000000001</v>
      </c>
    </row>
    <row r="2402" spans="1:10">
      <c r="A2402" s="519" t="s">
        <v>2558</v>
      </c>
      <c r="B2402" s="519" t="str">
        <f t="shared" si="37"/>
        <v>TRANSPORTE DE CARGA DE QUALQUER NATUREZA,EXCLUSIVE AS DESPESAS DE CARGA E DESCARGA,TANTO DE ESPERA DO CAMINHAO COMO DO SERVENTE OU EQUIPAMENTO AUXILIAR,A VELOCIDADE MEDIA DE 35KM/H,EM CAMINHAO TRUCADO DE CARROCERIA FIXA A OLEO DIESEL,COM CAPACIDADE UTIL DE 12T</v>
      </c>
      <c r="C2402" s="519" t="s">
        <v>33434</v>
      </c>
      <c r="D2402" s="519" t="s">
        <v>33435</v>
      </c>
      <c r="E2402" s="519" t="s">
        <v>33440</v>
      </c>
      <c r="F2402" s="519" t="s">
        <v>33450</v>
      </c>
      <c r="G2402" s="519" t="s">
        <v>33451</v>
      </c>
      <c r="I2402" s="519" t="s">
        <v>2535</v>
      </c>
      <c r="J2402" s="650">
        <v>1.0900000000000001</v>
      </c>
    </row>
    <row r="2403" spans="1:10">
      <c r="A2403" s="519" t="s">
        <v>2559</v>
      </c>
      <c r="B2403" s="519"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3" s="519" t="s">
        <v>33434</v>
      </c>
      <c r="D2403" s="519" t="s">
        <v>33435</v>
      </c>
      <c r="E2403" s="519" t="s">
        <v>33441</v>
      </c>
      <c r="F2403" s="519" t="s">
        <v>33450</v>
      </c>
      <c r="G2403" s="519" t="s">
        <v>33451</v>
      </c>
      <c r="I2403" s="519" t="s">
        <v>2535</v>
      </c>
      <c r="J2403" s="650">
        <v>1.29</v>
      </c>
    </row>
    <row r="2404" spans="1:10">
      <c r="A2404" s="519" t="s">
        <v>2560</v>
      </c>
      <c r="B2404" s="519" t="str">
        <f t="shared" si="37"/>
        <v>TRANSPORTE DE CARGA DE QUALQUER NATUREZA,EXCLUSIVE AS DESPESAS DE CARGA E DESCARGA,TANTO DE ESPERA DO CAMINHAO COMO DO SERVENTE OU EQUIPAMENTO AUXILIAR,A VELOCIDADE MEDIA DE 30KM/H,EM CAMINHAO TRUCADO DE CARROCERIA FIXA A OLEO DIESEL,COM CAPACIDADE UTIL DE 12T</v>
      </c>
      <c r="C2404" s="519" t="s">
        <v>33434</v>
      </c>
      <c r="D2404" s="519" t="s">
        <v>33435</v>
      </c>
      <c r="E2404" s="519" t="s">
        <v>33441</v>
      </c>
      <c r="F2404" s="519" t="s">
        <v>33450</v>
      </c>
      <c r="G2404" s="519" t="s">
        <v>33451</v>
      </c>
      <c r="I2404" s="519" t="s">
        <v>2535</v>
      </c>
      <c r="J2404" s="650">
        <v>1.28</v>
      </c>
    </row>
    <row r="2405" spans="1:10">
      <c r="A2405" s="519" t="s">
        <v>2561</v>
      </c>
      <c r="B2405" s="519"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5" s="519" t="s">
        <v>33434</v>
      </c>
      <c r="D2405" s="519" t="s">
        <v>33435</v>
      </c>
      <c r="E2405" s="519" t="s">
        <v>33442</v>
      </c>
      <c r="F2405" s="519" t="s">
        <v>33450</v>
      </c>
      <c r="G2405" s="519" t="s">
        <v>33451</v>
      </c>
      <c r="I2405" s="519" t="s">
        <v>2535</v>
      </c>
      <c r="J2405" s="650">
        <v>1.55</v>
      </c>
    </row>
    <row r="2406" spans="1:10">
      <c r="A2406" s="519" t="s">
        <v>2562</v>
      </c>
      <c r="B2406" s="519" t="str">
        <f t="shared" si="37"/>
        <v>TRANSPORTE DE CARGA DE QUALQUER NATUREZA,EXCLUSIVE AS DESPESAS DE CARGA E DESCARGA,TANTO DE ESPERA DO CAMINHAO COMO DO SERVENTE OU EQUIPAMENTO AUXILIAR,A VELOCIDADE MEDIA DE 25KM/H,EM CAMINHAO TRUCADO DE CARROCERIA FIXA A OLEO DIESEL,COM CAPACIDADE UTIL DE 12T</v>
      </c>
      <c r="C2406" s="519" t="s">
        <v>33434</v>
      </c>
      <c r="D2406" s="519" t="s">
        <v>33435</v>
      </c>
      <c r="E2406" s="519" t="s">
        <v>33442</v>
      </c>
      <c r="F2406" s="519" t="s">
        <v>33450</v>
      </c>
      <c r="G2406" s="519" t="s">
        <v>33451</v>
      </c>
      <c r="I2406" s="519" t="s">
        <v>2535</v>
      </c>
      <c r="J2406" s="650">
        <v>1.53</v>
      </c>
    </row>
    <row r="2407" spans="1:10">
      <c r="A2407" s="519" t="s">
        <v>2563</v>
      </c>
      <c r="B2407" s="519"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7" s="519" t="s">
        <v>33434</v>
      </c>
      <c r="D2407" s="519" t="s">
        <v>33435</v>
      </c>
      <c r="E2407" s="519" t="s">
        <v>33444</v>
      </c>
      <c r="F2407" s="519" t="s">
        <v>33450</v>
      </c>
      <c r="G2407" s="519" t="s">
        <v>33451</v>
      </c>
      <c r="I2407" s="519" t="s">
        <v>2535</v>
      </c>
      <c r="J2407" s="650">
        <v>1.92</v>
      </c>
    </row>
    <row r="2408" spans="1:10">
      <c r="A2408" s="519" t="s">
        <v>2564</v>
      </c>
      <c r="B2408" s="519" t="str">
        <f t="shared" si="37"/>
        <v>TRANSPORTE DE CARGA DE QUALQUER NATUREZA,EXCLUSIVE AS DESPESAS DE CARGA E DESCARGA,TANTO DE ESPERA DO CAMINHAO COMO DO SERVENTE OU EQUIPAMENTO AUXILIAR,A VELOCIDADE MEDIA DE 20KM/H,EM CAMINHAO TRUCADO DE CARROCERIA FIXA A OLEO DIESEL,COM CAPACIDADE UTIL DE 12T</v>
      </c>
      <c r="C2408" s="519" t="s">
        <v>33434</v>
      </c>
      <c r="D2408" s="519" t="s">
        <v>33435</v>
      </c>
      <c r="E2408" s="519" t="s">
        <v>33444</v>
      </c>
      <c r="F2408" s="519" t="s">
        <v>33450</v>
      </c>
      <c r="G2408" s="519" t="s">
        <v>33451</v>
      </c>
      <c r="I2408" s="519" t="s">
        <v>2535</v>
      </c>
      <c r="J2408" s="650">
        <v>1.89</v>
      </c>
    </row>
    <row r="2409" spans="1:10">
      <c r="A2409" s="519" t="s">
        <v>2565</v>
      </c>
      <c r="B2409" s="519"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09" s="519" t="s">
        <v>33434</v>
      </c>
      <c r="D2409" s="519" t="s">
        <v>33435</v>
      </c>
      <c r="E2409" s="519" t="s">
        <v>33445</v>
      </c>
      <c r="F2409" s="519" t="s">
        <v>33450</v>
      </c>
      <c r="G2409" s="519" t="s">
        <v>33451</v>
      </c>
      <c r="I2409" s="519" t="s">
        <v>2535</v>
      </c>
      <c r="J2409" s="650">
        <v>2.57</v>
      </c>
    </row>
    <row r="2410" spans="1:10">
      <c r="A2410" s="519" t="s">
        <v>2566</v>
      </c>
      <c r="B2410" s="519" t="str">
        <f t="shared" si="37"/>
        <v>TRANSPORTE DE CARGA DE QUALQUER NATUREZA,EXCLUSIVE AS DESPESAS DE CARGA E DESCARGA,TANTO DE ESPERA DO CAMINHAO COMO DO SERVENTE OU EQUIPAMENTO AUXILIAR,A VELOCIDADE MEDIA DE 15KM/H,EM CAMINHAO TRUCADO DE CARROCERIA FIXA A OLEO DIESEL,COM CAPACIDADE UTIL DE 12T</v>
      </c>
      <c r="C2410" s="519" t="s">
        <v>33434</v>
      </c>
      <c r="D2410" s="519" t="s">
        <v>33435</v>
      </c>
      <c r="E2410" s="519" t="s">
        <v>33445</v>
      </c>
      <c r="F2410" s="519" t="s">
        <v>33450</v>
      </c>
      <c r="G2410" s="519" t="s">
        <v>33451</v>
      </c>
      <c r="I2410" s="519" t="s">
        <v>2535</v>
      </c>
      <c r="J2410" s="650">
        <v>2.5300000000000002</v>
      </c>
    </row>
    <row r="2411" spans="1:10">
      <c r="A2411" s="519" t="s">
        <v>2567</v>
      </c>
      <c r="B2411" s="519"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1" s="519" t="s">
        <v>33434</v>
      </c>
      <c r="D2411" s="519" t="s">
        <v>33435</v>
      </c>
      <c r="E2411" s="519" t="s">
        <v>33446</v>
      </c>
      <c r="F2411" s="519" t="s">
        <v>33450</v>
      </c>
      <c r="G2411" s="519" t="s">
        <v>33451</v>
      </c>
      <c r="I2411" s="519" t="s">
        <v>2535</v>
      </c>
      <c r="J2411" s="650">
        <v>3.87</v>
      </c>
    </row>
    <row r="2412" spans="1:10">
      <c r="A2412" s="519" t="s">
        <v>2568</v>
      </c>
      <c r="B2412" s="519" t="str">
        <f t="shared" si="37"/>
        <v>TRANSPORTE DE CARGA DE QUALQUER NATUREZA,EXCLUSIVE AS DESPESAS DE CARGA E DESCARGA,TANTO DE ESPERA DO CAMINHAO COMO DO SERVENTE OU EQUIPAMENTO AUXILIAR,A VELOCIDADE MEDIA DE 10KM/H,EM CAMINHAO TRUCADO DE CARROCERIA FIXA A OLEO DIESEL,COM CAPACIDADE UTIL DE 12T</v>
      </c>
      <c r="C2412" s="519" t="s">
        <v>33434</v>
      </c>
      <c r="D2412" s="519" t="s">
        <v>33435</v>
      </c>
      <c r="E2412" s="519" t="s">
        <v>33446</v>
      </c>
      <c r="F2412" s="519" t="s">
        <v>33450</v>
      </c>
      <c r="G2412" s="519" t="s">
        <v>33451</v>
      </c>
      <c r="I2412" s="519" t="s">
        <v>2535</v>
      </c>
      <c r="J2412" s="650">
        <v>3.82</v>
      </c>
    </row>
    <row r="2413" spans="1:10">
      <c r="A2413" s="519" t="s">
        <v>2569</v>
      </c>
      <c r="B2413" s="519"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3" s="519" t="s">
        <v>33434</v>
      </c>
      <c r="D2413" s="519" t="s">
        <v>33435</v>
      </c>
      <c r="E2413" s="519" t="s">
        <v>33447</v>
      </c>
      <c r="F2413" s="519" t="s">
        <v>33452</v>
      </c>
      <c r="G2413" s="519" t="s">
        <v>33453</v>
      </c>
      <c r="I2413" s="519" t="s">
        <v>2535</v>
      </c>
      <c r="J2413" s="650">
        <v>7.71</v>
      </c>
    </row>
    <row r="2414" spans="1:10">
      <c r="A2414" s="519" t="s">
        <v>2570</v>
      </c>
      <c r="B2414" s="519" t="str">
        <f t="shared" si="37"/>
        <v>TRANSPORTE DE CARGA DE QUALQUER NATUREZA,EXCLUSIVE AS DESPESAS DE CARGA E DESCARGA,TANTO DE ESPERA DO CAMINHAO COMO DO SERVENTE OU EQUIPAMENTO AUXILIAR,A VELOCIDADE MEDIA DE 5KM/H,EM CAMINHAO TRUCADO DE CARROCERIA FIXA A OLEO DIESEL,COM CAPACIDADE UTIL DE 12T</v>
      </c>
      <c r="C2414" s="519" t="s">
        <v>33434</v>
      </c>
      <c r="D2414" s="519" t="s">
        <v>33435</v>
      </c>
      <c r="E2414" s="519" t="s">
        <v>33447</v>
      </c>
      <c r="F2414" s="519" t="s">
        <v>33452</v>
      </c>
      <c r="G2414" s="519" t="s">
        <v>33453</v>
      </c>
      <c r="I2414" s="519" t="s">
        <v>2535</v>
      </c>
      <c r="J2414" s="650">
        <v>7.61</v>
      </c>
    </row>
    <row r="2415" spans="1:10">
      <c r="A2415" s="519" t="s">
        <v>2571</v>
      </c>
      <c r="B2415" s="519"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5" s="519" t="s">
        <v>33434</v>
      </c>
      <c r="D2415" s="519" t="s">
        <v>33435</v>
      </c>
      <c r="E2415" s="519" t="s">
        <v>33436</v>
      </c>
      <c r="F2415" s="519" t="s">
        <v>33437</v>
      </c>
      <c r="G2415" s="519" t="s">
        <v>33454</v>
      </c>
      <c r="H2415" s="519" t="s">
        <v>33455</v>
      </c>
      <c r="I2415" s="519" t="s">
        <v>2535</v>
      </c>
      <c r="J2415" s="650">
        <v>1.19</v>
      </c>
    </row>
    <row r="2416" spans="1:10">
      <c r="A2416" s="519" t="s">
        <v>2572</v>
      </c>
      <c r="B2416" s="519" t="str">
        <f t="shared" si="37"/>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16" s="519" t="s">
        <v>33434</v>
      </c>
      <c r="D2416" s="519" t="s">
        <v>33435</v>
      </c>
      <c r="E2416" s="519" t="s">
        <v>33436</v>
      </c>
      <c r="F2416" s="519" t="s">
        <v>33437</v>
      </c>
      <c r="G2416" s="519" t="s">
        <v>33454</v>
      </c>
      <c r="H2416" s="519" t="s">
        <v>33455</v>
      </c>
      <c r="I2416" s="519" t="s">
        <v>2535</v>
      </c>
      <c r="J2416" s="650">
        <v>1.1599999999999999</v>
      </c>
    </row>
    <row r="2417" spans="1:10">
      <c r="A2417" s="519" t="s">
        <v>2573</v>
      </c>
      <c r="B2417" s="519"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7" s="519" t="s">
        <v>33434</v>
      </c>
      <c r="D2417" s="519" t="s">
        <v>33435</v>
      </c>
      <c r="E2417" s="519" t="s">
        <v>33439</v>
      </c>
      <c r="F2417" s="519" t="s">
        <v>33437</v>
      </c>
      <c r="G2417" s="519" t="s">
        <v>33454</v>
      </c>
      <c r="H2417" s="519" t="s">
        <v>33455</v>
      </c>
      <c r="I2417" s="519" t="s">
        <v>2535</v>
      </c>
      <c r="J2417" s="650">
        <v>1.51</v>
      </c>
    </row>
    <row r="2418" spans="1:10">
      <c r="A2418" s="519" t="s">
        <v>2574</v>
      </c>
      <c r="B2418" s="519" t="str">
        <f t="shared" si="37"/>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8" s="519" t="s">
        <v>33434</v>
      </c>
      <c r="D2418" s="519" t="s">
        <v>33435</v>
      </c>
      <c r="E2418" s="519" t="s">
        <v>33439</v>
      </c>
      <c r="F2418" s="519" t="s">
        <v>33437</v>
      </c>
      <c r="G2418" s="519" t="s">
        <v>33454</v>
      </c>
      <c r="H2418" s="519" t="s">
        <v>33455</v>
      </c>
      <c r="I2418" s="519" t="s">
        <v>2535</v>
      </c>
      <c r="J2418" s="650">
        <v>1.46</v>
      </c>
    </row>
    <row r="2419" spans="1:10">
      <c r="A2419" s="519" t="s">
        <v>2575</v>
      </c>
      <c r="B2419" s="519"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9" s="519" t="s">
        <v>33434</v>
      </c>
      <c r="D2419" s="519" t="s">
        <v>33435</v>
      </c>
      <c r="E2419" s="519" t="s">
        <v>33440</v>
      </c>
      <c r="F2419" s="519" t="s">
        <v>33437</v>
      </c>
      <c r="G2419" s="519" t="s">
        <v>33454</v>
      </c>
      <c r="H2419" s="519" t="s">
        <v>33455</v>
      </c>
      <c r="I2419" s="519" t="s">
        <v>2535</v>
      </c>
      <c r="J2419" s="650">
        <v>1.72</v>
      </c>
    </row>
    <row r="2420" spans="1:10">
      <c r="A2420" s="519" t="s">
        <v>2576</v>
      </c>
      <c r="B2420" s="519" t="str">
        <f t="shared" si="37"/>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0" s="519" t="s">
        <v>33434</v>
      </c>
      <c r="D2420" s="519" t="s">
        <v>33435</v>
      </c>
      <c r="E2420" s="519" t="s">
        <v>33440</v>
      </c>
      <c r="F2420" s="519" t="s">
        <v>33437</v>
      </c>
      <c r="G2420" s="519" t="s">
        <v>33454</v>
      </c>
      <c r="H2420" s="519" t="s">
        <v>33455</v>
      </c>
      <c r="I2420" s="519" t="s">
        <v>2535</v>
      </c>
      <c r="J2420" s="650">
        <v>1.66</v>
      </c>
    </row>
    <row r="2421" spans="1:10">
      <c r="A2421" s="519" t="s">
        <v>2577</v>
      </c>
      <c r="B2421" s="519"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1" s="519" t="s">
        <v>33434</v>
      </c>
      <c r="D2421" s="519" t="s">
        <v>33435</v>
      </c>
      <c r="E2421" s="519" t="s">
        <v>33441</v>
      </c>
      <c r="F2421" s="519" t="s">
        <v>33437</v>
      </c>
      <c r="G2421" s="519" t="s">
        <v>33454</v>
      </c>
      <c r="H2421" s="519" t="s">
        <v>33455</v>
      </c>
      <c r="I2421" s="519" t="s">
        <v>2535</v>
      </c>
      <c r="J2421" s="650">
        <v>2.0099999999999998</v>
      </c>
    </row>
    <row r="2422" spans="1:10">
      <c r="A2422" s="519" t="s">
        <v>2578</v>
      </c>
      <c r="B2422" s="519" t="str">
        <f t="shared" si="37"/>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2" s="519" t="s">
        <v>33434</v>
      </c>
      <c r="D2422" s="519" t="s">
        <v>33435</v>
      </c>
      <c r="E2422" s="519" t="s">
        <v>33441</v>
      </c>
      <c r="F2422" s="519" t="s">
        <v>33437</v>
      </c>
      <c r="G2422" s="519" t="s">
        <v>33454</v>
      </c>
      <c r="H2422" s="519" t="s">
        <v>33455</v>
      </c>
      <c r="I2422" s="519" t="s">
        <v>2535</v>
      </c>
      <c r="J2422" s="650">
        <v>1.94</v>
      </c>
    </row>
    <row r="2423" spans="1:10">
      <c r="A2423" s="519" t="s">
        <v>2579</v>
      </c>
      <c r="B2423" s="519"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3" s="519" t="s">
        <v>33434</v>
      </c>
      <c r="D2423" s="519" t="s">
        <v>33435</v>
      </c>
      <c r="E2423" s="519" t="s">
        <v>33442</v>
      </c>
      <c r="F2423" s="519" t="s">
        <v>33437</v>
      </c>
      <c r="G2423" s="519" t="s">
        <v>33454</v>
      </c>
      <c r="H2423" s="519" t="s">
        <v>33455</v>
      </c>
      <c r="I2423" s="519" t="s">
        <v>2535</v>
      </c>
      <c r="J2423" s="650">
        <v>2.42</v>
      </c>
    </row>
    <row r="2424" spans="1:10">
      <c r="A2424" s="519" t="s">
        <v>2580</v>
      </c>
      <c r="B2424" s="519" t="str">
        <f t="shared" si="37"/>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24" s="519" t="s">
        <v>33434</v>
      </c>
      <c r="D2424" s="519" t="s">
        <v>33435</v>
      </c>
      <c r="E2424" s="519" t="s">
        <v>33442</v>
      </c>
      <c r="F2424" s="519" t="s">
        <v>33437</v>
      </c>
      <c r="G2424" s="519" t="s">
        <v>33454</v>
      </c>
      <c r="H2424" s="519" t="s">
        <v>33455</v>
      </c>
      <c r="I2424" s="519" t="s">
        <v>2535</v>
      </c>
      <c r="J2424" s="650">
        <v>2.34</v>
      </c>
    </row>
    <row r="2425" spans="1:10">
      <c r="A2425" s="519" t="s">
        <v>2581</v>
      </c>
      <c r="B2425" s="519"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5" s="519" t="s">
        <v>33434</v>
      </c>
      <c r="D2425" s="519" t="s">
        <v>33435</v>
      </c>
      <c r="E2425" s="519" t="s">
        <v>33444</v>
      </c>
      <c r="F2425" s="519" t="s">
        <v>33437</v>
      </c>
      <c r="G2425" s="519" t="s">
        <v>33454</v>
      </c>
      <c r="H2425" s="519" t="s">
        <v>33455</v>
      </c>
      <c r="I2425" s="519" t="s">
        <v>2535</v>
      </c>
      <c r="J2425" s="650">
        <v>3.01</v>
      </c>
    </row>
    <row r="2426" spans="1:10">
      <c r="A2426" s="519" t="s">
        <v>2582</v>
      </c>
      <c r="B2426" s="519" t="str">
        <f t="shared" si="37"/>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26" s="519" t="s">
        <v>33434</v>
      </c>
      <c r="D2426" s="519" t="s">
        <v>33435</v>
      </c>
      <c r="E2426" s="519" t="s">
        <v>33444</v>
      </c>
      <c r="F2426" s="519" t="s">
        <v>33437</v>
      </c>
      <c r="G2426" s="519" t="s">
        <v>33454</v>
      </c>
      <c r="H2426" s="519" t="s">
        <v>33455</v>
      </c>
      <c r="I2426" s="519" t="s">
        <v>2535</v>
      </c>
      <c r="J2426" s="650">
        <v>2.91</v>
      </c>
    </row>
    <row r="2427" spans="1:10">
      <c r="A2427" s="519" t="s">
        <v>2583</v>
      </c>
      <c r="B2427" s="519"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7" s="519" t="s">
        <v>33434</v>
      </c>
      <c r="D2427" s="519" t="s">
        <v>33435</v>
      </c>
      <c r="E2427" s="519" t="s">
        <v>33445</v>
      </c>
      <c r="F2427" s="519" t="s">
        <v>33437</v>
      </c>
      <c r="G2427" s="519" t="s">
        <v>33454</v>
      </c>
      <c r="H2427" s="519" t="s">
        <v>33455</v>
      </c>
      <c r="I2427" s="519" t="s">
        <v>2535</v>
      </c>
      <c r="J2427" s="650">
        <v>4.0199999999999996</v>
      </c>
    </row>
    <row r="2428" spans="1:10">
      <c r="A2428" s="519" t="s">
        <v>2584</v>
      </c>
      <c r="B2428" s="519" t="str">
        <f t="shared" si="37"/>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8" s="519" t="s">
        <v>33434</v>
      </c>
      <c r="D2428" s="519" t="s">
        <v>33435</v>
      </c>
      <c r="E2428" s="519" t="s">
        <v>33445</v>
      </c>
      <c r="F2428" s="519" t="s">
        <v>33437</v>
      </c>
      <c r="G2428" s="519" t="s">
        <v>33454</v>
      </c>
      <c r="H2428" s="519" t="s">
        <v>33455</v>
      </c>
      <c r="I2428" s="519" t="s">
        <v>2535</v>
      </c>
      <c r="J2428" s="650">
        <v>3.89</v>
      </c>
    </row>
    <row r="2429" spans="1:10">
      <c r="A2429" s="519" t="s">
        <v>2585</v>
      </c>
      <c r="B2429" s="519"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9" s="519" t="s">
        <v>33434</v>
      </c>
      <c r="D2429" s="519" t="s">
        <v>33435</v>
      </c>
      <c r="E2429" s="519" t="s">
        <v>33446</v>
      </c>
      <c r="F2429" s="519" t="s">
        <v>33437</v>
      </c>
      <c r="G2429" s="519" t="s">
        <v>33454</v>
      </c>
      <c r="H2429" s="519" t="s">
        <v>33455</v>
      </c>
      <c r="I2429" s="519" t="s">
        <v>2535</v>
      </c>
      <c r="J2429" s="650">
        <v>6.11</v>
      </c>
    </row>
    <row r="2430" spans="1:10">
      <c r="A2430" s="519" t="s">
        <v>2586</v>
      </c>
      <c r="B2430" s="519" t="str">
        <f t="shared" si="37"/>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0" s="519" t="s">
        <v>33434</v>
      </c>
      <c r="D2430" s="519" t="s">
        <v>33435</v>
      </c>
      <c r="E2430" s="519" t="s">
        <v>33446</v>
      </c>
      <c r="F2430" s="519" t="s">
        <v>33437</v>
      </c>
      <c r="G2430" s="519" t="s">
        <v>33454</v>
      </c>
      <c r="H2430" s="519" t="s">
        <v>33455</v>
      </c>
      <c r="I2430" s="519" t="s">
        <v>2535</v>
      </c>
      <c r="J2430" s="650">
        <v>5.91</v>
      </c>
    </row>
    <row r="2431" spans="1:10">
      <c r="A2431" s="519" t="s">
        <v>2587</v>
      </c>
      <c r="B2431" s="519"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1" s="519" t="s">
        <v>33434</v>
      </c>
      <c r="D2431" s="519" t="s">
        <v>33435</v>
      </c>
      <c r="E2431" s="519" t="s">
        <v>33447</v>
      </c>
      <c r="F2431" s="519" t="s">
        <v>33448</v>
      </c>
      <c r="G2431" s="519" t="s">
        <v>33456</v>
      </c>
      <c r="H2431" s="519" t="s">
        <v>33457</v>
      </c>
      <c r="I2431" s="519" t="s">
        <v>2535</v>
      </c>
      <c r="J2431" s="650">
        <v>12.11</v>
      </c>
    </row>
    <row r="2432" spans="1:10">
      <c r="A2432" s="519" t="s">
        <v>2588</v>
      </c>
      <c r="B2432" s="519" t="str">
        <f t="shared" si="37"/>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2" s="519" t="s">
        <v>33434</v>
      </c>
      <c r="D2432" s="519" t="s">
        <v>33435</v>
      </c>
      <c r="E2432" s="519" t="s">
        <v>33447</v>
      </c>
      <c r="F2432" s="519" t="s">
        <v>33448</v>
      </c>
      <c r="G2432" s="519" t="s">
        <v>33456</v>
      </c>
      <c r="H2432" s="519" t="s">
        <v>33457</v>
      </c>
      <c r="I2432" s="519" t="s">
        <v>2535</v>
      </c>
      <c r="J2432" s="650">
        <v>11.71</v>
      </c>
    </row>
    <row r="2433" spans="1:10">
      <c r="A2433" s="519" t="s">
        <v>2589</v>
      </c>
      <c r="B2433" s="519" t="str">
        <f t="shared" si="37"/>
        <v>TRANSPORTE DE CARGA DE QUALQUER NATUREZA,EXCLUSIVE AS DESPESAS DE CARGA E DESCARGA,TANTO DE ESPERA DO CAMINHAO COMO DO SERVENTE OU EQUIPAMENTO AUXILIAR,A VELOCIDADE MEDIA DE 50KM/H,EM CAMINHAO BASCULANTE A OLEO DIESEL,COM CAPACIDADE UTIL DE 8T</v>
      </c>
      <c r="C2433" s="519" t="s">
        <v>33434</v>
      </c>
      <c r="D2433" s="519" t="s">
        <v>33435</v>
      </c>
      <c r="E2433" s="519" t="s">
        <v>33436</v>
      </c>
      <c r="F2433" s="519" t="s">
        <v>33458</v>
      </c>
      <c r="G2433" s="519" t="s">
        <v>33459</v>
      </c>
      <c r="I2433" s="519" t="s">
        <v>2535</v>
      </c>
      <c r="J2433" s="650">
        <v>0.97</v>
      </c>
    </row>
    <row r="2434" spans="1:10">
      <c r="A2434" s="519" t="s">
        <v>2590</v>
      </c>
      <c r="B2434" s="519" t="str">
        <f t="shared" si="37"/>
        <v>TRANSPORTE DE CARGA DE QUALQUER NATUREZA,EXCLUSIVE AS DESPESAS DE CARGA E DESCARGA,TANTO DE ESPERA DO CAMINHAO COMO DO SERVENTE OU EQUIPAMENTO AUXILIAR,A VELOCIDADE MEDIA DE 50KM/H,EM CAMINHAO BASCULANTE A OLEO DIESEL,COM CAPACIDADE UTIL DE 8T</v>
      </c>
      <c r="C2434" s="519" t="s">
        <v>33434</v>
      </c>
      <c r="D2434" s="519" t="s">
        <v>33435</v>
      </c>
      <c r="E2434" s="519" t="s">
        <v>33436</v>
      </c>
      <c r="F2434" s="519" t="s">
        <v>33458</v>
      </c>
      <c r="G2434" s="519" t="s">
        <v>33459</v>
      </c>
      <c r="I2434" s="519" t="s">
        <v>2535</v>
      </c>
      <c r="J2434" s="650">
        <v>0.96</v>
      </c>
    </row>
    <row r="2435" spans="1:10">
      <c r="A2435" s="519" t="s">
        <v>2591</v>
      </c>
      <c r="B2435" s="519" t="str">
        <f t="shared" si="37"/>
        <v>TRANSPORTE DE CARGA DE QUALQUER NATUREZA,EXCLUSIVE AS DESPESAS DE CARGA E DESCARGA,TANTO DE ESPERA DO CAMINHAO COMO DO SERVENTE OU EQUIPAMENTO AUXILIAR,A VELOCIDADE MEDIA DE 40KM/H,EM CAMINHAO BASCULANTE A OLEO DIESEL,COM CAPACIDADE UTIL DE 8T</v>
      </c>
      <c r="C2435" s="519" t="s">
        <v>33434</v>
      </c>
      <c r="D2435" s="519" t="s">
        <v>33435</v>
      </c>
      <c r="E2435" s="519" t="s">
        <v>33439</v>
      </c>
      <c r="F2435" s="519" t="s">
        <v>33458</v>
      </c>
      <c r="G2435" s="519" t="s">
        <v>33459</v>
      </c>
      <c r="I2435" s="519" t="s">
        <v>2535</v>
      </c>
      <c r="J2435" s="650">
        <v>1.23</v>
      </c>
    </row>
    <row r="2436" spans="1:10">
      <c r="A2436" s="519" t="s">
        <v>2592</v>
      </c>
      <c r="B2436" s="519" t="str">
        <f t="shared" si="37"/>
        <v>TRANSPORTE DE CARGA DE QUALQUER NATUREZA,EXCLUSIVE AS DESPESAS DE CARGA E DESCARGA,TANTO DE ESPERA DO CAMINHAO COMO DO SERVENTE OU EQUIPAMENTO AUXILIAR,A VELOCIDADE MEDIA DE 40KM/H,EM CAMINHAO BASCULANTE A OLEO DIESEL,COM CAPACIDADE UTIL DE 8T</v>
      </c>
      <c r="C2436" s="519" t="s">
        <v>33434</v>
      </c>
      <c r="D2436" s="519" t="s">
        <v>33435</v>
      </c>
      <c r="E2436" s="519" t="s">
        <v>33439</v>
      </c>
      <c r="F2436" s="519" t="s">
        <v>33458</v>
      </c>
      <c r="G2436" s="519" t="s">
        <v>33459</v>
      </c>
      <c r="I2436" s="519" t="s">
        <v>2535</v>
      </c>
      <c r="J2436" s="650">
        <v>1.21</v>
      </c>
    </row>
    <row r="2437" spans="1:10">
      <c r="A2437" s="519" t="s">
        <v>2593</v>
      </c>
      <c r="B2437" s="519" t="str">
        <f t="shared" si="37"/>
        <v>TRANSPORTE DE CARGA DE QUALQUER NATUREZA,EXCLUSIVE AS DESPESAS DE CARGA E DESCARGA,TANTO DE ESPERA DO CAMINHAO COMO DO SERVENTE OU EQUIPAMENTO AUXILIAR,A VELOCIDADE MEDIA DE 35KM/H,EM CAMINHAO BASCULANTE A OLEO DIESEL,COM CAPACIDADE UTIL DE 8T</v>
      </c>
      <c r="C2437" s="519" t="s">
        <v>33434</v>
      </c>
      <c r="D2437" s="519" t="s">
        <v>33435</v>
      </c>
      <c r="E2437" s="519" t="s">
        <v>33440</v>
      </c>
      <c r="F2437" s="519" t="s">
        <v>33458</v>
      </c>
      <c r="G2437" s="519" t="s">
        <v>33459</v>
      </c>
      <c r="I2437" s="519" t="s">
        <v>2535</v>
      </c>
      <c r="J2437" s="650">
        <v>1.38</v>
      </c>
    </row>
    <row r="2438" spans="1:10">
      <c r="A2438" s="519" t="s">
        <v>2594</v>
      </c>
      <c r="B2438" s="519" t="str">
        <f t="shared" si="37"/>
        <v>TRANSPORTE DE CARGA DE QUALQUER NATUREZA,EXCLUSIVE AS DESPESAS DE CARGA E DESCARGA,TANTO DE ESPERA DO CAMINHAO COMO DO SERVENTE OU EQUIPAMENTO AUXILIAR,A VELOCIDADE MEDIA DE 35KM/H,EM CAMINHAO BASCULANTE A OLEO DIESEL,COM CAPACIDADE UTIL DE 8T</v>
      </c>
      <c r="C2438" s="519" t="s">
        <v>33434</v>
      </c>
      <c r="D2438" s="519" t="s">
        <v>33435</v>
      </c>
      <c r="E2438" s="519" t="s">
        <v>33440</v>
      </c>
      <c r="F2438" s="519" t="s">
        <v>33458</v>
      </c>
      <c r="G2438" s="519" t="s">
        <v>33459</v>
      </c>
      <c r="I2438" s="519" t="s">
        <v>2535</v>
      </c>
      <c r="J2438" s="650">
        <v>1.36</v>
      </c>
    </row>
    <row r="2439" spans="1:10">
      <c r="A2439" s="519" t="s">
        <v>2595</v>
      </c>
      <c r="B2439" s="519" t="str">
        <f t="shared" si="37"/>
        <v>TRANSPORTE DE CARGA DE QUALQUER NATUREZA,EXCLUSIVE AS DESPESAS DE CARGA E DESCARGA,TANTO DE ESPERA DO CAMINHAO COMO DO SERVENTE OU EQUIPAMENTO AUXILIAR,A VELOCIDADE MEDIA DE 30KM/H,EM CAMINHAO BASCULANTE A OLEO DIESEL,COM CAPACIDADE UTIL DE 8T</v>
      </c>
      <c r="C2439" s="519" t="s">
        <v>33434</v>
      </c>
      <c r="D2439" s="519" t="s">
        <v>33435</v>
      </c>
      <c r="E2439" s="519" t="s">
        <v>33441</v>
      </c>
      <c r="F2439" s="519" t="s">
        <v>33458</v>
      </c>
      <c r="G2439" s="519" t="s">
        <v>33459</v>
      </c>
      <c r="I2439" s="519" t="s">
        <v>2535</v>
      </c>
      <c r="J2439" s="650">
        <v>1.62</v>
      </c>
    </row>
    <row r="2440" spans="1:10">
      <c r="A2440" s="519" t="s">
        <v>2596</v>
      </c>
      <c r="B2440" s="519" t="str">
        <f t="shared" ref="B2440:B2503" si="38">C2440&amp;D2440&amp;E2440&amp;F2440&amp;G2440&amp;H2440</f>
        <v>TRANSPORTE DE CARGA DE QUALQUER NATUREZA,EXCLUSIVE AS DESPESAS DE CARGA E DESCARGA,TANTO DE ESPERA DO CAMINHAO COMO DO SERVENTE OU EQUIPAMENTO AUXILIAR,A VELOCIDADE MEDIA DE 30KM/H,EM CAMINHAO BASCULANTE A OLEO DIESEL,COM CAPACIDADE UTIL DE 8T</v>
      </c>
      <c r="C2440" s="519" t="s">
        <v>33434</v>
      </c>
      <c r="D2440" s="519" t="s">
        <v>33435</v>
      </c>
      <c r="E2440" s="519" t="s">
        <v>33441</v>
      </c>
      <c r="F2440" s="519" t="s">
        <v>33458</v>
      </c>
      <c r="G2440" s="519" t="s">
        <v>33459</v>
      </c>
      <c r="I2440" s="519" t="s">
        <v>2535</v>
      </c>
      <c r="J2440" s="650">
        <v>1.59</v>
      </c>
    </row>
    <row r="2441" spans="1:10">
      <c r="A2441" s="519" t="s">
        <v>2597</v>
      </c>
      <c r="B2441" s="519" t="str">
        <f t="shared" si="38"/>
        <v>TRANSPORTE DE CARGA DE QUALQUER NATUREZA,EXCLUSIVE AS DESPESAS DE CARGA E DESCARGA,TANTO DE ESPERA DO CAMINHAO COMO DO SERVENTE OU EQUIPAMENTO AUXILIAR,A VELOCIDADE MEDIA DE 25KM/H,EM CAMINHAO BASCULANTE A OLEO DIESEL,COM CAPACIDADE UTIL DE 8T</v>
      </c>
      <c r="C2441" s="519" t="s">
        <v>33434</v>
      </c>
      <c r="D2441" s="519" t="s">
        <v>33435</v>
      </c>
      <c r="E2441" s="519" t="s">
        <v>33442</v>
      </c>
      <c r="F2441" s="519" t="s">
        <v>33458</v>
      </c>
      <c r="G2441" s="519" t="s">
        <v>33459</v>
      </c>
      <c r="I2441" s="519" t="s">
        <v>2535</v>
      </c>
      <c r="J2441" s="650">
        <v>1.9500000000000002</v>
      </c>
    </row>
    <row r="2442" spans="1:10">
      <c r="A2442" s="519" t="s">
        <v>2598</v>
      </c>
      <c r="B2442" s="519" t="str">
        <f t="shared" si="38"/>
        <v>TRANSPORTE DE CARGA DE QUALQUER NATUREZA,EXCLUSIVE AS DESPESAS DE CARGA E DESCARGA,TANTO DE ESPERA DO CAMINHAO COMO DO SERVENTE OU EQUIPAMENTO AUXILIAR,A VELOCIDADE MEDIA DE 25KM/H,EM CAMINHAO BASCULANTE A OLEO DIESEL,COM CAPACIDADE UTIL DE 8T</v>
      </c>
      <c r="C2442" s="519" t="s">
        <v>33434</v>
      </c>
      <c r="D2442" s="519" t="s">
        <v>33435</v>
      </c>
      <c r="E2442" s="519" t="s">
        <v>33442</v>
      </c>
      <c r="F2442" s="519" t="s">
        <v>33458</v>
      </c>
      <c r="G2442" s="519" t="s">
        <v>33459</v>
      </c>
      <c r="I2442" s="519" t="s">
        <v>2535</v>
      </c>
      <c r="J2442" s="650">
        <v>1.92</v>
      </c>
    </row>
    <row r="2443" spans="1:10">
      <c r="A2443" s="519" t="s">
        <v>2599</v>
      </c>
      <c r="B2443" s="519" t="str">
        <f t="shared" si="38"/>
        <v>TRANSPORTE DE CARGA DE QUALQUER NATUREZA,EXCLUSIVE AS DESPESAS DE CARGA E DESCARGA,TANTO DE ESPERA DO CAMINHAO COMO DO SERVENTE OU EQUIPAMENTO AUXILIAR,A VELOCIDADE MEDIA DE 20KM/H,EM CAMINHAO BASCULANTE A OLEO DIESEL,COM CAPACIDADE UTIL DE 8T</v>
      </c>
      <c r="C2443" s="519" t="s">
        <v>33434</v>
      </c>
      <c r="D2443" s="519" t="s">
        <v>33435</v>
      </c>
      <c r="E2443" s="519" t="s">
        <v>33444</v>
      </c>
      <c r="F2443" s="519" t="s">
        <v>33458</v>
      </c>
      <c r="G2443" s="519" t="s">
        <v>33459</v>
      </c>
      <c r="I2443" s="519" t="s">
        <v>2535</v>
      </c>
      <c r="J2443" s="650">
        <v>2.44</v>
      </c>
    </row>
    <row r="2444" spans="1:10">
      <c r="A2444" s="519" t="s">
        <v>2600</v>
      </c>
      <c r="B2444" s="519" t="str">
        <f t="shared" si="38"/>
        <v>TRANSPORTE DE CARGA DE QUALQUER NATUREZA,EXCLUSIVE AS DESPESAS DE CARGA E DESCARGA,TANTO DE ESPERA DO CAMINHAO COMO DO SERVENTE OU EQUIPAMENTO AUXILIAR,A VELOCIDADE MEDIA DE 20KM/H,EM CAMINHAO BASCULANTE A OLEO DIESEL,COM CAPACIDADE UTIL DE 8T</v>
      </c>
      <c r="C2444" s="519" t="s">
        <v>33434</v>
      </c>
      <c r="D2444" s="519" t="s">
        <v>33435</v>
      </c>
      <c r="E2444" s="519" t="s">
        <v>33444</v>
      </c>
      <c r="F2444" s="519" t="s">
        <v>33458</v>
      </c>
      <c r="G2444" s="519" t="s">
        <v>33459</v>
      </c>
      <c r="I2444" s="519" t="s">
        <v>2535</v>
      </c>
      <c r="J2444" s="650">
        <v>2.4</v>
      </c>
    </row>
    <row r="2445" spans="1:10">
      <c r="A2445" s="519" t="s">
        <v>2601</v>
      </c>
      <c r="B2445" s="519" t="str">
        <f t="shared" si="38"/>
        <v>TRANSPORTE DE CARGA DE QUALQUER NATUREZA,EXCLUSIVE AS DESPESAS DE CARGA E DESCARGA,TANTO DE ESPERA DO CAMINHAO COMO DO SERVENTE OU EQUIPAMENTO AUXILIAR,A VELOCIDADE MEDIA DE 15KM/H,EM CAMINHAO BASCULANTE A OLEO DIESEL,COM CAPACIDADE UTIL DE 8T</v>
      </c>
      <c r="C2445" s="519" t="s">
        <v>33434</v>
      </c>
      <c r="D2445" s="519" t="s">
        <v>33435</v>
      </c>
      <c r="E2445" s="519" t="s">
        <v>33445</v>
      </c>
      <c r="F2445" s="519" t="s">
        <v>33458</v>
      </c>
      <c r="G2445" s="519" t="s">
        <v>33459</v>
      </c>
      <c r="I2445" s="519" t="s">
        <v>2535</v>
      </c>
      <c r="J2445" s="650">
        <v>3.26</v>
      </c>
    </row>
    <row r="2446" spans="1:10">
      <c r="A2446" s="519" t="s">
        <v>2602</v>
      </c>
      <c r="B2446" s="519" t="str">
        <f t="shared" si="38"/>
        <v>TRANSPORTE DE CARGA DE QUALQUER NATUREZA,EXCLUSIVE AS DESPESAS DE CARGA E DESCARGA,TANTO DE ESPERA DO CAMINHAO COMO DO SERVENTE OU EQUIPAMENTO AUXILIAR,A VELOCIDADE MEDIA DE 15KM/H,EM CAMINHAO BASCULANTE A OLEO DIESEL,COM CAPACIDADE UTIL DE 8T</v>
      </c>
      <c r="C2446" s="519" t="s">
        <v>33434</v>
      </c>
      <c r="D2446" s="519" t="s">
        <v>33435</v>
      </c>
      <c r="E2446" s="519" t="s">
        <v>33445</v>
      </c>
      <c r="F2446" s="519" t="s">
        <v>33458</v>
      </c>
      <c r="G2446" s="519" t="s">
        <v>33459</v>
      </c>
      <c r="I2446" s="519" t="s">
        <v>2535</v>
      </c>
      <c r="J2446" s="650">
        <v>3.21</v>
      </c>
    </row>
    <row r="2447" spans="1:10">
      <c r="A2447" s="519" t="s">
        <v>2603</v>
      </c>
      <c r="B2447" s="519" t="str">
        <f t="shared" si="38"/>
        <v>TRANSPORTE DE CARGA DE QUALQUER NATUREZA,EXCLUSIVE AS DESPESAS DE CARGA E DESCARGA,TANTO DE ESPERA DO CAMINHAO COMO DO SERVENTE OU EQUIPAMENTO AUXILIAR,A VELOCIDADE MEDIA DE 10KM/H,EM CAMINHAO BASCULANTE A OLEO DIESEL,COM CAPACIDADE UTIL DE 8T</v>
      </c>
      <c r="C2447" s="519" t="s">
        <v>33434</v>
      </c>
      <c r="D2447" s="519" t="s">
        <v>33435</v>
      </c>
      <c r="E2447" s="519" t="s">
        <v>33446</v>
      </c>
      <c r="F2447" s="519" t="s">
        <v>33458</v>
      </c>
      <c r="G2447" s="519" t="s">
        <v>33459</v>
      </c>
      <c r="I2447" s="519" t="s">
        <v>2535</v>
      </c>
      <c r="J2447" s="650">
        <v>4.8899999999999997</v>
      </c>
    </row>
    <row r="2448" spans="1:10">
      <c r="A2448" s="519" t="s">
        <v>2604</v>
      </c>
      <c r="B2448" s="519" t="str">
        <f t="shared" si="38"/>
        <v>TRANSPORTE DE CARGA DE QUALQUER NATUREZA,EXCLUSIVE AS DESPESAS DE CARGA E DESCARGA,TANTO DE ESPERA DO CAMINHAO COMO DO SERVENTE OU EQUIPAMENTO AUXILIAR,A VELOCIDADE MEDIA DE 10KM/H,EM CAMINHAO BASCULANTE A OLEO DIESEL,COM CAPACIDADE UTIL DE 8T</v>
      </c>
      <c r="C2448" s="519" t="s">
        <v>33434</v>
      </c>
      <c r="D2448" s="519" t="s">
        <v>33435</v>
      </c>
      <c r="E2448" s="519" t="s">
        <v>33446</v>
      </c>
      <c r="F2448" s="519" t="s">
        <v>33458</v>
      </c>
      <c r="G2448" s="519" t="s">
        <v>33459</v>
      </c>
      <c r="I2448" s="519" t="s">
        <v>2535</v>
      </c>
      <c r="J2448" s="650">
        <v>4.8100000000000005</v>
      </c>
    </row>
    <row r="2449" spans="1:10">
      <c r="A2449" s="519" t="s">
        <v>2605</v>
      </c>
      <c r="B2449" s="519" t="str">
        <f t="shared" si="38"/>
        <v>TRANSPORTE DE CARGA DE QUALQUER NATUREZA,EXCLUSIVE AS DESPESAS DE CARGA E DESCARGA,TANTO DE ESPERA DO CAMINHAO COMO DO SERVENTE OU EQUIPAMENTO AUXILIAR,A VELOCIDADE MEDIA DE 5KM/H,EM CAMINHAO BASCULANTE A OLEO DIESEL,COM CAPACIDADE UTIL DE8T</v>
      </c>
      <c r="C2449" s="519" t="s">
        <v>33434</v>
      </c>
      <c r="D2449" s="519" t="s">
        <v>33435</v>
      </c>
      <c r="E2449" s="519" t="s">
        <v>33447</v>
      </c>
      <c r="F2449" s="519" t="s">
        <v>33460</v>
      </c>
      <c r="G2449" s="519" t="s">
        <v>33461</v>
      </c>
      <c r="I2449" s="519" t="s">
        <v>2535</v>
      </c>
      <c r="J2449" s="650">
        <v>9.7799999999999994</v>
      </c>
    </row>
    <row r="2450" spans="1:10">
      <c r="A2450" s="519" t="s">
        <v>2606</v>
      </c>
      <c r="B2450" s="519" t="str">
        <f t="shared" si="38"/>
        <v>TRANSPORTE DE CARGA DE QUALQUER NATUREZA,EXCLUSIVE AS DESPESAS DE CARGA E DESCARGA,TANTO DE ESPERA DO CAMINHAO COMO DO SERVENTE OU EQUIPAMENTO AUXILIAR,A VELOCIDADE MEDIA DE 5KM/H,EM CAMINHAO BASCULANTE A OLEO DIESEL,COM CAPACIDADE UTIL DE8T</v>
      </c>
      <c r="C2450" s="519" t="s">
        <v>33434</v>
      </c>
      <c r="D2450" s="519" t="s">
        <v>33435</v>
      </c>
      <c r="E2450" s="519" t="s">
        <v>33447</v>
      </c>
      <c r="F2450" s="519" t="s">
        <v>33460</v>
      </c>
      <c r="G2450" s="519" t="s">
        <v>33461</v>
      </c>
      <c r="I2450" s="519" t="s">
        <v>2535</v>
      </c>
      <c r="J2450" s="650">
        <v>9.6199999999999992</v>
      </c>
    </row>
    <row r="2451" spans="1:10">
      <c r="A2451" s="519" t="s">
        <v>2607</v>
      </c>
      <c r="B2451" s="519" t="str">
        <f t="shared" si="38"/>
        <v>TRANSPORTE DE CARGA DE QUALQUER NATUREZA,EXCLUSIVE AS DESPESAS DE CARGA E DESCARGA,TANTO DE ESPERA DO CAMINHAO COMO DO SERVENTE OU EQUIPAMENTO AUXILIAR,A VELOCIDADE MEDIA DE 50KM/H,EM CAMINHAO BASCULANTE A OLEO DIESEL,COM CAPACIDADE UTIL DE 12T</v>
      </c>
      <c r="C2451" s="519" t="s">
        <v>33434</v>
      </c>
      <c r="D2451" s="519" t="s">
        <v>33435</v>
      </c>
      <c r="E2451" s="519" t="s">
        <v>33436</v>
      </c>
      <c r="F2451" s="519" t="s">
        <v>33458</v>
      </c>
      <c r="G2451" s="519" t="s">
        <v>33462</v>
      </c>
      <c r="I2451" s="519" t="s">
        <v>2535</v>
      </c>
      <c r="J2451" s="650">
        <v>0.83</v>
      </c>
    </row>
    <row r="2452" spans="1:10">
      <c r="A2452" s="519" t="s">
        <v>2608</v>
      </c>
      <c r="B2452" s="519" t="str">
        <f t="shared" si="38"/>
        <v>TRANSPORTE DE CARGA DE QUALQUER NATUREZA,EXCLUSIVE AS DESPESAS DE CARGA E DESCARGA,TANTO DE ESPERA DO CAMINHAO COMO DO SERVENTE OU EQUIPAMENTO AUXILIAR,A VELOCIDADE MEDIA DE 50KM/H,EM CAMINHAO BASCULANTE A OLEO DIESEL,COM CAPACIDADE UTIL DE 12T</v>
      </c>
      <c r="C2452" s="519" t="s">
        <v>33434</v>
      </c>
      <c r="D2452" s="519" t="s">
        <v>33435</v>
      </c>
      <c r="E2452" s="519" t="s">
        <v>33436</v>
      </c>
      <c r="F2452" s="519" t="s">
        <v>33458</v>
      </c>
      <c r="G2452" s="519" t="s">
        <v>33462</v>
      </c>
      <c r="I2452" s="519" t="s">
        <v>2535</v>
      </c>
      <c r="J2452" s="650">
        <v>0.82</v>
      </c>
    </row>
    <row r="2453" spans="1:10">
      <c r="A2453" s="519" t="s">
        <v>2609</v>
      </c>
      <c r="B2453" s="519" t="str">
        <f t="shared" si="38"/>
        <v>TRANSPORTE DE CARGA DE QUALQUER NATUREZA,EXCLUSIVE AS DESPESAS DE CARGA E DESCARGA,TANTO DE ESPERA DO CAMINHAO COMO DO SERVENTE OU EQUIPAMENTO AUXILIAR,A VELOCIDADE MEDIA DE 40KM/H,EM CAMINHAO BASCULANTE A OLEO DIESEL,COM CAPACIDADE UTIL DE 12T</v>
      </c>
      <c r="C2453" s="519" t="s">
        <v>33434</v>
      </c>
      <c r="D2453" s="519" t="s">
        <v>33435</v>
      </c>
      <c r="E2453" s="519" t="s">
        <v>33439</v>
      </c>
      <c r="F2453" s="519" t="s">
        <v>33458</v>
      </c>
      <c r="G2453" s="519" t="s">
        <v>33462</v>
      </c>
      <c r="I2453" s="519" t="s">
        <v>2535</v>
      </c>
      <c r="J2453" s="650">
        <v>1.05</v>
      </c>
    </row>
    <row r="2454" spans="1:10">
      <c r="A2454" s="519" t="s">
        <v>2610</v>
      </c>
      <c r="B2454" s="519" t="str">
        <f t="shared" si="38"/>
        <v>TRANSPORTE DE CARGA DE QUALQUER NATUREZA,EXCLUSIVE AS DESPESAS DE CARGA E DESCARGA,TANTO DE ESPERA DO CAMINHAO COMO DO SERVENTE OU EQUIPAMENTO AUXILIAR,A VELOCIDADE MEDIA DE 40KM/H,EM CAMINHAO BASCULANTE A OLEO DIESEL,COM CAPACIDADE UTIL DE 12T</v>
      </c>
      <c r="C2454" s="519" t="s">
        <v>33434</v>
      </c>
      <c r="D2454" s="519" t="s">
        <v>33435</v>
      </c>
      <c r="E2454" s="519" t="s">
        <v>33439</v>
      </c>
      <c r="F2454" s="519" t="s">
        <v>33458</v>
      </c>
      <c r="G2454" s="519" t="s">
        <v>33462</v>
      </c>
      <c r="I2454" s="519" t="s">
        <v>2535</v>
      </c>
      <c r="J2454" s="650">
        <v>1.04</v>
      </c>
    </row>
    <row r="2455" spans="1:10">
      <c r="A2455" s="519" t="s">
        <v>2611</v>
      </c>
      <c r="B2455" s="519" t="str">
        <f t="shared" si="38"/>
        <v>TRANSPORTE DE CARGA DE QUALQUER NATUREZA,EXCLUSIVE AS DESPESAS DE CARGA E DESCARGA,TANTO DE ESPERA DO CAMINHAO COMO DO SERVENTE OU EQUIPAMENTO AUXILIAR,A VELOCIDADE MEDIA DE 35KM/H,EM CAMINHAO BASCULANTE A OLEO DIESEL,COM CAPACIDADE UTIL DE 12T</v>
      </c>
      <c r="C2455" s="519" t="s">
        <v>33434</v>
      </c>
      <c r="D2455" s="519" t="s">
        <v>33435</v>
      </c>
      <c r="E2455" s="519" t="s">
        <v>33440</v>
      </c>
      <c r="F2455" s="519" t="s">
        <v>33458</v>
      </c>
      <c r="G2455" s="519" t="s">
        <v>33462</v>
      </c>
      <c r="I2455" s="519" t="s">
        <v>2535</v>
      </c>
      <c r="J2455" s="650">
        <v>1.2</v>
      </c>
    </row>
    <row r="2456" spans="1:10">
      <c r="A2456" s="519" t="s">
        <v>2612</v>
      </c>
      <c r="B2456" s="519" t="str">
        <f t="shared" si="38"/>
        <v>TRANSPORTE DE CARGA DE QUALQUER NATUREZA,EXCLUSIVE AS DESPESAS DE CARGA E DESCARGA,TANTO DE ESPERA DO CAMINHAO COMO DO SERVENTE OU EQUIPAMENTO AUXILIAR,A VELOCIDADE MEDIA DE 35KM/H,EM CAMINHAO BASCULANTE A OLEO DIESEL,COM CAPACIDADE UTIL DE 12T</v>
      </c>
      <c r="C2456" s="519" t="s">
        <v>33434</v>
      </c>
      <c r="D2456" s="519" t="s">
        <v>33435</v>
      </c>
      <c r="E2456" s="519" t="s">
        <v>33440</v>
      </c>
      <c r="F2456" s="519" t="s">
        <v>33458</v>
      </c>
      <c r="G2456" s="519" t="s">
        <v>33462</v>
      </c>
      <c r="I2456" s="519" t="s">
        <v>2535</v>
      </c>
      <c r="J2456" s="650">
        <v>1.19</v>
      </c>
    </row>
    <row r="2457" spans="1:10">
      <c r="A2457" s="519" t="s">
        <v>2613</v>
      </c>
      <c r="B2457" s="519" t="str">
        <f t="shared" si="38"/>
        <v>TRANSPORTE DE CARGA DE QUALQUER NATUREZA,EXCLUSIVE AS DESPESAS DE CARGA E DESCARGA,TANTO DE ESPERA DO CAMINHAO COMO DO SERVENTE OU EQUIPAMENTO AUXILIAR,A VELOCIDADE MEDIA DE 30KM/H,EM CAMINHAO BASCULANTE A OLEO DIESEL,COM CAPACIDADE UTIL DE 12T</v>
      </c>
      <c r="C2457" s="519" t="s">
        <v>33434</v>
      </c>
      <c r="D2457" s="519" t="s">
        <v>33435</v>
      </c>
      <c r="E2457" s="519" t="s">
        <v>33441</v>
      </c>
      <c r="F2457" s="519" t="s">
        <v>33458</v>
      </c>
      <c r="G2457" s="519" t="s">
        <v>33462</v>
      </c>
      <c r="I2457" s="519" t="s">
        <v>2535</v>
      </c>
      <c r="J2457" s="650">
        <v>1.41</v>
      </c>
    </row>
    <row r="2458" spans="1:10">
      <c r="A2458" s="519" t="s">
        <v>2614</v>
      </c>
      <c r="B2458" s="519" t="str">
        <f t="shared" si="38"/>
        <v>TRANSPORTE DE CARGA DE QUALQUER NATUREZA,EXCLUSIVE AS DESPESAS DE CARGA E DESCARGA,TANTO DE ESPERA DO CAMINHAO COMO DO SERVENTE OU EQUIPAMENTO AUXILIAR,A VELOCIDADE MEDIA DE 30KM/H,EM CAMINHAO BASCULANTE A OLEO DIESEL,COM CAPACIDADE UTIL DE 12T</v>
      </c>
      <c r="C2458" s="519" t="s">
        <v>33434</v>
      </c>
      <c r="D2458" s="519" t="s">
        <v>33435</v>
      </c>
      <c r="E2458" s="519" t="s">
        <v>33441</v>
      </c>
      <c r="F2458" s="519" t="s">
        <v>33458</v>
      </c>
      <c r="G2458" s="519" t="s">
        <v>33462</v>
      </c>
      <c r="I2458" s="519" t="s">
        <v>2535</v>
      </c>
      <c r="J2458" s="650">
        <v>1.39</v>
      </c>
    </row>
    <row r="2459" spans="1:10">
      <c r="A2459" s="519" t="s">
        <v>2615</v>
      </c>
      <c r="B2459" s="519" t="str">
        <f t="shared" si="38"/>
        <v>TRANSPORTE DE CARGA DE QUALQUER NATUREZA,EXCLUSIVE AS DESPESAS DE CARGA E DESCARGA,TANTO DE ESPERA DO CAMINHAO COMO DO SERVENTE OU EQUIPAMENTO AUXILIAR,A VELOCIDADE MEDIA DE 25KM/H,EM CAMINHAO BASCULANTE A OLEO DIESEL,COM CAPACIDADE UTIL DE 12T</v>
      </c>
      <c r="C2459" s="519" t="s">
        <v>33434</v>
      </c>
      <c r="D2459" s="519" t="s">
        <v>33435</v>
      </c>
      <c r="E2459" s="519" t="s">
        <v>33442</v>
      </c>
      <c r="F2459" s="519" t="s">
        <v>33458</v>
      </c>
      <c r="G2459" s="519" t="s">
        <v>33462</v>
      </c>
      <c r="I2459" s="519" t="s">
        <v>2535</v>
      </c>
      <c r="J2459" s="650">
        <v>1.6800000000000002</v>
      </c>
    </row>
    <row r="2460" spans="1:10">
      <c r="A2460" s="519" t="s">
        <v>2616</v>
      </c>
      <c r="B2460" s="519" t="str">
        <f t="shared" si="38"/>
        <v>TRANSPORTE DE CARGA DE QUALQUER NATUREZA,EXCLUSIVE AS DESPESAS DE CARGA E DESCARGA,TANTO DE ESPERA DO CAMINHAO COMO DO SERVENTE OU EQUIPAMENTO AUXILIAR,A VELOCIDADE MEDIA DE 25KM/H,EM CAMINHAO BASCULANTE A OLEO DIESEL,COM CAPACIDADE UTIL DE 12T</v>
      </c>
      <c r="C2460" s="519" t="s">
        <v>33434</v>
      </c>
      <c r="D2460" s="519" t="s">
        <v>33435</v>
      </c>
      <c r="E2460" s="519" t="s">
        <v>33442</v>
      </c>
      <c r="F2460" s="519" t="s">
        <v>33458</v>
      </c>
      <c r="G2460" s="519" t="s">
        <v>33462</v>
      </c>
      <c r="I2460" s="519" t="s">
        <v>2535</v>
      </c>
      <c r="J2460" s="650">
        <v>1.66</v>
      </c>
    </row>
    <row r="2461" spans="1:10">
      <c r="A2461" s="519" t="s">
        <v>2617</v>
      </c>
      <c r="B2461" s="519" t="str">
        <f t="shared" si="38"/>
        <v>TRANSPORTE DE CARGA DE QUALQUER NATUREZA,EXCLUSIVE AS DESPESAS DE CARGA E DESCARGA,TANTO DE ESPERA DO CAMINHAO COMO DO SERVENTE OU EQUIPAMENTO AUXILIAR,A VELOCIDADE MEDIA DE 20KM/H,EM CAMINHAO BASCULANTE A OLEO DIESEL,COM CAPACIDADE UTIL DE 12T</v>
      </c>
      <c r="C2461" s="519" t="s">
        <v>33434</v>
      </c>
      <c r="D2461" s="519" t="s">
        <v>33435</v>
      </c>
      <c r="E2461" s="519" t="s">
        <v>33444</v>
      </c>
      <c r="F2461" s="519" t="s">
        <v>33458</v>
      </c>
      <c r="G2461" s="519" t="s">
        <v>33462</v>
      </c>
      <c r="I2461" s="519" t="s">
        <v>2535</v>
      </c>
      <c r="J2461" s="650">
        <v>2.09</v>
      </c>
    </row>
    <row r="2462" spans="1:10">
      <c r="A2462" s="519" t="s">
        <v>2618</v>
      </c>
      <c r="B2462" s="519" t="str">
        <f t="shared" si="38"/>
        <v>TRANSPORTE DE CARGA DE QUALQUER NATUREZA,EXCLUSIVE AS DESPESAS DE CARGA E DESCARGA,TANTO DE ESPERA DO CAMINHAO COMO DO SERVENTE OU EQUIPAMENTO AUXILIAR,A VELOCIDADE MEDIA DE 20KM/H,EM CAMINHAO BASCULANTE A OLEO DIESEL,COM CAPACIDADE UTIL DE 12T</v>
      </c>
      <c r="C2462" s="519" t="s">
        <v>33434</v>
      </c>
      <c r="D2462" s="519" t="s">
        <v>33435</v>
      </c>
      <c r="E2462" s="519" t="s">
        <v>33444</v>
      </c>
      <c r="F2462" s="519" t="s">
        <v>33458</v>
      </c>
      <c r="G2462" s="519" t="s">
        <v>33462</v>
      </c>
      <c r="I2462" s="519" t="s">
        <v>2535</v>
      </c>
      <c r="J2462" s="650">
        <v>2.06</v>
      </c>
    </row>
    <row r="2463" spans="1:10">
      <c r="A2463" s="519" t="s">
        <v>2619</v>
      </c>
      <c r="B2463" s="519" t="str">
        <f t="shared" si="38"/>
        <v>TRANSPORTE DE CARGA DE QUALQUER NATUREZA,EXCLUSIVE AS DESPESAS DE CARGA E DESCARGA,TANTO DE ESPERA DO CAMINHAO COMO DO SERVENTE OU EQUIPAMENTO AUXILIAR,A VELOCIDADE MEDIA DE 15KM/H,EM CAMINHAO BASCULANTE A OLEO DIESEL,COM CAPACIDADE UTIL DE 12T</v>
      </c>
      <c r="C2463" s="519" t="s">
        <v>33434</v>
      </c>
      <c r="D2463" s="519" t="s">
        <v>33435</v>
      </c>
      <c r="E2463" s="519" t="s">
        <v>33445</v>
      </c>
      <c r="F2463" s="519" t="s">
        <v>33458</v>
      </c>
      <c r="G2463" s="519" t="s">
        <v>33462</v>
      </c>
      <c r="I2463" s="519" t="s">
        <v>2535</v>
      </c>
      <c r="J2463" s="650">
        <v>2.79</v>
      </c>
    </row>
    <row r="2464" spans="1:10">
      <c r="A2464" s="519" t="s">
        <v>2620</v>
      </c>
      <c r="B2464" s="519" t="str">
        <f t="shared" si="38"/>
        <v>TRANSPORTE DE CARGA DE QUALQUER NATUREZA,EXCLUSIVE AS DESPESAS DE CARGA E DESCARGA,TANTO DE ESPERA DO CAMINHAO COMO DO SERVENTE OU EQUIPAMENTO AUXILIAR,A VELOCIDADE MEDIA DE 15KM/H,EM CAMINHAO BASCULANTE A OLEO DIESEL,COM CAPACIDADE UTIL DE 12T</v>
      </c>
      <c r="C2464" s="519" t="s">
        <v>33434</v>
      </c>
      <c r="D2464" s="519" t="s">
        <v>33435</v>
      </c>
      <c r="E2464" s="519" t="s">
        <v>33445</v>
      </c>
      <c r="F2464" s="519" t="s">
        <v>33458</v>
      </c>
      <c r="G2464" s="519" t="s">
        <v>33462</v>
      </c>
      <c r="I2464" s="519" t="s">
        <v>2535</v>
      </c>
      <c r="J2464" s="650">
        <v>2.76</v>
      </c>
    </row>
    <row r="2465" spans="1:10">
      <c r="A2465" s="519" t="s">
        <v>2621</v>
      </c>
      <c r="B2465" s="519" t="str">
        <f t="shared" si="38"/>
        <v>TRANSPORTE DE CARGA DE QUALQUER NATUREZA,EXCLUSIVE AS DESPESAS DE CARGA E DESCARGA,TANTO DE ESPERA DO CAMINHAO COMO DO SERVENTE OU EQUIPAMENTO AUXILIAR,A VELOCIDADE MEDIA DE 10KM/H,EM CAMINHAO BASCULANTE A OLEO DIESEL,COM CAPACIDADE UTIL DE 12T</v>
      </c>
      <c r="C2465" s="519" t="s">
        <v>33434</v>
      </c>
      <c r="D2465" s="519" t="s">
        <v>33435</v>
      </c>
      <c r="E2465" s="519" t="s">
        <v>33446</v>
      </c>
      <c r="F2465" s="519" t="s">
        <v>33458</v>
      </c>
      <c r="G2465" s="519" t="s">
        <v>33462</v>
      </c>
      <c r="I2465" s="519" t="s">
        <v>2535</v>
      </c>
      <c r="J2465" s="650">
        <v>4.28</v>
      </c>
    </row>
    <row r="2466" spans="1:10">
      <c r="A2466" s="519" t="s">
        <v>2622</v>
      </c>
      <c r="B2466" s="519" t="str">
        <f t="shared" si="38"/>
        <v>TRANSPORTE DE CARGA DE QUALQUER NATUREZA,EXCLUSIVE AS DESPESAS DE CARGA E DESCARGA,TANTO DE ESPERA DO CAMINHAO COMO DO SERVENTE OU EQUIPAMENTO AUXILIAR,A VELOCIDADE MEDIA DE 10KM/H,EM CAMINHAO BASCULANTE A OLEO DIESEL,COM CAPACIDADE UTIL DE 12T</v>
      </c>
      <c r="C2466" s="519" t="s">
        <v>33434</v>
      </c>
      <c r="D2466" s="519" t="s">
        <v>33435</v>
      </c>
      <c r="E2466" s="519" t="s">
        <v>33446</v>
      </c>
      <c r="F2466" s="519" t="s">
        <v>33458</v>
      </c>
      <c r="G2466" s="519" t="s">
        <v>33462</v>
      </c>
      <c r="I2466" s="519" t="s">
        <v>2535</v>
      </c>
      <c r="J2466" s="650">
        <v>4.22</v>
      </c>
    </row>
    <row r="2467" spans="1:10">
      <c r="A2467" s="519" t="s">
        <v>2623</v>
      </c>
      <c r="B2467" s="519" t="str">
        <f t="shared" si="38"/>
        <v>TRANSPORTE DE CARGA DE QUALQUER NATUREZA,EXCLUSIVE AS DESPESAS DE CARGA E DESCARGA,TANTO DE ESPERA DO CAMINHAO COMO DO SERVENTE OU EQUIPAMENTO AUXILIAR,A VELOCIDADE MEDIA DE 5KM/H,EM CAMINHAO BASCULANTE A OLEO DIESEL,COM CAPACIDADE UTIL DE12T</v>
      </c>
      <c r="C2467" s="519" t="s">
        <v>33434</v>
      </c>
      <c r="D2467" s="519" t="s">
        <v>33435</v>
      </c>
      <c r="E2467" s="519" t="s">
        <v>33447</v>
      </c>
      <c r="F2467" s="519" t="s">
        <v>33460</v>
      </c>
      <c r="G2467" s="519" t="s">
        <v>33463</v>
      </c>
      <c r="I2467" s="519" t="s">
        <v>2535</v>
      </c>
      <c r="J2467" s="650">
        <v>8.3800000000000008</v>
      </c>
    </row>
    <row r="2468" spans="1:10">
      <c r="A2468" s="519" t="s">
        <v>2624</v>
      </c>
      <c r="B2468" s="519" t="str">
        <f t="shared" si="38"/>
        <v>TRANSPORTE DE CARGA DE QUALQUER NATUREZA,EXCLUSIVE AS DESPESAS DE CARGA E DESCARGA,TANTO DE ESPERA DO CAMINHAO COMO DO SERVENTE OU EQUIPAMENTO AUXILIAR,A VELOCIDADE MEDIA DE 5KM/H,EM CAMINHAO BASCULANTE A OLEO DIESEL,COM CAPACIDADE UTIL DE12T</v>
      </c>
      <c r="C2468" s="519" t="s">
        <v>33434</v>
      </c>
      <c r="D2468" s="519" t="s">
        <v>33435</v>
      </c>
      <c r="E2468" s="519" t="s">
        <v>33447</v>
      </c>
      <c r="F2468" s="519" t="s">
        <v>33460</v>
      </c>
      <c r="G2468" s="519" t="s">
        <v>33463</v>
      </c>
      <c r="I2468" s="519" t="s">
        <v>2535</v>
      </c>
      <c r="J2468" s="650">
        <v>8.2799999999999994</v>
      </c>
    </row>
    <row r="2469" spans="1:10">
      <c r="A2469" s="519" t="s">
        <v>2625</v>
      </c>
      <c r="B2469" s="519" t="str">
        <f t="shared" si="38"/>
        <v>TRANSPORTE DE CARGA DE QUALQUER NATUREZA,EXCLUSIVE AS DESPESAS DE CARGA E DESCARGA,TANTO DE ESPERA DO CAMINHAO COMO DO SERVENTE OU EQUIPAMENTO AUXILIAR,A VELOCIDADE MEDIA DE 50KM/H,EM CAMINHAO BASCULANTE A OLEO DIESEL,COM CAPACIDADE UTIL DE 17T</v>
      </c>
      <c r="C2469" s="519" t="s">
        <v>33434</v>
      </c>
      <c r="D2469" s="519" t="s">
        <v>33435</v>
      </c>
      <c r="E2469" s="519" t="s">
        <v>33436</v>
      </c>
      <c r="F2469" s="519" t="s">
        <v>33458</v>
      </c>
      <c r="G2469" s="519" t="s">
        <v>33464</v>
      </c>
      <c r="I2469" s="519" t="s">
        <v>2535</v>
      </c>
      <c r="J2469" s="650">
        <v>0.57999999999999996</v>
      </c>
    </row>
    <row r="2470" spans="1:10">
      <c r="A2470" s="519" t="s">
        <v>2626</v>
      </c>
      <c r="B2470" s="519" t="str">
        <f t="shared" si="38"/>
        <v>TRANSPORTE DE CARGA DE QUALQUER NATUREZA,EXCLUSIVE AS DESPESAS DE CARGA E DESCARGA,TANTO DE ESPERA DO CAMINHAO COMO DO SERVENTE OU EQUIPAMENTO AUXILIAR,A VELOCIDADE MEDIA DE 50KM/H,EM CAMINHAO BASCULANTE A OLEO DIESEL,COM CAPACIDADE UTIL DE 17T</v>
      </c>
      <c r="C2470" s="519" t="s">
        <v>33434</v>
      </c>
      <c r="D2470" s="519" t="s">
        <v>33435</v>
      </c>
      <c r="E2470" s="519" t="s">
        <v>33436</v>
      </c>
      <c r="F2470" s="519" t="s">
        <v>33458</v>
      </c>
      <c r="G2470" s="519" t="s">
        <v>33464</v>
      </c>
      <c r="I2470" s="519" t="s">
        <v>2535</v>
      </c>
      <c r="J2470" s="650">
        <v>0.57000000000000006</v>
      </c>
    </row>
    <row r="2471" spans="1:10">
      <c r="A2471" s="519" t="s">
        <v>2627</v>
      </c>
      <c r="B2471" s="519" t="str">
        <f t="shared" si="38"/>
        <v>TRANSPORTE DE CARGA DE QUALQUER NATUREZA,EXCLUSIVE AS DESPESAS DE CARGA E DESCARGA,TANTO DE ESPERA DO CAMINHAO COMO DO SERVENTE OU EQUIPAMENTO AUXILIAR,A VELOCIDADE MEDIA DE 40KM/H,EM CAMINHAO BASCULANTE A OLEO DIESEL,COM CAPACIDADE UTIL DE 17T</v>
      </c>
      <c r="C2471" s="519" t="s">
        <v>33434</v>
      </c>
      <c r="D2471" s="519" t="s">
        <v>33435</v>
      </c>
      <c r="E2471" s="519" t="s">
        <v>33439</v>
      </c>
      <c r="F2471" s="519" t="s">
        <v>33458</v>
      </c>
      <c r="G2471" s="519" t="s">
        <v>33464</v>
      </c>
      <c r="I2471" s="519" t="s">
        <v>2535</v>
      </c>
      <c r="J2471" s="650">
        <v>0.7</v>
      </c>
    </row>
    <row r="2472" spans="1:10">
      <c r="A2472" s="519" t="s">
        <v>2628</v>
      </c>
      <c r="B2472" s="519" t="str">
        <f t="shared" si="38"/>
        <v>TRANSPORTE DE CARGA DE QUALQUER NATUREZA,EXCLUSIVE AS DESPESAS DE CARGA E DESCARGA,TANTO DE ESPERA DO CAMINHAO COMO DO SERVENTE OU EQUIPAMENTO AUXILIAR,A VELOCIDADE MEDIA DE 40KM/H,EM CAMINHAO BASCULANTE A OLEO DIESEL,COM CAPACIDADE UTIL DE 17T</v>
      </c>
      <c r="C2472" s="519" t="s">
        <v>33434</v>
      </c>
      <c r="D2472" s="519" t="s">
        <v>33435</v>
      </c>
      <c r="E2472" s="519" t="s">
        <v>33439</v>
      </c>
      <c r="F2472" s="519" t="s">
        <v>33458</v>
      </c>
      <c r="G2472" s="519" t="s">
        <v>33464</v>
      </c>
      <c r="I2472" s="519" t="s">
        <v>2535</v>
      </c>
      <c r="J2472" s="650">
        <v>0.69</v>
      </c>
    </row>
    <row r="2473" spans="1:10">
      <c r="A2473" s="519" t="s">
        <v>2629</v>
      </c>
      <c r="B2473" s="519" t="str">
        <f t="shared" si="38"/>
        <v>TRANSPORTE DE CARGA DE QUALQUER NATUREZA,EXCLUSIVE AS DESPESAS DE CARGA E DESCARGA,TANTO DE ESPERA DO CAMINHAO COMO DO SERVENTE OU EQUIPAMENTO AUXILIAR,A VELOCIDADE MEDIA DE 35KM/H,EM CAMINHAO BASCULANTE A OLEO DIESEL,COM CAPACIDADE UTIL DE 17T</v>
      </c>
      <c r="C2473" s="519" t="s">
        <v>33434</v>
      </c>
      <c r="D2473" s="519" t="s">
        <v>33435</v>
      </c>
      <c r="E2473" s="519" t="s">
        <v>33440</v>
      </c>
      <c r="F2473" s="519" t="s">
        <v>33458</v>
      </c>
      <c r="G2473" s="519" t="s">
        <v>33464</v>
      </c>
      <c r="I2473" s="519" t="s">
        <v>2535</v>
      </c>
      <c r="J2473" s="650">
        <v>0.82</v>
      </c>
    </row>
    <row r="2474" spans="1:10">
      <c r="A2474" s="519" t="s">
        <v>2630</v>
      </c>
      <c r="B2474" s="519" t="str">
        <f t="shared" si="38"/>
        <v>TRANSPORTE DE CARGA DE QUALQUER NATUREZA,EXCLUSIVE AS DESPESAS DE CARGA E DESCARGA,TANTO DE ESPERA DO CAMINHAO COMO DO SERVENTE OU EQUIPAMENTO AUXILIAR,A VELOCIDADE MEDIA DE 35KM/H,EM CAMINHAO BASCULANTE A OLEO DIESEL,COM CAPACIDADE UTIL DE 17T</v>
      </c>
      <c r="C2474" s="519" t="s">
        <v>33434</v>
      </c>
      <c r="D2474" s="519" t="s">
        <v>33435</v>
      </c>
      <c r="E2474" s="519" t="s">
        <v>33440</v>
      </c>
      <c r="F2474" s="519" t="s">
        <v>33458</v>
      </c>
      <c r="G2474" s="519" t="s">
        <v>33464</v>
      </c>
      <c r="I2474" s="519" t="s">
        <v>2535</v>
      </c>
      <c r="J2474" s="650">
        <v>0.81</v>
      </c>
    </row>
    <row r="2475" spans="1:10">
      <c r="A2475" s="519" t="s">
        <v>2631</v>
      </c>
      <c r="B2475" s="519" t="str">
        <f t="shared" si="38"/>
        <v>TRANSPORTE DE CARGA DE QUALQUER NATUREZA,EXCLUSIVE AS DESPESAS DE CARGA E DESCARGA,TANTO DE ESPERA DO CAMINHAO COMO DO SERVENTE OU EQUIPAMENTO AUXILIAR,A VELOCIDADE MEDIA DE 30KM/H,EM CAMINHAO BASCULANTE A OLEO DIESEL,COM CAPACIDADE UTIL DE 17T</v>
      </c>
      <c r="C2475" s="519" t="s">
        <v>33434</v>
      </c>
      <c r="D2475" s="519" t="s">
        <v>33435</v>
      </c>
      <c r="E2475" s="519" t="s">
        <v>33441</v>
      </c>
      <c r="F2475" s="519" t="s">
        <v>33458</v>
      </c>
      <c r="G2475" s="519" t="s">
        <v>33464</v>
      </c>
      <c r="I2475" s="519" t="s">
        <v>2535</v>
      </c>
      <c r="J2475" s="650">
        <v>0.94</v>
      </c>
    </row>
    <row r="2476" spans="1:10">
      <c r="A2476" s="519" t="s">
        <v>2632</v>
      </c>
      <c r="B2476" s="519" t="str">
        <f t="shared" si="38"/>
        <v>TRANSPORTE DE CARGA DE QUALQUER NATUREZA,EXCLUSIVE AS DESPESAS DE CARGA E DESCARGA,TANTO DE ESPERA DO CAMINHAO COMO DO SERVENTE OU EQUIPAMENTO AUXILIAR,A VELOCIDADE MEDIA DE 30KM/H,EM CAMINHAO BASCULANTE A OLEO DIESEL,COM CAPACIDADE UTIL DE 17T</v>
      </c>
      <c r="C2476" s="519" t="s">
        <v>33434</v>
      </c>
      <c r="D2476" s="519" t="s">
        <v>33435</v>
      </c>
      <c r="E2476" s="519" t="s">
        <v>33441</v>
      </c>
      <c r="F2476" s="519" t="s">
        <v>33458</v>
      </c>
      <c r="G2476" s="519" t="s">
        <v>33464</v>
      </c>
      <c r="I2476" s="519" t="s">
        <v>2535</v>
      </c>
      <c r="J2476" s="650">
        <v>0.93</v>
      </c>
    </row>
    <row r="2477" spans="1:10">
      <c r="A2477" s="519" t="s">
        <v>2633</v>
      </c>
      <c r="B2477" s="519" t="str">
        <f t="shared" si="38"/>
        <v>TRANSPORTE DE CARGA DE QUALQUER NATUREZA,EXCLUSIVE AS DESPESAS DE CARGA E DESCARGA,TANTO DE ESPERA DO CAMINHAO COMO DO SERVENTE OU EQUIPAMENTO AUXILIAR,A VELOCIDADE MEDIA DE 25KM/H,EM CAMINHAO BASCULANTE A OLEO DIESEL,COM CAPACIDADE UTIL DE 17T</v>
      </c>
      <c r="C2477" s="519" t="s">
        <v>33434</v>
      </c>
      <c r="D2477" s="519" t="s">
        <v>33435</v>
      </c>
      <c r="E2477" s="519" t="s">
        <v>33442</v>
      </c>
      <c r="F2477" s="519" t="s">
        <v>33458</v>
      </c>
      <c r="G2477" s="519" t="s">
        <v>33464</v>
      </c>
      <c r="I2477" s="519" t="s">
        <v>2535</v>
      </c>
      <c r="J2477" s="650">
        <v>1.1299999999999999</v>
      </c>
    </row>
    <row r="2478" spans="1:10">
      <c r="A2478" s="519" t="s">
        <v>2634</v>
      </c>
      <c r="B2478" s="519" t="str">
        <f t="shared" si="38"/>
        <v>TRANSPORTE DE CARGA DE QUALQUER NATUREZA,EXCLUSIVE AS DESPESAS DE CARGA E DESCARGA,TANTO DE ESPERA DO CAMINHAO COMO DO SERVENTE OU EQUIPAMENTO AUXILIAR,A VELOCIDADE MEDIA DE 25KM/H,EM CAMINHAO BASCULANTE A OLEO DIESEL,COM CAPACIDADE UTIL DE 17T</v>
      </c>
      <c r="C2478" s="519" t="s">
        <v>33434</v>
      </c>
      <c r="D2478" s="519" t="s">
        <v>33435</v>
      </c>
      <c r="E2478" s="519" t="s">
        <v>33442</v>
      </c>
      <c r="F2478" s="519" t="s">
        <v>33458</v>
      </c>
      <c r="G2478" s="519" t="s">
        <v>33464</v>
      </c>
      <c r="I2478" s="519" t="s">
        <v>2535</v>
      </c>
      <c r="J2478" s="650">
        <v>1.1200000000000001</v>
      </c>
    </row>
    <row r="2479" spans="1:10">
      <c r="A2479" s="519" t="s">
        <v>2635</v>
      </c>
      <c r="B2479" s="519" t="str">
        <f t="shared" si="38"/>
        <v>TRANSPORTE DE CARGA DE QUALQUER NATUREZA,EXCLUSIVE AS DESPESAS DE CARGA E DESCARGA,TANTO DE ESPERA DO CAMINHAO COMO DO SERVENTE OU EQUIPAMENTO AUXILIAR,A VELOCIDADE MEDIA DE 20KM/H,EM CAMINHAO BASCULANTE A OLEO DIESEL,COM CAPACIDADE UTIL DE 17T</v>
      </c>
      <c r="C2479" s="519" t="s">
        <v>33434</v>
      </c>
      <c r="D2479" s="519" t="s">
        <v>33435</v>
      </c>
      <c r="E2479" s="519" t="s">
        <v>33444</v>
      </c>
      <c r="F2479" s="519" t="s">
        <v>33458</v>
      </c>
      <c r="G2479" s="519" t="s">
        <v>33464</v>
      </c>
      <c r="I2479" s="519" t="s">
        <v>2535</v>
      </c>
      <c r="J2479" s="650">
        <v>1.42</v>
      </c>
    </row>
    <row r="2480" spans="1:10">
      <c r="A2480" s="519" t="s">
        <v>2636</v>
      </c>
      <c r="B2480" s="519" t="str">
        <f t="shared" si="38"/>
        <v>TRANSPORTE DE CARGA DE QUALQUER NATUREZA,EXCLUSIVE AS DESPESAS DE CARGA E DESCARGA,TANTO DE ESPERA DO CAMINHAO COMO DO SERVENTE OU EQUIPAMENTO AUXILIAR,A VELOCIDADE MEDIA DE 20KM/H,EM CAMINHAO BASCULANTE A OLEO DIESEL,COM CAPACIDADE UTIL DE 17T</v>
      </c>
      <c r="C2480" s="519" t="s">
        <v>33434</v>
      </c>
      <c r="D2480" s="519" t="s">
        <v>33435</v>
      </c>
      <c r="E2480" s="519" t="s">
        <v>33444</v>
      </c>
      <c r="F2480" s="519" t="s">
        <v>33458</v>
      </c>
      <c r="G2480" s="519" t="s">
        <v>33464</v>
      </c>
      <c r="I2480" s="519" t="s">
        <v>2535</v>
      </c>
      <c r="J2480" s="650">
        <v>1.41</v>
      </c>
    </row>
    <row r="2481" spans="1:10">
      <c r="A2481" s="519" t="s">
        <v>2637</v>
      </c>
      <c r="B2481" s="519" t="str">
        <f t="shared" si="38"/>
        <v>TRANSPORTE DE CARGA DE QUALQUER NATUREZA,EXCLUSIVE AS DESPESAS DE CARGA E DESCARGA,TANTO DE ESPERA DO CAMINHAO COMO DO SERVENTE OU EQUIPAMENTO AUXILIAR,A VELOCIDADE MEDIA DE 15KM/H,EM CAMINHAO BASCULANTE A OLEO DIESEL,COM CAPACIDADE UTIL DE 17T</v>
      </c>
      <c r="C2481" s="519" t="s">
        <v>33434</v>
      </c>
      <c r="D2481" s="519" t="s">
        <v>33435</v>
      </c>
      <c r="E2481" s="519" t="s">
        <v>33445</v>
      </c>
      <c r="F2481" s="519" t="s">
        <v>33458</v>
      </c>
      <c r="G2481" s="519" t="s">
        <v>33464</v>
      </c>
      <c r="I2481" s="519" t="s">
        <v>2535</v>
      </c>
      <c r="J2481" s="650">
        <v>1.88</v>
      </c>
    </row>
    <row r="2482" spans="1:10">
      <c r="A2482" s="519" t="s">
        <v>2638</v>
      </c>
      <c r="B2482" s="519" t="str">
        <f t="shared" si="38"/>
        <v>TRANSPORTE DE CARGA DE QUALQUER NATUREZA,EXCLUSIVE AS DESPESAS DE CARGA E DESCARGA,TANTO DE ESPERA DO CAMINHAO COMO DO SERVENTE OU EQUIPAMENTO AUXILIAR,A VELOCIDADE MEDIA DE 15KM/H,EM CAMINHAO BASCULANTE A OLEO DIESEL,COM CAPACIDADE UTIL DE 17T</v>
      </c>
      <c r="C2482" s="519" t="s">
        <v>33434</v>
      </c>
      <c r="D2482" s="519" t="s">
        <v>33435</v>
      </c>
      <c r="E2482" s="519" t="s">
        <v>33445</v>
      </c>
      <c r="F2482" s="519" t="s">
        <v>33458</v>
      </c>
      <c r="G2482" s="519" t="s">
        <v>33464</v>
      </c>
      <c r="I2482" s="519" t="s">
        <v>2535</v>
      </c>
      <c r="J2482" s="650">
        <v>1.86</v>
      </c>
    </row>
    <row r="2483" spans="1:10">
      <c r="A2483" s="519" t="s">
        <v>2639</v>
      </c>
      <c r="B2483" s="519" t="str">
        <f t="shared" si="38"/>
        <v>TRANSPORTE DE CARGA DE QUALQUER NATUREZA,EXCLUSIVE AS DESPESAS DE CARGA E DESCARGA,TANTO DE ESPERA DO CAMINHAO COMO DO SERVENTE OU EQUIPAMENTO AUXILIAR,A VELOCIDADE MEDIA DE 10KM/H,EM CAMINHAO BASCULANTE A OLEO DIESEL,COM CAPACIDADE UTIL DE 17T</v>
      </c>
      <c r="C2483" s="519" t="s">
        <v>33434</v>
      </c>
      <c r="D2483" s="519" t="s">
        <v>33435</v>
      </c>
      <c r="E2483" s="519" t="s">
        <v>33446</v>
      </c>
      <c r="F2483" s="519" t="s">
        <v>33458</v>
      </c>
      <c r="G2483" s="519" t="s">
        <v>33464</v>
      </c>
      <c r="I2483" s="519" t="s">
        <v>2535</v>
      </c>
      <c r="J2483" s="650">
        <v>2.85</v>
      </c>
    </row>
    <row r="2484" spans="1:10">
      <c r="A2484" s="519" t="s">
        <v>2640</v>
      </c>
      <c r="B2484" s="519" t="str">
        <f t="shared" si="38"/>
        <v>TRANSPORTE DE CARGA DE QUALQUER NATUREZA,EXCLUSIVE AS DESPESAS DE CARGA E DESCARGA,TANTO DE ESPERA DO CAMINHAO COMO DO SERVENTE OU EQUIPAMENTO AUXILIAR,A VELOCIDADE MEDIA DE 10KM/H,EM CAMINHAO BASCULANTE A OLEO DIESEL,COM CAPACIDADE UTIL DE 17T</v>
      </c>
      <c r="C2484" s="519" t="s">
        <v>33434</v>
      </c>
      <c r="D2484" s="519" t="s">
        <v>33435</v>
      </c>
      <c r="E2484" s="519" t="s">
        <v>33446</v>
      </c>
      <c r="F2484" s="519" t="s">
        <v>33458</v>
      </c>
      <c r="G2484" s="519" t="s">
        <v>33464</v>
      </c>
      <c r="I2484" s="519" t="s">
        <v>2535</v>
      </c>
      <c r="J2484" s="650">
        <v>2.82</v>
      </c>
    </row>
    <row r="2485" spans="1:10">
      <c r="A2485" s="519" t="s">
        <v>2641</v>
      </c>
      <c r="B2485" s="519" t="str">
        <f t="shared" si="38"/>
        <v>TRANSPORTE DE CARGA DE QUALQUER NATUREZA,EXCLUSIVE AS DESPESAS DE CARGA E DESCARGA,TANTO DE ESPERA DO CAMINHAO COMO DO SERVENTE OU EQUIPAMENTO AUXILIAR,A VELOCIDADE MEDIA DE 5KM/H,EM CAMINHAO BASCULANTE A OLEO DIESEL,COM CAPACIDADE UTIL DE17T</v>
      </c>
      <c r="C2485" s="519" t="s">
        <v>33434</v>
      </c>
      <c r="D2485" s="519" t="s">
        <v>33435</v>
      </c>
      <c r="E2485" s="519" t="s">
        <v>33447</v>
      </c>
      <c r="F2485" s="519" t="s">
        <v>33460</v>
      </c>
      <c r="G2485" s="519" t="s">
        <v>33465</v>
      </c>
      <c r="I2485" s="519" t="s">
        <v>2535</v>
      </c>
      <c r="J2485" s="650">
        <v>5.69</v>
      </c>
    </row>
    <row r="2486" spans="1:10">
      <c r="A2486" s="519" t="s">
        <v>2642</v>
      </c>
      <c r="B2486" s="519" t="str">
        <f t="shared" si="38"/>
        <v>TRANSPORTE DE CARGA DE QUALQUER NATUREZA,EXCLUSIVE AS DESPESAS DE CARGA E DESCARGA,TANTO DE ESPERA DO CAMINHAO COMO DO SERVENTE OU EQUIPAMENTO AUXILIAR,A VELOCIDADE MEDIA DE 5KM/H,EM CAMINHAO BASCULANTE A OLEO DIESEL,COM CAPACIDADE UTIL DE17T</v>
      </c>
      <c r="C2486" s="519" t="s">
        <v>33434</v>
      </c>
      <c r="D2486" s="519" t="s">
        <v>33435</v>
      </c>
      <c r="E2486" s="519" t="s">
        <v>33447</v>
      </c>
      <c r="F2486" s="519" t="s">
        <v>33460</v>
      </c>
      <c r="G2486" s="519" t="s">
        <v>33465</v>
      </c>
      <c r="I2486" s="519" t="s">
        <v>2535</v>
      </c>
      <c r="J2486" s="650">
        <v>5.62</v>
      </c>
    </row>
    <row r="2487" spans="1:10">
      <c r="A2487" s="519" t="s">
        <v>2643</v>
      </c>
      <c r="B2487" s="519" t="str">
        <f t="shared" si="38"/>
        <v>TRANSPORTE DE CARGA DE QUALQUER NATUREZA,EXCLUSIVE AS DESPESAS DE CARGA E DESCARGA,TANTO DE ESPERA DA CARRETA COMO DO SERVENTE OU EQUIPAMENTO AUXILIAR,A VELOCIDADE MEDIA DE 50KM/H,EM CARRETA,COM CAPACIDADE UTIL DE 30T</v>
      </c>
      <c r="C2487" s="519" t="s">
        <v>33434</v>
      </c>
      <c r="D2487" s="519" t="s">
        <v>33466</v>
      </c>
      <c r="E2487" s="519" t="s">
        <v>33467</v>
      </c>
      <c r="F2487" s="519" t="s">
        <v>33468</v>
      </c>
      <c r="I2487" s="519" t="s">
        <v>2535</v>
      </c>
      <c r="J2487" s="650">
        <v>0.43</v>
      </c>
    </row>
    <row r="2488" spans="1:10">
      <c r="A2488" s="519" t="s">
        <v>2644</v>
      </c>
      <c r="B2488" s="519" t="str">
        <f t="shared" si="38"/>
        <v>TRANSPORTE DE CARGA DE QUALQUER NATUREZA,EXCLUSIVE AS DESPESAS DE CARGA E DESCARGA,TANTO DE ESPERA DA CARRETA COMO DO SERVENTE OU EQUIPAMENTO AUXILIAR,A VELOCIDADE MEDIA DE 50KM/H,EM CARRETA,COM CAPACIDADE UTIL DE 30T</v>
      </c>
      <c r="C2488" s="519" t="s">
        <v>33434</v>
      </c>
      <c r="D2488" s="519" t="s">
        <v>33466</v>
      </c>
      <c r="E2488" s="519" t="s">
        <v>33467</v>
      </c>
      <c r="F2488" s="519" t="s">
        <v>33468</v>
      </c>
      <c r="I2488" s="519" t="s">
        <v>2535</v>
      </c>
      <c r="J2488" s="650">
        <v>0.43</v>
      </c>
    </row>
    <row r="2489" spans="1:10">
      <c r="A2489" s="519" t="s">
        <v>2645</v>
      </c>
      <c r="B2489" s="519" t="str">
        <f t="shared" si="38"/>
        <v>TRANSPORTE DE CARGA DE QUALQUER NATUREZA,EXCLUSIVE AS DESPESAS DE CARGA E DESCARGA,TANTO DE ESPERA DA CARRETA COMO DO SERVENTE OU EQUIPAMENTO AUXILIAR,A VELOCIDADE MEDIA DE 40KM/H,EM CARRETA,COM CAPACIDADE UTIL DE 30T</v>
      </c>
      <c r="C2489" s="519" t="s">
        <v>33434</v>
      </c>
      <c r="D2489" s="519" t="s">
        <v>33466</v>
      </c>
      <c r="E2489" s="519" t="s">
        <v>33469</v>
      </c>
      <c r="F2489" s="519" t="s">
        <v>33468</v>
      </c>
      <c r="I2489" s="519" t="s">
        <v>2535</v>
      </c>
      <c r="J2489" s="650">
        <v>0.56000000000000005</v>
      </c>
    </row>
    <row r="2490" spans="1:10">
      <c r="A2490" s="519" t="s">
        <v>2646</v>
      </c>
      <c r="B2490" s="519" t="str">
        <f t="shared" si="38"/>
        <v>TRANSPORTE DE CARGA DE QUALQUER NATUREZA,EXCLUSIVE AS DESPESAS DE CARGA E DESCARGA,TANTO DE ESPERA DA CARRETA COMO DO SERVENTE OU EQUIPAMENTO AUXILIAR,A VELOCIDADE MEDIA DE 40KM/H,EM CARRETA,COM CAPACIDADE UTIL DE 30T</v>
      </c>
      <c r="C2490" s="519" t="s">
        <v>33434</v>
      </c>
      <c r="D2490" s="519" t="s">
        <v>33466</v>
      </c>
      <c r="E2490" s="519" t="s">
        <v>33469</v>
      </c>
      <c r="F2490" s="519" t="s">
        <v>33468</v>
      </c>
      <c r="I2490" s="519" t="s">
        <v>2535</v>
      </c>
      <c r="J2490" s="650">
        <v>0.56000000000000005</v>
      </c>
    </row>
    <row r="2491" spans="1:10">
      <c r="A2491" s="519" t="s">
        <v>2647</v>
      </c>
      <c r="B2491" s="519" t="str">
        <f t="shared" si="38"/>
        <v>TRANSPORTE DE CARGA DE QUALQUER NATUREZA,EXCLUSIVE AS DESPESAS DE CARGA E DESCARGA,TANTO DE ESPERA DA CARRETA COMO DO SERVENTE OU EQUIPAMENTO AUXILIAR,A VELOCIDADE MEDIA DE 30KM/H,EM CARRETA,COM CAPACIDADE UTIL DE 30T</v>
      </c>
      <c r="C2491" s="519" t="s">
        <v>33434</v>
      </c>
      <c r="D2491" s="519" t="s">
        <v>33466</v>
      </c>
      <c r="E2491" s="519" t="s">
        <v>33470</v>
      </c>
      <c r="F2491" s="519" t="s">
        <v>33468</v>
      </c>
      <c r="I2491" s="519" t="s">
        <v>2535</v>
      </c>
      <c r="J2491" s="650">
        <v>0.73</v>
      </c>
    </row>
    <row r="2492" spans="1:10">
      <c r="A2492" s="519" t="s">
        <v>2648</v>
      </c>
      <c r="B2492" s="519" t="str">
        <f t="shared" si="38"/>
        <v>TRANSPORTE DE CARGA DE QUALQUER NATUREZA,EXCLUSIVE AS DESPESAS DE CARGA E DESCARGA,TANTO DE ESPERA DA CARRETA COMO DO SERVENTE OU EQUIPAMENTO AUXILIAR,A VELOCIDADE MEDIA DE 30KM/H,EM CARRETA,COM CAPACIDADE UTIL DE 30T</v>
      </c>
      <c r="C2492" s="519" t="s">
        <v>33434</v>
      </c>
      <c r="D2492" s="519" t="s">
        <v>33466</v>
      </c>
      <c r="E2492" s="519" t="s">
        <v>33470</v>
      </c>
      <c r="F2492" s="519" t="s">
        <v>33468</v>
      </c>
      <c r="I2492" s="519" t="s">
        <v>2535</v>
      </c>
      <c r="J2492" s="650">
        <v>0.72</v>
      </c>
    </row>
    <row r="2493" spans="1:10">
      <c r="A2493" s="519" t="s">
        <v>2649</v>
      </c>
      <c r="B2493" s="519" t="str">
        <f t="shared" si="38"/>
        <v>TRANSPORTE DE CARGA DE QUALQUER NATUREZA,EXCLUSIVE AS DESPESAS DE CARGA E DESCARGA TANTO DE ESPERA DO SERVENTE E MANOBRA DO EQUIPAMENTO AUXILIAR,A VELOCIDADE MEDIA DE 5KM/H,EM DUMPER DE 18HP A OLEO DIESEL COM CAPACIDADE UTIL DE 2,3T OU 1000L</v>
      </c>
      <c r="C2493" s="519" t="s">
        <v>33434</v>
      </c>
      <c r="D2493" s="519" t="s">
        <v>33471</v>
      </c>
      <c r="E2493" s="519" t="s">
        <v>33472</v>
      </c>
      <c r="F2493" s="519" t="s">
        <v>33473</v>
      </c>
      <c r="G2493" s="519" t="s">
        <v>939</v>
      </c>
      <c r="I2493" s="519" t="s">
        <v>2535</v>
      </c>
      <c r="J2493" s="650">
        <v>10</v>
      </c>
    </row>
    <row r="2494" spans="1:10">
      <c r="A2494" s="519" t="s">
        <v>2650</v>
      </c>
      <c r="B2494" s="519" t="str">
        <f t="shared" si="38"/>
        <v>TRANSPORTE DE CARGA DE QUALQUER NATUREZA,EXCLUSIVE AS DESPESAS DE CARGA E DESCARGA TANTO DE ESPERA DO SERVENTE E MANOBRA DO EQUIPAMENTO AUXILIAR,A VELOCIDADE MEDIA DE 5KM/H,EM DUMPER DE 18HP A OLEO DIESEL COM CAPACIDADE UTIL DE 2,3T OU 1000L</v>
      </c>
      <c r="C2494" s="519" t="s">
        <v>33434</v>
      </c>
      <c r="D2494" s="519" t="s">
        <v>33471</v>
      </c>
      <c r="E2494" s="519" t="s">
        <v>33472</v>
      </c>
      <c r="F2494" s="519" t="s">
        <v>33473</v>
      </c>
      <c r="G2494" s="519" t="s">
        <v>939</v>
      </c>
      <c r="I2494" s="519" t="s">
        <v>2535</v>
      </c>
      <c r="J2494" s="650">
        <v>9.36</v>
      </c>
    </row>
    <row r="2495" spans="1:10">
      <c r="A2495" s="519" t="s">
        <v>2651</v>
      </c>
      <c r="B2495" s="519" t="str">
        <f t="shared" si="38"/>
        <v>TRANSPORTE DE CONTAINER,SEGUNDO DESCRICAO DA FAMILIA 02.006,EXCLUSIVE CARGA E DESCARGA(VIDE ITEM 04.013.0015)</v>
      </c>
      <c r="C2495" s="519" t="s">
        <v>33474</v>
      </c>
      <c r="D2495" s="519" t="s">
        <v>33475</v>
      </c>
      <c r="I2495" s="519" t="s">
        <v>2652</v>
      </c>
      <c r="J2495" s="650">
        <v>32.729999999999997</v>
      </c>
    </row>
    <row r="2496" spans="1:10">
      <c r="A2496" s="519" t="s">
        <v>2653</v>
      </c>
      <c r="B2496" s="519" t="str">
        <f t="shared" si="38"/>
        <v>TRANSPORTE DE CONTAINER,SEGUNDO DESCRICAO DA FAMILIA 02.006,EXCLUSIVE CARGA E DESCARGA(VIDE ITEM 04.013.0015)</v>
      </c>
      <c r="C2496" s="519" t="s">
        <v>33474</v>
      </c>
      <c r="D2496" s="519" t="s">
        <v>33475</v>
      </c>
      <c r="I2496" s="519" t="s">
        <v>2652</v>
      </c>
      <c r="J2496" s="650">
        <v>31.84</v>
      </c>
    </row>
    <row r="2497" spans="1:10">
      <c r="A2497" s="519" t="s">
        <v>2654</v>
      </c>
      <c r="B2497" s="519" t="str">
        <f t="shared" si="38"/>
        <v>TRANSPORTE DE EQUIPAMENTOS PESADOS EM CARRETAS,EXCLUSIVE A CARGA E DESCARGA(VIDE ITEM 04.014.0091) E O CUSTO HORARIO DOS EQUIPAMENTOS TRANSPORTADOS</v>
      </c>
      <c r="C2497" s="519" t="s">
        <v>33476</v>
      </c>
      <c r="D2497" s="519" t="s">
        <v>33477</v>
      </c>
      <c r="E2497" s="519" t="s">
        <v>33478</v>
      </c>
      <c r="I2497" s="519" t="s">
        <v>2535</v>
      </c>
      <c r="J2497" s="650">
        <v>2.41</v>
      </c>
    </row>
    <row r="2498" spans="1:10">
      <c r="A2498" s="519" t="s">
        <v>2655</v>
      </c>
      <c r="B2498" s="519" t="str">
        <f t="shared" si="38"/>
        <v>TRANSPORTE DE EQUIPAMENTOS PESADOS EM CARRETAS,EXCLUSIVE A CARGA E DESCARGA(VIDE ITEM 04.014.0091) E O CUSTO HORARIO DOS EQUIPAMENTOS TRANSPORTADOS</v>
      </c>
      <c r="C2498" s="519" t="s">
        <v>33476</v>
      </c>
      <c r="D2498" s="519" t="s">
        <v>33477</v>
      </c>
      <c r="E2498" s="519" t="s">
        <v>33478</v>
      </c>
      <c r="I2498" s="519" t="s">
        <v>2535</v>
      </c>
      <c r="J2498" s="650">
        <v>2.39</v>
      </c>
    </row>
    <row r="2499" spans="1:10">
      <c r="A2499" s="519" t="s">
        <v>2656</v>
      </c>
      <c r="B2499" s="519" t="str">
        <f t="shared" si="38"/>
        <v>TRANSPORTE DE TUBO RIBLOC COM DIAMETRO DE 400MM,EM CAMINHAO,DISTANCIA ATE 3KM,INCLUSIVE CARGA E DESCARGA</v>
      </c>
      <c r="C2499" s="519" t="s">
        <v>33479</v>
      </c>
      <c r="D2499" s="519" t="s">
        <v>33480</v>
      </c>
      <c r="I2499" s="519" t="s">
        <v>5</v>
      </c>
      <c r="J2499" s="650">
        <v>17.8</v>
      </c>
    </row>
    <row r="2500" spans="1:10">
      <c r="A2500" s="519" t="s">
        <v>2657</v>
      </c>
      <c r="B2500" s="519" t="str">
        <f t="shared" si="38"/>
        <v>TRANSPORTE DE TUBO RIBLOC COM DIAMETRO DE 400MM,EM CAMINHAO,DISTANCIA ATE 3KM,INCLUSIVE CARGA E DESCARGA</v>
      </c>
      <c r="C2500" s="519" t="s">
        <v>33479</v>
      </c>
      <c r="D2500" s="519" t="s">
        <v>33480</v>
      </c>
      <c r="I2500" s="519" t="s">
        <v>5</v>
      </c>
      <c r="J2500" s="650">
        <v>16.89</v>
      </c>
    </row>
    <row r="2501" spans="1:10">
      <c r="A2501" s="519" t="s">
        <v>2658</v>
      </c>
      <c r="B2501" s="519" t="str">
        <f t="shared" si="38"/>
        <v>TRANSPORTE DE TUBO RIBLOC COM DIAMETRO DE 500MM,EM CAMINHAO,DISTANCIA ATE 3KM,INCLUSIVE CARGA E DESCARGA</v>
      </c>
      <c r="C2501" s="519" t="s">
        <v>33481</v>
      </c>
      <c r="D2501" s="519" t="s">
        <v>33480</v>
      </c>
      <c r="I2501" s="519" t="s">
        <v>5</v>
      </c>
      <c r="J2501" s="650">
        <v>18.71</v>
      </c>
    </row>
    <row r="2502" spans="1:10">
      <c r="A2502" s="519" t="s">
        <v>2659</v>
      </c>
      <c r="B2502" s="519" t="str">
        <f t="shared" si="38"/>
        <v>TRANSPORTE DE TUBO RIBLOC COM DIAMETRO DE 500MM,EM CAMINHAO,DISTANCIA ATE 3KM,INCLUSIVE CARGA E DESCARGA</v>
      </c>
      <c r="C2502" s="519" t="s">
        <v>33481</v>
      </c>
      <c r="D2502" s="519" t="s">
        <v>33480</v>
      </c>
      <c r="I2502" s="519" t="s">
        <v>5</v>
      </c>
      <c r="J2502" s="650">
        <v>17.75</v>
      </c>
    </row>
    <row r="2503" spans="1:10">
      <c r="A2503" s="519" t="s">
        <v>2660</v>
      </c>
      <c r="B2503" s="519" t="str">
        <f t="shared" si="38"/>
        <v>TRANSPORTE DE TUBO RIBLOC COM DIAMETRO DE 600MM,EM CAMINHAO,DISTANCIA ATE 3KM,INCLUSIVE CARGA E DESCARGA</v>
      </c>
      <c r="C2503" s="519" t="s">
        <v>33482</v>
      </c>
      <c r="D2503" s="519" t="s">
        <v>33480</v>
      </c>
      <c r="I2503" s="519" t="s">
        <v>31350</v>
      </c>
      <c r="J2503" s="650">
        <v>19.64</v>
      </c>
    </row>
    <row r="2504" spans="1:10">
      <c r="A2504" s="519" t="s">
        <v>2661</v>
      </c>
      <c r="B2504" s="519" t="str">
        <f t="shared" ref="B2504:B2567" si="39">C2504&amp;D2504&amp;E2504&amp;F2504&amp;G2504&amp;H2504</f>
        <v>TRANSPORTE DE TUBO RIBLOC COM DIAMETRO DE 600MM,EM CAMINHAO,DISTANCIA ATE 3KM,INCLUSIVE CARGA E DESCARGA</v>
      </c>
      <c r="C2504" s="519" t="s">
        <v>33482</v>
      </c>
      <c r="D2504" s="519" t="s">
        <v>33480</v>
      </c>
      <c r="I2504" s="519" t="s">
        <v>31350</v>
      </c>
      <c r="J2504" s="650">
        <v>18.63</v>
      </c>
    </row>
    <row r="2505" spans="1:10">
      <c r="A2505" s="519" t="s">
        <v>2662</v>
      </c>
      <c r="B2505" s="519" t="str">
        <f t="shared" si="39"/>
        <v>TRANSPORTE DE TUBO RIBLOC COM DIAMETRO DE 700MM,EM CAMINHAO,DISTANCIA ATE 3KM,INCLUSIVE CARGA E DESCARGA</v>
      </c>
      <c r="C2505" s="519" t="s">
        <v>33483</v>
      </c>
      <c r="D2505" s="519" t="s">
        <v>33480</v>
      </c>
      <c r="I2505" s="519" t="s">
        <v>5</v>
      </c>
      <c r="J2505" s="650">
        <v>20.63</v>
      </c>
    </row>
    <row r="2506" spans="1:10">
      <c r="A2506" s="519" t="s">
        <v>2663</v>
      </c>
      <c r="B2506" s="519" t="str">
        <f t="shared" si="39"/>
        <v>TRANSPORTE DE TUBO RIBLOC COM DIAMETRO DE 700MM,EM CAMINHAO,DISTANCIA ATE 3KM,INCLUSIVE CARGA E DESCARGA</v>
      </c>
      <c r="C2506" s="519" t="s">
        <v>33483</v>
      </c>
      <c r="D2506" s="519" t="s">
        <v>33480</v>
      </c>
      <c r="I2506" s="519" t="s">
        <v>5</v>
      </c>
      <c r="J2506" s="650">
        <v>19.57</v>
      </c>
    </row>
    <row r="2507" spans="1:10">
      <c r="A2507" s="519" t="s">
        <v>2664</v>
      </c>
      <c r="B2507" s="519" t="str">
        <f t="shared" si="39"/>
        <v>TRANSPORTE DE TUBO RIBLOC COM DIAMETRO DE 800MM,EM CAMINHAO,DISTANCIA ATE 3KM,INCLUSIVE CARGA E DESCARGA</v>
      </c>
      <c r="C2507" s="519" t="s">
        <v>33484</v>
      </c>
      <c r="D2507" s="519" t="s">
        <v>33480</v>
      </c>
      <c r="I2507" s="519" t="s">
        <v>5</v>
      </c>
      <c r="J2507" s="650">
        <v>21.61</v>
      </c>
    </row>
    <row r="2508" spans="1:10">
      <c r="A2508" s="519" t="s">
        <v>2665</v>
      </c>
      <c r="B2508" s="519" t="str">
        <f t="shared" si="39"/>
        <v>TRANSPORTE DE TUBO RIBLOC COM DIAMETRO DE 800MM,EM CAMINHAO,DISTANCIA ATE 3KM,INCLUSIVE CARGA E DESCARGA</v>
      </c>
      <c r="C2508" s="519" t="s">
        <v>33484</v>
      </c>
      <c r="D2508" s="519" t="s">
        <v>33480</v>
      </c>
      <c r="I2508" s="519" t="s">
        <v>5</v>
      </c>
      <c r="J2508" s="650">
        <v>20.5</v>
      </c>
    </row>
    <row r="2509" spans="1:10">
      <c r="A2509" s="519" t="s">
        <v>2666</v>
      </c>
      <c r="B2509" s="519" t="str">
        <f t="shared" si="39"/>
        <v>TRANSPORTE DE TUBO RIBLOC COM DIAMETRO DE 900MM,EM CAMINHAO,DISTANCIA ATE 3KM,INCLUSIVE CARGA E DESCARGA</v>
      </c>
      <c r="C2509" s="519" t="s">
        <v>33485</v>
      </c>
      <c r="D2509" s="519" t="s">
        <v>33480</v>
      </c>
      <c r="I2509" s="519" t="s">
        <v>5</v>
      </c>
      <c r="J2509" s="650">
        <v>22.71</v>
      </c>
    </row>
    <row r="2510" spans="1:10">
      <c r="A2510" s="519" t="s">
        <v>2667</v>
      </c>
      <c r="B2510" s="519" t="str">
        <f t="shared" si="39"/>
        <v>TRANSPORTE DE TUBO RIBLOC COM DIAMETRO DE 900MM,EM CAMINHAO,DISTANCIA ATE 3KM,INCLUSIVE CARGA E DESCARGA</v>
      </c>
      <c r="C2510" s="519" t="s">
        <v>33485</v>
      </c>
      <c r="D2510" s="519" t="s">
        <v>33480</v>
      </c>
      <c r="I2510" s="519" t="s">
        <v>5</v>
      </c>
      <c r="J2510" s="650">
        <v>21.55</v>
      </c>
    </row>
    <row r="2511" spans="1:10">
      <c r="A2511" s="519" t="s">
        <v>2668</v>
      </c>
      <c r="B2511" s="519" t="str">
        <f t="shared" si="39"/>
        <v>TRANSPORTE DE TUBO RIBLOC COM DIAMETRO DE 1000MM,EM CAMINHAO,DISTANCIA ATE 3KM,INCLUSIVE CARGA E DESCARGA</v>
      </c>
      <c r="C2511" s="519" t="s">
        <v>33486</v>
      </c>
      <c r="D2511" s="519" t="s">
        <v>33487</v>
      </c>
      <c r="I2511" s="519" t="s">
        <v>5</v>
      </c>
      <c r="J2511" s="650">
        <v>23.88</v>
      </c>
    </row>
    <row r="2512" spans="1:10">
      <c r="A2512" s="519" t="s">
        <v>2669</v>
      </c>
      <c r="B2512" s="519" t="str">
        <f t="shared" si="39"/>
        <v>TRANSPORTE DE TUBO RIBLOC COM DIAMETRO DE 1000MM,EM CAMINHAO,DISTANCIA ATE 3KM,INCLUSIVE CARGA E DESCARGA</v>
      </c>
      <c r="C2512" s="519" t="s">
        <v>33486</v>
      </c>
      <c r="D2512" s="519" t="s">
        <v>33487</v>
      </c>
      <c r="I2512" s="519" t="s">
        <v>5</v>
      </c>
      <c r="J2512" s="650">
        <v>22.66</v>
      </c>
    </row>
    <row r="2513" spans="1:10">
      <c r="A2513" s="519" t="s">
        <v>2670</v>
      </c>
      <c r="B2513" s="519" t="str">
        <f t="shared" si="39"/>
        <v>TRANSPORTE DE TUBO RIBLOC COM DIAMETRO DE 1100MM,EM CAMINHAO,DISTANCIA ATE 3KM,INCLUSIVE CARGA E DESCARGA</v>
      </c>
      <c r="C2513" s="519" t="s">
        <v>33488</v>
      </c>
      <c r="D2513" s="519" t="s">
        <v>33487</v>
      </c>
      <c r="I2513" s="519" t="s">
        <v>5</v>
      </c>
      <c r="J2513" s="650">
        <v>25.05</v>
      </c>
    </row>
    <row r="2514" spans="1:10">
      <c r="A2514" s="519" t="s">
        <v>2671</v>
      </c>
      <c r="B2514" s="519" t="str">
        <f t="shared" si="39"/>
        <v>TRANSPORTE DE TUBO RIBLOC COM DIAMETRO DE 1100MM,EM CAMINHAO,DISTANCIA ATE 3KM,INCLUSIVE CARGA E DESCARGA</v>
      </c>
      <c r="C2514" s="519" t="s">
        <v>33488</v>
      </c>
      <c r="D2514" s="519" t="s">
        <v>33487</v>
      </c>
      <c r="I2514" s="519" t="s">
        <v>5</v>
      </c>
      <c r="J2514" s="650">
        <v>23.77</v>
      </c>
    </row>
    <row r="2515" spans="1:10">
      <c r="A2515" s="519" t="s">
        <v>2672</v>
      </c>
      <c r="B2515" s="519" t="str">
        <f t="shared" si="39"/>
        <v>TRANSPORTE DE TUBO RIBLOC COM DIAMETRO DE 1200MM,EM CAMINHAO,DISTANCIA ATE 3KM,INCLUSIVE CARGA E DESCARGA</v>
      </c>
      <c r="C2515" s="519" t="s">
        <v>33489</v>
      </c>
      <c r="D2515" s="519" t="s">
        <v>33487</v>
      </c>
      <c r="I2515" s="519" t="s">
        <v>5</v>
      </c>
      <c r="J2515" s="650">
        <v>26.26</v>
      </c>
    </row>
    <row r="2516" spans="1:10">
      <c r="A2516" s="519" t="s">
        <v>2673</v>
      </c>
      <c r="B2516" s="519" t="str">
        <f t="shared" si="39"/>
        <v>TRANSPORTE DE TUBO RIBLOC COM DIAMETRO DE 1200MM,EM CAMINHAO,DISTANCIA ATE 3KM,INCLUSIVE CARGA E DESCARGA</v>
      </c>
      <c r="C2516" s="519" t="s">
        <v>33489</v>
      </c>
      <c r="D2516" s="519" t="s">
        <v>33487</v>
      </c>
      <c r="I2516" s="519" t="s">
        <v>5</v>
      </c>
      <c r="J2516" s="650">
        <v>24.92</v>
      </c>
    </row>
    <row r="2517" spans="1:10">
      <c r="A2517" s="519" t="s">
        <v>2674</v>
      </c>
      <c r="B2517" s="519" t="str">
        <f t="shared" si="39"/>
        <v>CARGA MANUAL E DESCARGA MECANICA DE MATERIAL A GRANEL(AGREGADOS,PEDRA-DE-MAO,PARALELOS,TERRA E ESCOMBROS),COMPREENDENDOOS TEMPOS PARA CARGA,DESCARGA E MANOBRAS DO CAMINHAO BASCULANTE A OLEO DIESEL,COM CAPACIDADE UTIL DE 8T,EMPREGANDO 2 SERVENTES NA CARGA</v>
      </c>
      <c r="C2517" s="519" t="s">
        <v>33490</v>
      </c>
      <c r="D2517" s="519" t="s">
        <v>33491</v>
      </c>
      <c r="E2517" s="519" t="s">
        <v>33492</v>
      </c>
      <c r="F2517" s="519" t="s">
        <v>33493</v>
      </c>
      <c r="G2517" s="519" t="s">
        <v>33494</v>
      </c>
      <c r="I2517" s="519" t="s">
        <v>606</v>
      </c>
      <c r="J2517" s="650">
        <v>35.1</v>
      </c>
    </row>
    <row r="2518" spans="1:10">
      <c r="A2518" s="519" t="s">
        <v>2675</v>
      </c>
      <c r="B2518" s="519" t="str">
        <f t="shared" si="39"/>
        <v>CARGA MANUAL E DESCARGA MECANICA DE MATERIAL A GRANEL(AGREGADOS,PEDRA-DE-MAO,PARALELOS,TERRA E ESCOMBROS),COMPREENDENDOOS TEMPOS PARA CARGA,DESCARGA E MANOBRAS DO CAMINHAO BASCULANTE A OLEO DIESEL,COM CAPACIDADE UTIL DE 8T,EMPREGANDO 2 SERVENTES NA CARGA</v>
      </c>
      <c r="C2518" s="519" t="s">
        <v>33490</v>
      </c>
      <c r="D2518" s="519" t="s">
        <v>33491</v>
      </c>
      <c r="E2518" s="519" t="s">
        <v>33492</v>
      </c>
      <c r="F2518" s="519" t="s">
        <v>33493</v>
      </c>
      <c r="G2518" s="519" t="s">
        <v>33494</v>
      </c>
      <c r="I2518" s="519" t="s">
        <v>606</v>
      </c>
      <c r="J2518" s="650">
        <v>32.229999999999997</v>
      </c>
    </row>
    <row r="2519" spans="1:10">
      <c r="A2519" s="519" t="s">
        <v>2676</v>
      </c>
      <c r="B2519" s="519" t="str">
        <f t="shared" si="39"/>
        <v>CARGA MANUAL E DESCARGA MECANICA DE MATERIAL A GRANEL(AGREGADOS,PEDRA-DE-MAO,PARALELOS,TERRA E ESCOMBROS),COMPREENDENDOOS TEMPOS PARA CARGA,DESCARGA E MANOBRAS DO CAMINHAO BASCULANTE A OLEO DIESEL,COM CAPACIDADE UTIL DE 8T,EMPREGANDO 4 SERVENTES NA CARGA</v>
      </c>
      <c r="C2519" s="519" t="s">
        <v>33490</v>
      </c>
      <c r="D2519" s="519" t="s">
        <v>33491</v>
      </c>
      <c r="E2519" s="519" t="s">
        <v>33492</v>
      </c>
      <c r="F2519" s="519" t="s">
        <v>33495</v>
      </c>
      <c r="G2519" s="519" t="s">
        <v>33494</v>
      </c>
      <c r="I2519" s="519" t="s">
        <v>606</v>
      </c>
      <c r="J2519" s="650">
        <v>24.46</v>
      </c>
    </row>
    <row r="2520" spans="1:10">
      <c r="A2520" s="519" t="s">
        <v>2677</v>
      </c>
      <c r="B2520" s="519" t="str">
        <f t="shared" si="39"/>
        <v>CARGA MANUAL E DESCARGA MECANICA DE MATERIAL A GRANEL(AGREGADOS,PEDRA-DE-MAO,PARALELOS,TERRA E ESCOMBROS),COMPREENDENDOOS TEMPOS PARA CARGA,DESCARGA E MANOBRAS DO CAMINHAO BASCULANTE A OLEO DIESEL,COM CAPACIDADE UTIL DE 8T,EMPREGANDO 4 SERVENTES NA CARGA</v>
      </c>
      <c r="C2520" s="519" t="s">
        <v>33490</v>
      </c>
      <c r="D2520" s="519" t="s">
        <v>33491</v>
      </c>
      <c r="E2520" s="519" t="s">
        <v>33492</v>
      </c>
      <c r="F2520" s="519" t="s">
        <v>33495</v>
      </c>
      <c r="G2520" s="519" t="s">
        <v>33494</v>
      </c>
      <c r="I2520" s="519" t="s">
        <v>606</v>
      </c>
      <c r="J2520" s="650">
        <v>22.16</v>
      </c>
    </row>
    <row r="2521" spans="1:10">
      <c r="A2521" s="519" t="s">
        <v>2678</v>
      </c>
      <c r="B2521" s="519" t="str">
        <f t="shared" si="39"/>
        <v>CARGA MANUAL E DESCARGA MECANICA DE MATERIAL A GRANEL(AGREGADOS,PEDRA-DE-MAO,PARALELOS,TERRA E ESCOMBROS),COMPREENDENDOOS TEMPOS PARA CARGA,DESCARGA E MANOBRAS DO CAMINHAO BASCULANTE A OLEO DIESEL,COM CAPACIDADE UTIL DE 12T,EMPREGANDO 4 SERVENTES NA CARGA</v>
      </c>
      <c r="C2521" s="519" t="s">
        <v>33490</v>
      </c>
      <c r="D2521" s="519" t="s">
        <v>33491</v>
      </c>
      <c r="E2521" s="519" t="s">
        <v>33492</v>
      </c>
      <c r="F2521" s="519" t="s">
        <v>33496</v>
      </c>
      <c r="G2521" s="519" t="s">
        <v>33497</v>
      </c>
      <c r="I2521" s="519" t="s">
        <v>606</v>
      </c>
      <c r="J2521" s="650">
        <v>26</v>
      </c>
    </row>
    <row r="2522" spans="1:10">
      <c r="A2522" s="519" t="s">
        <v>2679</v>
      </c>
      <c r="B2522" s="519" t="str">
        <f t="shared" si="39"/>
        <v>CARGA MANUAL E DESCARGA MECANICA DE MATERIAL A GRANEL(AGREGADOS,PEDRA-DE-MAO,PARALELOS,TERRA E ESCOMBROS),COMPREENDENDOOS TEMPOS PARA CARGA,DESCARGA E MANOBRAS DO CAMINHAO BASCULANTE A OLEO DIESEL,COM CAPACIDADE UTIL DE 12T,EMPREGANDO 4 SERVENTES NA CARGA</v>
      </c>
      <c r="C2522" s="519" t="s">
        <v>33490</v>
      </c>
      <c r="D2522" s="519" t="s">
        <v>33491</v>
      </c>
      <c r="E2522" s="519" t="s">
        <v>33492</v>
      </c>
      <c r="F2522" s="519" t="s">
        <v>33496</v>
      </c>
      <c r="G2522" s="519" t="s">
        <v>33497</v>
      </c>
      <c r="I2522" s="519" t="s">
        <v>606</v>
      </c>
      <c r="J2522" s="650">
        <v>23.71</v>
      </c>
    </row>
    <row r="2523" spans="1:10">
      <c r="A2523" s="519" t="s">
        <v>2680</v>
      </c>
      <c r="B2523" s="519"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3" s="519" t="s">
        <v>33490</v>
      </c>
      <c r="D2523" s="519" t="s">
        <v>33498</v>
      </c>
      <c r="E2523" s="519" t="s">
        <v>33499</v>
      </c>
      <c r="F2523" s="519" t="s">
        <v>33500</v>
      </c>
      <c r="G2523" s="519" t="s">
        <v>33501</v>
      </c>
      <c r="I2523" s="519" t="s">
        <v>606</v>
      </c>
      <c r="J2523" s="650">
        <v>46.94</v>
      </c>
    </row>
    <row r="2524" spans="1:10">
      <c r="A2524" s="519" t="s">
        <v>2681</v>
      </c>
      <c r="B2524" s="519" t="str">
        <f t="shared" si="39"/>
        <v>CARGA MANUAL E DESCARGA MECANICA DE MATERIAL A GRANEL(AGREGADOS,PEDRA-DE-MAO,PARALELOS,TERRA,ESCOMBROS,ETC),COMPREENDENDO OS TEMPOS PARA CARGA,DESCARGA E MANOBRAS DE CAMINHAO BASCULANTE A OLEO DIESEL,DE 8T E DO EQUIPAMENTO DUMPER DE 18HP E1000L,EMPREGANDO 2(DOIS) SERVENTES NA CARGA</v>
      </c>
      <c r="C2524" s="519" t="s">
        <v>33490</v>
      </c>
      <c r="D2524" s="519" t="s">
        <v>33498</v>
      </c>
      <c r="E2524" s="519" t="s">
        <v>33499</v>
      </c>
      <c r="F2524" s="519" t="s">
        <v>33500</v>
      </c>
      <c r="G2524" s="519" t="s">
        <v>33501</v>
      </c>
      <c r="I2524" s="519" t="s">
        <v>606</v>
      </c>
      <c r="J2524" s="650">
        <v>42.91</v>
      </c>
    </row>
    <row r="2525" spans="1:10">
      <c r="A2525" s="519" t="s">
        <v>2682</v>
      </c>
      <c r="B2525" s="519" t="str">
        <f t="shared" si="39"/>
        <v>CARGA E DESCARGA MANUAL DE PECAS DE PESO REDUZIDO:TIJOLOS,TELHAS,CIMENTO E AGREGADOS EM SACOS,EM CAMINHAO DE CARROCERIAFIXA A OLEO DIESEL,COM CAPACIDADE UTIL DE 7,5T,INCLUSIVE O TEMPO DE CARGA,DESCARGA E MANOBRA</v>
      </c>
      <c r="C2525" s="519" t="s">
        <v>33502</v>
      </c>
      <c r="D2525" s="519" t="s">
        <v>33503</v>
      </c>
      <c r="E2525" s="519" t="s">
        <v>33504</v>
      </c>
      <c r="F2525" s="519" t="s">
        <v>33505</v>
      </c>
      <c r="I2525" s="519" t="s">
        <v>606</v>
      </c>
      <c r="J2525" s="650">
        <v>50.78</v>
      </c>
    </row>
    <row r="2526" spans="1:10">
      <c r="A2526" s="519" t="s">
        <v>2683</v>
      </c>
      <c r="B2526" s="519" t="str">
        <f t="shared" si="39"/>
        <v>CARGA E DESCARGA MANUAL DE PECAS DE PESO REDUZIDO:TIJOLOS,TELHAS,CIMENTO E AGREGADOS EM SACOS,EM CAMINHAO DE CARROCERIAFIXA A OLEO DIESEL,COM CAPACIDADE UTIL DE 7,5T,INCLUSIVE O TEMPO DE CARGA,DESCARGA E MANOBRA</v>
      </c>
      <c r="C2526" s="519" t="s">
        <v>33502</v>
      </c>
      <c r="D2526" s="519" t="s">
        <v>33503</v>
      </c>
      <c r="E2526" s="519" t="s">
        <v>33504</v>
      </c>
      <c r="F2526" s="519" t="s">
        <v>33505</v>
      </c>
      <c r="I2526" s="519" t="s">
        <v>606</v>
      </c>
      <c r="J2526" s="650">
        <v>45.72</v>
      </c>
    </row>
    <row r="2527" spans="1:10">
      <c r="A2527" s="519" t="s">
        <v>2684</v>
      </c>
      <c r="B2527" s="519"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7" s="519" t="s">
        <v>33506</v>
      </c>
      <c r="D2527" s="519" t="s">
        <v>33507</v>
      </c>
      <c r="E2527" s="519" t="s">
        <v>33508</v>
      </c>
      <c r="F2527" s="519" t="s">
        <v>33509</v>
      </c>
      <c r="G2527" s="519" t="s">
        <v>33510</v>
      </c>
      <c r="I2527" s="519" t="s">
        <v>606</v>
      </c>
      <c r="J2527" s="650">
        <v>91.08</v>
      </c>
    </row>
    <row r="2528" spans="1:10">
      <c r="A2528" s="519" t="s">
        <v>2685</v>
      </c>
      <c r="B2528" s="519" t="str">
        <f t="shared" si="39"/>
        <v>CARGA E DESCARGA MANUAL DE MATERIAL QUE EXIJA O CONCURSO DEMAIS DE UM SERVENTE PARA CADA PECA:VERGALHOES,VIGAS DE MADEIRA,CAIXAS E MEIOS-FIOS,EM CAMINHAO DE CARROCERIA FIXA A OLEO DIESEL,COM CAPACIDADE UTIL DE 7,5T,INCLUSIVE O TEMPO DE CARGA,DESCARGA E MANOBRA</v>
      </c>
      <c r="C2528" s="519" t="s">
        <v>33506</v>
      </c>
      <c r="D2528" s="519" t="s">
        <v>33507</v>
      </c>
      <c r="E2528" s="519" t="s">
        <v>33508</v>
      </c>
      <c r="F2528" s="519" t="s">
        <v>33509</v>
      </c>
      <c r="G2528" s="519" t="s">
        <v>33510</v>
      </c>
      <c r="I2528" s="519" t="s">
        <v>606</v>
      </c>
      <c r="J2528" s="650">
        <v>81.96</v>
      </c>
    </row>
    <row r="2529" spans="1:10">
      <c r="A2529" s="519" t="s">
        <v>2686</v>
      </c>
      <c r="B2529" s="519" t="str">
        <f t="shared" si="39"/>
        <v>CARGA E DESCARGA MANUAL DE POSTE DE CONCRETO OU ACO,EM CAMINHAO DE CARROCERIA FIXA A OLEO DIESEL,COM CAPACIDADE UTIL DE7,5T,INCLUSIVE O TEMPO DE CARGA,DESCARGA E MANOBRA</v>
      </c>
      <c r="C2529" s="519" t="s">
        <v>33511</v>
      </c>
      <c r="D2529" s="519" t="s">
        <v>33512</v>
      </c>
      <c r="E2529" s="519" t="s">
        <v>33513</v>
      </c>
      <c r="I2529" s="519" t="s">
        <v>606</v>
      </c>
      <c r="J2529" s="650">
        <v>223.06</v>
      </c>
    </row>
    <row r="2530" spans="1:10">
      <c r="A2530" s="519" t="s">
        <v>2687</v>
      </c>
      <c r="B2530" s="519" t="str">
        <f t="shared" si="39"/>
        <v>CARGA E DESCARGA MANUAL DE POSTE DE CONCRETO OU ACO,EM CAMINHAO DE CARROCERIA FIXA A OLEO DIESEL,COM CAPACIDADE UTIL DE7,5T,INCLUSIVE O TEMPO DE CARGA,DESCARGA E MANOBRA</v>
      </c>
      <c r="C2530" s="519" t="s">
        <v>33511</v>
      </c>
      <c r="D2530" s="519" t="s">
        <v>33512</v>
      </c>
      <c r="E2530" s="519" t="s">
        <v>33513</v>
      </c>
      <c r="I2530" s="519" t="s">
        <v>606</v>
      </c>
      <c r="J2530" s="650">
        <v>200.48</v>
      </c>
    </row>
    <row r="2531" spans="1:10">
      <c r="A2531" s="519" t="s">
        <v>2688</v>
      </c>
      <c r="B2531" s="519" t="str">
        <f t="shared" si="39"/>
        <v>CARGA E DESCARGA MECANICA DE TUBOS DE CONCRETO COM 20CM DE DIAMETRO,EM CAMINHAO DE CARROCERIA FIXA A OLEO DIESEL,COM CAPACIDADE UTIL DE 7,5T,INCLUSIVE O TEMPO DE CARGA,DESCARGA E MANOBRA DO CAMINHAO E DO EQUIPAMENTO AUXILIAR,COM CAPACIDADEUTIL DE 4T</v>
      </c>
      <c r="C2531" s="519" t="s">
        <v>33514</v>
      </c>
      <c r="D2531" s="519" t="s">
        <v>33515</v>
      </c>
      <c r="E2531" s="519" t="s">
        <v>33516</v>
      </c>
      <c r="F2531" s="519" t="s">
        <v>33517</v>
      </c>
      <c r="G2531" s="519" t="s">
        <v>33518</v>
      </c>
      <c r="I2531" s="519" t="s">
        <v>606</v>
      </c>
      <c r="J2531" s="650">
        <v>66.05</v>
      </c>
    </row>
    <row r="2532" spans="1:10">
      <c r="A2532" s="519" t="s">
        <v>2689</v>
      </c>
      <c r="B2532" s="519" t="str">
        <f t="shared" si="39"/>
        <v>CARGA E DESCARGA MECANICA DE TUBOS DE CONCRETO COM 20CM DE DIAMETRO,EM CAMINHAO DE CARROCERIA FIXA A OLEO DIESEL,COM CAPACIDADE UTIL DE 7,5T,INCLUSIVE O TEMPO DE CARGA,DESCARGA E MANOBRA DO CAMINHAO E DO EQUIPAMENTO AUXILIAR,COM CAPACIDADEUTIL DE 4T</v>
      </c>
      <c r="C2532" s="519" t="s">
        <v>33514</v>
      </c>
      <c r="D2532" s="519" t="s">
        <v>33515</v>
      </c>
      <c r="E2532" s="519" t="s">
        <v>33516</v>
      </c>
      <c r="F2532" s="519" t="s">
        <v>33517</v>
      </c>
      <c r="G2532" s="519" t="s">
        <v>33518</v>
      </c>
      <c r="I2532" s="519" t="s">
        <v>606</v>
      </c>
      <c r="J2532" s="650">
        <v>63.12</v>
      </c>
    </row>
    <row r="2533" spans="1:10">
      <c r="A2533" s="519" t="s">
        <v>2690</v>
      </c>
      <c r="B2533" s="519" t="str">
        <f t="shared" si="39"/>
        <v>CARGA E DESCARGA MECANICA DE TUBOS DE CONCRETO COM 40CM DE DIAMETRO,EM CAMINHAO DE CARROCERIA FIXA A OLEO DIESEL,COM CAPACIDADE UTIL DE 7,5T,INCLUSIVE O TEMPO DE CARGA,DESCARGA E MANOBRA DO CAMINHAO E DO EQUIPAMENTO AUXILIAR,COM CAPACIDADEUTIL DE 4T</v>
      </c>
      <c r="C2533" s="519" t="s">
        <v>33519</v>
      </c>
      <c r="D2533" s="519" t="s">
        <v>33515</v>
      </c>
      <c r="E2533" s="519" t="s">
        <v>33516</v>
      </c>
      <c r="F2533" s="519" t="s">
        <v>33517</v>
      </c>
      <c r="G2533" s="519" t="s">
        <v>33518</v>
      </c>
      <c r="I2533" s="519" t="s">
        <v>606</v>
      </c>
      <c r="J2533" s="650">
        <v>72.91</v>
      </c>
    </row>
    <row r="2534" spans="1:10">
      <c r="A2534" s="519" t="s">
        <v>2691</v>
      </c>
      <c r="B2534" s="519" t="str">
        <f t="shared" si="39"/>
        <v>CARGA E DESCARGA MECANICA DE TUBOS DE CONCRETO COM 40CM DE DIAMETRO,EM CAMINHAO DE CARROCERIA FIXA A OLEO DIESEL,COM CAPACIDADE UTIL DE 7,5T,INCLUSIVE O TEMPO DE CARGA,DESCARGA E MANOBRA DO CAMINHAO E DO EQUIPAMENTO AUXILIAR,COM CAPACIDADEUTIL DE 4T</v>
      </c>
      <c r="C2534" s="519" t="s">
        <v>33519</v>
      </c>
      <c r="D2534" s="519" t="s">
        <v>33515</v>
      </c>
      <c r="E2534" s="519" t="s">
        <v>33516</v>
      </c>
      <c r="F2534" s="519" t="s">
        <v>33517</v>
      </c>
      <c r="G2534" s="519" t="s">
        <v>33518</v>
      </c>
      <c r="I2534" s="519" t="s">
        <v>606</v>
      </c>
      <c r="J2534" s="650">
        <v>69.650000000000006</v>
      </c>
    </row>
    <row r="2535" spans="1:10">
      <c r="A2535" s="519" t="s">
        <v>2692</v>
      </c>
      <c r="B2535" s="519" t="str">
        <f t="shared" si="39"/>
        <v>CARGA E DESCARGA MECANICA DE TUBOS DE CONCRETO COM 60CM DE DIAMETRO,EM CAMINHAO DE CARROCERIA FIXA A OLEO DIESEL,COM CAPACIDADE UTIL DE 7,5T,INCLUSIVE O TEMPO DE CARGA,DESCARGA E MANOBRA DO CAMINHAO E DO EQUIPAMENTO AUXILIAR,COM CAPACIDADEUTIL DE 4T</v>
      </c>
      <c r="C2535" s="519" t="s">
        <v>33520</v>
      </c>
      <c r="D2535" s="519" t="s">
        <v>33515</v>
      </c>
      <c r="E2535" s="519" t="s">
        <v>33516</v>
      </c>
      <c r="F2535" s="519" t="s">
        <v>33517</v>
      </c>
      <c r="G2535" s="519" t="s">
        <v>33518</v>
      </c>
      <c r="I2535" s="519" t="s">
        <v>606</v>
      </c>
      <c r="J2535" s="650">
        <v>82.85</v>
      </c>
    </row>
    <row r="2536" spans="1:10">
      <c r="A2536" s="519" t="s">
        <v>2693</v>
      </c>
      <c r="B2536" s="519" t="str">
        <f t="shared" si="39"/>
        <v>CARGA E DESCARGA MECANICA DE TUBOS DE CONCRETO COM 60CM DE DIAMETRO,EM CAMINHAO DE CARROCERIA FIXA A OLEO DIESEL,COM CAPACIDADE UTIL DE 7,5T,INCLUSIVE O TEMPO DE CARGA,DESCARGA E MANOBRA DO CAMINHAO E DO EQUIPAMENTO AUXILIAR,COM CAPACIDADEUTIL DE 4T</v>
      </c>
      <c r="C2536" s="519" t="s">
        <v>33520</v>
      </c>
      <c r="D2536" s="519" t="s">
        <v>33515</v>
      </c>
      <c r="E2536" s="519" t="s">
        <v>33516</v>
      </c>
      <c r="F2536" s="519" t="s">
        <v>33517</v>
      </c>
      <c r="G2536" s="519" t="s">
        <v>33518</v>
      </c>
      <c r="I2536" s="519" t="s">
        <v>606</v>
      </c>
      <c r="J2536" s="650">
        <v>79.150000000000006</v>
      </c>
    </row>
    <row r="2537" spans="1:10">
      <c r="A2537" s="519" t="s">
        <v>2694</v>
      </c>
      <c r="B2537" s="519" t="str">
        <f t="shared" si="39"/>
        <v>CARGA E DESCARGA MECANICA DE TUBOS DE CONCRETO COM 80CM DE DIAMETRO,EM CAMINHAO DE CARROCERIA FIXA A OLEO DIESEL,COM CAPACIDADE UTIL DE 7,5T,INCLUSIVE O TEMPO DE CARGA,DESCARGA E MANOBRA DO CAMINHAO E DO EQUIPAMENTO AUXILIAR,COM CAPACIDADEUTIL DE 4T</v>
      </c>
      <c r="C2537" s="519" t="s">
        <v>33521</v>
      </c>
      <c r="D2537" s="519" t="s">
        <v>33515</v>
      </c>
      <c r="E2537" s="519" t="s">
        <v>33516</v>
      </c>
      <c r="F2537" s="519" t="s">
        <v>33517</v>
      </c>
      <c r="G2537" s="519" t="s">
        <v>33518</v>
      </c>
      <c r="I2537" s="519" t="s">
        <v>606</v>
      </c>
      <c r="J2537" s="650">
        <v>96.11</v>
      </c>
    </row>
    <row r="2538" spans="1:10">
      <c r="A2538" s="519" t="s">
        <v>2695</v>
      </c>
      <c r="B2538" s="519" t="str">
        <f t="shared" si="39"/>
        <v>CARGA E DESCARGA MECANICA DE TUBOS DE CONCRETO COM 80CM DE DIAMETRO,EM CAMINHAO DE CARROCERIA FIXA A OLEO DIESEL,COM CAPACIDADE UTIL DE 7,5T,INCLUSIVE O TEMPO DE CARGA,DESCARGA E MANOBRA DO CAMINHAO E DO EQUIPAMENTO AUXILIAR,COM CAPACIDADEUTIL DE 4T</v>
      </c>
      <c r="C2538" s="519" t="s">
        <v>33521</v>
      </c>
      <c r="D2538" s="519" t="s">
        <v>33515</v>
      </c>
      <c r="E2538" s="519" t="s">
        <v>33516</v>
      </c>
      <c r="F2538" s="519" t="s">
        <v>33517</v>
      </c>
      <c r="G2538" s="519" t="s">
        <v>33518</v>
      </c>
      <c r="I2538" s="519" t="s">
        <v>606</v>
      </c>
      <c r="J2538" s="650">
        <v>91.82</v>
      </c>
    </row>
    <row r="2539" spans="1:10">
      <c r="A2539" s="519" t="s">
        <v>2696</v>
      </c>
      <c r="B2539" s="519" t="str">
        <f t="shared" si="39"/>
        <v>CARGA E DESCARGA MECANICA DE TUBOS DE CONCRETO COM 100CM DEDIAMETRO,EM CAMINHAO DE CARROCERIA FIXA A OLEO DIESEL,COM CAPACIDADE UTIL DE 7,5T,INCLUSIVE O TEMPO DE CARGA,DESCARGA EMANOBRA DO CAMINHAO E DO EQUIPAMENTO AUXILIAR,COM CAPACIDADE UTIL DE 4T</v>
      </c>
      <c r="C2539" s="519" t="s">
        <v>33522</v>
      </c>
      <c r="D2539" s="519" t="s">
        <v>33523</v>
      </c>
      <c r="E2539" s="519" t="s">
        <v>33524</v>
      </c>
      <c r="F2539" s="519" t="s">
        <v>33525</v>
      </c>
      <c r="G2539" s="519" t="s">
        <v>33526</v>
      </c>
      <c r="I2539" s="519" t="s">
        <v>606</v>
      </c>
      <c r="J2539" s="650">
        <v>109.36</v>
      </c>
    </row>
    <row r="2540" spans="1:10">
      <c r="A2540" s="519" t="s">
        <v>2697</v>
      </c>
      <c r="B2540" s="519" t="str">
        <f t="shared" si="39"/>
        <v>CARGA E DESCARGA MECANICA DE TUBOS DE CONCRETO COM 100CM DEDIAMETRO,EM CAMINHAO DE CARROCERIA FIXA A OLEO DIESEL,COM CAPACIDADE UTIL DE 7,5T,INCLUSIVE O TEMPO DE CARGA,DESCARGA EMANOBRA DO CAMINHAO E DO EQUIPAMENTO AUXILIAR,COM CAPACIDADE UTIL DE 4T</v>
      </c>
      <c r="C2540" s="519" t="s">
        <v>33522</v>
      </c>
      <c r="D2540" s="519" t="s">
        <v>33523</v>
      </c>
      <c r="E2540" s="519" t="s">
        <v>33524</v>
      </c>
      <c r="F2540" s="519" t="s">
        <v>33525</v>
      </c>
      <c r="G2540" s="519" t="s">
        <v>33526</v>
      </c>
      <c r="I2540" s="519" t="s">
        <v>606</v>
      </c>
      <c r="J2540" s="650">
        <v>104.48</v>
      </c>
    </row>
    <row r="2541" spans="1:10">
      <c r="A2541" s="519" t="s">
        <v>2698</v>
      </c>
      <c r="B2541" s="519" t="str">
        <f t="shared" si="39"/>
        <v>CARGA E DESCARGA MECANICA DE POSTES DE CONCRETO OU ACO,EM CAMINHAO DE CARROCERIA FIXA A OLEO DIESEL,COM CAPACIDADE UTILDE 7,5T,INCLUSIVE O TEMPO DE CARGA,DESCARGA E MANOBRA DO CAMINHAO E DO EQUIPAMENTO AUXILIAR</v>
      </c>
      <c r="C2541" s="519" t="s">
        <v>33527</v>
      </c>
      <c r="D2541" s="519" t="s">
        <v>33528</v>
      </c>
      <c r="E2541" s="519" t="s">
        <v>33529</v>
      </c>
      <c r="F2541" s="519" t="s">
        <v>33530</v>
      </c>
      <c r="I2541" s="519" t="s">
        <v>606</v>
      </c>
      <c r="J2541" s="650">
        <v>102.38</v>
      </c>
    </row>
    <row r="2542" spans="1:10">
      <c r="A2542" s="519" t="s">
        <v>2699</v>
      </c>
      <c r="B2542" s="519" t="str">
        <f t="shared" si="39"/>
        <v>CARGA E DESCARGA MECANICA DE POSTES DE CONCRETO OU ACO,EM CAMINHAO DE CARROCERIA FIXA A OLEO DIESEL,COM CAPACIDADE UTILDE 7,5T,INCLUSIVE O TEMPO DE CARGA,DESCARGA E MANOBRA DO CAMINHAO E DO EQUIPAMENTO AUXILIAR</v>
      </c>
      <c r="C2542" s="519" t="s">
        <v>33527</v>
      </c>
      <c r="D2542" s="519" t="s">
        <v>33528</v>
      </c>
      <c r="E2542" s="519" t="s">
        <v>33529</v>
      </c>
      <c r="F2542" s="519" t="s">
        <v>33530</v>
      </c>
      <c r="I2542" s="519" t="s">
        <v>606</v>
      </c>
      <c r="J2542" s="650">
        <v>93.44</v>
      </c>
    </row>
    <row r="2543" spans="1:10">
      <c r="A2543" s="519" t="s">
        <v>2700</v>
      </c>
      <c r="B2543" s="519" t="str">
        <f t="shared" si="39"/>
        <v>CARGA E DESCARGA MANUAL DE TUBOS DE FERRO FUNDIDO NOS DIAMETROS DE 5 A 15CM,EM CAMINHAO DE CARROCERIA FIXA A OLEO DIESEL,COM CAPACIDADE UTIL DE 7,5T,INCLUSIVE O TEMPO DE CARGA,DESCARGA E MANOBRA</v>
      </c>
      <c r="C2543" s="519" t="s">
        <v>33531</v>
      </c>
      <c r="D2543" s="519" t="s">
        <v>33532</v>
      </c>
      <c r="E2543" s="519" t="s">
        <v>33533</v>
      </c>
      <c r="F2543" s="519" t="s">
        <v>33534</v>
      </c>
      <c r="I2543" s="519" t="s">
        <v>606</v>
      </c>
      <c r="J2543" s="650">
        <v>181.44</v>
      </c>
    </row>
    <row r="2544" spans="1:10">
      <c r="A2544" s="519" t="s">
        <v>2701</v>
      </c>
      <c r="B2544" s="519" t="str">
        <f t="shared" si="39"/>
        <v>CARGA E DESCARGA MANUAL DE TUBOS DE FERRO FUNDIDO NOS DIAMETROS DE 5 A 15CM,EM CAMINHAO DE CARROCERIA FIXA A OLEO DIESEL,COM CAPACIDADE UTIL DE 7,5T,INCLUSIVE O TEMPO DE CARGA,DESCARGA E MANOBRA</v>
      </c>
      <c r="C2544" s="519" t="s">
        <v>33531</v>
      </c>
      <c r="D2544" s="519" t="s">
        <v>33532</v>
      </c>
      <c r="E2544" s="519" t="s">
        <v>33533</v>
      </c>
      <c r="F2544" s="519" t="s">
        <v>33534</v>
      </c>
      <c r="I2544" s="519" t="s">
        <v>606</v>
      </c>
      <c r="J2544" s="650">
        <v>163.19999999999999</v>
      </c>
    </row>
    <row r="2545" spans="1:10">
      <c r="A2545" s="519" t="s">
        <v>2702</v>
      </c>
      <c r="B2545" s="519" t="str">
        <f t="shared" si="39"/>
        <v>CARGA E DESCARGA MANUAL DE TUBOS DE FERRO FUNDIDO NOS DIAMETROS DE 20, 25 E 30CM,EM CAMINHAO DE CARROCERIA FIXA A OLEO DIESEL,COM CAPACIDADE UTIL DE 7,5T,INCLUSIVE O TEMPO DE CARGA,DESCARGA E MANOBRA</v>
      </c>
      <c r="C2545" s="519" t="s">
        <v>33531</v>
      </c>
      <c r="D2545" s="519" t="s">
        <v>33535</v>
      </c>
      <c r="E2545" s="519" t="s">
        <v>33536</v>
      </c>
      <c r="F2545" s="519" t="s">
        <v>33537</v>
      </c>
      <c r="I2545" s="519" t="s">
        <v>606</v>
      </c>
      <c r="J2545" s="650">
        <v>181.23</v>
      </c>
    </row>
    <row r="2546" spans="1:10">
      <c r="A2546" s="519" t="s">
        <v>2703</v>
      </c>
      <c r="B2546" s="519" t="str">
        <f t="shared" si="39"/>
        <v>CARGA E DESCARGA MANUAL DE TUBOS DE FERRO FUNDIDO NOS DIAMETROS DE 20, 25 E 30CM,EM CAMINHAO DE CARROCERIA FIXA A OLEO DIESEL,COM CAPACIDADE UTIL DE 7,5T,INCLUSIVE O TEMPO DE CARGA,DESCARGA E MANOBRA</v>
      </c>
      <c r="C2546" s="519" t="s">
        <v>33531</v>
      </c>
      <c r="D2546" s="519" t="s">
        <v>33535</v>
      </c>
      <c r="E2546" s="519" t="s">
        <v>33536</v>
      </c>
      <c r="F2546" s="519" t="s">
        <v>33537</v>
      </c>
      <c r="I2546" s="519" t="s">
        <v>606</v>
      </c>
      <c r="J2546" s="650">
        <v>161.72</v>
      </c>
    </row>
    <row r="2547" spans="1:10">
      <c r="A2547" s="519" t="s">
        <v>2704</v>
      </c>
      <c r="B2547" s="519" t="str">
        <f t="shared" si="39"/>
        <v>CARGA E DESCARGA MECANICA DE TUBOS DE FERRO FUNDIDO,COM O DIAMETRO DE 40CM,INCLUSIVE O TEMPO DE CARGA E DESCARGA E MANOBRA DO CAMINHAO DE CARROCERIA FIXA A OLEO DIESEL,COM CAPACIDADE UTIL DE 7,5T,INCLUSIVE OS MESMOS TEMPOS DE GUINDAUTO,DE 4T</v>
      </c>
      <c r="C2547" s="519" t="s">
        <v>33538</v>
      </c>
      <c r="D2547" s="519" t="s">
        <v>33539</v>
      </c>
      <c r="E2547" s="519" t="s">
        <v>33540</v>
      </c>
      <c r="F2547" s="519" t="s">
        <v>33541</v>
      </c>
      <c r="G2547" s="519" t="s">
        <v>606</v>
      </c>
      <c r="I2547" s="519" t="s">
        <v>606</v>
      </c>
      <c r="J2547" s="650">
        <v>73.59</v>
      </c>
    </row>
    <row r="2548" spans="1:10">
      <c r="A2548" s="519" t="s">
        <v>2705</v>
      </c>
      <c r="B2548" s="519" t="str">
        <f t="shared" si="39"/>
        <v>CARGA E DESCARGA MECANICA DE TUBOS DE FERRO FUNDIDO,COM O DIAMETRO DE 40CM,INCLUSIVE O TEMPO DE CARGA E DESCARGA E MANOBRA DO CAMINHAO DE CARROCERIA FIXA A OLEO DIESEL,COM CAPACIDADE UTIL DE 7,5T,INCLUSIVE OS MESMOS TEMPOS DE GUINDAUTO,DE 4T</v>
      </c>
      <c r="C2548" s="519" t="s">
        <v>33538</v>
      </c>
      <c r="D2548" s="519" t="s">
        <v>33539</v>
      </c>
      <c r="E2548" s="519" t="s">
        <v>33540</v>
      </c>
      <c r="F2548" s="519" t="s">
        <v>33541</v>
      </c>
      <c r="G2548" s="519" t="s">
        <v>606</v>
      </c>
      <c r="I2548" s="519" t="s">
        <v>606</v>
      </c>
      <c r="J2548" s="650">
        <v>67.09</v>
      </c>
    </row>
    <row r="2549" spans="1:10">
      <c r="A2549" s="519" t="s">
        <v>2706</v>
      </c>
      <c r="B2549" s="519" t="str">
        <f t="shared" si="39"/>
        <v>CARGA E DESCARGA MECANICA DE TUBOS DE FERRO FUNDIDO,COM O DIAMETRO DE 60 A 80CM,INCLUSIVE O TEMPO DE CARGA E DESCARGA EMANOBRA DO CAMINHAO DE CARROCERIA FIXA A OLEO DIESEL,COM CAPACIDADE UTIL DE 7,5T,INCLUSIVE OS MESMOS TEMPOS DE GUINDAUTO,DE 4T</v>
      </c>
      <c r="C2549" s="519" t="s">
        <v>33538</v>
      </c>
      <c r="D2549" s="519" t="s">
        <v>33542</v>
      </c>
      <c r="E2549" s="519" t="s">
        <v>33543</v>
      </c>
      <c r="F2549" s="519" t="s">
        <v>33544</v>
      </c>
      <c r="G2549" s="519" t="s">
        <v>33545</v>
      </c>
      <c r="I2549" s="519" t="s">
        <v>606</v>
      </c>
      <c r="J2549" s="650">
        <v>95.66</v>
      </c>
    </row>
    <row r="2550" spans="1:10">
      <c r="A2550" s="519" t="s">
        <v>2707</v>
      </c>
      <c r="B2550" s="519" t="str">
        <f t="shared" si="39"/>
        <v>CARGA E DESCARGA MECANICA DE TUBOS DE FERRO FUNDIDO,COM O DIAMETRO DE 60 A 80CM,INCLUSIVE O TEMPO DE CARGA E DESCARGA EMANOBRA DO CAMINHAO DE CARROCERIA FIXA A OLEO DIESEL,COM CAPACIDADE UTIL DE 7,5T,INCLUSIVE OS MESMOS TEMPOS DE GUINDAUTO,DE 4T</v>
      </c>
      <c r="C2550" s="519" t="s">
        <v>33538</v>
      </c>
      <c r="D2550" s="519" t="s">
        <v>33542</v>
      </c>
      <c r="E2550" s="519" t="s">
        <v>33543</v>
      </c>
      <c r="F2550" s="519" t="s">
        <v>33544</v>
      </c>
      <c r="G2550" s="519" t="s">
        <v>33545</v>
      </c>
      <c r="I2550" s="519" t="s">
        <v>606</v>
      </c>
      <c r="J2550" s="650">
        <v>87.22</v>
      </c>
    </row>
    <row r="2551" spans="1:10">
      <c r="A2551" s="519" t="s">
        <v>2708</v>
      </c>
      <c r="B2551" s="519"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1" s="519" t="s">
        <v>33546</v>
      </c>
      <c r="D2551" s="519" t="s">
        <v>33547</v>
      </c>
      <c r="E2551" s="519" t="s">
        <v>33548</v>
      </c>
      <c r="F2551" s="519" t="s">
        <v>33549</v>
      </c>
      <c r="G2551" s="519" t="s">
        <v>33550</v>
      </c>
      <c r="I2551" s="519" t="s">
        <v>606</v>
      </c>
      <c r="J2551" s="650">
        <v>1.43</v>
      </c>
    </row>
    <row r="2552" spans="1:10">
      <c r="A2552" s="519" t="s">
        <v>2709</v>
      </c>
      <c r="B2552" s="519" t="str">
        <f t="shared" si="39"/>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2" s="519" t="s">
        <v>33546</v>
      </c>
      <c r="D2552" s="519" t="s">
        <v>33547</v>
      </c>
      <c r="E2552" s="519" t="s">
        <v>33548</v>
      </c>
      <c r="F2552" s="519" t="s">
        <v>33549</v>
      </c>
      <c r="G2552" s="519" t="s">
        <v>33550</v>
      </c>
      <c r="I2552" s="519" t="s">
        <v>606</v>
      </c>
      <c r="J2552" s="650">
        <v>1.39</v>
      </c>
    </row>
    <row r="2553" spans="1:10">
      <c r="A2553" s="519" t="s">
        <v>2710</v>
      </c>
      <c r="B2553" s="519"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3" s="519" t="s">
        <v>33546</v>
      </c>
      <c r="D2553" s="519" t="s">
        <v>33547</v>
      </c>
      <c r="E2553" s="519" t="s">
        <v>33551</v>
      </c>
      <c r="F2553" s="519" t="s">
        <v>33552</v>
      </c>
      <c r="G2553" s="519" t="s">
        <v>33553</v>
      </c>
      <c r="I2553" s="519" t="s">
        <v>606</v>
      </c>
      <c r="J2553" s="650">
        <v>1.28</v>
      </c>
    </row>
    <row r="2554" spans="1:10">
      <c r="A2554" s="519" t="s">
        <v>2711</v>
      </c>
      <c r="B2554" s="519" t="str">
        <f t="shared" si="39"/>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54" s="519" t="s">
        <v>33546</v>
      </c>
      <c r="D2554" s="519" t="s">
        <v>33547</v>
      </c>
      <c r="E2554" s="519" t="s">
        <v>33551</v>
      </c>
      <c r="F2554" s="519" t="s">
        <v>33552</v>
      </c>
      <c r="G2554" s="519" t="s">
        <v>33553</v>
      </c>
      <c r="I2554" s="519" t="s">
        <v>606</v>
      </c>
      <c r="J2554" s="650">
        <v>1.25</v>
      </c>
    </row>
    <row r="2555" spans="1:10">
      <c r="A2555" s="519" t="s">
        <v>2712</v>
      </c>
      <c r="B2555" s="519"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5" s="519" t="s">
        <v>33546</v>
      </c>
      <c r="D2555" s="519" t="s">
        <v>33547</v>
      </c>
      <c r="E2555" s="519" t="s">
        <v>33554</v>
      </c>
      <c r="F2555" s="519" t="s">
        <v>33552</v>
      </c>
      <c r="G2555" s="519" t="s">
        <v>33553</v>
      </c>
      <c r="I2555" s="519" t="s">
        <v>606</v>
      </c>
      <c r="J2555" s="650">
        <v>1.1599999999999999</v>
      </c>
    </row>
    <row r="2556" spans="1:10">
      <c r="A2556" s="519" t="s">
        <v>2713</v>
      </c>
      <c r="B2556" s="519" t="str">
        <f t="shared" si="39"/>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56" s="519" t="s">
        <v>33546</v>
      </c>
      <c r="D2556" s="519" t="s">
        <v>33547</v>
      </c>
      <c r="E2556" s="519" t="s">
        <v>33554</v>
      </c>
      <c r="F2556" s="519" t="s">
        <v>33552</v>
      </c>
      <c r="G2556" s="519" t="s">
        <v>33553</v>
      </c>
      <c r="I2556" s="519" t="s">
        <v>606</v>
      </c>
      <c r="J2556" s="650">
        <v>1.1200000000000001</v>
      </c>
    </row>
    <row r="2557" spans="1:10">
      <c r="A2557" s="519" t="s">
        <v>2714</v>
      </c>
      <c r="B2557" s="5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7" s="519" t="s">
        <v>33555</v>
      </c>
      <c r="D2557" s="519" t="s">
        <v>33556</v>
      </c>
      <c r="E2557" s="519" t="s">
        <v>33557</v>
      </c>
      <c r="F2557" s="519" t="s">
        <v>33558</v>
      </c>
      <c r="G2557" s="519" t="s">
        <v>33559</v>
      </c>
      <c r="H2557" s="519" t="s">
        <v>1848</v>
      </c>
      <c r="I2557" s="519" t="s">
        <v>606</v>
      </c>
      <c r="J2557" s="650">
        <v>12.54</v>
      </c>
    </row>
    <row r="2558" spans="1:10">
      <c r="A2558" s="519" t="s">
        <v>2715</v>
      </c>
      <c r="B2558" s="5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8" s="519" t="s">
        <v>33555</v>
      </c>
      <c r="D2558" s="519" t="s">
        <v>33556</v>
      </c>
      <c r="E2558" s="519" t="s">
        <v>33557</v>
      </c>
      <c r="F2558" s="519" t="s">
        <v>33558</v>
      </c>
      <c r="G2558" s="519" t="s">
        <v>33559</v>
      </c>
      <c r="H2558" s="519" t="s">
        <v>1848</v>
      </c>
      <c r="I2558" s="519" t="s">
        <v>606</v>
      </c>
      <c r="J2558" s="650">
        <v>12.15</v>
      </c>
    </row>
    <row r="2559" spans="1:10">
      <c r="A2559" s="519" t="s">
        <v>2716</v>
      </c>
      <c r="B2559" s="5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9" s="519" t="s">
        <v>33555</v>
      </c>
      <c r="D2559" s="519" t="s">
        <v>33556</v>
      </c>
      <c r="E2559" s="519" t="s">
        <v>33557</v>
      </c>
      <c r="F2559" s="519" t="s">
        <v>33558</v>
      </c>
      <c r="G2559" s="519" t="s">
        <v>33560</v>
      </c>
      <c r="H2559" s="519" t="s">
        <v>33561</v>
      </c>
      <c r="I2559" s="519" t="s">
        <v>606</v>
      </c>
      <c r="J2559" s="650">
        <v>9.1</v>
      </c>
    </row>
    <row r="2560" spans="1:10">
      <c r="A2560" s="519" t="s">
        <v>2717</v>
      </c>
      <c r="B2560" s="5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0" s="519" t="s">
        <v>33555</v>
      </c>
      <c r="D2560" s="519" t="s">
        <v>33556</v>
      </c>
      <c r="E2560" s="519" t="s">
        <v>33557</v>
      </c>
      <c r="F2560" s="519" t="s">
        <v>33558</v>
      </c>
      <c r="G2560" s="519" t="s">
        <v>33560</v>
      </c>
      <c r="H2560" s="519" t="s">
        <v>33561</v>
      </c>
      <c r="I2560" s="519" t="s">
        <v>606</v>
      </c>
      <c r="J2560" s="650">
        <v>8.85</v>
      </c>
    </row>
    <row r="2561" spans="1:10">
      <c r="A2561" s="519" t="s">
        <v>2718</v>
      </c>
      <c r="B2561" s="5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1" s="519" t="s">
        <v>33555</v>
      </c>
      <c r="D2561" s="519" t="s">
        <v>33556</v>
      </c>
      <c r="E2561" s="519" t="s">
        <v>33557</v>
      </c>
      <c r="F2561" s="519" t="s">
        <v>33558</v>
      </c>
      <c r="G2561" s="519" t="s">
        <v>33562</v>
      </c>
      <c r="H2561" s="519" t="s">
        <v>33561</v>
      </c>
      <c r="I2561" s="519" t="s">
        <v>606</v>
      </c>
      <c r="J2561" s="650">
        <v>8.11</v>
      </c>
    </row>
    <row r="2562" spans="1:10">
      <c r="A2562" s="519" t="s">
        <v>2719</v>
      </c>
      <c r="B2562" s="5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2" s="519" t="s">
        <v>33555</v>
      </c>
      <c r="D2562" s="519" t="s">
        <v>33556</v>
      </c>
      <c r="E2562" s="519" t="s">
        <v>33557</v>
      </c>
      <c r="F2562" s="519" t="s">
        <v>33558</v>
      </c>
      <c r="G2562" s="519" t="s">
        <v>33562</v>
      </c>
      <c r="H2562" s="519" t="s">
        <v>33561</v>
      </c>
      <c r="I2562" s="519" t="s">
        <v>606</v>
      </c>
      <c r="J2562" s="650">
        <v>7.9</v>
      </c>
    </row>
    <row r="2563" spans="1:10">
      <c r="A2563" s="519" t="s">
        <v>2720</v>
      </c>
      <c r="B2563" s="5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3" s="519" t="s">
        <v>33555</v>
      </c>
      <c r="D2563" s="519" t="s">
        <v>33556</v>
      </c>
      <c r="E2563" s="519" t="s">
        <v>33557</v>
      </c>
      <c r="F2563" s="519" t="s">
        <v>33558</v>
      </c>
      <c r="G2563" s="519" t="s">
        <v>33563</v>
      </c>
      <c r="H2563" s="519" t="s">
        <v>33561</v>
      </c>
      <c r="I2563" s="519" t="s">
        <v>606</v>
      </c>
      <c r="J2563" s="650">
        <v>7.57</v>
      </c>
    </row>
    <row r="2564" spans="1:10">
      <c r="A2564" s="519" t="s">
        <v>2721</v>
      </c>
      <c r="B2564" s="5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64" s="519" t="s">
        <v>33555</v>
      </c>
      <c r="D2564" s="519" t="s">
        <v>33556</v>
      </c>
      <c r="E2564" s="519" t="s">
        <v>33557</v>
      </c>
      <c r="F2564" s="519" t="s">
        <v>33558</v>
      </c>
      <c r="G2564" s="519" t="s">
        <v>33563</v>
      </c>
      <c r="H2564" s="519" t="s">
        <v>33561</v>
      </c>
      <c r="I2564" s="519" t="s">
        <v>606</v>
      </c>
      <c r="J2564" s="650">
        <v>7.39</v>
      </c>
    </row>
    <row r="2565" spans="1:10">
      <c r="A2565" s="519" t="s">
        <v>2722</v>
      </c>
      <c r="B2565" s="5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5" s="519" t="s">
        <v>33555</v>
      </c>
      <c r="D2565" s="519" t="s">
        <v>33556</v>
      </c>
      <c r="E2565" s="519" t="s">
        <v>33557</v>
      </c>
      <c r="F2565" s="519" t="s">
        <v>33558</v>
      </c>
      <c r="G2565" s="519" t="s">
        <v>33564</v>
      </c>
      <c r="H2565" s="519" t="s">
        <v>33561</v>
      </c>
      <c r="I2565" s="519" t="s">
        <v>606</v>
      </c>
      <c r="J2565" s="650">
        <v>7.35</v>
      </c>
    </row>
    <row r="2566" spans="1:10">
      <c r="A2566" s="519" t="s">
        <v>2723</v>
      </c>
      <c r="B2566" s="5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66" s="519" t="s">
        <v>33555</v>
      </c>
      <c r="D2566" s="519" t="s">
        <v>33556</v>
      </c>
      <c r="E2566" s="519" t="s">
        <v>33557</v>
      </c>
      <c r="F2566" s="519" t="s">
        <v>33558</v>
      </c>
      <c r="G2566" s="519" t="s">
        <v>33564</v>
      </c>
      <c r="H2566" s="519" t="s">
        <v>33561</v>
      </c>
      <c r="I2566" s="519" t="s">
        <v>606</v>
      </c>
      <c r="J2566" s="650">
        <v>7.18</v>
      </c>
    </row>
    <row r="2567" spans="1:10">
      <c r="A2567" s="519" t="s">
        <v>2724</v>
      </c>
      <c r="B2567" s="519" t="str">
        <f t="shared" si="39"/>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7" s="519" t="s">
        <v>33555</v>
      </c>
      <c r="D2567" s="519" t="s">
        <v>33556</v>
      </c>
      <c r="E2567" s="519" t="s">
        <v>33557</v>
      </c>
      <c r="F2567" s="519" t="s">
        <v>33558</v>
      </c>
      <c r="G2567" s="519" t="s">
        <v>33565</v>
      </c>
      <c r="H2567" s="519" t="s">
        <v>33561</v>
      </c>
      <c r="I2567" s="519" t="s">
        <v>606</v>
      </c>
      <c r="J2567" s="650">
        <v>5.03</v>
      </c>
    </row>
    <row r="2568" spans="1:10">
      <c r="A2568" s="519" t="s">
        <v>2725</v>
      </c>
      <c r="B2568" s="519" t="str">
        <f t="shared" ref="B2568:B2631" si="40">C2568&amp;D2568&amp;E2568&amp;F2568&amp;G2568&amp;H2568</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8" s="519" t="s">
        <v>33555</v>
      </c>
      <c r="D2568" s="519" t="s">
        <v>33556</v>
      </c>
      <c r="E2568" s="519" t="s">
        <v>33557</v>
      </c>
      <c r="F2568" s="519" t="s">
        <v>33558</v>
      </c>
      <c r="G2568" s="519" t="s">
        <v>33565</v>
      </c>
      <c r="H2568" s="519" t="s">
        <v>33561</v>
      </c>
      <c r="I2568" s="519" t="s">
        <v>606</v>
      </c>
      <c r="J2568" s="650">
        <v>4.92</v>
      </c>
    </row>
    <row r="2569" spans="1:10">
      <c r="A2569" s="519" t="s">
        <v>2726</v>
      </c>
      <c r="B2569" s="519"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9" s="519" t="s">
        <v>33566</v>
      </c>
      <c r="D2569" s="519" t="s">
        <v>33556</v>
      </c>
      <c r="E2569" s="519" t="s">
        <v>33557</v>
      </c>
      <c r="F2569" s="519" t="s">
        <v>33558</v>
      </c>
      <c r="G2569" s="519" t="s">
        <v>33567</v>
      </c>
      <c r="H2569" s="519" t="s">
        <v>33561</v>
      </c>
      <c r="I2569" s="519" t="s">
        <v>606</v>
      </c>
      <c r="J2569" s="650">
        <v>5.24</v>
      </c>
    </row>
    <row r="2570" spans="1:10">
      <c r="A2570" s="519" t="s">
        <v>2727</v>
      </c>
      <c r="B2570" s="519"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0" s="519" t="s">
        <v>33566</v>
      </c>
      <c r="D2570" s="519" t="s">
        <v>33556</v>
      </c>
      <c r="E2570" s="519" t="s">
        <v>33557</v>
      </c>
      <c r="F2570" s="519" t="s">
        <v>33558</v>
      </c>
      <c r="G2570" s="519" t="s">
        <v>33567</v>
      </c>
      <c r="H2570" s="519" t="s">
        <v>33561</v>
      </c>
      <c r="I2570" s="519" t="s">
        <v>606</v>
      </c>
      <c r="J2570" s="650">
        <v>5.16</v>
      </c>
    </row>
    <row r="2571" spans="1:10">
      <c r="A2571" s="519" t="s">
        <v>2728</v>
      </c>
      <c r="B2571" s="519"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1" s="519" t="s">
        <v>33566</v>
      </c>
      <c r="D2571" s="519" t="s">
        <v>33556</v>
      </c>
      <c r="E2571" s="519" t="s">
        <v>33557</v>
      </c>
      <c r="F2571" s="519" t="s">
        <v>33558</v>
      </c>
      <c r="G2571" s="519" t="s">
        <v>33568</v>
      </c>
      <c r="H2571" s="519" t="s">
        <v>33569</v>
      </c>
      <c r="I2571" s="519" t="s">
        <v>606</v>
      </c>
      <c r="J2571" s="650">
        <v>4.32</v>
      </c>
    </row>
    <row r="2572" spans="1:10">
      <c r="A2572" s="519" t="s">
        <v>2729</v>
      </c>
      <c r="B2572" s="519" t="str">
        <f t="shared" si="40"/>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2" s="519" t="s">
        <v>33566</v>
      </c>
      <c r="D2572" s="519" t="s">
        <v>33556</v>
      </c>
      <c r="E2572" s="519" t="s">
        <v>33557</v>
      </c>
      <c r="F2572" s="519" t="s">
        <v>33558</v>
      </c>
      <c r="G2572" s="519" t="s">
        <v>33568</v>
      </c>
      <c r="H2572" s="519" t="s">
        <v>33569</v>
      </c>
      <c r="I2572" s="519" t="s">
        <v>606</v>
      </c>
      <c r="J2572" s="650">
        <v>4.26</v>
      </c>
    </row>
    <row r="2573" spans="1:10">
      <c r="A2573" s="519" t="s">
        <v>2730</v>
      </c>
      <c r="B2573" s="519" t="str">
        <f t="shared" si="40"/>
        <v>CARGA DE MATERIAL COM PA-CARREGADEIRA DE 1,30M3,EXCLUSIVE DESPESAS COM O CAMINHAO,COMPREENDENDO TEMPO COM ESPERA E OPERACAO PARA CARGAS DE 50T POR DIA DE 8H</v>
      </c>
      <c r="C2573" s="519" t="s">
        <v>33570</v>
      </c>
      <c r="D2573" s="519" t="s">
        <v>33571</v>
      </c>
      <c r="E2573" s="519" t="s">
        <v>33572</v>
      </c>
      <c r="I2573" s="519" t="s">
        <v>606</v>
      </c>
      <c r="J2573" s="650">
        <v>10.029999999999999</v>
      </c>
    </row>
    <row r="2574" spans="1:10">
      <c r="A2574" s="519" t="s">
        <v>2731</v>
      </c>
      <c r="B2574" s="519" t="str">
        <f t="shared" si="40"/>
        <v>CARGA DE MATERIAL COM PA-CARREGADEIRA DE 1,30M3,EXCLUSIVE DESPESAS COM O CAMINHAO,COMPREENDENDO TEMPO COM ESPERA E OPERACAO PARA CARGAS DE 50T POR DIA DE 8H</v>
      </c>
      <c r="C2574" s="519" t="s">
        <v>33570</v>
      </c>
      <c r="D2574" s="519" t="s">
        <v>33571</v>
      </c>
      <c r="E2574" s="519" t="s">
        <v>33572</v>
      </c>
      <c r="I2574" s="519" t="s">
        <v>606</v>
      </c>
      <c r="J2574" s="650">
        <v>9.7200000000000006</v>
      </c>
    </row>
    <row r="2575" spans="1:10">
      <c r="A2575" s="519" t="s">
        <v>2732</v>
      </c>
      <c r="B2575" s="519" t="str">
        <f t="shared" si="40"/>
        <v>CARGA DE MATERIAL COM PA-CARREGADEIRA DE 1,30M3,EXCLUSIVE DESPESAS COM O CAMINHAO,COMPREENDENDO TEMPO COM ESPERA E OPERACAO PARA CARGAS DE 100T POR DIA DE 8H</v>
      </c>
      <c r="C2575" s="519" t="s">
        <v>33570</v>
      </c>
      <c r="D2575" s="519" t="s">
        <v>33571</v>
      </c>
      <c r="E2575" s="519" t="s">
        <v>33573</v>
      </c>
      <c r="I2575" s="519" t="s">
        <v>606</v>
      </c>
      <c r="J2575" s="650">
        <v>6.98</v>
      </c>
    </row>
    <row r="2576" spans="1:10">
      <c r="A2576" s="519" t="s">
        <v>2733</v>
      </c>
      <c r="B2576" s="519" t="str">
        <f t="shared" si="40"/>
        <v>CARGA DE MATERIAL COM PA-CARREGADEIRA DE 1,30M3,EXCLUSIVE DESPESAS COM O CAMINHAO,COMPREENDENDO TEMPO COM ESPERA E OPERACAO PARA CARGAS DE 100T POR DIA DE 8H</v>
      </c>
      <c r="C2576" s="519" t="s">
        <v>33570</v>
      </c>
      <c r="D2576" s="519" t="s">
        <v>33571</v>
      </c>
      <c r="E2576" s="519" t="s">
        <v>33573</v>
      </c>
      <c r="I2576" s="519" t="s">
        <v>606</v>
      </c>
      <c r="J2576" s="650">
        <v>6.81</v>
      </c>
    </row>
    <row r="2577" spans="1:10">
      <c r="A2577" s="519" t="s">
        <v>2734</v>
      </c>
      <c r="B2577" s="519" t="str">
        <f t="shared" si="40"/>
        <v>CARGA DE MATERIAL COM PA-CARREGADEIRA DE 1,30M3,EXCLUSIVE DESPESAS COM O CAMINHAO,COMPREENDENDO TEMPO COM ESPERA E OPERACAO PARA CARGAS DE 150T POR DIA DE 8H</v>
      </c>
      <c r="C2577" s="519" t="s">
        <v>33570</v>
      </c>
      <c r="D2577" s="519" t="s">
        <v>33571</v>
      </c>
      <c r="E2577" s="519" t="s">
        <v>33574</v>
      </c>
      <c r="I2577" s="519" t="s">
        <v>606</v>
      </c>
      <c r="J2577" s="650">
        <v>5.99</v>
      </c>
    </row>
    <row r="2578" spans="1:10">
      <c r="A2578" s="519" t="s">
        <v>2735</v>
      </c>
      <c r="B2578" s="519" t="str">
        <f t="shared" si="40"/>
        <v>CARGA DE MATERIAL COM PA-CARREGADEIRA DE 1,30M3,EXCLUSIVE DESPESAS COM O CAMINHAO,COMPREENDENDO TEMPO COM ESPERA E OPERACAO PARA CARGAS DE 150T POR DIA DE 8H</v>
      </c>
      <c r="C2578" s="519" t="s">
        <v>33570</v>
      </c>
      <c r="D2578" s="519" t="s">
        <v>33571</v>
      </c>
      <c r="E2578" s="519" t="s">
        <v>33574</v>
      </c>
      <c r="I2578" s="519" t="s">
        <v>606</v>
      </c>
      <c r="J2578" s="650">
        <v>5.86</v>
      </c>
    </row>
    <row r="2579" spans="1:10">
      <c r="A2579" s="519" t="s">
        <v>2736</v>
      </c>
      <c r="B2579" s="519" t="str">
        <f t="shared" si="40"/>
        <v>CARGA DE MATERIAL COM PA-CARREGADEIRA DE 1,30M3,EXCLUSIVE DESPESAS COM O CAMINHAO,COMPREENDENDO TEMPO COM ESPERA E OPERACAO PARA CARGAS DE 200T POR DIA DE 8H</v>
      </c>
      <c r="C2579" s="519" t="s">
        <v>33570</v>
      </c>
      <c r="D2579" s="519" t="s">
        <v>33571</v>
      </c>
      <c r="E2579" s="519" t="s">
        <v>33575</v>
      </c>
      <c r="I2579" s="519" t="s">
        <v>606</v>
      </c>
      <c r="J2579" s="650">
        <v>5.46</v>
      </c>
    </row>
    <row r="2580" spans="1:10">
      <c r="A2580" s="519" t="s">
        <v>2737</v>
      </c>
      <c r="B2580" s="519" t="str">
        <f t="shared" si="40"/>
        <v>CARGA DE MATERIAL COM PA-CARREGADEIRA DE 1,30M3,EXCLUSIVE DESPESAS COM O CAMINHAO,COMPREENDENDO TEMPO COM ESPERA E OPERACAO PARA CARGAS DE 200T POR DIA DE 8H</v>
      </c>
      <c r="C2580" s="519" t="s">
        <v>33570</v>
      </c>
      <c r="D2580" s="519" t="s">
        <v>33571</v>
      </c>
      <c r="E2580" s="519" t="s">
        <v>33575</v>
      </c>
      <c r="I2580" s="519" t="s">
        <v>606</v>
      </c>
      <c r="J2580" s="650">
        <v>5.35</v>
      </c>
    </row>
    <row r="2581" spans="1:10">
      <c r="A2581" s="519" t="s">
        <v>2738</v>
      </c>
      <c r="B2581" s="519" t="str">
        <f t="shared" si="40"/>
        <v>CARGA DE MATERIAL COM PA-CARREGADEIRA DE 1,30M3,EXCLUSIVE DESPESAS COM O CAMINHAO,COMPREENDENDO TEMPO COM ESPERA E OPERACAO PARA CARGAS DE 250T POR DIA DE 8H</v>
      </c>
      <c r="C2581" s="519" t="s">
        <v>33570</v>
      </c>
      <c r="D2581" s="519" t="s">
        <v>33571</v>
      </c>
      <c r="E2581" s="519" t="s">
        <v>33576</v>
      </c>
      <c r="I2581" s="519" t="s">
        <v>606</v>
      </c>
      <c r="J2581" s="650">
        <v>5.23</v>
      </c>
    </row>
    <row r="2582" spans="1:10">
      <c r="A2582" s="519" t="s">
        <v>2739</v>
      </c>
      <c r="B2582" s="519" t="str">
        <f t="shared" si="40"/>
        <v>CARGA DE MATERIAL COM PA-CARREGADEIRA DE 1,30M3,EXCLUSIVE DESPESAS COM O CAMINHAO,COMPREENDENDO TEMPO COM ESPERA E OPERACAO PARA CARGAS DE 250T POR DIA DE 8H</v>
      </c>
      <c r="C2582" s="519" t="s">
        <v>33570</v>
      </c>
      <c r="D2582" s="519" t="s">
        <v>33571</v>
      </c>
      <c r="E2582" s="519" t="s">
        <v>33576</v>
      </c>
      <c r="I2582" s="519" t="s">
        <v>606</v>
      </c>
      <c r="J2582" s="650">
        <v>5.14</v>
      </c>
    </row>
    <row r="2583" spans="1:10">
      <c r="A2583" s="519" t="s">
        <v>2740</v>
      </c>
      <c r="B2583" s="519" t="str">
        <f t="shared" si="40"/>
        <v>CARGA DE MATERIAL COM PA-CARREGADEIRA DE 1,30M3,EXCLUSIVE DESPESAS COM O CAMINHAO,COMPREENDENDO TEMPO COM ESPERA E OPERACAO PARA CARGAS DE 500T POR DIA DE 8H</v>
      </c>
      <c r="C2583" s="519" t="s">
        <v>33570</v>
      </c>
      <c r="D2583" s="519" t="s">
        <v>33571</v>
      </c>
      <c r="E2583" s="519" t="s">
        <v>33577</v>
      </c>
      <c r="I2583" s="519" t="s">
        <v>606</v>
      </c>
      <c r="J2583" s="650">
        <v>3.32</v>
      </c>
    </row>
    <row r="2584" spans="1:10">
      <c r="A2584" s="519" t="s">
        <v>2741</v>
      </c>
      <c r="B2584" s="519" t="str">
        <f t="shared" si="40"/>
        <v>CARGA DE MATERIAL COM PA-CARREGADEIRA DE 1,30M3,EXCLUSIVE DESPESAS COM O CAMINHAO,COMPREENDENDO TEMPO COM ESPERA E OPERACAO PARA CARGAS DE 500T POR DIA DE 8H</v>
      </c>
      <c r="C2584" s="519" t="s">
        <v>33570</v>
      </c>
      <c r="D2584" s="519" t="s">
        <v>33571</v>
      </c>
      <c r="E2584" s="519" t="s">
        <v>33577</v>
      </c>
      <c r="I2584" s="519" t="s">
        <v>606</v>
      </c>
      <c r="J2584" s="650">
        <v>3.26</v>
      </c>
    </row>
    <row r="2585" spans="1:10">
      <c r="A2585" s="519" t="s">
        <v>2742</v>
      </c>
      <c r="B2585" s="519" t="str">
        <f t="shared" si="40"/>
        <v>CARGA DE MATERIAL COM PA-CARREGADEIRA DE 3,10M3,EXCLUSIVE DESPESAS COM O CAMINHAO,COMPREENDENDO TEMPO COM ESPERA E OPERACAO PARA CARGAS DE 750T POR DIA DE 8H</v>
      </c>
      <c r="C2585" s="519" t="s">
        <v>33578</v>
      </c>
      <c r="D2585" s="519" t="s">
        <v>33571</v>
      </c>
      <c r="E2585" s="519" t="s">
        <v>33579</v>
      </c>
      <c r="I2585" s="519" t="s">
        <v>606</v>
      </c>
      <c r="J2585" s="650">
        <v>3.69</v>
      </c>
    </row>
    <row r="2586" spans="1:10">
      <c r="A2586" s="519" t="s">
        <v>2743</v>
      </c>
      <c r="B2586" s="519" t="str">
        <f t="shared" si="40"/>
        <v>CARGA DE MATERIAL COM PA-CARREGADEIRA DE 3,10M3,EXCLUSIVE DESPESAS COM O CAMINHAO,COMPREENDENDO TEMPO COM ESPERA E OPERACAO PARA CARGAS DE 750T POR DIA DE 8H</v>
      </c>
      <c r="C2586" s="519" t="s">
        <v>33578</v>
      </c>
      <c r="D2586" s="519" t="s">
        <v>33571</v>
      </c>
      <c r="E2586" s="519" t="s">
        <v>33579</v>
      </c>
      <c r="I2586" s="519" t="s">
        <v>606</v>
      </c>
      <c r="J2586" s="650">
        <v>3.66</v>
      </c>
    </row>
    <row r="2587" spans="1:10">
      <c r="A2587" s="519" t="s">
        <v>2744</v>
      </c>
      <c r="B2587" s="519" t="str">
        <f t="shared" si="40"/>
        <v>CARGA DE MATERIAL COM PA-CARREGADEIRA DE 3,10M3,EXCLUSIVE DESPESAS COM O CAMINHAO,COMPREENDENDO TEMPO COM ESPERA E OPERACAO PARA CARGAS DE 1000T POR DIA DE 8H</v>
      </c>
      <c r="C2587" s="519" t="s">
        <v>33578</v>
      </c>
      <c r="D2587" s="519" t="s">
        <v>33571</v>
      </c>
      <c r="E2587" s="519" t="s">
        <v>33580</v>
      </c>
      <c r="I2587" s="519" t="s">
        <v>606</v>
      </c>
      <c r="J2587" s="650">
        <v>2.95</v>
      </c>
    </row>
    <row r="2588" spans="1:10">
      <c r="A2588" s="519" t="s">
        <v>2745</v>
      </c>
      <c r="B2588" s="519" t="str">
        <f t="shared" si="40"/>
        <v>CARGA DE MATERIAL COM PA-CARREGADEIRA DE 3,10M3,EXCLUSIVE DESPESAS COM O CAMINHAO,COMPREENDENDO TEMPO COM ESPERA E OPERACAO PARA CARGAS DE 1000T POR DIA DE 8H</v>
      </c>
      <c r="C2588" s="519" t="s">
        <v>33578</v>
      </c>
      <c r="D2588" s="519" t="s">
        <v>33571</v>
      </c>
      <c r="E2588" s="519" t="s">
        <v>33580</v>
      </c>
      <c r="I2588" s="519" t="s">
        <v>606</v>
      </c>
      <c r="J2588" s="650">
        <v>2.93</v>
      </c>
    </row>
    <row r="2589" spans="1:10">
      <c r="A2589" s="519" t="s">
        <v>2746</v>
      </c>
      <c r="B2589" s="519" t="str">
        <f t="shared" si="40"/>
        <v>CARGA E DESCARGA DE CONTAINER,SEGUNDO DESCRICAO DA FAMILIA 02.006</v>
      </c>
      <c r="C2589" s="519" t="s">
        <v>33581</v>
      </c>
      <c r="D2589" s="651" t="s">
        <v>33582</v>
      </c>
      <c r="I2589" s="519" t="s">
        <v>5</v>
      </c>
      <c r="J2589" s="650">
        <v>78.42</v>
      </c>
    </row>
    <row r="2590" spans="1:10">
      <c r="A2590" s="519" t="s">
        <v>2747</v>
      </c>
      <c r="B2590" s="519" t="str">
        <f t="shared" si="40"/>
        <v>CARGA E DESCARGA DE CONTAINER,SEGUNDO DESCRICAO DA FAMILIA 02.006</v>
      </c>
      <c r="C2590" s="519" t="s">
        <v>33581</v>
      </c>
      <c r="D2590" s="651" t="s">
        <v>33582</v>
      </c>
      <c r="I2590" s="519" t="s">
        <v>5</v>
      </c>
      <c r="J2590" s="650">
        <v>73.12</v>
      </c>
    </row>
    <row r="2591" spans="1:10">
      <c r="A2591" s="519" t="s">
        <v>2748</v>
      </c>
      <c r="B2591" s="519" t="str">
        <f t="shared" si="40"/>
        <v>CARGA E DESCARGA DE EQUIPAMENTOS PESADOS,EM CARRETAS,EXCLUSIVE O CUSTO HORARIO DO EQUIPAMENTO DURANTE A OPERACAO</v>
      </c>
      <c r="C2591" s="519" t="s">
        <v>33583</v>
      </c>
      <c r="D2591" s="519" t="s">
        <v>33584</v>
      </c>
      <c r="I2591" s="519" t="s">
        <v>606</v>
      </c>
      <c r="J2591" s="650">
        <v>47.85</v>
      </c>
    </row>
    <row r="2592" spans="1:10">
      <c r="A2592" s="519" t="s">
        <v>2749</v>
      </c>
      <c r="B2592" s="519" t="str">
        <f t="shared" si="40"/>
        <v>CARGA E DESCARGA DE EQUIPAMENTOS PESADOS,EM CARRETAS,EXCLUSIVE O CUSTO HORARIO DO EQUIPAMENTO DURANTE A OPERACAO</v>
      </c>
      <c r="C2592" s="519" t="s">
        <v>33583</v>
      </c>
      <c r="D2592" s="519" t="s">
        <v>33584</v>
      </c>
      <c r="I2592" s="519" t="s">
        <v>606</v>
      </c>
      <c r="J2592" s="650">
        <v>42.54</v>
      </c>
    </row>
    <row r="2593" spans="1:10">
      <c r="A2593" s="519" t="s">
        <v>2750</v>
      </c>
      <c r="B2593" s="519" t="str">
        <f t="shared" si="40"/>
        <v>RETIRADA DE ENTULHO DE OBRA COM CACAMBA DE ACO TIPO CONTAINER COM 5M3 DE CAPACIDADE,INCLUSIVE CARREGAMENTO,TRANSPORTE E DESCARREGAMENTO.CUSTO POR UNIDADE DE CACAMBA E INCLUI A TAXA PARA DESCARGA EM LOCAIS AUTORIZADOS</v>
      </c>
      <c r="C2593" s="519" t="s">
        <v>33585</v>
      </c>
      <c r="D2593" s="519" t="s">
        <v>33586</v>
      </c>
      <c r="E2593" s="519" t="s">
        <v>33587</v>
      </c>
      <c r="F2593" s="519" t="s">
        <v>33588</v>
      </c>
      <c r="I2593" s="519" t="s">
        <v>5</v>
      </c>
      <c r="J2593" s="650">
        <v>260.22000000000003</v>
      </c>
    </row>
    <row r="2594" spans="1:10">
      <c r="A2594" s="519" t="s">
        <v>2751</v>
      </c>
      <c r="B2594" s="519" t="str">
        <f t="shared" si="40"/>
        <v>RETIRADA DE ENTULHO DE OBRA COM CACAMBA DE ACO TIPO CONTAINER COM 5M3 DE CAPACIDADE,INCLUSIVE CARREGAMENTO,TRANSPORTE E DESCARREGAMENTO.CUSTO POR UNIDADE DE CACAMBA E INCLUI A TAXA PARA DESCARGA EM LOCAIS AUTORIZADOS</v>
      </c>
      <c r="C2594" s="519" t="s">
        <v>33585</v>
      </c>
      <c r="D2594" s="519" t="s">
        <v>33586</v>
      </c>
      <c r="E2594" s="519" t="s">
        <v>33587</v>
      </c>
      <c r="F2594" s="519" t="s">
        <v>33588</v>
      </c>
      <c r="I2594" s="519" t="s">
        <v>5</v>
      </c>
      <c r="J2594" s="650">
        <v>258.86</v>
      </c>
    </row>
    <row r="2595" spans="1:10">
      <c r="A2595" s="519" t="s">
        <v>2752</v>
      </c>
      <c r="B2595" s="519" t="str">
        <f t="shared" si="40"/>
        <v>CUSTO DE DESPESAS COM VEICULO PROPRIO,CONSIDERANDO 50% DE UTILIZACAO DO MESMO EM SERVICO E MEDIA MENSAL PERCORRIDA ATE1500KM, TENDO EM VISTA DESLOCAMENTO PARA FISCALIZACAO DE OBRAS OU VISTORIAS</v>
      </c>
      <c r="C2595" s="519" t="s">
        <v>33589</v>
      </c>
      <c r="D2595" s="519" t="s">
        <v>33590</v>
      </c>
      <c r="E2595" s="519" t="s">
        <v>33591</v>
      </c>
      <c r="F2595" s="519" t="s">
        <v>33592</v>
      </c>
      <c r="I2595" s="519" t="s">
        <v>963</v>
      </c>
      <c r="J2595" s="650">
        <v>1.66</v>
      </c>
    </row>
    <row r="2596" spans="1:10">
      <c r="A2596" s="519" t="s">
        <v>2753</v>
      </c>
      <c r="B2596" s="519" t="str">
        <f t="shared" si="40"/>
        <v>CUSTO DE DESPESAS COM VEICULO PROPRIO,CONSIDERANDO 50% DE UTILIZACAO DO MESMO EM SERVICO E MEDIA MENSAL PERCORRIDA ATE1500KM, TENDO EM VISTA DESLOCAMENTO PARA FISCALIZACAO DE OBRAS OU VISTORIAS</v>
      </c>
      <c r="C2596" s="519" t="s">
        <v>33589</v>
      </c>
      <c r="D2596" s="519" t="s">
        <v>33590</v>
      </c>
      <c r="E2596" s="519" t="s">
        <v>33591</v>
      </c>
      <c r="F2596" s="519" t="s">
        <v>33592</v>
      </c>
      <c r="I2596" s="519" t="s">
        <v>963</v>
      </c>
      <c r="J2596" s="650">
        <v>1.66</v>
      </c>
    </row>
    <row r="2597" spans="1:10">
      <c r="A2597" s="519" t="s">
        <v>2754</v>
      </c>
      <c r="B2597" s="519"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7" s="519" t="s">
        <v>33589</v>
      </c>
      <c r="D2597" s="519" t="s">
        <v>33593</v>
      </c>
      <c r="E2597" s="519" t="s">
        <v>33594</v>
      </c>
      <c r="F2597" s="519" t="s">
        <v>33595</v>
      </c>
      <c r="G2597" s="519" t="s">
        <v>33596</v>
      </c>
      <c r="I2597" s="519" t="s">
        <v>963</v>
      </c>
      <c r="J2597" s="650">
        <v>1.25</v>
      </c>
    </row>
    <row r="2598" spans="1:10">
      <c r="A2598" s="519" t="s">
        <v>2755</v>
      </c>
      <c r="B2598" s="519" t="str">
        <f t="shared" si="40"/>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8" s="519" t="s">
        <v>33589</v>
      </c>
      <c r="D2598" s="519" t="s">
        <v>33593</v>
      </c>
      <c r="E2598" s="519" t="s">
        <v>33594</v>
      </c>
      <c r="F2598" s="519" t="s">
        <v>33595</v>
      </c>
      <c r="G2598" s="519" t="s">
        <v>33596</v>
      </c>
      <c r="I2598" s="519" t="s">
        <v>963</v>
      </c>
      <c r="J2598" s="650">
        <v>1.25</v>
      </c>
    </row>
    <row r="2599" spans="1:10">
      <c r="A2599" s="519" t="s">
        <v>2756</v>
      </c>
      <c r="B2599" s="519" t="str">
        <f t="shared" si="40"/>
        <v>CUSTO DE DESPESAS COM VEICULO PROPRIO,CONSIDERANDO 75% DE UTILIZACAO DO MESMO EM SERVICO E MEDIA MENSAL PERCORRIDA ATE 1500KM,TENDO EM VISTA DESLOCAMENTOS PARA FISCALIZACAO DE OBRAS OU VISTORIAS</v>
      </c>
      <c r="C2599" s="519" t="s">
        <v>33597</v>
      </c>
      <c r="D2599" s="519" t="s">
        <v>33598</v>
      </c>
      <c r="E2599" s="519" t="s">
        <v>33599</v>
      </c>
      <c r="F2599" s="519" t="s">
        <v>33600</v>
      </c>
      <c r="I2599" s="519" t="s">
        <v>963</v>
      </c>
      <c r="J2599" s="650">
        <v>1.85</v>
      </c>
    </row>
    <row r="2600" spans="1:10">
      <c r="A2600" s="519" t="s">
        <v>2757</v>
      </c>
      <c r="B2600" s="519" t="str">
        <f t="shared" si="40"/>
        <v>CUSTO DE DESPESAS COM VEICULO PROPRIO,CONSIDERANDO 75% DE UTILIZACAO DO MESMO EM SERVICO E MEDIA MENSAL PERCORRIDA ATE 1500KM,TENDO EM VISTA DESLOCAMENTOS PARA FISCALIZACAO DE OBRAS OU VISTORIAS</v>
      </c>
      <c r="C2600" s="519" t="s">
        <v>33597</v>
      </c>
      <c r="D2600" s="519" t="s">
        <v>33598</v>
      </c>
      <c r="E2600" s="519" t="s">
        <v>33599</v>
      </c>
      <c r="F2600" s="519" t="s">
        <v>33600</v>
      </c>
      <c r="I2600" s="519" t="s">
        <v>963</v>
      </c>
      <c r="J2600" s="650">
        <v>1.85</v>
      </c>
    </row>
    <row r="2601" spans="1:10">
      <c r="A2601" s="519" t="s">
        <v>2758</v>
      </c>
      <c r="B2601" s="519"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1" s="519" t="s">
        <v>33597</v>
      </c>
      <c r="D2601" s="519" t="s">
        <v>33593</v>
      </c>
      <c r="E2601" s="519" t="s">
        <v>33601</v>
      </c>
      <c r="F2601" s="519" t="s">
        <v>33602</v>
      </c>
      <c r="G2601" s="519" t="s">
        <v>33603</v>
      </c>
      <c r="I2601" s="519" t="s">
        <v>963</v>
      </c>
      <c r="J2601" s="650">
        <v>1.35</v>
      </c>
    </row>
    <row r="2602" spans="1:10">
      <c r="A2602" s="519" t="s">
        <v>2759</v>
      </c>
      <c r="B2602" s="519" t="str">
        <f t="shared" si="40"/>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2" s="519" t="s">
        <v>33597</v>
      </c>
      <c r="D2602" s="519" t="s">
        <v>33593</v>
      </c>
      <c r="E2602" s="519" t="s">
        <v>33601</v>
      </c>
      <c r="F2602" s="519" t="s">
        <v>33602</v>
      </c>
      <c r="G2602" s="519" t="s">
        <v>33603</v>
      </c>
      <c r="I2602" s="519" t="s">
        <v>963</v>
      </c>
      <c r="J2602" s="650">
        <v>1.35</v>
      </c>
    </row>
    <row r="2603" spans="1:10">
      <c r="A2603" s="519" t="s">
        <v>51471</v>
      </c>
      <c r="B2603" s="519" t="str">
        <f t="shared" si="40"/>
        <v>CUSTO DE DESPESAS COM VEICULO PROPRIO,CONSIDERANDO 100% DE UTILIZACAO DO MESMO EM SERVICO E MEDIA MENSAL PERCORRIDA ATE1500KM,TENDO EM VISTA DESLOCAMENTOS PARA FISCALIZACAO DE OBRAS OU VISTORIAS</v>
      </c>
      <c r="C2603" s="519" t="s">
        <v>33604</v>
      </c>
      <c r="D2603" s="519" t="s">
        <v>51472</v>
      </c>
      <c r="E2603" s="519" t="s">
        <v>51473</v>
      </c>
      <c r="F2603" s="519" t="s">
        <v>33592</v>
      </c>
      <c r="I2603" s="519" t="s">
        <v>963</v>
      </c>
      <c r="J2603" s="650">
        <v>2.0499999999999998</v>
      </c>
    </row>
    <row r="2604" spans="1:10">
      <c r="A2604" s="519" t="s">
        <v>51474</v>
      </c>
      <c r="B2604" s="519" t="str">
        <f t="shared" si="40"/>
        <v>CUSTO DE DESPESAS COM VEICULO PROPRIO,CONSIDERANDO 100% DE UTILIZACAO DO MESMO EM SERVICO E MEDIA MENSAL PERCORRIDA ATE1500KM,TENDO EM VISTA DESLOCAMENTOS PARA FISCALIZACAO DE OBRAS OU VISTORIAS</v>
      </c>
      <c r="C2604" s="519" t="s">
        <v>33604</v>
      </c>
      <c r="D2604" s="519" t="s">
        <v>51472</v>
      </c>
      <c r="E2604" s="519" t="s">
        <v>51473</v>
      </c>
      <c r="F2604" s="519" t="s">
        <v>33592</v>
      </c>
      <c r="I2604" s="519" t="s">
        <v>963</v>
      </c>
      <c r="J2604" s="650">
        <v>2.0499999999999998</v>
      </c>
    </row>
    <row r="2605" spans="1:10">
      <c r="A2605" s="519" t="s">
        <v>2760</v>
      </c>
      <c r="B2605" s="519"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5" s="519" t="s">
        <v>33604</v>
      </c>
      <c r="D2605" s="519" t="s">
        <v>33605</v>
      </c>
      <c r="E2605" s="519" t="s">
        <v>33606</v>
      </c>
      <c r="F2605" s="519" t="s">
        <v>33607</v>
      </c>
      <c r="G2605" s="519" t="s">
        <v>33608</v>
      </c>
      <c r="I2605" s="519" t="s">
        <v>963</v>
      </c>
      <c r="J2605" s="650">
        <v>1.44</v>
      </c>
    </row>
    <row r="2606" spans="1:10">
      <c r="A2606" s="519" t="s">
        <v>2761</v>
      </c>
      <c r="B2606" s="519" t="str">
        <f t="shared" si="40"/>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06" s="519" t="s">
        <v>33604</v>
      </c>
      <c r="D2606" s="519" t="s">
        <v>33605</v>
      </c>
      <c r="E2606" s="519" t="s">
        <v>33606</v>
      </c>
      <c r="F2606" s="519" t="s">
        <v>33607</v>
      </c>
      <c r="G2606" s="519" t="s">
        <v>33608</v>
      </c>
      <c r="I2606" s="519" t="s">
        <v>963</v>
      </c>
      <c r="J2606" s="650">
        <v>1.44</v>
      </c>
    </row>
    <row r="2607" spans="1:10">
      <c r="A2607" s="519" t="s">
        <v>2762</v>
      </c>
      <c r="B2607" s="519" t="str">
        <f t="shared" si="40"/>
        <v>RECEBIMENTO DE CARGA DE CAMINHAO BASCULANTE EM SERVICOS DE DESCARGA MECANICA</v>
      </c>
      <c r="C2607" s="519" t="s">
        <v>33609</v>
      </c>
      <c r="D2607" s="519" t="s">
        <v>33610</v>
      </c>
      <c r="I2607" s="519" t="s">
        <v>606</v>
      </c>
      <c r="J2607" s="650">
        <v>0.55000000000000004</v>
      </c>
    </row>
    <row r="2608" spans="1:10">
      <c r="A2608" s="519" t="s">
        <v>2763</v>
      </c>
      <c r="B2608" s="519" t="str">
        <f t="shared" si="40"/>
        <v>RECEBIMENTO DE CARGA DE CAMINHAO BASCULANTE EM SERVICOS DE DESCARGA MECANICA</v>
      </c>
      <c r="C2608" s="519" t="s">
        <v>33609</v>
      </c>
      <c r="D2608" s="519" t="s">
        <v>33610</v>
      </c>
      <c r="I2608" s="519" t="s">
        <v>606</v>
      </c>
      <c r="J2608" s="650">
        <v>0.52</v>
      </c>
    </row>
    <row r="2609" spans="1:10">
      <c r="A2609" s="519" t="s">
        <v>2764</v>
      </c>
      <c r="B2609" s="519" t="str">
        <f t="shared" si="40"/>
        <v>RECEBIMENTO DE CARGA DE CARRETA DE 30T,INCLUSIVE UTILIZACAODE GUINDASTE NA DESCARGA</v>
      </c>
      <c r="C2609" s="519" t="s">
        <v>33611</v>
      </c>
      <c r="D2609" s="519" t="s">
        <v>33612</v>
      </c>
      <c r="I2609" s="519" t="s">
        <v>606</v>
      </c>
      <c r="J2609" s="650">
        <v>41.67</v>
      </c>
    </row>
    <row r="2610" spans="1:10">
      <c r="A2610" s="519" t="s">
        <v>2765</v>
      </c>
      <c r="B2610" s="519" t="str">
        <f t="shared" si="40"/>
        <v>RECEBIMENTO DE CARGA DE CARRETA DE 30T,INCLUSIVE UTILIZACAODE GUINDASTE NA DESCARGA</v>
      </c>
      <c r="C2610" s="519" t="s">
        <v>33611</v>
      </c>
      <c r="D2610" s="519" t="s">
        <v>33612</v>
      </c>
      <c r="I2610" s="519" t="s">
        <v>606</v>
      </c>
      <c r="J2610" s="650">
        <v>39.79</v>
      </c>
    </row>
    <row r="2611" spans="1:10">
      <c r="A2611" s="519" t="s">
        <v>2766</v>
      </c>
      <c r="B2611" s="519" t="str">
        <f t="shared" si="40"/>
        <v>RECEBIMENTO DE CARGA,DESCARGA E MANOBRA DE CAMINHAO BASCULANTE DE 10M3 OU 15T</v>
      </c>
      <c r="C2611" s="519" t="s">
        <v>33613</v>
      </c>
      <c r="D2611" s="519" t="s">
        <v>33614</v>
      </c>
      <c r="I2611" s="519" t="s">
        <v>606</v>
      </c>
      <c r="J2611" s="650">
        <v>1.29</v>
      </c>
    </row>
    <row r="2612" spans="1:10">
      <c r="A2612" s="519" t="s">
        <v>2767</v>
      </c>
      <c r="B2612" s="519" t="str">
        <f t="shared" si="40"/>
        <v>RECEBIMENTO DE CARGA,DESCARGA E MANOBRA DE CAMINHAO BASCULANTE DE 10M3 OU 15T</v>
      </c>
      <c r="C2612" s="519" t="s">
        <v>33613</v>
      </c>
      <c r="D2612" s="519" t="s">
        <v>33614</v>
      </c>
      <c r="I2612" s="519" t="s">
        <v>606</v>
      </c>
      <c r="J2612" s="650">
        <v>1.26</v>
      </c>
    </row>
    <row r="2613" spans="1:10">
      <c r="A2613" s="519" t="s">
        <v>2768</v>
      </c>
      <c r="B2613" s="519" t="str">
        <f t="shared" si="40"/>
        <v>RECEBIMENTO DE CARGA,DESCARGA E MANOBRA DE CAMINHAO BASCULANTE DE 8,00M3 OU 12T</v>
      </c>
      <c r="C2613" s="519" t="s">
        <v>33613</v>
      </c>
      <c r="D2613" s="519" t="s">
        <v>33615</v>
      </c>
      <c r="I2613" s="519" t="s">
        <v>606</v>
      </c>
      <c r="J2613" s="650">
        <v>0.86</v>
      </c>
    </row>
    <row r="2614" spans="1:10">
      <c r="A2614" s="519" t="s">
        <v>2769</v>
      </c>
      <c r="B2614" s="519" t="str">
        <f t="shared" si="40"/>
        <v>RECEBIMENTO DE CARGA,DESCARGA E MANOBRA DE CAMINHAO BASCULANTE DE 8,00M3 OU 12T</v>
      </c>
      <c r="C2614" s="519" t="s">
        <v>33613</v>
      </c>
      <c r="D2614" s="519" t="s">
        <v>33615</v>
      </c>
      <c r="I2614" s="519" t="s">
        <v>606</v>
      </c>
      <c r="J2614" s="650">
        <v>0.84</v>
      </c>
    </row>
    <row r="2615" spans="1:10">
      <c r="A2615" s="519" t="s">
        <v>2770</v>
      </c>
      <c r="B2615" s="519" t="str">
        <f t="shared" si="40"/>
        <v>RECEBIMENTO DE CARGA,DESCARGA E MANOBRA DE CAMINHAO BASCULANTE DE 5,00M3 OU 7,5T</v>
      </c>
      <c r="C2615" s="519" t="s">
        <v>33613</v>
      </c>
      <c r="D2615" s="519" t="s">
        <v>33616</v>
      </c>
      <c r="I2615" s="519" t="s">
        <v>606</v>
      </c>
      <c r="J2615" s="650">
        <v>0.52</v>
      </c>
    </row>
    <row r="2616" spans="1:10">
      <c r="A2616" s="519" t="s">
        <v>2771</v>
      </c>
      <c r="B2616" s="519" t="str">
        <f t="shared" si="40"/>
        <v>RECEBIMENTO DE CARGA,DESCARGA E MANOBRA DE CAMINHAO BASCULANTE DE 5,00M3 OU 7,5T</v>
      </c>
      <c r="C2616" s="519" t="s">
        <v>33613</v>
      </c>
      <c r="D2616" s="519" t="s">
        <v>33616</v>
      </c>
      <c r="I2616" s="519" t="s">
        <v>606</v>
      </c>
      <c r="J2616" s="650">
        <v>0.5</v>
      </c>
    </row>
    <row r="2617" spans="1:10">
      <c r="A2617" s="519" t="s">
        <v>2772</v>
      </c>
      <c r="B2617" s="519" t="str">
        <f t="shared" si="40"/>
        <v>RECEBIMENTO DE CARGA,DESCARGA E MANOBRA DE CAMINHAO DE CARROCERIA FIXA,DE 8,00M3 OU 12T</v>
      </c>
      <c r="C2617" s="519" t="s">
        <v>33617</v>
      </c>
      <c r="D2617" s="519" t="s">
        <v>33618</v>
      </c>
      <c r="I2617" s="519" t="s">
        <v>606</v>
      </c>
      <c r="J2617" s="650">
        <v>0.77</v>
      </c>
    </row>
    <row r="2618" spans="1:10">
      <c r="A2618" s="519" t="s">
        <v>2773</v>
      </c>
      <c r="B2618" s="519" t="str">
        <f t="shared" si="40"/>
        <v>RECEBIMENTO DE CARGA,DESCARGA E MANOBRA DE CAMINHAO DE CARROCERIA FIXA,DE 8,00M3 OU 12T</v>
      </c>
      <c r="C2618" s="519" t="s">
        <v>33617</v>
      </c>
      <c r="D2618" s="519" t="s">
        <v>33618</v>
      </c>
      <c r="I2618" s="519" t="s">
        <v>606</v>
      </c>
      <c r="J2618" s="650">
        <v>0.74</v>
      </c>
    </row>
    <row r="2619" spans="1:10">
      <c r="A2619" s="519" t="s">
        <v>2774</v>
      </c>
      <c r="B2619" s="519" t="str">
        <f t="shared" si="40"/>
        <v>TRANSPORTE DE ANDAIME TUBULAR,CONSIDERANDO-SE A AREA DE PROJECAO VERTICAL DO ANDAIME,EXCLUSIVE CARGA,DESCARGA E TEMPO DE ESPERA DO CAMINHAO(VIDE ITEM 04.021.0010)</v>
      </c>
      <c r="C2619" s="519" t="s">
        <v>33619</v>
      </c>
      <c r="D2619" s="519" t="s">
        <v>33620</v>
      </c>
      <c r="E2619" s="519" t="s">
        <v>33621</v>
      </c>
      <c r="I2619" s="519" t="s">
        <v>26</v>
      </c>
      <c r="J2619" s="650">
        <v>0.18</v>
      </c>
    </row>
    <row r="2620" spans="1:10">
      <c r="A2620" s="519" t="s">
        <v>25</v>
      </c>
      <c r="B2620" s="519" t="str">
        <f t="shared" si="40"/>
        <v>TRANSPORTE DE ANDAIME TUBULAR,CONSIDERANDO-SE A AREA DE PROJECAO VERTICAL DO ANDAIME,EXCLUSIVE CARGA,DESCARGA E TEMPO DE ESPERA DO CAMINHAO(VIDE ITEM 04.021.0010)</v>
      </c>
      <c r="C2620" s="519" t="s">
        <v>33619</v>
      </c>
      <c r="D2620" s="519" t="s">
        <v>33620</v>
      </c>
      <c r="E2620" s="519" t="s">
        <v>33621</v>
      </c>
      <c r="I2620" s="519" t="s">
        <v>26</v>
      </c>
      <c r="J2620" s="650">
        <v>0.18</v>
      </c>
    </row>
    <row r="2621" spans="1:10">
      <c r="A2621" s="519" t="s">
        <v>2775</v>
      </c>
      <c r="B2621" s="519" t="str">
        <f t="shared" si="40"/>
        <v>TRANSPORTE DE ANDAIME SUSPENSO,EXCLUSIVE CARGA,DESCARGA E TEMPO DE ESPERA DO CAMINHAO (VIDE ITEM 04.021.0015)</v>
      </c>
      <c r="C2621" s="519" t="s">
        <v>51475</v>
      </c>
      <c r="D2621" s="519" t="s">
        <v>51476</v>
      </c>
      <c r="I2621" s="519" t="s">
        <v>2652</v>
      </c>
      <c r="J2621" s="650">
        <v>0.93</v>
      </c>
    </row>
    <row r="2622" spans="1:10">
      <c r="A2622" s="519" t="s">
        <v>2776</v>
      </c>
      <c r="B2622" s="519" t="str">
        <f t="shared" si="40"/>
        <v>TRANSPORTE DE ANDAIME SUSPENSO,EXCLUSIVE CARGA,DESCARGA E TEMPO DE ESPERA DO CAMINHAO (VIDE ITEM 04.021.0015)</v>
      </c>
      <c r="C2622" s="519" t="s">
        <v>51475</v>
      </c>
      <c r="D2622" s="519" t="s">
        <v>51476</v>
      </c>
      <c r="I2622" s="519" t="s">
        <v>2652</v>
      </c>
      <c r="J2622" s="650">
        <v>0.91</v>
      </c>
    </row>
    <row r="2623" spans="1:10">
      <c r="A2623" s="519" t="s">
        <v>2777</v>
      </c>
      <c r="B2623" s="519" t="str">
        <f t="shared" si="40"/>
        <v>TRANSPORTE DE ELEVADOR DE OBRAS,CONSTITUIDO POR CACAMBA,FUNIL E SILO OU ELEVADOR DE CABINE ABERTA COM PLATAFORMA,AMBOS COM GUINCHO E CABO ATE 16,00M DE ALTURA,EXCLUSIVE CARGA,DESCARGA E TEMPO DE ESPERA DO CAMINHAO(VIDE ITEM 04.021.0025)</v>
      </c>
      <c r="C2623" s="519" t="s">
        <v>33622</v>
      </c>
      <c r="D2623" s="519" t="s">
        <v>33623</v>
      </c>
      <c r="E2623" s="519" t="s">
        <v>33624</v>
      </c>
      <c r="F2623" s="519" t="s">
        <v>33625</v>
      </c>
      <c r="I2623" s="519" t="s">
        <v>2652</v>
      </c>
      <c r="J2623" s="650">
        <v>4.58</v>
      </c>
    </row>
    <row r="2624" spans="1:10">
      <c r="A2624" s="519" t="s">
        <v>2778</v>
      </c>
      <c r="B2624" s="519" t="str">
        <f t="shared" si="40"/>
        <v>TRANSPORTE DE ELEVADOR DE OBRAS,CONSTITUIDO POR CACAMBA,FUNIL E SILO OU ELEVADOR DE CABINE ABERTA COM PLATAFORMA,AMBOS COM GUINCHO E CABO ATE 16,00M DE ALTURA,EXCLUSIVE CARGA,DESCARGA E TEMPO DE ESPERA DO CAMINHAO(VIDE ITEM 04.021.0025)</v>
      </c>
      <c r="C2624" s="519" t="s">
        <v>33622</v>
      </c>
      <c r="D2624" s="519" t="s">
        <v>33623</v>
      </c>
      <c r="E2624" s="519" t="s">
        <v>33624</v>
      </c>
      <c r="F2624" s="519" t="s">
        <v>33625</v>
      </c>
      <c r="I2624" s="519" t="s">
        <v>2652</v>
      </c>
      <c r="J2624" s="650">
        <v>4.51</v>
      </c>
    </row>
    <row r="2625" spans="1:10">
      <c r="A2625" s="519" t="s">
        <v>2779</v>
      </c>
      <c r="B2625" s="519" t="str">
        <f t="shared" si="40"/>
        <v>CARGA E DESCARGA MANUAL DE ANDAIME TUBULAR,INCLUSIVE TEMPO DE ESPERA DO CAMINHAO,CONSIDERANDO-SE A AREA DE PROJECAO VERTICAL</v>
      </c>
      <c r="C2625" s="519" t="s">
        <v>33626</v>
      </c>
      <c r="D2625" s="519" t="s">
        <v>33627</v>
      </c>
      <c r="E2625" s="519" t="s">
        <v>33628</v>
      </c>
      <c r="I2625" s="519" t="s">
        <v>13</v>
      </c>
      <c r="J2625" s="650">
        <v>0.84</v>
      </c>
    </row>
    <row r="2626" spans="1:10">
      <c r="A2626" s="519" t="s">
        <v>27</v>
      </c>
      <c r="B2626" s="519" t="str">
        <f t="shared" si="40"/>
        <v>CARGA E DESCARGA MANUAL DE ANDAIME TUBULAR,INCLUSIVE TEMPO DE ESPERA DO CAMINHAO,CONSIDERANDO-SE A AREA DE PROJECAO VERTICAL</v>
      </c>
      <c r="C2626" s="519" t="s">
        <v>33626</v>
      </c>
      <c r="D2626" s="519" t="s">
        <v>33627</v>
      </c>
      <c r="E2626" s="519" t="s">
        <v>33628</v>
      </c>
      <c r="I2626" s="519" t="s">
        <v>13</v>
      </c>
      <c r="J2626" s="650">
        <v>0.77</v>
      </c>
    </row>
    <row r="2627" spans="1:10">
      <c r="A2627" s="519" t="s">
        <v>2780</v>
      </c>
      <c r="B2627" s="519" t="str">
        <f t="shared" si="40"/>
        <v>CARGA E DESCARGA MANUAL DE ANDAIME SUSPENSO,INCLUSIVE TEMPODE ESPERA DO CAMINHAO</v>
      </c>
      <c r="C2627" s="519" t="s">
        <v>51477</v>
      </c>
      <c r="D2627" s="519" t="s">
        <v>51478</v>
      </c>
      <c r="I2627" s="519" t="s">
        <v>5</v>
      </c>
      <c r="J2627" s="650">
        <v>16.239999999999998</v>
      </c>
    </row>
    <row r="2628" spans="1:10">
      <c r="A2628" s="519" t="s">
        <v>2781</v>
      </c>
      <c r="B2628" s="519" t="str">
        <f t="shared" si="40"/>
        <v>CARGA E DESCARGA MANUAL DE ANDAIME SUSPENSO,INCLUSIVE TEMPODE ESPERA DO CAMINHAO</v>
      </c>
      <c r="C2628" s="519" t="s">
        <v>51477</v>
      </c>
      <c r="D2628" s="519" t="s">
        <v>51478</v>
      </c>
      <c r="I2628" s="519" t="s">
        <v>5</v>
      </c>
      <c r="J2628" s="650">
        <v>14.91</v>
      </c>
    </row>
    <row r="2629" spans="1:10">
      <c r="A2629" s="519" t="s">
        <v>2782</v>
      </c>
      <c r="B2629" s="519" t="str">
        <f t="shared" si="40"/>
        <v>CARGA E DESCARGA MANUAL DE ELEVADOR DE OBRAS,INCLUSIVE TEMPO DE ESPERA DO CAMINHAO REFERENTE AO ITEM 04.020.0136</v>
      </c>
      <c r="C2629" s="519" t="s">
        <v>33629</v>
      </c>
      <c r="D2629" s="519" t="s">
        <v>33630</v>
      </c>
      <c r="I2629" s="519" t="s">
        <v>5</v>
      </c>
      <c r="J2629" s="650">
        <v>158.08000000000001</v>
      </c>
    </row>
    <row r="2630" spans="1:10">
      <c r="A2630" s="519" t="s">
        <v>2783</v>
      </c>
      <c r="B2630" s="519" t="str">
        <f t="shared" si="40"/>
        <v>CARGA E DESCARGA MANUAL DE ELEVADOR DE OBRAS,INCLUSIVE TEMPO DE ESPERA DO CAMINHAO REFERENTE AO ITEM 04.020.0136</v>
      </c>
      <c r="C2630" s="519" t="s">
        <v>33629</v>
      </c>
      <c r="D2630" s="519" t="s">
        <v>33630</v>
      </c>
      <c r="I2630" s="519" t="s">
        <v>5</v>
      </c>
      <c r="J2630" s="650">
        <v>145.93</v>
      </c>
    </row>
    <row r="2631" spans="1:10">
      <c r="A2631" s="519" t="s">
        <v>2784</v>
      </c>
      <c r="B2631" s="519" t="str">
        <f t="shared" si="40"/>
        <v>TRANSPORTE ATE 25KM,MONTAGEM E DESMONTAGEM DE BATE-ESTACAS COM MARTELO PESANDO ATE 1,5T,COM OU SEM TORRE,INCLUSIVE HORAS IMPRODUTIVAS DA EQUIPE E DO EQUIPAMENTO NA IDA,VOLTA,NA MONTAGEM E NA DESMONTAGEM.PARA DISTANCIA ALEM DE 25KM ACRESCENTAR 0,6% PARA CADA KM ADICIONAL</v>
      </c>
      <c r="C2631" s="519" t="s">
        <v>33631</v>
      </c>
      <c r="D2631" s="519" t="s">
        <v>33632</v>
      </c>
      <c r="E2631" s="519" t="s">
        <v>33633</v>
      </c>
      <c r="F2631" s="519" t="s">
        <v>33634</v>
      </c>
      <c r="G2631" s="519" t="s">
        <v>33635</v>
      </c>
      <c r="I2631" s="519" t="s">
        <v>5</v>
      </c>
      <c r="J2631" s="650">
        <v>17111.8</v>
      </c>
    </row>
    <row r="2632" spans="1:10">
      <c r="A2632" s="519" t="s">
        <v>2785</v>
      </c>
      <c r="B2632" s="519" t="str">
        <f t="shared" ref="B2632:B2695" si="41">C2632&amp;D2632&amp;E2632&amp;F2632&amp;G2632&amp;H2632</f>
        <v>TRANSPORTE ATE 25KM,MONTAGEM E DESMONTAGEM DE BATE-ESTACAS COM MARTELO PESANDO ATE 1,5T,COM OU SEM TORRE,INCLUSIVE HORAS IMPRODUTIVAS DA EQUIPE E DO EQUIPAMENTO NA IDA,VOLTA,NA MONTAGEM E NA DESMONTAGEM.PARA DISTANCIA ALEM DE 25KM ACRESCENTAR 0,6% PARA CADA KM ADICIONAL</v>
      </c>
      <c r="C2632" s="519" t="s">
        <v>33631</v>
      </c>
      <c r="D2632" s="519" t="s">
        <v>33632</v>
      </c>
      <c r="E2632" s="519" t="s">
        <v>33633</v>
      </c>
      <c r="F2632" s="519" t="s">
        <v>33634</v>
      </c>
      <c r="G2632" s="519" t="s">
        <v>33635</v>
      </c>
      <c r="I2632" s="519" t="s">
        <v>5</v>
      </c>
      <c r="J2632" s="650">
        <v>16306.41</v>
      </c>
    </row>
    <row r="2633" spans="1:10">
      <c r="A2633" s="519" t="s">
        <v>2786</v>
      </c>
      <c r="B2633" s="519"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3" s="519" t="s">
        <v>33631</v>
      </c>
      <c r="D2633" s="519" t="s">
        <v>33636</v>
      </c>
      <c r="E2633" s="519" t="s">
        <v>33637</v>
      </c>
      <c r="F2633" s="519" t="s">
        <v>33638</v>
      </c>
      <c r="G2633" s="519" t="s">
        <v>33639</v>
      </c>
      <c r="I2633" s="519" t="s">
        <v>5</v>
      </c>
      <c r="J2633" s="650">
        <v>25335.94</v>
      </c>
    </row>
    <row r="2634" spans="1:10">
      <c r="A2634" s="519" t="s">
        <v>2787</v>
      </c>
      <c r="B2634" s="519" t="str">
        <f t="shared" si="41"/>
        <v>TRANSPORTE ATE 25KM,MONTAGEM E DESMONTAGEM DE BATE-ESTACAS COM MARTELO PESANDO ATE 2,5T,COM TORRE,INCLUSIVE HORAS IMPRODUTIVAS DA EQUIPE E DO EQUIPAMENTO NA IDA,VOLTA,NA MONTAGEM E NA DESMONTAGEM.PARA DISTANCIA ALEM DE 25KM,ACRESCENTAR 0,5% PARA CADA KM ADICIONAL</v>
      </c>
      <c r="C2634" s="519" t="s">
        <v>33631</v>
      </c>
      <c r="D2634" s="519" t="s">
        <v>33636</v>
      </c>
      <c r="E2634" s="519" t="s">
        <v>33637</v>
      </c>
      <c r="F2634" s="519" t="s">
        <v>33638</v>
      </c>
      <c r="G2634" s="519" t="s">
        <v>33639</v>
      </c>
      <c r="I2634" s="519" t="s">
        <v>5</v>
      </c>
      <c r="J2634" s="650">
        <v>24156.880000000001</v>
      </c>
    </row>
    <row r="2635" spans="1:10">
      <c r="A2635" s="519" t="s">
        <v>2788</v>
      </c>
      <c r="B2635" s="519"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5" s="519" t="s">
        <v>33640</v>
      </c>
      <c r="D2635" s="519" t="s">
        <v>33641</v>
      </c>
      <c r="E2635" s="519" t="s">
        <v>33642</v>
      </c>
      <c r="F2635" s="519" t="s">
        <v>33643</v>
      </c>
      <c r="G2635" s="519" t="s">
        <v>33644</v>
      </c>
      <c r="H2635" s="519" t="s">
        <v>33645</v>
      </c>
      <c r="I2635" s="519" t="s">
        <v>5</v>
      </c>
      <c r="J2635" s="650">
        <v>31675.27</v>
      </c>
    </row>
    <row r="2636" spans="1:10">
      <c r="A2636" s="519" t="s">
        <v>2789</v>
      </c>
      <c r="B2636" s="519" t="str">
        <f t="shared" si="41"/>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36" s="519" t="s">
        <v>33640</v>
      </c>
      <c r="D2636" s="519" t="s">
        <v>33641</v>
      </c>
      <c r="E2636" s="519" t="s">
        <v>33642</v>
      </c>
      <c r="F2636" s="519" t="s">
        <v>33643</v>
      </c>
      <c r="G2636" s="519" t="s">
        <v>33644</v>
      </c>
      <c r="H2636" s="519" t="s">
        <v>33645</v>
      </c>
      <c r="I2636" s="519" t="s">
        <v>5</v>
      </c>
      <c r="J2636" s="650">
        <v>30099.94</v>
      </c>
    </row>
    <row r="2637" spans="1:10">
      <c r="A2637" s="519" t="s">
        <v>2790</v>
      </c>
      <c r="B2637" s="519"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7" s="519" t="s">
        <v>33640</v>
      </c>
      <c r="D2637" s="519" t="s">
        <v>33646</v>
      </c>
      <c r="E2637" s="519" t="s">
        <v>33642</v>
      </c>
      <c r="F2637" s="519" t="s">
        <v>33647</v>
      </c>
      <c r="G2637" s="519" t="s">
        <v>33644</v>
      </c>
      <c r="H2637" s="519" t="s">
        <v>33645</v>
      </c>
      <c r="I2637" s="519" t="s">
        <v>5</v>
      </c>
      <c r="J2637" s="650">
        <v>38407.24</v>
      </c>
    </row>
    <row r="2638" spans="1:10">
      <c r="A2638" s="519" t="s">
        <v>2791</v>
      </c>
      <c r="B2638" s="519" t="str">
        <f t="shared" si="41"/>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8" s="519" t="s">
        <v>33640</v>
      </c>
      <c r="D2638" s="519" t="s">
        <v>33646</v>
      </c>
      <c r="E2638" s="519" t="s">
        <v>33642</v>
      </c>
      <c r="F2638" s="519" t="s">
        <v>33647</v>
      </c>
      <c r="G2638" s="519" t="s">
        <v>33644</v>
      </c>
      <c r="H2638" s="519" t="s">
        <v>33645</v>
      </c>
      <c r="I2638" s="519" t="s">
        <v>5</v>
      </c>
      <c r="J2638" s="650">
        <v>36157.410000000003</v>
      </c>
    </row>
    <row r="2639" spans="1:10">
      <c r="A2639" s="519" t="s">
        <v>2792</v>
      </c>
      <c r="B2639" s="519" t="str">
        <f t="shared" si="41"/>
        <v>DEMOLICAO MANUAL DE CONCRETO SIMPLES COM EMPILHAMENTO LATERAL DENTRO DO CANTEIRO DE SERVICO</v>
      </c>
      <c r="C2639" s="519" t="s">
        <v>33648</v>
      </c>
      <c r="D2639" s="519" t="s">
        <v>33649</v>
      </c>
      <c r="I2639" s="519" t="s">
        <v>22</v>
      </c>
      <c r="J2639" s="650">
        <v>232.81</v>
      </c>
    </row>
    <row r="2640" spans="1:10">
      <c r="A2640" s="519" t="s">
        <v>2793</v>
      </c>
      <c r="B2640" s="519" t="str">
        <f t="shared" si="41"/>
        <v>DEMOLICAO MANUAL DE CONCRETO SIMPLES COM EMPILHAMENTO LATERAL DENTRO DO CANTEIRO DE SERVICO</v>
      </c>
      <c r="C2640" s="519" t="s">
        <v>33648</v>
      </c>
      <c r="D2640" s="519" t="s">
        <v>33649</v>
      </c>
      <c r="I2640" s="519" t="s">
        <v>22</v>
      </c>
      <c r="J2640" s="650">
        <v>201.72</v>
      </c>
    </row>
    <row r="2641" spans="1:10">
      <c r="A2641" s="519" t="s">
        <v>2794</v>
      </c>
      <c r="B2641" s="519" t="str">
        <f t="shared" si="41"/>
        <v>DEMOLICAO MANUAL DE CONCRETO ARMADO COMPREENDENDO PILARES,VIGAS E LAJES,EM ESTRUTURA APRESENTANDO POSICAO ESPECIAL,INCLUSIVE EMPILHAMENTO LATERAL DENTRO DO CANTEIRO DE SERVICO</v>
      </c>
      <c r="C2641" s="519" t="s">
        <v>33650</v>
      </c>
      <c r="D2641" s="519" t="s">
        <v>33651</v>
      </c>
      <c r="E2641" s="519" t="s">
        <v>33652</v>
      </c>
      <c r="I2641" s="519" t="s">
        <v>22</v>
      </c>
      <c r="J2641" s="650">
        <v>322.33999999999997</v>
      </c>
    </row>
    <row r="2642" spans="1:10">
      <c r="A2642" s="519" t="s">
        <v>2795</v>
      </c>
      <c r="B2642" s="519" t="str">
        <f t="shared" si="41"/>
        <v>DEMOLICAO MANUAL DE CONCRETO ARMADO COMPREENDENDO PILARES,VIGAS E LAJES,EM ESTRUTURA APRESENTANDO POSICAO ESPECIAL,INCLUSIVE EMPILHAMENTO LATERAL DENTRO DO CANTEIRO DE SERVICO</v>
      </c>
      <c r="C2642" s="519" t="s">
        <v>33650</v>
      </c>
      <c r="D2642" s="519" t="s">
        <v>33651</v>
      </c>
      <c r="E2642" s="519" t="s">
        <v>33652</v>
      </c>
      <c r="I2642" s="519" t="s">
        <v>22</v>
      </c>
      <c r="J2642" s="650">
        <v>279.3</v>
      </c>
    </row>
    <row r="2643" spans="1:10">
      <c r="A2643" s="519" t="s">
        <v>2796</v>
      </c>
      <c r="B2643" s="519" t="str">
        <f t="shared" si="41"/>
        <v>DEMOLICAO MANUAL DE ALVENARIA DE PEDRA ARGAMASSADA,INCLUSIVE EMPILHAMENTO LATERAL DENTRO DO CANTEIRO DE SERVICO</v>
      </c>
      <c r="C2643" s="519" t="s">
        <v>33653</v>
      </c>
      <c r="D2643" s="519" t="s">
        <v>33654</v>
      </c>
      <c r="I2643" s="519" t="s">
        <v>22</v>
      </c>
      <c r="J2643" s="650">
        <v>135.19999999999999</v>
      </c>
    </row>
    <row r="2644" spans="1:10">
      <c r="A2644" s="519" t="s">
        <v>2797</v>
      </c>
      <c r="B2644" s="519" t="str">
        <f t="shared" si="41"/>
        <v>DEMOLICAO MANUAL DE ALVENARIA DE PEDRA ARGAMASSADA,INCLUSIVE EMPILHAMENTO LATERAL DENTRO DO CANTEIRO DE SERVICO</v>
      </c>
      <c r="C2644" s="519" t="s">
        <v>33653</v>
      </c>
      <c r="D2644" s="519" t="s">
        <v>33654</v>
      </c>
      <c r="I2644" s="519" t="s">
        <v>22</v>
      </c>
      <c r="J2644" s="650">
        <v>117.14</v>
      </c>
    </row>
    <row r="2645" spans="1:10">
      <c r="A2645" s="519" t="s">
        <v>2798</v>
      </c>
      <c r="B2645" s="519" t="str">
        <f t="shared" si="41"/>
        <v>DEMOLICAO MANUAL DE ALVENARIA DE PEDRA SECA,INCLUSIVE EMPILHAMENTO DENTRO DO CANTEIRO DE SERVICO</v>
      </c>
      <c r="C2645" s="519" t="s">
        <v>33655</v>
      </c>
      <c r="D2645" s="519" t="s">
        <v>33656</v>
      </c>
      <c r="I2645" s="519" t="s">
        <v>22</v>
      </c>
      <c r="J2645" s="650">
        <v>68.180000000000007</v>
      </c>
    </row>
    <row r="2646" spans="1:10">
      <c r="A2646" s="519" t="s">
        <v>2799</v>
      </c>
      <c r="B2646" s="519" t="str">
        <f t="shared" si="41"/>
        <v>DEMOLICAO MANUAL DE ALVENARIA DE PEDRA SECA,INCLUSIVE EMPILHAMENTO DENTRO DO CANTEIRO DE SERVICO</v>
      </c>
      <c r="C2646" s="519" t="s">
        <v>33655</v>
      </c>
      <c r="D2646" s="519" t="s">
        <v>33656</v>
      </c>
      <c r="I2646" s="519" t="s">
        <v>22</v>
      </c>
      <c r="J2646" s="650">
        <v>59.08</v>
      </c>
    </row>
    <row r="2647" spans="1:10">
      <c r="A2647" s="519" t="s">
        <v>2800</v>
      </c>
      <c r="B2647" s="519" t="str">
        <f t="shared" si="41"/>
        <v>DEMOLICAO DE REVESTIMENTO EM ARGAMASSA DE CAL E AREIA OU CIMENTO E SAIBRO</v>
      </c>
      <c r="C2647" s="519" t="s">
        <v>33657</v>
      </c>
      <c r="D2647" s="519" t="s">
        <v>33658</v>
      </c>
      <c r="I2647" s="519" t="s">
        <v>13</v>
      </c>
      <c r="J2647" s="650">
        <v>8.52</v>
      </c>
    </row>
    <row r="2648" spans="1:10">
      <c r="A2648" s="519" t="s">
        <v>2801</v>
      </c>
      <c r="B2648" s="519" t="str">
        <f t="shared" si="41"/>
        <v>DEMOLICAO DE REVESTIMENTO EM ARGAMASSA DE CAL E AREIA OU CIMENTO E SAIBRO</v>
      </c>
      <c r="C2648" s="519" t="s">
        <v>33657</v>
      </c>
      <c r="D2648" s="519" t="s">
        <v>33658</v>
      </c>
      <c r="I2648" s="519" t="s">
        <v>13</v>
      </c>
      <c r="J2648" s="650">
        <v>7.38</v>
      </c>
    </row>
    <row r="2649" spans="1:10">
      <c r="A2649" s="519" t="s">
        <v>2802</v>
      </c>
      <c r="B2649" s="519" t="str">
        <f t="shared" si="41"/>
        <v>DEMOLICAO DE REVESTIMENTO EM ARGAMASSA DE CIMENTO E AREIA EM PAREDE</v>
      </c>
      <c r="C2649" s="519" t="s">
        <v>33659</v>
      </c>
      <c r="D2649" s="519" t="s">
        <v>33660</v>
      </c>
      <c r="I2649" s="519" t="s">
        <v>13</v>
      </c>
      <c r="J2649" s="650">
        <v>25.56</v>
      </c>
    </row>
    <row r="2650" spans="1:10">
      <c r="A2650" s="519" t="s">
        <v>2803</v>
      </c>
      <c r="B2650" s="519" t="str">
        <f t="shared" si="41"/>
        <v>DEMOLICAO DE REVESTIMENTO EM ARGAMASSA DE CIMENTO E AREIA EM PAREDE</v>
      </c>
      <c r="C2650" s="519" t="s">
        <v>33659</v>
      </c>
      <c r="D2650" s="519" t="s">
        <v>33660</v>
      </c>
      <c r="I2650" s="519" t="s">
        <v>13</v>
      </c>
      <c r="J2650" s="650">
        <v>22.15</v>
      </c>
    </row>
    <row r="2651" spans="1:10">
      <c r="A2651" s="519" t="s">
        <v>2804</v>
      </c>
      <c r="B2651" s="519" t="str">
        <f t="shared" si="41"/>
        <v>DEMOLICAO DE REVESTIMENTO EM AZULEJOS,CERAMICAS OU MARMORE EM PAREDE,EXCLUSIVE A CAMADA DE ASSENTAMENTO</v>
      </c>
      <c r="C2651" s="519" t="s">
        <v>33661</v>
      </c>
      <c r="D2651" s="519" t="s">
        <v>33662</v>
      </c>
      <c r="I2651" s="519" t="s">
        <v>13</v>
      </c>
      <c r="J2651" s="650">
        <v>20.45</v>
      </c>
    </row>
    <row r="2652" spans="1:10">
      <c r="A2652" s="519" t="s">
        <v>2805</v>
      </c>
      <c r="B2652" s="519" t="str">
        <f t="shared" si="41"/>
        <v>DEMOLICAO DE REVESTIMENTO EM AZULEJOS,CERAMICAS OU MARMORE EM PAREDE,EXCLUSIVE A CAMADA DE ASSENTAMENTO</v>
      </c>
      <c r="C2652" s="519" t="s">
        <v>33661</v>
      </c>
      <c r="D2652" s="519" t="s">
        <v>33662</v>
      </c>
      <c r="I2652" s="519" t="s">
        <v>13</v>
      </c>
      <c r="J2652" s="650">
        <v>17.72</v>
      </c>
    </row>
    <row r="2653" spans="1:10">
      <c r="A2653" s="519" t="s">
        <v>2806</v>
      </c>
      <c r="B2653" s="519" t="str">
        <f t="shared" si="41"/>
        <v>DEMOLICAO DE FILME (PELICULA) DE IMPERMEABILIZACAO E RESPECTIVA TELA DE POLIESTER.VIDE ITEM 05.001.0162</v>
      </c>
      <c r="C2653" s="519" t="s">
        <v>33663</v>
      </c>
      <c r="D2653" s="519" t="s">
        <v>33664</v>
      </c>
      <c r="I2653" s="519" t="s">
        <v>13</v>
      </c>
      <c r="J2653" s="650">
        <v>15.99</v>
      </c>
    </row>
    <row r="2654" spans="1:10">
      <c r="A2654" s="519" t="s">
        <v>2807</v>
      </c>
      <c r="B2654" s="519" t="str">
        <f t="shared" si="41"/>
        <v>DEMOLICAO DE FILME (PELICULA) DE IMPERMEABILIZACAO E RESPECTIVA TELA DE POLIESTER.VIDE ITEM 05.001.0162</v>
      </c>
      <c r="C2654" s="519" t="s">
        <v>33663</v>
      </c>
      <c r="D2654" s="519" t="s">
        <v>33664</v>
      </c>
      <c r="I2654" s="519" t="s">
        <v>13</v>
      </c>
      <c r="J2654" s="650">
        <v>13.85</v>
      </c>
    </row>
    <row r="2655" spans="1:10">
      <c r="A2655" s="519" t="s">
        <v>2808</v>
      </c>
      <c r="B2655" s="519" t="str">
        <f t="shared" si="41"/>
        <v>DEMOLICAO DE REVESTIMENTO DE PASTILHA,A PONTEIRO,COM RESPECTIVA CAMADA DE ARGAMASSA DE ASSENTAMENTO,INCLUSIVE EMPILHAMENTO LATERAL DENTRO DO CANTEIRO DE SERVICO</v>
      </c>
      <c r="C2655" s="519" t="s">
        <v>33665</v>
      </c>
      <c r="D2655" s="519" t="s">
        <v>33666</v>
      </c>
      <c r="E2655" s="519" t="s">
        <v>33667</v>
      </c>
      <c r="I2655" s="519" t="s">
        <v>13</v>
      </c>
      <c r="J2655" s="650">
        <v>11.35</v>
      </c>
    </row>
    <row r="2656" spans="1:10">
      <c r="A2656" s="519" t="s">
        <v>2809</v>
      </c>
      <c r="B2656" s="519" t="str">
        <f t="shared" si="41"/>
        <v>DEMOLICAO DE REVESTIMENTO DE PASTILHA,A PONTEIRO,COM RESPECTIVA CAMADA DE ARGAMASSA DE ASSENTAMENTO,INCLUSIVE EMPILHAMENTO LATERAL DENTRO DO CANTEIRO DE SERVICO</v>
      </c>
      <c r="C2656" s="519" t="s">
        <v>33665</v>
      </c>
      <c r="D2656" s="519" t="s">
        <v>33666</v>
      </c>
      <c r="E2656" s="519" t="s">
        <v>33667</v>
      </c>
      <c r="I2656" s="519" t="s">
        <v>13</v>
      </c>
      <c r="J2656" s="650">
        <v>9.83</v>
      </c>
    </row>
    <row r="2657" spans="1:10">
      <c r="A2657" s="519" t="s">
        <v>2810</v>
      </c>
      <c r="B2657" s="519" t="str">
        <f t="shared" si="41"/>
        <v>DEMOLICAO DE REVESTIMENTO DE ARGAMASSA DE CIMENTO E AREIA EIMPERMEABILIZANTE EM RESERVATORIOS OU OUTRA SUPERFICIE DE CONCRETO,INCLUSIVE LIMPEZA COM ESCOVA DE ACO,EXCLUSIVE JATO DE AREIA,AGUA OU AR.VIDE ITEM 05.004.0011</v>
      </c>
      <c r="C2657" s="519" t="s">
        <v>33668</v>
      </c>
      <c r="D2657" s="519" t="s">
        <v>33669</v>
      </c>
      <c r="E2657" s="519" t="s">
        <v>33670</v>
      </c>
      <c r="F2657" s="519" t="s">
        <v>33671</v>
      </c>
      <c r="I2657" s="519" t="s">
        <v>13</v>
      </c>
      <c r="J2657" s="650">
        <v>46.02</v>
      </c>
    </row>
    <row r="2658" spans="1:10">
      <c r="A2658" s="519" t="s">
        <v>2811</v>
      </c>
      <c r="B2658" s="519" t="str">
        <f t="shared" si="41"/>
        <v>DEMOLICAO DE REVESTIMENTO DE ARGAMASSA DE CIMENTO E AREIA EIMPERMEABILIZANTE EM RESERVATORIOS OU OUTRA SUPERFICIE DE CONCRETO,INCLUSIVE LIMPEZA COM ESCOVA DE ACO,EXCLUSIVE JATO DE AREIA,AGUA OU AR.VIDE ITEM 05.004.0011</v>
      </c>
      <c r="C2658" s="519" t="s">
        <v>33668</v>
      </c>
      <c r="D2658" s="519" t="s">
        <v>33669</v>
      </c>
      <c r="E2658" s="519" t="s">
        <v>33670</v>
      </c>
      <c r="F2658" s="519" t="s">
        <v>33671</v>
      </c>
      <c r="I2658" s="519" t="s">
        <v>13</v>
      </c>
      <c r="J2658" s="650">
        <v>39.869999999999997</v>
      </c>
    </row>
    <row r="2659" spans="1:10">
      <c r="A2659" s="519" t="s">
        <v>2812</v>
      </c>
      <c r="B2659" s="519" t="str">
        <f t="shared" si="41"/>
        <v>DEMOLICAO A PONTEIRO DE ARREMATE DE PATIO CIMENTADO PARA REEXECUCAO DO MESMO,EXCLUSIVE ESTA REEXECUCAO</v>
      </c>
      <c r="C2659" s="519" t="s">
        <v>33672</v>
      </c>
      <c r="D2659" s="519" t="s">
        <v>33673</v>
      </c>
      <c r="I2659" s="519" t="s">
        <v>13</v>
      </c>
      <c r="J2659" s="650">
        <v>23.18</v>
      </c>
    </row>
    <row r="2660" spans="1:10">
      <c r="A2660" s="519" t="s">
        <v>2813</v>
      </c>
      <c r="B2660" s="519" t="str">
        <f t="shared" si="41"/>
        <v>DEMOLICAO A PONTEIRO DE ARREMATE DE PATIO CIMENTADO PARA REEXECUCAO DO MESMO,EXCLUSIVE ESTA REEXECUCAO</v>
      </c>
      <c r="C2660" s="519" t="s">
        <v>33672</v>
      </c>
      <c r="D2660" s="519" t="s">
        <v>33673</v>
      </c>
      <c r="I2660" s="519" t="s">
        <v>13</v>
      </c>
      <c r="J2660" s="650">
        <v>20.079999999999998</v>
      </c>
    </row>
    <row r="2661" spans="1:10">
      <c r="A2661" s="519" t="s">
        <v>2814</v>
      </c>
      <c r="B2661" s="519" t="str">
        <f t="shared" si="41"/>
        <v>DEMOLICAO DE ARGAMASSA DE ASSENTAMENTO DE AZULEJO,CERAMICA OU MARMORE EM PAREDE,INCLUSIVE EMPILHAMENTO LATERAL DENTRO DO CANTEIRO DE SERVICO</v>
      </c>
      <c r="C2661" s="519" t="s">
        <v>33674</v>
      </c>
      <c r="D2661" s="519" t="s">
        <v>33675</v>
      </c>
      <c r="E2661" s="519" t="s">
        <v>33676</v>
      </c>
      <c r="I2661" s="519" t="s">
        <v>13</v>
      </c>
      <c r="J2661" s="650">
        <v>8.52</v>
      </c>
    </row>
    <row r="2662" spans="1:10">
      <c r="A2662" s="519" t="s">
        <v>2815</v>
      </c>
      <c r="B2662" s="519" t="str">
        <f t="shared" si="41"/>
        <v>DEMOLICAO DE ARGAMASSA DE ASSENTAMENTO DE AZULEJO,CERAMICA OU MARMORE EM PAREDE,INCLUSIVE EMPILHAMENTO LATERAL DENTRO DO CANTEIRO DE SERVICO</v>
      </c>
      <c r="C2662" s="519" t="s">
        <v>33674</v>
      </c>
      <c r="D2662" s="519" t="s">
        <v>33675</v>
      </c>
      <c r="E2662" s="519" t="s">
        <v>33676</v>
      </c>
      <c r="I2662" s="519" t="s">
        <v>13</v>
      </c>
      <c r="J2662" s="650">
        <v>7.38</v>
      </c>
    </row>
    <row r="2663" spans="1:10">
      <c r="A2663" s="519" t="s">
        <v>2816</v>
      </c>
      <c r="B2663" s="519" t="str">
        <f t="shared" si="41"/>
        <v>DEMOLICAO DE PISO DE LADRILHO COM RESPECTIVA CAMADA DE ARGAMASSA DE ASSENTAMENTO,INCLUSIVE EMPILHAMENTO LATERAL DENTRO DO CANTEIRO DE SERVICO</v>
      </c>
      <c r="C2663" s="519" t="s">
        <v>33677</v>
      </c>
      <c r="D2663" s="519" t="s">
        <v>33678</v>
      </c>
      <c r="E2663" s="519" t="s">
        <v>33679</v>
      </c>
      <c r="I2663" s="519" t="s">
        <v>13</v>
      </c>
      <c r="J2663" s="650">
        <v>16.64</v>
      </c>
    </row>
    <row r="2664" spans="1:10">
      <c r="A2664" s="519" t="s">
        <v>2817</v>
      </c>
      <c r="B2664" s="519" t="str">
        <f t="shared" si="41"/>
        <v>DEMOLICAO DE PISO DE LADRILHO COM RESPECTIVA CAMADA DE ARGAMASSA DE ASSENTAMENTO,INCLUSIVE EMPILHAMENTO LATERAL DENTRO DO CANTEIRO DE SERVICO</v>
      </c>
      <c r="C2664" s="519" t="s">
        <v>33677</v>
      </c>
      <c r="D2664" s="519" t="s">
        <v>33678</v>
      </c>
      <c r="E2664" s="519" t="s">
        <v>33679</v>
      </c>
      <c r="I2664" s="519" t="s">
        <v>13</v>
      </c>
      <c r="J2664" s="650">
        <v>14.41</v>
      </c>
    </row>
    <row r="2665" spans="1:10">
      <c r="A2665" s="519" t="s">
        <v>2818</v>
      </c>
      <c r="B2665" s="519" t="str">
        <f t="shared" si="41"/>
        <v>DEMOLICAO MANUAL DE PISO CIMENTADO,EXCLUSIVE A BASE DE CONCRETO,INCLUSIVE EMPILHAMENTO LATERAL DENTRO DO CANTEIRO DE SERVICO</v>
      </c>
      <c r="C2665" s="519" t="s">
        <v>33680</v>
      </c>
      <c r="D2665" s="519" t="s">
        <v>33681</v>
      </c>
      <c r="E2665" s="519" t="s">
        <v>33682</v>
      </c>
      <c r="I2665" s="519" t="s">
        <v>13</v>
      </c>
      <c r="J2665" s="650">
        <v>23.18</v>
      </c>
    </row>
    <row r="2666" spans="1:10">
      <c r="A2666" s="519" t="s">
        <v>2819</v>
      </c>
      <c r="B2666" s="519" t="str">
        <f t="shared" si="41"/>
        <v>DEMOLICAO MANUAL DE PISO CIMENTADO,EXCLUSIVE A BASE DE CONCRETO,INCLUSIVE EMPILHAMENTO LATERAL DENTRO DO CANTEIRO DE SERVICO</v>
      </c>
      <c r="C2666" s="519" t="s">
        <v>33680</v>
      </c>
      <c r="D2666" s="519" t="s">
        <v>33681</v>
      </c>
      <c r="E2666" s="519" t="s">
        <v>33682</v>
      </c>
      <c r="I2666" s="519" t="s">
        <v>13</v>
      </c>
      <c r="J2666" s="650">
        <v>20.079999999999998</v>
      </c>
    </row>
    <row r="2667" spans="1:10">
      <c r="A2667" s="519" t="s">
        <v>2820</v>
      </c>
      <c r="B2667" s="519" t="str">
        <f t="shared" si="41"/>
        <v>DEMOLICAO MANUAL DE PAVIMENTACAO DE CONCRETO ASFALTICO DE 5CM DE ESPESSURA</v>
      </c>
      <c r="C2667" s="519" t="s">
        <v>33683</v>
      </c>
      <c r="D2667" s="519" t="s">
        <v>33684</v>
      </c>
      <c r="I2667" s="519" t="s">
        <v>13</v>
      </c>
      <c r="J2667" s="650">
        <v>22.16</v>
      </c>
    </row>
    <row r="2668" spans="1:10">
      <c r="A2668" s="519" t="s">
        <v>2821</v>
      </c>
      <c r="B2668" s="519" t="str">
        <f t="shared" si="41"/>
        <v>DEMOLICAO MANUAL DE PAVIMENTACAO DE CONCRETO ASFALTICO DE 5CM DE ESPESSURA</v>
      </c>
      <c r="C2668" s="519" t="s">
        <v>33683</v>
      </c>
      <c r="D2668" s="519" t="s">
        <v>33684</v>
      </c>
      <c r="I2668" s="519" t="s">
        <v>13</v>
      </c>
      <c r="J2668" s="650">
        <v>19.2</v>
      </c>
    </row>
    <row r="2669" spans="1:10">
      <c r="A2669" s="519" t="s">
        <v>2822</v>
      </c>
      <c r="B2669" s="519" t="str">
        <f t="shared" si="41"/>
        <v>DEMOLICAO MANUAL DE PISO CIMENTADO E DA RESPECTIVA BASE DE CONCRETO,OU PASSEIO DE CONCRETO,INCLUSIVE EMPILHAMENTO LATERAL DENTRO DO CANTEIRO DE SERVICO</v>
      </c>
      <c r="C2669" s="519" t="s">
        <v>33685</v>
      </c>
      <c r="D2669" s="519" t="s">
        <v>33686</v>
      </c>
      <c r="E2669" s="519" t="s">
        <v>33649</v>
      </c>
      <c r="I2669" s="519" t="s">
        <v>13</v>
      </c>
      <c r="J2669" s="650">
        <v>11.93</v>
      </c>
    </row>
    <row r="2670" spans="1:10">
      <c r="A2670" s="519" t="s">
        <v>2823</v>
      </c>
      <c r="B2670" s="519" t="str">
        <f t="shared" si="41"/>
        <v>DEMOLICAO MANUAL DE PISO CIMENTADO E DA RESPECTIVA BASE DE CONCRETO,OU PASSEIO DE CONCRETO,INCLUSIVE EMPILHAMENTO LATERAL DENTRO DO CANTEIRO DE SERVICO</v>
      </c>
      <c r="C2670" s="519" t="s">
        <v>33685</v>
      </c>
      <c r="D2670" s="519" t="s">
        <v>33686</v>
      </c>
      <c r="E2670" s="519" t="s">
        <v>33649</v>
      </c>
      <c r="I2670" s="519" t="s">
        <v>13</v>
      </c>
      <c r="J2670" s="650">
        <v>10.33</v>
      </c>
    </row>
    <row r="2671" spans="1:10">
      <c r="A2671" s="519" t="s">
        <v>2824</v>
      </c>
      <c r="B2671" s="519" t="str">
        <f t="shared" si="41"/>
        <v>DEMOLICAO MANUAL DE PAVIMENTACAO DE MACADAME BETUMINOSO,INCLUSIVE EMPILHAMENTO LATERAL DENTRO DO CANTEIRO DE SERVICO</v>
      </c>
      <c r="C2671" s="519" t="s">
        <v>33687</v>
      </c>
      <c r="D2671" s="519" t="s">
        <v>33688</v>
      </c>
      <c r="I2671" s="519" t="s">
        <v>22</v>
      </c>
      <c r="J2671" s="650">
        <v>63.07</v>
      </c>
    </row>
    <row r="2672" spans="1:10">
      <c r="A2672" s="519" t="s">
        <v>2825</v>
      </c>
      <c r="B2672" s="519" t="str">
        <f t="shared" si="41"/>
        <v>DEMOLICAO MANUAL DE PAVIMENTACAO DE MACADAME BETUMINOSO,INCLUSIVE EMPILHAMENTO LATERAL DENTRO DO CANTEIRO DE SERVICO</v>
      </c>
      <c r="C2672" s="519" t="s">
        <v>33687</v>
      </c>
      <c r="D2672" s="519" t="s">
        <v>33688</v>
      </c>
      <c r="I2672" s="519" t="s">
        <v>22</v>
      </c>
      <c r="J2672" s="650">
        <v>54.64</v>
      </c>
    </row>
    <row r="2673" spans="1:10">
      <c r="A2673" s="519" t="s">
        <v>2826</v>
      </c>
      <c r="B2673" s="519" t="str">
        <f t="shared" si="41"/>
        <v>DEMOLICAO DE PISO DE MARMORE,SOLEIRAS,PEITORIS E ESCADAS COM RESPECTIVA CAMADA DE ARGAMASSA DE ASSENTAMENTO,INCLUSIVE EMPILHAMENTO LATERAL DENTRO DO CANTEIRO DE SERVICO</v>
      </c>
      <c r="C2673" s="519" t="s">
        <v>33689</v>
      </c>
      <c r="D2673" s="519" t="s">
        <v>33690</v>
      </c>
      <c r="E2673" s="519" t="s">
        <v>33691</v>
      </c>
      <c r="I2673" s="519" t="s">
        <v>13</v>
      </c>
      <c r="J2673" s="650">
        <v>10.4</v>
      </c>
    </row>
    <row r="2674" spans="1:10">
      <c r="A2674" s="519" t="s">
        <v>2827</v>
      </c>
      <c r="B2674" s="519" t="str">
        <f t="shared" si="41"/>
        <v>DEMOLICAO DE PISO DE MARMORE,SOLEIRAS,PEITORIS E ESCADAS COM RESPECTIVA CAMADA DE ARGAMASSA DE ASSENTAMENTO,INCLUSIVE EMPILHAMENTO LATERAL DENTRO DO CANTEIRO DE SERVICO</v>
      </c>
      <c r="C2674" s="519" t="s">
        <v>33689</v>
      </c>
      <c r="D2674" s="519" t="s">
        <v>33690</v>
      </c>
      <c r="E2674" s="519" t="s">
        <v>33691</v>
      </c>
      <c r="I2674" s="519" t="s">
        <v>13</v>
      </c>
      <c r="J2674" s="650">
        <v>9.01</v>
      </c>
    </row>
    <row r="2675" spans="1:10">
      <c r="A2675" s="519" t="s">
        <v>2828</v>
      </c>
      <c r="B2675" s="519" t="str">
        <f t="shared" si="41"/>
        <v>DEMOLICAO A PONTEIRO,DE BASE SUPORTE,CONTRAPISO,CAMADA REGULARIZADORA OU DE ASSENTAMENTO DE TACOS,CERAMICAS E AZULEJOS,COM ESPESSURA ATE 4CM</v>
      </c>
      <c r="C2675" s="519" t="s">
        <v>33692</v>
      </c>
      <c r="D2675" s="519" t="s">
        <v>33693</v>
      </c>
      <c r="E2675" s="519" t="s">
        <v>33694</v>
      </c>
      <c r="I2675" s="519" t="s">
        <v>13</v>
      </c>
      <c r="J2675" s="650">
        <v>25.56</v>
      </c>
    </row>
    <row r="2676" spans="1:10">
      <c r="A2676" s="519" t="s">
        <v>2829</v>
      </c>
      <c r="B2676" s="519" t="str">
        <f t="shared" si="41"/>
        <v>DEMOLICAO A PONTEIRO,DE BASE SUPORTE,CONTRAPISO,CAMADA REGULARIZADORA OU DE ASSENTAMENTO DE TACOS,CERAMICAS E AZULEJOS,COM ESPESSURA ATE 4CM</v>
      </c>
      <c r="C2676" s="519" t="s">
        <v>33692</v>
      </c>
      <c r="D2676" s="519" t="s">
        <v>33693</v>
      </c>
      <c r="E2676" s="519" t="s">
        <v>33694</v>
      </c>
      <c r="I2676" s="519" t="s">
        <v>13</v>
      </c>
      <c r="J2676" s="650">
        <v>22.15</v>
      </c>
    </row>
    <row r="2677" spans="1:10">
      <c r="A2677" s="519" t="s">
        <v>2830</v>
      </c>
      <c r="B2677" s="519" t="str">
        <f t="shared" si="41"/>
        <v>DEMOLICAO DE ESTRUTURA DE CONCRETO CELULAR(LAJES,VIGAS,ETC)</v>
      </c>
      <c r="C2677" s="519" t="s">
        <v>2831</v>
      </c>
      <c r="I2677" s="519" t="s">
        <v>22</v>
      </c>
      <c r="J2677" s="650">
        <v>25.56</v>
      </c>
    </row>
    <row r="2678" spans="1:10">
      <c r="A2678" s="519" t="s">
        <v>2832</v>
      </c>
      <c r="B2678" s="519" t="str">
        <f t="shared" si="41"/>
        <v>DEMOLICAO DE ESTRUTURA DE CONCRETO CELULAR(LAJES,VIGAS,ETC)</v>
      </c>
      <c r="C2678" s="519" t="s">
        <v>2831</v>
      </c>
      <c r="I2678" s="519" t="s">
        <v>22</v>
      </c>
      <c r="J2678" s="650">
        <v>22.15</v>
      </c>
    </row>
    <row r="2679" spans="1:10">
      <c r="A2679" s="519" t="s">
        <v>2833</v>
      </c>
      <c r="B2679" s="519" t="str">
        <f t="shared" si="41"/>
        <v>DEMOLICAO MANUAL DE ALVENARIA DE TIJOLOS FURADOS,INCLUSIVE EMPILHAMENTO LATERAL DENTRO DO CANTEIRO DE SERVICO</v>
      </c>
      <c r="C2679" s="519" t="s">
        <v>33695</v>
      </c>
      <c r="D2679" s="519" t="s">
        <v>33696</v>
      </c>
      <c r="I2679" s="519" t="s">
        <v>22</v>
      </c>
      <c r="J2679" s="650">
        <v>87.3</v>
      </c>
    </row>
    <row r="2680" spans="1:10">
      <c r="A2680" s="519" t="s">
        <v>2834</v>
      </c>
      <c r="B2680" s="519" t="str">
        <f t="shared" si="41"/>
        <v>DEMOLICAO MANUAL DE ALVENARIA DE TIJOLOS FURADOS,INCLUSIVE EMPILHAMENTO LATERAL DENTRO DO CANTEIRO DE SERVICO</v>
      </c>
      <c r="C2680" s="519" t="s">
        <v>33695</v>
      </c>
      <c r="D2680" s="519" t="s">
        <v>33696</v>
      </c>
      <c r="I2680" s="519" t="s">
        <v>22</v>
      </c>
      <c r="J2680" s="650">
        <v>75.64</v>
      </c>
    </row>
    <row r="2681" spans="1:10">
      <c r="A2681" s="519" t="s">
        <v>2835</v>
      </c>
      <c r="B2681" s="519" t="str">
        <f t="shared" si="41"/>
        <v>DEMOLICAO MANUAL DE ALVENARIA DE TIJOLOS MACICOS,INCLUSIVE EMPILHAMENTO LATERAL DENTRO DO CANTEIRO DE SERVICO</v>
      </c>
      <c r="C2681" s="519" t="s">
        <v>33697</v>
      </c>
      <c r="D2681" s="519" t="s">
        <v>33696</v>
      </c>
      <c r="I2681" s="519" t="s">
        <v>22</v>
      </c>
      <c r="J2681" s="650">
        <v>106.7</v>
      </c>
    </row>
    <row r="2682" spans="1:10">
      <c r="A2682" s="519" t="s">
        <v>2836</v>
      </c>
      <c r="B2682" s="519" t="str">
        <f t="shared" si="41"/>
        <v>DEMOLICAO MANUAL DE ALVENARIA DE TIJOLOS MACICOS,INCLUSIVE EMPILHAMENTO LATERAL DENTRO DO CANTEIRO DE SERVICO</v>
      </c>
      <c r="C2682" s="519" t="s">
        <v>33697</v>
      </c>
      <c r="D2682" s="519" t="s">
        <v>33696</v>
      </c>
      <c r="I2682" s="519" t="s">
        <v>22</v>
      </c>
      <c r="J2682" s="650">
        <v>92.45</v>
      </c>
    </row>
    <row r="2683" spans="1:10">
      <c r="A2683" s="519" t="s">
        <v>2837</v>
      </c>
      <c r="B2683" s="519" t="str">
        <f t="shared" si="41"/>
        <v>DEMOLICAO MANUAL DE ALVENARIA DE BLOCOS DE CONCRETO,INCLUSIVE EMPILHAMENTO LATERAL DENTRO DO CANTEIRO DE SERVICO</v>
      </c>
      <c r="C2683" s="519" t="s">
        <v>33698</v>
      </c>
      <c r="D2683" s="519" t="s">
        <v>33699</v>
      </c>
      <c r="I2683" s="519" t="s">
        <v>22</v>
      </c>
      <c r="J2683" s="650">
        <v>169.66</v>
      </c>
    </row>
    <row r="2684" spans="1:10">
      <c r="A2684" s="519" t="s">
        <v>2838</v>
      </c>
      <c r="B2684" s="519" t="str">
        <f t="shared" si="41"/>
        <v>DEMOLICAO MANUAL DE ALVENARIA DE BLOCOS DE CONCRETO,INCLUSIVE EMPILHAMENTO LATERAL DENTRO DO CANTEIRO DE SERVICO</v>
      </c>
      <c r="C2684" s="519" t="s">
        <v>33698</v>
      </c>
      <c r="D2684" s="519" t="s">
        <v>33699</v>
      </c>
      <c r="I2684" s="519" t="s">
        <v>22</v>
      </c>
      <c r="J2684" s="650">
        <v>147.01</v>
      </c>
    </row>
    <row r="2685" spans="1:10">
      <c r="A2685" s="519" t="s">
        <v>2839</v>
      </c>
      <c r="B2685" s="519" t="str">
        <f t="shared" si="41"/>
        <v>DEMOLICAO MANUAL DE LAJE PRE-FABRICADA COMPOSTA DE TIJOLOSCERAMICOS,VIGOTAS,ARMACAO E CAMADA DE CAPEAMENTO,INCLUSIVEEMPILHAMENTO LATERAL DENTRO DO CANTEIRO DE SERVICO</v>
      </c>
      <c r="C2685" s="519" t="s">
        <v>33700</v>
      </c>
      <c r="D2685" s="519" t="s">
        <v>33701</v>
      </c>
      <c r="E2685" s="519" t="s">
        <v>33702</v>
      </c>
      <c r="I2685" s="519" t="s">
        <v>22</v>
      </c>
      <c r="J2685" s="650">
        <v>396.17</v>
      </c>
    </row>
    <row r="2686" spans="1:10">
      <c r="A2686" s="519" t="s">
        <v>2840</v>
      </c>
      <c r="B2686" s="519" t="str">
        <f t="shared" si="41"/>
        <v>DEMOLICAO MANUAL DE LAJE PRE-FABRICADA COMPOSTA DE TIJOLOSCERAMICOS,VIGOTAS,ARMACAO E CAMADA DE CAPEAMENTO,INCLUSIVEEMPILHAMENTO LATERAL DENTRO DO CANTEIRO DE SERVICO</v>
      </c>
      <c r="C2686" s="519" t="s">
        <v>33700</v>
      </c>
      <c r="D2686" s="519" t="s">
        <v>33701</v>
      </c>
      <c r="E2686" s="519" t="s">
        <v>33702</v>
      </c>
      <c r="I2686" s="519" t="s">
        <v>22</v>
      </c>
      <c r="J2686" s="650">
        <v>343.29</v>
      </c>
    </row>
    <row r="2687" spans="1:10">
      <c r="A2687" s="519" t="s">
        <v>2841</v>
      </c>
      <c r="B2687" s="519" t="str">
        <f t="shared" si="41"/>
        <v>DEMOLICAO DE PISO DE ALTA RESISTENCIA,EXCLUSIVE CAMADA DE ASSENTAMENTO(CONTRAPISO)</v>
      </c>
      <c r="C2687" s="519" t="s">
        <v>33703</v>
      </c>
      <c r="D2687" s="519" t="s">
        <v>33704</v>
      </c>
      <c r="I2687" s="519" t="s">
        <v>13</v>
      </c>
      <c r="J2687" s="650">
        <v>25.56</v>
      </c>
    </row>
    <row r="2688" spans="1:10">
      <c r="A2688" s="519" t="s">
        <v>2842</v>
      </c>
      <c r="B2688" s="519" t="str">
        <f t="shared" si="41"/>
        <v>DEMOLICAO DE PISO DE ALTA RESISTENCIA,EXCLUSIVE CAMADA DE ASSENTAMENTO(CONTRAPISO)</v>
      </c>
      <c r="C2688" s="519" t="s">
        <v>33703</v>
      </c>
      <c r="D2688" s="519" t="s">
        <v>33704</v>
      </c>
      <c r="I2688" s="519" t="s">
        <v>13</v>
      </c>
      <c r="J2688" s="650">
        <v>22.15</v>
      </c>
    </row>
    <row r="2689" spans="1:10">
      <c r="A2689" s="519" t="s">
        <v>2843</v>
      </c>
      <c r="B2689" s="519" t="str">
        <f t="shared" si="41"/>
        <v>DEMOLICAO MANUAL DE CONCRETO ARMADO ESTANDO AS PECAS EM POSICAO ESPECIAL SOBRE O TERRENO OU PLANO HORIZONTAL DE TRABALHO</v>
      </c>
      <c r="C2689" s="519" t="s">
        <v>33705</v>
      </c>
      <c r="D2689" s="519" t="s">
        <v>33706</v>
      </c>
      <c r="I2689" s="519" t="s">
        <v>22</v>
      </c>
      <c r="J2689" s="650">
        <v>322.77</v>
      </c>
    </row>
    <row r="2690" spans="1:10">
      <c r="A2690" s="519" t="s">
        <v>2844</v>
      </c>
      <c r="B2690" s="519" t="str">
        <f t="shared" si="41"/>
        <v>DEMOLICAO MANUAL DE CONCRETO ARMADO ESTANDO AS PECAS EM POSICAO ESPECIAL SOBRE O TERRENO OU PLANO HORIZONTAL DE TRABALHO</v>
      </c>
      <c r="C2690" s="519" t="s">
        <v>33705</v>
      </c>
      <c r="D2690" s="519" t="s">
        <v>33706</v>
      </c>
      <c r="I2690" s="519" t="s">
        <v>22</v>
      </c>
      <c r="J2690" s="650">
        <v>279.69</v>
      </c>
    </row>
    <row r="2691" spans="1:10">
      <c r="A2691" s="519" t="s">
        <v>2845</v>
      </c>
      <c r="B2691" s="519" t="str">
        <f t="shared" si="41"/>
        <v>DEMOLICAO DE RODAPE DE ALTA RESISTENCIA</v>
      </c>
      <c r="C2691" s="519" t="s">
        <v>2846</v>
      </c>
      <c r="I2691" s="519" t="s">
        <v>36</v>
      </c>
      <c r="J2691" s="650">
        <v>7.5</v>
      </c>
    </row>
    <row r="2692" spans="1:10">
      <c r="A2692" s="519" t="s">
        <v>2847</v>
      </c>
      <c r="B2692" s="519" t="str">
        <f t="shared" si="41"/>
        <v>DEMOLICAO DE RODAPE DE ALTA RESISTENCIA</v>
      </c>
      <c r="C2692" s="519" t="s">
        <v>2846</v>
      </c>
      <c r="I2692" s="519" t="s">
        <v>36</v>
      </c>
      <c r="J2692" s="650">
        <v>6.49</v>
      </c>
    </row>
    <row r="2693" spans="1:10">
      <c r="A2693" s="519" t="s">
        <v>2848</v>
      </c>
      <c r="B2693" s="519" t="str">
        <f t="shared" si="41"/>
        <v>DEMOLICAO DE DIVISORIAS DE PLACAS DE MARMORITE OU CONCRETO</v>
      </c>
      <c r="C2693" s="519" t="s">
        <v>2849</v>
      </c>
      <c r="I2693" s="519" t="s">
        <v>13</v>
      </c>
      <c r="J2693" s="650">
        <v>13.63</v>
      </c>
    </row>
    <row r="2694" spans="1:10">
      <c r="A2694" s="519" t="s">
        <v>2850</v>
      </c>
      <c r="B2694" s="519" t="str">
        <f t="shared" si="41"/>
        <v>DEMOLICAO DE DIVISORIAS DE PLACAS DE MARMORITE OU CONCRETO</v>
      </c>
      <c r="C2694" s="519" t="s">
        <v>2849</v>
      </c>
      <c r="I2694" s="519" t="s">
        <v>13</v>
      </c>
      <c r="J2694" s="650">
        <v>11.81</v>
      </c>
    </row>
    <row r="2695" spans="1:10">
      <c r="A2695" s="519" t="s">
        <v>2851</v>
      </c>
      <c r="B2695" s="519" t="str">
        <f t="shared" si="41"/>
        <v>REMOCAO DE COBERTURA EM TELHAS DE ALUMINIO,EXCLUSIVE SUPORTE,ESTRUTURA OU MADEIRAMENTO,MEDIDA PELA AREA REAL DE COBERTURA</v>
      </c>
      <c r="C2695" s="519" t="s">
        <v>33707</v>
      </c>
      <c r="D2695" s="519" t="s">
        <v>33708</v>
      </c>
      <c r="E2695" s="519" t="s">
        <v>31906</v>
      </c>
      <c r="I2695" s="519" t="s">
        <v>13</v>
      </c>
      <c r="J2695" s="650">
        <v>8.11</v>
      </c>
    </row>
    <row r="2696" spans="1:10">
      <c r="A2696" s="519" t="s">
        <v>2852</v>
      </c>
      <c r="B2696" s="519" t="str">
        <f t="shared" ref="B2696:B2759" si="42">C2696&amp;D2696&amp;E2696&amp;F2696&amp;G2696&amp;H2696</f>
        <v>REMOCAO DE COBERTURA EM TELHAS DE ALUMINIO,EXCLUSIVE SUPORTE,ESTRUTURA OU MADEIRAMENTO,MEDIDA PELA AREA REAL DE COBERTURA</v>
      </c>
      <c r="C2696" s="519" t="s">
        <v>33707</v>
      </c>
      <c r="D2696" s="519" t="s">
        <v>33708</v>
      </c>
      <c r="E2696" s="519" t="s">
        <v>31906</v>
      </c>
      <c r="I2696" s="519" t="s">
        <v>13</v>
      </c>
      <c r="J2696" s="650">
        <v>7.03</v>
      </c>
    </row>
    <row r="2697" spans="1:10">
      <c r="A2697" s="519" t="s">
        <v>2853</v>
      </c>
      <c r="B2697" s="519" t="str">
        <f t="shared" si="42"/>
        <v>REMOCAO DE COBERTURA EM TELHAS DE FIBROCIMENTO CONVENCIONAL,ONDULADA,INCLUSIVE MADEIRAMENTO,MEDIDO O CONJUNTO PELA AREAREAL DE COBERTURA</v>
      </c>
      <c r="C2697" s="519" t="s">
        <v>33709</v>
      </c>
      <c r="D2697" s="519" t="s">
        <v>33710</v>
      </c>
      <c r="E2697" s="519" t="s">
        <v>33711</v>
      </c>
      <c r="I2697" s="519" t="s">
        <v>13</v>
      </c>
      <c r="J2697" s="650">
        <v>14.81</v>
      </c>
    </row>
    <row r="2698" spans="1:10">
      <c r="A2698" s="519" t="s">
        <v>2854</v>
      </c>
      <c r="B2698" s="519" t="str">
        <f t="shared" si="42"/>
        <v>REMOCAO DE COBERTURA EM TELHAS DE FIBROCIMENTO CONVENCIONAL,ONDULADA,INCLUSIVE MADEIRAMENTO,MEDIDO O CONJUNTO PELA AREAREAL DE COBERTURA</v>
      </c>
      <c r="C2698" s="519" t="s">
        <v>33709</v>
      </c>
      <c r="D2698" s="519" t="s">
        <v>33710</v>
      </c>
      <c r="E2698" s="519" t="s">
        <v>33711</v>
      </c>
      <c r="I2698" s="519" t="s">
        <v>13</v>
      </c>
      <c r="J2698" s="650">
        <v>12.83</v>
      </c>
    </row>
    <row r="2699" spans="1:10">
      <c r="A2699" s="519" t="s">
        <v>2855</v>
      </c>
      <c r="B2699" s="519" t="str">
        <f t="shared" si="42"/>
        <v>REMOCAO DE COBERTURA DE TELHAS DE FIBROCIMENTO CONVENCIONAL,ONDULADA,EXCLUSIVE MADEIRAMENTO,MEDIDA PELA AREA REAL DA COBERTURA</v>
      </c>
      <c r="C2699" s="519" t="s">
        <v>33712</v>
      </c>
      <c r="D2699" s="519" t="s">
        <v>33713</v>
      </c>
      <c r="E2699" s="519" t="s">
        <v>33714</v>
      </c>
      <c r="I2699" s="519" t="s">
        <v>13</v>
      </c>
      <c r="J2699" s="650">
        <v>10.39</v>
      </c>
    </row>
    <row r="2700" spans="1:10">
      <c r="A2700" s="519" t="s">
        <v>2856</v>
      </c>
      <c r="B2700" s="519" t="str">
        <f t="shared" si="42"/>
        <v>REMOCAO DE COBERTURA DE TELHAS DE FIBROCIMENTO CONVENCIONAL,ONDULADA,EXCLUSIVE MADEIRAMENTO,MEDIDA PELA AREA REAL DA COBERTURA</v>
      </c>
      <c r="C2700" s="519" t="s">
        <v>33712</v>
      </c>
      <c r="D2700" s="519" t="s">
        <v>33713</v>
      </c>
      <c r="E2700" s="519" t="s">
        <v>33714</v>
      </c>
      <c r="I2700" s="519" t="s">
        <v>13</v>
      </c>
      <c r="J2700" s="650">
        <v>9</v>
      </c>
    </row>
    <row r="2701" spans="1:10">
      <c r="A2701" s="519" t="s">
        <v>2857</v>
      </c>
      <c r="B2701" s="519" t="str">
        <f t="shared" si="42"/>
        <v>REMOCAO DE COBERTURA EM TELHAS COLONIAIS,MEDIDA PELA AREA REAL DE COBERTURA,EXCLUSIVE MADEIRAMENTO</v>
      </c>
      <c r="C2701" s="519" t="s">
        <v>33715</v>
      </c>
      <c r="D2701" s="519" t="s">
        <v>33716</v>
      </c>
      <c r="I2701" s="519" t="s">
        <v>13</v>
      </c>
      <c r="J2701" s="650">
        <v>17.86</v>
      </c>
    </row>
    <row r="2702" spans="1:10">
      <c r="A2702" s="519" t="s">
        <v>2858</v>
      </c>
      <c r="B2702" s="519" t="str">
        <f t="shared" si="42"/>
        <v>REMOCAO DE COBERTURA EM TELHAS COLONIAIS,MEDIDA PELA AREA REAL DE COBERTURA,EXCLUSIVE MADEIRAMENTO</v>
      </c>
      <c r="C2702" s="519" t="s">
        <v>33715</v>
      </c>
      <c r="D2702" s="519" t="s">
        <v>33716</v>
      </c>
      <c r="I2702" s="519" t="s">
        <v>13</v>
      </c>
      <c r="J2702" s="650">
        <v>15.48</v>
      </c>
    </row>
    <row r="2703" spans="1:10">
      <c r="A2703" s="519" t="s">
        <v>2859</v>
      </c>
      <c r="B2703" s="519" t="str">
        <f t="shared" si="42"/>
        <v>REMOCAO DE COBERTURA EM TELHAS FRANCESAS,MEDIDA PELA AREA REAL DE COBERTURA,EXCLUSIVE MADEIRAMENTO</v>
      </c>
      <c r="C2703" s="519" t="s">
        <v>33717</v>
      </c>
      <c r="D2703" s="519" t="s">
        <v>33716</v>
      </c>
      <c r="I2703" s="519" t="s">
        <v>13</v>
      </c>
      <c r="J2703" s="650">
        <v>13.83</v>
      </c>
    </row>
    <row r="2704" spans="1:10">
      <c r="A2704" s="519" t="s">
        <v>2860</v>
      </c>
      <c r="B2704" s="519" t="str">
        <f t="shared" si="42"/>
        <v>REMOCAO DE COBERTURA EM TELHAS FRANCESAS,MEDIDA PELA AREA REAL DE COBERTURA,EXCLUSIVE MADEIRAMENTO</v>
      </c>
      <c r="C2704" s="519" t="s">
        <v>33717</v>
      </c>
      <c r="D2704" s="519" t="s">
        <v>33716</v>
      </c>
      <c r="I2704" s="519" t="s">
        <v>13</v>
      </c>
      <c r="J2704" s="650">
        <v>11.98</v>
      </c>
    </row>
    <row r="2705" spans="1:10">
      <c r="A2705" s="519" t="s">
        <v>2861</v>
      </c>
      <c r="B2705" s="519" t="str">
        <f t="shared" si="42"/>
        <v>REMOCAO DE COBERTURA EM TELHAS DE FIBROCIMENTO,TIPO CALHA,COM 90CM DE LARGURA,INCLUSIVE MADEIRAMENTO,MEDIDO O CONJUNTO PELA AREA REAL DE COBERTURA</v>
      </c>
      <c r="C2705" s="519" t="s">
        <v>33718</v>
      </c>
      <c r="D2705" s="519" t="s">
        <v>33719</v>
      </c>
      <c r="E2705" s="519" t="s">
        <v>33720</v>
      </c>
      <c r="I2705" s="519" t="s">
        <v>13</v>
      </c>
      <c r="J2705" s="650">
        <v>12.27</v>
      </c>
    </row>
    <row r="2706" spans="1:10">
      <c r="A2706" s="519" t="s">
        <v>2862</v>
      </c>
      <c r="B2706" s="519" t="str">
        <f t="shared" si="42"/>
        <v>REMOCAO DE COBERTURA EM TELHAS DE FIBROCIMENTO,TIPO CALHA,COM 90CM DE LARGURA,INCLUSIVE MADEIRAMENTO,MEDIDO O CONJUNTO PELA AREA REAL DE COBERTURA</v>
      </c>
      <c r="C2706" s="519" t="s">
        <v>33718</v>
      </c>
      <c r="D2706" s="519" t="s">
        <v>33719</v>
      </c>
      <c r="E2706" s="519" t="s">
        <v>33720</v>
      </c>
      <c r="I2706" s="519" t="s">
        <v>13</v>
      </c>
      <c r="J2706" s="650">
        <v>10.63</v>
      </c>
    </row>
    <row r="2707" spans="1:10">
      <c r="A2707" s="519" t="s">
        <v>2863</v>
      </c>
      <c r="B2707" s="519" t="str">
        <f t="shared" si="42"/>
        <v>REMOCAO DE COBERTURA EM TELHAS DE FIBROCIMENTO,TIPO CALHA COM 90CM DE LARGURA,OU METALICA,MEDIDA PELA AREA REAL DE COBERTURA,EXCLUSIVE MADEIRAMENTO</v>
      </c>
      <c r="C2707" s="519" t="s">
        <v>33721</v>
      </c>
      <c r="D2707" s="519" t="s">
        <v>33722</v>
      </c>
      <c r="E2707" s="519" t="s">
        <v>33723</v>
      </c>
      <c r="I2707" s="519" t="s">
        <v>13</v>
      </c>
      <c r="J2707" s="650">
        <v>8.6</v>
      </c>
    </row>
    <row r="2708" spans="1:10">
      <c r="A2708" s="519" t="s">
        <v>2864</v>
      </c>
      <c r="B2708" s="519" t="str">
        <f t="shared" si="42"/>
        <v>REMOCAO DE COBERTURA EM TELHAS DE FIBROCIMENTO,TIPO CALHA COM 90CM DE LARGURA,OU METALICA,MEDIDA PELA AREA REAL DE COBERTURA,EXCLUSIVE MADEIRAMENTO</v>
      </c>
      <c r="C2708" s="519" t="s">
        <v>33721</v>
      </c>
      <c r="D2708" s="519" t="s">
        <v>33722</v>
      </c>
      <c r="E2708" s="519" t="s">
        <v>33723</v>
      </c>
      <c r="I2708" s="519" t="s">
        <v>13</v>
      </c>
      <c r="J2708" s="650">
        <v>7.45</v>
      </c>
    </row>
    <row r="2709" spans="1:10">
      <c r="A2709" s="519" t="s">
        <v>2865</v>
      </c>
      <c r="B2709" s="519" t="str">
        <f t="shared" si="42"/>
        <v>REMOCAO DE COBERTURA EM TELHAS DE FIBROCIMENTO TIPO CALHA,COM 43 OU 49CM DE LARGURA,INCLUSIVE MADEIRAMENTO,MEDIDO PELA AREA REAL DE COBERTURA</v>
      </c>
      <c r="C2709" s="519" t="s">
        <v>33724</v>
      </c>
      <c r="D2709" s="519" t="s">
        <v>33725</v>
      </c>
      <c r="E2709" s="519" t="s">
        <v>33726</v>
      </c>
      <c r="I2709" s="519" t="s">
        <v>13</v>
      </c>
      <c r="J2709" s="650">
        <v>13.27</v>
      </c>
    </row>
    <row r="2710" spans="1:10">
      <c r="A2710" s="519" t="s">
        <v>2866</v>
      </c>
      <c r="B2710" s="519" t="str">
        <f t="shared" si="42"/>
        <v>REMOCAO DE COBERTURA EM TELHAS DE FIBROCIMENTO TIPO CALHA,COM 43 OU 49CM DE LARGURA,INCLUSIVE MADEIRAMENTO,MEDIDO PELA AREA REAL DE COBERTURA</v>
      </c>
      <c r="C2710" s="519" t="s">
        <v>33724</v>
      </c>
      <c r="D2710" s="519" t="s">
        <v>33725</v>
      </c>
      <c r="E2710" s="519" t="s">
        <v>33726</v>
      </c>
      <c r="I2710" s="519" t="s">
        <v>13</v>
      </c>
      <c r="J2710" s="650">
        <v>11.5</v>
      </c>
    </row>
    <row r="2711" spans="1:10">
      <c r="A2711" s="519" t="s">
        <v>2867</v>
      </c>
      <c r="B2711" s="519" t="str">
        <f t="shared" si="42"/>
        <v>REMOCAO DE COBERTURA EM TELHAS DE FIBROCIMENTO,TIPO CALHA,COM 43 OU 49CM DE LARGURA,EXCLUSIVE MADEIRAMENTO,MEDIDO PELA AREA REAL DA COBERTURA</v>
      </c>
      <c r="C2711" s="519" t="s">
        <v>33718</v>
      </c>
      <c r="D2711" s="519" t="s">
        <v>33727</v>
      </c>
      <c r="E2711" s="519" t="s">
        <v>33728</v>
      </c>
      <c r="I2711" s="519" t="s">
        <v>13</v>
      </c>
      <c r="J2711" s="650">
        <v>11.18</v>
      </c>
    </row>
    <row r="2712" spans="1:10">
      <c r="A2712" s="519" t="s">
        <v>2868</v>
      </c>
      <c r="B2712" s="519" t="str">
        <f t="shared" si="42"/>
        <v>REMOCAO DE COBERTURA EM TELHAS DE FIBROCIMENTO,TIPO CALHA,COM 43 OU 49CM DE LARGURA,EXCLUSIVE MADEIRAMENTO,MEDIDO PELA AREA REAL DA COBERTURA</v>
      </c>
      <c r="C2712" s="519" t="s">
        <v>33718</v>
      </c>
      <c r="D2712" s="519" t="s">
        <v>33727</v>
      </c>
      <c r="E2712" s="519" t="s">
        <v>33728</v>
      </c>
      <c r="I2712" s="519" t="s">
        <v>13</v>
      </c>
      <c r="J2712" s="650">
        <v>9.68</v>
      </c>
    </row>
    <row r="2713" spans="1:10">
      <c r="A2713" s="519" t="s">
        <v>2869</v>
      </c>
      <c r="B2713" s="519" t="str">
        <f t="shared" si="42"/>
        <v>REMOCAO DE MADEIRAMENTO DE TELHADO EM TELHA CERAMICA</v>
      </c>
      <c r="C2713" s="519" t="s">
        <v>2870</v>
      </c>
      <c r="I2713" s="519" t="s">
        <v>13</v>
      </c>
      <c r="J2713" s="650">
        <v>30.44</v>
      </c>
    </row>
    <row r="2714" spans="1:10">
      <c r="A2714" s="519" t="s">
        <v>2871</v>
      </c>
      <c r="B2714" s="519" t="str">
        <f t="shared" si="42"/>
        <v>REMOCAO DE MADEIRAMENTO DE TELHADO EM TELHA CERAMICA</v>
      </c>
      <c r="C2714" s="519" t="s">
        <v>2870</v>
      </c>
      <c r="I2714" s="519" t="s">
        <v>13</v>
      </c>
      <c r="J2714" s="650">
        <v>26.38</v>
      </c>
    </row>
    <row r="2715" spans="1:10">
      <c r="A2715" s="519" t="s">
        <v>2872</v>
      </c>
      <c r="B2715" s="519" t="str">
        <f t="shared" si="42"/>
        <v>REMOCAO DE COBERTURA EM TELHAS COLONIAIS,INCLUSIVE MADEIRAMENTO,MEDIDO O CONJUNTO PELA AREA REAL DE COBERTURA</v>
      </c>
      <c r="C2715" s="519" t="s">
        <v>33729</v>
      </c>
      <c r="D2715" s="519" t="s">
        <v>33730</v>
      </c>
      <c r="I2715" s="519" t="s">
        <v>13</v>
      </c>
      <c r="J2715" s="650">
        <v>34.58</v>
      </c>
    </row>
    <row r="2716" spans="1:10">
      <c r="A2716" s="519" t="s">
        <v>2873</v>
      </c>
      <c r="B2716" s="519" t="str">
        <f t="shared" si="42"/>
        <v>REMOCAO DE COBERTURA EM TELHAS COLONIAIS,INCLUSIVE MADEIRAMENTO,MEDIDO O CONJUNTO PELA AREA REAL DE COBERTURA</v>
      </c>
      <c r="C2716" s="519" t="s">
        <v>33729</v>
      </c>
      <c r="D2716" s="519" t="s">
        <v>33730</v>
      </c>
      <c r="I2716" s="519" t="s">
        <v>13</v>
      </c>
      <c r="J2716" s="650">
        <v>29.96</v>
      </c>
    </row>
    <row r="2717" spans="1:10">
      <c r="A2717" s="519" t="s">
        <v>2874</v>
      </c>
      <c r="B2717" s="519" t="str">
        <f t="shared" si="42"/>
        <v>REMOCAO DE COBERTURA EM TELHAS DE ARDOSIA,INCLUSIVE MADEIRAMENTO,MEDIDO O CONJUNTO PELA AREA REAL DE COBERTURA</v>
      </c>
      <c r="C2717" s="519" t="s">
        <v>33731</v>
      </c>
      <c r="D2717" s="519" t="s">
        <v>33732</v>
      </c>
      <c r="I2717" s="519" t="s">
        <v>13</v>
      </c>
      <c r="J2717" s="650">
        <v>69.16</v>
      </c>
    </row>
    <row r="2718" spans="1:10">
      <c r="A2718" s="519" t="s">
        <v>2875</v>
      </c>
      <c r="B2718" s="519" t="str">
        <f t="shared" si="42"/>
        <v>REMOCAO DE COBERTURA EM TELHAS DE ARDOSIA,INCLUSIVE MADEIRAMENTO,MEDIDO O CONJUNTO PELA AREA REAL DE COBERTURA</v>
      </c>
      <c r="C2718" s="519" t="s">
        <v>33731</v>
      </c>
      <c r="D2718" s="519" t="s">
        <v>33732</v>
      </c>
      <c r="I2718" s="519" t="s">
        <v>13</v>
      </c>
      <c r="J2718" s="650">
        <v>59.93</v>
      </c>
    </row>
    <row r="2719" spans="1:10">
      <c r="A2719" s="519" t="s">
        <v>2876</v>
      </c>
      <c r="B2719" s="519" t="str">
        <f t="shared" si="42"/>
        <v>REMOCAO DE COBERTURA EM TELHAS FRANCESAS,INCLUSIVE MADEIRAMENTO,MEDIDO O CONJUNTO PELA AREA REAL DE COBERTURA</v>
      </c>
      <c r="C2719" s="519" t="s">
        <v>33733</v>
      </c>
      <c r="D2719" s="519" t="s">
        <v>33730</v>
      </c>
      <c r="I2719" s="519" t="s">
        <v>13</v>
      </c>
      <c r="J2719" s="650">
        <v>31.7</v>
      </c>
    </row>
    <row r="2720" spans="1:10">
      <c r="A2720" s="519" t="s">
        <v>2877</v>
      </c>
      <c r="B2720" s="519" t="str">
        <f t="shared" si="42"/>
        <v>REMOCAO DE COBERTURA EM TELHAS FRANCESAS,INCLUSIVE MADEIRAMENTO,MEDIDO O CONJUNTO PELA AREA REAL DE COBERTURA</v>
      </c>
      <c r="C2720" s="519" t="s">
        <v>33733</v>
      </c>
      <c r="D2720" s="519" t="s">
        <v>33730</v>
      </c>
      <c r="I2720" s="519" t="s">
        <v>13</v>
      </c>
      <c r="J2720" s="650">
        <v>27.46</v>
      </c>
    </row>
    <row r="2721" spans="1:10">
      <c r="A2721" s="519" t="s">
        <v>2878</v>
      </c>
      <c r="B2721" s="519" t="str">
        <f t="shared" si="42"/>
        <v>REMOCAO DE FORRO DE ESTUQUE,GESSO,PLACAS PRENSADAS E SEMELHANTES</v>
      </c>
      <c r="C2721" s="519" t="s">
        <v>33734</v>
      </c>
      <c r="D2721" s="519" t="s">
        <v>32187</v>
      </c>
      <c r="I2721" s="519" t="s">
        <v>13</v>
      </c>
      <c r="J2721" s="650">
        <v>11.93</v>
      </c>
    </row>
    <row r="2722" spans="1:10">
      <c r="A2722" s="519" t="s">
        <v>2879</v>
      </c>
      <c r="B2722" s="519" t="str">
        <f t="shared" si="42"/>
        <v>REMOCAO DE FORRO DE ESTUQUE,GESSO,PLACAS PRENSADAS E SEMELHANTES</v>
      </c>
      <c r="C2722" s="519" t="s">
        <v>33734</v>
      </c>
      <c r="D2722" s="519" t="s">
        <v>32187</v>
      </c>
      <c r="I2722" s="519" t="s">
        <v>13</v>
      </c>
      <c r="J2722" s="650">
        <v>10.33</v>
      </c>
    </row>
    <row r="2723" spans="1:10">
      <c r="A2723" s="519" t="s">
        <v>2880</v>
      </c>
      <c r="B2723" s="519" t="str">
        <f t="shared" si="42"/>
        <v>REMOCAO MANUAL CUIDADOSA DA CAMADA DE CAPEAMENTO DE CONCRETO ARMADO,VISANDO EXPOSICAO DA ARMADURA,USANDO CINZEL,PONTEIRO E ESCOVA DE ACO</v>
      </c>
      <c r="C2723" s="519" t="s">
        <v>33735</v>
      </c>
      <c r="D2723" s="519" t="s">
        <v>33736</v>
      </c>
      <c r="E2723" s="519" t="s">
        <v>33737</v>
      </c>
      <c r="I2723" s="519" t="s">
        <v>22</v>
      </c>
      <c r="J2723" s="650">
        <v>3355.35</v>
      </c>
    </row>
    <row r="2724" spans="1:10">
      <c r="A2724" s="519" t="s">
        <v>2881</v>
      </c>
      <c r="B2724" s="519" t="str">
        <f t="shared" si="42"/>
        <v>REMOCAO MANUAL CUIDADOSA DA CAMADA DE CAPEAMENTO DE CONCRETO ARMADO,VISANDO EXPOSICAO DA ARMADURA,USANDO CINZEL,PONTEIRO E ESCOVA DE ACO</v>
      </c>
      <c r="C2724" s="519" t="s">
        <v>33735</v>
      </c>
      <c r="D2724" s="519" t="s">
        <v>33736</v>
      </c>
      <c r="E2724" s="519" t="s">
        <v>33737</v>
      </c>
      <c r="I2724" s="519" t="s">
        <v>22</v>
      </c>
      <c r="J2724" s="650">
        <v>2907.52</v>
      </c>
    </row>
    <row r="2725" spans="1:10">
      <c r="A2725" s="519" t="s">
        <v>2882</v>
      </c>
      <c r="B2725" s="519" t="str">
        <f t="shared" si="42"/>
        <v>REMOCAO MANUAL CUIDADOSA DA CAMADA DE CAPEAMENTO DE CONCRETO ARMADO,VISANDO EXPOSICAO DA ARMADURA,USANDO CINZEL,PONTEIRO E ESCOVA DE ACO,PARA ESPESSURA DE 3CM</v>
      </c>
      <c r="C2725" s="519" t="s">
        <v>33735</v>
      </c>
      <c r="D2725" s="519" t="s">
        <v>33736</v>
      </c>
      <c r="E2725" s="519" t="s">
        <v>33738</v>
      </c>
      <c r="I2725" s="519" t="s">
        <v>13</v>
      </c>
      <c r="J2725" s="650">
        <v>100.66</v>
      </c>
    </row>
    <row r="2726" spans="1:10">
      <c r="A2726" s="519" t="s">
        <v>2883</v>
      </c>
      <c r="B2726" s="519" t="str">
        <f t="shared" si="42"/>
        <v>REMOCAO MANUAL CUIDADOSA DA CAMADA DE CAPEAMENTO DE CONCRETO ARMADO,VISANDO EXPOSICAO DA ARMADURA,USANDO CINZEL,PONTEIRO E ESCOVA DE ACO,PARA ESPESSURA DE 3CM</v>
      </c>
      <c r="C2726" s="519" t="s">
        <v>33735</v>
      </c>
      <c r="D2726" s="519" t="s">
        <v>33736</v>
      </c>
      <c r="E2726" s="519" t="s">
        <v>33738</v>
      </c>
      <c r="I2726" s="519" t="s">
        <v>13</v>
      </c>
      <c r="J2726" s="650">
        <v>87.23</v>
      </c>
    </row>
    <row r="2727" spans="1:10">
      <c r="A2727" s="519" t="s">
        <v>2884</v>
      </c>
      <c r="B2727" s="519" t="str">
        <f t="shared" si="42"/>
        <v>REMOCAO MANUAL CUIDADOSA DA CAMADA DE CAPEAMENTO DE CONCRETO ARMADO,VISANDO EXPOSICAO DA ARMADURA,USANDO CINZEL,PONTEIRO E ESCOVA DE ACO,PARA ESPESSURA DE 5CM</v>
      </c>
      <c r="C2727" s="519" t="s">
        <v>33735</v>
      </c>
      <c r="D2727" s="519" t="s">
        <v>33736</v>
      </c>
      <c r="E2727" s="519" t="s">
        <v>33739</v>
      </c>
      <c r="I2727" s="519" t="s">
        <v>13</v>
      </c>
      <c r="J2727" s="650">
        <v>168.05</v>
      </c>
    </row>
    <row r="2728" spans="1:10">
      <c r="A2728" s="519" t="s">
        <v>2885</v>
      </c>
      <c r="B2728" s="519" t="str">
        <f t="shared" si="42"/>
        <v>REMOCAO MANUAL CUIDADOSA DA CAMADA DE CAPEAMENTO DE CONCRETO ARMADO,VISANDO EXPOSICAO DA ARMADURA,USANDO CINZEL,PONTEIRO E ESCOVA DE ACO,PARA ESPESSURA DE 5CM</v>
      </c>
      <c r="C2728" s="519" t="s">
        <v>33735</v>
      </c>
      <c r="D2728" s="519" t="s">
        <v>33736</v>
      </c>
      <c r="E2728" s="519" t="s">
        <v>33739</v>
      </c>
      <c r="I2728" s="519" t="s">
        <v>13</v>
      </c>
      <c r="J2728" s="650">
        <v>145.62</v>
      </c>
    </row>
    <row r="2729" spans="1:10">
      <c r="A2729" s="519" t="s">
        <v>2886</v>
      </c>
      <c r="B2729" s="519" t="str">
        <f t="shared" si="42"/>
        <v>REMOCAO MANUAL DE PISO DE PEDRA PORTUGUESA,INCLUSIVE BASE DE ASSENTAMENTO</v>
      </c>
      <c r="C2729" s="519" t="s">
        <v>33740</v>
      </c>
      <c r="D2729" s="519" t="s">
        <v>33741</v>
      </c>
      <c r="I2729" s="519" t="s">
        <v>13</v>
      </c>
      <c r="J2729" s="650">
        <v>17.89</v>
      </c>
    </row>
    <row r="2730" spans="1:10">
      <c r="A2730" s="519" t="s">
        <v>2887</v>
      </c>
      <c r="B2730" s="519" t="str">
        <f t="shared" si="42"/>
        <v>REMOCAO MANUAL DE PISO DE PEDRA PORTUGUESA,INCLUSIVE BASE DE ASSENTAMENTO</v>
      </c>
      <c r="C2730" s="519" t="s">
        <v>33740</v>
      </c>
      <c r="D2730" s="519" t="s">
        <v>33741</v>
      </c>
      <c r="I2730" s="519" t="s">
        <v>13</v>
      </c>
      <c r="J2730" s="650">
        <v>15.5</v>
      </c>
    </row>
    <row r="2731" spans="1:10">
      <c r="A2731" s="519" t="s">
        <v>2888</v>
      </c>
      <c r="B2731" s="519" t="str">
        <f t="shared" si="42"/>
        <v>REMOCACO MANUAL DE PASSEIO DE PEDRA PORTUGUESA</v>
      </c>
      <c r="C2731" s="519" t="s">
        <v>2889</v>
      </c>
      <c r="I2731" s="519" t="s">
        <v>13</v>
      </c>
      <c r="J2731" s="650">
        <v>9.3699999999999992</v>
      </c>
    </row>
    <row r="2732" spans="1:10">
      <c r="A2732" s="519" t="s">
        <v>2890</v>
      </c>
      <c r="B2732" s="519" t="str">
        <f t="shared" si="42"/>
        <v>REMOCACO MANUAL DE PASSEIO DE PEDRA PORTUGUESA</v>
      </c>
      <c r="C2732" s="519" t="s">
        <v>2889</v>
      </c>
      <c r="I2732" s="519" t="s">
        <v>13</v>
      </c>
      <c r="J2732" s="650">
        <v>8.1199999999999992</v>
      </c>
    </row>
    <row r="2733" spans="1:10">
      <c r="A2733" s="519" t="s">
        <v>2891</v>
      </c>
      <c r="B2733" s="519" t="str">
        <f t="shared" si="42"/>
        <v>REMOCAO MANUAL DE PAVIMENTACAO DE LAJOES DE GRANITO EM PASSEIO</v>
      </c>
      <c r="C2733" s="519" t="s">
        <v>33742</v>
      </c>
      <c r="D2733" s="519" t="s">
        <v>31368</v>
      </c>
      <c r="I2733" s="519" t="s">
        <v>13</v>
      </c>
      <c r="J2733" s="650">
        <v>20.45</v>
      </c>
    </row>
    <row r="2734" spans="1:10">
      <c r="A2734" s="519" t="s">
        <v>2892</v>
      </c>
      <c r="B2734" s="519" t="str">
        <f t="shared" si="42"/>
        <v>REMOCAO MANUAL DE PAVIMENTACAO DE LAJOES DE GRANITO EM PASSEIO</v>
      </c>
      <c r="C2734" s="519" t="s">
        <v>33742</v>
      </c>
      <c r="D2734" s="519" t="s">
        <v>31368</v>
      </c>
      <c r="I2734" s="519" t="s">
        <v>13</v>
      </c>
      <c r="J2734" s="650">
        <v>17.72</v>
      </c>
    </row>
    <row r="2735" spans="1:10">
      <c r="A2735" s="519" t="s">
        <v>2893</v>
      </c>
      <c r="B2735" s="519" t="str">
        <f t="shared" si="42"/>
        <v>REMOCAO DE PLAQUEAMENTO DE CONCRETO</v>
      </c>
      <c r="C2735" s="519" t="s">
        <v>2894</v>
      </c>
      <c r="I2735" s="519" t="s">
        <v>13</v>
      </c>
      <c r="J2735" s="650">
        <v>5.96</v>
      </c>
    </row>
    <row r="2736" spans="1:10">
      <c r="A2736" s="519" t="s">
        <v>2895</v>
      </c>
      <c r="B2736" s="519" t="str">
        <f t="shared" si="42"/>
        <v>REMOCAO DE PLAQUEAMENTO DE CONCRETO</v>
      </c>
      <c r="C2736" s="519" t="s">
        <v>2894</v>
      </c>
      <c r="I2736" s="519" t="s">
        <v>13</v>
      </c>
      <c r="J2736" s="650">
        <v>5.16</v>
      </c>
    </row>
    <row r="2737" spans="1:10">
      <c r="A2737" s="519" t="s">
        <v>2896</v>
      </c>
      <c r="B2737" s="519" t="str">
        <f t="shared" si="42"/>
        <v>REMOCAO CUIDADOSA DE CAMADA DE PROTECAO DE IMPERMEABILIZACAO</v>
      </c>
      <c r="C2737" s="519" t="s">
        <v>2897</v>
      </c>
      <c r="I2737" s="519" t="s">
        <v>13</v>
      </c>
      <c r="J2737" s="650">
        <v>21.3</v>
      </c>
    </row>
    <row r="2738" spans="1:10">
      <c r="A2738" s="519" t="s">
        <v>2898</v>
      </c>
      <c r="B2738" s="519" t="str">
        <f t="shared" si="42"/>
        <v>REMOCAO CUIDADOSA DE CAMADA DE PROTECAO DE IMPERMEABILIZACAO</v>
      </c>
      <c r="C2738" s="519" t="s">
        <v>2897</v>
      </c>
      <c r="I2738" s="519" t="s">
        <v>13</v>
      </c>
      <c r="J2738" s="650">
        <v>18.46</v>
      </c>
    </row>
    <row r="2739" spans="1:10">
      <c r="A2739" s="519" t="s">
        <v>2899</v>
      </c>
      <c r="B2739" s="519" t="str">
        <f t="shared" si="42"/>
        <v>REMOCAO DE CAMADA DE ISOLAMENTO TERMICO DE TERRACO OU DE ENCHIMENTO EM BANHEIROS,ETC</v>
      </c>
      <c r="C2739" s="519" t="s">
        <v>33743</v>
      </c>
      <c r="D2739" s="519" t="s">
        <v>33744</v>
      </c>
      <c r="I2739" s="519" t="s">
        <v>13</v>
      </c>
      <c r="J2739" s="650">
        <v>35.79</v>
      </c>
    </row>
    <row r="2740" spans="1:10">
      <c r="A2740" s="519" t="s">
        <v>2900</v>
      </c>
      <c r="B2740" s="519" t="str">
        <f t="shared" si="42"/>
        <v>REMOCAO DE CAMADA DE ISOLAMENTO TERMICO DE TERRACO OU DE ENCHIMENTO EM BANHEIROS,ETC</v>
      </c>
      <c r="C2740" s="519" t="s">
        <v>33743</v>
      </c>
      <c r="D2740" s="519" t="s">
        <v>33744</v>
      </c>
      <c r="I2740" s="519" t="s">
        <v>13</v>
      </c>
      <c r="J2740" s="650">
        <v>31.01</v>
      </c>
    </row>
    <row r="2741" spans="1:10">
      <c r="A2741" s="519" t="s">
        <v>2901</v>
      </c>
      <c r="B2741" s="519" t="str">
        <f t="shared" si="42"/>
        <v>REMOCAO DE FORRO OU LAMBRI DE FRISOS DE MADEIRA OU PVC,PLACAS DE AGLOMERADO PRENSADO OU SEMELHANTES,INCLUSIVE O ENGRADAMAMENTO</v>
      </c>
      <c r="C2741" s="519" t="s">
        <v>33745</v>
      </c>
      <c r="D2741" s="519" t="s">
        <v>33746</v>
      </c>
      <c r="E2741" s="519" t="s">
        <v>33747</v>
      </c>
      <c r="I2741" s="519" t="s">
        <v>13</v>
      </c>
      <c r="J2741" s="650">
        <v>7.67</v>
      </c>
    </row>
    <row r="2742" spans="1:10">
      <c r="A2742" s="519" t="s">
        <v>2902</v>
      </c>
      <c r="B2742" s="519" t="str">
        <f t="shared" si="42"/>
        <v>REMOCAO DE FORRO OU LAMBRI DE FRISOS DE MADEIRA OU PVC,PLACAS DE AGLOMERADO PRENSADO OU SEMELHANTES,INCLUSIVE O ENGRADAMAMENTO</v>
      </c>
      <c r="C2742" s="519" t="s">
        <v>33745</v>
      </c>
      <c r="D2742" s="519" t="s">
        <v>33746</v>
      </c>
      <c r="E2742" s="519" t="s">
        <v>33747</v>
      </c>
      <c r="I2742" s="519" t="s">
        <v>13</v>
      </c>
      <c r="J2742" s="650">
        <v>6.64</v>
      </c>
    </row>
    <row r="2743" spans="1:10">
      <c r="A2743" s="519" t="s">
        <v>2903</v>
      </c>
      <c r="B2743" s="519" t="str">
        <f t="shared" si="42"/>
        <v>REMOCAO MANUAL DE MATERIAL ROCHOSO,EM BLOCOS DE 15KG,A 1,50M DE ALTURA,REFERINDO-SE O CUSTO AO MATERIAL SOLTO</v>
      </c>
      <c r="C2743" s="519" t="s">
        <v>33748</v>
      </c>
      <c r="D2743" s="519" t="s">
        <v>33749</v>
      </c>
      <c r="I2743" s="519" t="s">
        <v>22</v>
      </c>
      <c r="J2743" s="650">
        <v>23.01</v>
      </c>
    </row>
    <row r="2744" spans="1:10">
      <c r="A2744" s="519" t="s">
        <v>2904</v>
      </c>
      <c r="B2744" s="519" t="str">
        <f t="shared" si="42"/>
        <v>REMOCAO MANUAL DE MATERIAL ROCHOSO,EM BLOCOS DE 15KG,A 1,50M DE ALTURA,REFERINDO-SE O CUSTO AO MATERIAL SOLTO</v>
      </c>
      <c r="C2744" s="519" t="s">
        <v>33748</v>
      </c>
      <c r="D2744" s="519" t="s">
        <v>33749</v>
      </c>
      <c r="I2744" s="519" t="s">
        <v>22</v>
      </c>
      <c r="J2744" s="650">
        <v>19.93</v>
      </c>
    </row>
    <row r="2745" spans="1:10">
      <c r="A2745" s="519" t="s">
        <v>2905</v>
      </c>
      <c r="B2745" s="519" t="str">
        <f t="shared" si="42"/>
        <v>REMOCAO MANUAL DE MATERIAL ROCHOSO,EM BLOCOS ATE 15KG,A 2,50M DE DISTANCIA,REFERINDO-SE O CUSTO AO MATERIAL SOLTO</v>
      </c>
      <c r="C2745" s="519" t="s">
        <v>33750</v>
      </c>
      <c r="D2745" s="519" t="s">
        <v>33751</v>
      </c>
      <c r="I2745" s="519" t="s">
        <v>22</v>
      </c>
      <c r="J2745" s="650">
        <v>17.04</v>
      </c>
    </row>
    <row r="2746" spans="1:10">
      <c r="A2746" s="519" t="s">
        <v>2906</v>
      </c>
      <c r="B2746" s="519" t="str">
        <f t="shared" si="42"/>
        <v>REMOCAO MANUAL DE MATERIAL ROCHOSO,EM BLOCOS ATE 15KG,A 2,50M DE DISTANCIA,REFERINDO-SE O CUSTO AO MATERIAL SOLTO</v>
      </c>
      <c r="C2746" s="519" t="s">
        <v>33750</v>
      </c>
      <c r="D2746" s="519" t="s">
        <v>33751</v>
      </c>
      <c r="I2746" s="519" t="s">
        <v>22</v>
      </c>
      <c r="J2746" s="650">
        <v>14.77</v>
      </c>
    </row>
    <row r="2747" spans="1:10">
      <c r="A2747" s="519" t="s">
        <v>2907</v>
      </c>
      <c r="B2747" s="519" t="str">
        <f t="shared" si="42"/>
        <v>REMOCAO,A PA,DE CASCALHO E PO DE MATERIAL ROCHOSO,A 1,50M DE ALTURA</v>
      </c>
      <c r="C2747" s="519" t="s">
        <v>33752</v>
      </c>
      <c r="D2747" s="519" t="s">
        <v>33753</v>
      </c>
      <c r="I2747" s="519" t="s">
        <v>22</v>
      </c>
      <c r="J2747" s="650">
        <v>34.090000000000003</v>
      </c>
    </row>
    <row r="2748" spans="1:10">
      <c r="A2748" s="519" t="s">
        <v>2908</v>
      </c>
      <c r="B2748" s="519" t="str">
        <f t="shared" si="42"/>
        <v>REMOCAO,A PA,DE CASCALHO E PO DE MATERIAL ROCHOSO,A 1,50M DE ALTURA</v>
      </c>
      <c r="C2748" s="519" t="s">
        <v>33752</v>
      </c>
      <c r="D2748" s="519" t="s">
        <v>33753</v>
      </c>
      <c r="I2748" s="519" t="s">
        <v>22</v>
      </c>
      <c r="J2748" s="650">
        <v>29.54</v>
      </c>
    </row>
    <row r="2749" spans="1:10">
      <c r="A2749" s="519" t="s">
        <v>2909</v>
      </c>
      <c r="B2749" s="519" t="str">
        <f t="shared" si="42"/>
        <v>REMOCAO,A PA,DE CASCALHO E PO DE MATERIAL ROCHOSO,A 2,50M DE DISTANCIA</v>
      </c>
      <c r="C2749" s="519" t="s">
        <v>33754</v>
      </c>
      <c r="D2749" s="519" t="s">
        <v>33755</v>
      </c>
      <c r="I2749" s="519" t="s">
        <v>22</v>
      </c>
      <c r="J2749" s="650">
        <v>15.34</v>
      </c>
    </row>
    <row r="2750" spans="1:10">
      <c r="A2750" s="519" t="s">
        <v>2910</v>
      </c>
      <c r="B2750" s="519" t="str">
        <f t="shared" si="42"/>
        <v>REMOCAO,A PA,DE CASCALHO E PO DE MATERIAL ROCHOSO,A 2,50M DE DISTANCIA</v>
      </c>
      <c r="C2750" s="519" t="s">
        <v>33754</v>
      </c>
      <c r="D2750" s="519" t="s">
        <v>33755</v>
      </c>
      <c r="I2750" s="519" t="s">
        <v>22</v>
      </c>
      <c r="J2750" s="650">
        <v>13.29</v>
      </c>
    </row>
    <row r="2751" spans="1:10">
      <c r="A2751" s="519" t="s">
        <v>2911</v>
      </c>
      <c r="B2751" s="519" t="str">
        <f t="shared" si="42"/>
        <v>REMOCAO DE PAVIMENTACAO DE LAJOTAS DE CONCRETO,ALTAMENTE VIBRADO,INTERTRAVADO,PRE-FABRICADO</v>
      </c>
      <c r="C2751" s="519" t="s">
        <v>33756</v>
      </c>
      <c r="D2751" s="519" t="s">
        <v>33757</v>
      </c>
      <c r="I2751" s="519" t="s">
        <v>13</v>
      </c>
      <c r="J2751" s="650">
        <v>5.96</v>
      </c>
    </row>
    <row r="2752" spans="1:10">
      <c r="A2752" s="519" t="s">
        <v>2912</v>
      </c>
      <c r="B2752" s="519" t="str">
        <f t="shared" si="42"/>
        <v>REMOCAO DE PAVIMENTACAO DE LAJOTAS DE CONCRETO,ALTAMENTE VIBRADO,INTERTRAVADO,PRE-FABRICADO</v>
      </c>
      <c r="C2752" s="519" t="s">
        <v>33756</v>
      </c>
      <c r="D2752" s="519" t="s">
        <v>33757</v>
      </c>
      <c r="I2752" s="519" t="s">
        <v>13</v>
      </c>
      <c r="J2752" s="650">
        <v>5.16</v>
      </c>
    </row>
    <row r="2753" spans="1:10">
      <c r="A2753" s="519" t="s">
        <v>2913</v>
      </c>
      <c r="B2753" s="519" t="str">
        <f t="shared" si="42"/>
        <v>REMOCAO CUIDADOSA DE PEITORIS,SOLEIRAS OU CHAPINS</v>
      </c>
      <c r="C2753" s="519" t="s">
        <v>2914</v>
      </c>
      <c r="I2753" s="519" t="s">
        <v>36</v>
      </c>
      <c r="J2753" s="650">
        <v>58.86</v>
      </c>
    </row>
    <row r="2754" spans="1:10">
      <c r="A2754" s="519" t="s">
        <v>2915</v>
      </c>
      <c r="B2754" s="519" t="str">
        <f t="shared" si="42"/>
        <v>REMOCAO CUIDADOSA DE PEITORIS,SOLEIRAS OU CHAPINS</v>
      </c>
      <c r="C2754" s="519" t="s">
        <v>2914</v>
      </c>
      <c r="I2754" s="519" t="s">
        <v>36</v>
      </c>
      <c r="J2754" s="650">
        <v>51.01</v>
      </c>
    </row>
    <row r="2755" spans="1:10">
      <c r="A2755" s="519" t="s">
        <v>2916</v>
      </c>
      <c r="B2755" s="519" t="str">
        <f t="shared" si="42"/>
        <v>REMOCAO DE CALHAS E CONDUTORES</v>
      </c>
      <c r="C2755" s="519" t="s">
        <v>2917</v>
      </c>
      <c r="I2755" s="519" t="s">
        <v>36</v>
      </c>
      <c r="J2755" s="650">
        <v>3.4</v>
      </c>
    </row>
    <row r="2756" spans="1:10">
      <c r="A2756" s="519" t="s">
        <v>2918</v>
      </c>
      <c r="B2756" s="519" t="str">
        <f t="shared" si="42"/>
        <v>REMOCAO DE CALHAS E CONDUTORES</v>
      </c>
      <c r="C2756" s="519" t="s">
        <v>2917</v>
      </c>
      <c r="I2756" s="519" t="s">
        <v>36</v>
      </c>
      <c r="J2756" s="650">
        <v>2.95</v>
      </c>
    </row>
    <row r="2757" spans="1:10">
      <c r="A2757" s="519" t="s">
        <v>2919</v>
      </c>
      <c r="B2757" s="519" t="str">
        <f t="shared" si="42"/>
        <v>REMOCAO DE PLACAS DE PISO VINILICO OU DE BORRACHA SINTETICA</v>
      </c>
      <c r="C2757" s="519" t="s">
        <v>2920</v>
      </c>
      <c r="I2757" s="519" t="s">
        <v>13</v>
      </c>
      <c r="J2757" s="650">
        <v>5.96</v>
      </c>
    </row>
    <row r="2758" spans="1:10">
      <c r="A2758" s="519" t="s">
        <v>2921</v>
      </c>
      <c r="B2758" s="519" t="str">
        <f t="shared" si="42"/>
        <v>REMOCAO DE PLACAS DE PISO VINILICO OU DE BORRACHA SINTETICA</v>
      </c>
      <c r="C2758" s="519" t="s">
        <v>2920</v>
      </c>
      <c r="I2758" s="519" t="s">
        <v>13</v>
      </c>
      <c r="J2758" s="650">
        <v>5.16</v>
      </c>
    </row>
    <row r="2759" spans="1:10">
      <c r="A2759" s="519" t="s">
        <v>2922</v>
      </c>
      <c r="B2759" s="519" t="str">
        <f t="shared" si="42"/>
        <v>REMOCAO DE FORRO OU LAMBRI DE FRISOS DE MADEIRA OU PVC,PLACAS DE AGLOMERADO PRENSADO OU SEMELHANTES,EXCLUSIVE O ENGRADAMENTO</v>
      </c>
      <c r="C2759" s="519" t="s">
        <v>33745</v>
      </c>
      <c r="D2759" s="519" t="s">
        <v>33758</v>
      </c>
      <c r="E2759" s="519" t="s">
        <v>33759</v>
      </c>
      <c r="I2759" s="519" t="s">
        <v>13</v>
      </c>
      <c r="J2759" s="650">
        <v>5.1100000000000003</v>
      </c>
    </row>
    <row r="2760" spans="1:10">
      <c r="A2760" s="519" t="s">
        <v>2923</v>
      </c>
      <c r="B2760" s="519" t="str">
        <f t="shared" ref="B2760:B2823" si="43">C2760&amp;D2760&amp;E2760&amp;F2760&amp;G2760&amp;H2760</f>
        <v>REMOCAO DE FORRO OU LAMBRI DE FRISOS DE MADEIRA OU PVC,PLACAS DE AGLOMERADO PRENSADO OU SEMELHANTES,EXCLUSIVE O ENGRADAMENTO</v>
      </c>
      <c r="C2760" s="519" t="s">
        <v>33745</v>
      </c>
      <c r="D2760" s="519" t="s">
        <v>33758</v>
      </c>
      <c r="E2760" s="519" t="s">
        <v>33759</v>
      </c>
      <c r="I2760" s="519" t="s">
        <v>13</v>
      </c>
      <c r="J2760" s="650">
        <v>4.43</v>
      </c>
    </row>
    <row r="2761" spans="1:10">
      <c r="A2761" s="519" t="s">
        <v>2924</v>
      </c>
      <c r="B2761" s="519" t="str">
        <f t="shared" si="43"/>
        <v>REMOCAO DE PISO DE TACOS,INCLUSIVE CAMADA DE ARGAMASSA DE ASSENTAMENTO</v>
      </c>
      <c r="C2761" s="519" t="s">
        <v>33760</v>
      </c>
      <c r="D2761" s="519" t="s">
        <v>33761</v>
      </c>
      <c r="I2761" s="519" t="s">
        <v>13</v>
      </c>
      <c r="J2761" s="650">
        <v>11.93</v>
      </c>
    </row>
    <row r="2762" spans="1:10">
      <c r="A2762" s="519" t="s">
        <v>2925</v>
      </c>
      <c r="B2762" s="519" t="str">
        <f t="shared" si="43"/>
        <v>REMOCAO DE PISO DE TACOS,INCLUSIVE CAMADA DE ARGAMASSA DE ASSENTAMENTO</v>
      </c>
      <c r="C2762" s="519" t="s">
        <v>33760</v>
      </c>
      <c r="D2762" s="519" t="s">
        <v>33761</v>
      </c>
      <c r="I2762" s="519" t="s">
        <v>13</v>
      </c>
      <c r="J2762" s="650">
        <v>10.33</v>
      </c>
    </row>
    <row r="2763" spans="1:10">
      <c r="A2763" s="519" t="s">
        <v>2926</v>
      </c>
      <c r="B2763" s="519" t="str">
        <f t="shared" si="43"/>
        <v>REMOCAO DE DIVISORIAS DE MADEIRA,PRE-MOLDADAS,PRENSADAS OU SEMELHANTES</v>
      </c>
      <c r="C2763" s="519" t="s">
        <v>33762</v>
      </c>
      <c r="D2763" s="519" t="s">
        <v>33763</v>
      </c>
      <c r="I2763" s="519" t="s">
        <v>13</v>
      </c>
      <c r="J2763" s="650">
        <v>8.52</v>
      </c>
    </row>
    <row r="2764" spans="1:10">
      <c r="A2764" s="519" t="s">
        <v>2927</v>
      </c>
      <c r="B2764" s="519" t="str">
        <f t="shared" si="43"/>
        <v>REMOCAO DE DIVISORIAS DE MADEIRA,PRE-MOLDADAS,PRENSADAS OU SEMELHANTES</v>
      </c>
      <c r="C2764" s="519" t="s">
        <v>33762</v>
      </c>
      <c r="D2764" s="519" t="s">
        <v>33763</v>
      </c>
      <c r="I2764" s="519" t="s">
        <v>13</v>
      </c>
      <c r="J2764" s="650">
        <v>7.38</v>
      </c>
    </row>
    <row r="2765" spans="1:10">
      <c r="A2765" s="519" t="s">
        <v>2928</v>
      </c>
      <c r="B2765" s="519" t="str">
        <f t="shared" si="43"/>
        <v>REMOCAO DE ESCADA DE MADEIRA</v>
      </c>
      <c r="C2765" s="519" t="s">
        <v>2929</v>
      </c>
      <c r="I2765" s="519" t="s">
        <v>36</v>
      </c>
      <c r="J2765" s="650">
        <v>57.63</v>
      </c>
    </row>
    <row r="2766" spans="1:10">
      <c r="A2766" s="519" t="s">
        <v>2930</v>
      </c>
      <c r="B2766" s="519" t="str">
        <f t="shared" si="43"/>
        <v>REMOCAO DE ESCADA DE MADEIRA</v>
      </c>
      <c r="C2766" s="519" t="s">
        <v>2929</v>
      </c>
      <c r="I2766" s="519" t="s">
        <v>36</v>
      </c>
      <c r="J2766" s="650">
        <v>49.94</v>
      </c>
    </row>
    <row r="2767" spans="1:10">
      <c r="A2767" s="519" t="s">
        <v>2931</v>
      </c>
      <c r="B2767" s="519" t="str">
        <f t="shared" si="43"/>
        <v>REMOCAO DE RODAPES DE MADEIRA,CERAMICA OU SEMELHANTE</v>
      </c>
      <c r="C2767" s="519" t="s">
        <v>2932</v>
      </c>
      <c r="I2767" s="519" t="s">
        <v>36</v>
      </c>
      <c r="J2767" s="650">
        <v>2.13</v>
      </c>
    </row>
    <row r="2768" spans="1:10">
      <c r="A2768" s="519" t="s">
        <v>2933</v>
      </c>
      <c r="B2768" s="519" t="str">
        <f t="shared" si="43"/>
        <v>REMOCAO DE RODAPES DE MADEIRA,CERAMICA OU SEMELHANTE</v>
      </c>
      <c r="C2768" s="519" t="s">
        <v>2932</v>
      </c>
      <c r="I2768" s="519" t="s">
        <v>36</v>
      </c>
      <c r="J2768" s="650">
        <v>1.84</v>
      </c>
    </row>
    <row r="2769" spans="1:10">
      <c r="A2769" s="519" t="s">
        <v>2934</v>
      </c>
      <c r="B2769" s="519" t="str">
        <f t="shared" si="43"/>
        <v>REMOCAO DE FRISOS DE ASSOALHO,EXCLUSIVE BARROTES OU GRAZEPES</v>
      </c>
      <c r="C2769" s="519" t="s">
        <v>2935</v>
      </c>
      <c r="I2769" s="519" t="s">
        <v>13</v>
      </c>
      <c r="J2769" s="650">
        <v>6.39</v>
      </c>
    </row>
    <row r="2770" spans="1:10">
      <c r="A2770" s="519" t="s">
        <v>2936</v>
      </c>
      <c r="B2770" s="519" t="str">
        <f t="shared" si="43"/>
        <v>REMOCAO DE FRISOS DE ASSOALHO,EXCLUSIVE BARROTES OU GRAZEPES</v>
      </c>
      <c r="C2770" s="519" t="s">
        <v>2935</v>
      </c>
      <c r="I2770" s="519" t="s">
        <v>13</v>
      </c>
      <c r="J2770" s="650">
        <v>5.53</v>
      </c>
    </row>
    <row r="2771" spans="1:10">
      <c r="A2771" s="519" t="s">
        <v>2937</v>
      </c>
      <c r="B2771" s="519" t="str">
        <f t="shared" si="43"/>
        <v>REMOCAO DE CARPETE OU TAPETE COLADO NO PISO,INCLUSIVE LIMPEZA DE RESIDUO DE COLA COM PALHA DE ACO</v>
      </c>
      <c r="C2771" s="519" t="s">
        <v>33764</v>
      </c>
      <c r="D2771" s="519" t="s">
        <v>33765</v>
      </c>
      <c r="I2771" s="519" t="s">
        <v>13</v>
      </c>
      <c r="J2771" s="650">
        <v>13.63</v>
      </c>
    </row>
    <row r="2772" spans="1:10">
      <c r="A2772" s="519" t="s">
        <v>2938</v>
      </c>
      <c r="B2772" s="519" t="str">
        <f t="shared" si="43"/>
        <v>REMOCAO DE CARPETE OU TAPETE COLADO NO PISO,INCLUSIVE LIMPEZA DE RESIDUO DE COLA COM PALHA DE ACO</v>
      </c>
      <c r="C2772" s="519" t="s">
        <v>33764</v>
      </c>
      <c r="D2772" s="519" t="s">
        <v>33765</v>
      </c>
      <c r="I2772" s="519" t="s">
        <v>13</v>
      </c>
      <c r="J2772" s="650">
        <v>11.81</v>
      </c>
    </row>
    <row r="2773" spans="1:10">
      <c r="A2773" s="519" t="s">
        <v>2939</v>
      </c>
      <c r="B2773" s="519" t="str">
        <f t="shared" si="43"/>
        <v>REMOCAO DE RIPAS,SEM APROVEITAMENTO DE MATERIAL RETIRADO</v>
      </c>
      <c r="C2773" s="519" t="s">
        <v>2940</v>
      </c>
      <c r="I2773" s="519" t="s">
        <v>36</v>
      </c>
      <c r="J2773" s="650">
        <v>1.19</v>
      </c>
    </row>
    <row r="2774" spans="1:10">
      <c r="A2774" s="519" t="s">
        <v>2941</v>
      </c>
      <c r="B2774" s="519" t="str">
        <f t="shared" si="43"/>
        <v>REMOCAO DE RIPAS,SEM APROVEITAMENTO DE MATERIAL RETIRADO</v>
      </c>
      <c r="C2774" s="519" t="s">
        <v>2940</v>
      </c>
      <c r="I2774" s="519" t="s">
        <v>36</v>
      </c>
      <c r="J2774" s="650">
        <v>1.03</v>
      </c>
    </row>
    <row r="2775" spans="1:10">
      <c r="A2775" s="519" t="s">
        <v>2942</v>
      </c>
      <c r="B2775" s="519" t="str">
        <f t="shared" si="43"/>
        <v>REMOCAO DE PISO DE ARDOSIA,PEDRA SAO TOME,COM A RESPECTIVA CAMADA DE ASSENTAMENTO</v>
      </c>
      <c r="C2775" s="519" t="s">
        <v>33766</v>
      </c>
      <c r="D2775" s="519" t="s">
        <v>33767</v>
      </c>
      <c r="I2775" s="519" t="s">
        <v>13</v>
      </c>
      <c r="J2775" s="650">
        <v>11.93</v>
      </c>
    </row>
    <row r="2776" spans="1:10">
      <c r="A2776" s="519" t="s">
        <v>2943</v>
      </c>
      <c r="B2776" s="519" t="str">
        <f t="shared" si="43"/>
        <v>REMOCAO DE PISO DE ARDOSIA,PEDRA SAO TOME,COM A RESPECTIVA CAMADA DE ASSENTAMENTO</v>
      </c>
      <c r="C2776" s="519" t="s">
        <v>33766</v>
      </c>
      <c r="D2776" s="519" t="s">
        <v>33767</v>
      </c>
      <c r="I2776" s="519" t="s">
        <v>13</v>
      </c>
      <c r="J2776" s="650">
        <v>10.33</v>
      </c>
    </row>
    <row r="2777" spans="1:10">
      <c r="A2777" s="519" t="s">
        <v>2944</v>
      </c>
      <c r="B2777" s="519" t="str">
        <f t="shared" si="43"/>
        <v>REMOCAO DE PLACAS DE MURO PRE-MOLDADO,COM APROVEITAMENTO DOMATERIAL</v>
      </c>
      <c r="C2777" s="519" t="s">
        <v>33768</v>
      </c>
      <c r="D2777" s="519" t="s">
        <v>33769</v>
      </c>
      <c r="I2777" s="519" t="s">
        <v>13</v>
      </c>
      <c r="J2777" s="650">
        <v>8.52</v>
      </c>
    </row>
    <row r="2778" spans="1:10">
      <c r="A2778" s="519" t="s">
        <v>2945</v>
      </c>
      <c r="B2778" s="519" t="str">
        <f t="shared" si="43"/>
        <v>REMOCAO DE PLACAS DE MURO PRE-MOLDADO,COM APROVEITAMENTO DOMATERIAL</v>
      </c>
      <c r="C2778" s="519" t="s">
        <v>33768</v>
      </c>
      <c r="D2778" s="519" t="s">
        <v>33769</v>
      </c>
      <c r="I2778" s="519" t="s">
        <v>13</v>
      </c>
      <c r="J2778" s="650">
        <v>7.38</v>
      </c>
    </row>
    <row r="2779" spans="1:10">
      <c r="A2779" s="519" t="s">
        <v>2946</v>
      </c>
      <c r="B2779" s="519" t="str">
        <f t="shared" si="43"/>
        <v>REMOCAO DE PISO DE MARMORE OU GRANITO</v>
      </c>
      <c r="C2779" s="519" t="s">
        <v>2947</v>
      </c>
      <c r="I2779" s="519" t="s">
        <v>13</v>
      </c>
      <c r="J2779" s="650">
        <v>9.3699999999999992</v>
      </c>
    </row>
    <row r="2780" spans="1:10">
      <c r="A2780" s="519" t="s">
        <v>2948</v>
      </c>
      <c r="B2780" s="519" t="str">
        <f t="shared" si="43"/>
        <v>REMOCAO DE PISO DE MARMORE OU GRANITO</v>
      </c>
      <c r="C2780" s="519" t="s">
        <v>2947</v>
      </c>
      <c r="I2780" s="519" t="s">
        <v>13</v>
      </c>
      <c r="J2780" s="650">
        <v>8.1199999999999992</v>
      </c>
    </row>
    <row r="2781" spans="1:10">
      <c r="A2781" s="519" t="s">
        <v>2949</v>
      </c>
      <c r="B2781" s="519" t="str">
        <f t="shared" si="43"/>
        <v>REMOCAO A PA,DE CASCALHO OU LAMA A 1,50M DE ALTURA EM LOGRADOURO(BECO) DE ATE 2,00M,EM FAVELAS</v>
      </c>
      <c r="C2781" s="519" t="s">
        <v>33770</v>
      </c>
      <c r="D2781" s="519" t="s">
        <v>33771</v>
      </c>
      <c r="I2781" s="519" t="s">
        <v>22</v>
      </c>
      <c r="J2781" s="650">
        <v>39.200000000000003</v>
      </c>
    </row>
    <row r="2782" spans="1:10">
      <c r="A2782" s="519" t="s">
        <v>2950</v>
      </c>
      <c r="B2782" s="519" t="str">
        <f t="shared" si="43"/>
        <v>REMOCAO A PA,DE CASCALHO OU LAMA A 1,50M DE ALTURA EM LOGRADOURO(BECO) DE ATE 2,00M,EM FAVELAS</v>
      </c>
      <c r="C2782" s="519" t="s">
        <v>33770</v>
      </c>
      <c r="D2782" s="519" t="s">
        <v>33771</v>
      </c>
      <c r="I2782" s="519" t="s">
        <v>22</v>
      </c>
      <c r="J2782" s="650">
        <v>33.97</v>
      </c>
    </row>
    <row r="2783" spans="1:10">
      <c r="A2783" s="519" t="s">
        <v>2951</v>
      </c>
      <c r="B2783" s="519" t="str">
        <f t="shared" si="43"/>
        <v>REMOCAO DE TERRA OU ENTULHO,A PA,ATE A DISTANCIA HORIZONTALDE 5,00M</v>
      </c>
      <c r="C2783" s="519" t="s">
        <v>33772</v>
      </c>
      <c r="D2783" s="519" t="s">
        <v>33773</v>
      </c>
      <c r="I2783" s="519" t="s">
        <v>22</v>
      </c>
      <c r="J2783" s="650">
        <v>25.56</v>
      </c>
    </row>
    <row r="2784" spans="1:10">
      <c r="A2784" s="519" t="s">
        <v>2952</v>
      </c>
      <c r="B2784" s="519" t="str">
        <f t="shared" si="43"/>
        <v>REMOCAO DE TERRA OU ENTULHO,A PA,ATE A DISTANCIA HORIZONTALDE 5,00M</v>
      </c>
      <c r="C2784" s="519" t="s">
        <v>33772</v>
      </c>
      <c r="D2784" s="519" t="s">
        <v>33773</v>
      </c>
      <c r="I2784" s="519" t="s">
        <v>22</v>
      </c>
      <c r="J2784" s="650">
        <v>22.15</v>
      </c>
    </row>
    <row r="2785" spans="1:10">
      <c r="A2785" s="519" t="s">
        <v>2953</v>
      </c>
      <c r="B2785" s="519" t="str">
        <f t="shared" si="43"/>
        <v>REMOCAO DE PAPEL DE PAREDE,INCLUSIVE LIMPEZA DO EXCESSO DE COLA NA PAREDE</v>
      </c>
      <c r="C2785" s="519" t="s">
        <v>33774</v>
      </c>
      <c r="D2785" s="519" t="s">
        <v>33775</v>
      </c>
      <c r="I2785" s="519" t="s">
        <v>13</v>
      </c>
      <c r="J2785" s="650">
        <v>3.4</v>
      </c>
    </row>
    <row r="2786" spans="1:10">
      <c r="A2786" s="519" t="s">
        <v>2954</v>
      </c>
      <c r="B2786" s="519" t="str">
        <f t="shared" si="43"/>
        <v>REMOCAO DE PAPEL DE PAREDE,INCLUSIVE LIMPEZA DO EXCESSO DE COLA NA PAREDE</v>
      </c>
      <c r="C2786" s="519" t="s">
        <v>33774</v>
      </c>
      <c r="D2786" s="519" t="s">
        <v>33775</v>
      </c>
      <c r="I2786" s="519" t="s">
        <v>13</v>
      </c>
      <c r="J2786" s="650">
        <v>2.95</v>
      </c>
    </row>
    <row r="2787" spans="1:10">
      <c r="A2787" s="519" t="s">
        <v>2955</v>
      </c>
      <c r="B2787" s="519" t="str">
        <f t="shared" si="43"/>
        <v>REMOCAO DE PISO ELEVADO EM PLACAS</v>
      </c>
      <c r="C2787" s="519" t="s">
        <v>2956</v>
      </c>
      <c r="I2787" s="519" t="s">
        <v>13</v>
      </c>
      <c r="J2787" s="650">
        <v>9.3699999999999992</v>
      </c>
    </row>
    <row r="2788" spans="1:10">
      <c r="A2788" s="519" t="s">
        <v>2957</v>
      </c>
      <c r="B2788" s="519" t="str">
        <f t="shared" si="43"/>
        <v>REMOCAO DE PISO ELEVADO EM PLACAS</v>
      </c>
      <c r="C2788" s="519" t="s">
        <v>2956</v>
      </c>
      <c r="I2788" s="519" t="s">
        <v>13</v>
      </c>
      <c r="J2788" s="650">
        <v>8.1199999999999992</v>
      </c>
    </row>
    <row r="2789" spans="1:10">
      <c r="A2789" s="519" t="s">
        <v>2958</v>
      </c>
      <c r="B2789" s="519" t="str">
        <f t="shared" si="43"/>
        <v>REMOCAO DE REVESTIMENTO LAMINADO MELAMINICO EM PAREDES,INCLUSIVE RETIRADA DA COLA</v>
      </c>
      <c r="C2789" s="519" t="s">
        <v>33776</v>
      </c>
      <c r="D2789" s="519" t="s">
        <v>33777</v>
      </c>
      <c r="I2789" s="519" t="s">
        <v>13</v>
      </c>
      <c r="J2789" s="650">
        <v>9.3699999999999992</v>
      </c>
    </row>
    <row r="2790" spans="1:10">
      <c r="A2790" s="519" t="s">
        <v>2959</v>
      </c>
      <c r="B2790" s="519" t="str">
        <f t="shared" si="43"/>
        <v>REMOCAO DE REVESTIMENTO LAMINADO MELAMINICO EM PAREDES,INCLUSIVE RETIRADA DA COLA</v>
      </c>
      <c r="C2790" s="519" t="s">
        <v>33776</v>
      </c>
      <c r="D2790" s="519" t="s">
        <v>33777</v>
      </c>
      <c r="I2790" s="519" t="s">
        <v>13</v>
      </c>
      <c r="J2790" s="650">
        <v>8.1199999999999992</v>
      </c>
    </row>
    <row r="2791" spans="1:10">
      <c r="A2791" s="519" t="s">
        <v>2960</v>
      </c>
      <c r="B2791" s="519" t="str">
        <f t="shared" si="43"/>
        <v>REMOCAO DE REVESTIMENTO LAMINADO MELAMINICO EM PISOS,INCLUSIVE RETIRADA DA COLA</v>
      </c>
      <c r="C2791" s="519" t="s">
        <v>33778</v>
      </c>
      <c r="D2791" s="519" t="s">
        <v>33779</v>
      </c>
      <c r="I2791" s="519" t="s">
        <v>13</v>
      </c>
      <c r="J2791" s="650">
        <v>7.67</v>
      </c>
    </row>
    <row r="2792" spans="1:10">
      <c r="A2792" s="519" t="s">
        <v>2961</v>
      </c>
      <c r="B2792" s="519" t="str">
        <f t="shared" si="43"/>
        <v>REMOCAO DE REVESTIMENTO LAMINADO MELAMINICO EM PISOS,INCLUSIVE RETIRADA DA COLA</v>
      </c>
      <c r="C2792" s="519" t="s">
        <v>33778</v>
      </c>
      <c r="D2792" s="519" t="s">
        <v>33779</v>
      </c>
      <c r="I2792" s="519" t="s">
        <v>13</v>
      </c>
      <c r="J2792" s="650">
        <v>6.64</v>
      </c>
    </row>
    <row r="2793" spans="1:10">
      <c r="A2793" s="519" t="s">
        <v>2962</v>
      </c>
      <c r="B2793" s="519" t="str">
        <f t="shared" si="43"/>
        <v>REMOCAO DE JUNTA DE DILATACAO E VEDACAO</v>
      </c>
      <c r="C2793" s="519" t="s">
        <v>2963</v>
      </c>
      <c r="I2793" s="519" t="s">
        <v>36</v>
      </c>
      <c r="J2793" s="650">
        <v>1.7000000000000002</v>
      </c>
    </row>
    <row r="2794" spans="1:10">
      <c r="A2794" s="519" t="s">
        <v>2964</v>
      </c>
      <c r="B2794" s="519" t="str">
        <f t="shared" si="43"/>
        <v>REMOCAO DE JUNTA DE DILATACAO E VEDACAO</v>
      </c>
      <c r="C2794" s="519" t="s">
        <v>2963</v>
      </c>
      <c r="I2794" s="519" t="s">
        <v>36</v>
      </c>
      <c r="J2794" s="650">
        <v>1.47</v>
      </c>
    </row>
    <row r="2795" spans="1:10">
      <c r="A2795" s="519" t="s">
        <v>56148</v>
      </c>
      <c r="B2795" s="519" t="str">
        <f t="shared" si="43"/>
        <v>REMOCAO CUIDADOSA DE DIVISORIAS DE MADEIRA PRE-MOLDADAS,PRENSADAS OU SEMELHANTES</v>
      </c>
      <c r="C2795" s="519" t="s">
        <v>56149</v>
      </c>
      <c r="D2795" s="519" t="s">
        <v>56150</v>
      </c>
      <c r="I2795" s="519" t="s">
        <v>13</v>
      </c>
      <c r="J2795" s="650">
        <v>25.43</v>
      </c>
    </row>
    <row r="2796" spans="1:10">
      <c r="A2796" s="519" t="s">
        <v>56151</v>
      </c>
      <c r="B2796" s="519" t="str">
        <f t="shared" si="43"/>
        <v>REMOCAO CUIDADOSA DE DIVISORIAS DE MADEIRA PRE-MOLDADAS,PRENSADAS OU SEMELHANTES</v>
      </c>
      <c r="C2796" s="519" t="s">
        <v>56149</v>
      </c>
      <c r="D2796" s="519" t="s">
        <v>56150</v>
      </c>
      <c r="I2796" s="519" t="s">
        <v>13</v>
      </c>
      <c r="J2796" s="650">
        <v>22.04</v>
      </c>
    </row>
    <row r="2797" spans="1:10">
      <c r="A2797" s="519" t="s">
        <v>56152</v>
      </c>
      <c r="B2797" s="519" t="str">
        <f t="shared" si="43"/>
        <v>REMOCAO CUIDADOSA E REMONTAGEM DE DIVISORIAS DE MADEIRA PRE-MOLDADAS,PRENSADAS OU SEMELHANTES</v>
      </c>
      <c r="C2797" s="519" t="s">
        <v>56153</v>
      </c>
      <c r="D2797" s="519" t="s">
        <v>56154</v>
      </c>
      <c r="I2797" s="519" t="s">
        <v>13</v>
      </c>
      <c r="J2797" s="650">
        <v>41.57</v>
      </c>
    </row>
    <row r="2798" spans="1:10">
      <c r="A2798" s="519" t="s">
        <v>56155</v>
      </c>
      <c r="B2798" s="519" t="str">
        <f t="shared" si="43"/>
        <v>REMOCAO CUIDADOSA E REMONTAGEM DE DIVISORIAS DE MADEIRA PRE-MOLDADAS,PRENSADAS OU SEMELHANTES</v>
      </c>
      <c r="C2798" s="519" t="s">
        <v>56153</v>
      </c>
      <c r="D2798" s="519" t="s">
        <v>56154</v>
      </c>
      <c r="I2798" s="519" t="s">
        <v>13</v>
      </c>
      <c r="J2798" s="650">
        <v>36.020000000000003</v>
      </c>
    </row>
    <row r="2799" spans="1:10">
      <c r="A2799" s="519" t="s">
        <v>2965</v>
      </c>
      <c r="B2799" s="519" t="str">
        <f t="shared" si="43"/>
        <v>REMOCAO CUIDADOSA DE DIVISORIA DE GRANITO</v>
      </c>
      <c r="C2799" s="519" t="s">
        <v>2966</v>
      </c>
      <c r="I2799" s="519" t="s">
        <v>13</v>
      </c>
      <c r="J2799" s="650">
        <v>35.880000000000003</v>
      </c>
    </row>
    <row r="2800" spans="1:10">
      <c r="A2800" s="519" t="s">
        <v>2967</v>
      </c>
      <c r="B2800" s="519" t="str">
        <f t="shared" si="43"/>
        <v>REMOCAO CUIDADOSA DE DIVISORIA DE GRANITO</v>
      </c>
      <c r="C2800" s="519" t="s">
        <v>2966</v>
      </c>
      <c r="I2800" s="519" t="s">
        <v>13</v>
      </c>
      <c r="J2800" s="650">
        <v>31.09</v>
      </c>
    </row>
    <row r="2801" spans="1:10">
      <c r="A2801" s="519" t="s">
        <v>51479</v>
      </c>
      <c r="B2801" s="519" t="str">
        <f t="shared" si="43"/>
        <v>REMOCAO CUIDADOSA  DE DIVISORIA EM PLACA CIMENTICIA</v>
      </c>
      <c r="C2801" s="519" t="s">
        <v>51480</v>
      </c>
      <c r="I2801" s="519" t="s">
        <v>13</v>
      </c>
      <c r="J2801" s="650">
        <v>32.35</v>
      </c>
    </row>
    <row r="2802" spans="1:10">
      <c r="A2802" s="519" t="s">
        <v>51481</v>
      </c>
      <c r="B2802" s="519" t="str">
        <f t="shared" si="43"/>
        <v>REMOCAO CUIDADOSA  DE DIVISORIA EM PLACA CIMENTICIA</v>
      </c>
      <c r="C2802" s="519" t="s">
        <v>51480</v>
      </c>
      <c r="I2802" s="519" t="s">
        <v>13</v>
      </c>
      <c r="J2802" s="650">
        <v>28.03</v>
      </c>
    </row>
    <row r="2803" spans="1:10">
      <c r="A2803" s="519" t="s">
        <v>2968</v>
      </c>
      <c r="B2803" s="519" t="str">
        <f t="shared" si="43"/>
        <v>REMOCAO CUIDADOSA DE DIVISORIA DE MARMORE</v>
      </c>
      <c r="C2803" s="519" t="s">
        <v>2969</v>
      </c>
      <c r="I2803" s="519" t="s">
        <v>13</v>
      </c>
      <c r="J2803" s="650">
        <v>37.06</v>
      </c>
    </row>
    <row r="2804" spans="1:10">
      <c r="A2804" s="519" t="s">
        <v>2970</v>
      </c>
      <c r="B2804" s="519" t="str">
        <f t="shared" si="43"/>
        <v>REMOCAO CUIDADOSA DE DIVISORIA DE MARMORE</v>
      </c>
      <c r="C2804" s="519" t="s">
        <v>2969</v>
      </c>
      <c r="I2804" s="519" t="s">
        <v>13</v>
      </c>
      <c r="J2804" s="650">
        <v>32.11</v>
      </c>
    </row>
    <row r="2805" spans="1:10">
      <c r="A2805" s="519" t="s">
        <v>2971</v>
      </c>
      <c r="B2805" s="519" t="str">
        <f t="shared" si="43"/>
        <v>REMOCAO DE REVESTIMENTO DE LENCOL DE CHUMBO EM PAREDES</v>
      </c>
      <c r="C2805" s="519" t="s">
        <v>2972</v>
      </c>
      <c r="I2805" s="519" t="s">
        <v>13</v>
      </c>
      <c r="J2805" s="650">
        <v>40.270000000000003</v>
      </c>
    </row>
    <row r="2806" spans="1:10">
      <c r="A2806" s="519" t="s">
        <v>2973</v>
      </c>
      <c r="B2806" s="519" t="str">
        <f t="shared" si="43"/>
        <v>REMOCAO DE REVESTIMENTO DE LENCOL DE CHUMBO EM PAREDES</v>
      </c>
      <c r="C2806" s="519" t="s">
        <v>2972</v>
      </c>
      <c r="I2806" s="519" t="s">
        <v>13</v>
      </c>
      <c r="J2806" s="650">
        <v>34.9</v>
      </c>
    </row>
    <row r="2807" spans="1:10">
      <c r="A2807" s="519" t="s">
        <v>2974</v>
      </c>
      <c r="B2807" s="519" t="str">
        <f t="shared" si="43"/>
        <v>REMOCAO DE LEITO FILTRANTE</v>
      </c>
      <c r="C2807" s="519" t="s">
        <v>2975</v>
      </c>
      <c r="I2807" s="519" t="s">
        <v>22</v>
      </c>
      <c r="J2807" s="650">
        <v>21.47</v>
      </c>
    </row>
    <row r="2808" spans="1:10">
      <c r="A2808" s="519" t="s">
        <v>2976</v>
      </c>
      <c r="B2808" s="519" t="str">
        <f t="shared" si="43"/>
        <v>REMOCAO DE LEITO FILTRANTE</v>
      </c>
      <c r="C2808" s="519" t="s">
        <v>2975</v>
      </c>
      <c r="I2808" s="519" t="s">
        <v>22</v>
      </c>
      <c r="J2808" s="650">
        <v>18.61</v>
      </c>
    </row>
    <row r="2809" spans="1:10">
      <c r="A2809" s="519" t="s">
        <v>2977</v>
      </c>
      <c r="B2809" s="519" t="str">
        <f t="shared" si="43"/>
        <v>REMOCAO DE TUBULACAO DE ACO,EXCLUSIVE ESCAVACAO E REATERRO</v>
      </c>
      <c r="C2809" s="519" t="s">
        <v>2978</v>
      </c>
      <c r="I2809" s="519" t="s">
        <v>51</v>
      </c>
      <c r="J2809" s="650">
        <v>0.28000000000000003</v>
      </c>
    </row>
    <row r="2810" spans="1:10">
      <c r="A2810" s="519" t="s">
        <v>2979</v>
      </c>
      <c r="B2810" s="519" t="str">
        <f t="shared" si="43"/>
        <v>REMOCAO DE TUBULACAO DE ACO,EXCLUSIVE ESCAVACAO E REATERRO</v>
      </c>
      <c r="C2810" s="519" t="s">
        <v>2978</v>
      </c>
      <c r="I2810" s="519" t="s">
        <v>51</v>
      </c>
      <c r="J2810" s="650">
        <v>0.24</v>
      </c>
    </row>
    <row r="2811" spans="1:10">
      <c r="A2811" s="519" t="s">
        <v>2980</v>
      </c>
      <c r="B2811" s="519" t="str">
        <f t="shared" si="43"/>
        <v>REMOCAO DE TUBULACAO DE FERRO FUNDIDO COM D.N DE 50 A 300MM,EXCLUSIVE ESCAVACAO E REATERRO</v>
      </c>
      <c r="C2811" s="519" t="s">
        <v>33780</v>
      </c>
      <c r="D2811" s="519" t="s">
        <v>33781</v>
      </c>
      <c r="I2811" s="519" t="s">
        <v>36</v>
      </c>
      <c r="J2811" s="650">
        <v>43.43</v>
      </c>
    </row>
    <row r="2812" spans="1:10">
      <c r="A2812" s="519" t="s">
        <v>2981</v>
      </c>
      <c r="B2812" s="519" t="str">
        <f t="shared" si="43"/>
        <v>REMOCAO DE TUBULACAO DE FERRO FUNDIDO COM D.N DE 50 A 300MM,EXCLUSIVE ESCAVACAO E REATERRO</v>
      </c>
      <c r="C2812" s="519" t="s">
        <v>33780</v>
      </c>
      <c r="D2812" s="519" t="s">
        <v>33781</v>
      </c>
      <c r="I2812" s="519" t="s">
        <v>36</v>
      </c>
      <c r="J2812" s="650">
        <v>37.630000000000003</v>
      </c>
    </row>
    <row r="2813" spans="1:10">
      <c r="A2813" s="519" t="s">
        <v>2982</v>
      </c>
      <c r="B2813" s="519" t="str">
        <f t="shared" si="43"/>
        <v>REMOCAO DE TUBULACAO DE FERRO FUNDIDO COM D.N DE 400 A 600MM,EXCLUSIVE ESCAVACAO E REATERRO</v>
      </c>
      <c r="C2813" s="519" t="s">
        <v>33782</v>
      </c>
      <c r="D2813" s="519" t="s">
        <v>33783</v>
      </c>
      <c r="I2813" s="519" t="s">
        <v>36</v>
      </c>
      <c r="J2813" s="650">
        <v>87.27</v>
      </c>
    </row>
    <row r="2814" spans="1:10">
      <c r="A2814" s="519" t="s">
        <v>2983</v>
      </c>
      <c r="B2814" s="519" t="str">
        <f t="shared" si="43"/>
        <v>REMOCAO DE TUBULACAO DE FERRO FUNDIDO COM D.N DE 400 A 600MM,EXCLUSIVE ESCAVACAO E REATERRO</v>
      </c>
      <c r="C2814" s="519" t="s">
        <v>33782</v>
      </c>
      <c r="D2814" s="519" t="s">
        <v>33783</v>
      </c>
      <c r="I2814" s="519" t="s">
        <v>36</v>
      </c>
      <c r="J2814" s="650">
        <v>75.62</v>
      </c>
    </row>
    <row r="2815" spans="1:10">
      <c r="A2815" s="519" t="s">
        <v>2984</v>
      </c>
      <c r="B2815" s="519" t="str">
        <f t="shared" si="43"/>
        <v>REMOCAO DE TUBULACAO DE FERRO FUNDIDO COM D.N DE 700 A 1200MM,EXCLUSIVE ESCAVACAO E REATERRO</v>
      </c>
      <c r="C2815" s="519" t="s">
        <v>33784</v>
      </c>
      <c r="D2815" s="519" t="s">
        <v>33785</v>
      </c>
      <c r="I2815" s="519" t="s">
        <v>36</v>
      </c>
      <c r="J2815" s="650">
        <v>213.1</v>
      </c>
    </row>
    <row r="2816" spans="1:10">
      <c r="A2816" s="519" t="s">
        <v>2985</v>
      </c>
      <c r="B2816" s="519" t="str">
        <f t="shared" si="43"/>
        <v>REMOCAO DE TUBULACAO DE FERRO FUNDIDO COM D.N DE 700 A 1200MM,EXCLUSIVE ESCAVACAO E REATERRO</v>
      </c>
      <c r="C2816" s="519" t="s">
        <v>33784</v>
      </c>
      <c r="D2816" s="519" t="s">
        <v>33785</v>
      </c>
      <c r="I2816" s="519" t="s">
        <v>36</v>
      </c>
      <c r="J2816" s="650">
        <v>184.66</v>
      </c>
    </row>
    <row r="2817" spans="1:10">
      <c r="A2817" s="519" t="s">
        <v>2986</v>
      </c>
      <c r="B2817" s="519" t="str">
        <f t="shared" si="43"/>
        <v>REMOCAO DE TUBO DE CONCRETO COM D.N ACIMA DE 1500MM</v>
      </c>
      <c r="C2817" s="519" t="s">
        <v>2987</v>
      </c>
      <c r="I2817" s="519" t="s">
        <v>36</v>
      </c>
      <c r="J2817" s="650">
        <v>101.65</v>
      </c>
    </row>
    <row r="2818" spans="1:10">
      <c r="A2818" s="519" t="s">
        <v>2988</v>
      </c>
      <c r="B2818" s="519" t="str">
        <f t="shared" si="43"/>
        <v>REMOCAO DE TUBO DE CONCRETO COM D.N ACIMA DE 1500MM</v>
      </c>
      <c r="C2818" s="519" t="s">
        <v>2987</v>
      </c>
      <c r="I2818" s="519" t="s">
        <v>36</v>
      </c>
      <c r="J2818" s="650">
        <v>88.81</v>
      </c>
    </row>
    <row r="2819" spans="1:10">
      <c r="A2819" s="519" t="s">
        <v>2989</v>
      </c>
      <c r="B2819" s="519" t="str">
        <f t="shared" si="43"/>
        <v>REMOCAO DE VIDRO ATE 0,30X0,30M COM LIMPEZA LOCAL</v>
      </c>
      <c r="C2819" s="519" t="s">
        <v>2990</v>
      </c>
      <c r="I2819" s="519" t="s">
        <v>13</v>
      </c>
      <c r="J2819" s="650">
        <v>12.17</v>
      </c>
    </row>
    <row r="2820" spans="1:10">
      <c r="A2820" s="519" t="s">
        <v>2991</v>
      </c>
      <c r="B2820" s="519" t="str">
        <f t="shared" si="43"/>
        <v>REMOCAO DE VIDRO ATE 0,30X0,30M COM LIMPEZA LOCAL</v>
      </c>
      <c r="C2820" s="519" t="s">
        <v>2990</v>
      </c>
      <c r="I2820" s="519" t="s">
        <v>13</v>
      </c>
      <c r="J2820" s="650">
        <v>10.55</v>
      </c>
    </row>
    <row r="2821" spans="1:10">
      <c r="A2821" s="519" t="s">
        <v>2992</v>
      </c>
      <c r="B2821" s="519" t="str">
        <f t="shared" si="43"/>
        <v>REMOCAO DE VIDRO ACIMA DE 0,30X0,30M,COM LIMPEZA LOCAL</v>
      </c>
      <c r="C2821" s="519" t="s">
        <v>2993</v>
      </c>
      <c r="I2821" s="519" t="s">
        <v>13</v>
      </c>
      <c r="J2821" s="650">
        <v>10.14</v>
      </c>
    </row>
    <row r="2822" spans="1:10">
      <c r="A2822" s="519" t="s">
        <v>2994</v>
      </c>
      <c r="B2822" s="519" t="str">
        <f t="shared" si="43"/>
        <v>REMOCAO DE VIDRO ACIMA DE 0,30X0,30M,COM LIMPEZA LOCAL</v>
      </c>
      <c r="C2822" s="519" t="s">
        <v>2993</v>
      </c>
      <c r="I2822" s="519" t="s">
        <v>13</v>
      </c>
      <c r="J2822" s="650">
        <v>8.7899999999999991</v>
      </c>
    </row>
    <row r="2823" spans="1:10">
      <c r="A2823" s="519" t="s">
        <v>2995</v>
      </c>
      <c r="B2823" s="519" t="str">
        <f t="shared" si="43"/>
        <v>REMOCAO DE CERCA DE ARAME FARPADO E MOIROES,EXCLUSIVE TRANSPORTE</v>
      </c>
      <c r="C2823" s="519" t="s">
        <v>33786</v>
      </c>
      <c r="D2823" s="519" t="s">
        <v>33787</v>
      </c>
      <c r="I2823" s="519" t="s">
        <v>36</v>
      </c>
      <c r="J2823" s="650">
        <v>2.5499999999999998</v>
      </c>
    </row>
    <row r="2824" spans="1:10">
      <c r="A2824" s="519" t="s">
        <v>2996</v>
      </c>
      <c r="B2824" s="519" t="str">
        <f t="shared" ref="B2824:B2887" si="44">C2824&amp;D2824&amp;E2824&amp;F2824&amp;G2824&amp;H2824</f>
        <v>REMOCAO DE CERCA DE ARAME FARPADO E MOIROES,EXCLUSIVE TRANSPORTE</v>
      </c>
      <c r="C2824" s="519" t="s">
        <v>33786</v>
      </c>
      <c r="D2824" s="519" t="s">
        <v>33787</v>
      </c>
      <c r="I2824" s="519" t="s">
        <v>36</v>
      </c>
      <c r="J2824" s="650">
        <v>2.21</v>
      </c>
    </row>
    <row r="2825" spans="1:10">
      <c r="A2825" s="519" t="s">
        <v>2997</v>
      </c>
      <c r="B2825" s="519" t="str">
        <f t="shared" si="44"/>
        <v>ARRANCAMENTO DE BARROTEAMENTO DE DIMENSOES ATE 3"X9" OU DE GRAZEPES CHUMBADOS EM PISOS OU PAREDES,SEM APROVEITAMENTO DOMATERIAL RETIRADO</v>
      </c>
      <c r="C2825" s="519" t="s">
        <v>33788</v>
      </c>
      <c r="D2825" s="519" t="s">
        <v>33789</v>
      </c>
      <c r="E2825" s="519" t="s">
        <v>33790</v>
      </c>
      <c r="I2825" s="519" t="s">
        <v>13</v>
      </c>
      <c r="J2825" s="650">
        <v>29.67</v>
      </c>
    </row>
    <row r="2826" spans="1:10">
      <c r="A2826" s="519" t="s">
        <v>2998</v>
      </c>
      <c r="B2826" s="519" t="str">
        <f t="shared" si="44"/>
        <v>ARRANCAMENTO DE BARROTEAMENTO DE DIMENSOES ATE 3"X9" OU DE GRAZEPES CHUMBADOS EM PISOS OU PAREDES,SEM APROVEITAMENTO DOMATERIAL RETIRADO</v>
      </c>
      <c r="C2826" s="519" t="s">
        <v>33788</v>
      </c>
      <c r="D2826" s="519" t="s">
        <v>33789</v>
      </c>
      <c r="E2826" s="519" t="s">
        <v>33790</v>
      </c>
      <c r="I2826" s="519" t="s">
        <v>13</v>
      </c>
      <c r="J2826" s="650">
        <v>25.71</v>
      </c>
    </row>
    <row r="2827" spans="1:10">
      <c r="A2827" s="519" t="s">
        <v>2999</v>
      </c>
      <c r="B2827" s="519" t="str">
        <f t="shared" si="44"/>
        <v>ARRANCAMENTO DE PORTAS,JANELAS E CAIXILHOS DE AR CONDICIONADO OU OUTROS</v>
      </c>
      <c r="C2827" s="519" t="s">
        <v>33791</v>
      </c>
      <c r="D2827" s="519" t="s">
        <v>33792</v>
      </c>
      <c r="I2827" s="519" t="s">
        <v>5</v>
      </c>
      <c r="J2827" s="650">
        <v>24.11</v>
      </c>
    </row>
    <row r="2828" spans="1:10">
      <c r="A2828" s="519" t="s">
        <v>3000</v>
      </c>
      <c r="B2828" s="519" t="str">
        <f t="shared" si="44"/>
        <v>ARRANCAMENTO DE PORTAS,JANELAS E CAIXILHOS DE AR CONDICIONADO OU OUTROS</v>
      </c>
      <c r="C2828" s="519" t="s">
        <v>33791</v>
      </c>
      <c r="D2828" s="519" t="s">
        <v>33792</v>
      </c>
      <c r="I2828" s="519" t="s">
        <v>5</v>
      </c>
      <c r="J2828" s="650">
        <v>20.89</v>
      </c>
    </row>
    <row r="2829" spans="1:10">
      <c r="A2829" s="519" t="s">
        <v>3001</v>
      </c>
      <c r="B2829" s="519" t="str">
        <f t="shared" si="44"/>
        <v>ARRANCAMENTO DE TUBOS DE CONCRETO E MANILHAS CERAMICAS,COM DIAMETRO DE 0,70 A 1,50M,INCLUSIVE EMPILHAMENTO LATERAL DENTRO DO CANTEIRO DE SERVICO</v>
      </c>
      <c r="C2829" s="519" t="s">
        <v>33793</v>
      </c>
      <c r="D2829" s="519" t="s">
        <v>33794</v>
      </c>
      <c r="E2829" s="519" t="s">
        <v>33795</v>
      </c>
      <c r="I2829" s="519" t="s">
        <v>36</v>
      </c>
      <c r="J2829" s="650">
        <v>25.56</v>
      </c>
    </row>
    <row r="2830" spans="1:10">
      <c r="A2830" s="519" t="s">
        <v>3002</v>
      </c>
      <c r="B2830" s="519" t="str">
        <f t="shared" si="44"/>
        <v>ARRANCAMENTO DE TUBOS DE CONCRETO E MANILHAS CERAMICAS,COM DIAMETRO DE 0,70 A 1,50M,INCLUSIVE EMPILHAMENTO LATERAL DENTRO DO CANTEIRO DE SERVICO</v>
      </c>
      <c r="C2830" s="519" t="s">
        <v>33793</v>
      </c>
      <c r="D2830" s="519" t="s">
        <v>33794</v>
      </c>
      <c r="E2830" s="519" t="s">
        <v>33795</v>
      </c>
      <c r="I2830" s="519" t="s">
        <v>36</v>
      </c>
      <c r="J2830" s="650">
        <v>22.15</v>
      </c>
    </row>
    <row r="2831" spans="1:10">
      <c r="A2831" s="519" t="s">
        <v>3003</v>
      </c>
      <c r="B2831" s="519" t="str">
        <f t="shared" si="44"/>
        <v>ARRANCAMENTO DE TUBOS DE CONCRETO E MANILHAS CERAMICAS,COM DIAMETRO DE 0,10 A 0,30M,INCLUSIVE EMPILHAMENTO LATERAL DENTRO DO CANTEIRO DE SERVICO</v>
      </c>
      <c r="C2831" s="519" t="s">
        <v>33793</v>
      </c>
      <c r="D2831" s="519" t="s">
        <v>33796</v>
      </c>
      <c r="E2831" s="519" t="s">
        <v>33795</v>
      </c>
      <c r="I2831" s="519" t="s">
        <v>36</v>
      </c>
      <c r="J2831" s="650">
        <v>11.08</v>
      </c>
    </row>
    <row r="2832" spans="1:10">
      <c r="A2832" s="519" t="s">
        <v>3004</v>
      </c>
      <c r="B2832" s="519" t="str">
        <f t="shared" si="44"/>
        <v>ARRANCAMENTO DE TUBOS DE CONCRETO E MANILHAS CERAMICAS,COM DIAMETRO DE 0,10 A 0,30M,INCLUSIVE EMPILHAMENTO LATERAL DENTRO DO CANTEIRO DE SERVICO</v>
      </c>
      <c r="C2832" s="519" t="s">
        <v>33793</v>
      </c>
      <c r="D2832" s="519" t="s">
        <v>33796</v>
      </c>
      <c r="E2832" s="519" t="s">
        <v>33795</v>
      </c>
      <c r="I2832" s="519" t="s">
        <v>36</v>
      </c>
      <c r="J2832" s="650">
        <v>9.6</v>
      </c>
    </row>
    <row r="2833" spans="1:10">
      <c r="A2833" s="519" t="s">
        <v>3005</v>
      </c>
      <c r="B2833" s="519" t="str">
        <f t="shared" si="44"/>
        <v>ARRANCAMENTO DE TUBOS DE CONCRETO E MANILHAS CERAMICAS,COM DIAMETRO DE 0,40 A 0,60M,INCLUSIVE EMPILHAMENTO LATERAL DENTRO DO CANTEIRO DE SERVICO</v>
      </c>
      <c r="C2833" s="519" t="s">
        <v>33793</v>
      </c>
      <c r="D2833" s="519" t="s">
        <v>33797</v>
      </c>
      <c r="E2833" s="519" t="s">
        <v>33795</v>
      </c>
      <c r="I2833" s="519" t="s">
        <v>36</v>
      </c>
      <c r="J2833" s="650">
        <v>15.34</v>
      </c>
    </row>
    <row r="2834" spans="1:10">
      <c r="A2834" s="519" t="s">
        <v>3006</v>
      </c>
      <c r="B2834" s="519" t="str">
        <f t="shared" si="44"/>
        <v>ARRANCAMENTO DE TUBOS DE CONCRETO E MANILHAS CERAMICAS,COM DIAMETRO DE 0,40 A 0,60M,INCLUSIVE EMPILHAMENTO LATERAL DENTRO DO CANTEIRO DE SERVICO</v>
      </c>
      <c r="C2834" s="519" t="s">
        <v>33793</v>
      </c>
      <c r="D2834" s="519" t="s">
        <v>33797</v>
      </c>
      <c r="E2834" s="519" t="s">
        <v>33795</v>
      </c>
      <c r="I2834" s="519" t="s">
        <v>36</v>
      </c>
      <c r="J2834" s="650">
        <v>13.29</v>
      </c>
    </row>
    <row r="2835" spans="1:10">
      <c r="A2835" s="519" t="s">
        <v>3007</v>
      </c>
      <c r="B2835" s="519" t="str">
        <f t="shared" si="44"/>
        <v>ARRANCAMENTO DE TUBULACAO DE FERRO GALVANIZADO,SEM ESCAVACAO OU RASGO EM ALVENARIA</v>
      </c>
      <c r="C2835" s="519" t="s">
        <v>33798</v>
      </c>
      <c r="D2835" s="519" t="s">
        <v>33799</v>
      </c>
      <c r="I2835" s="519" t="s">
        <v>36</v>
      </c>
      <c r="J2835" s="650">
        <v>5.88</v>
      </c>
    </row>
    <row r="2836" spans="1:10">
      <c r="A2836" s="519" t="s">
        <v>3008</v>
      </c>
      <c r="B2836" s="519" t="str">
        <f t="shared" si="44"/>
        <v>ARRANCAMENTO DE TUBULACAO DE FERRO GALVANIZADO,SEM ESCAVACAO OU RASGO EM ALVENARIA</v>
      </c>
      <c r="C2836" s="519" t="s">
        <v>33798</v>
      </c>
      <c r="D2836" s="519" t="s">
        <v>33799</v>
      </c>
      <c r="I2836" s="519" t="s">
        <v>36</v>
      </c>
      <c r="J2836" s="650">
        <v>5.0999999999999996</v>
      </c>
    </row>
    <row r="2837" spans="1:10">
      <c r="A2837" s="519" t="s">
        <v>3009</v>
      </c>
      <c r="B2837" s="519" t="str">
        <f t="shared" si="44"/>
        <v>ARRANCAMENTO DE TENTOS OU TRAVESSOES,DE GRANITO OU CONCRETO,INCLUSIVE EMPILHAMENTO LATERAL DENTRO DO CANTEIRO DE SERVICO</v>
      </c>
      <c r="C2837" s="519" t="s">
        <v>33800</v>
      </c>
      <c r="D2837" s="519" t="s">
        <v>33801</v>
      </c>
      <c r="I2837" s="519" t="s">
        <v>36</v>
      </c>
      <c r="J2837" s="650">
        <v>22.16</v>
      </c>
    </row>
    <row r="2838" spans="1:10">
      <c r="A2838" s="519" t="s">
        <v>3010</v>
      </c>
      <c r="B2838" s="519" t="str">
        <f t="shared" si="44"/>
        <v>ARRANCAMENTO DE TENTOS OU TRAVESSOES,DE GRANITO OU CONCRETO,INCLUSIVE EMPILHAMENTO LATERAL DENTRO DO CANTEIRO DE SERVICO</v>
      </c>
      <c r="C2838" s="519" t="s">
        <v>33800</v>
      </c>
      <c r="D2838" s="519" t="s">
        <v>33801</v>
      </c>
      <c r="I2838" s="519" t="s">
        <v>36</v>
      </c>
      <c r="J2838" s="650">
        <v>19.2</v>
      </c>
    </row>
    <row r="2839" spans="1:10">
      <c r="A2839" s="519" t="s">
        <v>3011</v>
      </c>
      <c r="B2839" s="519" t="str">
        <f t="shared" si="44"/>
        <v>ARRANCAMENTO DE MEIOS-FIOS,DE GRANITO OU CONCRETO,RETOS OU CURVOS,INCLUSIVE EMPILHAMENTO LATERAL DENTRO DO CANTEIRO DE SERVICO</v>
      </c>
      <c r="C2839" s="519" t="s">
        <v>33802</v>
      </c>
      <c r="D2839" s="519" t="s">
        <v>33803</v>
      </c>
      <c r="E2839" s="519" t="s">
        <v>33804</v>
      </c>
      <c r="I2839" s="519" t="s">
        <v>36</v>
      </c>
      <c r="J2839" s="650">
        <v>18.75</v>
      </c>
    </row>
    <row r="2840" spans="1:10">
      <c r="A2840" s="519" t="s">
        <v>3012</v>
      </c>
      <c r="B2840" s="519" t="str">
        <f t="shared" si="44"/>
        <v>ARRANCAMENTO DE MEIOS-FIOS,DE GRANITO OU CONCRETO,RETOS OU CURVOS,INCLUSIVE EMPILHAMENTO LATERAL DENTRO DO CANTEIRO DE SERVICO</v>
      </c>
      <c r="C2840" s="519" t="s">
        <v>33802</v>
      </c>
      <c r="D2840" s="519" t="s">
        <v>33803</v>
      </c>
      <c r="E2840" s="519" t="s">
        <v>33804</v>
      </c>
      <c r="I2840" s="519" t="s">
        <v>36</v>
      </c>
      <c r="J2840" s="650">
        <v>16.239999999999998</v>
      </c>
    </row>
    <row r="2841" spans="1:10">
      <c r="A2841" s="519" t="s">
        <v>3013</v>
      </c>
      <c r="B2841" s="519" t="str">
        <f t="shared" si="44"/>
        <v>ARRANCAMENTO DE PARALELEPIPEDOS,INCLUSIVE EMPILHAMENTO LATERAL DENTRO DO CANTEIRO DE SERVICO</v>
      </c>
      <c r="C2841" s="519" t="s">
        <v>33805</v>
      </c>
      <c r="D2841" s="519" t="s">
        <v>33806</v>
      </c>
      <c r="I2841" s="519" t="s">
        <v>13</v>
      </c>
      <c r="J2841" s="650">
        <v>8.52</v>
      </c>
    </row>
    <row r="2842" spans="1:10">
      <c r="A2842" s="519" t="s">
        <v>3014</v>
      </c>
      <c r="B2842" s="519" t="str">
        <f t="shared" si="44"/>
        <v>ARRANCAMENTO DE PARALELEPIPEDOS,INCLUSIVE EMPILHAMENTO LATERAL DENTRO DO CANTEIRO DE SERVICO</v>
      </c>
      <c r="C2842" s="519" t="s">
        <v>33805</v>
      </c>
      <c r="D2842" s="519" t="s">
        <v>33806</v>
      </c>
      <c r="I2842" s="519" t="s">
        <v>13</v>
      </c>
      <c r="J2842" s="650">
        <v>7.38</v>
      </c>
    </row>
    <row r="2843" spans="1:10">
      <c r="A2843" s="519" t="s">
        <v>3015</v>
      </c>
      <c r="B2843" s="519" t="str">
        <f t="shared" si="44"/>
        <v>ARRANCAMENTO DE APARELHOS DE ILUMINACAO, INCLUSIVE LAMPADAS</v>
      </c>
      <c r="C2843" s="519" t="s">
        <v>3016</v>
      </c>
      <c r="I2843" s="519" t="s">
        <v>5</v>
      </c>
      <c r="J2843" s="650">
        <v>5.88</v>
      </c>
    </row>
    <row r="2844" spans="1:10">
      <c r="A2844" s="519" t="s">
        <v>3017</v>
      </c>
      <c r="B2844" s="519" t="str">
        <f t="shared" si="44"/>
        <v>ARRANCAMENTO DE APARELHOS DE ILUMINACAO, INCLUSIVE LAMPADAS</v>
      </c>
      <c r="C2844" s="519" t="s">
        <v>3016</v>
      </c>
      <c r="I2844" s="519" t="s">
        <v>5</v>
      </c>
      <c r="J2844" s="650">
        <v>5.0999999999999996</v>
      </c>
    </row>
    <row r="2845" spans="1:10">
      <c r="A2845" s="519" t="s">
        <v>3018</v>
      </c>
      <c r="B2845" s="519" t="str">
        <f t="shared" si="44"/>
        <v>ARRANCAMENTO DE APARELHOS SANITARIOS</v>
      </c>
      <c r="C2845" s="519" t="s">
        <v>3019</v>
      </c>
      <c r="I2845" s="519" t="s">
        <v>5</v>
      </c>
      <c r="J2845" s="650">
        <v>20.29</v>
      </c>
    </row>
    <row r="2846" spans="1:10">
      <c r="A2846" s="519" t="s">
        <v>3020</v>
      </c>
      <c r="B2846" s="519" t="str">
        <f t="shared" si="44"/>
        <v>ARRANCAMENTO DE APARELHOS SANITARIOS</v>
      </c>
      <c r="C2846" s="519" t="s">
        <v>3019</v>
      </c>
      <c r="I2846" s="519" t="s">
        <v>5</v>
      </c>
      <c r="J2846" s="650">
        <v>17.579999999999998</v>
      </c>
    </row>
    <row r="2847" spans="1:10">
      <c r="A2847" s="519" t="s">
        <v>3021</v>
      </c>
      <c r="B2847" s="519" t="str">
        <f t="shared" si="44"/>
        <v>ARRANCAMENTO DE BANCADA DE PIA/LAVATORIO OU BANCA SECA DE ATE 1,00M DE ALTURA E ATE 0,80M DE LARGURA</v>
      </c>
      <c r="C2847" s="519" t="s">
        <v>33807</v>
      </c>
      <c r="D2847" s="519" t="s">
        <v>33808</v>
      </c>
      <c r="I2847" s="519" t="s">
        <v>36</v>
      </c>
      <c r="J2847" s="650">
        <v>40.590000000000003</v>
      </c>
    </row>
    <row r="2848" spans="1:10">
      <c r="A2848" s="519" t="s">
        <v>3022</v>
      </c>
      <c r="B2848" s="519" t="str">
        <f t="shared" si="44"/>
        <v>ARRANCAMENTO DE BANCADA DE PIA/LAVATORIO OU BANCA SECA DE ATE 1,00M DE ALTURA E ATE 0,80M DE LARGURA</v>
      </c>
      <c r="C2848" s="519" t="s">
        <v>33807</v>
      </c>
      <c r="D2848" s="519" t="s">
        <v>33808</v>
      </c>
      <c r="I2848" s="519" t="s">
        <v>36</v>
      </c>
      <c r="J2848" s="650">
        <v>35.17</v>
      </c>
    </row>
    <row r="2849" spans="1:10">
      <c r="A2849" s="519" t="s">
        <v>3023</v>
      </c>
      <c r="B2849" s="519" t="str">
        <f t="shared" si="44"/>
        <v>ARRANCAMENTO DE GRADES,GRADIS,ALAMBRADOS,CERCAS E PORTOES</v>
      </c>
      <c r="C2849" s="519" t="s">
        <v>3024</v>
      </c>
      <c r="I2849" s="519" t="s">
        <v>13</v>
      </c>
      <c r="J2849" s="650">
        <v>17.04</v>
      </c>
    </row>
    <row r="2850" spans="1:10">
      <c r="A2850" s="519" t="s">
        <v>3025</v>
      </c>
      <c r="B2850" s="519" t="str">
        <f t="shared" si="44"/>
        <v>ARRANCAMENTO DE GRADES,GRADIS,ALAMBRADOS,CERCAS E PORTOES</v>
      </c>
      <c r="C2850" s="519" t="s">
        <v>3024</v>
      </c>
      <c r="I2850" s="519" t="s">
        <v>13</v>
      </c>
      <c r="J2850" s="650">
        <v>14.77</v>
      </c>
    </row>
    <row r="2851" spans="1:10">
      <c r="A2851" s="519" t="s">
        <v>3026</v>
      </c>
      <c r="B2851" s="519" t="str">
        <f t="shared" si="44"/>
        <v>ARRANCAMENTO DE CALHA QUEBRADA EM ENCOSTA</v>
      </c>
      <c r="C2851" s="519" t="s">
        <v>3027</v>
      </c>
      <c r="I2851" s="519" t="s">
        <v>5</v>
      </c>
      <c r="J2851" s="650">
        <v>5.62</v>
      </c>
    </row>
    <row r="2852" spans="1:10">
      <c r="A2852" s="519" t="s">
        <v>3028</v>
      </c>
      <c r="B2852" s="519" t="str">
        <f t="shared" si="44"/>
        <v>ARRANCAMENTO DE CALHA QUEBRADA EM ENCOSTA</v>
      </c>
      <c r="C2852" s="519" t="s">
        <v>3027</v>
      </c>
      <c r="I2852" s="519" t="s">
        <v>5</v>
      </c>
      <c r="J2852" s="650">
        <v>4.87</v>
      </c>
    </row>
    <row r="2853" spans="1:10">
      <c r="A2853" s="519" t="s">
        <v>3029</v>
      </c>
      <c r="B2853" s="519" t="str">
        <f t="shared" si="44"/>
        <v>ARRANCAMENTO DE CERCAS DE MOIROES E ARAME FARPADO</v>
      </c>
      <c r="C2853" s="519" t="s">
        <v>3030</v>
      </c>
      <c r="I2853" s="519" t="s">
        <v>36</v>
      </c>
      <c r="J2853" s="650">
        <v>6.81</v>
      </c>
    </row>
    <row r="2854" spans="1:10">
      <c r="A2854" s="519" t="s">
        <v>3031</v>
      </c>
      <c r="B2854" s="519" t="str">
        <f t="shared" si="44"/>
        <v>ARRANCAMENTO DE CERCAS DE MOIROES E ARAME FARPADO</v>
      </c>
      <c r="C2854" s="519" t="s">
        <v>3030</v>
      </c>
      <c r="I2854" s="519" t="s">
        <v>36</v>
      </c>
      <c r="J2854" s="650">
        <v>5.9</v>
      </c>
    </row>
    <row r="2855" spans="1:10">
      <c r="A2855" s="519" t="s">
        <v>3032</v>
      </c>
      <c r="B2855" s="519" t="str">
        <f t="shared" si="44"/>
        <v>RETIRADA DE TRANSFORMADOR DO LOCAL EM QUE SE ENCONTRA INSTALADO,INCLUSIVE DESLIGAMENTOS ELETRICOS,EXCLUSIVE EQUIPAMENTOPARA CARGA E DESCARGA EM CAMINHAO E TRANSPORTE</v>
      </c>
      <c r="C2855" s="519" t="s">
        <v>33809</v>
      </c>
      <c r="D2855" s="519" t="s">
        <v>33810</v>
      </c>
      <c r="E2855" s="519" t="s">
        <v>33811</v>
      </c>
      <c r="I2855" s="519" t="s">
        <v>5</v>
      </c>
      <c r="J2855" s="650">
        <v>345.83</v>
      </c>
    </row>
    <row r="2856" spans="1:10">
      <c r="A2856" s="519" t="s">
        <v>3033</v>
      </c>
      <c r="B2856" s="519" t="str">
        <f t="shared" si="44"/>
        <v>RETIRADA DE TRANSFORMADOR DO LOCAL EM QUE SE ENCONTRA INSTALADO,INCLUSIVE DESLIGAMENTOS ELETRICOS,EXCLUSIVE EQUIPAMENTOPARA CARGA E DESCARGA EM CAMINHAO E TRANSPORTE</v>
      </c>
      <c r="C2856" s="519" t="s">
        <v>33809</v>
      </c>
      <c r="D2856" s="519" t="s">
        <v>33810</v>
      </c>
      <c r="E2856" s="519" t="s">
        <v>33811</v>
      </c>
      <c r="I2856" s="519" t="s">
        <v>5</v>
      </c>
      <c r="J2856" s="650">
        <v>299.66000000000003</v>
      </c>
    </row>
    <row r="2857" spans="1:10">
      <c r="A2857" s="519" t="s">
        <v>3034</v>
      </c>
      <c r="B2857" s="519" t="str">
        <f t="shared" si="44"/>
        <v>RETIRADA DE GERADOR DO LOCAL EM QUE SE ENCONTRA INSTALADO,EXCLUSIVE EQUIPAMENTO PARA CARGA E DESCARGA EM CAMINHAO E TRANSPORTE</v>
      </c>
      <c r="C2857" s="519" t="s">
        <v>33812</v>
      </c>
      <c r="D2857" s="519" t="s">
        <v>33813</v>
      </c>
      <c r="E2857" s="519" t="s">
        <v>33814</v>
      </c>
      <c r="I2857" s="519" t="s">
        <v>5</v>
      </c>
      <c r="J2857" s="650">
        <v>170.46</v>
      </c>
    </row>
    <row r="2858" spans="1:10">
      <c r="A2858" s="519" t="s">
        <v>3035</v>
      </c>
      <c r="B2858" s="519" t="str">
        <f t="shared" si="44"/>
        <v>RETIRADA DE GERADOR DO LOCAL EM QUE SE ENCONTRA INSTALADO,EXCLUSIVE EQUIPAMENTO PARA CARGA E DESCARGA EM CAMINHAO E TRANSPORTE</v>
      </c>
      <c r="C2858" s="519" t="s">
        <v>33812</v>
      </c>
      <c r="D2858" s="519" t="s">
        <v>33813</v>
      </c>
      <c r="E2858" s="519" t="s">
        <v>33814</v>
      </c>
      <c r="I2858" s="519" t="s">
        <v>5</v>
      </c>
      <c r="J2858" s="650">
        <v>147.69999999999999</v>
      </c>
    </row>
    <row r="2859" spans="1:10">
      <c r="A2859" s="519" t="s">
        <v>3036</v>
      </c>
      <c r="B2859" s="519" t="str">
        <f t="shared" si="44"/>
        <v>PERCUSSAO COM BATIDAS LEVES,SEM RETIRADA DO MATERIAL SOLTO</v>
      </c>
      <c r="C2859" s="519" t="s">
        <v>3037</v>
      </c>
      <c r="I2859" s="519" t="s">
        <v>13</v>
      </c>
      <c r="J2859" s="650">
        <v>2.2599999999999998</v>
      </c>
    </row>
    <row r="2860" spans="1:10">
      <c r="A2860" s="519" t="s">
        <v>3038</v>
      </c>
      <c r="B2860" s="519" t="str">
        <f t="shared" si="44"/>
        <v>PERCUSSAO COM BATIDAS LEVES,SEM RETIRADA DO MATERIAL SOLTO</v>
      </c>
      <c r="C2860" s="519" t="s">
        <v>3037</v>
      </c>
      <c r="I2860" s="519" t="s">
        <v>13</v>
      </c>
      <c r="J2860" s="650">
        <v>1.96</v>
      </c>
    </row>
    <row r="2861" spans="1:10">
      <c r="A2861" s="519" t="s">
        <v>3039</v>
      </c>
      <c r="B2861" s="519" t="str">
        <f t="shared" si="44"/>
        <v>RETIRADA DE IMPERMEABILIZACAO FLEXIVEL,INCLUSIVE EMPILHAMENTO LATERAL DENTRO DO CANTEIRO DE SERVICO,EXCLUSIVE CAMADA DEPROTECAO</v>
      </c>
      <c r="C2861" s="519" t="s">
        <v>51482</v>
      </c>
      <c r="D2861" s="519" t="s">
        <v>51483</v>
      </c>
      <c r="E2861" s="519" t="s">
        <v>51484</v>
      </c>
      <c r="I2861" s="519" t="s">
        <v>13</v>
      </c>
      <c r="J2861" s="650">
        <v>68.180000000000007</v>
      </c>
    </row>
    <row r="2862" spans="1:10">
      <c r="A2862" s="519" t="s">
        <v>3040</v>
      </c>
      <c r="B2862" s="519" t="str">
        <f t="shared" si="44"/>
        <v>RETIRADA DE IMPERMEABILIZACAO FLEXIVEL,INCLUSIVE EMPILHAMENTO LATERAL DENTRO DO CANTEIRO DE SERVICO,EXCLUSIVE CAMADA DEPROTECAO</v>
      </c>
      <c r="C2862" s="519" t="s">
        <v>51482</v>
      </c>
      <c r="D2862" s="519" t="s">
        <v>51483</v>
      </c>
      <c r="E2862" s="519" t="s">
        <v>51484</v>
      </c>
      <c r="I2862" s="519" t="s">
        <v>13</v>
      </c>
      <c r="J2862" s="650">
        <v>59.08</v>
      </c>
    </row>
    <row r="2863" spans="1:10">
      <c r="A2863" s="519" t="s">
        <v>3041</v>
      </c>
      <c r="B2863" s="519" t="str">
        <f t="shared" si="44"/>
        <v>RETIRADA CUIDADOSA DE AZULEJOS OU LADRILHOS CERAMICOS E RESPECTIVA ARGAMASSA DE ASSENTAMENTO,SEM REAPROVEITAMENTO DO MATERIAL RETIRADO</v>
      </c>
      <c r="C2863" s="519" t="s">
        <v>33815</v>
      </c>
      <c r="D2863" s="519" t="s">
        <v>33816</v>
      </c>
      <c r="E2863" s="519" t="s">
        <v>33817</v>
      </c>
      <c r="I2863" s="519" t="s">
        <v>13</v>
      </c>
      <c r="J2863" s="650">
        <v>63.59</v>
      </c>
    </row>
    <row r="2864" spans="1:10">
      <c r="A2864" s="519" t="s">
        <v>3042</v>
      </c>
      <c r="B2864" s="519" t="str">
        <f t="shared" si="44"/>
        <v>RETIRADA CUIDADOSA DE AZULEJOS OU LADRILHOS CERAMICOS E RESPECTIVA ARGAMASSA DE ASSENTAMENTO,SEM REAPROVEITAMENTO DO MATERIAL RETIRADO</v>
      </c>
      <c r="C2864" s="519" t="s">
        <v>33815</v>
      </c>
      <c r="D2864" s="519" t="s">
        <v>33816</v>
      </c>
      <c r="E2864" s="519" t="s">
        <v>33817</v>
      </c>
      <c r="I2864" s="519" t="s">
        <v>13</v>
      </c>
      <c r="J2864" s="650">
        <v>55.11</v>
      </c>
    </row>
    <row r="2865" spans="1:10">
      <c r="A2865" s="519" t="s">
        <v>3043</v>
      </c>
      <c r="B2865" s="519" t="str">
        <f t="shared" si="44"/>
        <v>RETIRADA CUIDADOSA DE REVESTIMENTO DE ARGAMASSA(INTERNO OU EXTERNO)</v>
      </c>
      <c r="C2865" s="519" t="s">
        <v>33818</v>
      </c>
      <c r="D2865" s="519" t="s">
        <v>33819</v>
      </c>
      <c r="I2865" s="519" t="s">
        <v>13</v>
      </c>
      <c r="J2865" s="650">
        <v>34.5</v>
      </c>
    </row>
    <row r="2866" spans="1:10">
      <c r="A2866" s="519" t="s">
        <v>3044</v>
      </c>
      <c r="B2866" s="519" t="str">
        <f t="shared" si="44"/>
        <v>RETIRADA CUIDADOSA DE REVESTIMENTO DE ARGAMASSA(INTERNO OU EXTERNO)</v>
      </c>
      <c r="C2866" s="519" t="s">
        <v>33818</v>
      </c>
      <c r="D2866" s="519" t="s">
        <v>33819</v>
      </c>
      <c r="I2866" s="519" t="s">
        <v>13</v>
      </c>
      <c r="J2866" s="650">
        <v>29.89</v>
      </c>
    </row>
    <row r="2867" spans="1:10">
      <c r="A2867" s="519" t="s">
        <v>3045</v>
      </c>
      <c r="B2867" s="519" t="str">
        <f t="shared" si="44"/>
        <v>RECOLOCACAO DE CALHA EM ENCOSTA</v>
      </c>
      <c r="C2867" s="519" t="s">
        <v>3046</v>
      </c>
      <c r="I2867" s="519" t="s">
        <v>5</v>
      </c>
      <c r="J2867" s="650">
        <v>6.13</v>
      </c>
    </row>
    <row r="2868" spans="1:10">
      <c r="A2868" s="519" t="s">
        <v>3047</v>
      </c>
      <c r="B2868" s="519" t="str">
        <f t="shared" si="44"/>
        <v>RECOLOCACAO DE CALHA EM ENCOSTA</v>
      </c>
      <c r="C2868" s="519" t="s">
        <v>3046</v>
      </c>
      <c r="I2868" s="519" t="s">
        <v>5</v>
      </c>
      <c r="J2868" s="650">
        <v>5.31</v>
      </c>
    </row>
    <row r="2869" spans="1:10">
      <c r="A2869" s="519" t="s">
        <v>3048</v>
      </c>
      <c r="B2869" s="519" t="str">
        <f t="shared" si="44"/>
        <v>RECOLOCACAO DE TACOS SOLTOS USANDO PICHE,PEDRISCO E ARGAMASSA DE CIMENTO E SAIBRO,NO TRACO 1:6,COM REMOCAO DA BASE EXISTENTE</v>
      </c>
      <c r="C2869" s="519" t="s">
        <v>33820</v>
      </c>
      <c r="D2869" s="519" t="s">
        <v>33821</v>
      </c>
      <c r="E2869" s="519" t="s">
        <v>33822</v>
      </c>
      <c r="I2869" s="519" t="s">
        <v>13</v>
      </c>
      <c r="J2869" s="650">
        <v>106.89</v>
      </c>
    </row>
    <row r="2870" spans="1:10">
      <c r="A2870" s="519" t="s">
        <v>3049</v>
      </c>
      <c r="B2870" s="519" t="str">
        <f t="shared" si="44"/>
        <v>RECOLOCACAO DE TACOS SOLTOS USANDO PICHE,PEDRISCO E ARGAMASSA DE CIMENTO E SAIBRO,NO TRACO 1:6,COM REMOCAO DA BASE EXISTENTE</v>
      </c>
      <c r="C2870" s="519" t="s">
        <v>33820</v>
      </c>
      <c r="D2870" s="519" t="s">
        <v>33821</v>
      </c>
      <c r="E2870" s="519" t="s">
        <v>33822</v>
      </c>
      <c r="I2870" s="519" t="s">
        <v>13</v>
      </c>
      <c r="J2870" s="650">
        <v>95.86</v>
      </c>
    </row>
    <row r="2871" spans="1:10">
      <c r="A2871" s="519" t="s">
        <v>3050</v>
      </c>
      <c r="B2871" s="519" t="str">
        <f t="shared" si="44"/>
        <v>TRANSPORTE HORIZONTAL DE MATERIAL DE 1ªCATEGORIA OU ENTULHO,EM CARRINHOS,A 10,00M DE DISTANCIA,INCLUSIVE CARGA A PA</v>
      </c>
      <c r="C2871" s="519" t="s">
        <v>33823</v>
      </c>
      <c r="D2871" s="519" t="s">
        <v>33824</v>
      </c>
      <c r="I2871" s="519" t="s">
        <v>22</v>
      </c>
      <c r="J2871" s="650">
        <v>19.600000000000001</v>
      </c>
    </row>
    <row r="2872" spans="1:10">
      <c r="A2872" s="519" t="s">
        <v>3051</v>
      </c>
      <c r="B2872" s="519" t="str">
        <f t="shared" si="44"/>
        <v>TRANSPORTE HORIZONTAL DE MATERIAL DE 1ªCATEGORIA OU ENTULHO,EM CARRINHOS,A 10,00M DE DISTANCIA,INCLUSIVE CARGA A PA</v>
      </c>
      <c r="C2872" s="519" t="s">
        <v>33823</v>
      </c>
      <c r="D2872" s="519" t="s">
        <v>33824</v>
      </c>
      <c r="I2872" s="519" t="s">
        <v>22</v>
      </c>
      <c r="J2872" s="650">
        <v>16.98</v>
      </c>
    </row>
    <row r="2873" spans="1:10">
      <c r="A2873" s="519" t="s">
        <v>3052</v>
      </c>
      <c r="B2873" s="519" t="str">
        <f t="shared" si="44"/>
        <v>TRANSPORTE HORIZONTAL DE MATERIAL DE 1ªCATEGORIA OU ENTULHO,EM CARRINHOS,A 20,00M DE DISTANCIA,INCLUSIVE CARGA A PA</v>
      </c>
      <c r="C2873" s="519" t="s">
        <v>33823</v>
      </c>
      <c r="D2873" s="519" t="s">
        <v>33825</v>
      </c>
      <c r="I2873" s="519" t="s">
        <v>22</v>
      </c>
      <c r="J2873" s="650">
        <v>23.86</v>
      </c>
    </row>
    <row r="2874" spans="1:10">
      <c r="A2874" s="519" t="s">
        <v>3053</v>
      </c>
      <c r="B2874" s="519" t="str">
        <f t="shared" si="44"/>
        <v>TRANSPORTE HORIZONTAL DE MATERIAL DE 1ªCATEGORIA OU ENTULHO,EM CARRINHOS,A 20,00M DE DISTANCIA,INCLUSIVE CARGA A PA</v>
      </c>
      <c r="C2874" s="519" t="s">
        <v>33823</v>
      </c>
      <c r="D2874" s="519" t="s">
        <v>33825</v>
      </c>
      <c r="I2874" s="519" t="s">
        <v>22</v>
      </c>
      <c r="J2874" s="650">
        <v>20.67</v>
      </c>
    </row>
    <row r="2875" spans="1:10">
      <c r="A2875" s="519" t="s">
        <v>3054</v>
      </c>
      <c r="B2875" s="519" t="str">
        <f t="shared" si="44"/>
        <v>TRANSPORTE HORIZONTAL DE MATERIAL DE 1ªCATEGORIA OU ENTULHO,EM CARRINHOS,A 30,00M DE DISTANCIA,INCLUSIVE CARGA A PA</v>
      </c>
      <c r="C2875" s="519" t="s">
        <v>33823</v>
      </c>
      <c r="D2875" s="519" t="s">
        <v>33826</v>
      </c>
      <c r="I2875" s="519" t="s">
        <v>22</v>
      </c>
      <c r="J2875" s="650">
        <v>28.12</v>
      </c>
    </row>
    <row r="2876" spans="1:10">
      <c r="A2876" s="519" t="s">
        <v>3055</v>
      </c>
      <c r="B2876" s="519" t="str">
        <f t="shared" si="44"/>
        <v>TRANSPORTE HORIZONTAL DE MATERIAL DE 1ªCATEGORIA OU ENTULHO,EM CARRINHOS,A 30,00M DE DISTANCIA,INCLUSIVE CARGA A PA</v>
      </c>
      <c r="C2876" s="519" t="s">
        <v>33823</v>
      </c>
      <c r="D2876" s="519" t="s">
        <v>33826</v>
      </c>
      <c r="I2876" s="519" t="s">
        <v>22</v>
      </c>
      <c r="J2876" s="650">
        <v>24.37</v>
      </c>
    </row>
    <row r="2877" spans="1:10">
      <c r="A2877" s="519" t="s">
        <v>3056</v>
      </c>
      <c r="B2877" s="519" t="str">
        <f t="shared" si="44"/>
        <v>TRANSPORTE HORIZONTAL DE MATERIAL DE 1ªCATEGORIA OU ENTULHO,EM CARRINHOS,A 60,00M DE DISTANCIA,INCLUSIVE CARGA A PA</v>
      </c>
      <c r="C2877" s="519" t="s">
        <v>33823</v>
      </c>
      <c r="D2877" s="519" t="s">
        <v>33827</v>
      </c>
      <c r="I2877" s="519" t="s">
        <v>22</v>
      </c>
      <c r="J2877" s="650">
        <v>40.049999999999997</v>
      </c>
    </row>
    <row r="2878" spans="1:10">
      <c r="A2878" s="519" t="s">
        <v>3057</v>
      </c>
      <c r="B2878" s="519" t="str">
        <f t="shared" si="44"/>
        <v>TRANSPORTE HORIZONTAL DE MATERIAL DE 1ªCATEGORIA OU ENTULHO,EM CARRINHOS,A 60,00M DE DISTANCIA,INCLUSIVE CARGA A PA</v>
      </c>
      <c r="C2878" s="519" t="s">
        <v>33823</v>
      </c>
      <c r="D2878" s="519" t="s">
        <v>33827</v>
      </c>
      <c r="I2878" s="519" t="s">
        <v>22</v>
      </c>
      <c r="J2878" s="650">
        <v>34.700000000000003</v>
      </c>
    </row>
    <row r="2879" spans="1:10">
      <c r="A2879" s="519" t="s">
        <v>3058</v>
      </c>
      <c r="B2879" s="519" t="str">
        <f t="shared" si="44"/>
        <v>TRANSPORTE HORIZONTAL DE MATERIAL DE 1ªCATEGORIA OU ENTULHO,EM CARRINHOS,A 100,00M DE DISTANCIA,INCLUSIVE CARGA A PA</v>
      </c>
      <c r="C2879" s="519" t="s">
        <v>33823</v>
      </c>
      <c r="D2879" s="519" t="s">
        <v>33828</v>
      </c>
      <c r="I2879" s="519" t="s">
        <v>22</v>
      </c>
      <c r="J2879" s="650">
        <v>49.43</v>
      </c>
    </row>
    <row r="2880" spans="1:10">
      <c r="A2880" s="519" t="s">
        <v>3059</v>
      </c>
      <c r="B2880" s="519" t="str">
        <f t="shared" si="44"/>
        <v>TRANSPORTE HORIZONTAL DE MATERIAL DE 1ªCATEGORIA OU ENTULHO,EM CARRINHOS,A 100,00M DE DISTANCIA,INCLUSIVE CARGA A PA</v>
      </c>
      <c r="C2880" s="519" t="s">
        <v>33823</v>
      </c>
      <c r="D2880" s="519" t="s">
        <v>33828</v>
      </c>
      <c r="I2880" s="519" t="s">
        <v>22</v>
      </c>
      <c r="J2880" s="650">
        <v>42.83</v>
      </c>
    </row>
    <row r="2881" spans="1:10">
      <c r="A2881" s="519" t="s">
        <v>3060</v>
      </c>
      <c r="B2881" s="519" t="str">
        <f t="shared" si="44"/>
        <v>TRANSPORTE HORIZONTAL DE MATERIAL DE 1ªCATEGORIA OU ENTULHO,EM CARRINHOS,A 150,00M DE DISTANCIA,INCLUSIVE CARGA A PA</v>
      </c>
      <c r="C2881" s="519" t="s">
        <v>33823</v>
      </c>
      <c r="D2881" s="519" t="s">
        <v>33829</v>
      </c>
      <c r="I2881" s="519" t="s">
        <v>22</v>
      </c>
      <c r="J2881" s="650">
        <v>63.07</v>
      </c>
    </row>
    <row r="2882" spans="1:10">
      <c r="A2882" s="519" t="s">
        <v>3061</v>
      </c>
      <c r="B2882" s="519" t="str">
        <f t="shared" si="44"/>
        <v>TRANSPORTE HORIZONTAL DE MATERIAL DE 1ªCATEGORIA OU ENTULHO,EM CARRINHOS,A 150,00M DE DISTANCIA,INCLUSIVE CARGA A PA</v>
      </c>
      <c r="C2882" s="519" t="s">
        <v>33823</v>
      </c>
      <c r="D2882" s="519" t="s">
        <v>33829</v>
      </c>
      <c r="I2882" s="519" t="s">
        <v>22</v>
      </c>
      <c r="J2882" s="650">
        <v>54.64</v>
      </c>
    </row>
    <row r="2883" spans="1:10">
      <c r="A2883" s="519" t="s">
        <v>3062</v>
      </c>
      <c r="B2883" s="519" t="str">
        <f t="shared" si="44"/>
        <v>TRANSPORTE HORIZONTAL DE MATERIAL DE 1ªCATEGORIA OU ENTULHO,EM CARRINHOS,A 200,00M DE DISTANCIA,INCLUSIVE CARGA A PA</v>
      </c>
      <c r="C2883" s="519" t="s">
        <v>33823</v>
      </c>
      <c r="D2883" s="519" t="s">
        <v>33830</v>
      </c>
      <c r="I2883" s="519" t="s">
        <v>22</v>
      </c>
      <c r="J2883" s="650">
        <v>82.67</v>
      </c>
    </row>
    <row r="2884" spans="1:10">
      <c r="A2884" s="519" t="s">
        <v>3063</v>
      </c>
      <c r="B2884" s="519" t="str">
        <f t="shared" si="44"/>
        <v>TRANSPORTE HORIZONTAL DE MATERIAL DE 1ªCATEGORIA OU ENTULHO,EM CARRINHOS,A 200,00M DE DISTANCIA,INCLUSIVE CARGA A PA</v>
      </c>
      <c r="C2884" s="519" t="s">
        <v>33823</v>
      </c>
      <c r="D2884" s="519" t="s">
        <v>33830</v>
      </c>
      <c r="I2884" s="519" t="s">
        <v>22</v>
      </c>
      <c r="J2884" s="650">
        <v>71.63</v>
      </c>
    </row>
    <row r="2885" spans="1:10">
      <c r="A2885" s="519" t="s">
        <v>3064</v>
      </c>
      <c r="B2885" s="519" t="str">
        <f t="shared" si="44"/>
        <v>TRANSPORTE DE MATERIAIS DE QUALQUER NATUREZA,ESCADA ACIMA,SERVICO INTEIRAMENTE MANUAL,EM OBRAS PREDIAIS,INCLUSIVE CARGAE DESCARGA</v>
      </c>
      <c r="C2885" s="519" t="s">
        <v>33831</v>
      </c>
      <c r="D2885" s="519" t="s">
        <v>33832</v>
      </c>
      <c r="E2885" s="519" t="s">
        <v>33833</v>
      </c>
      <c r="I2885" s="519" t="s">
        <v>3065</v>
      </c>
      <c r="J2885" s="650">
        <v>0.93</v>
      </c>
    </row>
    <row r="2886" spans="1:10">
      <c r="A2886" s="519" t="s">
        <v>3066</v>
      </c>
      <c r="B2886" s="519" t="str">
        <f t="shared" si="44"/>
        <v>TRANSPORTE DE MATERIAIS DE QUALQUER NATUREZA,ESCADA ACIMA,SERVICO INTEIRAMENTE MANUAL,EM OBRAS PREDIAIS,INCLUSIVE CARGAE DESCARGA</v>
      </c>
      <c r="C2886" s="519" t="s">
        <v>33831</v>
      </c>
      <c r="D2886" s="519" t="s">
        <v>33832</v>
      </c>
      <c r="E2886" s="519" t="s">
        <v>33833</v>
      </c>
      <c r="I2886" s="519" t="s">
        <v>3065</v>
      </c>
      <c r="J2886" s="650">
        <v>0.81</v>
      </c>
    </row>
    <row r="2887" spans="1:10">
      <c r="A2887" s="519" t="s">
        <v>3067</v>
      </c>
      <c r="B2887" s="519" t="str">
        <f t="shared" si="44"/>
        <v>TRANSPORTE DE MATERIAIS DE QUALQUER NATUREZA,ESCADA ABAIXO,SERVICO INTEIRAMENTE MANUAL,EM OBRAS PREDIAIS,INCLUSIVE CARGA E DESCARGA</v>
      </c>
      <c r="C2887" s="519" t="s">
        <v>33834</v>
      </c>
      <c r="D2887" s="519" t="s">
        <v>33835</v>
      </c>
      <c r="E2887" s="519" t="s">
        <v>33836</v>
      </c>
      <c r="I2887" s="519" t="s">
        <v>3065</v>
      </c>
      <c r="J2887" s="650">
        <v>0.68</v>
      </c>
    </row>
    <row r="2888" spans="1:10">
      <c r="A2888" s="519" t="s">
        <v>3068</v>
      </c>
      <c r="B2888" s="519" t="str">
        <f t="shared" ref="B2888:B2951" si="45">C2888&amp;D2888&amp;E2888&amp;F2888&amp;G2888&amp;H2888</f>
        <v>TRANSPORTE DE MATERIAIS DE QUALQUER NATUREZA,ESCADA ABAIXO,SERVICO INTEIRAMENTE MANUAL,EM OBRAS PREDIAIS,INCLUSIVE CARGA E DESCARGA</v>
      </c>
      <c r="C2888" s="519" t="s">
        <v>33834</v>
      </c>
      <c r="D2888" s="519" t="s">
        <v>33835</v>
      </c>
      <c r="E2888" s="519" t="s">
        <v>33836</v>
      </c>
      <c r="I2888" s="519" t="s">
        <v>3065</v>
      </c>
      <c r="J2888" s="650">
        <v>0.59</v>
      </c>
    </row>
    <row r="2889" spans="1:10">
      <c r="A2889" s="519" t="s">
        <v>3069</v>
      </c>
      <c r="B2889" s="519" t="str">
        <f t="shared" si="45"/>
        <v>TRANSPORTE DE MATERIAIS ENCOSTA ACIMA,SERVICO INTEIRAMENTE MANUAL,INCLUSIVE CARGA E DESCARGA</v>
      </c>
      <c r="C2889" s="519" t="s">
        <v>33837</v>
      </c>
      <c r="D2889" s="519" t="s">
        <v>33838</v>
      </c>
      <c r="I2889" s="519" t="s">
        <v>3065</v>
      </c>
      <c r="J2889" s="650">
        <v>1.53</v>
      </c>
    </row>
    <row r="2890" spans="1:10">
      <c r="A2890" s="519" t="s">
        <v>3070</v>
      </c>
      <c r="B2890" s="519" t="str">
        <f t="shared" si="45"/>
        <v>TRANSPORTE DE MATERIAIS ENCOSTA ACIMA,SERVICO INTEIRAMENTE MANUAL,INCLUSIVE CARGA E DESCARGA</v>
      </c>
      <c r="C2890" s="519" t="s">
        <v>33837</v>
      </c>
      <c r="D2890" s="519" t="s">
        <v>33838</v>
      </c>
      <c r="I2890" s="519" t="s">
        <v>3065</v>
      </c>
      <c r="J2890" s="650">
        <v>1.32</v>
      </c>
    </row>
    <row r="2891" spans="1:10">
      <c r="A2891" s="519" t="s">
        <v>3071</v>
      </c>
      <c r="B2891" s="519" t="str">
        <f t="shared" si="45"/>
        <v>TRANSPORTE DE MATERIAIS ENCOSTA ABAIXO,SERVICO INTEIRAMENTEMANUAL,INCLUSIVE CARGA E DESCARGA</v>
      </c>
      <c r="C2891" s="519" t="s">
        <v>33839</v>
      </c>
      <c r="D2891" s="519" t="s">
        <v>33840</v>
      </c>
      <c r="I2891" s="519" t="s">
        <v>3065</v>
      </c>
      <c r="J2891" s="650">
        <v>1.02</v>
      </c>
    </row>
    <row r="2892" spans="1:10">
      <c r="A2892" s="519" t="s">
        <v>3072</v>
      </c>
      <c r="B2892" s="519" t="str">
        <f t="shared" si="45"/>
        <v>TRANSPORTE DE MATERIAIS ENCOSTA ABAIXO,SERVICO INTEIRAMENTEMANUAL,INCLUSIVE CARGA E DESCARGA</v>
      </c>
      <c r="C2892" s="519" t="s">
        <v>33839</v>
      </c>
      <c r="D2892" s="519" t="s">
        <v>33840</v>
      </c>
      <c r="I2892" s="519" t="s">
        <v>3065</v>
      </c>
      <c r="J2892" s="650">
        <v>0.88</v>
      </c>
    </row>
    <row r="2893" spans="1:10">
      <c r="A2893" s="519" t="s">
        <v>3073</v>
      </c>
      <c r="B2893" s="519" t="str">
        <f t="shared" si="45"/>
        <v>TRANSPORTE HORIZONTAL DE ENTULHO OU LAMA EM CARRINHO,INCLUSIVE CARGA A PA,EM FAVELAS</v>
      </c>
      <c r="C2893" s="519" t="s">
        <v>33841</v>
      </c>
      <c r="D2893" s="519" t="s">
        <v>33842</v>
      </c>
      <c r="I2893" s="519" t="s">
        <v>22</v>
      </c>
      <c r="J2893" s="650">
        <v>23.52</v>
      </c>
    </row>
    <row r="2894" spans="1:10">
      <c r="A2894" s="519" t="s">
        <v>3074</v>
      </c>
      <c r="B2894" s="519" t="str">
        <f t="shared" si="45"/>
        <v>TRANSPORTE HORIZONTAL DE ENTULHO OU LAMA EM CARRINHO,INCLUSIVE CARGA A PA,EM FAVELAS</v>
      </c>
      <c r="C2894" s="519" t="s">
        <v>33841</v>
      </c>
      <c r="D2894" s="519" t="s">
        <v>33842</v>
      </c>
      <c r="I2894" s="519" t="s">
        <v>22</v>
      </c>
      <c r="J2894" s="650">
        <v>20.38</v>
      </c>
    </row>
    <row r="2895" spans="1:10">
      <c r="A2895" s="519" t="s">
        <v>3075</v>
      </c>
      <c r="B2895" s="519" t="str">
        <f t="shared" si="45"/>
        <v>TRANSPORTE DE MATERIAIS ENCOSTA ACIMA,EM CARRINHOS,INCLUSIVE CARGA E DESCARGA</v>
      </c>
      <c r="C2895" s="519" t="s">
        <v>33843</v>
      </c>
      <c r="D2895" s="519" t="s">
        <v>33844</v>
      </c>
      <c r="I2895" s="519" t="s">
        <v>3065</v>
      </c>
      <c r="J2895" s="650">
        <v>0.25</v>
      </c>
    </row>
    <row r="2896" spans="1:10">
      <c r="A2896" s="519" t="s">
        <v>3076</v>
      </c>
      <c r="B2896" s="519" t="str">
        <f t="shared" si="45"/>
        <v>TRANSPORTE DE MATERIAIS ENCOSTA ACIMA,EM CARRINHOS,INCLUSIVE CARGA E DESCARGA</v>
      </c>
      <c r="C2896" s="519" t="s">
        <v>33843</v>
      </c>
      <c r="D2896" s="519" t="s">
        <v>33844</v>
      </c>
      <c r="I2896" s="519" t="s">
        <v>3065</v>
      </c>
      <c r="J2896" s="650">
        <v>0.22</v>
      </c>
    </row>
    <row r="2897" spans="1:10">
      <c r="A2897" s="519" t="s">
        <v>3077</v>
      </c>
      <c r="B2897" s="519" t="str">
        <f t="shared" si="45"/>
        <v>TRANSPORTE DE MATERIAIS ENCOSTA ABAIXO,EM CARRINHOS,INCLUSIVE CARGA E DESCARGA</v>
      </c>
      <c r="C2897" s="519" t="s">
        <v>33845</v>
      </c>
      <c r="D2897" s="519" t="s">
        <v>33846</v>
      </c>
      <c r="I2897" s="519" t="s">
        <v>3065</v>
      </c>
      <c r="J2897" s="650">
        <v>0.17</v>
      </c>
    </row>
    <row r="2898" spans="1:10">
      <c r="A2898" s="519" t="s">
        <v>3078</v>
      </c>
      <c r="B2898" s="519" t="str">
        <f t="shared" si="45"/>
        <v>TRANSPORTE DE MATERIAIS ENCOSTA ABAIXO,EM CARRINHOS,INCLUSIVE CARGA E DESCARGA</v>
      </c>
      <c r="C2898" s="519" t="s">
        <v>33845</v>
      </c>
      <c r="D2898" s="519" t="s">
        <v>33846</v>
      </c>
      <c r="I2898" s="519" t="s">
        <v>3065</v>
      </c>
      <c r="J2898" s="650">
        <v>0.14000000000000001</v>
      </c>
    </row>
    <row r="2899" spans="1:10">
      <c r="A2899" s="519" t="s">
        <v>3079</v>
      </c>
      <c r="B2899" s="519" t="str">
        <f t="shared" si="45"/>
        <v>TRANSPORTE DE MATERIAIS DE GRANDE VOLUME E BAIXO PESO ESPECIFICO,SERVICO INTEIRAMENTE MANUAL,ENCOSTA ACIMA,INCLUSIVE CARGA E DESCARGA</v>
      </c>
      <c r="C2899" s="519" t="s">
        <v>33847</v>
      </c>
      <c r="D2899" s="519" t="s">
        <v>33848</v>
      </c>
      <c r="E2899" s="519" t="s">
        <v>33849</v>
      </c>
      <c r="I2899" s="519" t="s">
        <v>3080</v>
      </c>
      <c r="J2899" s="650">
        <v>25.56</v>
      </c>
    </row>
    <row r="2900" spans="1:10">
      <c r="A2900" s="519" t="s">
        <v>3081</v>
      </c>
      <c r="B2900" s="519" t="str">
        <f t="shared" si="45"/>
        <v>TRANSPORTE DE MATERIAIS DE GRANDE VOLUME E BAIXO PESO ESPECIFICO,SERVICO INTEIRAMENTE MANUAL,ENCOSTA ACIMA,INCLUSIVE CARGA E DESCARGA</v>
      </c>
      <c r="C2900" s="519" t="s">
        <v>33847</v>
      </c>
      <c r="D2900" s="519" t="s">
        <v>33848</v>
      </c>
      <c r="E2900" s="519" t="s">
        <v>33849</v>
      </c>
      <c r="I2900" s="519" t="s">
        <v>3080</v>
      </c>
      <c r="J2900" s="650">
        <v>22.15</v>
      </c>
    </row>
    <row r="2901" spans="1:10">
      <c r="A2901" s="519" t="s">
        <v>3082</v>
      </c>
      <c r="B2901" s="519" t="str">
        <f t="shared" si="45"/>
        <v>TRANSPORTE DE MATERIAIS DE GRANDE VOLUME E BAIXO PESO ESPECIFICO,SERVICO INTEIRAMENTE MANUAL,ENCOSTA ABAIXO,INCLUSIVE CARGA E DESCARGA</v>
      </c>
      <c r="C2901" s="519" t="s">
        <v>33847</v>
      </c>
      <c r="D2901" s="519" t="s">
        <v>33850</v>
      </c>
      <c r="E2901" s="519" t="s">
        <v>33851</v>
      </c>
      <c r="I2901" s="519" t="s">
        <v>3080</v>
      </c>
      <c r="J2901" s="650">
        <v>19.600000000000001</v>
      </c>
    </row>
    <row r="2902" spans="1:10">
      <c r="A2902" s="519" t="s">
        <v>3083</v>
      </c>
      <c r="B2902" s="519" t="str">
        <f t="shared" si="45"/>
        <v>TRANSPORTE DE MATERIAIS DE GRANDE VOLUME E BAIXO PESO ESPECIFICO,SERVICO INTEIRAMENTE MANUAL,ENCOSTA ABAIXO,INCLUSIVE CARGA E DESCARGA</v>
      </c>
      <c r="C2902" s="519" t="s">
        <v>33847</v>
      </c>
      <c r="D2902" s="519" t="s">
        <v>33850</v>
      </c>
      <c r="E2902" s="519" t="s">
        <v>33851</v>
      </c>
      <c r="I2902" s="519" t="s">
        <v>3080</v>
      </c>
      <c r="J2902" s="650">
        <v>16.98</v>
      </c>
    </row>
    <row r="2903" spans="1:10">
      <c r="A2903" s="519" t="s">
        <v>3084</v>
      </c>
      <c r="B2903" s="519" t="str">
        <f t="shared" si="45"/>
        <v>TRANSPORTE MANUAL DE CALHA ATE O LOCAL DE ASSENTAMENTO,ENCOSTA ACIMA,INCLUSIVE CARGA E DESCARGA</v>
      </c>
      <c r="C2903" s="519" t="s">
        <v>33852</v>
      </c>
      <c r="D2903" s="519" t="s">
        <v>33853</v>
      </c>
      <c r="I2903" s="519" t="s">
        <v>3085</v>
      </c>
      <c r="J2903" s="650">
        <v>1.1400000000000001</v>
      </c>
    </row>
    <row r="2904" spans="1:10">
      <c r="A2904" s="519" t="s">
        <v>3086</v>
      </c>
      <c r="B2904" s="519" t="str">
        <f t="shared" si="45"/>
        <v>TRANSPORTE MANUAL DE CALHA ATE O LOCAL DE ASSENTAMENTO,ENCOSTA ACIMA,INCLUSIVE CARGA E DESCARGA</v>
      </c>
      <c r="C2904" s="519" t="s">
        <v>33852</v>
      </c>
      <c r="D2904" s="519" t="s">
        <v>33853</v>
      </c>
      <c r="I2904" s="519" t="s">
        <v>3085</v>
      </c>
      <c r="J2904" s="650">
        <v>0.98</v>
      </c>
    </row>
    <row r="2905" spans="1:10">
      <c r="A2905" s="519" t="s">
        <v>3087</v>
      </c>
      <c r="B2905" s="519" t="str">
        <f t="shared" si="45"/>
        <v>TRANSPORTE MANUAL DE CALHA ATE O LOCAL DE ASSENTAMENTO,ENCOSTA ABAIXO,INCLUSIVE CARGA E DESCARGA</v>
      </c>
      <c r="C2905" s="519" t="s">
        <v>33852</v>
      </c>
      <c r="D2905" s="519" t="s">
        <v>33854</v>
      </c>
      <c r="I2905" s="519" t="s">
        <v>3085</v>
      </c>
      <c r="J2905" s="650">
        <v>0.85</v>
      </c>
    </row>
    <row r="2906" spans="1:10">
      <c r="A2906" s="519" t="s">
        <v>3088</v>
      </c>
      <c r="B2906" s="519" t="str">
        <f t="shared" si="45"/>
        <v>TRANSPORTE MANUAL DE CALHA ATE O LOCAL DE ASSENTAMENTO,ENCOSTA ABAIXO,INCLUSIVE CARGA E DESCARGA</v>
      </c>
      <c r="C2906" s="519" t="s">
        <v>33852</v>
      </c>
      <c r="D2906" s="519" t="s">
        <v>33854</v>
      </c>
      <c r="I2906" s="519" t="s">
        <v>3085</v>
      </c>
      <c r="J2906" s="650">
        <v>0.73</v>
      </c>
    </row>
    <row r="2907" spans="1:10">
      <c r="A2907" s="519" t="s">
        <v>3089</v>
      </c>
      <c r="B2907" s="519" t="str">
        <f t="shared" si="45"/>
        <v>TRANSPORTE MANUAL DE MATERIAIS DIVERSOS EM MANGUEZAL,INCLUSIVE CARGA E DESCARGA EM CESTO TIPO COMLURB(MUDA E LIXO)</v>
      </c>
      <c r="C2907" s="519" t="s">
        <v>33855</v>
      </c>
      <c r="D2907" s="519" t="s">
        <v>33856</v>
      </c>
      <c r="I2907" s="519" t="s">
        <v>3065</v>
      </c>
      <c r="J2907" s="650">
        <v>34.090000000000003</v>
      </c>
    </row>
    <row r="2908" spans="1:10">
      <c r="A2908" s="519" t="s">
        <v>3090</v>
      </c>
      <c r="B2908" s="519" t="str">
        <f t="shared" si="45"/>
        <v>TRANSPORTE MANUAL DE MATERIAIS DIVERSOS EM MANGUEZAL,INCLUSIVE CARGA E DESCARGA EM CESTO TIPO COMLURB(MUDA E LIXO)</v>
      </c>
      <c r="C2908" s="519" t="s">
        <v>33855</v>
      </c>
      <c r="D2908" s="519" t="s">
        <v>33856</v>
      </c>
      <c r="I2908" s="519" t="s">
        <v>3065</v>
      </c>
      <c r="J2908" s="650">
        <v>29.54</v>
      </c>
    </row>
    <row r="2909" spans="1:10">
      <c r="A2909" s="519" t="s">
        <v>3091</v>
      </c>
      <c r="B2909" s="519" t="str">
        <f t="shared" si="45"/>
        <v>CALHA FECHADA,DE TABUAS DE MADEIRA DE 3ª,COM A SECAO DE 0,45X0,45M,PARA DESCIDA DE ESCOMBROS,COM COLOCACAO</v>
      </c>
      <c r="C2909" s="519" t="s">
        <v>33857</v>
      </c>
      <c r="D2909" s="519" t="s">
        <v>33858</v>
      </c>
      <c r="I2909" s="519" t="s">
        <v>36</v>
      </c>
      <c r="J2909" s="650">
        <v>171.22</v>
      </c>
    </row>
    <row r="2910" spans="1:10">
      <c r="A2910" s="519" t="s">
        <v>3092</v>
      </c>
      <c r="B2910" s="519" t="str">
        <f t="shared" si="45"/>
        <v>CALHA FECHADA,DE TABUAS DE MADEIRA DE 3ª,COM A SECAO DE 0,45X0,45M,PARA DESCIDA DE ESCOMBROS,COM COLOCACAO</v>
      </c>
      <c r="C2910" s="519" t="s">
        <v>33857</v>
      </c>
      <c r="D2910" s="519" t="s">
        <v>33858</v>
      </c>
      <c r="I2910" s="519" t="s">
        <v>36</v>
      </c>
      <c r="J2910" s="650">
        <v>162.41999999999999</v>
      </c>
    </row>
    <row r="2911" spans="1:10">
      <c r="A2911" s="519" t="s">
        <v>3093</v>
      </c>
      <c r="B2911" s="519" t="str">
        <f t="shared" si="45"/>
        <v>CALHA FECHADA,DE TABUAS DE MADEIRA DE 3ª,COM A SECAO 0,35X0,35M,PARA DESCIDA DE ESCOMBROS,COM COLOCACAO</v>
      </c>
      <c r="C2911" s="519" t="s">
        <v>33859</v>
      </c>
      <c r="D2911" s="519" t="s">
        <v>33860</v>
      </c>
      <c r="I2911" s="519" t="s">
        <v>36</v>
      </c>
      <c r="J2911" s="650">
        <v>142.05000000000001</v>
      </c>
    </row>
    <row r="2912" spans="1:10">
      <c r="A2912" s="519" t="s">
        <v>3094</v>
      </c>
      <c r="B2912" s="519" t="str">
        <f t="shared" si="45"/>
        <v>CALHA FECHADA,DE TABUAS DE MADEIRA DE 3ª,COM A SECAO 0,35X0,35M,PARA DESCIDA DE ESCOMBROS,COM COLOCACAO</v>
      </c>
      <c r="C2912" s="519" t="s">
        <v>33859</v>
      </c>
      <c r="D2912" s="519" t="s">
        <v>33860</v>
      </c>
      <c r="I2912" s="519" t="s">
        <v>36</v>
      </c>
      <c r="J2912" s="650">
        <v>134.41</v>
      </c>
    </row>
    <row r="2913" spans="1:10">
      <c r="A2913" s="519" t="s">
        <v>3095</v>
      </c>
      <c r="B2913" s="519" t="str">
        <f t="shared" si="45"/>
        <v>DESCIDA DE ESCOMBROS POR CALHAS FECHADAS,DE TABUAS DE PINHODE 3ª</v>
      </c>
      <c r="C2913" s="519" t="s">
        <v>33861</v>
      </c>
      <c r="D2913" s="519" t="s">
        <v>33862</v>
      </c>
      <c r="I2913" s="519" t="s">
        <v>22</v>
      </c>
      <c r="J2913" s="650">
        <v>102.27</v>
      </c>
    </row>
    <row r="2914" spans="1:10">
      <c r="A2914" s="519" t="s">
        <v>3096</v>
      </c>
      <c r="B2914" s="519" t="str">
        <f t="shared" si="45"/>
        <v>DESCIDA DE ESCOMBROS POR CALHAS FECHADAS,DE TABUAS DE PINHODE 3ª</v>
      </c>
      <c r="C2914" s="519" t="s">
        <v>33861</v>
      </c>
      <c r="D2914" s="519" t="s">
        <v>33862</v>
      </c>
      <c r="I2914" s="519" t="s">
        <v>22</v>
      </c>
      <c r="J2914" s="650">
        <v>88.62</v>
      </c>
    </row>
    <row r="2915" spans="1:10">
      <c r="A2915" s="519" t="s">
        <v>3097</v>
      </c>
      <c r="B2915" s="519" t="str">
        <f t="shared" si="45"/>
        <v>ENSACAMENTO E TRANSPORTE DE ESCOMBROS EM SACOS PLASTICOS,DESDE UM PAVIMENTO ELEVADO ATE O TERREO,UTILIZANDO ELEVADOR</v>
      </c>
      <c r="C2915" s="519" t="s">
        <v>33863</v>
      </c>
      <c r="D2915" s="519" t="s">
        <v>33864</v>
      </c>
      <c r="I2915" s="519" t="s">
        <v>22</v>
      </c>
      <c r="J2915" s="650">
        <v>41.82</v>
      </c>
    </row>
    <row r="2916" spans="1:10">
      <c r="A2916" s="519" t="s">
        <v>3098</v>
      </c>
      <c r="B2916" s="519" t="str">
        <f t="shared" si="45"/>
        <v>ENSACAMENTO E TRANSPORTE DE ESCOMBROS EM SACOS PLASTICOS,DESDE UM PAVIMENTO ELEVADO ATE O TERREO,UTILIZANDO ELEVADOR</v>
      </c>
      <c r="C2916" s="519" t="s">
        <v>33863</v>
      </c>
      <c r="D2916" s="519" t="s">
        <v>33864</v>
      </c>
      <c r="I2916" s="519" t="s">
        <v>22</v>
      </c>
      <c r="J2916" s="650">
        <v>36.229999999999997</v>
      </c>
    </row>
    <row r="2917" spans="1:10">
      <c r="A2917" s="519" t="s">
        <v>3099</v>
      </c>
      <c r="B2917" s="519" t="str">
        <f t="shared" si="45"/>
        <v>ENSACAMENTO E TRANSPORTE DE ESCOMBROS EM SACOS PLASTICOS,DESDE UM PAVIMENTO ELEVADO ATE O TERREO,UTILIZANDO A ESCADA DOPREDIO</v>
      </c>
      <c r="C2917" s="519" t="s">
        <v>33863</v>
      </c>
      <c r="D2917" s="519" t="s">
        <v>33865</v>
      </c>
      <c r="E2917" s="519" t="s">
        <v>33866</v>
      </c>
      <c r="I2917" s="519" t="s">
        <v>22</v>
      </c>
      <c r="J2917" s="650">
        <v>67.38</v>
      </c>
    </row>
    <row r="2918" spans="1:10">
      <c r="A2918" s="519" t="s">
        <v>3100</v>
      </c>
      <c r="B2918" s="519" t="str">
        <f t="shared" si="45"/>
        <v>ENSACAMENTO E TRANSPORTE DE ESCOMBROS EM SACOS PLASTICOS,DESDE UM PAVIMENTO ELEVADO ATE O TERREO,UTILIZANDO A ESCADA DOPREDIO</v>
      </c>
      <c r="C2918" s="519" t="s">
        <v>33863</v>
      </c>
      <c r="D2918" s="519" t="s">
        <v>33865</v>
      </c>
      <c r="E2918" s="519" t="s">
        <v>33866</v>
      </c>
      <c r="I2918" s="519" t="s">
        <v>22</v>
      </c>
      <c r="J2918" s="650">
        <v>58.39</v>
      </c>
    </row>
    <row r="2919" spans="1:10">
      <c r="A2919" s="519" t="s">
        <v>3101</v>
      </c>
      <c r="B2919" s="519" t="str">
        <f t="shared" si="45"/>
        <v>RETIRADA DE LAMA,ESCOMBROS OU DETRITOS DO INTERIOR DE RESERVATORIOS OU CAIXAS ENTERRADAS,UTILIZANDO PROCESSOS DE SUSPENSAO MANUAL,MEDIDO POR VOLUME DE MATERIAL RETIRADO</v>
      </c>
      <c r="C2919" s="519" t="s">
        <v>33867</v>
      </c>
      <c r="D2919" s="519" t="s">
        <v>33868</v>
      </c>
      <c r="E2919" s="519" t="s">
        <v>33869</v>
      </c>
      <c r="I2919" s="519" t="s">
        <v>22</v>
      </c>
      <c r="J2919" s="650">
        <v>170.46</v>
      </c>
    </row>
    <row r="2920" spans="1:10">
      <c r="A2920" s="519" t="s">
        <v>3102</v>
      </c>
      <c r="B2920" s="519" t="str">
        <f t="shared" si="45"/>
        <v>RETIRADA DE LAMA,ESCOMBROS OU DETRITOS DO INTERIOR DE RESERVATORIOS OU CAIXAS ENTERRADAS,UTILIZANDO PROCESSOS DE SUSPENSAO MANUAL,MEDIDO POR VOLUME DE MATERIAL RETIRADO</v>
      </c>
      <c r="C2920" s="519" t="s">
        <v>33867</v>
      </c>
      <c r="D2920" s="519" t="s">
        <v>33868</v>
      </c>
      <c r="E2920" s="519" t="s">
        <v>33869</v>
      </c>
      <c r="I2920" s="519" t="s">
        <v>22</v>
      </c>
      <c r="J2920" s="650">
        <v>147.69999999999999</v>
      </c>
    </row>
    <row r="2921" spans="1:10">
      <c r="A2921" s="519" t="s">
        <v>3103</v>
      </c>
      <c r="B2921" s="519" t="str">
        <f t="shared" si="45"/>
        <v>DESOBSTRUCAO DE DRENOS DE MUROS DE CONTENCAO,BUZINOTES DE COBERTURAS E SIMILARES</v>
      </c>
      <c r="C2921" s="519" t="s">
        <v>33870</v>
      </c>
      <c r="D2921" s="519" t="s">
        <v>33871</v>
      </c>
      <c r="I2921" s="519" t="s">
        <v>5</v>
      </c>
      <c r="J2921" s="650">
        <v>2.5499999999999998</v>
      </c>
    </row>
    <row r="2922" spans="1:10">
      <c r="A2922" s="519" t="s">
        <v>3104</v>
      </c>
      <c r="B2922" s="519" t="str">
        <f t="shared" si="45"/>
        <v>DESOBSTRUCAO DE DRENOS DE MUROS DE CONTENCAO,BUZINOTES DE COBERTURAS E SIMILARES</v>
      </c>
      <c r="C2922" s="519" t="s">
        <v>33870</v>
      </c>
      <c r="D2922" s="519" t="s">
        <v>33871</v>
      </c>
      <c r="I2922" s="519" t="s">
        <v>5</v>
      </c>
      <c r="J2922" s="650">
        <v>2.21</v>
      </c>
    </row>
    <row r="2923" spans="1:10">
      <c r="A2923" s="519" t="s">
        <v>3105</v>
      </c>
      <c r="B2923" s="519" t="str">
        <f t="shared" si="45"/>
        <v>LIMPEZA DE VIDROS,FEITA NOS DOIS LADOS,CONTADO UM LADO</v>
      </c>
      <c r="C2923" s="519" t="s">
        <v>3106</v>
      </c>
      <c r="I2923" s="519" t="s">
        <v>13</v>
      </c>
      <c r="J2923" s="650">
        <v>12.04</v>
      </c>
    </row>
    <row r="2924" spans="1:10">
      <c r="A2924" s="519" t="s">
        <v>3107</v>
      </c>
      <c r="B2924" s="519" t="str">
        <f t="shared" si="45"/>
        <v>LIMPEZA DE VIDROS,FEITA NOS DOIS LADOS,CONTADO UM LADO</v>
      </c>
      <c r="C2924" s="519" t="s">
        <v>3106</v>
      </c>
      <c r="I2924" s="519" t="s">
        <v>13</v>
      </c>
      <c r="J2924" s="650">
        <v>10.43</v>
      </c>
    </row>
    <row r="2925" spans="1:10">
      <c r="A2925" s="519" t="s">
        <v>3108</v>
      </c>
      <c r="B2925" s="519" t="str">
        <f t="shared" si="45"/>
        <v>LIMPEZA DE PISOS CIMENTADOS</v>
      </c>
      <c r="C2925" s="519" t="s">
        <v>3109</v>
      </c>
      <c r="I2925" s="519" t="s">
        <v>13</v>
      </c>
      <c r="J2925" s="650">
        <v>5.95</v>
      </c>
    </row>
    <row r="2926" spans="1:10">
      <c r="A2926" s="519" t="s">
        <v>3110</v>
      </c>
      <c r="B2926" s="519" t="str">
        <f t="shared" si="45"/>
        <v>LIMPEZA DE PISOS CIMENTADOS</v>
      </c>
      <c r="C2926" s="519" t="s">
        <v>3109</v>
      </c>
      <c r="I2926" s="519" t="s">
        <v>13</v>
      </c>
      <c r="J2926" s="650">
        <v>5.16</v>
      </c>
    </row>
    <row r="2927" spans="1:10">
      <c r="A2927" s="519" t="s">
        <v>3111</v>
      </c>
      <c r="B2927" s="519" t="str">
        <f t="shared" si="45"/>
        <v>LIMPEZA DE PISOS CERAMICO,MARMORE OU GRANITO (SEM POLIMENTO)</v>
      </c>
      <c r="C2927" s="519" t="s">
        <v>51485</v>
      </c>
      <c r="I2927" s="519" t="s">
        <v>13</v>
      </c>
      <c r="J2927" s="650">
        <v>7.94</v>
      </c>
    </row>
    <row r="2928" spans="1:10">
      <c r="A2928" s="519" t="s">
        <v>3112</v>
      </c>
      <c r="B2928" s="519" t="str">
        <f t="shared" si="45"/>
        <v>LIMPEZA DE PISOS CERAMICO,MARMORE OU GRANITO (SEM POLIMENTO)</v>
      </c>
      <c r="C2928" s="519" t="s">
        <v>51485</v>
      </c>
      <c r="I2928" s="519" t="s">
        <v>13</v>
      </c>
      <c r="J2928" s="650">
        <v>6.88</v>
      </c>
    </row>
    <row r="2929" spans="1:10">
      <c r="A2929" s="519" t="s">
        <v>3113</v>
      </c>
      <c r="B2929" s="519" t="str">
        <f t="shared" si="45"/>
        <v>LIMPEZA DE PISOS DE BORRACHA</v>
      </c>
      <c r="C2929" s="519" t="s">
        <v>3114</v>
      </c>
      <c r="I2929" s="519" t="s">
        <v>13</v>
      </c>
      <c r="J2929" s="650">
        <v>5.56</v>
      </c>
    </row>
    <row r="2930" spans="1:10">
      <c r="A2930" s="519" t="s">
        <v>3115</v>
      </c>
      <c r="B2930" s="519" t="str">
        <f t="shared" si="45"/>
        <v>LIMPEZA DE PISOS DE BORRACHA</v>
      </c>
      <c r="C2930" s="519" t="s">
        <v>3114</v>
      </c>
      <c r="I2930" s="519" t="s">
        <v>13</v>
      </c>
      <c r="J2930" s="650">
        <v>4.8100000000000005</v>
      </c>
    </row>
    <row r="2931" spans="1:10">
      <c r="A2931" s="519" t="s">
        <v>3116</v>
      </c>
      <c r="B2931" s="519" t="str">
        <f t="shared" si="45"/>
        <v>LIMPEZA DE APARELHOS SANITARIOS,INCLUSIVE METAIS</v>
      </c>
      <c r="C2931" s="519" t="s">
        <v>3117</v>
      </c>
      <c r="I2931" s="519" t="s">
        <v>5</v>
      </c>
      <c r="J2931" s="650">
        <v>11.12</v>
      </c>
    </row>
    <row r="2932" spans="1:10">
      <c r="A2932" s="519" t="s">
        <v>3118</v>
      </c>
      <c r="B2932" s="519" t="str">
        <f t="shared" si="45"/>
        <v>LIMPEZA DE APARELHOS SANITARIOS,INCLUSIVE METAIS</v>
      </c>
      <c r="C2932" s="519" t="s">
        <v>3117</v>
      </c>
      <c r="I2932" s="519" t="s">
        <v>5</v>
      </c>
      <c r="J2932" s="650">
        <v>9.6300000000000008</v>
      </c>
    </row>
    <row r="2933" spans="1:10">
      <c r="A2933" s="519" t="s">
        <v>3119</v>
      </c>
      <c r="B2933" s="519" t="str">
        <f t="shared" si="45"/>
        <v>LIMPEZA DE METAIS,EXCLUSIVE APARELHOS SANITARIOS</v>
      </c>
      <c r="C2933" s="519" t="s">
        <v>3120</v>
      </c>
      <c r="I2933" s="519" t="s">
        <v>5</v>
      </c>
      <c r="J2933" s="650">
        <v>3.33</v>
      </c>
    </row>
    <row r="2934" spans="1:10">
      <c r="A2934" s="519" t="s">
        <v>3121</v>
      </c>
      <c r="B2934" s="519" t="str">
        <f t="shared" si="45"/>
        <v>LIMPEZA DE METAIS,EXCLUSIVE APARELHOS SANITARIOS</v>
      </c>
      <c r="C2934" s="519" t="s">
        <v>3120</v>
      </c>
      <c r="I2934" s="519" t="s">
        <v>5</v>
      </c>
      <c r="J2934" s="650">
        <v>2.89</v>
      </c>
    </row>
    <row r="2935" spans="1:10">
      <c r="A2935" s="519" t="s">
        <v>3122</v>
      </c>
      <c r="B2935" s="519" t="str">
        <f t="shared" si="45"/>
        <v>LIMPEZA DE PEITORIS</v>
      </c>
      <c r="C2935" s="519" t="s">
        <v>3123</v>
      </c>
      <c r="I2935" s="519" t="s">
        <v>36</v>
      </c>
      <c r="J2935" s="650">
        <v>4.96</v>
      </c>
    </row>
    <row r="2936" spans="1:10">
      <c r="A2936" s="519" t="s">
        <v>3124</v>
      </c>
      <c r="B2936" s="519" t="str">
        <f t="shared" si="45"/>
        <v>LIMPEZA DE PEITORIS</v>
      </c>
      <c r="C2936" s="519" t="s">
        <v>3123</v>
      </c>
      <c r="I2936" s="519" t="s">
        <v>36</v>
      </c>
      <c r="J2936" s="650">
        <v>4.3</v>
      </c>
    </row>
    <row r="2937" spans="1:10">
      <c r="A2937" s="519" t="s">
        <v>3125</v>
      </c>
      <c r="B2937" s="519" t="str">
        <f t="shared" si="45"/>
        <v>LIMPEZA DE PAREDES REVESTIDAS DE CERAMICAS OU AZULEJOS</v>
      </c>
      <c r="C2937" s="519" t="s">
        <v>3126</v>
      </c>
      <c r="I2937" s="519" t="s">
        <v>13</v>
      </c>
      <c r="J2937" s="650">
        <v>6.95</v>
      </c>
    </row>
    <row r="2938" spans="1:10">
      <c r="A2938" s="519" t="s">
        <v>3127</v>
      </c>
      <c r="B2938" s="519" t="str">
        <f t="shared" si="45"/>
        <v>LIMPEZA DE PAREDES REVESTIDAS DE CERAMICAS OU AZULEJOS</v>
      </c>
      <c r="C2938" s="519" t="s">
        <v>3126</v>
      </c>
      <c r="I2938" s="519" t="s">
        <v>13</v>
      </c>
      <c r="J2938" s="650">
        <v>6.02</v>
      </c>
    </row>
    <row r="2939" spans="1:10">
      <c r="A2939" s="519" t="s">
        <v>3128</v>
      </c>
      <c r="B2939" s="519" t="str">
        <f t="shared" si="45"/>
        <v>LIMPEZA DE PISOS VINILICOS</v>
      </c>
      <c r="C2939" s="519" t="s">
        <v>3129</v>
      </c>
      <c r="I2939" s="519" t="s">
        <v>13</v>
      </c>
      <c r="J2939" s="650">
        <v>5.95</v>
      </c>
    </row>
    <row r="2940" spans="1:10">
      <c r="A2940" s="519" t="s">
        <v>3130</v>
      </c>
      <c r="B2940" s="519" t="str">
        <f t="shared" si="45"/>
        <v>LIMPEZA DE PISOS VINILICOS</v>
      </c>
      <c r="C2940" s="519" t="s">
        <v>3129</v>
      </c>
      <c r="I2940" s="519" t="s">
        <v>13</v>
      </c>
      <c r="J2940" s="650">
        <v>5.16</v>
      </c>
    </row>
    <row r="2941" spans="1:10">
      <c r="A2941" s="519" t="s">
        <v>3131</v>
      </c>
      <c r="B2941" s="519" t="str">
        <f t="shared" si="45"/>
        <v>LIMPEZA DE PISOS DE PEDRA</v>
      </c>
      <c r="C2941" s="519" t="s">
        <v>3132</v>
      </c>
      <c r="I2941" s="519" t="s">
        <v>13</v>
      </c>
      <c r="J2941" s="650">
        <v>5.95</v>
      </c>
    </row>
    <row r="2942" spans="1:10">
      <c r="A2942" s="519" t="s">
        <v>3133</v>
      </c>
      <c r="B2942" s="519" t="str">
        <f t="shared" si="45"/>
        <v>LIMPEZA DE PISOS DE PEDRA</v>
      </c>
      <c r="C2942" s="519" t="s">
        <v>3132</v>
      </c>
      <c r="I2942" s="519" t="s">
        <v>13</v>
      </c>
      <c r="J2942" s="650">
        <v>5.16</v>
      </c>
    </row>
    <row r="2943" spans="1:10">
      <c r="A2943" s="519" t="s">
        <v>3134</v>
      </c>
      <c r="B2943" s="519" t="str">
        <f t="shared" si="45"/>
        <v>LAVAGEM DE TAPETES EXECUTADA NO LOCAL</v>
      </c>
      <c r="C2943" s="519" t="s">
        <v>3135</v>
      </c>
      <c r="I2943" s="519" t="s">
        <v>13</v>
      </c>
      <c r="J2943" s="650">
        <v>13.5</v>
      </c>
    </row>
    <row r="2944" spans="1:10">
      <c r="A2944" s="519" t="s">
        <v>3136</v>
      </c>
      <c r="B2944" s="519" t="str">
        <f t="shared" si="45"/>
        <v>LAVAGEM DE TAPETES EXECUTADA NO LOCAL</v>
      </c>
      <c r="C2944" s="519" t="s">
        <v>3135</v>
      </c>
      <c r="I2944" s="519" t="s">
        <v>13</v>
      </c>
      <c r="J2944" s="650">
        <v>11.7</v>
      </c>
    </row>
    <row r="2945" spans="1:10">
      <c r="A2945" s="519" t="s">
        <v>3137</v>
      </c>
      <c r="B2945" s="519" t="str">
        <f t="shared" si="45"/>
        <v>LIMPEZA EM PAREDE REVESTIDA COM PASTILHAS,INCLUSIVE O USO DE ESCADA ATE 2 PAVIMENTOS,EXCLUSIVE ANDAIMES</v>
      </c>
      <c r="C2945" s="519" t="s">
        <v>33872</v>
      </c>
      <c r="D2945" s="519" t="s">
        <v>33873</v>
      </c>
      <c r="I2945" s="519" t="s">
        <v>13</v>
      </c>
      <c r="J2945" s="650">
        <v>11.91</v>
      </c>
    </row>
    <row r="2946" spans="1:10">
      <c r="A2946" s="519" t="s">
        <v>3138</v>
      </c>
      <c r="B2946" s="519" t="str">
        <f t="shared" si="45"/>
        <v>LIMPEZA EM PAREDE REVESTIDA COM PASTILHAS,INCLUSIVE O USO DE ESCADA ATE 2 PAVIMENTOS,EXCLUSIVE ANDAIMES</v>
      </c>
      <c r="C2946" s="519" t="s">
        <v>33872</v>
      </c>
      <c r="D2946" s="519" t="s">
        <v>33873</v>
      </c>
      <c r="I2946" s="519" t="s">
        <v>13</v>
      </c>
      <c r="J2946" s="650">
        <v>10.32</v>
      </c>
    </row>
    <row r="2947" spans="1:10">
      <c r="A2947" s="519" t="s">
        <v>3139</v>
      </c>
      <c r="B2947" s="519" t="str">
        <f t="shared" si="45"/>
        <v>LIMPEZA EM PAREDE REVESTIDA COM MARMORE OU GRANITO(POLIMENTO),INCLUSIVE O USO DE ESCADA ATE 2 PAVIMENTOS,EXCLUSIVE ANDAIMES</v>
      </c>
      <c r="C2947" s="519" t="s">
        <v>33874</v>
      </c>
      <c r="D2947" s="519" t="s">
        <v>33875</v>
      </c>
      <c r="E2947" s="519" t="s">
        <v>1850</v>
      </c>
      <c r="I2947" s="519" t="s">
        <v>13</v>
      </c>
      <c r="J2947" s="650">
        <v>11.12</v>
      </c>
    </row>
    <row r="2948" spans="1:10">
      <c r="A2948" s="519" t="s">
        <v>3140</v>
      </c>
      <c r="B2948" s="519" t="str">
        <f t="shared" si="45"/>
        <v>LIMPEZA EM PAREDE REVESTIDA COM MARMORE OU GRANITO(POLIMENTO),INCLUSIVE O USO DE ESCADA ATE 2 PAVIMENTOS,EXCLUSIVE ANDAIMES</v>
      </c>
      <c r="C2948" s="519" t="s">
        <v>33874</v>
      </c>
      <c r="D2948" s="519" t="s">
        <v>33875</v>
      </c>
      <c r="E2948" s="519" t="s">
        <v>1850</v>
      </c>
      <c r="I2948" s="519" t="s">
        <v>13</v>
      </c>
      <c r="J2948" s="650">
        <v>9.6300000000000008</v>
      </c>
    </row>
    <row r="2949" spans="1:10">
      <c r="A2949" s="519" t="s">
        <v>3141</v>
      </c>
      <c r="B2949" s="519" t="str">
        <f t="shared" si="45"/>
        <v>LIMPEZA EM PAREDE REVESTIDA COM PEDRAS(LAVAGEM COM SOLUCAO ACIDA),INCLUSIVE O USO DE ESCADA ATE 2 PAVIMENTOS,EXCLUSIVE ANDAIMES</v>
      </c>
      <c r="C2949" s="519" t="s">
        <v>33876</v>
      </c>
      <c r="D2949" s="519" t="s">
        <v>33877</v>
      </c>
      <c r="E2949" s="519" t="s">
        <v>33878</v>
      </c>
      <c r="I2949" s="519" t="s">
        <v>13</v>
      </c>
      <c r="J2949" s="650">
        <v>7.94</v>
      </c>
    </row>
    <row r="2950" spans="1:10">
      <c r="A2950" s="519" t="s">
        <v>3142</v>
      </c>
      <c r="B2950" s="519" t="str">
        <f t="shared" si="45"/>
        <v>LIMPEZA EM PAREDE REVESTIDA COM PEDRAS(LAVAGEM COM SOLUCAO ACIDA),INCLUSIVE O USO DE ESCADA ATE 2 PAVIMENTOS,EXCLUSIVE ANDAIMES</v>
      </c>
      <c r="C2950" s="519" t="s">
        <v>33876</v>
      </c>
      <c r="D2950" s="519" t="s">
        <v>33877</v>
      </c>
      <c r="E2950" s="519" t="s">
        <v>33878</v>
      </c>
      <c r="I2950" s="519" t="s">
        <v>13</v>
      </c>
      <c r="J2950" s="650">
        <v>6.88</v>
      </c>
    </row>
    <row r="2951" spans="1:10">
      <c r="A2951" s="519" t="s">
        <v>3143</v>
      </c>
      <c r="B2951" s="519" t="str">
        <f t="shared" si="45"/>
        <v>LIMPEZA EM PAREDE REVESTIDA COM CHAPAS LAMINADAS,INCLUSIVE O USO DE ESCADA ATE 2 PAVIMENTOS,EXCLUSIVE ANDAIMES</v>
      </c>
      <c r="C2951" s="519" t="s">
        <v>33879</v>
      </c>
      <c r="D2951" s="519" t="s">
        <v>33880</v>
      </c>
      <c r="I2951" s="519" t="s">
        <v>13</v>
      </c>
      <c r="J2951" s="650">
        <v>5.56</v>
      </c>
    </row>
    <row r="2952" spans="1:10">
      <c r="A2952" s="519" t="s">
        <v>3144</v>
      </c>
      <c r="B2952" s="519" t="str">
        <f t="shared" ref="B2952:B3015" si="46">C2952&amp;D2952&amp;E2952&amp;F2952&amp;G2952&amp;H2952</f>
        <v>LIMPEZA EM PAREDE REVESTIDA COM CHAPAS LAMINADAS,INCLUSIVE O USO DE ESCADA ATE 2 PAVIMENTOS,EXCLUSIVE ANDAIMES</v>
      </c>
      <c r="C2952" s="519" t="s">
        <v>33879</v>
      </c>
      <c r="D2952" s="519" t="s">
        <v>33880</v>
      </c>
      <c r="I2952" s="519" t="s">
        <v>13</v>
      </c>
      <c r="J2952" s="650">
        <v>4.8100000000000005</v>
      </c>
    </row>
    <row r="2953" spans="1:10">
      <c r="A2953" s="519" t="s">
        <v>3145</v>
      </c>
      <c r="B2953" s="519" t="str">
        <f t="shared" si="46"/>
        <v>LIMPEZA DE CALHA EM ENCOSTA</v>
      </c>
      <c r="C2953" s="519" t="s">
        <v>3146</v>
      </c>
      <c r="I2953" s="519" t="s">
        <v>36</v>
      </c>
      <c r="J2953" s="650">
        <v>1.87</v>
      </c>
    </row>
    <row r="2954" spans="1:10">
      <c r="A2954" s="519" t="s">
        <v>3147</v>
      </c>
      <c r="B2954" s="519" t="str">
        <f t="shared" si="46"/>
        <v>LIMPEZA DE CALHA EM ENCOSTA</v>
      </c>
      <c r="C2954" s="519" t="s">
        <v>3146</v>
      </c>
      <c r="I2954" s="519" t="s">
        <v>36</v>
      </c>
      <c r="J2954" s="650">
        <v>1.62</v>
      </c>
    </row>
    <row r="2955" spans="1:10">
      <c r="A2955" s="519" t="s">
        <v>3148</v>
      </c>
      <c r="B2955" s="519" t="str">
        <f t="shared" si="46"/>
        <v>LIMPEZA DE TELHA CERAMICA,CONSTANDO DE LAVAGEM COM AGUA PURA E ESCOVACAO COM ESCOVA DE ACO</v>
      </c>
      <c r="C2955" s="519" t="s">
        <v>33881</v>
      </c>
      <c r="D2955" s="519" t="s">
        <v>33882</v>
      </c>
      <c r="I2955" s="519" t="s">
        <v>13</v>
      </c>
      <c r="J2955" s="650">
        <v>24.71</v>
      </c>
    </row>
    <row r="2956" spans="1:10">
      <c r="A2956" s="519" t="s">
        <v>3149</v>
      </c>
      <c r="B2956" s="519" t="str">
        <f t="shared" si="46"/>
        <v>LIMPEZA DE TELHA CERAMICA,CONSTANDO DE LAVAGEM COM AGUA PURA E ESCOVACAO COM ESCOVA DE ACO</v>
      </c>
      <c r="C2956" s="519" t="s">
        <v>33881</v>
      </c>
      <c r="D2956" s="519" t="s">
        <v>33882</v>
      </c>
      <c r="I2956" s="519" t="s">
        <v>13</v>
      </c>
      <c r="J2956" s="650">
        <v>21.41</v>
      </c>
    </row>
    <row r="2957" spans="1:10">
      <c r="A2957" s="519" t="s">
        <v>3150</v>
      </c>
      <c r="B2957" s="519" t="str">
        <f t="shared" si="46"/>
        <v>LIMPEZA DE CAIXA DE AREIA,EM ENCOSTA,ATE 1,50M DE PROFUNDIDADE</v>
      </c>
      <c r="C2957" s="519" t="s">
        <v>33883</v>
      </c>
      <c r="D2957" s="519" t="s">
        <v>33884</v>
      </c>
      <c r="I2957" s="519" t="s">
        <v>22</v>
      </c>
      <c r="J2957" s="650">
        <v>68.180000000000007</v>
      </c>
    </row>
    <row r="2958" spans="1:10">
      <c r="A2958" s="519" t="s">
        <v>3151</v>
      </c>
      <c r="B2958" s="519" t="str">
        <f t="shared" si="46"/>
        <v>LIMPEZA DE CAIXA DE AREIA,EM ENCOSTA,ATE 1,50M DE PROFUNDIDADE</v>
      </c>
      <c r="C2958" s="519" t="s">
        <v>33883</v>
      </c>
      <c r="D2958" s="519" t="s">
        <v>33884</v>
      </c>
      <c r="I2958" s="519" t="s">
        <v>22</v>
      </c>
      <c r="J2958" s="650">
        <v>59.08</v>
      </c>
    </row>
    <row r="2959" spans="1:10">
      <c r="A2959" s="519" t="s">
        <v>3152</v>
      </c>
      <c r="B2959" s="519" t="str">
        <f t="shared" si="46"/>
        <v>LIMPEZA DE PAINEIS DE ALUMINIO</v>
      </c>
      <c r="C2959" s="519" t="s">
        <v>3153</v>
      </c>
      <c r="I2959" s="519" t="s">
        <v>13</v>
      </c>
      <c r="J2959" s="650">
        <v>6.95</v>
      </c>
    </row>
    <row r="2960" spans="1:10">
      <c r="A2960" s="519" t="s">
        <v>3154</v>
      </c>
      <c r="B2960" s="519" t="str">
        <f t="shared" si="46"/>
        <v>LIMPEZA DE PAINEIS DE ALUMINIO</v>
      </c>
      <c r="C2960" s="519" t="s">
        <v>3153</v>
      </c>
      <c r="I2960" s="519" t="s">
        <v>13</v>
      </c>
      <c r="J2960" s="650">
        <v>6.02</v>
      </c>
    </row>
    <row r="2961" spans="1:10">
      <c r="A2961" s="519" t="s">
        <v>3155</v>
      </c>
      <c r="B2961" s="519" t="str">
        <f t="shared" si="46"/>
        <v>LIMPEZA DE PAINEIS DE ACO ESCOVADO</v>
      </c>
      <c r="C2961" s="519" t="s">
        <v>3156</v>
      </c>
      <c r="I2961" s="519" t="s">
        <v>13</v>
      </c>
      <c r="J2961" s="650">
        <v>7.54</v>
      </c>
    </row>
    <row r="2962" spans="1:10">
      <c r="A2962" s="519" t="s">
        <v>3157</v>
      </c>
      <c r="B2962" s="519" t="str">
        <f t="shared" si="46"/>
        <v>LIMPEZA DE PAINEIS DE ACO ESCOVADO</v>
      </c>
      <c r="C2962" s="519" t="s">
        <v>3156</v>
      </c>
      <c r="I2962" s="519" t="s">
        <v>13</v>
      </c>
      <c r="J2962" s="650">
        <v>6.53</v>
      </c>
    </row>
    <row r="2963" spans="1:10">
      <c r="A2963" s="519" t="s">
        <v>3158</v>
      </c>
      <c r="B2963" s="519"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3" s="519" t="s">
        <v>33885</v>
      </c>
      <c r="D2963" s="519" t="s">
        <v>71697</v>
      </c>
      <c r="E2963" s="519" t="s">
        <v>71698</v>
      </c>
      <c r="F2963" s="519" t="s">
        <v>71699</v>
      </c>
      <c r="G2963" s="519" t="s">
        <v>71700</v>
      </c>
      <c r="I2963" s="519" t="s">
        <v>5</v>
      </c>
      <c r="J2963" s="650">
        <v>316.5</v>
      </c>
    </row>
    <row r="2964" spans="1:10">
      <c r="A2964" s="519" t="s">
        <v>3159</v>
      </c>
      <c r="B2964" s="519" t="str">
        <f t="shared" si="46"/>
        <v>LIMPEZA DE CAIXA D'AGUA OU CISTERNA,COM CAPACIDADE ATE 1000L,INCLUSIVE DESINFECCAO,CONFORME APROVACAO PELA COMISSAO ESTADUAL DE CONTROLE AMBIENTAL-CECA,COM BASE NA LEI Nº 1.893/91E NO DECRETO Nº 20.356/93,MN-353 MANUAL DE LIMPEZA E DESINFECCAO DE RESERVATORIOS DE AGUA</v>
      </c>
      <c r="C2964" s="519" t="s">
        <v>33885</v>
      </c>
      <c r="D2964" s="519" t="s">
        <v>71697</v>
      </c>
      <c r="E2964" s="519" t="s">
        <v>71698</v>
      </c>
      <c r="F2964" s="519" t="s">
        <v>71699</v>
      </c>
      <c r="G2964" s="519" t="s">
        <v>71700</v>
      </c>
      <c r="I2964" s="519" t="s">
        <v>5</v>
      </c>
      <c r="J2964" s="650">
        <v>275.27999999999997</v>
      </c>
    </row>
    <row r="2965" spans="1:10">
      <c r="A2965" s="519" t="s">
        <v>3160</v>
      </c>
      <c r="B2965" s="519"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5" s="519" t="s">
        <v>33886</v>
      </c>
      <c r="D2965" s="519" t="s">
        <v>71701</v>
      </c>
      <c r="E2965" s="519" t="s">
        <v>71702</v>
      </c>
      <c r="F2965" s="519" t="s">
        <v>71703</v>
      </c>
      <c r="G2965" s="519" t="s">
        <v>71704</v>
      </c>
      <c r="I2965" s="519" t="s">
        <v>5</v>
      </c>
      <c r="J2965" s="650">
        <v>474.75</v>
      </c>
    </row>
    <row r="2966" spans="1:10">
      <c r="A2966" s="519" t="s">
        <v>3161</v>
      </c>
      <c r="B2966" s="519" t="str">
        <f t="shared" si="46"/>
        <v>LIMPEZA DE CAIXA D'AGUA OU CISTERNA,COM CAPACIDADE DE 1001 A 2000L,INCLUSIVE DESINFECCAO,CONFORME APROVACAO PELA COMISSAO ESTADUAL DE CONTROLE AMBIENTAL-CECA,COM BASE NA LEI Nº 1.893/91 E NO DECRETO Nº20.356/93,MN-353 MANUAL DE LIMPEZA E DESINFECCAO DE RESERVATORIOS DE AGUA</v>
      </c>
      <c r="C2966" s="519" t="s">
        <v>33886</v>
      </c>
      <c r="D2966" s="519" t="s">
        <v>71701</v>
      </c>
      <c r="E2966" s="519" t="s">
        <v>71702</v>
      </c>
      <c r="F2966" s="519" t="s">
        <v>71703</v>
      </c>
      <c r="G2966" s="519" t="s">
        <v>71704</v>
      </c>
      <c r="I2966" s="519" t="s">
        <v>5</v>
      </c>
      <c r="J2966" s="650">
        <v>412.91</v>
      </c>
    </row>
    <row r="2967" spans="1:10">
      <c r="A2967" s="519" t="s">
        <v>3162</v>
      </c>
      <c r="B2967" s="519"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7" s="519" t="s">
        <v>33887</v>
      </c>
      <c r="D2967" s="519" t="s">
        <v>71705</v>
      </c>
      <c r="E2967" s="519" t="s">
        <v>71706</v>
      </c>
      <c r="F2967" s="519" t="s">
        <v>71707</v>
      </c>
      <c r="G2967" s="519" t="s">
        <v>71708</v>
      </c>
      <c r="I2967" s="519" t="s">
        <v>5</v>
      </c>
      <c r="J2967" s="650">
        <v>689.8</v>
      </c>
    </row>
    <row r="2968" spans="1:10">
      <c r="A2968" s="519" t="s">
        <v>3163</v>
      </c>
      <c r="B2968" s="519" t="str">
        <f t="shared" si="46"/>
        <v>LIMPEZA DE CAIXA D'AGUA OU CISTERNA,COM CAPACIDADE DE 2001 A 20000L,INCLUSIVE DESINFECCAO,CONFORME APROVACAO PELA COMISSAO ESTADUAL DE CONTROLE AMBIENTAL-CECA,COM BASE NA LEI Nº 1.893/91 E NO DECRETO Nº 20.356/93,MN-353 MANUAL DE LIMPEZA EDESINFECCAO DE RESERVATORIOS DE AGUA</v>
      </c>
      <c r="C2968" s="519" t="s">
        <v>33887</v>
      </c>
      <c r="D2968" s="519" t="s">
        <v>71705</v>
      </c>
      <c r="E2968" s="519" t="s">
        <v>71706</v>
      </c>
      <c r="F2968" s="519" t="s">
        <v>71707</v>
      </c>
      <c r="G2968" s="519" t="s">
        <v>71708</v>
      </c>
      <c r="I2968" s="519" t="s">
        <v>5</v>
      </c>
      <c r="J2968" s="650">
        <v>599.96</v>
      </c>
    </row>
    <row r="2969" spans="1:10">
      <c r="A2969" s="519" t="s">
        <v>3164</v>
      </c>
      <c r="B2969" s="519"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69" s="519" t="s">
        <v>33888</v>
      </c>
      <c r="D2969" s="519" t="s">
        <v>71709</v>
      </c>
      <c r="E2969" s="519" t="s">
        <v>71710</v>
      </c>
      <c r="F2969" s="519" t="s">
        <v>71711</v>
      </c>
      <c r="G2969" s="519" t="s">
        <v>71708</v>
      </c>
      <c r="I2969" s="519" t="s">
        <v>5</v>
      </c>
      <c r="J2969" s="650">
        <v>949.5</v>
      </c>
    </row>
    <row r="2970" spans="1:10">
      <c r="A2970" s="519" t="s">
        <v>3165</v>
      </c>
      <c r="B2970" s="519" t="str">
        <f t="shared" si="46"/>
        <v>LIMPEZA DE CAIXA D'AGUA OU CISTERNA,COM CAPACIDADE DE 20001A 60000L,INCLUSIVE DESINFECCAO,CONFORME APROVACAO PELA COMISSAO ESTADUAL DE CONTROLE AMBIENTAL-CECA,COM BASE NA LEI Nº 1.893/91 E NO DECRETO Nº20.356/93,MN-353 MANUAL DE LIMPEZA EDESINFECCAO DE RESERVATORIOS DE AGUA</v>
      </c>
      <c r="C2970" s="519" t="s">
        <v>33888</v>
      </c>
      <c r="D2970" s="519" t="s">
        <v>71709</v>
      </c>
      <c r="E2970" s="519" t="s">
        <v>71710</v>
      </c>
      <c r="F2970" s="519" t="s">
        <v>71711</v>
      </c>
      <c r="G2970" s="519" t="s">
        <v>71708</v>
      </c>
      <c r="I2970" s="519" t="s">
        <v>5</v>
      </c>
      <c r="J2970" s="650">
        <v>825.82</v>
      </c>
    </row>
    <row r="2971" spans="1:10">
      <c r="A2971" s="519" t="s">
        <v>3166</v>
      </c>
      <c r="B2971" s="519" t="str">
        <f t="shared" si="46"/>
        <v>APICOAMENTO DE MEIOS-FIOS,UTILIZANDO PONTEIRO,CONSIDERANDO ESPELHO DE 15CM,FACE E ARESTA</v>
      </c>
      <c r="C2971" s="519" t="s">
        <v>33889</v>
      </c>
      <c r="D2971" s="519" t="s">
        <v>33890</v>
      </c>
      <c r="I2971" s="519" t="s">
        <v>36</v>
      </c>
      <c r="J2971" s="650">
        <v>23.54</v>
      </c>
    </row>
    <row r="2972" spans="1:10">
      <c r="A2972" s="519" t="s">
        <v>3167</v>
      </c>
      <c r="B2972" s="519" t="str">
        <f t="shared" si="46"/>
        <v>APICOAMENTO DE MEIOS-FIOS,UTILIZANDO PONTEIRO,CONSIDERANDO ESPELHO DE 15CM,FACE E ARESTA</v>
      </c>
      <c r="C2972" s="519" t="s">
        <v>33889</v>
      </c>
      <c r="D2972" s="519" t="s">
        <v>33890</v>
      </c>
      <c r="I2972" s="519" t="s">
        <v>36</v>
      </c>
      <c r="J2972" s="650">
        <v>20.399999999999999</v>
      </c>
    </row>
    <row r="2973" spans="1:10">
      <c r="A2973" s="519" t="s">
        <v>3168</v>
      </c>
      <c r="B2973" s="519" t="str">
        <f t="shared" si="46"/>
        <v>APICOAMENTO DE CONCRETO OU PISO CIMENTADO</v>
      </c>
      <c r="C2973" s="519" t="s">
        <v>3169</v>
      </c>
      <c r="I2973" s="519" t="s">
        <v>13</v>
      </c>
      <c r="J2973" s="650">
        <v>58.42</v>
      </c>
    </row>
    <row r="2974" spans="1:10">
      <c r="A2974" s="519" t="s">
        <v>3170</v>
      </c>
      <c r="B2974" s="519" t="str">
        <f t="shared" si="46"/>
        <v>APICOAMENTO DE CONCRETO OU PISO CIMENTADO</v>
      </c>
      <c r="C2974" s="519" t="s">
        <v>3169</v>
      </c>
      <c r="I2974" s="519" t="s">
        <v>13</v>
      </c>
      <c r="J2974" s="650">
        <v>50.62</v>
      </c>
    </row>
    <row r="2975" spans="1:10">
      <c r="A2975" s="519" t="s">
        <v>3171</v>
      </c>
      <c r="B2975" s="519" t="str">
        <f t="shared" si="46"/>
        <v>APICOAMENTO PARA EXECUCAO DE CONCRETO APARENTE EM SUPERFICIES HORIZONTAIS SUPERIORES(TETOS)</v>
      </c>
      <c r="C2975" s="519" t="s">
        <v>33891</v>
      </c>
      <c r="D2975" s="519" t="s">
        <v>33892</v>
      </c>
      <c r="I2975" s="519" t="s">
        <v>13</v>
      </c>
      <c r="J2975" s="650">
        <v>292.10000000000002</v>
      </c>
    </row>
    <row r="2976" spans="1:10">
      <c r="A2976" s="519" t="s">
        <v>3172</v>
      </c>
      <c r="B2976" s="519" t="str">
        <f t="shared" si="46"/>
        <v>APICOAMENTO PARA EXECUCAO DE CONCRETO APARENTE EM SUPERFICIES HORIZONTAIS SUPERIORES(TETOS)</v>
      </c>
      <c r="C2976" s="519" t="s">
        <v>33891</v>
      </c>
      <c r="D2976" s="519" t="s">
        <v>33892</v>
      </c>
      <c r="I2976" s="519" t="s">
        <v>13</v>
      </c>
      <c r="J2976" s="650">
        <v>253.13</v>
      </c>
    </row>
    <row r="2977" spans="1:10">
      <c r="A2977" s="519" t="s">
        <v>3173</v>
      </c>
      <c r="B2977" s="519" t="str">
        <f t="shared" si="46"/>
        <v>APICOAMENTO PARA EXECUCAO DE CONCRETO APARENTE EM SUPERFICIES VERTICAIS</v>
      </c>
      <c r="C2977" s="519" t="s">
        <v>33891</v>
      </c>
      <c r="D2977" s="519" t="s">
        <v>33893</v>
      </c>
      <c r="I2977" s="519" t="s">
        <v>13</v>
      </c>
      <c r="J2977" s="650">
        <v>97.36</v>
      </c>
    </row>
    <row r="2978" spans="1:10">
      <c r="A2978" s="519" t="s">
        <v>3174</v>
      </c>
      <c r="B2978" s="519" t="str">
        <f t="shared" si="46"/>
        <v>APICOAMENTO PARA EXECUCAO DE CONCRETO APARENTE EM SUPERFICIES VERTICAIS</v>
      </c>
      <c r="C2978" s="519" t="s">
        <v>33891</v>
      </c>
      <c r="D2978" s="519" t="s">
        <v>33893</v>
      </c>
      <c r="I2978" s="519" t="s">
        <v>13</v>
      </c>
      <c r="J2978" s="650">
        <v>84.37</v>
      </c>
    </row>
    <row r="2979" spans="1:10">
      <c r="A2979" s="519" t="s">
        <v>3175</v>
      </c>
      <c r="B2979" s="519" t="str">
        <f t="shared" si="46"/>
        <v>APICOAMENTO DE CONCRETO,EM SUPERFICIES VERTICIAS,INCLUSIVE CORRECAO DE FALHAS</v>
      </c>
      <c r="C2979" s="519" t="s">
        <v>33894</v>
      </c>
      <c r="D2979" s="519" t="s">
        <v>33895</v>
      </c>
      <c r="I2979" s="519" t="s">
        <v>13</v>
      </c>
      <c r="J2979" s="650">
        <v>97.36</v>
      </c>
    </row>
    <row r="2980" spans="1:10">
      <c r="A2980" s="519" t="s">
        <v>3176</v>
      </c>
      <c r="B2980" s="519" t="str">
        <f t="shared" si="46"/>
        <v>APICOAMENTO DE CONCRETO,EM SUPERFICIES VERTICIAS,INCLUSIVE CORRECAO DE FALHAS</v>
      </c>
      <c r="C2980" s="519" t="s">
        <v>33894</v>
      </c>
      <c r="D2980" s="519" t="s">
        <v>33895</v>
      </c>
      <c r="I2980" s="519" t="s">
        <v>13</v>
      </c>
      <c r="J2980" s="650">
        <v>84.37</v>
      </c>
    </row>
    <row r="2981" spans="1:10">
      <c r="A2981" s="519" t="s">
        <v>3177</v>
      </c>
      <c r="B2981" s="519" t="str">
        <f t="shared" si="46"/>
        <v>APICOAMENTO DE CONCRETO,EM SUPERFICIES HORIZONTAIS(TETO),INCLUSIVE CORRECAO DE FALHAS</v>
      </c>
      <c r="C2981" s="519" t="s">
        <v>33896</v>
      </c>
      <c r="D2981" s="519" t="s">
        <v>33897</v>
      </c>
      <c r="I2981" s="519" t="s">
        <v>13</v>
      </c>
      <c r="J2981" s="650">
        <v>194.73</v>
      </c>
    </row>
    <row r="2982" spans="1:10">
      <c r="A2982" s="519" t="s">
        <v>3178</v>
      </c>
      <c r="B2982" s="519" t="str">
        <f t="shared" si="46"/>
        <v>APICOAMENTO DE CONCRETO,EM SUPERFICIES HORIZONTAIS(TETO),INCLUSIVE CORRECAO DE FALHAS</v>
      </c>
      <c r="C2982" s="519" t="s">
        <v>33896</v>
      </c>
      <c r="D2982" s="519" t="s">
        <v>33897</v>
      </c>
      <c r="I2982" s="519" t="s">
        <v>13</v>
      </c>
      <c r="J2982" s="650">
        <v>168.75</v>
      </c>
    </row>
    <row r="2983" spans="1:10">
      <c r="A2983" s="519" t="s">
        <v>3179</v>
      </c>
      <c r="B2983" s="519" t="str">
        <f t="shared" si="46"/>
        <v>FURACAO EM CONCRETO COM FURADEIRA MANUAL E BROCA DE WIDIA DE DIAMETRO ATE 1/2"</v>
      </c>
      <c r="C2983" s="519" t="s">
        <v>33898</v>
      </c>
      <c r="D2983" s="519" t="s">
        <v>33899</v>
      </c>
      <c r="I2983" s="519" t="s">
        <v>36</v>
      </c>
      <c r="J2983" s="650">
        <v>13.24</v>
      </c>
    </row>
    <row r="2984" spans="1:10">
      <c r="A2984" s="519" t="s">
        <v>3180</v>
      </c>
      <c r="B2984" s="519" t="str">
        <f t="shared" si="46"/>
        <v>FURACAO EM CONCRETO COM FURADEIRA MANUAL E BROCA DE WIDIA DE DIAMETRO ATE 1/2"</v>
      </c>
      <c r="C2984" s="519" t="s">
        <v>33898</v>
      </c>
      <c r="D2984" s="519" t="s">
        <v>33899</v>
      </c>
      <c r="I2984" s="519" t="s">
        <v>36</v>
      </c>
      <c r="J2984" s="650">
        <v>11.94</v>
      </c>
    </row>
    <row r="2985" spans="1:10">
      <c r="A2985" s="519" t="s">
        <v>3181</v>
      </c>
      <c r="B2985" s="519" t="str">
        <f t="shared" si="46"/>
        <v>FURACAO EM CONCRETO COM FURADEIRA MANUAL E BROCA DE WIDIA DE DIAMETRO DE 5/8"</v>
      </c>
      <c r="C2985" s="519" t="s">
        <v>33898</v>
      </c>
      <c r="D2985" s="519" t="s">
        <v>33900</v>
      </c>
      <c r="I2985" s="519" t="s">
        <v>36</v>
      </c>
      <c r="J2985" s="650">
        <v>13.74</v>
      </c>
    </row>
    <row r="2986" spans="1:10">
      <c r="A2986" s="519" t="s">
        <v>3182</v>
      </c>
      <c r="B2986" s="519" t="str">
        <f t="shared" si="46"/>
        <v>FURACAO EM CONCRETO COM FURADEIRA MANUAL E BROCA DE WIDIA DE DIAMETRO DE 5/8"</v>
      </c>
      <c r="C2986" s="519" t="s">
        <v>33898</v>
      </c>
      <c r="D2986" s="519" t="s">
        <v>33900</v>
      </c>
      <c r="I2986" s="519" t="s">
        <v>36</v>
      </c>
      <c r="J2986" s="650">
        <v>12.39</v>
      </c>
    </row>
    <row r="2987" spans="1:10">
      <c r="A2987" s="519" t="s">
        <v>3183</v>
      </c>
      <c r="B2987" s="519" t="str">
        <f t="shared" si="46"/>
        <v>FURACAO EM CONCRETO COM FURADEIRA MANUAL E BROCA DE WIDIA DE DIAMETRO DE 3/4"</v>
      </c>
      <c r="C2987" s="519" t="s">
        <v>33898</v>
      </c>
      <c r="D2987" s="519" t="s">
        <v>33901</v>
      </c>
      <c r="I2987" s="519" t="s">
        <v>36</v>
      </c>
      <c r="J2987" s="650">
        <v>14.61</v>
      </c>
    </row>
    <row r="2988" spans="1:10">
      <c r="A2988" s="519" t="s">
        <v>3184</v>
      </c>
      <c r="B2988" s="519" t="str">
        <f t="shared" si="46"/>
        <v>FURACAO EM CONCRETO COM FURADEIRA MANUAL E BROCA DE WIDIA DE DIAMETRO DE 3/4"</v>
      </c>
      <c r="C2988" s="519" t="s">
        <v>33898</v>
      </c>
      <c r="D2988" s="519" t="s">
        <v>33901</v>
      </c>
      <c r="I2988" s="519" t="s">
        <v>36</v>
      </c>
      <c r="J2988" s="650">
        <v>13.15</v>
      </c>
    </row>
    <row r="2989" spans="1:10">
      <c r="A2989" s="519" t="s">
        <v>3185</v>
      </c>
      <c r="B2989" s="519" t="str">
        <f t="shared" si="46"/>
        <v>FURACAO EM CONCRETO COM FURADEIRA MANUAL E BROCA DE WIDIA DE DIAMETRO DE 1"</v>
      </c>
      <c r="C2989" s="519" t="s">
        <v>33898</v>
      </c>
      <c r="D2989" s="519" t="s">
        <v>33902</v>
      </c>
      <c r="I2989" s="519" t="s">
        <v>36</v>
      </c>
      <c r="J2989" s="650">
        <v>18.690000000000001</v>
      </c>
    </row>
    <row r="2990" spans="1:10">
      <c r="A2990" s="519" t="s">
        <v>3186</v>
      </c>
      <c r="B2990" s="519" t="str">
        <f t="shared" si="46"/>
        <v>FURACAO EM CONCRETO COM FURADEIRA MANUAL E BROCA DE WIDIA DE DIAMETRO DE 1"</v>
      </c>
      <c r="C2990" s="519" t="s">
        <v>33898</v>
      </c>
      <c r="D2990" s="519" t="s">
        <v>33902</v>
      </c>
      <c r="I2990" s="519" t="s">
        <v>36</v>
      </c>
      <c r="J2990" s="650">
        <v>16.850000000000001</v>
      </c>
    </row>
    <row r="2991" spans="1:10">
      <c r="A2991" s="519" t="s">
        <v>3187</v>
      </c>
      <c r="B2991" s="519" t="str">
        <f t="shared" si="46"/>
        <v>FURACAO EM CONCRETO COM FURADEIRA MANUAL E BROCA DE WIDIA DE DIAMETRO DE 1.1/2"</v>
      </c>
      <c r="C2991" s="519" t="s">
        <v>33898</v>
      </c>
      <c r="D2991" s="519" t="s">
        <v>33903</v>
      </c>
      <c r="I2991" s="519" t="s">
        <v>36</v>
      </c>
      <c r="J2991" s="650">
        <v>39.81</v>
      </c>
    </row>
    <row r="2992" spans="1:10">
      <c r="A2992" s="519" t="s">
        <v>3188</v>
      </c>
      <c r="B2992" s="519" t="str">
        <f t="shared" si="46"/>
        <v>FURACAO EM CONCRETO COM FURADEIRA MANUAL E BROCA DE WIDIA DE DIAMETRO DE 1.1/2"</v>
      </c>
      <c r="C2992" s="519" t="s">
        <v>33898</v>
      </c>
      <c r="D2992" s="519" t="s">
        <v>33903</v>
      </c>
      <c r="I2992" s="519" t="s">
        <v>36</v>
      </c>
      <c r="J2992" s="650">
        <v>36.119999999999997</v>
      </c>
    </row>
    <row r="2993" spans="1:10">
      <c r="A2993" s="519" t="s">
        <v>3189</v>
      </c>
      <c r="B2993" s="519" t="str">
        <f t="shared" si="46"/>
        <v>FURACAO DE CONCRETO,A PONTEIRO,TENDO O FURO 5X5X7CM</v>
      </c>
      <c r="C2993" s="519" t="s">
        <v>3190</v>
      </c>
      <c r="I2993" s="519" t="s">
        <v>3191</v>
      </c>
      <c r="J2993" s="650">
        <v>34.090000000000003</v>
      </c>
    </row>
    <row r="2994" spans="1:10">
      <c r="A2994" s="519" t="s">
        <v>3192</v>
      </c>
      <c r="B2994" s="519" t="str">
        <f t="shared" si="46"/>
        <v>FURACAO DE CONCRETO,A PONTEIRO,TENDO O FURO 5X5X7CM</v>
      </c>
      <c r="C2994" s="519" t="s">
        <v>3190</v>
      </c>
      <c r="I2994" s="519" t="s">
        <v>3191</v>
      </c>
      <c r="J2994" s="650">
        <v>29.54</v>
      </c>
    </row>
    <row r="2995" spans="1:10">
      <c r="A2995" s="519" t="s">
        <v>3193</v>
      </c>
      <c r="B2995" s="519" t="str">
        <f t="shared" si="46"/>
        <v>FURACAO DE CONCRETO,A PONTEIRO,TENDO O FURO 10X10X15CM</v>
      </c>
      <c r="C2995" s="519" t="s">
        <v>3194</v>
      </c>
      <c r="I2995" s="519" t="s">
        <v>5</v>
      </c>
      <c r="J2995" s="650">
        <v>76.7</v>
      </c>
    </row>
    <row r="2996" spans="1:10">
      <c r="A2996" s="519" t="s">
        <v>3195</v>
      </c>
      <c r="B2996" s="519" t="str">
        <f t="shared" si="46"/>
        <v>FURACAO DE CONCRETO,A PONTEIRO,TENDO O FURO 10X10X15CM</v>
      </c>
      <c r="C2996" s="519" t="s">
        <v>3194</v>
      </c>
      <c r="I2996" s="519" t="s">
        <v>5</v>
      </c>
      <c r="J2996" s="650">
        <v>66.459999999999994</v>
      </c>
    </row>
    <row r="2997" spans="1:10">
      <c r="A2997" s="519" t="s">
        <v>3196</v>
      </c>
      <c r="B2997" s="519" t="str">
        <f t="shared" si="46"/>
        <v>TIRO COM PISTOLA PARA FIXACAO DE PINO DE 1/4" EM CONCRETO ARMADO,INCLUSIVE O PINO E 0,50M DE FITA PERFURADA.FORNECIMENTO E COLOCACAO</v>
      </c>
      <c r="C2997" s="519" t="s">
        <v>33904</v>
      </c>
      <c r="D2997" s="519" t="s">
        <v>33905</v>
      </c>
      <c r="E2997" s="519" t="s">
        <v>33906</v>
      </c>
      <c r="I2997" s="519" t="s">
        <v>5</v>
      </c>
      <c r="J2997" s="650">
        <v>2.58</v>
      </c>
    </row>
    <row r="2998" spans="1:10">
      <c r="A2998" s="519" t="s">
        <v>3197</v>
      </c>
      <c r="B2998" s="519" t="str">
        <f t="shared" si="46"/>
        <v>TIRO COM PISTOLA PARA FIXACAO DE PINO DE 1/4" EM CONCRETO ARMADO,INCLUSIVE O PINO E 0,50M DE FITA PERFURADA.FORNECIMENTO E COLOCACAO</v>
      </c>
      <c r="C2998" s="519" t="s">
        <v>33904</v>
      </c>
      <c r="D2998" s="519" t="s">
        <v>33905</v>
      </c>
      <c r="E2998" s="519" t="s">
        <v>33906</v>
      </c>
      <c r="I2998" s="519" t="s">
        <v>5</v>
      </c>
      <c r="J2998" s="650">
        <v>2.54</v>
      </c>
    </row>
    <row r="2999" spans="1:10">
      <c r="A2999" s="519" t="s">
        <v>3198</v>
      </c>
      <c r="B2999" s="519" t="str">
        <f t="shared" si="46"/>
        <v>CORTE EM ALVENARIA DE TIJOLO,PARA COLOCACAO DE CAIXA DE 0,25X0,25X0,12M,INCLUSIVE ARREMATES DE RECOMPOSICAO</v>
      </c>
      <c r="C2999" s="519" t="s">
        <v>33907</v>
      </c>
      <c r="D2999" s="519" t="s">
        <v>33908</v>
      </c>
      <c r="I2999" s="519" t="s">
        <v>5</v>
      </c>
      <c r="J2999" s="650">
        <v>11.77</v>
      </c>
    </row>
    <row r="3000" spans="1:10">
      <c r="A3000" s="519" t="s">
        <v>3199</v>
      </c>
      <c r="B3000" s="519" t="str">
        <f t="shared" si="46"/>
        <v>CORTE EM ALVENARIA DE TIJOLO,PARA COLOCACAO DE CAIXA DE 0,25X0,25X0,12M,INCLUSIVE ARREMATES DE RECOMPOSICAO</v>
      </c>
      <c r="C3000" s="519" t="s">
        <v>33907</v>
      </c>
      <c r="D3000" s="519" t="s">
        <v>33908</v>
      </c>
      <c r="I3000" s="519" t="s">
        <v>5</v>
      </c>
      <c r="J3000" s="650">
        <v>10.199999999999999</v>
      </c>
    </row>
    <row r="3001" spans="1:10">
      <c r="A3001" s="519" t="s">
        <v>3200</v>
      </c>
      <c r="B3001" s="519" t="str">
        <f t="shared" si="46"/>
        <v>CORTE EM ALVENARIA DE TIJOLO,PARA COLOCACAO DE CAIXA DE 0,35X0,45X0,15M,INCLUSIVE ARREMATES DE RECOMPOSICAO</v>
      </c>
      <c r="C3001" s="519" t="s">
        <v>33909</v>
      </c>
      <c r="D3001" s="519" t="s">
        <v>33910</v>
      </c>
      <c r="I3001" s="519" t="s">
        <v>5</v>
      </c>
      <c r="J3001" s="650">
        <v>23.54</v>
      </c>
    </row>
    <row r="3002" spans="1:10">
      <c r="A3002" s="519" t="s">
        <v>3201</v>
      </c>
      <c r="B3002" s="519" t="str">
        <f t="shared" si="46"/>
        <v>CORTE EM ALVENARIA DE TIJOLO,PARA COLOCACAO DE CAIXA DE 0,35X0,45X0,15M,INCLUSIVE ARREMATES DE RECOMPOSICAO</v>
      </c>
      <c r="C3002" s="519" t="s">
        <v>33909</v>
      </c>
      <c r="D3002" s="519" t="s">
        <v>33910</v>
      </c>
      <c r="I3002" s="519" t="s">
        <v>5</v>
      </c>
      <c r="J3002" s="650">
        <v>20.399999999999999</v>
      </c>
    </row>
    <row r="3003" spans="1:10">
      <c r="A3003" s="519" t="s">
        <v>3202</v>
      </c>
      <c r="B3003" s="519" t="str">
        <f t="shared" si="46"/>
        <v>CORTE EM ALVENARIA DE TIJOLO,PARA COLOCACAO DE CAIXA DE 0,50X1,00X0,15M,INCLUSIVE ARREMATES DE RECOMPOSICAO</v>
      </c>
      <c r="C3003" s="519" t="s">
        <v>33911</v>
      </c>
      <c r="D3003" s="519" t="s">
        <v>33912</v>
      </c>
      <c r="I3003" s="519" t="s">
        <v>5</v>
      </c>
      <c r="J3003" s="650">
        <v>47.09</v>
      </c>
    </row>
    <row r="3004" spans="1:10">
      <c r="A3004" s="519" t="s">
        <v>3203</v>
      </c>
      <c r="B3004" s="519" t="str">
        <f t="shared" si="46"/>
        <v>CORTE EM ALVENARIA DE TIJOLO,PARA COLOCACAO DE CAIXA DE 0,50X1,00X0,15M,INCLUSIVE ARREMATES DE RECOMPOSICAO</v>
      </c>
      <c r="C3004" s="519" t="s">
        <v>33911</v>
      </c>
      <c r="D3004" s="519" t="s">
        <v>33912</v>
      </c>
      <c r="I3004" s="519" t="s">
        <v>5</v>
      </c>
      <c r="J3004" s="650">
        <v>40.799999999999997</v>
      </c>
    </row>
    <row r="3005" spans="1:10">
      <c r="A3005" s="519" t="s">
        <v>3204</v>
      </c>
      <c r="B3005" s="519" t="str">
        <f t="shared" si="46"/>
        <v>CORTE EM ALVENARIA DE TIJOLO,PARA COLOCACAO DE CAIXA DE 1,00X1,00X0,15M,INCLUSIVE ARREMATES DE RECOMPOSICAO</v>
      </c>
      <c r="C3005" s="519" t="s">
        <v>33913</v>
      </c>
      <c r="D3005" s="519" t="s">
        <v>33912</v>
      </c>
      <c r="I3005" s="519" t="s">
        <v>5</v>
      </c>
      <c r="J3005" s="650">
        <v>105.95</v>
      </c>
    </row>
    <row r="3006" spans="1:10">
      <c r="A3006" s="519" t="s">
        <v>3205</v>
      </c>
      <c r="B3006" s="519" t="str">
        <f t="shared" si="46"/>
        <v>CORTE EM ALVENARIA DE TIJOLO,PARA COLOCACAO DE CAIXA DE 1,00X1,00X0,15M,INCLUSIVE ARREMATES DE RECOMPOSICAO</v>
      </c>
      <c r="C3006" s="519" t="s">
        <v>33913</v>
      </c>
      <c r="D3006" s="519" t="s">
        <v>33912</v>
      </c>
      <c r="I3006" s="519" t="s">
        <v>5</v>
      </c>
      <c r="J3006" s="650">
        <v>91.81</v>
      </c>
    </row>
    <row r="3007" spans="1:10">
      <c r="A3007" s="519" t="s">
        <v>3206</v>
      </c>
      <c r="B3007" s="519" t="str">
        <f t="shared" si="46"/>
        <v>CORTE EM TETO DE GESSO COM MAQUITA</v>
      </c>
      <c r="C3007" s="519" t="s">
        <v>3207</v>
      </c>
      <c r="I3007" s="519" t="s">
        <v>36</v>
      </c>
      <c r="J3007" s="650">
        <v>8.24</v>
      </c>
    </row>
    <row r="3008" spans="1:10">
      <c r="A3008" s="519" t="s">
        <v>3208</v>
      </c>
      <c r="B3008" s="519" t="str">
        <f t="shared" si="46"/>
        <v>CORTE EM TETO DE GESSO COM MAQUITA</v>
      </c>
      <c r="C3008" s="519" t="s">
        <v>3207</v>
      </c>
      <c r="I3008" s="519" t="s">
        <v>36</v>
      </c>
      <c r="J3008" s="650">
        <v>7.14</v>
      </c>
    </row>
    <row r="3009" spans="1:10">
      <c r="A3009" s="519" t="s">
        <v>3209</v>
      </c>
      <c r="B3009" s="519" t="str">
        <f t="shared" si="46"/>
        <v>CORTE EM PISOS DE MARMORE,MARMORITE OU CERAMICA COM MAQUITA</v>
      </c>
      <c r="C3009" s="519" t="s">
        <v>3210</v>
      </c>
      <c r="I3009" s="519" t="s">
        <v>36</v>
      </c>
      <c r="J3009" s="650">
        <v>14.12</v>
      </c>
    </row>
    <row r="3010" spans="1:10">
      <c r="A3010" s="519" t="s">
        <v>3211</v>
      </c>
      <c r="B3010" s="519" t="str">
        <f t="shared" si="46"/>
        <v>CORTE EM PISOS DE MARMORE,MARMORITE OU CERAMICA COM MAQUITA</v>
      </c>
      <c r="C3010" s="519" t="s">
        <v>3210</v>
      </c>
      <c r="I3010" s="519" t="s">
        <v>36</v>
      </c>
      <c r="J3010" s="650">
        <v>12.24</v>
      </c>
    </row>
    <row r="3011" spans="1:10">
      <c r="A3011" s="519" t="s">
        <v>3212</v>
      </c>
      <c r="B3011" s="519" t="str">
        <f t="shared" si="46"/>
        <v>ARRUMACAO DE MATERIAL ROCHOSO,EM BLOCOS ATE 15KG,EM PILHAS REGULARES,REFERINDO-SE O CUSTO AO MATERIAL SOLTO</v>
      </c>
      <c r="C3011" s="519" t="s">
        <v>33914</v>
      </c>
      <c r="D3011" s="519" t="s">
        <v>33915</v>
      </c>
      <c r="I3011" s="519" t="s">
        <v>22</v>
      </c>
      <c r="J3011" s="650">
        <v>23.01</v>
      </c>
    </row>
    <row r="3012" spans="1:10">
      <c r="A3012" s="519" t="s">
        <v>3213</v>
      </c>
      <c r="B3012" s="519" t="str">
        <f t="shared" si="46"/>
        <v>ARRUMACAO DE MATERIAL ROCHOSO,EM BLOCOS ATE 15KG,EM PILHAS REGULARES,REFERINDO-SE O CUSTO AO MATERIAL SOLTO</v>
      </c>
      <c r="C3012" s="519" t="s">
        <v>33914</v>
      </c>
      <c r="D3012" s="519" t="s">
        <v>33915</v>
      </c>
      <c r="I3012" s="519" t="s">
        <v>22</v>
      </c>
      <c r="J3012" s="650">
        <v>19.93</v>
      </c>
    </row>
    <row r="3013" spans="1:10">
      <c r="A3013" s="519" t="s">
        <v>3214</v>
      </c>
      <c r="B3013" s="519" t="str">
        <f t="shared" si="46"/>
        <v>LIMPEZA DE SUPERFICIE DE CONCRETO E DA ARMADURA,COM ESCOVA DE ACO,APOS RETIRADA DO CAPEAMENTO,EXCLUSIVE ESTE</v>
      </c>
      <c r="C3013" s="519" t="s">
        <v>33916</v>
      </c>
      <c r="D3013" s="519" t="s">
        <v>33917</v>
      </c>
      <c r="I3013" s="519" t="s">
        <v>13</v>
      </c>
      <c r="J3013" s="650">
        <v>25.56</v>
      </c>
    </row>
    <row r="3014" spans="1:10">
      <c r="A3014" s="519" t="s">
        <v>3215</v>
      </c>
      <c r="B3014" s="519" t="str">
        <f t="shared" si="46"/>
        <v>LIMPEZA DE SUPERFICIE DE CONCRETO E DA ARMADURA,COM ESCOVA DE ACO,APOS RETIRADA DO CAPEAMENTO,EXCLUSIVE ESTE</v>
      </c>
      <c r="C3014" s="519" t="s">
        <v>33916</v>
      </c>
      <c r="D3014" s="519" t="s">
        <v>33917</v>
      </c>
      <c r="I3014" s="519" t="s">
        <v>13</v>
      </c>
      <c r="J3014" s="650">
        <v>22.15</v>
      </c>
    </row>
    <row r="3015" spans="1:10">
      <c r="A3015" s="519" t="s">
        <v>3216</v>
      </c>
      <c r="B3015" s="519" t="str">
        <f t="shared" si="46"/>
        <v>LIXAMENTO DE CONCRETO APARENTE,ANTIGO,SERVICO MANUAL COM LIXA DE CALAFATE</v>
      </c>
      <c r="C3015" s="519" t="s">
        <v>33918</v>
      </c>
      <c r="D3015" s="519" t="s">
        <v>33919</v>
      </c>
      <c r="I3015" s="519" t="s">
        <v>13</v>
      </c>
      <c r="J3015" s="650">
        <v>7.61</v>
      </c>
    </row>
    <row r="3016" spans="1:10">
      <c r="A3016" s="519" t="s">
        <v>3217</v>
      </c>
      <c r="B3016" s="519" t="str">
        <f t="shared" ref="B3016:B3079" si="47">C3016&amp;D3016&amp;E3016&amp;F3016&amp;G3016&amp;H3016</f>
        <v>LIXAMENTO DE CONCRETO APARENTE,ANTIGO,SERVICO MANUAL COM LIXA DE CALAFATE</v>
      </c>
      <c r="C3016" s="519" t="s">
        <v>33918</v>
      </c>
      <c r="D3016" s="519" t="s">
        <v>33919</v>
      </c>
      <c r="I3016" s="519" t="s">
        <v>13</v>
      </c>
      <c r="J3016" s="650">
        <v>6.75</v>
      </c>
    </row>
    <row r="3017" spans="1:10">
      <c r="A3017" s="519" t="s">
        <v>3218</v>
      </c>
      <c r="B3017" s="519" t="str">
        <f t="shared" si="47"/>
        <v>LIMPEZA DE SUPERFICIE DE CONCRETO APARENTE LISO(ANTIGO),COMAGUA PURA E ESCOVACAO COM ESCOVA DE ACO,UTILIZANDO MANGUEIRA DE 1/2",EXCLUSIVE ANDAIMES</v>
      </c>
      <c r="C3017" s="519" t="s">
        <v>33920</v>
      </c>
      <c r="D3017" s="519" t="s">
        <v>33921</v>
      </c>
      <c r="E3017" s="519" t="s">
        <v>33922</v>
      </c>
      <c r="I3017" s="519" t="s">
        <v>13</v>
      </c>
      <c r="J3017" s="650">
        <v>2.42</v>
      </c>
    </row>
    <row r="3018" spans="1:10">
      <c r="A3018" s="519" t="s">
        <v>3219</v>
      </c>
      <c r="B3018" s="519" t="str">
        <f t="shared" si="47"/>
        <v>LIMPEZA DE SUPERFICIE DE CONCRETO APARENTE LISO(ANTIGO),COMAGUA PURA E ESCOVACAO COM ESCOVA DE ACO,UTILIZANDO MANGUEIRA DE 1/2",EXCLUSIVE ANDAIMES</v>
      </c>
      <c r="C3018" s="519" t="s">
        <v>33920</v>
      </c>
      <c r="D3018" s="519" t="s">
        <v>33921</v>
      </c>
      <c r="E3018" s="519" t="s">
        <v>33922</v>
      </c>
      <c r="I3018" s="519" t="s">
        <v>13</v>
      </c>
      <c r="J3018" s="650">
        <v>2.09</v>
      </c>
    </row>
    <row r="3019" spans="1:10">
      <c r="A3019" s="519" t="s">
        <v>3220</v>
      </c>
      <c r="B3019" s="519" t="str">
        <f t="shared" si="47"/>
        <v>POLIMENTO MANUAL DE PEITORIL DE MARMORITE</v>
      </c>
      <c r="C3019" s="519" t="s">
        <v>3221</v>
      </c>
      <c r="I3019" s="519" t="s">
        <v>36</v>
      </c>
      <c r="J3019" s="650">
        <v>57.15</v>
      </c>
    </row>
    <row r="3020" spans="1:10">
      <c r="A3020" s="519" t="s">
        <v>3222</v>
      </c>
      <c r="B3020" s="519" t="str">
        <f t="shared" si="47"/>
        <v>POLIMENTO MANUAL DE PEITORIL DE MARMORITE</v>
      </c>
      <c r="C3020" s="519" t="s">
        <v>3221</v>
      </c>
      <c r="I3020" s="519" t="s">
        <v>36</v>
      </c>
      <c r="J3020" s="650">
        <v>49.52</v>
      </c>
    </row>
    <row r="3021" spans="1:10">
      <c r="A3021" s="519" t="s">
        <v>3223</v>
      </c>
      <c r="B3021" s="519" t="str">
        <f t="shared" si="47"/>
        <v>POLIMENTO MANUAL DE PEITORIL DE MARMORE</v>
      </c>
      <c r="C3021" s="519" t="s">
        <v>3224</v>
      </c>
      <c r="I3021" s="519" t="s">
        <v>36</v>
      </c>
      <c r="J3021" s="650">
        <v>58.57</v>
      </c>
    </row>
    <row r="3022" spans="1:10">
      <c r="A3022" s="519" t="s">
        <v>3225</v>
      </c>
      <c r="B3022" s="519" t="str">
        <f t="shared" si="47"/>
        <v>POLIMENTO MANUAL DE PEITORIL DE MARMORE</v>
      </c>
      <c r="C3022" s="519" t="s">
        <v>3224</v>
      </c>
      <c r="I3022" s="519" t="s">
        <v>36</v>
      </c>
      <c r="J3022" s="650">
        <v>50.76</v>
      </c>
    </row>
    <row r="3023" spans="1:10">
      <c r="A3023" s="519" t="s">
        <v>3226</v>
      </c>
      <c r="B3023" s="519" t="str">
        <f t="shared" si="47"/>
        <v>POLIMENTO MANUAL DE PISO E ESPELHO,EM ESCADA DE MARMORITE</v>
      </c>
      <c r="C3023" s="519" t="s">
        <v>3227</v>
      </c>
      <c r="I3023" s="519" t="s">
        <v>36</v>
      </c>
      <c r="J3023" s="650">
        <v>67.150000000000006</v>
      </c>
    </row>
    <row r="3024" spans="1:10">
      <c r="A3024" s="519" t="s">
        <v>3228</v>
      </c>
      <c r="B3024" s="519" t="str">
        <f t="shared" si="47"/>
        <v>POLIMENTO MANUAL DE PISO E ESPELHO,EM ESCADA DE MARMORITE</v>
      </c>
      <c r="C3024" s="519" t="s">
        <v>3227</v>
      </c>
      <c r="I3024" s="519" t="s">
        <v>36</v>
      </c>
      <c r="J3024" s="650">
        <v>58.19</v>
      </c>
    </row>
    <row r="3025" spans="1:10">
      <c r="A3025" s="519" t="s">
        <v>3229</v>
      </c>
      <c r="B3025" s="519" t="str">
        <f t="shared" si="47"/>
        <v>POLIMENTO MANUAL DE RODAPE DE MARMORITE</v>
      </c>
      <c r="C3025" s="519" t="s">
        <v>3230</v>
      </c>
      <c r="I3025" s="519" t="s">
        <v>36</v>
      </c>
      <c r="J3025" s="650">
        <v>70</v>
      </c>
    </row>
    <row r="3026" spans="1:10">
      <c r="A3026" s="519" t="s">
        <v>3231</v>
      </c>
      <c r="B3026" s="519" t="str">
        <f t="shared" si="47"/>
        <v>POLIMENTO MANUAL DE RODAPE DE MARMORITE</v>
      </c>
      <c r="C3026" s="519" t="s">
        <v>3230</v>
      </c>
      <c r="I3026" s="519" t="s">
        <v>36</v>
      </c>
      <c r="J3026" s="650">
        <v>60.66</v>
      </c>
    </row>
    <row r="3027" spans="1:10">
      <c r="A3027" s="519" t="s">
        <v>3232</v>
      </c>
      <c r="B3027" s="519" t="str">
        <f t="shared" si="47"/>
        <v>POLIMENTO MANUAL DE RODAPE EM MATERIAL DE ALTA RESISTENCIA</v>
      </c>
      <c r="C3027" s="519" t="s">
        <v>3233</v>
      </c>
      <c r="I3027" s="519" t="s">
        <v>36</v>
      </c>
      <c r="J3027" s="650">
        <v>87.15</v>
      </c>
    </row>
    <row r="3028" spans="1:10">
      <c r="A3028" s="519" t="s">
        <v>3234</v>
      </c>
      <c r="B3028" s="519" t="str">
        <f t="shared" si="47"/>
        <v>POLIMENTO MANUAL DE RODAPE EM MATERIAL DE ALTA RESISTENCIA</v>
      </c>
      <c r="C3028" s="519" t="s">
        <v>3233</v>
      </c>
      <c r="I3028" s="519" t="s">
        <v>36</v>
      </c>
      <c r="J3028" s="650">
        <v>75.52</v>
      </c>
    </row>
    <row r="3029" spans="1:10">
      <c r="A3029" s="519" t="s">
        <v>3235</v>
      </c>
      <c r="B3029" s="519" t="str">
        <f t="shared" si="47"/>
        <v>LIMPEZA E POLIMENTO DE PISO DE ALTA RESISTENCIA,ANTIGO,USANDO ESTUQUE COM ADESIVO,CIMENTO BRANCO E CORANTE,SENDO 2 POLIMENTOS MECANICOS</v>
      </c>
      <c r="C3029" s="519" t="s">
        <v>33923</v>
      </c>
      <c r="D3029" s="519" t="s">
        <v>33924</v>
      </c>
      <c r="E3029" s="519" t="s">
        <v>33925</v>
      </c>
      <c r="I3029" s="519" t="s">
        <v>13</v>
      </c>
      <c r="J3029" s="650">
        <v>36.81</v>
      </c>
    </row>
    <row r="3030" spans="1:10">
      <c r="A3030" s="519" t="s">
        <v>3236</v>
      </c>
      <c r="B3030" s="519" t="str">
        <f t="shared" si="47"/>
        <v>LIMPEZA E POLIMENTO DE PISO DE ALTA RESISTENCIA,ANTIGO,USANDO ESTUQUE COM ADESIVO,CIMENTO BRANCO E CORANTE,SENDO 2 POLIMENTOS MECANICOS</v>
      </c>
      <c r="C3030" s="519" t="s">
        <v>33923</v>
      </c>
      <c r="D3030" s="519" t="s">
        <v>33924</v>
      </c>
      <c r="E3030" s="519" t="s">
        <v>33925</v>
      </c>
      <c r="I3030" s="519" t="s">
        <v>13</v>
      </c>
      <c r="J3030" s="650">
        <v>33.479999999999997</v>
      </c>
    </row>
    <row r="3031" spans="1:10">
      <c r="A3031" s="519" t="s">
        <v>3237</v>
      </c>
      <c r="B3031" s="519" t="str">
        <f t="shared" si="47"/>
        <v>LIMPEZA E POLIMENTO DE PISO DE MARMORITE,ANTIGO,USANDO ESTUQUE COM ADESIVO,CIMENTO BRANCO E CORANTE,SENDO 2 POLIMENTOS MECANICOS</v>
      </c>
      <c r="C3031" s="519" t="s">
        <v>33926</v>
      </c>
      <c r="D3031" s="519" t="s">
        <v>33927</v>
      </c>
      <c r="E3031" s="519" t="s">
        <v>33928</v>
      </c>
      <c r="I3031" s="519" t="s">
        <v>13</v>
      </c>
      <c r="J3031" s="650">
        <v>39.130000000000003</v>
      </c>
    </row>
    <row r="3032" spans="1:10">
      <c r="A3032" s="519" t="s">
        <v>3238</v>
      </c>
      <c r="B3032" s="519" t="str">
        <f t="shared" si="47"/>
        <v>LIMPEZA E POLIMENTO DE PISO DE MARMORITE,ANTIGO,USANDO ESTUQUE COM ADESIVO,CIMENTO BRANCO E CORANTE,SENDO 2 POLIMENTOS MECANICOS</v>
      </c>
      <c r="C3032" s="519" t="s">
        <v>33926</v>
      </c>
      <c r="D3032" s="519" t="s">
        <v>33927</v>
      </c>
      <c r="E3032" s="519" t="s">
        <v>33928</v>
      </c>
      <c r="I3032" s="519" t="s">
        <v>13</v>
      </c>
      <c r="J3032" s="650">
        <v>35.79</v>
      </c>
    </row>
    <row r="3033" spans="1:10">
      <c r="A3033" s="519" t="s">
        <v>3239</v>
      </c>
      <c r="B3033" s="519" t="str">
        <f t="shared" si="47"/>
        <v>LIMPEZA E POLIMENTO DE PISO DE MARMORE,ANTIGO,USANDO ESTUQUE COM ADESIVO,CIMENTO BRANCO E CORANTE,SENDO 2 POLIMENTOS MECANICOS</v>
      </c>
      <c r="C3033" s="519" t="s">
        <v>33929</v>
      </c>
      <c r="D3033" s="519" t="s">
        <v>33930</v>
      </c>
      <c r="E3033" s="519" t="s">
        <v>33931</v>
      </c>
      <c r="I3033" s="519" t="s">
        <v>13</v>
      </c>
      <c r="J3033" s="650">
        <v>36.200000000000003</v>
      </c>
    </row>
    <row r="3034" spans="1:10">
      <c r="A3034" s="519" t="s">
        <v>3240</v>
      </c>
      <c r="B3034" s="519" t="str">
        <f t="shared" si="47"/>
        <v>LIMPEZA E POLIMENTO DE PISO DE MARMORE,ANTIGO,USANDO ESTUQUE COM ADESIVO,CIMENTO BRANCO E CORANTE,SENDO 2 POLIMENTOS MECANICOS</v>
      </c>
      <c r="C3034" s="519" t="s">
        <v>33929</v>
      </c>
      <c r="D3034" s="519" t="s">
        <v>33930</v>
      </c>
      <c r="E3034" s="519" t="s">
        <v>33931</v>
      </c>
      <c r="I3034" s="519" t="s">
        <v>13</v>
      </c>
      <c r="J3034" s="650">
        <v>32.869999999999997</v>
      </c>
    </row>
    <row r="3035" spans="1:10">
      <c r="A3035" s="519" t="s">
        <v>3241</v>
      </c>
      <c r="B3035" s="519" t="str">
        <f t="shared" si="47"/>
        <v>LIMPEZA E POLIMENTO DE PISO DE GRANITO,ANTIGO,USANDO ESTUQUE COM ADESIVO,CIMENTO BRANCO E CORANTE,SENDO 2 POLIMENTOS MECANICOS</v>
      </c>
      <c r="C3035" s="519" t="s">
        <v>33932</v>
      </c>
      <c r="D3035" s="519" t="s">
        <v>33930</v>
      </c>
      <c r="E3035" s="519" t="s">
        <v>33931</v>
      </c>
      <c r="I3035" s="519" t="s">
        <v>13</v>
      </c>
      <c r="J3035" s="650">
        <v>39.130000000000003</v>
      </c>
    </row>
    <row r="3036" spans="1:10">
      <c r="A3036" s="519" t="s">
        <v>3242</v>
      </c>
      <c r="B3036" s="519" t="str">
        <f t="shared" si="47"/>
        <v>LIMPEZA E POLIMENTO DE PISO DE GRANITO,ANTIGO,USANDO ESTUQUE COM ADESIVO,CIMENTO BRANCO E CORANTE,SENDO 2 POLIMENTOS MECANICOS</v>
      </c>
      <c r="C3036" s="519" t="s">
        <v>33932</v>
      </c>
      <c r="D3036" s="519" t="s">
        <v>33930</v>
      </c>
      <c r="E3036" s="519" t="s">
        <v>33931</v>
      </c>
      <c r="I3036" s="519" t="s">
        <v>13</v>
      </c>
      <c r="J3036" s="650">
        <v>35.79</v>
      </c>
    </row>
    <row r="3037" spans="1:10">
      <c r="A3037" s="519" t="s">
        <v>3243</v>
      </c>
      <c r="B3037" s="519" t="str">
        <f t="shared" si="47"/>
        <v>POLIMENTO MECANICO EM PISO CIMENTADO ANTIGO,APOS REPAROS DOREVESTIMENTO COM ESTUQUE DE CIMENTO E ADESIVO,INCLUSIVE ESTES MATERIAIS</v>
      </c>
      <c r="C3037" s="519" t="s">
        <v>33933</v>
      </c>
      <c r="D3037" s="519" t="s">
        <v>33934</v>
      </c>
      <c r="E3037" s="519" t="s">
        <v>33935</v>
      </c>
      <c r="I3037" s="519" t="s">
        <v>13</v>
      </c>
      <c r="J3037" s="650">
        <v>12.99</v>
      </c>
    </row>
    <row r="3038" spans="1:10">
      <c r="A3038" s="519" t="s">
        <v>3244</v>
      </c>
      <c r="B3038" s="519" t="str">
        <f t="shared" si="47"/>
        <v>POLIMENTO MECANICO EM PISO CIMENTADO ANTIGO,APOS REPAROS DOREVESTIMENTO COM ESTUQUE DE CIMENTO E ADESIVO,INCLUSIVE ESTES MATERIAIS</v>
      </c>
      <c r="C3038" s="519" t="s">
        <v>33933</v>
      </c>
      <c r="D3038" s="519" t="s">
        <v>33934</v>
      </c>
      <c r="E3038" s="519" t="s">
        <v>33935</v>
      </c>
      <c r="I3038" s="519" t="s">
        <v>13</v>
      </c>
      <c r="J3038" s="650">
        <v>12.15</v>
      </c>
    </row>
    <row r="3039" spans="1:10">
      <c r="A3039" s="519" t="s">
        <v>3245</v>
      </c>
      <c r="B3039" s="519" t="str">
        <f t="shared" si="47"/>
        <v>RASPAGEM COM ESPATULA DE ACO OU ESCOVA DE ACO PARA REMOCAO DE CRAQUELE DE PINTURA</v>
      </c>
      <c r="C3039" s="519" t="s">
        <v>33936</v>
      </c>
      <c r="D3039" s="519" t="s">
        <v>33937</v>
      </c>
      <c r="I3039" s="519" t="s">
        <v>13</v>
      </c>
      <c r="J3039" s="650">
        <v>21.27</v>
      </c>
    </row>
    <row r="3040" spans="1:10">
      <c r="A3040" s="519" t="s">
        <v>3246</v>
      </c>
      <c r="B3040" s="519" t="str">
        <f t="shared" si="47"/>
        <v>RASPAGEM COM ESPATULA DE ACO OU ESCOVA DE ACO PARA REMOCAO DE CRAQUELE DE PINTURA</v>
      </c>
      <c r="C3040" s="519" t="s">
        <v>33936</v>
      </c>
      <c r="D3040" s="519" t="s">
        <v>33937</v>
      </c>
      <c r="I3040" s="519" t="s">
        <v>13</v>
      </c>
      <c r="J3040" s="650">
        <v>18.43</v>
      </c>
    </row>
    <row r="3041" spans="1:10">
      <c r="A3041" s="519" t="s">
        <v>3247</v>
      </c>
      <c r="B3041" s="519" t="str">
        <f t="shared" si="47"/>
        <v>CORTE DE ACO(VERGALHAO),INCLUSIVE REMOCAO DO LOCAL,APOS SERVICOS DE DEMOLICAO DE CONCRETO</v>
      </c>
      <c r="C3041" s="519" t="s">
        <v>33938</v>
      </c>
      <c r="D3041" s="519" t="s">
        <v>33939</v>
      </c>
      <c r="I3041" s="519" t="s">
        <v>51</v>
      </c>
      <c r="J3041" s="650">
        <v>0.91</v>
      </c>
    </row>
    <row r="3042" spans="1:10">
      <c r="A3042" s="519" t="s">
        <v>3248</v>
      </c>
      <c r="B3042" s="519" t="str">
        <f t="shared" si="47"/>
        <v>CORTE DE ACO(VERGALHAO),INCLUSIVE REMOCAO DO LOCAL,APOS SERVICOS DE DEMOLICAO DE CONCRETO</v>
      </c>
      <c r="C3042" s="519" t="s">
        <v>33938</v>
      </c>
      <c r="D3042" s="519" t="s">
        <v>33939</v>
      </c>
      <c r="I3042" s="519" t="s">
        <v>51</v>
      </c>
      <c r="J3042" s="650">
        <v>0.79</v>
      </c>
    </row>
    <row r="3043" spans="1:10">
      <c r="A3043" s="519" t="s">
        <v>3249</v>
      </c>
      <c r="B3043" s="519" t="str">
        <f t="shared" si="47"/>
        <v>DESMONTAGEM E REMOCAO MANUAIS DE TUBOS,CONEXOES,REGISTROS,VALVULAS E SIMILARES,COM JUNTAS FLANGEADAS.CUSTO POR JUNTA DEDN ATE 80MM</v>
      </c>
      <c r="C3043" s="519" t="s">
        <v>33940</v>
      </c>
      <c r="D3043" s="519" t="s">
        <v>33941</v>
      </c>
      <c r="E3043" s="519" t="s">
        <v>33942</v>
      </c>
      <c r="I3043" s="519" t="s">
        <v>5</v>
      </c>
      <c r="J3043" s="650">
        <v>12.71</v>
      </c>
    </row>
    <row r="3044" spans="1:10">
      <c r="A3044" s="519" t="s">
        <v>3250</v>
      </c>
      <c r="B3044" s="519" t="str">
        <f t="shared" si="47"/>
        <v>DESMONTAGEM E REMOCAO MANUAIS DE TUBOS,CONEXOES,REGISTROS,VALVULAS E SIMILARES,COM JUNTAS FLANGEADAS.CUSTO POR JUNTA DEDN ATE 80MM</v>
      </c>
      <c r="C3044" s="519" t="s">
        <v>33940</v>
      </c>
      <c r="D3044" s="519" t="s">
        <v>33941</v>
      </c>
      <c r="E3044" s="519" t="s">
        <v>33942</v>
      </c>
      <c r="I3044" s="519" t="s">
        <v>5</v>
      </c>
      <c r="J3044" s="650">
        <v>11.02</v>
      </c>
    </row>
    <row r="3045" spans="1:10">
      <c r="A3045" s="519" t="s">
        <v>3251</v>
      </c>
      <c r="B3045" s="519" t="str">
        <f t="shared" si="47"/>
        <v>DESMONTAGEM E REMOCAO MANUAIS DE TUBOS,CONEXOES,REGISTROS,VALVULAS E SIMILARES,COM JUNTAS FLANGEADAS.CUSTO POR JUNTA DEDN=100 OU 150MM</v>
      </c>
      <c r="C3045" s="519" t="s">
        <v>33940</v>
      </c>
      <c r="D3045" s="519" t="s">
        <v>33941</v>
      </c>
      <c r="E3045" s="519" t="s">
        <v>33943</v>
      </c>
      <c r="I3045" s="519" t="s">
        <v>5</v>
      </c>
      <c r="J3045" s="650">
        <v>20.36</v>
      </c>
    </row>
    <row r="3046" spans="1:10">
      <c r="A3046" s="519" t="s">
        <v>3252</v>
      </c>
      <c r="B3046" s="519" t="str">
        <f t="shared" si="47"/>
        <v>DESMONTAGEM E REMOCAO MANUAIS DE TUBOS,CONEXOES,REGISTROS,VALVULAS E SIMILARES,COM JUNTAS FLANGEADAS.CUSTO POR JUNTA DEDN=100 OU 150MM</v>
      </c>
      <c r="C3046" s="519" t="s">
        <v>33940</v>
      </c>
      <c r="D3046" s="519" t="s">
        <v>33941</v>
      </c>
      <c r="E3046" s="519" t="s">
        <v>33943</v>
      </c>
      <c r="I3046" s="519" t="s">
        <v>5</v>
      </c>
      <c r="J3046" s="650">
        <v>17.649999999999999</v>
      </c>
    </row>
    <row r="3047" spans="1:10">
      <c r="A3047" s="519" t="s">
        <v>3253</v>
      </c>
      <c r="B3047" s="519" t="str">
        <f t="shared" si="47"/>
        <v>DESMONTAGEM E REMOCAO MANUAIS DE TUBOS,CONEXOES,REGISTROS,VALVULAS E SIMILARES,COM JUNTAS FLANGEADAS.CUSTO POR JUNTA DEDN=200MM</v>
      </c>
      <c r="C3047" s="519" t="s">
        <v>33940</v>
      </c>
      <c r="D3047" s="519" t="s">
        <v>33941</v>
      </c>
      <c r="E3047" s="519" t="s">
        <v>33944</v>
      </c>
      <c r="I3047" s="519" t="s">
        <v>5</v>
      </c>
      <c r="J3047" s="650">
        <v>25.47</v>
      </c>
    </row>
    <row r="3048" spans="1:10">
      <c r="A3048" s="519" t="s">
        <v>3254</v>
      </c>
      <c r="B3048" s="519" t="str">
        <f t="shared" si="47"/>
        <v>DESMONTAGEM E REMOCAO MANUAIS DE TUBOS,CONEXOES,REGISTROS,VALVULAS E SIMILARES,COM JUNTAS FLANGEADAS.CUSTO POR JUNTA DEDN=200MM</v>
      </c>
      <c r="C3048" s="519" t="s">
        <v>33940</v>
      </c>
      <c r="D3048" s="519" t="s">
        <v>33941</v>
      </c>
      <c r="E3048" s="519" t="s">
        <v>33944</v>
      </c>
      <c r="I3048" s="519" t="s">
        <v>5</v>
      </c>
      <c r="J3048" s="650">
        <v>22.07</v>
      </c>
    </row>
    <row r="3049" spans="1:10">
      <c r="A3049" s="519" t="s">
        <v>3255</v>
      </c>
      <c r="B3049" s="519" t="str">
        <f t="shared" si="47"/>
        <v>DEMOLICAO,COM EQUIPAMENTO DE AR COMPRIMIDO,DE PISOS OU PAVIMENTOS DE CONCRETO SIMPLES,INCLUSIVE EMPILHAMENTO LATERAL DENTRO DO CANTEIRO DE SERVICO</v>
      </c>
      <c r="C3049" s="519" t="s">
        <v>33945</v>
      </c>
      <c r="D3049" s="519" t="s">
        <v>33946</v>
      </c>
      <c r="E3049" s="519" t="s">
        <v>33947</v>
      </c>
      <c r="I3049" s="519" t="s">
        <v>22</v>
      </c>
      <c r="J3049" s="650">
        <v>171.35</v>
      </c>
    </row>
    <row r="3050" spans="1:10">
      <c r="A3050" s="519" t="s">
        <v>3256</v>
      </c>
      <c r="B3050" s="519" t="str">
        <f t="shared" si="47"/>
        <v>DEMOLICAO,COM EQUIPAMENTO DE AR COMPRIMIDO,DE PISOS OU PAVIMENTOS DE CONCRETO SIMPLES,INCLUSIVE EMPILHAMENTO LATERAL DENTRO DO CANTEIRO DE SERVICO</v>
      </c>
      <c r="C3050" s="519" t="s">
        <v>33945</v>
      </c>
      <c r="D3050" s="519" t="s">
        <v>33946</v>
      </c>
      <c r="E3050" s="519" t="s">
        <v>33947</v>
      </c>
      <c r="I3050" s="519" t="s">
        <v>22</v>
      </c>
      <c r="J3050" s="650">
        <v>158.72999999999999</v>
      </c>
    </row>
    <row r="3051" spans="1:10">
      <c r="A3051" s="519" t="s">
        <v>3257</v>
      </c>
      <c r="B3051" s="519" t="str">
        <f t="shared" si="47"/>
        <v>DEMOLICAO,COM EQUIPAMENTO DE AR COMPRIMENTO,DE PISOS OU PAVIMENTOS DE CONCRETO ARMADO,INCLUSIVE EMPILHAMENTO LATERAL DENTRO DO CANTEIRO DE SERVICO</v>
      </c>
      <c r="C3051" s="519" t="s">
        <v>33948</v>
      </c>
      <c r="D3051" s="519" t="s">
        <v>33949</v>
      </c>
      <c r="E3051" s="519" t="s">
        <v>33947</v>
      </c>
      <c r="I3051" s="519" t="s">
        <v>22</v>
      </c>
      <c r="J3051" s="650">
        <v>291.3</v>
      </c>
    </row>
    <row r="3052" spans="1:10">
      <c r="A3052" s="519" t="s">
        <v>3258</v>
      </c>
      <c r="B3052" s="519" t="str">
        <f t="shared" si="47"/>
        <v>DEMOLICAO,COM EQUIPAMENTO DE AR COMPRIMENTO,DE PISOS OU PAVIMENTOS DE CONCRETO ARMADO,INCLUSIVE EMPILHAMENTO LATERAL DENTRO DO CANTEIRO DE SERVICO</v>
      </c>
      <c r="C3052" s="519" t="s">
        <v>33948</v>
      </c>
      <c r="D3052" s="519" t="s">
        <v>33949</v>
      </c>
      <c r="E3052" s="519" t="s">
        <v>33947</v>
      </c>
      <c r="I3052" s="519" t="s">
        <v>22</v>
      </c>
      <c r="J3052" s="650">
        <v>269.85000000000002</v>
      </c>
    </row>
    <row r="3053" spans="1:10">
      <c r="A3053" s="519" t="s">
        <v>3259</v>
      </c>
      <c r="B3053" s="519" t="str">
        <f t="shared" si="47"/>
        <v>DEMOLICAO,COM EQUIPAMENTO DE AR COMPRIMIDO,DE MASSAS DE CONCRETO SIMPLES,EXCETO PISOS OU PAVIMENTOS,INCLUSIVE EMPILHAMENTO LATERAL DENTRO DO CANTEIRO DE SERVICO</v>
      </c>
      <c r="C3053" s="519" t="s">
        <v>33950</v>
      </c>
      <c r="D3053" s="519" t="s">
        <v>33951</v>
      </c>
      <c r="E3053" s="519" t="s">
        <v>33667</v>
      </c>
      <c r="I3053" s="519" t="s">
        <v>22</v>
      </c>
      <c r="J3053" s="650">
        <v>395.02</v>
      </c>
    </row>
    <row r="3054" spans="1:10">
      <c r="A3054" s="519" t="s">
        <v>3260</v>
      </c>
      <c r="B3054" s="519" t="str">
        <f t="shared" si="47"/>
        <v>DEMOLICAO,COM EQUIPAMENTO DE AR COMPRIMIDO,DE MASSAS DE CONCRETO SIMPLES,EXCETO PISOS OU PAVIMENTOS,INCLUSIVE EMPILHAMENTO LATERAL DENTRO DO CANTEIRO DE SERVICO</v>
      </c>
      <c r="C3054" s="519" t="s">
        <v>33950</v>
      </c>
      <c r="D3054" s="519" t="s">
        <v>33951</v>
      </c>
      <c r="E3054" s="519" t="s">
        <v>33667</v>
      </c>
      <c r="I3054" s="519" t="s">
        <v>22</v>
      </c>
      <c r="J3054" s="650">
        <v>366.28</v>
      </c>
    </row>
    <row r="3055" spans="1:10">
      <c r="A3055" s="519" t="s">
        <v>3261</v>
      </c>
      <c r="B3055" s="519" t="str">
        <f t="shared" si="47"/>
        <v>DEMOLICAO,COM EQUIPAMENTO DE AR COMPRIMIDO,DE MASSAS DE CONCRETO ARMADO,EXCETO PISOS OU PAVIMENTOS,INCLUSIVE EMPILHAMENTO LATERAL DENTRO DO CANTEIRO DE SERVICO</v>
      </c>
      <c r="C3055" s="519" t="s">
        <v>33950</v>
      </c>
      <c r="D3055" s="519" t="s">
        <v>33952</v>
      </c>
      <c r="E3055" s="519" t="s">
        <v>33953</v>
      </c>
      <c r="I3055" s="519" t="s">
        <v>22</v>
      </c>
      <c r="J3055" s="650">
        <v>671.54</v>
      </c>
    </row>
    <row r="3056" spans="1:10">
      <c r="A3056" s="519" t="s">
        <v>3262</v>
      </c>
      <c r="B3056" s="519" t="str">
        <f t="shared" si="47"/>
        <v>DEMOLICAO,COM EQUIPAMENTO DE AR COMPRIMIDO,DE MASSAS DE CONCRETO ARMADO,EXCETO PISOS OU PAVIMENTOS,INCLUSIVE EMPILHAMENTO LATERAL DENTRO DO CANTEIRO DE SERVICO</v>
      </c>
      <c r="C3056" s="519" t="s">
        <v>33950</v>
      </c>
      <c r="D3056" s="519" t="s">
        <v>33952</v>
      </c>
      <c r="E3056" s="519" t="s">
        <v>33953</v>
      </c>
      <c r="I3056" s="519" t="s">
        <v>22</v>
      </c>
      <c r="J3056" s="650">
        <v>622.69000000000005</v>
      </c>
    </row>
    <row r="3057" spans="1:10">
      <c r="A3057" s="519" t="s">
        <v>3263</v>
      </c>
      <c r="B3057" s="519" t="str">
        <f t="shared" si="47"/>
        <v>DEMOLICAO COM EQUIPAMENTO DE AR COMPRIMIDO,DE PAVIMENTACAO DE CONCRETO ASFALTICO,COM 5CM DE ESPESSURA,INCLUSIVE EMPILHAMENTO LATERAL DENTRO DO CANTEIRO DE SERVICO</v>
      </c>
      <c r="C3057" s="519" t="s">
        <v>33954</v>
      </c>
      <c r="D3057" s="519" t="s">
        <v>33955</v>
      </c>
      <c r="E3057" s="519" t="s">
        <v>33956</v>
      </c>
      <c r="I3057" s="519" t="s">
        <v>13</v>
      </c>
      <c r="J3057" s="650">
        <v>25.16</v>
      </c>
    </row>
    <row r="3058" spans="1:10">
      <c r="A3058" s="519" t="s">
        <v>3264</v>
      </c>
      <c r="B3058" s="519" t="str">
        <f t="shared" si="47"/>
        <v>DEMOLICAO COM EQUIPAMENTO DE AR COMPRIMIDO,DE PAVIMENTACAO DE CONCRETO ASFALTICO,COM 5CM DE ESPESSURA,INCLUSIVE EMPILHAMENTO LATERAL DENTRO DO CANTEIRO DE SERVICO</v>
      </c>
      <c r="C3058" s="519" t="s">
        <v>33954</v>
      </c>
      <c r="D3058" s="519" t="s">
        <v>33955</v>
      </c>
      <c r="E3058" s="519" t="s">
        <v>33956</v>
      </c>
      <c r="I3058" s="519" t="s">
        <v>13</v>
      </c>
      <c r="J3058" s="650">
        <v>23.36</v>
      </c>
    </row>
    <row r="3059" spans="1:10">
      <c r="A3059" s="519" t="s">
        <v>3265</v>
      </c>
      <c r="B3059" s="519" t="str">
        <f t="shared" si="47"/>
        <v>DEMOLICAO COM EQUIPAMENTO DE AR COMPRIMIDO,DE PAVIMENTACAO DE CONCRETO ASFALTICO,COM 10CM DE ESPESSURA,INCLUSIVE EMPILHAMENTO LATERAL DENTRO DO CANTEIRO DE SERVICO</v>
      </c>
      <c r="C3059" s="519" t="s">
        <v>33954</v>
      </c>
      <c r="D3059" s="519" t="s">
        <v>33957</v>
      </c>
      <c r="E3059" s="519" t="s">
        <v>33958</v>
      </c>
      <c r="I3059" s="519" t="s">
        <v>13</v>
      </c>
      <c r="J3059" s="650">
        <v>37.200000000000003</v>
      </c>
    </row>
    <row r="3060" spans="1:10">
      <c r="A3060" s="519" t="s">
        <v>3266</v>
      </c>
      <c r="B3060" s="519" t="str">
        <f t="shared" si="47"/>
        <v>DEMOLICAO COM EQUIPAMENTO DE AR COMPRIMIDO,DE PAVIMENTACAO DE CONCRETO ASFALTICO,COM 10CM DE ESPESSURA,INCLUSIVE EMPILHAMENTO LATERAL DENTRO DO CANTEIRO DE SERVICO</v>
      </c>
      <c r="C3060" s="519" t="s">
        <v>33954</v>
      </c>
      <c r="D3060" s="519" t="s">
        <v>33957</v>
      </c>
      <c r="E3060" s="519" t="s">
        <v>33958</v>
      </c>
      <c r="I3060" s="519" t="s">
        <v>13</v>
      </c>
      <c r="J3060" s="650">
        <v>34.5</v>
      </c>
    </row>
    <row r="3061" spans="1:10">
      <c r="A3061" s="519" t="s">
        <v>3267</v>
      </c>
      <c r="B3061" s="519" t="str">
        <f t="shared" si="47"/>
        <v>DEMOLICAO COM EQUIPAMENTO DE AR COMPRIMIDO,DE PAVIMENTACAO DE CONCRETO ASFALTICO,COM 5CM DE ESPESSURA,EM FAIXAS DE ATE 1,20M DE LARGURA,INCLUSIVE EMPILHAMENTO LATERAL DENTRO DO CANTEIRO DE SERVICO</v>
      </c>
      <c r="C3061" s="519" t="s">
        <v>33954</v>
      </c>
      <c r="D3061" s="519" t="s">
        <v>33959</v>
      </c>
      <c r="E3061" s="519" t="s">
        <v>33960</v>
      </c>
      <c r="F3061" s="519" t="s">
        <v>33961</v>
      </c>
      <c r="I3061" s="519" t="s">
        <v>13</v>
      </c>
      <c r="J3061" s="650">
        <v>29.56</v>
      </c>
    </row>
    <row r="3062" spans="1:10">
      <c r="A3062" s="519" t="s">
        <v>3268</v>
      </c>
      <c r="B3062" s="519" t="str">
        <f t="shared" si="47"/>
        <v>DEMOLICAO COM EQUIPAMENTO DE AR COMPRIMIDO,DE PAVIMENTACAO DE CONCRETO ASFALTICO,COM 5CM DE ESPESSURA,EM FAIXAS DE ATE 1,20M DE LARGURA,INCLUSIVE EMPILHAMENTO LATERAL DENTRO DO CANTEIRO DE SERVICO</v>
      </c>
      <c r="C3062" s="519" t="s">
        <v>33954</v>
      </c>
      <c r="D3062" s="519" t="s">
        <v>33959</v>
      </c>
      <c r="E3062" s="519" t="s">
        <v>33960</v>
      </c>
      <c r="F3062" s="519" t="s">
        <v>33961</v>
      </c>
      <c r="I3062" s="519" t="s">
        <v>13</v>
      </c>
      <c r="J3062" s="650">
        <v>27.45</v>
      </c>
    </row>
    <row r="3063" spans="1:10">
      <c r="A3063" s="519" t="s">
        <v>3269</v>
      </c>
      <c r="B3063" s="519" t="str">
        <f t="shared" si="47"/>
        <v>DEMOLICAO COM EQUIPAMENTO DE AR COMPRIMIDO,DE PAVIMENTACAO DE CONCRETO ASFALTICO,COM 10CM DE ESPESSURA,EM FAIXAS DE ATE1,20M DE LARGURA,INCLUSIVE EMPILHAMENTO LATERAL DENTRO DO CANTEIRO DE SERVICO</v>
      </c>
      <c r="C3063" s="519" t="s">
        <v>33954</v>
      </c>
      <c r="D3063" s="519" t="s">
        <v>33962</v>
      </c>
      <c r="E3063" s="519" t="s">
        <v>33963</v>
      </c>
      <c r="F3063" s="519" t="s">
        <v>33964</v>
      </c>
      <c r="I3063" s="519" t="s">
        <v>13</v>
      </c>
      <c r="J3063" s="650">
        <v>43.71</v>
      </c>
    </row>
    <row r="3064" spans="1:10">
      <c r="A3064" s="519" t="s">
        <v>3270</v>
      </c>
      <c r="B3064" s="519" t="str">
        <f t="shared" si="47"/>
        <v>DEMOLICAO COM EQUIPAMENTO DE AR COMPRIMIDO,DE PAVIMENTACAO DE CONCRETO ASFALTICO,COM 10CM DE ESPESSURA,EM FAIXAS DE ATE1,20M DE LARGURA,INCLUSIVE EMPILHAMENTO LATERAL DENTRO DO CANTEIRO DE SERVICO</v>
      </c>
      <c r="C3064" s="519" t="s">
        <v>33954</v>
      </c>
      <c r="D3064" s="519" t="s">
        <v>33962</v>
      </c>
      <c r="E3064" s="519" t="s">
        <v>33963</v>
      </c>
      <c r="F3064" s="519" t="s">
        <v>33964</v>
      </c>
      <c r="I3064" s="519" t="s">
        <v>13</v>
      </c>
      <c r="J3064" s="650">
        <v>40.54</v>
      </c>
    </row>
    <row r="3065" spans="1:10">
      <c r="A3065" s="519" t="s">
        <v>3271</v>
      </c>
      <c r="B3065" s="519" t="str">
        <f t="shared" si="47"/>
        <v>DEMOLICAO COM EQUIPAMENTO DE AR COMPRIMIDO,DE PAVIMENTACAO DE CONCRETO SIMPLES,COM 15CM DE ESPESSURA,INCLUSIVE EMPILHAMENTO LATERAL DENTRO DO CANTEIRO DE SERVICO</v>
      </c>
      <c r="C3065" s="519" t="s">
        <v>33954</v>
      </c>
      <c r="D3065" s="519" t="s">
        <v>33965</v>
      </c>
      <c r="E3065" s="519" t="s">
        <v>33966</v>
      </c>
      <c r="I3065" s="519" t="s">
        <v>13</v>
      </c>
      <c r="J3065" s="650">
        <v>26.7</v>
      </c>
    </row>
    <row r="3066" spans="1:10">
      <c r="A3066" s="519" t="s">
        <v>3272</v>
      </c>
      <c r="B3066" s="519" t="str">
        <f t="shared" si="47"/>
        <v>DEMOLICAO COM EQUIPAMENTO DE AR COMPRIMIDO,DE PAVIMENTACAO DE CONCRETO SIMPLES,COM 15CM DE ESPESSURA,INCLUSIVE EMPILHAMENTO LATERAL DENTRO DO CANTEIRO DE SERVICO</v>
      </c>
      <c r="C3066" s="519" t="s">
        <v>33954</v>
      </c>
      <c r="D3066" s="519" t="s">
        <v>33965</v>
      </c>
      <c r="E3066" s="519" t="s">
        <v>33966</v>
      </c>
      <c r="I3066" s="519" t="s">
        <v>13</v>
      </c>
      <c r="J3066" s="650">
        <v>24.73</v>
      </c>
    </row>
    <row r="3067" spans="1:10">
      <c r="A3067" s="519" t="s">
        <v>3273</v>
      </c>
      <c r="B3067" s="519" t="str">
        <f t="shared" si="47"/>
        <v>DEMOLICAO COM EQUIPAMENTO DE AR COMPRIMIDO,DE PAVIMENTACAO DE CONCRETO SIMPLES,COM 20CM DE ESPESSURA,INCLUSIVE EMPILHAMENTO LATERAL DENTRO DO CANTEIRO DE SERVICO</v>
      </c>
      <c r="C3067" s="519" t="s">
        <v>33954</v>
      </c>
      <c r="D3067" s="519" t="s">
        <v>33967</v>
      </c>
      <c r="E3067" s="519" t="s">
        <v>33966</v>
      </c>
      <c r="I3067" s="519" t="s">
        <v>13</v>
      </c>
      <c r="J3067" s="650">
        <v>33.42</v>
      </c>
    </row>
    <row r="3068" spans="1:10">
      <c r="A3068" s="519" t="s">
        <v>3274</v>
      </c>
      <c r="B3068" s="519" t="str">
        <f t="shared" si="47"/>
        <v>DEMOLICAO COM EQUIPAMENTO DE AR COMPRIMIDO,DE PAVIMENTACAO DE CONCRETO SIMPLES,COM 20CM DE ESPESSURA,INCLUSIVE EMPILHAMENTO LATERAL DENTRO DO CANTEIRO DE SERVICO</v>
      </c>
      <c r="C3068" s="519" t="s">
        <v>33954</v>
      </c>
      <c r="D3068" s="519" t="s">
        <v>33967</v>
      </c>
      <c r="E3068" s="519" t="s">
        <v>33966</v>
      </c>
      <c r="I3068" s="519" t="s">
        <v>13</v>
      </c>
      <c r="J3068" s="650">
        <v>30.95</v>
      </c>
    </row>
    <row r="3069" spans="1:10">
      <c r="A3069" s="519" t="s">
        <v>3275</v>
      </c>
      <c r="B3069" s="519" t="str">
        <f t="shared" si="47"/>
        <v>DEMOLICAO COM EQUIPAMENTO DE AR COMPRIMIDO,DE PAVIMENTACAO DE CONCRETO SIMPLES,COM 15CM DE ESPESSURA,EM FAIXAS DE ATE 1,20M DE LARGURA,INCLUSIVE EMPILHAMENTO LATERAL DENTRO DO CANTIRO DE SERVICO</v>
      </c>
      <c r="C3069" s="519" t="s">
        <v>33954</v>
      </c>
      <c r="D3069" s="519" t="s">
        <v>33968</v>
      </c>
      <c r="E3069" s="519" t="s">
        <v>33969</v>
      </c>
      <c r="F3069" s="519" t="s">
        <v>33970</v>
      </c>
      <c r="I3069" s="519" t="s">
        <v>13</v>
      </c>
      <c r="J3069" s="650">
        <v>46.73</v>
      </c>
    </row>
    <row r="3070" spans="1:10">
      <c r="A3070" s="519" t="s">
        <v>3276</v>
      </c>
      <c r="B3070" s="519" t="str">
        <f t="shared" si="47"/>
        <v>DEMOLICAO COM EQUIPAMENTO DE AR COMPRIMIDO,DE PAVIMENTACAO DE CONCRETO SIMPLES,COM 15CM DE ESPESSURA,EM FAIXAS DE ATE 1,20M DE LARGURA,INCLUSIVE EMPILHAMENTO LATERAL DENTRO DO CANTIRO DE SERVICO</v>
      </c>
      <c r="C3070" s="519" t="s">
        <v>33954</v>
      </c>
      <c r="D3070" s="519" t="s">
        <v>33968</v>
      </c>
      <c r="E3070" s="519" t="s">
        <v>33969</v>
      </c>
      <c r="F3070" s="519" t="s">
        <v>33970</v>
      </c>
      <c r="I3070" s="519" t="s">
        <v>13</v>
      </c>
      <c r="J3070" s="650">
        <v>43.29</v>
      </c>
    </row>
    <row r="3071" spans="1:10">
      <c r="A3071" s="519" t="s">
        <v>3277</v>
      </c>
      <c r="B3071" s="519" t="str">
        <f t="shared" si="47"/>
        <v>DEMOLICAO COM EQUIPAMENTO DE AR COMPRIMIDO,DE PAVIMENTACAO DE CONCRETO SIMPLES,COM 20CM DE ESPESSURA,EM FAIXAS DE ATE 1,20M DE LARGURA,INCLUSIVE EMPILHAMENTO LATERAL DENTRO DO CANTEIRO DE SERVICO</v>
      </c>
      <c r="C3071" s="519" t="s">
        <v>33954</v>
      </c>
      <c r="D3071" s="519" t="s">
        <v>33971</v>
      </c>
      <c r="E3071" s="519" t="s">
        <v>33969</v>
      </c>
      <c r="F3071" s="519" t="s">
        <v>33972</v>
      </c>
      <c r="I3071" s="519" t="s">
        <v>13</v>
      </c>
      <c r="J3071" s="650">
        <v>58.48</v>
      </c>
    </row>
    <row r="3072" spans="1:10">
      <c r="A3072" s="519" t="s">
        <v>3278</v>
      </c>
      <c r="B3072" s="519" t="str">
        <f t="shared" si="47"/>
        <v>DEMOLICAO COM EQUIPAMENTO DE AR COMPRIMIDO,DE PAVIMENTACAO DE CONCRETO SIMPLES,COM 20CM DE ESPESSURA,EM FAIXAS DE ATE 1,20M DE LARGURA,INCLUSIVE EMPILHAMENTO LATERAL DENTRO DO CANTEIRO DE SERVICO</v>
      </c>
      <c r="C3072" s="519" t="s">
        <v>33954</v>
      </c>
      <c r="D3072" s="519" t="s">
        <v>33971</v>
      </c>
      <c r="E3072" s="519" t="s">
        <v>33969</v>
      </c>
      <c r="F3072" s="519" t="s">
        <v>33972</v>
      </c>
      <c r="I3072" s="519" t="s">
        <v>13</v>
      </c>
      <c r="J3072" s="650">
        <v>54.17</v>
      </c>
    </row>
    <row r="3073" spans="1:10">
      <c r="A3073" s="519" t="s">
        <v>3279</v>
      </c>
      <c r="B3073" s="519" t="str">
        <f t="shared" si="47"/>
        <v>DEMOLICAO COM EQUIPAMENTO DE AR COMPRIMIDO,DE CONCRETO ARMADO,VISANDO A EXPOSICAO OU RETIRADA DE ARMADURA</v>
      </c>
      <c r="C3073" s="519" t="s">
        <v>33973</v>
      </c>
      <c r="D3073" s="519" t="s">
        <v>33974</v>
      </c>
      <c r="I3073" s="519" t="s">
        <v>22</v>
      </c>
      <c r="J3073" s="650">
        <v>897.65</v>
      </c>
    </row>
    <row r="3074" spans="1:10">
      <c r="A3074" s="519" t="s">
        <v>3280</v>
      </c>
      <c r="B3074" s="519" t="str">
        <f t="shared" si="47"/>
        <v>DEMOLICAO COM EQUIPAMENTO DE AR COMPRIMIDO,DE CONCRETO ARMADO,VISANDO A EXPOSICAO OU RETIRADA DE ARMADURA</v>
      </c>
      <c r="C3074" s="519" t="s">
        <v>33973</v>
      </c>
      <c r="D3074" s="519" t="s">
        <v>33974</v>
      </c>
      <c r="I3074" s="519" t="s">
        <v>22</v>
      </c>
      <c r="J3074" s="650">
        <v>830.62</v>
      </c>
    </row>
    <row r="3075" spans="1:10">
      <c r="A3075" s="519" t="s">
        <v>3281</v>
      </c>
      <c r="B3075" s="519" t="str">
        <f t="shared" si="47"/>
        <v>DEMOLICAO COM EQUIPAMENTO DE AR COMPRIMIDO,DE PASSEIO CIMENTADO COM ESPESSURA ATE 10CM,INCLUSIVE EMPILHAMENTO LATERAL DENTRO DO CANTEIRO DE SERVICO</v>
      </c>
      <c r="C3075" s="519" t="s">
        <v>33975</v>
      </c>
      <c r="D3075" s="519" t="s">
        <v>33976</v>
      </c>
      <c r="E3075" s="519" t="s">
        <v>33977</v>
      </c>
      <c r="I3075" s="519" t="s">
        <v>13</v>
      </c>
      <c r="J3075" s="650">
        <v>12.62</v>
      </c>
    </row>
    <row r="3076" spans="1:10">
      <c r="A3076" s="519" t="s">
        <v>3282</v>
      </c>
      <c r="B3076" s="519" t="str">
        <f t="shared" si="47"/>
        <v>DEMOLICAO COM EQUIPAMENTO DE AR COMPRIMIDO,DE PASSEIO CIMENTADO COM ESPESSURA ATE 10CM,INCLUSIVE EMPILHAMENTO LATERAL DENTRO DO CANTEIRO DE SERVICO</v>
      </c>
      <c r="C3076" s="519" t="s">
        <v>33975</v>
      </c>
      <c r="D3076" s="519" t="s">
        <v>33976</v>
      </c>
      <c r="E3076" s="519" t="s">
        <v>33977</v>
      </c>
      <c r="I3076" s="519" t="s">
        <v>13</v>
      </c>
      <c r="J3076" s="650">
        <v>11.72</v>
      </c>
    </row>
    <row r="3077" spans="1:10">
      <c r="A3077" s="519" t="s">
        <v>3283</v>
      </c>
      <c r="B3077" s="519" t="str">
        <f t="shared" si="47"/>
        <v>DEMOLICAO COM EQUIPAMENTO DE AR COMPRIMIDO,DE BASE DE MACADAME CIMENTADO,INCLUSIVE EMPILHAMENTO LATERAL DENTRO DO CANTEIRO DE SERVICO</v>
      </c>
      <c r="C3077" s="519" t="s">
        <v>33978</v>
      </c>
      <c r="D3077" s="519" t="s">
        <v>33979</v>
      </c>
      <c r="E3077" s="519" t="s">
        <v>33980</v>
      </c>
      <c r="I3077" s="519" t="s">
        <v>22</v>
      </c>
      <c r="J3077" s="650">
        <v>129.27000000000001</v>
      </c>
    </row>
    <row r="3078" spans="1:10">
      <c r="A3078" s="519" t="s">
        <v>3284</v>
      </c>
      <c r="B3078" s="519" t="str">
        <f t="shared" si="47"/>
        <v>DEMOLICAO COM EQUIPAMENTO DE AR COMPRIMIDO,DE BASE DE MACADAME CIMENTADO,INCLUSIVE EMPILHAMENTO LATERAL DENTRO DO CANTEIRO DE SERVICO</v>
      </c>
      <c r="C3078" s="519" t="s">
        <v>33978</v>
      </c>
      <c r="D3078" s="519" t="s">
        <v>33979</v>
      </c>
      <c r="E3078" s="519" t="s">
        <v>33980</v>
      </c>
      <c r="I3078" s="519" t="s">
        <v>22</v>
      </c>
      <c r="J3078" s="650">
        <v>119.75</v>
      </c>
    </row>
    <row r="3079" spans="1:10">
      <c r="A3079" s="519" t="s">
        <v>3285</v>
      </c>
      <c r="B3079" s="519" t="str">
        <f t="shared" si="47"/>
        <v>DEMOLICAO COM EQUIPAMENTO DE AR COMPRIMIDO,DE BASE DE MACADAME BETUMINOSO,INCLUSIVE EMPILHAMENTO LATERAL DENTRO DO CANTEIRO DE SERVICO</v>
      </c>
      <c r="C3079" s="519" t="s">
        <v>33978</v>
      </c>
      <c r="D3079" s="519" t="s">
        <v>33981</v>
      </c>
      <c r="E3079" s="519" t="s">
        <v>33970</v>
      </c>
      <c r="I3079" s="519" t="s">
        <v>22</v>
      </c>
      <c r="J3079" s="650">
        <v>114.23</v>
      </c>
    </row>
    <row r="3080" spans="1:10">
      <c r="A3080" s="519" t="s">
        <v>3286</v>
      </c>
      <c r="B3080" s="519" t="str">
        <f t="shared" ref="B3080:B3143" si="48">C3080&amp;D3080&amp;E3080&amp;F3080&amp;G3080&amp;H3080</f>
        <v>DEMOLICAO COM EQUIPAMENTO DE AR COMPRIMIDO,DE BASE DE MACADAME BETUMINOSO,INCLUSIVE EMPILHAMENTO LATERAL DENTRO DO CANTEIRO DE SERVICO</v>
      </c>
      <c r="C3080" s="519" t="s">
        <v>33978</v>
      </c>
      <c r="D3080" s="519" t="s">
        <v>33981</v>
      </c>
      <c r="E3080" s="519" t="s">
        <v>33970</v>
      </c>
      <c r="I3080" s="519" t="s">
        <v>22</v>
      </c>
      <c r="J3080" s="650">
        <v>105.82</v>
      </c>
    </row>
    <row r="3081" spans="1:10">
      <c r="A3081" s="519" t="s">
        <v>51486</v>
      </c>
      <c r="B3081" s="519" t="str">
        <f t="shared" si="48"/>
        <v>DEMOLICAO COM EQUIAMENTO DE AR COMPRIMIDO,DE PISO DE ALTA RESISTENCIA MOLDADO NO LOCAL,COM ESPESSURA DE 0,80CM,INCLUSIVE BASE SUPORTE E EMPILHAMENTO LATERAL DENTRO DO CANTEIRO DE SERVICO</v>
      </c>
      <c r="C3081" s="519" t="s">
        <v>51487</v>
      </c>
      <c r="D3081" s="519" t="s">
        <v>51488</v>
      </c>
      <c r="E3081" s="519" t="s">
        <v>51489</v>
      </c>
      <c r="F3081" s="519" t="s">
        <v>33804</v>
      </c>
      <c r="I3081" s="519" t="s">
        <v>13</v>
      </c>
      <c r="J3081" s="650">
        <v>13.33</v>
      </c>
    </row>
    <row r="3082" spans="1:10">
      <c r="A3082" s="519" t="s">
        <v>51490</v>
      </c>
      <c r="B3082" s="519" t="str">
        <f t="shared" si="48"/>
        <v>DEMOLICAO COM EQUIAMENTO DE AR COMPRIMIDO,DE PISO DE ALTA RESISTENCIA MOLDADO NO LOCAL,COM ESPESSURA DE 0,80CM,INCLUSIVE BASE SUPORTE E EMPILHAMENTO LATERAL DENTRO DO CANTEIRO DE SERVICO</v>
      </c>
      <c r="C3082" s="519" t="s">
        <v>51487</v>
      </c>
      <c r="D3082" s="519" t="s">
        <v>51488</v>
      </c>
      <c r="E3082" s="519" t="s">
        <v>51489</v>
      </c>
      <c r="F3082" s="519" t="s">
        <v>33804</v>
      </c>
      <c r="I3082" s="519" t="s">
        <v>13</v>
      </c>
      <c r="J3082" s="650">
        <v>12.38</v>
      </c>
    </row>
    <row r="3083" spans="1:10">
      <c r="A3083" s="519" t="s">
        <v>51491</v>
      </c>
      <c r="B3083" s="519" t="str">
        <f t="shared" si="48"/>
        <v>DEMOLICAO COM EQUIPAMENTO DE AR COMPRIMIDO,DE PISO DE ALTARESISTENCIA PRE-MOLDADO,COM ESPESSURA DE ATE 3CM E RESPECTIVO CONTRAPISO COM ATE 10CM DE ESPESSURA,INCLUSIVE EMPILHAMENTO LATERAL DENTRO DO CANTEIRO DE SERVICO</v>
      </c>
      <c r="C3083" s="519" t="s">
        <v>51492</v>
      </c>
      <c r="D3083" s="519" t="s">
        <v>51493</v>
      </c>
      <c r="E3083" s="519" t="s">
        <v>51494</v>
      </c>
      <c r="F3083" s="519" t="s">
        <v>33953</v>
      </c>
      <c r="I3083" s="519" t="s">
        <v>13</v>
      </c>
      <c r="J3083" s="650">
        <v>15.99</v>
      </c>
    </row>
    <row r="3084" spans="1:10">
      <c r="A3084" s="519" t="s">
        <v>51495</v>
      </c>
      <c r="B3084" s="519" t="str">
        <f t="shared" si="48"/>
        <v>DEMOLICAO COM EQUIPAMENTO DE AR COMPRIMIDO,DE PISO DE ALTARESISTENCIA PRE-MOLDADO,COM ESPESSURA DE ATE 3CM E RESPECTIVO CONTRAPISO COM ATE 10CM DE ESPESSURA,INCLUSIVE EMPILHAMENTO LATERAL DENTRO DO CANTEIRO DE SERVICO</v>
      </c>
      <c r="C3084" s="519" t="s">
        <v>51492</v>
      </c>
      <c r="D3084" s="519" t="s">
        <v>51493</v>
      </c>
      <c r="E3084" s="519" t="s">
        <v>51494</v>
      </c>
      <c r="F3084" s="519" t="s">
        <v>33953</v>
      </c>
      <c r="I3084" s="519" t="s">
        <v>13</v>
      </c>
      <c r="J3084" s="650">
        <v>14.85</v>
      </c>
    </row>
    <row r="3085" spans="1:10">
      <c r="A3085" s="519" t="s">
        <v>3287</v>
      </c>
      <c r="B3085" s="519" t="str">
        <f t="shared" si="48"/>
        <v>DEMOLICAO DE PISOS OU PAVIMENTOS DE CONCRETO SIMPLES,UTILIZANDO QUEDA DE MACO DE 750KG,ADAPTADO A UMA ESCAVADEIRA DE 0,78M3</v>
      </c>
      <c r="C3085" s="519" t="s">
        <v>33982</v>
      </c>
      <c r="D3085" s="519" t="s">
        <v>33983</v>
      </c>
      <c r="E3085" s="519" t="s">
        <v>33984</v>
      </c>
      <c r="I3085" s="519" t="s">
        <v>22</v>
      </c>
      <c r="J3085" s="650">
        <v>45.81</v>
      </c>
    </row>
    <row r="3086" spans="1:10">
      <c r="A3086" s="519" t="s">
        <v>3288</v>
      </c>
      <c r="B3086" s="519" t="str">
        <f t="shared" si="48"/>
        <v>DEMOLICAO DE PISOS OU PAVIMENTOS DE CONCRETO SIMPLES,UTILIZANDO QUEDA DE MACO DE 750KG,ADAPTADO A UMA ESCAVADEIRA DE 0,78M3</v>
      </c>
      <c r="C3086" s="519" t="s">
        <v>33982</v>
      </c>
      <c r="D3086" s="519" t="s">
        <v>33983</v>
      </c>
      <c r="E3086" s="519" t="s">
        <v>33984</v>
      </c>
      <c r="I3086" s="519" t="s">
        <v>22</v>
      </c>
      <c r="J3086" s="650">
        <v>45.02</v>
      </c>
    </row>
    <row r="3087" spans="1:10">
      <c r="A3087" s="519" t="s">
        <v>3289</v>
      </c>
      <c r="B3087" s="519" t="str">
        <f t="shared" si="48"/>
        <v>DEMOLICAO DE PECAS DE CONCRETO ARMADO EM POSICAO ESPECIAL,UTILIZANDO QUEDA DE MACO DE 750KG,ADAPTADO A UMA ESCAVADEIRA DE 0,78M3</v>
      </c>
      <c r="C3087" s="519" t="s">
        <v>33985</v>
      </c>
      <c r="D3087" s="519" t="s">
        <v>33986</v>
      </c>
      <c r="E3087" s="519" t="s">
        <v>33987</v>
      </c>
      <c r="I3087" s="519" t="s">
        <v>22</v>
      </c>
      <c r="J3087" s="650">
        <v>37.36</v>
      </c>
    </row>
    <row r="3088" spans="1:10">
      <c r="A3088" s="519" t="s">
        <v>3290</v>
      </c>
      <c r="B3088" s="519" t="str">
        <f t="shared" si="48"/>
        <v>DEMOLICAO DE PECAS DE CONCRETO ARMADO EM POSICAO ESPECIAL,UTILIZANDO QUEDA DE MACO DE 750KG,ADAPTADO A UMA ESCAVADEIRA DE 0,78M3</v>
      </c>
      <c r="C3088" s="519" t="s">
        <v>33985</v>
      </c>
      <c r="D3088" s="519" t="s">
        <v>33986</v>
      </c>
      <c r="E3088" s="519" t="s">
        <v>33987</v>
      </c>
      <c r="I3088" s="519" t="s">
        <v>22</v>
      </c>
      <c r="J3088" s="650">
        <v>33.950000000000003</v>
      </c>
    </row>
    <row r="3089" spans="1:10">
      <c r="A3089" s="519" t="s">
        <v>3291</v>
      </c>
      <c r="B3089" s="519" t="str">
        <f t="shared" si="48"/>
        <v>ARRANCAMENTO COM EQUIPAMENTO DE AR COMPRIMIDO,DE PISO DE PARALELEPIPEDOS REJUNTADOS COM ARGAMASSA DE CIMENTO E AREIA,INCLUSIVE LIMPEZA E EMPILHAMENTO SOBRE O PASSEIO</v>
      </c>
      <c r="C3089" s="519" t="s">
        <v>33988</v>
      </c>
      <c r="D3089" s="519" t="s">
        <v>33989</v>
      </c>
      <c r="E3089" s="519" t="s">
        <v>33990</v>
      </c>
      <c r="I3089" s="519" t="s">
        <v>13</v>
      </c>
      <c r="J3089" s="650">
        <v>16.899999999999999</v>
      </c>
    </row>
    <row r="3090" spans="1:10">
      <c r="A3090" s="519" t="s">
        <v>3292</v>
      </c>
      <c r="B3090" s="519" t="str">
        <f t="shared" si="48"/>
        <v>ARRANCAMENTO COM EQUIPAMENTO DE AR COMPRIMIDO,DE PISO DE PARALELEPIPEDOS REJUNTADOS COM ARGAMASSA DE CIMENTO E AREIA,INCLUSIVE LIMPEZA E EMPILHAMENTO SOBRE O PASSEIO</v>
      </c>
      <c r="C3090" s="519" t="s">
        <v>33988</v>
      </c>
      <c r="D3090" s="519" t="s">
        <v>33989</v>
      </c>
      <c r="E3090" s="519" t="s">
        <v>33990</v>
      </c>
      <c r="I3090" s="519" t="s">
        <v>13</v>
      </c>
      <c r="J3090" s="650">
        <v>15.67</v>
      </c>
    </row>
    <row r="3091" spans="1:10">
      <c r="A3091" s="519" t="s">
        <v>3293</v>
      </c>
      <c r="B3091" s="519" t="str">
        <f t="shared" si="48"/>
        <v>ARRANCAMENTO,COM EQUIPAMENTO DE AR COMPRIMIDO,DE TAMPAO DE FERRO FUNDIDO (TAMPA E TELAR)</v>
      </c>
      <c r="C3091" s="519" t="s">
        <v>33991</v>
      </c>
      <c r="D3091" s="519" t="s">
        <v>33992</v>
      </c>
      <c r="I3091" s="519" t="s">
        <v>5</v>
      </c>
      <c r="J3091" s="650">
        <v>58.45</v>
      </c>
    </row>
    <row r="3092" spans="1:10">
      <c r="A3092" s="519" t="s">
        <v>3294</v>
      </c>
      <c r="B3092" s="519" t="str">
        <f t="shared" si="48"/>
        <v>ARRANCAMENTO,COM EQUIPAMENTO DE AR COMPRIMIDO,DE TAMPAO DE FERRO FUNDIDO (TAMPA E TELAR)</v>
      </c>
      <c r="C3092" s="519" t="s">
        <v>33991</v>
      </c>
      <c r="D3092" s="519" t="s">
        <v>33992</v>
      </c>
      <c r="I3092" s="519" t="s">
        <v>5</v>
      </c>
      <c r="J3092" s="650">
        <v>52.53</v>
      </c>
    </row>
    <row r="3093" spans="1:10">
      <c r="A3093" s="519" t="s">
        <v>3295</v>
      </c>
      <c r="B3093" s="519" t="str">
        <f t="shared" si="48"/>
        <v>ARRANCAMENTO,COM EQUIPAMENTO DE AR COMPRIMIDO,E CARGA EM CAMINHAO DE TRILHO DE BONDE</v>
      </c>
      <c r="C3093" s="519" t="s">
        <v>33993</v>
      </c>
      <c r="D3093" s="519" t="s">
        <v>33994</v>
      </c>
      <c r="I3093" s="519" t="s">
        <v>5</v>
      </c>
      <c r="J3093" s="650">
        <v>66.27</v>
      </c>
    </row>
    <row r="3094" spans="1:10">
      <c r="A3094" s="519" t="s">
        <v>3296</v>
      </c>
      <c r="B3094" s="519" t="str">
        <f t="shared" si="48"/>
        <v>ARRANCAMENTO,COM EQUIPAMENTO DE AR COMPRIMIDO,E CARGA EM CAMINHAO DE TRILHO DE BONDE</v>
      </c>
      <c r="C3094" s="519" t="s">
        <v>33993</v>
      </c>
      <c r="D3094" s="519" t="s">
        <v>33994</v>
      </c>
      <c r="I3094" s="519" t="s">
        <v>5</v>
      </c>
      <c r="J3094" s="650">
        <v>61.17</v>
      </c>
    </row>
    <row r="3095" spans="1:10">
      <c r="A3095" s="519" t="s">
        <v>3297</v>
      </c>
      <c r="B3095" s="519" t="str">
        <f t="shared" si="48"/>
        <v>DEMOLICAO COM EQUIPAMENTO DE AR COMPRIMIDO DE LAJE PRE-FABRICADA COMPOSTA DE TIJOLOS CERAMICOS,VIGOTAS,ARMACAO E CAMADADE CAPEAMENTO,INCLUSIVE EMPILHAMENTO LATERAL DENTRO DO CANTERO DE SERVICO</v>
      </c>
      <c r="C3095" s="519" t="s">
        <v>33995</v>
      </c>
      <c r="D3095" s="519" t="s">
        <v>33996</v>
      </c>
      <c r="E3095" s="519" t="s">
        <v>33997</v>
      </c>
      <c r="F3095" s="519" t="s">
        <v>33980</v>
      </c>
      <c r="I3095" s="519" t="s">
        <v>22</v>
      </c>
      <c r="J3095" s="650">
        <v>408.89</v>
      </c>
    </row>
    <row r="3096" spans="1:10">
      <c r="A3096" s="519" t="s">
        <v>3298</v>
      </c>
      <c r="B3096" s="519" t="str">
        <f t="shared" si="48"/>
        <v>DEMOLICAO COM EQUIPAMENTO DE AR COMPRIMIDO DE LAJE PRE-FABRICADA COMPOSTA DE TIJOLOS CERAMICOS,VIGOTAS,ARMACAO E CAMADADE CAPEAMENTO,INCLUSIVE EMPILHAMENTO LATERAL DENTRO DO CANTERO DE SERVICO</v>
      </c>
      <c r="C3096" s="519" t="s">
        <v>33995</v>
      </c>
      <c r="D3096" s="519" t="s">
        <v>33996</v>
      </c>
      <c r="E3096" s="519" t="s">
        <v>33997</v>
      </c>
      <c r="F3096" s="519" t="s">
        <v>33980</v>
      </c>
      <c r="I3096" s="519" t="s">
        <v>22</v>
      </c>
      <c r="J3096" s="650">
        <v>379.8</v>
      </c>
    </row>
    <row r="3097" spans="1:10">
      <c r="A3097" s="519" t="s">
        <v>3299</v>
      </c>
      <c r="B3097" s="519"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7" s="519" t="s">
        <v>33998</v>
      </c>
      <c r="D3097" s="519" t="s">
        <v>33999</v>
      </c>
      <c r="E3097" s="519" t="s">
        <v>34000</v>
      </c>
      <c r="F3097" s="519" t="s">
        <v>34001</v>
      </c>
      <c r="G3097" s="519" t="s">
        <v>34002</v>
      </c>
      <c r="H3097" s="519" t="s">
        <v>34003</v>
      </c>
      <c r="I3097" s="519" t="s">
        <v>22</v>
      </c>
      <c r="J3097" s="650">
        <v>54.15</v>
      </c>
    </row>
    <row r="3098" spans="1:10">
      <c r="A3098" s="519" t="s">
        <v>3300</v>
      </c>
      <c r="B3098" s="519" t="str">
        <f t="shared" si="48"/>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8" s="519" t="s">
        <v>33998</v>
      </c>
      <c r="D3098" s="519" t="s">
        <v>33999</v>
      </c>
      <c r="E3098" s="519" t="s">
        <v>34000</v>
      </c>
      <c r="F3098" s="519" t="s">
        <v>34001</v>
      </c>
      <c r="G3098" s="519" t="s">
        <v>34002</v>
      </c>
      <c r="H3098" s="519" t="s">
        <v>34003</v>
      </c>
      <c r="I3098" s="519" t="s">
        <v>22</v>
      </c>
      <c r="J3098" s="650">
        <v>51.74</v>
      </c>
    </row>
    <row r="3099" spans="1:10">
      <c r="A3099" s="519" t="s">
        <v>3301</v>
      </c>
      <c r="B3099" s="519" t="str">
        <f t="shared" si="48"/>
        <v>DEMOLICAO DE CONCRETO ARMADO COM ROMPEDOR HIDRAULICO ADAPTADO A ESCAVADEIRA,INCLUSIVE EMPILHAMENTO LATERAL DENTRO DO CANTEIRO DE SERVICO</v>
      </c>
      <c r="C3099" s="519" t="s">
        <v>34004</v>
      </c>
      <c r="D3099" s="519" t="s">
        <v>34005</v>
      </c>
      <c r="E3099" s="519" t="s">
        <v>33961</v>
      </c>
      <c r="I3099" s="519" t="s">
        <v>22</v>
      </c>
      <c r="J3099" s="650">
        <v>50.41</v>
      </c>
    </row>
    <row r="3100" spans="1:10">
      <c r="A3100" s="519" t="s">
        <v>3302</v>
      </c>
      <c r="B3100" s="519" t="str">
        <f t="shared" si="48"/>
        <v>DEMOLICAO DE CONCRETO ARMADO COM ROMPEDOR HIDRAULICO ADAPTADO A ESCAVADEIRA,INCLUSIVE EMPILHAMENTO LATERAL DENTRO DO CANTEIRO DE SERVICO</v>
      </c>
      <c r="C3100" s="519" t="s">
        <v>34004</v>
      </c>
      <c r="D3100" s="519" t="s">
        <v>34005</v>
      </c>
      <c r="E3100" s="519" t="s">
        <v>33961</v>
      </c>
      <c r="I3100" s="519" t="s">
        <v>22</v>
      </c>
      <c r="J3100" s="650">
        <v>48.97</v>
      </c>
    </row>
    <row r="3101" spans="1:10">
      <c r="A3101" s="519" t="s">
        <v>3303</v>
      </c>
      <c r="B3101" s="519" t="str">
        <f t="shared" si="48"/>
        <v>DEMOLICAO E REMOCAO DE ESTRUTURAS METALICAS TRELICADAS DE VERGALHOES E/OU PERFIS LEVES DE ACO,MEDIDAS PELO PESO REMOVIDO</v>
      </c>
      <c r="C3101" s="519" t="s">
        <v>34006</v>
      </c>
      <c r="D3101" s="519" t="s">
        <v>34007</v>
      </c>
      <c r="I3101" s="519" t="s">
        <v>51</v>
      </c>
      <c r="J3101" s="650">
        <v>2.3199999999999998</v>
      </c>
    </row>
    <row r="3102" spans="1:10">
      <c r="A3102" s="519" t="s">
        <v>3304</v>
      </c>
      <c r="B3102" s="519" t="str">
        <f t="shared" si="48"/>
        <v>DEMOLICAO E REMOCAO DE ESTRUTURAS METALICAS TRELICADAS DE VERGALHOES E/OU PERFIS LEVES DE ACO,MEDIDAS PELO PESO REMOVIDO</v>
      </c>
      <c r="C3102" s="519" t="s">
        <v>34006</v>
      </c>
      <c r="D3102" s="519" t="s">
        <v>34007</v>
      </c>
      <c r="I3102" s="519" t="s">
        <v>51</v>
      </c>
      <c r="J3102" s="650">
        <v>2.0699999999999998</v>
      </c>
    </row>
    <row r="3103" spans="1:10">
      <c r="A3103" s="519" t="s">
        <v>3305</v>
      </c>
      <c r="B3103" s="519" t="str">
        <f t="shared" si="48"/>
        <v>DEMOLICAO E REMOCAO COM MACARICO E GUINDASTES,DE ESTRUTURASMETALICAS DE PERFIS PESADOS DE ACO,MEDIDAS PELO PESO REMOVIDO</v>
      </c>
      <c r="C3103" s="519" t="s">
        <v>34008</v>
      </c>
      <c r="D3103" s="519" t="s">
        <v>34009</v>
      </c>
      <c r="E3103" s="519" t="s">
        <v>32884</v>
      </c>
      <c r="I3103" s="519" t="s">
        <v>606</v>
      </c>
      <c r="J3103" s="650">
        <v>691.15</v>
      </c>
    </row>
    <row r="3104" spans="1:10">
      <c r="A3104" s="519" t="s">
        <v>3306</v>
      </c>
      <c r="B3104" s="519" t="str">
        <f t="shared" si="48"/>
        <v>DEMOLICAO E REMOCAO COM MACARICO E GUINDASTES,DE ESTRUTURASMETALICAS DE PERFIS PESADOS DE ACO,MEDIDAS PELO PESO REMOVIDO</v>
      </c>
      <c r="C3104" s="519" t="s">
        <v>34008</v>
      </c>
      <c r="D3104" s="519" t="s">
        <v>34009</v>
      </c>
      <c r="E3104" s="519" t="s">
        <v>32884</v>
      </c>
      <c r="I3104" s="519" t="s">
        <v>606</v>
      </c>
      <c r="J3104" s="650">
        <v>673.86</v>
      </c>
    </row>
    <row r="3105" spans="1:10">
      <c r="A3105" s="519" t="s">
        <v>3307</v>
      </c>
      <c r="B3105" s="519" t="str">
        <f t="shared" si="48"/>
        <v>DEMOLICAO E REMOCAO COM MACARICO E GUINDASTES,DE ESTRUTURASMETALICAS OU SIMILARES DE CHAPAS DE ACO,MEDIDAS PELO PESO REMOVIDO</v>
      </c>
      <c r="C3105" s="519" t="s">
        <v>34008</v>
      </c>
      <c r="D3105" s="519" t="s">
        <v>34010</v>
      </c>
      <c r="E3105" s="519" t="s">
        <v>34011</v>
      </c>
      <c r="I3105" s="519" t="s">
        <v>606</v>
      </c>
      <c r="J3105" s="650">
        <v>648.79999999999995</v>
      </c>
    </row>
    <row r="3106" spans="1:10">
      <c r="A3106" s="519" t="s">
        <v>3308</v>
      </c>
      <c r="B3106" s="519" t="str">
        <f t="shared" si="48"/>
        <v>DEMOLICAO E REMOCAO COM MACARICO E GUINDASTES,DE ESTRUTURASMETALICAS OU SIMILARES DE CHAPAS DE ACO,MEDIDAS PELO PESO REMOVIDO</v>
      </c>
      <c r="C3106" s="519" t="s">
        <v>34008</v>
      </c>
      <c r="D3106" s="519" t="s">
        <v>34010</v>
      </c>
      <c r="E3106" s="519" t="s">
        <v>34011</v>
      </c>
      <c r="I3106" s="519" t="s">
        <v>606</v>
      </c>
      <c r="J3106" s="650">
        <v>623.58000000000004</v>
      </c>
    </row>
    <row r="3107" spans="1:10">
      <c r="A3107" s="519" t="s">
        <v>3309</v>
      </c>
      <c r="B3107" s="519" t="str">
        <f t="shared" si="48"/>
        <v>DESMONTAGEM E REMOCAO COM AUXILIO DE GUINDASTE,DE TUBOS,CONEXOES,REGISTROS,VALVULAS E SIMILARES COM JUNTAS FLANGEADAS,CUSTO POR JUNTA,COM DN=200MM</v>
      </c>
      <c r="C3107" s="519" t="s">
        <v>34012</v>
      </c>
      <c r="D3107" s="519" t="s">
        <v>34013</v>
      </c>
      <c r="E3107" s="519" t="s">
        <v>34014</v>
      </c>
      <c r="I3107" s="519" t="s">
        <v>5</v>
      </c>
      <c r="J3107" s="650">
        <v>55.14</v>
      </c>
    </row>
    <row r="3108" spans="1:10">
      <c r="A3108" s="519" t="s">
        <v>3310</v>
      </c>
      <c r="B3108" s="519" t="str">
        <f t="shared" si="48"/>
        <v>DESMONTAGEM E REMOCAO COM AUXILIO DE GUINDASTE,DE TUBOS,CONEXOES,REGISTROS,VALVULAS E SIMILARES COM JUNTAS FLANGEADAS,CUSTO POR JUNTA,COM DN=200MM</v>
      </c>
      <c r="C3108" s="519" t="s">
        <v>34012</v>
      </c>
      <c r="D3108" s="519" t="s">
        <v>34013</v>
      </c>
      <c r="E3108" s="519" t="s">
        <v>34014</v>
      </c>
      <c r="I3108" s="519" t="s">
        <v>5</v>
      </c>
      <c r="J3108" s="650">
        <v>51.5</v>
      </c>
    </row>
    <row r="3109" spans="1:10">
      <c r="A3109" s="519" t="s">
        <v>3311</v>
      </c>
      <c r="B3109" s="519" t="str">
        <f t="shared" si="48"/>
        <v>DESMONTAGEM E REMOCAO COM AUXILIO DE GUINDASTE,DE TUBOS,CONEXOES,REGISTROS,VALVULAS E SIMILARES COM JUNTAS FLANGEADAS,CUSTO POR JUNTA,COM DN=250MM</v>
      </c>
      <c r="C3109" s="519" t="s">
        <v>34012</v>
      </c>
      <c r="D3109" s="519" t="s">
        <v>34013</v>
      </c>
      <c r="E3109" s="519" t="s">
        <v>34015</v>
      </c>
      <c r="I3109" s="519" t="s">
        <v>5</v>
      </c>
      <c r="J3109" s="650">
        <v>60.48</v>
      </c>
    </row>
    <row r="3110" spans="1:10">
      <c r="A3110" s="519" t="s">
        <v>3312</v>
      </c>
      <c r="B3110" s="519" t="str">
        <f t="shared" si="48"/>
        <v>DESMONTAGEM E REMOCAO COM AUXILIO DE GUINDASTE,DE TUBOS,CONEXOES,REGISTROS,VALVULAS E SIMILARES COM JUNTAS FLANGEADAS,CUSTO POR JUNTA,COM DN=250MM</v>
      </c>
      <c r="C3110" s="519" t="s">
        <v>34012</v>
      </c>
      <c r="D3110" s="519" t="s">
        <v>34013</v>
      </c>
      <c r="E3110" s="519" t="s">
        <v>34015</v>
      </c>
      <c r="I3110" s="519" t="s">
        <v>5</v>
      </c>
      <c r="J3110" s="650">
        <v>56.18</v>
      </c>
    </row>
    <row r="3111" spans="1:10">
      <c r="A3111" s="519" t="s">
        <v>3313</v>
      </c>
      <c r="B3111" s="519" t="str">
        <f t="shared" si="48"/>
        <v>DESMONTAGEM E REMOCAO COM AUXILIO DE GUINDASTE,DE TUBOS,CONEXOES,REGISTROS,VALVULAS E SIMILARES COM JUNTAS FLANGEADAS CUSTO POR JUNTA,COM DN= 300MM</v>
      </c>
      <c r="C3111" s="519" t="s">
        <v>34012</v>
      </c>
      <c r="D3111" s="519" t="s">
        <v>34016</v>
      </c>
      <c r="E3111" s="519" t="s">
        <v>34017</v>
      </c>
      <c r="I3111" s="519" t="s">
        <v>5</v>
      </c>
      <c r="J3111" s="650">
        <v>61.4</v>
      </c>
    </row>
    <row r="3112" spans="1:10">
      <c r="A3112" s="519" t="s">
        <v>3314</v>
      </c>
      <c r="B3112" s="519" t="str">
        <f t="shared" si="48"/>
        <v>DESMONTAGEM E REMOCAO COM AUXILIO DE GUINDASTE,DE TUBOS,CONEXOES,REGISTROS,VALVULAS E SIMILARES COM JUNTAS FLANGEADAS CUSTO POR JUNTA,COM DN= 300MM</v>
      </c>
      <c r="C3112" s="519" t="s">
        <v>34012</v>
      </c>
      <c r="D3112" s="519" t="s">
        <v>34016</v>
      </c>
      <c r="E3112" s="519" t="s">
        <v>34017</v>
      </c>
      <c r="I3112" s="519" t="s">
        <v>5</v>
      </c>
      <c r="J3112" s="650">
        <v>57.04</v>
      </c>
    </row>
    <row r="3113" spans="1:10">
      <c r="A3113" s="519" t="s">
        <v>3315</v>
      </c>
      <c r="B3113" s="519" t="str">
        <f t="shared" si="48"/>
        <v>DESMONTAGEM E REMOCAO COM AUXILIO DE GUINDASTE,DE TUBOS,CONEXOES,REGISTROS,VALVULAS E SIMILARES COM JUNTAS FLANGEADAS CUSTO POR JUNTA,COM DN=350MM</v>
      </c>
      <c r="C3113" s="519" t="s">
        <v>34012</v>
      </c>
      <c r="D3113" s="519" t="s">
        <v>34016</v>
      </c>
      <c r="E3113" s="519" t="s">
        <v>34018</v>
      </c>
      <c r="I3113" s="519" t="s">
        <v>5</v>
      </c>
      <c r="J3113" s="650">
        <v>66.489999999999995</v>
      </c>
    </row>
    <row r="3114" spans="1:10">
      <c r="A3114" s="519" t="s">
        <v>3316</v>
      </c>
      <c r="B3114" s="519" t="str">
        <f t="shared" si="48"/>
        <v>DESMONTAGEM E REMOCAO COM AUXILIO DE GUINDASTE,DE TUBOS,CONEXOES,REGISTROS,VALVULAS E SIMILARES COM JUNTAS FLANGEADAS CUSTO POR JUNTA,COM DN=350MM</v>
      </c>
      <c r="C3114" s="519" t="s">
        <v>34012</v>
      </c>
      <c r="D3114" s="519" t="s">
        <v>34016</v>
      </c>
      <c r="E3114" s="519" t="s">
        <v>34018</v>
      </c>
      <c r="I3114" s="519" t="s">
        <v>5</v>
      </c>
      <c r="J3114" s="650">
        <v>61.45</v>
      </c>
    </row>
    <row r="3115" spans="1:10">
      <c r="A3115" s="519" t="s">
        <v>3317</v>
      </c>
      <c r="B3115" s="519" t="str">
        <f t="shared" si="48"/>
        <v>DESMONTAGEM E REMOCAO COM AUXILIO DE GUINDASTE,DE TUBOS,CONEXOES,REGISTROS,VALVULAS E SIMILARES COM JUNTAS FLANGEADAS CUSTO POR JUNTA,COM DN=400MM</v>
      </c>
      <c r="C3115" s="519" t="s">
        <v>34012</v>
      </c>
      <c r="D3115" s="519" t="s">
        <v>34016</v>
      </c>
      <c r="E3115" s="519" t="s">
        <v>34019</v>
      </c>
      <c r="I3115" s="519" t="s">
        <v>5</v>
      </c>
      <c r="J3115" s="650">
        <v>69.66</v>
      </c>
    </row>
    <row r="3116" spans="1:10">
      <c r="A3116" s="519" t="s">
        <v>3318</v>
      </c>
      <c r="B3116" s="519" t="str">
        <f t="shared" si="48"/>
        <v>DESMONTAGEM E REMOCAO COM AUXILIO DE GUINDASTE,DE TUBOS,CONEXOES,REGISTROS,VALVULAS E SIMILARES COM JUNTAS FLANGEADAS CUSTO POR JUNTA,COM DN=400MM</v>
      </c>
      <c r="C3116" s="519" t="s">
        <v>34012</v>
      </c>
      <c r="D3116" s="519" t="s">
        <v>34016</v>
      </c>
      <c r="E3116" s="519" t="s">
        <v>34019</v>
      </c>
      <c r="I3116" s="519" t="s">
        <v>5</v>
      </c>
      <c r="J3116" s="650">
        <v>64.27</v>
      </c>
    </row>
    <row r="3117" spans="1:10">
      <c r="A3117" s="519" t="s">
        <v>3319</v>
      </c>
      <c r="B3117" s="519" t="str">
        <f t="shared" si="48"/>
        <v>DESMONTAGEM E REMOCAO COM AUXILIO DE GUINDASTE,DE TUBOS,CONEXOES,REGISTROS,VALVULAS E SIMILARES COM JUNTAS FLANGEADAS CUSTO POR JUNTA,COM DN=450MM</v>
      </c>
      <c r="C3117" s="519" t="s">
        <v>34012</v>
      </c>
      <c r="D3117" s="519" t="s">
        <v>34016</v>
      </c>
      <c r="E3117" s="519" t="s">
        <v>34020</v>
      </c>
      <c r="I3117" s="519" t="s">
        <v>5</v>
      </c>
      <c r="J3117" s="650">
        <v>71.510000000000005</v>
      </c>
    </row>
    <row r="3118" spans="1:10">
      <c r="A3118" s="519" t="s">
        <v>3320</v>
      </c>
      <c r="B3118" s="519" t="str">
        <f t="shared" si="48"/>
        <v>DESMONTAGEM E REMOCAO COM AUXILIO DE GUINDASTE,DE TUBOS,CONEXOES,REGISTROS,VALVULAS E SIMILARES COM JUNTAS FLANGEADAS CUSTO POR JUNTA,COM DN=450MM</v>
      </c>
      <c r="C3118" s="519" t="s">
        <v>34012</v>
      </c>
      <c r="D3118" s="519" t="s">
        <v>34016</v>
      </c>
      <c r="E3118" s="519" t="s">
        <v>34020</v>
      </c>
      <c r="I3118" s="519" t="s">
        <v>5</v>
      </c>
      <c r="J3118" s="650">
        <v>66.010000000000005</v>
      </c>
    </row>
    <row r="3119" spans="1:10">
      <c r="A3119" s="519" t="s">
        <v>3321</v>
      </c>
      <c r="B3119" s="519" t="str">
        <f t="shared" si="48"/>
        <v>DESMONTAGEM E REMOCAO COM AUXILIO DE GUINDASTE,DE TUBOS,CONEXOES,REGISTROS,VALVULAS E SIMILARES COM JUNTAS FLANGEADAS CUSTO POR JUNTA,COM DN=500MM</v>
      </c>
      <c r="C3119" s="519" t="s">
        <v>34012</v>
      </c>
      <c r="D3119" s="519" t="s">
        <v>34016</v>
      </c>
      <c r="E3119" s="519" t="s">
        <v>34021</v>
      </c>
      <c r="I3119" s="519" t="s">
        <v>5</v>
      </c>
      <c r="J3119" s="650">
        <v>77.27</v>
      </c>
    </row>
    <row r="3120" spans="1:10">
      <c r="A3120" s="519" t="s">
        <v>3322</v>
      </c>
      <c r="B3120" s="519" t="str">
        <f t="shared" si="48"/>
        <v>DESMONTAGEM E REMOCAO COM AUXILIO DE GUINDASTE,DE TUBOS,CONEXOES,REGISTROS,VALVULAS E SIMILARES COM JUNTAS FLANGEADAS CUSTO POR JUNTA,COM DN=500MM</v>
      </c>
      <c r="C3120" s="519" t="s">
        <v>34012</v>
      </c>
      <c r="D3120" s="519" t="s">
        <v>34016</v>
      </c>
      <c r="E3120" s="519" t="s">
        <v>34021</v>
      </c>
      <c r="I3120" s="519" t="s">
        <v>5</v>
      </c>
      <c r="J3120" s="650">
        <v>71.03</v>
      </c>
    </row>
    <row r="3121" spans="1:10">
      <c r="A3121" s="519" t="s">
        <v>3323</v>
      </c>
      <c r="B3121" s="519" t="str">
        <f t="shared" si="48"/>
        <v>DESMONTAGEM E REMOCAO COM AUXILIO DE GUINDASTE,DE TUBOS,CONEXOES,REGISTROS,VALVULAS E SIMILARES COM JUNTAS FLANGEADAS CUSTO POR JUNTA,COM DN=600MM</v>
      </c>
      <c r="C3121" s="519" t="s">
        <v>34012</v>
      </c>
      <c r="D3121" s="519" t="s">
        <v>34016</v>
      </c>
      <c r="E3121" s="519" t="s">
        <v>34022</v>
      </c>
      <c r="I3121" s="519" t="s">
        <v>5</v>
      </c>
      <c r="J3121" s="650">
        <v>83.22</v>
      </c>
    </row>
    <row r="3122" spans="1:10">
      <c r="A3122" s="519" t="s">
        <v>3324</v>
      </c>
      <c r="B3122" s="519" t="str">
        <f t="shared" si="48"/>
        <v>DESMONTAGEM E REMOCAO COM AUXILIO DE GUINDASTE,DE TUBOS,CONEXOES,REGISTROS,VALVULAS E SIMILARES COM JUNTAS FLANGEADAS CUSTO POR JUNTA,COM DN=600MM</v>
      </c>
      <c r="C3122" s="519" t="s">
        <v>34012</v>
      </c>
      <c r="D3122" s="519" t="s">
        <v>34016</v>
      </c>
      <c r="E3122" s="519" t="s">
        <v>34022</v>
      </c>
      <c r="I3122" s="519" t="s">
        <v>5</v>
      </c>
      <c r="J3122" s="650">
        <v>76.45</v>
      </c>
    </row>
    <row r="3123" spans="1:10">
      <c r="A3123" s="519" t="s">
        <v>3325</v>
      </c>
      <c r="B3123" s="519" t="str">
        <f t="shared" si="48"/>
        <v>DESMONTAGEM E REMOCAO COM AUXILIO DE GUINDASTE,DE TUBOS,CONEXOES,REGISTROS,VALVULAS E SIMILARES COM JUNTAS FLANGEADAS CUSTO POR JUNTA,COM DN=700MM</v>
      </c>
      <c r="C3123" s="519" t="s">
        <v>34012</v>
      </c>
      <c r="D3123" s="519" t="s">
        <v>34016</v>
      </c>
      <c r="E3123" s="519" t="s">
        <v>34023</v>
      </c>
      <c r="I3123" s="519" t="s">
        <v>5</v>
      </c>
      <c r="J3123" s="650">
        <v>94.27</v>
      </c>
    </row>
    <row r="3124" spans="1:10">
      <c r="A3124" s="519" t="s">
        <v>3326</v>
      </c>
      <c r="B3124" s="519" t="str">
        <f t="shared" si="48"/>
        <v>DESMONTAGEM E REMOCAO COM AUXILIO DE GUINDASTE,DE TUBOS,CONEXOES,REGISTROS,VALVULAS E SIMILARES COM JUNTAS FLANGEADAS CUSTO POR JUNTA,COM DN=700MM</v>
      </c>
      <c r="C3124" s="519" t="s">
        <v>34012</v>
      </c>
      <c r="D3124" s="519" t="s">
        <v>34016</v>
      </c>
      <c r="E3124" s="519" t="s">
        <v>34023</v>
      </c>
      <c r="I3124" s="519" t="s">
        <v>5</v>
      </c>
      <c r="J3124" s="650">
        <v>86.45</v>
      </c>
    </row>
    <row r="3125" spans="1:10">
      <c r="A3125" s="519" t="s">
        <v>3327</v>
      </c>
      <c r="B3125" s="519" t="str">
        <f t="shared" si="48"/>
        <v>DESMONTAGEM E REMOCAO COM AUXILIO DE GUINDASTE,DE TUBOS,CONEXOES,REGISTROS,VALVULAS E SIMILARES COM JUNTAS FLANGEADAS CUSTO POR JUNTA,COM DN=800MM</v>
      </c>
      <c r="C3125" s="519" t="s">
        <v>34012</v>
      </c>
      <c r="D3125" s="519" t="s">
        <v>34016</v>
      </c>
      <c r="E3125" s="519" t="s">
        <v>34024</v>
      </c>
      <c r="I3125" s="519" t="s">
        <v>5</v>
      </c>
      <c r="J3125" s="650">
        <v>102.48</v>
      </c>
    </row>
    <row r="3126" spans="1:10">
      <c r="A3126" s="519" t="s">
        <v>3328</v>
      </c>
      <c r="B3126" s="519" t="str">
        <f t="shared" si="48"/>
        <v>DESMONTAGEM E REMOCAO COM AUXILIO DE GUINDASTE,DE TUBOS,CONEXOES,REGISTROS,VALVULAS E SIMILARES COM JUNTAS FLANGEADAS CUSTO POR JUNTA,COM DN=800MM</v>
      </c>
      <c r="C3126" s="519" t="s">
        <v>34012</v>
      </c>
      <c r="D3126" s="519" t="s">
        <v>34016</v>
      </c>
      <c r="E3126" s="519" t="s">
        <v>34024</v>
      </c>
      <c r="I3126" s="519" t="s">
        <v>5</v>
      </c>
      <c r="J3126" s="650">
        <v>93.98</v>
      </c>
    </row>
    <row r="3127" spans="1:10">
      <c r="A3127" s="519" t="s">
        <v>3329</v>
      </c>
      <c r="B3127" s="519" t="str">
        <f t="shared" si="48"/>
        <v>DESMONTAGEM E REMOCAO COM AUXILIO DE GUINDASTE,DE TUBOS,CONEXOES,REGISTROS,VALVULAS E SIMILARES COM JUNTAS FLANGEADAS CUSTO POR JUNTA,COM DN=900MM</v>
      </c>
      <c r="C3127" s="519" t="s">
        <v>34012</v>
      </c>
      <c r="D3127" s="519" t="s">
        <v>34016</v>
      </c>
      <c r="E3127" s="519" t="s">
        <v>34025</v>
      </c>
      <c r="I3127" s="519" t="s">
        <v>5</v>
      </c>
      <c r="J3127" s="650">
        <v>112.79</v>
      </c>
    </row>
    <row r="3128" spans="1:10">
      <c r="A3128" s="519" t="s">
        <v>3330</v>
      </c>
      <c r="B3128" s="519" t="str">
        <f t="shared" si="48"/>
        <v>DESMONTAGEM E REMOCAO COM AUXILIO DE GUINDASTE,DE TUBOS,CONEXOES,REGISTROS,VALVULAS E SIMILARES COM JUNTAS FLANGEADAS CUSTO POR JUNTA,COM DN=900MM</v>
      </c>
      <c r="C3128" s="519" t="s">
        <v>34012</v>
      </c>
      <c r="D3128" s="519" t="s">
        <v>34016</v>
      </c>
      <c r="E3128" s="519" t="s">
        <v>34025</v>
      </c>
      <c r="I3128" s="519" t="s">
        <v>5</v>
      </c>
      <c r="J3128" s="650">
        <v>103.22</v>
      </c>
    </row>
    <row r="3129" spans="1:10">
      <c r="A3129" s="519" t="s">
        <v>3331</v>
      </c>
      <c r="B3129" s="519" t="str">
        <f t="shared" si="48"/>
        <v>DESMONTAGEM E REMOCAO COM AUXILIO DE GUINDASTE,DE TUBOS,CONEXOES,REGISTROS,VALVULAS E SIMILARES COM JUNTAS FLANGEADAS CUSTO POR JUNTA,COM DN=1000MM</v>
      </c>
      <c r="C3129" s="519" t="s">
        <v>34012</v>
      </c>
      <c r="D3129" s="519" t="s">
        <v>34016</v>
      </c>
      <c r="E3129" s="519" t="s">
        <v>34026</v>
      </c>
      <c r="I3129" s="519" t="s">
        <v>5</v>
      </c>
      <c r="J3129" s="650">
        <v>184.24</v>
      </c>
    </row>
    <row r="3130" spans="1:10">
      <c r="A3130" s="519" t="s">
        <v>3332</v>
      </c>
      <c r="B3130" s="519" t="str">
        <f t="shared" si="48"/>
        <v>DESMONTAGEM E REMOCAO COM AUXILIO DE GUINDASTE,DE TUBOS,CONEXOES,REGISTROS,VALVULAS E SIMILARES COM JUNTAS FLANGEADAS CUSTO POR JUNTA,COM DN=1000MM</v>
      </c>
      <c r="C3130" s="519" t="s">
        <v>34012</v>
      </c>
      <c r="D3130" s="519" t="s">
        <v>34016</v>
      </c>
      <c r="E3130" s="519" t="s">
        <v>34026</v>
      </c>
      <c r="I3130" s="519" t="s">
        <v>5</v>
      </c>
      <c r="J3130" s="650">
        <v>173.15</v>
      </c>
    </row>
    <row r="3131" spans="1:10">
      <c r="A3131" s="519" t="s">
        <v>3333</v>
      </c>
      <c r="B3131" s="519" t="str">
        <f t="shared" si="48"/>
        <v>DESMONTAGEM E REMOCAO COM AUXILIO DE GUINDASTE,DE TUBOS,CONEXOES,REGISTROS,VALVULAS E SIMILARES COM JUNTAS FLANGEADAS CUSTO POR JUNTA,COM DN=1200MM</v>
      </c>
      <c r="C3131" s="519" t="s">
        <v>34012</v>
      </c>
      <c r="D3131" s="519" t="s">
        <v>34016</v>
      </c>
      <c r="E3131" s="519" t="s">
        <v>34027</v>
      </c>
      <c r="I3131" s="519" t="s">
        <v>5</v>
      </c>
      <c r="J3131" s="650">
        <v>268.74</v>
      </c>
    </row>
    <row r="3132" spans="1:10">
      <c r="A3132" s="519" t="s">
        <v>3334</v>
      </c>
      <c r="B3132" s="519" t="str">
        <f t="shared" si="48"/>
        <v>DESMONTAGEM E REMOCAO COM AUXILIO DE GUINDASTE,DE TUBOS,CONEXOES,REGISTROS,VALVULAS E SIMILARES COM JUNTAS FLANGEADAS CUSTO POR JUNTA,COM DN=1200MM</v>
      </c>
      <c r="C3132" s="519" t="s">
        <v>34012</v>
      </c>
      <c r="D3132" s="519" t="s">
        <v>34016</v>
      </c>
      <c r="E3132" s="519" t="s">
        <v>34027</v>
      </c>
      <c r="I3132" s="519" t="s">
        <v>5</v>
      </c>
      <c r="J3132" s="650">
        <v>253.73</v>
      </c>
    </row>
    <row r="3133" spans="1:10">
      <c r="A3133" s="519" t="s">
        <v>3335</v>
      </c>
      <c r="B3133" s="519" t="str">
        <f t="shared" si="48"/>
        <v>LEVANTAMENTO OU REBAIXAMENTO DE TAMPAO DE RUA,CONSIDERANDO DEMOLICAO DE CAMADA DE ASFALTO E CONCRETO,MOVIMENTACAO E CONCRETAGEM,EXCLUSIVE CERCA PROTETORA</v>
      </c>
      <c r="C3133" s="519" t="s">
        <v>34028</v>
      </c>
      <c r="D3133" s="519" t="s">
        <v>34029</v>
      </c>
      <c r="E3133" s="519" t="s">
        <v>34030</v>
      </c>
      <c r="I3133" s="519" t="s">
        <v>5</v>
      </c>
      <c r="J3133" s="650">
        <v>271.58999999999997</v>
      </c>
    </row>
    <row r="3134" spans="1:10">
      <c r="A3134" s="519" t="s">
        <v>3336</v>
      </c>
      <c r="B3134" s="519" t="str">
        <f t="shared" si="48"/>
        <v>LEVANTAMENTO OU REBAIXAMENTO DE TAMPAO DE RUA,CONSIDERANDO DEMOLICAO DE CAMADA DE ASFALTO E CONCRETO,MOVIMENTACAO E CONCRETAGEM,EXCLUSIVE CERCA PROTETORA</v>
      </c>
      <c r="C3134" s="519" t="s">
        <v>34028</v>
      </c>
      <c r="D3134" s="519" t="s">
        <v>34029</v>
      </c>
      <c r="E3134" s="519" t="s">
        <v>34030</v>
      </c>
      <c r="I3134" s="519" t="s">
        <v>5</v>
      </c>
      <c r="J3134" s="650">
        <v>250.14</v>
      </c>
    </row>
    <row r="3135" spans="1:10">
      <c r="A3135" s="519" t="s">
        <v>3337</v>
      </c>
      <c r="B3135" s="519" t="str">
        <f t="shared" si="48"/>
        <v>LEVANTAMENTO OU REBAIXAMENTO DE TAMPAO DE RUA,CONSIDERANDO DEMOLICAO DE CAMADA DE ASFALTO E CONCRETO,MOVIMENTACAO E CONCRETAGEM,INCLUSIVE CERCA PROTETORA</v>
      </c>
      <c r="C3135" s="519" t="s">
        <v>34028</v>
      </c>
      <c r="D3135" s="519" t="s">
        <v>34029</v>
      </c>
      <c r="E3135" s="519" t="s">
        <v>34031</v>
      </c>
      <c r="I3135" s="519" t="s">
        <v>5</v>
      </c>
      <c r="J3135" s="650">
        <v>280.69</v>
      </c>
    </row>
    <row r="3136" spans="1:10">
      <c r="A3136" s="519" t="s">
        <v>3338</v>
      </c>
      <c r="B3136" s="519" t="str">
        <f t="shared" si="48"/>
        <v>LEVANTAMENTO OU REBAIXAMENTO DE TAMPAO DE RUA,CONSIDERANDO DEMOLICAO DE CAMADA DE ASFALTO E CONCRETO,MOVIMENTACAO E CONCRETAGEM,INCLUSIVE CERCA PROTETORA</v>
      </c>
      <c r="C3136" s="519" t="s">
        <v>34028</v>
      </c>
      <c r="D3136" s="519" t="s">
        <v>34029</v>
      </c>
      <c r="E3136" s="519" t="s">
        <v>34031</v>
      </c>
      <c r="I3136" s="519" t="s">
        <v>5</v>
      </c>
      <c r="J3136" s="650">
        <v>259.23</v>
      </c>
    </row>
    <row r="3137" spans="1:10">
      <c r="A3137" s="519" t="s">
        <v>3339</v>
      </c>
      <c r="B3137" s="519" t="str">
        <f t="shared" si="48"/>
        <v>LEVANTAMENTO OU REBAIXAMENTO DE TAMPAO EM PATIO,PASSEIO OU JARDIM COM VARIACAO DE MOVIMENTACAO ATE 0,50M,CONSIDERANDO DEMOLICAO DE CAMADA DE CONCRETO E CONCRETAGEM,INCLUSIVE CERCAPROTETORA</v>
      </c>
      <c r="C3137" s="519" t="s">
        <v>34032</v>
      </c>
      <c r="D3137" s="519" t="s">
        <v>34033</v>
      </c>
      <c r="E3137" s="519" t="s">
        <v>34034</v>
      </c>
      <c r="F3137" s="519" t="s">
        <v>34035</v>
      </c>
      <c r="I3137" s="519" t="s">
        <v>5</v>
      </c>
      <c r="J3137" s="650">
        <v>406.85</v>
      </c>
    </row>
    <row r="3138" spans="1:10">
      <c r="A3138" s="519" t="s">
        <v>3340</v>
      </c>
      <c r="B3138" s="519" t="str">
        <f t="shared" si="48"/>
        <v>LEVANTAMENTO OU REBAIXAMENTO DE TAMPAO EM PATIO,PASSEIO OU JARDIM COM VARIACAO DE MOVIMENTACAO ATE 0,50M,CONSIDERANDO DEMOLICAO DE CAMADA DE CONCRETO E CONCRETAGEM,INCLUSIVE CERCAPROTETORA</v>
      </c>
      <c r="C3138" s="519" t="s">
        <v>34032</v>
      </c>
      <c r="D3138" s="519" t="s">
        <v>34033</v>
      </c>
      <c r="E3138" s="519" t="s">
        <v>34034</v>
      </c>
      <c r="F3138" s="519" t="s">
        <v>34035</v>
      </c>
      <c r="I3138" s="519" t="s">
        <v>5</v>
      </c>
      <c r="J3138" s="650">
        <v>372.47</v>
      </c>
    </row>
    <row r="3139" spans="1:10">
      <c r="A3139" s="519" t="s">
        <v>3341</v>
      </c>
      <c r="B3139" s="519" t="str">
        <f t="shared" si="48"/>
        <v>LEVANTAMENTO DE TAMPAO DE RUA,UTILIZANDO CONJUNTO DE ANEIS METALICOS SUPLEMENTARES,EXCLUSIVE CERCA PROTETORA</v>
      </c>
      <c r="C3139" s="519" t="s">
        <v>34036</v>
      </c>
      <c r="D3139" s="519" t="s">
        <v>34037</v>
      </c>
      <c r="I3139" s="519" t="s">
        <v>5</v>
      </c>
      <c r="J3139" s="650">
        <v>611.63</v>
      </c>
    </row>
    <row r="3140" spans="1:10">
      <c r="A3140" s="519" t="s">
        <v>3342</v>
      </c>
      <c r="B3140" s="519" t="str">
        <f t="shared" si="48"/>
        <v>LEVANTAMENTO DE TAMPAO DE RUA,UTILIZANDO CONJUNTO DE ANEIS METALICOS SUPLEMENTARES,EXCLUSIVE CERCA PROTETORA</v>
      </c>
      <c r="C3140" s="519" t="s">
        <v>34036</v>
      </c>
      <c r="D3140" s="519" t="s">
        <v>34037</v>
      </c>
      <c r="I3140" s="519" t="s">
        <v>5</v>
      </c>
      <c r="J3140" s="650">
        <v>584.9</v>
      </c>
    </row>
    <row r="3141" spans="1:10">
      <c r="A3141" s="519" t="s">
        <v>3343</v>
      </c>
      <c r="B3141" s="519" t="str">
        <f t="shared" si="48"/>
        <v>LEVANTAMENTO DE TAMPAO DE RUA,UTILIZANDO CONJUNTO DE ANEISMETALICOS SUPLEMENTARES, INCLUSIVE CERCA PROTETORA</v>
      </c>
      <c r="C3141" s="519" t="s">
        <v>34038</v>
      </c>
      <c r="D3141" s="519" t="s">
        <v>34039</v>
      </c>
      <c r="I3141" s="519" t="s">
        <v>5</v>
      </c>
      <c r="J3141" s="650">
        <v>635.98</v>
      </c>
    </row>
    <row r="3142" spans="1:10">
      <c r="A3142" s="519" t="s">
        <v>3344</v>
      </c>
      <c r="B3142" s="519" t="str">
        <f t="shared" si="48"/>
        <v>LEVANTAMENTO DE TAMPAO DE RUA,UTILIZANDO CONJUNTO DE ANEISMETALICOS SUPLEMENTARES, INCLUSIVE CERCA PROTETORA</v>
      </c>
      <c r="C3142" s="519" t="s">
        <v>34038</v>
      </c>
      <c r="D3142" s="519" t="s">
        <v>34039</v>
      </c>
      <c r="I3142" s="519" t="s">
        <v>5</v>
      </c>
      <c r="J3142" s="650">
        <v>607.22</v>
      </c>
    </row>
    <row r="3143" spans="1:10">
      <c r="A3143" s="519" t="s">
        <v>3345</v>
      </c>
      <c r="B3143" s="519" t="str">
        <f t="shared" si="48"/>
        <v>LIMPEZA MANUAL DE POCO DE VISITA DE ATE 3,00M DE PROFUNDIDADE,EXCLUSIVE TRANSPORTE DO MATERIAL RETIRADO</v>
      </c>
      <c r="C3143" s="519" t="s">
        <v>34040</v>
      </c>
      <c r="D3143" s="519" t="s">
        <v>34041</v>
      </c>
      <c r="I3143" s="519" t="s">
        <v>22</v>
      </c>
      <c r="J3143" s="650">
        <v>76.7</v>
      </c>
    </row>
    <row r="3144" spans="1:10">
      <c r="A3144" s="519" t="s">
        <v>3346</v>
      </c>
      <c r="B3144" s="519" t="str">
        <f t="shared" ref="B3144:B3207" si="49">C3144&amp;D3144&amp;E3144&amp;F3144&amp;G3144&amp;H3144</f>
        <v>LIMPEZA MANUAL DE POCO DE VISITA DE ATE 3,00M DE PROFUNDIDADE,EXCLUSIVE TRANSPORTE DO MATERIAL RETIRADO</v>
      </c>
      <c r="C3144" s="519" t="s">
        <v>34040</v>
      </c>
      <c r="D3144" s="519" t="s">
        <v>34041</v>
      </c>
      <c r="I3144" s="519" t="s">
        <v>22</v>
      </c>
      <c r="J3144" s="650">
        <v>66.459999999999994</v>
      </c>
    </row>
    <row r="3145" spans="1:10">
      <c r="A3145" s="519" t="s">
        <v>3347</v>
      </c>
      <c r="B3145" s="519" t="str">
        <f t="shared" si="49"/>
        <v>LIMPEZA MANUAL DE POCO DE VISITA DE ATE 3,00M DE PROFUNDIDADE,COM TRANSPORTE DO MATERIAL RETIRADO ATE 10KM DE DISTANCIA,INCLUSIVE CARGA MANUAL E DESCARGA MECANICA</v>
      </c>
      <c r="C3145" s="519" t="s">
        <v>34040</v>
      </c>
      <c r="D3145" s="519" t="s">
        <v>34042</v>
      </c>
      <c r="E3145" s="519" t="s">
        <v>34043</v>
      </c>
      <c r="I3145" s="519" t="s">
        <v>22</v>
      </c>
      <c r="J3145" s="650">
        <v>156.88</v>
      </c>
    </row>
    <row r="3146" spans="1:10">
      <c r="A3146" s="519" t="s">
        <v>3348</v>
      </c>
      <c r="B3146" s="519" t="str">
        <f t="shared" si="49"/>
        <v>LIMPEZA MANUAL DE POCO DE VISITA DE ATE 3,00M DE PROFUNDIDADE,COM TRANSPORTE DO MATERIAL RETIRADO ATE 10KM DE DISTANCIA,INCLUSIVE CARGA MANUAL E DESCARGA MECANICA</v>
      </c>
      <c r="C3146" s="519" t="s">
        <v>34040</v>
      </c>
      <c r="D3146" s="519" t="s">
        <v>34042</v>
      </c>
      <c r="E3146" s="519" t="s">
        <v>34043</v>
      </c>
      <c r="I3146" s="519" t="s">
        <v>22</v>
      </c>
      <c r="J3146" s="650">
        <v>142.84</v>
      </c>
    </row>
    <row r="3147" spans="1:10">
      <c r="A3147" s="519" t="s">
        <v>3349</v>
      </c>
      <c r="B3147" s="519" t="str">
        <f t="shared" si="49"/>
        <v>TRANSPORTE DE MATERIAL DEPOSITADO EM POCOS DE VISITA E GALERIAS(AREIA MOLHADA,LODO),COM CARGA MANUAL E DESCARGA MECANICA,ATE 10KM DE DISTANCIA</v>
      </c>
      <c r="C3147" s="519" t="s">
        <v>34044</v>
      </c>
      <c r="D3147" s="519" t="s">
        <v>34045</v>
      </c>
      <c r="E3147" s="519" t="s">
        <v>34046</v>
      </c>
      <c r="I3147" s="519" t="s">
        <v>22</v>
      </c>
      <c r="J3147" s="650">
        <v>80.17</v>
      </c>
    </row>
    <row r="3148" spans="1:10">
      <c r="A3148" s="519" t="s">
        <v>3350</v>
      </c>
      <c r="B3148" s="519" t="str">
        <f t="shared" si="49"/>
        <v>TRANSPORTE DE MATERIAL DEPOSITADO EM POCOS DE VISITA E GALERIAS(AREIA MOLHADA,LODO),COM CARGA MANUAL E DESCARGA MECANICA,ATE 10KM DE DISTANCIA</v>
      </c>
      <c r="C3148" s="519" t="s">
        <v>34044</v>
      </c>
      <c r="D3148" s="519" t="s">
        <v>34045</v>
      </c>
      <c r="E3148" s="519" t="s">
        <v>34046</v>
      </c>
      <c r="I3148" s="519" t="s">
        <v>22</v>
      </c>
      <c r="J3148" s="650">
        <v>76.37</v>
      </c>
    </row>
    <row r="3149" spans="1:10">
      <c r="A3149" s="519" t="s">
        <v>3351</v>
      </c>
      <c r="B3149" s="519" t="str">
        <f t="shared" si="49"/>
        <v>TRANSPORTE DE MATERIAL DEPOSITADO EM POCOS DE VISITA E GALERIAS(AREIA MOLHADA,LODO),COM CARGA MANUAL E DESCARGA MECANICA,ATE 20KM DE DISTANCIA</v>
      </c>
      <c r="C3149" s="519" t="s">
        <v>34044</v>
      </c>
      <c r="D3149" s="519" t="s">
        <v>34045</v>
      </c>
      <c r="E3149" s="519" t="s">
        <v>34047</v>
      </c>
      <c r="I3149" s="519" t="s">
        <v>22</v>
      </c>
      <c r="J3149" s="650">
        <v>116.62</v>
      </c>
    </row>
    <row r="3150" spans="1:10">
      <c r="A3150" s="519" t="s">
        <v>3352</v>
      </c>
      <c r="B3150" s="519" t="str">
        <f t="shared" si="49"/>
        <v>TRANSPORTE DE MATERIAL DEPOSITADO EM POCOS DE VISITA E GALERIAS(AREIA MOLHADA,LODO),COM CARGA MANUAL E DESCARGA MECANICA,ATE 20KM DE DISTANCIA</v>
      </c>
      <c r="C3150" s="519" t="s">
        <v>34044</v>
      </c>
      <c r="D3150" s="519" t="s">
        <v>34045</v>
      </c>
      <c r="E3150" s="519" t="s">
        <v>34047</v>
      </c>
      <c r="I3150" s="519" t="s">
        <v>22</v>
      </c>
      <c r="J3150" s="650">
        <v>111.5</v>
      </c>
    </row>
    <row r="3151" spans="1:10">
      <c r="A3151" s="519" t="s">
        <v>3353</v>
      </c>
      <c r="B3151" s="519" t="str">
        <f t="shared" si="49"/>
        <v>TRANSPORTE DE MATERIAL DEPOSITADO EM POCOS DE VISITA E GALERIAS(AREIA MOLHADA,LODO),COM CARGA MANUAL E DESCARGA MECANICA,ATE 30KM DE DISTANCIA</v>
      </c>
      <c r="C3151" s="519" t="s">
        <v>34044</v>
      </c>
      <c r="D3151" s="519" t="s">
        <v>34045</v>
      </c>
      <c r="E3151" s="519" t="s">
        <v>34048</v>
      </c>
      <c r="I3151" s="519" t="s">
        <v>22</v>
      </c>
      <c r="J3151" s="650">
        <v>153.37</v>
      </c>
    </row>
    <row r="3152" spans="1:10">
      <c r="A3152" s="519" t="s">
        <v>3354</v>
      </c>
      <c r="B3152" s="519" t="str">
        <f t="shared" si="49"/>
        <v>TRANSPORTE DE MATERIAL DEPOSITADO EM POCOS DE VISITA E GALERIAS(AREIA MOLHADA,LODO),COM CARGA MANUAL E DESCARGA MECANICA,ATE 30KM DE DISTANCIA</v>
      </c>
      <c r="C3152" s="519" t="s">
        <v>34044</v>
      </c>
      <c r="D3152" s="519" t="s">
        <v>34045</v>
      </c>
      <c r="E3152" s="519" t="s">
        <v>34048</v>
      </c>
      <c r="I3152" s="519" t="s">
        <v>22</v>
      </c>
      <c r="J3152" s="650">
        <v>147.04</v>
      </c>
    </row>
    <row r="3153" spans="1:10">
      <c r="A3153" s="519" t="s">
        <v>3355</v>
      </c>
      <c r="B3153" s="519" t="str">
        <f t="shared" si="49"/>
        <v>LIMPEZA MANUAL DE GALERIA RETANGULAR,COM TRANSPORTE DE MATERIAL RETIRADO ATE 10KM DE DISTANCIA,INCLUSIVE CARGA MANUAL EDESCARGA MECANICA</v>
      </c>
      <c r="C3153" s="519" t="s">
        <v>34049</v>
      </c>
      <c r="D3153" s="519" t="s">
        <v>34050</v>
      </c>
      <c r="E3153" s="519" t="s">
        <v>34051</v>
      </c>
      <c r="I3153" s="519" t="s">
        <v>22</v>
      </c>
      <c r="J3153" s="650">
        <v>182.45</v>
      </c>
    </row>
    <row r="3154" spans="1:10">
      <c r="A3154" s="519" t="s">
        <v>3356</v>
      </c>
      <c r="B3154" s="519" t="str">
        <f t="shared" si="49"/>
        <v>LIMPEZA MANUAL DE GALERIA RETANGULAR,COM TRANSPORTE DE MATERIAL RETIRADO ATE 10KM DE DISTANCIA,INCLUSIVE CARGA MANUAL EDESCARGA MECANICA</v>
      </c>
      <c r="C3154" s="519" t="s">
        <v>34049</v>
      </c>
      <c r="D3154" s="519" t="s">
        <v>34050</v>
      </c>
      <c r="E3154" s="519" t="s">
        <v>34051</v>
      </c>
      <c r="I3154" s="519" t="s">
        <v>22</v>
      </c>
      <c r="J3154" s="650">
        <v>164.99</v>
      </c>
    </row>
    <row r="3155" spans="1:10">
      <c r="A3155" s="519" t="s">
        <v>3357</v>
      </c>
      <c r="B3155" s="519" t="str">
        <f t="shared" si="49"/>
        <v>LIMPEZA MANUAL DE GALERIA RETANGULAR,COM TRANSPORTE DE MATERIAL RETIRADO ATE 20KM DE DISTANCIA,INCLUSIVE CARGA MANUAL EDESCARGA MECANICA</v>
      </c>
      <c r="C3155" s="519" t="s">
        <v>34049</v>
      </c>
      <c r="D3155" s="519" t="s">
        <v>34052</v>
      </c>
      <c r="E3155" s="519" t="s">
        <v>34051</v>
      </c>
      <c r="I3155" s="519" t="s">
        <v>22</v>
      </c>
      <c r="J3155" s="650">
        <v>218.9</v>
      </c>
    </row>
    <row r="3156" spans="1:10">
      <c r="A3156" s="519" t="s">
        <v>3358</v>
      </c>
      <c r="B3156" s="519" t="str">
        <f t="shared" si="49"/>
        <v>LIMPEZA MANUAL DE GALERIA RETANGULAR,COM TRANSPORTE DE MATERIAL RETIRADO ATE 20KM DE DISTANCIA,INCLUSIVE CARGA MANUAL EDESCARGA MECANICA</v>
      </c>
      <c r="C3156" s="519" t="s">
        <v>34049</v>
      </c>
      <c r="D3156" s="519" t="s">
        <v>34052</v>
      </c>
      <c r="E3156" s="519" t="s">
        <v>34051</v>
      </c>
      <c r="I3156" s="519" t="s">
        <v>22</v>
      </c>
      <c r="J3156" s="650">
        <v>200.12</v>
      </c>
    </row>
    <row r="3157" spans="1:10">
      <c r="A3157" s="519" t="s">
        <v>3359</v>
      </c>
      <c r="B3157" s="519" t="str">
        <f t="shared" si="49"/>
        <v>LIMPEZA MANUAL DE GALERIA RETANGULAR,COM TRANSPORTE DE MATERIAL RETIRADO ATE 30KM DE DISTANCIA,INCLUSIVE CARGA MANUAL EDESCARGA MECANICA</v>
      </c>
      <c r="C3157" s="519" t="s">
        <v>34049</v>
      </c>
      <c r="D3157" s="519" t="s">
        <v>34053</v>
      </c>
      <c r="E3157" s="519" t="s">
        <v>34051</v>
      </c>
      <c r="I3157" s="519" t="s">
        <v>22</v>
      </c>
      <c r="J3157" s="650">
        <v>255.65</v>
      </c>
    </row>
    <row r="3158" spans="1:10">
      <c r="A3158" s="519" t="s">
        <v>3360</v>
      </c>
      <c r="B3158" s="519" t="str">
        <f t="shared" si="49"/>
        <v>LIMPEZA MANUAL DE GALERIA RETANGULAR,COM TRANSPORTE DE MATERIAL RETIRADO ATE 30KM DE DISTANCIA,INCLUSIVE CARGA MANUAL EDESCARGA MECANICA</v>
      </c>
      <c r="C3158" s="519" t="s">
        <v>34049</v>
      </c>
      <c r="D3158" s="519" t="s">
        <v>34053</v>
      </c>
      <c r="E3158" s="519" t="s">
        <v>34051</v>
      </c>
      <c r="I3158" s="519" t="s">
        <v>22</v>
      </c>
      <c r="J3158" s="650">
        <v>235.66</v>
      </c>
    </row>
    <row r="3159" spans="1:10">
      <c r="A3159" s="519" t="s">
        <v>3361</v>
      </c>
      <c r="B3159" s="519" t="str">
        <f t="shared" si="49"/>
        <v>LIMPEZA MANUAL DE RAMAL DE RALO,COM DIAMETRO MENOR QUE 0,40M,COM TRANSPORTE DO MATERIAL RETIRADO ATE 10KM DE DISTANCIA,INCLUSIVE CARGA MANUAL E DESCARGA MECANICA</v>
      </c>
      <c r="C3159" s="519" t="s">
        <v>34054</v>
      </c>
      <c r="D3159" s="519" t="s">
        <v>34055</v>
      </c>
      <c r="E3159" s="519" t="s">
        <v>34056</v>
      </c>
      <c r="I3159" s="519" t="s">
        <v>22</v>
      </c>
      <c r="J3159" s="650">
        <v>642.71</v>
      </c>
    </row>
    <row r="3160" spans="1:10">
      <c r="A3160" s="519" t="s">
        <v>3362</v>
      </c>
      <c r="B3160" s="519" t="str">
        <f t="shared" si="49"/>
        <v>LIMPEZA MANUAL DE RAMAL DE RALO,COM DIAMETRO MENOR QUE 0,40M,COM TRANSPORTE DO MATERIAL RETIRADO ATE 10KM DE DISTANCIA,INCLUSIVE CARGA MANUAL E DESCARGA MECANICA</v>
      </c>
      <c r="C3160" s="519" t="s">
        <v>34054</v>
      </c>
      <c r="D3160" s="519" t="s">
        <v>34055</v>
      </c>
      <c r="E3160" s="519" t="s">
        <v>34056</v>
      </c>
      <c r="I3160" s="519" t="s">
        <v>22</v>
      </c>
      <c r="J3160" s="650">
        <v>563.79</v>
      </c>
    </row>
    <row r="3161" spans="1:10">
      <c r="A3161" s="519" t="s">
        <v>3363</v>
      </c>
      <c r="B3161" s="519" t="str">
        <f t="shared" si="49"/>
        <v>LIMPEZA MANUAL DE RAMAL DE RALO,COM DIAMETRO MENOR QUE 0,40M,COM TRANSPORTE DO MATERIAL RETIRADO ATE 20KM DE DISTANCIA,INCLUSIVE CARGA MANUAL E DESCARGA MECANICA</v>
      </c>
      <c r="C3161" s="519" t="s">
        <v>34054</v>
      </c>
      <c r="D3161" s="519" t="s">
        <v>34057</v>
      </c>
      <c r="E3161" s="519" t="s">
        <v>34056</v>
      </c>
      <c r="I3161" s="519" t="s">
        <v>22</v>
      </c>
      <c r="J3161" s="650">
        <v>679.15</v>
      </c>
    </row>
    <row r="3162" spans="1:10">
      <c r="A3162" s="519" t="s">
        <v>3364</v>
      </c>
      <c r="B3162" s="519" t="str">
        <f t="shared" si="49"/>
        <v>LIMPEZA MANUAL DE RAMAL DE RALO,COM DIAMETRO MENOR QUE 0,40M,COM TRANSPORTE DO MATERIAL RETIRADO ATE 20KM DE DISTANCIA,INCLUSIVE CARGA MANUAL E DESCARGA MECANICA</v>
      </c>
      <c r="C3162" s="519" t="s">
        <v>34054</v>
      </c>
      <c r="D3162" s="519" t="s">
        <v>34057</v>
      </c>
      <c r="E3162" s="519" t="s">
        <v>34056</v>
      </c>
      <c r="I3162" s="519" t="s">
        <v>22</v>
      </c>
      <c r="J3162" s="650">
        <v>598.91999999999996</v>
      </c>
    </row>
    <row r="3163" spans="1:10">
      <c r="A3163" s="519" t="s">
        <v>3365</v>
      </c>
      <c r="B3163" s="519" t="str">
        <f t="shared" si="49"/>
        <v>LIMPEZA MANUAL DE RAMAL DE RALO,COM DIAMETRO MENOR QUE 0,40M,COM TRANSPORTE DO MATERIAL RETIRADO ATE 30KM DE DISTANCIA,INCLUSIVE CARGA MANUAL E DESCARGA MECANICA</v>
      </c>
      <c r="C3163" s="519" t="s">
        <v>34054</v>
      </c>
      <c r="D3163" s="519" t="s">
        <v>34058</v>
      </c>
      <c r="E3163" s="519" t="s">
        <v>34056</v>
      </c>
      <c r="I3163" s="519" t="s">
        <v>22</v>
      </c>
      <c r="J3163" s="650">
        <v>715.9</v>
      </c>
    </row>
    <row r="3164" spans="1:10">
      <c r="A3164" s="519" t="s">
        <v>3366</v>
      </c>
      <c r="B3164" s="519" t="str">
        <f t="shared" si="49"/>
        <v>LIMPEZA MANUAL DE RAMAL DE RALO,COM DIAMETRO MENOR QUE 0,40M,COM TRANSPORTE DO MATERIAL RETIRADO ATE 30KM DE DISTANCIA,INCLUSIVE CARGA MANUAL E DESCARGA MECANICA</v>
      </c>
      <c r="C3164" s="519" t="s">
        <v>34054</v>
      </c>
      <c r="D3164" s="519" t="s">
        <v>34058</v>
      </c>
      <c r="E3164" s="519" t="s">
        <v>34056</v>
      </c>
      <c r="I3164" s="519" t="s">
        <v>22</v>
      </c>
      <c r="J3164" s="650">
        <v>634.45000000000005</v>
      </c>
    </row>
    <row r="3165" spans="1:10">
      <c r="A3165" s="519" t="s">
        <v>3367</v>
      </c>
      <c r="B3165" s="519" t="str">
        <f t="shared" si="49"/>
        <v>LIMPEZA DE CONCRETO APARENTE COM JATO D`AGUA,SOLVENTE E ESCOVA DE PIACAVA</v>
      </c>
      <c r="C3165" s="519" t="s">
        <v>34059</v>
      </c>
      <c r="D3165" s="519" t="s">
        <v>34060</v>
      </c>
      <c r="I3165" s="519" t="s">
        <v>13</v>
      </c>
      <c r="J3165" s="650">
        <v>6.73</v>
      </c>
    </row>
    <row r="3166" spans="1:10">
      <c r="A3166" s="519" t="s">
        <v>3368</v>
      </c>
      <c r="B3166" s="519" t="str">
        <f t="shared" si="49"/>
        <v>LIMPEZA DE CONCRETO APARENTE COM JATO D`AGUA,SOLVENTE E ESCOVA DE PIACAVA</v>
      </c>
      <c r="C3166" s="519" t="s">
        <v>34059</v>
      </c>
      <c r="D3166" s="519" t="s">
        <v>34060</v>
      </c>
      <c r="I3166" s="519" t="s">
        <v>13</v>
      </c>
      <c r="J3166" s="650">
        <v>6.44</v>
      </c>
    </row>
    <row r="3167" spans="1:10">
      <c r="A3167" s="519" t="s">
        <v>3369</v>
      </c>
      <c r="B3167" s="519" t="str">
        <f t="shared" si="49"/>
        <v>LIMPEZA DE SUPERFICIE METALICA,EM PONTES,VIADUTOS OU ESTRUTURAS SEMELHANTES,UTILIZANDO LIXADEIRA E RASPADEIRA,ADMITINDOUMA PRODUCAO MEDIA DE 280,00M2/MES</v>
      </c>
      <c r="C3167" s="519" t="s">
        <v>34061</v>
      </c>
      <c r="D3167" s="519" t="s">
        <v>34062</v>
      </c>
      <c r="E3167" s="519" t="s">
        <v>34063</v>
      </c>
      <c r="I3167" s="519" t="s">
        <v>13</v>
      </c>
      <c r="J3167" s="650">
        <v>38.06</v>
      </c>
    </row>
    <row r="3168" spans="1:10">
      <c r="A3168" s="519" t="s">
        <v>3370</v>
      </c>
      <c r="B3168" s="519" t="str">
        <f t="shared" si="49"/>
        <v>LIMPEZA DE SUPERFICIE METALICA,EM PONTES,VIADUTOS OU ESTRUTURAS SEMELHANTES,UTILIZANDO LIXADEIRA E RASPADEIRA,ADMITINDOUMA PRODUCAO MEDIA DE 280,00M2/MES</v>
      </c>
      <c r="C3168" s="519" t="s">
        <v>34061</v>
      </c>
      <c r="D3168" s="519" t="s">
        <v>34062</v>
      </c>
      <c r="E3168" s="519" t="s">
        <v>34063</v>
      </c>
      <c r="I3168" s="519" t="s">
        <v>13</v>
      </c>
      <c r="J3168" s="650">
        <v>32.979999999999997</v>
      </c>
    </row>
    <row r="3169" spans="1:10">
      <c r="A3169" s="519" t="s">
        <v>3371</v>
      </c>
      <c r="B3169" s="519" t="str">
        <f t="shared" si="49"/>
        <v>LIMPEZA DE SUPERFICIE METALICA,EM PONTES,VIADUTOS OU ESTRUTURAS SEMELHANTES,UTILIZANDO LIXADEIRA E RASPADEIRA,ADMITINDOUMA PRODUCAO MEDIA DE 100,00M2/MES</v>
      </c>
      <c r="C3169" s="519" t="s">
        <v>34061</v>
      </c>
      <c r="D3169" s="519" t="s">
        <v>34062</v>
      </c>
      <c r="E3169" s="519" t="s">
        <v>34064</v>
      </c>
      <c r="I3169" s="519" t="s">
        <v>13</v>
      </c>
      <c r="J3169" s="650">
        <v>106.58</v>
      </c>
    </row>
    <row r="3170" spans="1:10">
      <c r="A3170" s="519" t="s">
        <v>3372</v>
      </c>
      <c r="B3170" s="519" t="str">
        <f t="shared" si="49"/>
        <v>LIMPEZA DE SUPERFICIE METALICA,EM PONTES,VIADUTOS OU ESTRUTURAS SEMELHANTES,UTILIZANDO LIXADEIRA E RASPADEIRA,ADMITINDOUMA PRODUCAO MEDIA DE 100,00M2/MES</v>
      </c>
      <c r="C3170" s="519" t="s">
        <v>34061</v>
      </c>
      <c r="D3170" s="519" t="s">
        <v>34062</v>
      </c>
      <c r="E3170" s="519" t="s">
        <v>34064</v>
      </c>
      <c r="I3170" s="519" t="s">
        <v>13</v>
      </c>
      <c r="J3170" s="650">
        <v>92.34</v>
      </c>
    </row>
    <row r="3171" spans="1:10">
      <c r="A3171" s="519" t="s">
        <v>3373</v>
      </c>
      <c r="B3171" s="519" t="str">
        <f t="shared" si="49"/>
        <v>LIMPEZA DE SUPERFICIE METALICA,EM PONTES,VIADUTOS OU ESTRUTURAS SEMELHANTES,UTILIZANDO LIXADEIRA E RASPADEIRA,ADMITINDOUMA PRODUCAO MEDIA DE 180,00M2/MES</v>
      </c>
      <c r="C3171" s="519" t="s">
        <v>34061</v>
      </c>
      <c r="D3171" s="519" t="s">
        <v>34062</v>
      </c>
      <c r="E3171" s="519" t="s">
        <v>34065</v>
      </c>
      <c r="I3171" s="519" t="s">
        <v>13</v>
      </c>
      <c r="J3171" s="650">
        <v>59.38</v>
      </c>
    </row>
    <row r="3172" spans="1:10">
      <c r="A3172" s="519" t="s">
        <v>3374</v>
      </c>
      <c r="B3172" s="519" t="str">
        <f t="shared" si="49"/>
        <v>LIMPEZA DE SUPERFICIE METALICA,EM PONTES,VIADUTOS OU ESTRUTURAS SEMELHANTES,UTILIZANDO LIXADEIRA E RASPADEIRA,ADMITINDOUMA PRODUCAO MEDIA DE 180,00M2/MES</v>
      </c>
      <c r="C3172" s="519" t="s">
        <v>34061</v>
      </c>
      <c r="D3172" s="519" t="s">
        <v>34062</v>
      </c>
      <c r="E3172" s="519" t="s">
        <v>34065</v>
      </c>
      <c r="I3172" s="519" t="s">
        <v>13</v>
      </c>
      <c r="J3172" s="650">
        <v>51.45</v>
      </c>
    </row>
    <row r="3173" spans="1:10">
      <c r="A3173" s="519" t="s">
        <v>3375</v>
      </c>
      <c r="B3173" s="519" t="str">
        <f t="shared" si="49"/>
        <v>LIMPEZA DE SUPERFICIE METALICA,EM PONTES,VIADUTOS OU ESTRUTUTAS SEMELHANTES,UTILIZANDO LIXADEIRA E RASPADEIRA,ADMITINDOUMA PRODUCAO MEDIA DE 350,00M2/MES</v>
      </c>
      <c r="C3173" s="519" t="s">
        <v>34061</v>
      </c>
      <c r="D3173" s="519" t="s">
        <v>34066</v>
      </c>
      <c r="E3173" s="519" t="s">
        <v>34067</v>
      </c>
      <c r="I3173" s="519" t="s">
        <v>13</v>
      </c>
      <c r="J3173" s="650">
        <v>30.45</v>
      </c>
    </row>
    <row r="3174" spans="1:10">
      <c r="A3174" s="519" t="s">
        <v>3376</v>
      </c>
      <c r="B3174" s="519" t="str">
        <f t="shared" si="49"/>
        <v>LIMPEZA DE SUPERFICIE METALICA,EM PONTES,VIADUTOS OU ESTRUTUTAS SEMELHANTES,UTILIZANDO LIXADEIRA E RASPADEIRA,ADMITINDOUMA PRODUCAO MEDIA DE 350,00M2/MES</v>
      </c>
      <c r="C3174" s="519" t="s">
        <v>34061</v>
      </c>
      <c r="D3174" s="519" t="s">
        <v>34066</v>
      </c>
      <c r="E3174" s="519" t="s">
        <v>34067</v>
      </c>
      <c r="I3174" s="519" t="s">
        <v>13</v>
      </c>
      <c r="J3174" s="650">
        <v>26.38</v>
      </c>
    </row>
    <row r="3175" spans="1:10">
      <c r="A3175" s="519" t="s">
        <v>3377</v>
      </c>
      <c r="B3175" s="519" t="str">
        <f t="shared" si="49"/>
        <v>LIMPEZA DE TUNEIS COM JATO D`AGUA,SOLVENTE E ESCOVA DE PIACAVA</v>
      </c>
      <c r="C3175" s="519" t="s">
        <v>34068</v>
      </c>
      <c r="D3175" s="519" t="s">
        <v>34069</v>
      </c>
      <c r="I3175" s="519" t="s">
        <v>13</v>
      </c>
      <c r="J3175" s="650">
        <v>19.02</v>
      </c>
    </row>
    <row r="3176" spans="1:10">
      <c r="A3176" s="519" t="s">
        <v>3378</v>
      </c>
      <c r="B3176" s="519" t="str">
        <f t="shared" si="49"/>
        <v>LIMPEZA DE TUNEIS COM JATO D`AGUA,SOLVENTE E ESCOVA DE PIACAVA</v>
      </c>
      <c r="C3176" s="519" t="s">
        <v>34068</v>
      </c>
      <c r="D3176" s="519" t="s">
        <v>34069</v>
      </c>
      <c r="I3176" s="519" t="s">
        <v>13</v>
      </c>
      <c r="J3176" s="650">
        <v>18.34</v>
      </c>
    </row>
    <row r="3177" spans="1:10">
      <c r="A3177" s="519" t="s">
        <v>3379</v>
      </c>
      <c r="B3177" s="519" t="str">
        <f t="shared" si="49"/>
        <v>DECAPAGEM CUIDADOSA DE ESCULTURAS,PECAS EM ARGAMASSA E/OU FERRO,COM REMOCAO DE SUCESSIVAS CAMADAS DE TINTAS,EXCLUSIVE RETIRADA E TRANSPORTE</v>
      </c>
      <c r="C3177" s="519" t="s">
        <v>34070</v>
      </c>
      <c r="D3177" s="519" t="s">
        <v>34071</v>
      </c>
      <c r="E3177" s="519" t="s">
        <v>34072</v>
      </c>
      <c r="I3177" s="519" t="s">
        <v>13</v>
      </c>
      <c r="J3177" s="650">
        <v>1531.54</v>
      </c>
    </row>
    <row r="3178" spans="1:10">
      <c r="A3178" s="519" t="s">
        <v>3380</v>
      </c>
      <c r="B3178" s="519" t="str">
        <f t="shared" si="49"/>
        <v>DECAPAGEM CUIDADOSA DE ESCULTURAS,PECAS EM ARGAMASSA E/OU FERRO,COM REMOCAO DE SUCESSIVAS CAMADAS DE TINTAS,EXCLUSIVE RETIRADA E TRANSPORTE</v>
      </c>
      <c r="C3178" s="519" t="s">
        <v>34070</v>
      </c>
      <c r="D3178" s="519" t="s">
        <v>34071</v>
      </c>
      <c r="E3178" s="519" t="s">
        <v>34072</v>
      </c>
      <c r="I3178" s="519" t="s">
        <v>13</v>
      </c>
      <c r="J3178" s="650">
        <v>1343.67</v>
      </c>
    </row>
    <row r="3179" spans="1:10">
      <c r="A3179" s="519" t="s">
        <v>3381</v>
      </c>
      <c r="B3179" s="519" t="str">
        <f t="shared" si="49"/>
        <v>LIMPEZA OU PREPARO DE SUPERFICIE DE CONCRETO COM JATO DE AGUA QUENTE COM PRESSAO MINIMA DE 2400LB,SOLVENTE E ESCOVA DE PIACAVA</v>
      </c>
      <c r="C3179" s="519" t="s">
        <v>34073</v>
      </c>
      <c r="D3179" s="519" t="s">
        <v>34074</v>
      </c>
      <c r="E3179" s="519" t="s">
        <v>34075</v>
      </c>
      <c r="I3179" s="519" t="s">
        <v>13</v>
      </c>
      <c r="J3179" s="650">
        <v>11.97</v>
      </c>
    </row>
    <row r="3180" spans="1:10">
      <c r="A3180" s="519" t="s">
        <v>3382</v>
      </c>
      <c r="B3180" s="519" t="str">
        <f t="shared" si="49"/>
        <v>LIMPEZA OU PREPARO DE SUPERFICIE DE CONCRETO COM JATO DE AGUA QUENTE COM PRESSAO MINIMA DE 2400LB,SOLVENTE E ESCOVA DE PIACAVA</v>
      </c>
      <c r="C3180" s="519" t="s">
        <v>34073</v>
      </c>
      <c r="D3180" s="519" t="s">
        <v>34074</v>
      </c>
      <c r="E3180" s="519" t="s">
        <v>34075</v>
      </c>
      <c r="I3180" s="519" t="s">
        <v>13</v>
      </c>
      <c r="J3180" s="650">
        <v>11.15</v>
      </c>
    </row>
    <row r="3181" spans="1:10">
      <c r="A3181" s="519" t="s">
        <v>3383</v>
      </c>
      <c r="B3181" s="519" t="str">
        <f t="shared" si="49"/>
        <v>LIMPEZA OU PREPARO DE SUPERFICIE DE CONCRETO COM JATO DE AGUA PRESSURIZADA OU AR,EM CONDICOES QUE PERMITAM UM RENDIMENTO MEDIO DE 5M2/H</v>
      </c>
      <c r="C3181" s="519" t="s">
        <v>34073</v>
      </c>
      <c r="D3181" s="519" t="s">
        <v>34076</v>
      </c>
      <c r="E3181" s="519" t="s">
        <v>34077</v>
      </c>
      <c r="I3181" s="519" t="s">
        <v>13</v>
      </c>
      <c r="J3181" s="650">
        <v>39.06</v>
      </c>
    </row>
    <row r="3182" spans="1:10">
      <c r="A3182" s="519" t="s">
        <v>3384</v>
      </c>
      <c r="B3182" s="519" t="str">
        <f t="shared" si="49"/>
        <v>LIMPEZA OU PREPARO DE SUPERFICIE DE CONCRETO COM JATO DE AGUA PRESSURIZADA OU AR,EM CONDICOES QUE PERMITAM UM RENDIMENTO MEDIO DE 5M2/H</v>
      </c>
      <c r="C3182" s="519" t="s">
        <v>34073</v>
      </c>
      <c r="D3182" s="519" t="s">
        <v>34076</v>
      </c>
      <c r="E3182" s="519" t="s">
        <v>34077</v>
      </c>
      <c r="I3182" s="519" t="s">
        <v>13</v>
      </c>
      <c r="J3182" s="650">
        <v>36.729999999999997</v>
      </c>
    </row>
    <row r="3183" spans="1:10">
      <c r="A3183" s="519" t="s">
        <v>3385</v>
      </c>
      <c r="B3183" s="519" t="str">
        <f t="shared" si="49"/>
        <v>LIMPEZA OU PREPARO DE SUPERFICIE DE CONCRETO COM JATO DE AGUA PRESSURIZADA OU AR,EM CONDICOES QUE PERMITAM UM RENDIMENTO MEDIO DE 15M2/H</v>
      </c>
      <c r="C3183" s="519" t="s">
        <v>34073</v>
      </c>
      <c r="D3183" s="519" t="s">
        <v>34076</v>
      </c>
      <c r="E3183" s="519" t="s">
        <v>34078</v>
      </c>
      <c r="I3183" s="519" t="s">
        <v>13</v>
      </c>
      <c r="J3183" s="650">
        <v>29.42</v>
      </c>
    </row>
    <row r="3184" spans="1:10">
      <c r="A3184" s="519" t="s">
        <v>3386</v>
      </c>
      <c r="B3184" s="519" t="str">
        <f t="shared" si="49"/>
        <v>LIMPEZA OU PREPARO DE SUPERFICIE DE CONCRETO COM JATO DE AGUA PRESSURIZADA OU AR,EM CONDICOES QUE PERMITAM UM RENDIMENTO MEDIO DE 15M2/H</v>
      </c>
      <c r="C3184" s="519" t="s">
        <v>34073</v>
      </c>
      <c r="D3184" s="519" t="s">
        <v>34076</v>
      </c>
      <c r="E3184" s="519" t="s">
        <v>34078</v>
      </c>
      <c r="I3184" s="519" t="s">
        <v>13</v>
      </c>
      <c r="J3184" s="650">
        <v>26.38</v>
      </c>
    </row>
    <row r="3185" spans="1:10">
      <c r="A3185" s="519" t="s">
        <v>3387</v>
      </c>
      <c r="B3185" s="519" t="str">
        <f t="shared" si="49"/>
        <v>LIMPEZA DE SUPERFICIE DE MONUMENTOS HISTORICOS DE ARGAMASSA,FERRO,BRONZE,MARMORE,GRANITO,RESINA,ETC EXCLUSIVE RETIRADA E TRANSPORTE</v>
      </c>
      <c r="C3185" s="519" t="s">
        <v>34079</v>
      </c>
      <c r="D3185" s="519" t="s">
        <v>34080</v>
      </c>
      <c r="E3185" s="519" t="s">
        <v>34081</v>
      </c>
      <c r="I3185" s="519" t="s">
        <v>13</v>
      </c>
      <c r="J3185" s="650">
        <v>399.05</v>
      </c>
    </row>
    <row r="3186" spans="1:10">
      <c r="A3186" s="519" t="s">
        <v>3388</v>
      </c>
      <c r="B3186" s="519" t="str">
        <f t="shared" si="49"/>
        <v>LIMPEZA DE SUPERFICIE DE MONUMENTOS HISTORICOS DE ARGAMASSA,FERRO,BRONZE,MARMORE,GRANITO,RESINA,ETC EXCLUSIVE RETIRADA E TRANSPORTE</v>
      </c>
      <c r="C3186" s="519" t="s">
        <v>34079</v>
      </c>
      <c r="D3186" s="519" t="s">
        <v>34080</v>
      </c>
      <c r="E3186" s="519" t="s">
        <v>34081</v>
      </c>
      <c r="I3186" s="519" t="s">
        <v>13</v>
      </c>
      <c r="J3186" s="650">
        <v>361.75</v>
      </c>
    </row>
    <row r="3187" spans="1:10">
      <c r="A3187" s="519" t="s">
        <v>3389</v>
      </c>
      <c r="B3187" s="519" t="str">
        <f t="shared" si="49"/>
        <v>RESINA PARA PROTECAO DE SUPERFICIE DE MONUMENTOS HISTORICOS.FORNECIMENTO E APLICACAO</v>
      </c>
      <c r="C3187" s="519" t="s">
        <v>34082</v>
      </c>
      <c r="D3187" s="519" t="s">
        <v>34083</v>
      </c>
      <c r="I3187" s="519" t="s">
        <v>13</v>
      </c>
      <c r="J3187" s="650">
        <v>122.12</v>
      </c>
    </row>
    <row r="3188" spans="1:10">
      <c r="A3188" s="519" t="s">
        <v>3390</v>
      </c>
      <c r="B3188" s="519" t="str">
        <f t="shared" si="49"/>
        <v>RESINA PARA PROTECAO DE SUPERFICIE DE MONUMENTOS HISTORICOS.FORNECIMENTO E APLICACAO</v>
      </c>
      <c r="C3188" s="519" t="s">
        <v>34082</v>
      </c>
      <c r="D3188" s="519" t="s">
        <v>34083</v>
      </c>
      <c r="I3188" s="519" t="s">
        <v>13</v>
      </c>
      <c r="J3188" s="650">
        <v>120.36</v>
      </c>
    </row>
    <row r="3189" spans="1:10">
      <c r="A3189" s="519" t="s">
        <v>3391</v>
      </c>
      <c r="B3189" s="519" t="str">
        <f t="shared" si="49"/>
        <v>LIXAMENTO MANUAL PARA LIMPEZA OU PREPARACAO DE ESTRUTURAS METALICAS,UTILIZANDO ESCOVA DE ACO DE 30CM DE CABO,CONSIDERANDO A AREA EFETIVAMENTE LIXADA</v>
      </c>
      <c r="C3189" s="519" t="s">
        <v>34084</v>
      </c>
      <c r="D3189" s="519" t="s">
        <v>34085</v>
      </c>
      <c r="E3189" s="519" t="s">
        <v>34086</v>
      </c>
      <c r="I3189" s="519" t="s">
        <v>13</v>
      </c>
      <c r="J3189" s="650">
        <v>4.26</v>
      </c>
    </row>
    <row r="3190" spans="1:10">
      <c r="A3190" s="519" t="s">
        <v>3392</v>
      </c>
      <c r="B3190" s="519" t="str">
        <f t="shared" si="49"/>
        <v>LIXAMENTO MANUAL PARA LIMPEZA OU PREPARACAO DE ESTRUTURAS METALICAS,UTILIZANDO ESCOVA DE ACO DE 30CM DE CABO,CONSIDERANDO A AREA EFETIVAMENTE LIXADA</v>
      </c>
      <c r="C3190" s="519" t="s">
        <v>34084</v>
      </c>
      <c r="D3190" s="519" t="s">
        <v>34085</v>
      </c>
      <c r="E3190" s="519" t="s">
        <v>34086</v>
      </c>
      <c r="I3190" s="519" t="s">
        <v>13</v>
      </c>
      <c r="J3190" s="650">
        <v>3.69</v>
      </c>
    </row>
    <row r="3191" spans="1:10">
      <c r="A3191" s="519" t="s">
        <v>3393</v>
      </c>
      <c r="B3191" s="519" t="str">
        <f t="shared" si="49"/>
        <v>LIXAMENTO MECANICO PARA LIMPEZA OU PREPARACAO DE ESTRUTURASMETALICAS,UTILIZANDO LIXADEIRA ELETRICA,CONSIDERANDO A AREAEFETIVAMENTE LIXADA</v>
      </c>
      <c r="C3191" s="519" t="s">
        <v>34087</v>
      </c>
      <c r="D3191" s="519" t="s">
        <v>34088</v>
      </c>
      <c r="E3191" s="519" t="s">
        <v>34089</v>
      </c>
      <c r="I3191" s="519" t="s">
        <v>13</v>
      </c>
      <c r="J3191" s="650">
        <v>3.44</v>
      </c>
    </row>
    <row r="3192" spans="1:10">
      <c r="A3192" s="519" t="s">
        <v>3394</v>
      </c>
      <c r="B3192" s="519" t="str">
        <f t="shared" si="49"/>
        <v>LIXAMENTO MECANICO PARA LIMPEZA OU PREPARACAO DE ESTRUTURASMETALICAS,UTILIZANDO LIXADEIRA ELETRICA,CONSIDERANDO A AREAEFETIVAMENTE LIXADA</v>
      </c>
      <c r="C3192" s="519" t="s">
        <v>34087</v>
      </c>
      <c r="D3192" s="519" t="s">
        <v>34088</v>
      </c>
      <c r="E3192" s="519" t="s">
        <v>34089</v>
      </c>
      <c r="I3192" s="519" t="s">
        <v>13</v>
      </c>
      <c r="J3192" s="650">
        <v>3.06</v>
      </c>
    </row>
    <row r="3193" spans="1:10">
      <c r="A3193" s="519" t="s">
        <v>3395</v>
      </c>
      <c r="B3193" s="519" t="str">
        <f t="shared" si="49"/>
        <v>LIMPEZA OU PREPARO DE SUPERFICIE DE PISOS E PAREDES DE CONCRETO COM JATO DE MATERIAL ABRASIVO METALICO,SEGUIDO DE AGUA OU AR,CONDICOES QUE NAO PERMITAM O REAPROVEITAMENTO DO MATERIAL ABRASIVO</v>
      </c>
      <c r="C3193" s="519" t="s">
        <v>34090</v>
      </c>
      <c r="D3193" s="519" t="s">
        <v>34091</v>
      </c>
      <c r="E3193" s="519" t="s">
        <v>34092</v>
      </c>
      <c r="F3193" s="519" t="s">
        <v>34093</v>
      </c>
      <c r="I3193" s="519" t="s">
        <v>13</v>
      </c>
      <c r="J3193" s="650">
        <v>48.63</v>
      </c>
    </row>
    <row r="3194" spans="1:10">
      <c r="A3194" s="519" t="s">
        <v>3396</v>
      </c>
      <c r="B3194" s="519" t="str">
        <f t="shared" si="49"/>
        <v>LIMPEZA OU PREPARO DE SUPERFICIE DE PISOS E PAREDES DE CONCRETO COM JATO DE MATERIAL ABRASIVO METALICO,SEGUIDO DE AGUA OU AR,CONDICOES QUE NAO PERMITAM O REAPROVEITAMENTO DO MATERIAL ABRASIVO</v>
      </c>
      <c r="C3194" s="519" t="s">
        <v>34090</v>
      </c>
      <c r="D3194" s="519" t="s">
        <v>34091</v>
      </c>
      <c r="E3194" s="519" t="s">
        <v>34092</v>
      </c>
      <c r="F3194" s="519" t="s">
        <v>34093</v>
      </c>
      <c r="I3194" s="519" t="s">
        <v>13</v>
      </c>
      <c r="J3194" s="650">
        <v>47.88</v>
      </c>
    </row>
    <row r="3195" spans="1:10">
      <c r="A3195" s="519" t="s">
        <v>3397</v>
      </c>
      <c r="B3195" s="519" t="str">
        <f t="shared" si="49"/>
        <v>LIMPEZA OU PREPARO DE SUPERFICIE DE PISOS E PAREDES DE CONCRETO COM JATO DE MATERIAL ABRASIVO METALICO,SEGUIDO DE AGUA OU AR,EM CONDICOES QUE PERMITAM O REAPROVEITAMENTO DE 50% DEMATERIAL ABRASIVO</v>
      </c>
      <c r="C3195" s="519" t="s">
        <v>34090</v>
      </c>
      <c r="D3195" s="519" t="s">
        <v>34091</v>
      </c>
      <c r="E3195" s="519" t="s">
        <v>34094</v>
      </c>
      <c r="F3195" s="519" t="s">
        <v>34095</v>
      </c>
      <c r="I3195" s="519" t="s">
        <v>13</v>
      </c>
      <c r="J3195" s="650">
        <v>32.25</v>
      </c>
    </row>
    <row r="3196" spans="1:10">
      <c r="A3196" s="519" t="s">
        <v>3398</v>
      </c>
      <c r="B3196" s="519" t="str">
        <f t="shared" si="49"/>
        <v>LIMPEZA OU PREPARO DE SUPERFICIE DE PISOS E PAREDES DE CONCRETO COM JATO DE MATERIAL ABRASIVO METALICO,SEGUIDO DE AGUA OU AR,EM CONDICOES QUE PERMITAM O REAPROVEITAMENTO DE 50% DEMATERIAL ABRASIVO</v>
      </c>
      <c r="C3196" s="519" t="s">
        <v>34090</v>
      </c>
      <c r="D3196" s="519" t="s">
        <v>34091</v>
      </c>
      <c r="E3196" s="519" t="s">
        <v>34094</v>
      </c>
      <c r="F3196" s="519" t="s">
        <v>34095</v>
      </c>
      <c r="I3196" s="519" t="s">
        <v>13</v>
      </c>
      <c r="J3196" s="650">
        <v>31.5</v>
      </c>
    </row>
    <row r="3197" spans="1:10">
      <c r="A3197" s="519" t="s">
        <v>3399</v>
      </c>
      <c r="B3197" s="519" t="str">
        <f t="shared" si="49"/>
        <v>LIMPEZA OU PREPARO DE SUPERFICIE DE PISOS E PAREDES DE FERRO OU ACO COM JATO DE MATERIAL ABRASIVO METALICO,SEGUIDO DE AGUA OU AR,EM CONDICOES QUE NAO PERMITAM O REAPROVEITAMENTO DO MATERIAL ABRASIVO</v>
      </c>
      <c r="C3197" s="519" t="s">
        <v>34096</v>
      </c>
      <c r="D3197" s="519" t="s">
        <v>34097</v>
      </c>
      <c r="E3197" s="519" t="s">
        <v>34098</v>
      </c>
      <c r="F3197" s="519" t="s">
        <v>34099</v>
      </c>
      <c r="I3197" s="519" t="s">
        <v>13</v>
      </c>
      <c r="J3197" s="650">
        <v>63.91</v>
      </c>
    </row>
    <row r="3198" spans="1:10">
      <c r="A3198" s="519" t="s">
        <v>3400</v>
      </c>
      <c r="B3198" s="519" t="str">
        <f t="shared" si="49"/>
        <v>LIMPEZA OU PREPARO DE SUPERFICIE DE PISOS E PAREDES DE FERRO OU ACO COM JATO DE MATERIAL ABRASIVO METALICO,SEGUIDO DE AGUA OU AR,EM CONDICOES QUE NAO PERMITAM O REAPROVEITAMENTO DO MATERIAL ABRASIVO</v>
      </c>
      <c r="C3198" s="519" t="s">
        <v>34096</v>
      </c>
      <c r="D3198" s="519" t="s">
        <v>34097</v>
      </c>
      <c r="E3198" s="519" t="s">
        <v>34098</v>
      </c>
      <c r="F3198" s="519" t="s">
        <v>34099</v>
      </c>
      <c r="I3198" s="519" t="s">
        <v>13</v>
      </c>
      <c r="J3198" s="650">
        <v>62.96</v>
      </c>
    </row>
    <row r="3199" spans="1:10">
      <c r="A3199" s="519" t="s">
        <v>3401</v>
      </c>
      <c r="B3199" s="519" t="str">
        <f t="shared" si="49"/>
        <v>LIMPEZA OU PREPARO DE SUPERFICIE DE PISOS E PAREDES DE FERRO OU ACO COM JATO DE MATERIAL ABRASIVO METALICO,SEGUIDO DE AGUA OU AR,EM CONDICOES QUE PERMITAM O REAPROVEITAMENTO DE 50% DO MATERIAL ABRASIVO</v>
      </c>
      <c r="C3199" s="519" t="s">
        <v>34096</v>
      </c>
      <c r="D3199" s="519" t="s">
        <v>34097</v>
      </c>
      <c r="E3199" s="519" t="s">
        <v>34100</v>
      </c>
      <c r="F3199" s="519" t="s">
        <v>34101</v>
      </c>
      <c r="I3199" s="519" t="s">
        <v>13</v>
      </c>
      <c r="J3199" s="650">
        <v>42.07</v>
      </c>
    </row>
    <row r="3200" spans="1:10">
      <c r="A3200" s="519" t="s">
        <v>3402</v>
      </c>
      <c r="B3200" s="519" t="str">
        <f t="shared" si="49"/>
        <v>LIMPEZA OU PREPARO DE SUPERFICIE DE PISOS E PAREDES DE FERRO OU ACO COM JATO DE MATERIAL ABRASIVO METALICO,SEGUIDO DE AGUA OU AR,EM CONDICOES QUE PERMITAM O REAPROVEITAMENTO DE 50% DO MATERIAL ABRASIVO</v>
      </c>
      <c r="C3200" s="519" t="s">
        <v>34096</v>
      </c>
      <c r="D3200" s="519" t="s">
        <v>34097</v>
      </c>
      <c r="E3200" s="519" t="s">
        <v>34100</v>
      </c>
      <c r="F3200" s="519" t="s">
        <v>34101</v>
      </c>
      <c r="I3200" s="519" t="s">
        <v>13</v>
      </c>
      <c r="J3200" s="650">
        <v>41.12</v>
      </c>
    </row>
    <row r="3201" spans="1:10">
      <c r="A3201" s="519" t="s">
        <v>3403</v>
      </c>
      <c r="B3201" s="519" t="str">
        <f t="shared" si="49"/>
        <v>LIMPEZA OU PREPARO DE SUPERFICIE DE TUBOS E PERFIS DE FERROOU ACO COM JATO DE MATERIAL ABRASIVO METALICO,SEGUIDO DE AGUA OU AR,EM CONDICOES QUE NAO PERMITAM O REAPROVEITAMENTO DOMATERIAL ABRASIVO</v>
      </c>
      <c r="C3201" s="519" t="s">
        <v>34102</v>
      </c>
      <c r="D3201" s="519" t="s">
        <v>34103</v>
      </c>
      <c r="E3201" s="519" t="s">
        <v>34104</v>
      </c>
      <c r="F3201" s="519" t="s">
        <v>34095</v>
      </c>
      <c r="I3201" s="519" t="s">
        <v>13</v>
      </c>
      <c r="J3201" s="650">
        <v>91.39</v>
      </c>
    </row>
    <row r="3202" spans="1:10">
      <c r="A3202" s="519" t="s">
        <v>3404</v>
      </c>
      <c r="B3202" s="519" t="str">
        <f t="shared" si="49"/>
        <v>LIMPEZA OU PREPARO DE SUPERFICIE DE TUBOS E PERFIS DE FERROOU ACO COM JATO DE MATERIAL ABRASIVO METALICO,SEGUIDO DE AGUA OU AR,EM CONDICOES QUE NAO PERMITAM O REAPROVEITAMENTO DOMATERIAL ABRASIVO</v>
      </c>
      <c r="C3202" s="519" t="s">
        <v>34102</v>
      </c>
      <c r="D3202" s="519" t="s">
        <v>34103</v>
      </c>
      <c r="E3202" s="519" t="s">
        <v>34104</v>
      </c>
      <c r="F3202" s="519" t="s">
        <v>34095</v>
      </c>
      <c r="I3202" s="519" t="s">
        <v>13</v>
      </c>
      <c r="J3202" s="650">
        <v>89.14</v>
      </c>
    </row>
    <row r="3203" spans="1:10">
      <c r="A3203" s="519" t="s">
        <v>3405</v>
      </c>
      <c r="B3203" s="519" t="str">
        <f t="shared" si="49"/>
        <v>LIMPEZA OU PREPARO DE SUPERFICIE DE TUBOS E PERFIS DE FERROOU ACO COM JATO DE MATERIAL ABRASIVO METALICO,SEGUIDO DE AGUA OU AR,EM CONDICOES QUE PERMITAM O REAPROVEITAMENTO DE 50%DO MATERIAL ABRASIVO</v>
      </c>
      <c r="C3203" s="519" t="s">
        <v>34102</v>
      </c>
      <c r="D3203" s="519" t="s">
        <v>34103</v>
      </c>
      <c r="E3203" s="519" t="s">
        <v>34105</v>
      </c>
      <c r="F3203" s="519" t="s">
        <v>34106</v>
      </c>
      <c r="I3203" s="519" t="s">
        <v>13</v>
      </c>
      <c r="J3203" s="650">
        <v>69.55</v>
      </c>
    </row>
    <row r="3204" spans="1:10">
      <c r="A3204" s="519" t="s">
        <v>3406</v>
      </c>
      <c r="B3204" s="519" t="str">
        <f t="shared" si="49"/>
        <v>LIMPEZA OU PREPARO DE SUPERFICIE DE TUBOS E PERFIS DE FERROOU ACO COM JATO DE MATERIAL ABRASIVO METALICO,SEGUIDO DE AGUA OU AR,EM CONDICOES QUE PERMITAM O REAPROVEITAMENTO DE 50%DO MATERIAL ABRASIVO</v>
      </c>
      <c r="C3204" s="519" t="s">
        <v>34102</v>
      </c>
      <c r="D3204" s="519" t="s">
        <v>34103</v>
      </c>
      <c r="E3204" s="519" t="s">
        <v>34105</v>
      </c>
      <c r="F3204" s="519" t="s">
        <v>34106</v>
      </c>
      <c r="I3204" s="519" t="s">
        <v>13</v>
      </c>
      <c r="J3204" s="650">
        <v>67.3</v>
      </c>
    </row>
    <row r="3205" spans="1:10">
      <c r="A3205" s="519" t="s">
        <v>3407</v>
      </c>
      <c r="B3205" s="519" t="str">
        <f t="shared" si="49"/>
        <v>REMOCAO DE PICHACAO DE MONUMENTOS HISTORICOS DE ARGAMASSA,FERRO,BRONZE,MARMORE,GRANITO,ACO CORTEN,PINTURA AUTOMOTIVA,RESINA,ETC,EXCLUSIVE RETIRADA E TRANSPORTE</v>
      </c>
      <c r="C3205" s="519" t="s">
        <v>34107</v>
      </c>
      <c r="D3205" s="519" t="s">
        <v>34108</v>
      </c>
      <c r="E3205" s="519" t="s">
        <v>34109</v>
      </c>
      <c r="I3205" s="519" t="s">
        <v>13</v>
      </c>
      <c r="J3205" s="650">
        <v>365.8</v>
      </c>
    </row>
    <row r="3206" spans="1:10">
      <c r="A3206" s="519" t="s">
        <v>3408</v>
      </c>
      <c r="B3206" s="519" t="str">
        <f t="shared" si="49"/>
        <v>REMOCAO DE PICHACAO DE MONUMENTOS HISTORICOS DE ARGAMASSA,FERRO,BRONZE,MARMORE,GRANITO,ACO CORTEN,PINTURA AUTOMOTIVA,RESINA,ETC,EXCLUSIVE RETIRADA E TRANSPORTE</v>
      </c>
      <c r="C3206" s="519" t="s">
        <v>34107</v>
      </c>
      <c r="D3206" s="519" t="s">
        <v>34108</v>
      </c>
      <c r="E3206" s="519" t="s">
        <v>34109</v>
      </c>
      <c r="I3206" s="519" t="s">
        <v>13</v>
      </c>
      <c r="J3206" s="650">
        <v>328.66</v>
      </c>
    </row>
    <row r="3207" spans="1:10">
      <c r="A3207" s="519" t="s">
        <v>3409</v>
      </c>
      <c r="B3207" s="519" t="str">
        <f t="shared" si="49"/>
        <v>ANDAIME DE MADEIRA DE 1ª,ATE 7,00M DE ALTURA,EM PECAS DE 3"X3",1"X9" E 1"X12",CONSIDERANDO-SE O APROVEITAMENTO DA MADEIRA 3 VEZES,INCLUSIVE A DESMONTAGEM E MEDIDO PELO VOLUME ABRANGIDO,EXCLUSIVE PLATAFORMA</v>
      </c>
      <c r="C3207" s="519" t="s">
        <v>34110</v>
      </c>
      <c r="D3207" s="519" t="s">
        <v>34111</v>
      </c>
      <c r="E3207" s="519" t="s">
        <v>34112</v>
      </c>
      <c r="F3207" s="519" t="s">
        <v>34113</v>
      </c>
      <c r="I3207" s="519" t="s">
        <v>22</v>
      </c>
      <c r="J3207" s="650">
        <v>34.99</v>
      </c>
    </row>
    <row r="3208" spans="1:10">
      <c r="A3208" s="519" t="s">
        <v>3410</v>
      </c>
      <c r="B3208" s="519" t="str">
        <f t="shared" ref="B3208:B3271" si="50">C3208&amp;D3208&amp;E3208&amp;F3208&amp;G3208&amp;H3208</f>
        <v>ANDAIME DE MADEIRA DE 1ª,ATE 7,00M DE ALTURA,EM PECAS DE 3"X3",1"X9" E 1"X12",CONSIDERANDO-SE O APROVEITAMENTO DA MADEIRA 3 VEZES,INCLUSIVE A DESMONTAGEM E MEDIDO PELO VOLUME ABRANGIDO,EXCLUSIVE PLATAFORMA</v>
      </c>
      <c r="C3208" s="519" t="s">
        <v>34110</v>
      </c>
      <c r="D3208" s="519" t="s">
        <v>34111</v>
      </c>
      <c r="E3208" s="519" t="s">
        <v>34112</v>
      </c>
      <c r="F3208" s="519" t="s">
        <v>34113</v>
      </c>
      <c r="I3208" s="519" t="s">
        <v>22</v>
      </c>
      <c r="J3208" s="650">
        <v>32.549999999999997</v>
      </c>
    </row>
    <row r="3209" spans="1:10">
      <c r="A3209" s="519" t="s">
        <v>3411</v>
      </c>
      <c r="B3209" s="519" t="str">
        <f t="shared" si="50"/>
        <v>ANDAIME DE MADEIRA DE 1ª,ATE 7,00M DE ALTURA,EM PECAS DE 3"X3",1"X9" E 1"X12",CONSIDERANDO-SE O APROVEITAMENTO DA MADEIRA 5 VEZES,INCLUSIVE A DESMONTAGEM E MEDIDO PELO VOLUME ABRANGIDO,EXCLUSIVE PLATAFORMA</v>
      </c>
      <c r="C3209" s="519" t="s">
        <v>34110</v>
      </c>
      <c r="D3209" s="519" t="s">
        <v>34111</v>
      </c>
      <c r="E3209" s="519" t="s">
        <v>34114</v>
      </c>
      <c r="F3209" s="519" t="s">
        <v>34113</v>
      </c>
      <c r="I3209" s="519" t="s">
        <v>22</v>
      </c>
      <c r="J3209" s="650">
        <v>28.56</v>
      </c>
    </row>
    <row r="3210" spans="1:10">
      <c r="A3210" s="519" t="s">
        <v>3412</v>
      </c>
      <c r="B3210" s="519" t="str">
        <f t="shared" si="50"/>
        <v>ANDAIME DE MADEIRA DE 1ª,ATE 7,00M DE ALTURA,EM PECAS DE 3"X3",1"X9" E 1"X12",CONSIDERANDO-SE O APROVEITAMENTO DA MADEIRA 5 VEZES,INCLUSIVE A DESMONTAGEM E MEDIDO PELO VOLUME ABRANGIDO,EXCLUSIVE PLATAFORMA</v>
      </c>
      <c r="C3210" s="519" t="s">
        <v>34110</v>
      </c>
      <c r="D3210" s="519" t="s">
        <v>34111</v>
      </c>
      <c r="E3210" s="519" t="s">
        <v>34114</v>
      </c>
      <c r="F3210" s="519" t="s">
        <v>34113</v>
      </c>
      <c r="I3210" s="519" t="s">
        <v>22</v>
      </c>
      <c r="J3210" s="650">
        <v>26.13</v>
      </c>
    </row>
    <row r="3211" spans="1:10">
      <c r="A3211" s="519" t="s">
        <v>3413</v>
      </c>
      <c r="B3211" s="519" t="str">
        <f t="shared" si="50"/>
        <v>ANDAIME DE MADEIRA DE 1ª,DE 7,00 A 14,00M DE ALTURA,EM PECAS DE 3"X3",1"X9" E 1"X12",CONSIDERANDO-SE O APROVEITAMENTO DA MADEIRA 2 VEZES,INCLUSIVE A DESMONTAGEM E MEDIDO PELO VOLUME ABRANGIDO,EXCLUSIVE PLATAFORMA</v>
      </c>
      <c r="C3211" s="519" t="s">
        <v>34115</v>
      </c>
      <c r="D3211" s="519" t="s">
        <v>34116</v>
      </c>
      <c r="E3211" s="519" t="s">
        <v>34117</v>
      </c>
      <c r="F3211" s="519" t="s">
        <v>34118</v>
      </c>
      <c r="I3211" s="519" t="s">
        <v>22</v>
      </c>
      <c r="J3211" s="650">
        <v>80.87</v>
      </c>
    </row>
    <row r="3212" spans="1:10">
      <c r="A3212" s="519" t="s">
        <v>3414</v>
      </c>
      <c r="B3212" s="519" t="str">
        <f t="shared" si="50"/>
        <v>ANDAIME DE MADEIRA DE 1ª,DE 7,00 A 14,00M DE ALTURA,EM PECAS DE 3"X3",1"X9" E 1"X12",CONSIDERANDO-SE O APROVEITAMENTO DA MADEIRA 2 VEZES,INCLUSIVE A DESMONTAGEM E MEDIDO PELO VOLUME ABRANGIDO,EXCLUSIVE PLATAFORMA</v>
      </c>
      <c r="C3212" s="519" t="s">
        <v>34115</v>
      </c>
      <c r="D3212" s="519" t="s">
        <v>34116</v>
      </c>
      <c r="E3212" s="519" t="s">
        <v>34117</v>
      </c>
      <c r="F3212" s="519" t="s">
        <v>34118</v>
      </c>
      <c r="I3212" s="519" t="s">
        <v>22</v>
      </c>
      <c r="J3212" s="650">
        <v>77.89</v>
      </c>
    </row>
    <row r="3213" spans="1:10">
      <c r="A3213" s="519" t="s">
        <v>3415</v>
      </c>
      <c r="B3213" s="519" t="str">
        <f t="shared" si="50"/>
        <v>ANDAIME DE TORAS DE EUCALIPTO,COM APROVEITAMENTO DA MADEIRA20 VEZES,PASSARELA DE MADEIRA DE 1ª,COM APROVEITAMENTO DA MADEIRA 5 VEZES,INCLUSIVE A DESMONTAGEM DO ANDAIME E DA PASSARELA</v>
      </c>
      <c r="C3213" s="519" t="s">
        <v>34119</v>
      </c>
      <c r="D3213" s="519" t="s">
        <v>34120</v>
      </c>
      <c r="E3213" s="519" t="s">
        <v>34121</v>
      </c>
      <c r="F3213" s="519" t="s">
        <v>34122</v>
      </c>
      <c r="I3213" s="519" t="s">
        <v>22</v>
      </c>
      <c r="J3213" s="650">
        <v>78.8</v>
      </c>
    </row>
    <row r="3214" spans="1:10">
      <c r="A3214" s="519" t="s">
        <v>3416</v>
      </c>
      <c r="B3214" s="519" t="str">
        <f t="shared" si="50"/>
        <v>ANDAIME DE TORAS DE EUCALIPTO,COM APROVEITAMENTO DA MADEIRA20 VEZES,PASSARELA DE MADEIRA DE 1ª,COM APROVEITAMENTO DA MADEIRA 5 VEZES,INCLUSIVE A DESMONTAGEM DO ANDAIME E DA PASSARELA</v>
      </c>
      <c r="C3214" s="519" t="s">
        <v>34119</v>
      </c>
      <c r="D3214" s="519" t="s">
        <v>34120</v>
      </c>
      <c r="E3214" s="519" t="s">
        <v>34121</v>
      </c>
      <c r="F3214" s="519" t="s">
        <v>34122</v>
      </c>
      <c r="I3214" s="519" t="s">
        <v>22</v>
      </c>
      <c r="J3214" s="650">
        <v>72.989999999999995</v>
      </c>
    </row>
    <row r="3215" spans="1:10">
      <c r="A3215" s="519" t="s">
        <v>3417</v>
      </c>
      <c r="B3215" s="519" t="str">
        <f t="shared" si="50"/>
        <v>ANDAIME DE TABUADO SOBRE CAVALETES,INCLUSIVE ESTES,EM MADEIRA DE 1ª,COM APROVEITAMENTO DA MADEIRA 20 VEZES,INCLUSIVE MOVIMENTACAO</v>
      </c>
      <c r="C3215" s="519" t="s">
        <v>34123</v>
      </c>
      <c r="D3215" s="519" t="s">
        <v>34124</v>
      </c>
      <c r="E3215" s="519" t="s">
        <v>34125</v>
      </c>
      <c r="I3215" s="519" t="s">
        <v>13</v>
      </c>
      <c r="J3215" s="650">
        <v>17.84</v>
      </c>
    </row>
    <row r="3216" spans="1:10">
      <c r="A3216" s="519" t="s">
        <v>3418</v>
      </c>
      <c r="B3216" s="519" t="str">
        <f t="shared" si="50"/>
        <v>ANDAIME DE TABUADO SOBRE CAVALETES,INCLUSIVE ESTES,EM MADEIRA DE 1ª,COM APROVEITAMENTO DA MADEIRA 20 VEZES,INCLUSIVE MOVIMENTACAO</v>
      </c>
      <c r="C3216" s="519" t="s">
        <v>34123</v>
      </c>
      <c r="D3216" s="519" t="s">
        <v>34124</v>
      </c>
      <c r="E3216" s="519" t="s">
        <v>34125</v>
      </c>
      <c r="I3216" s="519" t="s">
        <v>13</v>
      </c>
      <c r="J3216" s="650">
        <v>17.27</v>
      </c>
    </row>
    <row r="3217" spans="1:10">
      <c r="A3217" s="519" t="s">
        <v>3419</v>
      </c>
      <c r="B3217" s="519" t="str">
        <f t="shared" si="50"/>
        <v>ANDAIME DE TABUADO SOBRE CAVALETES,INCLUSIVE ESTES,EM MADEIRA DE 1ª,COM APROVEITAMENTO DA MADEIRA 10 VEZES,INCLUSIVE MOVIMENTACAO</v>
      </c>
      <c r="C3217" s="519" t="s">
        <v>34123</v>
      </c>
      <c r="D3217" s="519" t="s">
        <v>34126</v>
      </c>
      <c r="E3217" s="519" t="s">
        <v>34125</v>
      </c>
      <c r="I3217" s="519" t="s">
        <v>13</v>
      </c>
      <c r="J3217" s="650">
        <v>31.25</v>
      </c>
    </row>
    <row r="3218" spans="1:10">
      <c r="A3218" s="519" t="s">
        <v>3420</v>
      </c>
      <c r="B3218" s="519" t="str">
        <f t="shared" si="50"/>
        <v>ANDAIME DE TABUADO SOBRE CAVALETES,INCLUSIVE ESTES,EM MADEIRA DE 1ª,COM APROVEITAMENTO DA MADEIRA 10 VEZES,INCLUSIVE MOVIMENTACAO</v>
      </c>
      <c r="C3218" s="519" t="s">
        <v>34123</v>
      </c>
      <c r="D3218" s="519" t="s">
        <v>34126</v>
      </c>
      <c r="E3218" s="519" t="s">
        <v>34125</v>
      </c>
      <c r="I3218" s="519" t="s">
        <v>13</v>
      </c>
      <c r="J3218" s="650">
        <v>30.69</v>
      </c>
    </row>
    <row r="3219" spans="1:10">
      <c r="A3219" s="519" t="s">
        <v>3421</v>
      </c>
      <c r="B3219" s="519" t="str">
        <f t="shared" si="50"/>
        <v>ANDAIME DE TABUADO SOBRE CAVALETES,INCLUSIVE ESTES,EM MADEIRA DE 1ª,COM APROVEITAMENTO DA MADEIRA 20 VEZES,INCLUSIVE MOVIMENTACAO PARA PE DIREITO DE 4,00M</v>
      </c>
      <c r="C3219" s="519" t="s">
        <v>34123</v>
      </c>
      <c r="D3219" s="519" t="s">
        <v>34124</v>
      </c>
      <c r="E3219" s="519" t="s">
        <v>34127</v>
      </c>
      <c r="I3219" s="519" t="s">
        <v>13</v>
      </c>
      <c r="J3219" s="650">
        <v>23.62</v>
      </c>
    </row>
    <row r="3220" spans="1:10">
      <c r="A3220" s="519" t="s">
        <v>3422</v>
      </c>
      <c r="B3220" s="519" t="str">
        <f t="shared" si="50"/>
        <v>ANDAIME DE TABUADO SOBRE CAVALETES,INCLUSIVE ESTES,EM MADEIRA DE 1ª,COM APROVEITAMENTO DA MADEIRA 20 VEZES,INCLUSIVE MOVIMENTACAO PARA PE DIREITO DE 4,00M</v>
      </c>
      <c r="C3220" s="519" t="s">
        <v>34123</v>
      </c>
      <c r="D3220" s="519" t="s">
        <v>34124</v>
      </c>
      <c r="E3220" s="519" t="s">
        <v>34127</v>
      </c>
      <c r="I3220" s="519" t="s">
        <v>13</v>
      </c>
      <c r="J3220" s="650">
        <v>23</v>
      </c>
    </row>
    <row r="3221" spans="1:10">
      <c r="A3221" s="519" t="s">
        <v>3423</v>
      </c>
      <c r="B3221" s="519" t="str">
        <f t="shared" si="50"/>
        <v>PLATAFORMA OU PASSARELA DE MADEIRA DE 1ª,CONSIDERANDO-SE APROVEITAMENTO DA  MADEIRA 20 VEZES,EXCLUSIVE ANDAIME OU OUTROSUPORTE E MOVIMENTACAO(VIDE ITEM 05.008.0008)</v>
      </c>
      <c r="C3221" s="519" t="s">
        <v>34128</v>
      </c>
      <c r="D3221" s="519" t="s">
        <v>34129</v>
      </c>
      <c r="E3221" s="519" t="s">
        <v>34130</v>
      </c>
      <c r="I3221" s="519" t="s">
        <v>13</v>
      </c>
      <c r="J3221" s="650">
        <v>6.48</v>
      </c>
    </row>
    <row r="3222" spans="1:10">
      <c r="A3222" s="519" t="s">
        <v>32</v>
      </c>
      <c r="B3222" s="519" t="str">
        <f t="shared" si="50"/>
        <v>PLATAFORMA OU PASSARELA DE MADEIRA DE 1ª,CONSIDERANDO-SE APROVEITAMENTO DA  MADEIRA 20 VEZES,EXCLUSIVE ANDAIME OU OUTROSUPORTE E MOVIMENTACAO(VIDE ITEM 05.008.0008)</v>
      </c>
      <c r="C3222" s="519" t="s">
        <v>34128</v>
      </c>
      <c r="D3222" s="519" t="s">
        <v>34129</v>
      </c>
      <c r="E3222" s="519" t="s">
        <v>34130</v>
      </c>
      <c r="I3222" s="519" t="s">
        <v>13</v>
      </c>
      <c r="J3222" s="650">
        <v>6.48</v>
      </c>
    </row>
    <row r="3223" spans="1:10">
      <c r="A3223" s="519" t="s">
        <v>3424</v>
      </c>
      <c r="B3223" s="519" t="str">
        <f t="shared" si="50"/>
        <v>PLATAFORMA OU PASSARELA DE MADEIRA DE 1ª,CONSIDERANDO-SE APROVEITAMENTO DA MADEIRA 40 VEZES,EXCLUSIVE ANDAIME OU OUTRO SUPORTE E MOVIMENTACAO(VIDE ITEM 05.008.0008)</v>
      </c>
      <c r="C3223" s="519" t="s">
        <v>34128</v>
      </c>
      <c r="D3223" s="519" t="s">
        <v>34131</v>
      </c>
      <c r="E3223" s="519" t="s">
        <v>34132</v>
      </c>
      <c r="I3223" s="519" t="s">
        <v>13</v>
      </c>
      <c r="J3223" s="650">
        <v>3.24</v>
      </c>
    </row>
    <row r="3224" spans="1:10">
      <c r="A3224" s="519" t="s">
        <v>3425</v>
      </c>
      <c r="B3224" s="519" t="str">
        <f t="shared" si="50"/>
        <v>PLATAFORMA OU PASSARELA DE MADEIRA DE 1ª,CONSIDERANDO-SE APROVEITAMENTO DA MADEIRA 40 VEZES,EXCLUSIVE ANDAIME OU OUTRO SUPORTE E MOVIMENTACAO(VIDE ITEM 05.008.0008)</v>
      </c>
      <c r="C3224" s="519" t="s">
        <v>34128</v>
      </c>
      <c r="D3224" s="519" t="s">
        <v>34131</v>
      </c>
      <c r="E3224" s="519" t="s">
        <v>34132</v>
      </c>
      <c r="I3224" s="519" t="s">
        <v>13</v>
      </c>
      <c r="J3224" s="650">
        <v>3.24</v>
      </c>
    </row>
    <row r="3225" spans="1:10">
      <c r="A3225" s="519" t="s">
        <v>3426</v>
      </c>
      <c r="B3225" s="519" t="str">
        <f t="shared" si="50"/>
        <v>PLATAFORMA OU PASSARELA DE MADEIRA DE 1ª,CONSIDERANDO-SE APROVEITAMENTO DA MADEIRA 60 VEZES,EXCLUSIVE ANDAIME OU OUTRO SUPORTE E MOVIMENTACAO (VIDE ITEM 05.008.0008)</v>
      </c>
      <c r="C3225" s="519" t="s">
        <v>34128</v>
      </c>
      <c r="D3225" s="519" t="s">
        <v>34133</v>
      </c>
      <c r="E3225" s="519" t="s">
        <v>34134</v>
      </c>
      <c r="I3225" s="519" t="s">
        <v>13</v>
      </c>
      <c r="J3225" s="650">
        <v>2.15</v>
      </c>
    </row>
    <row r="3226" spans="1:10">
      <c r="A3226" s="519" t="s">
        <v>3427</v>
      </c>
      <c r="B3226" s="519" t="str">
        <f t="shared" si="50"/>
        <v>PLATAFORMA OU PASSARELA DE MADEIRA DE 1ª,CONSIDERANDO-SE APROVEITAMENTO DA MADEIRA 60 VEZES,EXCLUSIVE ANDAIME OU OUTRO SUPORTE E MOVIMENTACAO (VIDE ITEM 05.008.0008)</v>
      </c>
      <c r="C3226" s="519" t="s">
        <v>34128</v>
      </c>
      <c r="D3226" s="519" t="s">
        <v>34133</v>
      </c>
      <c r="E3226" s="519" t="s">
        <v>34134</v>
      </c>
      <c r="I3226" s="519" t="s">
        <v>13</v>
      </c>
      <c r="J3226" s="650">
        <v>2.15</v>
      </c>
    </row>
    <row r="3227" spans="1:10">
      <c r="A3227" s="519" t="s">
        <v>3428</v>
      </c>
      <c r="B3227" s="519" t="str">
        <f t="shared" si="50"/>
        <v>PLATAFORMA OU PASSARELA DE MADEIRA DE 1ª,CONSIDERANDO-SE APROVEITAMENTO DA MADEIRA 80 VEZES,EXCLUSIVE ANDAIME OU OUTRO SUPORTE E MOVIMENTACAO(VIDE ITEM 05.008.0008)</v>
      </c>
      <c r="C3227" s="519" t="s">
        <v>34128</v>
      </c>
      <c r="D3227" s="519" t="s">
        <v>34135</v>
      </c>
      <c r="E3227" s="519" t="s">
        <v>34132</v>
      </c>
      <c r="I3227" s="519" t="s">
        <v>13</v>
      </c>
      <c r="J3227" s="650">
        <v>1.62</v>
      </c>
    </row>
    <row r="3228" spans="1:10">
      <c r="A3228" s="519" t="s">
        <v>3429</v>
      </c>
      <c r="B3228" s="519" t="str">
        <f t="shared" si="50"/>
        <v>PLATAFORMA OU PASSARELA DE MADEIRA DE 1ª,CONSIDERANDO-SE APROVEITAMENTO DA MADEIRA 80 VEZES,EXCLUSIVE ANDAIME OU OUTRO SUPORTE E MOVIMENTACAO(VIDE ITEM 05.008.0008)</v>
      </c>
      <c r="C3228" s="519" t="s">
        <v>34128</v>
      </c>
      <c r="D3228" s="519" t="s">
        <v>34135</v>
      </c>
      <c r="E3228" s="519" t="s">
        <v>34132</v>
      </c>
      <c r="I3228" s="519" t="s">
        <v>13</v>
      </c>
      <c r="J3228" s="650">
        <v>1.62</v>
      </c>
    </row>
    <row r="3229" spans="1:10">
      <c r="A3229" s="519" t="s">
        <v>3430</v>
      </c>
      <c r="B3229" s="519" t="str">
        <f t="shared" si="50"/>
        <v>ESCADA DE MADEIRA DE 3ª EXECUTADA SOBRE TERRENO COM INCLINACAO MEDIA ATE 45°,COM 0,80M DE LARGURA,CONSIDERANDO 30% DE APROVEITAMENTO DA MADEIRA,EXCLUSIVE ANCORAGEM</v>
      </c>
      <c r="C3229" s="519" t="s">
        <v>34136</v>
      </c>
      <c r="D3229" s="519" t="s">
        <v>34137</v>
      </c>
      <c r="E3229" s="519" t="s">
        <v>34138</v>
      </c>
      <c r="I3229" s="519" t="s">
        <v>36</v>
      </c>
      <c r="J3229" s="650">
        <v>91.31</v>
      </c>
    </row>
    <row r="3230" spans="1:10">
      <c r="A3230" s="519" t="s">
        <v>3431</v>
      </c>
      <c r="B3230" s="519" t="str">
        <f t="shared" si="50"/>
        <v>ESCADA DE MADEIRA DE 3ª EXECUTADA SOBRE TERRENO COM INCLINACAO MEDIA ATE 45°,COM 0,80M DE LARGURA,CONSIDERANDO 30% DE APROVEITAMENTO DA MADEIRA,EXCLUSIVE ANCORAGEM</v>
      </c>
      <c r="C3230" s="519" t="s">
        <v>34136</v>
      </c>
      <c r="D3230" s="519" t="s">
        <v>34137</v>
      </c>
      <c r="E3230" s="519" t="s">
        <v>34138</v>
      </c>
      <c r="I3230" s="519" t="s">
        <v>36</v>
      </c>
      <c r="J3230" s="650">
        <v>84.16</v>
      </c>
    </row>
    <row r="3231" spans="1:10">
      <c r="A3231" s="519" t="s">
        <v>3432</v>
      </c>
      <c r="B3231" s="519" t="str">
        <f t="shared" si="50"/>
        <v>ESCADA DE MADEIRA DE 3ª EXECUTADA SOBRE TERRENO COM INCLINACAO MEDIA SUPERIOR A 45°,COM 0,80M DE LARGURA,CONSIDERANDO 30% DE APROVEITAMENTO DA MADEIRA,EXCLUSIVE ANCORAGEM</v>
      </c>
      <c r="C3231" s="519" t="s">
        <v>34136</v>
      </c>
      <c r="D3231" s="519" t="s">
        <v>34139</v>
      </c>
      <c r="E3231" s="519" t="s">
        <v>34140</v>
      </c>
      <c r="I3231" s="519" t="s">
        <v>36</v>
      </c>
      <c r="J3231" s="650">
        <v>144.88999999999999</v>
      </c>
    </row>
    <row r="3232" spans="1:10">
      <c r="A3232" s="519" t="s">
        <v>3433</v>
      </c>
      <c r="B3232" s="519" t="str">
        <f t="shared" si="50"/>
        <v>ESCADA DE MADEIRA DE 3ª EXECUTADA SOBRE TERRENO COM INCLINACAO MEDIA SUPERIOR A 45°,COM 0,80M DE LARGURA,CONSIDERANDO 30% DE APROVEITAMENTO DA MADEIRA,EXCLUSIVE ANCORAGEM</v>
      </c>
      <c r="C3232" s="519" t="s">
        <v>34136</v>
      </c>
      <c r="D3232" s="519" t="s">
        <v>34139</v>
      </c>
      <c r="E3232" s="519" t="s">
        <v>34140</v>
      </c>
      <c r="I3232" s="519" t="s">
        <v>36</v>
      </c>
      <c r="J3232" s="650">
        <v>130.59</v>
      </c>
    </row>
    <row r="3233" spans="1:10">
      <c r="A3233" s="519" t="s">
        <v>3434</v>
      </c>
      <c r="B3233" s="519" t="str">
        <f t="shared" si="50"/>
        <v>TORRE PARA GUINCHO,COM PRUMOS DE MADEIRA DE LEI,PRANCHA DE 1,50X1,60M,INCLUSIVE FORNECIMENTO DO CABO,MONTAGEM E DESMONTAGEM DA TORRE E DO GUINCHO,EXCLUSIVE FORNECIMENTO DO GUINCHO(VIDE ITEM 19.011.0017)</v>
      </c>
      <c r="C3233" s="519" t="s">
        <v>34141</v>
      </c>
      <c r="D3233" s="519" t="s">
        <v>34142</v>
      </c>
      <c r="E3233" s="519" t="s">
        <v>34143</v>
      </c>
      <c r="F3233" s="519" t="s">
        <v>51496</v>
      </c>
      <c r="I3233" s="519" t="s">
        <v>36</v>
      </c>
      <c r="J3233" s="650">
        <v>705.96</v>
      </c>
    </row>
    <row r="3234" spans="1:10">
      <c r="A3234" s="519" t="s">
        <v>3435</v>
      </c>
      <c r="B3234" s="519" t="str">
        <f t="shared" si="50"/>
        <v>TORRE PARA GUINCHO,COM PRUMOS DE MADEIRA DE LEI,PRANCHA DE 1,50X1,60M,INCLUSIVE FORNECIMENTO DO CABO,MONTAGEM E DESMONTAGEM DA TORRE E DO GUINCHO,EXCLUSIVE FORNECIMENTO DO GUINCHO(VIDE ITEM 19.011.0017)</v>
      </c>
      <c r="C3234" s="519" t="s">
        <v>34141</v>
      </c>
      <c r="D3234" s="519" t="s">
        <v>34142</v>
      </c>
      <c r="E3234" s="519" t="s">
        <v>34143</v>
      </c>
      <c r="F3234" s="519" t="s">
        <v>51496</v>
      </c>
      <c r="I3234" s="519" t="s">
        <v>36</v>
      </c>
      <c r="J3234" s="650">
        <v>662.62</v>
      </c>
    </row>
    <row r="3235" spans="1:10">
      <c r="A3235" s="519" t="s">
        <v>3436</v>
      </c>
      <c r="B3235" s="519" t="str">
        <f t="shared" si="50"/>
        <v>ANDAIME SUSPENSO DE MADEIRA,PENDENTE DA ESTRUTURA POR CABOSDE ACO DE 3/8",INCLUSIVE PLATAFORMA DE MADEIRA E PERFURACAODA LAJE DE CONCRETO,MONTAGEM E DESMONTAGEM</v>
      </c>
      <c r="C3235" s="519" t="s">
        <v>34144</v>
      </c>
      <c r="D3235" s="519" t="s">
        <v>34145</v>
      </c>
      <c r="E3235" s="519" t="s">
        <v>34146</v>
      </c>
      <c r="I3235" s="519" t="s">
        <v>13</v>
      </c>
      <c r="J3235" s="650">
        <v>146.33000000000001</v>
      </c>
    </row>
    <row r="3236" spans="1:10">
      <c r="A3236" s="519" t="s">
        <v>3437</v>
      </c>
      <c r="B3236" s="519" t="str">
        <f t="shared" si="50"/>
        <v>ANDAIME SUSPENSO DE MADEIRA,PENDENTE DA ESTRUTURA POR CABOSDE ACO DE 3/8",INCLUSIVE PLATAFORMA DE MADEIRA E PERFURACAODA LAJE DE CONCRETO,MONTAGEM E DESMONTAGEM</v>
      </c>
      <c r="C3236" s="519" t="s">
        <v>34144</v>
      </c>
      <c r="D3236" s="519" t="s">
        <v>34145</v>
      </c>
      <c r="E3236" s="519" t="s">
        <v>34146</v>
      </c>
      <c r="I3236" s="519" t="s">
        <v>13</v>
      </c>
      <c r="J3236" s="650">
        <v>141.82</v>
      </c>
    </row>
    <row r="3237" spans="1:10">
      <c r="A3237" s="519" t="s">
        <v>3438</v>
      </c>
      <c r="B3237" s="519" t="str">
        <f t="shared" si="50"/>
        <v>ANDAIME SUSPENSO DE MADEIRA,PENDENTE DA ESTRUTURA POR CABOSDE ACO DE 3/8",INCLUSIVE PLATAFORMA DE MADEIRA E PERFURACAODA LAJE DE CONCRETO,COM UTILIZACAO DAS TABUAS 2 VEZES,TORAS E CABOS 4 VEZES,MONTAGEM E DESMONTAGEM 1 VEZ</v>
      </c>
      <c r="C3237" s="519" t="s">
        <v>34144</v>
      </c>
      <c r="D3237" s="519" t="s">
        <v>34145</v>
      </c>
      <c r="E3237" s="519" t="s">
        <v>34147</v>
      </c>
      <c r="F3237" s="519" t="s">
        <v>34148</v>
      </c>
      <c r="I3237" s="519" t="s">
        <v>13</v>
      </c>
      <c r="J3237" s="650">
        <v>78.95</v>
      </c>
    </row>
    <row r="3238" spans="1:10">
      <c r="A3238" s="519" t="s">
        <v>3439</v>
      </c>
      <c r="B3238" s="519" t="str">
        <f t="shared" si="50"/>
        <v>ANDAIME SUSPENSO DE MADEIRA,PENDENTE DA ESTRUTURA POR CABOSDE ACO DE 3/8",INCLUSIVE PLATAFORMA DE MADEIRA E PERFURACAODA LAJE DE CONCRETO,COM UTILIZACAO DAS TABUAS 2 VEZES,TORAS E CABOS 4 VEZES,MONTAGEM E DESMONTAGEM 1 VEZ</v>
      </c>
      <c r="C3238" s="519" t="s">
        <v>34144</v>
      </c>
      <c r="D3238" s="519" t="s">
        <v>34145</v>
      </c>
      <c r="E3238" s="519" t="s">
        <v>34147</v>
      </c>
      <c r="F3238" s="519" t="s">
        <v>34148</v>
      </c>
      <c r="I3238" s="519" t="s">
        <v>13</v>
      </c>
      <c r="J3238" s="650">
        <v>74.45</v>
      </c>
    </row>
    <row r="3239" spans="1:10">
      <c r="A3239" s="519" t="s">
        <v>3440</v>
      </c>
      <c r="B3239" s="519" t="str">
        <f t="shared" si="50"/>
        <v>ANDAIME SUSPENSO DE MADEIRA,PENDENTE DA ESTRUTURA POR CABOSDE ACO DE 3/8",INCLUSIVE PLATAFORMA DE MADEIRA E PERFURACAODA LAJE DE CONCRETO,COM UTILIZACAO DAS TABUAS 3 VEZES,TORAS E CABOS 6 VEZES,MONTAGEM E DESMONTAGEM 1 VEZ</v>
      </c>
      <c r="C3239" s="519" t="s">
        <v>34144</v>
      </c>
      <c r="D3239" s="519" t="s">
        <v>34145</v>
      </c>
      <c r="E3239" s="519" t="s">
        <v>34149</v>
      </c>
      <c r="F3239" s="519" t="s">
        <v>34150</v>
      </c>
      <c r="I3239" s="519" t="s">
        <v>13</v>
      </c>
      <c r="J3239" s="650">
        <v>67.64</v>
      </c>
    </row>
    <row r="3240" spans="1:10">
      <c r="A3240" s="519" t="s">
        <v>3441</v>
      </c>
      <c r="B3240" s="519" t="str">
        <f t="shared" si="50"/>
        <v>ANDAIME SUSPENSO DE MADEIRA,PENDENTE DA ESTRUTURA POR CABOSDE ACO DE 3/8",INCLUSIVE PLATAFORMA DE MADEIRA E PERFURACAODA LAJE DE CONCRETO,COM UTILIZACAO DAS TABUAS 3 VEZES,TORAS E CABOS 6 VEZES,MONTAGEM E DESMONTAGEM 1 VEZ</v>
      </c>
      <c r="C3240" s="519" t="s">
        <v>34144</v>
      </c>
      <c r="D3240" s="519" t="s">
        <v>34145</v>
      </c>
      <c r="E3240" s="519" t="s">
        <v>34149</v>
      </c>
      <c r="F3240" s="519" t="s">
        <v>34150</v>
      </c>
      <c r="I3240" s="519" t="s">
        <v>13</v>
      </c>
      <c r="J3240" s="650">
        <v>63.14</v>
      </c>
    </row>
    <row r="3241" spans="1:10">
      <c r="A3241" s="519" t="s">
        <v>3442</v>
      </c>
      <c r="B3241" s="519" t="str">
        <f t="shared" si="50"/>
        <v>ANDAIME SUSPENSO DE MADEIRA,PENDENTE DA ESTRUTURA POR CABOSDE ACO DE 3/8",INCLUSIVE PLATAFORMA DE MADEIRA E PERFURACAODA LAJE DE CONCRETO,COM UTILIZACAO DAS TABUAS 4 VEZES,TORAS E CABOS 8 VEZES,MONTAGEM E DESMONTAGEM 1 VEZ</v>
      </c>
      <c r="C3241" s="519" t="s">
        <v>34144</v>
      </c>
      <c r="D3241" s="519" t="s">
        <v>34145</v>
      </c>
      <c r="E3241" s="519" t="s">
        <v>34151</v>
      </c>
      <c r="F3241" s="519" t="s">
        <v>34152</v>
      </c>
      <c r="I3241" s="519" t="s">
        <v>13</v>
      </c>
      <c r="J3241" s="650">
        <v>62.03</v>
      </c>
    </row>
    <row r="3242" spans="1:10">
      <c r="A3242" s="519" t="s">
        <v>3443</v>
      </c>
      <c r="B3242" s="519" t="str">
        <f t="shared" si="50"/>
        <v>ANDAIME SUSPENSO DE MADEIRA,PENDENTE DA ESTRUTURA POR CABOSDE ACO DE 3/8",INCLUSIVE PLATAFORMA DE MADEIRA E PERFURACAODA LAJE DE CONCRETO,COM UTILIZACAO DAS TABUAS 4 VEZES,TORAS E CABOS 8 VEZES,MONTAGEM E DESMONTAGEM 1 VEZ</v>
      </c>
      <c r="C3242" s="519" t="s">
        <v>34144</v>
      </c>
      <c r="D3242" s="519" t="s">
        <v>34145</v>
      </c>
      <c r="E3242" s="519" t="s">
        <v>34151</v>
      </c>
      <c r="F3242" s="519" t="s">
        <v>34152</v>
      </c>
      <c r="I3242" s="519" t="s">
        <v>13</v>
      </c>
      <c r="J3242" s="650">
        <v>57.53</v>
      </c>
    </row>
    <row r="3243" spans="1:10">
      <c r="A3243" s="519" t="s">
        <v>3444</v>
      </c>
      <c r="B3243" s="519" t="str">
        <f t="shared" si="50"/>
        <v>TELA SOLTA DE POLIPROPILENO PARA PROTECAO DE FACHADAS AMARRADA SOMENTE NOS EXTREMOS.FORNECIMENTO E COLOCACAO</v>
      </c>
      <c r="C3243" s="519" t="s">
        <v>34153</v>
      </c>
      <c r="D3243" s="519" t="s">
        <v>34154</v>
      </c>
      <c r="I3243" s="519" t="s">
        <v>13</v>
      </c>
      <c r="J3243" s="650">
        <v>7.45</v>
      </c>
    </row>
    <row r="3244" spans="1:10">
      <c r="A3244" s="519" t="s">
        <v>3445</v>
      </c>
      <c r="B3244" s="519" t="str">
        <f t="shared" si="50"/>
        <v>TELA SOLTA DE POLIPROPILENO PARA PROTECAO DE FACHADAS AMARRADA SOMENTE NOS EXTREMOS.FORNECIMENTO E COLOCACAO</v>
      </c>
      <c r="C3244" s="519" t="s">
        <v>34153</v>
      </c>
      <c r="D3244" s="519" t="s">
        <v>34154</v>
      </c>
      <c r="I3244" s="519" t="s">
        <v>13</v>
      </c>
      <c r="J3244" s="650">
        <v>7</v>
      </c>
    </row>
    <row r="3245" spans="1:10">
      <c r="A3245" s="519" t="s">
        <v>51497</v>
      </c>
      <c r="B3245" s="519" t="str">
        <f t="shared" si="50"/>
        <v>TELA SOLTA DE POLIPROPILENO PARA PROTECAO DE FACHADAS AMARRADA SOMENTE NOS EXTREMOS,UTILIZACAO DE 2 VEZES,INCLUSIVE COSTURA DA TELA SE NECESSARIO.FORNECIMENTO E COLOCACAO</v>
      </c>
      <c r="C3245" s="519" t="s">
        <v>34153</v>
      </c>
      <c r="D3245" s="519" t="s">
        <v>51498</v>
      </c>
      <c r="E3245" s="519" t="s">
        <v>51499</v>
      </c>
      <c r="I3245" s="519" t="s">
        <v>13</v>
      </c>
      <c r="J3245" s="650">
        <v>6.08</v>
      </c>
    </row>
    <row r="3246" spans="1:10">
      <c r="A3246" s="519" t="s">
        <v>51500</v>
      </c>
      <c r="B3246" s="519" t="str">
        <f t="shared" si="50"/>
        <v>TELA SOLTA DE POLIPROPILENO PARA PROTECAO DE FACHADAS AMARRADA SOMENTE NOS EXTREMOS,UTILIZACAO DE 2 VEZES,INCLUSIVE COSTURA DA TELA SE NECESSARIO.FORNECIMENTO E COLOCACAO</v>
      </c>
      <c r="C3246" s="519" t="s">
        <v>34153</v>
      </c>
      <c r="D3246" s="519" t="s">
        <v>51498</v>
      </c>
      <c r="E3246" s="519" t="s">
        <v>51499</v>
      </c>
      <c r="I3246" s="519" t="s">
        <v>13</v>
      </c>
      <c r="J3246" s="650">
        <v>5.63</v>
      </c>
    </row>
    <row r="3247" spans="1:10">
      <c r="A3247" s="519" t="s">
        <v>3446</v>
      </c>
      <c r="B3247" s="519" t="str">
        <f t="shared" si="50"/>
        <v>TELA DE POLIPROPILENO PARA PROTECAO DE FACHADAS,AMARRADA EMANDAIME,EXCLUSIVE ESTE.FORNECIMENTO E COLOCACAO</v>
      </c>
      <c r="C3247" s="519" t="s">
        <v>34155</v>
      </c>
      <c r="D3247" s="519" t="s">
        <v>34156</v>
      </c>
      <c r="I3247" s="519" t="s">
        <v>13</v>
      </c>
      <c r="J3247" s="650">
        <v>24.76</v>
      </c>
    </row>
    <row r="3248" spans="1:10">
      <c r="A3248" s="519" t="s">
        <v>3447</v>
      </c>
      <c r="B3248" s="519" t="str">
        <f t="shared" si="50"/>
        <v>TELA DE POLIPROPILENO PARA PROTECAO DE FACHADAS,AMARRADA EMANDAIME,EXCLUSIVE ESTE.FORNECIMENTO E COLOCACAO</v>
      </c>
      <c r="C3248" s="519" t="s">
        <v>34155</v>
      </c>
      <c r="D3248" s="519" t="s">
        <v>34156</v>
      </c>
      <c r="I3248" s="519" t="s">
        <v>13</v>
      </c>
      <c r="J3248" s="650">
        <v>23.06</v>
      </c>
    </row>
    <row r="3249" spans="1:10">
      <c r="A3249" s="519" t="s">
        <v>51501</v>
      </c>
      <c r="B3249" s="519" t="str">
        <f t="shared" si="50"/>
        <v>TELA DE POLIPROPILENO PARA PROTECAO DE FACHADAS AMARRADA EMANDAIME,EXCLUSIVE ESTE,COM UTILIZACAO DE 2 VEZES,INCLUSIVE COSTURA DA TELA SE NECESSARIO.FORNECIMENTO E COLOCACAO</v>
      </c>
      <c r="C3249" s="519" t="s">
        <v>51502</v>
      </c>
      <c r="D3249" s="519" t="s">
        <v>51503</v>
      </c>
      <c r="E3249" s="519" t="s">
        <v>51504</v>
      </c>
      <c r="I3249" s="519" t="s">
        <v>13</v>
      </c>
      <c r="J3249" s="650">
        <v>18.760000000000002</v>
      </c>
    </row>
    <row r="3250" spans="1:10">
      <c r="A3250" s="519" t="s">
        <v>51505</v>
      </c>
      <c r="B3250" s="519" t="str">
        <f t="shared" si="50"/>
        <v>TELA DE POLIPROPILENO PARA PROTECAO DE FACHADAS AMARRADA EMANDAIME,EXCLUSIVE ESTE,COM UTILIZACAO DE 2 VEZES,INCLUSIVE COSTURA DA TELA SE NECESSARIO.FORNECIMENTO E COLOCACAO</v>
      </c>
      <c r="C3250" s="519" t="s">
        <v>51502</v>
      </c>
      <c r="D3250" s="519" t="s">
        <v>51503</v>
      </c>
      <c r="E3250" s="519" t="s">
        <v>51504</v>
      </c>
      <c r="I3250" s="519" t="s">
        <v>13</v>
      </c>
      <c r="J3250" s="650">
        <v>17.07</v>
      </c>
    </row>
    <row r="3251" spans="1:10">
      <c r="A3251" s="519" t="s">
        <v>3448</v>
      </c>
      <c r="B3251" s="519" t="str">
        <f t="shared" si="50"/>
        <v>TELA METALICA FIO Nº12,MALHA 3X3CM,PARA PROTECAO DE FACHADAS,AMARRADA EM ANDAIME,EXCLUSIVE ESTE.FORNECIMENTO E COLOCACAO</v>
      </c>
      <c r="C3251" s="519" t="s">
        <v>34157</v>
      </c>
      <c r="D3251" s="519" t="s">
        <v>34158</v>
      </c>
      <c r="I3251" s="519" t="s">
        <v>13</v>
      </c>
      <c r="J3251" s="650">
        <v>189.86</v>
      </c>
    </row>
    <row r="3252" spans="1:10">
      <c r="A3252" s="519" t="s">
        <v>3449</v>
      </c>
      <c r="B3252" s="519" t="str">
        <f t="shared" si="50"/>
        <v>TELA METALICA FIO Nº12,MALHA 3X3CM,PARA PROTECAO DE FACHADAS,AMARRADA EM ANDAIME,EXCLUSIVE ESTE.FORNECIMENTO E COLOCACAO</v>
      </c>
      <c r="C3252" s="519" t="s">
        <v>34157</v>
      </c>
      <c r="D3252" s="519" t="s">
        <v>34158</v>
      </c>
      <c r="I3252" s="519" t="s">
        <v>13</v>
      </c>
      <c r="J3252" s="650">
        <v>182.97</v>
      </c>
    </row>
    <row r="3253" spans="1:10">
      <c r="A3253" s="519" t="s">
        <v>34159</v>
      </c>
      <c r="B3253" s="519" t="str">
        <f t="shared" si="50"/>
        <v>TELA EM POLIETILENO DE ALTA DENSIDADE,100% VIRGEM,COM MALHADE (5X5)CM,FIO DE 2,5MM,COM RESISTENCIA DE 350KG/M2.FORNECIMENTO E COLOCACAO</v>
      </c>
      <c r="C3253" s="519" t="s">
        <v>34160</v>
      </c>
      <c r="D3253" s="519" t="s">
        <v>34161</v>
      </c>
      <c r="E3253" s="519" t="s">
        <v>34162</v>
      </c>
      <c r="I3253" s="519" t="s">
        <v>13</v>
      </c>
      <c r="J3253" s="650">
        <v>20.72</v>
      </c>
    </row>
    <row r="3254" spans="1:10">
      <c r="A3254" s="519" t="s">
        <v>34163</v>
      </c>
      <c r="B3254" s="519" t="str">
        <f t="shared" si="50"/>
        <v>TELA EM POLIETILENO DE ALTA DENSIDADE,100% VIRGEM,COM MALHADE (5X5)CM,FIO DE 2,5MM,COM RESISTENCIA DE 350KG/M2.FORNECIMENTO E COLOCACAO</v>
      </c>
      <c r="C3254" s="519" t="s">
        <v>34160</v>
      </c>
      <c r="D3254" s="519" t="s">
        <v>34161</v>
      </c>
      <c r="E3254" s="519" t="s">
        <v>34162</v>
      </c>
      <c r="I3254" s="519" t="s">
        <v>13</v>
      </c>
      <c r="J3254" s="650">
        <v>20.27</v>
      </c>
    </row>
    <row r="3255" spans="1:10">
      <c r="A3255" s="519" t="s">
        <v>3450</v>
      </c>
      <c r="B3255" s="519" t="str">
        <f t="shared" si="50"/>
        <v>PLATAFORMA DE PROTECAO A TRANSEUNTES(PARA-LIXO),EM MADEIRA DE 1ª,EM PECAS DE 3"X6" E 1"X12",COM 2,00M DE LARGURA,COM APROVEITAMENTO DA MADEIRA 2 VEZES,INCLUSIVE A DESMONTAGEM E RETIRADA DA MADEIRA</v>
      </c>
      <c r="C3255" s="519" t="s">
        <v>34164</v>
      </c>
      <c r="D3255" s="519" t="s">
        <v>34165</v>
      </c>
      <c r="E3255" s="519" t="s">
        <v>34166</v>
      </c>
      <c r="F3255" s="519" t="s">
        <v>34167</v>
      </c>
      <c r="I3255" s="519" t="s">
        <v>36</v>
      </c>
      <c r="J3255" s="650">
        <v>214.72</v>
      </c>
    </row>
    <row r="3256" spans="1:10">
      <c r="A3256" s="519" t="s">
        <v>3451</v>
      </c>
      <c r="B3256" s="519" t="str">
        <f t="shared" si="50"/>
        <v>PLATAFORMA DE PROTECAO A TRANSEUNTES(PARA-LIXO),EM MADEIRA DE 1ª,EM PECAS DE 3"X6" E 1"X12",COM 2,00M DE LARGURA,COM APROVEITAMENTO DA MADEIRA 2 VEZES,INCLUSIVE A DESMONTAGEM E RETIRADA DA MADEIRA</v>
      </c>
      <c r="C3256" s="519" t="s">
        <v>34164</v>
      </c>
      <c r="D3256" s="519" t="s">
        <v>34165</v>
      </c>
      <c r="E3256" s="519" t="s">
        <v>34166</v>
      </c>
      <c r="F3256" s="519" t="s">
        <v>34167</v>
      </c>
      <c r="I3256" s="519" t="s">
        <v>36</v>
      </c>
      <c r="J3256" s="650">
        <v>200.35</v>
      </c>
    </row>
    <row r="3257" spans="1:10">
      <c r="A3257" s="519" t="s">
        <v>51506</v>
      </c>
      <c r="B3257" s="519" t="str">
        <f t="shared" si="50"/>
        <v>TELA DE POLIPROPILENO PARA PROTECAO DE FACHADAS,CONSIDERANDO APENAS O FORNECIMENTO DA TELA (VIDE ITENS 05.005.0062 E 05.005.0064 PARA COLOCACAO)</v>
      </c>
      <c r="C3257" s="519" t="s">
        <v>51507</v>
      </c>
      <c r="D3257" s="519" t="s">
        <v>51508</v>
      </c>
      <c r="E3257" s="519" t="s">
        <v>51509</v>
      </c>
      <c r="I3257" s="519" t="s">
        <v>13</v>
      </c>
      <c r="J3257" s="650">
        <v>2.73</v>
      </c>
    </row>
    <row r="3258" spans="1:10">
      <c r="A3258" s="519" t="s">
        <v>51510</v>
      </c>
      <c r="B3258" s="519" t="str">
        <f t="shared" si="50"/>
        <v>TELA DE POLIPROPILENO PARA PROTECAO DE FACHADAS,CONSIDERANDO APENAS O FORNECIMENTO DA TELA (VIDE ITENS 05.005.0062 E 05.005.0064 PARA COLOCACAO)</v>
      </c>
      <c r="C3258" s="519" t="s">
        <v>51507</v>
      </c>
      <c r="D3258" s="519" t="s">
        <v>51508</v>
      </c>
      <c r="E3258" s="519" t="s">
        <v>51509</v>
      </c>
      <c r="I3258" s="519" t="s">
        <v>13</v>
      </c>
      <c r="J3258" s="650">
        <v>2.73</v>
      </c>
    </row>
    <row r="3259" spans="1:10">
      <c r="A3259" s="519" t="s">
        <v>51511</v>
      </c>
      <c r="B3259" s="519" t="str">
        <f t="shared" si="50"/>
        <v>TELA DE POLIPROPILENO PARA PROTECAO DE FACHADAS AMARRADA SOMENTE NOS EXTREMOS,EXCLUSIVE TELA (VIDE ITEM 05.005.0060 PARA FORNECIMENTO),INCLUSIVE COSTURA DA TELA SE NECESSARIO.COLOCACAO E RETIRADA.</v>
      </c>
      <c r="C3259" s="519" t="s">
        <v>51512</v>
      </c>
      <c r="D3259" s="519" t="s">
        <v>51513</v>
      </c>
      <c r="E3259" s="519" t="s">
        <v>51514</v>
      </c>
      <c r="F3259" s="519" t="s">
        <v>51515</v>
      </c>
      <c r="I3259" s="519" t="s">
        <v>13</v>
      </c>
      <c r="J3259" s="650">
        <v>4.71</v>
      </c>
    </row>
    <row r="3260" spans="1:10">
      <c r="A3260" s="519" t="s">
        <v>51516</v>
      </c>
      <c r="B3260" s="519" t="str">
        <f t="shared" si="50"/>
        <v>TELA DE POLIPROPILENO PARA PROTECAO DE FACHADAS AMARRADA SOMENTE NOS EXTREMOS,EXCLUSIVE TELA (VIDE ITEM 05.005.0060 PARA FORNECIMENTO),INCLUSIVE COSTURA DA TELA SE NECESSARIO.COLOCACAO E RETIRADA.</v>
      </c>
      <c r="C3260" s="519" t="s">
        <v>51512</v>
      </c>
      <c r="D3260" s="519" t="s">
        <v>51513</v>
      </c>
      <c r="E3260" s="519" t="s">
        <v>51514</v>
      </c>
      <c r="F3260" s="519" t="s">
        <v>51515</v>
      </c>
      <c r="I3260" s="519" t="s">
        <v>13</v>
      </c>
      <c r="J3260" s="650">
        <v>4.26</v>
      </c>
    </row>
    <row r="3261" spans="1:10">
      <c r="A3261" s="519" t="s">
        <v>51517</v>
      </c>
      <c r="B3261" s="519" t="str">
        <f t="shared" si="50"/>
        <v>TELA DE POLIPROPILENO PARA PROTECAO DE FACHADAS AMARRADA EMANDAIME,EXCLUSIVE TELA(VIDE ITEM 05.005.0060 PARA FORNECIMENTO) E ANDAIME,INCLUSIVE COSTURA DA TELA SE NECESSARIO.COLOCACAO E RETIRADA.</v>
      </c>
      <c r="C3261" s="519" t="s">
        <v>51502</v>
      </c>
      <c r="D3261" s="519" t="s">
        <v>51518</v>
      </c>
      <c r="E3261" s="519" t="s">
        <v>51519</v>
      </c>
      <c r="F3261" s="519" t="s">
        <v>51520</v>
      </c>
      <c r="I3261" s="519" t="s">
        <v>13</v>
      </c>
      <c r="J3261" s="650">
        <v>17.39</v>
      </c>
    </row>
    <row r="3262" spans="1:10">
      <c r="A3262" s="519" t="s">
        <v>51521</v>
      </c>
      <c r="B3262" s="519" t="str">
        <f t="shared" si="50"/>
        <v>TELA DE POLIPROPILENO PARA PROTECAO DE FACHADAS AMARRADA EMANDAIME,EXCLUSIVE TELA(VIDE ITEM 05.005.0060 PARA FORNECIMENTO) E ANDAIME,INCLUSIVE COSTURA DA TELA SE NECESSARIO.COLOCACAO E RETIRADA.</v>
      </c>
      <c r="C3262" s="519" t="s">
        <v>51502</v>
      </c>
      <c r="D3262" s="519" t="s">
        <v>51518</v>
      </c>
      <c r="E3262" s="519" t="s">
        <v>51519</v>
      </c>
      <c r="F3262" s="519" t="s">
        <v>51520</v>
      </c>
      <c r="I3262" s="519" t="s">
        <v>13</v>
      </c>
      <c r="J3262" s="650">
        <v>15.7</v>
      </c>
    </row>
    <row r="3263" spans="1:10">
      <c r="A3263" s="519" t="s">
        <v>3452</v>
      </c>
      <c r="B3263" s="519"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3" s="519" t="s">
        <v>51522</v>
      </c>
      <c r="D3263" s="519" t="s">
        <v>34168</v>
      </c>
      <c r="E3263" s="519" t="s">
        <v>34169</v>
      </c>
      <c r="F3263" s="519" t="s">
        <v>34170</v>
      </c>
      <c r="G3263" s="519" t="s">
        <v>34171</v>
      </c>
      <c r="I3263" s="519" t="s">
        <v>2038</v>
      </c>
      <c r="J3263" s="650">
        <v>10</v>
      </c>
    </row>
    <row r="3264" spans="1:10">
      <c r="A3264" s="519" t="s">
        <v>3453</v>
      </c>
      <c r="B3264" s="519" t="str">
        <f t="shared" si="50"/>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64" s="519" t="s">
        <v>51522</v>
      </c>
      <c r="D3264" s="519" t="s">
        <v>34168</v>
      </c>
      <c r="E3264" s="519" t="s">
        <v>34169</v>
      </c>
      <c r="F3264" s="519" t="s">
        <v>34170</v>
      </c>
      <c r="G3264" s="519" t="s">
        <v>34171</v>
      </c>
      <c r="I3264" s="519" t="s">
        <v>2038</v>
      </c>
      <c r="J3264" s="650">
        <v>10</v>
      </c>
    </row>
    <row r="3265" spans="1:10">
      <c r="A3265" s="519" t="s">
        <v>3454</v>
      </c>
      <c r="B3265" s="519" t="str">
        <f t="shared" si="50"/>
        <v>LOCACAO DE TORRE-ANDAIME TUBULAR SOBRE RODIZIOS,EXCLUSIVE ALUGUEL DOS RODIZIOS,TRANSPORTE DOS ELEMENTOS DA TORRE,PLATAFORMA OU PASSARELA DE PINHO,MONTAGEM E DESMONTAGEM</v>
      </c>
      <c r="C3265" s="519" t="s">
        <v>51523</v>
      </c>
      <c r="D3265" s="519" t="s">
        <v>34172</v>
      </c>
      <c r="E3265" s="519" t="s">
        <v>34173</v>
      </c>
      <c r="I3265" s="519" t="s">
        <v>3455</v>
      </c>
      <c r="J3265" s="650">
        <v>15.91</v>
      </c>
    </row>
    <row r="3266" spans="1:10">
      <c r="A3266" s="519" t="s">
        <v>3456</v>
      </c>
      <c r="B3266" s="519" t="str">
        <f t="shared" si="50"/>
        <v>LOCACAO DE TORRE-ANDAIME TUBULAR SOBRE RODIZIOS,EXCLUSIVE ALUGUEL DOS RODIZIOS,TRANSPORTE DOS ELEMENTOS DA TORRE,PLATAFORMA OU PASSARELA DE PINHO,MONTAGEM E DESMONTAGEM</v>
      </c>
      <c r="C3266" s="519" t="s">
        <v>51523</v>
      </c>
      <c r="D3266" s="519" t="s">
        <v>34172</v>
      </c>
      <c r="E3266" s="519" t="s">
        <v>34173</v>
      </c>
      <c r="I3266" s="519" t="s">
        <v>3455</v>
      </c>
      <c r="J3266" s="650">
        <v>15.91</v>
      </c>
    </row>
    <row r="3267" spans="1:10">
      <c r="A3267" s="519" t="s">
        <v>3457</v>
      </c>
      <c r="B3267" s="519"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7" s="519" t="s">
        <v>34174</v>
      </c>
      <c r="D3267" s="519" t="s">
        <v>34175</v>
      </c>
      <c r="E3267" s="519" t="s">
        <v>34176</v>
      </c>
      <c r="F3267" s="519" t="s">
        <v>34177</v>
      </c>
      <c r="G3267" s="519" t="s">
        <v>34178</v>
      </c>
      <c r="I3267" s="519" t="s">
        <v>1966</v>
      </c>
      <c r="J3267" s="650">
        <v>11280.27</v>
      </c>
    </row>
    <row r="3268" spans="1:10">
      <c r="A3268" s="519" t="s">
        <v>3458</v>
      </c>
      <c r="B3268" s="519" t="str">
        <f t="shared" si="50"/>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8" s="519" t="s">
        <v>34174</v>
      </c>
      <c r="D3268" s="519" t="s">
        <v>34175</v>
      </c>
      <c r="E3268" s="519" t="s">
        <v>34176</v>
      </c>
      <c r="F3268" s="519" t="s">
        <v>34177</v>
      </c>
      <c r="G3268" s="519" t="s">
        <v>34178</v>
      </c>
      <c r="I3268" s="519" t="s">
        <v>1966</v>
      </c>
      <c r="J3268" s="650">
        <v>10658.48</v>
      </c>
    </row>
    <row r="3269" spans="1:10">
      <c r="A3269" s="519" t="s">
        <v>3459</v>
      </c>
      <c r="B3269" s="519" t="str">
        <f t="shared" si="50"/>
        <v>LOCACAO DE RODIZIOS DE FERRO,PARA TORRE TUBULAR.CUSTO PARA 4 RODIZIOS</v>
      </c>
      <c r="C3269" s="519" t="s">
        <v>51524</v>
      </c>
      <c r="D3269" s="519" t="s">
        <v>34179</v>
      </c>
      <c r="I3269" s="519" t="s">
        <v>1966</v>
      </c>
      <c r="J3269" s="650">
        <v>25</v>
      </c>
    </row>
    <row r="3270" spans="1:10">
      <c r="A3270" s="519" t="s">
        <v>3460</v>
      </c>
      <c r="B3270" s="519" t="str">
        <f t="shared" si="50"/>
        <v>LOCACAO DE RODIZIOS DE FERRO,PARA TORRE TUBULAR.CUSTO PARA 4 RODIZIOS</v>
      </c>
      <c r="C3270" s="519" t="s">
        <v>51524</v>
      </c>
      <c r="D3270" s="519" t="s">
        <v>34179</v>
      </c>
      <c r="I3270" s="519" t="s">
        <v>1966</v>
      </c>
      <c r="J3270" s="650">
        <v>25</v>
      </c>
    </row>
    <row r="3271" spans="1:10">
      <c r="A3271" s="519" t="s">
        <v>3461</v>
      </c>
      <c r="B3271" s="519" t="str">
        <f t="shared" si="50"/>
        <v>LOCACAO DE RODIZIOS DE BORRACHA,PARA TORRE TUBULAR.CUSTO PARA 4 RODIZIOS</v>
      </c>
      <c r="C3271" s="519" t="s">
        <v>51525</v>
      </c>
      <c r="D3271" s="519" t="s">
        <v>34180</v>
      </c>
      <c r="I3271" s="519" t="s">
        <v>1966</v>
      </c>
      <c r="J3271" s="650">
        <v>40</v>
      </c>
    </row>
    <row r="3272" spans="1:10">
      <c r="A3272" s="519" t="s">
        <v>3462</v>
      </c>
      <c r="B3272" s="519" t="str">
        <f t="shared" ref="B3272:B3335" si="51">C3272&amp;D3272&amp;E3272&amp;F3272&amp;G3272&amp;H3272</f>
        <v>LOCACAO DE RODIZIOS DE BORRACHA,PARA TORRE TUBULAR.CUSTO PARA 4 RODIZIOS</v>
      </c>
      <c r="C3272" s="519" t="s">
        <v>51525</v>
      </c>
      <c r="D3272" s="519" t="s">
        <v>34180</v>
      </c>
      <c r="I3272" s="519" t="s">
        <v>1966</v>
      </c>
      <c r="J3272" s="650">
        <v>40</v>
      </c>
    </row>
    <row r="3273" spans="1:10">
      <c r="A3273" s="519" t="s">
        <v>51526</v>
      </c>
      <c r="B3273" s="519"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3" s="519" t="s">
        <v>51527</v>
      </c>
      <c r="D3273" s="519" t="s">
        <v>51528</v>
      </c>
      <c r="E3273" s="519" t="s">
        <v>51529</v>
      </c>
      <c r="F3273" s="519" t="s">
        <v>51530</v>
      </c>
      <c r="G3273" s="519" t="s">
        <v>51531</v>
      </c>
      <c r="H3273" s="519" t="s">
        <v>51532</v>
      </c>
      <c r="I3273" s="519" t="s">
        <v>1966</v>
      </c>
      <c r="J3273" s="650">
        <v>421.45</v>
      </c>
    </row>
    <row r="3274" spans="1:10">
      <c r="A3274" s="519" t="s">
        <v>51533</v>
      </c>
      <c r="B3274" s="519" t="str">
        <f t="shared" si="51"/>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74" s="519" t="s">
        <v>51527</v>
      </c>
      <c r="D3274" s="519" t="s">
        <v>51528</v>
      </c>
      <c r="E3274" s="519" t="s">
        <v>51529</v>
      </c>
      <c r="F3274" s="519" t="s">
        <v>51530</v>
      </c>
      <c r="G3274" s="519" t="s">
        <v>51531</v>
      </c>
      <c r="H3274" s="519" t="s">
        <v>51532</v>
      </c>
      <c r="I3274" s="519" t="s">
        <v>1966</v>
      </c>
      <c r="J3274" s="650">
        <v>421.45</v>
      </c>
    </row>
    <row r="3275" spans="1:10">
      <c r="A3275" s="519" t="s">
        <v>51534</v>
      </c>
      <c r="B3275" s="519"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5" s="519" t="s">
        <v>51535</v>
      </c>
      <c r="D3275" s="519" t="s">
        <v>51536</v>
      </c>
      <c r="E3275" s="519" t="s">
        <v>51537</v>
      </c>
      <c r="F3275" s="519" t="s">
        <v>51538</v>
      </c>
      <c r="G3275" s="519" t="s">
        <v>51539</v>
      </c>
      <c r="H3275" s="519" t="s">
        <v>51540</v>
      </c>
      <c r="I3275" s="519" t="s">
        <v>1966</v>
      </c>
      <c r="J3275" s="650">
        <v>1321.45</v>
      </c>
    </row>
    <row r="3276" spans="1:10">
      <c r="A3276" s="519" t="s">
        <v>51541</v>
      </c>
      <c r="B3276" s="519" t="str">
        <f t="shared" si="51"/>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76" s="519" t="s">
        <v>51535</v>
      </c>
      <c r="D3276" s="519" t="s">
        <v>51536</v>
      </c>
      <c r="E3276" s="519" t="s">
        <v>51537</v>
      </c>
      <c r="F3276" s="519" t="s">
        <v>51538</v>
      </c>
      <c r="G3276" s="519" t="s">
        <v>51539</v>
      </c>
      <c r="H3276" s="519" t="s">
        <v>51540</v>
      </c>
      <c r="I3276" s="519" t="s">
        <v>1966</v>
      </c>
      <c r="J3276" s="650">
        <v>1321.45</v>
      </c>
    </row>
    <row r="3277" spans="1:10">
      <c r="A3277" s="519" t="s">
        <v>3463</v>
      </c>
      <c r="B3277" s="519" t="str">
        <f t="shared" si="51"/>
        <v>LOCACAO DE PASSARELA METALICA,PERFURADA,PARA ANDAIME METALICO TUBULAR,INCLUSIVE TRANSPORTE,CARGA E DESCARGA,EXCLUSIVE ANDAIME TUBULAR E MOVIMENTACAO (VIDE ITEM 05.008.0008)</v>
      </c>
      <c r="C3277" s="519" t="s">
        <v>51542</v>
      </c>
      <c r="D3277" s="519" t="s">
        <v>34181</v>
      </c>
      <c r="E3277" s="519" t="s">
        <v>34182</v>
      </c>
      <c r="I3277" s="519" t="s">
        <v>2038</v>
      </c>
      <c r="J3277" s="650">
        <v>50.34</v>
      </c>
    </row>
    <row r="3278" spans="1:10">
      <c r="A3278" s="519" t="s">
        <v>3464</v>
      </c>
      <c r="B3278" s="519" t="str">
        <f t="shared" si="51"/>
        <v>LOCACAO DE PASSARELA METALICA,PERFURADA,PARA ANDAIME METALICO TUBULAR,INCLUSIVE TRANSPORTE,CARGA E DESCARGA,EXCLUSIVE ANDAIME TUBULAR E MOVIMENTACAO (VIDE ITEM 05.008.0008)</v>
      </c>
      <c r="C3278" s="519" t="s">
        <v>51542</v>
      </c>
      <c r="D3278" s="519" t="s">
        <v>34181</v>
      </c>
      <c r="E3278" s="519" t="s">
        <v>34182</v>
      </c>
      <c r="I3278" s="519" t="s">
        <v>2038</v>
      </c>
      <c r="J3278" s="650">
        <v>50.34</v>
      </c>
    </row>
    <row r="3279" spans="1:10">
      <c r="A3279" s="519" t="s">
        <v>3465</v>
      </c>
      <c r="B3279" s="519" t="str">
        <f t="shared" si="51"/>
        <v>LOCACAO DE CADEIRA SUSPENSA (BALANCIM),CONFORME NR 18 E ABNT NBR 14751,INCLUSIVE KIT DE SEGURANCA COMPLETO,EXCLUSIVE MONMONTAGEM E DESMONTAGEM (VIDE ITEM 05.008.0004)</v>
      </c>
      <c r="C3279" s="519" t="s">
        <v>51543</v>
      </c>
      <c r="D3279" s="519" t="s">
        <v>51544</v>
      </c>
      <c r="E3279" s="519" t="s">
        <v>51545</v>
      </c>
      <c r="I3279" s="519" t="s">
        <v>1966</v>
      </c>
      <c r="J3279" s="650">
        <v>410.08</v>
      </c>
    </row>
    <row r="3280" spans="1:10">
      <c r="A3280" s="519" t="s">
        <v>3466</v>
      </c>
      <c r="B3280" s="519" t="str">
        <f t="shared" si="51"/>
        <v>LOCACAO DE CADEIRA SUSPENSA (BALANCIM),CONFORME NR 18 E ABNT NBR 14751,INCLUSIVE KIT DE SEGURANCA COMPLETO,EXCLUSIVE MONMONTAGEM E DESMONTAGEM (VIDE ITEM 05.008.0004)</v>
      </c>
      <c r="C3280" s="519" t="s">
        <v>51543</v>
      </c>
      <c r="D3280" s="519" t="s">
        <v>51544</v>
      </c>
      <c r="E3280" s="519" t="s">
        <v>51545</v>
      </c>
      <c r="I3280" s="519" t="s">
        <v>1966</v>
      </c>
      <c r="J3280" s="650">
        <v>410.08</v>
      </c>
    </row>
    <row r="3281" spans="1:10">
      <c r="A3281" s="519" t="s">
        <v>3467</v>
      </c>
      <c r="B3281" s="519" t="str">
        <f t="shared" si="51"/>
        <v>MONTAGEM E DESMONTAGEM DE ANDAIME COM ELEMENTOS TUBULARES,CONSIDERANDO-SE A AREA VERTICAL RECOBERTA</v>
      </c>
      <c r="C3281" s="519" t="s">
        <v>34183</v>
      </c>
      <c r="D3281" s="519" t="s">
        <v>34184</v>
      </c>
      <c r="I3281" s="519" t="s">
        <v>13</v>
      </c>
      <c r="J3281" s="650">
        <v>6.81</v>
      </c>
    </row>
    <row r="3282" spans="1:10">
      <c r="A3282" s="519" t="s">
        <v>33</v>
      </c>
      <c r="B3282" s="519" t="str">
        <f t="shared" si="51"/>
        <v>MONTAGEM E DESMONTAGEM DE ANDAIME COM ELEMENTOS TUBULARES,CONSIDERANDO-SE A AREA VERTICAL RECOBERTA</v>
      </c>
      <c r="C3282" s="519" t="s">
        <v>34183</v>
      </c>
      <c r="D3282" s="519" t="s">
        <v>34184</v>
      </c>
      <c r="I3282" s="519" t="s">
        <v>13</v>
      </c>
      <c r="J3282" s="650">
        <v>5.9</v>
      </c>
    </row>
    <row r="3283" spans="1:10">
      <c r="A3283" s="519" t="s">
        <v>3468</v>
      </c>
      <c r="B3283" s="519" t="str">
        <f t="shared" si="51"/>
        <v>MONTAGEM E DESMONTAGEM DE ANDAIME SUSPENSO MANUAL,CONSIDERANDO-SE EXTENSAO HORIZONTAL DAS FACHADAS E/OU EMPENAS</v>
      </c>
      <c r="C3283" s="519" t="s">
        <v>51546</v>
      </c>
      <c r="D3283" s="519" t="s">
        <v>51547</v>
      </c>
      <c r="I3283" s="519" t="s">
        <v>36</v>
      </c>
      <c r="J3283" s="650">
        <v>32.43</v>
      </c>
    </row>
    <row r="3284" spans="1:10">
      <c r="A3284" s="519" t="s">
        <v>3469</v>
      </c>
      <c r="B3284" s="519" t="str">
        <f t="shared" si="51"/>
        <v>MONTAGEM E DESMONTAGEM DE ANDAIME SUSPENSO MANUAL,CONSIDERANDO-SE EXTENSAO HORIZONTAL DAS FACHADAS E/OU EMPENAS</v>
      </c>
      <c r="C3284" s="519" t="s">
        <v>51546</v>
      </c>
      <c r="D3284" s="519" t="s">
        <v>51547</v>
      </c>
      <c r="I3284" s="519" t="s">
        <v>36</v>
      </c>
      <c r="J3284" s="650">
        <v>28.1</v>
      </c>
    </row>
    <row r="3285" spans="1:10">
      <c r="A3285" s="519" t="s">
        <v>3470</v>
      </c>
      <c r="B3285" s="519" t="str">
        <f t="shared" si="51"/>
        <v>MONTAGEM E DESMONTAGEM DE ELEVADOR DE OBRA REFERIDO NOS ITENS 05.006.0003 E 05.006.0004</v>
      </c>
      <c r="C3285" s="519" t="s">
        <v>34185</v>
      </c>
      <c r="D3285" s="519" t="s">
        <v>34186</v>
      </c>
      <c r="I3285" s="519" t="s">
        <v>5</v>
      </c>
      <c r="J3285" s="650">
        <v>3133</v>
      </c>
    </row>
    <row r="3286" spans="1:10">
      <c r="A3286" s="519" t="s">
        <v>3471</v>
      </c>
      <c r="B3286" s="519" t="str">
        <f t="shared" si="51"/>
        <v>MONTAGEM E DESMONTAGEM DE ELEVADOR DE OBRA REFERIDO NOS ITENS 05.006.0003 E 05.006.0004</v>
      </c>
      <c r="C3286" s="519" t="s">
        <v>34185</v>
      </c>
      <c r="D3286" s="519" t="s">
        <v>34186</v>
      </c>
      <c r="I3286" s="519" t="s">
        <v>5</v>
      </c>
      <c r="J3286" s="650">
        <v>2714.84</v>
      </c>
    </row>
    <row r="3287" spans="1:10">
      <c r="A3287" s="519" t="s">
        <v>3472</v>
      </c>
      <c r="B3287" s="519" t="str">
        <f t="shared" si="51"/>
        <v>MONTAGEM E DESMONTAGEM DE CADEIRA SUSPENSA (BALANCIM).CUSTOPOR BALANCIM</v>
      </c>
      <c r="C3287" s="519" t="s">
        <v>51548</v>
      </c>
      <c r="D3287" s="519" t="s">
        <v>51549</v>
      </c>
      <c r="I3287" s="519" t="s">
        <v>5</v>
      </c>
      <c r="J3287" s="650">
        <v>97.29</v>
      </c>
    </row>
    <row r="3288" spans="1:10">
      <c r="A3288" s="519" t="s">
        <v>3473</v>
      </c>
      <c r="B3288" s="519" t="str">
        <f t="shared" si="51"/>
        <v>MONTAGEM E DESMONTAGEM DE CADEIRA SUSPENSA (BALANCIM).CUSTOPOR BALANCIM</v>
      </c>
      <c r="C3288" s="519" t="s">
        <v>51548</v>
      </c>
      <c r="D3288" s="519" t="s">
        <v>51549</v>
      </c>
      <c r="I3288" s="519" t="s">
        <v>5</v>
      </c>
      <c r="J3288" s="650">
        <v>84.3</v>
      </c>
    </row>
    <row r="3289" spans="1:10">
      <c r="A3289" s="519" t="s">
        <v>3474</v>
      </c>
      <c r="B3289" s="519" t="str">
        <f t="shared" si="51"/>
        <v>DESMONTAGEM E REMONTAGEM DE ANDAIMES SUSPENSOS PENDENTES DAESTRUTURA</v>
      </c>
      <c r="C3289" s="519" t="s">
        <v>34187</v>
      </c>
      <c r="D3289" s="519" t="s">
        <v>34188</v>
      </c>
      <c r="I3289" s="519" t="s">
        <v>5</v>
      </c>
      <c r="J3289" s="650">
        <v>838.42</v>
      </c>
    </row>
    <row r="3290" spans="1:10">
      <c r="A3290" s="519" t="s">
        <v>3475</v>
      </c>
      <c r="B3290" s="519" t="str">
        <f t="shared" si="51"/>
        <v>DESMONTAGEM E REMONTAGEM DE ANDAIMES SUSPENSOS PENDENTES DAESTRUTURA</v>
      </c>
      <c r="C3290" s="519" t="s">
        <v>34187</v>
      </c>
      <c r="D3290" s="519" t="s">
        <v>34188</v>
      </c>
      <c r="I3290" s="519" t="s">
        <v>5</v>
      </c>
      <c r="J3290" s="650">
        <v>737.92</v>
      </c>
    </row>
    <row r="3291" spans="1:10">
      <c r="A3291" s="519" t="s">
        <v>3476</v>
      </c>
      <c r="B3291" s="519" t="str">
        <f t="shared" si="51"/>
        <v>MOVIMENTACAO VERTICAL DE ANDAIME SUSPENSO MANUAL,CONSIDERANDO-SE UMA VEZ A AREA TRABALHADA,EM PROJECAO VERTICAL</v>
      </c>
      <c r="C3291" s="519" t="s">
        <v>51550</v>
      </c>
      <c r="D3291" s="519" t="s">
        <v>51551</v>
      </c>
      <c r="I3291" s="519" t="s">
        <v>13</v>
      </c>
      <c r="J3291" s="650">
        <v>2.73</v>
      </c>
    </row>
    <row r="3292" spans="1:10">
      <c r="A3292" s="519" t="s">
        <v>3477</v>
      </c>
      <c r="B3292" s="519" t="str">
        <f t="shared" si="51"/>
        <v>MOVIMENTACAO VERTICAL DE ANDAIME SUSPENSO MANUAL,CONSIDERANDO-SE UMA VEZ A AREA TRABALHADA,EM PROJECAO VERTICAL</v>
      </c>
      <c r="C3292" s="519" t="s">
        <v>51550</v>
      </c>
      <c r="D3292" s="519" t="s">
        <v>51551</v>
      </c>
      <c r="I3292" s="519" t="s">
        <v>13</v>
      </c>
      <c r="J3292" s="650">
        <v>2.37</v>
      </c>
    </row>
    <row r="3293" spans="1:10">
      <c r="A3293" s="519" t="s">
        <v>51552</v>
      </c>
      <c r="B3293" s="519" t="str">
        <f t="shared" si="51"/>
        <v>MOVIMENTACAO VERTICAL DE ANDAIME SUSPENSO ELETRICO,CONSIDERANDO-SE UMA VEZ A AREA TRABALHADA,EM PROJECAO VERTICAL</v>
      </c>
      <c r="C3293" s="519" t="s">
        <v>51553</v>
      </c>
      <c r="D3293" s="519" t="s">
        <v>51554</v>
      </c>
      <c r="I3293" s="519" t="s">
        <v>13</v>
      </c>
      <c r="J3293" s="650">
        <v>1.21</v>
      </c>
    </row>
    <row r="3294" spans="1:10">
      <c r="A3294" s="519" t="s">
        <v>51555</v>
      </c>
      <c r="B3294" s="519" t="str">
        <f t="shared" si="51"/>
        <v>MOVIMENTACAO VERTICAL DE ANDAIME SUSPENSO ELETRICO,CONSIDERANDO-SE UMA VEZ A AREA TRABALHADA,EM PROJECAO VERTICAL</v>
      </c>
      <c r="C3294" s="519" t="s">
        <v>51553</v>
      </c>
      <c r="D3294" s="519" t="s">
        <v>51554</v>
      </c>
      <c r="I3294" s="519" t="s">
        <v>13</v>
      </c>
      <c r="J3294" s="650">
        <v>1.05</v>
      </c>
    </row>
    <row r="3295" spans="1:10">
      <c r="A3295" s="519" t="s">
        <v>3478</v>
      </c>
      <c r="B3295" s="519" t="str">
        <f t="shared" si="51"/>
        <v>MOVIMENTACAO VERTICAL OU HORIZONTAL DE PLATAFORMA OU PASSARELA</v>
      </c>
      <c r="C3295" s="519" t="s">
        <v>34189</v>
      </c>
      <c r="D3295" s="519" t="s">
        <v>34190</v>
      </c>
      <c r="I3295" s="519" t="s">
        <v>13</v>
      </c>
      <c r="J3295" s="650">
        <v>0.56000000000000005</v>
      </c>
    </row>
    <row r="3296" spans="1:10">
      <c r="A3296" s="519" t="s">
        <v>34</v>
      </c>
      <c r="B3296" s="519" t="str">
        <f t="shared" si="51"/>
        <v>MOVIMENTACAO VERTICAL OU HORIZONTAL DE PLATAFORMA OU PASSARELA</v>
      </c>
      <c r="C3296" s="519" t="s">
        <v>34189</v>
      </c>
      <c r="D3296" s="519" t="s">
        <v>34190</v>
      </c>
      <c r="I3296" s="519" t="s">
        <v>13</v>
      </c>
      <c r="J3296" s="650">
        <v>0.48</v>
      </c>
    </row>
    <row r="3297" spans="1:10">
      <c r="A3297" s="519" t="s">
        <v>3479</v>
      </c>
      <c r="B3297" s="519" t="str">
        <f t="shared" si="51"/>
        <v>MOVIMENTACAO HORIZONTAL DE ANDAIME COM ELEMENTOS TUBULARES TIPO TORRE</v>
      </c>
      <c r="C3297" s="519" t="s">
        <v>34191</v>
      </c>
      <c r="D3297" s="519" t="s">
        <v>34192</v>
      </c>
      <c r="I3297" s="519" t="s">
        <v>36</v>
      </c>
      <c r="J3297" s="650">
        <v>0.17</v>
      </c>
    </row>
    <row r="3298" spans="1:10">
      <c r="A3298" s="519" t="s">
        <v>3480</v>
      </c>
      <c r="B3298" s="519" t="str">
        <f t="shared" si="51"/>
        <v>MOVIMENTACAO HORIZONTAL DE ANDAIME COM ELEMENTOS TUBULARES TIPO TORRE</v>
      </c>
      <c r="C3298" s="519" t="s">
        <v>34191</v>
      </c>
      <c r="D3298" s="519" t="s">
        <v>34192</v>
      </c>
      <c r="I3298" s="519" t="s">
        <v>36</v>
      </c>
      <c r="J3298" s="650">
        <v>0.14000000000000001</v>
      </c>
    </row>
    <row r="3299" spans="1:10">
      <c r="A3299" s="519" t="s">
        <v>3481</v>
      </c>
      <c r="B3299" s="519" t="str">
        <f t="shared" si="51"/>
        <v>MONTAGEM E DESMONTAGEM DE USINA MISTURADORA DE CONCRETO,TIPO PAREDE,COM SILOS HORIZONTAIS PARA TRES AGREGADOS.</v>
      </c>
      <c r="C3299" s="519" t="s">
        <v>34193</v>
      </c>
      <c r="D3299" s="519" t="s">
        <v>34194</v>
      </c>
      <c r="I3299" s="519" t="s">
        <v>5</v>
      </c>
      <c r="J3299" s="650">
        <v>52379.040000000001</v>
      </c>
    </row>
    <row r="3300" spans="1:10">
      <c r="A3300" s="519" t="s">
        <v>3482</v>
      </c>
      <c r="B3300" s="519" t="str">
        <f t="shared" si="51"/>
        <v>MONTAGEM E DESMONTAGEM DE USINA MISTURADORA DE CONCRETO,TIPO PAREDE,COM SILOS HORIZONTAIS PARA TRES AGREGADOS.</v>
      </c>
      <c r="C3300" s="519" t="s">
        <v>34193</v>
      </c>
      <c r="D3300" s="519" t="s">
        <v>34194</v>
      </c>
      <c r="I3300" s="519" t="s">
        <v>5</v>
      </c>
      <c r="J3300" s="650">
        <v>47430.87</v>
      </c>
    </row>
    <row r="3301" spans="1:10">
      <c r="A3301" s="519" t="s">
        <v>3483</v>
      </c>
      <c r="B3301" s="519" t="str">
        <f t="shared" si="51"/>
        <v>MONTAGEM E DESMONTAGEM DE USINA MISTURADORA DE CONCRETO,TIPO VERTICAL,COM SILOS PARA 45,00M3 DE AGREGADOS E 30T DE CIMENTO</v>
      </c>
      <c r="C3301" s="519" t="s">
        <v>34193</v>
      </c>
      <c r="D3301" s="519" t="s">
        <v>34195</v>
      </c>
      <c r="E3301" s="519" t="s">
        <v>33272</v>
      </c>
      <c r="I3301" s="519" t="s">
        <v>5</v>
      </c>
      <c r="J3301" s="650">
        <v>266539.59999999998</v>
      </c>
    </row>
    <row r="3302" spans="1:10">
      <c r="A3302" s="519" t="s">
        <v>3484</v>
      </c>
      <c r="B3302" s="519" t="str">
        <f t="shared" si="51"/>
        <v>MONTAGEM E DESMONTAGEM DE USINA MISTURADORA DE CONCRETO,TIPO VERTICAL,COM SILOS PARA 45,00M3 DE AGREGADOS E 30T DE CIMENTO</v>
      </c>
      <c r="C3302" s="519" t="s">
        <v>34193</v>
      </c>
      <c r="D3302" s="519" t="s">
        <v>34195</v>
      </c>
      <c r="E3302" s="519" t="s">
        <v>33272</v>
      </c>
      <c r="I3302" s="519" t="s">
        <v>5</v>
      </c>
      <c r="J3302" s="650">
        <v>243482.29</v>
      </c>
    </row>
    <row r="3303" spans="1:10">
      <c r="A3303" s="519" t="s">
        <v>3485</v>
      </c>
      <c r="B3303" s="519" t="str">
        <f t="shared" si="51"/>
        <v>MONTAGEM E DESMONTAGEM DE TELEFERICO DE OBRA,COM VAO DE APROXIMADAMENTE 180,00M,INCLUSIVE O PREPARO DO TERRENO,EXCLUSIVE AS DEMAIS OBRAS NAO LIGADAS A PARTE MECANICA E O TRANSPORTE SECUNDARIO ATE O PONTO INICIAL DE OPERACAO</v>
      </c>
      <c r="C3303" s="519" t="s">
        <v>34196</v>
      </c>
      <c r="D3303" s="519" t="s">
        <v>34197</v>
      </c>
      <c r="E3303" s="519" t="s">
        <v>34198</v>
      </c>
      <c r="F3303" s="519" t="s">
        <v>34199</v>
      </c>
      <c r="I3303" s="519" t="s">
        <v>5</v>
      </c>
      <c r="J3303" s="650">
        <v>4065.65</v>
      </c>
    </row>
    <row r="3304" spans="1:10">
      <c r="A3304" s="519" t="s">
        <v>3486</v>
      </c>
      <c r="B3304" s="519" t="str">
        <f t="shared" si="51"/>
        <v>MONTAGEM E DESMONTAGEM DE TELEFERICO DE OBRA,COM VAO DE APROXIMADAMENTE 180,00M,INCLUSIVE O PREPARO DO TERRENO,EXCLUSIVE AS DEMAIS OBRAS NAO LIGADAS A PARTE MECANICA E O TRANSPORTE SECUNDARIO ATE O PONTO INICIAL DE OPERACAO</v>
      </c>
      <c r="C3304" s="519" t="s">
        <v>34196</v>
      </c>
      <c r="D3304" s="519" t="s">
        <v>34197</v>
      </c>
      <c r="E3304" s="519" t="s">
        <v>34198</v>
      </c>
      <c r="F3304" s="519" t="s">
        <v>34199</v>
      </c>
      <c r="I3304" s="519" t="s">
        <v>5</v>
      </c>
      <c r="J3304" s="650">
        <v>3522.68</v>
      </c>
    </row>
    <row r="3305" spans="1:10">
      <c r="A3305" s="519" t="s">
        <v>51556</v>
      </c>
      <c r="B3305" s="519" t="str">
        <f t="shared" si="51"/>
        <v>MONTAGEM E DESMONTAGEM DE ANDAIME SUSPENSO ELETRICO CONSIDERANDO-SE A EXTENSAO HORIZONTAL DAS FACHADAS E/OU EMPENAS</v>
      </c>
      <c r="C3305" s="519" t="s">
        <v>51557</v>
      </c>
      <c r="D3305" s="519" t="s">
        <v>51558</v>
      </c>
      <c r="I3305" s="519" t="s">
        <v>36</v>
      </c>
      <c r="J3305" s="650">
        <v>55.97</v>
      </c>
    </row>
    <row r="3306" spans="1:10">
      <c r="A3306" s="519" t="s">
        <v>51559</v>
      </c>
      <c r="B3306" s="519" t="str">
        <f t="shared" si="51"/>
        <v>MONTAGEM E DESMONTAGEM DE ANDAIME SUSPENSO ELETRICO CONSIDERANDO-SE A EXTENSAO HORIZONTAL DAS FACHADAS E/OU EMPENAS</v>
      </c>
      <c r="C3306" s="519" t="s">
        <v>51557</v>
      </c>
      <c r="D3306" s="519" t="s">
        <v>51558</v>
      </c>
      <c r="I3306" s="519" t="s">
        <v>36</v>
      </c>
      <c r="J3306" s="650">
        <v>48.5</v>
      </c>
    </row>
    <row r="3307" spans="1:10">
      <c r="A3307" s="519" t="s">
        <v>3487</v>
      </c>
      <c r="B3307" s="519" t="str">
        <f t="shared" si="51"/>
        <v>ENCHIMENTO PARA ELEVACAO DE PISO,COM BLOCO DE CONCRETO CELULAR,COM 10CM DE ALTURA,ASSENTE COM ARGAMASSA DE CIMENTO E AREIA NO TRACO 1:8</v>
      </c>
      <c r="C3307" s="519" t="s">
        <v>34200</v>
      </c>
      <c r="D3307" s="519" t="s">
        <v>34201</v>
      </c>
      <c r="E3307" s="519" t="s">
        <v>34202</v>
      </c>
      <c r="I3307" s="519" t="s">
        <v>13</v>
      </c>
      <c r="J3307" s="650">
        <v>67.16</v>
      </c>
    </row>
    <row r="3308" spans="1:10">
      <c r="A3308" s="519" t="s">
        <v>3488</v>
      </c>
      <c r="B3308" s="519" t="str">
        <f t="shared" si="51"/>
        <v>ENCHIMENTO PARA ELEVACAO DE PISO,COM BLOCO DE CONCRETO CELULAR,COM 10CM DE ALTURA,ASSENTE COM ARGAMASSA DE CIMENTO E AREIA NO TRACO 1:8</v>
      </c>
      <c r="C3308" s="519" t="s">
        <v>34200</v>
      </c>
      <c r="D3308" s="519" t="s">
        <v>34201</v>
      </c>
      <c r="E3308" s="519" t="s">
        <v>34202</v>
      </c>
      <c r="I3308" s="519" t="s">
        <v>13</v>
      </c>
      <c r="J3308" s="650">
        <v>66.260000000000005</v>
      </c>
    </row>
    <row r="3309" spans="1:10">
      <c r="A3309" s="519" t="s">
        <v>3489</v>
      </c>
      <c r="B3309" s="519" t="str">
        <f t="shared" si="51"/>
        <v>ENCHIMENTO PARA ELEVACAO DE PISO,COM BLOCO DE CONCRETO CELULAR,COM 15CM DE ALTURA,ASSENTE COM ARGAMASSA DE CIMENTO E AREIA NO TRACO 1:8</v>
      </c>
      <c r="C3309" s="519" t="s">
        <v>34200</v>
      </c>
      <c r="D3309" s="519" t="s">
        <v>34203</v>
      </c>
      <c r="E3309" s="519" t="s">
        <v>34202</v>
      </c>
      <c r="I3309" s="519" t="s">
        <v>13</v>
      </c>
      <c r="J3309" s="650">
        <v>82.34</v>
      </c>
    </row>
    <row r="3310" spans="1:10">
      <c r="A3310" s="519" t="s">
        <v>3490</v>
      </c>
      <c r="B3310" s="519" t="str">
        <f t="shared" si="51"/>
        <v>ENCHIMENTO PARA ELEVACAO DE PISO,COM BLOCO DE CONCRETO CELULAR,COM 15CM DE ALTURA,ASSENTE COM ARGAMASSA DE CIMENTO E AREIA NO TRACO 1:8</v>
      </c>
      <c r="C3310" s="519" t="s">
        <v>34200</v>
      </c>
      <c r="D3310" s="519" t="s">
        <v>34203</v>
      </c>
      <c r="E3310" s="519" t="s">
        <v>34202</v>
      </c>
      <c r="I3310" s="519" t="s">
        <v>13</v>
      </c>
      <c r="J3310" s="650">
        <v>80.540000000000006</v>
      </c>
    </row>
    <row r="3311" spans="1:10">
      <c r="A3311" s="519" t="s">
        <v>3491</v>
      </c>
      <c r="B3311" s="519" t="str">
        <f t="shared" si="51"/>
        <v>ENCHIMENTO PARA ELEVACAO DE PISO,COM BLOCO DE CONCRETO CELULAR,COM 30CM DE ALTURA,ASSENTE COM ARGAMASSA DE CIMENTO E AREIA NO TRACO 1:8</v>
      </c>
      <c r="C3311" s="519" t="s">
        <v>34200</v>
      </c>
      <c r="D3311" s="519" t="s">
        <v>34204</v>
      </c>
      <c r="E3311" s="519" t="s">
        <v>34202</v>
      </c>
      <c r="I3311" s="519" t="s">
        <v>13</v>
      </c>
      <c r="J3311" s="650">
        <v>209.47</v>
      </c>
    </row>
    <row r="3312" spans="1:10">
      <c r="A3312" s="519" t="s">
        <v>3492</v>
      </c>
      <c r="B3312" s="519" t="str">
        <f t="shared" si="51"/>
        <v>ENCHIMENTO PARA ELEVACAO DE PISO,COM BLOCO DE CONCRETO CELULAR,COM 30CM DE ALTURA,ASSENTE COM ARGAMASSA DE CIMENTO E AREIA NO TRACO 1:8</v>
      </c>
      <c r="C3312" s="519" t="s">
        <v>34200</v>
      </c>
      <c r="D3312" s="519" t="s">
        <v>34204</v>
      </c>
      <c r="E3312" s="519" t="s">
        <v>34202</v>
      </c>
      <c r="I3312" s="519" t="s">
        <v>13</v>
      </c>
      <c r="J3312" s="650">
        <v>206.79</v>
      </c>
    </row>
    <row r="3313" spans="1:10">
      <c r="A3313" s="519" t="s">
        <v>3493</v>
      </c>
      <c r="B3313" s="519" t="str">
        <f t="shared" si="51"/>
        <v>ARGILA EXPANDIDA COM GRANULOMETRIA FINA DE 2215,INCLUSIVE TRANSPORTE.FORNECIMENTO</v>
      </c>
      <c r="C3313" s="519" t="s">
        <v>34205</v>
      </c>
      <c r="D3313" s="519" t="s">
        <v>34206</v>
      </c>
      <c r="I3313" s="519" t="s">
        <v>22</v>
      </c>
      <c r="J3313" s="650">
        <v>411.74</v>
      </c>
    </row>
    <row r="3314" spans="1:10">
      <c r="A3314" s="519" t="s">
        <v>3494</v>
      </c>
      <c r="B3314" s="519" t="str">
        <f t="shared" si="51"/>
        <v>ARGILA EXPANDIDA COM GRANULOMETRIA FINA DE 2215,INCLUSIVE TRANSPORTE.FORNECIMENTO</v>
      </c>
      <c r="C3314" s="519" t="s">
        <v>34205</v>
      </c>
      <c r="D3314" s="519" t="s">
        <v>34206</v>
      </c>
      <c r="I3314" s="519" t="s">
        <v>22</v>
      </c>
      <c r="J3314" s="650">
        <v>411.74</v>
      </c>
    </row>
    <row r="3315" spans="1:10">
      <c r="A3315" s="519" t="s">
        <v>3495</v>
      </c>
      <c r="B3315" s="519" t="str">
        <f t="shared" si="51"/>
        <v>ARGILA EXPANDIDA COM GRANULOMETRIA GROSSA DE 3222,INCLUSIVETRANSPORTE.FORNECIMENTO</v>
      </c>
      <c r="C3315" s="519" t="s">
        <v>34207</v>
      </c>
      <c r="D3315" s="519" t="s">
        <v>34208</v>
      </c>
      <c r="I3315" s="519" t="s">
        <v>22</v>
      </c>
      <c r="J3315" s="650">
        <v>381.1</v>
      </c>
    </row>
    <row r="3316" spans="1:10">
      <c r="A3316" s="519" t="s">
        <v>3496</v>
      </c>
      <c r="B3316" s="519" t="str">
        <f t="shared" si="51"/>
        <v>ARGILA EXPANDIDA COM GRANULOMETRIA GROSSA DE 3222,INCLUSIVETRANSPORTE.FORNECIMENTO</v>
      </c>
      <c r="C3316" s="519" t="s">
        <v>34207</v>
      </c>
      <c r="D3316" s="519" t="s">
        <v>34208</v>
      </c>
      <c r="I3316" s="519" t="s">
        <v>22</v>
      </c>
      <c r="J3316" s="650">
        <v>381.1</v>
      </c>
    </row>
    <row r="3317" spans="1:10">
      <c r="A3317" s="519" t="s">
        <v>3497</v>
      </c>
      <c r="B3317" s="519" t="str">
        <f t="shared" si="51"/>
        <v>ESGOTAMENTO NORMAL DE VALAS,MEDIDO POR VOLUME D`AGUA ESGOTADO,UTILIZANDO BOMBA ACIONADA POR MOTOR A GASOLINA DE 12,5CV,DIAMETRO DE SUCCAO E DESCARGA DE 1.1/2",CONSIDERANDO UMA ALTURA MANOMETRICA ATE 10,00M</v>
      </c>
      <c r="C3317" s="519" t="s">
        <v>34209</v>
      </c>
      <c r="D3317" s="519" t="s">
        <v>34210</v>
      </c>
      <c r="E3317" s="519" t="s">
        <v>34211</v>
      </c>
      <c r="F3317" s="519" t="s">
        <v>34212</v>
      </c>
      <c r="I3317" s="519" t="s">
        <v>22</v>
      </c>
      <c r="J3317" s="650">
        <v>1.1400000000000001</v>
      </c>
    </row>
    <row r="3318" spans="1:10">
      <c r="A3318" s="519" t="s">
        <v>3498</v>
      </c>
      <c r="B3318" s="519" t="str">
        <f t="shared" si="51"/>
        <v>ESGOTAMENTO NORMAL DE VALAS,MEDIDO POR VOLUME D`AGUA ESGOTADO,UTILIZANDO BOMBA ACIONADA POR MOTOR A GASOLINA DE 12,5CV,DIAMETRO DE SUCCAO E DESCARGA DE 1.1/2",CONSIDERANDO UMA ALTURA MANOMETRICA ATE 10,00M</v>
      </c>
      <c r="C3318" s="519" t="s">
        <v>34209</v>
      </c>
      <c r="D3318" s="519" t="s">
        <v>34210</v>
      </c>
      <c r="E3318" s="519" t="s">
        <v>34211</v>
      </c>
      <c r="F3318" s="519" t="s">
        <v>34212</v>
      </c>
      <c r="I3318" s="519" t="s">
        <v>22</v>
      </c>
      <c r="J3318" s="650">
        <v>1.1000000000000001</v>
      </c>
    </row>
    <row r="3319" spans="1:10">
      <c r="A3319" s="519" t="s">
        <v>3499</v>
      </c>
      <c r="B3319" s="519" t="str">
        <f t="shared" si="51"/>
        <v>ESGOTAMENTO DE VALA MEDIDO PELA POTENCIA INSTALADA E PELO TEMPO DE FUNCIONAMENTO</v>
      </c>
      <c r="C3319" s="519" t="s">
        <v>34213</v>
      </c>
      <c r="D3319" s="519" t="s">
        <v>34214</v>
      </c>
      <c r="I3319" s="519" t="s">
        <v>3500</v>
      </c>
      <c r="J3319" s="650">
        <v>6.77</v>
      </c>
    </row>
    <row r="3320" spans="1:10">
      <c r="A3320" s="519" t="s">
        <v>3501</v>
      </c>
      <c r="B3320" s="519" t="str">
        <f t="shared" si="51"/>
        <v>ESGOTAMENTO DE VALA MEDIDO PELA POTENCIA INSTALADA E PELO TEMPO DE FUNCIONAMENTO</v>
      </c>
      <c r="C3320" s="519" t="s">
        <v>34213</v>
      </c>
      <c r="D3320" s="519" t="s">
        <v>34214</v>
      </c>
      <c r="I3320" s="519" t="s">
        <v>3500</v>
      </c>
      <c r="J3320" s="650">
        <v>6.25</v>
      </c>
    </row>
    <row r="3321" spans="1:10">
      <c r="A3321" s="519" t="s">
        <v>3502</v>
      </c>
      <c r="B3321" s="519" t="str">
        <f t="shared" si="51"/>
        <v>ESGOTAMENTO DE VALA MEDIDO PELA POTENCIA INSTALADA E PELO TEMPO DE FUNCIONAMENTO,DEVENDO SER USADO COMO SEU COMPLEMENTO,CONSIDERANDO A HORA IMPRODUTIVA DA BOMBA.</v>
      </c>
      <c r="C3321" s="519" t="s">
        <v>34213</v>
      </c>
      <c r="D3321" s="519" t="s">
        <v>34215</v>
      </c>
      <c r="E3321" s="519" t="s">
        <v>34216</v>
      </c>
      <c r="I3321" s="519" t="s">
        <v>3503</v>
      </c>
      <c r="J3321" s="650">
        <v>4.03</v>
      </c>
    </row>
    <row r="3322" spans="1:10">
      <c r="A3322" s="519" t="s">
        <v>3504</v>
      </c>
      <c r="B3322" s="519" t="str">
        <f t="shared" si="51"/>
        <v>ESGOTAMENTO DE VALA MEDIDO PELA POTENCIA INSTALADA E PELO TEMPO DE FUNCIONAMENTO,DEVENDO SER USADO COMO SEU COMPLEMENTO,CONSIDERANDO A HORA IMPRODUTIVA DA BOMBA.</v>
      </c>
      <c r="C3322" s="519" t="s">
        <v>34213</v>
      </c>
      <c r="D3322" s="519" t="s">
        <v>34215</v>
      </c>
      <c r="E3322" s="519" t="s">
        <v>34216</v>
      </c>
      <c r="I3322" s="519" t="s">
        <v>3503</v>
      </c>
      <c r="J3322" s="650">
        <v>3.51</v>
      </c>
    </row>
    <row r="3323" spans="1:10">
      <c r="A3323" s="519" t="s">
        <v>3505</v>
      </c>
      <c r="B3323" s="519" t="str">
        <f t="shared" si="51"/>
        <v>ESGOTAMENTO DE AGUA DE SUBSOLO RESULTANTE DE INFILTRACAO OUALAGAMENTO,USANDO MOTOR ELETRICO EM BOMBA DE 3HP,DIAMETRO DE SUCCAO DE 1.1/2".ALTURA MANOMETRICA ATE 10,00M,MEDIDA PELOTEMPO DE FUNCIONAMENTO</v>
      </c>
      <c r="C3323" s="519" t="s">
        <v>34217</v>
      </c>
      <c r="D3323" s="519" t="s">
        <v>34218</v>
      </c>
      <c r="E3323" s="519" t="s">
        <v>34219</v>
      </c>
      <c r="F3323" s="519" t="s">
        <v>34220</v>
      </c>
      <c r="I3323" s="519" t="s">
        <v>1848</v>
      </c>
      <c r="J3323" s="650">
        <v>3.82</v>
      </c>
    </row>
    <row r="3324" spans="1:10">
      <c r="A3324" s="519" t="s">
        <v>3506</v>
      </c>
      <c r="B3324" s="519" t="str">
        <f t="shared" si="51"/>
        <v>ESGOTAMENTO DE AGUA DE SUBSOLO RESULTANTE DE INFILTRACAO OUALAGAMENTO,USANDO MOTOR ELETRICO EM BOMBA DE 3HP,DIAMETRO DE SUCCAO DE 1.1/2".ALTURA MANOMETRICA ATE 10,00M,MEDIDA PELOTEMPO DE FUNCIONAMENTO</v>
      </c>
      <c r="C3324" s="519" t="s">
        <v>34217</v>
      </c>
      <c r="D3324" s="519" t="s">
        <v>34218</v>
      </c>
      <c r="E3324" s="519" t="s">
        <v>34219</v>
      </c>
      <c r="F3324" s="519" t="s">
        <v>34220</v>
      </c>
      <c r="I3324" s="519" t="s">
        <v>1848</v>
      </c>
      <c r="J3324" s="650">
        <v>3.82</v>
      </c>
    </row>
    <row r="3325" spans="1:10">
      <c r="A3325" s="519" t="s">
        <v>3507</v>
      </c>
      <c r="B3325" s="519"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5" s="519" t="s">
        <v>34217</v>
      </c>
      <c r="D3325" s="519" t="s">
        <v>34218</v>
      </c>
      <c r="E3325" s="519" t="s">
        <v>34221</v>
      </c>
      <c r="F3325" s="519" t="s">
        <v>34222</v>
      </c>
      <c r="G3325" s="519" t="s">
        <v>34223</v>
      </c>
      <c r="I3325" s="519" t="s">
        <v>1848</v>
      </c>
      <c r="J3325" s="650">
        <v>0.22</v>
      </c>
    </row>
    <row r="3326" spans="1:10">
      <c r="A3326" s="519" t="s">
        <v>3508</v>
      </c>
      <c r="B3326" s="519" t="str">
        <f t="shared" si="51"/>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26" s="519" t="s">
        <v>34217</v>
      </c>
      <c r="D3326" s="519" t="s">
        <v>34218</v>
      </c>
      <c r="E3326" s="519" t="s">
        <v>34221</v>
      </c>
      <c r="F3326" s="519" t="s">
        <v>34222</v>
      </c>
      <c r="G3326" s="519" t="s">
        <v>34223</v>
      </c>
      <c r="I3326" s="519" t="s">
        <v>1848</v>
      </c>
      <c r="J3326" s="650">
        <v>0.22</v>
      </c>
    </row>
    <row r="3327" spans="1:10">
      <c r="A3327" s="519" t="s">
        <v>3509</v>
      </c>
      <c r="B3327" s="519" t="str">
        <f t="shared" si="51"/>
        <v>ESCORAMENTO SIMPLES,FECHADO,DE VALA DE POUCA PROFUNDIDADE(ATE 1,00M DE PROFUNDIDADE),INCLUSIVE FORNECIMENTO DOS MATERIAIS(PECAS DE MADEIRA DE 3ª-1.1/2"X9" E 3"X6")</v>
      </c>
      <c r="C3327" s="519" t="s">
        <v>34224</v>
      </c>
      <c r="D3327" s="519" t="s">
        <v>34225</v>
      </c>
      <c r="E3327" s="519" t="s">
        <v>34226</v>
      </c>
      <c r="I3327" s="519" t="s">
        <v>13</v>
      </c>
      <c r="J3327" s="650">
        <v>106.25</v>
      </c>
    </row>
    <row r="3328" spans="1:10">
      <c r="A3328" s="519" t="s">
        <v>3510</v>
      </c>
      <c r="B3328" s="519" t="str">
        <f t="shared" si="51"/>
        <v>ESCORAMENTO SIMPLES,FECHADO,DE VALA DE POUCA PROFUNDIDADE(ATE 1,00M DE PROFUNDIDADE),INCLUSIVE FORNECIMENTO DOS MATERIAIS(PECAS DE MADEIRA DE 3ª-1.1/2"X9" E 3"X6")</v>
      </c>
      <c r="C3328" s="519" t="s">
        <v>34224</v>
      </c>
      <c r="D3328" s="519" t="s">
        <v>34225</v>
      </c>
      <c r="E3328" s="519" t="s">
        <v>34226</v>
      </c>
      <c r="I3328" s="519" t="s">
        <v>13</v>
      </c>
      <c r="J3328" s="650">
        <v>101.29</v>
      </c>
    </row>
    <row r="3329" spans="1:10">
      <c r="A3329" s="519" t="s">
        <v>3511</v>
      </c>
      <c r="B3329" s="519" t="str">
        <f t="shared" si="51"/>
        <v>ESCORAMENTO SIMPLES,ABERTO,DE VALA DE POUCA PROFUNDIDADE(ATE 1,00M DE PROFUNDIDADE),INCLUSIVE FORNECIMENTO DOS MATERIAIS(PECAS DE MADEIRA DE 3ª-1.1/2"X9" E 3"X6")</v>
      </c>
      <c r="C3329" s="519" t="s">
        <v>34227</v>
      </c>
      <c r="D3329" s="519" t="s">
        <v>34228</v>
      </c>
      <c r="E3329" s="519" t="s">
        <v>34229</v>
      </c>
      <c r="I3329" s="519" t="s">
        <v>13</v>
      </c>
      <c r="J3329" s="650">
        <v>46.98</v>
      </c>
    </row>
    <row r="3330" spans="1:10">
      <c r="A3330" s="519" t="s">
        <v>3512</v>
      </c>
      <c r="B3330" s="519" t="str">
        <f t="shared" si="51"/>
        <v>ESCORAMENTO SIMPLES,ABERTO,DE VALA DE POUCA PROFUNDIDADE(ATE 1,00M DE PROFUNDIDADE),INCLUSIVE FORNECIMENTO DOS MATERIAIS(PECAS DE MADEIRA DE 3ª-1.1/2"X9" E 3"X6")</v>
      </c>
      <c r="C3330" s="519" t="s">
        <v>34227</v>
      </c>
      <c r="D3330" s="519" t="s">
        <v>34228</v>
      </c>
      <c r="E3330" s="519" t="s">
        <v>34229</v>
      </c>
      <c r="I3330" s="519" t="s">
        <v>13</v>
      </c>
      <c r="J3330" s="650">
        <v>44.5</v>
      </c>
    </row>
    <row r="3331" spans="1:10">
      <c r="A3331" s="519" t="s">
        <v>3513</v>
      </c>
      <c r="B3331" s="519" t="str">
        <f t="shared" si="51"/>
        <v>ESCORAMENTO SIMPLES,FECHADO,DE VALA DE POUCA PROFUNDIDADE(ATE 1,00M DE PROFUNDIDADE),INCLUSIVE FORNECIMENTO DOS MATERIAIS,COM ESGOTAMENTO MANUAL</v>
      </c>
      <c r="C3331" s="519" t="s">
        <v>34224</v>
      </c>
      <c r="D3331" s="519" t="s">
        <v>34225</v>
      </c>
      <c r="E3331" s="519" t="s">
        <v>34230</v>
      </c>
      <c r="I3331" s="519" t="s">
        <v>13</v>
      </c>
      <c r="J3331" s="650">
        <v>134.12</v>
      </c>
    </row>
    <row r="3332" spans="1:10">
      <c r="A3332" s="519" t="s">
        <v>3514</v>
      </c>
      <c r="B3332" s="519" t="str">
        <f t="shared" si="51"/>
        <v>ESCORAMENTO SIMPLES,FECHADO,DE VALA DE POUCA PROFUNDIDADE(ATE 1,00M DE PROFUNDIDADE),INCLUSIVE FORNECIMENTO DOS MATERIAIS,COM ESGOTAMENTO MANUAL</v>
      </c>
      <c r="C3332" s="519" t="s">
        <v>34224</v>
      </c>
      <c r="D3332" s="519" t="s">
        <v>34225</v>
      </c>
      <c r="E3332" s="519" t="s">
        <v>34230</v>
      </c>
      <c r="I3332" s="519" t="s">
        <v>13</v>
      </c>
      <c r="J3332" s="650">
        <v>127.43</v>
      </c>
    </row>
    <row r="3333" spans="1:10">
      <c r="A3333" s="519" t="s">
        <v>3515</v>
      </c>
      <c r="B3333" s="519" t="str">
        <f t="shared" si="51"/>
        <v>CHAPA DE ACO CARBONO SAE 1006/10 PERFURADA EM FUROS REDONDOS ALTERNADOS LONGITUDINALMENTE,DIAMETRO DE 1,80MM,DISTANCIA ENTRE FUROS DE 2,55MM (DE CENTRO),NAS DIMENSOES DE(2000X1000X0,90)MM.FORNECIMENTO</v>
      </c>
      <c r="C3333" s="519" t="s">
        <v>34231</v>
      </c>
      <c r="D3333" s="519" t="s">
        <v>34232</v>
      </c>
      <c r="E3333" s="519" t="s">
        <v>34233</v>
      </c>
      <c r="F3333" s="519" t="s">
        <v>34234</v>
      </c>
      <c r="I3333" s="519" t="s">
        <v>5</v>
      </c>
      <c r="J3333" s="650">
        <v>436.4</v>
      </c>
    </row>
    <row r="3334" spans="1:10">
      <c r="A3334" s="519" t="s">
        <v>3516</v>
      </c>
      <c r="B3334" s="519" t="str">
        <f t="shared" si="51"/>
        <v>CHAPA DE ACO CARBONO SAE 1006/10 PERFURADA EM FUROS REDONDOS ALTERNADOS LONGITUDINALMENTE,DIAMETRO DE 1,80MM,DISTANCIA ENTRE FUROS DE 2,55MM (DE CENTRO),NAS DIMENSOES DE(2000X1000X0,90)MM.FORNECIMENTO</v>
      </c>
      <c r="C3334" s="519" t="s">
        <v>34231</v>
      </c>
      <c r="D3334" s="519" t="s">
        <v>34232</v>
      </c>
      <c r="E3334" s="519" t="s">
        <v>34233</v>
      </c>
      <c r="F3334" s="519" t="s">
        <v>34234</v>
      </c>
      <c r="I3334" s="519" t="s">
        <v>5</v>
      </c>
      <c r="J3334" s="650">
        <v>436.4</v>
      </c>
    </row>
    <row r="3335" spans="1:10">
      <c r="A3335" s="519" t="s">
        <v>3517</v>
      </c>
      <c r="B3335" s="519" t="str">
        <f t="shared" si="51"/>
        <v>CHAPA DE ACO CARBONO SAE 1006/10,PERFURADA EM FUROS REDONDOSALTERNADOS LONGITUDINALMENTE,DIAMETRO DE 6,35MM,DISTANCIA ENTRE FUROS DE 9,00MM (DE CENTRO),NAS DIMENSOES DE(2000X1000X1,5)MM.FORNECIMENTO</v>
      </c>
      <c r="C3335" s="519" t="s">
        <v>34235</v>
      </c>
      <c r="D3335" s="519" t="s">
        <v>34236</v>
      </c>
      <c r="E3335" s="519" t="s">
        <v>34237</v>
      </c>
      <c r="F3335" s="519" t="s">
        <v>34238</v>
      </c>
      <c r="I3335" s="519" t="s">
        <v>5</v>
      </c>
      <c r="J3335" s="650">
        <v>510.08</v>
      </c>
    </row>
    <row r="3336" spans="1:10">
      <c r="A3336" s="519" t="s">
        <v>3518</v>
      </c>
      <c r="B3336" s="519" t="str">
        <f t="shared" ref="B3336:B3399" si="52">C3336&amp;D3336&amp;E3336&amp;F3336&amp;G3336&amp;H3336</f>
        <v>CHAPA DE ACO CARBONO SAE 1006/10,PERFURADA EM FUROS REDONDOSALTERNADOS LONGITUDINALMENTE,DIAMETRO DE 6,35MM,DISTANCIA ENTRE FUROS DE 9,00MM (DE CENTRO),NAS DIMENSOES DE(2000X1000X1,5)MM.FORNECIMENTO</v>
      </c>
      <c r="C3336" s="519" t="s">
        <v>34235</v>
      </c>
      <c r="D3336" s="519" t="s">
        <v>34236</v>
      </c>
      <c r="E3336" s="519" t="s">
        <v>34237</v>
      </c>
      <c r="F3336" s="519" t="s">
        <v>34238</v>
      </c>
      <c r="I3336" s="519" t="s">
        <v>5</v>
      </c>
      <c r="J3336" s="650">
        <v>510.08</v>
      </c>
    </row>
    <row r="3337" spans="1:10">
      <c r="A3337" s="519" t="s">
        <v>3519</v>
      </c>
      <c r="B3337" s="519" t="str">
        <f t="shared" si="52"/>
        <v>CHAPA DE ACO CARBONO COMUM DE 3/8",PARA PASSAGEM DE VEICULOS,SOBRE VALAS EM TRAVESSIAS,COMPREENDENDO COLOCACAO,USO E RETIRADA,MEDIDA PELA AREA DE CHAPA,EM CADA APLICACAO</v>
      </c>
      <c r="C3337" s="519" t="s">
        <v>34239</v>
      </c>
      <c r="D3337" s="519" t="s">
        <v>34240</v>
      </c>
      <c r="E3337" s="519" t="s">
        <v>34241</v>
      </c>
      <c r="I3337" s="519" t="s">
        <v>13</v>
      </c>
      <c r="J3337" s="650">
        <v>49.38</v>
      </c>
    </row>
    <row r="3338" spans="1:10">
      <c r="A3338" s="519" t="s">
        <v>3520</v>
      </c>
      <c r="B3338" s="519" t="str">
        <f t="shared" si="52"/>
        <v>CHAPA DE ACO CARBONO COMUM DE 3/8",PARA PASSAGEM DE VEICULOS,SOBRE VALAS EM TRAVESSIAS,COMPREENDENDO COLOCACAO,USO E RETIRADA,MEDIDA PELA AREA DE CHAPA,EM CADA APLICACAO</v>
      </c>
      <c r="C3338" s="519" t="s">
        <v>34239</v>
      </c>
      <c r="D3338" s="519" t="s">
        <v>34240</v>
      </c>
      <c r="E3338" s="519" t="s">
        <v>34241</v>
      </c>
      <c r="I3338" s="519" t="s">
        <v>13</v>
      </c>
      <c r="J3338" s="650">
        <v>45.97</v>
      </c>
    </row>
    <row r="3339" spans="1:10">
      <c r="A3339" s="519" t="s">
        <v>3521</v>
      </c>
      <c r="B3339" s="519" t="str">
        <f t="shared" si="52"/>
        <v>CHAPA DE ACO CARBONO COMUM DE 3/8",PARA PASSAGEM DE VEICULOS,SOBRE VALAS EM TRAVESSIAS,COMPREENDENDO COLOCACAO,USO E RETIRADA,MEDIDA PELA AREA DE CHAPA,EM CADA APLICACAO,INCLUSIVEMOBILIZACAO,TRANSPORTE,CARGA E DESCARGA</v>
      </c>
      <c r="C3339" s="519" t="s">
        <v>34239</v>
      </c>
      <c r="D3339" s="519" t="s">
        <v>34240</v>
      </c>
      <c r="E3339" s="519" t="s">
        <v>34242</v>
      </c>
      <c r="F3339" s="519" t="s">
        <v>34243</v>
      </c>
      <c r="I3339" s="519" t="s">
        <v>13</v>
      </c>
      <c r="J3339" s="650">
        <v>86.51</v>
      </c>
    </row>
    <row r="3340" spans="1:10">
      <c r="A3340" s="519" t="s">
        <v>3522</v>
      </c>
      <c r="B3340" s="519" t="str">
        <f t="shared" si="52"/>
        <v>CHAPA DE ACO CARBONO COMUM DE 3/8",PARA PASSAGEM DE VEICULOS,SOBRE VALAS EM TRAVESSIAS,COMPREENDENDO COLOCACAO,USO E RETIRADA,MEDIDA PELA AREA DE CHAPA,EM CADA APLICACAO,INCLUSIVEMOBILIZACAO,TRANSPORTE,CARGA E DESCARGA</v>
      </c>
      <c r="C3340" s="519" t="s">
        <v>34239</v>
      </c>
      <c r="D3340" s="519" t="s">
        <v>34240</v>
      </c>
      <c r="E3340" s="519" t="s">
        <v>34242</v>
      </c>
      <c r="F3340" s="519" t="s">
        <v>34243</v>
      </c>
      <c r="I3340" s="519" t="s">
        <v>13</v>
      </c>
      <c r="J3340" s="650">
        <v>80.2</v>
      </c>
    </row>
    <row r="3341" spans="1:10">
      <c r="A3341" s="519" t="s">
        <v>3523</v>
      </c>
      <c r="B3341" s="519" t="str">
        <f t="shared" si="52"/>
        <v>CHAPA DE ACO CARBONO COMUM DE 3/8",PARA PASSAGEM DE VEICULOS,SOBRE VALAS EM TRAVESSIAS,COMPREENDENDO SOMENTE A COLOCACAO E RETIRADA,MEDIDA PELA AREA DE CHAPA,EM CADA APLICACAO</v>
      </c>
      <c r="C3341" s="519" t="s">
        <v>34239</v>
      </c>
      <c r="D3341" s="519" t="s">
        <v>34244</v>
      </c>
      <c r="E3341" s="519" t="s">
        <v>34245</v>
      </c>
      <c r="I3341" s="519" t="s">
        <v>13</v>
      </c>
      <c r="J3341" s="650">
        <v>5.79</v>
      </c>
    </row>
    <row r="3342" spans="1:10">
      <c r="A3342" s="519" t="s">
        <v>3524</v>
      </c>
      <c r="B3342" s="519" t="str">
        <f t="shared" si="52"/>
        <v>CHAPA DE ACO CARBONO COMUM DE 3/8",PARA PASSAGEM DE VEICULOS,SOBRE VALAS EM TRAVESSIAS,COMPREENDENDO SOMENTE A COLOCACAO E RETIRADA,MEDIDA PELA AREA DE CHAPA,EM CADA APLICACAO</v>
      </c>
      <c r="C3342" s="519" t="s">
        <v>34239</v>
      </c>
      <c r="D3342" s="519" t="s">
        <v>34244</v>
      </c>
      <c r="E3342" s="519" t="s">
        <v>34245</v>
      </c>
      <c r="I3342" s="519" t="s">
        <v>13</v>
      </c>
      <c r="J3342" s="650">
        <v>5.0199999999999996</v>
      </c>
    </row>
    <row r="3343" spans="1:10">
      <c r="A3343" s="519" t="s">
        <v>3525</v>
      </c>
      <c r="B3343" s="519" t="str">
        <f t="shared" si="52"/>
        <v>ALUGUEL DE TRANSFORMADOR DE DISTRIBUICAO,TRIFASICO,60HZ,13,8KV-220/127V,30KVA</v>
      </c>
      <c r="C3343" s="519" t="s">
        <v>34246</v>
      </c>
      <c r="D3343" s="519" t="s">
        <v>34247</v>
      </c>
      <c r="I3343" s="519" t="s">
        <v>1966</v>
      </c>
      <c r="J3343" s="650">
        <v>937.03</v>
      </c>
    </row>
    <row r="3344" spans="1:10">
      <c r="A3344" s="519" t="s">
        <v>3526</v>
      </c>
      <c r="B3344" s="519" t="str">
        <f t="shared" si="52"/>
        <v>ALUGUEL DE TRANSFORMADOR DE DISTRIBUICAO,TRIFASICO,60HZ,13,8KV-220/127V,30KVA</v>
      </c>
      <c r="C3344" s="519" t="s">
        <v>34246</v>
      </c>
      <c r="D3344" s="519" t="s">
        <v>34247</v>
      </c>
      <c r="I3344" s="519" t="s">
        <v>1966</v>
      </c>
      <c r="J3344" s="650">
        <v>937.03</v>
      </c>
    </row>
    <row r="3345" spans="1:10">
      <c r="A3345" s="519" t="s">
        <v>3527</v>
      </c>
      <c r="B3345" s="519" t="str">
        <f t="shared" si="52"/>
        <v>ALUGUEL DE TRANSFORMADOR DE DISTRIBUICAO,TRIFASICO,60HZ,13,8KV-220/127V,45KVA</v>
      </c>
      <c r="C3345" s="519" t="s">
        <v>34246</v>
      </c>
      <c r="D3345" s="519" t="s">
        <v>34248</v>
      </c>
      <c r="I3345" s="519" t="s">
        <v>1966</v>
      </c>
      <c r="J3345" s="650">
        <v>1046.6300000000001</v>
      </c>
    </row>
    <row r="3346" spans="1:10">
      <c r="A3346" s="519" t="s">
        <v>3528</v>
      </c>
      <c r="B3346" s="519" t="str">
        <f t="shared" si="52"/>
        <v>ALUGUEL DE TRANSFORMADOR DE DISTRIBUICAO,TRIFASICO,60HZ,13,8KV-220/127V,45KVA</v>
      </c>
      <c r="C3346" s="519" t="s">
        <v>34246</v>
      </c>
      <c r="D3346" s="519" t="s">
        <v>34248</v>
      </c>
      <c r="I3346" s="519" t="s">
        <v>1966</v>
      </c>
      <c r="J3346" s="650">
        <v>1046.6300000000001</v>
      </c>
    </row>
    <row r="3347" spans="1:10">
      <c r="A3347" s="519" t="s">
        <v>3529</v>
      </c>
      <c r="B3347" s="519" t="str">
        <f t="shared" si="52"/>
        <v>ALUGUEL DE TRANSFORMADOR DE DISTRIBUICAO,TRIFASICO,60HZ,13,8KV-220/127V,75KVA</v>
      </c>
      <c r="C3347" s="519" t="s">
        <v>34246</v>
      </c>
      <c r="D3347" s="519" t="s">
        <v>34249</v>
      </c>
      <c r="I3347" s="519" t="s">
        <v>1966</v>
      </c>
      <c r="J3347" s="650">
        <v>1353.5</v>
      </c>
    </row>
    <row r="3348" spans="1:10">
      <c r="A3348" s="519" t="s">
        <v>3530</v>
      </c>
      <c r="B3348" s="519" t="str">
        <f t="shared" si="52"/>
        <v>ALUGUEL DE TRANSFORMADOR DE DISTRIBUICAO,TRIFASICO,60HZ,13,8KV-220/127V,75KVA</v>
      </c>
      <c r="C3348" s="519" t="s">
        <v>34246</v>
      </c>
      <c r="D3348" s="519" t="s">
        <v>34249</v>
      </c>
      <c r="I3348" s="519" t="s">
        <v>1966</v>
      </c>
      <c r="J3348" s="650">
        <v>1353.5</v>
      </c>
    </row>
    <row r="3349" spans="1:10">
      <c r="A3349" s="519" t="s">
        <v>3531</v>
      </c>
      <c r="B3349" s="519" t="str">
        <f t="shared" si="52"/>
        <v>ALUGUEL DE TRANSFORMADOR DE DISTRIBUICAO,TRIFASICO,60HZ,13,8KV-220/127V,112,5KVA</v>
      </c>
      <c r="C3349" s="519" t="s">
        <v>34246</v>
      </c>
      <c r="D3349" s="519" t="s">
        <v>34250</v>
      </c>
      <c r="I3349" s="519" t="s">
        <v>1966</v>
      </c>
      <c r="J3349" s="650">
        <v>1672.42</v>
      </c>
    </row>
    <row r="3350" spans="1:10">
      <c r="A3350" s="519" t="s">
        <v>3532</v>
      </c>
      <c r="B3350" s="519" t="str">
        <f t="shared" si="52"/>
        <v>ALUGUEL DE TRANSFORMADOR DE DISTRIBUICAO,TRIFASICO,60HZ,13,8KV-220/127V,112,5KVA</v>
      </c>
      <c r="C3350" s="519" t="s">
        <v>34246</v>
      </c>
      <c r="D3350" s="519" t="s">
        <v>34250</v>
      </c>
      <c r="I3350" s="519" t="s">
        <v>1966</v>
      </c>
      <c r="J3350" s="650">
        <v>1672.42</v>
      </c>
    </row>
    <row r="3351" spans="1:10">
      <c r="A3351" s="519" t="s">
        <v>3533</v>
      </c>
      <c r="B3351" s="519" t="str">
        <f t="shared" si="52"/>
        <v>ALUGUEL DE TRANSFORMADOR DE DISTRIBUICAO,TRIFASICO,60HZ,13,8KV-220/127V,150KVA</v>
      </c>
      <c r="C3351" s="519" t="s">
        <v>34246</v>
      </c>
      <c r="D3351" s="519" t="s">
        <v>34251</v>
      </c>
      <c r="I3351" s="519" t="s">
        <v>1966</v>
      </c>
      <c r="J3351" s="650">
        <v>2109.3200000000002</v>
      </c>
    </row>
    <row r="3352" spans="1:10">
      <c r="A3352" s="519" t="s">
        <v>3534</v>
      </c>
      <c r="B3352" s="519" t="str">
        <f t="shared" si="52"/>
        <v>ALUGUEL DE TRANSFORMADOR DE DISTRIBUICAO,TRIFASICO,60HZ,13,8KV-220/127V,150KVA</v>
      </c>
      <c r="C3352" s="519" t="s">
        <v>34246</v>
      </c>
      <c r="D3352" s="519" t="s">
        <v>34251</v>
      </c>
      <c r="I3352" s="519" t="s">
        <v>1966</v>
      </c>
      <c r="J3352" s="650">
        <v>2109.3200000000002</v>
      </c>
    </row>
    <row r="3353" spans="1:10">
      <c r="A3353" s="519" t="s">
        <v>3535</v>
      </c>
      <c r="B3353" s="519" t="str">
        <f t="shared" si="52"/>
        <v>ALUGUEL DE TRANSFORMADOR DE DISTRIBUICAO,TRIFASICO,60HZ,13,8KV-220/127KV,225KVA</v>
      </c>
      <c r="C3353" s="519" t="s">
        <v>34246</v>
      </c>
      <c r="D3353" s="519" t="s">
        <v>34252</v>
      </c>
      <c r="I3353" s="519" t="s">
        <v>1966</v>
      </c>
      <c r="J3353" s="650">
        <v>2959.06</v>
      </c>
    </row>
    <row r="3354" spans="1:10">
      <c r="A3354" s="519" t="s">
        <v>3536</v>
      </c>
      <c r="B3354" s="519" t="str">
        <f t="shared" si="52"/>
        <v>ALUGUEL DE TRANSFORMADOR DE DISTRIBUICAO,TRIFASICO,60HZ,13,8KV-220/127KV,225KVA</v>
      </c>
      <c r="C3354" s="519" t="s">
        <v>34246</v>
      </c>
      <c r="D3354" s="519" t="s">
        <v>34252</v>
      </c>
      <c r="I3354" s="519" t="s">
        <v>1966</v>
      </c>
      <c r="J3354" s="650">
        <v>2959.06</v>
      </c>
    </row>
    <row r="3355" spans="1:10">
      <c r="A3355" s="519" t="s">
        <v>3537</v>
      </c>
      <c r="B3355" s="519" t="str">
        <f t="shared" si="52"/>
        <v>ALUGUEL DE TRANSFORMADOR DE DISTRIBUICAO,TRIFASICO,60HZ,13,8KV-220/127V,300KVA</v>
      </c>
      <c r="C3355" s="519" t="s">
        <v>34246</v>
      </c>
      <c r="D3355" s="519" t="s">
        <v>34253</v>
      </c>
      <c r="I3355" s="519" t="s">
        <v>1966</v>
      </c>
      <c r="J3355" s="650">
        <v>3111.95</v>
      </c>
    </row>
    <row r="3356" spans="1:10">
      <c r="A3356" s="519" t="s">
        <v>3538</v>
      </c>
      <c r="B3356" s="519" t="str">
        <f t="shared" si="52"/>
        <v>ALUGUEL DE TRANSFORMADOR DE DISTRIBUICAO,TRIFASICO,60HZ,13,8KV-220/127V,300KVA</v>
      </c>
      <c r="C3356" s="519" t="s">
        <v>34246</v>
      </c>
      <c r="D3356" s="519" t="s">
        <v>34253</v>
      </c>
      <c r="I3356" s="519" t="s">
        <v>1966</v>
      </c>
      <c r="J3356" s="650">
        <v>3111.95</v>
      </c>
    </row>
    <row r="3357" spans="1:10">
      <c r="A3357" s="519" t="s">
        <v>3539</v>
      </c>
      <c r="B3357" s="519"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7" s="519" t="s">
        <v>34254</v>
      </c>
      <c r="D3357" s="519" t="s">
        <v>34255</v>
      </c>
      <c r="E3357" s="519" t="s">
        <v>34256</v>
      </c>
      <c r="F3357" s="519" t="s">
        <v>71712</v>
      </c>
      <c r="G3357" s="519" t="s">
        <v>71713</v>
      </c>
      <c r="I3357" s="519" t="s">
        <v>5</v>
      </c>
      <c r="J3357" s="650">
        <v>168916.53</v>
      </c>
    </row>
    <row r="3358" spans="1:10">
      <c r="A3358" s="519" t="s">
        <v>3540</v>
      </c>
      <c r="B3358" s="519" t="str">
        <f t="shared" si="52"/>
        <v>PORTICO EM ACO,PARA SUPORTE DE SINALIZACAO VERTICAL,COMPOSTO POR 2(DUAS) COLUNAS TUBULARES,1(UMA) VIGA TRELICADA E CHUMBADORES PARA FIXACAO,GALVANIZADO POR IMERSAO A QUENTE,COM ZINCAGEM MINIMA DE 350GR/M2 EM CADA FACE,CONFORME ABNT NBR 6323,SENDO O VAO DE 22,40M.FORNECIMENTO E COLOCACAO</v>
      </c>
      <c r="C3358" s="519" t="s">
        <v>34254</v>
      </c>
      <c r="D3358" s="519" t="s">
        <v>34255</v>
      </c>
      <c r="E3358" s="519" t="s">
        <v>34256</v>
      </c>
      <c r="F3358" s="519" t="s">
        <v>71712</v>
      </c>
      <c r="G3358" s="519" t="s">
        <v>71713</v>
      </c>
      <c r="I3358" s="519" t="s">
        <v>5</v>
      </c>
      <c r="J3358" s="650">
        <v>168304.44</v>
      </c>
    </row>
    <row r="3359" spans="1:10">
      <c r="A3359" s="519" t="s">
        <v>3541</v>
      </c>
      <c r="B3359" s="519"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59" s="519" t="s">
        <v>34254</v>
      </c>
      <c r="D3359" s="519" t="s">
        <v>34255</v>
      </c>
      <c r="E3359" s="519" t="s">
        <v>34256</v>
      </c>
      <c r="F3359" s="519" t="s">
        <v>71712</v>
      </c>
      <c r="G3359" s="519" t="s">
        <v>71714</v>
      </c>
      <c r="I3359" s="519" t="s">
        <v>5</v>
      </c>
      <c r="J3359" s="650">
        <v>157107.4</v>
      </c>
    </row>
    <row r="3360" spans="1:10">
      <c r="A3360" s="519" t="s">
        <v>3542</v>
      </c>
      <c r="B3360" s="519" t="str">
        <f t="shared" si="52"/>
        <v>PORTICO EM ACO,PARA SUPORTE DE SINALIZACAO VERTICAL,COMPOSTO POR 2(DUAS) COLUNAS TUBULARES,1(UMA) VIGA TRELICADA E CHUMBADORES PARA FIXACAO,GALVANIZADO POR IMERSAO A QUENTE,COM ZINCAGEM MINIMA DE 350GR/M2 EM CADA FACE,CONFORME ABNT NBR 6323,SENDO O VAO DE 18,80M.FORNECIMENTO E COLOCACAO</v>
      </c>
      <c r="C3360" s="519" t="s">
        <v>34254</v>
      </c>
      <c r="D3360" s="519" t="s">
        <v>34255</v>
      </c>
      <c r="E3360" s="519" t="s">
        <v>34256</v>
      </c>
      <c r="F3360" s="519" t="s">
        <v>71712</v>
      </c>
      <c r="G3360" s="519" t="s">
        <v>71714</v>
      </c>
      <c r="I3360" s="519" t="s">
        <v>5</v>
      </c>
      <c r="J3360" s="650">
        <v>156497.96</v>
      </c>
    </row>
    <row r="3361" spans="1:10">
      <c r="A3361" s="519" t="s">
        <v>3543</v>
      </c>
      <c r="B3361" s="519"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1" s="519" t="s">
        <v>34254</v>
      </c>
      <c r="D3361" s="519" t="s">
        <v>34255</v>
      </c>
      <c r="E3361" s="519" t="s">
        <v>34256</v>
      </c>
      <c r="F3361" s="519" t="s">
        <v>71712</v>
      </c>
      <c r="G3361" s="519" t="s">
        <v>71715</v>
      </c>
      <c r="I3361" s="519" t="s">
        <v>5</v>
      </c>
      <c r="J3361" s="650">
        <v>153986.60999999999</v>
      </c>
    </row>
    <row r="3362" spans="1:10">
      <c r="A3362" s="519" t="s">
        <v>3544</v>
      </c>
      <c r="B3362" s="519" t="str">
        <f t="shared" si="52"/>
        <v>PORTICO EM ACO,PARA SUPORTE DE SINALIZACAO VERTICAL,COMPOSTO POR 2(DUAS) COLUNAS TUBULARES,1(UMA) VIGA TRELICADA E CHUMBADORES PARA FIXACAO,GALVANIZADO POR IMERSAO A QUENTE,COM ZINCAGEM MINIMA DE 350GR/M2 EM CADA FACE,CONFORME ABNT NBR 6323,SENDO O VAO DE 17,20M.FORNECIMENTO E COLOCACAO</v>
      </c>
      <c r="C3362" s="519" t="s">
        <v>34254</v>
      </c>
      <c r="D3362" s="519" t="s">
        <v>34255</v>
      </c>
      <c r="E3362" s="519" t="s">
        <v>34256</v>
      </c>
      <c r="F3362" s="519" t="s">
        <v>71712</v>
      </c>
      <c r="G3362" s="519" t="s">
        <v>71715</v>
      </c>
      <c r="I3362" s="519" t="s">
        <v>5</v>
      </c>
      <c r="J3362" s="650">
        <v>153378.32</v>
      </c>
    </row>
    <row r="3363" spans="1:10">
      <c r="A3363" s="519" t="s">
        <v>3545</v>
      </c>
      <c r="B3363" s="519"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3" s="519" t="s">
        <v>34254</v>
      </c>
      <c r="D3363" s="519" t="s">
        <v>34255</v>
      </c>
      <c r="E3363" s="519" t="s">
        <v>34256</v>
      </c>
      <c r="F3363" s="519" t="s">
        <v>71712</v>
      </c>
      <c r="G3363" s="519" t="s">
        <v>71716</v>
      </c>
      <c r="I3363" s="519" t="s">
        <v>5</v>
      </c>
      <c r="J3363" s="650">
        <v>133159.48000000001</v>
      </c>
    </row>
    <row r="3364" spans="1:10">
      <c r="A3364" s="519" t="s">
        <v>3546</v>
      </c>
      <c r="B3364" s="519" t="str">
        <f t="shared" si="52"/>
        <v>PORTICO EM ACO,PARA SUPORTE DE SINALIZACAO VERTICAL,COMPOSTO POR 2(DUAS) COLUNAS TUBULARES,1(UMA) VIGA TRELICADA E CHUMBADORES PARA FIXACAO,GALVANIZADO POR IMERSAO A QUENTE,COM ZINCAGEM MINIMA DE 350GR/M2 EM CADA FACE,CONFORME ABNT NBR 6323,SENDO O VAO DE 15,20M.FORNECIMENTO E COLOCACAO</v>
      </c>
      <c r="C3364" s="519" t="s">
        <v>34254</v>
      </c>
      <c r="D3364" s="519" t="s">
        <v>34255</v>
      </c>
      <c r="E3364" s="519" t="s">
        <v>34256</v>
      </c>
      <c r="F3364" s="519" t="s">
        <v>71712</v>
      </c>
      <c r="G3364" s="519" t="s">
        <v>71716</v>
      </c>
      <c r="I3364" s="519" t="s">
        <v>5</v>
      </c>
      <c r="J3364" s="650">
        <v>132552.60999999999</v>
      </c>
    </row>
    <row r="3365" spans="1:10">
      <c r="A3365" s="519" t="s">
        <v>3547</v>
      </c>
      <c r="B3365" s="519"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5" s="519" t="s">
        <v>34254</v>
      </c>
      <c r="D3365" s="519" t="s">
        <v>34255</v>
      </c>
      <c r="E3365" s="519" t="s">
        <v>34256</v>
      </c>
      <c r="F3365" s="519" t="s">
        <v>71712</v>
      </c>
      <c r="G3365" s="519" t="s">
        <v>71717</v>
      </c>
      <c r="I3365" s="519" t="s">
        <v>5</v>
      </c>
      <c r="J3365" s="650">
        <v>128088.7</v>
      </c>
    </row>
    <row r="3366" spans="1:10">
      <c r="A3366" s="519" t="s">
        <v>3548</v>
      </c>
      <c r="B3366" s="519" t="str">
        <f t="shared" si="52"/>
        <v>PORTICO EM ACO,PARA SUPORTE DE SINALIZACAO VERTICAL,COMPOSTO POR 2(DUAS) COLUNAS TUBULARES,1(UMA) VIGA TRELICADA E CHUMBADORES PARA FIXACAO,GALVANIZADO POR IMERSAO A QUENTE,COM ZINCAGEM MINIMA DE 350GR/M2 EM CADA FACE,CONFORME ABNT NBR 6323,SENDO O VAO DE 13,20M.FORNECIMENTO E COLOCACAO</v>
      </c>
      <c r="C3366" s="519" t="s">
        <v>34254</v>
      </c>
      <c r="D3366" s="519" t="s">
        <v>34255</v>
      </c>
      <c r="E3366" s="519" t="s">
        <v>34256</v>
      </c>
      <c r="F3366" s="519" t="s">
        <v>71712</v>
      </c>
      <c r="G3366" s="519" t="s">
        <v>71717</v>
      </c>
      <c r="I3366" s="519" t="s">
        <v>5</v>
      </c>
      <c r="J3366" s="650">
        <v>127483.24</v>
      </c>
    </row>
    <row r="3367" spans="1:10">
      <c r="A3367" s="519" t="s">
        <v>3549</v>
      </c>
      <c r="B3367" s="519"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7" s="519" t="s">
        <v>34259</v>
      </c>
      <c r="D3367" s="519" t="s">
        <v>34260</v>
      </c>
      <c r="E3367" s="519" t="s">
        <v>34261</v>
      </c>
      <c r="F3367" s="519" t="s">
        <v>34262</v>
      </c>
      <c r="G3367" s="519" t="s">
        <v>71718</v>
      </c>
      <c r="H3367" s="519" t="s">
        <v>34520</v>
      </c>
      <c r="I3367" s="519" t="s">
        <v>5</v>
      </c>
      <c r="J3367" s="650">
        <v>76736.23</v>
      </c>
    </row>
    <row r="3368" spans="1:10">
      <c r="A3368" s="519" t="s">
        <v>3550</v>
      </c>
      <c r="B3368" s="519"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v>
      </c>
      <c r="C3368" s="519" t="s">
        <v>34259</v>
      </c>
      <c r="D3368" s="519" t="s">
        <v>34260</v>
      </c>
      <c r="E3368" s="519" t="s">
        <v>34261</v>
      </c>
      <c r="F3368" s="519" t="s">
        <v>34262</v>
      </c>
      <c r="G3368" s="519" t="s">
        <v>71718</v>
      </c>
      <c r="H3368" s="519" t="s">
        <v>34520</v>
      </c>
      <c r="I3368" s="519" t="s">
        <v>5</v>
      </c>
      <c r="J3368" s="650">
        <v>76238.92</v>
      </c>
    </row>
    <row r="3369" spans="1:10">
      <c r="A3369" s="519" t="s">
        <v>3551</v>
      </c>
      <c r="B3369" s="519"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69" s="519" t="s">
        <v>34259</v>
      </c>
      <c r="D3369" s="519" t="s">
        <v>34260</v>
      </c>
      <c r="E3369" s="519" t="s">
        <v>34261</v>
      </c>
      <c r="F3369" s="519" t="s">
        <v>34262</v>
      </c>
      <c r="G3369" s="519" t="s">
        <v>71719</v>
      </c>
      <c r="H3369" s="519" t="s">
        <v>34520</v>
      </c>
      <c r="I3369" s="519" t="s">
        <v>5</v>
      </c>
      <c r="J3369" s="650">
        <v>66044.73</v>
      </c>
    </row>
    <row r="3370" spans="1:10">
      <c r="A3370" s="519" t="s">
        <v>3552</v>
      </c>
      <c r="B3370" s="519" t="str">
        <f t="shared" si="52"/>
        <v>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v>
      </c>
      <c r="C3370" s="519" t="s">
        <v>34259</v>
      </c>
      <c r="D3370" s="519" t="s">
        <v>34260</v>
      </c>
      <c r="E3370" s="519" t="s">
        <v>34261</v>
      </c>
      <c r="F3370" s="519" t="s">
        <v>34262</v>
      </c>
      <c r="G3370" s="519" t="s">
        <v>71719</v>
      </c>
      <c r="H3370" s="519" t="s">
        <v>34520</v>
      </c>
      <c r="I3370" s="519" t="s">
        <v>5</v>
      </c>
      <c r="J3370" s="650">
        <v>65641.84</v>
      </c>
    </row>
    <row r="3371" spans="1:10">
      <c r="A3371" s="519" t="s">
        <v>3553</v>
      </c>
      <c r="B3371" s="519"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1" s="519" t="s">
        <v>34263</v>
      </c>
      <c r="D3371" s="519" t="s">
        <v>34264</v>
      </c>
      <c r="E3371" s="519" t="s">
        <v>34265</v>
      </c>
      <c r="F3371" s="519" t="s">
        <v>34266</v>
      </c>
      <c r="G3371" s="519" t="s">
        <v>71720</v>
      </c>
      <c r="H3371" s="519" t="s">
        <v>36323</v>
      </c>
      <c r="I3371" s="519" t="s">
        <v>5</v>
      </c>
      <c r="J3371" s="650">
        <v>117341.28</v>
      </c>
    </row>
    <row r="3372" spans="1:10">
      <c r="A3372" s="519" t="s">
        <v>3554</v>
      </c>
      <c r="B3372" s="519" t="str">
        <f t="shared" si="52"/>
        <v>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v>
      </c>
      <c r="C3372" s="519" t="s">
        <v>34263</v>
      </c>
      <c r="D3372" s="519" t="s">
        <v>34264</v>
      </c>
      <c r="E3372" s="519" t="s">
        <v>34265</v>
      </c>
      <c r="F3372" s="519" t="s">
        <v>34266</v>
      </c>
      <c r="G3372" s="519" t="s">
        <v>71720</v>
      </c>
      <c r="H3372" s="519" t="s">
        <v>36323</v>
      </c>
      <c r="I3372" s="519" t="s">
        <v>5</v>
      </c>
      <c r="J3372" s="650">
        <v>116843.97</v>
      </c>
    </row>
    <row r="3373" spans="1:10">
      <c r="A3373" s="519" t="s">
        <v>3555</v>
      </c>
      <c r="B3373" s="519"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3" s="519" t="s">
        <v>34263</v>
      </c>
      <c r="D3373" s="519" t="s">
        <v>34267</v>
      </c>
      <c r="E3373" s="519" t="s">
        <v>34265</v>
      </c>
      <c r="F3373" s="519" t="s">
        <v>34266</v>
      </c>
      <c r="G3373" s="519" t="s">
        <v>71721</v>
      </c>
      <c r="H3373" s="519" t="s">
        <v>36323</v>
      </c>
      <c r="I3373" s="519" t="s">
        <v>5</v>
      </c>
      <c r="J3373" s="650">
        <v>96674.75</v>
      </c>
    </row>
    <row r="3374" spans="1:10">
      <c r="A3374" s="519" t="s">
        <v>3556</v>
      </c>
      <c r="B3374" s="519" t="str">
        <f t="shared" si="52"/>
        <v>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v>
      </c>
      <c r="C3374" s="519" t="s">
        <v>34263</v>
      </c>
      <c r="D3374" s="519" t="s">
        <v>34267</v>
      </c>
      <c r="E3374" s="519" t="s">
        <v>34265</v>
      </c>
      <c r="F3374" s="519" t="s">
        <v>34266</v>
      </c>
      <c r="G3374" s="519" t="s">
        <v>71721</v>
      </c>
      <c r="H3374" s="519" t="s">
        <v>36323</v>
      </c>
      <c r="I3374" s="519" t="s">
        <v>5</v>
      </c>
      <c r="J3374" s="650">
        <v>96271.87</v>
      </c>
    </row>
    <row r="3375" spans="1:10">
      <c r="A3375" s="519" t="s">
        <v>3557</v>
      </c>
      <c r="B3375" s="519"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5" s="519" t="s">
        <v>34268</v>
      </c>
      <c r="D3375" s="519" t="s">
        <v>34269</v>
      </c>
      <c r="E3375" s="519" t="s">
        <v>34270</v>
      </c>
      <c r="F3375" s="519" t="s">
        <v>34271</v>
      </c>
      <c r="G3375" s="519" t="s">
        <v>34272</v>
      </c>
      <c r="H3375" s="519" t="s">
        <v>34273</v>
      </c>
      <c r="I3375" s="519" t="s">
        <v>13</v>
      </c>
      <c r="J3375" s="650">
        <v>590.35</v>
      </c>
    </row>
    <row r="3376" spans="1:10">
      <c r="A3376" s="519" t="s">
        <v>3558</v>
      </c>
      <c r="B3376" s="519" t="str">
        <f t="shared" si="52"/>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76" s="519" t="s">
        <v>34268</v>
      </c>
      <c r="D3376" s="519" t="s">
        <v>34269</v>
      </c>
      <c r="E3376" s="519" t="s">
        <v>34270</v>
      </c>
      <c r="F3376" s="519" t="s">
        <v>34271</v>
      </c>
      <c r="G3376" s="519" t="s">
        <v>34272</v>
      </c>
      <c r="H3376" s="519" t="s">
        <v>34273</v>
      </c>
      <c r="I3376" s="519" t="s">
        <v>13</v>
      </c>
      <c r="J3376" s="650">
        <v>579.62</v>
      </c>
    </row>
    <row r="3377" spans="1:10">
      <c r="A3377" s="519" t="s">
        <v>3559</v>
      </c>
      <c r="B3377" s="5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7" s="519" t="s">
        <v>34268</v>
      </c>
      <c r="D3377" s="519" t="s">
        <v>34269</v>
      </c>
      <c r="E3377" s="519" t="s">
        <v>34270</v>
      </c>
      <c r="F3377" s="519" t="s">
        <v>34274</v>
      </c>
      <c r="G3377" s="519" t="s">
        <v>34275</v>
      </c>
      <c r="H3377" s="519" t="s">
        <v>34276</v>
      </c>
      <c r="I3377" s="519" t="s">
        <v>13</v>
      </c>
      <c r="J3377" s="650">
        <v>610.39</v>
      </c>
    </row>
    <row r="3378" spans="1:10">
      <c r="A3378" s="519" t="s">
        <v>3560</v>
      </c>
      <c r="B3378" s="5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8" s="519" t="s">
        <v>34268</v>
      </c>
      <c r="D3378" s="519" t="s">
        <v>34269</v>
      </c>
      <c r="E3378" s="519" t="s">
        <v>34270</v>
      </c>
      <c r="F3378" s="519" t="s">
        <v>34274</v>
      </c>
      <c r="G3378" s="519" t="s">
        <v>34275</v>
      </c>
      <c r="H3378" s="519" t="s">
        <v>34276</v>
      </c>
      <c r="I3378" s="519" t="s">
        <v>13</v>
      </c>
      <c r="J3378" s="650">
        <v>599.66</v>
      </c>
    </row>
    <row r="3379" spans="1:10">
      <c r="A3379" s="519" t="s">
        <v>3561</v>
      </c>
      <c r="B3379" s="519"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9" s="519" t="s">
        <v>34268</v>
      </c>
      <c r="D3379" s="519" t="s">
        <v>34269</v>
      </c>
      <c r="E3379" s="519" t="s">
        <v>34270</v>
      </c>
      <c r="F3379" s="519" t="s">
        <v>34277</v>
      </c>
      <c r="G3379" s="519" t="s">
        <v>34278</v>
      </c>
      <c r="H3379" s="519" t="s">
        <v>34279</v>
      </c>
      <c r="I3379" s="519" t="s">
        <v>13</v>
      </c>
      <c r="J3379" s="650">
        <v>627.33000000000004</v>
      </c>
    </row>
    <row r="3380" spans="1:10">
      <c r="A3380" s="519" t="s">
        <v>3562</v>
      </c>
      <c r="B3380" s="519" t="str">
        <f t="shared" si="52"/>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80" s="519" t="s">
        <v>34268</v>
      </c>
      <c r="D3380" s="519" t="s">
        <v>34269</v>
      </c>
      <c r="E3380" s="519" t="s">
        <v>34270</v>
      </c>
      <c r="F3380" s="519" t="s">
        <v>34277</v>
      </c>
      <c r="G3380" s="519" t="s">
        <v>34278</v>
      </c>
      <c r="H3380" s="519" t="s">
        <v>34279</v>
      </c>
      <c r="I3380" s="519" t="s">
        <v>13</v>
      </c>
      <c r="J3380" s="650">
        <v>616.6</v>
      </c>
    </row>
    <row r="3381" spans="1:10">
      <c r="A3381" s="519" t="s">
        <v>3563</v>
      </c>
      <c r="B3381" s="519"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1" s="519" t="s">
        <v>34268</v>
      </c>
      <c r="D3381" s="519" t="s">
        <v>34269</v>
      </c>
      <c r="E3381" s="519" t="s">
        <v>34270</v>
      </c>
      <c r="F3381" s="519" t="s">
        <v>34280</v>
      </c>
      <c r="G3381" s="519" t="s">
        <v>34281</v>
      </c>
      <c r="H3381" s="519" t="s">
        <v>34258</v>
      </c>
      <c r="I3381" s="519" t="s">
        <v>13</v>
      </c>
      <c r="J3381" s="650">
        <v>766.16</v>
      </c>
    </row>
    <row r="3382" spans="1:10">
      <c r="A3382" s="519" t="s">
        <v>3564</v>
      </c>
      <c r="B3382" s="519" t="str">
        <f t="shared" si="52"/>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82" s="519" t="s">
        <v>34268</v>
      </c>
      <c r="D3382" s="519" t="s">
        <v>34269</v>
      </c>
      <c r="E3382" s="519" t="s">
        <v>34270</v>
      </c>
      <c r="F3382" s="519" t="s">
        <v>34280</v>
      </c>
      <c r="G3382" s="519" t="s">
        <v>34281</v>
      </c>
      <c r="H3382" s="519" t="s">
        <v>34258</v>
      </c>
      <c r="I3382" s="519" t="s">
        <v>13</v>
      </c>
      <c r="J3382" s="650">
        <v>752.68</v>
      </c>
    </row>
    <row r="3383" spans="1:10">
      <c r="A3383" s="519" t="s">
        <v>3565</v>
      </c>
      <c r="B3383" s="5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3" s="519" t="s">
        <v>34268</v>
      </c>
      <c r="D3383" s="519" t="s">
        <v>34269</v>
      </c>
      <c r="E3383" s="519" t="s">
        <v>34270</v>
      </c>
      <c r="F3383" s="519" t="s">
        <v>34274</v>
      </c>
      <c r="G3383" s="519" t="s">
        <v>34282</v>
      </c>
      <c r="H3383" s="519" t="s">
        <v>34283</v>
      </c>
      <c r="I3383" s="519" t="s">
        <v>13</v>
      </c>
      <c r="J3383" s="650">
        <v>786.2</v>
      </c>
    </row>
    <row r="3384" spans="1:10">
      <c r="A3384" s="519" t="s">
        <v>3566</v>
      </c>
      <c r="B3384" s="519" t="str">
        <f t="shared" si="52"/>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84" s="519" t="s">
        <v>34268</v>
      </c>
      <c r="D3384" s="519" t="s">
        <v>34269</v>
      </c>
      <c r="E3384" s="519" t="s">
        <v>34270</v>
      </c>
      <c r="F3384" s="519" t="s">
        <v>34274</v>
      </c>
      <c r="G3384" s="519" t="s">
        <v>34282</v>
      </c>
      <c r="H3384" s="519" t="s">
        <v>34283</v>
      </c>
      <c r="I3384" s="519" t="s">
        <v>13</v>
      </c>
      <c r="J3384" s="650">
        <v>772.72</v>
      </c>
    </row>
    <row r="3385" spans="1:10">
      <c r="A3385" s="519" t="s">
        <v>3567</v>
      </c>
      <c r="B3385" s="519"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5" s="519" t="s">
        <v>34268</v>
      </c>
      <c r="D3385" s="519" t="s">
        <v>34269</v>
      </c>
      <c r="E3385" s="519" t="s">
        <v>34270</v>
      </c>
      <c r="F3385" s="519" t="s">
        <v>34284</v>
      </c>
      <c r="G3385" s="519" t="s">
        <v>34285</v>
      </c>
      <c r="H3385" s="519" t="s">
        <v>32940</v>
      </c>
      <c r="I3385" s="519" t="s">
        <v>13</v>
      </c>
      <c r="J3385" s="650">
        <v>803.14</v>
      </c>
    </row>
    <row r="3386" spans="1:10">
      <c r="A3386" s="519" t="s">
        <v>3568</v>
      </c>
      <c r="B3386" s="519" t="str">
        <f t="shared" si="52"/>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86" s="519" t="s">
        <v>34268</v>
      </c>
      <c r="D3386" s="519" t="s">
        <v>34269</v>
      </c>
      <c r="E3386" s="519" t="s">
        <v>34270</v>
      </c>
      <c r="F3386" s="519" t="s">
        <v>34284</v>
      </c>
      <c r="G3386" s="519" t="s">
        <v>34285</v>
      </c>
      <c r="H3386" s="519" t="s">
        <v>32940</v>
      </c>
      <c r="I3386" s="519" t="s">
        <v>13</v>
      </c>
      <c r="J3386" s="650">
        <v>789.66</v>
      </c>
    </row>
    <row r="3387" spans="1:10">
      <c r="A3387" s="519" t="s">
        <v>3569</v>
      </c>
      <c r="B3387" s="519" t="str">
        <f t="shared" si="52"/>
        <v>SINALIZACAO HORIZONTAL,MECANICA,COM TINTA TERMOPLASTICA A BASE DE RESINAS NATURAIS E/OU SINTETICAS,EM VIAS RODOVIARIAS,APLICADA POR EXTRUSAO,CONFORME ABNT NBR 12935,13132 E NORMA DNIT 100/2018-ES.</v>
      </c>
      <c r="C3387" s="519" t="s">
        <v>34286</v>
      </c>
      <c r="D3387" s="519" t="s">
        <v>34287</v>
      </c>
      <c r="E3387" s="519" t="s">
        <v>71722</v>
      </c>
      <c r="F3387" s="519" t="s">
        <v>71723</v>
      </c>
      <c r="I3387" s="519" t="s">
        <v>13</v>
      </c>
      <c r="J3387" s="650">
        <v>66.41</v>
      </c>
    </row>
    <row r="3388" spans="1:10">
      <c r="A3388" s="519" t="s">
        <v>3570</v>
      </c>
      <c r="B3388" s="519" t="str">
        <f t="shared" si="52"/>
        <v>SINALIZACAO HORIZONTAL,MECANICA,COM TINTA TERMOPLASTICA A BASE DE RESINAS NATURAIS E/OU SINTETICAS,EM VIAS RODOVIARIAS,APLICADA POR EXTRUSAO,CONFORME ABNT NBR 12935,13132 E NORMA DNIT 100/2018-ES.</v>
      </c>
      <c r="C3388" s="519" t="s">
        <v>34286</v>
      </c>
      <c r="D3388" s="519" t="s">
        <v>34287</v>
      </c>
      <c r="E3388" s="519" t="s">
        <v>71722</v>
      </c>
      <c r="F3388" s="519" t="s">
        <v>71723</v>
      </c>
      <c r="I3388" s="519" t="s">
        <v>13</v>
      </c>
      <c r="J3388" s="650">
        <v>65.39</v>
      </c>
    </row>
    <row r="3389" spans="1:10">
      <c r="A3389" s="519" t="s">
        <v>3571</v>
      </c>
      <c r="B3389" s="519" t="str">
        <f t="shared" si="52"/>
        <v>SINALIZACAO HORIZONTAL,MECANICA,COM TINTA TERMOPLASTICA A BASE DE RESINAS NATURAIS E/OU SINTETICAS,EM VIAS URBANAS,APLICADA POR EXTRUSAO,CONFORME ABNT NBR 12935,13132 E NORMA DNIT100/2018-ES.</v>
      </c>
      <c r="C3389" s="519" t="s">
        <v>34286</v>
      </c>
      <c r="D3389" s="519" t="s">
        <v>34288</v>
      </c>
      <c r="E3389" s="519" t="s">
        <v>71724</v>
      </c>
      <c r="F3389" s="519" t="s">
        <v>71725</v>
      </c>
      <c r="I3389" s="519" t="s">
        <v>13</v>
      </c>
      <c r="J3389" s="650">
        <v>99.45</v>
      </c>
    </row>
    <row r="3390" spans="1:10">
      <c r="A3390" s="519" t="s">
        <v>3572</v>
      </c>
      <c r="B3390" s="519" t="str">
        <f t="shared" si="52"/>
        <v>SINALIZACAO HORIZONTAL,MECANICA,COM TINTA TERMOPLASTICA A BASE DE RESINAS NATURAIS E/OU SINTETICAS,EM VIAS URBANAS,APLICADA POR EXTRUSAO,CONFORME ABNT NBR 12935,13132 E NORMA DNIT100/2018-ES.</v>
      </c>
      <c r="C3390" s="519" t="s">
        <v>34286</v>
      </c>
      <c r="D3390" s="519" t="s">
        <v>34288</v>
      </c>
      <c r="E3390" s="519" t="s">
        <v>71724</v>
      </c>
      <c r="F3390" s="519" t="s">
        <v>71725</v>
      </c>
      <c r="I3390" s="519" t="s">
        <v>13</v>
      </c>
      <c r="J3390" s="650">
        <v>97.41</v>
      </c>
    </row>
    <row r="3391" spans="1:10">
      <c r="A3391" s="519" t="s">
        <v>3573</v>
      </c>
      <c r="B3391" s="519" t="str">
        <f t="shared" si="52"/>
        <v>SINALIZACAO HORIZONTAL,MECANICA,COM TINTA TERMOPLASTICA A BASE DE RESINAS NATURAIS E/OU SINTETICAS,EM VIAS RODOVIARIAS,APLICADA COM PISTOLA(SPRAY),CONFORME ABNT NBR 12935,15405 E NORMA DNIT 100/2018-ES.</v>
      </c>
      <c r="C3391" s="519" t="s">
        <v>34286</v>
      </c>
      <c r="D3391" s="519" t="s">
        <v>34287</v>
      </c>
      <c r="E3391" s="519" t="s">
        <v>71726</v>
      </c>
      <c r="F3391" s="519" t="s">
        <v>71727</v>
      </c>
      <c r="I3391" s="519" t="s">
        <v>13</v>
      </c>
      <c r="J3391" s="650">
        <v>43.36</v>
      </c>
    </row>
    <row r="3392" spans="1:10">
      <c r="A3392" s="519" t="s">
        <v>3574</v>
      </c>
      <c r="B3392" s="519" t="str">
        <f t="shared" si="52"/>
        <v>SINALIZACAO HORIZONTAL,MECANICA,COM TINTA TERMOPLASTICA A BASE DE RESINAS NATURAIS E/OU SINTETICAS,EM VIAS RODOVIARIAS,APLICADA COM PISTOLA(SPRAY),CONFORME ABNT NBR 12935,15405 E NORMA DNIT 100/2018-ES.</v>
      </c>
      <c r="C3392" s="519" t="s">
        <v>34286</v>
      </c>
      <c r="D3392" s="519" t="s">
        <v>34287</v>
      </c>
      <c r="E3392" s="519" t="s">
        <v>71726</v>
      </c>
      <c r="F3392" s="519" t="s">
        <v>71727</v>
      </c>
      <c r="I3392" s="519" t="s">
        <v>13</v>
      </c>
      <c r="J3392" s="650">
        <v>42.34</v>
      </c>
    </row>
    <row r="3393" spans="1:10">
      <c r="A3393" s="519" t="s">
        <v>3575</v>
      </c>
      <c r="B3393" s="519" t="str">
        <f t="shared" si="52"/>
        <v>SINALIZACAO HORIZONTAL,MECANICA,COM TINTA TERMOPLASTICA A BASE DE RESINAS NATURAIS E/OU SINTETICAS,EM VIAS URBANAS,APLICADA COM PISTOLA(SPRAY),CONFORME ABNT NBR 12935,15405 E NORMA DNIT 100/2018-ES.</v>
      </c>
      <c r="C3393" s="519" t="s">
        <v>34286</v>
      </c>
      <c r="D3393" s="519" t="s">
        <v>34288</v>
      </c>
      <c r="E3393" s="519" t="s">
        <v>71728</v>
      </c>
      <c r="F3393" s="519" t="s">
        <v>71729</v>
      </c>
      <c r="I3393" s="519" t="s">
        <v>13</v>
      </c>
      <c r="J3393" s="650">
        <v>64.97</v>
      </c>
    </row>
    <row r="3394" spans="1:10">
      <c r="A3394" s="519" t="s">
        <v>3576</v>
      </c>
      <c r="B3394" s="519" t="str">
        <f t="shared" si="52"/>
        <v>SINALIZACAO HORIZONTAL,MECANICA,COM TINTA TERMOPLASTICA A BASE DE RESINAS NATURAIS E/OU SINTETICAS,EM VIAS URBANAS,APLICADA COM PISTOLA(SPRAY),CONFORME ABNT NBR 12935,15405 E NORMA DNIT 100/2018-ES.</v>
      </c>
      <c r="C3394" s="519" t="s">
        <v>34286</v>
      </c>
      <c r="D3394" s="519" t="s">
        <v>34288</v>
      </c>
      <c r="E3394" s="519" t="s">
        <v>71728</v>
      </c>
      <c r="F3394" s="519" t="s">
        <v>71729</v>
      </c>
      <c r="I3394" s="519" t="s">
        <v>13</v>
      </c>
      <c r="J3394" s="650">
        <v>62.93</v>
      </c>
    </row>
    <row r="3395" spans="1:10">
      <c r="A3395" s="519" t="s">
        <v>3577</v>
      </c>
      <c r="B3395" s="519" t="str">
        <f t="shared" si="52"/>
        <v>SINALIZACAO MANUAL DE FAIXAS E FIGURAS PARA PEDESTRES,COM TINTA TERMOPLASTICA A BASE DE RESINAS NATURAIS E/OU SINTETICAS,EM VIAS RODOVIARIAS,APLICADO POR EXTRUSAO,CONFORME ABNT NBR 12935,13132,7396 E NORMA DNIT 100/2018-ES.</v>
      </c>
      <c r="C3395" s="519" t="s">
        <v>34289</v>
      </c>
      <c r="D3395" s="519" t="s">
        <v>34290</v>
      </c>
      <c r="E3395" s="519" t="s">
        <v>71730</v>
      </c>
      <c r="F3395" s="519" t="s">
        <v>71731</v>
      </c>
      <c r="I3395" s="519" t="s">
        <v>13</v>
      </c>
      <c r="J3395" s="650">
        <v>96.8</v>
      </c>
    </row>
    <row r="3396" spans="1:10">
      <c r="A3396" s="519" t="s">
        <v>3578</v>
      </c>
      <c r="B3396" s="519" t="str">
        <f t="shared" si="52"/>
        <v>SINALIZACAO MANUAL DE FAIXAS E FIGURAS PARA PEDESTRES,COM TINTA TERMOPLASTICA A BASE DE RESINAS NATURAIS E/OU SINTETICAS,EM VIAS RODOVIARIAS,APLICADO POR EXTRUSAO,CONFORME ABNT NBR 12935,13132,7396 E NORMA DNIT 100/2018-ES.</v>
      </c>
      <c r="C3396" s="519" t="s">
        <v>34289</v>
      </c>
      <c r="D3396" s="519" t="s">
        <v>34290</v>
      </c>
      <c r="E3396" s="519" t="s">
        <v>71730</v>
      </c>
      <c r="F3396" s="519" t="s">
        <v>71731</v>
      </c>
      <c r="I3396" s="519" t="s">
        <v>13</v>
      </c>
      <c r="J3396" s="650">
        <v>94.25</v>
      </c>
    </row>
    <row r="3397" spans="1:10">
      <c r="A3397" s="519" t="s">
        <v>3579</v>
      </c>
      <c r="B3397" s="519" t="str">
        <f t="shared" si="52"/>
        <v>SINALIZACAO MANUAL DE FAIXAS E FIGURAS PARA PEDESTRES,COM TINTA TERMOPLASTICA A BASE DE RESINAS NATURAIS E/OU SINTETICAS,EM VIAS URBANAS,APLICADO POR EXTRUSAO,CONFORME ABNT NBR 12935,13132,7396 E NORMA DNIT 100/2018-ES.</v>
      </c>
      <c r="C3397" s="519" t="s">
        <v>34289</v>
      </c>
      <c r="D3397" s="519" t="s">
        <v>34290</v>
      </c>
      <c r="E3397" s="519" t="s">
        <v>71732</v>
      </c>
      <c r="F3397" s="519" t="s">
        <v>71733</v>
      </c>
      <c r="I3397" s="519" t="s">
        <v>13</v>
      </c>
      <c r="J3397" s="650">
        <v>105</v>
      </c>
    </row>
    <row r="3398" spans="1:10">
      <c r="A3398" s="519" t="s">
        <v>3580</v>
      </c>
      <c r="B3398" s="519" t="str">
        <f t="shared" si="52"/>
        <v>SINALIZACAO MANUAL DE FAIXAS E FIGURAS PARA PEDESTRES,COM TINTA TERMOPLASTICA A BASE DE RESINAS NATURAIS E/OU SINTETICAS,EM VIAS URBANAS,APLICADO POR EXTRUSAO,CONFORME ABNT NBR 12935,13132,7396 E NORMA DNIT 100/2018-ES.</v>
      </c>
      <c r="C3398" s="519" t="s">
        <v>34289</v>
      </c>
      <c r="D3398" s="519" t="s">
        <v>34290</v>
      </c>
      <c r="E3398" s="519" t="s">
        <v>71732</v>
      </c>
      <c r="F3398" s="519" t="s">
        <v>71733</v>
      </c>
      <c r="I3398" s="519" t="s">
        <v>13</v>
      </c>
      <c r="J3398" s="650">
        <v>101.93</v>
      </c>
    </row>
    <row r="3399" spans="1:10">
      <c r="A3399" s="519" t="s">
        <v>3581</v>
      </c>
      <c r="B3399" s="519" t="str">
        <f t="shared" si="52"/>
        <v>SINALIZACAO HORIZONTAL,MECANICA,COM TINTA A BASE DE RESINA ACRILICA,EM VIAS RODOVIARIAS,CONFORME ABNT NBR 12935 E NORMADNIT 100/2018-ES.</v>
      </c>
      <c r="C3399" s="519" t="s">
        <v>34291</v>
      </c>
      <c r="D3399" s="519" t="s">
        <v>71734</v>
      </c>
      <c r="E3399" s="519" t="s">
        <v>71735</v>
      </c>
      <c r="I3399" s="519" t="s">
        <v>13</v>
      </c>
      <c r="J3399" s="650">
        <v>16.64</v>
      </c>
    </row>
    <row r="3400" spans="1:10">
      <c r="A3400" s="519" t="s">
        <v>3582</v>
      </c>
      <c r="B3400" s="519" t="str">
        <f t="shared" ref="B3400:B3463" si="53">C3400&amp;D3400&amp;E3400&amp;F3400&amp;G3400&amp;H3400</f>
        <v>SINALIZACAO HORIZONTAL,MECANICA,COM TINTA A BASE DE RESINA ACRILICA,EM VIAS RODOVIARIAS,CONFORME ABNT NBR 12935 E NORMADNIT 100/2018-ES.</v>
      </c>
      <c r="C3400" s="519" t="s">
        <v>34291</v>
      </c>
      <c r="D3400" s="519" t="s">
        <v>71734</v>
      </c>
      <c r="E3400" s="519" t="s">
        <v>71735</v>
      </c>
      <c r="I3400" s="519" t="s">
        <v>13</v>
      </c>
      <c r="J3400" s="650">
        <v>16.489999999999998</v>
      </c>
    </row>
    <row r="3401" spans="1:10">
      <c r="A3401" s="519" t="s">
        <v>3583</v>
      </c>
      <c r="B3401" s="519" t="str">
        <f t="shared" si="53"/>
        <v>SINALIZACAO HORIZONTAL,MECANICA,COM TINTA A BASE DE RESINA ACRILICA,EM VIAS URBANAS,CONFORME ABNT NBR 12935 E NORMA DNIT 100/2018-ES.</v>
      </c>
      <c r="C3401" s="519" t="s">
        <v>34291</v>
      </c>
      <c r="D3401" s="519" t="s">
        <v>71736</v>
      </c>
      <c r="E3401" s="519" t="s">
        <v>71737</v>
      </c>
      <c r="I3401" s="519" t="s">
        <v>13</v>
      </c>
      <c r="J3401" s="650">
        <v>25.74</v>
      </c>
    </row>
    <row r="3402" spans="1:10">
      <c r="A3402" s="519" t="s">
        <v>3584</v>
      </c>
      <c r="B3402" s="519" t="str">
        <f t="shared" si="53"/>
        <v>SINALIZACAO HORIZONTAL,MECANICA,COM TINTA A BASE DE RESINA ACRILICA,EM VIAS URBANAS,CONFORME ABNT NBR 12935 E NORMA DNIT 100/2018-ES.</v>
      </c>
      <c r="C3402" s="519" t="s">
        <v>34291</v>
      </c>
      <c r="D3402" s="519" t="s">
        <v>71736</v>
      </c>
      <c r="E3402" s="519" t="s">
        <v>71737</v>
      </c>
      <c r="I3402" s="519" t="s">
        <v>13</v>
      </c>
      <c r="J3402" s="650">
        <v>25.12</v>
      </c>
    </row>
    <row r="3403" spans="1:10">
      <c r="A3403" s="519" t="s">
        <v>3585</v>
      </c>
      <c r="B3403" s="519" t="str">
        <f t="shared" si="53"/>
        <v>SINALIZACAO MANUAL DE FAIXAS E FIGURAS PARA PEDESTRES,COM TINTA A BASE DE RESINA ACRILICA,EM VIAS RODOVIARIAS,COM UTILIZACAO DE PISTOLA PNEUMATICA(SPRAY),CONFORME ABNT NBR 12935,13132,7396 E NORMA DNIT 100/2018-ES.</v>
      </c>
      <c r="C3403" s="519" t="s">
        <v>34289</v>
      </c>
      <c r="D3403" s="519" t="s">
        <v>34292</v>
      </c>
      <c r="E3403" s="519" t="s">
        <v>71738</v>
      </c>
      <c r="F3403" s="519" t="s">
        <v>71739</v>
      </c>
      <c r="I3403" s="519" t="s">
        <v>13</v>
      </c>
      <c r="J3403" s="650">
        <v>39.99</v>
      </c>
    </row>
    <row r="3404" spans="1:10">
      <c r="A3404" s="519" t="s">
        <v>3586</v>
      </c>
      <c r="B3404" s="519" t="str">
        <f t="shared" si="53"/>
        <v>SINALIZACAO MANUAL DE FAIXAS E FIGURAS PARA PEDESTRES,COM TINTA A BASE DE RESINA ACRILICA,EM VIAS RODOVIARIAS,COM UTILIZACAO DE PISTOLA PNEUMATICA(SPRAY),CONFORME ABNT NBR 12935,13132,7396 E NORMA DNIT 100/2018-ES.</v>
      </c>
      <c r="C3404" s="519" t="s">
        <v>34289</v>
      </c>
      <c r="D3404" s="519" t="s">
        <v>34292</v>
      </c>
      <c r="E3404" s="519" t="s">
        <v>71738</v>
      </c>
      <c r="F3404" s="519" t="s">
        <v>71739</v>
      </c>
      <c r="I3404" s="519" t="s">
        <v>13</v>
      </c>
      <c r="J3404" s="650">
        <v>38.72</v>
      </c>
    </row>
    <row r="3405" spans="1:10">
      <c r="A3405" s="519" t="s">
        <v>3587</v>
      </c>
      <c r="B3405" s="519" t="str">
        <f t="shared" si="53"/>
        <v>SINALIZACAO MANUAL DE FAIXAS E FIGURAS PARA PEDESTRES,COM TINTA A BASE DE RESINA ACRILICA,EM VIAS URBANAS,COM UTILIZACAO DE PISTOLA PNEUMATICA(SPRAY),CONFORME NORMAS DO DER-RJ</v>
      </c>
      <c r="C3405" s="519" t="s">
        <v>34289</v>
      </c>
      <c r="D3405" s="519" t="s">
        <v>34293</v>
      </c>
      <c r="E3405" s="519" t="s">
        <v>34294</v>
      </c>
      <c r="I3405" s="519" t="s">
        <v>13</v>
      </c>
      <c r="J3405" s="650">
        <v>54.92</v>
      </c>
    </row>
    <row r="3406" spans="1:10">
      <c r="A3406" s="519" t="s">
        <v>3588</v>
      </c>
      <c r="B3406" s="519" t="str">
        <f t="shared" si="53"/>
        <v>SINALIZACAO MANUAL DE FAIXAS E FIGURAS PARA PEDESTRES,COM TINTA A BASE DE RESINA ACRILICA,EM VIAS URBANAS,COM UTILIZACAO DE PISTOLA PNEUMATICA(SPRAY),CONFORME NORMAS DO DER-RJ</v>
      </c>
      <c r="C3406" s="519" t="s">
        <v>34289</v>
      </c>
      <c r="D3406" s="519" t="s">
        <v>34293</v>
      </c>
      <c r="E3406" s="519" t="s">
        <v>34294</v>
      </c>
      <c r="I3406" s="519" t="s">
        <v>13</v>
      </c>
      <c r="J3406" s="650">
        <v>52.89</v>
      </c>
    </row>
    <row r="3407" spans="1:10">
      <c r="A3407" s="519" t="s">
        <v>3589</v>
      </c>
      <c r="B3407" s="519" t="str">
        <f t="shared" si="53"/>
        <v>SONORIZADOR TIPO CALOTA,DIAMETRO 15CM,CONFECCIONADO EM RESINA DE POLIESTER,COM ELEMENTOS REFLETIVOS E PINO DE FIXACAO.FORNECIMENTO E COLOCACAO</v>
      </c>
      <c r="C3407" s="519" t="s">
        <v>34295</v>
      </c>
      <c r="D3407" s="519" t="s">
        <v>34296</v>
      </c>
      <c r="E3407" s="519" t="s">
        <v>34297</v>
      </c>
      <c r="I3407" s="519" t="s">
        <v>5</v>
      </c>
      <c r="J3407" s="650">
        <v>17.239999999999998</v>
      </c>
    </row>
    <row r="3408" spans="1:10">
      <c r="A3408" s="519" t="s">
        <v>3590</v>
      </c>
      <c r="B3408" s="519" t="str">
        <f t="shared" si="53"/>
        <v>SONORIZADOR TIPO CALOTA,DIAMETRO 15CM,CONFECCIONADO EM RESINA DE POLIESTER,COM ELEMENTOS REFLETIVOS E PINO DE FIXACAO.FORNECIMENTO E COLOCACAO</v>
      </c>
      <c r="C3408" s="519" t="s">
        <v>34295</v>
      </c>
      <c r="D3408" s="519" t="s">
        <v>34296</v>
      </c>
      <c r="E3408" s="519" t="s">
        <v>34297</v>
      </c>
      <c r="I3408" s="519" t="s">
        <v>5</v>
      </c>
      <c r="J3408" s="650">
        <v>16.989999999999998</v>
      </c>
    </row>
    <row r="3409" spans="1:10">
      <c r="A3409" s="519" t="s">
        <v>3591</v>
      </c>
      <c r="B3409" s="519" t="str">
        <f t="shared" si="53"/>
        <v>MINI-TACHAO CEGO,FUNDIDO,MEDINDO 220X100X40MM,CONSTITUIDO DE UM CORPO A BASE DE RESINAS DE POLIESTER E FILERIZANTES MINERAIS,COM TELA DE NYLON PARA ABSORCAO DE IMPACTOS E PINO DE ACO PARA MAIOR FIXACAO NO PAVIMENTO.FORNECIMENTO E COLOCACAO</v>
      </c>
      <c r="C3409" s="519" t="s">
        <v>34298</v>
      </c>
      <c r="D3409" s="519" t="s">
        <v>34299</v>
      </c>
      <c r="E3409" s="519" t="s">
        <v>34300</v>
      </c>
      <c r="F3409" s="519" t="s">
        <v>34301</v>
      </c>
      <c r="I3409" s="519" t="s">
        <v>5</v>
      </c>
      <c r="J3409" s="650">
        <v>22.03</v>
      </c>
    </row>
    <row r="3410" spans="1:10">
      <c r="A3410" s="519" t="s">
        <v>3592</v>
      </c>
      <c r="B3410" s="519" t="str">
        <f t="shared" si="53"/>
        <v>MINI-TACHAO CEGO,FUNDIDO,MEDINDO 220X100X40MM,CONSTITUIDO DE UM CORPO A BASE DE RESINAS DE POLIESTER E FILERIZANTES MINERAIS,COM TELA DE NYLON PARA ABSORCAO DE IMPACTOS E PINO DE ACO PARA MAIOR FIXACAO NO PAVIMENTO.FORNECIMENTO E COLOCACAO</v>
      </c>
      <c r="C3410" s="519" t="s">
        <v>34298</v>
      </c>
      <c r="D3410" s="519" t="s">
        <v>34299</v>
      </c>
      <c r="E3410" s="519" t="s">
        <v>34300</v>
      </c>
      <c r="F3410" s="519" t="s">
        <v>34301</v>
      </c>
      <c r="I3410" s="519" t="s">
        <v>5</v>
      </c>
      <c r="J3410" s="650">
        <v>21.76</v>
      </c>
    </row>
    <row r="3411" spans="1:10">
      <c r="A3411" s="519" t="s">
        <v>3593</v>
      </c>
      <c r="B3411" s="519" t="str">
        <f t="shared" si="53"/>
        <v>MINI-TACHAO REFLETIVO,MONODIRECIONAL,MEDINDO 220X100X40MM,SEUS REFLETORES CONTEM 50 ESFERAS DE VIDRO LAPIDADO E ESPELHADO,INCRUSTADOS EM "ABS",NAS CORES BRANCA E AMARELA.FORNECIMENTO E COLOCACAO</v>
      </c>
      <c r="C3411" s="519" t="s">
        <v>34302</v>
      </c>
      <c r="D3411" s="519" t="s">
        <v>34303</v>
      </c>
      <c r="E3411" s="519" t="s">
        <v>34304</v>
      </c>
      <c r="F3411" s="519" t="s">
        <v>34305</v>
      </c>
      <c r="I3411" s="519" t="s">
        <v>5</v>
      </c>
      <c r="J3411" s="650">
        <v>22.12</v>
      </c>
    </row>
    <row r="3412" spans="1:10">
      <c r="A3412" s="519" t="s">
        <v>3594</v>
      </c>
      <c r="B3412" s="519" t="str">
        <f t="shared" si="53"/>
        <v>MINI-TACHAO REFLETIVO,MONODIRECIONAL,MEDINDO 220X100X40MM,SEUS REFLETORES CONTEM 50 ESFERAS DE VIDRO LAPIDADO E ESPELHADO,INCRUSTADOS EM "ABS",NAS CORES BRANCA E AMARELA.FORNECIMENTO E COLOCACAO</v>
      </c>
      <c r="C3412" s="519" t="s">
        <v>34302</v>
      </c>
      <c r="D3412" s="519" t="s">
        <v>34303</v>
      </c>
      <c r="E3412" s="519" t="s">
        <v>34304</v>
      </c>
      <c r="F3412" s="519" t="s">
        <v>34305</v>
      </c>
      <c r="I3412" s="519" t="s">
        <v>5</v>
      </c>
      <c r="J3412" s="650">
        <v>21.85</v>
      </c>
    </row>
    <row r="3413" spans="1:10">
      <c r="A3413" s="519" t="s">
        <v>3595</v>
      </c>
      <c r="B3413" s="519" t="str">
        <f t="shared" si="53"/>
        <v>MINI-TACHAO REFLETIVO,BIDIRECIONAL,MEDINDO 220X100X40MM,SEUS REFLETORES CONTEM 50 ESFERAS DE VIDRO LAPIDADO E ESPELHADO,INCRUSTADOS EM "ABS",NAS CORES BRANCA E AMARELA.FORNECIMENTO E COLOCACAO</v>
      </c>
      <c r="C3413" s="519" t="s">
        <v>34306</v>
      </c>
      <c r="D3413" s="519" t="s">
        <v>34307</v>
      </c>
      <c r="E3413" s="519" t="s">
        <v>34308</v>
      </c>
      <c r="F3413" s="519" t="s">
        <v>33906</v>
      </c>
      <c r="I3413" s="519" t="s">
        <v>5</v>
      </c>
      <c r="J3413" s="650">
        <v>24.29</v>
      </c>
    </row>
    <row r="3414" spans="1:10">
      <c r="A3414" s="519" t="s">
        <v>3596</v>
      </c>
      <c r="B3414" s="519" t="str">
        <f t="shared" si="53"/>
        <v>MINI-TACHAO REFLETIVO,BIDIRECIONAL,MEDINDO 220X100X40MM,SEUS REFLETORES CONTEM 50 ESFERAS DE VIDRO LAPIDADO E ESPELHADO,INCRUSTADOS EM "ABS",NAS CORES BRANCA E AMARELA.FORNECIMENTO E COLOCACAO</v>
      </c>
      <c r="C3414" s="519" t="s">
        <v>34306</v>
      </c>
      <c r="D3414" s="519" t="s">
        <v>34307</v>
      </c>
      <c r="E3414" s="519" t="s">
        <v>34308</v>
      </c>
      <c r="F3414" s="519" t="s">
        <v>33906</v>
      </c>
      <c r="I3414" s="519" t="s">
        <v>5</v>
      </c>
      <c r="J3414" s="650">
        <v>24.02</v>
      </c>
    </row>
    <row r="3415" spans="1:10">
      <c r="A3415" s="519" t="s">
        <v>3597</v>
      </c>
      <c r="B3415" s="519" t="str">
        <f t="shared" si="53"/>
        <v>TACHAO CEGO,FUNDIDO,MEDINDO 230X125X45MM,CONSTITUIDO DE UM CORPO A BASE DE RESINAS DE POLIESTER E FILERIZANTES MINERAIS,COM TELA DE NYLON PARA ABSORCAO DE IMPACTOS E PINO DE ACO PARA MAIOR FIXACAO NO PAVIMENTO.FORNECIMENTO E COLOCACAO</v>
      </c>
      <c r="C3415" s="519" t="s">
        <v>34309</v>
      </c>
      <c r="D3415" s="519" t="s">
        <v>34310</v>
      </c>
      <c r="E3415" s="519" t="s">
        <v>34311</v>
      </c>
      <c r="F3415" s="519" t="s">
        <v>34312</v>
      </c>
      <c r="I3415" s="519" t="s">
        <v>5</v>
      </c>
      <c r="J3415" s="650">
        <v>24.9</v>
      </c>
    </row>
    <row r="3416" spans="1:10">
      <c r="A3416" s="519" t="s">
        <v>3598</v>
      </c>
      <c r="B3416" s="519" t="str">
        <f t="shared" si="53"/>
        <v>TACHAO CEGO,FUNDIDO,MEDINDO 230X125X45MM,CONSTITUIDO DE UM CORPO A BASE DE RESINAS DE POLIESTER E FILERIZANTES MINERAIS,COM TELA DE NYLON PARA ABSORCAO DE IMPACTOS E PINO DE ACO PARA MAIOR FIXACAO NO PAVIMENTO.FORNECIMENTO E COLOCACAO</v>
      </c>
      <c r="C3416" s="519" t="s">
        <v>34309</v>
      </c>
      <c r="D3416" s="519" t="s">
        <v>34310</v>
      </c>
      <c r="E3416" s="519" t="s">
        <v>34311</v>
      </c>
      <c r="F3416" s="519" t="s">
        <v>34312</v>
      </c>
      <c r="I3416" s="519" t="s">
        <v>5</v>
      </c>
      <c r="J3416" s="650">
        <v>24.64</v>
      </c>
    </row>
    <row r="3417" spans="1:10">
      <c r="A3417" s="519" t="s">
        <v>3599</v>
      </c>
      <c r="B3417" s="519" t="str">
        <f t="shared" si="53"/>
        <v>TACHAO MONODIRECIONAL,MEDINDO 230X125X45MM,SEUS REFLETORES CONTEM 50 ESFERAS DE VIDRO LAPIDADO E ESPELHADO,INCRUSTADOS EM "ABS",NAS CORES BRANCA E AMARELA.FORNECIMENTO E COLOCACAO</v>
      </c>
      <c r="C3417" s="519" t="s">
        <v>34313</v>
      </c>
      <c r="D3417" s="519" t="s">
        <v>34314</v>
      </c>
      <c r="E3417" s="519" t="s">
        <v>34315</v>
      </c>
      <c r="I3417" s="519" t="s">
        <v>5</v>
      </c>
      <c r="J3417" s="650">
        <v>26.16</v>
      </c>
    </row>
    <row r="3418" spans="1:10">
      <c r="A3418" s="519" t="s">
        <v>3600</v>
      </c>
      <c r="B3418" s="519" t="str">
        <f t="shared" si="53"/>
        <v>TACHAO MONODIRECIONAL,MEDINDO 230X125X45MM,SEUS REFLETORES CONTEM 50 ESFERAS DE VIDRO LAPIDADO E ESPELHADO,INCRUSTADOS EM "ABS",NAS CORES BRANCA E AMARELA.FORNECIMENTO E COLOCACAO</v>
      </c>
      <c r="C3418" s="519" t="s">
        <v>34313</v>
      </c>
      <c r="D3418" s="519" t="s">
        <v>34314</v>
      </c>
      <c r="E3418" s="519" t="s">
        <v>34315</v>
      </c>
      <c r="I3418" s="519" t="s">
        <v>5</v>
      </c>
      <c r="J3418" s="650">
        <v>25.9</v>
      </c>
    </row>
    <row r="3419" spans="1:10">
      <c r="A3419" s="519" t="s">
        <v>3601</v>
      </c>
      <c r="B3419" s="519" t="str">
        <f t="shared" si="53"/>
        <v>TACHAO BIDIRECIONAL,MEDINDO 230X125X45MM, SEUS REFLETORES CONTEM 50 ESFERAS DE VIDRO LAPIDADO E ESPELHADO,INCRUSTADOS EM "ABS",NAS CORES BRANCA E AMARELA.FORNECIMENTO E COLOCACAO</v>
      </c>
      <c r="C3419" s="519" t="s">
        <v>34316</v>
      </c>
      <c r="D3419" s="519" t="s">
        <v>34317</v>
      </c>
      <c r="E3419" s="519" t="s">
        <v>34318</v>
      </c>
      <c r="I3419" s="519" t="s">
        <v>5</v>
      </c>
      <c r="J3419" s="650">
        <v>27.47</v>
      </c>
    </row>
    <row r="3420" spans="1:10">
      <c r="A3420" s="519" t="s">
        <v>3602</v>
      </c>
      <c r="B3420" s="519" t="str">
        <f t="shared" si="53"/>
        <v>TACHAO BIDIRECIONAL,MEDINDO 230X125X45MM, SEUS REFLETORES CONTEM 50 ESFERAS DE VIDRO LAPIDADO E ESPELHADO,INCRUSTADOS EM "ABS",NAS CORES BRANCA E AMARELA.FORNECIMENTO E COLOCACAO</v>
      </c>
      <c r="C3420" s="519" t="s">
        <v>34316</v>
      </c>
      <c r="D3420" s="519" t="s">
        <v>34317</v>
      </c>
      <c r="E3420" s="519" t="s">
        <v>34318</v>
      </c>
      <c r="I3420" s="519" t="s">
        <v>5</v>
      </c>
      <c r="J3420" s="650">
        <v>27.21</v>
      </c>
    </row>
    <row r="3421" spans="1:10">
      <c r="A3421" s="519" t="s">
        <v>3603</v>
      </c>
      <c r="B3421" s="519" t="str">
        <f t="shared" si="53"/>
        <v>TACHA REFLETIVA INJETADA EM "ABS",MONODIRECIONAL,MEDINDO 100X100X19,5MM,PINO DE ACO PARA MAIOR FIXACAO NO PAVIMENTO E SEUS REFLETORES PODERAO CONTER:23 OU 24 ESFERAS DE VIDRO LAPIDADO E ESPELHADO,DIVERSAS CORES.FORNECIMENTO E COLOCACAO</v>
      </c>
      <c r="C3421" s="519" t="s">
        <v>34319</v>
      </c>
      <c r="D3421" s="519" t="s">
        <v>34320</v>
      </c>
      <c r="E3421" s="519" t="s">
        <v>34321</v>
      </c>
      <c r="F3421" s="519" t="s">
        <v>34322</v>
      </c>
      <c r="I3421" s="519" t="s">
        <v>5</v>
      </c>
      <c r="J3421" s="650">
        <v>13.94</v>
      </c>
    </row>
    <row r="3422" spans="1:10">
      <c r="A3422" s="519" t="s">
        <v>3604</v>
      </c>
      <c r="B3422" s="519" t="str">
        <f t="shared" si="53"/>
        <v>TACHA REFLETIVA INJETADA EM "ABS",MONODIRECIONAL,MEDINDO 100X100X19,5MM,PINO DE ACO PARA MAIOR FIXACAO NO PAVIMENTO E SEUS REFLETORES PODERAO CONTER:23 OU 24 ESFERAS DE VIDRO LAPIDADO E ESPELHADO,DIVERSAS CORES.FORNECIMENTO E COLOCACAO</v>
      </c>
      <c r="C3422" s="519" t="s">
        <v>34319</v>
      </c>
      <c r="D3422" s="519" t="s">
        <v>34320</v>
      </c>
      <c r="E3422" s="519" t="s">
        <v>34321</v>
      </c>
      <c r="F3422" s="519" t="s">
        <v>34322</v>
      </c>
      <c r="I3422" s="519" t="s">
        <v>5</v>
      </c>
      <c r="J3422" s="650">
        <v>13.68</v>
      </c>
    </row>
    <row r="3423" spans="1:10">
      <c r="A3423" s="519" t="s">
        <v>3605</v>
      </c>
      <c r="B3423" s="519" t="str">
        <f t="shared" si="53"/>
        <v>TACHA REFLETIVA INJETADA EM "ABS",BIDIRECIONAL,MEDINDO 100X100X19,5MM,PINO DE ACO PARA MAIOR FIXACAO NO PAVIMENTO E SEUS REFLETORES PODERAO CONTER:23 OU 24 ESFERAS DE VIDRO LAPIDADO E ESPELHADO,DIVERSAS CORES.FORNECIMENTO E COLOCACAO</v>
      </c>
      <c r="C3423" s="519" t="s">
        <v>34323</v>
      </c>
      <c r="D3423" s="519" t="s">
        <v>34324</v>
      </c>
      <c r="E3423" s="519" t="s">
        <v>34325</v>
      </c>
      <c r="F3423" s="519" t="s">
        <v>34326</v>
      </c>
      <c r="I3423" s="519" t="s">
        <v>5</v>
      </c>
      <c r="J3423" s="650">
        <v>17.45</v>
      </c>
    </row>
    <row r="3424" spans="1:10">
      <c r="A3424" s="519" t="s">
        <v>3606</v>
      </c>
      <c r="B3424" s="519" t="str">
        <f t="shared" si="53"/>
        <v>TACHA REFLETIVA INJETADA EM "ABS",BIDIRECIONAL,MEDINDO 100X100X19,5MM,PINO DE ACO PARA MAIOR FIXACAO NO PAVIMENTO E SEUS REFLETORES PODERAO CONTER:23 OU 24 ESFERAS DE VIDRO LAPIDADO E ESPELHADO,DIVERSAS CORES.FORNECIMENTO E COLOCACAO</v>
      </c>
      <c r="C3424" s="519" t="s">
        <v>34323</v>
      </c>
      <c r="D3424" s="519" t="s">
        <v>34324</v>
      </c>
      <c r="E3424" s="519" t="s">
        <v>34325</v>
      </c>
      <c r="F3424" s="519" t="s">
        <v>34326</v>
      </c>
      <c r="I3424" s="519" t="s">
        <v>5</v>
      </c>
      <c r="J3424" s="650">
        <v>17.190000000000001</v>
      </c>
    </row>
    <row r="3425" spans="1:10">
      <c r="A3425" s="519" t="s">
        <v>3607</v>
      </c>
      <c r="B3425" s="519"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5" s="519" t="s">
        <v>34327</v>
      </c>
      <c r="D3425" s="519" t="s">
        <v>34328</v>
      </c>
      <c r="E3425" s="519" t="s">
        <v>34329</v>
      </c>
      <c r="F3425" s="519" t="s">
        <v>34330</v>
      </c>
      <c r="G3425" s="519" t="s">
        <v>34331</v>
      </c>
      <c r="H3425" s="519" t="s">
        <v>34332</v>
      </c>
      <c r="I3425" s="519" t="s">
        <v>5</v>
      </c>
      <c r="J3425" s="650">
        <v>74.11</v>
      </c>
    </row>
    <row r="3426" spans="1:10">
      <c r="A3426" s="519" t="s">
        <v>3608</v>
      </c>
      <c r="B3426" s="519" t="str">
        <f t="shared" si="53"/>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26" s="519" t="s">
        <v>34327</v>
      </c>
      <c r="D3426" s="519" t="s">
        <v>34328</v>
      </c>
      <c r="E3426" s="519" t="s">
        <v>34329</v>
      </c>
      <c r="F3426" s="519" t="s">
        <v>34330</v>
      </c>
      <c r="G3426" s="519" t="s">
        <v>34331</v>
      </c>
      <c r="H3426" s="519" t="s">
        <v>34332</v>
      </c>
      <c r="I3426" s="519" t="s">
        <v>5</v>
      </c>
      <c r="J3426" s="650">
        <v>73.55</v>
      </c>
    </row>
    <row r="3427" spans="1:10">
      <c r="A3427" s="519" t="s">
        <v>71740</v>
      </c>
      <c r="B3427" s="519" t="str">
        <f t="shared" si="53"/>
        <v>SINALIZADOR FOTOLUMINESCENTE AUTOADESIVO PARA ESCADA,APLICADO EM PISOS E ESPELHOS,AMARELO,MEDINDO (7X3)CM,ESPESSURA APROXIMADA DE 1MM,CONFORME ABNT NBR 9050.FORNECIMENTO E COLOCACAO</v>
      </c>
      <c r="C3427" s="519" t="s">
        <v>71741</v>
      </c>
      <c r="D3427" s="519" t="s">
        <v>71742</v>
      </c>
      <c r="E3427" s="519" t="s">
        <v>71743</v>
      </c>
      <c r="F3427" s="519" t="s">
        <v>32884</v>
      </c>
      <c r="I3427" s="519" t="s">
        <v>5</v>
      </c>
      <c r="J3427" s="650">
        <v>3.6</v>
      </c>
    </row>
    <row r="3428" spans="1:10">
      <c r="A3428" s="519" t="s">
        <v>71744</v>
      </c>
      <c r="B3428" s="519" t="str">
        <f t="shared" si="53"/>
        <v>SINALIZADOR FOTOLUMINESCENTE AUTOADESIVO PARA ESCADA,APLICADO EM PISOS E ESPELHOS,AMARELO,MEDINDO (7X3)CM,ESPESSURA APROXIMADA DE 1MM,CONFORME ABNT NBR 9050.FORNECIMENTO E COLOCACAO</v>
      </c>
      <c r="C3428" s="519" t="s">
        <v>71741</v>
      </c>
      <c r="D3428" s="519" t="s">
        <v>71742</v>
      </c>
      <c r="E3428" s="519" t="s">
        <v>71743</v>
      </c>
      <c r="F3428" s="519" t="s">
        <v>32884</v>
      </c>
      <c r="I3428" s="519" t="s">
        <v>5</v>
      </c>
      <c r="J3428" s="650">
        <v>3.43</v>
      </c>
    </row>
    <row r="3429" spans="1:10">
      <c r="A3429" s="519" t="s">
        <v>71745</v>
      </c>
      <c r="B3429" s="519" t="str">
        <f t="shared" si="53"/>
        <v>SINALIZADOR FOTOLUMINESCENTE AUTOADESIVO PARA ESCADA,APLICADO EM PISOS E ESPELHOS,AMARELO,MEDINDO (20X3)CM,ESPESSURA APROXIMADA DE 1MM,CONFORME ABNT NBR 9050.FORNECIMENTO E COLOCACAO</v>
      </c>
      <c r="C3429" s="519" t="s">
        <v>71741</v>
      </c>
      <c r="D3429" s="519" t="s">
        <v>71746</v>
      </c>
      <c r="E3429" s="519" t="s">
        <v>71747</v>
      </c>
      <c r="F3429" s="519" t="s">
        <v>31370</v>
      </c>
      <c r="I3429" s="519" t="s">
        <v>5</v>
      </c>
      <c r="J3429" s="650">
        <v>6.53</v>
      </c>
    </row>
    <row r="3430" spans="1:10">
      <c r="A3430" s="519" t="s">
        <v>71748</v>
      </c>
      <c r="B3430" s="519" t="str">
        <f t="shared" si="53"/>
        <v>SINALIZADOR FOTOLUMINESCENTE AUTOADESIVO PARA ESCADA,APLICADO EM PISOS E ESPELHOS,AMARELO,MEDINDO (20X3)CM,ESPESSURA APROXIMADA DE 1MM,CONFORME ABNT NBR 9050.FORNECIMENTO E COLOCACAO</v>
      </c>
      <c r="C3430" s="519" t="s">
        <v>71741</v>
      </c>
      <c r="D3430" s="519" t="s">
        <v>71746</v>
      </c>
      <c r="E3430" s="519" t="s">
        <v>71747</v>
      </c>
      <c r="F3430" s="519" t="s">
        <v>31370</v>
      </c>
      <c r="I3430" s="519" t="s">
        <v>5</v>
      </c>
      <c r="J3430" s="650">
        <v>6.36</v>
      </c>
    </row>
    <row r="3431" spans="1:10">
      <c r="A3431" s="519" t="s">
        <v>3609</v>
      </c>
      <c r="B3431" s="519"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1" s="519" t="s">
        <v>34333</v>
      </c>
      <c r="D3431" s="519" t="s">
        <v>34334</v>
      </c>
      <c r="E3431" s="519" t="s">
        <v>34335</v>
      </c>
      <c r="F3431" s="519" t="s">
        <v>34336</v>
      </c>
      <c r="G3431" s="519" t="s">
        <v>34337</v>
      </c>
      <c r="H3431" s="519" t="s">
        <v>34338</v>
      </c>
      <c r="I3431" s="519" t="s">
        <v>13</v>
      </c>
      <c r="J3431" s="650">
        <v>9.0500000000000007</v>
      </c>
    </row>
    <row r="3432" spans="1:10">
      <c r="A3432" s="519" t="s">
        <v>3610</v>
      </c>
      <c r="B3432" s="519" t="str">
        <f t="shared" si="53"/>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32" s="519" t="s">
        <v>34333</v>
      </c>
      <c r="D3432" s="519" t="s">
        <v>34334</v>
      </c>
      <c r="E3432" s="519" t="s">
        <v>34335</v>
      </c>
      <c r="F3432" s="519" t="s">
        <v>34336</v>
      </c>
      <c r="G3432" s="519" t="s">
        <v>34337</v>
      </c>
      <c r="H3432" s="519" t="s">
        <v>34338</v>
      </c>
      <c r="I3432" s="519" t="s">
        <v>13</v>
      </c>
      <c r="J3432" s="650">
        <v>8.9</v>
      </c>
    </row>
    <row r="3433" spans="1:10">
      <c r="A3433" s="519" t="s">
        <v>3611</v>
      </c>
      <c r="B3433" s="519"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3" s="519" t="s">
        <v>34333</v>
      </c>
      <c r="D3433" s="519" t="s">
        <v>34334</v>
      </c>
      <c r="E3433" s="519" t="s">
        <v>34339</v>
      </c>
      <c r="F3433" s="519" t="s">
        <v>34340</v>
      </c>
      <c r="G3433" s="519" t="s">
        <v>34341</v>
      </c>
      <c r="H3433" s="519" t="s">
        <v>34342</v>
      </c>
      <c r="I3433" s="519" t="s">
        <v>13</v>
      </c>
      <c r="J3433" s="650">
        <v>9.1199999999999992</v>
      </c>
    </row>
    <row r="3434" spans="1:10">
      <c r="A3434" s="519" t="s">
        <v>3612</v>
      </c>
      <c r="B3434" s="519" t="str">
        <f t="shared" si="53"/>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34" s="519" t="s">
        <v>34333</v>
      </c>
      <c r="D3434" s="519" t="s">
        <v>34334</v>
      </c>
      <c r="E3434" s="519" t="s">
        <v>34339</v>
      </c>
      <c r="F3434" s="519" t="s">
        <v>34340</v>
      </c>
      <c r="G3434" s="519" t="s">
        <v>34341</v>
      </c>
      <c r="H3434" s="519" t="s">
        <v>34342</v>
      </c>
      <c r="I3434" s="519" t="s">
        <v>13</v>
      </c>
      <c r="J3434" s="650">
        <v>8.9499999999999993</v>
      </c>
    </row>
    <row r="3435" spans="1:10">
      <c r="A3435" s="519" t="s">
        <v>3613</v>
      </c>
      <c r="B3435" s="519"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5" s="519" t="s">
        <v>34333</v>
      </c>
      <c r="D3435" s="519" t="s">
        <v>34343</v>
      </c>
      <c r="E3435" s="519" t="s">
        <v>34344</v>
      </c>
      <c r="F3435" s="519" t="s">
        <v>34345</v>
      </c>
      <c r="G3435" s="519" t="s">
        <v>34346</v>
      </c>
      <c r="I3435" s="519" t="s">
        <v>13</v>
      </c>
      <c r="J3435" s="650">
        <v>6.87</v>
      </c>
    </row>
    <row r="3436" spans="1:10">
      <c r="A3436" s="519" t="s">
        <v>3614</v>
      </c>
      <c r="B3436" s="519" t="str">
        <f t="shared" si="53"/>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36" s="519" t="s">
        <v>34333</v>
      </c>
      <c r="D3436" s="519" t="s">
        <v>34343</v>
      </c>
      <c r="E3436" s="519" t="s">
        <v>34344</v>
      </c>
      <c r="F3436" s="519" t="s">
        <v>34345</v>
      </c>
      <c r="G3436" s="519" t="s">
        <v>34346</v>
      </c>
      <c r="I3436" s="519" t="s">
        <v>13</v>
      </c>
      <c r="J3436" s="650">
        <v>6.75</v>
      </c>
    </row>
    <row r="3437" spans="1:10">
      <c r="A3437" s="519" t="s">
        <v>3615</v>
      </c>
      <c r="B3437" s="519"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7" s="519" t="s">
        <v>34333</v>
      </c>
      <c r="D3437" s="519" t="s">
        <v>34343</v>
      </c>
      <c r="E3437" s="519" t="s">
        <v>34347</v>
      </c>
      <c r="F3437" s="519" t="s">
        <v>34348</v>
      </c>
      <c r="G3437" s="519" t="s">
        <v>34349</v>
      </c>
      <c r="I3437" s="519" t="s">
        <v>13</v>
      </c>
      <c r="J3437" s="650">
        <v>6.92</v>
      </c>
    </row>
    <row r="3438" spans="1:10">
      <c r="A3438" s="519" t="s">
        <v>3616</v>
      </c>
      <c r="B3438" s="519" t="str">
        <f t="shared" si="53"/>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38" s="519" t="s">
        <v>34333</v>
      </c>
      <c r="D3438" s="519" t="s">
        <v>34343</v>
      </c>
      <c r="E3438" s="519" t="s">
        <v>34347</v>
      </c>
      <c r="F3438" s="519" t="s">
        <v>34348</v>
      </c>
      <c r="G3438" s="519" t="s">
        <v>34349</v>
      </c>
      <c r="I3438" s="519" t="s">
        <v>13</v>
      </c>
      <c r="J3438" s="650">
        <v>6.8</v>
      </c>
    </row>
    <row r="3439" spans="1:10">
      <c r="A3439" s="519" t="s">
        <v>3617</v>
      </c>
      <c r="B3439" s="519"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39" s="519" t="s">
        <v>34333</v>
      </c>
      <c r="D3439" s="519" t="s">
        <v>34334</v>
      </c>
      <c r="E3439" s="519" t="s">
        <v>34350</v>
      </c>
      <c r="F3439" s="519" t="s">
        <v>34351</v>
      </c>
      <c r="G3439" s="519" t="s">
        <v>34352</v>
      </c>
      <c r="H3439" s="519" t="s">
        <v>34353</v>
      </c>
      <c r="I3439" s="519" t="s">
        <v>13</v>
      </c>
      <c r="J3439" s="650">
        <v>13.12</v>
      </c>
    </row>
    <row r="3440" spans="1:10">
      <c r="A3440" s="519" t="s">
        <v>3618</v>
      </c>
      <c r="B3440" s="519" t="str">
        <f t="shared" si="53"/>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40" s="519" t="s">
        <v>34333</v>
      </c>
      <c r="D3440" s="519" t="s">
        <v>34334</v>
      </c>
      <c r="E3440" s="519" t="s">
        <v>34350</v>
      </c>
      <c r="F3440" s="519" t="s">
        <v>34351</v>
      </c>
      <c r="G3440" s="519" t="s">
        <v>34352</v>
      </c>
      <c r="H3440" s="519" t="s">
        <v>34353</v>
      </c>
      <c r="I3440" s="519" t="s">
        <v>13</v>
      </c>
      <c r="J3440" s="650">
        <v>12.95</v>
      </c>
    </row>
    <row r="3441" spans="1:10">
      <c r="A3441" s="519" t="s">
        <v>3619</v>
      </c>
      <c r="B3441" s="519"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1" s="519" t="s">
        <v>34333</v>
      </c>
      <c r="D3441" s="519" t="s">
        <v>34334</v>
      </c>
      <c r="E3441" s="519" t="s">
        <v>34354</v>
      </c>
      <c r="F3441" s="519" t="s">
        <v>34355</v>
      </c>
      <c r="G3441" s="519" t="s">
        <v>34356</v>
      </c>
      <c r="H3441" s="519" t="s">
        <v>34357</v>
      </c>
      <c r="I3441" s="519" t="s">
        <v>13</v>
      </c>
      <c r="J3441" s="650">
        <v>13.68</v>
      </c>
    </row>
    <row r="3442" spans="1:10">
      <c r="A3442" s="519" t="s">
        <v>3620</v>
      </c>
      <c r="B3442" s="519" t="str">
        <f t="shared" si="53"/>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42" s="519" t="s">
        <v>34333</v>
      </c>
      <c r="D3442" s="519" t="s">
        <v>34334</v>
      </c>
      <c r="E3442" s="519" t="s">
        <v>34354</v>
      </c>
      <c r="F3442" s="519" t="s">
        <v>34355</v>
      </c>
      <c r="G3442" s="519" t="s">
        <v>34356</v>
      </c>
      <c r="H3442" s="519" t="s">
        <v>34357</v>
      </c>
      <c r="I3442" s="519" t="s">
        <v>13</v>
      </c>
      <c r="J3442" s="650">
        <v>13.43</v>
      </c>
    </row>
    <row r="3443" spans="1:10">
      <c r="A3443" s="519" t="s">
        <v>3621</v>
      </c>
      <c r="B3443" s="519"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3" s="519" t="s">
        <v>34333</v>
      </c>
      <c r="D3443" s="519" t="s">
        <v>34358</v>
      </c>
      <c r="E3443" s="519" t="s">
        <v>34359</v>
      </c>
      <c r="F3443" s="519" t="s">
        <v>34360</v>
      </c>
      <c r="G3443" s="519" t="s">
        <v>34361</v>
      </c>
      <c r="I3443" s="519" t="s">
        <v>13</v>
      </c>
      <c r="J3443" s="650">
        <v>10.31</v>
      </c>
    </row>
    <row r="3444" spans="1:10">
      <c r="A3444" s="519" t="s">
        <v>3622</v>
      </c>
      <c r="B3444" s="519" t="str">
        <f t="shared" si="53"/>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44" s="519" t="s">
        <v>34333</v>
      </c>
      <c r="D3444" s="519" t="s">
        <v>34358</v>
      </c>
      <c r="E3444" s="519" t="s">
        <v>34359</v>
      </c>
      <c r="F3444" s="519" t="s">
        <v>34360</v>
      </c>
      <c r="G3444" s="519" t="s">
        <v>34361</v>
      </c>
      <c r="I3444" s="519" t="s">
        <v>13</v>
      </c>
      <c r="J3444" s="650">
        <v>10.130000000000001</v>
      </c>
    </row>
    <row r="3445" spans="1:10">
      <c r="A3445" s="519" t="s">
        <v>3623</v>
      </c>
      <c r="B3445" s="519"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5" s="519" t="s">
        <v>34362</v>
      </c>
      <c r="D3445" s="519" t="s">
        <v>34363</v>
      </c>
      <c r="E3445" s="519" t="s">
        <v>34364</v>
      </c>
      <c r="F3445" s="519" t="s">
        <v>34365</v>
      </c>
      <c r="G3445" s="519" t="s">
        <v>34366</v>
      </c>
      <c r="I3445" s="519" t="s">
        <v>13</v>
      </c>
      <c r="J3445" s="650">
        <v>10.38</v>
      </c>
    </row>
    <row r="3446" spans="1:10">
      <c r="A3446" s="519" t="s">
        <v>3624</v>
      </c>
      <c r="B3446" s="519" t="str">
        <f t="shared" si="53"/>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46" s="519" t="s">
        <v>34362</v>
      </c>
      <c r="D3446" s="519" t="s">
        <v>34363</v>
      </c>
      <c r="E3446" s="519" t="s">
        <v>34364</v>
      </c>
      <c r="F3446" s="519" t="s">
        <v>34365</v>
      </c>
      <c r="G3446" s="519" t="s">
        <v>34366</v>
      </c>
      <c r="I3446" s="519" t="s">
        <v>13</v>
      </c>
      <c r="J3446" s="650">
        <v>10.199999999999999</v>
      </c>
    </row>
    <row r="3447" spans="1:10">
      <c r="A3447" s="519" t="s">
        <v>3625</v>
      </c>
      <c r="B3447" s="519" t="str">
        <f t="shared" si="53"/>
        <v>SOLDA DE TOPO,DESCENDENTE,EM CHAPA DE ACO CHANFRADA DE 3/16" DE ESPESSURA,PARA SERVICO DE ASSENTAMENTO DE TUBULACAO OU PECA DE ACO,UTILIZANDO CONVERSOR MOVIDO A OLEO DIESEL</v>
      </c>
      <c r="C3447" s="519" t="s">
        <v>34367</v>
      </c>
      <c r="D3447" s="519" t="s">
        <v>34368</v>
      </c>
      <c r="E3447" s="519" t="s">
        <v>34369</v>
      </c>
      <c r="I3447" s="519" t="s">
        <v>36</v>
      </c>
      <c r="J3447" s="650">
        <v>111.63</v>
      </c>
    </row>
    <row r="3448" spans="1:10">
      <c r="A3448" s="519" t="s">
        <v>3626</v>
      </c>
      <c r="B3448" s="519" t="str">
        <f t="shared" si="53"/>
        <v>SOLDA DE TOPO,DESCENDENTE,EM CHAPA DE ACO CHANFRADA DE 3/16" DE ESPESSURA,PARA SERVICO DE ASSENTAMENTO DE TUBULACAO OU PECA DE ACO,UTILIZANDO CONVERSOR MOVIDO A OLEO DIESEL</v>
      </c>
      <c r="C3448" s="519" t="s">
        <v>34367</v>
      </c>
      <c r="D3448" s="519" t="s">
        <v>34368</v>
      </c>
      <c r="E3448" s="519" t="s">
        <v>34369</v>
      </c>
      <c r="I3448" s="519" t="s">
        <v>36</v>
      </c>
      <c r="J3448" s="650">
        <v>104.11</v>
      </c>
    </row>
    <row r="3449" spans="1:10">
      <c r="A3449" s="519" t="s">
        <v>3627</v>
      </c>
      <c r="B3449" s="519" t="str">
        <f t="shared" si="53"/>
        <v>SOLDA DE TOPO,DESCENDENTE,EM CHAPA DE ACO CHANFRADA DE 3/16" DE ESPESSURA,PARA SERVICO DE ASSENTAMENTO DE TUBULACAO OU PECA DE ACO,UTILIZANDO MAQUINA DE SOLDA ELETROMOTORIZADA</v>
      </c>
      <c r="C3449" s="519" t="s">
        <v>34367</v>
      </c>
      <c r="D3449" s="519" t="s">
        <v>34368</v>
      </c>
      <c r="E3449" s="519" t="s">
        <v>34370</v>
      </c>
      <c r="I3449" s="519" t="s">
        <v>36</v>
      </c>
      <c r="J3449" s="650">
        <v>106.05</v>
      </c>
    </row>
    <row r="3450" spans="1:10">
      <c r="A3450" s="519" t="s">
        <v>3628</v>
      </c>
      <c r="B3450" s="519" t="str">
        <f t="shared" si="53"/>
        <v>SOLDA DE TOPO,DESCENDENTE,EM CHAPA DE ACO CHANFRADA DE 3/16" DE ESPESSURA,PARA SERVICO DE ASSENTAMENTO DE TUBULACAO OU PECA DE ACO,UTILIZANDO MAQUINA DE SOLDA ELETROMOTORIZADA</v>
      </c>
      <c r="C3450" s="519" t="s">
        <v>34367</v>
      </c>
      <c r="D3450" s="519" t="s">
        <v>34368</v>
      </c>
      <c r="E3450" s="519" t="s">
        <v>34370</v>
      </c>
      <c r="I3450" s="519" t="s">
        <v>36</v>
      </c>
      <c r="J3450" s="650">
        <v>98.91</v>
      </c>
    </row>
    <row r="3451" spans="1:10">
      <c r="A3451" s="519" t="s">
        <v>3629</v>
      </c>
      <c r="B3451" s="519" t="str">
        <f t="shared" si="53"/>
        <v>SOLDA DE TOPO,DESCENDENTE,EM CHAPA DE ACO CHANFRADA DE 1/4"DE ESPESSURA,PARA SERVICO DE ASSENTAMENTO DE TUBULACAO OU PECA DE ACO,UTILIZANDO CONVERSOR MOVIDO A OLEO DIESEL</v>
      </c>
      <c r="C3451" s="519" t="s">
        <v>34371</v>
      </c>
      <c r="D3451" s="519" t="s">
        <v>34372</v>
      </c>
      <c r="E3451" s="519" t="s">
        <v>34373</v>
      </c>
      <c r="I3451" s="519" t="s">
        <v>36</v>
      </c>
      <c r="J3451" s="650">
        <v>139.54</v>
      </c>
    </row>
    <row r="3452" spans="1:10">
      <c r="A3452" s="519" t="s">
        <v>3630</v>
      </c>
      <c r="B3452" s="519" t="str">
        <f t="shared" si="53"/>
        <v>SOLDA DE TOPO,DESCENDENTE,EM CHAPA DE ACO CHANFRADA DE 1/4"DE ESPESSURA,PARA SERVICO DE ASSENTAMENTO DE TUBULACAO OU PECA DE ACO,UTILIZANDO CONVERSOR MOVIDO A OLEO DIESEL</v>
      </c>
      <c r="C3452" s="519" t="s">
        <v>34371</v>
      </c>
      <c r="D3452" s="519" t="s">
        <v>34372</v>
      </c>
      <c r="E3452" s="519" t="s">
        <v>34373</v>
      </c>
      <c r="I3452" s="519" t="s">
        <v>36</v>
      </c>
      <c r="J3452" s="650">
        <v>130.13999999999999</v>
      </c>
    </row>
    <row r="3453" spans="1:10">
      <c r="A3453" s="519" t="s">
        <v>3631</v>
      </c>
      <c r="B3453" s="519" t="str">
        <f t="shared" si="53"/>
        <v>SOLDA DE TOPO,DESCENDENTE,EM CHAPA DE ACO CHANFRADA DE 1/4"DE ESPESSURA,PARA SERVICO DE ASSENTAMENTO DE TUBULACAO OU PECA DE ACO,UTILIZANDO MAQUINA DE SOLDA ELETROMOTORIZADA</v>
      </c>
      <c r="C3453" s="519" t="s">
        <v>34371</v>
      </c>
      <c r="D3453" s="519" t="s">
        <v>34372</v>
      </c>
      <c r="E3453" s="519" t="s">
        <v>34374</v>
      </c>
      <c r="I3453" s="519" t="s">
        <v>36</v>
      </c>
      <c r="J3453" s="650">
        <v>132.56</v>
      </c>
    </row>
    <row r="3454" spans="1:10">
      <c r="A3454" s="519" t="s">
        <v>3632</v>
      </c>
      <c r="B3454" s="519" t="str">
        <f t="shared" si="53"/>
        <v>SOLDA DE TOPO,DESCENDENTE,EM CHAPA DE ACO CHANFRADA DE 1/4"DE ESPESSURA,PARA SERVICO DE ASSENTAMENTO DE TUBULACAO OU PECA DE ACO,UTILIZANDO MAQUINA DE SOLDA ELETROMOTORIZADA</v>
      </c>
      <c r="C3454" s="519" t="s">
        <v>34371</v>
      </c>
      <c r="D3454" s="519" t="s">
        <v>34372</v>
      </c>
      <c r="E3454" s="519" t="s">
        <v>34374</v>
      </c>
      <c r="I3454" s="519" t="s">
        <v>36</v>
      </c>
      <c r="J3454" s="650">
        <v>123.63</v>
      </c>
    </row>
    <row r="3455" spans="1:10">
      <c r="A3455" s="519" t="s">
        <v>3633</v>
      </c>
      <c r="B3455" s="519" t="str">
        <f t="shared" si="53"/>
        <v>SOLDA DE TOPO,DESCENDENTE,EM CHAPA DE ACO CHANFRADA DE 5/16" DE ESPESSURA,PARA SERVICO DE ASSENTAMENTO DE TUBULACAO OU PECA DE ACO,UTILIZANDO CONVERSOR MOVIDO A OLEO DIESEL</v>
      </c>
      <c r="C3455" s="519" t="s">
        <v>34375</v>
      </c>
      <c r="D3455" s="519" t="s">
        <v>34368</v>
      </c>
      <c r="E3455" s="519" t="s">
        <v>34369</v>
      </c>
      <c r="I3455" s="519" t="s">
        <v>36</v>
      </c>
      <c r="J3455" s="650">
        <v>188.33</v>
      </c>
    </row>
    <row r="3456" spans="1:10">
      <c r="A3456" s="519" t="s">
        <v>3634</v>
      </c>
      <c r="B3456" s="519" t="str">
        <f t="shared" si="53"/>
        <v>SOLDA DE TOPO,DESCENDENTE,EM CHAPA DE ACO CHANFRADA DE 5/16" DE ESPESSURA,PARA SERVICO DE ASSENTAMENTO DE TUBULACAO OU PECA DE ACO,UTILIZANDO CONVERSOR MOVIDO A OLEO DIESEL</v>
      </c>
      <c r="C3456" s="519" t="s">
        <v>34375</v>
      </c>
      <c r="D3456" s="519" t="s">
        <v>34368</v>
      </c>
      <c r="E3456" s="519" t="s">
        <v>34369</v>
      </c>
      <c r="I3456" s="519" t="s">
        <v>36</v>
      </c>
      <c r="J3456" s="650">
        <v>175.81</v>
      </c>
    </row>
    <row r="3457" spans="1:10">
      <c r="A3457" s="519" t="s">
        <v>3635</v>
      </c>
      <c r="B3457" s="519" t="str">
        <f t="shared" si="53"/>
        <v>SOLDA DE TOPO,DESCENDENTE,EM CHAPA DE ACO CHANFRADA DE 5/16" DE ESPESSURA,PARA SERVICO DE ASSENTAMENTO DE TUBULACAO OU PECA DE ACO,UTILIZANDO MAQUINA DE SOLDA ELETROMOTORIZADA</v>
      </c>
      <c r="C3457" s="519" t="s">
        <v>34375</v>
      </c>
      <c r="D3457" s="519" t="s">
        <v>34368</v>
      </c>
      <c r="E3457" s="519" t="s">
        <v>34370</v>
      </c>
      <c r="I3457" s="519" t="s">
        <v>36</v>
      </c>
      <c r="J3457" s="650">
        <v>178.91</v>
      </c>
    </row>
    <row r="3458" spans="1:10">
      <c r="A3458" s="519" t="s">
        <v>3636</v>
      </c>
      <c r="B3458" s="519" t="str">
        <f t="shared" si="53"/>
        <v>SOLDA DE TOPO,DESCENDENTE,EM CHAPA DE ACO CHANFRADA DE 5/16" DE ESPESSURA,PARA SERVICO DE ASSENTAMENTO DE TUBULACAO OU PECA DE ACO,UTILIZANDO MAQUINA DE SOLDA ELETROMOTORIZADA</v>
      </c>
      <c r="C3458" s="519" t="s">
        <v>34375</v>
      </c>
      <c r="D3458" s="519" t="s">
        <v>34368</v>
      </c>
      <c r="E3458" s="519" t="s">
        <v>34370</v>
      </c>
      <c r="I3458" s="519" t="s">
        <v>36</v>
      </c>
      <c r="J3458" s="650">
        <v>167.01</v>
      </c>
    </row>
    <row r="3459" spans="1:10">
      <c r="A3459" s="519" t="s">
        <v>3637</v>
      </c>
      <c r="B3459" s="519" t="str">
        <f t="shared" si="53"/>
        <v>SOLDA DE TOPO,DESCENDENTE,EM CHAPA DE ACO CHANFRADA DE 3/8"DE ESPESSURA,PARA SERVICO DE ASSENTAMENTO DE TUBULACAO OU PECA DE ACO,UTILIZANDO CONVERSOR MOVIDO A OLEO DIESEL</v>
      </c>
      <c r="C3459" s="519" t="s">
        <v>34376</v>
      </c>
      <c r="D3459" s="519" t="s">
        <v>34372</v>
      </c>
      <c r="E3459" s="519" t="s">
        <v>34373</v>
      </c>
      <c r="I3459" s="519" t="s">
        <v>36</v>
      </c>
      <c r="J3459" s="650">
        <v>316.83</v>
      </c>
    </row>
    <row r="3460" spans="1:10">
      <c r="A3460" s="519" t="s">
        <v>3638</v>
      </c>
      <c r="B3460" s="519" t="str">
        <f t="shared" si="53"/>
        <v>SOLDA DE TOPO,DESCENDENTE,EM CHAPA DE ACO CHANFRADA DE 3/8"DE ESPESSURA,PARA SERVICO DE ASSENTAMENTO DE TUBULACAO OU PECA DE ACO,UTILIZANDO CONVERSOR MOVIDO A OLEO DIESEL</v>
      </c>
      <c r="C3460" s="519" t="s">
        <v>34376</v>
      </c>
      <c r="D3460" s="519" t="s">
        <v>34372</v>
      </c>
      <c r="E3460" s="519" t="s">
        <v>34373</v>
      </c>
      <c r="I3460" s="519" t="s">
        <v>36</v>
      </c>
      <c r="J3460" s="650">
        <v>294.91000000000003</v>
      </c>
    </row>
    <row r="3461" spans="1:10">
      <c r="A3461" s="519" t="s">
        <v>3639</v>
      </c>
      <c r="B3461" s="519" t="str">
        <f t="shared" si="53"/>
        <v>SOLDA DE TOPO,DESCENDENTE,EM CHAPA DE ACO CHANFRADA DE 3/8"DE ESPESSURA,PARA SERVICO DE ASSENTAMENTO DE TUBULACAO OU PECA DE ACO,UTILIZANDO MAQUINA DE SOLDA ELETROMOTORIZADA</v>
      </c>
      <c r="C3461" s="519" t="s">
        <v>34376</v>
      </c>
      <c r="D3461" s="519" t="s">
        <v>34372</v>
      </c>
      <c r="E3461" s="519" t="s">
        <v>34374</v>
      </c>
      <c r="I3461" s="519" t="s">
        <v>36</v>
      </c>
      <c r="J3461" s="650">
        <v>300.99</v>
      </c>
    </row>
    <row r="3462" spans="1:10">
      <c r="A3462" s="519" t="s">
        <v>3640</v>
      </c>
      <c r="B3462" s="519" t="str">
        <f t="shared" si="53"/>
        <v>SOLDA DE TOPO,DESCENDENTE,EM CHAPA DE ACO CHANFRADA DE 3/8"DE ESPESSURA,PARA SERVICO DE ASSENTAMENTO DE TUBULACAO OU PECA DE ACO,UTILIZANDO MAQUINA DE SOLDA ELETROMOTORIZADA</v>
      </c>
      <c r="C3462" s="519" t="s">
        <v>34376</v>
      </c>
      <c r="D3462" s="519" t="s">
        <v>34372</v>
      </c>
      <c r="E3462" s="519" t="s">
        <v>34374</v>
      </c>
      <c r="I3462" s="519" t="s">
        <v>36</v>
      </c>
      <c r="J3462" s="650">
        <v>280.16000000000003</v>
      </c>
    </row>
    <row r="3463" spans="1:10">
      <c r="A3463" s="519" t="s">
        <v>3641</v>
      </c>
      <c r="B3463" s="519" t="str">
        <f t="shared" si="53"/>
        <v>SOLDA DE TOPO,DESCENDENTE,EM CHAPA DE ACO CHANFRADA DE 1/2"DE ESPESSURA,PARA SERVICO DE ASSENTAMENTO DE TUBULACAO OU PECA DE ACO,UTILIZANDO CONVERSOR MOVIDO A OLEO DIESEL</v>
      </c>
      <c r="C3463" s="519" t="s">
        <v>34377</v>
      </c>
      <c r="D3463" s="519" t="s">
        <v>34372</v>
      </c>
      <c r="E3463" s="519" t="s">
        <v>34373</v>
      </c>
      <c r="I3463" s="519" t="s">
        <v>36</v>
      </c>
      <c r="J3463" s="650">
        <v>422.41</v>
      </c>
    </row>
    <row r="3464" spans="1:10">
      <c r="A3464" s="519" t="s">
        <v>3642</v>
      </c>
      <c r="B3464" s="519" t="str">
        <f t="shared" ref="B3464:B3527" si="54">C3464&amp;D3464&amp;E3464&amp;F3464&amp;G3464&amp;H3464</f>
        <v>SOLDA DE TOPO,DESCENDENTE,EM CHAPA DE ACO CHANFRADA DE 1/2"DE ESPESSURA,PARA SERVICO DE ASSENTAMENTO DE TUBULACAO OU PECA DE ACO,UTILIZANDO CONVERSOR MOVIDO A OLEO DIESEL</v>
      </c>
      <c r="C3464" s="519" t="s">
        <v>34377</v>
      </c>
      <c r="D3464" s="519" t="s">
        <v>34372</v>
      </c>
      <c r="E3464" s="519" t="s">
        <v>34373</v>
      </c>
      <c r="I3464" s="519" t="s">
        <v>36</v>
      </c>
      <c r="J3464" s="650">
        <v>393.19</v>
      </c>
    </row>
    <row r="3465" spans="1:10">
      <c r="A3465" s="519" t="s">
        <v>3643</v>
      </c>
      <c r="B3465" s="519" t="str">
        <f t="shared" si="54"/>
        <v>SOLDA DE TOPO,DESCENDENTE,EM CHAPA DE ACO CHANFRADA DE 1/2"DE ESPESSURA,PARA SERVICO DE ASSENTAMENTO DE TUBULACAO OU PECA DE ACO,UTILIZANDO MAQUINA DE SOLDA ELETROMOTORIZADA</v>
      </c>
      <c r="C3465" s="519" t="s">
        <v>34377</v>
      </c>
      <c r="D3465" s="519" t="s">
        <v>34372</v>
      </c>
      <c r="E3465" s="519" t="s">
        <v>34374</v>
      </c>
      <c r="I3465" s="519" t="s">
        <v>36</v>
      </c>
      <c r="J3465" s="650">
        <v>401.29</v>
      </c>
    </row>
    <row r="3466" spans="1:10">
      <c r="A3466" s="519" t="s">
        <v>3644</v>
      </c>
      <c r="B3466" s="519" t="str">
        <f t="shared" si="54"/>
        <v>SOLDA DE TOPO,DESCENDENTE,EM CHAPA DE ACO CHANFRADA DE 1/2"DE ESPESSURA,PARA SERVICO DE ASSENTAMENTO DE TUBULACAO OU PECA DE ACO,UTILIZANDO MAQUINA DE SOLDA ELETROMOTORIZADA</v>
      </c>
      <c r="C3466" s="519" t="s">
        <v>34377</v>
      </c>
      <c r="D3466" s="519" t="s">
        <v>34372</v>
      </c>
      <c r="E3466" s="519" t="s">
        <v>34374</v>
      </c>
      <c r="I3466" s="519" t="s">
        <v>36</v>
      </c>
      <c r="J3466" s="650">
        <v>373.53</v>
      </c>
    </row>
    <row r="3467" spans="1:10">
      <c r="A3467" s="519" t="s">
        <v>3645</v>
      </c>
      <c r="B3467" s="519" t="str">
        <f t="shared" si="54"/>
        <v>SOLDA DE TOPO,DESCENDENTE,EM CHAPA DE ACO CHANFRADA DE 5/8"DE ESPESSURA,PARA SERVICO DE ASSENTAMENTO DE TUBULACAO OU PECA DE ACO,UTILIZANDO CONVERSOR MOVIDO A OLEO DIESEL</v>
      </c>
      <c r="C3467" s="519" t="s">
        <v>34378</v>
      </c>
      <c r="D3467" s="519" t="s">
        <v>34372</v>
      </c>
      <c r="E3467" s="519" t="s">
        <v>34373</v>
      </c>
      <c r="I3467" s="519" t="s">
        <v>36</v>
      </c>
      <c r="J3467" s="650">
        <v>549.28</v>
      </c>
    </row>
    <row r="3468" spans="1:10">
      <c r="A3468" s="519" t="s">
        <v>3646</v>
      </c>
      <c r="B3468" s="519" t="str">
        <f t="shared" si="54"/>
        <v>SOLDA DE TOPO,DESCENDENTE,EM CHAPA DE ACO CHANFRADA DE 5/8"DE ESPESSURA,PARA SERVICO DE ASSENTAMENTO DE TUBULACAO OU PECA DE ACO,UTILIZANDO CONVERSOR MOVIDO A OLEO DIESEL</v>
      </c>
      <c r="C3468" s="519" t="s">
        <v>34378</v>
      </c>
      <c r="D3468" s="519" t="s">
        <v>34372</v>
      </c>
      <c r="E3468" s="519" t="s">
        <v>34373</v>
      </c>
      <c r="I3468" s="519" t="s">
        <v>36</v>
      </c>
      <c r="J3468" s="650">
        <v>511.3</v>
      </c>
    </row>
    <row r="3469" spans="1:10">
      <c r="A3469" s="519" t="s">
        <v>3647</v>
      </c>
      <c r="B3469" s="519" t="str">
        <f t="shared" si="54"/>
        <v>SOLDA DE TOPO,DESCENDENTE,EM CHAPA DE ACO CHANFRADA DE 5/8"DE ESPESSURA,PARA SERVICO DE ASSENTAMENTO DE TUBULACAO OU PECA DE ACO,UTILIZANDO MAQUINA DE SOLDA ELETROMOTORIZADA</v>
      </c>
      <c r="C3469" s="519" t="s">
        <v>34378</v>
      </c>
      <c r="D3469" s="519" t="s">
        <v>34372</v>
      </c>
      <c r="E3469" s="519" t="s">
        <v>34374</v>
      </c>
      <c r="I3469" s="519" t="s">
        <v>36</v>
      </c>
      <c r="J3469" s="650">
        <v>521.82000000000005</v>
      </c>
    </row>
    <row r="3470" spans="1:10">
      <c r="A3470" s="519" t="s">
        <v>3648</v>
      </c>
      <c r="B3470" s="519" t="str">
        <f t="shared" si="54"/>
        <v>SOLDA DE TOPO,DESCENDENTE,EM CHAPA DE ACO CHANFRADA DE 5/8"DE ESPESSURA,PARA SERVICO DE ASSENTAMENTO DE TUBULACAO OU PECA DE ACO,UTILIZANDO MAQUINA DE SOLDA ELETROMOTORIZADA</v>
      </c>
      <c r="C3470" s="519" t="s">
        <v>34378</v>
      </c>
      <c r="D3470" s="519" t="s">
        <v>34372</v>
      </c>
      <c r="E3470" s="519" t="s">
        <v>34374</v>
      </c>
      <c r="I3470" s="519" t="s">
        <v>36</v>
      </c>
      <c r="J3470" s="650">
        <v>485.74</v>
      </c>
    </row>
    <row r="3471" spans="1:10">
      <c r="A3471" s="519" t="s">
        <v>3649</v>
      </c>
      <c r="B3471" s="519" t="str">
        <f t="shared" si="54"/>
        <v>SOLDA DE TOPO,DESCENDENTE,EM CHAPA ACO CHANFRADA A 30°,DE 1/4" DE ESPESSURA,UTILIZANDO CONVERSOR ELETROMOTORIZADO,E ADMITINDO UM TEMPO PRODUTIVO DE 75%</v>
      </c>
      <c r="C3471" s="519" t="s">
        <v>34379</v>
      </c>
      <c r="D3471" s="519" t="s">
        <v>34380</v>
      </c>
      <c r="E3471" s="519" t="s">
        <v>34381</v>
      </c>
      <c r="I3471" s="519" t="s">
        <v>36</v>
      </c>
      <c r="J3471" s="650">
        <v>39.880000000000003</v>
      </c>
    </row>
    <row r="3472" spans="1:10">
      <c r="A3472" s="519" t="s">
        <v>3650</v>
      </c>
      <c r="B3472" s="519" t="str">
        <f t="shared" si="54"/>
        <v>SOLDA DE TOPO,DESCENDENTE,EM CHAPA ACO CHANFRADA A 30°,DE 1/4" DE ESPESSURA,UTILIZANDO CONVERSOR ELETROMOTORIZADO,E ADMITINDO UM TEMPO PRODUTIVO DE 75%</v>
      </c>
      <c r="C3472" s="519" t="s">
        <v>34379</v>
      </c>
      <c r="D3472" s="519" t="s">
        <v>34380</v>
      </c>
      <c r="E3472" s="519" t="s">
        <v>34381</v>
      </c>
      <c r="I3472" s="519" t="s">
        <v>36</v>
      </c>
      <c r="J3472" s="650">
        <v>37.93</v>
      </c>
    </row>
    <row r="3473" spans="1:10">
      <c r="A3473" s="519" t="s">
        <v>3651</v>
      </c>
      <c r="B3473" s="519" t="str">
        <f t="shared" si="54"/>
        <v>SOLDA DE TOPO,DESCENDENTE,EM CHAPA DE ACO CHANFRADA A 30°,DE 1/4" DE ESPESSURA,UTILIZANDO MAQUINA DE SOLDA A OLEO DIESEL</v>
      </c>
      <c r="C3473" s="519" t="s">
        <v>34382</v>
      </c>
      <c r="D3473" s="519" t="s">
        <v>34383</v>
      </c>
      <c r="I3473" s="519" t="s">
        <v>36</v>
      </c>
      <c r="J3473" s="650">
        <v>45.86</v>
      </c>
    </row>
    <row r="3474" spans="1:10">
      <c r="A3474" s="519" t="s">
        <v>3652</v>
      </c>
      <c r="B3474" s="519" t="str">
        <f t="shared" si="54"/>
        <v>SOLDA DE TOPO,DESCENDENTE,EM CHAPA DE ACO CHANFRADA A 30°,DE 1/4" DE ESPESSURA,UTILIZANDO MAQUINA DE SOLDA A OLEO DIESEL</v>
      </c>
      <c r="C3474" s="519" t="s">
        <v>34382</v>
      </c>
      <c r="D3474" s="519" t="s">
        <v>34383</v>
      </c>
      <c r="I3474" s="519" t="s">
        <v>36</v>
      </c>
      <c r="J3474" s="650">
        <v>43.63</v>
      </c>
    </row>
    <row r="3475" spans="1:10">
      <c r="A3475" s="519" t="s">
        <v>3653</v>
      </c>
      <c r="B3475" s="519" t="str">
        <f t="shared" si="54"/>
        <v>SOLDA DE TOPO,DESCENDENTE,EM CHAPA DE ACO CHANFRADA A 30°,DE 5/16" DE ESPESSURA,UTILIZANDO CONVERSOR ELETROMOTORIZADO,EADMITINDO UM TEMPO PRODUTIVO DE 75%</v>
      </c>
      <c r="C3475" s="519" t="s">
        <v>34382</v>
      </c>
      <c r="D3475" s="519" t="s">
        <v>34384</v>
      </c>
      <c r="E3475" s="519" t="s">
        <v>34385</v>
      </c>
      <c r="I3475" s="519" t="s">
        <v>36</v>
      </c>
      <c r="J3475" s="650">
        <v>53.59</v>
      </c>
    </row>
    <row r="3476" spans="1:10">
      <c r="A3476" s="519" t="s">
        <v>3654</v>
      </c>
      <c r="B3476" s="519" t="str">
        <f t="shared" si="54"/>
        <v>SOLDA DE TOPO,DESCENDENTE,EM CHAPA DE ACO CHANFRADA A 30°,DE 5/16" DE ESPESSURA,UTILIZANDO CONVERSOR ELETROMOTORIZADO,EADMITINDO UM TEMPO PRODUTIVO DE 75%</v>
      </c>
      <c r="C3476" s="519" t="s">
        <v>34382</v>
      </c>
      <c r="D3476" s="519" t="s">
        <v>34384</v>
      </c>
      <c r="E3476" s="519" t="s">
        <v>34385</v>
      </c>
      <c r="I3476" s="519" t="s">
        <v>36</v>
      </c>
      <c r="J3476" s="650">
        <v>51.11</v>
      </c>
    </row>
    <row r="3477" spans="1:10">
      <c r="A3477" s="519" t="s">
        <v>3655</v>
      </c>
      <c r="B3477" s="519" t="str">
        <f t="shared" si="54"/>
        <v>SOLDA DE TOPO,DESCENDENTE,EM CHAPA DE ACO CHANFRADA A 30°,DE 5/16" DE ESPESSURA,UTILIZANDO MAQUINA DE SOLDA A OLEO DIESEL</v>
      </c>
      <c r="C3477" s="519" t="s">
        <v>34382</v>
      </c>
      <c r="D3477" s="519" t="s">
        <v>34386</v>
      </c>
      <c r="E3477" s="519" t="s">
        <v>939</v>
      </c>
      <c r="I3477" s="519" t="s">
        <v>36</v>
      </c>
      <c r="J3477" s="650">
        <v>61.63</v>
      </c>
    </row>
    <row r="3478" spans="1:10">
      <c r="A3478" s="519" t="s">
        <v>3656</v>
      </c>
      <c r="B3478" s="519" t="str">
        <f t="shared" si="54"/>
        <v>SOLDA DE TOPO,DESCENDENTE,EM CHAPA DE ACO CHANFRADA A 30°,DE 5/16" DE ESPESSURA,UTILIZANDO MAQUINA DE SOLDA A OLEO DIESEL</v>
      </c>
      <c r="C3478" s="519" t="s">
        <v>34382</v>
      </c>
      <c r="D3478" s="519" t="s">
        <v>34386</v>
      </c>
      <c r="E3478" s="519" t="s">
        <v>939</v>
      </c>
      <c r="I3478" s="519" t="s">
        <v>36</v>
      </c>
      <c r="J3478" s="650">
        <v>58.77</v>
      </c>
    </row>
    <row r="3479" spans="1:10">
      <c r="A3479" s="519" t="s">
        <v>3657</v>
      </c>
      <c r="B3479" s="519" t="str">
        <f t="shared" si="54"/>
        <v>SOLDA DE TOPO,DESCENDENTE,EM CHAPA DE ACO CHANFRADA A 30°,DE 3/8" DE ESPESSURA,UTILIZANDO CONVERSOR ELETROMOTORIZADO,E ADMITINDO UM TEMPO PRODUTIVO DE 75%</v>
      </c>
      <c r="C3479" s="519" t="s">
        <v>34382</v>
      </c>
      <c r="D3479" s="519" t="s">
        <v>34387</v>
      </c>
      <c r="E3479" s="519" t="s">
        <v>34388</v>
      </c>
      <c r="I3479" s="519" t="s">
        <v>36</v>
      </c>
      <c r="J3479" s="650">
        <v>84.31</v>
      </c>
    </row>
    <row r="3480" spans="1:10">
      <c r="A3480" s="519" t="s">
        <v>3658</v>
      </c>
      <c r="B3480" s="519" t="str">
        <f t="shared" si="54"/>
        <v>SOLDA DE TOPO,DESCENDENTE,EM CHAPA DE ACO CHANFRADA A 30°,DE 3/8" DE ESPESSURA,UTILIZANDO CONVERSOR ELETROMOTORIZADO,E ADMITINDO UM TEMPO PRODUTIVO DE 75%</v>
      </c>
      <c r="C3480" s="519" t="s">
        <v>34382</v>
      </c>
      <c r="D3480" s="519" t="s">
        <v>34387</v>
      </c>
      <c r="E3480" s="519" t="s">
        <v>34388</v>
      </c>
      <c r="I3480" s="519" t="s">
        <v>36</v>
      </c>
      <c r="J3480" s="650">
        <v>79.510000000000005</v>
      </c>
    </row>
    <row r="3481" spans="1:10">
      <c r="A3481" s="519" t="s">
        <v>3659</v>
      </c>
      <c r="B3481" s="519" t="str">
        <f t="shared" si="54"/>
        <v>SOLDA DE TOPO,DESCENDENTE,EM CHAPA DE ACO CHANFRADA A 30°,DE 3/8" DE ESPESSURA,UTILIZANDO MAQUINA DE SOLDA A OLEO DIESEL</v>
      </c>
      <c r="C3481" s="519" t="s">
        <v>34382</v>
      </c>
      <c r="D3481" s="519" t="s">
        <v>34389</v>
      </c>
      <c r="I3481" s="519" t="s">
        <v>36</v>
      </c>
      <c r="J3481" s="650">
        <v>96.96</v>
      </c>
    </row>
    <row r="3482" spans="1:10">
      <c r="A3482" s="519" t="s">
        <v>3660</v>
      </c>
      <c r="B3482" s="519" t="str">
        <f t="shared" si="54"/>
        <v>SOLDA DE TOPO,DESCENDENTE,EM CHAPA DE ACO CHANFRADA A 30°,DE 3/8" DE ESPESSURA,UTILIZANDO MAQUINA DE SOLDA A OLEO DIESEL</v>
      </c>
      <c r="C3482" s="519" t="s">
        <v>34382</v>
      </c>
      <c r="D3482" s="519" t="s">
        <v>34389</v>
      </c>
      <c r="I3482" s="519" t="s">
        <v>36</v>
      </c>
      <c r="J3482" s="650">
        <v>91.44</v>
      </c>
    </row>
    <row r="3483" spans="1:10">
      <c r="A3483" s="519" t="s">
        <v>3661</v>
      </c>
      <c r="B3483" s="519" t="str">
        <f t="shared" si="54"/>
        <v>SOLDA DE TOPO,DESCENDENTE,EM CHAPA DE ACO CHANFRADA A 30°,DE 1/2" DE ESPESSURA,UTILIZANDO CONVERSOR ELETROMOTORIZADO,E ADMITINDO UM TEMPO PRODUTIVO DE 75%</v>
      </c>
      <c r="C3483" s="519" t="s">
        <v>34382</v>
      </c>
      <c r="D3483" s="519" t="s">
        <v>34390</v>
      </c>
      <c r="E3483" s="519" t="s">
        <v>34388</v>
      </c>
      <c r="I3483" s="519" t="s">
        <v>36</v>
      </c>
      <c r="J3483" s="650">
        <v>155.28</v>
      </c>
    </row>
    <row r="3484" spans="1:10">
      <c r="A3484" s="519" t="s">
        <v>3662</v>
      </c>
      <c r="B3484" s="519" t="str">
        <f t="shared" si="54"/>
        <v>SOLDA DE TOPO,DESCENDENTE,EM CHAPA DE ACO CHANFRADA A 30°,DE 1/2" DE ESPESSURA,UTILIZANDO CONVERSOR ELETROMOTORIZADO,E ADMITINDO UM TEMPO PRODUTIVO DE 75%</v>
      </c>
      <c r="C3484" s="519" t="s">
        <v>34382</v>
      </c>
      <c r="D3484" s="519" t="s">
        <v>34390</v>
      </c>
      <c r="E3484" s="519" t="s">
        <v>34388</v>
      </c>
      <c r="I3484" s="519" t="s">
        <v>36</v>
      </c>
      <c r="J3484" s="650">
        <v>145.22</v>
      </c>
    </row>
    <row r="3485" spans="1:10">
      <c r="A3485" s="519" t="s">
        <v>3663</v>
      </c>
      <c r="B3485" s="519" t="str">
        <f t="shared" si="54"/>
        <v>SOLDA DE TOPO,DESCENDENTE,EM CHAPA DE ACO CHANFRADA A 30°,DE 1/2" DE ESPESSURA,UTILIZANDO MAQUINA DE SOLDA A OLEO DIESEL</v>
      </c>
      <c r="C3485" s="519" t="s">
        <v>34382</v>
      </c>
      <c r="D3485" s="519" t="s">
        <v>34391</v>
      </c>
      <c r="I3485" s="519" t="s">
        <v>36</v>
      </c>
      <c r="J3485" s="650">
        <v>178.58</v>
      </c>
    </row>
    <row r="3486" spans="1:10">
      <c r="A3486" s="519" t="s">
        <v>3664</v>
      </c>
      <c r="B3486" s="519" t="str">
        <f t="shared" si="54"/>
        <v>SOLDA DE TOPO,DESCENDENTE,EM CHAPA DE ACO CHANFRADA A 30°,DE 1/2" DE ESPESSURA,UTILIZANDO MAQUINA DE SOLDA A OLEO DIESEL</v>
      </c>
      <c r="C3486" s="519" t="s">
        <v>34382</v>
      </c>
      <c r="D3486" s="519" t="s">
        <v>34391</v>
      </c>
      <c r="I3486" s="519" t="s">
        <v>36</v>
      </c>
      <c r="J3486" s="650">
        <v>167.01</v>
      </c>
    </row>
    <row r="3487" spans="1:10">
      <c r="A3487" s="519" t="s">
        <v>3665</v>
      </c>
      <c r="B3487" s="519" t="str">
        <f t="shared" si="54"/>
        <v>SOLDA DE TOPO EM VERGALHOES DE ACO,COM DIAMETRO DE 1/4"</v>
      </c>
      <c r="C3487" s="519" t="s">
        <v>3666</v>
      </c>
      <c r="I3487" s="519" t="s">
        <v>5</v>
      </c>
      <c r="J3487" s="650">
        <v>7.61</v>
      </c>
    </row>
    <row r="3488" spans="1:10">
      <c r="A3488" s="519" t="s">
        <v>3667</v>
      </c>
      <c r="B3488" s="519" t="str">
        <f t="shared" si="54"/>
        <v>SOLDA DE TOPO EM VERGALHOES DE ACO,COM DIAMETRO DE 1/4"</v>
      </c>
      <c r="C3488" s="519" t="s">
        <v>3666</v>
      </c>
      <c r="I3488" s="519" t="s">
        <v>5</v>
      </c>
      <c r="J3488" s="650">
        <v>7.24</v>
      </c>
    </row>
    <row r="3489" spans="1:10">
      <c r="A3489" s="519" t="s">
        <v>3668</v>
      </c>
      <c r="B3489" s="519" t="str">
        <f t="shared" si="54"/>
        <v>SOLDA DE TOPO EM VERGALHOES DE ACO,COM DIAMETRO DE 3/8"</v>
      </c>
      <c r="C3489" s="519" t="s">
        <v>3669</v>
      </c>
      <c r="I3489" s="519" t="s">
        <v>5</v>
      </c>
      <c r="J3489" s="650">
        <v>8.43</v>
      </c>
    </row>
    <row r="3490" spans="1:10">
      <c r="A3490" s="519" t="s">
        <v>3670</v>
      </c>
      <c r="B3490" s="519" t="str">
        <f t="shared" si="54"/>
        <v>SOLDA DE TOPO EM VERGALHOES DE ACO,COM DIAMETRO DE 3/8"</v>
      </c>
      <c r="C3490" s="519" t="s">
        <v>3669</v>
      </c>
      <c r="I3490" s="519" t="s">
        <v>5</v>
      </c>
      <c r="J3490" s="650">
        <v>8.0299999999999994</v>
      </c>
    </row>
    <row r="3491" spans="1:10">
      <c r="A3491" s="519" t="s">
        <v>3671</v>
      </c>
      <c r="B3491" s="519" t="str">
        <f t="shared" si="54"/>
        <v>SOLDA DE TOPO EM VERGALHOES DE ACO,COM DIAMETRO DE 1/2"</v>
      </c>
      <c r="C3491" s="519" t="s">
        <v>3672</v>
      </c>
      <c r="I3491" s="519" t="s">
        <v>5</v>
      </c>
      <c r="J3491" s="650">
        <v>9.19</v>
      </c>
    </row>
    <row r="3492" spans="1:10">
      <c r="A3492" s="519" t="s">
        <v>3673</v>
      </c>
      <c r="B3492" s="519" t="str">
        <f t="shared" si="54"/>
        <v>SOLDA DE TOPO EM VERGALHOES DE ACO,COM DIAMETRO DE 1/2"</v>
      </c>
      <c r="C3492" s="519" t="s">
        <v>3672</v>
      </c>
      <c r="I3492" s="519" t="s">
        <v>5</v>
      </c>
      <c r="J3492" s="650">
        <v>8.76</v>
      </c>
    </row>
    <row r="3493" spans="1:10">
      <c r="A3493" s="519" t="s">
        <v>3674</v>
      </c>
      <c r="B3493" s="519" t="str">
        <f t="shared" si="54"/>
        <v>SOLDA DE TOPO EM VERGALHOES DE ACO,COM DIAMETRO DE 5/8"</v>
      </c>
      <c r="C3493" s="519" t="s">
        <v>3675</v>
      </c>
      <c r="I3493" s="519" t="s">
        <v>5</v>
      </c>
      <c r="J3493" s="650">
        <v>10.71</v>
      </c>
    </row>
    <row r="3494" spans="1:10">
      <c r="A3494" s="519" t="s">
        <v>3676</v>
      </c>
      <c r="B3494" s="519" t="str">
        <f t="shared" si="54"/>
        <v>SOLDA DE TOPO EM VERGALHOES DE ACO,COM DIAMETRO DE 5/8"</v>
      </c>
      <c r="C3494" s="519" t="s">
        <v>3675</v>
      </c>
      <c r="I3494" s="519" t="s">
        <v>5</v>
      </c>
      <c r="J3494" s="650">
        <v>10.220000000000001</v>
      </c>
    </row>
    <row r="3495" spans="1:10">
      <c r="A3495" s="519" t="s">
        <v>3677</v>
      </c>
      <c r="B3495" s="519" t="str">
        <f t="shared" si="54"/>
        <v>SOLDA DE TOPO EM VERGALHOES DE ACO,COM DIAMETRO DE 1"</v>
      </c>
      <c r="C3495" s="519" t="s">
        <v>3678</v>
      </c>
      <c r="I3495" s="519" t="s">
        <v>5</v>
      </c>
      <c r="J3495" s="650">
        <v>13.52</v>
      </c>
    </row>
    <row r="3496" spans="1:10">
      <c r="A3496" s="519" t="s">
        <v>3679</v>
      </c>
      <c r="B3496" s="519" t="str">
        <f t="shared" si="54"/>
        <v>SOLDA DE TOPO EM VERGALHOES DE ACO,COM DIAMETRO DE 1"</v>
      </c>
      <c r="C3496" s="519" t="s">
        <v>3678</v>
      </c>
      <c r="I3496" s="519" t="s">
        <v>5</v>
      </c>
      <c r="J3496" s="650">
        <v>12.94</v>
      </c>
    </row>
    <row r="3497" spans="1:10">
      <c r="A3497" s="519" t="s">
        <v>3680</v>
      </c>
      <c r="B3497" s="519" t="str">
        <f t="shared" si="54"/>
        <v>CORTE COM MACARICO MANUAL DE OXIACETILENO,EM CHAPA DE ACO NA ESPESSURA DE 1/4"</v>
      </c>
      <c r="C3497" s="519" t="s">
        <v>34392</v>
      </c>
      <c r="D3497" s="519" t="s">
        <v>34393</v>
      </c>
      <c r="I3497" s="519" t="s">
        <v>36</v>
      </c>
      <c r="J3497" s="650">
        <v>4.93</v>
      </c>
    </row>
    <row r="3498" spans="1:10">
      <c r="A3498" s="519" t="s">
        <v>3681</v>
      </c>
      <c r="B3498" s="519" t="str">
        <f t="shared" si="54"/>
        <v>CORTE COM MACARICO MANUAL DE OXIACETILENO,EM CHAPA DE ACO NA ESPESSURA DE 1/4"</v>
      </c>
      <c r="C3498" s="519" t="s">
        <v>34392</v>
      </c>
      <c r="D3498" s="519" t="s">
        <v>34393</v>
      </c>
      <c r="I3498" s="519" t="s">
        <v>36</v>
      </c>
      <c r="J3498" s="650">
        <v>4.47</v>
      </c>
    </row>
    <row r="3499" spans="1:10">
      <c r="A3499" s="519" t="s">
        <v>3682</v>
      </c>
      <c r="B3499" s="519" t="str">
        <f t="shared" si="54"/>
        <v>CORTE COM MACARICO MANUAL DE OXIACETILENO,EM CHAPA DE ACO NA ESPESSURA DE 5/16"</v>
      </c>
      <c r="C3499" s="519" t="s">
        <v>34392</v>
      </c>
      <c r="D3499" s="519" t="s">
        <v>34394</v>
      </c>
      <c r="I3499" s="519" t="s">
        <v>36</v>
      </c>
      <c r="J3499" s="650">
        <v>6.05</v>
      </c>
    </row>
    <row r="3500" spans="1:10">
      <c r="A3500" s="519" t="s">
        <v>3683</v>
      </c>
      <c r="B3500" s="519" t="str">
        <f t="shared" si="54"/>
        <v>CORTE COM MACARICO MANUAL DE OXIACETILENO,EM CHAPA DE ACO NA ESPESSURA DE 5/16"</v>
      </c>
      <c r="C3500" s="519" t="s">
        <v>34392</v>
      </c>
      <c r="D3500" s="519" t="s">
        <v>34394</v>
      </c>
      <c r="I3500" s="519" t="s">
        <v>36</v>
      </c>
      <c r="J3500" s="650">
        <v>5.5</v>
      </c>
    </row>
    <row r="3501" spans="1:10">
      <c r="A3501" s="519" t="s">
        <v>3684</v>
      </c>
      <c r="B3501" s="519" t="str">
        <f t="shared" si="54"/>
        <v>CORTE COM MACARICO MANUAL DE OXIACETILENO,EM CHAPA DE ACO NA ESPESSURA DE 3/8"</v>
      </c>
      <c r="C3501" s="519" t="s">
        <v>34392</v>
      </c>
      <c r="D3501" s="519" t="s">
        <v>34395</v>
      </c>
      <c r="I3501" s="519" t="s">
        <v>36</v>
      </c>
      <c r="J3501" s="650">
        <v>7.86</v>
      </c>
    </row>
    <row r="3502" spans="1:10">
      <c r="A3502" s="519" t="s">
        <v>3685</v>
      </c>
      <c r="B3502" s="519" t="str">
        <f t="shared" si="54"/>
        <v>CORTE COM MACARICO MANUAL DE OXIACETILENO,EM CHAPA DE ACO NA ESPESSURA DE 3/8"</v>
      </c>
      <c r="C3502" s="519" t="s">
        <v>34392</v>
      </c>
      <c r="D3502" s="519" t="s">
        <v>34395</v>
      </c>
      <c r="I3502" s="519" t="s">
        <v>36</v>
      </c>
      <c r="J3502" s="650">
        <v>7.18</v>
      </c>
    </row>
    <row r="3503" spans="1:10">
      <c r="A3503" s="519" t="s">
        <v>3686</v>
      </c>
      <c r="B3503" s="519" t="str">
        <f t="shared" si="54"/>
        <v>CORTE COM MACARICO MANUAL DE OXIACETILENO,EM CHAPA DE ACO NA ESPESSURA DE 1/2"</v>
      </c>
      <c r="C3503" s="519" t="s">
        <v>34392</v>
      </c>
      <c r="D3503" s="519" t="s">
        <v>34396</v>
      </c>
      <c r="I3503" s="519" t="s">
        <v>36</v>
      </c>
      <c r="J3503" s="650">
        <v>9.83</v>
      </c>
    </row>
    <row r="3504" spans="1:10">
      <c r="A3504" s="519" t="s">
        <v>3687</v>
      </c>
      <c r="B3504" s="519" t="str">
        <f t="shared" si="54"/>
        <v>CORTE COM MACARICO MANUAL DE OXIACETILENO,EM CHAPA DE ACO NA ESPESSURA DE 1/2"</v>
      </c>
      <c r="C3504" s="519" t="s">
        <v>34392</v>
      </c>
      <c r="D3504" s="519" t="s">
        <v>34396</v>
      </c>
      <c r="I3504" s="519" t="s">
        <v>36</v>
      </c>
      <c r="J3504" s="650">
        <v>9.01</v>
      </c>
    </row>
    <row r="3505" spans="1:10">
      <c r="A3505" s="519" t="s">
        <v>3688</v>
      </c>
      <c r="B3505" s="519" t="str">
        <f t="shared" si="54"/>
        <v>SOLDA DE TOPO,EM TUBOS DE ACO GALVANIZADO NO DIAMETRO DE 1/2",UTILIZANDO CONVERSOR ELETRICO,INCLUSIVE CORTE E/OU CHANFRO DAS EXTREMIDADES</v>
      </c>
      <c r="C3505" s="519" t="s">
        <v>34397</v>
      </c>
      <c r="D3505" s="519" t="s">
        <v>34398</v>
      </c>
      <c r="E3505" s="519" t="s">
        <v>34399</v>
      </c>
      <c r="I3505" s="519" t="s">
        <v>31350</v>
      </c>
      <c r="J3505" s="650">
        <v>7.09</v>
      </c>
    </row>
    <row r="3506" spans="1:10">
      <c r="A3506" s="519" t="s">
        <v>3689</v>
      </c>
      <c r="B3506" s="519" t="str">
        <f t="shared" si="54"/>
        <v>SOLDA DE TOPO,EM TUBOS DE ACO GALVANIZADO NO DIAMETRO DE 1/2",UTILIZANDO CONVERSOR ELETRICO,INCLUSIVE CORTE E/OU CHANFRO DAS EXTREMIDADES</v>
      </c>
      <c r="C3506" s="519" t="s">
        <v>34397</v>
      </c>
      <c r="D3506" s="519" t="s">
        <v>34398</v>
      </c>
      <c r="E3506" s="519" t="s">
        <v>34399</v>
      </c>
      <c r="I3506" s="519" t="s">
        <v>31350</v>
      </c>
      <c r="J3506" s="650">
        <v>6.35</v>
      </c>
    </row>
    <row r="3507" spans="1:10">
      <c r="A3507" s="519" t="s">
        <v>3690</v>
      </c>
      <c r="B3507" s="519" t="str">
        <f t="shared" si="54"/>
        <v>SOLDA DE TOPO,EM TUBOS DE ACO GALVANIZADO NO DIAMETRO DE 3/4",UTILIZANDO CONVERSOR ELETRICO,INCLUSIVE CORTE E/OU CHANFRO DAS EXTREMIDADES</v>
      </c>
      <c r="C3507" s="519" t="s">
        <v>34400</v>
      </c>
      <c r="D3507" s="519" t="s">
        <v>34398</v>
      </c>
      <c r="E3507" s="519" t="s">
        <v>34399</v>
      </c>
      <c r="I3507" s="519" t="s">
        <v>5</v>
      </c>
      <c r="J3507" s="650">
        <v>9.18</v>
      </c>
    </row>
    <row r="3508" spans="1:10">
      <c r="A3508" s="519" t="s">
        <v>3691</v>
      </c>
      <c r="B3508" s="519" t="str">
        <f t="shared" si="54"/>
        <v>SOLDA DE TOPO,EM TUBOS DE ACO GALVANIZADO NO DIAMETRO DE 3/4",UTILIZANDO CONVERSOR ELETRICO,INCLUSIVE CORTE E/OU CHANFRO DAS EXTREMIDADES</v>
      </c>
      <c r="C3508" s="519" t="s">
        <v>34400</v>
      </c>
      <c r="D3508" s="519" t="s">
        <v>34398</v>
      </c>
      <c r="E3508" s="519" t="s">
        <v>34399</v>
      </c>
      <c r="I3508" s="519" t="s">
        <v>5</v>
      </c>
      <c r="J3508" s="650">
        <v>8.2100000000000009</v>
      </c>
    </row>
    <row r="3509" spans="1:10">
      <c r="A3509" s="519" t="s">
        <v>3692</v>
      </c>
      <c r="B3509" s="519" t="str">
        <f t="shared" si="54"/>
        <v>SOLDA DE TOPO,EM TUBOS DE ACO GALVANIZADO NO DIAMETRO DE 1",UTILIZANDO CONVERSOR ELETRICO,INCLUSIVE CORTE E/OU CHANFRO DAS EXTREMIDADES</v>
      </c>
      <c r="C3509" s="519" t="s">
        <v>34401</v>
      </c>
      <c r="D3509" s="519" t="s">
        <v>34402</v>
      </c>
      <c r="E3509" s="519" t="s">
        <v>34403</v>
      </c>
      <c r="I3509" s="519" t="s">
        <v>5</v>
      </c>
      <c r="J3509" s="650">
        <v>14.24</v>
      </c>
    </row>
    <row r="3510" spans="1:10">
      <c r="A3510" s="519" t="s">
        <v>3693</v>
      </c>
      <c r="B3510" s="519" t="str">
        <f t="shared" si="54"/>
        <v>SOLDA DE TOPO,EM TUBOS DE ACO GALVANIZADO NO DIAMETRO DE 1",UTILIZANDO CONVERSOR ELETRICO,INCLUSIVE CORTE E/OU CHANFRO DAS EXTREMIDADES</v>
      </c>
      <c r="C3510" s="519" t="s">
        <v>34401</v>
      </c>
      <c r="D3510" s="519" t="s">
        <v>34402</v>
      </c>
      <c r="E3510" s="519" t="s">
        <v>34403</v>
      </c>
      <c r="I3510" s="519" t="s">
        <v>5</v>
      </c>
      <c r="J3510" s="650">
        <v>12.74</v>
      </c>
    </row>
    <row r="3511" spans="1:10">
      <c r="A3511" s="519" t="s">
        <v>3694</v>
      </c>
      <c r="B3511" s="519" t="str">
        <f t="shared" si="54"/>
        <v>SOLDA DE TOPO,EM TUBOS DE ACO GALVANIZADO NO DIAMETRO DE 1.1/4",UTILIZANDO CONVERSOR ELETRICO,INCLUSIVE CORTE E/OU CHANFRO DAS EXTREMIDADES</v>
      </c>
      <c r="C3511" s="519" t="s">
        <v>34404</v>
      </c>
      <c r="D3511" s="519" t="s">
        <v>34405</v>
      </c>
      <c r="E3511" s="519" t="s">
        <v>34406</v>
      </c>
      <c r="I3511" s="519" t="s">
        <v>5</v>
      </c>
      <c r="J3511" s="650">
        <v>19.760000000000002</v>
      </c>
    </row>
    <row r="3512" spans="1:10">
      <c r="A3512" s="519" t="s">
        <v>3695</v>
      </c>
      <c r="B3512" s="519" t="str">
        <f t="shared" si="54"/>
        <v>SOLDA DE TOPO,EM TUBOS DE ACO GALVANIZADO NO DIAMETRO DE 1.1/4",UTILIZANDO CONVERSOR ELETRICO,INCLUSIVE CORTE E/OU CHANFRO DAS EXTREMIDADES</v>
      </c>
      <c r="C3512" s="519" t="s">
        <v>34404</v>
      </c>
      <c r="D3512" s="519" t="s">
        <v>34405</v>
      </c>
      <c r="E3512" s="519" t="s">
        <v>34406</v>
      </c>
      <c r="I3512" s="519" t="s">
        <v>5</v>
      </c>
      <c r="J3512" s="650">
        <v>17.64</v>
      </c>
    </row>
    <row r="3513" spans="1:10">
      <c r="A3513" s="519" t="s">
        <v>3696</v>
      </c>
      <c r="B3513" s="519" t="str">
        <f t="shared" si="54"/>
        <v>SOLDO DO TOPO,EM TUBOS DE ACO GALVANIZADO NO DIAMETRO DE 1.1/2",UTILIZANDO CONVERSOR ELETRICO,INCLUSIVE CORTE E/OU CHANFRO DAS EXTREMIDADES</v>
      </c>
      <c r="C3513" s="519" t="s">
        <v>34407</v>
      </c>
      <c r="D3513" s="519" t="s">
        <v>34408</v>
      </c>
      <c r="E3513" s="519" t="s">
        <v>34406</v>
      </c>
      <c r="I3513" s="519" t="s">
        <v>5</v>
      </c>
      <c r="J3513" s="650">
        <v>23.12</v>
      </c>
    </row>
    <row r="3514" spans="1:10">
      <c r="A3514" s="519" t="s">
        <v>3697</v>
      </c>
      <c r="B3514" s="519" t="str">
        <f t="shared" si="54"/>
        <v>SOLDO DO TOPO,EM TUBOS DE ACO GALVANIZADO NO DIAMETRO DE 1.1/2",UTILIZANDO CONVERSOR ELETRICO,INCLUSIVE CORTE E/OU CHANFRO DAS EXTREMIDADES</v>
      </c>
      <c r="C3514" s="519" t="s">
        <v>34407</v>
      </c>
      <c r="D3514" s="519" t="s">
        <v>34408</v>
      </c>
      <c r="E3514" s="519" t="s">
        <v>34406</v>
      </c>
      <c r="I3514" s="519" t="s">
        <v>5</v>
      </c>
      <c r="J3514" s="650">
        <v>20.71</v>
      </c>
    </row>
    <row r="3515" spans="1:10">
      <c r="A3515" s="519" t="s">
        <v>3698</v>
      </c>
      <c r="B3515" s="519" t="str">
        <f t="shared" si="54"/>
        <v>SOLDA DE TOPO,EM TUBOS DE ACO GALVANIZADO NO DIAMETRO DE 2",UTILIZANDO CONVERSOR ELETRICO,INCLUSIVE CORTE E/OU CHANFRO DAS EXTREMIDADES</v>
      </c>
      <c r="C3515" s="519" t="s">
        <v>34409</v>
      </c>
      <c r="D3515" s="519" t="s">
        <v>34402</v>
      </c>
      <c r="E3515" s="519" t="s">
        <v>34403</v>
      </c>
      <c r="I3515" s="519" t="s">
        <v>5</v>
      </c>
      <c r="J3515" s="650">
        <v>30.36</v>
      </c>
    </row>
    <row r="3516" spans="1:10">
      <c r="A3516" s="519" t="s">
        <v>3699</v>
      </c>
      <c r="B3516" s="519" t="str">
        <f t="shared" si="54"/>
        <v>SOLDA DE TOPO,EM TUBOS DE ACO GALVANIZADO NO DIAMETRO DE 2",UTILIZANDO CONVERSOR ELETRICO,INCLUSIVE CORTE E/OU CHANFRO DAS EXTREMIDADES</v>
      </c>
      <c r="C3516" s="519" t="s">
        <v>34409</v>
      </c>
      <c r="D3516" s="519" t="s">
        <v>34402</v>
      </c>
      <c r="E3516" s="519" t="s">
        <v>34403</v>
      </c>
      <c r="I3516" s="519" t="s">
        <v>5</v>
      </c>
      <c r="J3516" s="650">
        <v>27.35</v>
      </c>
    </row>
    <row r="3517" spans="1:10">
      <c r="A3517" s="519" t="s">
        <v>3700</v>
      </c>
      <c r="B3517" s="519" t="str">
        <f t="shared" si="54"/>
        <v>ALUGUEL PRODUTIVO DE BROCA DE METAL DURO,TIPO K-12/40,COM COMPRIMENTO DE 0,80M,PARA PERFURATRIZ PNEUMATICA</v>
      </c>
      <c r="C3517" s="519" t="s">
        <v>34410</v>
      </c>
      <c r="D3517" s="519" t="s">
        <v>34411</v>
      </c>
      <c r="I3517" s="519" t="s">
        <v>1848</v>
      </c>
      <c r="J3517" s="650">
        <v>14.93</v>
      </c>
    </row>
    <row r="3518" spans="1:10">
      <c r="A3518" s="519" t="s">
        <v>3701</v>
      </c>
      <c r="B3518" s="519" t="str">
        <f t="shared" si="54"/>
        <v>ALUGUEL PRODUTIVO DE BROCA DE METAL DURO,TIPO K-12/40,COM COMPRIMENTO DE 0,80M,PARA PERFURATRIZ PNEUMATICA</v>
      </c>
      <c r="C3518" s="519" t="s">
        <v>34410</v>
      </c>
      <c r="D3518" s="519" t="s">
        <v>34411</v>
      </c>
      <c r="I3518" s="519" t="s">
        <v>1848</v>
      </c>
      <c r="J3518" s="650">
        <v>14.93</v>
      </c>
    </row>
    <row r="3519" spans="1:10">
      <c r="A3519" s="519" t="s">
        <v>3702</v>
      </c>
      <c r="B3519" s="519" t="str">
        <f t="shared" si="54"/>
        <v>ALUGUEL PRODUTIVO DE BROCA DE METAL DURO,TIPO K-12/39,COM COMPRIMENTO DE 1,60M,PARA PERFURATRIZ PNEUMATICA</v>
      </c>
      <c r="C3519" s="519" t="s">
        <v>34412</v>
      </c>
      <c r="D3519" s="519" t="s">
        <v>34413</v>
      </c>
      <c r="I3519" s="519" t="s">
        <v>1848</v>
      </c>
      <c r="J3519" s="650">
        <v>20.16</v>
      </c>
    </row>
    <row r="3520" spans="1:10">
      <c r="A3520" s="519" t="s">
        <v>3703</v>
      </c>
      <c r="B3520" s="519" t="str">
        <f t="shared" si="54"/>
        <v>ALUGUEL PRODUTIVO DE BROCA DE METAL DURO,TIPO K-12/39,COM COMPRIMENTO DE 1,60M,PARA PERFURATRIZ PNEUMATICA</v>
      </c>
      <c r="C3520" s="519" t="s">
        <v>34412</v>
      </c>
      <c r="D3520" s="519" t="s">
        <v>34413</v>
      </c>
      <c r="I3520" s="519" t="s">
        <v>1848</v>
      </c>
      <c r="J3520" s="650">
        <v>20.16</v>
      </c>
    </row>
    <row r="3521" spans="1:10">
      <c r="A3521" s="519" t="s">
        <v>3704</v>
      </c>
      <c r="B3521" s="519" t="str">
        <f t="shared" si="54"/>
        <v>ALUGUEL PRODUTIVO DE BROCA DE METAL DURO,TIPO K-12/38,COM COMPRIMENTO DE 2,40M,PARA PERFURATRIZ PNEUMATICA</v>
      </c>
      <c r="C3521" s="519" t="s">
        <v>34414</v>
      </c>
      <c r="D3521" s="519" t="s">
        <v>34415</v>
      </c>
      <c r="I3521" s="519" t="s">
        <v>1848</v>
      </c>
      <c r="J3521" s="650">
        <v>27.1</v>
      </c>
    </row>
    <row r="3522" spans="1:10">
      <c r="A3522" s="519" t="s">
        <v>3705</v>
      </c>
      <c r="B3522" s="519" t="str">
        <f t="shared" si="54"/>
        <v>ALUGUEL PRODUTIVO DE BROCA DE METAL DURO,TIPO K-12/38,COM COMPRIMENTO DE 2,40M,PARA PERFURATRIZ PNEUMATICA</v>
      </c>
      <c r="C3522" s="519" t="s">
        <v>34414</v>
      </c>
      <c r="D3522" s="519" t="s">
        <v>34415</v>
      </c>
      <c r="I3522" s="519" t="s">
        <v>1848</v>
      </c>
      <c r="J3522" s="650">
        <v>27.1</v>
      </c>
    </row>
    <row r="3523" spans="1:10">
      <c r="A3523" s="519" t="s">
        <v>3706</v>
      </c>
      <c r="B3523" s="519" t="str">
        <f t="shared" si="54"/>
        <v>ALUGUEL PRODUTIVO DE BROCA DE METAL DURO,TIPO K-12/37,COM COMPRIMENTO DE 3,20M,PARA PERFURATRIZ PNEUMATICA</v>
      </c>
      <c r="C3523" s="519" t="s">
        <v>34416</v>
      </c>
      <c r="D3523" s="519" t="s">
        <v>34417</v>
      </c>
      <c r="I3523" s="519" t="s">
        <v>1848</v>
      </c>
      <c r="J3523" s="650">
        <v>29.66</v>
      </c>
    </row>
    <row r="3524" spans="1:10">
      <c r="A3524" s="519" t="s">
        <v>3707</v>
      </c>
      <c r="B3524" s="519" t="str">
        <f t="shared" si="54"/>
        <v>ALUGUEL PRODUTIVO DE BROCA DE METAL DURO,TIPO K-12/37,COM COMPRIMENTO DE 3,20M,PARA PERFURATRIZ PNEUMATICA</v>
      </c>
      <c r="C3524" s="519" t="s">
        <v>34416</v>
      </c>
      <c r="D3524" s="519" t="s">
        <v>34417</v>
      </c>
      <c r="I3524" s="519" t="s">
        <v>1848</v>
      </c>
      <c r="J3524" s="650">
        <v>29.66</v>
      </c>
    </row>
    <row r="3525" spans="1:10">
      <c r="A3525" s="519" t="s">
        <v>3708</v>
      </c>
      <c r="B3525" s="519" t="str">
        <f t="shared" si="54"/>
        <v>ALUGUEL PRODUTIVO DE BROCA DE METAL DURO,TIPO K-12/36,COM COMPRIMENTO DE 4,00M,PARA PERFURATRIZ PNEUMATICA</v>
      </c>
      <c r="C3525" s="519" t="s">
        <v>34418</v>
      </c>
      <c r="D3525" s="519" t="s">
        <v>34419</v>
      </c>
      <c r="I3525" s="519" t="s">
        <v>1848</v>
      </c>
      <c r="J3525" s="650">
        <v>58.39</v>
      </c>
    </row>
    <row r="3526" spans="1:10">
      <c r="A3526" s="519" t="s">
        <v>3709</v>
      </c>
      <c r="B3526" s="519" t="str">
        <f t="shared" si="54"/>
        <v>ALUGUEL PRODUTIVO DE BROCA DE METAL DURO,TIPO K-12/36,COM COMPRIMENTO DE 4,00M,PARA PERFURATRIZ PNEUMATICA</v>
      </c>
      <c r="C3526" s="519" t="s">
        <v>34418</v>
      </c>
      <c r="D3526" s="519" t="s">
        <v>34419</v>
      </c>
      <c r="I3526" s="519" t="s">
        <v>1848</v>
      </c>
      <c r="J3526" s="650">
        <v>58.39</v>
      </c>
    </row>
    <row r="3527" spans="1:10">
      <c r="A3527" s="519" t="s">
        <v>3710</v>
      </c>
      <c r="B3527" s="519" t="str">
        <f t="shared" si="54"/>
        <v>ALUGUEL PRODUTIVO DE BROCA DE METAL DURO,TIPO K-12/35,COM COMPRIMENTO DE 4,80M,PARA PERFURATRIZ PNEUMATICA</v>
      </c>
      <c r="C3527" s="519" t="s">
        <v>34420</v>
      </c>
      <c r="D3527" s="519" t="s">
        <v>34421</v>
      </c>
      <c r="I3527" s="519" t="s">
        <v>1848</v>
      </c>
      <c r="J3527" s="650">
        <v>63.84</v>
      </c>
    </row>
    <row r="3528" spans="1:10">
      <c r="A3528" s="519" t="s">
        <v>3711</v>
      </c>
      <c r="B3528" s="519" t="str">
        <f t="shared" ref="B3528:B3591" si="55">C3528&amp;D3528&amp;E3528&amp;F3528&amp;G3528&amp;H3528</f>
        <v>ALUGUEL PRODUTIVO DE BROCA DE METAL DURO,TIPO K-12/35,COM COMPRIMENTO DE 4,80M,PARA PERFURATRIZ PNEUMATICA</v>
      </c>
      <c r="C3528" s="519" t="s">
        <v>34420</v>
      </c>
      <c r="D3528" s="519" t="s">
        <v>34421</v>
      </c>
      <c r="I3528" s="519" t="s">
        <v>1848</v>
      </c>
      <c r="J3528" s="650">
        <v>63.84</v>
      </c>
    </row>
    <row r="3529" spans="1:10">
      <c r="A3529" s="519" t="s">
        <v>3712</v>
      </c>
      <c r="B3529" s="519" t="str">
        <f t="shared" si="55"/>
        <v>ALUGUEL PRODUTIVO DE BROCA DE METAL DURO,TIPO K-12/34,COM COMPRIMENTO DE 5,60M,PARA PERFURATRIZ PNEUMATICA</v>
      </c>
      <c r="C3529" s="519" t="s">
        <v>34422</v>
      </c>
      <c r="D3529" s="519" t="s">
        <v>34423</v>
      </c>
      <c r="I3529" s="519" t="s">
        <v>1848</v>
      </c>
      <c r="J3529" s="650">
        <v>70.150000000000006</v>
      </c>
    </row>
    <row r="3530" spans="1:10">
      <c r="A3530" s="519" t="s">
        <v>3713</v>
      </c>
      <c r="B3530" s="519" t="str">
        <f t="shared" si="55"/>
        <v>ALUGUEL PRODUTIVO DE BROCA DE METAL DURO,TIPO K-12/34,COM COMPRIMENTO DE 5,60M,PARA PERFURATRIZ PNEUMATICA</v>
      </c>
      <c r="C3530" s="519" t="s">
        <v>34422</v>
      </c>
      <c r="D3530" s="519" t="s">
        <v>34423</v>
      </c>
      <c r="I3530" s="519" t="s">
        <v>1848</v>
      </c>
      <c r="J3530" s="650">
        <v>70.150000000000006</v>
      </c>
    </row>
    <row r="3531" spans="1:10">
      <c r="A3531" s="519" t="s">
        <v>3714</v>
      </c>
      <c r="B3531" s="519" t="str">
        <f t="shared" si="55"/>
        <v>ALUGUEL PRODUTIVO DE BROCA DE METAL DURO,TIPO K-12/33,COM COMPRIMENTO DE 6,40M,PARA PERFURATRIZ PNEUMATICA</v>
      </c>
      <c r="C3531" s="519" t="s">
        <v>34424</v>
      </c>
      <c r="D3531" s="519" t="s">
        <v>34425</v>
      </c>
      <c r="I3531" s="519" t="s">
        <v>1848</v>
      </c>
      <c r="J3531" s="650">
        <v>80.52</v>
      </c>
    </row>
    <row r="3532" spans="1:10">
      <c r="A3532" s="519" t="s">
        <v>3715</v>
      </c>
      <c r="B3532" s="519" t="str">
        <f t="shared" si="55"/>
        <v>ALUGUEL PRODUTIVO DE BROCA DE METAL DURO,TIPO K-12/33,COM COMPRIMENTO DE 6,40M,PARA PERFURATRIZ PNEUMATICA</v>
      </c>
      <c r="C3532" s="519" t="s">
        <v>34424</v>
      </c>
      <c r="D3532" s="519" t="s">
        <v>34425</v>
      </c>
      <c r="I3532" s="519" t="s">
        <v>1848</v>
      </c>
      <c r="J3532" s="650">
        <v>80.52</v>
      </c>
    </row>
    <row r="3533" spans="1:10">
      <c r="A3533" s="519" t="s">
        <v>3716</v>
      </c>
      <c r="B3533" s="519" t="str">
        <f t="shared" si="55"/>
        <v>ESCORAMENTO DE POSTE DE CONCRETO OU METALICO</v>
      </c>
      <c r="C3533" s="519" t="s">
        <v>3717</v>
      </c>
      <c r="I3533" s="519" t="s">
        <v>5</v>
      </c>
      <c r="J3533" s="650">
        <v>491.52</v>
      </c>
    </row>
    <row r="3534" spans="1:10">
      <c r="A3534" s="519" t="s">
        <v>3718</v>
      </c>
      <c r="B3534" s="519" t="str">
        <f t="shared" si="55"/>
        <v>ESCORAMENTO DE POSTE DE CONCRETO OU METALICO</v>
      </c>
      <c r="C3534" s="519" t="s">
        <v>3717</v>
      </c>
      <c r="I3534" s="519" t="s">
        <v>5</v>
      </c>
      <c r="J3534" s="650">
        <v>471.03</v>
      </c>
    </row>
    <row r="3535" spans="1:10">
      <c r="A3535" s="519" t="s">
        <v>3719</v>
      </c>
      <c r="B3535" s="519" t="str">
        <f t="shared" si="55"/>
        <v>ENCHIMENTO DE VAO SOBRE ABOBADA DE TUNEL,COM PEDRA-DE-MAO JOGADA,INCLUSIVE FORNECIMENTO DESTA</v>
      </c>
      <c r="C3535" s="519" t="s">
        <v>34426</v>
      </c>
      <c r="D3535" s="519" t="s">
        <v>34427</v>
      </c>
      <c r="I3535" s="519" t="s">
        <v>22</v>
      </c>
      <c r="J3535" s="650">
        <v>192.74</v>
      </c>
    </row>
    <row r="3536" spans="1:10">
      <c r="A3536" s="519" t="s">
        <v>3720</v>
      </c>
      <c r="B3536" s="519" t="str">
        <f t="shared" si="55"/>
        <v>ENCHIMENTO DE VAO SOBRE ABOBADA DE TUNEL,COM PEDRA-DE-MAO JOGADA,INCLUSIVE FORNECIMENTO DESTA</v>
      </c>
      <c r="C3536" s="519" t="s">
        <v>34426</v>
      </c>
      <c r="D3536" s="519" t="s">
        <v>34427</v>
      </c>
      <c r="I3536" s="519" t="s">
        <v>22</v>
      </c>
      <c r="J3536" s="650">
        <v>183.63</v>
      </c>
    </row>
    <row r="3537" spans="1:10">
      <c r="A3537" s="519" t="s">
        <v>3721</v>
      </c>
      <c r="B3537" s="519" t="str">
        <f t="shared" si="55"/>
        <v>ENCHIMENTO DE VAO SOBRE ABOBADA DE TUNEL,COM PEDRA-DE-MAO ARRUMADA,INCLUSIVE FORNECIMENTO DESTA</v>
      </c>
      <c r="C3537" s="519" t="s">
        <v>34428</v>
      </c>
      <c r="D3537" s="519" t="s">
        <v>34429</v>
      </c>
      <c r="I3537" s="519" t="s">
        <v>22</v>
      </c>
      <c r="J3537" s="650">
        <v>226.83</v>
      </c>
    </row>
    <row r="3538" spans="1:10">
      <c r="A3538" s="519" t="s">
        <v>3722</v>
      </c>
      <c r="B3538" s="519" t="str">
        <f t="shared" si="55"/>
        <v>ENCHIMENTO DE VAO SOBRE ABOBADA DE TUNEL,COM PEDRA-DE-MAO ARRUMADA,INCLUSIVE FORNECIMENTO DESTA</v>
      </c>
      <c r="C3538" s="519" t="s">
        <v>34428</v>
      </c>
      <c r="D3538" s="519" t="s">
        <v>34429</v>
      </c>
      <c r="I3538" s="519" t="s">
        <v>22</v>
      </c>
      <c r="J3538" s="650">
        <v>213.17</v>
      </c>
    </row>
    <row r="3539" spans="1:10">
      <c r="A3539" s="519" t="s">
        <v>3723</v>
      </c>
      <c r="B3539" s="519" t="str">
        <f t="shared" si="55"/>
        <v>ARRUMACAO DE MATERIAL ROCHOSO,EM BLOCOS DE ATE 15KG,EM PILHAS REGULARES,REFERINDO-SE O CUSTO AO MATERIAL SOLTO,EXCLUSIVE ESTE</v>
      </c>
      <c r="C3539" s="519" t="s">
        <v>34430</v>
      </c>
      <c r="D3539" s="519" t="s">
        <v>34431</v>
      </c>
      <c r="E3539" s="519" t="s">
        <v>34432</v>
      </c>
      <c r="I3539" s="519" t="s">
        <v>22</v>
      </c>
      <c r="J3539" s="650">
        <v>102.27</v>
      </c>
    </row>
    <row r="3540" spans="1:10">
      <c r="A3540" s="519" t="s">
        <v>3724</v>
      </c>
      <c r="B3540" s="519" t="str">
        <f t="shared" si="55"/>
        <v>ARRUMACAO DE MATERIAL ROCHOSO,EM BLOCOS DE ATE 15KG,EM PILHAS REGULARES,REFERINDO-SE O CUSTO AO MATERIAL SOLTO,EXCLUSIVE ESTE</v>
      </c>
      <c r="C3540" s="519" t="s">
        <v>34430</v>
      </c>
      <c r="D3540" s="519" t="s">
        <v>34431</v>
      </c>
      <c r="E3540" s="519" t="s">
        <v>34432</v>
      </c>
      <c r="I3540" s="519" t="s">
        <v>22</v>
      </c>
      <c r="J3540" s="650">
        <v>88.62</v>
      </c>
    </row>
    <row r="3541" spans="1:10">
      <c r="A3541" s="519" t="s">
        <v>3725</v>
      </c>
      <c r="B3541" s="519" t="str">
        <f t="shared" si="55"/>
        <v>CERCA DE VEDACAO DE TERRENO COM MOUROES DE MADEIRA DE LEI DE 3"X3",COM 2,00M DE ALTURA LIVRE E 0,50M ENTERRADOS,ESPACADOS DE 3,00M,COM 7 FIOS CORRIDOS DE ARAME FARPADO Nº14.FORNECIMENTO E COLOCACAO</v>
      </c>
      <c r="C3541" s="519" t="s">
        <v>71749</v>
      </c>
      <c r="D3541" s="519" t="s">
        <v>34433</v>
      </c>
      <c r="E3541" s="519" t="s">
        <v>34434</v>
      </c>
      <c r="F3541" s="519" t="s">
        <v>32940</v>
      </c>
      <c r="I3541" s="519" t="s">
        <v>36</v>
      </c>
      <c r="J3541" s="650">
        <v>46.57</v>
      </c>
    </row>
    <row r="3542" spans="1:10">
      <c r="A3542" s="519" t="s">
        <v>3726</v>
      </c>
      <c r="B3542" s="519" t="str">
        <f t="shared" si="55"/>
        <v>CERCA DE VEDACAO DE TERRENO COM MOUROES DE MADEIRA DE LEI DE 3"X3",COM 2,00M DE ALTURA LIVRE E 0,50M ENTERRADOS,ESPACADOS DE 3,00M,COM 7 FIOS CORRIDOS DE ARAME FARPADO Nº14.FORNECIMENTO E COLOCACAO</v>
      </c>
      <c r="C3542" s="519" t="s">
        <v>71749</v>
      </c>
      <c r="D3542" s="519" t="s">
        <v>34433</v>
      </c>
      <c r="E3542" s="519" t="s">
        <v>34434</v>
      </c>
      <c r="F3542" s="519" t="s">
        <v>32940</v>
      </c>
      <c r="I3542" s="519" t="s">
        <v>36</v>
      </c>
      <c r="J3542" s="650">
        <v>44.99</v>
      </c>
    </row>
    <row r="3543" spans="1:10">
      <c r="A3543" s="519" t="s">
        <v>3727</v>
      </c>
      <c r="B3543" s="519" t="str">
        <f t="shared" si="55"/>
        <v>CERCA DE VEDACAO DE TERRENO COM MOUROES DE MADEIRA DE LEI DE 3"X3",COM 1,50M DE ALTURA LIVRE E 0,50M ENTERRADOS,ESPACADOS DE 3,00M,COM 5 FIOS CORRIDOS DE ARAME FARPADO Nº14.FORNECIMENTO E COLOCACAO</v>
      </c>
      <c r="C3543" s="519" t="s">
        <v>71749</v>
      </c>
      <c r="D3543" s="519" t="s">
        <v>34435</v>
      </c>
      <c r="E3543" s="519" t="s">
        <v>34436</v>
      </c>
      <c r="F3543" s="519" t="s">
        <v>32940</v>
      </c>
      <c r="I3543" s="519" t="s">
        <v>36</v>
      </c>
      <c r="J3543" s="650">
        <v>36.909999999999997</v>
      </c>
    </row>
    <row r="3544" spans="1:10">
      <c r="A3544" s="519" t="s">
        <v>3728</v>
      </c>
      <c r="B3544" s="519" t="str">
        <f t="shared" si="55"/>
        <v>CERCA DE VEDACAO DE TERRENO COM MOUROES DE MADEIRA DE LEI DE 3"X3",COM 1,50M DE ALTURA LIVRE E 0,50M ENTERRADOS,ESPACADOS DE 3,00M,COM 5 FIOS CORRIDOS DE ARAME FARPADO Nº14.FORNECIMENTO E COLOCACAO</v>
      </c>
      <c r="C3544" s="519" t="s">
        <v>71749</v>
      </c>
      <c r="D3544" s="519" t="s">
        <v>34435</v>
      </c>
      <c r="E3544" s="519" t="s">
        <v>34436</v>
      </c>
      <c r="F3544" s="519" t="s">
        <v>32940</v>
      </c>
      <c r="I3544" s="519" t="s">
        <v>36</v>
      </c>
      <c r="J3544" s="650">
        <v>35.54</v>
      </c>
    </row>
    <row r="3545" spans="1:10">
      <c r="A3545" s="519" t="s">
        <v>3729</v>
      </c>
      <c r="B3545" s="519"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5" s="519" t="s">
        <v>34437</v>
      </c>
      <c r="D3545" s="519" t="s">
        <v>34438</v>
      </c>
      <c r="E3545" s="519" t="s">
        <v>34439</v>
      </c>
      <c r="F3545" s="519" t="s">
        <v>34440</v>
      </c>
      <c r="G3545" s="519" t="s">
        <v>34441</v>
      </c>
      <c r="H3545" s="519" t="s">
        <v>34442</v>
      </c>
      <c r="I3545" s="519" t="s">
        <v>13</v>
      </c>
      <c r="J3545" s="650">
        <v>74.44</v>
      </c>
    </row>
    <row r="3546" spans="1:10">
      <c r="A3546" s="519" t="s">
        <v>3730</v>
      </c>
      <c r="B3546" s="519" t="str">
        <f t="shared" si="55"/>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46" s="519" t="s">
        <v>34437</v>
      </c>
      <c r="D3546" s="519" t="s">
        <v>34438</v>
      </c>
      <c r="E3546" s="519" t="s">
        <v>34439</v>
      </c>
      <c r="F3546" s="519" t="s">
        <v>34440</v>
      </c>
      <c r="G3546" s="519" t="s">
        <v>34441</v>
      </c>
      <c r="H3546" s="519" t="s">
        <v>34442</v>
      </c>
      <c r="I3546" s="519" t="s">
        <v>13</v>
      </c>
      <c r="J3546" s="650">
        <v>72.14</v>
      </c>
    </row>
    <row r="3547" spans="1:10">
      <c r="A3547" s="519" t="s">
        <v>3731</v>
      </c>
      <c r="B3547" s="519" t="str">
        <f t="shared" si="55"/>
        <v>CERCA CONSTRUIDA COM MOUROES RETOS DE CONCRETO ARMADO,COMPRIMENTO DE 2,50M,ESPACADOS DE 3,00M,CRAVADOS 0,50M NO SOLO,COM 5 FIOS CORRIDOS DE ARAME LISO GALVANIZADO Nº 12.FORNECIMENTO E COLOCACAO</v>
      </c>
      <c r="C3547" s="519" t="s">
        <v>71750</v>
      </c>
      <c r="D3547" s="519" t="s">
        <v>71751</v>
      </c>
      <c r="E3547" s="519" t="s">
        <v>71752</v>
      </c>
      <c r="F3547" s="519" t="s">
        <v>34477</v>
      </c>
      <c r="I3547" s="519" t="s">
        <v>36</v>
      </c>
      <c r="J3547" s="650">
        <v>33.700000000000003</v>
      </c>
    </row>
    <row r="3548" spans="1:10">
      <c r="A3548" s="519" t="s">
        <v>3732</v>
      </c>
      <c r="B3548" s="519" t="str">
        <f t="shared" si="55"/>
        <v>CERCA CONSTRUIDA COM MOUROES RETOS DE CONCRETO ARMADO,COMPRIMENTO DE 2,50M,ESPACADOS DE 3,00M,CRAVADOS 0,50M NO SOLO,COM 5 FIOS CORRIDOS DE ARAME LISO GALVANIZADO Nº 12.FORNECIMENTO E COLOCACAO</v>
      </c>
      <c r="C3548" s="519" t="s">
        <v>71750</v>
      </c>
      <c r="D3548" s="519" t="s">
        <v>71751</v>
      </c>
      <c r="E3548" s="519" t="s">
        <v>71752</v>
      </c>
      <c r="F3548" s="519" t="s">
        <v>34477</v>
      </c>
      <c r="I3548" s="519" t="s">
        <v>36</v>
      </c>
      <c r="J3548" s="650">
        <v>31.73</v>
      </c>
    </row>
    <row r="3549" spans="1:10">
      <c r="A3549" s="519" t="s">
        <v>3733</v>
      </c>
      <c r="B3549" s="519" t="str">
        <f t="shared" si="55"/>
        <v>CERCA CONSTRUIDA COM MOUROES RETOS DE CONCRETO ARMADO,COMPRIMENTO DE 2,50M,ESPACADOS DE 3,00M,CRAVADOS 0,50M NO SOLO,COM 8 FIOS CORRIDOS DE ARAME FARPADO Nº 14.FORNECIMENTO E COLOCACAO</v>
      </c>
      <c r="C3549" s="519" t="s">
        <v>71750</v>
      </c>
      <c r="D3549" s="519" t="s">
        <v>71751</v>
      </c>
      <c r="E3549" s="519" t="s">
        <v>71753</v>
      </c>
      <c r="F3549" s="519" t="s">
        <v>34258</v>
      </c>
      <c r="I3549" s="519" t="s">
        <v>36</v>
      </c>
      <c r="J3549" s="650">
        <v>44.62</v>
      </c>
    </row>
    <row r="3550" spans="1:10">
      <c r="A3550" s="519" t="s">
        <v>3734</v>
      </c>
      <c r="B3550" s="519" t="str">
        <f t="shared" si="55"/>
        <v>CERCA CONSTRUIDA COM MOUROES RETOS DE CONCRETO ARMADO,COMPRIMENTO DE 2,50M,ESPACADOS DE 3,00M,CRAVADOS 0,50M NO SOLO,COM 8 FIOS CORRIDOS DE ARAME FARPADO Nº 14.FORNECIMENTO E COLOCACAO</v>
      </c>
      <c r="C3550" s="519" t="s">
        <v>71750</v>
      </c>
      <c r="D3550" s="519" t="s">
        <v>71751</v>
      </c>
      <c r="E3550" s="519" t="s">
        <v>71753</v>
      </c>
      <c r="F3550" s="519" t="s">
        <v>34258</v>
      </c>
      <c r="I3550" s="519" t="s">
        <v>36</v>
      </c>
      <c r="J3550" s="650">
        <v>41.99</v>
      </c>
    </row>
    <row r="3551" spans="1:10">
      <c r="A3551" s="519" t="s">
        <v>3735</v>
      </c>
      <c r="B3551" s="519" t="str">
        <f t="shared" si="55"/>
        <v>CERCA CONSTRUIDA COM MOUROES CURVOS DE CONCRETO ARMADO,ALTURA DE 2,90M MAIS 0,44M DE PONTA INCLINADA,ESPACOS DE 3,00M,CRAVADOS 0,50M NO SOLO,COM 11 FIOS CORRIDOS DE ARAME LISO GALVANIZADO Nº 12.FORNECIMENTO E COLOCACAO</v>
      </c>
      <c r="C3551" s="519" t="s">
        <v>71754</v>
      </c>
      <c r="D3551" s="519" t="s">
        <v>71755</v>
      </c>
      <c r="E3551" s="519" t="s">
        <v>71756</v>
      </c>
      <c r="F3551" s="519" t="s">
        <v>71757</v>
      </c>
      <c r="I3551" s="519" t="s">
        <v>36</v>
      </c>
      <c r="J3551" s="650">
        <v>42.13</v>
      </c>
    </row>
    <row r="3552" spans="1:10">
      <c r="A3552" s="519" t="s">
        <v>3736</v>
      </c>
      <c r="B3552" s="519" t="str">
        <f t="shared" si="55"/>
        <v>CERCA CONSTRUIDA COM MOUROES CURVOS DE CONCRETO ARMADO,ALTURA DE 2,90M MAIS 0,44M DE PONTA INCLINADA,ESPACOS DE 3,00M,CRAVADOS 0,50M NO SOLO,COM 11 FIOS CORRIDOS DE ARAME LISO GALVANIZADO Nº 12.FORNECIMENTO E COLOCACAO</v>
      </c>
      <c r="C3552" s="519" t="s">
        <v>71754</v>
      </c>
      <c r="D3552" s="519" t="s">
        <v>71755</v>
      </c>
      <c r="E3552" s="519" t="s">
        <v>71756</v>
      </c>
      <c r="F3552" s="519" t="s">
        <v>71757</v>
      </c>
      <c r="I3552" s="519" t="s">
        <v>36</v>
      </c>
      <c r="J3552" s="650">
        <v>38.85</v>
      </c>
    </row>
    <row r="3553" spans="1:10">
      <c r="A3553" s="519" t="s">
        <v>3737</v>
      </c>
      <c r="B3553" s="519"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3" s="519" t="s">
        <v>71758</v>
      </c>
      <c r="D3553" s="519" t="s">
        <v>71759</v>
      </c>
      <c r="E3553" s="519" t="s">
        <v>71760</v>
      </c>
      <c r="F3553" s="519" t="s">
        <v>71761</v>
      </c>
      <c r="G3553" s="519" t="s">
        <v>71762</v>
      </c>
      <c r="H3553" s="519" t="s">
        <v>71763</v>
      </c>
      <c r="I3553" s="519" t="s">
        <v>36</v>
      </c>
      <c r="J3553" s="650">
        <v>56.06</v>
      </c>
    </row>
    <row r="3554" spans="1:10">
      <c r="A3554" s="519" t="s">
        <v>3738</v>
      </c>
      <c r="B3554" s="519" t="str">
        <f t="shared" si="55"/>
        <v>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v>
      </c>
      <c r="C3554" s="519" t="s">
        <v>71758</v>
      </c>
      <c r="D3554" s="519" t="s">
        <v>71759</v>
      </c>
      <c r="E3554" s="519" t="s">
        <v>71760</v>
      </c>
      <c r="F3554" s="519" t="s">
        <v>71761</v>
      </c>
      <c r="G3554" s="519" t="s">
        <v>71762</v>
      </c>
      <c r="H3554" s="519" t="s">
        <v>71763</v>
      </c>
      <c r="I3554" s="519" t="s">
        <v>36</v>
      </c>
      <c r="J3554" s="650">
        <v>53.99</v>
      </c>
    </row>
    <row r="3555" spans="1:10">
      <c r="A3555" s="519" t="s">
        <v>3739</v>
      </c>
      <c r="B3555" s="519"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5" s="519" t="s">
        <v>71750</v>
      </c>
      <c r="D3555" s="519" t="s">
        <v>71764</v>
      </c>
      <c r="E3555" s="519" t="s">
        <v>71765</v>
      </c>
      <c r="F3555" s="519" t="s">
        <v>71766</v>
      </c>
      <c r="G3555" s="519" t="s">
        <v>71767</v>
      </c>
      <c r="H3555" s="519" t="s">
        <v>34525</v>
      </c>
      <c r="I3555" s="519" t="s">
        <v>36</v>
      </c>
      <c r="J3555" s="650">
        <v>37.28</v>
      </c>
    </row>
    <row r="3556" spans="1:10">
      <c r="A3556" s="519" t="s">
        <v>3740</v>
      </c>
      <c r="B3556" s="519" t="str">
        <f t="shared" si="55"/>
        <v>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v>
      </c>
      <c r="C3556" s="519" t="s">
        <v>71750</v>
      </c>
      <c r="D3556" s="519" t="s">
        <v>71764</v>
      </c>
      <c r="E3556" s="519" t="s">
        <v>71765</v>
      </c>
      <c r="F3556" s="519" t="s">
        <v>71766</v>
      </c>
      <c r="G3556" s="519" t="s">
        <v>71767</v>
      </c>
      <c r="H3556" s="519" t="s">
        <v>34525</v>
      </c>
      <c r="I3556" s="519" t="s">
        <v>36</v>
      </c>
      <c r="J3556" s="650">
        <v>35.9</v>
      </c>
    </row>
    <row r="3557" spans="1:10">
      <c r="A3557" s="519" t="s">
        <v>3741</v>
      </c>
      <c r="B3557" s="519"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7" s="519" t="s">
        <v>71768</v>
      </c>
      <c r="D3557" s="519" t="s">
        <v>71769</v>
      </c>
      <c r="E3557" s="519" t="s">
        <v>71770</v>
      </c>
      <c r="F3557" s="519" t="s">
        <v>71771</v>
      </c>
      <c r="G3557" s="519" t="s">
        <v>71772</v>
      </c>
      <c r="H3557" s="519" t="s">
        <v>71773</v>
      </c>
      <c r="I3557" s="519" t="s">
        <v>36</v>
      </c>
      <c r="J3557" s="650">
        <v>282.98</v>
      </c>
    </row>
    <row r="3558" spans="1:10">
      <c r="A3558" s="519" t="s">
        <v>3742</v>
      </c>
      <c r="B3558" s="519" t="str">
        <f t="shared" si="55"/>
        <v>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v>
      </c>
      <c r="C3558" s="519" t="s">
        <v>71768</v>
      </c>
      <c r="D3558" s="519" t="s">
        <v>71769</v>
      </c>
      <c r="E3558" s="519" t="s">
        <v>71770</v>
      </c>
      <c r="F3558" s="519" t="s">
        <v>71771</v>
      </c>
      <c r="G3558" s="519" t="s">
        <v>71772</v>
      </c>
      <c r="H3558" s="519" t="s">
        <v>71773</v>
      </c>
      <c r="I3558" s="519" t="s">
        <v>36</v>
      </c>
      <c r="J3558" s="650">
        <v>274.99</v>
      </c>
    </row>
    <row r="3559" spans="1:10">
      <c r="A3559" s="519" t="s">
        <v>3743</v>
      </c>
      <c r="B3559" s="519" t="str">
        <f t="shared" si="55"/>
        <v>CERCA DIVISORIA COM MOUROES DE MADEIRA DE LEI DE 3"X3",COM 2,00M DE ALTURA LIVRE,0,50M ENTERRADOS,ESPACADOS DE 3,00M,COM 4 FIOS DE ARAME FARPADO.FORNECIMENTO E COLOCACAO</v>
      </c>
      <c r="C3559" s="519" t="s">
        <v>71774</v>
      </c>
      <c r="D3559" s="519" t="s">
        <v>34443</v>
      </c>
      <c r="E3559" s="519" t="s">
        <v>34444</v>
      </c>
      <c r="I3559" s="519" t="s">
        <v>36</v>
      </c>
      <c r="J3559" s="650">
        <v>40.880000000000003</v>
      </c>
    </row>
    <row r="3560" spans="1:10">
      <c r="A3560" s="519" t="s">
        <v>3744</v>
      </c>
      <c r="B3560" s="519" t="str">
        <f t="shared" si="55"/>
        <v>CERCA DIVISORIA COM MOUROES DE MADEIRA DE LEI DE 3"X3",COM 2,00M DE ALTURA LIVRE,0,50M ENTERRADOS,ESPACADOS DE 3,00M,COM 4 FIOS DE ARAME FARPADO.FORNECIMENTO E COLOCACAO</v>
      </c>
      <c r="C3560" s="519" t="s">
        <v>71774</v>
      </c>
      <c r="D3560" s="519" t="s">
        <v>34443</v>
      </c>
      <c r="E3560" s="519" t="s">
        <v>34444</v>
      </c>
      <c r="I3560" s="519" t="s">
        <v>36</v>
      </c>
      <c r="J3560" s="650">
        <v>39.57</v>
      </c>
    </row>
    <row r="3561" spans="1:10">
      <c r="A3561" s="519" t="s">
        <v>3745</v>
      </c>
      <c r="B3561" s="519"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61" s="519" t="s">
        <v>71775</v>
      </c>
      <c r="D3561" s="519" t="s">
        <v>71776</v>
      </c>
      <c r="E3561" s="519" t="s">
        <v>71777</v>
      </c>
      <c r="F3561" s="519" t="s">
        <v>71778</v>
      </c>
      <c r="G3561" s="519" t="s">
        <v>71779</v>
      </c>
      <c r="H3561" s="519" t="s">
        <v>71780</v>
      </c>
      <c r="I3561" s="519" t="s">
        <v>36</v>
      </c>
      <c r="J3561" s="650">
        <v>183.63</v>
      </c>
    </row>
    <row r="3562" spans="1:10">
      <c r="A3562" s="519" t="s">
        <v>3746</v>
      </c>
      <c r="B3562" s="519" t="str">
        <f t="shared" si="55"/>
        <v>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v>
      </c>
      <c r="C3562" s="519" t="s">
        <v>71775</v>
      </c>
      <c r="D3562" s="519" t="s">
        <v>71776</v>
      </c>
      <c r="E3562" s="519" t="s">
        <v>71777</v>
      </c>
      <c r="F3562" s="519" t="s">
        <v>71778</v>
      </c>
      <c r="G3562" s="519" t="s">
        <v>71779</v>
      </c>
      <c r="H3562" s="519" t="s">
        <v>71780</v>
      </c>
      <c r="I3562" s="519" t="s">
        <v>36</v>
      </c>
      <c r="J3562" s="650">
        <v>180.14</v>
      </c>
    </row>
    <row r="3563" spans="1:10">
      <c r="A3563" s="519" t="s">
        <v>3747</v>
      </c>
      <c r="B3563" s="519"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3" s="519" t="s">
        <v>71781</v>
      </c>
      <c r="D3563" s="519" t="s">
        <v>71782</v>
      </c>
      <c r="E3563" s="519" t="s">
        <v>71783</v>
      </c>
      <c r="F3563" s="519" t="s">
        <v>71784</v>
      </c>
      <c r="G3563" s="519" t="s">
        <v>71785</v>
      </c>
      <c r="H3563" s="519" t="s">
        <v>71786</v>
      </c>
      <c r="I3563" s="519" t="s">
        <v>36</v>
      </c>
      <c r="J3563" s="650">
        <v>41.88</v>
      </c>
    </row>
    <row r="3564" spans="1:10">
      <c r="A3564" s="519" t="s">
        <v>3748</v>
      </c>
      <c r="B3564" s="519" t="str">
        <f t="shared" si="55"/>
        <v>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v>
      </c>
      <c r="C3564" s="519" t="s">
        <v>71781</v>
      </c>
      <c r="D3564" s="519" t="s">
        <v>71782</v>
      </c>
      <c r="E3564" s="519" t="s">
        <v>71783</v>
      </c>
      <c r="F3564" s="519" t="s">
        <v>71784</v>
      </c>
      <c r="G3564" s="519" t="s">
        <v>71785</v>
      </c>
      <c r="H3564" s="519" t="s">
        <v>71786</v>
      </c>
      <c r="I3564" s="519" t="s">
        <v>36</v>
      </c>
      <c r="J3564" s="650">
        <v>40.42</v>
      </c>
    </row>
    <row r="3565" spans="1:10">
      <c r="A3565" s="519" t="s">
        <v>3749</v>
      </c>
      <c r="B3565" s="519" t="str">
        <f t="shared" si="55"/>
        <v>CERCA DE SARRAFOS VERTICAIS DE MADEIRA DE LEI,2X4CM,E 120CMDE ALTURA,PREGADOS SOBRE SARRAFOS HORIZONTAIS DE 5X5CM,A CADA 8CM,CENTRO A CENTRO,APOIADOS SOBRE MONTANTES DE 7,5X7,5CM,ESPACADOS DE 2,00M.FORNECIMENTO E COLOCACAO</v>
      </c>
      <c r="C3565" s="519" t="s">
        <v>34445</v>
      </c>
      <c r="D3565" s="519" t="s">
        <v>34446</v>
      </c>
      <c r="E3565" s="519" t="s">
        <v>34447</v>
      </c>
      <c r="F3565" s="519" t="s">
        <v>34448</v>
      </c>
      <c r="I3565" s="519" t="s">
        <v>13</v>
      </c>
      <c r="J3565" s="650">
        <v>235.01</v>
      </c>
    </row>
    <row r="3566" spans="1:10">
      <c r="A3566" s="519" t="s">
        <v>3750</v>
      </c>
      <c r="B3566" s="519" t="str">
        <f t="shared" si="55"/>
        <v>CERCA DE SARRAFOS VERTICAIS DE MADEIRA DE LEI,2X4CM,E 120CMDE ALTURA,PREGADOS SOBRE SARRAFOS HORIZONTAIS DE 5X5CM,A CADA 8CM,CENTRO A CENTRO,APOIADOS SOBRE MONTANTES DE 7,5X7,5CM,ESPACADOS DE 2,00M.FORNECIMENTO E COLOCACAO</v>
      </c>
      <c r="C3566" s="519" t="s">
        <v>34445</v>
      </c>
      <c r="D3566" s="519" t="s">
        <v>34446</v>
      </c>
      <c r="E3566" s="519" t="s">
        <v>34447</v>
      </c>
      <c r="F3566" s="519" t="s">
        <v>34448</v>
      </c>
      <c r="I3566" s="519" t="s">
        <v>13</v>
      </c>
      <c r="J3566" s="650">
        <v>220.88</v>
      </c>
    </row>
    <row r="3567" spans="1:10">
      <c r="A3567" s="519" t="s">
        <v>3751</v>
      </c>
      <c r="B3567" s="519" t="str">
        <f t="shared" si="55"/>
        <v>CERCA DE ARAME FARPADO,CONSTITUIDA DE 4 FIOS DE ARAME GALVANIZADO,DE 2MM DE ESPESSURA,EXCLUSIVE ESTICADORES E POSTES.FORNECIMENTO E COLOCACAO</v>
      </c>
      <c r="C3567" s="519" t="s">
        <v>34449</v>
      </c>
      <c r="D3567" s="519" t="s">
        <v>34450</v>
      </c>
      <c r="E3567" s="519" t="s">
        <v>34273</v>
      </c>
      <c r="I3567" s="519" t="s">
        <v>36</v>
      </c>
      <c r="J3567" s="650">
        <v>12.92</v>
      </c>
    </row>
    <row r="3568" spans="1:10">
      <c r="A3568" s="519" t="s">
        <v>3752</v>
      </c>
      <c r="B3568" s="519" t="str">
        <f t="shared" si="55"/>
        <v>CERCA DE ARAME FARPADO,CONSTITUIDA DE 4 FIOS DE ARAME GALVANIZADO,DE 2MM DE ESPESSURA,EXCLUSIVE ESTICADORES E POSTES.FORNECIMENTO E COLOCACAO</v>
      </c>
      <c r="C3568" s="519" t="s">
        <v>34449</v>
      </c>
      <c r="D3568" s="519" t="s">
        <v>34450</v>
      </c>
      <c r="E3568" s="519" t="s">
        <v>34273</v>
      </c>
      <c r="I3568" s="519" t="s">
        <v>36</v>
      </c>
      <c r="J3568" s="650">
        <v>11.96</v>
      </c>
    </row>
    <row r="3569" spans="1:10">
      <c r="A3569" s="519" t="s">
        <v>3753</v>
      </c>
      <c r="B3569" s="519" t="str">
        <f t="shared" si="55"/>
        <v>CERCA DE ARAME FARPADO,CONSTITUIDA DE 4 FIOS DE ARAME GALVANIZADO,DE 2MM DE ESPESSURA,INCLUSIVE FORNECIMENTO E ASSENTAMENTO DE MOUROES DE CONCRETO ARMADO (CADA 3,00M),FUNDIDOS NO LOCAL E ESTICADORES (CADA 48,00M E NOS DESVIOS).FORNECIMENTOE COLOCACAO</v>
      </c>
      <c r="C3569" s="519" t="s">
        <v>34449</v>
      </c>
      <c r="D3569" s="519" t="s">
        <v>34451</v>
      </c>
      <c r="E3569" s="519" t="s">
        <v>71787</v>
      </c>
      <c r="F3569" s="519" t="s">
        <v>71788</v>
      </c>
      <c r="G3569" s="519" t="s">
        <v>34469</v>
      </c>
      <c r="I3569" s="519" t="s">
        <v>36</v>
      </c>
      <c r="J3569" s="650">
        <v>31.22</v>
      </c>
    </row>
    <row r="3570" spans="1:10">
      <c r="A3570" s="519" t="s">
        <v>3754</v>
      </c>
      <c r="B3570" s="519" t="str">
        <f t="shared" si="55"/>
        <v>CERCA DE ARAME FARPADO,CONSTITUIDA DE 4 FIOS DE ARAME GALVANIZADO,DE 2MM DE ESPESSURA,INCLUSIVE FORNECIMENTO E ASSENTAMENTO DE MOUROES DE CONCRETO ARMADO (CADA 3,00M),FUNDIDOS NO LOCAL E ESTICADORES (CADA 48,00M E NOS DESVIOS).FORNECIMENTOE COLOCACAO</v>
      </c>
      <c r="C3570" s="519" t="s">
        <v>34449</v>
      </c>
      <c r="D3570" s="519" t="s">
        <v>34451</v>
      </c>
      <c r="E3570" s="519" t="s">
        <v>71787</v>
      </c>
      <c r="F3570" s="519" t="s">
        <v>71788</v>
      </c>
      <c r="G3570" s="519" t="s">
        <v>34469</v>
      </c>
      <c r="I3570" s="519" t="s">
        <v>36</v>
      </c>
      <c r="J3570" s="650">
        <v>29.07</v>
      </c>
    </row>
    <row r="3571" spans="1:10">
      <c r="A3571" s="519" t="s">
        <v>3755</v>
      </c>
      <c r="B3571" s="519" t="str">
        <f t="shared" si="55"/>
        <v>CERCA DIVISORIA EM MADEIRA DE REFLORESTAMENTO,TRATADA,MODULO DE 12,30M,COM DIAMETRO DE 0,15M,ALTURA VARIAVEL DE 1M A 1,50M LIVRE,1M ENTERRADO,ESPACADOS DE 1,35M COM 5 FIOS CORRIDOS DE ARAME GALVANIZADO Nº12(MODULO)</v>
      </c>
      <c r="C3571" s="519" t="s">
        <v>34452</v>
      </c>
      <c r="D3571" s="519" t="s">
        <v>34453</v>
      </c>
      <c r="E3571" s="519" t="s">
        <v>34454</v>
      </c>
      <c r="F3571" s="519" t="s">
        <v>34455</v>
      </c>
      <c r="I3571" s="519" t="s">
        <v>5</v>
      </c>
      <c r="J3571" s="650">
        <v>1907.67</v>
      </c>
    </row>
    <row r="3572" spans="1:10">
      <c r="A3572" s="519" t="s">
        <v>3756</v>
      </c>
      <c r="B3572" s="519" t="str">
        <f t="shared" si="55"/>
        <v>CERCA DIVISORIA EM MADEIRA DE REFLORESTAMENTO,TRATADA,MODULO DE 12,30M,COM DIAMETRO DE 0,15M,ALTURA VARIAVEL DE 1M A 1,50M LIVRE,1M ENTERRADO,ESPACADOS DE 1,35M COM 5 FIOS CORRIDOS DE ARAME GALVANIZADO Nº12(MODULO)</v>
      </c>
      <c r="C3572" s="519" t="s">
        <v>34452</v>
      </c>
      <c r="D3572" s="519" t="s">
        <v>34453</v>
      </c>
      <c r="E3572" s="519" t="s">
        <v>34454</v>
      </c>
      <c r="F3572" s="519" t="s">
        <v>34455</v>
      </c>
      <c r="I3572" s="519" t="s">
        <v>5</v>
      </c>
      <c r="J3572" s="650">
        <v>1800.13</v>
      </c>
    </row>
    <row r="3573" spans="1:10">
      <c r="A3573" s="519" t="s">
        <v>3757</v>
      </c>
      <c r="B3573" s="519" t="str">
        <f t="shared" si="55"/>
        <v>CERCA DE ARAME FARPADO Nº14 COM 4 FIOS FIXADOS EM CANTONEIRAS DE ACO DE 2.1/2"X2.1/2",FINCADAS SOBRE MURO EXISTENTE A CADA 2,00M,COM 1,00M DE ALTURA UTIL,INCLUSIVE PINTURA DOS PERFIS E ANDAIME</v>
      </c>
      <c r="C3573" s="519" t="s">
        <v>34456</v>
      </c>
      <c r="D3573" s="519" t="s">
        <v>34457</v>
      </c>
      <c r="E3573" s="519" t="s">
        <v>34458</v>
      </c>
      <c r="F3573" s="519" t="s">
        <v>34459</v>
      </c>
      <c r="I3573" s="519" t="s">
        <v>36</v>
      </c>
      <c r="J3573" s="650">
        <v>81.39</v>
      </c>
    </row>
    <row r="3574" spans="1:10">
      <c r="A3574" s="519" t="s">
        <v>3758</v>
      </c>
      <c r="B3574" s="519" t="str">
        <f t="shared" si="55"/>
        <v>CERCA DE ARAME FARPADO Nº14 COM 4 FIOS FIXADOS EM CANTONEIRAS DE ACO DE 2.1/2"X2.1/2",FINCADAS SOBRE MURO EXISTENTE A CADA 2,00M,COM 1,00M DE ALTURA UTIL,INCLUSIVE PINTURA DOS PERFIS E ANDAIME</v>
      </c>
      <c r="C3574" s="519" t="s">
        <v>34456</v>
      </c>
      <c r="D3574" s="519" t="s">
        <v>34457</v>
      </c>
      <c r="E3574" s="519" t="s">
        <v>34458</v>
      </c>
      <c r="F3574" s="519" t="s">
        <v>34459</v>
      </c>
      <c r="I3574" s="519" t="s">
        <v>36</v>
      </c>
      <c r="J3574" s="650">
        <v>77.03</v>
      </c>
    </row>
    <row r="3575" spans="1:10">
      <c r="A3575" s="519" t="s">
        <v>3759</v>
      </c>
      <c r="B3575" s="519" t="str">
        <f t="shared" si="55"/>
        <v>CERCA DE ARAME FARPADO Nº14 COM 6 FIOS FIXADOS EM CANTONEIRAS DE ACO DE 2.1/2"X2.1/2",FINCADAS SOBRE MURO EXISTENTE A CADA 2,00M,COM 1,50M DE ALTURA UTIL,INCLUSIVE PINTURA DOS PERFIS E ANDAIME</v>
      </c>
      <c r="C3575" s="519" t="s">
        <v>34460</v>
      </c>
      <c r="D3575" s="519" t="s">
        <v>34457</v>
      </c>
      <c r="E3575" s="519" t="s">
        <v>34461</v>
      </c>
      <c r="F3575" s="519" t="s">
        <v>34459</v>
      </c>
      <c r="I3575" s="519" t="s">
        <v>36</v>
      </c>
      <c r="J3575" s="650">
        <v>108.31</v>
      </c>
    </row>
    <row r="3576" spans="1:10">
      <c r="A3576" s="519" t="s">
        <v>3760</v>
      </c>
      <c r="B3576" s="519" t="str">
        <f t="shared" si="55"/>
        <v>CERCA DE ARAME FARPADO Nº14 COM 6 FIOS FIXADOS EM CANTONEIRAS DE ACO DE 2.1/2"X2.1/2",FINCADAS SOBRE MURO EXISTENTE A CADA 2,00M,COM 1,50M DE ALTURA UTIL,INCLUSIVE PINTURA DOS PERFIS E ANDAIME</v>
      </c>
      <c r="C3576" s="519" t="s">
        <v>34460</v>
      </c>
      <c r="D3576" s="519" t="s">
        <v>34457</v>
      </c>
      <c r="E3576" s="519" t="s">
        <v>34461</v>
      </c>
      <c r="F3576" s="519" t="s">
        <v>34459</v>
      </c>
      <c r="I3576" s="519" t="s">
        <v>36</v>
      </c>
      <c r="J3576" s="650">
        <v>103.16</v>
      </c>
    </row>
    <row r="3577" spans="1:10">
      <c r="A3577" s="519" t="s">
        <v>3761</v>
      </c>
      <c r="B3577" s="519" t="str">
        <f t="shared" si="55"/>
        <v>ARAME FARPADO COLOCADO,INCLUSIVE ARAME LISO GALVANIZADO PARA AMARRACAO,MEDIDO PELO PESO INCORPORADO DE ARAME FARPADO.FORNECIMENTO E COLOCACAO</v>
      </c>
      <c r="C3577" s="519" t="s">
        <v>34462</v>
      </c>
      <c r="D3577" s="519" t="s">
        <v>34463</v>
      </c>
      <c r="E3577" s="519" t="s">
        <v>34273</v>
      </c>
      <c r="I3577" s="519" t="s">
        <v>51</v>
      </c>
      <c r="J3577" s="650">
        <v>39.71</v>
      </c>
    </row>
    <row r="3578" spans="1:10">
      <c r="A3578" s="519" t="s">
        <v>3762</v>
      </c>
      <c r="B3578" s="519" t="str">
        <f t="shared" si="55"/>
        <v>ARAME FARPADO COLOCADO,INCLUSIVE ARAME LISO GALVANIZADO PARA AMARRACAO,MEDIDO PELO PESO INCORPORADO DE ARAME FARPADO.FORNECIMENTO E COLOCACAO</v>
      </c>
      <c r="C3578" s="519" t="s">
        <v>34462</v>
      </c>
      <c r="D3578" s="519" t="s">
        <v>34463</v>
      </c>
      <c r="E3578" s="519" t="s">
        <v>34273</v>
      </c>
      <c r="I3578" s="519" t="s">
        <v>51</v>
      </c>
      <c r="J3578" s="650">
        <v>36.729999999999997</v>
      </c>
    </row>
    <row r="3579" spans="1:10">
      <c r="A3579" s="519" t="s">
        <v>3763</v>
      </c>
      <c r="B3579" s="519" t="str">
        <f t="shared" si="55"/>
        <v>MURO DE CONCRETO PRE-MOLDADO COM 1,80M DE ALTURA,ESPESSURA DE 3 A 4CM,COM MONTANTES ESPACADOS DE 1,50M,INCLUSIVE ESCAVACAO,REATERRO E FUNDACOES EM CONCRETO</v>
      </c>
      <c r="C3579" s="519" t="s">
        <v>51560</v>
      </c>
      <c r="D3579" s="519" t="s">
        <v>51561</v>
      </c>
      <c r="E3579" s="519" t="s">
        <v>51562</v>
      </c>
      <c r="I3579" s="519" t="s">
        <v>36</v>
      </c>
      <c r="J3579" s="650">
        <v>273.52999999999997</v>
      </c>
    </row>
    <row r="3580" spans="1:10">
      <c r="A3580" s="519" t="s">
        <v>3764</v>
      </c>
      <c r="B3580" s="519" t="str">
        <f t="shared" si="55"/>
        <v>MURO DE CONCRETO PRE-MOLDADO COM 1,80M DE ALTURA,ESPESSURA DE 3 A 4CM,COM MONTANTES ESPACADOS DE 1,50M,INCLUSIVE ESCAVACAO,REATERRO E FUNDACOES EM CONCRETO</v>
      </c>
      <c r="C3580" s="519" t="s">
        <v>51560</v>
      </c>
      <c r="D3580" s="519" t="s">
        <v>51561</v>
      </c>
      <c r="E3580" s="519" t="s">
        <v>51562</v>
      </c>
      <c r="I3580" s="519" t="s">
        <v>36</v>
      </c>
      <c r="J3580" s="650">
        <v>264.43</v>
      </c>
    </row>
    <row r="3581" spans="1:10">
      <c r="A3581" s="519" t="s">
        <v>3765</v>
      </c>
      <c r="B3581" s="519" t="str">
        <f t="shared" si="55"/>
        <v>BARREIRA DE PROTECAO PERIMETRAL,TIPO OURICO,EM ACO INOXIDAVEL.FORNECIMENTO E COLOCACAO</v>
      </c>
      <c r="C3581" s="519" t="s">
        <v>34464</v>
      </c>
      <c r="D3581" s="519" t="s">
        <v>34465</v>
      </c>
      <c r="I3581" s="519" t="s">
        <v>36</v>
      </c>
      <c r="J3581" s="650">
        <v>37.75</v>
      </c>
    </row>
    <row r="3582" spans="1:10">
      <c r="A3582" s="519" t="s">
        <v>3766</v>
      </c>
      <c r="B3582" s="519" t="str">
        <f t="shared" si="55"/>
        <v>BARREIRA DE PROTECAO PERIMETRAL,TIPO OURICO,EM ACO INOXIDAVEL.FORNECIMENTO E COLOCACAO</v>
      </c>
      <c r="C3582" s="519" t="s">
        <v>34464</v>
      </c>
      <c r="D3582" s="519" t="s">
        <v>34465</v>
      </c>
      <c r="I3582" s="519" t="s">
        <v>36</v>
      </c>
      <c r="J3582" s="650">
        <v>34.770000000000003</v>
      </c>
    </row>
    <row r="3583" spans="1:10">
      <c r="A3583" s="519" t="s">
        <v>3767</v>
      </c>
      <c r="B3583" s="519" t="str">
        <f t="shared" si="55"/>
        <v>BARREIRA DE PROTECAO,TIPO CONCERTINA,COM DIAMETRO DE ESPIRAL 450MM,MODELO SIMPLES,LAMINAS DE 30MM COM 54 ESPIRAIS E 22 LAMINAS POR ESPIRAIS,FIO 3MM EM ACO GALVANIZADO.FORNECIMENTOE COLOCACAO</v>
      </c>
      <c r="C3583" s="519" t="s">
        <v>34466</v>
      </c>
      <c r="D3583" s="519" t="s">
        <v>34467</v>
      </c>
      <c r="E3583" s="519" t="s">
        <v>34468</v>
      </c>
      <c r="F3583" s="519" t="s">
        <v>34469</v>
      </c>
      <c r="I3583" s="519" t="s">
        <v>36</v>
      </c>
      <c r="J3583" s="650">
        <v>40.57</v>
      </c>
    </row>
    <row r="3584" spans="1:10">
      <c r="A3584" s="519" t="s">
        <v>3768</v>
      </c>
      <c r="B3584" s="519" t="str">
        <f t="shared" si="55"/>
        <v>BARREIRA DE PROTECAO,TIPO CONCERTINA,COM DIAMETRO DE ESPIRAL 450MM,MODELO SIMPLES,LAMINAS DE 30MM COM 54 ESPIRAIS E 22 LAMINAS POR ESPIRAIS,FIO 3MM EM ACO GALVANIZADO.FORNECIMENTOE COLOCACAO</v>
      </c>
      <c r="C3584" s="519" t="s">
        <v>34466</v>
      </c>
      <c r="D3584" s="519" t="s">
        <v>34467</v>
      </c>
      <c r="E3584" s="519" t="s">
        <v>34468</v>
      </c>
      <c r="F3584" s="519" t="s">
        <v>34469</v>
      </c>
      <c r="I3584" s="519" t="s">
        <v>36</v>
      </c>
      <c r="J3584" s="650">
        <v>37.17</v>
      </c>
    </row>
    <row r="3585" spans="1:10">
      <c r="A3585" s="519" t="s">
        <v>3769</v>
      </c>
      <c r="B3585" s="519" t="str">
        <f t="shared" si="55"/>
        <v>BARREIRA DE PROTECAO,TIPO CONCERTINA,COM DIAMETRO DE ESPIRAL 450MM,MODELO DUPLO,LAMINAS DE 30MM COM 54 ESPIRAIS E 22 LAMINAS POR ESPIRAS,FIO DE 3MM EM ACO GALVANIZADO,3 CHIPS POR ESPIRAL.FORNECIMENTO E COLOCACAO</v>
      </c>
      <c r="C3585" s="519" t="s">
        <v>34466</v>
      </c>
      <c r="D3585" s="519" t="s">
        <v>34470</v>
      </c>
      <c r="E3585" s="519" t="s">
        <v>34471</v>
      </c>
      <c r="F3585" s="519" t="s">
        <v>34472</v>
      </c>
      <c r="I3585" s="519" t="s">
        <v>36</v>
      </c>
      <c r="J3585" s="650">
        <v>63.5</v>
      </c>
    </row>
    <row r="3586" spans="1:10">
      <c r="A3586" s="519" t="s">
        <v>3770</v>
      </c>
      <c r="B3586" s="519" t="str">
        <f t="shared" si="55"/>
        <v>BARREIRA DE PROTECAO,TIPO CONCERTINA,COM DIAMETRO DE ESPIRAL 450MM,MODELO DUPLO,LAMINAS DE 30MM COM 54 ESPIRAIS E 22 LAMINAS POR ESPIRAS,FIO DE 3MM EM ACO GALVANIZADO,3 CHIPS POR ESPIRAL.FORNECIMENTO E COLOCACAO</v>
      </c>
      <c r="C3586" s="519" t="s">
        <v>34466</v>
      </c>
      <c r="D3586" s="519" t="s">
        <v>34470</v>
      </c>
      <c r="E3586" s="519" t="s">
        <v>34471</v>
      </c>
      <c r="F3586" s="519" t="s">
        <v>34472</v>
      </c>
      <c r="I3586" s="519" t="s">
        <v>36</v>
      </c>
      <c r="J3586" s="650">
        <v>59.54</v>
      </c>
    </row>
    <row r="3587" spans="1:10">
      <c r="A3587" s="519" t="s">
        <v>3771</v>
      </c>
      <c r="B3587" s="519" t="str">
        <f t="shared" si="55"/>
        <v>RASPAGEM,CALAFETACAO E ENCERAMENTO DE PISO DE TACOS COMUNS OU SOALHO DE MADEIRA,COM UMA DEMAO DE CERA</v>
      </c>
      <c r="C3587" s="519" t="s">
        <v>34473</v>
      </c>
      <c r="D3587" s="519" t="s">
        <v>34474</v>
      </c>
      <c r="I3587" s="519" t="s">
        <v>13</v>
      </c>
      <c r="J3587" s="650">
        <v>19.739999999999998</v>
      </c>
    </row>
    <row r="3588" spans="1:10">
      <c r="A3588" s="519" t="s">
        <v>3772</v>
      </c>
      <c r="B3588" s="519" t="str">
        <f t="shared" si="55"/>
        <v>RASPAGEM,CALAFETACAO E ENCERAMENTO DE PISO DE TACOS COMUNS OU SOALHO DE MADEIRA,COM UMA DEMAO DE CERA</v>
      </c>
      <c r="C3588" s="519" t="s">
        <v>34473</v>
      </c>
      <c r="D3588" s="519" t="s">
        <v>34474</v>
      </c>
      <c r="I3588" s="519" t="s">
        <v>13</v>
      </c>
      <c r="J3588" s="650">
        <v>17.54</v>
      </c>
    </row>
    <row r="3589" spans="1:10">
      <c r="A3589" s="519" t="s">
        <v>3773</v>
      </c>
      <c r="B3589" s="519" t="str">
        <f t="shared" si="55"/>
        <v>RASPAGEM,CALAFETACAO E APLICACAO DE TRES DEMAOS DE RESINA LIQUIDA A BASE DE UREIA-FORMOL,EM TACOS OU SOALHO DE MADEIRA</v>
      </c>
      <c r="C3589" s="519" t="s">
        <v>34475</v>
      </c>
      <c r="D3589" s="519" t="s">
        <v>34476</v>
      </c>
      <c r="I3589" s="519" t="s">
        <v>13</v>
      </c>
      <c r="J3589" s="650">
        <v>50</v>
      </c>
    </row>
    <row r="3590" spans="1:10">
      <c r="A3590" s="519" t="s">
        <v>3774</v>
      </c>
      <c r="B3590" s="519" t="str">
        <f t="shared" si="55"/>
        <v>RASPAGEM,CALAFETACAO E APLICACAO DE TRES DEMAOS DE RESINA LIQUIDA A BASE DE UREIA-FORMOL,EM TACOS OU SOALHO DE MADEIRA</v>
      </c>
      <c r="C3590" s="519" t="s">
        <v>34475</v>
      </c>
      <c r="D3590" s="519" t="s">
        <v>34476</v>
      </c>
      <c r="I3590" s="519" t="s">
        <v>13</v>
      </c>
      <c r="J3590" s="650">
        <v>50</v>
      </c>
    </row>
    <row r="3591" spans="1:10">
      <c r="A3591" s="519" t="s">
        <v>3775</v>
      </c>
      <c r="B3591" s="519" t="str">
        <f t="shared" si="55"/>
        <v>ENCERAMENTO DE PISO DE QUALQUER NATUREZA,UMA DEMAO</v>
      </c>
      <c r="C3591" s="519" t="s">
        <v>3776</v>
      </c>
      <c r="I3591" s="519" t="s">
        <v>13</v>
      </c>
      <c r="J3591" s="650">
        <v>5.29</v>
      </c>
    </row>
    <row r="3592" spans="1:10">
      <c r="A3592" s="519" t="s">
        <v>3777</v>
      </c>
      <c r="B3592" s="519" t="str">
        <f t="shared" ref="B3592:B3655" si="56">C3592&amp;D3592&amp;E3592&amp;F3592&amp;G3592&amp;H3592</f>
        <v>ENCERAMENTO DE PISO DE QUALQUER NATUREZA,UMA DEMAO</v>
      </c>
      <c r="C3592" s="519" t="s">
        <v>3776</v>
      </c>
      <c r="I3592" s="519" t="s">
        <v>13</v>
      </c>
      <c r="J3592" s="650">
        <v>4.8100000000000005</v>
      </c>
    </row>
    <row r="3593" spans="1:10">
      <c r="A3593" s="519" t="s">
        <v>3778</v>
      </c>
      <c r="B3593" s="519" t="str">
        <f t="shared" si="56"/>
        <v>ENCERAMENTO DE ROPADE DE QUALQUER NATUREZA,UMA DEMAO</v>
      </c>
      <c r="C3593" s="519" t="s">
        <v>3779</v>
      </c>
      <c r="I3593" s="519" t="s">
        <v>36</v>
      </c>
      <c r="J3593" s="650">
        <v>2.04</v>
      </c>
    </row>
    <row r="3594" spans="1:10">
      <c r="A3594" s="519" t="s">
        <v>3780</v>
      </c>
      <c r="B3594" s="519" t="str">
        <f t="shared" si="56"/>
        <v>ENCERAMENTO DE ROPADE DE QUALQUER NATUREZA,UMA DEMAO</v>
      </c>
      <c r="C3594" s="519" t="s">
        <v>3779</v>
      </c>
      <c r="I3594" s="519" t="s">
        <v>36</v>
      </c>
      <c r="J3594" s="650">
        <v>1.8</v>
      </c>
    </row>
    <row r="3595" spans="1:10">
      <c r="A3595" s="519" t="s">
        <v>3781</v>
      </c>
      <c r="B3595" s="519" t="str">
        <f t="shared" si="56"/>
        <v>ENCERAMENTO DE DEGRAU DE QUALQUER NATUREZA,UMA DEMAO</v>
      </c>
      <c r="C3595" s="519" t="s">
        <v>3782</v>
      </c>
      <c r="I3595" s="519" t="s">
        <v>36</v>
      </c>
      <c r="J3595" s="650">
        <v>2.58</v>
      </c>
    </row>
    <row r="3596" spans="1:10">
      <c r="A3596" s="519" t="s">
        <v>3783</v>
      </c>
      <c r="B3596" s="519" t="str">
        <f t="shared" si="56"/>
        <v>ENCERAMENTO DE DEGRAU DE QUALQUER NATUREZA,UMA DEMAO</v>
      </c>
      <c r="C3596" s="519" t="s">
        <v>3782</v>
      </c>
      <c r="I3596" s="519" t="s">
        <v>36</v>
      </c>
      <c r="J3596" s="650">
        <v>2.2999999999999998</v>
      </c>
    </row>
    <row r="3597" spans="1:10">
      <c r="A3597" s="519" t="s">
        <v>3784</v>
      </c>
      <c r="B3597" s="519" t="str">
        <f t="shared" si="56"/>
        <v>PLACA DE INAUGURACAO EM ALUMINIO,MEDINDO (0,40X0,60)M,COM 1MM DE ESPESSURA,COM INSCRICAO EM PLOTTER.FORNECIMENTO E COLOCACAO</v>
      </c>
      <c r="C3597" s="519" t="s">
        <v>71789</v>
      </c>
      <c r="D3597" s="519" t="s">
        <v>71790</v>
      </c>
      <c r="E3597" s="519" t="s">
        <v>34258</v>
      </c>
      <c r="I3597" s="519" t="s">
        <v>5</v>
      </c>
      <c r="J3597" s="650">
        <v>713.69</v>
      </c>
    </row>
    <row r="3598" spans="1:10">
      <c r="A3598" s="519" t="s">
        <v>3785</v>
      </c>
      <c r="B3598" s="519" t="str">
        <f t="shared" si="56"/>
        <v>PLACA DE INAUGURACAO EM ALUMINIO,MEDINDO (0,40X0,60)M,COM 1MM DE ESPESSURA,COM INSCRICAO EM PLOTTER.FORNECIMENTO E COLOCACAO</v>
      </c>
      <c r="C3598" s="519" t="s">
        <v>71789</v>
      </c>
      <c r="D3598" s="519" t="s">
        <v>71790</v>
      </c>
      <c r="E3598" s="519" t="s">
        <v>34258</v>
      </c>
      <c r="I3598" s="519" t="s">
        <v>5</v>
      </c>
      <c r="J3598" s="650">
        <v>708.98</v>
      </c>
    </row>
    <row r="3599" spans="1:10">
      <c r="A3599" s="519" t="s">
        <v>3786</v>
      </c>
      <c r="B3599" s="519" t="str">
        <f t="shared" si="56"/>
        <v>PLACA DE INAUGURACAO EM ALUMINIO FUNDIDO (DURALUMINIO),MEDINDO (0,40X0,60)M,COM 6MM DE ESPESSURA,EM ALTO RELEVO.FORNECIMENTO E COLOCACAO</v>
      </c>
      <c r="C3599" s="519" t="s">
        <v>71791</v>
      </c>
      <c r="D3599" s="519" t="s">
        <v>71792</v>
      </c>
      <c r="E3599" s="519" t="s">
        <v>34162</v>
      </c>
      <c r="I3599" s="519" t="s">
        <v>5</v>
      </c>
      <c r="J3599" s="650">
        <v>1100.1500000000001</v>
      </c>
    </row>
    <row r="3600" spans="1:10">
      <c r="A3600" s="519" t="s">
        <v>3787</v>
      </c>
      <c r="B3600" s="519" t="str">
        <f t="shared" si="56"/>
        <v>PLACA DE INAUGURACAO EM ALUMINIO FUNDIDO (DURALUMINIO),MEDINDO (0,40X0,60)M,COM 6MM DE ESPESSURA,EM ALTO RELEVO.FORNECIMENTO E COLOCACAO</v>
      </c>
      <c r="C3600" s="519" t="s">
        <v>71791</v>
      </c>
      <c r="D3600" s="519" t="s">
        <v>71792</v>
      </c>
      <c r="E3600" s="519" t="s">
        <v>34162</v>
      </c>
      <c r="I3600" s="519" t="s">
        <v>5</v>
      </c>
      <c r="J3600" s="650">
        <v>1095.44</v>
      </c>
    </row>
    <row r="3601" spans="1:10">
      <c r="A3601" s="519" t="s">
        <v>3788</v>
      </c>
      <c r="B3601" s="519" t="str">
        <f t="shared" si="56"/>
        <v>PLACA DE INAUGURACAO EM BRONZE COM AS DIMENSOES DE (0,35X0,50)M.FORNECIMENTO E COLOCACAO</v>
      </c>
      <c r="C3601" s="519" t="s">
        <v>71793</v>
      </c>
      <c r="D3601" s="519" t="s">
        <v>71794</v>
      </c>
      <c r="I3601" s="519" t="s">
        <v>5</v>
      </c>
      <c r="J3601" s="650">
        <v>1127.0999999999999</v>
      </c>
    </row>
    <row r="3602" spans="1:10">
      <c r="A3602" s="519" t="s">
        <v>3789</v>
      </c>
      <c r="B3602" s="519" t="str">
        <f t="shared" si="56"/>
        <v>PLACA DE INAUGURACAO EM BRONZE COM AS DIMENSOES DE (0,35X0,50)M.FORNECIMENTO E COLOCACAO</v>
      </c>
      <c r="C3602" s="519" t="s">
        <v>71793</v>
      </c>
      <c r="D3602" s="519" t="s">
        <v>71794</v>
      </c>
      <c r="I3602" s="519" t="s">
        <v>5</v>
      </c>
      <c r="J3602" s="650">
        <v>1120.81</v>
      </c>
    </row>
    <row r="3603" spans="1:10">
      <c r="A3603" s="519" t="s">
        <v>3790</v>
      </c>
      <c r="B3603" s="519"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3" s="519" t="s">
        <v>34479</v>
      </c>
      <c r="D3603" s="519" t="s">
        <v>34480</v>
      </c>
      <c r="E3603" s="519" t="s">
        <v>34481</v>
      </c>
      <c r="F3603" s="519" t="s">
        <v>34482</v>
      </c>
      <c r="G3603" s="519" t="s">
        <v>34483</v>
      </c>
      <c r="H3603" s="519" t="s">
        <v>34484</v>
      </c>
      <c r="I3603" s="519" t="s">
        <v>3791</v>
      </c>
      <c r="J3603" s="650">
        <v>0.7</v>
      </c>
    </row>
    <row r="3604" spans="1:10">
      <c r="A3604" s="519" t="s">
        <v>3792</v>
      </c>
      <c r="B3604" s="519" t="str">
        <f t="shared" si="56"/>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04" s="519" t="s">
        <v>34479</v>
      </c>
      <c r="D3604" s="519" t="s">
        <v>34480</v>
      </c>
      <c r="E3604" s="519" t="s">
        <v>34481</v>
      </c>
      <c r="F3604" s="519" t="s">
        <v>34482</v>
      </c>
      <c r="G3604" s="519" t="s">
        <v>34483</v>
      </c>
      <c r="H3604" s="519" t="s">
        <v>34484</v>
      </c>
      <c r="I3604" s="519" t="s">
        <v>3791</v>
      </c>
      <c r="J3604" s="650">
        <v>0.69</v>
      </c>
    </row>
    <row r="3605" spans="1:10">
      <c r="A3605" s="519" t="s">
        <v>3793</v>
      </c>
      <c r="B3605" s="519" t="str">
        <f t="shared" si="56"/>
        <v>PLACA DE ACRILICO PARA IDENTIFICACAO DE PORTAS,MEDINDO (25X8)CM.FORNECIMENTO E COLOCACAO</v>
      </c>
      <c r="C3605" s="519" t="s">
        <v>71795</v>
      </c>
      <c r="D3605" s="519" t="s">
        <v>71796</v>
      </c>
      <c r="I3605" s="519" t="s">
        <v>5</v>
      </c>
      <c r="J3605" s="650">
        <v>48.24</v>
      </c>
    </row>
    <row r="3606" spans="1:10">
      <c r="A3606" s="519" t="s">
        <v>3794</v>
      </c>
      <c r="B3606" s="519" t="str">
        <f t="shared" si="56"/>
        <v>PLACA DE ACRILICO PARA IDENTIFICACAO DE PORTAS,MEDINDO (25X8)CM.FORNECIMENTO E COLOCACAO</v>
      </c>
      <c r="C3606" s="519" t="s">
        <v>71795</v>
      </c>
      <c r="D3606" s="519" t="s">
        <v>71796</v>
      </c>
      <c r="I3606" s="519" t="s">
        <v>5</v>
      </c>
      <c r="J3606" s="650">
        <v>47.62</v>
      </c>
    </row>
    <row r="3607" spans="1:10">
      <c r="A3607" s="519" t="s">
        <v>3795</v>
      </c>
      <c r="B3607" s="519" t="str">
        <f t="shared" si="56"/>
        <v>PLACA DE ACRILICO,DESENHADA,INDICANDO SANITARIO MASCULINO OU FEMININO,DE (39X19)CM.FORNECIMENTO E COLOCACAO</v>
      </c>
      <c r="C3607" s="519" t="s">
        <v>34486</v>
      </c>
      <c r="D3607" s="519" t="s">
        <v>71797</v>
      </c>
      <c r="I3607" s="519" t="s">
        <v>5</v>
      </c>
      <c r="J3607" s="650">
        <v>82.7</v>
      </c>
    </row>
    <row r="3608" spans="1:10">
      <c r="A3608" s="519" t="s">
        <v>3796</v>
      </c>
      <c r="B3608" s="519" t="str">
        <f t="shared" si="56"/>
        <v>PLACA DE ACRILICO,DESENHADA,INDICANDO SANITARIO MASCULINO OU FEMININO,DE (39X19)CM.FORNECIMENTO E COLOCACAO</v>
      </c>
      <c r="C3608" s="519" t="s">
        <v>34486</v>
      </c>
      <c r="D3608" s="519" t="s">
        <v>71797</v>
      </c>
      <c r="I3608" s="519" t="s">
        <v>5</v>
      </c>
      <c r="J3608" s="650">
        <v>82.08</v>
      </c>
    </row>
    <row r="3609" spans="1:10">
      <c r="A3609" s="519" t="s">
        <v>3797</v>
      </c>
      <c r="B3609" s="519" t="str">
        <f t="shared" si="56"/>
        <v>PLACAS DE IDENTIFICACAO DE MONUMENTOS HISTORICOS EM BRONZE COM AS DIMENSOES DE (35X50)CM,EXCLUSIVE PEDESTAL DE CONCRETO.FORNECIMENTO E COLOCACAO</v>
      </c>
      <c r="C3609" s="519" t="s">
        <v>34488</v>
      </c>
      <c r="D3609" s="519" t="s">
        <v>34489</v>
      </c>
      <c r="E3609" s="519" t="s">
        <v>34490</v>
      </c>
      <c r="I3609" s="519" t="s">
        <v>5</v>
      </c>
      <c r="J3609" s="650">
        <v>1095.55</v>
      </c>
    </row>
    <row r="3610" spans="1:10">
      <c r="A3610" s="519" t="s">
        <v>3798</v>
      </c>
      <c r="B3610" s="519" t="str">
        <f t="shared" si="56"/>
        <v>PLACAS DE IDENTIFICACAO DE MONUMENTOS HISTORICOS EM BRONZE COM AS DIMENSOES DE (35X50)CM,EXCLUSIVE PEDESTAL DE CONCRETO.FORNECIMENTO E COLOCACAO</v>
      </c>
      <c r="C3610" s="519" t="s">
        <v>34488</v>
      </c>
      <c r="D3610" s="519" t="s">
        <v>34489</v>
      </c>
      <c r="E3610" s="519" t="s">
        <v>34490</v>
      </c>
      <c r="I3610" s="519" t="s">
        <v>5</v>
      </c>
      <c r="J3610" s="650">
        <v>1093.47</v>
      </c>
    </row>
    <row r="3611" spans="1:10">
      <c r="A3611" s="519" t="s">
        <v>3799</v>
      </c>
      <c r="B3611" s="519" t="str">
        <f t="shared" si="56"/>
        <v>PLACAS DE IDENTIFICACAO DE MONUMENTOS HISTORICOS EM BRONZE COM AS DIMENSOES DE(35X50)CM,INCLUSIVE PEDESTAL DE CONCRETO.FORNECIMENTO E COLOCACAO</v>
      </c>
      <c r="C3611" s="519" t="s">
        <v>34488</v>
      </c>
      <c r="D3611" s="519" t="s">
        <v>34491</v>
      </c>
      <c r="E3611" s="519" t="s">
        <v>34492</v>
      </c>
      <c r="I3611" s="519" t="s">
        <v>5</v>
      </c>
      <c r="J3611" s="650">
        <v>1486.85</v>
      </c>
    </row>
    <row r="3612" spans="1:10">
      <c r="A3612" s="519" t="s">
        <v>3800</v>
      </c>
      <c r="B3612" s="519" t="str">
        <f t="shared" si="56"/>
        <v>PLACAS DE IDENTIFICACAO DE MONUMENTOS HISTORICOS EM BRONZE COM AS DIMENSOES DE(35X50)CM,INCLUSIVE PEDESTAL DE CONCRETO.FORNECIMENTO E COLOCACAO</v>
      </c>
      <c r="C3612" s="519" t="s">
        <v>34488</v>
      </c>
      <c r="D3612" s="519" t="s">
        <v>34491</v>
      </c>
      <c r="E3612" s="519" t="s">
        <v>34492</v>
      </c>
      <c r="I3612" s="519" t="s">
        <v>5</v>
      </c>
      <c r="J3612" s="650">
        <v>1457.16</v>
      </c>
    </row>
    <row r="3613" spans="1:10">
      <c r="A3613" s="519" t="s">
        <v>3801</v>
      </c>
      <c r="B3613" s="519"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3" s="519" t="s">
        <v>34493</v>
      </c>
      <c r="D3613" s="519" t="s">
        <v>34494</v>
      </c>
      <c r="E3613" s="519" t="s">
        <v>34495</v>
      </c>
      <c r="F3613" s="519" t="s">
        <v>34496</v>
      </c>
      <c r="G3613" s="519" t="s">
        <v>34497</v>
      </c>
      <c r="H3613" s="519" t="s">
        <v>34498</v>
      </c>
      <c r="I3613" s="519" t="s">
        <v>5</v>
      </c>
      <c r="J3613" s="650">
        <v>262.45999999999998</v>
      </c>
    </row>
    <row r="3614" spans="1:10">
      <c r="A3614" s="519" t="s">
        <v>3802</v>
      </c>
      <c r="B3614" s="519" t="str">
        <f t="shared" si="56"/>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14" s="519" t="s">
        <v>34493</v>
      </c>
      <c r="D3614" s="519" t="s">
        <v>34494</v>
      </c>
      <c r="E3614" s="519" t="s">
        <v>34495</v>
      </c>
      <c r="F3614" s="519" t="s">
        <v>34496</v>
      </c>
      <c r="G3614" s="519" t="s">
        <v>34497</v>
      </c>
      <c r="H3614" s="519" t="s">
        <v>34498</v>
      </c>
      <c r="I3614" s="519" t="s">
        <v>5</v>
      </c>
      <c r="J3614" s="650">
        <v>260</v>
      </c>
    </row>
    <row r="3615" spans="1:10">
      <c r="A3615" s="519" t="s">
        <v>34499</v>
      </c>
      <c r="B3615" s="519" t="str">
        <f t="shared" si="56"/>
        <v>PLACA FOTOLUMINESCENTE DE SINALIZACAO DE SEGURANCA CONTRA INCENDIO,PARA SAIDA DE EMERGENCIA,EM PVC ANTICHAMA,DIMENSOES APROXIMADAS DE (10X20)CM,CONFORME ABNT NBR 16820.FORNECIMENTO E COLOCACAO</v>
      </c>
      <c r="C3615" s="519" t="s">
        <v>34500</v>
      </c>
      <c r="D3615" s="519" t="s">
        <v>34501</v>
      </c>
      <c r="E3615" s="519" t="s">
        <v>71798</v>
      </c>
      <c r="F3615" s="519" t="s">
        <v>33906</v>
      </c>
      <c r="I3615" s="519" t="s">
        <v>5</v>
      </c>
      <c r="J3615" s="650">
        <v>10.23</v>
      </c>
    </row>
    <row r="3616" spans="1:10">
      <c r="A3616" s="519" t="s">
        <v>34502</v>
      </c>
      <c r="B3616" s="519" t="str">
        <f t="shared" si="56"/>
        <v>PLACA FOTOLUMINESCENTE DE SINALIZACAO DE SEGURANCA CONTRA INCENDIO,PARA SAIDA DE EMERGENCIA,EM PVC ANTICHAMA,DIMENSOES APROXIMADAS DE (10X20)CM,CONFORME ABNT NBR 16820.FORNECIMENTO E COLOCACAO</v>
      </c>
      <c r="C3616" s="519" t="s">
        <v>34500</v>
      </c>
      <c r="D3616" s="519" t="s">
        <v>34501</v>
      </c>
      <c r="E3616" s="519" t="s">
        <v>71798</v>
      </c>
      <c r="F3616" s="519" t="s">
        <v>33906</v>
      </c>
      <c r="I3616" s="519" t="s">
        <v>5</v>
      </c>
      <c r="J3616" s="650">
        <v>9.61</v>
      </c>
    </row>
    <row r="3617" spans="1:10">
      <c r="A3617" s="519" t="s">
        <v>34503</v>
      </c>
      <c r="B3617" s="519" t="str">
        <f t="shared" si="56"/>
        <v>PLACA FOTOLUMINESCENTE DE SINALIZACAO DE SEGURANCA CONTRA INCENDIO,PARA SAIDA DE EMERGENCIA,EM PVC ANTICHAMA,DIMENSOES APROXIMADAS DE (20X40)CM,CONFORME ABNT NBR 16820.FORNECIMENTO E COLOCACAO</v>
      </c>
      <c r="C3617" s="519" t="s">
        <v>34500</v>
      </c>
      <c r="D3617" s="519" t="s">
        <v>34501</v>
      </c>
      <c r="E3617" s="519" t="s">
        <v>71799</v>
      </c>
      <c r="F3617" s="519" t="s">
        <v>33906</v>
      </c>
      <c r="I3617" s="519" t="s">
        <v>5</v>
      </c>
      <c r="J3617" s="650">
        <v>35.6</v>
      </c>
    </row>
    <row r="3618" spans="1:10">
      <c r="A3618" s="519" t="s">
        <v>34504</v>
      </c>
      <c r="B3618" s="519" t="str">
        <f t="shared" si="56"/>
        <v>PLACA FOTOLUMINESCENTE DE SINALIZACAO DE SEGURANCA CONTRA INCENDIO,PARA SAIDA DE EMERGENCIA,EM PVC ANTICHAMA,DIMENSOES APROXIMADAS DE (20X40)CM,CONFORME ABNT NBR 16820.FORNECIMENTO E COLOCACAO</v>
      </c>
      <c r="C3618" s="519" t="s">
        <v>34500</v>
      </c>
      <c r="D3618" s="519" t="s">
        <v>34501</v>
      </c>
      <c r="E3618" s="519" t="s">
        <v>71799</v>
      </c>
      <c r="F3618" s="519" t="s">
        <v>33906</v>
      </c>
      <c r="I3618" s="519" t="s">
        <v>5</v>
      </c>
      <c r="J3618" s="650">
        <v>34.979999999999997</v>
      </c>
    </row>
    <row r="3619" spans="1:10">
      <c r="A3619" s="519" t="s">
        <v>34505</v>
      </c>
      <c r="B3619" s="519" t="str">
        <f t="shared" si="56"/>
        <v>PLACA FOTOLUMINESCENTE DE SINALIZACAO DE SEGURANCA CONTRA INCENDIO,PARA INDICACAO DE NUMERO DE PAVIMENTOS,EM PVC ANTICHAMA,DIMENSOES APROXIMADAS DE (10X10)CM,CONFORME ABNT NBR 16820.FORNECIMENTO E COLOCACAO</v>
      </c>
      <c r="C3619" s="519" t="s">
        <v>34500</v>
      </c>
      <c r="D3619" s="519" t="s">
        <v>34506</v>
      </c>
      <c r="E3619" s="519" t="s">
        <v>71800</v>
      </c>
      <c r="F3619" s="519" t="s">
        <v>71801</v>
      </c>
      <c r="I3619" s="519" t="s">
        <v>5</v>
      </c>
      <c r="J3619" s="650">
        <v>12.94</v>
      </c>
    </row>
    <row r="3620" spans="1:10">
      <c r="A3620" s="519" t="s">
        <v>34507</v>
      </c>
      <c r="B3620" s="519" t="str">
        <f t="shared" si="56"/>
        <v>PLACA FOTOLUMINESCENTE DE SINALIZACAO DE SEGURANCA CONTRA INCENDIO,PARA INDICACAO DE NUMERO DE PAVIMENTOS,EM PVC ANTICHAMA,DIMENSOES APROXIMADAS DE (10X10)CM,CONFORME ABNT NBR 16820.FORNECIMENTO E COLOCACAO</v>
      </c>
      <c r="C3620" s="519" t="s">
        <v>34500</v>
      </c>
      <c r="D3620" s="519" t="s">
        <v>34506</v>
      </c>
      <c r="E3620" s="519" t="s">
        <v>71800</v>
      </c>
      <c r="F3620" s="519" t="s">
        <v>71801</v>
      </c>
      <c r="I3620" s="519" t="s">
        <v>5</v>
      </c>
      <c r="J3620" s="650">
        <v>12.32</v>
      </c>
    </row>
    <row r="3621" spans="1:10">
      <c r="A3621" s="519" t="s">
        <v>34508</v>
      </c>
      <c r="B3621" s="519" t="str">
        <f t="shared" si="56"/>
        <v>PLACA FOTOLUMINESCENTE DE SINALIZACAO DE SEGURANCA CONTRA INCENDIO,PARA INDICACAO CONTINUADA DE ROTA DE FUGA,EM PVC ANTICHAMA,DIMENSOES APROXIMADAS DE (7X20)CM,CONFORME ABNT NBR 16820.FORNECIMENTO E COLOCACAO</v>
      </c>
      <c r="C3621" s="519" t="s">
        <v>34500</v>
      </c>
      <c r="D3621" s="519" t="s">
        <v>34509</v>
      </c>
      <c r="E3621" s="519" t="s">
        <v>71802</v>
      </c>
      <c r="F3621" s="519" t="s">
        <v>71803</v>
      </c>
      <c r="I3621" s="519" t="s">
        <v>5</v>
      </c>
      <c r="J3621" s="650">
        <v>10.88</v>
      </c>
    </row>
    <row r="3622" spans="1:10">
      <c r="A3622" s="519" t="s">
        <v>34510</v>
      </c>
      <c r="B3622" s="519" t="str">
        <f t="shared" si="56"/>
        <v>PLACA FOTOLUMINESCENTE DE SINALIZACAO DE SEGURANCA CONTRA INCENDIO,PARA INDICACAO CONTINUADA DE ROTA DE FUGA,EM PVC ANTICHAMA,DIMENSOES APROXIMADAS DE (7X20)CM,CONFORME ABNT NBR 16820.FORNECIMENTO E COLOCACAO</v>
      </c>
      <c r="C3622" s="519" t="s">
        <v>34500</v>
      </c>
      <c r="D3622" s="519" t="s">
        <v>34509</v>
      </c>
      <c r="E3622" s="519" t="s">
        <v>71802</v>
      </c>
      <c r="F3622" s="519" t="s">
        <v>71803</v>
      </c>
      <c r="I3622" s="519" t="s">
        <v>5</v>
      </c>
      <c r="J3622" s="650">
        <v>10.26</v>
      </c>
    </row>
    <row r="3623" spans="1:10">
      <c r="A3623" s="519" t="s">
        <v>34511</v>
      </c>
      <c r="B3623" s="519" t="str">
        <f t="shared" si="56"/>
        <v>PLACA FOTOLUMINESCENTE DE SINALIZACAO DE SEGURANCA CONTRA INCENDIO,PARA EQUIPAMENTOS DE COMBATE A INCENDIO E ALARME,EM PVC ANTICHAMA,DIMENSOES APROXIMADAS DE (15X15)CM,CONFORME ABNT NBR 16820.FORNECIMENTO E COLOCACAO</v>
      </c>
      <c r="C3623" s="519" t="s">
        <v>34500</v>
      </c>
      <c r="D3623" s="519" t="s">
        <v>34512</v>
      </c>
      <c r="E3623" s="519" t="s">
        <v>71804</v>
      </c>
      <c r="F3623" s="519" t="s">
        <v>71805</v>
      </c>
      <c r="I3623" s="519" t="s">
        <v>5</v>
      </c>
      <c r="J3623" s="650">
        <v>12.33</v>
      </c>
    </row>
    <row r="3624" spans="1:10">
      <c r="A3624" s="519" t="s">
        <v>34513</v>
      </c>
      <c r="B3624" s="519" t="str">
        <f t="shared" si="56"/>
        <v>PLACA FOTOLUMINESCENTE DE SINALIZACAO DE SEGURANCA CONTRA INCENDIO,PARA EQUIPAMENTOS DE COMBATE A INCENDIO E ALARME,EM PVC ANTICHAMA,DIMENSOES APROXIMADAS DE (15X15)CM,CONFORME ABNT NBR 16820.FORNECIMENTO E COLOCACAO</v>
      </c>
      <c r="C3624" s="519" t="s">
        <v>34500</v>
      </c>
      <c r="D3624" s="519" t="s">
        <v>34512</v>
      </c>
      <c r="E3624" s="519" t="s">
        <v>71804</v>
      </c>
      <c r="F3624" s="519" t="s">
        <v>71805</v>
      </c>
      <c r="I3624" s="519" t="s">
        <v>5</v>
      </c>
      <c r="J3624" s="650">
        <v>11.71</v>
      </c>
    </row>
    <row r="3625" spans="1:10">
      <c r="A3625" s="519" t="s">
        <v>34514</v>
      </c>
      <c r="B3625" s="519" t="str">
        <f t="shared" si="56"/>
        <v>PLACA FOTOLUMINESCENTE DE SINALIZACAO DE SEGURANCA CONTRA INCENDIO,PARA EQUIPAMENTOS DE COMBATE A INCENDIO E ALARME,EM PVC ANTICHAMA,DIMENSOES APROXIMADAS DE (30X30)CM,CONFORME ABNT NBR 16820.FORNECIMENTO E COLOCACAO</v>
      </c>
      <c r="C3625" s="519" t="s">
        <v>34500</v>
      </c>
      <c r="D3625" s="519" t="s">
        <v>34512</v>
      </c>
      <c r="E3625" s="519" t="s">
        <v>71806</v>
      </c>
      <c r="F3625" s="519" t="s">
        <v>71805</v>
      </c>
      <c r="I3625" s="519" t="s">
        <v>5</v>
      </c>
      <c r="J3625" s="650">
        <v>48.99</v>
      </c>
    </row>
    <row r="3626" spans="1:10">
      <c r="A3626" s="519" t="s">
        <v>34515</v>
      </c>
      <c r="B3626" s="519" t="str">
        <f t="shared" si="56"/>
        <v>PLACA FOTOLUMINESCENTE DE SINALIZACAO DE SEGURANCA CONTRA INCENDIO,PARA EQUIPAMENTOS DE COMBATE A INCENDIO E ALARME,EM PVC ANTICHAMA,DIMENSOES APROXIMADAS DE (30X30)CM,CONFORME ABNT NBR 16820.FORNECIMENTO E COLOCACAO</v>
      </c>
      <c r="C3626" s="519" t="s">
        <v>34500</v>
      </c>
      <c r="D3626" s="519" t="s">
        <v>34512</v>
      </c>
      <c r="E3626" s="519" t="s">
        <v>71806</v>
      </c>
      <c r="F3626" s="519" t="s">
        <v>71805</v>
      </c>
      <c r="I3626" s="519" t="s">
        <v>5</v>
      </c>
      <c r="J3626" s="650">
        <v>48.37</v>
      </c>
    </row>
    <row r="3627" spans="1:10">
      <c r="A3627" s="519" t="s">
        <v>34516</v>
      </c>
      <c r="B3627" s="519" t="str">
        <f t="shared" si="56"/>
        <v>PLACA FOTOLUMINESCENTE DE SINALIZACAO DE SEGURANCA CONTRA INCENDIO,PARA EQUIPAMENTOS DE COMBATE A INCENDIO E ALARME,EM PVC ANTICHAMA,DIMENSOES APROXIMADAS DE (20X15)CM,CONFORME ABNT NBR 16820.FORNECIMENTO E COLOCACAO</v>
      </c>
      <c r="C3627" s="519" t="s">
        <v>34500</v>
      </c>
      <c r="D3627" s="519" t="s">
        <v>34512</v>
      </c>
      <c r="E3627" s="519" t="s">
        <v>71807</v>
      </c>
      <c r="F3627" s="519" t="s">
        <v>71805</v>
      </c>
      <c r="I3627" s="519" t="s">
        <v>5</v>
      </c>
      <c r="J3627" s="650">
        <v>12.33</v>
      </c>
    </row>
    <row r="3628" spans="1:10">
      <c r="A3628" s="519" t="s">
        <v>34517</v>
      </c>
      <c r="B3628" s="519" t="str">
        <f t="shared" si="56"/>
        <v>PLACA FOTOLUMINESCENTE DE SINALIZACAO DE SEGURANCA CONTRA INCENDIO,PARA EQUIPAMENTOS DE COMBATE A INCENDIO E ALARME,EM PVC ANTICHAMA,DIMENSOES APROXIMADAS DE (20X15)CM,CONFORME ABNT NBR 16820.FORNECIMENTO E COLOCACAO</v>
      </c>
      <c r="C3628" s="519" t="s">
        <v>34500</v>
      </c>
      <c r="D3628" s="519" t="s">
        <v>34512</v>
      </c>
      <c r="E3628" s="519" t="s">
        <v>71807</v>
      </c>
      <c r="F3628" s="519" t="s">
        <v>71805</v>
      </c>
      <c r="I3628" s="519" t="s">
        <v>5</v>
      </c>
      <c r="J3628" s="650">
        <v>11.71</v>
      </c>
    </row>
    <row r="3629" spans="1:10">
      <c r="A3629" s="519" t="s">
        <v>34518</v>
      </c>
      <c r="B3629" s="519" t="str">
        <f t="shared" si="56"/>
        <v>PLACA FOTOLUMINESCENTE DE SINALIZACAO DE SEGURANCA CONTRA INCENDIO,DE PROIBICAO,EM PVC ANTICHAMA,FORMA CIRCULAR,DIAMETRO APROXIMADO DE 20CM,CONFORME ABNT NBR 16820.FORNECIMENTO E COLOCACAO</v>
      </c>
      <c r="C3629" s="519" t="s">
        <v>34500</v>
      </c>
      <c r="D3629" s="519" t="s">
        <v>34519</v>
      </c>
      <c r="E3629" s="519" t="s">
        <v>71808</v>
      </c>
      <c r="F3629" s="519" t="s">
        <v>36236</v>
      </c>
      <c r="I3629" s="519" t="s">
        <v>5</v>
      </c>
      <c r="J3629" s="650">
        <v>16.03</v>
      </c>
    </row>
    <row r="3630" spans="1:10">
      <c r="A3630" s="519" t="s">
        <v>34521</v>
      </c>
      <c r="B3630" s="519" t="str">
        <f t="shared" si="56"/>
        <v>PLACA FOTOLUMINESCENTE DE SINALIZACAO DE SEGURANCA CONTRA INCENDIO,DE PROIBICAO,EM PVC ANTICHAMA,FORMA CIRCULAR,DIAMETRO APROXIMADO DE 20CM,CONFORME ABNT NBR 16820.FORNECIMENTO E COLOCACAO</v>
      </c>
      <c r="C3630" s="519" t="s">
        <v>34500</v>
      </c>
      <c r="D3630" s="519" t="s">
        <v>34519</v>
      </c>
      <c r="E3630" s="519" t="s">
        <v>71808</v>
      </c>
      <c r="F3630" s="519" t="s">
        <v>36236</v>
      </c>
      <c r="I3630" s="519" t="s">
        <v>5</v>
      </c>
      <c r="J3630" s="650">
        <v>15.41</v>
      </c>
    </row>
    <row r="3631" spans="1:10">
      <c r="A3631" s="519" t="s">
        <v>34522</v>
      </c>
      <c r="B3631" s="519" t="str">
        <f t="shared" si="56"/>
        <v>PLACA FOTOLUMINESCENTE DE SINALIZACAO DE SEGURANCA CONTRA INCENDIO,DE ALERTA,EM PVC ANTICHAMA,FORMA TRIANGULAR,DIMENSAO APROXIMADA DA BASE DE 20CM,CONFORME ABNT NBR 16820.FORNECIMENTO E COLOCACAO</v>
      </c>
      <c r="C3631" s="519" t="s">
        <v>34500</v>
      </c>
      <c r="D3631" s="519" t="s">
        <v>34523</v>
      </c>
      <c r="E3631" s="519" t="s">
        <v>71809</v>
      </c>
      <c r="F3631" s="519" t="s">
        <v>34162</v>
      </c>
      <c r="I3631" s="519" t="s">
        <v>5</v>
      </c>
      <c r="J3631" s="650">
        <v>12.94</v>
      </c>
    </row>
    <row r="3632" spans="1:10">
      <c r="A3632" s="519" t="s">
        <v>34524</v>
      </c>
      <c r="B3632" s="519" t="str">
        <f t="shared" si="56"/>
        <v>PLACA FOTOLUMINESCENTE DE SINALIZACAO DE SEGURANCA CONTRA INCENDIO,DE ALERTA,EM PVC ANTICHAMA,FORMA TRIANGULAR,DIMENSAO APROXIMADA DA BASE DE 20CM,CONFORME ABNT NBR 16820.FORNECIMENTO E COLOCACAO</v>
      </c>
      <c r="C3632" s="519" t="s">
        <v>34500</v>
      </c>
      <c r="D3632" s="519" t="s">
        <v>34523</v>
      </c>
      <c r="E3632" s="519" t="s">
        <v>71809</v>
      </c>
      <c r="F3632" s="519" t="s">
        <v>34162</v>
      </c>
      <c r="I3632" s="519" t="s">
        <v>5</v>
      </c>
      <c r="J3632" s="650">
        <v>12.32</v>
      </c>
    </row>
    <row r="3633" spans="1:10">
      <c r="A3633" s="519" t="s">
        <v>3803</v>
      </c>
      <c r="B3633" s="519" t="str">
        <f t="shared" si="56"/>
        <v>LETRA CAIXA DE ACO INOX POLIDO OU ESCOVADO,COM 20CM DE ALTURA,ESPESSURA DE 2CM,COM PINOS PARA FIXACAO.FORNECIMENTO E COLOCACAO</v>
      </c>
      <c r="C3633" s="519" t="s">
        <v>71810</v>
      </c>
      <c r="D3633" s="519" t="s">
        <v>71811</v>
      </c>
      <c r="E3633" s="519" t="s">
        <v>34525</v>
      </c>
      <c r="I3633" s="519" t="s">
        <v>5</v>
      </c>
      <c r="J3633" s="650">
        <v>99.2</v>
      </c>
    </row>
    <row r="3634" spans="1:10">
      <c r="A3634" s="519" t="s">
        <v>3804</v>
      </c>
      <c r="B3634" s="519" t="str">
        <f t="shared" si="56"/>
        <v>LETRA CAIXA DE ACO INOX POLIDO OU ESCOVADO,COM 20CM DE ALTURA,ESPESSURA DE 2CM,COM PINOS PARA FIXACAO.FORNECIMENTO E COLOCACAO</v>
      </c>
      <c r="C3634" s="519" t="s">
        <v>71810</v>
      </c>
      <c r="D3634" s="519" t="s">
        <v>71811</v>
      </c>
      <c r="E3634" s="519" t="s">
        <v>34525</v>
      </c>
      <c r="I3634" s="519" t="s">
        <v>5</v>
      </c>
      <c r="J3634" s="650">
        <v>97.31</v>
      </c>
    </row>
    <row r="3635" spans="1:10">
      <c r="A3635" s="519" t="s">
        <v>3805</v>
      </c>
      <c r="B3635" s="519" t="str">
        <f t="shared" si="56"/>
        <v>LETRA CAIXA DE ACO INOX POLIDO OU ESCOVADO,COM 30CM DE ALTURA,ESPESSURA DE 3CM,COM PINOS PARA FIXACAO.FORNECIMENTO E COLOCACAO</v>
      </c>
      <c r="C3635" s="519" t="s">
        <v>71812</v>
      </c>
      <c r="D3635" s="519" t="s">
        <v>71813</v>
      </c>
      <c r="E3635" s="519" t="s">
        <v>34525</v>
      </c>
      <c r="I3635" s="519" t="s">
        <v>5</v>
      </c>
      <c r="J3635" s="650">
        <v>137.80000000000001</v>
      </c>
    </row>
    <row r="3636" spans="1:10">
      <c r="A3636" s="519" t="s">
        <v>3806</v>
      </c>
      <c r="B3636" s="519" t="str">
        <f t="shared" si="56"/>
        <v>LETRA CAIXA DE ACO INOX POLIDO OU ESCOVADO,COM 30CM DE ALTURA,ESPESSURA DE 3CM,COM PINOS PARA FIXACAO.FORNECIMENTO E COLOCACAO</v>
      </c>
      <c r="C3636" s="519" t="s">
        <v>71812</v>
      </c>
      <c r="D3636" s="519" t="s">
        <v>71813</v>
      </c>
      <c r="E3636" s="519" t="s">
        <v>34525</v>
      </c>
      <c r="I3636" s="519" t="s">
        <v>5</v>
      </c>
      <c r="J3636" s="650">
        <v>135.91</v>
      </c>
    </row>
    <row r="3637" spans="1:10">
      <c r="A3637" s="519" t="s">
        <v>3807</v>
      </c>
      <c r="B3637" s="519" t="str">
        <f t="shared" si="56"/>
        <v>LETRA CAIXA DE ACO INOX POLIDO OU ESCOVADO,COM 40CM DE ALTURA,ESPESSURA DE 4CM,COM PINOS PARA FIXACAO.FORNECIMENTO E COLOCACAO</v>
      </c>
      <c r="C3637" s="519" t="s">
        <v>71814</v>
      </c>
      <c r="D3637" s="519" t="s">
        <v>71815</v>
      </c>
      <c r="E3637" s="519" t="s">
        <v>34525</v>
      </c>
      <c r="I3637" s="519" t="s">
        <v>5</v>
      </c>
      <c r="J3637" s="650">
        <v>234.2</v>
      </c>
    </row>
    <row r="3638" spans="1:10">
      <c r="A3638" s="519" t="s">
        <v>3808</v>
      </c>
      <c r="B3638" s="519" t="str">
        <f t="shared" si="56"/>
        <v>LETRA CAIXA DE ACO INOX POLIDO OU ESCOVADO,COM 40CM DE ALTURA,ESPESSURA DE 4CM,COM PINOS PARA FIXACAO.FORNECIMENTO E COLOCACAO</v>
      </c>
      <c r="C3638" s="519" t="s">
        <v>71814</v>
      </c>
      <c r="D3638" s="519" t="s">
        <v>71815</v>
      </c>
      <c r="E3638" s="519" t="s">
        <v>34525</v>
      </c>
      <c r="I3638" s="519" t="s">
        <v>5</v>
      </c>
      <c r="J3638" s="650">
        <v>232.31</v>
      </c>
    </row>
    <row r="3639" spans="1:10">
      <c r="A3639" s="519" t="s">
        <v>71816</v>
      </c>
      <c r="B3639" s="519" t="str">
        <f t="shared" si="56"/>
        <v>LETRA CAIXA DE LATAO,COM 30CM DE ALTURA,ESPESSURA DE 3CM,COM PINOS PARA FIXACAO.FORNECIMENTO E COLOCACAO</v>
      </c>
      <c r="C3639" s="519" t="s">
        <v>71817</v>
      </c>
      <c r="D3639" s="519" t="s">
        <v>71818</v>
      </c>
      <c r="I3639" s="519" t="s">
        <v>5</v>
      </c>
      <c r="J3639" s="650">
        <v>244.2</v>
      </c>
    </row>
    <row r="3640" spans="1:10">
      <c r="A3640" s="519" t="s">
        <v>71819</v>
      </c>
      <c r="B3640" s="519" t="str">
        <f t="shared" si="56"/>
        <v>LETRA CAIXA DE LATAO,COM 30CM DE ALTURA,ESPESSURA DE 3CM,COM PINOS PARA FIXACAO.FORNECIMENTO E COLOCACAO</v>
      </c>
      <c r="C3640" s="519" t="s">
        <v>71817</v>
      </c>
      <c r="D3640" s="519" t="s">
        <v>71818</v>
      </c>
      <c r="I3640" s="519" t="s">
        <v>5</v>
      </c>
      <c r="J3640" s="650">
        <v>242.31</v>
      </c>
    </row>
    <row r="3641" spans="1:10">
      <c r="A3641" s="519" t="s">
        <v>3809</v>
      </c>
      <c r="B3641" s="519" t="str">
        <f t="shared" si="56"/>
        <v>LETRA FUNDIDA EM ALUMINIO,COM 10CM DE ALTURA,ESPESSURA DE 5MM,COM PINOS PARA FIXACAO.FORNECIMENTO E COLOCACAO</v>
      </c>
      <c r="C3641" s="519" t="s">
        <v>71820</v>
      </c>
      <c r="D3641" s="519" t="s">
        <v>71821</v>
      </c>
      <c r="I3641" s="519" t="s">
        <v>5</v>
      </c>
      <c r="J3641" s="650">
        <v>75.150000000000006</v>
      </c>
    </row>
    <row r="3642" spans="1:10">
      <c r="A3642" s="519" t="s">
        <v>3810</v>
      </c>
      <c r="B3642" s="519" t="str">
        <f t="shared" si="56"/>
        <v>LETRA FUNDIDA EM ALUMINIO,COM 10CM DE ALTURA,ESPESSURA DE 5MM,COM PINOS PARA FIXACAO.FORNECIMENTO E COLOCACAO</v>
      </c>
      <c r="C3642" s="519" t="s">
        <v>71820</v>
      </c>
      <c r="D3642" s="519" t="s">
        <v>71821</v>
      </c>
      <c r="I3642" s="519" t="s">
        <v>5</v>
      </c>
      <c r="J3642" s="650">
        <v>73.260000000000005</v>
      </c>
    </row>
    <row r="3643" spans="1:10">
      <c r="A3643" s="519" t="s">
        <v>3811</v>
      </c>
      <c r="B3643" s="519" t="str">
        <f t="shared" si="56"/>
        <v>LETRA FUNDIDA EM BRONZE,COM 10CM DE ALTURA,ESPESSURA DE 5MM,COM PINOS PARA FIXACAO.FORNECIMENTO E COLOCACAO</v>
      </c>
      <c r="C3643" s="519" t="s">
        <v>71822</v>
      </c>
      <c r="D3643" s="519" t="s">
        <v>71823</v>
      </c>
      <c r="I3643" s="519" t="s">
        <v>5</v>
      </c>
      <c r="J3643" s="650">
        <v>124.96</v>
      </c>
    </row>
    <row r="3644" spans="1:10">
      <c r="A3644" s="519" t="s">
        <v>3812</v>
      </c>
      <c r="B3644" s="519" t="str">
        <f t="shared" si="56"/>
        <v>LETRA FUNDIDA EM BRONZE,COM 10CM DE ALTURA,ESPESSURA DE 5MM,COM PINOS PARA FIXACAO.FORNECIMENTO E COLOCACAO</v>
      </c>
      <c r="C3644" s="519" t="s">
        <v>71822</v>
      </c>
      <c r="D3644" s="519" t="s">
        <v>71823</v>
      </c>
      <c r="I3644" s="519" t="s">
        <v>5</v>
      </c>
      <c r="J3644" s="650">
        <v>123.06</v>
      </c>
    </row>
    <row r="3645" spans="1:10">
      <c r="A3645" s="519" t="s">
        <v>3813</v>
      </c>
      <c r="B3645" s="519" t="str">
        <f t="shared" si="56"/>
        <v>PLACA DE FERRO ESMALTADO DE 12X18CM COM NUMERACAO PARA IDENTIFICACAO DE IMOVEL EM LOGRADOURO.FORNECIMENTO E COLOCACAO</v>
      </c>
      <c r="C3645" s="519" t="s">
        <v>34528</v>
      </c>
      <c r="D3645" s="519" t="s">
        <v>34529</v>
      </c>
      <c r="I3645" s="519" t="s">
        <v>5</v>
      </c>
      <c r="J3645" s="650">
        <v>59.61</v>
      </c>
    </row>
    <row r="3646" spans="1:10">
      <c r="A3646" s="519" t="s">
        <v>3814</v>
      </c>
      <c r="B3646" s="519" t="str">
        <f t="shared" si="56"/>
        <v>PLACA DE FERRO ESMALTADO DE 12X18CM COM NUMERACAO PARA IDENTIFICACAO DE IMOVEL EM LOGRADOURO.FORNECIMENTO E COLOCACAO</v>
      </c>
      <c r="C3646" s="519" t="s">
        <v>34528</v>
      </c>
      <c r="D3646" s="519" t="s">
        <v>34529</v>
      </c>
      <c r="I3646" s="519" t="s">
        <v>5</v>
      </c>
      <c r="J3646" s="650">
        <v>58.53</v>
      </c>
    </row>
    <row r="3647" spans="1:10">
      <c r="A3647" s="519" t="s">
        <v>3815</v>
      </c>
      <c r="B3647" s="519" t="str">
        <f t="shared" si="56"/>
        <v>PLACA DE FERRO ESMALTADO FORMA ELIPTICA,Nº13,PARA IDENTIFICACAO DE MARCADOR,DE LUZ OU GAS OU OUTRO,EM CONJUNTO HABITACIONAL.FORNECIMENTO E COLOCACAO</v>
      </c>
      <c r="C3647" s="519" t="s">
        <v>34530</v>
      </c>
      <c r="D3647" s="519" t="s">
        <v>34531</v>
      </c>
      <c r="E3647" s="519" t="s">
        <v>34532</v>
      </c>
      <c r="I3647" s="519" t="s">
        <v>5</v>
      </c>
      <c r="J3647" s="650">
        <v>16.38</v>
      </c>
    </row>
    <row r="3648" spans="1:10">
      <c r="A3648" s="519" t="s">
        <v>3816</v>
      </c>
      <c r="B3648" s="519" t="str">
        <f t="shared" si="56"/>
        <v>PLACA DE FERRO ESMALTADO FORMA ELIPTICA,Nº13,PARA IDENTIFICACAO DE MARCADOR,DE LUZ OU GAS OU OUTRO,EM CONJUNTO HABITACIONAL.FORNECIMENTO E COLOCACAO</v>
      </c>
      <c r="C3648" s="519" t="s">
        <v>34530</v>
      </c>
      <c r="D3648" s="519" t="s">
        <v>34531</v>
      </c>
      <c r="E3648" s="519" t="s">
        <v>34532</v>
      </c>
      <c r="I3648" s="519" t="s">
        <v>5</v>
      </c>
      <c r="J3648" s="650">
        <v>15.57</v>
      </c>
    </row>
    <row r="3649" spans="1:10">
      <c r="A3649" s="519" t="s">
        <v>3817</v>
      </c>
      <c r="B3649" s="519" t="str">
        <f t="shared" si="56"/>
        <v>PLACA DE IDENTIFICACAO EM ACO INOXIDAVEL,ESCRITA EM BRAILLE,MEDINDO 8X25CM.FORNECIMENTO E COLOCACAO</v>
      </c>
      <c r="C3649" s="519" t="s">
        <v>34533</v>
      </c>
      <c r="D3649" s="519" t="s">
        <v>34534</v>
      </c>
      <c r="I3649" s="519" t="s">
        <v>5</v>
      </c>
      <c r="J3649" s="650">
        <v>101.37</v>
      </c>
    </row>
    <row r="3650" spans="1:10">
      <c r="A3650" s="519" t="s">
        <v>3818</v>
      </c>
      <c r="B3650" s="519" t="str">
        <f t="shared" si="56"/>
        <v>PLACA DE IDENTIFICACAO EM ACO INOXIDAVEL,ESCRITA EM BRAILLE,MEDINDO 8X25CM.FORNECIMENTO E COLOCACAO</v>
      </c>
      <c r="C3650" s="519" t="s">
        <v>34533</v>
      </c>
      <c r="D3650" s="519" t="s">
        <v>34534</v>
      </c>
      <c r="I3650" s="519" t="s">
        <v>5</v>
      </c>
      <c r="J3650" s="650">
        <v>99.8</v>
      </c>
    </row>
    <row r="3651" spans="1:10">
      <c r="A3651" s="519" t="s">
        <v>3819</v>
      </c>
      <c r="B3651" s="519" t="str">
        <f t="shared" si="56"/>
        <v>MAPA TATIL(BRAILLE/RELEVO) EM ACRILICO,MEDINDO 54X39CM,PARASINALIZACAO E LOCALIZACAO DE AMBIENTES,EXCLUSIVE PEDESTAL.FORNECIMENTO E COLOCACAO</v>
      </c>
      <c r="C3651" s="519" t="s">
        <v>34535</v>
      </c>
      <c r="D3651" s="519" t="s">
        <v>34536</v>
      </c>
      <c r="E3651" s="519" t="s">
        <v>34297</v>
      </c>
      <c r="I3651" s="519" t="s">
        <v>5</v>
      </c>
      <c r="J3651" s="650">
        <v>1104.7</v>
      </c>
    </row>
    <row r="3652" spans="1:10">
      <c r="A3652" s="519" t="s">
        <v>3820</v>
      </c>
      <c r="B3652" s="519" t="str">
        <f t="shared" si="56"/>
        <v>MAPA TATIL(BRAILLE/RELEVO) EM ACRILICO,MEDINDO 54X39CM,PARASINALIZACAO E LOCALIZACAO DE AMBIENTES,EXCLUSIVE PEDESTAL.FORNECIMENTO E COLOCACAO</v>
      </c>
      <c r="C3652" s="519" t="s">
        <v>34535</v>
      </c>
      <c r="D3652" s="519" t="s">
        <v>34536</v>
      </c>
      <c r="E3652" s="519" t="s">
        <v>34297</v>
      </c>
      <c r="I3652" s="519" t="s">
        <v>5</v>
      </c>
      <c r="J3652" s="650">
        <v>1104.08</v>
      </c>
    </row>
    <row r="3653" spans="1:10">
      <c r="A3653" s="519" t="s">
        <v>3821</v>
      </c>
      <c r="B3653" s="519" t="str">
        <f t="shared" si="56"/>
        <v>ANEL TATIL DE TEXTURA CONSTRASTANTE (BORRACHA) E,PLACA TATIL DE ALUMINIO EM BRAILE 10X3CM, PARA SINALIZACAO DE CORRIMAOS,PARA PESSOAS COM NECESSIDADES ESPECIFICAS.FORNECIMENTO E COLOCACAO</v>
      </c>
      <c r="C3653" s="519" t="s">
        <v>34537</v>
      </c>
      <c r="D3653" s="519" t="s">
        <v>34538</v>
      </c>
      <c r="E3653" s="519" t="s">
        <v>34539</v>
      </c>
      <c r="F3653" s="519" t="s">
        <v>34540</v>
      </c>
      <c r="I3653" s="519" t="s">
        <v>5</v>
      </c>
      <c r="J3653" s="650">
        <v>33.799999999999997</v>
      </c>
    </row>
    <row r="3654" spans="1:10">
      <c r="A3654" s="519" t="s">
        <v>3822</v>
      </c>
      <c r="B3654" s="519" t="str">
        <f t="shared" si="56"/>
        <v>ANEL TATIL DE TEXTURA CONSTRASTANTE (BORRACHA) E,PLACA TATIL DE ALUMINIO EM BRAILE 10X3CM, PARA SINALIZACAO DE CORRIMAOS,PARA PESSOAS COM NECESSIDADES ESPECIFICAS.FORNECIMENTO E COLOCACAO</v>
      </c>
      <c r="C3654" s="519" t="s">
        <v>34537</v>
      </c>
      <c r="D3654" s="519" t="s">
        <v>34538</v>
      </c>
      <c r="E3654" s="519" t="s">
        <v>34539</v>
      </c>
      <c r="F3654" s="519" t="s">
        <v>34540</v>
      </c>
      <c r="I3654" s="519" t="s">
        <v>5</v>
      </c>
      <c r="J3654" s="650">
        <v>32.229999999999997</v>
      </c>
    </row>
    <row r="3655" spans="1:10">
      <c r="A3655" s="519" t="s">
        <v>3823</v>
      </c>
      <c r="B3655" s="519" t="str">
        <f t="shared" si="56"/>
        <v>PLASTICO NA COR PRETA,DESTINADO A PROTECAO DE TELHADOS,MOVEIS E PISOS,COM 0,15MM DE ESPESSURA,REUTILIZADO 5 VEZES,INCLUSIVE RETIRADA.FORNECIMENTO E COLOCACAO</v>
      </c>
      <c r="C3655" s="519" t="s">
        <v>34541</v>
      </c>
      <c r="D3655" s="519" t="s">
        <v>34542</v>
      </c>
      <c r="E3655" s="519" t="s">
        <v>34543</v>
      </c>
      <c r="I3655" s="519" t="s">
        <v>13</v>
      </c>
      <c r="J3655" s="650">
        <v>1.28</v>
      </c>
    </row>
    <row r="3656" spans="1:10">
      <c r="A3656" s="519" t="s">
        <v>3824</v>
      </c>
      <c r="B3656" s="519" t="str">
        <f t="shared" ref="B3656:B3719" si="57">C3656&amp;D3656&amp;E3656&amp;F3656&amp;G3656&amp;H3656</f>
        <v>PLASTICO NA COR PRETA,DESTINADO A PROTECAO DE TELHADOS,MOVEIS E PISOS,COM 0,15MM DE ESPESSURA,REUTILIZADO 5 VEZES,INCLUSIVE RETIRADA.FORNECIMENTO E COLOCACAO</v>
      </c>
      <c r="C3656" s="519" t="s">
        <v>34541</v>
      </c>
      <c r="D3656" s="519" t="s">
        <v>34542</v>
      </c>
      <c r="E3656" s="519" t="s">
        <v>34543</v>
      </c>
      <c r="I3656" s="519" t="s">
        <v>13</v>
      </c>
      <c r="J3656" s="650">
        <v>1.1400000000000001</v>
      </c>
    </row>
    <row r="3657" spans="1:10">
      <c r="A3657" s="519" t="s">
        <v>3825</v>
      </c>
      <c r="B3657" s="519" t="str">
        <f t="shared" si="57"/>
        <v>LONA TIPO LEVE PARA PROTECAO DE TELHADOS,REUTILIZADO 2 VEZES,INCLUSIVE RETIRADA.FORNECIMENTO E COLOCACAO</v>
      </c>
      <c r="C3657" s="519" t="s">
        <v>34544</v>
      </c>
      <c r="D3657" s="519" t="s">
        <v>34545</v>
      </c>
      <c r="I3657" s="519" t="s">
        <v>13</v>
      </c>
      <c r="J3657" s="650">
        <v>1.26</v>
      </c>
    </row>
    <row r="3658" spans="1:10">
      <c r="A3658" s="519" t="s">
        <v>3826</v>
      </c>
      <c r="B3658" s="519" t="str">
        <f t="shared" si="57"/>
        <v>LONA TIPO LEVE PARA PROTECAO DE TELHADOS,REUTILIZADO 2 VEZES,INCLUSIVE RETIRADA.FORNECIMENTO E COLOCACAO</v>
      </c>
      <c r="C3658" s="519" t="s">
        <v>34544</v>
      </c>
      <c r="D3658" s="519" t="s">
        <v>34545</v>
      </c>
      <c r="I3658" s="519" t="s">
        <v>13</v>
      </c>
      <c r="J3658" s="650">
        <v>1.1200000000000001</v>
      </c>
    </row>
    <row r="3659" spans="1:10">
      <c r="A3659" s="519" t="s">
        <v>3827</v>
      </c>
      <c r="B3659" s="519" t="str">
        <f t="shared" si="57"/>
        <v>LONA DE POLIETILENO(LONA TERREIRO)COM ESPESSURA DE 0,20MM PARA IMPERMEABILIZACAO DE SOLO,MEDIDA PELA AREA COBERTA,INCLUSIVE PERDAS E TRANSPASSE</v>
      </c>
      <c r="C3659" s="519" t="s">
        <v>34546</v>
      </c>
      <c r="D3659" s="519" t="s">
        <v>34547</v>
      </c>
      <c r="E3659" s="519" t="s">
        <v>34548</v>
      </c>
      <c r="I3659" s="519" t="s">
        <v>13</v>
      </c>
      <c r="J3659" s="650">
        <v>1.87</v>
      </c>
    </row>
    <row r="3660" spans="1:10">
      <c r="A3660" s="519" t="s">
        <v>3828</v>
      </c>
      <c r="B3660" s="519" t="str">
        <f t="shared" si="57"/>
        <v>LONA DE POLIETILENO(LONA TERREIRO)COM ESPESSURA DE 0,20MM PARA IMPERMEABILIZACAO DE SOLO,MEDIDA PELA AREA COBERTA,INCLUSIVE PERDAS E TRANSPASSE</v>
      </c>
      <c r="C3660" s="519" t="s">
        <v>34546</v>
      </c>
      <c r="D3660" s="519" t="s">
        <v>34547</v>
      </c>
      <c r="E3660" s="519" t="s">
        <v>34548</v>
      </c>
      <c r="I3660" s="519" t="s">
        <v>13</v>
      </c>
      <c r="J3660" s="650">
        <v>1.83</v>
      </c>
    </row>
    <row r="3661" spans="1:10">
      <c r="A3661" s="519" t="s">
        <v>3829</v>
      </c>
      <c r="B3661" s="519" t="str">
        <f t="shared" si="57"/>
        <v>PLASTICO BOLHAO,BOLHA DIAMETRO DE 25MM E LARGURA DE 1,30M.FORNECIMENTO E COLOCACAO</v>
      </c>
      <c r="C3661" s="519" t="s">
        <v>34549</v>
      </c>
      <c r="D3661" s="519" t="s">
        <v>34297</v>
      </c>
      <c r="I3661" s="519" t="s">
        <v>36</v>
      </c>
      <c r="J3661" s="650">
        <v>3</v>
      </c>
    </row>
    <row r="3662" spans="1:10">
      <c r="A3662" s="519" t="s">
        <v>3830</v>
      </c>
      <c r="B3662" s="519" t="str">
        <f t="shared" si="57"/>
        <v>PLASTICO BOLHAO,BOLHA DIAMETRO DE 25MM E LARGURA DE 1,30M.FORNECIMENTO E COLOCACAO</v>
      </c>
      <c r="C3662" s="519" t="s">
        <v>34549</v>
      </c>
      <c r="D3662" s="519" t="s">
        <v>34297</v>
      </c>
      <c r="I3662" s="519" t="s">
        <v>36</v>
      </c>
      <c r="J3662" s="650">
        <v>2.77</v>
      </c>
    </row>
    <row r="3663" spans="1:10">
      <c r="A3663" s="519" t="s">
        <v>71824</v>
      </c>
      <c r="B3663" s="519" t="str">
        <f t="shared" si="57"/>
        <v>PALLET DE CONTENCAO PARA DOIS TAMBORES DE COMBUSTIVEL,EM POLIETILENO ROTOMOLDADO COM PROTECAO UV,CAPACIDADE APROXIMADA DE 200 LITROS,COMPOSTO DE BACIA E GRELHA.FORNECIMENTO</v>
      </c>
      <c r="C3663" s="519" t="s">
        <v>71825</v>
      </c>
      <c r="D3663" s="519" t="s">
        <v>71826</v>
      </c>
      <c r="E3663" s="519" t="s">
        <v>71827</v>
      </c>
      <c r="I3663" s="519" t="s">
        <v>5</v>
      </c>
      <c r="J3663" s="650">
        <v>811.13</v>
      </c>
    </row>
    <row r="3664" spans="1:10">
      <c r="A3664" s="519" t="s">
        <v>71828</v>
      </c>
      <c r="B3664" s="519" t="str">
        <f t="shared" si="57"/>
        <v>PALLET DE CONTENCAO PARA DOIS TAMBORES DE COMBUSTIVEL,EM POLIETILENO ROTOMOLDADO COM PROTECAO UV,CAPACIDADE APROXIMADA DE 200 LITROS,COMPOSTO DE BACIA E GRELHA.FORNECIMENTO</v>
      </c>
      <c r="C3664" s="519" t="s">
        <v>71825</v>
      </c>
      <c r="D3664" s="519" t="s">
        <v>71826</v>
      </c>
      <c r="E3664" s="519" t="s">
        <v>71827</v>
      </c>
      <c r="I3664" s="519" t="s">
        <v>5</v>
      </c>
      <c r="J3664" s="650">
        <v>811.13</v>
      </c>
    </row>
    <row r="3665" spans="1:10">
      <c r="A3665" s="519" t="s">
        <v>3831</v>
      </c>
      <c r="B3665" s="519"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5" s="519" t="s">
        <v>34550</v>
      </c>
      <c r="D3665" s="519" t="s">
        <v>34551</v>
      </c>
      <c r="E3665" s="519" t="s">
        <v>34552</v>
      </c>
      <c r="F3665" s="519" t="s">
        <v>34553</v>
      </c>
      <c r="G3665" s="519" t="s">
        <v>34554</v>
      </c>
      <c r="H3665" s="519" t="s">
        <v>31370</v>
      </c>
      <c r="I3665" s="519" t="s">
        <v>36</v>
      </c>
      <c r="J3665" s="650">
        <v>198.5</v>
      </c>
    </row>
    <row r="3666" spans="1:10">
      <c r="A3666" s="519" t="s">
        <v>3832</v>
      </c>
      <c r="B3666" s="519" t="str">
        <f t="shared" si="57"/>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66" s="519" t="s">
        <v>34550</v>
      </c>
      <c r="D3666" s="519" t="s">
        <v>34551</v>
      </c>
      <c r="E3666" s="519" t="s">
        <v>34552</v>
      </c>
      <c r="F3666" s="519" t="s">
        <v>34553</v>
      </c>
      <c r="G3666" s="519" t="s">
        <v>34554</v>
      </c>
      <c r="H3666" s="519" t="s">
        <v>31370</v>
      </c>
      <c r="I3666" s="519" t="s">
        <v>36</v>
      </c>
      <c r="J3666" s="650">
        <v>188.08</v>
      </c>
    </row>
    <row r="3667" spans="1:10">
      <c r="A3667" s="519" t="s">
        <v>3833</v>
      </c>
      <c r="B3667" s="519"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7" s="519" t="s">
        <v>34550</v>
      </c>
      <c r="D3667" s="519" t="s">
        <v>34555</v>
      </c>
      <c r="E3667" s="519" t="s">
        <v>34556</v>
      </c>
      <c r="F3667" s="519" t="s">
        <v>34557</v>
      </c>
      <c r="G3667" s="519" t="s">
        <v>34558</v>
      </c>
      <c r="H3667" s="519" t="s">
        <v>34559</v>
      </c>
      <c r="I3667" s="519" t="s">
        <v>36</v>
      </c>
      <c r="J3667" s="650">
        <v>258</v>
      </c>
    </row>
    <row r="3668" spans="1:10">
      <c r="A3668" s="519" t="s">
        <v>3834</v>
      </c>
      <c r="B3668" s="519" t="str">
        <f t="shared" si="57"/>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8" s="519" t="s">
        <v>34550</v>
      </c>
      <c r="D3668" s="519" t="s">
        <v>34555</v>
      </c>
      <c r="E3668" s="519" t="s">
        <v>34556</v>
      </c>
      <c r="F3668" s="519" t="s">
        <v>34557</v>
      </c>
      <c r="G3668" s="519" t="s">
        <v>34558</v>
      </c>
      <c r="H3668" s="519" t="s">
        <v>34559</v>
      </c>
      <c r="I3668" s="519" t="s">
        <v>36</v>
      </c>
      <c r="J3668" s="650">
        <v>245.1</v>
      </c>
    </row>
    <row r="3669" spans="1:10">
      <c r="A3669" s="519" t="s">
        <v>3835</v>
      </c>
      <c r="B3669" s="519"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9" s="519" t="s">
        <v>34560</v>
      </c>
      <c r="D3669" s="519" t="s">
        <v>34561</v>
      </c>
      <c r="E3669" s="519" t="s">
        <v>34552</v>
      </c>
      <c r="F3669" s="519" t="s">
        <v>34562</v>
      </c>
      <c r="G3669" s="519" t="s">
        <v>34563</v>
      </c>
      <c r="I3669" s="519" t="s">
        <v>36</v>
      </c>
      <c r="J3669" s="650">
        <v>167.8</v>
      </c>
    </row>
    <row r="3670" spans="1:10">
      <c r="A3670" s="519" t="s">
        <v>3836</v>
      </c>
      <c r="B3670" s="519" t="str">
        <f t="shared" si="57"/>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70" s="519" t="s">
        <v>34560</v>
      </c>
      <c r="D3670" s="519" t="s">
        <v>34561</v>
      </c>
      <c r="E3670" s="519" t="s">
        <v>34552</v>
      </c>
      <c r="F3670" s="519" t="s">
        <v>34562</v>
      </c>
      <c r="G3670" s="519" t="s">
        <v>34563</v>
      </c>
      <c r="I3670" s="519" t="s">
        <v>36</v>
      </c>
      <c r="J3670" s="650">
        <v>161.03</v>
      </c>
    </row>
    <row r="3671" spans="1:10">
      <c r="A3671" s="519" t="s">
        <v>3837</v>
      </c>
      <c r="B3671" s="519"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71" s="519" t="s">
        <v>34560</v>
      </c>
      <c r="D3671" s="519" t="s">
        <v>34564</v>
      </c>
      <c r="E3671" s="519" t="s">
        <v>34565</v>
      </c>
      <c r="F3671" s="519" t="s">
        <v>34566</v>
      </c>
      <c r="G3671" s="519" t="s">
        <v>34567</v>
      </c>
      <c r="H3671" s="519" t="s">
        <v>34568</v>
      </c>
      <c r="I3671" s="519" t="s">
        <v>36</v>
      </c>
      <c r="J3671" s="650">
        <v>229.11</v>
      </c>
    </row>
    <row r="3672" spans="1:10">
      <c r="A3672" s="519" t="s">
        <v>3838</v>
      </c>
      <c r="B3672" s="519" t="str">
        <f t="shared" si="57"/>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72" s="519" t="s">
        <v>34560</v>
      </c>
      <c r="D3672" s="519" t="s">
        <v>34564</v>
      </c>
      <c r="E3672" s="519" t="s">
        <v>34565</v>
      </c>
      <c r="F3672" s="519" t="s">
        <v>34566</v>
      </c>
      <c r="G3672" s="519" t="s">
        <v>34567</v>
      </c>
      <c r="H3672" s="519" t="s">
        <v>34568</v>
      </c>
      <c r="I3672" s="519" t="s">
        <v>36</v>
      </c>
      <c r="J3672" s="650">
        <v>221.7</v>
      </c>
    </row>
    <row r="3673" spans="1:10">
      <c r="A3673" s="519" t="s">
        <v>3839</v>
      </c>
      <c r="B3673" s="519" t="str">
        <f t="shared" si="57"/>
        <v>ESCORAMENTO DE VALAS EM PRANCHADA HORIZONTAL,EMPREGANDO-SE MADEIRA DE 3ª E PERFIL METALICO "H" DE 6"X6",REUTILIZADOS EM5 VEZES,INCLUSIVE FORNECIMENTO DE TODOS OS MATERIAIS,COLOCACAO E RETIRADA</v>
      </c>
      <c r="C3673" s="519" t="s">
        <v>34569</v>
      </c>
      <c r="D3673" s="519" t="s">
        <v>34570</v>
      </c>
      <c r="E3673" s="519" t="s">
        <v>34571</v>
      </c>
      <c r="F3673" s="519" t="s">
        <v>34572</v>
      </c>
      <c r="I3673" s="519" t="s">
        <v>13</v>
      </c>
      <c r="J3673" s="650">
        <v>291.97000000000003</v>
      </c>
    </row>
    <row r="3674" spans="1:10">
      <c r="A3674" s="519" t="s">
        <v>3840</v>
      </c>
      <c r="B3674" s="519" t="str">
        <f t="shared" si="57"/>
        <v>ESCORAMENTO DE VALAS EM PRANCHADA HORIZONTAL,EMPREGANDO-SE MADEIRA DE 3ª E PERFIL METALICO "H" DE 6"X6",REUTILIZADOS EM5 VEZES,INCLUSIVE FORNECIMENTO DE TODOS OS MATERIAIS,COLOCACAO E RETIRADA</v>
      </c>
      <c r="C3674" s="519" t="s">
        <v>34569</v>
      </c>
      <c r="D3674" s="519" t="s">
        <v>34570</v>
      </c>
      <c r="E3674" s="519" t="s">
        <v>34571</v>
      </c>
      <c r="F3674" s="519" t="s">
        <v>34572</v>
      </c>
      <c r="I3674" s="519" t="s">
        <v>13</v>
      </c>
      <c r="J3674" s="650">
        <v>274.57</v>
      </c>
    </row>
    <row r="3675" spans="1:10">
      <c r="A3675" s="519" t="s">
        <v>3841</v>
      </c>
      <c r="B3675" s="519" t="str">
        <f t="shared" si="57"/>
        <v>ESCORAMENTO MISTO DE PRANCHADA HORIZONTAL ATE 8M DE PROFUNDIDADE COM PRANCHAS DE MADEIRA,ESTACAS E LONGARINAS DE ACO I DE 10",ESTRONCAS DE DUPLO I DE 8",COMPREENDENDO FORNECIMENTO,COLOCACAO E RETIRADA DE TODOS OS COMPONENTES COM REAPROVEITAMENTO DESTES</v>
      </c>
      <c r="C3675" s="519" t="s">
        <v>34573</v>
      </c>
      <c r="D3675" s="519" t="s">
        <v>34574</v>
      </c>
      <c r="E3675" s="519" t="s">
        <v>34575</v>
      </c>
      <c r="F3675" s="519" t="s">
        <v>34576</v>
      </c>
      <c r="G3675" s="519" t="s">
        <v>34577</v>
      </c>
      <c r="I3675" s="519" t="s">
        <v>13</v>
      </c>
      <c r="J3675" s="650">
        <v>544.23</v>
      </c>
    </row>
    <row r="3676" spans="1:10">
      <c r="A3676" s="519" t="s">
        <v>3842</v>
      </c>
      <c r="B3676" s="519" t="str">
        <f t="shared" si="57"/>
        <v>ESCORAMENTO MISTO DE PRANCHADA HORIZONTAL ATE 8M DE PROFUNDIDADE COM PRANCHAS DE MADEIRA,ESTACAS E LONGARINAS DE ACO I DE 10",ESTRONCAS DE DUPLO I DE 8",COMPREENDENDO FORNECIMENTO,COLOCACAO E RETIRADA DE TODOS OS COMPONENTES COM REAPROVEITAMENTO DESTES</v>
      </c>
      <c r="C3676" s="519" t="s">
        <v>34573</v>
      </c>
      <c r="D3676" s="519" t="s">
        <v>34574</v>
      </c>
      <c r="E3676" s="519" t="s">
        <v>34575</v>
      </c>
      <c r="F3676" s="519" t="s">
        <v>34576</v>
      </c>
      <c r="G3676" s="519" t="s">
        <v>34577</v>
      </c>
      <c r="I3676" s="519" t="s">
        <v>13</v>
      </c>
      <c r="J3676" s="650">
        <v>517.55999999999995</v>
      </c>
    </row>
    <row r="3677" spans="1:10">
      <c r="A3677" s="519" t="s">
        <v>3843</v>
      </c>
      <c r="B3677" s="519"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s="519" t="s">
        <v>34578</v>
      </c>
      <c r="D3677" s="519" t="s">
        <v>34579</v>
      </c>
      <c r="E3677" s="519" t="s">
        <v>34580</v>
      </c>
      <c r="F3677" s="519" t="s">
        <v>34581</v>
      </c>
      <c r="G3677" s="519" t="s">
        <v>34582</v>
      </c>
      <c r="H3677" s="519" t="s">
        <v>34583</v>
      </c>
      <c r="I3677" s="519" t="s">
        <v>13</v>
      </c>
      <c r="J3677" s="650">
        <v>90.03</v>
      </c>
    </row>
    <row r="3678" spans="1:10">
      <c r="A3678" s="519" t="s">
        <v>3844</v>
      </c>
      <c r="B3678" s="519" t="str">
        <f t="shared" si="57"/>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519" t="s">
        <v>34578</v>
      </c>
      <c r="D3678" s="519" t="s">
        <v>34579</v>
      </c>
      <c r="E3678" s="519" t="s">
        <v>34580</v>
      </c>
      <c r="F3678" s="519" t="s">
        <v>34581</v>
      </c>
      <c r="G3678" s="519" t="s">
        <v>34582</v>
      </c>
      <c r="H3678" s="519" t="s">
        <v>34583</v>
      </c>
      <c r="I3678" s="519" t="s">
        <v>13</v>
      </c>
      <c r="J3678" s="650">
        <v>85.61</v>
      </c>
    </row>
    <row r="3679" spans="1:10">
      <c r="A3679" s="519" t="s">
        <v>3845</v>
      </c>
      <c r="B3679" s="519"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s="519" t="s">
        <v>34578</v>
      </c>
      <c r="D3679" s="519" t="s">
        <v>34579</v>
      </c>
      <c r="E3679" s="519" t="s">
        <v>34580</v>
      </c>
      <c r="F3679" s="519" t="s">
        <v>34584</v>
      </c>
      <c r="G3679" s="519" t="s">
        <v>34582</v>
      </c>
      <c r="H3679" s="519" t="s">
        <v>34583</v>
      </c>
      <c r="I3679" s="519" t="s">
        <v>13</v>
      </c>
      <c r="J3679" s="650">
        <v>101.81</v>
      </c>
    </row>
    <row r="3680" spans="1:10">
      <c r="A3680" s="519" t="s">
        <v>3846</v>
      </c>
      <c r="B3680" s="519" t="str">
        <f t="shared" si="57"/>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519" t="s">
        <v>34578</v>
      </c>
      <c r="D3680" s="519" t="s">
        <v>34579</v>
      </c>
      <c r="E3680" s="519" t="s">
        <v>34580</v>
      </c>
      <c r="F3680" s="519" t="s">
        <v>34584</v>
      </c>
      <c r="G3680" s="519" t="s">
        <v>34582</v>
      </c>
      <c r="H3680" s="519" t="s">
        <v>34583</v>
      </c>
      <c r="I3680" s="519" t="s">
        <v>13</v>
      </c>
      <c r="J3680" s="650">
        <v>97.39</v>
      </c>
    </row>
    <row r="3681" spans="1:10">
      <c r="A3681" s="519" t="s">
        <v>3847</v>
      </c>
      <c r="B3681" s="519"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s="519" t="s">
        <v>34578</v>
      </c>
      <c r="D3681" s="519" t="s">
        <v>34579</v>
      </c>
      <c r="E3681" s="519" t="s">
        <v>34580</v>
      </c>
      <c r="F3681" s="519" t="s">
        <v>34585</v>
      </c>
      <c r="G3681" s="519" t="s">
        <v>34582</v>
      </c>
      <c r="H3681" s="519" t="s">
        <v>34583</v>
      </c>
      <c r="I3681" s="519" t="s">
        <v>13</v>
      </c>
      <c r="J3681" s="650">
        <v>160.63999999999999</v>
      </c>
    </row>
    <row r="3682" spans="1:10">
      <c r="A3682" s="519" t="s">
        <v>3848</v>
      </c>
      <c r="B3682" s="519" t="str">
        <f t="shared" si="57"/>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519" t="s">
        <v>34578</v>
      </c>
      <c r="D3682" s="519" t="s">
        <v>34579</v>
      </c>
      <c r="E3682" s="519" t="s">
        <v>34580</v>
      </c>
      <c r="F3682" s="519" t="s">
        <v>34585</v>
      </c>
      <c r="G3682" s="519" t="s">
        <v>34582</v>
      </c>
      <c r="H3682" s="519" t="s">
        <v>34583</v>
      </c>
      <c r="I3682" s="519" t="s">
        <v>13</v>
      </c>
      <c r="J3682" s="650">
        <v>156.22</v>
      </c>
    </row>
    <row r="3683" spans="1:10">
      <c r="A3683" s="519" t="s">
        <v>3849</v>
      </c>
      <c r="B3683" s="519"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s="519" t="s">
        <v>34578</v>
      </c>
      <c r="D3683" s="519" t="s">
        <v>34586</v>
      </c>
      <c r="E3683" s="519" t="s">
        <v>34580</v>
      </c>
      <c r="F3683" s="519" t="s">
        <v>34581</v>
      </c>
      <c r="G3683" s="519" t="s">
        <v>34582</v>
      </c>
      <c r="H3683" s="519" t="s">
        <v>34583</v>
      </c>
      <c r="I3683" s="519" t="s">
        <v>13</v>
      </c>
      <c r="J3683" s="650">
        <v>118.1</v>
      </c>
    </row>
    <row r="3684" spans="1:10">
      <c r="A3684" s="519" t="s">
        <v>3850</v>
      </c>
      <c r="B3684" s="519" t="str">
        <f t="shared" si="57"/>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4" s="519" t="s">
        <v>34578</v>
      </c>
      <c r="D3684" s="519" t="s">
        <v>34586</v>
      </c>
      <c r="E3684" s="519" t="s">
        <v>34580</v>
      </c>
      <c r="F3684" s="519" t="s">
        <v>34581</v>
      </c>
      <c r="G3684" s="519" t="s">
        <v>34582</v>
      </c>
      <c r="H3684" s="519" t="s">
        <v>34583</v>
      </c>
      <c r="I3684" s="519" t="s">
        <v>13</v>
      </c>
      <c r="J3684" s="650">
        <v>111.71</v>
      </c>
    </row>
    <row r="3685" spans="1:10">
      <c r="A3685" s="519" t="s">
        <v>3851</v>
      </c>
      <c r="B3685" s="519"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s="519" t="s">
        <v>34578</v>
      </c>
      <c r="D3685" s="519" t="s">
        <v>34586</v>
      </c>
      <c r="E3685" s="519" t="s">
        <v>34580</v>
      </c>
      <c r="F3685" s="519" t="s">
        <v>34584</v>
      </c>
      <c r="G3685" s="519" t="s">
        <v>34582</v>
      </c>
      <c r="H3685" s="519" t="s">
        <v>34583</v>
      </c>
      <c r="I3685" s="519" t="s">
        <v>13</v>
      </c>
      <c r="J3685" s="650">
        <v>129.93</v>
      </c>
    </row>
    <row r="3686" spans="1:10">
      <c r="A3686" s="519" t="s">
        <v>3852</v>
      </c>
      <c r="B3686" s="519" t="str">
        <f t="shared" si="57"/>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6" s="519" t="s">
        <v>34578</v>
      </c>
      <c r="D3686" s="519" t="s">
        <v>34586</v>
      </c>
      <c r="E3686" s="519" t="s">
        <v>34580</v>
      </c>
      <c r="F3686" s="519" t="s">
        <v>34584</v>
      </c>
      <c r="G3686" s="519" t="s">
        <v>34582</v>
      </c>
      <c r="H3686" s="519" t="s">
        <v>34583</v>
      </c>
      <c r="I3686" s="519" t="s">
        <v>13</v>
      </c>
      <c r="J3686" s="650">
        <v>123.54</v>
      </c>
    </row>
    <row r="3687" spans="1:10">
      <c r="A3687" s="519" t="s">
        <v>3853</v>
      </c>
      <c r="B3687" s="519"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s="519" t="s">
        <v>34578</v>
      </c>
      <c r="D3687" s="519" t="s">
        <v>34586</v>
      </c>
      <c r="E3687" s="519" t="s">
        <v>34580</v>
      </c>
      <c r="F3687" s="519" t="s">
        <v>34585</v>
      </c>
      <c r="G3687" s="519" t="s">
        <v>34582</v>
      </c>
      <c r="H3687" s="519" t="s">
        <v>34583</v>
      </c>
      <c r="I3687" s="519" t="s">
        <v>13</v>
      </c>
      <c r="J3687" s="650">
        <v>189.14</v>
      </c>
    </row>
    <row r="3688" spans="1:10">
      <c r="A3688" s="519" t="s">
        <v>3854</v>
      </c>
      <c r="B3688" s="519" t="str">
        <f t="shared" si="57"/>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8" s="519" t="s">
        <v>34578</v>
      </c>
      <c r="D3688" s="519" t="s">
        <v>34586</v>
      </c>
      <c r="E3688" s="519" t="s">
        <v>34580</v>
      </c>
      <c r="F3688" s="519" t="s">
        <v>34585</v>
      </c>
      <c r="G3688" s="519" t="s">
        <v>34582</v>
      </c>
      <c r="H3688" s="519" t="s">
        <v>34583</v>
      </c>
      <c r="I3688" s="519" t="s">
        <v>13</v>
      </c>
      <c r="J3688" s="650">
        <v>182.74</v>
      </c>
    </row>
    <row r="3689" spans="1:10">
      <c r="A3689" s="519" t="s">
        <v>3855</v>
      </c>
      <c r="B3689" s="519"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9" s="519" t="s">
        <v>34578</v>
      </c>
      <c r="D3689" s="519" t="s">
        <v>34587</v>
      </c>
      <c r="E3689" s="519" t="s">
        <v>34580</v>
      </c>
      <c r="F3689" s="519" t="s">
        <v>34581</v>
      </c>
      <c r="G3689" s="519" t="s">
        <v>34582</v>
      </c>
      <c r="H3689" s="519" t="s">
        <v>34583</v>
      </c>
      <c r="I3689" s="519" t="s">
        <v>13</v>
      </c>
      <c r="J3689" s="650">
        <v>135.94999999999999</v>
      </c>
    </row>
    <row r="3690" spans="1:10">
      <c r="A3690" s="519" t="s">
        <v>3856</v>
      </c>
      <c r="B3690" s="519" t="str">
        <f t="shared" si="57"/>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90" s="519" t="s">
        <v>34578</v>
      </c>
      <c r="D3690" s="519" t="s">
        <v>34587</v>
      </c>
      <c r="E3690" s="519" t="s">
        <v>34580</v>
      </c>
      <c r="F3690" s="519" t="s">
        <v>34581</v>
      </c>
      <c r="G3690" s="519" t="s">
        <v>34582</v>
      </c>
      <c r="H3690" s="519" t="s">
        <v>34583</v>
      </c>
      <c r="I3690" s="519" t="s">
        <v>13</v>
      </c>
      <c r="J3690" s="650">
        <v>128.19</v>
      </c>
    </row>
    <row r="3691" spans="1:10">
      <c r="A3691" s="519" t="s">
        <v>3857</v>
      </c>
      <c r="B3691" s="519"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91" s="519" t="s">
        <v>34578</v>
      </c>
      <c r="D3691" s="519" t="s">
        <v>34587</v>
      </c>
      <c r="E3691" s="519" t="s">
        <v>34580</v>
      </c>
      <c r="F3691" s="519" t="s">
        <v>34584</v>
      </c>
      <c r="G3691" s="519" t="s">
        <v>34582</v>
      </c>
      <c r="H3691" s="519" t="s">
        <v>34583</v>
      </c>
      <c r="I3691" s="519" t="s">
        <v>13</v>
      </c>
      <c r="J3691" s="650">
        <v>147.61000000000001</v>
      </c>
    </row>
    <row r="3692" spans="1:10">
      <c r="A3692" s="519" t="s">
        <v>3858</v>
      </c>
      <c r="B3692" s="519" t="str">
        <f t="shared" si="57"/>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92" s="519" t="s">
        <v>34578</v>
      </c>
      <c r="D3692" s="519" t="s">
        <v>34587</v>
      </c>
      <c r="E3692" s="519" t="s">
        <v>34580</v>
      </c>
      <c r="F3692" s="519" t="s">
        <v>34584</v>
      </c>
      <c r="G3692" s="519" t="s">
        <v>34582</v>
      </c>
      <c r="H3692" s="519" t="s">
        <v>34583</v>
      </c>
      <c r="I3692" s="519" t="s">
        <v>13</v>
      </c>
      <c r="J3692" s="650">
        <v>139.84</v>
      </c>
    </row>
    <row r="3693" spans="1:10">
      <c r="A3693" s="519" t="s">
        <v>3859</v>
      </c>
      <c r="B3693" s="519"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3" s="519" t="s">
        <v>34578</v>
      </c>
      <c r="D3693" s="519" t="s">
        <v>34587</v>
      </c>
      <c r="E3693" s="519" t="s">
        <v>34580</v>
      </c>
      <c r="F3693" s="519" t="s">
        <v>34585</v>
      </c>
      <c r="G3693" s="519" t="s">
        <v>34582</v>
      </c>
      <c r="H3693" s="519" t="s">
        <v>34583</v>
      </c>
      <c r="I3693" s="519" t="s">
        <v>13</v>
      </c>
      <c r="J3693" s="650">
        <v>205.85</v>
      </c>
    </row>
    <row r="3694" spans="1:10">
      <c r="A3694" s="519" t="s">
        <v>3860</v>
      </c>
      <c r="B3694" s="519" t="str">
        <f t="shared" si="57"/>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94" s="519" t="s">
        <v>34578</v>
      </c>
      <c r="D3694" s="519" t="s">
        <v>34587</v>
      </c>
      <c r="E3694" s="519" t="s">
        <v>34580</v>
      </c>
      <c r="F3694" s="519" t="s">
        <v>34585</v>
      </c>
      <c r="G3694" s="519" t="s">
        <v>34582</v>
      </c>
      <c r="H3694" s="519" t="s">
        <v>34583</v>
      </c>
      <c r="I3694" s="519" t="s">
        <v>13</v>
      </c>
      <c r="J3694" s="650">
        <v>198.08</v>
      </c>
    </row>
    <row r="3695" spans="1:10">
      <c r="A3695" s="519" t="s">
        <v>3861</v>
      </c>
      <c r="B3695" s="519"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5" s="519" t="s">
        <v>34578</v>
      </c>
      <c r="D3695" s="519" t="s">
        <v>34588</v>
      </c>
      <c r="E3695" s="519" t="s">
        <v>34589</v>
      </c>
      <c r="F3695" s="519" t="s">
        <v>34590</v>
      </c>
      <c r="G3695" s="519" t="s">
        <v>34591</v>
      </c>
      <c r="H3695" s="519" t="s">
        <v>34592</v>
      </c>
      <c r="I3695" s="519" t="s">
        <v>13</v>
      </c>
      <c r="J3695" s="650">
        <v>98.16</v>
      </c>
    </row>
    <row r="3696" spans="1:10">
      <c r="A3696" s="519" t="s">
        <v>3862</v>
      </c>
      <c r="B3696" s="519" t="str">
        <f t="shared" si="57"/>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519" t="s">
        <v>34578</v>
      </c>
      <c r="D3696" s="519" t="s">
        <v>34588</v>
      </c>
      <c r="E3696" s="519" t="s">
        <v>34589</v>
      </c>
      <c r="F3696" s="519" t="s">
        <v>34590</v>
      </c>
      <c r="G3696" s="519" t="s">
        <v>34591</v>
      </c>
      <c r="H3696" s="519" t="s">
        <v>34592</v>
      </c>
      <c r="I3696" s="519" t="s">
        <v>13</v>
      </c>
      <c r="J3696" s="650">
        <v>93.21</v>
      </c>
    </row>
    <row r="3697" spans="1:10">
      <c r="A3697" s="519" t="s">
        <v>3863</v>
      </c>
      <c r="B3697" s="519"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7" s="519" t="s">
        <v>34578</v>
      </c>
      <c r="D3697" s="519" t="s">
        <v>34588</v>
      </c>
      <c r="E3697" s="519" t="s">
        <v>34589</v>
      </c>
      <c r="F3697" s="519" t="s">
        <v>34593</v>
      </c>
      <c r="G3697" s="519" t="s">
        <v>34591</v>
      </c>
      <c r="H3697" s="519" t="s">
        <v>34592</v>
      </c>
      <c r="I3697" s="519" t="s">
        <v>13</v>
      </c>
      <c r="J3697" s="650">
        <v>109.94</v>
      </c>
    </row>
    <row r="3698" spans="1:10">
      <c r="A3698" s="519" t="s">
        <v>3864</v>
      </c>
      <c r="B3698" s="519" t="str">
        <f t="shared" si="57"/>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519" t="s">
        <v>34578</v>
      </c>
      <c r="D3698" s="519" t="s">
        <v>34588</v>
      </c>
      <c r="E3698" s="519" t="s">
        <v>34589</v>
      </c>
      <c r="F3698" s="519" t="s">
        <v>34593</v>
      </c>
      <c r="G3698" s="519" t="s">
        <v>34591</v>
      </c>
      <c r="H3698" s="519" t="s">
        <v>34592</v>
      </c>
      <c r="I3698" s="519" t="s">
        <v>13</v>
      </c>
      <c r="J3698" s="650">
        <v>104.99</v>
      </c>
    </row>
    <row r="3699" spans="1:10">
      <c r="A3699" s="519" t="s">
        <v>3865</v>
      </c>
      <c r="B3699" s="519"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9" s="519" t="s">
        <v>34578</v>
      </c>
      <c r="D3699" s="519" t="s">
        <v>34588</v>
      </c>
      <c r="E3699" s="519" t="s">
        <v>34589</v>
      </c>
      <c r="F3699" s="519" t="s">
        <v>34594</v>
      </c>
      <c r="G3699" s="519" t="s">
        <v>34591</v>
      </c>
      <c r="H3699" s="519" t="s">
        <v>34592</v>
      </c>
      <c r="I3699" s="519" t="s">
        <v>13</v>
      </c>
      <c r="J3699" s="650">
        <v>168.78</v>
      </c>
    </row>
    <row r="3700" spans="1:10">
      <c r="A3700" s="519" t="s">
        <v>3866</v>
      </c>
      <c r="B3700" s="519" t="str">
        <f t="shared" si="57"/>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519" t="s">
        <v>34578</v>
      </c>
      <c r="D3700" s="519" t="s">
        <v>34588</v>
      </c>
      <c r="E3700" s="519" t="s">
        <v>34589</v>
      </c>
      <c r="F3700" s="519" t="s">
        <v>34594</v>
      </c>
      <c r="G3700" s="519" t="s">
        <v>34591</v>
      </c>
      <c r="H3700" s="519" t="s">
        <v>34592</v>
      </c>
      <c r="I3700" s="519" t="s">
        <v>13</v>
      </c>
      <c r="J3700" s="650">
        <v>163.83000000000001</v>
      </c>
    </row>
    <row r="3701" spans="1:10">
      <c r="A3701" s="519" t="s">
        <v>3867</v>
      </c>
      <c r="B3701" s="519"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1" s="519" t="s">
        <v>34578</v>
      </c>
      <c r="D3701" s="519" t="s">
        <v>34595</v>
      </c>
      <c r="E3701" s="519" t="s">
        <v>34589</v>
      </c>
      <c r="F3701" s="519" t="s">
        <v>34590</v>
      </c>
      <c r="G3701" s="519" t="s">
        <v>34591</v>
      </c>
      <c r="H3701" s="519" t="s">
        <v>34592</v>
      </c>
      <c r="I3701" s="519" t="s">
        <v>13</v>
      </c>
      <c r="J3701" s="650">
        <v>132.76</v>
      </c>
    </row>
    <row r="3702" spans="1:10">
      <c r="A3702" s="519" t="s">
        <v>3868</v>
      </c>
      <c r="B3702" s="519" t="str">
        <f t="shared" si="57"/>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2" s="519" t="s">
        <v>34578</v>
      </c>
      <c r="D3702" s="519" t="s">
        <v>34595</v>
      </c>
      <c r="E3702" s="519" t="s">
        <v>34589</v>
      </c>
      <c r="F3702" s="519" t="s">
        <v>34590</v>
      </c>
      <c r="G3702" s="519" t="s">
        <v>34591</v>
      </c>
      <c r="H3702" s="519" t="s">
        <v>34592</v>
      </c>
      <c r="I3702" s="519" t="s">
        <v>13</v>
      </c>
      <c r="J3702" s="650">
        <v>125.69</v>
      </c>
    </row>
    <row r="3703" spans="1:10">
      <c r="A3703" s="519" t="s">
        <v>3869</v>
      </c>
      <c r="B3703" s="519"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3" s="519" t="s">
        <v>34578</v>
      </c>
      <c r="D3703" s="519" t="s">
        <v>34595</v>
      </c>
      <c r="E3703" s="519" t="s">
        <v>34589</v>
      </c>
      <c r="F3703" s="519" t="s">
        <v>34593</v>
      </c>
      <c r="G3703" s="519" t="s">
        <v>34591</v>
      </c>
      <c r="H3703" s="519" t="s">
        <v>34592</v>
      </c>
      <c r="I3703" s="519" t="s">
        <v>13</v>
      </c>
      <c r="J3703" s="650">
        <v>144.59</v>
      </c>
    </row>
    <row r="3704" spans="1:10">
      <c r="A3704" s="519" t="s">
        <v>3870</v>
      </c>
      <c r="B3704" s="519" t="str">
        <f t="shared" si="57"/>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4" s="519" t="s">
        <v>34578</v>
      </c>
      <c r="D3704" s="519" t="s">
        <v>34595</v>
      </c>
      <c r="E3704" s="519" t="s">
        <v>34589</v>
      </c>
      <c r="F3704" s="519" t="s">
        <v>34593</v>
      </c>
      <c r="G3704" s="519" t="s">
        <v>34591</v>
      </c>
      <c r="H3704" s="519" t="s">
        <v>34592</v>
      </c>
      <c r="I3704" s="519" t="s">
        <v>13</v>
      </c>
      <c r="J3704" s="650">
        <v>137.52000000000001</v>
      </c>
    </row>
    <row r="3705" spans="1:10">
      <c r="A3705" s="519" t="s">
        <v>3871</v>
      </c>
      <c r="B3705" s="519"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5" s="519" t="s">
        <v>34578</v>
      </c>
      <c r="D3705" s="519" t="s">
        <v>34595</v>
      </c>
      <c r="E3705" s="519" t="s">
        <v>34589</v>
      </c>
      <c r="F3705" s="519" t="s">
        <v>34594</v>
      </c>
      <c r="G3705" s="519" t="s">
        <v>34591</v>
      </c>
      <c r="H3705" s="519" t="s">
        <v>34592</v>
      </c>
      <c r="I3705" s="519" t="s">
        <v>13</v>
      </c>
      <c r="J3705" s="650">
        <v>203.8</v>
      </c>
    </row>
    <row r="3706" spans="1:10">
      <c r="A3706" s="519" t="s">
        <v>3872</v>
      </c>
      <c r="B3706" s="519" t="str">
        <f t="shared" si="57"/>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6" s="519" t="s">
        <v>34578</v>
      </c>
      <c r="D3706" s="519" t="s">
        <v>34595</v>
      </c>
      <c r="E3706" s="519" t="s">
        <v>34589</v>
      </c>
      <c r="F3706" s="519" t="s">
        <v>34594</v>
      </c>
      <c r="G3706" s="519" t="s">
        <v>34591</v>
      </c>
      <c r="H3706" s="519" t="s">
        <v>34592</v>
      </c>
      <c r="I3706" s="519" t="s">
        <v>13</v>
      </c>
      <c r="J3706" s="650">
        <v>196.72</v>
      </c>
    </row>
    <row r="3707" spans="1:10">
      <c r="A3707" s="519" t="s">
        <v>3873</v>
      </c>
      <c r="B3707" s="519"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7" s="519" t="s">
        <v>34578</v>
      </c>
      <c r="D3707" s="519" t="s">
        <v>34596</v>
      </c>
      <c r="E3707" s="519" t="s">
        <v>34589</v>
      </c>
      <c r="F3707" s="519" t="s">
        <v>34590</v>
      </c>
      <c r="G3707" s="519" t="s">
        <v>34591</v>
      </c>
      <c r="H3707" s="519" t="s">
        <v>34592</v>
      </c>
      <c r="I3707" s="519" t="s">
        <v>13</v>
      </c>
      <c r="J3707" s="650">
        <v>152.53</v>
      </c>
    </row>
    <row r="3708" spans="1:10">
      <c r="A3708" s="519" t="s">
        <v>3874</v>
      </c>
      <c r="B3708" s="519" t="str">
        <f t="shared" si="57"/>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8" s="519" t="s">
        <v>34578</v>
      </c>
      <c r="D3708" s="519" t="s">
        <v>34596</v>
      </c>
      <c r="E3708" s="519" t="s">
        <v>34589</v>
      </c>
      <c r="F3708" s="519" t="s">
        <v>34590</v>
      </c>
      <c r="G3708" s="519" t="s">
        <v>34591</v>
      </c>
      <c r="H3708" s="519" t="s">
        <v>34592</v>
      </c>
      <c r="I3708" s="519" t="s">
        <v>13</v>
      </c>
      <c r="J3708" s="650">
        <v>143.97999999999999</v>
      </c>
    </row>
    <row r="3709" spans="1:10">
      <c r="A3709" s="519" t="s">
        <v>3875</v>
      </c>
      <c r="B3709" s="519"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9" s="519" t="s">
        <v>34578</v>
      </c>
      <c r="D3709" s="519" t="s">
        <v>34596</v>
      </c>
      <c r="E3709" s="519" t="s">
        <v>34589</v>
      </c>
      <c r="F3709" s="519" t="s">
        <v>34593</v>
      </c>
      <c r="G3709" s="519" t="s">
        <v>34591</v>
      </c>
      <c r="H3709" s="519" t="s">
        <v>34592</v>
      </c>
      <c r="I3709" s="519" t="s">
        <v>13</v>
      </c>
      <c r="J3709" s="650">
        <v>164.18</v>
      </c>
    </row>
    <row r="3710" spans="1:10">
      <c r="A3710" s="519" t="s">
        <v>3876</v>
      </c>
      <c r="B3710" s="519" t="str">
        <f t="shared" si="57"/>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10" s="519" t="s">
        <v>34578</v>
      </c>
      <c r="D3710" s="519" t="s">
        <v>34596</v>
      </c>
      <c r="E3710" s="519" t="s">
        <v>34589</v>
      </c>
      <c r="F3710" s="519" t="s">
        <v>34593</v>
      </c>
      <c r="G3710" s="519" t="s">
        <v>34591</v>
      </c>
      <c r="H3710" s="519" t="s">
        <v>34592</v>
      </c>
      <c r="I3710" s="519" t="s">
        <v>13</v>
      </c>
      <c r="J3710" s="650">
        <v>155.63</v>
      </c>
    </row>
    <row r="3711" spans="1:10">
      <c r="A3711" s="519" t="s">
        <v>3877</v>
      </c>
      <c r="B3711" s="519"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11" s="519" t="s">
        <v>34578</v>
      </c>
      <c r="D3711" s="519" t="s">
        <v>34596</v>
      </c>
      <c r="E3711" s="519" t="s">
        <v>34589</v>
      </c>
      <c r="F3711" s="519" t="s">
        <v>34594</v>
      </c>
      <c r="G3711" s="519" t="s">
        <v>34591</v>
      </c>
      <c r="H3711" s="519" t="s">
        <v>34592</v>
      </c>
      <c r="I3711" s="519" t="s">
        <v>13</v>
      </c>
      <c r="J3711" s="650">
        <v>222.42</v>
      </c>
    </row>
    <row r="3712" spans="1:10">
      <c r="A3712" s="519" t="s">
        <v>3878</v>
      </c>
      <c r="B3712" s="519" t="str">
        <f t="shared" si="57"/>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12" s="519" t="s">
        <v>34578</v>
      </c>
      <c r="D3712" s="519" t="s">
        <v>34596</v>
      </c>
      <c r="E3712" s="519" t="s">
        <v>34589</v>
      </c>
      <c r="F3712" s="519" t="s">
        <v>34594</v>
      </c>
      <c r="G3712" s="519" t="s">
        <v>34591</v>
      </c>
      <c r="H3712" s="519" t="s">
        <v>34592</v>
      </c>
      <c r="I3712" s="519" t="s">
        <v>13</v>
      </c>
      <c r="J3712" s="650">
        <v>213.87</v>
      </c>
    </row>
    <row r="3713" spans="1:10">
      <c r="A3713" s="519" t="s">
        <v>3879</v>
      </c>
      <c r="B3713" s="519" t="str">
        <f t="shared" si="57"/>
        <v>ESCORAMENTO PARA VALAS "TIPO BLINDAGEM",COM LARGURA E 3,00MDE PROFUNDIDADE DE 2,50M,INCLUSIVE MOVIMENTACAO COM ESCAVADEIRA HIDRAULICA E MAO-DE-OBRA.A MEDICAO SERA FEITA PELO PRODUTO DAS ALTURAS DAS PAREDES ESCORADAS (2 LADOS) VEZES O COMPRIMENTO DA VALA</v>
      </c>
      <c r="C3713" s="519" t="s">
        <v>34597</v>
      </c>
      <c r="D3713" s="519" t="s">
        <v>34598</v>
      </c>
      <c r="E3713" s="519" t="s">
        <v>34599</v>
      </c>
      <c r="F3713" s="519" t="s">
        <v>34600</v>
      </c>
      <c r="G3713" s="519" t="s">
        <v>34601</v>
      </c>
      <c r="I3713" s="519" t="s">
        <v>13</v>
      </c>
      <c r="J3713" s="650">
        <v>30.29</v>
      </c>
    </row>
    <row r="3714" spans="1:10">
      <c r="A3714" s="519" t="s">
        <v>3880</v>
      </c>
      <c r="B3714" s="519" t="str">
        <f t="shared" si="57"/>
        <v>ESCORAMENTO PARA VALAS "TIPO BLINDAGEM",COM LARGURA E 3,00MDE PROFUNDIDADE DE 2,50M,INCLUSIVE MOVIMENTACAO COM ESCAVADEIRA HIDRAULICA E MAO-DE-OBRA.A MEDICAO SERA FEITA PELO PRODUTO DAS ALTURAS DAS PAREDES ESCORADAS (2 LADOS) VEZES O COMPRIMENTO DA VALA</v>
      </c>
      <c r="C3714" s="519" t="s">
        <v>34597</v>
      </c>
      <c r="D3714" s="519" t="s">
        <v>34598</v>
      </c>
      <c r="E3714" s="519" t="s">
        <v>34599</v>
      </c>
      <c r="F3714" s="519" t="s">
        <v>34600</v>
      </c>
      <c r="G3714" s="519" t="s">
        <v>34601</v>
      </c>
      <c r="I3714" s="519" t="s">
        <v>13</v>
      </c>
      <c r="J3714" s="650">
        <v>29.95</v>
      </c>
    </row>
    <row r="3715" spans="1:10">
      <c r="A3715" s="519" t="s">
        <v>3881</v>
      </c>
      <c r="B3715" s="519" t="str">
        <f t="shared" si="57"/>
        <v>ESCORAMENTO PARA VALAS "TIPO BLINDAGEM",COM LARGURA DE 3,00M E PROFUNDIDADE DE 4,50M,INCLUSIVE MOVIMENTACAO COM ESCAVADEIRA HIDRAULICA E MAO-DE-OBRA.A MEDICAO SERA FEITA PELO PRODUTO DAS ALTURAS DAS PAREDES ESCORADAS (2 LADOS) VEZES O COMPRIMENTO DA VALA</v>
      </c>
      <c r="C3715" s="519" t="s">
        <v>34602</v>
      </c>
      <c r="D3715" s="519" t="s">
        <v>34603</v>
      </c>
      <c r="E3715" s="519" t="s">
        <v>34599</v>
      </c>
      <c r="F3715" s="519" t="s">
        <v>34600</v>
      </c>
      <c r="G3715" s="519" t="s">
        <v>34601</v>
      </c>
      <c r="I3715" s="519" t="s">
        <v>13</v>
      </c>
      <c r="J3715" s="650">
        <v>48.69</v>
      </c>
    </row>
    <row r="3716" spans="1:10">
      <c r="A3716" s="519" t="s">
        <v>3882</v>
      </c>
      <c r="B3716" s="519" t="str">
        <f t="shared" si="57"/>
        <v>ESCORAMENTO PARA VALAS "TIPO BLINDAGEM",COM LARGURA DE 3,00M E PROFUNDIDADE DE 4,50M,INCLUSIVE MOVIMENTACAO COM ESCAVADEIRA HIDRAULICA E MAO-DE-OBRA.A MEDICAO SERA FEITA PELO PRODUTO DAS ALTURAS DAS PAREDES ESCORADAS (2 LADOS) VEZES O COMPRIMENTO DA VALA</v>
      </c>
      <c r="C3716" s="519" t="s">
        <v>34602</v>
      </c>
      <c r="D3716" s="519" t="s">
        <v>34603</v>
      </c>
      <c r="E3716" s="519" t="s">
        <v>34599</v>
      </c>
      <c r="F3716" s="519" t="s">
        <v>34600</v>
      </c>
      <c r="G3716" s="519" t="s">
        <v>34601</v>
      </c>
      <c r="I3716" s="519" t="s">
        <v>13</v>
      </c>
      <c r="J3716" s="650">
        <v>48.18</v>
      </c>
    </row>
    <row r="3717" spans="1:10">
      <c r="A3717" s="519" t="s">
        <v>3883</v>
      </c>
      <c r="B3717" s="519" t="str">
        <f t="shared" si="57"/>
        <v>ESCORAMENTO PARA VALAS "TIPO BLINDAGEM",COM LARGURA DE 3,00M E PROFUNDIDADE DE 6,00M,INCLUSIVE MOVIMENTACAO COM ESCAVADEIRA HIDRAULICA E MAO-DE-OBRA.A MEDICAO SERA FEITA PELO PRODUTO DAS ALTURAS DAS PAREDES ESCORADAS (2 LADOS) VEZES O COMPRIMENTO DA VALA</v>
      </c>
      <c r="C3717" s="519" t="s">
        <v>34602</v>
      </c>
      <c r="D3717" s="519" t="s">
        <v>34604</v>
      </c>
      <c r="E3717" s="519" t="s">
        <v>34599</v>
      </c>
      <c r="F3717" s="519" t="s">
        <v>34600</v>
      </c>
      <c r="G3717" s="519" t="s">
        <v>34601</v>
      </c>
      <c r="I3717" s="519" t="s">
        <v>13</v>
      </c>
      <c r="J3717" s="650">
        <v>44.47</v>
      </c>
    </row>
    <row r="3718" spans="1:10">
      <c r="A3718" s="519" t="s">
        <v>3884</v>
      </c>
      <c r="B3718" s="519" t="str">
        <f t="shared" si="57"/>
        <v>ESCORAMENTO PARA VALAS "TIPO BLINDAGEM",COM LARGURA DE 3,00M E PROFUNDIDADE DE 6,00M,INCLUSIVE MOVIMENTACAO COM ESCAVADEIRA HIDRAULICA E MAO-DE-OBRA.A MEDICAO SERA FEITA PELO PRODUTO DAS ALTURAS DAS PAREDES ESCORADAS (2 LADOS) VEZES O COMPRIMENTO DA VALA</v>
      </c>
      <c r="C3718" s="519" t="s">
        <v>34602</v>
      </c>
      <c r="D3718" s="519" t="s">
        <v>34604</v>
      </c>
      <c r="E3718" s="519" t="s">
        <v>34599</v>
      </c>
      <c r="F3718" s="519" t="s">
        <v>34600</v>
      </c>
      <c r="G3718" s="519" t="s">
        <v>34601</v>
      </c>
      <c r="I3718" s="519" t="s">
        <v>13</v>
      </c>
      <c r="J3718" s="650">
        <v>43.83</v>
      </c>
    </row>
    <row r="3719" spans="1:10">
      <c r="A3719" s="519" t="s">
        <v>3885</v>
      </c>
      <c r="B3719" s="519" t="str">
        <f t="shared" si="57"/>
        <v>ESCORAMENTO PARA VALAS "TIPO BLINDAGEM",COM LARGURA DE 5,50E PROFUNDIDADE DE 2,50M,INCLUSIVE MOVIMENTACAO COM ESCAVADEIRA HIDRAULICA E MAO-DE-OBRA.A MEDICAO SERA FEITA PELO PRODUTO DAS ALTURAS DAS PAREDES ESCORADAS (2 LADOS) VEZES O COMPRIMENTO DA VALA</v>
      </c>
      <c r="C3719" s="519" t="s">
        <v>34605</v>
      </c>
      <c r="D3719" s="519" t="s">
        <v>34606</v>
      </c>
      <c r="E3719" s="519" t="s">
        <v>34607</v>
      </c>
      <c r="F3719" s="519" t="s">
        <v>34608</v>
      </c>
      <c r="G3719" s="519" t="s">
        <v>34609</v>
      </c>
      <c r="I3719" s="519" t="s">
        <v>13</v>
      </c>
      <c r="J3719" s="650">
        <v>39.78</v>
      </c>
    </row>
    <row r="3720" spans="1:10">
      <c r="A3720" s="519" t="s">
        <v>3886</v>
      </c>
      <c r="B3720" s="519" t="str">
        <f t="shared" ref="B3720:B3783" si="58">C3720&amp;D3720&amp;E3720&amp;F3720&amp;G3720&amp;H3720</f>
        <v>ESCORAMENTO PARA VALAS "TIPO BLINDAGEM",COM LARGURA DE 5,50E PROFUNDIDADE DE 2,50M,INCLUSIVE MOVIMENTACAO COM ESCAVADEIRA HIDRAULICA E MAO-DE-OBRA.A MEDICAO SERA FEITA PELO PRODUTO DAS ALTURAS DAS PAREDES ESCORADAS (2 LADOS) VEZES O COMPRIMENTO DA VALA</v>
      </c>
      <c r="C3720" s="519" t="s">
        <v>34605</v>
      </c>
      <c r="D3720" s="519" t="s">
        <v>34606</v>
      </c>
      <c r="E3720" s="519" t="s">
        <v>34607</v>
      </c>
      <c r="F3720" s="519" t="s">
        <v>34608</v>
      </c>
      <c r="G3720" s="519" t="s">
        <v>34609</v>
      </c>
      <c r="I3720" s="519" t="s">
        <v>13</v>
      </c>
      <c r="J3720" s="650">
        <v>39.29</v>
      </c>
    </row>
    <row r="3721" spans="1:10">
      <c r="A3721" s="519" t="s">
        <v>3887</v>
      </c>
      <c r="B3721" s="519" t="str">
        <f t="shared" si="58"/>
        <v>ESCORAMENTO PARA VALAS "TIPO BLINDAGEM",COM LARGURA DE 5,50M E PROFUNDIDADE DE 4,50M,INCLUSIVE MOVIMENTACAO COM ESCAVADEIRA HIDRAULICA E MAO-DE-OBRA.A MEDICAO SERA FEITA PELO PRODUTO DAS ALTURAS DAS PAREDES ESCORADAS (2 LADOS) VEZES O COMPRIMENTO DA VALA</v>
      </c>
      <c r="C3721" s="519" t="s">
        <v>34610</v>
      </c>
      <c r="D3721" s="519" t="s">
        <v>34603</v>
      </c>
      <c r="E3721" s="519" t="s">
        <v>34599</v>
      </c>
      <c r="F3721" s="519" t="s">
        <v>34600</v>
      </c>
      <c r="G3721" s="519" t="s">
        <v>34601</v>
      </c>
      <c r="I3721" s="519" t="s">
        <v>13</v>
      </c>
      <c r="J3721" s="650">
        <v>58.17</v>
      </c>
    </row>
    <row r="3722" spans="1:10">
      <c r="A3722" s="519" t="s">
        <v>3888</v>
      </c>
      <c r="B3722" s="519" t="str">
        <f t="shared" si="58"/>
        <v>ESCORAMENTO PARA VALAS "TIPO BLINDAGEM",COM LARGURA DE 5,50M E PROFUNDIDADE DE 4,50M,INCLUSIVE MOVIMENTACAO COM ESCAVADEIRA HIDRAULICA E MAO-DE-OBRA.A MEDICAO SERA FEITA PELO PRODUTO DAS ALTURAS DAS PAREDES ESCORADAS (2 LADOS) VEZES O COMPRIMENTO DA VALA</v>
      </c>
      <c r="C3722" s="519" t="s">
        <v>34610</v>
      </c>
      <c r="D3722" s="519" t="s">
        <v>34603</v>
      </c>
      <c r="E3722" s="519" t="s">
        <v>34599</v>
      </c>
      <c r="F3722" s="519" t="s">
        <v>34600</v>
      </c>
      <c r="G3722" s="519" t="s">
        <v>34601</v>
      </c>
      <c r="I3722" s="519" t="s">
        <v>13</v>
      </c>
      <c r="J3722" s="650">
        <v>57.58</v>
      </c>
    </row>
    <row r="3723" spans="1:10">
      <c r="A3723" s="519" t="s">
        <v>3889</v>
      </c>
      <c r="B3723" s="519" t="str">
        <f t="shared" si="58"/>
        <v>ESCORAMENTO PARA VALAS "TIPO BLINDAGEM",COM LARGURA DE 5,50M E PROFUNDIDADE DE 6,00M,INCLUSIVE MOVIMENTACAO COM ESCAVADEIRA HIDRAULICA E MAO-DE-OBRA.A MEDICAO SERA FEITA PELO PRODUTO DAS ALTURAS DAS PAREDES ESCORADAS (2 LADOS) VEZES O COMPRIMENTO DA VALA</v>
      </c>
      <c r="C3723" s="519" t="s">
        <v>34610</v>
      </c>
      <c r="D3723" s="519" t="s">
        <v>34604</v>
      </c>
      <c r="E3723" s="519" t="s">
        <v>34599</v>
      </c>
      <c r="F3723" s="519" t="s">
        <v>34600</v>
      </c>
      <c r="G3723" s="519" t="s">
        <v>34601</v>
      </c>
      <c r="I3723" s="519" t="s">
        <v>13</v>
      </c>
      <c r="J3723" s="650">
        <v>56.01</v>
      </c>
    </row>
    <row r="3724" spans="1:10">
      <c r="A3724" s="519" t="s">
        <v>3890</v>
      </c>
      <c r="B3724" s="519" t="str">
        <f t="shared" si="58"/>
        <v>ESCORAMENTO PARA VALAS "TIPO BLINDAGEM",COM LARGURA DE 5,50M E PROFUNDIDADE DE 6,00M,INCLUSIVE MOVIMENTACAO COM ESCAVADEIRA HIDRAULICA E MAO-DE-OBRA.A MEDICAO SERA FEITA PELO PRODUTO DAS ALTURAS DAS PAREDES ESCORADAS (2 LADOS) VEZES O COMPRIMENTO DA VALA</v>
      </c>
      <c r="C3724" s="519" t="s">
        <v>34610</v>
      </c>
      <c r="D3724" s="519" t="s">
        <v>34604</v>
      </c>
      <c r="E3724" s="519" t="s">
        <v>34599</v>
      </c>
      <c r="F3724" s="519" t="s">
        <v>34600</v>
      </c>
      <c r="G3724" s="519" t="s">
        <v>34601</v>
      </c>
      <c r="I3724" s="519" t="s">
        <v>13</v>
      </c>
      <c r="J3724" s="650">
        <v>55.24</v>
      </c>
    </row>
    <row r="3725" spans="1:10">
      <c r="A3725" s="519" t="s">
        <v>3891</v>
      </c>
      <c r="B3725" s="519" t="str">
        <f t="shared" si="58"/>
        <v>RETIRADA E RECOLOCACAO DE ESTACAS PRANCHAS DE ACO.MEDICAO PELA SUPERFICIE UTIL COBRINDO AS PAREDES DAS CAVAS OU VALAS</v>
      </c>
      <c r="C3725" s="519" t="s">
        <v>34611</v>
      </c>
      <c r="D3725" s="519" t="s">
        <v>34612</v>
      </c>
      <c r="I3725" s="519" t="s">
        <v>13</v>
      </c>
      <c r="J3725" s="650">
        <v>90.47</v>
      </c>
    </row>
    <row r="3726" spans="1:10">
      <c r="A3726" s="519" t="s">
        <v>3892</v>
      </c>
      <c r="B3726" s="519" t="str">
        <f t="shared" si="58"/>
        <v>RETIRADA E RECOLOCACAO DE ESTACAS PRANCHAS DE ACO.MEDICAO PELA SUPERFICIE UTIL COBRINDO AS PAREDES DAS CAVAS OU VALAS</v>
      </c>
      <c r="C3726" s="519" t="s">
        <v>34611</v>
      </c>
      <c r="D3726" s="519" t="s">
        <v>34612</v>
      </c>
      <c r="I3726" s="519" t="s">
        <v>13</v>
      </c>
      <c r="J3726" s="650">
        <v>83.33</v>
      </c>
    </row>
    <row r="3727" spans="1:10">
      <c r="A3727" s="519" t="s">
        <v>3893</v>
      </c>
      <c r="B3727" s="519"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7" s="519" t="s">
        <v>34613</v>
      </c>
      <c r="D3727" s="519" t="s">
        <v>34614</v>
      </c>
      <c r="E3727" s="519" t="s">
        <v>34615</v>
      </c>
      <c r="F3727" s="519" t="s">
        <v>34616</v>
      </c>
      <c r="G3727" s="519" t="s">
        <v>34617</v>
      </c>
      <c r="H3727" s="519" t="s">
        <v>34618</v>
      </c>
      <c r="I3727" s="519" t="s">
        <v>13</v>
      </c>
      <c r="J3727" s="650">
        <v>266.58</v>
      </c>
    </row>
    <row r="3728" spans="1:10">
      <c r="A3728" s="519" t="s">
        <v>3894</v>
      </c>
      <c r="B3728" s="519" t="str">
        <f t="shared" si="58"/>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8" s="519" t="s">
        <v>34613</v>
      </c>
      <c r="D3728" s="519" t="s">
        <v>34614</v>
      </c>
      <c r="E3728" s="519" t="s">
        <v>34615</v>
      </c>
      <c r="F3728" s="519" t="s">
        <v>34616</v>
      </c>
      <c r="G3728" s="519" t="s">
        <v>34617</v>
      </c>
      <c r="H3728" s="519" t="s">
        <v>34618</v>
      </c>
      <c r="I3728" s="519" t="s">
        <v>13</v>
      </c>
      <c r="J3728" s="650">
        <v>247.97</v>
      </c>
    </row>
    <row r="3729" spans="1:10">
      <c r="A3729" s="519" t="s">
        <v>3895</v>
      </c>
      <c r="B3729" s="519"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9" s="519" t="s">
        <v>34619</v>
      </c>
      <c r="D3729" s="519" t="s">
        <v>34614</v>
      </c>
      <c r="E3729" s="519" t="s">
        <v>34615</v>
      </c>
      <c r="F3729" s="519" t="s">
        <v>34620</v>
      </c>
      <c r="G3729" s="519" t="s">
        <v>34621</v>
      </c>
      <c r="H3729" s="519" t="s">
        <v>34622</v>
      </c>
      <c r="I3729" s="519" t="s">
        <v>13</v>
      </c>
      <c r="J3729" s="650">
        <v>334.23</v>
      </c>
    </row>
    <row r="3730" spans="1:10">
      <c r="A3730" s="519" t="s">
        <v>3896</v>
      </c>
      <c r="B3730" s="519" t="str">
        <f t="shared" si="58"/>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30" s="519" t="s">
        <v>34619</v>
      </c>
      <c r="D3730" s="519" t="s">
        <v>34614</v>
      </c>
      <c r="E3730" s="519" t="s">
        <v>34615</v>
      </c>
      <c r="F3730" s="519" t="s">
        <v>34620</v>
      </c>
      <c r="G3730" s="519" t="s">
        <v>34621</v>
      </c>
      <c r="H3730" s="519" t="s">
        <v>34622</v>
      </c>
      <c r="I3730" s="519" t="s">
        <v>13</v>
      </c>
      <c r="J3730" s="650">
        <v>311.66000000000003</v>
      </c>
    </row>
    <row r="3731" spans="1:10">
      <c r="A3731" s="519" t="s">
        <v>3897</v>
      </c>
      <c r="B3731" s="5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31" s="519" t="s">
        <v>34613</v>
      </c>
      <c r="D3731" s="519" t="s">
        <v>34614</v>
      </c>
      <c r="E3731" s="519" t="s">
        <v>34623</v>
      </c>
      <c r="F3731" s="519" t="s">
        <v>34616</v>
      </c>
      <c r="G3731" s="519" t="s">
        <v>34617</v>
      </c>
      <c r="H3731" s="519" t="s">
        <v>34618</v>
      </c>
      <c r="I3731" s="519" t="s">
        <v>13</v>
      </c>
      <c r="J3731" s="650">
        <v>273.45</v>
      </c>
    </row>
    <row r="3732" spans="1:10">
      <c r="A3732" s="519" t="s">
        <v>3898</v>
      </c>
      <c r="B3732" s="5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32" s="519" t="s">
        <v>34613</v>
      </c>
      <c r="D3732" s="519" t="s">
        <v>34614</v>
      </c>
      <c r="E3732" s="519" t="s">
        <v>34623</v>
      </c>
      <c r="F3732" s="519" t="s">
        <v>34616</v>
      </c>
      <c r="G3732" s="519" t="s">
        <v>34617</v>
      </c>
      <c r="H3732" s="519" t="s">
        <v>34618</v>
      </c>
      <c r="I3732" s="519" t="s">
        <v>13</v>
      </c>
      <c r="J3732" s="650">
        <v>253.77</v>
      </c>
    </row>
    <row r="3733" spans="1:10">
      <c r="A3733" s="519" t="s">
        <v>3899</v>
      </c>
      <c r="B3733" s="5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3" s="519" t="s">
        <v>34613</v>
      </c>
      <c r="D3733" s="519" t="s">
        <v>34614</v>
      </c>
      <c r="E3733" s="519" t="s">
        <v>34623</v>
      </c>
      <c r="F3733" s="519" t="s">
        <v>34616</v>
      </c>
      <c r="G3733" s="519" t="s">
        <v>34624</v>
      </c>
      <c r="H3733" s="519" t="s">
        <v>34618</v>
      </c>
      <c r="I3733" s="519" t="s">
        <v>13</v>
      </c>
      <c r="J3733" s="650">
        <v>329.3</v>
      </c>
    </row>
    <row r="3734" spans="1:10">
      <c r="A3734" s="519" t="s">
        <v>3900</v>
      </c>
      <c r="B3734" s="519" t="str">
        <f t="shared" si="58"/>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34" s="519" t="s">
        <v>34613</v>
      </c>
      <c r="D3734" s="519" t="s">
        <v>34614</v>
      </c>
      <c r="E3734" s="519" t="s">
        <v>34623</v>
      </c>
      <c r="F3734" s="519" t="s">
        <v>34616</v>
      </c>
      <c r="G3734" s="519" t="s">
        <v>34624</v>
      </c>
      <c r="H3734" s="519" t="s">
        <v>34618</v>
      </c>
      <c r="I3734" s="519" t="s">
        <v>13</v>
      </c>
      <c r="J3734" s="650">
        <v>305.89999999999998</v>
      </c>
    </row>
    <row r="3735" spans="1:10">
      <c r="A3735" s="519" t="s">
        <v>3901</v>
      </c>
      <c r="B3735" s="519"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5" s="519" t="s">
        <v>34613</v>
      </c>
      <c r="D3735" s="519" t="s">
        <v>34625</v>
      </c>
      <c r="E3735" s="519" t="s">
        <v>34626</v>
      </c>
      <c r="F3735" s="519" t="s">
        <v>34627</v>
      </c>
      <c r="G3735" s="519" t="s">
        <v>34628</v>
      </c>
      <c r="H3735" s="519" t="s">
        <v>34629</v>
      </c>
      <c r="I3735" s="519" t="s">
        <v>13</v>
      </c>
      <c r="J3735" s="650">
        <v>172.49</v>
      </c>
    </row>
    <row r="3736" spans="1:10">
      <c r="A3736" s="519" t="s">
        <v>3902</v>
      </c>
      <c r="B3736" s="519" t="str">
        <f t="shared" si="58"/>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36" s="519" t="s">
        <v>34613</v>
      </c>
      <c r="D3736" s="519" t="s">
        <v>34625</v>
      </c>
      <c r="E3736" s="519" t="s">
        <v>34626</v>
      </c>
      <c r="F3736" s="519" t="s">
        <v>34627</v>
      </c>
      <c r="G3736" s="519" t="s">
        <v>34628</v>
      </c>
      <c r="H3736" s="519" t="s">
        <v>34629</v>
      </c>
      <c r="I3736" s="519" t="s">
        <v>13</v>
      </c>
      <c r="J3736" s="650">
        <v>157.11000000000001</v>
      </c>
    </row>
    <row r="3737" spans="1:10">
      <c r="A3737" s="519" t="s">
        <v>3903</v>
      </c>
      <c r="B3737" s="519"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7" s="519" t="s">
        <v>34613</v>
      </c>
      <c r="D3737" s="519" t="s">
        <v>34625</v>
      </c>
      <c r="E3737" s="519" t="s">
        <v>34630</v>
      </c>
      <c r="F3737" s="519" t="s">
        <v>34631</v>
      </c>
      <c r="G3737" s="519" t="s">
        <v>34628</v>
      </c>
      <c r="H3737" s="519" t="s">
        <v>34629</v>
      </c>
      <c r="I3737" s="519" t="s">
        <v>13</v>
      </c>
      <c r="J3737" s="650">
        <v>173.57</v>
      </c>
    </row>
    <row r="3738" spans="1:10">
      <c r="A3738" s="519" t="s">
        <v>3904</v>
      </c>
      <c r="B3738" s="519" t="str">
        <f t="shared" si="58"/>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8" s="519" t="s">
        <v>34613</v>
      </c>
      <c r="D3738" s="519" t="s">
        <v>34625</v>
      </c>
      <c r="E3738" s="519" t="s">
        <v>34630</v>
      </c>
      <c r="F3738" s="519" t="s">
        <v>34631</v>
      </c>
      <c r="G3738" s="519" t="s">
        <v>34628</v>
      </c>
      <c r="H3738" s="519" t="s">
        <v>34629</v>
      </c>
      <c r="I3738" s="519" t="s">
        <v>13</v>
      </c>
      <c r="J3738" s="650">
        <v>157.62</v>
      </c>
    </row>
    <row r="3739" spans="1:10">
      <c r="A3739" s="519" t="s">
        <v>3905</v>
      </c>
      <c r="B3739" s="5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9" s="519" t="s">
        <v>34632</v>
      </c>
      <c r="D3739" s="519" t="s">
        <v>34633</v>
      </c>
      <c r="E3739" s="519" t="s">
        <v>34634</v>
      </c>
      <c r="F3739" s="519" t="s">
        <v>34635</v>
      </c>
      <c r="G3739" s="519" t="s">
        <v>34617</v>
      </c>
      <c r="H3739" s="519" t="s">
        <v>34618</v>
      </c>
      <c r="I3739" s="519" t="s">
        <v>13</v>
      </c>
      <c r="J3739" s="650">
        <v>221.75</v>
      </c>
    </row>
    <row r="3740" spans="1:10">
      <c r="A3740" s="519" t="s">
        <v>3906</v>
      </c>
      <c r="B3740" s="5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40" s="519" t="s">
        <v>34632</v>
      </c>
      <c r="D3740" s="519" t="s">
        <v>34633</v>
      </c>
      <c r="E3740" s="519" t="s">
        <v>34634</v>
      </c>
      <c r="F3740" s="519" t="s">
        <v>34635</v>
      </c>
      <c r="G3740" s="519" t="s">
        <v>34617</v>
      </c>
      <c r="H3740" s="519" t="s">
        <v>34618</v>
      </c>
      <c r="I3740" s="519" t="s">
        <v>13</v>
      </c>
      <c r="J3740" s="650">
        <v>206.11</v>
      </c>
    </row>
    <row r="3741" spans="1:10">
      <c r="A3741" s="519" t="s">
        <v>3907</v>
      </c>
      <c r="B3741" s="5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41" s="519" t="s">
        <v>34632</v>
      </c>
      <c r="D3741" s="519" t="s">
        <v>34633</v>
      </c>
      <c r="E3741" s="519" t="s">
        <v>34634</v>
      </c>
      <c r="F3741" s="519" t="s">
        <v>34635</v>
      </c>
      <c r="G3741" s="519" t="s">
        <v>34624</v>
      </c>
      <c r="H3741" s="519" t="s">
        <v>34636</v>
      </c>
      <c r="I3741" s="519" t="s">
        <v>13</v>
      </c>
      <c r="J3741" s="650">
        <v>277.19</v>
      </c>
    </row>
    <row r="3742" spans="1:10">
      <c r="A3742" s="519" t="s">
        <v>3908</v>
      </c>
      <c r="B3742" s="519" t="str">
        <f t="shared" si="58"/>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42" s="519" t="s">
        <v>34632</v>
      </c>
      <c r="D3742" s="519" t="s">
        <v>34633</v>
      </c>
      <c r="E3742" s="519" t="s">
        <v>34634</v>
      </c>
      <c r="F3742" s="519" t="s">
        <v>34635</v>
      </c>
      <c r="G3742" s="519" t="s">
        <v>34624</v>
      </c>
      <c r="H3742" s="519" t="s">
        <v>34636</v>
      </c>
      <c r="I3742" s="519" t="s">
        <v>13</v>
      </c>
      <c r="J3742" s="650">
        <v>257.64</v>
      </c>
    </row>
    <row r="3743" spans="1:10">
      <c r="A3743" s="519" t="s">
        <v>3909</v>
      </c>
      <c r="B3743" s="519"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3" s="519" t="s">
        <v>34632</v>
      </c>
      <c r="D3743" s="519" t="s">
        <v>34633</v>
      </c>
      <c r="E3743" s="519" t="s">
        <v>34637</v>
      </c>
      <c r="F3743" s="519" t="s">
        <v>34638</v>
      </c>
      <c r="G3743" s="519" t="s">
        <v>34617</v>
      </c>
      <c r="H3743" s="519" t="s">
        <v>34618</v>
      </c>
      <c r="I3743" s="519" t="s">
        <v>13</v>
      </c>
      <c r="J3743" s="650">
        <v>232.84</v>
      </c>
    </row>
    <row r="3744" spans="1:10">
      <c r="A3744" s="519" t="s">
        <v>3910</v>
      </c>
      <c r="B3744" s="519" t="str">
        <f t="shared" si="58"/>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44" s="519" t="s">
        <v>34632</v>
      </c>
      <c r="D3744" s="519" t="s">
        <v>34633</v>
      </c>
      <c r="E3744" s="519" t="s">
        <v>34637</v>
      </c>
      <c r="F3744" s="519" t="s">
        <v>34638</v>
      </c>
      <c r="G3744" s="519" t="s">
        <v>34617</v>
      </c>
      <c r="H3744" s="519" t="s">
        <v>34618</v>
      </c>
      <c r="I3744" s="519" t="s">
        <v>13</v>
      </c>
      <c r="J3744" s="650">
        <v>216.42</v>
      </c>
    </row>
    <row r="3745" spans="1:10">
      <c r="A3745" s="519" t="s">
        <v>3911</v>
      </c>
      <c r="B3745" s="519"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5" s="519" t="s">
        <v>34632</v>
      </c>
      <c r="D3745" s="519" t="s">
        <v>34633</v>
      </c>
      <c r="E3745" s="519" t="s">
        <v>34637</v>
      </c>
      <c r="F3745" s="519" t="s">
        <v>34635</v>
      </c>
      <c r="G3745" s="519" t="s">
        <v>34624</v>
      </c>
      <c r="H3745" s="519" t="s">
        <v>34618</v>
      </c>
      <c r="I3745" s="519" t="s">
        <v>13</v>
      </c>
      <c r="J3745" s="650">
        <v>299.37</v>
      </c>
    </row>
    <row r="3746" spans="1:10">
      <c r="A3746" s="519" t="s">
        <v>3912</v>
      </c>
      <c r="B3746" s="519" t="str">
        <f t="shared" si="58"/>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46" s="519" t="s">
        <v>34632</v>
      </c>
      <c r="D3746" s="519" t="s">
        <v>34633</v>
      </c>
      <c r="E3746" s="519" t="s">
        <v>34637</v>
      </c>
      <c r="F3746" s="519" t="s">
        <v>34635</v>
      </c>
      <c r="G3746" s="519" t="s">
        <v>34624</v>
      </c>
      <c r="H3746" s="519" t="s">
        <v>34618</v>
      </c>
      <c r="I3746" s="519" t="s">
        <v>13</v>
      </c>
      <c r="J3746" s="650">
        <v>278.25</v>
      </c>
    </row>
    <row r="3747" spans="1:10">
      <c r="A3747" s="519" t="s">
        <v>3913</v>
      </c>
      <c r="B3747" s="519"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7" s="519" t="s">
        <v>34632</v>
      </c>
      <c r="D3747" s="519" t="s">
        <v>34639</v>
      </c>
      <c r="E3747" s="519" t="s">
        <v>34640</v>
      </c>
      <c r="F3747" s="519" t="s">
        <v>34641</v>
      </c>
      <c r="G3747" s="519" t="s">
        <v>34642</v>
      </c>
      <c r="H3747" s="519" t="s">
        <v>34643</v>
      </c>
      <c r="I3747" s="519" t="s">
        <v>13</v>
      </c>
      <c r="J3747" s="650">
        <v>144.57</v>
      </c>
    </row>
    <row r="3748" spans="1:10">
      <c r="A3748" s="519" t="s">
        <v>3914</v>
      </c>
      <c r="B3748" s="519" t="str">
        <f t="shared" si="58"/>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8" s="519" t="s">
        <v>34632</v>
      </c>
      <c r="D3748" s="519" t="s">
        <v>34639</v>
      </c>
      <c r="E3748" s="519" t="s">
        <v>34640</v>
      </c>
      <c r="F3748" s="519" t="s">
        <v>34641</v>
      </c>
      <c r="G3748" s="519" t="s">
        <v>34642</v>
      </c>
      <c r="H3748" s="519" t="s">
        <v>34643</v>
      </c>
      <c r="I3748" s="519" t="s">
        <v>13</v>
      </c>
      <c r="J3748" s="650">
        <v>131.75</v>
      </c>
    </row>
    <row r="3749" spans="1:10">
      <c r="A3749" s="519" t="s">
        <v>3915</v>
      </c>
      <c r="B3749" s="519"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9" s="519" t="s">
        <v>34632</v>
      </c>
      <c r="D3749" s="519" t="s">
        <v>34639</v>
      </c>
      <c r="E3749" s="519" t="s">
        <v>34644</v>
      </c>
      <c r="F3749" s="519" t="s">
        <v>34641</v>
      </c>
      <c r="G3749" s="519" t="s">
        <v>34642</v>
      </c>
      <c r="H3749" s="519" t="s">
        <v>34643</v>
      </c>
      <c r="I3749" s="519" t="s">
        <v>13</v>
      </c>
      <c r="J3749" s="650">
        <v>145.97</v>
      </c>
    </row>
    <row r="3750" spans="1:10">
      <c r="A3750" s="519" t="s">
        <v>3916</v>
      </c>
      <c r="B3750" s="519" t="str">
        <f t="shared" si="58"/>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50" s="519" t="s">
        <v>34632</v>
      </c>
      <c r="D3750" s="519" t="s">
        <v>34639</v>
      </c>
      <c r="E3750" s="519" t="s">
        <v>34644</v>
      </c>
      <c r="F3750" s="519" t="s">
        <v>34641</v>
      </c>
      <c r="G3750" s="519" t="s">
        <v>34642</v>
      </c>
      <c r="H3750" s="519" t="s">
        <v>34643</v>
      </c>
      <c r="I3750" s="519" t="s">
        <v>13</v>
      </c>
      <c r="J3750" s="650">
        <v>132.69</v>
      </c>
    </row>
    <row r="3751" spans="1:10">
      <c r="A3751" s="519" t="s">
        <v>3917</v>
      </c>
      <c r="B3751" s="519"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51" s="519" t="s">
        <v>34645</v>
      </c>
      <c r="D3751" s="519" t="s">
        <v>34646</v>
      </c>
      <c r="E3751" s="519" t="s">
        <v>34647</v>
      </c>
      <c r="F3751" s="519" t="s">
        <v>34648</v>
      </c>
      <c r="G3751" s="519" t="s">
        <v>34649</v>
      </c>
      <c r="I3751" s="519" t="s">
        <v>13</v>
      </c>
      <c r="J3751" s="650">
        <v>175.62</v>
      </c>
    </row>
    <row r="3752" spans="1:10">
      <c r="A3752" s="519" t="s">
        <v>3918</v>
      </c>
      <c r="B3752" s="519" t="str">
        <f t="shared" si="58"/>
        <v>ENSECADEIRA SIMPLES(ESCORAMENTO FECHADO)DE ESTACAS-PRANCHASDE MADEIRA DE 3ª DE 3"X9",SERRADO,SEM ENCAIXE,EM VALAS ATE 3,00M DE LARGURA E ATE 3,00M DE PROFUNDIDADE,SENDO A CRAVACAO MANUAL E SEM FICHA E A EXTRACAO COM PA CARREGADEIRA.ESTACAS,LONGARINAS E ESTRONCAS USADAS 3 VEZES</v>
      </c>
      <c r="C3752" s="519" t="s">
        <v>34645</v>
      </c>
      <c r="D3752" s="519" t="s">
        <v>34646</v>
      </c>
      <c r="E3752" s="519" t="s">
        <v>34647</v>
      </c>
      <c r="F3752" s="519" t="s">
        <v>34648</v>
      </c>
      <c r="G3752" s="519" t="s">
        <v>34649</v>
      </c>
      <c r="I3752" s="519" t="s">
        <v>13</v>
      </c>
      <c r="J3752" s="650">
        <v>161.49</v>
      </c>
    </row>
    <row r="3753" spans="1:10">
      <c r="A3753" s="519" t="s">
        <v>3919</v>
      </c>
      <c r="B3753" s="519"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3" s="519" t="s">
        <v>34645</v>
      </c>
      <c r="D3753" s="519" t="s">
        <v>34650</v>
      </c>
      <c r="E3753" s="519" t="s">
        <v>34651</v>
      </c>
      <c r="F3753" s="519" t="s">
        <v>34652</v>
      </c>
      <c r="G3753" s="519" t="s">
        <v>34653</v>
      </c>
      <c r="I3753" s="519" t="s">
        <v>13</v>
      </c>
      <c r="J3753" s="650">
        <v>205.49</v>
      </c>
    </row>
    <row r="3754" spans="1:10">
      <c r="A3754" s="519" t="s">
        <v>3920</v>
      </c>
      <c r="B3754" s="519" t="str">
        <f t="shared" si="58"/>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54" s="519" t="s">
        <v>34645</v>
      </c>
      <c r="D3754" s="519" t="s">
        <v>34650</v>
      </c>
      <c r="E3754" s="519" t="s">
        <v>34651</v>
      </c>
      <c r="F3754" s="519" t="s">
        <v>34652</v>
      </c>
      <c r="G3754" s="519" t="s">
        <v>34653</v>
      </c>
      <c r="I3754" s="519" t="s">
        <v>13</v>
      </c>
      <c r="J3754" s="650">
        <v>191.36</v>
      </c>
    </row>
    <row r="3755" spans="1:10">
      <c r="A3755" s="519" t="s">
        <v>3921</v>
      </c>
      <c r="B3755" s="519"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5" s="519" t="s">
        <v>34654</v>
      </c>
      <c r="D3755" s="519" t="s">
        <v>34655</v>
      </c>
      <c r="E3755" s="519" t="s">
        <v>34656</v>
      </c>
      <c r="F3755" s="519" t="s">
        <v>34657</v>
      </c>
      <c r="G3755" s="519" t="s">
        <v>34658</v>
      </c>
      <c r="H3755" s="519" t="s">
        <v>34659</v>
      </c>
      <c r="I3755" s="519" t="s">
        <v>13</v>
      </c>
      <c r="J3755" s="650">
        <v>255.99</v>
      </c>
    </row>
    <row r="3756" spans="1:10">
      <c r="A3756" s="519" t="s">
        <v>3922</v>
      </c>
      <c r="B3756" s="519" t="str">
        <f t="shared" si="58"/>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56" s="519" t="s">
        <v>34654</v>
      </c>
      <c r="D3756" s="519" t="s">
        <v>34655</v>
      </c>
      <c r="E3756" s="519" t="s">
        <v>34656</v>
      </c>
      <c r="F3756" s="519" t="s">
        <v>34657</v>
      </c>
      <c r="G3756" s="519" t="s">
        <v>34658</v>
      </c>
      <c r="H3756" s="519" t="s">
        <v>34659</v>
      </c>
      <c r="I3756" s="519" t="s">
        <v>13</v>
      </c>
      <c r="J3756" s="650">
        <v>242.14</v>
      </c>
    </row>
    <row r="3757" spans="1:10">
      <c r="A3757" s="519" t="s">
        <v>3923</v>
      </c>
      <c r="B3757" s="519"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7" s="519" t="s">
        <v>34654</v>
      </c>
      <c r="D3757" s="519" t="s">
        <v>34660</v>
      </c>
      <c r="E3757" s="519" t="s">
        <v>34661</v>
      </c>
      <c r="F3757" s="519" t="s">
        <v>34662</v>
      </c>
      <c r="G3757" s="519" t="s">
        <v>34663</v>
      </c>
      <c r="H3757" s="519" t="s">
        <v>34664</v>
      </c>
      <c r="I3757" s="519" t="s">
        <v>13</v>
      </c>
      <c r="J3757" s="650">
        <v>134.25</v>
      </c>
    </row>
    <row r="3758" spans="1:10">
      <c r="A3758" s="519" t="s">
        <v>3924</v>
      </c>
      <c r="B3758" s="519" t="str">
        <f t="shared" si="58"/>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8" s="519" t="s">
        <v>34654</v>
      </c>
      <c r="D3758" s="519" t="s">
        <v>34660</v>
      </c>
      <c r="E3758" s="519" t="s">
        <v>34661</v>
      </c>
      <c r="F3758" s="519" t="s">
        <v>34662</v>
      </c>
      <c r="G3758" s="519" t="s">
        <v>34663</v>
      </c>
      <c r="H3758" s="519" t="s">
        <v>34664</v>
      </c>
      <c r="I3758" s="519" t="s">
        <v>13</v>
      </c>
      <c r="J3758" s="650">
        <v>123.45</v>
      </c>
    </row>
    <row r="3759" spans="1:10">
      <c r="A3759" s="519" t="s">
        <v>3925</v>
      </c>
      <c r="B3759" s="519" t="str">
        <f t="shared" si="58"/>
        <v>BARRAGEM PROVISORIA OU ENSECADEIRA,PARA DESVIOS DE PEQUENOSCURSOS D'AGUA COM SACOS DE AREIA</v>
      </c>
      <c r="C3759" s="519" t="s">
        <v>34665</v>
      </c>
      <c r="D3759" s="519" t="s">
        <v>34666</v>
      </c>
      <c r="I3759" s="519" t="s">
        <v>5</v>
      </c>
      <c r="J3759" s="650">
        <v>73.680000000000007</v>
      </c>
    </row>
    <row r="3760" spans="1:10">
      <c r="A3760" s="519" t="s">
        <v>3926</v>
      </c>
      <c r="B3760" s="519" t="str">
        <f t="shared" si="58"/>
        <v>BARRAGEM PROVISORIA OU ENSECADEIRA,PARA DESVIOS DE PEQUENOSCURSOS D'AGUA COM SACOS DE AREIA</v>
      </c>
      <c r="C3760" s="519" t="s">
        <v>34665</v>
      </c>
      <c r="D3760" s="519" t="s">
        <v>34666</v>
      </c>
      <c r="I3760" s="519" t="s">
        <v>5</v>
      </c>
      <c r="J3760" s="650">
        <v>66.849999999999994</v>
      </c>
    </row>
    <row r="3761" spans="1:10">
      <c r="A3761" s="519" t="s">
        <v>3927</v>
      </c>
      <c r="B3761" s="519"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61" s="519" t="s">
        <v>34667</v>
      </c>
      <c r="D3761" s="519" t="s">
        <v>34668</v>
      </c>
      <c r="E3761" s="519" t="s">
        <v>34669</v>
      </c>
      <c r="F3761" s="519" t="s">
        <v>34670</v>
      </c>
      <c r="G3761" s="519" t="s">
        <v>34671</v>
      </c>
      <c r="I3761" s="519" t="s">
        <v>13</v>
      </c>
      <c r="J3761" s="650">
        <v>76.86</v>
      </c>
    </row>
    <row r="3762" spans="1:10">
      <c r="A3762" s="519" t="s">
        <v>3928</v>
      </c>
      <c r="B3762" s="519" t="str">
        <f t="shared" si="58"/>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62" s="519" t="s">
        <v>34667</v>
      </c>
      <c r="D3762" s="519" t="s">
        <v>34668</v>
      </c>
      <c r="E3762" s="519" t="s">
        <v>34669</v>
      </c>
      <c r="F3762" s="519" t="s">
        <v>34670</v>
      </c>
      <c r="G3762" s="519" t="s">
        <v>34671</v>
      </c>
      <c r="I3762" s="519" t="s">
        <v>13</v>
      </c>
      <c r="J3762" s="650">
        <v>76.11</v>
      </c>
    </row>
    <row r="3763" spans="1:10">
      <c r="A3763" s="519" t="s">
        <v>3929</v>
      </c>
      <c r="B3763" s="519" t="str">
        <f t="shared" si="58"/>
        <v>CONSOLO DE PERFIL DE ACO,COM PESO ATE 10KG,PARA SUPORTES DEGUIA(VIGA,LONGARINA),EM TRABALHOS DE ESCORAMENTO E CONGENERES,SOLDADO EM ESTACA DO MESMO MATERIAL,INCLUSIVE FORNECIMENTO,COLOCACAO E RETIRADA,ADMITINDO-SE SUA UTILIZACAO 10 VEZES</v>
      </c>
      <c r="C3763" s="519" t="s">
        <v>34672</v>
      </c>
      <c r="D3763" s="519" t="s">
        <v>34673</v>
      </c>
      <c r="E3763" s="519" t="s">
        <v>34674</v>
      </c>
      <c r="F3763" s="519" t="s">
        <v>34675</v>
      </c>
      <c r="I3763" s="519" t="s">
        <v>5</v>
      </c>
      <c r="J3763" s="650">
        <v>125.32</v>
      </c>
    </row>
    <row r="3764" spans="1:10">
      <c r="A3764" s="519" t="s">
        <v>3930</v>
      </c>
      <c r="B3764" s="519" t="str">
        <f t="shared" si="58"/>
        <v>CONSOLO DE PERFIL DE ACO,COM PESO ATE 10KG,PARA SUPORTES DEGUIA(VIGA,LONGARINA),EM TRABALHOS DE ESCORAMENTO E CONGENERES,SOLDADO EM ESTACA DO MESMO MATERIAL,INCLUSIVE FORNECIMENTO,COLOCACAO E RETIRADA,ADMITINDO-SE SUA UTILIZACAO 10 VEZES</v>
      </c>
      <c r="C3764" s="519" t="s">
        <v>34672</v>
      </c>
      <c r="D3764" s="519" t="s">
        <v>34673</v>
      </c>
      <c r="E3764" s="519" t="s">
        <v>34674</v>
      </c>
      <c r="F3764" s="519" t="s">
        <v>34675</v>
      </c>
      <c r="I3764" s="519" t="s">
        <v>5</v>
      </c>
      <c r="J3764" s="650">
        <v>117</v>
      </c>
    </row>
    <row r="3765" spans="1:10">
      <c r="A3765" s="519" t="s">
        <v>3931</v>
      </c>
      <c r="B3765" s="519"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5" s="519" t="s">
        <v>34676</v>
      </c>
      <c r="D3765" s="519" t="s">
        <v>34677</v>
      </c>
      <c r="E3765" s="519" t="s">
        <v>34678</v>
      </c>
      <c r="F3765" s="519" t="s">
        <v>34679</v>
      </c>
      <c r="G3765" s="519" t="s">
        <v>34680</v>
      </c>
      <c r="I3765" s="519" t="s">
        <v>36</v>
      </c>
      <c r="J3765" s="650">
        <v>76.75</v>
      </c>
    </row>
    <row r="3766" spans="1:10">
      <c r="A3766" s="519" t="s">
        <v>3932</v>
      </c>
      <c r="B3766" s="519" t="str">
        <f t="shared" si="58"/>
        <v>GUIA(VIGA,LONGARINA) DE PERFIL DE ACO "I",DE 6",1ª ALMA,EM TRABALHOS DE ESCORAMENTO E CONGENERES,SOLDADA SOBRE CONSOLOSE ESTACAS,ESTAS INTERVALADAS DE 1,50 A 2,00M,INCLUSIVE FORNECIMENTO,COLOCACAO,RETIRADA E TRANSPORTE INTERNO COM TRATOR,ADMITINDO-SE SUA UTILIZACAO 7 VEZES</v>
      </c>
      <c r="C3766" s="519" t="s">
        <v>34676</v>
      </c>
      <c r="D3766" s="519" t="s">
        <v>34677</v>
      </c>
      <c r="E3766" s="519" t="s">
        <v>34678</v>
      </c>
      <c r="F3766" s="519" t="s">
        <v>34679</v>
      </c>
      <c r="G3766" s="519" t="s">
        <v>34680</v>
      </c>
      <c r="I3766" s="519" t="s">
        <v>36</v>
      </c>
      <c r="J3766" s="650">
        <v>74.77</v>
      </c>
    </row>
    <row r="3767" spans="1:10">
      <c r="A3767" s="519" t="s">
        <v>3933</v>
      </c>
      <c r="B3767" s="519"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7" s="519" t="s">
        <v>34681</v>
      </c>
      <c r="D3767" s="519" t="s">
        <v>34682</v>
      </c>
      <c r="E3767" s="519" t="s">
        <v>34683</v>
      </c>
      <c r="F3767" s="519" t="s">
        <v>34684</v>
      </c>
      <c r="G3767" s="519" t="s">
        <v>34685</v>
      </c>
      <c r="I3767" s="519" t="s">
        <v>36</v>
      </c>
      <c r="J3767" s="650">
        <v>102.86</v>
      </c>
    </row>
    <row r="3768" spans="1:10">
      <c r="A3768" s="519" t="s">
        <v>3934</v>
      </c>
      <c r="B3768" s="519" t="str">
        <f t="shared" si="58"/>
        <v>GUIA (VIGA,LONGARINA) DE PERFIL DE ACO "I",DE 10",1ª ALMA,EM TRABALHOS DE ESCORAMENTO E CONGENERES,SOLDADA SOBRE CONSOLOS E ESTACAS,ESTAS INTERVALADAS DE 2,00 A 2,50M,INCLUSIVE FORNECIMENTO,COLOCACAO,RETIRADA E TRANSPORTE INTERNO COM TRATOR,ADMITINDO-SE SUA UTILIZACAO 7 VEZES</v>
      </c>
      <c r="C3768" s="519" t="s">
        <v>34681</v>
      </c>
      <c r="D3768" s="519" t="s">
        <v>34682</v>
      </c>
      <c r="E3768" s="519" t="s">
        <v>34683</v>
      </c>
      <c r="F3768" s="519" t="s">
        <v>34684</v>
      </c>
      <c r="G3768" s="519" t="s">
        <v>34685</v>
      </c>
      <c r="I3768" s="519" t="s">
        <v>36</v>
      </c>
      <c r="J3768" s="650">
        <v>100.32</v>
      </c>
    </row>
    <row r="3769" spans="1:10">
      <c r="A3769" s="519" t="s">
        <v>3935</v>
      </c>
      <c r="B3769" s="519" t="str">
        <f t="shared" si="58"/>
        <v>ESTRONCA(ESCORA)DE PERFIL DE ACO "I",DE 6",1ª ALMA,EM TRABALHOS DE ESCORAMENTO E CONGENERES,TENDO COMPRIMENTO DE 2,50 A3,00M,SOLDADA EM GUIAS,INCLUSIVE FORNECIMENTO,COLOCACAO,RETIRADA E TRANSPORTE INTERNO COM CAMINHAO,ADMITINDO-SE SUA UTILIZACAO 7 VEZES</v>
      </c>
      <c r="C3769" s="519" t="s">
        <v>34686</v>
      </c>
      <c r="D3769" s="519" t="s">
        <v>34687</v>
      </c>
      <c r="E3769" s="519" t="s">
        <v>34688</v>
      </c>
      <c r="F3769" s="519" t="s">
        <v>34689</v>
      </c>
      <c r="G3769" s="519" t="s">
        <v>34690</v>
      </c>
      <c r="I3769" s="519" t="s">
        <v>5</v>
      </c>
      <c r="J3769" s="650">
        <v>179.99</v>
      </c>
    </row>
    <row r="3770" spans="1:10">
      <c r="A3770" s="519" t="s">
        <v>3936</v>
      </c>
      <c r="B3770" s="519" t="str">
        <f t="shared" si="58"/>
        <v>ESTRONCA(ESCORA)DE PERFIL DE ACO "I",DE 6",1ª ALMA,EM TRABALHOS DE ESCORAMENTO E CONGENERES,TENDO COMPRIMENTO DE 2,50 A3,00M,SOLDADA EM GUIAS,INCLUSIVE FORNECIMENTO,COLOCACAO,RETIRADA E TRANSPORTE INTERNO COM CAMINHAO,ADMITINDO-SE SUA UTILIZACAO 7 VEZES</v>
      </c>
      <c r="C3770" s="519" t="s">
        <v>34686</v>
      </c>
      <c r="D3770" s="519" t="s">
        <v>34687</v>
      </c>
      <c r="E3770" s="519" t="s">
        <v>34688</v>
      </c>
      <c r="F3770" s="519" t="s">
        <v>34689</v>
      </c>
      <c r="G3770" s="519" t="s">
        <v>34690</v>
      </c>
      <c r="I3770" s="519" t="s">
        <v>5</v>
      </c>
      <c r="J3770" s="650">
        <v>172.17</v>
      </c>
    </row>
    <row r="3771" spans="1:10">
      <c r="A3771" s="519" t="s">
        <v>3937</v>
      </c>
      <c r="B3771" s="519" t="str">
        <f t="shared" si="58"/>
        <v>CAFE DA MANHA, CONFORME CONVENCAO DO TRABALHO PARA CONSTRUCAO CIVIL E CONDICOES HIGIENICAS E SANITARIAS ADEQUADAS</v>
      </c>
      <c r="C3771" s="519" t="s">
        <v>34691</v>
      </c>
      <c r="D3771" s="519" t="s">
        <v>34692</v>
      </c>
      <c r="I3771" s="519" t="s">
        <v>5</v>
      </c>
      <c r="J3771" s="650">
        <v>6.9</v>
      </c>
    </row>
    <row r="3772" spans="1:10">
      <c r="A3772" s="519" t="s">
        <v>3938</v>
      </c>
      <c r="B3772" s="519" t="str">
        <f t="shared" si="58"/>
        <v>CAFE DA MANHA, CONFORME CONVENCAO DO TRABALHO PARA CONSTRUCAO CIVIL E CONDICOES HIGIENICAS E SANITARIAS ADEQUADAS</v>
      </c>
      <c r="C3772" s="519" t="s">
        <v>34691</v>
      </c>
      <c r="D3772" s="519" t="s">
        <v>34692</v>
      </c>
      <c r="I3772" s="519" t="s">
        <v>5</v>
      </c>
      <c r="J3772" s="650">
        <v>6.9</v>
      </c>
    </row>
    <row r="3773" spans="1:10">
      <c r="A3773" s="519" t="s">
        <v>3939</v>
      </c>
      <c r="B3773" s="519" t="str">
        <f t="shared" si="58"/>
        <v>REFEICAO CONFORME CONVENCAO DO TRABALHO PARA CONSTRUCAO CIVIL E CONDICOES HIGIENICAS E SANITARIAS ADEQUADAS</v>
      </c>
      <c r="C3773" s="519" t="s">
        <v>34693</v>
      </c>
      <c r="D3773" s="519" t="s">
        <v>34694</v>
      </c>
      <c r="I3773" s="519" t="s">
        <v>5</v>
      </c>
      <c r="J3773" s="650">
        <v>13</v>
      </c>
    </row>
    <row r="3774" spans="1:10">
      <c r="A3774" s="519" t="s">
        <v>3940</v>
      </c>
      <c r="B3774" s="519" t="str">
        <f t="shared" si="58"/>
        <v>REFEICAO CONFORME CONVENCAO DO TRABALHO PARA CONSTRUCAO CIVIL E CONDICOES HIGIENICAS E SANITARIAS ADEQUADAS</v>
      </c>
      <c r="C3774" s="519" t="s">
        <v>34693</v>
      </c>
      <c r="D3774" s="519" t="s">
        <v>34694</v>
      </c>
      <c r="I3774" s="519" t="s">
        <v>5</v>
      </c>
      <c r="J3774" s="650">
        <v>13</v>
      </c>
    </row>
    <row r="3775" spans="1:10">
      <c r="A3775" s="519" t="s">
        <v>3941</v>
      </c>
      <c r="B3775" s="519" t="str">
        <f t="shared" si="58"/>
        <v>CESTA BASICA, CONFORME CONVENCAO DO TRABALHO PARA CONSTRUCAO CIVIL</v>
      </c>
      <c r="C3775" s="519" t="s">
        <v>34695</v>
      </c>
      <c r="D3775" s="519" t="s">
        <v>34696</v>
      </c>
      <c r="I3775" s="519" t="s">
        <v>1966</v>
      </c>
      <c r="J3775" s="650">
        <v>240</v>
      </c>
    </row>
    <row r="3776" spans="1:10">
      <c r="A3776" s="519" t="s">
        <v>3942</v>
      </c>
      <c r="B3776" s="519" t="str">
        <f t="shared" si="58"/>
        <v>CESTA BASICA, CONFORME CONVENCAO DO TRABALHO PARA CONSTRUCAO CIVIL</v>
      </c>
      <c r="C3776" s="519" t="s">
        <v>34695</v>
      </c>
      <c r="D3776" s="519" t="s">
        <v>34696</v>
      </c>
      <c r="I3776" s="519" t="s">
        <v>1966</v>
      </c>
      <c r="J3776" s="650">
        <v>240</v>
      </c>
    </row>
    <row r="3777" spans="1:10">
      <c r="A3777" s="519" t="s">
        <v>3943</v>
      </c>
      <c r="B3777" s="519" t="str">
        <f t="shared" si="58"/>
        <v>VALE TRANSPORTE, CONSIDERANDO PASSAGEM IDA E VOLTA</v>
      </c>
      <c r="C3777" s="519" t="s">
        <v>3944</v>
      </c>
      <c r="I3777" s="519" t="s">
        <v>5</v>
      </c>
      <c r="J3777" s="650">
        <v>6.96</v>
      </c>
    </row>
    <row r="3778" spans="1:10">
      <c r="A3778" s="519" t="s">
        <v>3945</v>
      </c>
      <c r="B3778" s="519" t="str">
        <f t="shared" si="58"/>
        <v>VALE TRANSPORTE, CONSIDERANDO PASSAGEM IDA E VOLTA</v>
      </c>
      <c r="C3778" s="519" t="s">
        <v>3944</v>
      </c>
      <c r="I3778" s="519" t="s">
        <v>5</v>
      </c>
      <c r="J3778" s="650">
        <v>6.96</v>
      </c>
    </row>
    <row r="3779" spans="1:10">
      <c r="A3779" s="519" t="s">
        <v>3946</v>
      </c>
      <c r="B3779" s="519"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9" s="519" t="s">
        <v>34697</v>
      </c>
      <c r="D3779" s="519" t="s">
        <v>34698</v>
      </c>
      <c r="E3779" s="519" t="s">
        <v>34699</v>
      </c>
      <c r="F3779" s="519" t="s">
        <v>34700</v>
      </c>
      <c r="G3779" s="519" t="s">
        <v>34701</v>
      </c>
      <c r="H3779" s="519" t="s">
        <v>34702</v>
      </c>
      <c r="I3779" s="519" t="s">
        <v>67</v>
      </c>
      <c r="J3779" s="650">
        <v>31.15</v>
      </c>
    </row>
    <row r="3780" spans="1:10">
      <c r="A3780" s="519" t="s">
        <v>3947</v>
      </c>
      <c r="B3780" s="519" t="str">
        <f t="shared" si="58"/>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80" s="519" t="s">
        <v>34697</v>
      </c>
      <c r="D3780" s="519" t="s">
        <v>34698</v>
      </c>
      <c r="E3780" s="519" t="s">
        <v>34699</v>
      </c>
      <c r="F3780" s="519" t="s">
        <v>34700</v>
      </c>
      <c r="G3780" s="519" t="s">
        <v>34701</v>
      </c>
      <c r="H3780" s="519" t="s">
        <v>34702</v>
      </c>
      <c r="I3780" s="519" t="s">
        <v>67</v>
      </c>
      <c r="J3780" s="650">
        <v>31.15</v>
      </c>
    </row>
    <row r="3781" spans="1:10">
      <c r="A3781" s="519" t="s">
        <v>3948</v>
      </c>
      <c r="B3781" s="519" t="str">
        <f t="shared" si="58"/>
        <v>INDICE GERAL DA CONSTRUCAO CIVIL (PREDIOS PUBLICOS)</v>
      </c>
      <c r="C3781" s="519" t="s">
        <v>3949</v>
      </c>
      <c r="J3781" s="650">
        <v>6744</v>
      </c>
    </row>
    <row r="3782" spans="1:10">
      <c r="A3782" s="519" t="s">
        <v>3950</v>
      </c>
      <c r="B3782" s="519" t="str">
        <f t="shared" si="58"/>
        <v>INDICE GERAL DA CONSTRUCAO CIVIL (PREDIOS PUBLICOS)</v>
      </c>
      <c r="C3782" s="519" t="s">
        <v>3949</v>
      </c>
      <c r="J3782" s="650">
        <v>6133</v>
      </c>
    </row>
    <row r="3783" spans="1:10">
      <c r="A3783" s="519" t="s">
        <v>3951</v>
      </c>
      <c r="B3783" s="519" t="str">
        <f t="shared" si="58"/>
        <v>INDICE GERAL PARA FORNECIMENTO DE MATERIAIS DA CONSTRUCAO CIVIL</v>
      </c>
      <c r="C3783" s="519" t="s">
        <v>34703</v>
      </c>
      <c r="D3783" s="519" t="s">
        <v>34704</v>
      </c>
      <c r="J3783" s="650">
        <v>5190</v>
      </c>
    </row>
    <row r="3784" spans="1:10">
      <c r="A3784" s="519" t="s">
        <v>3952</v>
      </c>
      <c r="B3784" s="519" t="str">
        <f t="shared" ref="B3784:B3847" si="59">C3784&amp;D3784&amp;E3784&amp;F3784&amp;G3784&amp;H3784</f>
        <v>INDICE GERAL PARA FORNECIMENTO DE MATERIAIS DA CONSTRUCAO CIVIL</v>
      </c>
      <c r="C3784" s="519" t="s">
        <v>34703</v>
      </c>
      <c r="D3784" s="519" t="s">
        <v>34704</v>
      </c>
      <c r="J3784" s="650">
        <v>5190</v>
      </c>
    </row>
    <row r="3785" spans="1:10">
      <c r="A3785" s="519" t="s">
        <v>3992</v>
      </c>
      <c r="B3785" s="519" t="str">
        <f t="shared" si="59"/>
        <v>MAO-DE-OBRA DE VIGIA,INCLUSIVE ENCARGOS SOCIAIS</v>
      </c>
      <c r="C3785" s="519" t="s">
        <v>3991</v>
      </c>
      <c r="I3785" s="519" t="s">
        <v>1850</v>
      </c>
      <c r="J3785" s="650">
        <v>3067.68</v>
      </c>
    </row>
    <row r="3786" spans="1:10">
      <c r="A3786" s="519" t="s">
        <v>3993</v>
      </c>
      <c r="B3786" s="519" t="str">
        <f t="shared" si="59"/>
        <v>MAO-DE-OBRA DE VIGIA,INCLUSIVE ENCARGOS SOCIAIS</v>
      </c>
      <c r="C3786" s="519" t="s">
        <v>3991</v>
      </c>
      <c r="I3786" s="519" t="s">
        <v>1850</v>
      </c>
      <c r="J3786" s="650">
        <v>2659.36</v>
      </c>
    </row>
    <row r="3787" spans="1:10">
      <c r="A3787" s="519" t="s">
        <v>3994</v>
      </c>
      <c r="B3787" s="519" t="str">
        <f t="shared" si="59"/>
        <v>MAO-DE-OBRA DE MARCENEIRO,INCLUSIVE ENCARGOS SOCIAIS</v>
      </c>
      <c r="C3787" s="519" t="s">
        <v>3995</v>
      </c>
      <c r="I3787" s="519" t="s">
        <v>1850</v>
      </c>
      <c r="J3787" s="650">
        <v>5566.88</v>
      </c>
    </row>
    <row r="3788" spans="1:10">
      <c r="A3788" s="519" t="s">
        <v>3996</v>
      </c>
      <c r="B3788" s="519" t="str">
        <f t="shared" si="59"/>
        <v>MAO-DE-OBRA DE MARCENEIRO,INCLUSIVE ENCARGOS SOCIAIS</v>
      </c>
      <c r="C3788" s="519" t="s">
        <v>3995</v>
      </c>
      <c r="I3788" s="519" t="s">
        <v>1850</v>
      </c>
      <c r="J3788" s="650">
        <v>4822.3999999999996</v>
      </c>
    </row>
    <row r="3789" spans="1:10">
      <c r="A3789" s="519" t="s">
        <v>3997</v>
      </c>
      <c r="B3789" s="519" t="str">
        <f t="shared" si="59"/>
        <v>MAO-DE-OBRA DE SERRALHEIRO DE CONSTRUCAO CIVIL,INCLUSIVE ENCARGOS SOCIAIS</v>
      </c>
      <c r="C3789" s="519" t="s">
        <v>34729</v>
      </c>
      <c r="D3789" s="519" t="s">
        <v>34730</v>
      </c>
      <c r="I3789" s="519" t="s">
        <v>1850</v>
      </c>
      <c r="J3789" s="650">
        <v>4331.3599999999997</v>
      </c>
    </row>
    <row r="3790" spans="1:10">
      <c r="A3790" s="519" t="s">
        <v>3998</v>
      </c>
      <c r="B3790" s="519" t="str">
        <f t="shared" si="59"/>
        <v>MAO-DE-OBRA DE SERRALHEIRO DE CONSTRUCAO CIVIL,INCLUSIVE ENCARGOS SOCIAIS</v>
      </c>
      <c r="C3790" s="519" t="s">
        <v>34729</v>
      </c>
      <c r="D3790" s="519" t="s">
        <v>34730</v>
      </c>
      <c r="I3790" s="519" t="s">
        <v>1850</v>
      </c>
      <c r="J3790" s="650">
        <v>3754.08</v>
      </c>
    </row>
    <row r="3791" spans="1:10">
      <c r="A3791" s="519" t="s">
        <v>3999</v>
      </c>
      <c r="B3791" s="519" t="str">
        <f t="shared" si="59"/>
        <v>MAO-DE-OBRA DE PINTOR,INCLUSIVE ENCARGOS SOCIAIS</v>
      </c>
      <c r="C3791" s="519" t="s">
        <v>3953</v>
      </c>
      <c r="I3791" s="519" t="s">
        <v>1850</v>
      </c>
      <c r="J3791" s="650">
        <v>4023.36</v>
      </c>
    </row>
    <row r="3792" spans="1:10">
      <c r="A3792" s="519" t="s">
        <v>4000</v>
      </c>
      <c r="B3792" s="519" t="str">
        <f t="shared" si="59"/>
        <v>MAO-DE-OBRA DE PINTOR,INCLUSIVE ENCARGOS SOCIAIS</v>
      </c>
      <c r="C3792" s="519" t="s">
        <v>3953</v>
      </c>
      <c r="I3792" s="519" t="s">
        <v>1850</v>
      </c>
      <c r="J3792" s="650">
        <v>3486.56</v>
      </c>
    </row>
    <row r="3793" spans="1:10">
      <c r="A3793" s="519" t="s">
        <v>4001</v>
      </c>
      <c r="B3793" s="519" t="str">
        <f t="shared" si="59"/>
        <v>MAO-DE-OBRA DE GESSEIRO,INCLUSIVE ENCARGOS SOCIAIS</v>
      </c>
      <c r="C3793" s="519" t="s">
        <v>3954</v>
      </c>
      <c r="I3793" s="519" t="s">
        <v>1850</v>
      </c>
      <c r="J3793" s="650">
        <v>4023.36</v>
      </c>
    </row>
    <row r="3794" spans="1:10">
      <c r="A3794" s="519" t="s">
        <v>4002</v>
      </c>
      <c r="B3794" s="519" t="str">
        <f t="shared" si="59"/>
        <v>MAO-DE-OBRA DE GESSEIRO,INCLUSIVE ENCARGOS SOCIAIS</v>
      </c>
      <c r="C3794" s="519" t="s">
        <v>3954</v>
      </c>
      <c r="I3794" s="519" t="s">
        <v>1850</v>
      </c>
      <c r="J3794" s="650">
        <v>3486.56</v>
      </c>
    </row>
    <row r="3795" spans="1:10">
      <c r="A3795" s="519" t="s">
        <v>4003</v>
      </c>
      <c r="B3795" s="519" t="str">
        <f t="shared" si="59"/>
        <v>MAO-DE-OBRA DE LADRILHEIRO,INCLUSIVE ENCARGOS SOCIAIS</v>
      </c>
      <c r="C3795" s="519" t="s">
        <v>3955</v>
      </c>
      <c r="I3795" s="519" t="s">
        <v>1850</v>
      </c>
      <c r="J3795" s="650">
        <v>4331.3599999999997</v>
      </c>
    </row>
    <row r="3796" spans="1:10">
      <c r="A3796" s="519" t="s">
        <v>4004</v>
      </c>
      <c r="B3796" s="519" t="str">
        <f t="shared" si="59"/>
        <v>MAO-DE-OBRA DE LADRILHEIRO,INCLUSIVE ENCARGOS SOCIAIS</v>
      </c>
      <c r="C3796" s="519" t="s">
        <v>3955</v>
      </c>
      <c r="I3796" s="519" t="s">
        <v>1850</v>
      </c>
      <c r="J3796" s="650">
        <v>3754.08</v>
      </c>
    </row>
    <row r="3797" spans="1:10">
      <c r="A3797" s="519" t="s">
        <v>4005</v>
      </c>
      <c r="B3797" s="519" t="str">
        <f t="shared" si="59"/>
        <v>MAO-DE-OBRA DE TAQUEIRO,INCLUSIVE ENCARGOS SOCIAIS</v>
      </c>
      <c r="C3797" s="519" t="s">
        <v>3956</v>
      </c>
      <c r="I3797" s="519" t="s">
        <v>1850</v>
      </c>
      <c r="J3797" s="650">
        <v>4023.36</v>
      </c>
    </row>
    <row r="3798" spans="1:10">
      <c r="A3798" s="519" t="s">
        <v>4006</v>
      </c>
      <c r="B3798" s="519" t="str">
        <f t="shared" si="59"/>
        <v>MAO-DE-OBRA DE TAQUEIRO,INCLUSIVE ENCARGOS SOCIAIS</v>
      </c>
      <c r="C3798" s="519" t="s">
        <v>3956</v>
      </c>
      <c r="I3798" s="519" t="s">
        <v>1850</v>
      </c>
      <c r="J3798" s="650">
        <v>3486.56</v>
      </c>
    </row>
    <row r="3799" spans="1:10">
      <c r="A3799" s="519" t="s">
        <v>4007</v>
      </c>
      <c r="B3799" s="519" t="str">
        <f t="shared" si="59"/>
        <v>MAO-DE-OBRA DE ESTUCADOR,INCLUSIVE ENCARGOS SOCIAIS</v>
      </c>
      <c r="C3799" s="519" t="s">
        <v>3957</v>
      </c>
      <c r="I3799" s="519" t="s">
        <v>1850</v>
      </c>
      <c r="J3799" s="650">
        <v>4023.36</v>
      </c>
    </row>
    <row r="3800" spans="1:10">
      <c r="A3800" s="519" t="s">
        <v>4008</v>
      </c>
      <c r="B3800" s="519" t="str">
        <f t="shared" si="59"/>
        <v>MAO-DE-OBRA DE ESTUCADOR,INCLUSIVE ENCARGOS SOCIAIS</v>
      </c>
      <c r="C3800" s="519" t="s">
        <v>3957</v>
      </c>
      <c r="I3800" s="519" t="s">
        <v>1850</v>
      </c>
      <c r="J3800" s="650">
        <v>3486.56</v>
      </c>
    </row>
    <row r="3801" spans="1:10">
      <c r="A3801" s="519" t="s">
        <v>4009</v>
      </c>
      <c r="B3801" s="519" t="str">
        <f t="shared" si="59"/>
        <v>MAO-DE-OBRA DE PEDREIRO,INCLUSIVE ENCARGOS SOCIAIS</v>
      </c>
      <c r="C3801" s="519" t="s">
        <v>3958</v>
      </c>
      <c r="I3801" s="519" t="s">
        <v>1850</v>
      </c>
      <c r="J3801" s="650">
        <v>4023.36</v>
      </c>
    </row>
    <row r="3802" spans="1:10">
      <c r="A3802" s="519" t="s">
        <v>4010</v>
      </c>
      <c r="B3802" s="519" t="str">
        <f t="shared" si="59"/>
        <v>MAO-DE-OBRA DE PEDREIRO,INCLUSIVE ENCARGOS SOCIAIS</v>
      </c>
      <c r="C3802" s="519" t="s">
        <v>3958</v>
      </c>
      <c r="I3802" s="519" t="s">
        <v>1850</v>
      </c>
      <c r="J3802" s="650">
        <v>3486.56</v>
      </c>
    </row>
    <row r="3803" spans="1:10">
      <c r="A3803" s="519" t="s">
        <v>4011</v>
      </c>
      <c r="B3803" s="519" t="str">
        <f t="shared" si="59"/>
        <v>MAO-DE-OBRA DE CARPINTEIRO DE FORMAS,INCLUSIVE ENCARGOS SOCIAIS</v>
      </c>
      <c r="C3803" s="519" t="s">
        <v>34705</v>
      </c>
      <c r="D3803" s="519" t="s">
        <v>32727</v>
      </c>
      <c r="I3803" s="519" t="s">
        <v>1850</v>
      </c>
      <c r="J3803" s="650">
        <v>4023.36</v>
      </c>
    </row>
    <row r="3804" spans="1:10">
      <c r="A3804" s="519" t="s">
        <v>4012</v>
      </c>
      <c r="B3804" s="519" t="str">
        <f t="shared" si="59"/>
        <v>MAO-DE-OBRA DE CARPINTEIRO DE FORMAS,INCLUSIVE ENCARGOS SOCIAIS</v>
      </c>
      <c r="C3804" s="519" t="s">
        <v>34705</v>
      </c>
      <c r="D3804" s="519" t="s">
        <v>32727</v>
      </c>
      <c r="I3804" s="519" t="s">
        <v>1850</v>
      </c>
      <c r="J3804" s="650">
        <v>3486.56</v>
      </c>
    </row>
    <row r="3805" spans="1:10">
      <c r="A3805" s="519" t="s">
        <v>4013</v>
      </c>
      <c r="B3805" s="519" t="str">
        <f t="shared" si="59"/>
        <v>MAO-DE-OBRA DE BOMBEIRO HIDRAULICO,INCLUSIVE ENCARGOS SOCIAIS</v>
      </c>
      <c r="C3805" s="519" t="s">
        <v>34706</v>
      </c>
      <c r="D3805" s="519" t="s">
        <v>31484</v>
      </c>
      <c r="I3805" s="519" t="s">
        <v>1850</v>
      </c>
      <c r="J3805" s="650">
        <v>4023.36</v>
      </c>
    </row>
    <row r="3806" spans="1:10">
      <c r="A3806" s="519" t="s">
        <v>4014</v>
      </c>
      <c r="B3806" s="519" t="str">
        <f t="shared" si="59"/>
        <v>MAO-DE-OBRA DE BOMBEIRO HIDRAULICO,INCLUSIVE ENCARGOS SOCIAIS</v>
      </c>
      <c r="C3806" s="519" t="s">
        <v>34706</v>
      </c>
      <c r="D3806" s="519" t="s">
        <v>31484</v>
      </c>
      <c r="I3806" s="519" t="s">
        <v>1850</v>
      </c>
      <c r="J3806" s="650">
        <v>3486.56</v>
      </c>
    </row>
    <row r="3807" spans="1:10">
      <c r="A3807" s="519" t="s">
        <v>4015</v>
      </c>
      <c r="B3807" s="519" t="str">
        <f t="shared" si="59"/>
        <v>MAO-DE-OBRA DE CARPINTEIRO DE ESQUADRIAS,INCLUSIVE ENCARGOSSOCIAIS</v>
      </c>
      <c r="C3807" s="519" t="s">
        <v>34707</v>
      </c>
      <c r="D3807" s="519" t="s">
        <v>34708</v>
      </c>
      <c r="I3807" s="519" t="s">
        <v>1850</v>
      </c>
      <c r="J3807" s="650">
        <v>4331.3599999999997</v>
      </c>
    </row>
    <row r="3808" spans="1:10">
      <c r="A3808" s="519" t="s">
        <v>4016</v>
      </c>
      <c r="B3808" s="519" t="str">
        <f t="shared" si="59"/>
        <v>MAO-DE-OBRA DE CARPINTEIRO DE ESQUADRIAS,INCLUSIVE ENCARGOSSOCIAIS</v>
      </c>
      <c r="C3808" s="519" t="s">
        <v>34707</v>
      </c>
      <c r="D3808" s="519" t="s">
        <v>34708</v>
      </c>
      <c r="I3808" s="519" t="s">
        <v>1850</v>
      </c>
      <c r="J3808" s="650">
        <v>3754.08</v>
      </c>
    </row>
    <row r="3809" spans="1:10">
      <c r="A3809" s="519" t="s">
        <v>4017</v>
      </c>
      <c r="B3809" s="519" t="str">
        <f t="shared" si="59"/>
        <v>MAO-DE-OBRA DE ELETRICISTA,INCLUSIVE ENCARGOS SOCIAIS</v>
      </c>
      <c r="C3809" s="519" t="s">
        <v>3959</v>
      </c>
      <c r="I3809" s="519" t="s">
        <v>1850</v>
      </c>
      <c r="J3809" s="650">
        <v>4023.36</v>
      </c>
    </row>
    <row r="3810" spans="1:10">
      <c r="A3810" s="519" t="s">
        <v>4018</v>
      </c>
      <c r="B3810" s="519" t="str">
        <f t="shared" si="59"/>
        <v>MAO-DE-OBRA DE ELETRICISTA,INCLUSIVE ENCARGOS SOCIAIS</v>
      </c>
      <c r="C3810" s="519" t="s">
        <v>3959</v>
      </c>
      <c r="I3810" s="519" t="s">
        <v>1850</v>
      </c>
      <c r="J3810" s="650">
        <v>3486.56</v>
      </c>
    </row>
    <row r="3811" spans="1:10">
      <c r="A3811" s="519" t="s">
        <v>4019</v>
      </c>
      <c r="B3811" s="519" t="str">
        <f t="shared" si="59"/>
        <v>MAO-DE-OBRA DE PINTOR DE LETRAS,INCLUSIVE ENCARGOS SOCIAIS</v>
      </c>
      <c r="C3811" s="519" t="s">
        <v>3960</v>
      </c>
      <c r="I3811" s="519" t="s">
        <v>1850</v>
      </c>
      <c r="J3811" s="650">
        <v>4023.36</v>
      </c>
    </row>
    <row r="3812" spans="1:10">
      <c r="A3812" s="519" t="s">
        <v>4020</v>
      </c>
      <c r="B3812" s="519" t="str">
        <f t="shared" si="59"/>
        <v>MAO-DE-OBRA DE PINTOR DE LETRAS,INCLUSIVE ENCARGOS SOCIAIS</v>
      </c>
      <c r="C3812" s="519" t="s">
        <v>3960</v>
      </c>
      <c r="I3812" s="519" t="s">
        <v>1850</v>
      </c>
      <c r="J3812" s="650">
        <v>3486.56</v>
      </c>
    </row>
    <row r="3813" spans="1:10">
      <c r="A3813" s="519" t="s">
        <v>4021</v>
      </c>
      <c r="B3813" s="519" t="str">
        <f t="shared" si="59"/>
        <v>MAO-DE-OBRA DE SERVENTE,INCLUSIVE ENCARGOS SOCIAIS</v>
      </c>
      <c r="C3813" s="519" t="s">
        <v>3961</v>
      </c>
      <c r="I3813" s="519" t="s">
        <v>1850</v>
      </c>
      <c r="J3813" s="650">
        <v>2912.8</v>
      </c>
    </row>
    <row r="3814" spans="1:10">
      <c r="A3814" s="519" t="s">
        <v>4022</v>
      </c>
      <c r="B3814" s="519" t="str">
        <f t="shared" si="59"/>
        <v>MAO-DE-OBRA DE SERVENTE,INCLUSIVE ENCARGOS SOCIAIS</v>
      </c>
      <c r="C3814" s="519" t="s">
        <v>3961</v>
      </c>
      <c r="I3814" s="519" t="s">
        <v>1850</v>
      </c>
      <c r="J3814" s="650">
        <v>2523.84</v>
      </c>
    </row>
    <row r="3815" spans="1:10">
      <c r="A3815" s="519" t="s">
        <v>4023</v>
      </c>
      <c r="B3815" s="519" t="str">
        <f t="shared" si="59"/>
        <v>MAO-DE-OBRA DE AJUDANTE,INCLUSIVE ENCARGOS SOCIAIS</v>
      </c>
      <c r="C3815" s="519" t="s">
        <v>3962</v>
      </c>
      <c r="I3815" s="519" t="s">
        <v>1850</v>
      </c>
      <c r="J3815" s="650">
        <v>2912.8</v>
      </c>
    </row>
    <row r="3816" spans="1:10">
      <c r="A3816" s="519" t="s">
        <v>4024</v>
      </c>
      <c r="B3816" s="519" t="str">
        <f t="shared" si="59"/>
        <v>MAO-DE-OBRA DE AJUDANTE,INCLUSIVE ENCARGOS SOCIAIS</v>
      </c>
      <c r="C3816" s="519" t="s">
        <v>3962</v>
      </c>
      <c r="I3816" s="519" t="s">
        <v>1850</v>
      </c>
      <c r="J3816" s="650">
        <v>2523.84</v>
      </c>
    </row>
    <row r="3817" spans="1:10">
      <c r="A3817" s="519" t="s">
        <v>4025</v>
      </c>
      <c r="B3817" s="519" t="str">
        <f t="shared" si="59"/>
        <v>MAO-DE-OBRA DE SOLDADOR,INCLUSIVE ENCARGOS SOCIAIS</v>
      </c>
      <c r="C3817" s="519" t="s">
        <v>3963</v>
      </c>
      <c r="I3817" s="519" t="s">
        <v>1850</v>
      </c>
      <c r="J3817" s="650">
        <v>4331.3599999999997</v>
      </c>
    </row>
    <row r="3818" spans="1:10">
      <c r="A3818" s="519" t="s">
        <v>4026</v>
      </c>
      <c r="B3818" s="519" t="str">
        <f t="shared" si="59"/>
        <v>MAO-DE-OBRA DE SOLDADOR,INCLUSIVE ENCARGOS SOCIAIS</v>
      </c>
      <c r="C3818" s="519" t="s">
        <v>3963</v>
      </c>
      <c r="I3818" s="519" t="s">
        <v>1850</v>
      </c>
      <c r="J3818" s="650">
        <v>3754.08</v>
      </c>
    </row>
    <row r="3819" spans="1:10">
      <c r="A3819" s="519" t="s">
        <v>4027</v>
      </c>
      <c r="B3819" s="519" t="str">
        <f t="shared" si="59"/>
        <v>MAO-DE-OBRA DE ARMADOR,INCLUSIVE ENCARGOS SOCIAIS</v>
      </c>
      <c r="C3819" s="519" t="s">
        <v>3964</v>
      </c>
      <c r="I3819" s="519" t="s">
        <v>1850</v>
      </c>
      <c r="J3819" s="650">
        <v>4023.36</v>
      </c>
    </row>
    <row r="3820" spans="1:10">
      <c r="A3820" s="519" t="s">
        <v>4028</v>
      </c>
      <c r="B3820" s="519" t="str">
        <f t="shared" si="59"/>
        <v>MAO-DE-OBRA DE ARMADOR,INCLUSIVE ENCARGOS SOCIAIS</v>
      </c>
      <c r="C3820" s="519" t="s">
        <v>3964</v>
      </c>
      <c r="I3820" s="519" t="s">
        <v>1850</v>
      </c>
      <c r="J3820" s="650">
        <v>3486.56</v>
      </c>
    </row>
    <row r="3821" spans="1:10">
      <c r="A3821" s="519" t="s">
        <v>4029</v>
      </c>
      <c r="B3821" s="519" t="str">
        <f t="shared" si="59"/>
        <v>MAO-DE-OBRA DE MARTELETEIRO,INCLUSIVE ENCARGOS SOCIAIS</v>
      </c>
      <c r="C3821" s="519" t="s">
        <v>3965</v>
      </c>
      <c r="I3821" s="519" t="s">
        <v>1850</v>
      </c>
      <c r="J3821" s="650">
        <v>4023.36</v>
      </c>
    </row>
    <row r="3822" spans="1:10">
      <c r="A3822" s="519" t="s">
        <v>4030</v>
      </c>
      <c r="B3822" s="519" t="str">
        <f t="shared" si="59"/>
        <v>MAO-DE-OBRA DE MARTELETEIRO,INCLUSIVE ENCARGOS SOCIAIS</v>
      </c>
      <c r="C3822" s="519" t="s">
        <v>3965</v>
      </c>
      <c r="I3822" s="519" t="s">
        <v>1850</v>
      </c>
      <c r="J3822" s="650">
        <v>3486.56</v>
      </c>
    </row>
    <row r="3823" spans="1:10">
      <c r="A3823" s="519" t="s">
        <v>4031</v>
      </c>
      <c r="B3823" s="519" t="str">
        <f t="shared" si="59"/>
        <v>MAO-DE-OBRA DE JARDINEIRO,INCLUSIVE ENCARGOS SOCIAIS</v>
      </c>
      <c r="C3823" s="519" t="s">
        <v>3966</v>
      </c>
      <c r="I3823" s="519" t="s">
        <v>1850</v>
      </c>
      <c r="J3823" s="650">
        <v>3769.92</v>
      </c>
    </row>
    <row r="3824" spans="1:10">
      <c r="A3824" s="519" t="s">
        <v>4032</v>
      </c>
      <c r="B3824" s="519" t="str">
        <f t="shared" si="59"/>
        <v>MAO-DE-OBRA DE JARDINEIRO,INCLUSIVE ENCARGOS SOCIAIS</v>
      </c>
      <c r="C3824" s="519" t="s">
        <v>3966</v>
      </c>
      <c r="I3824" s="519" t="s">
        <v>1850</v>
      </c>
      <c r="J3824" s="650">
        <v>3266.56</v>
      </c>
    </row>
    <row r="3825" spans="1:10">
      <c r="A3825" s="519" t="s">
        <v>4033</v>
      </c>
      <c r="B3825" s="519" t="str">
        <f t="shared" si="59"/>
        <v>MAO-DE-OBRA DE OPERADOR DE MAQUINAS,INCLUSIVE ENCARGOS SOCIAIS</v>
      </c>
      <c r="C3825" s="519" t="s">
        <v>34709</v>
      </c>
      <c r="D3825" s="519" t="s">
        <v>32731</v>
      </c>
      <c r="I3825" s="519" t="s">
        <v>1850</v>
      </c>
      <c r="J3825" s="650">
        <v>4519.68</v>
      </c>
    </row>
    <row r="3826" spans="1:10">
      <c r="A3826" s="519" t="s">
        <v>4034</v>
      </c>
      <c r="B3826" s="519" t="str">
        <f t="shared" si="59"/>
        <v>MAO-DE-OBRA DE OPERADOR DE MAQUINAS,INCLUSIVE ENCARGOS SOCIAIS</v>
      </c>
      <c r="C3826" s="519" t="s">
        <v>34709</v>
      </c>
      <c r="D3826" s="519" t="s">
        <v>32731</v>
      </c>
      <c r="I3826" s="519" t="s">
        <v>1850</v>
      </c>
      <c r="J3826" s="650">
        <v>3916</v>
      </c>
    </row>
    <row r="3827" spans="1:10">
      <c r="A3827" s="519" t="s">
        <v>4035</v>
      </c>
      <c r="B3827" s="519" t="str">
        <f t="shared" si="59"/>
        <v>MAO-DE-OBRA DE APONTADOR,INCLUSIVE ENCARGOS SOCIAIS</v>
      </c>
      <c r="C3827" s="519" t="s">
        <v>3967</v>
      </c>
      <c r="I3827" s="519" t="s">
        <v>1850</v>
      </c>
      <c r="J3827" s="650">
        <v>4762.5600000000004</v>
      </c>
    </row>
    <row r="3828" spans="1:10">
      <c r="A3828" s="519" t="s">
        <v>4036</v>
      </c>
      <c r="B3828" s="519" t="str">
        <f t="shared" si="59"/>
        <v>MAO-DE-OBRA DE APONTADOR,INCLUSIVE ENCARGOS SOCIAIS</v>
      </c>
      <c r="C3828" s="519" t="s">
        <v>3967</v>
      </c>
      <c r="I3828" s="519" t="s">
        <v>1850</v>
      </c>
      <c r="J3828" s="650">
        <v>4127.2</v>
      </c>
    </row>
    <row r="3829" spans="1:10">
      <c r="A3829" s="519" t="s">
        <v>4037</v>
      </c>
      <c r="B3829" s="519" t="str">
        <f t="shared" si="59"/>
        <v>MAO-DE-OBRA DE ALMOXARIFE,INCLUSIVE ENCARGOS SOCIAIS</v>
      </c>
      <c r="C3829" s="519" t="s">
        <v>3968</v>
      </c>
      <c r="I3829" s="519" t="s">
        <v>1850</v>
      </c>
      <c r="J3829" s="650">
        <v>4762.5600000000004</v>
      </c>
    </row>
    <row r="3830" spans="1:10">
      <c r="A3830" s="519" t="s">
        <v>4038</v>
      </c>
      <c r="B3830" s="519" t="str">
        <f t="shared" si="59"/>
        <v>MAO-DE-OBRA DE ALMOXARIFE,INCLUSIVE ENCARGOS SOCIAIS</v>
      </c>
      <c r="C3830" s="519" t="s">
        <v>3968</v>
      </c>
      <c r="I3830" s="519" t="s">
        <v>1850</v>
      </c>
      <c r="J3830" s="650">
        <v>4127.2</v>
      </c>
    </row>
    <row r="3831" spans="1:10">
      <c r="A3831" s="519" t="s">
        <v>4039</v>
      </c>
      <c r="B3831" s="519" t="str">
        <f t="shared" si="59"/>
        <v>MAO-DE-OBRA DE AUXILIAR DE ALMOXARIFE,INCLUSIVE ENCARGOS SOCIAIS</v>
      </c>
      <c r="C3831" s="519" t="s">
        <v>34731</v>
      </c>
      <c r="D3831" s="519" t="s">
        <v>32724</v>
      </c>
      <c r="I3831" s="519" t="s">
        <v>1850</v>
      </c>
      <c r="J3831" s="650">
        <v>3067.68</v>
      </c>
    </row>
    <row r="3832" spans="1:10">
      <c r="A3832" s="519" t="s">
        <v>4040</v>
      </c>
      <c r="B3832" s="519" t="str">
        <f t="shared" si="59"/>
        <v>MAO-DE-OBRA DE AUXILIAR DE ALMOXARIFE,INCLUSIVE ENCARGOS SOCIAIS</v>
      </c>
      <c r="C3832" s="519" t="s">
        <v>34731</v>
      </c>
      <c r="D3832" s="519" t="s">
        <v>32724</v>
      </c>
      <c r="I3832" s="519" t="s">
        <v>1850</v>
      </c>
      <c r="J3832" s="650">
        <v>2659.36</v>
      </c>
    </row>
    <row r="3833" spans="1:10">
      <c r="A3833" s="519" t="s">
        <v>4041</v>
      </c>
      <c r="B3833" s="519" t="str">
        <f t="shared" si="59"/>
        <v>MAO-DE-OBRA DE ESTAGIARIO,INCLUSIVE ENCARGOS SOCIAIS</v>
      </c>
      <c r="C3833" s="519" t="s">
        <v>3969</v>
      </c>
      <c r="I3833" s="519" t="s">
        <v>1850</v>
      </c>
      <c r="J3833" s="650">
        <v>1458</v>
      </c>
    </row>
    <row r="3834" spans="1:10">
      <c r="A3834" s="519" t="s">
        <v>4042</v>
      </c>
      <c r="B3834" s="519" t="str">
        <f t="shared" si="59"/>
        <v>MAO-DE-OBRA DE ESTAGIARIO,INCLUSIVE ENCARGOS SOCIAIS</v>
      </c>
      <c r="C3834" s="519" t="s">
        <v>3969</v>
      </c>
      <c r="I3834" s="519" t="s">
        <v>1850</v>
      </c>
      <c r="J3834" s="650">
        <v>1263.5999999999999</v>
      </c>
    </row>
    <row r="3835" spans="1:10">
      <c r="A3835" s="519" t="s">
        <v>4043</v>
      </c>
      <c r="B3835" s="519" t="str">
        <f t="shared" si="59"/>
        <v>MAO-DE-OBRA DE AUXILIAR TECNICO,INCLUSIVE ENCARGOS SOCIAIS</v>
      </c>
      <c r="C3835" s="519" t="s">
        <v>3970</v>
      </c>
      <c r="I3835" s="519" t="s">
        <v>1850</v>
      </c>
      <c r="J3835" s="650">
        <v>3067.68</v>
      </c>
    </row>
    <row r="3836" spans="1:10">
      <c r="A3836" s="519" t="s">
        <v>4044</v>
      </c>
      <c r="B3836" s="519" t="str">
        <f t="shared" si="59"/>
        <v>MAO-DE-OBRA DE AUXILIAR TECNICO,INCLUSIVE ENCARGOS SOCIAIS</v>
      </c>
      <c r="C3836" s="519" t="s">
        <v>3970</v>
      </c>
      <c r="I3836" s="519" t="s">
        <v>1850</v>
      </c>
      <c r="J3836" s="650">
        <v>2659.36</v>
      </c>
    </row>
    <row r="3837" spans="1:10">
      <c r="A3837" s="519" t="s">
        <v>4045</v>
      </c>
      <c r="B3837" s="519" t="str">
        <f t="shared" si="59"/>
        <v>MAO-DE-OBRA DE FEITOR (ENCARREGADO DE TURMA),INCLUSIVE ENCARGOS SOCIAIS</v>
      </c>
      <c r="C3837" s="519" t="s">
        <v>34732</v>
      </c>
      <c r="D3837" s="519" t="s">
        <v>32744</v>
      </c>
      <c r="I3837" s="519" t="s">
        <v>1850</v>
      </c>
      <c r="J3837" s="650">
        <v>5566.88</v>
      </c>
    </row>
    <row r="3838" spans="1:10">
      <c r="A3838" s="519" t="s">
        <v>4046</v>
      </c>
      <c r="B3838" s="519" t="str">
        <f t="shared" si="59"/>
        <v>MAO-DE-OBRA DE FEITOR (ENCARREGADO DE TURMA),INCLUSIVE ENCARGOS SOCIAIS</v>
      </c>
      <c r="C3838" s="519" t="s">
        <v>34732</v>
      </c>
      <c r="D3838" s="519" t="s">
        <v>32744</v>
      </c>
      <c r="I3838" s="519" t="s">
        <v>1850</v>
      </c>
      <c r="J3838" s="650">
        <v>4822.3999999999996</v>
      </c>
    </row>
    <row r="3839" spans="1:10">
      <c r="A3839" s="519" t="s">
        <v>4047</v>
      </c>
      <c r="B3839" s="519" t="str">
        <f t="shared" si="59"/>
        <v>MAO-DE-OBRA DE ENCARREGADO DE OBRA,INCLUSIVE ENCARGOS SOCIAIS</v>
      </c>
      <c r="C3839" s="519" t="s">
        <v>34733</v>
      </c>
      <c r="D3839" s="519" t="s">
        <v>31484</v>
      </c>
      <c r="I3839" s="519" t="s">
        <v>1850</v>
      </c>
      <c r="J3839" s="650">
        <v>6698.56</v>
      </c>
    </row>
    <row r="3840" spans="1:10">
      <c r="A3840" s="519" t="s">
        <v>4048</v>
      </c>
      <c r="B3840" s="519" t="str">
        <f t="shared" si="59"/>
        <v>MAO-DE-OBRA DE ENCARREGADO DE OBRA,INCLUSIVE ENCARGOS SOCIAIS</v>
      </c>
      <c r="C3840" s="519" t="s">
        <v>34733</v>
      </c>
      <c r="D3840" s="519" t="s">
        <v>31484</v>
      </c>
      <c r="I3840" s="519" t="s">
        <v>1850</v>
      </c>
      <c r="J3840" s="650">
        <v>5804.48</v>
      </c>
    </row>
    <row r="3841" spans="1:10">
      <c r="A3841" s="519" t="s">
        <v>4049</v>
      </c>
      <c r="B3841" s="519" t="str">
        <f t="shared" si="59"/>
        <v>MAO-DE-OBRA DE MESTRE DE OBRA "A",INCLUSIVE ENCARGOS SOCIAIS</v>
      </c>
      <c r="C3841" s="519" t="s">
        <v>3971</v>
      </c>
      <c r="I3841" s="519" t="s">
        <v>1850</v>
      </c>
      <c r="J3841" s="650">
        <v>9201.2800000000007</v>
      </c>
    </row>
    <row r="3842" spans="1:10">
      <c r="A3842" s="519" t="s">
        <v>4050</v>
      </c>
      <c r="B3842" s="519" t="str">
        <f t="shared" si="59"/>
        <v>MAO-DE-OBRA DE MESTRE DE OBRA "A",INCLUSIVE ENCARGOS SOCIAIS</v>
      </c>
      <c r="C3842" s="519" t="s">
        <v>3971</v>
      </c>
      <c r="I3842" s="519" t="s">
        <v>1850</v>
      </c>
      <c r="J3842" s="650">
        <v>7972.8</v>
      </c>
    </row>
    <row r="3843" spans="1:10">
      <c r="A3843" s="519" t="s">
        <v>4051</v>
      </c>
      <c r="B3843" s="519" t="str">
        <f t="shared" si="59"/>
        <v>MAO-DE-OBRA DE MESTRE DE OBRA "B",INCLUSIVE ENCARGOS SOCIAIS</v>
      </c>
      <c r="C3843" s="519" t="s">
        <v>3972</v>
      </c>
      <c r="I3843" s="519" t="s">
        <v>1850</v>
      </c>
      <c r="J3843" s="650">
        <v>6698.56</v>
      </c>
    </row>
    <row r="3844" spans="1:10">
      <c r="A3844" s="519" t="s">
        <v>4052</v>
      </c>
      <c r="B3844" s="519" t="str">
        <f t="shared" si="59"/>
        <v>MAO-DE-OBRA DE MESTRE DE OBRA "B",INCLUSIVE ENCARGOS SOCIAIS</v>
      </c>
      <c r="C3844" s="519" t="s">
        <v>3972</v>
      </c>
      <c r="I3844" s="519" t="s">
        <v>1850</v>
      </c>
      <c r="J3844" s="650">
        <v>5804.48</v>
      </c>
    </row>
    <row r="3845" spans="1:10">
      <c r="A3845" s="519" t="s">
        <v>4053</v>
      </c>
      <c r="B3845" s="519" t="str">
        <f t="shared" si="59"/>
        <v>MAO-DE-OBRA DE ENGENHEIRO OU ARQUITETO JR.,INCLUSIVE ENCARGOS SOCIAIS</v>
      </c>
      <c r="C3845" s="519" t="s">
        <v>34713</v>
      </c>
      <c r="D3845" s="519" t="s">
        <v>32717</v>
      </c>
      <c r="I3845" s="519" t="s">
        <v>1850</v>
      </c>
      <c r="J3845" s="650">
        <v>18182.560000000001</v>
      </c>
    </row>
    <row r="3846" spans="1:10">
      <c r="A3846" s="519" t="s">
        <v>4054</v>
      </c>
      <c r="B3846" s="519" t="str">
        <f t="shared" si="59"/>
        <v>MAO-DE-OBRA DE ENGENHEIRO OU ARQUITETO JR.,INCLUSIVE ENCARGOS SOCIAIS</v>
      </c>
      <c r="C3846" s="519" t="s">
        <v>34713</v>
      </c>
      <c r="D3846" s="519" t="s">
        <v>32717</v>
      </c>
      <c r="I3846" s="519" t="s">
        <v>1850</v>
      </c>
      <c r="J3846" s="650">
        <v>15755.52</v>
      </c>
    </row>
    <row r="3847" spans="1:10">
      <c r="A3847" s="519" t="s">
        <v>4055</v>
      </c>
      <c r="B3847" s="519" t="str">
        <f t="shared" si="59"/>
        <v>MAO-DE-OBRA DE ENGENHEIRO OU ARQUITETO SENIOR,INCLUSIVE ENCARGOS SOCIAIS</v>
      </c>
      <c r="C3847" s="519" t="s">
        <v>34714</v>
      </c>
      <c r="D3847" s="519" t="s">
        <v>32741</v>
      </c>
      <c r="I3847" s="519" t="s">
        <v>1850</v>
      </c>
      <c r="J3847" s="650">
        <v>36366.879999999997</v>
      </c>
    </row>
    <row r="3848" spans="1:10">
      <c r="A3848" s="519" t="s">
        <v>4056</v>
      </c>
      <c r="B3848" s="519" t="str">
        <f t="shared" ref="B3848:B3911" si="60">C3848&amp;D3848&amp;E3848&amp;F3848&amp;G3848&amp;H3848</f>
        <v>MAO-DE-OBRA DE ENGENHEIRO OU ARQUITETO SENIOR,INCLUSIVE ENCARGOS SOCIAIS</v>
      </c>
      <c r="C3848" s="519" t="s">
        <v>34714</v>
      </c>
      <c r="D3848" s="519" t="s">
        <v>32741</v>
      </c>
      <c r="I3848" s="519" t="s">
        <v>1850</v>
      </c>
      <c r="J3848" s="650">
        <v>31511.040000000001</v>
      </c>
    </row>
    <row r="3849" spans="1:10">
      <c r="A3849" s="519" t="s">
        <v>4057</v>
      </c>
      <c r="B3849" s="519" t="str">
        <f t="shared" si="60"/>
        <v>MAO-DE-OBRA DE ENGENHEIRO OU ARQUITETO COORDENADOR GERAL DEPROJETOS OU SUPERVISOR DE OBRAS,INCLUSIVE ENCARGOS SOCIAIS</v>
      </c>
      <c r="C3849" s="519" t="s">
        <v>34715</v>
      </c>
      <c r="D3849" s="519" t="s">
        <v>34716</v>
      </c>
      <c r="I3849" s="519" t="s">
        <v>1850</v>
      </c>
      <c r="J3849" s="650">
        <v>41821.120000000003</v>
      </c>
    </row>
    <row r="3850" spans="1:10">
      <c r="A3850" s="519" t="s">
        <v>4058</v>
      </c>
      <c r="B3850" s="519" t="str">
        <f t="shared" si="60"/>
        <v>MAO-DE-OBRA DE ENGENHEIRO OU ARQUITETO COORDENADOR GERAL DEPROJETOS OU SUPERVISOR DE OBRAS,INCLUSIVE ENCARGOS SOCIAIS</v>
      </c>
      <c r="C3850" s="519" t="s">
        <v>34715</v>
      </c>
      <c r="D3850" s="519" t="s">
        <v>34716</v>
      </c>
      <c r="I3850" s="519" t="s">
        <v>1850</v>
      </c>
      <c r="J3850" s="650">
        <v>36238.400000000001</v>
      </c>
    </row>
    <row r="3851" spans="1:10">
      <c r="A3851" s="519" t="s">
        <v>4059</v>
      </c>
      <c r="B3851" s="519" t="str">
        <f t="shared" si="60"/>
        <v>MAO-DE-OBRA DESENHISTA "A",INCLUSIVE ENCARGOS SOCIAIS</v>
      </c>
      <c r="C3851" s="519" t="s">
        <v>4060</v>
      </c>
      <c r="I3851" s="519" t="s">
        <v>1850</v>
      </c>
      <c r="J3851" s="650">
        <v>5566.88</v>
      </c>
    </row>
    <row r="3852" spans="1:10">
      <c r="A3852" s="519" t="s">
        <v>4061</v>
      </c>
      <c r="B3852" s="519" t="str">
        <f t="shared" si="60"/>
        <v>MAO-DE-OBRA DESENHISTA "A",INCLUSIVE ENCARGOS SOCIAIS</v>
      </c>
      <c r="C3852" s="519" t="s">
        <v>4060</v>
      </c>
      <c r="I3852" s="519" t="s">
        <v>1850</v>
      </c>
      <c r="J3852" s="650">
        <v>4822.3999999999996</v>
      </c>
    </row>
    <row r="3853" spans="1:10">
      <c r="A3853" s="519" t="s">
        <v>4062</v>
      </c>
      <c r="B3853" s="519" t="str">
        <f t="shared" si="60"/>
        <v>MAO-DE-OBRA AUXILIAR DE DESENHISTA,INCLUSIVE ENCARGOS SOCIAIS</v>
      </c>
      <c r="C3853" s="519" t="s">
        <v>34734</v>
      </c>
      <c r="D3853" s="519" t="s">
        <v>31484</v>
      </c>
      <c r="I3853" s="519" t="s">
        <v>1850</v>
      </c>
      <c r="J3853" s="650">
        <v>3685.44</v>
      </c>
    </row>
    <row r="3854" spans="1:10">
      <c r="A3854" s="519" t="s">
        <v>4063</v>
      </c>
      <c r="B3854" s="519" t="str">
        <f t="shared" si="60"/>
        <v>MAO-DE-OBRA AUXILIAR DE DESENHISTA,INCLUSIVE ENCARGOS SOCIAIS</v>
      </c>
      <c r="C3854" s="519" t="s">
        <v>34734</v>
      </c>
      <c r="D3854" s="519" t="s">
        <v>31484</v>
      </c>
      <c r="I3854" s="519" t="s">
        <v>1850</v>
      </c>
      <c r="J3854" s="650">
        <v>3192.64</v>
      </c>
    </row>
    <row r="3855" spans="1:10">
      <c r="A3855" s="519" t="s">
        <v>4064</v>
      </c>
      <c r="B3855" s="519" t="str">
        <f t="shared" si="60"/>
        <v>MAO-DE-OBRA DE CHEFE DE ESCRITORIO,INCLUSIVE ENCARGOS SOCIAIS</v>
      </c>
      <c r="C3855" s="519" t="s">
        <v>34717</v>
      </c>
      <c r="D3855" s="519" t="s">
        <v>31484</v>
      </c>
      <c r="I3855" s="519" t="s">
        <v>1850</v>
      </c>
      <c r="J3855" s="650">
        <v>6427.52</v>
      </c>
    </row>
    <row r="3856" spans="1:10">
      <c r="A3856" s="519" t="s">
        <v>4065</v>
      </c>
      <c r="B3856" s="519" t="str">
        <f t="shared" si="60"/>
        <v>MAO-DE-OBRA DE CHEFE DE ESCRITORIO,INCLUSIVE ENCARGOS SOCIAIS</v>
      </c>
      <c r="C3856" s="519" t="s">
        <v>34717</v>
      </c>
      <c r="D3856" s="519" t="s">
        <v>31484</v>
      </c>
      <c r="I3856" s="519" t="s">
        <v>1850</v>
      </c>
      <c r="J3856" s="650">
        <v>5568.64</v>
      </c>
    </row>
    <row r="3857" spans="1:10">
      <c r="A3857" s="519" t="s">
        <v>4066</v>
      </c>
      <c r="B3857" s="519" t="str">
        <f t="shared" si="60"/>
        <v>MAO-DE-OBRA DE SECRETARIA,INCLUSIVE ENCARGOS SOCIAIS</v>
      </c>
      <c r="C3857" s="519" t="s">
        <v>3973</v>
      </c>
      <c r="I3857" s="519" t="s">
        <v>1850</v>
      </c>
      <c r="J3857" s="650">
        <v>4762.5600000000004</v>
      </c>
    </row>
    <row r="3858" spans="1:10">
      <c r="A3858" s="519" t="s">
        <v>4067</v>
      </c>
      <c r="B3858" s="519" t="str">
        <f t="shared" si="60"/>
        <v>MAO-DE-OBRA DE SECRETARIA,INCLUSIVE ENCARGOS SOCIAIS</v>
      </c>
      <c r="C3858" s="519" t="s">
        <v>3973</v>
      </c>
      <c r="I3858" s="519" t="s">
        <v>1850</v>
      </c>
      <c r="J3858" s="650">
        <v>4127.2</v>
      </c>
    </row>
    <row r="3859" spans="1:10">
      <c r="A3859" s="519" t="s">
        <v>4068</v>
      </c>
      <c r="B3859" s="519" t="str">
        <f t="shared" si="60"/>
        <v>MAO DE OBRA DE ENGENHEIRO OU ARQUITETO PLENO,INCLUSIVE ENCARGOS SOCIAIS</v>
      </c>
      <c r="C3859" s="519" t="s">
        <v>34735</v>
      </c>
      <c r="D3859" s="519" t="s">
        <v>32744</v>
      </c>
      <c r="I3859" s="519" t="s">
        <v>1850</v>
      </c>
      <c r="J3859" s="650">
        <v>25669.599999999999</v>
      </c>
    </row>
    <row r="3860" spans="1:10">
      <c r="A3860" s="519" t="s">
        <v>4069</v>
      </c>
      <c r="B3860" s="519" t="str">
        <f t="shared" si="60"/>
        <v>MAO DE OBRA DE ENGENHEIRO OU ARQUITETO PLENO,INCLUSIVE ENCARGOS SOCIAIS</v>
      </c>
      <c r="C3860" s="519" t="s">
        <v>34735</v>
      </c>
      <c r="D3860" s="519" t="s">
        <v>32744</v>
      </c>
      <c r="I3860" s="519" t="s">
        <v>1850</v>
      </c>
      <c r="J3860" s="650">
        <v>22242.880000000001</v>
      </c>
    </row>
    <row r="3861" spans="1:10">
      <c r="A3861" s="519" t="s">
        <v>4070</v>
      </c>
      <c r="B3861" s="519" t="str">
        <f t="shared" si="60"/>
        <v>MAO-DE-OBRA DE ESCRITURARIO,INCLUSIVE ENCARGOS SOCIAIS</v>
      </c>
      <c r="C3861" s="519" t="s">
        <v>3974</v>
      </c>
      <c r="I3861" s="519" t="s">
        <v>1850</v>
      </c>
      <c r="J3861" s="650">
        <v>3685.44</v>
      </c>
    </row>
    <row r="3862" spans="1:10">
      <c r="A3862" s="519" t="s">
        <v>4071</v>
      </c>
      <c r="B3862" s="519" t="str">
        <f t="shared" si="60"/>
        <v>MAO-DE-OBRA DE ESCRITURARIO,INCLUSIVE ENCARGOS SOCIAIS</v>
      </c>
      <c r="C3862" s="519" t="s">
        <v>3974</v>
      </c>
      <c r="I3862" s="519" t="s">
        <v>1850</v>
      </c>
      <c r="J3862" s="650">
        <v>3192.64</v>
      </c>
    </row>
    <row r="3863" spans="1:10">
      <c r="A3863" s="519" t="s">
        <v>4072</v>
      </c>
      <c r="B3863" s="519" t="str">
        <f t="shared" si="60"/>
        <v>MAO-DE-OBRA DE AUXILIAR DE ESCRITORIO,INCLUSIVE ENCARGOS SOCIAIS</v>
      </c>
      <c r="C3863" s="519" t="s">
        <v>34718</v>
      </c>
      <c r="D3863" s="519" t="s">
        <v>32724</v>
      </c>
      <c r="I3863" s="519" t="s">
        <v>1850</v>
      </c>
      <c r="J3863" s="650">
        <v>3685.44</v>
      </c>
    </row>
    <row r="3864" spans="1:10">
      <c r="A3864" s="519" t="s">
        <v>4073</v>
      </c>
      <c r="B3864" s="519" t="str">
        <f t="shared" si="60"/>
        <v>MAO-DE-OBRA DE AUXILIAR DE ESCRITORIO,INCLUSIVE ENCARGOS SOCIAIS</v>
      </c>
      <c r="C3864" s="519" t="s">
        <v>34718</v>
      </c>
      <c r="D3864" s="519" t="s">
        <v>32724</v>
      </c>
      <c r="I3864" s="519" t="s">
        <v>1850</v>
      </c>
      <c r="J3864" s="650">
        <v>3192.64</v>
      </c>
    </row>
    <row r="3865" spans="1:10">
      <c r="A3865" s="519" t="s">
        <v>4074</v>
      </c>
      <c r="B3865" s="519" t="str">
        <f t="shared" si="60"/>
        <v>MAO-DE-OBRA DE CALCETEIRO,INCLUSIVE ENCARGOS SOCIAIS</v>
      </c>
      <c r="C3865" s="519" t="s">
        <v>3975</v>
      </c>
      <c r="I3865" s="519" t="s">
        <v>1850</v>
      </c>
      <c r="J3865" s="650">
        <v>4023.36</v>
      </c>
    </row>
    <row r="3866" spans="1:10">
      <c r="A3866" s="519" t="s">
        <v>4075</v>
      </c>
      <c r="B3866" s="519" t="str">
        <f t="shared" si="60"/>
        <v>MAO-DE-OBRA DE CALCETEIRO,INCLUSIVE ENCARGOS SOCIAIS</v>
      </c>
      <c r="C3866" s="519" t="s">
        <v>3975</v>
      </c>
      <c r="I3866" s="519" t="s">
        <v>1850</v>
      </c>
      <c r="J3866" s="650">
        <v>3486.56</v>
      </c>
    </row>
    <row r="3867" spans="1:10">
      <c r="A3867" s="519" t="s">
        <v>4076</v>
      </c>
      <c r="B3867" s="519" t="str">
        <f t="shared" si="60"/>
        <v>MAO-DE-OBRA DE VIDRACEIRO,INCLUSIVE ENCARGOS SOCIAIS</v>
      </c>
      <c r="C3867" s="519" t="s">
        <v>3976</v>
      </c>
      <c r="I3867" s="519" t="s">
        <v>1850</v>
      </c>
      <c r="J3867" s="650">
        <v>4023.36</v>
      </c>
    </row>
    <row r="3868" spans="1:10">
      <c r="A3868" s="519" t="s">
        <v>4077</v>
      </c>
      <c r="B3868" s="519" t="str">
        <f t="shared" si="60"/>
        <v>MAO-DE-OBRA DE VIDRACEIRO,INCLUSIVE ENCARGOS SOCIAIS</v>
      </c>
      <c r="C3868" s="519" t="s">
        <v>3976</v>
      </c>
      <c r="I3868" s="519" t="s">
        <v>1850</v>
      </c>
      <c r="J3868" s="650">
        <v>3486.56</v>
      </c>
    </row>
    <row r="3869" spans="1:10">
      <c r="A3869" s="519" t="s">
        <v>4078</v>
      </c>
      <c r="B3869" s="519" t="str">
        <f t="shared" si="60"/>
        <v>MAO-DE-OBRA DE ENGARREGADO DE MONTAGEM,INCLUSIVE ENCARGOS SOCIAIS</v>
      </c>
      <c r="C3869" s="519" t="s">
        <v>34736</v>
      </c>
      <c r="D3869" s="519" t="s">
        <v>32748</v>
      </c>
      <c r="I3869" s="519" t="s">
        <v>1850</v>
      </c>
      <c r="J3869" s="650">
        <v>5566.88</v>
      </c>
    </row>
    <row r="3870" spans="1:10">
      <c r="A3870" s="519" t="s">
        <v>4079</v>
      </c>
      <c r="B3870" s="519" t="str">
        <f t="shared" si="60"/>
        <v>MAO-DE-OBRA DE ENGARREGADO DE MONTAGEM,INCLUSIVE ENCARGOS SOCIAIS</v>
      </c>
      <c r="C3870" s="519" t="s">
        <v>34736</v>
      </c>
      <c r="D3870" s="519" t="s">
        <v>32748</v>
      </c>
      <c r="I3870" s="519" t="s">
        <v>1850</v>
      </c>
      <c r="J3870" s="650">
        <v>4822.3999999999996</v>
      </c>
    </row>
    <row r="3871" spans="1:10">
      <c r="A3871" s="519" t="s">
        <v>4080</v>
      </c>
      <c r="B3871" s="519" t="str">
        <f t="shared" si="60"/>
        <v>MAO-DE-OBRA DE IMPERMEABILIZADOR,INCLUSIVE ENCARGOS SOCIAIS</v>
      </c>
      <c r="C3871" s="519" t="s">
        <v>3977</v>
      </c>
      <c r="I3871" s="519" t="s">
        <v>1850</v>
      </c>
      <c r="J3871" s="650">
        <v>4023.36</v>
      </c>
    </row>
    <row r="3872" spans="1:10">
      <c r="A3872" s="519" t="s">
        <v>4081</v>
      </c>
      <c r="B3872" s="519" t="str">
        <f t="shared" si="60"/>
        <v>MAO-DE-OBRA DE IMPERMEABILIZADOR,INCLUSIVE ENCARGOS SOCIAIS</v>
      </c>
      <c r="C3872" s="519" t="s">
        <v>3977</v>
      </c>
      <c r="I3872" s="519" t="s">
        <v>1850</v>
      </c>
      <c r="J3872" s="650">
        <v>3486.56</v>
      </c>
    </row>
    <row r="3873" spans="1:10">
      <c r="A3873" s="519" t="s">
        <v>4082</v>
      </c>
      <c r="B3873" s="519" t="str">
        <f t="shared" si="60"/>
        <v>MAO-DE-OBRA DE TECNICO DE EDIFICACOES,INCLUSIVE ENCARGOS SOCIAIS</v>
      </c>
      <c r="C3873" s="519" t="s">
        <v>34721</v>
      </c>
      <c r="D3873" s="519" t="s">
        <v>32724</v>
      </c>
      <c r="I3873" s="519" t="s">
        <v>1850</v>
      </c>
      <c r="J3873" s="650">
        <v>6698.56</v>
      </c>
    </row>
    <row r="3874" spans="1:10">
      <c r="A3874" s="519" t="s">
        <v>4083</v>
      </c>
      <c r="B3874" s="519" t="str">
        <f t="shared" si="60"/>
        <v>MAO-DE-OBRA DE TECNICO DE EDIFICACOES,INCLUSIVE ENCARGOS SOCIAIS</v>
      </c>
      <c r="C3874" s="519" t="s">
        <v>34721</v>
      </c>
      <c r="D3874" s="519" t="s">
        <v>32724</v>
      </c>
      <c r="I3874" s="519" t="s">
        <v>1850</v>
      </c>
      <c r="J3874" s="650">
        <v>5804.48</v>
      </c>
    </row>
    <row r="3875" spans="1:10">
      <c r="A3875" s="519" t="s">
        <v>4084</v>
      </c>
      <c r="B3875" s="519" t="str">
        <f t="shared" si="60"/>
        <v>MAO-DE-OBRA PARA TOPOGRAFO "A",INCLUSIVE ENCARGOS SOCIAIS</v>
      </c>
      <c r="C3875" s="519" t="s">
        <v>4085</v>
      </c>
      <c r="I3875" s="519" t="s">
        <v>1850</v>
      </c>
      <c r="J3875" s="650">
        <v>5566.88</v>
      </c>
    </row>
    <row r="3876" spans="1:10">
      <c r="A3876" s="519" t="s">
        <v>4086</v>
      </c>
      <c r="B3876" s="519" t="str">
        <f t="shared" si="60"/>
        <v>MAO-DE-OBRA PARA TOPOGRAFO "A",INCLUSIVE ENCARGOS SOCIAIS</v>
      </c>
      <c r="C3876" s="519" t="s">
        <v>4085</v>
      </c>
      <c r="I3876" s="519" t="s">
        <v>1850</v>
      </c>
      <c r="J3876" s="650">
        <v>4822.3999999999996</v>
      </c>
    </row>
    <row r="3877" spans="1:10">
      <c r="A3877" s="519" t="s">
        <v>4087</v>
      </c>
      <c r="B3877" s="519" t="str">
        <f t="shared" si="60"/>
        <v>MAO-DE-OBRA PARA AUXILIAR DE TOPOGRAFIA,INCLUSIVE ENCARGOS SOCIAIS</v>
      </c>
      <c r="C3877" s="519" t="s">
        <v>34737</v>
      </c>
      <c r="D3877" s="519" t="s">
        <v>34710</v>
      </c>
      <c r="I3877" s="519" t="s">
        <v>1850</v>
      </c>
      <c r="J3877" s="650">
        <v>3067.68</v>
      </c>
    </row>
    <row r="3878" spans="1:10">
      <c r="A3878" s="519" t="s">
        <v>4088</v>
      </c>
      <c r="B3878" s="519" t="str">
        <f t="shared" si="60"/>
        <v>MAO-DE-OBRA PARA AUXILIAR DE TOPOGRAFIA,INCLUSIVE ENCARGOS SOCIAIS</v>
      </c>
      <c r="C3878" s="519" t="s">
        <v>34737</v>
      </c>
      <c r="D3878" s="519" t="s">
        <v>34710</v>
      </c>
      <c r="I3878" s="519" t="s">
        <v>1850</v>
      </c>
      <c r="J3878" s="650">
        <v>2659.36</v>
      </c>
    </row>
    <row r="3879" spans="1:10">
      <c r="A3879" s="519" t="s">
        <v>4089</v>
      </c>
      <c r="B3879" s="519" t="str">
        <f t="shared" si="60"/>
        <v>MAO-DE-OBRA PARA LABORATORISTA "A",INCLUSIVE ENCARGOS SOCIAIS</v>
      </c>
      <c r="C3879" s="519" t="s">
        <v>34738</v>
      </c>
      <c r="D3879" s="519" t="s">
        <v>31484</v>
      </c>
      <c r="I3879" s="519" t="s">
        <v>1850</v>
      </c>
      <c r="J3879" s="650">
        <v>5566.88</v>
      </c>
    </row>
    <row r="3880" spans="1:10">
      <c r="A3880" s="519" t="s">
        <v>4090</v>
      </c>
      <c r="B3880" s="519" t="str">
        <f t="shared" si="60"/>
        <v>MAO-DE-OBRA PARA LABORATORISTA "A",INCLUSIVE ENCARGOS SOCIAIS</v>
      </c>
      <c r="C3880" s="519" t="s">
        <v>34738</v>
      </c>
      <c r="D3880" s="519" t="s">
        <v>31484</v>
      </c>
      <c r="I3880" s="519" t="s">
        <v>1850</v>
      </c>
      <c r="J3880" s="650">
        <v>4822.3999999999996</v>
      </c>
    </row>
    <row r="3881" spans="1:10">
      <c r="A3881" s="519" t="s">
        <v>4091</v>
      </c>
      <c r="B3881" s="519" t="str">
        <f t="shared" si="60"/>
        <v>MAO-DE-OBRA DE MOTORISTA,INCLUSIVE ENCARGOS SOCIAIS</v>
      </c>
      <c r="C3881" s="519" t="s">
        <v>3979</v>
      </c>
      <c r="I3881" s="519" t="s">
        <v>1850</v>
      </c>
      <c r="J3881" s="650">
        <v>4023.36</v>
      </c>
    </row>
    <row r="3882" spans="1:10">
      <c r="A3882" s="519" t="s">
        <v>4092</v>
      </c>
      <c r="B3882" s="519" t="str">
        <f t="shared" si="60"/>
        <v>MAO-DE-OBRA DE MOTORISTA,INCLUSIVE ENCARGOS SOCIAIS</v>
      </c>
      <c r="C3882" s="519" t="s">
        <v>3979</v>
      </c>
      <c r="I3882" s="519" t="s">
        <v>1850</v>
      </c>
      <c r="J3882" s="650">
        <v>3486.56</v>
      </c>
    </row>
    <row r="3883" spans="1:10">
      <c r="A3883" s="519" t="s">
        <v>4093</v>
      </c>
      <c r="B3883" s="519" t="str">
        <f t="shared" si="60"/>
        <v>MAO-DE-OBRA DE TOPOGRAFO B,INCLUSIVE ENCARGOS SOCIAIS</v>
      </c>
      <c r="C3883" s="519" t="s">
        <v>3980</v>
      </c>
      <c r="I3883" s="519" t="s">
        <v>1850</v>
      </c>
      <c r="J3883" s="650">
        <v>4331.3599999999997</v>
      </c>
    </row>
    <row r="3884" spans="1:10">
      <c r="A3884" s="519" t="s">
        <v>4094</v>
      </c>
      <c r="B3884" s="519" t="str">
        <f t="shared" si="60"/>
        <v>MAO-DE-OBRA DE TOPOGRAFO B,INCLUSIVE ENCARGOS SOCIAIS</v>
      </c>
      <c r="C3884" s="519" t="s">
        <v>3980</v>
      </c>
      <c r="I3884" s="519" t="s">
        <v>1850</v>
      </c>
      <c r="J3884" s="650">
        <v>3754.08</v>
      </c>
    </row>
    <row r="3885" spans="1:10">
      <c r="A3885" s="519" t="s">
        <v>4095</v>
      </c>
      <c r="B3885" s="519" t="str">
        <f t="shared" si="60"/>
        <v>MAO-DE-OBRA DE DESENHISTA B,INCLUSIVE ENCARGOS SOCIAIS</v>
      </c>
      <c r="C3885" s="519" t="s">
        <v>3981</v>
      </c>
      <c r="I3885" s="519" t="s">
        <v>1850</v>
      </c>
      <c r="J3885" s="650">
        <v>4331.3599999999997</v>
      </c>
    </row>
    <row r="3886" spans="1:10">
      <c r="A3886" s="519" t="s">
        <v>4096</v>
      </c>
      <c r="B3886" s="519" t="str">
        <f t="shared" si="60"/>
        <v>MAO-DE-OBRA DE DESENHISTA B,INCLUSIVE ENCARGOS SOCIAIS</v>
      </c>
      <c r="C3886" s="519" t="s">
        <v>3981</v>
      </c>
      <c r="I3886" s="519" t="s">
        <v>1850</v>
      </c>
      <c r="J3886" s="650">
        <v>3754.08</v>
      </c>
    </row>
    <row r="3887" spans="1:10">
      <c r="A3887" s="519" t="s">
        <v>4097</v>
      </c>
      <c r="B3887" s="519" t="str">
        <f t="shared" si="60"/>
        <v>MAO-DE-OBRA DE MECANICO DE MAQUINAS,INCLUSIVE ENCARGOS SOCIAIS</v>
      </c>
      <c r="C3887" s="519" t="s">
        <v>34722</v>
      </c>
      <c r="D3887" s="519" t="s">
        <v>32731</v>
      </c>
      <c r="I3887" s="519" t="s">
        <v>1850</v>
      </c>
      <c r="J3887" s="650">
        <v>4519.68</v>
      </c>
    </row>
    <row r="3888" spans="1:10">
      <c r="A3888" s="519" t="s">
        <v>4098</v>
      </c>
      <c r="B3888" s="519" t="str">
        <f t="shared" si="60"/>
        <v>MAO-DE-OBRA DE MECANICO DE MAQUINAS,INCLUSIVE ENCARGOS SOCIAIS</v>
      </c>
      <c r="C3888" s="519" t="s">
        <v>34722</v>
      </c>
      <c r="D3888" s="519" t="s">
        <v>32731</v>
      </c>
      <c r="I3888" s="519" t="s">
        <v>1850</v>
      </c>
      <c r="J3888" s="650">
        <v>3916</v>
      </c>
    </row>
    <row r="3889" spans="1:10">
      <c r="A3889" s="519" t="s">
        <v>4099</v>
      </c>
      <c r="B3889" s="519" t="str">
        <f t="shared" si="60"/>
        <v>MAO-DE-OBRA DE TORNEIRO MECANICO,INCLUSIVE ENCARGOS SOCIAIS</v>
      </c>
      <c r="C3889" s="519" t="s">
        <v>3982</v>
      </c>
      <c r="I3889" s="519" t="s">
        <v>1850</v>
      </c>
      <c r="J3889" s="650">
        <v>4023.36</v>
      </c>
    </row>
    <row r="3890" spans="1:10">
      <c r="A3890" s="519" t="s">
        <v>4100</v>
      </c>
      <c r="B3890" s="519" t="str">
        <f t="shared" si="60"/>
        <v>MAO-DE-OBRA DE TORNEIRO MECANICO,INCLUSIVE ENCARGOS SOCIAIS</v>
      </c>
      <c r="C3890" s="519" t="s">
        <v>3982</v>
      </c>
      <c r="I3890" s="519" t="s">
        <v>1850</v>
      </c>
      <c r="J3890" s="650">
        <v>3486.56</v>
      </c>
    </row>
    <row r="3891" spans="1:10">
      <c r="A3891" s="519" t="s">
        <v>4101</v>
      </c>
      <c r="B3891" s="519" t="str">
        <f t="shared" si="60"/>
        <v>MAO-DE-OBRA DE MONTADOR ELETROMECANICO,INCLUSIVE ENCARGOS SOCIAIS</v>
      </c>
      <c r="C3891" s="519" t="s">
        <v>34723</v>
      </c>
      <c r="D3891" s="519" t="s">
        <v>32748</v>
      </c>
      <c r="I3891" s="519" t="s">
        <v>1850</v>
      </c>
      <c r="J3891" s="650">
        <v>4048</v>
      </c>
    </row>
    <row r="3892" spans="1:10">
      <c r="A3892" s="519" t="s">
        <v>4102</v>
      </c>
      <c r="B3892" s="519" t="str">
        <f t="shared" si="60"/>
        <v>MAO-DE-OBRA DE MONTADOR ELETROMECANICO,INCLUSIVE ENCARGOS SOCIAIS</v>
      </c>
      <c r="C3892" s="519" t="s">
        <v>34723</v>
      </c>
      <c r="D3892" s="519" t="s">
        <v>32748</v>
      </c>
      <c r="I3892" s="519" t="s">
        <v>1850</v>
      </c>
      <c r="J3892" s="650">
        <v>3507.68</v>
      </c>
    </row>
    <row r="3893" spans="1:10">
      <c r="A3893" s="519" t="s">
        <v>4103</v>
      </c>
      <c r="B3893" s="519" t="str">
        <f t="shared" si="60"/>
        <v>MAO-DE-OBRA DE AJUDANTE DE MONTADOR ELETROMECANICO,INCLUSIVE ENCARGOS SOCIAIS</v>
      </c>
      <c r="C3893" s="519" t="s">
        <v>34724</v>
      </c>
      <c r="D3893" s="519" t="s">
        <v>34712</v>
      </c>
      <c r="I3893" s="519" t="s">
        <v>1850</v>
      </c>
      <c r="J3893" s="650">
        <v>2493.92</v>
      </c>
    </row>
    <row r="3894" spans="1:10">
      <c r="A3894" s="519" t="s">
        <v>4104</v>
      </c>
      <c r="B3894" s="519" t="str">
        <f t="shared" si="60"/>
        <v>MAO-DE-OBRA DE AJUDANTE DE MONTADOR ELETROMECANICO,INCLUSIVE ENCARGOS SOCIAIS</v>
      </c>
      <c r="C3894" s="519" t="s">
        <v>34724</v>
      </c>
      <c r="D3894" s="519" t="s">
        <v>34712</v>
      </c>
      <c r="I3894" s="519" t="s">
        <v>1850</v>
      </c>
      <c r="J3894" s="650">
        <v>2161.2800000000002</v>
      </c>
    </row>
    <row r="3895" spans="1:10">
      <c r="A3895" s="519" t="s">
        <v>4105</v>
      </c>
      <c r="B3895" s="519" t="str">
        <f t="shared" si="60"/>
        <v>MAO-DE-OBRA ELETROTECNICO,INCLUSIVE ENCARGOS SOCIAIS</v>
      </c>
      <c r="C3895" s="519" t="s">
        <v>4106</v>
      </c>
      <c r="I3895" s="519" t="s">
        <v>1850</v>
      </c>
      <c r="J3895" s="650">
        <v>4762.5600000000004</v>
      </c>
    </row>
    <row r="3896" spans="1:10">
      <c r="A3896" s="519" t="s">
        <v>4107</v>
      </c>
      <c r="B3896" s="519" t="str">
        <f t="shared" si="60"/>
        <v>MAO-DE-OBRA ELETROTECNICO,INCLUSIVE ENCARGOS SOCIAIS</v>
      </c>
      <c r="C3896" s="519" t="s">
        <v>4106</v>
      </c>
      <c r="I3896" s="519" t="s">
        <v>1850</v>
      </c>
      <c r="J3896" s="650">
        <v>4127.2</v>
      </c>
    </row>
    <row r="3897" spans="1:10">
      <c r="A3897" s="519" t="s">
        <v>4108</v>
      </c>
      <c r="B3897" s="519" t="str">
        <f t="shared" si="60"/>
        <v>MAO-DE-OBRA DE MERGULHADOR,INCLUSIVE ENCARGOS SOCIAIS</v>
      </c>
      <c r="C3897" s="519" t="s">
        <v>3990</v>
      </c>
      <c r="I3897" s="519" t="s">
        <v>1850</v>
      </c>
      <c r="J3897" s="650">
        <v>8340.64</v>
      </c>
    </row>
    <row r="3898" spans="1:10">
      <c r="A3898" s="519" t="s">
        <v>4109</v>
      </c>
      <c r="B3898" s="519" t="str">
        <f t="shared" si="60"/>
        <v>MAO-DE-OBRA DE MERGULHADOR,INCLUSIVE ENCARGOS SOCIAIS</v>
      </c>
      <c r="C3898" s="519" t="s">
        <v>3990</v>
      </c>
      <c r="I3898" s="519" t="s">
        <v>1850</v>
      </c>
      <c r="J3898" s="650">
        <v>7226.56</v>
      </c>
    </row>
    <row r="3899" spans="1:10">
      <c r="A3899" s="519" t="s">
        <v>4110</v>
      </c>
      <c r="B3899" s="519" t="str">
        <f t="shared" si="60"/>
        <v>MAO-DE-OBRA DE RASTILHEIRO,INCLUSIVE ENCARGOS SOCIAIS</v>
      </c>
      <c r="C3899" s="519" t="s">
        <v>3983</v>
      </c>
      <c r="I3899" s="519" t="s">
        <v>1850</v>
      </c>
      <c r="J3899" s="650">
        <v>4331.3599999999997</v>
      </c>
    </row>
    <row r="3900" spans="1:10">
      <c r="A3900" s="519" t="s">
        <v>4111</v>
      </c>
      <c r="B3900" s="519" t="str">
        <f t="shared" si="60"/>
        <v>MAO-DE-OBRA DE RASTILHEIRO,INCLUSIVE ENCARGOS SOCIAIS</v>
      </c>
      <c r="C3900" s="519" t="s">
        <v>3983</v>
      </c>
      <c r="I3900" s="519" t="s">
        <v>1850</v>
      </c>
      <c r="J3900" s="650">
        <v>3754.08</v>
      </c>
    </row>
    <row r="3901" spans="1:10">
      <c r="A3901" s="519" t="s">
        <v>4112</v>
      </c>
      <c r="B3901" s="519" t="str">
        <f t="shared" si="60"/>
        <v>MAO-DE-OBRA DE MUSEOLOGO RESTAURADOR,INCLUSIVE ENCARGOS SOCIAIS</v>
      </c>
      <c r="C3901" s="519" t="s">
        <v>34728</v>
      </c>
      <c r="D3901" s="519" t="s">
        <v>32727</v>
      </c>
      <c r="I3901" s="519" t="s">
        <v>1850</v>
      </c>
      <c r="J3901" s="650">
        <v>9201.2800000000007</v>
      </c>
    </row>
    <row r="3902" spans="1:10">
      <c r="A3902" s="519" t="s">
        <v>4113</v>
      </c>
      <c r="B3902" s="519" t="str">
        <f t="shared" si="60"/>
        <v>MAO-DE-OBRA DE MUSEOLOGO RESTAURADOR,INCLUSIVE ENCARGOS SOCIAIS</v>
      </c>
      <c r="C3902" s="519" t="s">
        <v>34728</v>
      </c>
      <c r="D3902" s="519" t="s">
        <v>32727</v>
      </c>
      <c r="I3902" s="519" t="s">
        <v>1850</v>
      </c>
      <c r="J3902" s="650">
        <v>7972.8</v>
      </c>
    </row>
    <row r="3903" spans="1:10">
      <c r="A3903" s="519" t="s">
        <v>4114</v>
      </c>
      <c r="B3903" s="519" t="str">
        <f t="shared" si="60"/>
        <v>MAO-DE-OBRA DE TECNICO A,PARA OBRAS RODOVIARIAS,INCLUSIVE ENCARGOS SOCIAIS</v>
      </c>
      <c r="C3903" s="519" t="s">
        <v>34725</v>
      </c>
      <c r="D3903" s="519" t="s">
        <v>32714</v>
      </c>
      <c r="I3903" s="519" t="s">
        <v>1850</v>
      </c>
      <c r="J3903" s="650">
        <v>6698.56</v>
      </c>
    </row>
    <row r="3904" spans="1:10">
      <c r="A3904" s="519" t="s">
        <v>4115</v>
      </c>
      <c r="B3904" s="519" t="str">
        <f t="shared" si="60"/>
        <v>MAO-DE-OBRA DE TECNICO A,PARA OBRAS RODOVIARIAS,INCLUSIVE ENCARGOS SOCIAIS</v>
      </c>
      <c r="C3904" s="519" t="s">
        <v>34725</v>
      </c>
      <c r="D3904" s="519" t="s">
        <v>32714</v>
      </c>
      <c r="I3904" s="519" t="s">
        <v>1850</v>
      </c>
      <c r="J3904" s="650">
        <v>5804.48</v>
      </c>
    </row>
    <row r="3905" spans="1:10">
      <c r="A3905" s="519" t="s">
        <v>4116</v>
      </c>
      <c r="B3905" s="519" t="str">
        <f t="shared" si="60"/>
        <v>MAO-DE-OBRA DE ENGENHEIRO DE SEGURANCA DO TRABALHO,INCLUSIVE ENCARGOS SOCIAIS</v>
      </c>
      <c r="C3905" s="519" t="s">
        <v>34711</v>
      </c>
      <c r="D3905" s="519" t="s">
        <v>34712</v>
      </c>
      <c r="I3905" s="519" t="s">
        <v>1850</v>
      </c>
      <c r="J3905" s="650">
        <v>18182.560000000001</v>
      </c>
    </row>
    <row r="3906" spans="1:10">
      <c r="A3906" s="519" t="s">
        <v>4117</v>
      </c>
      <c r="B3906" s="519" t="str">
        <f t="shared" si="60"/>
        <v>MAO-DE-OBRA DE ENGENHEIRO DE SEGURANCA DO TRABALHO,INCLUSIVE ENCARGOS SOCIAIS</v>
      </c>
      <c r="C3906" s="519" t="s">
        <v>34711</v>
      </c>
      <c r="D3906" s="519" t="s">
        <v>34712</v>
      </c>
      <c r="I3906" s="519" t="s">
        <v>1850</v>
      </c>
      <c r="J3906" s="650">
        <v>15755.52</v>
      </c>
    </row>
    <row r="3907" spans="1:10">
      <c r="A3907" s="519" t="s">
        <v>4118</v>
      </c>
      <c r="B3907" s="519" t="str">
        <f t="shared" si="60"/>
        <v>MAO-DE-OBRA DE TECNICO DE SEGURANCA DO TRABALHO,INCLUSIVE ENCARGOS SOCIAIS</v>
      </c>
      <c r="C3907" s="519" t="s">
        <v>34719</v>
      </c>
      <c r="D3907" s="519" t="s">
        <v>32714</v>
      </c>
      <c r="I3907" s="519" t="s">
        <v>1850</v>
      </c>
      <c r="J3907" s="650">
        <v>6698.56</v>
      </c>
    </row>
    <row r="3908" spans="1:10">
      <c r="A3908" s="519" t="s">
        <v>4119</v>
      </c>
      <c r="B3908" s="519" t="str">
        <f t="shared" si="60"/>
        <v>MAO-DE-OBRA DE TECNICO DE SEGURANCA DO TRABALHO,INCLUSIVE ENCARGOS SOCIAIS</v>
      </c>
      <c r="C3908" s="519" t="s">
        <v>34719</v>
      </c>
      <c r="D3908" s="519" t="s">
        <v>32714</v>
      </c>
      <c r="I3908" s="519" t="s">
        <v>1850</v>
      </c>
      <c r="J3908" s="650">
        <v>5804.48</v>
      </c>
    </row>
    <row r="3909" spans="1:10">
      <c r="A3909" s="519" t="s">
        <v>4120</v>
      </c>
      <c r="B3909" s="519" t="str">
        <f t="shared" si="60"/>
        <v>MAO-DE-OBRA DE ENFERMEIRO,INCLUSIVE ENCARGOS SOCIAIS</v>
      </c>
      <c r="C3909" s="519" t="s">
        <v>3978</v>
      </c>
      <c r="I3909" s="519" t="s">
        <v>1850</v>
      </c>
      <c r="J3909" s="650">
        <v>6698.56</v>
      </c>
    </row>
    <row r="3910" spans="1:10">
      <c r="A3910" s="519" t="s">
        <v>4121</v>
      </c>
      <c r="B3910" s="519" t="str">
        <f t="shared" si="60"/>
        <v>MAO-DE-OBRA DE ENFERMEIRO,INCLUSIVE ENCARGOS SOCIAIS</v>
      </c>
      <c r="C3910" s="519" t="s">
        <v>3978</v>
      </c>
      <c r="I3910" s="519" t="s">
        <v>1850</v>
      </c>
      <c r="J3910" s="650">
        <v>5804.48</v>
      </c>
    </row>
    <row r="3911" spans="1:10">
      <c r="A3911" s="519" t="s">
        <v>4122</v>
      </c>
      <c r="B3911" s="519" t="str">
        <f t="shared" si="60"/>
        <v>MAO-DE-OBRA DE AUXILIAR DE ENFERMAGEM,INCLUSIVE ENCARGOS SOCIAIS</v>
      </c>
      <c r="C3911" s="519" t="s">
        <v>34720</v>
      </c>
      <c r="D3911" s="519" t="s">
        <v>32724</v>
      </c>
      <c r="I3911" s="519" t="s">
        <v>1850</v>
      </c>
      <c r="J3911" s="650">
        <v>3685.44</v>
      </c>
    </row>
    <row r="3912" spans="1:10">
      <c r="A3912" s="519" t="s">
        <v>4123</v>
      </c>
      <c r="B3912" s="519" t="str">
        <f t="shared" ref="B3912:B3975" si="61">C3912&amp;D3912&amp;E3912&amp;F3912&amp;G3912&amp;H3912</f>
        <v>MAO-DE-OBRA DE AUXILIAR DE ENFERMAGEM,INCLUSIVE ENCARGOS SOCIAIS</v>
      </c>
      <c r="C3912" s="519" t="s">
        <v>34720</v>
      </c>
      <c r="D3912" s="519" t="s">
        <v>32724</v>
      </c>
      <c r="I3912" s="519" t="s">
        <v>1850</v>
      </c>
      <c r="J3912" s="650">
        <v>3192.64</v>
      </c>
    </row>
    <row r="3913" spans="1:10">
      <c r="A3913" s="519" t="s">
        <v>4124</v>
      </c>
      <c r="B3913" s="519" t="str">
        <f t="shared" si="61"/>
        <v>MAO-DE-OBRA DE TECNICO DE QUALIDADE,INCLUSIVE ENCARGOS SOCIAIS</v>
      </c>
      <c r="C3913" s="519" t="s">
        <v>34726</v>
      </c>
      <c r="D3913" s="519" t="s">
        <v>32731</v>
      </c>
      <c r="I3913" s="519" t="s">
        <v>1850</v>
      </c>
      <c r="J3913" s="650">
        <v>6698.56</v>
      </c>
    </row>
    <row r="3914" spans="1:10">
      <c r="A3914" s="519" t="s">
        <v>4125</v>
      </c>
      <c r="B3914" s="519" t="str">
        <f t="shared" si="61"/>
        <v>MAO-DE-OBRA DE TECNICO DE QUALIDADE,INCLUSIVE ENCARGOS SOCIAIS</v>
      </c>
      <c r="C3914" s="519" t="s">
        <v>34726</v>
      </c>
      <c r="D3914" s="519" t="s">
        <v>32731</v>
      </c>
      <c r="I3914" s="519" t="s">
        <v>1850</v>
      </c>
      <c r="J3914" s="650">
        <v>5804.48</v>
      </c>
    </row>
    <row r="3915" spans="1:10">
      <c r="A3915" s="519" t="s">
        <v>4126</v>
      </c>
      <c r="B3915" s="519" t="str">
        <f t="shared" si="61"/>
        <v>MAO-DE-OBRA DE TECNICO DE MEDICAO DE OBRAS,INCLUSIVE ENCARGOS SOCIAIS</v>
      </c>
      <c r="C3915" s="519" t="s">
        <v>34727</v>
      </c>
      <c r="D3915" s="519" t="s">
        <v>32717</v>
      </c>
      <c r="I3915" s="519" t="s">
        <v>1850</v>
      </c>
      <c r="J3915" s="650">
        <v>6698.56</v>
      </c>
    </row>
    <row r="3916" spans="1:10">
      <c r="A3916" s="519" t="s">
        <v>4127</v>
      </c>
      <c r="B3916" s="519" t="str">
        <f t="shared" si="61"/>
        <v>MAO-DE-OBRA DE TECNICO DE MEDICAO DE OBRAS,INCLUSIVE ENCARGOS SOCIAIS</v>
      </c>
      <c r="C3916" s="519" t="s">
        <v>34727</v>
      </c>
      <c r="D3916" s="519" t="s">
        <v>32717</v>
      </c>
      <c r="I3916" s="519" t="s">
        <v>1850</v>
      </c>
      <c r="J3916" s="650">
        <v>5804.48</v>
      </c>
    </row>
    <row r="3917" spans="1:10">
      <c r="A3917" s="519" t="s">
        <v>4128</v>
      </c>
      <c r="B3917" s="519" t="str">
        <f t="shared" si="61"/>
        <v>MAO-DE-OBRA DE MEDICO DO TRABALHO,INCLUSIVE ENCARGOS SOCIAIS</v>
      </c>
      <c r="C3917" s="519" t="s">
        <v>3984</v>
      </c>
      <c r="I3917" s="519" t="s">
        <v>1850</v>
      </c>
      <c r="J3917" s="650">
        <v>18182.560000000001</v>
      </c>
    </row>
    <row r="3918" spans="1:10">
      <c r="A3918" s="519" t="s">
        <v>4129</v>
      </c>
      <c r="B3918" s="519" t="str">
        <f t="shared" si="61"/>
        <v>MAO-DE-OBRA DE MEDICO DO TRABALHO,INCLUSIVE ENCARGOS SOCIAIS</v>
      </c>
      <c r="C3918" s="519" t="s">
        <v>3984</v>
      </c>
      <c r="I3918" s="519" t="s">
        <v>1850</v>
      </c>
      <c r="J3918" s="650">
        <v>15755.52</v>
      </c>
    </row>
    <row r="3919" spans="1:10">
      <c r="A3919" s="519" t="s">
        <v>4130</v>
      </c>
      <c r="B3919" s="519" t="str">
        <f t="shared" si="61"/>
        <v>MAO-DE-OBRA DE APROPRIADOR,INCLUSIVE ENCARGOS SOCIAIS</v>
      </c>
      <c r="C3919" s="519" t="s">
        <v>3985</v>
      </c>
      <c r="I3919" s="519" t="s">
        <v>1850</v>
      </c>
      <c r="J3919" s="650">
        <v>4762.5600000000004</v>
      </c>
    </row>
    <row r="3920" spans="1:10">
      <c r="A3920" s="519" t="s">
        <v>4131</v>
      </c>
      <c r="B3920" s="519" t="str">
        <f t="shared" si="61"/>
        <v>MAO-DE-OBRA DE APROPRIADOR,INCLUSIVE ENCARGOS SOCIAIS</v>
      </c>
      <c r="C3920" s="519" t="s">
        <v>3985</v>
      </c>
      <c r="I3920" s="519" t="s">
        <v>1850</v>
      </c>
      <c r="J3920" s="650">
        <v>4127.2</v>
      </c>
    </row>
    <row r="3921" spans="1:10">
      <c r="A3921" s="519" t="s">
        <v>4132</v>
      </c>
      <c r="B3921" s="519" t="str">
        <f t="shared" si="61"/>
        <v>MAO-DE-OBRA DE DIGITADOR,INCLUSIVE ENCARGOS SOCIAIS</v>
      </c>
      <c r="C3921" s="519" t="s">
        <v>4133</v>
      </c>
      <c r="I3921" s="519" t="s">
        <v>1850</v>
      </c>
      <c r="J3921" s="650">
        <v>3685.44</v>
      </c>
    </row>
    <row r="3922" spans="1:10">
      <c r="A3922" s="519" t="s">
        <v>4134</v>
      </c>
      <c r="B3922" s="519" t="str">
        <f t="shared" si="61"/>
        <v>MAO-DE-OBRA DE DIGITADOR,INCLUSIVE ENCARGOS SOCIAIS</v>
      </c>
      <c r="C3922" s="519" t="s">
        <v>4133</v>
      </c>
      <c r="I3922" s="519" t="s">
        <v>1850</v>
      </c>
      <c r="J3922" s="650">
        <v>3192.64</v>
      </c>
    </row>
    <row r="3923" spans="1:10">
      <c r="A3923" s="519" t="s">
        <v>4135</v>
      </c>
      <c r="B3923" s="519" t="str">
        <f t="shared" si="61"/>
        <v>MAO-DE-OBRA DE COMPRADOR,INCLUSIVE ENCARGOS SOCIAIS</v>
      </c>
      <c r="C3923" s="519" t="s">
        <v>3986</v>
      </c>
      <c r="I3923" s="519" t="s">
        <v>1850</v>
      </c>
      <c r="J3923" s="650">
        <v>4331.3599999999997</v>
      </c>
    </row>
    <row r="3924" spans="1:10">
      <c r="A3924" s="519" t="s">
        <v>4136</v>
      </c>
      <c r="B3924" s="519" t="str">
        <f t="shared" si="61"/>
        <v>MAO-DE-OBRA DE COMPRADOR,INCLUSIVE ENCARGOS SOCIAIS</v>
      </c>
      <c r="C3924" s="519" t="s">
        <v>3986</v>
      </c>
      <c r="I3924" s="519" t="s">
        <v>1850</v>
      </c>
      <c r="J3924" s="650">
        <v>3754.08</v>
      </c>
    </row>
    <row r="3925" spans="1:10">
      <c r="A3925" s="519" t="s">
        <v>4137</v>
      </c>
      <c r="B3925" s="519" t="str">
        <f t="shared" si="61"/>
        <v>MAO-DE-OBRA DE COZINHEIRO,INCLUSIVE ENCARGOS SOCIAIS</v>
      </c>
      <c r="C3925" s="519" t="s">
        <v>3987</v>
      </c>
      <c r="I3925" s="519" t="s">
        <v>1850</v>
      </c>
      <c r="J3925" s="650">
        <v>4331.3599999999997</v>
      </c>
    </row>
    <row r="3926" spans="1:10">
      <c r="A3926" s="519" t="s">
        <v>4138</v>
      </c>
      <c r="B3926" s="519" t="str">
        <f t="shared" si="61"/>
        <v>MAO-DE-OBRA DE COZINHEIRO,INCLUSIVE ENCARGOS SOCIAIS</v>
      </c>
      <c r="C3926" s="519" t="s">
        <v>3987</v>
      </c>
      <c r="I3926" s="519" t="s">
        <v>1850</v>
      </c>
      <c r="J3926" s="650">
        <v>3754.08</v>
      </c>
    </row>
    <row r="3927" spans="1:10">
      <c r="A3927" s="519" t="s">
        <v>4139</v>
      </c>
      <c r="B3927" s="519" t="str">
        <f t="shared" si="61"/>
        <v>MAO-DE-OBRA DE FAXINEIRO,INCLUSIVE ENCARGOS SOCIAIS</v>
      </c>
      <c r="C3927" s="519" t="s">
        <v>3988</v>
      </c>
      <c r="I3927" s="519" t="s">
        <v>1850</v>
      </c>
      <c r="J3927" s="650">
        <v>2912.8</v>
      </c>
    </row>
    <row r="3928" spans="1:10">
      <c r="A3928" s="519" t="s">
        <v>4140</v>
      </c>
      <c r="B3928" s="519" t="str">
        <f t="shared" si="61"/>
        <v>MAO-DE-OBRA DE FAXINEIRO,INCLUSIVE ENCARGOS SOCIAIS</v>
      </c>
      <c r="C3928" s="519" t="s">
        <v>3988</v>
      </c>
      <c r="I3928" s="519" t="s">
        <v>1850</v>
      </c>
      <c r="J3928" s="650">
        <v>2523.84</v>
      </c>
    </row>
    <row r="3929" spans="1:10">
      <c r="A3929" s="519" t="s">
        <v>4141</v>
      </c>
      <c r="B3929" s="519" t="str">
        <f t="shared" si="61"/>
        <v>MAO-DE-OBRA DE COPEIRO,INCLUSIVE ENCARGOS SOCIAIS</v>
      </c>
      <c r="C3929" s="519" t="s">
        <v>3989</v>
      </c>
      <c r="I3929" s="519" t="s">
        <v>1850</v>
      </c>
      <c r="J3929" s="650">
        <v>2912.8</v>
      </c>
    </row>
    <row r="3930" spans="1:10">
      <c r="A3930" s="519" t="s">
        <v>4142</v>
      </c>
      <c r="B3930" s="519" t="str">
        <f t="shared" si="61"/>
        <v>MAO-DE-OBRA DE COPEIRO,INCLUSIVE ENCARGOS SOCIAIS</v>
      </c>
      <c r="C3930" s="519" t="s">
        <v>3989</v>
      </c>
      <c r="I3930" s="519" t="s">
        <v>1850</v>
      </c>
      <c r="J3930" s="650">
        <v>2523.84</v>
      </c>
    </row>
    <row r="3931" spans="1:10">
      <c r="A3931" s="519" t="s">
        <v>4143</v>
      </c>
      <c r="B3931" s="519" t="str">
        <f t="shared" si="61"/>
        <v>SERVICO DE VIGILANCIA COM VIGIA DE OBRA 24H/DIA,PARA 1 POSTO</v>
      </c>
      <c r="C3931" s="519" t="s">
        <v>4144</v>
      </c>
      <c r="I3931" s="519" t="s">
        <v>1850</v>
      </c>
      <c r="J3931" s="650">
        <v>14383.06</v>
      </c>
    </row>
    <row r="3932" spans="1:10">
      <c r="A3932" s="519" t="s">
        <v>4145</v>
      </c>
      <c r="B3932" s="519" t="str">
        <f t="shared" si="61"/>
        <v>SERVICO DE VIGILANCIA COM VIGIA DE OBRA 24H/DIA,PARA 1 POSTO</v>
      </c>
      <c r="C3932" s="519" t="s">
        <v>4144</v>
      </c>
      <c r="I3932" s="519" t="s">
        <v>1850</v>
      </c>
      <c r="J3932" s="650">
        <v>12468.62</v>
      </c>
    </row>
    <row r="3933" spans="1:10">
      <c r="A3933" s="519" t="s">
        <v>4146</v>
      </c>
      <c r="B3933" s="519" t="str">
        <f t="shared" si="61"/>
        <v>SERVICO DE VIGILANCIA COM VIGIA DE OBRA 24H/DIA,PARA 2 POSTOS</v>
      </c>
      <c r="C3933" s="519" t="s">
        <v>34739</v>
      </c>
      <c r="D3933" s="519" t="s">
        <v>31484</v>
      </c>
      <c r="I3933" s="519" t="s">
        <v>1850</v>
      </c>
      <c r="J3933" s="650">
        <v>28766.12</v>
      </c>
    </row>
    <row r="3934" spans="1:10">
      <c r="A3934" s="519" t="s">
        <v>4147</v>
      </c>
      <c r="B3934" s="519" t="str">
        <f t="shared" si="61"/>
        <v>SERVICO DE VIGILANCIA COM VIGIA DE OBRA 24H/DIA,PARA 2 POSTOS</v>
      </c>
      <c r="C3934" s="519" t="s">
        <v>34739</v>
      </c>
      <c r="D3934" s="519" t="s">
        <v>31484</v>
      </c>
      <c r="I3934" s="519" t="s">
        <v>1850</v>
      </c>
      <c r="J3934" s="650">
        <v>24937.24</v>
      </c>
    </row>
    <row r="3935" spans="1:10">
      <c r="A3935" s="519" t="s">
        <v>4148</v>
      </c>
      <c r="B3935" s="519" t="str">
        <f t="shared" si="61"/>
        <v>SERVICO DE VIGILANCIA COM VIGIA DE OBRA 24H/DIA,PARA 3 POSTOS</v>
      </c>
      <c r="C3935" s="519" t="s">
        <v>34740</v>
      </c>
      <c r="D3935" s="519" t="s">
        <v>31484</v>
      </c>
      <c r="I3935" s="519" t="s">
        <v>1850</v>
      </c>
      <c r="J3935" s="650">
        <v>43149.18</v>
      </c>
    </row>
    <row r="3936" spans="1:10">
      <c r="A3936" s="519" t="s">
        <v>4149</v>
      </c>
      <c r="B3936" s="519" t="str">
        <f t="shared" si="61"/>
        <v>SERVICO DE VIGILANCIA COM VIGIA DE OBRA 24H/DIA,PARA 3 POSTOS</v>
      </c>
      <c r="C3936" s="519" t="s">
        <v>34740</v>
      </c>
      <c r="D3936" s="519" t="s">
        <v>31484</v>
      </c>
      <c r="I3936" s="519" t="s">
        <v>1850</v>
      </c>
      <c r="J3936" s="650">
        <v>37405.86</v>
      </c>
    </row>
    <row r="3937" spans="1:10">
      <c r="A3937" s="519" t="s">
        <v>4150</v>
      </c>
      <c r="B3937" s="519" t="str">
        <f t="shared" si="61"/>
        <v>SERVICO DE VIGILANCIA COM VIGIA DE OBRA 24H/DIA,PARA 4 POSTOS</v>
      </c>
      <c r="C3937" s="519" t="s">
        <v>34741</v>
      </c>
      <c r="D3937" s="519" t="s">
        <v>31484</v>
      </c>
      <c r="I3937" s="519" t="s">
        <v>1850</v>
      </c>
      <c r="J3937" s="650">
        <v>57532.24</v>
      </c>
    </row>
    <row r="3938" spans="1:10">
      <c r="A3938" s="519" t="s">
        <v>4151</v>
      </c>
      <c r="B3938" s="519" t="str">
        <f t="shared" si="61"/>
        <v>SERVICO DE VIGILANCIA COM VIGIA DE OBRA 24H/DIA,PARA 4 POSTOS</v>
      </c>
      <c r="C3938" s="519" t="s">
        <v>34741</v>
      </c>
      <c r="D3938" s="519" t="s">
        <v>31484</v>
      </c>
      <c r="I3938" s="519" t="s">
        <v>1850</v>
      </c>
      <c r="J3938" s="650">
        <v>49874.48</v>
      </c>
    </row>
    <row r="3939" spans="1:10">
      <c r="A3939" s="519" t="s">
        <v>4152</v>
      </c>
      <c r="B3939" s="519" t="str">
        <f t="shared" si="61"/>
        <v>SERVICO DE VIGILANCIA COM VIGIA DE OBRA,PARA 1 POSTO,CONSIDERANDO APENAS O CUSTO APOS A JORNADA NORMAL DE TRABALHO.O CUSTO INCLUI VIGILANCIA AOS SABADOS,DOMINGOS E FERIADOS</v>
      </c>
      <c r="C3939" s="519" t="s">
        <v>34742</v>
      </c>
      <c r="D3939" s="519" t="s">
        <v>34743</v>
      </c>
      <c r="E3939" s="519" t="s">
        <v>34744</v>
      </c>
      <c r="I3939" s="519" t="s">
        <v>1850</v>
      </c>
      <c r="J3939" s="650">
        <v>11145.96</v>
      </c>
    </row>
    <row r="3940" spans="1:10">
      <c r="A3940" s="519" t="s">
        <v>4153</v>
      </c>
      <c r="B3940" s="519" t="str">
        <f t="shared" si="61"/>
        <v>SERVICO DE VIGILANCIA COM VIGIA DE OBRA,PARA 1 POSTO,CONSIDERANDO APENAS O CUSTO APOS A JORNADA NORMAL DE TRABALHO.O CUSTO INCLUI VIGILANCIA AOS SABADOS,DOMINGOS E FERIADOS</v>
      </c>
      <c r="C3940" s="519" t="s">
        <v>34742</v>
      </c>
      <c r="D3940" s="519" t="s">
        <v>34743</v>
      </c>
      <c r="E3940" s="519" t="s">
        <v>34744</v>
      </c>
      <c r="I3940" s="519" t="s">
        <v>1850</v>
      </c>
      <c r="J3940" s="650">
        <v>9662.39</v>
      </c>
    </row>
    <row r="3941" spans="1:10">
      <c r="A3941" s="519" t="s">
        <v>4154</v>
      </c>
      <c r="B3941" s="519" t="str">
        <f t="shared" si="61"/>
        <v>SERVICO DE VIGILANCIA COM VIGIA DE OBRA,PARA 2 POSTOS,CONSIDERANDO APENAS O CUSTO APOS A JORNADA NORMAL DE TRABALHO.O CUSTO INCLUI VIGILANCIA AOS SABADOS,DOMINGOS E FERIADOS</v>
      </c>
      <c r="C3941" s="519" t="s">
        <v>34745</v>
      </c>
      <c r="D3941" s="519" t="s">
        <v>34746</v>
      </c>
      <c r="E3941" s="519" t="s">
        <v>34744</v>
      </c>
      <c r="I3941" s="519" t="s">
        <v>1850</v>
      </c>
      <c r="J3941" s="650">
        <v>22291.919999999998</v>
      </c>
    </row>
    <row r="3942" spans="1:10">
      <c r="A3942" s="519" t="s">
        <v>4155</v>
      </c>
      <c r="B3942" s="519" t="str">
        <f t="shared" si="61"/>
        <v>SERVICO DE VIGILANCIA COM VIGIA DE OBRA,PARA 2 POSTOS,CONSIDERANDO APENAS O CUSTO APOS A JORNADA NORMAL DE TRABALHO.O CUSTO INCLUI VIGILANCIA AOS SABADOS,DOMINGOS E FERIADOS</v>
      </c>
      <c r="C3942" s="519" t="s">
        <v>34745</v>
      </c>
      <c r="D3942" s="519" t="s">
        <v>34746</v>
      </c>
      <c r="E3942" s="519" t="s">
        <v>34744</v>
      </c>
      <c r="I3942" s="519" t="s">
        <v>1850</v>
      </c>
      <c r="J3942" s="650">
        <v>19324.78</v>
      </c>
    </row>
    <row r="3943" spans="1:10">
      <c r="A3943" s="519" t="s">
        <v>4156</v>
      </c>
      <c r="B3943" s="519" t="str">
        <f t="shared" si="61"/>
        <v>SERVICO DE VIGILANCIA COM VIGIA DE OBRA,PARA 3 POSTOS,CONSIDERANDO APENAS O CUSTO APOS A JORNADA NORMAL DE TRABALHO.O CUSTO INCLUI VIGILANCIA AOS SABADOS,DOMINGOS E FERIADOS</v>
      </c>
      <c r="C3943" s="519" t="s">
        <v>34747</v>
      </c>
      <c r="D3943" s="519" t="s">
        <v>34746</v>
      </c>
      <c r="E3943" s="519" t="s">
        <v>34744</v>
      </c>
      <c r="I3943" s="519" t="s">
        <v>1850</v>
      </c>
      <c r="J3943" s="650">
        <v>33437.879999999997</v>
      </c>
    </row>
    <row r="3944" spans="1:10">
      <c r="A3944" s="519" t="s">
        <v>4157</v>
      </c>
      <c r="B3944" s="519" t="str">
        <f t="shared" si="61"/>
        <v>SERVICO DE VIGILANCIA COM VIGIA DE OBRA,PARA 3 POSTOS,CONSIDERANDO APENAS O CUSTO APOS A JORNADA NORMAL DE TRABALHO.O CUSTO INCLUI VIGILANCIA AOS SABADOS,DOMINGOS E FERIADOS</v>
      </c>
      <c r="C3944" s="519" t="s">
        <v>34747</v>
      </c>
      <c r="D3944" s="519" t="s">
        <v>34746</v>
      </c>
      <c r="E3944" s="519" t="s">
        <v>34744</v>
      </c>
      <c r="I3944" s="519" t="s">
        <v>1850</v>
      </c>
      <c r="J3944" s="650">
        <v>28987.17</v>
      </c>
    </row>
    <row r="3945" spans="1:10">
      <c r="A3945" s="519" t="s">
        <v>4158</v>
      </c>
      <c r="B3945" s="519" t="str">
        <f t="shared" si="61"/>
        <v>SERVICO DE VIGILANCIA COM VIGIA DE OBRA,PARA 4 POSTOS,CONSIDERANDO APENAS O CUSTO APOS A JORNADA NORMAL DE TRABALHO.O CUSTO INCLUI VIGILANCIA AOS SABADOS,DOMINGOS E FERIADOS</v>
      </c>
      <c r="C3945" s="519" t="s">
        <v>34748</v>
      </c>
      <c r="D3945" s="519" t="s">
        <v>34746</v>
      </c>
      <c r="E3945" s="519" t="s">
        <v>34744</v>
      </c>
      <c r="I3945" s="519" t="s">
        <v>1850</v>
      </c>
      <c r="J3945" s="650">
        <v>44583.839999999997</v>
      </c>
    </row>
    <row r="3946" spans="1:10">
      <c r="A3946" s="519" t="s">
        <v>4159</v>
      </c>
      <c r="B3946" s="519" t="str">
        <f t="shared" si="61"/>
        <v>SERVICO DE VIGILANCIA COM VIGIA DE OBRA,PARA 4 POSTOS,CONSIDERANDO APENAS O CUSTO APOS A JORNADA NORMAL DE TRABALHO.O CUSTO INCLUI VIGILANCIA AOS SABADOS,DOMINGOS E FERIADOS</v>
      </c>
      <c r="C3946" s="519" t="s">
        <v>34748</v>
      </c>
      <c r="D3946" s="519" t="s">
        <v>34746</v>
      </c>
      <c r="E3946" s="519" t="s">
        <v>34744</v>
      </c>
      <c r="I3946" s="519" t="s">
        <v>1850</v>
      </c>
      <c r="J3946" s="650">
        <v>38649.56</v>
      </c>
    </row>
    <row r="3947" spans="1:10">
      <c r="A3947" s="519" t="s">
        <v>4160</v>
      </c>
      <c r="B3947" s="519" t="str">
        <f t="shared" si="61"/>
        <v>INDICE DE SALARIO DA CONSTRUCAO CIVIL</v>
      </c>
      <c r="C3947" s="519" t="s">
        <v>4161</v>
      </c>
      <c r="J3947" s="650">
        <v>9014</v>
      </c>
    </row>
    <row r="3948" spans="1:10">
      <c r="A3948" s="519" t="s">
        <v>4162</v>
      </c>
      <c r="B3948" s="519" t="str">
        <f t="shared" si="61"/>
        <v>INDICE DE SALARIO DA CONSTRUCAO CIVIL</v>
      </c>
      <c r="C3948" s="519" t="s">
        <v>4161</v>
      </c>
      <c r="J3948" s="650">
        <v>7811</v>
      </c>
    </row>
    <row r="3949" spans="1:10">
      <c r="A3949" s="519" t="s">
        <v>4163</v>
      </c>
      <c r="B3949" s="519" t="str">
        <f t="shared" si="61"/>
        <v>SERVICO DE VIGILANCIA ARMADA OU DESARMADA 24H/DIA,PARA 1 POSTO</v>
      </c>
      <c r="C3949" s="519" t="s">
        <v>34749</v>
      </c>
      <c r="D3949" s="519" t="s">
        <v>33272</v>
      </c>
      <c r="I3949" s="519" t="s">
        <v>1850</v>
      </c>
      <c r="J3949" s="650">
        <v>17906.62</v>
      </c>
    </row>
    <row r="3950" spans="1:10">
      <c r="A3950" s="519" t="s">
        <v>4164</v>
      </c>
      <c r="B3950" s="519" t="str">
        <f t="shared" si="61"/>
        <v>SERVICO DE VIGILANCIA ARMADA OU DESARMADA 24H/DIA,PARA 1 POSTO</v>
      </c>
      <c r="C3950" s="519" t="s">
        <v>34749</v>
      </c>
      <c r="D3950" s="519" t="s">
        <v>33272</v>
      </c>
      <c r="I3950" s="519" t="s">
        <v>1850</v>
      </c>
      <c r="J3950" s="650">
        <v>15513.57</v>
      </c>
    </row>
    <row r="3951" spans="1:10">
      <c r="A3951" s="519" t="s">
        <v>4165</v>
      </c>
      <c r="B3951" s="519" t="str">
        <f t="shared" si="61"/>
        <v>SERVICO DE VIGILANCIA ARMADA OU DESARMADA 24H/DIA,PARA 2 POSTOS</v>
      </c>
      <c r="C3951" s="519" t="s">
        <v>34750</v>
      </c>
      <c r="D3951" s="519" t="s">
        <v>34751</v>
      </c>
      <c r="I3951" s="519" t="s">
        <v>1850</v>
      </c>
      <c r="J3951" s="650">
        <v>35813.24</v>
      </c>
    </row>
    <row r="3952" spans="1:10">
      <c r="A3952" s="519" t="s">
        <v>4166</v>
      </c>
      <c r="B3952" s="519" t="str">
        <f t="shared" si="61"/>
        <v>SERVICO DE VIGILANCIA ARMADA OU DESARMADA 24H/DIA,PARA 2 POSTOS</v>
      </c>
      <c r="C3952" s="519" t="s">
        <v>34750</v>
      </c>
      <c r="D3952" s="519" t="s">
        <v>34751</v>
      </c>
      <c r="I3952" s="519" t="s">
        <v>1850</v>
      </c>
      <c r="J3952" s="650">
        <v>31027.14</v>
      </c>
    </row>
    <row r="3953" spans="1:10">
      <c r="A3953" s="519" t="s">
        <v>4167</v>
      </c>
      <c r="B3953" s="519" t="str">
        <f t="shared" si="61"/>
        <v>SERVICO DE VIGILANCIA ARMADA OU DESARMADA 24H/DIA,PARA 3 POSTOS</v>
      </c>
      <c r="C3953" s="519" t="s">
        <v>34752</v>
      </c>
      <c r="D3953" s="519" t="s">
        <v>34751</v>
      </c>
      <c r="I3953" s="519" t="s">
        <v>1850</v>
      </c>
      <c r="J3953" s="650">
        <v>53719.86</v>
      </c>
    </row>
    <row r="3954" spans="1:10">
      <c r="A3954" s="519" t="s">
        <v>4168</v>
      </c>
      <c r="B3954" s="519" t="str">
        <f t="shared" si="61"/>
        <v>SERVICO DE VIGILANCIA ARMADA OU DESARMADA 24H/DIA,PARA 3 POSTOS</v>
      </c>
      <c r="C3954" s="519" t="s">
        <v>34752</v>
      </c>
      <c r="D3954" s="519" t="s">
        <v>34751</v>
      </c>
      <c r="I3954" s="519" t="s">
        <v>1850</v>
      </c>
      <c r="J3954" s="650">
        <v>46540.71</v>
      </c>
    </row>
    <row r="3955" spans="1:10">
      <c r="A3955" s="519" t="s">
        <v>4169</v>
      </c>
      <c r="B3955" s="519" t="str">
        <f t="shared" si="61"/>
        <v>SERVICO DE VIGILANCIA ARMADA OU DESARMADA 24H/DIA,PARA 4 POSTOS</v>
      </c>
      <c r="C3955" s="519" t="s">
        <v>34753</v>
      </c>
      <c r="D3955" s="519" t="s">
        <v>34751</v>
      </c>
      <c r="I3955" s="519" t="s">
        <v>1850</v>
      </c>
      <c r="J3955" s="650">
        <v>71626.490000000005</v>
      </c>
    </row>
    <row r="3956" spans="1:10">
      <c r="A3956" s="519" t="s">
        <v>4170</v>
      </c>
      <c r="B3956" s="519" t="str">
        <f t="shared" si="61"/>
        <v>SERVICO DE VIGILANCIA ARMADA OU DESARMADA 24H/DIA,PARA 4 POSTOS</v>
      </c>
      <c r="C3956" s="519" t="s">
        <v>34753</v>
      </c>
      <c r="D3956" s="519" t="s">
        <v>34751</v>
      </c>
      <c r="I3956" s="519" t="s">
        <v>1850</v>
      </c>
      <c r="J3956" s="650">
        <v>62054.28</v>
      </c>
    </row>
    <row r="3957" spans="1:10">
      <c r="A3957" s="519" t="s">
        <v>4171</v>
      </c>
      <c r="B3957" s="519" t="str">
        <f t="shared" si="61"/>
        <v>SERVICO DE VIGILANCIA ARMADA OU DESARMADA,PARA 1 POSTO,CONSIDERANDO APENAS O CUSTO APOS A JORNADA NORMAL DE TRABALHO.O CUSTO INCLUI VIGILANCIA AOS SABADOS,DOMINGOS E FERIADOS</v>
      </c>
      <c r="C3957" s="519" t="s">
        <v>34754</v>
      </c>
      <c r="D3957" s="519" t="s">
        <v>34755</v>
      </c>
      <c r="E3957" s="519" t="s">
        <v>34744</v>
      </c>
      <c r="I3957" s="519" t="s">
        <v>1850</v>
      </c>
      <c r="J3957" s="650">
        <v>13876.49</v>
      </c>
    </row>
    <row r="3958" spans="1:10">
      <c r="A3958" s="519" t="s">
        <v>4172</v>
      </c>
      <c r="B3958" s="519" t="str">
        <f t="shared" si="61"/>
        <v>SERVICO DE VIGILANCIA ARMADA OU DESARMADA,PARA 1 POSTO,CONSIDERANDO APENAS O CUSTO APOS A JORNADA NORMAL DE TRABALHO.O CUSTO INCLUI VIGILANCIA AOS SABADOS,DOMINGOS E FERIADOS</v>
      </c>
      <c r="C3958" s="519" t="s">
        <v>34754</v>
      </c>
      <c r="D3958" s="519" t="s">
        <v>34755</v>
      </c>
      <c r="E3958" s="519" t="s">
        <v>34744</v>
      </c>
      <c r="I3958" s="519" t="s">
        <v>1850</v>
      </c>
      <c r="J3958" s="650">
        <v>12022.03</v>
      </c>
    </row>
    <row r="3959" spans="1:10">
      <c r="A3959" s="519" t="s">
        <v>4173</v>
      </c>
      <c r="B3959" s="519" t="str">
        <f t="shared" si="61"/>
        <v>SERVICO DE VIGILANCIA ARMADA OU DESARMADA,PARA 2 POSTOS,CONSIDERANDO APENAS O CUSTO APOS A JORNADA NORMAL DE TRABALHO.O CUSTO INCLUI VIGILANCIA AOS SABADOS,DOMINGOS E FERIADOS</v>
      </c>
      <c r="C3959" s="519" t="s">
        <v>34756</v>
      </c>
      <c r="D3959" s="519" t="s">
        <v>34757</v>
      </c>
      <c r="E3959" s="519" t="s">
        <v>34744</v>
      </c>
      <c r="I3959" s="519" t="s">
        <v>1850</v>
      </c>
      <c r="J3959" s="650">
        <v>27752.99</v>
      </c>
    </row>
    <row r="3960" spans="1:10">
      <c r="A3960" s="519" t="s">
        <v>4174</v>
      </c>
      <c r="B3960" s="519" t="str">
        <f t="shared" si="61"/>
        <v>SERVICO DE VIGILANCIA ARMADA OU DESARMADA,PARA 2 POSTOS,CONSIDERANDO APENAS O CUSTO APOS A JORNADA NORMAL DE TRABALHO.O CUSTO INCLUI VIGILANCIA AOS SABADOS,DOMINGOS E FERIADOS</v>
      </c>
      <c r="C3960" s="519" t="s">
        <v>34756</v>
      </c>
      <c r="D3960" s="519" t="s">
        <v>34757</v>
      </c>
      <c r="E3960" s="519" t="s">
        <v>34744</v>
      </c>
      <c r="I3960" s="519" t="s">
        <v>1850</v>
      </c>
      <c r="J3960" s="650">
        <v>24044.07</v>
      </c>
    </row>
    <row r="3961" spans="1:10">
      <c r="A3961" s="519" t="s">
        <v>4175</v>
      </c>
      <c r="B3961" s="519" t="str">
        <f t="shared" si="61"/>
        <v>SERVICO DE VIGILANCIA ARMADA OU DESARMADA,PARA 3 POSTOS,CONSIDERANDO APENAS O CUSTO APOS A JORNADA NORMAL DE TRABALHO.O CUSTO INCLUI VIGILANCIA AOS SABADOS,DOMINGOS E FERIADOS</v>
      </c>
      <c r="C3961" s="519" t="s">
        <v>34758</v>
      </c>
      <c r="D3961" s="519" t="s">
        <v>34757</v>
      </c>
      <c r="E3961" s="519" t="s">
        <v>34744</v>
      </c>
      <c r="I3961" s="519" t="s">
        <v>1850</v>
      </c>
      <c r="J3961" s="650">
        <v>41629.49</v>
      </c>
    </row>
    <row r="3962" spans="1:10">
      <c r="A3962" s="519" t="s">
        <v>4176</v>
      </c>
      <c r="B3962" s="519" t="str">
        <f t="shared" si="61"/>
        <v>SERVICO DE VIGILANCIA ARMADA OU DESARMADA,PARA 3 POSTOS,CONSIDERANDO APENAS O CUSTO APOS A JORNADA NORMAL DE TRABALHO.O CUSTO INCLUI VIGILANCIA AOS SABADOS,DOMINGOS E FERIADOS</v>
      </c>
      <c r="C3962" s="519" t="s">
        <v>34758</v>
      </c>
      <c r="D3962" s="519" t="s">
        <v>34757</v>
      </c>
      <c r="E3962" s="519" t="s">
        <v>34744</v>
      </c>
      <c r="I3962" s="519" t="s">
        <v>1850</v>
      </c>
      <c r="J3962" s="650">
        <v>36066.1</v>
      </c>
    </row>
    <row r="3963" spans="1:10">
      <c r="A3963" s="519" t="s">
        <v>4177</v>
      </c>
      <c r="B3963" s="519" t="str">
        <f t="shared" si="61"/>
        <v>SERVICO DE VIGILANCIA ARMADA OU DESARMADA,PARA 4 POSTOS,CONSIDERANDO APENAS O CUSTO APOS A JORNADA NORMAL DE TRABALHO.O CUSTO INCLUI VIGILANCIA AOS SABADOS,DOMINGOS E FERIADOS</v>
      </c>
      <c r="C3963" s="519" t="s">
        <v>34759</v>
      </c>
      <c r="D3963" s="519" t="s">
        <v>34757</v>
      </c>
      <c r="E3963" s="519" t="s">
        <v>34744</v>
      </c>
      <c r="I3963" s="519" t="s">
        <v>1850</v>
      </c>
      <c r="J3963" s="650">
        <v>55505.99</v>
      </c>
    </row>
    <row r="3964" spans="1:10">
      <c r="A3964" s="519" t="s">
        <v>4178</v>
      </c>
      <c r="B3964" s="519" t="str">
        <f t="shared" si="61"/>
        <v>SERVICO DE VIGILANCIA ARMADA OU DESARMADA,PARA 4 POSTOS,CONSIDERANDO APENAS O CUSTO APOS A JORNADA NORMAL DE TRABALHO.O CUSTO INCLUI VIGILANCIA AOS SABADOS,DOMINGOS E FERIADOS</v>
      </c>
      <c r="C3964" s="519" t="s">
        <v>34759</v>
      </c>
      <c r="D3964" s="519" t="s">
        <v>34757</v>
      </c>
      <c r="E3964" s="519" t="s">
        <v>34744</v>
      </c>
      <c r="I3964" s="519" t="s">
        <v>1850</v>
      </c>
      <c r="J3964" s="650">
        <v>48088.14</v>
      </c>
    </row>
    <row r="3965" spans="1:10">
      <c r="A3965" s="519" t="s">
        <v>4179</v>
      </c>
      <c r="B3965" s="519" t="str">
        <f t="shared" si="61"/>
        <v>INDICE PARA SERVICOS DE SEGURANCA E VIGILANCIA</v>
      </c>
      <c r="C3965" s="519" t="s">
        <v>4180</v>
      </c>
      <c r="J3965" s="650">
        <v>5080</v>
      </c>
    </row>
    <row r="3966" spans="1:10">
      <c r="A3966" s="519" t="s">
        <v>4181</v>
      </c>
      <c r="B3966" s="519" t="str">
        <f t="shared" si="61"/>
        <v>INDICE PARA SERVICOS DE SEGURANCA E VIGILANCIA</v>
      </c>
      <c r="C3966" s="519" t="s">
        <v>4180</v>
      </c>
      <c r="J3966" s="650">
        <v>4542</v>
      </c>
    </row>
    <row r="3967" spans="1:10">
      <c r="A3967" s="519" t="s">
        <v>4182</v>
      </c>
      <c r="B3967" s="519"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7" s="519" t="s">
        <v>34760</v>
      </c>
      <c r="D3967" s="519" t="s">
        <v>34761</v>
      </c>
      <c r="E3967" s="519" t="s">
        <v>34762</v>
      </c>
      <c r="F3967" s="519" t="s">
        <v>34763</v>
      </c>
      <c r="G3967" s="519" t="s">
        <v>34764</v>
      </c>
      <c r="H3967" s="519" t="s">
        <v>34765</v>
      </c>
      <c r="I3967" s="519" t="s">
        <v>36</v>
      </c>
      <c r="J3967" s="650">
        <v>28.33</v>
      </c>
    </row>
    <row r="3968" spans="1:10">
      <c r="A3968" s="519" t="s">
        <v>4183</v>
      </c>
      <c r="B3968" s="519" t="str">
        <f t="shared" si="61"/>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68" s="519" t="s">
        <v>34760</v>
      </c>
      <c r="D3968" s="519" t="s">
        <v>34761</v>
      </c>
      <c r="E3968" s="519" t="s">
        <v>34762</v>
      </c>
      <c r="F3968" s="519" t="s">
        <v>34763</v>
      </c>
      <c r="G3968" s="519" t="s">
        <v>34764</v>
      </c>
      <c r="H3968" s="519" t="s">
        <v>34765</v>
      </c>
      <c r="I3968" s="519" t="s">
        <v>36</v>
      </c>
      <c r="J3968" s="650">
        <v>24.6</v>
      </c>
    </row>
    <row r="3969" spans="1:10">
      <c r="A3969" s="519" t="s">
        <v>4184</v>
      </c>
      <c r="B3969" s="519"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69" s="519" t="s">
        <v>34766</v>
      </c>
      <c r="D3969" s="519" t="s">
        <v>34767</v>
      </c>
      <c r="E3969" s="519" t="s">
        <v>34762</v>
      </c>
      <c r="F3969" s="519" t="s">
        <v>34763</v>
      </c>
      <c r="G3969" s="519" t="s">
        <v>34764</v>
      </c>
      <c r="H3969" s="519" t="s">
        <v>34765</v>
      </c>
      <c r="I3969" s="519" t="s">
        <v>36</v>
      </c>
      <c r="J3969" s="650">
        <v>41.49</v>
      </c>
    </row>
    <row r="3970" spans="1:10">
      <c r="A3970" s="519" t="s">
        <v>4185</v>
      </c>
      <c r="B3970" s="519" t="str">
        <f t="shared" si="61"/>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70" s="519" t="s">
        <v>34766</v>
      </c>
      <c r="D3970" s="519" t="s">
        <v>34767</v>
      </c>
      <c r="E3970" s="519" t="s">
        <v>34762</v>
      </c>
      <c r="F3970" s="519" t="s">
        <v>34763</v>
      </c>
      <c r="G3970" s="519" t="s">
        <v>34764</v>
      </c>
      <c r="H3970" s="519" t="s">
        <v>34765</v>
      </c>
      <c r="I3970" s="519" t="s">
        <v>36</v>
      </c>
      <c r="J3970" s="650">
        <v>36.049999999999997</v>
      </c>
    </row>
    <row r="3971" spans="1:10">
      <c r="A3971" s="519" t="s">
        <v>4186</v>
      </c>
      <c r="B3971" s="519"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71" s="519" t="s">
        <v>34766</v>
      </c>
      <c r="D3971" s="519" t="s">
        <v>34768</v>
      </c>
      <c r="E3971" s="519" t="s">
        <v>34762</v>
      </c>
      <c r="F3971" s="519" t="s">
        <v>34763</v>
      </c>
      <c r="G3971" s="519" t="s">
        <v>34764</v>
      </c>
      <c r="H3971" s="519" t="s">
        <v>34769</v>
      </c>
      <c r="I3971" s="519" t="s">
        <v>36</v>
      </c>
      <c r="J3971" s="650">
        <v>58.73</v>
      </c>
    </row>
    <row r="3972" spans="1:10">
      <c r="A3972" s="519" t="s">
        <v>4187</v>
      </c>
      <c r="B3972" s="519" t="str">
        <f t="shared" si="61"/>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72" s="519" t="s">
        <v>34766</v>
      </c>
      <c r="D3972" s="519" t="s">
        <v>34768</v>
      </c>
      <c r="E3972" s="519" t="s">
        <v>34762</v>
      </c>
      <c r="F3972" s="519" t="s">
        <v>34763</v>
      </c>
      <c r="G3972" s="519" t="s">
        <v>34764</v>
      </c>
      <c r="H3972" s="519" t="s">
        <v>34769</v>
      </c>
      <c r="I3972" s="519" t="s">
        <v>36</v>
      </c>
      <c r="J3972" s="650">
        <v>51.51</v>
      </c>
    </row>
    <row r="3973" spans="1:10">
      <c r="A3973" s="519" t="s">
        <v>4188</v>
      </c>
      <c r="B3973" s="519"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3" s="519" t="s">
        <v>34766</v>
      </c>
      <c r="D3973" s="519" t="s">
        <v>34770</v>
      </c>
      <c r="E3973" s="519" t="s">
        <v>34762</v>
      </c>
      <c r="F3973" s="519" t="s">
        <v>34763</v>
      </c>
      <c r="G3973" s="519" t="s">
        <v>34764</v>
      </c>
      <c r="H3973" s="519" t="s">
        <v>34765</v>
      </c>
      <c r="I3973" s="519" t="s">
        <v>36</v>
      </c>
      <c r="J3973" s="650">
        <v>75.33</v>
      </c>
    </row>
    <row r="3974" spans="1:10">
      <c r="A3974" s="519" t="s">
        <v>4189</v>
      </c>
      <c r="B3974" s="519" t="str">
        <f t="shared" si="61"/>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74" s="519" t="s">
        <v>34766</v>
      </c>
      <c r="D3974" s="519" t="s">
        <v>34770</v>
      </c>
      <c r="E3974" s="519" t="s">
        <v>34762</v>
      </c>
      <c r="F3974" s="519" t="s">
        <v>34763</v>
      </c>
      <c r="G3974" s="519" t="s">
        <v>34764</v>
      </c>
      <c r="H3974" s="519" t="s">
        <v>34765</v>
      </c>
      <c r="I3974" s="519" t="s">
        <v>36</v>
      </c>
      <c r="J3974" s="650">
        <v>66.27</v>
      </c>
    </row>
    <row r="3975" spans="1:10">
      <c r="A3975" s="519" t="s">
        <v>4190</v>
      </c>
      <c r="B3975" s="519" t="str">
        <f t="shared" si="61"/>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5" s="519" t="s">
        <v>34766</v>
      </c>
      <c r="D3975" s="519" t="s">
        <v>34771</v>
      </c>
      <c r="E3975" s="519" t="s">
        <v>34762</v>
      </c>
      <c r="F3975" s="519" t="s">
        <v>34763</v>
      </c>
      <c r="G3975" s="519" t="s">
        <v>34764</v>
      </c>
      <c r="H3975" s="519" t="s">
        <v>34765</v>
      </c>
      <c r="I3975" s="519" t="s">
        <v>36</v>
      </c>
      <c r="J3975" s="650">
        <v>88.75</v>
      </c>
    </row>
    <row r="3976" spans="1:10">
      <c r="A3976" s="519" t="s">
        <v>4191</v>
      </c>
      <c r="B3976" s="519" t="str">
        <f t="shared" ref="B3976:B4039" si="62">C3976&amp;D3976&amp;E3976&amp;F3976&amp;G3976&amp;H3976</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76" s="519" t="s">
        <v>34766</v>
      </c>
      <c r="D3976" s="519" t="s">
        <v>34771</v>
      </c>
      <c r="E3976" s="519" t="s">
        <v>34762</v>
      </c>
      <c r="F3976" s="519" t="s">
        <v>34763</v>
      </c>
      <c r="G3976" s="519" t="s">
        <v>34764</v>
      </c>
      <c r="H3976" s="519" t="s">
        <v>34765</v>
      </c>
      <c r="I3976" s="519" t="s">
        <v>36</v>
      </c>
      <c r="J3976" s="650">
        <v>78.11</v>
      </c>
    </row>
    <row r="3977" spans="1:10">
      <c r="A3977" s="519" t="s">
        <v>4192</v>
      </c>
      <c r="B3977" s="519"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7" s="519" t="s">
        <v>34772</v>
      </c>
      <c r="D3977" s="519" t="s">
        <v>34773</v>
      </c>
      <c r="E3977" s="519" t="s">
        <v>34774</v>
      </c>
      <c r="F3977" s="519" t="s">
        <v>34775</v>
      </c>
      <c r="G3977" s="519" t="s">
        <v>34776</v>
      </c>
      <c r="H3977" s="519" t="s">
        <v>34777</v>
      </c>
      <c r="I3977" s="519" t="s">
        <v>36</v>
      </c>
      <c r="J3977" s="650">
        <v>42.15</v>
      </c>
    </row>
    <row r="3978" spans="1:10">
      <c r="A3978" s="519" t="s">
        <v>4193</v>
      </c>
      <c r="B3978" s="519" t="str">
        <f t="shared" si="62"/>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78" s="519" t="s">
        <v>34772</v>
      </c>
      <c r="D3978" s="519" t="s">
        <v>34773</v>
      </c>
      <c r="E3978" s="519" t="s">
        <v>34774</v>
      </c>
      <c r="F3978" s="519" t="s">
        <v>34775</v>
      </c>
      <c r="G3978" s="519" t="s">
        <v>34776</v>
      </c>
      <c r="H3978" s="519" t="s">
        <v>34777</v>
      </c>
      <c r="I3978" s="519" t="s">
        <v>36</v>
      </c>
      <c r="J3978" s="650">
        <v>36.979999999999997</v>
      </c>
    </row>
    <row r="3979" spans="1:10">
      <c r="A3979" s="519" t="s">
        <v>4194</v>
      </c>
      <c r="B3979" s="519"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79" s="519" t="s">
        <v>34778</v>
      </c>
      <c r="D3979" s="519" t="s">
        <v>34779</v>
      </c>
      <c r="E3979" s="519" t="s">
        <v>34774</v>
      </c>
      <c r="F3979" s="519" t="s">
        <v>34775</v>
      </c>
      <c r="G3979" s="519" t="s">
        <v>34776</v>
      </c>
      <c r="H3979" s="519" t="s">
        <v>34777</v>
      </c>
      <c r="I3979" s="519" t="s">
        <v>36</v>
      </c>
      <c r="J3979" s="650">
        <v>62.52</v>
      </c>
    </row>
    <row r="3980" spans="1:10">
      <c r="A3980" s="519" t="s">
        <v>4195</v>
      </c>
      <c r="B3980" s="519" t="str">
        <f t="shared" si="62"/>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80" s="519" t="s">
        <v>34778</v>
      </c>
      <c r="D3980" s="519" t="s">
        <v>34779</v>
      </c>
      <c r="E3980" s="519" t="s">
        <v>34774</v>
      </c>
      <c r="F3980" s="519" t="s">
        <v>34775</v>
      </c>
      <c r="G3980" s="519" t="s">
        <v>34776</v>
      </c>
      <c r="H3980" s="519" t="s">
        <v>34777</v>
      </c>
      <c r="I3980" s="519" t="s">
        <v>36</v>
      </c>
      <c r="J3980" s="650">
        <v>54.84</v>
      </c>
    </row>
    <row r="3981" spans="1:10">
      <c r="A3981" s="519" t="s">
        <v>4196</v>
      </c>
      <c r="B3981" s="519"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81" s="519" t="s">
        <v>34778</v>
      </c>
      <c r="D3981" s="519" t="s">
        <v>34780</v>
      </c>
      <c r="E3981" s="519" t="s">
        <v>34774</v>
      </c>
      <c r="F3981" s="519" t="s">
        <v>34775</v>
      </c>
      <c r="G3981" s="519" t="s">
        <v>34776</v>
      </c>
      <c r="H3981" s="519" t="s">
        <v>34777</v>
      </c>
      <c r="I3981" s="519" t="s">
        <v>36</v>
      </c>
      <c r="J3981" s="650">
        <v>77.94</v>
      </c>
    </row>
    <row r="3982" spans="1:10">
      <c r="A3982" s="519" t="s">
        <v>4197</v>
      </c>
      <c r="B3982" s="519" t="str">
        <f t="shared" si="62"/>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82" s="519" t="s">
        <v>34778</v>
      </c>
      <c r="D3982" s="519" t="s">
        <v>34780</v>
      </c>
      <c r="E3982" s="519" t="s">
        <v>34774</v>
      </c>
      <c r="F3982" s="519" t="s">
        <v>34775</v>
      </c>
      <c r="G3982" s="519" t="s">
        <v>34776</v>
      </c>
      <c r="H3982" s="519" t="s">
        <v>34777</v>
      </c>
      <c r="I3982" s="519" t="s">
        <v>36</v>
      </c>
      <c r="J3982" s="650">
        <v>68.58</v>
      </c>
    </row>
    <row r="3983" spans="1:10">
      <c r="A3983" s="519" t="s">
        <v>4198</v>
      </c>
      <c r="B3983" s="519"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3" s="519" t="s">
        <v>34778</v>
      </c>
      <c r="D3983" s="519" t="s">
        <v>34781</v>
      </c>
      <c r="E3983" s="519" t="s">
        <v>34774</v>
      </c>
      <c r="F3983" s="519" t="s">
        <v>34775</v>
      </c>
      <c r="G3983" s="519" t="s">
        <v>34776</v>
      </c>
      <c r="H3983" s="519" t="s">
        <v>34777</v>
      </c>
      <c r="I3983" s="519" t="s">
        <v>36</v>
      </c>
      <c r="J3983" s="650">
        <v>97.13</v>
      </c>
    </row>
    <row r="3984" spans="1:10">
      <c r="A3984" s="519" t="s">
        <v>4199</v>
      </c>
      <c r="B3984" s="519" t="str">
        <f t="shared" si="62"/>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84" s="519" t="s">
        <v>34778</v>
      </c>
      <c r="D3984" s="519" t="s">
        <v>34781</v>
      </c>
      <c r="E3984" s="519" t="s">
        <v>34774</v>
      </c>
      <c r="F3984" s="519" t="s">
        <v>34775</v>
      </c>
      <c r="G3984" s="519" t="s">
        <v>34776</v>
      </c>
      <c r="H3984" s="519" t="s">
        <v>34777</v>
      </c>
      <c r="I3984" s="519" t="s">
        <v>36</v>
      </c>
      <c r="J3984" s="650">
        <v>85.41</v>
      </c>
    </row>
    <row r="3985" spans="1:10">
      <c r="A3985" s="519" t="s">
        <v>4200</v>
      </c>
      <c r="B3985" s="519"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5" s="519" t="s">
        <v>34778</v>
      </c>
      <c r="D3985" s="519" t="s">
        <v>34782</v>
      </c>
      <c r="E3985" s="519" t="s">
        <v>34774</v>
      </c>
      <c r="F3985" s="519" t="s">
        <v>34775</v>
      </c>
      <c r="G3985" s="519" t="s">
        <v>34776</v>
      </c>
      <c r="H3985" s="519" t="s">
        <v>34777</v>
      </c>
      <c r="I3985" s="519" t="s">
        <v>36</v>
      </c>
      <c r="J3985" s="650">
        <v>113.19</v>
      </c>
    </row>
    <row r="3986" spans="1:10">
      <c r="A3986" s="519" t="s">
        <v>4201</v>
      </c>
      <c r="B3986" s="519" t="str">
        <f t="shared" si="62"/>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86" s="519" t="s">
        <v>34778</v>
      </c>
      <c r="D3986" s="519" t="s">
        <v>34782</v>
      </c>
      <c r="E3986" s="519" t="s">
        <v>34774</v>
      </c>
      <c r="F3986" s="519" t="s">
        <v>34775</v>
      </c>
      <c r="G3986" s="519" t="s">
        <v>34776</v>
      </c>
      <c r="H3986" s="519" t="s">
        <v>34777</v>
      </c>
      <c r="I3986" s="519" t="s">
        <v>36</v>
      </c>
      <c r="J3986" s="650">
        <v>99.69</v>
      </c>
    </row>
    <row r="3987" spans="1:10">
      <c r="A3987" s="519" t="s">
        <v>4202</v>
      </c>
      <c r="B3987" s="519"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7" s="519" t="s">
        <v>34778</v>
      </c>
      <c r="D3987" s="519" t="s">
        <v>34783</v>
      </c>
      <c r="E3987" s="519" t="s">
        <v>34774</v>
      </c>
      <c r="F3987" s="519" t="s">
        <v>34775</v>
      </c>
      <c r="G3987" s="519" t="s">
        <v>34776</v>
      </c>
      <c r="H3987" s="519" t="s">
        <v>34777</v>
      </c>
      <c r="I3987" s="519" t="s">
        <v>36</v>
      </c>
      <c r="J3987" s="650">
        <v>139.65</v>
      </c>
    </row>
    <row r="3988" spans="1:10">
      <c r="A3988" s="519" t="s">
        <v>4203</v>
      </c>
      <c r="B3988" s="519" t="str">
        <f t="shared" si="62"/>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88" s="519" t="s">
        <v>34778</v>
      </c>
      <c r="D3988" s="519" t="s">
        <v>34783</v>
      </c>
      <c r="E3988" s="519" t="s">
        <v>34774</v>
      </c>
      <c r="F3988" s="519" t="s">
        <v>34775</v>
      </c>
      <c r="G3988" s="519" t="s">
        <v>34776</v>
      </c>
      <c r="H3988" s="519" t="s">
        <v>34777</v>
      </c>
      <c r="I3988" s="519" t="s">
        <v>36</v>
      </c>
      <c r="J3988" s="650">
        <v>123.02</v>
      </c>
    </row>
    <row r="3989" spans="1:10">
      <c r="A3989" s="519" t="s">
        <v>4204</v>
      </c>
      <c r="B3989" s="519"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89" s="519" t="s">
        <v>34778</v>
      </c>
      <c r="D3989" s="519" t="s">
        <v>34784</v>
      </c>
      <c r="E3989" s="519" t="s">
        <v>34774</v>
      </c>
      <c r="F3989" s="519" t="s">
        <v>34775</v>
      </c>
      <c r="G3989" s="519" t="s">
        <v>34776</v>
      </c>
      <c r="H3989" s="519" t="s">
        <v>34777</v>
      </c>
      <c r="I3989" s="519" t="s">
        <v>36</v>
      </c>
      <c r="J3989" s="650">
        <v>161.79</v>
      </c>
    </row>
    <row r="3990" spans="1:10">
      <c r="A3990" s="519" t="s">
        <v>4205</v>
      </c>
      <c r="B3990" s="519" t="str">
        <f t="shared" si="62"/>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90" s="519" t="s">
        <v>34778</v>
      </c>
      <c r="D3990" s="519" t="s">
        <v>34784</v>
      </c>
      <c r="E3990" s="519" t="s">
        <v>34774</v>
      </c>
      <c r="F3990" s="519" t="s">
        <v>34775</v>
      </c>
      <c r="G3990" s="519" t="s">
        <v>34776</v>
      </c>
      <c r="H3990" s="519" t="s">
        <v>34777</v>
      </c>
      <c r="I3990" s="519" t="s">
        <v>36</v>
      </c>
      <c r="J3990" s="650">
        <v>142.63999999999999</v>
      </c>
    </row>
    <row r="3991" spans="1:10">
      <c r="A3991" s="519" t="s">
        <v>4206</v>
      </c>
      <c r="B3991" s="519"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91" s="519" t="s">
        <v>34778</v>
      </c>
      <c r="D3991" s="519" t="s">
        <v>34785</v>
      </c>
      <c r="E3991" s="519" t="s">
        <v>34786</v>
      </c>
      <c r="F3991" s="519" t="s">
        <v>34787</v>
      </c>
      <c r="G3991" s="519" t="s">
        <v>34788</v>
      </c>
      <c r="H3991" s="519" t="s">
        <v>34789</v>
      </c>
      <c r="I3991" s="519" t="s">
        <v>36</v>
      </c>
      <c r="J3991" s="650">
        <v>246.28</v>
      </c>
    </row>
    <row r="3992" spans="1:10">
      <c r="A3992" s="519" t="s">
        <v>4207</v>
      </c>
      <c r="B3992" s="519" t="str">
        <f t="shared" si="62"/>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92" s="519" t="s">
        <v>34778</v>
      </c>
      <c r="D3992" s="519" t="s">
        <v>34785</v>
      </c>
      <c r="E3992" s="519" t="s">
        <v>34786</v>
      </c>
      <c r="F3992" s="519" t="s">
        <v>34787</v>
      </c>
      <c r="G3992" s="519" t="s">
        <v>34788</v>
      </c>
      <c r="H3992" s="519" t="s">
        <v>34789</v>
      </c>
      <c r="I3992" s="519" t="s">
        <v>36</v>
      </c>
      <c r="J3992" s="650">
        <v>224.39</v>
      </c>
    </row>
    <row r="3993" spans="1:10">
      <c r="A3993" s="519" t="s">
        <v>4208</v>
      </c>
      <c r="B3993" s="519"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3" s="519" t="s">
        <v>34778</v>
      </c>
      <c r="D3993" s="519" t="s">
        <v>34790</v>
      </c>
      <c r="E3993" s="519" t="s">
        <v>34786</v>
      </c>
      <c r="F3993" s="519" t="s">
        <v>34787</v>
      </c>
      <c r="G3993" s="519" t="s">
        <v>34788</v>
      </c>
      <c r="H3993" s="519" t="s">
        <v>34789</v>
      </c>
      <c r="I3993" s="519" t="s">
        <v>36</v>
      </c>
      <c r="J3993" s="650">
        <v>273.16000000000003</v>
      </c>
    </row>
    <row r="3994" spans="1:10">
      <c r="A3994" s="519" t="s">
        <v>4209</v>
      </c>
      <c r="B3994" s="519" t="str">
        <f t="shared" si="62"/>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94" s="519" t="s">
        <v>34778</v>
      </c>
      <c r="D3994" s="519" t="s">
        <v>34790</v>
      </c>
      <c r="E3994" s="519" t="s">
        <v>34786</v>
      </c>
      <c r="F3994" s="519" t="s">
        <v>34787</v>
      </c>
      <c r="G3994" s="519" t="s">
        <v>34788</v>
      </c>
      <c r="H3994" s="519" t="s">
        <v>34789</v>
      </c>
      <c r="I3994" s="519" t="s">
        <v>36</v>
      </c>
      <c r="J3994" s="650">
        <v>249.27</v>
      </c>
    </row>
    <row r="3995" spans="1:10">
      <c r="A3995" s="519" t="s">
        <v>4210</v>
      </c>
      <c r="B3995" s="519"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5" s="519" t="s">
        <v>34778</v>
      </c>
      <c r="D3995" s="519" t="s">
        <v>34791</v>
      </c>
      <c r="E3995" s="519" t="s">
        <v>34786</v>
      </c>
      <c r="F3995" s="519" t="s">
        <v>34787</v>
      </c>
      <c r="G3995" s="519" t="s">
        <v>34788</v>
      </c>
      <c r="H3995" s="519" t="s">
        <v>34789</v>
      </c>
      <c r="I3995" s="519" t="s">
        <v>36</v>
      </c>
      <c r="J3995" s="650">
        <v>307.83999999999997</v>
      </c>
    </row>
    <row r="3996" spans="1:10">
      <c r="A3996" s="519" t="s">
        <v>4211</v>
      </c>
      <c r="B3996" s="519" t="str">
        <f t="shared" si="62"/>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96" s="519" t="s">
        <v>34778</v>
      </c>
      <c r="D3996" s="519" t="s">
        <v>34791</v>
      </c>
      <c r="E3996" s="519" t="s">
        <v>34786</v>
      </c>
      <c r="F3996" s="519" t="s">
        <v>34787</v>
      </c>
      <c r="G3996" s="519" t="s">
        <v>34788</v>
      </c>
      <c r="H3996" s="519" t="s">
        <v>34789</v>
      </c>
      <c r="I3996" s="519" t="s">
        <v>36</v>
      </c>
      <c r="J3996" s="650">
        <v>280.91000000000003</v>
      </c>
    </row>
    <row r="3997" spans="1:10">
      <c r="A3997" s="519" t="s">
        <v>4212</v>
      </c>
      <c r="B3997" s="519"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7" s="519" t="s">
        <v>34778</v>
      </c>
      <c r="D3997" s="519" t="s">
        <v>34792</v>
      </c>
      <c r="E3997" s="519" t="s">
        <v>34786</v>
      </c>
      <c r="F3997" s="519" t="s">
        <v>34787</v>
      </c>
      <c r="G3997" s="519" t="s">
        <v>34788</v>
      </c>
      <c r="H3997" s="519" t="s">
        <v>34789</v>
      </c>
      <c r="I3997" s="519" t="s">
        <v>36</v>
      </c>
      <c r="J3997" s="650">
        <v>373.59</v>
      </c>
    </row>
    <row r="3998" spans="1:10">
      <c r="A3998" s="519" t="s">
        <v>4213</v>
      </c>
      <c r="B3998" s="519" t="str">
        <f t="shared" si="62"/>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98" s="519" t="s">
        <v>34778</v>
      </c>
      <c r="D3998" s="519" t="s">
        <v>34792</v>
      </c>
      <c r="E3998" s="519" t="s">
        <v>34786</v>
      </c>
      <c r="F3998" s="519" t="s">
        <v>34787</v>
      </c>
      <c r="G3998" s="519" t="s">
        <v>34788</v>
      </c>
      <c r="H3998" s="519" t="s">
        <v>34789</v>
      </c>
      <c r="I3998" s="519" t="s">
        <v>36</v>
      </c>
      <c r="J3998" s="650">
        <v>339.82</v>
      </c>
    </row>
    <row r="3999" spans="1:10">
      <c r="A3999" s="519" t="s">
        <v>4214</v>
      </c>
      <c r="B3999" s="519"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99" s="519" t="s">
        <v>34778</v>
      </c>
      <c r="D3999" s="519" t="s">
        <v>34793</v>
      </c>
      <c r="E3999" s="519" t="s">
        <v>34786</v>
      </c>
      <c r="F3999" s="519" t="s">
        <v>34787</v>
      </c>
      <c r="G3999" s="519" t="s">
        <v>34788</v>
      </c>
      <c r="H3999" s="519" t="s">
        <v>34789</v>
      </c>
      <c r="I3999" s="519" t="s">
        <v>36</v>
      </c>
      <c r="J3999" s="650">
        <v>442.99</v>
      </c>
    </row>
    <row r="4000" spans="1:10">
      <c r="A4000" s="519" t="s">
        <v>4215</v>
      </c>
      <c r="B4000" s="519" t="str">
        <f t="shared" si="62"/>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000" s="519" t="s">
        <v>34778</v>
      </c>
      <c r="D4000" s="519" t="s">
        <v>34793</v>
      </c>
      <c r="E4000" s="519" t="s">
        <v>34786</v>
      </c>
      <c r="F4000" s="519" t="s">
        <v>34787</v>
      </c>
      <c r="G4000" s="519" t="s">
        <v>34788</v>
      </c>
      <c r="H4000" s="519" t="s">
        <v>34789</v>
      </c>
      <c r="I4000" s="519" t="s">
        <v>36</v>
      </c>
      <c r="J4000" s="650">
        <v>402.1</v>
      </c>
    </row>
    <row r="4001" spans="1:10">
      <c r="A4001" s="519" t="s">
        <v>4216</v>
      </c>
      <c r="B4001" s="519"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001" s="519" t="s">
        <v>34778</v>
      </c>
      <c r="D4001" s="519" t="s">
        <v>34794</v>
      </c>
      <c r="E4001" s="519" t="s">
        <v>34786</v>
      </c>
      <c r="F4001" s="519" t="s">
        <v>34787</v>
      </c>
      <c r="G4001" s="519" t="s">
        <v>34788</v>
      </c>
      <c r="H4001" s="519" t="s">
        <v>34789</v>
      </c>
      <c r="I4001" s="519" t="s">
        <v>36</v>
      </c>
      <c r="J4001" s="650">
        <v>493.93</v>
      </c>
    </row>
    <row r="4002" spans="1:10">
      <c r="A4002" s="519" t="s">
        <v>4217</v>
      </c>
      <c r="B4002" s="519" t="str">
        <f t="shared" si="62"/>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002" s="519" t="s">
        <v>34778</v>
      </c>
      <c r="D4002" s="519" t="s">
        <v>34794</v>
      </c>
      <c r="E4002" s="519" t="s">
        <v>34786</v>
      </c>
      <c r="F4002" s="519" t="s">
        <v>34787</v>
      </c>
      <c r="G4002" s="519" t="s">
        <v>34788</v>
      </c>
      <c r="H4002" s="519" t="s">
        <v>34789</v>
      </c>
      <c r="I4002" s="519" t="s">
        <v>36</v>
      </c>
      <c r="J4002" s="650">
        <v>447.78</v>
      </c>
    </row>
    <row r="4003" spans="1:10">
      <c r="A4003" s="519" t="s">
        <v>4218</v>
      </c>
      <c r="B4003" s="519"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3" s="519" t="s">
        <v>34795</v>
      </c>
      <c r="D4003" s="519" t="s">
        <v>34796</v>
      </c>
      <c r="E4003" s="519" t="s">
        <v>34797</v>
      </c>
      <c r="F4003" s="519" t="s">
        <v>34774</v>
      </c>
      <c r="G4003" s="519" t="s">
        <v>34798</v>
      </c>
      <c r="H4003" s="519" t="s">
        <v>34799</v>
      </c>
      <c r="I4003" s="519" t="s">
        <v>36</v>
      </c>
      <c r="J4003" s="650">
        <v>29.96</v>
      </c>
    </row>
    <row r="4004" spans="1:10">
      <c r="A4004" s="519" t="s">
        <v>4219</v>
      </c>
      <c r="B4004" s="519" t="str">
        <f t="shared" si="62"/>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004" s="519" t="s">
        <v>34795</v>
      </c>
      <c r="D4004" s="519" t="s">
        <v>34796</v>
      </c>
      <c r="E4004" s="519" t="s">
        <v>34797</v>
      </c>
      <c r="F4004" s="519" t="s">
        <v>34774</v>
      </c>
      <c r="G4004" s="519" t="s">
        <v>34798</v>
      </c>
      <c r="H4004" s="519" t="s">
        <v>34799</v>
      </c>
      <c r="I4004" s="519" t="s">
        <v>36</v>
      </c>
      <c r="J4004" s="650">
        <v>26.5</v>
      </c>
    </row>
    <row r="4005" spans="1:10">
      <c r="A4005" s="519" t="s">
        <v>4220</v>
      </c>
      <c r="B4005" s="519"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5" s="519" t="s">
        <v>34795</v>
      </c>
      <c r="D4005" s="519" t="s">
        <v>34796</v>
      </c>
      <c r="E4005" s="519" t="s">
        <v>34800</v>
      </c>
      <c r="F4005" s="519" t="s">
        <v>34801</v>
      </c>
      <c r="G4005" s="519" t="s">
        <v>34802</v>
      </c>
      <c r="H4005" s="519" t="s">
        <v>34803</v>
      </c>
      <c r="I4005" s="519" t="s">
        <v>36</v>
      </c>
      <c r="J4005" s="650">
        <v>40.22</v>
      </c>
    </row>
    <row r="4006" spans="1:10">
      <c r="A4006" s="519" t="s">
        <v>4221</v>
      </c>
      <c r="B4006" s="519" t="str">
        <f t="shared" si="62"/>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006" s="519" t="s">
        <v>34795</v>
      </c>
      <c r="D4006" s="519" t="s">
        <v>34796</v>
      </c>
      <c r="E4006" s="519" t="s">
        <v>34800</v>
      </c>
      <c r="F4006" s="519" t="s">
        <v>34801</v>
      </c>
      <c r="G4006" s="519" t="s">
        <v>34802</v>
      </c>
      <c r="H4006" s="519" t="s">
        <v>34803</v>
      </c>
      <c r="I4006" s="519" t="s">
        <v>36</v>
      </c>
      <c r="J4006" s="650">
        <v>35.4</v>
      </c>
    </row>
    <row r="4007" spans="1:10">
      <c r="A4007" s="519" t="s">
        <v>4222</v>
      </c>
      <c r="B4007" s="519"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7" s="519" t="s">
        <v>34795</v>
      </c>
      <c r="D4007" s="519" t="s">
        <v>34796</v>
      </c>
      <c r="E4007" s="519" t="s">
        <v>34804</v>
      </c>
      <c r="F4007" s="519" t="s">
        <v>34801</v>
      </c>
      <c r="G4007" s="519" t="s">
        <v>34802</v>
      </c>
      <c r="H4007" s="519" t="s">
        <v>34803</v>
      </c>
      <c r="I4007" s="519" t="s">
        <v>36</v>
      </c>
      <c r="J4007" s="650">
        <v>56.28</v>
      </c>
    </row>
    <row r="4008" spans="1:10">
      <c r="A4008" s="519" t="s">
        <v>4223</v>
      </c>
      <c r="B4008" s="519" t="str">
        <f t="shared" si="62"/>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008" s="519" t="s">
        <v>34795</v>
      </c>
      <c r="D4008" s="519" t="s">
        <v>34796</v>
      </c>
      <c r="E4008" s="519" t="s">
        <v>34804</v>
      </c>
      <c r="F4008" s="519" t="s">
        <v>34801</v>
      </c>
      <c r="G4008" s="519" t="s">
        <v>34802</v>
      </c>
      <c r="H4008" s="519" t="s">
        <v>34803</v>
      </c>
      <c r="I4008" s="519" t="s">
        <v>36</v>
      </c>
      <c r="J4008" s="650">
        <v>49.65</v>
      </c>
    </row>
    <row r="4009" spans="1:10">
      <c r="A4009" s="519" t="s">
        <v>4224</v>
      </c>
      <c r="B4009" s="519"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09" s="519" t="s">
        <v>34795</v>
      </c>
      <c r="D4009" s="519" t="s">
        <v>34796</v>
      </c>
      <c r="E4009" s="519" t="s">
        <v>34805</v>
      </c>
      <c r="F4009" s="519" t="s">
        <v>34801</v>
      </c>
      <c r="G4009" s="519" t="s">
        <v>34802</v>
      </c>
      <c r="H4009" s="519" t="s">
        <v>34803</v>
      </c>
      <c r="I4009" s="519" t="s">
        <v>36</v>
      </c>
      <c r="J4009" s="650">
        <v>67.39</v>
      </c>
    </row>
    <row r="4010" spans="1:10">
      <c r="A4010" s="519" t="s">
        <v>4225</v>
      </c>
      <c r="B4010" s="519" t="str">
        <f t="shared" si="62"/>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010" s="519" t="s">
        <v>34795</v>
      </c>
      <c r="D4010" s="519" t="s">
        <v>34796</v>
      </c>
      <c r="E4010" s="519" t="s">
        <v>34805</v>
      </c>
      <c r="F4010" s="519" t="s">
        <v>34801</v>
      </c>
      <c r="G4010" s="519" t="s">
        <v>34802</v>
      </c>
      <c r="H4010" s="519" t="s">
        <v>34803</v>
      </c>
      <c r="I4010" s="519" t="s">
        <v>36</v>
      </c>
      <c r="J4010" s="650">
        <v>59.45</v>
      </c>
    </row>
    <row r="4011" spans="1:10">
      <c r="A4011" s="519" t="s">
        <v>4226</v>
      </c>
      <c r="B4011" s="519"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11" s="519" t="s">
        <v>34795</v>
      </c>
      <c r="D4011" s="519" t="s">
        <v>34806</v>
      </c>
      <c r="E4011" s="519" t="s">
        <v>34807</v>
      </c>
      <c r="F4011" s="519" t="s">
        <v>34801</v>
      </c>
      <c r="G4011" s="519" t="s">
        <v>34802</v>
      </c>
      <c r="H4011" s="519" t="s">
        <v>34803</v>
      </c>
      <c r="I4011" s="519" t="s">
        <v>36</v>
      </c>
      <c r="J4011" s="650">
        <v>80.45</v>
      </c>
    </row>
    <row r="4012" spans="1:10">
      <c r="A4012" s="519" t="s">
        <v>4227</v>
      </c>
      <c r="B4012" s="519" t="str">
        <f t="shared" si="62"/>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12" s="519" t="s">
        <v>34795</v>
      </c>
      <c r="D4012" s="519" t="s">
        <v>34806</v>
      </c>
      <c r="E4012" s="519" t="s">
        <v>34807</v>
      </c>
      <c r="F4012" s="519" t="s">
        <v>34801</v>
      </c>
      <c r="G4012" s="519" t="s">
        <v>34802</v>
      </c>
      <c r="H4012" s="519" t="s">
        <v>34803</v>
      </c>
      <c r="I4012" s="519" t="s">
        <v>36</v>
      </c>
      <c r="J4012" s="650">
        <v>71.010000000000005</v>
      </c>
    </row>
    <row r="4013" spans="1:10">
      <c r="A4013" s="519" t="s">
        <v>4228</v>
      </c>
      <c r="B4013" s="519"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3" s="519" t="s">
        <v>34795</v>
      </c>
      <c r="D4013" s="519" t="s">
        <v>34808</v>
      </c>
      <c r="E4013" s="519" t="s">
        <v>34809</v>
      </c>
      <c r="F4013" s="519" t="s">
        <v>34801</v>
      </c>
      <c r="G4013" s="519" t="s">
        <v>34802</v>
      </c>
      <c r="H4013" s="519" t="s">
        <v>34803</v>
      </c>
      <c r="I4013" s="519" t="s">
        <v>36</v>
      </c>
      <c r="J4013" s="650">
        <v>98.16</v>
      </c>
    </row>
    <row r="4014" spans="1:10">
      <c r="A4014" s="519" t="s">
        <v>4229</v>
      </c>
      <c r="B4014" s="519" t="str">
        <f t="shared" si="62"/>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14" s="519" t="s">
        <v>34795</v>
      </c>
      <c r="D4014" s="519" t="s">
        <v>34808</v>
      </c>
      <c r="E4014" s="519" t="s">
        <v>34809</v>
      </c>
      <c r="F4014" s="519" t="s">
        <v>34801</v>
      </c>
      <c r="G4014" s="519" t="s">
        <v>34802</v>
      </c>
      <c r="H4014" s="519" t="s">
        <v>34803</v>
      </c>
      <c r="I4014" s="519" t="s">
        <v>36</v>
      </c>
      <c r="J4014" s="650">
        <v>86.65</v>
      </c>
    </row>
    <row r="4015" spans="1:10">
      <c r="A4015" s="519" t="s">
        <v>4230</v>
      </c>
      <c r="B4015" s="519"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5" s="519" t="s">
        <v>34795</v>
      </c>
      <c r="D4015" s="519" t="s">
        <v>34796</v>
      </c>
      <c r="E4015" s="519" t="s">
        <v>34810</v>
      </c>
      <c r="F4015" s="519" t="s">
        <v>34801</v>
      </c>
      <c r="G4015" s="519" t="s">
        <v>34802</v>
      </c>
      <c r="H4015" s="519" t="s">
        <v>34803</v>
      </c>
      <c r="I4015" s="519" t="s">
        <v>36</v>
      </c>
      <c r="J4015" s="650">
        <v>114.78</v>
      </c>
    </row>
    <row r="4016" spans="1:10">
      <c r="A4016" s="519" t="s">
        <v>4231</v>
      </c>
      <c r="B4016" s="519" t="str">
        <f t="shared" si="62"/>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16" s="519" t="s">
        <v>34795</v>
      </c>
      <c r="D4016" s="519" t="s">
        <v>34796</v>
      </c>
      <c r="E4016" s="519" t="s">
        <v>34810</v>
      </c>
      <c r="F4016" s="519" t="s">
        <v>34801</v>
      </c>
      <c r="G4016" s="519" t="s">
        <v>34802</v>
      </c>
      <c r="H4016" s="519" t="s">
        <v>34803</v>
      </c>
      <c r="I4016" s="519" t="s">
        <v>36</v>
      </c>
      <c r="J4016" s="650">
        <v>101.39</v>
      </c>
    </row>
    <row r="4017" spans="1:10">
      <c r="A4017" s="519" t="s">
        <v>4232</v>
      </c>
      <c r="B4017" s="519"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7" s="519" t="s">
        <v>34795</v>
      </c>
      <c r="D4017" s="519" t="s">
        <v>34796</v>
      </c>
      <c r="E4017" s="519" t="s">
        <v>34811</v>
      </c>
      <c r="F4017" s="519" t="s">
        <v>34812</v>
      </c>
      <c r="G4017" s="519" t="s">
        <v>34813</v>
      </c>
      <c r="H4017" s="519" t="s">
        <v>34814</v>
      </c>
      <c r="I4017" s="519" t="s">
        <v>36</v>
      </c>
      <c r="J4017" s="650">
        <v>190.34</v>
      </c>
    </row>
    <row r="4018" spans="1:10">
      <c r="A4018" s="519" t="s">
        <v>4233</v>
      </c>
      <c r="B4018" s="519" t="str">
        <f t="shared" si="62"/>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18" s="519" t="s">
        <v>34795</v>
      </c>
      <c r="D4018" s="519" t="s">
        <v>34796</v>
      </c>
      <c r="E4018" s="519" t="s">
        <v>34811</v>
      </c>
      <c r="F4018" s="519" t="s">
        <v>34812</v>
      </c>
      <c r="G4018" s="519" t="s">
        <v>34813</v>
      </c>
      <c r="H4018" s="519" t="s">
        <v>34814</v>
      </c>
      <c r="I4018" s="519" t="s">
        <v>36</v>
      </c>
      <c r="J4018" s="650">
        <v>175.4</v>
      </c>
    </row>
    <row r="4019" spans="1:10">
      <c r="A4019" s="519" t="s">
        <v>4234</v>
      </c>
      <c r="B4019" s="519"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19" s="519" t="s">
        <v>34795</v>
      </c>
      <c r="D4019" s="519" t="s">
        <v>34796</v>
      </c>
      <c r="E4019" s="519" t="s">
        <v>34815</v>
      </c>
      <c r="F4019" s="519" t="s">
        <v>34812</v>
      </c>
      <c r="G4019" s="519" t="s">
        <v>34813</v>
      </c>
      <c r="H4019" s="519" t="s">
        <v>34814</v>
      </c>
      <c r="I4019" s="519" t="s">
        <v>36</v>
      </c>
      <c r="J4019" s="650">
        <v>210.49</v>
      </c>
    </row>
    <row r="4020" spans="1:10">
      <c r="A4020" s="519" t="s">
        <v>4235</v>
      </c>
      <c r="B4020" s="519" t="str">
        <f t="shared" si="62"/>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20" s="519" t="s">
        <v>34795</v>
      </c>
      <c r="D4020" s="519" t="s">
        <v>34796</v>
      </c>
      <c r="E4020" s="519" t="s">
        <v>34815</v>
      </c>
      <c r="F4020" s="519" t="s">
        <v>34812</v>
      </c>
      <c r="G4020" s="519" t="s">
        <v>34813</v>
      </c>
      <c r="H4020" s="519" t="s">
        <v>34814</v>
      </c>
      <c r="I4020" s="519" t="s">
        <v>36</v>
      </c>
      <c r="J4020" s="650">
        <v>194.37</v>
      </c>
    </row>
    <row r="4021" spans="1:10">
      <c r="A4021" s="519" t="s">
        <v>4236</v>
      </c>
      <c r="B4021" s="519"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21" s="519" t="s">
        <v>34795</v>
      </c>
      <c r="D4021" s="519" t="s">
        <v>34796</v>
      </c>
      <c r="E4021" s="519" t="s">
        <v>34816</v>
      </c>
      <c r="F4021" s="519" t="s">
        <v>34812</v>
      </c>
      <c r="G4021" s="519" t="s">
        <v>34813</v>
      </c>
      <c r="H4021" s="519" t="s">
        <v>34814</v>
      </c>
      <c r="I4021" s="519" t="s">
        <v>36</v>
      </c>
      <c r="J4021" s="650">
        <v>239.29</v>
      </c>
    </row>
    <row r="4022" spans="1:10">
      <c r="A4022" s="519" t="s">
        <v>4237</v>
      </c>
      <c r="B4022" s="519" t="str">
        <f t="shared" si="62"/>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22" s="519" t="s">
        <v>34795</v>
      </c>
      <c r="D4022" s="519" t="s">
        <v>34796</v>
      </c>
      <c r="E4022" s="519" t="s">
        <v>34816</v>
      </c>
      <c r="F4022" s="519" t="s">
        <v>34812</v>
      </c>
      <c r="G4022" s="519" t="s">
        <v>34813</v>
      </c>
      <c r="H4022" s="519" t="s">
        <v>34814</v>
      </c>
      <c r="I4022" s="519" t="s">
        <v>36</v>
      </c>
      <c r="J4022" s="650">
        <v>220.83</v>
      </c>
    </row>
    <row r="4023" spans="1:10">
      <c r="A4023" s="519" t="s">
        <v>4238</v>
      </c>
      <c r="B4023" s="519"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3" s="519" t="s">
        <v>34795</v>
      </c>
      <c r="D4023" s="519" t="s">
        <v>34796</v>
      </c>
      <c r="E4023" s="519" t="s">
        <v>34817</v>
      </c>
      <c r="F4023" s="519" t="s">
        <v>34812</v>
      </c>
      <c r="G4023" s="519" t="s">
        <v>34813</v>
      </c>
      <c r="H4023" s="519" t="s">
        <v>34814</v>
      </c>
      <c r="I4023" s="519" t="s">
        <v>36</v>
      </c>
      <c r="J4023" s="650">
        <v>284.02</v>
      </c>
    </row>
    <row r="4024" spans="1:10">
      <c r="A4024" s="519" t="s">
        <v>4239</v>
      </c>
      <c r="B4024" s="519" t="str">
        <f t="shared" si="62"/>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24" s="519" t="s">
        <v>34795</v>
      </c>
      <c r="D4024" s="519" t="s">
        <v>34796</v>
      </c>
      <c r="E4024" s="519" t="s">
        <v>34817</v>
      </c>
      <c r="F4024" s="519" t="s">
        <v>34812</v>
      </c>
      <c r="G4024" s="519" t="s">
        <v>34813</v>
      </c>
      <c r="H4024" s="519" t="s">
        <v>34814</v>
      </c>
      <c r="I4024" s="519" t="s">
        <v>36</v>
      </c>
      <c r="J4024" s="650">
        <v>261.08</v>
      </c>
    </row>
    <row r="4025" spans="1:10">
      <c r="A4025" s="519" t="s">
        <v>4240</v>
      </c>
      <c r="B4025" s="519"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5" s="519" t="s">
        <v>34818</v>
      </c>
      <c r="D4025" s="519" t="s">
        <v>34796</v>
      </c>
      <c r="E4025" s="519" t="s">
        <v>34819</v>
      </c>
      <c r="F4025" s="519" t="s">
        <v>34812</v>
      </c>
      <c r="G4025" s="519" t="s">
        <v>34813</v>
      </c>
      <c r="H4025" s="519" t="s">
        <v>34814</v>
      </c>
      <c r="I4025" s="519" t="s">
        <v>36</v>
      </c>
      <c r="J4025" s="650">
        <v>331.16</v>
      </c>
    </row>
    <row r="4026" spans="1:10">
      <c r="A4026" s="519" t="s">
        <v>4241</v>
      </c>
      <c r="B4026" s="519" t="str">
        <f t="shared" si="62"/>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26" s="519" t="s">
        <v>34818</v>
      </c>
      <c r="D4026" s="519" t="s">
        <v>34796</v>
      </c>
      <c r="E4026" s="519" t="s">
        <v>34819</v>
      </c>
      <c r="F4026" s="519" t="s">
        <v>34812</v>
      </c>
      <c r="G4026" s="519" t="s">
        <v>34813</v>
      </c>
      <c r="H4026" s="519" t="s">
        <v>34814</v>
      </c>
      <c r="I4026" s="519" t="s">
        <v>36</v>
      </c>
      <c r="J4026" s="650">
        <v>304.33</v>
      </c>
    </row>
    <row r="4027" spans="1:10">
      <c r="A4027" s="519" t="s">
        <v>4242</v>
      </c>
      <c r="B4027" s="519"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7" s="519" t="s">
        <v>34795</v>
      </c>
      <c r="D4027" s="519" t="s">
        <v>34796</v>
      </c>
      <c r="E4027" s="519" t="s">
        <v>34820</v>
      </c>
      <c r="F4027" s="519" t="s">
        <v>34812</v>
      </c>
      <c r="G4027" s="519" t="s">
        <v>34813</v>
      </c>
      <c r="H4027" s="519" t="s">
        <v>34814</v>
      </c>
      <c r="I4027" s="519" t="s">
        <v>36</v>
      </c>
      <c r="J4027" s="650">
        <v>378.3</v>
      </c>
    </row>
    <row r="4028" spans="1:10">
      <c r="A4028" s="519" t="s">
        <v>4243</v>
      </c>
      <c r="B4028" s="519" t="str">
        <f t="shared" si="62"/>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28" s="519" t="s">
        <v>34795</v>
      </c>
      <c r="D4028" s="519" t="s">
        <v>34796</v>
      </c>
      <c r="E4028" s="519" t="s">
        <v>34820</v>
      </c>
      <c r="F4028" s="519" t="s">
        <v>34812</v>
      </c>
      <c r="G4028" s="519" t="s">
        <v>34813</v>
      </c>
      <c r="H4028" s="519" t="s">
        <v>34814</v>
      </c>
      <c r="I4028" s="519" t="s">
        <v>36</v>
      </c>
      <c r="J4028" s="650">
        <v>347.58</v>
      </c>
    </row>
    <row r="4029" spans="1:10">
      <c r="A4029" s="519" t="s">
        <v>4244</v>
      </c>
      <c r="B4029" s="519"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29" s="519" t="s">
        <v>34821</v>
      </c>
      <c r="D4029" s="519" t="s">
        <v>34822</v>
      </c>
      <c r="E4029" s="519" t="s">
        <v>34823</v>
      </c>
      <c r="F4029" s="519" t="s">
        <v>34824</v>
      </c>
      <c r="G4029" s="519" t="s">
        <v>34825</v>
      </c>
      <c r="I4029" s="519" t="s">
        <v>36</v>
      </c>
      <c r="J4029" s="650">
        <v>4.67</v>
      </c>
    </row>
    <row r="4030" spans="1:10">
      <c r="A4030" s="519" t="s">
        <v>4245</v>
      </c>
      <c r="B4030" s="519" t="str">
        <f t="shared" si="62"/>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30" s="519" t="s">
        <v>34821</v>
      </c>
      <c r="D4030" s="519" t="s">
        <v>34822</v>
      </c>
      <c r="E4030" s="519" t="s">
        <v>34823</v>
      </c>
      <c r="F4030" s="519" t="s">
        <v>34824</v>
      </c>
      <c r="G4030" s="519" t="s">
        <v>34825</v>
      </c>
      <c r="I4030" s="519" t="s">
        <v>36</v>
      </c>
      <c r="J4030" s="650">
        <v>4.05</v>
      </c>
    </row>
    <row r="4031" spans="1:10">
      <c r="A4031" s="519" t="s">
        <v>4246</v>
      </c>
      <c r="B4031" s="519"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31" s="519" t="s">
        <v>34821</v>
      </c>
      <c r="D4031" s="519" t="s">
        <v>34822</v>
      </c>
      <c r="E4031" s="519" t="s">
        <v>34826</v>
      </c>
      <c r="F4031" s="519" t="s">
        <v>34827</v>
      </c>
      <c r="G4031" s="519" t="s">
        <v>34825</v>
      </c>
      <c r="I4031" s="519" t="s">
        <v>36</v>
      </c>
      <c r="J4031" s="650">
        <v>5.42</v>
      </c>
    </row>
    <row r="4032" spans="1:10">
      <c r="A4032" s="519" t="s">
        <v>4247</v>
      </c>
      <c r="B4032" s="519" t="str">
        <f t="shared" si="62"/>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32" s="519" t="s">
        <v>34821</v>
      </c>
      <c r="D4032" s="519" t="s">
        <v>34822</v>
      </c>
      <c r="E4032" s="519" t="s">
        <v>34826</v>
      </c>
      <c r="F4032" s="519" t="s">
        <v>34827</v>
      </c>
      <c r="G4032" s="519" t="s">
        <v>34825</v>
      </c>
      <c r="I4032" s="519" t="s">
        <v>36</v>
      </c>
      <c r="J4032" s="650">
        <v>4.6900000000000004</v>
      </c>
    </row>
    <row r="4033" spans="1:10">
      <c r="A4033" s="519" t="s">
        <v>4248</v>
      </c>
      <c r="B4033" s="519"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3" s="519" t="s">
        <v>34828</v>
      </c>
      <c r="D4033" s="519" t="s">
        <v>34822</v>
      </c>
      <c r="E4033" s="519" t="s">
        <v>34829</v>
      </c>
      <c r="F4033" s="519" t="s">
        <v>34827</v>
      </c>
      <c r="G4033" s="519" t="s">
        <v>34825</v>
      </c>
      <c r="I4033" s="519" t="s">
        <v>36</v>
      </c>
      <c r="J4033" s="650">
        <v>6.25</v>
      </c>
    </row>
    <row r="4034" spans="1:10">
      <c r="A4034" s="519" t="s">
        <v>4249</v>
      </c>
      <c r="B4034" s="519" t="str">
        <f t="shared" si="62"/>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34" s="519" t="s">
        <v>34828</v>
      </c>
      <c r="D4034" s="519" t="s">
        <v>34822</v>
      </c>
      <c r="E4034" s="519" t="s">
        <v>34829</v>
      </c>
      <c r="F4034" s="519" t="s">
        <v>34827</v>
      </c>
      <c r="G4034" s="519" t="s">
        <v>34825</v>
      </c>
      <c r="I4034" s="519" t="s">
        <v>36</v>
      </c>
      <c r="J4034" s="650">
        <v>5.41</v>
      </c>
    </row>
    <row r="4035" spans="1:10">
      <c r="A4035" s="519" t="s">
        <v>4250</v>
      </c>
      <c r="B4035" s="519"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5" s="519" t="s">
        <v>34828</v>
      </c>
      <c r="D4035" s="519" t="s">
        <v>34822</v>
      </c>
      <c r="E4035" s="519" t="s">
        <v>34830</v>
      </c>
      <c r="F4035" s="519" t="s">
        <v>34827</v>
      </c>
      <c r="G4035" s="519" t="s">
        <v>34825</v>
      </c>
      <c r="I4035" s="519" t="s">
        <v>36</v>
      </c>
      <c r="J4035" s="650">
        <v>7.17</v>
      </c>
    </row>
    <row r="4036" spans="1:10">
      <c r="A4036" s="519" t="s">
        <v>4251</v>
      </c>
      <c r="B4036" s="519" t="str">
        <f t="shared" si="62"/>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36" s="519" t="s">
        <v>34828</v>
      </c>
      <c r="D4036" s="519" t="s">
        <v>34822</v>
      </c>
      <c r="E4036" s="519" t="s">
        <v>34830</v>
      </c>
      <c r="F4036" s="519" t="s">
        <v>34827</v>
      </c>
      <c r="G4036" s="519" t="s">
        <v>34825</v>
      </c>
      <c r="I4036" s="519" t="s">
        <v>36</v>
      </c>
      <c r="J4036" s="650">
        <v>6.21</v>
      </c>
    </row>
    <row r="4037" spans="1:10">
      <c r="A4037" s="519" t="s">
        <v>4252</v>
      </c>
      <c r="B4037" s="519"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7" s="519" t="s">
        <v>34828</v>
      </c>
      <c r="D4037" s="519" t="s">
        <v>34822</v>
      </c>
      <c r="E4037" s="519" t="s">
        <v>34831</v>
      </c>
      <c r="F4037" s="519" t="s">
        <v>34827</v>
      </c>
      <c r="G4037" s="519" t="s">
        <v>34825</v>
      </c>
      <c r="I4037" s="519" t="s">
        <v>36</v>
      </c>
      <c r="J4037" s="650">
        <v>8.17</v>
      </c>
    </row>
    <row r="4038" spans="1:10">
      <c r="A4038" s="519" t="s">
        <v>4253</v>
      </c>
      <c r="B4038" s="519" t="str">
        <f t="shared" si="62"/>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38" s="519" t="s">
        <v>34828</v>
      </c>
      <c r="D4038" s="519" t="s">
        <v>34822</v>
      </c>
      <c r="E4038" s="519" t="s">
        <v>34831</v>
      </c>
      <c r="F4038" s="519" t="s">
        <v>34827</v>
      </c>
      <c r="G4038" s="519" t="s">
        <v>34825</v>
      </c>
      <c r="I4038" s="519" t="s">
        <v>36</v>
      </c>
      <c r="J4038" s="650">
        <v>7.08</v>
      </c>
    </row>
    <row r="4039" spans="1:10">
      <c r="A4039" s="519" t="s">
        <v>4254</v>
      </c>
      <c r="B4039" s="519" t="str">
        <f t="shared" si="62"/>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39" s="519" t="s">
        <v>34828</v>
      </c>
      <c r="D4039" s="519" t="s">
        <v>34822</v>
      </c>
      <c r="E4039" s="519" t="s">
        <v>34832</v>
      </c>
      <c r="F4039" s="519" t="s">
        <v>34827</v>
      </c>
      <c r="G4039" s="519" t="s">
        <v>34825</v>
      </c>
      <c r="I4039" s="519" t="s">
        <v>36</v>
      </c>
      <c r="J4039" s="650">
        <v>9.26</v>
      </c>
    </row>
    <row r="4040" spans="1:10">
      <c r="A4040" s="519" t="s">
        <v>4255</v>
      </c>
      <c r="B4040" s="519" t="str">
        <f t="shared" ref="B4040:B4103" si="63">C4040&amp;D4040&amp;E4040&amp;F4040&amp;G4040&amp;H4040</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40" s="519" t="s">
        <v>34828</v>
      </c>
      <c r="D4040" s="519" t="s">
        <v>34822</v>
      </c>
      <c r="E4040" s="519" t="s">
        <v>34832</v>
      </c>
      <c r="F4040" s="519" t="s">
        <v>34827</v>
      </c>
      <c r="G4040" s="519" t="s">
        <v>34825</v>
      </c>
      <c r="I4040" s="519" t="s">
        <v>36</v>
      </c>
      <c r="J4040" s="650">
        <v>8.02</v>
      </c>
    </row>
    <row r="4041" spans="1:10">
      <c r="A4041" s="519" t="s">
        <v>4256</v>
      </c>
      <c r="B4041" s="519"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41" s="519" t="s">
        <v>34833</v>
      </c>
      <c r="D4041" s="519" t="s">
        <v>34834</v>
      </c>
      <c r="E4041" s="519" t="s">
        <v>34835</v>
      </c>
      <c r="F4041" s="519" t="s">
        <v>34836</v>
      </c>
      <c r="G4041" s="519" t="s">
        <v>34837</v>
      </c>
      <c r="H4041" s="519" t="s">
        <v>34838</v>
      </c>
      <c r="I4041" s="519" t="s">
        <v>36</v>
      </c>
      <c r="J4041" s="650">
        <v>23.61</v>
      </c>
    </row>
    <row r="4042" spans="1:10">
      <c r="A4042" s="519" t="s">
        <v>4257</v>
      </c>
      <c r="B4042" s="519" t="str">
        <f t="shared" si="63"/>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42" s="519" t="s">
        <v>34833</v>
      </c>
      <c r="D4042" s="519" t="s">
        <v>34834</v>
      </c>
      <c r="E4042" s="519" t="s">
        <v>34835</v>
      </c>
      <c r="F4042" s="519" t="s">
        <v>34836</v>
      </c>
      <c r="G4042" s="519" t="s">
        <v>34837</v>
      </c>
      <c r="H4042" s="519" t="s">
        <v>34838</v>
      </c>
      <c r="I4042" s="519" t="s">
        <v>36</v>
      </c>
      <c r="J4042" s="650">
        <v>20.54</v>
      </c>
    </row>
    <row r="4043" spans="1:10">
      <c r="A4043" s="519" t="s">
        <v>4258</v>
      </c>
      <c r="B4043" s="519"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3" s="519" t="s">
        <v>34833</v>
      </c>
      <c r="D4043" s="519" t="s">
        <v>34839</v>
      </c>
      <c r="E4043" s="519" t="s">
        <v>34835</v>
      </c>
      <c r="F4043" s="519" t="s">
        <v>34836</v>
      </c>
      <c r="G4043" s="519" t="s">
        <v>34837</v>
      </c>
      <c r="H4043" s="519" t="s">
        <v>34838</v>
      </c>
      <c r="I4043" s="519" t="s">
        <v>36</v>
      </c>
      <c r="J4043" s="650">
        <v>28.26</v>
      </c>
    </row>
    <row r="4044" spans="1:10">
      <c r="A4044" s="519" t="s">
        <v>4259</v>
      </c>
      <c r="B4044" s="519" t="str">
        <f t="shared" si="63"/>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44" s="519" t="s">
        <v>34833</v>
      </c>
      <c r="D4044" s="519" t="s">
        <v>34839</v>
      </c>
      <c r="E4044" s="519" t="s">
        <v>34835</v>
      </c>
      <c r="F4044" s="519" t="s">
        <v>34836</v>
      </c>
      <c r="G4044" s="519" t="s">
        <v>34837</v>
      </c>
      <c r="H4044" s="519" t="s">
        <v>34838</v>
      </c>
      <c r="I4044" s="519" t="s">
        <v>36</v>
      </c>
      <c r="J4044" s="650">
        <v>24.58</v>
      </c>
    </row>
    <row r="4045" spans="1:10">
      <c r="A4045" s="519" t="s">
        <v>4260</v>
      </c>
      <c r="B4045" s="519"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5" s="519" t="s">
        <v>34833</v>
      </c>
      <c r="D4045" s="519" t="s">
        <v>34840</v>
      </c>
      <c r="E4045" s="519" t="s">
        <v>34835</v>
      </c>
      <c r="F4045" s="519" t="s">
        <v>34836</v>
      </c>
      <c r="G4045" s="519" t="s">
        <v>34837</v>
      </c>
      <c r="H4045" s="519" t="s">
        <v>34838</v>
      </c>
      <c r="I4045" s="519" t="s">
        <v>36</v>
      </c>
      <c r="J4045" s="650">
        <v>33.04</v>
      </c>
    </row>
    <row r="4046" spans="1:10">
      <c r="A4046" s="519" t="s">
        <v>4261</v>
      </c>
      <c r="B4046" s="519" t="str">
        <f t="shared" si="63"/>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46" s="519" t="s">
        <v>34833</v>
      </c>
      <c r="D4046" s="519" t="s">
        <v>34840</v>
      </c>
      <c r="E4046" s="519" t="s">
        <v>34835</v>
      </c>
      <c r="F4046" s="519" t="s">
        <v>34836</v>
      </c>
      <c r="G4046" s="519" t="s">
        <v>34837</v>
      </c>
      <c r="H4046" s="519" t="s">
        <v>34838</v>
      </c>
      <c r="I4046" s="519" t="s">
        <v>36</v>
      </c>
      <c r="J4046" s="650">
        <v>28.74</v>
      </c>
    </row>
    <row r="4047" spans="1:10">
      <c r="A4047" s="519" t="s">
        <v>4262</v>
      </c>
      <c r="B4047" s="519"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7" s="519" t="s">
        <v>34833</v>
      </c>
      <c r="D4047" s="519" t="s">
        <v>34841</v>
      </c>
      <c r="E4047" s="519" t="s">
        <v>34835</v>
      </c>
      <c r="F4047" s="519" t="s">
        <v>34836</v>
      </c>
      <c r="G4047" s="519" t="s">
        <v>34837</v>
      </c>
      <c r="H4047" s="519" t="s">
        <v>34838</v>
      </c>
      <c r="I4047" s="519" t="s">
        <v>36</v>
      </c>
      <c r="J4047" s="650">
        <v>42.29</v>
      </c>
    </row>
    <row r="4048" spans="1:10">
      <c r="A4048" s="519" t="s">
        <v>4263</v>
      </c>
      <c r="B4048" s="519" t="str">
        <f t="shared" si="63"/>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48" s="519" t="s">
        <v>34833</v>
      </c>
      <c r="D4048" s="519" t="s">
        <v>34841</v>
      </c>
      <c r="E4048" s="519" t="s">
        <v>34835</v>
      </c>
      <c r="F4048" s="519" t="s">
        <v>34836</v>
      </c>
      <c r="G4048" s="519" t="s">
        <v>34837</v>
      </c>
      <c r="H4048" s="519" t="s">
        <v>34838</v>
      </c>
      <c r="I4048" s="519" t="s">
        <v>36</v>
      </c>
      <c r="J4048" s="650">
        <v>36.83</v>
      </c>
    </row>
    <row r="4049" spans="1:10">
      <c r="A4049" s="519" t="s">
        <v>4264</v>
      </c>
      <c r="B4049" s="519"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49" s="519" t="s">
        <v>34833</v>
      </c>
      <c r="D4049" s="519" t="s">
        <v>34842</v>
      </c>
      <c r="E4049" s="519" t="s">
        <v>34835</v>
      </c>
      <c r="F4049" s="519" t="s">
        <v>34836</v>
      </c>
      <c r="G4049" s="519" t="s">
        <v>34837</v>
      </c>
      <c r="H4049" s="519" t="s">
        <v>34838</v>
      </c>
      <c r="I4049" s="519" t="s">
        <v>36</v>
      </c>
      <c r="J4049" s="650">
        <v>47.44</v>
      </c>
    </row>
    <row r="4050" spans="1:10">
      <c r="A4050" s="519" t="s">
        <v>4265</v>
      </c>
      <c r="B4050" s="519" t="str">
        <f t="shared" si="63"/>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50" s="519" t="s">
        <v>34833</v>
      </c>
      <c r="D4050" s="519" t="s">
        <v>34842</v>
      </c>
      <c r="E4050" s="519" t="s">
        <v>34835</v>
      </c>
      <c r="F4050" s="519" t="s">
        <v>34836</v>
      </c>
      <c r="G4050" s="519" t="s">
        <v>34837</v>
      </c>
      <c r="H4050" s="519" t="s">
        <v>34838</v>
      </c>
      <c r="I4050" s="519" t="s">
        <v>36</v>
      </c>
      <c r="J4050" s="650">
        <v>41.35</v>
      </c>
    </row>
    <row r="4051" spans="1:10">
      <c r="A4051" s="519" t="s">
        <v>4266</v>
      </c>
      <c r="B4051" s="519" t="str">
        <f t="shared" si="63"/>
        <v>ASSENTAMENTO DE TUBOS DE CERAMICA VIDRADA,ATERRO E SOCA ATEA ALTURA DA GERATRIZ SUPERIOR DO TUBO,CONSIDERANDO O MATERIAL DA PROPRIA ESCAVACAO,COM JUNTA ELASTICA,NO DIAMETRO DE 100MM,EXCLUSIVE O TUBO E ANEL DE BORRACHA,INCLUSIVE ACERTO DE FUNDO DE VALA</v>
      </c>
      <c r="C4051" s="519" t="s">
        <v>34843</v>
      </c>
      <c r="D4051" s="519" t="s">
        <v>34844</v>
      </c>
      <c r="E4051" s="519" t="s">
        <v>34845</v>
      </c>
      <c r="F4051" s="519" t="s">
        <v>34846</v>
      </c>
      <c r="G4051" s="519" t="s">
        <v>34847</v>
      </c>
      <c r="I4051" s="519" t="s">
        <v>36</v>
      </c>
      <c r="J4051" s="650">
        <v>15.6</v>
      </c>
    </row>
    <row r="4052" spans="1:10">
      <c r="A4052" s="519" t="s">
        <v>4267</v>
      </c>
      <c r="B4052" s="519" t="str">
        <f t="shared" si="63"/>
        <v>ASSENTAMENTO DE TUBOS DE CERAMICA VIDRADA,ATERRO E SOCA ATEA ALTURA DA GERATRIZ SUPERIOR DO TUBO,CONSIDERANDO O MATERIAL DA PROPRIA ESCAVACAO,COM JUNTA ELASTICA,NO DIAMETRO DE 100MM,EXCLUSIVE O TUBO E ANEL DE BORRACHA,INCLUSIVE ACERTO DE FUNDO DE VALA</v>
      </c>
      <c r="C4052" s="519" t="s">
        <v>34843</v>
      </c>
      <c r="D4052" s="519" t="s">
        <v>34844</v>
      </c>
      <c r="E4052" s="519" t="s">
        <v>34845</v>
      </c>
      <c r="F4052" s="519" t="s">
        <v>34846</v>
      </c>
      <c r="G4052" s="519" t="s">
        <v>34847</v>
      </c>
      <c r="I4052" s="519" t="s">
        <v>36</v>
      </c>
      <c r="J4052" s="650">
        <v>13.51</v>
      </c>
    </row>
    <row r="4053" spans="1:10">
      <c r="A4053" s="519" t="s">
        <v>4268</v>
      </c>
      <c r="B4053" s="519" t="str">
        <f t="shared" si="63"/>
        <v>ASSENTAMENTO DE TUBOS DE CERAMICA VIDRADA,ATERRO E SOCA ATEA ALTURA DA GERATRIZ SUPERIOR DO TUBO,CONSIDERANDO O MATERIAL DA PROPRIA ESCAVACAO,COM JUNTA ELASTICA,NO DIAMETRO DE 150MM,EXCLUSIVE O TUBO E ANEL DE BORRACHA,INCLUSIVE ACERTO DE FUNDO DE VALA</v>
      </c>
      <c r="C4053" s="519" t="s">
        <v>34843</v>
      </c>
      <c r="D4053" s="519" t="s">
        <v>34844</v>
      </c>
      <c r="E4053" s="519" t="s">
        <v>34848</v>
      </c>
      <c r="F4053" s="519" t="s">
        <v>34846</v>
      </c>
      <c r="G4053" s="519" t="s">
        <v>34847</v>
      </c>
      <c r="I4053" s="519" t="s">
        <v>36</v>
      </c>
      <c r="J4053" s="650">
        <v>18.920000000000002</v>
      </c>
    </row>
    <row r="4054" spans="1:10">
      <c r="A4054" s="519" t="s">
        <v>4269</v>
      </c>
      <c r="B4054" s="519" t="str">
        <f t="shared" si="63"/>
        <v>ASSENTAMENTO DE TUBOS DE CERAMICA VIDRADA,ATERRO E SOCA ATEA ALTURA DA GERATRIZ SUPERIOR DO TUBO,CONSIDERANDO O MATERIAL DA PROPRIA ESCAVACAO,COM JUNTA ELASTICA,NO DIAMETRO DE 150MM,EXCLUSIVE O TUBO E ANEL DE BORRACHA,INCLUSIVE ACERTO DE FUNDO DE VALA</v>
      </c>
      <c r="C4054" s="519" t="s">
        <v>34843</v>
      </c>
      <c r="D4054" s="519" t="s">
        <v>34844</v>
      </c>
      <c r="E4054" s="519" t="s">
        <v>34848</v>
      </c>
      <c r="F4054" s="519" t="s">
        <v>34846</v>
      </c>
      <c r="G4054" s="519" t="s">
        <v>34847</v>
      </c>
      <c r="I4054" s="519" t="s">
        <v>36</v>
      </c>
      <c r="J4054" s="650">
        <v>16.399999999999999</v>
      </c>
    </row>
    <row r="4055" spans="1:10">
      <c r="A4055" s="519" t="s">
        <v>4270</v>
      </c>
      <c r="B4055" s="519" t="str">
        <f t="shared" si="63"/>
        <v>ASSENTAMENTO DE TUBOS DE CERAMICA VIDRADA,ATERRO E SOCA ATEA ALTURA DA GERATRIZ SUPERIOR DO TUBO,CONSIDERANDO O MATERIAL DA PROPRIA ESCAVACAO,COM JUNTA ELASTICA,NO DIAMETRO DE 200MM,EXCLUSIVE O TUBO E ANEL DE BORRACHA,INCLUSIVE ACERTO DE FUNDO DE VALA</v>
      </c>
      <c r="C4055" s="519" t="s">
        <v>34843</v>
      </c>
      <c r="D4055" s="519" t="s">
        <v>34844</v>
      </c>
      <c r="E4055" s="519" t="s">
        <v>34849</v>
      </c>
      <c r="F4055" s="519" t="s">
        <v>34846</v>
      </c>
      <c r="G4055" s="519" t="s">
        <v>34847</v>
      </c>
      <c r="I4055" s="519" t="s">
        <v>36</v>
      </c>
      <c r="J4055" s="650">
        <v>22.59</v>
      </c>
    </row>
    <row r="4056" spans="1:10">
      <c r="A4056" s="519" t="s">
        <v>4271</v>
      </c>
      <c r="B4056" s="519" t="str">
        <f t="shared" si="63"/>
        <v>ASSENTAMENTO DE TUBOS DE CERAMICA VIDRADA,ATERRO E SOCA ATEA ALTURA DA GERATRIZ SUPERIOR DO TUBO,CONSIDERANDO O MATERIAL DA PROPRIA ESCAVACAO,COM JUNTA ELASTICA,NO DIAMETRO DE 200MM,EXCLUSIVE O TUBO E ANEL DE BORRACHA,INCLUSIVE ACERTO DE FUNDO DE VALA</v>
      </c>
      <c r="C4056" s="519" t="s">
        <v>34843</v>
      </c>
      <c r="D4056" s="519" t="s">
        <v>34844</v>
      </c>
      <c r="E4056" s="519" t="s">
        <v>34849</v>
      </c>
      <c r="F4056" s="519" t="s">
        <v>34846</v>
      </c>
      <c r="G4056" s="519" t="s">
        <v>34847</v>
      </c>
      <c r="I4056" s="519" t="s">
        <v>36</v>
      </c>
      <c r="J4056" s="650">
        <v>19.579999999999998</v>
      </c>
    </row>
    <row r="4057" spans="1:10">
      <c r="A4057" s="519" t="s">
        <v>4272</v>
      </c>
      <c r="B4057" s="519" t="str">
        <f t="shared" si="63"/>
        <v>ASSENTAMENTO DE TUBOS DE CERAMICA VIDRADA,ATERRO E SOCA ATEA ALTURA DA GERATRIZ SUPERIOR DO TUBO,CONSIDERANDO O MATERIAL DA PROPRIA ESCAVACAO,COM JUNTA ELASTICA,NO DIAMETRO DE 250MM,EXCLUSIVE O TUBO E ANEL DE BORRACHA,INCLUSIVE ACERTO DE FUNDO DE VALA</v>
      </c>
      <c r="C4057" s="519" t="s">
        <v>34843</v>
      </c>
      <c r="D4057" s="519" t="s">
        <v>34844</v>
      </c>
      <c r="E4057" s="519" t="s">
        <v>34850</v>
      </c>
      <c r="F4057" s="519" t="s">
        <v>34846</v>
      </c>
      <c r="G4057" s="519" t="s">
        <v>34847</v>
      </c>
      <c r="I4057" s="519" t="s">
        <v>36</v>
      </c>
      <c r="J4057" s="650">
        <v>26.6</v>
      </c>
    </row>
    <row r="4058" spans="1:10">
      <c r="A4058" s="519" t="s">
        <v>4273</v>
      </c>
      <c r="B4058" s="519" t="str">
        <f t="shared" si="63"/>
        <v>ASSENTAMENTO DE TUBOS DE CERAMICA VIDRADA,ATERRO E SOCA ATEA ALTURA DA GERATRIZ SUPERIOR DO TUBO,CONSIDERANDO O MATERIAL DA PROPRIA ESCAVACAO,COM JUNTA ELASTICA,NO DIAMETRO DE 250MM,EXCLUSIVE O TUBO E ANEL DE BORRACHA,INCLUSIVE ACERTO DE FUNDO DE VALA</v>
      </c>
      <c r="C4058" s="519" t="s">
        <v>34843</v>
      </c>
      <c r="D4058" s="519" t="s">
        <v>34844</v>
      </c>
      <c r="E4058" s="519" t="s">
        <v>34850</v>
      </c>
      <c r="F4058" s="519" t="s">
        <v>34846</v>
      </c>
      <c r="G4058" s="519" t="s">
        <v>34847</v>
      </c>
      <c r="I4058" s="519" t="s">
        <v>36</v>
      </c>
      <c r="J4058" s="650">
        <v>23.05</v>
      </c>
    </row>
    <row r="4059" spans="1:10">
      <c r="A4059" s="519" t="s">
        <v>4274</v>
      </c>
      <c r="B4059" s="519" t="str">
        <f t="shared" si="63"/>
        <v>ASSENTAMENTO DE TUBOS DE CERAMICA VIDRADA,ATERRO E SOCA ATEA ALTURA DA GERATRIZ SUPERIOR DO TUBO,CONSIDERANDO O MATERIAL DA PROPRIA ESCAVACAO,COM JUNTA ELASTICA,NO DIAMETRO DE 300MM,EXCLUSIVE O TUBO E ANEL DE BORRACHA,INCLUSIVE ACERTO DE FUNDO DE VALA</v>
      </c>
      <c r="C4059" s="519" t="s">
        <v>34843</v>
      </c>
      <c r="D4059" s="519" t="s">
        <v>34844</v>
      </c>
      <c r="E4059" s="519" t="s">
        <v>34851</v>
      </c>
      <c r="F4059" s="519" t="s">
        <v>34846</v>
      </c>
      <c r="G4059" s="519" t="s">
        <v>34847</v>
      </c>
      <c r="I4059" s="519" t="s">
        <v>36</v>
      </c>
      <c r="J4059" s="650">
        <v>30.96</v>
      </c>
    </row>
    <row r="4060" spans="1:10">
      <c r="A4060" s="519" t="s">
        <v>4275</v>
      </c>
      <c r="B4060" s="519" t="str">
        <f t="shared" si="63"/>
        <v>ASSENTAMENTO DE TUBOS DE CERAMICA VIDRADA,ATERRO E SOCA ATEA ALTURA DA GERATRIZ SUPERIOR DO TUBO,CONSIDERANDO O MATERIAL DA PROPRIA ESCAVACAO,COM JUNTA ELASTICA,NO DIAMETRO DE 300MM,EXCLUSIVE O TUBO E ANEL DE BORRACHA,INCLUSIVE ACERTO DE FUNDO DE VALA</v>
      </c>
      <c r="C4060" s="519" t="s">
        <v>34843</v>
      </c>
      <c r="D4060" s="519" t="s">
        <v>34844</v>
      </c>
      <c r="E4060" s="519" t="s">
        <v>34851</v>
      </c>
      <c r="F4060" s="519" t="s">
        <v>34846</v>
      </c>
      <c r="G4060" s="519" t="s">
        <v>34847</v>
      </c>
      <c r="I4060" s="519" t="s">
        <v>36</v>
      </c>
      <c r="J4060" s="650">
        <v>26.82</v>
      </c>
    </row>
    <row r="4061" spans="1:10">
      <c r="A4061" s="519" t="s">
        <v>4276</v>
      </c>
      <c r="B4061" s="519" t="str">
        <f t="shared" si="63"/>
        <v>LEVANTAMENTO,LIMPEZA E REASSENTAMENTO DE TUBO DE CERAMICA,COM JUNTA ARGAMASSADA,DIAMETRO DE 100MM</v>
      </c>
      <c r="C4061" s="519" t="s">
        <v>34852</v>
      </c>
      <c r="D4061" s="519" t="s">
        <v>34853</v>
      </c>
      <c r="I4061" s="519" t="s">
        <v>36</v>
      </c>
      <c r="J4061" s="650">
        <v>33.86</v>
      </c>
    </row>
    <row r="4062" spans="1:10">
      <c r="A4062" s="519" t="s">
        <v>4277</v>
      </c>
      <c r="B4062" s="519" t="str">
        <f t="shared" si="63"/>
        <v>LEVANTAMENTO,LIMPEZA E REASSENTAMENTO DE TUBO DE CERAMICA,COM JUNTA ARGAMASSADA,DIAMETRO DE 100MM</v>
      </c>
      <c r="C4062" s="519" t="s">
        <v>34852</v>
      </c>
      <c r="D4062" s="519" t="s">
        <v>34853</v>
      </c>
      <c r="I4062" s="519" t="s">
        <v>36</v>
      </c>
      <c r="J4062" s="650">
        <v>29.41</v>
      </c>
    </row>
    <row r="4063" spans="1:10">
      <c r="A4063" s="519" t="s">
        <v>4278</v>
      </c>
      <c r="B4063" s="519" t="str">
        <f t="shared" si="63"/>
        <v>LEVANTAMENTO,LIMPEZA E REASSENTAMENTO DE TUBO DE CERAMICA,COM JUNTA ARGAMASSADA,DIAMETRO DE 150MM</v>
      </c>
      <c r="C4063" s="519" t="s">
        <v>34852</v>
      </c>
      <c r="D4063" s="519" t="s">
        <v>34854</v>
      </c>
      <c r="I4063" s="519" t="s">
        <v>36</v>
      </c>
      <c r="J4063" s="650">
        <v>42.06</v>
      </c>
    </row>
    <row r="4064" spans="1:10">
      <c r="A4064" s="519" t="s">
        <v>4279</v>
      </c>
      <c r="B4064" s="519" t="str">
        <f t="shared" si="63"/>
        <v>LEVANTAMENTO,LIMPEZA E REASSENTAMENTO DE TUBO DE CERAMICA,COM JUNTA ARGAMASSADA,DIAMETRO DE 150MM</v>
      </c>
      <c r="C4064" s="519" t="s">
        <v>34852</v>
      </c>
      <c r="D4064" s="519" t="s">
        <v>34854</v>
      </c>
      <c r="I4064" s="519" t="s">
        <v>36</v>
      </c>
      <c r="J4064" s="650">
        <v>36.53</v>
      </c>
    </row>
    <row r="4065" spans="1:10">
      <c r="A4065" s="519" t="s">
        <v>4280</v>
      </c>
      <c r="B4065" s="519" t="str">
        <f t="shared" si="63"/>
        <v>LEVANTAMENTO,LIMPEZA E REASSENTAMENTO DE TUBO DE CERAMICA,COM JUNTA ARGAMASSADA,DIAMETRO DE 200MM</v>
      </c>
      <c r="C4065" s="519" t="s">
        <v>34852</v>
      </c>
      <c r="D4065" s="519" t="s">
        <v>34855</v>
      </c>
      <c r="I4065" s="519" t="s">
        <v>36</v>
      </c>
      <c r="J4065" s="650">
        <v>58.59</v>
      </c>
    </row>
    <row r="4066" spans="1:10">
      <c r="A4066" s="519" t="s">
        <v>4281</v>
      </c>
      <c r="B4066" s="519" t="str">
        <f t="shared" si="63"/>
        <v>LEVANTAMENTO,LIMPEZA E REASSENTAMENTO DE TUBO DE CERAMICA,COM JUNTA ARGAMASSADA,DIAMETRO DE 200MM</v>
      </c>
      <c r="C4066" s="519" t="s">
        <v>34852</v>
      </c>
      <c r="D4066" s="519" t="s">
        <v>34855</v>
      </c>
      <c r="I4066" s="519" t="s">
        <v>36</v>
      </c>
      <c r="J4066" s="650">
        <v>50.88</v>
      </c>
    </row>
    <row r="4067" spans="1:10">
      <c r="A4067" s="519" t="s">
        <v>4282</v>
      </c>
      <c r="B4067" s="519" t="str">
        <f t="shared" si="63"/>
        <v>LEVANTAMENTO,LIMPEZA E REASSENTAMENTO DE TUBO DE CERAMICA,COM JUNTA ARGAMASSADA,DIAMETRO DE 250MM</v>
      </c>
      <c r="C4067" s="519" t="s">
        <v>34852</v>
      </c>
      <c r="D4067" s="519" t="s">
        <v>34856</v>
      </c>
      <c r="I4067" s="519" t="s">
        <v>36</v>
      </c>
      <c r="J4067" s="650">
        <v>66.91</v>
      </c>
    </row>
    <row r="4068" spans="1:10">
      <c r="A4068" s="519" t="s">
        <v>4283</v>
      </c>
      <c r="B4068" s="519" t="str">
        <f t="shared" si="63"/>
        <v>LEVANTAMENTO,LIMPEZA E REASSENTAMENTO DE TUBO DE CERAMICA,COM JUNTA ARGAMASSADA,DIAMETRO DE 250MM</v>
      </c>
      <c r="C4068" s="519" t="s">
        <v>34852</v>
      </c>
      <c r="D4068" s="519" t="s">
        <v>34856</v>
      </c>
      <c r="I4068" s="519" t="s">
        <v>36</v>
      </c>
      <c r="J4068" s="650">
        <v>58.12</v>
      </c>
    </row>
    <row r="4069" spans="1:10">
      <c r="A4069" s="519" t="s">
        <v>4284</v>
      </c>
      <c r="B4069" s="519" t="str">
        <f t="shared" si="63"/>
        <v>LEVANTAMENTO,LIMPEZA E REASSENTAMENTO DE CURVA CERAMICA,COMJUNTA ARGAMASSADA,DIAMETRO DE 100MM</v>
      </c>
      <c r="C4069" s="519" t="s">
        <v>34857</v>
      </c>
      <c r="D4069" s="519" t="s">
        <v>34858</v>
      </c>
      <c r="I4069" s="519" t="s">
        <v>5</v>
      </c>
      <c r="J4069" s="650">
        <v>19.420000000000002</v>
      </c>
    </row>
    <row r="4070" spans="1:10">
      <c r="A4070" s="519" t="s">
        <v>4285</v>
      </c>
      <c r="B4070" s="519" t="str">
        <f t="shared" si="63"/>
        <v>LEVANTAMENTO,LIMPEZA E REASSENTAMENTO DE CURVA CERAMICA,COMJUNTA ARGAMASSADA,DIAMETRO DE 100MM</v>
      </c>
      <c r="C4070" s="519" t="s">
        <v>34857</v>
      </c>
      <c r="D4070" s="519" t="s">
        <v>34858</v>
      </c>
      <c r="I4070" s="519" t="s">
        <v>5</v>
      </c>
      <c r="J4070" s="650">
        <v>16.87</v>
      </c>
    </row>
    <row r="4071" spans="1:10">
      <c r="A4071" s="519" t="s">
        <v>4286</v>
      </c>
      <c r="B4071" s="519" t="str">
        <f t="shared" si="63"/>
        <v>LEVANTAMENTO,LIMPEZA E REASSENTAMENTO DE CURVA CERAMICA,COMJUNTA ARGAMASSADA,DIAMETRO DE 150MM</v>
      </c>
      <c r="C4071" s="519" t="s">
        <v>34857</v>
      </c>
      <c r="D4071" s="519" t="s">
        <v>34859</v>
      </c>
      <c r="I4071" s="519" t="s">
        <v>5</v>
      </c>
      <c r="J4071" s="650">
        <v>27.04</v>
      </c>
    </row>
    <row r="4072" spans="1:10">
      <c r="A4072" s="519" t="s">
        <v>4287</v>
      </c>
      <c r="B4072" s="519" t="str">
        <f t="shared" si="63"/>
        <v>LEVANTAMENTO,LIMPEZA E REASSENTAMENTO DE CURVA CERAMICA,COMJUNTA ARGAMASSADA,DIAMETRO DE 150MM</v>
      </c>
      <c r="C4072" s="519" t="s">
        <v>34857</v>
      </c>
      <c r="D4072" s="519" t="s">
        <v>34859</v>
      </c>
      <c r="I4072" s="519" t="s">
        <v>5</v>
      </c>
      <c r="J4072" s="650">
        <v>23.51</v>
      </c>
    </row>
    <row r="4073" spans="1:10">
      <c r="A4073" s="519" t="s">
        <v>4288</v>
      </c>
      <c r="B4073" s="519" t="str">
        <f t="shared" si="63"/>
        <v>LEVANTAMENTO,LIMPEZA E REASSENTAMENTO DE CURVA CERAMICA,COMJUNTA ARGAMASSADA,DIAMETRO DE 200MM</v>
      </c>
      <c r="C4073" s="519" t="s">
        <v>34857</v>
      </c>
      <c r="D4073" s="519" t="s">
        <v>34860</v>
      </c>
      <c r="I4073" s="519" t="s">
        <v>5</v>
      </c>
      <c r="J4073" s="650">
        <v>33.17</v>
      </c>
    </row>
    <row r="4074" spans="1:10">
      <c r="A4074" s="519" t="s">
        <v>4289</v>
      </c>
      <c r="B4074" s="519" t="str">
        <f t="shared" si="63"/>
        <v>LEVANTAMENTO,LIMPEZA E REASSENTAMENTO DE CURVA CERAMICA,COMJUNTA ARGAMASSADA,DIAMETRO DE 200MM</v>
      </c>
      <c r="C4074" s="519" t="s">
        <v>34857</v>
      </c>
      <c r="D4074" s="519" t="s">
        <v>34860</v>
      </c>
      <c r="I4074" s="519" t="s">
        <v>5</v>
      </c>
      <c r="J4074" s="650">
        <v>28.82</v>
      </c>
    </row>
    <row r="4075" spans="1:10">
      <c r="A4075" s="519" t="s">
        <v>4290</v>
      </c>
      <c r="B4075" s="519" t="str">
        <f t="shared" si="63"/>
        <v>LEVANTAMENTO,LIMPEZA E REASSENTAMENTO DE CURVA CERAMICA,COMJUNTA ARGAMASSADA,DIAMETRO DE 250MM</v>
      </c>
      <c r="C4075" s="519" t="s">
        <v>34857</v>
      </c>
      <c r="D4075" s="519" t="s">
        <v>34861</v>
      </c>
      <c r="I4075" s="519" t="s">
        <v>5</v>
      </c>
      <c r="J4075" s="650">
        <v>36.869999999999997</v>
      </c>
    </row>
    <row r="4076" spans="1:10">
      <c r="A4076" s="519" t="s">
        <v>4291</v>
      </c>
      <c r="B4076" s="519" t="str">
        <f t="shared" si="63"/>
        <v>LEVANTAMENTO,LIMPEZA E REASSENTAMENTO DE CURVA CERAMICA,COMJUNTA ARGAMASSADA,DIAMETRO DE 250MM</v>
      </c>
      <c r="C4076" s="519" t="s">
        <v>34857</v>
      </c>
      <c r="D4076" s="519" t="s">
        <v>34861</v>
      </c>
      <c r="I4076" s="519" t="s">
        <v>5</v>
      </c>
      <c r="J4076" s="650">
        <v>32.03</v>
      </c>
    </row>
    <row r="4077" spans="1:10">
      <c r="A4077" s="519" t="s">
        <v>4292</v>
      </c>
      <c r="B4077" s="519" t="str">
        <f t="shared" si="63"/>
        <v>LEVANTAMENTO,LIMPEZA E REASSENTAMENTO DE JUNCAO CERAMICA,COM JUNTA ARGAMASSADA,DIAMETRO DE 75MM</v>
      </c>
      <c r="C4077" s="519" t="s">
        <v>34862</v>
      </c>
      <c r="D4077" s="519" t="s">
        <v>34863</v>
      </c>
      <c r="I4077" s="519" t="s">
        <v>5</v>
      </c>
      <c r="J4077" s="650">
        <v>36.82</v>
      </c>
    </row>
    <row r="4078" spans="1:10">
      <c r="A4078" s="519" t="s">
        <v>4293</v>
      </c>
      <c r="B4078" s="519" t="str">
        <f t="shared" si="63"/>
        <v>LEVANTAMENTO,LIMPEZA E REASSENTAMENTO DE JUNCAO CERAMICA,COM JUNTA ARGAMASSADA,DIAMETRO DE 75MM</v>
      </c>
      <c r="C4078" s="519" t="s">
        <v>34862</v>
      </c>
      <c r="D4078" s="519" t="s">
        <v>34863</v>
      </c>
      <c r="I4078" s="519" t="s">
        <v>5</v>
      </c>
      <c r="J4078" s="650">
        <v>31.99</v>
      </c>
    </row>
    <row r="4079" spans="1:10">
      <c r="A4079" s="519" t="s">
        <v>4294</v>
      </c>
      <c r="B4079" s="519" t="str">
        <f t="shared" si="63"/>
        <v>LEVANTAMENTO,LIMPEZA E REASSENTAMENTO DE JUNCAO CERAMICA,COM JUNTA ARGAMASSADA,DIAMETRO DE 100MM</v>
      </c>
      <c r="C4079" s="519" t="s">
        <v>34862</v>
      </c>
      <c r="D4079" s="519" t="s">
        <v>34864</v>
      </c>
      <c r="I4079" s="519" t="s">
        <v>5</v>
      </c>
      <c r="J4079" s="650">
        <v>42.03</v>
      </c>
    </row>
    <row r="4080" spans="1:10">
      <c r="A4080" s="519" t="s">
        <v>4295</v>
      </c>
      <c r="B4080" s="519" t="str">
        <f t="shared" si="63"/>
        <v>LEVANTAMENTO,LIMPEZA E REASSENTAMENTO DE JUNCAO CERAMICA,COM JUNTA ARGAMASSADA,DIAMETRO DE 100MM</v>
      </c>
      <c r="C4080" s="519" t="s">
        <v>34862</v>
      </c>
      <c r="D4080" s="519" t="s">
        <v>34864</v>
      </c>
      <c r="I4080" s="519" t="s">
        <v>5</v>
      </c>
      <c r="J4080" s="650">
        <v>36.53</v>
      </c>
    </row>
    <row r="4081" spans="1:10">
      <c r="A4081" s="519" t="s">
        <v>4296</v>
      </c>
      <c r="B4081" s="519" t="str">
        <f t="shared" si="63"/>
        <v>LEVANTAMENTO,LIMPEZA E REASSENTAMENTO DE JUNCAO CERAMICA,COMJUNTA ARGAMASSADA,DIAMETRO DE 150MM</v>
      </c>
      <c r="C4081" s="519" t="s">
        <v>34862</v>
      </c>
      <c r="D4081" s="519" t="s">
        <v>34859</v>
      </c>
      <c r="I4081" s="519" t="s">
        <v>5</v>
      </c>
      <c r="J4081" s="650">
        <v>52.06</v>
      </c>
    </row>
    <row r="4082" spans="1:10">
      <c r="A4082" s="519" t="s">
        <v>4297</v>
      </c>
      <c r="B4082" s="519" t="str">
        <f t="shared" si="63"/>
        <v>LEVANTAMENTO,LIMPEZA E REASSENTAMENTO DE JUNCAO CERAMICA,COMJUNTA ARGAMASSADA,DIAMETRO DE 150MM</v>
      </c>
      <c r="C4082" s="519" t="s">
        <v>34862</v>
      </c>
      <c r="D4082" s="519" t="s">
        <v>34859</v>
      </c>
      <c r="I4082" s="519" t="s">
        <v>5</v>
      </c>
      <c r="J4082" s="650">
        <v>45.26</v>
      </c>
    </row>
    <row r="4083" spans="1:10">
      <c r="A4083" s="519" t="s">
        <v>4298</v>
      </c>
      <c r="B4083" s="519" t="str">
        <f t="shared" si="63"/>
        <v>LEVANTAMENTO,LIMPEZA E REASSENTAMENTO DE JUNCAO CERAMICA,COM JUNTA ARGAMASSADA,DIAMETRO DE 200MM</v>
      </c>
      <c r="C4083" s="519" t="s">
        <v>34862</v>
      </c>
      <c r="D4083" s="519" t="s">
        <v>34865</v>
      </c>
      <c r="I4083" s="519" t="s">
        <v>5</v>
      </c>
      <c r="J4083" s="650">
        <v>57.18</v>
      </c>
    </row>
    <row r="4084" spans="1:10">
      <c r="A4084" s="519" t="s">
        <v>4299</v>
      </c>
      <c r="B4084" s="519" t="str">
        <f t="shared" si="63"/>
        <v>LEVANTAMENTO,LIMPEZA E REASSENTAMENTO DE JUNCAO CERAMICA,COM JUNTA ARGAMASSADA,DIAMETRO DE 200MM</v>
      </c>
      <c r="C4084" s="519" t="s">
        <v>34862</v>
      </c>
      <c r="D4084" s="519" t="s">
        <v>34865</v>
      </c>
      <c r="I4084" s="519" t="s">
        <v>5</v>
      </c>
      <c r="J4084" s="650">
        <v>49.72</v>
      </c>
    </row>
    <row r="4085" spans="1:10">
      <c r="A4085" s="519" t="s">
        <v>4300</v>
      </c>
      <c r="B4085" s="519" t="str">
        <f t="shared" si="63"/>
        <v>LEVANTAMENTO,LIMPEZA E REASSENTAMENTO DE JUNCAO CERAMICA,COM JUNTA ARGAMASSADA,DIAMETRO DE 250MM</v>
      </c>
      <c r="C4085" s="519" t="s">
        <v>34862</v>
      </c>
      <c r="D4085" s="519" t="s">
        <v>34866</v>
      </c>
      <c r="I4085" s="519" t="s">
        <v>5</v>
      </c>
      <c r="J4085" s="650">
        <v>77.239999999999995</v>
      </c>
    </row>
    <row r="4086" spans="1:10">
      <c r="A4086" s="519" t="s">
        <v>4301</v>
      </c>
      <c r="B4086" s="519" t="str">
        <f t="shared" si="63"/>
        <v>LEVANTAMENTO,LIMPEZA E REASSENTAMENTO DE JUNCAO CERAMICA,COM JUNTA ARGAMASSADA,DIAMETRO DE 250MM</v>
      </c>
      <c r="C4086" s="519" t="s">
        <v>34862</v>
      </c>
      <c r="D4086" s="519" t="s">
        <v>34866</v>
      </c>
      <c r="I4086" s="519" t="s">
        <v>5</v>
      </c>
      <c r="J4086" s="650">
        <v>67.180000000000007</v>
      </c>
    </row>
    <row r="4087" spans="1:10">
      <c r="A4087" s="519" t="s">
        <v>4302</v>
      </c>
      <c r="B4087" s="519" t="str">
        <f t="shared" si="63"/>
        <v>ASSENTAMENTO DE TUBO FLEXIVEL,EXCLUSIVE FORNECIMENTO DESTE,PARA AGUAS PLUVIAIS,ATERRO E SOCA ATE A ALTURA DA GERATRIZ SUPERIOR DO TUBO,CONSIDERANDO O MATERIAL DA PROPRIA ESCAVACAO,DIAMETRO DE 300MM</v>
      </c>
      <c r="C4087" s="519" t="s">
        <v>34867</v>
      </c>
      <c r="D4087" s="519" t="s">
        <v>34868</v>
      </c>
      <c r="E4087" s="519" t="s">
        <v>34869</v>
      </c>
      <c r="F4087" s="519" t="s">
        <v>34870</v>
      </c>
      <c r="I4087" s="519" t="s">
        <v>36</v>
      </c>
      <c r="J4087" s="650">
        <v>13.31</v>
      </c>
    </row>
    <row r="4088" spans="1:10">
      <c r="A4088" s="519" t="s">
        <v>4303</v>
      </c>
      <c r="B4088" s="519" t="str">
        <f t="shared" si="63"/>
        <v>ASSENTAMENTO DE TUBO FLEXIVEL,EXCLUSIVE FORNECIMENTO DESTE,PARA AGUAS PLUVIAIS,ATERRO E SOCA ATE A ALTURA DA GERATRIZ SUPERIOR DO TUBO,CONSIDERANDO O MATERIAL DA PROPRIA ESCAVACAO,DIAMETRO DE 300MM</v>
      </c>
      <c r="C4088" s="519" t="s">
        <v>34867</v>
      </c>
      <c r="D4088" s="519" t="s">
        <v>34868</v>
      </c>
      <c r="E4088" s="519" t="s">
        <v>34869</v>
      </c>
      <c r="F4088" s="519" t="s">
        <v>34870</v>
      </c>
      <c r="I4088" s="519" t="s">
        <v>36</v>
      </c>
      <c r="J4088" s="650">
        <v>11.53</v>
      </c>
    </row>
    <row r="4089" spans="1:10">
      <c r="A4089" s="519" t="s">
        <v>4304</v>
      </c>
      <c r="B4089" s="519" t="str">
        <f t="shared" si="63"/>
        <v>ASSENTAMENTO DE TUBO FLEXIVEL,EXCLUSIVE FORNECIMENTO DESTE,PARA AGUAS PLUVIAIS,ATERRO E SOCA ATE A ALTURA DA GERATRIZ SUPERIOR DO TUBO,CONSIDERANDO O MATERIAL DA PROPRIA ESCAVACAO,DIAMETRO DE 400MM</v>
      </c>
      <c r="C4089" s="519" t="s">
        <v>34867</v>
      </c>
      <c r="D4089" s="519" t="s">
        <v>34868</v>
      </c>
      <c r="E4089" s="519" t="s">
        <v>34869</v>
      </c>
      <c r="F4089" s="519" t="s">
        <v>34871</v>
      </c>
      <c r="I4089" s="519" t="s">
        <v>36</v>
      </c>
      <c r="J4089" s="650">
        <v>16.510000000000002</v>
      </c>
    </row>
    <row r="4090" spans="1:10">
      <c r="A4090" s="519" t="s">
        <v>4305</v>
      </c>
      <c r="B4090" s="519" t="str">
        <f t="shared" si="63"/>
        <v>ASSENTAMENTO DE TUBO FLEXIVEL,EXCLUSIVE FORNECIMENTO DESTE,PARA AGUAS PLUVIAIS,ATERRO E SOCA ATE A ALTURA DA GERATRIZ SUPERIOR DO TUBO,CONSIDERANDO O MATERIAL DA PROPRIA ESCAVACAO,DIAMETRO DE 400MM</v>
      </c>
      <c r="C4090" s="519" t="s">
        <v>34867</v>
      </c>
      <c r="D4090" s="519" t="s">
        <v>34868</v>
      </c>
      <c r="E4090" s="519" t="s">
        <v>34869</v>
      </c>
      <c r="F4090" s="519" t="s">
        <v>34871</v>
      </c>
      <c r="I4090" s="519" t="s">
        <v>36</v>
      </c>
      <c r="J4090" s="650">
        <v>14.31</v>
      </c>
    </row>
    <row r="4091" spans="1:10">
      <c r="A4091" s="519" t="s">
        <v>4306</v>
      </c>
      <c r="B4091" s="519" t="str">
        <f t="shared" si="63"/>
        <v>ASSENTAMENTO DE TUBO FLEXIVEL,EXCLUSIVE FORNECIMENTO DESTE,PARA AGUAS PLUVIAIS,ATERRO E SOCA ATE A ALTURA DA GERATRIZ SUPERIOR DO TUBO,CONSIDERANDO O MATERIAL DA PROPRIA ESCAVACAO,DIAMETRO DE 500MM</v>
      </c>
      <c r="C4091" s="519" t="s">
        <v>34867</v>
      </c>
      <c r="D4091" s="519" t="s">
        <v>34868</v>
      </c>
      <c r="E4091" s="519" t="s">
        <v>34869</v>
      </c>
      <c r="F4091" s="519" t="s">
        <v>34872</v>
      </c>
      <c r="I4091" s="519" t="s">
        <v>36</v>
      </c>
      <c r="J4091" s="650">
        <v>22.65</v>
      </c>
    </row>
    <row r="4092" spans="1:10">
      <c r="A4092" s="519" t="s">
        <v>4307</v>
      </c>
      <c r="B4092" s="519" t="str">
        <f t="shared" si="63"/>
        <v>ASSENTAMENTO DE TUBO FLEXIVEL,EXCLUSIVE FORNECIMENTO DESTE,PARA AGUAS PLUVIAIS,ATERRO E SOCA ATE A ALTURA DA GERATRIZ SUPERIOR DO TUBO,CONSIDERANDO O MATERIAL DA PROPRIA ESCAVACAO,DIAMETRO DE 500MM</v>
      </c>
      <c r="C4092" s="519" t="s">
        <v>34867</v>
      </c>
      <c r="D4092" s="519" t="s">
        <v>34868</v>
      </c>
      <c r="E4092" s="519" t="s">
        <v>34869</v>
      </c>
      <c r="F4092" s="519" t="s">
        <v>34872</v>
      </c>
      <c r="I4092" s="519" t="s">
        <v>36</v>
      </c>
      <c r="J4092" s="650">
        <v>19.63</v>
      </c>
    </row>
    <row r="4093" spans="1:10">
      <c r="A4093" s="519" t="s">
        <v>4308</v>
      </c>
      <c r="B4093" s="519" t="str">
        <f t="shared" si="63"/>
        <v>ASSENTAMENTO DE TUBO FLEXIVEL,EXCLUSIVE FORNECIMENTO DESTE,PARA AGUAS PLUVIAIS,ATERRO E SOCA ATE A ALTURA DA GERATRIZ SUPERIOR DO TUBO,CONSIDERANDO O MATERIAL DA PROPRIA ESCAVACAO,DIAMETRO DE 600MM</v>
      </c>
      <c r="C4093" s="519" t="s">
        <v>34867</v>
      </c>
      <c r="D4093" s="519" t="s">
        <v>34868</v>
      </c>
      <c r="E4093" s="519" t="s">
        <v>34869</v>
      </c>
      <c r="F4093" s="519" t="s">
        <v>34873</v>
      </c>
      <c r="I4093" s="519" t="s">
        <v>36</v>
      </c>
      <c r="J4093" s="650">
        <v>26.85</v>
      </c>
    </row>
    <row r="4094" spans="1:10">
      <c r="A4094" s="519" t="s">
        <v>4309</v>
      </c>
      <c r="B4094" s="519" t="str">
        <f t="shared" si="63"/>
        <v>ASSENTAMENTO DE TUBO FLEXIVEL,EXCLUSIVE FORNECIMENTO DESTE,PARA AGUAS PLUVIAIS,ATERRO E SOCA ATE A ALTURA DA GERATRIZ SUPERIOR DO TUBO,CONSIDERANDO O MATERIAL DA PROPRIA ESCAVACAO,DIAMETRO DE 600MM</v>
      </c>
      <c r="C4094" s="519" t="s">
        <v>34867</v>
      </c>
      <c r="D4094" s="519" t="s">
        <v>34868</v>
      </c>
      <c r="E4094" s="519" t="s">
        <v>34869</v>
      </c>
      <c r="F4094" s="519" t="s">
        <v>34873</v>
      </c>
      <c r="I4094" s="519" t="s">
        <v>36</v>
      </c>
      <c r="J4094" s="650">
        <v>23.26</v>
      </c>
    </row>
    <row r="4095" spans="1:10">
      <c r="A4095" s="519" t="s">
        <v>4310</v>
      </c>
      <c r="B4095" s="519" t="str">
        <f t="shared" si="63"/>
        <v>ASSENTAMENTO DE TUBO FLEXIVEL,EXCLUSIVE FORNECIMENTO DESTE,PARA AGUAS PLUVIAIS,ATERRO E SOCA ATE A ALTURA DA GERATRIZ SUPERIOR DO TUBO,CONSIDERANDO O MATERIAL DA PROPRIA ESCAVACAO,DIAMETRO DE 700MM</v>
      </c>
      <c r="C4095" s="519" t="s">
        <v>34867</v>
      </c>
      <c r="D4095" s="519" t="s">
        <v>34868</v>
      </c>
      <c r="E4095" s="519" t="s">
        <v>34869</v>
      </c>
      <c r="F4095" s="519" t="s">
        <v>34874</v>
      </c>
      <c r="I4095" s="519" t="s">
        <v>36</v>
      </c>
      <c r="J4095" s="650">
        <v>31.58</v>
      </c>
    </row>
    <row r="4096" spans="1:10">
      <c r="A4096" s="519" t="s">
        <v>4311</v>
      </c>
      <c r="B4096" s="519" t="str">
        <f t="shared" si="63"/>
        <v>ASSENTAMENTO DE TUBO FLEXIVEL,EXCLUSIVE FORNECIMENTO DESTE,PARA AGUAS PLUVIAIS,ATERRO E SOCA ATE A ALTURA DA GERATRIZ SUPERIOR DO TUBO,CONSIDERANDO O MATERIAL DA PROPRIA ESCAVACAO,DIAMETRO DE 700MM</v>
      </c>
      <c r="C4096" s="519" t="s">
        <v>34867</v>
      </c>
      <c r="D4096" s="519" t="s">
        <v>34868</v>
      </c>
      <c r="E4096" s="519" t="s">
        <v>34869</v>
      </c>
      <c r="F4096" s="519" t="s">
        <v>34874</v>
      </c>
      <c r="I4096" s="519" t="s">
        <v>36</v>
      </c>
      <c r="J4096" s="650">
        <v>27.37</v>
      </c>
    </row>
    <row r="4097" spans="1:10">
      <c r="A4097" s="519" t="s">
        <v>4312</v>
      </c>
      <c r="B4097" s="519" t="str">
        <f t="shared" si="63"/>
        <v>ASSENTAMENTO DE TUBO FLEXIVEL,EXCLUSIVE FORNECIMENTO DESTE,PARA AGUAS PLUVIAIS,ATERRO E SOCA ATE A ALTURA DA GERATRIZ SUPERIOR DO TUBO,CONSIDERANDO O MATERIAL DA PROPRIA ESCAVACAO,DIAMETRO DE 800MM</v>
      </c>
      <c r="C4097" s="519" t="s">
        <v>34867</v>
      </c>
      <c r="D4097" s="519" t="s">
        <v>34868</v>
      </c>
      <c r="E4097" s="519" t="s">
        <v>34869</v>
      </c>
      <c r="F4097" s="519" t="s">
        <v>34875</v>
      </c>
      <c r="I4097" s="519" t="s">
        <v>36</v>
      </c>
      <c r="J4097" s="650">
        <v>37.72</v>
      </c>
    </row>
    <row r="4098" spans="1:10">
      <c r="A4098" s="519" t="s">
        <v>4313</v>
      </c>
      <c r="B4098" s="519" t="str">
        <f t="shared" si="63"/>
        <v>ASSENTAMENTO DE TUBO FLEXIVEL,EXCLUSIVE FORNECIMENTO DESTE,PARA AGUAS PLUVIAIS,ATERRO E SOCA ATE A ALTURA DA GERATRIZ SUPERIOR DO TUBO,CONSIDERANDO O MATERIAL DA PROPRIA ESCAVACAO,DIAMETRO DE 800MM</v>
      </c>
      <c r="C4098" s="519" t="s">
        <v>34867</v>
      </c>
      <c r="D4098" s="519" t="s">
        <v>34868</v>
      </c>
      <c r="E4098" s="519" t="s">
        <v>34869</v>
      </c>
      <c r="F4098" s="519" t="s">
        <v>34875</v>
      </c>
      <c r="I4098" s="519" t="s">
        <v>36</v>
      </c>
      <c r="J4098" s="650">
        <v>32.68</v>
      </c>
    </row>
    <row r="4099" spans="1:10">
      <c r="A4099" s="519" t="s">
        <v>4314</v>
      </c>
      <c r="B4099" s="519" t="str">
        <f t="shared" si="63"/>
        <v>ASSENTAMENTO DE TUBO FLEXIVEL,EXCLUSIVE FORNECIMENTO DESTE,PARA AGUAS PLUVIAIS,ATERRO E SOCA ATE A ALTURA DA GERATRIZ SUPERIOR DO TUBO,CONSIDERANDO O MATERIAL DA PROPRIA ESCAVACAO,DIAMETRO DE 900MM</v>
      </c>
      <c r="C4099" s="519" t="s">
        <v>34867</v>
      </c>
      <c r="D4099" s="519" t="s">
        <v>34868</v>
      </c>
      <c r="E4099" s="519" t="s">
        <v>34869</v>
      </c>
      <c r="F4099" s="519" t="s">
        <v>34876</v>
      </c>
      <c r="I4099" s="519" t="s">
        <v>36</v>
      </c>
      <c r="J4099" s="650">
        <v>44.36</v>
      </c>
    </row>
    <row r="4100" spans="1:10">
      <c r="A4100" s="519" t="s">
        <v>4315</v>
      </c>
      <c r="B4100" s="519" t="str">
        <f t="shared" si="63"/>
        <v>ASSENTAMENTO DE TUBO FLEXIVEL,EXCLUSIVE FORNECIMENTO DESTE,PARA AGUAS PLUVIAIS,ATERRO E SOCA ATE A ALTURA DA GERATRIZ SUPERIOR DO TUBO,CONSIDERANDO O MATERIAL DA PROPRIA ESCAVACAO,DIAMETRO DE 900MM</v>
      </c>
      <c r="C4100" s="519" t="s">
        <v>34867</v>
      </c>
      <c r="D4100" s="519" t="s">
        <v>34868</v>
      </c>
      <c r="E4100" s="519" t="s">
        <v>34869</v>
      </c>
      <c r="F4100" s="519" t="s">
        <v>34876</v>
      </c>
      <c r="I4100" s="519" t="s">
        <v>36</v>
      </c>
      <c r="J4100" s="650">
        <v>38.44</v>
      </c>
    </row>
    <row r="4101" spans="1:10">
      <c r="A4101" s="519" t="s">
        <v>4316</v>
      </c>
      <c r="B4101" s="519" t="str">
        <f t="shared" si="63"/>
        <v>ASSENTAMENTO DE TUBO FLEXIVEL,EXCLUSIVE FORNECIMENTO DESTE,PARA AGUAS PLUVIAIS,ATERRO E SOCA ATE A ALTURA DA GERATRIZ SUPERIOR DO TUBO,CONSIDERANDO O MATERIAL DA PROPRIA ESCAVACAO,DIAMETRO DE 1000MM</v>
      </c>
      <c r="C4101" s="519" t="s">
        <v>34867</v>
      </c>
      <c r="D4101" s="519" t="s">
        <v>34868</v>
      </c>
      <c r="E4101" s="519" t="s">
        <v>34869</v>
      </c>
      <c r="F4101" s="519" t="s">
        <v>34877</v>
      </c>
      <c r="I4101" s="519" t="s">
        <v>36</v>
      </c>
      <c r="J4101" s="650">
        <v>50.96</v>
      </c>
    </row>
    <row r="4102" spans="1:10">
      <c r="A4102" s="519" t="s">
        <v>4317</v>
      </c>
      <c r="B4102" s="519" t="str">
        <f t="shared" si="63"/>
        <v>ASSENTAMENTO DE TUBO FLEXIVEL,EXCLUSIVE FORNECIMENTO DESTE,PARA AGUAS PLUVIAIS,ATERRO E SOCA ATE A ALTURA DA GERATRIZ SUPERIOR DO TUBO,CONSIDERANDO O MATERIAL DA PROPRIA ESCAVACAO,DIAMETRO DE 1000MM</v>
      </c>
      <c r="C4102" s="519" t="s">
        <v>34867</v>
      </c>
      <c r="D4102" s="519" t="s">
        <v>34868</v>
      </c>
      <c r="E4102" s="519" t="s">
        <v>34869</v>
      </c>
      <c r="F4102" s="519" t="s">
        <v>34877</v>
      </c>
      <c r="I4102" s="519" t="s">
        <v>36</v>
      </c>
      <c r="J4102" s="650">
        <v>44.16</v>
      </c>
    </row>
    <row r="4103" spans="1:10">
      <c r="A4103" s="519" t="s">
        <v>4318</v>
      </c>
      <c r="B4103" s="519" t="str">
        <f t="shared" si="63"/>
        <v>ASSENTAMENTO DE TUBO FLEXIVEL,EXCLUSIVE FORNECIMENTO DESTE,PARA AGUAS PLUVIAIS,ATERRO E SOCA ATE A ALTURA DA GERATRIZ SUPERIOR DO TUBO,CONSIDERANDO O MATERIAL DA PROPRIA ESCAVACAO,DIAMETRO DE 1100MM</v>
      </c>
      <c r="C4103" s="519" t="s">
        <v>34867</v>
      </c>
      <c r="D4103" s="519" t="s">
        <v>34868</v>
      </c>
      <c r="E4103" s="519" t="s">
        <v>34869</v>
      </c>
      <c r="F4103" s="519" t="s">
        <v>34878</v>
      </c>
      <c r="I4103" s="519" t="s">
        <v>36</v>
      </c>
      <c r="J4103" s="650">
        <v>59.89</v>
      </c>
    </row>
    <row r="4104" spans="1:10">
      <c r="A4104" s="519" t="s">
        <v>4319</v>
      </c>
      <c r="B4104" s="519" t="str">
        <f t="shared" ref="B4104:B4167" si="64">C4104&amp;D4104&amp;E4104&amp;F4104&amp;G4104&amp;H4104</f>
        <v>ASSENTAMENTO DE TUBO FLEXIVEL,EXCLUSIVE FORNECIMENTO DESTE,PARA AGUAS PLUVIAIS,ATERRO E SOCA ATE A ALTURA DA GERATRIZ SUPERIOR DO TUBO,CONSIDERANDO O MATERIAL DA PROPRIA ESCAVACAO,DIAMETRO DE 1100MM</v>
      </c>
      <c r="C4104" s="519" t="s">
        <v>34867</v>
      </c>
      <c r="D4104" s="519" t="s">
        <v>34868</v>
      </c>
      <c r="E4104" s="519" t="s">
        <v>34869</v>
      </c>
      <c r="F4104" s="519" t="s">
        <v>34878</v>
      </c>
      <c r="I4104" s="519" t="s">
        <v>36</v>
      </c>
      <c r="J4104" s="650">
        <v>51.9</v>
      </c>
    </row>
    <row r="4105" spans="1:10">
      <c r="A4105" s="519" t="s">
        <v>4320</v>
      </c>
      <c r="B4105" s="519" t="str">
        <f t="shared" si="64"/>
        <v>ASSENTAMENTO DE TUBO FLEXIVEL,EXCLUSIVE FORNECIMENTO DESTE,PARA AGUAS PLUVIAIS,ATERRO E SOCA ATE A ALTURA DA GERATRIZ SUPERIOR DO TUBO,CONSIDERANDO O MATERIAL DA PROPRIA ESCAVACAO,DIAMETRO DE 1200MM</v>
      </c>
      <c r="C4105" s="519" t="s">
        <v>34867</v>
      </c>
      <c r="D4105" s="519" t="s">
        <v>34868</v>
      </c>
      <c r="E4105" s="519" t="s">
        <v>34869</v>
      </c>
      <c r="F4105" s="519" t="s">
        <v>34879</v>
      </c>
      <c r="I4105" s="519" t="s">
        <v>36</v>
      </c>
      <c r="J4105" s="650">
        <v>71.94</v>
      </c>
    </row>
    <row r="4106" spans="1:10">
      <c r="A4106" s="519" t="s">
        <v>4321</v>
      </c>
      <c r="B4106" s="519" t="str">
        <f t="shared" si="64"/>
        <v>ASSENTAMENTO DE TUBO FLEXIVEL,EXCLUSIVE FORNECIMENTO DESTE,PARA AGUAS PLUVIAIS,ATERRO E SOCA ATE A ALTURA DA GERATRIZ SUPERIOR DO TUBO,CONSIDERANDO O MATERIAL DA PROPRIA ESCAVACAO,DIAMETRO DE 1200MM</v>
      </c>
      <c r="C4106" s="519" t="s">
        <v>34867</v>
      </c>
      <c r="D4106" s="519" t="s">
        <v>34868</v>
      </c>
      <c r="E4106" s="519" t="s">
        <v>34869</v>
      </c>
      <c r="F4106" s="519" t="s">
        <v>34879</v>
      </c>
      <c r="I4106" s="519" t="s">
        <v>36</v>
      </c>
      <c r="J4106" s="650">
        <v>62.34</v>
      </c>
    </row>
    <row r="4107" spans="1:10">
      <c r="A4107" s="519" t="s">
        <v>4322</v>
      </c>
      <c r="B4107" s="519" t="str">
        <f t="shared" si="64"/>
        <v>ASSENTAMENTO DE TUBO FLEXIVEL,EXCLUSIVE FORNECIMENTO DESTE,PARA AGUAS PLUVIAIS,ATERRO E SOCA ATE A ALTURA DA GERATRIZ SUPERIOR DO TUBO,CONSIDERANDO O MATERIAL DA PROPRIA ESCAVACAO,DIAMETRO DE 1500MM</v>
      </c>
      <c r="C4107" s="519" t="s">
        <v>34867</v>
      </c>
      <c r="D4107" s="519" t="s">
        <v>34868</v>
      </c>
      <c r="E4107" s="519" t="s">
        <v>34869</v>
      </c>
      <c r="F4107" s="519" t="s">
        <v>34880</v>
      </c>
      <c r="I4107" s="519" t="s">
        <v>36</v>
      </c>
      <c r="J4107" s="650">
        <v>104.88</v>
      </c>
    </row>
    <row r="4108" spans="1:10">
      <c r="A4108" s="519" t="s">
        <v>4323</v>
      </c>
      <c r="B4108" s="519" t="str">
        <f t="shared" si="64"/>
        <v>ASSENTAMENTO DE TUBO FLEXIVEL,EXCLUSIVE FORNECIMENTO DESTE,PARA AGUAS PLUVIAIS,ATERRO E SOCA ATE A ALTURA DA GERATRIZ SUPERIOR DO TUBO,CONSIDERANDO O MATERIAL DA PROPRIA ESCAVACAO,DIAMETRO DE 1500MM</v>
      </c>
      <c r="C4108" s="519" t="s">
        <v>34867</v>
      </c>
      <c r="D4108" s="519" t="s">
        <v>34868</v>
      </c>
      <c r="E4108" s="519" t="s">
        <v>34869</v>
      </c>
      <c r="F4108" s="519" t="s">
        <v>34880</v>
      </c>
      <c r="I4108" s="519" t="s">
        <v>36</v>
      </c>
      <c r="J4108" s="650">
        <v>90.88</v>
      </c>
    </row>
    <row r="4109" spans="1:10">
      <c r="A4109" s="519" t="s">
        <v>4324</v>
      </c>
      <c r="B4109" s="519" t="str">
        <f t="shared" si="64"/>
        <v>ASSENTAMENTO DE TUBO FLEXIVEL,EXCLUSIVE FORNECIMENTO DESTE,PARA AGUAS PLUVIAIS,ATERRO E SOCA ATE A ALTURA DA GERATRIZ SUPERIOR DO TUBO,CONSIDERANDO O MATERIAL DA PROPRIA ESCAVACAO,DIAMETRO DE 1800MM</v>
      </c>
      <c r="C4109" s="519" t="s">
        <v>34867</v>
      </c>
      <c r="D4109" s="519" t="s">
        <v>34868</v>
      </c>
      <c r="E4109" s="519" t="s">
        <v>34869</v>
      </c>
      <c r="F4109" s="519" t="s">
        <v>34881</v>
      </c>
      <c r="I4109" s="519" t="s">
        <v>36</v>
      </c>
      <c r="J4109" s="650">
        <v>135.6</v>
      </c>
    </row>
    <row r="4110" spans="1:10">
      <c r="A4110" s="519" t="s">
        <v>4325</v>
      </c>
      <c r="B4110" s="519" t="str">
        <f t="shared" si="64"/>
        <v>ASSENTAMENTO DE TUBO FLEXIVEL,EXCLUSIVE FORNECIMENTO DESTE,PARA AGUAS PLUVIAIS,ATERRO E SOCA ATE A ALTURA DA GERATRIZ SUPERIOR DO TUBO,CONSIDERANDO O MATERIAL DA PROPRIA ESCAVACAO,DIAMETRO DE 1800MM</v>
      </c>
      <c r="C4110" s="519" t="s">
        <v>34867</v>
      </c>
      <c r="D4110" s="519" t="s">
        <v>34868</v>
      </c>
      <c r="E4110" s="519" t="s">
        <v>34869</v>
      </c>
      <c r="F4110" s="519" t="s">
        <v>34881</v>
      </c>
      <c r="I4110" s="519" t="s">
        <v>36</v>
      </c>
      <c r="J4110" s="650">
        <v>117.51</v>
      </c>
    </row>
    <row r="4111" spans="1:10">
      <c r="A4111" s="519" t="s">
        <v>4326</v>
      </c>
      <c r="B4111" s="519" t="str">
        <f t="shared" si="64"/>
        <v>ASSENTAMENTO DE TUBO FLEXIVEL,EXCLUSIVE FORNECIMENTO DESTE,PARA AGUAS PLUVIAIS,ATERRO E SOCA ATE A ALTURA DA GERATRIZ SUPERIOR DO TUBO,CONSIDERANDO O MATERIAL DA PROPRIA ESCAVACAO,DIAMETRO DE 2000MM</v>
      </c>
      <c r="C4111" s="519" t="s">
        <v>34867</v>
      </c>
      <c r="D4111" s="519" t="s">
        <v>34868</v>
      </c>
      <c r="E4111" s="519" t="s">
        <v>34869</v>
      </c>
      <c r="F4111" s="519" t="s">
        <v>34882</v>
      </c>
      <c r="I4111" s="519" t="s">
        <v>36</v>
      </c>
      <c r="J4111" s="650">
        <v>159.34</v>
      </c>
    </row>
    <row r="4112" spans="1:10">
      <c r="A4112" s="519" t="s">
        <v>4327</v>
      </c>
      <c r="B4112" s="519" t="str">
        <f t="shared" si="64"/>
        <v>ASSENTAMENTO DE TUBO FLEXIVEL,EXCLUSIVE FORNECIMENTO DESTE,PARA AGUAS PLUVIAIS,ATERRO E SOCA ATE A ALTURA DA GERATRIZ SUPERIOR DO TUBO,CONSIDERANDO O MATERIAL DA PROPRIA ESCAVACAO,DIAMETRO DE 2000MM</v>
      </c>
      <c r="C4112" s="519" t="s">
        <v>34867</v>
      </c>
      <c r="D4112" s="519" t="s">
        <v>34868</v>
      </c>
      <c r="E4112" s="519" t="s">
        <v>34869</v>
      </c>
      <c r="F4112" s="519" t="s">
        <v>34882</v>
      </c>
      <c r="I4112" s="519" t="s">
        <v>36</v>
      </c>
      <c r="J4112" s="650">
        <v>138.07</v>
      </c>
    </row>
    <row r="4113" spans="1:10">
      <c r="A4113" s="519" t="s">
        <v>4328</v>
      </c>
      <c r="B4113" s="519" t="str">
        <f t="shared" si="64"/>
        <v>ASSENTAMENTO DE TUBO FLEXIVEL,EXCLUSIVE FORNECIMENTO DESTE,PARA AGUAS PLUVIAIS,ATERRO E SOCA ATE A ALTURA DA GERATRIZ SUPERIOR DO TUBO,CONSIDERANDO O MATERIAL DA PROPRIA ESCAVACAO,DIAMETRO DE 2500MM</v>
      </c>
      <c r="C4113" s="519" t="s">
        <v>34867</v>
      </c>
      <c r="D4113" s="519" t="s">
        <v>34868</v>
      </c>
      <c r="E4113" s="519" t="s">
        <v>34869</v>
      </c>
      <c r="F4113" s="519" t="s">
        <v>34883</v>
      </c>
      <c r="I4113" s="519" t="s">
        <v>36</v>
      </c>
      <c r="J4113" s="650">
        <v>232.09</v>
      </c>
    </row>
    <row r="4114" spans="1:10">
      <c r="A4114" s="519" t="s">
        <v>4329</v>
      </c>
      <c r="B4114" s="519" t="str">
        <f t="shared" si="64"/>
        <v>ASSENTAMENTO DE TUBO FLEXIVEL,EXCLUSIVE FORNECIMENTO DESTE,PARA AGUAS PLUVIAIS,ATERRO E SOCA ATE A ALTURA DA GERATRIZ SUPERIOR DO TUBO,CONSIDERANDO O MATERIAL DA PROPRIA ESCAVACAO,DIAMETRO DE 2500MM</v>
      </c>
      <c r="C4114" s="519" t="s">
        <v>34867</v>
      </c>
      <c r="D4114" s="519" t="s">
        <v>34868</v>
      </c>
      <c r="E4114" s="519" t="s">
        <v>34869</v>
      </c>
      <c r="F4114" s="519" t="s">
        <v>34883</v>
      </c>
      <c r="I4114" s="519" t="s">
        <v>36</v>
      </c>
      <c r="J4114" s="650">
        <v>201.12</v>
      </c>
    </row>
    <row r="4115" spans="1:10">
      <c r="A4115" s="519" t="s">
        <v>4330</v>
      </c>
      <c r="B4115" s="519" t="str">
        <f t="shared" si="64"/>
        <v>ASSENTAMANTO DE TUBO FLEXIVEL,EXCLUSIVE FORNECIMENTO DESTE,PARA AGUAS PLUVIAIS,ATERRO E SOCA ATE A ALTURA DA GERATRIZ SUPERIOR DO TUBO,CONSIDERANDO O MATERIAL DA PROPRIA ESCAVACAO,DIAMETRO DE 3000MM</v>
      </c>
      <c r="C4115" s="519" t="s">
        <v>34884</v>
      </c>
      <c r="D4115" s="519" t="s">
        <v>34868</v>
      </c>
      <c r="E4115" s="519" t="s">
        <v>34869</v>
      </c>
      <c r="F4115" s="519" t="s">
        <v>34885</v>
      </c>
      <c r="I4115" s="519" t="s">
        <v>36</v>
      </c>
      <c r="J4115" s="650">
        <v>322.01</v>
      </c>
    </row>
    <row r="4116" spans="1:10">
      <c r="A4116" s="519" t="s">
        <v>4331</v>
      </c>
      <c r="B4116" s="519" t="str">
        <f t="shared" si="64"/>
        <v>ASSENTAMANTO DE TUBO FLEXIVEL,EXCLUSIVE FORNECIMENTO DESTE,PARA AGUAS PLUVIAIS,ATERRO E SOCA ATE A ALTURA DA GERATRIZ SUPERIOR DO TUBO,CONSIDERANDO O MATERIAL DA PROPRIA ESCAVACAO,DIAMETRO DE 3000MM</v>
      </c>
      <c r="C4116" s="519" t="s">
        <v>34884</v>
      </c>
      <c r="D4116" s="519" t="s">
        <v>34868</v>
      </c>
      <c r="E4116" s="519" t="s">
        <v>34869</v>
      </c>
      <c r="F4116" s="519" t="s">
        <v>34885</v>
      </c>
      <c r="I4116" s="519" t="s">
        <v>36</v>
      </c>
      <c r="J4116" s="650">
        <v>279.04000000000002</v>
      </c>
    </row>
    <row r="4117" spans="1:10">
      <c r="A4117" s="519" t="s">
        <v>4332</v>
      </c>
      <c r="B4117" s="519" t="str">
        <f t="shared" si="64"/>
        <v>ASSENTAMENTO DE TUBULACAO DE PVC,COM JUNTA ELASTICA,PARA COLETOR DE ESGOTOS,COM DIAMETRO NOMINAL DE 100MM,ATERRO E SOCAATE A ALTURA DA GERATRIZ SUPERIOR DO TUBO,CONSIDERANDO O MATERIAL DA PROPRIA ESCAVACAO,EXCLUSIVE TUBO E JUNTA</v>
      </c>
      <c r="C4117" s="519" t="s">
        <v>34886</v>
      </c>
      <c r="D4117" s="519" t="s">
        <v>34887</v>
      </c>
      <c r="E4117" s="519" t="s">
        <v>34888</v>
      </c>
      <c r="F4117" s="519" t="s">
        <v>34889</v>
      </c>
      <c r="I4117" s="519" t="s">
        <v>36</v>
      </c>
      <c r="J4117" s="650">
        <v>7.87</v>
      </c>
    </row>
    <row r="4118" spans="1:10">
      <c r="A4118" s="519" t="s">
        <v>4333</v>
      </c>
      <c r="B4118" s="519" t="str">
        <f t="shared" si="64"/>
        <v>ASSENTAMENTO DE TUBULACAO DE PVC,COM JUNTA ELASTICA,PARA COLETOR DE ESGOTOS,COM DIAMETRO NOMINAL DE 100MM,ATERRO E SOCAATE A ALTURA DA GERATRIZ SUPERIOR DO TUBO,CONSIDERANDO O MATERIAL DA PROPRIA ESCAVACAO,EXCLUSIVE TUBO E JUNTA</v>
      </c>
      <c r="C4118" s="519" t="s">
        <v>34886</v>
      </c>
      <c r="D4118" s="519" t="s">
        <v>34887</v>
      </c>
      <c r="E4118" s="519" t="s">
        <v>34888</v>
      </c>
      <c r="F4118" s="519" t="s">
        <v>34889</v>
      </c>
      <c r="I4118" s="519" t="s">
        <v>36</v>
      </c>
      <c r="J4118" s="650">
        <v>6.82</v>
      </c>
    </row>
    <row r="4119" spans="1:10">
      <c r="A4119" s="519" t="s">
        <v>4334</v>
      </c>
      <c r="B4119" s="519" t="str">
        <f t="shared" si="64"/>
        <v>ASSENTAMENTO DE TUBULACAO DE PVC,COM JUNTA ELASTICA,PARA COLETOR DE ESGOTOS,COM DIAMETRO NOMINAL DE 150MM,ATERRO E SOCAATE A ALTURA DA GERATRIZ SUPERIOR DO TUBO,CONSIDERANDO O MATERIAL DA PROPRIA ESCAVACAO,EXCLUSIVE TUBO E JUNTA</v>
      </c>
      <c r="C4119" s="519" t="s">
        <v>34886</v>
      </c>
      <c r="D4119" s="519" t="s">
        <v>34890</v>
      </c>
      <c r="E4119" s="519" t="s">
        <v>34888</v>
      </c>
      <c r="F4119" s="519" t="s">
        <v>34889</v>
      </c>
      <c r="I4119" s="519" t="s">
        <v>36</v>
      </c>
      <c r="J4119" s="650">
        <v>10.8</v>
      </c>
    </row>
    <row r="4120" spans="1:10">
      <c r="A4120" s="519" t="s">
        <v>4335</v>
      </c>
      <c r="B4120" s="519" t="str">
        <f t="shared" si="64"/>
        <v>ASSENTAMENTO DE TUBULACAO DE PVC,COM JUNTA ELASTICA,PARA COLETOR DE ESGOTOS,COM DIAMETRO NOMINAL DE 150MM,ATERRO E SOCAATE A ALTURA DA GERATRIZ SUPERIOR DO TUBO,CONSIDERANDO O MATERIAL DA PROPRIA ESCAVACAO,EXCLUSIVE TUBO E JUNTA</v>
      </c>
      <c r="C4120" s="519" t="s">
        <v>34886</v>
      </c>
      <c r="D4120" s="519" t="s">
        <v>34890</v>
      </c>
      <c r="E4120" s="519" t="s">
        <v>34888</v>
      </c>
      <c r="F4120" s="519" t="s">
        <v>34889</v>
      </c>
      <c r="I4120" s="519" t="s">
        <v>36</v>
      </c>
      <c r="J4120" s="650">
        <v>9.35</v>
      </c>
    </row>
    <row r="4121" spans="1:10">
      <c r="A4121" s="519" t="s">
        <v>4336</v>
      </c>
      <c r="B4121" s="519" t="str">
        <f t="shared" si="64"/>
        <v>ASSENTAMENTO DE TUBULACAO DE PVC,COM JUNTA ELASTICA,PARA COLETOR DE ESGOTOS,COM DIAMETRO NOMINAL DE 200MM,ATERRO E SOCAATE A ALTURA DA GERATRIZ SUPERIOR DO TUBO,CONSIDERANDO O MATERIAL DA PROPRIA ESCAVACAO,EXCLUSIVE TUBO E JUNTA</v>
      </c>
      <c r="C4121" s="519" t="s">
        <v>34886</v>
      </c>
      <c r="D4121" s="519" t="s">
        <v>34891</v>
      </c>
      <c r="E4121" s="519" t="s">
        <v>34888</v>
      </c>
      <c r="F4121" s="519" t="s">
        <v>34889</v>
      </c>
      <c r="I4121" s="519" t="s">
        <v>36</v>
      </c>
      <c r="J4121" s="650">
        <v>13.72</v>
      </c>
    </row>
    <row r="4122" spans="1:10">
      <c r="A4122" s="519" t="s">
        <v>4337</v>
      </c>
      <c r="B4122" s="519" t="str">
        <f t="shared" si="64"/>
        <v>ASSENTAMENTO DE TUBULACAO DE PVC,COM JUNTA ELASTICA,PARA COLETOR DE ESGOTOS,COM DIAMETRO NOMINAL DE 200MM,ATERRO E SOCAATE A ALTURA DA GERATRIZ SUPERIOR DO TUBO,CONSIDERANDO O MATERIAL DA PROPRIA ESCAVACAO,EXCLUSIVE TUBO E JUNTA</v>
      </c>
      <c r="C4122" s="519" t="s">
        <v>34886</v>
      </c>
      <c r="D4122" s="519" t="s">
        <v>34891</v>
      </c>
      <c r="E4122" s="519" t="s">
        <v>34888</v>
      </c>
      <c r="F4122" s="519" t="s">
        <v>34889</v>
      </c>
      <c r="I4122" s="519" t="s">
        <v>36</v>
      </c>
      <c r="J4122" s="650">
        <v>11.89</v>
      </c>
    </row>
    <row r="4123" spans="1:10">
      <c r="A4123" s="519" t="s">
        <v>4338</v>
      </c>
      <c r="B4123" s="519" t="str">
        <f t="shared" si="64"/>
        <v>ASSENTAMENTO DE TUBULACAO DE PVC COM JUNTA ELASTICA,PARA COLETOR DE ESGOTOS,COM DIAMETRO NOMINAL DE 250MM,ATERRO E SOCAATE A ALTURA DA GERATRIZ SUPERIOR DO TUBO,CONSIDERANDO O MATERIAL DA PROPRIA ESCAVACAO,EXCLUSIVE TUBO E JUNTA</v>
      </c>
      <c r="C4123" s="519" t="s">
        <v>34892</v>
      </c>
      <c r="D4123" s="519" t="s">
        <v>34893</v>
      </c>
      <c r="E4123" s="519" t="s">
        <v>34888</v>
      </c>
      <c r="F4123" s="519" t="s">
        <v>34889</v>
      </c>
      <c r="I4123" s="519" t="s">
        <v>36</v>
      </c>
      <c r="J4123" s="650">
        <v>16.649999999999999</v>
      </c>
    </row>
    <row r="4124" spans="1:10">
      <c r="A4124" s="519" t="s">
        <v>4339</v>
      </c>
      <c r="B4124" s="519" t="str">
        <f t="shared" si="64"/>
        <v>ASSENTAMENTO DE TUBULACAO DE PVC COM JUNTA ELASTICA,PARA COLETOR DE ESGOTOS,COM DIAMETRO NOMINAL DE 250MM,ATERRO E SOCAATE A ALTURA DA GERATRIZ SUPERIOR DO TUBO,CONSIDERANDO O MATERIAL DA PROPRIA ESCAVACAO,EXCLUSIVE TUBO E JUNTA</v>
      </c>
      <c r="C4124" s="519" t="s">
        <v>34892</v>
      </c>
      <c r="D4124" s="519" t="s">
        <v>34893</v>
      </c>
      <c r="E4124" s="519" t="s">
        <v>34888</v>
      </c>
      <c r="F4124" s="519" t="s">
        <v>34889</v>
      </c>
      <c r="I4124" s="519" t="s">
        <v>36</v>
      </c>
      <c r="J4124" s="650">
        <v>14.42</v>
      </c>
    </row>
    <row r="4125" spans="1:10">
      <c r="A4125" s="519" t="s">
        <v>4340</v>
      </c>
      <c r="B4125" s="519" t="str">
        <f t="shared" si="64"/>
        <v>ASSENTAMENTO DE TUBULACAO DE PVC COM JUNTA ELASTICA,PARA COLETOR DE ESGOTOS,COM DIAMETRO NOMINAL DE 300MM,ATERRO E SOCAATE A ALTURA DA GERATRIZ SUPERIOR DO TUBO,CONSIDERANDO O MATERIAL DA PROPRIA ESCAVACAO,EXCLUSIVE TUBO E JUNTA</v>
      </c>
      <c r="C4125" s="519" t="s">
        <v>34892</v>
      </c>
      <c r="D4125" s="519" t="s">
        <v>34894</v>
      </c>
      <c r="E4125" s="519" t="s">
        <v>34888</v>
      </c>
      <c r="F4125" s="519" t="s">
        <v>34889</v>
      </c>
      <c r="I4125" s="519" t="s">
        <v>36</v>
      </c>
      <c r="J4125" s="650">
        <v>19.57</v>
      </c>
    </row>
    <row r="4126" spans="1:10">
      <c r="A4126" s="519" t="s">
        <v>4341</v>
      </c>
      <c r="B4126" s="519" t="str">
        <f t="shared" si="64"/>
        <v>ASSENTAMENTO DE TUBULACAO DE PVC COM JUNTA ELASTICA,PARA COLETOR DE ESGOTOS,COM DIAMETRO NOMINAL DE 300MM,ATERRO E SOCAATE A ALTURA DA GERATRIZ SUPERIOR DO TUBO,CONSIDERANDO O MATERIAL DA PROPRIA ESCAVACAO,EXCLUSIVE TUBO E JUNTA</v>
      </c>
      <c r="C4126" s="519" t="s">
        <v>34892</v>
      </c>
      <c r="D4126" s="519" t="s">
        <v>34894</v>
      </c>
      <c r="E4126" s="519" t="s">
        <v>34888</v>
      </c>
      <c r="F4126" s="519" t="s">
        <v>34889</v>
      </c>
      <c r="I4126" s="519" t="s">
        <v>36</v>
      </c>
      <c r="J4126" s="650">
        <v>16.96</v>
      </c>
    </row>
    <row r="4127" spans="1:10">
      <c r="A4127" s="519" t="s">
        <v>4342</v>
      </c>
      <c r="B4127" s="519" t="str">
        <f t="shared" si="64"/>
        <v>ASSENTAMENTO DE TUBULACAO DE PVC,COM JUNTA ELASTICA,PARA COLETOR DE ESGOTOS,COM DIAMETRO NOMINAL DE 350MM,ATERRO E SOCAATE A ALTURA DA GERATRIZ SUPERIOR DO TUBO,CONSIDERANDO O MATERIAL DA PROPRIA ESCAVACAO,EXCLUSIVE TUBO E JUNTA</v>
      </c>
      <c r="C4127" s="519" t="s">
        <v>34886</v>
      </c>
      <c r="D4127" s="519" t="s">
        <v>34895</v>
      </c>
      <c r="E4127" s="519" t="s">
        <v>34888</v>
      </c>
      <c r="F4127" s="519" t="s">
        <v>34889</v>
      </c>
      <c r="I4127" s="519" t="s">
        <v>36</v>
      </c>
      <c r="J4127" s="650">
        <v>22.49</v>
      </c>
    </row>
    <row r="4128" spans="1:10">
      <c r="A4128" s="519" t="s">
        <v>4343</v>
      </c>
      <c r="B4128" s="519" t="str">
        <f t="shared" si="64"/>
        <v>ASSENTAMENTO DE TUBULACAO DE PVC,COM JUNTA ELASTICA,PARA COLETOR DE ESGOTOS,COM DIAMETRO NOMINAL DE 350MM,ATERRO E SOCAATE A ALTURA DA GERATRIZ SUPERIOR DO TUBO,CONSIDERANDO O MATERIAL DA PROPRIA ESCAVACAO,EXCLUSIVE TUBO E JUNTA</v>
      </c>
      <c r="C4128" s="519" t="s">
        <v>34886</v>
      </c>
      <c r="D4128" s="519" t="s">
        <v>34895</v>
      </c>
      <c r="E4128" s="519" t="s">
        <v>34888</v>
      </c>
      <c r="F4128" s="519" t="s">
        <v>34889</v>
      </c>
      <c r="I4128" s="519" t="s">
        <v>36</v>
      </c>
      <c r="J4128" s="650">
        <v>19.489999999999998</v>
      </c>
    </row>
    <row r="4129" spans="1:10">
      <c r="A4129" s="519" t="s">
        <v>4344</v>
      </c>
      <c r="B4129" s="519" t="str">
        <f t="shared" si="64"/>
        <v>ASSENTAMENTO DE TUBULACAO DE PVC,COM JUNTA ELASTICA,PARA COLETOR DE ESGOTOS,COM DIAMETRO NOMINAL DE 400MM,ATERRO E SOCAATE A ALTURA DA GERATRIZ SUPERIOR DO TUBO,CONSIDERANDO O MATERIAL DA PROPRIA ESCAVACAO,EXCLUSIVE TUBO E JUNTA</v>
      </c>
      <c r="C4129" s="519" t="s">
        <v>34886</v>
      </c>
      <c r="D4129" s="519" t="s">
        <v>34896</v>
      </c>
      <c r="E4129" s="519" t="s">
        <v>34888</v>
      </c>
      <c r="F4129" s="519" t="s">
        <v>34889</v>
      </c>
      <c r="I4129" s="519" t="s">
        <v>36</v>
      </c>
      <c r="J4129" s="650">
        <v>25.42</v>
      </c>
    </row>
    <row r="4130" spans="1:10">
      <c r="A4130" s="519" t="s">
        <v>4345</v>
      </c>
      <c r="B4130" s="519" t="str">
        <f t="shared" si="64"/>
        <v>ASSENTAMENTO DE TUBULACAO DE PVC,COM JUNTA ELASTICA,PARA COLETOR DE ESGOTOS,COM DIAMETRO NOMINAL DE 400MM,ATERRO E SOCAATE A ALTURA DA GERATRIZ SUPERIOR DO TUBO,CONSIDERANDO O MATERIAL DA PROPRIA ESCAVACAO,EXCLUSIVE TUBO E JUNTA</v>
      </c>
      <c r="C4130" s="519" t="s">
        <v>34886</v>
      </c>
      <c r="D4130" s="519" t="s">
        <v>34896</v>
      </c>
      <c r="E4130" s="519" t="s">
        <v>34888</v>
      </c>
      <c r="F4130" s="519" t="s">
        <v>34889</v>
      </c>
      <c r="I4130" s="519" t="s">
        <v>36</v>
      </c>
      <c r="J4130" s="650">
        <v>22.03</v>
      </c>
    </row>
    <row r="4131" spans="1:10">
      <c r="A4131" s="519" t="s">
        <v>4346</v>
      </c>
      <c r="B4131" s="519"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31" s="519" t="s">
        <v>34897</v>
      </c>
      <c r="D4131" s="519" t="s">
        <v>34898</v>
      </c>
      <c r="E4131" s="519" t="s">
        <v>34899</v>
      </c>
      <c r="F4131" s="519" t="s">
        <v>34900</v>
      </c>
      <c r="G4131" s="519" t="s">
        <v>34901</v>
      </c>
      <c r="H4131" s="519" t="s">
        <v>34902</v>
      </c>
      <c r="I4131" s="519" t="s">
        <v>36</v>
      </c>
      <c r="J4131" s="650">
        <v>2.7</v>
      </c>
    </row>
    <row r="4132" spans="1:10">
      <c r="A4132" s="519" t="s">
        <v>4347</v>
      </c>
      <c r="B4132" s="519" t="str">
        <f t="shared" si="64"/>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32" s="519" t="s">
        <v>34897</v>
      </c>
      <c r="D4132" s="519" t="s">
        <v>34898</v>
      </c>
      <c r="E4132" s="519" t="s">
        <v>34899</v>
      </c>
      <c r="F4132" s="519" t="s">
        <v>34900</v>
      </c>
      <c r="G4132" s="519" t="s">
        <v>34901</v>
      </c>
      <c r="H4132" s="519" t="s">
        <v>34902</v>
      </c>
      <c r="I4132" s="519" t="s">
        <v>36</v>
      </c>
      <c r="J4132" s="650">
        <v>2.35</v>
      </c>
    </row>
    <row r="4133" spans="1:10">
      <c r="A4133" s="519" t="s">
        <v>4348</v>
      </c>
      <c r="B4133" s="519"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3" s="519" t="s">
        <v>34897</v>
      </c>
      <c r="D4133" s="519" t="s">
        <v>34903</v>
      </c>
      <c r="E4133" s="519" t="s">
        <v>34899</v>
      </c>
      <c r="F4133" s="519" t="s">
        <v>34904</v>
      </c>
      <c r="G4133" s="519" t="s">
        <v>34905</v>
      </c>
      <c r="H4133" s="519" t="s">
        <v>34906</v>
      </c>
      <c r="I4133" s="519" t="s">
        <v>36</v>
      </c>
      <c r="J4133" s="650">
        <v>4.68</v>
      </c>
    </row>
    <row r="4134" spans="1:10">
      <c r="A4134" s="519" t="s">
        <v>4349</v>
      </c>
      <c r="B4134" s="519" t="str">
        <f t="shared" si="64"/>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34" s="519" t="s">
        <v>34897</v>
      </c>
      <c r="D4134" s="519" t="s">
        <v>34903</v>
      </c>
      <c r="E4134" s="519" t="s">
        <v>34899</v>
      </c>
      <c r="F4134" s="519" t="s">
        <v>34904</v>
      </c>
      <c r="G4134" s="519" t="s">
        <v>34905</v>
      </c>
      <c r="H4134" s="519" t="s">
        <v>34906</v>
      </c>
      <c r="I4134" s="519" t="s">
        <v>36</v>
      </c>
      <c r="J4134" s="650">
        <v>4.08</v>
      </c>
    </row>
    <row r="4135" spans="1:10">
      <c r="A4135" s="519" t="s">
        <v>4350</v>
      </c>
      <c r="B4135" s="519"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5" s="519" t="s">
        <v>34897</v>
      </c>
      <c r="D4135" s="519" t="s">
        <v>34907</v>
      </c>
      <c r="E4135" s="519" t="s">
        <v>34908</v>
      </c>
      <c r="F4135" s="519" t="s">
        <v>34909</v>
      </c>
      <c r="G4135" s="519" t="s">
        <v>34910</v>
      </c>
      <c r="H4135" s="519" t="s">
        <v>34911</v>
      </c>
      <c r="I4135" s="519" t="s">
        <v>36</v>
      </c>
      <c r="J4135" s="650">
        <v>6.31</v>
      </c>
    </row>
    <row r="4136" spans="1:10">
      <c r="A4136" s="519" t="s">
        <v>4351</v>
      </c>
      <c r="B4136" s="519" t="str">
        <f t="shared" si="64"/>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36" s="519" t="s">
        <v>34897</v>
      </c>
      <c r="D4136" s="519" t="s">
        <v>34907</v>
      </c>
      <c r="E4136" s="519" t="s">
        <v>34908</v>
      </c>
      <c r="F4136" s="519" t="s">
        <v>34909</v>
      </c>
      <c r="G4136" s="519" t="s">
        <v>34910</v>
      </c>
      <c r="H4136" s="519" t="s">
        <v>34911</v>
      </c>
      <c r="I4136" s="519" t="s">
        <v>36</v>
      </c>
      <c r="J4136" s="650">
        <v>5.5</v>
      </c>
    </row>
    <row r="4137" spans="1:10">
      <c r="A4137" s="519" t="s">
        <v>4352</v>
      </c>
      <c r="B4137" s="519"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7" s="519" t="s">
        <v>34897</v>
      </c>
      <c r="D4137" s="519" t="s">
        <v>34912</v>
      </c>
      <c r="E4137" s="519" t="s">
        <v>34908</v>
      </c>
      <c r="F4137" s="519" t="s">
        <v>34909</v>
      </c>
      <c r="G4137" s="519" t="s">
        <v>34910</v>
      </c>
      <c r="H4137" s="519" t="s">
        <v>34911</v>
      </c>
      <c r="I4137" s="519" t="s">
        <v>36</v>
      </c>
      <c r="J4137" s="650">
        <v>9.56</v>
      </c>
    </row>
    <row r="4138" spans="1:10">
      <c r="A4138" s="519" t="s">
        <v>4353</v>
      </c>
      <c r="B4138" s="519" t="str">
        <f t="shared" si="64"/>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38" s="519" t="s">
        <v>34897</v>
      </c>
      <c r="D4138" s="519" t="s">
        <v>34912</v>
      </c>
      <c r="E4138" s="519" t="s">
        <v>34908</v>
      </c>
      <c r="F4138" s="519" t="s">
        <v>34909</v>
      </c>
      <c r="G4138" s="519" t="s">
        <v>34910</v>
      </c>
      <c r="H4138" s="519" t="s">
        <v>34911</v>
      </c>
      <c r="I4138" s="519" t="s">
        <v>36</v>
      </c>
      <c r="J4138" s="650">
        <v>8.33</v>
      </c>
    </row>
    <row r="4139" spans="1:10">
      <c r="A4139" s="519" t="s">
        <v>4354</v>
      </c>
      <c r="B4139" s="519"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39" s="519" t="s">
        <v>34897</v>
      </c>
      <c r="D4139" s="519" t="s">
        <v>34913</v>
      </c>
      <c r="E4139" s="519" t="s">
        <v>34908</v>
      </c>
      <c r="F4139" s="519" t="s">
        <v>34909</v>
      </c>
      <c r="G4139" s="519" t="s">
        <v>34905</v>
      </c>
      <c r="H4139" s="519" t="s">
        <v>34906</v>
      </c>
      <c r="I4139" s="519" t="s">
        <v>36</v>
      </c>
      <c r="J4139" s="650">
        <v>13.35</v>
      </c>
    </row>
    <row r="4140" spans="1:10">
      <c r="A4140" s="519" t="s">
        <v>4355</v>
      </c>
      <c r="B4140" s="519" t="str">
        <f t="shared" si="64"/>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40" s="519" t="s">
        <v>34897</v>
      </c>
      <c r="D4140" s="519" t="s">
        <v>34913</v>
      </c>
      <c r="E4140" s="519" t="s">
        <v>34908</v>
      </c>
      <c r="F4140" s="519" t="s">
        <v>34909</v>
      </c>
      <c r="G4140" s="519" t="s">
        <v>34905</v>
      </c>
      <c r="H4140" s="519" t="s">
        <v>34906</v>
      </c>
      <c r="I4140" s="519" t="s">
        <v>36</v>
      </c>
      <c r="J4140" s="650">
        <v>11.65</v>
      </c>
    </row>
    <row r="4141" spans="1:10">
      <c r="A4141" s="519" t="s">
        <v>4356</v>
      </c>
      <c r="B4141" s="519"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41" s="519" t="s">
        <v>34897</v>
      </c>
      <c r="D4141" s="519" t="s">
        <v>34914</v>
      </c>
      <c r="E4141" s="519" t="s">
        <v>34908</v>
      </c>
      <c r="F4141" s="519" t="s">
        <v>34909</v>
      </c>
      <c r="G4141" s="519" t="s">
        <v>34910</v>
      </c>
      <c r="H4141" s="519" t="s">
        <v>34911</v>
      </c>
      <c r="I4141" s="519" t="s">
        <v>36</v>
      </c>
      <c r="J4141" s="650">
        <v>17.2</v>
      </c>
    </row>
    <row r="4142" spans="1:10">
      <c r="A4142" s="519" t="s">
        <v>4357</v>
      </c>
      <c r="B4142" s="519" t="str">
        <f t="shared" si="64"/>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42" s="519" t="s">
        <v>34897</v>
      </c>
      <c r="D4142" s="519" t="s">
        <v>34914</v>
      </c>
      <c r="E4142" s="519" t="s">
        <v>34908</v>
      </c>
      <c r="F4142" s="519" t="s">
        <v>34909</v>
      </c>
      <c r="G4142" s="519" t="s">
        <v>34910</v>
      </c>
      <c r="H4142" s="519" t="s">
        <v>34911</v>
      </c>
      <c r="I4142" s="519" t="s">
        <v>36</v>
      </c>
      <c r="J4142" s="650">
        <v>15.03</v>
      </c>
    </row>
    <row r="4143" spans="1:10">
      <c r="A4143" s="519" t="s">
        <v>4358</v>
      </c>
      <c r="B4143" s="519"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3" s="519" t="s">
        <v>34897</v>
      </c>
      <c r="D4143" s="519" t="s">
        <v>34915</v>
      </c>
      <c r="E4143" s="519" t="s">
        <v>34908</v>
      </c>
      <c r="F4143" s="519" t="s">
        <v>34909</v>
      </c>
      <c r="G4143" s="519" t="s">
        <v>34910</v>
      </c>
      <c r="H4143" s="519" t="s">
        <v>34911</v>
      </c>
      <c r="I4143" s="519" t="s">
        <v>36</v>
      </c>
      <c r="J4143" s="650">
        <v>21.26</v>
      </c>
    </row>
    <row r="4144" spans="1:10">
      <c r="A4144" s="519" t="s">
        <v>4359</v>
      </c>
      <c r="B4144" s="519" t="str">
        <f t="shared" si="64"/>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44" s="519" t="s">
        <v>34897</v>
      </c>
      <c r="D4144" s="519" t="s">
        <v>34915</v>
      </c>
      <c r="E4144" s="519" t="s">
        <v>34908</v>
      </c>
      <c r="F4144" s="519" t="s">
        <v>34909</v>
      </c>
      <c r="G4144" s="519" t="s">
        <v>34910</v>
      </c>
      <c r="H4144" s="519" t="s">
        <v>34911</v>
      </c>
      <c r="I4144" s="519" t="s">
        <v>36</v>
      </c>
      <c r="J4144" s="650">
        <v>18.59</v>
      </c>
    </row>
    <row r="4145" spans="1:10">
      <c r="A4145" s="519" t="s">
        <v>4360</v>
      </c>
      <c r="B4145" s="519"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5" s="519" t="s">
        <v>34897</v>
      </c>
      <c r="D4145" s="519" t="s">
        <v>34916</v>
      </c>
      <c r="E4145" s="519" t="s">
        <v>34908</v>
      </c>
      <c r="F4145" s="519" t="s">
        <v>34909</v>
      </c>
      <c r="G4145" s="519" t="s">
        <v>34910</v>
      </c>
      <c r="H4145" s="519" t="s">
        <v>34911</v>
      </c>
      <c r="I4145" s="519" t="s">
        <v>36</v>
      </c>
      <c r="J4145" s="650">
        <v>28.27</v>
      </c>
    </row>
    <row r="4146" spans="1:10">
      <c r="A4146" s="519" t="s">
        <v>4361</v>
      </c>
      <c r="B4146" s="519" t="str">
        <f t="shared" si="64"/>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46" s="519" t="s">
        <v>34897</v>
      </c>
      <c r="D4146" s="519" t="s">
        <v>34916</v>
      </c>
      <c r="E4146" s="519" t="s">
        <v>34908</v>
      </c>
      <c r="F4146" s="519" t="s">
        <v>34909</v>
      </c>
      <c r="G4146" s="519" t="s">
        <v>34910</v>
      </c>
      <c r="H4146" s="519" t="s">
        <v>34911</v>
      </c>
      <c r="I4146" s="519" t="s">
        <v>36</v>
      </c>
      <c r="J4146" s="650">
        <v>24.75</v>
      </c>
    </row>
    <row r="4147" spans="1:10">
      <c r="A4147" s="519" t="s">
        <v>4362</v>
      </c>
      <c r="B4147" s="519"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7" s="519" t="s">
        <v>34897</v>
      </c>
      <c r="D4147" s="519" t="s">
        <v>34917</v>
      </c>
      <c r="E4147" s="519" t="s">
        <v>34908</v>
      </c>
      <c r="F4147" s="519" t="s">
        <v>34909</v>
      </c>
      <c r="G4147" s="519" t="s">
        <v>34910</v>
      </c>
      <c r="H4147" s="519" t="s">
        <v>34911</v>
      </c>
      <c r="I4147" s="519" t="s">
        <v>36</v>
      </c>
      <c r="J4147" s="650">
        <v>35.28</v>
      </c>
    </row>
    <row r="4148" spans="1:10">
      <c r="A4148" s="519" t="s">
        <v>4363</v>
      </c>
      <c r="B4148" s="519" t="str">
        <f t="shared" si="64"/>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48" s="519" t="s">
        <v>34897</v>
      </c>
      <c r="D4148" s="519" t="s">
        <v>34917</v>
      </c>
      <c r="E4148" s="519" t="s">
        <v>34908</v>
      </c>
      <c r="F4148" s="519" t="s">
        <v>34909</v>
      </c>
      <c r="G4148" s="519" t="s">
        <v>34910</v>
      </c>
      <c r="H4148" s="519" t="s">
        <v>34911</v>
      </c>
      <c r="I4148" s="519" t="s">
        <v>36</v>
      </c>
      <c r="J4148" s="650">
        <v>30.91</v>
      </c>
    </row>
    <row r="4149" spans="1:10">
      <c r="A4149" s="519" t="s">
        <v>4364</v>
      </c>
      <c r="B4149" s="519" t="str">
        <f t="shared" si="64"/>
        <v>ASSENTAMENTO DE PECAS E ACESSORIOS DE PVC RIGIDO,COM JUNTA ELASTICA,COM DIAMETRO NOMINAL DE 50MM,EXCLUSIVE PECAS E JUNTAS ELASTICAS.CUSTO POR BOLSA</v>
      </c>
      <c r="C4149" s="519" t="s">
        <v>34918</v>
      </c>
      <c r="D4149" s="519" t="s">
        <v>34919</v>
      </c>
      <c r="E4149" s="519" t="s">
        <v>34920</v>
      </c>
      <c r="I4149" s="519" t="s">
        <v>5</v>
      </c>
      <c r="J4149" s="650">
        <v>6.49</v>
      </c>
    </row>
    <row r="4150" spans="1:10">
      <c r="A4150" s="519" t="s">
        <v>4365</v>
      </c>
      <c r="B4150" s="519" t="str">
        <f t="shared" si="64"/>
        <v>ASSENTAMENTO DE PECAS E ACESSORIOS DE PVC RIGIDO,COM JUNTA ELASTICA,COM DIAMETRO NOMINAL DE 50MM,EXCLUSIVE PECAS E JUNTAS ELASTICAS.CUSTO POR BOLSA</v>
      </c>
      <c r="C4150" s="519" t="s">
        <v>34918</v>
      </c>
      <c r="D4150" s="519" t="s">
        <v>34919</v>
      </c>
      <c r="E4150" s="519" t="s">
        <v>34920</v>
      </c>
      <c r="I4150" s="519" t="s">
        <v>5</v>
      </c>
      <c r="J4150" s="650">
        <v>5.62</v>
      </c>
    </row>
    <row r="4151" spans="1:10">
      <c r="A4151" s="519" t="s">
        <v>4366</v>
      </c>
      <c r="B4151" s="519" t="str">
        <f t="shared" si="64"/>
        <v>ASSENTAMENTO DE PECAS E ACESSORIOS DE PVC RIGIDO,COM JUNTA ELASTICA,COM DIAMETRO NOMINAL DE 75MM,EXCLUSIVE PECAS E JUNTAS ELASTICAS.CUSTO POR BOLSA</v>
      </c>
      <c r="C4151" s="519" t="s">
        <v>34918</v>
      </c>
      <c r="D4151" s="519" t="s">
        <v>34921</v>
      </c>
      <c r="E4151" s="519" t="s">
        <v>34920</v>
      </c>
      <c r="I4151" s="519" t="s">
        <v>5</v>
      </c>
      <c r="J4151" s="650">
        <v>9.74</v>
      </c>
    </row>
    <row r="4152" spans="1:10">
      <c r="A4152" s="519" t="s">
        <v>4367</v>
      </c>
      <c r="B4152" s="519" t="str">
        <f t="shared" si="64"/>
        <v>ASSENTAMENTO DE PECAS E ACESSORIOS DE PVC RIGIDO,COM JUNTA ELASTICA,COM DIAMETRO NOMINAL DE 75MM,EXCLUSIVE PECAS E JUNTAS ELASTICAS.CUSTO POR BOLSA</v>
      </c>
      <c r="C4152" s="519" t="s">
        <v>34918</v>
      </c>
      <c r="D4152" s="519" t="s">
        <v>34921</v>
      </c>
      <c r="E4152" s="519" t="s">
        <v>34920</v>
      </c>
      <c r="I4152" s="519" t="s">
        <v>5</v>
      </c>
      <c r="J4152" s="650">
        <v>8.44</v>
      </c>
    </row>
    <row r="4153" spans="1:10">
      <c r="A4153" s="519" t="s">
        <v>4368</v>
      </c>
      <c r="B4153" s="519" t="str">
        <f t="shared" si="64"/>
        <v>ASSENTAMENTO DE PECAS E ACESSORIOS DE PVC RIGIDO,COM JUNTA ELASTICA,COM DIAMETRO NOMINAL DE 100MM,EXCLUSIVE PECAS E JUNTAS ELASTICAS.CUSTO POR BOLSA</v>
      </c>
      <c r="C4153" s="519" t="s">
        <v>34918</v>
      </c>
      <c r="D4153" s="519" t="s">
        <v>34922</v>
      </c>
      <c r="E4153" s="519" t="s">
        <v>34923</v>
      </c>
      <c r="I4153" s="519" t="s">
        <v>5</v>
      </c>
      <c r="J4153" s="650">
        <v>12.98</v>
      </c>
    </row>
    <row r="4154" spans="1:10">
      <c r="A4154" s="519" t="s">
        <v>4369</v>
      </c>
      <c r="B4154" s="519" t="str">
        <f t="shared" si="64"/>
        <v>ASSENTAMENTO DE PECAS E ACESSORIOS DE PVC RIGIDO,COM JUNTA ELASTICA,COM DIAMETRO NOMINAL DE 100MM,EXCLUSIVE PECAS E JUNTAS ELASTICAS.CUSTO POR BOLSA</v>
      </c>
      <c r="C4154" s="519" t="s">
        <v>34918</v>
      </c>
      <c r="D4154" s="519" t="s">
        <v>34922</v>
      </c>
      <c r="E4154" s="519" t="s">
        <v>34923</v>
      </c>
      <c r="I4154" s="519" t="s">
        <v>5</v>
      </c>
      <c r="J4154" s="650">
        <v>11.25</v>
      </c>
    </row>
    <row r="4155" spans="1:10">
      <c r="A4155" s="519" t="s">
        <v>4370</v>
      </c>
      <c r="B4155" s="519" t="str">
        <f t="shared" si="64"/>
        <v>ASSENTAMENTO DE PECAS E ACESSORIOS DE PVC RIGIDO,COM JUNTA ELASTICA,COM DIAMETRO NOMINAL DE 150MM,EXCLUSIVE PECAS E JUNTAS ELASTICAS.CUSTO POR BOLSA</v>
      </c>
      <c r="C4155" s="519" t="s">
        <v>34918</v>
      </c>
      <c r="D4155" s="519" t="s">
        <v>34924</v>
      </c>
      <c r="E4155" s="519" t="s">
        <v>34923</v>
      </c>
      <c r="I4155" s="519" t="s">
        <v>5</v>
      </c>
      <c r="J4155" s="650">
        <v>16.23</v>
      </c>
    </row>
    <row r="4156" spans="1:10">
      <c r="A4156" s="519" t="s">
        <v>4371</v>
      </c>
      <c r="B4156" s="519" t="str">
        <f t="shared" si="64"/>
        <v>ASSENTAMENTO DE PECAS E ACESSORIOS DE PVC RIGIDO,COM JUNTA ELASTICA,COM DIAMETRO NOMINAL DE 150MM,EXCLUSIVE PECAS E JUNTAS ELASTICAS.CUSTO POR BOLSA</v>
      </c>
      <c r="C4156" s="519" t="s">
        <v>34918</v>
      </c>
      <c r="D4156" s="519" t="s">
        <v>34924</v>
      </c>
      <c r="E4156" s="519" t="s">
        <v>34923</v>
      </c>
      <c r="I4156" s="519" t="s">
        <v>5</v>
      </c>
      <c r="J4156" s="650">
        <v>14.06</v>
      </c>
    </row>
    <row r="4157" spans="1:10">
      <c r="A4157" s="519" t="s">
        <v>4372</v>
      </c>
      <c r="B4157" s="519" t="str">
        <f t="shared" si="64"/>
        <v>ASSENTAMENTO DE PECAS E ACESSORIOS DE PVC RIGIDO,COM JUNTA ELASTICA,COM DIAMETRO NOMINAL DE 200MM,EXCLUSIVE PECAS E JUNTAS ELASTICAS.CUSTO POR BOLSA</v>
      </c>
      <c r="C4157" s="519" t="s">
        <v>34918</v>
      </c>
      <c r="D4157" s="519" t="s">
        <v>34925</v>
      </c>
      <c r="E4157" s="519" t="s">
        <v>34923</v>
      </c>
      <c r="I4157" s="519" t="s">
        <v>5</v>
      </c>
      <c r="J4157" s="650">
        <v>19.48</v>
      </c>
    </row>
    <row r="4158" spans="1:10">
      <c r="A4158" s="519" t="s">
        <v>4373</v>
      </c>
      <c r="B4158" s="519" t="str">
        <f t="shared" si="64"/>
        <v>ASSENTAMENTO DE PECAS E ACESSORIOS DE PVC RIGIDO,COM JUNTA ELASTICA,COM DIAMETRO NOMINAL DE 200MM,EXCLUSIVE PECAS E JUNTAS ELASTICAS.CUSTO POR BOLSA</v>
      </c>
      <c r="C4158" s="519" t="s">
        <v>34918</v>
      </c>
      <c r="D4158" s="519" t="s">
        <v>34925</v>
      </c>
      <c r="E4158" s="519" t="s">
        <v>34923</v>
      </c>
      <c r="I4158" s="519" t="s">
        <v>5</v>
      </c>
      <c r="J4158" s="650">
        <v>16.88</v>
      </c>
    </row>
    <row r="4159" spans="1:10">
      <c r="A4159" s="519" t="s">
        <v>4374</v>
      </c>
      <c r="B4159" s="519" t="str">
        <f t="shared" si="64"/>
        <v>ASSENTAMENTO DE PECAS E ACESSORIOS DE PVC RIGIDO,COM JUNTA ELASTICA,COM DIAMETRO NOMINAL DE 250MM,EXCLUSIVE PECAS E JUNTAS ELASTICAS.CUSTO POR BOLSA</v>
      </c>
      <c r="C4159" s="519" t="s">
        <v>34918</v>
      </c>
      <c r="D4159" s="519" t="s">
        <v>34926</v>
      </c>
      <c r="E4159" s="519" t="s">
        <v>34923</v>
      </c>
      <c r="I4159" s="519" t="s">
        <v>5</v>
      </c>
      <c r="J4159" s="650">
        <v>22.73</v>
      </c>
    </row>
    <row r="4160" spans="1:10">
      <c r="A4160" s="519" t="s">
        <v>4375</v>
      </c>
      <c r="B4160" s="519" t="str">
        <f t="shared" si="64"/>
        <v>ASSENTAMENTO DE PECAS E ACESSORIOS DE PVC RIGIDO,COM JUNTA ELASTICA,COM DIAMETRO NOMINAL DE 250MM,EXCLUSIVE PECAS E JUNTAS ELASTICAS.CUSTO POR BOLSA</v>
      </c>
      <c r="C4160" s="519" t="s">
        <v>34918</v>
      </c>
      <c r="D4160" s="519" t="s">
        <v>34926</v>
      </c>
      <c r="E4160" s="519" t="s">
        <v>34923</v>
      </c>
      <c r="I4160" s="519" t="s">
        <v>5</v>
      </c>
      <c r="J4160" s="650">
        <v>19.690000000000001</v>
      </c>
    </row>
    <row r="4161" spans="1:10">
      <c r="A4161" s="519" t="s">
        <v>4376</v>
      </c>
      <c r="B4161" s="519" t="str">
        <f t="shared" si="64"/>
        <v>ASSENTAMENTO DE PECAS E ACESSORIOS DE PVC RIGIDO,COM JUNTA ELASTICA,COM DIAMETRO NOMINAL DE 300MM,EXCLUSIVE PECAS E JUNTAS ELASTICAS.CUSTO POR BOLSA</v>
      </c>
      <c r="C4161" s="519" t="s">
        <v>34918</v>
      </c>
      <c r="D4161" s="519" t="s">
        <v>34927</v>
      </c>
      <c r="E4161" s="519" t="s">
        <v>34923</v>
      </c>
      <c r="I4161" s="519" t="s">
        <v>5</v>
      </c>
      <c r="J4161" s="650">
        <v>25.97</v>
      </c>
    </row>
    <row r="4162" spans="1:10">
      <c r="A4162" s="519" t="s">
        <v>4377</v>
      </c>
      <c r="B4162" s="519" t="str">
        <f t="shared" si="64"/>
        <v>ASSENTAMENTO DE PECAS E ACESSORIOS DE PVC RIGIDO,COM JUNTA ELASTICA,COM DIAMETRO NOMINAL DE 300MM,EXCLUSIVE PECAS E JUNTAS ELASTICAS.CUSTO POR BOLSA</v>
      </c>
      <c r="C4162" s="519" t="s">
        <v>34918</v>
      </c>
      <c r="D4162" s="519" t="s">
        <v>34927</v>
      </c>
      <c r="E4162" s="519" t="s">
        <v>34923</v>
      </c>
      <c r="I4162" s="519" t="s">
        <v>5</v>
      </c>
      <c r="J4162" s="650">
        <v>22.51</v>
      </c>
    </row>
    <row r="4163" spans="1:10">
      <c r="A4163" s="519" t="s">
        <v>4378</v>
      </c>
      <c r="B4163" s="519" t="str">
        <f t="shared" si="64"/>
        <v>ASSENTAMENTO DE PECAS E ACESSORIOS DE PVC RIGIDO,COM JUNTA ELASTICA,COM DIAMETRO NOMINAL DE 350MM,EXCLUSIVE PECAS E JUNTAS ELASTICAS.CUSTO POR BOLSA</v>
      </c>
      <c r="C4163" s="519" t="s">
        <v>34918</v>
      </c>
      <c r="D4163" s="519" t="s">
        <v>34928</v>
      </c>
      <c r="E4163" s="519" t="s">
        <v>34923</v>
      </c>
      <c r="I4163" s="519" t="s">
        <v>5</v>
      </c>
      <c r="J4163" s="650">
        <v>29.22</v>
      </c>
    </row>
    <row r="4164" spans="1:10">
      <c r="A4164" s="519" t="s">
        <v>4379</v>
      </c>
      <c r="B4164" s="519" t="str">
        <f t="shared" si="64"/>
        <v>ASSENTAMENTO DE PECAS E ACESSORIOS DE PVC RIGIDO,COM JUNTA ELASTICA,COM DIAMETRO NOMINAL DE 350MM,EXCLUSIVE PECAS E JUNTAS ELASTICAS.CUSTO POR BOLSA</v>
      </c>
      <c r="C4164" s="519" t="s">
        <v>34918</v>
      </c>
      <c r="D4164" s="519" t="s">
        <v>34928</v>
      </c>
      <c r="E4164" s="519" t="s">
        <v>34923</v>
      </c>
      <c r="I4164" s="519" t="s">
        <v>5</v>
      </c>
      <c r="J4164" s="650">
        <v>25.32</v>
      </c>
    </row>
    <row r="4165" spans="1:10">
      <c r="A4165" s="519" t="s">
        <v>4380</v>
      </c>
      <c r="B4165" s="519" t="str">
        <f t="shared" si="64"/>
        <v>ASSENTAMENTO DE PECAS E ACESSORIOS DE PVC RIGIDO,COM JUNTA ELASTICA,COM DIAMETRO NOMINAL DE 400MM,EXCLUSIVE PECAS E JUNTAS ELASTICAS.CUSTO POR BOLSA</v>
      </c>
      <c r="C4165" s="519" t="s">
        <v>34918</v>
      </c>
      <c r="D4165" s="519" t="s">
        <v>34929</v>
      </c>
      <c r="E4165" s="519" t="s">
        <v>34923</v>
      </c>
      <c r="I4165" s="519" t="s">
        <v>5</v>
      </c>
      <c r="J4165" s="650">
        <v>32.47</v>
      </c>
    </row>
    <row r="4166" spans="1:10">
      <c r="A4166" s="519" t="s">
        <v>4381</v>
      </c>
      <c r="B4166" s="519" t="str">
        <f t="shared" si="64"/>
        <v>ASSENTAMENTO DE PECAS E ACESSORIOS DE PVC RIGIDO,COM JUNTA ELASTICA,COM DIAMETRO NOMINAL DE 400MM,EXCLUSIVE PECAS E JUNTAS ELASTICAS.CUSTO POR BOLSA</v>
      </c>
      <c r="C4166" s="519" t="s">
        <v>34918</v>
      </c>
      <c r="D4166" s="519" t="s">
        <v>34929</v>
      </c>
      <c r="E4166" s="519" t="s">
        <v>34923</v>
      </c>
      <c r="I4166" s="519" t="s">
        <v>5</v>
      </c>
      <c r="J4166" s="650">
        <v>28.13</v>
      </c>
    </row>
    <row r="4167" spans="1:10">
      <c r="A4167" s="519" t="s">
        <v>4382</v>
      </c>
      <c r="B4167" s="519" t="str">
        <f t="shared" si="64"/>
        <v>ASSENTAMENTO DE PECAS E ACESSORIOS DE PVC RIGIDO,COM JUNTA ELASTICA,COM DIAMETRO NOMINAL DE 500MM,EXCLUSIVE PECAS E JUNTAS ELASTICAS.CUSTO POR BOLSA</v>
      </c>
      <c r="C4167" s="519" t="s">
        <v>34918</v>
      </c>
      <c r="D4167" s="519" t="s">
        <v>34930</v>
      </c>
      <c r="E4167" s="519" t="s">
        <v>34923</v>
      </c>
      <c r="I4167" s="519" t="s">
        <v>5</v>
      </c>
      <c r="J4167" s="650">
        <v>38.96</v>
      </c>
    </row>
    <row r="4168" spans="1:10">
      <c r="A4168" s="519" t="s">
        <v>4383</v>
      </c>
      <c r="B4168" s="519" t="str">
        <f t="shared" ref="B4168:B4231" si="65">C4168&amp;D4168&amp;E4168&amp;F4168&amp;G4168&amp;H4168</f>
        <v>ASSENTAMENTO DE PECAS E ACESSORIOS DE PVC RIGIDO,COM JUNTA ELASTICA,COM DIAMETRO NOMINAL DE 500MM,EXCLUSIVE PECAS E JUNTAS ELASTICAS.CUSTO POR BOLSA</v>
      </c>
      <c r="C4168" s="519" t="s">
        <v>34918</v>
      </c>
      <c r="D4168" s="519" t="s">
        <v>34930</v>
      </c>
      <c r="E4168" s="519" t="s">
        <v>34923</v>
      </c>
      <c r="I4168" s="519" t="s">
        <v>5</v>
      </c>
      <c r="J4168" s="650">
        <v>33.76</v>
      </c>
    </row>
    <row r="4169" spans="1:10">
      <c r="A4169" s="519" t="s">
        <v>4384</v>
      </c>
      <c r="B4169" s="519" t="str">
        <f t="shared" si="65"/>
        <v>ASSENTAMENTO DE TUBO DE PVC ROSQUEAVEL,EXCLUSIVE FORNECIMENTO DESTE,INCLUSIVE MONTAGEM DAS CONEXOES E MATERIAIS PARA VEDACAO,DIAMETRO DE 1/2"</v>
      </c>
      <c r="C4169" s="519" t="s">
        <v>34931</v>
      </c>
      <c r="D4169" s="519" t="s">
        <v>34932</v>
      </c>
      <c r="E4169" s="519" t="s">
        <v>34933</v>
      </c>
      <c r="I4169" s="519" t="s">
        <v>36</v>
      </c>
      <c r="J4169" s="650">
        <v>1.54</v>
      </c>
    </row>
    <row r="4170" spans="1:10">
      <c r="A4170" s="519" t="s">
        <v>4385</v>
      </c>
      <c r="B4170" s="519" t="str">
        <f t="shared" si="65"/>
        <v>ASSENTAMENTO DE TUBO DE PVC ROSQUEAVEL,EXCLUSIVE FORNECIMENTO DESTE,INCLUSIVE MONTAGEM DAS CONEXOES E MATERIAIS PARA VEDACAO,DIAMETRO DE 1/2"</v>
      </c>
      <c r="C4170" s="519" t="s">
        <v>34931</v>
      </c>
      <c r="D4170" s="519" t="s">
        <v>34932</v>
      </c>
      <c r="E4170" s="519" t="s">
        <v>34933</v>
      </c>
      <c r="I4170" s="519" t="s">
        <v>36</v>
      </c>
      <c r="J4170" s="650">
        <v>1.33</v>
      </c>
    </row>
    <row r="4171" spans="1:10">
      <c r="A4171" s="519" t="s">
        <v>4386</v>
      </c>
      <c r="B4171" s="519" t="str">
        <f t="shared" si="65"/>
        <v>ASSENTAMENTO DE TUBO DE PVC ROSQUEAVEL,EXCLUSIVE FORNECIMENTO DESTE,INCLUSIVE MONTAGEM DAS CONEXOES E MATERIAIS PARA VEDACAO,DIAMETRO DE 3/4"</v>
      </c>
      <c r="C4171" s="519" t="s">
        <v>34931</v>
      </c>
      <c r="D4171" s="519" t="s">
        <v>34932</v>
      </c>
      <c r="E4171" s="519" t="s">
        <v>34934</v>
      </c>
      <c r="I4171" s="519" t="s">
        <v>36</v>
      </c>
      <c r="J4171" s="650">
        <v>1.7000000000000002</v>
      </c>
    </row>
    <row r="4172" spans="1:10">
      <c r="A4172" s="519" t="s">
        <v>4387</v>
      </c>
      <c r="B4172" s="519" t="str">
        <f t="shared" si="65"/>
        <v>ASSENTAMENTO DE TUBO DE PVC ROSQUEAVEL,EXCLUSIVE FORNECIMENTO DESTE,INCLUSIVE MONTAGEM DAS CONEXOES E MATERIAIS PARA VEDACAO,DIAMETRO DE 3/4"</v>
      </c>
      <c r="C4172" s="519" t="s">
        <v>34931</v>
      </c>
      <c r="D4172" s="519" t="s">
        <v>34932</v>
      </c>
      <c r="E4172" s="519" t="s">
        <v>34934</v>
      </c>
      <c r="I4172" s="519" t="s">
        <v>36</v>
      </c>
      <c r="J4172" s="650">
        <v>1.47</v>
      </c>
    </row>
    <row r="4173" spans="1:10">
      <c r="A4173" s="519" t="s">
        <v>4388</v>
      </c>
      <c r="B4173" s="519" t="str">
        <f t="shared" si="65"/>
        <v>ASSENTAMENTO DE TUBO DE PVC ROSQUEAVEL,EXCLUSIVE FORNECIMENTO DESTE,INCLUSIVE MONTAGEM DAS CONEXOES E MATERIAIS PARA VEDACAO,DIAMETRO DE 1"</v>
      </c>
      <c r="C4173" s="519" t="s">
        <v>34931</v>
      </c>
      <c r="D4173" s="519" t="s">
        <v>34932</v>
      </c>
      <c r="E4173" s="519" t="s">
        <v>34935</v>
      </c>
      <c r="I4173" s="519" t="s">
        <v>36</v>
      </c>
      <c r="J4173" s="650">
        <v>2.02</v>
      </c>
    </row>
    <row r="4174" spans="1:10">
      <c r="A4174" s="519" t="s">
        <v>4389</v>
      </c>
      <c r="B4174" s="519" t="str">
        <f t="shared" si="65"/>
        <v>ASSENTAMENTO DE TUBO DE PVC ROSQUEAVEL,EXCLUSIVE FORNECIMENTO DESTE,INCLUSIVE MONTAGEM DAS CONEXOES E MATERIAIS PARA VEDACAO,DIAMETRO DE 1"</v>
      </c>
      <c r="C4174" s="519" t="s">
        <v>34931</v>
      </c>
      <c r="D4174" s="519" t="s">
        <v>34932</v>
      </c>
      <c r="E4174" s="519" t="s">
        <v>34935</v>
      </c>
      <c r="I4174" s="519" t="s">
        <v>36</v>
      </c>
      <c r="J4174" s="650">
        <v>1.75</v>
      </c>
    </row>
    <row r="4175" spans="1:10">
      <c r="A4175" s="519" t="s">
        <v>4390</v>
      </c>
      <c r="B4175" s="519" t="str">
        <f t="shared" si="65"/>
        <v>ASSENTAMENTO DE TUBO DE PVC ROSQUEAVEL,EXCLUSIVE FORNECIMENTO DESTE,INCLUSIVE MONTAGEM DAS CONEXOES E MATERIAIS PARA VEDACAO,DIAMETRO DE 1.1/2"</v>
      </c>
      <c r="C4175" s="519" t="s">
        <v>34931</v>
      </c>
      <c r="D4175" s="519" t="s">
        <v>34932</v>
      </c>
      <c r="E4175" s="519" t="s">
        <v>34936</v>
      </c>
      <c r="I4175" s="519" t="s">
        <v>36</v>
      </c>
      <c r="J4175" s="650">
        <v>2.4300000000000002</v>
      </c>
    </row>
    <row r="4176" spans="1:10">
      <c r="A4176" s="519" t="s">
        <v>4391</v>
      </c>
      <c r="B4176" s="519" t="str">
        <f t="shared" si="65"/>
        <v>ASSENTAMENTO DE TUBO DE PVC ROSQUEAVEL,EXCLUSIVE FORNECIMENTO DESTE,INCLUSIVE MONTAGEM DAS CONEXOES E MATERIAIS PARA VEDACAO,DIAMETRO DE 1.1/2"</v>
      </c>
      <c r="C4176" s="519" t="s">
        <v>34931</v>
      </c>
      <c r="D4176" s="519" t="s">
        <v>34932</v>
      </c>
      <c r="E4176" s="519" t="s">
        <v>34936</v>
      </c>
      <c r="I4176" s="519" t="s">
        <v>36</v>
      </c>
      <c r="J4176" s="650">
        <v>2.11</v>
      </c>
    </row>
    <row r="4177" spans="1:10">
      <c r="A4177" s="519" t="s">
        <v>4392</v>
      </c>
      <c r="B4177" s="519" t="str">
        <f t="shared" si="65"/>
        <v>ASSENTAMENTO DE TUBO DE PVC ROSQUEAVEL,EXCLUSIVE FORNECIMENTO DESTE,INCLUSIVE MONTAGEM DAS CONEXOES E MATERIAIS PARA VEDACAO,DIAMETRO DE 2"</v>
      </c>
      <c r="C4177" s="519" t="s">
        <v>34931</v>
      </c>
      <c r="D4177" s="519" t="s">
        <v>34932</v>
      </c>
      <c r="E4177" s="519" t="s">
        <v>34937</v>
      </c>
      <c r="I4177" s="519" t="s">
        <v>36</v>
      </c>
      <c r="J4177" s="650">
        <v>2.67</v>
      </c>
    </row>
    <row r="4178" spans="1:10">
      <c r="A4178" s="519" t="s">
        <v>4393</v>
      </c>
      <c r="B4178" s="519" t="str">
        <f t="shared" si="65"/>
        <v>ASSENTAMENTO DE TUBO DE PVC ROSQUEAVEL,EXCLUSIVE FORNECIMENTO DESTE,INCLUSIVE MONTAGEM DAS CONEXOES E MATERIAIS PARA VEDACAO,DIAMETRO DE 2"</v>
      </c>
      <c r="C4178" s="519" t="s">
        <v>34931</v>
      </c>
      <c r="D4178" s="519" t="s">
        <v>34932</v>
      </c>
      <c r="E4178" s="519" t="s">
        <v>34937</v>
      </c>
      <c r="I4178" s="519" t="s">
        <v>36</v>
      </c>
      <c r="J4178" s="650">
        <v>2.3199999999999998</v>
      </c>
    </row>
    <row r="4179" spans="1:10">
      <c r="A4179" s="519" t="s">
        <v>4394</v>
      </c>
      <c r="B4179" s="519" t="str">
        <f t="shared" si="65"/>
        <v>ASSENTAMENTO DE TUBO DE PVC ROSQUEAVEL,EXCLUSIVE FORNECIMENTO DESTE,INCLUSIVE MONTAGEM DAS CONEXOES E MATERIAIS PARA VEDACAO,DIAMETRO DE 3"</v>
      </c>
      <c r="C4179" s="519" t="s">
        <v>34931</v>
      </c>
      <c r="D4179" s="519" t="s">
        <v>34932</v>
      </c>
      <c r="E4179" s="519" t="s">
        <v>34938</v>
      </c>
      <c r="I4179" s="519" t="s">
        <v>36</v>
      </c>
      <c r="J4179" s="650">
        <v>3.45</v>
      </c>
    </row>
    <row r="4180" spans="1:10">
      <c r="A4180" s="519" t="s">
        <v>4395</v>
      </c>
      <c r="B4180" s="519" t="str">
        <f t="shared" si="65"/>
        <v>ASSENTAMENTO DE TUBO DE PVC ROSQUEAVEL,EXCLUSIVE FORNECIMENTO DESTE,INCLUSIVE MONTAGEM DAS CONEXOES E MATERIAIS PARA VEDACAO,DIAMETRO DE 3"</v>
      </c>
      <c r="C4180" s="519" t="s">
        <v>34931</v>
      </c>
      <c r="D4180" s="519" t="s">
        <v>34932</v>
      </c>
      <c r="E4180" s="519" t="s">
        <v>34938</v>
      </c>
      <c r="I4180" s="519" t="s">
        <v>36</v>
      </c>
      <c r="J4180" s="650">
        <v>2.98</v>
      </c>
    </row>
    <row r="4181" spans="1:10">
      <c r="A4181" s="519" t="s">
        <v>4396</v>
      </c>
      <c r="B4181" s="519" t="str">
        <f t="shared" si="65"/>
        <v>ASSENTAMENTO DE TUBO DE PVC ROSQUEAVEL,EXCLUSIVE FORNECIMENTO DESTE,INCLUSIVE MONTAGEM DAS CONEXOES E MATERIAIS PARA VEDACAO,DIAMETRO DE 4"</v>
      </c>
      <c r="C4181" s="519" t="s">
        <v>34931</v>
      </c>
      <c r="D4181" s="519" t="s">
        <v>34932</v>
      </c>
      <c r="E4181" s="519" t="s">
        <v>34939</v>
      </c>
      <c r="I4181" s="519" t="s">
        <v>36</v>
      </c>
      <c r="J4181" s="650">
        <v>4.42</v>
      </c>
    </row>
    <row r="4182" spans="1:10">
      <c r="A4182" s="519" t="s">
        <v>4397</v>
      </c>
      <c r="B4182" s="519" t="str">
        <f t="shared" si="65"/>
        <v>ASSENTAMENTO DE TUBO DE PVC ROSQUEAVEL,EXCLUSIVE FORNECIMENTO DESTE,INCLUSIVE MONTAGEM DAS CONEXOES E MATERIAIS PARA VEDACAO,DIAMETRO DE 4"</v>
      </c>
      <c r="C4182" s="519" t="s">
        <v>34931</v>
      </c>
      <c r="D4182" s="519" t="s">
        <v>34932</v>
      </c>
      <c r="E4182" s="519" t="s">
        <v>34939</v>
      </c>
      <c r="I4182" s="519" t="s">
        <v>36</v>
      </c>
      <c r="J4182" s="650">
        <v>3.83</v>
      </c>
    </row>
    <row r="4183" spans="1:10">
      <c r="A4183" s="519" t="s">
        <v>4398</v>
      </c>
      <c r="B4183" s="519" t="str">
        <f t="shared" si="65"/>
        <v>MONTAGEM DE COMPORTA QUADRADA OU CIRCULAR COM DIMENSOES MAIORES QUE 0,70 X 0,70M,INCLUSIVE OS MATERIAIS NECESSARIOS A MONTAGEM,EXCETO CHUMBADORES</v>
      </c>
      <c r="C4183" s="519" t="s">
        <v>34940</v>
      </c>
      <c r="D4183" s="519" t="s">
        <v>34941</v>
      </c>
      <c r="E4183" s="519" t="s">
        <v>34942</v>
      </c>
      <c r="I4183" s="519" t="s">
        <v>5</v>
      </c>
      <c r="J4183" s="650">
        <v>1554.45</v>
      </c>
    </row>
    <row r="4184" spans="1:10">
      <c r="A4184" s="519" t="s">
        <v>4399</v>
      </c>
      <c r="B4184" s="519" t="str">
        <f t="shared" si="65"/>
        <v>MONTAGEM DE COMPORTA QUADRADA OU CIRCULAR COM DIMENSOES MAIORES QUE 0,70 X 0,70M,INCLUSIVE OS MATERIAIS NECESSARIOS A MONTAGEM,EXCETO CHUMBADORES</v>
      </c>
      <c r="C4184" s="519" t="s">
        <v>34940</v>
      </c>
      <c r="D4184" s="519" t="s">
        <v>34941</v>
      </c>
      <c r="E4184" s="519" t="s">
        <v>34942</v>
      </c>
      <c r="I4184" s="519" t="s">
        <v>5</v>
      </c>
      <c r="J4184" s="650">
        <v>1349.54</v>
      </c>
    </row>
    <row r="4185" spans="1:10">
      <c r="A4185" s="519" t="s">
        <v>4400</v>
      </c>
      <c r="B4185" s="519" t="str">
        <f t="shared" si="65"/>
        <v>MONTAGEM DE COMPORTA QUADRADA OU CIRCULAR COM DIMENSOES ATE0.70 X 0.70M,INCLUSIVE OS MATERIAIS NECESSARIOS A MONTAGEM,EXCETO CHUMBADORES</v>
      </c>
      <c r="C4185" s="519" t="s">
        <v>34943</v>
      </c>
      <c r="D4185" s="519" t="s">
        <v>34944</v>
      </c>
      <c r="E4185" s="519" t="s">
        <v>34945</v>
      </c>
      <c r="I4185" s="519" t="s">
        <v>5</v>
      </c>
      <c r="J4185" s="650">
        <v>767.89</v>
      </c>
    </row>
    <row r="4186" spans="1:10">
      <c r="A4186" s="519" t="s">
        <v>4401</v>
      </c>
      <c r="B4186" s="519" t="str">
        <f t="shared" si="65"/>
        <v>MONTAGEM DE COMPORTA QUADRADA OU CIRCULAR COM DIMENSOES ATE0.70 X 0.70M,INCLUSIVE OS MATERIAIS NECESSARIOS A MONTAGEM,EXCETO CHUMBADORES</v>
      </c>
      <c r="C4186" s="519" t="s">
        <v>34943</v>
      </c>
      <c r="D4186" s="519" t="s">
        <v>34944</v>
      </c>
      <c r="E4186" s="519" t="s">
        <v>34945</v>
      </c>
      <c r="I4186" s="519" t="s">
        <v>5</v>
      </c>
      <c r="J4186" s="650">
        <v>666.75</v>
      </c>
    </row>
    <row r="4187" spans="1:10">
      <c r="A4187" s="519" t="s">
        <v>4402</v>
      </c>
      <c r="B4187" s="519" t="str">
        <f t="shared" si="65"/>
        <v>MONTAGEM DE PEDESTAL E HASTE SIMPLES PARA ACIONAMENTO DE COMPORTA,ADUFA,VALVULA OU REGISTRO,INCLUSIVE OS MATERIAIS NECESSARIOS A MONTAGEM,EXCETO CHUMBADORES.CUSTO POR CONJUNTO</v>
      </c>
      <c r="C4187" s="519" t="s">
        <v>34946</v>
      </c>
      <c r="D4187" s="519" t="s">
        <v>34947</v>
      </c>
      <c r="E4187" s="519" t="s">
        <v>34948</v>
      </c>
      <c r="I4187" s="519" t="s">
        <v>5</v>
      </c>
      <c r="J4187" s="650">
        <v>399.73</v>
      </c>
    </row>
    <row r="4188" spans="1:10">
      <c r="A4188" s="519" t="s">
        <v>4403</v>
      </c>
      <c r="B4188" s="519" t="str">
        <f t="shared" si="65"/>
        <v>MONTAGEM DE PEDESTAL E HASTE SIMPLES PARA ACIONAMENTO DE COMPORTA,ADUFA,VALVULA OU REGISTRO,INCLUSIVE OS MATERIAIS NECESSARIOS A MONTAGEM,EXCETO CHUMBADORES.CUSTO POR CONJUNTO</v>
      </c>
      <c r="C4188" s="519" t="s">
        <v>34946</v>
      </c>
      <c r="D4188" s="519" t="s">
        <v>34947</v>
      </c>
      <c r="E4188" s="519" t="s">
        <v>34948</v>
      </c>
      <c r="I4188" s="519" t="s">
        <v>5</v>
      </c>
      <c r="J4188" s="650">
        <v>347.07</v>
      </c>
    </row>
    <row r="4189" spans="1:10">
      <c r="A4189" s="519" t="s">
        <v>4404</v>
      </c>
      <c r="B4189" s="519" t="str">
        <f t="shared" si="65"/>
        <v>MONTAGEM DE ADUFA DE PAREDE COM FLANGE,DIAMETRO DE 150MM,EXCLUSIVE FORNECIMENTO DOS PARAFUSOS DE FIXACAO</v>
      </c>
      <c r="C4189" s="519" t="s">
        <v>34949</v>
      </c>
      <c r="D4189" s="519" t="s">
        <v>34950</v>
      </c>
      <c r="I4189" s="519" t="s">
        <v>5</v>
      </c>
      <c r="J4189" s="650">
        <v>40.299999999999997</v>
      </c>
    </row>
    <row r="4190" spans="1:10">
      <c r="A4190" s="519" t="s">
        <v>4405</v>
      </c>
      <c r="B4190" s="519" t="str">
        <f t="shared" si="65"/>
        <v>MONTAGEM DE ADUFA DE PAREDE COM FLANGE,DIAMETRO DE 150MM,EXCLUSIVE FORNECIMENTO DOS PARAFUSOS DE FIXACAO</v>
      </c>
      <c r="C4190" s="519" t="s">
        <v>34949</v>
      </c>
      <c r="D4190" s="519" t="s">
        <v>34950</v>
      </c>
      <c r="I4190" s="519" t="s">
        <v>5</v>
      </c>
      <c r="J4190" s="650">
        <v>35.58</v>
      </c>
    </row>
    <row r="4191" spans="1:10">
      <c r="A4191" s="519" t="s">
        <v>4406</v>
      </c>
      <c r="B4191" s="519" t="str">
        <f t="shared" si="65"/>
        <v>MONTAGEM DE ADUFA DE PAREDE COM FLANGE,DIAMETRO DE 200MM,EXCLUSIVE FORNECIMENTO DE PARAFUSOS DE FIXACAO</v>
      </c>
      <c r="C4191" s="519" t="s">
        <v>34951</v>
      </c>
      <c r="D4191" s="519" t="s">
        <v>34952</v>
      </c>
      <c r="I4191" s="519" t="s">
        <v>5</v>
      </c>
      <c r="J4191" s="650">
        <v>50.11</v>
      </c>
    </row>
    <row r="4192" spans="1:10">
      <c r="A4192" s="519" t="s">
        <v>4407</v>
      </c>
      <c r="B4192" s="519" t="str">
        <f t="shared" si="65"/>
        <v>MONTAGEM DE ADUFA DE PAREDE COM FLANGE,DIAMETRO DE 200MM,EXCLUSIVE FORNECIMENTO DE PARAFUSOS DE FIXACAO</v>
      </c>
      <c r="C4192" s="519" t="s">
        <v>34951</v>
      </c>
      <c r="D4192" s="519" t="s">
        <v>34952</v>
      </c>
      <c r="I4192" s="519" t="s">
        <v>5</v>
      </c>
      <c r="J4192" s="650">
        <v>44.25</v>
      </c>
    </row>
    <row r="4193" spans="1:10">
      <c r="A4193" s="519" t="s">
        <v>4408</v>
      </c>
      <c r="B4193" s="519" t="str">
        <f t="shared" si="65"/>
        <v>MONTAGEM DE ADUFA DE PAREDES COM FLANGE,DIAMETRO DE 250MM,EXCLUSIVE FORNECIMENTO DE PARAFUSOS DE FIXACAO</v>
      </c>
      <c r="C4193" s="519" t="s">
        <v>34953</v>
      </c>
      <c r="D4193" s="519" t="s">
        <v>34954</v>
      </c>
      <c r="I4193" s="519" t="s">
        <v>5</v>
      </c>
      <c r="J4193" s="650">
        <v>150.07</v>
      </c>
    </row>
    <row r="4194" spans="1:10">
      <c r="A4194" s="519" t="s">
        <v>4409</v>
      </c>
      <c r="B4194" s="519" t="str">
        <f t="shared" si="65"/>
        <v>MONTAGEM DE ADUFA DE PAREDES COM FLANGE,DIAMETRO DE 250MM,EXCLUSIVE FORNECIMENTO DE PARAFUSOS DE FIXACAO</v>
      </c>
      <c r="C4194" s="519" t="s">
        <v>34953</v>
      </c>
      <c r="D4194" s="519" t="s">
        <v>34954</v>
      </c>
      <c r="I4194" s="519" t="s">
        <v>5</v>
      </c>
      <c r="J4194" s="650">
        <v>141.44999999999999</v>
      </c>
    </row>
    <row r="4195" spans="1:10">
      <c r="A4195" s="519" t="s">
        <v>4410</v>
      </c>
      <c r="B4195" s="519" t="str">
        <f t="shared" si="65"/>
        <v>MONTAGEM DE ADUFA DE PAREDE COM FLANGE,DIAMETRO DE 300MM,EXCLUSIVE FORNECIMENTO DE PARAFUSOS DE FIXACAO</v>
      </c>
      <c r="C4195" s="519" t="s">
        <v>34955</v>
      </c>
      <c r="D4195" s="519" t="s">
        <v>34952</v>
      </c>
      <c r="I4195" s="519" t="s">
        <v>5</v>
      </c>
      <c r="J4195" s="650">
        <v>164.57</v>
      </c>
    </row>
    <row r="4196" spans="1:10">
      <c r="A4196" s="519" t="s">
        <v>4411</v>
      </c>
      <c r="B4196" s="519" t="str">
        <f t="shared" si="65"/>
        <v>MONTAGEM DE ADUFA DE PAREDE COM FLANGE,DIAMETRO DE 300MM,EXCLUSIVE FORNECIMENTO DE PARAFUSOS DE FIXACAO</v>
      </c>
      <c r="C4196" s="519" t="s">
        <v>34955</v>
      </c>
      <c r="D4196" s="519" t="s">
        <v>34952</v>
      </c>
      <c r="I4196" s="519" t="s">
        <v>5</v>
      </c>
      <c r="J4196" s="650">
        <v>155.9</v>
      </c>
    </row>
    <row r="4197" spans="1:10">
      <c r="A4197" s="519" t="s">
        <v>4412</v>
      </c>
      <c r="B4197" s="519" t="str">
        <f t="shared" si="65"/>
        <v>MONTAGEM DE ADUFA DE PAREDE COM FLANGE,DIAMETRO DE 400MM,EXCLUSIVE FORNECIMENTO DOS PARAFUSOS DE FIXACAO</v>
      </c>
      <c r="C4197" s="519" t="s">
        <v>34956</v>
      </c>
      <c r="D4197" s="519" t="s">
        <v>34950</v>
      </c>
      <c r="I4197" s="519" t="s">
        <v>5</v>
      </c>
      <c r="J4197" s="650">
        <v>195.92</v>
      </c>
    </row>
    <row r="4198" spans="1:10">
      <c r="A4198" s="519" t="s">
        <v>4413</v>
      </c>
      <c r="B4198" s="519" t="str">
        <f t="shared" si="65"/>
        <v>MONTAGEM DE ADUFA DE PAREDE COM FLANGE,DIAMETRO DE 400MM,EXCLUSIVE FORNECIMENTO DOS PARAFUSOS DE FIXACAO</v>
      </c>
      <c r="C4198" s="519" t="s">
        <v>34956</v>
      </c>
      <c r="D4198" s="519" t="s">
        <v>34950</v>
      </c>
      <c r="I4198" s="519" t="s">
        <v>5</v>
      </c>
      <c r="J4198" s="650">
        <v>185.54</v>
      </c>
    </row>
    <row r="4199" spans="1:10">
      <c r="A4199" s="519" t="s">
        <v>4414</v>
      </c>
      <c r="B4199" s="519" t="str">
        <f t="shared" si="65"/>
        <v>MONTAGEM DE ADUFA DE PAREDE COM FLANGE,DIAMETRO DE 500MM,EXCLUSIVE FORNECIMENTO DOS PARAFUSOS DE FIXACAO</v>
      </c>
      <c r="C4199" s="519" t="s">
        <v>34957</v>
      </c>
      <c r="D4199" s="519" t="s">
        <v>34950</v>
      </c>
      <c r="I4199" s="519" t="s">
        <v>5</v>
      </c>
      <c r="J4199" s="650">
        <v>210.37</v>
      </c>
    </row>
    <row r="4200" spans="1:10">
      <c r="A4200" s="519" t="s">
        <v>4415</v>
      </c>
      <c r="B4200" s="519" t="str">
        <f t="shared" si="65"/>
        <v>MONTAGEM DE ADUFA DE PAREDE COM FLANGE,DIAMETRO DE 500MM,EXCLUSIVE FORNECIMENTO DOS PARAFUSOS DE FIXACAO</v>
      </c>
      <c r="C4200" s="519" t="s">
        <v>34957</v>
      </c>
      <c r="D4200" s="519" t="s">
        <v>34950</v>
      </c>
      <c r="I4200" s="519" t="s">
        <v>5</v>
      </c>
      <c r="J4200" s="650">
        <v>198.65</v>
      </c>
    </row>
    <row r="4201" spans="1:10">
      <c r="A4201" s="519" t="s">
        <v>4416</v>
      </c>
      <c r="B4201" s="519" t="str">
        <f t="shared" si="65"/>
        <v>MONTAGEM DE ADUFA DE PAREDE COM FLANGE,DIAMETRO DE 600MM,EXCLUSIVE FORNECIMENTO DOS PARAFUSOS DE FIXACAO</v>
      </c>
      <c r="C4201" s="519" t="s">
        <v>34958</v>
      </c>
      <c r="D4201" s="519" t="s">
        <v>34950</v>
      </c>
      <c r="I4201" s="519" t="s">
        <v>5</v>
      </c>
      <c r="J4201" s="650">
        <v>225.12</v>
      </c>
    </row>
    <row r="4202" spans="1:10">
      <c r="A4202" s="519" t="s">
        <v>4417</v>
      </c>
      <c r="B4202" s="519" t="str">
        <f t="shared" si="65"/>
        <v>MONTAGEM DE ADUFA DE PAREDE COM FLANGE,DIAMETRO DE 600MM,EXCLUSIVE FORNECIMENTO DOS PARAFUSOS DE FIXACAO</v>
      </c>
      <c r="C4202" s="519" t="s">
        <v>34958</v>
      </c>
      <c r="D4202" s="519" t="s">
        <v>34950</v>
      </c>
      <c r="I4202" s="519" t="s">
        <v>5</v>
      </c>
      <c r="J4202" s="650">
        <v>212.57</v>
      </c>
    </row>
    <row r="4203" spans="1:10">
      <c r="A4203" s="519" t="s">
        <v>4418</v>
      </c>
      <c r="B4203" s="519" t="str">
        <f t="shared" si="65"/>
        <v>MONTAGEM DE ADUFA DE FUNDO COM FLANGE,DIAMETRO DE 150MM,EXCLUSIVE FORNECIMENTO DOS PARAFUSOS DE FIXACAO</v>
      </c>
      <c r="C4203" s="519" t="s">
        <v>34959</v>
      </c>
      <c r="D4203" s="519" t="s">
        <v>34960</v>
      </c>
      <c r="I4203" s="519" t="s">
        <v>5</v>
      </c>
      <c r="J4203" s="650">
        <v>48.86</v>
      </c>
    </row>
    <row r="4204" spans="1:10">
      <c r="A4204" s="519" t="s">
        <v>4419</v>
      </c>
      <c r="B4204" s="519" t="str">
        <f t="shared" si="65"/>
        <v>MONTAGEM DE ADUFA DE FUNDO COM FLANGE,DIAMETRO DE 150MM,EXCLUSIVE FORNECIMENTO DOS PARAFUSOS DE FIXACAO</v>
      </c>
      <c r="C4204" s="519" t="s">
        <v>34959</v>
      </c>
      <c r="D4204" s="519" t="s">
        <v>34960</v>
      </c>
      <c r="I4204" s="519" t="s">
        <v>5</v>
      </c>
      <c r="J4204" s="650">
        <v>43</v>
      </c>
    </row>
    <row r="4205" spans="1:10">
      <c r="A4205" s="519" t="s">
        <v>4420</v>
      </c>
      <c r="B4205" s="519" t="str">
        <f t="shared" si="65"/>
        <v>MONTAGEM DE ADUFA DE FUNDO COM FLANGE,DIAMETRO DE 200MM,EXCLUSIVE FORNECIMENTO DOS PARAFUSOS DE FIXACAO</v>
      </c>
      <c r="C4205" s="519" t="s">
        <v>34961</v>
      </c>
      <c r="D4205" s="519" t="s">
        <v>34960</v>
      </c>
      <c r="I4205" s="519" t="s">
        <v>5</v>
      </c>
      <c r="J4205" s="650">
        <v>50.23</v>
      </c>
    </row>
    <row r="4206" spans="1:10">
      <c r="A4206" s="519" t="s">
        <v>4421</v>
      </c>
      <c r="B4206" s="519" t="str">
        <f t="shared" si="65"/>
        <v>MONTAGEM DE ADUFA DE FUNDO COM FLANGE,DIAMETRO DE 200MM,EXCLUSIVE FORNECIMENTO DOS PARAFUSOS DE FIXACAO</v>
      </c>
      <c r="C4206" s="519" t="s">
        <v>34961</v>
      </c>
      <c r="D4206" s="519" t="s">
        <v>34960</v>
      </c>
      <c r="I4206" s="519" t="s">
        <v>5</v>
      </c>
      <c r="J4206" s="650">
        <v>44.35</v>
      </c>
    </row>
    <row r="4207" spans="1:10">
      <c r="A4207" s="519" t="s">
        <v>4422</v>
      </c>
      <c r="B4207" s="519" t="str">
        <f t="shared" si="65"/>
        <v>MONTAGEM DE ADUFA DE FUNDO COM FLANGE,DIAMETRO DE 250MM,EXCLUSIVE FORNECIMENTO DOS PARAFUSOS DE FIXACAO</v>
      </c>
      <c r="C4207" s="519" t="s">
        <v>34962</v>
      </c>
      <c r="D4207" s="519" t="s">
        <v>34960</v>
      </c>
      <c r="I4207" s="519" t="s">
        <v>5</v>
      </c>
      <c r="J4207" s="650">
        <v>149.21</v>
      </c>
    </row>
    <row r="4208" spans="1:10">
      <c r="A4208" s="519" t="s">
        <v>4423</v>
      </c>
      <c r="B4208" s="519" t="str">
        <f t="shared" si="65"/>
        <v>MONTAGEM DE ADUFA DE FUNDO COM FLANGE,DIAMETRO DE 250MM,EXCLUSIVE FORNECIMENTO DOS PARAFUSOS DE FIXACAO</v>
      </c>
      <c r="C4208" s="519" t="s">
        <v>34962</v>
      </c>
      <c r="D4208" s="519" t="s">
        <v>34960</v>
      </c>
      <c r="I4208" s="519" t="s">
        <v>5</v>
      </c>
      <c r="J4208" s="650">
        <v>140.62</v>
      </c>
    </row>
    <row r="4209" spans="1:10">
      <c r="A4209" s="519" t="s">
        <v>4424</v>
      </c>
      <c r="B4209" s="519" t="str">
        <f t="shared" si="65"/>
        <v>MONTAGEM DE ADUFA DE FUNDO COM FLANGE,DIAMETRO DE 300MM,EXCLUSIVE FORNECIMENTO DE PARAFUSOS DE FIXACAO</v>
      </c>
      <c r="C4209" s="519" t="s">
        <v>34963</v>
      </c>
      <c r="D4209" s="519" t="s">
        <v>34964</v>
      </c>
      <c r="I4209" s="519" t="s">
        <v>5</v>
      </c>
      <c r="J4209" s="650">
        <v>163.85</v>
      </c>
    </row>
    <row r="4210" spans="1:10">
      <c r="A4210" s="519" t="s">
        <v>4425</v>
      </c>
      <c r="B4210" s="519" t="str">
        <f t="shared" si="65"/>
        <v>MONTAGEM DE ADUFA DE FUNDO COM FLANGE,DIAMETRO DE 300MM,EXCLUSIVE FORNECIMENTO DE PARAFUSOS DE FIXACAO</v>
      </c>
      <c r="C4210" s="519" t="s">
        <v>34963</v>
      </c>
      <c r="D4210" s="519" t="s">
        <v>34964</v>
      </c>
      <c r="I4210" s="519" t="s">
        <v>5</v>
      </c>
      <c r="J4210" s="650">
        <v>155.22</v>
      </c>
    </row>
    <row r="4211" spans="1:10">
      <c r="A4211" s="519" t="s">
        <v>4426</v>
      </c>
      <c r="B4211" s="519" t="str">
        <f t="shared" si="65"/>
        <v>MONTAGEM DE ADUFA DE FUNDO COM FLANGE,DIAMETRO DE 400MM,EXCLUSIVE FORNECIMENTO DE PARAFUSOS DE FIXACAO</v>
      </c>
      <c r="C4211" s="519" t="s">
        <v>34965</v>
      </c>
      <c r="D4211" s="519" t="s">
        <v>34964</v>
      </c>
      <c r="I4211" s="519" t="s">
        <v>5</v>
      </c>
      <c r="J4211" s="650">
        <v>197.1</v>
      </c>
    </row>
    <row r="4212" spans="1:10">
      <c r="A4212" s="519" t="s">
        <v>4427</v>
      </c>
      <c r="B4212" s="519" t="str">
        <f t="shared" si="65"/>
        <v>MONTAGEM DE ADUFA DE FUNDO COM FLANGE,DIAMETRO DE 400MM,EXCLUSIVE FORNECIMENTO DE PARAFUSOS DE FIXACAO</v>
      </c>
      <c r="C4212" s="519" t="s">
        <v>34965</v>
      </c>
      <c r="D4212" s="519" t="s">
        <v>34964</v>
      </c>
      <c r="I4212" s="519" t="s">
        <v>5</v>
      </c>
      <c r="J4212" s="650">
        <v>186.66</v>
      </c>
    </row>
    <row r="4213" spans="1:10">
      <c r="A4213" s="519" t="s">
        <v>4428</v>
      </c>
      <c r="B4213" s="519" t="str">
        <f t="shared" si="65"/>
        <v>MONTAGEM DE 1 MANCAL INTERMEDIARIO E 1 HASTE DE PROLONGAMENTO EM PEDESTAIS DE COMANDO OU MANOBRA</v>
      </c>
      <c r="C4213" s="519" t="s">
        <v>34966</v>
      </c>
      <c r="D4213" s="519" t="s">
        <v>34967</v>
      </c>
      <c r="I4213" s="519" t="s">
        <v>5</v>
      </c>
      <c r="J4213" s="650">
        <v>11.32</v>
      </c>
    </row>
    <row r="4214" spans="1:10">
      <c r="A4214" s="519" t="s">
        <v>4429</v>
      </c>
      <c r="B4214" s="519" t="str">
        <f t="shared" si="65"/>
        <v>MONTAGEM DE 1 MANCAL INTERMEDIARIO E 1 HASTE DE PROLONGAMENTO EM PEDESTAIS DE COMANDO OU MANOBRA</v>
      </c>
      <c r="C4214" s="519" t="s">
        <v>34966</v>
      </c>
      <c r="D4214" s="519" t="s">
        <v>34967</v>
      </c>
      <c r="I4214" s="519" t="s">
        <v>5</v>
      </c>
      <c r="J4214" s="650">
        <v>10.050000000000001</v>
      </c>
    </row>
    <row r="4215" spans="1:10">
      <c r="A4215" s="519" t="s">
        <v>4430</v>
      </c>
      <c r="B4215" s="519" t="str">
        <f t="shared" si="65"/>
        <v>ASSENTAMENTO DE TAMPAO DE FºFº,TIPO QUADRADO,ATE 0,25 X 0,25M,ASSENTADO COM ARGAMASSA DE CIMENTO E AREIA,NO TRACO 1:4 EM VOLUME,EXCLUSIVE TAMPAO</v>
      </c>
      <c r="C4215" s="519" t="s">
        <v>34968</v>
      </c>
      <c r="D4215" s="519" t="s">
        <v>34969</v>
      </c>
      <c r="E4215" s="519" t="s">
        <v>34970</v>
      </c>
      <c r="I4215" s="519" t="s">
        <v>5</v>
      </c>
      <c r="J4215" s="650">
        <v>41.83</v>
      </c>
    </row>
    <row r="4216" spans="1:10">
      <c r="A4216" s="519" t="s">
        <v>4431</v>
      </c>
      <c r="B4216" s="519" t="str">
        <f t="shared" si="65"/>
        <v>ASSENTAMENTO DE TAMPAO DE FºFº,TIPO QUADRADO,ATE 0,25 X 0,25M,ASSENTADO COM ARGAMASSA DE CIMENTO E AREIA,NO TRACO 1:4 EM VOLUME,EXCLUSIVE TAMPAO</v>
      </c>
      <c r="C4216" s="519" t="s">
        <v>34968</v>
      </c>
      <c r="D4216" s="519" t="s">
        <v>34969</v>
      </c>
      <c r="E4216" s="519" t="s">
        <v>34970</v>
      </c>
      <c r="I4216" s="519" t="s">
        <v>5</v>
      </c>
      <c r="J4216" s="650">
        <v>36.39</v>
      </c>
    </row>
    <row r="4217" spans="1:10">
      <c r="A4217" s="519" t="s">
        <v>4432</v>
      </c>
      <c r="B4217" s="519" t="str">
        <f t="shared" si="65"/>
        <v>ASSENTAMENTO DE TAMPAO DE FºFº,TIPO QUADRADO,COM MAIS DE 0,50 X 0,50M ATE 1,00 X 1,00M,ASSENTADO C0M ARGAMASSA DE CIMENTO E AREIA,NO TRACO 1:4 EM VOLUME,EXCLUSIVE O TAMPAO</v>
      </c>
      <c r="C4217" s="519" t="s">
        <v>34971</v>
      </c>
      <c r="D4217" s="519" t="s">
        <v>34972</v>
      </c>
      <c r="E4217" s="519" t="s">
        <v>34973</v>
      </c>
      <c r="I4217" s="519" t="s">
        <v>5</v>
      </c>
      <c r="J4217" s="650">
        <v>166.5</v>
      </c>
    </row>
    <row r="4218" spans="1:10">
      <c r="A4218" s="519" t="s">
        <v>4433</v>
      </c>
      <c r="B4218" s="519" t="str">
        <f t="shared" si="65"/>
        <v>ASSENTAMENTO DE TAMPAO DE FºFº,TIPO QUADRADO,COM MAIS DE 0,50 X 0,50M ATE 1,00 X 1,00M,ASSENTADO C0M ARGAMASSA DE CIMENTO E AREIA,NO TRACO 1:4 EM VOLUME,EXCLUSIVE O TAMPAO</v>
      </c>
      <c r="C4218" s="519" t="s">
        <v>34971</v>
      </c>
      <c r="D4218" s="519" t="s">
        <v>34972</v>
      </c>
      <c r="E4218" s="519" t="s">
        <v>34973</v>
      </c>
      <c r="I4218" s="519" t="s">
        <v>5</v>
      </c>
      <c r="J4218" s="650">
        <v>144.75</v>
      </c>
    </row>
    <row r="4219" spans="1:10">
      <c r="A4219" s="519" t="s">
        <v>4434</v>
      </c>
      <c r="B4219" s="519" t="str">
        <f t="shared" si="65"/>
        <v>ASSENTAMENTO DE TAMPAO DE FºFº,TIPO CIRCULAR,COM DIAMETRO ACIMA DE 0,60M E ATE 1,00M,ASSENTADO COM ARGASSA DE CIMENTO EAREIA,NO TRACO 1:4 EM VOLUME,EXCLUSIVE TAMPAO</v>
      </c>
      <c r="C4219" s="519" t="s">
        <v>34974</v>
      </c>
      <c r="D4219" s="519" t="s">
        <v>34975</v>
      </c>
      <c r="E4219" s="519" t="s">
        <v>34976</v>
      </c>
      <c r="I4219" s="519" t="s">
        <v>5</v>
      </c>
      <c r="J4219" s="650">
        <v>229.83</v>
      </c>
    </row>
    <row r="4220" spans="1:10">
      <c r="A4220" s="519" t="s">
        <v>4435</v>
      </c>
      <c r="B4220" s="519" t="str">
        <f t="shared" si="65"/>
        <v>ASSENTAMENTO DE TAMPAO DE FºFº,TIPO CIRCULAR,COM DIAMETRO ACIMA DE 0,60M E ATE 1,00M,ASSENTADO COM ARGASSA DE CIMENTO EAREIA,NO TRACO 1:4 EM VOLUME,EXCLUSIVE TAMPAO</v>
      </c>
      <c r="C4220" s="519" t="s">
        <v>34974</v>
      </c>
      <c r="D4220" s="519" t="s">
        <v>34975</v>
      </c>
      <c r="E4220" s="519" t="s">
        <v>34976</v>
      </c>
      <c r="I4220" s="519" t="s">
        <v>5</v>
      </c>
      <c r="J4220" s="650">
        <v>199.62</v>
      </c>
    </row>
    <row r="4221" spans="1:10">
      <c r="A4221" s="519" t="s">
        <v>4436</v>
      </c>
      <c r="B4221" s="519" t="str">
        <f t="shared" si="65"/>
        <v>ASSENTAMENTO DE TAMPAO DE FºFº,TIPO CIRCULAR,COM DIAMETRO DE 0,40 A 0,60M,ASSENTADO COM ARGAMASSA DE CIMENTO E AREIA,NOTRACO 1:4 EM VOLUME,EXCLUSIVE TAMPAO</v>
      </c>
      <c r="C4221" s="519" t="s">
        <v>34977</v>
      </c>
      <c r="D4221" s="519" t="s">
        <v>34978</v>
      </c>
      <c r="E4221" s="519" t="s">
        <v>34979</v>
      </c>
      <c r="I4221" s="519" t="s">
        <v>5</v>
      </c>
      <c r="J4221" s="650">
        <v>83.25</v>
      </c>
    </row>
    <row r="4222" spans="1:10">
      <c r="A4222" s="519" t="s">
        <v>4437</v>
      </c>
      <c r="B4222" s="519" t="str">
        <f t="shared" si="65"/>
        <v>ASSENTAMENTO DE TAMPAO DE FºFº,TIPO CIRCULAR,COM DIAMETRO DE 0,40 A 0,60M,ASSENTADO COM ARGAMASSA DE CIMENTO E AREIA,NOTRACO 1:4 EM VOLUME,EXCLUSIVE TAMPAO</v>
      </c>
      <c r="C4222" s="519" t="s">
        <v>34977</v>
      </c>
      <c r="D4222" s="519" t="s">
        <v>34978</v>
      </c>
      <c r="E4222" s="519" t="s">
        <v>34979</v>
      </c>
      <c r="I4222" s="519" t="s">
        <v>5</v>
      </c>
      <c r="J4222" s="650">
        <v>72.37</v>
      </c>
    </row>
    <row r="4223" spans="1:10">
      <c r="A4223" s="519" t="s">
        <v>4438</v>
      </c>
      <c r="B4223" s="519" t="str">
        <f t="shared" si="65"/>
        <v>ASSENTAMENTO DE TAMPAO DE FºFº,TIPO CIRCULAR,COM DIAMETRO DE 0,60M E ATE 225KG,ASSENTADO COM ARGAMASSA DE CIMENTO E AREIA,NO TRACO 1:4 EM VOLUME,EXCLUSIVE TAMPAO</v>
      </c>
      <c r="C4223" s="519" t="s">
        <v>34977</v>
      </c>
      <c r="D4223" s="519" t="s">
        <v>34980</v>
      </c>
      <c r="E4223" s="519" t="s">
        <v>34981</v>
      </c>
      <c r="I4223" s="519" t="s">
        <v>5</v>
      </c>
      <c r="J4223" s="650">
        <v>83.25</v>
      </c>
    </row>
    <row r="4224" spans="1:10">
      <c r="A4224" s="519" t="s">
        <v>4439</v>
      </c>
      <c r="B4224" s="519" t="str">
        <f t="shared" si="65"/>
        <v>ASSENTAMENTO DE TAMPAO DE FºFº,TIPO CIRCULAR,COM DIAMETRO DE 0,60M E ATE 225KG,ASSENTADO COM ARGAMASSA DE CIMENTO E AREIA,NO TRACO 1:4 EM VOLUME,EXCLUSIVE TAMPAO</v>
      </c>
      <c r="C4224" s="519" t="s">
        <v>34977</v>
      </c>
      <c r="D4224" s="519" t="s">
        <v>34980</v>
      </c>
      <c r="E4224" s="519" t="s">
        <v>34981</v>
      </c>
      <c r="I4224" s="519" t="s">
        <v>5</v>
      </c>
      <c r="J4224" s="650">
        <v>72.37</v>
      </c>
    </row>
    <row r="4225" spans="1:10">
      <c r="A4225" s="519" t="s">
        <v>4440</v>
      </c>
      <c r="B4225" s="519" t="str">
        <f t="shared" si="65"/>
        <v>ASSENTAMENTO DE TAMPAO DE FºFº,DE TRES SECOES,COM LARGURA ATE 1,60M,ASSENTADO COM ARGAMASSA DE CIMENTO E AREIA,NO TRACO1:4 EM VOLUME,EXCLUSIVE TAMPAO</v>
      </c>
      <c r="C4225" s="519" t="s">
        <v>34982</v>
      </c>
      <c r="D4225" s="519" t="s">
        <v>34983</v>
      </c>
      <c r="E4225" s="519" t="s">
        <v>34984</v>
      </c>
      <c r="I4225" s="519" t="s">
        <v>5</v>
      </c>
      <c r="J4225" s="650">
        <v>166.5</v>
      </c>
    </row>
    <row r="4226" spans="1:10">
      <c r="A4226" s="519" t="s">
        <v>4441</v>
      </c>
      <c r="B4226" s="519" t="str">
        <f t="shared" si="65"/>
        <v>ASSENTAMENTO DE TAMPAO DE FºFº,DE TRES SECOES,COM LARGURA ATE 1,60M,ASSENTADO COM ARGAMASSA DE CIMENTO E AREIA,NO TRACO1:4 EM VOLUME,EXCLUSIVE TAMPAO</v>
      </c>
      <c r="C4226" s="519" t="s">
        <v>34982</v>
      </c>
      <c r="D4226" s="519" t="s">
        <v>34983</v>
      </c>
      <c r="E4226" s="519" t="s">
        <v>34984</v>
      </c>
      <c r="I4226" s="519" t="s">
        <v>5</v>
      </c>
      <c r="J4226" s="650">
        <v>144.75</v>
      </c>
    </row>
    <row r="4227" spans="1:10">
      <c r="A4227" s="519" t="s">
        <v>4442</v>
      </c>
      <c r="B4227" s="519" t="str">
        <f t="shared" si="65"/>
        <v>ASSENTAMENTO DE TAMPAO DE FºFº,DE QUATRO SECOES,COM LARGURAMINIMA DE 2,00M,ASSENTADO COM ARGAMASSA DE CIMENTO E AREIA,NO TRACO 1:4 EM VOLUME,EXCLUSIVE TAMPAO</v>
      </c>
      <c r="C4227" s="519" t="s">
        <v>34985</v>
      </c>
      <c r="D4227" s="519" t="s">
        <v>34986</v>
      </c>
      <c r="E4227" s="519" t="s">
        <v>34987</v>
      </c>
      <c r="I4227" s="519" t="s">
        <v>5</v>
      </c>
      <c r="J4227" s="650">
        <v>249.76</v>
      </c>
    </row>
    <row r="4228" spans="1:10">
      <c r="A4228" s="519" t="s">
        <v>4443</v>
      </c>
      <c r="B4228" s="519" t="str">
        <f t="shared" si="65"/>
        <v>ASSENTAMENTO DE TAMPAO DE FºFº,DE QUATRO SECOES,COM LARGURAMINIMA DE 2,00M,ASSENTADO COM ARGAMASSA DE CIMENTO E AREIA,NO TRACO 1:4 EM VOLUME,EXCLUSIVE TAMPAO</v>
      </c>
      <c r="C4228" s="519" t="s">
        <v>34985</v>
      </c>
      <c r="D4228" s="519" t="s">
        <v>34986</v>
      </c>
      <c r="E4228" s="519" t="s">
        <v>34987</v>
      </c>
      <c r="I4228" s="519" t="s">
        <v>5</v>
      </c>
      <c r="J4228" s="650">
        <v>217.12</v>
      </c>
    </row>
    <row r="4229" spans="1:10">
      <c r="A4229" s="519" t="s">
        <v>4444</v>
      </c>
      <c r="B4229" s="519" t="str">
        <f t="shared" si="65"/>
        <v>ASSENTAMENTO DE TAMPAO DE FºFº,DE SETE SECOES,COM LARGURA MINIMA DE 4,00M,ASSENTADO COM ARGAMASSA DE CIMENTO E AREIA,NOTRACO 1:4 EM VOLUME,EXCLUSIVE TAMPAO</v>
      </c>
      <c r="C4229" s="519" t="s">
        <v>34988</v>
      </c>
      <c r="D4229" s="519" t="s">
        <v>34989</v>
      </c>
      <c r="E4229" s="519" t="s">
        <v>34979</v>
      </c>
      <c r="I4229" s="519" t="s">
        <v>5</v>
      </c>
      <c r="J4229" s="650">
        <v>422.47</v>
      </c>
    </row>
    <row r="4230" spans="1:10">
      <c r="A4230" s="519" t="s">
        <v>4445</v>
      </c>
      <c r="B4230" s="519" t="str">
        <f t="shared" si="65"/>
        <v>ASSENTAMENTO DE TAMPAO DE FºFº,DE SETE SECOES,COM LARGURA MINIMA DE 4,00M,ASSENTADO COM ARGAMASSA DE CIMENTO E AREIA,NOTRACO 1:4 EM VOLUME,EXCLUSIVE TAMPAO</v>
      </c>
      <c r="C4230" s="519" t="s">
        <v>34988</v>
      </c>
      <c r="D4230" s="519" t="s">
        <v>34989</v>
      </c>
      <c r="E4230" s="519" t="s">
        <v>34979</v>
      </c>
      <c r="I4230" s="519" t="s">
        <v>5</v>
      </c>
      <c r="J4230" s="650">
        <v>367.96</v>
      </c>
    </row>
    <row r="4231" spans="1:10">
      <c r="A4231" s="519" t="s">
        <v>4446</v>
      </c>
      <c r="B4231" s="519" t="str">
        <f t="shared" si="65"/>
        <v>ASSENTAMENTO DE TAMPAO DE FºFº,DE 30 X 90CM,PARA CAIXA DE RALO,ASSENTADO COM ARGAMASSA DE CIMENTO E AREIA,NO TRACO 1:4 EM VOLUME,EXCLUSIVE TAMPAO</v>
      </c>
      <c r="C4231" s="519" t="s">
        <v>34990</v>
      </c>
      <c r="D4231" s="519" t="s">
        <v>34991</v>
      </c>
      <c r="E4231" s="519" t="s">
        <v>34992</v>
      </c>
      <c r="I4231" s="519" t="s">
        <v>5</v>
      </c>
      <c r="J4231" s="650">
        <v>108.85</v>
      </c>
    </row>
    <row r="4232" spans="1:10">
      <c r="A4232" s="519" t="s">
        <v>4447</v>
      </c>
      <c r="B4232" s="519" t="str">
        <f t="shared" ref="B4232:B4295" si="66">C4232&amp;D4232&amp;E4232&amp;F4232&amp;G4232&amp;H4232</f>
        <v>ASSENTAMENTO DE TAMPAO DE FºFº,DE 30 X 90CM,PARA CAIXA DE RALO,ASSENTADO COM ARGAMASSA DE CIMENTO E AREIA,NO TRACO 1:4 EM VOLUME,EXCLUSIVE TAMPAO</v>
      </c>
      <c r="C4232" s="519" t="s">
        <v>34990</v>
      </c>
      <c r="D4232" s="519" t="s">
        <v>34991</v>
      </c>
      <c r="E4232" s="519" t="s">
        <v>34992</v>
      </c>
      <c r="I4232" s="519" t="s">
        <v>5</v>
      </c>
      <c r="J4232" s="650">
        <v>94.69</v>
      </c>
    </row>
    <row r="4233" spans="1:10">
      <c r="A4233" s="519" t="s">
        <v>4448</v>
      </c>
      <c r="B4233" s="519" t="str">
        <f t="shared" si="66"/>
        <v>ASSENTAMENTO DE CAIXA DE PASSEIO PARA REGISTRO EM FºFº,PADRAO CEDAE,ASSENTADA COM ARGAMASSA DE CIMENTO E AREIA,NO TRACO1:4 EM VOLUME,EXCLUSIVE TAMPAO</v>
      </c>
      <c r="C4233" s="519" t="s">
        <v>34993</v>
      </c>
      <c r="D4233" s="519" t="s">
        <v>34994</v>
      </c>
      <c r="E4233" s="519" t="s">
        <v>34984</v>
      </c>
      <c r="I4233" s="519" t="s">
        <v>5</v>
      </c>
      <c r="J4233" s="650">
        <v>62.95</v>
      </c>
    </row>
    <row r="4234" spans="1:10">
      <c r="A4234" s="519" t="s">
        <v>4449</v>
      </c>
      <c r="B4234" s="519" t="str">
        <f t="shared" si="66"/>
        <v>ASSENTAMENTO DE CAIXA DE PASSEIO PARA REGISTRO EM FºFº,PADRAO CEDAE,ASSENTADA COM ARGAMASSA DE CIMENTO E AREIA,NO TRACO1:4 EM VOLUME,EXCLUSIVE TAMPAO</v>
      </c>
      <c r="C4234" s="519" t="s">
        <v>34993</v>
      </c>
      <c r="D4234" s="519" t="s">
        <v>34994</v>
      </c>
      <c r="E4234" s="519" t="s">
        <v>34984</v>
      </c>
      <c r="I4234" s="519" t="s">
        <v>5</v>
      </c>
      <c r="J4234" s="650">
        <v>54.78</v>
      </c>
    </row>
    <row r="4235" spans="1:10">
      <c r="A4235" s="519" t="s">
        <v>4450</v>
      </c>
      <c r="B4235" s="519"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5" s="519" t="s">
        <v>34995</v>
      </c>
      <c r="D4235" s="519" t="s">
        <v>34996</v>
      </c>
      <c r="E4235" s="519" t="s">
        <v>34997</v>
      </c>
      <c r="F4235" s="519" t="s">
        <v>34998</v>
      </c>
      <c r="G4235" s="519" t="s">
        <v>34999</v>
      </c>
      <c r="H4235" s="519" t="s">
        <v>35000</v>
      </c>
      <c r="I4235" s="519" t="s">
        <v>36</v>
      </c>
      <c r="J4235" s="650">
        <v>4.26</v>
      </c>
    </row>
    <row r="4236" spans="1:10">
      <c r="A4236" s="519" t="s">
        <v>4451</v>
      </c>
      <c r="B4236" s="519" t="str">
        <f t="shared" si="66"/>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36" s="519" t="s">
        <v>34995</v>
      </c>
      <c r="D4236" s="519" t="s">
        <v>34996</v>
      </c>
      <c r="E4236" s="519" t="s">
        <v>34997</v>
      </c>
      <c r="F4236" s="519" t="s">
        <v>34998</v>
      </c>
      <c r="G4236" s="519" t="s">
        <v>34999</v>
      </c>
      <c r="H4236" s="519" t="s">
        <v>35000</v>
      </c>
      <c r="I4236" s="519" t="s">
        <v>36</v>
      </c>
      <c r="J4236" s="650">
        <v>3.73</v>
      </c>
    </row>
    <row r="4237" spans="1:10">
      <c r="A4237" s="519" t="s">
        <v>4452</v>
      </c>
      <c r="B4237"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7" s="519" t="s">
        <v>34995</v>
      </c>
      <c r="D4237" s="519" t="s">
        <v>34996</v>
      </c>
      <c r="E4237" s="519" t="s">
        <v>34997</v>
      </c>
      <c r="F4237" s="519" t="s">
        <v>34998</v>
      </c>
      <c r="G4237" s="519" t="s">
        <v>35001</v>
      </c>
      <c r="H4237" s="519" t="s">
        <v>35002</v>
      </c>
      <c r="I4237" s="519" t="s">
        <v>36</v>
      </c>
      <c r="J4237" s="650">
        <v>6.91</v>
      </c>
    </row>
    <row r="4238" spans="1:10">
      <c r="A4238" s="519" t="s">
        <v>4453</v>
      </c>
      <c r="B4238"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38" s="519" t="s">
        <v>34995</v>
      </c>
      <c r="D4238" s="519" t="s">
        <v>34996</v>
      </c>
      <c r="E4238" s="519" t="s">
        <v>34997</v>
      </c>
      <c r="F4238" s="519" t="s">
        <v>34998</v>
      </c>
      <c r="G4238" s="519" t="s">
        <v>35001</v>
      </c>
      <c r="H4238" s="519" t="s">
        <v>35002</v>
      </c>
      <c r="I4238" s="519" t="s">
        <v>36</v>
      </c>
      <c r="J4238" s="650">
        <v>6.04</v>
      </c>
    </row>
    <row r="4239" spans="1:10">
      <c r="A4239" s="519" t="s">
        <v>4454</v>
      </c>
      <c r="B4239"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39" s="519" t="s">
        <v>34995</v>
      </c>
      <c r="D4239" s="519" t="s">
        <v>34996</v>
      </c>
      <c r="E4239" s="519" t="s">
        <v>34997</v>
      </c>
      <c r="F4239" s="519" t="s">
        <v>34998</v>
      </c>
      <c r="G4239" s="519" t="s">
        <v>35001</v>
      </c>
      <c r="H4239" s="519" t="s">
        <v>35003</v>
      </c>
      <c r="I4239" s="519" t="s">
        <v>36</v>
      </c>
      <c r="J4239" s="650">
        <v>10.050000000000001</v>
      </c>
    </row>
    <row r="4240" spans="1:10">
      <c r="A4240" s="519" t="s">
        <v>4455</v>
      </c>
      <c r="B4240"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40" s="519" t="s">
        <v>34995</v>
      </c>
      <c r="D4240" s="519" t="s">
        <v>34996</v>
      </c>
      <c r="E4240" s="519" t="s">
        <v>34997</v>
      </c>
      <c r="F4240" s="519" t="s">
        <v>34998</v>
      </c>
      <c r="G4240" s="519" t="s">
        <v>35001</v>
      </c>
      <c r="H4240" s="519" t="s">
        <v>35003</v>
      </c>
      <c r="I4240" s="519" t="s">
        <v>36</v>
      </c>
      <c r="J4240" s="650">
        <v>8.7799999999999994</v>
      </c>
    </row>
    <row r="4241" spans="1:10">
      <c r="A4241" s="519" t="s">
        <v>4456</v>
      </c>
      <c r="B4241"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41" s="519" t="s">
        <v>34995</v>
      </c>
      <c r="D4241" s="519" t="s">
        <v>34996</v>
      </c>
      <c r="E4241" s="519" t="s">
        <v>34997</v>
      </c>
      <c r="F4241" s="519" t="s">
        <v>34998</v>
      </c>
      <c r="G4241" s="519" t="s">
        <v>35001</v>
      </c>
      <c r="H4241" s="519" t="s">
        <v>35004</v>
      </c>
      <c r="I4241" s="519" t="s">
        <v>36</v>
      </c>
      <c r="J4241" s="650">
        <v>16.489999999999998</v>
      </c>
    </row>
    <row r="4242" spans="1:10">
      <c r="A4242" s="519" t="s">
        <v>4457</v>
      </c>
      <c r="B4242"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42" s="519" t="s">
        <v>34995</v>
      </c>
      <c r="D4242" s="519" t="s">
        <v>34996</v>
      </c>
      <c r="E4242" s="519" t="s">
        <v>34997</v>
      </c>
      <c r="F4242" s="519" t="s">
        <v>34998</v>
      </c>
      <c r="G4242" s="519" t="s">
        <v>35001</v>
      </c>
      <c r="H4242" s="519" t="s">
        <v>35004</v>
      </c>
      <c r="I4242" s="519" t="s">
        <v>36</v>
      </c>
      <c r="J4242" s="650">
        <v>14.4</v>
      </c>
    </row>
    <row r="4243" spans="1:10">
      <c r="A4243" s="519" t="s">
        <v>4458</v>
      </c>
      <c r="B4243"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3" s="519" t="s">
        <v>34995</v>
      </c>
      <c r="D4243" s="519" t="s">
        <v>34996</v>
      </c>
      <c r="E4243" s="519" t="s">
        <v>34997</v>
      </c>
      <c r="F4243" s="519" t="s">
        <v>34998</v>
      </c>
      <c r="G4243" s="519" t="s">
        <v>35001</v>
      </c>
      <c r="H4243" s="519" t="s">
        <v>35005</v>
      </c>
      <c r="I4243" s="519" t="s">
        <v>36</v>
      </c>
      <c r="J4243" s="650">
        <v>24.73</v>
      </c>
    </row>
    <row r="4244" spans="1:10">
      <c r="A4244" s="519" t="s">
        <v>4459</v>
      </c>
      <c r="B4244"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44" s="519" t="s">
        <v>34995</v>
      </c>
      <c r="D4244" s="519" t="s">
        <v>34996</v>
      </c>
      <c r="E4244" s="519" t="s">
        <v>34997</v>
      </c>
      <c r="F4244" s="519" t="s">
        <v>34998</v>
      </c>
      <c r="G4244" s="519" t="s">
        <v>35001</v>
      </c>
      <c r="H4244" s="519" t="s">
        <v>35005</v>
      </c>
      <c r="I4244" s="519" t="s">
        <v>36</v>
      </c>
      <c r="J4244" s="650">
        <v>21.58</v>
      </c>
    </row>
    <row r="4245" spans="1:10">
      <c r="A4245" s="519" t="s">
        <v>4460</v>
      </c>
      <c r="B4245"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5" s="519" t="s">
        <v>34995</v>
      </c>
      <c r="D4245" s="519" t="s">
        <v>34996</v>
      </c>
      <c r="E4245" s="519" t="s">
        <v>34997</v>
      </c>
      <c r="F4245" s="519" t="s">
        <v>34998</v>
      </c>
      <c r="G4245" s="519" t="s">
        <v>35001</v>
      </c>
      <c r="H4245" s="519" t="s">
        <v>35006</v>
      </c>
      <c r="I4245" s="519" t="s">
        <v>36</v>
      </c>
      <c r="J4245" s="650">
        <v>32.270000000000003</v>
      </c>
    </row>
    <row r="4246" spans="1:10">
      <c r="A4246" s="519" t="s">
        <v>4461</v>
      </c>
      <c r="B4246"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46" s="519" t="s">
        <v>34995</v>
      </c>
      <c r="D4246" s="519" t="s">
        <v>34996</v>
      </c>
      <c r="E4246" s="519" t="s">
        <v>34997</v>
      </c>
      <c r="F4246" s="519" t="s">
        <v>34998</v>
      </c>
      <c r="G4246" s="519" t="s">
        <v>35001</v>
      </c>
      <c r="H4246" s="519" t="s">
        <v>35006</v>
      </c>
      <c r="I4246" s="519" t="s">
        <v>36</v>
      </c>
      <c r="J4246" s="650">
        <v>28.15</v>
      </c>
    </row>
    <row r="4247" spans="1:10">
      <c r="A4247" s="519" t="s">
        <v>4462</v>
      </c>
      <c r="B4247"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7" s="519" t="s">
        <v>34995</v>
      </c>
      <c r="D4247" s="519" t="s">
        <v>34996</v>
      </c>
      <c r="E4247" s="519" t="s">
        <v>34997</v>
      </c>
      <c r="F4247" s="519" t="s">
        <v>34998</v>
      </c>
      <c r="G4247" s="519" t="s">
        <v>35001</v>
      </c>
      <c r="H4247" s="519" t="s">
        <v>35007</v>
      </c>
      <c r="I4247" s="519" t="s">
        <v>36</v>
      </c>
      <c r="J4247" s="650">
        <v>35.97</v>
      </c>
    </row>
    <row r="4248" spans="1:10">
      <c r="A4248" s="519" t="s">
        <v>4463</v>
      </c>
      <c r="B4248"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48" s="519" t="s">
        <v>34995</v>
      </c>
      <c r="D4248" s="519" t="s">
        <v>34996</v>
      </c>
      <c r="E4248" s="519" t="s">
        <v>34997</v>
      </c>
      <c r="F4248" s="519" t="s">
        <v>34998</v>
      </c>
      <c r="G4248" s="519" t="s">
        <v>35001</v>
      </c>
      <c r="H4248" s="519" t="s">
        <v>35007</v>
      </c>
      <c r="I4248" s="519" t="s">
        <v>36</v>
      </c>
      <c r="J4248" s="650">
        <v>31.92</v>
      </c>
    </row>
    <row r="4249" spans="1:10">
      <c r="A4249" s="519" t="s">
        <v>4464</v>
      </c>
      <c r="B4249"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49" s="519" t="s">
        <v>34995</v>
      </c>
      <c r="D4249" s="519" t="s">
        <v>34996</v>
      </c>
      <c r="E4249" s="519" t="s">
        <v>34997</v>
      </c>
      <c r="F4249" s="519" t="s">
        <v>34998</v>
      </c>
      <c r="G4249" s="519" t="s">
        <v>35001</v>
      </c>
      <c r="H4249" s="519" t="s">
        <v>35008</v>
      </c>
      <c r="I4249" s="519" t="s">
        <v>36</v>
      </c>
      <c r="J4249" s="650">
        <v>41.72</v>
      </c>
    </row>
    <row r="4250" spans="1:10">
      <c r="A4250" s="519" t="s">
        <v>4465</v>
      </c>
      <c r="B4250"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50" s="519" t="s">
        <v>34995</v>
      </c>
      <c r="D4250" s="519" t="s">
        <v>34996</v>
      </c>
      <c r="E4250" s="519" t="s">
        <v>34997</v>
      </c>
      <c r="F4250" s="519" t="s">
        <v>34998</v>
      </c>
      <c r="G4250" s="519" t="s">
        <v>35001</v>
      </c>
      <c r="H4250" s="519" t="s">
        <v>35008</v>
      </c>
      <c r="I4250" s="519" t="s">
        <v>36</v>
      </c>
      <c r="J4250" s="650">
        <v>37.03</v>
      </c>
    </row>
    <row r="4251" spans="1:10">
      <c r="A4251" s="519" t="s">
        <v>4466</v>
      </c>
      <c r="B4251"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51" s="519" t="s">
        <v>34995</v>
      </c>
      <c r="D4251" s="519" t="s">
        <v>34996</v>
      </c>
      <c r="E4251" s="519" t="s">
        <v>34997</v>
      </c>
      <c r="F4251" s="519" t="s">
        <v>34998</v>
      </c>
      <c r="G4251" s="519" t="s">
        <v>35001</v>
      </c>
      <c r="H4251" s="519" t="s">
        <v>35009</v>
      </c>
      <c r="I4251" s="519" t="s">
        <v>36</v>
      </c>
      <c r="J4251" s="650">
        <v>48.73</v>
      </c>
    </row>
    <row r="4252" spans="1:10">
      <c r="A4252" s="519" t="s">
        <v>4467</v>
      </c>
      <c r="B4252"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52" s="519" t="s">
        <v>34995</v>
      </c>
      <c r="D4252" s="519" t="s">
        <v>34996</v>
      </c>
      <c r="E4252" s="519" t="s">
        <v>34997</v>
      </c>
      <c r="F4252" s="519" t="s">
        <v>34998</v>
      </c>
      <c r="G4252" s="519" t="s">
        <v>35001</v>
      </c>
      <c r="H4252" s="519" t="s">
        <v>35009</v>
      </c>
      <c r="I4252" s="519" t="s">
        <v>36</v>
      </c>
      <c r="J4252" s="650">
        <v>43.26</v>
      </c>
    </row>
    <row r="4253" spans="1:10">
      <c r="A4253" s="519" t="s">
        <v>4468</v>
      </c>
      <c r="B4253"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3" s="519" t="s">
        <v>34995</v>
      </c>
      <c r="D4253" s="519" t="s">
        <v>34996</v>
      </c>
      <c r="E4253" s="519" t="s">
        <v>34997</v>
      </c>
      <c r="F4253" s="519" t="s">
        <v>34998</v>
      </c>
      <c r="G4253" s="519" t="s">
        <v>35001</v>
      </c>
      <c r="H4253" s="519" t="s">
        <v>35010</v>
      </c>
      <c r="I4253" s="519" t="s">
        <v>36</v>
      </c>
      <c r="J4253" s="650">
        <v>62.53</v>
      </c>
    </row>
    <row r="4254" spans="1:10">
      <c r="A4254" s="519" t="s">
        <v>4469</v>
      </c>
      <c r="B4254"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54" s="519" t="s">
        <v>34995</v>
      </c>
      <c r="D4254" s="519" t="s">
        <v>34996</v>
      </c>
      <c r="E4254" s="519" t="s">
        <v>34997</v>
      </c>
      <c r="F4254" s="519" t="s">
        <v>34998</v>
      </c>
      <c r="G4254" s="519" t="s">
        <v>35001</v>
      </c>
      <c r="H4254" s="519" t="s">
        <v>35010</v>
      </c>
      <c r="I4254" s="519" t="s">
        <v>36</v>
      </c>
      <c r="J4254" s="650">
        <v>56.15</v>
      </c>
    </row>
    <row r="4255" spans="1:10">
      <c r="A4255" s="519" t="s">
        <v>4470</v>
      </c>
      <c r="B4255"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5" s="519" t="s">
        <v>34995</v>
      </c>
      <c r="D4255" s="519" t="s">
        <v>34996</v>
      </c>
      <c r="E4255" s="519" t="s">
        <v>34997</v>
      </c>
      <c r="F4255" s="519" t="s">
        <v>34998</v>
      </c>
      <c r="G4255" s="519" t="s">
        <v>35001</v>
      </c>
      <c r="H4255" s="519" t="s">
        <v>35011</v>
      </c>
      <c r="I4255" s="519" t="s">
        <v>36</v>
      </c>
      <c r="J4255" s="650">
        <v>62.18</v>
      </c>
    </row>
    <row r="4256" spans="1:10">
      <c r="A4256" s="519" t="s">
        <v>4471</v>
      </c>
      <c r="B4256"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56" s="519" t="s">
        <v>34995</v>
      </c>
      <c r="D4256" s="519" t="s">
        <v>34996</v>
      </c>
      <c r="E4256" s="519" t="s">
        <v>34997</v>
      </c>
      <c r="F4256" s="519" t="s">
        <v>34998</v>
      </c>
      <c r="G4256" s="519" t="s">
        <v>35001</v>
      </c>
      <c r="H4256" s="519" t="s">
        <v>35011</v>
      </c>
      <c r="I4256" s="519" t="s">
        <v>36</v>
      </c>
      <c r="J4256" s="650">
        <v>55.23</v>
      </c>
    </row>
    <row r="4257" spans="1:10">
      <c r="A4257" s="519" t="s">
        <v>4472</v>
      </c>
      <c r="B4257"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7" s="519" t="s">
        <v>34995</v>
      </c>
      <c r="D4257" s="519" t="s">
        <v>34996</v>
      </c>
      <c r="E4257" s="519" t="s">
        <v>34997</v>
      </c>
      <c r="F4257" s="519" t="s">
        <v>34998</v>
      </c>
      <c r="G4257" s="519" t="s">
        <v>35001</v>
      </c>
      <c r="H4257" s="519" t="s">
        <v>35012</v>
      </c>
      <c r="I4257" s="519" t="s">
        <v>36</v>
      </c>
      <c r="J4257" s="650">
        <v>76.2</v>
      </c>
    </row>
    <row r="4258" spans="1:10">
      <c r="A4258" s="519" t="s">
        <v>4473</v>
      </c>
      <c r="B4258"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58" s="519" t="s">
        <v>34995</v>
      </c>
      <c r="D4258" s="519" t="s">
        <v>34996</v>
      </c>
      <c r="E4258" s="519" t="s">
        <v>34997</v>
      </c>
      <c r="F4258" s="519" t="s">
        <v>34998</v>
      </c>
      <c r="G4258" s="519" t="s">
        <v>35001</v>
      </c>
      <c r="H4258" s="519" t="s">
        <v>35012</v>
      </c>
      <c r="I4258" s="519" t="s">
        <v>36</v>
      </c>
      <c r="J4258" s="650">
        <v>67.72</v>
      </c>
    </row>
    <row r="4259" spans="1:10">
      <c r="A4259" s="519" t="s">
        <v>4474</v>
      </c>
      <c r="B4259"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59" s="519" t="s">
        <v>34995</v>
      </c>
      <c r="D4259" s="519" t="s">
        <v>34996</v>
      </c>
      <c r="E4259" s="519" t="s">
        <v>34997</v>
      </c>
      <c r="F4259" s="519" t="s">
        <v>34998</v>
      </c>
      <c r="G4259" s="519" t="s">
        <v>35001</v>
      </c>
      <c r="H4259" s="519" t="s">
        <v>35013</v>
      </c>
      <c r="I4259" s="519" t="s">
        <v>36</v>
      </c>
      <c r="J4259" s="650">
        <v>113.27</v>
      </c>
    </row>
    <row r="4260" spans="1:10">
      <c r="A4260" s="519" t="s">
        <v>4475</v>
      </c>
      <c r="B4260"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60" s="519" t="s">
        <v>34995</v>
      </c>
      <c r="D4260" s="519" t="s">
        <v>34996</v>
      </c>
      <c r="E4260" s="519" t="s">
        <v>34997</v>
      </c>
      <c r="F4260" s="519" t="s">
        <v>34998</v>
      </c>
      <c r="G4260" s="519" t="s">
        <v>35001</v>
      </c>
      <c r="H4260" s="519" t="s">
        <v>35013</v>
      </c>
      <c r="I4260" s="519" t="s">
        <v>36</v>
      </c>
      <c r="J4260" s="650">
        <v>103.51</v>
      </c>
    </row>
    <row r="4261" spans="1:10">
      <c r="A4261" s="519" t="s">
        <v>4476</v>
      </c>
      <c r="B4261"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61" s="519" t="s">
        <v>34995</v>
      </c>
      <c r="D4261" s="519" t="s">
        <v>34996</v>
      </c>
      <c r="E4261" s="519" t="s">
        <v>34997</v>
      </c>
      <c r="F4261" s="519" t="s">
        <v>34998</v>
      </c>
      <c r="G4261" s="519" t="s">
        <v>35001</v>
      </c>
      <c r="H4261" s="519" t="s">
        <v>35014</v>
      </c>
      <c r="I4261" s="519" t="s">
        <v>36</v>
      </c>
      <c r="J4261" s="650">
        <v>134.77000000000001</v>
      </c>
    </row>
    <row r="4262" spans="1:10">
      <c r="A4262" s="519" t="s">
        <v>4477</v>
      </c>
      <c r="B4262"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62" s="519" t="s">
        <v>34995</v>
      </c>
      <c r="D4262" s="519" t="s">
        <v>34996</v>
      </c>
      <c r="E4262" s="519" t="s">
        <v>34997</v>
      </c>
      <c r="F4262" s="519" t="s">
        <v>34998</v>
      </c>
      <c r="G4262" s="519" t="s">
        <v>35001</v>
      </c>
      <c r="H4262" s="519" t="s">
        <v>35014</v>
      </c>
      <c r="I4262" s="519" t="s">
        <v>36</v>
      </c>
      <c r="J4262" s="650">
        <v>123.22</v>
      </c>
    </row>
    <row r="4263" spans="1:10">
      <c r="A4263" s="519" t="s">
        <v>4478</v>
      </c>
      <c r="B4263"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3" s="519" t="s">
        <v>34995</v>
      </c>
      <c r="D4263" s="519" t="s">
        <v>34996</v>
      </c>
      <c r="E4263" s="519" t="s">
        <v>34997</v>
      </c>
      <c r="F4263" s="519" t="s">
        <v>34998</v>
      </c>
      <c r="G4263" s="519" t="s">
        <v>35001</v>
      </c>
      <c r="H4263" s="519" t="s">
        <v>35015</v>
      </c>
      <c r="I4263" s="519" t="s">
        <v>36</v>
      </c>
      <c r="J4263" s="650">
        <v>161.37</v>
      </c>
    </row>
    <row r="4264" spans="1:10">
      <c r="A4264" s="519" t="s">
        <v>4479</v>
      </c>
      <c r="B4264"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64" s="519" t="s">
        <v>34995</v>
      </c>
      <c r="D4264" s="519" t="s">
        <v>34996</v>
      </c>
      <c r="E4264" s="519" t="s">
        <v>34997</v>
      </c>
      <c r="F4264" s="519" t="s">
        <v>34998</v>
      </c>
      <c r="G4264" s="519" t="s">
        <v>35001</v>
      </c>
      <c r="H4264" s="519" t="s">
        <v>35015</v>
      </c>
      <c r="I4264" s="519" t="s">
        <v>36</v>
      </c>
      <c r="J4264" s="650">
        <v>147.72</v>
      </c>
    </row>
    <row r="4265" spans="1:10">
      <c r="A4265" s="519" t="s">
        <v>4480</v>
      </c>
      <c r="B4265"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5" s="519" t="s">
        <v>34995</v>
      </c>
      <c r="D4265" s="519" t="s">
        <v>34996</v>
      </c>
      <c r="E4265" s="519" t="s">
        <v>34997</v>
      </c>
      <c r="F4265" s="519" t="s">
        <v>34998</v>
      </c>
      <c r="G4265" s="519" t="s">
        <v>35001</v>
      </c>
      <c r="H4265" s="519" t="s">
        <v>35016</v>
      </c>
      <c r="I4265" s="519" t="s">
        <v>36</v>
      </c>
      <c r="J4265" s="650">
        <v>188.07</v>
      </c>
    </row>
    <row r="4266" spans="1:10">
      <c r="A4266" s="519" t="s">
        <v>4481</v>
      </c>
      <c r="B4266"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66" s="519" t="s">
        <v>34995</v>
      </c>
      <c r="D4266" s="519" t="s">
        <v>34996</v>
      </c>
      <c r="E4266" s="519" t="s">
        <v>34997</v>
      </c>
      <c r="F4266" s="519" t="s">
        <v>34998</v>
      </c>
      <c r="G4266" s="519" t="s">
        <v>35001</v>
      </c>
      <c r="H4266" s="519" t="s">
        <v>35016</v>
      </c>
      <c r="I4266" s="519" t="s">
        <v>36</v>
      </c>
      <c r="J4266" s="650">
        <v>172.27</v>
      </c>
    </row>
    <row r="4267" spans="1:10">
      <c r="A4267" s="519" t="s">
        <v>4482</v>
      </c>
      <c r="B4267"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7" s="519" t="s">
        <v>34995</v>
      </c>
      <c r="D4267" s="519" t="s">
        <v>34996</v>
      </c>
      <c r="E4267" s="519" t="s">
        <v>34997</v>
      </c>
      <c r="F4267" s="519" t="s">
        <v>34998</v>
      </c>
      <c r="G4267" s="519" t="s">
        <v>35001</v>
      </c>
      <c r="H4267" s="519" t="s">
        <v>35017</v>
      </c>
      <c r="I4267" s="519" t="s">
        <v>36</v>
      </c>
      <c r="J4267" s="650">
        <v>233.76</v>
      </c>
    </row>
    <row r="4268" spans="1:10">
      <c r="A4268" s="519" t="s">
        <v>4483</v>
      </c>
      <c r="B4268" s="519" t="str">
        <f t="shared" si="66"/>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68" s="519" t="s">
        <v>34995</v>
      </c>
      <c r="D4268" s="519" t="s">
        <v>34996</v>
      </c>
      <c r="E4268" s="519" t="s">
        <v>34997</v>
      </c>
      <c r="F4268" s="519" t="s">
        <v>34998</v>
      </c>
      <c r="G4268" s="519" t="s">
        <v>35001</v>
      </c>
      <c r="H4268" s="519" t="s">
        <v>35017</v>
      </c>
      <c r="I4268" s="519" t="s">
        <v>36</v>
      </c>
      <c r="J4268" s="650">
        <v>214.13</v>
      </c>
    </row>
    <row r="4269" spans="1:10">
      <c r="A4269" s="519" t="s">
        <v>4484</v>
      </c>
      <c r="B4269"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69" s="519" t="s">
        <v>34995</v>
      </c>
      <c r="D4269" s="519" t="s">
        <v>35018</v>
      </c>
      <c r="E4269" s="519" t="s">
        <v>35019</v>
      </c>
      <c r="F4269" s="519" t="s">
        <v>35020</v>
      </c>
      <c r="G4269" s="519" t="s">
        <v>35021</v>
      </c>
      <c r="I4269" s="519" t="s">
        <v>36</v>
      </c>
      <c r="J4269" s="650">
        <v>2.87</v>
      </c>
    </row>
    <row r="4270" spans="1:10">
      <c r="A4270" s="519" t="s">
        <v>4485</v>
      </c>
      <c r="B4270"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70" s="519" t="s">
        <v>34995</v>
      </c>
      <c r="D4270" s="519" t="s">
        <v>35018</v>
      </c>
      <c r="E4270" s="519" t="s">
        <v>35019</v>
      </c>
      <c r="F4270" s="519" t="s">
        <v>35020</v>
      </c>
      <c r="G4270" s="519" t="s">
        <v>35021</v>
      </c>
      <c r="I4270" s="519" t="s">
        <v>36</v>
      </c>
      <c r="J4270" s="650">
        <v>2.5300000000000002</v>
      </c>
    </row>
    <row r="4271" spans="1:10">
      <c r="A4271" s="519" t="s">
        <v>4486</v>
      </c>
      <c r="B4271"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71" s="519" t="s">
        <v>34995</v>
      </c>
      <c r="D4271" s="519" t="s">
        <v>35018</v>
      </c>
      <c r="E4271" s="519" t="s">
        <v>35019</v>
      </c>
      <c r="F4271" s="519" t="s">
        <v>35020</v>
      </c>
      <c r="G4271" s="519" t="s">
        <v>35022</v>
      </c>
      <c r="I4271" s="519" t="s">
        <v>36</v>
      </c>
      <c r="J4271" s="650">
        <v>4.6900000000000004</v>
      </c>
    </row>
    <row r="4272" spans="1:10">
      <c r="A4272" s="519" t="s">
        <v>4487</v>
      </c>
      <c r="B4272"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72" s="519" t="s">
        <v>34995</v>
      </c>
      <c r="D4272" s="519" t="s">
        <v>35018</v>
      </c>
      <c r="E4272" s="519" t="s">
        <v>35019</v>
      </c>
      <c r="F4272" s="519" t="s">
        <v>35020</v>
      </c>
      <c r="G4272" s="519" t="s">
        <v>35022</v>
      </c>
      <c r="I4272" s="519" t="s">
        <v>36</v>
      </c>
      <c r="J4272" s="650">
        <v>4.12</v>
      </c>
    </row>
    <row r="4273" spans="1:10">
      <c r="A4273" s="519" t="s">
        <v>4488</v>
      </c>
      <c r="B4273"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3" s="519" t="s">
        <v>34995</v>
      </c>
      <c r="D4273" s="519" t="s">
        <v>35018</v>
      </c>
      <c r="E4273" s="519" t="s">
        <v>35019</v>
      </c>
      <c r="F4273" s="519" t="s">
        <v>35020</v>
      </c>
      <c r="G4273" s="519" t="s">
        <v>35023</v>
      </c>
      <c r="I4273" s="519" t="s">
        <v>36</v>
      </c>
      <c r="J4273" s="650">
        <v>6.94</v>
      </c>
    </row>
    <row r="4274" spans="1:10">
      <c r="A4274" s="519" t="s">
        <v>4489</v>
      </c>
      <c r="B4274"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74" s="519" t="s">
        <v>34995</v>
      </c>
      <c r="D4274" s="519" t="s">
        <v>35018</v>
      </c>
      <c r="E4274" s="519" t="s">
        <v>35019</v>
      </c>
      <c r="F4274" s="519" t="s">
        <v>35020</v>
      </c>
      <c r="G4274" s="519" t="s">
        <v>35023</v>
      </c>
      <c r="I4274" s="519" t="s">
        <v>36</v>
      </c>
      <c r="J4274" s="650">
        <v>6.08</v>
      </c>
    </row>
    <row r="4275" spans="1:10">
      <c r="A4275" s="519" t="s">
        <v>4490</v>
      </c>
      <c r="B4275"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5" s="519" t="s">
        <v>34995</v>
      </c>
      <c r="D4275" s="519" t="s">
        <v>35018</v>
      </c>
      <c r="E4275" s="519" t="s">
        <v>35019</v>
      </c>
      <c r="F4275" s="519" t="s">
        <v>35020</v>
      </c>
      <c r="G4275" s="519" t="s">
        <v>35024</v>
      </c>
      <c r="I4275" s="519" t="s">
        <v>36</v>
      </c>
      <c r="J4275" s="650">
        <v>11.57</v>
      </c>
    </row>
    <row r="4276" spans="1:10">
      <c r="A4276" s="519" t="s">
        <v>4491</v>
      </c>
      <c r="B4276"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76" s="519" t="s">
        <v>34995</v>
      </c>
      <c r="D4276" s="519" t="s">
        <v>35018</v>
      </c>
      <c r="E4276" s="519" t="s">
        <v>35019</v>
      </c>
      <c r="F4276" s="519" t="s">
        <v>35020</v>
      </c>
      <c r="G4276" s="519" t="s">
        <v>35024</v>
      </c>
      <c r="I4276" s="519" t="s">
        <v>36</v>
      </c>
      <c r="J4276" s="650">
        <v>10.130000000000001</v>
      </c>
    </row>
    <row r="4277" spans="1:10">
      <c r="A4277" s="519" t="s">
        <v>4492</v>
      </c>
      <c r="B4277" s="519"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7" s="519" t="s">
        <v>35025</v>
      </c>
      <c r="D4277" s="519" t="s">
        <v>35018</v>
      </c>
      <c r="E4277" s="519" t="s">
        <v>35019</v>
      </c>
      <c r="F4277" s="519" t="s">
        <v>35020</v>
      </c>
      <c r="G4277" s="519" t="s">
        <v>35026</v>
      </c>
      <c r="I4277" s="519" t="s">
        <v>36</v>
      </c>
      <c r="J4277" s="650">
        <v>17.66</v>
      </c>
    </row>
    <row r="4278" spans="1:10">
      <c r="A4278" s="519" t="s">
        <v>4493</v>
      </c>
      <c r="B4278" s="519" t="str">
        <f t="shared" si="66"/>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78" s="519" t="s">
        <v>35025</v>
      </c>
      <c r="D4278" s="519" t="s">
        <v>35018</v>
      </c>
      <c r="E4278" s="519" t="s">
        <v>35019</v>
      </c>
      <c r="F4278" s="519" t="s">
        <v>35020</v>
      </c>
      <c r="G4278" s="519" t="s">
        <v>35026</v>
      </c>
      <c r="I4278" s="519" t="s">
        <v>36</v>
      </c>
      <c r="J4278" s="650">
        <v>15.45</v>
      </c>
    </row>
    <row r="4279" spans="1:10">
      <c r="A4279" s="519" t="s">
        <v>4494</v>
      </c>
      <c r="B4279"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79" s="519" t="s">
        <v>34995</v>
      </c>
      <c r="D4279" s="519" t="s">
        <v>35018</v>
      </c>
      <c r="E4279" s="519" t="s">
        <v>35019</v>
      </c>
      <c r="F4279" s="519" t="s">
        <v>35020</v>
      </c>
      <c r="G4279" s="519" t="s">
        <v>35027</v>
      </c>
      <c r="I4279" s="519" t="s">
        <v>36</v>
      </c>
      <c r="J4279" s="650">
        <v>23.2</v>
      </c>
    </row>
    <row r="4280" spans="1:10">
      <c r="A4280" s="519" t="s">
        <v>4495</v>
      </c>
      <c r="B4280"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80" s="519" t="s">
        <v>34995</v>
      </c>
      <c r="D4280" s="519" t="s">
        <v>35018</v>
      </c>
      <c r="E4280" s="519" t="s">
        <v>35019</v>
      </c>
      <c r="F4280" s="519" t="s">
        <v>35020</v>
      </c>
      <c r="G4280" s="519" t="s">
        <v>35027</v>
      </c>
      <c r="I4280" s="519" t="s">
        <v>36</v>
      </c>
      <c r="J4280" s="650">
        <v>20.3</v>
      </c>
    </row>
    <row r="4281" spans="1:10">
      <c r="A4281" s="519" t="s">
        <v>4496</v>
      </c>
      <c r="B4281"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81" s="519" t="s">
        <v>34995</v>
      </c>
      <c r="D4281" s="519" t="s">
        <v>35018</v>
      </c>
      <c r="E4281" s="519" t="s">
        <v>35019</v>
      </c>
      <c r="F4281" s="519" t="s">
        <v>35020</v>
      </c>
      <c r="G4281" s="519" t="s">
        <v>35028</v>
      </c>
      <c r="I4281" s="519" t="s">
        <v>36</v>
      </c>
      <c r="J4281" s="650">
        <v>27.15</v>
      </c>
    </row>
    <row r="4282" spans="1:10">
      <c r="A4282" s="519" t="s">
        <v>4497</v>
      </c>
      <c r="B4282"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82" s="519" t="s">
        <v>34995</v>
      </c>
      <c r="D4282" s="519" t="s">
        <v>35018</v>
      </c>
      <c r="E4282" s="519" t="s">
        <v>35019</v>
      </c>
      <c r="F4282" s="519" t="s">
        <v>35020</v>
      </c>
      <c r="G4282" s="519" t="s">
        <v>35028</v>
      </c>
      <c r="I4282" s="519" t="s">
        <v>36</v>
      </c>
      <c r="J4282" s="650">
        <v>24.28</v>
      </c>
    </row>
    <row r="4283" spans="1:10">
      <c r="A4283" s="519" t="s">
        <v>4498</v>
      </c>
      <c r="B4283"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3" s="519" t="s">
        <v>34995</v>
      </c>
      <c r="D4283" s="519" t="s">
        <v>35018</v>
      </c>
      <c r="E4283" s="519" t="s">
        <v>35019</v>
      </c>
      <c r="F4283" s="519" t="s">
        <v>35020</v>
      </c>
      <c r="G4283" s="519" t="s">
        <v>35029</v>
      </c>
      <c r="I4283" s="519" t="s">
        <v>36</v>
      </c>
      <c r="J4283" s="650">
        <v>32.06</v>
      </c>
    </row>
    <row r="4284" spans="1:10">
      <c r="A4284" s="519" t="s">
        <v>4499</v>
      </c>
      <c r="B4284"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84" s="519" t="s">
        <v>34995</v>
      </c>
      <c r="D4284" s="519" t="s">
        <v>35018</v>
      </c>
      <c r="E4284" s="519" t="s">
        <v>35019</v>
      </c>
      <c r="F4284" s="519" t="s">
        <v>35020</v>
      </c>
      <c r="G4284" s="519" t="s">
        <v>35029</v>
      </c>
      <c r="I4284" s="519" t="s">
        <v>36</v>
      </c>
      <c r="J4284" s="650">
        <v>28.67</v>
      </c>
    </row>
    <row r="4285" spans="1:10">
      <c r="A4285" s="519" t="s">
        <v>4500</v>
      </c>
      <c r="B4285"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5" s="519" t="s">
        <v>34995</v>
      </c>
      <c r="D4285" s="519" t="s">
        <v>35018</v>
      </c>
      <c r="E4285" s="519" t="s">
        <v>35019</v>
      </c>
      <c r="F4285" s="519" t="s">
        <v>35020</v>
      </c>
      <c r="G4285" s="519" t="s">
        <v>35030</v>
      </c>
      <c r="I4285" s="519" t="s">
        <v>36</v>
      </c>
      <c r="J4285" s="650">
        <v>36.96</v>
      </c>
    </row>
    <row r="4286" spans="1:10">
      <c r="A4286" s="519" t="s">
        <v>4501</v>
      </c>
      <c r="B4286"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286" s="519" t="s">
        <v>34995</v>
      </c>
      <c r="D4286" s="519" t="s">
        <v>35018</v>
      </c>
      <c r="E4286" s="519" t="s">
        <v>35019</v>
      </c>
      <c r="F4286" s="519" t="s">
        <v>35020</v>
      </c>
      <c r="G4286" s="519" t="s">
        <v>35030</v>
      </c>
      <c r="I4286" s="519" t="s">
        <v>36</v>
      </c>
      <c r="J4286" s="650">
        <v>33.06</v>
      </c>
    </row>
    <row r="4287" spans="1:10">
      <c r="A4287" s="519" t="s">
        <v>4502</v>
      </c>
      <c r="B4287"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7" s="519" t="s">
        <v>34995</v>
      </c>
      <c r="D4287" s="519" t="s">
        <v>35018</v>
      </c>
      <c r="E4287" s="519" t="s">
        <v>35019</v>
      </c>
      <c r="F4287" s="519" t="s">
        <v>35020</v>
      </c>
      <c r="G4287" s="519" t="s">
        <v>35031</v>
      </c>
      <c r="I4287" s="519" t="s">
        <v>36</v>
      </c>
      <c r="J4287" s="650">
        <v>42.21</v>
      </c>
    </row>
    <row r="4288" spans="1:10">
      <c r="A4288" s="519" t="s">
        <v>4503</v>
      </c>
      <c r="B4288"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288" s="519" t="s">
        <v>34995</v>
      </c>
      <c r="D4288" s="519" t="s">
        <v>35018</v>
      </c>
      <c r="E4288" s="519" t="s">
        <v>35019</v>
      </c>
      <c r="F4288" s="519" t="s">
        <v>35020</v>
      </c>
      <c r="G4288" s="519" t="s">
        <v>35031</v>
      </c>
      <c r="I4288" s="519" t="s">
        <v>36</v>
      </c>
      <c r="J4288" s="650">
        <v>37.770000000000003</v>
      </c>
    </row>
    <row r="4289" spans="1:10">
      <c r="A4289" s="519" t="s">
        <v>4504</v>
      </c>
      <c r="B4289"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89" s="519" t="s">
        <v>34995</v>
      </c>
      <c r="D4289" s="519" t="s">
        <v>35018</v>
      </c>
      <c r="E4289" s="519" t="s">
        <v>35019</v>
      </c>
      <c r="F4289" s="519" t="s">
        <v>35020</v>
      </c>
      <c r="G4289" s="519" t="s">
        <v>35032</v>
      </c>
      <c r="I4289" s="519" t="s">
        <v>36</v>
      </c>
      <c r="J4289" s="650">
        <v>47.47</v>
      </c>
    </row>
    <row r="4290" spans="1:10">
      <c r="A4290" s="519" t="s">
        <v>4505</v>
      </c>
      <c r="B4290"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290" s="519" t="s">
        <v>34995</v>
      </c>
      <c r="D4290" s="519" t="s">
        <v>35018</v>
      </c>
      <c r="E4290" s="519" t="s">
        <v>35019</v>
      </c>
      <c r="F4290" s="519" t="s">
        <v>35020</v>
      </c>
      <c r="G4290" s="519" t="s">
        <v>35032</v>
      </c>
      <c r="I4290" s="519" t="s">
        <v>36</v>
      </c>
      <c r="J4290" s="650">
        <v>42.48</v>
      </c>
    </row>
    <row r="4291" spans="1:10">
      <c r="A4291" s="519" t="s">
        <v>4506</v>
      </c>
      <c r="B4291"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91" s="519" t="s">
        <v>34995</v>
      </c>
      <c r="D4291" s="519" t="s">
        <v>35018</v>
      </c>
      <c r="E4291" s="519" t="s">
        <v>35019</v>
      </c>
      <c r="F4291" s="519" t="s">
        <v>35020</v>
      </c>
      <c r="G4291" s="519" t="s">
        <v>35033</v>
      </c>
      <c r="I4291" s="519" t="s">
        <v>36</v>
      </c>
      <c r="J4291" s="650">
        <v>58.55</v>
      </c>
    </row>
    <row r="4292" spans="1:10">
      <c r="A4292" s="519" t="s">
        <v>4507</v>
      </c>
      <c r="B4292"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292" s="519" t="s">
        <v>34995</v>
      </c>
      <c r="D4292" s="519" t="s">
        <v>35018</v>
      </c>
      <c r="E4292" s="519" t="s">
        <v>35019</v>
      </c>
      <c r="F4292" s="519" t="s">
        <v>35020</v>
      </c>
      <c r="G4292" s="519" t="s">
        <v>35033</v>
      </c>
      <c r="I4292" s="519" t="s">
        <v>36</v>
      </c>
      <c r="J4292" s="650">
        <v>52.42</v>
      </c>
    </row>
    <row r="4293" spans="1:10">
      <c r="A4293" s="519" t="s">
        <v>4508</v>
      </c>
      <c r="B4293"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3" s="519" t="s">
        <v>34995</v>
      </c>
      <c r="D4293" s="519" t="s">
        <v>35018</v>
      </c>
      <c r="E4293" s="519" t="s">
        <v>35019</v>
      </c>
      <c r="F4293" s="519" t="s">
        <v>35020</v>
      </c>
      <c r="G4293" s="519" t="s">
        <v>35034</v>
      </c>
      <c r="I4293" s="519" t="s">
        <v>36</v>
      </c>
      <c r="J4293" s="650">
        <v>92.15</v>
      </c>
    </row>
    <row r="4294" spans="1:10">
      <c r="A4294" s="519" t="s">
        <v>4509</v>
      </c>
      <c r="B4294"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294" s="519" t="s">
        <v>34995</v>
      </c>
      <c r="D4294" s="519" t="s">
        <v>35018</v>
      </c>
      <c r="E4294" s="519" t="s">
        <v>35019</v>
      </c>
      <c r="F4294" s="519" t="s">
        <v>35020</v>
      </c>
      <c r="G4294" s="519" t="s">
        <v>35034</v>
      </c>
      <c r="I4294" s="519" t="s">
        <v>36</v>
      </c>
      <c r="J4294" s="650">
        <v>85.2</v>
      </c>
    </row>
    <row r="4295" spans="1:10">
      <c r="A4295" s="519" t="s">
        <v>4510</v>
      </c>
      <c r="B4295" s="519" t="str">
        <f t="shared" si="66"/>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5" s="519" t="s">
        <v>34995</v>
      </c>
      <c r="D4295" s="519" t="s">
        <v>35018</v>
      </c>
      <c r="E4295" s="519" t="s">
        <v>35019</v>
      </c>
      <c r="F4295" s="519" t="s">
        <v>35020</v>
      </c>
      <c r="G4295" s="519" t="s">
        <v>35035</v>
      </c>
      <c r="I4295" s="519" t="s">
        <v>36</v>
      </c>
      <c r="J4295" s="650">
        <v>110.55</v>
      </c>
    </row>
    <row r="4296" spans="1:10">
      <c r="A4296" s="519" t="s">
        <v>4511</v>
      </c>
      <c r="B4296" s="519" t="str">
        <f t="shared" ref="B4296:B4359" si="67">C4296&amp;D4296&amp;E4296&amp;F4296&amp;G4296&amp;H4296</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296" s="519" t="s">
        <v>34995</v>
      </c>
      <c r="D4296" s="519" t="s">
        <v>35018</v>
      </c>
      <c r="E4296" s="519" t="s">
        <v>35019</v>
      </c>
      <c r="F4296" s="519" t="s">
        <v>35020</v>
      </c>
      <c r="G4296" s="519" t="s">
        <v>35035</v>
      </c>
      <c r="I4296" s="519" t="s">
        <v>36</v>
      </c>
      <c r="J4296" s="650">
        <v>102.23</v>
      </c>
    </row>
    <row r="4297" spans="1:10">
      <c r="A4297" s="519" t="s">
        <v>4512</v>
      </c>
      <c r="B4297" s="5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7" s="519" t="s">
        <v>34995</v>
      </c>
      <c r="D4297" s="519" t="s">
        <v>35018</v>
      </c>
      <c r="E4297" s="519" t="s">
        <v>35019</v>
      </c>
      <c r="F4297" s="519" t="s">
        <v>35020</v>
      </c>
      <c r="G4297" s="519" t="s">
        <v>35036</v>
      </c>
      <c r="I4297" s="519" t="s">
        <v>36</v>
      </c>
      <c r="J4297" s="650">
        <v>133.52000000000001</v>
      </c>
    </row>
    <row r="4298" spans="1:10">
      <c r="A4298" s="519" t="s">
        <v>4513</v>
      </c>
      <c r="B4298" s="5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298" s="519" t="s">
        <v>34995</v>
      </c>
      <c r="D4298" s="519" t="s">
        <v>35018</v>
      </c>
      <c r="E4298" s="519" t="s">
        <v>35019</v>
      </c>
      <c r="F4298" s="519" t="s">
        <v>35020</v>
      </c>
      <c r="G4298" s="519" t="s">
        <v>35036</v>
      </c>
      <c r="I4298" s="519" t="s">
        <v>36</v>
      </c>
      <c r="J4298" s="650">
        <v>123.59</v>
      </c>
    </row>
    <row r="4299" spans="1:10">
      <c r="A4299" s="519" t="s">
        <v>4514</v>
      </c>
      <c r="B4299" s="5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299" s="519" t="s">
        <v>34995</v>
      </c>
      <c r="D4299" s="519" t="s">
        <v>35018</v>
      </c>
      <c r="E4299" s="519" t="s">
        <v>35019</v>
      </c>
      <c r="F4299" s="519" t="s">
        <v>35020</v>
      </c>
      <c r="G4299" s="519" t="s">
        <v>35037</v>
      </c>
      <c r="I4299" s="519" t="s">
        <v>36</v>
      </c>
      <c r="J4299" s="650">
        <v>156.6</v>
      </c>
    </row>
    <row r="4300" spans="1:10">
      <c r="A4300" s="519" t="s">
        <v>4515</v>
      </c>
      <c r="B4300" s="5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00" s="519" t="s">
        <v>34995</v>
      </c>
      <c r="D4300" s="519" t="s">
        <v>35018</v>
      </c>
      <c r="E4300" s="519" t="s">
        <v>35019</v>
      </c>
      <c r="F4300" s="519" t="s">
        <v>35020</v>
      </c>
      <c r="G4300" s="519" t="s">
        <v>35037</v>
      </c>
      <c r="I4300" s="519" t="s">
        <v>36</v>
      </c>
      <c r="J4300" s="650">
        <v>145</v>
      </c>
    </row>
    <row r="4301" spans="1:10">
      <c r="A4301" s="519" t="s">
        <v>4516</v>
      </c>
      <c r="B4301" s="5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01" s="519" t="s">
        <v>34995</v>
      </c>
      <c r="D4301" s="519" t="s">
        <v>35018</v>
      </c>
      <c r="E4301" s="519" t="s">
        <v>35019</v>
      </c>
      <c r="F4301" s="519" t="s">
        <v>35020</v>
      </c>
      <c r="G4301" s="519" t="s">
        <v>35038</v>
      </c>
      <c r="I4301" s="519" t="s">
        <v>36</v>
      </c>
      <c r="J4301" s="650">
        <v>195.72</v>
      </c>
    </row>
    <row r="4302" spans="1:10">
      <c r="A4302" s="519" t="s">
        <v>4517</v>
      </c>
      <c r="B4302" s="519" t="str">
        <f t="shared" si="67"/>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02" s="519" t="s">
        <v>34995</v>
      </c>
      <c r="D4302" s="519" t="s">
        <v>35018</v>
      </c>
      <c r="E4302" s="519" t="s">
        <v>35019</v>
      </c>
      <c r="F4302" s="519" t="s">
        <v>35020</v>
      </c>
      <c r="G4302" s="519" t="s">
        <v>35038</v>
      </c>
      <c r="I4302" s="519" t="s">
        <v>36</v>
      </c>
      <c r="J4302" s="650">
        <v>181.17</v>
      </c>
    </row>
    <row r="4303" spans="1:10">
      <c r="A4303" s="519" t="s">
        <v>4518</v>
      </c>
      <c r="B4303" s="519"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3" s="519" t="s">
        <v>34995</v>
      </c>
      <c r="D4303" s="519" t="s">
        <v>35039</v>
      </c>
      <c r="E4303" s="519" t="s">
        <v>35040</v>
      </c>
      <c r="F4303" s="519" t="s">
        <v>35041</v>
      </c>
      <c r="G4303" s="519" t="s">
        <v>35042</v>
      </c>
      <c r="H4303" s="519" t="s">
        <v>35043</v>
      </c>
      <c r="I4303" s="519" t="s">
        <v>36</v>
      </c>
      <c r="J4303" s="650">
        <v>9.86</v>
      </c>
    </row>
    <row r="4304" spans="1:10">
      <c r="A4304" s="519" t="s">
        <v>4519</v>
      </c>
      <c r="B4304" s="519" t="str">
        <f t="shared" si="67"/>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04" s="519" t="s">
        <v>34995</v>
      </c>
      <c r="D4304" s="519" t="s">
        <v>35039</v>
      </c>
      <c r="E4304" s="519" t="s">
        <v>35040</v>
      </c>
      <c r="F4304" s="519" t="s">
        <v>35041</v>
      </c>
      <c r="G4304" s="519" t="s">
        <v>35042</v>
      </c>
      <c r="H4304" s="519" t="s">
        <v>35043</v>
      </c>
      <c r="I4304" s="519" t="s">
        <v>36</v>
      </c>
      <c r="J4304" s="650">
        <v>8.59</v>
      </c>
    </row>
    <row r="4305" spans="1:10">
      <c r="A4305" s="519" t="s">
        <v>4520</v>
      </c>
      <c r="B4305" s="5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5" s="519" t="s">
        <v>35044</v>
      </c>
      <c r="D4305" s="519" t="s">
        <v>35045</v>
      </c>
      <c r="E4305" s="519" t="s">
        <v>35046</v>
      </c>
      <c r="F4305" s="519" t="s">
        <v>35047</v>
      </c>
      <c r="G4305" s="519" t="s">
        <v>35048</v>
      </c>
      <c r="H4305" s="519" t="s">
        <v>35049</v>
      </c>
      <c r="I4305" s="519" t="s">
        <v>36</v>
      </c>
      <c r="J4305" s="650">
        <v>16.25</v>
      </c>
    </row>
    <row r="4306" spans="1:10">
      <c r="A4306" s="519" t="s">
        <v>4521</v>
      </c>
      <c r="B4306" s="5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06" s="519" t="s">
        <v>35044</v>
      </c>
      <c r="D4306" s="519" t="s">
        <v>35045</v>
      </c>
      <c r="E4306" s="519" t="s">
        <v>35046</v>
      </c>
      <c r="F4306" s="519" t="s">
        <v>35047</v>
      </c>
      <c r="G4306" s="519" t="s">
        <v>35048</v>
      </c>
      <c r="H4306" s="519" t="s">
        <v>35049</v>
      </c>
      <c r="I4306" s="519" t="s">
        <v>36</v>
      </c>
      <c r="J4306" s="650">
        <v>14.16</v>
      </c>
    </row>
    <row r="4307" spans="1:10">
      <c r="A4307" s="519" t="s">
        <v>4522</v>
      </c>
      <c r="B4307" s="519"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7" s="519" t="s">
        <v>35044</v>
      </c>
      <c r="D4307" s="519" t="s">
        <v>35045</v>
      </c>
      <c r="E4307" s="519" t="s">
        <v>35046</v>
      </c>
      <c r="F4307" s="519" t="s">
        <v>35047</v>
      </c>
      <c r="G4307" s="519" t="s">
        <v>35050</v>
      </c>
      <c r="H4307" s="519" t="s">
        <v>35051</v>
      </c>
      <c r="I4307" s="519" t="s">
        <v>36</v>
      </c>
      <c r="J4307" s="650">
        <v>24.44</v>
      </c>
    </row>
    <row r="4308" spans="1:10">
      <c r="A4308" s="519" t="s">
        <v>4523</v>
      </c>
      <c r="B4308" s="519" t="str">
        <f t="shared" si="67"/>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08" s="519" t="s">
        <v>35044</v>
      </c>
      <c r="D4308" s="519" t="s">
        <v>35045</v>
      </c>
      <c r="E4308" s="519" t="s">
        <v>35046</v>
      </c>
      <c r="F4308" s="519" t="s">
        <v>35047</v>
      </c>
      <c r="G4308" s="519" t="s">
        <v>35050</v>
      </c>
      <c r="H4308" s="519" t="s">
        <v>35051</v>
      </c>
      <c r="I4308" s="519" t="s">
        <v>36</v>
      </c>
      <c r="J4308" s="650">
        <v>21.29</v>
      </c>
    </row>
    <row r="4309" spans="1:10">
      <c r="A4309" s="519" t="s">
        <v>4524</v>
      </c>
      <c r="B4309" s="5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09" s="519" t="s">
        <v>35044</v>
      </c>
      <c r="D4309" s="519" t="s">
        <v>35045</v>
      </c>
      <c r="E4309" s="519" t="s">
        <v>35046</v>
      </c>
      <c r="F4309" s="519" t="s">
        <v>35047</v>
      </c>
      <c r="G4309" s="519" t="s">
        <v>35048</v>
      </c>
      <c r="H4309" s="519" t="s">
        <v>35052</v>
      </c>
      <c r="I4309" s="519" t="s">
        <v>36</v>
      </c>
      <c r="J4309" s="650">
        <v>31.87</v>
      </c>
    </row>
    <row r="4310" spans="1:10">
      <c r="A4310" s="519" t="s">
        <v>4525</v>
      </c>
      <c r="B4310" s="5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10" s="519" t="s">
        <v>35044</v>
      </c>
      <c r="D4310" s="519" t="s">
        <v>35045</v>
      </c>
      <c r="E4310" s="519" t="s">
        <v>35046</v>
      </c>
      <c r="F4310" s="519" t="s">
        <v>35047</v>
      </c>
      <c r="G4310" s="519" t="s">
        <v>35048</v>
      </c>
      <c r="H4310" s="519" t="s">
        <v>35052</v>
      </c>
      <c r="I4310" s="519" t="s">
        <v>36</v>
      </c>
      <c r="J4310" s="650">
        <v>27.76</v>
      </c>
    </row>
    <row r="4311" spans="1:10">
      <c r="A4311" s="519" t="s">
        <v>4526</v>
      </c>
      <c r="B4311" s="5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11" s="519" t="s">
        <v>35044</v>
      </c>
      <c r="D4311" s="519" t="s">
        <v>35045</v>
      </c>
      <c r="E4311" s="519" t="s">
        <v>35046</v>
      </c>
      <c r="F4311" s="519" t="s">
        <v>35047</v>
      </c>
      <c r="G4311" s="519" t="s">
        <v>35048</v>
      </c>
      <c r="H4311" s="519" t="s">
        <v>35053</v>
      </c>
      <c r="I4311" s="519" t="s">
        <v>36</v>
      </c>
      <c r="J4311" s="650">
        <v>35.44</v>
      </c>
    </row>
    <row r="4312" spans="1:10">
      <c r="A4312" s="519" t="s">
        <v>4527</v>
      </c>
      <c r="B4312" s="519" t="str">
        <f t="shared" si="67"/>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12" s="519" t="s">
        <v>35044</v>
      </c>
      <c r="D4312" s="519" t="s">
        <v>35045</v>
      </c>
      <c r="E4312" s="519" t="s">
        <v>35046</v>
      </c>
      <c r="F4312" s="519" t="s">
        <v>35047</v>
      </c>
      <c r="G4312" s="519" t="s">
        <v>35048</v>
      </c>
      <c r="H4312" s="519" t="s">
        <v>35053</v>
      </c>
      <c r="I4312" s="519" t="s">
        <v>36</v>
      </c>
      <c r="J4312" s="650">
        <v>31.4</v>
      </c>
    </row>
    <row r="4313" spans="1:10">
      <c r="A4313" s="519" t="s">
        <v>4528</v>
      </c>
      <c r="B4313" s="519" t="str">
        <f t="shared" si="67"/>
        <v>ASSENTAMENTO DE CONEXOES DE FºFº,COM JUNTA ELASTICA,COM DIAMETRO DE 50MM,EXCLUSIVE CONEXOES E JUNTAS ELASTICAS.CUSTO POR JUNTA</v>
      </c>
      <c r="C4313" s="519" t="s">
        <v>35054</v>
      </c>
      <c r="D4313" s="519" t="s">
        <v>35055</v>
      </c>
      <c r="E4313" s="519" t="s">
        <v>35056</v>
      </c>
      <c r="I4313" s="519" t="s">
        <v>5</v>
      </c>
      <c r="J4313" s="650">
        <v>8.11</v>
      </c>
    </row>
    <row r="4314" spans="1:10">
      <c r="A4314" s="519" t="s">
        <v>4529</v>
      </c>
      <c r="B4314" s="519" t="str">
        <f t="shared" si="67"/>
        <v>ASSENTAMENTO DE CONEXOES DE FºFº,COM JUNTA ELASTICA,COM DIAMETRO DE 50MM,EXCLUSIVE CONEXOES E JUNTAS ELASTICAS.CUSTO POR JUNTA</v>
      </c>
      <c r="C4314" s="519" t="s">
        <v>35054</v>
      </c>
      <c r="D4314" s="519" t="s">
        <v>35055</v>
      </c>
      <c r="E4314" s="519" t="s">
        <v>35056</v>
      </c>
      <c r="I4314" s="519" t="s">
        <v>5</v>
      </c>
      <c r="J4314" s="650">
        <v>7.03</v>
      </c>
    </row>
    <row r="4315" spans="1:10">
      <c r="A4315" s="519" t="s">
        <v>4530</v>
      </c>
      <c r="B4315" s="519" t="str">
        <f t="shared" si="67"/>
        <v>ASSENTAMENTO DE CONEXOES DE FºFº,COM JUNTA ELASTICA,COM DIAMETRO DE 75MM,EXCLUSIVE CONEXOES E JUNTAS ELASTICAS.CUSTO POR JUNTA</v>
      </c>
      <c r="C4315" s="519" t="s">
        <v>35054</v>
      </c>
      <c r="D4315" s="519" t="s">
        <v>35057</v>
      </c>
      <c r="E4315" s="519" t="s">
        <v>35056</v>
      </c>
      <c r="I4315" s="519" t="s">
        <v>5</v>
      </c>
      <c r="J4315" s="650">
        <v>12.17</v>
      </c>
    </row>
    <row r="4316" spans="1:10">
      <c r="A4316" s="519" t="s">
        <v>4531</v>
      </c>
      <c r="B4316" s="519" t="str">
        <f t="shared" si="67"/>
        <v>ASSENTAMENTO DE CONEXOES DE FºFº,COM JUNTA ELASTICA,COM DIAMETRO DE 75MM,EXCLUSIVE CONEXOES E JUNTAS ELASTICAS.CUSTO POR JUNTA</v>
      </c>
      <c r="C4316" s="519" t="s">
        <v>35054</v>
      </c>
      <c r="D4316" s="519" t="s">
        <v>35057</v>
      </c>
      <c r="E4316" s="519" t="s">
        <v>35056</v>
      </c>
      <c r="I4316" s="519" t="s">
        <v>5</v>
      </c>
      <c r="J4316" s="650">
        <v>10.55</v>
      </c>
    </row>
    <row r="4317" spans="1:10">
      <c r="A4317" s="519" t="s">
        <v>4532</v>
      </c>
      <c r="B4317" s="519" t="str">
        <f t="shared" si="67"/>
        <v>ASSENTAMENTO DE CONEXOES DE FºFº,COM JUNTA ELASTICA,COM DIAMETRO DE 100MM,EXCLUSIVE CONEXOES E JUNTAS ELASTICAS.CUSTO POR JUNTA</v>
      </c>
      <c r="C4317" s="519" t="s">
        <v>35054</v>
      </c>
      <c r="D4317" s="519" t="s">
        <v>35058</v>
      </c>
      <c r="E4317" s="519" t="s">
        <v>35059</v>
      </c>
      <c r="I4317" s="519" t="s">
        <v>5</v>
      </c>
      <c r="J4317" s="650">
        <v>16.23</v>
      </c>
    </row>
    <row r="4318" spans="1:10">
      <c r="A4318" s="519" t="s">
        <v>4533</v>
      </c>
      <c r="B4318" s="519" t="str">
        <f t="shared" si="67"/>
        <v>ASSENTAMENTO DE CONEXOES DE FºFº,COM JUNTA ELASTICA,COM DIAMETRO DE 100MM,EXCLUSIVE CONEXOES E JUNTAS ELASTICAS.CUSTO POR JUNTA</v>
      </c>
      <c r="C4318" s="519" t="s">
        <v>35054</v>
      </c>
      <c r="D4318" s="519" t="s">
        <v>35058</v>
      </c>
      <c r="E4318" s="519" t="s">
        <v>35059</v>
      </c>
      <c r="I4318" s="519" t="s">
        <v>5</v>
      </c>
      <c r="J4318" s="650">
        <v>14.06</v>
      </c>
    </row>
    <row r="4319" spans="1:10">
      <c r="A4319" s="519" t="s">
        <v>4534</v>
      </c>
      <c r="B4319" s="519" t="str">
        <f t="shared" si="67"/>
        <v>ASSENTAMENTO DE CONEXOES DE FºFº,COM JUNTA ELASTICA,COM DIAMETRO DE 150MM,EXCLUSIVE CONEXOES E JUNTAS ELASTICAS.CUSTO POR JUNTA</v>
      </c>
      <c r="C4319" s="519" t="s">
        <v>35054</v>
      </c>
      <c r="D4319" s="519" t="s">
        <v>35060</v>
      </c>
      <c r="E4319" s="519" t="s">
        <v>35059</v>
      </c>
      <c r="I4319" s="519" t="s">
        <v>5</v>
      </c>
      <c r="J4319" s="650">
        <v>20.29</v>
      </c>
    </row>
    <row r="4320" spans="1:10">
      <c r="A4320" s="519" t="s">
        <v>4535</v>
      </c>
      <c r="B4320" s="519" t="str">
        <f t="shared" si="67"/>
        <v>ASSENTAMENTO DE CONEXOES DE FºFº,COM JUNTA ELASTICA,COM DIAMETRO DE 150MM,EXCLUSIVE CONEXOES E JUNTAS ELASTICAS.CUSTO POR JUNTA</v>
      </c>
      <c r="C4320" s="519" t="s">
        <v>35054</v>
      </c>
      <c r="D4320" s="519" t="s">
        <v>35060</v>
      </c>
      <c r="E4320" s="519" t="s">
        <v>35059</v>
      </c>
      <c r="I4320" s="519" t="s">
        <v>5</v>
      </c>
      <c r="J4320" s="650">
        <v>17.579999999999998</v>
      </c>
    </row>
    <row r="4321" spans="1:10">
      <c r="A4321" s="519" t="s">
        <v>4536</v>
      </c>
      <c r="B4321" s="519" t="str">
        <f t="shared" si="67"/>
        <v>ASSENTAMENTO DE CONEXOES DE FºFº,COM JUNTA ELASTICA,COM DIAMETRO DE 200MM,EXCLUSIVE CONEXOES E JUNTAS ELASTICAS.CUSTO POR JUNTA</v>
      </c>
      <c r="C4321" s="519" t="s">
        <v>35054</v>
      </c>
      <c r="D4321" s="519" t="s">
        <v>35061</v>
      </c>
      <c r="E4321" s="519" t="s">
        <v>35059</v>
      </c>
      <c r="I4321" s="519" t="s">
        <v>5</v>
      </c>
      <c r="J4321" s="650">
        <v>24.35</v>
      </c>
    </row>
    <row r="4322" spans="1:10">
      <c r="A4322" s="519" t="s">
        <v>4537</v>
      </c>
      <c r="B4322" s="519" t="str">
        <f t="shared" si="67"/>
        <v>ASSENTAMENTO DE CONEXOES DE FºFº,COM JUNTA ELASTICA,COM DIAMETRO DE 200MM,EXCLUSIVE CONEXOES E JUNTAS ELASTICAS.CUSTO POR JUNTA</v>
      </c>
      <c r="C4322" s="519" t="s">
        <v>35054</v>
      </c>
      <c r="D4322" s="519" t="s">
        <v>35061</v>
      </c>
      <c r="E4322" s="519" t="s">
        <v>35059</v>
      </c>
      <c r="I4322" s="519" t="s">
        <v>5</v>
      </c>
      <c r="J4322" s="650">
        <v>21.1</v>
      </c>
    </row>
    <row r="4323" spans="1:10">
      <c r="A4323" s="519" t="s">
        <v>4538</v>
      </c>
      <c r="B4323" s="519" t="str">
        <f t="shared" si="67"/>
        <v>ASSENTAMENTO DE CONEXOES DE FºFº,COM JUNTA ELASTICA,COM DIAMETRO DE 250MM,EXCLUSIVE CONEXOES E JUNTAS ELASTICAS.CUSTO POR JUNTA</v>
      </c>
      <c r="C4323" s="519" t="s">
        <v>35054</v>
      </c>
      <c r="D4323" s="519" t="s">
        <v>35062</v>
      </c>
      <c r="E4323" s="519" t="s">
        <v>35059</v>
      </c>
      <c r="I4323" s="519" t="s">
        <v>5</v>
      </c>
      <c r="J4323" s="650">
        <v>28.41</v>
      </c>
    </row>
    <row r="4324" spans="1:10">
      <c r="A4324" s="519" t="s">
        <v>4539</v>
      </c>
      <c r="B4324" s="519" t="str">
        <f t="shared" si="67"/>
        <v>ASSENTAMENTO DE CONEXOES DE FºFº,COM JUNTA ELASTICA,COM DIAMETRO DE 250MM,EXCLUSIVE CONEXOES E JUNTAS ELASTICAS.CUSTO POR JUNTA</v>
      </c>
      <c r="C4324" s="519" t="s">
        <v>35054</v>
      </c>
      <c r="D4324" s="519" t="s">
        <v>35062</v>
      </c>
      <c r="E4324" s="519" t="s">
        <v>35059</v>
      </c>
      <c r="I4324" s="519" t="s">
        <v>5</v>
      </c>
      <c r="J4324" s="650">
        <v>24.62</v>
      </c>
    </row>
    <row r="4325" spans="1:10">
      <c r="A4325" s="519" t="s">
        <v>4540</v>
      </c>
      <c r="B4325" s="519" t="str">
        <f t="shared" si="67"/>
        <v>ASSENTAMENTO DE CONEXOES DE FºFº,COM JUNTA ELASTICA,COM DIAMETRO DE 300MM,EXCLUSIVE CONEXOES E JUNTAS ELASTICAS.CUSTO POR JUNTA</v>
      </c>
      <c r="C4325" s="519" t="s">
        <v>35054</v>
      </c>
      <c r="D4325" s="519" t="s">
        <v>35063</v>
      </c>
      <c r="E4325" s="519" t="s">
        <v>35059</v>
      </c>
      <c r="I4325" s="519" t="s">
        <v>5</v>
      </c>
      <c r="J4325" s="650">
        <v>32.47</v>
      </c>
    </row>
    <row r="4326" spans="1:10">
      <c r="A4326" s="519" t="s">
        <v>4541</v>
      </c>
      <c r="B4326" s="519" t="str">
        <f t="shared" si="67"/>
        <v>ASSENTAMENTO DE CONEXOES DE FºFº,COM JUNTA ELASTICA,COM DIAMETRO DE 300MM,EXCLUSIVE CONEXOES E JUNTAS ELASTICAS.CUSTO POR JUNTA</v>
      </c>
      <c r="C4326" s="519" t="s">
        <v>35054</v>
      </c>
      <c r="D4326" s="519" t="s">
        <v>35063</v>
      </c>
      <c r="E4326" s="519" t="s">
        <v>35059</v>
      </c>
      <c r="I4326" s="519" t="s">
        <v>5</v>
      </c>
      <c r="J4326" s="650">
        <v>28.13</v>
      </c>
    </row>
    <row r="4327" spans="1:10">
      <c r="A4327" s="519" t="s">
        <v>4542</v>
      </c>
      <c r="B4327" s="519" t="str">
        <f t="shared" si="67"/>
        <v>ASSENTAMENTO DE CONEXOES DE FºFº,COM JUNTA ELASTICA,COM DIAMETRO DE 350MM,EXCLUSIVE CONEXOES E JUNTAS ELASTICAS.CUSTO POR JUNTA</v>
      </c>
      <c r="C4327" s="519" t="s">
        <v>35054</v>
      </c>
      <c r="D4327" s="519" t="s">
        <v>35064</v>
      </c>
      <c r="E4327" s="519" t="s">
        <v>35059</v>
      </c>
      <c r="I4327" s="519" t="s">
        <v>5</v>
      </c>
      <c r="J4327" s="650">
        <v>36.53</v>
      </c>
    </row>
    <row r="4328" spans="1:10">
      <c r="A4328" s="519" t="s">
        <v>4543</v>
      </c>
      <c r="B4328" s="519" t="str">
        <f t="shared" si="67"/>
        <v>ASSENTAMENTO DE CONEXOES DE FºFº,COM JUNTA ELASTICA,COM DIAMETRO DE 350MM,EXCLUSIVE CONEXOES E JUNTAS ELASTICAS.CUSTO POR JUNTA</v>
      </c>
      <c r="C4328" s="519" t="s">
        <v>35054</v>
      </c>
      <c r="D4328" s="519" t="s">
        <v>35064</v>
      </c>
      <c r="E4328" s="519" t="s">
        <v>35059</v>
      </c>
      <c r="I4328" s="519" t="s">
        <v>5</v>
      </c>
      <c r="J4328" s="650">
        <v>31.65</v>
      </c>
    </row>
    <row r="4329" spans="1:10">
      <c r="A4329" s="519" t="s">
        <v>4544</v>
      </c>
      <c r="B4329" s="519" t="str">
        <f t="shared" si="67"/>
        <v>ASSENTAMENTO DE CONEXOES DE FºFº,COM JUNTA ELASTICA,COM DIAMETRO DE 400MM,EXCLUSIVE CONEXOES E JUNTAS ELASTICAS.CUSTO POR JUNTA</v>
      </c>
      <c r="C4329" s="519" t="s">
        <v>35054</v>
      </c>
      <c r="D4329" s="519" t="s">
        <v>35065</v>
      </c>
      <c r="E4329" s="519" t="s">
        <v>35059</v>
      </c>
      <c r="I4329" s="519" t="s">
        <v>5</v>
      </c>
      <c r="J4329" s="650">
        <v>40.590000000000003</v>
      </c>
    </row>
    <row r="4330" spans="1:10">
      <c r="A4330" s="519" t="s">
        <v>4545</v>
      </c>
      <c r="B4330" s="519" t="str">
        <f t="shared" si="67"/>
        <v>ASSENTAMENTO DE CONEXOES DE FºFº,COM JUNTA ELASTICA,COM DIAMETRO DE 400MM,EXCLUSIVE CONEXOES E JUNTAS ELASTICAS.CUSTO POR JUNTA</v>
      </c>
      <c r="C4330" s="519" t="s">
        <v>35054</v>
      </c>
      <c r="D4330" s="519" t="s">
        <v>35065</v>
      </c>
      <c r="E4330" s="519" t="s">
        <v>35059</v>
      </c>
      <c r="I4330" s="519" t="s">
        <v>5</v>
      </c>
      <c r="J4330" s="650">
        <v>35.17</v>
      </c>
    </row>
    <row r="4331" spans="1:10">
      <c r="A4331" s="519" t="s">
        <v>4546</v>
      </c>
      <c r="B4331" s="519" t="str">
        <f t="shared" si="67"/>
        <v>ASSENTAMENTO DE CONEXOES DE FºFº,COM JUNTA ELASTICA,COM DIAMETRO DE 450MM,EXCLUSIVE CONEXOES E JUNTAS ELASTICAS.CUSTO POR JUNTA</v>
      </c>
      <c r="C4331" s="519" t="s">
        <v>35054</v>
      </c>
      <c r="D4331" s="519" t="s">
        <v>35066</v>
      </c>
      <c r="E4331" s="519" t="s">
        <v>35059</v>
      </c>
      <c r="I4331" s="519" t="s">
        <v>5</v>
      </c>
      <c r="J4331" s="650">
        <v>44.65</v>
      </c>
    </row>
    <row r="4332" spans="1:10">
      <c r="A4332" s="519" t="s">
        <v>4547</v>
      </c>
      <c r="B4332" s="519" t="str">
        <f t="shared" si="67"/>
        <v>ASSENTAMENTO DE CONEXOES DE FºFº,COM JUNTA ELASTICA,COM DIAMETRO DE 450MM,EXCLUSIVE CONEXOES E JUNTAS ELASTICAS.CUSTO POR JUNTA</v>
      </c>
      <c r="C4332" s="519" t="s">
        <v>35054</v>
      </c>
      <c r="D4332" s="519" t="s">
        <v>35066</v>
      </c>
      <c r="E4332" s="519" t="s">
        <v>35059</v>
      </c>
      <c r="I4332" s="519" t="s">
        <v>5</v>
      </c>
      <c r="J4332" s="650">
        <v>38.69</v>
      </c>
    </row>
    <row r="4333" spans="1:10">
      <c r="A4333" s="519" t="s">
        <v>4548</v>
      </c>
      <c r="B4333" s="519" t="str">
        <f t="shared" si="67"/>
        <v>ASSENTAMENTO DE CONEXOES DE FºFº,COM JUNTA ELASTICA,COM DIAMETRO DE 500MM,EXCLUSIVE CONEXOES E JUNTAS ELASTICAS.CUSTO POR JUNTA</v>
      </c>
      <c r="C4333" s="519" t="s">
        <v>35054</v>
      </c>
      <c r="D4333" s="519" t="s">
        <v>35067</v>
      </c>
      <c r="E4333" s="519" t="s">
        <v>35059</v>
      </c>
      <c r="I4333" s="519" t="s">
        <v>5</v>
      </c>
      <c r="J4333" s="650">
        <v>48.71</v>
      </c>
    </row>
    <row r="4334" spans="1:10">
      <c r="A4334" s="519" t="s">
        <v>4549</v>
      </c>
      <c r="B4334" s="519" t="str">
        <f t="shared" si="67"/>
        <v>ASSENTAMENTO DE CONEXOES DE FºFº,COM JUNTA ELASTICA,COM DIAMETRO DE 500MM,EXCLUSIVE CONEXOES E JUNTAS ELASTICAS.CUSTO POR JUNTA</v>
      </c>
      <c r="C4334" s="519" t="s">
        <v>35054</v>
      </c>
      <c r="D4334" s="519" t="s">
        <v>35067</v>
      </c>
      <c r="E4334" s="519" t="s">
        <v>35059</v>
      </c>
      <c r="I4334" s="519" t="s">
        <v>5</v>
      </c>
      <c r="J4334" s="650">
        <v>42.2</v>
      </c>
    </row>
    <row r="4335" spans="1:10">
      <c r="A4335" s="519" t="s">
        <v>4550</v>
      </c>
      <c r="B4335" s="519" t="str">
        <f t="shared" si="67"/>
        <v>ASSENTAMENTO DE CONEXOES DE FºFº,COM JUNTA ELASTICA,COM DIAMETRO DE 600MM,EXCLUSIVE CONEXOES E JUNTAS ELASTICAS.CUSTO POR JUNTA</v>
      </c>
      <c r="C4335" s="519" t="s">
        <v>35054</v>
      </c>
      <c r="D4335" s="519" t="s">
        <v>35068</v>
      </c>
      <c r="E4335" s="519" t="s">
        <v>35059</v>
      </c>
      <c r="I4335" s="519" t="s">
        <v>5</v>
      </c>
      <c r="J4335" s="650">
        <v>52.76</v>
      </c>
    </row>
    <row r="4336" spans="1:10">
      <c r="A4336" s="519" t="s">
        <v>4551</v>
      </c>
      <c r="B4336" s="519" t="str">
        <f t="shared" si="67"/>
        <v>ASSENTAMENTO DE CONEXOES DE FºFº,COM JUNTA ELASTICA,COM DIAMETRO DE 600MM,EXCLUSIVE CONEXOES E JUNTAS ELASTICAS.CUSTO POR JUNTA</v>
      </c>
      <c r="C4336" s="519" t="s">
        <v>35054</v>
      </c>
      <c r="D4336" s="519" t="s">
        <v>35068</v>
      </c>
      <c r="E4336" s="519" t="s">
        <v>35059</v>
      </c>
      <c r="I4336" s="519" t="s">
        <v>5</v>
      </c>
      <c r="J4336" s="650">
        <v>45.72</v>
      </c>
    </row>
    <row r="4337" spans="1:10">
      <c r="A4337" s="519" t="s">
        <v>4552</v>
      </c>
      <c r="B4337" s="519" t="str">
        <f t="shared" si="67"/>
        <v>ASSENTAMENTO DE CONEXOES DE FERRO FUNDIDO,COM JUNTA ELASTICA,COM DIAMETRO DE 700MM,EXCLUSIVE CONEXOES E JUNTAS ELASTICAS.CUSTO POR JUNTA</v>
      </c>
      <c r="C4337" s="519" t="s">
        <v>35069</v>
      </c>
      <c r="D4337" s="519" t="s">
        <v>35070</v>
      </c>
      <c r="E4337" s="519" t="s">
        <v>35071</v>
      </c>
      <c r="I4337" s="519" t="s">
        <v>5</v>
      </c>
      <c r="J4337" s="650">
        <v>56.82</v>
      </c>
    </row>
    <row r="4338" spans="1:10">
      <c r="A4338" s="519" t="s">
        <v>4553</v>
      </c>
      <c r="B4338" s="519" t="str">
        <f t="shared" si="67"/>
        <v>ASSENTAMENTO DE CONEXOES DE FERRO FUNDIDO,COM JUNTA ELASTICA,COM DIAMETRO DE 700MM,EXCLUSIVE CONEXOES E JUNTAS ELASTICAS.CUSTO POR JUNTA</v>
      </c>
      <c r="C4338" s="519" t="s">
        <v>35069</v>
      </c>
      <c r="D4338" s="519" t="s">
        <v>35070</v>
      </c>
      <c r="E4338" s="519" t="s">
        <v>35071</v>
      </c>
      <c r="I4338" s="519" t="s">
        <v>5</v>
      </c>
      <c r="J4338" s="650">
        <v>49.24</v>
      </c>
    </row>
    <row r="4339" spans="1:10">
      <c r="A4339" s="519" t="s">
        <v>4554</v>
      </c>
      <c r="B4339" s="519" t="str">
        <f t="shared" si="67"/>
        <v>ASSENTAMENTO DE CONEXOES DE FERRO FUNDIDO,COM JUNTA ELASTICA,COM DIAMETRO DE 800MM,EXCLUSIVE CONEXOES E JUNTAS ELASTICAS.CUSTO POR JUNTA</v>
      </c>
      <c r="C4339" s="519" t="s">
        <v>35069</v>
      </c>
      <c r="D4339" s="519" t="s">
        <v>35072</v>
      </c>
      <c r="E4339" s="519" t="s">
        <v>35071</v>
      </c>
      <c r="I4339" s="519" t="s">
        <v>5</v>
      </c>
      <c r="J4339" s="650">
        <v>60.88</v>
      </c>
    </row>
    <row r="4340" spans="1:10">
      <c r="A4340" s="519" t="s">
        <v>4555</v>
      </c>
      <c r="B4340" s="519" t="str">
        <f t="shared" si="67"/>
        <v>ASSENTAMENTO DE CONEXOES DE FERRO FUNDIDO,COM JUNTA ELASTICA,COM DIAMETRO DE 800MM,EXCLUSIVE CONEXOES E JUNTAS ELASTICAS.CUSTO POR JUNTA</v>
      </c>
      <c r="C4340" s="519" t="s">
        <v>35069</v>
      </c>
      <c r="D4340" s="519" t="s">
        <v>35072</v>
      </c>
      <c r="E4340" s="519" t="s">
        <v>35071</v>
      </c>
      <c r="I4340" s="519" t="s">
        <v>5</v>
      </c>
      <c r="J4340" s="650">
        <v>52.76</v>
      </c>
    </row>
    <row r="4341" spans="1:10">
      <c r="A4341" s="519" t="s">
        <v>4556</v>
      </c>
      <c r="B4341" s="519" t="str">
        <f t="shared" si="67"/>
        <v>ASSENTAMENTO DE CONEXOES DE FERRO FUNDIDO,COM JUNTA ELASTICA,COM DIAMETRO DE 900MM,EXCLUSIVE CONEXOES E JUNTAS ELASTICAS.CUSTO POR JUNTA</v>
      </c>
      <c r="C4341" s="519" t="s">
        <v>35069</v>
      </c>
      <c r="D4341" s="519" t="s">
        <v>35073</v>
      </c>
      <c r="E4341" s="519" t="s">
        <v>35071</v>
      </c>
      <c r="I4341" s="519" t="s">
        <v>5</v>
      </c>
      <c r="J4341" s="650">
        <v>64.94</v>
      </c>
    </row>
    <row r="4342" spans="1:10">
      <c r="A4342" s="519" t="s">
        <v>4557</v>
      </c>
      <c r="B4342" s="519" t="str">
        <f t="shared" si="67"/>
        <v>ASSENTAMENTO DE CONEXOES DE FERRO FUNDIDO,COM JUNTA ELASTICA,COM DIAMETRO DE 900MM,EXCLUSIVE CONEXOES E JUNTAS ELASTICAS.CUSTO POR JUNTA</v>
      </c>
      <c r="C4342" s="519" t="s">
        <v>35069</v>
      </c>
      <c r="D4342" s="519" t="s">
        <v>35073</v>
      </c>
      <c r="E4342" s="519" t="s">
        <v>35071</v>
      </c>
      <c r="I4342" s="519" t="s">
        <v>5</v>
      </c>
      <c r="J4342" s="650">
        <v>56.27</v>
      </c>
    </row>
    <row r="4343" spans="1:10">
      <c r="A4343" s="519" t="s">
        <v>4558</v>
      </c>
      <c r="B4343" s="519" t="str">
        <f t="shared" si="67"/>
        <v>ASSENTAMENTO DE CONEXOES DE FERRO FUNDIDO,COM JUNTA ELASTICA,COM DIAMETRO DE 1000MM,EXCLUSIVE CONEXOES E JUNTAS ELASTICAS.CUSTO POR JUNTA</v>
      </c>
      <c r="C4343" s="519" t="s">
        <v>35069</v>
      </c>
      <c r="D4343" s="519" t="s">
        <v>35074</v>
      </c>
      <c r="E4343" s="519" t="s">
        <v>35075</v>
      </c>
      <c r="I4343" s="519" t="s">
        <v>5</v>
      </c>
      <c r="J4343" s="650">
        <v>69</v>
      </c>
    </row>
    <row r="4344" spans="1:10">
      <c r="A4344" s="519" t="s">
        <v>4559</v>
      </c>
      <c r="B4344" s="519" t="str">
        <f t="shared" si="67"/>
        <v>ASSENTAMENTO DE CONEXOES DE FERRO FUNDIDO,COM JUNTA ELASTICA,COM DIAMETRO DE 1000MM,EXCLUSIVE CONEXOES E JUNTAS ELASTICAS.CUSTO POR JUNTA</v>
      </c>
      <c r="C4344" s="519" t="s">
        <v>35069</v>
      </c>
      <c r="D4344" s="519" t="s">
        <v>35074</v>
      </c>
      <c r="E4344" s="519" t="s">
        <v>35075</v>
      </c>
      <c r="I4344" s="519" t="s">
        <v>5</v>
      </c>
      <c r="J4344" s="650">
        <v>59.79</v>
      </c>
    </row>
    <row r="4345" spans="1:10">
      <c r="A4345" s="519" t="s">
        <v>4560</v>
      </c>
      <c r="B4345" s="519" t="str">
        <f t="shared" si="67"/>
        <v>ASSENTAMENTO DE CONEXOES DE FERRO FUNDIDO,COM JUNTA ELASTICA,COM DIAMETRO DE 1200MM,EXCLUSIVE CONEXOES E JUNTAS ELASTICAS.CUSTO POR JUNTA</v>
      </c>
      <c r="C4345" s="519" t="s">
        <v>35069</v>
      </c>
      <c r="D4345" s="519" t="s">
        <v>35076</v>
      </c>
      <c r="E4345" s="519" t="s">
        <v>35075</v>
      </c>
      <c r="I4345" s="519" t="s">
        <v>5</v>
      </c>
      <c r="J4345" s="650">
        <v>77.12</v>
      </c>
    </row>
    <row r="4346" spans="1:10">
      <c r="A4346" s="519" t="s">
        <v>4561</v>
      </c>
      <c r="B4346" s="519" t="str">
        <f t="shared" si="67"/>
        <v>ASSENTAMENTO DE CONEXOES DE FERRO FUNDIDO,COM JUNTA ELASTICA,COM DIAMETRO DE 1200MM,EXCLUSIVE CONEXOES E JUNTAS ELASTICAS.CUSTO POR JUNTA</v>
      </c>
      <c r="C4346" s="519" t="s">
        <v>35069</v>
      </c>
      <c r="D4346" s="519" t="s">
        <v>35076</v>
      </c>
      <c r="E4346" s="519" t="s">
        <v>35075</v>
      </c>
      <c r="I4346" s="519" t="s">
        <v>5</v>
      </c>
      <c r="J4346" s="650">
        <v>66.83</v>
      </c>
    </row>
    <row r="4347" spans="1:10">
      <c r="A4347" s="519" t="s">
        <v>4562</v>
      </c>
      <c r="B4347" s="519" t="str">
        <f t="shared" si="67"/>
        <v>ASSENTAMENTO SEM FORNECIMENTO DE CONEXOES E REGISTROS DE FERRO FUNDIDO,COM JUNTAS MECANICAS OU FLANGEADAS,EXCLUSIVE MATERIAIS DAS JUNTAS,COM DIAMETRO DE 50MM.CUSTO POR JUNTA</v>
      </c>
      <c r="C4347" s="519" t="s">
        <v>35077</v>
      </c>
      <c r="D4347" s="519" t="s">
        <v>35078</v>
      </c>
      <c r="E4347" s="519" t="s">
        <v>35079</v>
      </c>
      <c r="I4347" s="519" t="s">
        <v>5</v>
      </c>
      <c r="J4347" s="650">
        <v>20.29</v>
      </c>
    </row>
    <row r="4348" spans="1:10">
      <c r="A4348" s="519" t="s">
        <v>4563</v>
      </c>
      <c r="B4348" s="519" t="str">
        <f t="shared" si="67"/>
        <v>ASSENTAMENTO SEM FORNECIMENTO DE CONEXOES E REGISTROS DE FERRO FUNDIDO,COM JUNTAS MECANICAS OU FLANGEADAS,EXCLUSIVE MATERIAIS DAS JUNTAS,COM DIAMETRO DE 50MM.CUSTO POR JUNTA</v>
      </c>
      <c r="C4348" s="519" t="s">
        <v>35077</v>
      </c>
      <c r="D4348" s="519" t="s">
        <v>35078</v>
      </c>
      <c r="E4348" s="519" t="s">
        <v>35079</v>
      </c>
      <c r="I4348" s="519" t="s">
        <v>5</v>
      </c>
      <c r="J4348" s="650">
        <v>17.579999999999998</v>
      </c>
    </row>
    <row r="4349" spans="1:10">
      <c r="A4349" s="519" t="s">
        <v>4564</v>
      </c>
      <c r="B4349" s="519" t="str">
        <f t="shared" si="67"/>
        <v>ASSENTAMENTO SEM FORNECIMENTO DE CONEXOES E REGISTROS DE FERRO FUNDIDO,COM JUNTAS MECANICAS OU FLANGEADAS,EXCLUSIVE MATERIAIS DAS JUNTAS,COM DIAMETRO DE 75MM.CUSTO POR JUNTA</v>
      </c>
      <c r="C4349" s="519" t="s">
        <v>35077</v>
      </c>
      <c r="D4349" s="519" t="s">
        <v>35078</v>
      </c>
      <c r="E4349" s="519" t="s">
        <v>35080</v>
      </c>
      <c r="I4349" s="519" t="s">
        <v>5</v>
      </c>
      <c r="J4349" s="650">
        <v>30.03</v>
      </c>
    </row>
    <row r="4350" spans="1:10">
      <c r="A4350" s="519" t="s">
        <v>4565</v>
      </c>
      <c r="B4350" s="519" t="str">
        <f t="shared" si="67"/>
        <v>ASSENTAMENTO SEM FORNECIMENTO DE CONEXOES E REGISTROS DE FERRO FUNDIDO,COM JUNTAS MECANICAS OU FLANGEADAS,EXCLUSIVE MATERIAIS DAS JUNTAS,COM DIAMETRO DE 75MM.CUSTO POR JUNTA</v>
      </c>
      <c r="C4350" s="519" t="s">
        <v>35077</v>
      </c>
      <c r="D4350" s="519" t="s">
        <v>35078</v>
      </c>
      <c r="E4350" s="519" t="s">
        <v>35080</v>
      </c>
      <c r="I4350" s="519" t="s">
        <v>5</v>
      </c>
      <c r="J4350" s="650">
        <v>26.02</v>
      </c>
    </row>
    <row r="4351" spans="1:10">
      <c r="A4351" s="519" t="s">
        <v>4566</v>
      </c>
      <c r="B4351" s="519" t="str">
        <f t="shared" si="67"/>
        <v>ASSENTAMENTO SEM FORNECIMENTO DE CONEXOES E REGISTROS DE FERRO FUNDIDO,COM JUNTAS MECANICAS OU FLANGEADAS,EXCLUSIVE MATERIAIS DAS JUNTAS,COM DIAMETRO DE 100MM.CUSTO POR JUNTA</v>
      </c>
      <c r="C4351" s="519" t="s">
        <v>35077</v>
      </c>
      <c r="D4351" s="519" t="s">
        <v>35078</v>
      </c>
      <c r="E4351" s="519" t="s">
        <v>35081</v>
      </c>
      <c r="I4351" s="519" t="s">
        <v>5</v>
      </c>
      <c r="J4351" s="650">
        <v>39.369999999999997</v>
      </c>
    </row>
    <row r="4352" spans="1:10">
      <c r="A4352" s="519" t="s">
        <v>4567</v>
      </c>
      <c r="B4352" s="519" t="str">
        <f t="shared" si="67"/>
        <v>ASSENTAMENTO SEM FORNECIMENTO DE CONEXOES E REGISTROS DE FERRO FUNDIDO,COM JUNTAS MECANICAS OU FLANGEADAS,EXCLUSIVE MATERIAIS DAS JUNTAS,COM DIAMETRO DE 100MM.CUSTO POR JUNTA</v>
      </c>
      <c r="C4352" s="519" t="s">
        <v>35077</v>
      </c>
      <c r="D4352" s="519" t="s">
        <v>35078</v>
      </c>
      <c r="E4352" s="519" t="s">
        <v>35081</v>
      </c>
      <c r="I4352" s="519" t="s">
        <v>5</v>
      </c>
      <c r="J4352" s="650">
        <v>34.11</v>
      </c>
    </row>
    <row r="4353" spans="1:10">
      <c r="A4353" s="519" t="s">
        <v>4568</v>
      </c>
      <c r="B4353" s="519" t="str">
        <f t="shared" si="67"/>
        <v>ASSENTAMENTO SEM FORNECIMENTO DE CONEXOES E REGISTROS DE FERRO FUNDIDO,COM JUNTAS MECANICAS OU FLANGEADAS,EXCLUSIVE MATERIAIS DAS JUNTAS,COM DIAMETRO DE 150MM.CUSTO POR JUNTA</v>
      </c>
      <c r="C4353" s="519" t="s">
        <v>35077</v>
      </c>
      <c r="D4353" s="519" t="s">
        <v>35078</v>
      </c>
      <c r="E4353" s="519" t="s">
        <v>35082</v>
      </c>
      <c r="I4353" s="519" t="s">
        <v>5</v>
      </c>
      <c r="J4353" s="650">
        <v>58.45</v>
      </c>
    </row>
    <row r="4354" spans="1:10">
      <c r="A4354" s="519" t="s">
        <v>4569</v>
      </c>
      <c r="B4354" s="519" t="str">
        <f t="shared" si="67"/>
        <v>ASSENTAMENTO SEM FORNECIMENTO DE CONEXOES E REGISTROS DE FERRO FUNDIDO,COM JUNTAS MECANICAS OU FLANGEADAS,EXCLUSIVE MATERIAIS DAS JUNTAS,COM DIAMETRO DE 150MM.CUSTO POR JUNTA</v>
      </c>
      <c r="C4354" s="519" t="s">
        <v>35077</v>
      </c>
      <c r="D4354" s="519" t="s">
        <v>35078</v>
      </c>
      <c r="E4354" s="519" t="s">
        <v>35082</v>
      </c>
      <c r="I4354" s="519" t="s">
        <v>5</v>
      </c>
      <c r="J4354" s="650">
        <v>50.65</v>
      </c>
    </row>
    <row r="4355" spans="1:10">
      <c r="A4355" s="519" t="s">
        <v>4570</v>
      </c>
      <c r="B4355" s="519" t="str">
        <f t="shared" si="67"/>
        <v>ASSENTAMENTO SEM FORNECIMENTO DE CONEXOES E REGISTROS DE FERRO FUNDIDO,COM JUNTAS MECANICAS OU FLANGEADAS,EXCLUSIVE MATERIAIS DAS JUNTAS,COM DIAMETRO DE 200MM.CUSTO POR JUNTA</v>
      </c>
      <c r="C4355" s="519" t="s">
        <v>35077</v>
      </c>
      <c r="D4355" s="519" t="s">
        <v>35078</v>
      </c>
      <c r="E4355" s="519" t="s">
        <v>35083</v>
      </c>
      <c r="I4355" s="519" t="s">
        <v>5</v>
      </c>
      <c r="J4355" s="650">
        <v>75.900000000000006</v>
      </c>
    </row>
    <row r="4356" spans="1:10">
      <c r="A4356" s="519" t="s">
        <v>4571</v>
      </c>
      <c r="B4356" s="519" t="str">
        <f t="shared" si="67"/>
        <v>ASSENTAMENTO SEM FORNECIMENTO DE CONEXOES E REGISTROS DE FERRO FUNDIDO,COM JUNTAS MECANICAS OU FLANGEADAS,EXCLUSIVE MATERIAIS DAS JUNTAS,COM DIAMETRO DE 200MM.CUSTO POR JUNTA</v>
      </c>
      <c r="C4356" s="519" t="s">
        <v>35077</v>
      </c>
      <c r="D4356" s="519" t="s">
        <v>35078</v>
      </c>
      <c r="E4356" s="519" t="s">
        <v>35083</v>
      </c>
      <c r="I4356" s="519" t="s">
        <v>5</v>
      </c>
      <c r="J4356" s="650">
        <v>65.77</v>
      </c>
    </row>
    <row r="4357" spans="1:10">
      <c r="A4357" s="519" t="s">
        <v>4572</v>
      </c>
      <c r="B4357" s="519" t="str">
        <f t="shared" si="67"/>
        <v>ASSENTAMENTO SEM FORNECIMENTO DE CONEXOES E REGISTROS DE FERRO FUNDIDO,COM JUNTAS MECANICAS OU FLANGEADAS,EXCLUSIVE MATERIAIS DAS JUNTAS,COM DIAMETRO DE 250MM.CUSTO POR JUNTA</v>
      </c>
      <c r="C4357" s="519" t="s">
        <v>35077</v>
      </c>
      <c r="D4357" s="519" t="s">
        <v>35078</v>
      </c>
      <c r="E4357" s="519" t="s">
        <v>35084</v>
      </c>
      <c r="I4357" s="519" t="s">
        <v>5</v>
      </c>
      <c r="J4357" s="650">
        <v>92.95</v>
      </c>
    </row>
    <row r="4358" spans="1:10">
      <c r="A4358" s="519" t="s">
        <v>4573</v>
      </c>
      <c r="B4358" s="519" t="str">
        <f t="shared" si="67"/>
        <v>ASSENTAMENTO SEM FORNECIMENTO DE CONEXOES E REGISTROS DE FERRO FUNDIDO,COM JUNTAS MECANICAS OU FLANGEADAS,EXCLUSIVE MATERIAIS DAS JUNTAS,COM DIAMETRO DE 250MM.CUSTO POR JUNTA</v>
      </c>
      <c r="C4358" s="519" t="s">
        <v>35077</v>
      </c>
      <c r="D4358" s="519" t="s">
        <v>35078</v>
      </c>
      <c r="E4358" s="519" t="s">
        <v>35084</v>
      </c>
      <c r="I4358" s="519" t="s">
        <v>5</v>
      </c>
      <c r="J4358" s="650">
        <v>80.540000000000006</v>
      </c>
    </row>
    <row r="4359" spans="1:10">
      <c r="A4359" s="519" t="s">
        <v>4574</v>
      </c>
      <c r="B4359" s="519" t="str">
        <f t="shared" si="67"/>
        <v>ASSENTAMENTO SEM FORNECIMENTO DE CONEXOES E REGISTROS DE FERRO FUNDIDO,COM JUNTAS MECANICAS OU FLANGEADAS,EXCLUSIVE MATERIAIS DAS JUNTAS,COM DIAMETRO DE 300MM.CUSTO POR JUNTA</v>
      </c>
      <c r="C4359" s="519" t="s">
        <v>35077</v>
      </c>
      <c r="D4359" s="519" t="s">
        <v>35078</v>
      </c>
      <c r="E4359" s="519" t="s">
        <v>35085</v>
      </c>
      <c r="I4359" s="519" t="s">
        <v>5</v>
      </c>
      <c r="J4359" s="650">
        <v>109.19</v>
      </c>
    </row>
    <row r="4360" spans="1:10">
      <c r="A4360" s="519" t="s">
        <v>4575</v>
      </c>
      <c r="B4360" s="519" t="str">
        <f t="shared" ref="B4360:B4423" si="68">C4360&amp;D4360&amp;E4360&amp;F4360&amp;G4360&amp;H4360</f>
        <v>ASSENTAMENTO SEM FORNECIMENTO DE CONEXOES E REGISTROS DE FERRO FUNDIDO,COM JUNTAS MECANICAS OU FLANGEADAS,EXCLUSIVE MATERIAIS DAS JUNTAS,COM DIAMETRO DE 300MM.CUSTO POR JUNTA</v>
      </c>
      <c r="C4360" s="519" t="s">
        <v>35077</v>
      </c>
      <c r="D4360" s="519" t="s">
        <v>35078</v>
      </c>
      <c r="E4360" s="519" t="s">
        <v>35085</v>
      </c>
      <c r="I4360" s="519" t="s">
        <v>5</v>
      </c>
      <c r="J4360" s="650">
        <v>94.61</v>
      </c>
    </row>
    <row r="4361" spans="1:10">
      <c r="A4361" s="519" t="s">
        <v>4576</v>
      </c>
      <c r="B4361" s="519" t="str">
        <f t="shared" si="68"/>
        <v>ASSENTAMENTO SEM FORNECIMENTO DE CONEXOES E REGISTROS DE FERRO FUNDIDO,COM JUNTAS MECANICAS OU FLANGEADAS,EXCLUSIVE MATERIAIS DAS JUNTAS,COM DIAMETRO DE 350MM.CUSTO POR JUNTA</v>
      </c>
      <c r="C4361" s="519" t="s">
        <v>35077</v>
      </c>
      <c r="D4361" s="519" t="s">
        <v>35078</v>
      </c>
      <c r="E4361" s="519" t="s">
        <v>35086</v>
      </c>
      <c r="I4361" s="519" t="s">
        <v>5</v>
      </c>
      <c r="J4361" s="650">
        <v>124.21</v>
      </c>
    </row>
    <row r="4362" spans="1:10">
      <c r="A4362" s="519" t="s">
        <v>4577</v>
      </c>
      <c r="B4362" s="519" t="str">
        <f t="shared" si="68"/>
        <v>ASSENTAMENTO SEM FORNECIMENTO DE CONEXOES E REGISTROS DE FERRO FUNDIDO,COM JUNTAS MECANICAS OU FLANGEADAS,EXCLUSIVE MATERIAIS DAS JUNTAS,COM DIAMETRO DE 350MM.CUSTO POR JUNTA</v>
      </c>
      <c r="C4362" s="519" t="s">
        <v>35077</v>
      </c>
      <c r="D4362" s="519" t="s">
        <v>35078</v>
      </c>
      <c r="E4362" s="519" t="s">
        <v>35086</v>
      </c>
      <c r="I4362" s="519" t="s">
        <v>5</v>
      </c>
      <c r="J4362" s="650">
        <v>107.63</v>
      </c>
    </row>
    <row r="4363" spans="1:10">
      <c r="A4363" s="519" t="s">
        <v>4578</v>
      </c>
      <c r="B4363" s="519" t="str">
        <f t="shared" si="68"/>
        <v>ASSENTAMENTO SEM FORNECIMENTO DE CONEXOES E REGISTROS DE FERRO FUNDIDO,COM JUNTAS MECANICAS OU FLANGEADAS,EXCLUSIVE MATERIAIS DAS JUNTAS,COM DIAMETRO DE 400MM.CUSTO POR JUNTA</v>
      </c>
      <c r="C4363" s="519" t="s">
        <v>35077</v>
      </c>
      <c r="D4363" s="519" t="s">
        <v>35078</v>
      </c>
      <c r="E4363" s="519" t="s">
        <v>35087</v>
      </c>
      <c r="I4363" s="519" t="s">
        <v>5</v>
      </c>
      <c r="J4363" s="650">
        <v>138.41</v>
      </c>
    </row>
    <row r="4364" spans="1:10">
      <c r="A4364" s="519" t="s">
        <v>4579</v>
      </c>
      <c r="B4364" s="519" t="str">
        <f t="shared" si="68"/>
        <v>ASSENTAMENTO SEM FORNECIMENTO DE CONEXOES E REGISTROS DE FERRO FUNDIDO,COM JUNTAS MECANICAS OU FLANGEADAS,EXCLUSIVE MATERIAIS DAS JUNTAS,COM DIAMETRO DE 400MM.CUSTO POR JUNTA</v>
      </c>
      <c r="C4364" s="519" t="s">
        <v>35077</v>
      </c>
      <c r="D4364" s="519" t="s">
        <v>35078</v>
      </c>
      <c r="E4364" s="519" t="s">
        <v>35087</v>
      </c>
      <c r="I4364" s="519" t="s">
        <v>5</v>
      </c>
      <c r="J4364" s="650">
        <v>119.94</v>
      </c>
    </row>
    <row r="4365" spans="1:10">
      <c r="A4365" s="519" t="s">
        <v>4580</v>
      </c>
      <c r="B4365" s="519" t="str">
        <f t="shared" si="68"/>
        <v>ASSENTAMENTO SEM FORNECIMENTO DE CONEXOES E REGISTROS DE FERRO FUNDIDO,COM JUNTAS MECANICAS OU FLANGEADAS,EXCLUSIVE MATERIAIS DAS JUNTAS,COM DIAMETRO DE 450MM.CUSTO POR JUNTA</v>
      </c>
      <c r="C4365" s="519" t="s">
        <v>35077</v>
      </c>
      <c r="D4365" s="519" t="s">
        <v>35078</v>
      </c>
      <c r="E4365" s="519" t="s">
        <v>35088</v>
      </c>
      <c r="I4365" s="519" t="s">
        <v>5</v>
      </c>
      <c r="J4365" s="650">
        <v>152.22</v>
      </c>
    </row>
    <row r="4366" spans="1:10">
      <c r="A4366" s="519" t="s">
        <v>4581</v>
      </c>
      <c r="B4366" s="519" t="str">
        <f t="shared" si="68"/>
        <v>ASSENTAMENTO SEM FORNECIMENTO DE CONEXOES E REGISTROS DE FERRO FUNDIDO,COM JUNTAS MECANICAS OU FLANGEADAS,EXCLUSIVE MATERIAIS DAS JUNTAS,COM DIAMETRO DE 450MM.CUSTO POR JUNTA</v>
      </c>
      <c r="C4366" s="519" t="s">
        <v>35077</v>
      </c>
      <c r="D4366" s="519" t="s">
        <v>35078</v>
      </c>
      <c r="E4366" s="519" t="s">
        <v>35088</v>
      </c>
      <c r="I4366" s="519" t="s">
        <v>5</v>
      </c>
      <c r="J4366" s="650">
        <v>131.9</v>
      </c>
    </row>
    <row r="4367" spans="1:10">
      <c r="A4367" s="519" t="s">
        <v>4582</v>
      </c>
      <c r="B4367" s="519" t="str">
        <f t="shared" si="68"/>
        <v>ASSENTAMENTO SEM FORNECIMENTO DE CONEXOES E REGISTROS DE FERRO FUNDIDO,COM JUNTAS MECANICAS OU FLANGEADAS,EXCLUSIVE MATERIAIS DAS JUNTAS,COM DIAMETRO DE 500MM.CUSTO POR JUNTA</v>
      </c>
      <c r="C4367" s="519" t="s">
        <v>35077</v>
      </c>
      <c r="D4367" s="519" t="s">
        <v>35078</v>
      </c>
      <c r="E4367" s="519" t="s">
        <v>35089</v>
      </c>
      <c r="I4367" s="519" t="s">
        <v>5</v>
      </c>
      <c r="J4367" s="650">
        <v>164.8</v>
      </c>
    </row>
    <row r="4368" spans="1:10">
      <c r="A4368" s="519" t="s">
        <v>4583</v>
      </c>
      <c r="B4368" s="519" t="str">
        <f t="shared" si="68"/>
        <v>ASSENTAMENTO SEM FORNECIMENTO DE CONEXOES E REGISTROS DE FERRO FUNDIDO,COM JUNTAS MECANICAS OU FLANGEADAS,EXCLUSIVE MATERIAIS DAS JUNTAS,COM DIAMETRO DE 500MM.CUSTO POR JUNTA</v>
      </c>
      <c r="C4368" s="519" t="s">
        <v>35077</v>
      </c>
      <c r="D4368" s="519" t="s">
        <v>35078</v>
      </c>
      <c r="E4368" s="519" t="s">
        <v>35089</v>
      </c>
      <c r="I4368" s="519" t="s">
        <v>5</v>
      </c>
      <c r="J4368" s="650">
        <v>142.80000000000001</v>
      </c>
    </row>
    <row r="4369" spans="1:10">
      <c r="A4369" s="519" t="s">
        <v>4584</v>
      </c>
      <c r="B4369" s="519" t="str">
        <f t="shared" si="68"/>
        <v>ASSENTAMENTO SEM FORNECIMENTO DE CONEXOES E REGISTROS DE FERRO FUNDIDO,COM JUNTAS MECANICAS OU FLANGEADAS,EXCLUSIVE MATERIAIS DAS JUNTAS,COM DIAMETRO DE 600MM.CUSTO POR JUNTA</v>
      </c>
      <c r="C4369" s="519" t="s">
        <v>35077</v>
      </c>
      <c r="D4369" s="519" t="s">
        <v>35078</v>
      </c>
      <c r="E4369" s="519" t="s">
        <v>35090</v>
      </c>
      <c r="I4369" s="519" t="s">
        <v>5</v>
      </c>
      <c r="J4369" s="650">
        <v>187.94</v>
      </c>
    </row>
    <row r="4370" spans="1:10">
      <c r="A4370" s="519" t="s">
        <v>4585</v>
      </c>
      <c r="B4370" s="519" t="str">
        <f t="shared" si="68"/>
        <v>ASSENTAMENTO SEM FORNECIMENTO DE CONEXOES E REGISTROS DE FERRO FUNDIDO,COM JUNTAS MECANICAS OU FLANGEADAS,EXCLUSIVE MATERIAIS DAS JUNTAS,COM DIAMETRO DE 600MM.CUSTO POR JUNTA</v>
      </c>
      <c r="C4370" s="519" t="s">
        <v>35077</v>
      </c>
      <c r="D4370" s="519" t="s">
        <v>35078</v>
      </c>
      <c r="E4370" s="519" t="s">
        <v>35090</v>
      </c>
      <c r="I4370" s="519" t="s">
        <v>5</v>
      </c>
      <c r="J4370" s="650">
        <v>162.85</v>
      </c>
    </row>
    <row r="4371" spans="1:10">
      <c r="A4371" s="519" t="s">
        <v>4586</v>
      </c>
      <c r="B4371" s="519" t="str">
        <f t="shared" si="68"/>
        <v>ASSENTAMENTO SEM FORNECIMENTO DE CONEXOES E REGISTROS DE FERRO FUNDIDO,COM JUNTAS MECANICAS OU FLANGEADAS,EXCLUSIVE MATERIAIS DAS JUNTAS,COM DIAMETRO DE 700MM.CUSTO POR JUNTA</v>
      </c>
      <c r="C4371" s="519" t="s">
        <v>35077</v>
      </c>
      <c r="D4371" s="519" t="s">
        <v>35078</v>
      </c>
      <c r="E4371" s="519" t="s">
        <v>35091</v>
      </c>
      <c r="I4371" s="519" t="s">
        <v>5</v>
      </c>
      <c r="J4371" s="650">
        <v>207.42</v>
      </c>
    </row>
    <row r="4372" spans="1:10">
      <c r="A4372" s="519" t="s">
        <v>4587</v>
      </c>
      <c r="B4372" s="519" t="str">
        <f t="shared" si="68"/>
        <v>ASSENTAMENTO SEM FORNECIMENTO DE CONEXOES E REGISTROS DE FERRO FUNDIDO,COM JUNTAS MECANICAS OU FLANGEADAS,EXCLUSIVE MATERIAIS DAS JUNTAS,COM DIAMETRO DE 700MM.CUSTO POR JUNTA</v>
      </c>
      <c r="C4372" s="519" t="s">
        <v>35077</v>
      </c>
      <c r="D4372" s="519" t="s">
        <v>35078</v>
      </c>
      <c r="E4372" s="519" t="s">
        <v>35091</v>
      </c>
      <c r="I4372" s="519" t="s">
        <v>5</v>
      </c>
      <c r="J4372" s="650">
        <v>179.74</v>
      </c>
    </row>
    <row r="4373" spans="1:10">
      <c r="A4373" s="519" t="s">
        <v>4588</v>
      </c>
      <c r="B4373" s="519" t="str">
        <f t="shared" si="68"/>
        <v>ASSENTAMENTO SEM FORNECIMENTO DE CONEXOES E REGISTROS DE FERRO FUNDIDO,COM JUNTAS MECANICAS OU FLANGEADAS,EXCLUSIVE MATERIAIS DAS JUNTAS,COM DIAMETRO DE 800MM.CUSTO POR JUNTA</v>
      </c>
      <c r="C4373" s="519" t="s">
        <v>35077</v>
      </c>
      <c r="D4373" s="519" t="s">
        <v>35078</v>
      </c>
      <c r="E4373" s="519" t="s">
        <v>35092</v>
      </c>
      <c r="I4373" s="519" t="s">
        <v>5</v>
      </c>
      <c r="J4373" s="650">
        <v>216.76</v>
      </c>
    </row>
    <row r="4374" spans="1:10">
      <c r="A4374" s="519" t="s">
        <v>4589</v>
      </c>
      <c r="B4374" s="519" t="str">
        <f t="shared" si="68"/>
        <v>ASSENTAMENTO SEM FORNECIMENTO DE CONEXOES E REGISTROS DE FERRO FUNDIDO,COM JUNTAS MECANICAS OU FLANGEADAS,EXCLUSIVE MATERIAIS DAS JUNTAS,COM DIAMETRO DE 800MM.CUSTO POR JUNTA</v>
      </c>
      <c r="C4374" s="519" t="s">
        <v>35077</v>
      </c>
      <c r="D4374" s="519" t="s">
        <v>35078</v>
      </c>
      <c r="E4374" s="519" t="s">
        <v>35092</v>
      </c>
      <c r="I4374" s="519" t="s">
        <v>5</v>
      </c>
      <c r="J4374" s="650">
        <v>187.83</v>
      </c>
    </row>
    <row r="4375" spans="1:10">
      <c r="A4375" s="519" t="s">
        <v>4590</v>
      </c>
      <c r="B4375" s="519" t="str">
        <f t="shared" si="68"/>
        <v>ASSENTAMENTO SEM FORNECIMENTO DE CONEXOES E REGISTROS DE FERRO FUNDIDO,COM JUNTAS MECANICAS OU FLANGEADAS,EXCLUSIVE MATERIAIS DAS JUNTAS,COM DIAMETRO DE 900MM.CUSTO POR JUNTA</v>
      </c>
      <c r="C4375" s="519" t="s">
        <v>35077</v>
      </c>
      <c r="D4375" s="519" t="s">
        <v>35078</v>
      </c>
      <c r="E4375" s="519" t="s">
        <v>35093</v>
      </c>
      <c r="I4375" s="519" t="s">
        <v>5</v>
      </c>
      <c r="J4375" s="650">
        <v>223.66</v>
      </c>
    </row>
    <row r="4376" spans="1:10">
      <c r="A4376" s="519" t="s">
        <v>4591</v>
      </c>
      <c r="B4376" s="519" t="str">
        <f t="shared" si="68"/>
        <v>ASSENTAMENTO SEM FORNECIMENTO DE CONEXOES E REGISTROS DE FERRO FUNDIDO,COM JUNTAS MECANICAS OU FLANGEADAS,EXCLUSIVE MATERIAIS DAS JUNTAS,COM DIAMETRO DE 900MM.CUSTO POR JUNTA</v>
      </c>
      <c r="C4376" s="519" t="s">
        <v>35077</v>
      </c>
      <c r="D4376" s="519" t="s">
        <v>35078</v>
      </c>
      <c r="E4376" s="519" t="s">
        <v>35093</v>
      </c>
      <c r="I4376" s="519" t="s">
        <v>5</v>
      </c>
      <c r="J4376" s="650">
        <v>193.81</v>
      </c>
    </row>
    <row r="4377" spans="1:10">
      <c r="A4377" s="519" t="s">
        <v>4592</v>
      </c>
      <c r="B4377" s="519" t="str">
        <f t="shared" si="68"/>
        <v>ASSENTAMENTO SEM FORNECIMENTO DE CONEXOES E REGISTROS DE FERRO FUNDIDO,COM JUNTAS MECANICAS OU FLANGEADAS,EXCLUSIVE MATERIAIS DAS JUNTAS,COM DIAMETRO DE 1000MM.CUSTO POR JUNTA</v>
      </c>
      <c r="C4377" s="519" t="s">
        <v>35077</v>
      </c>
      <c r="D4377" s="519" t="s">
        <v>35078</v>
      </c>
      <c r="E4377" s="519" t="s">
        <v>35094</v>
      </c>
      <c r="I4377" s="519" t="s">
        <v>5</v>
      </c>
      <c r="J4377" s="650">
        <v>245.58</v>
      </c>
    </row>
    <row r="4378" spans="1:10">
      <c r="A4378" s="519" t="s">
        <v>4593</v>
      </c>
      <c r="B4378" s="519" t="str">
        <f t="shared" si="68"/>
        <v>ASSENTAMENTO SEM FORNECIMENTO DE CONEXOES E REGISTROS DE FERRO FUNDIDO,COM JUNTAS MECANICAS OU FLANGEADAS,EXCLUSIVE MATERIAIS DAS JUNTAS,COM DIAMETRO DE 1000MM.CUSTO POR JUNTA</v>
      </c>
      <c r="C4378" s="519" t="s">
        <v>35077</v>
      </c>
      <c r="D4378" s="519" t="s">
        <v>35078</v>
      </c>
      <c r="E4378" s="519" t="s">
        <v>35094</v>
      </c>
      <c r="I4378" s="519" t="s">
        <v>5</v>
      </c>
      <c r="J4378" s="650">
        <v>212.8</v>
      </c>
    </row>
    <row r="4379" spans="1:10">
      <c r="A4379" s="519" t="s">
        <v>4594</v>
      </c>
      <c r="B4379" s="519" t="str">
        <f t="shared" si="68"/>
        <v>ASSENTAMENTO SEM FORNECIMENTO DE CONEXOES E REGISTROS DE FERRO FUNDIDO,COM JUNTAS MECANICAS OU FLANGEADAS,EXCLUSIVE MATERIAIS DAS JUNTAS,COM DIAMETRO DE 1200MM.CUSTO POR JUNTA</v>
      </c>
      <c r="C4379" s="519" t="s">
        <v>35077</v>
      </c>
      <c r="D4379" s="519" t="s">
        <v>35078</v>
      </c>
      <c r="E4379" s="519" t="s">
        <v>35095</v>
      </c>
      <c r="I4379" s="519" t="s">
        <v>5</v>
      </c>
      <c r="J4379" s="650">
        <v>254.51</v>
      </c>
    </row>
    <row r="4380" spans="1:10">
      <c r="A4380" s="519" t="s">
        <v>4595</v>
      </c>
      <c r="B4380" s="519" t="str">
        <f t="shared" si="68"/>
        <v>ASSENTAMENTO SEM FORNECIMENTO DE CONEXOES E REGISTROS DE FERRO FUNDIDO,COM JUNTAS MECANICAS OU FLANGEADAS,EXCLUSIVE MATERIAIS DAS JUNTAS,COM DIAMETRO DE 1200MM.CUSTO POR JUNTA</v>
      </c>
      <c r="C4380" s="519" t="s">
        <v>35077</v>
      </c>
      <c r="D4380" s="519" t="s">
        <v>35078</v>
      </c>
      <c r="E4380" s="519" t="s">
        <v>35095</v>
      </c>
      <c r="I4380" s="519" t="s">
        <v>5</v>
      </c>
      <c r="J4380" s="650">
        <v>220.54</v>
      </c>
    </row>
    <row r="4381" spans="1:10">
      <c r="A4381" s="519" t="s">
        <v>4596</v>
      </c>
      <c r="B4381" s="519" t="str">
        <f t="shared" si="68"/>
        <v>MONTAGEM DE JUNTA GIBAULT,EXCLUSIVE PECA,COM DIAMETRO ATE 200MM.CUSTO POR PECA</v>
      </c>
      <c r="C4381" s="519" t="s">
        <v>35096</v>
      </c>
      <c r="D4381" s="519" t="s">
        <v>35097</v>
      </c>
      <c r="I4381" s="519" t="s">
        <v>5</v>
      </c>
      <c r="J4381" s="650">
        <v>25.39</v>
      </c>
    </row>
    <row r="4382" spans="1:10">
      <c r="A4382" s="519" t="s">
        <v>4597</v>
      </c>
      <c r="B4382" s="519" t="str">
        <f t="shared" si="68"/>
        <v>MONTAGEM DE JUNTA GIBAULT,EXCLUSIVE PECA,COM DIAMETRO ATE 200MM.CUSTO POR PECA</v>
      </c>
      <c r="C4382" s="519" t="s">
        <v>35096</v>
      </c>
      <c r="D4382" s="519" t="s">
        <v>35097</v>
      </c>
      <c r="I4382" s="519" t="s">
        <v>5</v>
      </c>
      <c r="J4382" s="650">
        <v>22</v>
      </c>
    </row>
    <row r="4383" spans="1:10">
      <c r="A4383" s="519" t="s">
        <v>4598</v>
      </c>
      <c r="B4383" s="519" t="str">
        <f t="shared" si="68"/>
        <v>MONTAGEM DE JUNTA GIBAULT,EXCLUSIVE A PECA,COM DIAMETRO DE 250 A 300MM. CUSTO POR PECA</v>
      </c>
      <c r="C4383" s="519" t="s">
        <v>35098</v>
      </c>
      <c r="D4383" s="519" t="s">
        <v>35099</v>
      </c>
      <c r="I4383" s="519" t="s">
        <v>5</v>
      </c>
      <c r="J4383" s="650">
        <v>36.68</v>
      </c>
    </row>
    <row r="4384" spans="1:10">
      <c r="A4384" s="519" t="s">
        <v>4599</v>
      </c>
      <c r="B4384" s="519" t="str">
        <f t="shared" si="68"/>
        <v>MONTAGEM DE JUNTA GIBAULT,EXCLUSIVE A PECA,COM DIAMETRO DE 250 A 300MM. CUSTO POR PECA</v>
      </c>
      <c r="C4384" s="519" t="s">
        <v>35098</v>
      </c>
      <c r="D4384" s="519" t="s">
        <v>35099</v>
      </c>
      <c r="I4384" s="519" t="s">
        <v>5</v>
      </c>
      <c r="J4384" s="650">
        <v>31.79</v>
      </c>
    </row>
    <row r="4385" spans="1:10">
      <c r="A4385" s="519" t="s">
        <v>4600</v>
      </c>
      <c r="B4385" s="519" t="str">
        <f t="shared" si="68"/>
        <v>MONTAGEM DE JUNTA GIBAULT,EXCLUSIVE A PECA,COM DIAMETRO DE 300 A 600MM.CUSTO POR PECA</v>
      </c>
      <c r="C4385" s="519" t="s">
        <v>35100</v>
      </c>
      <c r="D4385" s="519" t="s">
        <v>35101</v>
      </c>
      <c r="I4385" s="519" t="s">
        <v>5</v>
      </c>
      <c r="J4385" s="650">
        <v>130.04</v>
      </c>
    </row>
    <row r="4386" spans="1:10">
      <c r="A4386" s="519" t="s">
        <v>4601</v>
      </c>
      <c r="B4386" s="519" t="str">
        <f t="shared" si="68"/>
        <v>MONTAGEM DE JUNTA GIBAULT,EXCLUSIVE A PECA,COM DIAMETRO DE 300 A 600MM.CUSTO POR PECA</v>
      </c>
      <c r="C4386" s="519" t="s">
        <v>35100</v>
      </c>
      <c r="D4386" s="519" t="s">
        <v>35101</v>
      </c>
      <c r="I4386" s="519" t="s">
        <v>5</v>
      </c>
      <c r="J4386" s="650">
        <v>122.86</v>
      </c>
    </row>
    <row r="4387" spans="1:10">
      <c r="A4387" s="519" t="s">
        <v>4602</v>
      </c>
      <c r="B4387" s="519" t="str">
        <f t="shared" si="68"/>
        <v>MONTAGEM SEM FORNECIMENTO DE LUVA TRIPARTIDA DE FERRO DUCTIL PARA DN ATE 100MM</v>
      </c>
      <c r="C4387" s="519" t="s">
        <v>35102</v>
      </c>
      <c r="D4387" s="519" t="s">
        <v>35103</v>
      </c>
      <c r="I4387" s="519" t="s">
        <v>5</v>
      </c>
      <c r="J4387" s="650">
        <v>19.329999999999998</v>
      </c>
    </row>
    <row r="4388" spans="1:10">
      <c r="A4388" s="519" t="s">
        <v>4603</v>
      </c>
      <c r="B4388" s="519" t="str">
        <f t="shared" si="68"/>
        <v>MONTAGEM SEM FORNECIMENTO DE LUVA TRIPARTIDA DE FERRO DUCTIL PARA DN ATE 100MM</v>
      </c>
      <c r="C4388" s="519" t="s">
        <v>35102</v>
      </c>
      <c r="D4388" s="519" t="s">
        <v>35103</v>
      </c>
      <c r="I4388" s="519" t="s">
        <v>5</v>
      </c>
      <c r="J4388" s="650">
        <v>16.75</v>
      </c>
    </row>
    <row r="4389" spans="1:10">
      <c r="A4389" s="519" t="s">
        <v>4604</v>
      </c>
      <c r="B4389" s="519" t="str">
        <f t="shared" si="68"/>
        <v>MONTAGEM SEM FORNECIMENTO DE LUVA TRIPARTIDA DE FERRO DUCTIL PARA DN ACIMA DE 100MM ATE 250MM</v>
      </c>
      <c r="C4389" s="519" t="s">
        <v>35102</v>
      </c>
      <c r="D4389" s="519" t="s">
        <v>35104</v>
      </c>
      <c r="I4389" s="519" t="s">
        <v>5</v>
      </c>
      <c r="J4389" s="650">
        <v>23.91</v>
      </c>
    </row>
    <row r="4390" spans="1:10">
      <c r="A4390" s="519" t="s">
        <v>4605</v>
      </c>
      <c r="B4390" s="519" t="str">
        <f t="shared" si="68"/>
        <v>MONTAGEM SEM FORNECIMENTO DE LUVA TRIPARTIDA DE FERRO DUCTIL PARA DN ACIMA DE 100MM ATE 250MM</v>
      </c>
      <c r="C4390" s="519" t="s">
        <v>35102</v>
      </c>
      <c r="D4390" s="519" t="s">
        <v>35104</v>
      </c>
      <c r="I4390" s="519" t="s">
        <v>5</v>
      </c>
      <c r="J4390" s="650">
        <v>20.72</v>
      </c>
    </row>
    <row r="4391" spans="1:10">
      <c r="A4391" s="519" t="s">
        <v>4606</v>
      </c>
      <c r="B4391" s="519" t="str">
        <f t="shared" si="68"/>
        <v>MONTAGEM SEM FORNECIMENTO DE LUVA TRIPARTIDA DE FERRO DUCTIL PARA DN ACIMA DE 250MM ATE 400MM</v>
      </c>
      <c r="C4391" s="519" t="s">
        <v>35102</v>
      </c>
      <c r="D4391" s="519" t="s">
        <v>35105</v>
      </c>
      <c r="I4391" s="519" t="s">
        <v>5</v>
      </c>
      <c r="J4391" s="650">
        <v>26.87</v>
      </c>
    </row>
    <row r="4392" spans="1:10">
      <c r="A4392" s="519" t="s">
        <v>4607</v>
      </c>
      <c r="B4392" s="519" t="str">
        <f t="shared" si="68"/>
        <v>MONTAGEM SEM FORNECIMENTO DE LUVA TRIPARTIDA DE FERRO DUCTIL PARA DN ACIMA DE 250MM ATE 400MM</v>
      </c>
      <c r="C4392" s="519" t="s">
        <v>35102</v>
      </c>
      <c r="D4392" s="519" t="s">
        <v>35105</v>
      </c>
      <c r="I4392" s="519" t="s">
        <v>5</v>
      </c>
      <c r="J4392" s="650">
        <v>23.29</v>
      </c>
    </row>
    <row r="4393" spans="1:10">
      <c r="A4393" s="519" t="s">
        <v>4608</v>
      </c>
      <c r="B4393" s="519" t="str">
        <f t="shared" si="68"/>
        <v>MONTAGEM SEM FORNECIMENTO DE LUVA TRIPARTIDA DE FERRO DUCTIL PARA DN ACIMA DE 400MM ATE 500MM</v>
      </c>
      <c r="C4393" s="519" t="s">
        <v>35102</v>
      </c>
      <c r="D4393" s="519" t="s">
        <v>35106</v>
      </c>
      <c r="I4393" s="519" t="s">
        <v>5</v>
      </c>
      <c r="J4393" s="650">
        <v>31.27</v>
      </c>
    </row>
    <row r="4394" spans="1:10">
      <c r="A4394" s="519" t="s">
        <v>4609</v>
      </c>
      <c r="B4394" s="519" t="str">
        <f t="shared" si="68"/>
        <v>MONTAGEM SEM FORNECIMENTO DE LUVA TRIPARTIDA DE FERRO DUCTIL PARA DN ACIMA DE 400MM ATE 500MM</v>
      </c>
      <c r="C4394" s="519" t="s">
        <v>35102</v>
      </c>
      <c r="D4394" s="519" t="s">
        <v>35106</v>
      </c>
      <c r="I4394" s="519" t="s">
        <v>5</v>
      </c>
      <c r="J4394" s="650">
        <v>27.1</v>
      </c>
    </row>
    <row r="4395" spans="1:10">
      <c r="A4395" s="519" t="s">
        <v>4610</v>
      </c>
      <c r="B4395" s="519" t="str">
        <f t="shared" si="68"/>
        <v>MONTAGEM SEM FORNECIMENTO DE LUVA TRIPARTIDA DE FERRO DUCTIL PARA DN ACIMA DE 500MM ATE 600MM</v>
      </c>
      <c r="C4395" s="519" t="s">
        <v>35102</v>
      </c>
      <c r="D4395" s="519" t="s">
        <v>35107</v>
      </c>
      <c r="I4395" s="519" t="s">
        <v>5</v>
      </c>
      <c r="J4395" s="650">
        <v>34.17</v>
      </c>
    </row>
    <row r="4396" spans="1:10">
      <c r="A4396" s="519" t="s">
        <v>4611</v>
      </c>
      <c r="B4396" s="519" t="str">
        <f t="shared" si="68"/>
        <v>MONTAGEM SEM FORNECIMENTO DE LUVA TRIPARTIDA DE FERRO DUCTIL PARA DN ACIMA DE 500MM ATE 600MM</v>
      </c>
      <c r="C4396" s="519" t="s">
        <v>35102</v>
      </c>
      <c r="D4396" s="519" t="s">
        <v>35107</v>
      </c>
      <c r="I4396" s="519" t="s">
        <v>5</v>
      </c>
      <c r="J4396" s="650">
        <v>29.61</v>
      </c>
    </row>
    <row r="4397" spans="1:10">
      <c r="A4397" s="519" t="s">
        <v>4612</v>
      </c>
      <c r="B4397" s="519" t="str">
        <f t="shared" si="68"/>
        <v>MONTAGEM DE JUNTA DE DESMONTAGEM,EXCLUSIVE A PECA,COM DIAMETRO DE 100MM.CUSTO POR PECA</v>
      </c>
      <c r="C4397" s="519" t="s">
        <v>35108</v>
      </c>
      <c r="D4397" s="519" t="s">
        <v>35109</v>
      </c>
      <c r="I4397" s="519" t="s">
        <v>5</v>
      </c>
      <c r="J4397" s="650">
        <v>64.73</v>
      </c>
    </row>
    <row r="4398" spans="1:10">
      <c r="A4398" s="519" t="s">
        <v>4613</v>
      </c>
      <c r="B4398" s="519" t="str">
        <f t="shared" si="68"/>
        <v>MONTAGEM DE JUNTA DE DESMONTAGEM,EXCLUSIVE A PECA,COM DIAMETRO DE 100MM.CUSTO POR PECA</v>
      </c>
      <c r="C4398" s="519" t="s">
        <v>35108</v>
      </c>
      <c r="D4398" s="519" t="s">
        <v>35109</v>
      </c>
      <c r="I4398" s="519" t="s">
        <v>5</v>
      </c>
      <c r="J4398" s="650">
        <v>57.18</v>
      </c>
    </row>
    <row r="4399" spans="1:10">
      <c r="A4399" s="519" t="s">
        <v>4614</v>
      </c>
      <c r="B4399" s="519" t="str">
        <f t="shared" si="68"/>
        <v>MONTAGEM DE JUNTA DE DESMONTAGEM,EXCLUSIVE A PECA,COM DIAMETRO DE 150MM.CUSTO POR PECA</v>
      </c>
      <c r="C4399" s="519" t="s">
        <v>35108</v>
      </c>
      <c r="D4399" s="519" t="s">
        <v>35110</v>
      </c>
      <c r="I4399" s="519" t="s">
        <v>5</v>
      </c>
      <c r="J4399" s="650">
        <v>82.54</v>
      </c>
    </row>
    <row r="4400" spans="1:10">
      <c r="A4400" s="519" t="s">
        <v>4615</v>
      </c>
      <c r="B4400" s="519" t="str">
        <f t="shared" si="68"/>
        <v>MONTAGEM DE JUNTA DE DESMONTAGEM,EXCLUSIVE A PECA,COM DIAMETRO DE 150MM.CUSTO POR PECA</v>
      </c>
      <c r="C4400" s="519" t="s">
        <v>35108</v>
      </c>
      <c r="D4400" s="519" t="s">
        <v>35110</v>
      </c>
      <c r="I4400" s="519" t="s">
        <v>5</v>
      </c>
      <c r="J4400" s="650">
        <v>72.84</v>
      </c>
    </row>
    <row r="4401" spans="1:10">
      <c r="A4401" s="519" t="s">
        <v>4616</v>
      </c>
      <c r="B4401" s="519" t="str">
        <f t="shared" si="68"/>
        <v>MONTAGEM DE JUNTA DE DESMONTAGEM,EXCLUSIVE A PECA,COM DIAMETRO DE 200MM.CUSTO POR PECA</v>
      </c>
      <c r="C4401" s="519" t="s">
        <v>35108</v>
      </c>
      <c r="D4401" s="519" t="s">
        <v>35111</v>
      </c>
      <c r="I4401" s="519" t="s">
        <v>5</v>
      </c>
      <c r="J4401" s="650">
        <v>85.16</v>
      </c>
    </row>
    <row r="4402" spans="1:10">
      <c r="A4402" s="519" t="s">
        <v>4617</v>
      </c>
      <c r="B4402" s="519" t="str">
        <f t="shared" si="68"/>
        <v>MONTAGEM DE JUNTA DE DESMONTAGEM,EXCLUSIVE A PECA,COM DIAMETRO DE 200MM.CUSTO POR PECA</v>
      </c>
      <c r="C4402" s="519" t="s">
        <v>35108</v>
      </c>
      <c r="D4402" s="519" t="s">
        <v>35111</v>
      </c>
      <c r="I4402" s="519" t="s">
        <v>5</v>
      </c>
      <c r="J4402" s="650">
        <v>75.44</v>
      </c>
    </row>
    <row r="4403" spans="1:10">
      <c r="A4403" s="519" t="s">
        <v>4618</v>
      </c>
      <c r="B4403" s="519" t="str">
        <f t="shared" si="68"/>
        <v>MONTAGEM DE JUNTA DE DESMONTAGEM,EXCLUSIVE A PECA,COM DIAMETRO DE 250MM.CUSTO POR PECA</v>
      </c>
      <c r="C4403" s="519" t="s">
        <v>35108</v>
      </c>
      <c r="D4403" s="519" t="s">
        <v>35112</v>
      </c>
      <c r="I4403" s="519" t="s">
        <v>5</v>
      </c>
      <c r="J4403" s="650">
        <v>201.16</v>
      </c>
    </row>
    <row r="4404" spans="1:10">
      <c r="A4404" s="519" t="s">
        <v>4619</v>
      </c>
      <c r="B4404" s="519" t="str">
        <f t="shared" si="68"/>
        <v>MONTAGEM DE JUNTA DE DESMONTAGEM,EXCLUSIVE A PECA,COM DIAMETRO DE 250MM.CUSTO POR PECA</v>
      </c>
      <c r="C4404" s="519" t="s">
        <v>35108</v>
      </c>
      <c r="D4404" s="519" t="s">
        <v>35112</v>
      </c>
      <c r="I4404" s="519" t="s">
        <v>5</v>
      </c>
      <c r="J4404" s="650">
        <v>186.83</v>
      </c>
    </row>
    <row r="4405" spans="1:10">
      <c r="A4405" s="519" t="s">
        <v>4620</v>
      </c>
      <c r="B4405" s="519" t="str">
        <f t="shared" si="68"/>
        <v>MONTAGEM DE JUNTA DE DESMONTAGEM,EXCLUSIVE A PECA,COM DIAMETRO DE 300MM.CUSTO POR PECA</v>
      </c>
      <c r="C4405" s="519" t="s">
        <v>35108</v>
      </c>
      <c r="D4405" s="519" t="s">
        <v>35113</v>
      </c>
      <c r="I4405" s="519" t="s">
        <v>5</v>
      </c>
      <c r="J4405" s="650">
        <v>229.53</v>
      </c>
    </row>
    <row r="4406" spans="1:10">
      <c r="A4406" s="519" t="s">
        <v>4621</v>
      </c>
      <c r="B4406" s="519" t="str">
        <f t="shared" si="68"/>
        <v>MONTAGEM DE JUNTA DE DESMONTAGEM,EXCLUSIVE A PECA,COM DIAMETRO DE 300MM.CUSTO POR PECA</v>
      </c>
      <c r="C4406" s="519" t="s">
        <v>35108</v>
      </c>
      <c r="D4406" s="519" t="s">
        <v>35113</v>
      </c>
      <c r="I4406" s="519" t="s">
        <v>5</v>
      </c>
      <c r="J4406" s="650">
        <v>215.15</v>
      </c>
    </row>
    <row r="4407" spans="1:10">
      <c r="A4407" s="519" t="s">
        <v>4622</v>
      </c>
      <c r="B4407" s="519" t="str">
        <f t="shared" si="68"/>
        <v>MONTAGEM DE JUNTA DE DESMONTAGEM,EXCLUSIVE A PECA,COM DIAMETRO DE 350MM.CUSTO POR PECA</v>
      </c>
      <c r="C4407" s="519" t="s">
        <v>35108</v>
      </c>
      <c r="D4407" s="519" t="s">
        <v>35114</v>
      </c>
      <c r="I4407" s="519" t="s">
        <v>5</v>
      </c>
      <c r="J4407" s="650">
        <v>279.56</v>
      </c>
    </row>
    <row r="4408" spans="1:10">
      <c r="A4408" s="519" t="s">
        <v>4623</v>
      </c>
      <c r="B4408" s="519" t="str">
        <f t="shared" si="68"/>
        <v>MONTAGEM DE JUNTA DE DESMONTAGEM,EXCLUSIVE A PECA,COM DIAMETRO DE 350MM.CUSTO POR PECA</v>
      </c>
      <c r="C4408" s="519" t="s">
        <v>35108</v>
      </c>
      <c r="D4408" s="519" t="s">
        <v>35114</v>
      </c>
      <c r="I4408" s="519" t="s">
        <v>5</v>
      </c>
      <c r="J4408" s="650">
        <v>262.27</v>
      </c>
    </row>
    <row r="4409" spans="1:10">
      <c r="A4409" s="519" t="s">
        <v>4624</v>
      </c>
      <c r="B4409" s="519" t="str">
        <f t="shared" si="68"/>
        <v>MONTAGEM DE JUNTA DE DESMONTAGEM,EXCLUSIVE A PECA,COM DIAMETRO DE 400MM.CUSTO POR PECA</v>
      </c>
      <c r="C4409" s="519" t="s">
        <v>35108</v>
      </c>
      <c r="D4409" s="519" t="s">
        <v>35115</v>
      </c>
      <c r="I4409" s="519" t="s">
        <v>5</v>
      </c>
      <c r="J4409" s="650">
        <v>302.99</v>
      </c>
    </row>
    <row r="4410" spans="1:10">
      <c r="A4410" s="519" t="s">
        <v>4625</v>
      </c>
      <c r="B4410" s="519" t="str">
        <f t="shared" si="68"/>
        <v>MONTAGEM DE JUNTA DE DESMONTAGEM,EXCLUSIVE A PECA,COM DIAMETRO DE 400MM.CUSTO POR PECA</v>
      </c>
      <c r="C4410" s="519" t="s">
        <v>35108</v>
      </c>
      <c r="D4410" s="519" t="s">
        <v>35115</v>
      </c>
      <c r="I4410" s="519" t="s">
        <v>5</v>
      </c>
      <c r="J4410" s="650">
        <v>283.61</v>
      </c>
    </row>
    <row r="4411" spans="1:10">
      <c r="A4411" s="519" t="s">
        <v>4626</v>
      </c>
      <c r="B4411" s="519" t="str">
        <f t="shared" si="68"/>
        <v>MONTAGEM DE JUNTA DE DESMONTAGEM,EXCLUSIVE A PECA,COM DIAMETRO DE 450MM.CUSTO POR PECA</v>
      </c>
      <c r="C4411" s="519" t="s">
        <v>35108</v>
      </c>
      <c r="D4411" s="519" t="s">
        <v>35116</v>
      </c>
      <c r="I4411" s="519" t="s">
        <v>5</v>
      </c>
      <c r="J4411" s="650">
        <v>305.39</v>
      </c>
    </row>
    <row r="4412" spans="1:10">
      <c r="A4412" s="519" t="s">
        <v>4627</v>
      </c>
      <c r="B4412" s="519" t="str">
        <f t="shared" si="68"/>
        <v>MONTAGEM DE JUNTA DE DESMONTAGEM,EXCLUSIVE A PECA,COM DIAMETRO DE 450MM.CUSTO POR PECA</v>
      </c>
      <c r="C4412" s="519" t="s">
        <v>35108</v>
      </c>
      <c r="D4412" s="519" t="s">
        <v>35116</v>
      </c>
      <c r="I4412" s="519" t="s">
        <v>5</v>
      </c>
      <c r="J4412" s="650">
        <v>285.98</v>
      </c>
    </row>
    <row r="4413" spans="1:10">
      <c r="A4413" s="519" t="s">
        <v>4628</v>
      </c>
      <c r="B4413" s="519" t="str">
        <f t="shared" si="68"/>
        <v>MONTAGEM DE JUNTA DE DESMONTAGEM,EXCLUSIVE A PECA,COM DIAMETRO DE 500MM. CUSTO POR PECA</v>
      </c>
      <c r="C4413" s="519" t="s">
        <v>35108</v>
      </c>
      <c r="D4413" s="519" t="s">
        <v>35117</v>
      </c>
      <c r="I4413" s="519" t="s">
        <v>5</v>
      </c>
      <c r="J4413" s="650">
        <v>333.29</v>
      </c>
    </row>
    <row r="4414" spans="1:10">
      <c r="A4414" s="519" t="s">
        <v>4629</v>
      </c>
      <c r="B4414" s="519" t="str">
        <f t="shared" si="68"/>
        <v>MONTAGEM DE JUNTA DE DESMONTAGEM,EXCLUSIVE A PECA,COM DIAMETRO DE 500MM. CUSTO POR PECA</v>
      </c>
      <c r="C4414" s="519" t="s">
        <v>35108</v>
      </c>
      <c r="D4414" s="519" t="s">
        <v>35117</v>
      </c>
      <c r="I4414" s="519" t="s">
        <v>5</v>
      </c>
      <c r="J4414" s="650">
        <v>310.45</v>
      </c>
    </row>
    <row r="4415" spans="1:10">
      <c r="A4415" s="519" t="s">
        <v>4630</v>
      </c>
      <c r="B4415" s="519" t="str">
        <f t="shared" si="68"/>
        <v>MONTAGEM DE JUNTA DE DESMONTAGEM,EXCLUSIVE A PECA,COM DIAMETRO DE 600MM.CUSTO POR PECA</v>
      </c>
      <c r="C4415" s="519" t="s">
        <v>35108</v>
      </c>
      <c r="D4415" s="519" t="s">
        <v>35118</v>
      </c>
      <c r="I4415" s="519" t="s">
        <v>5</v>
      </c>
      <c r="J4415" s="650">
        <v>361.58</v>
      </c>
    </row>
    <row r="4416" spans="1:10">
      <c r="A4416" s="519" t="s">
        <v>4631</v>
      </c>
      <c r="B4416" s="519" t="str">
        <f t="shared" si="68"/>
        <v>MONTAGEM DE JUNTA DE DESMONTAGEM,EXCLUSIVE A PECA,COM DIAMETRO DE 600MM.CUSTO POR PECA</v>
      </c>
      <c r="C4416" s="519" t="s">
        <v>35108</v>
      </c>
      <c r="D4416" s="519" t="s">
        <v>35118</v>
      </c>
      <c r="I4416" s="519" t="s">
        <v>5</v>
      </c>
      <c r="J4416" s="650">
        <v>336.75</v>
      </c>
    </row>
    <row r="4417" spans="1:10">
      <c r="A4417" s="519" t="s">
        <v>4632</v>
      </c>
      <c r="B4417" s="519" t="str">
        <f t="shared" si="68"/>
        <v>MONTAGEM DE JUNTA DE DESMONTAGEM,EXCLUSIVE A PECA,COM DIAMETRO DE 700MM.CUSTO POR PECA</v>
      </c>
      <c r="C4417" s="519" t="s">
        <v>35108</v>
      </c>
      <c r="D4417" s="519" t="s">
        <v>35119</v>
      </c>
      <c r="I4417" s="519" t="s">
        <v>5</v>
      </c>
      <c r="J4417" s="650">
        <v>394.01</v>
      </c>
    </row>
    <row r="4418" spans="1:10">
      <c r="A4418" s="519" t="s">
        <v>4633</v>
      </c>
      <c r="B4418" s="519" t="str">
        <f t="shared" si="68"/>
        <v>MONTAGEM DE JUNTA DE DESMONTAGEM,EXCLUSIVE A PECA,COM DIAMETRO DE 700MM.CUSTO POR PECA</v>
      </c>
      <c r="C4418" s="519" t="s">
        <v>35108</v>
      </c>
      <c r="D4418" s="519" t="s">
        <v>35119</v>
      </c>
      <c r="I4418" s="519" t="s">
        <v>5</v>
      </c>
      <c r="J4418" s="650">
        <v>365.31</v>
      </c>
    </row>
    <row r="4419" spans="1:10">
      <c r="A4419" s="519" t="s">
        <v>4634</v>
      </c>
      <c r="B4419" s="519" t="str">
        <f t="shared" si="68"/>
        <v>MONTAGEM DE JUNTA DE DESMONTAGEM,EXCLUSIVE A PECA,COM DIAMETRO DE 800MM.CUSTO POR PECA</v>
      </c>
      <c r="C4419" s="519" t="s">
        <v>35108</v>
      </c>
      <c r="D4419" s="519" t="s">
        <v>35120</v>
      </c>
      <c r="I4419" s="519" t="s">
        <v>5</v>
      </c>
      <c r="J4419" s="650">
        <v>434.48</v>
      </c>
    </row>
    <row r="4420" spans="1:10">
      <c r="A4420" s="519" t="s">
        <v>4635</v>
      </c>
      <c r="B4420" s="519" t="str">
        <f t="shared" si="68"/>
        <v>MONTAGEM DE JUNTA DE DESMONTAGEM,EXCLUSIVE A PECA,COM DIAMETRO DE 800MM.CUSTO POR PECA</v>
      </c>
      <c r="C4420" s="519" t="s">
        <v>35108</v>
      </c>
      <c r="D4420" s="519" t="s">
        <v>35120</v>
      </c>
      <c r="I4420" s="519" t="s">
        <v>5</v>
      </c>
      <c r="J4420" s="650">
        <v>403.32</v>
      </c>
    </row>
    <row r="4421" spans="1:10">
      <c r="A4421" s="519" t="s">
        <v>4636</v>
      </c>
      <c r="B4421" s="519" t="str">
        <f t="shared" si="68"/>
        <v>MONTAGEM DE JUNTA DE DESMONTAGEM,EXCLUSIVE A PECA,COM DIAMETRO DE 900MM.CUSTO POR PECA</v>
      </c>
      <c r="C4421" s="519" t="s">
        <v>35108</v>
      </c>
      <c r="D4421" s="519" t="s">
        <v>35121</v>
      </c>
      <c r="I4421" s="519" t="s">
        <v>5</v>
      </c>
      <c r="J4421" s="650">
        <v>478.34</v>
      </c>
    </row>
    <row r="4422" spans="1:10">
      <c r="A4422" s="519" t="s">
        <v>4637</v>
      </c>
      <c r="B4422" s="519" t="str">
        <f t="shared" si="68"/>
        <v>MONTAGEM DE JUNTA DE DESMONTAGEM,EXCLUSIVE A PECA,COM DIAMETRO DE 900MM.CUSTO POR PECA</v>
      </c>
      <c r="C4422" s="519" t="s">
        <v>35108</v>
      </c>
      <c r="D4422" s="519" t="s">
        <v>35121</v>
      </c>
      <c r="I4422" s="519" t="s">
        <v>5</v>
      </c>
      <c r="J4422" s="650">
        <v>442.93</v>
      </c>
    </row>
    <row r="4423" spans="1:10">
      <c r="A4423" s="519" t="s">
        <v>4638</v>
      </c>
      <c r="B4423" s="519" t="str">
        <f t="shared" si="68"/>
        <v>MONTAGEM DE JUNTA DE DESMONTAGEM,EXCLUSIVE A PECA,COM DIAMETRO DE 1000MM.CUSTO POR PECA</v>
      </c>
      <c r="C4423" s="519" t="s">
        <v>35108</v>
      </c>
      <c r="D4423" s="519" t="s">
        <v>35122</v>
      </c>
      <c r="I4423" s="519" t="s">
        <v>5</v>
      </c>
      <c r="J4423" s="650">
        <v>524.25</v>
      </c>
    </row>
    <row r="4424" spans="1:10">
      <c r="A4424" s="519" t="s">
        <v>4639</v>
      </c>
      <c r="B4424" s="519" t="str">
        <f t="shared" ref="B4424:B4487" si="69">C4424&amp;D4424&amp;E4424&amp;F4424&amp;G4424&amp;H4424</f>
        <v>MONTAGEM DE JUNTA DE DESMONTAGEM,EXCLUSIVE A PECA,COM DIAMETRO DE 1000MM.CUSTO POR PECA</v>
      </c>
      <c r="C4424" s="519" t="s">
        <v>35108</v>
      </c>
      <c r="D4424" s="519" t="s">
        <v>35122</v>
      </c>
      <c r="I4424" s="519" t="s">
        <v>5</v>
      </c>
      <c r="J4424" s="650">
        <v>486.03</v>
      </c>
    </row>
    <row r="4425" spans="1:10">
      <c r="A4425" s="519" t="s">
        <v>4640</v>
      </c>
      <c r="B4425" s="519" t="str">
        <f t="shared" si="69"/>
        <v>MONTAGEM DE JUNTA DE DESMONTAGEM,EXCLUSIVE A PECA,COM DIAMETRO DE 1200MM.CUSTO POR PECA</v>
      </c>
      <c r="C4425" s="519" t="s">
        <v>35108</v>
      </c>
      <c r="D4425" s="519" t="s">
        <v>35123</v>
      </c>
      <c r="I4425" s="519" t="s">
        <v>5</v>
      </c>
      <c r="J4425" s="650">
        <v>607.72</v>
      </c>
    </row>
    <row r="4426" spans="1:10">
      <c r="A4426" s="519" t="s">
        <v>4641</v>
      </c>
      <c r="B4426" s="519" t="str">
        <f t="shared" si="69"/>
        <v>MONTAGEM DE JUNTA DE DESMONTAGEM,EXCLUSIVE A PECA,COM DIAMETRO DE 1200MM.CUSTO POR PECA</v>
      </c>
      <c r="C4426" s="519" t="s">
        <v>35108</v>
      </c>
      <c r="D4426" s="519" t="s">
        <v>35123</v>
      </c>
      <c r="I4426" s="519" t="s">
        <v>5</v>
      </c>
      <c r="J4426" s="650">
        <v>561.45000000000005</v>
      </c>
    </row>
    <row r="4427" spans="1:10">
      <c r="A4427" s="519" t="s">
        <v>4642</v>
      </c>
      <c r="B4427" s="519" t="str">
        <f t="shared" si="69"/>
        <v>MONTAGEM DE JUNTA DE DESMONTAGEM,EXCLUSIVE A PECA,COM DIAMETRO DE 1400MM.CUSTO POR PECA</v>
      </c>
      <c r="C4427" s="519" t="s">
        <v>35108</v>
      </c>
      <c r="D4427" s="519" t="s">
        <v>35124</v>
      </c>
      <c r="I4427" s="519" t="s">
        <v>5</v>
      </c>
      <c r="J4427" s="650">
        <v>688.39</v>
      </c>
    </row>
    <row r="4428" spans="1:10">
      <c r="A4428" s="519" t="s">
        <v>4643</v>
      </c>
      <c r="B4428" s="519" t="str">
        <f t="shared" si="69"/>
        <v>MONTAGEM DE JUNTA DE DESMONTAGEM,EXCLUSIVE A PECA,COM DIAMETRO DE 1400MM.CUSTO POR PECA</v>
      </c>
      <c r="C4428" s="519" t="s">
        <v>35108</v>
      </c>
      <c r="D4428" s="519" t="s">
        <v>35124</v>
      </c>
      <c r="I4428" s="519" t="s">
        <v>5</v>
      </c>
      <c r="J4428" s="650">
        <v>634.74</v>
      </c>
    </row>
    <row r="4429" spans="1:10">
      <c r="A4429" s="519" t="s">
        <v>4644</v>
      </c>
      <c r="B4429" s="519" t="str">
        <f t="shared" si="69"/>
        <v>MONTAGEM DE JUNTA DE DESMONTAGEM,EXCLUSIVE A PECA,COM DIAMETRO DE 1500MM.CUSTO POR PECA</v>
      </c>
      <c r="C4429" s="519" t="s">
        <v>35108</v>
      </c>
      <c r="D4429" s="519" t="s">
        <v>35125</v>
      </c>
      <c r="I4429" s="519" t="s">
        <v>5</v>
      </c>
      <c r="J4429" s="650">
        <v>731.38</v>
      </c>
    </row>
    <row r="4430" spans="1:10">
      <c r="A4430" s="519" t="s">
        <v>4645</v>
      </c>
      <c r="B4430" s="519" t="str">
        <f t="shared" si="69"/>
        <v>MONTAGEM DE JUNTA DE DESMONTAGEM,EXCLUSIVE A PECA,COM DIAMETRO DE 1500MM.CUSTO POR PECA</v>
      </c>
      <c r="C4430" s="519" t="s">
        <v>35108</v>
      </c>
      <c r="D4430" s="519" t="s">
        <v>35125</v>
      </c>
      <c r="I4430" s="519" t="s">
        <v>5</v>
      </c>
      <c r="J4430" s="650">
        <v>676.01</v>
      </c>
    </row>
    <row r="4431" spans="1:10">
      <c r="A4431" s="519" t="s">
        <v>4646</v>
      </c>
      <c r="B4431" s="519" t="str">
        <f t="shared" si="69"/>
        <v>MONTAGEM DE JUNTA DRESSER SEM ANCORAGENS (HARNESS),EXCLUSIVE A PECA,COM DIAMETRO DE 150MM.CUSTO POR PECA</v>
      </c>
      <c r="C4431" s="519" t="s">
        <v>35126</v>
      </c>
      <c r="D4431" s="519" t="s">
        <v>35127</v>
      </c>
      <c r="I4431" s="519" t="s">
        <v>5</v>
      </c>
      <c r="J4431" s="650">
        <v>29.8</v>
      </c>
    </row>
    <row r="4432" spans="1:10">
      <c r="A4432" s="519" t="s">
        <v>4647</v>
      </c>
      <c r="B4432" s="519" t="str">
        <f t="shared" si="69"/>
        <v>MONTAGEM DE JUNTA DRESSER SEM ANCORAGENS (HARNESS),EXCLUSIVE A PECA,COM DIAMETRO DE 150MM.CUSTO POR PECA</v>
      </c>
      <c r="C4432" s="519" t="s">
        <v>35126</v>
      </c>
      <c r="D4432" s="519" t="s">
        <v>35127</v>
      </c>
      <c r="I4432" s="519" t="s">
        <v>5</v>
      </c>
      <c r="J4432" s="650">
        <v>25.82</v>
      </c>
    </row>
    <row r="4433" spans="1:10">
      <c r="A4433" s="519" t="s">
        <v>4648</v>
      </c>
      <c r="B4433" s="519" t="str">
        <f t="shared" si="69"/>
        <v>MONTAGEM DE JUNTA DRESSER SEM ANCORAGENS (HARNESS),EXCLUSIVE A PECA,COM DIAMETRO DE 200MM.CUSTO POR PECA</v>
      </c>
      <c r="C4433" s="519" t="s">
        <v>35126</v>
      </c>
      <c r="D4433" s="519" t="s">
        <v>35128</v>
      </c>
      <c r="I4433" s="519" t="s">
        <v>5</v>
      </c>
      <c r="J4433" s="650">
        <v>29.84</v>
      </c>
    </row>
    <row r="4434" spans="1:10">
      <c r="A4434" s="519" t="s">
        <v>4649</v>
      </c>
      <c r="B4434" s="519" t="str">
        <f t="shared" si="69"/>
        <v>MONTAGEM DE JUNTA DRESSER SEM ANCORAGENS (HARNESS),EXCLUSIVE A PECA,COM DIAMETRO DE 200MM.CUSTO POR PECA</v>
      </c>
      <c r="C4434" s="519" t="s">
        <v>35126</v>
      </c>
      <c r="D4434" s="519" t="s">
        <v>35128</v>
      </c>
      <c r="I4434" s="519" t="s">
        <v>5</v>
      </c>
      <c r="J4434" s="650">
        <v>25.86</v>
      </c>
    </row>
    <row r="4435" spans="1:10">
      <c r="A4435" s="519" t="s">
        <v>4650</v>
      </c>
      <c r="B4435" s="519" t="str">
        <f t="shared" si="69"/>
        <v>MONTAGEM DE JUNTA DRESSER SEM ANCORAGENS (HARNESS),EXCLUSIVE A PECA,COM DIAMETRO DE 250MM.CUSTO POR PECA</v>
      </c>
      <c r="C4435" s="519" t="s">
        <v>35126</v>
      </c>
      <c r="D4435" s="519" t="s">
        <v>35129</v>
      </c>
      <c r="I4435" s="519" t="s">
        <v>5</v>
      </c>
      <c r="J4435" s="650">
        <v>32.81</v>
      </c>
    </row>
    <row r="4436" spans="1:10">
      <c r="A4436" s="519" t="s">
        <v>4651</v>
      </c>
      <c r="B4436" s="519" t="str">
        <f t="shared" si="69"/>
        <v>MONTAGEM DE JUNTA DRESSER SEM ANCORAGENS (HARNESS),EXCLUSIVE A PECA,COM DIAMETRO DE 250MM.CUSTO POR PECA</v>
      </c>
      <c r="C4436" s="519" t="s">
        <v>35126</v>
      </c>
      <c r="D4436" s="519" t="s">
        <v>35129</v>
      </c>
      <c r="I4436" s="519" t="s">
        <v>5</v>
      </c>
      <c r="J4436" s="650">
        <v>28.43</v>
      </c>
    </row>
    <row r="4437" spans="1:10">
      <c r="A4437" s="519" t="s">
        <v>4652</v>
      </c>
      <c r="B4437" s="519" t="str">
        <f t="shared" si="69"/>
        <v>MONTAGEM DE JUNTA DRESSER SEM ANCORAGENS (HARNESS),EXCLUSIVE A PECA,COM DIAMETRO DE 300MM.CUSTO POR PECA</v>
      </c>
      <c r="C4437" s="519" t="s">
        <v>35126</v>
      </c>
      <c r="D4437" s="519" t="s">
        <v>35130</v>
      </c>
      <c r="I4437" s="519" t="s">
        <v>5</v>
      </c>
      <c r="J4437" s="650">
        <v>32.85</v>
      </c>
    </row>
    <row r="4438" spans="1:10">
      <c r="A4438" s="519" t="s">
        <v>4653</v>
      </c>
      <c r="B4438" s="519" t="str">
        <f t="shared" si="69"/>
        <v>MONTAGEM DE JUNTA DRESSER SEM ANCORAGENS (HARNESS),EXCLUSIVE A PECA,COM DIAMETRO DE 300MM.CUSTO POR PECA</v>
      </c>
      <c r="C4438" s="519" t="s">
        <v>35126</v>
      </c>
      <c r="D4438" s="519" t="s">
        <v>35130</v>
      </c>
      <c r="I4438" s="519" t="s">
        <v>5</v>
      </c>
      <c r="J4438" s="650">
        <v>28.47</v>
      </c>
    </row>
    <row r="4439" spans="1:10">
      <c r="A4439" s="519" t="s">
        <v>4654</v>
      </c>
      <c r="B4439" s="519" t="str">
        <f t="shared" si="69"/>
        <v>MONTAGEM DE JUNTA DRESSER SEM ANCORAGENS (HARNESS),EXCLUSIVE A PECA,COM DIAMETRO DE 350MM.CUSTO POR PECA</v>
      </c>
      <c r="C4439" s="519" t="s">
        <v>35126</v>
      </c>
      <c r="D4439" s="519" t="s">
        <v>35131</v>
      </c>
      <c r="I4439" s="519" t="s">
        <v>5</v>
      </c>
      <c r="J4439" s="650">
        <v>32.85</v>
      </c>
    </row>
    <row r="4440" spans="1:10">
      <c r="A4440" s="519" t="s">
        <v>4655</v>
      </c>
      <c r="B4440" s="519" t="str">
        <f t="shared" si="69"/>
        <v>MONTAGEM DE JUNTA DRESSER SEM ANCORAGENS (HARNESS),EXCLUSIVE A PECA,COM DIAMETRO DE 350MM.CUSTO POR PECA</v>
      </c>
      <c r="C4440" s="519" t="s">
        <v>35126</v>
      </c>
      <c r="D4440" s="519" t="s">
        <v>35131</v>
      </c>
      <c r="I4440" s="519" t="s">
        <v>5</v>
      </c>
      <c r="J4440" s="650">
        <v>28.47</v>
      </c>
    </row>
    <row r="4441" spans="1:10">
      <c r="A4441" s="519" t="s">
        <v>4656</v>
      </c>
      <c r="B4441" s="519" t="str">
        <f t="shared" si="69"/>
        <v>MONTAGEM DE JUNTA DRESSER SEM ANCORAGENS (HARNESS),EXCLUSIVE A PECA,COM DIAMETRO DE 400MM.CUSTO POR PECA</v>
      </c>
      <c r="C4441" s="519" t="s">
        <v>35126</v>
      </c>
      <c r="D4441" s="519" t="s">
        <v>35132</v>
      </c>
      <c r="I4441" s="519" t="s">
        <v>5</v>
      </c>
      <c r="J4441" s="650">
        <v>44.32</v>
      </c>
    </row>
    <row r="4442" spans="1:10">
      <c r="A4442" s="519" t="s">
        <v>4657</v>
      </c>
      <c r="B4442" s="519" t="str">
        <f t="shared" si="69"/>
        <v>MONTAGEM DE JUNTA DRESSER SEM ANCORAGENS (HARNESS),EXCLUSIVE A PECA,COM DIAMETRO DE 400MM.CUSTO POR PECA</v>
      </c>
      <c r="C4442" s="519" t="s">
        <v>35126</v>
      </c>
      <c r="D4442" s="519" t="s">
        <v>35132</v>
      </c>
      <c r="I4442" s="519" t="s">
        <v>5</v>
      </c>
      <c r="J4442" s="650">
        <v>38.4</v>
      </c>
    </row>
    <row r="4443" spans="1:10">
      <c r="A4443" s="519" t="s">
        <v>4658</v>
      </c>
      <c r="B4443" s="519" t="str">
        <f t="shared" si="69"/>
        <v>MONTAGEM DE JUNTA DRESSER SEM ANCORAGENS (HARNESS),EXCLUSIVE A PECA,COM DIAMETRO DE 450MM.CUSTO POR PECA</v>
      </c>
      <c r="C4443" s="519" t="s">
        <v>35126</v>
      </c>
      <c r="D4443" s="519" t="s">
        <v>35133</v>
      </c>
      <c r="I4443" s="519" t="s">
        <v>5</v>
      </c>
      <c r="J4443" s="650">
        <v>44.32</v>
      </c>
    </row>
    <row r="4444" spans="1:10">
      <c r="A4444" s="519" t="s">
        <v>4659</v>
      </c>
      <c r="B4444" s="519" t="str">
        <f t="shared" si="69"/>
        <v>MONTAGEM DE JUNTA DRESSER SEM ANCORAGENS (HARNESS),EXCLUSIVE A PECA,COM DIAMETRO DE 450MM.CUSTO POR PECA</v>
      </c>
      <c r="C4444" s="519" t="s">
        <v>35126</v>
      </c>
      <c r="D4444" s="519" t="s">
        <v>35133</v>
      </c>
      <c r="I4444" s="519" t="s">
        <v>5</v>
      </c>
      <c r="J4444" s="650">
        <v>38.4</v>
      </c>
    </row>
    <row r="4445" spans="1:10">
      <c r="A4445" s="519" t="s">
        <v>4660</v>
      </c>
      <c r="B4445" s="519" t="str">
        <f t="shared" si="69"/>
        <v>MONTAGEM DE JUNTA DRESSER SEM ANCORAGENS (HARNESS),EXCLUSIVE A PECA,COM DIAMETRO DE 500MM.CUSTO POR PECA</v>
      </c>
      <c r="C4445" s="519" t="s">
        <v>35126</v>
      </c>
      <c r="D4445" s="519" t="s">
        <v>35134</v>
      </c>
      <c r="I4445" s="519" t="s">
        <v>5</v>
      </c>
      <c r="J4445" s="650">
        <v>47.34</v>
      </c>
    </row>
    <row r="4446" spans="1:10">
      <c r="A4446" s="519" t="s">
        <v>4661</v>
      </c>
      <c r="B4446" s="519" t="str">
        <f t="shared" si="69"/>
        <v>MONTAGEM DE JUNTA DRESSER SEM ANCORAGENS (HARNESS),EXCLUSIVE A PECA,COM DIAMETRO DE 500MM.CUSTO POR PECA</v>
      </c>
      <c r="C4446" s="519" t="s">
        <v>35126</v>
      </c>
      <c r="D4446" s="519" t="s">
        <v>35134</v>
      </c>
      <c r="I4446" s="519" t="s">
        <v>5</v>
      </c>
      <c r="J4446" s="650">
        <v>41.03</v>
      </c>
    </row>
    <row r="4447" spans="1:10">
      <c r="A4447" s="519" t="s">
        <v>4662</v>
      </c>
      <c r="B4447" s="519" t="str">
        <f t="shared" si="69"/>
        <v>MONTAGEM DE JUNTA DRESSER SEM ANCORAGENS (HARNESS),EXCLUSIVE A PECA,COM DIAMETRO DE 600MM.CUSTO POR PECA</v>
      </c>
      <c r="C4447" s="519" t="s">
        <v>35126</v>
      </c>
      <c r="D4447" s="519" t="s">
        <v>35135</v>
      </c>
      <c r="I4447" s="519" t="s">
        <v>5</v>
      </c>
      <c r="J4447" s="650">
        <v>50.37</v>
      </c>
    </row>
    <row r="4448" spans="1:10">
      <c r="A4448" s="519" t="s">
        <v>4663</v>
      </c>
      <c r="B4448" s="519" t="str">
        <f t="shared" si="69"/>
        <v>MONTAGEM DE JUNTA DRESSER SEM ANCORAGENS (HARNESS),EXCLUSIVE A PECA,COM DIAMETRO DE 600MM.CUSTO POR PECA</v>
      </c>
      <c r="C4448" s="519" t="s">
        <v>35126</v>
      </c>
      <c r="D4448" s="519" t="s">
        <v>35135</v>
      </c>
      <c r="I4448" s="519" t="s">
        <v>5</v>
      </c>
      <c r="J4448" s="650">
        <v>43.65</v>
      </c>
    </row>
    <row r="4449" spans="1:10">
      <c r="A4449" s="519" t="s">
        <v>4664</v>
      </c>
      <c r="B4449" s="519" t="str">
        <f t="shared" si="69"/>
        <v>MONTAGEM DE JUNTA DRESSER SEM ANCORAGENS (HARNESS),EXCLUSIVE A PECA,COM DIAMETRO DE 700MM.CUSTO POR PECA</v>
      </c>
      <c r="C4449" s="519" t="s">
        <v>35126</v>
      </c>
      <c r="D4449" s="519" t="s">
        <v>35136</v>
      </c>
      <c r="I4449" s="519" t="s">
        <v>5</v>
      </c>
      <c r="J4449" s="650">
        <v>50.43</v>
      </c>
    </row>
    <row r="4450" spans="1:10">
      <c r="A4450" s="519" t="s">
        <v>4665</v>
      </c>
      <c r="B4450" s="519" t="str">
        <f t="shared" si="69"/>
        <v>MONTAGEM DE JUNTA DRESSER SEM ANCORAGENS (HARNESS),EXCLUSIVE A PECA,COM DIAMETRO DE 700MM.CUSTO POR PECA</v>
      </c>
      <c r="C4450" s="519" t="s">
        <v>35126</v>
      </c>
      <c r="D4450" s="519" t="s">
        <v>35136</v>
      </c>
      <c r="I4450" s="519" t="s">
        <v>5</v>
      </c>
      <c r="J4450" s="650">
        <v>43.7</v>
      </c>
    </row>
    <row r="4451" spans="1:10">
      <c r="A4451" s="519" t="s">
        <v>4666</v>
      </c>
      <c r="B4451" s="519" t="str">
        <f t="shared" si="69"/>
        <v>MONTAGEM DE JUNTA DRESSER SEM ANCORAGENS (HARNESS),EXCLUSIVE A PECA,COM DIAMETRO DE 800MM.CUSTO POR PECA</v>
      </c>
      <c r="C4451" s="519" t="s">
        <v>35126</v>
      </c>
      <c r="D4451" s="519" t="s">
        <v>35137</v>
      </c>
      <c r="I4451" s="519" t="s">
        <v>5</v>
      </c>
      <c r="J4451" s="650">
        <v>141.6</v>
      </c>
    </row>
    <row r="4452" spans="1:10">
      <c r="A4452" s="519" t="s">
        <v>4667</v>
      </c>
      <c r="B4452" s="519" t="str">
        <f t="shared" si="69"/>
        <v>MONTAGEM DE JUNTA DRESSER SEM ANCORAGENS (HARNESS),EXCLUSIVE A PECA,COM DIAMETRO DE 800MM.CUSTO POR PECA</v>
      </c>
      <c r="C4452" s="519" t="s">
        <v>35126</v>
      </c>
      <c r="D4452" s="519" t="s">
        <v>35137</v>
      </c>
      <c r="I4452" s="519" t="s">
        <v>5</v>
      </c>
      <c r="J4452" s="650">
        <v>132.75</v>
      </c>
    </row>
    <row r="4453" spans="1:10">
      <c r="A4453" s="519" t="s">
        <v>4668</v>
      </c>
      <c r="B4453" s="519" t="str">
        <f t="shared" si="69"/>
        <v>MONTAGEM DE JUNTA DRESSER SEM ANCORAGENS (HARNESS),EXCLUSIVE A PECA,COM DIAMETRO DE 900MM.CUSTO POR PECA</v>
      </c>
      <c r="C4453" s="519" t="s">
        <v>35126</v>
      </c>
      <c r="D4453" s="519" t="s">
        <v>35138</v>
      </c>
      <c r="I4453" s="519" t="s">
        <v>5</v>
      </c>
      <c r="J4453" s="650">
        <v>144.77000000000001</v>
      </c>
    </row>
    <row r="4454" spans="1:10">
      <c r="A4454" s="519" t="s">
        <v>4669</v>
      </c>
      <c r="B4454" s="519" t="str">
        <f t="shared" si="69"/>
        <v>MONTAGEM DE JUNTA DRESSER SEM ANCORAGENS (HARNESS),EXCLUSIVE A PECA,COM DIAMETRO DE 900MM.CUSTO POR PECA</v>
      </c>
      <c r="C4454" s="519" t="s">
        <v>35126</v>
      </c>
      <c r="D4454" s="519" t="s">
        <v>35138</v>
      </c>
      <c r="I4454" s="519" t="s">
        <v>5</v>
      </c>
      <c r="J4454" s="650">
        <v>135.52000000000001</v>
      </c>
    </row>
    <row r="4455" spans="1:10">
      <c r="A4455" s="519" t="s">
        <v>4670</v>
      </c>
      <c r="B4455" s="519" t="str">
        <f t="shared" si="69"/>
        <v>MONTAGEM DE JUNTA DRESSER SEM ANCORAGENS (HARNESS),EXCLUSIVE A PECA,COM DIAMETRO DE 1000MM.CUSTO POR PECA</v>
      </c>
      <c r="C4455" s="519" t="s">
        <v>35126</v>
      </c>
      <c r="D4455" s="519" t="s">
        <v>35139</v>
      </c>
      <c r="I4455" s="519" t="s">
        <v>5</v>
      </c>
      <c r="J4455" s="650">
        <v>147.13</v>
      </c>
    </row>
    <row r="4456" spans="1:10">
      <c r="A4456" s="519" t="s">
        <v>4671</v>
      </c>
      <c r="B4456" s="519" t="str">
        <f t="shared" si="69"/>
        <v>MONTAGEM DE JUNTA DRESSER SEM ANCORAGENS (HARNESS),EXCLUSIVE A PECA,COM DIAMETRO DE 1000MM.CUSTO POR PECA</v>
      </c>
      <c r="C4456" s="519" t="s">
        <v>35126</v>
      </c>
      <c r="D4456" s="519" t="s">
        <v>35139</v>
      </c>
      <c r="I4456" s="519" t="s">
        <v>5</v>
      </c>
      <c r="J4456" s="650">
        <v>137.76</v>
      </c>
    </row>
    <row r="4457" spans="1:10">
      <c r="A4457" s="519" t="s">
        <v>4672</v>
      </c>
      <c r="B4457" s="519" t="str">
        <f t="shared" si="69"/>
        <v>MONTAGEM DE JUNTA DRESSER SEM ANCORAGENS (HARNESS),EXCLUSIVE A PECA,COM DIAMETRO DE 1200MM.CUSTO POR PECA</v>
      </c>
      <c r="C4457" s="519" t="s">
        <v>35126</v>
      </c>
      <c r="D4457" s="519" t="s">
        <v>35140</v>
      </c>
      <c r="I4457" s="519" t="s">
        <v>5</v>
      </c>
      <c r="J4457" s="650">
        <v>153.58000000000001</v>
      </c>
    </row>
    <row r="4458" spans="1:10">
      <c r="A4458" s="519" t="s">
        <v>4673</v>
      </c>
      <c r="B4458" s="519" t="str">
        <f t="shared" si="69"/>
        <v>MONTAGEM DE JUNTA DRESSER SEM ANCORAGENS (HARNESS),EXCLUSIVE A PECA,COM DIAMETRO DE 1200MM.CUSTO POR PECA</v>
      </c>
      <c r="C4458" s="519" t="s">
        <v>35126</v>
      </c>
      <c r="D4458" s="519" t="s">
        <v>35140</v>
      </c>
      <c r="I4458" s="519" t="s">
        <v>5</v>
      </c>
      <c r="J4458" s="650">
        <v>143.38999999999999</v>
      </c>
    </row>
    <row r="4459" spans="1:10">
      <c r="A4459" s="519" t="s">
        <v>4674</v>
      </c>
      <c r="B4459" s="519" t="str">
        <f t="shared" si="69"/>
        <v>MONTAGEM DE JUNTA DRESSER SEM ANCORAGENS (HARNESS),EXCLUSIVE A PECA,COM DIAMETRO DE 1300MM.CUSTO POR PECA</v>
      </c>
      <c r="C4459" s="519" t="s">
        <v>35126</v>
      </c>
      <c r="D4459" s="519" t="s">
        <v>35141</v>
      </c>
      <c r="I4459" s="519" t="s">
        <v>5</v>
      </c>
      <c r="J4459" s="650">
        <v>157.26</v>
      </c>
    </row>
    <row r="4460" spans="1:10">
      <c r="A4460" s="519" t="s">
        <v>4675</v>
      </c>
      <c r="B4460" s="519" t="str">
        <f t="shared" si="69"/>
        <v>MONTAGEM DE JUNTA DRESSER SEM ANCORAGENS (HARNESS),EXCLUSIVE A PECA,COM DIAMETRO DE 1300MM.CUSTO POR PECA</v>
      </c>
      <c r="C4460" s="519" t="s">
        <v>35126</v>
      </c>
      <c r="D4460" s="519" t="s">
        <v>35141</v>
      </c>
      <c r="I4460" s="519" t="s">
        <v>5</v>
      </c>
      <c r="J4460" s="650">
        <v>146.65</v>
      </c>
    </row>
    <row r="4461" spans="1:10">
      <c r="A4461" s="519" t="s">
        <v>4676</v>
      </c>
      <c r="B4461" s="519" t="str">
        <f t="shared" si="69"/>
        <v>MONTAGEM DE JUNTA DRESSER SEM ANCORAGENS (HARNESS),EXCLUSIVE A PECA,COM DIAMETRO DE 1500MM.CUSTO POR PECA</v>
      </c>
      <c r="C4461" s="519" t="s">
        <v>35126</v>
      </c>
      <c r="D4461" s="519" t="s">
        <v>35142</v>
      </c>
      <c r="I4461" s="519" t="s">
        <v>5</v>
      </c>
      <c r="J4461" s="650">
        <v>161.66</v>
      </c>
    </row>
    <row r="4462" spans="1:10">
      <c r="A4462" s="519" t="s">
        <v>4677</v>
      </c>
      <c r="B4462" s="519" t="str">
        <f t="shared" si="69"/>
        <v>MONTAGEM DE JUNTA DRESSER SEM ANCORAGENS (HARNESS),EXCLUSIVE A PECA,COM DIAMETRO DE 1500MM.CUSTO POR PECA</v>
      </c>
      <c r="C4462" s="519" t="s">
        <v>35126</v>
      </c>
      <c r="D4462" s="519" t="s">
        <v>35142</v>
      </c>
      <c r="I4462" s="519" t="s">
        <v>5</v>
      </c>
      <c r="J4462" s="650">
        <v>150.59</v>
      </c>
    </row>
    <row r="4463" spans="1:10">
      <c r="A4463" s="519" t="s">
        <v>4678</v>
      </c>
      <c r="B4463" s="519" t="str">
        <f t="shared" si="69"/>
        <v>MONTAGEM DE JUNTA DRESSER SEM ANCORAGENS (HARNESS),EXCLUSIVE A PECA,COM DIAMETRO DE 2000MM.CUSTO POR PECA</v>
      </c>
      <c r="C4463" s="519" t="s">
        <v>35126</v>
      </c>
      <c r="D4463" s="519" t="s">
        <v>35143</v>
      </c>
      <c r="I4463" s="519" t="s">
        <v>5</v>
      </c>
      <c r="J4463" s="650">
        <v>175.89</v>
      </c>
    </row>
    <row r="4464" spans="1:10">
      <c r="A4464" s="519" t="s">
        <v>4679</v>
      </c>
      <c r="B4464" s="519" t="str">
        <f t="shared" si="69"/>
        <v>MONTAGEM DE JUNTA DRESSER SEM ANCORAGENS (HARNESS),EXCLUSIVE A PECA,COM DIAMETRO DE 2000MM.CUSTO POR PECA</v>
      </c>
      <c r="C4464" s="519" t="s">
        <v>35126</v>
      </c>
      <c r="D4464" s="519" t="s">
        <v>35143</v>
      </c>
      <c r="I4464" s="519" t="s">
        <v>5</v>
      </c>
      <c r="J4464" s="650">
        <v>163.12</v>
      </c>
    </row>
    <row r="4465" spans="1:10">
      <c r="A4465" s="519" t="s">
        <v>4680</v>
      </c>
      <c r="B4465" s="519" t="str">
        <f t="shared" si="69"/>
        <v>MONTAGEM DE JUNTA DRESSER SEM ANCORAGENS (HARNESS),EXCLUSIVE A PECA,COM DIAMETRO DE 2500MM.CUSTO POR PECA</v>
      </c>
      <c r="C4465" s="519" t="s">
        <v>35126</v>
      </c>
      <c r="D4465" s="519" t="s">
        <v>35144</v>
      </c>
      <c r="I4465" s="519" t="s">
        <v>5</v>
      </c>
      <c r="J4465" s="650">
        <v>181.22</v>
      </c>
    </row>
    <row r="4466" spans="1:10">
      <c r="A4466" s="519" t="s">
        <v>4681</v>
      </c>
      <c r="B4466" s="519" t="str">
        <f t="shared" si="69"/>
        <v>MONTAGEM DE JUNTA DRESSER SEM ANCORAGENS (HARNESS),EXCLUSIVE A PECA,COM DIAMETRO DE 2500MM.CUSTO POR PECA</v>
      </c>
      <c r="C4466" s="519" t="s">
        <v>35126</v>
      </c>
      <c r="D4466" s="519" t="s">
        <v>35144</v>
      </c>
      <c r="I4466" s="519" t="s">
        <v>5</v>
      </c>
      <c r="J4466" s="650">
        <v>167.93</v>
      </c>
    </row>
    <row r="4467" spans="1:10">
      <c r="A4467" s="519" t="s">
        <v>4682</v>
      </c>
      <c r="B4467" s="519" t="str">
        <f t="shared" si="69"/>
        <v>ASSENTAMENTO DE TUBOS DE POLIETILENO,COM DE=20 A 40MM,INCLUSIVE TESTE HIDROSTATICO,EXCLUSIVE SOLDA DAS JUNTAS E FORNECIMENTO DE TUBOS E DE CONEXOES</v>
      </c>
      <c r="C4467" s="519" t="s">
        <v>35145</v>
      </c>
      <c r="D4467" s="519" t="s">
        <v>35146</v>
      </c>
      <c r="E4467" s="519" t="s">
        <v>35147</v>
      </c>
      <c r="I4467" s="519" t="s">
        <v>36</v>
      </c>
      <c r="J4467" s="650">
        <v>26.86</v>
      </c>
    </row>
    <row r="4468" spans="1:10">
      <c r="A4468" s="519" t="s">
        <v>4683</v>
      </c>
      <c r="B4468" s="519" t="str">
        <f t="shared" si="69"/>
        <v>ASSENTAMENTO DE TUBOS DE POLIETILENO,COM DE=20 A 40MM,INCLUSIVE TESTE HIDROSTATICO,EXCLUSIVE SOLDA DAS JUNTAS E FORNECIMENTO DE TUBOS E DE CONEXOES</v>
      </c>
      <c r="C4468" s="519" t="s">
        <v>35145</v>
      </c>
      <c r="D4468" s="519" t="s">
        <v>35146</v>
      </c>
      <c r="E4468" s="519" t="s">
        <v>35147</v>
      </c>
      <c r="I4468" s="519" t="s">
        <v>36</v>
      </c>
      <c r="J4468" s="650">
        <v>23.97</v>
      </c>
    </row>
    <row r="4469" spans="1:10">
      <c r="A4469" s="519" t="s">
        <v>4684</v>
      </c>
      <c r="B4469" s="519" t="str">
        <f t="shared" si="69"/>
        <v>ASSENTAMENTO DE TUBOS DE POLIETILENO,COM DE ACIMA DE 40 A 75MM,INCLUSIVE TESTE HIDROSTATICO,EXCLUSIVE SOLDA DAS JUNTAS E FORNECIMENTO DE TUBOS E DE CONEXOES</v>
      </c>
      <c r="C4469" s="519" t="s">
        <v>35148</v>
      </c>
      <c r="D4469" s="519" t="s">
        <v>35149</v>
      </c>
      <c r="E4469" s="519" t="s">
        <v>35150</v>
      </c>
      <c r="I4469" s="519" t="s">
        <v>36</v>
      </c>
      <c r="J4469" s="650">
        <v>27.44</v>
      </c>
    </row>
    <row r="4470" spans="1:10">
      <c r="A4470" s="519" t="s">
        <v>4685</v>
      </c>
      <c r="B4470" s="519" t="str">
        <f t="shared" si="69"/>
        <v>ASSENTAMENTO DE TUBOS DE POLIETILENO,COM DE ACIMA DE 40 A 75MM,INCLUSIVE TESTE HIDROSTATICO,EXCLUSIVE SOLDA DAS JUNTAS E FORNECIMENTO DE TUBOS E DE CONEXOES</v>
      </c>
      <c r="C4470" s="519" t="s">
        <v>35148</v>
      </c>
      <c r="D4470" s="519" t="s">
        <v>35149</v>
      </c>
      <c r="E4470" s="519" t="s">
        <v>35150</v>
      </c>
      <c r="I4470" s="519" t="s">
        <v>36</v>
      </c>
      <c r="J4470" s="650">
        <v>24.46</v>
      </c>
    </row>
    <row r="4471" spans="1:10">
      <c r="A4471" s="519" t="s">
        <v>4686</v>
      </c>
      <c r="B4471" s="519" t="str">
        <f t="shared" si="69"/>
        <v>ASSENTAMENTO DE TUBOS DE POLIETILENO,COM DE ACIMA DE 75MM A125MM,INCLUSIVE TESTE HIDROSTATICO,EXCLUSIVE SOLDA DAS JUNTAS E FORNECIMENTO DE TUBOS E DE CONEXOES</v>
      </c>
      <c r="C4471" s="519" t="s">
        <v>35151</v>
      </c>
      <c r="D4471" s="519" t="s">
        <v>35152</v>
      </c>
      <c r="E4471" s="519" t="s">
        <v>35153</v>
      </c>
      <c r="I4471" s="519" t="s">
        <v>36</v>
      </c>
      <c r="J4471" s="650">
        <v>28.27</v>
      </c>
    </row>
    <row r="4472" spans="1:10">
      <c r="A4472" s="519" t="s">
        <v>4687</v>
      </c>
      <c r="B4472" s="519" t="str">
        <f t="shared" si="69"/>
        <v>ASSENTAMENTO DE TUBOS DE POLIETILENO,COM DE ACIMA DE 75MM A125MM,INCLUSIVE TESTE HIDROSTATICO,EXCLUSIVE SOLDA DAS JUNTAS E FORNECIMENTO DE TUBOS E DE CONEXOES</v>
      </c>
      <c r="C4472" s="519" t="s">
        <v>35151</v>
      </c>
      <c r="D4472" s="519" t="s">
        <v>35152</v>
      </c>
      <c r="E4472" s="519" t="s">
        <v>35153</v>
      </c>
      <c r="I4472" s="519" t="s">
        <v>36</v>
      </c>
      <c r="J4472" s="650">
        <v>25.21</v>
      </c>
    </row>
    <row r="4473" spans="1:10">
      <c r="A4473" s="519" t="s">
        <v>4688</v>
      </c>
      <c r="B4473" s="519" t="str">
        <f t="shared" si="69"/>
        <v>ASSENTAMENTO DE TUBOS DE POLIETILENO,COM DE ACIMA DE 125MM A 180MM,INCLUSIVE TESTE HIDROSTATICO,EXCLUSIVE SOLDA DAS JUNTAS E FORNECIMENTO DE TUBOS E DE CONEXOES</v>
      </c>
      <c r="C4473" s="519" t="s">
        <v>35154</v>
      </c>
      <c r="D4473" s="519" t="s">
        <v>35155</v>
      </c>
      <c r="E4473" s="519" t="s">
        <v>35156</v>
      </c>
      <c r="I4473" s="519" t="s">
        <v>36</v>
      </c>
      <c r="J4473" s="650">
        <v>29.1</v>
      </c>
    </row>
    <row r="4474" spans="1:10">
      <c r="A4474" s="519" t="s">
        <v>4689</v>
      </c>
      <c r="B4474" s="519" t="str">
        <f t="shared" si="69"/>
        <v>ASSENTAMENTO DE TUBOS DE POLIETILENO,COM DE ACIMA DE 125MM A 180MM,INCLUSIVE TESTE HIDROSTATICO,EXCLUSIVE SOLDA DAS JUNTAS E FORNECIMENTO DE TUBOS E DE CONEXOES</v>
      </c>
      <c r="C4474" s="519" t="s">
        <v>35154</v>
      </c>
      <c r="D4474" s="519" t="s">
        <v>35155</v>
      </c>
      <c r="E4474" s="519" t="s">
        <v>35156</v>
      </c>
      <c r="I4474" s="519" t="s">
        <v>36</v>
      </c>
      <c r="J4474" s="650">
        <v>25.96</v>
      </c>
    </row>
    <row r="4475" spans="1:10">
      <c r="A4475" s="519" t="s">
        <v>4690</v>
      </c>
      <c r="B4475" s="519" t="str">
        <f t="shared" si="69"/>
        <v>ASSENTAMENTO DE TUBOS DE POLIETILENO,COM DE ACIMA DE 180MM A 225MM,INCLUSIVE TESTE HIDROSTATICO,EXCLUSIVE SOLDA DAS JUNTAS E FORNECIMENTO DE TUBOS E DE CONEXOES</v>
      </c>
      <c r="C4475" s="519" t="s">
        <v>35157</v>
      </c>
      <c r="D4475" s="519" t="s">
        <v>35158</v>
      </c>
      <c r="E4475" s="519" t="s">
        <v>35156</v>
      </c>
      <c r="I4475" s="519" t="s">
        <v>36</v>
      </c>
      <c r="J4475" s="650">
        <v>29.93</v>
      </c>
    </row>
    <row r="4476" spans="1:10">
      <c r="A4476" s="519" t="s">
        <v>4691</v>
      </c>
      <c r="B4476" s="519" t="str">
        <f t="shared" si="69"/>
        <v>ASSENTAMENTO DE TUBOS DE POLIETILENO,COM DE ACIMA DE 180MM A 225MM,INCLUSIVE TESTE HIDROSTATICO,EXCLUSIVE SOLDA DAS JUNTAS E FORNECIMENTO DE TUBOS E DE CONEXOES</v>
      </c>
      <c r="C4476" s="519" t="s">
        <v>35157</v>
      </c>
      <c r="D4476" s="519" t="s">
        <v>35158</v>
      </c>
      <c r="E4476" s="519" t="s">
        <v>35156</v>
      </c>
      <c r="I4476" s="519" t="s">
        <v>36</v>
      </c>
      <c r="J4476" s="650">
        <v>26.7</v>
      </c>
    </row>
    <row r="4477" spans="1:10">
      <c r="A4477" s="519" t="s">
        <v>4692</v>
      </c>
      <c r="B4477" s="519" t="str">
        <f t="shared" si="69"/>
        <v>ASSENTAMENTO DE TUBOS DE POLIETILENO,COM DE ACIMA DE 225MM A 280MM,INCLUSIVE TESTE HIDROSTATICO,EXCLUSIVE SOLDA DAS JUNTAS E FORNECIMENTO DE TUBOS E DE CONEXOES</v>
      </c>
      <c r="C4477" s="519" t="s">
        <v>35159</v>
      </c>
      <c r="D4477" s="519" t="s">
        <v>35160</v>
      </c>
      <c r="E4477" s="519" t="s">
        <v>35156</v>
      </c>
      <c r="I4477" s="519" t="s">
        <v>36</v>
      </c>
      <c r="J4477" s="650">
        <v>30.76</v>
      </c>
    </row>
    <row r="4478" spans="1:10">
      <c r="A4478" s="519" t="s">
        <v>4693</v>
      </c>
      <c r="B4478" s="519" t="str">
        <f t="shared" si="69"/>
        <v>ASSENTAMENTO DE TUBOS DE POLIETILENO,COM DE ACIMA DE 225MM A 280MM,INCLUSIVE TESTE HIDROSTATICO,EXCLUSIVE SOLDA DAS JUNTAS E FORNECIMENTO DE TUBOS E DE CONEXOES</v>
      </c>
      <c r="C4478" s="519" t="s">
        <v>35159</v>
      </c>
      <c r="D4478" s="519" t="s">
        <v>35160</v>
      </c>
      <c r="E4478" s="519" t="s">
        <v>35156</v>
      </c>
      <c r="I4478" s="519" t="s">
        <v>36</v>
      </c>
      <c r="J4478" s="650">
        <v>27.45</v>
      </c>
    </row>
    <row r="4479" spans="1:10">
      <c r="A4479" s="519" t="s">
        <v>4694</v>
      </c>
      <c r="B4479" s="519" t="str">
        <f t="shared" si="69"/>
        <v>ASSENTAMENTO DE TUBOS DE POLIETILENO,COM DE ACIMA DE 280MM A 355MM,INCLUSIVE TESTE HIDROSTATICO,EXCLUSIVE SOLDA DAS JUNTAS E FORNECIMENTO DE TUBOS E DE CONEXOES</v>
      </c>
      <c r="C4479" s="519" t="s">
        <v>35161</v>
      </c>
      <c r="D4479" s="519" t="s">
        <v>35162</v>
      </c>
      <c r="E4479" s="519" t="s">
        <v>35156</v>
      </c>
      <c r="I4479" s="519" t="s">
        <v>36</v>
      </c>
      <c r="J4479" s="650">
        <v>31.58</v>
      </c>
    </row>
    <row r="4480" spans="1:10">
      <c r="A4480" s="519" t="s">
        <v>4695</v>
      </c>
      <c r="B4480" s="519" t="str">
        <f t="shared" si="69"/>
        <v>ASSENTAMENTO DE TUBOS DE POLIETILENO,COM DE ACIMA DE 280MM A 355MM,INCLUSIVE TESTE HIDROSTATICO,EXCLUSIVE SOLDA DAS JUNTAS E FORNECIMENTO DE TUBOS E DE CONEXOES</v>
      </c>
      <c r="C4480" s="519" t="s">
        <v>35161</v>
      </c>
      <c r="D4480" s="519" t="s">
        <v>35162</v>
      </c>
      <c r="E4480" s="519" t="s">
        <v>35156</v>
      </c>
      <c r="I4480" s="519" t="s">
        <v>36</v>
      </c>
      <c r="J4480" s="650">
        <v>28.19</v>
      </c>
    </row>
    <row r="4481" spans="1:10">
      <c r="A4481" s="519" t="s">
        <v>4696</v>
      </c>
      <c r="B4481" s="519" t="str">
        <f t="shared" si="69"/>
        <v>ASSENTAMENTO DE TUBOS DE POLIETILENO,COM DE ACIMA DE 355MM A 450MM,INCLUSIVE TESTE HIDROSTATICO,EXCLUSIVE SOLDA DAS JUNTAS E FORNECIMENTO DE TUBOS E DE CONEXOES</v>
      </c>
      <c r="C4481" s="519" t="s">
        <v>35163</v>
      </c>
      <c r="D4481" s="519" t="s">
        <v>35164</v>
      </c>
      <c r="E4481" s="519" t="s">
        <v>35156</v>
      </c>
      <c r="I4481" s="519" t="s">
        <v>36</v>
      </c>
      <c r="J4481" s="650">
        <v>32.409999999999997</v>
      </c>
    </row>
    <row r="4482" spans="1:10">
      <c r="A4482" s="519" t="s">
        <v>4697</v>
      </c>
      <c r="B4482" s="519" t="str">
        <f t="shared" si="69"/>
        <v>ASSENTAMENTO DE TUBOS DE POLIETILENO,COM DE ACIMA DE 355MM A 450MM,INCLUSIVE TESTE HIDROSTATICO,EXCLUSIVE SOLDA DAS JUNTAS E FORNECIMENTO DE TUBOS E DE CONEXOES</v>
      </c>
      <c r="C4482" s="519" t="s">
        <v>35163</v>
      </c>
      <c r="D4482" s="519" t="s">
        <v>35164</v>
      </c>
      <c r="E4482" s="519" t="s">
        <v>35156</v>
      </c>
      <c r="I4482" s="519" t="s">
        <v>36</v>
      </c>
      <c r="J4482" s="650">
        <v>28.94</v>
      </c>
    </row>
    <row r="4483" spans="1:10">
      <c r="A4483" s="519" t="s">
        <v>4698</v>
      </c>
      <c r="B4483" s="519" t="str">
        <f t="shared" si="69"/>
        <v>ASSENTAMENTO DE TUBOS DE POLIETILENO,COM DE ACIMA DE 450MM A 560MM,INCLUSIVE TESTE HIDROSTATICO,EXCLUSIVE SOLDA DAS JUNTAS E FORNECIMENTO DE TUBOS E DE CONEXOES</v>
      </c>
      <c r="C4483" s="519" t="s">
        <v>35165</v>
      </c>
      <c r="D4483" s="519" t="s">
        <v>35166</v>
      </c>
      <c r="E4483" s="519" t="s">
        <v>35156</v>
      </c>
      <c r="I4483" s="519" t="s">
        <v>36</v>
      </c>
      <c r="J4483" s="650">
        <v>39.51</v>
      </c>
    </row>
    <row r="4484" spans="1:10">
      <c r="A4484" s="519" t="s">
        <v>4699</v>
      </c>
      <c r="B4484" s="519" t="str">
        <f t="shared" si="69"/>
        <v>ASSENTAMENTO DE TUBOS DE POLIETILENO,COM DE ACIMA DE 450MM A 560MM,INCLUSIVE TESTE HIDROSTATICO,EXCLUSIVE SOLDA DAS JUNTAS E FORNECIMENTO DE TUBOS E DE CONEXOES</v>
      </c>
      <c r="C4484" s="519" t="s">
        <v>35165</v>
      </c>
      <c r="D4484" s="519" t="s">
        <v>35166</v>
      </c>
      <c r="E4484" s="519" t="s">
        <v>35156</v>
      </c>
      <c r="I4484" s="519" t="s">
        <v>36</v>
      </c>
      <c r="J4484" s="650">
        <v>35.57</v>
      </c>
    </row>
    <row r="4485" spans="1:10">
      <c r="A4485" s="519" t="s">
        <v>4700</v>
      </c>
      <c r="B4485" s="519" t="str">
        <f t="shared" si="69"/>
        <v>ASSENTAMENTO DE TUBOS DE POLIETILENO,COM DE ACIMA DE 560MM A 800MM,INCLUSIVE TESTE HIDROSTATICO,EXCLUSIVE SOLDA DAS JUNTAS E FORNECIMENTO DE TUBOS E DE CONEXOES</v>
      </c>
      <c r="C4485" s="519" t="s">
        <v>35167</v>
      </c>
      <c r="D4485" s="519" t="s">
        <v>35168</v>
      </c>
      <c r="E4485" s="519" t="s">
        <v>35156</v>
      </c>
      <c r="I4485" s="519" t="s">
        <v>36</v>
      </c>
      <c r="J4485" s="650">
        <v>52.64</v>
      </c>
    </row>
    <row r="4486" spans="1:10">
      <c r="A4486" s="519" t="s">
        <v>4701</v>
      </c>
      <c r="B4486" s="519" t="str">
        <f t="shared" si="69"/>
        <v>ASSENTAMENTO DE TUBOS DE POLIETILENO,COM DE ACIMA DE 560MM A 800MM,INCLUSIVE TESTE HIDROSTATICO,EXCLUSIVE SOLDA DAS JUNTAS E FORNECIMENTO DE TUBOS E DE CONEXOES</v>
      </c>
      <c r="C4486" s="519" t="s">
        <v>35167</v>
      </c>
      <c r="D4486" s="519" t="s">
        <v>35168</v>
      </c>
      <c r="E4486" s="519" t="s">
        <v>35156</v>
      </c>
      <c r="I4486" s="519" t="s">
        <v>36</v>
      </c>
      <c r="J4486" s="650">
        <v>47.96</v>
      </c>
    </row>
    <row r="4487" spans="1:10">
      <c r="A4487" s="519" t="s">
        <v>4702</v>
      </c>
      <c r="B4487" s="519" t="str">
        <f t="shared" si="69"/>
        <v>ASSENTAMENTO DE TUBOS DE POLIETILENO,COM DE ACIMA DE 800MM A 1000MM,INCLUSIVE TESTE HIDROSTATICO,EXCLUSIVE SOLDA DAS JUNTAS E FORNECIMENTO DE TUBOS E DE CONEXOES</v>
      </c>
      <c r="C4487" s="519" t="s">
        <v>35169</v>
      </c>
      <c r="D4487" s="519" t="s">
        <v>35170</v>
      </c>
      <c r="E4487" s="519" t="s">
        <v>35171</v>
      </c>
      <c r="I4487" s="519" t="s">
        <v>36</v>
      </c>
      <c r="J4487" s="650">
        <v>63.05</v>
      </c>
    </row>
    <row r="4488" spans="1:10">
      <c r="A4488" s="519" t="s">
        <v>4703</v>
      </c>
      <c r="B4488" s="519" t="str">
        <f t="shared" ref="B4488:B4551" si="70">C4488&amp;D4488&amp;E4488&amp;F4488&amp;G4488&amp;H4488</f>
        <v>ASSENTAMENTO DE TUBOS DE POLIETILENO,COM DE ACIMA DE 800MM A 1000MM,INCLUSIVE TESTE HIDROSTATICO,EXCLUSIVE SOLDA DAS JUNTAS E FORNECIMENTO DE TUBOS E DE CONEXOES</v>
      </c>
      <c r="C4488" s="519" t="s">
        <v>35169</v>
      </c>
      <c r="D4488" s="519" t="s">
        <v>35170</v>
      </c>
      <c r="E4488" s="519" t="s">
        <v>35171</v>
      </c>
      <c r="I4488" s="519" t="s">
        <v>36</v>
      </c>
      <c r="J4488" s="650">
        <v>58.26</v>
      </c>
    </row>
    <row r="4489" spans="1:10">
      <c r="A4489" s="519" t="s">
        <v>4704</v>
      </c>
      <c r="B4489" s="519" t="str">
        <f t="shared" si="70"/>
        <v>ASSENTAMENTO DE TUBOS DE POLIETILENO,COM DE ACIMA DE 1000MMA 1200MM,INCLUSIVE TESTE HIDROSTATICO,EXCLUSIVE SOLDA DAS JUNTAS E FORNECIMENTO DE TUBOS E DE CONEXOES</v>
      </c>
      <c r="C4489" s="519" t="s">
        <v>35172</v>
      </c>
      <c r="D4489" s="519" t="s">
        <v>35173</v>
      </c>
      <c r="E4489" s="519" t="s">
        <v>35174</v>
      </c>
      <c r="I4489" s="519" t="s">
        <v>36</v>
      </c>
      <c r="J4489" s="650">
        <v>87</v>
      </c>
    </row>
    <row r="4490" spans="1:10">
      <c r="A4490" s="519" t="s">
        <v>4705</v>
      </c>
      <c r="B4490" s="519" t="str">
        <f t="shared" si="70"/>
        <v>ASSENTAMENTO DE TUBOS DE POLIETILENO,COM DE ACIMA DE 1000MMA 1200MM,INCLUSIVE TESTE HIDROSTATICO,EXCLUSIVE SOLDA DAS JUNTAS E FORNECIMENTO DE TUBOS E DE CONEXOES</v>
      </c>
      <c r="C4490" s="519" t="s">
        <v>35172</v>
      </c>
      <c r="D4490" s="519" t="s">
        <v>35173</v>
      </c>
      <c r="E4490" s="519" t="s">
        <v>35174</v>
      </c>
      <c r="I4490" s="519" t="s">
        <v>36</v>
      </c>
      <c r="J4490" s="650">
        <v>81.22</v>
      </c>
    </row>
    <row r="4491" spans="1:10">
      <c r="A4491" s="519" t="s">
        <v>4706</v>
      </c>
      <c r="B4491" s="519"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1" s="519" t="s">
        <v>71829</v>
      </c>
      <c r="D4491" s="519" t="s">
        <v>71830</v>
      </c>
      <c r="E4491" s="519" t="s">
        <v>71831</v>
      </c>
      <c r="F4491" s="519" t="s">
        <v>71832</v>
      </c>
      <c r="G4491" s="519" t="s">
        <v>71833</v>
      </c>
      <c r="H4491" s="519" t="s">
        <v>71834</v>
      </c>
      <c r="I4491" s="519" t="s">
        <v>36</v>
      </c>
      <c r="J4491" s="650">
        <v>196.36</v>
      </c>
    </row>
    <row r="4492" spans="1:10">
      <c r="A4492" s="519" t="s">
        <v>4707</v>
      </c>
      <c r="B4492" s="519" t="str">
        <f t="shared" si="70"/>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492" s="519" t="s">
        <v>71829</v>
      </c>
      <c r="D4492" s="519" t="s">
        <v>71830</v>
      </c>
      <c r="E4492" s="519" t="s">
        <v>71831</v>
      </c>
      <c r="F4492" s="519" t="s">
        <v>71832</v>
      </c>
      <c r="G4492" s="519" t="s">
        <v>71833</v>
      </c>
      <c r="H4492" s="519" t="s">
        <v>71834</v>
      </c>
      <c r="I4492" s="519" t="s">
        <v>36</v>
      </c>
      <c r="J4492" s="650">
        <v>189.85</v>
      </c>
    </row>
    <row r="4493" spans="1:10">
      <c r="A4493" s="519" t="s">
        <v>4708</v>
      </c>
      <c r="B4493" s="519"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3" s="519" t="s">
        <v>71829</v>
      </c>
      <c r="D4493" s="519" t="s">
        <v>71835</v>
      </c>
      <c r="E4493" s="519" t="s">
        <v>71831</v>
      </c>
      <c r="F4493" s="519" t="s">
        <v>71836</v>
      </c>
      <c r="G4493" s="519" t="s">
        <v>71833</v>
      </c>
      <c r="H4493" s="519" t="s">
        <v>71834</v>
      </c>
      <c r="I4493" s="519" t="s">
        <v>36</v>
      </c>
      <c r="J4493" s="650">
        <v>251.28</v>
      </c>
    </row>
    <row r="4494" spans="1:10">
      <c r="A4494" s="519" t="s">
        <v>4709</v>
      </c>
      <c r="B4494" s="519" t="str">
        <f t="shared" si="70"/>
        <v>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v>
      </c>
      <c r="C4494" s="519" t="s">
        <v>71829</v>
      </c>
      <c r="D4494" s="519" t="s">
        <v>71835</v>
      </c>
      <c r="E4494" s="519" t="s">
        <v>71831</v>
      </c>
      <c r="F4494" s="519" t="s">
        <v>71836</v>
      </c>
      <c r="G4494" s="519" t="s">
        <v>71833</v>
      </c>
      <c r="H4494" s="519" t="s">
        <v>71834</v>
      </c>
      <c r="I4494" s="519" t="s">
        <v>36</v>
      </c>
      <c r="J4494" s="650">
        <v>244.65</v>
      </c>
    </row>
    <row r="4495" spans="1:10">
      <c r="A4495" s="519" t="s">
        <v>4710</v>
      </c>
      <c r="B4495" s="519"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5" s="519" t="s">
        <v>71837</v>
      </c>
      <c r="D4495" s="519" t="s">
        <v>71838</v>
      </c>
      <c r="E4495" s="519" t="s">
        <v>71831</v>
      </c>
      <c r="F4495" s="519" t="s">
        <v>71832</v>
      </c>
      <c r="G4495" s="519" t="s">
        <v>71833</v>
      </c>
      <c r="H4495" s="519" t="s">
        <v>71834</v>
      </c>
      <c r="I4495" s="519" t="s">
        <v>36</v>
      </c>
      <c r="J4495" s="650">
        <v>320.99</v>
      </c>
    </row>
    <row r="4496" spans="1:10">
      <c r="A4496" s="519" t="s">
        <v>4711</v>
      </c>
      <c r="B4496" s="519" t="str">
        <f t="shared" si="70"/>
        <v>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496" s="519" t="s">
        <v>71837</v>
      </c>
      <c r="D4496" s="519" t="s">
        <v>71838</v>
      </c>
      <c r="E4496" s="519" t="s">
        <v>71831</v>
      </c>
      <c r="F4496" s="519" t="s">
        <v>71832</v>
      </c>
      <c r="G4496" s="519" t="s">
        <v>71833</v>
      </c>
      <c r="H4496" s="519" t="s">
        <v>71834</v>
      </c>
      <c r="I4496" s="519" t="s">
        <v>36</v>
      </c>
      <c r="J4496" s="650">
        <v>313.05</v>
      </c>
    </row>
    <row r="4497" spans="1:10">
      <c r="A4497" s="519" t="s">
        <v>4712</v>
      </c>
      <c r="B4497" s="519"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7" s="519" t="s">
        <v>71829</v>
      </c>
      <c r="D4497" s="519" t="s">
        <v>71839</v>
      </c>
      <c r="E4497" s="519" t="s">
        <v>71831</v>
      </c>
      <c r="F4497" s="519" t="s">
        <v>71832</v>
      </c>
      <c r="G4497" s="519" t="s">
        <v>71833</v>
      </c>
      <c r="H4497" s="519" t="s">
        <v>71834</v>
      </c>
      <c r="I4497" s="519" t="s">
        <v>36</v>
      </c>
      <c r="J4497" s="650">
        <v>395.32</v>
      </c>
    </row>
    <row r="4498" spans="1:10">
      <c r="A4498" s="519" t="s">
        <v>4713</v>
      </c>
      <c r="B4498" s="519" t="str">
        <f t="shared" si="70"/>
        <v>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498" s="519" t="s">
        <v>71829</v>
      </c>
      <c r="D4498" s="519" t="s">
        <v>71839</v>
      </c>
      <c r="E4498" s="519" t="s">
        <v>71831</v>
      </c>
      <c r="F4498" s="519" t="s">
        <v>71832</v>
      </c>
      <c r="G4498" s="519" t="s">
        <v>71833</v>
      </c>
      <c r="H4498" s="519" t="s">
        <v>71834</v>
      </c>
      <c r="I4498" s="519" t="s">
        <v>36</v>
      </c>
      <c r="J4498" s="650">
        <v>385.88</v>
      </c>
    </row>
    <row r="4499" spans="1:10">
      <c r="A4499" s="519" t="s">
        <v>4714</v>
      </c>
      <c r="B4499" s="519"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499" s="519" t="s">
        <v>71829</v>
      </c>
      <c r="D4499" s="519" t="s">
        <v>71840</v>
      </c>
      <c r="E4499" s="519" t="s">
        <v>71831</v>
      </c>
      <c r="F4499" s="519" t="s">
        <v>71832</v>
      </c>
      <c r="G4499" s="519" t="s">
        <v>71833</v>
      </c>
      <c r="H4499" s="519" t="s">
        <v>71834</v>
      </c>
      <c r="I4499" s="519" t="s">
        <v>36</v>
      </c>
      <c r="J4499" s="650">
        <v>492.99</v>
      </c>
    </row>
    <row r="4500" spans="1:10">
      <c r="A4500" s="519" t="s">
        <v>4715</v>
      </c>
      <c r="B4500" s="519" t="str">
        <f t="shared" si="70"/>
        <v>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00" s="519" t="s">
        <v>71829</v>
      </c>
      <c r="D4500" s="519" t="s">
        <v>71840</v>
      </c>
      <c r="E4500" s="519" t="s">
        <v>71831</v>
      </c>
      <c r="F4500" s="519" t="s">
        <v>71832</v>
      </c>
      <c r="G4500" s="519" t="s">
        <v>71833</v>
      </c>
      <c r="H4500" s="519" t="s">
        <v>71834</v>
      </c>
      <c r="I4500" s="519" t="s">
        <v>36</v>
      </c>
      <c r="J4500" s="650">
        <v>481.48</v>
      </c>
    </row>
    <row r="4501" spans="1:10">
      <c r="A4501" s="519" t="s">
        <v>4716</v>
      </c>
      <c r="B4501" s="519"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1" s="519" t="s">
        <v>71829</v>
      </c>
      <c r="D4501" s="519" t="s">
        <v>71841</v>
      </c>
      <c r="E4501" s="519" t="s">
        <v>71831</v>
      </c>
      <c r="F4501" s="519" t="s">
        <v>71832</v>
      </c>
      <c r="G4501" s="519" t="s">
        <v>71833</v>
      </c>
      <c r="H4501" s="519" t="s">
        <v>71834</v>
      </c>
      <c r="I4501" s="519" t="s">
        <v>36</v>
      </c>
      <c r="J4501" s="650">
        <v>690.12</v>
      </c>
    </row>
    <row r="4502" spans="1:10">
      <c r="A4502" s="519" t="s">
        <v>4717</v>
      </c>
      <c r="B4502" s="519" t="str">
        <f t="shared" si="70"/>
        <v>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02" s="519" t="s">
        <v>71829</v>
      </c>
      <c r="D4502" s="519" t="s">
        <v>71841</v>
      </c>
      <c r="E4502" s="519" t="s">
        <v>71831</v>
      </c>
      <c r="F4502" s="519" t="s">
        <v>71832</v>
      </c>
      <c r="G4502" s="519" t="s">
        <v>71833</v>
      </c>
      <c r="H4502" s="519" t="s">
        <v>71834</v>
      </c>
      <c r="I4502" s="519" t="s">
        <v>36</v>
      </c>
      <c r="J4502" s="650">
        <v>676.73</v>
      </c>
    </row>
    <row r="4503" spans="1:10">
      <c r="A4503" s="519" t="s">
        <v>4718</v>
      </c>
      <c r="B4503" s="519"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3" s="519" t="s">
        <v>71829</v>
      </c>
      <c r="D4503" s="519" t="s">
        <v>71842</v>
      </c>
      <c r="E4503" s="519" t="s">
        <v>71843</v>
      </c>
      <c r="F4503" s="519" t="s">
        <v>71844</v>
      </c>
      <c r="G4503" s="519" t="s">
        <v>71845</v>
      </c>
      <c r="H4503" s="519" t="s">
        <v>71846</v>
      </c>
      <c r="I4503" s="519" t="s">
        <v>36</v>
      </c>
      <c r="J4503" s="650">
        <v>766.2</v>
      </c>
    </row>
    <row r="4504" spans="1:10">
      <c r="A4504" s="519" t="s">
        <v>4719</v>
      </c>
      <c r="B4504" s="519" t="str">
        <f t="shared" si="70"/>
        <v>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04" s="519" t="s">
        <v>71829</v>
      </c>
      <c r="D4504" s="519" t="s">
        <v>71842</v>
      </c>
      <c r="E4504" s="519" t="s">
        <v>71843</v>
      </c>
      <c r="F4504" s="519" t="s">
        <v>71844</v>
      </c>
      <c r="G4504" s="519" t="s">
        <v>71845</v>
      </c>
      <c r="H4504" s="519" t="s">
        <v>71846</v>
      </c>
      <c r="I4504" s="519" t="s">
        <v>36</v>
      </c>
      <c r="J4504" s="650">
        <v>751.26</v>
      </c>
    </row>
    <row r="4505" spans="1:10">
      <c r="A4505" s="519" t="s">
        <v>4720</v>
      </c>
      <c r="B4505" s="519"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5" s="519" t="s">
        <v>71829</v>
      </c>
      <c r="D4505" s="519" t="s">
        <v>71847</v>
      </c>
      <c r="E4505" s="519" t="s">
        <v>71843</v>
      </c>
      <c r="F4505" s="519" t="s">
        <v>71844</v>
      </c>
      <c r="G4505" s="519" t="s">
        <v>71845</v>
      </c>
      <c r="H4505" s="519" t="s">
        <v>71846</v>
      </c>
      <c r="I4505" s="519" t="s">
        <v>36</v>
      </c>
      <c r="J4505" s="650">
        <v>1024.29</v>
      </c>
    </row>
    <row r="4506" spans="1:10">
      <c r="A4506" s="519" t="s">
        <v>4721</v>
      </c>
      <c r="B4506" s="519" t="str">
        <f t="shared" si="70"/>
        <v>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06" s="519" t="s">
        <v>71829</v>
      </c>
      <c r="D4506" s="519" t="s">
        <v>71847</v>
      </c>
      <c r="E4506" s="519" t="s">
        <v>71843</v>
      </c>
      <c r="F4506" s="519" t="s">
        <v>71844</v>
      </c>
      <c r="G4506" s="519" t="s">
        <v>71845</v>
      </c>
      <c r="H4506" s="519" t="s">
        <v>71846</v>
      </c>
      <c r="I4506" s="519" t="s">
        <v>36</v>
      </c>
      <c r="J4506" s="650">
        <v>1005.83</v>
      </c>
    </row>
    <row r="4507" spans="1:10">
      <c r="A4507" s="519" t="s">
        <v>4722</v>
      </c>
      <c r="B4507" s="519"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7" s="519" t="s">
        <v>71829</v>
      </c>
      <c r="D4507" s="519" t="s">
        <v>71848</v>
      </c>
      <c r="E4507" s="519" t="s">
        <v>71843</v>
      </c>
      <c r="F4507" s="519" t="s">
        <v>71844</v>
      </c>
      <c r="G4507" s="519" t="s">
        <v>71845</v>
      </c>
      <c r="H4507" s="519" t="s">
        <v>71846</v>
      </c>
      <c r="I4507" s="519" t="s">
        <v>36</v>
      </c>
      <c r="J4507" s="650">
        <v>1589.02</v>
      </c>
    </row>
    <row r="4508" spans="1:10">
      <c r="A4508" s="519" t="s">
        <v>4723</v>
      </c>
      <c r="B4508" s="519" t="str">
        <f t="shared" si="70"/>
        <v>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08" s="519" t="s">
        <v>71829</v>
      </c>
      <c r="D4508" s="519" t="s">
        <v>71848</v>
      </c>
      <c r="E4508" s="519" t="s">
        <v>71843</v>
      </c>
      <c r="F4508" s="519" t="s">
        <v>71844</v>
      </c>
      <c r="G4508" s="519" t="s">
        <v>71845</v>
      </c>
      <c r="H4508" s="519" t="s">
        <v>71846</v>
      </c>
      <c r="I4508" s="519" t="s">
        <v>36</v>
      </c>
      <c r="J4508" s="650">
        <v>1566.08</v>
      </c>
    </row>
    <row r="4509" spans="1:10">
      <c r="A4509" s="519" t="s">
        <v>4724</v>
      </c>
      <c r="B4509" s="519"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09" s="519" t="s">
        <v>71829</v>
      </c>
      <c r="D4509" s="519" t="s">
        <v>71849</v>
      </c>
      <c r="E4509" s="519" t="s">
        <v>71843</v>
      </c>
      <c r="F4509" s="519" t="s">
        <v>71844</v>
      </c>
      <c r="G4509" s="519" t="s">
        <v>71845</v>
      </c>
      <c r="H4509" s="519" t="s">
        <v>71846</v>
      </c>
      <c r="I4509" s="519" t="s">
        <v>36</v>
      </c>
      <c r="J4509" s="650">
        <v>2513.0300000000002</v>
      </c>
    </row>
    <row r="4510" spans="1:10">
      <c r="A4510" s="519" t="s">
        <v>4725</v>
      </c>
      <c r="B4510" s="519" t="str">
        <f t="shared" si="70"/>
        <v>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v>
      </c>
      <c r="C4510" s="519" t="s">
        <v>71829</v>
      </c>
      <c r="D4510" s="519" t="s">
        <v>71849</v>
      </c>
      <c r="E4510" s="519" t="s">
        <v>71843</v>
      </c>
      <c r="F4510" s="519" t="s">
        <v>71844</v>
      </c>
      <c r="G4510" s="519" t="s">
        <v>71845</v>
      </c>
      <c r="H4510" s="519" t="s">
        <v>71846</v>
      </c>
      <c r="I4510" s="519" t="s">
        <v>36</v>
      </c>
      <c r="J4510" s="650">
        <v>2485.08</v>
      </c>
    </row>
    <row r="4511" spans="1:10">
      <c r="A4511" s="519" t="s">
        <v>4726</v>
      </c>
      <c r="B4511" s="519"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11" s="519" t="s">
        <v>71829</v>
      </c>
      <c r="D4511" s="519" t="s">
        <v>71850</v>
      </c>
      <c r="E4511" s="519" t="s">
        <v>71843</v>
      </c>
      <c r="F4511" s="519" t="s">
        <v>71844</v>
      </c>
      <c r="G4511" s="519" t="s">
        <v>71845</v>
      </c>
      <c r="H4511" s="519" t="s">
        <v>71846</v>
      </c>
      <c r="I4511" s="519" t="s">
        <v>36</v>
      </c>
      <c r="J4511" s="650">
        <v>2847.78</v>
      </c>
    </row>
    <row r="4512" spans="1:10">
      <c r="A4512" s="519" t="s">
        <v>4727</v>
      </c>
      <c r="B4512" s="519" t="str">
        <f t="shared" si="70"/>
        <v>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v>
      </c>
      <c r="C4512" s="519" t="s">
        <v>71829</v>
      </c>
      <c r="D4512" s="519" t="s">
        <v>71850</v>
      </c>
      <c r="E4512" s="519" t="s">
        <v>71843</v>
      </c>
      <c r="F4512" s="519" t="s">
        <v>71844</v>
      </c>
      <c r="G4512" s="519" t="s">
        <v>71845</v>
      </c>
      <c r="H4512" s="519" t="s">
        <v>71846</v>
      </c>
      <c r="I4512" s="519" t="s">
        <v>36</v>
      </c>
      <c r="J4512" s="650">
        <v>2817.25</v>
      </c>
    </row>
    <row r="4513" spans="1:10">
      <c r="A4513" s="519" t="s">
        <v>4728</v>
      </c>
      <c r="B4513" s="519"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3" s="519" t="s">
        <v>71851</v>
      </c>
      <c r="D4513" s="519" t="s">
        <v>71830</v>
      </c>
      <c r="E4513" s="519" t="s">
        <v>71831</v>
      </c>
      <c r="F4513" s="519" t="s">
        <v>71832</v>
      </c>
      <c r="G4513" s="519" t="s">
        <v>71833</v>
      </c>
      <c r="H4513" s="519" t="s">
        <v>71834</v>
      </c>
      <c r="I4513" s="519" t="s">
        <v>36</v>
      </c>
      <c r="J4513" s="650">
        <v>185.22</v>
      </c>
    </row>
    <row r="4514" spans="1:10">
      <c r="A4514" s="519" t="s">
        <v>4729</v>
      </c>
      <c r="B4514" s="519" t="str">
        <f t="shared" si="70"/>
        <v>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14" s="519" t="s">
        <v>71851</v>
      </c>
      <c r="D4514" s="519" t="s">
        <v>71830</v>
      </c>
      <c r="E4514" s="519" t="s">
        <v>71831</v>
      </c>
      <c r="F4514" s="519" t="s">
        <v>71832</v>
      </c>
      <c r="G4514" s="519" t="s">
        <v>71833</v>
      </c>
      <c r="H4514" s="519" t="s">
        <v>71834</v>
      </c>
      <c r="I4514" s="519" t="s">
        <v>36</v>
      </c>
      <c r="J4514" s="650">
        <v>180.4</v>
      </c>
    </row>
    <row r="4515" spans="1:10">
      <c r="A4515" s="519" t="s">
        <v>4730</v>
      </c>
      <c r="B4515" s="519"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5" s="519" t="s">
        <v>71851</v>
      </c>
      <c r="D4515" s="519" t="s">
        <v>71835</v>
      </c>
      <c r="E4515" s="519" t="s">
        <v>71852</v>
      </c>
      <c r="F4515" s="519" t="s">
        <v>71832</v>
      </c>
      <c r="G4515" s="519" t="s">
        <v>71833</v>
      </c>
      <c r="H4515" s="519" t="s">
        <v>71834</v>
      </c>
      <c r="I4515" s="519" t="s">
        <v>36</v>
      </c>
      <c r="J4515" s="650">
        <v>261.27999999999997</v>
      </c>
    </row>
    <row r="4516" spans="1:10">
      <c r="A4516" s="519" t="s">
        <v>4731</v>
      </c>
      <c r="B4516" s="519" t="str">
        <f t="shared" si="70"/>
        <v>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v>
      </c>
      <c r="C4516" s="519" t="s">
        <v>71851</v>
      </c>
      <c r="D4516" s="519" t="s">
        <v>71835</v>
      </c>
      <c r="E4516" s="519" t="s">
        <v>71852</v>
      </c>
      <c r="F4516" s="519" t="s">
        <v>71832</v>
      </c>
      <c r="G4516" s="519" t="s">
        <v>71833</v>
      </c>
      <c r="H4516" s="519" t="s">
        <v>71834</v>
      </c>
      <c r="I4516" s="519" t="s">
        <v>36</v>
      </c>
      <c r="J4516" s="650">
        <v>254.65</v>
      </c>
    </row>
    <row r="4517" spans="1:10">
      <c r="A4517" s="519" t="s">
        <v>4732</v>
      </c>
      <c r="B4517" s="519"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7" s="519" t="s">
        <v>71851</v>
      </c>
      <c r="D4517" s="519" t="s">
        <v>71838</v>
      </c>
      <c r="E4517" s="519" t="s">
        <v>71831</v>
      </c>
      <c r="F4517" s="519" t="s">
        <v>71832</v>
      </c>
      <c r="G4517" s="519" t="s">
        <v>71833</v>
      </c>
      <c r="H4517" s="519" t="s">
        <v>71834</v>
      </c>
      <c r="I4517" s="519" t="s">
        <v>36</v>
      </c>
      <c r="J4517" s="650">
        <v>320.99</v>
      </c>
    </row>
    <row r="4518" spans="1:10">
      <c r="A4518" s="519" t="s">
        <v>4733</v>
      </c>
      <c r="B4518" s="519" t="str">
        <f t="shared" si="70"/>
        <v>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18" s="519" t="s">
        <v>71851</v>
      </c>
      <c r="D4518" s="519" t="s">
        <v>71838</v>
      </c>
      <c r="E4518" s="519" t="s">
        <v>71831</v>
      </c>
      <c r="F4518" s="519" t="s">
        <v>71832</v>
      </c>
      <c r="G4518" s="519" t="s">
        <v>71833</v>
      </c>
      <c r="H4518" s="519" t="s">
        <v>71834</v>
      </c>
      <c r="I4518" s="519" t="s">
        <v>36</v>
      </c>
      <c r="J4518" s="650">
        <v>313.05</v>
      </c>
    </row>
    <row r="4519" spans="1:10">
      <c r="A4519" s="519" t="s">
        <v>4734</v>
      </c>
      <c r="B4519" s="519"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19" s="519" t="s">
        <v>71851</v>
      </c>
      <c r="D4519" s="519" t="s">
        <v>71839</v>
      </c>
      <c r="E4519" s="519" t="s">
        <v>71831</v>
      </c>
      <c r="F4519" s="519" t="s">
        <v>71832</v>
      </c>
      <c r="G4519" s="519" t="s">
        <v>71833</v>
      </c>
      <c r="H4519" s="519" t="s">
        <v>71834</v>
      </c>
      <c r="I4519" s="519" t="s">
        <v>36</v>
      </c>
      <c r="J4519" s="650">
        <v>457.21</v>
      </c>
    </row>
    <row r="4520" spans="1:10">
      <c r="A4520" s="519" t="s">
        <v>4735</v>
      </c>
      <c r="B4520" s="519" t="str">
        <f t="shared" si="70"/>
        <v>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20" s="519" t="s">
        <v>71851</v>
      </c>
      <c r="D4520" s="519" t="s">
        <v>71839</v>
      </c>
      <c r="E4520" s="519" t="s">
        <v>71831</v>
      </c>
      <c r="F4520" s="519" t="s">
        <v>71832</v>
      </c>
      <c r="G4520" s="519" t="s">
        <v>71833</v>
      </c>
      <c r="H4520" s="519" t="s">
        <v>71834</v>
      </c>
      <c r="I4520" s="519" t="s">
        <v>36</v>
      </c>
      <c r="J4520" s="650">
        <v>447.77</v>
      </c>
    </row>
    <row r="4521" spans="1:10">
      <c r="A4521" s="519" t="s">
        <v>4736</v>
      </c>
      <c r="B4521" s="519"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21" s="519" t="s">
        <v>71851</v>
      </c>
      <c r="D4521" s="519" t="s">
        <v>71840</v>
      </c>
      <c r="E4521" s="519" t="s">
        <v>71831</v>
      </c>
      <c r="F4521" s="519" t="s">
        <v>71832</v>
      </c>
      <c r="G4521" s="519" t="s">
        <v>71833</v>
      </c>
      <c r="H4521" s="519" t="s">
        <v>71834</v>
      </c>
      <c r="I4521" s="519" t="s">
        <v>36</v>
      </c>
      <c r="J4521" s="650">
        <v>582.74</v>
      </c>
    </row>
    <row r="4522" spans="1:10">
      <c r="A4522" s="519" t="s">
        <v>4737</v>
      </c>
      <c r="B4522" s="519" t="str">
        <f t="shared" si="70"/>
        <v>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22" s="519" t="s">
        <v>71851</v>
      </c>
      <c r="D4522" s="519" t="s">
        <v>71840</v>
      </c>
      <c r="E4522" s="519" t="s">
        <v>71831</v>
      </c>
      <c r="F4522" s="519" t="s">
        <v>71832</v>
      </c>
      <c r="G4522" s="519" t="s">
        <v>71833</v>
      </c>
      <c r="H4522" s="519" t="s">
        <v>71834</v>
      </c>
      <c r="I4522" s="519" t="s">
        <v>36</v>
      </c>
      <c r="J4522" s="650">
        <v>571.23</v>
      </c>
    </row>
    <row r="4523" spans="1:10">
      <c r="A4523" s="519" t="s">
        <v>4738</v>
      </c>
      <c r="B4523" s="519"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3" s="519" t="s">
        <v>71851</v>
      </c>
      <c r="D4523" s="519" t="s">
        <v>71841</v>
      </c>
      <c r="E4523" s="519" t="s">
        <v>71831</v>
      </c>
      <c r="F4523" s="519" t="s">
        <v>71832</v>
      </c>
      <c r="G4523" s="519" t="s">
        <v>71833</v>
      </c>
      <c r="H4523" s="519" t="s">
        <v>71834</v>
      </c>
      <c r="I4523" s="519" t="s">
        <v>36</v>
      </c>
      <c r="J4523" s="650">
        <v>714.24</v>
      </c>
    </row>
    <row r="4524" spans="1:10">
      <c r="A4524" s="519" t="s">
        <v>4739</v>
      </c>
      <c r="B4524" s="519" t="str">
        <f t="shared" si="70"/>
        <v>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24" s="519" t="s">
        <v>71851</v>
      </c>
      <c r="D4524" s="519" t="s">
        <v>71841</v>
      </c>
      <c r="E4524" s="519" t="s">
        <v>71831</v>
      </c>
      <c r="F4524" s="519" t="s">
        <v>71832</v>
      </c>
      <c r="G4524" s="519" t="s">
        <v>71833</v>
      </c>
      <c r="H4524" s="519" t="s">
        <v>71834</v>
      </c>
      <c r="I4524" s="519" t="s">
        <v>36</v>
      </c>
      <c r="J4524" s="650">
        <v>700.85</v>
      </c>
    </row>
    <row r="4525" spans="1:10">
      <c r="A4525" s="519" t="s">
        <v>4740</v>
      </c>
      <c r="B4525" s="519"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5" s="519" t="s">
        <v>71851</v>
      </c>
      <c r="D4525" s="519" t="s">
        <v>71842</v>
      </c>
      <c r="E4525" s="519" t="s">
        <v>71843</v>
      </c>
      <c r="F4525" s="519" t="s">
        <v>71844</v>
      </c>
      <c r="G4525" s="519" t="s">
        <v>71845</v>
      </c>
      <c r="H4525" s="519" t="s">
        <v>71846</v>
      </c>
      <c r="I4525" s="519" t="s">
        <v>36</v>
      </c>
      <c r="J4525" s="650">
        <v>855.01</v>
      </c>
    </row>
    <row r="4526" spans="1:10">
      <c r="A4526" s="519" t="s">
        <v>4741</v>
      </c>
      <c r="B4526" s="519" t="str">
        <f t="shared" si="70"/>
        <v>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26" s="519" t="s">
        <v>71851</v>
      </c>
      <c r="D4526" s="519" t="s">
        <v>71842</v>
      </c>
      <c r="E4526" s="519" t="s">
        <v>71843</v>
      </c>
      <c r="F4526" s="519" t="s">
        <v>71844</v>
      </c>
      <c r="G4526" s="519" t="s">
        <v>71845</v>
      </c>
      <c r="H4526" s="519" t="s">
        <v>71846</v>
      </c>
      <c r="I4526" s="519" t="s">
        <v>36</v>
      </c>
      <c r="J4526" s="650">
        <v>840.07</v>
      </c>
    </row>
    <row r="4527" spans="1:10">
      <c r="A4527" s="519" t="s">
        <v>4742</v>
      </c>
      <c r="B4527" s="519"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7" s="519" t="s">
        <v>71851</v>
      </c>
      <c r="D4527" s="519" t="s">
        <v>71847</v>
      </c>
      <c r="E4527" s="519" t="s">
        <v>71843</v>
      </c>
      <c r="F4527" s="519" t="s">
        <v>71844</v>
      </c>
      <c r="G4527" s="519" t="s">
        <v>71845</v>
      </c>
      <c r="H4527" s="519" t="s">
        <v>71846</v>
      </c>
      <c r="I4527" s="519" t="s">
        <v>36</v>
      </c>
      <c r="J4527" s="650">
        <v>1238.4000000000001</v>
      </c>
    </row>
    <row r="4528" spans="1:10">
      <c r="A4528" s="519" t="s">
        <v>4743</v>
      </c>
      <c r="B4528" s="519" t="str">
        <f t="shared" si="70"/>
        <v>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28" s="519" t="s">
        <v>71851</v>
      </c>
      <c r="D4528" s="519" t="s">
        <v>71847</v>
      </c>
      <c r="E4528" s="519" t="s">
        <v>71843</v>
      </c>
      <c r="F4528" s="519" t="s">
        <v>71844</v>
      </c>
      <c r="G4528" s="519" t="s">
        <v>71845</v>
      </c>
      <c r="H4528" s="519" t="s">
        <v>71846</v>
      </c>
      <c r="I4528" s="519" t="s">
        <v>36</v>
      </c>
      <c r="J4528" s="650">
        <v>1219.94</v>
      </c>
    </row>
    <row r="4529" spans="1:10">
      <c r="A4529" s="519" t="s">
        <v>4744</v>
      </c>
      <c r="B4529" s="519"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29" s="519" t="s">
        <v>71851</v>
      </c>
      <c r="D4529" s="519" t="s">
        <v>71848</v>
      </c>
      <c r="E4529" s="519" t="s">
        <v>71843</v>
      </c>
      <c r="F4529" s="519" t="s">
        <v>71844</v>
      </c>
      <c r="G4529" s="519" t="s">
        <v>71845</v>
      </c>
      <c r="H4529" s="519" t="s">
        <v>71846</v>
      </c>
      <c r="I4529" s="519" t="s">
        <v>36</v>
      </c>
      <c r="J4529" s="650">
        <v>1629.02</v>
      </c>
    </row>
    <row r="4530" spans="1:10">
      <c r="A4530" s="519" t="s">
        <v>4745</v>
      </c>
      <c r="B4530" s="519" t="str">
        <f t="shared" si="70"/>
        <v>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30" s="519" t="s">
        <v>71851</v>
      </c>
      <c r="D4530" s="519" t="s">
        <v>71848</v>
      </c>
      <c r="E4530" s="519" t="s">
        <v>71843</v>
      </c>
      <c r="F4530" s="519" t="s">
        <v>71844</v>
      </c>
      <c r="G4530" s="519" t="s">
        <v>71845</v>
      </c>
      <c r="H4530" s="519" t="s">
        <v>71846</v>
      </c>
      <c r="I4530" s="519" t="s">
        <v>36</v>
      </c>
      <c r="J4530" s="650">
        <v>1606.08</v>
      </c>
    </row>
    <row r="4531" spans="1:10">
      <c r="A4531" s="519" t="s">
        <v>4746</v>
      </c>
      <c r="B4531" s="519"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31" s="519" t="s">
        <v>71853</v>
      </c>
      <c r="D4531" s="519" t="s">
        <v>71830</v>
      </c>
      <c r="E4531" s="519" t="s">
        <v>71831</v>
      </c>
      <c r="F4531" s="519" t="s">
        <v>71832</v>
      </c>
      <c r="G4531" s="519" t="s">
        <v>71833</v>
      </c>
      <c r="H4531" s="519" t="s">
        <v>71834</v>
      </c>
      <c r="I4531" s="519" t="s">
        <v>36</v>
      </c>
      <c r="J4531" s="650">
        <v>195.22</v>
      </c>
    </row>
    <row r="4532" spans="1:10">
      <c r="A4532" s="519" t="s">
        <v>4747</v>
      </c>
      <c r="B4532" s="519" t="str">
        <f t="shared" si="70"/>
        <v>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C4532" s="519" t="s">
        <v>71853</v>
      </c>
      <c r="D4532" s="519" t="s">
        <v>71830</v>
      </c>
      <c r="E4532" s="519" t="s">
        <v>71831</v>
      </c>
      <c r="F4532" s="519" t="s">
        <v>71832</v>
      </c>
      <c r="G4532" s="519" t="s">
        <v>71833</v>
      </c>
      <c r="H4532" s="519" t="s">
        <v>71834</v>
      </c>
      <c r="I4532" s="519" t="s">
        <v>36</v>
      </c>
      <c r="J4532" s="650">
        <v>190.4</v>
      </c>
    </row>
    <row r="4533" spans="1:10">
      <c r="A4533" s="519" t="s">
        <v>4748</v>
      </c>
      <c r="B4533" s="519"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3" s="519" t="s">
        <v>71853</v>
      </c>
      <c r="D4533" s="519" t="s">
        <v>71835</v>
      </c>
      <c r="E4533" s="519" t="s">
        <v>71854</v>
      </c>
      <c r="F4533" s="519" t="s">
        <v>71832</v>
      </c>
      <c r="G4533" s="519" t="s">
        <v>71833</v>
      </c>
      <c r="H4533" s="519" t="s">
        <v>71834</v>
      </c>
      <c r="I4533" s="519" t="s">
        <v>36</v>
      </c>
      <c r="J4533" s="650">
        <v>271.27999999999997</v>
      </c>
    </row>
    <row r="4534" spans="1:10">
      <c r="A4534" s="519" t="s">
        <v>4749</v>
      </c>
      <c r="B4534" s="519" t="str">
        <f t="shared" si="70"/>
        <v>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v>
      </c>
      <c r="C4534" s="519" t="s">
        <v>71853</v>
      </c>
      <c r="D4534" s="519" t="s">
        <v>71835</v>
      </c>
      <c r="E4534" s="519" t="s">
        <v>71854</v>
      </c>
      <c r="F4534" s="519" t="s">
        <v>71832</v>
      </c>
      <c r="G4534" s="519" t="s">
        <v>71833</v>
      </c>
      <c r="H4534" s="519" t="s">
        <v>71834</v>
      </c>
      <c r="I4534" s="519" t="s">
        <v>36</v>
      </c>
      <c r="J4534" s="650">
        <v>264.64999999999998</v>
      </c>
    </row>
    <row r="4535" spans="1:10">
      <c r="A4535" s="519" t="s">
        <v>4750</v>
      </c>
      <c r="B4535" s="519"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5" s="519" t="s">
        <v>71853</v>
      </c>
      <c r="D4535" s="519" t="s">
        <v>71838</v>
      </c>
      <c r="E4535" s="519" t="s">
        <v>71831</v>
      </c>
      <c r="F4535" s="519" t="s">
        <v>71832</v>
      </c>
      <c r="G4535" s="519" t="s">
        <v>71833</v>
      </c>
      <c r="H4535" s="519" t="s">
        <v>71834</v>
      </c>
      <c r="I4535" s="519" t="s">
        <v>36</v>
      </c>
      <c r="J4535" s="650">
        <v>385.7</v>
      </c>
    </row>
    <row r="4536" spans="1:10">
      <c r="A4536" s="519" t="s">
        <v>4751</v>
      </c>
      <c r="B4536" s="519" t="str">
        <f t="shared" si="70"/>
        <v>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v>
      </c>
      <c r="C4536" s="519" t="s">
        <v>71853</v>
      </c>
      <c r="D4536" s="519" t="s">
        <v>71838</v>
      </c>
      <c r="E4536" s="519" t="s">
        <v>71831</v>
      </c>
      <c r="F4536" s="519" t="s">
        <v>71832</v>
      </c>
      <c r="G4536" s="519" t="s">
        <v>71833</v>
      </c>
      <c r="H4536" s="519" t="s">
        <v>71834</v>
      </c>
      <c r="I4536" s="519" t="s">
        <v>36</v>
      </c>
      <c r="J4536" s="650">
        <v>377.76</v>
      </c>
    </row>
    <row r="4537" spans="1:10">
      <c r="A4537" s="519" t="s">
        <v>4752</v>
      </c>
      <c r="B4537" s="519"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7" s="519" t="s">
        <v>71853</v>
      </c>
      <c r="D4537" s="519" t="s">
        <v>71839</v>
      </c>
      <c r="E4537" s="519" t="s">
        <v>71831</v>
      </c>
      <c r="F4537" s="519" t="s">
        <v>71832</v>
      </c>
      <c r="G4537" s="519" t="s">
        <v>71833</v>
      </c>
      <c r="H4537" s="519" t="s">
        <v>71834</v>
      </c>
      <c r="I4537" s="519" t="s">
        <v>36</v>
      </c>
      <c r="J4537" s="650">
        <v>462.48</v>
      </c>
    </row>
    <row r="4538" spans="1:10">
      <c r="A4538" s="519" t="s">
        <v>4753</v>
      </c>
      <c r="B4538" s="519" t="str">
        <f t="shared" si="70"/>
        <v>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v>
      </c>
      <c r="C4538" s="519" t="s">
        <v>71853</v>
      </c>
      <c r="D4538" s="519" t="s">
        <v>71839</v>
      </c>
      <c r="E4538" s="519" t="s">
        <v>71831</v>
      </c>
      <c r="F4538" s="519" t="s">
        <v>71832</v>
      </c>
      <c r="G4538" s="519" t="s">
        <v>71833</v>
      </c>
      <c r="H4538" s="519" t="s">
        <v>71834</v>
      </c>
      <c r="I4538" s="519" t="s">
        <v>36</v>
      </c>
      <c r="J4538" s="650">
        <v>453.04</v>
      </c>
    </row>
    <row r="4539" spans="1:10">
      <c r="A4539" s="519" t="s">
        <v>4754</v>
      </c>
      <c r="B4539" s="519"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39" s="519" t="s">
        <v>71853</v>
      </c>
      <c r="D4539" s="519" t="s">
        <v>71840</v>
      </c>
      <c r="E4539" s="519" t="s">
        <v>71831</v>
      </c>
      <c r="F4539" s="519" t="s">
        <v>71832</v>
      </c>
      <c r="G4539" s="519" t="s">
        <v>71833</v>
      </c>
      <c r="H4539" s="519" t="s">
        <v>71834</v>
      </c>
      <c r="I4539" s="519" t="s">
        <v>36</v>
      </c>
      <c r="J4539" s="650">
        <v>612.77</v>
      </c>
    </row>
    <row r="4540" spans="1:10">
      <c r="A4540" s="519" t="s">
        <v>4755</v>
      </c>
      <c r="B4540" s="519" t="str">
        <f t="shared" si="70"/>
        <v>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v>
      </c>
      <c r="C4540" s="519" t="s">
        <v>71853</v>
      </c>
      <c r="D4540" s="519" t="s">
        <v>71840</v>
      </c>
      <c r="E4540" s="519" t="s">
        <v>71831</v>
      </c>
      <c r="F4540" s="519" t="s">
        <v>71832</v>
      </c>
      <c r="G4540" s="519" t="s">
        <v>71833</v>
      </c>
      <c r="H4540" s="519" t="s">
        <v>71834</v>
      </c>
      <c r="I4540" s="519" t="s">
        <v>36</v>
      </c>
      <c r="J4540" s="650">
        <v>601.26</v>
      </c>
    </row>
    <row r="4541" spans="1:10">
      <c r="A4541" s="519" t="s">
        <v>4756</v>
      </c>
      <c r="B4541" s="519"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41" s="519" t="s">
        <v>71853</v>
      </c>
      <c r="D4541" s="519" t="s">
        <v>71841</v>
      </c>
      <c r="E4541" s="519" t="s">
        <v>71831</v>
      </c>
      <c r="F4541" s="519" t="s">
        <v>71832</v>
      </c>
      <c r="G4541" s="519" t="s">
        <v>71833</v>
      </c>
      <c r="H4541" s="519" t="s">
        <v>71834</v>
      </c>
      <c r="I4541" s="519" t="s">
        <v>36</v>
      </c>
      <c r="J4541" s="650">
        <v>723.71</v>
      </c>
    </row>
    <row r="4542" spans="1:10">
      <c r="A4542" s="519" t="s">
        <v>4757</v>
      </c>
      <c r="B4542" s="519" t="str">
        <f t="shared" si="70"/>
        <v>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v>
      </c>
      <c r="C4542" s="519" t="s">
        <v>71853</v>
      </c>
      <c r="D4542" s="519" t="s">
        <v>71841</v>
      </c>
      <c r="E4542" s="519" t="s">
        <v>71831</v>
      </c>
      <c r="F4542" s="519" t="s">
        <v>71832</v>
      </c>
      <c r="G4542" s="519" t="s">
        <v>71833</v>
      </c>
      <c r="H4542" s="519" t="s">
        <v>71834</v>
      </c>
      <c r="I4542" s="519" t="s">
        <v>36</v>
      </c>
      <c r="J4542" s="650">
        <v>710.32</v>
      </c>
    </row>
    <row r="4543" spans="1:10">
      <c r="A4543" s="519" t="s">
        <v>4758</v>
      </c>
      <c r="B4543" s="519"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3" s="519" t="s">
        <v>71853</v>
      </c>
      <c r="D4543" s="519" t="s">
        <v>71842</v>
      </c>
      <c r="E4543" s="519" t="s">
        <v>71843</v>
      </c>
      <c r="F4543" s="519" t="s">
        <v>71844</v>
      </c>
      <c r="G4543" s="519" t="s">
        <v>71845</v>
      </c>
      <c r="H4543" s="519" t="s">
        <v>71846</v>
      </c>
      <c r="I4543" s="519" t="s">
        <v>36</v>
      </c>
      <c r="J4543" s="650">
        <v>864.5</v>
      </c>
    </row>
    <row r="4544" spans="1:10">
      <c r="A4544" s="519" t="s">
        <v>4759</v>
      </c>
      <c r="B4544" s="519" t="str">
        <f t="shared" si="70"/>
        <v>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v>
      </c>
      <c r="C4544" s="519" t="s">
        <v>71853</v>
      </c>
      <c r="D4544" s="519" t="s">
        <v>71842</v>
      </c>
      <c r="E4544" s="519" t="s">
        <v>71843</v>
      </c>
      <c r="F4544" s="519" t="s">
        <v>71844</v>
      </c>
      <c r="G4544" s="519" t="s">
        <v>71845</v>
      </c>
      <c r="H4544" s="519" t="s">
        <v>71846</v>
      </c>
      <c r="I4544" s="519" t="s">
        <v>36</v>
      </c>
      <c r="J4544" s="650">
        <v>849.56</v>
      </c>
    </row>
    <row r="4545" spans="1:10">
      <c r="A4545" s="519" t="s">
        <v>4760</v>
      </c>
      <c r="B4545" s="519"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5" s="519" t="s">
        <v>71853</v>
      </c>
      <c r="D4545" s="519" t="s">
        <v>71847</v>
      </c>
      <c r="E4545" s="519" t="s">
        <v>71843</v>
      </c>
      <c r="F4545" s="519" t="s">
        <v>71844</v>
      </c>
      <c r="G4545" s="519" t="s">
        <v>71845</v>
      </c>
      <c r="H4545" s="519" t="s">
        <v>71846</v>
      </c>
      <c r="I4545" s="519" t="s">
        <v>36</v>
      </c>
      <c r="J4545" s="650">
        <v>1159.77</v>
      </c>
    </row>
    <row r="4546" spans="1:10">
      <c r="A4546" s="519" t="s">
        <v>4761</v>
      </c>
      <c r="B4546" s="519" t="str">
        <f t="shared" si="70"/>
        <v>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v>
      </c>
      <c r="C4546" s="519" t="s">
        <v>71853</v>
      </c>
      <c r="D4546" s="519" t="s">
        <v>71847</v>
      </c>
      <c r="E4546" s="519" t="s">
        <v>71843</v>
      </c>
      <c r="F4546" s="519" t="s">
        <v>71844</v>
      </c>
      <c r="G4546" s="519" t="s">
        <v>71845</v>
      </c>
      <c r="H4546" s="519" t="s">
        <v>71846</v>
      </c>
      <c r="I4546" s="519" t="s">
        <v>36</v>
      </c>
      <c r="J4546" s="650">
        <v>1141.31</v>
      </c>
    </row>
    <row r="4547" spans="1:10">
      <c r="A4547" s="519" t="s">
        <v>4762</v>
      </c>
      <c r="B4547" s="519"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7" s="519" t="s">
        <v>71853</v>
      </c>
      <c r="D4547" s="519" t="s">
        <v>71848</v>
      </c>
      <c r="E4547" s="519" t="s">
        <v>71843</v>
      </c>
      <c r="F4547" s="519" t="s">
        <v>71844</v>
      </c>
      <c r="G4547" s="519" t="s">
        <v>71845</v>
      </c>
      <c r="H4547" s="519" t="s">
        <v>71846</v>
      </c>
      <c r="I4547" s="519" t="s">
        <v>36</v>
      </c>
      <c r="J4547" s="650">
        <v>1799.02</v>
      </c>
    </row>
    <row r="4548" spans="1:10">
      <c r="A4548" s="519" t="s">
        <v>4763</v>
      </c>
      <c r="B4548" s="519" t="str">
        <f t="shared" si="70"/>
        <v>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v>
      </c>
      <c r="C4548" s="519" t="s">
        <v>71853</v>
      </c>
      <c r="D4548" s="519" t="s">
        <v>71848</v>
      </c>
      <c r="E4548" s="519" t="s">
        <v>71843</v>
      </c>
      <c r="F4548" s="519" t="s">
        <v>71844</v>
      </c>
      <c r="G4548" s="519" t="s">
        <v>71845</v>
      </c>
      <c r="H4548" s="519" t="s">
        <v>71846</v>
      </c>
      <c r="I4548" s="519" t="s">
        <v>36</v>
      </c>
      <c r="J4548" s="650">
        <v>1776.08</v>
      </c>
    </row>
    <row r="4549" spans="1:10">
      <c r="A4549" s="519" t="s">
        <v>4764</v>
      </c>
      <c r="B4549" s="519" t="str">
        <f t="shared" si="70"/>
        <v>CALHA MEIO-TUBO CIRCULAR DE CONCRETO VIBRADO,DIAMETRO INTERNO DE 300MM,INCLUSIVE ACERTO DE FUNDO DE VALA.FORNECIMENTO EASSENTAMENTO</v>
      </c>
      <c r="C4549" s="519" t="s">
        <v>35175</v>
      </c>
      <c r="D4549" s="519" t="s">
        <v>35176</v>
      </c>
      <c r="E4549" s="519" t="s">
        <v>35177</v>
      </c>
      <c r="I4549" s="519" t="s">
        <v>36</v>
      </c>
      <c r="J4549" s="650">
        <v>52.23</v>
      </c>
    </row>
    <row r="4550" spans="1:10">
      <c r="A4550" s="519" t="s">
        <v>4765</v>
      </c>
      <c r="B4550" s="519" t="str">
        <f t="shared" si="70"/>
        <v>CALHA MEIO-TUBO CIRCULAR DE CONCRETO VIBRADO,DIAMETRO INTERNO DE 300MM,INCLUSIVE ACERTO DE FUNDO DE VALA.FORNECIMENTO EASSENTAMENTO</v>
      </c>
      <c r="C4550" s="519" t="s">
        <v>35175</v>
      </c>
      <c r="D4550" s="519" t="s">
        <v>35176</v>
      </c>
      <c r="E4550" s="519" t="s">
        <v>35177</v>
      </c>
      <c r="I4550" s="519" t="s">
        <v>36</v>
      </c>
      <c r="J4550" s="650">
        <v>49.69</v>
      </c>
    </row>
    <row r="4551" spans="1:10">
      <c r="A4551" s="519" t="s">
        <v>4766</v>
      </c>
      <c r="B4551" s="519" t="str">
        <f t="shared" si="70"/>
        <v>CALHA MEIO-TUBO CIRCULAR DE CONCRETO VIBRADO,DIAMETRO INTERNO DE 400MM,INCLUSIVE ACERTO DE FUNDO DE VALA.FORNECIMENTO EASSENTAMENTO</v>
      </c>
      <c r="C4551" s="519" t="s">
        <v>35175</v>
      </c>
      <c r="D4551" s="519" t="s">
        <v>35178</v>
      </c>
      <c r="E4551" s="519" t="s">
        <v>35177</v>
      </c>
      <c r="I4551" s="519" t="s">
        <v>36</v>
      </c>
      <c r="J4551" s="650">
        <v>73.23</v>
      </c>
    </row>
    <row r="4552" spans="1:10">
      <c r="A4552" s="519" t="s">
        <v>4767</v>
      </c>
      <c r="B4552" s="519" t="str">
        <f t="shared" ref="B4552:B4615" si="71">C4552&amp;D4552&amp;E4552&amp;F4552&amp;G4552&amp;H4552</f>
        <v>CALHA MEIO-TUBO CIRCULAR DE CONCRETO VIBRADO,DIAMETRO INTERNO DE 400MM,INCLUSIVE ACERTO DE FUNDO DE VALA.FORNECIMENTO EASSENTAMENTO</v>
      </c>
      <c r="C4552" s="519" t="s">
        <v>35175</v>
      </c>
      <c r="D4552" s="519" t="s">
        <v>35178</v>
      </c>
      <c r="E4552" s="519" t="s">
        <v>35177</v>
      </c>
      <c r="I4552" s="519" t="s">
        <v>36</v>
      </c>
      <c r="J4552" s="650">
        <v>68.33</v>
      </c>
    </row>
    <row r="4553" spans="1:10">
      <c r="A4553" s="519" t="s">
        <v>4768</v>
      </c>
      <c r="B4553" s="519" t="str">
        <f t="shared" si="71"/>
        <v>CALHA DE MEIO-TUBO CIRCULAR DE CONCRETO VIBRADO,DIAMETRO INTERNO DE 500MM,INCLUSIVE ACERTO DE FUNDO DE VALA.FORNECIMENTO E ASSENTAMENTO</v>
      </c>
      <c r="C4553" s="519" t="s">
        <v>35179</v>
      </c>
      <c r="D4553" s="519" t="s">
        <v>35180</v>
      </c>
      <c r="E4553" s="519" t="s">
        <v>35181</v>
      </c>
      <c r="I4553" s="519" t="s">
        <v>36</v>
      </c>
      <c r="J4553" s="650">
        <v>114.49</v>
      </c>
    </row>
    <row r="4554" spans="1:10">
      <c r="A4554" s="519" t="s">
        <v>4769</v>
      </c>
      <c r="B4554" s="519" t="str">
        <f t="shared" si="71"/>
        <v>CALHA DE MEIO-TUBO CIRCULAR DE CONCRETO VIBRADO,DIAMETRO INTERNO DE 500MM,INCLUSIVE ACERTO DE FUNDO DE VALA.FORNECIMENTO E ASSENTAMENTO</v>
      </c>
      <c r="C4554" s="519" t="s">
        <v>35179</v>
      </c>
      <c r="D4554" s="519" t="s">
        <v>35180</v>
      </c>
      <c r="E4554" s="519" t="s">
        <v>35181</v>
      </c>
      <c r="I4554" s="519" t="s">
        <v>36</v>
      </c>
      <c r="J4554" s="650">
        <v>106.46</v>
      </c>
    </row>
    <row r="4555" spans="1:10">
      <c r="A4555" s="519" t="s">
        <v>4770</v>
      </c>
      <c r="B4555" s="519" t="str">
        <f t="shared" si="71"/>
        <v>CALHA MEIO-TUBO CIRCULAR DE CONCRETO VIBRADO,DIAMETRO INTERNO DE 600MM,INCLUSIVE ACERTO DE FUNDO DE VALA.FORNECIMENTO EASSENTAMENTO</v>
      </c>
      <c r="C4555" s="519" t="s">
        <v>35175</v>
      </c>
      <c r="D4555" s="519" t="s">
        <v>35182</v>
      </c>
      <c r="E4555" s="519" t="s">
        <v>35177</v>
      </c>
      <c r="I4555" s="519" t="s">
        <v>36</v>
      </c>
      <c r="J4555" s="650">
        <v>154.88999999999999</v>
      </c>
    </row>
    <row r="4556" spans="1:10">
      <c r="A4556" s="519" t="s">
        <v>4771</v>
      </c>
      <c r="B4556" s="519" t="str">
        <f t="shared" si="71"/>
        <v>CALHA MEIO-TUBO CIRCULAR DE CONCRETO VIBRADO,DIAMETRO INTERNO DE 600MM,INCLUSIVE ACERTO DE FUNDO DE VALA.FORNECIMENTO EASSENTAMENTO</v>
      </c>
      <c r="C4556" s="519" t="s">
        <v>35175</v>
      </c>
      <c r="D4556" s="519" t="s">
        <v>35182</v>
      </c>
      <c r="E4556" s="519" t="s">
        <v>35177</v>
      </c>
      <c r="I4556" s="519" t="s">
        <v>36</v>
      </c>
      <c r="J4556" s="650">
        <v>142.63</v>
      </c>
    </row>
    <row r="4557" spans="1:10">
      <c r="A4557" s="519" t="s">
        <v>4772</v>
      </c>
      <c r="B4557" s="519" t="str">
        <f t="shared" si="71"/>
        <v>CALHA MEIO-TUBO CIRCULAR DE CONCRETO VIBRADO,DIAMETRO INTERNO DE 800MM,INCLUSIVE ACERTO DE FUNDO DE VALA.FORNECIMENTO EASSENTAMENTO</v>
      </c>
      <c r="C4557" s="519" t="s">
        <v>35175</v>
      </c>
      <c r="D4557" s="519" t="s">
        <v>35183</v>
      </c>
      <c r="E4557" s="519" t="s">
        <v>35177</v>
      </c>
      <c r="I4557" s="519" t="s">
        <v>36</v>
      </c>
      <c r="J4557" s="650">
        <v>457.05</v>
      </c>
    </row>
    <row r="4558" spans="1:10">
      <c r="A4558" s="519" t="s">
        <v>4773</v>
      </c>
      <c r="B4558" s="519" t="str">
        <f t="shared" si="71"/>
        <v>CALHA MEIO-TUBO CIRCULAR DE CONCRETO VIBRADO,DIAMETRO INTERNO DE 800MM,INCLUSIVE ACERTO DE FUNDO DE VALA.FORNECIMENTO EASSENTAMENTO</v>
      </c>
      <c r="C4558" s="519" t="s">
        <v>35175</v>
      </c>
      <c r="D4558" s="519" t="s">
        <v>35183</v>
      </c>
      <c r="E4558" s="519" t="s">
        <v>35177</v>
      </c>
      <c r="I4558" s="519" t="s">
        <v>36</v>
      </c>
      <c r="J4558" s="650">
        <v>445.13</v>
      </c>
    </row>
    <row r="4559" spans="1:10">
      <c r="A4559" s="519" t="s">
        <v>4774</v>
      </c>
      <c r="B4559" s="519" t="str">
        <f t="shared" si="71"/>
        <v>CALHA MEIO-TUBO CIRCULAR DE CONCRETO VIBRADO,DIAMETRO INTERNO DE 1000MM,INCLUSIVE ACERTO DE FUNDO DE VALA.FORNECIMENTO E ASSENTAMENTO</v>
      </c>
      <c r="C4559" s="519" t="s">
        <v>35175</v>
      </c>
      <c r="D4559" s="519" t="s">
        <v>35184</v>
      </c>
      <c r="E4559" s="519" t="s">
        <v>33741</v>
      </c>
      <c r="I4559" s="519" t="s">
        <v>36</v>
      </c>
      <c r="J4559" s="650">
        <v>627.26</v>
      </c>
    </row>
    <row r="4560" spans="1:10">
      <c r="A4560" s="519" t="s">
        <v>4775</v>
      </c>
      <c r="B4560" s="519" t="str">
        <f t="shared" si="71"/>
        <v>CALHA MEIO-TUBO CIRCULAR DE CONCRETO VIBRADO,DIAMETRO INTERNO DE 1000MM,INCLUSIVE ACERTO DE FUNDO DE VALA.FORNECIMENTO E ASSENTAMENTO</v>
      </c>
      <c r="C4560" s="519" t="s">
        <v>35175</v>
      </c>
      <c r="D4560" s="519" t="s">
        <v>35184</v>
      </c>
      <c r="E4560" s="519" t="s">
        <v>33741</v>
      </c>
      <c r="I4560" s="519" t="s">
        <v>36</v>
      </c>
      <c r="J4560" s="650">
        <v>610.54999999999995</v>
      </c>
    </row>
    <row r="4561" spans="1:10">
      <c r="A4561" s="519" t="s">
        <v>4776</v>
      </c>
      <c r="B4561" s="519"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1" s="519" t="s">
        <v>71855</v>
      </c>
      <c r="D4561" s="519" t="s">
        <v>71856</v>
      </c>
      <c r="E4561" s="519" t="s">
        <v>71857</v>
      </c>
      <c r="F4561" s="519" t="s">
        <v>71858</v>
      </c>
      <c r="G4561" s="519" t="s">
        <v>71859</v>
      </c>
      <c r="H4561" s="519" t="s">
        <v>71860</v>
      </c>
      <c r="I4561" s="519" t="s">
        <v>36</v>
      </c>
      <c r="J4561" s="650">
        <v>70.02</v>
      </c>
    </row>
    <row r="4562" spans="1:10">
      <c r="A4562" s="519" t="s">
        <v>4777</v>
      </c>
      <c r="B4562" s="519" t="str">
        <f t="shared" si="71"/>
        <v>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62" s="519" t="s">
        <v>71855</v>
      </c>
      <c r="D4562" s="519" t="s">
        <v>71856</v>
      </c>
      <c r="E4562" s="519" t="s">
        <v>71857</v>
      </c>
      <c r="F4562" s="519" t="s">
        <v>71858</v>
      </c>
      <c r="G4562" s="519" t="s">
        <v>71859</v>
      </c>
      <c r="H4562" s="519" t="s">
        <v>71860</v>
      </c>
      <c r="I4562" s="519" t="s">
        <v>36</v>
      </c>
      <c r="J4562" s="650">
        <v>65.89</v>
      </c>
    </row>
    <row r="4563" spans="1:10">
      <c r="A4563" s="519" t="s">
        <v>4778</v>
      </c>
      <c r="B4563" s="519"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3" s="519" t="s">
        <v>71855</v>
      </c>
      <c r="D4563" s="519" t="s">
        <v>71861</v>
      </c>
      <c r="E4563" s="519" t="s">
        <v>71862</v>
      </c>
      <c r="F4563" s="519" t="s">
        <v>71858</v>
      </c>
      <c r="G4563" s="519" t="s">
        <v>71859</v>
      </c>
      <c r="H4563" s="519" t="s">
        <v>71860</v>
      </c>
      <c r="I4563" s="519" t="s">
        <v>36</v>
      </c>
      <c r="J4563" s="650">
        <v>85.88</v>
      </c>
    </row>
    <row r="4564" spans="1:10">
      <c r="A4564" s="519" t="s">
        <v>4779</v>
      </c>
      <c r="B4564" s="519" t="str">
        <f t="shared" si="71"/>
        <v>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v>
      </c>
      <c r="C4564" s="519" t="s">
        <v>71855</v>
      </c>
      <c r="D4564" s="519" t="s">
        <v>71861</v>
      </c>
      <c r="E4564" s="519" t="s">
        <v>71862</v>
      </c>
      <c r="F4564" s="519" t="s">
        <v>71858</v>
      </c>
      <c r="G4564" s="519" t="s">
        <v>71859</v>
      </c>
      <c r="H4564" s="519" t="s">
        <v>71860</v>
      </c>
      <c r="I4564" s="519" t="s">
        <v>36</v>
      </c>
      <c r="J4564" s="650">
        <v>80.44</v>
      </c>
    </row>
    <row r="4565" spans="1:10">
      <c r="A4565" s="519" t="s">
        <v>4780</v>
      </c>
      <c r="B4565" s="519"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5" s="519" t="s">
        <v>71855</v>
      </c>
      <c r="D4565" s="519" t="s">
        <v>71863</v>
      </c>
      <c r="E4565" s="519" t="s">
        <v>71857</v>
      </c>
      <c r="F4565" s="519" t="s">
        <v>71858</v>
      </c>
      <c r="G4565" s="519" t="s">
        <v>71859</v>
      </c>
      <c r="H4565" s="519" t="s">
        <v>71860</v>
      </c>
      <c r="I4565" s="519" t="s">
        <v>36</v>
      </c>
      <c r="J4565" s="650">
        <v>126.08</v>
      </c>
    </row>
    <row r="4566" spans="1:10">
      <c r="A4566" s="519" t="s">
        <v>4781</v>
      </c>
      <c r="B4566" s="519" t="str">
        <f t="shared" si="71"/>
        <v>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66" s="519" t="s">
        <v>71855</v>
      </c>
      <c r="D4566" s="519" t="s">
        <v>71863</v>
      </c>
      <c r="E4566" s="519" t="s">
        <v>71857</v>
      </c>
      <c r="F4566" s="519" t="s">
        <v>71858</v>
      </c>
      <c r="G4566" s="519" t="s">
        <v>71859</v>
      </c>
      <c r="H4566" s="519" t="s">
        <v>71860</v>
      </c>
      <c r="I4566" s="519" t="s">
        <v>36</v>
      </c>
      <c r="J4566" s="650">
        <v>118.86</v>
      </c>
    </row>
    <row r="4567" spans="1:10">
      <c r="A4567" s="519" t="s">
        <v>4782</v>
      </c>
      <c r="B4567" s="519"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7" s="519" t="s">
        <v>71855</v>
      </c>
      <c r="D4567" s="519" t="s">
        <v>71864</v>
      </c>
      <c r="E4567" s="519" t="s">
        <v>71857</v>
      </c>
      <c r="F4567" s="519" t="s">
        <v>71858</v>
      </c>
      <c r="G4567" s="519" t="s">
        <v>71859</v>
      </c>
      <c r="H4567" s="519" t="s">
        <v>71860</v>
      </c>
      <c r="I4567" s="519" t="s">
        <v>36</v>
      </c>
      <c r="J4567" s="650">
        <v>176.35</v>
      </c>
    </row>
    <row r="4568" spans="1:10">
      <c r="A4568" s="519" t="s">
        <v>4783</v>
      </c>
      <c r="B4568" s="519" t="str">
        <f t="shared" si="71"/>
        <v>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68" s="519" t="s">
        <v>71855</v>
      </c>
      <c r="D4568" s="519" t="s">
        <v>71864</v>
      </c>
      <c r="E4568" s="519" t="s">
        <v>71857</v>
      </c>
      <c r="F4568" s="519" t="s">
        <v>71858</v>
      </c>
      <c r="G4568" s="519" t="s">
        <v>71859</v>
      </c>
      <c r="H4568" s="519" t="s">
        <v>71860</v>
      </c>
      <c r="I4568" s="519" t="s">
        <v>36</v>
      </c>
      <c r="J4568" s="650">
        <v>167.29</v>
      </c>
    </row>
    <row r="4569" spans="1:10">
      <c r="A4569" s="519" t="s">
        <v>4784</v>
      </c>
      <c r="B4569" s="519"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69" s="519" t="s">
        <v>71855</v>
      </c>
      <c r="D4569" s="519" t="s">
        <v>71865</v>
      </c>
      <c r="E4569" s="519" t="s">
        <v>71857</v>
      </c>
      <c r="F4569" s="519" t="s">
        <v>71858</v>
      </c>
      <c r="G4569" s="519" t="s">
        <v>71859</v>
      </c>
      <c r="H4569" s="519" t="s">
        <v>71860</v>
      </c>
      <c r="I4569" s="519" t="s">
        <v>36</v>
      </c>
      <c r="J4569" s="650">
        <v>225.13</v>
      </c>
    </row>
    <row r="4570" spans="1:10">
      <c r="A4570" s="519" t="s">
        <v>4785</v>
      </c>
      <c r="B4570" s="519" t="str">
        <f t="shared" si="71"/>
        <v>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0" s="519" t="s">
        <v>71855</v>
      </c>
      <c r="D4570" s="519" t="s">
        <v>71865</v>
      </c>
      <c r="E4570" s="519" t="s">
        <v>71857</v>
      </c>
      <c r="F4570" s="519" t="s">
        <v>71858</v>
      </c>
      <c r="G4570" s="519" t="s">
        <v>71859</v>
      </c>
      <c r="H4570" s="519" t="s">
        <v>71860</v>
      </c>
      <c r="I4570" s="519" t="s">
        <v>36</v>
      </c>
      <c r="J4570" s="650">
        <v>214.49</v>
      </c>
    </row>
    <row r="4571" spans="1:10">
      <c r="A4571" s="519" t="s">
        <v>4786</v>
      </c>
      <c r="B4571" s="519"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71" s="519" t="s">
        <v>71866</v>
      </c>
      <c r="D4571" s="519" t="s">
        <v>71856</v>
      </c>
      <c r="E4571" s="519" t="s">
        <v>71857</v>
      </c>
      <c r="F4571" s="519" t="s">
        <v>71858</v>
      </c>
      <c r="G4571" s="519" t="s">
        <v>71859</v>
      </c>
      <c r="H4571" s="519" t="s">
        <v>71860</v>
      </c>
      <c r="I4571" s="519" t="s">
        <v>36</v>
      </c>
      <c r="J4571" s="650">
        <v>106.33</v>
      </c>
    </row>
    <row r="4572" spans="1:10">
      <c r="A4572" s="519" t="s">
        <v>4787</v>
      </c>
      <c r="B4572" s="519" t="str">
        <f t="shared" si="71"/>
        <v>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v>
      </c>
      <c r="C4572" s="519" t="s">
        <v>71866</v>
      </c>
      <c r="D4572" s="519" t="s">
        <v>71856</v>
      </c>
      <c r="E4572" s="519" t="s">
        <v>71857</v>
      </c>
      <c r="F4572" s="519" t="s">
        <v>71858</v>
      </c>
      <c r="G4572" s="519" t="s">
        <v>71859</v>
      </c>
      <c r="H4572" s="519" t="s">
        <v>71860</v>
      </c>
      <c r="I4572" s="519" t="s">
        <v>36</v>
      </c>
      <c r="J4572" s="650">
        <v>102.6</v>
      </c>
    </row>
    <row r="4573" spans="1:10">
      <c r="A4573" s="519" t="s">
        <v>4788</v>
      </c>
      <c r="B4573" s="519"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3" s="519" t="s">
        <v>71866</v>
      </c>
      <c r="D4573" s="519" t="s">
        <v>71861</v>
      </c>
      <c r="E4573" s="519" t="s">
        <v>71857</v>
      </c>
      <c r="F4573" s="519" t="s">
        <v>71858</v>
      </c>
      <c r="G4573" s="519" t="s">
        <v>71859</v>
      </c>
      <c r="H4573" s="519" t="s">
        <v>71860</v>
      </c>
      <c r="I4573" s="519" t="s">
        <v>36</v>
      </c>
      <c r="J4573" s="650">
        <v>128.08000000000001</v>
      </c>
    </row>
    <row r="4574" spans="1:10">
      <c r="A4574" s="519" t="s">
        <v>4789</v>
      </c>
      <c r="B4574" s="519" t="str">
        <f t="shared" si="71"/>
        <v>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74" s="519" t="s">
        <v>71866</v>
      </c>
      <c r="D4574" s="519" t="s">
        <v>71861</v>
      </c>
      <c r="E4574" s="519" t="s">
        <v>71857</v>
      </c>
      <c r="F4574" s="519" t="s">
        <v>71858</v>
      </c>
      <c r="G4574" s="519" t="s">
        <v>71859</v>
      </c>
      <c r="H4574" s="519" t="s">
        <v>71860</v>
      </c>
      <c r="I4574" s="519" t="s">
        <v>36</v>
      </c>
      <c r="J4574" s="650">
        <v>122.64</v>
      </c>
    </row>
    <row r="4575" spans="1:10">
      <c r="A4575" s="519" t="s">
        <v>4790</v>
      </c>
      <c r="B4575" s="519"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5" s="519" t="s">
        <v>71866</v>
      </c>
      <c r="D4575" s="519" t="s">
        <v>71863</v>
      </c>
      <c r="E4575" s="519" t="s">
        <v>71857</v>
      </c>
      <c r="F4575" s="519" t="s">
        <v>71858</v>
      </c>
      <c r="G4575" s="519" t="s">
        <v>71859</v>
      </c>
      <c r="H4575" s="519" t="s">
        <v>71860</v>
      </c>
      <c r="I4575" s="519" t="s">
        <v>36</v>
      </c>
      <c r="J4575" s="650">
        <v>165.38</v>
      </c>
    </row>
    <row r="4576" spans="1:10">
      <c r="A4576" s="519" t="s">
        <v>4791</v>
      </c>
      <c r="B4576" s="519" t="str">
        <f t="shared" si="71"/>
        <v>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76" s="519" t="s">
        <v>71866</v>
      </c>
      <c r="D4576" s="519" t="s">
        <v>71863</v>
      </c>
      <c r="E4576" s="519" t="s">
        <v>71857</v>
      </c>
      <c r="F4576" s="519" t="s">
        <v>71858</v>
      </c>
      <c r="G4576" s="519" t="s">
        <v>71859</v>
      </c>
      <c r="H4576" s="519" t="s">
        <v>71860</v>
      </c>
      <c r="I4576" s="519" t="s">
        <v>36</v>
      </c>
      <c r="J4576" s="650">
        <v>158.16</v>
      </c>
    </row>
    <row r="4577" spans="1:10">
      <c r="A4577" s="519" t="s">
        <v>4792</v>
      </c>
      <c r="B4577" s="519"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7" s="519" t="s">
        <v>71866</v>
      </c>
      <c r="D4577" s="519" t="s">
        <v>71864</v>
      </c>
      <c r="E4577" s="519" t="s">
        <v>71857</v>
      </c>
      <c r="F4577" s="519" t="s">
        <v>71858</v>
      </c>
      <c r="G4577" s="519" t="s">
        <v>71859</v>
      </c>
      <c r="H4577" s="519" t="s">
        <v>71860</v>
      </c>
      <c r="I4577" s="519" t="s">
        <v>36</v>
      </c>
      <c r="J4577" s="650">
        <v>238.61</v>
      </c>
    </row>
    <row r="4578" spans="1:10">
      <c r="A4578" s="519" t="s">
        <v>4793</v>
      </c>
      <c r="B4578" s="519" t="str">
        <f t="shared" si="71"/>
        <v>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578" s="519" t="s">
        <v>71866</v>
      </c>
      <c r="D4578" s="519" t="s">
        <v>71864</v>
      </c>
      <c r="E4578" s="519" t="s">
        <v>71857</v>
      </c>
      <c r="F4578" s="519" t="s">
        <v>71858</v>
      </c>
      <c r="G4578" s="519" t="s">
        <v>71859</v>
      </c>
      <c r="H4578" s="519" t="s">
        <v>71860</v>
      </c>
      <c r="I4578" s="519" t="s">
        <v>36</v>
      </c>
      <c r="J4578" s="650">
        <v>229.55</v>
      </c>
    </row>
    <row r="4579" spans="1:10">
      <c r="A4579" s="519" t="s">
        <v>4794</v>
      </c>
      <c r="B4579" s="519"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79" s="519" t="s">
        <v>71866</v>
      </c>
      <c r="D4579" s="519" t="s">
        <v>71865</v>
      </c>
      <c r="E4579" s="519" t="s">
        <v>71857</v>
      </c>
      <c r="F4579" s="519" t="s">
        <v>71858</v>
      </c>
      <c r="G4579" s="519" t="s">
        <v>71859</v>
      </c>
      <c r="H4579" s="519" t="s">
        <v>71860</v>
      </c>
      <c r="I4579" s="519" t="s">
        <v>36</v>
      </c>
      <c r="J4579" s="650">
        <v>295.68</v>
      </c>
    </row>
    <row r="4580" spans="1:10">
      <c r="A4580" s="519" t="s">
        <v>4795</v>
      </c>
      <c r="B4580" s="519" t="str">
        <f t="shared" si="71"/>
        <v>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0" s="519" t="s">
        <v>71866</v>
      </c>
      <c r="D4580" s="519" t="s">
        <v>71865</v>
      </c>
      <c r="E4580" s="519" t="s">
        <v>71857</v>
      </c>
      <c r="F4580" s="519" t="s">
        <v>71858</v>
      </c>
      <c r="G4580" s="519" t="s">
        <v>71859</v>
      </c>
      <c r="H4580" s="519" t="s">
        <v>71860</v>
      </c>
      <c r="I4580" s="519" t="s">
        <v>36</v>
      </c>
      <c r="J4580" s="650">
        <v>285.04000000000002</v>
      </c>
    </row>
    <row r="4581" spans="1:10">
      <c r="A4581" s="519" t="s">
        <v>4796</v>
      </c>
      <c r="B4581" s="519"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81" s="519" t="s">
        <v>71867</v>
      </c>
      <c r="D4581" s="519" t="s">
        <v>71868</v>
      </c>
      <c r="E4581" s="519" t="s">
        <v>71857</v>
      </c>
      <c r="F4581" s="519" t="s">
        <v>71858</v>
      </c>
      <c r="G4581" s="519" t="s">
        <v>71859</v>
      </c>
      <c r="H4581" s="519" t="s">
        <v>71860</v>
      </c>
      <c r="I4581" s="519" t="s">
        <v>36</v>
      </c>
      <c r="J4581" s="650">
        <v>154.36000000000001</v>
      </c>
    </row>
    <row r="4582" spans="1:10">
      <c r="A4582" s="519" t="s">
        <v>4797</v>
      </c>
      <c r="B4582" s="519" t="str">
        <f t="shared" si="71"/>
        <v>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582" s="519" t="s">
        <v>71867</v>
      </c>
      <c r="D4582" s="519" t="s">
        <v>71868</v>
      </c>
      <c r="E4582" s="519" t="s">
        <v>71857</v>
      </c>
      <c r="F4582" s="519" t="s">
        <v>71858</v>
      </c>
      <c r="G4582" s="519" t="s">
        <v>71859</v>
      </c>
      <c r="H4582" s="519" t="s">
        <v>71860</v>
      </c>
      <c r="I4582" s="519" t="s">
        <v>36</v>
      </c>
      <c r="J4582" s="650">
        <v>148.62</v>
      </c>
    </row>
    <row r="4583" spans="1:10">
      <c r="A4583" s="519" t="s">
        <v>4798</v>
      </c>
      <c r="B4583" s="519"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3" s="519" t="s">
        <v>71867</v>
      </c>
      <c r="D4583" s="519" t="s">
        <v>71869</v>
      </c>
      <c r="E4583" s="519" t="s">
        <v>71857</v>
      </c>
      <c r="F4583" s="519" t="s">
        <v>71858</v>
      </c>
      <c r="G4583" s="519" t="s">
        <v>71859</v>
      </c>
      <c r="H4583" s="519" t="s">
        <v>71860</v>
      </c>
      <c r="I4583" s="519" t="s">
        <v>36</v>
      </c>
      <c r="J4583" s="650">
        <v>180.56</v>
      </c>
    </row>
    <row r="4584" spans="1:10">
      <c r="A4584" s="519" t="s">
        <v>4799</v>
      </c>
      <c r="B4584" s="519" t="str">
        <f t="shared" si="71"/>
        <v>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584" s="519" t="s">
        <v>71867</v>
      </c>
      <c r="D4584" s="519" t="s">
        <v>71869</v>
      </c>
      <c r="E4584" s="519" t="s">
        <v>71857</v>
      </c>
      <c r="F4584" s="519" t="s">
        <v>71858</v>
      </c>
      <c r="G4584" s="519" t="s">
        <v>71859</v>
      </c>
      <c r="H4584" s="519" t="s">
        <v>71860</v>
      </c>
      <c r="I4584" s="519" t="s">
        <v>36</v>
      </c>
      <c r="J4584" s="650">
        <v>173.34</v>
      </c>
    </row>
    <row r="4585" spans="1:10">
      <c r="A4585" s="519" t="s">
        <v>4800</v>
      </c>
      <c r="B4585" s="519"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5" s="519" t="s">
        <v>71867</v>
      </c>
      <c r="D4585" s="519" t="s">
        <v>71870</v>
      </c>
      <c r="E4585" s="519" t="s">
        <v>71857</v>
      </c>
      <c r="F4585" s="519" t="s">
        <v>71871</v>
      </c>
      <c r="G4585" s="519" t="s">
        <v>71859</v>
      </c>
      <c r="H4585" s="519" t="s">
        <v>71860</v>
      </c>
      <c r="I4585" s="519" t="s">
        <v>36</v>
      </c>
      <c r="J4585" s="650">
        <v>244.33</v>
      </c>
    </row>
    <row r="4586" spans="1:10">
      <c r="A4586" s="519" t="s">
        <v>4801</v>
      </c>
      <c r="B4586" s="519" t="str">
        <f t="shared" si="71"/>
        <v>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v>
      </c>
      <c r="C4586" s="519" t="s">
        <v>71867</v>
      </c>
      <c r="D4586" s="519" t="s">
        <v>71870</v>
      </c>
      <c r="E4586" s="519" t="s">
        <v>71857</v>
      </c>
      <c r="F4586" s="519" t="s">
        <v>71871</v>
      </c>
      <c r="G4586" s="519" t="s">
        <v>71859</v>
      </c>
      <c r="H4586" s="519" t="s">
        <v>71860</v>
      </c>
      <c r="I4586" s="519" t="s">
        <v>36</v>
      </c>
      <c r="J4586" s="650">
        <v>235.27</v>
      </c>
    </row>
    <row r="4587" spans="1:10">
      <c r="A4587" s="519" t="s">
        <v>4802</v>
      </c>
      <c r="B4587" s="519"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7" s="519" t="s">
        <v>71867</v>
      </c>
      <c r="D4587" s="519" t="s">
        <v>71872</v>
      </c>
      <c r="E4587" s="519" t="s">
        <v>71857</v>
      </c>
      <c r="F4587" s="519" t="s">
        <v>71858</v>
      </c>
      <c r="G4587" s="519" t="s">
        <v>71859</v>
      </c>
      <c r="H4587" s="519" t="s">
        <v>71860</v>
      </c>
      <c r="I4587" s="519" t="s">
        <v>36</v>
      </c>
      <c r="J4587" s="650">
        <v>258.75</v>
      </c>
    </row>
    <row r="4588" spans="1:10">
      <c r="A4588" s="519" t="s">
        <v>4803</v>
      </c>
      <c r="B4588" s="519" t="str">
        <f t="shared" si="71"/>
        <v>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588" s="519" t="s">
        <v>71867</v>
      </c>
      <c r="D4588" s="519" t="s">
        <v>71872</v>
      </c>
      <c r="E4588" s="519" t="s">
        <v>71857</v>
      </c>
      <c r="F4588" s="519" t="s">
        <v>71858</v>
      </c>
      <c r="G4588" s="519" t="s">
        <v>71859</v>
      </c>
      <c r="H4588" s="519" t="s">
        <v>71860</v>
      </c>
      <c r="I4588" s="519" t="s">
        <v>36</v>
      </c>
      <c r="J4588" s="650">
        <v>248.11</v>
      </c>
    </row>
    <row r="4589" spans="1:10">
      <c r="A4589" s="519" t="s">
        <v>4804</v>
      </c>
      <c r="B4589" s="519"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89" s="519" t="s">
        <v>71867</v>
      </c>
      <c r="D4589" s="519" t="s">
        <v>71873</v>
      </c>
      <c r="E4589" s="519" t="s">
        <v>71857</v>
      </c>
      <c r="F4589" s="519" t="s">
        <v>71858</v>
      </c>
      <c r="G4589" s="519" t="s">
        <v>71859</v>
      </c>
      <c r="H4589" s="519" t="s">
        <v>71860</v>
      </c>
      <c r="I4589" s="519" t="s">
        <v>36</v>
      </c>
      <c r="J4589" s="650">
        <v>335.67</v>
      </c>
    </row>
    <row r="4590" spans="1:10">
      <c r="A4590" s="519" t="s">
        <v>4805</v>
      </c>
      <c r="B4590" s="519" t="str">
        <f t="shared" si="71"/>
        <v>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590" s="519" t="s">
        <v>71867</v>
      </c>
      <c r="D4590" s="519" t="s">
        <v>71873</v>
      </c>
      <c r="E4590" s="519" t="s">
        <v>71857</v>
      </c>
      <c r="F4590" s="519" t="s">
        <v>71858</v>
      </c>
      <c r="G4590" s="519" t="s">
        <v>71859</v>
      </c>
      <c r="H4590" s="519" t="s">
        <v>71860</v>
      </c>
      <c r="I4590" s="519" t="s">
        <v>36</v>
      </c>
      <c r="J4590" s="650">
        <v>323.36</v>
      </c>
    </row>
    <row r="4591" spans="1:10">
      <c r="A4591" s="519" t="s">
        <v>4806</v>
      </c>
      <c r="B4591" s="519"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91" s="519" t="s">
        <v>71867</v>
      </c>
      <c r="D4591" s="519" t="s">
        <v>71874</v>
      </c>
      <c r="E4591" s="519" t="s">
        <v>71857</v>
      </c>
      <c r="F4591" s="519" t="s">
        <v>71858</v>
      </c>
      <c r="G4591" s="519" t="s">
        <v>71859</v>
      </c>
      <c r="H4591" s="519" t="s">
        <v>71860</v>
      </c>
      <c r="I4591" s="519" t="s">
        <v>36</v>
      </c>
      <c r="J4591" s="650">
        <v>407.17</v>
      </c>
    </row>
    <row r="4592" spans="1:10">
      <c r="A4592" s="519" t="s">
        <v>4807</v>
      </c>
      <c r="B4592" s="519" t="str">
        <f t="shared" si="71"/>
        <v>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592" s="519" t="s">
        <v>71867</v>
      </c>
      <c r="D4592" s="519" t="s">
        <v>71874</v>
      </c>
      <c r="E4592" s="519" t="s">
        <v>71857</v>
      </c>
      <c r="F4592" s="519" t="s">
        <v>71858</v>
      </c>
      <c r="G4592" s="519" t="s">
        <v>71859</v>
      </c>
      <c r="H4592" s="519" t="s">
        <v>71860</v>
      </c>
      <c r="I4592" s="519" t="s">
        <v>36</v>
      </c>
      <c r="J4592" s="650">
        <v>393.19</v>
      </c>
    </row>
    <row r="4593" spans="1:10">
      <c r="A4593" s="519" t="s">
        <v>4808</v>
      </c>
      <c r="B4593" s="519"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3" s="519" t="s">
        <v>71867</v>
      </c>
      <c r="D4593" s="519" t="s">
        <v>71875</v>
      </c>
      <c r="E4593" s="519" t="s">
        <v>71857</v>
      </c>
      <c r="F4593" s="519" t="s">
        <v>71858</v>
      </c>
      <c r="G4593" s="519" t="s">
        <v>71859</v>
      </c>
      <c r="H4593" s="519" t="s">
        <v>71860</v>
      </c>
      <c r="I4593" s="519" t="s">
        <v>36</v>
      </c>
      <c r="J4593" s="650">
        <v>525.74</v>
      </c>
    </row>
    <row r="4594" spans="1:10">
      <c r="A4594" s="519" t="s">
        <v>4809</v>
      </c>
      <c r="B4594" s="519" t="str">
        <f t="shared" si="71"/>
        <v>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594" s="519" t="s">
        <v>71867</v>
      </c>
      <c r="D4594" s="519" t="s">
        <v>71875</v>
      </c>
      <c r="E4594" s="519" t="s">
        <v>71857</v>
      </c>
      <c r="F4594" s="519" t="s">
        <v>71858</v>
      </c>
      <c r="G4594" s="519" t="s">
        <v>71859</v>
      </c>
      <c r="H4594" s="519" t="s">
        <v>71860</v>
      </c>
      <c r="I4594" s="519" t="s">
        <v>36</v>
      </c>
      <c r="J4594" s="650">
        <v>507.05</v>
      </c>
    </row>
    <row r="4595" spans="1:10">
      <c r="A4595" s="519" t="s">
        <v>4810</v>
      </c>
      <c r="B4595" s="519"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5" s="519" t="s">
        <v>71867</v>
      </c>
      <c r="D4595" s="519" t="s">
        <v>71876</v>
      </c>
      <c r="E4595" s="519" t="s">
        <v>34801</v>
      </c>
      <c r="F4595" s="519" t="s">
        <v>71877</v>
      </c>
      <c r="G4595" s="519" t="s">
        <v>71878</v>
      </c>
      <c r="H4595" s="519" t="s">
        <v>71879</v>
      </c>
      <c r="I4595" s="519" t="s">
        <v>36</v>
      </c>
      <c r="J4595" s="650">
        <v>612.34</v>
      </c>
    </row>
    <row r="4596" spans="1:10">
      <c r="A4596" s="519" t="s">
        <v>4811</v>
      </c>
      <c r="B4596" s="519" t="str">
        <f t="shared" si="71"/>
        <v>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596" s="519" t="s">
        <v>71867</v>
      </c>
      <c r="D4596" s="519" t="s">
        <v>71876</v>
      </c>
      <c r="E4596" s="519" t="s">
        <v>34801</v>
      </c>
      <c r="F4596" s="519" t="s">
        <v>71877</v>
      </c>
      <c r="G4596" s="519" t="s">
        <v>71878</v>
      </c>
      <c r="H4596" s="519" t="s">
        <v>71879</v>
      </c>
      <c r="I4596" s="519" t="s">
        <v>36</v>
      </c>
      <c r="J4596" s="650">
        <v>591.78</v>
      </c>
    </row>
    <row r="4597" spans="1:10">
      <c r="A4597" s="519" t="s">
        <v>4812</v>
      </c>
      <c r="B4597" s="519"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7" s="519" t="s">
        <v>71867</v>
      </c>
      <c r="D4597" s="519" t="s">
        <v>71880</v>
      </c>
      <c r="E4597" s="519" t="s">
        <v>34801</v>
      </c>
      <c r="F4597" s="519" t="s">
        <v>71877</v>
      </c>
      <c r="G4597" s="519" t="s">
        <v>71878</v>
      </c>
      <c r="H4597" s="519" t="s">
        <v>71879</v>
      </c>
      <c r="I4597" s="519" t="s">
        <v>36</v>
      </c>
      <c r="J4597" s="650">
        <v>734.56</v>
      </c>
    </row>
    <row r="4598" spans="1:10">
      <c r="A4598" s="519" t="s">
        <v>4813</v>
      </c>
      <c r="B4598" s="519" t="str">
        <f t="shared" si="71"/>
        <v>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598" s="519" t="s">
        <v>71867</v>
      </c>
      <c r="D4598" s="519" t="s">
        <v>71880</v>
      </c>
      <c r="E4598" s="519" t="s">
        <v>34801</v>
      </c>
      <c r="F4598" s="519" t="s">
        <v>71877</v>
      </c>
      <c r="G4598" s="519" t="s">
        <v>71878</v>
      </c>
      <c r="H4598" s="519" t="s">
        <v>71879</v>
      </c>
      <c r="I4598" s="519" t="s">
        <v>36</v>
      </c>
      <c r="J4598" s="650">
        <v>711.06</v>
      </c>
    </row>
    <row r="4599" spans="1:10">
      <c r="A4599" s="519" t="s">
        <v>4814</v>
      </c>
      <c r="B4599" s="519"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599" s="519" t="s">
        <v>71867</v>
      </c>
      <c r="D4599" s="519" t="s">
        <v>71881</v>
      </c>
      <c r="E4599" s="519" t="s">
        <v>34801</v>
      </c>
      <c r="F4599" s="519" t="s">
        <v>71877</v>
      </c>
      <c r="G4599" s="519" t="s">
        <v>71878</v>
      </c>
      <c r="H4599" s="519" t="s">
        <v>71879</v>
      </c>
      <c r="I4599" s="519" t="s">
        <v>36</v>
      </c>
      <c r="J4599" s="650">
        <v>980.67</v>
      </c>
    </row>
    <row r="4600" spans="1:10">
      <c r="A4600" s="519" t="s">
        <v>4815</v>
      </c>
      <c r="B4600" s="519" t="str">
        <f t="shared" si="71"/>
        <v>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00" s="519" t="s">
        <v>71867</v>
      </c>
      <c r="D4600" s="519" t="s">
        <v>71881</v>
      </c>
      <c r="E4600" s="519" t="s">
        <v>34801</v>
      </c>
      <c r="F4600" s="519" t="s">
        <v>71877</v>
      </c>
      <c r="G4600" s="519" t="s">
        <v>71878</v>
      </c>
      <c r="H4600" s="519" t="s">
        <v>71879</v>
      </c>
      <c r="I4600" s="519" t="s">
        <v>36</v>
      </c>
      <c r="J4600" s="650">
        <v>954.29</v>
      </c>
    </row>
    <row r="4601" spans="1:10">
      <c r="A4601" s="519" t="s">
        <v>4816</v>
      </c>
      <c r="B4601" s="519"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1" s="519" t="s">
        <v>71867</v>
      </c>
      <c r="D4601" s="519" t="s">
        <v>71882</v>
      </c>
      <c r="E4601" s="519" t="s">
        <v>34801</v>
      </c>
      <c r="F4601" s="519" t="s">
        <v>71877</v>
      </c>
      <c r="G4601" s="519" t="s">
        <v>71878</v>
      </c>
      <c r="H4601" s="519" t="s">
        <v>71879</v>
      </c>
      <c r="I4601" s="519" t="s">
        <v>36</v>
      </c>
      <c r="J4601" s="650">
        <v>1246.31</v>
      </c>
    </row>
    <row r="4602" spans="1:10">
      <c r="A4602" s="519" t="s">
        <v>4817</v>
      </c>
      <c r="B4602" s="519" t="str">
        <f t="shared" si="71"/>
        <v>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02" s="519" t="s">
        <v>71867</v>
      </c>
      <c r="D4602" s="519" t="s">
        <v>71882</v>
      </c>
      <c r="E4602" s="519" t="s">
        <v>34801</v>
      </c>
      <c r="F4602" s="519" t="s">
        <v>71877</v>
      </c>
      <c r="G4602" s="519" t="s">
        <v>71878</v>
      </c>
      <c r="H4602" s="519" t="s">
        <v>71879</v>
      </c>
      <c r="I4602" s="519" t="s">
        <v>36</v>
      </c>
      <c r="J4602" s="650">
        <v>1212.92</v>
      </c>
    </row>
    <row r="4603" spans="1:10">
      <c r="A4603" s="519" t="s">
        <v>4818</v>
      </c>
      <c r="B4603" s="519"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3" s="519" t="s">
        <v>71867</v>
      </c>
      <c r="D4603" s="519" t="s">
        <v>71883</v>
      </c>
      <c r="E4603" s="519" t="s">
        <v>34801</v>
      </c>
      <c r="F4603" s="519" t="s">
        <v>71877</v>
      </c>
      <c r="G4603" s="519" t="s">
        <v>71878</v>
      </c>
      <c r="H4603" s="519" t="s">
        <v>71879</v>
      </c>
      <c r="I4603" s="519" t="s">
        <v>36</v>
      </c>
      <c r="J4603" s="650">
        <v>2483.4</v>
      </c>
    </row>
    <row r="4604" spans="1:10">
      <c r="A4604" s="519" t="s">
        <v>4819</v>
      </c>
      <c r="B4604" s="519" t="str">
        <f t="shared" si="71"/>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04" s="519" t="s">
        <v>71867</v>
      </c>
      <c r="D4604" s="519" t="s">
        <v>71883</v>
      </c>
      <c r="E4604" s="519" t="s">
        <v>34801</v>
      </c>
      <c r="F4604" s="519" t="s">
        <v>71877</v>
      </c>
      <c r="G4604" s="519" t="s">
        <v>71878</v>
      </c>
      <c r="H4604" s="519" t="s">
        <v>71879</v>
      </c>
      <c r="I4604" s="519" t="s">
        <v>36</v>
      </c>
      <c r="J4604" s="650">
        <v>2438.4299999999998</v>
      </c>
    </row>
    <row r="4605" spans="1:10">
      <c r="A4605" s="519" t="s">
        <v>4820</v>
      </c>
      <c r="B4605" s="519"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5" s="519" t="s">
        <v>71884</v>
      </c>
      <c r="D4605" s="519" t="s">
        <v>71868</v>
      </c>
      <c r="E4605" s="519" t="s">
        <v>71857</v>
      </c>
      <c r="F4605" s="519" t="s">
        <v>71858</v>
      </c>
      <c r="G4605" s="519" t="s">
        <v>71878</v>
      </c>
      <c r="H4605" s="519" t="s">
        <v>71879</v>
      </c>
      <c r="I4605" s="519" t="s">
        <v>36</v>
      </c>
      <c r="J4605" s="650">
        <v>135.13999999999999</v>
      </c>
    </row>
    <row r="4606" spans="1:10">
      <c r="A4606" s="519" t="s">
        <v>4821</v>
      </c>
      <c r="B4606" s="519" t="str">
        <f t="shared" si="71"/>
        <v>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06" s="519" t="s">
        <v>71884</v>
      </c>
      <c r="D4606" s="519" t="s">
        <v>71868</v>
      </c>
      <c r="E4606" s="519" t="s">
        <v>71857</v>
      </c>
      <c r="F4606" s="519" t="s">
        <v>71858</v>
      </c>
      <c r="G4606" s="519" t="s">
        <v>71878</v>
      </c>
      <c r="H4606" s="519" t="s">
        <v>71879</v>
      </c>
      <c r="I4606" s="519" t="s">
        <v>36</v>
      </c>
      <c r="J4606" s="650">
        <v>129.4</v>
      </c>
    </row>
    <row r="4607" spans="1:10">
      <c r="A4607" s="519" t="s">
        <v>4822</v>
      </c>
      <c r="B4607" s="519"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7" s="519" t="s">
        <v>71884</v>
      </c>
      <c r="D4607" s="519" t="s">
        <v>71869</v>
      </c>
      <c r="E4607" s="519" t="s">
        <v>34801</v>
      </c>
      <c r="F4607" s="519" t="s">
        <v>71877</v>
      </c>
      <c r="G4607" s="519" t="s">
        <v>71878</v>
      </c>
      <c r="H4607" s="519" t="s">
        <v>71879</v>
      </c>
      <c r="I4607" s="519" t="s">
        <v>36</v>
      </c>
      <c r="J4607" s="650">
        <v>175.41</v>
      </c>
    </row>
    <row r="4608" spans="1:10">
      <c r="A4608" s="519" t="s">
        <v>4823</v>
      </c>
      <c r="B4608" s="519" t="str">
        <f t="shared" si="71"/>
        <v>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v>
      </c>
      <c r="C4608" s="519" t="s">
        <v>71884</v>
      </c>
      <c r="D4608" s="519" t="s">
        <v>71869</v>
      </c>
      <c r="E4608" s="519" t="s">
        <v>34801</v>
      </c>
      <c r="F4608" s="519" t="s">
        <v>71877</v>
      </c>
      <c r="G4608" s="519" t="s">
        <v>71878</v>
      </c>
      <c r="H4608" s="519" t="s">
        <v>71879</v>
      </c>
      <c r="I4608" s="519" t="s">
        <v>36</v>
      </c>
      <c r="J4608" s="650">
        <v>168.19</v>
      </c>
    </row>
    <row r="4609" spans="1:10">
      <c r="A4609" s="519" t="s">
        <v>4824</v>
      </c>
      <c r="B4609" s="519"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09" s="519" t="s">
        <v>71884</v>
      </c>
      <c r="D4609" s="519" t="s">
        <v>71870</v>
      </c>
      <c r="E4609" s="519" t="s">
        <v>71857</v>
      </c>
      <c r="F4609" s="519" t="s">
        <v>71858</v>
      </c>
      <c r="G4609" s="519" t="s">
        <v>71878</v>
      </c>
      <c r="H4609" s="519" t="s">
        <v>71879</v>
      </c>
      <c r="I4609" s="519" t="s">
        <v>36</v>
      </c>
      <c r="J4609" s="650">
        <v>265.7</v>
      </c>
    </row>
    <row r="4610" spans="1:10">
      <c r="A4610" s="519" t="s">
        <v>4825</v>
      </c>
      <c r="B4610" s="519" t="str">
        <f t="shared" si="71"/>
        <v>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v>
      </c>
      <c r="C4610" s="519" t="s">
        <v>71884</v>
      </c>
      <c r="D4610" s="519" t="s">
        <v>71870</v>
      </c>
      <c r="E4610" s="519" t="s">
        <v>71857</v>
      </c>
      <c r="F4610" s="519" t="s">
        <v>71858</v>
      </c>
      <c r="G4610" s="519" t="s">
        <v>71878</v>
      </c>
      <c r="H4610" s="519" t="s">
        <v>71879</v>
      </c>
      <c r="I4610" s="519" t="s">
        <v>36</v>
      </c>
      <c r="J4610" s="650">
        <v>256.64</v>
      </c>
    </row>
    <row r="4611" spans="1:10">
      <c r="A4611" s="519" t="s">
        <v>4826</v>
      </c>
      <c r="B4611" s="519"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11" s="519" t="s">
        <v>71884</v>
      </c>
      <c r="D4611" s="519" t="s">
        <v>71872</v>
      </c>
      <c r="E4611" s="519" t="s">
        <v>71862</v>
      </c>
      <c r="F4611" s="519" t="s">
        <v>71858</v>
      </c>
      <c r="G4611" s="519" t="s">
        <v>71878</v>
      </c>
      <c r="H4611" s="519" t="s">
        <v>71879</v>
      </c>
      <c r="I4611" s="519" t="s">
        <v>36</v>
      </c>
      <c r="J4611" s="650">
        <v>315.64999999999998</v>
      </c>
    </row>
    <row r="4612" spans="1:10">
      <c r="A4612" s="519" t="s">
        <v>4827</v>
      </c>
      <c r="B4612" s="519" t="str">
        <f t="shared" si="71"/>
        <v>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v>
      </c>
      <c r="C4612" s="519" t="s">
        <v>71884</v>
      </c>
      <c r="D4612" s="519" t="s">
        <v>71872</v>
      </c>
      <c r="E4612" s="519" t="s">
        <v>71862</v>
      </c>
      <c r="F4612" s="519" t="s">
        <v>71858</v>
      </c>
      <c r="G4612" s="519" t="s">
        <v>71878</v>
      </c>
      <c r="H4612" s="519" t="s">
        <v>71879</v>
      </c>
      <c r="I4612" s="519" t="s">
        <v>36</v>
      </c>
      <c r="J4612" s="650">
        <v>305.01</v>
      </c>
    </row>
    <row r="4613" spans="1:10">
      <c r="A4613" s="519" t="s">
        <v>4828</v>
      </c>
      <c r="B4613" s="519"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3" s="519" t="s">
        <v>71884</v>
      </c>
      <c r="D4613" s="519" t="s">
        <v>71873</v>
      </c>
      <c r="E4613" s="519" t="s">
        <v>71857</v>
      </c>
      <c r="F4613" s="519" t="s">
        <v>71858</v>
      </c>
      <c r="G4613" s="519" t="s">
        <v>71878</v>
      </c>
      <c r="H4613" s="519" t="s">
        <v>71879</v>
      </c>
      <c r="I4613" s="519" t="s">
        <v>36</v>
      </c>
      <c r="J4613" s="650">
        <v>351.97</v>
      </c>
    </row>
    <row r="4614" spans="1:10">
      <c r="A4614" s="519" t="s">
        <v>4829</v>
      </c>
      <c r="B4614" s="519" t="str">
        <f t="shared" si="71"/>
        <v>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14" s="519" t="s">
        <v>71884</v>
      </c>
      <c r="D4614" s="519" t="s">
        <v>71873</v>
      </c>
      <c r="E4614" s="519" t="s">
        <v>71857</v>
      </c>
      <c r="F4614" s="519" t="s">
        <v>71858</v>
      </c>
      <c r="G4614" s="519" t="s">
        <v>71878</v>
      </c>
      <c r="H4614" s="519" t="s">
        <v>71879</v>
      </c>
      <c r="I4614" s="519" t="s">
        <v>36</v>
      </c>
      <c r="J4614" s="650">
        <v>339.66</v>
      </c>
    </row>
    <row r="4615" spans="1:10">
      <c r="A4615" s="519" t="s">
        <v>4830</v>
      </c>
      <c r="B4615" s="519" t="str">
        <f t="shared" si="71"/>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5" s="519" t="s">
        <v>71884</v>
      </c>
      <c r="D4615" s="519" t="s">
        <v>71874</v>
      </c>
      <c r="E4615" s="519" t="s">
        <v>71857</v>
      </c>
      <c r="F4615" s="519" t="s">
        <v>71858</v>
      </c>
      <c r="G4615" s="519" t="s">
        <v>71878</v>
      </c>
      <c r="H4615" s="519" t="s">
        <v>71879</v>
      </c>
      <c r="I4615" s="519" t="s">
        <v>36</v>
      </c>
      <c r="J4615" s="650">
        <v>394.17</v>
      </c>
    </row>
    <row r="4616" spans="1:10">
      <c r="A4616" s="519" t="s">
        <v>4831</v>
      </c>
      <c r="B4616" s="519" t="str">
        <f t="shared" ref="B4616:B4679" si="72">C4616&amp;D4616&amp;E4616&amp;F4616&amp;G4616&amp;H4616</f>
        <v>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16" s="519" t="s">
        <v>71884</v>
      </c>
      <c r="D4616" s="519" t="s">
        <v>71874</v>
      </c>
      <c r="E4616" s="519" t="s">
        <v>71857</v>
      </c>
      <c r="F4616" s="519" t="s">
        <v>71858</v>
      </c>
      <c r="G4616" s="519" t="s">
        <v>71878</v>
      </c>
      <c r="H4616" s="519" t="s">
        <v>71879</v>
      </c>
      <c r="I4616" s="519" t="s">
        <v>36</v>
      </c>
      <c r="J4616" s="650">
        <v>380.19</v>
      </c>
    </row>
    <row r="4617" spans="1:10">
      <c r="A4617" s="519" t="s">
        <v>4832</v>
      </c>
      <c r="B4617" s="519"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7" s="519" t="s">
        <v>71884</v>
      </c>
      <c r="D4617" s="519" t="s">
        <v>71875</v>
      </c>
      <c r="E4617" s="519" t="s">
        <v>71857</v>
      </c>
      <c r="F4617" s="519" t="s">
        <v>71858</v>
      </c>
      <c r="G4617" s="519" t="s">
        <v>71878</v>
      </c>
      <c r="H4617" s="519" t="s">
        <v>71879</v>
      </c>
      <c r="I4617" s="519" t="s">
        <v>36</v>
      </c>
      <c r="J4617" s="650">
        <v>486.31</v>
      </c>
    </row>
    <row r="4618" spans="1:10">
      <c r="A4618" s="519" t="s">
        <v>4833</v>
      </c>
      <c r="B4618" s="519" t="str">
        <f t="shared" si="72"/>
        <v>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v>
      </c>
      <c r="C4618" s="519" t="s">
        <v>71884</v>
      </c>
      <c r="D4618" s="519" t="s">
        <v>71875</v>
      </c>
      <c r="E4618" s="519" t="s">
        <v>71857</v>
      </c>
      <c r="F4618" s="519" t="s">
        <v>71858</v>
      </c>
      <c r="G4618" s="519" t="s">
        <v>71878</v>
      </c>
      <c r="H4618" s="519" t="s">
        <v>71879</v>
      </c>
      <c r="I4618" s="519" t="s">
        <v>36</v>
      </c>
      <c r="J4618" s="650">
        <v>467.62</v>
      </c>
    </row>
    <row r="4619" spans="1:10">
      <c r="A4619" s="519" t="s">
        <v>4834</v>
      </c>
      <c r="B4619" s="519"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19" s="519" t="s">
        <v>71884</v>
      </c>
      <c r="D4619" s="519" t="s">
        <v>71876</v>
      </c>
      <c r="E4619" s="519" t="s">
        <v>34801</v>
      </c>
      <c r="F4619" s="519" t="s">
        <v>71877</v>
      </c>
      <c r="G4619" s="519" t="s">
        <v>71885</v>
      </c>
      <c r="H4619" s="519" t="s">
        <v>71886</v>
      </c>
      <c r="I4619" s="519" t="s">
        <v>36</v>
      </c>
      <c r="J4619" s="650">
        <v>744.34</v>
      </c>
    </row>
    <row r="4620" spans="1:10">
      <c r="A4620" s="519" t="s">
        <v>4835</v>
      </c>
      <c r="B4620" s="519" t="str">
        <f t="shared" si="72"/>
        <v>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20" s="519" t="s">
        <v>71884</v>
      </c>
      <c r="D4620" s="519" t="s">
        <v>71876</v>
      </c>
      <c r="E4620" s="519" t="s">
        <v>34801</v>
      </c>
      <c r="F4620" s="519" t="s">
        <v>71877</v>
      </c>
      <c r="G4620" s="519" t="s">
        <v>71885</v>
      </c>
      <c r="H4620" s="519" t="s">
        <v>71886</v>
      </c>
      <c r="I4620" s="519" t="s">
        <v>36</v>
      </c>
      <c r="J4620" s="650">
        <v>723.78</v>
      </c>
    </row>
    <row r="4621" spans="1:10">
      <c r="A4621" s="519" t="s">
        <v>4836</v>
      </c>
      <c r="B4621" s="519"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21" s="519" t="s">
        <v>71884</v>
      </c>
      <c r="D4621" s="519" t="s">
        <v>71881</v>
      </c>
      <c r="E4621" s="519" t="s">
        <v>34801</v>
      </c>
      <c r="F4621" s="519" t="s">
        <v>71877</v>
      </c>
      <c r="G4621" s="519" t="s">
        <v>71878</v>
      </c>
      <c r="H4621" s="519" t="s">
        <v>71879</v>
      </c>
      <c r="I4621" s="519" t="s">
        <v>36</v>
      </c>
      <c r="J4621" s="650">
        <v>870.67</v>
      </c>
    </row>
    <row r="4622" spans="1:10">
      <c r="A4622" s="519" t="s">
        <v>4837</v>
      </c>
      <c r="B4622" s="519" t="str">
        <f t="shared" si="72"/>
        <v>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22" s="519" t="s">
        <v>71884</v>
      </c>
      <c r="D4622" s="519" t="s">
        <v>71881</v>
      </c>
      <c r="E4622" s="519" t="s">
        <v>34801</v>
      </c>
      <c r="F4622" s="519" t="s">
        <v>71877</v>
      </c>
      <c r="G4622" s="519" t="s">
        <v>71878</v>
      </c>
      <c r="H4622" s="519" t="s">
        <v>71879</v>
      </c>
      <c r="I4622" s="519" t="s">
        <v>36</v>
      </c>
      <c r="J4622" s="650">
        <v>844.29</v>
      </c>
    </row>
    <row r="4623" spans="1:10">
      <c r="A4623" s="519" t="s">
        <v>4838</v>
      </c>
      <c r="B4623" s="519"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3" s="519" t="s">
        <v>71884</v>
      </c>
      <c r="D4623" s="519" t="s">
        <v>71882</v>
      </c>
      <c r="E4623" s="519" t="s">
        <v>34801</v>
      </c>
      <c r="F4623" s="519" t="s">
        <v>71877</v>
      </c>
      <c r="G4623" s="519" t="s">
        <v>71878</v>
      </c>
      <c r="H4623" s="519" t="s">
        <v>71879</v>
      </c>
      <c r="I4623" s="519" t="s">
        <v>36</v>
      </c>
      <c r="J4623" s="650">
        <v>1137.8499999999999</v>
      </c>
    </row>
    <row r="4624" spans="1:10">
      <c r="A4624" s="519" t="s">
        <v>4839</v>
      </c>
      <c r="B4624" s="519" t="str">
        <f t="shared" si="72"/>
        <v>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24" s="519" t="s">
        <v>71884</v>
      </c>
      <c r="D4624" s="519" t="s">
        <v>71882</v>
      </c>
      <c r="E4624" s="519" t="s">
        <v>34801</v>
      </c>
      <c r="F4624" s="519" t="s">
        <v>71877</v>
      </c>
      <c r="G4624" s="519" t="s">
        <v>71878</v>
      </c>
      <c r="H4624" s="519" t="s">
        <v>71879</v>
      </c>
      <c r="I4624" s="519" t="s">
        <v>36</v>
      </c>
      <c r="J4624" s="650">
        <v>1104.46</v>
      </c>
    </row>
    <row r="4625" spans="1:10">
      <c r="A4625" s="519" t="s">
        <v>4840</v>
      </c>
      <c r="B4625" s="519"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5" s="519" t="s">
        <v>71884</v>
      </c>
      <c r="D4625" s="519" t="s">
        <v>71883</v>
      </c>
      <c r="E4625" s="519" t="s">
        <v>34801</v>
      </c>
      <c r="F4625" s="519" t="s">
        <v>71877</v>
      </c>
      <c r="G4625" s="519" t="s">
        <v>71878</v>
      </c>
      <c r="H4625" s="519" t="s">
        <v>71879</v>
      </c>
      <c r="I4625" s="519" t="s">
        <v>36</v>
      </c>
      <c r="J4625" s="650">
        <v>2724.77</v>
      </c>
    </row>
    <row r="4626" spans="1:10">
      <c r="A4626" s="519" t="s">
        <v>4841</v>
      </c>
      <c r="B4626" s="519" t="str">
        <f t="shared" si="72"/>
        <v>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C4626" s="519" t="s">
        <v>71884</v>
      </c>
      <c r="D4626" s="519" t="s">
        <v>71883</v>
      </c>
      <c r="E4626" s="519" t="s">
        <v>34801</v>
      </c>
      <c r="F4626" s="519" t="s">
        <v>71877</v>
      </c>
      <c r="G4626" s="519" t="s">
        <v>71878</v>
      </c>
      <c r="H4626" s="519" t="s">
        <v>71879</v>
      </c>
      <c r="I4626" s="519" t="s">
        <v>36</v>
      </c>
      <c r="J4626" s="650">
        <v>2679.8</v>
      </c>
    </row>
    <row r="4627" spans="1:10">
      <c r="A4627" s="519" t="s">
        <v>4842</v>
      </c>
      <c r="B4627" s="519"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7" s="519" t="s">
        <v>71887</v>
      </c>
      <c r="D4627" s="519" t="s">
        <v>71868</v>
      </c>
      <c r="E4627" s="519" t="s">
        <v>71857</v>
      </c>
      <c r="F4627" s="519" t="s">
        <v>71858</v>
      </c>
      <c r="G4627" s="519" t="s">
        <v>71878</v>
      </c>
      <c r="H4627" s="519" t="s">
        <v>71879</v>
      </c>
      <c r="I4627" s="519" t="s">
        <v>36</v>
      </c>
      <c r="J4627" s="650">
        <v>178.57</v>
      </c>
    </row>
    <row r="4628" spans="1:10">
      <c r="A4628" s="519" t="s">
        <v>4843</v>
      </c>
      <c r="B4628" s="519" t="str">
        <f t="shared" si="72"/>
        <v>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v>
      </c>
      <c r="C4628" s="519" t="s">
        <v>71887</v>
      </c>
      <c r="D4628" s="519" t="s">
        <v>71868</v>
      </c>
      <c r="E4628" s="519" t="s">
        <v>71857</v>
      </c>
      <c r="F4628" s="519" t="s">
        <v>71858</v>
      </c>
      <c r="G4628" s="519" t="s">
        <v>71878</v>
      </c>
      <c r="H4628" s="519" t="s">
        <v>71879</v>
      </c>
      <c r="I4628" s="519" t="s">
        <v>36</v>
      </c>
      <c r="J4628" s="650">
        <v>172.83</v>
      </c>
    </row>
    <row r="4629" spans="1:10">
      <c r="A4629" s="519" t="s">
        <v>4844</v>
      </c>
      <c r="B4629" s="519"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29" s="519" t="s">
        <v>71887</v>
      </c>
      <c r="D4629" s="519" t="s">
        <v>71869</v>
      </c>
      <c r="E4629" s="519" t="s">
        <v>71857</v>
      </c>
      <c r="F4629" s="519" t="s">
        <v>71858</v>
      </c>
      <c r="G4629" s="519" t="s">
        <v>71878</v>
      </c>
      <c r="H4629" s="519" t="s">
        <v>71879</v>
      </c>
      <c r="I4629" s="519" t="s">
        <v>36</v>
      </c>
      <c r="J4629" s="650">
        <v>205.56</v>
      </c>
    </row>
    <row r="4630" spans="1:10">
      <c r="A4630" s="519" t="s">
        <v>4845</v>
      </c>
      <c r="B4630" s="519" t="str">
        <f t="shared" si="72"/>
        <v>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v>
      </c>
      <c r="C4630" s="519" t="s">
        <v>71887</v>
      </c>
      <c r="D4630" s="519" t="s">
        <v>71869</v>
      </c>
      <c r="E4630" s="519" t="s">
        <v>71857</v>
      </c>
      <c r="F4630" s="519" t="s">
        <v>71858</v>
      </c>
      <c r="G4630" s="519" t="s">
        <v>71878</v>
      </c>
      <c r="H4630" s="519" t="s">
        <v>71879</v>
      </c>
      <c r="I4630" s="519" t="s">
        <v>36</v>
      </c>
      <c r="J4630" s="650">
        <v>198.34</v>
      </c>
    </row>
    <row r="4631" spans="1:10">
      <c r="A4631" s="519" t="s">
        <v>4846</v>
      </c>
      <c r="B4631" s="519"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31" s="519" t="s">
        <v>71887</v>
      </c>
      <c r="D4631" s="519" t="s">
        <v>71870</v>
      </c>
      <c r="E4631" s="519" t="s">
        <v>71857</v>
      </c>
      <c r="F4631" s="519" t="s">
        <v>71858</v>
      </c>
      <c r="G4631" s="519" t="s">
        <v>71888</v>
      </c>
      <c r="H4631" s="519" t="s">
        <v>71879</v>
      </c>
      <c r="I4631" s="519" t="s">
        <v>36</v>
      </c>
      <c r="J4631" s="650">
        <v>273.2</v>
      </c>
    </row>
    <row r="4632" spans="1:10">
      <c r="A4632" s="519" t="s">
        <v>4847</v>
      </c>
      <c r="B4632" s="519" t="str">
        <f t="shared" si="72"/>
        <v>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v>
      </c>
      <c r="C4632" s="519" t="s">
        <v>71887</v>
      </c>
      <c r="D4632" s="519" t="s">
        <v>71870</v>
      </c>
      <c r="E4632" s="519" t="s">
        <v>71857</v>
      </c>
      <c r="F4632" s="519" t="s">
        <v>71858</v>
      </c>
      <c r="G4632" s="519" t="s">
        <v>71888</v>
      </c>
      <c r="H4632" s="519" t="s">
        <v>71879</v>
      </c>
      <c r="I4632" s="519" t="s">
        <v>36</v>
      </c>
      <c r="J4632" s="650">
        <v>264.14</v>
      </c>
    </row>
    <row r="4633" spans="1:10">
      <c r="A4633" s="519" t="s">
        <v>4848</v>
      </c>
      <c r="B4633" s="519"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3" s="519" t="s">
        <v>71887</v>
      </c>
      <c r="D4633" s="519" t="s">
        <v>71872</v>
      </c>
      <c r="E4633" s="519" t="s">
        <v>71857</v>
      </c>
      <c r="F4633" s="519" t="s">
        <v>71858</v>
      </c>
      <c r="G4633" s="519" t="s">
        <v>71878</v>
      </c>
      <c r="H4633" s="519" t="s">
        <v>71879</v>
      </c>
      <c r="I4633" s="519" t="s">
        <v>36</v>
      </c>
      <c r="J4633" s="650">
        <v>354.77</v>
      </c>
    </row>
    <row r="4634" spans="1:10">
      <c r="A4634" s="519" t="s">
        <v>4849</v>
      </c>
      <c r="B4634" s="519" t="str">
        <f t="shared" si="72"/>
        <v>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v>
      </c>
      <c r="C4634" s="519" t="s">
        <v>71887</v>
      </c>
      <c r="D4634" s="519" t="s">
        <v>71872</v>
      </c>
      <c r="E4634" s="519" t="s">
        <v>71857</v>
      </c>
      <c r="F4634" s="519" t="s">
        <v>71858</v>
      </c>
      <c r="G4634" s="519" t="s">
        <v>71878</v>
      </c>
      <c r="H4634" s="519" t="s">
        <v>71879</v>
      </c>
      <c r="I4634" s="519" t="s">
        <v>36</v>
      </c>
      <c r="J4634" s="650">
        <v>344.13</v>
      </c>
    </row>
    <row r="4635" spans="1:10">
      <c r="A4635" s="519" t="s">
        <v>4850</v>
      </c>
      <c r="B4635" s="519"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5" s="519" t="s">
        <v>71887</v>
      </c>
      <c r="D4635" s="519" t="s">
        <v>71873</v>
      </c>
      <c r="E4635" s="519" t="s">
        <v>71857</v>
      </c>
      <c r="F4635" s="519" t="s">
        <v>71858</v>
      </c>
      <c r="G4635" s="519" t="s">
        <v>71878</v>
      </c>
      <c r="H4635" s="519" t="s">
        <v>71879</v>
      </c>
      <c r="I4635" s="519" t="s">
        <v>36</v>
      </c>
      <c r="J4635" s="650">
        <v>485.38</v>
      </c>
    </row>
    <row r="4636" spans="1:10">
      <c r="A4636" s="519" t="s">
        <v>4851</v>
      </c>
      <c r="B4636" s="519" t="str">
        <f t="shared" si="72"/>
        <v>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v>
      </c>
      <c r="C4636" s="519" t="s">
        <v>71887</v>
      </c>
      <c r="D4636" s="519" t="s">
        <v>71873</v>
      </c>
      <c r="E4636" s="519" t="s">
        <v>71857</v>
      </c>
      <c r="F4636" s="519" t="s">
        <v>71858</v>
      </c>
      <c r="G4636" s="519" t="s">
        <v>71878</v>
      </c>
      <c r="H4636" s="519" t="s">
        <v>71879</v>
      </c>
      <c r="I4636" s="519" t="s">
        <v>36</v>
      </c>
      <c r="J4636" s="650">
        <v>473.07</v>
      </c>
    </row>
    <row r="4637" spans="1:10">
      <c r="A4637" s="519" t="s">
        <v>4852</v>
      </c>
      <c r="B4637" s="519"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7" s="519" t="s">
        <v>71887</v>
      </c>
      <c r="D4637" s="519" t="s">
        <v>71874</v>
      </c>
      <c r="E4637" s="519" t="s">
        <v>71857</v>
      </c>
      <c r="F4637" s="519" t="s">
        <v>71858</v>
      </c>
      <c r="G4637" s="519" t="s">
        <v>71878</v>
      </c>
      <c r="H4637" s="519" t="s">
        <v>71879</v>
      </c>
      <c r="I4637" s="519" t="s">
        <v>36</v>
      </c>
      <c r="J4637" s="650">
        <v>563.47</v>
      </c>
    </row>
    <row r="4638" spans="1:10">
      <c r="A4638" s="519" t="s">
        <v>4853</v>
      </c>
      <c r="B4638" s="519" t="str">
        <f t="shared" si="72"/>
        <v>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v>
      </c>
      <c r="C4638" s="519" t="s">
        <v>71887</v>
      </c>
      <c r="D4638" s="519" t="s">
        <v>71874</v>
      </c>
      <c r="E4638" s="519" t="s">
        <v>71857</v>
      </c>
      <c r="F4638" s="519" t="s">
        <v>71858</v>
      </c>
      <c r="G4638" s="519" t="s">
        <v>71878</v>
      </c>
      <c r="H4638" s="519" t="s">
        <v>71879</v>
      </c>
      <c r="I4638" s="519" t="s">
        <v>36</v>
      </c>
      <c r="J4638" s="650">
        <v>549.49</v>
      </c>
    </row>
    <row r="4639" spans="1:10">
      <c r="A4639" s="519" t="s">
        <v>4854</v>
      </c>
      <c r="B4639" s="519"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39" s="519" t="s">
        <v>71887</v>
      </c>
      <c r="D4639" s="519" t="s">
        <v>71876</v>
      </c>
      <c r="E4639" s="519" t="s">
        <v>34801</v>
      </c>
      <c r="F4639" s="519" t="s">
        <v>71877</v>
      </c>
      <c r="G4639" s="519" t="s">
        <v>71878</v>
      </c>
      <c r="H4639" s="519" t="s">
        <v>71879</v>
      </c>
      <c r="I4639" s="519" t="s">
        <v>36</v>
      </c>
      <c r="J4639" s="650">
        <v>997.83</v>
      </c>
    </row>
    <row r="4640" spans="1:10">
      <c r="A4640" s="519" t="s">
        <v>4855</v>
      </c>
      <c r="B4640" s="519" t="str">
        <f t="shared" si="72"/>
        <v>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40" s="519" t="s">
        <v>71887</v>
      </c>
      <c r="D4640" s="519" t="s">
        <v>71876</v>
      </c>
      <c r="E4640" s="519" t="s">
        <v>34801</v>
      </c>
      <c r="F4640" s="519" t="s">
        <v>71877</v>
      </c>
      <c r="G4640" s="519" t="s">
        <v>71878</v>
      </c>
      <c r="H4640" s="519" t="s">
        <v>71879</v>
      </c>
      <c r="I4640" s="519" t="s">
        <v>36</v>
      </c>
      <c r="J4640" s="650">
        <v>977.27</v>
      </c>
    </row>
    <row r="4641" spans="1:10">
      <c r="A4641" s="519" t="s">
        <v>4856</v>
      </c>
      <c r="B4641" s="519"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41" s="519" t="s">
        <v>71887</v>
      </c>
      <c r="D4641" s="519" t="s">
        <v>71881</v>
      </c>
      <c r="E4641" s="519" t="s">
        <v>34801</v>
      </c>
      <c r="F4641" s="519" t="s">
        <v>71877</v>
      </c>
      <c r="G4641" s="519" t="s">
        <v>71888</v>
      </c>
      <c r="H4641" s="519" t="s">
        <v>71879</v>
      </c>
      <c r="I4641" s="519" t="s">
        <v>36</v>
      </c>
      <c r="J4641" s="650">
        <v>1415.54</v>
      </c>
    </row>
    <row r="4642" spans="1:10">
      <c r="A4642" s="519" t="s">
        <v>4857</v>
      </c>
      <c r="B4642" s="519" t="str">
        <f t="shared" si="72"/>
        <v>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v>
      </c>
      <c r="C4642" s="519" t="s">
        <v>71887</v>
      </c>
      <c r="D4642" s="519" t="s">
        <v>71881</v>
      </c>
      <c r="E4642" s="519" t="s">
        <v>34801</v>
      </c>
      <c r="F4642" s="519" t="s">
        <v>71877</v>
      </c>
      <c r="G4642" s="519" t="s">
        <v>71888</v>
      </c>
      <c r="H4642" s="519" t="s">
        <v>71879</v>
      </c>
      <c r="I4642" s="519" t="s">
        <v>36</v>
      </c>
      <c r="J4642" s="650">
        <v>1389.16</v>
      </c>
    </row>
    <row r="4643" spans="1:10">
      <c r="A4643" s="519" t="s">
        <v>4858</v>
      </c>
      <c r="B4643" s="519"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3" s="519" t="s">
        <v>71887</v>
      </c>
      <c r="D4643" s="519" t="s">
        <v>71882</v>
      </c>
      <c r="E4643" s="519" t="s">
        <v>34801</v>
      </c>
      <c r="F4643" s="519" t="s">
        <v>71877</v>
      </c>
      <c r="G4643" s="519" t="s">
        <v>71878</v>
      </c>
      <c r="H4643" s="519" t="s">
        <v>71879</v>
      </c>
      <c r="I4643" s="519" t="s">
        <v>36</v>
      </c>
      <c r="J4643" s="650">
        <v>1815.55</v>
      </c>
    </row>
    <row r="4644" spans="1:10">
      <c r="A4644" s="519" t="s">
        <v>4859</v>
      </c>
      <c r="B4644" s="519" t="str">
        <f t="shared" si="72"/>
        <v>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44" s="519" t="s">
        <v>71887</v>
      </c>
      <c r="D4644" s="519" t="s">
        <v>71882</v>
      </c>
      <c r="E4644" s="519" t="s">
        <v>34801</v>
      </c>
      <c r="F4644" s="519" t="s">
        <v>71877</v>
      </c>
      <c r="G4644" s="519" t="s">
        <v>71878</v>
      </c>
      <c r="H4644" s="519" t="s">
        <v>71879</v>
      </c>
      <c r="I4644" s="519" t="s">
        <v>36</v>
      </c>
      <c r="J4644" s="650">
        <v>1782.16</v>
      </c>
    </row>
    <row r="4645" spans="1:10">
      <c r="A4645" s="519" t="s">
        <v>4860</v>
      </c>
      <c r="B4645" s="519"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5" s="519" t="s">
        <v>71889</v>
      </c>
      <c r="D4645" s="519" t="s">
        <v>71868</v>
      </c>
      <c r="E4645" s="519" t="s">
        <v>71857</v>
      </c>
      <c r="F4645" s="519" t="s">
        <v>71858</v>
      </c>
      <c r="G4645" s="519" t="s">
        <v>71859</v>
      </c>
      <c r="H4645" s="519" t="s">
        <v>71860</v>
      </c>
      <c r="I4645" s="519" t="s">
        <v>36</v>
      </c>
      <c r="J4645" s="650">
        <v>186.57</v>
      </c>
    </row>
    <row r="4646" spans="1:10">
      <c r="A4646" s="519" t="s">
        <v>4861</v>
      </c>
      <c r="B4646" s="519" t="str">
        <f t="shared" si="72"/>
        <v>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v>
      </c>
      <c r="C4646" s="519" t="s">
        <v>71889</v>
      </c>
      <c r="D4646" s="519" t="s">
        <v>71868</v>
      </c>
      <c r="E4646" s="519" t="s">
        <v>71857</v>
      </c>
      <c r="F4646" s="519" t="s">
        <v>71858</v>
      </c>
      <c r="G4646" s="519" t="s">
        <v>71859</v>
      </c>
      <c r="H4646" s="519" t="s">
        <v>71860</v>
      </c>
      <c r="I4646" s="519" t="s">
        <v>36</v>
      </c>
      <c r="J4646" s="650">
        <v>180.83</v>
      </c>
    </row>
    <row r="4647" spans="1:10">
      <c r="A4647" s="519" t="s">
        <v>4862</v>
      </c>
      <c r="B4647" s="519"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7" s="519" t="s">
        <v>71889</v>
      </c>
      <c r="D4647" s="519" t="s">
        <v>71869</v>
      </c>
      <c r="E4647" s="519" t="s">
        <v>71857</v>
      </c>
      <c r="F4647" s="519" t="s">
        <v>71858</v>
      </c>
      <c r="G4647" s="519" t="s">
        <v>71859</v>
      </c>
      <c r="H4647" s="519" t="s">
        <v>71860</v>
      </c>
      <c r="I4647" s="519" t="s">
        <v>36</v>
      </c>
      <c r="J4647" s="650">
        <v>218.85</v>
      </c>
    </row>
    <row r="4648" spans="1:10">
      <c r="A4648" s="519" t="s">
        <v>4863</v>
      </c>
      <c r="B4648" s="519" t="str">
        <f t="shared" si="72"/>
        <v>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v>
      </c>
      <c r="C4648" s="519" t="s">
        <v>71889</v>
      </c>
      <c r="D4648" s="519" t="s">
        <v>71869</v>
      </c>
      <c r="E4648" s="519" t="s">
        <v>71857</v>
      </c>
      <c r="F4648" s="519" t="s">
        <v>71858</v>
      </c>
      <c r="G4648" s="519" t="s">
        <v>71859</v>
      </c>
      <c r="H4648" s="519" t="s">
        <v>71860</v>
      </c>
      <c r="I4648" s="519" t="s">
        <v>36</v>
      </c>
      <c r="J4648" s="650">
        <v>211.17</v>
      </c>
    </row>
    <row r="4649" spans="1:10">
      <c r="A4649" s="519" t="s">
        <v>4864</v>
      </c>
      <c r="B4649" s="519"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49" s="519" t="s">
        <v>71889</v>
      </c>
      <c r="D4649" s="519" t="s">
        <v>71870</v>
      </c>
      <c r="E4649" s="519" t="s">
        <v>71857</v>
      </c>
      <c r="F4649" s="519" t="s">
        <v>71858</v>
      </c>
      <c r="G4649" s="519" t="s">
        <v>71859</v>
      </c>
      <c r="H4649" s="519" t="s">
        <v>71860</v>
      </c>
      <c r="I4649" s="519" t="s">
        <v>36</v>
      </c>
      <c r="J4649" s="650">
        <v>286.31</v>
      </c>
    </row>
    <row r="4650" spans="1:10">
      <c r="A4650" s="519" t="s">
        <v>4865</v>
      </c>
      <c r="B4650" s="519" t="str">
        <f t="shared" si="72"/>
        <v>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v>
      </c>
      <c r="C4650" s="519" t="s">
        <v>71889</v>
      </c>
      <c r="D4650" s="519" t="s">
        <v>71870</v>
      </c>
      <c r="E4650" s="519" t="s">
        <v>71857</v>
      </c>
      <c r="F4650" s="519" t="s">
        <v>71858</v>
      </c>
      <c r="G4650" s="519" t="s">
        <v>71859</v>
      </c>
      <c r="H4650" s="519" t="s">
        <v>71860</v>
      </c>
      <c r="I4650" s="519" t="s">
        <v>36</v>
      </c>
      <c r="J4650" s="650">
        <v>276.95</v>
      </c>
    </row>
    <row r="4651" spans="1:10">
      <c r="A4651" s="519" t="s">
        <v>4866</v>
      </c>
      <c r="B4651" s="519"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51" s="519" t="s">
        <v>71889</v>
      </c>
      <c r="D4651" s="519" t="s">
        <v>71872</v>
      </c>
      <c r="E4651" s="519" t="s">
        <v>71857</v>
      </c>
      <c r="F4651" s="519" t="s">
        <v>71858</v>
      </c>
      <c r="G4651" s="519" t="s">
        <v>71859</v>
      </c>
      <c r="H4651" s="519" t="s">
        <v>71860</v>
      </c>
      <c r="I4651" s="519" t="s">
        <v>36</v>
      </c>
      <c r="J4651" s="650">
        <v>376.15</v>
      </c>
    </row>
    <row r="4652" spans="1:10">
      <c r="A4652" s="519" t="s">
        <v>4867</v>
      </c>
      <c r="B4652" s="519" t="str">
        <f t="shared" si="72"/>
        <v>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v>
      </c>
      <c r="C4652" s="519" t="s">
        <v>71889</v>
      </c>
      <c r="D4652" s="519" t="s">
        <v>71872</v>
      </c>
      <c r="E4652" s="519" t="s">
        <v>71857</v>
      </c>
      <c r="F4652" s="519" t="s">
        <v>71858</v>
      </c>
      <c r="G4652" s="519" t="s">
        <v>71859</v>
      </c>
      <c r="H4652" s="519" t="s">
        <v>71860</v>
      </c>
      <c r="I4652" s="519" t="s">
        <v>36</v>
      </c>
      <c r="J4652" s="650">
        <v>364.43</v>
      </c>
    </row>
    <row r="4653" spans="1:10">
      <c r="A4653" s="519" t="s">
        <v>4868</v>
      </c>
      <c r="B4653" s="519"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3" s="519" t="s">
        <v>71889</v>
      </c>
      <c r="D4653" s="519" t="s">
        <v>71873</v>
      </c>
      <c r="E4653" s="519" t="s">
        <v>71857</v>
      </c>
      <c r="F4653" s="519" t="s">
        <v>71858</v>
      </c>
      <c r="G4653" s="519" t="s">
        <v>71859</v>
      </c>
      <c r="H4653" s="519" t="s">
        <v>71860</v>
      </c>
      <c r="I4653" s="519" t="s">
        <v>36</v>
      </c>
      <c r="J4653" s="650">
        <v>483.19</v>
      </c>
    </row>
    <row r="4654" spans="1:10">
      <c r="A4654" s="519" t="s">
        <v>4869</v>
      </c>
      <c r="B4654" s="519" t="str">
        <f t="shared" si="72"/>
        <v>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v>
      </c>
      <c r="C4654" s="519" t="s">
        <v>71889</v>
      </c>
      <c r="D4654" s="519" t="s">
        <v>71873</v>
      </c>
      <c r="E4654" s="519" t="s">
        <v>71857</v>
      </c>
      <c r="F4654" s="519" t="s">
        <v>71858</v>
      </c>
      <c r="G4654" s="519" t="s">
        <v>71859</v>
      </c>
      <c r="H4654" s="519" t="s">
        <v>71860</v>
      </c>
      <c r="I4654" s="519" t="s">
        <v>36</v>
      </c>
      <c r="J4654" s="650">
        <v>469.69</v>
      </c>
    </row>
    <row r="4655" spans="1:10">
      <c r="A4655" s="519" t="s">
        <v>4870</v>
      </c>
      <c r="B4655" s="519"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5" s="519" t="s">
        <v>71889</v>
      </c>
      <c r="D4655" s="519" t="s">
        <v>71874</v>
      </c>
      <c r="E4655" s="519" t="s">
        <v>71857</v>
      </c>
      <c r="F4655" s="519" t="s">
        <v>71858</v>
      </c>
      <c r="G4655" s="519" t="s">
        <v>71859</v>
      </c>
      <c r="H4655" s="519" t="s">
        <v>71860</v>
      </c>
      <c r="I4655" s="519" t="s">
        <v>36</v>
      </c>
      <c r="J4655" s="650">
        <v>601.45000000000005</v>
      </c>
    </row>
    <row r="4656" spans="1:10">
      <c r="A4656" s="519" t="s">
        <v>4871</v>
      </c>
      <c r="B4656" s="519" t="str">
        <f t="shared" si="72"/>
        <v>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v>
      </c>
      <c r="C4656" s="519" t="s">
        <v>71889</v>
      </c>
      <c r="D4656" s="519" t="s">
        <v>71874</v>
      </c>
      <c r="E4656" s="519" t="s">
        <v>71857</v>
      </c>
      <c r="F4656" s="519" t="s">
        <v>71858</v>
      </c>
      <c r="G4656" s="519" t="s">
        <v>71859</v>
      </c>
      <c r="H4656" s="519" t="s">
        <v>71860</v>
      </c>
      <c r="I4656" s="519" t="s">
        <v>36</v>
      </c>
      <c r="J4656" s="650">
        <v>584.82000000000005</v>
      </c>
    </row>
    <row r="4657" spans="1:10">
      <c r="A4657" s="519" t="s">
        <v>4872</v>
      </c>
      <c r="B4657" s="519"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7" s="519" t="s">
        <v>71889</v>
      </c>
      <c r="D4657" s="519" t="s">
        <v>71875</v>
      </c>
      <c r="E4657" s="519" t="s">
        <v>71857</v>
      </c>
      <c r="F4657" s="519" t="s">
        <v>71858</v>
      </c>
      <c r="G4657" s="519" t="s">
        <v>71859</v>
      </c>
      <c r="H4657" s="519" t="s">
        <v>71860</v>
      </c>
      <c r="I4657" s="519" t="s">
        <v>36</v>
      </c>
      <c r="J4657" s="650">
        <v>736.08</v>
      </c>
    </row>
    <row r="4658" spans="1:10">
      <c r="A4658" s="519" t="s">
        <v>4873</v>
      </c>
      <c r="B4658" s="519" t="str">
        <f t="shared" si="72"/>
        <v>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v>
      </c>
      <c r="C4658" s="519" t="s">
        <v>71889</v>
      </c>
      <c r="D4658" s="519" t="s">
        <v>71875</v>
      </c>
      <c r="E4658" s="519" t="s">
        <v>71857</v>
      </c>
      <c r="F4658" s="519" t="s">
        <v>71858</v>
      </c>
      <c r="G4658" s="519" t="s">
        <v>71859</v>
      </c>
      <c r="H4658" s="519" t="s">
        <v>71860</v>
      </c>
      <c r="I4658" s="519" t="s">
        <v>36</v>
      </c>
      <c r="J4658" s="650">
        <v>716.93</v>
      </c>
    </row>
    <row r="4659" spans="1:10">
      <c r="A4659" s="519" t="s">
        <v>4874</v>
      </c>
      <c r="B4659" s="519"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59" s="519" t="s">
        <v>71889</v>
      </c>
      <c r="D4659" s="519" t="s">
        <v>71876</v>
      </c>
      <c r="E4659" s="519" t="s">
        <v>34801</v>
      </c>
      <c r="F4659" s="519" t="s">
        <v>71877</v>
      </c>
      <c r="G4659" s="519" t="s">
        <v>71878</v>
      </c>
      <c r="H4659" s="519" t="s">
        <v>71879</v>
      </c>
      <c r="I4659" s="519" t="s">
        <v>36</v>
      </c>
      <c r="J4659" s="650">
        <v>1050.27</v>
      </c>
    </row>
    <row r="4660" spans="1:10">
      <c r="A4660" s="519" t="s">
        <v>4875</v>
      </c>
      <c r="B4660" s="519" t="str">
        <f t="shared" si="72"/>
        <v>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v>
      </c>
      <c r="C4660" s="519" t="s">
        <v>71889</v>
      </c>
      <c r="D4660" s="519" t="s">
        <v>71876</v>
      </c>
      <c r="E4660" s="519" t="s">
        <v>34801</v>
      </c>
      <c r="F4660" s="519" t="s">
        <v>71877</v>
      </c>
      <c r="G4660" s="519" t="s">
        <v>71878</v>
      </c>
      <c r="H4660" s="519" t="s">
        <v>71879</v>
      </c>
      <c r="I4660" s="519" t="s">
        <v>36</v>
      </c>
      <c r="J4660" s="650">
        <v>1028.3800000000001</v>
      </c>
    </row>
    <row r="4661" spans="1:10">
      <c r="A4661" s="519" t="s">
        <v>4876</v>
      </c>
      <c r="B4661" s="519"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61" s="519" t="s">
        <v>71889</v>
      </c>
      <c r="D4661" s="519" t="s">
        <v>71880</v>
      </c>
      <c r="E4661" s="519" t="s">
        <v>34801</v>
      </c>
      <c r="F4661" s="519" t="s">
        <v>71877</v>
      </c>
      <c r="G4661" s="519" t="s">
        <v>71878</v>
      </c>
      <c r="H4661" s="519" t="s">
        <v>71879</v>
      </c>
      <c r="I4661" s="519" t="s">
        <v>36</v>
      </c>
      <c r="J4661" s="650">
        <v>1147.56</v>
      </c>
    </row>
    <row r="4662" spans="1:10">
      <c r="A4662" s="519" t="s">
        <v>4877</v>
      </c>
      <c r="B4662" s="519" t="str">
        <f t="shared" si="72"/>
        <v>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v>
      </c>
      <c r="C4662" s="519" t="s">
        <v>71889</v>
      </c>
      <c r="D4662" s="519" t="s">
        <v>71880</v>
      </c>
      <c r="E4662" s="519" t="s">
        <v>34801</v>
      </c>
      <c r="F4662" s="519" t="s">
        <v>71877</v>
      </c>
      <c r="G4662" s="519" t="s">
        <v>71878</v>
      </c>
      <c r="H4662" s="519" t="s">
        <v>71879</v>
      </c>
      <c r="I4662" s="519" t="s">
        <v>36</v>
      </c>
      <c r="J4662" s="650">
        <v>1123.67</v>
      </c>
    </row>
    <row r="4663" spans="1:10">
      <c r="A4663" s="519" t="s">
        <v>4878</v>
      </c>
      <c r="B4663" s="519"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3" s="519" t="s">
        <v>71889</v>
      </c>
      <c r="D4663" s="519" t="s">
        <v>71881</v>
      </c>
      <c r="E4663" s="519" t="s">
        <v>34801</v>
      </c>
      <c r="F4663" s="519" t="s">
        <v>71877</v>
      </c>
      <c r="G4663" s="519" t="s">
        <v>71878</v>
      </c>
      <c r="H4663" s="519" t="s">
        <v>71879</v>
      </c>
      <c r="I4663" s="519" t="s">
        <v>36</v>
      </c>
      <c r="J4663" s="650">
        <v>1469.21</v>
      </c>
    </row>
    <row r="4664" spans="1:10">
      <c r="A4664" s="519" t="s">
        <v>4879</v>
      </c>
      <c r="B4664" s="519" t="str">
        <f t="shared" si="72"/>
        <v>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v>
      </c>
      <c r="C4664" s="519" t="s">
        <v>71889</v>
      </c>
      <c r="D4664" s="519" t="s">
        <v>71881</v>
      </c>
      <c r="E4664" s="519" t="s">
        <v>34801</v>
      </c>
      <c r="F4664" s="519" t="s">
        <v>71877</v>
      </c>
      <c r="G4664" s="519" t="s">
        <v>71878</v>
      </c>
      <c r="H4664" s="519" t="s">
        <v>71879</v>
      </c>
      <c r="I4664" s="519" t="s">
        <v>36</v>
      </c>
      <c r="J4664" s="650">
        <v>1442.28</v>
      </c>
    </row>
    <row r="4665" spans="1:10">
      <c r="A4665" s="519" t="s">
        <v>4880</v>
      </c>
      <c r="B4665" s="519"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5" s="519" t="s">
        <v>71889</v>
      </c>
      <c r="D4665" s="519" t="s">
        <v>71882</v>
      </c>
      <c r="E4665" s="519" t="s">
        <v>34801</v>
      </c>
      <c r="F4665" s="519" t="s">
        <v>71877</v>
      </c>
      <c r="G4665" s="519" t="s">
        <v>71878</v>
      </c>
      <c r="H4665" s="519" t="s">
        <v>71879</v>
      </c>
      <c r="I4665" s="519" t="s">
        <v>36</v>
      </c>
      <c r="J4665" s="650">
        <v>1863.93</v>
      </c>
    </row>
    <row r="4666" spans="1:10">
      <c r="A4666" s="519" t="s">
        <v>4881</v>
      </c>
      <c r="B4666" s="519" t="str">
        <f t="shared" si="72"/>
        <v>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v>
      </c>
      <c r="C4666" s="519" t="s">
        <v>71889</v>
      </c>
      <c r="D4666" s="519" t="s">
        <v>71882</v>
      </c>
      <c r="E4666" s="519" t="s">
        <v>34801</v>
      </c>
      <c r="F4666" s="519" t="s">
        <v>71877</v>
      </c>
      <c r="G4666" s="519" t="s">
        <v>71878</v>
      </c>
      <c r="H4666" s="519" t="s">
        <v>71879</v>
      </c>
      <c r="I4666" s="519" t="s">
        <v>36</v>
      </c>
      <c r="J4666" s="650">
        <v>1830.16</v>
      </c>
    </row>
    <row r="4667" spans="1:10">
      <c r="A4667" s="519" t="s">
        <v>4882</v>
      </c>
      <c r="B4667" s="519" t="str">
        <f t="shared" si="72"/>
        <v>CANAL PRE-FABRICADO,EM CONCRETO PROTENDIDO E/OU ARMADO,COM SECAO EM "U",MEDIDO PELA AREA DO PERIMETRO INTERNO DA SECAO VEZES O COMPRIMENTO DO CANAL.FORNECIMENTO E ASSENTAMENTO</v>
      </c>
      <c r="C4667" s="519" t="s">
        <v>35185</v>
      </c>
      <c r="D4667" s="519" t="s">
        <v>35186</v>
      </c>
      <c r="E4667" s="519" t="s">
        <v>35187</v>
      </c>
      <c r="I4667" s="519" t="s">
        <v>13</v>
      </c>
      <c r="J4667" s="650">
        <v>861.43</v>
      </c>
    </row>
    <row r="4668" spans="1:10">
      <c r="A4668" s="519" t="s">
        <v>4883</v>
      </c>
      <c r="B4668" s="519" t="str">
        <f t="shared" si="72"/>
        <v>CANAL PRE-FABRICADO,EM CONCRETO PROTENDIDO E/OU ARMADO,COM SECAO EM "U",MEDIDO PELA AREA DO PERIMETRO INTERNO DA SECAO VEZES O COMPRIMENTO DO CANAL.FORNECIMENTO E ASSENTAMENTO</v>
      </c>
      <c r="C4668" s="519" t="s">
        <v>35185</v>
      </c>
      <c r="D4668" s="519" t="s">
        <v>35186</v>
      </c>
      <c r="E4668" s="519" t="s">
        <v>35187</v>
      </c>
      <c r="I4668" s="519" t="s">
        <v>13</v>
      </c>
      <c r="J4668" s="650">
        <v>805.41</v>
      </c>
    </row>
    <row r="4669" spans="1:10">
      <c r="A4669" s="519" t="s">
        <v>4884</v>
      </c>
      <c r="B4669" s="519" t="str">
        <f t="shared" si="72"/>
        <v>COBERTURA DE CANAL PRE-FABRICADO,EM CONCRETO PROTENDIDO E/OU ARMADO,PARA VAOS ATE 5,00M.FORNECIMENTO E ASSENTAMENTO</v>
      </c>
      <c r="C4669" s="519" t="s">
        <v>35188</v>
      </c>
      <c r="D4669" s="519" t="s">
        <v>35189</v>
      </c>
      <c r="I4669" s="519" t="s">
        <v>13</v>
      </c>
      <c r="J4669" s="650">
        <v>967.52</v>
      </c>
    </row>
    <row r="4670" spans="1:10">
      <c r="A4670" s="519" t="s">
        <v>4885</v>
      </c>
      <c r="B4670" s="519" t="str">
        <f t="shared" si="72"/>
        <v>COBERTURA DE CANAL PRE-FABRICADO,EM CONCRETO PROTENDIDO E/OU ARMADO,PARA VAOS ATE 5,00M.FORNECIMENTO E ASSENTAMENTO</v>
      </c>
      <c r="C4670" s="519" t="s">
        <v>35188</v>
      </c>
      <c r="D4670" s="519" t="s">
        <v>35189</v>
      </c>
      <c r="I4670" s="519" t="s">
        <v>13</v>
      </c>
      <c r="J4670" s="650">
        <v>908.48</v>
      </c>
    </row>
    <row r="4671" spans="1:10">
      <c r="A4671" s="519" t="s">
        <v>4886</v>
      </c>
      <c r="B4671" s="519"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71" s="519" t="s">
        <v>71890</v>
      </c>
      <c r="D4671" s="519" t="s">
        <v>71891</v>
      </c>
      <c r="E4671" s="519" t="s">
        <v>71892</v>
      </c>
      <c r="F4671" s="519" t="s">
        <v>71893</v>
      </c>
      <c r="G4671" s="519" t="s">
        <v>71894</v>
      </c>
      <c r="H4671" s="519" t="s">
        <v>71895</v>
      </c>
      <c r="I4671" s="519" t="s">
        <v>36</v>
      </c>
      <c r="J4671" s="650">
        <v>6425.44</v>
      </c>
    </row>
    <row r="4672" spans="1:10">
      <c r="A4672" s="519" t="s">
        <v>4887</v>
      </c>
      <c r="B4672" s="519" t="str">
        <f t="shared" si="72"/>
        <v>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v>
      </c>
      <c r="C4672" s="519" t="s">
        <v>71890</v>
      </c>
      <c r="D4672" s="519" t="s">
        <v>71891</v>
      </c>
      <c r="E4672" s="519" t="s">
        <v>71892</v>
      </c>
      <c r="F4672" s="519" t="s">
        <v>71893</v>
      </c>
      <c r="G4672" s="519" t="s">
        <v>71894</v>
      </c>
      <c r="H4672" s="519" t="s">
        <v>71895</v>
      </c>
      <c r="I4672" s="519" t="s">
        <v>36</v>
      </c>
      <c r="J4672" s="650">
        <v>6224.75</v>
      </c>
    </row>
    <row r="4673" spans="1:10">
      <c r="A4673" s="519" t="s">
        <v>4888</v>
      </c>
      <c r="B4673" s="519"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3" s="519" t="s">
        <v>71890</v>
      </c>
      <c r="D4673" s="519" t="s">
        <v>71896</v>
      </c>
      <c r="E4673" s="519" t="s">
        <v>71897</v>
      </c>
      <c r="F4673" s="519" t="s">
        <v>71898</v>
      </c>
      <c r="G4673" s="519" t="s">
        <v>71899</v>
      </c>
      <c r="H4673" s="519" t="s">
        <v>35194</v>
      </c>
      <c r="I4673" s="519" t="s">
        <v>36</v>
      </c>
      <c r="J4673" s="650">
        <v>6668.12</v>
      </c>
    </row>
    <row r="4674" spans="1:10">
      <c r="A4674" s="519" t="s">
        <v>4889</v>
      </c>
      <c r="B4674" s="519" t="str">
        <f t="shared" si="72"/>
        <v>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v>
      </c>
      <c r="C4674" s="519" t="s">
        <v>71890</v>
      </c>
      <c r="D4674" s="519" t="s">
        <v>71896</v>
      </c>
      <c r="E4674" s="519" t="s">
        <v>71897</v>
      </c>
      <c r="F4674" s="519" t="s">
        <v>71898</v>
      </c>
      <c r="G4674" s="519" t="s">
        <v>71899</v>
      </c>
      <c r="H4674" s="519" t="s">
        <v>35194</v>
      </c>
      <c r="I4674" s="519" t="s">
        <v>36</v>
      </c>
      <c r="J4674" s="650">
        <v>6449.81</v>
      </c>
    </row>
    <row r="4675" spans="1:10">
      <c r="A4675" s="519" t="s">
        <v>4890</v>
      </c>
      <c r="B4675" s="519"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5" s="519" t="s">
        <v>71890</v>
      </c>
      <c r="D4675" s="519" t="s">
        <v>71900</v>
      </c>
      <c r="E4675" s="519" t="s">
        <v>71901</v>
      </c>
      <c r="F4675" s="519" t="s">
        <v>71902</v>
      </c>
      <c r="G4675" s="519" t="s">
        <v>71903</v>
      </c>
      <c r="H4675" s="519" t="s">
        <v>71904</v>
      </c>
      <c r="I4675" s="519" t="s">
        <v>36</v>
      </c>
      <c r="J4675" s="650">
        <v>7451.28</v>
      </c>
    </row>
    <row r="4676" spans="1:10">
      <c r="A4676" s="519" t="s">
        <v>4891</v>
      </c>
      <c r="B4676" s="519" t="str">
        <f t="shared" si="72"/>
        <v>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v>
      </c>
      <c r="C4676" s="519" t="s">
        <v>71890</v>
      </c>
      <c r="D4676" s="519" t="s">
        <v>71900</v>
      </c>
      <c r="E4676" s="519" t="s">
        <v>71901</v>
      </c>
      <c r="F4676" s="519" t="s">
        <v>71902</v>
      </c>
      <c r="G4676" s="519" t="s">
        <v>71903</v>
      </c>
      <c r="H4676" s="519" t="s">
        <v>71904</v>
      </c>
      <c r="I4676" s="519" t="s">
        <v>36</v>
      </c>
      <c r="J4676" s="650">
        <v>7209.14</v>
      </c>
    </row>
    <row r="4677" spans="1:10">
      <c r="A4677" s="519" t="s">
        <v>4892</v>
      </c>
      <c r="B4677" s="519"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7" s="519" t="s">
        <v>71890</v>
      </c>
      <c r="D4677" s="519" t="s">
        <v>71905</v>
      </c>
      <c r="E4677" s="519" t="s">
        <v>71906</v>
      </c>
      <c r="F4677" s="519" t="s">
        <v>71907</v>
      </c>
      <c r="G4677" s="519" t="s">
        <v>71908</v>
      </c>
      <c r="H4677" s="519" t="s">
        <v>71909</v>
      </c>
      <c r="I4677" s="519" t="s">
        <v>36</v>
      </c>
      <c r="J4677" s="650">
        <v>11478.62</v>
      </c>
    </row>
    <row r="4678" spans="1:10">
      <c r="A4678" s="519" t="s">
        <v>4893</v>
      </c>
      <c r="B4678" s="519" t="str">
        <f t="shared" si="72"/>
        <v>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v>
      </c>
      <c r="C4678" s="519" t="s">
        <v>71890</v>
      </c>
      <c r="D4678" s="519" t="s">
        <v>71905</v>
      </c>
      <c r="E4678" s="519" t="s">
        <v>71906</v>
      </c>
      <c r="F4678" s="519" t="s">
        <v>71907</v>
      </c>
      <c r="G4678" s="519" t="s">
        <v>71908</v>
      </c>
      <c r="H4678" s="519" t="s">
        <v>71909</v>
      </c>
      <c r="I4678" s="519" t="s">
        <v>36</v>
      </c>
      <c r="J4678" s="650">
        <v>11023.74</v>
      </c>
    </row>
    <row r="4679" spans="1:10">
      <c r="A4679" s="519" t="s">
        <v>4894</v>
      </c>
      <c r="B4679" s="519" t="str">
        <f t="shared" si="72"/>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79" s="519" t="s">
        <v>71910</v>
      </c>
      <c r="D4679" s="519" t="s">
        <v>71911</v>
      </c>
      <c r="E4679" s="519" t="s">
        <v>71912</v>
      </c>
      <c r="F4679" s="519" t="s">
        <v>71913</v>
      </c>
      <c r="G4679" s="519" t="s">
        <v>71914</v>
      </c>
      <c r="H4679" s="519" t="s">
        <v>71895</v>
      </c>
      <c r="I4679" s="519" t="s">
        <v>36</v>
      </c>
      <c r="J4679" s="650">
        <v>9727.3700000000008</v>
      </c>
    </row>
    <row r="4680" spans="1:10">
      <c r="A4680" s="519" t="s">
        <v>4895</v>
      </c>
      <c r="B4680" s="519" t="str">
        <f t="shared" ref="B4680:B4743" si="73">C4680&amp;D4680&amp;E4680&amp;F4680&amp;G4680&amp;H4680</f>
        <v>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v>
      </c>
      <c r="C4680" s="519" t="s">
        <v>71910</v>
      </c>
      <c r="D4680" s="519" t="s">
        <v>71911</v>
      </c>
      <c r="E4680" s="519" t="s">
        <v>71912</v>
      </c>
      <c r="F4680" s="519" t="s">
        <v>71913</v>
      </c>
      <c r="G4680" s="519" t="s">
        <v>71914</v>
      </c>
      <c r="H4680" s="519" t="s">
        <v>71895</v>
      </c>
      <c r="I4680" s="519" t="s">
        <v>36</v>
      </c>
      <c r="J4680" s="650">
        <v>9433.4500000000007</v>
      </c>
    </row>
    <row r="4681" spans="1:10">
      <c r="A4681" s="519" t="s">
        <v>4896</v>
      </c>
      <c r="B4681" s="519"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81" s="519" t="s">
        <v>71915</v>
      </c>
      <c r="D4681" s="519" t="s">
        <v>71916</v>
      </c>
      <c r="E4681" s="519" t="s">
        <v>71917</v>
      </c>
      <c r="F4681" s="519" t="s">
        <v>71918</v>
      </c>
      <c r="G4681" s="519" t="s">
        <v>71919</v>
      </c>
      <c r="H4681" s="519" t="s">
        <v>71920</v>
      </c>
      <c r="I4681" s="519" t="s">
        <v>36</v>
      </c>
      <c r="J4681" s="650">
        <v>12147.66</v>
      </c>
    </row>
    <row r="4682" spans="1:10">
      <c r="A4682" s="519" t="s">
        <v>4897</v>
      </c>
      <c r="B4682" s="519" t="str">
        <f t="shared" si="73"/>
        <v>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v>
      </c>
      <c r="C4682" s="519" t="s">
        <v>71915</v>
      </c>
      <c r="D4682" s="519" t="s">
        <v>71916</v>
      </c>
      <c r="E4682" s="519" t="s">
        <v>71917</v>
      </c>
      <c r="F4682" s="519" t="s">
        <v>71918</v>
      </c>
      <c r="G4682" s="519" t="s">
        <v>71919</v>
      </c>
      <c r="H4682" s="519" t="s">
        <v>71920</v>
      </c>
      <c r="I4682" s="519" t="s">
        <v>36</v>
      </c>
      <c r="J4682" s="650">
        <v>11767.08</v>
      </c>
    </row>
    <row r="4683" spans="1:10">
      <c r="A4683" s="519" t="s">
        <v>4898</v>
      </c>
      <c r="B4683" s="519"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3" s="519" t="s">
        <v>71915</v>
      </c>
      <c r="D4683" s="519" t="s">
        <v>71921</v>
      </c>
      <c r="E4683" s="519" t="s">
        <v>71922</v>
      </c>
      <c r="F4683" s="519" t="s">
        <v>71923</v>
      </c>
      <c r="G4683" s="519" t="s">
        <v>71924</v>
      </c>
      <c r="H4683" s="519" t="s">
        <v>71925</v>
      </c>
      <c r="I4683" s="519" t="s">
        <v>36</v>
      </c>
      <c r="J4683" s="650">
        <v>12179.66</v>
      </c>
    </row>
    <row r="4684" spans="1:10">
      <c r="A4684" s="519" t="s">
        <v>4899</v>
      </c>
      <c r="B4684" s="519" t="str">
        <f t="shared" si="73"/>
        <v>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v>
      </c>
      <c r="C4684" s="519" t="s">
        <v>71915</v>
      </c>
      <c r="D4684" s="519" t="s">
        <v>71921</v>
      </c>
      <c r="E4684" s="519" t="s">
        <v>71922</v>
      </c>
      <c r="F4684" s="519" t="s">
        <v>71923</v>
      </c>
      <c r="G4684" s="519" t="s">
        <v>71924</v>
      </c>
      <c r="H4684" s="519" t="s">
        <v>71925</v>
      </c>
      <c r="I4684" s="519" t="s">
        <v>36</v>
      </c>
      <c r="J4684" s="650">
        <v>11797.06</v>
      </c>
    </row>
    <row r="4685" spans="1:10">
      <c r="A4685" s="519" t="s">
        <v>4900</v>
      </c>
      <c r="B4685" s="519"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5" s="519" t="s">
        <v>35190</v>
      </c>
      <c r="D4685" s="519" t="s">
        <v>71926</v>
      </c>
      <c r="E4685" s="519" t="s">
        <v>71927</v>
      </c>
      <c r="F4685" s="519" t="s">
        <v>71928</v>
      </c>
      <c r="G4685" s="519" t="s">
        <v>71929</v>
      </c>
      <c r="H4685" s="519" t="s">
        <v>71930</v>
      </c>
      <c r="I4685" s="519" t="s">
        <v>36</v>
      </c>
      <c r="J4685" s="650">
        <v>18344.27</v>
      </c>
    </row>
    <row r="4686" spans="1:10">
      <c r="A4686" s="519" t="s">
        <v>4901</v>
      </c>
      <c r="B4686" s="519" t="str">
        <f t="shared" si="73"/>
        <v>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v>
      </c>
      <c r="C4686" s="519" t="s">
        <v>35190</v>
      </c>
      <c r="D4686" s="519" t="s">
        <v>71926</v>
      </c>
      <c r="E4686" s="519" t="s">
        <v>71927</v>
      </c>
      <c r="F4686" s="519" t="s">
        <v>71928</v>
      </c>
      <c r="G4686" s="519" t="s">
        <v>71929</v>
      </c>
      <c r="H4686" s="519" t="s">
        <v>71930</v>
      </c>
      <c r="I4686" s="519" t="s">
        <v>36</v>
      </c>
      <c r="J4686" s="650">
        <v>17621.14</v>
      </c>
    </row>
    <row r="4687" spans="1:10">
      <c r="A4687" s="519" t="s">
        <v>4902</v>
      </c>
      <c r="B4687" s="519"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7" s="519" t="s">
        <v>35191</v>
      </c>
      <c r="D4687" s="519" t="s">
        <v>35192</v>
      </c>
      <c r="E4687" s="519" t="s">
        <v>35193</v>
      </c>
      <c r="F4687" s="519" t="s">
        <v>71931</v>
      </c>
      <c r="G4687" s="519" t="s">
        <v>71932</v>
      </c>
      <c r="H4687" s="519" t="s">
        <v>71933</v>
      </c>
      <c r="I4687" s="519" t="s">
        <v>36</v>
      </c>
      <c r="J4687" s="650">
        <v>13523.63</v>
      </c>
    </row>
    <row r="4688" spans="1:10">
      <c r="A4688" s="519" t="s">
        <v>4903</v>
      </c>
      <c r="B4688" s="519" t="str">
        <f t="shared" si="73"/>
        <v>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v>
      </c>
      <c r="C4688" s="519" t="s">
        <v>35191</v>
      </c>
      <c r="D4688" s="519" t="s">
        <v>35192</v>
      </c>
      <c r="E4688" s="519" t="s">
        <v>35193</v>
      </c>
      <c r="F4688" s="519" t="s">
        <v>71931</v>
      </c>
      <c r="G4688" s="519" t="s">
        <v>71932</v>
      </c>
      <c r="H4688" s="519" t="s">
        <v>71933</v>
      </c>
      <c r="I4688" s="519" t="s">
        <v>36</v>
      </c>
      <c r="J4688" s="650">
        <v>13131.64</v>
      </c>
    </row>
    <row r="4689" spans="1:10">
      <c r="A4689" s="519" t="s">
        <v>4904</v>
      </c>
      <c r="B4689" s="519"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89" s="519" t="s">
        <v>35191</v>
      </c>
      <c r="D4689" s="519" t="s">
        <v>71934</v>
      </c>
      <c r="E4689" s="519" t="s">
        <v>71935</v>
      </c>
      <c r="F4689" s="519" t="s">
        <v>71936</v>
      </c>
      <c r="G4689" s="519" t="s">
        <v>71937</v>
      </c>
      <c r="H4689" s="519" t="s">
        <v>71938</v>
      </c>
      <c r="I4689" s="519" t="s">
        <v>36</v>
      </c>
      <c r="J4689" s="650">
        <v>15066.05</v>
      </c>
    </row>
    <row r="4690" spans="1:10">
      <c r="A4690" s="519" t="s">
        <v>4905</v>
      </c>
      <c r="B4690" s="519" t="str">
        <f t="shared" si="73"/>
        <v>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v>
      </c>
      <c r="C4690" s="519" t="s">
        <v>35191</v>
      </c>
      <c r="D4690" s="519" t="s">
        <v>71934</v>
      </c>
      <c r="E4690" s="519" t="s">
        <v>71935</v>
      </c>
      <c r="F4690" s="519" t="s">
        <v>71936</v>
      </c>
      <c r="G4690" s="519" t="s">
        <v>71937</v>
      </c>
      <c r="H4690" s="519" t="s">
        <v>71938</v>
      </c>
      <c r="I4690" s="519" t="s">
        <v>36</v>
      </c>
      <c r="J4690" s="650">
        <v>14598.87</v>
      </c>
    </row>
    <row r="4691" spans="1:10">
      <c r="A4691" s="519" t="s">
        <v>4906</v>
      </c>
      <c r="B4691" s="519"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91" s="519" t="s">
        <v>35191</v>
      </c>
      <c r="D4691" s="519" t="s">
        <v>71939</v>
      </c>
      <c r="E4691" s="519" t="s">
        <v>71940</v>
      </c>
      <c r="F4691" s="519" t="s">
        <v>71941</v>
      </c>
      <c r="G4691" s="519" t="s">
        <v>71942</v>
      </c>
      <c r="H4691" s="519" t="s">
        <v>71943</v>
      </c>
      <c r="I4691" s="519" t="s">
        <v>36</v>
      </c>
      <c r="J4691" s="650">
        <v>16020.19</v>
      </c>
    </row>
    <row r="4692" spans="1:10">
      <c r="A4692" s="519" t="s">
        <v>4907</v>
      </c>
      <c r="B4692" s="519" t="str">
        <f t="shared" si="73"/>
        <v>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v>
      </c>
      <c r="C4692" s="519" t="s">
        <v>35191</v>
      </c>
      <c r="D4692" s="519" t="s">
        <v>71939</v>
      </c>
      <c r="E4692" s="519" t="s">
        <v>71940</v>
      </c>
      <c r="F4692" s="519" t="s">
        <v>71941</v>
      </c>
      <c r="G4692" s="519" t="s">
        <v>71942</v>
      </c>
      <c r="H4692" s="519" t="s">
        <v>71943</v>
      </c>
      <c r="I4692" s="519" t="s">
        <v>36</v>
      </c>
      <c r="J4692" s="650">
        <v>15523.74</v>
      </c>
    </row>
    <row r="4693" spans="1:10">
      <c r="A4693" s="519" t="s">
        <v>4908</v>
      </c>
      <c r="B4693" s="519"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3" s="519" t="s">
        <v>35191</v>
      </c>
      <c r="D4693" s="519" t="s">
        <v>71944</v>
      </c>
      <c r="E4693" s="519" t="s">
        <v>71945</v>
      </c>
      <c r="F4693" s="519" t="s">
        <v>71946</v>
      </c>
      <c r="G4693" s="519" t="s">
        <v>71947</v>
      </c>
      <c r="H4693" s="519" t="s">
        <v>71948</v>
      </c>
      <c r="I4693" s="519" t="s">
        <v>36</v>
      </c>
      <c r="J4693" s="650">
        <v>24187.75</v>
      </c>
    </row>
    <row r="4694" spans="1:10">
      <c r="A4694" s="519" t="s">
        <v>4909</v>
      </c>
      <c r="B4694" s="519" t="str">
        <f t="shared" si="73"/>
        <v>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v>
      </c>
      <c r="C4694" s="519" t="s">
        <v>35191</v>
      </c>
      <c r="D4694" s="519" t="s">
        <v>71944</v>
      </c>
      <c r="E4694" s="519" t="s">
        <v>71945</v>
      </c>
      <c r="F4694" s="519" t="s">
        <v>71946</v>
      </c>
      <c r="G4694" s="519" t="s">
        <v>71947</v>
      </c>
      <c r="H4694" s="519" t="s">
        <v>71948</v>
      </c>
      <c r="I4694" s="519" t="s">
        <v>36</v>
      </c>
      <c r="J4694" s="650">
        <v>23237.68</v>
      </c>
    </row>
    <row r="4695" spans="1:10">
      <c r="A4695" s="519" t="s">
        <v>4910</v>
      </c>
      <c r="B4695" s="519" t="str">
        <f t="shared" si="73"/>
        <v>GALERIA TECNICA PRE-FABRICADA DE CONCRETO ARMADO,DIMENSOESINTERNAS DE 1,00X1,00M (BXH) RECOBRIMENTO COM 2CM,EXCLUSIVEESCAVACAO E REATERRO.FORNECIMENTO E ASSENTAMENTO.</v>
      </c>
      <c r="C4695" s="519" t="s">
        <v>35195</v>
      </c>
      <c r="D4695" s="519" t="s">
        <v>35196</v>
      </c>
      <c r="E4695" s="519" t="s">
        <v>35197</v>
      </c>
      <c r="I4695" s="519" t="s">
        <v>36</v>
      </c>
      <c r="J4695" s="650">
        <v>3551.84</v>
      </c>
    </row>
    <row r="4696" spans="1:10">
      <c r="A4696" s="519" t="s">
        <v>4911</v>
      </c>
      <c r="B4696" s="519" t="str">
        <f t="shared" si="73"/>
        <v>GALERIA TECNICA PRE-FABRICADA DE CONCRETO ARMADO,DIMENSOESINTERNAS DE 1,00X1,00M (BXH) RECOBRIMENTO COM 2CM,EXCLUSIVEESCAVACAO E REATERRO.FORNECIMENTO E ASSENTAMENTO.</v>
      </c>
      <c r="C4696" s="519" t="s">
        <v>35195</v>
      </c>
      <c r="D4696" s="519" t="s">
        <v>35196</v>
      </c>
      <c r="E4696" s="519" t="s">
        <v>35197</v>
      </c>
      <c r="I4696" s="519" t="s">
        <v>36</v>
      </c>
      <c r="J4696" s="650">
        <v>3324.73</v>
      </c>
    </row>
    <row r="4697" spans="1:10">
      <c r="A4697" s="519" t="s">
        <v>4912</v>
      </c>
      <c r="B4697" s="519" t="str">
        <f t="shared" si="73"/>
        <v>GALERIA TECNICA PRE-FABRICADA DE CONCRETO ARMADO,DIMENSOESINTERNAS DE 1,50X1,00M (BXH) RECOBRIMENTO COM 2CM,EXCLUSIVEESCAVACAO E REATERRO.FORNECIMENTO E ASSENTAMENTO</v>
      </c>
      <c r="C4697" s="519" t="s">
        <v>35195</v>
      </c>
      <c r="D4697" s="519" t="s">
        <v>35198</v>
      </c>
      <c r="E4697" s="519" t="s">
        <v>35199</v>
      </c>
      <c r="I4697" s="519" t="s">
        <v>36</v>
      </c>
      <c r="J4697" s="650">
        <v>4466.32</v>
      </c>
    </row>
    <row r="4698" spans="1:10">
      <c r="A4698" s="519" t="s">
        <v>4913</v>
      </c>
      <c r="B4698" s="519" t="str">
        <f t="shared" si="73"/>
        <v>GALERIA TECNICA PRE-FABRICADA DE CONCRETO ARMADO,DIMENSOESINTERNAS DE 1,50X1,00M (BXH) RECOBRIMENTO COM 2CM,EXCLUSIVEESCAVACAO E REATERRO.FORNECIMENTO E ASSENTAMENTO</v>
      </c>
      <c r="C4698" s="519" t="s">
        <v>35195</v>
      </c>
      <c r="D4698" s="519" t="s">
        <v>35198</v>
      </c>
      <c r="E4698" s="519" t="s">
        <v>35199</v>
      </c>
      <c r="I4698" s="519" t="s">
        <v>36</v>
      </c>
      <c r="J4698" s="650">
        <v>4181.6899999999996</v>
      </c>
    </row>
    <row r="4699" spans="1:10">
      <c r="A4699" s="519" t="s">
        <v>4914</v>
      </c>
      <c r="B4699" s="519" t="str">
        <f t="shared" si="73"/>
        <v>GALERIA TECNICA PRE-FABRICADA DE CONCRETO ARMADO,DIMENSOESINTERNAS DE 2,00X1,20M (BXH) RECOBRIMENTO COM 2CM,EXCLUSIVEESCAVACAO E REATERRO.FORNECIMENTO E ASSENTAMENTO</v>
      </c>
      <c r="C4699" s="519" t="s">
        <v>35195</v>
      </c>
      <c r="D4699" s="519" t="s">
        <v>35200</v>
      </c>
      <c r="E4699" s="519" t="s">
        <v>35199</v>
      </c>
      <c r="I4699" s="519" t="s">
        <v>36</v>
      </c>
      <c r="J4699" s="650">
        <v>5725.38</v>
      </c>
    </row>
    <row r="4700" spans="1:10">
      <c r="A4700" s="519" t="s">
        <v>4915</v>
      </c>
      <c r="B4700" s="519" t="str">
        <f t="shared" si="73"/>
        <v>GALERIA TECNICA PRE-FABRICADA DE CONCRETO ARMADO,DIMENSOESINTERNAS DE 2,00X1,20M (BXH) RECOBRIMENTO COM 2CM,EXCLUSIVEESCAVACAO E REATERRO.FORNECIMENTO E ASSENTAMENTO</v>
      </c>
      <c r="C4700" s="519" t="s">
        <v>35195</v>
      </c>
      <c r="D4700" s="519" t="s">
        <v>35200</v>
      </c>
      <c r="E4700" s="519" t="s">
        <v>35199</v>
      </c>
      <c r="I4700" s="519" t="s">
        <v>36</v>
      </c>
      <c r="J4700" s="650">
        <v>5360.81</v>
      </c>
    </row>
    <row r="4701" spans="1:10">
      <c r="A4701" s="519" t="s">
        <v>4916</v>
      </c>
      <c r="B4701" s="519" t="str">
        <f t="shared" si="73"/>
        <v>GALERIA TECNICA PRE-FABRICADA DE CONCRETO ARMADO,DIMENSOESINTERNAS DE 2,00X1,50M (BXH) RECOBRIMENTO COM 2CM,EXCLUSIVEESCAVACAO E REATERRO.FORNECIMENTO E ASSENTAMENTO</v>
      </c>
      <c r="C4701" s="519" t="s">
        <v>35195</v>
      </c>
      <c r="D4701" s="519" t="s">
        <v>35201</v>
      </c>
      <c r="E4701" s="519" t="s">
        <v>35199</v>
      </c>
      <c r="I4701" s="519" t="s">
        <v>36</v>
      </c>
      <c r="J4701" s="650">
        <v>6242.25</v>
      </c>
    </row>
    <row r="4702" spans="1:10">
      <c r="A4702" s="519" t="s">
        <v>4917</v>
      </c>
      <c r="B4702" s="519" t="str">
        <f t="shared" si="73"/>
        <v>GALERIA TECNICA PRE-FABRICADA DE CONCRETO ARMADO,DIMENSOESINTERNAS DE 2,00X1,50M (BXH) RECOBRIMENTO COM 2CM,EXCLUSIVEESCAVACAO E REATERRO.FORNECIMENTO E ASSENTAMENTO</v>
      </c>
      <c r="C4702" s="519" t="s">
        <v>35195</v>
      </c>
      <c r="D4702" s="519" t="s">
        <v>35201</v>
      </c>
      <c r="E4702" s="519" t="s">
        <v>35199</v>
      </c>
      <c r="I4702" s="519" t="s">
        <v>36</v>
      </c>
      <c r="J4702" s="650">
        <v>5844.06</v>
      </c>
    </row>
    <row r="4703" spans="1:10">
      <c r="A4703" s="519" t="s">
        <v>4918</v>
      </c>
      <c r="B4703" s="519" t="str">
        <f t="shared" si="73"/>
        <v>GALERIA TECNICA PRE-FABRICADA DE CONCRETO ARMADO,DIMENSOESINTERNAS DE 2,50X1,50M (BXH) RECOBRIMENTO COM 2CM,EXCLUSIVEESCAVACAO E REATERRO.FORNECIMENTO E ASSENTAMENTO</v>
      </c>
      <c r="C4703" s="519" t="s">
        <v>35195</v>
      </c>
      <c r="D4703" s="519" t="s">
        <v>35202</v>
      </c>
      <c r="E4703" s="519" t="s">
        <v>35199</v>
      </c>
      <c r="I4703" s="519" t="s">
        <v>36</v>
      </c>
      <c r="J4703" s="650">
        <v>7156.73</v>
      </c>
    </row>
    <row r="4704" spans="1:10">
      <c r="A4704" s="519" t="s">
        <v>4919</v>
      </c>
      <c r="B4704" s="519" t="str">
        <f t="shared" si="73"/>
        <v>GALERIA TECNICA PRE-FABRICADA DE CONCRETO ARMADO,DIMENSOESINTERNAS DE 2,50X1,50M (BXH) RECOBRIMENTO COM 2CM,EXCLUSIVEESCAVACAO E REATERRO.FORNECIMENTO E ASSENTAMENTO</v>
      </c>
      <c r="C4704" s="519" t="s">
        <v>35195</v>
      </c>
      <c r="D4704" s="519" t="s">
        <v>35202</v>
      </c>
      <c r="E4704" s="519" t="s">
        <v>35199</v>
      </c>
      <c r="I4704" s="519" t="s">
        <v>36</v>
      </c>
      <c r="J4704" s="650">
        <v>6701.01</v>
      </c>
    </row>
    <row r="4705" spans="1:10">
      <c r="A4705" s="519" t="s">
        <v>4920</v>
      </c>
      <c r="B4705" s="519" t="str">
        <f t="shared" si="73"/>
        <v>GALERIA TECNICA PRE-FABRICADA DE CONCRETO ARMADO,DIMENSOESINTERNAS DE 2,50X2,00M (BXH) RECOBRIMENTO COM 2CM,EXCLUSIVEESCAVACAO E REATERRO.FORNECIMENTO E ASSENTAMENTO</v>
      </c>
      <c r="C4705" s="519" t="s">
        <v>35195</v>
      </c>
      <c r="D4705" s="519" t="s">
        <v>35203</v>
      </c>
      <c r="E4705" s="519" t="s">
        <v>35199</v>
      </c>
      <c r="I4705" s="519" t="s">
        <v>36</v>
      </c>
      <c r="J4705" s="650">
        <v>8018.17</v>
      </c>
    </row>
    <row r="4706" spans="1:10">
      <c r="A4706" s="519" t="s">
        <v>4921</v>
      </c>
      <c r="B4706" s="519" t="str">
        <f t="shared" si="73"/>
        <v>GALERIA TECNICA PRE-FABRICADA DE CONCRETO ARMADO,DIMENSOESINTERNAS DE 2,50X2,00M (BXH) RECOBRIMENTO COM 2CM,EXCLUSIVEESCAVACAO E REATERRO.FORNECIMENTO E ASSENTAMENTO</v>
      </c>
      <c r="C4706" s="519" t="s">
        <v>35195</v>
      </c>
      <c r="D4706" s="519" t="s">
        <v>35203</v>
      </c>
      <c r="E4706" s="519" t="s">
        <v>35199</v>
      </c>
      <c r="I4706" s="519" t="s">
        <v>36</v>
      </c>
      <c r="J4706" s="650">
        <v>7506.43</v>
      </c>
    </row>
    <row r="4707" spans="1:10">
      <c r="A4707" s="519" t="s">
        <v>4922</v>
      </c>
      <c r="B4707" s="519" t="str">
        <f t="shared" si="73"/>
        <v>GALERIA TECNICA PRE-FABRICADA DE CONCRETO ARMADO,DIMENSOESINTERNAS DE 3,00X2,00M (BXH) RECOBRIMENTO COM 2CM,EXCLUSIVEESCAVACAO E REATERRO.FORNECIMENTO E ASSENTAMENTO</v>
      </c>
      <c r="C4707" s="519" t="s">
        <v>35195</v>
      </c>
      <c r="D4707" s="519" t="s">
        <v>35204</v>
      </c>
      <c r="E4707" s="519" t="s">
        <v>35199</v>
      </c>
      <c r="I4707" s="519" t="s">
        <v>36</v>
      </c>
      <c r="J4707" s="650">
        <v>8932.65</v>
      </c>
    </row>
    <row r="4708" spans="1:10">
      <c r="A4708" s="519" t="s">
        <v>4923</v>
      </c>
      <c r="B4708" s="519" t="str">
        <f t="shared" si="73"/>
        <v>GALERIA TECNICA PRE-FABRICADA DE CONCRETO ARMADO,DIMENSOESINTERNAS DE 3,00X2,00M (BXH) RECOBRIMENTO COM 2CM,EXCLUSIVEESCAVACAO E REATERRO.FORNECIMENTO E ASSENTAMENTO</v>
      </c>
      <c r="C4708" s="519" t="s">
        <v>35195</v>
      </c>
      <c r="D4708" s="519" t="s">
        <v>35204</v>
      </c>
      <c r="E4708" s="519" t="s">
        <v>35199</v>
      </c>
      <c r="I4708" s="519" t="s">
        <v>36</v>
      </c>
      <c r="J4708" s="650">
        <v>8363.3799999999992</v>
      </c>
    </row>
    <row r="4709" spans="1:10">
      <c r="A4709" s="519" t="s">
        <v>4924</v>
      </c>
      <c r="B4709" s="519" t="str">
        <f t="shared" si="73"/>
        <v>GALERIA TECNICA PRE-FABRICADA DE CONCRETO ARMADO,DIMENSOESINTERNAS DE 3,50X2,00M (BXH) RECOBRIMENTO COM 2CM,EXCLUSIVEESCAVACAO E REATERRO.FORNECIMENTO E ASSENTAMENTO</v>
      </c>
      <c r="C4709" s="519" t="s">
        <v>35195</v>
      </c>
      <c r="D4709" s="519" t="s">
        <v>35205</v>
      </c>
      <c r="E4709" s="519" t="s">
        <v>35199</v>
      </c>
      <c r="I4709" s="519" t="s">
        <v>36</v>
      </c>
      <c r="J4709" s="650">
        <v>9847.14</v>
      </c>
    </row>
    <row r="4710" spans="1:10">
      <c r="A4710" s="519" t="s">
        <v>4925</v>
      </c>
      <c r="B4710" s="519" t="str">
        <f t="shared" si="73"/>
        <v>GALERIA TECNICA PRE-FABRICADA DE CONCRETO ARMADO,DIMENSOESINTERNAS DE 3,50X2,00M (BXH) RECOBRIMENTO COM 2CM,EXCLUSIVEESCAVACAO E REATERRO.FORNECIMENTO E ASSENTAMENTO</v>
      </c>
      <c r="C4710" s="519" t="s">
        <v>35195</v>
      </c>
      <c r="D4710" s="519" t="s">
        <v>35205</v>
      </c>
      <c r="E4710" s="519" t="s">
        <v>35199</v>
      </c>
      <c r="I4710" s="519" t="s">
        <v>36</v>
      </c>
      <c r="J4710" s="650">
        <v>9220.33</v>
      </c>
    </row>
    <row r="4711" spans="1:10">
      <c r="A4711" s="519" t="s">
        <v>4926</v>
      </c>
      <c r="B4711" s="519"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11" s="519" t="s">
        <v>35206</v>
      </c>
      <c r="D4711" s="519" t="s">
        <v>35207</v>
      </c>
      <c r="E4711" s="519" t="s">
        <v>35208</v>
      </c>
      <c r="F4711" s="519" t="s">
        <v>35209</v>
      </c>
      <c r="G4711" s="519" t="s">
        <v>34776</v>
      </c>
      <c r="H4711" s="519" t="s">
        <v>35210</v>
      </c>
      <c r="I4711" s="519" t="s">
        <v>36</v>
      </c>
      <c r="J4711" s="650">
        <v>42.51</v>
      </c>
    </row>
    <row r="4712" spans="1:10">
      <c r="A4712" s="519" t="s">
        <v>4927</v>
      </c>
      <c r="B4712" s="519" t="str">
        <f t="shared" si="73"/>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12" s="519" t="s">
        <v>35206</v>
      </c>
      <c r="D4712" s="519" t="s">
        <v>35207</v>
      </c>
      <c r="E4712" s="519" t="s">
        <v>35208</v>
      </c>
      <c r="F4712" s="519" t="s">
        <v>35209</v>
      </c>
      <c r="G4712" s="519" t="s">
        <v>34776</v>
      </c>
      <c r="H4712" s="519" t="s">
        <v>35210</v>
      </c>
      <c r="I4712" s="519" t="s">
        <v>36</v>
      </c>
      <c r="J4712" s="650">
        <v>39.44</v>
      </c>
    </row>
    <row r="4713" spans="1:10">
      <c r="A4713" s="519" t="s">
        <v>4928</v>
      </c>
      <c r="B4713" s="519"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3" s="519" t="s">
        <v>35206</v>
      </c>
      <c r="D4713" s="519" t="s">
        <v>35207</v>
      </c>
      <c r="E4713" s="519" t="s">
        <v>35208</v>
      </c>
      <c r="F4713" s="519" t="s">
        <v>35211</v>
      </c>
      <c r="G4713" s="519" t="s">
        <v>34776</v>
      </c>
      <c r="H4713" s="519" t="s">
        <v>35210</v>
      </c>
      <c r="I4713" s="519" t="s">
        <v>36</v>
      </c>
      <c r="J4713" s="650">
        <v>57.66</v>
      </c>
    </row>
    <row r="4714" spans="1:10">
      <c r="A4714" s="519" t="s">
        <v>4929</v>
      </c>
      <c r="B4714" s="519" t="str">
        <f t="shared" si="73"/>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14" s="519" t="s">
        <v>35206</v>
      </c>
      <c r="D4714" s="519" t="s">
        <v>35207</v>
      </c>
      <c r="E4714" s="519" t="s">
        <v>35208</v>
      </c>
      <c r="F4714" s="519" t="s">
        <v>35211</v>
      </c>
      <c r="G4714" s="519" t="s">
        <v>34776</v>
      </c>
      <c r="H4714" s="519" t="s">
        <v>35210</v>
      </c>
      <c r="I4714" s="519" t="s">
        <v>36</v>
      </c>
      <c r="J4714" s="650">
        <v>53.98</v>
      </c>
    </row>
    <row r="4715" spans="1:10">
      <c r="A4715" s="519" t="s">
        <v>4930</v>
      </c>
      <c r="B4715" s="519"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5" s="519" t="s">
        <v>35206</v>
      </c>
      <c r="D4715" s="519" t="s">
        <v>35207</v>
      </c>
      <c r="E4715" s="519" t="s">
        <v>35208</v>
      </c>
      <c r="F4715" s="519" t="s">
        <v>35212</v>
      </c>
      <c r="G4715" s="519" t="s">
        <v>34776</v>
      </c>
      <c r="H4715" s="519" t="s">
        <v>35210</v>
      </c>
      <c r="I4715" s="519" t="s">
        <v>36</v>
      </c>
      <c r="J4715" s="650">
        <v>79.239999999999995</v>
      </c>
    </row>
    <row r="4716" spans="1:10">
      <c r="A4716" s="519" t="s">
        <v>4931</v>
      </c>
      <c r="B4716" s="519" t="str">
        <f t="shared" si="73"/>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16" s="519" t="s">
        <v>35206</v>
      </c>
      <c r="D4716" s="519" t="s">
        <v>35207</v>
      </c>
      <c r="E4716" s="519" t="s">
        <v>35208</v>
      </c>
      <c r="F4716" s="519" t="s">
        <v>35212</v>
      </c>
      <c r="G4716" s="519" t="s">
        <v>34776</v>
      </c>
      <c r="H4716" s="519" t="s">
        <v>35210</v>
      </c>
      <c r="I4716" s="519" t="s">
        <v>36</v>
      </c>
      <c r="J4716" s="650">
        <v>74.94</v>
      </c>
    </row>
    <row r="4717" spans="1:10">
      <c r="A4717" s="519" t="s">
        <v>4932</v>
      </c>
      <c r="B4717" s="519"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7" s="519" t="s">
        <v>35206</v>
      </c>
      <c r="D4717" s="519" t="s">
        <v>35207</v>
      </c>
      <c r="E4717" s="519" t="s">
        <v>35208</v>
      </c>
      <c r="F4717" s="519" t="s">
        <v>35213</v>
      </c>
      <c r="G4717" s="519" t="s">
        <v>34776</v>
      </c>
      <c r="H4717" s="519" t="s">
        <v>35210</v>
      </c>
      <c r="I4717" s="519" t="s">
        <v>36</v>
      </c>
      <c r="J4717" s="650">
        <v>128.38999999999999</v>
      </c>
    </row>
    <row r="4718" spans="1:10">
      <c r="A4718" s="519" t="s">
        <v>4933</v>
      </c>
      <c r="B4718" s="519" t="str">
        <f t="shared" si="73"/>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18" s="519" t="s">
        <v>35206</v>
      </c>
      <c r="D4718" s="519" t="s">
        <v>35207</v>
      </c>
      <c r="E4718" s="519" t="s">
        <v>35208</v>
      </c>
      <c r="F4718" s="519" t="s">
        <v>35213</v>
      </c>
      <c r="G4718" s="519" t="s">
        <v>34776</v>
      </c>
      <c r="H4718" s="519" t="s">
        <v>35210</v>
      </c>
      <c r="I4718" s="519" t="s">
        <v>36</v>
      </c>
      <c r="J4718" s="650">
        <v>122.93</v>
      </c>
    </row>
    <row r="4719" spans="1:10">
      <c r="A4719" s="519" t="s">
        <v>4934</v>
      </c>
      <c r="B4719" s="519"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19" s="519" t="s">
        <v>35206</v>
      </c>
      <c r="D4719" s="519" t="s">
        <v>35207</v>
      </c>
      <c r="E4719" s="519" t="s">
        <v>35208</v>
      </c>
      <c r="F4719" s="519" t="s">
        <v>35214</v>
      </c>
      <c r="G4719" s="519" t="s">
        <v>34776</v>
      </c>
      <c r="H4719" s="519" t="s">
        <v>35210</v>
      </c>
      <c r="I4719" s="519" t="s">
        <v>36</v>
      </c>
      <c r="J4719" s="650">
        <v>162.94</v>
      </c>
    </row>
    <row r="4720" spans="1:10">
      <c r="A4720" s="519" t="s">
        <v>4935</v>
      </c>
      <c r="B4720" s="519" t="str">
        <f t="shared" si="73"/>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20" s="519" t="s">
        <v>35206</v>
      </c>
      <c r="D4720" s="519" t="s">
        <v>35207</v>
      </c>
      <c r="E4720" s="519" t="s">
        <v>35208</v>
      </c>
      <c r="F4720" s="519" t="s">
        <v>35214</v>
      </c>
      <c r="G4720" s="519" t="s">
        <v>34776</v>
      </c>
      <c r="H4720" s="519" t="s">
        <v>35210</v>
      </c>
      <c r="I4720" s="519" t="s">
        <v>36</v>
      </c>
      <c r="J4720" s="650">
        <v>156.85</v>
      </c>
    </row>
    <row r="4721" spans="1:10">
      <c r="A4721" s="519" t="s">
        <v>4936</v>
      </c>
      <c r="B4721" s="519" t="str">
        <f t="shared" si="73"/>
        <v>CAIXA DE VISITA,EXECUTADA COM CONEXOES CERAMICAS,COM DIAMETRO DE 150MM,INCLUSIVE BASE,CAIXA DE PROTECAO E TAMPA EM CONCRETO,CONFORME PADRAO CEDAE,PROFUNDIDADE ATE 1,00M.FORNECIMENTO E ASSENTAMENTO</v>
      </c>
      <c r="C4721" s="519" t="s">
        <v>35215</v>
      </c>
      <c r="D4721" s="519" t="s">
        <v>35216</v>
      </c>
      <c r="E4721" s="519" t="s">
        <v>35217</v>
      </c>
      <c r="F4721" s="519" t="s">
        <v>35218</v>
      </c>
      <c r="I4721" s="519" t="s">
        <v>5</v>
      </c>
      <c r="J4721" s="650">
        <v>297.91000000000003</v>
      </c>
    </row>
    <row r="4722" spans="1:10">
      <c r="A4722" s="519" t="s">
        <v>4937</v>
      </c>
      <c r="B4722" s="519" t="str">
        <f t="shared" si="73"/>
        <v>CAIXA DE VISITA,EXECUTADA COM CONEXOES CERAMICAS,COM DIAMETRO DE 150MM,INCLUSIVE BASE,CAIXA DE PROTECAO E TAMPA EM CONCRETO,CONFORME PADRAO CEDAE,PROFUNDIDADE ATE 1,00M.FORNECIMENTO E ASSENTAMENTO</v>
      </c>
      <c r="C4722" s="519" t="s">
        <v>35215</v>
      </c>
      <c r="D4722" s="519" t="s">
        <v>35216</v>
      </c>
      <c r="E4722" s="519" t="s">
        <v>35217</v>
      </c>
      <c r="F4722" s="519" t="s">
        <v>35218</v>
      </c>
      <c r="I4722" s="519" t="s">
        <v>5</v>
      </c>
      <c r="J4722" s="650">
        <v>286.07</v>
      </c>
    </row>
    <row r="4723" spans="1:10">
      <c r="A4723" s="519" t="s">
        <v>4938</v>
      </c>
      <c r="B4723" s="519" t="str">
        <f t="shared" si="73"/>
        <v>ADICIONAL DE PROFUNDIDADE EXCEDENTE DE 1,00M,PARA CAIXA DE VISITA,EXECUTADA COM CONEXOES CERAMICAS,COM DIAMETRO DE 150MM,CONFORME PADRAO CEDAE.FORNECIMENTO E ASSENTAMENTO</v>
      </c>
      <c r="C4723" s="519" t="s">
        <v>35219</v>
      </c>
      <c r="D4723" s="519" t="s">
        <v>35220</v>
      </c>
      <c r="E4723" s="519" t="s">
        <v>35221</v>
      </c>
      <c r="I4723" s="519" t="s">
        <v>36</v>
      </c>
      <c r="J4723" s="650">
        <v>49.64</v>
      </c>
    </row>
    <row r="4724" spans="1:10">
      <c r="A4724" s="519" t="s">
        <v>4939</v>
      </c>
      <c r="B4724" s="519" t="str">
        <f t="shared" si="73"/>
        <v>ADICIONAL DE PROFUNDIDADE EXCEDENTE DE 1,00M,PARA CAIXA DE VISITA,EXECUTADA COM CONEXOES CERAMICAS,COM DIAMETRO DE 150MM,CONFORME PADRAO CEDAE.FORNECIMENTO E ASSENTAMENTO</v>
      </c>
      <c r="C4724" s="519" t="s">
        <v>35219</v>
      </c>
      <c r="D4724" s="519" t="s">
        <v>35220</v>
      </c>
      <c r="E4724" s="519" t="s">
        <v>35221</v>
      </c>
      <c r="I4724" s="519" t="s">
        <v>36</v>
      </c>
      <c r="J4724" s="650">
        <v>47.55</v>
      </c>
    </row>
    <row r="4725" spans="1:10">
      <c r="A4725" s="519" t="s">
        <v>4940</v>
      </c>
      <c r="B4725" s="519" t="str">
        <f t="shared" si="73"/>
        <v>CAIXA DE VISITA,EXECUTADA COM CONEXOES CERAMICAS,COM DIAMETRO DE 100MM,INCLUSIVE BASE,CAIXA DE PROTECAO E TAMPA EM CONCRETO,CONFORME PADRAO CEDAE,PROFUNDIDADE ATE 1,00M.FORNECIMENTO E ASSENTAMENTO</v>
      </c>
      <c r="C4725" s="519" t="s">
        <v>35215</v>
      </c>
      <c r="D4725" s="519" t="s">
        <v>35222</v>
      </c>
      <c r="E4725" s="519" t="s">
        <v>35217</v>
      </c>
      <c r="F4725" s="519" t="s">
        <v>35218</v>
      </c>
      <c r="I4725" s="519" t="s">
        <v>5</v>
      </c>
      <c r="J4725" s="650">
        <v>181.3</v>
      </c>
    </row>
    <row r="4726" spans="1:10">
      <c r="A4726" s="519" t="s">
        <v>4941</v>
      </c>
      <c r="B4726" s="519" t="str">
        <f t="shared" si="73"/>
        <v>CAIXA DE VISITA,EXECUTADA COM CONEXOES CERAMICAS,COM DIAMETRO DE 100MM,INCLUSIVE BASE,CAIXA DE PROTECAO E TAMPA EM CONCRETO,CONFORME PADRAO CEDAE,PROFUNDIDADE ATE 1,00M.FORNECIMENTO E ASSENTAMENTO</v>
      </c>
      <c r="C4726" s="519" t="s">
        <v>35215</v>
      </c>
      <c r="D4726" s="519" t="s">
        <v>35222</v>
      </c>
      <c r="E4726" s="519" t="s">
        <v>35217</v>
      </c>
      <c r="F4726" s="519" t="s">
        <v>35218</v>
      </c>
      <c r="I4726" s="519" t="s">
        <v>5</v>
      </c>
      <c r="J4726" s="650">
        <v>174.09</v>
      </c>
    </row>
    <row r="4727" spans="1:10">
      <c r="A4727" s="519" t="s">
        <v>4942</v>
      </c>
      <c r="B4727" s="519" t="str">
        <f t="shared" si="73"/>
        <v>ADICIONAL DE PROFUNDIDADE EXCEDENTE DE 1,00M,PARA CAIXA DE VISITA,EXECUTADA COM CONEXOES CERAMICAS,COM DIAMETRO DE 100MM,CONFORME PADRAO CEDAE.FORNECIMENTO E ASSENTAMENTO</v>
      </c>
      <c r="C4727" s="519" t="s">
        <v>35219</v>
      </c>
      <c r="D4727" s="519" t="s">
        <v>35223</v>
      </c>
      <c r="E4727" s="519" t="s">
        <v>35221</v>
      </c>
      <c r="I4727" s="519" t="s">
        <v>36</v>
      </c>
      <c r="J4727" s="650">
        <v>32.29</v>
      </c>
    </row>
    <row r="4728" spans="1:10">
      <c r="A4728" s="519" t="s">
        <v>4943</v>
      </c>
      <c r="B4728" s="519" t="str">
        <f t="shared" si="73"/>
        <v>ADICIONAL DE PROFUNDIDADE EXCEDENTE DE 1,00M,PARA CAIXA DE VISITA,EXECUTADA COM CONEXOES CERAMICAS,COM DIAMETRO DE 100MM,CONFORME PADRAO CEDAE.FORNECIMENTO E ASSENTAMENTO</v>
      </c>
      <c r="C4728" s="519" t="s">
        <v>35219</v>
      </c>
      <c r="D4728" s="519" t="s">
        <v>35223</v>
      </c>
      <c r="E4728" s="519" t="s">
        <v>35221</v>
      </c>
      <c r="I4728" s="519" t="s">
        <v>36</v>
      </c>
      <c r="J4728" s="650">
        <v>30.9</v>
      </c>
    </row>
    <row r="4729" spans="1:10">
      <c r="A4729" s="519" t="s">
        <v>4944</v>
      </c>
      <c r="B4729" s="519" t="str">
        <f t="shared" si="73"/>
        <v>CAIXA DE INSPECAO,EXECUTADA COM CONEXOES CERAMICAS,COM DIAMETRO DE 100MM,INCLUSIVE BASE,CAIXA DE PROTECAO E TAMPA EM CONCRETO,CONFORME PADRAO CEDAE.FORNECIMENTO E ASSENTAMENTO</v>
      </c>
      <c r="C4729" s="519" t="s">
        <v>35224</v>
      </c>
      <c r="D4729" s="519" t="s">
        <v>35225</v>
      </c>
      <c r="E4729" s="519" t="s">
        <v>35226</v>
      </c>
      <c r="I4729" s="519" t="s">
        <v>5</v>
      </c>
      <c r="J4729" s="650">
        <v>123.5</v>
      </c>
    </row>
    <row r="4730" spans="1:10">
      <c r="A4730" s="519" t="s">
        <v>4945</v>
      </c>
      <c r="B4730" s="519" t="str">
        <f t="shared" si="73"/>
        <v>CAIXA DE INSPECAO,EXECUTADA COM CONEXOES CERAMICAS,COM DIAMETRO DE 100MM,INCLUSIVE BASE,CAIXA DE PROTECAO E TAMPA EM CONCRETO,CONFORME PADRAO CEDAE.FORNECIMENTO E ASSENTAMENTO</v>
      </c>
      <c r="C4730" s="519" t="s">
        <v>35224</v>
      </c>
      <c r="D4730" s="519" t="s">
        <v>35225</v>
      </c>
      <c r="E4730" s="519" t="s">
        <v>35226</v>
      </c>
      <c r="I4730" s="519" t="s">
        <v>5</v>
      </c>
      <c r="J4730" s="650">
        <v>118.76</v>
      </c>
    </row>
    <row r="4731" spans="1:10">
      <c r="A4731" s="519" t="s">
        <v>4946</v>
      </c>
      <c r="B4731" s="519" t="str">
        <f t="shared" si="73"/>
        <v>TUBO DE QUEDA EM CERAMICA,COM DIAMETRO DE 100MM,COM DESNIVEL DE ATE 1,00M,PARA POCOS DE VISITA DE ESGOTO SANITARIO,CONFORME PADRAO CEDAE.FORNECIMENTO E ASSENTAMENTO</v>
      </c>
      <c r="C4731" s="519" t="s">
        <v>35227</v>
      </c>
      <c r="D4731" s="519" t="s">
        <v>35228</v>
      </c>
      <c r="E4731" s="519" t="s">
        <v>35229</v>
      </c>
      <c r="I4731" s="519" t="s">
        <v>5</v>
      </c>
      <c r="J4731" s="650">
        <v>185.41</v>
      </c>
    </row>
    <row r="4732" spans="1:10">
      <c r="A4732" s="519" t="s">
        <v>4947</v>
      </c>
      <c r="B4732" s="519" t="str">
        <f t="shared" si="73"/>
        <v>TUBO DE QUEDA EM CERAMICA,COM DIAMETRO DE 100MM,COM DESNIVEL DE ATE 1,00M,PARA POCOS DE VISITA DE ESGOTO SANITARIO,CONFORME PADRAO CEDAE.FORNECIMENTO E ASSENTAMENTO</v>
      </c>
      <c r="C4732" s="519" t="s">
        <v>35227</v>
      </c>
      <c r="D4732" s="519" t="s">
        <v>35228</v>
      </c>
      <c r="E4732" s="519" t="s">
        <v>35229</v>
      </c>
      <c r="I4732" s="519" t="s">
        <v>5</v>
      </c>
      <c r="J4732" s="650">
        <v>175.03</v>
      </c>
    </row>
    <row r="4733" spans="1:10">
      <c r="A4733" s="519" t="s">
        <v>4948</v>
      </c>
      <c r="B4733" s="519" t="str">
        <f t="shared" si="73"/>
        <v>ADICIONAL PARA DESNIVEL EXCEDENTE A 1,00M,PARA TUBO DE QUEDA EM CERAMICA,COM DIAMETRO DE 100MM,PARA POCOS DE VISITA DE ESGOTO SANITARIO,CONFORME PADRAO CEDAE.FORNECIMENTO E ASSENTAMENTO</v>
      </c>
      <c r="C4733" s="519" t="s">
        <v>35230</v>
      </c>
      <c r="D4733" s="519" t="s">
        <v>35231</v>
      </c>
      <c r="E4733" s="519" t="s">
        <v>35232</v>
      </c>
      <c r="F4733" s="519" t="s">
        <v>35233</v>
      </c>
      <c r="I4733" s="519" t="s">
        <v>36</v>
      </c>
      <c r="J4733" s="650">
        <v>115.61</v>
      </c>
    </row>
    <row r="4734" spans="1:10">
      <c r="A4734" s="519" t="s">
        <v>4949</v>
      </c>
      <c r="B4734" s="519" t="str">
        <f t="shared" si="73"/>
        <v>ADICIONAL PARA DESNIVEL EXCEDENTE A 1,00M,PARA TUBO DE QUEDA EM CERAMICA,COM DIAMETRO DE 100MM,PARA POCOS DE VISITA DE ESGOTO SANITARIO,CONFORME PADRAO CEDAE.FORNECIMENTO E ASSENTAMENTO</v>
      </c>
      <c r="C4734" s="519" t="s">
        <v>35230</v>
      </c>
      <c r="D4734" s="519" t="s">
        <v>35231</v>
      </c>
      <c r="E4734" s="519" t="s">
        <v>35232</v>
      </c>
      <c r="F4734" s="519" t="s">
        <v>35233</v>
      </c>
      <c r="I4734" s="519" t="s">
        <v>36</v>
      </c>
      <c r="J4734" s="650">
        <v>107.43</v>
      </c>
    </row>
    <row r="4735" spans="1:10">
      <c r="A4735" s="519" t="s">
        <v>4950</v>
      </c>
      <c r="B4735" s="519" t="str">
        <f t="shared" si="73"/>
        <v>TUBO DE QUEDA EM CERAMICA,COM DIAMETRO DE 150MM,COM DESNIVEL DE ATE 1,00M,PARA POCOS DE VISITA DE ESGOTO SANITARIO,CONFORME PADRAO CEDAE.FORNECIMENTO E ASSENTAMENTO</v>
      </c>
      <c r="C4735" s="519" t="s">
        <v>35234</v>
      </c>
      <c r="D4735" s="519" t="s">
        <v>35228</v>
      </c>
      <c r="E4735" s="519" t="s">
        <v>35229</v>
      </c>
      <c r="I4735" s="519" t="s">
        <v>5</v>
      </c>
      <c r="J4735" s="650">
        <v>259.07</v>
      </c>
    </row>
    <row r="4736" spans="1:10">
      <c r="A4736" s="519" t="s">
        <v>4951</v>
      </c>
      <c r="B4736" s="519" t="str">
        <f t="shared" si="73"/>
        <v>TUBO DE QUEDA EM CERAMICA,COM DIAMETRO DE 150MM,COM DESNIVEL DE ATE 1,00M,PARA POCOS DE VISITA DE ESGOTO SANITARIO,CONFORME PADRAO CEDAE.FORNECIMENTO E ASSENTAMENTO</v>
      </c>
      <c r="C4736" s="519" t="s">
        <v>35234</v>
      </c>
      <c r="D4736" s="519" t="s">
        <v>35228</v>
      </c>
      <c r="E4736" s="519" t="s">
        <v>35229</v>
      </c>
      <c r="I4736" s="519" t="s">
        <v>5</v>
      </c>
      <c r="J4736" s="650">
        <v>246.27</v>
      </c>
    </row>
    <row r="4737" spans="1:10">
      <c r="A4737" s="519" t="s">
        <v>4952</v>
      </c>
      <c r="B4737" s="519" t="str">
        <f t="shared" si="73"/>
        <v>ADICIONAL PARA DESNIVEL EXCEDENTE DE 1,00M,PARA TUBO DE QUEDA EM CERAMICA,COM DIAMETRO DE 150MM,PARA POCOS DE VISITA DEESGOTO SANITARIO,CONFORME PADRAO CEDAE.FORNECIMENTO E ASSENTAMENTO</v>
      </c>
      <c r="C4737" s="519" t="s">
        <v>35235</v>
      </c>
      <c r="D4737" s="519" t="s">
        <v>35236</v>
      </c>
      <c r="E4737" s="519" t="s">
        <v>35237</v>
      </c>
      <c r="F4737" s="519" t="s">
        <v>33747</v>
      </c>
      <c r="I4737" s="519" t="s">
        <v>36</v>
      </c>
      <c r="J4737" s="650">
        <v>149.04</v>
      </c>
    </row>
    <row r="4738" spans="1:10">
      <c r="A4738" s="519" t="s">
        <v>4953</v>
      </c>
      <c r="B4738" s="519" t="str">
        <f t="shared" si="73"/>
        <v>ADICIONAL PARA DESNIVEL EXCEDENTE DE 1,00M,PARA TUBO DE QUEDA EM CERAMICA,COM DIAMETRO DE 150MM,PARA POCOS DE VISITA DEESGOTO SANITARIO,CONFORME PADRAO CEDAE.FORNECIMENTO E ASSENTAMENTO</v>
      </c>
      <c r="C4738" s="519" t="s">
        <v>35235</v>
      </c>
      <c r="D4738" s="519" t="s">
        <v>35236</v>
      </c>
      <c r="E4738" s="519" t="s">
        <v>35237</v>
      </c>
      <c r="F4738" s="519" t="s">
        <v>33747</v>
      </c>
      <c r="I4738" s="519" t="s">
        <v>36</v>
      </c>
      <c r="J4738" s="650">
        <v>139.1</v>
      </c>
    </row>
    <row r="4739" spans="1:10">
      <c r="A4739" s="519" t="s">
        <v>4954</v>
      </c>
      <c r="B4739" s="519" t="str">
        <f t="shared" si="73"/>
        <v>TUBO DE QUEDA EM CERAMICA,COM DIAMETRO DE 200MM,COM DESNIVEL DE ATE 1,00M,PARA POCOS DE VISITA DE ESGOTO SANITARIO,CONFORME PADRAO CEDAE.FORNECIMENTO E ASSENTAMENTO</v>
      </c>
      <c r="C4739" s="519" t="s">
        <v>35238</v>
      </c>
      <c r="D4739" s="519" t="s">
        <v>35228</v>
      </c>
      <c r="E4739" s="519" t="s">
        <v>35229</v>
      </c>
      <c r="I4739" s="519" t="s">
        <v>5</v>
      </c>
      <c r="J4739" s="650">
        <v>415.77</v>
      </c>
    </row>
    <row r="4740" spans="1:10">
      <c r="A4740" s="519" t="s">
        <v>4955</v>
      </c>
      <c r="B4740" s="519" t="str">
        <f t="shared" si="73"/>
        <v>TUBO DE QUEDA EM CERAMICA,COM DIAMETRO DE 200MM,COM DESNIVEL DE ATE 1,00M,PARA POCOS DE VISITA DE ESGOTO SANITARIO,CONFORME PADRAO CEDAE.FORNECIMENTO E ASSENTAMENTO</v>
      </c>
      <c r="C4740" s="519" t="s">
        <v>35238</v>
      </c>
      <c r="D4740" s="519" t="s">
        <v>35228</v>
      </c>
      <c r="E4740" s="519" t="s">
        <v>35229</v>
      </c>
      <c r="I4740" s="519" t="s">
        <v>5</v>
      </c>
      <c r="J4740" s="650">
        <v>399.86</v>
      </c>
    </row>
    <row r="4741" spans="1:10">
      <c r="A4741" s="519" t="s">
        <v>4956</v>
      </c>
      <c r="B4741" s="519" t="str">
        <f t="shared" si="73"/>
        <v>ADICIONAL PARA DESNIVEL EXCEDENTE DE 1,00M,PARA TUBO DE QUEDA EM CERAMICA,COM DIAMETRO DE 200MM,PARA POCOS DE VISITA DEESGOTO SANITARIO,CONFORME PADRAO CEDAE.FORNECIMENTO E ASSENTAMENTO</v>
      </c>
      <c r="C4741" s="519" t="s">
        <v>35235</v>
      </c>
      <c r="D4741" s="519" t="s">
        <v>35239</v>
      </c>
      <c r="E4741" s="519" t="s">
        <v>35237</v>
      </c>
      <c r="F4741" s="519" t="s">
        <v>33747</v>
      </c>
      <c r="I4741" s="519" t="s">
        <v>36</v>
      </c>
      <c r="J4741" s="650">
        <v>188.37</v>
      </c>
    </row>
    <row r="4742" spans="1:10">
      <c r="A4742" s="519" t="s">
        <v>4957</v>
      </c>
      <c r="B4742" s="519" t="str">
        <f t="shared" si="73"/>
        <v>ADICIONAL PARA DESNIVEL EXCEDENTE DE 1,00M,PARA TUBO DE QUEDA EM CERAMICA,COM DIAMETRO DE 200MM,PARA POCOS DE VISITA DEESGOTO SANITARIO,CONFORME PADRAO CEDAE.FORNECIMENTO E ASSENTAMENTO</v>
      </c>
      <c r="C4742" s="519" t="s">
        <v>35235</v>
      </c>
      <c r="D4742" s="519" t="s">
        <v>35239</v>
      </c>
      <c r="E4742" s="519" t="s">
        <v>35237</v>
      </c>
      <c r="F4742" s="519" t="s">
        <v>33747</v>
      </c>
      <c r="I4742" s="519" t="s">
        <v>36</v>
      </c>
      <c r="J4742" s="650">
        <v>176.69</v>
      </c>
    </row>
    <row r="4743" spans="1:10">
      <c r="A4743" s="519" t="s">
        <v>4958</v>
      </c>
      <c r="B4743" s="519" t="str">
        <f t="shared" si="73"/>
        <v>TUBO DE QUEDA EM CERAMICA,COM DIAMETRO DE 250MM,COM DESNIVEL DE ATE 1,00M,PARA POCOS DE VISITA DE ESGOTO SANITARIO,CONFORME PADRAO CEDAE.FORNECIMENTO E ASSENTAMENTO</v>
      </c>
      <c r="C4743" s="519" t="s">
        <v>35240</v>
      </c>
      <c r="D4743" s="519" t="s">
        <v>35228</v>
      </c>
      <c r="E4743" s="519" t="s">
        <v>35229</v>
      </c>
      <c r="I4743" s="519" t="s">
        <v>5</v>
      </c>
      <c r="J4743" s="650">
        <v>1011.26</v>
      </c>
    </row>
    <row r="4744" spans="1:10">
      <c r="A4744" s="519" t="s">
        <v>4959</v>
      </c>
      <c r="B4744" s="519" t="str">
        <f t="shared" ref="B4744:B4807" si="74">C4744&amp;D4744&amp;E4744&amp;F4744&amp;G4744&amp;H4744</f>
        <v>TUBO DE QUEDA EM CERAMICA,COM DIAMETRO DE 250MM,COM DESNIVEL DE ATE 1,00M,PARA POCOS DE VISITA DE ESGOTO SANITARIO,CONFORME PADRAO CEDAE.FORNECIMENTO E ASSENTAMENTO</v>
      </c>
      <c r="C4744" s="519" t="s">
        <v>35240</v>
      </c>
      <c r="D4744" s="519" t="s">
        <v>35228</v>
      </c>
      <c r="E4744" s="519" t="s">
        <v>35229</v>
      </c>
      <c r="I4744" s="519" t="s">
        <v>5</v>
      </c>
      <c r="J4744" s="650">
        <v>991.27</v>
      </c>
    </row>
    <row r="4745" spans="1:10">
      <c r="A4745" s="519" t="s">
        <v>4960</v>
      </c>
      <c r="B4745" s="519" t="str">
        <f t="shared" si="74"/>
        <v>ADICIONAL PARA DESNIVEL EXCEDENTE DE 1,00M,PARA TUBO DE QUEDA EM CERAMICA,COM DIAMETRO DE 250MM,PARA POCOS DE VISITA DEESGOTO SANITARIO,CONFORME PADRAO CEDAE.FORNECIMENTO E ASSENTAMENTO</v>
      </c>
      <c r="C4745" s="519" t="s">
        <v>35235</v>
      </c>
      <c r="D4745" s="519" t="s">
        <v>35241</v>
      </c>
      <c r="E4745" s="519" t="s">
        <v>35237</v>
      </c>
      <c r="F4745" s="519" t="s">
        <v>33747</v>
      </c>
      <c r="I4745" s="519" t="s">
        <v>36</v>
      </c>
      <c r="J4745" s="650">
        <v>255.28</v>
      </c>
    </row>
    <row r="4746" spans="1:10">
      <c r="A4746" s="519" t="s">
        <v>4961</v>
      </c>
      <c r="B4746" s="519" t="str">
        <f t="shared" si="74"/>
        <v>ADICIONAL PARA DESNIVEL EXCEDENTE DE 1,00M,PARA TUBO DE QUEDA EM CERAMICA,COM DIAMETRO DE 250MM,PARA POCOS DE VISITA DEESGOTO SANITARIO,CONFORME PADRAO CEDAE.FORNECIMENTO E ASSENTAMENTO</v>
      </c>
      <c r="C4746" s="519" t="s">
        <v>35235</v>
      </c>
      <c r="D4746" s="519" t="s">
        <v>35241</v>
      </c>
      <c r="E4746" s="519" t="s">
        <v>35237</v>
      </c>
      <c r="F4746" s="519" t="s">
        <v>33747</v>
      </c>
      <c r="I4746" s="519" t="s">
        <v>36</v>
      </c>
      <c r="J4746" s="650">
        <v>241.31</v>
      </c>
    </row>
    <row r="4747" spans="1:10">
      <c r="A4747" s="519" t="s">
        <v>4962</v>
      </c>
      <c r="B4747" s="519" t="str">
        <f t="shared" si="74"/>
        <v>TUBO DE QUEDA EM CERAMICA,COM DIAMETRO DE 300MM,COM DESNIVEL DE ATE 1,00M,PARA POCOS DE VISITA DE ESGOTO SANITARIO,CONFORME PADRAO CEDAE.FORNECIMENTO E ASSENTAMENTO</v>
      </c>
      <c r="C4747" s="519" t="s">
        <v>35242</v>
      </c>
      <c r="D4747" s="519" t="s">
        <v>35228</v>
      </c>
      <c r="E4747" s="519" t="s">
        <v>35229</v>
      </c>
      <c r="I4747" s="519" t="s">
        <v>5</v>
      </c>
      <c r="J4747" s="650">
        <v>1489.16</v>
      </c>
    </row>
    <row r="4748" spans="1:10">
      <c r="A4748" s="519" t="s">
        <v>4963</v>
      </c>
      <c r="B4748" s="519" t="str">
        <f t="shared" si="74"/>
        <v>TUBO DE QUEDA EM CERAMICA,COM DIAMETRO DE 300MM,COM DESNIVEL DE ATE 1,00M,PARA POCOS DE VISITA DE ESGOTO SANITARIO,CONFORME PADRAO CEDAE.FORNECIMENTO E ASSENTAMENTO</v>
      </c>
      <c r="C4748" s="519" t="s">
        <v>35242</v>
      </c>
      <c r="D4748" s="519" t="s">
        <v>35228</v>
      </c>
      <c r="E4748" s="519" t="s">
        <v>35229</v>
      </c>
      <c r="I4748" s="519" t="s">
        <v>5</v>
      </c>
      <c r="J4748" s="650">
        <v>1465.52</v>
      </c>
    </row>
    <row r="4749" spans="1:10">
      <c r="A4749" s="519" t="s">
        <v>4964</v>
      </c>
      <c r="B4749" s="519" t="str">
        <f t="shared" si="74"/>
        <v>ADICIONAL PARA DESNIVEL EXCEDENTE DE 1,00M,PARA TUBO DE QUEDA EM CERAMICA,COM DIAMETRO DE 300MM,PARA POCOS DE VISITA DEESGOTO SANITARIO,CONFORME PADRAO CEDAE.FORNECIMENTO E ASSENTAMENTO</v>
      </c>
      <c r="C4749" s="519" t="s">
        <v>35235</v>
      </c>
      <c r="D4749" s="519" t="s">
        <v>35243</v>
      </c>
      <c r="E4749" s="519" t="s">
        <v>35237</v>
      </c>
      <c r="F4749" s="519" t="s">
        <v>33747</v>
      </c>
      <c r="I4749" s="519" t="s">
        <v>36</v>
      </c>
      <c r="J4749" s="650">
        <v>314.38</v>
      </c>
    </row>
    <row r="4750" spans="1:10">
      <c r="A4750" s="519" t="s">
        <v>4965</v>
      </c>
      <c r="B4750" s="519" t="str">
        <f t="shared" si="74"/>
        <v>ADICIONAL PARA DESNIVEL EXCEDENTE DE 1,00M,PARA TUBO DE QUEDA EM CERAMICA,COM DIAMETRO DE 300MM,PARA POCOS DE VISITA DEESGOTO SANITARIO,CONFORME PADRAO CEDAE.FORNECIMENTO E ASSENTAMENTO</v>
      </c>
      <c r="C4750" s="519" t="s">
        <v>35235</v>
      </c>
      <c r="D4750" s="519" t="s">
        <v>35243</v>
      </c>
      <c r="E4750" s="519" t="s">
        <v>35237</v>
      </c>
      <c r="F4750" s="519" t="s">
        <v>33747</v>
      </c>
      <c r="I4750" s="519" t="s">
        <v>36</v>
      </c>
      <c r="J4750" s="650">
        <v>298.31</v>
      </c>
    </row>
    <row r="4751" spans="1:10">
      <c r="A4751" s="519" t="s">
        <v>4966</v>
      </c>
      <c r="B4751" s="519" t="str">
        <f t="shared" si="74"/>
        <v>CONJUNTO DE PECAS EM CERAMICA,PARA RAMAL PREDIAL DE ESGOTO SANITARIO,COM DIAMETRO DE 100MM E SERVICOS DE LIGACAO NA CAIXA DE INSPECAO OU NO RAMAL ANTIGO E NO COLETOR.FORNECIMENTO E ASSENTAMENTO</v>
      </c>
      <c r="C4751" s="519" t="s">
        <v>35244</v>
      </c>
      <c r="D4751" s="519" t="s">
        <v>35245</v>
      </c>
      <c r="E4751" s="519" t="s">
        <v>35246</v>
      </c>
      <c r="F4751" s="519" t="s">
        <v>33741</v>
      </c>
      <c r="I4751" s="519" t="s">
        <v>5</v>
      </c>
      <c r="J4751" s="650">
        <v>83.91</v>
      </c>
    </row>
    <row r="4752" spans="1:10">
      <c r="A4752" s="519" t="s">
        <v>4967</v>
      </c>
      <c r="B4752" s="519" t="str">
        <f t="shared" si="74"/>
        <v>CONJUNTO DE PECAS EM CERAMICA,PARA RAMAL PREDIAL DE ESGOTO SANITARIO,COM DIAMETRO DE 100MM E SERVICOS DE LIGACAO NA CAIXA DE INSPECAO OU NO RAMAL ANTIGO E NO COLETOR.FORNECIMENTO E ASSENTAMENTO</v>
      </c>
      <c r="C4752" s="519" t="s">
        <v>35244</v>
      </c>
      <c r="D4752" s="519" t="s">
        <v>35245</v>
      </c>
      <c r="E4752" s="519" t="s">
        <v>35246</v>
      </c>
      <c r="F4752" s="519" t="s">
        <v>33741</v>
      </c>
      <c r="I4752" s="519" t="s">
        <v>5</v>
      </c>
      <c r="J4752" s="650">
        <v>80.959999999999994</v>
      </c>
    </row>
    <row r="4753" spans="1:10">
      <c r="A4753" s="519" t="s">
        <v>4968</v>
      </c>
      <c r="B4753" s="519" t="str">
        <f t="shared" si="74"/>
        <v>CONJUNTO DE PECAS EM CERAMICA,PARA RAMAL PREDIAL DE ESGOTO SANITARIO,COM DIAMETRO DE 150MM E SERVICOS DE LIGACAO NA CAIXA DE INSPECAO OU NO RAMAL ANTIGO E NO COLETOR.FORNECIMENTO E ASSENTAMENTO</v>
      </c>
      <c r="C4753" s="519" t="s">
        <v>35244</v>
      </c>
      <c r="D4753" s="519" t="s">
        <v>35247</v>
      </c>
      <c r="E4753" s="519" t="s">
        <v>35246</v>
      </c>
      <c r="F4753" s="519" t="s">
        <v>33741</v>
      </c>
      <c r="I4753" s="519" t="s">
        <v>5</v>
      </c>
      <c r="J4753" s="650">
        <v>114.88</v>
      </c>
    </row>
    <row r="4754" spans="1:10">
      <c r="A4754" s="519" t="s">
        <v>4969</v>
      </c>
      <c r="B4754" s="519" t="str">
        <f t="shared" si="74"/>
        <v>CONJUNTO DE PECAS EM CERAMICA,PARA RAMAL PREDIAL DE ESGOTO SANITARIO,COM DIAMETRO DE 150MM E SERVICOS DE LIGACAO NA CAIXA DE INSPECAO OU NO RAMAL ANTIGO E NO COLETOR.FORNECIMENTO E ASSENTAMENTO</v>
      </c>
      <c r="C4754" s="519" t="s">
        <v>35244</v>
      </c>
      <c r="D4754" s="519" t="s">
        <v>35247</v>
      </c>
      <c r="E4754" s="519" t="s">
        <v>35246</v>
      </c>
      <c r="F4754" s="519" t="s">
        <v>33741</v>
      </c>
      <c r="I4754" s="519" t="s">
        <v>5</v>
      </c>
      <c r="J4754" s="650">
        <v>111.2</v>
      </c>
    </row>
    <row r="4755" spans="1:10">
      <c r="A4755" s="519" t="s">
        <v>4970</v>
      </c>
      <c r="B4755" s="519" t="str">
        <f t="shared" si="74"/>
        <v>LEVANTAMENTO,LIMPEZA E REASSENTAMENTO DE TUBO DE FºFº,PONTAE BOLSA,TIPO ESGOTO,INCLUSIVE FORNECIMENTO DO MATERIAL PARAREJUNTAMENTO(JUNTA DE CHUMBO),COM DIAMETRO DE 50MM</v>
      </c>
      <c r="C4755" s="519" t="s">
        <v>35248</v>
      </c>
      <c r="D4755" s="519" t="s">
        <v>35249</v>
      </c>
      <c r="E4755" s="519" t="s">
        <v>35250</v>
      </c>
      <c r="I4755" s="519" t="s">
        <v>36</v>
      </c>
      <c r="J4755" s="650">
        <v>36.76</v>
      </c>
    </row>
    <row r="4756" spans="1:10">
      <c r="A4756" s="519" t="s">
        <v>4971</v>
      </c>
      <c r="B4756" s="519" t="str">
        <f t="shared" si="74"/>
        <v>LEVANTAMENTO,LIMPEZA E REASSENTAMENTO DE TUBO DE FºFº,PONTAE BOLSA,TIPO ESGOTO,INCLUSIVE FORNECIMENTO DO MATERIAL PARAREJUNTAMENTO(JUNTA DE CHUMBO),COM DIAMETRO DE 50MM</v>
      </c>
      <c r="C4756" s="519" t="s">
        <v>35248</v>
      </c>
      <c r="D4756" s="519" t="s">
        <v>35249</v>
      </c>
      <c r="E4756" s="519" t="s">
        <v>35250</v>
      </c>
      <c r="I4756" s="519" t="s">
        <v>36</v>
      </c>
      <c r="J4756" s="650">
        <v>32.369999999999997</v>
      </c>
    </row>
    <row r="4757" spans="1:10">
      <c r="A4757" s="519" t="s">
        <v>4972</v>
      </c>
      <c r="B4757" s="519" t="str">
        <f t="shared" si="74"/>
        <v>LEVANTAMENTO,LIMPEZA E REASSENTAMENTO DE TUBO DE FºFº,PONTAE BOLSA,TIPO ESGOTO,INCLUSIVE FORNECIMENTO DO MATERIAL PARAREJUNTAMENTO(JUNTA DE CHUMBO),COM DIAMETRO DE 75MM</v>
      </c>
      <c r="C4757" s="519" t="s">
        <v>35248</v>
      </c>
      <c r="D4757" s="519" t="s">
        <v>35249</v>
      </c>
      <c r="E4757" s="519" t="s">
        <v>35251</v>
      </c>
      <c r="I4757" s="519" t="s">
        <v>36</v>
      </c>
      <c r="J4757" s="650">
        <v>46.28</v>
      </c>
    </row>
    <row r="4758" spans="1:10">
      <c r="A4758" s="519" t="s">
        <v>4973</v>
      </c>
      <c r="B4758" s="519" t="str">
        <f t="shared" si="74"/>
        <v>LEVANTAMENTO,LIMPEZA E REASSENTAMENTO DE TUBO DE FºFº,PONTAE BOLSA,TIPO ESGOTO,INCLUSIVE FORNECIMENTO DO MATERIAL PARAREJUNTAMENTO(JUNTA DE CHUMBO),COM DIAMETRO DE 75MM</v>
      </c>
      <c r="C4758" s="519" t="s">
        <v>35248</v>
      </c>
      <c r="D4758" s="519" t="s">
        <v>35249</v>
      </c>
      <c r="E4758" s="519" t="s">
        <v>35251</v>
      </c>
      <c r="I4758" s="519" t="s">
        <v>36</v>
      </c>
      <c r="J4758" s="650">
        <v>40.74</v>
      </c>
    </row>
    <row r="4759" spans="1:10">
      <c r="A4759" s="519" t="s">
        <v>4974</v>
      </c>
      <c r="B4759" s="519" t="str">
        <f t="shared" si="74"/>
        <v>LEVANTAMENTO,LIMPEZA E REASSENTAMENTO DE TUBO DE FºFº,PONTAE BOLSA,TIPO ESGOTO,INCLUSIVE FORNECIMENTO DO MATERIAL PARAREJUNTAMENTO(JUNTA DE CHUMBO),COM DIAMETRO DE 100MM</v>
      </c>
      <c r="C4759" s="519" t="s">
        <v>35248</v>
      </c>
      <c r="D4759" s="519" t="s">
        <v>35249</v>
      </c>
      <c r="E4759" s="519" t="s">
        <v>35252</v>
      </c>
      <c r="I4759" s="519" t="s">
        <v>36</v>
      </c>
      <c r="J4759" s="650">
        <v>62.92</v>
      </c>
    </row>
    <row r="4760" spans="1:10">
      <c r="A4760" s="519" t="s">
        <v>4975</v>
      </c>
      <c r="B4760" s="519" t="str">
        <f t="shared" si="74"/>
        <v>LEVANTAMENTO,LIMPEZA E REASSENTAMENTO DE TUBO DE FºFº,PONTAE BOLSA,TIPO ESGOTO,INCLUSIVE FORNECIMENTO DO MATERIAL PARAREJUNTAMENTO(JUNTA DE CHUMBO),COM DIAMETRO DE 100MM</v>
      </c>
      <c r="C4760" s="519" t="s">
        <v>35248</v>
      </c>
      <c r="D4760" s="519" t="s">
        <v>35249</v>
      </c>
      <c r="E4760" s="519" t="s">
        <v>35252</v>
      </c>
      <c r="I4760" s="519" t="s">
        <v>36</v>
      </c>
      <c r="J4760" s="650">
        <v>55.39</v>
      </c>
    </row>
    <row r="4761" spans="1:10">
      <c r="A4761" s="519" t="s">
        <v>4976</v>
      </c>
      <c r="B4761" s="519" t="str">
        <f t="shared" si="74"/>
        <v>LEVANTAMENTO,LIMPEZA E REASSENTAMENTO DE TUBO DE FºFº,PONTAE BOLSA,TIPO ESGOTO,INCLUSIVE FORNECIMENTO DO MATERIAL PARAREJUNTAMENTO(JUNTA DE CHUMBO),COM DIAMETRO DE 150MM</v>
      </c>
      <c r="C4761" s="519" t="s">
        <v>35248</v>
      </c>
      <c r="D4761" s="519" t="s">
        <v>35249</v>
      </c>
      <c r="E4761" s="519" t="s">
        <v>35253</v>
      </c>
      <c r="I4761" s="519" t="s">
        <v>36</v>
      </c>
      <c r="J4761" s="650">
        <v>77.52</v>
      </c>
    </row>
    <row r="4762" spans="1:10">
      <c r="A4762" s="519" t="s">
        <v>4977</v>
      </c>
      <c r="B4762" s="519" t="str">
        <f t="shared" si="74"/>
        <v>LEVANTAMENTO,LIMPEZA E REASSENTAMENTO DE TUBO DE FºFº,PONTAE BOLSA,TIPO ESGOTO,INCLUSIVE FORNECIMENTO DO MATERIAL PARAREJUNTAMENTO(JUNTA DE CHUMBO),COM DIAMETRO DE 150MM</v>
      </c>
      <c r="C4762" s="519" t="s">
        <v>35248</v>
      </c>
      <c r="D4762" s="519" t="s">
        <v>35249</v>
      </c>
      <c r="E4762" s="519" t="s">
        <v>35253</v>
      </c>
      <c r="I4762" s="519" t="s">
        <v>36</v>
      </c>
      <c r="J4762" s="650">
        <v>68.22</v>
      </c>
    </row>
    <row r="4763" spans="1:10">
      <c r="A4763" s="519" t="s">
        <v>4978</v>
      </c>
      <c r="B4763" s="519" t="str">
        <f t="shared" si="74"/>
        <v>LEVANTAMENTO,LIMPEZA E REASSENTAMENTO DE TUBO DE FºFº,PONTAE BOLSA,TIPO ESGOTO,INCLUSIVE FORNECIMENTO DO MATERIAL PARAREJUNTAMENTO(JUNTA DE CHUMBO),COM DIAMETRO DE 200MM</v>
      </c>
      <c r="C4763" s="519" t="s">
        <v>35248</v>
      </c>
      <c r="D4763" s="519" t="s">
        <v>35249</v>
      </c>
      <c r="E4763" s="519" t="s">
        <v>35254</v>
      </c>
      <c r="I4763" s="519" t="s">
        <v>36</v>
      </c>
      <c r="J4763" s="650">
        <v>83.21</v>
      </c>
    </row>
    <row r="4764" spans="1:10">
      <c r="A4764" s="519" t="s">
        <v>4979</v>
      </c>
      <c r="B4764" s="519" t="str">
        <f t="shared" si="74"/>
        <v>LEVANTAMENTO,LIMPEZA E REASSENTAMENTO DE TUBO DE FºFº,PONTAE BOLSA,TIPO ESGOTO,INCLUSIVE FORNECIMENTO DO MATERIAL PARAREJUNTAMENTO(JUNTA DE CHUMBO),COM DIAMETRO DE 200MM</v>
      </c>
      <c r="C4764" s="519" t="s">
        <v>35248</v>
      </c>
      <c r="D4764" s="519" t="s">
        <v>35249</v>
      </c>
      <c r="E4764" s="519" t="s">
        <v>35254</v>
      </c>
      <c r="I4764" s="519" t="s">
        <v>36</v>
      </c>
      <c r="J4764" s="650">
        <v>73.260000000000005</v>
      </c>
    </row>
    <row r="4765" spans="1:10">
      <c r="A4765" s="519" t="s">
        <v>4980</v>
      </c>
      <c r="B4765" s="519" t="str">
        <f t="shared" si="74"/>
        <v>LEVANTAMENTO,LIMPEZA E REASSENTAMENTO DE TUBO DE FºFº,PONTAE BOLSA,TIPO ESGOTO,INCLUSIVE FORNECIMENTO DO MATERIAL PARAREJUNTAMENTO(JUNTA DE CHUMBO),COM DIAMETRO DE 250MM</v>
      </c>
      <c r="C4765" s="519" t="s">
        <v>35248</v>
      </c>
      <c r="D4765" s="519" t="s">
        <v>35249</v>
      </c>
      <c r="E4765" s="519" t="s">
        <v>35255</v>
      </c>
      <c r="I4765" s="519" t="s">
        <v>36</v>
      </c>
      <c r="J4765" s="650">
        <v>94.77</v>
      </c>
    </row>
    <row r="4766" spans="1:10">
      <c r="A4766" s="519" t="s">
        <v>4981</v>
      </c>
      <c r="B4766" s="519" t="str">
        <f t="shared" si="74"/>
        <v>LEVANTAMENTO,LIMPEZA E REASSENTAMENTO DE TUBO DE FºFº,PONTAE BOLSA,TIPO ESGOTO,INCLUSIVE FORNECIMENTO DO MATERIAL PARAREJUNTAMENTO(JUNTA DE CHUMBO),COM DIAMETRO DE 250MM</v>
      </c>
      <c r="C4766" s="519" t="s">
        <v>35248</v>
      </c>
      <c r="D4766" s="519" t="s">
        <v>35249</v>
      </c>
      <c r="E4766" s="519" t="s">
        <v>35255</v>
      </c>
      <c r="I4766" s="519" t="s">
        <v>36</v>
      </c>
      <c r="J4766" s="650">
        <v>83.43</v>
      </c>
    </row>
    <row r="4767" spans="1:10">
      <c r="A4767" s="519" t="s">
        <v>4982</v>
      </c>
      <c r="B4767" s="519" t="str">
        <f t="shared" si="74"/>
        <v>LEVANTAMENTO,LIMPEZA E REASSENTAMENTO DE TUBO DE FºFº,PONTAE BOLSA,TIPO ESGOTO,INCLUSIVE FORNECIMENTO DO MATERIAL PARAREJUNTAMENTO(JUNTA DE CHUMBO),COM DIAMETRO DE 300MM</v>
      </c>
      <c r="C4767" s="519" t="s">
        <v>35248</v>
      </c>
      <c r="D4767" s="519" t="s">
        <v>35249</v>
      </c>
      <c r="E4767" s="519" t="s">
        <v>35256</v>
      </c>
      <c r="I4767" s="519" t="s">
        <v>36</v>
      </c>
      <c r="J4767" s="650">
        <v>112.53</v>
      </c>
    </row>
    <row r="4768" spans="1:10">
      <c r="A4768" s="519" t="s">
        <v>4983</v>
      </c>
      <c r="B4768" s="519" t="str">
        <f t="shared" si="74"/>
        <v>LEVANTAMENTO,LIMPEZA E REASSENTAMENTO DE TUBO DE FºFº,PONTAE BOLSA,TIPO ESGOTO,INCLUSIVE FORNECIMENTO DO MATERIAL PARAREJUNTAMENTO(JUNTA DE CHUMBO),COM DIAMETRO DE 300MM</v>
      </c>
      <c r="C4768" s="519" t="s">
        <v>35248</v>
      </c>
      <c r="D4768" s="519" t="s">
        <v>35249</v>
      </c>
      <c r="E4768" s="519" t="s">
        <v>35256</v>
      </c>
      <c r="I4768" s="519" t="s">
        <v>36</v>
      </c>
      <c r="J4768" s="650">
        <v>99.11</v>
      </c>
    </row>
    <row r="4769" spans="1:10">
      <c r="A4769" s="519" t="s">
        <v>4984</v>
      </c>
      <c r="B4769" s="519" t="str">
        <f t="shared" si="74"/>
        <v>LEVANTAMENTO,LIMPEZA E REASSENTAMENTO DE CURVA DE FºFº,PONTA E BOLSA,COM QUALQUER DEFLEXAO,INCLUSIVE FORNECIMENTO DO MATERIAL PARA REJUNTAMENTO(JUNTA DE CHUMBO),COM DIAMETRO DE 75MM</v>
      </c>
      <c r="C4769" s="519" t="s">
        <v>35257</v>
      </c>
      <c r="D4769" s="519" t="s">
        <v>35258</v>
      </c>
      <c r="E4769" s="519" t="s">
        <v>35259</v>
      </c>
      <c r="F4769" s="519" t="s">
        <v>36</v>
      </c>
      <c r="I4769" s="519" t="s">
        <v>5</v>
      </c>
      <c r="J4769" s="650">
        <v>56.34</v>
      </c>
    </row>
    <row r="4770" spans="1:10">
      <c r="A4770" s="519" t="s">
        <v>4985</v>
      </c>
      <c r="B4770" s="519" t="str">
        <f t="shared" si="74"/>
        <v>LEVANTAMENTO,LIMPEZA E REASSENTAMENTO DE CURVA DE FºFº,PONTA E BOLSA,COM QUALQUER DEFLEXAO,INCLUSIVE FORNECIMENTO DO MATERIAL PARA REJUNTAMENTO(JUNTA DE CHUMBO),COM DIAMETRO DE 75MM</v>
      </c>
      <c r="C4770" s="519" t="s">
        <v>35257</v>
      </c>
      <c r="D4770" s="519" t="s">
        <v>35258</v>
      </c>
      <c r="E4770" s="519" t="s">
        <v>35259</v>
      </c>
      <c r="F4770" s="519" t="s">
        <v>36</v>
      </c>
      <c r="I4770" s="519" t="s">
        <v>5</v>
      </c>
      <c r="J4770" s="650">
        <v>50.7</v>
      </c>
    </row>
    <row r="4771" spans="1:10">
      <c r="A4771" s="519" t="s">
        <v>4986</v>
      </c>
      <c r="B4771" s="519" t="str">
        <f t="shared" si="74"/>
        <v>LEVANTAMENTO,LIMPEZA E REASSENTAMENTO DE CURVA DE FºFº,PONTA E BOLSA,COM QUALQUER DEFLEXAO,INCLUSIVE FORNECIMENTO DO MATERIAL PARA REJUNTAMENTO(JUNTA DE CHUMBO),COM DIAMETRO DE 100MM</v>
      </c>
      <c r="C4771" s="519" t="s">
        <v>35257</v>
      </c>
      <c r="D4771" s="519" t="s">
        <v>35258</v>
      </c>
      <c r="E4771" s="519" t="s">
        <v>35260</v>
      </c>
      <c r="F4771" s="519" t="s">
        <v>35261</v>
      </c>
      <c r="I4771" s="519" t="s">
        <v>5</v>
      </c>
      <c r="J4771" s="650">
        <v>75.290000000000006</v>
      </c>
    </row>
    <row r="4772" spans="1:10">
      <c r="A4772" s="519" t="s">
        <v>4987</v>
      </c>
      <c r="B4772" s="519" t="str">
        <f t="shared" si="74"/>
        <v>LEVANTAMENTO,LIMPEZA E REASSENTAMENTO DE CURVA DE FºFº,PONTA E BOLSA,COM QUALQUER DEFLEXAO,INCLUSIVE FORNECIMENTO DO MATERIAL PARA REJUNTAMENTO(JUNTA DE CHUMBO),COM DIAMETRO DE 100MM</v>
      </c>
      <c r="C4772" s="519" t="s">
        <v>35257</v>
      </c>
      <c r="D4772" s="519" t="s">
        <v>35258</v>
      </c>
      <c r="E4772" s="519" t="s">
        <v>35260</v>
      </c>
      <c r="F4772" s="519" t="s">
        <v>35261</v>
      </c>
      <c r="I4772" s="519" t="s">
        <v>5</v>
      </c>
      <c r="J4772" s="650">
        <v>67.709999999999994</v>
      </c>
    </row>
    <row r="4773" spans="1:10">
      <c r="A4773" s="519" t="s">
        <v>4988</v>
      </c>
      <c r="B4773" s="519" t="str">
        <f t="shared" si="74"/>
        <v>LEVANTAMENTO,LIMPEZA E REASSENTAMENTO DE CURVA DE FºFº,PONTA E BOLSA,COM QUALQUER DEFLEXAO,INCLUSIVE FORNECIMENTO DO MATERIAL PARA REJUNTAMENTO(JUNTA DE CHUMBO),COM DIAMETRO DE 150MM</v>
      </c>
      <c r="C4773" s="519" t="s">
        <v>35257</v>
      </c>
      <c r="D4773" s="519" t="s">
        <v>35258</v>
      </c>
      <c r="E4773" s="519" t="s">
        <v>35262</v>
      </c>
      <c r="F4773" s="519" t="s">
        <v>35261</v>
      </c>
      <c r="I4773" s="519" t="s">
        <v>5</v>
      </c>
      <c r="J4773" s="650">
        <v>115.66</v>
      </c>
    </row>
    <row r="4774" spans="1:10">
      <c r="A4774" s="519" t="s">
        <v>4989</v>
      </c>
      <c r="B4774" s="519" t="str">
        <f t="shared" si="74"/>
        <v>LEVANTAMENTO,LIMPEZA E REASSENTAMENTO DE CURVA DE FºFº,PONTA E BOLSA,COM QUALQUER DEFLEXAO,INCLUSIVE FORNECIMENTO DO MATERIAL PARA REJUNTAMENTO(JUNTA DE CHUMBO),COM DIAMETRO DE 150MM</v>
      </c>
      <c r="C4774" s="519" t="s">
        <v>35257</v>
      </c>
      <c r="D4774" s="519" t="s">
        <v>35258</v>
      </c>
      <c r="E4774" s="519" t="s">
        <v>35262</v>
      </c>
      <c r="F4774" s="519" t="s">
        <v>35261</v>
      </c>
      <c r="I4774" s="519" t="s">
        <v>5</v>
      </c>
      <c r="J4774" s="650">
        <v>104.28</v>
      </c>
    </row>
    <row r="4775" spans="1:10">
      <c r="A4775" s="519" t="s">
        <v>4990</v>
      </c>
      <c r="B4775" s="519" t="str">
        <f t="shared" si="74"/>
        <v>LEVANTAMENTO,LIMPEZA E REASSENTAMENTO DE CURVA DE FºFº,PONTA E BOLSA,COM QUALQUER DEFLEXAO,INCLUSIVE FORNECIMENTO DO MATERIAL PARA REJUNTAMENTO(JUNTA DE CHUMBO),COM DIAMETRO DE 200MM</v>
      </c>
      <c r="C4775" s="519" t="s">
        <v>35257</v>
      </c>
      <c r="D4775" s="519" t="s">
        <v>35258</v>
      </c>
      <c r="E4775" s="519" t="s">
        <v>35263</v>
      </c>
      <c r="F4775" s="519" t="s">
        <v>35261</v>
      </c>
      <c r="I4775" s="519" t="s">
        <v>5</v>
      </c>
      <c r="J4775" s="650">
        <v>180.89</v>
      </c>
    </row>
    <row r="4776" spans="1:10">
      <c r="A4776" s="519" t="s">
        <v>4991</v>
      </c>
      <c r="B4776" s="519" t="str">
        <f t="shared" si="74"/>
        <v>LEVANTAMENTO,LIMPEZA E REASSENTAMENTO DE CURVA DE FºFº,PONTA E BOLSA,COM QUALQUER DEFLEXAO,INCLUSIVE FORNECIMENTO DO MATERIAL PARA REJUNTAMENTO(JUNTA DE CHUMBO),COM DIAMETRO DE 200MM</v>
      </c>
      <c r="C4776" s="519" t="s">
        <v>35257</v>
      </c>
      <c r="D4776" s="519" t="s">
        <v>35258</v>
      </c>
      <c r="E4776" s="519" t="s">
        <v>35263</v>
      </c>
      <c r="F4776" s="519" t="s">
        <v>35261</v>
      </c>
      <c r="I4776" s="519" t="s">
        <v>5</v>
      </c>
      <c r="J4776" s="650">
        <v>162.69</v>
      </c>
    </row>
    <row r="4777" spans="1:10">
      <c r="A4777" s="519" t="s">
        <v>4992</v>
      </c>
      <c r="B4777" s="519" t="str">
        <f t="shared" si="74"/>
        <v>LEVANTAMENTO,LIMPEZA E REASSENTAMENTO DE CURVA DE FºFº,PONTA E BOLSA,COM QUALQUER DEFLEXAO,INCLUSIVE FORNECIMENTO DO MATERIAL PARA REJUNTAMENTO(JUNTA DE CHUMBO),COM DIAMETRO DE 250MM</v>
      </c>
      <c r="C4777" s="519" t="s">
        <v>35257</v>
      </c>
      <c r="D4777" s="519" t="s">
        <v>35258</v>
      </c>
      <c r="E4777" s="519" t="s">
        <v>35264</v>
      </c>
      <c r="F4777" s="519" t="s">
        <v>35261</v>
      </c>
      <c r="I4777" s="519" t="s">
        <v>5</v>
      </c>
      <c r="J4777" s="650">
        <v>234.4</v>
      </c>
    </row>
    <row r="4778" spans="1:10">
      <c r="A4778" s="519" t="s">
        <v>4993</v>
      </c>
      <c r="B4778" s="519" t="str">
        <f t="shared" si="74"/>
        <v>LEVANTAMENTO,LIMPEZA E REASSENTAMENTO DE CURVA DE FºFº,PONTA E BOLSA,COM QUALQUER DEFLEXAO,INCLUSIVE FORNECIMENTO DO MATERIAL PARA REJUNTAMENTO(JUNTA DE CHUMBO),COM DIAMETRO DE 250MM</v>
      </c>
      <c r="C4778" s="519" t="s">
        <v>35257</v>
      </c>
      <c r="D4778" s="519" t="s">
        <v>35258</v>
      </c>
      <c r="E4778" s="519" t="s">
        <v>35264</v>
      </c>
      <c r="F4778" s="519" t="s">
        <v>35261</v>
      </c>
      <c r="I4778" s="519" t="s">
        <v>5</v>
      </c>
      <c r="J4778" s="650">
        <v>210.79</v>
      </c>
    </row>
    <row r="4779" spans="1:10">
      <c r="A4779" s="519" t="s">
        <v>4994</v>
      </c>
      <c r="B4779" s="519" t="str">
        <f t="shared" si="74"/>
        <v>LEVANTAMENTO,LIMPEZA E REASSENTAMENTO DE CURVA DE FºFº,PONTA E BOLSA,COM QUALQUER DEFLEXAO,INCLUSIVE FORNECIMENTO DO MATERIAL PARA REJUNTAMENTO(JUNTA DE CHUMBO),COM DIAMETRO DE 300MM</v>
      </c>
      <c r="C4779" s="519" t="s">
        <v>35257</v>
      </c>
      <c r="D4779" s="519" t="s">
        <v>35258</v>
      </c>
      <c r="E4779" s="519" t="s">
        <v>35265</v>
      </c>
      <c r="F4779" s="519" t="s">
        <v>35261</v>
      </c>
      <c r="I4779" s="519" t="s">
        <v>5</v>
      </c>
      <c r="J4779" s="650">
        <v>287.81</v>
      </c>
    </row>
    <row r="4780" spans="1:10">
      <c r="A4780" s="519" t="s">
        <v>4995</v>
      </c>
      <c r="B4780" s="519" t="str">
        <f t="shared" si="74"/>
        <v>LEVANTAMENTO,LIMPEZA E REASSENTAMENTO DE CURVA DE FºFº,PONTA E BOLSA,COM QUALQUER DEFLEXAO,INCLUSIVE FORNECIMENTO DO MATERIAL PARA REJUNTAMENTO(JUNTA DE CHUMBO),COM DIAMETRO DE 300MM</v>
      </c>
      <c r="C4780" s="519" t="s">
        <v>35257</v>
      </c>
      <c r="D4780" s="519" t="s">
        <v>35258</v>
      </c>
      <c r="E4780" s="519" t="s">
        <v>35265</v>
      </c>
      <c r="F4780" s="519" t="s">
        <v>35261</v>
      </c>
      <c r="I4780" s="519" t="s">
        <v>5</v>
      </c>
      <c r="J4780" s="650">
        <v>258.97000000000003</v>
      </c>
    </row>
    <row r="4781" spans="1:10">
      <c r="A4781" s="519" t="s">
        <v>4996</v>
      </c>
      <c r="B4781" s="519" t="str">
        <f t="shared" si="74"/>
        <v>LEVANTAMENTO,LIMPEZA E REASSENTAMENTO DE JUNCAO 45° DE FºFº,PONTA E BOLSA,INCLUSIVE FORNECIMENTO DO MATERIAL PARA REJUNTAMENTO(JUNTA DE CHUMBO),COM DIAMETRO DE 75MM</v>
      </c>
      <c r="C4781" s="519" t="s">
        <v>35266</v>
      </c>
      <c r="D4781" s="519" t="s">
        <v>35267</v>
      </c>
      <c r="E4781" s="519" t="s">
        <v>35268</v>
      </c>
      <c r="I4781" s="519" t="s">
        <v>5</v>
      </c>
      <c r="J4781" s="650">
        <v>113.49</v>
      </c>
    </row>
    <row r="4782" spans="1:10">
      <c r="A4782" s="519" t="s">
        <v>4997</v>
      </c>
      <c r="B4782" s="519" t="str">
        <f t="shared" si="74"/>
        <v>LEVANTAMENTO,LIMPEZA E REASSENTAMENTO DE JUNCAO 45° DE FºFº,PONTA E BOLSA,INCLUSIVE FORNECIMENTO DO MATERIAL PARA REJUNTAMENTO(JUNTA DE CHUMBO),COM DIAMETRO DE 75MM</v>
      </c>
      <c r="C4782" s="519" t="s">
        <v>35266</v>
      </c>
      <c r="D4782" s="519" t="s">
        <v>35267</v>
      </c>
      <c r="E4782" s="519" t="s">
        <v>35268</v>
      </c>
      <c r="I4782" s="519" t="s">
        <v>5</v>
      </c>
      <c r="J4782" s="650">
        <v>102.11</v>
      </c>
    </row>
    <row r="4783" spans="1:10">
      <c r="A4783" s="519" t="s">
        <v>4998</v>
      </c>
      <c r="B4783" s="519" t="str">
        <f t="shared" si="74"/>
        <v>LEVANTAMENTO,LIMPEZA E REASSENTAMENTO DE JUNCAO 45° DE FºFº,PONTA E BOLSA,INCLUSIVE FORNECIMENTO DO MATERIAL PARA REJUNTAMENTO(JUNTA DE CHUMBO),COM DIAMETRO DE 100MM</v>
      </c>
      <c r="C4783" s="519" t="s">
        <v>35266</v>
      </c>
      <c r="D4783" s="519" t="s">
        <v>35267</v>
      </c>
      <c r="E4783" s="519" t="s">
        <v>35269</v>
      </c>
      <c r="I4783" s="519" t="s">
        <v>5</v>
      </c>
      <c r="J4783" s="650">
        <v>147.62</v>
      </c>
    </row>
    <row r="4784" spans="1:10">
      <c r="A4784" s="519" t="s">
        <v>4999</v>
      </c>
      <c r="B4784" s="519" t="str">
        <f t="shared" si="74"/>
        <v>LEVANTAMENTO,LIMPEZA E REASSENTAMENTO DE JUNCAO 45° DE FºFº,PONTA E BOLSA,INCLUSIVE FORNECIMENTO DO MATERIAL PARA REJUNTAMENTO(JUNTA DE CHUMBO),COM DIAMETRO DE 100MM</v>
      </c>
      <c r="C4784" s="519" t="s">
        <v>35266</v>
      </c>
      <c r="D4784" s="519" t="s">
        <v>35267</v>
      </c>
      <c r="E4784" s="519" t="s">
        <v>35269</v>
      </c>
      <c r="I4784" s="519" t="s">
        <v>5</v>
      </c>
      <c r="J4784" s="650">
        <v>132.99</v>
      </c>
    </row>
    <row r="4785" spans="1:10">
      <c r="A4785" s="519" t="s">
        <v>5000</v>
      </c>
      <c r="B4785" s="519" t="str">
        <f t="shared" si="74"/>
        <v>LEVANTAMENTO,LIMPEZA E REASSENTAMENTO DE JUNCAO 45° DE FºFº,PONTA E BOLSA,INCLUSIVE FORNECIMENTO DO MATERIAL PARA REJUNTAMENTO(JUNTA DE CHUMBO),COM DIAMETRO DE 150MM</v>
      </c>
      <c r="C4785" s="519" t="s">
        <v>35266</v>
      </c>
      <c r="D4785" s="519" t="s">
        <v>35267</v>
      </c>
      <c r="E4785" s="519" t="s">
        <v>35270</v>
      </c>
      <c r="I4785" s="519" t="s">
        <v>5</v>
      </c>
      <c r="J4785" s="650">
        <v>230.38</v>
      </c>
    </row>
    <row r="4786" spans="1:10">
      <c r="A4786" s="519" t="s">
        <v>5001</v>
      </c>
      <c r="B4786" s="519" t="str">
        <f t="shared" si="74"/>
        <v>LEVANTAMENTO,LIMPEZA E REASSENTAMENTO DE JUNCAO 45° DE FºFº,PONTA E BOLSA,INCLUSIVE FORNECIMENTO DO MATERIAL PARA REJUNTAMENTO(JUNTA DE CHUMBO),COM DIAMETRO DE 150MM</v>
      </c>
      <c r="C4786" s="519" t="s">
        <v>35266</v>
      </c>
      <c r="D4786" s="519" t="s">
        <v>35267</v>
      </c>
      <c r="E4786" s="519" t="s">
        <v>35270</v>
      </c>
      <c r="I4786" s="519" t="s">
        <v>5</v>
      </c>
      <c r="J4786" s="650">
        <v>207.9</v>
      </c>
    </row>
    <row r="4787" spans="1:10">
      <c r="A4787" s="519" t="s">
        <v>5002</v>
      </c>
      <c r="B4787" s="519" t="str">
        <f t="shared" si="74"/>
        <v>LEVANTAMENTO,LIMPEZA E REASSENTAMENTO DE JUNCAO 45° DE FºFº,PONTA E BOLSA,INCLUSIVE FORNECIMENTO DO MATERIAL PARA REJUNTAMENTO(JUNTA DE CHUMBO),COM DIAMETRO DE 200MM</v>
      </c>
      <c r="C4787" s="519" t="s">
        <v>35266</v>
      </c>
      <c r="D4787" s="519" t="s">
        <v>35267</v>
      </c>
      <c r="E4787" s="519" t="s">
        <v>35271</v>
      </c>
      <c r="I4787" s="519" t="s">
        <v>5</v>
      </c>
      <c r="J4787" s="650">
        <v>361.78</v>
      </c>
    </row>
    <row r="4788" spans="1:10">
      <c r="A4788" s="519" t="s">
        <v>5003</v>
      </c>
      <c r="B4788" s="519" t="str">
        <f t="shared" si="74"/>
        <v>LEVANTAMENTO,LIMPEZA E REASSENTAMENTO DE JUNCAO 45° DE FºFº,PONTA E BOLSA,INCLUSIVE FORNECIMENTO DO MATERIAL PARA REJUNTAMENTO(JUNTA DE CHUMBO),COM DIAMETRO DE 200MM</v>
      </c>
      <c r="C4788" s="519" t="s">
        <v>35266</v>
      </c>
      <c r="D4788" s="519" t="s">
        <v>35267</v>
      </c>
      <c r="E4788" s="519" t="s">
        <v>35271</v>
      </c>
      <c r="I4788" s="519" t="s">
        <v>5</v>
      </c>
      <c r="J4788" s="650">
        <v>325.38</v>
      </c>
    </row>
    <row r="4789" spans="1:10">
      <c r="A4789" s="519" t="s">
        <v>5004</v>
      </c>
      <c r="B4789" s="519" t="str">
        <f t="shared" si="74"/>
        <v>LEVANTAMENTO,LIMPEZA E REASSENTAMENTO DE JUNCAO 45° DE FºFº,PONTA E BOLSA,INCLUSIVE FORNECIMENTO DO MATERIAL PARA REJUNTAMENTO(JUNTA DE CHUMBO),COM DIAMETRO DE 250MM</v>
      </c>
      <c r="C4789" s="519" t="s">
        <v>35266</v>
      </c>
      <c r="D4789" s="519" t="s">
        <v>35267</v>
      </c>
      <c r="E4789" s="519" t="s">
        <v>35272</v>
      </c>
      <c r="I4789" s="519" t="s">
        <v>5</v>
      </c>
      <c r="J4789" s="650">
        <v>469.88</v>
      </c>
    </row>
    <row r="4790" spans="1:10">
      <c r="A4790" s="519" t="s">
        <v>5005</v>
      </c>
      <c r="B4790" s="519" t="str">
        <f t="shared" si="74"/>
        <v>LEVANTAMENTO,LIMPEZA E REASSENTAMENTO DE JUNCAO 45° DE FºFº,PONTA E BOLSA,INCLUSIVE FORNECIMENTO DO MATERIAL PARA REJUNTAMENTO(JUNTA DE CHUMBO),COM DIAMETRO DE 250MM</v>
      </c>
      <c r="C4790" s="519" t="s">
        <v>35266</v>
      </c>
      <c r="D4790" s="519" t="s">
        <v>35267</v>
      </c>
      <c r="E4790" s="519" t="s">
        <v>35272</v>
      </c>
      <c r="I4790" s="519" t="s">
        <v>5</v>
      </c>
      <c r="J4790" s="650">
        <v>422.68</v>
      </c>
    </row>
    <row r="4791" spans="1:10">
      <c r="A4791" s="519" t="s">
        <v>5006</v>
      </c>
      <c r="B4791" s="519" t="str">
        <f t="shared" si="74"/>
        <v>LEVANTAMENTO,LIMPEZA E REASSENTAMENTO DE JUNCAO 45° DE FºFº,PONTA E BOLSA,INCLUSIVE FORNECIMENTO DO MATERIAL PARA REJUNTAMENTO(JUNTA DE CHUMBO),COM DIAMETRO DE 300MM</v>
      </c>
      <c r="C4791" s="519" t="s">
        <v>35266</v>
      </c>
      <c r="D4791" s="519" t="s">
        <v>35267</v>
      </c>
      <c r="E4791" s="519" t="s">
        <v>35273</v>
      </c>
      <c r="I4791" s="519" t="s">
        <v>5</v>
      </c>
      <c r="J4791" s="650">
        <v>574.54</v>
      </c>
    </row>
    <row r="4792" spans="1:10">
      <c r="A4792" s="519" t="s">
        <v>5007</v>
      </c>
      <c r="B4792" s="519" t="str">
        <f t="shared" si="74"/>
        <v>LEVANTAMENTO,LIMPEZA E REASSENTAMENTO DE JUNCAO 45° DE FºFº,PONTA E BOLSA,INCLUSIVE FORNECIMENTO DO MATERIAL PARA REJUNTAMENTO(JUNTA DE CHUMBO),COM DIAMETRO DE 300MM</v>
      </c>
      <c r="C4792" s="519" t="s">
        <v>35266</v>
      </c>
      <c r="D4792" s="519" t="s">
        <v>35267</v>
      </c>
      <c r="E4792" s="519" t="s">
        <v>35273</v>
      </c>
      <c r="I4792" s="519" t="s">
        <v>5</v>
      </c>
      <c r="J4792" s="650">
        <v>516.85</v>
      </c>
    </row>
    <row r="4793" spans="1:10">
      <c r="A4793" s="519" t="s">
        <v>5008</v>
      </c>
      <c r="B4793" s="519" t="str">
        <f t="shared" si="74"/>
        <v>LEVANTAMENTO,LIMPEZA E REASSENTAMENTO DE LUVA DE FºFº,TIPO ESGOTO OU STANDARD,INCLUSIVE FORNECIMENTO DO MATERIAL PARA REJUNTAMENTO(JUNTA DE CHUMBO),COM DIAMETRO DE 75MM</v>
      </c>
      <c r="C4793" s="519" t="s">
        <v>35274</v>
      </c>
      <c r="D4793" s="519" t="s">
        <v>35275</v>
      </c>
      <c r="E4793" s="519" t="s">
        <v>35276</v>
      </c>
      <c r="I4793" s="519" t="s">
        <v>5</v>
      </c>
      <c r="J4793" s="650">
        <v>113.49</v>
      </c>
    </row>
    <row r="4794" spans="1:10">
      <c r="A4794" s="519" t="s">
        <v>5009</v>
      </c>
      <c r="B4794" s="519" t="str">
        <f t="shared" si="74"/>
        <v>LEVANTAMENTO,LIMPEZA E REASSENTAMENTO DE LUVA DE FºFº,TIPO ESGOTO OU STANDARD,INCLUSIVE FORNECIMENTO DO MATERIAL PARA REJUNTAMENTO(JUNTA DE CHUMBO),COM DIAMETRO DE 75MM</v>
      </c>
      <c r="C4794" s="519" t="s">
        <v>35274</v>
      </c>
      <c r="D4794" s="519" t="s">
        <v>35275</v>
      </c>
      <c r="E4794" s="519" t="s">
        <v>35276</v>
      </c>
      <c r="I4794" s="519" t="s">
        <v>5</v>
      </c>
      <c r="J4794" s="650">
        <v>102.11</v>
      </c>
    </row>
    <row r="4795" spans="1:10">
      <c r="A4795" s="519" t="s">
        <v>5010</v>
      </c>
      <c r="B4795" s="519" t="str">
        <f t="shared" si="74"/>
        <v>LEVANTAMENTO,LIMPEZA E REASSENTAMENTO DE LUVA DE FºFº,TIPO ESGOTO OU STANDARD,INCLUSIVE FORNECIMENTO DO MATERIAL PARA REJUNTAMENTO(JUNTA DE CHUMBO),COM DIAMETRO DE 100MM</v>
      </c>
      <c r="C4795" s="519" t="s">
        <v>35274</v>
      </c>
      <c r="D4795" s="519" t="s">
        <v>35275</v>
      </c>
      <c r="E4795" s="519" t="s">
        <v>35277</v>
      </c>
      <c r="I4795" s="519" t="s">
        <v>5</v>
      </c>
      <c r="J4795" s="650">
        <v>148.71</v>
      </c>
    </row>
    <row r="4796" spans="1:10">
      <c r="A4796" s="519" t="s">
        <v>5011</v>
      </c>
      <c r="B4796" s="519" t="str">
        <f t="shared" si="74"/>
        <v>LEVANTAMENTO,LIMPEZA E REASSENTAMENTO DE LUVA DE FºFº,TIPO ESGOTO OU STANDARD,INCLUSIVE FORNECIMENTO DO MATERIAL PARA REJUNTAMENTO(JUNTA DE CHUMBO),COM DIAMETRO DE 100MM</v>
      </c>
      <c r="C4796" s="519" t="s">
        <v>35274</v>
      </c>
      <c r="D4796" s="519" t="s">
        <v>35275</v>
      </c>
      <c r="E4796" s="519" t="s">
        <v>35277</v>
      </c>
      <c r="I4796" s="519" t="s">
        <v>5</v>
      </c>
      <c r="J4796" s="650">
        <v>134.08000000000001</v>
      </c>
    </row>
    <row r="4797" spans="1:10">
      <c r="A4797" s="519" t="s">
        <v>5012</v>
      </c>
      <c r="B4797" s="519" t="str">
        <f t="shared" si="74"/>
        <v>LEVANTAMENTO,LIMPEZA E REASSENTAMENTO DE LUVA DE FºFº,TIPO ESGOTO OU STANDARD,INCLUSIVE FORNECIMENTO DO MATERIAL PARA REJUNTAMENTO(JUNTA DE CHUMBO),COM DIAMETRO DE 150MM</v>
      </c>
      <c r="C4797" s="519" t="s">
        <v>35274</v>
      </c>
      <c r="D4797" s="519" t="s">
        <v>35275</v>
      </c>
      <c r="E4797" s="519" t="s">
        <v>35278</v>
      </c>
      <c r="I4797" s="519" t="s">
        <v>5</v>
      </c>
      <c r="J4797" s="650">
        <v>228.35</v>
      </c>
    </row>
    <row r="4798" spans="1:10">
      <c r="A4798" s="519" t="s">
        <v>5013</v>
      </c>
      <c r="B4798" s="519" t="str">
        <f t="shared" si="74"/>
        <v>LEVANTAMENTO,LIMPEZA E REASSENTAMENTO DE LUVA DE FºFº,TIPO ESGOTO OU STANDARD,INCLUSIVE FORNECIMENTO DO MATERIAL PARA REJUNTAMENTO(JUNTA DE CHUMBO),COM DIAMETRO DE 150MM</v>
      </c>
      <c r="C4798" s="519" t="s">
        <v>35274</v>
      </c>
      <c r="D4798" s="519" t="s">
        <v>35275</v>
      </c>
      <c r="E4798" s="519" t="s">
        <v>35278</v>
      </c>
      <c r="I4798" s="519" t="s">
        <v>5</v>
      </c>
      <c r="J4798" s="650">
        <v>206.14</v>
      </c>
    </row>
    <row r="4799" spans="1:10">
      <c r="A4799" s="519" t="s">
        <v>5014</v>
      </c>
      <c r="B4799" s="519" t="str">
        <f t="shared" si="74"/>
        <v>LEVANTAMENTO,LIMPEZA E REASSENTAMENTO DE LUVA DE CORRER,TIPO STANDARD,INCLUSIVE FORNECIMENTO DO MATERIAL PARA REJUNTAMENTO(JUNTA DE CHUMBO),COM DIAMETRO DE 75MM</v>
      </c>
      <c r="C4799" s="519" t="s">
        <v>35279</v>
      </c>
      <c r="D4799" s="519" t="s">
        <v>35280</v>
      </c>
      <c r="E4799" s="519" t="s">
        <v>35281</v>
      </c>
      <c r="I4799" s="519" t="s">
        <v>5</v>
      </c>
      <c r="J4799" s="650">
        <v>155.51</v>
      </c>
    </row>
    <row r="4800" spans="1:10">
      <c r="A4800" s="519" t="s">
        <v>5015</v>
      </c>
      <c r="B4800" s="519" t="str">
        <f t="shared" si="74"/>
        <v>LEVANTAMENTO,LIMPEZA E REASSENTAMENTO DE LUVA DE CORRER,TIPO STANDARD,INCLUSIVE FORNECIMENTO DO MATERIAL PARA REJUNTAMENTO(JUNTA DE CHUMBO),COM DIAMETRO DE 75MM</v>
      </c>
      <c r="C4800" s="519" t="s">
        <v>35279</v>
      </c>
      <c r="D4800" s="519" t="s">
        <v>35280</v>
      </c>
      <c r="E4800" s="519" t="s">
        <v>35281</v>
      </c>
      <c r="I4800" s="519" t="s">
        <v>5</v>
      </c>
      <c r="J4800" s="650">
        <v>141.43</v>
      </c>
    </row>
    <row r="4801" spans="1:10">
      <c r="A4801" s="519" t="s">
        <v>5016</v>
      </c>
      <c r="B4801" s="519" t="str">
        <f t="shared" si="74"/>
        <v>LEVANTAMENTO,LIMPEZA E REASSENTAMENTO DE LUVA DE CORRER,TIPO STANDARD,INCLUSIVE FORNECIMENTO DO MATERIAL PARA REJUNTAMENTO(JUNTA DE CHUMBO),COM DIAMETRO DE 100MM</v>
      </c>
      <c r="C4801" s="519" t="s">
        <v>35279</v>
      </c>
      <c r="D4801" s="519" t="s">
        <v>35280</v>
      </c>
      <c r="E4801" s="519" t="s">
        <v>35282</v>
      </c>
      <c r="I4801" s="519" t="s">
        <v>5</v>
      </c>
      <c r="J4801" s="650">
        <v>200.45</v>
      </c>
    </row>
    <row r="4802" spans="1:10">
      <c r="A4802" s="519" t="s">
        <v>5017</v>
      </c>
      <c r="B4802" s="519" t="str">
        <f t="shared" si="74"/>
        <v>LEVANTAMENTO,LIMPEZA E REASSENTAMENTO DE LUVA DE CORRER,TIPO STANDARD,INCLUSIVE FORNECIMENTO DO MATERIAL PARA REJUNTAMENTO(JUNTA DE CHUMBO),COM DIAMETRO DE 100MM</v>
      </c>
      <c r="C4802" s="519" t="s">
        <v>35279</v>
      </c>
      <c r="D4802" s="519" t="s">
        <v>35280</v>
      </c>
      <c r="E4802" s="519" t="s">
        <v>35282</v>
      </c>
      <c r="I4802" s="519" t="s">
        <v>5</v>
      </c>
      <c r="J4802" s="650">
        <v>180.95</v>
      </c>
    </row>
    <row r="4803" spans="1:10">
      <c r="A4803" s="519" t="s">
        <v>5018</v>
      </c>
      <c r="B4803" s="519" t="str">
        <f t="shared" si="74"/>
        <v>LEVANTAMENTO,LIMPEZA E REASSENTAMENTO DE LUVA DE CORRER,TIPO STANDARD,INCLUSIVE FORNECIMENTO DO MATERIAL PARA REJUNTAMENTO(JUNTA DE CHUMBO),COM DIAMETRO DE 150MM</v>
      </c>
      <c r="C4803" s="519" t="s">
        <v>35279</v>
      </c>
      <c r="D4803" s="519" t="s">
        <v>35280</v>
      </c>
      <c r="E4803" s="519" t="s">
        <v>35283</v>
      </c>
      <c r="I4803" s="519" t="s">
        <v>5</v>
      </c>
      <c r="J4803" s="650">
        <v>334.36</v>
      </c>
    </row>
    <row r="4804" spans="1:10">
      <c r="A4804" s="519" t="s">
        <v>5019</v>
      </c>
      <c r="B4804" s="519" t="str">
        <f t="shared" si="74"/>
        <v>LEVANTAMENTO,LIMPEZA E REASSENTAMENTO DE LUVA DE CORRER,TIPO STANDARD,INCLUSIVE FORNECIMENTO DO MATERIAL PARA REJUNTAMENTO(JUNTA DE CHUMBO),COM DIAMETRO DE 150MM</v>
      </c>
      <c r="C4804" s="519" t="s">
        <v>35279</v>
      </c>
      <c r="D4804" s="519" t="s">
        <v>35280</v>
      </c>
      <c r="E4804" s="519" t="s">
        <v>35283</v>
      </c>
      <c r="I4804" s="519" t="s">
        <v>5</v>
      </c>
      <c r="J4804" s="650">
        <v>305.11</v>
      </c>
    </row>
    <row r="4805" spans="1:10">
      <c r="A4805" s="519" t="s">
        <v>5020</v>
      </c>
      <c r="B4805" s="519" t="str">
        <f t="shared" si="74"/>
        <v>LEVANTAMENTO,LIMPEZA E REASSENTAMENTO DE LUVA DE CORRER,TIPO STANDARD,INCLUSIVE FORNECIMENTO DO MATERIAL PARA REJUNTAMENTO(JUNTA DE CHUMBO),COM DIAMETRO DE 200MM</v>
      </c>
      <c r="C4805" s="519" t="s">
        <v>35279</v>
      </c>
      <c r="D4805" s="519" t="s">
        <v>35280</v>
      </c>
      <c r="E4805" s="519" t="s">
        <v>35284</v>
      </c>
      <c r="I4805" s="519" t="s">
        <v>5</v>
      </c>
      <c r="J4805" s="650">
        <v>549.20000000000005</v>
      </c>
    </row>
    <row r="4806" spans="1:10">
      <c r="A4806" s="519" t="s">
        <v>5021</v>
      </c>
      <c r="B4806" s="519" t="str">
        <f t="shared" si="74"/>
        <v>LEVANTAMENTO,LIMPEZA E REASSENTAMENTO DE LUVA DE CORRER,TIPO STANDARD,INCLUSIVE FORNECIMENTO DO MATERIAL PARA REJUNTAMENTO(JUNTA DE CHUMBO),COM DIAMETRO DE 200MM</v>
      </c>
      <c r="C4806" s="519" t="s">
        <v>35279</v>
      </c>
      <c r="D4806" s="519" t="s">
        <v>35280</v>
      </c>
      <c r="E4806" s="519" t="s">
        <v>35284</v>
      </c>
      <c r="I4806" s="519" t="s">
        <v>5</v>
      </c>
      <c r="J4806" s="650">
        <v>501.99</v>
      </c>
    </row>
    <row r="4807" spans="1:10">
      <c r="A4807" s="519" t="s">
        <v>5022</v>
      </c>
      <c r="B4807" s="519" t="str">
        <f t="shared" si="74"/>
        <v>LEVANTAMENTO,LIMPEZA E REASSENTAMENTO DE LUVA DE CORRER,TIPO STANDARD,INCLUSIVE FORNECIMENTO DO MATERIAL PARA REJUNTAMENTO(JUNTA DE CHUMBO),COM DIAMETRO DE 250MM</v>
      </c>
      <c r="C4807" s="519" t="s">
        <v>35279</v>
      </c>
      <c r="D4807" s="519" t="s">
        <v>35280</v>
      </c>
      <c r="E4807" s="519" t="s">
        <v>35285</v>
      </c>
      <c r="I4807" s="519" t="s">
        <v>5</v>
      </c>
      <c r="J4807" s="650">
        <v>755.5</v>
      </c>
    </row>
    <row r="4808" spans="1:10">
      <c r="A4808" s="519" t="s">
        <v>5023</v>
      </c>
      <c r="B4808" s="519" t="str">
        <f t="shared" ref="B4808:B4871" si="75">C4808&amp;D4808&amp;E4808&amp;F4808&amp;G4808&amp;H4808</f>
        <v>LEVANTAMENTO,LIMPEZA E REASSENTAMENTO DE LUVA DE CORRER,TIPO STANDARD,INCLUSIVE FORNECIMENTO DO MATERIAL PARA REJUNTAMENTO(JUNTA DE CHUMBO),COM DIAMETRO DE 250MM</v>
      </c>
      <c r="C4808" s="519" t="s">
        <v>35279</v>
      </c>
      <c r="D4808" s="519" t="s">
        <v>35280</v>
      </c>
      <c r="E4808" s="519" t="s">
        <v>35285</v>
      </c>
      <c r="I4808" s="519" t="s">
        <v>5</v>
      </c>
      <c r="J4808" s="650">
        <v>694.11</v>
      </c>
    </row>
    <row r="4809" spans="1:10">
      <c r="A4809" s="519" t="s">
        <v>5024</v>
      </c>
      <c r="B4809" s="519" t="str">
        <f t="shared" si="75"/>
        <v>LEVANTAMENTO,LIMPEZA E REASSENTAMENTO DE LUVA DE CORRER,TIPO STANDARD,INCLUSIVE FORNECIMENTO DO MATERIAL PARA REJUNTAMENTO(JUNTA DE CHUMBO),COM DIAMETRO DE 300MM</v>
      </c>
      <c r="C4809" s="519" t="s">
        <v>35279</v>
      </c>
      <c r="D4809" s="519" t="s">
        <v>35280</v>
      </c>
      <c r="E4809" s="519" t="s">
        <v>35286</v>
      </c>
      <c r="I4809" s="519" t="s">
        <v>5</v>
      </c>
      <c r="J4809" s="650">
        <v>905.13</v>
      </c>
    </row>
    <row r="4810" spans="1:10">
      <c r="A4810" s="519" t="s">
        <v>5025</v>
      </c>
      <c r="B4810" s="519" t="str">
        <f t="shared" si="75"/>
        <v>LEVANTAMENTO,LIMPEZA E REASSENTAMENTO DE LUVA DE CORRER,TIPO STANDARD,INCLUSIVE FORNECIMENTO DO MATERIAL PARA REJUNTAMENTO(JUNTA DE CHUMBO),COM DIAMETRO DE 300MM</v>
      </c>
      <c r="C4810" s="519" t="s">
        <v>35279</v>
      </c>
      <c r="D4810" s="519" t="s">
        <v>35280</v>
      </c>
      <c r="E4810" s="519" t="s">
        <v>35286</v>
      </c>
      <c r="I4810" s="519" t="s">
        <v>5</v>
      </c>
      <c r="J4810" s="650">
        <v>829.85</v>
      </c>
    </row>
    <row r="4811" spans="1:10">
      <c r="A4811" s="519" t="s">
        <v>5026</v>
      </c>
      <c r="B4811" s="519"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11" s="519" t="s">
        <v>71949</v>
      </c>
      <c r="D4811" s="519" t="s">
        <v>71950</v>
      </c>
      <c r="E4811" s="519" t="s">
        <v>71951</v>
      </c>
      <c r="F4811" s="519" t="s">
        <v>71952</v>
      </c>
      <c r="G4811" s="519" t="s">
        <v>71953</v>
      </c>
      <c r="H4811" s="519" t="s">
        <v>71954</v>
      </c>
      <c r="I4811" s="519" t="s">
        <v>36</v>
      </c>
      <c r="J4811" s="650">
        <v>168.23</v>
      </c>
    </row>
    <row r="4812" spans="1:10">
      <c r="A4812" s="519" t="s">
        <v>5027</v>
      </c>
      <c r="B4812" s="519"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v>
      </c>
      <c r="C4812" s="519" t="s">
        <v>71949</v>
      </c>
      <c r="D4812" s="519" t="s">
        <v>71950</v>
      </c>
      <c r="E4812" s="519" t="s">
        <v>71951</v>
      </c>
      <c r="F4812" s="519" t="s">
        <v>71952</v>
      </c>
      <c r="G4812" s="519" t="s">
        <v>71953</v>
      </c>
      <c r="H4812" s="519" t="s">
        <v>71954</v>
      </c>
      <c r="I4812" s="519" t="s">
        <v>36</v>
      </c>
      <c r="J4812" s="650">
        <v>166.64</v>
      </c>
    </row>
    <row r="4813" spans="1:10">
      <c r="A4813" s="519" t="s">
        <v>5028</v>
      </c>
      <c r="B4813" s="519"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3" s="519" t="s">
        <v>71949</v>
      </c>
      <c r="D4813" s="519" t="s">
        <v>71950</v>
      </c>
      <c r="E4813" s="519" t="s">
        <v>71951</v>
      </c>
      <c r="F4813" s="519" t="s">
        <v>71952</v>
      </c>
      <c r="G4813" s="519" t="s">
        <v>71953</v>
      </c>
      <c r="H4813" s="519" t="s">
        <v>71955</v>
      </c>
      <c r="I4813" s="519" t="s">
        <v>36</v>
      </c>
      <c r="J4813" s="650">
        <v>204.76</v>
      </c>
    </row>
    <row r="4814" spans="1:10">
      <c r="A4814" s="519" t="s">
        <v>5029</v>
      </c>
      <c r="B4814" s="519" t="str">
        <f t="shared" si="75"/>
        <v>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v>
      </c>
      <c r="C4814" s="519" t="s">
        <v>71949</v>
      </c>
      <c r="D4814" s="519" t="s">
        <v>71950</v>
      </c>
      <c r="E4814" s="519" t="s">
        <v>71951</v>
      </c>
      <c r="F4814" s="519" t="s">
        <v>71952</v>
      </c>
      <c r="G4814" s="519" t="s">
        <v>71953</v>
      </c>
      <c r="H4814" s="519" t="s">
        <v>71955</v>
      </c>
      <c r="I4814" s="519" t="s">
        <v>36</v>
      </c>
      <c r="J4814" s="650">
        <v>202.64</v>
      </c>
    </row>
    <row r="4815" spans="1:10">
      <c r="A4815" s="519" t="s">
        <v>5030</v>
      </c>
      <c r="B4815" s="519"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5" s="519" t="s">
        <v>71949</v>
      </c>
      <c r="D4815" s="519" t="s">
        <v>71950</v>
      </c>
      <c r="E4815" s="519" t="s">
        <v>71951</v>
      </c>
      <c r="F4815" s="519" t="s">
        <v>71956</v>
      </c>
      <c r="G4815" s="519" t="s">
        <v>71957</v>
      </c>
      <c r="H4815" s="519" t="s">
        <v>71958</v>
      </c>
      <c r="I4815" s="519" t="s">
        <v>36</v>
      </c>
      <c r="J4815" s="650">
        <v>233.81</v>
      </c>
    </row>
    <row r="4816" spans="1:10">
      <c r="A4816" s="519" t="s">
        <v>5031</v>
      </c>
      <c r="B4816" s="519"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v>
      </c>
      <c r="C4816" s="519" t="s">
        <v>71949</v>
      </c>
      <c r="D4816" s="519" t="s">
        <v>71950</v>
      </c>
      <c r="E4816" s="519" t="s">
        <v>71951</v>
      </c>
      <c r="F4816" s="519" t="s">
        <v>71956</v>
      </c>
      <c r="G4816" s="519" t="s">
        <v>71957</v>
      </c>
      <c r="H4816" s="519" t="s">
        <v>71958</v>
      </c>
      <c r="I4816" s="519" t="s">
        <v>36</v>
      </c>
      <c r="J4816" s="650">
        <v>231.14</v>
      </c>
    </row>
    <row r="4817" spans="1:10">
      <c r="A4817" s="519" t="s">
        <v>5032</v>
      </c>
      <c r="B4817" s="519"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7" s="519" t="s">
        <v>71949</v>
      </c>
      <c r="D4817" s="519" t="s">
        <v>71959</v>
      </c>
      <c r="E4817" s="519" t="s">
        <v>71960</v>
      </c>
      <c r="F4817" s="519" t="s">
        <v>71961</v>
      </c>
      <c r="G4817" s="519" t="s">
        <v>71962</v>
      </c>
      <c r="H4817" s="519" t="s">
        <v>71963</v>
      </c>
      <c r="I4817" s="519" t="s">
        <v>36</v>
      </c>
      <c r="J4817" s="650">
        <v>304.57</v>
      </c>
    </row>
    <row r="4818" spans="1:10">
      <c r="A4818" s="519" t="s">
        <v>5033</v>
      </c>
      <c r="B4818" s="519" t="str">
        <f t="shared" si="75"/>
        <v>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v>
      </c>
      <c r="C4818" s="519" t="s">
        <v>71949</v>
      </c>
      <c r="D4818" s="519" t="s">
        <v>71959</v>
      </c>
      <c r="E4818" s="519" t="s">
        <v>71960</v>
      </c>
      <c r="F4818" s="519" t="s">
        <v>71961</v>
      </c>
      <c r="G4818" s="519" t="s">
        <v>71962</v>
      </c>
      <c r="H4818" s="519" t="s">
        <v>71963</v>
      </c>
      <c r="I4818" s="519" t="s">
        <v>36</v>
      </c>
      <c r="J4818" s="650">
        <v>301.63</v>
      </c>
    </row>
    <row r="4819" spans="1:10">
      <c r="A4819" s="519" t="s">
        <v>5034</v>
      </c>
      <c r="B4819" s="519"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19" s="519" t="s">
        <v>71949</v>
      </c>
      <c r="D4819" s="519" t="s">
        <v>71964</v>
      </c>
      <c r="E4819" s="519" t="s">
        <v>71965</v>
      </c>
      <c r="F4819" s="519" t="s">
        <v>71966</v>
      </c>
      <c r="G4819" s="519" t="s">
        <v>71967</v>
      </c>
      <c r="H4819" s="519" t="s">
        <v>71968</v>
      </c>
      <c r="I4819" s="519" t="s">
        <v>36</v>
      </c>
      <c r="J4819" s="650">
        <v>340.98</v>
      </c>
    </row>
    <row r="4820" spans="1:10">
      <c r="A4820" s="519" t="s">
        <v>5035</v>
      </c>
      <c r="B4820" s="519" t="str">
        <f t="shared" si="75"/>
        <v>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v>
      </c>
      <c r="C4820" s="519" t="s">
        <v>71949</v>
      </c>
      <c r="D4820" s="519" t="s">
        <v>71964</v>
      </c>
      <c r="E4820" s="519" t="s">
        <v>71965</v>
      </c>
      <c r="F4820" s="519" t="s">
        <v>71966</v>
      </c>
      <c r="G4820" s="519" t="s">
        <v>71967</v>
      </c>
      <c r="H4820" s="519" t="s">
        <v>71968</v>
      </c>
      <c r="I4820" s="519" t="s">
        <v>36</v>
      </c>
      <c r="J4820" s="650">
        <v>337.77</v>
      </c>
    </row>
    <row r="4821" spans="1:10">
      <c r="A4821" s="519" t="s">
        <v>5036</v>
      </c>
      <c r="B4821" s="519"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21" s="519" t="s">
        <v>71949</v>
      </c>
      <c r="D4821" s="519" t="s">
        <v>71950</v>
      </c>
      <c r="E4821" s="519" t="s">
        <v>71951</v>
      </c>
      <c r="F4821" s="519" t="s">
        <v>71956</v>
      </c>
      <c r="G4821" s="519" t="s">
        <v>71969</v>
      </c>
      <c r="H4821" s="519" t="s">
        <v>71970</v>
      </c>
      <c r="I4821" s="519" t="s">
        <v>36</v>
      </c>
      <c r="J4821" s="650">
        <v>608.61</v>
      </c>
    </row>
    <row r="4822" spans="1:10">
      <c r="A4822" s="519" t="s">
        <v>5037</v>
      </c>
      <c r="B4822" s="519"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v>
      </c>
      <c r="C4822" s="519" t="s">
        <v>71949</v>
      </c>
      <c r="D4822" s="519" t="s">
        <v>71950</v>
      </c>
      <c r="E4822" s="519" t="s">
        <v>71951</v>
      </c>
      <c r="F4822" s="519" t="s">
        <v>71956</v>
      </c>
      <c r="G4822" s="519" t="s">
        <v>71969</v>
      </c>
      <c r="H4822" s="519" t="s">
        <v>71970</v>
      </c>
      <c r="I4822" s="519" t="s">
        <v>36</v>
      </c>
      <c r="J4822" s="650">
        <v>604.86</v>
      </c>
    </row>
    <row r="4823" spans="1:10">
      <c r="A4823" s="519" t="s">
        <v>5038</v>
      </c>
      <c r="B4823" s="519"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3" s="519" t="s">
        <v>71949</v>
      </c>
      <c r="D4823" s="519" t="s">
        <v>71950</v>
      </c>
      <c r="E4823" s="519" t="s">
        <v>71951</v>
      </c>
      <c r="F4823" s="519" t="s">
        <v>71956</v>
      </c>
      <c r="G4823" s="519" t="s">
        <v>71957</v>
      </c>
      <c r="H4823" s="519" t="s">
        <v>71971</v>
      </c>
      <c r="I4823" s="519" t="s">
        <v>36</v>
      </c>
      <c r="J4823" s="650">
        <v>995.6</v>
      </c>
    </row>
    <row r="4824" spans="1:10">
      <c r="A4824" s="519" t="s">
        <v>5039</v>
      </c>
      <c r="B4824" s="519"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v>
      </c>
      <c r="C4824" s="519" t="s">
        <v>71949</v>
      </c>
      <c r="D4824" s="519" t="s">
        <v>71950</v>
      </c>
      <c r="E4824" s="519" t="s">
        <v>71951</v>
      </c>
      <c r="F4824" s="519" t="s">
        <v>71956</v>
      </c>
      <c r="G4824" s="519" t="s">
        <v>71957</v>
      </c>
      <c r="H4824" s="519" t="s">
        <v>71971</v>
      </c>
      <c r="I4824" s="519" t="s">
        <v>36</v>
      </c>
      <c r="J4824" s="650">
        <v>991.31</v>
      </c>
    </row>
    <row r="4825" spans="1:10">
      <c r="A4825" s="519" t="s">
        <v>5040</v>
      </c>
      <c r="B4825" s="519"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5" s="519" t="s">
        <v>71949</v>
      </c>
      <c r="D4825" s="519" t="s">
        <v>71950</v>
      </c>
      <c r="E4825" s="519" t="s">
        <v>71951</v>
      </c>
      <c r="F4825" s="519" t="s">
        <v>71956</v>
      </c>
      <c r="G4825" s="519" t="s">
        <v>71957</v>
      </c>
      <c r="H4825" s="519" t="s">
        <v>71972</v>
      </c>
      <c r="I4825" s="519" t="s">
        <v>36</v>
      </c>
      <c r="J4825" s="650">
        <v>1656.71</v>
      </c>
    </row>
    <row r="4826" spans="1:10">
      <c r="A4826" s="519" t="s">
        <v>5041</v>
      </c>
      <c r="B4826" s="519"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v>
      </c>
      <c r="C4826" s="519" t="s">
        <v>71949</v>
      </c>
      <c r="D4826" s="519" t="s">
        <v>71950</v>
      </c>
      <c r="E4826" s="519" t="s">
        <v>71951</v>
      </c>
      <c r="F4826" s="519" t="s">
        <v>71956</v>
      </c>
      <c r="G4826" s="519" t="s">
        <v>71957</v>
      </c>
      <c r="H4826" s="519" t="s">
        <v>71972</v>
      </c>
      <c r="I4826" s="519" t="s">
        <v>36</v>
      </c>
      <c r="J4826" s="650">
        <v>1651.87</v>
      </c>
    </row>
    <row r="4827" spans="1:10">
      <c r="A4827" s="519" t="s">
        <v>5042</v>
      </c>
      <c r="B4827" s="519"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7" s="519" t="s">
        <v>71949</v>
      </c>
      <c r="D4827" s="519" t="s">
        <v>71950</v>
      </c>
      <c r="E4827" s="519" t="s">
        <v>71951</v>
      </c>
      <c r="F4827" s="519" t="s">
        <v>71956</v>
      </c>
      <c r="G4827" s="519" t="s">
        <v>71957</v>
      </c>
      <c r="H4827" s="519" t="s">
        <v>71973</v>
      </c>
      <c r="I4827" s="519" t="s">
        <v>36</v>
      </c>
      <c r="J4827" s="650">
        <v>4326.46</v>
      </c>
    </row>
    <row r="4828" spans="1:10">
      <c r="A4828" s="519" t="s">
        <v>5043</v>
      </c>
      <c r="B4828" s="519" t="str">
        <f t="shared" si="75"/>
        <v>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v>
      </c>
      <c r="C4828" s="519" t="s">
        <v>71949</v>
      </c>
      <c r="D4828" s="519" t="s">
        <v>71950</v>
      </c>
      <c r="E4828" s="519" t="s">
        <v>71951</v>
      </c>
      <c r="F4828" s="519" t="s">
        <v>71956</v>
      </c>
      <c r="G4828" s="519" t="s">
        <v>71957</v>
      </c>
      <c r="H4828" s="519" t="s">
        <v>71973</v>
      </c>
      <c r="I4828" s="519" t="s">
        <v>36</v>
      </c>
      <c r="J4828" s="650">
        <v>4321.09</v>
      </c>
    </row>
    <row r="4829" spans="1:10">
      <c r="A4829" s="519" t="s">
        <v>5044</v>
      </c>
      <c r="B4829" s="519"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29" s="519" t="s">
        <v>71949</v>
      </c>
      <c r="D4829" s="519" t="s">
        <v>71950</v>
      </c>
      <c r="E4829" s="519" t="s">
        <v>71965</v>
      </c>
      <c r="F4829" s="519" t="s">
        <v>71974</v>
      </c>
      <c r="G4829" s="519" t="s">
        <v>71975</v>
      </c>
      <c r="H4829" s="519" t="s">
        <v>71976</v>
      </c>
      <c r="I4829" s="519" t="s">
        <v>36</v>
      </c>
      <c r="J4829" s="650">
        <v>5263.96</v>
      </c>
    </row>
    <row r="4830" spans="1:10">
      <c r="A4830" s="519" t="s">
        <v>5045</v>
      </c>
      <c r="B4830" s="519" t="str">
        <f t="shared" si="75"/>
        <v>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v>
      </c>
      <c r="C4830" s="519" t="s">
        <v>71949</v>
      </c>
      <c r="D4830" s="519" t="s">
        <v>71950</v>
      </c>
      <c r="E4830" s="519" t="s">
        <v>71965</v>
      </c>
      <c r="F4830" s="519" t="s">
        <v>71974</v>
      </c>
      <c r="G4830" s="519" t="s">
        <v>71975</v>
      </c>
      <c r="H4830" s="519" t="s">
        <v>71976</v>
      </c>
      <c r="I4830" s="519" t="s">
        <v>36</v>
      </c>
      <c r="J4830" s="650">
        <v>5258.05</v>
      </c>
    </row>
    <row r="4831" spans="1:10">
      <c r="A4831" s="519" t="s">
        <v>5046</v>
      </c>
      <c r="B4831" s="519"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31" s="519" t="s">
        <v>71949</v>
      </c>
      <c r="D4831" s="519" t="s">
        <v>71950</v>
      </c>
      <c r="E4831" s="519" t="s">
        <v>71977</v>
      </c>
      <c r="F4831" s="519" t="s">
        <v>71974</v>
      </c>
      <c r="G4831" s="519" t="s">
        <v>71975</v>
      </c>
      <c r="H4831" s="519" t="s">
        <v>71978</v>
      </c>
      <c r="I4831" s="519" t="s">
        <v>36</v>
      </c>
      <c r="J4831" s="650">
        <v>7092.69</v>
      </c>
    </row>
    <row r="4832" spans="1:10">
      <c r="A4832" s="519" t="s">
        <v>5047</v>
      </c>
      <c r="B4832" s="519" t="str">
        <f t="shared" si="75"/>
        <v>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v>
      </c>
      <c r="C4832" s="519" t="s">
        <v>71949</v>
      </c>
      <c r="D4832" s="519" t="s">
        <v>71950</v>
      </c>
      <c r="E4832" s="519" t="s">
        <v>71977</v>
      </c>
      <c r="F4832" s="519" t="s">
        <v>71974</v>
      </c>
      <c r="G4832" s="519" t="s">
        <v>71975</v>
      </c>
      <c r="H4832" s="519" t="s">
        <v>71978</v>
      </c>
      <c r="I4832" s="519" t="s">
        <v>36</v>
      </c>
      <c r="J4832" s="650">
        <v>7086.24</v>
      </c>
    </row>
    <row r="4833" spans="1:10">
      <c r="A4833" s="519" t="s">
        <v>5048</v>
      </c>
      <c r="B4833" s="519"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3" s="519" t="s">
        <v>71979</v>
      </c>
      <c r="D4833" s="519" t="s">
        <v>71980</v>
      </c>
      <c r="E4833" s="519" t="s">
        <v>71981</v>
      </c>
      <c r="F4833" s="519" t="s">
        <v>71982</v>
      </c>
      <c r="G4833" s="519" t="s">
        <v>71983</v>
      </c>
      <c r="H4833" s="519" t="s">
        <v>71984</v>
      </c>
      <c r="I4833" s="519" t="s">
        <v>36</v>
      </c>
      <c r="J4833" s="650">
        <v>252.04</v>
      </c>
    </row>
    <row r="4834" spans="1:10">
      <c r="A4834" s="519" t="s">
        <v>5049</v>
      </c>
      <c r="B4834" s="519" t="str">
        <f t="shared" si="75"/>
        <v>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v>
      </c>
      <c r="C4834" s="519" t="s">
        <v>71979</v>
      </c>
      <c r="D4834" s="519" t="s">
        <v>71980</v>
      </c>
      <c r="E4834" s="519" t="s">
        <v>71981</v>
      </c>
      <c r="F4834" s="519" t="s">
        <v>71982</v>
      </c>
      <c r="G4834" s="519" t="s">
        <v>71983</v>
      </c>
      <c r="H4834" s="519" t="s">
        <v>71984</v>
      </c>
      <c r="I4834" s="519" t="s">
        <v>36</v>
      </c>
      <c r="J4834" s="650">
        <v>249.38</v>
      </c>
    </row>
    <row r="4835" spans="1:10">
      <c r="A4835" s="519" t="s">
        <v>5050</v>
      </c>
      <c r="B4835" s="519"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5" s="519" t="s">
        <v>71979</v>
      </c>
      <c r="D4835" s="519" t="s">
        <v>71950</v>
      </c>
      <c r="E4835" s="519" t="s">
        <v>71981</v>
      </c>
      <c r="F4835" s="519" t="s">
        <v>71982</v>
      </c>
      <c r="G4835" s="519" t="s">
        <v>71983</v>
      </c>
      <c r="H4835" s="519" t="s">
        <v>71985</v>
      </c>
      <c r="I4835" s="519" t="s">
        <v>36</v>
      </c>
      <c r="J4835" s="650">
        <v>389.72</v>
      </c>
    </row>
    <row r="4836" spans="1:10">
      <c r="A4836" s="519" t="s">
        <v>5051</v>
      </c>
      <c r="B4836" s="519" t="str">
        <f t="shared" si="75"/>
        <v>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v>
      </c>
      <c r="C4836" s="519" t="s">
        <v>71979</v>
      </c>
      <c r="D4836" s="519" t="s">
        <v>71950</v>
      </c>
      <c r="E4836" s="519" t="s">
        <v>71981</v>
      </c>
      <c r="F4836" s="519" t="s">
        <v>71982</v>
      </c>
      <c r="G4836" s="519" t="s">
        <v>71983</v>
      </c>
      <c r="H4836" s="519" t="s">
        <v>71985</v>
      </c>
      <c r="I4836" s="519" t="s">
        <v>36</v>
      </c>
      <c r="J4836" s="650">
        <v>386.51</v>
      </c>
    </row>
    <row r="4837" spans="1:10">
      <c r="A4837" s="519" t="s">
        <v>5052</v>
      </c>
      <c r="B4837" s="519"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7" s="519" t="s">
        <v>35287</v>
      </c>
      <c r="D4837" s="519" t="s">
        <v>71986</v>
      </c>
      <c r="E4837" s="519" t="s">
        <v>71987</v>
      </c>
      <c r="F4837" s="519" t="s">
        <v>71988</v>
      </c>
      <c r="G4837" s="519" t="s">
        <v>71989</v>
      </c>
      <c r="H4837" s="519" t="s">
        <v>71990</v>
      </c>
      <c r="I4837" s="519" t="s">
        <v>36</v>
      </c>
      <c r="J4837" s="650">
        <v>170.42</v>
      </c>
    </row>
    <row r="4838" spans="1:10">
      <c r="A4838" s="519" t="s">
        <v>5053</v>
      </c>
      <c r="B4838" s="519" t="str">
        <f t="shared" si="75"/>
        <v>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v>
      </c>
      <c r="C4838" s="519" t="s">
        <v>35287</v>
      </c>
      <c r="D4838" s="519" t="s">
        <v>71986</v>
      </c>
      <c r="E4838" s="519" t="s">
        <v>71987</v>
      </c>
      <c r="F4838" s="519" t="s">
        <v>71988</v>
      </c>
      <c r="G4838" s="519" t="s">
        <v>71989</v>
      </c>
      <c r="H4838" s="519" t="s">
        <v>71990</v>
      </c>
      <c r="I4838" s="519" t="s">
        <v>36</v>
      </c>
      <c r="J4838" s="650">
        <v>169.83</v>
      </c>
    </row>
    <row r="4839" spans="1:10">
      <c r="A4839" s="519" t="s">
        <v>5054</v>
      </c>
      <c r="B4839" s="519"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39" s="519" t="s">
        <v>35287</v>
      </c>
      <c r="D4839" s="519" t="s">
        <v>71986</v>
      </c>
      <c r="E4839" s="519" t="s">
        <v>71987</v>
      </c>
      <c r="F4839" s="519" t="s">
        <v>71988</v>
      </c>
      <c r="G4839" s="519" t="s">
        <v>71991</v>
      </c>
      <c r="H4839" s="519" t="s">
        <v>71992</v>
      </c>
      <c r="I4839" s="519" t="s">
        <v>36</v>
      </c>
      <c r="J4839" s="650">
        <v>240.44</v>
      </c>
    </row>
    <row r="4840" spans="1:10">
      <c r="A4840" s="519" t="s">
        <v>5055</v>
      </c>
      <c r="B4840" s="519" t="str">
        <f t="shared" si="75"/>
        <v>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v>
      </c>
      <c r="C4840" s="519" t="s">
        <v>35287</v>
      </c>
      <c r="D4840" s="519" t="s">
        <v>71986</v>
      </c>
      <c r="E4840" s="519" t="s">
        <v>71987</v>
      </c>
      <c r="F4840" s="519" t="s">
        <v>71988</v>
      </c>
      <c r="G4840" s="519" t="s">
        <v>71991</v>
      </c>
      <c r="H4840" s="519" t="s">
        <v>71992</v>
      </c>
      <c r="I4840" s="519" t="s">
        <v>36</v>
      </c>
      <c r="J4840" s="650">
        <v>239.6</v>
      </c>
    </row>
    <row r="4841" spans="1:10">
      <c r="A4841" s="519" t="s">
        <v>5056</v>
      </c>
      <c r="B4841" s="519"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41" s="519" t="s">
        <v>35287</v>
      </c>
      <c r="D4841" s="519" t="s">
        <v>71986</v>
      </c>
      <c r="E4841" s="519" t="s">
        <v>71987</v>
      </c>
      <c r="F4841" s="519" t="s">
        <v>71988</v>
      </c>
      <c r="G4841" s="519" t="s">
        <v>71993</v>
      </c>
      <c r="H4841" s="519" t="s">
        <v>71992</v>
      </c>
      <c r="I4841" s="519" t="s">
        <v>36</v>
      </c>
      <c r="J4841" s="650">
        <v>330.6</v>
      </c>
    </row>
    <row r="4842" spans="1:10">
      <c r="A4842" s="519" t="s">
        <v>5057</v>
      </c>
      <c r="B4842" s="519" t="str">
        <f t="shared" si="75"/>
        <v>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v>
      </c>
      <c r="C4842" s="519" t="s">
        <v>35287</v>
      </c>
      <c r="D4842" s="519" t="s">
        <v>71986</v>
      </c>
      <c r="E4842" s="519" t="s">
        <v>71987</v>
      </c>
      <c r="F4842" s="519" t="s">
        <v>71988</v>
      </c>
      <c r="G4842" s="519" t="s">
        <v>71993</v>
      </c>
      <c r="H4842" s="519" t="s">
        <v>71992</v>
      </c>
      <c r="I4842" s="519" t="s">
        <v>36</v>
      </c>
      <c r="J4842" s="650">
        <v>329.64</v>
      </c>
    </row>
    <row r="4843" spans="1:10">
      <c r="A4843" s="519" t="s">
        <v>5058</v>
      </c>
      <c r="B4843" s="519"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3" s="519" t="s">
        <v>35288</v>
      </c>
      <c r="D4843" s="519" t="s">
        <v>71994</v>
      </c>
      <c r="E4843" s="519" t="s">
        <v>71995</v>
      </c>
      <c r="F4843" s="519" t="s">
        <v>71996</v>
      </c>
      <c r="G4843" s="519" t="s">
        <v>71997</v>
      </c>
      <c r="H4843" s="519" t="s">
        <v>71998</v>
      </c>
      <c r="I4843" s="519" t="s">
        <v>36</v>
      </c>
      <c r="J4843" s="650">
        <v>400.84</v>
      </c>
    </row>
    <row r="4844" spans="1:10">
      <c r="A4844" s="519" t="s">
        <v>5059</v>
      </c>
      <c r="B4844" s="519" t="str">
        <f t="shared" si="75"/>
        <v>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v>
      </c>
      <c r="C4844" s="519" t="s">
        <v>35288</v>
      </c>
      <c r="D4844" s="519" t="s">
        <v>71994</v>
      </c>
      <c r="E4844" s="519" t="s">
        <v>71995</v>
      </c>
      <c r="F4844" s="519" t="s">
        <v>71996</v>
      </c>
      <c r="G4844" s="519" t="s">
        <v>71997</v>
      </c>
      <c r="H4844" s="519" t="s">
        <v>71998</v>
      </c>
      <c r="I4844" s="519" t="s">
        <v>36</v>
      </c>
      <c r="J4844" s="650">
        <v>399.97</v>
      </c>
    </row>
    <row r="4845" spans="1:10">
      <c r="A4845" s="519" t="s">
        <v>5060</v>
      </c>
      <c r="B4845" s="519"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5" s="519" t="s">
        <v>35288</v>
      </c>
      <c r="D4845" s="519" t="s">
        <v>71994</v>
      </c>
      <c r="E4845" s="519" t="s">
        <v>71995</v>
      </c>
      <c r="F4845" s="519" t="s">
        <v>71999</v>
      </c>
      <c r="G4845" s="519" t="s">
        <v>72000</v>
      </c>
      <c r="H4845" s="519" t="s">
        <v>72001</v>
      </c>
      <c r="I4845" s="519" t="s">
        <v>36</v>
      </c>
      <c r="J4845" s="650">
        <v>395.14</v>
      </c>
    </row>
    <row r="4846" spans="1:10">
      <c r="A4846" s="519" t="s">
        <v>5061</v>
      </c>
      <c r="B4846" s="519" t="str">
        <f t="shared" si="75"/>
        <v>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v>
      </c>
      <c r="C4846" s="519" t="s">
        <v>35288</v>
      </c>
      <c r="D4846" s="519" t="s">
        <v>71994</v>
      </c>
      <c r="E4846" s="519" t="s">
        <v>71995</v>
      </c>
      <c r="F4846" s="519" t="s">
        <v>71999</v>
      </c>
      <c r="G4846" s="519" t="s">
        <v>72000</v>
      </c>
      <c r="H4846" s="519" t="s">
        <v>72001</v>
      </c>
      <c r="I4846" s="519" t="s">
        <v>36</v>
      </c>
      <c r="J4846" s="650">
        <v>393.87</v>
      </c>
    </row>
    <row r="4847" spans="1:10">
      <c r="A4847" s="519" t="s">
        <v>5062</v>
      </c>
      <c r="B4847" s="519"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7" s="519" t="s">
        <v>35288</v>
      </c>
      <c r="D4847" s="519" t="s">
        <v>71994</v>
      </c>
      <c r="E4847" s="519" t="s">
        <v>71995</v>
      </c>
      <c r="F4847" s="519" t="s">
        <v>72002</v>
      </c>
      <c r="G4847" s="519" t="s">
        <v>72000</v>
      </c>
      <c r="H4847" s="519" t="s">
        <v>72001</v>
      </c>
      <c r="I4847" s="519" t="s">
        <v>36</v>
      </c>
      <c r="J4847" s="650">
        <v>474.24</v>
      </c>
    </row>
    <row r="4848" spans="1:10">
      <c r="A4848" s="519" t="s">
        <v>5063</v>
      </c>
      <c r="B4848" s="519" t="str">
        <f t="shared" si="75"/>
        <v>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v>
      </c>
      <c r="C4848" s="519" t="s">
        <v>35288</v>
      </c>
      <c r="D4848" s="519" t="s">
        <v>71994</v>
      </c>
      <c r="E4848" s="519" t="s">
        <v>71995</v>
      </c>
      <c r="F4848" s="519" t="s">
        <v>72002</v>
      </c>
      <c r="G4848" s="519" t="s">
        <v>72000</v>
      </c>
      <c r="H4848" s="519" t="s">
        <v>72001</v>
      </c>
      <c r="I4848" s="519" t="s">
        <v>36</v>
      </c>
      <c r="J4848" s="650">
        <v>472.15</v>
      </c>
    </row>
    <row r="4849" spans="1:10">
      <c r="A4849" s="519" t="s">
        <v>5064</v>
      </c>
      <c r="B4849" s="519"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49" s="519" t="s">
        <v>35288</v>
      </c>
      <c r="D4849" s="519" t="s">
        <v>71994</v>
      </c>
      <c r="E4849" s="519" t="s">
        <v>71995</v>
      </c>
      <c r="F4849" s="519" t="s">
        <v>72003</v>
      </c>
      <c r="G4849" s="519" t="s">
        <v>72004</v>
      </c>
      <c r="H4849" s="519" t="s">
        <v>72005</v>
      </c>
      <c r="I4849" s="519" t="s">
        <v>36</v>
      </c>
      <c r="J4849" s="650">
        <v>581.9</v>
      </c>
    </row>
    <row r="4850" spans="1:10">
      <c r="A4850" s="519" t="s">
        <v>5065</v>
      </c>
      <c r="B4850" s="519" t="str">
        <f t="shared" si="75"/>
        <v>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v>
      </c>
      <c r="C4850" s="519" t="s">
        <v>35288</v>
      </c>
      <c r="D4850" s="519" t="s">
        <v>71994</v>
      </c>
      <c r="E4850" s="519" t="s">
        <v>71995</v>
      </c>
      <c r="F4850" s="519" t="s">
        <v>72003</v>
      </c>
      <c r="G4850" s="519" t="s">
        <v>72004</v>
      </c>
      <c r="H4850" s="519" t="s">
        <v>72005</v>
      </c>
      <c r="I4850" s="519" t="s">
        <v>36</v>
      </c>
      <c r="J4850" s="650">
        <v>578.75</v>
      </c>
    </row>
    <row r="4851" spans="1:10">
      <c r="A4851" s="519" t="s">
        <v>5066</v>
      </c>
      <c r="B4851" s="519"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51" s="519" t="s">
        <v>35288</v>
      </c>
      <c r="D4851" s="519" t="s">
        <v>71994</v>
      </c>
      <c r="E4851" s="519" t="s">
        <v>71995</v>
      </c>
      <c r="F4851" s="519" t="s">
        <v>72006</v>
      </c>
      <c r="G4851" s="519" t="s">
        <v>72000</v>
      </c>
      <c r="H4851" s="519" t="s">
        <v>35289</v>
      </c>
      <c r="I4851" s="519" t="s">
        <v>36</v>
      </c>
      <c r="J4851" s="650">
        <v>715.55</v>
      </c>
    </row>
    <row r="4852" spans="1:10">
      <c r="A4852" s="519" t="s">
        <v>5067</v>
      </c>
      <c r="B4852" s="519" t="str">
        <f t="shared" si="75"/>
        <v>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v>
      </c>
      <c r="C4852" s="519" t="s">
        <v>35288</v>
      </c>
      <c r="D4852" s="519" t="s">
        <v>71994</v>
      </c>
      <c r="E4852" s="519" t="s">
        <v>71995</v>
      </c>
      <c r="F4852" s="519" t="s">
        <v>72006</v>
      </c>
      <c r="G4852" s="519" t="s">
        <v>72000</v>
      </c>
      <c r="H4852" s="519" t="s">
        <v>35289</v>
      </c>
      <c r="I4852" s="519" t="s">
        <v>36</v>
      </c>
      <c r="J4852" s="650">
        <v>711.43</v>
      </c>
    </row>
    <row r="4853" spans="1:10">
      <c r="A4853" s="519" t="s">
        <v>5068</v>
      </c>
      <c r="B4853" s="519"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3" s="519" t="s">
        <v>35288</v>
      </c>
      <c r="D4853" s="519" t="s">
        <v>71994</v>
      </c>
      <c r="E4853" s="519" t="s">
        <v>71995</v>
      </c>
      <c r="F4853" s="519" t="s">
        <v>72007</v>
      </c>
      <c r="G4853" s="519" t="s">
        <v>72004</v>
      </c>
      <c r="H4853" s="519" t="s">
        <v>72005</v>
      </c>
      <c r="I4853" s="519" t="s">
        <v>36</v>
      </c>
      <c r="J4853" s="650">
        <v>842.38</v>
      </c>
    </row>
    <row r="4854" spans="1:10">
      <c r="A4854" s="519" t="s">
        <v>5069</v>
      </c>
      <c r="B4854" s="519" t="str">
        <f t="shared" si="75"/>
        <v>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v>
      </c>
      <c r="C4854" s="519" t="s">
        <v>35288</v>
      </c>
      <c r="D4854" s="519" t="s">
        <v>71994</v>
      </c>
      <c r="E4854" s="519" t="s">
        <v>71995</v>
      </c>
      <c r="F4854" s="519" t="s">
        <v>72007</v>
      </c>
      <c r="G4854" s="519" t="s">
        <v>72004</v>
      </c>
      <c r="H4854" s="519" t="s">
        <v>72005</v>
      </c>
      <c r="I4854" s="519" t="s">
        <v>36</v>
      </c>
      <c r="J4854" s="650">
        <v>838.33</v>
      </c>
    </row>
    <row r="4855" spans="1:10">
      <c r="A4855" s="519" t="s">
        <v>5070</v>
      </c>
      <c r="B4855" s="519"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5" s="519" t="s">
        <v>35288</v>
      </c>
      <c r="D4855" s="519" t="s">
        <v>71994</v>
      </c>
      <c r="E4855" s="519" t="s">
        <v>71995</v>
      </c>
      <c r="F4855" s="519" t="s">
        <v>72008</v>
      </c>
      <c r="G4855" s="519" t="s">
        <v>72004</v>
      </c>
      <c r="H4855" s="519" t="s">
        <v>72009</v>
      </c>
      <c r="I4855" s="519" t="s">
        <v>36</v>
      </c>
      <c r="J4855" s="650">
        <v>1149.74</v>
      </c>
    </row>
    <row r="4856" spans="1:10">
      <c r="A4856" s="519" t="s">
        <v>5071</v>
      </c>
      <c r="B4856" s="519" t="str">
        <f t="shared" si="75"/>
        <v>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v>
      </c>
      <c r="C4856" s="519" t="s">
        <v>35288</v>
      </c>
      <c r="D4856" s="519" t="s">
        <v>71994</v>
      </c>
      <c r="E4856" s="519" t="s">
        <v>71995</v>
      </c>
      <c r="F4856" s="519" t="s">
        <v>72008</v>
      </c>
      <c r="G4856" s="519" t="s">
        <v>72004</v>
      </c>
      <c r="H4856" s="519" t="s">
        <v>72009</v>
      </c>
      <c r="I4856" s="519" t="s">
        <v>36</v>
      </c>
      <c r="J4856" s="650">
        <v>1144.27</v>
      </c>
    </row>
    <row r="4857" spans="1:10">
      <c r="A4857" s="519" t="s">
        <v>5072</v>
      </c>
      <c r="B4857" s="519"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7" s="519" t="s">
        <v>35288</v>
      </c>
      <c r="D4857" s="519" t="s">
        <v>71994</v>
      </c>
      <c r="E4857" s="519" t="s">
        <v>71995</v>
      </c>
      <c r="F4857" s="519" t="s">
        <v>72010</v>
      </c>
      <c r="G4857" s="519" t="s">
        <v>72004</v>
      </c>
      <c r="H4857" s="519" t="s">
        <v>72009</v>
      </c>
      <c r="I4857" s="519" t="s">
        <v>36</v>
      </c>
      <c r="J4857" s="650">
        <v>1478.7</v>
      </c>
    </row>
    <row r="4858" spans="1:10">
      <c r="A4858" s="519" t="s">
        <v>5073</v>
      </c>
      <c r="B4858" s="519" t="str">
        <f t="shared" si="75"/>
        <v>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v>
      </c>
      <c r="C4858" s="519" t="s">
        <v>35288</v>
      </c>
      <c r="D4858" s="519" t="s">
        <v>71994</v>
      </c>
      <c r="E4858" s="519" t="s">
        <v>71995</v>
      </c>
      <c r="F4858" s="519" t="s">
        <v>72010</v>
      </c>
      <c r="G4858" s="519" t="s">
        <v>72004</v>
      </c>
      <c r="H4858" s="519" t="s">
        <v>72009</v>
      </c>
      <c r="I4858" s="519" t="s">
        <v>36</v>
      </c>
      <c r="J4858" s="650">
        <v>1471.75</v>
      </c>
    </row>
    <row r="4859" spans="1:10">
      <c r="A4859" s="519" t="s">
        <v>5074</v>
      </c>
      <c r="B4859" s="519"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59" s="519" t="s">
        <v>35288</v>
      </c>
      <c r="D4859" s="519" t="s">
        <v>71994</v>
      </c>
      <c r="E4859" s="519" t="s">
        <v>71995</v>
      </c>
      <c r="F4859" s="519" t="s">
        <v>72011</v>
      </c>
      <c r="G4859" s="519" t="s">
        <v>72000</v>
      </c>
      <c r="H4859" s="519" t="s">
        <v>72012</v>
      </c>
      <c r="I4859" s="519" t="s">
        <v>36</v>
      </c>
      <c r="J4859" s="650">
        <v>1913.54</v>
      </c>
    </row>
    <row r="4860" spans="1:10">
      <c r="A4860" s="519" t="s">
        <v>5075</v>
      </c>
      <c r="B4860" s="519" t="str">
        <f t="shared" si="75"/>
        <v>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v>
      </c>
      <c r="C4860" s="519" t="s">
        <v>35288</v>
      </c>
      <c r="D4860" s="519" t="s">
        <v>71994</v>
      </c>
      <c r="E4860" s="519" t="s">
        <v>71995</v>
      </c>
      <c r="F4860" s="519" t="s">
        <v>72011</v>
      </c>
      <c r="G4860" s="519" t="s">
        <v>72000</v>
      </c>
      <c r="H4860" s="519" t="s">
        <v>72012</v>
      </c>
      <c r="I4860" s="519" t="s">
        <v>36</v>
      </c>
      <c r="J4860" s="650">
        <v>1905.06</v>
      </c>
    </row>
    <row r="4861" spans="1:10">
      <c r="A4861" s="519" t="s">
        <v>5076</v>
      </c>
      <c r="B4861" s="519"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61" s="519" t="s">
        <v>35288</v>
      </c>
      <c r="D4861" s="519" t="s">
        <v>71994</v>
      </c>
      <c r="E4861" s="519" t="s">
        <v>71995</v>
      </c>
      <c r="F4861" s="519" t="s">
        <v>72013</v>
      </c>
      <c r="G4861" s="519" t="s">
        <v>72000</v>
      </c>
      <c r="H4861" s="519" t="s">
        <v>72012</v>
      </c>
      <c r="I4861" s="519" t="s">
        <v>36</v>
      </c>
      <c r="J4861" s="650">
        <v>2677.19</v>
      </c>
    </row>
    <row r="4862" spans="1:10">
      <c r="A4862" s="519" t="s">
        <v>5077</v>
      </c>
      <c r="B4862" s="519" t="str">
        <f t="shared" si="75"/>
        <v>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v>
      </c>
      <c r="C4862" s="519" t="s">
        <v>35288</v>
      </c>
      <c r="D4862" s="519" t="s">
        <v>71994</v>
      </c>
      <c r="E4862" s="519" t="s">
        <v>71995</v>
      </c>
      <c r="F4862" s="519" t="s">
        <v>72013</v>
      </c>
      <c r="G4862" s="519" t="s">
        <v>72000</v>
      </c>
      <c r="H4862" s="519" t="s">
        <v>72012</v>
      </c>
      <c r="I4862" s="519" t="s">
        <v>36</v>
      </c>
      <c r="J4862" s="650">
        <v>2667.29</v>
      </c>
    </row>
    <row r="4863" spans="1:10">
      <c r="A4863" s="519" t="s">
        <v>5078</v>
      </c>
      <c r="B4863" s="519"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3" s="519" t="s">
        <v>35288</v>
      </c>
      <c r="D4863" s="519" t="s">
        <v>71994</v>
      </c>
      <c r="E4863" s="519" t="s">
        <v>71995</v>
      </c>
      <c r="F4863" s="519" t="s">
        <v>72014</v>
      </c>
      <c r="G4863" s="519" t="s">
        <v>72000</v>
      </c>
      <c r="H4863" s="519" t="s">
        <v>72012</v>
      </c>
      <c r="I4863" s="519" t="s">
        <v>36</v>
      </c>
      <c r="J4863" s="650">
        <v>3200.88</v>
      </c>
    </row>
    <row r="4864" spans="1:10">
      <c r="A4864" s="519" t="s">
        <v>5079</v>
      </c>
      <c r="B4864" s="519" t="str">
        <f t="shared" si="75"/>
        <v>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v>
      </c>
      <c r="C4864" s="519" t="s">
        <v>35288</v>
      </c>
      <c r="D4864" s="519" t="s">
        <v>71994</v>
      </c>
      <c r="E4864" s="519" t="s">
        <v>71995</v>
      </c>
      <c r="F4864" s="519" t="s">
        <v>72014</v>
      </c>
      <c r="G4864" s="519" t="s">
        <v>72000</v>
      </c>
      <c r="H4864" s="519" t="s">
        <v>72012</v>
      </c>
      <c r="I4864" s="519" t="s">
        <v>36</v>
      </c>
      <c r="J4864" s="650">
        <v>3189.57</v>
      </c>
    </row>
    <row r="4865" spans="1:10">
      <c r="A4865" s="519" t="s">
        <v>5080</v>
      </c>
      <c r="B4865" s="519"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5" s="519" t="s">
        <v>35288</v>
      </c>
      <c r="D4865" s="519" t="s">
        <v>71994</v>
      </c>
      <c r="E4865" s="519" t="s">
        <v>71995</v>
      </c>
      <c r="F4865" s="519" t="s">
        <v>72015</v>
      </c>
      <c r="G4865" s="519" t="s">
        <v>72000</v>
      </c>
      <c r="H4865" s="519" t="s">
        <v>72012</v>
      </c>
      <c r="I4865" s="519" t="s">
        <v>36</v>
      </c>
      <c r="J4865" s="650">
        <v>3741.98</v>
      </c>
    </row>
    <row r="4866" spans="1:10">
      <c r="A4866" s="519" t="s">
        <v>5081</v>
      </c>
      <c r="B4866" s="519" t="str">
        <f t="shared" si="75"/>
        <v>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v>
      </c>
      <c r="C4866" s="519" t="s">
        <v>35288</v>
      </c>
      <c r="D4866" s="519" t="s">
        <v>71994</v>
      </c>
      <c r="E4866" s="519" t="s">
        <v>71995</v>
      </c>
      <c r="F4866" s="519" t="s">
        <v>72015</v>
      </c>
      <c r="G4866" s="519" t="s">
        <v>72000</v>
      </c>
      <c r="H4866" s="519" t="s">
        <v>72012</v>
      </c>
      <c r="I4866" s="519" t="s">
        <v>36</v>
      </c>
      <c r="J4866" s="650">
        <v>3729.26</v>
      </c>
    </row>
    <row r="4867" spans="1:10">
      <c r="A4867" s="519" t="s">
        <v>5082</v>
      </c>
      <c r="B4867" s="519"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7" s="519" t="s">
        <v>35288</v>
      </c>
      <c r="D4867" s="519" t="s">
        <v>71994</v>
      </c>
      <c r="E4867" s="519" t="s">
        <v>71995</v>
      </c>
      <c r="F4867" s="519" t="s">
        <v>72016</v>
      </c>
      <c r="G4867" s="519" t="s">
        <v>72017</v>
      </c>
      <c r="H4867" s="519" t="s">
        <v>72018</v>
      </c>
      <c r="I4867" s="519" t="s">
        <v>36</v>
      </c>
      <c r="J4867" s="650">
        <v>4358.42</v>
      </c>
    </row>
    <row r="4868" spans="1:10">
      <c r="A4868" s="519" t="s">
        <v>5083</v>
      </c>
      <c r="B4868" s="519" t="str">
        <f t="shared" si="75"/>
        <v>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v>
      </c>
      <c r="C4868" s="519" t="s">
        <v>35288</v>
      </c>
      <c r="D4868" s="519" t="s">
        <v>71994</v>
      </c>
      <c r="E4868" s="519" t="s">
        <v>71995</v>
      </c>
      <c r="F4868" s="519" t="s">
        <v>72016</v>
      </c>
      <c r="G4868" s="519" t="s">
        <v>72017</v>
      </c>
      <c r="H4868" s="519" t="s">
        <v>72018</v>
      </c>
      <c r="I4868" s="519" t="s">
        <v>36</v>
      </c>
      <c r="J4868" s="650">
        <v>4344.29</v>
      </c>
    </row>
    <row r="4869" spans="1:10">
      <c r="A4869" s="519" t="s">
        <v>5084</v>
      </c>
      <c r="B4869" s="519"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69" s="519" t="s">
        <v>35288</v>
      </c>
      <c r="D4869" s="519" t="s">
        <v>71994</v>
      </c>
      <c r="E4869" s="519" t="s">
        <v>71995</v>
      </c>
      <c r="F4869" s="519" t="s">
        <v>72019</v>
      </c>
      <c r="G4869" s="519" t="s">
        <v>72017</v>
      </c>
      <c r="H4869" s="519" t="s">
        <v>72018</v>
      </c>
      <c r="I4869" s="519" t="s">
        <v>36</v>
      </c>
      <c r="J4869" s="650">
        <v>5684.43</v>
      </c>
    </row>
    <row r="4870" spans="1:10">
      <c r="A4870" s="519" t="s">
        <v>5085</v>
      </c>
      <c r="B4870" s="519" t="str">
        <f t="shared" si="75"/>
        <v>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v>
      </c>
      <c r="C4870" s="519" t="s">
        <v>35288</v>
      </c>
      <c r="D4870" s="519" t="s">
        <v>71994</v>
      </c>
      <c r="E4870" s="519" t="s">
        <v>71995</v>
      </c>
      <c r="F4870" s="519" t="s">
        <v>72019</v>
      </c>
      <c r="G4870" s="519" t="s">
        <v>72017</v>
      </c>
      <c r="H4870" s="519" t="s">
        <v>72018</v>
      </c>
      <c r="I4870" s="519" t="s">
        <v>36</v>
      </c>
      <c r="J4870" s="650">
        <v>5667.73</v>
      </c>
    </row>
    <row r="4871" spans="1:10">
      <c r="A4871" s="519" t="s">
        <v>5086</v>
      </c>
      <c r="B4871" s="519" t="str">
        <f t="shared" si="75"/>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71" s="519" t="s">
        <v>35288</v>
      </c>
      <c r="D4871" s="519" t="s">
        <v>72020</v>
      </c>
      <c r="E4871" s="519" t="s">
        <v>72021</v>
      </c>
      <c r="F4871" s="519" t="s">
        <v>35291</v>
      </c>
      <c r="G4871" s="519" t="s">
        <v>35290</v>
      </c>
      <c r="H4871" s="519" t="s">
        <v>35289</v>
      </c>
      <c r="I4871" s="519" t="s">
        <v>36</v>
      </c>
      <c r="J4871" s="650">
        <v>443.25</v>
      </c>
    </row>
    <row r="4872" spans="1:10">
      <c r="A4872" s="519" t="s">
        <v>5087</v>
      </c>
      <c r="B4872" s="519" t="str">
        <f t="shared" ref="B4872:B4935" si="76">C4872&amp;D4872&amp;E4872&amp;F4872&amp;G4872&amp;H4872</f>
        <v>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v>
      </c>
      <c r="C4872" s="519" t="s">
        <v>35288</v>
      </c>
      <c r="D4872" s="519" t="s">
        <v>72020</v>
      </c>
      <c r="E4872" s="519" t="s">
        <v>72021</v>
      </c>
      <c r="F4872" s="519" t="s">
        <v>35291</v>
      </c>
      <c r="G4872" s="519" t="s">
        <v>35290</v>
      </c>
      <c r="H4872" s="519" t="s">
        <v>35289</v>
      </c>
      <c r="I4872" s="519" t="s">
        <v>36</v>
      </c>
      <c r="J4872" s="650">
        <v>441.16</v>
      </c>
    </row>
    <row r="4873" spans="1:10">
      <c r="A4873" s="519" t="s">
        <v>5088</v>
      </c>
      <c r="B4873" s="519"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3" s="519" t="s">
        <v>35288</v>
      </c>
      <c r="D4873" s="519" t="s">
        <v>72020</v>
      </c>
      <c r="E4873" s="519" t="s">
        <v>72022</v>
      </c>
      <c r="F4873" s="519" t="s">
        <v>72023</v>
      </c>
      <c r="G4873" s="519" t="s">
        <v>72024</v>
      </c>
      <c r="H4873" s="519" t="s">
        <v>72012</v>
      </c>
      <c r="I4873" s="519" t="s">
        <v>36</v>
      </c>
      <c r="J4873" s="650">
        <v>534.91</v>
      </c>
    </row>
    <row r="4874" spans="1:10">
      <c r="A4874" s="519" t="s">
        <v>5089</v>
      </c>
      <c r="B4874" s="519" t="str">
        <f t="shared" si="76"/>
        <v>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v>
      </c>
      <c r="C4874" s="519" t="s">
        <v>35288</v>
      </c>
      <c r="D4874" s="519" t="s">
        <v>72020</v>
      </c>
      <c r="E4874" s="519" t="s">
        <v>72022</v>
      </c>
      <c r="F4874" s="519" t="s">
        <v>72023</v>
      </c>
      <c r="G4874" s="519" t="s">
        <v>72024</v>
      </c>
      <c r="H4874" s="519" t="s">
        <v>72012</v>
      </c>
      <c r="I4874" s="519" t="s">
        <v>36</v>
      </c>
      <c r="J4874" s="650">
        <v>531.76</v>
      </c>
    </row>
    <row r="4875" spans="1:10">
      <c r="A4875" s="519" t="s">
        <v>5090</v>
      </c>
      <c r="B4875" s="519"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5" s="519" t="s">
        <v>35288</v>
      </c>
      <c r="D4875" s="519" t="s">
        <v>72020</v>
      </c>
      <c r="E4875" s="519" t="s">
        <v>72021</v>
      </c>
      <c r="F4875" s="519" t="s">
        <v>72025</v>
      </c>
      <c r="G4875" s="519" t="s">
        <v>72026</v>
      </c>
      <c r="H4875" s="519" t="s">
        <v>72012</v>
      </c>
      <c r="I4875" s="519" t="s">
        <v>36</v>
      </c>
      <c r="J4875" s="650">
        <v>656.16</v>
      </c>
    </row>
    <row r="4876" spans="1:10">
      <c r="A4876" s="519" t="s">
        <v>5091</v>
      </c>
      <c r="B4876" s="519" t="str">
        <f t="shared" si="76"/>
        <v>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v>
      </c>
      <c r="C4876" s="519" t="s">
        <v>35288</v>
      </c>
      <c r="D4876" s="519" t="s">
        <v>72020</v>
      </c>
      <c r="E4876" s="519" t="s">
        <v>72021</v>
      </c>
      <c r="F4876" s="519" t="s">
        <v>72025</v>
      </c>
      <c r="G4876" s="519" t="s">
        <v>72026</v>
      </c>
      <c r="H4876" s="519" t="s">
        <v>72012</v>
      </c>
      <c r="I4876" s="519" t="s">
        <v>36</v>
      </c>
      <c r="J4876" s="650">
        <v>652.04</v>
      </c>
    </row>
    <row r="4877" spans="1:10">
      <c r="A4877" s="519" t="s">
        <v>5092</v>
      </c>
      <c r="B4877" s="519"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7" s="519" t="s">
        <v>35288</v>
      </c>
      <c r="D4877" s="519" t="s">
        <v>72027</v>
      </c>
      <c r="E4877" s="519" t="s">
        <v>72028</v>
      </c>
      <c r="F4877" s="519" t="s">
        <v>72029</v>
      </c>
      <c r="G4877" s="519" t="s">
        <v>72000</v>
      </c>
      <c r="H4877" s="519" t="s">
        <v>72030</v>
      </c>
      <c r="I4877" s="519" t="s">
        <v>36</v>
      </c>
      <c r="J4877" s="650">
        <v>747.71</v>
      </c>
    </row>
    <row r="4878" spans="1:10">
      <c r="A4878" s="519" t="s">
        <v>5093</v>
      </c>
      <c r="B4878" s="519" t="str">
        <f t="shared" si="76"/>
        <v>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v>
      </c>
      <c r="C4878" s="519" t="s">
        <v>35288</v>
      </c>
      <c r="D4878" s="519" t="s">
        <v>72027</v>
      </c>
      <c r="E4878" s="519" t="s">
        <v>72028</v>
      </c>
      <c r="F4878" s="519" t="s">
        <v>72029</v>
      </c>
      <c r="G4878" s="519" t="s">
        <v>72000</v>
      </c>
      <c r="H4878" s="519" t="s">
        <v>72030</v>
      </c>
      <c r="I4878" s="519" t="s">
        <v>36</v>
      </c>
      <c r="J4878" s="650">
        <v>743.66</v>
      </c>
    </row>
    <row r="4879" spans="1:10">
      <c r="A4879" s="519" t="s">
        <v>5094</v>
      </c>
      <c r="B4879" s="519"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79" s="519" t="s">
        <v>35288</v>
      </c>
      <c r="D4879" s="519" t="s">
        <v>72027</v>
      </c>
      <c r="E4879" s="519" t="s">
        <v>72028</v>
      </c>
      <c r="F4879" s="519" t="s">
        <v>72031</v>
      </c>
      <c r="G4879" s="519" t="s">
        <v>72000</v>
      </c>
      <c r="H4879" s="519" t="s">
        <v>72032</v>
      </c>
      <c r="I4879" s="519" t="s">
        <v>36</v>
      </c>
      <c r="J4879" s="650">
        <v>1050.74</v>
      </c>
    </row>
    <row r="4880" spans="1:10">
      <c r="A4880" s="519" t="s">
        <v>5095</v>
      </c>
      <c r="B4880" s="519" t="str">
        <f t="shared" si="76"/>
        <v>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v>
      </c>
      <c r="C4880" s="519" t="s">
        <v>35288</v>
      </c>
      <c r="D4880" s="519" t="s">
        <v>72027</v>
      </c>
      <c r="E4880" s="519" t="s">
        <v>72028</v>
      </c>
      <c r="F4880" s="519" t="s">
        <v>72031</v>
      </c>
      <c r="G4880" s="519" t="s">
        <v>72000</v>
      </c>
      <c r="H4880" s="519" t="s">
        <v>72032</v>
      </c>
      <c r="I4880" s="519" t="s">
        <v>36</v>
      </c>
      <c r="J4880" s="650">
        <v>1045.27</v>
      </c>
    </row>
    <row r="4881" spans="1:10">
      <c r="A4881" s="519" t="s">
        <v>5096</v>
      </c>
      <c r="B4881" s="519"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81" s="519" t="s">
        <v>35288</v>
      </c>
      <c r="D4881" s="519" t="s">
        <v>72027</v>
      </c>
      <c r="E4881" s="519" t="s">
        <v>72028</v>
      </c>
      <c r="F4881" s="519" t="s">
        <v>72033</v>
      </c>
      <c r="G4881" s="519" t="s">
        <v>72000</v>
      </c>
      <c r="H4881" s="519" t="s">
        <v>72032</v>
      </c>
      <c r="I4881" s="519" t="s">
        <v>36</v>
      </c>
      <c r="J4881" s="650">
        <v>1311.57</v>
      </c>
    </row>
    <row r="4882" spans="1:10">
      <c r="A4882" s="519" t="s">
        <v>5097</v>
      </c>
      <c r="B4882" s="519" t="str">
        <f t="shared" si="76"/>
        <v>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v>
      </c>
      <c r="C4882" s="519" t="s">
        <v>35288</v>
      </c>
      <c r="D4882" s="519" t="s">
        <v>72027</v>
      </c>
      <c r="E4882" s="519" t="s">
        <v>72028</v>
      </c>
      <c r="F4882" s="519" t="s">
        <v>72033</v>
      </c>
      <c r="G4882" s="519" t="s">
        <v>72000</v>
      </c>
      <c r="H4882" s="519" t="s">
        <v>72032</v>
      </c>
      <c r="I4882" s="519" t="s">
        <v>36</v>
      </c>
      <c r="J4882" s="650">
        <v>1304.6199999999999</v>
      </c>
    </row>
    <row r="4883" spans="1:10">
      <c r="A4883" s="519" t="s">
        <v>5098</v>
      </c>
      <c r="B4883" s="519"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3" s="519" t="s">
        <v>35288</v>
      </c>
      <c r="D4883" s="519" t="s">
        <v>72027</v>
      </c>
      <c r="E4883" s="519" t="s">
        <v>72028</v>
      </c>
      <c r="F4883" s="519" t="s">
        <v>72034</v>
      </c>
      <c r="G4883" s="519" t="s">
        <v>72000</v>
      </c>
      <c r="H4883" s="519" t="s">
        <v>72001</v>
      </c>
      <c r="I4883" s="519" t="s">
        <v>36</v>
      </c>
      <c r="J4883" s="650">
        <v>1680.87</v>
      </c>
    </row>
    <row r="4884" spans="1:10">
      <c r="A4884" s="519" t="s">
        <v>5099</v>
      </c>
      <c r="B4884" s="519" t="str">
        <f t="shared" si="76"/>
        <v>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v>
      </c>
      <c r="C4884" s="519" t="s">
        <v>35288</v>
      </c>
      <c r="D4884" s="519" t="s">
        <v>72027</v>
      </c>
      <c r="E4884" s="519" t="s">
        <v>72028</v>
      </c>
      <c r="F4884" s="519" t="s">
        <v>72034</v>
      </c>
      <c r="G4884" s="519" t="s">
        <v>72000</v>
      </c>
      <c r="H4884" s="519" t="s">
        <v>72001</v>
      </c>
      <c r="I4884" s="519" t="s">
        <v>36</v>
      </c>
      <c r="J4884" s="650">
        <v>1673.82</v>
      </c>
    </row>
    <row r="4885" spans="1:10">
      <c r="A4885" s="519" t="s">
        <v>5100</v>
      </c>
      <c r="B4885" s="519"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5" s="519" t="s">
        <v>35288</v>
      </c>
      <c r="D4885" s="519" t="s">
        <v>72027</v>
      </c>
      <c r="E4885" s="519" t="s">
        <v>72028</v>
      </c>
      <c r="F4885" s="519" t="s">
        <v>72035</v>
      </c>
      <c r="G4885" s="519" t="s">
        <v>72000</v>
      </c>
      <c r="H4885" s="519" t="s">
        <v>72001</v>
      </c>
      <c r="I4885" s="519" t="s">
        <v>36</v>
      </c>
      <c r="J4885" s="650">
        <v>2373.0700000000002</v>
      </c>
    </row>
    <row r="4886" spans="1:10">
      <c r="A4886" s="519" t="s">
        <v>5101</v>
      </c>
      <c r="B4886" s="519" t="str">
        <f t="shared" si="76"/>
        <v>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v>
      </c>
      <c r="C4886" s="519" t="s">
        <v>35288</v>
      </c>
      <c r="D4886" s="519" t="s">
        <v>72027</v>
      </c>
      <c r="E4886" s="519" t="s">
        <v>72028</v>
      </c>
      <c r="F4886" s="519" t="s">
        <v>72035</v>
      </c>
      <c r="G4886" s="519" t="s">
        <v>72000</v>
      </c>
      <c r="H4886" s="519" t="s">
        <v>72001</v>
      </c>
      <c r="I4886" s="519" t="s">
        <v>36</v>
      </c>
      <c r="J4886" s="650">
        <v>2364.84</v>
      </c>
    </row>
    <row r="4887" spans="1:10">
      <c r="A4887" s="519" t="s">
        <v>5102</v>
      </c>
      <c r="B4887" s="519"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7" s="519" t="s">
        <v>35288</v>
      </c>
      <c r="D4887" s="519" t="s">
        <v>72027</v>
      </c>
      <c r="E4887" s="519" t="s">
        <v>72028</v>
      </c>
      <c r="F4887" s="519" t="s">
        <v>72036</v>
      </c>
      <c r="G4887" s="519" t="s">
        <v>72000</v>
      </c>
      <c r="H4887" s="519" t="s">
        <v>72001</v>
      </c>
      <c r="I4887" s="519" t="s">
        <v>36</v>
      </c>
      <c r="J4887" s="650">
        <v>2753.09</v>
      </c>
    </row>
    <row r="4888" spans="1:10">
      <c r="A4888" s="519" t="s">
        <v>5103</v>
      </c>
      <c r="B4888" s="519" t="str">
        <f t="shared" si="76"/>
        <v>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v>
      </c>
      <c r="C4888" s="519" t="s">
        <v>35288</v>
      </c>
      <c r="D4888" s="519" t="s">
        <v>72027</v>
      </c>
      <c r="E4888" s="519" t="s">
        <v>72028</v>
      </c>
      <c r="F4888" s="519" t="s">
        <v>72036</v>
      </c>
      <c r="G4888" s="519" t="s">
        <v>72000</v>
      </c>
      <c r="H4888" s="519" t="s">
        <v>72001</v>
      </c>
      <c r="I4888" s="519" t="s">
        <v>36</v>
      </c>
      <c r="J4888" s="650">
        <v>2743.69</v>
      </c>
    </row>
    <row r="4889" spans="1:10">
      <c r="A4889" s="519" t="s">
        <v>5104</v>
      </c>
      <c r="B4889" s="519"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89" s="519" t="s">
        <v>35288</v>
      </c>
      <c r="D4889" s="519" t="s">
        <v>72027</v>
      </c>
      <c r="E4889" s="519" t="s">
        <v>72028</v>
      </c>
      <c r="F4889" s="519" t="s">
        <v>72037</v>
      </c>
      <c r="G4889" s="519" t="s">
        <v>72000</v>
      </c>
      <c r="H4889" s="519" t="s">
        <v>72001</v>
      </c>
      <c r="I4889" s="519" t="s">
        <v>36</v>
      </c>
      <c r="J4889" s="650">
        <v>3177.71</v>
      </c>
    </row>
    <row r="4890" spans="1:10">
      <c r="A4890" s="519" t="s">
        <v>5105</v>
      </c>
      <c r="B4890" s="519" t="str">
        <f t="shared" si="76"/>
        <v>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v>
      </c>
      <c r="C4890" s="519" t="s">
        <v>35288</v>
      </c>
      <c r="D4890" s="519" t="s">
        <v>72027</v>
      </c>
      <c r="E4890" s="519" t="s">
        <v>72028</v>
      </c>
      <c r="F4890" s="519" t="s">
        <v>72037</v>
      </c>
      <c r="G4890" s="519" t="s">
        <v>72000</v>
      </c>
      <c r="H4890" s="519" t="s">
        <v>72001</v>
      </c>
      <c r="I4890" s="519" t="s">
        <v>36</v>
      </c>
      <c r="J4890" s="650">
        <v>3167.14</v>
      </c>
    </row>
    <row r="4891" spans="1:10">
      <c r="A4891" s="519" t="s">
        <v>5106</v>
      </c>
      <c r="B4891" s="519"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91" s="519" t="s">
        <v>35288</v>
      </c>
      <c r="D4891" s="519" t="s">
        <v>72038</v>
      </c>
      <c r="E4891" s="519" t="s">
        <v>72028</v>
      </c>
      <c r="F4891" s="519" t="s">
        <v>72039</v>
      </c>
      <c r="G4891" s="519" t="s">
        <v>72017</v>
      </c>
      <c r="H4891" s="519" t="s">
        <v>72040</v>
      </c>
      <c r="I4891" s="519" t="s">
        <v>36</v>
      </c>
      <c r="J4891" s="650">
        <v>3729.4</v>
      </c>
    </row>
    <row r="4892" spans="1:10">
      <c r="A4892" s="519" t="s">
        <v>5107</v>
      </c>
      <c r="B4892" s="519" t="str">
        <f t="shared" si="76"/>
        <v>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v>
      </c>
      <c r="C4892" s="519" t="s">
        <v>35288</v>
      </c>
      <c r="D4892" s="519" t="s">
        <v>72038</v>
      </c>
      <c r="E4892" s="519" t="s">
        <v>72028</v>
      </c>
      <c r="F4892" s="519" t="s">
        <v>72039</v>
      </c>
      <c r="G4892" s="519" t="s">
        <v>72017</v>
      </c>
      <c r="H4892" s="519" t="s">
        <v>72040</v>
      </c>
      <c r="I4892" s="519" t="s">
        <v>36</v>
      </c>
      <c r="J4892" s="650">
        <v>3717.66</v>
      </c>
    </row>
    <row r="4893" spans="1:10">
      <c r="A4893" s="519" t="s">
        <v>5108</v>
      </c>
      <c r="B4893" s="519"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3" s="519" t="s">
        <v>35288</v>
      </c>
      <c r="D4893" s="519" t="s">
        <v>72041</v>
      </c>
      <c r="E4893" s="519" t="s">
        <v>72042</v>
      </c>
      <c r="F4893" s="519" t="s">
        <v>72043</v>
      </c>
      <c r="G4893" s="519" t="s">
        <v>72044</v>
      </c>
      <c r="H4893" s="519" t="s">
        <v>72045</v>
      </c>
      <c r="I4893" s="519" t="s">
        <v>36</v>
      </c>
      <c r="J4893" s="650">
        <v>4948.26</v>
      </c>
    </row>
    <row r="4894" spans="1:10">
      <c r="A4894" s="519" t="s">
        <v>5109</v>
      </c>
      <c r="B4894" s="519" t="str">
        <f t="shared" si="76"/>
        <v>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v>
      </c>
      <c r="C4894" s="519" t="s">
        <v>35288</v>
      </c>
      <c r="D4894" s="519" t="s">
        <v>72041</v>
      </c>
      <c r="E4894" s="519" t="s">
        <v>72042</v>
      </c>
      <c r="F4894" s="519" t="s">
        <v>72043</v>
      </c>
      <c r="G4894" s="519" t="s">
        <v>72044</v>
      </c>
      <c r="H4894" s="519" t="s">
        <v>72045</v>
      </c>
      <c r="I4894" s="519" t="s">
        <v>36</v>
      </c>
      <c r="J4894" s="650">
        <v>4934.17</v>
      </c>
    </row>
    <row r="4895" spans="1:10">
      <c r="A4895" s="519" t="s">
        <v>5110</v>
      </c>
      <c r="B4895" s="519" t="str">
        <f t="shared" si="76"/>
        <v>TUBO DE QUEDA EM PVC,COM DIAMETRO DE 100MM E DESNIVEL DE ATE 1,00M,PARA POCOS DE VISITA DE ESGOTO SANITARIO,CONFORME PADRAO CEDAE.FORNECIMENTO E ASSENTAMENTO</v>
      </c>
      <c r="C4895" s="519" t="s">
        <v>35292</v>
      </c>
      <c r="D4895" s="519" t="s">
        <v>35293</v>
      </c>
      <c r="E4895" s="519" t="s">
        <v>35294</v>
      </c>
      <c r="I4895" s="519" t="s">
        <v>5</v>
      </c>
      <c r="J4895" s="650">
        <v>303.20999999999998</v>
      </c>
    </row>
    <row r="4896" spans="1:10">
      <c r="A4896" s="519" t="s">
        <v>5111</v>
      </c>
      <c r="B4896" s="519" t="str">
        <f t="shared" si="76"/>
        <v>TUBO DE QUEDA EM PVC,COM DIAMETRO DE 100MM E DESNIVEL DE ATE 1,00M,PARA POCOS DE VISITA DE ESGOTO SANITARIO,CONFORME PADRAO CEDAE.FORNECIMENTO E ASSENTAMENTO</v>
      </c>
      <c r="C4896" s="519" t="s">
        <v>35292</v>
      </c>
      <c r="D4896" s="519" t="s">
        <v>35293</v>
      </c>
      <c r="E4896" s="519" t="s">
        <v>35294</v>
      </c>
      <c r="I4896" s="519" t="s">
        <v>5</v>
      </c>
      <c r="J4896" s="650">
        <v>287.04000000000002</v>
      </c>
    </row>
    <row r="4897" spans="1:10">
      <c r="A4897" s="519" t="s">
        <v>5112</v>
      </c>
      <c r="B4897" s="519" t="str">
        <f t="shared" si="76"/>
        <v>ADICIONAL PARA DESNIVEL EXCEDENTE DE 1,00M,PARA TUBO DE QUEDA EM PVC,COM DIAMETRO DE 100MM,PARA POCOS DE VISITA DE ESGOTO SANITARIO,CONFORME PADRAO CEDAE</v>
      </c>
      <c r="C4897" s="519" t="s">
        <v>35235</v>
      </c>
      <c r="D4897" s="519" t="s">
        <v>35295</v>
      </c>
      <c r="E4897" s="519" t="s">
        <v>35296</v>
      </c>
      <c r="I4897" s="519" t="s">
        <v>36</v>
      </c>
      <c r="J4897" s="650">
        <v>159.31</v>
      </c>
    </row>
    <row r="4898" spans="1:10">
      <c r="A4898" s="519" t="s">
        <v>5113</v>
      </c>
      <c r="B4898" s="519" t="str">
        <f t="shared" si="76"/>
        <v>ADICIONAL PARA DESNIVEL EXCEDENTE DE 1,00M,PARA TUBO DE QUEDA EM PVC,COM DIAMETRO DE 100MM,PARA POCOS DE VISITA DE ESGOTO SANITARIO,CONFORME PADRAO CEDAE</v>
      </c>
      <c r="C4898" s="519" t="s">
        <v>35235</v>
      </c>
      <c r="D4898" s="519" t="s">
        <v>35295</v>
      </c>
      <c r="E4898" s="519" t="s">
        <v>35296</v>
      </c>
      <c r="I4898" s="519" t="s">
        <v>36</v>
      </c>
      <c r="J4898" s="650">
        <v>151.83000000000001</v>
      </c>
    </row>
    <row r="4899" spans="1:10">
      <c r="A4899" s="519" t="s">
        <v>5114</v>
      </c>
      <c r="B4899" s="519" t="str">
        <f t="shared" si="76"/>
        <v>TUBO DE QUEDA EM PVC,COM DIAMETRO DE 150MM E DESNIVEL DE ATE 1,00MM,PARA POCOS DE VISITA DE ESGOTO SANITARIO,CONFORME PADRAO CEDAE.FORNECIMENTO E ASSENTAMENTO</v>
      </c>
      <c r="C4899" s="519" t="s">
        <v>35297</v>
      </c>
      <c r="D4899" s="519" t="s">
        <v>35298</v>
      </c>
      <c r="E4899" s="519" t="s">
        <v>35299</v>
      </c>
      <c r="I4899" s="519" t="s">
        <v>5</v>
      </c>
      <c r="J4899" s="650">
        <v>680.54</v>
      </c>
    </row>
    <row r="4900" spans="1:10">
      <c r="A4900" s="519" t="s">
        <v>5115</v>
      </c>
      <c r="B4900" s="519" t="str">
        <f t="shared" si="76"/>
        <v>TUBO DE QUEDA EM PVC,COM DIAMETRO DE 150MM E DESNIVEL DE ATE 1,00MM,PARA POCOS DE VISITA DE ESGOTO SANITARIO,CONFORME PADRAO CEDAE.FORNECIMENTO E ASSENTAMENTO</v>
      </c>
      <c r="C4900" s="519" t="s">
        <v>35297</v>
      </c>
      <c r="D4900" s="519" t="s">
        <v>35298</v>
      </c>
      <c r="E4900" s="519" t="s">
        <v>35299</v>
      </c>
      <c r="I4900" s="519" t="s">
        <v>5</v>
      </c>
      <c r="J4900" s="650">
        <v>660.68</v>
      </c>
    </row>
    <row r="4901" spans="1:10">
      <c r="A4901" s="519" t="s">
        <v>5116</v>
      </c>
      <c r="B4901" s="519" t="str">
        <f t="shared" si="76"/>
        <v>ADICIONAL PARA DESNIVEL EXCEDENTE DE 1,00M,PARA TUBO DE QUEDA EM PVC,COM DIAMETRO DE 150MM,PARA POCOS DE VISITA DE ESGOTO SANITARIO,CONFORME PADRAO CEDAE</v>
      </c>
      <c r="C4901" s="519" t="s">
        <v>35235</v>
      </c>
      <c r="D4901" s="519" t="s">
        <v>35300</v>
      </c>
      <c r="E4901" s="519" t="s">
        <v>35296</v>
      </c>
      <c r="I4901" s="519" t="s">
        <v>36</v>
      </c>
      <c r="J4901" s="650">
        <v>236.81</v>
      </c>
    </row>
    <row r="4902" spans="1:10">
      <c r="A4902" s="519" t="s">
        <v>5117</v>
      </c>
      <c r="B4902" s="519" t="str">
        <f t="shared" si="76"/>
        <v>ADICIONAL PARA DESNIVEL EXCEDENTE DE 1,00M,PARA TUBO DE QUEDA EM PVC,COM DIAMETRO DE 150MM,PARA POCOS DE VISITA DE ESGOTO SANITARIO,CONFORME PADRAO CEDAE</v>
      </c>
      <c r="C4902" s="519" t="s">
        <v>35235</v>
      </c>
      <c r="D4902" s="519" t="s">
        <v>35300</v>
      </c>
      <c r="E4902" s="519" t="s">
        <v>35296</v>
      </c>
      <c r="I4902" s="519" t="s">
        <v>36</v>
      </c>
      <c r="J4902" s="650">
        <v>227.79</v>
      </c>
    </row>
    <row r="4903" spans="1:10">
      <c r="A4903" s="519" t="s">
        <v>5118</v>
      </c>
      <c r="B4903" s="519" t="str">
        <f t="shared" si="76"/>
        <v>TUBO DE QUEDA EM PVC,COM DIAMETRO DE 200MM E DESNIVEL DE ATE 1,00M, PARA POCOS DE VISITA DE ESGOTO SANITARIO,CONFORME PADRAO CEDAE.FORNECIMENTO E ASSENTAMENTO</v>
      </c>
      <c r="C4903" s="519" t="s">
        <v>35301</v>
      </c>
      <c r="D4903" s="519" t="s">
        <v>35302</v>
      </c>
      <c r="E4903" s="519" t="s">
        <v>35299</v>
      </c>
      <c r="I4903" s="519" t="s">
        <v>5</v>
      </c>
      <c r="J4903" s="650">
        <v>1304.3900000000001</v>
      </c>
    </row>
    <row r="4904" spans="1:10">
      <c r="A4904" s="519" t="s">
        <v>5119</v>
      </c>
      <c r="B4904" s="519" t="str">
        <f t="shared" si="76"/>
        <v>TUBO DE QUEDA EM PVC,COM DIAMETRO DE 200MM E DESNIVEL DE ATE 1,00M, PARA POCOS DE VISITA DE ESGOTO SANITARIO,CONFORME PADRAO CEDAE.FORNECIMENTO E ASSENTAMENTO</v>
      </c>
      <c r="C4904" s="519" t="s">
        <v>35301</v>
      </c>
      <c r="D4904" s="519" t="s">
        <v>35302</v>
      </c>
      <c r="E4904" s="519" t="s">
        <v>35299</v>
      </c>
      <c r="I4904" s="519" t="s">
        <v>5</v>
      </c>
      <c r="J4904" s="650">
        <v>1280.8399999999999</v>
      </c>
    </row>
    <row r="4905" spans="1:10">
      <c r="A4905" s="519" t="s">
        <v>5120</v>
      </c>
      <c r="B4905" s="519" t="str">
        <f t="shared" si="76"/>
        <v>ADICIONAL PARA DESNIVEL EXCEDENTE DE 1,00M,PARA TUBO DE QUEDA EM PVC,COM DIAMETRO DE 200MM,PARA POCOS DE VISITA DE ESGOTO SANITARIO,CONFORME PADRAO CEDAE</v>
      </c>
      <c r="C4905" s="519" t="s">
        <v>35235</v>
      </c>
      <c r="D4905" s="519" t="s">
        <v>35303</v>
      </c>
      <c r="E4905" s="519" t="s">
        <v>35296</v>
      </c>
      <c r="I4905" s="519" t="s">
        <v>36</v>
      </c>
      <c r="J4905" s="650">
        <v>326.51</v>
      </c>
    </row>
    <row r="4906" spans="1:10">
      <c r="A4906" s="519" t="s">
        <v>5121</v>
      </c>
      <c r="B4906" s="519" t="str">
        <f t="shared" si="76"/>
        <v>ADICIONAL PARA DESNIVEL EXCEDENTE DE 1,00M,PARA TUBO DE QUEDA EM PVC,COM DIAMETRO DE 200MM,PARA POCOS DE VISITA DE ESGOTO SANITARIO,CONFORME PADRAO CEDAE</v>
      </c>
      <c r="C4906" s="519" t="s">
        <v>35235</v>
      </c>
      <c r="D4906" s="519" t="s">
        <v>35303</v>
      </c>
      <c r="E4906" s="519" t="s">
        <v>35296</v>
      </c>
      <c r="I4906" s="519" t="s">
        <v>36</v>
      </c>
      <c r="J4906" s="650">
        <v>315.95999999999998</v>
      </c>
    </row>
    <row r="4907" spans="1:10">
      <c r="A4907" s="519" t="s">
        <v>5122</v>
      </c>
      <c r="B4907" s="519" t="str">
        <f t="shared" si="76"/>
        <v>TUBO DE QUEDA EM PVC,COM DIAMETRO DE 250MM E DESNIVEL DE ATE 1,00M,PARA POCOS DE VISITA DE ESGOTO SANITARIO,CONFORME PADRAO CEDAE.FORNECIMENTO E ASSENTAMENTO</v>
      </c>
      <c r="C4907" s="519" t="s">
        <v>35304</v>
      </c>
      <c r="D4907" s="519" t="s">
        <v>35293</v>
      </c>
      <c r="E4907" s="519" t="s">
        <v>35294</v>
      </c>
      <c r="I4907" s="519" t="s">
        <v>5</v>
      </c>
      <c r="J4907" s="650">
        <v>2398.16</v>
      </c>
    </row>
    <row r="4908" spans="1:10">
      <c r="A4908" s="519" t="s">
        <v>5123</v>
      </c>
      <c r="B4908" s="519" t="str">
        <f t="shared" si="76"/>
        <v>TUBO DE QUEDA EM PVC,COM DIAMETRO DE 250MM E DESNIVEL DE ATE 1,00M,PARA POCOS DE VISITA DE ESGOTO SANITARIO,CONFORME PADRAO CEDAE.FORNECIMENTO E ASSENTAMENTO</v>
      </c>
      <c r="C4908" s="519" t="s">
        <v>35304</v>
      </c>
      <c r="D4908" s="519" t="s">
        <v>35293</v>
      </c>
      <c r="E4908" s="519" t="s">
        <v>35294</v>
      </c>
      <c r="I4908" s="519" t="s">
        <v>5</v>
      </c>
      <c r="J4908" s="650">
        <v>2384.59</v>
      </c>
    </row>
    <row r="4909" spans="1:10">
      <c r="A4909" s="519" t="s">
        <v>5124</v>
      </c>
      <c r="B4909" s="519" t="str">
        <f t="shared" si="76"/>
        <v>ADICIONAL PARA DESNIVEL EXCEDENTE DE 1,00MM,PARA TUBO DE QUEDA EM PVC,COM DIAMETRO DE 250MM,PARA POCOS DE VISITA DE ESGOTO SANITARIO,CONFORME PADRAO CEDAE</v>
      </c>
      <c r="C4909" s="519" t="s">
        <v>35305</v>
      </c>
      <c r="D4909" s="519" t="s">
        <v>35306</v>
      </c>
      <c r="E4909" s="519" t="s">
        <v>35307</v>
      </c>
      <c r="I4909" s="519" t="s">
        <v>36</v>
      </c>
      <c r="J4909" s="650">
        <v>451.3</v>
      </c>
    </row>
    <row r="4910" spans="1:10">
      <c r="A4910" s="519" t="s">
        <v>5125</v>
      </c>
      <c r="B4910" s="519" t="str">
        <f t="shared" si="76"/>
        <v>ADICIONAL PARA DESNIVEL EXCEDENTE DE 1,00MM,PARA TUBO DE QUEDA EM PVC,COM DIAMETRO DE 250MM,PARA POCOS DE VISITA DE ESGOTO SANITARIO,CONFORME PADRAO CEDAE</v>
      </c>
      <c r="C4910" s="519" t="s">
        <v>35305</v>
      </c>
      <c r="D4910" s="519" t="s">
        <v>35306</v>
      </c>
      <c r="E4910" s="519" t="s">
        <v>35307</v>
      </c>
      <c r="I4910" s="519" t="s">
        <v>36</v>
      </c>
      <c r="J4910" s="650">
        <v>439.23</v>
      </c>
    </row>
    <row r="4911" spans="1:10">
      <c r="A4911" s="519" t="s">
        <v>5126</v>
      </c>
      <c r="B4911" s="519" t="str">
        <f t="shared" si="76"/>
        <v>TUBO DE QUEDA EM PVC,COM DIAMETRO DE 300MM E DESNIVEL DE ATE 1,00MM,PARA POCOS DE VISITA DE ESGOTO SANITARIO,CONFORME PADRAO CEDAE. FORNECIMENTO E ASSENTAMENTO</v>
      </c>
      <c r="C4911" s="519" t="s">
        <v>35308</v>
      </c>
      <c r="D4911" s="519" t="s">
        <v>35298</v>
      </c>
      <c r="E4911" s="519" t="s">
        <v>35309</v>
      </c>
      <c r="I4911" s="519" t="s">
        <v>5</v>
      </c>
      <c r="J4911" s="650">
        <v>4945.07</v>
      </c>
    </row>
    <row r="4912" spans="1:10">
      <c r="A4912" s="519" t="s">
        <v>5127</v>
      </c>
      <c r="B4912" s="519" t="str">
        <f t="shared" si="76"/>
        <v>TUBO DE QUEDA EM PVC,COM DIAMETRO DE 300MM E DESNIVEL DE ATE 1,00MM,PARA POCOS DE VISITA DE ESGOTO SANITARIO,CONFORME PADRAO CEDAE. FORNECIMENTO E ASSENTAMENTO</v>
      </c>
      <c r="C4912" s="519" t="s">
        <v>35308</v>
      </c>
      <c r="D4912" s="519" t="s">
        <v>35298</v>
      </c>
      <c r="E4912" s="519" t="s">
        <v>35309</v>
      </c>
      <c r="I4912" s="519" t="s">
        <v>5</v>
      </c>
      <c r="J4912" s="650">
        <v>4929.42</v>
      </c>
    </row>
    <row r="4913" spans="1:10">
      <c r="A4913" s="519" t="s">
        <v>5128</v>
      </c>
      <c r="B4913" s="519" t="str">
        <f t="shared" si="76"/>
        <v>ADICIONAL PARA DESNIVEL EXCEDENTE DE 1,00M,PARA TUBO DE QUEDA EM PVC,COM DIAMETRO DE 300MM,PARA POCOS DE VISITA DE ESGOTO SANITARIO,CONFORME PADRAO CEDAE</v>
      </c>
      <c r="C4913" s="519" t="s">
        <v>35235</v>
      </c>
      <c r="D4913" s="519" t="s">
        <v>35310</v>
      </c>
      <c r="E4913" s="519" t="s">
        <v>35296</v>
      </c>
      <c r="I4913" s="519" t="s">
        <v>36</v>
      </c>
      <c r="J4913" s="650">
        <v>640.17999999999995</v>
      </c>
    </row>
    <row r="4914" spans="1:10">
      <c r="A4914" s="519" t="s">
        <v>5129</v>
      </c>
      <c r="B4914" s="519" t="str">
        <f t="shared" si="76"/>
        <v>ADICIONAL PARA DESNIVEL EXCEDENTE DE 1,00M,PARA TUBO DE QUEDA EM PVC,COM DIAMETRO DE 300MM,PARA POCOS DE VISITA DE ESGOTO SANITARIO,CONFORME PADRAO CEDAE</v>
      </c>
      <c r="C4914" s="519" t="s">
        <v>35235</v>
      </c>
      <c r="D4914" s="519" t="s">
        <v>35310</v>
      </c>
      <c r="E4914" s="519" t="s">
        <v>35296</v>
      </c>
      <c r="I4914" s="519" t="s">
        <v>36</v>
      </c>
      <c r="J4914" s="650">
        <v>626.27</v>
      </c>
    </row>
    <row r="4915" spans="1:10">
      <c r="A4915" s="519" t="s">
        <v>5130</v>
      </c>
      <c r="B4915" s="519" t="str">
        <f t="shared" si="76"/>
        <v>ASSENTAMENTO SEM FORNECIMENTO,DE TUBOS ATE 1,00M DE COMPRIMENTO OU CONEXOES DE FºFº OU ACO,COM FLANGES CLASSE PN-10,INCLUSIVE O FORNECIMENTO DOS MATERIAIS PARA JUNTAS (ARRUELAS DEBORRACHA E PARAFUSOS COM PORCAS),CUSTO POR JUNTA,COM DIAMETRO DE 50MM</v>
      </c>
      <c r="C4915" s="519" t="s">
        <v>35311</v>
      </c>
      <c r="D4915" s="519" t="s">
        <v>35312</v>
      </c>
      <c r="E4915" s="519" t="s">
        <v>35313</v>
      </c>
      <c r="F4915" s="519" t="s">
        <v>35314</v>
      </c>
      <c r="G4915" s="519" t="s">
        <v>35315</v>
      </c>
      <c r="I4915" s="519" t="s">
        <v>5</v>
      </c>
      <c r="J4915" s="650">
        <v>37.06</v>
      </c>
    </row>
    <row r="4916" spans="1:10">
      <c r="A4916" s="519" t="s">
        <v>5131</v>
      </c>
      <c r="B4916" s="519" t="str">
        <f t="shared" si="76"/>
        <v>ASSENTAMENTO SEM FORNECIMENTO,DE TUBOS ATE 1,00M DE COMPRIMENTO OU CONEXOES DE FºFº OU ACO,COM FLANGES CLASSE PN-10,INCLUSIVE O FORNECIMENTO DOS MATERIAIS PARA JUNTAS (ARRUELAS DEBORRACHA E PARAFUSOS COM PORCAS),CUSTO POR JUNTA,COM DIAMETRO DE 50MM</v>
      </c>
      <c r="C4916" s="519" t="s">
        <v>35311</v>
      </c>
      <c r="D4916" s="519" t="s">
        <v>35312</v>
      </c>
      <c r="E4916" s="519" t="s">
        <v>35313</v>
      </c>
      <c r="F4916" s="519" t="s">
        <v>35314</v>
      </c>
      <c r="G4916" s="519" t="s">
        <v>35315</v>
      </c>
      <c r="I4916" s="519" t="s">
        <v>5</v>
      </c>
      <c r="J4916" s="650">
        <v>34.979999999999997</v>
      </c>
    </row>
    <row r="4917" spans="1:10">
      <c r="A4917" s="519" t="s">
        <v>5132</v>
      </c>
      <c r="B4917" s="519" t="str">
        <f t="shared" si="76"/>
        <v>ASSENTAMENTO SEM FORNECIMENTO DE TUBOS ATE 1,00M DE COMPRIMENTO OU CONEXOES DE FºFº OU ACO,COM FLANGES CLASSE PN-10,INCLUSIVE O FORNECIMENTO DOS MATERIAIS PARA JUNTAS(ARRUELAS DE BORRACHA E PARAFUSOS COM PORCAS),CUSTO POR JUNTA,COM DIAMETRO DE 75MM</v>
      </c>
      <c r="C4917" s="519" t="s">
        <v>35316</v>
      </c>
      <c r="D4917" s="519" t="s">
        <v>35312</v>
      </c>
      <c r="E4917" s="519" t="s">
        <v>35317</v>
      </c>
      <c r="F4917" s="519" t="s">
        <v>35318</v>
      </c>
      <c r="G4917" s="519" t="s">
        <v>35319</v>
      </c>
      <c r="I4917" s="519" t="s">
        <v>5</v>
      </c>
      <c r="J4917" s="650">
        <v>37.81</v>
      </c>
    </row>
    <row r="4918" spans="1:10">
      <c r="A4918" s="519" t="s">
        <v>5133</v>
      </c>
      <c r="B4918" s="519" t="str">
        <f t="shared" si="76"/>
        <v>ASSENTAMENTO SEM FORNECIMENTO DE TUBOS ATE 1,00M DE COMPRIMENTO OU CONEXOES DE FºFº OU ACO,COM FLANGES CLASSE PN-10,INCLUSIVE O FORNECIMENTO DOS MATERIAIS PARA JUNTAS(ARRUELAS DE BORRACHA E PARAFUSOS COM PORCAS),CUSTO POR JUNTA,COM DIAMETRO DE 75MM</v>
      </c>
      <c r="C4918" s="519" t="s">
        <v>35316</v>
      </c>
      <c r="D4918" s="519" t="s">
        <v>35312</v>
      </c>
      <c r="E4918" s="519" t="s">
        <v>35317</v>
      </c>
      <c r="F4918" s="519" t="s">
        <v>35318</v>
      </c>
      <c r="G4918" s="519" t="s">
        <v>35319</v>
      </c>
      <c r="I4918" s="519" t="s">
        <v>5</v>
      </c>
      <c r="J4918" s="650">
        <v>35.700000000000003</v>
      </c>
    </row>
    <row r="4919" spans="1:10">
      <c r="A4919" s="519" t="s">
        <v>5134</v>
      </c>
      <c r="B4919" s="519" t="str">
        <f t="shared" si="76"/>
        <v>ASSENTAMENTO SEM FORNECIMENTO,DE TUBOS ATE 1,00M DE COMPRIMENTO OU CONEXOES DE FºFº OU ACO,COM FLANGES CLASSE PN-10,INCLUSIVE O FORNECIMENTO DOS MATERIAIS PARA JUNTAS(ARRUELAS DE BARRACHA E PARAFUSOS COM PORCAS),CUSTO POR JUNTA,COM DIAMETRO DE 100MM</v>
      </c>
      <c r="C4919" s="519" t="s">
        <v>35311</v>
      </c>
      <c r="D4919" s="519" t="s">
        <v>35312</v>
      </c>
      <c r="E4919" s="519" t="s">
        <v>35317</v>
      </c>
      <c r="F4919" s="519" t="s">
        <v>35320</v>
      </c>
      <c r="G4919" s="519" t="s">
        <v>35321</v>
      </c>
      <c r="I4919" s="519" t="s">
        <v>5</v>
      </c>
      <c r="J4919" s="650">
        <v>85.09</v>
      </c>
    </row>
    <row r="4920" spans="1:10">
      <c r="A4920" s="519" t="s">
        <v>5135</v>
      </c>
      <c r="B4920" s="519" t="str">
        <f t="shared" si="76"/>
        <v>ASSENTAMENTO SEM FORNECIMENTO,DE TUBOS ATE 1,00M DE COMPRIMENTO OU CONEXOES DE FºFº OU ACO,COM FLANGES CLASSE PN-10,INCLUSIVE O FORNECIMENTO DOS MATERIAIS PARA JUNTAS(ARRUELAS DE BARRACHA E PARAFUSOS COM PORCAS),CUSTO POR JUNTA,COM DIAMETRO DE 100MM</v>
      </c>
      <c r="C4920" s="519" t="s">
        <v>35311</v>
      </c>
      <c r="D4920" s="519" t="s">
        <v>35312</v>
      </c>
      <c r="E4920" s="519" t="s">
        <v>35317</v>
      </c>
      <c r="F4920" s="519" t="s">
        <v>35320</v>
      </c>
      <c r="G4920" s="519" t="s">
        <v>35321</v>
      </c>
      <c r="I4920" s="519" t="s">
        <v>5</v>
      </c>
      <c r="J4920" s="650">
        <v>82.22</v>
      </c>
    </row>
    <row r="4921" spans="1:10">
      <c r="A4921" s="519" t="s">
        <v>5136</v>
      </c>
      <c r="B4921" s="519" t="str">
        <f t="shared" si="76"/>
        <v>ASSENTAMENTO SEM FORNECIMENTO,DE TUBOS ATE 1,00M DE COMPRIMENTO OU CONEXOES DE FºFº OU ACO,COM FLANGES CLASSE PN-10,INCLUSIVE O FORNECIMENTO DOS MATERIAIS PARA JUNTAS(ARRUELAS DE BORRACHA E PARAFUSOS COM PORCAS),CUSTO POR JUNTA,COM DIAMETRO DE 150MM</v>
      </c>
      <c r="C4921" s="519" t="s">
        <v>35311</v>
      </c>
      <c r="D4921" s="519" t="s">
        <v>35312</v>
      </c>
      <c r="E4921" s="519" t="s">
        <v>35317</v>
      </c>
      <c r="F4921" s="519" t="s">
        <v>35318</v>
      </c>
      <c r="G4921" s="519" t="s">
        <v>35322</v>
      </c>
      <c r="I4921" s="519" t="s">
        <v>5</v>
      </c>
      <c r="J4921" s="650">
        <v>93.21</v>
      </c>
    </row>
    <row r="4922" spans="1:10">
      <c r="A4922" s="519" t="s">
        <v>5137</v>
      </c>
      <c r="B4922" s="519" t="str">
        <f t="shared" si="76"/>
        <v>ASSENTAMENTO SEM FORNECIMENTO,DE TUBOS ATE 1,00M DE COMPRIMENTO OU CONEXOES DE FºFº OU ACO,COM FLANGES CLASSE PN-10,INCLUSIVE O FORNECIMENTO DOS MATERIAIS PARA JUNTAS(ARRUELAS DE BORRACHA E PARAFUSOS COM PORCAS),CUSTO POR JUNTA,COM DIAMETRO DE 150MM</v>
      </c>
      <c r="C4922" s="519" t="s">
        <v>35311</v>
      </c>
      <c r="D4922" s="519" t="s">
        <v>35312</v>
      </c>
      <c r="E4922" s="519" t="s">
        <v>35317</v>
      </c>
      <c r="F4922" s="519" t="s">
        <v>35318</v>
      </c>
      <c r="G4922" s="519" t="s">
        <v>35322</v>
      </c>
      <c r="I4922" s="519" t="s">
        <v>5</v>
      </c>
      <c r="J4922" s="650">
        <v>89.37</v>
      </c>
    </row>
    <row r="4923" spans="1:10">
      <c r="A4923" s="519" t="s">
        <v>5138</v>
      </c>
      <c r="B4923" s="519" t="str">
        <f t="shared" si="76"/>
        <v>ASSENTAMENTO SEM FORNECIMENTO,DE TUBOS ATE 1,00M DE COMPRIMENTO OU CONEXOES DE FºFº OU ACO,COM FLANGES CLASSE PN-10,INCLUSIVE O FORNECIMENTO DOS MATERIAIS PARA JUNTAS(ARRUELAS DE BORRACHA E PARAFUSOS COM PORCAS),CUSTO POR JUNTA,COM DIAMETRO DE 200MM</v>
      </c>
      <c r="C4923" s="519" t="s">
        <v>35311</v>
      </c>
      <c r="D4923" s="519" t="s">
        <v>35312</v>
      </c>
      <c r="E4923" s="519" t="s">
        <v>35317</v>
      </c>
      <c r="F4923" s="519" t="s">
        <v>35318</v>
      </c>
      <c r="G4923" s="519" t="s">
        <v>35323</v>
      </c>
      <c r="I4923" s="519" t="s">
        <v>5</v>
      </c>
      <c r="J4923" s="650">
        <v>95.27</v>
      </c>
    </row>
    <row r="4924" spans="1:10">
      <c r="A4924" s="519" t="s">
        <v>5139</v>
      </c>
      <c r="B4924" s="519" t="str">
        <f t="shared" si="76"/>
        <v>ASSENTAMENTO SEM FORNECIMENTO,DE TUBOS ATE 1,00M DE COMPRIMENTO OU CONEXOES DE FºFº OU ACO,COM FLANGES CLASSE PN-10,INCLUSIVE O FORNECIMENTO DOS MATERIAIS PARA JUNTAS(ARRUELAS DE BORRACHA E PARAFUSOS COM PORCAS),CUSTO POR JUNTA,COM DIAMETRO DE 200MM</v>
      </c>
      <c r="C4924" s="519" t="s">
        <v>35311</v>
      </c>
      <c r="D4924" s="519" t="s">
        <v>35312</v>
      </c>
      <c r="E4924" s="519" t="s">
        <v>35317</v>
      </c>
      <c r="F4924" s="519" t="s">
        <v>35318</v>
      </c>
      <c r="G4924" s="519" t="s">
        <v>35323</v>
      </c>
      <c r="I4924" s="519" t="s">
        <v>5</v>
      </c>
      <c r="J4924" s="650">
        <v>91.33</v>
      </c>
    </row>
    <row r="4925" spans="1:10">
      <c r="A4925" s="519" t="s">
        <v>5140</v>
      </c>
      <c r="B4925" s="519" t="str">
        <f t="shared" si="76"/>
        <v>ASSENTAMENTO SEM FORNECIMENTO,DE TUBOS ATE 1,00M DE COMPRIMENTO OU CONEXOES DE FºFº OU ACO,COM FLANGES,CLASSE PN-10,INCLUSIVE O FORNECIMENTO DOS MATERIAIS PARA JUNTAS(ARRUELAS DE BORRACHA E PARAFUSOS COM PORCAS),CUSTO POR JUNTA,COM DIAMETRO DE 250MM</v>
      </c>
      <c r="C4925" s="519" t="s">
        <v>35311</v>
      </c>
      <c r="D4925" s="519" t="s">
        <v>35324</v>
      </c>
      <c r="E4925" s="519" t="s">
        <v>35317</v>
      </c>
      <c r="F4925" s="519" t="s">
        <v>35318</v>
      </c>
      <c r="G4925" s="519" t="s">
        <v>35325</v>
      </c>
      <c r="I4925" s="519" t="s">
        <v>5</v>
      </c>
      <c r="J4925" s="650">
        <v>171.86</v>
      </c>
    </row>
    <row r="4926" spans="1:10">
      <c r="A4926" s="519" t="s">
        <v>5141</v>
      </c>
      <c r="B4926" s="519" t="str">
        <f t="shared" si="76"/>
        <v>ASSENTAMENTO SEM FORNECIMENTO,DE TUBOS ATE 1,00M DE COMPRIMENTO OU CONEXOES DE FºFº OU ACO,COM FLANGES,CLASSE PN-10,INCLUSIVE O FORNECIMENTO DOS MATERIAIS PARA JUNTAS(ARRUELAS DE BORRACHA E PARAFUSOS COM PORCAS),CUSTO POR JUNTA,COM DIAMETRO DE 250MM</v>
      </c>
      <c r="C4926" s="519" t="s">
        <v>35311</v>
      </c>
      <c r="D4926" s="519" t="s">
        <v>35324</v>
      </c>
      <c r="E4926" s="519" t="s">
        <v>35317</v>
      </c>
      <c r="F4926" s="519" t="s">
        <v>35318</v>
      </c>
      <c r="G4926" s="519" t="s">
        <v>35325</v>
      </c>
      <c r="I4926" s="519" t="s">
        <v>5</v>
      </c>
      <c r="J4926" s="650">
        <v>166.65</v>
      </c>
    </row>
    <row r="4927" spans="1:10">
      <c r="A4927" s="519" t="s">
        <v>5142</v>
      </c>
      <c r="B4927" s="519" t="str">
        <f t="shared" si="76"/>
        <v>ASSENTAMENTO SEM FORNECIMENTO,DE TUBOS ATE 1,00M DE COMPRIMENTO OU CONEXOES DE FºFº OU ACO,COM FLANGES CLASSE PN-10,INCLUSIVE O FORNECIMENTO DOS MATERIAIS PARA JUNTAS(ARRUELAS DE BORRACHA E PARAFUSOS COM PORCAS),CUSTO POR JUNTA,COM DIAMETRO DE 300MM</v>
      </c>
      <c r="C4927" s="519" t="s">
        <v>35311</v>
      </c>
      <c r="D4927" s="519" t="s">
        <v>35312</v>
      </c>
      <c r="E4927" s="519" t="s">
        <v>35317</v>
      </c>
      <c r="F4927" s="519" t="s">
        <v>35318</v>
      </c>
      <c r="G4927" s="519" t="s">
        <v>35326</v>
      </c>
      <c r="I4927" s="519" t="s">
        <v>5</v>
      </c>
      <c r="J4927" s="650">
        <v>185.86</v>
      </c>
    </row>
    <row r="4928" spans="1:10">
      <c r="A4928" s="519" t="s">
        <v>5143</v>
      </c>
      <c r="B4928" s="519" t="str">
        <f t="shared" si="76"/>
        <v>ASSENTAMENTO SEM FORNECIMENTO,DE TUBOS ATE 1,00M DE COMPRIMENTO OU CONEXOES DE FºFº OU ACO,COM FLANGES CLASSE PN-10,INCLUSIVE O FORNECIMENTO DOS MATERIAIS PARA JUNTAS(ARRUELAS DE BORRACHA E PARAFUSOS COM PORCAS),CUSTO POR JUNTA,COM DIAMETRO DE 300MM</v>
      </c>
      <c r="C4928" s="519" t="s">
        <v>35311</v>
      </c>
      <c r="D4928" s="519" t="s">
        <v>35312</v>
      </c>
      <c r="E4928" s="519" t="s">
        <v>35317</v>
      </c>
      <c r="F4928" s="519" t="s">
        <v>35318</v>
      </c>
      <c r="G4928" s="519" t="s">
        <v>35326</v>
      </c>
      <c r="I4928" s="519" t="s">
        <v>5</v>
      </c>
      <c r="J4928" s="650">
        <v>180.62</v>
      </c>
    </row>
    <row r="4929" spans="1:10">
      <c r="A4929" s="519" t="s">
        <v>5144</v>
      </c>
      <c r="B4929" s="519" t="str">
        <f t="shared" si="76"/>
        <v>ASSENTAMENTO SEM FORNECIMENTO,DE TUBOS ATE 1,00M DE COMPRIMENTO OU CONEXOES DE FºFº OU ACO,COM FLANGES CLASSE PN-10,INCLUSIVE O FORNECIMENTO DOS MATERIAIS PARA JUNTAS(ARRUELAS DE BORRACHA E PARAFUSOS COM PORCAS),CUSTO POR JUNTA,COM DIAMETRO DE 350MM</v>
      </c>
      <c r="C4929" s="519" t="s">
        <v>35311</v>
      </c>
      <c r="D4929" s="519" t="s">
        <v>35312</v>
      </c>
      <c r="E4929" s="519" t="s">
        <v>35317</v>
      </c>
      <c r="F4929" s="519" t="s">
        <v>35318</v>
      </c>
      <c r="G4929" s="519" t="s">
        <v>35327</v>
      </c>
      <c r="I4929" s="519" t="s">
        <v>5</v>
      </c>
      <c r="J4929" s="650">
        <v>236.76</v>
      </c>
    </row>
    <row r="4930" spans="1:10">
      <c r="A4930" s="519" t="s">
        <v>5145</v>
      </c>
      <c r="B4930" s="519" t="str">
        <f t="shared" si="76"/>
        <v>ASSENTAMENTO SEM FORNECIMENTO,DE TUBOS ATE 1,00M DE COMPRIMENTO OU CONEXOES DE FºFº OU ACO,COM FLANGES CLASSE PN-10,INCLUSIVE O FORNECIMENTO DOS MATERIAIS PARA JUNTAS(ARRUELAS DE BORRACHA E PARAFUSOS COM PORCAS),CUSTO POR JUNTA,COM DIAMETRO DE 350MM</v>
      </c>
      <c r="C4930" s="519" t="s">
        <v>35311</v>
      </c>
      <c r="D4930" s="519" t="s">
        <v>35312</v>
      </c>
      <c r="E4930" s="519" t="s">
        <v>35317</v>
      </c>
      <c r="F4930" s="519" t="s">
        <v>35318</v>
      </c>
      <c r="G4930" s="519" t="s">
        <v>35327</v>
      </c>
      <c r="I4930" s="519" t="s">
        <v>5</v>
      </c>
      <c r="J4930" s="650">
        <v>230.6</v>
      </c>
    </row>
    <row r="4931" spans="1:10">
      <c r="A4931" s="519" t="s">
        <v>5146</v>
      </c>
      <c r="B4931" s="519" t="str">
        <f t="shared" si="76"/>
        <v>ASSENTAMENTO SEM FORNECIMENTO,DE TUBOS ATE 1,00M DE COMPRIMENTO OU CONEXOES DE FºFº OU ACO,COM FLANGES CLASSE PN-10,INCLUSIVE O FORNECIMENTO DOS MATERIAIS PARA JUNTAS(ARRUELAS DE BORRACHA E PARAFUSOS COM PORCAS),CUSTO POR JUNTA,COM DIAMETRODE 400MM</v>
      </c>
      <c r="C4931" s="519" t="s">
        <v>35311</v>
      </c>
      <c r="D4931" s="519" t="s">
        <v>35312</v>
      </c>
      <c r="E4931" s="519" t="s">
        <v>35317</v>
      </c>
      <c r="F4931" s="519" t="s">
        <v>35318</v>
      </c>
      <c r="G4931" s="519" t="s">
        <v>35328</v>
      </c>
      <c r="I4931" s="519" t="s">
        <v>5</v>
      </c>
      <c r="J4931" s="650">
        <v>320.08</v>
      </c>
    </row>
    <row r="4932" spans="1:10">
      <c r="A4932" s="519" t="s">
        <v>5147</v>
      </c>
      <c r="B4932" s="519" t="str">
        <f t="shared" si="76"/>
        <v>ASSENTAMENTO SEM FORNECIMENTO,DE TUBOS ATE 1,00M DE COMPRIMENTO OU CONEXOES DE FºFº OU ACO,COM FLANGES CLASSE PN-10,INCLUSIVE O FORNECIMENTO DOS MATERIAIS PARA JUNTAS(ARRUELAS DE BORRACHA E PARAFUSOS COM PORCAS),CUSTO POR JUNTA,COM DIAMETRODE 400MM</v>
      </c>
      <c r="C4932" s="519" t="s">
        <v>35311</v>
      </c>
      <c r="D4932" s="519" t="s">
        <v>35312</v>
      </c>
      <c r="E4932" s="519" t="s">
        <v>35317</v>
      </c>
      <c r="F4932" s="519" t="s">
        <v>35318</v>
      </c>
      <c r="G4932" s="519" t="s">
        <v>35328</v>
      </c>
      <c r="I4932" s="519" t="s">
        <v>5</v>
      </c>
      <c r="J4932" s="650">
        <v>313.17</v>
      </c>
    </row>
    <row r="4933" spans="1:10">
      <c r="A4933" s="519" t="s">
        <v>5148</v>
      </c>
      <c r="B4933" s="519"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3" s="519" t="s">
        <v>35311</v>
      </c>
      <c r="D4933" s="519" t="s">
        <v>35329</v>
      </c>
      <c r="E4933" s="519" t="s">
        <v>35330</v>
      </c>
      <c r="F4933" s="519" t="s">
        <v>35331</v>
      </c>
      <c r="G4933" s="519" t="s">
        <v>35332</v>
      </c>
      <c r="I4933" s="519" t="s">
        <v>5</v>
      </c>
      <c r="J4933" s="650">
        <v>373.78</v>
      </c>
    </row>
    <row r="4934" spans="1:10">
      <c r="A4934" s="519" t="s">
        <v>5149</v>
      </c>
      <c r="B4934" s="519" t="str">
        <f t="shared" si="76"/>
        <v>ASSENTAMENTO SEM FORNECIMENTO,DE TUBOS ATE 1,00M DE COMPRIMENTO OU CONEXOES DE FERRO FUNDIDO OU ACO,COM FLANGES CLASSE PN-10,INCLUSIVE O FORNECIMENTO DOS MATERIAS PARA JUNTAS(ARRUELAS DE BORRACHA E PARAFUSOS COM PORCAS),CUSTO POR JUNTA,COMDIAMETRO DE 450MM</v>
      </c>
      <c r="C4934" s="519" t="s">
        <v>35311</v>
      </c>
      <c r="D4934" s="519" t="s">
        <v>35329</v>
      </c>
      <c r="E4934" s="519" t="s">
        <v>35330</v>
      </c>
      <c r="F4934" s="519" t="s">
        <v>35331</v>
      </c>
      <c r="G4934" s="519" t="s">
        <v>35332</v>
      </c>
      <c r="I4934" s="519" t="s">
        <v>5</v>
      </c>
      <c r="J4934" s="650">
        <v>366.3</v>
      </c>
    </row>
    <row r="4935" spans="1:10">
      <c r="A4935" s="519" t="s">
        <v>5150</v>
      </c>
      <c r="B4935" s="519" t="str">
        <f t="shared" si="76"/>
        <v>ASSENTAMENTO SEM FORNECIMENTO DE TUBOS ATE 1,00M DE COMPRIMENTO OU CONEXOES DE FºFº OU ACO,COM FLANGES CLASSE PN-10,INCLUSIVE O FORNECIMENTO DOS MATERIAIS PARA JUNTAS(ARRUELAS DE BORRACHA E PARAFUSOS COM PORCAS),CUSTO POR JUNTA,COM DIAMETRO DE 500MM</v>
      </c>
      <c r="C4935" s="519" t="s">
        <v>35316</v>
      </c>
      <c r="D4935" s="519" t="s">
        <v>35312</v>
      </c>
      <c r="E4935" s="519" t="s">
        <v>35317</v>
      </c>
      <c r="F4935" s="519" t="s">
        <v>35318</v>
      </c>
      <c r="G4935" s="519" t="s">
        <v>35333</v>
      </c>
      <c r="I4935" s="519" t="s">
        <v>5</v>
      </c>
      <c r="J4935" s="650">
        <v>378.99</v>
      </c>
    </row>
    <row r="4936" spans="1:10">
      <c r="A4936" s="519" t="s">
        <v>5151</v>
      </c>
      <c r="B4936" s="519" t="str">
        <f t="shared" ref="B4936:B4999" si="77">C4936&amp;D4936&amp;E4936&amp;F4936&amp;G4936&amp;H4936</f>
        <v>ASSENTAMENTO SEM FORNECIMENTO DE TUBOS ATE 1,00M DE COMPRIMENTO OU CONEXOES DE FºFº OU ACO,COM FLANGES CLASSE PN-10,INCLUSIVE O FORNECIMENTO DOS MATERIAIS PARA JUNTAS(ARRUELAS DE BORRACHA E PARAFUSOS COM PORCAS),CUSTO POR JUNTA,COM DIAMETRO DE 500MM</v>
      </c>
      <c r="C4936" s="519" t="s">
        <v>35316</v>
      </c>
      <c r="D4936" s="519" t="s">
        <v>35312</v>
      </c>
      <c r="E4936" s="519" t="s">
        <v>35317</v>
      </c>
      <c r="F4936" s="519" t="s">
        <v>35318</v>
      </c>
      <c r="G4936" s="519" t="s">
        <v>35333</v>
      </c>
      <c r="I4936" s="519" t="s">
        <v>5</v>
      </c>
      <c r="J4936" s="650">
        <v>370.95</v>
      </c>
    </row>
    <row r="4937" spans="1:10">
      <c r="A4937" s="519" t="s">
        <v>5152</v>
      </c>
      <c r="B4937" s="519" t="str">
        <f t="shared" si="77"/>
        <v>ASSENTAMENTO SEM FORNECIMENTO,DE TUBOS ATE 1,00M DE COMPRIMENTO OU CONEXOES DE FºFº OU ACO,COM FLANGES CLASSE PN-10,INCLUSIVE O FORNECIMENTO DOS MATERIAIS PARA JUNTAS(ARRUELAS DE BORRACHA E PARAFUSOS COM PORCAS),CUSTO POR JUNTA,COM DIAMETRO DE 600MM</v>
      </c>
      <c r="C4937" s="519" t="s">
        <v>35311</v>
      </c>
      <c r="D4937" s="519" t="s">
        <v>35312</v>
      </c>
      <c r="E4937" s="519" t="s">
        <v>35317</v>
      </c>
      <c r="F4937" s="519" t="s">
        <v>35318</v>
      </c>
      <c r="G4937" s="519" t="s">
        <v>35334</v>
      </c>
      <c r="I4937" s="519" t="s">
        <v>5</v>
      </c>
      <c r="J4937" s="650">
        <v>477.57</v>
      </c>
    </row>
    <row r="4938" spans="1:10">
      <c r="A4938" s="519" t="s">
        <v>5153</v>
      </c>
      <c r="B4938" s="519" t="str">
        <f t="shared" si="77"/>
        <v>ASSENTAMENTO SEM FORNECIMENTO,DE TUBOS ATE 1,00M DE COMPRIMENTO OU CONEXOES DE FºFº OU ACO,COM FLANGES CLASSE PN-10,INCLUSIVE O FORNECIMENTO DOS MATERIAIS PARA JUNTAS(ARRUELAS DE BORRACHA E PARAFUSOS COM PORCAS),CUSTO POR JUNTA,COM DIAMETRO DE 600MM</v>
      </c>
      <c r="C4938" s="519" t="s">
        <v>35311</v>
      </c>
      <c r="D4938" s="519" t="s">
        <v>35312</v>
      </c>
      <c r="E4938" s="519" t="s">
        <v>35317</v>
      </c>
      <c r="F4938" s="519" t="s">
        <v>35318</v>
      </c>
      <c r="G4938" s="519" t="s">
        <v>35334</v>
      </c>
      <c r="I4938" s="519" t="s">
        <v>5</v>
      </c>
      <c r="J4938" s="650">
        <v>468.78</v>
      </c>
    </row>
    <row r="4939" spans="1:10">
      <c r="A4939" s="519" t="s">
        <v>5154</v>
      </c>
      <c r="B4939" s="519" t="str">
        <f t="shared" si="77"/>
        <v>ASSENTAMENTO SEM FORNECIMENTO,DE TUBOS ATE 1,00M DE COMPRIMENTO OU CONEXOES DE FºFº OU ACO,COM FLANGES CLASSE PN-10,INCLUSIVE O FORNECIMENTO DOS MATERIAIS PARA JUNTAS(ARRUELAS DE BORRACHA E PARAFUSOS COM PORCAS),CUSTO POR JUNTA,COM DIAMETRO DE 700MM</v>
      </c>
      <c r="C4939" s="519" t="s">
        <v>35311</v>
      </c>
      <c r="D4939" s="519" t="s">
        <v>35312</v>
      </c>
      <c r="E4939" s="519" t="s">
        <v>35317</v>
      </c>
      <c r="F4939" s="519" t="s">
        <v>35318</v>
      </c>
      <c r="G4939" s="519" t="s">
        <v>35335</v>
      </c>
      <c r="I4939" s="519" t="s">
        <v>5</v>
      </c>
      <c r="J4939" s="650">
        <v>554.25</v>
      </c>
    </row>
    <row r="4940" spans="1:10">
      <c r="A4940" s="519" t="s">
        <v>5155</v>
      </c>
      <c r="B4940" s="519" t="str">
        <f t="shared" si="77"/>
        <v>ASSENTAMENTO SEM FORNECIMENTO,DE TUBOS ATE 1,00M DE COMPRIMENTO OU CONEXOES DE FºFº OU ACO,COM FLANGES CLASSE PN-10,INCLUSIVE O FORNECIMENTO DOS MATERIAIS PARA JUNTAS(ARRUELAS DE BORRACHA E PARAFUSOS COM PORCAS),CUSTO POR JUNTA,COM DIAMETRO DE 700MM</v>
      </c>
      <c r="C4940" s="519" t="s">
        <v>35311</v>
      </c>
      <c r="D4940" s="519" t="s">
        <v>35312</v>
      </c>
      <c r="E4940" s="519" t="s">
        <v>35317</v>
      </c>
      <c r="F4940" s="519" t="s">
        <v>35318</v>
      </c>
      <c r="G4940" s="519" t="s">
        <v>35335</v>
      </c>
      <c r="I4940" s="519" t="s">
        <v>5</v>
      </c>
      <c r="J4940" s="650">
        <v>544.19000000000005</v>
      </c>
    </row>
    <row r="4941" spans="1:10">
      <c r="A4941" s="519" t="s">
        <v>5156</v>
      </c>
      <c r="B4941" s="519" t="str">
        <f t="shared" si="77"/>
        <v>ASSENTAMENTO SEM FORNECIMENTO,DE TUBOS ATE 1,00M DE COMPRIMENTO OU CONEXOES DE FºFº OU ACO,COM FLANGES CLASSE PN-10,INCLUSIVE O FORNECIMENTO DOS MATERIAIS PARA JUNTAS(ARRUELAS DE BORRACHA E PARAFUSOS COM PORCAS),CUSTO POR JUNTA,COM DIAMETRO DE 800MM</v>
      </c>
      <c r="C4941" s="519" t="s">
        <v>35311</v>
      </c>
      <c r="D4941" s="519" t="s">
        <v>35312</v>
      </c>
      <c r="E4941" s="519" t="s">
        <v>35317</v>
      </c>
      <c r="F4941" s="519" t="s">
        <v>35318</v>
      </c>
      <c r="G4941" s="519" t="s">
        <v>35336</v>
      </c>
      <c r="I4941" s="519" t="s">
        <v>5</v>
      </c>
      <c r="J4941" s="650">
        <v>1068.7</v>
      </c>
    </row>
    <row r="4942" spans="1:10">
      <c r="A4942" s="519" t="s">
        <v>5157</v>
      </c>
      <c r="B4942" s="519" t="str">
        <f t="shared" si="77"/>
        <v>ASSENTAMENTO SEM FORNECIMENTO,DE TUBOS ATE 1,00M DE COMPRIMENTO OU CONEXOES DE FºFº OU ACO,COM FLANGES CLASSE PN-10,INCLUSIVE O FORNECIMENTO DOS MATERIAIS PARA JUNTAS(ARRUELAS DE BORRACHA E PARAFUSOS COM PORCAS),CUSTO POR JUNTA,COM DIAMETRO DE 800MM</v>
      </c>
      <c r="C4942" s="519" t="s">
        <v>35311</v>
      </c>
      <c r="D4942" s="519" t="s">
        <v>35312</v>
      </c>
      <c r="E4942" s="519" t="s">
        <v>35317</v>
      </c>
      <c r="F4942" s="519" t="s">
        <v>35318</v>
      </c>
      <c r="G4942" s="519" t="s">
        <v>35336</v>
      </c>
      <c r="I4942" s="519" t="s">
        <v>5</v>
      </c>
      <c r="J4942" s="650">
        <v>1057.75</v>
      </c>
    </row>
    <row r="4943" spans="1:10">
      <c r="A4943" s="519" t="s">
        <v>5158</v>
      </c>
      <c r="B4943" s="519" t="str">
        <f t="shared" si="77"/>
        <v>ASSENTAMENTO SEM FORNECIMENTO,DE TUBOS ATE 1,00M DE COMPRIMENTO OU CONEXOES DE FºFº OU ACO,COM FLANGES CLASSE PN-10,INCLUSIVE O FORNECIMENTO DOS MATERIAIS PARA JUNTAS(ARRUELAS DE BORRACHA E PARAFUSOS COM PORCAS),CUSTO POR JUNTA,COM DIAMETRO DE 900MM</v>
      </c>
      <c r="C4943" s="519" t="s">
        <v>35311</v>
      </c>
      <c r="D4943" s="519" t="s">
        <v>35312</v>
      </c>
      <c r="E4943" s="519" t="s">
        <v>35317</v>
      </c>
      <c r="F4943" s="519" t="s">
        <v>35318</v>
      </c>
      <c r="G4943" s="519" t="s">
        <v>35337</v>
      </c>
      <c r="I4943" s="519" t="s">
        <v>5</v>
      </c>
      <c r="J4943" s="650">
        <v>1233.6500000000001</v>
      </c>
    </row>
    <row r="4944" spans="1:10">
      <c r="A4944" s="519" t="s">
        <v>5159</v>
      </c>
      <c r="B4944" s="519" t="str">
        <f t="shared" si="77"/>
        <v>ASSENTAMENTO SEM FORNECIMENTO,DE TUBOS ATE 1,00M DE COMPRIMENTO OU CONEXOES DE FºFº OU ACO,COM FLANGES CLASSE PN-10,INCLUSIVE O FORNECIMENTO DOS MATERIAIS PARA JUNTAS(ARRUELAS DE BORRACHA E PARAFUSOS COM PORCAS),CUSTO POR JUNTA,COM DIAMETRO DE 900MM</v>
      </c>
      <c r="C4944" s="519" t="s">
        <v>35311</v>
      </c>
      <c r="D4944" s="519" t="s">
        <v>35312</v>
      </c>
      <c r="E4944" s="519" t="s">
        <v>35317</v>
      </c>
      <c r="F4944" s="519" t="s">
        <v>35318</v>
      </c>
      <c r="G4944" s="519" t="s">
        <v>35337</v>
      </c>
      <c r="I4944" s="519" t="s">
        <v>5</v>
      </c>
      <c r="J4944" s="650">
        <v>1221.28</v>
      </c>
    </row>
    <row r="4945" spans="1:10">
      <c r="A4945" s="519" t="s">
        <v>5160</v>
      </c>
      <c r="B4945" s="519" t="str">
        <f t="shared" si="77"/>
        <v>ASSENTAMENTO SEM FORNECIMENTO DE TUBOS ATE 1,00M DE COMPRIMENTO OU CONEXOES DE FºFº OU ACO,COM FLANGES CLASSE PN-10,INCLUSIVE O FORNECIMENTO DOS MATERIAIS PARA JUNTAS(ARRUELAS DE BORRACHA E PARAFUSOS COM PORCAS),CUSTO POR JUNTA,COM DIAMETRO DE 1000MM</v>
      </c>
      <c r="C4945" s="519" t="s">
        <v>35316</v>
      </c>
      <c r="D4945" s="519" t="s">
        <v>35312</v>
      </c>
      <c r="E4945" s="519" t="s">
        <v>35317</v>
      </c>
      <c r="F4945" s="519" t="s">
        <v>35318</v>
      </c>
      <c r="G4945" s="519" t="s">
        <v>35338</v>
      </c>
      <c r="I4945" s="519" t="s">
        <v>5</v>
      </c>
      <c r="J4945" s="650">
        <v>1425.52</v>
      </c>
    </row>
    <row r="4946" spans="1:10">
      <c r="A4946" s="519" t="s">
        <v>5161</v>
      </c>
      <c r="B4946" s="519" t="str">
        <f t="shared" si="77"/>
        <v>ASSENTAMENTO SEM FORNECIMENTO DE TUBOS ATE 1,00M DE COMPRIMENTO OU CONEXOES DE FºFº OU ACO,COM FLANGES CLASSE PN-10,INCLUSIVE O FORNECIMENTO DOS MATERIAIS PARA JUNTAS(ARRUELAS DE BORRACHA E PARAFUSOS COM PORCAS),CUSTO POR JUNTA,COM DIAMETRO DE 1000MM</v>
      </c>
      <c r="C4946" s="519" t="s">
        <v>35316</v>
      </c>
      <c r="D4946" s="519" t="s">
        <v>35312</v>
      </c>
      <c r="E4946" s="519" t="s">
        <v>35317</v>
      </c>
      <c r="F4946" s="519" t="s">
        <v>35318</v>
      </c>
      <c r="G4946" s="519" t="s">
        <v>35338</v>
      </c>
      <c r="I4946" s="519" t="s">
        <v>5</v>
      </c>
      <c r="J4946" s="650">
        <v>1412.12</v>
      </c>
    </row>
    <row r="4947" spans="1:10">
      <c r="A4947" s="519" t="s">
        <v>5162</v>
      </c>
      <c r="B4947" s="519" t="str">
        <f t="shared" si="77"/>
        <v>ASSENTAMENTO SEM FORNECIMENTO,DE TUBOS ATE 1,00M DE COMPRIMENTO OU CONEXOES DE FºFº OU ACO,COM FLANGES CLASSE PN-10,INCLUSIVE O FORNECIMENTO DOS MATERIAIS PARA JUNTAS(ARRUELAS DE BORRACHA E PARAFUSOS COM PORCAS),CUSTO POR JUNTA,COM DIAMETRO DE 1200MM</v>
      </c>
      <c r="C4947" s="519" t="s">
        <v>35311</v>
      </c>
      <c r="D4947" s="519" t="s">
        <v>35312</v>
      </c>
      <c r="E4947" s="519" t="s">
        <v>35317</v>
      </c>
      <c r="F4947" s="519" t="s">
        <v>35318</v>
      </c>
      <c r="G4947" s="519" t="s">
        <v>35339</v>
      </c>
      <c r="I4947" s="519" t="s">
        <v>5</v>
      </c>
      <c r="J4947" s="650">
        <v>2021.79</v>
      </c>
    </row>
    <row r="4948" spans="1:10">
      <c r="A4948" s="519" t="s">
        <v>5163</v>
      </c>
      <c r="B4948" s="519" t="str">
        <f t="shared" si="77"/>
        <v>ASSENTAMENTO SEM FORNECIMENTO,DE TUBOS ATE 1,00M DE COMPRIMENTO OU CONEXOES DE FºFº OU ACO,COM FLANGES CLASSE PN-10,INCLUSIVE O FORNECIMENTO DOS MATERIAIS PARA JUNTAS(ARRUELAS DE BORRACHA E PARAFUSOS COM PORCAS),CUSTO POR JUNTA,COM DIAMETRO DE 1200MM</v>
      </c>
      <c r="C4948" s="519" t="s">
        <v>35311</v>
      </c>
      <c r="D4948" s="519" t="s">
        <v>35312</v>
      </c>
      <c r="E4948" s="519" t="s">
        <v>35317</v>
      </c>
      <c r="F4948" s="519" t="s">
        <v>35318</v>
      </c>
      <c r="G4948" s="519" t="s">
        <v>35339</v>
      </c>
      <c r="I4948" s="519" t="s">
        <v>5</v>
      </c>
      <c r="J4948" s="650">
        <v>2005.64</v>
      </c>
    </row>
    <row r="4949" spans="1:10">
      <c r="A4949" s="519" t="s">
        <v>5164</v>
      </c>
      <c r="B4949" s="519" t="str">
        <f t="shared" si="77"/>
        <v>ASSENTAMENTO SEM FORNECIMENTO DE TUBOS ATE 1,00M DE COMPRIMENTO OU CONEXOES DE FºFº OU ACO,COM FLANGES CLASSE PN-16,INCLUSIVE O FORNECIMENTO DOS MATERIAIS PARA JUNTAS(ARRUELAS DE BORRACHA E PARAFUSOS COM PORCAS),CUSTO POR JUNTA,COM DIAMETRO DE 50MM</v>
      </c>
      <c r="C4949" s="519" t="s">
        <v>35316</v>
      </c>
      <c r="D4949" s="519" t="s">
        <v>35340</v>
      </c>
      <c r="E4949" s="519" t="s">
        <v>35317</v>
      </c>
      <c r="F4949" s="519" t="s">
        <v>35318</v>
      </c>
      <c r="G4949" s="519" t="s">
        <v>35341</v>
      </c>
      <c r="I4949" s="519" t="s">
        <v>5</v>
      </c>
      <c r="J4949" s="650">
        <v>37.06</v>
      </c>
    </row>
    <row r="4950" spans="1:10">
      <c r="A4950" s="519" t="s">
        <v>5165</v>
      </c>
      <c r="B4950" s="519" t="str">
        <f t="shared" si="77"/>
        <v>ASSENTAMENTO SEM FORNECIMENTO DE TUBOS ATE 1,00M DE COMPRIMENTO OU CONEXOES DE FºFº OU ACO,COM FLANGES CLASSE PN-16,INCLUSIVE O FORNECIMENTO DOS MATERIAIS PARA JUNTAS(ARRUELAS DE BORRACHA E PARAFUSOS COM PORCAS),CUSTO POR JUNTA,COM DIAMETRO DE 50MM</v>
      </c>
      <c r="C4950" s="519" t="s">
        <v>35316</v>
      </c>
      <c r="D4950" s="519" t="s">
        <v>35340</v>
      </c>
      <c r="E4950" s="519" t="s">
        <v>35317</v>
      </c>
      <c r="F4950" s="519" t="s">
        <v>35318</v>
      </c>
      <c r="G4950" s="519" t="s">
        <v>35341</v>
      </c>
      <c r="I4950" s="519" t="s">
        <v>5</v>
      </c>
      <c r="J4950" s="650">
        <v>34.979999999999997</v>
      </c>
    </row>
    <row r="4951" spans="1:10">
      <c r="A4951" s="519" t="s">
        <v>5166</v>
      </c>
      <c r="B4951" s="519" t="str">
        <f t="shared" si="77"/>
        <v>ASSENTAMENTO SEM FORNECIMENTO,DE TUBOS ATE 1,00M DE COMPRIMENTO OU CONEXOES DE FºFº OU ACO,COM FLANGES,CLASSE PN-16,INCLUSIVE O FORNECIMENTO DOS MATERIAIS PARA JUNTAS(ARRUELAS DE BORRACHA E PARAFUSOS COM PORCAS),CUSTO POR JUNTA,COM DIAMETRO DE 75MM</v>
      </c>
      <c r="C4951" s="519" t="s">
        <v>35311</v>
      </c>
      <c r="D4951" s="519" t="s">
        <v>35342</v>
      </c>
      <c r="E4951" s="519" t="s">
        <v>35317</v>
      </c>
      <c r="F4951" s="519" t="s">
        <v>35318</v>
      </c>
      <c r="G4951" s="519" t="s">
        <v>35319</v>
      </c>
      <c r="I4951" s="519" t="s">
        <v>5</v>
      </c>
      <c r="J4951" s="650">
        <v>37.81</v>
      </c>
    </row>
    <row r="4952" spans="1:10">
      <c r="A4952" s="519" t="s">
        <v>5167</v>
      </c>
      <c r="B4952" s="519" t="str">
        <f t="shared" si="77"/>
        <v>ASSENTAMENTO SEM FORNECIMENTO,DE TUBOS ATE 1,00M DE COMPRIMENTO OU CONEXOES DE FºFº OU ACO,COM FLANGES,CLASSE PN-16,INCLUSIVE O FORNECIMENTO DOS MATERIAIS PARA JUNTAS(ARRUELAS DE BORRACHA E PARAFUSOS COM PORCAS),CUSTO POR JUNTA,COM DIAMETRO DE 75MM</v>
      </c>
      <c r="C4952" s="519" t="s">
        <v>35311</v>
      </c>
      <c r="D4952" s="519" t="s">
        <v>35342</v>
      </c>
      <c r="E4952" s="519" t="s">
        <v>35317</v>
      </c>
      <c r="F4952" s="519" t="s">
        <v>35318</v>
      </c>
      <c r="G4952" s="519" t="s">
        <v>35319</v>
      </c>
      <c r="I4952" s="519" t="s">
        <v>5</v>
      </c>
      <c r="J4952" s="650">
        <v>35.700000000000003</v>
      </c>
    </row>
    <row r="4953" spans="1:10">
      <c r="A4953" s="519" t="s">
        <v>5168</v>
      </c>
      <c r="B4953" s="519" t="str">
        <f t="shared" si="77"/>
        <v>ASSENTAMENTO SEM FORNECIMENTO DE TUBOS ATE 1,00M DE COMPRIMENTO OU CONEXOES DE FºFº OU ACO,COM FLANGES CLASSE PN-16,INCLUSIVE O FORNECIMENTO DOS MATERIAIS PARA JUNTAS(ARRUELAS DE BORRACHA E PARAFUSOS COM PORCAS),CUSTO POR JUNTA,COM DIAMETRO DE 100MM</v>
      </c>
      <c r="C4953" s="519" t="s">
        <v>35316</v>
      </c>
      <c r="D4953" s="519" t="s">
        <v>35340</v>
      </c>
      <c r="E4953" s="519" t="s">
        <v>35317</v>
      </c>
      <c r="F4953" s="519" t="s">
        <v>35318</v>
      </c>
      <c r="G4953" s="519" t="s">
        <v>35321</v>
      </c>
      <c r="I4953" s="519" t="s">
        <v>5</v>
      </c>
      <c r="J4953" s="650">
        <v>63.89</v>
      </c>
    </row>
    <row r="4954" spans="1:10">
      <c r="A4954" s="519" t="s">
        <v>5169</v>
      </c>
      <c r="B4954" s="519" t="str">
        <f t="shared" si="77"/>
        <v>ASSENTAMENTO SEM FORNECIMENTO DE TUBOS ATE 1,00M DE COMPRIMENTO OU CONEXOES DE FºFº OU ACO,COM FLANGES CLASSE PN-16,INCLUSIVE O FORNECIMENTO DOS MATERIAIS PARA JUNTAS(ARRUELAS DE BORRACHA E PARAFUSOS COM PORCAS),CUSTO POR JUNTA,COM DIAMETRO DE 100MM</v>
      </c>
      <c r="C4954" s="519" t="s">
        <v>35316</v>
      </c>
      <c r="D4954" s="519" t="s">
        <v>35340</v>
      </c>
      <c r="E4954" s="519" t="s">
        <v>35317</v>
      </c>
      <c r="F4954" s="519" t="s">
        <v>35318</v>
      </c>
      <c r="G4954" s="519" t="s">
        <v>35321</v>
      </c>
      <c r="I4954" s="519" t="s">
        <v>5</v>
      </c>
      <c r="J4954" s="650">
        <v>61.02</v>
      </c>
    </row>
    <row r="4955" spans="1:10">
      <c r="A4955" s="519" t="s">
        <v>5170</v>
      </c>
      <c r="B4955" s="519" t="str">
        <f t="shared" si="77"/>
        <v>ASSENTAMENTO SEM FORNECIMENTO DE TUBOS ATE 1,00M DE COMPRIMENTO OU CONEXOES DE FºFº OU ACO,COM FLANGES CLASSE PN-16,INCLUSIVE O FORNECIMENTO DOS MATERIAIS PARA JUNTAS(ARRUELAS DE BORRACHA E PARAFUSOS COM PORCAS),CUSTO POR JUNTA,COM DIAMETRO DE 150MM</v>
      </c>
      <c r="C4955" s="519" t="s">
        <v>35316</v>
      </c>
      <c r="D4955" s="519" t="s">
        <v>35340</v>
      </c>
      <c r="E4955" s="519" t="s">
        <v>35317</v>
      </c>
      <c r="F4955" s="519" t="s">
        <v>35318</v>
      </c>
      <c r="G4955" s="519" t="s">
        <v>35322</v>
      </c>
      <c r="I4955" s="519" t="s">
        <v>5</v>
      </c>
      <c r="J4955" s="650">
        <v>93.21</v>
      </c>
    </row>
    <row r="4956" spans="1:10">
      <c r="A4956" s="519" t="s">
        <v>5171</v>
      </c>
      <c r="B4956" s="519" t="str">
        <f t="shared" si="77"/>
        <v>ASSENTAMENTO SEM FORNECIMENTO DE TUBOS ATE 1,00M DE COMPRIMENTO OU CONEXOES DE FºFº OU ACO,COM FLANGES CLASSE PN-16,INCLUSIVE O FORNECIMENTO DOS MATERIAIS PARA JUNTAS(ARRUELAS DE BORRACHA E PARAFUSOS COM PORCAS),CUSTO POR JUNTA,COM DIAMETRO DE 150MM</v>
      </c>
      <c r="C4956" s="519" t="s">
        <v>35316</v>
      </c>
      <c r="D4956" s="519" t="s">
        <v>35340</v>
      </c>
      <c r="E4956" s="519" t="s">
        <v>35317</v>
      </c>
      <c r="F4956" s="519" t="s">
        <v>35318</v>
      </c>
      <c r="G4956" s="519" t="s">
        <v>35322</v>
      </c>
      <c r="I4956" s="519" t="s">
        <v>5</v>
      </c>
      <c r="J4956" s="650">
        <v>89.37</v>
      </c>
    </row>
    <row r="4957" spans="1:10">
      <c r="A4957" s="519" t="s">
        <v>5172</v>
      </c>
      <c r="B4957" s="519" t="str">
        <f t="shared" si="77"/>
        <v>ASSENTAMENTO SEM FORNECIMENTO DE TUBOS ATE 1,00M DE COMPRIMENTO OU CONEXOES DE FºFº OU ACO,COM FLANGES CLASSE PN-16,INCLUSIVE O FORNECIMENTO DOS MATERIAIS PARA JUNTAS(ARRUELAS DE BORRACHA E PARAFUSOS COM PORCAS),CUSTO POR JUNTA,COM DIAMETRO DE 200MM</v>
      </c>
      <c r="C4957" s="519" t="s">
        <v>35316</v>
      </c>
      <c r="D4957" s="519" t="s">
        <v>35340</v>
      </c>
      <c r="E4957" s="519" t="s">
        <v>35317</v>
      </c>
      <c r="F4957" s="519" t="s">
        <v>35318</v>
      </c>
      <c r="G4957" s="519" t="s">
        <v>35323</v>
      </c>
      <c r="I4957" s="519" t="s">
        <v>5</v>
      </c>
      <c r="J4957" s="650">
        <v>131.82</v>
      </c>
    </row>
    <row r="4958" spans="1:10">
      <c r="A4958" s="519" t="s">
        <v>5173</v>
      </c>
      <c r="B4958" s="519" t="str">
        <f t="shared" si="77"/>
        <v>ASSENTAMENTO SEM FORNECIMENTO DE TUBOS ATE 1,00M DE COMPRIMENTO OU CONEXOES DE FºFº OU ACO,COM FLANGES CLASSE PN-16,INCLUSIVE O FORNECIMENTO DOS MATERIAIS PARA JUNTAS(ARRUELAS DE BORRACHA E PARAFUSOS COM PORCAS),CUSTO POR JUNTA,COM DIAMETRO DE 200MM</v>
      </c>
      <c r="C4958" s="519" t="s">
        <v>35316</v>
      </c>
      <c r="D4958" s="519" t="s">
        <v>35340</v>
      </c>
      <c r="E4958" s="519" t="s">
        <v>35317</v>
      </c>
      <c r="F4958" s="519" t="s">
        <v>35318</v>
      </c>
      <c r="G4958" s="519" t="s">
        <v>35323</v>
      </c>
      <c r="I4958" s="519" t="s">
        <v>5</v>
      </c>
      <c r="J4958" s="650">
        <v>126.96</v>
      </c>
    </row>
    <row r="4959" spans="1:10">
      <c r="A4959" s="519" t="s">
        <v>5174</v>
      </c>
      <c r="B4959" s="519" t="str">
        <f t="shared" si="77"/>
        <v>ASSENTAMENTO SEM FORNECIMENTO DE TUBOS ATE 1,00M DE COMPRIMENTO OU CONEXOES DE FºFº OU ACO,COM FLANGES CLASSE PN-16,INCLUSIVE O FORNECIMENTO DOS MATERIAIS PARA JUNTAS(ARRUELAS DE BORRACHA E PARAFUSOS COM PORCAS),CUSTO POR JUNTA,COM DIAMETRO DE 250MM</v>
      </c>
      <c r="C4959" s="519" t="s">
        <v>35316</v>
      </c>
      <c r="D4959" s="519" t="s">
        <v>35340</v>
      </c>
      <c r="E4959" s="519" t="s">
        <v>35317</v>
      </c>
      <c r="F4959" s="519" t="s">
        <v>35318</v>
      </c>
      <c r="G4959" s="519" t="s">
        <v>35325</v>
      </c>
      <c r="I4959" s="519" t="s">
        <v>5</v>
      </c>
      <c r="J4959" s="650">
        <v>231.43</v>
      </c>
    </row>
    <row r="4960" spans="1:10">
      <c r="A4960" s="519" t="s">
        <v>5175</v>
      </c>
      <c r="B4960" s="519" t="str">
        <f t="shared" si="77"/>
        <v>ASSENTAMENTO SEM FORNECIMENTO DE TUBOS ATE 1,00M DE COMPRIMENTO OU CONEXOES DE FºFº OU ACO,COM FLANGES CLASSE PN-16,INCLUSIVE O FORNECIMENTO DOS MATERIAIS PARA JUNTAS(ARRUELAS DE BORRACHA E PARAFUSOS COM PORCAS),CUSTO POR JUNTA,COM DIAMETRO DE 250MM</v>
      </c>
      <c r="C4960" s="519" t="s">
        <v>35316</v>
      </c>
      <c r="D4960" s="519" t="s">
        <v>35340</v>
      </c>
      <c r="E4960" s="519" t="s">
        <v>35317</v>
      </c>
      <c r="F4960" s="519" t="s">
        <v>35318</v>
      </c>
      <c r="G4960" s="519" t="s">
        <v>35325</v>
      </c>
      <c r="I4960" s="519" t="s">
        <v>5</v>
      </c>
      <c r="J4960" s="650">
        <v>225.68</v>
      </c>
    </row>
    <row r="4961" spans="1:10">
      <c r="A4961" s="519" t="s">
        <v>5176</v>
      </c>
      <c r="B4961" s="519" t="str">
        <f t="shared" si="77"/>
        <v>ASSENTAMENTO SEM FORNECIMENTO,DE TUBOS ATE 1,00M DE COMPRIMENTO OU CONEXOES DE FºFº OU ACO,COM FLANGES CLASSE PN-16,INCLUSIVE O FORNECIMENTO DOS MATERIAIS PARA JUNTAS(ARRUELAS DE BORRACHA E PARAFUSOS COM PORCAS),CUSTO POR JUNTA,COM DIAMETRO DE 300MM</v>
      </c>
      <c r="C4961" s="519" t="s">
        <v>35311</v>
      </c>
      <c r="D4961" s="519" t="s">
        <v>35340</v>
      </c>
      <c r="E4961" s="519" t="s">
        <v>35317</v>
      </c>
      <c r="F4961" s="519" t="s">
        <v>35318</v>
      </c>
      <c r="G4961" s="519" t="s">
        <v>35326</v>
      </c>
      <c r="I4961" s="519" t="s">
        <v>5</v>
      </c>
      <c r="J4961" s="650">
        <v>245.42</v>
      </c>
    </row>
    <row r="4962" spans="1:10">
      <c r="A4962" s="519" t="s">
        <v>5177</v>
      </c>
      <c r="B4962" s="519" t="str">
        <f t="shared" si="77"/>
        <v>ASSENTAMENTO SEM FORNECIMENTO,DE TUBOS ATE 1,00M DE COMPRIMENTO OU CONEXOES DE FºFº OU ACO,COM FLANGES CLASSE PN-16,INCLUSIVE O FORNECIMENTO DOS MATERIAIS PARA JUNTAS(ARRUELAS DE BORRACHA E PARAFUSOS COM PORCAS),CUSTO POR JUNTA,COM DIAMETRO DE 300MM</v>
      </c>
      <c r="C4962" s="519" t="s">
        <v>35311</v>
      </c>
      <c r="D4962" s="519" t="s">
        <v>35340</v>
      </c>
      <c r="E4962" s="519" t="s">
        <v>35317</v>
      </c>
      <c r="F4962" s="519" t="s">
        <v>35318</v>
      </c>
      <c r="G4962" s="519" t="s">
        <v>35326</v>
      </c>
      <c r="I4962" s="519" t="s">
        <v>5</v>
      </c>
      <c r="J4962" s="650">
        <v>239.65</v>
      </c>
    </row>
    <row r="4963" spans="1:10">
      <c r="A4963" s="519" t="s">
        <v>5178</v>
      </c>
      <c r="B4963" s="519" t="str">
        <f t="shared" si="77"/>
        <v>ASSENTAMENTO SEM FORNECIMENTO DE TUBOS ATE 1,00M DE COMPRIMENTO OU CONEXOES DE FºFº OU ACO,COM FLANGES CLASSE PN-16,INCLUSIVE O FORNECIMENTO DOS MATERIAIS PARA JUNTAS(ARRUELAS DE BORRACHA E PARAFUSOS COM PORCAS),CUSTO POR JUNTA,COM DIAMETRO DE 400MM</v>
      </c>
      <c r="C4963" s="519" t="s">
        <v>35316</v>
      </c>
      <c r="D4963" s="519" t="s">
        <v>35340</v>
      </c>
      <c r="E4963" s="519" t="s">
        <v>35317</v>
      </c>
      <c r="F4963" s="519" t="s">
        <v>35318</v>
      </c>
      <c r="G4963" s="519" t="s">
        <v>35343</v>
      </c>
      <c r="I4963" s="519" t="s">
        <v>5</v>
      </c>
      <c r="J4963" s="650">
        <v>393.34</v>
      </c>
    </row>
    <row r="4964" spans="1:10">
      <c r="A4964" s="519" t="s">
        <v>5179</v>
      </c>
      <c r="B4964" s="519" t="str">
        <f t="shared" si="77"/>
        <v>ASSENTAMENTO SEM FORNECIMENTO DE TUBOS ATE 1,00M DE COMPRIMENTO OU CONEXOES DE FºFº OU ACO,COM FLANGES CLASSE PN-16,INCLUSIVE O FORNECIMENTO DOS MATERIAIS PARA JUNTAS(ARRUELAS DE BORRACHA E PARAFUSOS COM PORCAS),CUSTO POR JUNTA,COM DIAMETRO DE 400MM</v>
      </c>
      <c r="C4964" s="519" t="s">
        <v>35316</v>
      </c>
      <c r="D4964" s="519" t="s">
        <v>35340</v>
      </c>
      <c r="E4964" s="519" t="s">
        <v>35317</v>
      </c>
      <c r="F4964" s="519" t="s">
        <v>35318</v>
      </c>
      <c r="G4964" s="519" t="s">
        <v>35343</v>
      </c>
      <c r="I4964" s="519" t="s">
        <v>5</v>
      </c>
      <c r="J4964" s="650">
        <v>385.88</v>
      </c>
    </row>
    <row r="4965" spans="1:10">
      <c r="A4965" s="519" t="s">
        <v>5180</v>
      </c>
      <c r="B4965" s="519"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5" s="519" t="s">
        <v>35316</v>
      </c>
      <c r="D4965" s="519" t="s">
        <v>35329</v>
      </c>
      <c r="E4965" s="519" t="s">
        <v>35344</v>
      </c>
      <c r="F4965" s="519" t="s">
        <v>35331</v>
      </c>
      <c r="G4965" s="519" t="s">
        <v>35332</v>
      </c>
      <c r="I4965" s="519" t="s">
        <v>5</v>
      </c>
      <c r="J4965" s="650">
        <v>467.02</v>
      </c>
    </row>
    <row r="4966" spans="1:10">
      <c r="A4966" s="519" t="s">
        <v>5181</v>
      </c>
      <c r="B4966" s="519" t="str">
        <f t="shared" si="77"/>
        <v>ASSENTAMENTO SEM FORNECIMENTO DE TUBOS ATE 1,00M DE COMPRIMENTO OU CONEXOES DE FERRO FUNDIDO OU ACO,COM FLANGES CLASSE PN-16,INCLUSIVE O FORNECIMENTO DOS MATERIAS PARA JUNTAS(ARRUELAS DE BORRACHA E PARAFUSOS COM PORCAS),CUSTO POR JUNTA,COMDIAMETRO DE 450MM</v>
      </c>
      <c r="C4966" s="519" t="s">
        <v>35316</v>
      </c>
      <c r="D4966" s="519" t="s">
        <v>35329</v>
      </c>
      <c r="E4966" s="519" t="s">
        <v>35344</v>
      </c>
      <c r="F4966" s="519" t="s">
        <v>35331</v>
      </c>
      <c r="G4966" s="519" t="s">
        <v>35332</v>
      </c>
      <c r="I4966" s="519" t="s">
        <v>5</v>
      </c>
      <c r="J4966" s="650">
        <v>458.59</v>
      </c>
    </row>
    <row r="4967" spans="1:10">
      <c r="A4967" s="519" t="s">
        <v>5182</v>
      </c>
      <c r="B4967" s="519" t="str">
        <f t="shared" si="77"/>
        <v>ASSENTAMENTO SEM FORNECIMENTO DE TUBOS ATE 1,00M DE COMPRIMENTO OU CONEXOES DE FºFº OU ACO,COM FLANGES CLASSE PN-16,INCLUSIVE O FORNECIMENTO DOS MATERIAIS PARA JUNTAS(ARRUELAS DE BORRACHA E PARAFUSOS COM PORCAS),CUSTO POR JUNTA,COM DIAMETRO DE 500MM</v>
      </c>
      <c r="C4967" s="519" t="s">
        <v>35316</v>
      </c>
      <c r="D4967" s="519" t="s">
        <v>35340</v>
      </c>
      <c r="E4967" s="519" t="s">
        <v>35317</v>
      </c>
      <c r="F4967" s="519" t="s">
        <v>35318</v>
      </c>
      <c r="G4967" s="519" t="s">
        <v>35333</v>
      </c>
      <c r="I4967" s="519" t="s">
        <v>5</v>
      </c>
      <c r="J4967" s="650">
        <v>890.06</v>
      </c>
    </row>
    <row r="4968" spans="1:10">
      <c r="A4968" s="519" t="s">
        <v>5183</v>
      </c>
      <c r="B4968" s="519" t="str">
        <f t="shared" si="77"/>
        <v>ASSENTAMENTO SEM FORNECIMENTO DE TUBOS ATE 1,00M DE COMPRIMENTO OU CONEXOES DE FºFº OU ACO,COM FLANGES CLASSE PN-16,INCLUSIVE O FORNECIMENTO DOS MATERIAIS PARA JUNTAS(ARRUELAS DE BORRACHA E PARAFUSOS COM PORCAS),CUSTO POR JUNTA,COM DIAMETRO DE 500MM</v>
      </c>
      <c r="C4968" s="519" t="s">
        <v>35316</v>
      </c>
      <c r="D4968" s="519" t="s">
        <v>35340</v>
      </c>
      <c r="E4968" s="519" t="s">
        <v>35317</v>
      </c>
      <c r="F4968" s="519" t="s">
        <v>35318</v>
      </c>
      <c r="G4968" s="519" t="s">
        <v>35333</v>
      </c>
      <c r="I4968" s="519" t="s">
        <v>5</v>
      </c>
      <c r="J4968" s="650">
        <v>880.64</v>
      </c>
    </row>
    <row r="4969" spans="1:10">
      <c r="A4969" s="519" t="s">
        <v>5184</v>
      </c>
      <c r="B4969" s="519" t="str">
        <f t="shared" si="77"/>
        <v>ASSENTAMENTO SEM FORNECIMENTO DE TUBOS ATE 1,00M DE COMPRIMENTO OU CONEXOES DE FºFº OU ACO,COM FLANGES CLASSE PN-16,INCLUSIVE O FORNECIMENTO DOS MATERIAIS PARA JUNTAS(ARRUELAS DE BORRACHA E PARAFUSOS COM PORCAS),CUSTO POR JUNTA,COM DIAMETRO DE 600MM</v>
      </c>
      <c r="C4969" s="519" t="s">
        <v>35316</v>
      </c>
      <c r="D4969" s="519" t="s">
        <v>35340</v>
      </c>
      <c r="E4969" s="519" t="s">
        <v>35317</v>
      </c>
      <c r="F4969" s="519" t="s">
        <v>35318</v>
      </c>
      <c r="G4969" s="519" t="s">
        <v>35334</v>
      </c>
      <c r="I4969" s="519" t="s">
        <v>5</v>
      </c>
      <c r="J4969" s="650">
        <v>902.58</v>
      </c>
    </row>
    <row r="4970" spans="1:10">
      <c r="A4970" s="519" t="s">
        <v>5185</v>
      </c>
      <c r="B4970" s="519" t="str">
        <f t="shared" si="77"/>
        <v>ASSENTAMENTO SEM FORNECIMENTO DE TUBOS ATE 1,00M DE COMPRIMENTO OU CONEXOES DE FºFº OU ACO,COM FLANGES CLASSE PN-16,INCLUSIVE O FORNECIMENTO DOS MATERIAIS PARA JUNTAS(ARRUELAS DE BORRACHA E PARAFUSOS COM PORCAS),CUSTO POR JUNTA,COM DIAMETRO DE 600MM</v>
      </c>
      <c r="C4970" s="519" t="s">
        <v>35316</v>
      </c>
      <c r="D4970" s="519" t="s">
        <v>35340</v>
      </c>
      <c r="E4970" s="519" t="s">
        <v>35317</v>
      </c>
      <c r="F4970" s="519" t="s">
        <v>35318</v>
      </c>
      <c r="G4970" s="519" t="s">
        <v>35334</v>
      </c>
      <c r="I4970" s="519" t="s">
        <v>5</v>
      </c>
      <c r="J4970" s="650">
        <v>892.41</v>
      </c>
    </row>
    <row r="4971" spans="1:10">
      <c r="A4971" s="519" t="s">
        <v>5186</v>
      </c>
      <c r="B4971" s="519" t="str">
        <f t="shared" si="77"/>
        <v>ASSENTAMENTO SEM FORNECIMENTO DE TUBOS ATE 1,00M DE COMPRIMENTO OU CONEXOES DE FºFº OU ACO,COM FLANGES CLASSE PN-16,INCLUSIVE O FORNECIMENTO DOS MATERIAIS PARA JUNTAS(ARRUELAS DE BORRACHA PARAFUSOS COM PORCAS), CUSTO POR JUNTA,COM DIAMETRODE 700MM</v>
      </c>
      <c r="C4971" s="519" t="s">
        <v>35316</v>
      </c>
      <c r="D4971" s="519" t="s">
        <v>35340</v>
      </c>
      <c r="E4971" s="519" t="s">
        <v>35317</v>
      </c>
      <c r="F4971" s="519" t="s">
        <v>35345</v>
      </c>
      <c r="G4971" s="519" t="s">
        <v>35346</v>
      </c>
      <c r="I4971" s="519" t="s">
        <v>5</v>
      </c>
      <c r="J4971" s="650">
        <v>1211.18</v>
      </c>
    </row>
    <row r="4972" spans="1:10">
      <c r="A4972" s="519" t="s">
        <v>5187</v>
      </c>
      <c r="B4972" s="519" t="str">
        <f t="shared" si="77"/>
        <v>ASSENTAMENTO SEM FORNECIMENTO DE TUBOS ATE 1,00M DE COMPRIMENTO OU CONEXOES DE FºFº OU ACO,COM FLANGES CLASSE PN-16,INCLUSIVE O FORNECIMENTO DOS MATERIAIS PARA JUNTAS(ARRUELAS DE BORRACHA PARAFUSOS COM PORCAS), CUSTO POR JUNTA,COM DIAMETRODE 700MM</v>
      </c>
      <c r="C4972" s="519" t="s">
        <v>35316</v>
      </c>
      <c r="D4972" s="519" t="s">
        <v>35340</v>
      </c>
      <c r="E4972" s="519" t="s">
        <v>35317</v>
      </c>
      <c r="F4972" s="519" t="s">
        <v>35345</v>
      </c>
      <c r="G4972" s="519" t="s">
        <v>35346</v>
      </c>
      <c r="I4972" s="519" t="s">
        <v>5</v>
      </c>
      <c r="J4972" s="650">
        <v>1199.47</v>
      </c>
    </row>
    <row r="4973" spans="1:10">
      <c r="A4973" s="519" t="s">
        <v>5188</v>
      </c>
      <c r="B4973" s="519" t="str">
        <f t="shared" si="77"/>
        <v>ASSENTAMENTO SEM FORNECIMENTO DE TUBOS ATE 1,00M DE COMPRIMENTO OU CONEXOES DE FºFº OU ACO,COM FLANGES CLASSE PN-16,INCLUSIVE O FORNECIMENTO DOS MATERIAIS PARA JUNTAS(ARRUELAS DE BORRACHA E PARAFUSOS COM PORCAS),CUSTO POR JUNTA,COM DIAMETRO DE 800MM</v>
      </c>
      <c r="C4973" s="519" t="s">
        <v>35316</v>
      </c>
      <c r="D4973" s="519" t="s">
        <v>35340</v>
      </c>
      <c r="E4973" s="519" t="s">
        <v>35317</v>
      </c>
      <c r="F4973" s="519" t="s">
        <v>35318</v>
      </c>
      <c r="G4973" s="519" t="s">
        <v>35336</v>
      </c>
      <c r="I4973" s="519" t="s">
        <v>5</v>
      </c>
      <c r="J4973" s="650">
        <v>1522.66</v>
      </c>
    </row>
    <row r="4974" spans="1:10">
      <c r="A4974" s="519" t="s">
        <v>5189</v>
      </c>
      <c r="B4974" s="519" t="str">
        <f t="shared" si="77"/>
        <v>ASSENTAMENTO SEM FORNECIMENTO DE TUBOS ATE 1,00M DE COMPRIMENTO OU CONEXOES DE FºFº OU ACO,COM FLANGES CLASSE PN-16,INCLUSIVE O FORNECIMENTO DOS MATERIAIS PARA JUNTAS(ARRUELAS DE BORRACHA E PARAFUSOS COM PORCAS),CUSTO POR JUNTA,COM DIAMETRO DE 800MM</v>
      </c>
      <c r="C4974" s="519" t="s">
        <v>35316</v>
      </c>
      <c r="D4974" s="519" t="s">
        <v>35340</v>
      </c>
      <c r="E4974" s="519" t="s">
        <v>35317</v>
      </c>
      <c r="F4974" s="519" t="s">
        <v>35318</v>
      </c>
      <c r="G4974" s="519" t="s">
        <v>35336</v>
      </c>
      <c r="I4974" s="519" t="s">
        <v>5</v>
      </c>
      <c r="J4974" s="650">
        <v>1510.07</v>
      </c>
    </row>
    <row r="4975" spans="1:10">
      <c r="A4975" s="519" t="s">
        <v>5190</v>
      </c>
      <c r="B4975" s="519" t="str">
        <f t="shared" si="77"/>
        <v>ASSENTAMENTO SEM FORNECIMENTO DE TUBOS ATE 1,00M DE COMPRIMENTO OU CONEXOES DE FºFº OU ACO,COM FLANGES CLASSE PN-16,INCLUSIVE O FORNECIMENTO DOS MATERIAIS PARA JUNTAS(ARRUELAS DE BORRACHA E PARAFUSOS COM PORCAS),CUSTO POR JUNTA,COM DIAMETRO DE 900MM</v>
      </c>
      <c r="C4975" s="519" t="s">
        <v>35316</v>
      </c>
      <c r="D4975" s="519" t="s">
        <v>35340</v>
      </c>
      <c r="E4975" s="519" t="s">
        <v>35317</v>
      </c>
      <c r="F4975" s="519" t="s">
        <v>35318</v>
      </c>
      <c r="G4975" s="519" t="s">
        <v>35337</v>
      </c>
      <c r="I4975" s="519" t="s">
        <v>5</v>
      </c>
      <c r="J4975" s="650">
        <v>1763.58</v>
      </c>
    </row>
    <row r="4976" spans="1:10">
      <c r="A4976" s="519" t="s">
        <v>5191</v>
      </c>
      <c r="B4976" s="519" t="str">
        <f t="shared" si="77"/>
        <v>ASSENTAMENTO SEM FORNECIMENTO DE TUBOS ATE 1,00M DE COMPRIMENTO OU CONEXOES DE FºFº OU ACO,COM FLANGES CLASSE PN-16,INCLUSIVE O FORNECIMENTO DOS MATERIAIS PARA JUNTAS(ARRUELAS DE BORRACHA E PARAFUSOS COM PORCAS),CUSTO POR JUNTA,COM DIAMETRO DE 900MM</v>
      </c>
      <c r="C4976" s="519" t="s">
        <v>35316</v>
      </c>
      <c r="D4976" s="519" t="s">
        <v>35340</v>
      </c>
      <c r="E4976" s="519" t="s">
        <v>35317</v>
      </c>
      <c r="F4976" s="519" t="s">
        <v>35318</v>
      </c>
      <c r="G4976" s="519" t="s">
        <v>35337</v>
      </c>
      <c r="I4976" s="519" t="s">
        <v>5</v>
      </c>
      <c r="J4976" s="650">
        <v>1749.29</v>
      </c>
    </row>
    <row r="4977" spans="1:10">
      <c r="A4977" s="519" t="s">
        <v>5192</v>
      </c>
      <c r="B4977" s="519" t="str">
        <f t="shared" si="77"/>
        <v>ASSENTAMENTO SEM FORNECIMENTO DE TUBOS ATE 1,00M DE COMPRIMENTO OU CONEXOES DE FºFº OU ACO,COM FLANGES CLASSE PN-16,INCLUSIVE O FORNECIMENTO DOS MATERIAIS PARA JUNTAS(ARRUELAS DE BORRACHA E PARAFUSOS COM PORCAS),CUSTO POR JUNTA,COM DIAMETRO DE 1000MM</v>
      </c>
      <c r="C4977" s="519" t="s">
        <v>35316</v>
      </c>
      <c r="D4977" s="519" t="s">
        <v>35340</v>
      </c>
      <c r="E4977" s="519" t="s">
        <v>35317</v>
      </c>
      <c r="F4977" s="519" t="s">
        <v>35318</v>
      </c>
      <c r="G4977" s="519" t="s">
        <v>35338</v>
      </c>
      <c r="I4977" s="519" t="s">
        <v>5</v>
      </c>
      <c r="J4977" s="650">
        <v>2127.33</v>
      </c>
    </row>
    <row r="4978" spans="1:10">
      <c r="A4978" s="519" t="s">
        <v>5193</v>
      </c>
      <c r="B4978" s="519" t="str">
        <f t="shared" si="77"/>
        <v>ASSENTAMENTO SEM FORNECIMENTO DE TUBOS ATE 1,00M DE COMPRIMENTO OU CONEXOES DE FºFº OU ACO,COM FLANGES CLASSE PN-16,INCLUSIVE O FORNECIMENTO DOS MATERIAIS PARA JUNTAS(ARRUELAS DE BORRACHA E PARAFUSOS COM PORCAS),CUSTO POR JUNTA,COM DIAMETRO DE 1000MM</v>
      </c>
      <c r="C4978" s="519" t="s">
        <v>35316</v>
      </c>
      <c r="D4978" s="519" t="s">
        <v>35340</v>
      </c>
      <c r="E4978" s="519" t="s">
        <v>35317</v>
      </c>
      <c r="F4978" s="519" t="s">
        <v>35318</v>
      </c>
      <c r="G4978" s="519" t="s">
        <v>35338</v>
      </c>
      <c r="I4978" s="519" t="s">
        <v>5</v>
      </c>
      <c r="J4978" s="650">
        <v>2111.9899999999998</v>
      </c>
    </row>
    <row r="4979" spans="1:10">
      <c r="A4979" s="519" t="s">
        <v>5194</v>
      </c>
      <c r="B4979" s="519" t="str">
        <f t="shared" si="77"/>
        <v>ASSENTAMENTO SEM FORNECIMENTO DE TUBOS ATE 1,00M DE COMPRIMENTO OU CONEXOES DE FºFº OU ACO,COM FLANGES CLASSE PN-16,INCLUSIVE O FORNECIMENTO DOS MATERIAIS PARA JUNTAS(ARRUELAS DE BORRACHA E PARAFUSOS COM PORCAS),CUSTO POR JUNTA,COM DIAMETRO DE 1200MM</v>
      </c>
      <c r="C4979" s="519" t="s">
        <v>35316</v>
      </c>
      <c r="D4979" s="519" t="s">
        <v>35340</v>
      </c>
      <c r="E4979" s="519" t="s">
        <v>35317</v>
      </c>
      <c r="F4979" s="519" t="s">
        <v>35318</v>
      </c>
      <c r="G4979" s="519" t="s">
        <v>35339</v>
      </c>
      <c r="I4979" s="519" t="s">
        <v>5</v>
      </c>
      <c r="J4979" s="650">
        <v>4016.19</v>
      </c>
    </row>
    <row r="4980" spans="1:10">
      <c r="A4980" s="519" t="s">
        <v>5195</v>
      </c>
      <c r="B4980" s="519" t="str">
        <f t="shared" si="77"/>
        <v>ASSENTAMENTO SEM FORNECIMENTO DE TUBOS ATE 1,00M DE COMPRIMENTO OU CONEXOES DE FºFº OU ACO,COM FLANGES CLASSE PN-16,INCLUSIVE O FORNECIMENTO DOS MATERIAIS PARA JUNTAS(ARRUELAS DE BORRACHA E PARAFUSOS COM PORCAS),CUSTO POR JUNTA,COM DIAMETRO DE 1200MM</v>
      </c>
      <c r="C4980" s="519" t="s">
        <v>35316</v>
      </c>
      <c r="D4980" s="519" t="s">
        <v>35340</v>
      </c>
      <c r="E4980" s="519" t="s">
        <v>35317</v>
      </c>
      <c r="F4980" s="519" t="s">
        <v>35318</v>
      </c>
      <c r="G4980" s="519" t="s">
        <v>35339</v>
      </c>
      <c r="I4980" s="519" t="s">
        <v>5</v>
      </c>
      <c r="J4980" s="650">
        <v>3996.73</v>
      </c>
    </row>
    <row r="4981" spans="1:10">
      <c r="A4981" s="519" t="s">
        <v>5196</v>
      </c>
      <c r="B4981" s="519" t="str">
        <f t="shared" si="77"/>
        <v>CUSTO ADICIONAL AOS ITENS(06.011.0101 ATE 06.011.0119,06.011.0131 ATE 06.011.0149,06.011.0411 ATE 06.011.0427),POR METRO DE TUBO EXCEDENTE DE 1,00M DE COMPRIMENTO,COM DIAMETRO DE 50MM</v>
      </c>
      <c r="C4981" s="519" t="s">
        <v>35347</v>
      </c>
      <c r="D4981" s="519" t="s">
        <v>35348</v>
      </c>
      <c r="E4981" s="519" t="s">
        <v>35349</v>
      </c>
      <c r="F4981" s="519" t="s">
        <v>35350</v>
      </c>
      <c r="I4981" s="519" t="s">
        <v>36</v>
      </c>
      <c r="J4981" s="650">
        <v>2.81</v>
      </c>
    </row>
    <row r="4982" spans="1:10">
      <c r="A4982" s="519" t="s">
        <v>5197</v>
      </c>
      <c r="B4982" s="519" t="str">
        <f t="shared" si="77"/>
        <v>CUSTO ADICIONAL AOS ITENS(06.011.0101 ATE 06.011.0119,06.011.0131 ATE 06.011.0149,06.011.0411 ATE 06.011.0427),POR METRO DE TUBO EXCEDENTE DE 1,00M DE COMPRIMENTO,COM DIAMETRO DE 50MM</v>
      </c>
      <c r="C4982" s="519" t="s">
        <v>35347</v>
      </c>
      <c r="D4982" s="519" t="s">
        <v>35348</v>
      </c>
      <c r="E4982" s="519" t="s">
        <v>35349</v>
      </c>
      <c r="F4982" s="519" t="s">
        <v>35350</v>
      </c>
      <c r="I4982" s="519" t="s">
        <v>36</v>
      </c>
      <c r="J4982" s="650">
        <v>2.4300000000000002</v>
      </c>
    </row>
    <row r="4983" spans="1:10">
      <c r="A4983" s="519" t="s">
        <v>5198</v>
      </c>
      <c r="B4983" s="519" t="str">
        <f t="shared" si="77"/>
        <v>CUSTO ADICIONAL AOS ITENS(06.011.0101 ATE 06.011.0119,06.011.0131 ATE 06.011.0149,06.011.0411 ATE 06.011.0427),POR METRO DE TUBO EXCEDENTE DE 1,00M DE COMPRIMENTO,COM DIAMETRO DE 75MM</v>
      </c>
      <c r="C4983" s="519" t="s">
        <v>35347</v>
      </c>
      <c r="D4983" s="519" t="s">
        <v>35348</v>
      </c>
      <c r="E4983" s="519" t="s">
        <v>35351</v>
      </c>
      <c r="F4983" s="519" t="s">
        <v>35352</v>
      </c>
      <c r="I4983" s="519" t="s">
        <v>36</v>
      </c>
      <c r="J4983" s="650">
        <v>10.26</v>
      </c>
    </row>
    <row r="4984" spans="1:10">
      <c r="A4984" s="519" t="s">
        <v>5199</v>
      </c>
      <c r="B4984" s="519" t="str">
        <f t="shared" si="77"/>
        <v>CUSTO ADICIONAL AOS ITENS(06.011.0101 ATE 06.011.0119,06.011.0131 ATE 06.011.0149,06.011.0411 ATE 06.011.0427),POR METRO DE TUBO EXCEDENTE DE 1,00M DE COMPRIMENTO,COM DIAMETRO DE 75MM</v>
      </c>
      <c r="C4984" s="519" t="s">
        <v>35347</v>
      </c>
      <c r="D4984" s="519" t="s">
        <v>35348</v>
      </c>
      <c r="E4984" s="519" t="s">
        <v>35351</v>
      </c>
      <c r="F4984" s="519" t="s">
        <v>35352</v>
      </c>
      <c r="I4984" s="519" t="s">
        <v>36</v>
      </c>
      <c r="J4984" s="650">
        <v>9.81</v>
      </c>
    </row>
    <row r="4985" spans="1:10">
      <c r="A4985" s="519" t="s">
        <v>5200</v>
      </c>
      <c r="B4985" s="519" t="str">
        <f t="shared" si="77"/>
        <v>CUSTO ADICIONAL AOS ITENS(06.011.0101 ATE 06.011.0119,06.011.0131 ATE 06.011.0149,06.011.0411 ATE 06.011.0427),POR METRO DE TUBO EXCEDENTE DE 1,00M DE COMPRIMENTO,COM DIAMETRO DE 100MM</v>
      </c>
      <c r="C4985" s="519" t="s">
        <v>35347</v>
      </c>
      <c r="D4985" s="519" t="s">
        <v>35348</v>
      </c>
      <c r="E4985" s="519" t="s">
        <v>35353</v>
      </c>
      <c r="F4985" s="519" t="s">
        <v>35354</v>
      </c>
      <c r="I4985" s="519" t="s">
        <v>36</v>
      </c>
      <c r="J4985" s="650">
        <v>10.26</v>
      </c>
    </row>
    <row r="4986" spans="1:10">
      <c r="A4986" s="519" t="s">
        <v>5201</v>
      </c>
      <c r="B4986" s="519" t="str">
        <f t="shared" si="77"/>
        <v>CUSTO ADICIONAL AOS ITENS(06.011.0101 ATE 06.011.0119,06.011.0131 ATE 06.011.0149,06.011.0411 ATE 06.011.0427),POR METRO DE TUBO EXCEDENTE DE 1,00M DE COMPRIMENTO,COM DIAMETRO DE 100MM</v>
      </c>
      <c r="C4986" s="519" t="s">
        <v>35347</v>
      </c>
      <c r="D4986" s="519" t="s">
        <v>35348</v>
      </c>
      <c r="E4986" s="519" t="s">
        <v>35353</v>
      </c>
      <c r="F4986" s="519" t="s">
        <v>35354</v>
      </c>
      <c r="I4986" s="519" t="s">
        <v>36</v>
      </c>
      <c r="J4986" s="650">
        <v>9.81</v>
      </c>
    </row>
    <row r="4987" spans="1:10">
      <c r="A4987" s="519" t="s">
        <v>5202</v>
      </c>
      <c r="B4987" s="519" t="str">
        <f t="shared" si="77"/>
        <v>CUSTO ADICIONAL AOS ITENS(06.011.0101 ATE 06.011.0119,06.011.0131 ATE 06.011.0149,06.011.0411 ATE 06.011.0427),POR METRO DE TUBO EXCEDENTE DE 1,00M DE COMPRIMENTO,COM DIAMETRO DE 150MM</v>
      </c>
      <c r="C4987" s="519" t="s">
        <v>35347</v>
      </c>
      <c r="D4987" s="519" t="s">
        <v>35348</v>
      </c>
      <c r="E4987" s="519" t="s">
        <v>35353</v>
      </c>
      <c r="F4987" s="519" t="s">
        <v>35355</v>
      </c>
      <c r="I4987" s="519" t="s">
        <v>36</v>
      </c>
      <c r="J4987" s="650">
        <v>10.43</v>
      </c>
    </row>
    <row r="4988" spans="1:10">
      <c r="A4988" s="519" t="s">
        <v>5203</v>
      </c>
      <c r="B4988" s="519" t="str">
        <f t="shared" si="77"/>
        <v>CUSTO ADICIONAL AOS ITENS(06.011.0101 ATE 06.011.0119,06.011.0131 ATE 06.011.0149,06.011.0411 ATE 06.011.0427),POR METRO DE TUBO EXCEDENTE DE 1,00M DE COMPRIMENTO,COM DIAMETRO DE 150MM</v>
      </c>
      <c r="C4988" s="519" t="s">
        <v>35347</v>
      </c>
      <c r="D4988" s="519" t="s">
        <v>35348</v>
      </c>
      <c r="E4988" s="519" t="s">
        <v>35353</v>
      </c>
      <c r="F4988" s="519" t="s">
        <v>35355</v>
      </c>
      <c r="I4988" s="519" t="s">
        <v>36</v>
      </c>
      <c r="J4988" s="650">
        <v>9.9700000000000006</v>
      </c>
    </row>
    <row r="4989" spans="1:10">
      <c r="A4989" s="519" t="s">
        <v>5204</v>
      </c>
      <c r="B4989" s="519" t="str">
        <f t="shared" si="77"/>
        <v>CUSTO ADICIONAL AOS ITENS(06.011.0101 ATE 06.011.0119,06.011.0131 ATE 06.011.0149,06.011.0411 ATE 06.011.0427),POR METRO DE TUBO EXCEDENTE DE 1,00M DE COMPRIMENTO,COM DIAMETRO DE 200MM</v>
      </c>
      <c r="C4989" s="519" t="s">
        <v>35347</v>
      </c>
      <c r="D4989" s="519" t="s">
        <v>35348</v>
      </c>
      <c r="E4989" s="519" t="s">
        <v>35356</v>
      </c>
      <c r="F4989" s="519" t="s">
        <v>35354</v>
      </c>
      <c r="I4989" s="519" t="s">
        <v>36</v>
      </c>
      <c r="J4989" s="650">
        <v>10.43</v>
      </c>
    </row>
    <row r="4990" spans="1:10">
      <c r="A4990" s="519" t="s">
        <v>5205</v>
      </c>
      <c r="B4990" s="519" t="str">
        <f t="shared" si="77"/>
        <v>CUSTO ADICIONAL AOS ITENS(06.011.0101 ATE 06.011.0119,06.011.0131 ATE 06.011.0149,06.011.0411 ATE 06.011.0427),POR METRO DE TUBO EXCEDENTE DE 1,00M DE COMPRIMENTO,COM DIAMETRO DE 200MM</v>
      </c>
      <c r="C4990" s="519" t="s">
        <v>35347</v>
      </c>
      <c r="D4990" s="519" t="s">
        <v>35348</v>
      </c>
      <c r="E4990" s="519" t="s">
        <v>35356</v>
      </c>
      <c r="F4990" s="519" t="s">
        <v>35354</v>
      </c>
      <c r="I4990" s="519" t="s">
        <v>36</v>
      </c>
      <c r="J4990" s="650">
        <v>9.9700000000000006</v>
      </c>
    </row>
    <row r="4991" spans="1:10">
      <c r="A4991" s="519" t="s">
        <v>5206</v>
      </c>
      <c r="B4991" s="519" t="str">
        <f t="shared" si="77"/>
        <v>CUSTO ADICIONAL AOS ITENS 06.011.0101 ATE 06.011.0119,06.011.0131 ATE 06.011.0149,06.011.0411 ATE 06.011.0427),POR METRO DE TUBO EXCEDENTE DE 1,00M DE COMPRIMENTO,COM DIAMETRO DE 250MM</v>
      </c>
      <c r="C4991" s="519" t="s">
        <v>35357</v>
      </c>
      <c r="D4991" s="519" t="s">
        <v>35348</v>
      </c>
      <c r="E4991" s="519" t="s">
        <v>35356</v>
      </c>
      <c r="F4991" s="519" t="s">
        <v>35355</v>
      </c>
      <c r="I4991" s="519" t="s">
        <v>36</v>
      </c>
      <c r="J4991" s="650">
        <v>10.85</v>
      </c>
    </row>
    <row r="4992" spans="1:10">
      <c r="A4992" s="519" t="s">
        <v>5207</v>
      </c>
      <c r="B4992" s="519" t="str">
        <f t="shared" si="77"/>
        <v>CUSTO ADICIONAL AOS ITENS 06.011.0101 ATE 06.011.0119,06.011.0131 ATE 06.011.0149,06.011.0411 ATE 06.011.0427),POR METRO DE TUBO EXCEDENTE DE 1,00M DE COMPRIMENTO,COM DIAMETRO DE 250MM</v>
      </c>
      <c r="C4992" s="519" t="s">
        <v>35357</v>
      </c>
      <c r="D4992" s="519" t="s">
        <v>35348</v>
      </c>
      <c r="E4992" s="519" t="s">
        <v>35356</v>
      </c>
      <c r="F4992" s="519" t="s">
        <v>35355</v>
      </c>
      <c r="I4992" s="519" t="s">
        <v>36</v>
      </c>
      <c r="J4992" s="650">
        <v>10.37</v>
      </c>
    </row>
    <row r="4993" spans="1:10">
      <c r="A4993" s="519" t="s">
        <v>5208</v>
      </c>
      <c r="B4993" s="519" t="str">
        <f t="shared" si="77"/>
        <v>CUSTO ADICIONAL AOS ITENS(06.011.0101 ATE 06.011.0119,06.011.0131 ATE 06.011.0149,06.011.0411 ATE 06.011.0427),POR METRO DE TUBO EXCEDENTE DE 1,00M DE COMPRIMENTO,COM DIAMETRO DE 300MM</v>
      </c>
      <c r="C4993" s="519" t="s">
        <v>35347</v>
      </c>
      <c r="D4993" s="519" t="s">
        <v>35348</v>
      </c>
      <c r="E4993" s="519" t="s">
        <v>35358</v>
      </c>
      <c r="F4993" s="519" t="s">
        <v>35354</v>
      </c>
      <c r="I4993" s="519" t="s">
        <v>36</v>
      </c>
      <c r="J4993" s="650">
        <v>10.89</v>
      </c>
    </row>
    <row r="4994" spans="1:10">
      <c r="A4994" s="519" t="s">
        <v>5209</v>
      </c>
      <c r="B4994" s="519" t="str">
        <f t="shared" si="77"/>
        <v>CUSTO ADICIONAL AOS ITENS(06.011.0101 ATE 06.011.0119,06.011.0131 ATE 06.011.0149,06.011.0411 ATE 06.011.0427),POR METRO DE TUBO EXCEDENTE DE 1,00M DE COMPRIMENTO,COM DIAMETRO DE 300MM</v>
      </c>
      <c r="C4994" s="519" t="s">
        <v>35347</v>
      </c>
      <c r="D4994" s="519" t="s">
        <v>35348</v>
      </c>
      <c r="E4994" s="519" t="s">
        <v>35358</v>
      </c>
      <c r="F4994" s="519" t="s">
        <v>35354</v>
      </c>
      <c r="I4994" s="519" t="s">
        <v>36</v>
      </c>
      <c r="J4994" s="650">
        <v>10.41</v>
      </c>
    </row>
    <row r="4995" spans="1:10">
      <c r="A4995" s="519" t="s">
        <v>5210</v>
      </c>
      <c r="B4995" s="519" t="str">
        <f t="shared" si="77"/>
        <v>CUSTO ADICIONAL AOS ITENS(06.011.0101 ATE 06.011.0119,06.011.0131 ATE 06.011.0149,06.011.0411 ATE 06.011.0427),POR METRO DE TUBO EXCEDENTE DE 1,00M DE COMPRIMENTO,COM DIAMETRO DE 350MM</v>
      </c>
      <c r="C4995" s="519" t="s">
        <v>35347</v>
      </c>
      <c r="D4995" s="519" t="s">
        <v>35348</v>
      </c>
      <c r="E4995" s="519" t="s">
        <v>35358</v>
      </c>
      <c r="F4995" s="519" t="s">
        <v>35355</v>
      </c>
      <c r="I4995" s="519" t="s">
        <v>36</v>
      </c>
      <c r="J4995" s="650">
        <v>11.06</v>
      </c>
    </row>
    <row r="4996" spans="1:10">
      <c r="A4996" s="519" t="s">
        <v>5211</v>
      </c>
      <c r="B4996" s="519" t="str">
        <f t="shared" si="77"/>
        <v>CUSTO ADICIONAL AOS ITENS(06.011.0101 ATE 06.011.0119,06.011.0131 ATE 06.011.0149,06.011.0411 ATE 06.011.0427),POR METRO DE TUBO EXCEDENTE DE 1,00M DE COMPRIMENTO,COM DIAMETRO DE 350MM</v>
      </c>
      <c r="C4996" s="519" t="s">
        <v>35347</v>
      </c>
      <c r="D4996" s="519" t="s">
        <v>35348</v>
      </c>
      <c r="E4996" s="519" t="s">
        <v>35358</v>
      </c>
      <c r="F4996" s="519" t="s">
        <v>35355</v>
      </c>
      <c r="I4996" s="519" t="s">
        <v>36</v>
      </c>
      <c r="J4996" s="650">
        <v>10.57</v>
      </c>
    </row>
    <row r="4997" spans="1:10">
      <c r="A4997" s="519" t="s">
        <v>5212</v>
      </c>
      <c r="B4997" s="519" t="str">
        <f t="shared" si="77"/>
        <v>CUSTO ADICIONAL AOS ITENS(06.011.0101 ATE 06.011.0119,06.011.0131 ATE 06.011.0149,06.011.0411 ATE 06.011.0427),POR METRO DE TUBO EXCEDENTE DE 1,00M DE COMPRIMENTO,COM DIAMETRO DE 400MM</v>
      </c>
      <c r="C4997" s="519" t="s">
        <v>35347</v>
      </c>
      <c r="D4997" s="519" t="s">
        <v>35348</v>
      </c>
      <c r="E4997" s="519" t="s">
        <v>35359</v>
      </c>
      <c r="F4997" s="519" t="s">
        <v>35354</v>
      </c>
      <c r="I4997" s="519" t="s">
        <v>36</v>
      </c>
      <c r="J4997" s="650">
        <v>11.1</v>
      </c>
    </row>
    <row r="4998" spans="1:10">
      <c r="A4998" s="519" t="s">
        <v>5213</v>
      </c>
      <c r="B4998" s="519" t="str">
        <f t="shared" si="77"/>
        <v>CUSTO ADICIONAL AOS ITENS(06.011.0101 ATE 06.011.0119,06.011.0131 ATE 06.011.0149,06.011.0411 ATE 06.011.0427),POR METRO DE TUBO EXCEDENTE DE 1,00M DE COMPRIMENTO,COM DIAMETRO DE 400MM</v>
      </c>
      <c r="C4998" s="519" t="s">
        <v>35347</v>
      </c>
      <c r="D4998" s="519" t="s">
        <v>35348</v>
      </c>
      <c r="E4998" s="519" t="s">
        <v>35359</v>
      </c>
      <c r="F4998" s="519" t="s">
        <v>35354</v>
      </c>
      <c r="I4998" s="519" t="s">
        <v>36</v>
      </c>
      <c r="J4998" s="650">
        <v>10.6</v>
      </c>
    </row>
    <row r="4999" spans="1:10">
      <c r="A4999" s="519" t="s">
        <v>5214</v>
      </c>
      <c r="B4999" s="519" t="str">
        <f t="shared" si="77"/>
        <v>CUSTO ADICIONAL AOS ITENS(06.011.0101 ATE 06.011.0119,06.011.0131 ATE 06.011.0149,06.011.0411 ATE 06.011.0427),POR METRO DE TUBO EXCEDENTE DE 1,00M DE COMPRIMENTO,COM DIAMETRO DE 450MM</v>
      </c>
      <c r="C4999" s="519" t="s">
        <v>35347</v>
      </c>
      <c r="D4999" s="519" t="s">
        <v>35348</v>
      </c>
      <c r="E4999" s="519" t="s">
        <v>35359</v>
      </c>
      <c r="F4999" s="519" t="s">
        <v>35355</v>
      </c>
      <c r="I4999" s="519" t="s">
        <v>36</v>
      </c>
      <c r="J4999" s="650">
        <v>11.27</v>
      </c>
    </row>
    <row r="5000" spans="1:10">
      <c r="A5000" s="519" t="s">
        <v>5215</v>
      </c>
      <c r="B5000" s="519" t="str">
        <f t="shared" ref="B5000:B5063" si="78">C5000&amp;D5000&amp;E5000&amp;F5000&amp;G5000&amp;H5000</f>
        <v>CUSTO ADICIONAL AOS ITENS(06.011.0101 ATE 06.011.0119,06.011.0131 ATE 06.011.0149,06.011.0411 ATE 06.011.0427),POR METRO DE TUBO EXCEDENTE DE 1,00M DE COMPRIMENTO,COM DIAMETRO DE 450MM</v>
      </c>
      <c r="C5000" s="519" t="s">
        <v>35347</v>
      </c>
      <c r="D5000" s="519" t="s">
        <v>35348</v>
      </c>
      <c r="E5000" s="519" t="s">
        <v>35359</v>
      </c>
      <c r="F5000" s="519" t="s">
        <v>35355</v>
      </c>
      <c r="I5000" s="519" t="s">
        <v>36</v>
      </c>
      <c r="J5000" s="650">
        <v>10.77</v>
      </c>
    </row>
    <row r="5001" spans="1:10">
      <c r="A5001" s="519" t="s">
        <v>5216</v>
      </c>
      <c r="B5001" s="519" t="str">
        <f t="shared" si="78"/>
        <v>CUSTO ADICIONAL AOS ITENS(06.011.0101 ATE 06.011.0119,06.011.0131 ATE 06.011.0149,06.011.0411 ATE 06.011.0427),POR METRO DE TUBO EXCEDENTE DE 1,00M DE COMPRIMENTO,COM DIAMETRO DE 500MM</v>
      </c>
      <c r="C5001" s="519" t="s">
        <v>35347</v>
      </c>
      <c r="D5001" s="519" t="s">
        <v>35348</v>
      </c>
      <c r="E5001" s="519" t="s">
        <v>35349</v>
      </c>
      <c r="F5001" s="519" t="s">
        <v>35354</v>
      </c>
      <c r="I5001" s="519" t="s">
        <v>36</v>
      </c>
      <c r="J5001" s="650">
        <v>11.69</v>
      </c>
    </row>
    <row r="5002" spans="1:10">
      <c r="A5002" s="519" t="s">
        <v>5217</v>
      </c>
      <c r="B5002" s="519" t="str">
        <f t="shared" si="78"/>
        <v>CUSTO ADICIONAL AOS ITENS(06.011.0101 ATE 06.011.0119,06.011.0131 ATE 06.011.0149,06.011.0411 ATE 06.011.0427),POR METRO DE TUBO EXCEDENTE DE 1,00M DE COMPRIMENTO,COM DIAMETRO DE 500MM</v>
      </c>
      <c r="C5002" s="519" t="s">
        <v>35347</v>
      </c>
      <c r="D5002" s="519" t="s">
        <v>35348</v>
      </c>
      <c r="E5002" s="519" t="s">
        <v>35349</v>
      </c>
      <c r="F5002" s="519" t="s">
        <v>35354</v>
      </c>
      <c r="I5002" s="519" t="s">
        <v>36</v>
      </c>
      <c r="J5002" s="650">
        <v>11.17</v>
      </c>
    </row>
    <row r="5003" spans="1:10">
      <c r="A5003" s="519" t="s">
        <v>5218</v>
      </c>
      <c r="B5003" s="519" t="str">
        <f t="shared" si="78"/>
        <v>CUSTO ADICIONAL AOS ITENS(06.011.0101 ATE 06.011.0119,06.011.0131 ATE 06.011.0149,06.011.0411 ATE 06.011.0427),POR METRO DE TUBO EXCEDENTE DE 1,00M DE COMPRIMENTO,COM DIAMETRO DE 600MM</v>
      </c>
      <c r="C5003" s="519" t="s">
        <v>35347</v>
      </c>
      <c r="D5003" s="519" t="s">
        <v>35348</v>
      </c>
      <c r="E5003" s="519" t="s">
        <v>35360</v>
      </c>
      <c r="F5003" s="519" t="s">
        <v>35354</v>
      </c>
      <c r="I5003" s="519" t="s">
        <v>36</v>
      </c>
      <c r="J5003" s="650">
        <v>12.14</v>
      </c>
    </row>
    <row r="5004" spans="1:10">
      <c r="A5004" s="519" t="s">
        <v>5219</v>
      </c>
      <c r="B5004" s="519" t="str">
        <f t="shared" si="78"/>
        <v>CUSTO ADICIONAL AOS ITENS(06.011.0101 ATE 06.011.0119,06.011.0131 ATE 06.011.0149,06.011.0411 ATE 06.011.0427),POR METRO DE TUBO EXCEDENTE DE 1,00M DE COMPRIMENTO,COM DIAMETRO DE 600MM</v>
      </c>
      <c r="C5004" s="519" t="s">
        <v>35347</v>
      </c>
      <c r="D5004" s="519" t="s">
        <v>35348</v>
      </c>
      <c r="E5004" s="519" t="s">
        <v>35360</v>
      </c>
      <c r="F5004" s="519" t="s">
        <v>35354</v>
      </c>
      <c r="I5004" s="519" t="s">
        <v>36</v>
      </c>
      <c r="J5004" s="650">
        <v>11.61</v>
      </c>
    </row>
    <row r="5005" spans="1:10">
      <c r="A5005" s="519" t="s">
        <v>5220</v>
      </c>
      <c r="B5005" s="519" t="str">
        <f t="shared" si="78"/>
        <v>CUSTO ADICIONAL AOS ITENS(06.011.0101 ATE 06.011.0119,06.011.0131 ATE 06.011.0149,06.011.0411 ATE 06.011.0427),POR METRO DE TUBO EXCEDENTE DE 1,00M DE COMPRIMENTO,COM DIAMETRO DE 700MM</v>
      </c>
      <c r="C5005" s="519" t="s">
        <v>35347</v>
      </c>
      <c r="D5005" s="519" t="s">
        <v>35348</v>
      </c>
      <c r="E5005" s="519" t="s">
        <v>35351</v>
      </c>
      <c r="F5005" s="519" t="s">
        <v>35354</v>
      </c>
      <c r="I5005" s="519" t="s">
        <v>36</v>
      </c>
      <c r="J5005" s="650">
        <v>12.77</v>
      </c>
    </row>
    <row r="5006" spans="1:10">
      <c r="A5006" s="519" t="s">
        <v>5221</v>
      </c>
      <c r="B5006" s="519" t="str">
        <f t="shared" si="78"/>
        <v>CUSTO ADICIONAL AOS ITENS(06.011.0101 ATE 06.011.0119,06.011.0131 ATE 06.011.0149,06.011.0411 ATE 06.011.0427),POR METRO DE TUBO EXCEDENTE DE 1,00M DE COMPRIMENTO,COM DIAMETRO DE 700MM</v>
      </c>
      <c r="C5006" s="519" t="s">
        <v>35347</v>
      </c>
      <c r="D5006" s="519" t="s">
        <v>35348</v>
      </c>
      <c r="E5006" s="519" t="s">
        <v>35351</v>
      </c>
      <c r="F5006" s="519" t="s">
        <v>35354</v>
      </c>
      <c r="I5006" s="519" t="s">
        <v>36</v>
      </c>
      <c r="J5006" s="650">
        <v>12.21</v>
      </c>
    </row>
    <row r="5007" spans="1:10">
      <c r="A5007" s="519" t="s">
        <v>5222</v>
      </c>
      <c r="B5007" s="519" t="str">
        <f t="shared" si="78"/>
        <v>CUSTO ADICIONAL AOS ITENS(06.011.0101 ATE 06.011.0119,06.011.0131 ATE 06.011.0149,06.011.0411 ATE 06.011.0427),POR METRO DE TUBO EXCEDENTE DE 1,00M DE COMPRIMENTO,COM DIAMETRO DE 800MM</v>
      </c>
      <c r="C5007" s="519" t="s">
        <v>35347</v>
      </c>
      <c r="D5007" s="519" t="s">
        <v>35348</v>
      </c>
      <c r="E5007" s="519" t="s">
        <v>35361</v>
      </c>
      <c r="F5007" s="519" t="s">
        <v>35354</v>
      </c>
      <c r="I5007" s="519" t="s">
        <v>36</v>
      </c>
      <c r="J5007" s="650">
        <v>13.15</v>
      </c>
    </row>
    <row r="5008" spans="1:10">
      <c r="A5008" s="519" t="s">
        <v>5223</v>
      </c>
      <c r="B5008" s="519" t="str">
        <f t="shared" si="78"/>
        <v>CUSTO ADICIONAL AOS ITENS(06.011.0101 ATE 06.011.0119,06.011.0131 ATE 06.011.0149,06.011.0411 ATE 06.011.0427),POR METRO DE TUBO EXCEDENTE DE 1,00M DE COMPRIMENTO,COM DIAMETRO DE 800MM</v>
      </c>
      <c r="C5008" s="519" t="s">
        <v>35347</v>
      </c>
      <c r="D5008" s="519" t="s">
        <v>35348</v>
      </c>
      <c r="E5008" s="519" t="s">
        <v>35361</v>
      </c>
      <c r="F5008" s="519" t="s">
        <v>35354</v>
      </c>
      <c r="I5008" s="519" t="s">
        <v>36</v>
      </c>
      <c r="J5008" s="650">
        <v>12.57</v>
      </c>
    </row>
    <row r="5009" spans="1:10">
      <c r="A5009" s="519" t="s">
        <v>5224</v>
      </c>
      <c r="B5009" s="519" t="str">
        <f t="shared" si="78"/>
        <v>CUSTO ADICIONAL AOS ITENS(06.011.0101 ATE 06.011.0119,06.011.0131 ATE 06.011.0149,06.011.0411 ATE 06.011.0427),POR METRO DE TUBO EXCEDENTE DE 1,00M DE COMPRIMENTO,COM DIAMETRO DE 900MM</v>
      </c>
      <c r="C5009" s="519" t="s">
        <v>35347</v>
      </c>
      <c r="D5009" s="519" t="s">
        <v>35348</v>
      </c>
      <c r="E5009" s="519" t="s">
        <v>35362</v>
      </c>
      <c r="F5009" s="519" t="s">
        <v>35354</v>
      </c>
      <c r="I5009" s="519" t="s">
        <v>36</v>
      </c>
      <c r="J5009" s="650">
        <v>13.91</v>
      </c>
    </row>
    <row r="5010" spans="1:10">
      <c r="A5010" s="519" t="s">
        <v>5225</v>
      </c>
      <c r="B5010" s="519" t="str">
        <f t="shared" si="78"/>
        <v>CUSTO ADICIONAL AOS ITENS(06.011.0101 ATE 06.011.0119,06.011.0131 ATE 06.011.0149,06.011.0411 ATE 06.011.0427),POR METRO DE TUBO EXCEDENTE DE 1,00M DE COMPRIMENTO,COM DIAMETRO DE 900MM</v>
      </c>
      <c r="C5010" s="519" t="s">
        <v>35347</v>
      </c>
      <c r="D5010" s="519" t="s">
        <v>35348</v>
      </c>
      <c r="E5010" s="519" t="s">
        <v>35362</v>
      </c>
      <c r="F5010" s="519" t="s">
        <v>35354</v>
      </c>
      <c r="I5010" s="519" t="s">
        <v>36</v>
      </c>
      <c r="J5010" s="650">
        <v>13.29</v>
      </c>
    </row>
    <row r="5011" spans="1:10">
      <c r="A5011" s="519" t="s">
        <v>5226</v>
      </c>
      <c r="B5011" s="519" t="str">
        <f t="shared" si="78"/>
        <v>CUSTO ADICIONAL AOS ITENS 06.011.0101 ATE 06.011.0119,06.011.0131 ATE 06.011.0149,06.011.0411 ATE 06.011.0427),POR METRO DE TUBO EXCEDENTE DE 1,00M DE COMPRIMENTO,COM DIAMETRO DE 1000MM</v>
      </c>
      <c r="C5011" s="519" t="s">
        <v>35357</v>
      </c>
      <c r="D5011" s="519" t="s">
        <v>35348</v>
      </c>
      <c r="E5011" s="519" t="s">
        <v>35353</v>
      </c>
      <c r="F5011" s="519" t="s">
        <v>35363</v>
      </c>
      <c r="I5011" s="519" t="s">
        <v>36</v>
      </c>
      <c r="J5011" s="650">
        <v>14.54</v>
      </c>
    </row>
    <row r="5012" spans="1:10">
      <c r="A5012" s="519" t="s">
        <v>5227</v>
      </c>
      <c r="B5012" s="519" t="str">
        <f t="shared" si="78"/>
        <v>CUSTO ADICIONAL AOS ITENS 06.011.0101 ATE 06.011.0119,06.011.0131 ATE 06.011.0149,06.011.0411 ATE 06.011.0427),POR METRO DE TUBO EXCEDENTE DE 1,00M DE COMPRIMENTO,COM DIAMETRO DE 1000MM</v>
      </c>
      <c r="C5012" s="519" t="s">
        <v>35357</v>
      </c>
      <c r="D5012" s="519" t="s">
        <v>35348</v>
      </c>
      <c r="E5012" s="519" t="s">
        <v>35353</v>
      </c>
      <c r="F5012" s="519" t="s">
        <v>35363</v>
      </c>
      <c r="I5012" s="519" t="s">
        <v>36</v>
      </c>
      <c r="J5012" s="650">
        <v>13.89</v>
      </c>
    </row>
    <row r="5013" spans="1:10">
      <c r="A5013" s="519" t="s">
        <v>5228</v>
      </c>
      <c r="B5013" s="519" t="str">
        <f t="shared" si="78"/>
        <v>CUSTO ADICIONAL AOS ITENS(06.011.0101 ATE 06.011.0119,06.011.0131 ATE 06.011.0149,06.011.0411 ATE 06.011.0427),POR METRO DE TUBO EXCEDENTE DE 1,00M DE COMPRIMENTO,COM DIAMETRO DE 1200MM</v>
      </c>
      <c r="C5013" s="519" t="s">
        <v>35347</v>
      </c>
      <c r="D5013" s="519" t="s">
        <v>35348</v>
      </c>
      <c r="E5013" s="519" t="s">
        <v>35353</v>
      </c>
      <c r="F5013" s="519" t="s">
        <v>35364</v>
      </c>
      <c r="I5013" s="519" t="s">
        <v>36</v>
      </c>
      <c r="J5013" s="650">
        <v>16.38</v>
      </c>
    </row>
    <row r="5014" spans="1:10">
      <c r="A5014" s="519" t="s">
        <v>5229</v>
      </c>
      <c r="B5014" s="519" t="str">
        <f t="shared" si="78"/>
        <v>CUSTO ADICIONAL AOS ITENS(06.011.0101 ATE 06.011.0119,06.011.0131 ATE 06.011.0149,06.011.0411 ATE 06.011.0427),POR METRO DE TUBO EXCEDENTE DE 1,00M DE COMPRIMENTO,COM DIAMETRO DE 1200MM</v>
      </c>
      <c r="C5014" s="519" t="s">
        <v>35347</v>
      </c>
      <c r="D5014" s="519" t="s">
        <v>35348</v>
      </c>
      <c r="E5014" s="519" t="s">
        <v>35353</v>
      </c>
      <c r="F5014" s="519" t="s">
        <v>35364</v>
      </c>
      <c r="I5014" s="519" t="s">
        <v>36</v>
      </c>
      <c r="J5014" s="650">
        <v>15.66</v>
      </c>
    </row>
    <row r="5015" spans="1:10">
      <c r="A5015" s="519" t="s">
        <v>5230</v>
      </c>
      <c r="B5015" s="5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5" s="519" t="s">
        <v>35365</v>
      </c>
      <c r="D5015" s="519" t="s">
        <v>35366</v>
      </c>
      <c r="E5015" s="519" t="s">
        <v>35367</v>
      </c>
      <c r="F5015" s="519" t="s">
        <v>35368</v>
      </c>
      <c r="G5015" s="519" t="s">
        <v>35369</v>
      </c>
      <c r="I5015" s="519" t="s">
        <v>5</v>
      </c>
      <c r="J5015" s="650">
        <v>37.020000000000003</v>
      </c>
    </row>
    <row r="5016" spans="1:10">
      <c r="A5016" s="519" t="s">
        <v>5231</v>
      </c>
      <c r="B5016" s="5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16" s="519" t="s">
        <v>35365</v>
      </c>
      <c r="D5016" s="519" t="s">
        <v>35366</v>
      </c>
      <c r="E5016" s="519" t="s">
        <v>35367</v>
      </c>
      <c r="F5016" s="519" t="s">
        <v>35368</v>
      </c>
      <c r="G5016" s="519" t="s">
        <v>35369</v>
      </c>
      <c r="I5016" s="519" t="s">
        <v>5</v>
      </c>
      <c r="J5016" s="650">
        <v>34.94</v>
      </c>
    </row>
    <row r="5017" spans="1:10">
      <c r="A5017" s="519" t="s">
        <v>5232</v>
      </c>
      <c r="B5017" s="5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7" s="519" t="s">
        <v>35365</v>
      </c>
      <c r="D5017" s="519" t="s">
        <v>35366</v>
      </c>
      <c r="E5017" s="519" t="s">
        <v>35367</v>
      </c>
      <c r="F5017" s="519" t="s">
        <v>35368</v>
      </c>
      <c r="G5017" s="519" t="s">
        <v>35370</v>
      </c>
      <c r="I5017" s="519" t="s">
        <v>5</v>
      </c>
      <c r="J5017" s="650">
        <v>37.94</v>
      </c>
    </row>
    <row r="5018" spans="1:10">
      <c r="A5018" s="519" t="s">
        <v>5233</v>
      </c>
      <c r="B5018" s="5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18" s="519" t="s">
        <v>35365</v>
      </c>
      <c r="D5018" s="519" t="s">
        <v>35366</v>
      </c>
      <c r="E5018" s="519" t="s">
        <v>35367</v>
      </c>
      <c r="F5018" s="519" t="s">
        <v>35368</v>
      </c>
      <c r="G5018" s="519" t="s">
        <v>35370</v>
      </c>
      <c r="I5018" s="519" t="s">
        <v>5</v>
      </c>
      <c r="J5018" s="650">
        <v>35.81</v>
      </c>
    </row>
    <row r="5019" spans="1:10">
      <c r="A5019" s="519" t="s">
        <v>5234</v>
      </c>
      <c r="B5019" s="5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19" s="519" t="s">
        <v>35365</v>
      </c>
      <c r="D5019" s="519" t="s">
        <v>35366</v>
      </c>
      <c r="E5019" s="519" t="s">
        <v>35367</v>
      </c>
      <c r="F5019" s="519" t="s">
        <v>35368</v>
      </c>
      <c r="G5019" s="519" t="s">
        <v>35371</v>
      </c>
      <c r="I5019" s="519" t="s">
        <v>5</v>
      </c>
      <c r="J5019" s="650">
        <v>67.94</v>
      </c>
    </row>
    <row r="5020" spans="1:10">
      <c r="A5020" s="519" t="s">
        <v>5235</v>
      </c>
      <c r="B5020" s="5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20" s="519" t="s">
        <v>35365</v>
      </c>
      <c r="D5020" s="519" t="s">
        <v>35366</v>
      </c>
      <c r="E5020" s="519" t="s">
        <v>35367</v>
      </c>
      <c r="F5020" s="519" t="s">
        <v>35368</v>
      </c>
      <c r="G5020" s="519" t="s">
        <v>35371</v>
      </c>
      <c r="I5020" s="519" t="s">
        <v>5</v>
      </c>
      <c r="J5020" s="650">
        <v>64.53</v>
      </c>
    </row>
    <row r="5021" spans="1:10">
      <c r="A5021" s="519" t="s">
        <v>5236</v>
      </c>
      <c r="B5021"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21" s="519" t="s">
        <v>35365</v>
      </c>
      <c r="D5021" s="519" t="s">
        <v>35372</v>
      </c>
      <c r="E5021" s="519" t="s">
        <v>35367</v>
      </c>
      <c r="F5021" s="519" t="s">
        <v>35368</v>
      </c>
      <c r="G5021" s="519" t="s">
        <v>35373</v>
      </c>
      <c r="I5021" s="519" t="s">
        <v>5</v>
      </c>
      <c r="J5021" s="650">
        <v>93.73</v>
      </c>
    </row>
    <row r="5022" spans="1:10">
      <c r="A5022" s="519" t="s">
        <v>5237</v>
      </c>
      <c r="B5022"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22" s="519" t="s">
        <v>35365</v>
      </c>
      <c r="D5022" s="519" t="s">
        <v>35372</v>
      </c>
      <c r="E5022" s="519" t="s">
        <v>35367</v>
      </c>
      <c r="F5022" s="519" t="s">
        <v>35368</v>
      </c>
      <c r="G5022" s="519" t="s">
        <v>35373</v>
      </c>
      <c r="I5022" s="519" t="s">
        <v>5</v>
      </c>
      <c r="J5022" s="650">
        <v>89.82</v>
      </c>
    </row>
    <row r="5023" spans="1:10">
      <c r="A5023" s="519" t="s">
        <v>5238</v>
      </c>
      <c r="B5023"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3" s="519" t="s">
        <v>35365</v>
      </c>
      <c r="D5023" s="519" t="s">
        <v>35372</v>
      </c>
      <c r="E5023" s="519" t="s">
        <v>35367</v>
      </c>
      <c r="F5023" s="519" t="s">
        <v>35368</v>
      </c>
      <c r="G5023" s="519" t="s">
        <v>35374</v>
      </c>
      <c r="I5023" s="519" t="s">
        <v>5</v>
      </c>
      <c r="J5023" s="650">
        <v>132.31</v>
      </c>
    </row>
    <row r="5024" spans="1:10">
      <c r="A5024" s="519" t="s">
        <v>5239</v>
      </c>
      <c r="B5024"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24" s="519" t="s">
        <v>35365</v>
      </c>
      <c r="D5024" s="519" t="s">
        <v>35372</v>
      </c>
      <c r="E5024" s="519" t="s">
        <v>35367</v>
      </c>
      <c r="F5024" s="519" t="s">
        <v>35368</v>
      </c>
      <c r="G5024" s="519" t="s">
        <v>35374</v>
      </c>
      <c r="I5024" s="519" t="s">
        <v>5</v>
      </c>
      <c r="J5024" s="650">
        <v>128.01</v>
      </c>
    </row>
    <row r="5025" spans="1:10">
      <c r="A5025" s="519" t="s">
        <v>5240</v>
      </c>
      <c r="B5025"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5" s="519" t="s">
        <v>35365</v>
      </c>
      <c r="D5025" s="519" t="s">
        <v>35372</v>
      </c>
      <c r="E5025" s="519" t="s">
        <v>35367</v>
      </c>
      <c r="F5025" s="519" t="s">
        <v>35368</v>
      </c>
      <c r="G5025" s="519" t="s">
        <v>35375</v>
      </c>
      <c r="I5025" s="519" t="s">
        <v>5</v>
      </c>
      <c r="J5025" s="650">
        <v>172.2</v>
      </c>
    </row>
    <row r="5026" spans="1:10">
      <c r="A5026" s="519" t="s">
        <v>5241</v>
      </c>
      <c r="B5026"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26" s="519" t="s">
        <v>35365</v>
      </c>
      <c r="D5026" s="519" t="s">
        <v>35372</v>
      </c>
      <c r="E5026" s="519" t="s">
        <v>35367</v>
      </c>
      <c r="F5026" s="519" t="s">
        <v>35368</v>
      </c>
      <c r="G5026" s="519" t="s">
        <v>35375</v>
      </c>
      <c r="I5026" s="519" t="s">
        <v>5</v>
      </c>
      <c r="J5026" s="650">
        <v>166.98</v>
      </c>
    </row>
    <row r="5027" spans="1:10">
      <c r="A5027" s="519" t="s">
        <v>5242</v>
      </c>
      <c r="B5027"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7" s="519" t="s">
        <v>35365</v>
      </c>
      <c r="D5027" s="519" t="s">
        <v>35372</v>
      </c>
      <c r="E5027" s="519" t="s">
        <v>35367</v>
      </c>
      <c r="F5027" s="519" t="s">
        <v>35368</v>
      </c>
      <c r="G5027" s="519" t="s">
        <v>35376</v>
      </c>
      <c r="I5027" s="519" t="s">
        <v>5</v>
      </c>
      <c r="J5027" s="650">
        <v>186.9</v>
      </c>
    </row>
    <row r="5028" spans="1:10">
      <c r="A5028" s="519" t="s">
        <v>5243</v>
      </c>
      <c r="B5028"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28" s="519" t="s">
        <v>35365</v>
      </c>
      <c r="D5028" s="519" t="s">
        <v>35372</v>
      </c>
      <c r="E5028" s="519" t="s">
        <v>35367</v>
      </c>
      <c r="F5028" s="519" t="s">
        <v>35368</v>
      </c>
      <c r="G5028" s="519" t="s">
        <v>35376</v>
      </c>
      <c r="I5028" s="519" t="s">
        <v>5</v>
      </c>
      <c r="J5028" s="650">
        <v>181.63</v>
      </c>
    </row>
    <row r="5029" spans="1:10">
      <c r="A5029" s="519" t="s">
        <v>5244</v>
      </c>
      <c r="B5029"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29" s="519" t="s">
        <v>35365</v>
      </c>
      <c r="D5029" s="519" t="s">
        <v>35372</v>
      </c>
      <c r="E5029" s="519" t="s">
        <v>35367</v>
      </c>
      <c r="F5029" s="519" t="s">
        <v>35368</v>
      </c>
      <c r="G5029" s="519" t="s">
        <v>35377</v>
      </c>
      <c r="I5029" s="519" t="s">
        <v>5</v>
      </c>
      <c r="J5029" s="650">
        <v>239</v>
      </c>
    </row>
    <row r="5030" spans="1:10">
      <c r="A5030" s="519" t="s">
        <v>5245</v>
      </c>
      <c r="B5030"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30" s="519" t="s">
        <v>35365</v>
      </c>
      <c r="D5030" s="519" t="s">
        <v>35372</v>
      </c>
      <c r="E5030" s="519" t="s">
        <v>35367</v>
      </c>
      <c r="F5030" s="519" t="s">
        <v>35368</v>
      </c>
      <c r="G5030" s="519" t="s">
        <v>35377</v>
      </c>
      <c r="I5030" s="519" t="s">
        <v>5</v>
      </c>
      <c r="J5030" s="650">
        <v>232.74</v>
      </c>
    </row>
    <row r="5031" spans="1:10">
      <c r="A5031" s="519" t="s">
        <v>5246</v>
      </c>
      <c r="B5031"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31" s="519" t="s">
        <v>35365</v>
      </c>
      <c r="D5031" s="519" t="s">
        <v>35372</v>
      </c>
      <c r="E5031" s="519" t="s">
        <v>35367</v>
      </c>
      <c r="F5031" s="519" t="s">
        <v>35368</v>
      </c>
      <c r="G5031" s="519" t="s">
        <v>35378</v>
      </c>
      <c r="I5031" s="519" t="s">
        <v>5</v>
      </c>
      <c r="J5031" s="650">
        <v>322.77999999999997</v>
      </c>
    </row>
    <row r="5032" spans="1:10">
      <c r="A5032" s="519" t="s">
        <v>5247</v>
      </c>
      <c r="B5032"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32" s="519" t="s">
        <v>35365</v>
      </c>
      <c r="D5032" s="519" t="s">
        <v>35372</v>
      </c>
      <c r="E5032" s="519" t="s">
        <v>35367</v>
      </c>
      <c r="F5032" s="519" t="s">
        <v>35368</v>
      </c>
      <c r="G5032" s="519" t="s">
        <v>35378</v>
      </c>
      <c r="I5032" s="519" t="s">
        <v>5</v>
      </c>
      <c r="J5032" s="650">
        <v>315.74</v>
      </c>
    </row>
    <row r="5033" spans="1:10">
      <c r="A5033" s="519" t="s">
        <v>5248</v>
      </c>
      <c r="B5033" s="5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3" s="519" t="s">
        <v>35365</v>
      </c>
      <c r="D5033" s="519" t="s">
        <v>35366</v>
      </c>
      <c r="E5033" s="519" t="s">
        <v>35367</v>
      </c>
      <c r="F5033" s="519" t="s">
        <v>35368</v>
      </c>
      <c r="G5033" s="519" t="s">
        <v>35379</v>
      </c>
      <c r="I5033" s="519" t="s">
        <v>5</v>
      </c>
      <c r="J5033" s="650">
        <v>377.91</v>
      </c>
    </row>
    <row r="5034" spans="1:10">
      <c r="A5034" s="519" t="s">
        <v>5249</v>
      </c>
      <c r="B5034" s="519" t="str">
        <f t="shared" si="78"/>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34" s="519" t="s">
        <v>35365</v>
      </c>
      <c r="D5034" s="519" t="s">
        <v>35366</v>
      </c>
      <c r="E5034" s="519" t="s">
        <v>35367</v>
      </c>
      <c r="F5034" s="519" t="s">
        <v>35368</v>
      </c>
      <c r="G5034" s="519" t="s">
        <v>35379</v>
      </c>
      <c r="I5034" s="519" t="s">
        <v>5</v>
      </c>
      <c r="J5034" s="650">
        <v>370.25</v>
      </c>
    </row>
    <row r="5035" spans="1:10">
      <c r="A5035" s="519" t="s">
        <v>5250</v>
      </c>
      <c r="B5035"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5" s="519" t="s">
        <v>35365</v>
      </c>
      <c r="D5035" s="519" t="s">
        <v>35372</v>
      </c>
      <c r="E5035" s="519" t="s">
        <v>35367</v>
      </c>
      <c r="F5035" s="519" t="s">
        <v>35368</v>
      </c>
      <c r="G5035" s="519" t="s">
        <v>35380</v>
      </c>
      <c r="I5035" s="519" t="s">
        <v>5</v>
      </c>
      <c r="J5035" s="650">
        <v>384.97</v>
      </c>
    </row>
    <row r="5036" spans="1:10">
      <c r="A5036" s="519" t="s">
        <v>5251</v>
      </c>
      <c r="B5036"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36" s="519" t="s">
        <v>35365</v>
      </c>
      <c r="D5036" s="519" t="s">
        <v>35372</v>
      </c>
      <c r="E5036" s="519" t="s">
        <v>35367</v>
      </c>
      <c r="F5036" s="519" t="s">
        <v>35368</v>
      </c>
      <c r="G5036" s="519" t="s">
        <v>35380</v>
      </c>
      <c r="I5036" s="519" t="s">
        <v>5</v>
      </c>
      <c r="J5036" s="650">
        <v>376.66</v>
      </c>
    </row>
    <row r="5037" spans="1:10">
      <c r="A5037" s="519" t="s">
        <v>5252</v>
      </c>
      <c r="B5037"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7" s="519" t="s">
        <v>35365</v>
      </c>
      <c r="D5037" s="519" t="s">
        <v>35372</v>
      </c>
      <c r="E5037" s="519" t="s">
        <v>35367</v>
      </c>
      <c r="F5037" s="519" t="s">
        <v>35368</v>
      </c>
      <c r="G5037" s="519" t="s">
        <v>35381</v>
      </c>
      <c r="I5037" s="519" t="s">
        <v>5</v>
      </c>
      <c r="J5037" s="650">
        <v>486.6</v>
      </c>
    </row>
    <row r="5038" spans="1:10">
      <c r="A5038" s="519" t="s">
        <v>5253</v>
      </c>
      <c r="B5038"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38" s="519" t="s">
        <v>35365</v>
      </c>
      <c r="D5038" s="519" t="s">
        <v>35372</v>
      </c>
      <c r="E5038" s="519" t="s">
        <v>35367</v>
      </c>
      <c r="F5038" s="519" t="s">
        <v>35368</v>
      </c>
      <c r="G5038" s="519" t="s">
        <v>35381</v>
      </c>
      <c r="I5038" s="519" t="s">
        <v>5</v>
      </c>
      <c r="J5038" s="650">
        <v>477.41</v>
      </c>
    </row>
    <row r="5039" spans="1:10">
      <c r="A5039" s="519" t="s">
        <v>5254</v>
      </c>
      <c r="B5039"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39" s="519" t="s">
        <v>35365</v>
      </c>
      <c r="D5039" s="519" t="s">
        <v>35372</v>
      </c>
      <c r="E5039" s="519" t="s">
        <v>35367</v>
      </c>
      <c r="F5039" s="519" t="s">
        <v>35368</v>
      </c>
      <c r="G5039" s="519" t="s">
        <v>35382</v>
      </c>
      <c r="I5039" s="519" t="s">
        <v>5</v>
      </c>
      <c r="J5039" s="650">
        <v>569.25</v>
      </c>
    </row>
    <row r="5040" spans="1:10">
      <c r="A5040" s="519" t="s">
        <v>5255</v>
      </c>
      <c r="B5040"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40" s="519" t="s">
        <v>35365</v>
      </c>
      <c r="D5040" s="519" t="s">
        <v>35372</v>
      </c>
      <c r="E5040" s="519" t="s">
        <v>35367</v>
      </c>
      <c r="F5040" s="519" t="s">
        <v>35368</v>
      </c>
      <c r="G5040" s="519" t="s">
        <v>35382</v>
      </c>
      <c r="I5040" s="519" t="s">
        <v>5</v>
      </c>
      <c r="J5040" s="650">
        <v>558.52</v>
      </c>
    </row>
    <row r="5041" spans="1:10">
      <c r="A5041" s="519" t="s">
        <v>5256</v>
      </c>
      <c r="B5041"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41" s="519" t="s">
        <v>35365</v>
      </c>
      <c r="D5041" s="519" t="s">
        <v>35372</v>
      </c>
      <c r="E5041" s="519" t="s">
        <v>35367</v>
      </c>
      <c r="F5041" s="519" t="s">
        <v>35368</v>
      </c>
      <c r="G5041" s="519" t="s">
        <v>35383</v>
      </c>
      <c r="I5041" s="519" t="s">
        <v>5</v>
      </c>
      <c r="J5041" s="650">
        <v>1085.79</v>
      </c>
    </row>
    <row r="5042" spans="1:10">
      <c r="A5042" s="519" t="s">
        <v>5257</v>
      </c>
      <c r="B5042"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42" s="519" t="s">
        <v>35365</v>
      </c>
      <c r="D5042" s="519" t="s">
        <v>35372</v>
      </c>
      <c r="E5042" s="519" t="s">
        <v>35367</v>
      </c>
      <c r="F5042" s="519" t="s">
        <v>35368</v>
      </c>
      <c r="G5042" s="519" t="s">
        <v>35383</v>
      </c>
      <c r="I5042" s="519" t="s">
        <v>5</v>
      </c>
      <c r="J5042" s="650">
        <v>1074.06</v>
      </c>
    </row>
    <row r="5043" spans="1:10">
      <c r="A5043" s="519" t="s">
        <v>5258</v>
      </c>
      <c r="B5043"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3" s="519" t="s">
        <v>35365</v>
      </c>
      <c r="D5043" s="519" t="s">
        <v>35372</v>
      </c>
      <c r="E5043" s="519" t="s">
        <v>35367</v>
      </c>
      <c r="F5043" s="519" t="s">
        <v>35368</v>
      </c>
      <c r="G5043" s="519" t="s">
        <v>35384</v>
      </c>
      <c r="I5043" s="519" t="s">
        <v>5</v>
      </c>
      <c r="J5043" s="650">
        <v>1259.02</v>
      </c>
    </row>
    <row r="5044" spans="1:10">
      <c r="A5044" s="519" t="s">
        <v>5259</v>
      </c>
      <c r="B5044"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44" s="519" t="s">
        <v>35365</v>
      </c>
      <c r="D5044" s="519" t="s">
        <v>35372</v>
      </c>
      <c r="E5044" s="519" t="s">
        <v>35367</v>
      </c>
      <c r="F5044" s="519" t="s">
        <v>35368</v>
      </c>
      <c r="G5044" s="519" t="s">
        <v>35384</v>
      </c>
      <c r="I5044" s="519" t="s">
        <v>5</v>
      </c>
      <c r="J5044" s="650">
        <v>1245.52</v>
      </c>
    </row>
    <row r="5045" spans="1:10">
      <c r="A5045" s="519" t="s">
        <v>5260</v>
      </c>
      <c r="B5045"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5" s="519" t="s">
        <v>35365</v>
      </c>
      <c r="D5045" s="519" t="s">
        <v>35372</v>
      </c>
      <c r="E5045" s="519" t="s">
        <v>35367</v>
      </c>
      <c r="F5045" s="519" t="s">
        <v>35368</v>
      </c>
      <c r="G5045" s="519" t="s">
        <v>35385</v>
      </c>
      <c r="I5045" s="519" t="s">
        <v>5</v>
      </c>
      <c r="J5045" s="650">
        <v>1513.98</v>
      </c>
    </row>
    <row r="5046" spans="1:10">
      <c r="A5046" s="519" t="s">
        <v>5261</v>
      </c>
      <c r="B5046"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46" s="519" t="s">
        <v>35365</v>
      </c>
      <c r="D5046" s="519" t="s">
        <v>35372</v>
      </c>
      <c r="E5046" s="519" t="s">
        <v>35367</v>
      </c>
      <c r="F5046" s="519" t="s">
        <v>35368</v>
      </c>
      <c r="G5046" s="519" t="s">
        <v>35385</v>
      </c>
      <c r="I5046" s="519" t="s">
        <v>5</v>
      </c>
      <c r="J5046" s="650">
        <v>1498.3</v>
      </c>
    </row>
    <row r="5047" spans="1:10">
      <c r="A5047" s="519" t="s">
        <v>5262</v>
      </c>
      <c r="B5047"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7" s="519" t="s">
        <v>35365</v>
      </c>
      <c r="D5047" s="519" t="s">
        <v>35372</v>
      </c>
      <c r="E5047" s="519" t="s">
        <v>35367</v>
      </c>
      <c r="F5047" s="519" t="s">
        <v>35368</v>
      </c>
      <c r="G5047" s="519" t="s">
        <v>35386</v>
      </c>
      <c r="I5047" s="519" t="s">
        <v>5</v>
      </c>
      <c r="J5047" s="650">
        <v>2136.5500000000002</v>
      </c>
    </row>
    <row r="5048" spans="1:10">
      <c r="A5048" s="519" t="s">
        <v>5263</v>
      </c>
      <c r="B5048" s="519" t="str">
        <f t="shared" si="78"/>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48" s="519" t="s">
        <v>35365</v>
      </c>
      <c r="D5048" s="519" t="s">
        <v>35372</v>
      </c>
      <c r="E5048" s="519" t="s">
        <v>35367</v>
      </c>
      <c r="F5048" s="519" t="s">
        <v>35368</v>
      </c>
      <c r="G5048" s="519" t="s">
        <v>35386</v>
      </c>
      <c r="I5048" s="519" t="s">
        <v>5</v>
      </c>
      <c r="J5048" s="650">
        <v>2117.2800000000002</v>
      </c>
    </row>
    <row r="5049" spans="1:10">
      <c r="A5049" s="519" t="s">
        <v>5264</v>
      </c>
      <c r="B5049" s="51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49" s="519" t="s">
        <v>35365</v>
      </c>
      <c r="D5049" s="519" t="s">
        <v>35372</v>
      </c>
      <c r="E5049" s="519" t="s">
        <v>35387</v>
      </c>
      <c r="F5049" s="519" t="s">
        <v>35368</v>
      </c>
      <c r="G5049" s="519" t="s">
        <v>35369</v>
      </c>
      <c r="I5049" s="519" t="s">
        <v>5</v>
      </c>
      <c r="J5049" s="650">
        <v>37.020000000000003</v>
      </c>
    </row>
    <row r="5050" spans="1:10">
      <c r="A5050" s="519" t="s">
        <v>5265</v>
      </c>
      <c r="B5050" s="51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50" s="519" t="s">
        <v>35365</v>
      </c>
      <c r="D5050" s="519" t="s">
        <v>35372</v>
      </c>
      <c r="E5050" s="519" t="s">
        <v>35387</v>
      </c>
      <c r="F5050" s="519" t="s">
        <v>35368</v>
      </c>
      <c r="G5050" s="519" t="s">
        <v>35369</v>
      </c>
      <c r="I5050" s="519" t="s">
        <v>5</v>
      </c>
      <c r="J5050" s="650">
        <v>34.94</v>
      </c>
    </row>
    <row r="5051" spans="1:10">
      <c r="A5051" s="519" t="s">
        <v>5266</v>
      </c>
      <c r="B5051" s="519"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51" s="519" t="s">
        <v>35388</v>
      </c>
      <c r="D5051" s="519" t="s">
        <v>35372</v>
      </c>
      <c r="E5051" s="519" t="s">
        <v>35387</v>
      </c>
      <c r="F5051" s="519" t="s">
        <v>35368</v>
      </c>
      <c r="G5051" s="519" t="s">
        <v>35370</v>
      </c>
      <c r="I5051" s="519" t="s">
        <v>5</v>
      </c>
      <c r="J5051" s="650">
        <v>37.94</v>
      </c>
    </row>
    <row r="5052" spans="1:10">
      <c r="A5052" s="519" t="s">
        <v>5267</v>
      </c>
      <c r="B5052" s="519" t="str">
        <f t="shared" si="78"/>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52" s="519" t="s">
        <v>35388</v>
      </c>
      <c r="D5052" s="519" t="s">
        <v>35372</v>
      </c>
      <c r="E5052" s="519" t="s">
        <v>35387</v>
      </c>
      <c r="F5052" s="519" t="s">
        <v>35368</v>
      </c>
      <c r="G5052" s="519" t="s">
        <v>35370</v>
      </c>
      <c r="I5052" s="519" t="s">
        <v>5</v>
      </c>
      <c r="J5052" s="650">
        <v>35.81</v>
      </c>
    </row>
    <row r="5053" spans="1:10">
      <c r="A5053" s="519" t="s">
        <v>5268</v>
      </c>
      <c r="B5053" s="51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3" s="519" t="s">
        <v>35365</v>
      </c>
      <c r="D5053" s="519" t="s">
        <v>35372</v>
      </c>
      <c r="E5053" s="519" t="s">
        <v>35387</v>
      </c>
      <c r="F5053" s="519" t="s">
        <v>35368</v>
      </c>
      <c r="G5053" s="519" t="s">
        <v>35371</v>
      </c>
      <c r="I5053" s="519" t="s">
        <v>5</v>
      </c>
      <c r="J5053" s="650">
        <v>67.94</v>
      </c>
    </row>
    <row r="5054" spans="1:10">
      <c r="A5054" s="519" t="s">
        <v>5269</v>
      </c>
      <c r="B5054" s="51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54" s="519" t="s">
        <v>35365</v>
      </c>
      <c r="D5054" s="519" t="s">
        <v>35372</v>
      </c>
      <c r="E5054" s="519" t="s">
        <v>35387</v>
      </c>
      <c r="F5054" s="519" t="s">
        <v>35368</v>
      </c>
      <c r="G5054" s="519" t="s">
        <v>35371</v>
      </c>
      <c r="I5054" s="519" t="s">
        <v>5</v>
      </c>
      <c r="J5054" s="650">
        <v>64.53</v>
      </c>
    </row>
    <row r="5055" spans="1:10">
      <c r="A5055" s="519" t="s">
        <v>5270</v>
      </c>
      <c r="B5055" s="51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5" s="519" t="s">
        <v>35365</v>
      </c>
      <c r="D5055" s="519" t="s">
        <v>35372</v>
      </c>
      <c r="E5055" s="519" t="s">
        <v>35387</v>
      </c>
      <c r="F5055" s="519" t="s">
        <v>35368</v>
      </c>
      <c r="G5055" s="519" t="s">
        <v>35373</v>
      </c>
      <c r="I5055" s="519" t="s">
        <v>5</v>
      </c>
      <c r="J5055" s="650">
        <v>93.73</v>
      </c>
    </row>
    <row r="5056" spans="1:10">
      <c r="A5056" s="519" t="s">
        <v>5271</v>
      </c>
      <c r="B5056" s="51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56" s="519" t="s">
        <v>35365</v>
      </c>
      <c r="D5056" s="519" t="s">
        <v>35372</v>
      </c>
      <c r="E5056" s="519" t="s">
        <v>35387</v>
      </c>
      <c r="F5056" s="519" t="s">
        <v>35368</v>
      </c>
      <c r="G5056" s="519" t="s">
        <v>35373</v>
      </c>
      <c r="I5056" s="519" t="s">
        <v>5</v>
      </c>
      <c r="J5056" s="650">
        <v>89.82</v>
      </c>
    </row>
    <row r="5057" spans="1:10">
      <c r="A5057" s="519" t="s">
        <v>5272</v>
      </c>
      <c r="B5057" s="519"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7" s="519" t="s">
        <v>35389</v>
      </c>
      <c r="D5057" s="519" t="s">
        <v>35372</v>
      </c>
      <c r="E5057" s="519" t="s">
        <v>35387</v>
      </c>
      <c r="F5057" s="519" t="s">
        <v>35368</v>
      </c>
      <c r="G5057" s="519" t="s">
        <v>35374</v>
      </c>
      <c r="I5057" s="519" t="s">
        <v>5</v>
      </c>
      <c r="J5057" s="650">
        <v>168.94</v>
      </c>
    </row>
    <row r="5058" spans="1:10">
      <c r="A5058" s="519" t="s">
        <v>5273</v>
      </c>
      <c r="B5058" s="519" t="str">
        <f t="shared" si="78"/>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58" s="519" t="s">
        <v>35389</v>
      </c>
      <c r="D5058" s="519" t="s">
        <v>35372</v>
      </c>
      <c r="E5058" s="519" t="s">
        <v>35387</v>
      </c>
      <c r="F5058" s="519" t="s">
        <v>35368</v>
      </c>
      <c r="G5058" s="519" t="s">
        <v>35374</v>
      </c>
      <c r="I5058" s="519" t="s">
        <v>5</v>
      </c>
      <c r="J5058" s="650">
        <v>163.65</v>
      </c>
    </row>
    <row r="5059" spans="1:10">
      <c r="A5059" s="519" t="s">
        <v>5274</v>
      </c>
      <c r="B5059" s="51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59" s="519" t="s">
        <v>35365</v>
      </c>
      <c r="D5059" s="519" t="s">
        <v>35372</v>
      </c>
      <c r="E5059" s="519" t="s">
        <v>35387</v>
      </c>
      <c r="F5059" s="519" t="s">
        <v>35368</v>
      </c>
      <c r="G5059" s="519" t="s">
        <v>35375</v>
      </c>
      <c r="I5059" s="519" t="s">
        <v>5</v>
      </c>
      <c r="J5059" s="650">
        <v>232.02</v>
      </c>
    </row>
    <row r="5060" spans="1:10">
      <c r="A5060" s="519" t="s">
        <v>5275</v>
      </c>
      <c r="B5060" s="51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60" s="519" t="s">
        <v>35365</v>
      </c>
      <c r="D5060" s="519" t="s">
        <v>35372</v>
      </c>
      <c r="E5060" s="519" t="s">
        <v>35387</v>
      </c>
      <c r="F5060" s="519" t="s">
        <v>35368</v>
      </c>
      <c r="G5060" s="519" t="s">
        <v>35375</v>
      </c>
      <c r="I5060" s="519" t="s">
        <v>5</v>
      </c>
      <c r="J5060" s="650">
        <v>226.24</v>
      </c>
    </row>
    <row r="5061" spans="1:10">
      <c r="A5061" s="519" t="s">
        <v>5276</v>
      </c>
      <c r="B5061" s="51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61" s="519" t="s">
        <v>35365</v>
      </c>
      <c r="D5061" s="519" t="s">
        <v>35372</v>
      </c>
      <c r="E5061" s="519" t="s">
        <v>35387</v>
      </c>
      <c r="F5061" s="519" t="s">
        <v>35368</v>
      </c>
      <c r="G5061" s="519" t="s">
        <v>35376</v>
      </c>
      <c r="I5061" s="519" t="s">
        <v>5</v>
      </c>
      <c r="J5061" s="650">
        <v>243.27</v>
      </c>
    </row>
    <row r="5062" spans="1:10">
      <c r="A5062" s="519" t="s">
        <v>5277</v>
      </c>
      <c r="B5062" s="519" t="str">
        <f t="shared" si="78"/>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62" s="519" t="s">
        <v>35365</v>
      </c>
      <c r="D5062" s="519" t="s">
        <v>35372</v>
      </c>
      <c r="E5062" s="519" t="s">
        <v>35387</v>
      </c>
      <c r="F5062" s="519" t="s">
        <v>35368</v>
      </c>
      <c r="G5062" s="519" t="s">
        <v>35376</v>
      </c>
      <c r="I5062" s="519" t="s">
        <v>5</v>
      </c>
      <c r="J5062" s="650">
        <v>237.53</v>
      </c>
    </row>
    <row r="5063" spans="1:10">
      <c r="A5063" s="519" t="s">
        <v>5278</v>
      </c>
      <c r="B5063" s="519" t="str">
        <f t="shared" si="78"/>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3" s="519" t="s">
        <v>35390</v>
      </c>
      <c r="D5063" s="519" t="s">
        <v>35391</v>
      </c>
      <c r="E5063" s="519" t="s">
        <v>35392</v>
      </c>
      <c r="F5063" s="519" t="s">
        <v>35393</v>
      </c>
      <c r="G5063" s="519" t="s">
        <v>35394</v>
      </c>
      <c r="I5063" s="519" t="s">
        <v>5</v>
      </c>
      <c r="J5063" s="650">
        <v>314.51</v>
      </c>
    </row>
    <row r="5064" spans="1:10">
      <c r="A5064" s="519" t="s">
        <v>5279</v>
      </c>
      <c r="B5064" s="519" t="str">
        <f t="shared" ref="B5064:B5127" si="79">C5064&amp;D5064&amp;E5064&amp;F5064&amp;G5064&amp;H5064</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64" s="519" t="s">
        <v>35390</v>
      </c>
      <c r="D5064" s="519" t="s">
        <v>35391</v>
      </c>
      <c r="E5064" s="519" t="s">
        <v>35392</v>
      </c>
      <c r="F5064" s="519" t="s">
        <v>35393</v>
      </c>
      <c r="G5064" s="519" t="s">
        <v>35394</v>
      </c>
      <c r="I5064" s="519" t="s">
        <v>5</v>
      </c>
      <c r="J5064" s="650">
        <v>307.83999999999997</v>
      </c>
    </row>
    <row r="5065" spans="1:10">
      <c r="A5065" s="519" t="s">
        <v>5280</v>
      </c>
      <c r="B5065"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5" s="519" t="s">
        <v>35365</v>
      </c>
      <c r="D5065" s="519" t="s">
        <v>35372</v>
      </c>
      <c r="E5065" s="519" t="s">
        <v>35387</v>
      </c>
      <c r="F5065" s="519" t="s">
        <v>35368</v>
      </c>
      <c r="G5065" s="519" t="s">
        <v>35378</v>
      </c>
      <c r="I5065" s="519" t="s">
        <v>5</v>
      </c>
      <c r="J5065" s="650">
        <v>396.82</v>
      </c>
    </row>
    <row r="5066" spans="1:10">
      <c r="A5066" s="519" t="s">
        <v>5281</v>
      </c>
      <c r="B5066"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66" s="519" t="s">
        <v>35365</v>
      </c>
      <c r="D5066" s="519" t="s">
        <v>35372</v>
      </c>
      <c r="E5066" s="519" t="s">
        <v>35387</v>
      </c>
      <c r="F5066" s="519" t="s">
        <v>35368</v>
      </c>
      <c r="G5066" s="519" t="s">
        <v>35378</v>
      </c>
      <c r="I5066" s="519" t="s">
        <v>5</v>
      </c>
      <c r="J5066" s="650">
        <v>389.21</v>
      </c>
    </row>
    <row r="5067" spans="1:10">
      <c r="A5067" s="519" t="s">
        <v>5282</v>
      </c>
      <c r="B5067" s="519"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7" s="519" t="s">
        <v>35365</v>
      </c>
      <c r="D5067" s="519" t="s">
        <v>35366</v>
      </c>
      <c r="E5067" s="519" t="s">
        <v>35387</v>
      </c>
      <c r="F5067" s="519" t="s">
        <v>35368</v>
      </c>
      <c r="G5067" s="519" t="s">
        <v>35395</v>
      </c>
      <c r="I5067" s="519" t="s">
        <v>5</v>
      </c>
      <c r="J5067" s="650">
        <v>471.86</v>
      </c>
    </row>
    <row r="5068" spans="1:10">
      <c r="A5068" s="519" t="s">
        <v>5283</v>
      </c>
      <c r="B5068" s="519" t="str">
        <f t="shared" si="79"/>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068" s="519" t="s">
        <v>35365</v>
      </c>
      <c r="D5068" s="519" t="s">
        <v>35366</v>
      </c>
      <c r="E5068" s="519" t="s">
        <v>35387</v>
      </c>
      <c r="F5068" s="519" t="s">
        <v>35368</v>
      </c>
      <c r="G5068" s="519" t="s">
        <v>35395</v>
      </c>
      <c r="I5068" s="519" t="s">
        <v>5</v>
      </c>
      <c r="J5068" s="650">
        <v>463.22</v>
      </c>
    </row>
    <row r="5069" spans="1:10">
      <c r="A5069" s="519" t="s">
        <v>5284</v>
      </c>
      <c r="B5069"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69" s="519" t="s">
        <v>35365</v>
      </c>
      <c r="D5069" s="519" t="s">
        <v>35372</v>
      </c>
      <c r="E5069" s="519" t="s">
        <v>35387</v>
      </c>
      <c r="F5069" s="519" t="s">
        <v>35368</v>
      </c>
      <c r="G5069" s="519" t="s">
        <v>35380</v>
      </c>
      <c r="I5069" s="519" t="s">
        <v>5</v>
      </c>
      <c r="J5069" s="650">
        <v>896.03</v>
      </c>
    </row>
    <row r="5070" spans="1:10">
      <c r="A5070" s="519" t="s">
        <v>5285</v>
      </c>
      <c r="B5070"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070" s="519" t="s">
        <v>35365</v>
      </c>
      <c r="D5070" s="519" t="s">
        <v>35372</v>
      </c>
      <c r="E5070" s="519" t="s">
        <v>35387</v>
      </c>
      <c r="F5070" s="519" t="s">
        <v>35368</v>
      </c>
      <c r="G5070" s="519" t="s">
        <v>35380</v>
      </c>
      <c r="I5070" s="519" t="s">
        <v>5</v>
      </c>
      <c r="J5070" s="650">
        <v>886.35</v>
      </c>
    </row>
    <row r="5071" spans="1:10">
      <c r="A5071" s="519" t="s">
        <v>5286</v>
      </c>
      <c r="B5071"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71" s="519" t="s">
        <v>35365</v>
      </c>
      <c r="D5071" s="519" t="s">
        <v>35372</v>
      </c>
      <c r="E5071" s="519" t="s">
        <v>35387</v>
      </c>
      <c r="F5071" s="519" t="s">
        <v>35368</v>
      </c>
      <c r="G5071" s="519" t="s">
        <v>35381</v>
      </c>
      <c r="I5071" s="519" t="s">
        <v>5</v>
      </c>
      <c r="J5071" s="650">
        <v>1024.01</v>
      </c>
    </row>
    <row r="5072" spans="1:10">
      <c r="A5072" s="519" t="s">
        <v>5287</v>
      </c>
      <c r="B5072"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072" s="519" t="s">
        <v>35365</v>
      </c>
      <c r="D5072" s="519" t="s">
        <v>35372</v>
      </c>
      <c r="E5072" s="519" t="s">
        <v>35387</v>
      </c>
      <c r="F5072" s="519" t="s">
        <v>35368</v>
      </c>
      <c r="G5072" s="519" t="s">
        <v>35381</v>
      </c>
      <c r="I5072" s="519" t="s">
        <v>5</v>
      </c>
      <c r="J5072" s="650">
        <v>1014.82</v>
      </c>
    </row>
    <row r="5073" spans="1:10">
      <c r="A5073" s="519" t="s">
        <v>5288</v>
      </c>
      <c r="B5073"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3" s="519" t="s">
        <v>35365</v>
      </c>
      <c r="D5073" s="519" t="s">
        <v>35372</v>
      </c>
      <c r="E5073" s="519" t="s">
        <v>35387</v>
      </c>
      <c r="F5073" s="519" t="s">
        <v>35368</v>
      </c>
      <c r="G5073" s="519" t="s">
        <v>35382</v>
      </c>
      <c r="I5073" s="519" t="s">
        <v>5</v>
      </c>
      <c r="J5073" s="650">
        <v>1225.9000000000001</v>
      </c>
    </row>
    <row r="5074" spans="1:10">
      <c r="A5074" s="519" t="s">
        <v>5289</v>
      </c>
      <c r="B5074"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074" s="519" t="s">
        <v>35365</v>
      </c>
      <c r="D5074" s="519" t="s">
        <v>35372</v>
      </c>
      <c r="E5074" s="519" t="s">
        <v>35387</v>
      </c>
      <c r="F5074" s="519" t="s">
        <v>35368</v>
      </c>
      <c r="G5074" s="519" t="s">
        <v>35382</v>
      </c>
      <c r="I5074" s="519" t="s">
        <v>5</v>
      </c>
      <c r="J5074" s="650">
        <v>1213.53</v>
      </c>
    </row>
    <row r="5075" spans="1:10">
      <c r="A5075" s="519" t="s">
        <v>5290</v>
      </c>
      <c r="B5075"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5" s="519" t="s">
        <v>35365</v>
      </c>
      <c r="D5075" s="519" t="s">
        <v>35372</v>
      </c>
      <c r="E5075" s="519" t="s">
        <v>35387</v>
      </c>
      <c r="F5075" s="519" t="s">
        <v>35368</v>
      </c>
      <c r="G5075" s="519" t="s">
        <v>35383</v>
      </c>
      <c r="I5075" s="519" t="s">
        <v>5</v>
      </c>
      <c r="J5075" s="650">
        <v>1540.48</v>
      </c>
    </row>
    <row r="5076" spans="1:10">
      <c r="A5076" s="519" t="s">
        <v>5291</v>
      </c>
      <c r="B5076"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076" s="519" t="s">
        <v>35365</v>
      </c>
      <c r="D5076" s="519" t="s">
        <v>35372</v>
      </c>
      <c r="E5076" s="519" t="s">
        <v>35387</v>
      </c>
      <c r="F5076" s="519" t="s">
        <v>35368</v>
      </c>
      <c r="G5076" s="519" t="s">
        <v>35383</v>
      </c>
      <c r="I5076" s="519" t="s">
        <v>5</v>
      </c>
      <c r="J5076" s="650">
        <v>1527.16</v>
      </c>
    </row>
    <row r="5077" spans="1:10">
      <c r="A5077" s="519" t="s">
        <v>5292</v>
      </c>
      <c r="B5077"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7" s="519" t="s">
        <v>35365</v>
      </c>
      <c r="D5077" s="519" t="s">
        <v>35372</v>
      </c>
      <c r="E5077" s="519" t="s">
        <v>35387</v>
      </c>
      <c r="F5077" s="519" t="s">
        <v>35368</v>
      </c>
      <c r="G5077" s="519" t="s">
        <v>35384</v>
      </c>
      <c r="I5077" s="519" t="s">
        <v>5</v>
      </c>
      <c r="J5077" s="650">
        <v>1789</v>
      </c>
    </row>
    <row r="5078" spans="1:10">
      <c r="A5078" s="519" t="s">
        <v>5293</v>
      </c>
      <c r="B5078"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078" s="519" t="s">
        <v>35365</v>
      </c>
      <c r="D5078" s="519" t="s">
        <v>35372</v>
      </c>
      <c r="E5078" s="519" t="s">
        <v>35387</v>
      </c>
      <c r="F5078" s="519" t="s">
        <v>35368</v>
      </c>
      <c r="G5078" s="519" t="s">
        <v>35384</v>
      </c>
      <c r="I5078" s="519" t="s">
        <v>5</v>
      </c>
      <c r="J5078" s="650">
        <v>1773.58</v>
      </c>
    </row>
    <row r="5079" spans="1:10">
      <c r="A5079" s="519" t="s">
        <v>5294</v>
      </c>
      <c r="B5079"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79" s="519" t="s">
        <v>35365</v>
      </c>
      <c r="D5079" s="519" t="s">
        <v>35372</v>
      </c>
      <c r="E5079" s="519" t="s">
        <v>35387</v>
      </c>
      <c r="F5079" s="519" t="s">
        <v>35368</v>
      </c>
      <c r="G5079" s="519" t="s">
        <v>35385</v>
      </c>
      <c r="I5079" s="519" t="s">
        <v>5</v>
      </c>
      <c r="J5079" s="650">
        <v>2157.04</v>
      </c>
    </row>
    <row r="5080" spans="1:10">
      <c r="A5080" s="519" t="s">
        <v>5295</v>
      </c>
      <c r="B5080"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080" s="519" t="s">
        <v>35365</v>
      </c>
      <c r="D5080" s="519" t="s">
        <v>35372</v>
      </c>
      <c r="E5080" s="519" t="s">
        <v>35387</v>
      </c>
      <c r="F5080" s="519" t="s">
        <v>35368</v>
      </c>
      <c r="G5080" s="519" t="s">
        <v>35385</v>
      </c>
      <c r="I5080" s="519" t="s">
        <v>5</v>
      </c>
      <c r="J5080" s="650">
        <v>2140.39</v>
      </c>
    </row>
    <row r="5081" spans="1:10">
      <c r="A5081" s="519" t="s">
        <v>5296</v>
      </c>
      <c r="B5081"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81" s="519" t="s">
        <v>35365</v>
      </c>
      <c r="D5081" s="519" t="s">
        <v>35372</v>
      </c>
      <c r="E5081" s="519" t="s">
        <v>35387</v>
      </c>
      <c r="F5081" s="519" t="s">
        <v>35368</v>
      </c>
      <c r="G5081" s="519" t="s">
        <v>35386</v>
      </c>
      <c r="I5081" s="519" t="s">
        <v>5</v>
      </c>
      <c r="J5081" s="650">
        <v>4105.1899999999996</v>
      </c>
    </row>
    <row r="5082" spans="1:10">
      <c r="A5082" s="519" t="s">
        <v>5297</v>
      </c>
      <c r="B5082" s="519" t="str">
        <f t="shared" si="79"/>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082" s="519" t="s">
        <v>35365</v>
      </c>
      <c r="D5082" s="519" t="s">
        <v>35372</v>
      </c>
      <c r="E5082" s="519" t="s">
        <v>35387</v>
      </c>
      <c r="F5082" s="519" t="s">
        <v>35368</v>
      </c>
      <c r="G5082" s="519" t="s">
        <v>35386</v>
      </c>
      <c r="I5082" s="519" t="s">
        <v>5</v>
      </c>
      <c r="J5082" s="650">
        <v>4083.11</v>
      </c>
    </row>
    <row r="5083" spans="1:10">
      <c r="A5083" s="519" t="s">
        <v>5298</v>
      </c>
      <c r="B5083" s="519" t="str">
        <f t="shared" si="79"/>
        <v>MONTAGEM SEM FORNECIMENTO,DE VALVULAS BORBOLETA COM FLANGESCLASSE PN-10,INCLUSIVE O FORNECIMENTO DOS MATERIAIS PARA ASJUNTAS(ARRUELAS DE BORRACHA E PARAFUSOS COM E SEM PORCAS DEACO CARBONO),CUSTO POR JUNTA FLANGEADA,COM DIAMETRO DE 75MM</v>
      </c>
      <c r="C5083" s="519" t="s">
        <v>35396</v>
      </c>
      <c r="D5083" s="519" t="s">
        <v>35397</v>
      </c>
      <c r="E5083" s="519" t="s">
        <v>35398</v>
      </c>
      <c r="F5083" s="519" t="s">
        <v>35399</v>
      </c>
      <c r="I5083" s="519" t="s">
        <v>5</v>
      </c>
      <c r="J5083" s="650">
        <v>38.19</v>
      </c>
    </row>
    <row r="5084" spans="1:10">
      <c r="A5084" s="519" t="s">
        <v>5299</v>
      </c>
      <c r="B5084" s="519" t="str">
        <f t="shared" si="79"/>
        <v>MONTAGEM SEM FORNECIMENTO,DE VALVULAS BORBOLETA COM FLANGESCLASSE PN-10,INCLUSIVE O FORNECIMENTO DOS MATERIAIS PARA ASJUNTAS(ARRUELAS DE BORRACHA E PARAFUSOS COM E SEM PORCAS DEACO CARBONO),CUSTO POR JUNTA FLANGEADA,COM DIAMETRO DE 75MM</v>
      </c>
      <c r="C5084" s="519" t="s">
        <v>35396</v>
      </c>
      <c r="D5084" s="519" t="s">
        <v>35397</v>
      </c>
      <c r="E5084" s="519" t="s">
        <v>35398</v>
      </c>
      <c r="F5084" s="519" t="s">
        <v>35399</v>
      </c>
      <c r="I5084" s="519" t="s">
        <v>5</v>
      </c>
      <c r="J5084" s="650">
        <v>36.03</v>
      </c>
    </row>
    <row r="5085" spans="1:10">
      <c r="A5085" s="519" t="s">
        <v>5300</v>
      </c>
      <c r="B5085" s="519" t="str">
        <f t="shared" si="79"/>
        <v>MONTAGEM SEM FORNECIMENTO DE VALVULAS BORBOLETA COM FLANGESCLASSE PN-10,INCLUSIVE O FORNECIMENTO DOS MATERIAIS PARA ASJUNTAS (ARRUELAS DE BORRACHA E PARAFUSOS COM E SEM PORCAS DE ACO CARBONO),CUSTO POR JUNTA FLANGEADA,COM DIAMETRO DE 100MM</v>
      </c>
      <c r="C5085" s="519" t="s">
        <v>35400</v>
      </c>
      <c r="D5085" s="519" t="s">
        <v>35397</v>
      </c>
      <c r="E5085" s="519" t="s">
        <v>35401</v>
      </c>
      <c r="F5085" s="519" t="s">
        <v>35402</v>
      </c>
      <c r="G5085" s="519" t="s">
        <v>36</v>
      </c>
      <c r="I5085" s="519" t="s">
        <v>5</v>
      </c>
      <c r="J5085" s="650">
        <v>68.16</v>
      </c>
    </row>
    <row r="5086" spans="1:10">
      <c r="A5086" s="519" t="s">
        <v>5301</v>
      </c>
      <c r="B5086" s="519" t="str">
        <f t="shared" si="79"/>
        <v>MONTAGEM SEM FORNECIMENTO DE VALVULAS BORBOLETA COM FLANGESCLASSE PN-10,INCLUSIVE O FORNECIMENTO DOS MATERIAIS PARA ASJUNTAS (ARRUELAS DE BORRACHA E PARAFUSOS COM E SEM PORCAS DE ACO CARBONO),CUSTO POR JUNTA FLANGEADA,COM DIAMETRO DE 100MM</v>
      </c>
      <c r="C5086" s="519" t="s">
        <v>35400</v>
      </c>
      <c r="D5086" s="519" t="s">
        <v>35397</v>
      </c>
      <c r="E5086" s="519" t="s">
        <v>35401</v>
      </c>
      <c r="F5086" s="519" t="s">
        <v>35402</v>
      </c>
      <c r="G5086" s="519" t="s">
        <v>36</v>
      </c>
      <c r="I5086" s="519" t="s">
        <v>5</v>
      </c>
      <c r="J5086" s="650">
        <v>64.72</v>
      </c>
    </row>
    <row r="5087" spans="1:10">
      <c r="A5087" s="519" t="s">
        <v>5302</v>
      </c>
      <c r="B5087" s="519" t="str">
        <f t="shared" si="79"/>
        <v>MONTAGEM SEM FORNECIMENTO,DE VALVULAS BORBOLETA COM FLANGESCLASSE PN-10,INCLUSIVE O FORNECIMENTO DOS MATERIAIS PARA ASJUNTAS(ARRUELAS DE BORRACHA E PARAFUSOS COM E SEM PORCAS DEACO CARBONO),CUSTO POR JUNTA FLANGEADA,COM DIAMETRO DE 150MM</v>
      </c>
      <c r="C5087" s="519" t="s">
        <v>35396</v>
      </c>
      <c r="D5087" s="519" t="s">
        <v>35397</v>
      </c>
      <c r="E5087" s="519" t="s">
        <v>35398</v>
      </c>
      <c r="F5087" s="519" t="s">
        <v>35403</v>
      </c>
      <c r="I5087" s="519" t="s">
        <v>5</v>
      </c>
      <c r="J5087" s="650">
        <v>93.51</v>
      </c>
    </row>
    <row r="5088" spans="1:10">
      <c r="A5088" s="519" t="s">
        <v>5303</v>
      </c>
      <c r="B5088" s="519" t="str">
        <f t="shared" si="79"/>
        <v>MONTAGEM SEM FORNECIMENTO,DE VALVULAS BORBOLETA COM FLANGESCLASSE PN-10,INCLUSIVE O FORNECIMENTO DOS MATERIAIS PARA ASJUNTAS(ARRUELAS DE BORRACHA E PARAFUSOS COM E SEM PORCAS DEACO CARBONO),CUSTO POR JUNTA FLANGEADA,COM DIAMETRO DE 150MM</v>
      </c>
      <c r="C5088" s="519" t="s">
        <v>35396</v>
      </c>
      <c r="D5088" s="519" t="s">
        <v>35397</v>
      </c>
      <c r="E5088" s="519" t="s">
        <v>35398</v>
      </c>
      <c r="F5088" s="519" t="s">
        <v>35403</v>
      </c>
      <c r="I5088" s="519" t="s">
        <v>5</v>
      </c>
      <c r="J5088" s="650">
        <v>89.63</v>
      </c>
    </row>
    <row r="5089" spans="1:10">
      <c r="A5089" s="519" t="s">
        <v>5304</v>
      </c>
      <c r="B5089" s="519" t="str">
        <f t="shared" si="79"/>
        <v>MONTAGEM SEM FORNECIMENTO,DE VALVULAS BORBOLETA COM FLANGESCLASSE PN-10,INCLUSIVE O FORNECIMENTO DOS MATERIAIS PARA ASJUNTAS(ARRUELAS DE BORRACHA E PARAFUSOS COM E SEM PORCAS DEACO CARBONO),CUSTO POR JUNTA FLANGEADA,COM DIAMETRO DE 200MM</v>
      </c>
      <c r="C5089" s="519" t="s">
        <v>35396</v>
      </c>
      <c r="D5089" s="519" t="s">
        <v>35397</v>
      </c>
      <c r="E5089" s="519" t="s">
        <v>35398</v>
      </c>
      <c r="F5089" s="519" t="s">
        <v>35404</v>
      </c>
      <c r="I5089" s="519" t="s">
        <v>5</v>
      </c>
      <c r="J5089" s="650">
        <v>132.13999999999999</v>
      </c>
    </row>
    <row r="5090" spans="1:10">
      <c r="A5090" s="519" t="s">
        <v>5305</v>
      </c>
      <c r="B5090" s="519" t="str">
        <f t="shared" si="79"/>
        <v>MONTAGEM SEM FORNECIMENTO,DE VALVULAS BORBOLETA COM FLANGESCLASSE PN-10,INCLUSIVE O FORNECIMENTO DOS MATERIAIS PARA ASJUNTAS(ARRUELAS DE BORRACHA E PARAFUSOS COM E SEM PORCAS DEACO CARBONO),CUSTO POR JUNTA FLANGEADA,COM DIAMETRO DE 200MM</v>
      </c>
      <c r="C5090" s="519" t="s">
        <v>35396</v>
      </c>
      <c r="D5090" s="519" t="s">
        <v>35397</v>
      </c>
      <c r="E5090" s="519" t="s">
        <v>35398</v>
      </c>
      <c r="F5090" s="519" t="s">
        <v>35404</v>
      </c>
      <c r="I5090" s="519" t="s">
        <v>5</v>
      </c>
      <c r="J5090" s="650">
        <v>127.85</v>
      </c>
    </row>
    <row r="5091" spans="1:10">
      <c r="A5091" s="519" t="s">
        <v>5306</v>
      </c>
      <c r="B5091" s="519" t="str">
        <f t="shared" si="79"/>
        <v>MONTAGEM SEM FORNECIMENTO,DE VALVULAS BORBOLETA COM FLANGESCLASSE PN-10,INCLUSIVE O FORNECIMENTO DOS MATERIAIS PARA ASJUNTAS(ARRUELAS DE BORRACHA E PARAFUSOS COM E SEM PORCAS DEACO CARBONO),CUSTO POR JUNTA FLANGEADA,COM DIAMETRO DE 250MM</v>
      </c>
      <c r="C5091" s="519" t="s">
        <v>35396</v>
      </c>
      <c r="D5091" s="519" t="s">
        <v>35397</v>
      </c>
      <c r="E5091" s="519" t="s">
        <v>35398</v>
      </c>
      <c r="F5091" s="519" t="s">
        <v>35405</v>
      </c>
      <c r="I5091" s="519" t="s">
        <v>5</v>
      </c>
      <c r="J5091" s="650">
        <v>171.99</v>
      </c>
    </row>
    <row r="5092" spans="1:10">
      <c r="A5092" s="519" t="s">
        <v>5307</v>
      </c>
      <c r="B5092" s="519" t="str">
        <f t="shared" si="79"/>
        <v>MONTAGEM SEM FORNECIMENTO,DE VALVULAS BORBOLETA COM FLANGESCLASSE PN-10,INCLUSIVE O FORNECIMENTO DOS MATERIAIS PARA ASJUNTAS(ARRUELAS DE BORRACHA E PARAFUSOS COM E SEM PORCAS DEACO CARBONO),CUSTO POR JUNTA FLANGEADA,COM DIAMETRO DE 250MM</v>
      </c>
      <c r="C5092" s="519" t="s">
        <v>35396</v>
      </c>
      <c r="D5092" s="519" t="s">
        <v>35397</v>
      </c>
      <c r="E5092" s="519" t="s">
        <v>35398</v>
      </c>
      <c r="F5092" s="519" t="s">
        <v>35405</v>
      </c>
      <c r="I5092" s="519" t="s">
        <v>5</v>
      </c>
      <c r="J5092" s="650">
        <v>166.78</v>
      </c>
    </row>
    <row r="5093" spans="1:10">
      <c r="A5093" s="519" t="s">
        <v>5308</v>
      </c>
      <c r="B5093" s="519" t="str">
        <f t="shared" si="79"/>
        <v>MONTAGEM SEM FORNECIMENTO,DE VALVULAS BORBOLETA COM FLANGESCLASSE PN-10,INCLUSIVE O FORNECIMENTO DOS MATERIAIS PARA ASJUNTAS(ARRUELAS DE BORRACHA E PARAFUSOS COM E SEM PORCAS DEACO CARBONO),CUSTO POR JUNTA FLANGEADA,COM DIAMETRO DE 300MM</v>
      </c>
      <c r="C5093" s="519" t="s">
        <v>35396</v>
      </c>
      <c r="D5093" s="519" t="s">
        <v>35397</v>
      </c>
      <c r="E5093" s="519" t="s">
        <v>35398</v>
      </c>
      <c r="F5093" s="519" t="s">
        <v>35406</v>
      </c>
      <c r="I5093" s="519" t="s">
        <v>5</v>
      </c>
      <c r="J5093" s="650">
        <v>186.27</v>
      </c>
    </row>
    <row r="5094" spans="1:10">
      <c r="A5094" s="519" t="s">
        <v>5309</v>
      </c>
      <c r="B5094" s="519" t="str">
        <f t="shared" si="79"/>
        <v>MONTAGEM SEM FORNECIMENTO,DE VALVULAS BORBOLETA COM FLANGESCLASSE PN-10,INCLUSIVE O FORNECIMENTO DOS MATERIAIS PARA ASJUNTAS(ARRUELAS DE BORRACHA E PARAFUSOS COM E SEM PORCAS DEACO CARBONO),CUSTO POR JUNTA FLANGEADA,COM DIAMETRO DE 300MM</v>
      </c>
      <c r="C5094" s="519" t="s">
        <v>35396</v>
      </c>
      <c r="D5094" s="519" t="s">
        <v>35397</v>
      </c>
      <c r="E5094" s="519" t="s">
        <v>35398</v>
      </c>
      <c r="F5094" s="519" t="s">
        <v>35406</v>
      </c>
      <c r="I5094" s="519" t="s">
        <v>5</v>
      </c>
      <c r="J5094" s="650">
        <v>181.03</v>
      </c>
    </row>
    <row r="5095" spans="1:10">
      <c r="A5095" s="519" t="s">
        <v>5310</v>
      </c>
      <c r="B5095" s="519" t="str">
        <f t="shared" si="79"/>
        <v>MONTAGEM SEM FORNECIMENTO,DE VALVULAS BORBOLETA COM FLANGESCLASSE PN-10,INCLUSIVE O FORNECIMENTO DOS MATERIAIS PARA ASJUNTAS(ARRUELAS DE BORRACHA E PARAFUSOS COM E SEM PORCAS DEACO CARBONO),CUSTO POR JUNTA FLANGEADA,COM DIAMETRO DE 350MM</v>
      </c>
      <c r="C5095" s="519" t="s">
        <v>35396</v>
      </c>
      <c r="D5095" s="519" t="s">
        <v>35397</v>
      </c>
      <c r="E5095" s="519" t="s">
        <v>35398</v>
      </c>
      <c r="F5095" s="519" t="s">
        <v>35407</v>
      </c>
      <c r="I5095" s="519" t="s">
        <v>5</v>
      </c>
      <c r="J5095" s="650">
        <v>236.93</v>
      </c>
    </row>
    <row r="5096" spans="1:10">
      <c r="A5096" s="519" t="s">
        <v>5311</v>
      </c>
      <c r="B5096" s="519" t="str">
        <f t="shared" si="79"/>
        <v>MONTAGEM SEM FORNECIMENTO,DE VALVULAS BORBOLETA COM FLANGESCLASSE PN-10,INCLUSIVE O FORNECIMENTO DOS MATERIAIS PARA ASJUNTAS(ARRUELAS DE BORRACHA E PARAFUSOS COM E SEM PORCAS DEACO CARBONO),CUSTO POR JUNTA FLANGEADA,COM DIAMETRO DE 350MM</v>
      </c>
      <c r="C5096" s="519" t="s">
        <v>35396</v>
      </c>
      <c r="D5096" s="519" t="s">
        <v>35397</v>
      </c>
      <c r="E5096" s="519" t="s">
        <v>35398</v>
      </c>
      <c r="F5096" s="519" t="s">
        <v>35407</v>
      </c>
      <c r="I5096" s="519" t="s">
        <v>5</v>
      </c>
      <c r="J5096" s="650">
        <v>230.76</v>
      </c>
    </row>
    <row r="5097" spans="1:10">
      <c r="A5097" s="519" t="s">
        <v>5312</v>
      </c>
      <c r="B5097" s="519" t="str">
        <f t="shared" si="79"/>
        <v>MONTAGEM SEM FORNECIMENTO,DE VALVULAS BORBOLETA COM FLANGESCLASSE PN-10,INCLUSIVE O FORNECIMENTO DOS MATERIAIS PARA ASJUNTAS(ARRUELAS DE BORRACHA E PARAFUSOS COM E SEM PORCAS DEACO CARBONO),CUSTO POR JUNTA FLANGEADA.COM DIAMETRO DE 400MM</v>
      </c>
      <c r="C5097" s="519" t="s">
        <v>35396</v>
      </c>
      <c r="D5097" s="519" t="s">
        <v>35397</v>
      </c>
      <c r="E5097" s="519" t="s">
        <v>35398</v>
      </c>
      <c r="F5097" s="519" t="s">
        <v>35408</v>
      </c>
      <c r="I5097" s="519" t="s">
        <v>5</v>
      </c>
      <c r="J5097" s="650">
        <v>320.49</v>
      </c>
    </row>
    <row r="5098" spans="1:10">
      <c r="A5098" s="519" t="s">
        <v>5313</v>
      </c>
      <c r="B5098" s="519" t="str">
        <f t="shared" si="79"/>
        <v>MONTAGEM SEM FORNECIMENTO,DE VALVULAS BORBOLETA COM FLANGESCLASSE PN-10,INCLUSIVE O FORNECIMENTO DOS MATERIAIS PARA ASJUNTAS(ARRUELAS DE BORRACHA E PARAFUSOS COM E SEM PORCAS DEACO CARBONO),CUSTO POR JUNTA FLANGEADA.COM DIAMETRO DE 400MM</v>
      </c>
      <c r="C5098" s="519" t="s">
        <v>35396</v>
      </c>
      <c r="D5098" s="519" t="s">
        <v>35397</v>
      </c>
      <c r="E5098" s="519" t="s">
        <v>35398</v>
      </c>
      <c r="F5098" s="519" t="s">
        <v>35408</v>
      </c>
      <c r="I5098" s="519" t="s">
        <v>5</v>
      </c>
      <c r="J5098" s="650">
        <v>313.57</v>
      </c>
    </row>
    <row r="5099" spans="1:10">
      <c r="A5099" s="519" t="s">
        <v>5314</v>
      </c>
      <c r="B5099" s="519" t="str">
        <f t="shared" si="79"/>
        <v>MONTAGEM SEM FORNECIMENTO,DE VALVULAS BORBOLETA COM FLANGESCLASSE PN-10,INCLUSIVE O FORNECIMENTO DOS MATERIAIS PARA ASJUNTAS(ARRUELAS DE BORRACHA E PARAFUSOS COM E SEM PORCAS DEACO CARBONO),CUSTO POR JUNTA FLANGEADA,COM DIAMETRO DE 450MM</v>
      </c>
      <c r="C5099" s="519" t="s">
        <v>35396</v>
      </c>
      <c r="D5099" s="519" t="s">
        <v>35397</v>
      </c>
      <c r="E5099" s="519" t="s">
        <v>35398</v>
      </c>
      <c r="F5099" s="519" t="s">
        <v>35409</v>
      </c>
      <c r="I5099" s="519" t="s">
        <v>5</v>
      </c>
      <c r="J5099" s="650">
        <v>373.98</v>
      </c>
    </row>
    <row r="5100" spans="1:10">
      <c r="A5100" s="519" t="s">
        <v>5315</v>
      </c>
      <c r="B5100" s="519" t="str">
        <f t="shared" si="79"/>
        <v>MONTAGEM SEM FORNECIMENTO,DE VALVULAS BORBOLETA COM FLANGESCLASSE PN-10,INCLUSIVE O FORNECIMENTO DOS MATERIAIS PARA ASJUNTAS(ARRUELAS DE BORRACHA E PARAFUSOS COM E SEM PORCAS DEACO CARBONO),CUSTO POR JUNTA FLANGEADA,COM DIAMETRO DE 450MM</v>
      </c>
      <c r="C5100" s="519" t="s">
        <v>35396</v>
      </c>
      <c r="D5100" s="519" t="s">
        <v>35397</v>
      </c>
      <c r="E5100" s="519" t="s">
        <v>35398</v>
      </c>
      <c r="F5100" s="519" t="s">
        <v>35409</v>
      </c>
      <c r="I5100" s="519" t="s">
        <v>5</v>
      </c>
      <c r="J5100" s="650">
        <v>366.48</v>
      </c>
    </row>
    <row r="5101" spans="1:10">
      <c r="A5101" s="519" t="s">
        <v>5316</v>
      </c>
      <c r="B5101" s="519" t="str">
        <f t="shared" si="79"/>
        <v>MONTAGEM SEM FORNECIMENTO,DE VALVULAS BORBOLETA COM FLANGESCLASSE PN-10,INCLUSIVE O FORNECIMENTO DOS MATERIAIS PARA ASJUNTAS(ARRUELAS DE BORRACHA E PARAFUSOS COM E SEM PORCAS DEACO CARBONO),CUSTO POR JUNTA FLANGEADA,COM DIAMETRO DE 500MM</v>
      </c>
      <c r="C5101" s="519" t="s">
        <v>35396</v>
      </c>
      <c r="D5101" s="519" t="s">
        <v>35397</v>
      </c>
      <c r="E5101" s="519" t="s">
        <v>35398</v>
      </c>
      <c r="F5101" s="519" t="s">
        <v>35410</v>
      </c>
      <c r="I5101" s="519" t="s">
        <v>5</v>
      </c>
      <c r="J5101" s="650">
        <v>379.65</v>
      </c>
    </row>
    <row r="5102" spans="1:10">
      <c r="A5102" s="519" t="s">
        <v>5317</v>
      </c>
      <c r="B5102" s="519" t="str">
        <f t="shared" si="79"/>
        <v>MONTAGEM SEM FORNECIMENTO,DE VALVULAS BORBOLETA COM FLANGESCLASSE PN-10,INCLUSIVE O FORNECIMENTO DOS MATERIAIS PARA ASJUNTAS(ARRUELAS DE BORRACHA E PARAFUSOS COM E SEM PORCAS DEACO CARBONO),CUSTO POR JUNTA FLANGEADA,COM DIAMETRO DE 500MM</v>
      </c>
      <c r="C5102" s="519" t="s">
        <v>35396</v>
      </c>
      <c r="D5102" s="519" t="s">
        <v>35397</v>
      </c>
      <c r="E5102" s="519" t="s">
        <v>35398</v>
      </c>
      <c r="F5102" s="519" t="s">
        <v>35410</v>
      </c>
      <c r="I5102" s="519" t="s">
        <v>5</v>
      </c>
      <c r="J5102" s="650">
        <v>371.57</v>
      </c>
    </row>
    <row r="5103" spans="1:10">
      <c r="A5103" s="519" t="s">
        <v>5318</v>
      </c>
      <c r="B5103" s="519" t="str">
        <f t="shared" si="79"/>
        <v>MONTAGEM SEM FORNECIMENTO,DE VALVULAS BORBOLETA,COM FLANGESCLASSE PN-10,INCLUSIVE O FORNECIMENTO DOS MATERIAIS PARA ASJUNTAS(ARRUELAS DE BORRACHA E PARAFUSOS COM E SEM PORCAS DEACO CARBONO),CUSTO POR JUNTA FLANGEADA,COM DIAMETRO DE 600MM</v>
      </c>
      <c r="C5103" s="519" t="s">
        <v>35411</v>
      </c>
      <c r="D5103" s="519" t="s">
        <v>35397</v>
      </c>
      <c r="E5103" s="519" t="s">
        <v>35398</v>
      </c>
      <c r="F5103" s="519" t="s">
        <v>35412</v>
      </c>
      <c r="I5103" s="519" t="s">
        <v>5</v>
      </c>
      <c r="J5103" s="650">
        <v>478.97</v>
      </c>
    </row>
    <row r="5104" spans="1:10">
      <c r="A5104" s="519" t="s">
        <v>5319</v>
      </c>
      <c r="B5104" s="519" t="str">
        <f t="shared" si="79"/>
        <v>MONTAGEM SEM FORNECIMENTO,DE VALVULAS BORBOLETA,COM FLANGESCLASSE PN-10,INCLUSIVE O FORNECIMENTO DOS MATERIAIS PARA ASJUNTAS(ARRUELAS DE BORRACHA E PARAFUSOS COM E SEM PORCAS DEACO CARBONO),CUSTO POR JUNTA FLANGEADA,COM DIAMETRO DE 600MM</v>
      </c>
      <c r="C5104" s="519" t="s">
        <v>35411</v>
      </c>
      <c r="D5104" s="519" t="s">
        <v>35397</v>
      </c>
      <c r="E5104" s="519" t="s">
        <v>35398</v>
      </c>
      <c r="F5104" s="519" t="s">
        <v>35412</v>
      </c>
      <c r="I5104" s="519" t="s">
        <v>5</v>
      </c>
      <c r="J5104" s="650">
        <v>470.12</v>
      </c>
    </row>
    <row r="5105" spans="1:10">
      <c r="A5105" s="519" t="s">
        <v>5320</v>
      </c>
      <c r="B5105" s="519" t="str">
        <f t="shared" si="79"/>
        <v>MONTAGEM SEM FORNECIMENTO,DE VALVULAS BORBOLETA COM FLANGESCLASSE PN-10,INCLUSIVE O FORNECIMENTO DOS MATERIAIS PARA ASJUNTAS(ARRUELAS DE BORRACHA E PARAFUSOS COM E SEM PORCAS DEACO CARBONO),CUSTO POR JUNTA FLANGEADA,COM DIAMETRO DE 700MM</v>
      </c>
      <c r="C5105" s="519" t="s">
        <v>35396</v>
      </c>
      <c r="D5105" s="519" t="s">
        <v>35397</v>
      </c>
      <c r="E5105" s="519" t="s">
        <v>35398</v>
      </c>
      <c r="F5105" s="519" t="s">
        <v>35413</v>
      </c>
      <c r="I5105" s="519" t="s">
        <v>5</v>
      </c>
      <c r="J5105" s="650">
        <v>555.72</v>
      </c>
    </row>
    <row r="5106" spans="1:10">
      <c r="A5106" s="519" t="s">
        <v>5321</v>
      </c>
      <c r="B5106" s="519" t="str">
        <f t="shared" si="79"/>
        <v>MONTAGEM SEM FORNECIMENTO,DE VALVULAS BORBOLETA COM FLANGESCLASSE PN-10,INCLUSIVE O FORNECIMENTO DOS MATERIAIS PARA ASJUNTAS(ARRUELAS DE BORRACHA E PARAFUSOS COM E SEM PORCAS DEACO CARBONO),CUSTO POR JUNTA FLANGEADA,COM DIAMETRO DE 700MM</v>
      </c>
      <c r="C5106" s="519" t="s">
        <v>35396</v>
      </c>
      <c r="D5106" s="519" t="s">
        <v>35397</v>
      </c>
      <c r="E5106" s="519" t="s">
        <v>35398</v>
      </c>
      <c r="F5106" s="519" t="s">
        <v>35413</v>
      </c>
      <c r="I5106" s="519" t="s">
        <v>5</v>
      </c>
      <c r="J5106" s="650">
        <v>545.59</v>
      </c>
    </row>
    <row r="5107" spans="1:10">
      <c r="A5107" s="519" t="s">
        <v>5322</v>
      </c>
      <c r="B5107" s="519" t="str">
        <f t="shared" si="79"/>
        <v>MONTAGEM SEM FORNECIMENTO,DE VALVULAS BORBOLETA COM FLANGESCLASSE PN-10,INCLUSIVE O FORNECIMENTO DOS MATERIAIS PARA ASJUNTAS(ARRUELAS DE BORRACHA E PARAFUSOS COM E SEM PORCAS DEACO CARBONO),CUSTO POR JUNTA FLANGEADA,COM DIAMETRO DE 800MM</v>
      </c>
      <c r="C5107" s="519" t="s">
        <v>35396</v>
      </c>
      <c r="D5107" s="519" t="s">
        <v>35397</v>
      </c>
      <c r="E5107" s="519" t="s">
        <v>35398</v>
      </c>
      <c r="F5107" s="519" t="s">
        <v>35414</v>
      </c>
      <c r="I5107" s="519" t="s">
        <v>5</v>
      </c>
      <c r="J5107" s="650">
        <v>1073.58</v>
      </c>
    </row>
    <row r="5108" spans="1:10">
      <c r="A5108" s="519" t="s">
        <v>5323</v>
      </c>
      <c r="B5108" s="519" t="str">
        <f t="shared" si="79"/>
        <v>MONTAGEM SEM FORNECIMENTO,DE VALVULAS BORBOLETA COM FLANGESCLASSE PN-10,INCLUSIVE O FORNECIMENTO DOS MATERIAIS PARA ASJUNTAS(ARRUELAS DE BORRACHA E PARAFUSOS COM E SEM PORCAS DEACO CARBONO),CUSTO POR JUNTA FLANGEADA,COM DIAMETRO DE 800MM</v>
      </c>
      <c r="C5108" s="519" t="s">
        <v>35396</v>
      </c>
      <c r="D5108" s="519" t="s">
        <v>35397</v>
      </c>
      <c r="E5108" s="519" t="s">
        <v>35398</v>
      </c>
      <c r="F5108" s="519" t="s">
        <v>35414</v>
      </c>
      <c r="I5108" s="519" t="s">
        <v>5</v>
      </c>
      <c r="J5108" s="650">
        <v>1062.42</v>
      </c>
    </row>
    <row r="5109" spans="1:10">
      <c r="A5109" s="519" t="s">
        <v>5324</v>
      </c>
      <c r="B5109" s="519" t="str">
        <f t="shared" si="79"/>
        <v>MONTAGEM SEM FORNECIMENTO,DE VALVULAS BORBOLETA COM FLANGESCLASSE PN-10,INCLUSIVE O FORNECIMENTO DOS MATERIAIS PARA ASJUNTAS(ARRUELAS DE BORRACHA E PARAFUSOS COM E SEM PORCAS DEACO CARBONO),CUSTO POR JUNTA FLANGEADA,COM DIAMETRO DE 900MM</v>
      </c>
      <c r="C5109" s="519" t="s">
        <v>35396</v>
      </c>
      <c r="D5109" s="519" t="s">
        <v>35397</v>
      </c>
      <c r="E5109" s="519" t="s">
        <v>35398</v>
      </c>
      <c r="F5109" s="519" t="s">
        <v>35415</v>
      </c>
      <c r="I5109" s="519" t="s">
        <v>5</v>
      </c>
      <c r="J5109" s="650">
        <v>1239.1300000000001</v>
      </c>
    </row>
    <row r="5110" spans="1:10">
      <c r="A5110" s="519" t="s">
        <v>5325</v>
      </c>
      <c r="B5110" s="519" t="str">
        <f t="shared" si="79"/>
        <v>MONTAGEM SEM FORNECIMENTO,DE VALVULAS BORBOLETA COM FLANGESCLASSE PN-10,INCLUSIVE O FORNECIMENTO DOS MATERIAIS PARA ASJUNTAS(ARRUELAS DE BORRACHA E PARAFUSOS COM E SEM PORCAS DEACO CARBONO),CUSTO POR JUNTA FLANGEADA,COM DIAMETRO DE 900MM</v>
      </c>
      <c r="C5110" s="519" t="s">
        <v>35396</v>
      </c>
      <c r="D5110" s="519" t="s">
        <v>35397</v>
      </c>
      <c r="E5110" s="519" t="s">
        <v>35398</v>
      </c>
      <c r="F5110" s="519" t="s">
        <v>35415</v>
      </c>
      <c r="I5110" s="519" t="s">
        <v>5</v>
      </c>
      <c r="J5110" s="650">
        <v>1226.51</v>
      </c>
    </row>
    <row r="5111" spans="1:10">
      <c r="A5111" s="519" t="s">
        <v>5326</v>
      </c>
      <c r="B5111" s="519" t="str">
        <f t="shared" si="79"/>
        <v>MONTAGEM SEM FORNECIMENTO,DE VALVULAS BORBOLETA COM FLANGESCLASSE PN-10,INCLUSIVE O FORNECIMENTO DOS MATERIAIS PARA ASJUNTAS(ARRUELAS DE BORRACHA E PARAFUSOS COM E SEM PORCAS DEACO CARBONO),CUSTO POR JUNTA FLANGEADA,COM DIAMETRO DE 1000MM</v>
      </c>
      <c r="C5111" s="519" t="s">
        <v>35396</v>
      </c>
      <c r="D5111" s="519" t="s">
        <v>35397</v>
      </c>
      <c r="E5111" s="519" t="s">
        <v>35398</v>
      </c>
      <c r="F5111" s="519" t="s">
        <v>35416</v>
      </c>
      <c r="G5111" s="519" t="s">
        <v>36</v>
      </c>
      <c r="I5111" s="519" t="s">
        <v>5</v>
      </c>
      <c r="J5111" s="650">
        <v>1431.27</v>
      </c>
    </row>
    <row r="5112" spans="1:10">
      <c r="A5112" s="519" t="s">
        <v>5327</v>
      </c>
      <c r="B5112" s="519" t="str">
        <f t="shared" si="79"/>
        <v>MONTAGEM SEM FORNECIMENTO,DE VALVULAS BORBOLETA COM FLANGESCLASSE PN-10,INCLUSIVE O FORNECIMENTO DOS MATERIAIS PARA ASJUNTAS(ARRUELAS DE BORRACHA E PARAFUSOS COM E SEM PORCAS DEACO CARBONO),CUSTO POR JUNTA FLANGEADA,COM DIAMETRO DE 1000MM</v>
      </c>
      <c r="C5112" s="519" t="s">
        <v>35396</v>
      </c>
      <c r="D5112" s="519" t="s">
        <v>35397</v>
      </c>
      <c r="E5112" s="519" t="s">
        <v>35398</v>
      </c>
      <c r="F5112" s="519" t="s">
        <v>35416</v>
      </c>
      <c r="G5112" s="519" t="s">
        <v>36</v>
      </c>
      <c r="I5112" s="519" t="s">
        <v>5</v>
      </c>
      <c r="J5112" s="650">
        <v>1417.6</v>
      </c>
    </row>
    <row r="5113" spans="1:10">
      <c r="A5113" s="519" t="s">
        <v>5328</v>
      </c>
      <c r="B5113" s="519" t="str">
        <f t="shared" si="79"/>
        <v>MONTAGEM SEM FORNECIMENTO,DE VALVULAS BORBOLETA COM FLANGESCLASSE PN-10,INCLUSIVE O FORNECIMENTO DOS MATERIAIS PARA ASJUNTAS(ARRUELAS DE BORRACHA E PARAFUSOS COM E SEM PORCAS DEACO CARBONO),CUSTO POR JUNTA FLANGEADA,COM DIAMETRO DE 1200MM</v>
      </c>
      <c r="C5113" s="519" t="s">
        <v>35396</v>
      </c>
      <c r="D5113" s="519" t="s">
        <v>35397</v>
      </c>
      <c r="E5113" s="519" t="s">
        <v>35398</v>
      </c>
      <c r="F5113" s="519" t="s">
        <v>35417</v>
      </c>
      <c r="G5113" s="519" t="s">
        <v>36</v>
      </c>
      <c r="I5113" s="519" t="s">
        <v>5</v>
      </c>
      <c r="J5113" s="650">
        <v>2033.5</v>
      </c>
    </row>
    <row r="5114" spans="1:10">
      <c r="A5114" s="519" t="s">
        <v>5329</v>
      </c>
      <c r="B5114" s="519" t="str">
        <f t="shared" si="79"/>
        <v>MONTAGEM SEM FORNECIMENTO,DE VALVULAS BORBOLETA COM FLANGESCLASSE PN-10,INCLUSIVE O FORNECIMENTO DOS MATERIAIS PARA ASJUNTAS(ARRUELAS DE BORRACHA E PARAFUSOS COM E SEM PORCAS DEACO CARBONO),CUSTO POR JUNTA FLANGEADA,COM DIAMETRO DE 1200MM</v>
      </c>
      <c r="C5114" s="519" t="s">
        <v>35396</v>
      </c>
      <c r="D5114" s="519" t="s">
        <v>35397</v>
      </c>
      <c r="E5114" s="519" t="s">
        <v>35398</v>
      </c>
      <c r="F5114" s="519" t="s">
        <v>35417</v>
      </c>
      <c r="G5114" s="519" t="s">
        <v>36</v>
      </c>
      <c r="I5114" s="519" t="s">
        <v>5</v>
      </c>
      <c r="J5114" s="650">
        <v>2016.83</v>
      </c>
    </row>
    <row r="5115" spans="1:10">
      <c r="A5115" s="519" t="s">
        <v>5330</v>
      </c>
      <c r="B5115" s="519" t="str">
        <f t="shared" si="79"/>
        <v>MONTAGEM SEM FORNECIMENTO,DE VALVULAS BORBOLETA COM FLANGESCLASSE PN-16,INCLUSIVE O FORNECIMENTO DOS MATERIAIS PARA ASJUNTAS(ARRUELAS DE BORRACHA E PARAFUSOS COM E SEM PORCAS DEACO CARBONO),CUSTO POR JUNTA FLANGEADA,COM DIAMETRO DE 75MM</v>
      </c>
      <c r="C5115" s="519" t="s">
        <v>35396</v>
      </c>
      <c r="D5115" s="519" t="s">
        <v>35418</v>
      </c>
      <c r="E5115" s="519" t="s">
        <v>35398</v>
      </c>
      <c r="F5115" s="519" t="s">
        <v>35399</v>
      </c>
      <c r="I5115" s="519" t="s">
        <v>5</v>
      </c>
      <c r="J5115" s="650">
        <v>42.13</v>
      </c>
    </row>
    <row r="5116" spans="1:10">
      <c r="A5116" s="519" t="s">
        <v>5331</v>
      </c>
      <c r="B5116" s="519" t="str">
        <f t="shared" si="79"/>
        <v>MONTAGEM SEM FORNECIMENTO,DE VALVULAS BORBOLETA COM FLANGESCLASSE PN-16,INCLUSIVE O FORNECIMENTO DOS MATERIAIS PARA ASJUNTAS(ARRUELAS DE BORRACHA E PARAFUSOS COM E SEM PORCAS DEACO CARBONO),CUSTO POR JUNTA FLANGEADA,COM DIAMETRO DE 75MM</v>
      </c>
      <c r="C5116" s="519" t="s">
        <v>35396</v>
      </c>
      <c r="D5116" s="519" t="s">
        <v>35418</v>
      </c>
      <c r="E5116" s="519" t="s">
        <v>35398</v>
      </c>
      <c r="F5116" s="519" t="s">
        <v>35399</v>
      </c>
      <c r="I5116" s="519" t="s">
        <v>5</v>
      </c>
      <c r="J5116" s="650">
        <v>39.44</v>
      </c>
    </row>
    <row r="5117" spans="1:10">
      <c r="A5117" s="519" t="s">
        <v>5332</v>
      </c>
      <c r="B5117" s="519" t="str">
        <f t="shared" si="79"/>
        <v>MONTAGEM SEM FORNECIMENTO,DE VALVULAS BORBOLETA COM FLANGESCLASSE PN-16,INCLUSIVE O FORNECIMENTO DOS MATERIAIS PARA ASJUNTAS(ARRUELAS DE BORRACHA E PARAFUSOS COM E SEM PORCAS DEACO CARBONO),CUSTO POR JUNTA FLANGEADA,COM DIAMETRO DE 100MM</v>
      </c>
      <c r="C5117" s="519" t="s">
        <v>35396</v>
      </c>
      <c r="D5117" s="519" t="s">
        <v>35418</v>
      </c>
      <c r="E5117" s="519" t="s">
        <v>35398</v>
      </c>
      <c r="F5117" s="519" t="s">
        <v>35419</v>
      </c>
      <c r="I5117" s="519" t="s">
        <v>5</v>
      </c>
      <c r="J5117" s="650">
        <v>68.28</v>
      </c>
    </row>
    <row r="5118" spans="1:10">
      <c r="A5118" s="519" t="s">
        <v>5333</v>
      </c>
      <c r="B5118" s="519" t="str">
        <f t="shared" si="79"/>
        <v>MONTAGEM SEM FORNECIMENTO,DE VALVULAS BORBOLETA COM FLANGESCLASSE PN-16,INCLUSIVE O FORNECIMENTO DOS MATERIAIS PARA ASJUNTAS(ARRUELAS DE BORRACHA E PARAFUSOS COM E SEM PORCAS DEACO CARBONO),CUSTO POR JUNTA FLANGEADA,COM DIAMETRO DE 100MM</v>
      </c>
      <c r="C5118" s="519" t="s">
        <v>35396</v>
      </c>
      <c r="D5118" s="519" t="s">
        <v>35418</v>
      </c>
      <c r="E5118" s="519" t="s">
        <v>35398</v>
      </c>
      <c r="F5118" s="519" t="s">
        <v>35419</v>
      </c>
      <c r="I5118" s="519" t="s">
        <v>5</v>
      </c>
      <c r="J5118" s="650">
        <v>64.819999999999993</v>
      </c>
    </row>
    <row r="5119" spans="1:10">
      <c r="A5119" s="519" t="s">
        <v>5334</v>
      </c>
      <c r="B5119" s="519" t="str">
        <f t="shared" si="79"/>
        <v>MONTAGEM SEM FORNECIMENTO,DE VALVULAS BORBOLETA,COM FLANGESCLASSE PN-16,INCLUSIVE O FORNECIMENTO DOS MATERIAIS PARA ASJUNTAS(ARRUELAS DE BORRACHA E PARAFUSOS COM E SEM PORCAS DEACO CARBONO),CUSTO POR JUNTA FLANGEADA,COM DIAMETRO DE 150MM</v>
      </c>
      <c r="C5119" s="519" t="s">
        <v>35411</v>
      </c>
      <c r="D5119" s="519" t="s">
        <v>35418</v>
      </c>
      <c r="E5119" s="519" t="s">
        <v>35398</v>
      </c>
      <c r="F5119" s="519" t="s">
        <v>35403</v>
      </c>
      <c r="I5119" s="519" t="s">
        <v>5</v>
      </c>
      <c r="J5119" s="650">
        <v>93.33</v>
      </c>
    </row>
    <row r="5120" spans="1:10">
      <c r="A5120" s="519" t="s">
        <v>5335</v>
      </c>
      <c r="B5120" s="519" t="str">
        <f t="shared" si="79"/>
        <v>MONTAGEM SEM FORNECIMENTO,DE VALVULAS BORBOLETA,COM FLANGESCLASSE PN-16,INCLUSIVE O FORNECIMENTO DOS MATERIAIS PARA ASJUNTAS(ARRUELAS DE BORRACHA E PARAFUSOS COM E SEM PORCAS DEACO CARBONO),CUSTO POR JUNTA FLANGEADA,COM DIAMETRO DE 150MM</v>
      </c>
      <c r="C5120" s="519" t="s">
        <v>35411</v>
      </c>
      <c r="D5120" s="519" t="s">
        <v>35418</v>
      </c>
      <c r="E5120" s="519" t="s">
        <v>35398</v>
      </c>
      <c r="F5120" s="519" t="s">
        <v>35403</v>
      </c>
      <c r="I5120" s="519" t="s">
        <v>5</v>
      </c>
      <c r="J5120" s="650">
        <v>89.47</v>
      </c>
    </row>
    <row r="5121" spans="1:10">
      <c r="A5121" s="519" t="s">
        <v>5336</v>
      </c>
      <c r="B5121" s="519" t="str">
        <f t="shared" si="79"/>
        <v>MONTAGEM SEM FORNECIMENTO,DE VALVULAS BORBOLETA,COM FLANGESCLASSE PN-16,INCLUSIVE O FORNECIMENTO DOS MATERIAIS PARA ASJUNTAS(ARRUELAS DE BORRACHA E PARAFUSOS COM E SEM PORCAS DEACO CARBONO),CUSTO POR JUNTA FLANGEADA,COM DIAMETRO DE 200MM</v>
      </c>
      <c r="C5121" s="519" t="s">
        <v>35411</v>
      </c>
      <c r="D5121" s="519" t="s">
        <v>35418</v>
      </c>
      <c r="E5121" s="519" t="s">
        <v>35398</v>
      </c>
      <c r="F5121" s="519" t="s">
        <v>35404</v>
      </c>
      <c r="I5121" s="519" t="s">
        <v>5</v>
      </c>
      <c r="J5121" s="650">
        <v>168.86</v>
      </c>
    </row>
    <row r="5122" spans="1:10">
      <c r="A5122" s="519" t="s">
        <v>5337</v>
      </c>
      <c r="B5122" s="519" t="str">
        <f t="shared" si="79"/>
        <v>MONTAGEM SEM FORNECIMENTO,DE VALVULAS BORBOLETA,COM FLANGESCLASSE PN-16,INCLUSIVE O FORNECIMENTO DOS MATERIAIS PARA ASJUNTAS(ARRUELAS DE BORRACHA E PARAFUSOS COM E SEM PORCAS DEACO CARBONO),CUSTO POR JUNTA FLANGEADA,COM DIAMETRO DE 200MM</v>
      </c>
      <c r="C5122" s="519" t="s">
        <v>35411</v>
      </c>
      <c r="D5122" s="519" t="s">
        <v>35418</v>
      </c>
      <c r="E5122" s="519" t="s">
        <v>35398</v>
      </c>
      <c r="F5122" s="519" t="s">
        <v>35404</v>
      </c>
      <c r="I5122" s="519" t="s">
        <v>5</v>
      </c>
      <c r="J5122" s="650">
        <v>163.65</v>
      </c>
    </row>
    <row r="5123" spans="1:10">
      <c r="A5123" s="519" t="s">
        <v>5338</v>
      </c>
      <c r="B5123" s="519" t="str">
        <f t="shared" si="79"/>
        <v>MONTAGEM SEM FORNECIMENTO,DE VALVULAS BORBOLETA COM FLANGESCLASSE PN-16,INCLUSIVE O FORNECIMENTO DOS MATERIAIS PARA ASJUNTAS(ARRUELAS DE BORRACHA E PARAFUSOS COM E SEM PORCAS DEACO CARBONO),CUSTO POR JUNTA FLANGEADA,COM DIAMETRO DE 250MM</v>
      </c>
      <c r="C5123" s="519" t="s">
        <v>35396</v>
      </c>
      <c r="D5123" s="519" t="s">
        <v>35418</v>
      </c>
      <c r="E5123" s="519" t="s">
        <v>35398</v>
      </c>
      <c r="F5123" s="519" t="s">
        <v>35405</v>
      </c>
      <c r="I5123" s="519" t="s">
        <v>5</v>
      </c>
      <c r="J5123" s="650">
        <v>232</v>
      </c>
    </row>
    <row r="5124" spans="1:10">
      <c r="A5124" s="519" t="s">
        <v>5339</v>
      </c>
      <c r="B5124" s="519" t="str">
        <f t="shared" si="79"/>
        <v>MONTAGEM SEM FORNECIMENTO,DE VALVULAS BORBOLETA COM FLANGESCLASSE PN-16,INCLUSIVE O FORNECIMENTO DOS MATERIAIS PARA ASJUNTAS(ARRUELAS DE BORRACHA E PARAFUSOS COM E SEM PORCAS DEACO CARBONO),CUSTO POR JUNTA FLANGEADA,COM DIAMETRO DE 250MM</v>
      </c>
      <c r="C5124" s="519" t="s">
        <v>35396</v>
      </c>
      <c r="D5124" s="519" t="s">
        <v>35418</v>
      </c>
      <c r="E5124" s="519" t="s">
        <v>35398</v>
      </c>
      <c r="F5124" s="519" t="s">
        <v>35405</v>
      </c>
      <c r="I5124" s="519" t="s">
        <v>5</v>
      </c>
      <c r="J5124" s="650">
        <v>226.23</v>
      </c>
    </row>
    <row r="5125" spans="1:10">
      <c r="A5125" s="519" t="s">
        <v>5340</v>
      </c>
      <c r="B5125" s="519" t="str">
        <f t="shared" si="79"/>
        <v>MONTAGEM SEM FORNECIMENTO,DE VALVULAS BORBOLETA COM FLANGESCLASSE PN-16,INCLUSIVE O FORNECIMENTO DOS MATERIAIS PARA ASJUNTAS(ARRUELAS DE BORRACHA E PARAFUSOS COM E SEM PORCAS DEACO CARBONO),CUSTO POR JUNTA FLANGEADA,COM DIAMETRO DE 300MM</v>
      </c>
      <c r="C5125" s="519" t="s">
        <v>35396</v>
      </c>
      <c r="D5125" s="519" t="s">
        <v>35418</v>
      </c>
      <c r="E5125" s="519" t="s">
        <v>35398</v>
      </c>
      <c r="F5125" s="519" t="s">
        <v>35406</v>
      </c>
      <c r="I5125" s="519" t="s">
        <v>5</v>
      </c>
      <c r="J5125" s="650">
        <v>245.62</v>
      </c>
    </row>
    <row r="5126" spans="1:10">
      <c r="A5126" s="519" t="s">
        <v>5341</v>
      </c>
      <c r="B5126" s="519" t="str">
        <f t="shared" si="79"/>
        <v>MONTAGEM SEM FORNECIMENTO,DE VALVULAS BORBOLETA COM FLANGESCLASSE PN-16,INCLUSIVE O FORNECIMENTO DOS MATERIAIS PARA ASJUNTAS(ARRUELAS DE BORRACHA E PARAFUSOS COM E SEM PORCAS DEACO CARBONO),CUSTO POR JUNTA FLANGEADA,COM DIAMETRO DE 300MM</v>
      </c>
      <c r="C5126" s="519" t="s">
        <v>35396</v>
      </c>
      <c r="D5126" s="519" t="s">
        <v>35418</v>
      </c>
      <c r="E5126" s="519" t="s">
        <v>35398</v>
      </c>
      <c r="F5126" s="519" t="s">
        <v>35406</v>
      </c>
      <c r="I5126" s="519" t="s">
        <v>5</v>
      </c>
      <c r="J5126" s="650">
        <v>239.84</v>
      </c>
    </row>
    <row r="5127" spans="1:10">
      <c r="A5127" s="519" t="s">
        <v>5342</v>
      </c>
      <c r="B5127" s="519" t="str">
        <f t="shared" si="79"/>
        <v>MONTAGEM SEM FORNECIMENTO,DE VALVULAS BORBOLETA COM FLANGESCLASSE PN-16,INCLUSIVE O FORNECIMENTO DOS MATERIAIS PARA ASJUNTAS(ARRUELAS DE BORRACHA E PARAFUSOS COM E SEM PORCAS DEACO CARBONO),CUSTO POR JUNTA FLANGEADA,COM DIAMETRO DE 350MM</v>
      </c>
      <c r="C5127" s="519" t="s">
        <v>35396</v>
      </c>
      <c r="D5127" s="519" t="s">
        <v>35418</v>
      </c>
      <c r="E5127" s="519" t="s">
        <v>35398</v>
      </c>
      <c r="F5127" s="519" t="s">
        <v>35407</v>
      </c>
      <c r="I5127" s="519" t="s">
        <v>5</v>
      </c>
      <c r="J5127" s="650">
        <v>314.24</v>
      </c>
    </row>
    <row r="5128" spans="1:10">
      <c r="A5128" s="519" t="s">
        <v>5343</v>
      </c>
      <c r="B5128" s="519" t="str">
        <f t="shared" ref="B5128:B5191" si="80">C5128&amp;D5128&amp;E5128&amp;F5128&amp;G5128&amp;H5128</f>
        <v>MONTAGEM SEM FORNECIMENTO,DE VALVULAS BORBOLETA COM FLANGESCLASSE PN-16,INCLUSIVE O FORNECIMENTO DOS MATERIAIS PARA ASJUNTAS(ARRUELAS DE BORRACHA E PARAFUSOS COM E SEM PORCAS DEACO CARBONO),CUSTO POR JUNTA FLANGEADA,COM DIAMETRO DE 350MM</v>
      </c>
      <c r="C5128" s="519" t="s">
        <v>35396</v>
      </c>
      <c r="D5128" s="519" t="s">
        <v>35418</v>
      </c>
      <c r="E5128" s="519" t="s">
        <v>35398</v>
      </c>
      <c r="F5128" s="519" t="s">
        <v>35407</v>
      </c>
      <c r="I5128" s="519" t="s">
        <v>5</v>
      </c>
      <c r="J5128" s="650">
        <v>307.61</v>
      </c>
    </row>
    <row r="5129" spans="1:10">
      <c r="A5129" s="519" t="s">
        <v>5344</v>
      </c>
      <c r="B5129" s="519" t="str">
        <f t="shared" si="80"/>
        <v>MONTAGEM SEM FORNECIMENTO,DE VALVULAS BORBOLETA COM FLANGESCLASSE PN-16,INCLUSIVE O FORNECIMENTO DOS MATERIAIS PARA ASJUNTAS(ARRUELAS DE BORRACHA E PARAFUSOS COM E SEM PORCAS DEACO CARBONO),CUSTO POR JUNTA FLANGEADA,COM DIAMETRO DE 400MM</v>
      </c>
      <c r="C5129" s="519" t="s">
        <v>35396</v>
      </c>
      <c r="D5129" s="519" t="s">
        <v>35418</v>
      </c>
      <c r="E5129" s="519" t="s">
        <v>35398</v>
      </c>
      <c r="F5129" s="519" t="s">
        <v>35420</v>
      </c>
      <c r="I5129" s="519" t="s">
        <v>5</v>
      </c>
      <c r="J5129" s="650">
        <v>393.78</v>
      </c>
    </row>
    <row r="5130" spans="1:10">
      <c r="A5130" s="519" t="s">
        <v>5345</v>
      </c>
      <c r="B5130" s="519" t="str">
        <f t="shared" si="80"/>
        <v>MONTAGEM SEM FORNECIMENTO,DE VALVULAS BORBOLETA COM FLANGESCLASSE PN-16,INCLUSIVE O FORNECIMENTO DOS MATERIAIS PARA ASJUNTAS(ARRUELAS DE BORRACHA E PARAFUSOS COM E SEM PORCAS DEACO CARBONO),CUSTO POR JUNTA FLANGEADA,COM DIAMETRO DE 400MM</v>
      </c>
      <c r="C5130" s="519" t="s">
        <v>35396</v>
      </c>
      <c r="D5130" s="519" t="s">
        <v>35418</v>
      </c>
      <c r="E5130" s="519" t="s">
        <v>35398</v>
      </c>
      <c r="F5130" s="519" t="s">
        <v>35420</v>
      </c>
      <c r="I5130" s="519" t="s">
        <v>5</v>
      </c>
      <c r="J5130" s="650">
        <v>386.31</v>
      </c>
    </row>
    <row r="5131" spans="1:10">
      <c r="A5131" s="519" t="s">
        <v>5346</v>
      </c>
      <c r="B5131" s="519" t="str">
        <f t="shared" si="80"/>
        <v>MONTAGEM SEM FORNECIMENTO,DE VALVULAS BORBOLETA COM FLANGESCLASSE PN-16,INCLUSIVE O FORNECIMENTO DOS MATERIAIS PARA ASJUNTAS(ARRUELAS DE BORRACHA E PARAFUSOS COM E SEM PORCAS DEACO CARBONO),CUSTO POR JUNTA FLANGEADA,COM DIAMETRO DE 450MM</v>
      </c>
      <c r="C5131" s="519" t="s">
        <v>35396</v>
      </c>
      <c r="D5131" s="519" t="s">
        <v>35418</v>
      </c>
      <c r="E5131" s="519" t="s">
        <v>35398</v>
      </c>
      <c r="F5131" s="519" t="s">
        <v>35409</v>
      </c>
      <c r="I5131" s="519" t="s">
        <v>5</v>
      </c>
      <c r="J5131" s="650">
        <v>468.02</v>
      </c>
    </row>
    <row r="5132" spans="1:10">
      <c r="A5132" s="519" t="s">
        <v>5347</v>
      </c>
      <c r="B5132" s="519" t="str">
        <f t="shared" si="80"/>
        <v>MONTAGEM SEM FORNECIMENTO,DE VALVULAS BORBOLETA COM FLANGESCLASSE PN-16,INCLUSIVE O FORNECIMENTO DOS MATERIAIS PARA ASJUNTAS(ARRUELAS DE BORRACHA E PARAFUSOS COM E SEM PORCAS DEACO CARBONO),CUSTO POR JUNTA FLANGEADA,COM DIAMETRO DE 450MM</v>
      </c>
      <c r="C5132" s="519" t="s">
        <v>35396</v>
      </c>
      <c r="D5132" s="519" t="s">
        <v>35418</v>
      </c>
      <c r="E5132" s="519" t="s">
        <v>35398</v>
      </c>
      <c r="F5132" s="519" t="s">
        <v>35409</v>
      </c>
      <c r="I5132" s="519" t="s">
        <v>5</v>
      </c>
      <c r="J5132" s="650">
        <v>459.56</v>
      </c>
    </row>
    <row r="5133" spans="1:10">
      <c r="A5133" s="519" t="s">
        <v>5348</v>
      </c>
      <c r="B5133" s="519" t="str">
        <f t="shared" si="80"/>
        <v>MONTAGEM SEM FORNECIMENTO,DE VALVULAS BORBOLETA COM FLANGESCLASSE PN-16,INCLUSIVE O FORNECIMENTO DOS MATERIAIS PARA ASJUNTAS(ARRUELAS DE BORRACHA E PARAFUSOS COM E SEM PORCAS DEACO CARBONO),CUSTO POR JUNTA FLANGEADA,COM DIAMETRO DE 500MM</v>
      </c>
      <c r="C5133" s="519" t="s">
        <v>35396</v>
      </c>
      <c r="D5133" s="519" t="s">
        <v>35418</v>
      </c>
      <c r="E5133" s="519" t="s">
        <v>35398</v>
      </c>
      <c r="F5133" s="519" t="s">
        <v>35410</v>
      </c>
      <c r="I5133" s="519" t="s">
        <v>5</v>
      </c>
      <c r="J5133" s="650">
        <v>891.12</v>
      </c>
    </row>
    <row r="5134" spans="1:10">
      <c r="A5134" s="519" t="s">
        <v>5349</v>
      </c>
      <c r="B5134" s="519" t="str">
        <f t="shared" si="80"/>
        <v>MONTAGEM SEM FORNECIMENTO,DE VALVULAS BORBOLETA COM FLANGESCLASSE PN-16,INCLUSIVE O FORNECIMENTO DOS MATERIAIS PARA ASJUNTAS(ARRUELAS DE BORRACHA E PARAFUSOS COM E SEM PORCAS DEACO CARBONO),CUSTO POR JUNTA FLANGEADA,COM DIAMETRO DE 500MM</v>
      </c>
      <c r="C5134" s="519" t="s">
        <v>35396</v>
      </c>
      <c r="D5134" s="519" t="s">
        <v>35418</v>
      </c>
      <c r="E5134" s="519" t="s">
        <v>35398</v>
      </c>
      <c r="F5134" s="519" t="s">
        <v>35410</v>
      </c>
      <c r="I5134" s="519" t="s">
        <v>5</v>
      </c>
      <c r="J5134" s="650">
        <v>881.66</v>
      </c>
    </row>
    <row r="5135" spans="1:10">
      <c r="A5135" s="519" t="s">
        <v>5350</v>
      </c>
      <c r="B5135" s="519" t="str">
        <f t="shared" si="80"/>
        <v>MONTAGEM SEM FORNECIMENTO,DE VALVULAS BORBOLETA COM FLANGESCLASSE PN-16,INCLUSIVE O FORNECIMENTO DOS MATERIAIS PARA ASJUNTAS(ARRUELAS DE BORRACHA E PARAFUSOS COM E SEM PORCAS DEACO CARBONO),CUSTO POR JUNTA FLANGEADA,COM DIAMETRO DE 600MM</v>
      </c>
      <c r="C5135" s="519" t="s">
        <v>35396</v>
      </c>
      <c r="D5135" s="519" t="s">
        <v>35418</v>
      </c>
      <c r="E5135" s="519" t="s">
        <v>35398</v>
      </c>
      <c r="F5135" s="519" t="s">
        <v>35412</v>
      </c>
      <c r="I5135" s="519" t="s">
        <v>5</v>
      </c>
      <c r="J5135" s="650">
        <v>1026.0999999999999</v>
      </c>
    </row>
    <row r="5136" spans="1:10">
      <c r="A5136" s="519" t="s">
        <v>5351</v>
      </c>
      <c r="B5136" s="519" t="str">
        <f t="shared" si="80"/>
        <v>MONTAGEM SEM FORNECIMENTO,DE VALVULAS BORBOLETA COM FLANGESCLASSE PN-16,INCLUSIVE O FORNECIMENTO DOS MATERIAIS PARA ASJUNTAS(ARRUELAS DE BORRACHA E PARAFUSOS COM E SEM PORCAS DEACO CARBONO),CUSTO POR JUNTA FLANGEADA,COM DIAMETRO DE 600MM</v>
      </c>
      <c r="C5136" s="519" t="s">
        <v>35396</v>
      </c>
      <c r="D5136" s="519" t="s">
        <v>35418</v>
      </c>
      <c r="E5136" s="519" t="s">
        <v>35398</v>
      </c>
      <c r="F5136" s="519" t="s">
        <v>35412</v>
      </c>
      <c r="I5136" s="519" t="s">
        <v>5</v>
      </c>
      <c r="J5136" s="650">
        <v>1015.9</v>
      </c>
    </row>
    <row r="5137" spans="1:10">
      <c r="A5137" s="519" t="s">
        <v>5352</v>
      </c>
      <c r="B5137" s="519" t="str">
        <f t="shared" si="80"/>
        <v>MONTAGEM SEM FORNECIMENTO,DE VALVULAS BORBOLETA COM FLANGESCLASSE PN-16,INCLUSIVE O FORNECIMENTO DOS MATERIAIS PARA ASJUNTAS(ARRUELAS DE BORRACHA E PARAFUSOS COM E SEM PORCAS DEACO CARBONO),CUSTO POR JUNTA FLANGEADA,COM DIAMETRO DE 700MM</v>
      </c>
      <c r="C5137" s="519" t="s">
        <v>35396</v>
      </c>
      <c r="D5137" s="519" t="s">
        <v>35418</v>
      </c>
      <c r="E5137" s="519" t="s">
        <v>35398</v>
      </c>
      <c r="F5137" s="519" t="s">
        <v>35413</v>
      </c>
      <c r="I5137" s="519" t="s">
        <v>5</v>
      </c>
      <c r="J5137" s="650">
        <v>1213.29</v>
      </c>
    </row>
    <row r="5138" spans="1:10">
      <c r="A5138" s="519" t="s">
        <v>5353</v>
      </c>
      <c r="B5138" s="519" t="str">
        <f t="shared" si="80"/>
        <v>MONTAGEM SEM FORNECIMENTO,DE VALVULAS BORBOLETA COM FLANGESCLASSE PN-16,INCLUSIVE O FORNECIMENTO DOS MATERIAIS PARA ASJUNTAS(ARRUELAS DE BORRACHA E PARAFUSOS COM E SEM PORCAS DEACO CARBONO),CUSTO POR JUNTA FLANGEADA,COM DIAMETRO DE 700MM</v>
      </c>
      <c r="C5138" s="519" t="s">
        <v>35396</v>
      </c>
      <c r="D5138" s="519" t="s">
        <v>35418</v>
      </c>
      <c r="E5138" s="519" t="s">
        <v>35398</v>
      </c>
      <c r="F5138" s="519" t="s">
        <v>35413</v>
      </c>
      <c r="I5138" s="519" t="s">
        <v>5</v>
      </c>
      <c r="J5138" s="650">
        <v>1201.49</v>
      </c>
    </row>
    <row r="5139" spans="1:10">
      <c r="A5139" s="519" t="s">
        <v>5354</v>
      </c>
      <c r="B5139" s="519" t="str">
        <f t="shared" si="80"/>
        <v>MONTAGEM SEM FORNECIMENTO,DE VALVULAS BORBOLETA COM FLANGESCLASSE PN-16,INCLUSIVE O FORNECIMENTO DOS MATERIAIS PARA ASJUNTAS(ARRUELAS DE BORRACHA E PARAFUSOS COM E SEM PORCAS DEACO CARBONO),CUSTO POR JUNTA FLANGEADA,COM DIAMETRO DE 800MM</v>
      </c>
      <c r="C5139" s="519" t="s">
        <v>35396</v>
      </c>
      <c r="D5139" s="519" t="s">
        <v>35418</v>
      </c>
      <c r="E5139" s="519" t="s">
        <v>35398</v>
      </c>
      <c r="F5139" s="519" t="s">
        <v>35414</v>
      </c>
      <c r="I5139" s="519" t="s">
        <v>5</v>
      </c>
      <c r="J5139" s="650">
        <v>1528.15</v>
      </c>
    </row>
    <row r="5140" spans="1:10">
      <c r="A5140" s="519" t="s">
        <v>5355</v>
      </c>
      <c r="B5140" s="519" t="str">
        <f t="shared" si="80"/>
        <v>MONTAGEM SEM FORNECIMENTO,DE VALVULAS BORBOLETA COM FLANGESCLASSE PN-16,INCLUSIVE O FORNECIMENTO DOS MATERIAIS PARA ASJUNTAS(ARRUELAS DE BORRACHA E PARAFUSOS COM E SEM PORCAS DEACO CARBONO),CUSTO POR JUNTA FLANGEADA,COM DIAMETRO DE 800MM</v>
      </c>
      <c r="C5140" s="519" t="s">
        <v>35396</v>
      </c>
      <c r="D5140" s="519" t="s">
        <v>35418</v>
      </c>
      <c r="E5140" s="519" t="s">
        <v>35398</v>
      </c>
      <c r="F5140" s="519" t="s">
        <v>35414</v>
      </c>
      <c r="I5140" s="519" t="s">
        <v>5</v>
      </c>
      <c r="J5140" s="650">
        <v>1515.32</v>
      </c>
    </row>
    <row r="5141" spans="1:10">
      <c r="A5141" s="519" t="s">
        <v>5356</v>
      </c>
      <c r="B5141" s="519" t="str">
        <f t="shared" si="80"/>
        <v>MONTAGEM SEM FORNECIMENTO,DE VALVULAS BORBOLETA COM FLANGESCLASSE PN-16,INCLUSIVE O FORNECIMENTO DOS MATERIAIS PARA ASJUNTAS(ARRUELAS DE BORRACHA E PARAFUSOS COM E SEM PORCAS DEACO CARBONO),CUSTO POR JUNTA FLANGEADA,COM DIAMETRO DE 900MM</v>
      </c>
      <c r="C5141" s="519" t="s">
        <v>35396</v>
      </c>
      <c r="D5141" s="519" t="s">
        <v>35418</v>
      </c>
      <c r="E5141" s="519" t="s">
        <v>35398</v>
      </c>
      <c r="F5141" s="519" t="s">
        <v>35415</v>
      </c>
      <c r="I5141" s="519" t="s">
        <v>5</v>
      </c>
      <c r="J5141" s="650">
        <v>1771.62</v>
      </c>
    </row>
    <row r="5142" spans="1:10">
      <c r="A5142" s="519" t="s">
        <v>5357</v>
      </c>
      <c r="B5142" s="519" t="str">
        <f t="shared" si="80"/>
        <v>MONTAGEM SEM FORNECIMENTO,DE VALVULAS BORBOLETA COM FLANGESCLASSE PN-16,INCLUSIVE O FORNECIMENTO DOS MATERIAIS PARA ASJUNTAS(ARRUELAS DE BORRACHA E PARAFUSOS COM E SEM PORCAS DEACO CARBONO),CUSTO POR JUNTA FLANGEADA,COM DIAMETRO DE 900MM</v>
      </c>
      <c r="C5142" s="519" t="s">
        <v>35396</v>
      </c>
      <c r="D5142" s="519" t="s">
        <v>35418</v>
      </c>
      <c r="E5142" s="519" t="s">
        <v>35398</v>
      </c>
      <c r="F5142" s="519" t="s">
        <v>35415</v>
      </c>
      <c r="I5142" s="519" t="s">
        <v>5</v>
      </c>
      <c r="J5142" s="650">
        <v>1757</v>
      </c>
    </row>
    <row r="5143" spans="1:10">
      <c r="A5143" s="519" t="s">
        <v>5358</v>
      </c>
      <c r="B5143" s="519" t="str">
        <f t="shared" si="80"/>
        <v>MONTAGEM SEM FORNECIMENTO,DE VALVULAS BORBOLETA COM FLANGESCLASSE PN-16,INCLUSIVE O FORNECIMENTO DOS MATERIAIS PARA ASJUNTAS(ARRUELAS DE BORRACHA E PARAFUSOS COM E SEM PORCAS DEACO CARBONO),CUSTO POR JUNTA FLANGEADA,COM DIAMETRO DE 1000MM</v>
      </c>
      <c r="C5143" s="519" t="s">
        <v>35396</v>
      </c>
      <c r="D5143" s="519" t="s">
        <v>35418</v>
      </c>
      <c r="E5143" s="519" t="s">
        <v>35398</v>
      </c>
      <c r="F5143" s="519" t="s">
        <v>35416</v>
      </c>
      <c r="G5143" s="519" t="s">
        <v>36</v>
      </c>
      <c r="I5143" s="519" t="s">
        <v>5</v>
      </c>
      <c r="J5143" s="650">
        <v>2133.6999999999998</v>
      </c>
    </row>
    <row r="5144" spans="1:10">
      <c r="A5144" s="519" t="s">
        <v>5359</v>
      </c>
      <c r="B5144" s="519" t="str">
        <f t="shared" si="80"/>
        <v>MONTAGEM SEM FORNECIMENTO,DE VALVULAS BORBOLETA COM FLANGESCLASSE PN-16,INCLUSIVE O FORNECIMENTO DOS MATERIAIS PARA ASJUNTAS(ARRUELAS DE BORRACHA E PARAFUSOS COM E SEM PORCAS DEACO CARBONO),CUSTO POR JUNTA FLANGEADA,COM DIAMETRO DE 1000MM</v>
      </c>
      <c r="C5144" s="519" t="s">
        <v>35396</v>
      </c>
      <c r="D5144" s="519" t="s">
        <v>35418</v>
      </c>
      <c r="E5144" s="519" t="s">
        <v>35398</v>
      </c>
      <c r="F5144" s="519" t="s">
        <v>35416</v>
      </c>
      <c r="G5144" s="519" t="s">
        <v>36</v>
      </c>
      <c r="I5144" s="519" t="s">
        <v>5</v>
      </c>
      <c r="J5144" s="650">
        <v>2118.08</v>
      </c>
    </row>
    <row r="5145" spans="1:10">
      <c r="A5145" s="519" t="s">
        <v>5360</v>
      </c>
      <c r="B5145" s="519" t="str">
        <f t="shared" si="80"/>
        <v>MONTAGEM SEM FORNECIMENTO,DE VALVULAS BORBOLETA COM FLANGESCLASSE PN-16,INCLUSIVE O FORNECIMENTO DOS MATERIAIS PARA ASJUNTAS(ARRUELAS DE BORRACHA E PARAFUSOS COM E SEM PORCAS DEACO CARBONO),CUSTO POR JUNTA FLANGEADA,COM DIAMETRO DE 1200MM</v>
      </c>
      <c r="C5145" s="519" t="s">
        <v>35396</v>
      </c>
      <c r="D5145" s="519" t="s">
        <v>35418</v>
      </c>
      <c r="E5145" s="519" t="s">
        <v>35398</v>
      </c>
      <c r="F5145" s="519" t="s">
        <v>35417</v>
      </c>
      <c r="G5145" s="519" t="s">
        <v>36</v>
      </c>
      <c r="I5145" s="519" t="s">
        <v>5</v>
      </c>
      <c r="J5145" s="650">
        <v>4028.99</v>
      </c>
    </row>
    <row r="5146" spans="1:10">
      <c r="A5146" s="519" t="s">
        <v>5361</v>
      </c>
      <c r="B5146" s="519" t="str">
        <f t="shared" si="80"/>
        <v>MONTAGEM SEM FORNECIMENTO,DE VALVULAS BORBOLETA COM FLANGESCLASSE PN-16,INCLUSIVE O FORNECIMENTO DOS MATERIAIS PARA ASJUNTAS(ARRUELAS DE BORRACHA E PARAFUSOS COM E SEM PORCAS DEACO CARBONO),CUSTO POR JUNTA FLANGEADA,COM DIAMETRO DE 1200MM</v>
      </c>
      <c r="C5146" s="519" t="s">
        <v>35396</v>
      </c>
      <c r="D5146" s="519" t="s">
        <v>35418</v>
      </c>
      <c r="E5146" s="519" t="s">
        <v>35398</v>
      </c>
      <c r="F5146" s="519" t="s">
        <v>35417</v>
      </c>
      <c r="G5146" s="519" t="s">
        <v>36</v>
      </c>
      <c r="I5146" s="519" t="s">
        <v>5</v>
      </c>
      <c r="J5146" s="650">
        <v>4008.97</v>
      </c>
    </row>
    <row r="5147" spans="1:10">
      <c r="A5147" s="519" t="s">
        <v>5362</v>
      </c>
      <c r="B5147"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7" s="519" t="s">
        <v>35421</v>
      </c>
      <c r="D5147" s="519" t="s">
        <v>35422</v>
      </c>
      <c r="E5147" s="519" t="s">
        <v>35423</v>
      </c>
      <c r="F5147" s="519" t="s">
        <v>35424</v>
      </c>
      <c r="G5147" s="519" t="s">
        <v>35425</v>
      </c>
      <c r="I5147" s="519" t="s">
        <v>5</v>
      </c>
      <c r="J5147" s="650">
        <v>108.07</v>
      </c>
    </row>
    <row r="5148" spans="1:10">
      <c r="A5148" s="519" t="s">
        <v>5363</v>
      </c>
      <c r="B5148"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48" s="519" t="s">
        <v>35421</v>
      </c>
      <c r="D5148" s="519" t="s">
        <v>35422</v>
      </c>
      <c r="E5148" s="519" t="s">
        <v>35423</v>
      </c>
      <c r="F5148" s="519" t="s">
        <v>35424</v>
      </c>
      <c r="G5148" s="519" t="s">
        <v>35425</v>
      </c>
      <c r="I5148" s="519" t="s">
        <v>5</v>
      </c>
      <c r="J5148" s="650">
        <v>104.49</v>
      </c>
    </row>
    <row r="5149" spans="1:10">
      <c r="A5149" s="519" t="s">
        <v>5364</v>
      </c>
      <c r="B5149"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49" s="519" t="s">
        <v>35421</v>
      </c>
      <c r="D5149" s="519" t="s">
        <v>35422</v>
      </c>
      <c r="E5149" s="519" t="s">
        <v>35423</v>
      </c>
      <c r="F5149" s="519" t="s">
        <v>35424</v>
      </c>
      <c r="G5149" s="519" t="s">
        <v>35426</v>
      </c>
      <c r="I5149" s="519" t="s">
        <v>5</v>
      </c>
      <c r="J5149" s="650">
        <v>197.71</v>
      </c>
    </row>
    <row r="5150" spans="1:10">
      <c r="A5150" s="519" t="s">
        <v>5365</v>
      </c>
      <c r="B5150"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50" s="519" t="s">
        <v>35421</v>
      </c>
      <c r="D5150" s="519" t="s">
        <v>35422</v>
      </c>
      <c r="E5150" s="519" t="s">
        <v>35423</v>
      </c>
      <c r="F5150" s="519" t="s">
        <v>35424</v>
      </c>
      <c r="G5150" s="519" t="s">
        <v>35426</v>
      </c>
      <c r="I5150" s="519" t="s">
        <v>5</v>
      </c>
      <c r="J5150" s="650">
        <v>193.34</v>
      </c>
    </row>
    <row r="5151" spans="1:10">
      <c r="A5151" s="519" t="s">
        <v>5366</v>
      </c>
      <c r="B5151"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51" s="519" t="s">
        <v>35421</v>
      </c>
      <c r="D5151" s="519" t="s">
        <v>35422</v>
      </c>
      <c r="E5151" s="519" t="s">
        <v>35423</v>
      </c>
      <c r="F5151" s="519" t="s">
        <v>35424</v>
      </c>
      <c r="G5151" s="519" t="s">
        <v>35427</v>
      </c>
      <c r="I5151" s="519" t="s">
        <v>5</v>
      </c>
      <c r="J5151" s="650">
        <v>304.35000000000002</v>
      </c>
    </row>
    <row r="5152" spans="1:10">
      <c r="A5152" s="519" t="s">
        <v>5367</v>
      </c>
      <c r="B5152"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52" s="519" t="s">
        <v>35421</v>
      </c>
      <c r="D5152" s="519" t="s">
        <v>35422</v>
      </c>
      <c r="E5152" s="519" t="s">
        <v>35423</v>
      </c>
      <c r="F5152" s="519" t="s">
        <v>35424</v>
      </c>
      <c r="G5152" s="519" t="s">
        <v>35427</v>
      </c>
      <c r="I5152" s="519" t="s">
        <v>5</v>
      </c>
      <c r="J5152" s="650">
        <v>299.63</v>
      </c>
    </row>
    <row r="5153" spans="1:10">
      <c r="A5153" s="519" t="s">
        <v>5368</v>
      </c>
      <c r="B5153"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3" s="519" t="s">
        <v>35421</v>
      </c>
      <c r="D5153" s="519" t="s">
        <v>35422</v>
      </c>
      <c r="E5153" s="519" t="s">
        <v>35423</v>
      </c>
      <c r="F5153" s="519" t="s">
        <v>35424</v>
      </c>
      <c r="G5153" s="519" t="s">
        <v>35428</v>
      </c>
      <c r="I5153" s="519" t="s">
        <v>5</v>
      </c>
      <c r="J5153" s="650">
        <v>409.8</v>
      </c>
    </row>
    <row r="5154" spans="1:10">
      <c r="A5154" s="519" t="s">
        <v>5369</v>
      </c>
      <c r="B5154"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54" s="519" t="s">
        <v>35421</v>
      </c>
      <c r="D5154" s="519" t="s">
        <v>35422</v>
      </c>
      <c r="E5154" s="519" t="s">
        <v>35423</v>
      </c>
      <c r="F5154" s="519" t="s">
        <v>35424</v>
      </c>
      <c r="G5154" s="519" t="s">
        <v>35428</v>
      </c>
      <c r="I5154" s="519" t="s">
        <v>5</v>
      </c>
      <c r="J5154" s="650">
        <v>402.97</v>
      </c>
    </row>
    <row r="5155" spans="1:10">
      <c r="A5155" s="519" t="s">
        <v>5370</v>
      </c>
      <c r="B5155"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5" s="519" t="s">
        <v>35421</v>
      </c>
      <c r="D5155" s="519" t="s">
        <v>35422</v>
      </c>
      <c r="E5155" s="519" t="s">
        <v>35423</v>
      </c>
      <c r="F5155" s="519" t="s">
        <v>35424</v>
      </c>
      <c r="G5155" s="519" t="s">
        <v>35429</v>
      </c>
      <c r="I5155" s="519" t="s">
        <v>5</v>
      </c>
      <c r="J5155" s="650">
        <v>712.32</v>
      </c>
    </row>
    <row r="5156" spans="1:10">
      <c r="A5156" s="519" t="s">
        <v>5371</v>
      </c>
      <c r="B5156"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56" s="519" t="s">
        <v>35421</v>
      </c>
      <c r="D5156" s="519" t="s">
        <v>35422</v>
      </c>
      <c r="E5156" s="519" t="s">
        <v>35423</v>
      </c>
      <c r="F5156" s="519" t="s">
        <v>35424</v>
      </c>
      <c r="G5156" s="519" t="s">
        <v>35429</v>
      </c>
      <c r="I5156" s="519" t="s">
        <v>5</v>
      </c>
      <c r="J5156" s="650">
        <v>703.75</v>
      </c>
    </row>
    <row r="5157" spans="1:10">
      <c r="A5157" s="519" t="s">
        <v>5372</v>
      </c>
      <c r="B5157"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7" s="519" t="s">
        <v>35421</v>
      </c>
      <c r="D5157" s="519" t="s">
        <v>35422</v>
      </c>
      <c r="E5157" s="519" t="s">
        <v>35423</v>
      </c>
      <c r="F5157" s="519" t="s">
        <v>35424</v>
      </c>
      <c r="G5157" s="519" t="s">
        <v>35430</v>
      </c>
      <c r="I5157" s="519" t="s">
        <v>5</v>
      </c>
      <c r="J5157" s="650">
        <v>925.78</v>
      </c>
    </row>
    <row r="5158" spans="1:10">
      <c r="A5158" s="519" t="s">
        <v>5373</v>
      </c>
      <c r="B5158"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58" s="519" t="s">
        <v>35421</v>
      </c>
      <c r="D5158" s="519" t="s">
        <v>35422</v>
      </c>
      <c r="E5158" s="519" t="s">
        <v>35423</v>
      </c>
      <c r="F5158" s="519" t="s">
        <v>35424</v>
      </c>
      <c r="G5158" s="519" t="s">
        <v>35430</v>
      </c>
      <c r="I5158" s="519" t="s">
        <v>5</v>
      </c>
      <c r="J5158" s="650">
        <v>916.22</v>
      </c>
    </row>
    <row r="5159" spans="1:10">
      <c r="A5159" s="519" t="s">
        <v>5374</v>
      </c>
      <c r="B5159"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59" s="519" t="s">
        <v>35421</v>
      </c>
      <c r="D5159" s="519" t="s">
        <v>35422</v>
      </c>
      <c r="E5159" s="519" t="s">
        <v>35423</v>
      </c>
      <c r="F5159" s="519" t="s">
        <v>35424</v>
      </c>
      <c r="G5159" s="519" t="s">
        <v>35431</v>
      </c>
      <c r="I5159" s="519" t="s">
        <v>5</v>
      </c>
      <c r="J5159" s="650">
        <v>1345.3</v>
      </c>
    </row>
    <row r="5160" spans="1:10">
      <c r="A5160" s="519" t="s">
        <v>5375</v>
      </c>
      <c r="B5160"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60" s="519" t="s">
        <v>35421</v>
      </c>
      <c r="D5160" s="519" t="s">
        <v>35422</v>
      </c>
      <c r="E5160" s="519" t="s">
        <v>35423</v>
      </c>
      <c r="F5160" s="519" t="s">
        <v>35424</v>
      </c>
      <c r="G5160" s="519" t="s">
        <v>35431</v>
      </c>
      <c r="I5160" s="519" t="s">
        <v>5</v>
      </c>
      <c r="J5160" s="650">
        <v>1335.03</v>
      </c>
    </row>
    <row r="5161" spans="1:10">
      <c r="A5161" s="519" t="s">
        <v>5376</v>
      </c>
      <c r="B5161"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61" s="519" t="s">
        <v>35421</v>
      </c>
      <c r="D5161" s="519" t="s">
        <v>35422</v>
      </c>
      <c r="E5161" s="519" t="s">
        <v>35423</v>
      </c>
      <c r="F5161" s="519" t="s">
        <v>35424</v>
      </c>
      <c r="G5161" s="519" t="s">
        <v>35432</v>
      </c>
      <c r="I5161" s="519" t="s">
        <v>5</v>
      </c>
      <c r="J5161" s="650">
        <v>1687.53</v>
      </c>
    </row>
    <row r="5162" spans="1:10">
      <c r="A5162" s="519" t="s">
        <v>5377</v>
      </c>
      <c r="B5162"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62" s="519" t="s">
        <v>35421</v>
      </c>
      <c r="D5162" s="519" t="s">
        <v>35422</v>
      </c>
      <c r="E5162" s="519" t="s">
        <v>35423</v>
      </c>
      <c r="F5162" s="519" t="s">
        <v>35424</v>
      </c>
      <c r="G5162" s="519" t="s">
        <v>35432</v>
      </c>
      <c r="I5162" s="519" t="s">
        <v>5</v>
      </c>
      <c r="J5162" s="650">
        <v>1676.06</v>
      </c>
    </row>
    <row r="5163" spans="1:10">
      <c r="A5163" s="519" t="s">
        <v>5378</v>
      </c>
      <c r="B5163"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3" s="519" t="s">
        <v>35421</v>
      </c>
      <c r="D5163" s="519" t="s">
        <v>35422</v>
      </c>
      <c r="E5163" s="519" t="s">
        <v>35423</v>
      </c>
      <c r="F5163" s="519" t="s">
        <v>35424</v>
      </c>
      <c r="G5163" s="519" t="s">
        <v>35433</v>
      </c>
      <c r="I5163" s="519" t="s">
        <v>5</v>
      </c>
      <c r="J5163" s="650">
        <v>2871</v>
      </c>
    </row>
    <row r="5164" spans="1:10">
      <c r="A5164" s="519" t="s">
        <v>5379</v>
      </c>
      <c r="B5164"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64" s="519" t="s">
        <v>35421</v>
      </c>
      <c r="D5164" s="519" t="s">
        <v>35422</v>
      </c>
      <c r="E5164" s="519" t="s">
        <v>35423</v>
      </c>
      <c r="F5164" s="519" t="s">
        <v>35424</v>
      </c>
      <c r="G5164" s="519" t="s">
        <v>35433</v>
      </c>
      <c r="I5164" s="519" t="s">
        <v>5</v>
      </c>
      <c r="J5164" s="650">
        <v>2858.81</v>
      </c>
    </row>
    <row r="5165" spans="1:10">
      <c r="A5165" s="519" t="s">
        <v>5380</v>
      </c>
      <c r="B5165"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5" s="519" t="s">
        <v>35421</v>
      </c>
      <c r="D5165" s="519" t="s">
        <v>35422</v>
      </c>
      <c r="E5165" s="519" t="s">
        <v>35423</v>
      </c>
      <c r="F5165" s="519" t="s">
        <v>35424</v>
      </c>
      <c r="G5165" s="519" t="s">
        <v>35434</v>
      </c>
      <c r="I5165" s="519" t="s">
        <v>5</v>
      </c>
      <c r="J5165" s="650">
        <v>3408.04</v>
      </c>
    </row>
    <row r="5166" spans="1:10">
      <c r="A5166" s="519" t="s">
        <v>5381</v>
      </c>
      <c r="B5166"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66" s="519" t="s">
        <v>35421</v>
      </c>
      <c r="D5166" s="519" t="s">
        <v>35422</v>
      </c>
      <c r="E5166" s="519" t="s">
        <v>35423</v>
      </c>
      <c r="F5166" s="519" t="s">
        <v>35424</v>
      </c>
      <c r="G5166" s="519" t="s">
        <v>35434</v>
      </c>
      <c r="I5166" s="519" t="s">
        <v>5</v>
      </c>
      <c r="J5166" s="650">
        <v>3394.43</v>
      </c>
    </row>
    <row r="5167" spans="1:10">
      <c r="A5167" s="519" t="s">
        <v>5382</v>
      </c>
      <c r="B5167"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7" s="519" t="s">
        <v>35421</v>
      </c>
      <c r="D5167" s="519" t="s">
        <v>35422</v>
      </c>
      <c r="E5167" s="519" t="s">
        <v>35423</v>
      </c>
      <c r="F5167" s="519" t="s">
        <v>35424</v>
      </c>
      <c r="G5167" s="519" t="s">
        <v>35435</v>
      </c>
      <c r="I5167" s="519" t="s">
        <v>5</v>
      </c>
      <c r="J5167" s="650">
        <v>4766.32</v>
      </c>
    </row>
    <row r="5168" spans="1:10">
      <c r="A5168" s="519" t="s">
        <v>5383</v>
      </c>
      <c r="B5168"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168" s="519" t="s">
        <v>35421</v>
      </c>
      <c r="D5168" s="519" t="s">
        <v>35422</v>
      </c>
      <c r="E5168" s="519" t="s">
        <v>35423</v>
      </c>
      <c r="F5168" s="519" t="s">
        <v>35424</v>
      </c>
      <c r="G5168" s="519" t="s">
        <v>35435</v>
      </c>
      <c r="I5168" s="519" t="s">
        <v>5</v>
      </c>
      <c r="J5168" s="650">
        <v>4751.66</v>
      </c>
    </row>
    <row r="5169" spans="1:10">
      <c r="A5169" s="519" t="s">
        <v>5384</v>
      </c>
      <c r="B5169"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69" s="519" t="s">
        <v>35421</v>
      </c>
      <c r="D5169" s="519" t="s">
        <v>35422</v>
      </c>
      <c r="E5169" s="519" t="s">
        <v>35423</v>
      </c>
      <c r="F5169" s="519" t="s">
        <v>35424</v>
      </c>
      <c r="G5169" s="519" t="s">
        <v>35436</v>
      </c>
      <c r="I5169" s="519" t="s">
        <v>5</v>
      </c>
      <c r="J5169" s="650">
        <v>6122.35</v>
      </c>
    </row>
    <row r="5170" spans="1:10">
      <c r="A5170" s="519" t="s">
        <v>5385</v>
      </c>
      <c r="B5170"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170" s="519" t="s">
        <v>35421</v>
      </c>
      <c r="D5170" s="519" t="s">
        <v>35422</v>
      </c>
      <c r="E5170" s="519" t="s">
        <v>35423</v>
      </c>
      <c r="F5170" s="519" t="s">
        <v>35424</v>
      </c>
      <c r="G5170" s="519" t="s">
        <v>35436</v>
      </c>
      <c r="I5170" s="519" t="s">
        <v>5</v>
      </c>
      <c r="J5170" s="650">
        <v>6106.18</v>
      </c>
    </row>
    <row r="5171" spans="1:10">
      <c r="A5171" s="519" t="s">
        <v>5386</v>
      </c>
      <c r="B5171"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71" s="519" t="s">
        <v>35421</v>
      </c>
      <c r="D5171" s="519" t="s">
        <v>35422</v>
      </c>
      <c r="E5171" s="519" t="s">
        <v>35423</v>
      </c>
      <c r="F5171" s="519" t="s">
        <v>35424</v>
      </c>
      <c r="G5171" s="519" t="s">
        <v>35437</v>
      </c>
      <c r="I5171" s="519" t="s">
        <v>5</v>
      </c>
      <c r="J5171" s="650">
        <v>11522.55</v>
      </c>
    </row>
    <row r="5172" spans="1:10">
      <c r="A5172" s="519" t="s">
        <v>5387</v>
      </c>
      <c r="B5172"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172" s="519" t="s">
        <v>35421</v>
      </c>
      <c r="D5172" s="519" t="s">
        <v>35422</v>
      </c>
      <c r="E5172" s="519" t="s">
        <v>35423</v>
      </c>
      <c r="F5172" s="519" t="s">
        <v>35424</v>
      </c>
      <c r="G5172" s="519" t="s">
        <v>35437</v>
      </c>
      <c r="I5172" s="519" t="s">
        <v>5</v>
      </c>
      <c r="J5172" s="650">
        <v>11505.17</v>
      </c>
    </row>
    <row r="5173" spans="1:10">
      <c r="A5173" s="519" t="s">
        <v>5388</v>
      </c>
      <c r="B5173"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3" s="519" t="s">
        <v>35421</v>
      </c>
      <c r="D5173" s="519" t="s">
        <v>35422</v>
      </c>
      <c r="E5173" s="519" t="s">
        <v>35423</v>
      </c>
      <c r="F5173" s="519" t="s">
        <v>35424</v>
      </c>
      <c r="G5173" s="519" t="s">
        <v>35438</v>
      </c>
      <c r="I5173" s="519" t="s">
        <v>5</v>
      </c>
      <c r="J5173" s="650">
        <v>15621.62</v>
      </c>
    </row>
    <row r="5174" spans="1:10">
      <c r="A5174" s="519" t="s">
        <v>5389</v>
      </c>
      <c r="B5174" s="519" t="str">
        <f t="shared" si="80"/>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174" s="519" t="s">
        <v>35421</v>
      </c>
      <c r="D5174" s="519" t="s">
        <v>35422</v>
      </c>
      <c r="E5174" s="519" t="s">
        <v>35423</v>
      </c>
      <c r="F5174" s="519" t="s">
        <v>35424</v>
      </c>
      <c r="G5174" s="519" t="s">
        <v>35438</v>
      </c>
      <c r="I5174" s="519" t="s">
        <v>5</v>
      </c>
      <c r="J5174" s="650">
        <v>15600.94</v>
      </c>
    </row>
    <row r="5175" spans="1:10">
      <c r="A5175" s="519" t="s">
        <v>5390</v>
      </c>
      <c r="B5175"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5" s="519" t="s">
        <v>35421</v>
      </c>
      <c r="D5175" s="519" t="s">
        <v>35422</v>
      </c>
      <c r="E5175" s="519" t="s">
        <v>35439</v>
      </c>
      <c r="F5175" s="519" t="s">
        <v>35424</v>
      </c>
      <c r="G5175" s="519" t="s">
        <v>35425</v>
      </c>
      <c r="I5175" s="519" t="s">
        <v>5</v>
      </c>
      <c r="J5175" s="650">
        <v>108.07</v>
      </c>
    </row>
    <row r="5176" spans="1:10">
      <c r="A5176" s="519" t="s">
        <v>5391</v>
      </c>
      <c r="B5176"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176" s="519" t="s">
        <v>35421</v>
      </c>
      <c r="D5176" s="519" t="s">
        <v>35422</v>
      </c>
      <c r="E5176" s="519" t="s">
        <v>35439</v>
      </c>
      <c r="F5176" s="519" t="s">
        <v>35424</v>
      </c>
      <c r="G5176" s="519" t="s">
        <v>35425</v>
      </c>
      <c r="I5176" s="519" t="s">
        <v>5</v>
      </c>
      <c r="J5176" s="650">
        <v>104.49</v>
      </c>
    </row>
    <row r="5177" spans="1:10">
      <c r="A5177" s="519" t="s">
        <v>5392</v>
      </c>
      <c r="B5177"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7" s="519" t="s">
        <v>35421</v>
      </c>
      <c r="D5177" s="519" t="s">
        <v>35422</v>
      </c>
      <c r="E5177" s="519" t="s">
        <v>35439</v>
      </c>
      <c r="F5177" s="519" t="s">
        <v>35424</v>
      </c>
      <c r="G5177" s="519" t="s">
        <v>35426</v>
      </c>
      <c r="I5177" s="519" t="s">
        <v>5</v>
      </c>
      <c r="J5177" s="650">
        <v>193.64</v>
      </c>
    </row>
    <row r="5178" spans="1:10">
      <c r="A5178" s="519" t="s">
        <v>5393</v>
      </c>
      <c r="B5178"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178" s="519" t="s">
        <v>35421</v>
      </c>
      <c r="D5178" s="519" t="s">
        <v>35422</v>
      </c>
      <c r="E5178" s="519" t="s">
        <v>35439</v>
      </c>
      <c r="F5178" s="519" t="s">
        <v>35424</v>
      </c>
      <c r="G5178" s="519" t="s">
        <v>35426</v>
      </c>
      <c r="I5178" s="519" t="s">
        <v>5</v>
      </c>
      <c r="J5178" s="650">
        <v>189.27</v>
      </c>
    </row>
    <row r="5179" spans="1:10">
      <c r="A5179" s="519" t="s">
        <v>5394</v>
      </c>
      <c r="B5179"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79" s="519" t="s">
        <v>35421</v>
      </c>
      <c r="D5179" s="519" t="s">
        <v>35422</v>
      </c>
      <c r="E5179" s="519" t="s">
        <v>35439</v>
      </c>
      <c r="F5179" s="519" t="s">
        <v>35424</v>
      </c>
      <c r="G5179" s="519" t="s">
        <v>35440</v>
      </c>
      <c r="I5179" s="519" t="s">
        <v>5</v>
      </c>
      <c r="J5179" s="650">
        <v>303.06</v>
      </c>
    </row>
    <row r="5180" spans="1:10">
      <c r="A5180" s="519" t="s">
        <v>5395</v>
      </c>
      <c r="B5180"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180" s="519" t="s">
        <v>35421</v>
      </c>
      <c r="D5180" s="519" t="s">
        <v>35422</v>
      </c>
      <c r="E5180" s="519" t="s">
        <v>35439</v>
      </c>
      <c r="F5180" s="519" t="s">
        <v>35424</v>
      </c>
      <c r="G5180" s="519" t="s">
        <v>35440</v>
      </c>
      <c r="I5180" s="519" t="s">
        <v>5</v>
      </c>
      <c r="J5180" s="650">
        <v>298.35000000000002</v>
      </c>
    </row>
    <row r="5181" spans="1:10">
      <c r="A5181" s="519" t="s">
        <v>5396</v>
      </c>
      <c r="B5181"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81" s="519" t="s">
        <v>35421</v>
      </c>
      <c r="D5181" s="519" t="s">
        <v>35422</v>
      </c>
      <c r="E5181" s="519" t="s">
        <v>35439</v>
      </c>
      <c r="F5181" s="519" t="s">
        <v>35424</v>
      </c>
      <c r="G5181" s="519" t="s">
        <v>35441</v>
      </c>
      <c r="I5181" s="519" t="s">
        <v>5</v>
      </c>
      <c r="J5181" s="650">
        <v>442.96</v>
      </c>
    </row>
    <row r="5182" spans="1:10">
      <c r="A5182" s="519" t="s">
        <v>5397</v>
      </c>
      <c r="B5182"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182" s="519" t="s">
        <v>35421</v>
      </c>
      <c r="D5182" s="519" t="s">
        <v>35422</v>
      </c>
      <c r="E5182" s="519" t="s">
        <v>35439</v>
      </c>
      <c r="F5182" s="519" t="s">
        <v>35424</v>
      </c>
      <c r="G5182" s="519" t="s">
        <v>35441</v>
      </c>
      <c r="I5182" s="519" t="s">
        <v>5</v>
      </c>
      <c r="J5182" s="650">
        <v>437.28</v>
      </c>
    </row>
    <row r="5183" spans="1:10">
      <c r="A5183" s="519" t="s">
        <v>5398</v>
      </c>
      <c r="B5183"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3" s="519" t="s">
        <v>35421</v>
      </c>
      <c r="D5183" s="519" t="s">
        <v>35422</v>
      </c>
      <c r="E5183" s="519" t="s">
        <v>35439</v>
      </c>
      <c r="F5183" s="519" t="s">
        <v>35424</v>
      </c>
      <c r="G5183" s="519" t="s">
        <v>35428</v>
      </c>
      <c r="I5183" s="519" t="s">
        <v>5</v>
      </c>
      <c r="J5183" s="650">
        <v>726.47</v>
      </c>
    </row>
    <row r="5184" spans="1:10">
      <c r="A5184" s="519" t="s">
        <v>5399</v>
      </c>
      <c r="B5184"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184" s="519" t="s">
        <v>35421</v>
      </c>
      <c r="D5184" s="519" t="s">
        <v>35422</v>
      </c>
      <c r="E5184" s="519" t="s">
        <v>35439</v>
      </c>
      <c r="F5184" s="519" t="s">
        <v>35424</v>
      </c>
      <c r="G5184" s="519" t="s">
        <v>35428</v>
      </c>
      <c r="I5184" s="519" t="s">
        <v>5</v>
      </c>
      <c r="J5184" s="650">
        <v>719.14</v>
      </c>
    </row>
    <row r="5185" spans="1:10">
      <c r="A5185" s="519" t="s">
        <v>5400</v>
      </c>
      <c r="B5185"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5" s="519" t="s">
        <v>35421</v>
      </c>
      <c r="D5185" s="519" t="s">
        <v>35422</v>
      </c>
      <c r="E5185" s="519" t="s">
        <v>35439</v>
      </c>
      <c r="F5185" s="519" t="s">
        <v>35424</v>
      </c>
      <c r="G5185" s="519" t="s">
        <v>35429</v>
      </c>
      <c r="I5185" s="519" t="s">
        <v>5</v>
      </c>
      <c r="J5185" s="650">
        <v>999.31</v>
      </c>
    </row>
    <row r="5186" spans="1:10">
      <c r="A5186" s="519" t="s">
        <v>5401</v>
      </c>
      <c r="B5186"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186" s="519" t="s">
        <v>35421</v>
      </c>
      <c r="D5186" s="519" t="s">
        <v>35422</v>
      </c>
      <c r="E5186" s="519" t="s">
        <v>35439</v>
      </c>
      <c r="F5186" s="519" t="s">
        <v>35424</v>
      </c>
      <c r="G5186" s="519" t="s">
        <v>35429</v>
      </c>
      <c r="I5186" s="519" t="s">
        <v>5</v>
      </c>
      <c r="J5186" s="650">
        <v>990.24</v>
      </c>
    </row>
    <row r="5187" spans="1:10">
      <c r="A5187" s="519" t="s">
        <v>5402</v>
      </c>
      <c r="B5187"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7" s="519" t="s">
        <v>35421</v>
      </c>
      <c r="D5187" s="519" t="s">
        <v>35422</v>
      </c>
      <c r="E5187" s="519" t="s">
        <v>35439</v>
      </c>
      <c r="F5187" s="519" t="s">
        <v>35424</v>
      </c>
      <c r="G5187" s="519" t="s">
        <v>35430</v>
      </c>
      <c r="I5187" s="519" t="s">
        <v>5</v>
      </c>
      <c r="J5187" s="650">
        <v>1376.95</v>
      </c>
    </row>
    <row r="5188" spans="1:10">
      <c r="A5188" s="519" t="s">
        <v>5403</v>
      </c>
      <c r="B5188"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188" s="519" t="s">
        <v>35421</v>
      </c>
      <c r="D5188" s="519" t="s">
        <v>35422</v>
      </c>
      <c r="E5188" s="519" t="s">
        <v>35439</v>
      </c>
      <c r="F5188" s="519" t="s">
        <v>35424</v>
      </c>
      <c r="G5188" s="519" t="s">
        <v>35430</v>
      </c>
      <c r="I5188" s="519" t="s">
        <v>5</v>
      </c>
      <c r="J5188" s="650">
        <v>1366.71</v>
      </c>
    </row>
    <row r="5189" spans="1:10">
      <c r="A5189" s="519" t="s">
        <v>5404</v>
      </c>
      <c r="B5189"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89" s="519" t="s">
        <v>35421</v>
      </c>
      <c r="D5189" s="519" t="s">
        <v>35422</v>
      </c>
      <c r="E5189" s="519" t="s">
        <v>35439</v>
      </c>
      <c r="F5189" s="519" t="s">
        <v>35424</v>
      </c>
      <c r="G5189" s="519" t="s">
        <v>35431</v>
      </c>
      <c r="I5189" s="519" t="s">
        <v>5</v>
      </c>
      <c r="J5189" s="650">
        <v>2245.12</v>
      </c>
    </row>
    <row r="5190" spans="1:10">
      <c r="A5190" s="519" t="s">
        <v>5405</v>
      </c>
      <c r="B5190"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190" s="519" t="s">
        <v>35421</v>
      </c>
      <c r="D5190" s="519" t="s">
        <v>35422</v>
      </c>
      <c r="E5190" s="519" t="s">
        <v>35439</v>
      </c>
      <c r="F5190" s="519" t="s">
        <v>35424</v>
      </c>
      <c r="G5190" s="519" t="s">
        <v>35431</v>
      </c>
      <c r="I5190" s="519" t="s">
        <v>5</v>
      </c>
      <c r="J5190" s="650">
        <v>2234.34</v>
      </c>
    </row>
    <row r="5191" spans="1:10">
      <c r="A5191" s="519" t="s">
        <v>5406</v>
      </c>
      <c r="B5191" s="519" t="str">
        <f t="shared" si="80"/>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91" s="519" t="s">
        <v>35421</v>
      </c>
      <c r="D5191" s="519" t="s">
        <v>35422</v>
      </c>
      <c r="E5191" s="519" t="s">
        <v>35439</v>
      </c>
      <c r="F5191" s="519" t="s">
        <v>35424</v>
      </c>
      <c r="G5191" s="519" t="s">
        <v>35432</v>
      </c>
      <c r="I5191" s="519" t="s">
        <v>5</v>
      </c>
      <c r="J5191" s="650">
        <v>3908.95</v>
      </c>
    </row>
    <row r="5192" spans="1:10">
      <c r="A5192" s="519" t="s">
        <v>5407</v>
      </c>
      <c r="B5192" s="519" t="str">
        <f t="shared" ref="B5192:B5255" si="81">C5192&amp;D5192&amp;E5192&amp;F5192&amp;G5192&amp;H5192</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192" s="519" t="s">
        <v>35421</v>
      </c>
      <c r="D5192" s="519" t="s">
        <v>35422</v>
      </c>
      <c r="E5192" s="519" t="s">
        <v>35439</v>
      </c>
      <c r="F5192" s="519" t="s">
        <v>35424</v>
      </c>
      <c r="G5192" s="519" t="s">
        <v>35432</v>
      </c>
      <c r="I5192" s="519" t="s">
        <v>5</v>
      </c>
      <c r="J5192" s="650">
        <v>3896.21</v>
      </c>
    </row>
    <row r="5193" spans="1:10">
      <c r="A5193" s="519" t="s">
        <v>5408</v>
      </c>
      <c r="B5193"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3" s="519" t="s">
        <v>35421</v>
      </c>
      <c r="D5193" s="519" t="s">
        <v>35422</v>
      </c>
      <c r="E5193" s="519" t="s">
        <v>35439</v>
      </c>
      <c r="F5193" s="519" t="s">
        <v>35424</v>
      </c>
      <c r="G5193" s="519" t="s">
        <v>35433</v>
      </c>
      <c r="I5193" s="519" t="s">
        <v>5</v>
      </c>
      <c r="J5193" s="650">
        <v>4462.45</v>
      </c>
    </row>
    <row r="5194" spans="1:10">
      <c r="A5194" s="519" t="s">
        <v>5409</v>
      </c>
      <c r="B5194"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194" s="519" t="s">
        <v>35421</v>
      </c>
      <c r="D5194" s="519" t="s">
        <v>35422</v>
      </c>
      <c r="E5194" s="519" t="s">
        <v>35439</v>
      </c>
      <c r="F5194" s="519" t="s">
        <v>35424</v>
      </c>
      <c r="G5194" s="519" t="s">
        <v>35433</v>
      </c>
      <c r="I5194" s="519" t="s">
        <v>5</v>
      </c>
      <c r="J5194" s="650">
        <v>4448.99</v>
      </c>
    </row>
    <row r="5195" spans="1:10">
      <c r="A5195" s="519" t="s">
        <v>5410</v>
      </c>
      <c r="B5195"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5" s="519" t="s">
        <v>35421</v>
      </c>
      <c r="D5195" s="519" t="s">
        <v>35422</v>
      </c>
      <c r="E5195" s="519" t="s">
        <v>35439</v>
      </c>
      <c r="F5195" s="519" t="s">
        <v>35424</v>
      </c>
      <c r="G5195" s="519" t="s">
        <v>35434</v>
      </c>
      <c r="I5195" s="519" t="s">
        <v>5</v>
      </c>
      <c r="J5195" s="650">
        <v>5403.72</v>
      </c>
    </row>
    <row r="5196" spans="1:10">
      <c r="A5196" s="519" t="s">
        <v>5411</v>
      </c>
      <c r="B5196"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196" s="519" t="s">
        <v>35421</v>
      </c>
      <c r="D5196" s="519" t="s">
        <v>35422</v>
      </c>
      <c r="E5196" s="519" t="s">
        <v>35439</v>
      </c>
      <c r="F5196" s="519" t="s">
        <v>35424</v>
      </c>
      <c r="G5196" s="519" t="s">
        <v>35434</v>
      </c>
      <c r="I5196" s="519" t="s">
        <v>5</v>
      </c>
      <c r="J5196" s="650">
        <v>5388.58</v>
      </c>
    </row>
    <row r="5197" spans="1:10">
      <c r="A5197" s="519" t="s">
        <v>5412</v>
      </c>
      <c r="B5197"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7" s="519" t="s">
        <v>35421</v>
      </c>
      <c r="D5197" s="519" t="s">
        <v>35422</v>
      </c>
      <c r="E5197" s="519" t="s">
        <v>35439</v>
      </c>
      <c r="F5197" s="519" t="s">
        <v>35424</v>
      </c>
      <c r="G5197" s="519" t="s">
        <v>35435</v>
      </c>
      <c r="I5197" s="519" t="s">
        <v>5</v>
      </c>
      <c r="J5197" s="650">
        <v>11581.53</v>
      </c>
    </row>
    <row r="5198" spans="1:10">
      <c r="A5198" s="519" t="s">
        <v>5413</v>
      </c>
      <c r="B5198"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198" s="519" t="s">
        <v>35421</v>
      </c>
      <c r="D5198" s="519" t="s">
        <v>35422</v>
      </c>
      <c r="E5198" s="519" t="s">
        <v>35439</v>
      </c>
      <c r="F5198" s="519" t="s">
        <v>35424</v>
      </c>
      <c r="G5198" s="519" t="s">
        <v>35435</v>
      </c>
      <c r="I5198" s="519" t="s">
        <v>5</v>
      </c>
      <c r="J5198" s="650">
        <v>11565.34</v>
      </c>
    </row>
    <row r="5199" spans="1:10">
      <c r="A5199" s="519" t="s">
        <v>5414</v>
      </c>
      <c r="B5199"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199" s="519" t="s">
        <v>35421</v>
      </c>
      <c r="D5199" s="519" t="s">
        <v>35422</v>
      </c>
      <c r="E5199" s="519" t="s">
        <v>35439</v>
      </c>
      <c r="F5199" s="519" t="s">
        <v>35424</v>
      </c>
      <c r="G5199" s="519" t="s">
        <v>35436</v>
      </c>
      <c r="I5199" s="519" t="s">
        <v>5</v>
      </c>
      <c r="J5199" s="650">
        <v>13528.38</v>
      </c>
    </row>
    <row r="5200" spans="1:10">
      <c r="A5200" s="519" t="s">
        <v>5415</v>
      </c>
      <c r="B5200"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00" s="519" t="s">
        <v>35421</v>
      </c>
      <c r="D5200" s="519" t="s">
        <v>35422</v>
      </c>
      <c r="E5200" s="519" t="s">
        <v>35439</v>
      </c>
      <c r="F5200" s="519" t="s">
        <v>35424</v>
      </c>
      <c r="G5200" s="519" t="s">
        <v>35436</v>
      </c>
      <c r="I5200" s="519" t="s">
        <v>5</v>
      </c>
      <c r="J5200" s="650">
        <v>13510.42</v>
      </c>
    </row>
    <row r="5201" spans="1:10">
      <c r="A5201" s="519" t="s">
        <v>5416</v>
      </c>
      <c r="B5201"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01" s="519" t="s">
        <v>35421</v>
      </c>
      <c r="D5201" s="519" t="s">
        <v>35422</v>
      </c>
      <c r="E5201" s="519" t="s">
        <v>35439</v>
      </c>
      <c r="F5201" s="519" t="s">
        <v>35424</v>
      </c>
      <c r="G5201" s="519" t="s">
        <v>35437</v>
      </c>
      <c r="I5201" s="519" t="s">
        <v>5</v>
      </c>
      <c r="J5201" s="650">
        <v>16614.59</v>
      </c>
    </row>
    <row r="5202" spans="1:10">
      <c r="A5202" s="519" t="s">
        <v>5417</v>
      </c>
      <c r="B5202"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02" s="519" t="s">
        <v>35421</v>
      </c>
      <c r="D5202" s="519" t="s">
        <v>35422</v>
      </c>
      <c r="E5202" s="519" t="s">
        <v>35439</v>
      </c>
      <c r="F5202" s="519" t="s">
        <v>35424</v>
      </c>
      <c r="G5202" s="519" t="s">
        <v>35437</v>
      </c>
      <c r="I5202" s="519" t="s">
        <v>5</v>
      </c>
      <c r="J5202" s="650">
        <v>16595.43</v>
      </c>
    </row>
    <row r="5203" spans="1:10">
      <c r="A5203" s="519" t="s">
        <v>5418</v>
      </c>
      <c r="B5203"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3" s="519" t="s">
        <v>35421</v>
      </c>
      <c r="D5203" s="519" t="s">
        <v>35422</v>
      </c>
      <c r="E5203" s="519" t="s">
        <v>35439</v>
      </c>
      <c r="F5203" s="519" t="s">
        <v>35424</v>
      </c>
      <c r="G5203" s="519" t="s">
        <v>35438</v>
      </c>
      <c r="I5203" s="519" t="s">
        <v>5</v>
      </c>
      <c r="J5203" s="650">
        <v>28350.06</v>
      </c>
    </row>
    <row r="5204" spans="1:10">
      <c r="A5204" s="519" t="s">
        <v>5419</v>
      </c>
      <c r="B5204" s="519" t="str">
        <f t="shared" si="81"/>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04" s="519" t="s">
        <v>35421</v>
      </c>
      <c r="D5204" s="519" t="s">
        <v>35422</v>
      </c>
      <c r="E5204" s="519" t="s">
        <v>35439</v>
      </c>
      <c r="F5204" s="519" t="s">
        <v>35424</v>
      </c>
      <c r="G5204" s="519" t="s">
        <v>35438</v>
      </c>
      <c r="I5204" s="519" t="s">
        <v>5</v>
      </c>
      <c r="J5204" s="650">
        <v>28326.32</v>
      </c>
    </row>
    <row r="5205" spans="1:10">
      <c r="A5205" s="519" t="s">
        <v>5420</v>
      </c>
      <c r="B5205" s="519"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5" s="519" t="s">
        <v>35316</v>
      </c>
      <c r="D5205" s="519" t="s">
        <v>35329</v>
      </c>
      <c r="E5205" s="519" t="s">
        <v>35442</v>
      </c>
      <c r="F5205" s="519" t="s">
        <v>35443</v>
      </c>
      <c r="G5205" s="519" t="s">
        <v>35444</v>
      </c>
      <c r="I5205" s="519" t="s">
        <v>5</v>
      </c>
      <c r="J5205" s="650">
        <v>105.31</v>
      </c>
    </row>
    <row r="5206" spans="1:10">
      <c r="A5206" s="519" t="s">
        <v>5421</v>
      </c>
      <c r="B5206" s="519" t="str">
        <f t="shared" si="81"/>
        <v>ASSENTAMENTO SEM FORNECIMENTO DE TUBOS ATE 1,00M DE COMPRIMENTO OU CONEXOES DE FERRO FUNDIDO OU ACO,COM FLANGES CLASSE PN-10,INCLUSIVE O FORNECIMENTO DOS MATERIAIS PARA JUNTAS(ARRUELAS DE BORRACHA E PARAFUSOS COM PORCAS DE ACO INOX 316),CUSTO POR JUNTA,COM DIAMETRO DE 50MM</v>
      </c>
      <c r="C5206" s="519" t="s">
        <v>35316</v>
      </c>
      <c r="D5206" s="519" t="s">
        <v>35329</v>
      </c>
      <c r="E5206" s="519" t="s">
        <v>35442</v>
      </c>
      <c r="F5206" s="519" t="s">
        <v>35443</v>
      </c>
      <c r="G5206" s="519" t="s">
        <v>35444</v>
      </c>
      <c r="I5206" s="519" t="s">
        <v>5</v>
      </c>
      <c r="J5206" s="650">
        <v>103.12</v>
      </c>
    </row>
    <row r="5207" spans="1:10">
      <c r="A5207" s="519" t="s">
        <v>5422</v>
      </c>
      <c r="B5207"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7" s="519" t="s">
        <v>35311</v>
      </c>
      <c r="D5207" s="519" t="s">
        <v>35329</v>
      </c>
      <c r="E5207" s="519" t="s">
        <v>35442</v>
      </c>
      <c r="F5207" s="519" t="s">
        <v>35443</v>
      </c>
      <c r="G5207" s="519" t="s">
        <v>35445</v>
      </c>
      <c r="I5207" s="519" t="s">
        <v>5</v>
      </c>
      <c r="J5207" s="650">
        <v>105.21</v>
      </c>
    </row>
    <row r="5208" spans="1:10">
      <c r="A5208" s="519" t="s">
        <v>5423</v>
      </c>
      <c r="B5208"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75MM</v>
      </c>
      <c r="C5208" s="519" t="s">
        <v>35311</v>
      </c>
      <c r="D5208" s="519" t="s">
        <v>35329</v>
      </c>
      <c r="E5208" s="519" t="s">
        <v>35442</v>
      </c>
      <c r="F5208" s="519" t="s">
        <v>35443</v>
      </c>
      <c r="G5208" s="519" t="s">
        <v>35445</v>
      </c>
      <c r="I5208" s="519" t="s">
        <v>5</v>
      </c>
      <c r="J5208" s="650">
        <v>103.1</v>
      </c>
    </row>
    <row r="5209" spans="1:10">
      <c r="A5209" s="519" t="s">
        <v>5424</v>
      </c>
      <c r="B5209"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09" s="519" t="s">
        <v>35311</v>
      </c>
      <c r="D5209" s="519" t="s">
        <v>35329</v>
      </c>
      <c r="E5209" s="519" t="s">
        <v>35442</v>
      </c>
      <c r="F5209" s="519" t="s">
        <v>35443</v>
      </c>
      <c r="G5209" s="519" t="s">
        <v>35446</v>
      </c>
      <c r="I5209" s="519" t="s">
        <v>5</v>
      </c>
      <c r="J5209" s="650">
        <v>323.17</v>
      </c>
    </row>
    <row r="5210" spans="1:10">
      <c r="A5210" s="519" t="s">
        <v>5425</v>
      </c>
      <c r="B5210"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100MM</v>
      </c>
      <c r="C5210" s="519" t="s">
        <v>35311</v>
      </c>
      <c r="D5210" s="519" t="s">
        <v>35329</v>
      </c>
      <c r="E5210" s="519" t="s">
        <v>35442</v>
      </c>
      <c r="F5210" s="519" t="s">
        <v>35443</v>
      </c>
      <c r="G5210" s="519" t="s">
        <v>35446</v>
      </c>
      <c r="I5210" s="519" t="s">
        <v>5</v>
      </c>
      <c r="J5210" s="650">
        <v>320.3</v>
      </c>
    </row>
    <row r="5211" spans="1:10">
      <c r="A5211" s="519" t="s">
        <v>5426</v>
      </c>
      <c r="B5211"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11" s="519" t="s">
        <v>35311</v>
      </c>
      <c r="D5211" s="519" t="s">
        <v>35329</v>
      </c>
      <c r="E5211" s="519" t="s">
        <v>35442</v>
      </c>
      <c r="F5211" s="519" t="s">
        <v>35443</v>
      </c>
      <c r="G5211" s="519" t="s">
        <v>35447</v>
      </c>
      <c r="I5211" s="519" t="s">
        <v>5</v>
      </c>
      <c r="J5211" s="650">
        <v>331.29</v>
      </c>
    </row>
    <row r="5212" spans="1:10">
      <c r="A5212" s="519" t="s">
        <v>5427</v>
      </c>
      <c r="B5212"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150MM</v>
      </c>
      <c r="C5212" s="519" t="s">
        <v>35311</v>
      </c>
      <c r="D5212" s="519" t="s">
        <v>35329</v>
      </c>
      <c r="E5212" s="519" t="s">
        <v>35442</v>
      </c>
      <c r="F5212" s="519" t="s">
        <v>35443</v>
      </c>
      <c r="G5212" s="519" t="s">
        <v>35447</v>
      </c>
      <c r="I5212" s="519" t="s">
        <v>5</v>
      </c>
      <c r="J5212" s="650">
        <v>327.45</v>
      </c>
    </row>
    <row r="5213" spans="1:10">
      <c r="A5213" s="519" t="s">
        <v>5428</v>
      </c>
      <c r="B5213"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3" s="519" t="s">
        <v>35311</v>
      </c>
      <c r="D5213" s="519" t="s">
        <v>35329</v>
      </c>
      <c r="E5213" s="519" t="s">
        <v>35442</v>
      </c>
      <c r="F5213" s="519" t="s">
        <v>35443</v>
      </c>
      <c r="G5213" s="519" t="s">
        <v>35448</v>
      </c>
      <c r="I5213" s="519" t="s">
        <v>5</v>
      </c>
      <c r="J5213" s="650">
        <v>333.35</v>
      </c>
    </row>
    <row r="5214" spans="1:10">
      <c r="A5214" s="519" t="s">
        <v>5429</v>
      </c>
      <c r="B5214"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200MM</v>
      </c>
      <c r="C5214" s="519" t="s">
        <v>35311</v>
      </c>
      <c r="D5214" s="519" t="s">
        <v>35329</v>
      </c>
      <c r="E5214" s="519" t="s">
        <v>35442</v>
      </c>
      <c r="F5214" s="519" t="s">
        <v>35443</v>
      </c>
      <c r="G5214" s="519" t="s">
        <v>35448</v>
      </c>
      <c r="I5214" s="519" t="s">
        <v>5</v>
      </c>
      <c r="J5214" s="650">
        <v>329.41</v>
      </c>
    </row>
    <row r="5215" spans="1:10">
      <c r="A5215" s="519" t="s">
        <v>5430</v>
      </c>
      <c r="B5215"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5" s="519" t="s">
        <v>35311</v>
      </c>
      <c r="D5215" s="519" t="s">
        <v>35329</v>
      </c>
      <c r="E5215" s="519" t="s">
        <v>35442</v>
      </c>
      <c r="F5215" s="519" t="s">
        <v>35443</v>
      </c>
      <c r="G5215" s="519" t="s">
        <v>35449</v>
      </c>
      <c r="I5215" s="519" t="s">
        <v>5</v>
      </c>
      <c r="J5215" s="650">
        <v>528.98</v>
      </c>
    </row>
    <row r="5216" spans="1:10">
      <c r="A5216" s="519" t="s">
        <v>5431</v>
      </c>
      <c r="B5216"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250MM</v>
      </c>
      <c r="C5216" s="519" t="s">
        <v>35311</v>
      </c>
      <c r="D5216" s="519" t="s">
        <v>35329</v>
      </c>
      <c r="E5216" s="519" t="s">
        <v>35442</v>
      </c>
      <c r="F5216" s="519" t="s">
        <v>35443</v>
      </c>
      <c r="G5216" s="519" t="s">
        <v>35449</v>
      </c>
      <c r="I5216" s="519" t="s">
        <v>5</v>
      </c>
      <c r="J5216" s="650">
        <v>523.77</v>
      </c>
    </row>
    <row r="5217" spans="1:10">
      <c r="A5217" s="519" t="s">
        <v>5432</v>
      </c>
      <c r="B5217"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7" s="519" t="s">
        <v>35311</v>
      </c>
      <c r="D5217" s="519" t="s">
        <v>35329</v>
      </c>
      <c r="E5217" s="519" t="s">
        <v>35442</v>
      </c>
      <c r="F5217" s="519" t="s">
        <v>35443</v>
      </c>
      <c r="G5217" s="519" t="s">
        <v>35450</v>
      </c>
      <c r="I5217" s="519" t="s">
        <v>5</v>
      </c>
      <c r="J5217" s="650">
        <v>542.98</v>
      </c>
    </row>
    <row r="5218" spans="1:10">
      <c r="A5218" s="519" t="s">
        <v>5433</v>
      </c>
      <c r="B5218"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300MM</v>
      </c>
      <c r="C5218" s="519" t="s">
        <v>35311</v>
      </c>
      <c r="D5218" s="519" t="s">
        <v>35329</v>
      </c>
      <c r="E5218" s="519" t="s">
        <v>35442</v>
      </c>
      <c r="F5218" s="519" t="s">
        <v>35443</v>
      </c>
      <c r="G5218" s="519" t="s">
        <v>35450</v>
      </c>
      <c r="I5218" s="519" t="s">
        <v>5</v>
      </c>
      <c r="J5218" s="650">
        <v>537.74</v>
      </c>
    </row>
    <row r="5219" spans="1:10">
      <c r="A5219" s="519" t="s">
        <v>5434</v>
      </c>
      <c r="B5219"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19" s="519" t="s">
        <v>35311</v>
      </c>
      <c r="D5219" s="519" t="s">
        <v>35329</v>
      </c>
      <c r="E5219" s="519" t="s">
        <v>35442</v>
      </c>
      <c r="F5219" s="519" t="s">
        <v>35443</v>
      </c>
      <c r="G5219" s="519" t="s">
        <v>35451</v>
      </c>
      <c r="I5219" s="519" t="s">
        <v>5</v>
      </c>
      <c r="J5219" s="650">
        <v>712.92</v>
      </c>
    </row>
    <row r="5220" spans="1:10">
      <c r="A5220" s="519" t="s">
        <v>5435</v>
      </c>
      <c r="B5220"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350MM</v>
      </c>
      <c r="C5220" s="519" t="s">
        <v>35311</v>
      </c>
      <c r="D5220" s="519" t="s">
        <v>35329</v>
      </c>
      <c r="E5220" s="519" t="s">
        <v>35442</v>
      </c>
      <c r="F5220" s="519" t="s">
        <v>35443</v>
      </c>
      <c r="G5220" s="519" t="s">
        <v>35451</v>
      </c>
      <c r="I5220" s="519" t="s">
        <v>5</v>
      </c>
      <c r="J5220" s="650">
        <v>706.76</v>
      </c>
    </row>
    <row r="5221" spans="1:10">
      <c r="A5221" s="519" t="s">
        <v>5436</v>
      </c>
      <c r="B5221"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21" s="519" t="s">
        <v>35311</v>
      </c>
      <c r="D5221" s="519" t="s">
        <v>35329</v>
      </c>
      <c r="E5221" s="519" t="s">
        <v>35442</v>
      </c>
      <c r="F5221" s="519" t="s">
        <v>35443</v>
      </c>
      <c r="G5221" s="519" t="s">
        <v>35452</v>
      </c>
      <c r="I5221" s="519" t="s">
        <v>5</v>
      </c>
      <c r="J5221" s="650">
        <v>1322.88</v>
      </c>
    </row>
    <row r="5222" spans="1:10">
      <c r="A5222" s="519" t="s">
        <v>5437</v>
      </c>
      <c r="B5222"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400MM</v>
      </c>
      <c r="C5222" s="519" t="s">
        <v>35311</v>
      </c>
      <c r="D5222" s="519" t="s">
        <v>35329</v>
      </c>
      <c r="E5222" s="519" t="s">
        <v>35442</v>
      </c>
      <c r="F5222" s="519" t="s">
        <v>35443</v>
      </c>
      <c r="G5222" s="519" t="s">
        <v>35452</v>
      </c>
      <c r="I5222" s="519" t="s">
        <v>5</v>
      </c>
      <c r="J5222" s="650">
        <v>1315.97</v>
      </c>
    </row>
    <row r="5223" spans="1:10">
      <c r="A5223" s="519" t="s">
        <v>5438</v>
      </c>
      <c r="B5223"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3" s="519" t="s">
        <v>35311</v>
      </c>
      <c r="D5223" s="519" t="s">
        <v>35329</v>
      </c>
      <c r="E5223" s="519" t="s">
        <v>35442</v>
      </c>
      <c r="F5223" s="519" t="s">
        <v>35443</v>
      </c>
      <c r="G5223" s="519" t="s">
        <v>35453</v>
      </c>
      <c r="I5223" s="519" t="s">
        <v>5</v>
      </c>
      <c r="J5223" s="650">
        <v>1628.47</v>
      </c>
    </row>
    <row r="5224" spans="1:10">
      <c r="A5224" s="519" t="s">
        <v>5439</v>
      </c>
      <c r="B5224"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450MM</v>
      </c>
      <c r="C5224" s="519" t="s">
        <v>35311</v>
      </c>
      <c r="D5224" s="519" t="s">
        <v>35329</v>
      </c>
      <c r="E5224" s="519" t="s">
        <v>35442</v>
      </c>
      <c r="F5224" s="519" t="s">
        <v>35443</v>
      </c>
      <c r="G5224" s="519" t="s">
        <v>35453</v>
      </c>
      <c r="I5224" s="519" t="s">
        <v>5</v>
      </c>
      <c r="J5224" s="650">
        <v>1620.8</v>
      </c>
    </row>
    <row r="5225" spans="1:10">
      <c r="A5225" s="519" t="s">
        <v>5440</v>
      </c>
      <c r="B5225"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5" s="519" t="s">
        <v>35311</v>
      </c>
      <c r="D5225" s="519" t="s">
        <v>35329</v>
      </c>
      <c r="E5225" s="519" t="s">
        <v>35442</v>
      </c>
      <c r="F5225" s="519" t="s">
        <v>35443</v>
      </c>
      <c r="G5225" s="519" t="s">
        <v>35454</v>
      </c>
      <c r="I5225" s="519" t="s">
        <v>5</v>
      </c>
      <c r="J5225" s="650">
        <v>1632.5</v>
      </c>
    </row>
    <row r="5226" spans="1:10">
      <c r="A5226" s="519" t="s">
        <v>5441</v>
      </c>
      <c r="B5226"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500MM</v>
      </c>
      <c r="C5226" s="519" t="s">
        <v>35311</v>
      </c>
      <c r="D5226" s="519" t="s">
        <v>35329</v>
      </c>
      <c r="E5226" s="519" t="s">
        <v>35442</v>
      </c>
      <c r="F5226" s="519" t="s">
        <v>35443</v>
      </c>
      <c r="G5226" s="519" t="s">
        <v>35454</v>
      </c>
      <c r="I5226" s="519" t="s">
        <v>5</v>
      </c>
      <c r="J5226" s="650">
        <v>1624.45</v>
      </c>
    </row>
    <row r="5227" spans="1:10">
      <c r="A5227" s="519" t="s">
        <v>5442</v>
      </c>
      <c r="B5227"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7" s="519" t="s">
        <v>35311</v>
      </c>
      <c r="D5227" s="519" t="s">
        <v>35329</v>
      </c>
      <c r="E5227" s="519" t="s">
        <v>35442</v>
      </c>
      <c r="F5227" s="519" t="s">
        <v>35443</v>
      </c>
      <c r="G5227" s="519" t="s">
        <v>35455</v>
      </c>
      <c r="I5227" s="519" t="s">
        <v>5</v>
      </c>
      <c r="J5227" s="650">
        <v>3902.21</v>
      </c>
    </row>
    <row r="5228" spans="1:10">
      <c r="A5228" s="519" t="s">
        <v>5443</v>
      </c>
      <c r="B5228"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600MM</v>
      </c>
      <c r="C5228" s="519" t="s">
        <v>35311</v>
      </c>
      <c r="D5228" s="519" t="s">
        <v>35329</v>
      </c>
      <c r="E5228" s="519" t="s">
        <v>35442</v>
      </c>
      <c r="F5228" s="519" t="s">
        <v>35443</v>
      </c>
      <c r="G5228" s="519" t="s">
        <v>35455</v>
      </c>
      <c r="I5228" s="519" t="s">
        <v>5</v>
      </c>
      <c r="J5228" s="650">
        <v>3893.42</v>
      </c>
    </row>
    <row r="5229" spans="1:10">
      <c r="A5229" s="519" t="s">
        <v>5444</v>
      </c>
      <c r="B5229"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29" s="519" t="s">
        <v>35311</v>
      </c>
      <c r="D5229" s="519" t="s">
        <v>35329</v>
      </c>
      <c r="E5229" s="519" t="s">
        <v>35442</v>
      </c>
      <c r="F5229" s="519" t="s">
        <v>35443</v>
      </c>
      <c r="G5229" s="519" t="s">
        <v>35456</v>
      </c>
      <c r="I5229" s="519" t="s">
        <v>5</v>
      </c>
      <c r="J5229" s="650">
        <v>4663.82</v>
      </c>
    </row>
    <row r="5230" spans="1:10">
      <c r="A5230" s="519" t="s">
        <v>5445</v>
      </c>
      <c r="B5230"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700MM</v>
      </c>
      <c r="C5230" s="519" t="s">
        <v>35311</v>
      </c>
      <c r="D5230" s="519" t="s">
        <v>35329</v>
      </c>
      <c r="E5230" s="519" t="s">
        <v>35442</v>
      </c>
      <c r="F5230" s="519" t="s">
        <v>35443</v>
      </c>
      <c r="G5230" s="519" t="s">
        <v>35456</v>
      </c>
      <c r="I5230" s="519" t="s">
        <v>5</v>
      </c>
      <c r="J5230" s="650">
        <v>4653.76</v>
      </c>
    </row>
    <row r="5231" spans="1:10">
      <c r="A5231" s="519" t="s">
        <v>5446</v>
      </c>
      <c r="B5231"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31" s="519" t="s">
        <v>35311</v>
      </c>
      <c r="D5231" s="519" t="s">
        <v>35329</v>
      </c>
      <c r="E5231" s="519" t="s">
        <v>35442</v>
      </c>
      <c r="F5231" s="519" t="s">
        <v>35443</v>
      </c>
      <c r="G5231" s="519" t="s">
        <v>35457</v>
      </c>
      <c r="I5231" s="519" t="s">
        <v>5</v>
      </c>
      <c r="J5231" s="650">
        <v>5774.88</v>
      </c>
    </row>
    <row r="5232" spans="1:10">
      <c r="A5232" s="519" t="s">
        <v>5447</v>
      </c>
      <c r="B5232"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800MM</v>
      </c>
      <c r="C5232" s="519" t="s">
        <v>35311</v>
      </c>
      <c r="D5232" s="519" t="s">
        <v>35329</v>
      </c>
      <c r="E5232" s="519" t="s">
        <v>35442</v>
      </c>
      <c r="F5232" s="519" t="s">
        <v>35443</v>
      </c>
      <c r="G5232" s="519" t="s">
        <v>35457</v>
      </c>
      <c r="I5232" s="519" t="s">
        <v>5</v>
      </c>
      <c r="J5232" s="650">
        <v>5763.92</v>
      </c>
    </row>
    <row r="5233" spans="1:10">
      <c r="A5233" s="519" t="s">
        <v>5448</v>
      </c>
      <c r="B5233"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3" s="519" t="s">
        <v>35311</v>
      </c>
      <c r="D5233" s="519" t="s">
        <v>35329</v>
      </c>
      <c r="E5233" s="519" t="s">
        <v>35442</v>
      </c>
      <c r="F5233" s="519" t="s">
        <v>35443</v>
      </c>
      <c r="G5233" s="519" t="s">
        <v>35458</v>
      </c>
      <c r="I5233" s="519" t="s">
        <v>5</v>
      </c>
      <c r="J5233" s="650">
        <v>6724.18</v>
      </c>
    </row>
    <row r="5234" spans="1:10">
      <c r="A5234" s="519" t="s">
        <v>5449</v>
      </c>
      <c r="B5234"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900MM</v>
      </c>
      <c r="C5234" s="519" t="s">
        <v>35311</v>
      </c>
      <c r="D5234" s="519" t="s">
        <v>35329</v>
      </c>
      <c r="E5234" s="519" t="s">
        <v>35442</v>
      </c>
      <c r="F5234" s="519" t="s">
        <v>35443</v>
      </c>
      <c r="G5234" s="519" t="s">
        <v>35458</v>
      </c>
      <c r="I5234" s="519" t="s">
        <v>5</v>
      </c>
      <c r="J5234" s="650">
        <v>6711.82</v>
      </c>
    </row>
    <row r="5235" spans="1:10">
      <c r="A5235" s="519" t="s">
        <v>5450</v>
      </c>
      <c r="B5235"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5" s="519" t="s">
        <v>35311</v>
      </c>
      <c r="D5235" s="519" t="s">
        <v>35329</v>
      </c>
      <c r="E5235" s="519" t="s">
        <v>35442</v>
      </c>
      <c r="F5235" s="519" t="s">
        <v>35443</v>
      </c>
      <c r="G5235" s="519" t="s">
        <v>35459</v>
      </c>
      <c r="I5235" s="519" t="s">
        <v>5</v>
      </c>
      <c r="J5235" s="650">
        <v>9239.42</v>
      </c>
    </row>
    <row r="5236" spans="1:10">
      <c r="A5236" s="519" t="s">
        <v>5451</v>
      </c>
      <c r="B5236"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1000MM</v>
      </c>
      <c r="C5236" s="519" t="s">
        <v>35311</v>
      </c>
      <c r="D5236" s="519" t="s">
        <v>35329</v>
      </c>
      <c r="E5236" s="519" t="s">
        <v>35442</v>
      </c>
      <c r="F5236" s="519" t="s">
        <v>35443</v>
      </c>
      <c r="G5236" s="519" t="s">
        <v>35459</v>
      </c>
      <c r="I5236" s="519" t="s">
        <v>5</v>
      </c>
      <c r="J5236" s="650">
        <v>9226.01</v>
      </c>
    </row>
    <row r="5237" spans="1:10">
      <c r="A5237" s="519" t="s">
        <v>5452</v>
      </c>
      <c r="B5237"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7" s="519" t="s">
        <v>35311</v>
      </c>
      <c r="D5237" s="519" t="s">
        <v>35329</v>
      </c>
      <c r="E5237" s="519" t="s">
        <v>35442</v>
      </c>
      <c r="F5237" s="519" t="s">
        <v>35443</v>
      </c>
      <c r="G5237" s="519" t="s">
        <v>35460</v>
      </c>
      <c r="I5237" s="519" t="s">
        <v>5</v>
      </c>
      <c r="J5237" s="650">
        <v>12735.78</v>
      </c>
    </row>
    <row r="5238" spans="1:10">
      <c r="A5238" s="519" t="s">
        <v>5453</v>
      </c>
      <c r="B5238" s="519" t="str">
        <f t="shared" si="81"/>
        <v>ASSENTAMENTO SEM FORNECIMENTO,DE TUBOS ATE 1,00M DE COMPRIMENTO OU CONEXOES DE FERRO FUNDIDO OU ACO,COM FLANGES CLASSE PN-10,INCLUSIVE O FORNECIMENTO DOS MATERIAIS PARA JUNTAS(ARRUELAS DE BORRACHA E PARAFUSOS COM PORCAS DE ACO INOX 316),CUSTO POR JUNTA,COM DIAMETRO DE 1200MM</v>
      </c>
      <c r="C5238" s="519" t="s">
        <v>35311</v>
      </c>
      <c r="D5238" s="519" t="s">
        <v>35329</v>
      </c>
      <c r="E5238" s="519" t="s">
        <v>35442</v>
      </c>
      <c r="F5238" s="519" t="s">
        <v>35443</v>
      </c>
      <c r="G5238" s="519" t="s">
        <v>35460</v>
      </c>
      <c r="I5238" s="519" t="s">
        <v>5</v>
      </c>
      <c r="J5238" s="650">
        <v>12719.63</v>
      </c>
    </row>
    <row r="5239" spans="1:10">
      <c r="A5239" s="519" t="s">
        <v>5454</v>
      </c>
      <c r="B5239"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39" s="519" t="s">
        <v>35365</v>
      </c>
      <c r="D5239" s="519" t="s">
        <v>35461</v>
      </c>
      <c r="E5239" s="519" t="s">
        <v>35462</v>
      </c>
      <c r="F5239" s="519" t="s">
        <v>35463</v>
      </c>
      <c r="G5239" s="519" t="s">
        <v>35464</v>
      </c>
      <c r="I5239" s="519" t="s">
        <v>5</v>
      </c>
      <c r="J5239" s="650">
        <v>104.42</v>
      </c>
    </row>
    <row r="5240" spans="1:10">
      <c r="A5240" s="519" t="s">
        <v>5455</v>
      </c>
      <c r="B5240"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50MM</v>
      </c>
      <c r="C5240" s="519" t="s">
        <v>35365</v>
      </c>
      <c r="D5240" s="519" t="s">
        <v>35461</v>
      </c>
      <c r="E5240" s="519" t="s">
        <v>35462</v>
      </c>
      <c r="F5240" s="519" t="s">
        <v>35463</v>
      </c>
      <c r="G5240" s="519" t="s">
        <v>35464</v>
      </c>
      <c r="I5240" s="519" t="s">
        <v>5</v>
      </c>
      <c r="J5240" s="650">
        <v>102.34</v>
      </c>
    </row>
    <row r="5241" spans="1:10">
      <c r="A5241" s="519" t="s">
        <v>5456</v>
      </c>
      <c r="B5241" s="519"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41" s="519" t="s">
        <v>35465</v>
      </c>
      <c r="D5241" s="519" t="s">
        <v>35461</v>
      </c>
      <c r="E5241" s="519" t="s">
        <v>35462</v>
      </c>
      <c r="F5241" s="519" t="s">
        <v>35463</v>
      </c>
      <c r="G5241" s="519" t="s">
        <v>35466</v>
      </c>
      <c r="I5241" s="519" t="s">
        <v>5</v>
      </c>
      <c r="J5241" s="650">
        <v>105.34</v>
      </c>
    </row>
    <row r="5242" spans="1:10">
      <c r="A5242" s="519" t="s">
        <v>5457</v>
      </c>
      <c r="B5242" s="519" t="str">
        <f t="shared" si="81"/>
        <v>MONTAGEM SEM FORNECIMENTO DE VALVULAS DE GAVETA(REGISTROS),VALVULAS DE RETENCAO,VENTOSAS,ETC,COM FLANGES CLASSE PN-10,INCLUSIVE O FORNECIMENTO DOS MATERIAIS PARA AS JUNTAS(ARRUELAS DE BORRACHA E PARAFUSOS COM PORCAS DE ACO INOX 316),CUSTO POR JUNTA FLANGEADA,COM DIAMETRO DE 75MM</v>
      </c>
      <c r="C5242" s="519" t="s">
        <v>35465</v>
      </c>
      <c r="D5242" s="519" t="s">
        <v>35461</v>
      </c>
      <c r="E5242" s="519" t="s">
        <v>35462</v>
      </c>
      <c r="F5242" s="519" t="s">
        <v>35463</v>
      </c>
      <c r="G5242" s="519" t="s">
        <v>35466</v>
      </c>
      <c r="I5242" s="519" t="s">
        <v>5</v>
      </c>
      <c r="J5242" s="650">
        <v>103.21</v>
      </c>
    </row>
    <row r="5243" spans="1:10">
      <c r="A5243" s="519" t="s">
        <v>5458</v>
      </c>
      <c r="B5243"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3" s="519" t="s">
        <v>35365</v>
      </c>
      <c r="D5243" s="519" t="s">
        <v>35461</v>
      </c>
      <c r="E5243" s="519" t="s">
        <v>35462</v>
      </c>
      <c r="F5243" s="519" t="s">
        <v>35463</v>
      </c>
      <c r="G5243" s="519" t="s">
        <v>35467</v>
      </c>
      <c r="I5243" s="519" t="s">
        <v>5</v>
      </c>
      <c r="J5243" s="650">
        <v>202.74</v>
      </c>
    </row>
    <row r="5244" spans="1:10">
      <c r="A5244" s="519" t="s">
        <v>5459</v>
      </c>
      <c r="B5244"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100MM</v>
      </c>
      <c r="C5244" s="519" t="s">
        <v>35365</v>
      </c>
      <c r="D5244" s="519" t="s">
        <v>35461</v>
      </c>
      <c r="E5244" s="519" t="s">
        <v>35462</v>
      </c>
      <c r="F5244" s="519" t="s">
        <v>35463</v>
      </c>
      <c r="G5244" s="519" t="s">
        <v>35467</v>
      </c>
      <c r="I5244" s="519" t="s">
        <v>5</v>
      </c>
      <c r="J5244" s="650">
        <v>199.33</v>
      </c>
    </row>
    <row r="5245" spans="1:10">
      <c r="A5245" s="519" t="s">
        <v>5460</v>
      </c>
      <c r="B5245"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5" s="519" t="s">
        <v>35365</v>
      </c>
      <c r="D5245" s="519" t="s">
        <v>35461</v>
      </c>
      <c r="E5245" s="519" t="s">
        <v>35462</v>
      </c>
      <c r="F5245" s="519" t="s">
        <v>35463</v>
      </c>
      <c r="G5245" s="519" t="s">
        <v>35468</v>
      </c>
      <c r="I5245" s="519" t="s">
        <v>5</v>
      </c>
      <c r="J5245" s="650">
        <v>331.81</v>
      </c>
    </row>
    <row r="5246" spans="1:10">
      <c r="A5246" s="519" t="s">
        <v>5461</v>
      </c>
      <c r="B5246"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150MM</v>
      </c>
      <c r="C5246" s="519" t="s">
        <v>35365</v>
      </c>
      <c r="D5246" s="519" t="s">
        <v>35461</v>
      </c>
      <c r="E5246" s="519" t="s">
        <v>35462</v>
      </c>
      <c r="F5246" s="519" t="s">
        <v>35463</v>
      </c>
      <c r="G5246" s="519" t="s">
        <v>35468</v>
      </c>
      <c r="I5246" s="519" t="s">
        <v>5</v>
      </c>
      <c r="J5246" s="650">
        <v>327.9</v>
      </c>
    </row>
    <row r="5247" spans="1:10">
      <c r="A5247" s="519" t="s">
        <v>5462</v>
      </c>
      <c r="B5247"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7" s="519" t="s">
        <v>35365</v>
      </c>
      <c r="D5247" s="519" t="s">
        <v>35461</v>
      </c>
      <c r="E5247" s="519" t="s">
        <v>35462</v>
      </c>
      <c r="F5247" s="519" t="s">
        <v>35463</v>
      </c>
      <c r="G5247" s="519" t="s">
        <v>35469</v>
      </c>
      <c r="I5247" s="519" t="s">
        <v>5</v>
      </c>
      <c r="J5247" s="650">
        <v>370.39</v>
      </c>
    </row>
    <row r="5248" spans="1:10">
      <c r="A5248" s="519" t="s">
        <v>5463</v>
      </c>
      <c r="B5248"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200MM</v>
      </c>
      <c r="C5248" s="519" t="s">
        <v>35365</v>
      </c>
      <c r="D5248" s="519" t="s">
        <v>35461</v>
      </c>
      <c r="E5248" s="519" t="s">
        <v>35462</v>
      </c>
      <c r="F5248" s="519" t="s">
        <v>35463</v>
      </c>
      <c r="G5248" s="519" t="s">
        <v>35469</v>
      </c>
      <c r="I5248" s="519" t="s">
        <v>5</v>
      </c>
      <c r="J5248" s="650">
        <v>366.09</v>
      </c>
    </row>
    <row r="5249" spans="1:10">
      <c r="A5249" s="519" t="s">
        <v>5464</v>
      </c>
      <c r="B5249"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49" s="519" t="s">
        <v>35365</v>
      </c>
      <c r="D5249" s="519" t="s">
        <v>35461</v>
      </c>
      <c r="E5249" s="519" t="s">
        <v>35462</v>
      </c>
      <c r="F5249" s="519" t="s">
        <v>35463</v>
      </c>
      <c r="G5249" s="519" t="s">
        <v>35470</v>
      </c>
      <c r="I5249" s="519" t="s">
        <v>5</v>
      </c>
      <c r="J5249" s="650">
        <v>529.32000000000005</v>
      </c>
    </row>
    <row r="5250" spans="1:10">
      <c r="A5250" s="519" t="s">
        <v>5465</v>
      </c>
      <c r="B5250"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250MM</v>
      </c>
      <c r="C5250" s="519" t="s">
        <v>35365</v>
      </c>
      <c r="D5250" s="519" t="s">
        <v>35461</v>
      </c>
      <c r="E5250" s="519" t="s">
        <v>35462</v>
      </c>
      <c r="F5250" s="519" t="s">
        <v>35463</v>
      </c>
      <c r="G5250" s="519" t="s">
        <v>35470</v>
      </c>
      <c r="I5250" s="519" t="s">
        <v>5</v>
      </c>
      <c r="J5250" s="650">
        <v>524.1</v>
      </c>
    </row>
    <row r="5251" spans="1:10">
      <c r="A5251" s="519" t="s">
        <v>5466</v>
      </c>
      <c r="B5251"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51" s="519" t="s">
        <v>35365</v>
      </c>
      <c r="D5251" s="519" t="s">
        <v>35461</v>
      </c>
      <c r="E5251" s="519" t="s">
        <v>35462</v>
      </c>
      <c r="F5251" s="519" t="s">
        <v>35463</v>
      </c>
      <c r="G5251" s="519" t="s">
        <v>35471</v>
      </c>
      <c r="I5251" s="519" t="s">
        <v>5</v>
      </c>
      <c r="J5251" s="650">
        <v>544.02</v>
      </c>
    </row>
    <row r="5252" spans="1:10">
      <c r="A5252" s="519" t="s">
        <v>5467</v>
      </c>
      <c r="B5252"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300MM</v>
      </c>
      <c r="C5252" s="519" t="s">
        <v>35365</v>
      </c>
      <c r="D5252" s="519" t="s">
        <v>35461</v>
      </c>
      <c r="E5252" s="519" t="s">
        <v>35462</v>
      </c>
      <c r="F5252" s="519" t="s">
        <v>35463</v>
      </c>
      <c r="G5252" s="519" t="s">
        <v>35471</v>
      </c>
      <c r="I5252" s="519" t="s">
        <v>5</v>
      </c>
      <c r="J5252" s="650">
        <v>538.75</v>
      </c>
    </row>
    <row r="5253" spans="1:10">
      <c r="A5253" s="519" t="s">
        <v>5468</v>
      </c>
      <c r="B5253"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3" s="519" t="s">
        <v>35365</v>
      </c>
      <c r="D5253" s="519" t="s">
        <v>35461</v>
      </c>
      <c r="E5253" s="519" t="s">
        <v>35462</v>
      </c>
      <c r="F5253" s="519" t="s">
        <v>35463</v>
      </c>
      <c r="G5253" s="519" t="s">
        <v>35472</v>
      </c>
      <c r="I5253" s="519" t="s">
        <v>5</v>
      </c>
      <c r="J5253" s="650">
        <v>715.16</v>
      </c>
    </row>
    <row r="5254" spans="1:10">
      <c r="A5254" s="519" t="s">
        <v>5469</v>
      </c>
      <c r="B5254"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350MM</v>
      </c>
      <c r="C5254" s="519" t="s">
        <v>35365</v>
      </c>
      <c r="D5254" s="519" t="s">
        <v>35461</v>
      </c>
      <c r="E5254" s="519" t="s">
        <v>35462</v>
      </c>
      <c r="F5254" s="519" t="s">
        <v>35463</v>
      </c>
      <c r="G5254" s="519" t="s">
        <v>35472</v>
      </c>
      <c r="I5254" s="519" t="s">
        <v>5</v>
      </c>
      <c r="J5254" s="650">
        <v>708.9</v>
      </c>
    </row>
    <row r="5255" spans="1:10">
      <c r="A5255" s="519" t="s">
        <v>5470</v>
      </c>
      <c r="B5255" s="519" t="str">
        <f t="shared" si="81"/>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5" s="519" t="s">
        <v>35365</v>
      </c>
      <c r="D5255" s="519" t="s">
        <v>35461</v>
      </c>
      <c r="E5255" s="519" t="s">
        <v>35462</v>
      </c>
      <c r="F5255" s="519" t="s">
        <v>35463</v>
      </c>
      <c r="G5255" s="519" t="s">
        <v>35473</v>
      </c>
      <c r="I5255" s="519" t="s">
        <v>5</v>
      </c>
      <c r="J5255" s="650">
        <v>1325.58</v>
      </c>
    </row>
    <row r="5256" spans="1:10">
      <c r="A5256" s="519" t="s">
        <v>5471</v>
      </c>
      <c r="B5256" s="519" t="str">
        <f t="shared" ref="B5256:B5319" si="82">C5256&amp;D5256&amp;E5256&amp;F5256&amp;G5256&amp;H5256</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56" s="519" t="s">
        <v>35365</v>
      </c>
      <c r="D5256" s="519" t="s">
        <v>35461</v>
      </c>
      <c r="E5256" s="519" t="s">
        <v>35462</v>
      </c>
      <c r="F5256" s="519" t="s">
        <v>35463</v>
      </c>
      <c r="G5256" s="519" t="s">
        <v>35473</v>
      </c>
      <c r="I5256" s="519" t="s">
        <v>5</v>
      </c>
      <c r="J5256" s="650">
        <v>1318.55</v>
      </c>
    </row>
    <row r="5257" spans="1:10">
      <c r="A5257" s="519" t="s">
        <v>5472</v>
      </c>
      <c r="B5257"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7" s="519" t="s">
        <v>35365</v>
      </c>
      <c r="D5257" s="519" t="s">
        <v>35461</v>
      </c>
      <c r="E5257" s="519" t="s">
        <v>35462</v>
      </c>
      <c r="F5257" s="519" t="s">
        <v>35463</v>
      </c>
      <c r="G5257" s="519" t="s">
        <v>35474</v>
      </c>
      <c r="I5257" s="519" t="s">
        <v>5</v>
      </c>
      <c r="J5257" s="650">
        <v>1631.84</v>
      </c>
    </row>
    <row r="5258" spans="1:10">
      <c r="A5258" s="519" t="s">
        <v>5473</v>
      </c>
      <c r="B5258"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450MM</v>
      </c>
      <c r="C5258" s="519" t="s">
        <v>35365</v>
      </c>
      <c r="D5258" s="519" t="s">
        <v>35461</v>
      </c>
      <c r="E5258" s="519" t="s">
        <v>35462</v>
      </c>
      <c r="F5258" s="519" t="s">
        <v>35463</v>
      </c>
      <c r="G5258" s="519" t="s">
        <v>35474</v>
      </c>
      <c r="I5258" s="519" t="s">
        <v>5</v>
      </c>
      <c r="J5258" s="650">
        <v>1624.04</v>
      </c>
    </row>
    <row r="5259" spans="1:10">
      <c r="A5259" s="519" t="s">
        <v>5474</v>
      </c>
      <c r="B5259" s="51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59" s="519" t="s">
        <v>35465</v>
      </c>
      <c r="D5259" s="519" t="s">
        <v>35461</v>
      </c>
      <c r="E5259" s="519" t="s">
        <v>35462</v>
      </c>
      <c r="F5259" s="519" t="s">
        <v>35463</v>
      </c>
      <c r="G5259" s="519" t="s">
        <v>35475</v>
      </c>
      <c r="I5259" s="519" t="s">
        <v>5</v>
      </c>
      <c r="J5259" s="650">
        <v>1638.47</v>
      </c>
    </row>
    <row r="5260" spans="1:10">
      <c r="A5260" s="519" t="s">
        <v>5475</v>
      </c>
      <c r="B5260" s="519" t="str">
        <f t="shared" si="82"/>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60" s="519" t="s">
        <v>35465</v>
      </c>
      <c r="D5260" s="519" t="s">
        <v>35461</v>
      </c>
      <c r="E5260" s="519" t="s">
        <v>35462</v>
      </c>
      <c r="F5260" s="519" t="s">
        <v>35463</v>
      </c>
      <c r="G5260" s="519" t="s">
        <v>35475</v>
      </c>
      <c r="I5260" s="519" t="s">
        <v>5</v>
      </c>
      <c r="J5260" s="650">
        <v>1630.17</v>
      </c>
    </row>
    <row r="5261" spans="1:10">
      <c r="A5261" s="519" t="s">
        <v>5476</v>
      </c>
      <c r="B5261"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61" s="519" t="s">
        <v>35365</v>
      </c>
      <c r="D5261" s="519" t="s">
        <v>35461</v>
      </c>
      <c r="E5261" s="519" t="s">
        <v>35462</v>
      </c>
      <c r="F5261" s="519" t="s">
        <v>35463</v>
      </c>
      <c r="G5261" s="519" t="s">
        <v>35476</v>
      </c>
      <c r="I5261" s="519" t="s">
        <v>5</v>
      </c>
      <c r="J5261" s="650">
        <v>3911.24</v>
      </c>
    </row>
    <row r="5262" spans="1:10">
      <c r="A5262" s="519" t="s">
        <v>5477</v>
      </c>
      <c r="B5262"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600MM</v>
      </c>
      <c r="C5262" s="519" t="s">
        <v>35365</v>
      </c>
      <c r="D5262" s="519" t="s">
        <v>35461</v>
      </c>
      <c r="E5262" s="519" t="s">
        <v>35462</v>
      </c>
      <c r="F5262" s="519" t="s">
        <v>35463</v>
      </c>
      <c r="G5262" s="519" t="s">
        <v>35476</v>
      </c>
      <c r="I5262" s="519" t="s">
        <v>5</v>
      </c>
      <c r="J5262" s="650">
        <v>3902.05</v>
      </c>
    </row>
    <row r="5263" spans="1:10">
      <c r="A5263" s="519" t="s">
        <v>5478</v>
      </c>
      <c r="B5263"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3" s="519" t="s">
        <v>35365</v>
      </c>
      <c r="D5263" s="519" t="s">
        <v>35461</v>
      </c>
      <c r="E5263" s="519" t="s">
        <v>35462</v>
      </c>
      <c r="F5263" s="519" t="s">
        <v>35463</v>
      </c>
      <c r="G5263" s="519" t="s">
        <v>35477</v>
      </c>
      <c r="I5263" s="519" t="s">
        <v>5</v>
      </c>
      <c r="J5263" s="650">
        <v>4678.82</v>
      </c>
    </row>
    <row r="5264" spans="1:10">
      <c r="A5264" s="519" t="s">
        <v>5479</v>
      </c>
      <c r="B5264"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700MM</v>
      </c>
      <c r="C5264" s="519" t="s">
        <v>35365</v>
      </c>
      <c r="D5264" s="519" t="s">
        <v>35461</v>
      </c>
      <c r="E5264" s="519" t="s">
        <v>35462</v>
      </c>
      <c r="F5264" s="519" t="s">
        <v>35463</v>
      </c>
      <c r="G5264" s="519" t="s">
        <v>35477</v>
      </c>
      <c r="I5264" s="519" t="s">
        <v>5</v>
      </c>
      <c r="J5264" s="650">
        <v>4668.09</v>
      </c>
    </row>
    <row r="5265" spans="1:10">
      <c r="A5265" s="519" t="s">
        <v>5480</v>
      </c>
      <c r="B5265"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5" s="519" t="s">
        <v>35365</v>
      </c>
      <c r="D5265" s="519" t="s">
        <v>35461</v>
      </c>
      <c r="E5265" s="519" t="s">
        <v>35462</v>
      </c>
      <c r="F5265" s="519" t="s">
        <v>35463</v>
      </c>
      <c r="G5265" s="519" t="s">
        <v>35478</v>
      </c>
      <c r="I5265" s="519" t="s">
        <v>5</v>
      </c>
      <c r="J5265" s="650">
        <v>5791.96</v>
      </c>
    </row>
    <row r="5266" spans="1:10">
      <c r="A5266" s="519" t="s">
        <v>5481</v>
      </c>
      <c r="B5266"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800MM</v>
      </c>
      <c r="C5266" s="519" t="s">
        <v>35365</v>
      </c>
      <c r="D5266" s="519" t="s">
        <v>35461</v>
      </c>
      <c r="E5266" s="519" t="s">
        <v>35462</v>
      </c>
      <c r="F5266" s="519" t="s">
        <v>35463</v>
      </c>
      <c r="G5266" s="519" t="s">
        <v>35478</v>
      </c>
      <c r="I5266" s="519" t="s">
        <v>5</v>
      </c>
      <c r="J5266" s="650">
        <v>5780.24</v>
      </c>
    </row>
    <row r="5267" spans="1:10">
      <c r="A5267" s="519" t="s">
        <v>5482</v>
      </c>
      <c r="B5267"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7" s="519" t="s">
        <v>35365</v>
      </c>
      <c r="D5267" s="519" t="s">
        <v>35461</v>
      </c>
      <c r="E5267" s="519" t="s">
        <v>35462</v>
      </c>
      <c r="F5267" s="519" t="s">
        <v>35463</v>
      </c>
      <c r="G5267" s="519" t="s">
        <v>35479</v>
      </c>
      <c r="I5267" s="519" t="s">
        <v>5</v>
      </c>
      <c r="J5267" s="650">
        <v>6749.55</v>
      </c>
    </row>
    <row r="5268" spans="1:10">
      <c r="A5268" s="519" t="s">
        <v>5483</v>
      </c>
      <c r="B5268"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900MM</v>
      </c>
      <c r="C5268" s="519" t="s">
        <v>35365</v>
      </c>
      <c r="D5268" s="519" t="s">
        <v>35461</v>
      </c>
      <c r="E5268" s="519" t="s">
        <v>35462</v>
      </c>
      <c r="F5268" s="519" t="s">
        <v>35463</v>
      </c>
      <c r="G5268" s="519" t="s">
        <v>35479</v>
      </c>
      <c r="I5268" s="519" t="s">
        <v>5</v>
      </c>
      <c r="J5268" s="650">
        <v>6736.05</v>
      </c>
    </row>
    <row r="5269" spans="1:10">
      <c r="A5269" s="519" t="s">
        <v>5484</v>
      </c>
      <c r="B5269"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69" s="519" t="s">
        <v>35365</v>
      </c>
      <c r="D5269" s="519" t="s">
        <v>35461</v>
      </c>
      <c r="E5269" s="519" t="s">
        <v>35462</v>
      </c>
      <c r="F5269" s="519" t="s">
        <v>35463</v>
      </c>
      <c r="G5269" s="519" t="s">
        <v>35480</v>
      </c>
      <c r="I5269" s="519" t="s">
        <v>5</v>
      </c>
      <c r="J5269" s="650">
        <v>9327.8700000000008</v>
      </c>
    </row>
    <row r="5270" spans="1:10">
      <c r="A5270" s="519" t="s">
        <v>5485</v>
      </c>
      <c r="B5270"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1000MM</v>
      </c>
      <c r="C5270" s="519" t="s">
        <v>35365</v>
      </c>
      <c r="D5270" s="519" t="s">
        <v>35461</v>
      </c>
      <c r="E5270" s="519" t="s">
        <v>35462</v>
      </c>
      <c r="F5270" s="519" t="s">
        <v>35463</v>
      </c>
      <c r="G5270" s="519" t="s">
        <v>35480</v>
      </c>
      <c r="I5270" s="519" t="s">
        <v>5</v>
      </c>
      <c r="J5270" s="650">
        <v>9312.19</v>
      </c>
    </row>
    <row r="5271" spans="1:10">
      <c r="A5271" s="519" t="s">
        <v>5486</v>
      </c>
      <c r="B5271"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71" s="519" t="s">
        <v>35365</v>
      </c>
      <c r="D5271" s="519" t="s">
        <v>35461</v>
      </c>
      <c r="E5271" s="519" t="s">
        <v>35462</v>
      </c>
      <c r="F5271" s="519" t="s">
        <v>35463</v>
      </c>
      <c r="G5271" s="519" t="s">
        <v>35481</v>
      </c>
      <c r="I5271" s="519" t="s">
        <v>5</v>
      </c>
      <c r="J5271" s="650">
        <v>12850.54</v>
      </c>
    </row>
    <row r="5272" spans="1:10">
      <c r="A5272" s="519" t="s">
        <v>5487</v>
      </c>
      <c r="B5272" s="519" t="str">
        <f t="shared" si="82"/>
        <v>MONTAGEM SEM FORNECIMENTO,DE VALVULAS DE GAVETA(REGISTROS),VALVULAS DE RETENCAO,VENTOSAS,ETC,COM FLANGES CLASSE PN-10,INCLUSIVE O FORNECIMENTO DOS MATERIAIS PARA AS JUNTAS(ARRUELAS DE BORRACHA E PARAFUSOS COM PORCAS DE ACO INOX 316),CUSTO POR JUNTA FLANGEADA,COM DIAMETRO DE 1200MM</v>
      </c>
      <c r="C5272" s="519" t="s">
        <v>35365</v>
      </c>
      <c r="D5272" s="519" t="s">
        <v>35461</v>
      </c>
      <c r="E5272" s="519" t="s">
        <v>35462</v>
      </c>
      <c r="F5272" s="519" t="s">
        <v>35463</v>
      </c>
      <c r="G5272" s="519" t="s">
        <v>35481</v>
      </c>
      <c r="I5272" s="519" t="s">
        <v>5</v>
      </c>
      <c r="J5272" s="650">
        <v>12831.27</v>
      </c>
    </row>
    <row r="5273" spans="1:10">
      <c r="A5273" s="519" t="s">
        <v>5488</v>
      </c>
      <c r="B5273" s="519"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3" s="519" t="s">
        <v>35482</v>
      </c>
      <c r="D5273" s="519" t="s">
        <v>35483</v>
      </c>
      <c r="E5273" s="519" t="s">
        <v>35484</v>
      </c>
      <c r="F5273" s="519" t="s">
        <v>35485</v>
      </c>
      <c r="G5273" s="519" t="s">
        <v>35486</v>
      </c>
      <c r="H5273" s="519" t="s">
        <v>35487</v>
      </c>
      <c r="I5273" s="519" t="s">
        <v>5</v>
      </c>
      <c r="J5273" s="650">
        <v>3409.09</v>
      </c>
    </row>
    <row r="5274" spans="1:10">
      <c r="A5274" s="519" t="s">
        <v>5489</v>
      </c>
      <c r="B5274" s="519" t="str">
        <f t="shared" si="82"/>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274" s="519" t="s">
        <v>35482</v>
      </c>
      <c r="D5274" s="519" t="s">
        <v>35483</v>
      </c>
      <c r="E5274" s="519" t="s">
        <v>35484</v>
      </c>
      <c r="F5274" s="519" t="s">
        <v>35485</v>
      </c>
      <c r="G5274" s="519" t="s">
        <v>35486</v>
      </c>
      <c r="H5274" s="519" t="s">
        <v>35487</v>
      </c>
      <c r="I5274" s="519" t="s">
        <v>5</v>
      </c>
      <c r="J5274" s="650">
        <v>3229.1</v>
      </c>
    </row>
    <row r="5275" spans="1:10">
      <c r="A5275" s="519" t="s">
        <v>5490</v>
      </c>
      <c r="B5275" s="519"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5" s="519" t="s">
        <v>35488</v>
      </c>
      <c r="D5275" s="519" t="s">
        <v>35489</v>
      </c>
      <c r="E5275" s="519" t="s">
        <v>35490</v>
      </c>
      <c r="F5275" s="519" t="s">
        <v>35485</v>
      </c>
      <c r="G5275" s="519" t="s">
        <v>35486</v>
      </c>
      <c r="H5275" s="519" t="s">
        <v>35487</v>
      </c>
      <c r="I5275" s="519" t="s">
        <v>5</v>
      </c>
      <c r="J5275" s="650">
        <v>3573.34</v>
      </c>
    </row>
    <row r="5276" spans="1:10">
      <c r="A5276" s="519" t="s">
        <v>5491</v>
      </c>
      <c r="B5276" s="519" t="str">
        <f t="shared" si="82"/>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276" s="519" t="s">
        <v>35488</v>
      </c>
      <c r="D5276" s="519" t="s">
        <v>35489</v>
      </c>
      <c r="E5276" s="519" t="s">
        <v>35490</v>
      </c>
      <c r="F5276" s="519" t="s">
        <v>35485</v>
      </c>
      <c r="G5276" s="519" t="s">
        <v>35486</v>
      </c>
      <c r="H5276" s="519" t="s">
        <v>35487</v>
      </c>
      <c r="I5276" s="519" t="s">
        <v>5</v>
      </c>
      <c r="J5276" s="650">
        <v>3383.52</v>
      </c>
    </row>
    <row r="5277" spans="1:10">
      <c r="A5277" s="519" t="s">
        <v>5492</v>
      </c>
      <c r="B5277" s="519"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7" s="519" t="s">
        <v>35491</v>
      </c>
      <c r="D5277" s="519" t="s">
        <v>35492</v>
      </c>
      <c r="E5277" s="519" t="s">
        <v>35490</v>
      </c>
      <c r="F5277" s="519" t="s">
        <v>35485</v>
      </c>
      <c r="G5277" s="519" t="s">
        <v>35486</v>
      </c>
      <c r="H5277" s="519" t="s">
        <v>35487</v>
      </c>
      <c r="I5277" s="519" t="s">
        <v>5</v>
      </c>
      <c r="J5277" s="650">
        <v>3988.72</v>
      </c>
    </row>
    <row r="5278" spans="1:10">
      <c r="A5278" s="519" t="s">
        <v>5493</v>
      </c>
      <c r="B5278" s="519" t="str">
        <f t="shared" si="82"/>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278" s="519" t="s">
        <v>35491</v>
      </c>
      <c r="D5278" s="519" t="s">
        <v>35492</v>
      </c>
      <c r="E5278" s="519" t="s">
        <v>35490</v>
      </c>
      <c r="F5278" s="519" t="s">
        <v>35485</v>
      </c>
      <c r="G5278" s="519" t="s">
        <v>35486</v>
      </c>
      <c r="H5278" s="519" t="s">
        <v>35487</v>
      </c>
      <c r="I5278" s="519" t="s">
        <v>5</v>
      </c>
      <c r="J5278" s="650">
        <v>3779.79</v>
      </c>
    </row>
    <row r="5279" spans="1:10">
      <c r="A5279" s="519" t="s">
        <v>5494</v>
      </c>
      <c r="B5279" s="519"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79" s="519" t="s">
        <v>35493</v>
      </c>
      <c r="D5279" s="519" t="s">
        <v>35494</v>
      </c>
      <c r="E5279" s="519" t="s">
        <v>35490</v>
      </c>
      <c r="F5279" s="519" t="s">
        <v>35485</v>
      </c>
      <c r="G5279" s="519" t="s">
        <v>35486</v>
      </c>
      <c r="H5279" s="519" t="s">
        <v>35487</v>
      </c>
      <c r="I5279" s="519" t="s">
        <v>5</v>
      </c>
      <c r="J5279" s="650">
        <v>4436.24</v>
      </c>
    </row>
    <row r="5280" spans="1:10">
      <c r="A5280" s="519" t="s">
        <v>5495</v>
      </c>
      <c r="B5280" s="519" t="str">
        <f t="shared" si="82"/>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280" s="519" t="s">
        <v>35493</v>
      </c>
      <c r="D5280" s="519" t="s">
        <v>35494</v>
      </c>
      <c r="E5280" s="519" t="s">
        <v>35490</v>
      </c>
      <c r="F5280" s="519" t="s">
        <v>35485</v>
      </c>
      <c r="G5280" s="519" t="s">
        <v>35486</v>
      </c>
      <c r="H5280" s="519" t="s">
        <v>35487</v>
      </c>
      <c r="I5280" s="519" t="s">
        <v>5</v>
      </c>
      <c r="J5280" s="650">
        <v>4201.41</v>
      </c>
    </row>
    <row r="5281" spans="1:10">
      <c r="A5281" s="519" t="s">
        <v>5496</v>
      </c>
      <c r="B5281" s="519"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81" s="519" t="s">
        <v>35495</v>
      </c>
      <c r="D5281" s="519" t="s">
        <v>35496</v>
      </c>
      <c r="E5281" s="519" t="s">
        <v>35490</v>
      </c>
      <c r="F5281" s="519" t="s">
        <v>35485</v>
      </c>
      <c r="G5281" s="519" t="s">
        <v>35486</v>
      </c>
      <c r="H5281" s="519" t="s">
        <v>35487</v>
      </c>
      <c r="I5281" s="519" t="s">
        <v>5</v>
      </c>
      <c r="J5281" s="650">
        <v>4826.33</v>
      </c>
    </row>
    <row r="5282" spans="1:10">
      <c r="A5282" s="519" t="s">
        <v>5497</v>
      </c>
      <c r="B5282" s="519" t="str">
        <f t="shared" si="82"/>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282" s="519" t="s">
        <v>35495</v>
      </c>
      <c r="D5282" s="519" t="s">
        <v>35496</v>
      </c>
      <c r="E5282" s="519" t="s">
        <v>35490</v>
      </c>
      <c r="F5282" s="519" t="s">
        <v>35485</v>
      </c>
      <c r="G5282" s="519" t="s">
        <v>35486</v>
      </c>
      <c r="H5282" s="519" t="s">
        <v>35487</v>
      </c>
      <c r="I5282" s="519" t="s">
        <v>5</v>
      </c>
      <c r="J5282" s="650">
        <v>4569.22</v>
      </c>
    </row>
    <row r="5283" spans="1:10">
      <c r="A5283" s="519" t="s">
        <v>5498</v>
      </c>
      <c r="B5283" s="519"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3" s="519" t="s">
        <v>35497</v>
      </c>
      <c r="D5283" s="519" t="s">
        <v>35498</v>
      </c>
      <c r="E5283" s="519" t="s">
        <v>35490</v>
      </c>
      <c r="F5283" s="519" t="s">
        <v>35485</v>
      </c>
      <c r="G5283" s="519" t="s">
        <v>35486</v>
      </c>
      <c r="H5283" s="519" t="s">
        <v>35487</v>
      </c>
      <c r="I5283" s="519" t="s">
        <v>5</v>
      </c>
      <c r="J5283" s="650">
        <v>5546.88</v>
      </c>
    </row>
    <row r="5284" spans="1:10">
      <c r="A5284" s="519" t="s">
        <v>5499</v>
      </c>
      <c r="B5284" s="519" t="str">
        <f t="shared" si="82"/>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284" s="519" t="s">
        <v>35497</v>
      </c>
      <c r="D5284" s="519" t="s">
        <v>35498</v>
      </c>
      <c r="E5284" s="519" t="s">
        <v>35490</v>
      </c>
      <c r="F5284" s="519" t="s">
        <v>35485</v>
      </c>
      <c r="G5284" s="519" t="s">
        <v>35486</v>
      </c>
      <c r="H5284" s="519" t="s">
        <v>35487</v>
      </c>
      <c r="I5284" s="519" t="s">
        <v>5</v>
      </c>
      <c r="J5284" s="650">
        <v>5250.5</v>
      </c>
    </row>
    <row r="5285" spans="1:10">
      <c r="A5285" s="519" t="s">
        <v>5500</v>
      </c>
      <c r="B5285" s="519"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5" s="519" t="s">
        <v>35499</v>
      </c>
      <c r="D5285" s="519" t="s">
        <v>35500</v>
      </c>
      <c r="E5285" s="519" t="s">
        <v>35490</v>
      </c>
      <c r="F5285" s="519" t="s">
        <v>35485</v>
      </c>
      <c r="G5285" s="519" t="s">
        <v>35486</v>
      </c>
      <c r="H5285" s="519" t="s">
        <v>35487</v>
      </c>
      <c r="I5285" s="519" t="s">
        <v>5</v>
      </c>
      <c r="J5285" s="650">
        <v>6131.99</v>
      </c>
    </row>
    <row r="5286" spans="1:10">
      <c r="A5286" s="519" t="s">
        <v>5501</v>
      </c>
      <c r="B5286" s="519" t="str">
        <f t="shared" si="82"/>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286" s="519" t="s">
        <v>35499</v>
      </c>
      <c r="D5286" s="519" t="s">
        <v>35500</v>
      </c>
      <c r="E5286" s="519" t="s">
        <v>35490</v>
      </c>
      <c r="F5286" s="519" t="s">
        <v>35485</v>
      </c>
      <c r="G5286" s="519" t="s">
        <v>35486</v>
      </c>
      <c r="H5286" s="519" t="s">
        <v>35487</v>
      </c>
      <c r="I5286" s="519" t="s">
        <v>5</v>
      </c>
      <c r="J5286" s="650">
        <v>5804.69</v>
      </c>
    </row>
    <row r="5287" spans="1:10">
      <c r="A5287" s="519" t="s">
        <v>5502</v>
      </c>
      <c r="B5287" s="519"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7" s="519" t="s">
        <v>35501</v>
      </c>
      <c r="D5287" s="519" t="s">
        <v>35502</v>
      </c>
      <c r="E5287" s="519" t="s">
        <v>35490</v>
      </c>
      <c r="F5287" s="519" t="s">
        <v>35485</v>
      </c>
      <c r="G5287" s="519" t="s">
        <v>35486</v>
      </c>
      <c r="H5287" s="519" t="s">
        <v>35487</v>
      </c>
      <c r="I5287" s="519" t="s">
        <v>5</v>
      </c>
      <c r="J5287" s="650">
        <v>6761.63</v>
      </c>
    </row>
    <row r="5288" spans="1:10">
      <c r="A5288" s="519" t="s">
        <v>5503</v>
      </c>
      <c r="B5288" s="519" t="str">
        <f t="shared" si="82"/>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288" s="519" t="s">
        <v>35501</v>
      </c>
      <c r="D5288" s="519" t="s">
        <v>35502</v>
      </c>
      <c r="E5288" s="519" t="s">
        <v>35490</v>
      </c>
      <c r="F5288" s="519" t="s">
        <v>35485</v>
      </c>
      <c r="G5288" s="519" t="s">
        <v>35486</v>
      </c>
      <c r="H5288" s="519" t="s">
        <v>35487</v>
      </c>
      <c r="I5288" s="519" t="s">
        <v>5</v>
      </c>
      <c r="J5288" s="650">
        <v>6403.36</v>
      </c>
    </row>
    <row r="5289" spans="1:10">
      <c r="A5289" s="519" t="s">
        <v>5504</v>
      </c>
      <c r="B5289" s="519"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89" s="519" t="s">
        <v>35503</v>
      </c>
      <c r="D5289" s="519" t="s">
        <v>35504</v>
      </c>
      <c r="E5289" s="519" t="s">
        <v>35490</v>
      </c>
      <c r="F5289" s="519" t="s">
        <v>35485</v>
      </c>
      <c r="G5289" s="519" t="s">
        <v>35486</v>
      </c>
      <c r="H5289" s="519" t="s">
        <v>35487</v>
      </c>
      <c r="I5289" s="519" t="s">
        <v>5</v>
      </c>
      <c r="J5289" s="650">
        <v>7546.07</v>
      </c>
    </row>
    <row r="5290" spans="1:10">
      <c r="A5290" s="519" t="s">
        <v>5505</v>
      </c>
      <c r="B5290" s="519" t="str">
        <f t="shared" si="82"/>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290" s="519" t="s">
        <v>35503</v>
      </c>
      <c r="D5290" s="519" t="s">
        <v>35504</v>
      </c>
      <c r="E5290" s="519" t="s">
        <v>35490</v>
      </c>
      <c r="F5290" s="519" t="s">
        <v>35485</v>
      </c>
      <c r="G5290" s="519" t="s">
        <v>35486</v>
      </c>
      <c r="H5290" s="519" t="s">
        <v>35487</v>
      </c>
      <c r="I5290" s="519" t="s">
        <v>5</v>
      </c>
      <c r="J5290" s="650">
        <v>7147.13</v>
      </c>
    </row>
    <row r="5291" spans="1:10">
      <c r="A5291" s="519" t="s">
        <v>5506</v>
      </c>
      <c r="B5291" s="519"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91" s="519" t="s">
        <v>35505</v>
      </c>
      <c r="D5291" s="519" t="s">
        <v>35506</v>
      </c>
      <c r="E5291" s="519" t="s">
        <v>35507</v>
      </c>
      <c r="F5291" s="651" t="s">
        <v>35508</v>
      </c>
      <c r="G5291" s="519" t="s">
        <v>35509</v>
      </c>
      <c r="H5291" s="519" t="s">
        <v>35510</v>
      </c>
      <c r="I5291" s="519" t="s">
        <v>5</v>
      </c>
      <c r="J5291" s="650">
        <v>2486.96</v>
      </c>
    </row>
    <row r="5292" spans="1:10">
      <c r="A5292" s="519" t="s">
        <v>5507</v>
      </c>
      <c r="B5292" s="519" t="str">
        <f t="shared" si="82"/>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292" s="519" t="s">
        <v>35505</v>
      </c>
      <c r="D5292" s="519" t="s">
        <v>35506</v>
      </c>
      <c r="E5292" s="519" t="s">
        <v>35507</v>
      </c>
      <c r="F5292" s="651" t="s">
        <v>35508</v>
      </c>
      <c r="G5292" s="519" t="s">
        <v>35509</v>
      </c>
      <c r="H5292" s="519" t="s">
        <v>35510</v>
      </c>
      <c r="I5292" s="519" t="s">
        <v>5</v>
      </c>
      <c r="J5292" s="650">
        <v>2353.46</v>
      </c>
    </row>
    <row r="5293" spans="1:10">
      <c r="A5293" s="519" t="s">
        <v>5508</v>
      </c>
      <c r="B5293" s="519"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3" s="519" t="s">
        <v>35511</v>
      </c>
      <c r="D5293" s="519" t="s">
        <v>35492</v>
      </c>
      <c r="E5293" s="519" t="s">
        <v>35512</v>
      </c>
      <c r="F5293" s="519" t="s">
        <v>35513</v>
      </c>
      <c r="G5293" s="519" t="s">
        <v>35514</v>
      </c>
      <c r="H5293" s="519" t="s">
        <v>35515</v>
      </c>
      <c r="I5293" s="519" t="s">
        <v>5</v>
      </c>
      <c r="J5293" s="650">
        <v>2867.07</v>
      </c>
    </row>
    <row r="5294" spans="1:10">
      <c r="A5294" s="519" t="s">
        <v>5509</v>
      </c>
      <c r="B5294" s="519" t="str">
        <f t="shared" si="82"/>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294" s="519" t="s">
        <v>35511</v>
      </c>
      <c r="D5294" s="519" t="s">
        <v>35492</v>
      </c>
      <c r="E5294" s="519" t="s">
        <v>35512</v>
      </c>
      <c r="F5294" s="519" t="s">
        <v>35513</v>
      </c>
      <c r="G5294" s="519" t="s">
        <v>35514</v>
      </c>
      <c r="H5294" s="519" t="s">
        <v>35515</v>
      </c>
      <c r="I5294" s="519" t="s">
        <v>5</v>
      </c>
      <c r="J5294" s="650">
        <v>2716.04</v>
      </c>
    </row>
    <row r="5295" spans="1:10">
      <c r="A5295" s="519" t="s">
        <v>5510</v>
      </c>
      <c r="B5295" s="519"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5" s="519" t="s">
        <v>35516</v>
      </c>
      <c r="D5295" s="519" t="s">
        <v>35494</v>
      </c>
      <c r="E5295" s="519" t="s">
        <v>35512</v>
      </c>
      <c r="F5295" s="519" t="s">
        <v>35513</v>
      </c>
      <c r="G5295" s="519" t="s">
        <v>35514</v>
      </c>
      <c r="H5295" s="519" t="s">
        <v>35515</v>
      </c>
      <c r="I5295" s="519" t="s">
        <v>5</v>
      </c>
      <c r="J5295" s="650">
        <v>3118.83</v>
      </c>
    </row>
    <row r="5296" spans="1:10">
      <c r="A5296" s="519" t="s">
        <v>5511</v>
      </c>
      <c r="B5296" s="519" t="str">
        <f t="shared" si="82"/>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296" s="519" t="s">
        <v>35516</v>
      </c>
      <c r="D5296" s="519" t="s">
        <v>35494</v>
      </c>
      <c r="E5296" s="519" t="s">
        <v>35512</v>
      </c>
      <c r="F5296" s="519" t="s">
        <v>35513</v>
      </c>
      <c r="G5296" s="519" t="s">
        <v>35514</v>
      </c>
      <c r="H5296" s="519" t="s">
        <v>35515</v>
      </c>
      <c r="I5296" s="519" t="s">
        <v>5</v>
      </c>
      <c r="J5296" s="650">
        <v>2954.64</v>
      </c>
    </row>
    <row r="5297" spans="1:10">
      <c r="A5297" s="519" t="s">
        <v>5512</v>
      </c>
      <c r="B5297" s="519"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7" s="519" t="s">
        <v>35517</v>
      </c>
      <c r="D5297" s="519" t="s">
        <v>35496</v>
      </c>
      <c r="E5297" s="519" t="s">
        <v>35512</v>
      </c>
      <c r="F5297" s="519" t="s">
        <v>35513</v>
      </c>
      <c r="G5297" s="519" t="s">
        <v>35514</v>
      </c>
      <c r="H5297" s="519" t="s">
        <v>35515</v>
      </c>
      <c r="I5297" s="519" t="s">
        <v>5</v>
      </c>
      <c r="J5297" s="650">
        <v>3517.93</v>
      </c>
    </row>
    <row r="5298" spans="1:10">
      <c r="A5298" s="519" t="s">
        <v>5513</v>
      </c>
      <c r="B5298" s="519" t="str">
        <f t="shared" si="82"/>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298" s="519" t="s">
        <v>35517</v>
      </c>
      <c r="D5298" s="519" t="s">
        <v>35496</v>
      </c>
      <c r="E5298" s="519" t="s">
        <v>35512</v>
      </c>
      <c r="F5298" s="519" t="s">
        <v>35513</v>
      </c>
      <c r="G5298" s="519" t="s">
        <v>35514</v>
      </c>
      <c r="H5298" s="519" t="s">
        <v>35515</v>
      </c>
      <c r="I5298" s="519" t="s">
        <v>5</v>
      </c>
      <c r="J5298" s="650">
        <v>3329.94</v>
      </c>
    </row>
    <row r="5299" spans="1:10">
      <c r="A5299" s="519" t="s">
        <v>5514</v>
      </c>
      <c r="B5299" s="519"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299" s="519" t="s">
        <v>35518</v>
      </c>
      <c r="D5299" s="519" t="s">
        <v>35498</v>
      </c>
      <c r="E5299" s="519" t="s">
        <v>35512</v>
      </c>
      <c r="F5299" s="519" t="s">
        <v>35513</v>
      </c>
      <c r="G5299" s="519" t="s">
        <v>35514</v>
      </c>
      <c r="H5299" s="519" t="s">
        <v>35515</v>
      </c>
      <c r="I5299" s="519" t="s">
        <v>5</v>
      </c>
      <c r="J5299" s="650">
        <v>4104.5600000000004</v>
      </c>
    </row>
    <row r="5300" spans="1:10">
      <c r="A5300" s="519" t="s">
        <v>5515</v>
      </c>
      <c r="B5300" s="519" t="str">
        <f t="shared" si="82"/>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00" s="519" t="s">
        <v>35518</v>
      </c>
      <c r="D5300" s="519" t="s">
        <v>35498</v>
      </c>
      <c r="E5300" s="519" t="s">
        <v>35512</v>
      </c>
      <c r="F5300" s="519" t="s">
        <v>35513</v>
      </c>
      <c r="G5300" s="519" t="s">
        <v>35514</v>
      </c>
      <c r="H5300" s="519" t="s">
        <v>35515</v>
      </c>
      <c r="I5300" s="519" t="s">
        <v>5</v>
      </c>
      <c r="J5300" s="650">
        <v>3886.75</v>
      </c>
    </row>
    <row r="5301" spans="1:10">
      <c r="A5301" s="519" t="s">
        <v>5516</v>
      </c>
      <c r="B5301" s="519"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01" s="519" t="s">
        <v>35519</v>
      </c>
      <c r="D5301" s="519" t="s">
        <v>35500</v>
      </c>
      <c r="E5301" s="519" t="s">
        <v>35512</v>
      </c>
      <c r="F5301" s="519" t="s">
        <v>35513</v>
      </c>
      <c r="G5301" s="519" t="s">
        <v>35514</v>
      </c>
      <c r="H5301" s="519" t="s">
        <v>35515</v>
      </c>
      <c r="I5301" s="519" t="s">
        <v>5</v>
      </c>
      <c r="J5301" s="650">
        <v>4530.72</v>
      </c>
    </row>
    <row r="5302" spans="1:10">
      <c r="A5302" s="519" t="s">
        <v>5517</v>
      </c>
      <c r="B5302" s="519" t="str">
        <f t="shared" si="82"/>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02" s="519" t="s">
        <v>35519</v>
      </c>
      <c r="D5302" s="519" t="s">
        <v>35500</v>
      </c>
      <c r="E5302" s="519" t="s">
        <v>35512</v>
      </c>
      <c r="F5302" s="519" t="s">
        <v>35513</v>
      </c>
      <c r="G5302" s="519" t="s">
        <v>35514</v>
      </c>
      <c r="H5302" s="519" t="s">
        <v>35515</v>
      </c>
      <c r="I5302" s="519" t="s">
        <v>5</v>
      </c>
      <c r="J5302" s="650">
        <v>4286.26</v>
      </c>
    </row>
    <row r="5303" spans="1:10">
      <c r="A5303" s="519" t="s">
        <v>5518</v>
      </c>
      <c r="B5303" s="519"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3" s="519" t="s">
        <v>35520</v>
      </c>
      <c r="D5303" s="519" t="s">
        <v>35502</v>
      </c>
      <c r="E5303" s="519" t="s">
        <v>35512</v>
      </c>
      <c r="F5303" s="519" t="s">
        <v>35513</v>
      </c>
      <c r="G5303" s="519" t="s">
        <v>35514</v>
      </c>
      <c r="H5303" s="519" t="s">
        <v>35515</v>
      </c>
      <c r="I5303" s="519" t="s">
        <v>5</v>
      </c>
      <c r="J5303" s="650">
        <v>4915.8</v>
      </c>
    </row>
    <row r="5304" spans="1:10">
      <c r="A5304" s="519" t="s">
        <v>5519</v>
      </c>
      <c r="B5304" s="519" t="str">
        <f t="shared" si="82"/>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04" s="519" t="s">
        <v>35520</v>
      </c>
      <c r="D5304" s="519" t="s">
        <v>35502</v>
      </c>
      <c r="E5304" s="519" t="s">
        <v>35512</v>
      </c>
      <c r="F5304" s="519" t="s">
        <v>35513</v>
      </c>
      <c r="G5304" s="519" t="s">
        <v>35514</v>
      </c>
      <c r="H5304" s="519" t="s">
        <v>35515</v>
      </c>
      <c r="I5304" s="519" t="s">
        <v>5</v>
      </c>
      <c r="J5304" s="650">
        <v>4651.43</v>
      </c>
    </row>
    <row r="5305" spans="1:10">
      <c r="A5305" s="519" t="s">
        <v>5520</v>
      </c>
      <c r="B5305" s="519"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5" s="519" t="s">
        <v>35521</v>
      </c>
      <c r="D5305" s="519" t="s">
        <v>35504</v>
      </c>
      <c r="E5305" s="519" t="s">
        <v>35512</v>
      </c>
      <c r="F5305" s="519" t="s">
        <v>35513</v>
      </c>
      <c r="G5305" s="519" t="s">
        <v>35514</v>
      </c>
      <c r="H5305" s="519" t="s">
        <v>35515</v>
      </c>
      <c r="I5305" s="519" t="s">
        <v>5</v>
      </c>
      <c r="J5305" s="650">
        <v>5288.08</v>
      </c>
    </row>
    <row r="5306" spans="1:10">
      <c r="A5306" s="519" t="s">
        <v>5521</v>
      </c>
      <c r="B5306" s="519" t="str">
        <f t="shared" si="82"/>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06" s="519" t="s">
        <v>35521</v>
      </c>
      <c r="D5306" s="519" t="s">
        <v>35504</v>
      </c>
      <c r="E5306" s="519" t="s">
        <v>35512</v>
      </c>
      <c r="F5306" s="519" t="s">
        <v>35513</v>
      </c>
      <c r="G5306" s="519" t="s">
        <v>35514</v>
      </c>
      <c r="H5306" s="519" t="s">
        <v>35515</v>
      </c>
      <c r="I5306" s="519" t="s">
        <v>5</v>
      </c>
      <c r="J5306" s="650">
        <v>5004.28</v>
      </c>
    </row>
    <row r="5307" spans="1:10">
      <c r="A5307" s="519" t="s">
        <v>5522</v>
      </c>
      <c r="B5307" s="519" t="str">
        <f t="shared" si="82"/>
        <v>CAIXA PARA REGISTRO,DE CONCRETO ARMADO DE 1,00X1,30X2,00M,PARA TUBULACAO DE FºFº COM 0,60M DE DIAMETRO,SENDO AS PAREDESDE 0,15M DE ESPESSURA E O CONCRETO DOSADO PARA FCK=10MPA,EXCLUSIVE TAMPAS DE FERRO FUNDIDO</v>
      </c>
      <c r="C5307" s="519" t="s">
        <v>35522</v>
      </c>
      <c r="D5307" s="519" t="s">
        <v>35523</v>
      </c>
      <c r="E5307" s="519" t="s">
        <v>35524</v>
      </c>
      <c r="F5307" s="519" t="s">
        <v>35525</v>
      </c>
      <c r="I5307" s="519" t="s">
        <v>5</v>
      </c>
      <c r="J5307" s="650">
        <v>2377.66</v>
      </c>
    </row>
    <row r="5308" spans="1:10">
      <c r="A5308" s="519" t="s">
        <v>5523</v>
      </c>
      <c r="B5308" s="519" t="str">
        <f t="shared" si="82"/>
        <v>CAIXA PARA REGISTRO,DE CONCRETO ARMADO DE 1,00X1,30X2,00M,PARA TUBULACAO DE FºFº COM 0,60M DE DIAMETRO,SENDO AS PAREDESDE 0,15M DE ESPESSURA E O CONCRETO DOSADO PARA FCK=10MPA,EXCLUSIVE TAMPAS DE FERRO FUNDIDO</v>
      </c>
      <c r="C5308" s="519" t="s">
        <v>35522</v>
      </c>
      <c r="D5308" s="519" t="s">
        <v>35523</v>
      </c>
      <c r="E5308" s="519" t="s">
        <v>35524</v>
      </c>
      <c r="F5308" s="519" t="s">
        <v>35525</v>
      </c>
      <c r="I5308" s="519" t="s">
        <v>5</v>
      </c>
      <c r="J5308" s="650">
        <v>2238.34</v>
      </c>
    </row>
    <row r="5309" spans="1:10">
      <c r="A5309" s="519" t="s">
        <v>5524</v>
      </c>
      <c r="B5309" s="519" t="str">
        <f t="shared" si="82"/>
        <v>CAIXA PARA REGISTRO,DE CONCRETO ARMADO DE 1,00X1,25X1,85M,PARA TUBULACAO DE FºFº COM 0,55M DE DIAMETRO,SENDO AS PAREDESDE 0,15M DE ESPESSURA E O CONCRETO DOSADO PARA FCK=10MPA,EXCLUSIVE TAMPAS DE FERRO FUNDIDO</v>
      </c>
      <c r="C5309" s="519" t="s">
        <v>35526</v>
      </c>
      <c r="D5309" s="519" t="s">
        <v>35527</v>
      </c>
      <c r="E5309" s="519" t="s">
        <v>35524</v>
      </c>
      <c r="F5309" s="519" t="s">
        <v>35525</v>
      </c>
      <c r="I5309" s="519" t="s">
        <v>5</v>
      </c>
      <c r="J5309" s="650">
        <v>2177.09</v>
      </c>
    </row>
    <row r="5310" spans="1:10">
      <c r="A5310" s="519" t="s">
        <v>5525</v>
      </c>
      <c r="B5310" s="519" t="str">
        <f t="shared" si="82"/>
        <v>CAIXA PARA REGISTRO,DE CONCRETO ARMADO DE 1,00X1,25X1,85M,PARA TUBULACAO DE FºFº COM 0,55M DE DIAMETRO,SENDO AS PAREDESDE 0,15M DE ESPESSURA E O CONCRETO DOSADO PARA FCK=10MPA,EXCLUSIVE TAMPAS DE FERRO FUNDIDO</v>
      </c>
      <c r="C5310" s="519" t="s">
        <v>35526</v>
      </c>
      <c r="D5310" s="519" t="s">
        <v>35527</v>
      </c>
      <c r="E5310" s="519" t="s">
        <v>35524</v>
      </c>
      <c r="F5310" s="519" t="s">
        <v>35525</v>
      </c>
      <c r="I5310" s="519" t="s">
        <v>5</v>
      </c>
      <c r="J5310" s="650">
        <v>2050.38</v>
      </c>
    </row>
    <row r="5311" spans="1:10">
      <c r="A5311" s="519" t="s">
        <v>5526</v>
      </c>
      <c r="B5311" s="519" t="str">
        <f t="shared" si="82"/>
        <v>CAIXA PARA REGISTRO,DE CONCRETO ARMADO DE 1,00X1,20X1,70M,PARA TUBULALAO DE FºFº COM 0,50M DE DIAMETRO,SENDO AS PAREDESDE 0,15M DE ESPESSURA E O CONCRETO DOSADO PARA FCK=10MPA,EXCLUSIVE TAMPAS DE FERRO FUNDIDO</v>
      </c>
      <c r="C5311" s="519" t="s">
        <v>35528</v>
      </c>
      <c r="D5311" s="519" t="s">
        <v>35529</v>
      </c>
      <c r="E5311" s="519" t="s">
        <v>35524</v>
      </c>
      <c r="F5311" s="519" t="s">
        <v>35525</v>
      </c>
      <c r="I5311" s="519" t="s">
        <v>5</v>
      </c>
      <c r="J5311" s="650">
        <v>2063.1999999999998</v>
      </c>
    </row>
    <row r="5312" spans="1:10">
      <c r="A5312" s="519" t="s">
        <v>5527</v>
      </c>
      <c r="B5312" s="519" t="str">
        <f t="shared" si="82"/>
        <v>CAIXA PARA REGISTRO,DE CONCRETO ARMADO DE 1,00X1,20X1,70M,PARA TUBULALAO DE FºFº COM 0,50M DE DIAMETRO,SENDO AS PAREDESDE 0,15M DE ESPESSURA E O CONCRETO DOSADO PARA FCK=10MPA,EXCLUSIVE TAMPAS DE FERRO FUNDIDO</v>
      </c>
      <c r="C5312" s="519" t="s">
        <v>35528</v>
      </c>
      <c r="D5312" s="519" t="s">
        <v>35529</v>
      </c>
      <c r="E5312" s="519" t="s">
        <v>35524</v>
      </c>
      <c r="F5312" s="519" t="s">
        <v>35525</v>
      </c>
      <c r="I5312" s="519" t="s">
        <v>5</v>
      </c>
      <c r="J5312" s="650">
        <v>1941.86</v>
      </c>
    </row>
    <row r="5313" spans="1:10">
      <c r="A5313" s="519" t="s">
        <v>5528</v>
      </c>
      <c r="B5313" s="519" t="str">
        <f t="shared" si="82"/>
        <v>CAIXA PARA REGISTRO,DE CONCRETO ARMADO DE 1,00X1,15X1,40M,PARA TUBULACAO DE FºFº COM 0,45M DE DIAMETRO,SENDO AS PAREDESDE 0,15M DE ESPESSURA E O CONCRETO DOSADO PARA FCK=10MPA,EXCLUSIVE TAMPAS DE FERRO FUNDIDO</v>
      </c>
      <c r="C5313" s="519" t="s">
        <v>35530</v>
      </c>
      <c r="D5313" s="519" t="s">
        <v>35531</v>
      </c>
      <c r="E5313" s="519" t="s">
        <v>35524</v>
      </c>
      <c r="F5313" s="519" t="s">
        <v>35525</v>
      </c>
      <c r="I5313" s="519" t="s">
        <v>5</v>
      </c>
      <c r="J5313" s="650">
        <v>1814.12</v>
      </c>
    </row>
    <row r="5314" spans="1:10">
      <c r="A5314" s="519" t="s">
        <v>5529</v>
      </c>
      <c r="B5314" s="519" t="str">
        <f t="shared" si="82"/>
        <v>CAIXA PARA REGISTRO,DE CONCRETO ARMADO DE 1,00X1,15X1,40M,PARA TUBULACAO DE FºFº COM 0,45M DE DIAMETRO,SENDO AS PAREDESDE 0,15M DE ESPESSURA E O CONCRETO DOSADO PARA FCK=10MPA,EXCLUSIVE TAMPAS DE FERRO FUNDIDO</v>
      </c>
      <c r="C5314" s="519" t="s">
        <v>35530</v>
      </c>
      <c r="D5314" s="519" t="s">
        <v>35531</v>
      </c>
      <c r="E5314" s="519" t="s">
        <v>35524</v>
      </c>
      <c r="F5314" s="519" t="s">
        <v>35525</v>
      </c>
      <c r="I5314" s="519" t="s">
        <v>5</v>
      </c>
      <c r="J5314" s="650">
        <v>1709.41</v>
      </c>
    </row>
    <row r="5315" spans="1:10">
      <c r="A5315" s="519" t="s">
        <v>5530</v>
      </c>
      <c r="B5315" s="519" t="str">
        <f t="shared" si="82"/>
        <v>CAIXA PARA REGISTRO,DE CONCRETO ARMADO DE 1,00X1,10X1,40M,PARA TUBULACAO DE FºFº COM 0,40M DE DIAMETRO,SENDO AS PAREDESDE 0,15M DE ESPESSURA E O CONCRETO DOSADO PARA FCK=10MPA,EXCLUSIVE TAMPAS DE FERRO FUNDIDO</v>
      </c>
      <c r="C5315" s="519" t="s">
        <v>35532</v>
      </c>
      <c r="D5315" s="519" t="s">
        <v>35533</v>
      </c>
      <c r="E5315" s="519" t="s">
        <v>35524</v>
      </c>
      <c r="F5315" s="519" t="s">
        <v>35525</v>
      </c>
      <c r="I5315" s="519" t="s">
        <v>5</v>
      </c>
      <c r="J5315" s="650">
        <v>1740.21</v>
      </c>
    </row>
    <row r="5316" spans="1:10">
      <c r="A5316" s="519" t="s">
        <v>5531</v>
      </c>
      <c r="B5316" s="519" t="str">
        <f t="shared" si="82"/>
        <v>CAIXA PARA REGISTRO,DE CONCRETO ARMADO DE 1,00X1,10X1,40M,PARA TUBULACAO DE FºFº COM 0,40M DE DIAMETRO,SENDO AS PAREDESDE 0,15M DE ESPESSURA E O CONCRETO DOSADO PARA FCK=10MPA,EXCLUSIVE TAMPAS DE FERRO FUNDIDO</v>
      </c>
      <c r="C5316" s="519" t="s">
        <v>35532</v>
      </c>
      <c r="D5316" s="519" t="s">
        <v>35533</v>
      </c>
      <c r="E5316" s="519" t="s">
        <v>35524</v>
      </c>
      <c r="F5316" s="519" t="s">
        <v>35525</v>
      </c>
      <c r="I5316" s="519" t="s">
        <v>5</v>
      </c>
      <c r="J5316" s="650">
        <v>1639.11</v>
      </c>
    </row>
    <row r="5317" spans="1:10">
      <c r="A5317" s="519" t="s">
        <v>5532</v>
      </c>
      <c r="B5317" s="519"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7" s="519" t="s">
        <v>35534</v>
      </c>
      <c r="D5317" s="519" t="s">
        <v>35535</v>
      </c>
      <c r="E5317" s="519" t="s">
        <v>35536</v>
      </c>
      <c r="F5317" s="519" t="s">
        <v>35537</v>
      </c>
      <c r="G5317" s="519" t="s">
        <v>35538</v>
      </c>
      <c r="H5317" s="519" t="s">
        <v>35539</v>
      </c>
      <c r="I5317" s="519" t="s">
        <v>5</v>
      </c>
      <c r="J5317" s="650">
        <v>5231.1499999999996</v>
      </c>
    </row>
    <row r="5318" spans="1:10">
      <c r="A5318" s="519" t="s">
        <v>5533</v>
      </c>
      <c r="B5318" s="519" t="str">
        <f t="shared" si="82"/>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18" s="519" t="s">
        <v>35534</v>
      </c>
      <c r="D5318" s="519" t="s">
        <v>35535</v>
      </c>
      <c r="E5318" s="519" t="s">
        <v>35536</v>
      </c>
      <c r="F5318" s="519" t="s">
        <v>35537</v>
      </c>
      <c r="G5318" s="519" t="s">
        <v>35538</v>
      </c>
      <c r="H5318" s="519" t="s">
        <v>35539</v>
      </c>
      <c r="I5318" s="519" t="s">
        <v>5</v>
      </c>
      <c r="J5318" s="650">
        <v>4813.3900000000003</v>
      </c>
    </row>
    <row r="5319" spans="1:10">
      <c r="A5319" s="519" t="s">
        <v>5534</v>
      </c>
      <c r="B5319" s="519" t="str">
        <f t="shared" si="82"/>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19" s="519" t="s">
        <v>35534</v>
      </c>
      <c r="D5319" s="519" t="s">
        <v>35540</v>
      </c>
      <c r="E5319" s="519" t="s">
        <v>35541</v>
      </c>
      <c r="F5319" s="519" t="s">
        <v>35542</v>
      </c>
      <c r="G5319" s="519" t="s">
        <v>35543</v>
      </c>
      <c r="H5319" s="519" t="s">
        <v>35544</v>
      </c>
      <c r="I5319" s="519" t="s">
        <v>5</v>
      </c>
      <c r="J5319" s="650">
        <v>5736.08</v>
      </c>
    </row>
    <row r="5320" spans="1:10">
      <c r="A5320" s="519" t="s">
        <v>5535</v>
      </c>
      <c r="B5320" s="519" t="str">
        <f t="shared" ref="B5320:B5383" si="83">C5320&amp;D5320&amp;E5320&amp;F5320&amp;G5320&amp;H5320</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20" s="519" t="s">
        <v>35534</v>
      </c>
      <c r="D5320" s="519" t="s">
        <v>35540</v>
      </c>
      <c r="E5320" s="519" t="s">
        <v>35541</v>
      </c>
      <c r="F5320" s="519" t="s">
        <v>35542</v>
      </c>
      <c r="G5320" s="519" t="s">
        <v>35543</v>
      </c>
      <c r="H5320" s="519" t="s">
        <v>35544</v>
      </c>
      <c r="I5320" s="519" t="s">
        <v>5</v>
      </c>
      <c r="J5320" s="650">
        <v>5277.71</v>
      </c>
    </row>
    <row r="5321" spans="1:10">
      <c r="A5321" s="519" t="s">
        <v>5536</v>
      </c>
      <c r="B5321" s="519"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21" s="519" t="s">
        <v>35534</v>
      </c>
      <c r="D5321" s="519" t="s">
        <v>35545</v>
      </c>
      <c r="E5321" s="519" t="s">
        <v>35541</v>
      </c>
      <c r="F5321" s="519" t="s">
        <v>35542</v>
      </c>
      <c r="G5321" s="519" t="s">
        <v>35543</v>
      </c>
      <c r="H5321" s="519" t="s">
        <v>35544</v>
      </c>
      <c r="I5321" s="519" t="s">
        <v>5</v>
      </c>
      <c r="J5321" s="650">
        <v>6276.1</v>
      </c>
    </row>
    <row r="5322" spans="1:10">
      <c r="A5322" s="519" t="s">
        <v>5537</v>
      </c>
      <c r="B5322" s="519" t="str">
        <f t="shared" si="83"/>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22" s="519" t="s">
        <v>35534</v>
      </c>
      <c r="D5322" s="519" t="s">
        <v>35545</v>
      </c>
      <c r="E5322" s="519" t="s">
        <v>35541</v>
      </c>
      <c r="F5322" s="519" t="s">
        <v>35542</v>
      </c>
      <c r="G5322" s="519" t="s">
        <v>35543</v>
      </c>
      <c r="H5322" s="519" t="s">
        <v>35544</v>
      </c>
      <c r="I5322" s="519" t="s">
        <v>5</v>
      </c>
      <c r="J5322" s="650">
        <v>5777.41</v>
      </c>
    </row>
    <row r="5323" spans="1:10">
      <c r="A5323" s="519" t="s">
        <v>5538</v>
      </c>
      <c r="B5323" s="519"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3" s="519" t="s">
        <v>35534</v>
      </c>
      <c r="D5323" s="519" t="s">
        <v>35546</v>
      </c>
      <c r="E5323" s="519" t="s">
        <v>35541</v>
      </c>
      <c r="F5323" s="519" t="s">
        <v>35542</v>
      </c>
      <c r="G5323" s="519" t="s">
        <v>35543</v>
      </c>
      <c r="H5323" s="519" t="s">
        <v>35544</v>
      </c>
      <c r="I5323" s="519" t="s">
        <v>5</v>
      </c>
      <c r="J5323" s="650">
        <v>6835.2</v>
      </c>
    </row>
    <row r="5324" spans="1:10">
      <c r="A5324" s="519" t="s">
        <v>5539</v>
      </c>
      <c r="B5324" s="519" t="str">
        <f t="shared" si="83"/>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24" s="519" t="s">
        <v>35534</v>
      </c>
      <c r="D5324" s="519" t="s">
        <v>35546</v>
      </c>
      <c r="E5324" s="519" t="s">
        <v>35541</v>
      </c>
      <c r="F5324" s="519" t="s">
        <v>35542</v>
      </c>
      <c r="G5324" s="519" t="s">
        <v>35543</v>
      </c>
      <c r="H5324" s="519" t="s">
        <v>35544</v>
      </c>
      <c r="I5324" s="519" t="s">
        <v>5</v>
      </c>
      <c r="J5324" s="650">
        <v>6294.73</v>
      </c>
    </row>
    <row r="5325" spans="1:10">
      <c r="A5325" s="519" t="s">
        <v>5540</v>
      </c>
      <c r="B5325" s="519"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5" s="519" t="s">
        <v>35534</v>
      </c>
      <c r="D5325" s="519" t="s">
        <v>35547</v>
      </c>
      <c r="E5325" s="519" t="s">
        <v>35541</v>
      </c>
      <c r="F5325" s="519" t="s">
        <v>35542</v>
      </c>
      <c r="G5325" s="519" t="s">
        <v>35543</v>
      </c>
      <c r="H5325" s="519" t="s">
        <v>35544</v>
      </c>
      <c r="I5325" s="519" t="s">
        <v>5</v>
      </c>
      <c r="J5325" s="650">
        <v>7594.68</v>
      </c>
    </row>
    <row r="5326" spans="1:10">
      <c r="A5326" s="519" t="s">
        <v>5541</v>
      </c>
      <c r="B5326" s="519" t="str">
        <f t="shared" si="83"/>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26" s="519" t="s">
        <v>35534</v>
      </c>
      <c r="D5326" s="519" t="s">
        <v>35547</v>
      </c>
      <c r="E5326" s="519" t="s">
        <v>35541</v>
      </c>
      <c r="F5326" s="519" t="s">
        <v>35542</v>
      </c>
      <c r="G5326" s="519" t="s">
        <v>35543</v>
      </c>
      <c r="H5326" s="519" t="s">
        <v>35544</v>
      </c>
      <c r="I5326" s="519" t="s">
        <v>5</v>
      </c>
      <c r="J5326" s="650">
        <v>6991.54</v>
      </c>
    </row>
    <row r="5327" spans="1:10">
      <c r="A5327" s="519" t="s">
        <v>5542</v>
      </c>
      <c r="B5327" s="519"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7" s="519" t="s">
        <v>35534</v>
      </c>
      <c r="D5327" s="519" t="s">
        <v>35548</v>
      </c>
      <c r="E5327" s="519" t="s">
        <v>35541</v>
      </c>
      <c r="F5327" s="519" t="s">
        <v>35542</v>
      </c>
      <c r="G5327" s="519" t="s">
        <v>35543</v>
      </c>
      <c r="H5327" s="519" t="s">
        <v>35544</v>
      </c>
      <c r="I5327" s="519" t="s">
        <v>5</v>
      </c>
      <c r="J5327" s="650">
        <v>8313.07</v>
      </c>
    </row>
    <row r="5328" spans="1:10">
      <c r="A5328" s="519" t="s">
        <v>5543</v>
      </c>
      <c r="B5328" s="519" t="str">
        <f t="shared" si="83"/>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28" s="519" t="s">
        <v>35534</v>
      </c>
      <c r="D5328" s="519" t="s">
        <v>35548</v>
      </c>
      <c r="E5328" s="519" t="s">
        <v>35541</v>
      </c>
      <c r="F5328" s="519" t="s">
        <v>35542</v>
      </c>
      <c r="G5328" s="519" t="s">
        <v>35543</v>
      </c>
      <c r="H5328" s="519" t="s">
        <v>35544</v>
      </c>
      <c r="I5328" s="519" t="s">
        <v>5</v>
      </c>
      <c r="J5328" s="650">
        <v>7647.54</v>
      </c>
    </row>
    <row r="5329" spans="1:10">
      <c r="A5329" s="519" t="s">
        <v>5544</v>
      </c>
      <c r="B5329" s="519"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29" s="519" t="s">
        <v>35534</v>
      </c>
      <c r="D5329" s="519" t="s">
        <v>35549</v>
      </c>
      <c r="E5329" s="519" t="s">
        <v>35541</v>
      </c>
      <c r="F5329" s="519" t="s">
        <v>35542</v>
      </c>
      <c r="G5329" s="519" t="s">
        <v>35543</v>
      </c>
      <c r="H5329" s="519" t="s">
        <v>35544</v>
      </c>
      <c r="I5329" s="519" t="s">
        <v>5</v>
      </c>
      <c r="J5329" s="650">
        <v>8464.2199999999993</v>
      </c>
    </row>
    <row r="5330" spans="1:10">
      <c r="A5330" s="519" t="s">
        <v>5545</v>
      </c>
      <c r="B5330" s="519" t="str">
        <f t="shared" si="83"/>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30" s="519" t="s">
        <v>35534</v>
      </c>
      <c r="D5330" s="519" t="s">
        <v>35549</v>
      </c>
      <c r="E5330" s="519" t="s">
        <v>35541</v>
      </c>
      <c r="F5330" s="519" t="s">
        <v>35542</v>
      </c>
      <c r="G5330" s="519" t="s">
        <v>35543</v>
      </c>
      <c r="H5330" s="519" t="s">
        <v>35544</v>
      </c>
      <c r="I5330" s="519" t="s">
        <v>5</v>
      </c>
      <c r="J5330" s="650">
        <v>7793.05</v>
      </c>
    </row>
    <row r="5331" spans="1:10">
      <c r="A5331" s="519" t="s">
        <v>5546</v>
      </c>
      <c r="B5331" s="519"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31" s="519" t="s">
        <v>35534</v>
      </c>
      <c r="D5331" s="519" t="s">
        <v>35550</v>
      </c>
      <c r="E5331" s="519" t="s">
        <v>35541</v>
      </c>
      <c r="F5331" s="519" t="s">
        <v>35542</v>
      </c>
      <c r="G5331" s="519" t="s">
        <v>35543</v>
      </c>
      <c r="H5331" s="519" t="s">
        <v>35544</v>
      </c>
      <c r="I5331" s="519" t="s">
        <v>5</v>
      </c>
      <c r="J5331" s="650">
        <v>8624.44</v>
      </c>
    </row>
    <row r="5332" spans="1:10">
      <c r="A5332" s="519" t="s">
        <v>5547</v>
      </c>
      <c r="B5332" s="519" t="str">
        <f t="shared" si="83"/>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32" s="519" t="s">
        <v>35534</v>
      </c>
      <c r="D5332" s="519" t="s">
        <v>35550</v>
      </c>
      <c r="E5332" s="519" t="s">
        <v>35541</v>
      </c>
      <c r="F5332" s="519" t="s">
        <v>35542</v>
      </c>
      <c r="G5332" s="519" t="s">
        <v>35543</v>
      </c>
      <c r="H5332" s="519" t="s">
        <v>35544</v>
      </c>
      <c r="I5332" s="519" t="s">
        <v>5</v>
      </c>
      <c r="J5332" s="650">
        <v>7946.48</v>
      </c>
    </row>
    <row r="5333" spans="1:10">
      <c r="A5333" s="519" t="s">
        <v>5548</v>
      </c>
      <c r="B5333" s="519"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3" s="519" t="s">
        <v>35534</v>
      </c>
      <c r="D5333" s="519" t="s">
        <v>35551</v>
      </c>
      <c r="E5333" s="519" t="s">
        <v>35541</v>
      </c>
      <c r="F5333" s="519" t="s">
        <v>35542</v>
      </c>
      <c r="G5333" s="519" t="s">
        <v>35543</v>
      </c>
      <c r="H5333" s="519" t="s">
        <v>35544</v>
      </c>
      <c r="I5333" s="519" t="s">
        <v>5</v>
      </c>
      <c r="J5333" s="650">
        <v>9053.7900000000009</v>
      </c>
    </row>
    <row r="5334" spans="1:10">
      <c r="A5334" s="519" t="s">
        <v>5549</v>
      </c>
      <c r="B5334" s="519" t="str">
        <f t="shared" si="83"/>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34" s="519" t="s">
        <v>35534</v>
      </c>
      <c r="D5334" s="519" t="s">
        <v>35551</v>
      </c>
      <c r="E5334" s="519" t="s">
        <v>35541</v>
      </c>
      <c r="F5334" s="519" t="s">
        <v>35542</v>
      </c>
      <c r="G5334" s="519" t="s">
        <v>35543</v>
      </c>
      <c r="H5334" s="519" t="s">
        <v>35544</v>
      </c>
      <c r="I5334" s="519" t="s">
        <v>5</v>
      </c>
      <c r="J5334" s="650">
        <v>8359.0300000000007</v>
      </c>
    </row>
    <row r="5335" spans="1:10">
      <c r="A5335" s="519" t="s">
        <v>5550</v>
      </c>
      <c r="B5335" s="519"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5" s="519" t="s">
        <v>35534</v>
      </c>
      <c r="D5335" s="519" t="s">
        <v>35552</v>
      </c>
      <c r="E5335" s="519" t="s">
        <v>35541</v>
      </c>
      <c r="F5335" s="519" t="s">
        <v>35553</v>
      </c>
      <c r="G5335" s="519" t="s">
        <v>35554</v>
      </c>
      <c r="H5335" s="519" t="s">
        <v>35544</v>
      </c>
      <c r="I5335" s="519" t="s">
        <v>5</v>
      </c>
      <c r="J5335" s="650">
        <v>9472.57</v>
      </c>
    </row>
    <row r="5336" spans="1:10">
      <c r="A5336" s="519" t="s">
        <v>5551</v>
      </c>
      <c r="B5336" s="519" t="str">
        <f t="shared" si="83"/>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36" s="519" t="s">
        <v>35534</v>
      </c>
      <c r="D5336" s="519" t="s">
        <v>35552</v>
      </c>
      <c r="E5336" s="519" t="s">
        <v>35541</v>
      </c>
      <c r="F5336" s="519" t="s">
        <v>35553</v>
      </c>
      <c r="G5336" s="519" t="s">
        <v>35554</v>
      </c>
      <c r="H5336" s="519" t="s">
        <v>35544</v>
      </c>
      <c r="I5336" s="519" t="s">
        <v>5</v>
      </c>
      <c r="J5336" s="650">
        <v>8743.7099999999991</v>
      </c>
    </row>
    <row r="5337" spans="1:10">
      <c r="A5337" s="519" t="s">
        <v>5552</v>
      </c>
      <c r="B5337" s="519"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7" s="519" t="s">
        <v>35534</v>
      </c>
      <c r="D5337" s="519" t="s">
        <v>35555</v>
      </c>
      <c r="E5337" s="519" t="s">
        <v>35541</v>
      </c>
      <c r="F5337" s="519" t="s">
        <v>35542</v>
      </c>
      <c r="G5337" s="519" t="s">
        <v>35543</v>
      </c>
      <c r="H5337" s="519" t="s">
        <v>35544</v>
      </c>
      <c r="I5337" s="519" t="s">
        <v>5</v>
      </c>
      <c r="J5337" s="650">
        <v>9928.06</v>
      </c>
    </row>
    <row r="5338" spans="1:10">
      <c r="A5338" s="519" t="s">
        <v>5553</v>
      </c>
      <c r="B5338" s="519" t="str">
        <f t="shared" si="83"/>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38" s="519" t="s">
        <v>35534</v>
      </c>
      <c r="D5338" s="519" t="s">
        <v>35555</v>
      </c>
      <c r="E5338" s="519" t="s">
        <v>35541</v>
      </c>
      <c r="F5338" s="519" t="s">
        <v>35542</v>
      </c>
      <c r="G5338" s="519" t="s">
        <v>35543</v>
      </c>
      <c r="H5338" s="519" t="s">
        <v>35544</v>
      </c>
      <c r="I5338" s="519" t="s">
        <v>5</v>
      </c>
      <c r="J5338" s="650">
        <v>9165.33</v>
      </c>
    </row>
    <row r="5339" spans="1:10">
      <c r="A5339" s="519" t="s">
        <v>5554</v>
      </c>
      <c r="B5339" s="519"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39" s="519" t="s">
        <v>35534</v>
      </c>
      <c r="D5339" s="519" t="s">
        <v>35556</v>
      </c>
      <c r="E5339" s="519" t="s">
        <v>35541</v>
      </c>
      <c r="F5339" s="519" t="s">
        <v>35542</v>
      </c>
      <c r="G5339" s="519" t="s">
        <v>35543</v>
      </c>
      <c r="H5339" s="519" t="s">
        <v>35544</v>
      </c>
      <c r="I5339" s="519" t="s">
        <v>5</v>
      </c>
      <c r="J5339" s="650">
        <v>10385.379999999999</v>
      </c>
    </row>
    <row r="5340" spans="1:10">
      <c r="A5340" s="519" t="s">
        <v>5555</v>
      </c>
      <c r="B5340" s="519" t="str">
        <f t="shared" si="83"/>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40" s="519" t="s">
        <v>35534</v>
      </c>
      <c r="D5340" s="519" t="s">
        <v>35556</v>
      </c>
      <c r="E5340" s="519" t="s">
        <v>35541</v>
      </c>
      <c r="F5340" s="519" t="s">
        <v>35542</v>
      </c>
      <c r="G5340" s="519" t="s">
        <v>35543</v>
      </c>
      <c r="H5340" s="519" t="s">
        <v>35544</v>
      </c>
      <c r="I5340" s="519" t="s">
        <v>5</v>
      </c>
      <c r="J5340" s="650">
        <v>9588.5499999999993</v>
      </c>
    </row>
    <row r="5341" spans="1:10">
      <c r="A5341" s="519" t="s">
        <v>5556</v>
      </c>
      <c r="B5341" s="519"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41" s="519" t="s">
        <v>35534</v>
      </c>
      <c r="D5341" s="519" t="s">
        <v>35557</v>
      </c>
      <c r="E5341" s="519" t="s">
        <v>35541</v>
      </c>
      <c r="F5341" s="519" t="s">
        <v>35542</v>
      </c>
      <c r="G5341" s="519" t="s">
        <v>35543</v>
      </c>
      <c r="H5341" s="519" t="s">
        <v>35544</v>
      </c>
      <c r="I5341" s="519" t="s">
        <v>5</v>
      </c>
      <c r="J5341" s="650">
        <v>10842.58</v>
      </c>
    </row>
    <row r="5342" spans="1:10">
      <c r="A5342" s="519" t="s">
        <v>5557</v>
      </c>
      <c r="B5342" s="519" t="str">
        <f t="shared" si="83"/>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42" s="519" t="s">
        <v>35534</v>
      </c>
      <c r="D5342" s="519" t="s">
        <v>35557</v>
      </c>
      <c r="E5342" s="519" t="s">
        <v>35541</v>
      </c>
      <c r="F5342" s="519" t="s">
        <v>35542</v>
      </c>
      <c r="G5342" s="519" t="s">
        <v>35543</v>
      </c>
      <c r="H5342" s="519" t="s">
        <v>35544</v>
      </c>
      <c r="I5342" s="519" t="s">
        <v>5</v>
      </c>
      <c r="J5342" s="650">
        <v>10011.65</v>
      </c>
    </row>
    <row r="5343" spans="1:10">
      <c r="A5343" s="519" t="s">
        <v>5558</v>
      </c>
      <c r="B5343" s="519"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3" s="519" t="s">
        <v>35534</v>
      </c>
      <c r="D5343" s="519" t="s">
        <v>35558</v>
      </c>
      <c r="E5343" s="519" t="s">
        <v>35541</v>
      </c>
      <c r="F5343" s="519" t="s">
        <v>35542</v>
      </c>
      <c r="G5343" s="519" t="s">
        <v>35543</v>
      </c>
      <c r="H5343" s="519" t="s">
        <v>35544</v>
      </c>
      <c r="I5343" s="519" t="s">
        <v>5</v>
      </c>
      <c r="J5343" s="650">
        <v>11259.65</v>
      </c>
    </row>
    <row r="5344" spans="1:10">
      <c r="A5344" s="519" t="s">
        <v>5559</v>
      </c>
      <c r="B5344" s="519" t="str">
        <f t="shared" si="83"/>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44" s="519" t="s">
        <v>35534</v>
      </c>
      <c r="D5344" s="519" t="s">
        <v>35558</v>
      </c>
      <c r="E5344" s="519" t="s">
        <v>35541</v>
      </c>
      <c r="F5344" s="519" t="s">
        <v>35542</v>
      </c>
      <c r="G5344" s="519" t="s">
        <v>35543</v>
      </c>
      <c r="H5344" s="519" t="s">
        <v>35544</v>
      </c>
      <c r="I5344" s="519" t="s">
        <v>5</v>
      </c>
      <c r="J5344" s="650">
        <v>10394.85</v>
      </c>
    </row>
    <row r="5345" spans="1:10">
      <c r="A5345" s="519" t="s">
        <v>5560</v>
      </c>
      <c r="B5345" s="519"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5" s="519" t="s">
        <v>35534</v>
      </c>
      <c r="D5345" s="519" t="s">
        <v>35559</v>
      </c>
      <c r="E5345" s="519" t="s">
        <v>35541</v>
      </c>
      <c r="F5345" s="519" t="s">
        <v>35542</v>
      </c>
      <c r="G5345" s="519" t="s">
        <v>35543</v>
      </c>
      <c r="H5345" s="519" t="s">
        <v>35544</v>
      </c>
      <c r="I5345" s="519" t="s">
        <v>5</v>
      </c>
      <c r="J5345" s="650">
        <v>11716.85</v>
      </c>
    </row>
    <row r="5346" spans="1:10">
      <c r="A5346" s="519" t="s">
        <v>5561</v>
      </c>
      <c r="B5346" s="519" t="str">
        <f t="shared" si="83"/>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46" s="519" t="s">
        <v>35534</v>
      </c>
      <c r="D5346" s="519" t="s">
        <v>35559</v>
      </c>
      <c r="E5346" s="519" t="s">
        <v>35541</v>
      </c>
      <c r="F5346" s="519" t="s">
        <v>35542</v>
      </c>
      <c r="G5346" s="519" t="s">
        <v>35543</v>
      </c>
      <c r="H5346" s="519" t="s">
        <v>35544</v>
      </c>
      <c r="I5346" s="519" t="s">
        <v>5</v>
      </c>
      <c r="J5346" s="650">
        <v>10817.95</v>
      </c>
    </row>
    <row r="5347" spans="1:10">
      <c r="A5347" s="519" t="s">
        <v>5562</v>
      </c>
      <c r="B5347" s="519"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7" s="519" t="s">
        <v>35534</v>
      </c>
      <c r="D5347" s="519" t="s">
        <v>35560</v>
      </c>
      <c r="E5347" s="519" t="s">
        <v>35541</v>
      </c>
      <c r="F5347" s="519" t="s">
        <v>35542</v>
      </c>
      <c r="G5347" s="519" t="s">
        <v>35543</v>
      </c>
      <c r="H5347" s="519" t="s">
        <v>35544</v>
      </c>
      <c r="I5347" s="519" t="s">
        <v>5</v>
      </c>
      <c r="J5347" s="650">
        <v>12174.16</v>
      </c>
    </row>
    <row r="5348" spans="1:10">
      <c r="A5348" s="519" t="s">
        <v>5563</v>
      </c>
      <c r="B5348" s="519" t="str">
        <f t="shared" si="83"/>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48" s="519" t="s">
        <v>35534</v>
      </c>
      <c r="D5348" s="519" t="s">
        <v>35560</v>
      </c>
      <c r="E5348" s="519" t="s">
        <v>35541</v>
      </c>
      <c r="F5348" s="519" t="s">
        <v>35542</v>
      </c>
      <c r="G5348" s="519" t="s">
        <v>35543</v>
      </c>
      <c r="H5348" s="519" t="s">
        <v>35544</v>
      </c>
      <c r="I5348" s="519" t="s">
        <v>5</v>
      </c>
      <c r="J5348" s="650">
        <v>11241.16</v>
      </c>
    </row>
    <row r="5349" spans="1:10">
      <c r="A5349" s="519" t="s">
        <v>5564</v>
      </c>
      <c r="B5349" s="519"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49" s="519" t="s">
        <v>35534</v>
      </c>
      <c r="D5349" s="519" t="s">
        <v>35561</v>
      </c>
      <c r="E5349" s="519" t="s">
        <v>35541</v>
      </c>
      <c r="F5349" s="519" t="s">
        <v>35542</v>
      </c>
      <c r="G5349" s="519" t="s">
        <v>35543</v>
      </c>
      <c r="H5349" s="519" t="s">
        <v>35544</v>
      </c>
      <c r="I5349" s="519" t="s">
        <v>5</v>
      </c>
      <c r="J5349" s="650">
        <v>12629.66</v>
      </c>
    </row>
    <row r="5350" spans="1:10">
      <c r="A5350" s="519" t="s">
        <v>5565</v>
      </c>
      <c r="B5350" s="519" t="str">
        <f t="shared" si="83"/>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50" s="519" t="s">
        <v>35534</v>
      </c>
      <c r="D5350" s="519" t="s">
        <v>35561</v>
      </c>
      <c r="E5350" s="519" t="s">
        <v>35541</v>
      </c>
      <c r="F5350" s="519" t="s">
        <v>35542</v>
      </c>
      <c r="G5350" s="519" t="s">
        <v>35543</v>
      </c>
      <c r="H5350" s="519" t="s">
        <v>35544</v>
      </c>
      <c r="I5350" s="519" t="s">
        <v>5</v>
      </c>
      <c r="J5350" s="650">
        <v>11662.79</v>
      </c>
    </row>
    <row r="5351" spans="1:10">
      <c r="A5351" s="519" t="s">
        <v>5566</v>
      </c>
      <c r="B5351" s="519"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51" s="519" t="s">
        <v>35534</v>
      </c>
      <c r="D5351" s="519" t="s">
        <v>35562</v>
      </c>
      <c r="E5351" s="519" t="s">
        <v>35563</v>
      </c>
      <c r="F5351" s="519" t="s">
        <v>35564</v>
      </c>
      <c r="G5351" s="519" t="s">
        <v>35565</v>
      </c>
      <c r="H5351" s="519" t="s">
        <v>35566</v>
      </c>
      <c r="I5351" s="519" t="s">
        <v>5</v>
      </c>
      <c r="J5351" s="650">
        <v>6448.13</v>
      </c>
    </row>
    <row r="5352" spans="1:10">
      <c r="A5352" s="519" t="s">
        <v>5567</v>
      </c>
      <c r="B5352" s="519" t="str">
        <f t="shared" si="83"/>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52" s="519" t="s">
        <v>35534</v>
      </c>
      <c r="D5352" s="519" t="s">
        <v>35562</v>
      </c>
      <c r="E5352" s="519" t="s">
        <v>35563</v>
      </c>
      <c r="F5352" s="519" t="s">
        <v>35564</v>
      </c>
      <c r="G5352" s="519" t="s">
        <v>35565</v>
      </c>
      <c r="H5352" s="519" t="s">
        <v>35566</v>
      </c>
      <c r="I5352" s="519" t="s">
        <v>5</v>
      </c>
      <c r="J5352" s="650">
        <v>5934.21</v>
      </c>
    </row>
    <row r="5353" spans="1:10">
      <c r="A5353" s="519" t="s">
        <v>5568</v>
      </c>
      <c r="B5353" s="519"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3" s="519" t="s">
        <v>35534</v>
      </c>
      <c r="D5353" s="519" t="s">
        <v>35567</v>
      </c>
      <c r="E5353" s="519" t="s">
        <v>35563</v>
      </c>
      <c r="F5353" s="519" t="s">
        <v>35564</v>
      </c>
      <c r="G5353" s="519" t="s">
        <v>35565</v>
      </c>
      <c r="H5353" s="519" t="s">
        <v>35566</v>
      </c>
      <c r="I5353" s="519" t="s">
        <v>5</v>
      </c>
      <c r="J5353" s="650">
        <v>7030.85</v>
      </c>
    </row>
    <row r="5354" spans="1:10">
      <c r="A5354" s="519" t="s">
        <v>5569</v>
      </c>
      <c r="B5354" s="519" t="str">
        <f t="shared" si="83"/>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54" s="519" t="s">
        <v>35534</v>
      </c>
      <c r="D5354" s="519" t="s">
        <v>35567</v>
      </c>
      <c r="E5354" s="519" t="s">
        <v>35563</v>
      </c>
      <c r="F5354" s="519" t="s">
        <v>35564</v>
      </c>
      <c r="G5354" s="519" t="s">
        <v>35565</v>
      </c>
      <c r="H5354" s="519" t="s">
        <v>35566</v>
      </c>
      <c r="I5354" s="519" t="s">
        <v>5</v>
      </c>
      <c r="J5354" s="650">
        <v>6473.28</v>
      </c>
    </row>
    <row r="5355" spans="1:10">
      <c r="A5355" s="519" t="s">
        <v>5570</v>
      </c>
      <c r="B5355" s="519"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5" s="519" t="s">
        <v>35534</v>
      </c>
      <c r="D5355" s="519" t="s">
        <v>35568</v>
      </c>
      <c r="E5355" s="519" t="s">
        <v>35563</v>
      </c>
      <c r="F5355" s="519" t="s">
        <v>35564</v>
      </c>
      <c r="G5355" s="519" t="s">
        <v>35565</v>
      </c>
      <c r="H5355" s="519" t="s">
        <v>35566</v>
      </c>
      <c r="I5355" s="519" t="s">
        <v>5</v>
      </c>
      <c r="J5355" s="650">
        <v>7613.86</v>
      </c>
    </row>
    <row r="5356" spans="1:10">
      <c r="A5356" s="519" t="s">
        <v>5571</v>
      </c>
      <c r="B5356" s="519" t="str">
        <f t="shared" si="83"/>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56" s="519" t="s">
        <v>35534</v>
      </c>
      <c r="D5356" s="519" t="s">
        <v>35568</v>
      </c>
      <c r="E5356" s="519" t="s">
        <v>35563</v>
      </c>
      <c r="F5356" s="519" t="s">
        <v>35564</v>
      </c>
      <c r="G5356" s="519" t="s">
        <v>35565</v>
      </c>
      <c r="H5356" s="519" t="s">
        <v>35566</v>
      </c>
      <c r="I5356" s="519" t="s">
        <v>5</v>
      </c>
      <c r="J5356" s="650">
        <v>7012.66</v>
      </c>
    </row>
    <row r="5357" spans="1:10">
      <c r="A5357" s="519" t="s">
        <v>5572</v>
      </c>
      <c r="B5357" s="519"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7" s="519" t="s">
        <v>35534</v>
      </c>
      <c r="D5357" s="519" t="s">
        <v>35569</v>
      </c>
      <c r="E5357" s="519" t="s">
        <v>35563</v>
      </c>
      <c r="F5357" s="519" t="s">
        <v>35564</v>
      </c>
      <c r="G5357" s="519" t="s">
        <v>35565</v>
      </c>
      <c r="H5357" s="519" t="s">
        <v>35566</v>
      </c>
      <c r="I5357" s="519" t="s">
        <v>5</v>
      </c>
      <c r="J5357" s="650">
        <v>8408.2800000000007</v>
      </c>
    </row>
    <row r="5358" spans="1:10">
      <c r="A5358" s="519" t="s">
        <v>5573</v>
      </c>
      <c r="B5358" s="519" t="str">
        <f t="shared" si="83"/>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58" s="519" t="s">
        <v>35534</v>
      </c>
      <c r="D5358" s="519" t="s">
        <v>35569</v>
      </c>
      <c r="E5358" s="519" t="s">
        <v>35563</v>
      </c>
      <c r="F5358" s="519" t="s">
        <v>35564</v>
      </c>
      <c r="G5358" s="519" t="s">
        <v>35565</v>
      </c>
      <c r="H5358" s="519" t="s">
        <v>35566</v>
      </c>
      <c r="I5358" s="519" t="s">
        <v>5</v>
      </c>
      <c r="J5358" s="650">
        <v>7739.56</v>
      </c>
    </row>
    <row r="5359" spans="1:10">
      <c r="A5359" s="519" t="s">
        <v>5574</v>
      </c>
      <c r="B5359" s="519"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59" s="519" t="s">
        <v>35534</v>
      </c>
      <c r="D5359" s="519" t="s">
        <v>35570</v>
      </c>
      <c r="E5359" s="519" t="s">
        <v>35563</v>
      </c>
      <c r="F5359" s="519" t="s">
        <v>35564</v>
      </c>
      <c r="G5359" s="519" t="s">
        <v>35565</v>
      </c>
      <c r="H5359" s="519" t="s">
        <v>35566</v>
      </c>
      <c r="I5359" s="519" t="s">
        <v>5</v>
      </c>
      <c r="J5359" s="650">
        <v>9206.7000000000007</v>
      </c>
    </row>
    <row r="5360" spans="1:10">
      <c r="A5360" s="519" t="s">
        <v>5575</v>
      </c>
      <c r="B5360" s="519" t="str">
        <f t="shared" si="83"/>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60" s="519" t="s">
        <v>35534</v>
      </c>
      <c r="D5360" s="519" t="s">
        <v>35570</v>
      </c>
      <c r="E5360" s="519" t="s">
        <v>35563</v>
      </c>
      <c r="F5360" s="519" t="s">
        <v>35564</v>
      </c>
      <c r="G5360" s="519" t="s">
        <v>35565</v>
      </c>
      <c r="H5360" s="519" t="s">
        <v>35566</v>
      </c>
      <c r="I5360" s="519" t="s">
        <v>5</v>
      </c>
      <c r="J5360" s="650">
        <v>8470.42</v>
      </c>
    </row>
    <row r="5361" spans="1:10">
      <c r="A5361" s="519" t="s">
        <v>5576</v>
      </c>
      <c r="B5361" s="519"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61" s="519" t="s">
        <v>35534</v>
      </c>
      <c r="D5361" s="519" t="s">
        <v>35571</v>
      </c>
      <c r="E5361" s="519" t="s">
        <v>35563</v>
      </c>
      <c r="F5361" s="519" t="s">
        <v>35564</v>
      </c>
      <c r="G5361" s="519" t="s">
        <v>35565</v>
      </c>
      <c r="H5361" s="519" t="s">
        <v>35566</v>
      </c>
      <c r="I5361" s="519" t="s">
        <v>5</v>
      </c>
      <c r="J5361" s="650">
        <v>9592.25</v>
      </c>
    </row>
    <row r="5362" spans="1:10">
      <c r="A5362" s="519" t="s">
        <v>5577</v>
      </c>
      <c r="B5362" s="519" t="str">
        <f t="shared" si="83"/>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62" s="519" t="s">
        <v>35534</v>
      </c>
      <c r="D5362" s="519" t="s">
        <v>35571</v>
      </c>
      <c r="E5362" s="519" t="s">
        <v>35563</v>
      </c>
      <c r="F5362" s="519" t="s">
        <v>35564</v>
      </c>
      <c r="G5362" s="519" t="s">
        <v>35565</v>
      </c>
      <c r="H5362" s="519" t="s">
        <v>35566</v>
      </c>
      <c r="I5362" s="519" t="s">
        <v>5</v>
      </c>
      <c r="J5362" s="650">
        <v>8834.09</v>
      </c>
    </row>
    <row r="5363" spans="1:10">
      <c r="A5363" s="519" t="s">
        <v>5578</v>
      </c>
      <c r="B5363" s="519"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3" s="519" t="s">
        <v>35534</v>
      </c>
      <c r="D5363" s="519" t="s">
        <v>35572</v>
      </c>
      <c r="E5363" s="519" t="s">
        <v>35563</v>
      </c>
      <c r="F5363" s="519" t="s">
        <v>35564</v>
      </c>
      <c r="G5363" s="519" t="s">
        <v>35565</v>
      </c>
      <c r="H5363" s="519" t="s">
        <v>35566</v>
      </c>
      <c r="I5363" s="519" t="s">
        <v>5</v>
      </c>
      <c r="J5363" s="650">
        <v>9887.76</v>
      </c>
    </row>
    <row r="5364" spans="1:10">
      <c r="A5364" s="519" t="s">
        <v>5579</v>
      </c>
      <c r="B5364" s="519" t="str">
        <f t="shared" si="83"/>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64" s="519" t="s">
        <v>35534</v>
      </c>
      <c r="D5364" s="519" t="s">
        <v>35572</v>
      </c>
      <c r="E5364" s="519" t="s">
        <v>35563</v>
      </c>
      <c r="F5364" s="519" t="s">
        <v>35564</v>
      </c>
      <c r="G5364" s="519" t="s">
        <v>35565</v>
      </c>
      <c r="H5364" s="519" t="s">
        <v>35566</v>
      </c>
      <c r="I5364" s="519" t="s">
        <v>5</v>
      </c>
      <c r="J5364" s="650">
        <v>9104.35</v>
      </c>
    </row>
    <row r="5365" spans="1:10">
      <c r="A5365" s="519" t="s">
        <v>5580</v>
      </c>
      <c r="B5365" s="519"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5" s="519" t="s">
        <v>35534</v>
      </c>
      <c r="D5365" s="519" t="s">
        <v>35573</v>
      </c>
      <c r="E5365" s="519" t="s">
        <v>35563</v>
      </c>
      <c r="F5365" s="519" t="s">
        <v>35564</v>
      </c>
      <c r="G5365" s="519" t="s">
        <v>35565</v>
      </c>
      <c r="H5365" s="519" t="s">
        <v>35566</v>
      </c>
      <c r="I5365" s="519" t="s">
        <v>5</v>
      </c>
      <c r="J5365" s="650">
        <v>10293.049999999999</v>
      </c>
    </row>
    <row r="5366" spans="1:10">
      <c r="A5366" s="519" t="s">
        <v>5581</v>
      </c>
      <c r="B5366" s="519" t="str">
        <f t="shared" si="83"/>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66" s="519" t="s">
        <v>35534</v>
      </c>
      <c r="D5366" s="519" t="s">
        <v>35573</v>
      </c>
      <c r="E5366" s="519" t="s">
        <v>35563</v>
      </c>
      <c r="F5366" s="519" t="s">
        <v>35564</v>
      </c>
      <c r="G5366" s="519" t="s">
        <v>35565</v>
      </c>
      <c r="H5366" s="519" t="s">
        <v>35566</v>
      </c>
      <c r="I5366" s="519" t="s">
        <v>5</v>
      </c>
      <c r="J5366" s="650">
        <v>9477.01</v>
      </c>
    </row>
    <row r="5367" spans="1:10">
      <c r="A5367" s="519" t="s">
        <v>5582</v>
      </c>
      <c r="B5367" s="519"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7" s="519" t="s">
        <v>35534</v>
      </c>
      <c r="D5367" s="519" t="s">
        <v>35574</v>
      </c>
      <c r="E5367" s="519" t="s">
        <v>35563</v>
      </c>
      <c r="F5367" s="519" t="s">
        <v>35564</v>
      </c>
      <c r="G5367" s="519" t="s">
        <v>35565</v>
      </c>
      <c r="H5367" s="519" t="s">
        <v>35566</v>
      </c>
      <c r="I5367" s="519" t="s">
        <v>5</v>
      </c>
      <c r="J5367" s="650">
        <v>10445.58</v>
      </c>
    </row>
    <row r="5368" spans="1:10">
      <c r="A5368" s="519" t="s">
        <v>5583</v>
      </c>
      <c r="B5368" s="519" t="str">
        <f t="shared" si="83"/>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368" s="519" t="s">
        <v>35534</v>
      </c>
      <c r="D5368" s="519" t="s">
        <v>35574</v>
      </c>
      <c r="E5368" s="519" t="s">
        <v>35563</v>
      </c>
      <c r="F5368" s="519" t="s">
        <v>35564</v>
      </c>
      <c r="G5368" s="519" t="s">
        <v>35565</v>
      </c>
      <c r="H5368" s="519" t="s">
        <v>35566</v>
      </c>
      <c r="I5368" s="519" t="s">
        <v>5</v>
      </c>
      <c r="J5368" s="650">
        <v>9638.65</v>
      </c>
    </row>
    <row r="5369" spans="1:10">
      <c r="A5369" s="519" t="s">
        <v>5584</v>
      </c>
      <c r="B5369" s="519"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69" s="519" t="s">
        <v>35534</v>
      </c>
      <c r="D5369" s="519" t="s">
        <v>35575</v>
      </c>
      <c r="E5369" s="519" t="s">
        <v>35563</v>
      </c>
      <c r="F5369" s="519" t="s">
        <v>35564</v>
      </c>
      <c r="G5369" s="519" t="s">
        <v>35565</v>
      </c>
      <c r="H5369" s="519" t="s">
        <v>35566</v>
      </c>
      <c r="I5369" s="519" t="s">
        <v>5</v>
      </c>
      <c r="J5369" s="650">
        <v>10901.08</v>
      </c>
    </row>
    <row r="5370" spans="1:10">
      <c r="A5370" s="519" t="s">
        <v>5585</v>
      </c>
      <c r="B5370" s="519" t="str">
        <f t="shared" si="83"/>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370" s="519" t="s">
        <v>35534</v>
      </c>
      <c r="D5370" s="519" t="s">
        <v>35575</v>
      </c>
      <c r="E5370" s="519" t="s">
        <v>35563</v>
      </c>
      <c r="F5370" s="519" t="s">
        <v>35564</v>
      </c>
      <c r="G5370" s="519" t="s">
        <v>35565</v>
      </c>
      <c r="H5370" s="519" t="s">
        <v>35566</v>
      </c>
      <c r="I5370" s="519" t="s">
        <v>5</v>
      </c>
      <c r="J5370" s="650">
        <v>10060.280000000001</v>
      </c>
    </row>
    <row r="5371" spans="1:10">
      <c r="A5371" s="519" t="s">
        <v>5586</v>
      </c>
      <c r="B5371" s="519"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71" s="519" t="s">
        <v>35534</v>
      </c>
      <c r="D5371" s="519" t="s">
        <v>35576</v>
      </c>
      <c r="E5371" s="519" t="s">
        <v>35563</v>
      </c>
      <c r="F5371" s="519" t="s">
        <v>35564</v>
      </c>
      <c r="G5371" s="519" t="s">
        <v>35565</v>
      </c>
      <c r="H5371" s="519" t="s">
        <v>35566</v>
      </c>
      <c r="I5371" s="519" t="s">
        <v>5</v>
      </c>
      <c r="J5371" s="650">
        <v>11358.39</v>
      </c>
    </row>
    <row r="5372" spans="1:10">
      <c r="A5372" s="519" t="s">
        <v>5587</v>
      </c>
      <c r="B5372" s="519" t="str">
        <f t="shared" si="83"/>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372" s="519" t="s">
        <v>35534</v>
      </c>
      <c r="D5372" s="519" t="s">
        <v>35576</v>
      </c>
      <c r="E5372" s="519" t="s">
        <v>35563</v>
      </c>
      <c r="F5372" s="519" t="s">
        <v>35564</v>
      </c>
      <c r="G5372" s="519" t="s">
        <v>35565</v>
      </c>
      <c r="H5372" s="519" t="s">
        <v>35566</v>
      </c>
      <c r="I5372" s="519" t="s">
        <v>5</v>
      </c>
      <c r="J5372" s="650">
        <v>10483.49</v>
      </c>
    </row>
    <row r="5373" spans="1:10">
      <c r="A5373" s="519" t="s">
        <v>5588</v>
      </c>
      <c r="B5373" s="519"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3" s="519" t="s">
        <v>35534</v>
      </c>
      <c r="D5373" s="519" t="s">
        <v>35577</v>
      </c>
      <c r="E5373" s="519" t="s">
        <v>35563</v>
      </c>
      <c r="F5373" s="519" t="s">
        <v>35564</v>
      </c>
      <c r="G5373" s="519" t="s">
        <v>35565</v>
      </c>
      <c r="H5373" s="519" t="s">
        <v>35566</v>
      </c>
      <c r="I5373" s="519" t="s">
        <v>5</v>
      </c>
      <c r="J5373" s="650">
        <v>11777.17</v>
      </c>
    </row>
    <row r="5374" spans="1:10">
      <c r="A5374" s="519" t="s">
        <v>5589</v>
      </c>
      <c r="B5374" s="519" t="str">
        <f t="shared" si="83"/>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374" s="519" t="s">
        <v>35534</v>
      </c>
      <c r="D5374" s="519" t="s">
        <v>35577</v>
      </c>
      <c r="E5374" s="519" t="s">
        <v>35563</v>
      </c>
      <c r="F5374" s="519" t="s">
        <v>35564</v>
      </c>
      <c r="G5374" s="519" t="s">
        <v>35565</v>
      </c>
      <c r="H5374" s="519" t="s">
        <v>35566</v>
      </c>
      <c r="I5374" s="519" t="s">
        <v>5</v>
      </c>
      <c r="J5374" s="650">
        <v>10868.17</v>
      </c>
    </row>
    <row r="5375" spans="1:10">
      <c r="A5375" s="519" t="s">
        <v>5590</v>
      </c>
      <c r="B5375" s="519"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5" s="519" t="s">
        <v>35534</v>
      </c>
      <c r="D5375" s="519" t="s">
        <v>35578</v>
      </c>
      <c r="E5375" s="519" t="s">
        <v>35563</v>
      </c>
      <c r="F5375" s="519" t="s">
        <v>35564</v>
      </c>
      <c r="G5375" s="519" t="s">
        <v>35565</v>
      </c>
      <c r="H5375" s="519" t="s">
        <v>35566</v>
      </c>
      <c r="I5375" s="519" t="s">
        <v>5</v>
      </c>
      <c r="J5375" s="650">
        <v>12232.66</v>
      </c>
    </row>
    <row r="5376" spans="1:10">
      <c r="A5376" s="519" t="s">
        <v>5591</v>
      </c>
      <c r="B5376" s="519" t="str">
        <f t="shared" si="83"/>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376" s="519" t="s">
        <v>35534</v>
      </c>
      <c r="D5376" s="519" t="s">
        <v>35578</v>
      </c>
      <c r="E5376" s="519" t="s">
        <v>35563</v>
      </c>
      <c r="F5376" s="519" t="s">
        <v>35564</v>
      </c>
      <c r="G5376" s="519" t="s">
        <v>35565</v>
      </c>
      <c r="H5376" s="519" t="s">
        <v>35566</v>
      </c>
      <c r="I5376" s="519" t="s">
        <v>5</v>
      </c>
      <c r="J5376" s="650">
        <v>11289.79</v>
      </c>
    </row>
    <row r="5377" spans="1:10">
      <c r="A5377" s="519" t="s">
        <v>5592</v>
      </c>
      <c r="B5377" s="519"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7" s="519" t="s">
        <v>35534</v>
      </c>
      <c r="D5377" s="519" t="s">
        <v>35579</v>
      </c>
      <c r="E5377" s="519" t="s">
        <v>35563</v>
      </c>
      <c r="F5377" s="519" t="s">
        <v>35564</v>
      </c>
      <c r="G5377" s="519" t="s">
        <v>35565</v>
      </c>
      <c r="H5377" s="519" t="s">
        <v>35566</v>
      </c>
      <c r="I5377" s="519" t="s">
        <v>5</v>
      </c>
      <c r="J5377" s="650">
        <v>12689.87</v>
      </c>
    </row>
    <row r="5378" spans="1:10">
      <c r="A5378" s="519" t="s">
        <v>5593</v>
      </c>
      <c r="B5378" s="519" t="str">
        <f t="shared" si="83"/>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378" s="519" t="s">
        <v>35534</v>
      </c>
      <c r="D5378" s="519" t="s">
        <v>35579</v>
      </c>
      <c r="E5378" s="519" t="s">
        <v>35563</v>
      </c>
      <c r="F5378" s="519" t="s">
        <v>35564</v>
      </c>
      <c r="G5378" s="519" t="s">
        <v>35565</v>
      </c>
      <c r="H5378" s="519" t="s">
        <v>35566</v>
      </c>
      <c r="I5378" s="519" t="s">
        <v>5</v>
      </c>
      <c r="J5378" s="650">
        <v>11712.89</v>
      </c>
    </row>
    <row r="5379" spans="1:10">
      <c r="A5379" s="519" t="s">
        <v>5594</v>
      </c>
      <c r="B5379" s="519"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79" s="519" t="s">
        <v>35534</v>
      </c>
      <c r="D5379" s="519" t="s">
        <v>35580</v>
      </c>
      <c r="E5379" s="519" t="s">
        <v>35563</v>
      </c>
      <c r="F5379" s="519" t="s">
        <v>35564</v>
      </c>
      <c r="G5379" s="519" t="s">
        <v>35565</v>
      </c>
      <c r="H5379" s="519" t="s">
        <v>35566</v>
      </c>
      <c r="I5379" s="519" t="s">
        <v>5</v>
      </c>
      <c r="J5379" s="650">
        <v>13147.18</v>
      </c>
    </row>
    <row r="5380" spans="1:10">
      <c r="A5380" s="519" t="s">
        <v>5595</v>
      </c>
      <c r="B5380" s="519" t="str">
        <f t="shared" si="83"/>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380" s="519" t="s">
        <v>35534</v>
      </c>
      <c r="D5380" s="519" t="s">
        <v>35580</v>
      </c>
      <c r="E5380" s="519" t="s">
        <v>35563</v>
      </c>
      <c r="F5380" s="519" t="s">
        <v>35564</v>
      </c>
      <c r="G5380" s="519" t="s">
        <v>35565</v>
      </c>
      <c r="H5380" s="519" t="s">
        <v>35566</v>
      </c>
      <c r="I5380" s="519" t="s">
        <v>5</v>
      </c>
      <c r="J5380" s="650">
        <v>12136.11</v>
      </c>
    </row>
    <row r="5381" spans="1:10">
      <c r="A5381" s="519" t="s">
        <v>5596</v>
      </c>
      <c r="B5381" s="519"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81" s="519" t="s">
        <v>35534</v>
      </c>
      <c r="D5381" s="519" t="s">
        <v>35581</v>
      </c>
      <c r="E5381" s="519" t="s">
        <v>35563</v>
      </c>
      <c r="F5381" s="519" t="s">
        <v>35564</v>
      </c>
      <c r="G5381" s="519" t="s">
        <v>35565</v>
      </c>
      <c r="H5381" s="519" t="s">
        <v>35566</v>
      </c>
      <c r="I5381" s="519" t="s">
        <v>5</v>
      </c>
      <c r="J5381" s="650">
        <v>13564.25</v>
      </c>
    </row>
    <row r="5382" spans="1:10">
      <c r="A5382" s="519" t="s">
        <v>5597</v>
      </c>
      <c r="B5382" s="519" t="str">
        <f t="shared" si="83"/>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382" s="519" t="s">
        <v>35534</v>
      </c>
      <c r="D5382" s="519" t="s">
        <v>35581</v>
      </c>
      <c r="E5382" s="519" t="s">
        <v>35563</v>
      </c>
      <c r="F5382" s="519" t="s">
        <v>35564</v>
      </c>
      <c r="G5382" s="519" t="s">
        <v>35565</v>
      </c>
      <c r="H5382" s="519" t="s">
        <v>35566</v>
      </c>
      <c r="I5382" s="519" t="s">
        <v>5</v>
      </c>
      <c r="J5382" s="650">
        <v>12519.31</v>
      </c>
    </row>
    <row r="5383" spans="1:10">
      <c r="A5383" s="519" t="s">
        <v>5598</v>
      </c>
      <c r="B5383" s="519" t="str">
        <f t="shared" si="83"/>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3" s="519" t="s">
        <v>35534</v>
      </c>
      <c r="D5383" s="519" t="s">
        <v>35582</v>
      </c>
      <c r="E5383" s="519" t="s">
        <v>35583</v>
      </c>
      <c r="F5383" s="519" t="s">
        <v>35564</v>
      </c>
      <c r="G5383" s="519" t="s">
        <v>35565</v>
      </c>
      <c r="H5383" s="519" t="s">
        <v>35566</v>
      </c>
      <c r="I5383" s="519" t="s">
        <v>5</v>
      </c>
      <c r="J5383" s="650">
        <v>7344.84</v>
      </c>
    </row>
    <row r="5384" spans="1:10">
      <c r="A5384" s="519" t="s">
        <v>5599</v>
      </c>
      <c r="B5384" s="519" t="str">
        <f t="shared" ref="B5384:B5447" si="84">C5384&amp;D5384&amp;E5384&amp;F5384&amp;G5384&amp;H5384</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384" s="519" t="s">
        <v>35534</v>
      </c>
      <c r="D5384" s="519" t="s">
        <v>35582</v>
      </c>
      <c r="E5384" s="519" t="s">
        <v>35583</v>
      </c>
      <c r="F5384" s="519" t="s">
        <v>35564</v>
      </c>
      <c r="G5384" s="519" t="s">
        <v>35565</v>
      </c>
      <c r="H5384" s="519" t="s">
        <v>35566</v>
      </c>
      <c r="I5384" s="519" t="s">
        <v>5</v>
      </c>
      <c r="J5384" s="650">
        <v>6758.62</v>
      </c>
    </row>
    <row r="5385" spans="1:10">
      <c r="A5385" s="519" t="s">
        <v>5600</v>
      </c>
      <c r="B5385" s="519"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5" s="519" t="s">
        <v>35534</v>
      </c>
      <c r="D5385" s="519" t="s">
        <v>35584</v>
      </c>
      <c r="E5385" s="519" t="s">
        <v>35583</v>
      </c>
      <c r="F5385" s="519" t="s">
        <v>35564</v>
      </c>
      <c r="G5385" s="519" t="s">
        <v>35565</v>
      </c>
      <c r="H5385" s="519" t="s">
        <v>35566</v>
      </c>
      <c r="I5385" s="519" t="s">
        <v>5</v>
      </c>
      <c r="J5385" s="650">
        <v>7982.13</v>
      </c>
    </row>
    <row r="5386" spans="1:10">
      <c r="A5386" s="519" t="s">
        <v>5601</v>
      </c>
      <c r="B5386" s="519" t="str">
        <f t="shared" si="84"/>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386" s="519" t="s">
        <v>35534</v>
      </c>
      <c r="D5386" s="519" t="s">
        <v>35584</v>
      </c>
      <c r="E5386" s="519" t="s">
        <v>35583</v>
      </c>
      <c r="F5386" s="519" t="s">
        <v>35564</v>
      </c>
      <c r="G5386" s="519" t="s">
        <v>35565</v>
      </c>
      <c r="H5386" s="519" t="s">
        <v>35566</v>
      </c>
      <c r="I5386" s="519" t="s">
        <v>5</v>
      </c>
      <c r="J5386" s="650">
        <v>7347.32</v>
      </c>
    </row>
    <row r="5387" spans="1:10">
      <c r="A5387" s="519" t="s">
        <v>5602</v>
      </c>
      <c r="B5387" s="519"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7" s="519" t="s">
        <v>35534</v>
      </c>
      <c r="D5387" s="519" t="s">
        <v>35585</v>
      </c>
      <c r="E5387" s="519" t="s">
        <v>35583</v>
      </c>
      <c r="F5387" s="519" t="s">
        <v>35564</v>
      </c>
      <c r="G5387" s="519" t="s">
        <v>35565</v>
      </c>
      <c r="H5387" s="519" t="s">
        <v>35566</v>
      </c>
      <c r="I5387" s="519" t="s">
        <v>5</v>
      </c>
      <c r="J5387" s="650">
        <v>8577.9500000000007</v>
      </c>
    </row>
    <row r="5388" spans="1:10">
      <c r="A5388" s="519" t="s">
        <v>5603</v>
      </c>
      <c r="B5388" s="519" t="str">
        <f t="shared" si="84"/>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388" s="519" t="s">
        <v>35534</v>
      </c>
      <c r="D5388" s="519" t="s">
        <v>35585</v>
      </c>
      <c r="E5388" s="519" t="s">
        <v>35583</v>
      </c>
      <c r="F5388" s="519" t="s">
        <v>35564</v>
      </c>
      <c r="G5388" s="519" t="s">
        <v>35565</v>
      </c>
      <c r="H5388" s="519" t="s">
        <v>35566</v>
      </c>
      <c r="I5388" s="519" t="s">
        <v>5</v>
      </c>
      <c r="J5388" s="650">
        <v>7895.3</v>
      </c>
    </row>
    <row r="5389" spans="1:10">
      <c r="A5389" s="519" t="s">
        <v>5604</v>
      </c>
      <c r="B5389" s="519"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89" s="519" t="s">
        <v>35534</v>
      </c>
      <c r="D5389" s="519" t="s">
        <v>35586</v>
      </c>
      <c r="E5389" s="519" t="s">
        <v>35583</v>
      </c>
      <c r="F5389" s="519" t="s">
        <v>35564</v>
      </c>
      <c r="G5389" s="519" t="s">
        <v>35565</v>
      </c>
      <c r="H5389" s="519" t="s">
        <v>35566</v>
      </c>
      <c r="I5389" s="519" t="s">
        <v>5</v>
      </c>
      <c r="J5389" s="650">
        <v>9259.5400000000009</v>
      </c>
    </row>
    <row r="5390" spans="1:10">
      <c r="A5390" s="519" t="s">
        <v>5605</v>
      </c>
      <c r="B5390" s="519" t="str">
        <f t="shared" si="84"/>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390" s="519" t="s">
        <v>35534</v>
      </c>
      <c r="D5390" s="519" t="s">
        <v>35586</v>
      </c>
      <c r="E5390" s="519" t="s">
        <v>35583</v>
      </c>
      <c r="F5390" s="519" t="s">
        <v>35564</v>
      </c>
      <c r="G5390" s="519" t="s">
        <v>35565</v>
      </c>
      <c r="H5390" s="519" t="s">
        <v>35566</v>
      </c>
      <c r="I5390" s="519" t="s">
        <v>5</v>
      </c>
      <c r="J5390" s="650">
        <v>8522.76</v>
      </c>
    </row>
    <row r="5391" spans="1:10">
      <c r="A5391" s="519" t="s">
        <v>5606</v>
      </c>
      <c r="B5391" s="519"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91" s="519" t="s">
        <v>35534</v>
      </c>
      <c r="D5391" s="519" t="s">
        <v>35587</v>
      </c>
      <c r="E5391" s="519" t="s">
        <v>35583</v>
      </c>
      <c r="F5391" s="519" t="s">
        <v>35564</v>
      </c>
      <c r="G5391" s="519" t="s">
        <v>35565</v>
      </c>
      <c r="H5391" s="519" t="s">
        <v>35566</v>
      </c>
      <c r="I5391" s="519" t="s">
        <v>5</v>
      </c>
      <c r="J5391" s="650">
        <v>10131.23</v>
      </c>
    </row>
    <row r="5392" spans="1:10">
      <c r="A5392" s="519" t="s">
        <v>5607</v>
      </c>
      <c r="B5392" s="519" t="str">
        <f t="shared" si="84"/>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392" s="519" t="s">
        <v>35534</v>
      </c>
      <c r="D5392" s="519" t="s">
        <v>35587</v>
      </c>
      <c r="E5392" s="519" t="s">
        <v>35583</v>
      </c>
      <c r="F5392" s="519" t="s">
        <v>35564</v>
      </c>
      <c r="G5392" s="519" t="s">
        <v>35565</v>
      </c>
      <c r="H5392" s="519" t="s">
        <v>35566</v>
      </c>
      <c r="I5392" s="519" t="s">
        <v>5</v>
      </c>
      <c r="J5392" s="650">
        <v>9321.98</v>
      </c>
    </row>
    <row r="5393" spans="1:10">
      <c r="A5393" s="519" t="s">
        <v>5608</v>
      </c>
      <c r="B5393" s="519"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3" s="519" t="s">
        <v>35534</v>
      </c>
      <c r="D5393" s="519" t="s">
        <v>35588</v>
      </c>
      <c r="E5393" s="519" t="s">
        <v>35583</v>
      </c>
      <c r="F5393" s="519" t="s">
        <v>35564</v>
      </c>
      <c r="G5393" s="519" t="s">
        <v>35565</v>
      </c>
      <c r="H5393" s="519" t="s">
        <v>35566</v>
      </c>
      <c r="I5393" s="519" t="s">
        <v>5</v>
      </c>
      <c r="J5393" s="650">
        <v>10752.26</v>
      </c>
    </row>
    <row r="5394" spans="1:10">
      <c r="A5394" s="519" t="s">
        <v>5609</v>
      </c>
      <c r="B5394" s="519" t="str">
        <f t="shared" si="84"/>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394" s="519" t="s">
        <v>35534</v>
      </c>
      <c r="D5394" s="519" t="s">
        <v>35588</v>
      </c>
      <c r="E5394" s="519" t="s">
        <v>35583</v>
      </c>
      <c r="F5394" s="519" t="s">
        <v>35564</v>
      </c>
      <c r="G5394" s="519" t="s">
        <v>35565</v>
      </c>
      <c r="H5394" s="519" t="s">
        <v>35566</v>
      </c>
      <c r="I5394" s="519" t="s">
        <v>5</v>
      </c>
      <c r="J5394" s="650">
        <v>9906.8700000000008</v>
      </c>
    </row>
    <row r="5395" spans="1:10">
      <c r="A5395" s="519" t="s">
        <v>5610</v>
      </c>
      <c r="B5395" s="519"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5" s="519" t="s">
        <v>35534</v>
      </c>
      <c r="D5395" s="519" t="s">
        <v>35589</v>
      </c>
      <c r="E5395" s="519" t="s">
        <v>35583</v>
      </c>
      <c r="F5395" s="519" t="s">
        <v>35564</v>
      </c>
      <c r="G5395" s="519" t="s">
        <v>35565</v>
      </c>
      <c r="H5395" s="519" t="s">
        <v>35566</v>
      </c>
      <c r="I5395" s="519" t="s">
        <v>5</v>
      </c>
      <c r="J5395" s="650">
        <v>10983.35</v>
      </c>
    </row>
    <row r="5396" spans="1:10">
      <c r="A5396" s="519" t="s">
        <v>5611</v>
      </c>
      <c r="B5396" s="519" t="str">
        <f t="shared" si="84"/>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396" s="519" t="s">
        <v>35534</v>
      </c>
      <c r="D5396" s="519" t="s">
        <v>35589</v>
      </c>
      <c r="E5396" s="519" t="s">
        <v>35583</v>
      </c>
      <c r="F5396" s="519" t="s">
        <v>35564</v>
      </c>
      <c r="G5396" s="519" t="s">
        <v>35565</v>
      </c>
      <c r="H5396" s="519" t="s">
        <v>35566</v>
      </c>
      <c r="I5396" s="519" t="s">
        <v>5</v>
      </c>
      <c r="J5396" s="650">
        <v>10109.23</v>
      </c>
    </row>
    <row r="5397" spans="1:10">
      <c r="A5397" s="519" t="s">
        <v>5612</v>
      </c>
      <c r="B5397" s="519"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7" s="519" t="s">
        <v>35534</v>
      </c>
      <c r="D5397" s="519" t="s">
        <v>35590</v>
      </c>
      <c r="E5397" s="519" t="s">
        <v>35583</v>
      </c>
      <c r="F5397" s="519" t="s">
        <v>35564</v>
      </c>
      <c r="G5397" s="519" t="s">
        <v>35565</v>
      </c>
      <c r="H5397" s="519" t="s">
        <v>35566</v>
      </c>
      <c r="I5397" s="519" t="s">
        <v>5</v>
      </c>
      <c r="J5397" s="650">
        <v>11274.93</v>
      </c>
    </row>
    <row r="5398" spans="1:10">
      <c r="A5398" s="519" t="s">
        <v>5613</v>
      </c>
      <c r="B5398" s="519" t="str">
        <f t="shared" si="84"/>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398" s="519" t="s">
        <v>35534</v>
      </c>
      <c r="D5398" s="519" t="s">
        <v>35590</v>
      </c>
      <c r="E5398" s="519" t="s">
        <v>35583</v>
      </c>
      <c r="F5398" s="519" t="s">
        <v>35564</v>
      </c>
      <c r="G5398" s="519" t="s">
        <v>35565</v>
      </c>
      <c r="H5398" s="519" t="s">
        <v>35566</v>
      </c>
      <c r="I5398" s="519" t="s">
        <v>5</v>
      </c>
      <c r="J5398" s="650">
        <v>10380.98</v>
      </c>
    </row>
    <row r="5399" spans="1:10">
      <c r="A5399" s="519" t="s">
        <v>5614</v>
      </c>
      <c r="B5399" s="519"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399" s="519" t="s">
        <v>35534</v>
      </c>
      <c r="D5399" s="519" t="s">
        <v>35591</v>
      </c>
      <c r="E5399" s="519" t="s">
        <v>35583</v>
      </c>
      <c r="F5399" s="519" t="s">
        <v>35564</v>
      </c>
      <c r="G5399" s="519" t="s">
        <v>35565</v>
      </c>
      <c r="H5399" s="519" t="s">
        <v>35566</v>
      </c>
      <c r="I5399" s="519" t="s">
        <v>5</v>
      </c>
      <c r="J5399" s="650">
        <v>11706.34</v>
      </c>
    </row>
    <row r="5400" spans="1:10">
      <c r="A5400" s="519" t="s">
        <v>5615</v>
      </c>
      <c r="B5400" s="519" t="str">
        <f t="shared" si="84"/>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00" s="519" t="s">
        <v>35534</v>
      </c>
      <c r="D5400" s="519" t="s">
        <v>35591</v>
      </c>
      <c r="E5400" s="519" t="s">
        <v>35583</v>
      </c>
      <c r="F5400" s="519" t="s">
        <v>35564</v>
      </c>
      <c r="G5400" s="519" t="s">
        <v>35565</v>
      </c>
      <c r="H5400" s="519" t="s">
        <v>35566</v>
      </c>
      <c r="I5400" s="519" t="s">
        <v>5</v>
      </c>
      <c r="J5400" s="650">
        <v>10795.39</v>
      </c>
    </row>
    <row r="5401" spans="1:10">
      <c r="A5401" s="519" t="s">
        <v>5616</v>
      </c>
      <c r="B5401" s="519"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01" s="519" t="s">
        <v>35534</v>
      </c>
      <c r="D5401" s="519" t="s">
        <v>35592</v>
      </c>
      <c r="E5401" s="519" t="s">
        <v>35583</v>
      </c>
      <c r="F5401" s="519" t="s">
        <v>35564</v>
      </c>
      <c r="G5401" s="519" t="s">
        <v>35565</v>
      </c>
      <c r="H5401" s="519" t="s">
        <v>35566</v>
      </c>
      <c r="I5401" s="519" t="s">
        <v>5</v>
      </c>
      <c r="J5401" s="650">
        <v>12161.78</v>
      </c>
    </row>
    <row r="5402" spans="1:10">
      <c r="A5402" s="519" t="s">
        <v>5617</v>
      </c>
      <c r="B5402" s="519" t="str">
        <f t="shared" si="84"/>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02" s="519" t="s">
        <v>35534</v>
      </c>
      <c r="D5402" s="519" t="s">
        <v>35592</v>
      </c>
      <c r="E5402" s="519" t="s">
        <v>35583</v>
      </c>
      <c r="F5402" s="519" t="s">
        <v>35564</v>
      </c>
      <c r="G5402" s="519" t="s">
        <v>35565</v>
      </c>
      <c r="H5402" s="519" t="s">
        <v>35566</v>
      </c>
      <c r="I5402" s="519" t="s">
        <v>5</v>
      </c>
      <c r="J5402" s="650">
        <v>11216.96</v>
      </c>
    </row>
    <row r="5403" spans="1:10">
      <c r="A5403" s="519" t="s">
        <v>5618</v>
      </c>
      <c r="B5403" s="519"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3" s="519" t="s">
        <v>35534</v>
      </c>
      <c r="D5403" s="519" t="s">
        <v>35593</v>
      </c>
      <c r="E5403" s="519" t="s">
        <v>35583</v>
      </c>
      <c r="F5403" s="519" t="s">
        <v>35564</v>
      </c>
      <c r="G5403" s="519" t="s">
        <v>35565</v>
      </c>
      <c r="H5403" s="519" t="s">
        <v>35566</v>
      </c>
      <c r="I5403" s="519" t="s">
        <v>5</v>
      </c>
      <c r="J5403" s="650">
        <v>12580.67</v>
      </c>
    </row>
    <row r="5404" spans="1:10">
      <c r="A5404" s="519" t="s">
        <v>5619</v>
      </c>
      <c r="B5404" s="519" t="str">
        <f t="shared" si="84"/>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04" s="519" t="s">
        <v>35534</v>
      </c>
      <c r="D5404" s="519" t="s">
        <v>35593</v>
      </c>
      <c r="E5404" s="519" t="s">
        <v>35583</v>
      </c>
      <c r="F5404" s="519" t="s">
        <v>35564</v>
      </c>
      <c r="G5404" s="519" t="s">
        <v>35565</v>
      </c>
      <c r="H5404" s="519" t="s">
        <v>35566</v>
      </c>
      <c r="I5404" s="519" t="s">
        <v>5</v>
      </c>
      <c r="J5404" s="650">
        <v>11601.75</v>
      </c>
    </row>
    <row r="5405" spans="1:10">
      <c r="A5405" s="519" t="s">
        <v>5620</v>
      </c>
      <c r="B5405" s="519"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5" s="519" t="s">
        <v>35534</v>
      </c>
      <c r="D5405" s="519" t="s">
        <v>35594</v>
      </c>
      <c r="E5405" s="519" t="s">
        <v>35583</v>
      </c>
      <c r="F5405" s="519" t="s">
        <v>35564</v>
      </c>
      <c r="G5405" s="519" t="s">
        <v>35565</v>
      </c>
      <c r="H5405" s="519" t="s">
        <v>35566</v>
      </c>
      <c r="I5405" s="519" t="s">
        <v>5</v>
      </c>
      <c r="J5405" s="650">
        <v>13034.93</v>
      </c>
    </row>
    <row r="5406" spans="1:10">
      <c r="A5406" s="519" t="s">
        <v>5621</v>
      </c>
      <c r="B5406" s="519" t="str">
        <f t="shared" si="84"/>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06" s="519" t="s">
        <v>35534</v>
      </c>
      <c r="D5406" s="519" t="s">
        <v>35594</v>
      </c>
      <c r="E5406" s="519" t="s">
        <v>35583</v>
      </c>
      <c r="F5406" s="519" t="s">
        <v>35564</v>
      </c>
      <c r="G5406" s="519" t="s">
        <v>35565</v>
      </c>
      <c r="H5406" s="519" t="s">
        <v>35566</v>
      </c>
      <c r="I5406" s="519" t="s">
        <v>5</v>
      </c>
      <c r="J5406" s="650">
        <v>12021.91</v>
      </c>
    </row>
    <row r="5407" spans="1:10">
      <c r="A5407" s="519" t="s">
        <v>5622</v>
      </c>
      <c r="B5407" s="519"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7" s="519" t="s">
        <v>35595</v>
      </c>
      <c r="D5407" s="519" t="s">
        <v>35596</v>
      </c>
      <c r="E5407" s="519" t="s">
        <v>35583</v>
      </c>
      <c r="F5407" s="519" t="s">
        <v>35564</v>
      </c>
      <c r="G5407" s="519" t="s">
        <v>35565</v>
      </c>
      <c r="H5407" s="519" t="s">
        <v>35566</v>
      </c>
      <c r="I5407" s="519" t="s">
        <v>5</v>
      </c>
      <c r="J5407" s="650">
        <v>13493.37</v>
      </c>
    </row>
    <row r="5408" spans="1:10">
      <c r="A5408" s="519" t="s">
        <v>5623</v>
      </c>
      <c r="B5408" s="519" t="str">
        <f t="shared" si="84"/>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08" s="519" t="s">
        <v>35595</v>
      </c>
      <c r="D5408" s="519" t="s">
        <v>35596</v>
      </c>
      <c r="E5408" s="519" t="s">
        <v>35583</v>
      </c>
      <c r="F5408" s="519" t="s">
        <v>35564</v>
      </c>
      <c r="G5408" s="519" t="s">
        <v>35565</v>
      </c>
      <c r="H5408" s="519" t="s">
        <v>35566</v>
      </c>
      <c r="I5408" s="519" t="s">
        <v>5</v>
      </c>
      <c r="J5408" s="650">
        <v>12446.47</v>
      </c>
    </row>
    <row r="5409" spans="1:10">
      <c r="A5409" s="519" t="s">
        <v>5624</v>
      </c>
      <c r="B5409" s="519"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09" s="519" t="s">
        <v>35534</v>
      </c>
      <c r="D5409" s="519" t="s">
        <v>35597</v>
      </c>
      <c r="E5409" s="519" t="s">
        <v>35583</v>
      </c>
      <c r="F5409" s="519" t="s">
        <v>35564</v>
      </c>
      <c r="G5409" s="519" t="s">
        <v>35565</v>
      </c>
      <c r="H5409" s="519" t="s">
        <v>35566</v>
      </c>
      <c r="I5409" s="519" t="s">
        <v>5</v>
      </c>
      <c r="J5409" s="650">
        <v>13950.57</v>
      </c>
    </row>
    <row r="5410" spans="1:10">
      <c r="A5410" s="519" t="s">
        <v>5625</v>
      </c>
      <c r="B5410" s="519" t="str">
        <f t="shared" si="84"/>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10" s="519" t="s">
        <v>35534</v>
      </c>
      <c r="D5410" s="519" t="s">
        <v>35597</v>
      </c>
      <c r="E5410" s="519" t="s">
        <v>35583</v>
      </c>
      <c r="F5410" s="519" t="s">
        <v>35564</v>
      </c>
      <c r="G5410" s="519" t="s">
        <v>35565</v>
      </c>
      <c r="H5410" s="519" t="s">
        <v>35566</v>
      </c>
      <c r="I5410" s="519" t="s">
        <v>5</v>
      </c>
      <c r="J5410" s="650">
        <v>12869.58</v>
      </c>
    </row>
    <row r="5411" spans="1:10">
      <c r="A5411" s="519" t="s">
        <v>5626</v>
      </c>
      <c r="B5411" s="519"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11" s="519" t="s">
        <v>35534</v>
      </c>
      <c r="D5411" s="519" t="s">
        <v>35598</v>
      </c>
      <c r="E5411" s="519" t="s">
        <v>35583</v>
      </c>
      <c r="F5411" s="519" t="s">
        <v>35564</v>
      </c>
      <c r="G5411" s="519" t="s">
        <v>35565</v>
      </c>
      <c r="H5411" s="519" t="s">
        <v>35566</v>
      </c>
      <c r="I5411" s="519" t="s">
        <v>5</v>
      </c>
      <c r="J5411" s="650">
        <v>14368.38</v>
      </c>
    </row>
    <row r="5412" spans="1:10">
      <c r="A5412" s="519" t="s">
        <v>5627</v>
      </c>
      <c r="B5412" s="519" t="str">
        <f t="shared" si="84"/>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12" s="519" t="s">
        <v>35534</v>
      </c>
      <c r="D5412" s="519" t="s">
        <v>35598</v>
      </c>
      <c r="E5412" s="519" t="s">
        <v>35583</v>
      </c>
      <c r="F5412" s="519" t="s">
        <v>35564</v>
      </c>
      <c r="G5412" s="519" t="s">
        <v>35565</v>
      </c>
      <c r="H5412" s="519" t="s">
        <v>35566</v>
      </c>
      <c r="I5412" s="519" t="s">
        <v>5</v>
      </c>
      <c r="J5412" s="650">
        <v>13253.29</v>
      </c>
    </row>
    <row r="5413" spans="1:10">
      <c r="A5413" s="519" t="s">
        <v>5628</v>
      </c>
      <c r="B5413" s="519"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3" s="519" t="s">
        <v>35595</v>
      </c>
      <c r="D5413" s="519" t="s">
        <v>35599</v>
      </c>
      <c r="E5413" s="519" t="s">
        <v>35583</v>
      </c>
      <c r="F5413" s="519" t="s">
        <v>35564</v>
      </c>
      <c r="G5413" s="519" t="s">
        <v>35565</v>
      </c>
      <c r="H5413" s="519" t="s">
        <v>35566</v>
      </c>
      <c r="I5413" s="519" t="s">
        <v>5</v>
      </c>
      <c r="J5413" s="650">
        <v>14825.15</v>
      </c>
    </row>
    <row r="5414" spans="1:10">
      <c r="A5414" s="519" t="s">
        <v>5629</v>
      </c>
      <c r="B5414" s="519" t="str">
        <f t="shared" si="84"/>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14" s="519" t="s">
        <v>35595</v>
      </c>
      <c r="D5414" s="519" t="s">
        <v>35599</v>
      </c>
      <c r="E5414" s="519" t="s">
        <v>35583</v>
      </c>
      <c r="F5414" s="519" t="s">
        <v>35564</v>
      </c>
      <c r="G5414" s="519" t="s">
        <v>35565</v>
      </c>
      <c r="H5414" s="519" t="s">
        <v>35566</v>
      </c>
      <c r="I5414" s="519" t="s">
        <v>5</v>
      </c>
      <c r="J5414" s="650">
        <v>13676.18</v>
      </c>
    </row>
    <row r="5415" spans="1:10">
      <c r="A5415" s="519" t="s">
        <v>5630</v>
      </c>
      <c r="B5415" s="519"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5" s="519" t="s">
        <v>35534</v>
      </c>
      <c r="D5415" s="519" t="s">
        <v>35600</v>
      </c>
      <c r="E5415" s="519" t="s">
        <v>35601</v>
      </c>
      <c r="F5415" s="519" t="s">
        <v>35564</v>
      </c>
      <c r="G5415" s="519" t="s">
        <v>35565</v>
      </c>
      <c r="H5415" s="519" t="s">
        <v>35566</v>
      </c>
      <c r="I5415" s="519" t="s">
        <v>5</v>
      </c>
      <c r="J5415" s="650">
        <v>8775.84</v>
      </c>
    </row>
    <row r="5416" spans="1:10">
      <c r="A5416" s="519" t="s">
        <v>5631</v>
      </c>
      <c r="B5416" s="519" t="str">
        <f t="shared" si="84"/>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16" s="519" t="s">
        <v>35534</v>
      </c>
      <c r="D5416" s="519" t="s">
        <v>35600</v>
      </c>
      <c r="E5416" s="519" t="s">
        <v>35601</v>
      </c>
      <c r="F5416" s="519" t="s">
        <v>35564</v>
      </c>
      <c r="G5416" s="519" t="s">
        <v>35565</v>
      </c>
      <c r="H5416" s="519" t="s">
        <v>35566</v>
      </c>
      <c r="I5416" s="519" t="s">
        <v>5</v>
      </c>
      <c r="J5416" s="650">
        <v>8074.4</v>
      </c>
    </row>
    <row r="5417" spans="1:10">
      <c r="A5417" s="519" t="s">
        <v>5632</v>
      </c>
      <c r="B5417" s="519"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7" s="519" t="s">
        <v>35534</v>
      </c>
      <c r="D5417" s="519" t="s">
        <v>35602</v>
      </c>
      <c r="E5417" s="519" t="s">
        <v>35601</v>
      </c>
      <c r="F5417" s="519" t="s">
        <v>35564</v>
      </c>
      <c r="G5417" s="519" t="s">
        <v>35565</v>
      </c>
      <c r="H5417" s="519" t="s">
        <v>35566</v>
      </c>
      <c r="I5417" s="519" t="s">
        <v>5</v>
      </c>
      <c r="J5417" s="650">
        <v>9460.7900000000009</v>
      </c>
    </row>
    <row r="5418" spans="1:10">
      <c r="A5418" s="519" t="s">
        <v>5633</v>
      </c>
      <c r="B5418" s="519" t="str">
        <f t="shared" si="84"/>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18" s="519" t="s">
        <v>35534</v>
      </c>
      <c r="D5418" s="519" t="s">
        <v>35602</v>
      </c>
      <c r="E5418" s="519" t="s">
        <v>35601</v>
      </c>
      <c r="F5418" s="519" t="s">
        <v>35564</v>
      </c>
      <c r="G5418" s="519" t="s">
        <v>35565</v>
      </c>
      <c r="H5418" s="519" t="s">
        <v>35566</v>
      </c>
      <c r="I5418" s="519" t="s">
        <v>5</v>
      </c>
      <c r="J5418" s="650">
        <v>8707.48</v>
      </c>
    </row>
    <row r="5419" spans="1:10">
      <c r="A5419" s="519" t="s">
        <v>5634</v>
      </c>
      <c r="B5419" s="519"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19" s="519" t="s">
        <v>35534</v>
      </c>
      <c r="D5419" s="519" t="s">
        <v>35603</v>
      </c>
      <c r="E5419" s="519" t="s">
        <v>35601</v>
      </c>
      <c r="F5419" s="519" t="s">
        <v>35564</v>
      </c>
      <c r="G5419" s="519" t="s">
        <v>35565</v>
      </c>
      <c r="H5419" s="519" t="s">
        <v>35566</v>
      </c>
      <c r="I5419" s="519" t="s">
        <v>5</v>
      </c>
      <c r="J5419" s="650">
        <v>10145.66</v>
      </c>
    </row>
    <row r="5420" spans="1:10">
      <c r="A5420" s="519" t="s">
        <v>5635</v>
      </c>
      <c r="B5420" s="519" t="str">
        <f t="shared" si="84"/>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20" s="519" t="s">
        <v>35534</v>
      </c>
      <c r="D5420" s="519" t="s">
        <v>35603</v>
      </c>
      <c r="E5420" s="519" t="s">
        <v>35601</v>
      </c>
      <c r="F5420" s="519" t="s">
        <v>35564</v>
      </c>
      <c r="G5420" s="519" t="s">
        <v>35565</v>
      </c>
      <c r="H5420" s="519" t="s">
        <v>35566</v>
      </c>
      <c r="I5420" s="519" t="s">
        <v>5</v>
      </c>
      <c r="J5420" s="650">
        <v>9340.48</v>
      </c>
    </row>
    <row r="5421" spans="1:10">
      <c r="A5421" s="519" t="s">
        <v>5636</v>
      </c>
      <c r="B5421" s="519"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21" s="519" t="s">
        <v>35534</v>
      </c>
      <c r="D5421" s="519" t="s">
        <v>35604</v>
      </c>
      <c r="E5421" s="519" t="s">
        <v>35601</v>
      </c>
      <c r="F5421" s="519" t="s">
        <v>35564</v>
      </c>
      <c r="G5421" s="519" t="s">
        <v>35565</v>
      </c>
      <c r="H5421" s="519" t="s">
        <v>35566</v>
      </c>
      <c r="I5421" s="519" t="s">
        <v>5</v>
      </c>
      <c r="J5421" s="650">
        <v>11075.11</v>
      </c>
    </row>
    <row r="5422" spans="1:10">
      <c r="A5422" s="519" t="s">
        <v>5637</v>
      </c>
      <c r="B5422" s="519" t="str">
        <f t="shared" si="84"/>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22" s="519" t="s">
        <v>35534</v>
      </c>
      <c r="D5422" s="519" t="s">
        <v>35604</v>
      </c>
      <c r="E5422" s="519" t="s">
        <v>35601</v>
      </c>
      <c r="F5422" s="519" t="s">
        <v>35564</v>
      </c>
      <c r="G5422" s="519" t="s">
        <v>35565</v>
      </c>
      <c r="H5422" s="519" t="s">
        <v>35566</v>
      </c>
      <c r="I5422" s="519" t="s">
        <v>5</v>
      </c>
      <c r="J5422" s="650">
        <v>10192.540000000001</v>
      </c>
    </row>
    <row r="5423" spans="1:10">
      <c r="A5423" s="519" t="s">
        <v>5638</v>
      </c>
      <c r="B5423" s="519"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3" s="519" t="s">
        <v>35534</v>
      </c>
      <c r="D5423" s="519" t="s">
        <v>35605</v>
      </c>
      <c r="E5423" s="519" t="s">
        <v>35601</v>
      </c>
      <c r="F5423" s="519" t="s">
        <v>35564</v>
      </c>
      <c r="G5423" s="519" t="s">
        <v>35565</v>
      </c>
      <c r="H5423" s="519" t="s">
        <v>35566</v>
      </c>
      <c r="I5423" s="519" t="s">
        <v>5</v>
      </c>
      <c r="J5423" s="650">
        <v>12032.21</v>
      </c>
    </row>
    <row r="5424" spans="1:10">
      <c r="A5424" s="519" t="s">
        <v>5639</v>
      </c>
      <c r="B5424" s="519" t="str">
        <f t="shared" si="84"/>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24" s="519" t="s">
        <v>35534</v>
      </c>
      <c r="D5424" s="519" t="s">
        <v>35605</v>
      </c>
      <c r="E5424" s="519" t="s">
        <v>35601</v>
      </c>
      <c r="F5424" s="519" t="s">
        <v>35564</v>
      </c>
      <c r="G5424" s="519" t="s">
        <v>35565</v>
      </c>
      <c r="H5424" s="519" t="s">
        <v>35566</v>
      </c>
      <c r="I5424" s="519" t="s">
        <v>5</v>
      </c>
      <c r="J5424" s="650">
        <v>11072.48</v>
      </c>
    </row>
    <row r="5425" spans="1:10">
      <c r="A5425" s="519" t="s">
        <v>5640</v>
      </c>
      <c r="B5425" s="519"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5" s="519" t="s">
        <v>35534</v>
      </c>
      <c r="D5425" s="519" t="s">
        <v>35606</v>
      </c>
      <c r="E5425" s="519" t="s">
        <v>35601</v>
      </c>
      <c r="F5425" s="519" t="s">
        <v>35564</v>
      </c>
      <c r="G5425" s="519" t="s">
        <v>35565</v>
      </c>
      <c r="H5425" s="519" t="s">
        <v>35566</v>
      </c>
      <c r="I5425" s="519" t="s">
        <v>5</v>
      </c>
      <c r="J5425" s="650">
        <v>12207.45</v>
      </c>
    </row>
    <row r="5426" spans="1:10">
      <c r="A5426" s="519" t="s">
        <v>5641</v>
      </c>
      <c r="B5426" s="519" t="str">
        <f t="shared" si="84"/>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26" s="519" t="s">
        <v>35534</v>
      </c>
      <c r="D5426" s="519" t="s">
        <v>35606</v>
      </c>
      <c r="E5426" s="519" t="s">
        <v>35601</v>
      </c>
      <c r="F5426" s="519" t="s">
        <v>35564</v>
      </c>
      <c r="G5426" s="519" t="s">
        <v>35565</v>
      </c>
      <c r="H5426" s="519" t="s">
        <v>35566</v>
      </c>
      <c r="I5426" s="519" t="s">
        <v>5</v>
      </c>
      <c r="J5426" s="650">
        <v>11238.93</v>
      </c>
    </row>
    <row r="5427" spans="1:10">
      <c r="A5427" s="519" t="s">
        <v>5642</v>
      </c>
      <c r="B5427" s="519"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7" s="519" t="s">
        <v>35534</v>
      </c>
      <c r="D5427" s="519" t="s">
        <v>35607</v>
      </c>
      <c r="E5427" s="519" t="s">
        <v>35601</v>
      </c>
      <c r="F5427" s="519" t="s">
        <v>35564</v>
      </c>
      <c r="G5427" s="519" t="s">
        <v>35565</v>
      </c>
      <c r="H5427" s="519" t="s">
        <v>35566</v>
      </c>
      <c r="I5427" s="519" t="s">
        <v>5</v>
      </c>
      <c r="J5427" s="650">
        <v>12274.57</v>
      </c>
    </row>
    <row r="5428" spans="1:10">
      <c r="A5428" s="519" t="s">
        <v>5643</v>
      </c>
      <c r="B5428" s="519" t="str">
        <f t="shared" si="84"/>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28" s="519" t="s">
        <v>35534</v>
      </c>
      <c r="D5428" s="519" t="s">
        <v>35607</v>
      </c>
      <c r="E5428" s="519" t="s">
        <v>35601</v>
      </c>
      <c r="F5428" s="519" t="s">
        <v>35564</v>
      </c>
      <c r="G5428" s="519" t="s">
        <v>35565</v>
      </c>
      <c r="H5428" s="519" t="s">
        <v>35566</v>
      </c>
      <c r="I5428" s="519" t="s">
        <v>5</v>
      </c>
      <c r="J5428" s="650">
        <v>11302.41</v>
      </c>
    </row>
    <row r="5429" spans="1:10">
      <c r="A5429" s="519" t="s">
        <v>5644</v>
      </c>
      <c r="B5429" s="519"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29" s="519" t="s">
        <v>35534</v>
      </c>
      <c r="D5429" s="519" t="s">
        <v>35608</v>
      </c>
      <c r="E5429" s="519" t="s">
        <v>35601</v>
      </c>
      <c r="F5429" s="519" t="s">
        <v>35564</v>
      </c>
      <c r="G5429" s="519" t="s">
        <v>35565</v>
      </c>
      <c r="H5429" s="519" t="s">
        <v>35566</v>
      </c>
      <c r="I5429" s="519" t="s">
        <v>5</v>
      </c>
      <c r="J5429" s="650">
        <v>12705.1</v>
      </c>
    </row>
    <row r="5430" spans="1:10">
      <c r="A5430" s="519" t="s">
        <v>5645</v>
      </c>
      <c r="B5430" s="519" t="str">
        <f t="shared" si="84"/>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30" s="519" t="s">
        <v>35534</v>
      </c>
      <c r="D5430" s="519" t="s">
        <v>35608</v>
      </c>
      <c r="E5430" s="519" t="s">
        <v>35601</v>
      </c>
      <c r="F5430" s="519" t="s">
        <v>35564</v>
      </c>
      <c r="G5430" s="519" t="s">
        <v>35565</v>
      </c>
      <c r="H5430" s="519" t="s">
        <v>35566</v>
      </c>
      <c r="I5430" s="519" t="s">
        <v>5</v>
      </c>
      <c r="J5430" s="650">
        <v>11716.11</v>
      </c>
    </row>
    <row r="5431" spans="1:10">
      <c r="A5431" s="519" t="s">
        <v>5646</v>
      </c>
      <c r="B5431" s="519"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31" s="519" t="s">
        <v>35534</v>
      </c>
      <c r="D5431" s="519" t="s">
        <v>35609</v>
      </c>
      <c r="E5431" s="519" t="s">
        <v>35601</v>
      </c>
      <c r="F5431" s="519" t="s">
        <v>35564</v>
      </c>
      <c r="G5431" s="519" t="s">
        <v>35565</v>
      </c>
      <c r="H5431" s="519" t="s">
        <v>35566</v>
      </c>
      <c r="I5431" s="519" t="s">
        <v>5</v>
      </c>
      <c r="J5431" s="650">
        <v>13123.87</v>
      </c>
    </row>
    <row r="5432" spans="1:10">
      <c r="A5432" s="519" t="s">
        <v>5647</v>
      </c>
      <c r="B5432" s="519" t="str">
        <f t="shared" si="84"/>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32" s="519" t="s">
        <v>35534</v>
      </c>
      <c r="D5432" s="519" t="s">
        <v>35609</v>
      </c>
      <c r="E5432" s="519" t="s">
        <v>35601</v>
      </c>
      <c r="F5432" s="519" t="s">
        <v>35564</v>
      </c>
      <c r="G5432" s="519" t="s">
        <v>35565</v>
      </c>
      <c r="H5432" s="519" t="s">
        <v>35566</v>
      </c>
      <c r="I5432" s="519" t="s">
        <v>5</v>
      </c>
      <c r="J5432" s="650">
        <v>12100.79</v>
      </c>
    </row>
    <row r="5433" spans="1:10">
      <c r="A5433" s="519" t="s">
        <v>5648</v>
      </c>
      <c r="B5433" s="519"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3" s="519" t="s">
        <v>35534</v>
      </c>
      <c r="D5433" s="519" t="s">
        <v>35610</v>
      </c>
      <c r="E5433" s="519" t="s">
        <v>35601</v>
      </c>
      <c r="F5433" s="519" t="s">
        <v>35564</v>
      </c>
      <c r="G5433" s="519" t="s">
        <v>35565</v>
      </c>
      <c r="H5433" s="519" t="s">
        <v>35566</v>
      </c>
      <c r="I5433" s="519" t="s">
        <v>5</v>
      </c>
      <c r="J5433" s="650">
        <v>13581.08</v>
      </c>
    </row>
    <row r="5434" spans="1:10">
      <c r="A5434" s="519" t="s">
        <v>5649</v>
      </c>
      <c r="B5434" s="519" t="str">
        <f t="shared" si="84"/>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34" s="519" t="s">
        <v>35534</v>
      </c>
      <c r="D5434" s="519" t="s">
        <v>35610</v>
      </c>
      <c r="E5434" s="519" t="s">
        <v>35601</v>
      </c>
      <c r="F5434" s="519" t="s">
        <v>35564</v>
      </c>
      <c r="G5434" s="519" t="s">
        <v>35565</v>
      </c>
      <c r="H5434" s="519" t="s">
        <v>35566</v>
      </c>
      <c r="I5434" s="519" t="s">
        <v>5</v>
      </c>
      <c r="J5434" s="650">
        <v>12523.89</v>
      </c>
    </row>
    <row r="5435" spans="1:10">
      <c r="A5435" s="519" t="s">
        <v>5650</v>
      </c>
      <c r="B5435" s="519"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5" s="519" t="s">
        <v>35534</v>
      </c>
      <c r="D5435" s="519" t="s">
        <v>35611</v>
      </c>
      <c r="E5435" s="519" t="s">
        <v>35601</v>
      </c>
      <c r="F5435" s="519" t="s">
        <v>35564</v>
      </c>
      <c r="G5435" s="519" t="s">
        <v>35565</v>
      </c>
      <c r="H5435" s="519" t="s">
        <v>35566</v>
      </c>
      <c r="I5435" s="519" t="s">
        <v>5</v>
      </c>
      <c r="J5435" s="650">
        <v>14036.68</v>
      </c>
    </row>
    <row r="5436" spans="1:10">
      <c r="A5436" s="519" t="s">
        <v>5651</v>
      </c>
      <c r="B5436" s="519" t="str">
        <f t="shared" si="84"/>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36" s="519" t="s">
        <v>35534</v>
      </c>
      <c r="D5436" s="519" t="s">
        <v>35611</v>
      </c>
      <c r="E5436" s="519" t="s">
        <v>35601</v>
      </c>
      <c r="F5436" s="519" t="s">
        <v>35564</v>
      </c>
      <c r="G5436" s="519" t="s">
        <v>35565</v>
      </c>
      <c r="H5436" s="519" t="s">
        <v>35566</v>
      </c>
      <c r="I5436" s="519" t="s">
        <v>5</v>
      </c>
      <c r="J5436" s="650">
        <v>12945.62</v>
      </c>
    </row>
    <row r="5437" spans="1:10">
      <c r="A5437" s="519" t="s">
        <v>5652</v>
      </c>
      <c r="B5437" s="519"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7" s="519" t="s">
        <v>35534</v>
      </c>
      <c r="D5437" s="519" t="s">
        <v>35612</v>
      </c>
      <c r="E5437" s="519" t="s">
        <v>35601</v>
      </c>
      <c r="F5437" s="519" t="s">
        <v>35564</v>
      </c>
      <c r="G5437" s="519" t="s">
        <v>35565</v>
      </c>
      <c r="H5437" s="519" t="s">
        <v>35566</v>
      </c>
      <c r="I5437" s="519" t="s">
        <v>5</v>
      </c>
      <c r="J5437" s="650">
        <v>14493.88</v>
      </c>
    </row>
    <row r="5438" spans="1:10">
      <c r="A5438" s="519" t="s">
        <v>5653</v>
      </c>
      <c r="B5438" s="519" t="str">
        <f t="shared" si="84"/>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38" s="519" t="s">
        <v>35534</v>
      </c>
      <c r="D5438" s="519" t="s">
        <v>35612</v>
      </c>
      <c r="E5438" s="519" t="s">
        <v>35601</v>
      </c>
      <c r="F5438" s="519" t="s">
        <v>35564</v>
      </c>
      <c r="G5438" s="519" t="s">
        <v>35565</v>
      </c>
      <c r="H5438" s="519" t="s">
        <v>35566</v>
      </c>
      <c r="I5438" s="519" t="s">
        <v>5</v>
      </c>
      <c r="J5438" s="650">
        <v>13368.72</v>
      </c>
    </row>
    <row r="5439" spans="1:10">
      <c r="A5439" s="519" t="s">
        <v>5654</v>
      </c>
      <c r="B5439" s="519"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39" s="519" t="s">
        <v>35534</v>
      </c>
      <c r="D5439" s="519" t="s">
        <v>35613</v>
      </c>
      <c r="E5439" s="519" t="s">
        <v>35601</v>
      </c>
      <c r="F5439" s="519" t="s">
        <v>35564</v>
      </c>
      <c r="G5439" s="519" t="s">
        <v>35565</v>
      </c>
      <c r="H5439" s="519" t="s">
        <v>35566</v>
      </c>
      <c r="I5439" s="519" t="s">
        <v>5</v>
      </c>
      <c r="J5439" s="650">
        <v>14912.66</v>
      </c>
    </row>
    <row r="5440" spans="1:10">
      <c r="A5440" s="519" t="s">
        <v>5655</v>
      </c>
      <c r="B5440" s="519" t="str">
        <f t="shared" si="84"/>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40" s="519" t="s">
        <v>35534</v>
      </c>
      <c r="D5440" s="519" t="s">
        <v>35613</v>
      </c>
      <c r="E5440" s="519" t="s">
        <v>35601</v>
      </c>
      <c r="F5440" s="519" t="s">
        <v>35564</v>
      </c>
      <c r="G5440" s="519" t="s">
        <v>35565</v>
      </c>
      <c r="H5440" s="519" t="s">
        <v>35566</v>
      </c>
      <c r="I5440" s="519" t="s">
        <v>5</v>
      </c>
      <c r="J5440" s="650">
        <v>13753.4</v>
      </c>
    </row>
    <row r="5441" spans="1:10">
      <c r="A5441" s="519" t="s">
        <v>5656</v>
      </c>
      <c r="B5441" s="519"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41" s="519" t="s">
        <v>35534</v>
      </c>
      <c r="D5441" s="519" t="s">
        <v>35614</v>
      </c>
      <c r="E5441" s="519" t="s">
        <v>35601</v>
      </c>
      <c r="F5441" s="519" t="s">
        <v>35564</v>
      </c>
      <c r="G5441" s="519" t="s">
        <v>35565</v>
      </c>
      <c r="H5441" s="519" t="s">
        <v>35566</v>
      </c>
      <c r="I5441" s="519" t="s">
        <v>5</v>
      </c>
      <c r="J5441" s="650">
        <v>15368.16</v>
      </c>
    </row>
    <row r="5442" spans="1:10">
      <c r="A5442" s="519" t="s">
        <v>5657</v>
      </c>
      <c r="B5442" s="519" t="str">
        <f t="shared" si="84"/>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42" s="519" t="s">
        <v>35534</v>
      </c>
      <c r="D5442" s="519" t="s">
        <v>35614</v>
      </c>
      <c r="E5442" s="519" t="s">
        <v>35601</v>
      </c>
      <c r="F5442" s="519" t="s">
        <v>35564</v>
      </c>
      <c r="G5442" s="519" t="s">
        <v>35565</v>
      </c>
      <c r="H5442" s="519" t="s">
        <v>35566</v>
      </c>
      <c r="I5442" s="519" t="s">
        <v>5</v>
      </c>
      <c r="J5442" s="650">
        <v>14175.03</v>
      </c>
    </row>
    <row r="5443" spans="1:10">
      <c r="A5443" s="519" t="s">
        <v>5658</v>
      </c>
      <c r="B5443" s="519"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3" s="519" t="s">
        <v>35534</v>
      </c>
      <c r="D5443" s="519" t="s">
        <v>35615</v>
      </c>
      <c r="E5443" s="519" t="s">
        <v>35601</v>
      </c>
      <c r="F5443" s="519" t="s">
        <v>35564</v>
      </c>
      <c r="G5443" s="519" t="s">
        <v>35565</v>
      </c>
      <c r="H5443" s="519" t="s">
        <v>35566</v>
      </c>
      <c r="I5443" s="519" t="s">
        <v>5</v>
      </c>
      <c r="J5443" s="650">
        <v>15825.47</v>
      </c>
    </row>
    <row r="5444" spans="1:10">
      <c r="A5444" s="519" t="s">
        <v>5659</v>
      </c>
      <c r="B5444" s="519" t="str">
        <f t="shared" si="84"/>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44" s="519" t="s">
        <v>35534</v>
      </c>
      <c r="D5444" s="519" t="s">
        <v>35615</v>
      </c>
      <c r="E5444" s="519" t="s">
        <v>35601</v>
      </c>
      <c r="F5444" s="519" t="s">
        <v>35564</v>
      </c>
      <c r="G5444" s="519" t="s">
        <v>35565</v>
      </c>
      <c r="H5444" s="519" t="s">
        <v>35566</v>
      </c>
      <c r="I5444" s="519" t="s">
        <v>5</v>
      </c>
      <c r="J5444" s="650">
        <v>14598.24</v>
      </c>
    </row>
    <row r="5445" spans="1:10">
      <c r="A5445" s="519" t="s">
        <v>5660</v>
      </c>
      <c r="B5445" s="519"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5" s="519" t="s">
        <v>35534</v>
      </c>
      <c r="D5445" s="519" t="s">
        <v>35616</v>
      </c>
      <c r="E5445" s="519" t="s">
        <v>35617</v>
      </c>
      <c r="F5445" s="519" t="s">
        <v>35564</v>
      </c>
      <c r="G5445" s="519" t="s">
        <v>35565</v>
      </c>
      <c r="H5445" s="519" t="s">
        <v>35566</v>
      </c>
      <c r="I5445" s="519" t="s">
        <v>5</v>
      </c>
      <c r="J5445" s="650">
        <v>9870.86</v>
      </c>
    </row>
    <row r="5446" spans="1:10">
      <c r="A5446" s="519" t="s">
        <v>5661</v>
      </c>
      <c r="B5446" s="519" t="str">
        <f t="shared" si="84"/>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46" s="519" t="s">
        <v>35534</v>
      </c>
      <c r="D5446" s="519" t="s">
        <v>35616</v>
      </c>
      <c r="E5446" s="519" t="s">
        <v>35617</v>
      </c>
      <c r="F5446" s="519" t="s">
        <v>35564</v>
      </c>
      <c r="G5446" s="519" t="s">
        <v>35565</v>
      </c>
      <c r="H5446" s="519" t="s">
        <v>35566</v>
      </c>
      <c r="I5446" s="519" t="s">
        <v>5</v>
      </c>
      <c r="J5446" s="650">
        <v>9078.49</v>
      </c>
    </row>
    <row r="5447" spans="1:10">
      <c r="A5447" s="519" t="s">
        <v>5662</v>
      </c>
      <c r="B5447" s="519" t="str">
        <f t="shared" si="84"/>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7" s="519" t="s">
        <v>35534</v>
      </c>
      <c r="D5447" s="519" t="s">
        <v>35618</v>
      </c>
      <c r="E5447" s="519" t="s">
        <v>35617</v>
      </c>
      <c r="F5447" s="519" t="s">
        <v>35564</v>
      </c>
      <c r="G5447" s="519" t="s">
        <v>35565</v>
      </c>
      <c r="H5447" s="519" t="s">
        <v>35566</v>
      </c>
      <c r="I5447" s="519" t="s">
        <v>5</v>
      </c>
      <c r="J5447" s="650">
        <v>10593.01</v>
      </c>
    </row>
    <row r="5448" spans="1:10">
      <c r="A5448" s="519" t="s">
        <v>5663</v>
      </c>
      <c r="B5448" s="519" t="str">
        <f t="shared" ref="B5448:B5511" si="85">C5448&amp;D5448&amp;E5448&amp;F5448&amp;G5448&amp;H5448</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48" s="519" t="s">
        <v>35534</v>
      </c>
      <c r="D5448" s="519" t="s">
        <v>35618</v>
      </c>
      <c r="E5448" s="519" t="s">
        <v>35617</v>
      </c>
      <c r="F5448" s="519" t="s">
        <v>35564</v>
      </c>
      <c r="G5448" s="519" t="s">
        <v>35565</v>
      </c>
      <c r="H5448" s="519" t="s">
        <v>35566</v>
      </c>
      <c r="I5448" s="519" t="s">
        <v>5</v>
      </c>
      <c r="J5448" s="650">
        <v>9745.27</v>
      </c>
    </row>
    <row r="5449" spans="1:10">
      <c r="A5449" s="519" t="s">
        <v>5664</v>
      </c>
      <c r="B5449" s="519"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49" s="519" t="s">
        <v>35534</v>
      </c>
      <c r="D5449" s="519" t="s">
        <v>35619</v>
      </c>
      <c r="E5449" s="519" t="s">
        <v>35617</v>
      </c>
      <c r="F5449" s="519" t="s">
        <v>35564</v>
      </c>
      <c r="G5449" s="519" t="s">
        <v>35565</v>
      </c>
      <c r="H5449" s="519" t="s">
        <v>35566</v>
      </c>
      <c r="I5449" s="519" t="s">
        <v>5</v>
      </c>
      <c r="J5449" s="650">
        <v>11327.76</v>
      </c>
    </row>
    <row r="5450" spans="1:10">
      <c r="A5450" s="519" t="s">
        <v>5665</v>
      </c>
      <c r="B5450" s="519" t="str">
        <f t="shared" si="85"/>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50" s="519" t="s">
        <v>35534</v>
      </c>
      <c r="D5450" s="519" t="s">
        <v>35619</v>
      </c>
      <c r="E5450" s="519" t="s">
        <v>35617</v>
      </c>
      <c r="F5450" s="519" t="s">
        <v>35564</v>
      </c>
      <c r="G5450" s="519" t="s">
        <v>35565</v>
      </c>
      <c r="H5450" s="519" t="s">
        <v>35566</v>
      </c>
      <c r="I5450" s="519" t="s">
        <v>5</v>
      </c>
      <c r="J5450" s="650">
        <v>10423.85</v>
      </c>
    </row>
    <row r="5451" spans="1:10">
      <c r="A5451" s="519" t="s">
        <v>5666</v>
      </c>
      <c r="B5451" s="519"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51" s="519" t="s">
        <v>35534</v>
      </c>
      <c r="D5451" s="519" t="s">
        <v>35620</v>
      </c>
      <c r="E5451" s="519" t="s">
        <v>35617</v>
      </c>
      <c r="F5451" s="519" t="s">
        <v>35564</v>
      </c>
      <c r="G5451" s="519" t="s">
        <v>35565</v>
      </c>
      <c r="H5451" s="519" t="s">
        <v>35566</v>
      </c>
      <c r="I5451" s="519" t="s">
        <v>5</v>
      </c>
      <c r="J5451" s="650">
        <v>12028.78</v>
      </c>
    </row>
    <row r="5452" spans="1:10">
      <c r="A5452" s="519" t="s">
        <v>5667</v>
      </c>
      <c r="B5452" s="519" t="str">
        <f t="shared" si="85"/>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52" s="519" t="s">
        <v>35534</v>
      </c>
      <c r="D5452" s="519" t="s">
        <v>35620</v>
      </c>
      <c r="E5452" s="519" t="s">
        <v>35617</v>
      </c>
      <c r="F5452" s="519" t="s">
        <v>35564</v>
      </c>
      <c r="G5452" s="519" t="s">
        <v>35565</v>
      </c>
      <c r="H5452" s="519" t="s">
        <v>35566</v>
      </c>
      <c r="I5452" s="519" t="s">
        <v>5</v>
      </c>
      <c r="J5452" s="650">
        <v>11068.41</v>
      </c>
    </row>
    <row r="5453" spans="1:10">
      <c r="A5453" s="519" t="s">
        <v>5668</v>
      </c>
      <c r="B5453" s="519"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3" s="519" t="s">
        <v>35534</v>
      </c>
      <c r="D5453" s="519" t="s">
        <v>35621</v>
      </c>
      <c r="E5453" s="519" t="s">
        <v>35617</v>
      </c>
      <c r="F5453" s="519" t="s">
        <v>35564</v>
      </c>
      <c r="G5453" s="519" t="s">
        <v>35565</v>
      </c>
      <c r="H5453" s="519" t="s">
        <v>35566</v>
      </c>
      <c r="I5453" s="519" t="s">
        <v>5</v>
      </c>
      <c r="J5453" s="650">
        <v>13077.76</v>
      </c>
    </row>
    <row r="5454" spans="1:10">
      <c r="A5454" s="519" t="s">
        <v>5669</v>
      </c>
      <c r="B5454" s="519" t="str">
        <f t="shared" si="85"/>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54" s="519" t="s">
        <v>35534</v>
      </c>
      <c r="D5454" s="519" t="s">
        <v>35621</v>
      </c>
      <c r="E5454" s="519" t="s">
        <v>35617</v>
      </c>
      <c r="F5454" s="519" t="s">
        <v>35564</v>
      </c>
      <c r="G5454" s="519" t="s">
        <v>35565</v>
      </c>
      <c r="H5454" s="519" t="s">
        <v>35566</v>
      </c>
      <c r="I5454" s="519" t="s">
        <v>5</v>
      </c>
      <c r="J5454" s="650">
        <v>12035.06</v>
      </c>
    </row>
    <row r="5455" spans="1:10">
      <c r="A5455" s="519" t="s">
        <v>5670</v>
      </c>
      <c r="B5455" s="519"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5" s="519" t="s">
        <v>35534</v>
      </c>
      <c r="D5455" s="519" t="s">
        <v>35622</v>
      </c>
      <c r="E5455" s="519" t="s">
        <v>35617</v>
      </c>
      <c r="F5455" s="519" t="s">
        <v>35564</v>
      </c>
      <c r="G5455" s="519" t="s">
        <v>35565</v>
      </c>
      <c r="H5455" s="519" t="s">
        <v>35566</v>
      </c>
      <c r="I5455" s="519" t="s">
        <v>5</v>
      </c>
      <c r="J5455" s="650">
        <v>13556.07</v>
      </c>
    </row>
    <row r="5456" spans="1:10">
      <c r="A5456" s="519" t="s">
        <v>5671</v>
      </c>
      <c r="B5456" s="519" t="str">
        <f t="shared" si="85"/>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56" s="519" t="s">
        <v>35534</v>
      </c>
      <c r="D5456" s="519" t="s">
        <v>35622</v>
      </c>
      <c r="E5456" s="519" t="s">
        <v>35617</v>
      </c>
      <c r="F5456" s="519" t="s">
        <v>35564</v>
      </c>
      <c r="G5456" s="519" t="s">
        <v>35565</v>
      </c>
      <c r="H5456" s="519" t="s">
        <v>35566</v>
      </c>
      <c r="I5456" s="519" t="s">
        <v>5</v>
      </c>
      <c r="J5456" s="650">
        <v>12484.73</v>
      </c>
    </row>
    <row r="5457" spans="1:10">
      <c r="A5457" s="519" t="s">
        <v>5672</v>
      </c>
      <c r="B5457" s="519"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7" s="519" t="s">
        <v>35534</v>
      </c>
      <c r="D5457" s="519" t="s">
        <v>35623</v>
      </c>
      <c r="E5457" s="519" t="s">
        <v>35617</v>
      </c>
      <c r="F5457" s="519" t="s">
        <v>35564</v>
      </c>
      <c r="G5457" s="519" t="s">
        <v>35565</v>
      </c>
      <c r="H5457" s="519" t="s">
        <v>35566</v>
      </c>
      <c r="I5457" s="519" t="s">
        <v>5</v>
      </c>
      <c r="J5457" s="650">
        <v>13782.94</v>
      </c>
    </row>
    <row r="5458" spans="1:10">
      <c r="A5458" s="519" t="s">
        <v>5673</v>
      </c>
      <c r="B5458" s="519" t="str">
        <f t="shared" si="85"/>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58" s="519" t="s">
        <v>35534</v>
      </c>
      <c r="D5458" s="519" t="s">
        <v>35623</v>
      </c>
      <c r="E5458" s="519" t="s">
        <v>35617</v>
      </c>
      <c r="F5458" s="519" t="s">
        <v>35564</v>
      </c>
      <c r="G5458" s="519" t="s">
        <v>35565</v>
      </c>
      <c r="H5458" s="519" t="s">
        <v>35566</v>
      </c>
      <c r="I5458" s="519" t="s">
        <v>5</v>
      </c>
      <c r="J5458" s="650">
        <v>12685.5</v>
      </c>
    </row>
    <row r="5459" spans="1:10">
      <c r="A5459" s="519" t="s">
        <v>5674</v>
      </c>
      <c r="B5459" s="519"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59" s="519" t="s">
        <v>35534</v>
      </c>
      <c r="D5459" s="519" t="s">
        <v>35624</v>
      </c>
      <c r="E5459" s="519" t="s">
        <v>35617</v>
      </c>
      <c r="F5459" s="519" t="s">
        <v>35564</v>
      </c>
      <c r="G5459" s="519" t="s">
        <v>35565</v>
      </c>
      <c r="H5459" s="519" t="s">
        <v>35566</v>
      </c>
      <c r="I5459" s="519" t="s">
        <v>5</v>
      </c>
      <c r="J5459" s="650">
        <v>14278.34</v>
      </c>
    </row>
    <row r="5460" spans="1:10">
      <c r="A5460" s="519" t="s">
        <v>5675</v>
      </c>
      <c r="B5460" s="519" t="str">
        <f t="shared" si="85"/>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60" s="519" t="s">
        <v>35534</v>
      </c>
      <c r="D5460" s="519" t="s">
        <v>35624</v>
      </c>
      <c r="E5460" s="519" t="s">
        <v>35617</v>
      </c>
      <c r="F5460" s="519" t="s">
        <v>35564</v>
      </c>
      <c r="G5460" s="519" t="s">
        <v>35565</v>
      </c>
      <c r="H5460" s="519" t="s">
        <v>35566</v>
      </c>
      <c r="I5460" s="519" t="s">
        <v>5</v>
      </c>
      <c r="J5460" s="650">
        <v>13140.13</v>
      </c>
    </row>
    <row r="5461" spans="1:10">
      <c r="A5461" s="519" t="s">
        <v>5676</v>
      </c>
      <c r="B5461" s="519"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61" s="519" t="s">
        <v>35534</v>
      </c>
      <c r="D5461" s="519" t="s">
        <v>35625</v>
      </c>
      <c r="E5461" s="519" t="s">
        <v>35617</v>
      </c>
      <c r="F5461" s="519" t="s">
        <v>35564</v>
      </c>
      <c r="G5461" s="519" t="s">
        <v>35565</v>
      </c>
      <c r="H5461" s="519" t="s">
        <v>35566</v>
      </c>
      <c r="I5461" s="519" t="s">
        <v>5</v>
      </c>
      <c r="J5461" s="650">
        <v>14357.01</v>
      </c>
    </row>
    <row r="5462" spans="1:10">
      <c r="A5462" s="519" t="s">
        <v>5677</v>
      </c>
      <c r="B5462" s="519" t="str">
        <f t="shared" si="85"/>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62" s="519" t="s">
        <v>35534</v>
      </c>
      <c r="D5462" s="519" t="s">
        <v>35625</v>
      </c>
      <c r="E5462" s="519" t="s">
        <v>35617</v>
      </c>
      <c r="F5462" s="519" t="s">
        <v>35564</v>
      </c>
      <c r="G5462" s="519" t="s">
        <v>35565</v>
      </c>
      <c r="H5462" s="519" t="s">
        <v>35566</v>
      </c>
      <c r="I5462" s="519" t="s">
        <v>5</v>
      </c>
      <c r="J5462" s="650">
        <v>13234.63</v>
      </c>
    </row>
    <row r="5463" spans="1:10">
      <c r="A5463" s="519" t="s">
        <v>5678</v>
      </c>
      <c r="B5463" s="519"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3" s="519" t="s">
        <v>35534</v>
      </c>
      <c r="D5463" s="519" t="s">
        <v>35626</v>
      </c>
      <c r="E5463" s="519" t="s">
        <v>35617</v>
      </c>
      <c r="F5463" s="519" t="s">
        <v>35564</v>
      </c>
      <c r="G5463" s="519" t="s">
        <v>35565</v>
      </c>
      <c r="H5463" s="519" t="s">
        <v>35566</v>
      </c>
      <c r="I5463" s="519" t="s">
        <v>5</v>
      </c>
      <c r="J5463" s="650">
        <v>14813.04</v>
      </c>
    </row>
    <row r="5464" spans="1:10">
      <c r="A5464" s="519" t="s">
        <v>5679</v>
      </c>
      <c r="B5464" s="519" t="str">
        <f t="shared" si="85"/>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64" s="519" t="s">
        <v>35534</v>
      </c>
      <c r="D5464" s="519" t="s">
        <v>35626</v>
      </c>
      <c r="E5464" s="519" t="s">
        <v>35617</v>
      </c>
      <c r="F5464" s="519" t="s">
        <v>35564</v>
      </c>
      <c r="G5464" s="519" t="s">
        <v>35565</v>
      </c>
      <c r="H5464" s="519" t="s">
        <v>35566</v>
      </c>
      <c r="I5464" s="519" t="s">
        <v>5</v>
      </c>
      <c r="J5464" s="650">
        <v>13656.79</v>
      </c>
    </row>
    <row r="5465" spans="1:10">
      <c r="A5465" s="519" t="s">
        <v>5680</v>
      </c>
      <c r="B5465" s="519"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5" s="519" t="s">
        <v>35534</v>
      </c>
      <c r="D5465" s="519" t="s">
        <v>35627</v>
      </c>
      <c r="E5465" s="519" t="s">
        <v>35617</v>
      </c>
      <c r="F5465" s="519" t="s">
        <v>35564</v>
      </c>
      <c r="G5465" s="519" t="s">
        <v>35565</v>
      </c>
      <c r="H5465" s="519" t="s">
        <v>35566</v>
      </c>
      <c r="I5465" s="519" t="s">
        <v>5</v>
      </c>
      <c r="J5465" s="650">
        <v>15270.25</v>
      </c>
    </row>
    <row r="5466" spans="1:10">
      <c r="A5466" s="519" t="s">
        <v>5681</v>
      </c>
      <c r="B5466" s="519" t="str">
        <f t="shared" si="85"/>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66" s="519" t="s">
        <v>35534</v>
      </c>
      <c r="D5466" s="519" t="s">
        <v>35627</v>
      </c>
      <c r="E5466" s="519" t="s">
        <v>35617</v>
      </c>
      <c r="F5466" s="519" t="s">
        <v>35564</v>
      </c>
      <c r="G5466" s="519" t="s">
        <v>35565</v>
      </c>
      <c r="H5466" s="519" t="s">
        <v>35566</v>
      </c>
      <c r="I5466" s="519" t="s">
        <v>5</v>
      </c>
      <c r="J5466" s="650">
        <v>14079.9</v>
      </c>
    </row>
    <row r="5467" spans="1:10">
      <c r="A5467" s="519" t="s">
        <v>5682</v>
      </c>
      <c r="B5467" s="519"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7" s="519" t="s">
        <v>35534</v>
      </c>
      <c r="D5467" s="519" t="s">
        <v>35628</v>
      </c>
      <c r="E5467" s="519" t="s">
        <v>35617</v>
      </c>
      <c r="F5467" s="519" t="s">
        <v>35564</v>
      </c>
      <c r="G5467" s="519" t="s">
        <v>35565</v>
      </c>
      <c r="H5467" s="519" t="s">
        <v>35566</v>
      </c>
      <c r="I5467" s="519" t="s">
        <v>5</v>
      </c>
      <c r="J5467" s="650">
        <v>15689.02</v>
      </c>
    </row>
    <row r="5468" spans="1:10">
      <c r="A5468" s="519" t="s">
        <v>5683</v>
      </c>
      <c r="B5468" s="519" t="str">
        <f t="shared" si="85"/>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468" s="519" t="s">
        <v>35534</v>
      </c>
      <c r="D5468" s="519" t="s">
        <v>35628</v>
      </c>
      <c r="E5468" s="519" t="s">
        <v>35617</v>
      </c>
      <c r="F5468" s="519" t="s">
        <v>35564</v>
      </c>
      <c r="G5468" s="519" t="s">
        <v>35565</v>
      </c>
      <c r="H5468" s="519" t="s">
        <v>35566</v>
      </c>
      <c r="I5468" s="519" t="s">
        <v>5</v>
      </c>
      <c r="J5468" s="650">
        <v>14464.57</v>
      </c>
    </row>
    <row r="5469" spans="1:10">
      <c r="A5469" s="519" t="s">
        <v>5684</v>
      </c>
      <c r="B5469" s="519"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69" s="519" t="s">
        <v>35534</v>
      </c>
      <c r="D5469" s="519" t="s">
        <v>35629</v>
      </c>
      <c r="E5469" s="519" t="s">
        <v>35617</v>
      </c>
      <c r="F5469" s="519" t="s">
        <v>35564</v>
      </c>
      <c r="G5469" s="519" t="s">
        <v>35565</v>
      </c>
      <c r="H5469" s="519" t="s">
        <v>35566</v>
      </c>
      <c r="I5469" s="519" t="s">
        <v>5</v>
      </c>
      <c r="J5469" s="650">
        <v>16144.63</v>
      </c>
    </row>
    <row r="5470" spans="1:10">
      <c r="A5470" s="519" t="s">
        <v>5685</v>
      </c>
      <c r="B5470" s="519" t="str">
        <f t="shared" si="85"/>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470" s="519" t="s">
        <v>35534</v>
      </c>
      <c r="D5470" s="519" t="s">
        <v>35629</v>
      </c>
      <c r="E5470" s="519" t="s">
        <v>35617</v>
      </c>
      <c r="F5470" s="519" t="s">
        <v>35564</v>
      </c>
      <c r="G5470" s="519" t="s">
        <v>35565</v>
      </c>
      <c r="H5470" s="519" t="s">
        <v>35566</v>
      </c>
      <c r="I5470" s="519" t="s">
        <v>5</v>
      </c>
      <c r="J5470" s="650">
        <v>14886.31</v>
      </c>
    </row>
    <row r="5471" spans="1:10">
      <c r="A5471" s="519" t="s">
        <v>5686</v>
      </c>
      <c r="B5471" s="519"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71" s="519" t="s">
        <v>35534</v>
      </c>
      <c r="D5471" s="519" t="s">
        <v>35630</v>
      </c>
      <c r="E5471" s="519" t="s">
        <v>35617</v>
      </c>
      <c r="F5471" s="519" t="s">
        <v>35564</v>
      </c>
      <c r="G5471" s="519" t="s">
        <v>35565</v>
      </c>
      <c r="H5471" s="519" t="s">
        <v>35566</v>
      </c>
      <c r="I5471" s="519" t="s">
        <v>5</v>
      </c>
      <c r="J5471" s="650">
        <v>16601.830000000002</v>
      </c>
    </row>
    <row r="5472" spans="1:10">
      <c r="A5472" s="519" t="s">
        <v>5687</v>
      </c>
      <c r="B5472" s="519" t="str">
        <f t="shared" si="85"/>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472" s="519" t="s">
        <v>35534</v>
      </c>
      <c r="D5472" s="519" t="s">
        <v>35630</v>
      </c>
      <c r="E5472" s="519" t="s">
        <v>35617</v>
      </c>
      <c r="F5472" s="519" t="s">
        <v>35564</v>
      </c>
      <c r="G5472" s="519" t="s">
        <v>35565</v>
      </c>
      <c r="H5472" s="519" t="s">
        <v>35566</v>
      </c>
      <c r="I5472" s="519" t="s">
        <v>5</v>
      </c>
      <c r="J5472" s="650">
        <v>15309.41</v>
      </c>
    </row>
    <row r="5473" spans="1:10">
      <c r="A5473" s="519" t="s">
        <v>5688</v>
      </c>
      <c r="B5473" s="519"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3" s="519" t="s">
        <v>35534</v>
      </c>
      <c r="D5473" s="519" t="s">
        <v>35631</v>
      </c>
      <c r="E5473" s="519" t="s">
        <v>35617</v>
      </c>
      <c r="F5473" s="519" t="s">
        <v>35564</v>
      </c>
      <c r="G5473" s="519" t="s">
        <v>35565</v>
      </c>
      <c r="H5473" s="519" t="s">
        <v>35566</v>
      </c>
      <c r="I5473" s="519" t="s">
        <v>5</v>
      </c>
      <c r="J5473" s="650">
        <v>17059.03</v>
      </c>
    </row>
    <row r="5474" spans="1:10">
      <c r="A5474" s="519" t="s">
        <v>5689</v>
      </c>
      <c r="B5474" s="519" t="str">
        <f t="shared" si="85"/>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474" s="519" t="s">
        <v>35534</v>
      </c>
      <c r="D5474" s="519" t="s">
        <v>35631</v>
      </c>
      <c r="E5474" s="519" t="s">
        <v>35617</v>
      </c>
      <c r="F5474" s="519" t="s">
        <v>35564</v>
      </c>
      <c r="G5474" s="519" t="s">
        <v>35565</v>
      </c>
      <c r="H5474" s="519" t="s">
        <v>35566</v>
      </c>
      <c r="I5474" s="519" t="s">
        <v>5</v>
      </c>
      <c r="J5474" s="650">
        <v>15732.51</v>
      </c>
    </row>
    <row r="5475" spans="1:10">
      <c r="A5475" s="519" t="s">
        <v>5690</v>
      </c>
      <c r="B5475" s="519"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5" s="519" t="s">
        <v>35534</v>
      </c>
      <c r="D5475" s="519" t="s">
        <v>35632</v>
      </c>
      <c r="E5475" s="519" t="s">
        <v>35633</v>
      </c>
      <c r="F5475" s="519" t="s">
        <v>35564</v>
      </c>
      <c r="G5475" s="519" t="s">
        <v>35565</v>
      </c>
      <c r="H5475" s="519" t="s">
        <v>35566</v>
      </c>
      <c r="I5475" s="519" t="s">
        <v>5</v>
      </c>
      <c r="J5475" s="650">
        <v>11722.87</v>
      </c>
    </row>
    <row r="5476" spans="1:10">
      <c r="A5476" s="519" t="s">
        <v>5691</v>
      </c>
      <c r="B5476" s="519" t="str">
        <f t="shared" si="85"/>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476" s="519" t="s">
        <v>35534</v>
      </c>
      <c r="D5476" s="519" t="s">
        <v>35632</v>
      </c>
      <c r="E5476" s="519" t="s">
        <v>35633</v>
      </c>
      <c r="F5476" s="519" t="s">
        <v>35564</v>
      </c>
      <c r="G5476" s="519" t="s">
        <v>35565</v>
      </c>
      <c r="H5476" s="519" t="s">
        <v>35566</v>
      </c>
      <c r="I5476" s="519" t="s">
        <v>5</v>
      </c>
      <c r="J5476" s="650">
        <v>10731.71</v>
      </c>
    </row>
    <row r="5477" spans="1:10">
      <c r="A5477" s="519" t="s">
        <v>5692</v>
      </c>
      <c r="B5477" s="519"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7" s="519" t="s">
        <v>35534</v>
      </c>
      <c r="D5477" s="519" t="s">
        <v>35634</v>
      </c>
      <c r="E5477" s="519" t="s">
        <v>35633</v>
      </c>
      <c r="F5477" s="519" t="s">
        <v>35564</v>
      </c>
      <c r="G5477" s="519" t="s">
        <v>35565</v>
      </c>
      <c r="H5477" s="519" t="s">
        <v>35566</v>
      </c>
      <c r="I5477" s="519" t="s">
        <v>5</v>
      </c>
      <c r="J5477" s="650">
        <v>11981.85</v>
      </c>
    </row>
    <row r="5478" spans="1:10">
      <c r="A5478" s="519" t="s">
        <v>5693</v>
      </c>
      <c r="B5478" s="519" t="str">
        <f t="shared" si="85"/>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478" s="519" t="s">
        <v>35534</v>
      </c>
      <c r="D5478" s="519" t="s">
        <v>35634</v>
      </c>
      <c r="E5478" s="519" t="s">
        <v>35633</v>
      </c>
      <c r="F5478" s="519" t="s">
        <v>35564</v>
      </c>
      <c r="G5478" s="519" t="s">
        <v>35565</v>
      </c>
      <c r="H5478" s="519" t="s">
        <v>35566</v>
      </c>
      <c r="I5478" s="519" t="s">
        <v>5</v>
      </c>
      <c r="J5478" s="650">
        <v>10979.18</v>
      </c>
    </row>
    <row r="5479" spans="1:10">
      <c r="A5479" s="519" t="s">
        <v>5694</v>
      </c>
      <c r="B5479" s="519"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79" s="519" t="s">
        <v>35534</v>
      </c>
      <c r="D5479" s="519" t="s">
        <v>35635</v>
      </c>
      <c r="E5479" s="519" t="s">
        <v>35633</v>
      </c>
      <c r="F5479" s="519" t="s">
        <v>35564</v>
      </c>
      <c r="G5479" s="519" t="s">
        <v>35565</v>
      </c>
      <c r="H5479" s="519" t="s">
        <v>35566</v>
      </c>
      <c r="I5479" s="519" t="s">
        <v>5</v>
      </c>
      <c r="J5479" s="650">
        <v>12828.01</v>
      </c>
    </row>
    <row r="5480" spans="1:10">
      <c r="A5480" s="519" t="s">
        <v>5695</v>
      </c>
      <c r="B5480" s="519" t="str">
        <f t="shared" si="85"/>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480" s="519" t="s">
        <v>35534</v>
      </c>
      <c r="D5480" s="519" t="s">
        <v>35635</v>
      </c>
      <c r="E5480" s="519" t="s">
        <v>35633</v>
      </c>
      <c r="F5480" s="519" t="s">
        <v>35564</v>
      </c>
      <c r="G5480" s="519" t="s">
        <v>35565</v>
      </c>
      <c r="H5480" s="519" t="s">
        <v>35566</v>
      </c>
      <c r="I5480" s="519" t="s">
        <v>5</v>
      </c>
      <c r="J5480" s="650">
        <v>11731.04</v>
      </c>
    </row>
    <row r="5481" spans="1:10">
      <c r="A5481" s="519" t="s">
        <v>5696</v>
      </c>
      <c r="B5481" s="519"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81" s="519" t="s">
        <v>35534</v>
      </c>
      <c r="D5481" s="519" t="s">
        <v>35636</v>
      </c>
      <c r="E5481" s="519" t="s">
        <v>35633</v>
      </c>
      <c r="F5481" s="519" t="s">
        <v>35564</v>
      </c>
      <c r="G5481" s="519" t="s">
        <v>35565</v>
      </c>
      <c r="H5481" s="519" t="s">
        <v>35566</v>
      </c>
      <c r="I5481" s="519" t="s">
        <v>5</v>
      </c>
      <c r="J5481" s="650">
        <v>13068.56</v>
      </c>
    </row>
    <row r="5482" spans="1:10">
      <c r="A5482" s="519" t="s">
        <v>5697</v>
      </c>
      <c r="B5482" s="519" t="str">
        <f t="shared" si="85"/>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482" s="519" t="s">
        <v>35534</v>
      </c>
      <c r="D5482" s="519" t="s">
        <v>35636</v>
      </c>
      <c r="E5482" s="519" t="s">
        <v>35633</v>
      </c>
      <c r="F5482" s="519" t="s">
        <v>35564</v>
      </c>
      <c r="G5482" s="519" t="s">
        <v>35565</v>
      </c>
      <c r="H5482" s="519" t="s">
        <v>35566</v>
      </c>
      <c r="I5482" s="519" t="s">
        <v>5</v>
      </c>
      <c r="J5482" s="650">
        <v>12027.49</v>
      </c>
    </row>
    <row r="5483" spans="1:10">
      <c r="A5483" s="519" t="s">
        <v>5698</v>
      </c>
      <c r="B5483" s="519"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3" s="519" t="s">
        <v>35534</v>
      </c>
      <c r="D5483" s="519" t="s">
        <v>35637</v>
      </c>
      <c r="E5483" s="519" t="s">
        <v>35633</v>
      </c>
      <c r="F5483" s="519" t="s">
        <v>35564</v>
      </c>
      <c r="G5483" s="519" t="s">
        <v>35565</v>
      </c>
      <c r="H5483" s="519" t="s">
        <v>35566</v>
      </c>
      <c r="I5483" s="519" t="s">
        <v>5</v>
      </c>
      <c r="J5483" s="650">
        <v>14176.62</v>
      </c>
    </row>
    <row r="5484" spans="1:10">
      <c r="A5484" s="519" t="s">
        <v>5699</v>
      </c>
      <c r="B5484" s="519" t="str">
        <f t="shared" si="85"/>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484" s="519" t="s">
        <v>35534</v>
      </c>
      <c r="D5484" s="519" t="s">
        <v>35637</v>
      </c>
      <c r="E5484" s="519" t="s">
        <v>35633</v>
      </c>
      <c r="F5484" s="519" t="s">
        <v>35564</v>
      </c>
      <c r="G5484" s="519" t="s">
        <v>35565</v>
      </c>
      <c r="H5484" s="519" t="s">
        <v>35566</v>
      </c>
      <c r="I5484" s="519" t="s">
        <v>5</v>
      </c>
      <c r="J5484" s="650">
        <v>13048.35</v>
      </c>
    </row>
    <row r="5485" spans="1:10">
      <c r="A5485" s="519" t="s">
        <v>5700</v>
      </c>
      <c r="B5485" s="519"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5" s="519" t="s">
        <v>35534</v>
      </c>
      <c r="D5485" s="519" t="s">
        <v>35638</v>
      </c>
      <c r="E5485" s="519" t="s">
        <v>35633</v>
      </c>
      <c r="F5485" s="519" t="s">
        <v>35564</v>
      </c>
      <c r="G5485" s="519" t="s">
        <v>35565</v>
      </c>
      <c r="H5485" s="519" t="s">
        <v>35566</v>
      </c>
      <c r="I5485" s="519" t="s">
        <v>5</v>
      </c>
      <c r="J5485" s="650">
        <v>15001.77</v>
      </c>
    </row>
    <row r="5486" spans="1:10">
      <c r="A5486" s="519" t="s">
        <v>5701</v>
      </c>
      <c r="B5486" s="519" t="str">
        <f t="shared" si="85"/>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486" s="519" t="s">
        <v>35534</v>
      </c>
      <c r="D5486" s="519" t="s">
        <v>35638</v>
      </c>
      <c r="E5486" s="519" t="s">
        <v>35633</v>
      </c>
      <c r="F5486" s="519" t="s">
        <v>35564</v>
      </c>
      <c r="G5486" s="519" t="s">
        <v>35565</v>
      </c>
      <c r="H5486" s="519" t="s">
        <v>35566</v>
      </c>
      <c r="I5486" s="519" t="s">
        <v>5</v>
      </c>
      <c r="J5486" s="650">
        <v>13812.93</v>
      </c>
    </row>
    <row r="5487" spans="1:10">
      <c r="A5487" s="519" t="s">
        <v>5702</v>
      </c>
      <c r="B5487" s="519"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7" s="519" t="s">
        <v>35534</v>
      </c>
      <c r="D5487" s="519" t="s">
        <v>35639</v>
      </c>
      <c r="E5487" s="519" t="s">
        <v>35633</v>
      </c>
      <c r="F5487" s="519" t="s">
        <v>35564</v>
      </c>
      <c r="G5487" s="519" t="s">
        <v>35565</v>
      </c>
      <c r="H5487" s="519" t="s">
        <v>35566</v>
      </c>
      <c r="I5487" s="519" t="s">
        <v>5</v>
      </c>
      <c r="J5487" s="650">
        <v>15103.88</v>
      </c>
    </row>
    <row r="5488" spans="1:10">
      <c r="A5488" s="519" t="s">
        <v>5703</v>
      </c>
      <c r="B5488" s="519" t="str">
        <f t="shared" si="85"/>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488" s="519" t="s">
        <v>35534</v>
      </c>
      <c r="D5488" s="519" t="s">
        <v>35639</v>
      </c>
      <c r="E5488" s="519" t="s">
        <v>35633</v>
      </c>
      <c r="F5488" s="519" t="s">
        <v>35564</v>
      </c>
      <c r="G5488" s="519" t="s">
        <v>35565</v>
      </c>
      <c r="H5488" s="519" t="s">
        <v>35566</v>
      </c>
      <c r="I5488" s="519" t="s">
        <v>5</v>
      </c>
      <c r="J5488" s="650">
        <v>13899.3</v>
      </c>
    </row>
    <row r="5489" spans="1:10">
      <c r="A5489" s="519" t="s">
        <v>5704</v>
      </c>
      <c r="B5489" s="519"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89" s="519" t="s">
        <v>35534</v>
      </c>
      <c r="D5489" s="519" t="s">
        <v>35640</v>
      </c>
      <c r="E5489" s="519" t="s">
        <v>35633</v>
      </c>
      <c r="F5489" s="519" t="s">
        <v>35564</v>
      </c>
      <c r="G5489" s="519" t="s">
        <v>35565</v>
      </c>
      <c r="H5489" s="519" t="s">
        <v>35566</v>
      </c>
      <c r="I5489" s="519" t="s">
        <v>5</v>
      </c>
      <c r="J5489" s="650">
        <v>15467.12</v>
      </c>
    </row>
    <row r="5490" spans="1:10">
      <c r="A5490" s="519" t="s">
        <v>5705</v>
      </c>
      <c r="B5490" s="519" t="str">
        <f t="shared" si="85"/>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490" s="519" t="s">
        <v>35534</v>
      </c>
      <c r="D5490" s="519" t="s">
        <v>35640</v>
      </c>
      <c r="E5490" s="519" t="s">
        <v>35633</v>
      </c>
      <c r="F5490" s="519" t="s">
        <v>35564</v>
      </c>
      <c r="G5490" s="519" t="s">
        <v>35565</v>
      </c>
      <c r="H5490" s="519" t="s">
        <v>35566</v>
      </c>
      <c r="I5490" s="519" t="s">
        <v>5</v>
      </c>
      <c r="J5490" s="650">
        <v>14238.75</v>
      </c>
    </row>
    <row r="5491" spans="1:10">
      <c r="A5491" s="519" t="s">
        <v>5706</v>
      </c>
      <c r="B5491" s="519"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91" s="519" t="s">
        <v>35534</v>
      </c>
      <c r="D5491" s="519" t="s">
        <v>35641</v>
      </c>
      <c r="E5491" s="519" t="s">
        <v>35633</v>
      </c>
      <c r="F5491" s="519" t="s">
        <v>35564</v>
      </c>
      <c r="G5491" s="519" t="s">
        <v>35565</v>
      </c>
      <c r="H5491" s="519" t="s">
        <v>35566</v>
      </c>
      <c r="I5491" s="519" t="s">
        <v>5</v>
      </c>
      <c r="J5491" s="650">
        <v>15695.41</v>
      </c>
    </row>
    <row r="5492" spans="1:10">
      <c r="A5492" s="519" t="s">
        <v>5707</v>
      </c>
      <c r="B5492" s="519" t="str">
        <f t="shared" si="85"/>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492" s="519" t="s">
        <v>35534</v>
      </c>
      <c r="D5492" s="519" t="s">
        <v>35641</v>
      </c>
      <c r="E5492" s="519" t="s">
        <v>35633</v>
      </c>
      <c r="F5492" s="519" t="s">
        <v>35564</v>
      </c>
      <c r="G5492" s="519" t="s">
        <v>35565</v>
      </c>
      <c r="H5492" s="519" t="s">
        <v>35566</v>
      </c>
      <c r="I5492" s="519" t="s">
        <v>5</v>
      </c>
      <c r="J5492" s="650">
        <v>14466.56</v>
      </c>
    </row>
    <row r="5493" spans="1:10">
      <c r="A5493" s="519" t="s">
        <v>5708</v>
      </c>
      <c r="B5493" s="519"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3" s="519" t="s">
        <v>35534</v>
      </c>
      <c r="D5493" s="519" t="s">
        <v>35642</v>
      </c>
      <c r="E5493" s="519" t="s">
        <v>35633</v>
      </c>
      <c r="F5493" s="519" t="s">
        <v>35564</v>
      </c>
      <c r="G5493" s="519" t="s">
        <v>35565</v>
      </c>
      <c r="H5493" s="519" t="s">
        <v>35566</v>
      </c>
      <c r="I5493" s="519" t="s">
        <v>5</v>
      </c>
      <c r="J5493" s="650">
        <v>15991.57</v>
      </c>
    </row>
    <row r="5494" spans="1:10">
      <c r="A5494" s="519" t="s">
        <v>5709</v>
      </c>
      <c r="B5494" s="519" t="str">
        <f t="shared" si="85"/>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494" s="519" t="s">
        <v>35534</v>
      </c>
      <c r="D5494" s="519" t="s">
        <v>35642</v>
      </c>
      <c r="E5494" s="519" t="s">
        <v>35633</v>
      </c>
      <c r="F5494" s="519" t="s">
        <v>35564</v>
      </c>
      <c r="G5494" s="519" t="s">
        <v>35565</v>
      </c>
      <c r="H5494" s="519" t="s">
        <v>35566</v>
      </c>
      <c r="I5494" s="519" t="s">
        <v>5</v>
      </c>
      <c r="J5494" s="650">
        <v>14728.73</v>
      </c>
    </row>
    <row r="5495" spans="1:10">
      <c r="A5495" s="519" t="s">
        <v>5710</v>
      </c>
      <c r="B5495" s="519"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5" s="519" t="s">
        <v>35534</v>
      </c>
      <c r="D5495" s="519" t="s">
        <v>35643</v>
      </c>
      <c r="E5495" s="519" t="s">
        <v>35633</v>
      </c>
      <c r="F5495" s="519" t="s">
        <v>35564</v>
      </c>
      <c r="G5495" s="519" t="s">
        <v>35565</v>
      </c>
      <c r="H5495" s="519" t="s">
        <v>35566</v>
      </c>
      <c r="I5495" s="519" t="s">
        <v>5</v>
      </c>
      <c r="J5495" s="650">
        <v>16539.009999999998</v>
      </c>
    </row>
    <row r="5496" spans="1:10">
      <c r="A5496" s="519" t="s">
        <v>5711</v>
      </c>
      <c r="B5496" s="519" t="str">
        <f t="shared" si="85"/>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496" s="519" t="s">
        <v>35534</v>
      </c>
      <c r="D5496" s="519" t="s">
        <v>35643</v>
      </c>
      <c r="E5496" s="519" t="s">
        <v>35633</v>
      </c>
      <c r="F5496" s="519" t="s">
        <v>35564</v>
      </c>
      <c r="G5496" s="519" t="s">
        <v>35565</v>
      </c>
      <c r="H5496" s="519" t="s">
        <v>35566</v>
      </c>
      <c r="I5496" s="519" t="s">
        <v>5</v>
      </c>
      <c r="J5496" s="650">
        <v>15246.31</v>
      </c>
    </row>
    <row r="5497" spans="1:10">
      <c r="A5497" s="519" t="s">
        <v>5712</v>
      </c>
      <c r="B5497" s="519"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7" s="519" t="s">
        <v>35534</v>
      </c>
      <c r="D5497" s="519" t="s">
        <v>35644</v>
      </c>
      <c r="E5497" s="519" t="s">
        <v>35633</v>
      </c>
      <c r="F5497" s="519" t="s">
        <v>35564</v>
      </c>
      <c r="G5497" s="519" t="s">
        <v>35565</v>
      </c>
      <c r="H5497" s="519" t="s">
        <v>35566</v>
      </c>
      <c r="I5497" s="519" t="s">
        <v>5</v>
      </c>
      <c r="J5497" s="650">
        <v>16957.41</v>
      </c>
    </row>
    <row r="5498" spans="1:10">
      <c r="A5498" s="519" t="s">
        <v>5713</v>
      </c>
      <c r="B5498" s="519" t="str">
        <f t="shared" si="85"/>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498" s="519" t="s">
        <v>35534</v>
      </c>
      <c r="D5498" s="519" t="s">
        <v>35644</v>
      </c>
      <c r="E5498" s="519" t="s">
        <v>35633</v>
      </c>
      <c r="F5498" s="519" t="s">
        <v>35564</v>
      </c>
      <c r="G5498" s="519" t="s">
        <v>35565</v>
      </c>
      <c r="H5498" s="519" t="s">
        <v>35566</v>
      </c>
      <c r="I5498" s="519" t="s">
        <v>5</v>
      </c>
      <c r="J5498" s="650">
        <v>15635.8</v>
      </c>
    </row>
    <row r="5499" spans="1:10">
      <c r="A5499" s="519" t="s">
        <v>5714</v>
      </c>
      <c r="B5499" s="519"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499" s="519" t="s">
        <v>35534</v>
      </c>
      <c r="D5499" s="519" t="s">
        <v>35645</v>
      </c>
      <c r="E5499" s="519" t="s">
        <v>35633</v>
      </c>
      <c r="F5499" s="519" t="s">
        <v>35564</v>
      </c>
      <c r="G5499" s="519" t="s">
        <v>35565</v>
      </c>
      <c r="H5499" s="519" t="s">
        <v>35566</v>
      </c>
      <c r="I5499" s="519" t="s">
        <v>5</v>
      </c>
      <c r="J5499" s="650">
        <v>17483.599999999999</v>
      </c>
    </row>
    <row r="5500" spans="1:10">
      <c r="A5500" s="519" t="s">
        <v>5715</v>
      </c>
      <c r="B5500" s="519" t="str">
        <f t="shared" si="85"/>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00" s="519" t="s">
        <v>35534</v>
      </c>
      <c r="D5500" s="519" t="s">
        <v>35645</v>
      </c>
      <c r="E5500" s="519" t="s">
        <v>35633</v>
      </c>
      <c r="F5500" s="519" t="s">
        <v>35564</v>
      </c>
      <c r="G5500" s="519" t="s">
        <v>35565</v>
      </c>
      <c r="H5500" s="519" t="s">
        <v>35566</v>
      </c>
      <c r="I5500" s="519" t="s">
        <v>5</v>
      </c>
      <c r="J5500" s="650">
        <v>16118.69</v>
      </c>
    </row>
    <row r="5501" spans="1:10">
      <c r="A5501" s="519" t="s">
        <v>5716</v>
      </c>
      <c r="B5501" s="519"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01" s="519" t="s">
        <v>35534</v>
      </c>
      <c r="D5501" s="519" t="s">
        <v>35646</v>
      </c>
      <c r="E5501" s="519" t="s">
        <v>35633</v>
      </c>
      <c r="F5501" s="519" t="s">
        <v>35564</v>
      </c>
      <c r="G5501" s="519" t="s">
        <v>35565</v>
      </c>
      <c r="H5501" s="519" t="s">
        <v>35566</v>
      </c>
      <c r="I5501" s="519" t="s">
        <v>5</v>
      </c>
      <c r="J5501" s="650">
        <v>17940.8</v>
      </c>
    </row>
    <row r="5502" spans="1:10">
      <c r="A5502" s="519" t="s">
        <v>5717</v>
      </c>
      <c r="B5502" s="519" t="str">
        <f t="shared" si="85"/>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02" s="519" t="s">
        <v>35534</v>
      </c>
      <c r="D5502" s="519" t="s">
        <v>35646</v>
      </c>
      <c r="E5502" s="519" t="s">
        <v>35633</v>
      </c>
      <c r="F5502" s="519" t="s">
        <v>35564</v>
      </c>
      <c r="G5502" s="519" t="s">
        <v>35565</v>
      </c>
      <c r="H5502" s="519" t="s">
        <v>35566</v>
      </c>
      <c r="I5502" s="519" t="s">
        <v>5</v>
      </c>
      <c r="J5502" s="650">
        <v>16541.79</v>
      </c>
    </row>
    <row r="5503" spans="1:10">
      <c r="A5503" s="519" t="s">
        <v>5718</v>
      </c>
      <c r="B5503" s="519"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3" s="519" t="s">
        <v>35534</v>
      </c>
      <c r="D5503" s="519" t="s">
        <v>35647</v>
      </c>
      <c r="E5503" s="519" t="s">
        <v>35633</v>
      </c>
      <c r="F5503" s="519" t="s">
        <v>35564</v>
      </c>
      <c r="G5503" s="519" t="s">
        <v>35565</v>
      </c>
      <c r="H5503" s="519" t="s">
        <v>35566</v>
      </c>
      <c r="I5503" s="519" t="s">
        <v>5</v>
      </c>
      <c r="J5503" s="650">
        <v>18374.419999999998</v>
      </c>
    </row>
    <row r="5504" spans="1:10">
      <c r="A5504" s="519" t="s">
        <v>5719</v>
      </c>
      <c r="B5504" s="519" t="str">
        <f t="shared" si="85"/>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04" s="519" t="s">
        <v>35534</v>
      </c>
      <c r="D5504" s="519" t="s">
        <v>35647</v>
      </c>
      <c r="E5504" s="519" t="s">
        <v>35633</v>
      </c>
      <c r="F5504" s="519" t="s">
        <v>35564</v>
      </c>
      <c r="G5504" s="519" t="s">
        <v>35565</v>
      </c>
      <c r="H5504" s="519" t="s">
        <v>35566</v>
      </c>
      <c r="I5504" s="519" t="s">
        <v>5</v>
      </c>
      <c r="J5504" s="650">
        <v>16939.32</v>
      </c>
    </row>
    <row r="5505" spans="1:10">
      <c r="A5505" s="519" t="s">
        <v>5720</v>
      </c>
      <c r="B5505" s="519"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5" s="519" t="s">
        <v>35534</v>
      </c>
      <c r="D5505" s="519" t="s">
        <v>35648</v>
      </c>
      <c r="E5505" s="519" t="s">
        <v>35649</v>
      </c>
      <c r="F5505" s="519" t="s">
        <v>35564</v>
      </c>
      <c r="G5505" s="519" t="s">
        <v>35565</v>
      </c>
      <c r="H5505" s="519" t="s">
        <v>35566</v>
      </c>
      <c r="I5505" s="519" t="s">
        <v>5</v>
      </c>
      <c r="J5505" s="650">
        <v>13099.83</v>
      </c>
    </row>
    <row r="5506" spans="1:10">
      <c r="A5506" s="519" t="s">
        <v>5721</v>
      </c>
      <c r="B5506" s="519" t="str">
        <f t="shared" si="85"/>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06" s="519" t="s">
        <v>35534</v>
      </c>
      <c r="D5506" s="519" t="s">
        <v>35648</v>
      </c>
      <c r="E5506" s="519" t="s">
        <v>35649</v>
      </c>
      <c r="F5506" s="519" t="s">
        <v>35564</v>
      </c>
      <c r="G5506" s="519" t="s">
        <v>35565</v>
      </c>
      <c r="H5506" s="519" t="s">
        <v>35566</v>
      </c>
      <c r="I5506" s="519" t="s">
        <v>5</v>
      </c>
      <c r="J5506" s="650">
        <v>11972.77</v>
      </c>
    </row>
    <row r="5507" spans="1:10">
      <c r="A5507" s="519" t="s">
        <v>5722</v>
      </c>
      <c r="B5507" s="519"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7" s="519" t="s">
        <v>35534</v>
      </c>
      <c r="D5507" s="519" t="s">
        <v>35650</v>
      </c>
      <c r="E5507" s="519" t="s">
        <v>35649</v>
      </c>
      <c r="F5507" s="519" t="s">
        <v>35564</v>
      </c>
      <c r="G5507" s="519" t="s">
        <v>35565</v>
      </c>
      <c r="H5507" s="519" t="s">
        <v>35566</v>
      </c>
      <c r="I5507" s="519" t="s">
        <v>5</v>
      </c>
      <c r="J5507" s="650">
        <v>13334.13</v>
      </c>
    </row>
    <row r="5508" spans="1:10">
      <c r="A5508" s="519" t="s">
        <v>5723</v>
      </c>
      <c r="B5508" s="519" t="str">
        <f t="shared" si="85"/>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08" s="519" t="s">
        <v>35534</v>
      </c>
      <c r="D5508" s="519" t="s">
        <v>35650</v>
      </c>
      <c r="E5508" s="519" t="s">
        <v>35649</v>
      </c>
      <c r="F5508" s="519" t="s">
        <v>35564</v>
      </c>
      <c r="G5508" s="519" t="s">
        <v>35565</v>
      </c>
      <c r="H5508" s="519" t="s">
        <v>35566</v>
      </c>
      <c r="I5508" s="519" t="s">
        <v>5</v>
      </c>
      <c r="J5508" s="650">
        <v>12176.53</v>
      </c>
    </row>
    <row r="5509" spans="1:10">
      <c r="A5509" s="519" t="s">
        <v>5724</v>
      </c>
      <c r="B5509" s="519"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09" s="519" t="s">
        <v>35534</v>
      </c>
      <c r="D5509" s="519" t="s">
        <v>35651</v>
      </c>
      <c r="E5509" s="519" t="s">
        <v>35649</v>
      </c>
      <c r="F5509" s="519" t="s">
        <v>35564</v>
      </c>
      <c r="G5509" s="519" t="s">
        <v>35565</v>
      </c>
      <c r="H5509" s="519" t="s">
        <v>35566</v>
      </c>
      <c r="I5509" s="519" t="s">
        <v>5</v>
      </c>
      <c r="J5509" s="650">
        <v>13501.61</v>
      </c>
    </row>
    <row r="5510" spans="1:10">
      <c r="A5510" s="519" t="s">
        <v>5725</v>
      </c>
      <c r="B5510" s="519" t="str">
        <f t="shared" si="85"/>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10" s="519" t="s">
        <v>35534</v>
      </c>
      <c r="D5510" s="519" t="s">
        <v>35651</v>
      </c>
      <c r="E5510" s="519" t="s">
        <v>35649</v>
      </c>
      <c r="F5510" s="519" t="s">
        <v>35564</v>
      </c>
      <c r="G5510" s="519" t="s">
        <v>35565</v>
      </c>
      <c r="H5510" s="519" t="s">
        <v>35566</v>
      </c>
      <c r="I5510" s="519" t="s">
        <v>5</v>
      </c>
      <c r="J5510" s="650">
        <v>12327.13</v>
      </c>
    </row>
    <row r="5511" spans="1:10">
      <c r="A5511" s="519" t="s">
        <v>5726</v>
      </c>
      <c r="B5511" s="519" t="str">
        <f t="shared" si="85"/>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11" s="519" t="s">
        <v>35534</v>
      </c>
      <c r="D5511" s="519" t="s">
        <v>35652</v>
      </c>
      <c r="E5511" s="519" t="s">
        <v>35649</v>
      </c>
      <c r="F5511" s="519" t="s">
        <v>35564</v>
      </c>
      <c r="G5511" s="519" t="s">
        <v>35565</v>
      </c>
      <c r="H5511" s="519" t="s">
        <v>35566</v>
      </c>
      <c r="I5511" s="519" t="s">
        <v>5</v>
      </c>
      <c r="J5511" s="650">
        <v>14340.18</v>
      </c>
    </row>
    <row r="5512" spans="1:10">
      <c r="A5512" s="519" t="s">
        <v>5727</v>
      </c>
      <c r="B5512" s="519" t="str">
        <f t="shared" ref="B5512:B5575" si="86">C5512&amp;D5512&amp;E5512&amp;F5512&amp;G5512&amp;H5512</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12" s="519" t="s">
        <v>35534</v>
      </c>
      <c r="D5512" s="519" t="s">
        <v>35652</v>
      </c>
      <c r="E5512" s="519" t="s">
        <v>35649</v>
      </c>
      <c r="F5512" s="519" t="s">
        <v>35564</v>
      </c>
      <c r="G5512" s="519" t="s">
        <v>35565</v>
      </c>
      <c r="H5512" s="519" t="s">
        <v>35566</v>
      </c>
      <c r="I5512" s="519" t="s">
        <v>5</v>
      </c>
      <c r="J5512" s="650">
        <v>13187.45</v>
      </c>
    </row>
    <row r="5513" spans="1:10">
      <c r="A5513" s="519" t="s">
        <v>5728</v>
      </c>
      <c r="B5513" s="519"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3" s="519" t="s">
        <v>35534</v>
      </c>
      <c r="D5513" s="519" t="s">
        <v>35653</v>
      </c>
      <c r="E5513" s="519" t="s">
        <v>35649</v>
      </c>
      <c r="F5513" s="519" t="s">
        <v>35564</v>
      </c>
      <c r="G5513" s="519" t="s">
        <v>35565</v>
      </c>
      <c r="H5513" s="519" t="s">
        <v>35566</v>
      </c>
      <c r="I5513" s="519" t="s">
        <v>5</v>
      </c>
      <c r="J5513" s="650">
        <v>15275.48</v>
      </c>
    </row>
    <row r="5514" spans="1:10">
      <c r="A5514" s="519" t="s">
        <v>5729</v>
      </c>
      <c r="B5514" s="519" t="str">
        <f t="shared" si="86"/>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14" s="519" t="s">
        <v>35534</v>
      </c>
      <c r="D5514" s="519" t="s">
        <v>35653</v>
      </c>
      <c r="E5514" s="519" t="s">
        <v>35649</v>
      </c>
      <c r="F5514" s="519" t="s">
        <v>35564</v>
      </c>
      <c r="G5514" s="519" t="s">
        <v>35565</v>
      </c>
      <c r="H5514" s="519" t="s">
        <v>35566</v>
      </c>
      <c r="I5514" s="519" t="s">
        <v>5</v>
      </c>
      <c r="J5514" s="650">
        <v>14061.64</v>
      </c>
    </row>
    <row r="5515" spans="1:10">
      <c r="A5515" s="519" t="s">
        <v>5730</v>
      </c>
      <c r="B5515" s="519"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5" s="519" t="s">
        <v>35534</v>
      </c>
      <c r="D5515" s="519" t="s">
        <v>35654</v>
      </c>
      <c r="E5515" s="519" t="s">
        <v>35649</v>
      </c>
      <c r="F5515" s="519" t="s">
        <v>35564</v>
      </c>
      <c r="G5515" s="519" t="s">
        <v>35565</v>
      </c>
      <c r="H5515" s="519" t="s">
        <v>35566</v>
      </c>
      <c r="I5515" s="519" t="s">
        <v>5</v>
      </c>
      <c r="J5515" s="650">
        <v>16407.95</v>
      </c>
    </row>
    <row r="5516" spans="1:10">
      <c r="A5516" s="519" t="s">
        <v>5731</v>
      </c>
      <c r="B5516" s="519" t="str">
        <f t="shared" si="86"/>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16" s="519" t="s">
        <v>35534</v>
      </c>
      <c r="D5516" s="519" t="s">
        <v>35654</v>
      </c>
      <c r="E5516" s="519" t="s">
        <v>35649</v>
      </c>
      <c r="F5516" s="519" t="s">
        <v>35564</v>
      </c>
      <c r="G5516" s="519" t="s">
        <v>35565</v>
      </c>
      <c r="H5516" s="519" t="s">
        <v>35566</v>
      </c>
      <c r="I5516" s="519" t="s">
        <v>5</v>
      </c>
      <c r="J5516" s="650">
        <v>15101.62</v>
      </c>
    </row>
    <row r="5517" spans="1:10">
      <c r="A5517" s="519" t="s">
        <v>5732</v>
      </c>
      <c r="B5517" s="519"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7" s="519" t="s">
        <v>35534</v>
      </c>
      <c r="D5517" s="519" t="s">
        <v>35655</v>
      </c>
      <c r="E5517" s="519" t="s">
        <v>35649</v>
      </c>
      <c r="F5517" s="519" t="s">
        <v>35564</v>
      </c>
      <c r="G5517" s="519" t="s">
        <v>35565</v>
      </c>
      <c r="H5517" s="519" t="s">
        <v>35566</v>
      </c>
      <c r="I5517" s="519" t="s">
        <v>5</v>
      </c>
      <c r="J5517" s="650">
        <v>16488.39</v>
      </c>
    </row>
    <row r="5518" spans="1:10">
      <c r="A5518" s="519" t="s">
        <v>5733</v>
      </c>
      <c r="B5518" s="519" t="str">
        <f t="shared" si="86"/>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18" s="519" t="s">
        <v>35534</v>
      </c>
      <c r="D5518" s="519" t="s">
        <v>35655</v>
      </c>
      <c r="E5518" s="519" t="s">
        <v>35649</v>
      </c>
      <c r="F5518" s="519" t="s">
        <v>35564</v>
      </c>
      <c r="G5518" s="519" t="s">
        <v>35565</v>
      </c>
      <c r="H5518" s="519" t="s">
        <v>35566</v>
      </c>
      <c r="I5518" s="519" t="s">
        <v>5</v>
      </c>
      <c r="J5518" s="650">
        <v>15176.64</v>
      </c>
    </row>
    <row r="5519" spans="1:10">
      <c r="A5519" s="519" t="s">
        <v>5734</v>
      </c>
      <c r="B5519" s="519"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19" s="519" t="s">
        <v>35534</v>
      </c>
      <c r="D5519" s="519" t="s">
        <v>35656</v>
      </c>
      <c r="E5519" s="519" t="s">
        <v>35649</v>
      </c>
      <c r="F5519" s="519" t="s">
        <v>35564</v>
      </c>
      <c r="G5519" s="519" t="s">
        <v>35565</v>
      </c>
      <c r="H5519" s="519" t="s">
        <v>35566</v>
      </c>
      <c r="I5519" s="519" t="s">
        <v>5</v>
      </c>
      <c r="J5519" s="650">
        <v>16579.05</v>
      </c>
    </row>
    <row r="5520" spans="1:10">
      <c r="A5520" s="519" t="s">
        <v>5735</v>
      </c>
      <c r="B5520" s="519" t="str">
        <f t="shared" si="86"/>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20" s="519" t="s">
        <v>35534</v>
      </c>
      <c r="D5520" s="519" t="s">
        <v>35656</v>
      </c>
      <c r="E5520" s="519" t="s">
        <v>35649</v>
      </c>
      <c r="F5520" s="519" t="s">
        <v>35564</v>
      </c>
      <c r="G5520" s="519" t="s">
        <v>35565</v>
      </c>
      <c r="H5520" s="519" t="s">
        <v>35566</v>
      </c>
      <c r="I5520" s="519" t="s">
        <v>5</v>
      </c>
      <c r="J5520" s="650">
        <v>15260.53</v>
      </c>
    </row>
    <row r="5521" spans="1:10">
      <c r="A5521" s="519" t="s">
        <v>5736</v>
      </c>
      <c r="B5521" s="519"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21" s="519" t="s">
        <v>35534</v>
      </c>
      <c r="D5521" s="519" t="s">
        <v>35657</v>
      </c>
      <c r="E5521" s="519" t="s">
        <v>35649</v>
      </c>
      <c r="F5521" s="519" t="s">
        <v>35564</v>
      </c>
      <c r="G5521" s="519" t="s">
        <v>35565</v>
      </c>
      <c r="H5521" s="519" t="s">
        <v>35566</v>
      </c>
      <c r="I5521" s="519" t="s">
        <v>5</v>
      </c>
      <c r="J5521" s="650">
        <v>17008.689999999999</v>
      </c>
    </row>
    <row r="5522" spans="1:10">
      <c r="A5522" s="519" t="s">
        <v>5737</v>
      </c>
      <c r="B5522" s="519" t="str">
        <f t="shared" si="86"/>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22" s="519" t="s">
        <v>35534</v>
      </c>
      <c r="D5522" s="519" t="s">
        <v>35657</v>
      </c>
      <c r="E5522" s="519" t="s">
        <v>35649</v>
      </c>
      <c r="F5522" s="519" t="s">
        <v>35564</v>
      </c>
      <c r="G5522" s="519" t="s">
        <v>35565</v>
      </c>
      <c r="H5522" s="519" t="s">
        <v>35566</v>
      </c>
      <c r="I5522" s="519" t="s">
        <v>5</v>
      </c>
      <c r="J5522" s="650">
        <v>15673.36</v>
      </c>
    </row>
    <row r="5523" spans="1:10">
      <c r="A5523" s="519" t="s">
        <v>5738</v>
      </c>
      <c r="B5523" s="519"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3" s="519" t="s">
        <v>35534</v>
      </c>
      <c r="D5523" s="519" t="s">
        <v>35658</v>
      </c>
      <c r="E5523" s="519" t="s">
        <v>35649</v>
      </c>
      <c r="F5523" s="519" t="s">
        <v>35564</v>
      </c>
      <c r="G5523" s="519" t="s">
        <v>35565</v>
      </c>
      <c r="H5523" s="519" t="s">
        <v>35566</v>
      </c>
      <c r="I5523" s="519" t="s">
        <v>5</v>
      </c>
      <c r="J5523" s="650">
        <v>17427.46</v>
      </c>
    </row>
    <row r="5524" spans="1:10">
      <c r="A5524" s="519" t="s">
        <v>5739</v>
      </c>
      <c r="B5524" s="519" t="str">
        <f t="shared" si="86"/>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24" s="519" t="s">
        <v>35534</v>
      </c>
      <c r="D5524" s="519" t="s">
        <v>35658</v>
      </c>
      <c r="E5524" s="519" t="s">
        <v>35649</v>
      </c>
      <c r="F5524" s="519" t="s">
        <v>35564</v>
      </c>
      <c r="G5524" s="519" t="s">
        <v>35565</v>
      </c>
      <c r="H5524" s="519" t="s">
        <v>35566</v>
      </c>
      <c r="I5524" s="519" t="s">
        <v>5</v>
      </c>
      <c r="J5524" s="650">
        <v>16058.04</v>
      </c>
    </row>
    <row r="5525" spans="1:10">
      <c r="A5525" s="519" t="s">
        <v>5740</v>
      </c>
      <c r="B5525" s="519"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5" s="519" t="s">
        <v>35534</v>
      </c>
      <c r="D5525" s="519" t="s">
        <v>35659</v>
      </c>
      <c r="E5525" s="519" t="s">
        <v>35649</v>
      </c>
      <c r="F5525" s="519" t="s">
        <v>35564</v>
      </c>
      <c r="G5525" s="519" t="s">
        <v>35565</v>
      </c>
      <c r="H5525" s="519" t="s">
        <v>35566</v>
      </c>
      <c r="I5525" s="519" t="s">
        <v>5</v>
      </c>
      <c r="J5525" s="650">
        <v>17821.09</v>
      </c>
    </row>
    <row r="5526" spans="1:10">
      <c r="A5526" s="519" t="s">
        <v>5741</v>
      </c>
      <c r="B5526" s="519" t="str">
        <f t="shared" si="86"/>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26" s="519" t="s">
        <v>35534</v>
      </c>
      <c r="D5526" s="519" t="s">
        <v>35659</v>
      </c>
      <c r="E5526" s="519" t="s">
        <v>35649</v>
      </c>
      <c r="F5526" s="519" t="s">
        <v>35564</v>
      </c>
      <c r="G5526" s="519" t="s">
        <v>35565</v>
      </c>
      <c r="H5526" s="519" t="s">
        <v>35566</v>
      </c>
      <c r="I5526" s="519" t="s">
        <v>5</v>
      </c>
      <c r="J5526" s="650">
        <v>16426.05</v>
      </c>
    </row>
    <row r="5527" spans="1:10">
      <c r="A5527" s="519" t="s">
        <v>5742</v>
      </c>
      <c r="B5527" s="519"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7" s="519" t="s">
        <v>35534</v>
      </c>
      <c r="D5527" s="519" t="s">
        <v>35660</v>
      </c>
      <c r="E5527" s="519" t="s">
        <v>35649</v>
      </c>
      <c r="F5527" s="519" t="s">
        <v>35564</v>
      </c>
      <c r="G5527" s="519" t="s">
        <v>35565</v>
      </c>
      <c r="H5527" s="519" t="s">
        <v>35566</v>
      </c>
      <c r="I5527" s="519" t="s">
        <v>5</v>
      </c>
      <c r="J5527" s="650">
        <v>18341.98</v>
      </c>
    </row>
    <row r="5528" spans="1:10">
      <c r="A5528" s="519" t="s">
        <v>5743</v>
      </c>
      <c r="B5528" s="519" t="str">
        <f t="shared" si="86"/>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28" s="519" t="s">
        <v>35534</v>
      </c>
      <c r="D5528" s="519" t="s">
        <v>35660</v>
      </c>
      <c r="E5528" s="519" t="s">
        <v>35649</v>
      </c>
      <c r="F5528" s="519" t="s">
        <v>35564</v>
      </c>
      <c r="G5528" s="519" t="s">
        <v>35565</v>
      </c>
      <c r="H5528" s="519" t="s">
        <v>35566</v>
      </c>
      <c r="I5528" s="519" t="s">
        <v>5</v>
      </c>
      <c r="J5528" s="650">
        <v>16904.349999999999</v>
      </c>
    </row>
    <row r="5529" spans="1:10">
      <c r="A5529" s="519" t="s">
        <v>5744</v>
      </c>
      <c r="B5529" s="519"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29" s="519" t="s">
        <v>35534</v>
      </c>
      <c r="D5529" s="519" t="s">
        <v>35661</v>
      </c>
      <c r="E5529" s="519" t="s">
        <v>35649</v>
      </c>
      <c r="F5529" s="519" t="s">
        <v>35564</v>
      </c>
      <c r="G5529" s="519" t="s">
        <v>35565</v>
      </c>
      <c r="H5529" s="519" t="s">
        <v>35566</v>
      </c>
      <c r="I5529" s="519" t="s">
        <v>5</v>
      </c>
      <c r="J5529" s="650">
        <v>18797.47</v>
      </c>
    </row>
    <row r="5530" spans="1:10">
      <c r="A5530" s="519" t="s">
        <v>5745</v>
      </c>
      <c r="B5530" s="519" t="str">
        <f t="shared" si="86"/>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30" s="519" t="s">
        <v>35534</v>
      </c>
      <c r="D5530" s="519" t="s">
        <v>35661</v>
      </c>
      <c r="E5530" s="519" t="s">
        <v>35649</v>
      </c>
      <c r="F5530" s="519" t="s">
        <v>35564</v>
      </c>
      <c r="G5530" s="519" t="s">
        <v>35565</v>
      </c>
      <c r="H5530" s="519" t="s">
        <v>35566</v>
      </c>
      <c r="I5530" s="519" t="s">
        <v>5</v>
      </c>
      <c r="J5530" s="650">
        <v>17325.97</v>
      </c>
    </row>
    <row r="5531" spans="1:10">
      <c r="A5531" s="519" t="s">
        <v>5746</v>
      </c>
      <c r="B5531" s="519"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31" s="519" t="s">
        <v>35534</v>
      </c>
      <c r="D5531" s="519" t="s">
        <v>35662</v>
      </c>
      <c r="E5531" s="519" t="s">
        <v>35649</v>
      </c>
      <c r="F5531" s="519" t="s">
        <v>35564</v>
      </c>
      <c r="G5531" s="519" t="s">
        <v>35565</v>
      </c>
      <c r="H5531" s="519" t="s">
        <v>35566</v>
      </c>
      <c r="I5531" s="519" t="s">
        <v>5</v>
      </c>
      <c r="J5531" s="650">
        <v>19216.25</v>
      </c>
    </row>
    <row r="5532" spans="1:10">
      <c r="A5532" s="519" t="s">
        <v>5747</v>
      </c>
      <c r="B5532" s="519" t="str">
        <f t="shared" si="86"/>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32" s="519" t="s">
        <v>35534</v>
      </c>
      <c r="D5532" s="519" t="s">
        <v>35662</v>
      </c>
      <c r="E5532" s="519" t="s">
        <v>35649</v>
      </c>
      <c r="F5532" s="519" t="s">
        <v>35564</v>
      </c>
      <c r="G5532" s="519" t="s">
        <v>35565</v>
      </c>
      <c r="H5532" s="519" t="s">
        <v>35566</v>
      </c>
      <c r="I5532" s="519" t="s">
        <v>5</v>
      </c>
      <c r="J5532" s="650">
        <v>17710.650000000001</v>
      </c>
    </row>
    <row r="5533" spans="1:10">
      <c r="A5533" s="519" t="s">
        <v>5748</v>
      </c>
      <c r="B5533" s="519"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3" s="519" t="s">
        <v>35534</v>
      </c>
      <c r="D5533" s="519" t="s">
        <v>35663</v>
      </c>
      <c r="E5533" s="519" t="s">
        <v>35649</v>
      </c>
      <c r="F5533" s="519" t="s">
        <v>35564</v>
      </c>
      <c r="G5533" s="519" t="s">
        <v>35565</v>
      </c>
      <c r="H5533" s="519" t="s">
        <v>35566</v>
      </c>
      <c r="I5533" s="519" t="s">
        <v>5</v>
      </c>
      <c r="J5533" s="650">
        <v>19672.98</v>
      </c>
    </row>
    <row r="5534" spans="1:10">
      <c r="A5534" s="519" t="s">
        <v>5749</v>
      </c>
      <c r="B5534" s="519" t="str">
        <f t="shared" si="86"/>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34" s="519" t="s">
        <v>35534</v>
      </c>
      <c r="D5534" s="519" t="s">
        <v>35663</v>
      </c>
      <c r="E5534" s="519" t="s">
        <v>35649</v>
      </c>
      <c r="F5534" s="519" t="s">
        <v>35564</v>
      </c>
      <c r="G5534" s="519" t="s">
        <v>35565</v>
      </c>
      <c r="H5534" s="519" t="s">
        <v>35566</v>
      </c>
      <c r="I5534" s="519" t="s">
        <v>5</v>
      </c>
      <c r="J5534" s="650">
        <v>18133.34</v>
      </c>
    </row>
    <row r="5535" spans="1:10">
      <c r="A5535" s="519" t="s">
        <v>5750</v>
      </c>
      <c r="B5535" s="519"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5" s="519" t="s">
        <v>35534</v>
      </c>
      <c r="D5535" s="519" t="s">
        <v>35664</v>
      </c>
      <c r="E5535" s="519" t="s">
        <v>35665</v>
      </c>
      <c r="F5535" s="519" t="s">
        <v>35564</v>
      </c>
      <c r="G5535" s="519" t="s">
        <v>35565</v>
      </c>
      <c r="H5535" s="519" t="s">
        <v>35566</v>
      </c>
      <c r="I5535" s="519" t="s">
        <v>5</v>
      </c>
      <c r="J5535" s="650">
        <v>17516.45</v>
      </c>
    </row>
    <row r="5536" spans="1:10">
      <c r="A5536" s="519" t="s">
        <v>5751</v>
      </c>
      <c r="B5536" s="519" t="str">
        <f t="shared" si="86"/>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36" s="519" t="s">
        <v>35534</v>
      </c>
      <c r="D5536" s="519" t="s">
        <v>35664</v>
      </c>
      <c r="E5536" s="519" t="s">
        <v>35665</v>
      </c>
      <c r="F5536" s="519" t="s">
        <v>35564</v>
      </c>
      <c r="G5536" s="519" t="s">
        <v>35565</v>
      </c>
      <c r="H5536" s="519" t="s">
        <v>35566</v>
      </c>
      <c r="I5536" s="519" t="s">
        <v>5</v>
      </c>
      <c r="J5536" s="650">
        <v>16099.44</v>
      </c>
    </row>
    <row r="5537" spans="1:10">
      <c r="A5537" s="519" t="s">
        <v>5752</v>
      </c>
      <c r="B5537" s="519"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7" s="519" t="s">
        <v>35534</v>
      </c>
      <c r="D5537" s="519" t="s">
        <v>35666</v>
      </c>
      <c r="E5537" s="519" t="s">
        <v>35665</v>
      </c>
      <c r="F5537" s="519" t="s">
        <v>35564</v>
      </c>
      <c r="G5537" s="519" t="s">
        <v>35565</v>
      </c>
      <c r="H5537" s="519" t="s">
        <v>35566</v>
      </c>
      <c r="I5537" s="519" t="s">
        <v>5</v>
      </c>
      <c r="J5537" s="650">
        <v>19442.060000000001</v>
      </c>
    </row>
    <row r="5538" spans="1:10">
      <c r="A5538" s="519" t="s">
        <v>5753</v>
      </c>
      <c r="B5538" s="519" t="str">
        <f t="shared" si="86"/>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38" s="519" t="s">
        <v>35534</v>
      </c>
      <c r="D5538" s="519" t="s">
        <v>35666</v>
      </c>
      <c r="E5538" s="519" t="s">
        <v>35665</v>
      </c>
      <c r="F5538" s="519" t="s">
        <v>35564</v>
      </c>
      <c r="G5538" s="519" t="s">
        <v>35565</v>
      </c>
      <c r="H5538" s="519" t="s">
        <v>35566</v>
      </c>
      <c r="I5538" s="519" t="s">
        <v>5</v>
      </c>
      <c r="J5538" s="650">
        <v>17889.599999999999</v>
      </c>
    </row>
    <row r="5539" spans="1:10">
      <c r="A5539" s="519" t="s">
        <v>5754</v>
      </c>
      <c r="B5539" s="519"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39" s="519" t="s">
        <v>35534</v>
      </c>
      <c r="D5539" s="519" t="s">
        <v>35667</v>
      </c>
      <c r="E5539" s="519" t="s">
        <v>35665</v>
      </c>
      <c r="F5539" s="519" t="s">
        <v>35564</v>
      </c>
      <c r="G5539" s="519" t="s">
        <v>35565</v>
      </c>
      <c r="H5539" s="519" t="s">
        <v>35566</v>
      </c>
      <c r="I5539" s="519" t="s">
        <v>5</v>
      </c>
      <c r="J5539" s="650">
        <v>21298.67</v>
      </c>
    </row>
    <row r="5540" spans="1:10">
      <c r="A5540" s="519" t="s">
        <v>5755</v>
      </c>
      <c r="B5540" s="519" t="str">
        <f t="shared" si="86"/>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40" s="519" t="s">
        <v>35534</v>
      </c>
      <c r="D5540" s="519" t="s">
        <v>35667</v>
      </c>
      <c r="E5540" s="519" t="s">
        <v>35665</v>
      </c>
      <c r="F5540" s="519" t="s">
        <v>35564</v>
      </c>
      <c r="G5540" s="519" t="s">
        <v>35565</v>
      </c>
      <c r="H5540" s="519" t="s">
        <v>35566</v>
      </c>
      <c r="I5540" s="519" t="s">
        <v>5</v>
      </c>
      <c r="J5540" s="650">
        <v>19596.009999999998</v>
      </c>
    </row>
    <row r="5541" spans="1:10">
      <c r="A5541" s="519" t="s">
        <v>5756</v>
      </c>
      <c r="B5541" s="519"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41" s="519" t="s">
        <v>35534</v>
      </c>
      <c r="D5541" s="519" t="s">
        <v>35668</v>
      </c>
      <c r="E5541" s="519" t="s">
        <v>35665</v>
      </c>
      <c r="F5541" s="519" t="s">
        <v>35564</v>
      </c>
      <c r="G5541" s="519" t="s">
        <v>35565</v>
      </c>
      <c r="H5541" s="519" t="s">
        <v>35566</v>
      </c>
      <c r="I5541" s="519" t="s">
        <v>5</v>
      </c>
      <c r="J5541" s="650">
        <v>23940.7</v>
      </c>
    </row>
    <row r="5542" spans="1:10">
      <c r="A5542" s="519" t="s">
        <v>5757</v>
      </c>
      <c r="B5542" s="519" t="str">
        <f t="shared" si="86"/>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42" s="519" t="s">
        <v>35534</v>
      </c>
      <c r="D5542" s="519" t="s">
        <v>35668</v>
      </c>
      <c r="E5542" s="519" t="s">
        <v>35665</v>
      </c>
      <c r="F5542" s="519" t="s">
        <v>35564</v>
      </c>
      <c r="G5542" s="519" t="s">
        <v>35565</v>
      </c>
      <c r="H5542" s="519" t="s">
        <v>35566</v>
      </c>
      <c r="I5542" s="519" t="s">
        <v>5</v>
      </c>
      <c r="J5542" s="650">
        <v>22023.77</v>
      </c>
    </row>
    <row r="5543" spans="1:10">
      <c r="A5543" s="519" t="s">
        <v>5758</v>
      </c>
      <c r="B5543" s="519"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3" s="519" t="s">
        <v>35534</v>
      </c>
      <c r="D5543" s="519" t="s">
        <v>35669</v>
      </c>
      <c r="E5543" s="519" t="s">
        <v>35665</v>
      </c>
      <c r="F5543" s="519" t="s">
        <v>35564</v>
      </c>
      <c r="G5543" s="519" t="s">
        <v>35565</v>
      </c>
      <c r="H5543" s="519" t="s">
        <v>35566</v>
      </c>
      <c r="I5543" s="519" t="s">
        <v>5</v>
      </c>
      <c r="J5543" s="650">
        <v>24333.73</v>
      </c>
    </row>
    <row r="5544" spans="1:10">
      <c r="A5544" s="519" t="s">
        <v>5759</v>
      </c>
      <c r="B5544" s="519" t="str">
        <f t="shared" si="86"/>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44" s="519" t="s">
        <v>35534</v>
      </c>
      <c r="D5544" s="519" t="s">
        <v>35669</v>
      </c>
      <c r="E5544" s="519" t="s">
        <v>35665</v>
      </c>
      <c r="F5544" s="519" t="s">
        <v>35564</v>
      </c>
      <c r="G5544" s="519" t="s">
        <v>35565</v>
      </c>
      <c r="H5544" s="519" t="s">
        <v>35566</v>
      </c>
      <c r="I5544" s="519" t="s">
        <v>5</v>
      </c>
      <c r="J5544" s="650">
        <v>22413.91</v>
      </c>
    </row>
    <row r="5545" spans="1:10">
      <c r="A5545" s="519" t="s">
        <v>5760</v>
      </c>
      <c r="B5545" s="519"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5" s="519" t="s">
        <v>35534</v>
      </c>
      <c r="D5545" s="519" t="s">
        <v>35670</v>
      </c>
      <c r="E5545" s="519" t="s">
        <v>35665</v>
      </c>
      <c r="F5545" s="519" t="s">
        <v>35564</v>
      </c>
      <c r="G5545" s="519" t="s">
        <v>35565</v>
      </c>
      <c r="H5545" s="519" t="s">
        <v>35566</v>
      </c>
      <c r="I5545" s="519" t="s">
        <v>5</v>
      </c>
      <c r="J5545" s="650">
        <v>24437.71</v>
      </c>
    </row>
    <row r="5546" spans="1:10">
      <c r="A5546" s="519" t="s">
        <v>5761</v>
      </c>
      <c r="B5546" s="519" t="str">
        <f t="shared" si="86"/>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46" s="519" t="s">
        <v>35534</v>
      </c>
      <c r="D5546" s="519" t="s">
        <v>35670</v>
      </c>
      <c r="E5546" s="519" t="s">
        <v>35665</v>
      </c>
      <c r="F5546" s="519" t="s">
        <v>35564</v>
      </c>
      <c r="G5546" s="519" t="s">
        <v>35565</v>
      </c>
      <c r="H5546" s="519" t="s">
        <v>35566</v>
      </c>
      <c r="I5546" s="519" t="s">
        <v>5</v>
      </c>
      <c r="J5546" s="650">
        <v>22509.42</v>
      </c>
    </row>
    <row r="5547" spans="1:10">
      <c r="A5547" s="519" t="s">
        <v>5762</v>
      </c>
      <c r="B5547" s="519"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7" s="519" t="s">
        <v>35534</v>
      </c>
      <c r="D5547" s="519" t="s">
        <v>35671</v>
      </c>
      <c r="E5547" s="519" t="s">
        <v>35665</v>
      </c>
      <c r="F5547" s="519" t="s">
        <v>35564</v>
      </c>
      <c r="G5547" s="519" t="s">
        <v>35565</v>
      </c>
      <c r="H5547" s="519" t="s">
        <v>35566</v>
      </c>
      <c r="I5547" s="519" t="s">
        <v>5</v>
      </c>
      <c r="J5547" s="650">
        <v>24681.15</v>
      </c>
    </row>
    <row r="5548" spans="1:10">
      <c r="A5548" s="519" t="s">
        <v>5763</v>
      </c>
      <c r="B5548" s="519" t="str">
        <f t="shared" si="86"/>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48" s="519" t="s">
        <v>35534</v>
      </c>
      <c r="D5548" s="519" t="s">
        <v>35671</v>
      </c>
      <c r="E5548" s="519" t="s">
        <v>35665</v>
      </c>
      <c r="F5548" s="519" t="s">
        <v>35564</v>
      </c>
      <c r="G5548" s="519" t="s">
        <v>35565</v>
      </c>
      <c r="H5548" s="519" t="s">
        <v>35566</v>
      </c>
      <c r="I5548" s="519" t="s">
        <v>5</v>
      </c>
      <c r="J5548" s="650">
        <v>22704.38</v>
      </c>
    </row>
    <row r="5549" spans="1:10">
      <c r="A5549" s="519" t="s">
        <v>5764</v>
      </c>
      <c r="B5549" s="519"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49" s="519" t="s">
        <v>35534</v>
      </c>
      <c r="D5549" s="519" t="s">
        <v>35672</v>
      </c>
      <c r="E5549" s="519" t="s">
        <v>35665</v>
      </c>
      <c r="F5549" s="519" t="s">
        <v>35564</v>
      </c>
      <c r="G5549" s="519" t="s">
        <v>35565</v>
      </c>
      <c r="H5549" s="519" t="s">
        <v>35566</v>
      </c>
      <c r="I5549" s="519" t="s">
        <v>5</v>
      </c>
      <c r="J5549" s="650">
        <v>25254.95</v>
      </c>
    </row>
    <row r="5550" spans="1:10">
      <c r="A5550" s="519" t="s">
        <v>5765</v>
      </c>
      <c r="B5550" s="519" t="str">
        <f t="shared" si="86"/>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50" s="519" t="s">
        <v>35534</v>
      </c>
      <c r="D5550" s="519" t="s">
        <v>35672</v>
      </c>
      <c r="E5550" s="519" t="s">
        <v>35665</v>
      </c>
      <c r="F5550" s="519" t="s">
        <v>35564</v>
      </c>
      <c r="G5550" s="519" t="s">
        <v>35565</v>
      </c>
      <c r="H5550" s="519" t="s">
        <v>35566</v>
      </c>
      <c r="I5550" s="519" t="s">
        <v>5</v>
      </c>
      <c r="J5550" s="650">
        <v>23228.69</v>
      </c>
    </row>
    <row r="5551" spans="1:10">
      <c r="A5551" s="519" t="s">
        <v>5766</v>
      </c>
      <c r="B5551" s="519"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51" s="519" t="s">
        <v>35534</v>
      </c>
      <c r="D5551" s="519" t="s">
        <v>35673</v>
      </c>
      <c r="E5551" s="519" t="s">
        <v>35665</v>
      </c>
      <c r="F5551" s="519" t="s">
        <v>35564</v>
      </c>
      <c r="G5551" s="519" t="s">
        <v>35565</v>
      </c>
      <c r="H5551" s="519" t="s">
        <v>35566</v>
      </c>
      <c r="I5551" s="519" t="s">
        <v>5</v>
      </c>
      <c r="J5551" s="650">
        <v>25698.799999999999</v>
      </c>
    </row>
    <row r="5552" spans="1:10">
      <c r="A5552" s="519" t="s">
        <v>5767</v>
      </c>
      <c r="B5552" s="519" t="str">
        <f t="shared" si="86"/>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52" s="519" t="s">
        <v>35534</v>
      </c>
      <c r="D5552" s="519" t="s">
        <v>35673</v>
      </c>
      <c r="E5552" s="519" t="s">
        <v>35665</v>
      </c>
      <c r="F5552" s="519" t="s">
        <v>35564</v>
      </c>
      <c r="G5552" s="519" t="s">
        <v>35565</v>
      </c>
      <c r="H5552" s="519" t="s">
        <v>35566</v>
      </c>
      <c r="I5552" s="519" t="s">
        <v>5</v>
      </c>
      <c r="J5552" s="650">
        <v>23635.26</v>
      </c>
    </row>
    <row r="5553" spans="1:10">
      <c r="A5553" s="519" t="s">
        <v>5768</v>
      </c>
      <c r="B5553" s="519"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3" s="519" t="s">
        <v>35534</v>
      </c>
      <c r="D5553" s="519" t="s">
        <v>35674</v>
      </c>
      <c r="E5553" s="519" t="s">
        <v>35665</v>
      </c>
      <c r="F5553" s="519" t="s">
        <v>35564</v>
      </c>
      <c r="G5553" s="519" t="s">
        <v>35565</v>
      </c>
      <c r="H5553" s="519" t="s">
        <v>35566</v>
      </c>
      <c r="I5553" s="519" t="s">
        <v>5</v>
      </c>
      <c r="J5553" s="650">
        <v>26364.25</v>
      </c>
    </row>
    <row r="5554" spans="1:10">
      <c r="A5554" s="519" t="s">
        <v>5769</v>
      </c>
      <c r="B5554" s="519" t="str">
        <f t="shared" si="86"/>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54" s="519" t="s">
        <v>35534</v>
      </c>
      <c r="D5554" s="519" t="s">
        <v>35674</v>
      </c>
      <c r="E5554" s="519" t="s">
        <v>35665</v>
      </c>
      <c r="F5554" s="519" t="s">
        <v>35564</v>
      </c>
      <c r="G5554" s="519" t="s">
        <v>35565</v>
      </c>
      <c r="H5554" s="519" t="s">
        <v>35566</v>
      </c>
      <c r="I5554" s="519" t="s">
        <v>5</v>
      </c>
      <c r="J5554" s="650">
        <v>24239.01</v>
      </c>
    </row>
    <row r="5555" spans="1:10">
      <c r="A5555" s="519" t="s">
        <v>5770</v>
      </c>
      <c r="B5555" s="519"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5" s="519" t="s">
        <v>35534</v>
      </c>
      <c r="D5555" s="519" t="s">
        <v>35675</v>
      </c>
      <c r="E5555" s="519" t="s">
        <v>35665</v>
      </c>
      <c r="F5555" s="519" t="s">
        <v>35564</v>
      </c>
      <c r="G5555" s="519" t="s">
        <v>35565</v>
      </c>
      <c r="H5555" s="519" t="s">
        <v>35566</v>
      </c>
      <c r="I5555" s="519" t="s">
        <v>5</v>
      </c>
      <c r="J5555" s="650">
        <v>26942.04</v>
      </c>
    </row>
    <row r="5556" spans="1:10">
      <c r="A5556" s="519" t="s">
        <v>5771</v>
      </c>
      <c r="B5556" s="519" t="str">
        <f t="shared" si="86"/>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56" s="519" t="s">
        <v>35534</v>
      </c>
      <c r="D5556" s="519" t="s">
        <v>35675</v>
      </c>
      <c r="E5556" s="519" t="s">
        <v>35665</v>
      </c>
      <c r="F5556" s="519" t="s">
        <v>35564</v>
      </c>
      <c r="G5556" s="519" t="s">
        <v>35565</v>
      </c>
      <c r="H5556" s="519" t="s">
        <v>35566</v>
      </c>
      <c r="I5556" s="519" t="s">
        <v>5</v>
      </c>
      <c r="J5556" s="650">
        <v>24767.65</v>
      </c>
    </row>
    <row r="5557" spans="1:10">
      <c r="A5557" s="519" t="s">
        <v>5772</v>
      </c>
      <c r="B5557" s="519"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7" s="519" t="s">
        <v>35534</v>
      </c>
      <c r="D5557" s="519" t="s">
        <v>35676</v>
      </c>
      <c r="E5557" s="519" t="s">
        <v>35665</v>
      </c>
      <c r="F5557" s="519" t="s">
        <v>35564</v>
      </c>
      <c r="G5557" s="519" t="s">
        <v>35565</v>
      </c>
      <c r="H5557" s="519" t="s">
        <v>35566</v>
      </c>
      <c r="I5557" s="519" t="s">
        <v>5</v>
      </c>
      <c r="J5557" s="650">
        <v>27552.49</v>
      </c>
    </row>
    <row r="5558" spans="1:10">
      <c r="A5558" s="519" t="s">
        <v>5773</v>
      </c>
      <c r="B5558" s="519" t="str">
        <f t="shared" si="86"/>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58" s="519" t="s">
        <v>35534</v>
      </c>
      <c r="D5558" s="519" t="s">
        <v>35676</v>
      </c>
      <c r="E5558" s="519" t="s">
        <v>35665</v>
      </c>
      <c r="F5558" s="519" t="s">
        <v>35564</v>
      </c>
      <c r="G5558" s="519" t="s">
        <v>35565</v>
      </c>
      <c r="H5558" s="519" t="s">
        <v>35566</v>
      </c>
      <c r="I5558" s="519" t="s">
        <v>5</v>
      </c>
      <c r="J5558" s="650">
        <v>25322.85</v>
      </c>
    </row>
    <row r="5559" spans="1:10">
      <c r="A5559" s="519" t="s">
        <v>5774</v>
      </c>
      <c r="B5559" s="519"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59" s="519" t="s">
        <v>35534</v>
      </c>
      <c r="D5559" s="519" t="s">
        <v>35677</v>
      </c>
      <c r="E5559" s="519" t="s">
        <v>35665</v>
      </c>
      <c r="F5559" s="519" t="s">
        <v>35564</v>
      </c>
      <c r="G5559" s="519" t="s">
        <v>35565</v>
      </c>
      <c r="H5559" s="519" t="s">
        <v>35566</v>
      </c>
      <c r="I5559" s="519" t="s">
        <v>5</v>
      </c>
      <c r="J5559" s="650">
        <v>28088.080000000002</v>
      </c>
    </row>
    <row r="5560" spans="1:10">
      <c r="A5560" s="519" t="s">
        <v>5775</v>
      </c>
      <c r="B5560" s="519" t="str">
        <f t="shared" si="86"/>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60" s="519" t="s">
        <v>35534</v>
      </c>
      <c r="D5560" s="519" t="s">
        <v>35677</v>
      </c>
      <c r="E5560" s="519" t="s">
        <v>35665</v>
      </c>
      <c r="F5560" s="519" t="s">
        <v>35564</v>
      </c>
      <c r="G5560" s="519" t="s">
        <v>35565</v>
      </c>
      <c r="H5560" s="519" t="s">
        <v>35566</v>
      </c>
      <c r="I5560" s="519" t="s">
        <v>5</v>
      </c>
      <c r="J5560" s="650">
        <v>25808.93</v>
      </c>
    </row>
    <row r="5561" spans="1:10">
      <c r="A5561" s="519" t="s">
        <v>5776</v>
      </c>
      <c r="B5561" s="519"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61" s="519" t="s">
        <v>35678</v>
      </c>
      <c r="D5561" s="519" t="s">
        <v>35679</v>
      </c>
      <c r="E5561" s="519" t="s">
        <v>35680</v>
      </c>
      <c r="F5561" s="519" t="s">
        <v>35681</v>
      </c>
      <c r="G5561" s="519" t="s">
        <v>35682</v>
      </c>
      <c r="H5561" s="519" t="s">
        <v>35683</v>
      </c>
      <c r="I5561" s="519" t="s">
        <v>5</v>
      </c>
      <c r="J5561" s="650">
        <v>3383.5</v>
      </c>
    </row>
    <row r="5562" spans="1:10">
      <c r="A5562" s="519" t="s">
        <v>5777</v>
      </c>
      <c r="B5562" s="519" t="str">
        <f t="shared" si="86"/>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62" s="519" t="s">
        <v>35678</v>
      </c>
      <c r="D5562" s="519" t="s">
        <v>35679</v>
      </c>
      <c r="E5562" s="519" t="s">
        <v>35680</v>
      </c>
      <c r="F5562" s="519" t="s">
        <v>35681</v>
      </c>
      <c r="G5562" s="519" t="s">
        <v>35682</v>
      </c>
      <c r="H5562" s="519" t="s">
        <v>35683</v>
      </c>
      <c r="I5562" s="519" t="s">
        <v>5</v>
      </c>
      <c r="J5562" s="650">
        <v>3225.72</v>
      </c>
    </row>
    <row r="5563" spans="1:10">
      <c r="A5563" s="519" t="s">
        <v>5778</v>
      </c>
      <c r="B5563" s="519"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3" s="519" t="s">
        <v>35678</v>
      </c>
      <c r="D5563" s="519" t="s">
        <v>35684</v>
      </c>
      <c r="E5563" s="519" t="s">
        <v>35685</v>
      </c>
      <c r="F5563" s="519" t="s">
        <v>35686</v>
      </c>
      <c r="G5563" s="519" t="s">
        <v>35687</v>
      </c>
      <c r="H5563" s="519" t="s">
        <v>35688</v>
      </c>
      <c r="I5563" s="519" t="s">
        <v>5</v>
      </c>
      <c r="J5563" s="650">
        <v>3554.1</v>
      </c>
    </row>
    <row r="5564" spans="1:10">
      <c r="A5564" s="519" t="s">
        <v>5779</v>
      </c>
      <c r="B5564" s="519" t="str">
        <f t="shared" si="86"/>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64" s="519" t="s">
        <v>35678</v>
      </c>
      <c r="D5564" s="519" t="s">
        <v>35684</v>
      </c>
      <c r="E5564" s="519" t="s">
        <v>35685</v>
      </c>
      <c r="F5564" s="519" t="s">
        <v>35686</v>
      </c>
      <c r="G5564" s="519" t="s">
        <v>35687</v>
      </c>
      <c r="H5564" s="519" t="s">
        <v>35688</v>
      </c>
      <c r="I5564" s="519" t="s">
        <v>5</v>
      </c>
      <c r="J5564" s="650">
        <v>3382.91</v>
      </c>
    </row>
    <row r="5565" spans="1:10">
      <c r="A5565" s="519" t="s">
        <v>5780</v>
      </c>
      <c r="B5565" s="519"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5" s="519" t="s">
        <v>35678</v>
      </c>
      <c r="D5565" s="519" t="s">
        <v>35689</v>
      </c>
      <c r="E5565" s="519" t="s">
        <v>35685</v>
      </c>
      <c r="F5565" s="519" t="s">
        <v>35686</v>
      </c>
      <c r="G5565" s="519" t="s">
        <v>35687</v>
      </c>
      <c r="H5565" s="519" t="s">
        <v>35690</v>
      </c>
      <c r="I5565" s="519" t="s">
        <v>5</v>
      </c>
      <c r="J5565" s="650">
        <v>3899.45</v>
      </c>
    </row>
    <row r="5566" spans="1:10">
      <c r="A5566" s="519" t="s">
        <v>5781</v>
      </c>
      <c r="B5566" s="519" t="str">
        <f t="shared" si="86"/>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66" s="519" t="s">
        <v>35678</v>
      </c>
      <c r="D5566" s="519" t="s">
        <v>35689</v>
      </c>
      <c r="E5566" s="519" t="s">
        <v>35685</v>
      </c>
      <c r="F5566" s="519" t="s">
        <v>35686</v>
      </c>
      <c r="G5566" s="519" t="s">
        <v>35687</v>
      </c>
      <c r="H5566" s="519" t="s">
        <v>35690</v>
      </c>
      <c r="I5566" s="519" t="s">
        <v>5</v>
      </c>
      <c r="J5566" s="650">
        <v>3717.82</v>
      </c>
    </row>
    <row r="5567" spans="1:10">
      <c r="A5567" s="519" t="s">
        <v>5782</v>
      </c>
      <c r="B5567" s="519"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7" s="519" t="s">
        <v>35678</v>
      </c>
      <c r="D5567" s="519" t="s">
        <v>35691</v>
      </c>
      <c r="E5567" s="519" t="s">
        <v>35685</v>
      </c>
      <c r="F5567" s="519" t="s">
        <v>35686</v>
      </c>
      <c r="G5567" s="519" t="s">
        <v>35687</v>
      </c>
      <c r="H5567" s="519" t="s">
        <v>35692</v>
      </c>
      <c r="I5567" s="519" t="s">
        <v>5</v>
      </c>
      <c r="J5567" s="650">
        <v>4361.08</v>
      </c>
    </row>
    <row r="5568" spans="1:10">
      <c r="A5568" s="519" t="s">
        <v>5783</v>
      </c>
      <c r="B5568" s="519" t="str">
        <f t="shared" si="86"/>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568" s="519" t="s">
        <v>35678</v>
      </c>
      <c r="D5568" s="519" t="s">
        <v>35691</v>
      </c>
      <c r="E5568" s="519" t="s">
        <v>35685</v>
      </c>
      <c r="F5568" s="519" t="s">
        <v>35686</v>
      </c>
      <c r="G5568" s="519" t="s">
        <v>35687</v>
      </c>
      <c r="H5568" s="519" t="s">
        <v>35692</v>
      </c>
      <c r="I5568" s="519" t="s">
        <v>5</v>
      </c>
      <c r="J5568" s="650">
        <v>4152.8599999999997</v>
      </c>
    </row>
    <row r="5569" spans="1:10">
      <c r="A5569" s="519" t="s">
        <v>5784</v>
      </c>
      <c r="B5569" s="519"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69" s="519" t="s">
        <v>35678</v>
      </c>
      <c r="D5569" s="519" t="s">
        <v>35693</v>
      </c>
      <c r="E5569" s="519" t="s">
        <v>35694</v>
      </c>
      <c r="F5569" s="519" t="s">
        <v>35695</v>
      </c>
      <c r="G5569" s="519" t="s">
        <v>35696</v>
      </c>
      <c r="H5569" s="519" t="s">
        <v>35697</v>
      </c>
      <c r="I5569" s="519" t="s">
        <v>5</v>
      </c>
      <c r="J5569" s="650">
        <v>4878.9399999999996</v>
      </c>
    </row>
    <row r="5570" spans="1:10">
      <c r="A5570" s="519" t="s">
        <v>5785</v>
      </c>
      <c r="B5570" s="519" t="str">
        <f t="shared" si="86"/>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570" s="519" t="s">
        <v>35678</v>
      </c>
      <c r="D5570" s="519" t="s">
        <v>35693</v>
      </c>
      <c r="E5570" s="519" t="s">
        <v>35694</v>
      </c>
      <c r="F5570" s="519" t="s">
        <v>35695</v>
      </c>
      <c r="G5570" s="519" t="s">
        <v>35696</v>
      </c>
      <c r="H5570" s="519" t="s">
        <v>35697</v>
      </c>
      <c r="I5570" s="519" t="s">
        <v>5</v>
      </c>
      <c r="J5570" s="650">
        <v>4640.22</v>
      </c>
    </row>
    <row r="5571" spans="1:10">
      <c r="A5571" s="519" t="s">
        <v>5786</v>
      </c>
      <c r="B5571" s="519"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71" s="519" t="s">
        <v>35698</v>
      </c>
      <c r="D5571" s="519" t="s">
        <v>35699</v>
      </c>
      <c r="E5571" s="519" t="s">
        <v>35700</v>
      </c>
      <c r="F5571" s="519" t="s">
        <v>35701</v>
      </c>
      <c r="G5571" s="519" t="s">
        <v>35702</v>
      </c>
      <c r="H5571" s="519" t="s">
        <v>35703</v>
      </c>
      <c r="I5571" s="519" t="s">
        <v>5</v>
      </c>
      <c r="J5571" s="650">
        <v>597.89</v>
      </c>
    </row>
    <row r="5572" spans="1:10">
      <c r="A5572" s="519" t="s">
        <v>5787</v>
      </c>
      <c r="B5572" s="519" t="str">
        <f t="shared" si="86"/>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572" s="519" t="s">
        <v>35698</v>
      </c>
      <c r="D5572" s="519" t="s">
        <v>35699</v>
      </c>
      <c r="E5572" s="519" t="s">
        <v>35700</v>
      </c>
      <c r="F5572" s="519" t="s">
        <v>35701</v>
      </c>
      <c r="G5572" s="519" t="s">
        <v>35702</v>
      </c>
      <c r="H5572" s="519" t="s">
        <v>35703</v>
      </c>
      <c r="I5572" s="519" t="s">
        <v>5</v>
      </c>
      <c r="J5572" s="650">
        <v>563.88</v>
      </c>
    </row>
    <row r="5573" spans="1:10">
      <c r="A5573" s="519" t="s">
        <v>5788</v>
      </c>
      <c r="B5573" s="519"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3" s="519" t="s">
        <v>35698</v>
      </c>
      <c r="D5573" s="519" t="s">
        <v>35704</v>
      </c>
      <c r="E5573" s="519" t="s">
        <v>35700</v>
      </c>
      <c r="F5573" s="519" t="s">
        <v>35701</v>
      </c>
      <c r="G5573" s="519" t="s">
        <v>35702</v>
      </c>
      <c r="H5573" s="519" t="s">
        <v>35703</v>
      </c>
      <c r="I5573" s="519" t="s">
        <v>5</v>
      </c>
      <c r="J5573" s="650">
        <v>716.33</v>
      </c>
    </row>
    <row r="5574" spans="1:10">
      <c r="A5574" s="519" t="s">
        <v>5789</v>
      </c>
      <c r="B5574" s="519" t="str">
        <f t="shared" si="86"/>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574" s="519" t="s">
        <v>35698</v>
      </c>
      <c r="D5574" s="519" t="s">
        <v>35704</v>
      </c>
      <c r="E5574" s="519" t="s">
        <v>35700</v>
      </c>
      <c r="F5574" s="519" t="s">
        <v>35701</v>
      </c>
      <c r="G5574" s="519" t="s">
        <v>35702</v>
      </c>
      <c r="H5574" s="519" t="s">
        <v>35703</v>
      </c>
      <c r="I5574" s="519" t="s">
        <v>5</v>
      </c>
      <c r="J5574" s="650">
        <v>674.39</v>
      </c>
    </row>
    <row r="5575" spans="1:10">
      <c r="A5575" s="519" t="s">
        <v>5790</v>
      </c>
      <c r="B5575" s="519" t="str">
        <f t="shared" si="86"/>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5" s="519" t="s">
        <v>35698</v>
      </c>
      <c r="D5575" s="519" t="s">
        <v>35705</v>
      </c>
      <c r="E5575" s="519" t="s">
        <v>35700</v>
      </c>
      <c r="F5575" s="519" t="s">
        <v>35701</v>
      </c>
      <c r="G5575" s="519" t="s">
        <v>35706</v>
      </c>
      <c r="H5575" s="519" t="s">
        <v>35707</v>
      </c>
      <c r="I5575" s="519" t="s">
        <v>5</v>
      </c>
      <c r="J5575" s="650">
        <v>1050.48</v>
      </c>
    </row>
    <row r="5576" spans="1:10">
      <c r="A5576" s="519" t="s">
        <v>5791</v>
      </c>
      <c r="B5576" s="519" t="str">
        <f t="shared" ref="B5576:B5639" si="87">C5576&amp;D5576&amp;E5576&amp;F5576&amp;G5576&amp;H5576</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576" s="519" t="s">
        <v>35698</v>
      </c>
      <c r="D5576" s="519" t="s">
        <v>35705</v>
      </c>
      <c r="E5576" s="519" t="s">
        <v>35700</v>
      </c>
      <c r="F5576" s="519" t="s">
        <v>35701</v>
      </c>
      <c r="G5576" s="519" t="s">
        <v>35706</v>
      </c>
      <c r="H5576" s="519" t="s">
        <v>35707</v>
      </c>
      <c r="I5576" s="519" t="s">
        <v>5</v>
      </c>
      <c r="J5576" s="650">
        <v>990.4</v>
      </c>
    </row>
    <row r="5577" spans="1:10">
      <c r="A5577" s="519" t="s">
        <v>5792</v>
      </c>
      <c r="B5577" s="519"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7" s="519" t="s">
        <v>35698</v>
      </c>
      <c r="D5577" s="519" t="s">
        <v>35708</v>
      </c>
      <c r="E5577" s="519" t="s">
        <v>35700</v>
      </c>
      <c r="F5577" s="519" t="s">
        <v>35701</v>
      </c>
      <c r="G5577" s="519" t="s">
        <v>35702</v>
      </c>
      <c r="H5577" s="519" t="s">
        <v>35703</v>
      </c>
      <c r="I5577" s="519" t="s">
        <v>5</v>
      </c>
      <c r="J5577" s="650">
        <v>1375.7</v>
      </c>
    </row>
    <row r="5578" spans="1:10">
      <c r="A5578" s="519" t="s">
        <v>5793</v>
      </c>
      <c r="B5578" s="519" t="str">
        <f t="shared" si="87"/>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578" s="519" t="s">
        <v>35698</v>
      </c>
      <c r="D5578" s="519" t="s">
        <v>35708</v>
      </c>
      <c r="E5578" s="519" t="s">
        <v>35700</v>
      </c>
      <c r="F5578" s="519" t="s">
        <v>35701</v>
      </c>
      <c r="G5578" s="519" t="s">
        <v>35702</v>
      </c>
      <c r="H5578" s="519" t="s">
        <v>35703</v>
      </c>
      <c r="I5578" s="519" t="s">
        <v>5</v>
      </c>
      <c r="J5578" s="650">
        <v>1295.3499999999999</v>
      </c>
    </row>
    <row r="5579" spans="1:10">
      <c r="A5579" s="519" t="s">
        <v>5794</v>
      </c>
      <c r="B5579" s="519"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79" s="519" t="s">
        <v>35698</v>
      </c>
      <c r="D5579" s="519" t="s">
        <v>35709</v>
      </c>
      <c r="E5579" s="519" t="s">
        <v>35700</v>
      </c>
      <c r="F5579" s="519" t="s">
        <v>35701</v>
      </c>
      <c r="G5579" s="519" t="s">
        <v>35702</v>
      </c>
      <c r="H5579" s="519" t="s">
        <v>35703</v>
      </c>
      <c r="I5579" s="519" t="s">
        <v>5</v>
      </c>
      <c r="J5579" s="650">
        <v>2158.15</v>
      </c>
    </row>
    <row r="5580" spans="1:10">
      <c r="A5580" s="519" t="s">
        <v>5795</v>
      </c>
      <c r="B5580" s="519" t="str">
        <f t="shared" si="87"/>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580" s="519" t="s">
        <v>35698</v>
      </c>
      <c r="D5580" s="519" t="s">
        <v>35709</v>
      </c>
      <c r="E5580" s="519" t="s">
        <v>35700</v>
      </c>
      <c r="F5580" s="519" t="s">
        <v>35701</v>
      </c>
      <c r="G5580" s="519" t="s">
        <v>35702</v>
      </c>
      <c r="H5580" s="519" t="s">
        <v>35703</v>
      </c>
      <c r="I5580" s="519" t="s">
        <v>5</v>
      </c>
      <c r="J5580" s="650">
        <v>2028.48</v>
      </c>
    </row>
    <row r="5581" spans="1:10">
      <c r="A5581" s="519" t="s">
        <v>5796</v>
      </c>
      <c r="B5581" s="519"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81" s="519" t="s">
        <v>35698</v>
      </c>
      <c r="D5581" s="519" t="s">
        <v>35710</v>
      </c>
      <c r="E5581" s="519" t="s">
        <v>35711</v>
      </c>
      <c r="F5581" s="519" t="s">
        <v>35712</v>
      </c>
      <c r="G5581" s="519" t="s">
        <v>35713</v>
      </c>
      <c r="H5581" s="519" t="s">
        <v>35714</v>
      </c>
      <c r="I5581" s="519" t="s">
        <v>5</v>
      </c>
      <c r="J5581" s="650">
        <v>713.1</v>
      </c>
    </row>
    <row r="5582" spans="1:10">
      <c r="A5582" s="519" t="s">
        <v>5797</v>
      </c>
      <c r="B5582" s="519" t="str">
        <f t="shared" si="87"/>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582" s="519" t="s">
        <v>35698</v>
      </c>
      <c r="D5582" s="519" t="s">
        <v>35710</v>
      </c>
      <c r="E5582" s="519" t="s">
        <v>35711</v>
      </c>
      <c r="F5582" s="519" t="s">
        <v>35712</v>
      </c>
      <c r="G5582" s="519" t="s">
        <v>35713</v>
      </c>
      <c r="H5582" s="519" t="s">
        <v>35714</v>
      </c>
      <c r="I5582" s="519" t="s">
        <v>5</v>
      </c>
      <c r="J5582" s="650">
        <v>674.31</v>
      </c>
    </row>
    <row r="5583" spans="1:10">
      <c r="A5583" s="519" t="s">
        <v>5798</v>
      </c>
      <c r="B5583" s="519"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3" s="519" t="s">
        <v>35698</v>
      </c>
      <c r="D5583" s="519" t="s">
        <v>35715</v>
      </c>
      <c r="E5583" s="519" t="s">
        <v>35716</v>
      </c>
      <c r="F5583" s="519" t="s">
        <v>35712</v>
      </c>
      <c r="G5583" s="519" t="s">
        <v>35713</v>
      </c>
      <c r="H5583" s="519" t="s">
        <v>35714</v>
      </c>
      <c r="I5583" s="519" t="s">
        <v>5</v>
      </c>
      <c r="J5583" s="650">
        <v>867.72</v>
      </c>
    </row>
    <row r="5584" spans="1:10">
      <c r="A5584" s="519" t="s">
        <v>5799</v>
      </c>
      <c r="B5584" s="519" t="str">
        <f t="shared" si="87"/>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584" s="519" t="s">
        <v>35698</v>
      </c>
      <c r="D5584" s="519" t="s">
        <v>35715</v>
      </c>
      <c r="E5584" s="519" t="s">
        <v>35716</v>
      </c>
      <c r="F5584" s="519" t="s">
        <v>35712</v>
      </c>
      <c r="G5584" s="519" t="s">
        <v>35713</v>
      </c>
      <c r="H5584" s="519" t="s">
        <v>35714</v>
      </c>
      <c r="I5584" s="519" t="s">
        <v>5</v>
      </c>
      <c r="J5584" s="650">
        <v>818.5</v>
      </c>
    </row>
    <row r="5585" spans="1:10">
      <c r="A5585" s="519" t="s">
        <v>5800</v>
      </c>
      <c r="B5585" s="519"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5" s="519" t="s">
        <v>35698</v>
      </c>
      <c r="D5585" s="519" t="s">
        <v>35717</v>
      </c>
      <c r="E5585" s="519" t="s">
        <v>35716</v>
      </c>
      <c r="F5585" s="519" t="s">
        <v>35712</v>
      </c>
      <c r="G5585" s="519" t="s">
        <v>35713</v>
      </c>
      <c r="H5585" s="519" t="s">
        <v>35714</v>
      </c>
      <c r="I5585" s="519" t="s">
        <v>5</v>
      </c>
      <c r="J5585" s="650">
        <v>1217.05</v>
      </c>
    </row>
    <row r="5586" spans="1:10">
      <c r="A5586" s="519" t="s">
        <v>5801</v>
      </c>
      <c r="B5586" s="519" t="str">
        <f t="shared" si="87"/>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586" s="519" t="s">
        <v>35698</v>
      </c>
      <c r="D5586" s="519" t="s">
        <v>35717</v>
      </c>
      <c r="E5586" s="519" t="s">
        <v>35716</v>
      </c>
      <c r="F5586" s="519" t="s">
        <v>35712</v>
      </c>
      <c r="G5586" s="519" t="s">
        <v>35713</v>
      </c>
      <c r="H5586" s="519" t="s">
        <v>35714</v>
      </c>
      <c r="I5586" s="519" t="s">
        <v>5</v>
      </c>
      <c r="J5586" s="650">
        <v>1149.93</v>
      </c>
    </row>
    <row r="5587" spans="1:10">
      <c r="A5587" s="519" t="s">
        <v>5802</v>
      </c>
      <c r="B5587" s="519"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7" s="519" t="s">
        <v>35698</v>
      </c>
      <c r="D5587" s="519" t="s">
        <v>35718</v>
      </c>
      <c r="E5587" s="519" t="s">
        <v>35716</v>
      </c>
      <c r="F5587" s="519" t="s">
        <v>35712</v>
      </c>
      <c r="G5587" s="519" t="s">
        <v>35713</v>
      </c>
      <c r="H5587" s="519" t="s">
        <v>35714</v>
      </c>
      <c r="I5587" s="519" t="s">
        <v>5</v>
      </c>
      <c r="J5587" s="650">
        <v>1542.27</v>
      </c>
    </row>
    <row r="5588" spans="1:10">
      <c r="A5588" s="519" t="s">
        <v>5803</v>
      </c>
      <c r="B5588" s="519" t="str">
        <f t="shared" si="87"/>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588" s="519" t="s">
        <v>35698</v>
      </c>
      <c r="D5588" s="519" t="s">
        <v>35718</v>
      </c>
      <c r="E5588" s="519" t="s">
        <v>35716</v>
      </c>
      <c r="F5588" s="519" t="s">
        <v>35712</v>
      </c>
      <c r="G5588" s="519" t="s">
        <v>35713</v>
      </c>
      <c r="H5588" s="519" t="s">
        <v>35714</v>
      </c>
      <c r="I5588" s="519" t="s">
        <v>5</v>
      </c>
      <c r="J5588" s="650">
        <v>1454.87</v>
      </c>
    </row>
    <row r="5589" spans="1:10">
      <c r="A5589" s="519" t="s">
        <v>5804</v>
      </c>
      <c r="B5589" s="519"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89" s="519" t="s">
        <v>35698</v>
      </c>
      <c r="D5589" s="519" t="s">
        <v>35719</v>
      </c>
      <c r="E5589" s="519" t="s">
        <v>35716</v>
      </c>
      <c r="F5589" s="519" t="s">
        <v>35712</v>
      </c>
      <c r="G5589" s="519" t="s">
        <v>35713</v>
      </c>
      <c r="H5589" s="519" t="s">
        <v>35714</v>
      </c>
      <c r="I5589" s="519" t="s">
        <v>5</v>
      </c>
      <c r="J5589" s="650">
        <v>2475.81</v>
      </c>
    </row>
    <row r="5590" spans="1:10">
      <c r="A5590" s="519" t="s">
        <v>5805</v>
      </c>
      <c r="B5590" s="519" t="str">
        <f t="shared" si="87"/>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590" s="519" t="s">
        <v>35698</v>
      </c>
      <c r="D5590" s="519" t="s">
        <v>35719</v>
      </c>
      <c r="E5590" s="519" t="s">
        <v>35716</v>
      </c>
      <c r="F5590" s="519" t="s">
        <v>35712</v>
      </c>
      <c r="G5590" s="519" t="s">
        <v>35713</v>
      </c>
      <c r="H5590" s="519" t="s">
        <v>35714</v>
      </c>
      <c r="I5590" s="519" t="s">
        <v>5</v>
      </c>
      <c r="J5590" s="650">
        <v>2334.5</v>
      </c>
    </row>
    <row r="5591" spans="1:10">
      <c r="A5591" s="519" t="s">
        <v>5806</v>
      </c>
      <c r="B5591" s="519"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91" s="519" t="s">
        <v>72046</v>
      </c>
      <c r="D5591" s="519" t="s">
        <v>72047</v>
      </c>
      <c r="E5591" s="519" t="s">
        <v>72048</v>
      </c>
      <c r="F5591" s="519" t="s">
        <v>72049</v>
      </c>
      <c r="G5591" s="519" t="s">
        <v>72050</v>
      </c>
      <c r="H5591" s="519" t="s">
        <v>72051</v>
      </c>
      <c r="I5591" s="519" t="s">
        <v>5</v>
      </c>
      <c r="J5591" s="650">
        <v>2520.31</v>
      </c>
    </row>
    <row r="5592" spans="1:10">
      <c r="A5592" s="519" t="s">
        <v>5807</v>
      </c>
      <c r="B5592" s="519" t="str">
        <f t="shared" si="87"/>
        <v>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v>
      </c>
      <c r="C5592" s="519" t="s">
        <v>72046</v>
      </c>
      <c r="D5592" s="519" t="s">
        <v>72047</v>
      </c>
      <c r="E5592" s="519" t="s">
        <v>72048</v>
      </c>
      <c r="F5592" s="519" t="s">
        <v>72049</v>
      </c>
      <c r="G5592" s="519" t="s">
        <v>72050</v>
      </c>
      <c r="H5592" s="519" t="s">
        <v>72051</v>
      </c>
      <c r="I5592" s="519" t="s">
        <v>5</v>
      </c>
      <c r="J5592" s="650">
        <v>2411.4899999999998</v>
      </c>
    </row>
    <row r="5593" spans="1:10">
      <c r="A5593" s="519" t="s">
        <v>5808</v>
      </c>
      <c r="B5593" s="519"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3" s="519" t="s">
        <v>72046</v>
      </c>
      <c r="D5593" s="519" t="s">
        <v>72052</v>
      </c>
      <c r="E5593" s="519" t="s">
        <v>72053</v>
      </c>
      <c r="F5593" s="519" t="s">
        <v>72049</v>
      </c>
      <c r="G5593" s="519" t="s">
        <v>72050</v>
      </c>
      <c r="H5593" s="519" t="s">
        <v>72051</v>
      </c>
      <c r="I5593" s="519" t="s">
        <v>5</v>
      </c>
      <c r="J5593" s="650">
        <v>1696.96</v>
      </c>
    </row>
    <row r="5594" spans="1:10">
      <c r="A5594" s="519" t="s">
        <v>5809</v>
      </c>
      <c r="B5594" s="519" t="str">
        <f t="shared" si="87"/>
        <v>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v>
      </c>
      <c r="C5594" s="519" t="s">
        <v>72046</v>
      </c>
      <c r="D5594" s="519" t="s">
        <v>72052</v>
      </c>
      <c r="E5594" s="519" t="s">
        <v>72053</v>
      </c>
      <c r="F5594" s="519" t="s">
        <v>72049</v>
      </c>
      <c r="G5594" s="519" t="s">
        <v>72050</v>
      </c>
      <c r="H5594" s="519" t="s">
        <v>72051</v>
      </c>
      <c r="I5594" s="519" t="s">
        <v>5</v>
      </c>
      <c r="J5594" s="650">
        <v>1625.25</v>
      </c>
    </row>
    <row r="5595" spans="1:10">
      <c r="A5595" s="519" t="s">
        <v>5810</v>
      </c>
      <c r="B5595" s="519"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5" s="519" t="s">
        <v>72054</v>
      </c>
      <c r="D5595" s="519" t="s">
        <v>72055</v>
      </c>
      <c r="E5595" s="519" t="s">
        <v>72056</v>
      </c>
      <c r="F5595" s="519" t="s">
        <v>72057</v>
      </c>
      <c r="G5595" s="519" t="s">
        <v>72058</v>
      </c>
      <c r="H5595" s="519" t="s">
        <v>72059</v>
      </c>
      <c r="I5595" s="519" t="s">
        <v>5</v>
      </c>
      <c r="J5595" s="650">
        <v>2026.65</v>
      </c>
    </row>
    <row r="5596" spans="1:10">
      <c r="A5596" s="519" t="s">
        <v>5811</v>
      </c>
      <c r="B5596" s="519" t="str">
        <f t="shared" si="87"/>
        <v>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v>
      </c>
      <c r="C5596" s="519" t="s">
        <v>72054</v>
      </c>
      <c r="D5596" s="519" t="s">
        <v>72055</v>
      </c>
      <c r="E5596" s="519" t="s">
        <v>72056</v>
      </c>
      <c r="F5596" s="519" t="s">
        <v>72057</v>
      </c>
      <c r="G5596" s="519" t="s">
        <v>72058</v>
      </c>
      <c r="H5596" s="519" t="s">
        <v>72059</v>
      </c>
      <c r="I5596" s="519" t="s">
        <v>5</v>
      </c>
      <c r="J5596" s="650">
        <v>1949.53</v>
      </c>
    </row>
    <row r="5597" spans="1:10">
      <c r="A5597" s="519" t="s">
        <v>5812</v>
      </c>
      <c r="B5597" s="519"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7" s="519" t="s">
        <v>72060</v>
      </c>
      <c r="D5597" s="519" t="s">
        <v>72061</v>
      </c>
      <c r="E5597" s="519" t="s">
        <v>72062</v>
      </c>
      <c r="F5597" s="519" t="s">
        <v>72063</v>
      </c>
      <c r="G5597" s="519" t="s">
        <v>72064</v>
      </c>
      <c r="H5597" s="519" t="s">
        <v>72065</v>
      </c>
      <c r="I5597" s="519" t="s">
        <v>5</v>
      </c>
      <c r="J5597" s="650">
        <v>1773.67</v>
      </c>
    </row>
    <row r="5598" spans="1:10">
      <c r="A5598" s="519" t="s">
        <v>5813</v>
      </c>
      <c r="B5598" s="519" t="str">
        <f t="shared" si="87"/>
        <v>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v>
      </c>
      <c r="C5598" s="519" t="s">
        <v>72060</v>
      </c>
      <c r="D5598" s="519" t="s">
        <v>72061</v>
      </c>
      <c r="E5598" s="519" t="s">
        <v>72062</v>
      </c>
      <c r="F5598" s="519" t="s">
        <v>72063</v>
      </c>
      <c r="G5598" s="519" t="s">
        <v>72064</v>
      </c>
      <c r="H5598" s="519" t="s">
        <v>72065</v>
      </c>
      <c r="I5598" s="519" t="s">
        <v>5</v>
      </c>
      <c r="J5598" s="650">
        <v>1691.72</v>
      </c>
    </row>
    <row r="5599" spans="1:10">
      <c r="A5599" s="519" t="s">
        <v>5814</v>
      </c>
      <c r="B5599" s="519"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599" s="519" t="s">
        <v>35720</v>
      </c>
      <c r="D5599" s="519" t="s">
        <v>35721</v>
      </c>
      <c r="E5599" s="519" t="s">
        <v>35722</v>
      </c>
      <c r="F5599" s="519" t="s">
        <v>35723</v>
      </c>
      <c r="G5599" s="519" t="s">
        <v>35724</v>
      </c>
      <c r="H5599" s="519" t="s">
        <v>35725</v>
      </c>
      <c r="I5599" s="519" t="s">
        <v>5</v>
      </c>
      <c r="J5599" s="650">
        <v>427.45</v>
      </c>
    </row>
    <row r="5600" spans="1:10">
      <c r="A5600" s="519" t="s">
        <v>5815</v>
      </c>
      <c r="B5600" s="519" t="str">
        <f t="shared" si="87"/>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00" s="519" t="s">
        <v>35720</v>
      </c>
      <c r="D5600" s="519" t="s">
        <v>35721</v>
      </c>
      <c r="E5600" s="519" t="s">
        <v>35722</v>
      </c>
      <c r="F5600" s="519" t="s">
        <v>35723</v>
      </c>
      <c r="G5600" s="519" t="s">
        <v>35724</v>
      </c>
      <c r="H5600" s="519" t="s">
        <v>35725</v>
      </c>
      <c r="I5600" s="519" t="s">
        <v>5</v>
      </c>
      <c r="J5600" s="650">
        <v>403.49</v>
      </c>
    </row>
    <row r="5601" spans="1:10">
      <c r="A5601" s="519" t="s">
        <v>5816</v>
      </c>
      <c r="B5601" s="519"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01" s="519" t="s">
        <v>35726</v>
      </c>
      <c r="D5601" s="519" t="s">
        <v>35727</v>
      </c>
      <c r="E5601" s="519" t="s">
        <v>35728</v>
      </c>
      <c r="F5601" s="519" t="s">
        <v>35729</v>
      </c>
      <c r="G5601" s="519" t="s">
        <v>35730</v>
      </c>
      <c r="H5601" s="519" t="s">
        <v>35731</v>
      </c>
      <c r="I5601" s="519" t="s">
        <v>5</v>
      </c>
      <c r="J5601" s="650">
        <v>822.22</v>
      </c>
    </row>
    <row r="5602" spans="1:10">
      <c r="A5602" s="519" t="s">
        <v>5817</v>
      </c>
      <c r="B5602" s="519" t="str">
        <f t="shared" si="87"/>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02" s="519" t="s">
        <v>35726</v>
      </c>
      <c r="D5602" s="519" t="s">
        <v>35727</v>
      </c>
      <c r="E5602" s="519" t="s">
        <v>35728</v>
      </c>
      <c r="F5602" s="519" t="s">
        <v>35729</v>
      </c>
      <c r="G5602" s="519" t="s">
        <v>35730</v>
      </c>
      <c r="H5602" s="519" t="s">
        <v>35731</v>
      </c>
      <c r="I5602" s="519" t="s">
        <v>5</v>
      </c>
      <c r="J5602" s="650">
        <v>780.36</v>
      </c>
    </row>
    <row r="5603" spans="1:10">
      <c r="A5603" s="519" t="s">
        <v>5818</v>
      </c>
      <c r="B5603" s="519"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3" s="519" t="s">
        <v>35726</v>
      </c>
      <c r="D5603" s="519" t="s">
        <v>35727</v>
      </c>
      <c r="E5603" s="519" t="s">
        <v>35732</v>
      </c>
      <c r="F5603" s="519" t="s">
        <v>35729</v>
      </c>
      <c r="G5603" s="519" t="s">
        <v>35730</v>
      </c>
      <c r="H5603" s="519" t="s">
        <v>35731</v>
      </c>
      <c r="I5603" s="519" t="s">
        <v>5</v>
      </c>
      <c r="J5603" s="650">
        <v>977.26</v>
      </c>
    </row>
    <row r="5604" spans="1:10">
      <c r="A5604" s="519" t="s">
        <v>5819</v>
      </c>
      <c r="B5604" s="519" t="str">
        <f t="shared" si="87"/>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04" s="519" t="s">
        <v>35726</v>
      </c>
      <c r="D5604" s="519" t="s">
        <v>35727</v>
      </c>
      <c r="E5604" s="519" t="s">
        <v>35732</v>
      </c>
      <c r="F5604" s="519" t="s">
        <v>35729</v>
      </c>
      <c r="G5604" s="519" t="s">
        <v>35730</v>
      </c>
      <c r="H5604" s="519" t="s">
        <v>35731</v>
      </c>
      <c r="I5604" s="519" t="s">
        <v>5</v>
      </c>
      <c r="J5604" s="650">
        <v>928.01</v>
      </c>
    </row>
    <row r="5605" spans="1:10">
      <c r="A5605" s="519" t="s">
        <v>5820</v>
      </c>
      <c r="B5605" s="519"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5" s="519" t="s">
        <v>35726</v>
      </c>
      <c r="D5605" s="519" t="s">
        <v>35727</v>
      </c>
      <c r="E5605" s="519" t="s">
        <v>35733</v>
      </c>
      <c r="F5605" s="519" t="s">
        <v>35734</v>
      </c>
      <c r="G5605" s="519" t="s">
        <v>35735</v>
      </c>
      <c r="H5605" s="519" t="s">
        <v>35736</v>
      </c>
      <c r="I5605" s="519" t="s">
        <v>5</v>
      </c>
      <c r="J5605" s="650">
        <v>413.35</v>
      </c>
    </row>
    <row r="5606" spans="1:10">
      <c r="A5606" s="519" t="s">
        <v>5821</v>
      </c>
      <c r="B5606" s="519" t="str">
        <f t="shared" si="87"/>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06" s="519" t="s">
        <v>35726</v>
      </c>
      <c r="D5606" s="519" t="s">
        <v>35727</v>
      </c>
      <c r="E5606" s="519" t="s">
        <v>35733</v>
      </c>
      <c r="F5606" s="519" t="s">
        <v>35734</v>
      </c>
      <c r="G5606" s="519" t="s">
        <v>35735</v>
      </c>
      <c r="H5606" s="519" t="s">
        <v>35736</v>
      </c>
      <c r="I5606" s="519" t="s">
        <v>5</v>
      </c>
      <c r="J5606" s="650">
        <v>393.63</v>
      </c>
    </row>
    <row r="5607" spans="1:10">
      <c r="A5607" s="519" t="s">
        <v>5822</v>
      </c>
      <c r="B5607" s="519"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7" s="519" t="s">
        <v>35726</v>
      </c>
      <c r="D5607" s="519" t="s">
        <v>35727</v>
      </c>
      <c r="E5607" s="519" t="s">
        <v>35737</v>
      </c>
      <c r="F5607" s="519" t="s">
        <v>35734</v>
      </c>
      <c r="G5607" s="519" t="s">
        <v>35735</v>
      </c>
      <c r="H5607" s="519" t="s">
        <v>35738</v>
      </c>
      <c r="I5607" s="519" t="s">
        <v>5</v>
      </c>
      <c r="J5607" s="650">
        <v>568.39</v>
      </c>
    </row>
    <row r="5608" spans="1:10">
      <c r="A5608" s="519" t="s">
        <v>5823</v>
      </c>
      <c r="B5608" s="519" t="str">
        <f t="shared" si="87"/>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08" s="519" t="s">
        <v>35726</v>
      </c>
      <c r="D5608" s="519" t="s">
        <v>35727</v>
      </c>
      <c r="E5608" s="519" t="s">
        <v>35737</v>
      </c>
      <c r="F5608" s="519" t="s">
        <v>35734</v>
      </c>
      <c r="G5608" s="519" t="s">
        <v>35735</v>
      </c>
      <c r="H5608" s="519" t="s">
        <v>35738</v>
      </c>
      <c r="I5608" s="519" t="s">
        <v>5</v>
      </c>
      <c r="J5608" s="650">
        <v>541.28</v>
      </c>
    </row>
    <row r="5609" spans="1:10">
      <c r="A5609" s="519" t="s">
        <v>5824</v>
      </c>
      <c r="B5609" s="519"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09" s="519" t="s">
        <v>35726</v>
      </c>
      <c r="D5609" s="519" t="s">
        <v>35727</v>
      </c>
      <c r="E5609" s="519" t="s">
        <v>35739</v>
      </c>
      <c r="F5609" s="519" t="s">
        <v>35734</v>
      </c>
      <c r="G5609" s="519" t="s">
        <v>35735</v>
      </c>
      <c r="H5609" s="519" t="s">
        <v>35736</v>
      </c>
      <c r="I5609" s="519" t="s">
        <v>5</v>
      </c>
      <c r="J5609" s="650">
        <v>723.14</v>
      </c>
    </row>
    <row r="5610" spans="1:10">
      <c r="A5610" s="519" t="s">
        <v>5825</v>
      </c>
      <c r="B5610" s="519" t="str">
        <f t="shared" si="87"/>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10" s="519" t="s">
        <v>35726</v>
      </c>
      <c r="D5610" s="519" t="s">
        <v>35727</v>
      </c>
      <c r="E5610" s="519" t="s">
        <v>35739</v>
      </c>
      <c r="F5610" s="519" t="s">
        <v>35734</v>
      </c>
      <c r="G5610" s="519" t="s">
        <v>35735</v>
      </c>
      <c r="H5610" s="519" t="s">
        <v>35736</v>
      </c>
      <c r="I5610" s="519" t="s">
        <v>5</v>
      </c>
      <c r="J5610" s="650">
        <v>688.66</v>
      </c>
    </row>
    <row r="5611" spans="1:10">
      <c r="A5611" s="519" t="s">
        <v>5826</v>
      </c>
      <c r="B5611" s="519"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11" s="519" t="s">
        <v>35740</v>
      </c>
      <c r="D5611" s="519" t="s">
        <v>35741</v>
      </c>
      <c r="E5611" s="519" t="s">
        <v>35742</v>
      </c>
      <c r="F5611" s="519" t="s">
        <v>35743</v>
      </c>
      <c r="G5611" s="519" t="s">
        <v>35744</v>
      </c>
      <c r="H5611" s="519" t="s">
        <v>35745</v>
      </c>
      <c r="I5611" s="519" t="s">
        <v>5</v>
      </c>
      <c r="J5611" s="650">
        <v>265.85000000000002</v>
      </c>
    </row>
    <row r="5612" spans="1:10">
      <c r="A5612" s="519" t="s">
        <v>5827</v>
      </c>
      <c r="B5612" s="519" t="str">
        <f t="shared" si="87"/>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12" s="519" t="s">
        <v>35740</v>
      </c>
      <c r="D5612" s="519" t="s">
        <v>35741</v>
      </c>
      <c r="E5612" s="519" t="s">
        <v>35742</v>
      </c>
      <c r="F5612" s="519" t="s">
        <v>35743</v>
      </c>
      <c r="G5612" s="519" t="s">
        <v>35744</v>
      </c>
      <c r="H5612" s="519" t="s">
        <v>35745</v>
      </c>
      <c r="I5612" s="519" t="s">
        <v>5</v>
      </c>
      <c r="J5612" s="650">
        <v>249.65</v>
      </c>
    </row>
    <row r="5613" spans="1:10">
      <c r="A5613" s="519" t="s">
        <v>5828</v>
      </c>
      <c r="B5613" s="519"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3" s="519" t="s">
        <v>35740</v>
      </c>
      <c r="D5613" s="519" t="s">
        <v>35741</v>
      </c>
      <c r="E5613" s="519" t="s">
        <v>35746</v>
      </c>
      <c r="F5613" s="519" t="s">
        <v>35743</v>
      </c>
      <c r="G5613" s="519" t="s">
        <v>35747</v>
      </c>
      <c r="H5613" s="519" t="s">
        <v>35745</v>
      </c>
      <c r="I5613" s="519" t="s">
        <v>5</v>
      </c>
      <c r="J5613" s="650">
        <v>372.29</v>
      </c>
    </row>
    <row r="5614" spans="1:10">
      <c r="A5614" s="519" t="s">
        <v>5829</v>
      </c>
      <c r="B5614" s="519" t="str">
        <f t="shared" si="87"/>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14" s="519" t="s">
        <v>35740</v>
      </c>
      <c r="D5614" s="519" t="s">
        <v>35741</v>
      </c>
      <c r="E5614" s="519" t="s">
        <v>35746</v>
      </c>
      <c r="F5614" s="519" t="s">
        <v>35743</v>
      </c>
      <c r="G5614" s="519" t="s">
        <v>35747</v>
      </c>
      <c r="H5614" s="519" t="s">
        <v>35745</v>
      </c>
      <c r="I5614" s="519" t="s">
        <v>5</v>
      </c>
      <c r="J5614" s="650">
        <v>350.59</v>
      </c>
    </row>
    <row r="5615" spans="1:10">
      <c r="A5615" s="519" t="s">
        <v>5830</v>
      </c>
      <c r="B5615" s="519"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5" s="519" t="s">
        <v>35740</v>
      </c>
      <c r="D5615" s="519" t="s">
        <v>35741</v>
      </c>
      <c r="E5615" s="519" t="s">
        <v>35748</v>
      </c>
      <c r="F5615" s="519" t="s">
        <v>35743</v>
      </c>
      <c r="G5615" s="519" t="s">
        <v>35744</v>
      </c>
      <c r="H5615" s="519" t="s">
        <v>35745</v>
      </c>
      <c r="I5615" s="519" t="s">
        <v>5</v>
      </c>
      <c r="J5615" s="650">
        <v>473.72</v>
      </c>
    </row>
    <row r="5616" spans="1:10">
      <c r="A5616" s="519" t="s">
        <v>5831</v>
      </c>
      <c r="B5616" s="519" t="str">
        <f t="shared" si="87"/>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16" s="519" t="s">
        <v>35740</v>
      </c>
      <c r="D5616" s="519" t="s">
        <v>35741</v>
      </c>
      <c r="E5616" s="519" t="s">
        <v>35748</v>
      </c>
      <c r="F5616" s="519" t="s">
        <v>35743</v>
      </c>
      <c r="G5616" s="519" t="s">
        <v>35744</v>
      </c>
      <c r="H5616" s="519" t="s">
        <v>35745</v>
      </c>
      <c r="I5616" s="519" t="s">
        <v>5</v>
      </c>
      <c r="J5616" s="650">
        <v>447</v>
      </c>
    </row>
    <row r="5617" spans="1:10">
      <c r="A5617" s="519" t="s">
        <v>5832</v>
      </c>
      <c r="B5617" s="519"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7" s="519" t="s">
        <v>35740</v>
      </c>
      <c r="D5617" s="519" t="s">
        <v>35741</v>
      </c>
      <c r="E5617" s="519" t="s">
        <v>35746</v>
      </c>
      <c r="F5617" s="519" t="s">
        <v>35749</v>
      </c>
      <c r="G5617" s="519" t="s">
        <v>35750</v>
      </c>
      <c r="H5617" s="519" t="s">
        <v>35751</v>
      </c>
      <c r="I5617" s="519" t="s">
        <v>5</v>
      </c>
      <c r="J5617" s="650">
        <v>183.38</v>
      </c>
    </row>
    <row r="5618" spans="1:10">
      <c r="A5618" s="519" t="s">
        <v>5833</v>
      </c>
      <c r="B5618" s="519" t="str">
        <f t="shared" si="87"/>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18" s="519" t="s">
        <v>35740</v>
      </c>
      <c r="D5618" s="519" t="s">
        <v>35741</v>
      </c>
      <c r="E5618" s="519" t="s">
        <v>35746</v>
      </c>
      <c r="F5618" s="519" t="s">
        <v>35749</v>
      </c>
      <c r="G5618" s="519" t="s">
        <v>35750</v>
      </c>
      <c r="H5618" s="519" t="s">
        <v>35751</v>
      </c>
      <c r="I5618" s="519" t="s">
        <v>5</v>
      </c>
      <c r="J5618" s="650">
        <v>175.25</v>
      </c>
    </row>
    <row r="5619" spans="1:10">
      <c r="A5619" s="519" t="s">
        <v>5834</v>
      </c>
      <c r="B5619" s="519"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19" s="519" t="s">
        <v>35740</v>
      </c>
      <c r="D5619" s="519" t="s">
        <v>35741</v>
      </c>
      <c r="E5619" s="519" t="s">
        <v>35748</v>
      </c>
      <c r="F5619" s="519" t="s">
        <v>35749</v>
      </c>
      <c r="G5619" s="519" t="s">
        <v>35750</v>
      </c>
      <c r="H5619" s="519" t="s">
        <v>35751</v>
      </c>
      <c r="I5619" s="519" t="s">
        <v>5</v>
      </c>
      <c r="J5619" s="650">
        <v>304.58</v>
      </c>
    </row>
    <row r="5620" spans="1:10">
      <c r="A5620" s="519" t="s">
        <v>5835</v>
      </c>
      <c r="B5620" s="519" t="str">
        <f t="shared" si="87"/>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20" s="519" t="s">
        <v>35740</v>
      </c>
      <c r="D5620" s="519" t="s">
        <v>35741</v>
      </c>
      <c r="E5620" s="519" t="s">
        <v>35748</v>
      </c>
      <c r="F5620" s="519" t="s">
        <v>35749</v>
      </c>
      <c r="G5620" s="519" t="s">
        <v>35750</v>
      </c>
      <c r="H5620" s="519" t="s">
        <v>35751</v>
      </c>
      <c r="I5620" s="519" t="s">
        <v>5</v>
      </c>
      <c r="J5620" s="650">
        <v>289.5</v>
      </c>
    </row>
    <row r="5621" spans="1:10">
      <c r="A5621" s="519" t="s">
        <v>5836</v>
      </c>
      <c r="B5621" s="519"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21" s="519" t="s">
        <v>35740</v>
      </c>
      <c r="D5621" s="519" t="s">
        <v>35741</v>
      </c>
      <c r="E5621" s="519" t="s">
        <v>35752</v>
      </c>
      <c r="F5621" s="519" t="s">
        <v>35753</v>
      </c>
      <c r="G5621" s="519" t="s">
        <v>35754</v>
      </c>
      <c r="H5621" s="519" t="s">
        <v>35755</v>
      </c>
      <c r="I5621" s="519" t="s">
        <v>5</v>
      </c>
      <c r="J5621" s="650">
        <v>406.3</v>
      </c>
    </row>
    <row r="5622" spans="1:10">
      <c r="A5622" s="519" t="s">
        <v>5837</v>
      </c>
      <c r="B5622" s="519" t="str">
        <f t="shared" si="87"/>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22" s="519" t="s">
        <v>35740</v>
      </c>
      <c r="D5622" s="519" t="s">
        <v>35741</v>
      </c>
      <c r="E5622" s="519" t="s">
        <v>35752</v>
      </c>
      <c r="F5622" s="519" t="s">
        <v>35753</v>
      </c>
      <c r="G5622" s="519" t="s">
        <v>35754</v>
      </c>
      <c r="H5622" s="519" t="s">
        <v>35755</v>
      </c>
      <c r="I5622" s="519" t="s">
        <v>5</v>
      </c>
      <c r="J5622" s="650">
        <v>386.18</v>
      </c>
    </row>
    <row r="5623" spans="1:10">
      <c r="A5623" s="519" t="s">
        <v>5838</v>
      </c>
      <c r="B5623" s="519"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3" s="519" t="s">
        <v>35756</v>
      </c>
      <c r="D5623" s="519" t="s">
        <v>35757</v>
      </c>
      <c r="E5623" s="519" t="s">
        <v>35758</v>
      </c>
      <c r="F5623" s="519" t="s">
        <v>35759</v>
      </c>
      <c r="G5623" s="519" t="s">
        <v>35760</v>
      </c>
      <c r="H5623" s="519" t="s">
        <v>35761</v>
      </c>
      <c r="I5623" s="519" t="s">
        <v>5</v>
      </c>
      <c r="J5623" s="650">
        <v>2571.7600000000002</v>
      </c>
    </row>
    <row r="5624" spans="1:10">
      <c r="A5624" s="519" t="s">
        <v>5839</v>
      </c>
      <c r="B5624" s="519" t="str">
        <f t="shared" si="87"/>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24" s="519" t="s">
        <v>35756</v>
      </c>
      <c r="D5624" s="519" t="s">
        <v>35757</v>
      </c>
      <c r="E5624" s="519" t="s">
        <v>35758</v>
      </c>
      <c r="F5624" s="519" t="s">
        <v>35759</v>
      </c>
      <c r="G5624" s="519" t="s">
        <v>35760</v>
      </c>
      <c r="H5624" s="519" t="s">
        <v>35761</v>
      </c>
      <c r="I5624" s="519" t="s">
        <v>5</v>
      </c>
      <c r="J5624" s="650">
        <v>2461.9699999999998</v>
      </c>
    </row>
    <row r="5625" spans="1:10">
      <c r="A5625" s="519" t="s">
        <v>5840</v>
      </c>
      <c r="B5625" s="519"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5" s="519" t="s">
        <v>35756</v>
      </c>
      <c r="D5625" s="519" t="s">
        <v>35762</v>
      </c>
      <c r="E5625" s="519" t="s">
        <v>35763</v>
      </c>
      <c r="F5625" s="519" t="s">
        <v>35764</v>
      </c>
      <c r="G5625" s="519" t="s">
        <v>35765</v>
      </c>
      <c r="H5625" s="519" t="s">
        <v>35766</v>
      </c>
      <c r="I5625" s="519" t="s">
        <v>5</v>
      </c>
      <c r="J5625" s="650">
        <v>2707.99</v>
      </c>
    </row>
    <row r="5626" spans="1:10">
      <c r="A5626" s="519" t="s">
        <v>5841</v>
      </c>
      <c r="B5626" s="519" t="str">
        <f t="shared" si="87"/>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26" s="519" t="s">
        <v>35756</v>
      </c>
      <c r="D5626" s="519" t="s">
        <v>35762</v>
      </c>
      <c r="E5626" s="519" t="s">
        <v>35763</v>
      </c>
      <c r="F5626" s="519" t="s">
        <v>35764</v>
      </c>
      <c r="G5626" s="519" t="s">
        <v>35765</v>
      </c>
      <c r="H5626" s="519" t="s">
        <v>35766</v>
      </c>
      <c r="I5626" s="519" t="s">
        <v>5</v>
      </c>
      <c r="J5626" s="650">
        <v>2594.2600000000002</v>
      </c>
    </row>
    <row r="5627" spans="1:10">
      <c r="A5627" s="519" t="s">
        <v>5842</v>
      </c>
      <c r="B5627" s="519"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7" s="519" t="s">
        <v>35756</v>
      </c>
      <c r="D5627" s="519" t="s">
        <v>35767</v>
      </c>
      <c r="E5627" s="519" t="s">
        <v>35768</v>
      </c>
      <c r="F5627" s="519" t="s">
        <v>35769</v>
      </c>
      <c r="G5627" s="519" t="s">
        <v>35770</v>
      </c>
      <c r="H5627" s="519" t="s">
        <v>35771</v>
      </c>
      <c r="I5627" s="519" t="s">
        <v>5</v>
      </c>
      <c r="J5627" s="650">
        <v>3063.04</v>
      </c>
    </row>
    <row r="5628" spans="1:10">
      <c r="A5628" s="519" t="s">
        <v>5843</v>
      </c>
      <c r="B5628" s="519" t="str">
        <f t="shared" si="87"/>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28" s="519" t="s">
        <v>35756</v>
      </c>
      <c r="D5628" s="519" t="s">
        <v>35767</v>
      </c>
      <c r="E5628" s="519" t="s">
        <v>35768</v>
      </c>
      <c r="F5628" s="519" t="s">
        <v>35769</v>
      </c>
      <c r="G5628" s="519" t="s">
        <v>35770</v>
      </c>
      <c r="H5628" s="519" t="s">
        <v>35771</v>
      </c>
      <c r="I5628" s="519" t="s">
        <v>5</v>
      </c>
      <c r="J5628" s="650">
        <v>2934.77</v>
      </c>
    </row>
    <row r="5629" spans="1:10">
      <c r="A5629" s="519" t="s">
        <v>5844</v>
      </c>
      <c r="B5629" s="519"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29" s="519" t="s">
        <v>35756</v>
      </c>
      <c r="D5629" s="519" t="s">
        <v>35772</v>
      </c>
      <c r="E5629" s="519" t="s">
        <v>35773</v>
      </c>
      <c r="F5629" s="519" t="s">
        <v>35774</v>
      </c>
      <c r="G5629" s="519" t="s">
        <v>35775</v>
      </c>
      <c r="H5629" s="519" t="s">
        <v>35776</v>
      </c>
      <c r="I5629" s="519" t="s">
        <v>5</v>
      </c>
      <c r="J5629" s="650">
        <v>3376.52</v>
      </c>
    </row>
    <row r="5630" spans="1:10">
      <c r="A5630" s="519" t="s">
        <v>5845</v>
      </c>
      <c r="B5630" s="519" t="str">
        <f t="shared" si="87"/>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30" s="519" t="s">
        <v>35756</v>
      </c>
      <c r="D5630" s="519" t="s">
        <v>35772</v>
      </c>
      <c r="E5630" s="519" t="s">
        <v>35773</v>
      </c>
      <c r="F5630" s="519" t="s">
        <v>35774</v>
      </c>
      <c r="G5630" s="519" t="s">
        <v>35775</v>
      </c>
      <c r="H5630" s="519" t="s">
        <v>35776</v>
      </c>
      <c r="I5630" s="519" t="s">
        <v>5</v>
      </c>
      <c r="J5630" s="650">
        <v>3233.93</v>
      </c>
    </row>
    <row r="5631" spans="1:10">
      <c r="A5631" s="519" t="s">
        <v>5846</v>
      </c>
      <c r="B5631" s="519"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31" s="519" t="s">
        <v>35756</v>
      </c>
      <c r="D5631" s="519" t="s">
        <v>35777</v>
      </c>
      <c r="E5631" s="519" t="s">
        <v>35778</v>
      </c>
      <c r="F5631" s="519" t="s">
        <v>35774</v>
      </c>
      <c r="G5631" s="519" t="s">
        <v>35775</v>
      </c>
      <c r="H5631" s="519" t="s">
        <v>35776</v>
      </c>
      <c r="I5631" s="519" t="s">
        <v>5</v>
      </c>
      <c r="J5631" s="650">
        <v>3799.99</v>
      </c>
    </row>
    <row r="5632" spans="1:10">
      <c r="A5632" s="519" t="s">
        <v>5847</v>
      </c>
      <c r="B5632" s="519" t="str">
        <f t="shared" si="87"/>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32" s="519" t="s">
        <v>35756</v>
      </c>
      <c r="D5632" s="519" t="s">
        <v>35777</v>
      </c>
      <c r="E5632" s="519" t="s">
        <v>35778</v>
      </c>
      <c r="F5632" s="519" t="s">
        <v>35774</v>
      </c>
      <c r="G5632" s="519" t="s">
        <v>35775</v>
      </c>
      <c r="H5632" s="519" t="s">
        <v>35776</v>
      </c>
      <c r="I5632" s="519" t="s">
        <v>5</v>
      </c>
      <c r="J5632" s="650">
        <v>3630.57</v>
      </c>
    </row>
    <row r="5633" spans="1:10">
      <c r="A5633" s="519" t="s">
        <v>5848</v>
      </c>
      <c r="B5633" s="519"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3" s="519" t="s">
        <v>35756</v>
      </c>
      <c r="D5633" s="519" t="s">
        <v>35779</v>
      </c>
      <c r="E5633" s="519" t="s">
        <v>35780</v>
      </c>
      <c r="F5633" s="519" t="s">
        <v>35774</v>
      </c>
      <c r="G5633" s="519" t="s">
        <v>35775</v>
      </c>
      <c r="H5633" s="519" t="s">
        <v>35776</v>
      </c>
      <c r="I5633" s="519" t="s">
        <v>5</v>
      </c>
      <c r="J5633" s="650">
        <v>4165.16</v>
      </c>
    </row>
    <row r="5634" spans="1:10">
      <c r="A5634" s="519" t="s">
        <v>5849</v>
      </c>
      <c r="B5634" s="519" t="str">
        <f t="shared" si="87"/>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34" s="519" t="s">
        <v>35756</v>
      </c>
      <c r="D5634" s="519" t="s">
        <v>35779</v>
      </c>
      <c r="E5634" s="519" t="s">
        <v>35780</v>
      </c>
      <c r="F5634" s="519" t="s">
        <v>35774</v>
      </c>
      <c r="G5634" s="519" t="s">
        <v>35775</v>
      </c>
      <c r="H5634" s="519" t="s">
        <v>35776</v>
      </c>
      <c r="I5634" s="519" t="s">
        <v>5</v>
      </c>
      <c r="J5634" s="650">
        <v>3978.13</v>
      </c>
    </row>
    <row r="5635" spans="1:10">
      <c r="A5635" s="519" t="s">
        <v>5850</v>
      </c>
      <c r="B5635" s="519"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5" s="519" t="s">
        <v>35756</v>
      </c>
      <c r="D5635" s="519" t="s">
        <v>35781</v>
      </c>
      <c r="E5635" s="519" t="s">
        <v>35782</v>
      </c>
      <c r="F5635" s="519" t="s">
        <v>35774</v>
      </c>
      <c r="G5635" s="519" t="s">
        <v>35775</v>
      </c>
      <c r="H5635" s="519" t="s">
        <v>35776</v>
      </c>
      <c r="I5635" s="519" t="s">
        <v>5</v>
      </c>
      <c r="J5635" s="650">
        <v>5397.86</v>
      </c>
    </row>
    <row r="5636" spans="1:10">
      <c r="A5636" s="519" t="s">
        <v>5851</v>
      </c>
      <c r="B5636" s="519" t="str">
        <f t="shared" si="87"/>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36" s="519" t="s">
        <v>35756</v>
      </c>
      <c r="D5636" s="519" t="s">
        <v>35781</v>
      </c>
      <c r="E5636" s="519" t="s">
        <v>35782</v>
      </c>
      <c r="F5636" s="519" t="s">
        <v>35774</v>
      </c>
      <c r="G5636" s="519" t="s">
        <v>35775</v>
      </c>
      <c r="H5636" s="519" t="s">
        <v>35776</v>
      </c>
      <c r="I5636" s="519" t="s">
        <v>5</v>
      </c>
      <c r="J5636" s="650">
        <v>5153.04</v>
      </c>
    </row>
    <row r="5637" spans="1:10">
      <c r="A5637" s="519" t="s">
        <v>5852</v>
      </c>
      <c r="B5637" s="519"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7" s="519" t="s">
        <v>72066</v>
      </c>
      <c r="D5637" s="519" t="s">
        <v>72067</v>
      </c>
      <c r="E5637" s="519" t="s">
        <v>72068</v>
      </c>
      <c r="F5637" s="519" t="s">
        <v>72069</v>
      </c>
      <c r="G5637" s="519" t="s">
        <v>72070</v>
      </c>
      <c r="H5637" s="519" t="s">
        <v>72071</v>
      </c>
      <c r="I5637" s="519" t="s">
        <v>5</v>
      </c>
      <c r="J5637" s="650">
        <v>909.42</v>
      </c>
    </row>
    <row r="5638" spans="1:10">
      <c r="A5638" s="519" t="s">
        <v>5853</v>
      </c>
      <c r="B5638" s="519" t="str">
        <f t="shared" si="87"/>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C5638" s="519" t="s">
        <v>72066</v>
      </c>
      <c r="D5638" s="519" t="s">
        <v>72067</v>
      </c>
      <c r="E5638" s="519" t="s">
        <v>72068</v>
      </c>
      <c r="F5638" s="519" t="s">
        <v>72069</v>
      </c>
      <c r="G5638" s="519" t="s">
        <v>72070</v>
      </c>
      <c r="H5638" s="519" t="s">
        <v>72071</v>
      </c>
      <c r="I5638" s="519" t="s">
        <v>5</v>
      </c>
      <c r="J5638" s="650">
        <v>880.87</v>
      </c>
    </row>
    <row r="5639" spans="1:10">
      <c r="A5639" s="519" t="s">
        <v>5854</v>
      </c>
      <c r="B5639" s="519" t="str">
        <f t="shared" si="87"/>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39" s="519" t="s">
        <v>72066</v>
      </c>
      <c r="D5639" s="519" t="s">
        <v>72072</v>
      </c>
      <c r="E5639" s="519" t="s">
        <v>72073</v>
      </c>
      <c r="F5639" s="519" t="s">
        <v>72074</v>
      </c>
      <c r="G5639" s="519" t="s">
        <v>72075</v>
      </c>
      <c r="H5639" s="519" t="s">
        <v>72076</v>
      </c>
      <c r="I5639" s="519" t="s">
        <v>5</v>
      </c>
      <c r="J5639" s="650">
        <v>3371.68</v>
      </c>
    </row>
    <row r="5640" spans="1:10">
      <c r="A5640" s="519" t="s">
        <v>5855</v>
      </c>
      <c r="B5640" s="519" t="str">
        <f t="shared" ref="B5640:B5703" si="88">C5640&amp;D5640&amp;E5640&amp;F5640&amp;G5640&amp;H5640</f>
        <v>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v>
      </c>
      <c r="C5640" s="519" t="s">
        <v>72066</v>
      </c>
      <c r="D5640" s="519" t="s">
        <v>72072</v>
      </c>
      <c r="E5640" s="519" t="s">
        <v>72073</v>
      </c>
      <c r="F5640" s="519" t="s">
        <v>72074</v>
      </c>
      <c r="G5640" s="519" t="s">
        <v>72075</v>
      </c>
      <c r="H5640" s="519" t="s">
        <v>72076</v>
      </c>
      <c r="I5640" s="519" t="s">
        <v>5</v>
      </c>
      <c r="J5640" s="650">
        <v>3261.33</v>
      </c>
    </row>
    <row r="5641" spans="1:10">
      <c r="A5641" s="519" t="s">
        <v>5856</v>
      </c>
      <c r="B5641" s="519" t="str">
        <f t="shared" si="88"/>
        <v>GRELHA E CAIXILHO DE CONCRETO ARMADO,SENDO AS DIMENSOES EXTERNAS DE 0,40X0,90M (GRELHA) E 1,10X0,54M (CAIXILHO).FORNECIMENTO E COLOCACAO</v>
      </c>
      <c r="C5641" s="519" t="s">
        <v>35783</v>
      </c>
      <c r="D5641" s="519" t="s">
        <v>35784</v>
      </c>
      <c r="E5641" s="519" t="s">
        <v>34162</v>
      </c>
      <c r="I5641" s="519" t="s">
        <v>5</v>
      </c>
      <c r="J5641" s="650">
        <v>561.87</v>
      </c>
    </row>
    <row r="5642" spans="1:10">
      <c r="A5642" s="519" t="s">
        <v>5857</v>
      </c>
      <c r="B5642" s="519" t="str">
        <f t="shared" si="88"/>
        <v>GRELHA E CAIXILHO DE CONCRETO ARMADO,SENDO AS DIMENSOES EXTERNAS DE 0,40X0,90M (GRELHA) E 1,10X0,54M (CAIXILHO).FORNECIMENTO E COLOCACAO</v>
      </c>
      <c r="C5642" s="519" t="s">
        <v>35783</v>
      </c>
      <c r="D5642" s="519" t="s">
        <v>35784</v>
      </c>
      <c r="E5642" s="519" t="s">
        <v>34162</v>
      </c>
      <c r="I5642" s="519" t="s">
        <v>5</v>
      </c>
      <c r="J5642" s="650">
        <v>517.36</v>
      </c>
    </row>
    <row r="5643" spans="1:10">
      <c r="A5643" s="519" t="s">
        <v>5858</v>
      </c>
      <c r="B5643" s="519" t="str">
        <f t="shared" si="88"/>
        <v>GRELHA CAIXILHO DE CONCRETO ARMADO,SENDO AS DIMENSOES EXTERNAS DE 0,40X0,90M (GRELHA) E 1,10X0,54M (CAIXILHO).EXCLUSIVEFORMAS.FORNECIMENTO E COLOCACAO</v>
      </c>
      <c r="C5643" s="519" t="s">
        <v>35785</v>
      </c>
      <c r="D5643" s="519" t="s">
        <v>35786</v>
      </c>
      <c r="E5643" s="519" t="s">
        <v>35787</v>
      </c>
      <c r="I5643" s="519" t="s">
        <v>5</v>
      </c>
      <c r="J5643" s="650">
        <v>429.01</v>
      </c>
    </row>
    <row r="5644" spans="1:10">
      <c r="A5644" s="519" t="s">
        <v>5859</v>
      </c>
      <c r="B5644" s="519" t="str">
        <f t="shared" si="88"/>
        <v>GRELHA CAIXILHO DE CONCRETO ARMADO,SENDO AS DIMENSOES EXTERNAS DE 0,40X0,90M (GRELHA) E 1,10X0,54M (CAIXILHO).EXCLUSIVEFORMAS.FORNECIMENTO E COLOCACAO</v>
      </c>
      <c r="C5644" s="519" t="s">
        <v>35785</v>
      </c>
      <c r="D5644" s="519" t="s">
        <v>35786</v>
      </c>
      <c r="E5644" s="519" t="s">
        <v>35787</v>
      </c>
      <c r="I5644" s="519" t="s">
        <v>5</v>
      </c>
      <c r="J5644" s="650">
        <v>400.75</v>
      </c>
    </row>
    <row r="5645" spans="1:10">
      <c r="A5645" s="519" t="s">
        <v>5860</v>
      </c>
      <c r="B5645" s="519" t="str">
        <f t="shared" si="88"/>
        <v>GRELHA E CAIXILHO DE CONCRETO ARMADO,SENDO AS DIMENSOES EXTERNAS DE 0,30X0,90M(GRELHA) E 1,00X0,40M(CAIXILHO),PARA CAIXA DE RALO,UTILIZANDO ARGAMASSA DE CIMENTO E AREIA,NO TRACO 1:4.FORNECIMENTO E COLOCACAO</v>
      </c>
      <c r="C5645" s="519" t="s">
        <v>35783</v>
      </c>
      <c r="D5645" s="519" t="s">
        <v>35788</v>
      </c>
      <c r="E5645" s="519" t="s">
        <v>35789</v>
      </c>
      <c r="F5645" s="519" t="s">
        <v>35790</v>
      </c>
      <c r="I5645" s="519" t="s">
        <v>5</v>
      </c>
      <c r="J5645" s="650">
        <v>428.69</v>
      </c>
    </row>
    <row r="5646" spans="1:10">
      <c r="A5646" s="519" t="s">
        <v>5861</v>
      </c>
      <c r="B5646" s="519" t="str">
        <f t="shared" si="88"/>
        <v>GRELHA E CAIXILHO DE CONCRETO ARMADO,SENDO AS DIMENSOES EXTERNAS DE 0,30X0,90M(GRELHA) E 1,00X0,40M(CAIXILHO),PARA CAIXA DE RALO,UTILIZANDO ARGAMASSA DE CIMENTO E AREIA,NO TRACO 1:4.FORNECIMENTO E COLOCACAO</v>
      </c>
      <c r="C5646" s="519" t="s">
        <v>35783</v>
      </c>
      <c r="D5646" s="519" t="s">
        <v>35788</v>
      </c>
      <c r="E5646" s="519" t="s">
        <v>35789</v>
      </c>
      <c r="F5646" s="519" t="s">
        <v>35790</v>
      </c>
      <c r="I5646" s="519" t="s">
        <v>5</v>
      </c>
      <c r="J5646" s="650">
        <v>395.29</v>
      </c>
    </row>
    <row r="5647" spans="1:10">
      <c r="A5647" s="519" t="s">
        <v>5862</v>
      </c>
      <c r="B5647" s="519"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7" s="519" t="s">
        <v>72077</v>
      </c>
      <c r="D5647" s="519" t="s">
        <v>72078</v>
      </c>
      <c r="E5647" s="519" t="s">
        <v>72079</v>
      </c>
      <c r="F5647" s="519" t="s">
        <v>72080</v>
      </c>
      <c r="G5647" s="519" t="s">
        <v>50460</v>
      </c>
      <c r="I5647" s="519" t="s">
        <v>5</v>
      </c>
      <c r="J5647" s="650">
        <v>374.02</v>
      </c>
    </row>
    <row r="5648" spans="1:10">
      <c r="A5648" s="519" t="s">
        <v>5863</v>
      </c>
      <c r="B5648" s="519" t="str">
        <f t="shared" si="88"/>
        <v>TAMPAO COMPLETO DE FERRO FUNDIDO DUCTIL (NODULAR) ARTICULADO,CIRCULAR,DN 600MM,COM TAMPA PARA ACESSO DE MANUTENCAO E SOBRETAMPA PARA MANOBRA,CLASSE B125,CONFORME ABNT NBR 10160,ASSENTADO COM ARGAMASSA DE CIMENTO E AREIA,NO TRACO 1:4 EM VOLUME.FORNECIMENTO E ASSENTAMENTO</v>
      </c>
      <c r="C5648" s="519" t="s">
        <v>72077</v>
      </c>
      <c r="D5648" s="519" t="s">
        <v>72078</v>
      </c>
      <c r="E5648" s="519" t="s">
        <v>72079</v>
      </c>
      <c r="F5648" s="519" t="s">
        <v>72080</v>
      </c>
      <c r="G5648" s="519" t="s">
        <v>50460</v>
      </c>
      <c r="I5648" s="519" t="s">
        <v>5</v>
      </c>
      <c r="J5648" s="650">
        <v>363.14</v>
      </c>
    </row>
    <row r="5649" spans="1:10">
      <c r="A5649" s="519" t="s">
        <v>5864</v>
      </c>
      <c r="B5649" s="519"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49" s="519" t="s">
        <v>72077</v>
      </c>
      <c r="D5649" s="519" t="s">
        <v>72078</v>
      </c>
      <c r="E5649" s="519" t="s">
        <v>72081</v>
      </c>
      <c r="F5649" s="519" t="s">
        <v>72080</v>
      </c>
      <c r="G5649" s="519" t="s">
        <v>50460</v>
      </c>
      <c r="I5649" s="519" t="s">
        <v>5</v>
      </c>
      <c r="J5649" s="650">
        <v>488.25</v>
      </c>
    </row>
    <row r="5650" spans="1:10">
      <c r="A5650" s="519" t="s">
        <v>5865</v>
      </c>
      <c r="B5650" s="519" t="str">
        <f t="shared" si="88"/>
        <v>TAMPAO COMPLETO DE FERRO FUNDIDO DUCTIL (NODULAR) ARTICULADO,CIRCULAR,DN 600MM,COM TAMPA PARA ACESSO DE MANUTENCAO E SOBRETAMPA PARA MANOBRA,CLASSE D400,CONFORME ABNT NBR 10160,ASSENTADO COM ARGAMASSA DE CIMENTO E AREIA,NO TRACO 1:4 EM VOLUME.FORNECIMENTO E ASSENTAMENTO</v>
      </c>
      <c r="C5650" s="519" t="s">
        <v>72077</v>
      </c>
      <c r="D5650" s="519" t="s">
        <v>72078</v>
      </c>
      <c r="E5650" s="519" t="s">
        <v>72081</v>
      </c>
      <c r="F5650" s="519" t="s">
        <v>72080</v>
      </c>
      <c r="G5650" s="519" t="s">
        <v>50460</v>
      </c>
      <c r="I5650" s="519" t="s">
        <v>5</v>
      </c>
      <c r="J5650" s="650">
        <v>477.37</v>
      </c>
    </row>
    <row r="5651" spans="1:10">
      <c r="A5651" s="519" t="s">
        <v>5866</v>
      </c>
      <c r="B5651" s="519" t="str">
        <f t="shared" si="88"/>
        <v>TAMPAO COMPLETO DE FERRO FUNDIDO NODULAR,TIPO QUADRADO,MEDINDO APROXIMADAMENTE (20X20)CM,ARTICULADO,CLASSE B125,CONFORME ABNT NBR 10160,ASSENTADO COM ARGAMASSA DE CIMENTO E AREIA,NO TRACO 1:4 EM VOLUME.FORNECIMENTO E ASSENTAMENTO</v>
      </c>
      <c r="C5651" s="519" t="s">
        <v>72082</v>
      </c>
      <c r="D5651" s="519" t="s">
        <v>72083</v>
      </c>
      <c r="E5651" s="519" t="s">
        <v>72084</v>
      </c>
      <c r="F5651" s="519" t="s">
        <v>35795</v>
      </c>
      <c r="I5651" s="519" t="s">
        <v>5</v>
      </c>
      <c r="J5651" s="650">
        <v>75.06</v>
      </c>
    </row>
    <row r="5652" spans="1:10">
      <c r="A5652" s="519" t="s">
        <v>5867</v>
      </c>
      <c r="B5652" s="519" t="str">
        <f t="shared" si="88"/>
        <v>TAMPAO COMPLETO DE FERRO FUNDIDO NODULAR,TIPO QUADRADO,MEDINDO APROXIMADAMENTE (20X20)CM,ARTICULADO,CLASSE B125,CONFORME ABNT NBR 10160,ASSENTADO COM ARGAMASSA DE CIMENTO E AREIA,NO TRACO 1:4 EM VOLUME.FORNECIMENTO E ASSENTAMENTO</v>
      </c>
      <c r="C5652" s="519" t="s">
        <v>72082</v>
      </c>
      <c r="D5652" s="519" t="s">
        <v>72083</v>
      </c>
      <c r="E5652" s="519" t="s">
        <v>72084</v>
      </c>
      <c r="F5652" s="519" t="s">
        <v>35795</v>
      </c>
      <c r="I5652" s="519" t="s">
        <v>5</v>
      </c>
      <c r="J5652" s="650">
        <v>69.62</v>
      </c>
    </row>
    <row r="5653" spans="1:10">
      <c r="A5653" s="519" t="s">
        <v>5868</v>
      </c>
      <c r="B5653" s="519" t="str">
        <f t="shared" si="88"/>
        <v>TAMPAO COMPLETO DE FERRO FUNDIDO NODULAR,ARTICULADO,PARA CAIXA DE INSPECAO OU SEMELHANTE,MEDINDO APROXIMADAMENTE (60X50)CM,CLASSE B125,CONFORME ABNT NBR 10160,ASSENTADO COM ARGAMASSA DE CIMENTO E AREIA,NO TRACO 1:4 EM VOLUME.FORNECIMENTO EASSENTAMENTO</v>
      </c>
      <c r="C5653" s="519" t="s">
        <v>72085</v>
      </c>
      <c r="D5653" s="519" t="s">
        <v>72086</v>
      </c>
      <c r="E5653" s="519" t="s">
        <v>72087</v>
      </c>
      <c r="F5653" s="519" t="s">
        <v>72088</v>
      </c>
      <c r="G5653" s="519" t="s">
        <v>35177</v>
      </c>
      <c r="I5653" s="519" t="s">
        <v>5</v>
      </c>
      <c r="J5653" s="650">
        <v>227.92</v>
      </c>
    </row>
    <row r="5654" spans="1:10">
      <c r="A5654" s="519" t="s">
        <v>5869</v>
      </c>
      <c r="B5654" s="519" t="str">
        <f t="shared" si="88"/>
        <v>TAMPAO COMPLETO DE FERRO FUNDIDO NODULAR,ARTICULADO,PARA CAIXA DE INSPECAO OU SEMELHANTE,MEDINDO APROXIMADAMENTE (60X50)CM,CLASSE B125,CONFORME ABNT NBR 10160,ASSENTADO COM ARGAMASSA DE CIMENTO E AREIA,NO TRACO 1:4 EM VOLUME.FORNECIMENTO EASSENTAMENTO</v>
      </c>
      <c r="C5654" s="519" t="s">
        <v>72085</v>
      </c>
      <c r="D5654" s="519" t="s">
        <v>72086</v>
      </c>
      <c r="E5654" s="519" t="s">
        <v>72087</v>
      </c>
      <c r="F5654" s="519" t="s">
        <v>72088</v>
      </c>
      <c r="G5654" s="519" t="s">
        <v>35177</v>
      </c>
      <c r="I5654" s="519" t="s">
        <v>5</v>
      </c>
      <c r="J5654" s="650">
        <v>222.47</v>
      </c>
    </row>
    <row r="5655" spans="1:10">
      <c r="A5655" s="519" t="s">
        <v>5870</v>
      </c>
      <c r="B5655" s="519" t="str">
        <f t="shared" si="88"/>
        <v>GRELHA COM CAIXILHO (RALO PARA SARJETA) DE FERRO FUNDIDO NODULAR,ARTICULADA,DIMENSOES APROXIMADAS DE (30X90)CM,CLASSE C-250,CONFORME ABNT NBR 10160,ASSENTADA COM ARGAMASSA DE CIMENTO E AREIA,NO TRACO 1:4 EM VOLUME.FORNECIMENTO E ASSENTAMENTO</v>
      </c>
      <c r="C5655" s="519" t="s">
        <v>72089</v>
      </c>
      <c r="D5655" s="519" t="s">
        <v>72090</v>
      </c>
      <c r="E5655" s="519" t="s">
        <v>72091</v>
      </c>
      <c r="F5655" s="519" t="s">
        <v>72092</v>
      </c>
      <c r="G5655" s="519" t="s">
        <v>32884</v>
      </c>
      <c r="I5655" s="519" t="s">
        <v>5</v>
      </c>
      <c r="J5655" s="650">
        <v>501.49</v>
      </c>
    </row>
    <row r="5656" spans="1:10">
      <c r="A5656" s="519" t="s">
        <v>5871</v>
      </c>
      <c r="B5656" s="519" t="str">
        <f t="shared" si="88"/>
        <v>GRELHA COM CAIXILHO (RALO PARA SARJETA) DE FERRO FUNDIDO NODULAR,ARTICULADA,DIMENSOES APROXIMADAS DE (30X90)CM,CLASSE C-250,CONFORME ABNT NBR 10160,ASSENTADA COM ARGAMASSA DE CIMENTO E AREIA,NO TRACO 1:4 EM VOLUME.FORNECIMENTO E ASSENTAMENTO</v>
      </c>
      <c r="C5656" s="519" t="s">
        <v>72089</v>
      </c>
      <c r="D5656" s="519" t="s">
        <v>72090</v>
      </c>
      <c r="E5656" s="519" t="s">
        <v>72091</v>
      </c>
      <c r="F5656" s="519" t="s">
        <v>72092</v>
      </c>
      <c r="G5656" s="519" t="s">
        <v>32884</v>
      </c>
      <c r="I5656" s="519" t="s">
        <v>5</v>
      </c>
      <c r="J5656" s="650">
        <v>487.34</v>
      </c>
    </row>
    <row r="5657" spans="1:10">
      <c r="A5657" s="519" t="s">
        <v>5872</v>
      </c>
      <c r="B5657" s="519" t="str">
        <f t="shared" si="88"/>
        <v>GRELHA COM CAIXILHO,(RALO PARA SARJETA) DE FERRO FUNDIDO NODULAR,ARTICULADA,DIMENSOES APROXIMADAS DE (30X90)CM,CLASSE B-125,CONFORME ABNT NBR 10160,ASSENTADA COM ARGAMASSA DE CIMENTO E AREIA,NO TRACO 1:4 EM VOLUME.FORNECIMENTO E ASSENTAMENTO</v>
      </c>
      <c r="C5657" s="519" t="s">
        <v>72093</v>
      </c>
      <c r="D5657" s="519" t="s">
        <v>72094</v>
      </c>
      <c r="E5657" s="519" t="s">
        <v>72095</v>
      </c>
      <c r="F5657" s="519" t="s">
        <v>72092</v>
      </c>
      <c r="G5657" s="519" t="s">
        <v>32884</v>
      </c>
      <c r="I5657" s="519" t="s">
        <v>5</v>
      </c>
      <c r="J5657" s="650">
        <v>513.85</v>
      </c>
    </row>
    <row r="5658" spans="1:10">
      <c r="A5658" s="519" t="s">
        <v>5873</v>
      </c>
      <c r="B5658" s="519" t="str">
        <f t="shared" si="88"/>
        <v>GRELHA COM CAIXILHO,(RALO PARA SARJETA) DE FERRO FUNDIDO NODULAR,ARTICULADA,DIMENSOES APROXIMADAS DE (30X90)CM,CLASSE B-125,CONFORME ABNT NBR 10160,ASSENTADA COM ARGAMASSA DE CIMENTO E AREIA,NO TRACO 1:4 EM VOLUME.FORNECIMENTO E ASSENTAMENTO</v>
      </c>
      <c r="C5658" s="519" t="s">
        <v>72093</v>
      </c>
      <c r="D5658" s="519" t="s">
        <v>72094</v>
      </c>
      <c r="E5658" s="519" t="s">
        <v>72095</v>
      </c>
      <c r="F5658" s="519" t="s">
        <v>72092</v>
      </c>
      <c r="G5658" s="519" t="s">
        <v>32884</v>
      </c>
      <c r="I5658" s="519" t="s">
        <v>5</v>
      </c>
      <c r="J5658" s="650">
        <v>499.69</v>
      </c>
    </row>
    <row r="5659" spans="1:10">
      <c r="A5659" s="519" t="s">
        <v>5874</v>
      </c>
      <c r="B5659" s="519"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59" s="519" t="s">
        <v>72096</v>
      </c>
      <c r="D5659" s="519" t="s">
        <v>72097</v>
      </c>
      <c r="E5659" s="519" t="s">
        <v>72098</v>
      </c>
      <c r="F5659" s="519" t="s">
        <v>72099</v>
      </c>
      <c r="G5659" s="519" t="s">
        <v>72100</v>
      </c>
      <c r="I5659" s="519" t="s">
        <v>5</v>
      </c>
      <c r="J5659" s="650">
        <v>3745.25</v>
      </c>
    </row>
    <row r="5660" spans="1:10">
      <c r="A5660" s="519" t="s">
        <v>5875</v>
      </c>
      <c r="B5660" s="519" t="str">
        <f t="shared" si="88"/>
        <v>TAMPAO DE FERRO FUNDIDO NODULAR RETANGULAR,PARA CAIXAS E POCOS DE VISITA ESPECIAIS,TIPO TS (TRES SECOES),ARTICULADO,ABERTURA TOTAL DE APROXIMADAMENTE (900X1500)MM,CLASSE D400,CONFORME ABNT NBR 10160,ASSENTADO COM ARGAMASSA DE CIMENTO E AREIA,NO TRACO 1:4 EM VOLUME.FORNECIMENTO E ASSENTAMENTO</v>
      </c>
      <c r="C5660" s="519" t="s">
        <v>72096</v>
      </c>
      <c r="D5660" s="519" t="s">
        <v>72097</v>
      </c>
      <c r="E5660" s="519" t="s">
        <v>72098</v>
      </c>
      <c r="F5660" s="519" t="s">
        <v>72099</v>
      </c>
      <c r="G5660" s="519" t="s">
        <v>72100</v>
      </c>
      <c r="I5660" s="519" t="s">
        <v>5</v>
      </c>
      <c r="J5660" s="650">
        <v>3710.45</v>
      </c>
    </row>
    <row r="5661" spans="1:10">
      <c r="A5661" s="519" t="s">
        <v>5876</v>
      </c>
      <c r="B5661" s="519" t="str">
        <f t="shared" si="88"/>
        <v>TAMPAO COMPLETO DE FERRO FUNDIDO NODULAR,ARTICULADO,PARA CAIXA TIPO R1,PADRAO TELEBRAS,CLASSE B125,CONFORME ABNT NBR 10160,ASSENTADO COM ARGAMASSA DE CIMENTO E AREIA,NO TRACO 1:4 EM VOLUME.FORNECIMENTO E ASSENTAMENTO</v>
      </c>
      <c r="C5661" s="519" t="s">
        <v>72085</v>
      </c>
      <c r="D5661" s="519" t="s">
        <v>72101</v>
      </c>
      <c r="E5661" s="519" t="s">
        <v>72102</v>
      </c>
      <c r="F5661" s="519" t="s">
        <v>72103</v>
      </c>
      <c r="I5661" s="519" t="s">
        <v>5</v>
      </c>
      <c r="J5661" s="650">
        <v>269.61</v>
      </c>
    </row>
    <row r="5662" spans="1:10">
      <c r="A5662" s="519" t="s">
        <v>5877</v>
      </c>
      <c r="B5662" s="519" t="str">
        <f t="shared" si="88"/>
        <v>TAMPAO COMPLETO DE FERRO FUNDIDO NODULAR,ARTICULADO,PARA CAIXA TIPO R1,PADRAO TELEBRAS,CLASSE B125,CONFORME ABNT NBR 10160,ASSENTADO COM ARGAMASSA DE CIMENTO E AREIA,NO TRACO 1:4 EM VOLUME.FORNECIMENTO E ASSENTAMENTO</v>
      </c>
      <c r="C5662" s="519" t="s">
        <v>72085</v>
      </c>
      <c r="D5662" s="519" t="s">
        <v>72101</v>
      </c>
      <c r="E5662" s="519" t="s">
        <v>72102</v>
      </c>
      <c r="F5662" s="519" t="s">
        <v>72103</v>
      </c>
      <c r="I5662" s="519" t="s">
        <v>5</v>
      </c>
      <c r="J5662" s="650">
        <v>261.44</v>
      </c>
    </row>
    <row r="5663" spans="1:10">
      <c r="A5663" s="519" t="s">
        <v>5878</v>
      </c>
      <c r="B5663" s="519" t="str">
        <f t="shared" si="88"/>
        <v>TAMPAO COMPLETO DE FERRO FUNDIDO NODULAR,ARTICULADO,PARA CAIXA TIPO R2,PADRAO TELEBRAS,CLASSE B125,CONFORME ABNT NBR 10160,ASSENTADO COM ARGAMASSA DE CIMENTO E AREIA,NO TRACO 1:4 EM VOLUME.FORNECIMENTO E ASSENTAMENTO</v>
      </c>
      <c r="C5663" s="519" t="s">
        <v>72085</v>
      </c>
      <c r="D5663" s="519" t="s">
        <v>72104</v>
      </c>
      <c r="E5663" s="519" t="s">
        <v>72102</v>
      </c>
      <c r="F5663" s="519" t="s">
        <v>72103</v>
      </c>
      <c r="I5663" s="519" t="s">
        <v>5</v>
      </c>
      <c r="J5663" s="650">
        <v>551.66999999999996</v>
      </c>
    </row>
    <row r="5664" spans="1:10">
      <c r="A5664" s="519" t="s">
        <v>5879</v>
      </c>
      <c r="B5664" s="519" t="str">
        <f t="shared" si="88"/>
        <v>TAMPAO COMPLETO DE FERRO FUNDIDO NODULAR,ARTICULADO,PARA CAIXA TIPO R2,PADRAO TELEBRAS,CLASSE B125,CONFORME ABNT NBR 10160,ASSENTADO COM ARGAMASSA DE CIMENTO E AREIA,NO TRACO 1:4 EM VOLUME.FORNECIMENTO E ASSENTAMENTO</v>
      </c>
      <c r="C5664" s="519" t="s">
        <v>72085</v>
      </c>
      <c r="D5664" s="519" t="s">
        <v>72104</v>
      </c>
      <c r="E5664" s="519" t="s">
        <v>72102</v>
      </c>
      <c r="F5664" s="519" t="s">
        <v>72103</v>
      </c>
      <c r="I5664" s="519" t="s">
        <v>5</v>
      </c>
      <c r="J5664" s="650">
        <v>542.4</v>
      </c>
    </row>
    <row r="5665" spans="1:10">
      <c r="A5665" s="519" t="s">
        <v>5880</v>
      </c>
      <c r="B5665" s="519" t="str">
        <f t="shared" si="88"/>
        <v>TAMPAO COMPLETO DE FERRO FUNDIDO NODULAR,ARTICULADO,PARA CAIXA TIPO R3,PADRAO TELEBRAS,CLASSE B125,CONFORME ABNT NBR 10160,ASSENTADO COM ARGAMASSA DE CIMENTO E AREIA,NO TRACO 1:4 EM VOLUME.FORNECIMENTO E ASSENTAMENTO</v>
      </c>
      <c r="C5665" s="519" t="s">
        <v>72085</v>
      </c>
      <c r="D5665" s="519" t="s">
        <v>72105</v>
      </c>
      <c r="E5665" s="519" t="s">
        <v>72102</v>
      </c>
      <c r="F5665" s="519" t="s">
        <v>72103</v>
      </c>
      <c r="I5665" s="519" t="s">
        <v>5</v>
      </c>
      <c r="J5665" s="650">
        <v>582.01</v>
      </c>
    </row>
    <row r="5666" spans="1:10">
      <c r="A5666" s="519" t="s">
        <v>5881</v>
      </c>
      <c r="B5666" s="519" t="str">
        <f t="shared" si="88"/>
        <v>TAMPAO COMPLETO DE FERRO FUNDIDO NODULAR,ARTICULADO,PARA CAIXA TIPO R3,PADRAO TELEBRAS,CLASSE B125,CONFORME ABNT NBR 10160,ASSENTADO COM ARGAMASSA DE CIMENTO E AREIA,NO TRACO 1:4 EM VOLUME.FORNECIMENTO E ASSENTAMENTO</v>
      </c>
      <c r="C5666" s="519" t="s">
        <v>72085</v>
      </c>
      <c r="D5666" s="519" t="s">
        <v>72105</v>
      </c>
      <c r="E5666" s="519" t="s">
        <v>72102</v>
      </c>
      <c r="F5666" s="519" t="s">
        <v>72103</v>
      </c>
      <c r="I5666" s="519" t="s">
        <v>5</v>
      </c>
      <c r="J5666" s="650">
        <v>565.69000000000005</v>
      </c>
    </row>
    <row r="5667" spans="1:10">
      <c r="A5667" s="519" t="s">
        <v>5882</v>
      </c>
      <c r="B5667" s="519" t="str">
        <f t="shared" si="88"/>
        <v>GRELHA PARA CANALETA DE FERRO FUNDIDO,COM CAIXILHO,COM (15X50)CM,CONFORME ABNT NBR 10160.FORNECIMENTO E ASSENTAMENTO</v>
      </c>
      <c r="C5667" s="519" t="s">
        <v>72106</v>
      </c>
      <c r="D5667" s="519" t="s">
        <v>72107</v>
      </c>
      <c r="I5667" s="519" t="s">
        <v>36</v>
      </c>
      <c r="J5667" s="650">
        <v>96.18</v>
      </c>
    </row>
    <row r="5668" spans="1:10">
      <c r="A5668" s="519" t="s">
        <v>5883</v>
      </c>
      <c r="B5668" s="519" t="str">
        <f t="shared" si="88"/>
        <v>GRELHA PARA CANALETA DE FERRO FUNDIDO,COM CAIXILHO,COM (15X50)CM,CONFORME ABNT NBR 10160.FORNECIMENTO E ASSENTAMENTO</v>
      </c>
      <c r="C5668" s="519" t="s">
        <v>72106</v>
      </c>
      <c r="D5668" s="519" t="s">
        <v>72107</v>
      </c>
      <c r="I5668" s="519" t="s">
        <v>36</v>
      </c>
      <c r="J5668" s="650">
        <v>95.82</v>
      </c>
    </row>
    <row r="5669" spans="1:10">
      <c r="A5669" s="519" t="s">
        <v>5884</v>
      </c>
      <c r="B5669" s="519" t="str">
        <f t="shared" si="88"/>
        <v>GRELHA PARA CANALETA DE FERRO FUNDIDO,COM CAIXILHO,COM (20X50)CM,CONFORME ABNT NBR 10160.FORNECIMENTO E ASSENTAMENTO</v>
      </c>
      <c r="C5669" s="519" t="s">
        <v>72108</v>
      </c>
      <c r="D5669" s="519" t="s">
        <v>72107</v>
      </c>
      <c r="I5669" s="519" t="s">
        <v>36</v>
      </c>
      <c r="J5669" s="650">
        <v>104.49</v>
      </c>
    </row>
    <row r="5670" spans="1:10">
      <c r="A5670" s="519" t="s">
        <v>5885</v>
      </c>
      <c r="B5670" s="519" t="str">
        <f t="shared" si="88"/>
        <v>GRELHA PARA CANALETA DE FERRO FUNDIDO,COM CAIXILHO,COM (20X50)CM,CONFORME ABNT NBR 10160.FORNECIMENTO E ASSENTAMENTO</v>
      </c>
      <c r="C5670" s="519" t="s">
        <v>72108</v>
      </c>
      <c r="D5670" s="519" t="s">
        <v>72107</v>
      </c>
      <c r="I5670" s="519" t="s">
        <v>36</v>
      </c>
      <c r="J5670" s="650">
        <v>104.13</v>
      </c>
    </row>
    <row r="5671" spans="1:10">
      <c r="A5671" s="519" t="s">
        <v>5886</v>
      </c>
      <c r="B5671" s="519" t="str">
        <f t="shared" si="88"/>
        <v>GRELHA PARA CANALETA DE FERRO FUNDIDO,COM CAIXILHO,COM (30X100)CM,CONFORME ABNT NBR 10160.FORNECIMENTO E ASSENTAMENTO</v>
      </c>
      <c r="C5671" s="519" t="s">
        <v>72109</v>
      </c>
      <c r="D5671" s="519" t="s">
        <v>72110</v>
      </c>
      <c r="I5671" s="519" t="s">
        <v>36</v>
      </c>
      <c r="J5671" s="650">
        <v>127.72</v>
      </c>
    </row>
    <row r="5672" spans="1:10">
      <c r="A5672" s="519" t="s">
        <v>5887</v>
      </c>
      <c r="B5672" s="519" t="str">
        <f t="shared" si="88"/>
        <v>GRELHA PARA CANALETA DE FERRO FUNDIDO,COM CAIXILHO,COM (30X100)CM,CONFORME ABNT NBR 10160.FORNECIMENTO E ASSENTAMENTO</v>
      </c>
      <c r="C5672" s="519" t="s">
        <v>72109</v>
      </c>
      <c r="D5672" s="519" t="s">
        <v>72110</v>
      </c>
      <c r="I5672" s="519" t="s">
        <v>36</v>
      </c>
      <c r="J5672" s="650">
        <v>127.36</v>
      </c>
    </row>
    <row r="5673" spans="1:10">
      <c r="A5673" s="519" t="s">
        <v>5888</v>
      </c>
      <c r="B5673" s="519" t="str">
        <f t="shared" si="88"/>
        <v>GRELHA PARA CANALETA DE FERRO FUNDIDO,COM CAIXILHO,COM (40X100)CM,CONFORME ABNT NBR 10160.FORNECIMENTO E ASSENTAMENTO</v>
      </c>
      <c r="C5673" s="519" t="s">
        <v>72111</v>
      </c>
      <c r="D5673" s="519" t="s">
        <v>72110</v>
      </c>
      <c r="I5673" s="519" t="s">
        <v>36</v>
      </c>
      <c r="J5673" s="650">
        <v>228.82</v>
      </c>
    </row>
    <row r="5674" spans="1:10">
      <c r="A5674" s="519" t="s">
        <v>5889</v>
      </c>
      <c r="B5674" s="519" t="str">
        <f t="shared" si="88"/>
        <v>GRELHA PARA CANALETA DE FERRO FUNDIDO,COM CAIXILHO,COM (40X100)CM,CONFORME ABNT NBR 10160.FORNECIMENTO E ASSENTAMENTO</v>
      </c>
      <c r="C5674" s="519" t="s">
        <v>72111</v>
      </c>
      <c r="D5674" s="519" t="s">
        <v>72110</v>
      </c>
      <c r="I5674" s="519" t="s">
        <v>36</v>
      </c>
      <c r="J5674" s="650">
        <v>228.46</v>
      </c>
    </row>
    <row r="5675" spans="1:10">
      <c r="A5675" s="519" t="s">
        <v>5890</v>
      </c>
      <c r="B5675" s="519"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5" s="519" t="s">
        <v>35797</v>
      </c>
      <c r="D5675" s="519" t="s">
        <v>35798</v>
      </c>
      <c r="E5675" s="519" t="s">
        <v>35799</v>
      </c>
      <c r="F5675" s="519" t="s">
        <v>35800</v>
      </c>
      <c r="G5675" s="519" t="s">
        <v>35794</v>
      </c>
      <c r="I5675" s="519" t="s">
        <v>5</v>
      </c>
      <c r="J5675" s="650">
        <v>312.18</v>
      </c>
    </row>
    <row r="5676" spans="1:10">
      <c r="A5676" s="519" t="s">
        <v>5891</v>
      </c>
      <c r="B5676" s="519" t="str">
        <f t="shared" si="88"/>
        <v>CAIXA DE PASSEIO DE FºFº,PARA REGISTRO,COM PESO TOTAL DE 28KG,PADRAO CEDAE(T-34),CARGA MINIMA PARA TESTE 6T,RESISTENCIAMAXIMA DE ROMPIMENTO 7,5T E FLECHA RESIDUAL MAXIMA DE 13MM,ASSENTADA COM ARGAMASSA DE CIMENTO E AREIA,NO TRACO 1:4 EM VOLUME.FORNECIMENTO E ASSENTAMENTO</v>
      </c>
      <c r="C5676" s="519" t="s">
        <v>35797</v>
      </c>
      <c r="D5676" s="519" t="s">
        <v>35798</v>
      </c>
      <c r="E5676" s="519" t="s">
        <v>35799</v>
      </c>
      <c r="F5676" s="519" t="s">
        <v>35800</v>
      </c>
      <c r="G5676" s="519" t="s">
        <v>35794</v>
      </c>
      <c r="I5676" s="519" t="s">
        <v>5</v>
      </c>
      <c r="J5676" s="650">
        <v>304.02</v>
      </c>
    </row>
    <row r="5677" spans="1:10">
      <c r="A5677" s="519" t="s">
        <v>5892</v>
      </c>
      <c r="B5677" s="519" t="str">
        <f t="shared" si="88"/>
        <v>CAIXA DE RUA COMPLETA DE FERRO FUNDIDO,PESO TOTAL DE 54KG,COM CAPACIDADE DE CARGA DE 15T,PARA REGISTRO PADRAO CEDAE,ASSENTADA COM ARGAMASSA DE CIMENTO E AREIA NO TRACO 1:4 EM VOLUME.FORNECIMENTO E ASSENTAMENTO</v>
      </c>
      <c r="C5677" s="519" t="s">
        <v>50461</v>
      </c>
      <c r="D5677" s="519" t="s">
        <v>50462</v>
      </c>
      <c r="E5677" s="519" t="s">
        <v>50463</v>
      </c>
      <c r="F5677" s="519" t="s">
        <v>35791</v>
      </c>
      <c r="I5677" s="519" t="s">
        <v>5</v>
      </c>
      <c r="J5677" s="650">
        <v>805.66</v>
      </c>
    </row>
    <row r="5678" spans="1:10">
      <c r="A5678" s="519" t="s">
        <v>5893</v>
      </c>
      <c r="B5678" s="519" t="str">
        <f t="shared" si="88"/>
        <v>CAIXA DE RUA COMPLETA DE FERRO FUNDIDO,PESO TOTAL DE 54KG,COM CAPACIDADE DE CARGA DE 15T,PARA REGISTRO PADRAO CEDAE,ASSENTADA COM ARGAMASSA DE CIMENTO E AREIA NO TRACO 1:4 EM VOLUME.FORNECIMENTO E ASSENTAMENTO</v>
      </c>
      <c r="C5678" s="519" t="s">
        <v>50461</v>
      </c>
      <c r="D5678" s="519" t="s">
        <v>50462</v>
      </c>
      <c r="E5678" s="519" t="s">
        <v>50463</v>
      </c>
      <c r="F5678" s="519" t="s">
        <v>35791</v>
      </c>
      <c r="I5678" s="519" t="s">
        <v>5</v>
      </c>
      <c r="J5678" s="650">
        <v>797.49</v>
      </c>
    </row>
    <row r="5679" spans="1:10">
      <c r="A5679" s="519" t="s">
        <v>5894</v>
      </c>
      <c r="B5679" s="519" t="str">
        <f t="shared" si="88"/>
        <v>DEGRAU DE FERRO FUNDIDO,FORMATO U,FIXADO EM CONCRETO.FORNECIMENTO E COLOCACAO</v>
      </c>
      <c r="C5679" s="519" t="s">
        <v>72112</v>
      </c>
      <c r="D5679" s="519" t="s">
        <v>32940</v>
      </c>
      <c r="I5679" s="519" t="s">
        <v>5</v>
      </c>
      <c r="J5679" s="650">
        <v>95.61</v>
      </c>
    </row>
    <row r="5680" spans="1:10">
      <c r="A5680" s="519" t="s">
        <v>5895</v>
      </c>
      <c r="B5680" s="519" t="str">
        <f t="shared" si="88"/>
        <v>DEGRAU DE FERRO FUNDIDO,FORMATO U,FIXADO EM CONCRETO.FORNECIMENTO E COLOCACAO</v>
      </c>
      <c r="C5680" s="519" t="s">
        <v>72112</v>
      </c>
      <c r="D5680" s="519" t="s">
        <v>32940</v>
      </c>
      <c r="I5680" s="519" t="s">
        <v>5</v>
      </c>
      <c r="J5680" s="650">
        <v>87.99</v>
      </c>
    </row>
    <row r="5681" spans="1:10">
      <c r="A5681" s="519" t="s">
        <v>5896</v>
      </c>
      <c r="B5681" s="519" t="str">
        <f t="shared" si="88"/>
        <v>TAMPAO DE FERRO FUNDIDO NODULAR MISTO (FERRO FUNDIDO E CONCRETO,EXCLUSIVE ESTE),ARTICULADO,TIPO PESADO,DE 0,60M DE DIAMETRO,ASSENTADO COM ARGAMASSA DE CIMENTO E AREIA,NO TRACO 1:4EM VOLUME.FORNECIMENTO E ASSENTAMENTO</v>
      </c>
      <c r="C5681" s="519" t="s">
        <v>72113</v>
      </c>
      <c r="D5681" s="519" t="s">
        <v>72114</v>
      </c>
      <c r="E5681" s="519" t="s">
        <v>72115</v>
      </c>
      <c r="F5681" s="519" t="s">
        <v>72116</v>
      </c>
      <c r="I5681" s="519" t="s">
        <v>5</v>
      </c>
      <c r="J5681" s="650">
        <v>436.33</v>
      </c>
    </row>
    <row r="5682" spans="1:10">
      <c r="A5682" s="519" t="s">
        <v>5897</v>
      </c>
      <c r="B5682" s="519" t="str">
        <f t="shared" si="88"/>
        <v>TAMPAO DE FERRO FUNDIDO NODULAR MISTO (FERRO FUNDIDO E CONCRETO,EXCLUSIVE ESTE),ARTICULADO,TIPO PESADO,DE 0,60M DE DIAMETRO,ASSENTADO COM ARGAMASSA DE CIMENTO E AREIA,NO TRACO 1:4EM VOLUME.FORNECIMENTO E ASSENTAMENTO</v>
      </c>
      <c r="C5682" s="519" t="s">
        <v>72113</v>
      </c>
      <c r="D5682" s="519" t="s">
        <v>72114</v>
      </c>
      <c r="E5682" s="519" t="s">
        <v>72115</v>
      </c>
      <c r="F5682" s="519" t="s">
        <v>72116</v>
      </c>
      <c r="I5682" s="519" t="s">
        <v>5</v>
      </c>
      <c r="J5682" s="650">
        <v>425.45</v>
      </c>
    </row>
    <row r="5683" spans="1:10">
      <c r="A5683" s="519" t="s">
        <v>5898</v>
      </c>
      <c r="B5683" s="519" t="str">
        <f t="shared" si="88"/>
        <v>TAMPAO DE FERRO FUNDIDO NODULAR MISTO (FERRO FUNDIDO E CONCRETO,EXCLUSIVE ESTE),ARTICULADO,TIPO LEVE,DE 0,60M DE DIAMETRO,ASSENTADO COM ARGAMASSA DE CIMENTO E AREIA,NO TRACO 1:4 EM VOLUME.FORNECIMENTO E ASSENTAMENTO</v>
      </c>
      <c r="C5683" s="519" t="s">
        <v>72113</v>
      </c>
      <c r="D5683" s="519" t="s">
        <v>72117</v>
      </c>
      <c r="E5683" s="519" t="s">
        <v>72118</v>
      </c>
      <c r="F5683" s="519" t="s">
        <v>72119</v>
      </c>
      <c r="I5683" s="519" t="s">
        <v>5</v>
      </c>
      <c r="J5683" s="650">
        <v>245.31</v>
      </c>
    </row>
    <row r="5684" spans="1:10">
      <c r="A5684" s="519" t="s">
        <v>5899</v>
      </c>
      <c r="B5684" s="519" t="str">
        <f t="shared" si="88"/>
        <v>TAMPAO DE FERRO FUNDIDO NODULAR MISTO (FERRO FUNDIDO E CONCRETO,EXCLUSIVE ESTE),ARTICULADO,TIPO LEVE,DE 0,60M DE DIAMETRO,ASSENTADO COM ARGAMASSA DE CIMENTO E AREIA,NO TRACO 1:4 EM VOLUME.FORNECIMENTO E ASSENTAMENTO</v>
      </c>
      <c r="C5684" s="519" t="s">
        <v>72113</v>
      </c>
      <c r="D5684" s="519" t="s">
        <v>72117</v>
      </c>
      <c r="E5684" s="519" t="s">
        <v>72118</v>
      </c>
      <c r="F5684" s="519" t="s">
        <v>72119</v>
      </c>
      <c r="I5684" s="519" t="s">
        <v>5</v>
      </c>
      <c r="J5684" s="650">
        <v>237.15</v>
      </c>
    </row>
    <row r="5685" spans="1:10">
      <c r="A5685" s="519" t="s">
        <v>5900</v>
      </c>
      <c r="B5685" s="519" t="str">
        <f t="shared" si="88"/>
        <v>POCO DE VISITA,DE ANEIS DE CONCRETO PRE-MOLDADOS,PARA ESGOTOS SANITARIOS,SEGUNDO ESPECIFICACOES DA CEDAE,INCLUSIVE DEGRAUS,EXCLUSIVE TAMPAO DE FERRO FUNDIDO,COM PROFUNDIDADE DE 0,60M</v>
      </c>
      <c r="C5685" s="519" t="s">
        <v>35801</v>
      </c>
      <c r="D5685" s="519" t="s">
        <v>35802</v>
      </c>
      <c r="E5685" s="519" t="s">
        <v>35803</v>
      </c>
      <c r="F5685" s="519" t="s">
        <v>35804</v>
      </c>
      <c r="I5685" s="519" t="s">
        <v>5</v>
      </c>
      <c r="J5685" s="650">
        <v>306.81</v>
      </c>
    </row>
    <row r="5686" spans="1:10">
      <c r="A5686" s="519" t="s">
        <v>5901</v>
      </c>
      <c r="B5686" s="519" t="str">
        <f t="shared" si="88"/>
        <v>POCO DE VISITA,DE ANEIS DE CONCRETO PRE-MOLDADOS,PARA ESGOTOS SANITARIOS,SEGUNDO ESPECIFICACOES DA CEDAE,INCLUSIVE DEGRAUS,EXCLUSIVE TAMPAO DE FERRO FUNDIDO,COM PROFUNDIDADE DE 0,60M</v>
      </c>
      <c r="C5686" s="519" t="s">
        <v>35801</v>
      </c>
      <c r="D5686" s="519" t="s">
        <v>35802</v>
      </c>
      <c r="E5686" s="519" t="s">
        <v>35803</v>
      </c>
      <c r="F5686" s="519" t="s">
        <v>35804</v>
      </c>
      <c r="I5686" s="519" t="s">
        <v>5</v>
      </c>
      <c r="J5686" s="650">
        <v>298.27</v>
      </c>
    </row>
    <row r="5687" spans="1:10">
      <c r="A5687" s="519" t="s">
        <v>5902</v>
      </c>
      <c r="B5687" s="519" t="str">
        <f t="shared" si="88"/>
        <v>POCO DE VISITA,DE ANEIS DE CONCRETO PRE-MOLDADOS,PARA ESGOTOS SANITARIOS,SEGUNDO ESPECIFICACOES DA CEDAE,INCLUSIVE DEGRAUS,EXCLUSIVE TAMPAO DE FERRO FUNDIDO,COM PROFUNDIDADE DE 0,80M</v>
      </c>
      <c r="C5687" s="519" t="s">
        <v>35801</v>
      </c>
      <c r="D5687" s="519" t="s">
        <v>35802</v>
      </c>
      <c r="E5687" s="519" t="s">
        <v>35805</v>
      </c>
      <c r="F5687" s="519" t="s">
        <v>35804</v>
      </c>
      <c r="I5687" s="519" t="s">
        <v>5</v>
      </c>
      <c r="J5687" s="650">
        <v>481.85</v>
      </c>
    </row>
    <row r="5688" spans="1:10">
      <c r="A5688" s="519" t="s">
        <v>5903</v>
      </c>
      <c r="B5688" s="519" t="str">
        <f t="shared" si="88"/>
        <v>POCO DE VISITA,DE ANEIS DE CONCRETO PRE-MOLDADOS,PARA ESGOTOS SANITARIOS,SEGUNDO ESPECIFICACOES DA CEDAE,INCLUSIVE DEGRAUS,EXCLUSIVE TAMPAO DE FERRO FUNDIDO,COM PROFUNDIDADE DE 0,80M</v>
      </c>
      <c r="C5688" s="519" t="s">
        <v>35801</v>
      </c>
      <c r="D5688" s="519" t="s">
        <v>35802</v>
      </c>
      <c r="E5688" s="519" t="s">
        <v>35805</v>
      </c>
      <c r="F5688" s="519" t="s">
        <v>35804</v>
      </c>
      <c r="I5688" s="519" t="s">
        <v>5</v>
      </c>
      <c r="J5688" s="650">
        <v>471.09</v>
      </c>
    </row>
    <row r="5689" spans="1:10">
      <c r="A5689" s="519" t="s">
        <v>5904</v>
      </c>
      <c r="B5689" s="519" t="str">
        <f t="shared" si="88"/>
        <v>POCO DE VISITA,DE ANEIS DE CONCRETO PRE-MOLDADOS,PARA ESGOTOS SANITARIOS,SEGUNDO ESPECIFICACOES DA CEDAE,INCLUSIVE DEGRAUS,EXCLUSIVE TAMPAO DE FERRO FUNDIDO,COM PROFUNDIDADE DE 1,00M</v>
      </c>
      <c r="C5689" s="519" t="s">
        <v>35801</v>
      </c>
      <c r="D5689" s="519" t="s">
        <v>35802</v>
      </c>
      <c r="E5689" s="519" t="s">
        <v>35806</v>
      </c>
      <c r="F5689" s="519" t="s">
        <v>35804</v>
      </c>
      <c r="I5689" s="519" t="s">
        <v>5</v>
      </c>
      <c r="J5689" s="650">
        <v>566.64</v>
      </c>
    </row>
    <row r="5690" spans="1:10">
      <c r="A5690" s="519" t="s">
        <v>5905</v>
      </c>
      <c r="B5690" s="519" t="str">
        <f t="shared" si="88"/>
        <v>POCO DE VISITA,DE ANEIS DE CONCRETO PRE-MOLDADOS,PARA ESGOTOS SANITARIOS,SEGUNDO ESPECIFICACOES DA CEDAE,INCLUSIVE DEGRAUS,EXCLUSIVE TAMPAO DE FERRO FUNDIDO,COM PROFUNDIDADE DE 1,00M</v>
      </c>
      <c r="C5690" s="519" t="s">
        <v>35801</v>
      </c>
      <c r="D5690" s="519" t="s">
        <v>35802</v>
      </c>
      <c r="E5690" s="519" t="s">
        <v>35806</v>
      </c>
      <c r="F5690" s="519" t="s">
        <v>35804</v>
      </c>
      <c r="I5690" s="519" t="s">
        <v>5</v>
      </c>
      <c r="J5690" s="650">
        <v>554.35</v>
      </c>
    </row>
    <row r="5691" spans="1:10">
      <c r="A5691" s="519" t="s">
        <v>5906</v>
      </c>
      <c r="B5691" s="519" t="str">
        <f t="shared" si="88"/>
        <v>POCO DE VISITA,DE ANEIS DE CONCRETO PRE-MOLDADOS,PARA ESGOTOS SANITARIOS,SEGUNDO ESPECIFICACOES DA CEDAE,INCLUSIVE DEGRAUS,EXCLUSIVE TAMPAO DE FERRO FUNDIDO,COM PROFUNDIDADE DE 1,05M</v>
      </c>
      <c r="C5691" s="519" t="s">
        <v>35801</v>
      </c>
      <c r="D5691" s="519" t="s">
        <v>35802</v>
      </c>
      <c r="E5691" s="519" t="s">
        <v>35806</v>
      </c>
      <c r="F5691" s="519" t="s">
        <v>35807</v>
      </c>
      <c r="I5691" s="519" t="s">
        <v>5</v>
      </c>
      <c r="J5691" s="650">
        <v>1210.1400000000001</v>
      </c>
    </row>
    <row r="5692" spans="1:10">
      <c r="A5692" s="519" t="s">
        <v>5907</v>
      </c>
      <c r="B5692" s="519" t="str">
        <f t="shared" si="88"/>
        <v>POCO DE VISITA,DE ANEIS DE CONCRETO PRE-MOLDADOS,PARA ESGOTOS SANITARIOS,SEGUNDO ESPECIFICACOES DA CEDAE,INCLUSIVE DEGRAUS,EXCLUSIVE TAMPAO DE FERRO FUNDIDO,COM PROFUNDIDADE DE 1,05M</v>
      </c>
      <c r="C5692" s="519" t="s">
        <v>35801</v>
      </c>
      <c r="D5692" s="519" t="s">
        <v>35802</v>
      </c>
      <c r="E5692" s="519" t="s">
        <v>35806</v>
      </c>
      <c r="F5692" s="519" t="s">
        <v>35807</v>
      </c>
      <c r="I5692" s="519" t="s">
        <v>5</v>
      </c>
      <c r="J5692" s="650">
        <v>1195.57</v>
      </c>
    </row>
    <row r="5693" spans="1:10">
      <c r="A5693" s="519" t="s">
        <v>5908</v>
      </c>
      <c r="B5693" s="519" t="str">
        <f t="shared" si="88"/>
        <v>POCO DE VISITA,DE ANEIS DE CONCRETO PRE-MOLDADOS,PARA ESGOTOS SANITARIOS,SEGUNDO ESPECIFICACOES DA CEDAE,INCLUSIVE DEGRAUS,EXCLUSIVE TAMPAO DE FERRO FUNDIDO,COM PROFUNDIDADE DE 1,20M</v>
      </c>
      <c r="C5693" s="519" t="s">
        <v>35801</v>
      </c>
      <c r="D5693" s="519" t="s">
        <v>35802</v>
      </c>
      <c r="E5693" s="519" t="s">
        <v>35808</v>
      </c>
      <c r="F5693" s="519" t="s">
        <v>35804</v>
      </c>
      <c r="I5693" s="519" t="s">
        <v>5</v>
      </c>
      <c r="J5693" s="650">
        <v>1265.07</v>
      </c>
    </row>
    <row r="5694" spans="1:10">
      <c r="A5694" s="519" t="s">
        <v>5909</v>
      </c>
      <c r="B5694" s="519" t="str">
        <f t="shared" si="88"/>
        <v>POCO DE VISITA,DE ANEIS DE CONCRETO PRE-MOLDADOS,PARA ESGOTOS SANITARIOS,SEGUNDO ESPECIFICACOES DA CEDAE,INCLUSIVE DEGRAUS,EXCLUSIVE TAMPAO DE FERRO FUNDIDO,COM PROFUNDIDADE DE 1,20M</v>
      </c>
      <c r="C5694" s="519" t="s">
        <v>35801</v>
      </c>
      <c r="D5694" s="519" t="s">
        <v>35802</v>
      </c>
      <c r="E5694" s="519" t="s">
        <v>35808</v>
      </c>
      <c r="F5694" s="519" t="s">
        <v>35804</v>
      </c>
      <c r="I5694" s="519" t="s">
        <v>5</v>
      </c>
      <c r="J5694" s="650">
        <v>1249.1099999999999</v>
      </c>
    </row>
    <row r="5695" spans="1:10">
      <c r="A5695" s="519" t="s">
        <v>5910</v>
      </c>
      <c r="B5695" s="519" t="str">
        <f t="shared" si="88"/>
        <v>POCO DE VISITA,DE ANEIS DE CONCRETO PRE-MOLDADOS,PARA ESGOTOS SANITARIOS,SEGUNDO ESPECIFICACOES DA CEDAE,INCLUSIVE DEGRAUS,EXCLUSIVE TAMPAO DE FERRO FUNDIDO,COM PROFUNDIDADE DE 1,40M</v>
      </c>
      <c r="C5695" s="519" t="s">
        <v>35801</v>
      </c>
      <c r="D5695" s="519" t="s">
        <v>35802</v>
      </c>
      <c r="E5695" s="519" t="s">
        <v>35809</v>
      </c>
      <c r="F5695" s="519" t="s">
        <v>35804</v>
      </c>
      <c r="I5695" s="519" t="s">
        <v>5</v>
      </c>
      <c r="J5695" s="650">
        <v>1444.44</v>
      </c>
    </row>
    <row r="5696" spans="1:10">
      <c r="A5696" s="519" t="s">
        <v>5911</v>
      </c>
      <c r="B5696" s="519" t="str">
        <f t="shared" si="88"/>
        <v>POCO DE VISITA,DE ANEIS DE CONCRETO PRE-MOLDADOS,PARA ESGOTOS SANITARIOS,SEGUNDO ESPECIFICACOES DA CEDAE,INCLUSIVE DEGRAUS,EXCLUSIVE TAMPAO DE FERRO FUNDIDO,COM PROFUNDIDADE DE 1,40M</v>
      </c>
      <c r="C5696" s="519" t="s">
        <v>35801</v>
      </c>
      <c r="D5696" s="519" t="s">
        <v>35802</v>
      </c>
      <c r="E5696" s="519" t="s">
        <v>35809</v>
      </c>
      <c r="F5696" s="519" t="s">
        <v>35804</v>
      </c>
      <c r="I5696" s="519" t="s">
        <v>5</v>
      </c>
      <c r="J5696" s="650">
        <v>1426.29</v>
      </c>
    </row>
    <row r="5697" spans="1:10">
      <c r="A5697" s="519" t="s">
        <v>5912</v>
      </c>
      <c r="B5697" s="519" t="str">
        <f t="shared" si="88"/>
        <v>POCO DE VISITA,DE ANEIS DE CONCRETO PRE-MOLDADOS,PARA ESGOTOS SANITARIOS,SEGUNDO ESPECIFICACOES DA CEDAE,INCLUSIVE DEGRAUS,EXCLUSIVE TAMPAO DE FERRO FUNDIDO,COM PROFUNDIDADE DE 1,50M</v>
      </c>
      <c r="C5697" s="519" t="s">
        <v>35801</v>
      </c>
      <c r="D5697" s="519" t="s">
        <v>35802</v>
      </c>
      <c r="E5697" s="519" t="s">
        <v>35810</v>
      </c>
      <c r="F5697" s="519" t="s">
        <v>35804</v>
      </c>
      <c r="I5697" s="519" t="s">
        <v>5</v>
      </c>
      <c r="J5697" s="650">
        <v>1486.67</v>
      </c>
    </row>
    <row r="5698" spans="1:10">
      <c r="A5698" s="519" t="s">
        <v>5913</v>
      </c>
      <c r="B5698" s="519" t="str">
        <f t="shared" si="88"/>
        <v>POCO DE VISITA,DE ANEIS DE CONCRETO PRE-MOLDADOS,PARA ESGOTOS SANITARIOS,SEGUNDO ESPECIFICACOES DA CEDAE,INCLUSIVE DEGRAUS,EXCLUSIVE TAMPAO DE FERRO FUNDIDO,COM PROFUNDIDADE DE 1,50M</v>
      </c>
      <c r="C5698" s="519" t="s">
        <v>35801</v>
      </c>
      <c r="D5698" s="519" t="s">
        <v>35802</v>
      </c>
      <c r="E5698" s="519" t="s">
        <v>35810</v>
      </c>
      <c r="F5698" s="519" t="s">
        <v>35804</v>
      </c>
      <c r="I5698" s="519" t="s">
        <v>5</v>
      </c>
      <c r="J5698" s="650">
        <v>1467.77</v>
      </c>
    </row>
    <row r="5699" spans="1:10">
      <c r="A5699" s="519" t="s">
        <v>5914</v>
      </c>
      <c r="B5699" s="519" t="str">
        <f t="shared" si="88"/>
        <v>POCO DE VISITA,DE ANEIS DE CONCRETO PRE-MOLDADOS,PARA ESGOTOS SANITARIOS,SEGUNDO ESPECIFICACOES DA CEDAE,INCLUSIVE DEGRAUS,EXCLUSIVE TAMPAO DE FERRO FUNDIDO,COM PROFUNDIDADE DE 1,60M</v>
      </c>
      <c r="C5699" s="519" t="s">
        <v>35801</v>
      </c>
      <c r="D5699" s="519" t="s">
        <v>35802</v>
      </c>
      <c r="E5699" s="519" t="s">
        <v>35811</v>
      </c>
      <c r="F5699" s="519" t="s">
        <v>35804</v>
      </c>
      <c r="I5699" s="519" t="s">
        <v>5</v>
      </c>
      <c r="J5699" s="650">
        <v>1480.35</v>
      </c>
    </row>
    <row r="5700" spans="1:10">
      <c r="A5700" s="519" t="s">
        <v>5915</v>
      </c>
      <c r="B5700" s="519" t="str">
        <f t="shared" si="88"/>
        <v>POCO DE VISITA,DE ANEIS DE CONCRETO PRE-MOLDADOS,PARA ESGOTOS SANITARIOS,SEGUNDO ESPECIFICACOES DA CEDAE,INCLUSIVE DEGRAUS,EXCLUSIVE TAMPAO DE FERRO FUNDIDO,COM PROFUNDIDADE DE 1,60M</v>
      </c>
      <c r="C5700" s="519" t="s">
        <v>35801</v>
      </c>
      <c r="D5700" s="519" t="s">
        <v>35802</v>
      </c>
      <c r="E5700" s="519" t="s">
        <v>35811</v>
      </c>
      <c r="F5700" s="519" t="s">
        <v>35804</v>
      </c>
      <c r="I5700" s="519" t="s">
        <v>5</v>
      </c>
      <c r="J5700" s="650">
        <v>1460.76</v>
      </c>
    </row>
    <row r="5701" spans="1:10">
      <c r="A5701" s="519" t="s">
        <v>5916</v>
      </c>
      <c r="B5701" s="519" t="str">
        <f t="shared" si="88"/>
        <v>POCO DE VISITA,DE ANEIS DE CONCRETO PRE-MOLDADOS,PARA ESGOTOS SANITARIOS,SEGUNDO ESPECIFICACOES DA CEDAE,INCLUSIVE DEGRAUS,EXCLUSIVE TAMPAO DE FERRO FUNDIDO,COM PROFUNDIDADE DE 1,70M</v>
      </c>
      <c r="C5701" s="519" t="s">
        <v>35801</v>
      </c>
      <c r="D5701" s="519" t="s">
        <v>35802</v>
      </c>
      <c r="E5701" s="519" t="s">
        <v>35812</v>
      </c>
      <c r="F5701" s="519" t="s">
        <v>35804</v>
      </c>
      <c r="I5701" s="519" t="s">
        <v>5</v>
      </c>
      <c r="J5701" s="650">
        <v>1668.95</v>
      </c>
    </row>
    <row r="5702" spans="1:10">
      <c r="A5702" s="519" t="s">
        <v>5917</v>
      </c>
      <c r="B5702" s="519" t="str">
        <f t="shared" si="88"/>
        <v>POCO DE VISITA,DE ANEIS DE CONCRETO PRE-MOLDADOS,PARA ESGOTOS SANITARIOS,SEGUNDO ESPECIFICACOES DA CEDAE,INCLUSIVE DEGRAUS,EXCLUSIVE TAMPAO DE FERRO FUNDIDO,COM PROFUNDIDADE DE 1,70M</v>
      </c>
      <c r="C5702" s="519" t="s">
        <v>35801</v>
      </c>
      <c r="D5702" s="519" t="s">
        <v>35802</v>
      </c>
      <c r="E5702" s="519" t="s">
        <v>35812</v>
      </c>
      <c r="F5702" s="519" t="s">
        <v>35804</v>
      </c>
      <c r="I5702" s="519" t="s">
        <v>5</v>
      </c>
      <c r="J5702" s="650">
        <v>1647.84</v>
      </c>
    </row>
    <row r="5703" spans="1:10">
      <c r="A5703" s="519" t="s">
        <v>5918</v>
      </c>
      <c r="B5703" s="519" t="str">
        <f t="shared" si="88"/>
        <v>POCO DE VISITA,DE ANEIS DE CONCRETO PRE-MOLDADOS,PARA ESGOTOS SANITARIOS,SEGUNDO ESPECIFICACOES DA CEDAE,INCLUSIVE DEGRAUS,EXCLUSIVE TAMPAO DE FERRO FUNDIDO,COM PROFUNDIDADE DE 2,00M</v>
      </c>
      <c r="C5703" s="519" t="s">
        <v>35801</v>
      </c>
      <c r="D5703" s="519" t="s">
        <v>35802</v>
      </c>
      <c r="E5703" s="519" t="s">
        <v>35813</v>
      </c>
      <c r="F5703" s="519" t="s">
        <v>35804</v>
      </c>
      <c r="I5703" s="519" t="s">
        <v>5</v>
      </c>
      <c r="J5703" s="650">
        <v>1798.11</v>
      </c>
    </row>
    <row r="5704" spans="1:10">
      <c r="A5704" s="519" t="s">
        <v>5919</v>
      </c>
      <c r="B5704" s="519" t="str">
        <f t="shared" ref="B5704:B5767" si="89">C5704&amp;D5704&amp;E5704&amp;F5704&amp;G5704&amp;H5704</f>
        <v>POCO DE VISITA,DE ANEIS DE CONCRETO PRE-MOLDADOS,PARA ESGOTOS SANITARIOS,SEGUNDO ESPECIFICACOES DA CEDAE,INCLUSIVE DEGRAUS,EXCLUSIVE TAMPAO DE FERRO FUNDIDO,COM PROFUNDIDADE DE 2,00M</v>
      </c>
      <c r="C5704" s="519" t="s">
        <v>35801</v>
      </c>
      <c r="D5704" s="519" t="s">
        <v>35802</v>
      </c>
      <c r="E5704" s="519" t="s">
        <v>35813</v>
      </c>
      <c r="F5704" s="519" t="s">
        <v>35804</v>
      </c>
      <c r="I5704" s="519" t="s">
        <v>5</v>
      </c>
      <c r="J5704" s="650">
        <v>1774.11</v>
      </c>
    </row>
    <row r="5705" spans="1:10">
      <c r="A5705" s="519" t="s">
        <v>5920</v>
      </c>
      <c r="B5705" s="519" t="str">
        <f t="shared" si="89"/>
        <v>POCO DE VISITA,DE ANEIS DE CONCRETO PRE-MOLDADOS,PARA ESGOTOS SANITARIOS,SEGUNDO ESPECIFICACOES DA CEDAE,INCLUSIVE DEGRAUS,EXCLUSIVE TAMPAO DE FERRO FUNDIDO,COM PROFUNDIDADE DE 2,30M</v>
      </c>
      <c r="C5705" s="519" t="s">
        <v>35801</v>
      </c>
      <c r="D5705" s="519" t="s">
        <v>35802</v>
      </c>
      <c r="E5705" s="519" t="s">
        <v>35814</v>
      </c>
      <c r="F5705" s="519" t="s">
        <v>35804</v>
      </c>
      <c r="I5705" s="519" t="s">
        <v>5</v>
      </c>
      <c r="J5705" s="650">
        <v>1905.54</v>
      </c>
    </row>
    <row r="5706" spans="1:10">
      <c r="A5706" s="519" t="s">
        <v>5921</v>
      </c>
      <c r="B5706" s="519" t="str">
        <f t="shared" si="89"/>
        <v>POCO DE VISITA,DE ANEIS DE CONCRETO PRE-MOLDADOS,PARA ESGOTOS SANITARIOS,SEGUNDO ESPECIFICACOES DA CEDAE,INCLUSIVE DEGRAUS,EXCLUSIVE TAMPAO DE FERRO FUNDIDO,COM PROFUNDIDADE DE 2,30M</v>
      </c>
      <c r="C5706" s="519" t="s">
        <v>35801</v>
      </c>
      <c r="D5706" s="519" t="s">
        <v>35802</v>
      </c>
      <c r="E5706" s="519" t="s">
        <v>35814</v>
      </c>
      <c r="F5706" s="519" t="s">
        <v>35804</v>
      </c>
      <c r="I5706" s="519" t="s">
        <v>5</v>
      </c>
      <c r="J5706" s="650">
        <v>1881.54</v>
      </c>
    </row>
    <row r="5707" spans="1:10">
      <c r="A5707" s="519" t="s">
        <v>5922</v>
      </c>
      <c r="B5707" s="519" t="str">
        <f t="shared" si="89"/>
        <v>POCO DE VISITA,DE ANEIS DE CONCRETO PRE-MOLDADOS,PARA ESGOTOS SANITARIOS,SEGUNDO ESPECIFICACOES DA CEDAE,INCLUSIVE DEGRAUS,EXCLUSIVE TAMPAO DE FERRO FUNDIDO,COM PROFUNDIDADE DE 2,60M</v>
      </c>
      <c r="C5707" s="519" t="s">
        <v>35801</v>
      </c>
      <c r="D5707" s="519" t="s">
        <v>35802</v>
      </c>
      <c r="E5707" s="519" t="s">
        <v>35815</v>
      </c>
      <c r="F5707" s="519" t="s">
        <v>35804</v>
      </c>
      <c r="I5707" s="519" t="s">
        <v>5</v>
      </c>
      <c r="J5707" s="650">
        <v>2060.34</v>
      </c>
    </row>
    <row r="5708" spans="1:10">
      <c r="A5708" s="519" t="s">
        <v>5923</v>
      </c>
      <c r="B5708" s="519" t="str">
        <f t="shared" si="89"/>
        <v>POCO DE VISITA,DE ANEIS DE CONCRETO PRE-MOLDADOS,PARA ESGOTOS SANITARIOS,SEGUNDO ESPECIFICACOES DA CEDAE,INCLUSIVE DEGRAUS,EXCLUSIVE TAMPAO DE FERRO FUNDIDO,COM PROFUNDIDADE DE 2,60M</v>
      </c>
      <c r="C5708" s="519" t="s">
        <v>35801</v>
      </c>
      <c r="D5708" s="519" t="s">
        <v>35802</v>
      </c>
      <c r="E5708" s="519" t="s">
        <v>35815</v>
      </c>
      <c r="F5708" s="519" t="s">
        <v>35804</v>
      </c>
      <c r="I5708" s="519" t="s">
        <v>5</v>
      </c>
      <c r="J5708" s="650">
        <v>2030.48</v>
      </c>
    </row>
    <row r="5709" spans="1:10">
      <c r="A5709" s="519" t="s">
        <v>5924</v>
      </c>
      <c r="B5709" s="519" t="str">
        <f t="shared" si="89"/>
        <v>POCO DE VISITA,DE ANEIS DE CONCRETO PRE-MOLDADOS,PARA ESGOTOS SANITARIOS,SEGUNDO ESPECIFICACOES DA CEDAE,INCLUSIVE DEGRAUS,EXCLUSIVE TAMPAO DE FERRO FUNDIDO,COM PROFUNDIDADE DE 2,90M</v>
      </c>
      <c r="C5709" s="519" t="s">
        <v>35801</v>
      </c>
      <c r="D5709" s="519" t="s">
        <v>35802</v>
      </c>
      <c r="E5709" s="519" t="s">
        <v>35816</v>
      </c>
      <c r="F5709" s="519" t="s">
        <v>35804</v>
      </c>
      <c r="I5709" s="519" t="s">
        <v>5</v>
      </c>
      <c r="J5709" s="650">
        <v>2280.71</v>
      </c>
    </row>
    <row r="5710" spans="1:10">
      <c r="A5710" s="519" t="s">
        <v>5925</v>
      </c>
      <c r="B5710" s="519" t="str">
        <f t="shared" si="89"/>
        <v>POCO DE VISITA,DE ANEIS DE CONCRETO PRE-MOLDADOS,PARA ESGOTOS SANITARIOS,SEGUNDO ESPECIFICACOES DA CEDAE,INCLUSIVE DEGRAUS,EXCLUSIVE TAMPAO DE FERRO FUNDIDO,COM PROFUNDIDADE DE 2,90M</v>
      </c>
      <c r="C5710" s="519" t="s">
        <v>35801</v>
      </c>
      <c r="D5710" s="519" t="s">
        <v>35802</v>
      </c>
      <c r="E5710" s="519" t="s">
        <v>35816</v>
      </c>
      <c r="F5710" s="519" t="s">
        <v>35804</v>
      </c>
      <c r="I5710" s="519" t="s">
        <v>5</v>
      </c>
      <c r="J5710" s="650">
        <v>2247.98</v>
      </c>
    </row>
    <row r="5711" spans="1:10">
      <c r="A5711" s="519" t="s">
        <v>5926</v>
      </c>
      <c r="B5711" s="519" t="str">
        <f t="shared" si="89"/>
        <v>POCO DE VISITA,DE ANEIS DE CONCRETO PRE-MOLDADOS,PARA ESGOTOS SANITARIOS,SEGUNDO ESPECIFICACOES DA CEDAE,INCLUSIVE DEGRAUS,EXCLUSIVE TAMPAO DE FERRO FUNDIDO,COM PROFUNDIDADE DE 3,20M</v>
      </c>
      <c r="C5711" s="519" t="s">
        <v>35801</v>
      </c>
      <c r="D5711" s="519" t="s">
        <v>35802</v>
      </c>
      <c r="E5711" s="519" t="s">
        <v>35817</v>
      </c>
      <c r="F5711" s="519" t="s">
        <v>35804</v>
      </c>
      <c r="I5711" s="519" t="s">
        <v>5</v>
      </c>
      <c r="J5711" s="650">
        <v>2505.4499999999998</v>
      </c>
    </row>
    <row r="5712" spans="1:10">
      <c r="A5712" s="519" t="s">
        <v>5927</v>
      </c>
      <c r="B5712" s="519" t="str">
        <f t="shared" si="89"/>
        <v>POCO DE VISITA,DE ANEIS DE CONCRETO PRE-MOLDADOS,PARA ESGOTOS SANITARIOS,SEGUNDO ESPECIFICACOES DA CEDAE,INCLUSIVE DEGRAUS,EXCLUSIVE TAMPAO DE FERRO FUNDIDO,COM PROFUNDIDADE DE 3,20M</v>
      </c>
      <c r="C5712" s="519" t="s">
        <v>35801</v>
      </c>
      <c r="D5712" s="519" t="s">
        <v>35802</v>
      </c>
      <c r="E5712" s="519" t="s">
        <v>35817</v>
      </c>
      <c r="F5712" s="519" t="s">
        <v>35804</v>
      </c>
      <c r="I5712" s="519" t="s">
        <v>5</v>
      </c>
      <c r="J5712" s="650">
        <v>2469.73</v>
      </c>
    </row>
    <row r="5713" spans="1:10">
      <c r="A5713" s="519" t="s">
        <v>5928</v>
      </c>
      <c r="B5713" s="519" t="str">
        <f t="shared" si="89"/>
        <v>POCO DE VISITA,DE ANEIS DE CONCRETO PRE-MOLDADOS,PARA ESGOTOS SANITARIOS,SEGUNDO ESPECIFICACOES DA CEDAE,INCLUSIVE DEGRAUS,EXCLUSIVE TAMPAO DE FERRO FUNDIDO,COM PROFUNDIDADE DE 3,50M</v>
      </c>
      <c r="C5713" s="519" t="s">
        <v>35801</v>
      </c>
      <c r="D5713" s="519" t="s">
        <v>35802</v>
      </c>
      <c r="E5713" s="519" t="s">
        <v>35818</v>
      </c>
      <c r="F5713" s="519" t="s">
        <v>35804</v>
      </c>
      <c r="I5713" s="519" t="s">
        <v>5</v>
      </c>
      <c r="J5713" s="650">
        <v>2744.91</v>
      </c>
    </row>
    <row r="5714" spans="1:10">
      <c r="A5714" s="519" t="s">
        <v>5929</v>
      </c>
      <c r="B5714" s="519" t="str">
        <f t="shared" si="89"/>
        <v>POCO DE VISITA,DE ANEIS DE CONCRETO PRE-MOLDADOS,PARA ESGOTOS SANITARIOS,SEGUNDO ESPECIFICACOES DA CEDAE,INCLUSIVE DEGRAUS,EXCLUSIVE TAMPAO DE FERRO FUNDIDO,COM PROFUNDIDADE DE 3,50M</v>
      </c>
      <c r="C5714" s="519" t="s">
        <v>35801</v>
      </c>
      <c r="D5714" s="519" t="s">
        <v>35802</v>
      </c>
      <c r="E5714" s="519" t="s">
        <v>35818</v>
      </c>
      <c r="F5714" s="519" t="s">
        <v>35804</v>
      </c>
      <c r="I5714" s="519" t="s">
        <v>5</v>
      </c>
      <c r="J5714" s="650">
        <v>2703.77</v>
      </c>
    </row>
    <row r="5715" spans="1:10">
      <c r="A5715" s="519" t="s">
        <v>5930</v>
      </c>
      <c r="B5715" s="519" t="str">
        <f t="shared" si="89"/>
        <v>POCO DE VISITA,DE ANEIS DE CONCRETO PRE-MOLDADOS,PARA ESGOTOS SANITARIOS,SEGUNDO ESPECIFICACOES DA CEDAE,INCLUSIVE DEGRAUS,EXCLUSIVE TAMPAO DE FERRO FUNDIDO,COM PROFUNDIDADE DE 3,80M</v>
      </c>
      <c r="C5715" s="519" t="s">
        <v>35801</v>
      </c>
      <c r="D5715" s="519" t="s">
        <v>35802</v>
      </c>
      <c r="E5715" s="519" t="s">
        <v>35819</v>
      </c>
      <c r="F5715" s="519" t="s">
        <v>35804</v>
      </c>
      <c r="I5715" s="519" t="s">
        <v>5</v>
      </c>
      <c r="J5715" s="650">
        <v>2950.55</v>
      </c>
    </row>
    <row r="5716" spans="1:10">
      <c r="A5716" s="519" t="s">
        <v>5931</v>
      </c>
      <c r="B5716" s="519" t="str">
        <f t="shared" si="89"/>
        <v>POCO DE VISITA,DE ANEIS DE CONCRETO PRE-MOLDADOS,PARA ESGOTOS SANITARIOS,SEGUNDO ESPECIFICACOES DA CEDAE,INCLUSIVE DEGRAUS,EXCLUSIVE TAMPAO DE FERRO FUNDIDO,COM PROFUNDIDADE DE 3,80M</v>
      </c>
      <c r="C5716" s="519" t="s">
        <v>35801</v>
      </c>
      <c r="D5716" s="519" t="s">
        <v>35802</v>
      </c>
      <c r="E5716" s="519" t="s">
        <v>35819</v>
      </c>
      <c r="F5716" s="519" t="s">
        <v>35804</v>
      </c>
      <c r="I5716" s="519" t="s">
        <v>5</v>
      </c>
      <c r="J5716" s="650">
        <v>2908.99</v>
      </c>
    </row>
    <row r="5717" spans="1:10">
      <c r="A5717" s="519" t="s">
        <v>5932</v>
      </c>
      <c r="B5717" s="519" t="str">
        <f t="shared" si="89"/>
        <v>POCO DE VISITA,DE ANEIS DE CONCRETO PRE-MOLDADOS,PARA ESGOTOS SANITARIOS,SEGUNDO ESPECIFICACOES DA CEDAE,INCLUSIVE DEGRAUS,EXCLUSIVE TAMPAO DE FERRO FUNDIDO,COM PROFUNDIDADE DE 4,10M</v>
      </c>
      <c r="C5717" s="519" t="s">
        <v>35801</v>
      </c>
      <c r="D5717" s="519" t="s">
        <v>35802</v>
      </c>
      <c r="E5717" s="519" t="s">
        <v>35820</v>
      </c>
      <c r="F5717" s="519" t="s">
        <v>35804</v>
      </c>
      <c r="I5717" s="519" t="s">
        <v>5</v>
      </c>
      <c r="J5717" s="650">
        <v>3170.92</v>
      </c>
    </row>
    <row r="5718" spans="1:10">
      <c r="A5718" s="519" t="s">
        <v>5933</v>
      </c>
      <c r="B5718" s="519" t="str">
        <f t="shared" si="89"/>
        <v>POCO DE VISITA,DE ANEIS DE CONCRETO PRE-MOLDADOS,PARA ESGOTOS SANITARIOS,SEGUNDO ESPECIFICACOES DA CEDAE,INCLUSIVE DEGRAUS,EXCLUSIVE TAMPAO DE FERRO FUNDIDO,COM PROFUNDIDADE DE 4,10M</v>
      </c>
      <c r="C5718" s="519" t="s">
        <v>35801</v>
      </c>
      <c r="D5718" s="519" t="s">
        <v>35802</v>
      </c>
      <c r="E5718" s="519" t="s">
        <v>35820</v>
      </c>
      <c r="F5718" s="519" t="s">
        <v>35804</v>
      </c>
      <c r="I5718" s="519" t="s">
        <v>5</v>
      </c>
      <c r="J5718" s="650">
        <v>3126.48</v>
      </c>
    </row>
    <row r="5719" spans="1:10">
      <c r="A5719" s="519" t="s">
        <v>5934</v>
      </c>
      <c r="B5719" s="519" t="str">
        <f t="shared" si="89"/>
        <v>POCO DE VISITA,DE ANEIS DE CONCRETO PRE-MOLDADOS,PARA ESGOTOS SANITARIOS,SEGUNDO ESPECIFICACOES DA CEDAE,INCLUSIVE DEGRAUS,EXCLUSIVE TAMPAO DE FERRO FUNDIDO,COM PROFUNDIDADE DE 4,40M</v>
      </c>
      <c r="C5719" s="519" t="s">
        <v>35801</v>
      </c>
      <c r="D5719" s="519" t="s">
        <v>35802</v>
      </c>
      <c r="E5719" s="519" t="s">
        <v>35821</v>
      </c>
      <c r="F5719" s="519" t="s">
        <v>35804</v>
      </c>
      <c r="I5719" s="519" t="s">
        <v>5</v>
      </c>
      <c r="J5719" s="650">
        <v>3395.66</v>
      </c>
    </row>
    <row r="5720" spans="1:10">
      <c r="A5720" s="519" t="s">
        <v>5935</v>
      </c>
      <c r="B5720" s="519" t="str">
        <f t="shared" si="89"/>
        <v>POCO DE VISITA,DE ANEIS DE CONCRETO PRE-MOLDADOS,PARA ESGOTOS SANITARIOS,SEGUNDO ESPECIFICACOES DA CEDAE,INCLUSIVE DEGRAUS,EXCLUSIVE TAMPAO DE FERRO FUNDIDO,COM PROFUNDIDADE DE 4,40M</v>
      </c>
      <c r="C5720" s="519" t="s">
        <v>35801</v>
      </c>
      <c r="D5720" s="519" t="s">
        <v>35802</v>
      </c>
      <c r="E5720" s="519" t="s">
        <v>35821</v>
      </c>
      <c r="F5720" s="519" t="s">
        <v>35804</v>
      </c>
      <c r="I5720" s="519" t="s">
        <v>5</v>
      </c>
      <c r="J5720" s="650">
        <v>3348.24</v>
      </c>
    </row>
    <row r="5721" spans="1:10">
      <c r="A5721" s="519" t="s">
        <v>5936</v>
      </c>
      <c r="B5721" s="519" t="str">
        <f t="shared" si="89"/>
        <v>POCO DE VISITA,DE ANEIS DE CONCRETO PRE-MOLDADOS,PARA ESGOTOS SANITARIOS,SEGUNDO ESPECIFICACOES DA CEDAE,INCLUSIVE DEGRAUS,EXCLUSIVE TAMPAO DE FERRO FUNDIDO,COM PROFUNDIDADE DE 4,70M</v>
      </c>
      <c r="C5721" s="519" t="s">
        <v>35801</v>
      </c>
      <c r="D5721" s="519" t="s">
        <v>35802</v>
      </c>
      <c r="E5721" s="519" t="s">
        <v>35822</v>
      </c>
      <c r="F5721" s="519" t="s">
        <v>35804</v>
      </c>
      <c r="I5721" s="519" t="s">
        <v>5</v>
      </c>
      <c r="J5721" s="650">
        <v>3408.99</v>
      </c>
    </row>
    <row r="5722" spans="1:10">
      <c r="A5722" s="519" t="s">
        <v>5937</v>
      </c>
      <c r="B5722" s="519" t="str">
        <f t="shared" si="89"/>
        <v>POCO DE VISITA,DE ANEIS DE CONCRETO PRE-MOLDADOS,PARA ESGOTOS SANITARIOS,SEGUNDO ESPECIFICACOES DA CEDAE,INCLUSIVE DEGRAUS,EXCLUSIVE TAMPAO DE FERRO FUNDIDO,COM PROFUNDIDADE DE 4,70M</v>
      </c>
      <c r="C5722" s="519" t="s">
        <v>35801</v>
      </c>
      <c r="D5722" s="519" t="s">
        <v>35802</v>
      </c>
      <c r="E5722" s="519" t="s">
        <v>35822</v>
      </c>
      <c r="F5722" s="519" t="s">
        <v>35804</v>
      </c>
      <c r="I5722" s="519" t="s">
        <v>5</v>
      </c>
      <c r="J5722" s="650">
        <v>3358.7</v>
      </c>
    </row>
    <row r="5723" spans="1:10">
      <c r="A5723" s="519" t="s">
        <v>5938</v>
      </c>
      <c r="B5723" s="519" t="str">
        <f t="shared" si="89"/>
        <v>POCO DE VISITA,DE ANEIS DE CONCRETO PRE-MOLDADOS,PARA ESGOTOS SANITARIOS,SEGUNDO ESPECIFICACOES DA CEDAE,INCLUSIVE DEGRAUS,EXCLUSIVE TAMPAO DE FERRO FUNDIDO,COM PROFUNDIDADE DE 5,00M</v>
      </c>
      <c r="C5723" s="519" t="s">
        <v>35801</v>
      </c>
      <c r="D5723" s="519" t="s">
        <v>35802</v>
      </c>
      <c r="E5723" s="519" t="s">
        <v>35823</v>
      </c>
      <c r="F5723" s="519" t="s">
        <v>35804</v>
      </c>
      <c r="I5723" s="519" t="s">
        <v>5</v>
      </c>
      <c r="J5723" s="650">
        <v>3840.59</v>
      </c>
    </row>
    <row r="5724" spans="1:10">
      <c r="A5724" s="519" t="s">
        <v>5939</v>
      </c>
      <c r="B5724" s="519" t="str">
        <f t="shared" si="89"/>
        <v>POCO DE VISITA,DE ANEIS DE CONCRETO PRE-MOLDADOS,PARA ESGOTOS SANITARIOS,SEGUNDO ESPECIFICACOES DA CEDAE,INCLUSIVE DEGRAUS,EXCLUSIVE TAMPAO DE FERRO FUNDIDO,COM PROFUNDIDADE DE 5,00M</v>
      </c>
      <c r="C5724" s="519" t="s">
        <v>35801</v>
      </c>
      <c r="D5724" s="519" t="s">
        <v>35802</v>
      </c>
      <c r="E5724" s="519" t="s">
        <v>35823</v>
      </c>
      <c r="F5724" s="519" t="s">
        <v>35804</v>
      </c>
      <c r="I5724" s="519" t="s">
        <v>5</v>
      </c>
      <c r="J5724" s="650">
        <v>3787.34</v>
      </c>
    </row>
    <row r="5725" spans="1:10">
      <c r="A5725" s="519" t="s">
        <v>5940</v>
      </c>
      <c r="B5725" s="519" t="str">
        <f t="shared" si="89"/>
        <v>POCO DE VISITA,DE ANEIS DE CONCRETO PRE-MOLDADOS,PARA ESGOTOS SANITARIOS,SEGUNDO ESPECIFICACOES DA CEDAE,INCLUSIVE DEGRAUS,EXCLUSIVE TAMPAO DE FERRO FUNDIDO,COM PROFUNDIDADE DE 5,30M</v>
      </c>
      <c r="C5725" s="519" t="s">
        <v>35801</v>
      </c>
      <c r="D5725" s="519" t="s">
        <v>35802</v>
      </c>
      <c r="E5725" s="519" t="s">
        <v>35824</v>
      </c>
      <c r="F5725" s="519" t="s">
        <v>35804</v>
      </c>
      <c r="I5725" s="519" t="s">
        <v>5</v>
      </c>
      <c r="J5725" s="650">
        <v>4061.13</v>
      </c>
    </row>
    <row r="5726" spans="1:10">
      <c r="A5726" s="519" t="s">
        <v>5941</v>
      </c>
      <c r="B5726" s="519" t="str">
        <f t="shared" si="89"/>
        <v>POCO DE VISITA,DE ANEIS DE CONCRETO PRE-MOLDADOS,PARA ESGOTOS SANITARIOS,SEGUNDO ESPECIFICACOES DA CEDAE,INCLUSIVE DEGRAUS,EXCLUSIVE TAMPAO DE FERRO FUNDIDO,COM PROFUNDIDADE DE 5,30M</v>
      </c>
      <c r="C5726" s="519" t="s">
        <v>35801</v>
      </c>
      <c r="D5726" s="519" t="s">
        <v>35802</v>
      </c>
      <c r="E5726" s="519" t="s">
        <v>35824</v>
      </c>
      <c r="F5726" s="519" t="s">
        <v>35804</v>
      </c>
      <c r="I5726" s="519" t="s">
        <v>5</v>
      </c>
      <c r="J5726" s="650">
        <v>4004.98</v>
      </c>
    </row>
    <row r="5727" spans="1:10">
      <c r="A5727" s="519" t="s">
        <v>5942</v>
      </c>
      <c r="B5727" s="519" t="str">
        <f t="shared" si="89"/>
        <v>POCO DE VISITA,DE ANEIS DE CONCRETO PRE-MOLDADOS,PARA ESGOTOS SANITARIOS,SEGUNDO ESPECIFICACOES DA CEDAE,INCLUSIVE DEGRAUS,EXCLUSIVE TAMPAO DE FERRO FUNDIDO,COM PROFUNDIDADE DE 5,60M</v>
      </c>
      <c r="C5727" s="519" t="s">
        <v>35801</v>
      </c>
      <c r="D5727" s="519" t="s">
        <v>35802</v>
      </c>
      <c r="E5727" s="519" t="s">
        <v>35825</v>
      </c>
      <c r="F5727" s="519" t="s">
        <v>35804</v>
      </c>
      <c r="I5727" s="519" t="s">
        <v>5</v>
      </c>
      <c r="J5727" s="650">
        <v>4287.9799999999996</v>
      </c>
    </row>
    <row r="5728" spans="1:10">
      <c r="A5728" s="519" t="s">
        <v>5943</v>
      </c>
      <c r="B5728" s="519" t="str">
        <f t="shared" si="89"/>
        <v>POCO DE VISITA,DE ANEIS DE CONCRETO PRE-MOLDADOS,PARA ESGOTOS SANITARIOS,SEGUNDO ESPECIFICACOES DA CEDAE,INCLUSIVE DEGRAUS,EXCLUSIVE TAMPAO DE FERRO FUNDIDO,COM PROFUNDIDADE DE 5,60M</v>
      </c>
      <c r="C5728" s="519" t="s">
        <v>35801</v>
      </c>
      <c r="D5728" s="519" t="s">
        <v>35802</v>
      </c>
      <c r="E5728" s="519" t="s">
        <v>35825</v>
      </c>
      <c r="F5728" s="519" t="s">
        <v>35804</v>
      </c>
      <c r="I5728" s="519" t="s">
        <v>5</v>
      </c>
      <c r="J5728" s="650">
        <v>4228.57</v>
      </c>
    </row>
    <row r="5729" spans="1:10">
      <c r="A5729" s="519" t="s">
        <v>5944</v>
      </c>
      <c r="B5729" s="519" t="str">
        <f t="shared" si="89"/>
        <v>POCO DE VISITA,DE ANEIS DE CONCRETO PRE-MOLDADOS,PARA ESGOTOS SANITARIOS,SEGUNDO ESPECIFICACOES DA CEDAE,INCLUSIVE DEGRAUS,EXCLUSIVE TAMPAO DE FERRO FUNDIDO,COM PROFUNDIDADE DE 5,90M</v>
      </c>
      <c r="C5729" s="519" t="s">
        <v>35801</v>
      </c>
      <c r="D5729" s="519" t="s">
        <v>35802</v>
      </c>
      <c r="E5729" s="519" t="s">
        <v>35826</v>
      </c>
      <c r="F5729" s="519" t="s">
        <v>35804</v>
      </c>
      <c r="I5729" s="519" t="s">
        <v>5</v>
      </c>
      <c r="J5729" s="650">
        <v>4506.2299999999996</v>
      </c>
    </row>
    <row r="5730" spans="1:10">
      <c r="A5730" s="519" t="s">
        <v>5945</v>
      </c>
      <c r="B5730" s="519" t="str">
        <f t="shared" si="89"/>
        <v>POCO DE VISITA,DE ANEIS DE CONCRETO PRE-MOLDADOS,PARA ESGOTOS SANITARIOS,SEGUNDO ESPECIFICACOES DA CEDAE,INCLUSIVE DEGRAUS,EXCLUSIVE TAMPAO DE FERRO FUNDIDO,COM PROFUNDIDADE DE 5,90M</v>
      </c>
      <c r="C5730" s="519" t="s">
        <v>35801</v>
      </c>
      <c r="D5730" s="519" t="s">
        <v>35802</v>
      </c>
      <c r="E5730" s="519" t="s">
        <v>35826</v>
      </c>
      <c r="F5730" s="519" t="s">
        <v>35804</v>
      </c>
      <c r="I5730" s="519" t="s">
        <v>5</v>
      </c>
      <c r="J5730" s="650">
        <v>4444.2299999999996</v>
      </c>
    </row>
    <row r="5731" spans="1:10">
      <c r="A5731" s="519" t="s">
        <v>5946</v>
      </c>
      <c r="B5731" s="519" t="str">
        <f t="shared" si="89"/>
        <v>POCO DE VISITA,DE ANEIS DE CONCRETO PRE-MOLDADOS,PARA ESGOTOS SANITARIOS,SEGUNDO ESPECIFICACOES DA CEDAE,INCLUSIVE DEGRAUS,EXCLUSIVE TAMPAO DE FERRO FUNDIDO,COM PROFUNDIDADE DE 6,20M</v>
      </c>
      <c r="C5731" s="519" t="s">
        <v>35801</v>
      </c>
      <c r="D5731" s="519" t="s">
        <v>35802</v>
      </c>
      <c r="E5731" s="519" t="s">
        <v>35827</v>
      </c>
      <c r="F5731" s="519" t="s">
        <v>35804</v>
      </c>
      <c r="I5731" s="519" t="s">
        <v>5</v>
      </c>
      <c r="J5731" s="650">
        <v>4730.5</v>
      </c>
    </row>
    <row r="5732" spans="1:10">
      <c r="A5732" s="519" t="s">
        <v>5947</v>
      </c>
      <c r="B5732" s="519" t="str">
        <f t="shared" si="89"/>
        <v>POCO DE VISITA,DE ANEIS DE CONCRETO PRE-MOLDADOS,PARA ESGOTOS SANITARIOS,SEGUNDO ESPECIFICACOES DA CEDAE,INCLUSIVE DEGRAUS,EXCLUSIVE TAMPAO DE FERRO FUNDIDO,COM PROFUNDIDADE DE 6,20M</v>
      </c>
      <c r="C5732" s="519" t="s">
        <v>35801</v>
      </c>
      <c r="D5732" s="519" t="s">
        <v>35802</v>
      </c>
      <c r="E5732" s="519" t="s">
        <v>35827</v>
      </c>
      <c r="F5732" s="519" t="s">
        <v>35804</v>
      </c>
      <c r="I5732" s="519" t="s">
        <v>5</v>
      </c>
      <c r="J5732" s="650">
        <v>4665.58</v>
      </c>
    </row>
    <row r="5733" spans="1:10">
      <c r="A5733" s="519" t="s">
        <v>5948</v>
      </c>
      <c r="B5733" s="519" t="str">
        <f t="shared" si="89"/>
        <v>POCO DE VISITA,DE ANEIS DE CONCRETO PRE-MOLDADOS,PARA ESGOTOS SANITARIOS,SEGUNDO ESPECIFICACOES DA CEDAE,INCLUSIVE DEGRAUS,EXCLUSIVE TAMPAO DE FERRO FUNDIDO,COM PROFUNDIDADE DE 6,50M</v>
      </c>
      <c r="C5733" s="519" t="s">
        <v>35801</v>
      </c>
      <c r="D5733" s="519" t="s">
        <v>35802</v>
      </c>
      <c r="E5733" s="519" t="s">
        <v>35828</v>
      </c>
      <c r="F5733" s="519" t="s">
        <v>35804</v>
      </c>
      <c r="I5733" s="519" t="s">
        <v>5</v>
      </c>
      <c r="J5733" s="650">
        <v>4951.33</v>
      </c>
    </row>
    <row r="5734" spans="1:10">
      <c r="A5734" s="519" t="s">
        <v>5949</v>
      </c>
      <c r="B5734" s="519" t="str">
        <f t="shared" si="89"/>
        <v>POCO DE VISITA,DE ANEIS DE CONCRETO PRE-MOLDADOS,PARA ESGOTOS SANITARIOS,SEGUNDO ESPECIFICACOES DA CEDAE,INCLUSIVE DEGRAUS,EXCLUSIVE TAMPAO DE FERRO FUNDIDO,COM PROFUNDIDADE DE 6,50M</v>
      </c>
      <c r="C5734" s="519" t="s">
        <v>35801</v>
      </c>
      <c r="D5734" s="519" t="s">
        <v>35802</v>
      </c>
      <c r="E5734" s="519" t="s">
        <v>35828</v>
      </c>
      <c r="F5734" s="519" t="s">
        <v>35804</v>
      </c>
      <c r="I5734" s="519" t="s">
        <v>5</v>
      </c>
      <c r="J5734" s="650">
        <v>4883.4799999999996</v>
      </c>
    </row>
    <row r="5735" spans="1:10">
      <c r="A5735" s="519" t="s">
        <v>5950</v>
      </c>
      <c r="B5735" s="519" t="str">
        <f t="shared" si="89"/>
        <v>POCO DE VISITA,DE ANEIS DE CONCRETO PRE-MOLDADOS,PARA ESGOTOS SANITARIOS,SEGUNDO ESPECIFICACOES DA CEDAE,INCLUSIVE DEGRAUS,EXCLUSIVE TAMPAO DE FERRO FUNDIDO,COM PROFUNDIDADE DE 6,80M</v>
      </c>
      <c r="C5735" s="519" t="s">
        <v>35801</v>
      </c>
      <c r="D5735" s="519" t="s">
        <v>35802</v>
      </c>
      <c r="E5735" s="519" t="s">
        <v>35829</v>
      </c>
      <c r="F5735" s="519" t="s">
        <v>35804</v>
      </c>
      <c r="I5735" s="519" t="s">
        <v>5</v>
      </c>
      <c r="J5735" s="650">
        <v>5176.07</v>
      </c>
    </row>
    <row r="5736" spans="1:10">
      <c r="A5736" s="519" t="s">
        <v>5951</v>
      </c>
      <c r="B5736" s="519" t="str">
        <f t="shared" si="89"/>
        <v>POCO DE VISITA,DE ANEIS DE CONCRETO PRE-MOLDADOS,PARA ESGOTOS SANITARIOS,SEGUNDO ESPECIFICACOES DA CEDAE,INCLUSIVE DEGRAUS,EXCLUSIVE TAMPAO DE FERRO FUNDIDO,COM PROFUNDIDADE DE 6,80M</v>
      </c>
      <c r="C5736" s="519" t="s">
        <v>35801</v>
      </c>
      <c r="D5736" s="519" t="s">
        <v>35802</v>
      </c>
      <c r="E5736" s="519" t="s">
        <v>35829</v>
      </c>
      <c r="F5736" s="519" t="s">
        <v>35804</v>
      </c>
      <c r="I5736" s="519" t="s">
        <v>5</v>
      </c>
      <c r="J5736" s="650">
        <v>5105.24</v>
      </c>
    </row>
    <row r="5737" spans="1:10">
      <c r="A5737" s="519" t="s">
        <v>5952</v>
      </c>
      <c r="B5737" s="519" t="str">
        <f t="shared" si="89"/>
        <v>POCO DE VISITA,DE ANEIS DE CONCRETO PRE-MOLDADOS,PARA ESGOTOS SANITARIOS,SEGUNDO ESPECIFICACOES DA CEDAE,INCLUSIVE DEGRAUS,EXCLUSIVE TAMPAO DE FERRO FUNDIDO,COM PROFUNDIDADE DE 7,10M</v>
      </c>
      <c r="C5737" s="519" t="s">
        <v>35801</v>
      </c>
      <c r="D5737" s="519" t="s">
        <v>35802</v>
      </c>
      <c r="E5737" s="519" t="s">
        <v>35830</v>
      </c>
      <c r="F5737" s="519" t="s">
        <v>35804</v>
      </c>
      <c r="I5737" s="519" t="s">
        <v>5</v>
      </c>
      <c r="J5737" s="650">
        <v>5396.44</v>
      </c>
    </row>
    <row r="5738" spans="1:10">
      <c r="A5738" s="519" t="s">
        <v>5953</v>
      </c>
      <c r="B5738" s="519" t="str">
        <f t="shared" si="89"/>
        <v>POCO DE VISITA,DE ANEIS DE CONCRETO PRE-MOLDADOS,PARA ESGOTOS SANITARIOS,SEGUNDO ESPECIFICACOES DA CEDAE,INCLUSIVE DEGRAUS,EXCLUSIVE TAMPAO DE FERRO FUNDIDO,COM PROFUNDIDADE DE 7,10M</v>
      </c>
      <c r="C5738" s="519" t="s">
        <v>35801</v>
      </c>
      <c r="D5738" s="519" t="s">
        <v>35802</v>
      </c>
      <c r="E5738" s="519" t="s">
        <v>35830</v>
      </c>
      <c r="F5738" s="519" t="s">
        <v>35804</v>
      </c>
      <c r="I5738" s="519" t="s">
        <v>5</v>
      </c>
      <c r="J5738" s="650">
        <v>5322.73</v>
      </c>
    </row>
    <row r="5739" spans="1:10">
      <c r="A5739" s="519" t="s">
        <v>5954</v>
      </c>
      <c r="B5739" s="519" t="str">
        <f t="shared" si="89"/>
        <v>BASE E FUNDO DE CONCRETO SIMPLES,PARA POCOS DE VISITA,PADRAO CEDAE,DE ANEIS PRE-MOLDADOS COM DIAMETRO DE 600MM,INCLUSIVE MAO-DE-OBRA E MATERIAL</v>
      </c>
      <c r="C5739" s="519" t="s">
        <v>35831</v>
      </c>
      <c r="D5739" s="519" t="s">
        <v>35832</v>
      </c>
      <c r="E5739" s="519" t="s">
        <v>35833</v>
      </c>
      <c r="I5739" s="519" t="s">
        <v>5</v>
      </c>
      <c r="J5739" s="650">
        <v>122.66</v>
      </c>
    </row>
    <row r="5740" spans="1:10">
      <c r="A5740" s="519" t="s">
        <v>5955</v>
      </c>
      <c r="B5740" s="519" t="str">
        <f t="shared" si="89"/>
        <v>BASE E FUNDO DE CONCRETO SIMPLES,PARA POCOS DE VISITA,PADRAO CEDAE,DE ANEIS PRE-MOLDADOS COM DIAMETRO DE 600MM,INCLUSIVE MAO-DE-OBRA E MATERIAL</v>
      </c>
      <c r="C5740" s="519" t="s">
        <v>35831</v>
      </c>
      <c r="D5740" s="519" t="s">
        <v>35832</v>
      </c>
      <c r="E5740" s="519" t="s">
        <v>35833</v>
      </c>
      <c r="I5740" s="519" t="s">
        <v>5</v>
      </c>
      <c r="J5740" s="650">
        <v>119.95</v>
      </c>
    </row>
    <row r="5741" spans="1:10">
      <c r="A5741" s="519" t="s">
        <v>5956</v>
      </c>
      <c r="B5741" s="519" t="str">
        <f t="shared" si="89"/>
        <v>BASE E FUNDO DE CONCRETO SIMPLES,PARA POCOS DE VISITA,PADRAO CEDAE,DE ANEIS PRE-MOLDADOS COM DIAMETRO DE 1100MM,INCLUSIVE MAO-DE-OBRA E MATERIAL,INCLUSIVE LAJE DE REDUCAO DE CONCRETO ARMADO</v>
      </c>
      <c r="C5741" s="519" t="s">
        <v>35831</v>
      </c>
      <c r="D5741" s="519" t="s">
        <v>35834</v>
      </c>
      <c r="E5741" s="519" t="s">
        <v>35835</v>
      </c>
      <c r="F5741" s="519" t="s">
        <v>35836</v>
      </c>
      <c r="I5741" s="519" t="s">
        <v>5</v>
      </c>
      <c r="J5741" s="650">
        <v>499.4</v>
      </c>
    </row>
    <row r="5742" spans="1:10">
      <c r="A5742" s="519" t="s">
        <v>5957</v>
      </c>
      <c r="B5742" s="519" t="str">
        <f t="shared" si="89"/>
        <v>BASE E FUNDO DE CONCRETO SIMPLES,PARA POCOS DE VISITA,PADRAO CEDAE,DE ANEIS PRE-MOLDADOS COM DIAMETRO DE 1100MM,INCLUSIVE MAO-DE-OBRA E MATERIAL,INCLUSIVE LAJE DE REDUCAO DE CONCRETO ARMADO</v>
      </c>
      <c r="C5742" s="519" t="s">
        <v>35831</v>
      </c>
      <c r="D5742" s="519" t="s">
        <v>35834</v>
      </c>
      <c r="E5742" s="519" t="s">
        <v>35835</v>
      </c>
      <c r="F5742" s="519" t="s">
        <v>35836</v>
      </c>
      <c r="I5742" s="519" t="s">
        <v>5</v>
      </c>
      <c r="J5742" s="650">
        <v>494.42</v>
      </c>
    </row>
    <row r="5743" spans="1:10">
      <c r="A5743" s="519" t="s">
        <v>5958</v>
      </c>
      <c r="B5743" s="519" t="str">
        <f t="shared" si="89"/>
        <v>BASE E FUNDO DE CONCRETO SIMPLES,PARA POCOS DE VISITA,PADRAO CEDAE,DE ANEIS PRE-MOLDADOS COM DIAMETRO DE 1500MM,INCLUSIVE MAO-DE-OBRA E MATERIAL,INCLUSIVE LAJE DE REDUCAO DE CONCRETO ARMADO</v>
      </c>
      <c r="C5743" s="519" t="s">
        <v>35831</v>
      </c>
      <c r="D5743" s="519" t="s">
        <v>35837</v>
      </c>
      <c r="E5743" s="519" t="s">
        <v>35835</v>
      </c>
      <c r="F5743" s="519" t="s">
        <v>35836</v>
      </c>
      <c r="I5743" s="519" t="s">
        <v>5</v>
      </c>
      <c r="J5743" s="650">
        <v>824.53</v>
      </c>
    </row>
    <row r="5744" spans="1:10">
      <c r="A5744" s="519" t="s">
        <v>5959</v>
      </c>
      <c r="B5744" s="519" t="str">
        <f t="shared" si="89"/>
        <v>BASE E FUNDO DE CONCRETO SIMPLES,PARA POCOS DE VISITA,PADRAO CEDAE,DE ANEIS PRE-MOLDADOS COM DIAMETRO DE 1500MM,INCLUSIVE MAO-DE-OBRA E MATERIAL,INCLUSIVE LAJE DE REDUCAO DE CONCRETO ARMADO</v>
      </c>
      <c r="C5744" s="519" t="s">
        <v>35831</v>
      </c>
      <c r="D5744" s="519" t="s">
        <v>35837</v>
      </c>
      <c r="E5744" s="519" t="s">
        <v>35835</v>
      </c>
      <c r="F5744" s="519" t="s">
        <v>35836</v>
      </c>
      <c r="I5744" s="519" t="s">
        <v>5</v>
      </c>
      <c r="J5744" s="650">
        <v>815.05</v>
      </c>
    </row>
    <row r="5745" spans="1:10">
      <c r="A5745" s="519" t="s">
        <v>5960</v>
      </c>
      <c r="B5745" s="519" t="str">
        <f t="shared" si="89"/>
        <v>BASE E FUNDO DE CONCRETO SIMPLES,PARA POCOS DE VISITA,PADRAO CEDAE,DE ANEIS PRE-MOLDADOS COM DIAMETRO DE 2000MM,INCLUSIVE MAO-DE-OBRA E MATERIAL,INCLUSIVE LAJE DE REDUCAO DE CONCRETO ARMADO</v>
      </c>
      <c r="C5745" s="519" t="s">
        <v>35831</v>
      </c>
      <c r="D5745" s="519" t="s">
        <v>35838</v>
      </c>
      <c r="E5745" s="519" t="s">
        <v>35835</v>
      </c>
      <c r="F5745" s="519" t="s">
        <v>35836</v>
      </c>
      <c r="I5745" s="519" t="s">
        <v>5</v>
      </c>
      <c r="J5745" s="650">
        <v>1271.67</v>
      </c>
    </row>
    <row r="5746" spans="1:10">
      <c r="A5746" s="519" t="s">
        <v>5961</v>
      </c>
      <c r="B5746" s="519" t="str">
        <f t="shared" si="89"/>
        <v>BASE E FUNDO DE CONCRETO SIMPLES,PARA POCOS DE VISITA,PADRAO CEDAE,DE ANEIS PRE-MOLDADOS COM DIAMETRO DE 2000MM,INCLUSIVE MAO-DE-OBRA E MATERIAL,INCLUSIVE LAJE DE REDUCAO DE CONCRETO ARMADO</v>
      </c>
      <c r="C5746" s="519" t="s">
        <v>35831</v>
      </c>
      <c r="D5746" s="519" t="s">
        <v>35838</v>
      </c>
      <c r="E5746" s="519" t="s">
        <v>35835</v>
      </c>
      <c r="F5746" s="519" t="s">
        <v>35836</v>
      </c>
      <c r="I5746" s="519" t="s">
        <v>5</v>
      </c>
      <c r="J5746" s="650">
        <v>1259.48</v>
      </c>
    </row>
    <row r="5747" spans="1:10">
      <c r="A5747" s="519" t="s">
        <v>5962</v>
      </c>
      <c r="B5747" s="519" t="str">
        <f t="shared" si="89"/>
        <v>CORPO DE POCO DE VISITA DE ANEIS PRE-MOLDADOS,COM DIAMETRO DE 600MM,SEM DEGRAUS,MEDIDA PELA ALTURA UTIL,INCLUSIVE MAO-DE-OBRA E MATERIAL</v>
      </c>
      <c r="C5747" s="519" t="s">
        <v>35839</v>
      </c>
      <c r="D5747" s="519" t="s">
        <v>35840</v>
      </c>
      <c r="E5747" s="519" t="s">
        <v>35841</v>
      </c>
      <c r="I5747" s="519" t="s">
        <v>36</v>
      </c>
      <c r="J5747" s="650">
        <v>339.42</v>
      </c>
    </row>
    <row r="5748" spans="1:10">
      <c r="A5748" s="519" t="s">
        <v>5963</v>
      </c>
      <c r="B5748" s="519" t="str">
        <f t="shared" si="89"/>
        <v>CORPO DE POCO DE VISITA DE ANEIS PRE-MOLDADOS,COM DIAMETRO DE 600MM,SEM DEGRAUS,MEDIDA PELA ALTURA UTIL,INCLUSIVE MAO-DE-OBRA E MATERIAL</v>
      </c>
      <c r="C5748" s="519" t="s">
        <v>35839</v>
      </c>
      <c r="D5748" s="519" t="s">
        <v>35840</v>
      </c>
      <c r="E5748" s="519" t="s">
        <v>35841</v>
      </c>
      <c r="I5748" s="519" t="s">
        <v>36</v>
      </c>
      <c r="J5748" s="650">
        <v>329.71</v>
      </c>
    </row>
    <row r="5749" spans="1:10">
      <c r="A5749" s="519" t="s">
        <v>5964</v>
      </c>
      <c r="B5749" s="519" t="str">
        <f t="shared" si="89"/>
        <v>CORPO DE POCO DE VISITA DE ANEIS PRE-MOLDADOS,COM DIAMETRO DE 1100MM,SEM DEGRAUS,MEDIDA PELA ALTURA UTIL,INCLUSIVE MAO-DE-OBRA E MATERIAL</v>
      </c>
      <c r="C5749" s="519" t="s">
        <v>35839</v>
      </c>
      <c r="D5749" s="519" t="s">
        <v>35842</v>
      </c>
      <c r="E5749" s="519" t="s">
        <v>35843</v>
      </c>
      <c r="I5749" s="519" t="s">
        <v>36</v>
      </c>
      <c r="J5749" s="650">
        <v>673.31</v>
      </c>
    </row>
    <row r="5750" spans="1:10">
      <c r="A5750" s="519" t="s">
        <v>5965</v>
      </c>
      <c r="B5750" s="519" t="str">
        <f t="shared" si="89"/>
        <v>CORPO DE POCO DE VISITA DE ANEIS PRE-MOLDADOS,COM DIAMETRO DE 1100MM,SEM DEGRAUS,MEDIDA PELA ALTURA UTIL,INCLUSIVE MAO-DE-OBRA E MATERIAL</v>
      </c>
      <c r="C5750" s="519" t="s">
        <v>35839</v>
      </c>
      <c r="D5750" s="519" t="s">
        <v>35842</v>
      </c>
      <c r="E5750" s="519" t="s">
        <v>35843</v>
      </c>
      <c r="I5750" s="519" t="s">
        <v>36</v>
      </c>
      <c r="J5750" s="650">
        <v>655.54</v>
      </c>
    </row>
    <row r="5751" spans="1:10">
      <c r="A5751" s="519" t="s">
        <v>5966</v>
      </c>
      <c r="B5751" s="519" t="str">
        <f t="shared" si="89"/>
        <v>CORPO DE POCO DE VISITA DE ANEIS PRE-MOLDADOS,COM DIAMETRO DE 1500MM,SEM DEGRAUS,MEDIDA PELA ALTURA UTIL,INCLUSIVE MAO-DE-OBRA E MATERIAL</v>
      </c>
      <c r="C5751" s="519" t="s">
        <v>35839</v>
      </c>
      <c r="D5751" s="519" t="s">
        <v>35844</v>
      </c>
      <c r="E5751" s="519" t="s">
        <v>35843</v>
      </c>
      <c r="I5751" s="519" t="s">
        <v>36</v>
      </c>
      <c r="J5751" s="650">
        <v>933.55</v>
      </c>
    </row>
    <row r="5752" spans="1:10">
      <c r="A5752" s="519" t="s">
        <v>5967</v>
      </c>
      <c r="B5752" s="519" t="str">
        <f t="shared" si="89"/>
        <v>CORPO DE POCO DE VISITA DE ANEIS PRE-MOLDADOS,COM DIAMETRO DE 1500MM,SEM DEGRAUS,MEDIDA PELA ALTURA UTIL,INCLUSIVE MAO-DE-OBRA E MATERIAL</v>
      </c>
      <c r="C5752" s="519" t="s">
        <v>35839</v>
      </c>
      <c r="D5752" s="519" t="s">
        <v>35844</v>
      </c>
      <c r="E5752" s="519" t="s">
        <v>35843</v>
      </c>
      <c r="I5752" s="519" t="s">
        <v>36</v>
      </c>
      <c r="J5752" s="650">
        <v>908.95</v>
      </c>
    </row>
    <row r="5753" spans="1:10">
      <c r="A5753" s="519" t="s">
        <v>5968</v>
      </c>
      <c r="B5753" s="519" t="str">
        <f t="shared" si="89"/>
        <v>CORPO DE POCO DE VISITA DE ANEIS PRE-MOLDADOS,COM DIAMETRO DE 2000MM,SEM DEGRAUS,MEDIDA PELA ALTURA UTIL,INCLUSIVE MAO-DE-OBRA E MATERIAL</v>
      </c>
      <c r="C5753" s="519" t="s">
        <v>35839</v>
      </c>
      <c r="D5753" s="519" t="s">
        <v>35845</v>
      </c>
      <c r="E5753" s="519" t="s">
        <v>35843</v>
      </c>
      <c r="I5753" s="519" t="s">
        <v>36</v>
      </c>
      <c r="J5753" s="650">
        <v>1297.49</v>
      </c>
    </row>
    <row r="5754" spans="1:10">
      <c r="A5754" s="519" t="s">
        <v>5969</v>
      </c>
      <c r="B5754" s="519" t="str">
        <f t="shared" si="89"/>
        <v>CORPO DE POCO DE VISITA DE ANEIS PRE-MOLDADOS,COM DIAMETRO DE 2000MM,SEM DEGRAUS,MEDIDA PELA ALTURA UTIL,INCLUSIVE MAO-DE-OBRA E MATERIAL</v>
      </c>
      <c r="C5754" s="519" t="s">
        <v>35839</v>
      </c>
      <c r="D5754" s="519" t="s">
        <v>35845</v>
      </c>
      <c r="E5754" s="519" t="s">
        <v>35843</v>
      </c>
      <c r="I5754" s="519" t="s">
        <v>36</v>
      </c>
      <c r="J5754" s="650">
        <v>1265.01</v>
      </c>
    </row>
    <row r="5755" spans="1:10">
      <c r="A5755" s="519" t="s">
        <v>5970</v>
      </c>
      <c r="B5755" s="519" t="str">
        <f t="shared" si="89"/>
        <v>CORPO DE POCO DE VISITA DE ANEIS PRE-MOLDADOS,COM DIAMETRO DE 600MM,COM DEGRAUS,MEDIDA PELA ALTURA UTIL,INCLUSIVE MAO-DE-OBRA E MATERIAL</v>
      </c>
      <c r="C5755" s="519" t="s">
        <v>35839</v>
      </c>
      <c r="D5755" s="519" t="s">
        <v>35846</v>
      </c>
      <c r="E5755" s="519" t="s">
        <v>35841</v>
      </c>
      <c r="I5755" s="519" t="s">
        <v>36</v>
      </c>
      <c r="J5755" s="650">
        <v>467.37</v>
      </c>
    </row>
    <row r="5756" spans="1:10">
      <c r="A5756" s="519" t="s">
        <v>5971</v>
      </c>
      <c r="B5756" s="519" t="str">
        <f t="shared" si="89"/>
        <v>CORPO DE POCO DE VISITA DE ANEIS PRE-MOLDADOS,COM DIAMETRO DE 600MM,COM DEGRAUS,MEDIDA PELA ALTURA UTIL,INCLUSIVE MAO-DE-OBRA E MATERIAL</v>
      </c>
      <c r="C5756" s="519" t="s">
        <v>35839</v>
      </c>
      <c r="D5756" s="519" t="s">
        <v>35846</v>
      </c>
      <c r="E5756" s="519" t="s">
        <v>35841</v>
      </c>
      <c r="I5756" s="519" t="s">
        <v>36</v>
      </c>
      <c r="J5756" s="650">
        <v>457.66</v>
      </c>
    </row>
    <row r="5757" spans="1:10">
      <c r="A5757" s="519" t="s">
        <v>5972</v>
      </c>
      <c r="B5757" s="519" t="str">
        <f t="shared" si="89"/>
        <v>CORPO DE POCO DE VISITA DE ANEIS PRE-MOLDADOS,COM DIAMETRO DE 1100MM,COM DEGRAUS,MEDIDA PELA ALTURA UTIL,INCLUSIVE MAO-DE-OBRA E MATERIAL</v>
      </c>
      <c r="C5757" s="519" t="s">
        <v>35839</v>
      </c>
      <c r="D5757" s="519" t="s">
        <v>35847</v>
      </c>
      <c r="E5757" s="519" t="s">
        <v>35843</v>
      </c>
      <c r="I5757" s="519" t="s">
        <v>36</v>
      </c>
      <c r="J5757" s="650">
        <v>801.25</v>
      </c>
    </row>
    <row r="5758" spans="1:10">
      <c r="A5758" s="519" t="s">
        <v>5973</v>
      </c>
      <c r="B5758" s="519" t="str">
        <f t="shared" si="89"/>
        <v>CORPO DE POCO DE VISITA DE ANEIS PRE-MOLDADOS,COM DIAMETRO DE 1100MM,COM DEGRAUS,MEDIDA PELA ALTURA UTIL,INCLUSIVE MAO-DE-OBRA E MATERIAL</v>
      </c>
      <c r="C5758" s="519" t="s">
        <v>35839</v>
      </c>
      <c r="D5758" s="519" t="s">
        <v>35847</v>
      </c>
      <c r="E5758" s="519" t="s">
        <v>35843</v>
      </c>
      <c r="I5758" s="519" t="s">
        <v>36</v>
      </c>
      <c r="J5758" s="650">
        <v>783.49</v>
      </c>
    </row>
    <row r="5759" spans="1:10">
      <c r="A5759" s="519" t="s">
        <v>5974</v>
      </c>
      <c r="B5759" s="519" t="str">
        <f t="shared" si="89"/>
        <v>CORPO DE POCO DE VISITA DE ANEIS PRE-MOLDADOS,COM DIAMETRO DE 1500MM,COM DEGRAUS,MEDIDA PELA ALTURA UTIL,INCLUSIVE MAO-DE-OBRA E MATERIAL</v>
      </c>
      <c r="C5759" s="519" t="s">
        <v>35839</v>
      </c>
      <c r="D5759" s="519" t="s">
        <v>35848</v>
      </c>
      <c r="E5759" s="519" t="s">
        <v>35843</v>
      </c>
      <c r="I5759" s="519" t="s">
        <v>36</v>
      </c>
      <c r="J5759" s="650">
        <v>1061.5</v>
      </c>
    </row>
    <row r="5760" spans="1:10">
      <c r="A5760" s="519" t="s">
        <v>5975</v>
      </c>
      <c r="B5760" s="519" t="str">
        <f t="shared" si="89"/>
        <v>CORPO DE POCO DE VISITA DE ANEIS PRE-MOLDADOS,COM DIAMETRO DE 1500MM,COM DEGRAUS,MEDIDA PELA ALTURA UTIL,INCLUSIVE MAO-DE-OBRA E MATERIAL</v>
      </c>
      <c r="C5760" s="519" t="s">
        <v>35839</v>
      </c>
      <c r="D5760" s="519" t="s">
        <v>35848</v>
      </c>
      <c r="E5760" s="519" t="s">
        <v>35843</v>
      </c>
      <c r="I5760" s="519" t="s">
        <v>36</v>
      </c>
      <c r="J5760" s="650">
        <v>1036.9000000000001</v>
      </c>
    </row>
    <row r="5761" spans="1:10">
      <c r="A5761" s="519" t="s">
        <v>5976</v>
      </c>
      <c r="B5761" s="519" t="str">
        <f t="shared" si="89"/>
        <v>CORPO DE POCO DE VISITA DE ANEIS PRE-MOLDADOS,COM DIAMETRO DE 2000MM,COM DEGRAUS,MEDIDA PELA ALTURA UTIL,INCLUSIVE MAO-DE-OBRA E MATERIAL</v>
      </c>
      <c r="C5761" s="519" t="s">
        <v>35839</v>
      </c>
      <c r="D5761" s="519" t="s">
        <v>35849</v>
      </c>
      <c r="E5761" s="519" t="s">
        <v>35843</v>
      </c>
      <c r="I5761" s="519" t="s">
        <v>36</v>
      </c>
      <c r="J5761" s="650">
        <v>1425.44</v>
      </c>
    </row>
    <row r="5762" spans="1:10">
      <c r="A5762" s="519" t="s">
        <v>5977</v>
      </c>
      <c r="B5762" s="519" t="str">
        <f t="shared" si="89"/>
        <v>CORPO DE POCO DE VISITA DE ANEIS PRE-MOLDADOS,COM DIAMETRO DE 2000MM,COM DEGRAUS,MEDIDA PELA ALTURA UTIL,INCLUSIVE MAO-DE-OBRA E MATERIAL</v>
      </c>
      <c r="C5762" s="519" t="s">
        <v>35839</v>
      </c>
      <c r="D5762" s="519" t="s">
        <v>35849</v>
      </c>
      <c r="E5762" s="519" t="s">
        <v>35843</v>
      </c>
      <c r="I5762" s="519" t="s">
        <v>36</v>
      </c>
      <c r="J5762" s="650">
        <v>1392.96</v>
      </c>
    </row>
    <row r="5763" spans="1:10">
      <c r="A5763" s="519" t="s">
        <v>5978</v>
      </c>
      <c r="B5763" s="519" t="str">
        <f t="shared" si="89"/>
        <v>CAIXA DE ANEIS PRE-MOLDADOS DE CONCRETO,TIPO "C",PADRAO CEDAE,PARA REGISTROS ATE 200MM</v>
      </c>
      <c r="C5763" s="519" t="s">
        <v>35850</v>
      </c>
      <c r="D5763" s="519" t="s">
        <v>35851</v>
      </c>
      <c r="I5763" s="519" t="s">
        <v>5</v>
      </c>
      <c r="J5763" s="650">
        <v>266.06</v>
      </c>
    </row>
    <row r="5764" spans="1:10">
      <c r="A5764" s="519" t="s">
        <v>5979</v>
      </c>
      <c r="B5764" s="519" t="str">
        <f t="shared" si="89"/>
        <v>CAIXA DE ANEIS PRE-MOLDADOS DE CONCRETO,TIPO "C",PADRAO CEDAE,PARA REGISTROS ATE 200MM</v>
      </c>
      <c r="C5764" s="519" t="s">
        <v>35850</v>
      </c>
      <c r="D5764" s="519" t="s">
        <v>35851</v>
      </c>
      <c r="I5764" s="519" t="s">
        <v>5</v>
      </c>
      <c r="J5764" s="650">
        <v>256.49</v>
      </c>
    </row>
    <row r="5765" spans="1:10">
      <c r="A5765" s="519" t="s">
        <v>5980</v>
      </c>
      <c r="B5765" s="519" t="str">
        <f t="shared" si="89"/>
        <v>CAIXA DE ANEIS PRE-MOLDADOS DE CONCRETO,TIPO "D",PADRAO CEDAE,PARA REGISTROS DE DIAMETRO DE 250 A 600MM</v>
      </c>
      <c r="C5765" s="519" t="s">
        <v>35852</v>
      </c>
      <c r="D5765" s="519" t="s">
        <v>35853</v>
      </c>
      <c r="I5765" s="519" t="s">
        <v>5</v>
      </c>
      <c r="J5765" s="650">
        <v>235.7</v>
      </c>
    </row>
    <row r="5766" spans="1:10">
      <c r="A5766" s="519" t="s">
        <v>5981</v>
      </c>
      <c r="B5766" s="519" t="str">
        <f t="shared" si="89"/>
        <v>CAIXA DE ANEIS PRE-MOLDADOS DE CONCRETO,TIPO "D",PADRAO CEDAE,PARA REGISTROS DE DIAMETRO DE 250 A 600MM</v>
      </c>
      <c r="C5766" s="519" t="s">
        <v>35852</v>
      </c>
      <c r="D5766" s="519" t="s">
        <v>35853</v>
      </c>
      <c r="I5766" s="519" t="s">
        <v>5</v>
      </c>
      <c r="J5766" s="650">
        <v>230.18</v>
      </c>
    </row>
    <row r="5767" spans="1:10">
      <c r="A5767" s="519" t="s">
        <v>5982</v>
      </c>
      <c r="B5767" s="519" t="str">
        <f t="shared" si="89"/>
        <v>CAIXA DE ANEIS PRE-MOLDADOS DE CONCRETO,TIPO "B",PADRAO CEDAE PARA VENTOSAS</v>
      </c>
      <c r="C5767" s="519" t="s">
        <v>35854</v>
      </c>
      <c r="D5767" s="519" t="s">
        <v>35855</v>
      </c>
      <c r="I5767" s="519" t="s">
        <v>5</v>
      </c>
      <c r="J5767" s="650">
        <v>131.86000000000001</v>
      </c>
    </row>
    <row r="5768" spans="1:10">
      <c r="A5768" s="519" t="s">
        <v>5983</v>
      </c>
      <c r="B5768" s="519" t="str">
        <f t="shared" ref="B5768:B5831" si="90">C5768&amp;D5768&amp;E5768&amp;F5768&amp;G5768&amp;H5768</f>
        <v>CAIXA DE ANEIS PRE-MOLDADOS DE CONCRETO,TIPO "B",PADRAO CEDAE PARA VENTOSAS</v>
      </c>
      <c r="C5768" s="519" t="s">
        <v>35854</v>
      </c>
      <c r="D5768" s="519" t="s">
        <v>35855</v>
      </c>
      <c r="I5768" s="519" t="s">
        <v>5</v>
      </c>
      <c r="J5768" s="650">
        <v>129.07</v>
      </c>
    </row>
    <row r="5769" spans="1:10">
      <c r="A5769" s="519" t="s">
        <v>5984</v>
      </c>
      <c r="B5769" s="519" t="str">
        <f t="shared" si="90"/>
        <v>PAREDE CILINDRICA DE ANEIS PRE-MOLDADOS DE CONCRETO ARMADO,PARA CAIXAS DE INSPECAO E SIMILARES,DIAMETRO INTERNO DE 2,00M</v>
      </c>
      <c r="C5769" s="519" t="s">
        <v>35856</v>
      </c>
      <c r="D5769" s="519" t="s">
        <v>35857</v>
      </c>
      <c r="I5769" s="519" t="s">
        <v>36</v>
      </c>
      <c r="J5769" s="650">
        <v>2202.36</v>
      </c>
    </row>
    <row r="5770" spans="1:10">
      <c r="A5770" s="519" t="s">
        <v>5985</v>
      </c>
      <c r="B5770" s="519" t="str">
        <f t="shared" si="90"/>
        <v>PAREDE CILINDRICA DE ANEIS PRE-MOLDADOS DE CONCRETO ARMADO,PARA CAIXAS DE INSPECAO E SIMILARES,DIAMETRO INTERNO DE 2,00M</v>
      </c>
      <c r="C5770" s="519" t="s">
        <v>35856</v>
      </c>
      <c r="D5770" s="519" t="s">
        <v>35857</v>
      </c>
      <c r="I5770" s="519" t="s">
        <v>36</v>
      </c>
      <c r="J5770" s="650">
        <v>2046.17</v>
      </c>
    </row>
    <row r="5771" spans="1:10">
      <c r="A5771" s="519" t="s">
        <v>5986</v>
      </c>
      <c r="B5771" s="519" t="str">
        <f t="shared" si="90"/>
        <v>PAREDE CILINDRICA DE ANEIS PRE-MOLDADOS DE CONCRETO ARMADO,PARA CAIXAS DE INSPECAO E SIMILARES,DIAMETRO INTERNO DE 1,20M</v>
      </c>
      <c r="C5771" s="519" t="s">
        <v>35856</v>
      </c>
      <c r="D5771" s="519" t="s">
        <v>35858</v>
      </c>
      <c r="I5771" s="519" t="s">
        <v>36</v>
      </c>
      <c r="J5771" s="650">
        <v>1190.28</v>
      </c>
    </row>
    <row r="5772" spans="1:10">
      <c r="A5772" s="519" t="s">
        <v>5987</v>
      </c>
      <c r="B5772" s="519" t="str">
        <f t="shared" si="90"/>
        <v>PAREDE CILINDRICA DE ANEIS PRE-MOLDADOS DE CONCRETO ARMADO,PARA CAIXAS DE INSPECAO E SIMILARES,DIAMETRO INTERNO DE 1,20M</v>
      </c>
      <c r="C5772" s="519" t="s">
        <v>35856</v>
      </c>
      <c r="D5772" s="519" t="s">
        <v>35858</v>
      </c>
      <c r="I5772" s="519" t="s">
        <v>36</v>
      </c>
      <c r="J5772" s="650">
        <v>1103.7</v>
      </c>
    </row>
    <row r="5773" spans="1:10">
      <c r="A5773" s="519" t="s">
        <v>5988</v>
      </c>
      <c r="B5773" s="519" t="str">
        <f t="shared" si="90"/>
        <v>PAREDE CILINDRICA DE ANEIS PRE-MOLDADOS DE CONCRETO ARMADO,PARA CAIXAS DE INSPECAO E SIMILARES,DIAMETRO INTERNO DE 1,50M</v>
      </c>
      <c r="C5773" s="519" t="s">
        <v>35856</v>
      </c>
      <c r="D5773" s="519" t="s">
        <v>35859</v>
      </c>
      <c r="I5773" s="519" t="s">
        <v>36</v>
      </c>
      <c r="J5773" s="650">
        <v>1560.43</v>
      </c>
    </row>
    <row r="5774" spans="1:10">
      <c r="A5774" s="519" t="s">
        <v>5989</v>
      </c>
      <c r="B5774" s="519" t="str">
        <f t="shared" si="90"/>
        <v>PAREDE CILINDRICA DE ANEIS PRE-MOLDADOS DE CONCRETO ARMADO,PARA CAIXAS DE INSPECAO E SIMILARES,DIAMETRO INTERNO DE 1,50M</v>
      </c>
      <c r="C5774" s="519" t="s">
        <v>35856</v>
      </c>
      <c r="D5774" s="519" t="s">
        <v>35859</v>
      </c>
      <c r="I5774" s="519" t="s">
        <v>36</v>
      </c>
      <c r="J5774" s="650">
        <v>1448.09</v>
      </c>
    </row>
    <row r="5775" spans="1:10">
      <c r="A5775" s="519" t="s">
        <v>5990</v>
      </c>
      <c r="B5775" s="519" t="str">
        <f t="shared" si="90"/>
        <v>PAREDE CILINDRICA DE ANEIS PRE-MOLDADOS DE CONCRETO ARMADO,PARA CAIXAS DE INSPECAO E SIMILARES,DIAMETRO INTERNO DE 2,50M</v>
      </c>
      <c r="C5775" s="519" t="s">
        <v>35856</v>
      </c>
      <c r="D5775" s="519" t="s">
        <v>35860</v>
      </c>
      <c r="I5775" s="519" t="s">
        <v>36</v>
      </c>
      <c r="J5775" s="650">
        <v>2987.48</v>
      </c>
    </row>
    <row r="5776" spans="1:10">
      <c r="A5776" s="519" t="s">
        <v>5991</v>
      </c>
      <c r="B5776" s="519" t="str">
        <f t="shared" si="90"/>
        <v>PAREDE CILINDRICA DE ANEIS PRE-MOLDADOS DE CONCRETO ARMADO,PARA CAIXAS DE INSPECAO E SIMILARES,DIAMETRO INTERNO DE 2,50M</v>
      </c>
      <c r="C5776" s="519" t="s">
        <v>35856</v>
      </c>
      <c r="D5776" s="519" t="s">
        <v>35860</v>
      </c>
      <c r="I5776" s="519" t="s">
        <v>36</v>
      </c>
      <c r="J5776" s="650">
        <v>2780.29</v>
      </c>
    </row>
    <row r="5777" spans="1:10">
      <c r="A5777" s="519" t="s">
        <v>5992</v>
      </c>
      <c r="B5777" s="519" t="str">
        <f t="shared" si="90"/>
        <v>PAREDE CILINDRICA DE ANEIS PRE-MOLDADOS DE CONCRETO ARMADO,PARA CAIXAS DE INSPECAO E SIMILARES,DIAMETRO INTERNO DE 3,00M</v>
      </c>
      <c r="C5777" s="519" t="s">
        <v>35856</v>
      </c>
      <c r="D5777" s="519" t="s">
        <v>35861</v>
      </c>
      <c r="I5777" s="519" t="s">
        <v>36</v>
      </c>
      <c r="J5777" s="650">
        <v>3837.97</v>
      </c>
    </row>
    <row r="5778" spans="1:10">
      <c r="A5778" s="519" t="s">
        <v>5993</v>
      </c>
      <c r="B5778" s="519" t="str">
        <f t="shared" si="90"/>
        <v>PAREDE CILINDRICA DE ANEIS PRE-MOLDADOS DE CONCRETO ARMADO,PARA CAIXAS DE INSPECAO E SIMILARES,DIAMETRO INTERNO DE 3,00M</v>
      </c>
      <c r="C5778" s="519" t="s">
        <v>35856</v>
      </c>
      <c r="D5778" s="519" t="s">
        <v>35861</v>
      </c>
      <c r="I5778" s="519" t="s">
        <v>36</v>
      </c>
      <c r="J5778" s="650">
        <v>3575.14</v>
      </c>
    </row>
    <row r="5779" spans="1:10">
      <c r="A5779" s="519" t="s">
        <v>5994</v>
      </c>
      <c r="B5779" s="519" t="str">
        <f t="shared" si="90"/>
        <v>MONTAGEM E ASSENTAMENTO DE TUBULACAO DE ACO DE 2",PRETO OU GALVANIZADO,COM PONTAS LISAS,INCLUSIVE SOLDA DAS JUNTAS,EXCLUSIVE FORNECIMENTO DOS TUBOS</v>
      </c>
      <c r="C5779" s="519" t="s">
        <v>35862</v>
      </c>
      <c r="D5779" s="519" t="s">
        <v>35863</v>
      </c>
      <c r="E5779" s="519" t="s">
        <v>35864</v>
      </c>
      <c r="I5779" s="519" t="s">
        <v>36</v>
      </c>
      <c r="J5779" s="650">
        <v>21.03</v>
      </c>
    </row>
    <row r="5780" spans="1:10">
      <c r="A5780" s="519" t="s">
        <v>5995</v>
      </c>
      <c r="B5780" s="519" t="str">
        <f t="shared" si="90"/>
        <v>MONTAGEM E ASSENTAMENTO DE TUBULACAO DE ACO DE 2",PRETO OU GALVANIZADO,COM PONTAS LISAS,INCLUSIVE SOLDA DAS JUNTAS,EXCLUSIVE FORNECIMENTO DOS TUBOS</v>
      </c>
      <c r="C5780" s="519" t="s">
        <v>35862</v>
      </c>
      <c r="D5780" s="519" t="s">
        <v>35863</v>
      </c>
      <c r="E5780" s="519" t="s">
        <v>35864</v>
      </c>
      <c r="I5780" s="519" t="s">
        <v>36</v>
      </c>
      <c r="J5780" s="650">
        <v>18.34</v>
      </c>
    </row>
    <row r="5781" spans="1:10">
      <c r="A5781" s="519" t="s">
        <v>5996</v>
      </c>
      <c r="B5781" s="519" t="str">
        <f t="shared" si="90"/>
        <v>MONTAGEM E ASSENTAMENTO DE TUBULACAO DE ACO DE 3",PRETO OU GALVANIZADOS,COM PONTAS LISAS,INCLUSIVE SOLDA DAS JUNTAS,EXCLUSIVE FORNECIMENTO DOS TUBOS</v>
      </c>
      <c r="C5781" s="519" t="s">
        <v>35865</v>
      </c>
      <c r="D5781" s="519" t="s">
        <v>35866</v>
      </c>
      <c r="E5781" s="519" t="s">
        <v>35867</v>
      </c>
      <c r="I5781" s="519" t="s">
        <v>36</v>
      </c>
      <c r="J5781" s="650">
        <v>32.47</v>
      </c>
    </row>
    <row r="5782" spans="1:10">
      <c r="A5782" s="519" t="s">
        <v>5997</v>
      </c>
      <c r="B5782" s="519" t="str">
        <f t="shared" si="90"/>
        <v>MONTAGEM E ASSENTAMENTO DE TUBULACAO DE ACO DE 3",PRETO OU GALVANIZADOS,COM PONTAS LISAS,INCLUSIVE SOLDA DAS JUNTAS,EXCLUSIVE FORNECIMENTO DOS TUBOS</v>
      </c>
      <c r="C5782" s="519" t="s">
        <v>35865</v>
      </c>
      <c r="D5782" s="519" t="s">
        <v>35866</v>
      </c>
      <c r="E5782" s="519" t="s">
        <v>35867</v>
      </c>
      <c r="I5782" s="519" t="s">
        <v>36</v>
      </c>
      <c r="J5782" s="650">
        <v>28.37</v>
      </c>
    </row>
    <row r="5783" spans="1:10">
      <c r="A5783" s="519" t="s">
        <v>5998</v>
      </c>
      <c r="B5783" s="519" t="str">
        <f t="shared" si="90"/>
        <v>MONTAGEM E ASSENTAMENTO DE TUBULACAO DE ACO DE 4",PRETO OU GALVANIZADOS,COM PONTAS LISAS,INCLUSIVE SOLDA DAS JUNTAS,EXCLUSIVE FORNECIMENTO DOS TUBOS</v>
      </c>
      <c r="C5783" s="519" t="s">
        <v>35868</v>
      </c>
      <c r="D5783" s="519" t="s">
        <v>35866</v>
      </c>
      <c r="E5783" s="519" t="s">
        <v>35867</v>
      </c>
      <c r="I5783" s="519" t="s">
        <v>36</v>
      </c>
      <c r="J5783" s="650">
        <v>39.299999999999997</v>
      </c>
    </row>
    <row r="5784" spans="1:10">
      <c r="A5784" s="519" t="s">
        <v>5999</v>
      </c>
      <c r="B5784" s="519" t="str">
        <f t="shared" si="90"/>
        <v>MONTAGEM E ASSENTAMENTO DE TUBULACAO DE ACO DE 4",PRETO OU GALVANIZADOS,COM PONTAS LISAS,INCLUSIVE SOLDA DAS JUNTAS,EXCLUSIVE FORNECIMENTO DOS TUBOS</v>
      </c>
      <c r="C5784" s="519" t="s">
        <v>35868</v>
      </c>
      <c r="D5784" s="519" t="s">
        <v>35866</v>
      </c>
      <c r="E5784" s="519" t="s">
        <v>35867</v>
      </c>
      <c r="I5784" s="519" t="s">
        <v>36</v>
      </c>
      <c r="J5784" s="650">
        <v>34.42</v>
      </c>
    </row>
    <row r="5785" spans="1:10">
      <c r="A5785" s="519" t="s">
        <v>6000</v>
      </c>
      <c r="B5785" s="519" t="str">
        <f t="shared" si="90"/>
        <v>MONTAGEM E ASSENTAMENTO DE TUBULACAO DE CHAPA DE ACO DE 3/16" DE ESPESSURA,COM 6,00M DE COMPRIMENTO E 150MM DE DIAMETRO.INCLUSIVE SOLDA E REVESTIMENTO DAS JUNTAS,EXCLUSIVE FORNECIMENTO DOS TUBOS E DOS MATERIAIS DE REVESTIMENTO DAS JUNTAS</v>
      </c>
      <c r="C5785" s="519" t="s">
        <v>35869</v>
      </c>
      <c r="D5785" s="519" t="s">
        <v>35870</v>
      </c>
      <c r="E5785" s="519" t="s">
        <v>35871</v>
      </c>
      <c r="F5785" s="519" t="s">
        <v>35872</v>
      </c>
      <c r="I5785" s="519" t="s">
        <v>36</v>
      </c>
      <c r="J5785" s="650">
        <v>37.33</v>
      </c>
    </row>
    <row r="5786" spans="1:10">
      <c r="A5786" s="519" t="s">
        <v>6001</v>
      </c>
      <c r="B5786" s="519" t="str">
        <f t="shared" si="90"/>
        <v>MONTAGEM E ASSENTAMENTO DE TUBULACAO DE CHAPA DE ACO DE 3/16" DE ESPESSURA,COM 6,00M DE COMPRIMENTO E 150MM DE DIAMETRO.INCLUSIVE SOLDA E REVESTIMENTO DAS JUNTAS,EXCLUSIVE FORNECIMENTO DOS TUBOS E DOS MATERIAIS DE REVESTIMENTO DAS JUNTAS</v>
      </c>
      <c r="C5786" s="519" t="s">
        <v>35869</v>
      </c>
      <c r="D5786" s="519" t="s">
        <v>35870</v>
      </c>
      <c r="E5786" s="519" t="s">
        <v>35871</v>
      </c>
      <c r="F5786" s="519" t="s">
        <v>35872</v>
      </c>
      <c r="I5786" s="519" t="s">
        <v>36</v>
      </c>
      <c r="J5786" s="650">
        <v>35.28</v>
      </c>
    </row>
    <row r="5787" spans="1:10">
      <c r="A5787" s="519" t="s">
        <v>6002</v>
      </c>
      <c r="B5787" s="519" t="str">
        <f t="shared" si="90"/>
        <v>MONTAGEM E ASSENTAMENTO DE TUBULACAO DE CHAPA DE ACO DE 3/16" DE ESPESSURA,COM 6,00M DE COMPRIMENTO E 200MM DE DIAMETRO,INCLUSIVE SOLDA E REVESTIMENTO DAS JUNTAS,EXCLUSIVE FORNECIMENTO DOS TUBOS E DOS MATERIAIS DE REVESTIMENTO DAS JUNTAS</v>
      </c>
      <c r="C5787" s="519" t="s">
        <v>35869</v>
      </c>
      <c r="D5787" s="519" t="s">
        <v>35873</v>
      </c>
      <c r="E5787" s="519" t="s">
        <v>35871</v>
      </c>
      <c r="F5787" s="519" t="s">
        <v>35872</v>
      </c>
      <c r="I5787" s="519" t="s">
        <v>36</v>
      </c>
      <c r="J5787" s="650">
        <v>41.6</v>
      </c>
    </row>
    <row r="5788" spans="1:10">
      <c r="A5788" s="519" t="s">
        <v>6003</v>
      </c>
      <c r="B5788" s="519" t="str">
        <f t="shared" si="90"/>
        <v>MONTAGEM E ASSENTAMENTO DE TUBULACAO DE CHAPA DE ACO DE 3/16" DE ESPESSURA,COM 6,00M DE COMPRIMENTO E 200MM DE DIAMETRO,INCLUSIVE SOLDA E REVESTIMENTO DAS JUNTAS,EXCLUSIVE FORNECIMENTO DOS TUBOS E DOS MATERIAIS DE REVESTIMENTO DAS JUNTAS</v>
      </c>
      <c r="C5788" s="519" t="s">
        <v>35869</v>
      </c>
      <c r="D5788" s="519" t="s">
        <v>35873</v>
      </c>
      <c r="E5788" s="519" t="s">
        <v>35871</v>
      </c>
      <c r="F5788" s="519" t="s">
        <v>35872</v>
      </c>
      <c r="I5788" s="519" t="s">
        <v>36</v>
      </c>
      <c r="J5788" s="650">
        <v>39.28</v>
      </c>
    </row>
    <row r="5789" spans="1:10">
      <c r="A5789" s="519" t="s">
        <v>6004</v>
      </c>
      <c r="B5789" s="519" t="str">
        <f t="shared" si="90"/>
        <v>MONTAGEM E ASSENTAMENTO DE TUBULACAO DE CHAPA DE ACO DE 3/16" DE ESPESSURA,COM 6,00M DE COMPRIMENTO E 250MM DE DIAMETRO,INCLUSIVE SOLDA E REVESTIMENTO DAS JUNTAS,EXCLUSIVE FORNECIMENTO DOS TUBOS E DOS MATERIAIS DE REVESTIMENTO DAS JUNTAS</v>
      </c>
      <c r="C5789" s="519" t="s">
        <v>35869</v>
      </c>
      <c r="D5789" s="519" t="s">
        <v>35874</v>
      </c>
      <c r="E5789" s="519" t="s">
        <v>35871</v>
      </c>
      <c r="F5789" s="519" t="s">
        <v>35872</v>
      </c>
      <c r="I5789" s="519" t="s">
        <v>36</v>
      </c>
      <c r="J5789" s="650">
        <v>44.39</v>
      </c>
    </row>
    <row r="5790" spans="1:10">
      <c r="A5790" s="519" t="s">
        <v>6005</v>
      </c>
      <c r="B5790" s="519" t="str">
        <f t="shared" si="90"/>
        <v>MONTAGEM E ASSENTAMENTO DE TUBULACAO DE CHAPA DE ACO DE 3/16" DE ESPESSURA,COM 6,00M DE COMPRIMENTO E 250MM DE DIAMETRO,INCLUSIVE SOLDA E REVESTIMENTO DAS JUNTAS,EXCLUSIVE FORNECIMENTO DOS TUBOS E DOS MATERIAIS DE REVESTIMENTO DAS JUNTAS</v>
      </c>
      <c r="C5790" s="519" t="s">
        <v>35869</v>
      </c>
      <c r="D5790" s="519" t="s">
        <v>35874</v>
      </c>
      <c r="E5790" s="519" t="s">
        <v>35871</v>
      </c>
      <c r="F5790" s="519" t="s">
        <v>35872</v>
      </c>
      <c r="I5790" s="519" t="s">
        <v>36</v>
      </c>
      <c r="J5790" s="650">
        <v>41.89</v>
      </c>
    </row>
    <row r="5791" spans="1:10">
      <c r="A5791" s="519" t="s">
        <v>6006</v>
      </c>
      <c r="B5791" s="519" t="str">
        <f t="shared" si="90"/>
        <v>MONTAGEM E ASSENTAMENTO DE TUBULACAO DE CHAPA DE ACO DE 3/16" DE ESPESSURA,COM 6,00M DE COMPRIMENTO E 300MM DE DIAMETRO,INCLUSIVE SOLDA E REVESTIMENTO DAS JUNTAS,EXCLUSIVE FORNECIMENTO DOS TUBOS E DOS MATERIAIS DE REVESTIMENTO DAS JUNTAS</v>
      </c>
      <c r="C5791" s="519" t="s">
        <v>35869</v>
      </c>
      <c r="D5791" s="519" t="s">
        <v>35875</v>
      </c>
      <c r="E5791" s="519" t="s">
        <v>35871</v>
      </c>
      <c r="F5791" s="519" t="s">
        <v>35872</v>
      </c>
      <c r="I5791" s="519" t="s">
        <v>36</v>
      </c>
      <c r="J5791" s="650">
        <v>48.7</v>
      </c>
    </row>
    <row r="5792" spans="1:10">
      <c r="A5792" s="519" t="s">
        <v>6007</v>
      </c>
      <c r="B5792" s="519" t="str">
        <f t="shared" si="90"/>
        <v>MONTAGEM E ASSENTAMENTO DE TUBULACAO DE CHAPA DE ACO DE 3/16" DE ESPESSURA,COM 6,00M DE COMPRIMENTO E 300MM DE DIAMETRO,INCLUSIVE SOLDA E REVESTIMENTO DAS JUNTAS,EXCLUSIVE FORNECIMENTO DOS TUBOS E DOS MATERIAIS DE REVESTIMENTO DAS JUNTAS</v>
      </c>
      <c r="C5792" s="519" t="s">
        <v>35869</v>
      </c>
      <c r="D5792" s="519" t="s">
        <v>35875</v>
      </c>
      <c r="E5792" s="519" t="s">
        <v>35871</v>
      </c>
      <c r="F5792" s="519" t="s">
        <v>35872</v>
      </c>
      <c r="I5792" s="519" t="s">
        <v>36</v>
      </c>
      <c r="J5792" s="650">
        <v>45.94</v>
      </c>
    </row>
    <row r="5793" spans="1:10">
      <c r="A5793" s="519" t="s">
        <v>6008</v>
      </c>
      <c r="B5793" s="519" t="str">
        <f t="shared" si="90"/>
        <v>MONTAGEM E ASSENTAMENTO DE TUBULACAO DE CHAPA DE ACO DE 3/16" DE ESPESSURA,COM 6,00M DE COMPRIMENTO E 350MM DE DIAMETRO,INCLUSIVE SOLDA E REVESTIMENTO DAS JUNTAS,EXCLUSIVE FORNECIMENTO DOS TUBOS E DOS MATERIAIS DE REVESTIMENTO DAS JUNTAS</v>
      </c>
      <c r="C5793" s="519" t="s">
        <v>35869</v>
      </c>
      <c r="D5793" s="519" t="s">
        <v>35876</v>
      </c>
      <c r="E5793" s="519" t="s">
        <v>35871</v>
      </c>
      <c r="F5793" s="519" t="s">
        <v>35872</v>
      </c>
      <c r="I5793" s="519" t="s">
        <v>36</v>
      </c>
      <c r="J5793" s="650">
        <v>51.11</v>
      </c>
    </row>
    <row r="5794" spans="1:10">
      <c r="A5794" s="519" t="s">
        <v>6009</v>
      </c>
      <c r="B5794" s="519" t="str">
        <f t="shared" si="90"/>
        <v>MONTAGEM E ASSENTAMENTO DE TUBULACAO DE CHAPA DE ACO DE 3/16" DE ESPESSURA,COM 6,00M DE COMPRIMENTO E 350MM DE DIAMETRO,INCLUSIVE SOLDA E REVESTIMENTO DAS JUNTAS,EXCLUSIVE FORNECIMENTO DOS TUBOS E DOS MATERIAIS DE REVESTIMENTO DAS JUNTAS</v>
      </c>
      <c r="C5794" s="519" t="s">
        <v>35869</v>
      </c>
      <c r="D5794" s="519" t="s">
        <v>35876</v>
      </c>
      <c r="E5794" s="519" t="s">
        <v>35871</v>
      </c>
      <c r="F5794" s="519" t="s">
        <v>35872</v>
      </c>
      <c r="I5794" s="519" t="s">
        <v>36</v>
      </c>
      <c r="J5794" s="650">
        <v>48.22</v>
      </c>
    </row>
    <row r="5795" spans="1:10">
      <c r="A5795" s="519" t="s">
        <v>6010</v>
      </c>
      <c r="B5795" s="519" t="str">
        <f t="shared" si="90"/>
        <v>MONTAGEM E ASSENTAMENTO DE TUBULACAO DE CHAPA DE ACO DE 3/16" DE ESPESSURA,COM 6,00M DE COMPRIMENTO E 400MM DE DIAMETRO,INCLUSIVE SOLDA E REVESTIMENTO DAS JUNTAS,EXCLUSIVE FORNECIMENTO DOS TUBOS E DOS MATERIAIS DE REVESTIMENTO DAS JUNTAS</v>
      </c>
      <c r="C5795" s="519" t="s">
        <v>35869</v>
      </c>
      <c r="D5795" s="519" t="s">
        <v>35877</v>
      </c>
      <c r="E5795" s="519" t="s">
        <v>35871</v>
      </c>
      <c r="F5795" s="519" t="s">
        <v>35872</v>
      </c>
      <c r="I5795" s="519" t="s">
        <v>36</v>
      </c>
      <c r="J5795" s="650">
        <v>56.83</v>
      </c>
    </row>
    <row r="5796" spans="1:10">
      <c r="A5796" s="519" t="s">
        <v>6011</v>
      </c>
      <c r="B5796" s="519" t="str">
        <f t="shared" si="90"/>
        <v>MONTAGEM E ASSENTAMENTO DE TUBULACAO DE CHAPA DE ACO DE 3/16" DE ESPESSURA,COM 6,00M DE COMPRIMENTO E 400MM DE DIAMETRO,INCLUSIVE SOLDA E REVESTIMENTO DAS JUNTAS,EXCLUSIVE FORNECIMENTO DOS TUBOS E DOS MATERIAIS DE REVESTIMENTO DAS JUNTAS</v>
      </c>
      <c r="C5796" s="519" t="s">
        <v>35869</v>
      </c>
      <c r="D5796" s="519" t="s">
        <v>35877</v>
      </c>
      <c r="E5796" s="519" t="s">
        <v>35871</v>
      </c>
      <c r="F5796" s="519" t="s">
        <v>35872</v>
      </c>
      <c r="I5796" s="519" t="s">
        <v>36</v>
      </c>
      <c r="J5796" s="650">
        <v>53.54</v>
      </c>
    </row>
    <row r="5797" spans="1:10">
      <c r="A5797" s="519" t="s">
        <v>6012</v>
      </c>
      <c r="B5797" s="519" t="str">
        <f t="shared" si="90"/>
        <v>MONTAGEM E ASSENTAMENTO DE TUBULACAO DE CHAPA DE ACO DE 3/16" DE ESPESSURA,COM 6,00M DE COMPRIMENTO E 450MM DE DIAMETRO,INCLUSIVE SOLDA E REVESTIMENTO DAS JUNTAS,EXCLUSIVE FORNECIMENTO DOS TUBOS E DOS MATERIAIS DE REVESTIMENTO DAS JUNTAS</v>
      </c>
      <c r="C5797" s="519" t="s">
        <v>35869</v>
      </c>
      <c r="D5797" s="519" t="s">
        <v>35878</v>
      </c>
      <c r="E5797" s="519" t="s">
        <v>35871</v>
      </c>
      <c r="F5797" s="519" t="s">
        <v>35872</v>
      </c>
      <c r="I5797" s="519" t="s">
        <v>36</v>
      </c>
      <c r="J5797" s="650">
        <v>59.73</v>
      </c>
    </row>
    <row r="5798" spans="1:10">
      <c r="A5798" s="519" t="s">
        <v>6013</v>
      </c>
      <c r="B5798" s="519" t="str">
        <f t="shared" si="90"/>
        <v>MONTAGEM E ASSENTAMENTO DE TUBULACAO DE CHAPA DE ACO DE 3/16" DE ESPESSURA,COM 6,00M DE COMPRIMENTO E 450MM DE DIAMETRO,INCLUSIVE SOLDA E REVESTIMENTO DAS JUNTAS,EXCLUSIVE FORNECIMENTO DOS TUBOS E DOS MATERIAIS DE REVESTIMENTO DAS JUNTAS</v>
      </c>
      <c r="C5798" s="519" t="s">
        <v>35869</v>
      </c>
      <c r="D5798" s="519" t="s">
        <v>35878</v>
      </c>
      <c r="E5798" s="519" t="s">
        <v>35871</v>
      </c>
      <c r="F5798" s="519" t="s">
        <v>35872</v>
      </c>
      <c r="I5798" s="519" t="s">
        <v>36</v>
      </c>
      <c r="J5798" s="650">
        <v>56.24</v>
      </c>
    </row>
    <row r="5799" spans="1:10">
      <c r="A5799" s="519" t="s">
        <v>6014</v>
      </c>
      <c r="B5799" s="519" t="str">
        <f t="shared" si="90"/>
        <v>MONTAGEM E ASSENTAMENTO DE TUBULACAO DE CHAPA DE ACO DE 3/16" DE ESPESSURA,COM 6,00M DE COMPRIMENTO E 500MM DE DIAMETRO,INCLUSIVE SOLDA E REVESTIMENTO DAS JUNTAS,EXCLUSIVE FORNECIMENTO DOS TUBOS E DOS MATERIAIS DE REVESTIMENTO DAS JUNTAS</v>
      </c>
      <c r="C5799" s="519" t="s">
        <v>35869</v>
      </c>
      <c r="D5799" s="519" t="s">
        <v>35879</v>
      </c>
      <c r="E5799" s="519" t="s">
        <v>35871</v>
      </c>
      <c r="F5799" s="519" t="s">
        <v>35872</v>
      </c>
      <c r="I5799" s="519" t="s">
        <v>36</v>
      </c>
      <c r="J5799" s="650">
        <v>64.099999999999994</v>
      </c>
    </row>
    <row r="5800" spans="1:10">
      <c r="A5800" s="519" t="s">
        <v>6015</v>
      </c>
      <c r="B5800" s="519" t="str">
        <f t="shared" si="90"/>
        <v>MONTAGEM E ASSENTAMENTO DE TUBULACAO DE CHAPA DE ACO DE 3/16" DE ESPESSURA,COM 6,00M DE COMPRIMENTO E 500MM DE DIAMETRO,INCLUSIVE SOLDA E REVESTIMENTO DAS JUNTAS,EXCLUSIVE FORNECIMENTO DOS TUBOS E DOS MATERIAIS DE REVESTIMENTO DAS JUNTAS</v>
      </c>
      <c r="C5800" s="519" t="s">
        <v>35869</v>
      </c>
      <c r="D5800" s="519" t="s">
        <v>35879</v>
      </c>
      <c r="E5800" s="519" t="s">
        <v>35871</v>
      </c>
      <c r="F5800" s="519" t="s">
        <v>35872</v>
      </c>
      <c r="I5800" s="519" t="s">
        <v>36</v>
      </c>
      <c r="J5800" s="650">
        <v>60.35</v>
      </c>
    </row>
    <row r="5801" spans="1:10">
      <c r="A5801" s="519" t="s">
        <v>6016</v>
      </c>
      <c r="B5801" s="519" t="str">
        <f t="shared" si="90"/>
        <v>MONTAGEM E ASSENTAMENTO DE TUBULACAO DE CHAPA DE ACO DE 1/4" DE ESPESSURA,COM 6,00M DE COMPRIMENTO E 150MM DE DIAMETRO,INCLUSIVE SOLDA E REVESTIMENTO DAS JUNTAS,EXCLUSIVE FORNECIMENTO DOS TUBOS E DOS MATERIAIS DE REVESTIMENTO DAS JUNTAS</v>
      </c>
      <c r="C5801" s="519" t="s">
        <v>35880</v>
      </c>
      <c r="D5801" s="519" t="s">
        <v>35881</v>
      </c>
      <c r="E5801" s="519" t="s">
        <v>35882</v>
      </c>
      <c r="F5801" s="519" t="s">
        <v>35883</v>
      </c>
      <c r="I5801" s="519" t="s">
        <v>36</v>
      </c>
      <c r="J5801" s="650">
        <v>39.57</v>
      </c>
    </row>
    <row r="5802" spans="1:10">
      <c r="A5802" s="519" t="s">
        <v>6017</v>
      </c>
      <c r="B5802" s="519" t="str">
        <f t="shared" si="90"/>
        <v>MONTAGEM E ASSENTAMENTO DE TUBULACAO DE CHAPA DE ACO DE 1/4" DE ESPESSURA,COM 6,00M DE COMPRIMENTO E 150MM DE DIAMETRO,INCLUSIVE SOLDA E REVESTIMENTO DAS JUNTAS,EXCLUSIVE FORNECIMENTO DOS TUBOS E DOS MATERIAIS DE REVESTIMENTO DAS JUNTAS</v>
      </c>
      <c r="C5802" s="519" t="s">
        <v>35880</v>
      </c>
      <c r="D5802" s="519" t="s">
        <v>35881</v>
      </c>
      <c r="E5802" s="519" t="s">
        <v>35882</v>
      </c>
      <c r="F5802" s="519" t="s">
        <v>35883</v>
      </c>
      <c r="I5802" s="519" t="s">
        <v>36</v>
      </c>
      <c r="J5802" s="650">
        <v>37.36</v>
      </c>
    </row>
    <row r="5803" spans="1:10">
      <c r="A5803" s="519" t="s">
        <v>6018</v>
      </c>
      <c r="B5803" s="519" t="str">
        <f t="shared" si="90"/>
        <v>MONTAGEM E ASSENTAMENTO DE TUBULACAO DE CHAPA DE ACO DE 1/4" DE ESPESSURA,COM 6,00M DE COMPRIMENTO E 200MM DE DIAMETRO,INCLUSIVE SOLDA E REVESTIMENTO DAS JUNTAS,EXCLUSIVE FORNECIMENTO DOS TUBOS E DOS MATERIAIS DE REVESTIMENTO DAS JUNTAS</v>
      </c>
      <c r="C5803" s="519" t="s">
        <v>35880</v>
      </c>
      <c r="D5803" s="519" t="s">
        <v>35884</v>
      </c>
      <c r="E5803" s="519" t="s">
        <v>35882</v>
      </c>
      <c r="F5803" s="519" t="s">
        <v>35883</v>
      </c>
      <c r="I5803" s="519" t="s">
        <v>36</v>
      </c>
      <c r="J5803" s="650">
        <v>44.53</v>
      </c>
    </row>
    <row r="5804" spans="1:10">
      <c r="A5804" s="519" t="s">
        <v>6019</v>
      </c>
      <c r="B5804" s="519" t="str">
        <f t="shared" si="90"/>
        <v>MONTAGEM E ASSENTAMENTO DE TUBULACAO DE CHAPA DE ACO DE 1/4" DE ESPESSURA,COM 6,00M DE COMPRIMENTO E 200MM DE DIAMETRO,INCLUSIVE SOLDA E REVESTIMENTO DAS JUNTAS,EXCLUSIVE FORNECIMENTO DOS TUBOS E DOS MATERIAIS DE REVESTIMENTO DAS JUNTAS</v>
      </c>
      <c r="C5804" s="519" t="s">
        <v>35880</v>
      </c>
      <c r="D5804" s="519" t="s">
        <v>35884</v>
      </c>
      <c r="E5804" s="519" t="s">
        <v>35882</v>
      </c>
      <c r="F5804" s="519" t="s">
        <v>35883</v>
      </c>
      <c r="I5804" s="519" t="s">
        <v>36</v>
      </c>
      <c r="J5804" s="650">
        <v>42.02</v>
      </c>
    </row>
    <row r="5805" spans="1:10">
      <c r="A5805" s="519" t="s">
        <v>6020</v>
      </c>
      <c r="B5805" s="519" t="str">
        <f t="shared" si="90"/>
        <v>MONTAGEM E ASSENTAMENTO DE TUBULACAO DE CHAPA DE ACO DE 1/4" DE ESPESSURA,COM 6,00M DE COMPRIMENTO E 250MM DE DIAMETRO,INCLUSIVE SOLDA E REVESTIMENTO DAS JUNTAS,EXCLUSIVE FORNECIMENTO DOS TUBOS E DOS MATERIAIS DE REVESTIMENTO DAS JUNTAS</v>
      </c>
      <c r="C5805" s="519" t="s">
        <v>35880</v>
      </c>
      <c r="D5805" s="519" t="s">
        <v>35885</v>
      </c>
      <c r="E5805" s="519" t="s">
        <v>35882</v>
      </c>
      <c r="F5805" s="519" t="s">
        <v>35883</v>
      </c>
      <c r="I5805" s="519" t="s">
        <v>36</v>
      </c>
      <c r="J5805" s="650">
        <v>48.02</v>
      </c>
    </row>
    <row r="5806" spans="1:10">
      <c r="A5806" s="519" t="s">
        <v>6021</v>
      </c>
      <c r="B5806" s="519" t="str">
        <f t="shared" si="90"/>
        <v>MONTAGEM E ASSENTAMENTO DE TUBULACAO DE CHAPA DE ACO DE 1/4" DE ESPESSURA,COM 6,00M DE COMPRIMENTO E 250MM DE DIAMETRO,INCLUSIVE SOLDA E REVESTIMENTO DAS JUNTAS,EXCLUSIVE FORNECIMENTO DOS TUBOS E DOS MATERIAIS DE REVESTIMENTO DAS JUNTAS</v>
      </c>
      <c r="C5806" s="519" t="s">
        <v>35880</v>
      </c>
      <c r="D5806" s="519" t="s">
        <v>35885</v>
      </c>
      <c r="E5806" s="519" t="s">
        <v>35882</v>
      </c>
      <c r="F5806" s="519" t="s">
        <v>35883</v>
      </c>
      <c r="I5806" s="519" t="s">
        <v>36</v>
      </c>
      <c r="J5806" s="650">
        <v>45.27</v>
      </c>
    </row>
    <row r="5807" spans="1:10">
      <c r="A5807" s="519" t="s">
        <v>6022</v>
      </c>
      <c r="B5807" s="519" t="str">
        <f t="shared" si="90"/>
        <v>MONTAGEM E ASSENTAMENTO DE TUBULACAO DE CHAPA DE ACO DE 1/4" DE ESPESSURA,COM 6,00M DE COMPRIMENTO E 300MM DE DIAMETRO,INCLUSIVE SOLDA E REVESTIMENTO DAS JUNTAS,EXCLUSIVE FORNECIMENTO DOS TUBOS E DOS MATERIAIS DE REVESTIMENTO DAS JUNTAS</v>
      </c>
      <c r="C5807" s="519" t="s">
        <v>35880</v>
      </c>
      <c r="D5807" s="519" t="s">
        <v>35886</v>
      </c>
      <c r="E5807" s="519" t="s">
        <v>35882</v>
      </c>
      <c r="F5807" s="519" t="s">
        <v>35883</v>
      </c>
      <c r="I5807" s="519" t="s">
        <v>36</v>
      </c>
      <c r="J5807" s="650">
        <v>53.08</v>
      </c>
    </row>
    <row r="5808" spans="1:10">
      <c r="A5808" s="519" t="s">
        <v>6023</v>
      </c>
      <c r="B5808" s="519" t="str">
        <f t="shared" si="90"/>
        <v>MONTAGEM E ASSENTAMENTO DE TUBULACAO DE CHAPA DE ACO DE 1/4" DE ESPESSURA,COM 6,00M DE COMPRIMENTO E 300MM DE DIAMETRO,INCLUSIVE SOLDA E REVESTIMENTO DAS JUNTAS,EXCLUSIVE FORNECIMENTO DOS TUBOS E DOS MATERIAIS DE REVESTIMENTO DAS JUNTAS</v>
      </c>
      <c r="C5808" s="519" t="s">
        <v>35880</v>
      </c>
      <c r="D5808" s="519" t="s">
        <v>35886</v>
      </c>
      <c r="E5808" s="519" t="s">
        <v>35882</v>
      </c>
      <c r="F5808" s="519" t="s">
        <v>35883</v>
      </c>
      <c r="I5808" s="519" t="s">
        <v>36</v>
      </c>
      <c r="J5808" s="650">
        <v>50.03</v>
      </c>
    </row>
    <row r="5809" spans="1:10">
      <c r="A5809" s="519" t="s">
        <v>6024</v>
      </c>
      <c r="B5809" s="519" t="str">
        <f t="shared" si="90"/>
        <v>MONTAGEM E ASSENTAMENTO DE TUBULACAO DE CHAPA DE ACO DE 1/4" DE ESPESSURA,COM 6,00M DE COMPRIMENTO E 350MM DE DIAMETRO,INCLUSIVE SOLDA E REVESTIMENTO DAS JUNTAS,EXCLUSIVE FORNECIMENTO DOS TUBOS E DOS MATERIAIS DE REVESTIMENTO DAS JUNTAS</v>
      </c>
      <c r="C5809" s="519" t="s">
        <v>35880</v>
      </c>
      <c r="D5809" s="519" t="s">
        <v>35887</v>
      </c>
      <c r="E5809" s="519" t="s">
        <v>35882</v>
      </c>
      <c r="F5809" s="519" t="s">
        <v>35883</v>
      </c>
      <c r="I5809" s="519" t="s">
        <v>36</v>
      </c>
      <c r="J5809" s="650">
        <v>56.71</v>
      </c>
    </row>
    <row r="5810" spans="1:10">
      <c r="A5810" s="519" t="s">
        <v>6025</v>
      </c>
      <c r="B5810" s="519" t="str">
        <f t="shared" si="90"/>
        <v>MONTAGEM E ASSENTAMENTO DE TUBULACAO DE CHAPA DE ACO DE 1/4" DE ESPESSURA,COM 6,00M DE COMPRIMENTO E 350MM DE DIAMETRO,INCLUSIVE SOLDA E REVESTIMENTO DAS JUNTAS,EXCLUSIVE FORNECIMENTO DOS TUBOS E DOS MATERIAIS DE REVESTIMENTO DAS JUNTAS</v>
      </c>
      <c r="C5810" s="519" t="s">
        <v>35880</v>
      </c>
      <c r="D5810" s="519" t="s">
        <v>35887</v>
      </c>
      <c r="E5810" s="519" t="s">
        <v>35882</v>
      </c>
      <c r="F5810" s="519" t="s">
        <v>35883</v>
      </c>
      <c r="I5810" s="519" t="s">
        <v>36</v>
      </c>
      <c r="J5810" s="650">
        <v>53.41</v>
      </c>
    </row>
    <row r="5811" spans="1:10">
      <c r="A5811" s="519" t="s">
        <v>6026</v>
      </c>
      <c r="B5811" s="519" t="str">
        <f t="shared" si="90"/>
        <v>MONTAGEM E ASSENTAMENTO DE TUBULACAO DE CHAPA DE ACO DE 1/4" DE ESPESSURA,COM 6,00M DE COMPRIMENTO E 400MM DE DIAMETRO,INCLUSIVE SOLDA E REVESTIMENTO DAS JUNTAS,EXCLUSIVE FORNECIMENTO DOS TUBOS E DOS MATERIAIS DE REVESTIMENTO DAS JUNTAS</v>
      </c>
      <c r="C5811" s="519" t="s">
        <v>35880</v>
      </c>
      <c r="D5811" s="519" t="s">
        <v>35888</v>
      </c>
      <c r="E5811" s="519" t="s">
        <v>35882</v>
      </c>
      <c r="F5811" s="519" t="s">
        <v>35883</v>
      </c>
      <c r="I5811" s="519" t="s">
        <v>36</v>
      </c>
      <c r="J5811" s="650">
        <v>62.69</v>
      </c>
    </row>
    <row r="5812" spans="1:10">
      <c r="A5812" s="519" t="s">
        <v>6027</v>
      </c>
      <c r="B5812" s="519" t="str">
        <f t="shared" si="90"/>
        <v>MONTAGEM E ASSENTAMENTO DE TUBULACAO DE CHAPA DE ACO DE 1/4" DE ESPESSURA,COM 6,00M DE COMPRIMENTO E 400MM DE DIAMETRO,INCLUSIVE SOLDA E REVESTIMENTO DAS JUNTAS,EXCLUSIVE FORNECIMENTO DOS TUBOS E DOS MATERIAIS DE REVESTIMENTO DAS JUNTAS</v>
      </c>
      <c r="C5812" s="519" t="s">
        <v>35880</v>
      </c>
      <c r="D5812" s="519" t="s">
        <v>35888</v>
      </c>
      <c r="E5812" s="519" t="s">
        <v>35882</v>
      </c>
      <c r="F5812" s="519" t="s">
        <v>35883</v>
      </c>
      <c r="I5812" s="519" t="s">
        <v>36</v>
      </c>
      <c r="J5812" s="650">
        <v>59</v>
      </c>
    </row>
    <row r="5813" spans="1:10">
      <c r="A5813" s="519" t="s">
        <v>6028</v>
      </c>
      <c r="B5813" s="519" t="str">
        <f t="shared" si="90"/>
        <v>MONTAGEM E ASSENTAMENTO DE TUBULACAO DE CHAPA DE ACO DE 1/4" DE ESPESSURA,COM 6,00M DE COMPRIMENTO E 450MM DE DIAMETRO,INCLUSIVE SOLDA E REVESTIMENTO DAS JUNTAS,EXCLUSIVE FORNECIMENTO DOS TUBOS E DOS MATERIAIS DE REVESTIMENTO DAS JUNTAS</v>
      </c>
      <c r="C5813" s="519" t="s">
        <v>35880</v>
      </c>
      <c r="D5813" s="519" t="s">
        <v>35889</v>
      </c>
      <c r="E5813" s="519" t="s">
        <v>35882</v>
      </c>
      <c r="F5813" s="519" t="s">
        <v>35883</v>
      </c>
      <c r="I5813" s="519" t="s">
        <v>36</v>
      </c>
      <c r="J5813" s="650">
        <v>66.040000000000006</v>
      </c>
    </row>
    <row r="5814" spans="1:10">
      <c r="A5814" s="519" t="s">
        <v>6029</v>
      </c>
      <c r="B5814" s="519" t="str">
        <f t="shared" si="90"/>
        <v>MONTAGEM E ASSENTAMENTO DE TUBULACAO DE CHAPA DE ACO DE 1/4" DE ESPESSURA,COM 6,00M DE COMPRIMENTO E 450MM DE DIAMETRO,INCLUSIVE SOLDA E REVESTIMENTO DAS JUNTAS,EXCLUSIVE FORNECIMENTO DOS TUBOS E DOS MATERIAIS DE REVESTIMENTO DAS JUNTAS</v>
      </c>
      <c r="C5814" s="519" t="s">
        <v>35880</v>
      </c>
      <c r="D5814" s="519" t="s">
        <v>35889</v>
      </c>
      <c r="E5814" s="519" t="s">
        <v>35882</v>
      </c>
      <c r="F5814" s="519" t="s">
        <v>35883</v>
      </c>
      <c r="I5814" s="519" t="s">
        <v>36</v>
      </c>
      <c r="J5814" s="650">
        <v>62.13</v>
      </c>
    </row>
    <row r="5815" spans="1:10">
      <c r="A5815" s="519" t="s">
        <v>6030</v>
      </c>
      <c r="B5815" s="519" t="str">
        <f t="shared" si="90"/>
        <v>MONTAGEM E ASSENTAMENTO DE TUBULACAO DE CHAPA DE ACO DE 1/4" DE ESPESSURA,COM 6,00M DE COMPRIMENTO E 500MM DE DIAMETRO,INCLUSIVE SOLDA E REVESTIMENTO DAS JUNTAS,EXCLUSIVE FORNECIMENTO DOS TUBOS E DOS MATERIAIS DE REVESTIMENTO DAS JUNTAS</v>
      </c>
      <c r="C5815" s="519" t="s">
        <v>35880</v>
      </c>
      <c r="D5815" s="519" t="s">
        <v>35890</v>
      </c>
      <c r="E5815" s="519" t="s">
        <v>35882</v>
      </c>
      <c r="F5815" s="519" t="s">
        <v>35883</v>
      </c>
      <c r="I5815" s="519" t="s">
        <v>36</v>
      </c>
      <c r="J5815" s="650">
        <v>71.84</v>
      </c>
    </row>
    <row r="5816" spans="1:10">
      <c r="A5816" s="519" t="s">
        <v>6031</v>
      </c>
      <c r="B5816" s="519" t="str">
        <f t="shared" si="90"/>
        <v>MONTAGEM E ASSENTAMENTO DE TUBULACAO DE CHAPA DE ACO DE 1/4" DE ESPESSURA,COM 6,00M DE COMPRIMENTO E 500MM DE DIAMETRO,INCLUSIVE SOLDA E REVESTIMENTO DAS JUNTAS,EXCLUSIVE FORNECIMENTO DOS TUBOS E DOS MATERIAIS DE REVESTIMENTO DAS JUNTAS</v>
      </c>
      <c r="C5816" s="519" t="s">
        <v>35880</v>
      </c>
      <c r="D5816" s="519" t="s">
        <v>35890</v>
      </c>
      <c r="E5816" s="519" t="s">
        <v>35882</v>
      </c>
      <c r="F5816" s="519" t="s">
        <v>35883</v>
      </c>
      <c r="I5816" s="519" t="s">
        <v>36</v>
      </c>
      <c r="J5816" s="650">
        <v>67.56</v>
      </c>
    </row>
    <row r="5817" spans="1:10">
      <c r="A5817" s="519" t="s">
        <v>6032</v>
      </c>
      <c r="B5817" s="519" t="str">
        <f t="shared" si="90"/>
        <v>MONTAGEM E ASSENTAMENTO DE TUBULACAO DE CHAPA DE ACO DE 1/4" DE ESPESSURA,COM 6,00M DE COMPRIMENTO E 600MM DE DIAMETRO,INCLUSIVE SOLDA E REVESTIMENTO DAS JUNTAS,EXCLUSIVE FORNECIMENTO DOS TUBOS E DOS MATERIAIS DE REVESTIMENTO DAS JUNTAS</v>
      </c>
      <c r="C5817" s="519" t="s">
        <v>35880</v>
      </c>
      <c r="D5817" s="519" t="s">
        <v>35891</v>
      </c>
      <c r="E5817" s="519" t="s">
        <v>35882</v>
      </c>
      <c r="F5817" s="519" t="s">
        <v>35883</v>
      </c>
      <c r="I5817" s="519" t="s">
        <v>36</v>
      </c>
      <c r="J5817" s="650">
        <v>78.67</v>
      </c>
    </row>
    <row r="5818" spans="1:10">
      <c r="A5818" s="519" t="s">
        <v>6033</v>
      </c>
      <c r="B5818" s="519" t="str">
        <f t="shared" si="90"/>
        <v>MONTAGEM E ASSENTAMENTO DE TUBULACAO DE CHAPA DE ACO DE 1/4" DE ESPESSURA,COM 6,00M DE COMPRIMENTO E 600MM DE DIAMETRO,INCLUSIVE SOLDA E REVESTIMENTO DAS JUNTAS,EXCLUSIVE FORNECIMENTO DOS TUBOS E DOS MATERIAIS DE REVESTIMENTO DAS JUNTAS</v>
      </c>
      <c r="C5818" s="519" t="s">
        <v>35880</v>
      </c>
      <c r="D5818" s="519" t="s">
        <v>35891</v>
      </c>
      <c r="E5818" s="519" t="s">
        <v>35882</v>
      </c>
      <c r="F5818" s="519" t="s">
        <v>35883</v>
      </c>
      <c r="I5818" s="519" t="s">
        <v>36</v>
      </c>
      <c r="J5818" s="650">
        <v>73.94</v>
      </c>
    </row>
    <row r="5819" spans="1:10">
      <c r="A5819" s="519" t="s">
        <v>6034</v>
      </c>
      <c r="B5819" s="519" t="str">
        <f t="shared" si="90"/>
        <v>MONTAGEM E ASSENTAMENTO DE TUBULACAO DE CHAPA DE ACO DE 1/4" DE ESPESSURA,COM 6,00M DE COMPRIMENTO E 700MM DE DIAMETRO,INCLUSIVE SOLDA E REVESTIMENTO DAS JUNTAS,EXCLUSIVE FORNECIMENTO DOS TUBOS E DOS MATERIAIS DE REVESTIMENTO DAS JUNTAS</v>
      </c>
      <c r="C5819" s="519" t="s">
        <v>35880</v>
      </c>
      <c r="D5819" s="519" t="s">
        <v>35892</v>
      </c>
      <c r="E5819" s="519" t="s">
        <v>35882</v>
      </c>
      <c r="F5819" s="519" t="s">
        <v>35883</v>
      </c>
      <c r="I5819" s="519" t="s">
        <v>36</v>
      </c>
      <c r="J5819" s="650">
        <v>151.86000000000001</v>
      </c>
    </row>
    <row r="5820" spans="1:10">
      <c r="A5820" s="519" t="s">
        <v>6035</v>
      </c>
      <c r="B5820" s="519" t="str">
        <f t="shared" si="90"/>
        <v>MONTAGEM E ASSENTAMENTO DE TUBULACAO DE CHAPA DE ACO DE 1/4" DE ESPESSURA,COM 6,00M DE COMPRIMENTO E 700MM DE DIAMETRO,INCLUSIVE SOLDA E REVESTIMENTO DAS JUNTAS,EXCLUSIVE FORNECIMENTO DOS TUBOS E DOS MATERIAIS DE REVESTIMENTO DAS JUNTAS</v>
      </c>
      <c r="C5820" s="519" t="s">
        <v>35880</v>
      </c>
      <c r="D5820" s="519" t="s">
        <v>35892</v>
      </c>
      <c r="E5820" s="519" t="s">
        <v>35882</v>
      </c>
      <c r="F5820" s="519" t="s">
        <v>35883</v>
      </c>
      <c r="I5820" s="519" t="s">
        <v>36</v>
      </c>
      <c r="J5820" s="650">
        <v>139</v>
      </c>
    </row>
    <row r="5821" spans="1:10">
      <c r="A5821" s="519" t="s">
        <v>6036</v>
      </c>
      <c r="B5821" s="519" t="str">
        <f t="shared" si="90"/>
        <v>MONTAGEM E ASSENTAMENTO DE TUBULACAO DE CHAPA DE ACO DE 1/4" DE ESPESSURA,COM 6,00M DE COMPRIMENTO E 800MM DE DIAMETRO,INCLUSIVE SOLDA E REVESTIMENTO DAS JUNTAS,EXCLUSIVE FORNECIMENTO DOS TUBOS E DOS MATERIAIS DE REVESTIMENTO DAS JUNTAS</v>
      </c>
      <c r="C5821" s="519" t="s">
        <v>35880</v>
      </c>
      <c r="D5821" s="519" t="s">
        <v>35893</v>
      </c>
      <c r="E5821" s="519" t="s">
        <v>35882</v>
      </c>
      <c r="F5821" s="519" t="s">
        <v>35883</v>
      </c>
      <c r="I5821" s="519" t="s">
        <v>36</v>
      </c>
      <c r="J5821" s="650">
        <v>159.12</v>
      </c>
    </row>
    <row r="5822" spans="1:10">
      <c r="A5822" s="519" t="s">
        <v>6037</v>
      </c>
      <c r="B5822" s="519" t="str">
        <f t="shared" si="90"/>
        <v>MONTAGEM E ASSENTAMENTO DE TUBULACAO DE CHAPA DE ACO DE 1/4" DE ESPESSURA,COM 6,00M DE COMPRIMENTO E 800MM DE DIAMETRO,INCLUSIVE SOLDA E REVESTIMENTO DAS JUNTAS,EXCLUSIVE FORNECIMENTO DOS TUBOS E DOS MATERIAIS DE REVESTIMENTO DAS JUNTAS</v>
      </c>
      <c r="C5822" s="519" t="s">
        <v>35880</v>
      </c>
      <c r="D5822" s="519" t="s">
        <v>35893</v>
      </c>
      <c r="E5822" s="519" t="s">
        <v>35882</v>
      </c>
      <c r="F5822" s="519" t="s">
        <v>35883</v>
      </c>
      <c r="I5822" s="519" t="s">
        <v>36</v>
      </c>
      <c r="J5822" s="650">
        <v>145.77000000000001</v>
      </c>
    </row>
    <row r="5823" spans="1:10">
      <c r="A5823" s="519" t="s">
        <v>6038</v>
      </c>
      <c r="B5823" s="519" t="str">
        <f t="shared" si="90"/>
        <v>MONTAGEM E ASSENTAMENTO DE TUBULACAO DE CHAPA DE ACO DE 5/16" DE ESPESSURA,COM 6,00M DE COMPRIMENTO E 300MM DE DIAMETRO,INCLUSIVE SOLDA E REVESTIMENTO DAS JUNTAS,EXCLUSIVE FORNECIMENTO DOS TUBOS E DOS MATERIAIS DE REVESTIMENTO DAS JUNTAS</v>
      </c>
      <c r="C5823" s="519" t="s">
        <v>35894</v>
      </c>
      <c r="D5823" s="519" t="s">
        <v>35875</v>
      </c>
      <c r="E5823" s="519" t="s">
        <v>35871</v>
      </c>
      <c r="F5823" s="519" t="s">
        <v>35872</v>
      </c>
      <c r="I5823" s="519" t="s">
        <v>36</v>
      </c>
      <c r="J5823" s="650">
        <v>88.13</v>
      </c>
    </row>
    <row r="5824" spans="1:10">
      <c r="A5824" s="519" t="s">
        <v>6039</v>
      </c>
      <c r="B5824" s="519" t="str">
        <f t="shared" si="90"/>
        <v>MONTAGEM E ASSENTAMENTO DE TUBULACAO DE CHAPA DE ACO DE 5/16" DE ESPESSURA,COM 6,00M DE COMPRIMENTO E 300MM DE DIAMETRO,INCLUSIVE SOLDA E REVESTIMENTO DAS JUNTAS,EXCLUSIVE FORNECIMENTO DOS TUBOS E DOS MATERIAIS DE REVESTIMENTO DAS JUNTAS</v>
      </c>
      <c r="C5824" s="519" t="s">
        <v>35894</v>
      </c>
      <c r="D5824" s="519" t="s">
        <v>35875</v>
      </c>
      <c r="E5824" s="519" t="s">
        <v>35871</v>
      </c>
      <c r="F5824" s="519" t="s">
        <v>35872</v>
      </c>
      <c r="I5824" s="519" t="s">
        <v>36</v>
      </c>
      <c r="J5824" s="650">
        <v>81.42</v>
      </c>
    </row>
    <row r="5825" spans="1:10">
      <c r="A5825" s="519" t="s">
        <v>6040</v>
      </c>
      <c r="B5825" s="519" t="str">
        <f t="shared" si="90"/>
        <v>MONTAGEM E ASSENTAMENTO DE TUBULACAO DE CHAPA DE ACO DE 5/16" DE ESPESSURA,COM 6,00M DE COMPRIMENTO E 350MM DE DIAMETRO,INCLUSIVE SOLDA E REVESTIMENTO DAS JUNTAS,EXCLUSIVE FORNECIMENTO DOS TUBOS E DOS MATERIAIS DE REVESTIMENTO DAS JUNTAS</v>
      </c>
      <c r="C5825" s="519" t="s">
        <v>35894</v>
      </c>
      <c r="D5825" s="519" t="s">
        <v>35876</v>
      </c>
      <c r="E5825" s="519" t="s">
        <v>35871</v>
      </c>
      <c r="F5825" s="519" t="s">
        <v>35872</v>
      </c>
      <c r="I5825" s="519" t="s">
        <v>36</v>
      </c>
      <c r="J5825" s="650">
        <v>91.39</v>
      </c>
    </row>
    <row r="5826" spans="1:10">
      <c r="A5826" s="519" t="s">
        <v>6041</v>
      </c>
      <c r="B5826" s="519" t="str">
        <f t="shared" si="90"/>
        <v>MONTAGEM E ASSENTAMENTO DE TUBULACAO DE CHAPA DE ACO DE 5/16" DE ESPESSURA,COM 6,00M DE COMPRIMENTO E 350MM DE DIAMETRO,INCLUSIVE SOLDA E REVESTIMENTO DAS JUNTAS,EXCLUSIVE FORNECIMENTO DOS TUBOS E DOS MATERIAIS DE REVESTIMENTO DAS JUNTAS</v>
      </c>
      <c r="C5826" s="519" t="s">
        <v>35894</v>
      </c>
      <c r="D5826" s="519" t="s">
        <v>35876</v>
      </c>
      <c r="E5826" s="519" t="s">
        <v>35871</v>
      </c>
      <c r="F5826" s="519" t="s">
        <v>35872</v>
      </c>
      <c r="I5826" s="519" t="s">
        <v>36</v>
      </c>
      <c r="J5826" s="650">
        <v>84.4</v>
      </c>
    </row>
    <row r="5827" spans="1:10">
      <c r="A5827" s="519" t="s">
        <v>6042</v>
      </c>
      <c r="B5827" s="519" t="str">
        <f t="shared" si="90"/>
        <v>MONTAGEM E ASSENTAMENTO DE TUBULACAO DE CHAPA DE ACO DE 5/16" DE ESPESSURA,COM 6,00M DE COMPRIMENTO E 400MM DE DIAMETRO,INCLUSIVE SOLDA E REVESTIMENTO DAS JUNTAS,EXCLUSIVE FORNECIMENTO DOS TUBOS E DOS MATERIAIS DE REVESTIMENTO DAS JUNTAS</v>
      </c>
      <c r="C5827" s="519" t="s">
        <v>35894</v>
      </c>
      <c r="D5827" s="519" t="s">
        <v>35877</v>
      </c>
      <c r="E5827" s="519" t="s">
        <v>35871</v>
      </c>
      <c r="F5827" s="519" t="s">
        <v>35872</v>
      </c>
      <c r="I5827" s="519" t="s">
        <v>36</v>
      </c>
      <c r="J5827" s="650">
        <v>99.48</v>
      </c>
    </row>
    <row r="5828" spans="1:10">
      <c r="A5828" s="519" t="s">
        <v>6043</v>
      </c>
      <c r="B5828" s="519" t="str">
        <f t="shared" si="90"/>
        <v>MONTAGEM E ASSENTAMENTO DE TUBULACAO DE CHAPA DE ACO DE 5/16" DE ESPESSURA,COM 6,00M DE COMPRIMENTO E 400MM DE DIAMETRO,INCLUSIVE SOLDA E REVESTIMENTO DAS JUNTAS,EXCLUSIVE FORNECIMENTO DOS TUBOS E DOS MATERIAIS DE REVESTIMENTO DAS JUNTAS</v>
      </c>
      <c r="C5828" s="519" t="s">
        <v>35894</v>
      </c>
      <c r="D5828" s="519" t="s">
        <v>35877</v>
      </c>
      <c r="E5828" s="519" t="s">
        <v>35871</v>
      </c>
      <c r="F5828" s="519" t="s">
        <v>35872</v>
      </c>
      <c r="I5828" s="519" t="s">
        <v>36</v>
      </c>
      <c r="J5828" s="650">
        <v>91.91</v>
      </c>
    </row>
    <row r="5829" spans="1:10">
      <c r="A5829" s="519" t="s">
        <v>6044</v>
      </c>
      <c r="B5829" s="519" t="str">
        <f t="shared" si="90"/>
        <v>MONTAGEM E ASSENTAMENTO DE TUBULACAO DE CHAPA DE ACO DE 5/16" DE ESPESSURA,COM 6,00M DE COMPRIMENTO E 450MM DE DIAMETRO,INCLUSIVE SOLDA E REVESTIMENTO DAS JUNTAS,EXCLUSIVE FORNECIMENTO DOS TUBOS E DOS MATERIAIS DE REVESTIMENTO DAS JUNTAS</v>
      </c>
      <c r="C5829" s="519" t="s">
        <v>35894</v>
      </c>
      <c r="D5829" s="519" t="s">
        <v>35878</v>
      </c>
      <c r="E5829" s="519" t="s">
        <v>35871</v>
      </c>
      <c r="F5829" s="519" t="s">
        <v>35872</v>
      </c>
      <c r="I5829" s="519" t="s">
        <v>36</v>
      </c>
      <c r="J5829" s="650">
        <v>104</v>
      </c>
    </row>
    <row r="5830" spans="1:10">
      <c r="A5830" s="519" t="s">
        <v>6045</v>
      </c>
      <c r="B5830" s="519" t="str">
        <f t="shared" si="90"/>
        <v>MONTAGEM E ASSENTAMENTO DE TUBULACAO DE CHAPA DE ACO DE 5/16" DE ESPESSURA,COM 6,00M DE COMPRIMENTO E 450MM DE DIAMETRO,INCLUSIVE SOLDA E REVESTIMENTO DAS JUNTAS,EXCLUSIVE FORNECIMENTO DOS TUBOS E DOS MATERIAIS DE REVESTIMENTO DAS JUNTAS</v>
      </c>
      <c r="C5830" s="519" t="s">
        <v>35894</v>
      </c>
      <c r="D5830" s="519" t="s">
        <v>35878</v>
      </c>
      <c r="E5830" s="519" t="s">
        <v>35871</v>
      </c>
      <c r="F5830" s="519" t="s">
        <v>35872</v>
      </c>
      <c r="I5830" s="519" t="s">
        <v>36</v>
      </c>
      <c r="J5830" s="650">
        <v>96.13</v>
      </c>
    </row>
    <row r="5831" spans="1:10">
      <c r="A5831" s="519" t="s">
        <v>6046</v>
      </c>
      <c r="B5831" s="519" t="str">
        <f t="shared" si="90"/>
        <v>MONTAGEM E ASSENTAMENTO DE TUBULACAO DE CHAPA DE ACO DE 5/16" DE ESPESSURA,COM 6,00M DE COMPRIMENTO E 500MM DE DIAMETRO,INCLUSIVE SOLDA E REVESTIMENTO DAS JUNTAS,EXCLUSIVE FORNECIMENTO DOS TUBOS E DOS MATERIAIS DE REVESTIMENTO DAS JUNTAS</v>
      </c>
      <c r="C5831" s="519" t="s">
        <v>35894</v>
      </c>
      <c r="D5831" s="519" t="s">
        <v>35879</v>
      </c>
      <c r="E5831" s="519" t="s">
        <v>35871</v>
      </c>
      <c r="F5831" s="519" t="s">
        <v>35872</v>
      </c>
      <c r="I5831" s="519" t="s">
        <v>36</v>
      </c>
      <c r="J5831" s="650">
        <v>129.54</v>
      </c>
    </row>
    <row r="5832" spans="1:10">
      <c r="A5832" s="519" t="s">
        <v>6047</v>
      </c>
      <c r="B5832" s="519" t="str">
        <f t="shared" ref="B5832:B5895" si="91">C5832&amp;D5832&amp;E5832&amp;F5832&amp;G5832&amp;H5832</f>
        <v>MONTAGEM E ASSENTAMENTO DE TUBULACAO DE CHAPA DE ACO DE 5/16" DE ESPESSURA,COM 6,00M DE COMPRIMENTO E 500MM DE DIAMETRO,INCLUSIVE SOLDA E REVESTIMENTO DAS JUNTAS,EXCLUSIVE FORNECIMENTO DOS TUBOS E DOS MATERIAIS DE REVESTIMENTO DAS JUNTAS</v>
      </c>
      <c r="C5832" s="519" t="s">
        <v>35894</v>
      </c>
      <c r="D5832" s="519" t="s">
        <v>35879</v>
      </c>
      <c r="E5832" s="519" t="s">
        <v>35871</v>
      </c>
      <c r="F5832" s="519" t="s">
        <v>35872</v>
      </c>
      <c r="I5832" s="519" t="s">
        <v>36</v>
      </c>
      <c r="J5832" s="650">
        <v>119.14</v>
      </c>
    </row>
    <row r="5833" spans="1:10">
      <c r="A5833" s="519" t="s">
        <v>6048</v>
      </c>
      <c r="B5833" s="519" t="str">
        <f t="shared" si="91"/>
        <v>MONTAGEM E ASSENTAMENTO DE TUBULACAO DE CHAPA DE ACO DE 5/16" DE ESPESSURA,COM 6,00M DE COMPRIMENTO E 600MM DE DIAMETRO,INCLUSIVE SOLDA E REVESTIMENTO DAS JUNTAS,EXCLUSIVE FORNECIMENTO DOS TUBOS E DOS MATERIAIS DE REVESTIMENTO DAS JUNTAS</v>
      </c>
      <c r="C5833" s="519" t="s">
        <v>35894</v>
      </c>
      <c r="D5833" s="519" t="s">
        <v>35895</v>
      </c>
      <c r="E5833" s="519" t="s">
        <v>35871</v>
      </c>
      <c r="F5833" s="519" t="s">
        <v>35872</v>
      </c>
      <c r="I5833" s="519" t="s">
        <v>36</v>
      </c>
      <c r="J5833" s="650">
        <v>159.79</v>
      </c>
    </row>
    <row r="5834" spans="1:10">
      <c r="A5834" s="519" t="s">
        <v>6049</v>
      </c>
      <c r="B5834" s="519" t="str">
        <f t="shared" si="91"/>
        <v>MONTAGEM E ASSENTAMENTO DE TUBULACAO DE CHAPA DE ACO DE 5/16" DE ESPESSURA,COM 6,00M DE COMPRIMENTO E 600MM DE DIAMETRO,INCLUSIVE SOLDA E REVESTIMENTO DAS JUNTAS,EXCLUSIVE FORNECIMENTO DOS TUBOS E DOS MATERIAIS DE REVESTIMENTO DAS JUNTAS</v>
      </c>
      <c r="C5834" s="519" t="s">
        <v>35894</v>
      </c>
      <c r="D5834" s="519" t="s">
        <v>35895</v>
      </c>
      <c r="E5834" s="519" t="s">
        <v>35871</v>
      </c>
      <c r="F5834" s="519" t="s">
        <v>35872</v>
      </c>
      <c r="I5834" s="519" t="s">
        <v>36</v>
      </c>
      <c r="J5834" s="650">
        <v>146.44</v>
      </c>
    </row>
    <row r="5835" spans="1:10">
      <c r="A5835" s="519" t="s">
        <v>6050</v>
      </c>
      <c r="B5835" s="519" t="str">
        <f t="shared" si="91"/>
        <v>MONTAGEM E ASSENTAMENTO DE TUBULACAO DE CHAPA DE ACO DE 5/16" DE ESPESSURA,COM 6,00M DE COMPRIMENTO E 700MM DE DIAMETRO,INCLUSIVE SOLDA E REVESTIMENTO DAS JUNTAS,EXCLUSIVE FORNECIMENTO DOS TUBOS E DOS MATERIAIS DE REVESTIMENTO DAS JUNTAS</v>
      </c>
      <c r="C5835" s="519" t="s">
        <v>35894</v>
      </c>
      <c r="D5835" s="519" t="s">
        <v>35896</v>
      </c>
      <c r="E5835" s="519" t="s">
        <v>35871</v>
      </c>
      <c r="F5835" s="519" t="s">
        <v>35872</v>
      </c>
      <c r="I5835" s="519" t="s">
        <v>36</v>
      </c>
      <c r="J5835" s="650">
        <v>170.34</v>
      </c>
    </row>
    <row r="5836" spans="1:10">
      <c r="A5836" s="519" t="s">
        <v>6051</v>
      </c>
      <c r="B5836" s="519" t="str">
        <f t="shared" si="91"/>
        <v>MONTAGEM E ASSENTAMENTO DE TUBULACAO DE CHAPA DE ACO DE 5/16" DE ESPESSURA,COM 6,00M DE COMPRIMENTO E 700MM DE DIAMETRO,INCLUSIVE SOLDA E REVESTIMENTO DAS JUNTAS,EXCLUSIVE FORNECIMENTO DOS TUBOS E DOS MATERIAIS DE REVESTIMENTO DAS JUNTAS</v>
      </c>
      <c r="C5836" s="519" t="s">
        <v>35894</v>
      </c>
      <c r="D5836" s="519" t="s">
        <v>35896</v>
      </c>
      <c r="E5836" s="519" t="s">
        <v>35871</v>
      </c>
      <c r="F5836" s="519" t="s">
        <v>35872</v>
      </c>
      <c r="I5836" s="519" t="s">
        <v>36</v>
      </c>
      <c r="J5836" s="650">
        <v>156.28</v>
      </c>
    </row>
    <row r="5837" spans="1:10">
      <c r="A5837" s="519" t="s">
        <v>6052</v>
      </c>
      <c r="B5837" s="519" t="str">
        <f t="shared" si="91"/>
        <v>MONTAGEM E ASSENTAMENTO DE TUBULACAO DE CHAPA DE ACO DE 5/16" DE ESPESSURA,COM 6,00M DE COMPRIMENTO E 800MM DE DIAMETRO,INCLUSIVE SOLDA E REVESTIMENTO DAS JUNTAS,EXCLUSIVE FORNECIMENTO DOS TUBOS E DOS MATERIAIS DE REVESTIMENTO DAS JUNTAS</v>
      </c>
      <c r="C5837" s="519" t="s">
        <v>35894</v>
      </c>
      <c r="D5837" s="519" t="s">
        <v>35897</v>
      </c>
      <c r="E5837" s="519" t="s">
        <v>35871</v>
      </c>
      <c r="F5837" s="519" t="s">
        <v>35872</v>
      </c>
      <c r="I5837" s="519" t="s">
        <v>36</v>
      </c>
      <c r="J5837" s="650">
        <v>179.47</v>
      </c>
    </row>
    <row r="5838" spans="1:10">
      <c r="A5838" s="519" t="s">
        <v>6053</v>
      </c>
      <c r="B5838" s="519" t="str">
        <f t="shared" si="91"/>
        <v>MONTAGEM E ASSENTAMENTO DE TUBULACAO DE CHAPA DE ACO DE 5/16" DE ESPESSURA,COM 6,00M DE COMPRIMENTO E 800MM DE DIAMETRO,INCLUSIVE SOLDA E REVESTIMENTO DAS JUNTAS,EXCLUSIVE FORNECIMENTO DOS TUBOS E DOS MATERIAIS DE REVESTIMENTO DAS JUNTAS</v>
      </c>
      <c r="C5838" s="519" t="s">
        <v>35894</v>
      </c>
      <c r="D5838" s="519" t="s">
        <v>35897</v>
      </c>
      <c r="E5838" s="519" t="s">
        <v>35871</v>
      </c>
      <c r="F5838" s="519" t="s">
        <v>35872</v>
      </c>
      <c r="I5838" s="519" t="s">
        <v>36</v>
      </c>
      <c r="J5838" s="650">
        <v>164.81</v>
      </c>
    </row>
    <row r="5839" spans="1:10">
      <c r="A5839" s="519" t="s">
        <v>6054</v>
      </c>
      <c r="B5839" s="519" t="str">
        <f t="shared" si="91"/>
        <v>MONTAGEM E ASSENTAMENTO DE TUBULACAO DE CHAPA DE ACO DE 5/16" DE ESPESSURA,COM 6,00M DE COMPRIMENTO E 900MM DE DIAMETRO,INCLUSIVE SOLDA E REVESTIMENTO DAS JUNTAS,EXCLUSIVE FORNECIMENTO DOS TUBOS E DOS MATERIAIS DE REVESTIMENTO DAS JUNTAS</v>
      </c>
      <c r="C5839" s="519" t="s">
        <v>35894</v>
      </c>
      <c r="D5839" s="519" t="s">
        <v>35898</v>
      </c>
      <c r="E5839" s="519" t="s">
        <v>35871</v>
      </c>
      <c r="F5839" s="519" t="s">
        <v>35872</v>
      </c>
      <c r="I5839" s="519" t="s">
        <v>36</v>
      </c>
      <c r="J5839" s="650">
        <v>198.22</v>
      </c>
    </row>
    <row r="5840" spans="1:10">
      <c r="A5840" s="519" t="s">
        <v>6055</v>
      </c>
      <c r="B5840" s="519" t="str">
        <f t="shared" si="91"/>
        <v>MONTAGEM E ASSENTAMENTO DE TUBULACAO DE CHAPA DE ACO DE 5/16" DE ESPESSURA,COM 6,00M DE COMPRIMENTO E 900MM DE DIAMETRO,INCLUSIVE SOLDA E REVESTIMENTO DAS JUNTAS,EXCLUSIVE FORNECIMENTO DOS TUBOS E DOS MATERIAIS DE REVESTIMENTO DAS JUNTAS</v>
      </c>
      <c r="C5840" s="519" t="s">
        <v>35894</v>
      </c>
      <c r="D5840" s="519" t="s">
        <v>35898</v>
      </c>
      <c r="E5840" s="519" t="s">
        <v>35871</v>
      </c>
      <c r="F5840" s="519" t="s">
        <v>35872</v>
      </c>
      <c r="I5840" s="519" t="s">
        <v>36</v>
      </c>
      <c r="J5840" s="650">
        <v>182.06</v>
      </c>
    </row>
    <row r="5841" spans="1:10">
      <c r="A5841" s="519" t="s">
        <v>6056</v>
      </c>
      <c r="B5841" s="519" t="str">
        <f t="shared" si="91"/>
        <v>MONTAGEM E ASSENTAMENTO DE TUBULACAO DE CHAPA DE ACO DE 5/16" DE ESPESSURA,COM 6,00M DE COMPRIMENTO E 1000MM DE DIAMETRO,INCLUSIVE SOLDA E REVESTIMENTO DAS JUNTAS,EXCLUSIVE FORNECIMENTO DOS TUBOS E DOS MATERIAIS DE REVESTIMENTO DAS JUNTAS</v>
      </c>
      <c r="C5841" s="519" t="s">
        <v>35894</v>
      </c>
      <c r="D5841" s="519" t="s">
        <v>35899</v>
      </c>
      <c r="E5841" s="519" t="s">
        <v>35900</v>
      </c>
      <c r="F5841" s="519" t="s">
        <v>35901</v>
      </c>
      <c r="I5841" s="519" t="s">
        <v>36</v>
      </c>
      <c r="J5841" s="650">
        <v>217.15</v>
      </c>
    </row>
    <row r="5842" spans="1:10">
      <c r="A5842" s="519" t="s">
        <v>6057</v>
      </c>
      <c r="B5842" s="519" t="str">
        <f t="shared" si="91"/>
        <v>MONTAGEM E ASSENTAMENTO DE TUBULACAO DE CHAPA DE ACO DE 5/16" DE ESPESSURA,COM 6,00M DE COMPRIMENTO E 1000MM DE DIAMETRO,INCLUSIVE SOLDA E REVESTIMENTO DAS JUNTAS,EXCLUSIVE FORNECIMENTO DOS TUBOS E DOS MATERIAIS DE REVESTIMENTO DAS JUNTAS</v>
      </c>
      <c r="C5842" s="519" t="s">
        <v>35894</v>
      </c>
      <c r="D5842" s="519" t="s">
        <v>35899</v>
      </c>
      <c r="E5842" s="519" t="s">
        <v>35900</v>
      </c>
      <c r="F5842" s="519" t="s">
        <v>35901</v>
      </c>
      <c r="I5842" s="519" t="s">
        <v>36</v>
      </c>
      <c r="J5842" s="650">
        <v>199.48</v>
      </c>
    </row>
    <row r="5843" spans="1:10">
      <c r="A5843" s="519" t="s">
        <v>6058</v>
      </c>
      <c r="B5843" s="519" t="str">
        <f t="shared" si="91"/>
        <v>MONTAGEM E ASSENTAMENTO DE TUBULACAO DE CHAPA DE ACO DE 5/16" DE ESPESSURA,COM 6,00M DE COMPRIMENTO E 1200MM DE DIAMETRO,INCLUSIVE SOLDA E REVESTIMENTO DAS JUNTAS,EXCLUSIVE FORNECIMENTO DOS TUBOS E DOS MATERIAIS DE REVESTIMENTO DAS JUNTAS</v>
      </c>
      <c r="C5843" s="519" t="s">
        <v>35894</v>
      </c>
      <c r="D5843" s="519" t="s">
        <v>35902</v>
      </c>
      <c r="E5843" s="519" t="s">
        <v>35900</v>
      </c>
      <c r="F5843" s="519" t="s">
        <v>35901</v>
      </c>
      <c r="I5843" s="519" t="s">
        <v>36</v>
      </c>
      <c r="J5843" s="650">
        <v>253.08</v>
      </c>
    </row>
    <row r="5844" spans="1:10">
      <c r="A5844" s="519" t="s">
        <v>6059</v>
      </c>
      <c r="B5844" s="519" t="str">
        <f t="shared" si="91"/>
        <v>MONTAGEM E ASSENTAMENTO DE TUBULACAO DE CHAPA DE ACO DE 5/16" DE ESPESSURA,COM 6,00M DE COMPRIMENTO E 1200MM DE DIAMETRO,INCLUSIVE SOLDA E REVESTIMENTO DAS JUNTAS,EXCLUSIVE FORNECIMENTO DOS TUBOS E DOS MATERIAIS DE REVESTIMENTO DAS JUNTAS</v>
      </c>
      <c r="C5844" s="519" t="s">
        <v>35894</v>
      </c>
      <c r="D5844" s="519" t="s">
        <v>35902</v>
      </c>
      <c r="E5844" s="519" t="s">
        <v>35900</v>
      </c>
      <c r="F5844" s="519" t="s">
        <v>35901</v>
      </c>
      <c r="I5844" s="519" t="s">
        <v>36</v>
      </c>
      <c r="J5844" s="650">
        <v>232.65</v>
      </c>
    </row>
    <row r="5845" spans="1:10">
      <c r="A5845" s="519" t="s">
        <v>6060</v>
      </c>
      <c r="B5845" s="519" t="str">
        <f t="shared" si="91"/>
        <v>MONTAGEM E ASSENTAMENTO DE TUBULACAO DE CHAPA DE ACO DE 3/8" DE ESPESSURA,COM 6,00M DE COMPRIMENTO E 300MM DE DIAMETRO,INCLUSIVE SOLDA E REVESTIMENTO DAS JUNTAS,EXCLUSIVE FORNECIMENTO DOS TUBOS E DOS MATERIAIS DE REVESTIMENTO DAS JUNTAS</v>
      </c>
      <c r="C5845" s="519" t="s">
        <v>35903</v>
      </c>
      <c r="D5845" s="519" t="s">
        <v>35886</v>
      </c>
      <c r="E5845" s="519" t="s">
        <v>35882</v>
      </c>
      <c r="F5845" s="519" t="s">
        <v>35883</v>
      </c>
      <c r="I5845" s="519" t="s">
        <v>36</v>
      </c>
      <c r="J5845" s="650">
        <v>105.5</v>
      </c>
    </row>
    <row r="5846" spans="1:10">
      <c r="A5846" s="519" t="s">
        <v>6061</v>
      </c>
      <c r="B5846" s="519" t="str">
        <f t="shared" si="91"/>
        <v>MONTAGEM E ASSENTAMENTO DE TUBULACAO DE CHAPA DE ACO DE 3/8" DE ESPESSURA,COM 6,00M DE COMPRIMENTO E 300MM DE DIAMETRO,INCLUSIVE SOLDA E REVESTIMENTO DAS JUNTAS,EXCLUSIVE FORNECIMENTO DOS TUBOS E DOS MATERIAIS DE REVESTIMENTO DAS JUNTAS</v>
      </c>
      <c r="C5846" s="519" t="s">
        <v>35903</v>
      </c>
      <c r="D5846" s="519" t="s">
        <v>35886</v>
      </c>
      <c r="E5846" s="519" t="s">
        <v>35882</v>
      </c>
      <c r="F5846" s="519" t="s">
        <v>35883</v>
      </c>
      <c r="I5846" s="519" t="s">
        <v>36</v>
      </c>
      <c r="J5846" s="650">
        <v>97.45</v>
      </c>
    </row>
    <row r="5847" spans="1:10">
      <c r="A5847" s="519" t="s">
        <v>6062</v>
      </c>
      <c r="B5847" s="519" t="str">
        <f t="shared" si="91"/>
        <v>MONTAGEM E ASSENTAMENTO DE TUBULACAO DE CHAPA DE ACO DE 3/8" DE ESPESSURA,COM 6,00M DE COMPRIMENTO E 350MM DE DIAMETRO,INCLUSIVE SOLDA E REVESTIMENTO DAS JUNTAS,EXCLUSIVE FORNECIMENTO DOS TUBOS E DOS MATERIAIS DE REVESTIMENTO DAS JUNTAS</v>
      </c>
      <c r="C5847" s="519" t="s">
        <v>35903</v>
      </c>
      <c r="D5847" s="519" t="s">
        <v>35887</v>
      </c>
      <c r="E5847" s="519" t="s">
        <v>35882</v>
      </c>
      <c r="F5847" s="519" t="s">
        <v>35883</v>
      </c>
      <c r="I5847" s="519" t="s">
        <v>36</v>
      </c>
      <c r="J5847" s="650">
        <v>114.9</v>
      </c>
    </row>
    <row r="5848" spans="1:10">
      <c r="A5848" s="519" t="s">
        <v>6063</v>
      </c>
      <c r="B5848" s="519" t="str">
        <f t="shared" si="91"/>
        <v>MONTAGEM E ASSENTAMENTO DE TUBULACAO DE CHAPA DE ACO DE 3/8" DE ESPESSURA,COM 6,00M DE COMPRIMENTO E 350MM DE DIAMETRO,INCLUSIVE SOLDA E REVESTIMENTO DAS JUNTAS,EXCLUSIVE FORNECIMENTO DOS TUBOS E DOS MATERIAIS DE REVESTIMENTO DAS JUNTAS</v>
      </c>
      <c r="C5848" s="519" t="s">
        <v>35903</v>
      </c>
      <c r="D5848" s="519" t="s">
        <v>35887</v>
      </c>
      <c r="E5848" s="519" t="s">
        <v>35882</v>
      </c>
      <c r="F5848" s="519" t="s">
        <v>35883</v>
      </c>
      <c r="I5848" s="519" t="s">
        <v>36</v>
      </c>
      <c r="J5848" s="650">
        <v>106.2</v>
      </c>
    </row>
    <row r="5849" spans="1:10">
      <c r="A5849" s="519" t="s">
        <v>6064</v>
      </c>
      <c r="B5849" s="519" t="str">
        <f t="shared" si="91"/>
        <v>MONTAGEM E ASSENTAMENTO DE TUBULACAO DE CHAPA DE ACO DE 3/8" DE ESPESSURA,COM 6,00M DE COMPRIMENTO E 400MM DE DIAMETRO,INCLUSIVE SOLDA E REVESTIMENTO DAS JUNTAS,EXCLUSIVE FORNECIMENTO DOS TUBOS E DOS MATERIAIS DE REVESTIMENTO DAS JUNTAS</v>
      </c>
      <c r="C5849" s="519" t="s">
        <v>35903</v>
      </c>
      <c r="D5849" s="519" t="s">
        <v>35888</v>
      </c>
      <c r="E5849" s="519" t="s">
        <v>35882</v>
      </c>
      <c r="F5849" s="519" t="s">
        <v>35883</v>
      </c>
      <c r="I5849" s="519" t="s">
        <v>36</v>
      </c>
      <c r="J5849" s="650">
        <v>126.46</v>
      </c>
    </row>
    <row r="5850" spans="1:10">
      <c r="A5850" s="519" t="s">
        <v>6065</v>
      </c>
      <c r="B5850" s="519" t="str">
        <f t="shared" si="91"/>
        <v>MONTAGEM E ASSENTAMENTO DE TUBULACAO DE CHAPA DE ACO DE 3/8" DE ESPESSURA,COM 6,00M DE COMPRIMENTO E 400MM DE DIAMETRO,INCLUSIVE SOLDA E REVESTIMENTO DAS JUNTAS,EXCLUSIVE FORNECIMENTO DOS TUBOS E DOS MATERIAIS DE REVESTIMENTO DAS JUNTAS</v>
      </c>
      <c r="C5850" s="519" t="s">
        <v>35903</v>
      </c>
      <c r="D5850" s="519" t="s">
        <v>35888</v>
      </c>
      <c r="E5850" s="519" t="s">
        <v>35882</v>
      </c>
      <c r="F5850" s="519" t="s">
        <v>35883</v>
      </c>
      <c r="I5850" s="519" t="s">
        <v>36</v>
      </c>
      <c r="J5850" s="650">
        <v>116.93</v>
      </c>
    </row>
    <row r="5851" spans="1:10">
      <c r="A5851" s="519" t="s">
        <v>6066</v>
      </c>
      <c r="B5851" s="519" t="str">
        <f t="shared" si="91"/>
        <v>MONTAGEM E ASSENTAMENTO DE TUBULACAO DE CHAPA DE ACO DE 3/8" DE ESPESSURA,COM 6,00M DE COMPRIMENTO E 450MM DE DIAMETRO,INCLUSIVE SOLDA E REVESTIMENTO DAS JUNTAS,EXCLUSIVE FORNECIMENTO DOS TUBOS E DOS MATERIAIS DE REVESTIMENTO DAS JUNTAS</v>
      </c>
      <c r="C5851" s="519" t="s">
        <v>35903</v>
      </c>
      <c r="D5851" s="519" t="s">
        <v>35889</v>
      </c>
      <c r="E5851" s="519" t="s">
        <v>35882</v>
      </c>
      <c r="F5851" s="519" t="s">
        <v>35883</v>
      </c>
      <c r="I5851" s="519" t="s">
        <v>36</v>
      </c>
      <c r="J5851" s="650">
        <v>138.52000000000001</v>
      </c>
    </row>
    <row r="5852" spans="1:10">
      <c r="A5852" s="519" t="s">
        <v>6067</v>
      </c>
      <c r="B5852" s="519" t="str">
        <f t="shared" si="91"/>
        <v>MONTAGEM E ASSENTAMENTO DE TUBULACAO DE CHAPA DE ACO DE 3/8" DE ESPESSURA,COM 6,00M DE COMPRIMENTO E 450MM DE DIAMETRO,INCLUSIVE SOLDA E REVESTIMENTO DAS JUNTAS,EXCLUSIVE FORNECIMENTO DOS TUBOS E DOS MATERIAIS DE REVESTIMENTO DAS JUNTAS</v>
      </c>
      <c r="C5852" s="519" t="s">
        <v>35903</v>
      </c>
      <c r="D5852" s="519" t="s">
        <v>35889</v>
      </c>
      <c r="E5852" s="519" t="s">
        <v>35882</v>
      </c>
      <c r="F5852" s="519" t="s">
        <v>35883</v>
      </c>
      <c r="I5852" s="519" t="s">
        <v>36</v>
      </c>
      <c r="J5852" s="650">
        <v>128.12</v>
      </c>
    </row>
    <row r="5853" spans="1:10">
      <c r="A5853" s="519" t="s">
        <v>6068</v>
      </c>
      <c r="B5853" s="519" t="str">
        <f t="shared" si="91"/>
        <v>MONTAGEM E ASSENTAMENTO DE TUBULACAO DE CHAPA DE ACO DE 3/8" DE ESPESSURA,COM 6,00M DE COMPRIMENTO E 500MM DE DIAMETRO,INCLUSIVE SOLDA E REVESTIMENTO DAS JUNTAS,EXCLUSIVE FORNECIMENTO DOS TUBOS E DOS MATERIAIS DE REVESTIMENTO DAS JUNTAS</v>
      </c>
      <c r="C5853" s="519" t="s">
        <v>35903</v>
      </c>
      <c r="D5853" s="519" t="s">
        <v>35890</v>
      </c>
      <c r="E5853" s="519" t="s">
        <v>35882</v>
      </c>
      <c r="F5853" s="519" t="s">
        <v>35883</v>
      </c>
      <c r="I5853" s="519" t="s">
        <v>36</v>
      </c>
      <c r="J5853" s="650">
        <v>163.59</v>
      </c>
    </row>
    <row r="5854" spans="1:10">
      <c r="A5854" s="519" t="s">
        <v>6069</v>
      </c>
      <c r="B5854" s="519" t="str">
        <f t="shared" si="91"/>
        <v>MONTAGEM E ASSENTAMENTO DE TUBULACAO DE CHAPA DE ACO DE 3/8" DE ESPESSURA,COM 6,00M DE COMPRIMENTO E 500MM DE DIAMETRO,INCLUSIVE SOLDA E REVESTIMENTO DAS JUNTAS,EXCLUSIVE FORNECIMENTO DOS TUBOS E DOS MATERIAIS DE REVESTIMENTO DAS JUNTAS</v>
      </c>
      <c r="C5854" s="519" t="s">
        <v>35903</v>
      </c>
      <c r="D5854" s="519" t="s">
        <v>35890</v>
      </c>
      <c r="E5854" s="519" t="s">
        <v>35882</v>
      </c>
      <c r="F5854" s="519" t="s">
        <v>35883</v>
      </c>
      <c r="I5854" s="519" t="s">
        <v>36</v>
      </c>
      <c r="J5854" s="650">
        <v>150.69999999999999</v>
      </c>
    </row>
    <row r="5855" spans="1:10">
      <c r="A5855" s="519" t="s">
        <v>6070</v>
      </c>
      <c r="B5855" s="519" t="str">
        <f t="shared" si="91"/>
        <v>MONTAGEM E ASSENTAMENTO DE TUBULACAO DE CHAPA DE ACO DE 3/8" DE ESPESSURA,COM 6,00M DE COMPRIMENTO E 600MM DE DIAMETRO,INCLUSIVE SOLDA E REVESTIMENTO DAS JUNTAS,EXCLUSIVE FORNECIMENTO DOS TUBOS E DOS MATERIAIS DE REVESTIMENTO DAS JUNTAS</v>
      </c>
      <c r="C5855" s="519" t="s">
        <v>35903</v>
      </c>
      <c r="D5855" s="519" t="s">
        <v>35891</v>
      </c>
      <c r="E5855" s="519" t="s">
        <v>35882</v>
      </c>
      <c r="F5855" s="519" t="s">
        <v>35883</v>
      </c>
      <c r="I5855" s="519" t="s">
        <v>36</v>
      </c>
      <c r="J5855" s="650">
        <v>200.14</v>
      </c>
    </row>
    <row r="5856" spans="1:10">
      <c r="A5856" s="519" t="s">
        <v>6071</v>
      </c>
      <c r="B5856" s="519" t="str">
        <f t="shared" si="91"/>
        <v>MONTAGEM E ASSENTAMENTO DE TUBULACAO DE CHAPA DE ACO DE 3/8" DE ESPESSURA,COM 6,00M DE COMPRIMENTO E 600MM DE DIAMETRO,INCLUSIVE SOLDA E REVESTIMENTO DAS JUNTAS,EXCLUSIVE FORNECIMENTO DOS TUBOS E DOS MATERIAIS DE REVESTIMENTO DAS JUNTAS</v>
      </c>
      <c r="C5856" s="519" t="s">
        <v>35903</v>
      </c>
      <c r="D5856" s="519" t="s">
        <v>35891</v>
      </c>
      <c r="E5856" s="519" t="s">
        <v>35882</v>
      </c>
      <c r="F5856" s="519" t="s">
        <v>35883</v>
      </c>
      <c r="I5856" s="519" t="s">
        <v>36</v>
      </c>
      <c r="J5856" s="650">
        <v>183.84</v>
      </c>
    </row>
    <row r="5857" spans="1:10">
      <c r="A5857" s="519" t="s">
        <v>6072</v>
      </c>
      <c r="B5857" s="519" t="str">
        <f t="shared" si="91"/>
        <v>MONTAGEM E ASSENTAMENTO DE TUBULACAO DE CHAPA DE ACO DE 3/8" DE ESPESSURA,COM 6,00M DE COMPRIMENTO E 700MM DE DIAMETRO,INCLUSIVE SOLDA E REVESTIMENTO DAS JUNTAS,EXCLUSIVE FORNECIMENTO DOS TUBOS E DOS MATERIAIS DE REVESTIMENTO DAS JUNTAS</v>
      </c>
      <c r="C5857" s="519" t="s">
        <v>35903</v>
      </c>
      <c r="D5857" s="519" t="s">
        <v>35892</v>
      </c>
      <c r="E5857" s="519" t="s">
        <v>35882</v>
      </c>
      <c r="F5857" s="519" t="s">
        <v>35883</v>
      </c>
      <c r="I5857" s="519" t="s">
        <v>36</v>
      </c>
      <c r="J5857" s="650">
        <v>217.88</v>
      </c>
    </row>
    <row r="5858" spans="1:10">
      <c r="A5858" s="519" t="s">
        <v>6073</v>
      </c>
      <c r="B5858" s="519" t="str">
        <f t="shared" si="91"/>
        <v>MONTAGEM E ASSENTAMENTO DE TUBULACAO DE CHAPA DE ACO DE 3/8" DE ESPESSURA,COM 6,00M DE COMPRIMENTO E 700MM DE DIAMETRO,INCLUSIVE SOLDA E REVESTIMENTO DAS JUNTAS,EXCLUSIVE FORNECIMENTO DOS TUBOS E DOS MATERIAIS DE REVESTIMENTO DAS JUNTAS</v>
      </c>
      <c r="C5858" s="519" t="s">
        <v>35903</v>
      </c>
      <c r="D5858" s="519" t="s">
        <v>35892</v>
      </c>
      <c r="E5858" s="519" t="s">
        <v>35882</v>
      </c>
      <c r="F5858" s="519" t="s">
        <v>35883</v>
      </c>
      <c r="I5858" s="519" t="s">
        <v>36</v>
      </c>
      <c r="J5858" s="650">
        <v>200.35</v>
      </c>
    </row>
    <row r="5859" spans="1:10">
      <c r="A5859" s="519" t="s">
        <v>6074</v>
      </c>
      <c r="B5859" s="519" t="str">
        <f t="shared" si="91"/>
        <v>MONTAGEM E ASSENTAMENTO DE TUBULACAO DE CHAPA DE ACO DE 3/8" DE ESPESSURA,COM 6,00M DE COMPRIMENTO E 800MM DE DIAMETRO,INCLUSIVE SOLDA E REVESTIMENTO DAS JUNTAS,EXCLUSIVE FORNECIMENTO DOS TUBOS E DOS MATERIAIS DE REVESTIMENTO DAS JUNTAS</v>
      </c>
      <c r="C5859" s="519" t="s">
        <v>35903</v>
      </c>
      <c r="D5859" s="519" t="s">
        <v>35893</v>
      </c>
      <c r="E5859" s="519" t="s">
        <v>35882</v>
      </c>
      <c r="F5859" s="519" t="s">
        <v>35883</v>
      </c>
      <c r="I5859" s="519" t="s">
        <v>36</v>
      </c>
      <c r="J5859" s="650">
        <v>258.5</v>
      </c>
    </row>
    <row r="5860" spans="1:10">
      <c r="A5860" s="519" t="s">
        <v>6075</v>
      </c>
      <c r="B5860" s="519" t="str">
        <f t="shared" si="91"/>
        <v>MONTAGEM E ASSENTAMENTO DE TUBULACAO DE CHAPA DE ACO DE 3/8" DE ESPESSURA,COM 6,00M DE COMPRIMENTO E 800MM DE DIAMETRO,INCLUSIVE SOLDA E REVESTIMENTO DAS JUNTAS,EXCLUSIVE FORNECIMENTO DOS TUBOS E DOS MATERIAIS DE REVESTIMENTO DAS JUNTAS</v>
      </c>
      <c r="C5860" s="519" t="s">
        <v>35903</v>
      </c>
      <c r="D5860" s="519" t="s">
        <v>35893</v>
      </c>
      <c r="E5860" s="519" t="s">
        <v>35882</v>
      </c>
      <c r="F5860" s="519" t="s">
        <v>35883</v>
      </c>
      <c r="I5860" s="519" t="s">
        <v>36</v>
      </c>
      <c r="J5860" s="650">
        <v>237.67</v>
      </c>
    </row>
    <row r="5861" spans="1:10">
      <c r="A5861" s="519" t="s">
        <v>6076</v>
      </c>
      <c r="B5861" s="519" t="str">
        <f t="shared" si="91"/>
        <v>MONTAGEM E ASSENTAMENTO DE TUBULACAO DE CHAPA DE ACO DE 3/8" DE ESPESSURA,COM 6,00M DE COMPRIMENTO E 900MM DE DIAMETRO,INCLUSIVE SOLDA E REVESTIMENTO DAS JUNTAS,EXCLUSIVE FORNECIMENTO DOS TUBOS E DOS MATERIAIS DE REVESTIMENTO DAS JUNTAS</v>
      </c>
      <c r="C5861" s="519" t="s">
        <v>35903</v>
      </c>
      <c r="D5861" s="519" t="s">
        <v>35904</v>
      </c>
      <c r="E5861" s="519" t="s">
        <v>35882</v>
      </c>
      <c r="F5861" s="519" t="s">
        <v>35883</v>
      </c>
      <c r="I5861" s="519" t="s">
        <v>36</v>
      </c>
      <c r="J5861" s="650">
        <v>274.33999999999997</v>
      </c>
    </row>
    <row r="5862" spans="1:10">
      <c r="A5862" s="519" t="s">
        <v>6077</v>
      </c>
      <c r="B5862" s="519" t="str">
        <f t="shared" si="91"/>
        <v>MONTAGEM E ASSENTAMENTO DE TUBULACAO DE CHAPA DE ACO DE 3/8" DE ESPESSURA,COM 6,00M DE COMPRIMENTO E 900MM DE DIAMETRO,INCLUSIVE SOLDA E REVESTIMENTO DAS JUNTAS,EXCLUSIVE FORNECIMENTO DOS TUBOS E DOS MATERIAIS DE REVESTIMENTO DAS JUNTAS</v>
      </c>
      <c r="C5862" s="519" t="s">
        <v>35903</v>
      </c>
      <c r="D5862" s="519" t="s">
        <v>35904</v>
      </c>
      <c r="E5862" s="519" t="s">
        <v>35882</v>
      </c>
      <c r="F5862" s="519" t="s">
        <v>35883</v>
      </c>
      <c r="I5862" s="519" t="s">
        <v>36</v>
      </c>
      <c r="J5862" s="650">
        <v>252.41</v>
      </c>
    </row>
    <row r="5863" spans="1:10">
      <c r="A5863" s="519" t="s">
        <v>6078</v>
      </c>
      <c r="B5863" s="519" t="str">
        <f t="shared" si="91"/>
        <v>MONTAGEM E ASSENTAMENTO DE TUBULACAO DE CHAPA DE ACO DE 3/8" DE ESPESSURA,COM 6,00M DE COMPRIMENTO E 1000MM DE DIAMETRO,INCLUSIVE SOLDA E REVESTIMENTO DAS JUNTAS,EXCLUSIVE FORNECIMENTO DOS TUBOS E DOS MATERIAIS DE REVESTIMENTO DAS JUNTAS</v>
      </c>
      <c r="C5863" s="519" t="s">
        <v>35903</v>
      </c>
      <c r="D5863" s="519" t="s">
        <v>35905</v>
      </c>
      <c r="E5863" s="519" t="s">
        <v>35871</v>
      </c>
      <c r="F5863" s="519" t="s">
        <v>35872</v>
      </c>
      <c r="I5863" s="519" t="s">
        <v>36</v>
      </c>
      <c r="J5863" s="650">
        <v>316.8</v>
      </c>
    </row>
    <row r="5864" spans="1:10">
      <c r="A5864" s="519" t="s">
        <v>6079</v>
      </c>
      <c r="B5864" s="519" t="str">
        <f t="shared" si="91"/>
        <v>MONTAGEM E ASSENTAMENTO DE TUBULACAO DE CHAPA DE ACO DE 3/8" DE ESPESSURA,COM 6,00M DE COMPRIMENTO E 1000MM DE DIAMETRO,INCLUSIVE SOLDA E REVESTIMENTO DAS JUNTAS,EXCLUSIVE FORNECIMENTO DOS TUBOS E DOS MATERIAIS DE REVESTIMENTO DAS JUNTAS</v>
      </c>
      <c r="C5864" s="519" t="s">
        <v>35903</v>
      </c>
      <c r="D5864" s="519" t="s">
        <v>35905</v>
      </c>
      <c r="E5864" s="519" t="s">
        <v>35871</v>
      </c>
      <c r="F5864" s="519" t="s">
        <v>35872</v>
      </c>
      <c r="I5864" s="519" t="s">
        <v>36</v>
      </c>
      <c r="J5864" s="650">
        <v>291.08999999999997</v>
      </c>
    </row>
    <row r="5865" spans="1:10">
      <c r="A5865" s="519" t="s">
        <v>6080</v>
      </c>
      <c r="B5865" s="519" t="str">
        <f t="shared" si="91"/>
        <v>MONTAGEM E ASSENTAMENTO DE TUBULACAO DE CHAPA DE ACO DE 3/8" DE ESPESSURA,COM 6,00M DE COMPRIMENTO E 1200MM DE DIAMETRO,INCLUSIVE SOLDA E REVESTIMENTO DAS JUNTAS,EXCLUSIVE FORNECIMENTO DOS TUBOS E DOS MATERIAIS DE REVESTIMENTO DAS JUNTAS</v>
      </c>
      <c r="C5865" s="519" t="s">
        <v>35903</v>
      </c>
      <c r="D5865" s="519" t="s">
        <v>35906</v>
      </c>
      <c r="E5865" s="519" t="s">
        <v>35871</v>
      </c>
      <c r="F5865" s="519" t="s">
        <v>35872</v>
      </c>
      <c r="I5865" s="519" t="s">
        <v>36</v>
      </c>
      <c r="J5865" s="650">
        <v>348.48</v>
      </c>
    </row>
    <row r="5866" spans="1:10">
      <c r="A5866" s="519" t="s">
        <v>6081</v>
      </c>
      <c r="B5866" s="519" t="str">
        <f t="shared" si="91"/>
        <v>MONTAGEM E ASSENTAMENTO DE TUBULACAO DE CHAPA DE ACO DE 3/8" DE ESPESSURA,COM 6,00M DE COMPRIMENTO E 1200MM DE DIAMETRO,INCLUSIVE SOLDA E REVESTIMENTO DAS JUNTAS,EXCLUSIVE FORNECIMENTO DOS TUBOS E DOS MATERIAIS DE REVESTIMENTO DAS JUNTAS</v>
      </c>
      <c r="C5866" s="519" t="s">
        <v>35903</v>
      </c>
      <c r="D5866" s="519" t="s">
        <v>35906</v>
      </c>
      <c r="E5866" s="519" t="s">
        <v>35871</v>
      </c>
      <c r="F5866" s="519" t="s">
        <v>35872</v>
      </c>
      <c r="I5866" s="519" t="s">
        <v>36</v>
      </c>
      <c r="J5866" s="650">
        <v>320.58</v>
      </c>
    </row>
    <row r="5867" spans="1:10">
      <c r="A5867" s="519" t="s">
        <v>6082</v>
      </c>
      <c r="B5867" s="519" t="str">
        <f t="shared" si="91"/>
        <v>MONTAGEM E ASSENTAMENTO DE TUBULACAO DE CHAPA DE ACO DE 3/8" DE ESPESSURA,COM 6,00M DE COMPRIMENTO E 1300MM DE DIAMETRO,INCLUSIVE SOLDA E REVESTIMENTO DAS JUNTAS,EXCLUSIVE FORNECIMENTO DOS TUBOS E DOS MATERIAIS DE REVESTIMENTO DAS JUNTAS</v>
      </c>
      <c r="C5867" s="519" t="s">
        <v>35903</v>
      </c>
      <c r="D5867" s="519" t="s">
        <v>35907</v>
      </c>
      <c r="E5867" s="519" t="s">
        <v>35871</v>
      </c>
      <c r="F5867" s="519" t="s">
        <v>35872</v>
      </c>
      <c r="I5867" s="519" t="s">
        <v>36</v>
      </c>
      <c r="J5867" s="650">
        <v>398.45</v>
      </c>
    </row>
    <row r="5868" spans="1:10">
      <c r="A5868" s="519" t="s">
        <v>6083</v>
      </c>
      <c r="B5868" s="519" t="str">
        <f t="shared" si="91"/>
        <v>MONTAGEM E ASSENTAMENTO DE TUBULACAO DE CHAPA DE ACO DE 3/8" DE ESPESSURA,COM 6,00M DE COMPRIMENTO E 1300MM DE DIAMETRO,INCLUSIVE SOLDA E REVESTIMENTO DAS JUNTAS,EXCLUSIVE FORNECIMENTO DOS TUBOS E DOS MATERIAIS DE REVESTIMENTO DAS JUNTAS</v>
      </c>
      <c r="C5868" s="519" t="s">
        <v>35903</v>
      </c>
      <c r="D5868" s="519" t="s">
        <v>35907</v>
      </c>
      <c r="E5868" s="519" t="s">
        <v>35871</v>
      </c>
      <c r="F5868" s="519" t="s">
        <v>35872</v>
      </c>
      <c r="I5868" s="519" t="s">
        <v>36</v>
      </c>
      <c r="J5868" s="650">
        <v>365.71</v>
      </c>
    </row>
    <row r="5869" spans="1:10">
      <c r="A5869" s="519" t="s">
        <v>6084</v>
      </c>
      <c r="B5869" s="519" t="str">
        <f t="shared" si="91"/>
        <v>MONTAGEM E ASSENTAMENTO DE TUBULACAO DE CHAPA DE ACO DE 3/8" DE ESPESSURA,COM 6,00M DE COMPRIMENTO E 1500MM DE DIAMETRO,INCLUSIVE SOLDA E REVESTIMENTO DAS JUNTAS,EXCLUSIVE FORNECIMENTO DOS TUBOS E DOS MATERIAIS DE REVESTIMENTO DAS JUNTAS</v>
      </c>
      <c r="C5869" s="519" t="s">
        <v>35903</v>
      </c>
      <c r="D5869" s="519" t="s">
        <v>35908</v>
      </c>
      <c r="E5869" s="519" t="s">
        <v>35871</v>
      </c>
      <c r="F5869" s="519" t="s">
        <v>35872</v>
      </c>
      <c r="I5869" s="519" t="s">
        <v>36</v>
      </c>
      <c r="J5869" s="650">
        <v>430.14</v>
      </c>
    </row>
    <row r="5870" spans="1:10">
      <c r="A5870" s="519" t="s">
        <v>6085</v>
      </c>
      <c r="B5870" s="519" t="str">
        <f t="shared" si="91"/>
        <v>MONTAGEM E ASSENTAMENTO DE TUBULACAO DE CHAPA DE ACO DE 3/8" DE ESPESSURA,COM 6,00M DE COMPRIMENTO E 1500MM DE DIAMETRO,INCLUSIVE SOLDA E REVESTIMENTO DAS JUNTAS,EXCLUSIVE FORNECIMENTO DOS TUBOS E DOS MATERIAIS DE REVESTIMENTO DAS JUNTAS</v>
      </c>
      <c r="C5870" s="519" t="s">
        <v>35903</v>
      </c>
      <c r="D5870" s="519" t="s">
        <v>35908</v>
      </c>
      <c r="E5870" s="519" t="s">
        <v>35871</v>
      </c>
      <c r="F5870" s="519" t="s">
        <v>35872</v>
      </c>
      <c r="I5870" s="519" t="s">
        <v>36</v>
      </c>
      <c r="J5870" s="650">
        <v>395.21</v>
      </c>
    </row>
    <row r="5871" spans="1:10">
      <c r="A5871" s="519" t="s">
        <v>6086</v>
      </c>
      <c r="B5871" s="519" t="str">
        <f t="shared" si="91"/>
        <v>MONTAGEM E ASSENTAMENTO DE TUBULACAO DE CHAPA DE ACO DE 3/8" DE ESPESSURA,COM 6,00M DE COMPRIMENTO E 2000MM DE DIAMETRO,INCLUSIVE SOLDA E REVESTIMENTO DAS JUNTAS,EXCLUSIVE FORNECIMENTO DOS TUBOS E DOS MATERIAIS DE REVESTIMENTO DAS JUNTAS</v>
      </c>
      <c r="C5871" s="519" t="s">
        <v>35903</v>
      </c>
      <c r="D5871" s="519" t="s">
        <v>35909</v>
      </c>
      <c r="E5871" s="519" t="s">
        <v>35871</v>
      </c>
      <c r="F5871" s="519" t="s">
        <v>35872</v>
      </c>
      <c r="I5871" s="519" t="s">
        <v>36</v>
      </c>
      <c r="J5871" s="650">
        <v>568.77</v>
      </c>
    </row>
    <row r="5872" spans="1:10">
      <c r="A5872" s="519" t="s">
        <v>6087</v>
      </c>
      <c r="B5872" s="519" t="str">
        <f t="shared" si="91"/>
        <v>MONTAGEM E ASSENTAMENTO DE TUBULACAO DE CHAPA DE ACO DE 3/8" DE ESPESSURA,COM 6,00M DE COMPRIMENTO E 2000MM DE DIAMETRO,INCLUSIVE SOLDA E REVESTIMENTO DAS JUNTAS,EXCLUSIVE FORNECIMENTO DOS TUBOS E DOS MATERIAIS DE REVESTIMENTO DAS JUNTAS</v>
      </c>
      <c r="C5872" s="519" t="s">
        <v>35903</v>
      </c>
      <c r="D5872" s="519" t="s">
        <v>35909</v>
      </c>
      <c r="E5872" s="519" t="s">
        <v>35871</v>
      </c>
      <c r="F5872" s="519" t="s">
        <v>35872</v>
      </c>
      <c r="I5872" s="519" t="s">
        <v>36</v>
      </c>
      <c r="J5872" s="650">
        <v>522.61</v>
      </c>
    </row>
    <row r="5873" spans="1:10">
      <c r="A5873" s="519" t="s">
        <v>6088</v>
      </c>
      <c r="B5873" s="519" t="str">
        <f t="shared" si="91"/>
        <v>MONTAGEM E ASSENTAMENTO DE TUBULACAO DE CHAPA DE ACO DE 3/8" DE ESPESSURA,COM 6,00M DE COMPRIMENTO E 2500MM DE DIAMETRO,INCLUSIVE SOLDA E REVESTIMENTO DAS JUNTAS,EXCLUSIVE FORNECIMENTO DOS TUBOS E DOS MATERIAIS DE REVESTIMENTO DAS JUNTAS</v>
      </c>
      <c r="C5873" s="519" t="s">
        <v>35903</v>
      </c>
      <c r="D5873" s="519" t="s">
        <v>35910</v>
      </c>
      <c r="E5873" s="519" t="s">
        <v>35871</v>
      </c>
      <c r="F5873" s="519" t="s">
        <v>35872</v>
      </c>
      <c r="I5873" s="519" t="s">
        <v>36</v>
      </c>
      <c r="J5873" s="650">
        <v>704.81</v>
      </c>
    </row>
    <row r="5874" spans="1:10">
      <c r="A5874" s="519" t="s">
        <v>6089</v>
      </c>
      <c r="B5874" s="519" t="str">
        <f t="shared" si="91"/>
        <v>MONTAGEM E ASSENTAMENTO DE TUBULACAO DE CHAPA DE ACO DE 3/8" DE ESPESSURA,COM 6,00M DE COMPRIMENTO E 2500MM DE DIAMETRO,INCLUSIVE SOLDA E REVESTIMENTO DAS JUNTAS,EXCLUSIVE FORNECIMENTO DOS TUBOS E DOS MATERIAIS DE REVESTIMENTO DAS JUNTAS</v>
      </c>
      <c r="C5874" s="519" t="s">
        <v>35903</v>
      </c>
      <c r="D5874" s="519" t="s">
        <v>35910</v>
      </c>
      <c r="E5874" s="519" t="s">
        <v>35871</v>
      </c>
      <c r="F5874" s="519" t="s">
        <v>35872</v>
      </c>
      <c r="I5874" s="519" t="s">
        <v>36</v>
      </c>
      <c r="J5874" s="650">
        <v>647.66999999999996</v>
      </c>
    </row>
    <row r="5875" spans="1:10">
      <c r="A5875" s="519" t="s">
        <v>6090</v>
      </c>
      <c r="B5875" s="519" t="str">
        <f t="shared" si="91"/>
        <v>MONTAGEM E ASSENTAMENTO DE TUBULACAO DE CHAPA DE ACO DE 1/2"DE ESPESSURA,COM 6,00M DE COMPRIMENTO E 500MM DE DIAMETRO,INCLUSIVE SOLDA E REVESTIMENTO DAS JUNTAS,EXCLUSIVE FORNECIMENTO DOS TUBOS E DOS MATERIAIS DE REVESTIMENTO DAS JUNTAS</v>
      </c>
      <c r="C5875" s="519" t="s">
        <v>35911</v>
      </c>
      <c r="D5875" s="519" t="s">
        <v>35912</v>
      </c>
      <c r="E5875" s="519" t="s">
        <v>35913</v>
      </c>
      <c r="F5875" s="519" t="s">
        <v>35914</v>
      </c>
      <c r="I5875" s="519" t="s">
        <v>36</v>
      </c>
      <c r="J5875" s="650">
        <v>158.05000000000001</v>
      </c>
    </row>
    <row r="5876" spans="1:10">
      <c r="A5876" s="519" t="s">
        <v>6091</v>
      </c>
      <c r="B5876" s="519" t="str">
        <f t="shared" si="91"/>
        <v>MONTAGEM E ASSENTAMENTO DE TUBULACAO DE CHAPA DE ACO DE 1/2"DE ESPESSURA,COM 6,00M DE COMPRIMENTO E 500MM DE DIAMETRO,INCLUSIVE SOLDA E REVESTIMENTO DAS JUNTAS,EXCLUSIVE FORNECIMENTO DOS TUBOS E DOS MATERIAIS DE REVESTIMENTO DAS JUNTAS</v>
      </c>
      <c r="C5876" s="519" t="s">
        <v>35911</v>
      </c>
      <c r="D5876" s="519" t="s">
        <v>35912</v>
      </c>
      <c r="E5876" s="519" t="s">
        <v>35913</v>
      </c>
      <c r="F5876" s="519" t="s">
        <v>35914</v>
      </c>
      <c r="I5876" s="519" t="s">
        <v>36</v>
      </c>
      <c r="J5876" s="650">
        <v>148.38999999999999</v>
      </c>
    </row>
    <row r="5877" spans="1:10">
      <c r="A5877" s="519" t="s">
        <v>6092</v>
      </c>
      <c r="B5877" s="519" t="str">
        <f t="shared" si="91"/>
        <v>MONTAGEM E ASSENTAMENTO DE TUBULACAO DE CHAPA DE ACO DE 1/2" DE ESPESSURA,COM 6,00M DE COMPRIMENTO E 600MM DE DIAMETRO,INCLUSIVE SOLDA E REVESTIMENTO DAS JUNTAS,EXCLUSIVE FORNECIMENTO DOS TUBOS E DOS MATERIAIS DE REVESTIMENTO DAS JUNTAS</v>
      </c>
      <c r="C5877" s="519" t="s">
        <v>35911</v>
      </c>
      <c r="D5877" s="519" t="s">
        <v>35891</v>
      </c>
      <c r="E5877" s="519" t="s">
        <v>35882</v>
      </c>
      <c r="F5877" s="519" t="s">
        <v>35883</v>
      </c>
      <c r="I5877" s="519" t="s">
        <v>36</v>
      </c>
      <c r="J5877" s="650">
        <v>254.34</v>
      </c>
    </row>
    <row r="5878" spans="1:10">
      <c r="A5878" s="519" t="s">
        <v>6093</v>
      </c>
      <c r="B5878" s="519" t="str">
        <f t="shared" si="91"/>
        <v>MONTAGEM E ASSENTAMENTO DE TUBULACAO DE CHAPA DE ACO DE 1/2" DE ESPESSURA,COM 6,00M DE COMPRIMENTO E 600MM DE DIAMETRO,INCLUSIVE SOLDA E REVESTIMENTO DAS JUNTAS,EXCLUSIVE FORNECIMENTO DOS TUBOS E DOS MATERIAIS DE REVESTIMENTO DAS JUNTAS</v>
      </c>
      <c r="C5878" s="519" t="s">
        <v>35911</v>
      </c>
      <c r="D5878" s="519" t="s">
        <v>35891</v>
      </c>
      <c r="E5878" s="519" t="s">
        <v>35882</v>
      </c>
      <c r="F5878" s="519" t="s">
        <v>35883</v>
      </c>
      <c r="I5878" s="519" t="s">
        <v>36</v>
      </c>
      <c r="J5878" s="650">
        <v>233.78</v>
      </c>
    </row>
    <row r="5879" spans="1:10">
      <c r="A5879" s="519" t="s">
        <v>6094</v>
      </c>
      <c r="B5879" s="519" t="str">
        <f t="shared" si="91"/>
        <v>MONTAGEM E ASSENTAMENTO DE TUBULACAO DE CHAPA DE ACO DE 1/2" DE ESPESSURA,COM 6,00M DE COMPRIMENTO E 700MM DE DIAMETRO,INCLUSIVE SOLDA E REVESTIMENTO DAS JUNTAS,EXCLUSIVE FORNECIMENTO DOS TUBOS E DOS MATERIAIS DE REVESTIMENTO DAS JUNTAS</v>
      </c>
      <c r="C5879" s="519" t="s">
        <v>35911</v>
      </c>
      <c r="D5879" s="519" t="s">
        <v>35892</v>
      </c>
      <c r="E5879" s="519" t="s">
        <v>35882</v>
      </c>
      <c r="F5879" s="519" t="s">
        <v>35883</v>
      </c>
      <c r="I5879" s="519" t="s">
        <v>36</v>
      </c>
      <c r="J5879" s="650">
        <v>276.45999999999998</v>
      </c>
    </row>
    <row r="5880" spans="1:10">
      <c r="A5880" s="519" t="s">
        <v>6095</v>
      </c>
      <c r="B5880" s="519" t="str">
        <f t="shared" si="91"/>
        <v>MONTAGEM E ASSENTAMENTO DE TUBULACAO DE CHAPA DE ACO DE 1/2" DE ESPESSURA,COM 6,00M DE COMPRIMENTO E 700MM DE DIAMETRO,INCLUSIVE SOLDA E REVESTIMENTO DAS JUNTAS,EXCLUSIVE FORNECIMENTO DOS TUBOS E DOS MATERIAIS DE REVESTIMENTO DAS JUNTAS</v>
      </c>
      <c r="C5880" s="519" t="s">
        <v>35911</v>
      </c>
      <c r="D5880" s="519" t="s">
        <v>35892</v>
      </c>
      <c r="E5880" s="519" t="s">
        <v>35882</v>
      </c>
      <c r="F5880" s="519" t="s">
        <v>35883</v>
      </c>
      <c r="I5880" s="519" t="s">
        <v>36</v>
      </c>
      <c r="J5880" s="650">
        <v>254.47</v>
      </c>
    </row>
    <row r="5881" spans="1:10">
      <c r="A5881" s="519" t="s">
        <v>6096</v>
      </c>
      <c r="B5881" s="519" t="str">
        <f t="shared" si="91"/>
        <v>MONTAGEM E ASSENTAMENTO DE TUBULACAO DE CHAPA DE ACO DE 1/2" DE ESPESSURA,COM 6,00M DE COMPRIMENTO E 800MM DE DIAMETRO,INCLUSIVE SOLDA E REVESTIMENTO DAS JUNTAS,EXCLUSIVE FORNECIMENTO DOS TUBOS E DOS MATERIAIS DE REVESTIMENTO DAS JUNTAS</v>
      </c>
      <c r="C5881" s="519" t="s">
        <v>35911</v>
      </c>
      <c r="D5881" s="519" t="s">
        <v>35893</v>
      </c>
      <c r="E5881" s="519" t="s">
        <v>35882</v>
      </c>
      <c r="F5881" s="519" t="s">
        <v>35883</v>
      </c>
      <c r="I5881" s="519" t="s">
        <v>36</v>
      </c>
      <c r="J5881" s="650">
        <v>315.38</v>
      </c>
    </row>
    <row r="5882" spans="1:10">
      <c r="A5882" s="519" t="s">
        <v>6097</v>
      </c>
      <c r="B5882" s="519" t="str">
        <f t="shared" si="91"/>
        <v>MONTAGEM E ASSENTAMENTO DE TUBULACAO DE CHAPA DE ACO DE 1/2" DE ESPESSURA,COM 6,00M DE COMPRIMENTO E 800MM DE DIAMETRO,INCLUSIVE SOLDA E REVESTIMENTO DAS JUNTAS,EXCLUSIVE FORNECIMENTO DOS TUBOS E DOS MATERIAIS DE REVESTIMENTO DAS JUNTAS</v>
      </c>
      <c r="C5882" s="519" t="s">
        <v>35911</v>
      </c>
      <c r="D5882" s="519" t="s">
        <v>35893</v>
      </c>
      <c r="E5882" s="519" t="s">
        <v>35882</v>
      </c>
      <c r="F5882" s="519" t="s">
        <v>35883</v>
      </c>
      <c r="I5882" s="519" t="s">
        <v>36</v>
      </c>
      <c r="J5882" s="650">
        <v>290.31</v>
      </c>
    </row>
    <row r="5883" spans="1:10">
      <c r="A5883" s="519" t="s">
        <v>6098</v>
      </c>
      <c r="B5883" s="519" t="str">
        <f t="shared" si="91"/>
        <v>MONTAGEM E ASSENTAMENTO DE TUBULACAO DE CHAPA DE ACO DE 1/2" DE ESPESSURA,COM 6,00M DE COMPRIMENTO E 900MM DE DIAMETRO,INCLUSIVE SOLDA E REVESTIMENTO DAS JUNTAS,EXCLUSIVE FORNECIMENTO DOS TUBOS E DOS MATERIAIS DE REVESTIMENTO DAS JUNTAS</v>
      </c>
      <c r="C5883" s="519" t="s">
        <v>35911</v>
      </c>
      <c r="D5883" s="519" t="s">
        <v>35904</v>
      </c>
      <c r="E5883" s="519" t="s">
        <v>35882</v>
      </c>
      <c r="F5883" s="519" t="s">
        <v>35883</v>
      </c>
      <c r="I5883" s="519" t="s">
        <v>36</v>
      </c>
      <c r="J5883" s="650">
        <v>336.5</v>
      </c>
    </row>
    <row r="5884" spans="1:10">
      <c r="A5884" s="519" t="s">
        <v>6099</v>
      </c>
      <c r="B5884" s="519" t="str">
        <f t="shared" si="91"/>
        <v>MONTAGEM E ASSENTAMENTO DE TUBULACAO DE CHAPA DE ACO DE 1/2" DE ESPESSURA,COM 6,00M DE COMPRIMENTO E 900MM DE DIAMETRO,INCLUSIVE SOLDA E REVESTIMENTO DAS JUNTAS,EXCLUSIVE FORNECIMENTO DOS TUBOS E DOS MATERIAIS DE REVESTIMENTO DAS JUNTAS</v>
      </c>
      <c r="C5884" s="519" t="s">
        <v>35911</v>
      </c>
      <c r="D5884" s="519" t="s">
        <v>35904</v>
      </c>
      <c r="E5884" s="519" t="s">
        <v>35882</v>
      </c>
      <c r="F5884" s="519" t="s">
        <v>35883</v>
      </c>
      <c r="I5884" s="519" t="s">
        <v>36</v>
      </c>
      <c r="J5884" s="650">
        <v>309.97000000000003</v>
      </c>
    </row>
    <row r="5885" spans="1:10">
      <c r="A5885" s="519" t="s">
        <v>6100</v>
      </c>
      <c r="B5885" s="519" t="str">
        <f t="shared" si="91"/>
        <v>MONTAGEM E ASSENTAMENTO DE TUBULACAO DE CHAPA DE ACO DE 1/2" DE ESPESSURA,COM 6,00M DE COMPRIMENTO E 1000MM DE DIAMETRO,INCLUSIVE SOLDA E REVESTIMENTO DAS JUNTAS,EXCLUSIVE FORNECIMENTO DOS TUBOS E DOS MATERIAIS DE REVESTIMENTO DAS JUNTAS</v>
      </c>
      <c r="C5885" s="519" t="s">
        <v>35911</v>
      </c>
      <c r="D5885" s="519" t="s">
        <v>35905</v>
      </c>
      <c r="E5885" s="519" t="s">
        <v>35871</v>
      </c>
      <c r="F5885" s="519" t="s">
        <v>35872</v>
      </c>
      <c r="I5885" s="519" t="s">
        <v>36</v>
      </c>
      <c r="J5885" s="650">
        <v>383.34</v>
      </c>
    </row>
    <row r="5886" spans="1:10">
      <c r="A5886" s="519" t="s">
        <v>6101</v>
      </c>
      <c r="B5886" s="519" t="str">
        <f t="shared" si="91"/>
        <v>MONTAGEM E ASSENTAMENTO DE TUBULACAO DE CHAPA DE ACO DE 1/2" DE ESPESSURA,COM 6,00M DE COMPRIMENTO E 1000MM DE DIAMETRO,INCLUSIVE SOLDA E REVESTIMENTO DAS JUNTAS,EXCLUSIVE FORNECIMENTO DOS TUBOS E DOS MATERIAIS DE REVESTIMENTO DAS JUNTAS</v>
      </c>
      <c r="C5886" s="519" t="s">
        <v>35911</v>
      </c>
      <c r="D5886" s="519" t="s">
        <v>35905</v>
      </c>
      <c r="E5886" s="519" t="s">
        <v>35871</v>
      </c>
      <c r="F5886" s="519" t="s">
        <v>35872</v>
      </c>
      <c r="I5886" s="519" t="s">
        <v>36</v>
      </c>
      <c r="J5886" s="650">
        <v>352.65</v>
      </c>
    </row>
    <row r="5887" spans="1:10">
      <c r="A5887" s="519" t="s">
        <v>6102</v>
      </c>
      <c r="B5887" s="519" t="str">
        <f t="shared" si="91"/>
        <v>MONTAGEM E ASSENTAMENTO DE TUBULACAO DE CHAPA DE ACO DE 1/2" DE ESPESSURA,COM 6,00M DE COMPRIMENTO E 1200MM DE DIAMETRO,INCLUSIVE SOLDA E REVESTIMENTO DAS JUNTAS,EXCLUSIVE FORNECIMENTO DOS TUBOS E DOS MATERIAIS DE REVESTIMENTO DAS JUNTAS</v>
      </c>
      <c r="C5887" s="519" t="s">
        <v>35911</v>
      </c>
      <c r="D5887" s="519" t="s">
        <v>35906</v>
      </c>
      <c r="E5887" s="519" t="s">
        <v>35871</v>
      </c>
      <c r="F5887" s="519" t="s">
        <v>35872</v>
      </c>
      <c r="I5887" s="519" t="s">
        <v>36</v>
      </c>
      <c r="J5887" s="650">
        <v>429.8</v>
      </c>
    </row>
    <row r="5888" spans="1:10">
      <c r="A5888" s="519" t="s">
        <v>6103</v>
      </c>
      <c r="B5888" s="519" t="str">
        <f t="shared" si="91"/>
        <v>MONTAGEM E ASSENTAMENTO DE TUBULACAO DE CHAPA DE ACO DE 1/2" DE ESPESSURA,COM 6,00M DE COMPRIMENTO E 1200MM DE DIAMETRO,INCLUSIVE SOLDA E REVESTIMENTO DAS JUNTAS,EXCLUSIVE FORNECIMENTO DOS TUBOS E DOS MATERIAIS DE REVESTIMENTO DAS JUNTAS</v>
      </c>
      <c r="C5888" s="519" t="s">
        <v>35911</v>
      </c>
      <c r="D5888" s="519" t="s">
        <v>35906</v>
      </c>
      <c r="E5888" s="519" t="s">
        <v>35871</v>
      </c>
      <c r="F5888" s="519" t="s">
        <v>35872</v>
      </c>
      <c r="I5888" s="519" t="s">
        <v>36</v>
      </c>
      <c r="J5888" s="650">
        <v>395.9</v>
      </c>
    </row>
    <row r="5889" spans="1:10">
      <c r="A5889" s="519" t="s">
        <v>6104</v>
      </c>
      <c r="B5889" s="519" t="str">
        <f t="shared" si="91"/>
        <v>MONTAGEM E ASSENTAMENTO DE TUBULACAO DE CHAPA DE ACO DE 1/2" DE ESPESSURA,COM 6,00M DE COMPRIMENTO E 1500MM DE DIAMETRO,INCLUSIVE SOLDA E REVESTIMENTO DAS JUNTAS,EXCLUSIVE FORNECIMENTO DOS TUBOS E DOS MATERIAIS DE REVESTIMENTO DAS JUNTAS</v>
      </c>
      <c r="C5889" s="519" t="s">
        <v>35911</v>
      </c>
      <c r="D5889" s="519" t="s">
        <v>35908</v>
      </c>
      <c r="E5889" s="519" t="s">
        <v>35871</v>
      </c>
      <c r="F5889" s="519" t="s">
        <v>35872</v>
      </c>
      <c r="I5889" s="519" t="s">
        <v>36</v>
      </c>
      <c r="J5889" s="650">
        <v>530.65</v>
      </c>
    </row>
    <row r="5890" spans="1:10">
      <c r="A5890" s="519" t="s">
        <v>6105</v>
      </c>
      <c r="B5890" s="519" t="str">
        <f t="shared" si="91"/>
        <v>MONTAGEM E ASSENTAMENTO DE TUBULACAO DE CHAPA DE ACO DE 1/2" DE ESPESSURA,COM 6,00M DE COMPRIMENTO E 1500MM DE DIAMETRO,INCLUSIVE SOLDA E REVESTIMENTO DAS JUNTAS,EXCLUSIVE FORNECIMENTO DOS TUBOS E DOS MATERIAIS DE REVESTIMENTO DAS JUNTAS</v>
      </c>
      <c r="C5890" s="519" t="s">
        <v>35911</v>
      </c>
      <c r="D5890" s="519" t="s">
        <v>35908</v>
      </c>
      <c r="E5890" s="519" t="s">
        <v>35871</v>
      </c>
      <c r="F5890" s="519" t="s">
        <v>35872</v>
      </c>
      <c r="I5890" s="519" t="s">
        <v>36</v>
      </c>
      <c r="J5890" s="650">
        <v>488.26</v>
      </c>
    </row>
    <row r="5891" spans="1:10">
      <c r="A5891" s="519" t="s">
        <v>6106</v>
      </c>
      <c r="B5891" s="519" t="str">
        <f t="shared" si="91"/>
        <v>MONTAGEM E ASSENTAMENTO DE TUBULACAO DE CHAPA DE ACO DE 1/2" DE ESPESSURA,COM 6,00M DE COMPRIMENTO E 1750MM DE DIAMETRO,INCLUSIVE SOLDA E REVESTIMENTO DAS JUNTAS,EXCLUSIVE FORNECIMENTO DOS TUBOS E DOS MATERIAIS DE REVESTIMENTO DAS JUNTAS</v>
      </c>
      <c r="C5891" s="519" t="s">
        <v>35911</v>
      </c>
      <c r="D5891" s="519" t="s">
        <v>35915</v>
      </c>
      <c r="E5891" s="519" t="s">
        <v>35871</v>
      </c>
      <c r="F5891" s="519" t="s">
        <v>35872</v>
      </c>
      <c r="I5891" s="519" t="s">
        <v>36</v>
      </c>
      <c r="J5891" s="650">
        <v>619.77</v>
      </c>
    </row>
    <row r="5892" spans="1:10">
      <c r="A5892" s="519" t="s">
        <v>6107</v>
      </c>
      <c r="B5892" s="519" t="str">
        <f t="shared" si="91"/>
        <v>MONTAGEM E ASSENTAMENTO DE TUBULACAO DE CHAPA DE ACO DE 1/2" DE ESPESSURA,COM 6,00M DE COMPRIMENTO E 1750MM DE DIAMETRO,INCLUSIVE SOLDA E REVESTIMENTO DAS JUNTAS,EXCLUSIVE FORNECIMENTO DOS TUBOS E DOS MATERIAIS DE REVESTIMENTO DAS JUNTAS</v>
      </c>
      <c r="C5892" s="519" t="s">
        <v>35911</v>
      </c>
      <c r="D5892" s="519" t="s">
        <v>35915</v>
      </c>
      <c r="E5892" s="519" t="s">
        <v>35871</v>
      </c>
      <c r="F5892" s="519" t="s">
        <v>35872</v>
      </c>
      <c r="I5892" s="519" t="s">
        <v>36</v>
      </c>
      <c r="J5892" s="650">
        <v>570.35</v>
      </c>
    </row>
    <row r="5893" spans="1:10">
      <c r="A5893" s="519" t="s">
        <v>6108</v>
      </c>
      <c r="B5893" s="519" t="str">
        <f t="shared" si="91"/>
        <v>MONTAGEM E ASSENTAMENTO DE TUBULACAO DE CHAPA DE ACO DE 1/2" DE ESPESSURA,COM 6,00M DE COMPRIMENTO E 1800MM DE DIAMETRO,INCLUSIVE SOLDA E REVESTIMENTO DAS JUNTAS,EXCLUSIVE FORNECIMENTO DOS TUBOS E DOS MATERIAIS DE REVESTIMENTO DAS JUNTAS</v>
      </c>
      <c r="C5893" s="519" t="s">
        <v>35911</v>
      </c>
      <c r="D5893" s="519" t="s">
        <v>35916</v>
      </c>
      <c r="E5893" s="519" t="s">
        <v>35871</v>
      </c>
      <c r="F5893" s="519" t="s">
        <v>35872</v>
      </c>
      <c r="I5893" s="519" t="s">
        <v>36</v>
      </c>
      <c r="J5893" s="650">
        <v>628.21</v>
      </c>
    </row>
    <row r="5894" spans="1:10">
      <c r="A5894" s="519" t="s">
        <v>6109</v>
      </c>
      <c r="B5894" s="519" t="str">
        <f t="shared" si="91"/>
        <v>MONTAGEM E ASSENTAMENTO DE TUBULACAO DE CHAPA DE ACO DE 1/2" DE ESPESSURA,COM 6,00M DE COMPRIMENTO E 1800MM DE DIAMETRO,INCLUSIVE SOLDA E REVESTIMENTO DAS JUNTAS,EXCLUSIVE FORNECIMENTO DOS TUBOS E DOS MATERIAIS DE REVESTIMENTO DAS JUNTAS</v>
      </c>
      <c r="C5894" s="519" t="s">
        <v>35911</v>
      </c>
      <c r="D5894" s="519" t="s">
        <v>35916</v>
      </c>
      <c r="E5894" s="519" t="s">
        <v>35871</v>
      </c>
      <c r="F5894" s="519" t="s">
        <v>35872</v>
      </c>
      <c r="I5894" s="519" t="s">
        <v>36</v>
      </c>
      <c r="J5894" s="650">
        <v>578.22</v>
      </c>
    </row>
    <row r="5895" spans="1:10">
      <c r="A5895" s="519" t="s">
        <v>6110</v>
      </c>
      <c r="B5895" s="519" t="str">
        <f t="shared" si="91"/>
        <v>MONTAGEM E ASSENTAMENTO DE TUBULACAO DE CHAPA DE ACO DE 1/2" DE ESPESSURA,COM 6,00M DE COMPRIMENTO E 2000MM DE DIAMETRO,INCLUSIVE SOLDA E REVESTIMENTO DAS JUNTAS,EXCLUSIVE FORNECIMENTO DOS TUBOS E DOS MATERIAIS DE REVESTIMENTO DAS JUNTAS</v>
      </c>
      <c r="C5895" s="519" t="s">
        <v>35911</v>
      </c>
      <c r="D5895" s="519" t="s">
        <v>35909</v>
      </c>
      <c r="E5895" s="519" t="s">
        <v>35871</v>
      </c>
      <c r="F5895" s="519" t="s">
        <v>35872</v>
      </c>
      <c r="I5895" s="519" t="s">
        <v>36</v>
      </c>
      <c r="J5895" s="650">
        <v>690.5</v>
      </c>
    </row>
    <row r="5896" spans="1:10">
      <c r="A5896" s="519" t="s">
        <v>6111</v>
      </c>
      <c r="B5896" s="519" t="str">
        <f t="shared" ref="B5896:B5959" si="92">C5896&amp;D5896&amp;E5896&amp;F5896&amp;G5896&amp;H5896</f>
        <v>MONTAGEM E ASSENTAMENTO DE TUBULACAO DE CHAPA DE ACO DE 1/2" DE ESPESSURA,COM 6,00M DE COMPRIMENTO E 2000MM DE DIAMETRO,INCLUSIVE SOLDA E REVESTIMENTO DAS JUNTAS,EXCLUSIVE FORNECIMENTO DOS TUBOS E DOS MATERIAIS DE REVESTIMENTO DAS JUNTAS</v>
      </c>
      <c r="C5896" s="519" t="s">
        <v>35911</v>
      </c>
      <c r="D5896" s="519" t="s">
        <v>35909</v>
      </c>
      <c r="E5896" s="519" t="s">
        <v>35871</v>
      </c>
      <c r="F5896" s="519" t="s">
        <v>35872</v>
      </c>
      <c r="I5896" s="519" t="s">
        <v>36</v>
      </c>
      <c r="J5896" s="650">
        <v>635.73</v>
      </c>
    </row>
    <row r="5897" spans="1:10">
      <c r="A5897" s="519" t="s">
        <v>6112</v>
      </c>
      <c r="B5897" s="519" t="str">
        <f t="shared" si="92"/>
        <v>MONTAGEM E ASSENTAMENTO DE TUBULACAO DE CHAPA DE ACO DE 1/2" DE ESPESSURA,COM 6,00M DE COMPRIMENTO E 2500MM DE DIAMETRO,INCLUSIVE SOLDA E REVESTIMENTO DAS JUNTAS,EXCLUSIVE FORNECIMENTO DOS TUBOS E DOS MATERIAIS DE REVESTIMENTO DAS JUNTAS</v>
      </c>
      <c r="C5897" s="519" t="s">
        <v>35911</v>
      </c>
      <c r="D5897" s="519" t="s">
        <v>35910</v>
      </c>
      <c r="E5897" s="519" t="s">
        <v>35871</v>
      </c>
      <c r="F5897" s="519" t="s">
        <v>35872</v>
      </c>
      <c r="I5897" s="519" t="s">
        <v>36</v>
      </c>
      <c r="J5897" s="650">
        <v>849.8</v>
      </c>
    </row>
    <row r="5898" spans="1:10">
      <c r="A5898" s="519" t="s">
        <v>6113</v>
      </c>
      <c r="B5898" s="519" t="str">
        <f t="shared" si="92"/>
        <v>MONTAGEM E ASSENTAMENTO DE TUBULACAO DE CHAPA DE ACO DE 1/2" DE ESPESSURA,COM 6,00M DE COMPRIMENTO E 2500MM DE DIAMETRO,INCLUSIVE SOLDA E REVESTIMENTO DAS JUNTAS,EXCLUSIVE FORNECIMENTO DOS TUBOS E DOS MATERIAIS DE REVESTIMENTO DAS JUNTAS</v>
      </c>
      <c r="C5898" s="519" t="s">
        <v>35911</v>
      </c>
      <c r="D5898" s="519" t="s">
        <v>35910</v>
      </c>
      <c r="E5898" s="519" t="s">
        <v>35871</v>
      </c>
      <c r="F5898" s="519" t="s">
        <v>35872</v>
      </c>
      <c r="I5898" s="519" t="s">
        <v>36</v>
      </c>
      <c r="J5898" s="650">
        <v>782.63</v>
      </c>
    </row>
    <row r="5899" spans="1:10">
      <c r="A5899" s="519" t="s">
        <v>6114</v>
      </c>
      <c r="B5899" s="519" t="str">
        <f t="shared" si="92"/>
        <v>MONTAGEM E ASSENTAMENTO DE TUBULACAO DE CHAPA DE ACO DE 5/8" DE ESPESSURA,COM 6,00M DE COMPRIMENTO E 1800MM DE DIAMETRO,INCLUSIVE SOLDA E REVESTIMENTO DAS JUNTAS,EXCLUSIVE FORNECIMENTO DOS TUBOS E DOS MATERIAIS DE REVESTIMENTO DAS JUNTAS</v>
      </c>
      <c r="C5899" s="519" t="s">
        <v>35917</v>
      </c>
      <c r="D5899" s="519" t="s">
        <v>35916</v>
      </c>
      <c r="E5899" s="519" t="s">
        <v>35871</v>
      </c>
      <c r="F5899" s="519" t="s">
        <v>35872</v>
      </c>
      <c r="I5899" s="519" t="s">
        <v>36</v>
      </c>
      <c r="J5899" s="650">
        <v>747.48</v>
      </c>
    </row>
    <row r="5900" spans="1:10">
      <c r="A5900" s="519" t="s">
        <v>6115</v>
      </c>
      <c r="B5900" s="519" t="str">
        <f t="shared" si="92"/>
        <v>MONTAGEM E ASSENTAMENTO DE TUBULACAO DE CHAPA DE ACO DE 5/8" DE ESPESSURA,COM 6,00M DE COMPRIMENTO E 1800MM DE DIAMETRO,INCLUSIVE SOLDA E REVESTIMENTO DAS JUNTAS,EXCLUSIVE FORNECIMENTO DOS TUBOS E DOS MATERIAIS DE REVESTIMENTO DAS JUNTAS</v>
      </c>
      <c r="C5900" s="519" t="s">
        <v>35917</v>
      </c>
      <c r="D5900" s="519" t="s">
        <v>35916</v>
      </c>
      <c r="E5900" s="519" t="s">
        <v>35871</v>
      </c>
      <c r="F5900" s="519" t="s">
        <v>35872</v>
      </c>
      <c r="I5900" s="519" t="s">
        <v>36</v>
      </c>
      <c r="J5900" s="650">
        <v>689.24</v>
      </c>
    </row>
    <row r="5901" spans="1:10">
      <c r="A5901" s="519" t="s">
        <v>6116</v>
      </c>
      <c r="B5901" s="519" t="str">
        <f t="shared" si="92"/>
        <v>MONTAGEM E ASSENTAMENTO DE TUBULACAO DE CHAPA DE ACO DE 5/8" DE ESPESSURA,COM 6,00M DE COMPRIMENTO E 2000MM DE DIAMETRO,INCLUSIVE SOLDA E REVESTIMENTO DAS JUNTAS,EXCLUSIVE FORNECIMENTO DOS TUBOS E DOS MATERIAIS DE REVESTIMENTO DAS JUNTAS</v>
      </c>
      <c r="C5901" s="519" t="s">
        <v>35917</v>
      </c>
      <c r="D5901" s="519" t="s">
        <v>35909</v>
      </c>
      <c r="E5901" s="519" t="s">
        <v>35871</v>
      </c>
      <c r="F5901" s="519" t="s">
        <v>35872</v>
      </c>
      <c r="I5901" s="519" t="s">
        <v>36</v>
      </c>
      <c r="J5901" s="650">
        <v>823.71</v>
      </c>
    </row>
    <row r="5902" spans="1:10">
      <c r="A5902" s="519" t="s">
        <v>6117</v>
      </c>
      <c r="B5902" s="519" t="str">
        <f t="shared" si="92"/>
        <v>MONTAGEM E ASSENTAMENTO DE TUBULACAO DE CHAPA DE ACO DE 5/8" DE ESPESSURA,COM 6,00M DE COMPRIMENTO E 2000MM DE DIAMETRO,INCLUSIVE SOLDA E REVESTIMENTO DAS JUNTAS,EXCLUSIVE FORNECIMENTO DOS TUBOS E DOS MATERIAIS DE REVESTIMENTO DAS JUNTAS</v>
      </c>
      <c r="C5902" s="519" t="s">
        <v>35917</v>
      </c>
      <c r="D5902" s="519" t="s">
        <v>35909</v>
      </c>
      <c r="E5902" s="519" t="s">
        <v>35871</v>
      </c>
      <c r="F5902" s="519" t="s">
        <v>35872</v>
      </c>
      <c r="I5902" s="519" t="s">
        <v>36</v>
      </c>
      <c r="J5902" s="650">
        <v>759.75</v>
      </c>
    </row>
    <row r="5903" spans="1:10">
      <c r="A5903" s="519" t="s">
        <v>6118</v>
      </c>
      <c r="B5903" s="519" t="str">
        <f t="shared" si="92"/>
        <v>MONTAGEM E ASSENTAMENTO DE TUBULACAO DE CHAPA DE ACO DE 5/8" DE ESPESSURA,COM 6,00M DE COMPRIMENTO E 2500MM DE DIAMETRO,INCLUSIVE SOLDA E REVESTIMENTO DAS JUNTAS,EXCLUSIVE FORNECIMENTO DOS TUBOS E DOS MATERIAIS DE REVESTIMENTO DAS JUNTAS</v>
      </c>
      <c r="C5903" s="519" t="s">
        <v>35917</v>
      </c>
      <c r="D5903" s="519" t="s">
        <v>35910</v>
      </c>
      <c r="E5903" s="519" t="s">
        <v>35871</v>
      </c>
      <c r="F5903" s="519" t="s">
        <v>35872</v>
      </c>
      <c r="I5903" s="519" t="s">
        <v>36</v>
      </c>
      <c r="J5903" s="650">
        <v>1016.01</v>
      </c>
    </row>
    <row r="5904" spans="1:10">
      <c r="A5904" s="519" t="s">
        <v>6119</v>
      </c>
      <c r="B5904" s="519" t="str">
        <f t="shared" si="92"/>
        <v>MONTAGEM E ASSENTAMENTO DE TUBULACAO DE CHAPA DE ACO DE 5/8" DE ESPESSURA,COM 6,00M DE COMPRIMENTO E 2500MM DE DIAMETRO,INCLUSIVE SOLDA E REVESTIMENTO DAS JUNTAS,EXCLUSIVE FORNECIMENTO DOS TUBOS E DOS MATERIAIS DE REVESTIMENTO DAS JUNTAS</v>
      </c>
      <c r="C5904" s="519" t="s">
        <v>35917</v>
      </c>
      <c r="D5904" s="519" t="s">
        <v>35910</v>
      </c>
      <c r="E5904" s="519" t="s">
        <v>35871</v>
      </c>
      <c r="F5904" s="519" t="s">
        <v>35872</v>
      </c>
      <c r="I5904" s="519" t="s">
        <v>36</v>
      </c>
      <c r="J5904" s="650">
        <v>937.35</v>
      </c>
    </row>
    <row r="5905" spans="1:10">
      <c r="A5905" s="519" t="s">
        <v>6120</v>
      </c>
      <c r="B5905" s="519" t="str">
        <f t="shared" si="92"/>
        <v>MONTAGEM E ASSENTAMENTO DE TUBULACAO DE CHAPA DE ACO DE 3/16" DE ESPESSURA,COM 12,00M DE COMPRIMENTO E 150MM DE DIAMETRO,INCLUSIVE SOLDA E REVESTIMENTO DAS JUNTAS,EXCLUSIVE FORNECIMENTO DOS TUBOS E DOS MATERIAIS DE REVESTIMENTO DAS JUNTAS</v>
      </c>
      <c r="C5905" s="519" t="s">
        <v>35869</v>
      </c>
      <c r="D5905" s="519" t="s">
        <v>35918</v>
      </c>
      <c r="E5905" s="519" t="s">
        <v>35900</v>
      </c>
      <c r="F5905" s="519" t="s">
        <v>35901</v>
      </c>
      <c r="I5905" s="519" t="s">
        <v>36</v>
      </c>
      <c r="J5905" s="650">
        <v>22.16</v>
      </c>
    </row>
    <row r="5906" spans="1:10">
      <c r="A5906" s="519" t="s">
        <v>6121</v>
      </c>
      <c r="B5906" s="519" t="str">
        <f t="shared" si="92"/>
        <v>MONTAGEM E ASSENTAMENTO DE TUBULACAO DE CHAPA DE ACO DE 3/16" DE ESPESSURA,COM 12,00M DE COMPRIMENTO E 150MM DE DIAMETRO,INCLUSIVE SOLDA E REVESTIMENTO DAS JUNTAS,EXCLUSIVE FORNECIMENTO DOS TUBOS E DOS MATERIAIS DE REVESTIMENTO DAS JUNTAS</v>
      </c>
      <c r="C5906" s="519" t="s">
        <v>35869</v>
      </c>
      <c r="D5906" s="519" t="s">
        <v>35918</v>
      </c>
      <c r="E5906" s="519" t="s">
        <v>35900</v>
      </c>
      <c r="F5906" s="519" t="s">
        <v>35901</v>
      </c>
      <c r="I5906" s="519" t="s">
        <v>36</v>
      </c>
      <c r="J5906" s="650">
        <v>20.95</v>
      </c>
    </row>
    <row r="5907" spans="1:10">
      <c r="A5907" s="519" t="s">
        <v>6122</v>
      </c>
      <c r="B5907" s="519" t="str">
        <f t="shared" si="92"/>
        <v>MONTAGEM E ASSENTAMENTO DE TUBULACAO DE CHAPA DE ACO DE 3/16" DE ESPESSURA,COM 12,00M DE COMPRIMENTO E 200MM DE DIAMETRO,INCLUSIVE SOLDA E REVESTIMENTO DAS JUNTAS,EXCLUSIVE FORNECIMENTO DOS TUBOS E DOS MATERIAIS DE REVESTIMENTO DAS JUNTAS</v>
      </c>
      <c r="C5907" s="519" t="s">
        <v>35869</v>
      </c>
      <c r="D5907" s="519" t="s">
        <v>35919</v>
      </c>
      <c r="E5907" s="519" t="s">
        <v>35900</v>
      </c>
      <c r="F5907" s="519" t="s">
        <v>35901</v>
      </c>
      <c r="I5907" s="519" t="s">
        <v>36</v>
      </c>
      <c r="J5907" s="650">
        <v>24.25</v>
      </c>
    </row>
    <row r="5908" spans="1:10">
      <c r="A5908" s="519" t="s">
        <v>6123</v>
      </c>
      <c r="B5908" s="519" t="str">
        <f t="shared" si="92"/>
        <v>MONTAGEM E ASSENTAMENTO DE TUBULACAO DE CHAPA DE ACO DE 3/16" DE ESPESSURA,COM 12,00M DE COMPRIMENTO E 200MM DE DIAMETRO,INCLUSIVE SOLDA E REVESTIMENTO DAS JUNTAS,EXCLUSIVE FORNECIMENTO DOS TUBOS E DOS MATERIAIS DE REVESTIMENTO DAS JUNTAS</v>
      </c>
      <c r="C5908" s="519" t="s">
        <v>35869</v>
      </c>
      <c r="D5908" s="519" t="s">
        <v>35919</v>
      </c>
      <c r="E5908" s="519" t="s">
        <v>35900</v>
      </c>
      <c r="F5908" s="519" t="s">
        <v>35901</v>
      </c>
      <c r="I5908" s="519" t="s">
        <v>36</v>
      </c>
      <c r="J5908" s="650">
        <v>22.91</v>
      </c>
    </row>
    <row r="5909" spans="1:10">
      <c r="A5909" s="519" t="s">
        <v>6124</v>
      </c>
      <c r="B5909" s="519" t="str">
        <f t="shared" si="92"/>
        <v>MONTAGEM E ASSENTAMENTO DE TUBULACAO DE CHAPA DE ACO DE 3/16" DE ESPESSURA,COM 12,00M DE COMPRIMENTO E 250MM DE DIAMETRO,INCLUSIVE SOLDA E REVESTIMENTO DAS JUNTAS,EXCLUSIVE FORNECIMENTO DOS TUBOS E DOS MATERIAIS DE REVESTIMENTO DAS JUNTAS</v>
      </c>
      <c r="C5909" s="519" t="s">
        <v>35869</v>
      </c>
      <c r="D5909" s="519" t="s">
        <v>35920</v>
      </c>
      <c r="E5909" s="519" t="s">
        <v>35900</v>
      </c>
      <c r="F5909" s="519" t="s">
        <v>35901</v>
      </c>
      <c r="I5909" s="519" t="s">
        <v>36</v>
      </c>
      <c r="J5909" s="650">
        <v>25.7</v>
      </c>
    </row>
    <row r="5910" spans="1:10">
      <c r="A5910" s="519" t="s">
        <v>6125</v>
      </c>
      <c r="B5910" s="519" t="str">
        <f t="shared" si="92"/>
        <v>MONTAGEM E ASSENTAMENTO DE TUBULACAO DE CHAPA DE ACO DE 3/16" DE ESPESSURA,COM 12,00M DE COMPRIMENTO E 250MM DE DIAMETRO,INCLUSIVE SOLDA E REVESTIMENTO DAS JUNTAS,EXCLUSIVE FORNECIMENTO DOS TUBOS E DOS MATERIAIS DE REVESTIMENTO DAS JUNTAS</v>
      </c>
      <c r="C5910" s="519" t="s">
        <v>35869</v>
      </c>
      <c r="D5910" s="519" t="s">
        <v>35920</v>
      </c>
      <c r="E5910" s="519" t="s">
        <v>35900</v>
      </c>
      <c r="F5910" s="519" t="s">
        <v>35901</v>
      </c>
      <c r="I5910" s="519" t="s">
        <v>36</v>
      </c>
      <c r="J5910" s="650">
        <v>24.26</v>
      </c>
    </row>
    <row r="5911" spans="1:10">
      <c r="A5911" s="519" t="s">
        <v>6126</v>
      </c>
      <c r="B5911" s="519" t="str">
        <f t="shared" si="92"/>
        <v>MONTAGEM E ASSENTAMENTO DE TUBULACAO DE CHAPA DE ACO DE 3/16" DE ESPESSURA,COM 12,00M DE COMPRIMENTO E 300MM DE DIAMETRO,INCLUSIVE SOLDA E REVESTIMENTO DAS JUNTAS,EXCLUSIVE FORNECIMENTO DOS TUBOS E DOS MATERIAIS DE REVESTIMENTO DAS JUNTAS</v>
      </c>
      <c r="C5911" s="519" t="s">
        <v>35869</v>
      </c>
      <c r="D5911" s="519" t="s">
        <v>35921</v>
      </c>
      <c r="E5911" s="519" t="s">
        <v>35900</v>
      </c>
      <c r="F5911" s="519" t="s">
        <v>35901</v>
      </c>
      <c r="I5911" s="519" t="s">
        <v>36</v>
      </c>
      <c r="J5911" s="650">
        <v>26.66</v>
      </c>
    </row>
    <row r="5912" spans="1:10">
      <c r="A5912" s="519" t="s">
        <v>6127</v>
      </c>
      <c r="B5912" s="519" t="str">
        <f t="shared" si="92"/>
        <v>MONTAGEM E ASSENTAMENTO DE TUBULACAO DE CHAPA DE ACO DE 3/16" DE ESPESSURA,COM 12,00M DE COMPRIMENTO E 300MM DE DIAMETRO,INCLUSIVE SOLDA E REVESTIMENTO DAS JUNTAS,EXCLUSIVE FORNECIMENTO DOS TUBOS E DOS MATERIAIS DE REVESTIMENTO DAS JUNTAS</v>
      </c>
      <c r="C5912" s="519" t="s">
        <v>35869</v>
      </c>
      <c r="D5912" s="519" t="s">
        <v>35921</v>
      </c>
      <c r="E5912" s="519" t="s">
        <v>35900</v>
      </c>
      <c r="F5912" s="519" t="s">
        <v>35901</v>
      </c>
      <c r="I5912" s="519" t="s">
        <v>36</v>
      </c>
      <c r="J5912" s="650">
        <v>25.19</v>
      </c>
    </row>
    <row r="5913" spans="1:10">
      <c r="A5913" s="519" t="s">
        <v>6128</v>
      </c>
      <c r="B5913" s="519" t="str">
        <f t="shared" si="92"/>
        <v>MONTAGEM E ASSENTAMENTO DE TUBULACAO DE CHAPA DE ACO DE 3/16" DE ESPESSURA,COM 12,00M DE COMPRIMENTO E 350MM DE DIAMETRO,INCLUSIVE SOLDA E REVESTIMENTO DAS JUNTAS,EXCLUSIVE FORNECIMENTO DOS TUBOS E DOS MATERIAIS DE REVESTIMENTO DAS JUNTAS</v>
      </c>
      <c r="C5913" s="519" t="s">
        <v>35869</v>
      </c>
      <c r="D5913" s="519" t="s">
        <v>35922</v>
      </c>
      <c r="E5913" s="519" t="s">
        <v>35900</v>
      </c>
      <c r="F5913" s="519" t="s">
        <v>35901</v>
      </c>
      <c r="I5913" s="519" t="s">
        <v>36</v>
      </c>
      <c r="J5913" s="650">
        <v>29.68</v>
      </c>
    </row>
    <row r="5914" spans="1:10">
      <c r="A5914" s="519" t="s">
        <v>6129</v>
      </c>
      <c r="B5914" s="519" t="str">
        <f t="shared" si="92"/>
        <v>MONTAGEM E ASSENTAMENTO DE TUBULACAO DE CHAPA DE ACO DE 3/16" DE ESPESSURA,COM 12,00M DE COMPRIMENTO E 350MM DE DIAMETRO,INCLUSIVE SOLDA E REVESTIMENTO DAS JUNTAS,EXCLUSIVE FORNECIMENTO DOS TUBOS E DOS MATERIAIS DE REVESTIMENTO DAS JUNTAS</v>
      </c>
      <c r="C5914" s="519" t="s">
        <v>35869</v>
      </c>
      <c r="D5914" s="519" t="s">
        <v>35922</v>
      </c>
      <c r="E5914" s="519" t="s">
        <v>35900</v>
      </c>
      <c r="F5914" s="519" t="s">
        <v>35901</v>
      </c>
      <c r="I5914" s="519" t="s">
        <v>36</v>
      </c>
      <c r="J5914" s="650">
        <v>28</v>
      </c>
    </row>
    <row r="5915" spans="1:10">
      <c r="A5915" s="519" t="s">
        <v>6130</v>
      </c>
      <c r="B5915" s="519" t="str">
        <f t="shared" si="92"/>
        <v>MONTAGEM E ASSENTAMENTO DE TUBULACAO DE CHAPA DE ACO DE 3/16" DE ESPESSURA,COM 12,00M DE COMPRIMENTO E 400MM DE DIAMETRO,INCLUSIVE SOLDA E REVESTIMENTO DAS JUNTAS,EXCLUSIVE FORNECIMENTO DOS TUBOS E DOS MATERIAIS DE REVESTIMENTO DAS JUNTAS</v>
      </c>
      <c r="C5915" s="519" t="s">
        <v>35869</v>
      </c>
      <c r="D5915" s="519" t="s">
        <v>35923</v>
      </c>
      <c r="E5915" s="519" t="s">
        <v>35900</v>
      </c>
      <c r="F5915" s="519" t="s">
        <v>35901</v>
      </c>
      <c r="I5915" s="519" t="s">
        <v>36</v>
      </c>
      <c r="J5915" s="650">
        <v>32.340000000000003</v>
      </c>
    </row>
    <row r="5916" spans="1:10">
      <c r="A5916" s="519" t="s">
        <v>6131</v>
      </c>
      <c r="B5916" s="519" t="str">
        <f t="shared" si="92"/>
        <v>MONTAGEM E ASSENTAMENTO DE TUBULACAO DE CHAPA DE ACO DE 3/16" DE ESPESSURA,COM 12,00M DE COMPRIMENTO E 400MM DE DIAMETRO,INCLUSIVE SOLDA E REVESTIMENTO DAS JUNTAS,EXCLUSIVE FORNECIMENTO DOS TUBOS E DOS MATERIAIS DE REVESTIMENTO DAS JUNTAS</v>
      </c>
      <c r="C5916" s="519" t="s">
        <v>35869</v>
      </c>
      <c r="D5916" s="519" t="s">
        <v>35923</v>
      </c>
      <c r="E5916" s="519" t="s">
        <v>35900</v>
      </c>
      <c r="F5916" s="519" t="s">
        <v>35901</v>
      </c>
      <c r="I5916" s="519" t="s">
        <v>36</v>
      </c>
      <c r="J5916" s="650">
        <v>30.49</v>
      </c>
    </row>
    <row r="5917" spans="1:10">
      <c r="A5917" s="519" t="s">
        <v>6132</v>
      </c>
      <c r="B5917" s="519" t="str">
        <f t="shared" si="92"/>
        <v>MONTAGEM E ASSENTAMENTO DE TUBULACAO DE CHAPA DE ACO DE 3/16" DE ESPESSURA COM 12,00M DE COMPRIMENTO E 450MM DE DIAMETRO,INCLUSIVE SOLDA E REVESTIMENTO DAS JUNTAS,EXCLUSIVE FORNECIMENTO DOS TUBOS E DOS MATERIAIS DE REVESTIMENTO DAS JUNTAS</v>
      </c>
      <c r="C5917" s="519" t="s">
        <v>35869</v>
      </c>
      <c r="D5917" s="519" t="s">
        <v>35924</v>
      </c>
      <c r="E5917" s="519" t="s">
        <v>35900</v>
      </c>
      <c r="F5917" s="519" t="s">
        <v>35901</v>
      </c>
      <c r="I5917" s="519" t="s">
        <v>36</v>
      </c>
      <c r="J5917" s="650">
        <v>33.090000000000003</v>
      </c>
    </row>
    <row r="5918" spans="1:10">
      <c r="A5918" s="519" t="s">
        <v>6133</v>
      </c>
      <c r="B5918" s="519" t="str">
        <f t="shared" si="92"/>
        <v>MONTAGEM E ASSENTAMENTO DE TUBULACAO DE CHAPA DE ACO DE 3/16" DE ESPESSURA COM 12,00M DE COMPRIMENTO E 450MM DE DIAMETRO,INCLUSIVE SOLDA E REVESTIMENTO DAS JUNTAS,EXCLUSIVE FORNECIMENTO DOS TUBOS E DOS MATERIAIS DE REVESTIMENTO DAS JUNTAS</v>
      </c>
      <c r="C5918" s="519" t="s">
        <v>35869</v>
      </c>
      <c r="D5918" s="519" t="s">
        <v>35924</v>
      </c>
      <c r="E5918" s="519" t="s">
        <v>35900</v>
      </c>
      <c r="F5918" s="519" t="s">
        <v>35901</v>
      </c>
      <c r="I5918" s="519" t="s">
        <v>36</v>
      </c>
      <c r="J5918" s="650">
        <v>31.15</v>
      </c>
    </row>
    <row r="5919" spans="1:10">
      <c r="A5919" s="519" t="s">
        <v>6134</v>
      </c>
      <c r="B5919" s="519" t="str">
        <f t="shared" si="92"/>
        <v>MONTAGEM E ASSENTAMENTO DE TUBULACAO DE CHAPA DE ACO DE 3/16" DE ESPESSURA,COM 12,00M DE COMPRIMENTO E 500MM DE DIAMETRO,INCLUSIVE SOLDA E REVESTIMENTO DAS JUNTAS,EXCLUSIVE FORNECIMENTO DOS TUBOS E DOS MATERIAIS DE REVESTIMENTO DAS JUNTAS</v>
      </c>
      <c r="C5919" s="519" t="s">
        <v>35869</v>
      </c>
      <c r="D5919" s="519" t="s">
        <v>35925</v>
      </c>
      <c r="E5919" s="519" t="s">
        <v>35900</v>
      </c>
      <c r="F5919" s="519" t="s">
        <v>35901</v>
      </c>
      <c r="I5919" s="519" t="s">
        <v>36</v>
      </c>
      <c r="J5919" s="650">
        <v>36.14</v>
      </c>
    </row>
    <row r="5920" spans="1:10">
      <c r="A5920" s="519" t="s">
        <v>6135</v>
      </c>
      <c r="B5920" s="519" t="str">
        <f t="shared" si="92"/>
        <v>MONTAGEM E ASSENTAMENTO DE TUBULACAO DE CHAPA DE ACO DE 3/16" DE ESPESSURA,COM 12,00M DE COMPRIMENTO E 500MM DE DIAMETRO,INCLUSIVE SOLDA E REVESTIMENTO DAS JUNTAS,EXCLUSIVE FORNECIMENTO DOS TUBOS E DOS MATERIAIS DE REVESTIMENTO DAS JUNTAS</v>
      </c>
      <c r="C5920" s="519" t="s">
        <v>35869</v>
      </c>
      <c r="D5920" s="519" t="s">
        <v>35925</v>
      </c>
      <c r="E5920" s="519" t="s">
        <v>35900</v>
      </c>
      <c r="F5920" s="519" t="s">
        <v>35901</v>
      </c>
      <c r="I5920" s="519" t="s">
        <v>36</v>
      </c>
      <c r="J5920" s="650">
        <v>34.049999999999997</v>
      </c>
    </row>
    <row r="5921" spans="1:10">
      <c r="A5921" s="519" t="s">
        <v>6136</v>
      </c>
      <c r="B5921" s="519" t="str">
        <f t="shared" si="92"/>
        <v>MONTAGEM E ASSENTAMENTO DE TUBULACAO DE CHAPA DE ACO DE 1/4" DE ESPESSURA,COM 12,00M DE COMPRIMENTO E 150MM DE DIAMETRO,INCLUSIVE SOLDA E REVESTIMENTO DAS JUNTAS,EXCLUSIVE FORNECIMENTO DOS TUBOS E DOS MATERIAIS DE REVESTIMENTO DAS JUNTAS</v>
      </c>
      <c r="C5921" s="519" t="s">
        <v>35880</v>
      </c>
      <c r="D5921" s="519" t="s">
        <v>35926</v>
      </c>
      <c r="E5921" s="519" t="s">
        <v>35871</v>
      </c>
      <c r="F5921" s="519" t="s">
        <v>35872</v>
      </c>
      <c r="I5921" s="519" t="s">
        <v>36</v>
      </c>
      <c r="J5921" s="650">
        <v>23.27</v>
      </c>
    </row>
    <row r="5922" spans="1:10">
      <c r="A5922" s="519" t="s">
        <v>6137</v>
      </c>
      <c r="B5922" s="519" t="str">
        <f t="shared" si="92"/>
        <v>MONTAGEM E ASSENTAMENTO DE TUBULACAO DE CHAPA DE ACO DE 1/4" DE ESPESSURA,COM 12,00M DE COMPRIMENTO E 150MM DE DIAMETRO,INCLUSIVE SOLDA E REVESTIMENTO DAS JUNTAS,EXCLUSIVE FORNECIMENTO DOS TUBOS E DOS MATERIAIS DE REVESTIMENTO DAS JUNTAS</v>
      </c>
      <c r="C5922" s="519" t="s">
        <v>35880</v>
      </c>
      <c r="D5922" s="519" t="s">
        <v>35926</v>
      </c>
      <c r="E5922" s="519" t="s">
        <v>35871</v>
      </c>
      <c r="F5922" s="519" t="s">
        <v>35872</v>
      </c>
      <c r="I5922" s="519" t="s">
        <v>36</v>
      </c>
      <c r="J5922" s="650">
        <v>21.99</v>
      </c>
    </row>
    <row r="5923" spans="1:10">
      <c r="A5923" s="519" t="s">
        <v>6138</v>
      </c>
      <c r="B5923" s="519" t="str">
        <f t="shared" si="92"/>
        <v>MONTAGEM E ASSENTAMENTO DE TUBULACAO DE CHAPA DE ACO DE 1/4" DE ESPESSURA,COM 12,00M DE COMPRIMENTO E 200MM DE DIAMETRO,INCLUSIVE SOLDA E REVESTIMENTO DAS JUNTAS,EXCLUSIVE FORNECIMENTO DOS TUBOS E DOS MATERIAIS DE REVESTIMENTO DAS JUNTAS</v>
      </c>
      <c r="C5923" s="519" t="s">
        <v>35880</v>
      </c>
      <c r="D5923" s="519" t="s">
        <v>35927</v>
      </c>
      <c r="E5923" s="519" t="s">
        <v>35871</v>
      </c>
      <c r="F5923" s="519" t="s">
        <v>35872</v>
      </c>
      <c r="I5923" s="519" t="s">
        <v>36</v>
      </c>
      <c r="J5923" s="650">
        <v>25.7</v>
      </c>
    </row>
    <row r="5924" spans="1:10">
      <c r="A5924" s="519" t="s">
        <v>6139</v>
      </c>
      <c r="B5924" s="519" t="str">
        <f t="shared" si="92"/>
        <v>MONTAGEM E ASSENTAMENTO DE TUBULACAO DE CHAPA DE ACO DE 1/4" DE ESPESSURA,COM 12,00M DE COMPRIMENTO E 200MM DE DIAMETRO,INCLUSIVE SOLDA E REVESTIMENTO DAS JUNTAS,EXCLUSIVE FORNECIMENTO DOS TUBOS E DOS MATERIAIS DE REVESTIMENTO DAS JUNTAS</v>
      </c>
      <c r="C5924" s="519" t="s">
        <v>35880</v>
      </c>
      <c r="D5924" s="519" t="s">
        <v>35927</v>
      </c>
      <c r="E5924" s="519" t="s">
        <v>35871</v>
      </c>
      <c r="F5924" s="519" t="s">
        <v>35872</v>
      </c>
      <c r="I5924" s="519" t="s">
        <v>36</v>
      </c>
      <c r="J5924" s="650">
        <v>24.26</v>
      </c>
    </row>
    <row r="5925" spans="1:10">
      <c r="A5925" s="519" t="s">
        <v>6140</v>
      </c>
      <c r="B5925" s="519" t="str">
        <f t="shared" si="92"/>
        <v>MONTAGEM E ASSENTAMENTO DE TUBULACAO DE CHAPA DE ACO DE 1/4" DE ESPESSURA,COM 12,00M DE COMPRIMENTO E 250MM DE DIAMETRO,INCLUSIVE SOLDA E REVESTIMENTO DAS JUNTAS,EXCLUSIVE FORNECIMENTO DOS TUBOS E DOS MATERIAIS DE REVESTIMENTO DAS JUNTAS</v>
      </c>
      <c r="C5925" s="519" t="s">
        <v>35880</v>
      </c>
      <c r="D5925" s="519" t="s">
        <v>35928</v>
      </c>
      <c r="E5925" s="519" t="s">
        <v>35871</v>
      </c>
      <c r="F5925" s="519" t="s">
        <v>35872</v>
      </c>
      <c r="I5925" s="519" t="s">
        <v>36</v>
      </c>
      <c r="J5925" s="650">
        <v>27.51</v>
      </c>
    </row>
    <row r="5926" spans="1:10">
      <c r="A5926" s="519" t="s">
        <v>6141</v>
      </c>
      <c r="B5926" s="519" t="str">
        <f t="shared" si="92"/>
        <v>MONTAGEM E ASSENTAMENTO DE TUBULACAO DE CHAPA DE ACO DE 1/4" DE ESPESSURA,COM 12,00M DE COMPRIMENTO E 250MM DE DIAMETRO,INCLUSIVE SOLDA E REVESTIMENTO DAS JUNTAS,EXCLUSIVE FORNECIMENTO DOS TUBOS E DOS MATERIAIS DE REVESTIMENTO DAS JUNTAS</v>
      </c>
      <c r="C5926" s="519" t="s">
        <v>35880</v>
      </c>
      <c r="D5926" s="519" t="s">
        <v>35928</v>
      </c>
      <c r="E5926" s="519" t="s">
        <v>35871</v>
      </c>
      <c r="F5926" s="519" t="s">
        <v>35872</v>
      </c>
      <c r="I5926" s="519" t="s">
        <v>36</v>
      </c>
      <c r="J5926" s="650">
        <v>25.95</v>
      </c>
    </row>
    <row r="5927" spans="1:10">
      <c r="A5927" s="519" t="s">
        <v>6142</v>
      </c>
      <c r="B5927" s="519" t="str">
        <f t="shared" si="92"/>
        <v>MONTAGEM E ASSENTAMENTO DE TUBULACAO DE CHAPA DE ACO DE 1/4" DE ESPESSURA,COM 12,00M DE COMPRIMENTO E 300MM DE DIAMETRO,INCLUSIVE SOLDA E REVESTIMENTO DAS JUNTAS,EXCLUSIVE FORNECIMENTO DOS TUBOS E DOS MATERIAIS DE REVESTIMENTO DAS JUNTAS</v>
      </c>
      <c r="C5927" s="519" t="s">
        <v>35880</v>
      </c>
      <c r="D5927" s="519" t="s">
        <v>35929</v>
      </c>
      <c r="E5927" s="519" t="s">
        <v>35871</v>
      </c>
      <c r="F5927" s="519" t="s">
        <v>35872</v>
      </c>
      <c r="I5927" s="519" t="s">
        <v>36</v>
      </c>
      <c r="J5927" s="650">
        <v>28.48</v>
      </c>
    </row>
    <row r="5928" spans="1:10">
      <c r="A5928" s="519" t="s">
        <v>6143</v>
      </c>
      <c r="B5928" s="519" t="str">
        <f t="shared" si="92"/>
        <v>MONTAGEM E ASSENTAMENTO DE TUBULACAO DE CHAPA DE ACO DE 1/4" DE ESPESSURA,COM 12,00M DE COMPRIMENTO E 300MM DE DIAMETRO,INCLUSIVE SOLDA E REVESTIMENTO DAS JUNTAS,EXCLUSIVE FORNECIMENTO DOS TUBOS E DOS MATERIAIS DE REVESTIMENTO DAS JUNTAS</v>
      </c>
      <c r="C5928" s="519" t="s">
        <v>35880</v>
      </c>
      <c r="D5928" s="519" t="s">
        <v>35929</v>
      </c>
      <c r="E5928" s="519" t="s">
        <v>35871</v>
      </c>
      <c r="F5928" s="519" t="s">
        <v>35872</v>
      </c>
      <c r="I5928" s="519" t="s">
        <v>36</v>
      </c>
      <c r="J5928" s="650">
        <v>26.88</v>
      </c>
    </row>
    <row r="5929" spans="1:10">
      <c r="A5929" s="519" t="s">
        <v>6144</v>
      </c>
      <c r="B5929" s="519" t="str">
        <f t="shared" si="92"/>
        <v>MONTAGEM E ASSENTAMENTO DE TUBULACAO DE CHAPA DE ACO DE 1/4" DE ESPESSURA,COM 12,00M DE COMPRIMENTO E 350MM DE DIAMETRO,INCLUSIVE SOLDA E REVESTIMENTO DAS JUNTAS,EXCLUSIVE FORNECIMENTO DOS TUBOS E DOS MATERIAIS DE REVESTIMENTO DAS JUNTAS</v>
      </c>
      <c r="C5929" s="519" t="s">
        <v>35880</v>
      </c>
      <c r="D5929" s="519" t="s">
        <v>35930</v>
      </c>
      <c r="E5929" s="519" t="s">
        <v>35871</v>
      </c>
      <c r="F5929" s="519" t="s">
        <v>35872</v>
      </c>
      <c r="I5929" s="519" t="s">
        <v>36</v>
      </c>
      <c r="J5929" s="650">
        <v>32.24</v>
      </c>
    </row>
    <row r="5930" spans="1:10">
      <c r="A5930" s="519" t="s">
        <v>6145</v>
      </c>
      <c r="B5930" s="519" t="str">
        <f t="shared" si="92"/>
        <v>MONTAGEM E ASSENTAMENTO DE TUBULACAO DE CHAPA DE ACO DE 1/4" DE ESPESSURA,COM 12,00M DE COMPRIMENTO E 350MM DE DIAMETRO,INCLUSIVE SOLDA E REVESTIMENTO DAS JUNTAS,EXCLUSIVE FORNECIMENTO DOS TUBOS E DOS MATERIAIS DE REVESTIMENTO DAS JUNTAS</v>
      </c>
      <c r="C5930" s="519" t="s">
        <v>35880</v>
      </c>
      <c r="D5930" s="519" t="s">
        <v>35930</v>
      </c>
      <c r="E5930" s="519" t="s">
        <v>35871</v>
      </c>
      <c r="F5930" s="519" t="s">
        <v>35872</v>
      </c>
      <c r="I5930" s="519" t="s">
        <v>36</v>
      </c>
      <c r="J5930" s="650">
        <v>30.4</v>
      </c>
    </row>
    <row r="5931" spans="1:10">
      <c r="A5931" s="519" t="s">
        <v>6146</v>
      </c>
      <c r="B5931" s="519" t="str">
        <f t="shared" si="92"/>
        <v>MONTAGEM E ASSENTAMENTO DE TUBULACAO DE CHAPA DE ACO DE 1/4" DE ESPESSURA,COM 12,00M DE COMPRIMENTO E 400MM DE DIAMETRO,INCLUSIVE SOLDA E REVESTIMENTO DAS JUNTAS,EXCLUSIVE FORNECIMENTO DOS TUBOS E MATERIAIS DE REVESTIMENTO DAS JUNTAS</v>
      </c>
      <c r="C5931" s="519" t="s">
        <v>35880</v>
      </c>
      <c r="D5931" s="519" t="s">
        <v>35931</v>
      </c>
      <c r="E5931" s="519" t="s">
        <v>35871</v>
      </c>
      <c r="F5931" s="519" t="s">
        <v>35932</v>
      </c>
      <c r="I5931" s="519" t="s">
        <v>36</v>
      </c>
      <c r="J5931" s="650">
        <v>35.24</v>
      </c>
    </row>
    <row r="5932" spans="1:10">
      <c r="A5932" s="519" t="s">
        <v>6147</v>
      </c>
      <c r="B5932" s="519" t="str">
        <f t="shared" si="92"/>
        <v>MONTAGEM E ASSENTAMENTO DE TUBULACAO DE CHAPA DE ACO DE 1/4" DE ESPESSURA,COM 12,00M DE COMPRIMENTO E 400MM DE DIAMETRO,INCLUSIVE SOLDA E REVESTIMENTO DAS JUNTAS,EXCLUSIVE FORNECIMENTO DOS TUBOS E MATERIAIS DE REVESTIMENTO DAS JUNTAS</v>
      </c>
      <c r="C5932" s="519" t="s">
        <v>35880</v>
      </c>
      <c r="D5932" s="519" t="s">
        <v>35931</v>
      </c>
      <c r="E5932" s="519" t="s">
        <v>35871</v>
      </c>
      <c r="F5932" s="519" t="s">
        <v>35932</v>
      </c>
      <c r="I5932" s="519" t="s">
        <v>36</v>
      </c>
      <c r="J5932" s="650">
        <v>33.200000000000003</v>
      </c>
    </row>
    <row r="5933" spans="1:10">
      <c r="A5933" s="519" t="s">
        <v>6148</v>
      </c>
      <c r="B5933" s="519" t="str">
        <f t="shared" si="92"/>
        <v>MONTAGEM E ASSENTAMENTO DE TUBULACAO DE CHAPA DE ACO DE 1/4" DE ESPESSURA,COM 12,00M DE COMPRIMENTO E 450MM DE DIAMETRO,INCLUSIVE SOLDA E REVESTIMENTO DAS JUNTAS,EXCLUSIVE FORNECIMENTO DOS TUBOS E DOS MATERIAIS DE REVESTIMENTO DAS JUNTAS</v>
      </c>
      <c r="C5933" s="519" t="s">
        <v>35880</v>
      </c>
      <c r="D5933" s="519" t="s">
        <v>35933</v>
      </c>
      <c r="E5933" s="519" t="s">
        <v>35871</v>
      </c>
      <c r="F5933" s="519" t="s">
        <v>35872</v>
      </c>
      <c r="I5933" s="519" t="s">
        <v>36</v>
      </c>
      <c r="J5933" s="650">
        <v>37.33</v>
      </c>
    </row>
    <row r="5934" spans="1:10">
      <c r="A5934" s="519" t="s">
        <v>6149</v>
      </c>
      <c r="B5934" s="519" t="str">
        <f t="shared" si="92"/>
        <v>MONTAGEM E ASSENTAMENTO DE TUBULACAO DE CHAPA DE ACO DE 1/4" DE ESPESSURA,COM 12,00M DE COMPRIMENTO E 450MM DE DIAMETRO,INCLUSIVE SOLDA E REVESTIMENTO DAS JUNTAS,EXCLUSIVE FORNECIMENTO DOS TUBOS E DOS MATERIAIS DE REVESTIMENTO DAS JUNTAS</v>
      </c>
      <c r="C5934" s="519" t="s">
        <v>35880</v>
      </c>
      <c r="D5934" s="519" t="s">
        <v>35933</v>
      </c>
      <c r="E5934" s="519" t="s">
        <v>35871</v>
      </c>
      <c r="F5934" s="519" t="s">
        <v>35872</v>
      </c>
      <c r="I5934" s="519" t="s">
        <v>36</v>
      </c>
      <c r="J5934" s="650">
        <v>35.15</v>
      </c>
    </row>
    <row r="5935" spans="1:10">
      <c r="A5935" s="519" t="s">
        <v>6150</v>
      </c>
      <c r="B5935" s="519" t="str">
        <f t="shared" si="92"/>
        <v>MONTAGEM E ASSENTAMENTO DE TUBULACAO DE CHAPA DE ACO DE 1/4" DE ESPESSURA,COM 12,00M DE COMPRIMENTO E 500MM DE DIAMETRO,INCLUSIVE SOLDA E REVESTIMENTO DAS JUNTAS,EXCLUSIVE FORNECIMENTO DOS TUBOS E DOS MATERIAIS DE REVESTIMENTO DAS JUNTAS</v>
      </c>
      <c r="C5935" s="519" t="s">
        <v>35880</v>
      </c>
      <c r="D5935" s="519" t="s">
        <v>35934</v>
      </c>
      <c r="E5935" s="519" t="s">
        <v>35871</v>
      </c>
      <c r="F5935" s="519" t="s">
        <v>35872</v>
      </c>
      <c r="I5935" s="519" t="s">
        <v>36</v>
      </c>
      <c r="J5935" s="650">
        <v>39.85</v>
      </c>
    </row>
    <row r="5936" spans="1:10">
      <c r="A5936" s="519" t="s">
        <v>6151</v>
      </c>
      <c r="B5936" s="519" t="str">
        <f t="shared" si="92"/>
        <v>MONTAGEM E ASSENTAMENTO DE TUBULACAO DE CHAPA DE ACO DE 1/4" DE ESPESSURA,COM 12,00M DE COMPRIMENTO E 500MM DE DIAMETRO,INCLUSIVE SOLDA E REVESTIMENTO DAS JUNTAS,EXCLUSIVE FORNECIMENTO DOS TUBOS E DOS MATERIAIS DE REVESTIMENTO DAS JUNTAS</v>
      </c>
      <c r="C5936" s="519" t="s">
        <v>35880</v>
      </c>
      <c r="D5936" s="519" t="s">
        <v>35934</v>
      </c>
      <c r="E5936" s="519" t="s">
        <v>35871</v>
      </c>
      <c r="F5936" s="519" t="s">
        <v>35872</v>
      </c>
      <c r="I5936" s="519" t="s">
        <v>36</v>
      </c>
      <c r="J5936" s="650">
        <v>37.5</v>
      </c>
    </row>
    <row r="5937" spans="1:10">
      <c r="A5937" s="519" t="s">
        <v>6152</v>
      </c>
      <c r="B5937" s="519" t="str">
        <f t="shared" si="92"/>
        <v>MONTAGEM E ASSENTAMENTO DE TUBULACAO DE CHAPA DE ACO DE 1/4" DE ESPESSURA,COM 12,00M DE COMPRIMENTO E 600MM DE DIAMETRO,INCLUSIVE SOLDA E REVESTIMENTO DAS JUNTAS,EXCLUSIVE FORNECIMENTO DOS TUBOS E DOS MATERIAIS DE REVESTIMENTO DAS JUNTAS</v>
      </c>
      <c r="C5937" s="519" t="s">
        <v>35880</v>
      </c>
      <c r="D5937" s="519" t="s">
        <v>35935</v>
      </c>
      <c r="E5937" s="519" t="s">
        <v>35871</v>
      </c>
      <c r="F5937" s="519" t="s">
        <v>35872</v>
      </c>
      <c r="I5937" s="519" t="s">
        <v>36</v>
      </c>
      <c r="J5937" s="650">
        <v>43.48</v>
      </c>
    </row>
    <row r="5938" spans="1:10">
      <c r="A5938" s="519" t="s">
        <v>6153</v>
      </c>
      <c r="B5938" s="519" t="str">
        <f t="shared" si="92"/>
        <v>MONTAGEM E ASSENTAMENTO DE TUBULACAO DE CHAPA DE ACO DE 1/4" DE ESPESSURA,COM 12,00M DE COMPRIMENTO E 600MM DE DIAMETRO,INCLUSIVE SOLDA E REVESTIMENTO DAS JUNTAS,EXCLUSIVE FORNECIMENTO DOS TUBOS E DOS MATERIAIS DE REVESTIMENTO DAS JUNTAS</v>
      </c>
      <c r="C5938" s="519" t="s">
        <v>35880</v>
      </c>
      <c r="D5938" s="519" t="s">
        <v>35935</v>
      </c>
      <c r="E5938" s="519" t="s">
        <v>35871</v>
      </c>
      <c r="F5938" s="519" t="s">
        <v>35872</v>
      </c>
      <c r="I5938" s="519" t="s">
        <v>36</v>
      </c>
      <c r="J5938" s="650">
        <v>40.9</v>
      </c>
    </row>
    <row r="5939" spans="1:10">
      <c r="A5939" s="519" t="s">
        <v>6154</v>
      </c>
      <c r="B5939" s="519" t="str">
        <f t="shared" si="92"/>
        <v>MONTAGEM E ASSENTAMENTO DE TUBULACAO DE CHAPA DE ACO DE 1/4" DE ESPESSURA,COM 12,00M DE COMPRIMENTO E 700MM DE DIAMETRO,INCLUSIVE SOLDA E REVESTIMENTO DAS JUNTAS,EXCLUSIVE FORNECIMENTO DOS TUBOS E DOS MATERIAIS DE REVESTIMENTO DAS JUNTAS</v>
      </c>
      <c r="C5939" s="519" t="s">
        <v>35880</v>
      </c>
      <c r="D5939" s="519" t="s">
        <v>35936</v>
      </c>
      <c r="E5939" s="519" t="s">
        <v>35871</v>
      </c>
      <c r="F5939" s="519" t="s">
        <v>35872</v>
      </c>
      <c r="I5939" s="519" t="s">
        <v>36</v>
      </c>
      <c r="J5939" s="650">
        <v>88.25</v>
      </c>
    </row>
    <row r="5940" spans="1:10">
      <c r="A5940" s="519" t="s">
        <v>6155</v>
      </c>
      <c r="B5940" s="519" t="str">
        <f t="shared" si="92"/>
        <v>MONTAGEM E ASSENTAMENTO DE TUBULACAO DE CHAPA DE ACO DE 1/4" DE ESPESSURA,COM 12,00M DE COMPRIMENTO E 700MM DE DIAMETRO,INCLUSIVE SOLDA E REVESTIMENTO DAS JUNTAS,EXCLUSIVE FORNECIMENTO DOS TUBOS E DOS MATERIAIS DE REVESTIMENTO DAS JUNTAS</v>
      </c>
      <c r="C5940" s="519" t="s">
        <v>35880</v>
      </c>
      <c r="D5940" s="519" t="s">
        <v>35936</v>
      </c>
      <c r="E5940" s="519" t="s">
        <v>35871</v>
      </c>
      <c r="F5940" s="519" t="s">
        <v>35872</v>
      </c>
      <c r="I5940" s="519" t="s">
        <v>36</v>
      </c>
      <c r="J5940" s="650">
        <v>80.66</v>
      </c>
    </row>
    <row r="5941" spans="1:10">
      <c r="A5941" s="519" t="s">
        <v>6156</v>
      </c>
      <c r="B5941" s="519" t="str">
        <f t="shared" si="92"/>
        <v>MONTAGEM E ASSENTAMENTO DE TUBULACAO DE CHAPA DE ACO DE 1/4" DE ESPESSURA,COM 12,00M DE COMPRIMENTO E 800MM DE DIAMETRO,INCLUSIVE SOLDA E REVESTIMENTO DAS JUNTAS,EXCLUSIVE FORNECIMENTO DOS TUBOS E DOS MATERIAIS DE REVESTIMENTO DAS JUNTAS</v>
      </c>
      <c r="C5941" s="519" t="s">
        <v>35880</v>
      </c>
      <c r="D5941" s="519" t="s">
        <v>35937</v>
      </c>
      <c r="E5941" s="519" t="s">
        <v>35871</v>
      </c>
      <c r="F5941" s="519" t="s">
        <v>35872</v>
      </c>
      <c r="I5941" s="519" t="s">
        <v>36</v>
      </c>
      <c r="J5941" s="650">
        <v>91.87</v>
      </c>
    </row>
    <row r="5942" spans="1:10">
      <c r="A5942" s="519" t="s">
        <v>6157</v>
      </c>
      <c r="B5942" s="519" t="str">
        <f t="shared" si="92"/>
        <v>MONTAGEM E ASSENTAMENTO DE TUBULACAO DE CHAPA DE ACO DE 1/4" DE ESPESSURA,COM 12,00M DE COMPRIMENTO E 800MM DE DIAMETRO,INCLUSIVE SOLDA E REVESTIMENTO DAS JUNTAS,EXCLUSIVE FORNECIMENTO DOS TUBOS E DOS MATERIAIS DE REVESTIMENTO DAS JUNTAS</v>
      </c>
      <c r="C5942" s="519" t="s">
        <v>35880</v>
      </c>
      <c r="D5942" s="519" t="s">
        <v>35937</v>
      </c>
      <c r="E5942" s="519" t="s">
        <v>35871</v>
      </c>
      <c r="F5942" s="519" t="s">
        <v>35872</v>
      </c>
      <c r="I5942" s="519" t="s">
        <v>36</v>
      </c>
      <c r="J5942" s="650">
        <v>84.04</v>
      </c>
    </row>
    <row r="5943" spans="1:10">
      <c r="A5943" s="519" t="s">
        <v>6158</v>
      </c>
      <c r="B5943" s="519" t="str">
        <f t="shared" si="92"/>
        <v>MONTAGEM E ASSENTAMENTO DE TUBULACAO DE CHAPA DE ACO DE 5/16" DE ESPESSURA,COM 12,00M DE COMPRIMENTO E 300MM DE DIAMETRO,INCLUSIVE SOLDA E REVESTIMENTO DAS JUNTAS,EXCLUSIVE FORNECIMENTO DOS TUBOS E DOS MATERIAIS DE REVESTIMENTO DAS JUNTAS</v>
      </c>
      <c r="C5943" s="519" t="s">
        <v>35894</v>
      </c>
      <c r="D5943" s="519" t="s">
        <v>35921</v>
      </c>
      <c r="E5943" s="519" t="s">
        <v>35900</v>
      </c>
      <c r="F5943" s="519" t="s">
        <v>35901</v>
      </c>
      <c r="I5943" s="519" t="s">
        <v>36</v>
      </c>
      <c r="J5943" s="650">
        <v>47.64</v>
      </c>
    </row>
    <row r="5944" spans="1:10">
      <c r="A5944" s="519" t="s">
        <v>6159</v>
      </c>
      <c r="B5944" s="519" t="str">
        <f t="shared" si="92"/>
        <v>MONTAGEM E ASSENTAMENTO DE TUBULACAO DE CHAPA DE ACO DE 5/16" DE ESPESSURA,COM 12,00M DE COMPRIMENTO E 300MM DE DIAMETRO,INCLUSIVE SOLDA E REVESTIMENTO DAS JUNTAS,EXCLUSIVE FORNECIMENTO DOS TUBOS E DOS MATERIAIS DE REVESTIMENTO DAS JUNTAS</v>
      </c>
      <c r="C5944" s="519" t="s">
        <v>35894</v>
      </c>
      <c r="D5944" s="519" t="s">
        <v>35921</v>
      </c>
      <c r="E5944" s="519" t="s">
        <v>35900</v>
      </c>
      <c r="F5944" s="519" t="s">
        <v>35901</v>
      </c>
      <c r="I5944" s="519" t="s">
        <v>36</v>
      </c>
      <c r="J5944" s="650">
        <v>43.9</v>
      </c>
    </row>
    <row r="5945" spans="1:10">
      <c r="A5945" s="519" t="s">
        <v>6160</v>
      </c>
      <c r="B5945" s="519" t="str">
        <f t="shared" si="92"/>
        <v>MONTAGEM E ASSENTAMENTO DE TUBULACAO DE CHAPA DE ACO DE 5/16" DE ESPESSURA,COM 12,00M DE COMPRIMENTO E 350MM DE DIAMETRO,INCLUSIVE SOLDA E REVESTIMENTO DAS JUNTAS,EXCLUSIVE FORNECIMENTO DOS TUBOS E DOS MATERIAIS DE REVESTIMENTO DAS JUNTAS</v>
      </c>
      <c r="C5945" s="519" t="s">
        <v>35894</v>
      </c>
      <c r="D5945" s="519" t="s">
        <v>35922</v>
      </c>
      <c r="E5945" s="519" t="s">
        <v>35900</v>
      </c>
      <c r="F5945" s="519" t="s">
        <v>35901</v>
      </c>
      <c r="I5945" s="519" t="s">
        <v>36</v>
      </c>
      <c r="J5945" s="650">
        <v>52.72</v>
      </c>
    </row>
    <row r="5946" spans="1:10">
      <c r="A5946" s="519" t="s">
        <v>6161</v>
      </c>
      <c r="B5946" s="519" t="str">
        <f t="shared" si="92"/>
        <v>MONTAGEM E ASSENTAMENTO DE TUBULACAO DE CHAPA DE ACO DE 5/16" DE ESPESSURA,COM 12,00M DE COMPRIMENTO E 350MM DE DIAMETRO,INCLUSIVE SOLDA E REVESTIMENTO DAS JUNTAS,EXCLUSIVE FORNECIMENTO DOS TUBOS E DOS MATERIAIS DE REVESTIMENTO DAS JUNTAS</v>
      </c>
      <c r="C5946" s="519" t="s">
        <v>35894</v>
      </c>
      <c r="D5946" s="519" t="s">
        <v>35922</v>
      </c>
      <c r="E5946" s="519" t="s">
        <v>35900</v>
      </c>
      <c r="F5946" s="519" t="s">
        <v>35901</v>
      </c>
      <c r="I5946" s="519" t="s">
        <v>36</v>
      </c>
      <c r="J5946" s="650">
        <v>48.64</v>
      </c>
    </row>
    <row r="5947" spans="1:10">
      <c r="A5947" s="519" t="s">
        <v>6162</v>
      </c>
      <c r="B5947" s="519" t="str">
        <f t="shared" si="92"/>
        <v>MONTAGEM E ASSENTAMENTO DE TUBULACAO DE CHAPA DE ACO DE 5/16" DE ESPESSURA,COM 12,00M DE COMPRIMENTO E 400MM DE DIAMETRO,INCLUSIVE SOLDA E REVESTIMENTO DAS JUNTAS,EXCLUSIVE FORNECIMENTO DOS TUBOS E DOS MATERIAIS DE REVESTIMENTO DAS JUNTAS</v>
      </c>
      <c r="C5947" s="519" t="s">
        <v>35894</v>
      </c>
      <c r="D5947" s="519" t="s">
        <v>35923</v>
      </c>
      <c r="E5947" s="519" t="s">
        <v>35900</v>
      </c>
      <c r="F5947" s="519" t="s">
        <v>35901</v>
      </c>
      <c r="I5947" s="519" t="s">
        <v>36</v>
      </c>
      <c r="J5947" s="650">
        <v>56.63</v>
      </c>
    </row>
    <row r="5948" spans="1:10">
      <c r="A5948" s="519" t="s">
        <v>6163</v>
      </c>
      <c r="B5948" s="519" t="str">
        <f t="shared" si="92"/>
        <v>MONTAGEM E ASSENTAMENTO DE TUBULACAO DE CHAPA DE ACO DE 5/16" DE ESPESSURA,COM 12,00M DE COMPRIMENTO E 400MM DE DIAMETRO,INCLUSIVE SOLDA E REVESTIMENTO DAS JUNTAS,EXCLUSIVE FORNECIMENTO DOS TUBOS E DOS MATERIAIS DE REVESTIMENTO DAS JUNTAS</v>
      </c>
      <c r="C5948" s="519" t="s">
        <v>35894</v>
      </c>
      <c r="D5948" s="519" t="s">
        <v>35923</v>
      </c>
      <c r="E5948" s="519" t="s">
        <v>35900</v>
      </c>
      <c r="F5948" s="519" t="s">
        <v>35901</v>
      </c>
      <c r="I5948" s="519" t="s">
        <v>36</v>
      </c>
      <c r="J5948" s="650">
        <v>52.27</v>
      </c>
    </row>
    <row r="5949" spans="1:10">
      <c r="A5949" s="519" t="s">
        <v>6164</v>
      </c>
      <c r="B5949" s="519" t="str">
        <f t="shared" si="92"/>
        <v>MONTAGEM E ASSENTAMENTO DE TUBULACAO DE CHAPA DE ACO DE 5/16" DE ESPESSURA,COM 12,00M DE COMPRIMENTO E 450MM DE DIAMETRO,INCLUSIVE SOLDA E REVESTIMENTO DAS JUNTAS,EXCLUSIVE FORNECIMENTO DOS TUBOS E DOS MATERIAIS DE REVESTIMENTO DAS JUNTAS</v>
      </c>
      <c r="C5949" s="519" t="s">
        <v>35894</v>
      </c>
      <c r="D5949" s="519" t="s">
        <v>35938</v>
      </c>
      <c r="E5949" s="519" t="s">
        <v>35900</v>
      </c>
      <c r="F5949" s="519" t="s">
        <v>35901</v>
      </c>
      <c r="I5949" s="519" t="s">
        <v>36</v>
      </c>
      <c r="J5949" s="650">
        <v>59.45</v>
      </c>
    </row>
    <row r="5950" spans="1:10">
      <c r="A5950" s="519" t="s">
        <v>6165</v>
      </c>
      <c r="B5950" s="519" t="str">
        <f t="shared" si="92"/>
        <v>MONTAGEM E ASSENTAMENTO DE TUBULACAO DE CHAPA DE ACO DE 5/16" DE ESPESSURA,COM 12,00M DE COMPRIMENTO E 450MM DE DIAMETRO,INCLUSIVE SOLDA E REVESTIMENTO DAS JUNTAS,EXCLUSIVE FORNECIMENTO DOS TUBOS E DOS MATERIAIS DE REVESTIMENTO DAS JUNTAS</v>
      </c>
      <c r="C5950" s="519" t="s">
        <v>35894</v>
      </c>
      <c r="D5950" s="519" t="s">
        <v>35938</v>
      </c>
      <c r="E5950" s="519" t="s">
        <v>35900</v>
      </c>
      <c r="F5950" s="519" t="s">
        <v>35901</v>
      </c>
      <c r="I5950" s="519" t="s">
        <v>36</v>
      </c>
      <c r="J5950" s="650">
        <v>54.91</v>
      </c>
    </row>
    <row r="5951" spans="1:10">
      <c r="A5951" s="519" t="s">
        <v>6166</v>
      </c>
      <c r="B5951" s="519" t="str">
        <f t="shared" si="92"/>
        <v>MONTAGEM E ASSENTAMENTO DE TUBULACAO DE CHAPA DE ACO DE 5/16" DE ESPESSURA,COM 12,00M DE COMPRIMENTO E 500MM DE DIAMETRO,INCLUSIVE SOLDA E REVESTIMENTO DAS JUNTAS,EXCLUSIVE FORNECIMENTO DOS TUBOS E DOS MATERIAIS DE REVESTIMENTO DAS JUNTAS</v>
      </c>
      <c r="C5951" s="519" t="s">
        <v>35894</v>
      </c>
      <c r="D5951" s="519" t="s">
        <v>35925</v>
      </c>
      <c r="E5951" s="519" t="s">
        <v>35900</v>
      </c>
      <c r="F5951" s="519" t="s">
        <v>35901</v>
      </c>
      <c r="I5951" s="519" t="s">
        <v>36</v>
      </c>
      <c r="J5951" s="650">
        <v>80.680000000000007</v>
      </c>
    </row>
    <row r="5952" spans="1:10">
      <c r="A5952" s="519" t="s">
        <v>6167</v>
      </c>
      <c r="B5952" s="519" t="str">
        <f t="shared" si="92"/>
        <v>MONTAGEM E ASSENTAMENTO DE TUBULACAO DE CHAPA DE ACO DE 5/16" DE ESPESSURA,COM 12,00M DE COMPRIMENTO E 500MM DE DIAMETRO,INCLUSIVE SOLDA E REVESTIMENTO DAS JUNTAS,EXCLUSIVE FORNECIMENTO DOS TUBOS E DOS MATERIAIS DE REVESTIMENTO DAS JUNTAS</v>
      </c>
      <c r="C5952" s="519" t="s">
        <v>35894</v>
      </c>
      <c r="D5952" s="519" t="s">
        <v>35925</v>
      </c>
      <c r="E5952" s="519" t="s">
        <v>35900</v>
      </c>
      <c r="F5952" s="519" t="s">
        <v>35901</v>
      </c>
      <c r="I5952" s="519" t="s">
        <v>36</v>
      </c>
      <c r="J5952" s="650">
        <v>73.78</v>
      </c>
    </row>
    <row r="5953" spans="1:10">
      <c r="A5953" s="519" t="s">
        <v>6168</v>
      </c>
      <c r="B5953" s="519" t="str">
        <f t="shared" si="92"/>
        <v>MONTAGEM E ASSENTAMENTO DE TUBULACAO DE CHAPA DE ACO DE 5/16" DE ESPESSURA,COM 12,00M DE COMPRIMENTO E 600MM DE DIAMETRO,INCLUSIVE SOLDA E REVESTIMENTO DAS JUNTAS,EXCLUSIVE FORNECIMENTO DOS TUBOS E DOS MATERIAIS DE REVESTIMENTO DAS JUNTAS</v>
      </c>
      <c r="C5953" s="519" t="s">
        <v>35894</v>
      </c>
      <c r="D5953" s="519" t="s">
        <v>35939</v>
      </c>
      <c r="E5953" s="519" t="s">
        <v>35900</v>
      </c>
      <c r="F5953" s="519" t="s">
        <v>35901</v>
      </c>
      <c r="I5953" s="519" t="s">
        <v>36</v>
      </c>
      <c r="J5953" s="650">
        <v>92.28</v>
      </c>
    </row>
    <row r="5954" spans="1:10">
      <c r="A5954" s="519" t="s">
        <v>6169</v>
      </c>
      <c r="B5954" s="519" t="str">
        <f t="shared" si="92"/>
        <v>MONTAGEM E ASSENTAMENTO DE TUBULACAO DE CHAPA DE ACO DE 5/16" DE ESPESSURA,COM 12,00M DE COMPRIMENTO E 600MM DE DIAMETRO,INCLUSIVE SOLDA E REVESTIMENTO DAS JUNTAS,EXCLUSIVE FORNECIMENTO DOS TUBOS E DOS MATERIAIS DE REVESTIMENTO DAS JUNTAS</v>
      </c>
      <c r="C5954" s="519" t="s">
        <v>35894</v>
      </c>
      <c r="D5954" s="519" t="s">
        <v>35939</v>
      </c>
      <c r="E5954" s="519" t="s">
        <v>35900</v>
      </c>
      <c r="F5954" s="519" t="s">
        <v>35901</v>
      </c>
      <c r="I5954" s="519" t="s">
        <v>36</v>
      </c>
      <c r="J5954" s="650">
        <v>84.44</v>
      </c>
    </row>
    <row r="5955" spans="1:10">
      <c r="A5955" s="519" t="s">
        <v>6170</v>
      </c>
      <c r="B5955" s="519" t="str">
        <f t="shared" si="92"/>
        <v>MONTAGEM E ASSENTAMENTO DE TUBULACAO DE CHAPA DE ACO DE 5/16" DE ESPESSURA,COM 12,00M DE COMPRIMENTO E 700MM DE DIAMETRO,INCLUSIVE SOLDA E REVESTIMENTO DAS JUNTAS,EXCLUSIVE FORNECIMENTO DOS TUBOS E DOS MATERIAIS DE REVESTIMENTO DAS JUNTAS</v>
      </c>
      <c r="C5955" s="519" t="s">
        <v>35894</v>
      </c>
      <c r="D5955" s="519" t="s">
        <v>35940</v>
      </c>
      <c r="E5955" s="519" t="s">
        <v>35900</v>
      </c>
      <c r="F5955" s="519" t="s">
        <v>35901</v>
      </c>
      <c r="I5955" s="519" t="s">
        <v>36</v>
      </c>
      <c r="J5955" s="650">
        <v>97.17</v>
      </c>
    </row>
    <row r="5956" spans="1:10">
      <c r="A5956" s="519" t="s">
        <v>6171</v>
      </c>
      <c r="B5956" s="519" t="str">
        <f t="shared" si="92"/>
        <v>MONTAGEM E ASSENTAMENTO DE TUBULACAO DE CHAPA DE ACO DE 5/16" DE ESPESSURA,COM 12,00M DE COMPRIMENTO E 700MM DE DIAMETRO,INCLUSIVE SOLDA E REVESTIMENTO DAS JUNTAS,EXCLUSIVE FORNECIMENTO DOS TUBOS E DOS MATERIAIS DE REVESTIMENTO DAS JUNTAS</v>
      </c>
      <c r="C5956" s="519" t="s">
        <v>35894</v>
      </c>
      <c r="D5956" s="519" t="s">
        <v>35940</v>
      </c>
      <c r="E5956" s="519" t="s">
        <v>35900</v>
      </c>
      <c r="F5956" s="519" t="s">
        <v>35901</v>
      </c>
      <c r="I5956" s="519" t="s">
        <v>36</v>
      </c>
      <c r="J5956" s="650">
        <v>89.01</v>
      </c>
    </row>
    <row r="5957" spans="1:10">
      <c r="A5957" s="519" t="s">
        <v>6172</v>
      </c>
      <c r="B5957" s="519" t="str">
        <f t="shared" si="92"/>
        <v>MONTAGEM E ASSENTAMENTO DE TUBULACAO DE CHAPA DE ACO DE 5/16" DE ESPESSURA,COM 12,00M DE COMPRIMENTO E 800MM DE DIAMETRO,INCLUSIVE SOLDA E REVESTIMENTO DAS JUNTAS,EXCLUSIVE FORNECIMENTO DOS TUBOS E DOS MATERIAIS DE REVESTIMENTO DAS JUNTAS</v>
      </c>
      <c r="C5957" s="519" t="s">
        <v>35894</v>
      </c>
      <c r="D5957" s="519" t="s">
        <v>35941</v>
      </c>
      <c r="E5957" s="519" t="s">
        <v>35900</v>
      </c>
      <c r="F5957" s="519" t="s">
        <v>35901</v>
      </c>
      <c r="I5957" s="519" t="s">
        <v>36</v>
      </c>
      <c r="J5957" s="650">
        <v>102.07</v>
      </c>
    </row>
    <row r="5958" spans="1:10">
      <c r="A5958" s="519" t="s">
        <v>6173</v>
      </c>
      <c r="B5958" s="519" t="str">
        <f t="shared" si="92"/>
        <v>MONTAGEM E ASSENTAMENTO DE TUBULACAO DE CHAPA DE ACO DE 5/16" DE ESPESSURA,COM 12,00M DE COMPRIMENTO E 800MM DE DIAMETRO,INCLUSIVE SOLDA E REVESTIMENTO DAS JUNTAS,EXCLUSIVE FORNECIMENTO DOS TUBOS E DOS MATERIAIS DE REVESTIMENTO DAS JUNTAS</v>
      </c>
      <c r="C5958" s="519" t="s">
        <v>35894</v>
      </c>
      <c r="D5958" s="519" t="s">
        <v>35941</v>
      </c>
      <c r="E5958" s="519" t="s">
        <v>35900</v>
      </c>
      <c r="F5958" s="519" t="s">
        <v>35901</v>
      </c>
      <c r="I5958" s="519" t="s">
        <v>36</v>
      </c>
      <c r="J5958" s="650">
        <v>93.58</v>
      </c>
    </row>
    <row r="5959" spans="1:10">
      <c r="A5959" s="519" t="s">
        <v>6174</v>
      </c>
      <c r="B5959" s="519" t="str">
        <f t="shared" si="92"/>
        <v>MONTAGEM E ASSENTAMENTO DE TUBULACAO DE CHAPA DE ACO DE 5/16" DE ESPESSURA,COM 12,00M DE COMPRIMENTO E 900MM DE DIAMETRO,INCLUSIVE SOLDA E REVESTIMENTO DAS JUNTAS,EXCLUSIVE FORNECIMENTO DOS TUBOS E DOS MATERIAIS DE REVESTIMENTO DAS JUNTAS</v>
      </c>
      <c r="C5959" s="519" t="s">
        <v>35894</v>
      </c>
      <c r="D5959" s="519" t="s">
        <v>35942</v>
      </c>
      <c r="E5959" s="519" t="s">
        <v>35900</v>
      </c>
      <c r="F5959" s="519" t="s">
        <v>35901</v>
      </c>
      <c r="I5959" s="519" t="s">
        <v>36</v>
      </c>
      <c r="J5959" s="650">
        <v>112.66</v>
      </c>
    </row>
    <row r="5960" spans="1:10">
      <c r="A5960" s="519" t="s">
        <v>6175</v>
      </c>
      <c r="B5960" s="519" t="str">
        <f t="shared" ref="B5960:B6023" si="93">C5960&amp;D5960&amp;E5960&amp;F5960&amp;G5960&amp;H5960</f>
        <v>MONTAGEM E ASSENTAMENTO DE TUBULACAO DE CHAPA DE ACO DE 5/16" DE ESPESSURA,COM 12,00M DE COMPRIMENTO E 900MM DE DIAMETRO,INCLUSIVE SOLDA E REVESTIMENTO DAS JUNTAS,EXCLUSIVE FORNECIMENTO DOS TUBOS E DOS MATERIAIS DE REVESTIMENTO DAS JUNTAS</v>
      </c>
      <c r="C5960" s="519" t="s">
        <v>35894</v>
      </c>
      <c r="D5960" s="519" t="s">
        <v>35942</v>
      </c>
      <c r="E5960" s="519" t="s">
        <v>35900</v>
      </c>
      <c r="F5960" s="519" t="s">
        <v>35901</v>
      </c>
      <c r="I5960" s="519" t="s">
        <v>36</v>
      </c>
      <c r="J5960" s="650">
        <v>103.32</v>
      </c>
    </row>
    <row r="5961" spans="1:10">
      <c r="A5961" s="519" t="s">
        <v>6176</v>
      </c>
      <c r="B5961" s="519" t="str">
        <f t="shared" si="93"/>
        <v>MONTAGEM E ASSENTAMENTO DE TUBULACAO DE CHAPA DE ACO DE 5/16" DE ESPESSURA,COM 12,00M DE COMPRIMENTO E 1000MM DE DIAMETRO,INCLUSIVE SOLDA E REVESTIMENTO DAS JUNTAS,EXCLUSIVE FORNECIMENTO DOS TUBOS E DOS MATERIAIS DE REVESTIMENTO DAS JUNTAS</v>
      </c>
      <c r="C5961" s="519" t="s">
        <v>35894</v>
      </c>
      <c r="D5961" s="519" t="s">
        <v>35943</v>
      </c>
      <c r="E5961" s="519" t="s">
        <v>35944</v>
      </c>
      <c r="F5961" s="519" t="s">
        <v>35945</v>
      </c>
      <c r="I5961" s="519" t="s">
        <v>36</v>
      </c>
      <c r="J5961" s="650">
        <v>123.23</v>
      </c>
    </row>
    <row r="5962" spans="1:10">
      <c r="A5962" s="519" t="s">
        <v>6177</v>
      </c>
      <c r="B5962" s="519" t="str">
        <f t="shared" si="93"/>
        <v>MONTAGEM E ASSENTAMENTO DE TUBULACAO DE CHAPA DE ACO DE 5/16" DE ESPESSURA,COM 12,00M DE COMPRIMENTO E 1000MM DE DIAMETRO,INCLUSIVE SOLDA E REVESTIMENTO DAS JUNTAS,EXCLUSIVE FORNECIMENTO DOS TUBOS E DOS MATERIAIS DE REVESTIMENTO DAS JUNTAS</v>
      </c>
      <c r="C5962" s="519" t="s">
        <v>35894</v>
      </c>
      <c r="D5962" s="519" t="s">
        <v>35943</v>
      </c>
      <c r="E5962" s="519" t="s">
        <v>35944</v>
      </c>
      <c r="F5962" s="519" t="s">
        <v>35945</v>
      </c>
      <c r="I5962" s="519" t="s">
        <v>36</v>
      </c>
      <c r="J5962" s="650">
        <v>113.03</v>
      </c>
    </row>
    <row r="5963" spans="1:10">
      <c r="A5963" s="519" t="s">
        <v>6178</v>
      </c>
      <c r="B5963" s="519" t="str">
        <f t="shared" si="93"/>
        <v>MONTAGEM E ASSENTAMENTO DE TUBULACAO DE CHAPA DE ACO DE 5/16" DE ESPESSURA,COM 12,00M DE COMPRIMENTO E 1200MM DE DIAMETRO,INCLUSIVE SOLDA E REVESTIMENTO DAS JUNTAS,EXCLUSIVE FORNECIMENTO DOS TUBOS E DOS MATERIAIS DE REVESTIMENTO DAS JUNTAS</v>
      </c>
      <c r="C5963" s="519" t="s">
        <v>35894</v>
      </c>
      <c r="D5963" s="519" t="s">
        <v>35946</v>
      </c>
      <c r="E5963" s="519" t="s">
        <v>35944</v>
      </c>
      <c r="F5963" s="519" t="s">
        <v>35945</v>
      </c>
      <c r="I5963" s="519" t="s">
        <v>36</v>
      </c>
      <c r="J5963" s="650">
        <v>143.06</v>
      </c>
    </row>
    <row r="5964" spans="1:10">
      <c r="A5964" s="519" t="s">
        <v>6179</v>
      </c>
      <c r="B5964" s="519" t="str">
        <f t="shared" si="93"/>
        <v>MONTAGEM E ASSENTAMENTO DE TUBULACAO DE CHAPA DE ACO DE 5/16" DE ESPESSURA,COM 12,00M DE COMPRIMENTO E 1200MM DE DIAMETRO,INCLUSIVE SOLDA E REVESTIMENTO DAS JUNTAS,EXCLUSIVE FORNECIMENTO DOS TUBOS E DOS MATERIAIS DE REVESTIMENTO DAS JUNTAS</v>
      </c>
      <c r="C5964" s="519" t="s">
        <v>35894</v>
      </c>
      <c r="D5964" s="519" t="s">
        <v>35946</v>
      </c>
      <c r="E5964" s="519" t="s">
        <v>35944</v>
      </c>
      <c r="F5964" s="519" t="s">
        <v>35945</v>
      </c>
      <c r="I5964" s="519" t="s">
        <v>36</v>
      </c>
      <c r="J5964" s="650">
        <v>131.31</v>
      </c>
    </row>
    <row r="5965" spans="1:10">
      <c r="A5965" s="519" t="s">
        <v>6180</v>
      </c>
      <c r="B5965" s="519" t="str">
        <f t="shared" si="93"/>
        <v>MONTAGEM E ASSENTAMENTO DE TUBULACAO DE CHAPA DE ACO DE 3/8" DE ESPESSURA,COM 12,00M DE COMPRIMENTO E 300MM DE DIAMETRO,INCLUSIVE SOLDA E REVESTIMENTO DAS JUNTAS,EXCLUSIVE FORNECIMENTO DOS TUBOS E DOS MATERIAIS DE REVESTIMENTO DAS JUNTAS</v>
      </c>
      <c r="C5965" s="519" t="s">
        <v>35903</v>
      </c>
      <c r="D5965" s="519" t="s">
        <v>35929</v>
      </c>
      <c r="E5965" s="519" t="s">
        <v>35871</v>
      </c>
      <c r="F5965" s="519" t="s">
        <v>35872</v>
      </c>
      <c r="I5965" s="519" t="s">
        <v>36</v>
      </c>
      <c r="J5965" s="650">
        <v>59.69</v>
      </c>
    </row>
    <row r="5966" spans="1:10">
      <c r="A5966" s="519" t="s">
        <v>6181</v>
      </c>
      <c r="B5966" s="519" t="str">
        <f t="shared" si="93"/>
        <v>MONTAGEM E ASSENTAMENTO DE TUBULACAO DE CHAPA DE ACO DE 3/8" DE ESPESSURA,COM 12,00M DE COMPRIMENTO E 300MM DE DIAMETRO,INCLUSIVE SOLDA E REVESTIMENTO DAS JUNTAS,EXCLUSIVE FORNECIMENTO DOS TUBOS E DOS MATERIAIS DE REVESTIMENTO DAS JUNTAS</v>
      </c>
      <c r="C5966" s="519" t="s">
        <v>35903</v>
      </c>
      <c r="D5966" s="519" t="s">
        <v>35929</v>
      </c>
      <c r="E5966" s="519" t="s">
        <v>35871</v>
      </c>
      <c r="F5966" s="519" t="s">
        <v>35872</v>
      </c>
      <c r="I5966" s="519" t="s">
        <v>36</v>
      </c>
      <c r="J5966" s="650">
        <v>55.1</v>
      </c>
    </row>
    <row r="5967" spans="1:10">
      <c r="A5967" s="519" t="s">
        <v>6182</v>
      </c>
      <c r="B5967" s="519" t="str">
        <f t="shared" si="93"/>
        <v>MONTAGEM E ASSENTAMENTO DE TUBULACAO DE CHAPA DE ACO DE 3/8" DE ESPESSURA,COM 12,00M DE COMPRIMENTO E 350MM DE DIAMETRO,INCLUSIVE SOLDA E REVESTIMENTO DAS JUNTAS,EXCLUSIVE FORNECIMENTO DOS TUBOS E DOS MATERIAIS DE REVESTIMENTO DAS JUNTAS</v>
      </c>
      <c r="C5967" s="519" t="s">
        <v>35903</v>
      </c>
      <c r="D5967" s="519" t="s">
        <v>35930</v>
      </c>
      <c r="E5967" s="519" t="s">
        <v>35871</v>
      </c>
      <c r="F5967" s="519" t="s">
        <v>35872</v>
      </c>
      <c r="I5967" s="519" t="s">
        <v>36</v>
      </c>
      <c r="J5967" s="650">
        <v>64.540000000000006</v>
      </c>
    </row>
    <row r="5968" spans="1:10">
      <c r="A5968" s="519" t="s">
        <v>6183</v>
      </c>
      <c r="B5968" s="519" t="str">
        <f t="shared" si="93"/>
        <v>MONTAGEM E ASSENTAMENTO DE TUBULACAO DE CHAPA DE ACO DE 3/8" DE ESPESSURA,COM 12,00M DE COMPRIMENTO E 350MM DE DIAMETRO,INCLUSIVE SOLDA E REVESTIMENTO DAS JUNTAS,EXCLUSIVE FORNECIMENTO DOS TUBOS E DOS MATERIAIS DE REVESTIMENTO DAS JUNTAS</v>
      </c>
      <c r="C5968" s="519" t="s">
        <v>35903</v>
      </c>
      <c r="D5968" s="519" t="s">
        <v>35930</v>
      </c>
      <c r="E5968" s="519" t="s">
        <v>35871</v>
      </c>
      <c r="F5968" s="519" t="s">
        <v>35872</v>
      </c>
      <c r="I5968" s="519" t="s">
        <v>36</v>
      </c>
      <c r="J5968" s="650">
        <v>59.6</v>
      </c>
    </row>
    <row r="5969" spans="1:10">
      <c r="A5969" s="519" t="s">
        <v>6184</v>
      </c>
      <c r="B5969" s="519" t="str">
        <f t="shared" si="93"/>
        <v>MONTAGEM E ASSENTAMENTO DE TUBULACAO DE CHAPA DE ACO DE 3/8" DE ESPESSURA,COM 12,00M DE COMPRIMENTO E 400MM DE DIAMETRO,INCLUSIVE SOLDA E REVESTIMENTO DAS JUNTAS,EXCLUSIVE FORNECIMENTO DOS TUBOS E DOS MATERIAIS DE REVESTIMENTO DAS JUNTAS</v>
      </c>
      <c r="C5969" s="519" t="s">
        <v>35903</v>
      </c>
      <c r="D5969" s="519" t="s">
        <v>35931</v>
      </c>
      <c r="E5969" s="519" t="s">
        <v>35871</v>
      </c>
      <c r="F5969" s="519" t="s">
        <v>35872</v>
      </c>
      <c r="I5969" s="519" t="s">
        <v>36</v>
      </c>
      <c r="J5969" s="650">
        <v>69.989999999999995</v>
      </c>
    </row>
    <row r="5970" spans="1:10">
      <c r="A5970" s="519" t="s">
        <v>6185</v>
      </c>
      <c r="B5970" s="519" t="str">
        <f t="shared" si="93"/>
        <v>MONTAGEM E ASSENTAMENTO DE TUBULACAO DE CHAPA DE ACO DE 3/8" DE ESPESSURA,COM 12,00M DE COMPRIMENTO E 400MM DE DIAMETRO,INCLUSIVE SOLDA E REVESTIMENTO DAS JUNTAS,EXCLUSIVE FORNECIMENTO DOS TUBOS E DOS MATERIAIS DE REVESTIMENTO DAS JUNTAS</v>
      </c>
      <c r="C5970" s="519" t="s">
        <v>35903</v>
      </c>
      <c r="D5970" s="519" t="s">
        <v>35931</v>
      </c>
      <c r="E5970" s="519" t="s">
        <v>35871</v>
      </c>
      <c r="F5970" s="519" t="s">
        <v>35872</v>
      </c>
      <c r="I5970" s="519" t="s">
        <v>36</v>
      </c>
      <c r="J5970" s="650">
        <v>64.66</v>
      </c>
    </row>
    <row r="5971" spans="1:10">
      <c r="A5971" s="519" t="s">
        <v>6186</v>
      </c>
      <c r="B5971" s="519" t="str">
        <f t="shared" si="93"/>
        <v>MONTAGEM E ASSENTAMENTO DE TUBULACAO DE CHAPA DE ACO DE 3/8" DE ESPESSURA,COM 12,00M DE COMPRIMENTO E 450MM DE DIAMETRO,INCLUSIVE SOLDA E REVESTIMENTO DAS JUNTAS,EXCLUSIVE FORNECIMENTO DOS TUBOS E DOS MATERIAIS DE REVESTIMENTO DAS JUNTAS</v>
      </c>
      <c r="C5971" s="519" t="s">
        <v>35903</v>
      </c>
      <c r="D5971" s="519" t="s">
        <v>35933</v>
      </c>
      <c r="E5971" s="519" t="s">
        <v>35871</v>
      </c>
      <c r="F5971" s="519" t="s">
        <v>35872</v>
      </c>
      <c r="I5971" s="519" t="s">
        <v>36</v>
      </c>
      <c r="J5971" s="650">
        <v>79.790000000000006</v>
      </c>
    </row>
    <row r="5972" spans="1:10">
      <c r="A5972" s="519" t="s">
        <v>6187</v>
      </c>
      <c r="B5972" s="519" t="str">
        <f t="shared" si="93"/>
        <v>MONTAGEM E ASSENTAMENTO DE TUBULACAO DE CHAPA DE ACO DE 3/8" DE ESPESSURA,COM 12,00M DE COMPRIMENTO E 450MM DE DIAMETRO,INCLUSIVE SOLDA E REVESTIMENTO DAS JUNTAS,EXCLUSIVE FORNECIMENTO DOS TUBOS E DOS MATERIAIS DE REVESTIMENTO DAS JUNTAS</v>
      </c>
      <c r="C5972" s="519" t="s">
        <v>35903</v>
      </c>
      <c r="D5972" s="519" t="s">
        <v>35933</v>
      </c>
      <c r="E5972" s="519" t="s">
        <v>35871</v>
      </c>
      <c r="F5972" s="519" t="s">
        <v>35872</v>
      </c>
      <c r="I5972" s="519" t="s">
        <v>36</v>
      </c>
      <c r="J5972" s="650">
        <v>73.680000000000007</v>
      </c>
    </row>
    <row r="5973" spans="1:10">
      <c r="A5973" s="519" t="s">
        <v>6188</v>
      </c>
      <c r="B5973" s="519" t="str">
        <f t="shared" si="93"/>
        <v>MONTAGEM E ASSENTAMENTO DE TUBULACAO DE CHAPA DE ACO DE 3/8" DE ESPESSURA,COM 12,00M DE COMPRIMENTO E 500MM DE DIAMETRO,INCLUSIVE SOLDA E REVESTIMENTO DAS JUNTAS,EXCLUSIVE FORNECIMENTO DOS TUBOS E DOS MATERIAIS DE REVESTIMENTO DAS JUNTAS</v>
      </c>
      <c r="C5973" s="519" t="s">
        <v>35903</v>
      </c>
      <c r="D5973" s="519" t="s">
        <v>35934</v>
      </c>
      <c r="E5973" s="519" t="s">
        <v>35871</v>
      </c>
      <c r="F5973" s="519" t="s">
        <v>35872</v>
      </c>
      <c r="I5973" s="519" t="s">
        <v>36</v>
      </c>
      <c r="J5973" s="650">
        <v>97.52</v>
      </c>
    </row>
    <row r="5974" spans="1:10">
      <c r="A5974" s="519" t="s">
        <v>6189</v>
      </c>
      <c r="B5974" s="519" t="str">
        <f t="shared" si="93"/>
        <v>MONTAGEM E ASSENTAMENTO DE TUBULACAO DE CHAPA DE ACO DE 3/8" DE ESPESSURA,COM 12,00M DE COMPRIMENTO E 500MM DE DIAMETRO,INCLUSIVE SOLDA E REVESTIMENTO DAS JUNTAS,EXCLUSIVE FORNECIMENTO DOS TUBOS E DOS MATERIAIS DE REVESTIMENTO DAS JUNTAS</v>
      </c>
      <c r="C5974" s="519" t="s">
        <v>35903</v>
      </c>
      <c r="D5974" s="519" t="s">
        <v>35934</v>
      </c>
      <c r="E5974" s="519" t="s">
        <v>35871</v>
      </c>
      <c r="F5974" s="519" t="s">
        <v>35872</v>
      </c>
      <c r="I5974" s="519" t="s">
        <v>36</v>
      </c>
      <c r="J5974" s="650">
        <v>89.39</v>
      </c>
    </row>
    <row r="5975" spans="1:10">
      <c r="A5975" s="519" t="s">
        <v>6190</v>
      </c>
      <c r="B5975" s="519" t="str">
        <f t="shared" si="93"/>
        <v>MONTAGEM E ASSENTAMENTO DE TUBULACAO DE CHAPA DE ACO DE 3/8" DE ESPESSURA,COM 12,00M DE COMPRIMENTO E 600MM DE DIAMETRO,INCLUSIVE SOLDA E REVESTIMENTO DAS JUNTAS,EXCLUSIVE FORNECIMENTO DOS TUBOS E DOS MATERIAIS DE REVESTIMENTO DAS JUNTAS</v>
      </c>
      <c r="C5975" s="519" t="s">
        <v>35903</v>
      </c>
      <c r="D5975" s="519" t="s">
        <v>35935</v>
      </c>
      <c r="E5975" s="519" t="s">
        <v>35871</v>
      </c>
      <c r="F5975" s="519" t="s">
        <v>35872</v>
      </c>
      <c r="I5975" s="519" t="s">
        <v>36</v>
      </c>
      <c r="J5975" s="650">
        <v>112.45</v>
      </c>
    </row>
    <row r="5976" spans="1:10">
      <c r="A5976" s="519" t="s">
        <v>6191</v>
      </c>
      <c r="B5976" s="519" t="str">
        <f t="shared" si="93"/>
        <v>MONTAGEM E ASSENTAMENTO DE TUBULACAO DE CHAPA DE ACO DE 3/8" DE ESPESSURA,COM 12,00M DE COMPRIMENTO E 600MM DE DIAMETRO,INCLUSIVE SOLDA E REVESTIMENTO DAS JUNTAS,EXCLUSIVE FORNECIMENTO DOS TUBOS E DOS MATERIAIS DE REVESTIMENTO DAS JUNTAS</v>
      </c>
      <c r="C5976" s="519" t="s">
        <v>35903</v>
      </c>
      <c r="D5976" s="519" t="s">
        <v>35935</v>
      </c>
      <c r="E5976" s="519" t="s">
        <v>35871</v>
      </c>
      <c r="F5976" s="519" t="s">
        <v>35872</v>
      </c>
      <c r="I5976" s="519" t="s">
        <v>36</v>
      </c>
      <c r="J5976" s="650">
        <v>103.14</v>
      </c>
    </row>
    <row r="5977" spans="1:10">
      <c r="A5977" s="519" t="s">
        <v>6192</v>
      </c>
      <c r="B5977" s="519" t="str">
        <f t="shared" si="93"/>
        <v>MONTAGEM E ASSENTAMENTO DE TUBULACAO DE CHAPA DE ACO DE 3/8" DE ESPESSURA,COM 12,00M DE COMPRIMENTO E 700MM DE DIAMETRO,INCLUSIVE SOLDA E REVESTIMENTO DAS JUNTAS,EXCLUSIVE FORNECIMENTO DOS TUBOS E DOS MATERIAIS DE REVESTIMENTO DAS JUNTAS</v>
      </c>
      <c r="C5977" s="519" t="s">
        <v>35903</v>
      </c>
      <c r="D5977" s="519" t="s">
        <v>35936</v>
      </c>
      <c r="E5977" s="519" t="s">
        <v>35871</v>
      </c>
      <c r="F5977" s="519" t="s">
        <v>35872</v>
      </c>
      <c r="I5977" s="519" t="s">
        <v>36</v>
      </c>
      <c r="J5977" s="650">
        <v>120.69</v>
      </c>
    </row>
    <row r="5978" spans="1:10">
      <c r="A5978" s="519" t="s">
        <v>6193</v>
      </c>
      <c r="B5978" s="519" t="str">
        <f t="shared" si="93"/>
        <v>MONTAGEM E ASSENTAMENTO DE TUBULACAO DE CHAPA DE ACO DE 3/8" DE ESPESSURA,COM 12,00M DE COMPRIMENTO E 700MM DE DIAMETRO,INCLUSIVE SOLDA E REVESTIMENTO DAS JUNTAS,EXCLUSIVE FORNECIMENTO DOS TUBOS E DOS MATERIAIS DE REVESTIMENTO DAS JUNTAS</v>
      </c>
      <c r="C5978" s="519" t="s">
        <v>35903</v>
      </c>
      <c r="D5978" s="519" t="s">
        <v>35936</v>
      </c>
      <c r="E5978" s="519" t="s">
        <v>35871</v>
      </c>
      <c r="F5978" s="519" t="s">
        <v>35872</v>
      </c>
      <c r="I5978" s="519" t="s">
        <v>36</v>
      </c>
      <c r="J5978" s="650">
        <v>110.81</v>
      </c>
    </row>
    <row r="5979" spans="1:10">
      <c r="A5979" s="519" t="s">
        <v>6194</v>
      </c>
      <c r="B5979" s="519" t="str">
        <f t="shared" si="93"/>
        <v>MONTAGEM E ASSENTAMENTO DE TUBULACAO DE CHAPA DE ACO DE 3/8" DE ESPESSURA,COM 12,00M DE COMPRIMENTO E 800MM DE DIAMETRO,INCLUSIVE SOLDA E REVESTIMENTO DAS JUNTAS,EXCLUSIVE FORNECIMENTO DOS TUBOS E DOS MATERIAIS DE REVESTIMENTO DAS JUNTAS</v>
      </c>
      <c r="C5979" s="519" t="s">
        <v>35903</v>
      </c>
      <c r="D5979" s="519" t="s">
        <v>35937</v>
      </c>
      <c r="E5979" s="519" t="s">
        <v>35871</v>
      </c>
      <c r="F5979" s="519" t="s">
        <v>35872</v>
      </c>
      <c r="I5979" s="519" t="s">
        <v>36</v>
      </c>
      <c r="J5979" s="650">
        <v>144.61000000000001</v>
      </c>
    </row>
    <row r="5980" spans="1:10">
      <c r="A5980" s="519" t="s">
        <v>6195</v>
      </c>
      <c r="B5980" s="519" t="str">
        <f t="shared" si="93"/>
        <v>MONTAGEM E ASSENTAMENTO DE TUBULACAO DE CHAPA DE ACO DE 3/8" DE ESPESSURA,COM 12,00M DE COMPRIMENTO E 800MM DE DIAMETRO,INCLUSIVE SOLDA E REVESTIMENTO DAS JUNTAS,EXCLUSIVE FORNECIMENTO DOS TUBOS E DOS MATERIAIS DE REVESTIMENTO DAS JUNTAS</v>
      </c>
      <c r="C5980" s="519" t="s">
        <v>35903</v>
      </c>
      <c r="D5980" s="519" t="s">
        <v>35937</v>
      </c>
      <c r="E5980" s="519" t="s">
        <v>35871</v>
      </c>
      <c r="F5980" s="519" t="s">
        <v>35872</v>
      </c>
      <c r="I5980" s="519" t="s">
        <v>36</v>
      </c>
      <c r="J5980" s="650">
        <v>132.77000000000001</v>
      </c>
    </row>
    <row r="5981" spans="1:10">
      <c r="A5981" s="519" t="s">
        <v>6196</v>
      </c>
      <c r="B5981" s="519" t="str">
        <f t="shared" si="93"/>
        <v>MONTAGEM E ASSENTAMENTO DE TUBULACAO DE CHAPA DE ACO DE 3/8" DE ESPESSURA,COM 12,00M DE COMPRIMENTO E 900MM DE DIAMETRO,INCLUSIVE SOLDA E REVESTIMENTO DAS JUNTAS,EXCLUSIVE FORNECIMENTO DOS TUBOS E DOS MATERIAIS DE REVESTIMENTO DAS JUNTAS</v>
      </c>
      <c r="C5981" s="519" t="s">
        <v>35903</v>
      </c>
      <c r="D5981" s="519" t="s">
        <v>35947</v>
      </c>
      <c r="E5981" s="519" t="s">
        <v>35871</v>
      </c>
      <c r="F5981" s="519" t="s">
        <v>35872</v>
      </c>
      <c r="I5981" s="519" t="s">
        <v>36</v>
      </c>
      <c r="J5981" s="650">
        <v>150.94999999999999</v>
      </c>
    </row>
    <row r="5982" spans="1:10">
      <c r="A5982" s="519" t="s">
        <v>6197</v>
      </c>
      <c r="B5982" s="519" t="str">
        <f t="shared" si="93"/>
        <v>MONTAGEM E ASSENTAMENTO DE TUBULACAO DE CHAPA DE ACO DE 3/8" DE ESPESSURA,COM 12,00M DE COMPRIMENTO E 900MM DE DIAMETRO,INCLUSIVE SOLDA E REVESTIMENTO DAS JUNTAS,EXCLUSIVE FORNECIMENTO DOS TUBOS E DOS MATERIAIS DE REVESTIMENTO DAS JUNTAS</v>
      </c>
      <c r="C5982" s="519" t="s">
        <v>35903</v>
      </c>
      <c r="D5982" s="519" t="s">
        <v>35947</v>
      </c>
      <c r="E5982" s="519" t="s">
        <v>35871</v>
      </c>
      <c r="F5982" s="519" t="s">
        <v>35872</v>
      </c>
      <c r="I5982" s="519" t="s">
        <v>36</v>
      </c>
      <c r="J5982" s="650">
        <v>138.66999999999999</v>
      </c>
    </row>
    <row r="5983" spans="1:10">
      <c r="A5983" s="519" t="s">
        <v>6198</v>
      </c>
      <c r="B5983" s="519" t="str">
        <f t="shared" si="93"/>
        <v>MONTAGEM E ASSENTAMENTO DE TUBULACAO DE CHAPA DE ACO DE 3/8" DE ESPESSURA,COM 12,00M DE COMPRIMENTO E 1000MM DE DIAMETRO,INCLUSIVE SOLDA E REVESTIMENTO DAS JUNTAS,EXCLUSIVE FORNECIMENTO DOS TUBOS E DOS MATERIAIS DE REVESTIMENTO DAS JUNTAS</v>
      </c>
      <c r="C5983" s="519" t="s">
        <v>35903</v>
      </c>
      <c r="D5983" s="519" t="s">
        <v>35948</v>
      </c>
      <c r="E5983" s="519" t="s">
        <v>35900</v>
      </c>
      <c r="F5983" s="519" t="s">
        <v>35901</v>
      </c>
      <c r="I5983" s="519" t="s">
        <v>36</v>
      </c>
      <c r="J5983" s="650">
        <v>175.68</v>
      </c>
    </row>
    <row r="5984" spans="1:10">
      <c r="A5984" s="519" t="s">
        <v>6199</v>
      </c>
      <c r="B5984" s="519" t="str">
        <f t="shared" si="93"/>
        <v>MONTAGEM E ASSENTAMENTO DE TUBULACAO DE CHAPA DE ACO DE 3/8" DE ESPESSURA,COM 12,00M DE COMPRIMENTO E 1000MM DE DIAMETRO,INCLUSIVE SOLDA E REVESTIMENTO DAS JUNTAS,EXCLUSIVE FORNECIMENTO DOS TUBOS E DOS MATERIAIS DE REVESTIMENTO DAS JUNTAS</v>
      </c>
      <c r="C5984" s="519" t="s">
        <v>35903</v>
      </c>
      <c r="D5984" s="519" t="s">
        <v>35948</v>
      </c>
      <c r="E5984" s="519" t="s">
        <v>35900</v>
      </c>
      <c r="F5984" s="519" t="s">
        <v>35901</v>
      </c>
      <c r="I5984" s="519" t="s">
        <v>36</v>
      </c>
      <c r="J5984" s="650">
        <v>161.16999999999999</v>
      </c>
    </row>
    <row r="5985" spans="1:10">
      <c r="A5985" s="519" t="s">
        <v>6200</v>
      </c>
      <c r="B5985" s="519" t="str">
        <f t="shared" si="93"/>
        <v>MONTAGEM E ASSENTAMENTO DE TUBULACAO DE CHAPA DE ACO DE 3/8" DE ESPESSURA,COM 12,00M DE COMPRIMENTO E 1200MM DE DIAMETRO,INCLUSIVE SOLDA E REVESTIMENTO DAS JUNTAS,EXCLUSIVE FORNECIMENTO DOS TUBOS E DOS MATERIAIS DE REVESTIMENTO DAS JUNTAS</v>
      </c>
      <c r="C5985" s="519" t="s">
        <v>35903</v>
      </c>
      <c r="D5985" s="519" t="s">
        <v>35949</v>
      </c>
      <c r="E5985" s="519" t="s">
        <v>35900</v>
      </c>
      <c r="F5985" s="519" t="s">
        <v>35901</v>
      </c>
      <c r="I5985" s="519" t="s">
        <v>36</v>
      </c>
      <c r="J5985" s="650">
        <v>190.89</v>
      </c>
    </row>
    <row r="5986" spans="1:10">
      <c r="A5986" s="519" t="s">
        <v>6201</v>
      </c>
      <c r="B5986" s="519" t="str">
        <f t="shared" si="93"/>
        <v>MONTAGEM E ASSENTAMENTO DE TUBULACAO DE CHAPA DE ACO DE 3/8" DE ESPESSURA,COM 12,00M DE COMPRIMENTO E 1200MM DE DIAMETRO,INCLUSIVE SOLDA E REVESTIMENTO DAS JUNTAS,EXCLUSIVE FORNECIMENTO DOS TUBOS E DOS MATERIAIS DE REVESTIMENTO DAS JUNTAS</v>
      </c>
      <c r="C5986" s="519" t="s">
        <v>35903</v>
      </c>
      <c r="D5986" s="519" t="s">
        <v>35949</v>
      </c>
      <c r="E5986" s="519" t="s">
        <v>35900</v>
      </c>
      <c r="F5986" s="519" t="s">
        <v>35901</v>
      </c>
      <c r="I5986" s="519" t="s">
        <v>36</v>
      </c>
      <c r="J5986" s="650">
        <v>175.32</v>
      </c>
    </row>
    <row r="5987" spans="1:10">
      <c r="A5987" s="519" t="s">
        <v>6202</v>
      </c>
      <c r="B5987" s="519" t="str">
        <f t="shared" si="93"/>
        <v>MONTAGEM E ASSENTAMENTO DE TUBULACAO DE CHAPA DE ACO DE 3/8" DE ESPESSURA,COM 12,00M DE COMPRIMENTO E 1300MM DE DIAMETRO,INCLUSIVE SOLDA E REVESTIMENTO DAS JUNTAS,EXCLUSIVE FORNECIMENTO DOS TUBOS E DOS MATERIAIS DE REVESTIMENTO DAS JUNTAS</v>
      </c>
      <c r="C5987" s="519" t="s">
        <v>35903</v>
      </c>
      <c r="D5987" s="519" t="s">
        <v>35950</v>
      </c>
      <c r="E5987" s="519" t="s">
        <v>35900</v>
      </c>
      <c r="F5987" s="519" t="s">
        <v>35901</v>
      </c>
      <c r="I5987" s="519" t="s">
        <v>36</v>
      </c>
      <c r="J5987" s="650">
        <v>221.57</v>
      </c>
    </row>
    <row r="5988" spans="1:10">
      <c r="A5988" s="519" t="s">
        <v>6203</v>
      </c>
      <c r="B5988" s="519" t="str">
        <f t="shared" si="93"/>
        <v>MONTAGEM E ASSENTAMENTO DE TUBULACAO DE CHAPA DE ACO DE 3/8" DE ESPESSURA,COM 12,00M DE COMPRIMENTO E 1300MM DE DIAMETRO,INCLUSIVE SOLDA E REVESTIMENTO DAS JUNTAS,EXCLUSIVE FORNECIMENTO DOS TUBOS E DOS MATERIAIS DE REVESTIMENTO DAS JUNTAS</v>
      </c>
      <c r="C5988" s="519" t="s">
        <v>35903</v>
      </c>
      <c r="D5988" s="519" t="s">
        <v>35950</v>
      </c>
      <c r="E5988" s="519" t="s">
        <v>35900</v>
      </c>
      <c r="F5988" s="519" t="s">
        <v>35901</v>
      </c>
      <c r="I5988" s="519" t="s">
        <v>36</v>
      </c>
      <c r="J5988" s="650">
        <v>203.03</v>
      </c>
    </row>
    <row r="5989" spans="1:10">
      <c r="A5989" s="519" t="s">
        <v>6204</v>
      </c>
      <c r="B5989" s="519" t="str">
        <f t="shared" si="93"/>
        <v>MONTAGEM E ASSENTAMENTO DE TUBULACAO DE CHAPA DE ACO DE 3/8" DE ESPESSURA,COM 12,00M DE COMPRIMENTO E 1500MM DE DIAMETRO,INCLUSIVE SOLDA E REVESTIMENTO DAS JUNTAS,EXCLUSIVE FORNECIMENTO DOS TUBOS E DOS MATERIAIS DE REVESTIMENTO DAS JUNTAS</v>
      </c>
      <c r="C5989" s="519" t="s">
        <v>35903</v>
      </c>
      <c r="D5989" s="519" t="s">
        <v>35951</v>
      </c>
      <c r="E5989" s="519" t="s">
        <v>35900</v>
      </c>
      <c r="F5989" s="519" t="s">
        <v>35901</v>
      </c>
      <c r="I5989" s="519" t="s">
        <v>36</v>
      </c>
      <c r="J5989" s="650">
        <v>237.41</v>
      </c>
    </row>
    <row r="5990" spans="1:10">
      <c r="A5990" s="519" t="s">
        <v>6205</v>
      </c>
      <c r="B5990" s="519" t="str">
        <f t="shared" si="93"/>
        <v>MONTAGEM E ASSENTAMENTO DE TUBULACAO DE CHAPA DE ACO DE 3/8" DE ESPESSURA,COM 12,00M DE COMPRIMENTO E 1500MM DE DIAMETRO,INCLUSIVE SOLDA E REVESTIMENTO DAS JUNTAS,EXCLUSIVE FORNECIMENTO DOS TUBOS E DOS MATERIAIS DE REVESTIMENTO DAS JUNTAS</v>
      </c>
      <c r="C5990" s="519" t="s">
        <v>35903</v>
      </c>
      <c r="D5990" s="519" t="s">
        <v>35951</v>
      </c>
      <c r="E5990" s="519" t="s">
        <v>35900</v>
      </c>
      <c r="F5990" s="519" t="s">
        <v>35901</v>
      </c>
      <c r="I5990" s="519" t="s">
        <v>36</v>
      </c>
      <c r="J5990" s="650">
        <v>217.78</v>
      </c>
    </row>
    <row r="5991" spans="1:10">
      <c r="A5991" s="519" t="s">
        <v>6206</v>
      </c>
      <c r="B5991" s="519" t="str">
        <f t="shared" si="93"/>
        <v>MONTAGEM E ASSENTAMENTO DE TUBULACAO DE CHAPA DE ACO DE 3/8" DE ESPESSURA,COM 12,00M DE COMPRIMENTO E 2000MM DE DIAMETRO,INCLUSIVE SOLDA E REVESTIMENTO DAS JUNTAS,EXCLUSIVE FORNECIMENTO DOS TUBOS E DOS MATERIAIS DE REVESTIMENTO DAS JUNTAS</v>
      </c>
      <c r="C5991" s="519" t="s">
        <v>35903</v>
      </c>
      <c r="D5991" s="519" t="s">
        <v>35952</v>
      </c>
      <c r="E5991" s="519" t="s">
        <v>35900</v>
      </c>
      <c r="F5991" s="519" t="s">
        <v>35901</v>
      </c>
      <c r="I5991" s="519" t="s">
        <v>36</v>
      </c>
      <c r="J5991" s="650">
        <v>313.52</v>
      </c>
    </row>
    <row r="5992" spans="1:10">
      <c r="A5992" s="519" t="s">
        <v>6207</v>
      </c>
      <c r="B5992" s="519" t="str">
        <f t="shared" si="93"/>
        <v>MONTAGEM E ASSENTAMENTO DE TUBULACAO DE CHAPA DE ACO DE 3/8" DE ESPESSURA,COM 12,00M DE COMPRIMENTO E 2000MM DE DIAMETRO,INCLUSIVE SOLDA E REVESTIMENTO DAS JUNTAS,EXCLUSIVE FORNECIMENTO DOS TUBOS E DOS MATERIAIS DE REVESTIMENTO DAS JUNTAS</v>
      </c>
      <c r="C5992" s="519" t="s">
        <v>35903</v>
      </c>
      <c r="D5992" s="519" t="s">
        <v>35952</v>
      </c>
      <c r="E5992" s="519" t="s">
        <v>35900</v>
      </c>
      <c r="F5992" s="519" t="s">
        <v>35901</v>
      </c>
      <c r="I5992" s="519" t="s">
        <v>36</v>
      </c>
      <c r="J5992" s="650">
        <v>287.58999999999997</v>
      </c>
    </row>
    <row r="5993" spans="1:10">
      <c r="A5993" s="519" t="s">
        <v>6208</v>
      </c>
      <c r="B5993" s="519" t="str">
        <f t="shared" si="93"/>
        <v>MONTAGEM E ASSENTAMENTO DE TUBULACAO DE CHAPA DE ACO DE 3/8" DE ESPESSURA,COM 12,00M DE COMPRIMENTO E 2500MM DE DIAMETRO,INCLUSIVE SOLDA E REVESTIMENTO DAS JUNTAS,EXCLUSIVE FORNECIMENTO DOS TUBOS E DOS MATERIAIS DE REVESTIMENTO DAS JUNTAS</v>
      </c>
      <c r="C5993" s="519" t="s">
        <v>35903</v>
      </c>
      <c r="D5993" s="519" t="s">
        <v>35953</v>
      </c>
      <c r="E5993" s="519" t="s">
        <v>35900</v>
      </c>
      <c r="F5993" s="519" t="s">
        <v>35901</v>
      </c>
      <c r="I5993" s="519" t="s">
        <v>36</v>
      </c>
      <c r="J5993" s="650">
        <v>388.19</v>
      </c>
    </row>
    <row r="5994" spans="1:10">
      <c r="A5994" s="519" t="s">
        <v>6209</v>
      </c>
      <c r="B5994" s="519" t="str">
        <f t="shared" si="93"/>
        <v>MONTAGEM E ASSENTAMENTO DE TUBULACAO DE CHAPA DE ACO DE 3/8" DE ESPESSURA,COM 12,00M DE COMPRIMENTO E 2500MM DE DIAMETRO,INCLUSIVE SOLDA E REVESTIMENTO DAS JUNTAS,EXCLUSIVE FORNECIMENTO DOS TUBOS E DOS MATERIAIS DE REVESTIMENTO DAS JUNTAS</v>
      </c>
      <c r="C5994" s="519" t="s">
        <v>35903</v>
      </c>
      <c r="D5994" s="519" t="s">
        <v>35953</v>
      </c>
      <c r="E5994" s="519" t="s">
        <v>35900</v>
      </c>
      <c r="F5994" s="519" t="s">
        <v>35901</v>
      </c>
      <c r="I5994" s="519" t="s">
        <v>36</v>
      </c>
      <c r="J5994" s="650">
        <v>356.13</v>
      </c>
    </row>
    <row r="5995" spans="1:10">
      <c r="A5995" s="519" t="s">
        <v>6210</v>
      </c>
      <c r="B5995" s="519" t="str">
        <f t="shared" si="93"/>
        <v>MONTAGEM E ASSENTAMENTO DE TUBULACAO DE CHAPA DE ACO DE 1/2" DE ESPESSURA,COM 12,00M DE COMPRIMENTO E 500MM DE DIAMETRO,INCLUSIVE SOLDA E REVESTIMENTO DAS JUNTAS,EXCLUSIVE FORNECIMENTO DOS TUBOS E DOS MATERIAIS DE REVESTIMENTO DAS JUNTAS</v>
      </c>
      <c r="C5995" s="519" t="s">
        <v>35911</v>
      </c>
      <c r="D5995" s="519" t="s">
        <v>35934</v>
      </c>
      <c r="E5995" s="519" t="s">
        <v>35871</v>
      </c>
      <c r="F5995" s="519" t="s">
        <v>35872</v>
      </c>
      <c r="I5995" s="519" t="s">
        <v>36</v>
      </c>
      <c r="J5995" s="650">
        <v>84.69</v>
      </c>
    </row>
    <row r="5996" spans="1:10">
      <c r="A5996" s="519" t="s">
        <v>6211</v>
      </c>
      <c r="B5996" s="519" t="str">
        <f t="shared" si="93"/>
        <v>MONTAGEM E ASSENTAMENTO DE TUBULACAO DE CHAPA DE ACO DE 1/2" DE ESPESSURA,COM 12,00M DE COMPRIMENTO E 500MM DE DIAMETRO,INCLUSIVE SOLDA E REVESTIMENTO DAS JUNTAS,EXCLUSIVE FORNECIMENTO DOS TUBOS E DOS MATERIAIS DE REVESTIMENTO DAS JUNTAS</v>
      </c>
      <c r="C5996" s="519" t="s">
        <v>35911</v>
      </c>
      <c r="D5996" s="519" t="s">
        <v>35934</v>
      </c>
      <c r="E5996" s="519" t="s">
        <v>35871</v>
      </c>
      <c r="F5996" s="519" t="s">
        <v>35872</v>
      </c>
      <c r="I5996" s="519" t="s">
        <v>36</v>
      </c>
      <c r="J5996" s="650">
        <v>79.63</v>
      </c>
    </row>
    <row r="5997" spans="1:10">
      <c r="A5997" s="519" t="s">
        <v>6212</v>
      </c>
      <c r="B5997" s="519" t="str">
        <f t="shared" si="93"/>
        <v>MONTAGEM E ASSENTAMENTO DE TUBULACAO DE CHAPA DE ACO DE 1/2" DE ESPESSURA,COM 12,00M DE COMPRIMENTO E 600MM DE DIAMETRO,INCLUSIVE SOLDA E REVESTIMENTO DAS JUNTAS,EXCLUSIVE FORNECIMENTO DOS TUBOS E DOS MATERIAIS DE REVESTIMENTO DAS JUNTAS</v>
      </c>
      <c r="C5997" s="519" t="s">
        <v>35911</v>
      </c>
      <c r="D5997" s="519" t="s">
        <v>35935</v>
      </c>
      <c r="E5997" s="519" t="s">
        <v>35871</v>
      </c>
      <c r="F5997" s="519" t="s">
        <v>35872</v>
      </c>
      <c r="I5997" s="519" t="s">
        <v>36</v>
      </c>
      <c r="J5997" s="650">
        <v>142.05000000000001</v>
      </c>
    </row>
    <row r="5998" spans="1:10">
      <c r="A5998" s="519" t="s">
        <v>6213</v>
      </c>
      <c r="B5998" s="519" t="str">
        <f t="shared" si="93"/>
        <v>MONTAGEM E ASSENTAMENTO DE TUBULACAO DE CHAPA DE ACO DE 1/2" DE ESPESSURA,COM 12,00M DE COMPRIMENTO E 600MM DE DIAMETRO,INCLUSIVE SOLDA E REVESTIMENTO DAS JUNTAS,EXCLUSIVE FORNECIMENTO DOS TUBOS E DOS MATERIAIS DE REVESTIMENTO DAS JUNTAS</v>
      </c>
      <c r="C5998" s="519" t="s">
        <v>35911</v>
      </c>
      <c r="D5998" s="519" t="s">
        <v>35935</v>
      </c>
      <c r="E5998" s="519" t="s">
        <v>35871</v>
      </c>
      <c r="F5998" s="519" t="s">
        <v>35872</v>
      </c>
      <c r="I5998" s="519" t="s">
        <v>36</v>
      </c>
      <c r="J5998" s="650">
        <v>130.38</v>
      </c>
    </row>
    <row r="5999" spans="1:10">
      <c r="A5999" s="519" t="s">
        <v>6214</v>
      </c>
      <c r="B5999" s="519" t="str">
        <f t="shared" si="93"/>
        <v>MONTAGEM E ASSENTAMENTO DE TUBULACAO DE CHAPA DE ACO DE 1/2" DE ESPESSURA,COM 12,00M DE COMPRIMENTO E 700MM DE DIAMETRO,INCLUSIVE SOLDA E REVESTIMENTO DAS JUNTAS,EXCLUSIVE FORNECIMENTO DOS TUBOS E DOS MATERIAIS DE REVESTIMENTO DAS JUNTAS</v>
      </c>
      <c r="C5999" s="519" t="s">
        <v>35911</v>
      </c>
      <c r="D5999" s="519" t="s">
        <v>35936</v>
      </c>
      <c r="E5999" s="519" t="s">
        <v>35871</v>
      </c>
      <c r="F5999" s="519" t="s">
        <v>35872</v>
      </c>
      <c r="I5999" s="519" t="s">
        <v>36</v>
      </c>
      <c r="J5999" s="650">
        <v>153.03</v>
      </c>
    </row>
    <row r="6000" spans="1:10">
      <c r="A6000" s="519" t="s">
        <v>6215</v>
      </c>
      <c r="B6000" s="519" t="str">
        <f t="shared" si="93"/>
        <v>MONTAGEM E ASSENTAMENTO DE TUBULACAO DE CHAPA DE ACO DE 1/2" DE ESPESSURA,COM 12,00M DE COMPRIMENTO E 700MM DE DIAMETRO,INCLUSIVE SOLDA E REVESTIMENTO DAS JUNTAS,EXCLUSIVE FORNECIMENTO DOS TUBOS E DOS MATERIAIS DE REVESTIMENTO DAS JUNTAS</v>
      </c>
      <c r="C6000" s="519" t="s">
        <v>35911</v>
      </c>
      <c r="D6000" s="519" t="s">
        <v>35936</v>
      </c>
      <c r="E6000" s="519" t="s">
        <v>35871</v>
      </c>
      <c r="F6000" s="519" t="s">
        <v>35872</v>
      </c>
      <c r="I6000" s="519" t="s">
        <v>36</v>
      </c>
      <c r="J6000" s="650">
        <v>140.61000000000001</v>
      </c>
    </row>
    <row r="6001" spans="1:10">
      <c r="A6001" s="519" t="s">
        <v>6216</v>
      </c>
      <c r="B6001" s="519" t="str">
        <f t="shared" si="93"/>
        <v>MONTAGEM E ASSENTAMENTO DE TUBULACAO DE CHAPA DE ACO DE 1/2" DE ESPESSURA,COM 12,00M DE COMPRIMENTO E 800MM DE DIAMETRO,INCLUSIVE SOLDA E REVESTIMENTO DAS JUNTAS,EXCLUSIVE FORNECIMENTO DOS TUBOS E DOS MATERIAIS DE REVESTIMENTO DAS JUNTAS</v>
      </c>
      <c r="C6001" s="519" t="s">
        <v>35911</v>
      </c>
      <c r="D6001" s="519" t="s">
        <v>35937</v>
      </c>
      <c r="E6001" s="519" t="s">
        <v>35871</v>
      </c>
      <c r="F6001" s="519" t="s">
        <v>35872</v>
      </c>
      <c r="I6001" s="519" t="s">
        <v>36</v>
      </c>
      <c r="J6001" s="650">
        <v>174.69</v>
      </c>
    </row>
    <row r="6002" spans="1:10">
      <c r="A6002" s="519" t="s">
        <v>6217</v>
      </c>
      <c r="B6002" s="519" t="str">
        <f t="shared" si="93"/>
        <v>MONTAGEM E ASSENTAMENTO DE TUBULACAO DE CHAPA DE ACO DE 1/2" DE ESPESSURA,COM 12,00M DE COMPRIMENTO E 800MM DE DIAMETRO,INCLUSIVE SOLDA E REVESTIMENTO DAS JUNTAS,EXCLUSIVE FORNECIMENTO DOS TUBOS E DOS MATERIAIS DE REVESTIMENTO DAS JUNTAS</v>
      </c>
      <c r="C6002" s="519" t="s">
        <v>35911</v>
      </c>
      <c r="D6002" s="519" t="s">
        <v>35937</v>
      </c>
      <c r="E6002" s="519" t="s">
        <v>35871</v>
      </c>
      <c r="F6002" s="519" t="s">
        <v>35872</v>
      </c>
      <c r="I6002" s="519" t="s">
        <v>36</v>
      </c>
      <c r="J6002" s="650">
        <v>160.59</v>
      </c>
    </row>
    <row r="6003" spans="1:10">
      <c r="A6003" s="519" t="s">
        <v>6218</v>
      </c>
      <c r="B6003" s="519" t="str">
        <f t="shared" si="93"/>
        <v>MONTAGEM E ASSENTAMENTO DE TUBULACAO DE CHAPA DE ACO DE 1/2" DE ESPESSURA,COM 12,00M DE COMPRIMENTO E 900MM DE DIAMETRO,INCLUSIVE SOLDA E REVESTIMENTO DAS JUNTAS,EXCLUSIVE FORNECIMENTO DOS TUBOS E DOS MATERIAIS DE REVESTIMENTO DAS JUNTAS</v>
      </c>
      <c r="C6003" s="519" t="s">
        <v>35911</v>
      </c>
      <c r="D6003" s="519" t="s">
        <v>35947</v>
      </c>
      <c r="E6003" s="519" t="s">
        <v>35871</v>
      </c>
      <c r="F6003" s="519" t="s">
        <v>35872</v>
      </c>
      <c r="I6003" s="519" t="s">
        <v>36</v>
      </c>
      <c r="J6003" s="650">
        <v>183.14</v>
      </c>
    </row>
    <row r="6004" spans="1:10">
      <c r="A6004" s="519" t="s">
        <v>6219</v>
      </c>
      <c r="B6004" s="519" t="str">
        <f t="shared" si="93"/>
        <v>MONTAGEM E ASSENTAMENTO DE TUBULACAO DE CHAPA DE ACO DE 1/2" DE ESPESSURA,COM 12,00M DE COMPRIMENTO E 900MM DE DIAMETRO,INCLUSIVE SOLDA E REVESTIMENTO DAS JUNTAS,EXCLUSIVE FORNECIMENTO DOS TUBOS E DOS MATERIAIS DE REVESTIMENTO DAS JUNTAS</v>
      </c>
      <c r="C6004" s="519" t="s">
        <v>35911</v>
      </c>
      <c r="D6004" s="519" t="s">
        <v>35947</v>
      </c>
      <c r="E6004" s="519" t="s">
        <v>35871</v>
      </c>
      <c r="F6004" s="519" t="s">
        <v>35872</v>
      </c>
      <c r="I6004" s="519" t="s">
        <v>36</v>
      </c>
      <c r="J6004" s="650">
        <v>168.45</v>
      </c>
    </row>
    <row r="6005" spans="1:10">
      <c r="A6005" s="519" t="s">
        <v>6220</v>
      </c>
      <c r="B6005" s="519" t="str">
        <f t="shared" si="93"/>
        <v>MONTAGEM E ASSENTAMENTO DE TUBULACAO DE CHAPA DE ACO DE 1/2" DE ESPESSURA,COM 12,00M DE COMPRIMENTO E 1000MM DE DIAMETRO,INCLUSIVE SOLDA E REVESTIMENTO DAS JUNTAS,EXCLUSIVE FORNECIMENTO DOS TUBOS E DOS MATERIAIS DE REVESTIMENTO DAS JUNTAS</v>
      </c>
      <c r="C6005" s="519" t="s">
        <v>35911</v>
      </c>
      <c r="D6005" s="519" t="s">
        <v>35948</v>
      </c>
      <c r="E6005" s="519" t="s">
        <v>35900</v>
      </c>
      <c r="F6005" s="519" t="s">
        <v>35901</v>
      </c>
      <c r="I6005" s="519" t="s">
        <v>36</v>
      </c>
      <c r="J6005" s="650">
        <v>212.46</v>
      </c>
    </row>
    <row r="6006" spans="1:10">
      <c r="A6006" s="519" t="s">
        <v>6221</v>
      </c>
      <c r="B6006" s="519" t="str">
        <f t="shared" si="93"/>
        <v>MONTAGEM E ASSENTAMENTO DE TUBULACAO DE CHAPA DE ACO DE 1/2" DE ESPESSURA,COM 12,00M DE COMPRIMENTO E 1000MM DE DIAMETRO,INCLUSIVE SOLDA E REVESTIMENTO DAS JUNTAS,EXCLUSIVE FORNECIMENTO DOS TUBOS E DOS MATERIAIS DE REVESTIMENTO DAS JUNTAS</v>
      </c>
      <c r="C6006" s="519" t="s">
        <v>35911</v>
      </c>
      <c r="D6006" s="519" t="s">
        <v>35948</v>
      </c>
      <c r="E6006" s="519" t="s">
        <v>35900</v>
      </c>
      <c r="F6006" s="519" t="s">
        <v>35901</v>
      </c>
      <c r="I6006" s="519" t="s">
        <v>36</v>
      </c>
      <c r="J6006" s="650">
        <v>195.17</v>
      </c>
    </row>
    <row r="6007" spans="1:10">
      <c r="A6007" s="519" t="s">
        <v>6222</v>
      </c>
      <c r="B6007" s="519" t="str">
        <f t="shared" si="93"/>
        <v>MONTAGEM E ASSENTAMENTO DE TUBULACAO DE CHAPA DE ACO DE 1/2" DE ESPESSURA,COM 12,00M DE COMPRIMENTO E 1200MM DE DIAMETRO,INCLUSIVE SOLDA E REVESTIMENTO DAS JUNTAS,EXCLUSIVE FORNECIMENTO DOS TUBOS E DOS MATERIAIS DE REVESTIMENTO DAS JUNTAS</v>
      </c>
      <c r="C6007" s="519" t="s">
        <v>35911</v>
      </c>
      <c r="D6007" s="519" t="s">
        <v>35949</v>
      </c>
      <c r="E6007" s="519" t="s">
        <v>35900</v>
      </c>
      <c r="F6007" s="519" t="s">
        <v>35901</v>
      </c>
      <c r="I6007" s="519" t="s">
        <v>36</v>
      </c>
      <c r="J6007" s="650">
        <v>232.74</v>
      </c>
    </row>
    <row r="6008" spans="1:10">
      <c r="A6008" s="519" t="s">
        <v>6223</v>
      </c>
      <c r="B6008" s="519" t="str">
        <f t="shared" si="93"/>
        <v>MONTAGEM E ASSENTAMENTO DE TUBULACAO DE CHAPA DE ACO DE 1/2" DE ESPESSURA,COM 12,00M DE COMPRIMENTO E 1200MM DE DIAMETRO,INCLUSIVE SOLDA E REVESTIMENTO DAS JUNTAS,EXCLUSIVE FORNECIMENTO DOS TUBOS E DOS MATERIAIS DE REVESTIMENTO DAS JUNTAS</v>
      </c>
      <c r="C6008" s="519" t="s">
        <v>35911</v>
      </c>
      <c r="D6008" s="519" t="s">
        <v>35949</v>
      </c>
      <c r="E6008" s="519" t="s">
        <v>35900</v>
      </c>
      <c r="F6008" s="519" t="s">
        <v>35901</v>
      </c>
      <c r="I6008" s="519" t="s">
        <v>36</v>
      </c>
      <c r="J6008" s="650">
        <v>214.05</v>
      </c>
    </row>
    <row r="6009" spans="1:10">
      <c r="A6009" s="519" t="s">
        <v>6224</v>
      </c>
      <c r="B6009" s="519" t="str">
        <f t="shared" si="93"/>
        <v>MONTAGEM E ASSENTAMENTO DE TUBULACAO DE CHAPA DE ACO DE 1/2" DE ESPESSURA,COM 12,00M DE COMPRIMENTO E 1500MM DE DIAMETRO,INCLUSIVE SOLDA E REVESTIMENTO DAS JUNTAS,EXCLUSIVE FORNECIMENTO DOS TUBOS E DOS MATERIAIS DE REVESTIMENTO DAS JUNTAS</v>
      </c>
      <c r="C6009" s="519" t="s">
        <v>35911</v>
      </c>
      <c r="D6009" s="519" t="s">
        <v>35951</v>
      </c>
      <c r="E6009" s="519" t="s">
        <v>35900</v>
      </c>
      <c r="F6009" s="519" t="s">
        <v>35901</v>
      </c>
      <c r="I6009" s="519" t="s">
        <v>36</v>
      </c>
      <c r="J6009" s="650">
        <v>289.97000000000003</v>
      </c>
    </row>
    <row r="6010" spans="1:10">
      <c r="A6010" s="519" t="s">
        <v>6225</v>
      </c>
      <c r="B6010" s="519" t="str">
        <f t="shared" si="93"/>
        <v>MONTAGEM E ASSENTAMENTO DE TUBULACAO DE CHAPA DE ACO DE 1/2" DE ESPESSURA,COM 12,00M DE COMPRIMENTO E 1500MM DE DIAMETRO,INCLUSIVE SOLDA E REVESTIMENTO DAS JUNTAS,EXCLUSIVE FORNECIMENTO DOS TUBOS E DOS MATERIAIS DE REVESTIMENTO DAS JUNTAS</v>
      </c>
      <c r="C6010" s="519" t="s">
        <v>35911</v>
      </c>
      <c r="D6010" s="519" t="s">
        <v>35951</v>
      </c>
      <c r="E6010" s="519" t="s">
        <v>35900</v>
      </c>
      <c r="F6010" s="519" t="s">
        <v>35901</v>
      </c>
      <c r="I6010" s="519" t="s">
        <v>36</v>
      </c>
      <c r="J6010" s="650">
        <v>266.38</v>
      </c>
    </row>
    <row r="6011" spans="1:10">
      <c r="A6011" s="519" t="s">
        <v>6226</v>
      </c>
      <c r="B6011" s="519" t="str">
        <f t="shared" si="93"/>
        <v>MONTAGEM E ASSENTAMENTO DE TUBULACAO DE CHAPA DE ACO DE 1/2" DE ESPESSURA,COM 12,00M DE COMPRIMENTO E 1750MM DE DIAMETRO,INCLUSIVE SOLDA E REVESTIMENTO DAS JUNTAS,EXCLUSIVE FORNECIMENTO DOS TUBOS E DOS MATERIAIS DE REVESTIMENTO DAS JUNTAS</v>
      </c>
      <c r="C6011" s="519" t="s">
        <v>35911</v>
      </c>
      <c r="D6011" s="519" t="s">
        <v>35954</v>
      </c>
      <c r="E6011" s="519" t="s">
        <v>35900</v>
      </c>
      <c r="F6011" s="519" t="s">
        <v>35901</v>
      </c>
      <c r="I6011" s="519" t="s">
        <v>36</v>
      </c>
      <c r="J6011" s="650">
        <v>337.66</v>
      </c>
    </row>
    <row r="6012" spans="1:10">
      <c r="A6012" s="519" t="s">
        <v>6227</v>
      </c>
      <c r="B6012" s="519" t="str">
        <f t="shared" si="93"/>
        <v>MONTAGEM E ASSENTAMENTO DE TUBULACAO DE CHAPA DE ACO DE 1/2" DE ESPESSURA,COM 12,00M DE COMPRIMENTO E 1750MM DE DIAMETRO,INCLUSIVE SOLDA E REVESTIMENTO DAS JUNTAS,EXCLUSIVE FORNECIMENTO DOS TUBOS E DOS MATERIAIS DE REVESTIMENTO DAS JUNTAS</v>
      </c>
      <c r="C6012" s="519" t="s">
        <v>35911</v>
      </c>
      <c r="D6012" s="519" t="s">
        <v>35954</v>
      </c>
      <c r="E6012" s="519" t="s">
        <v>35900</v>
      </c>
      <c r="F6012" s="519" t="s">
        <v>35901</v>
      </c>
      <c r="I6012" s="519" t="s">
        <v>36</v>
      </c>
      <c r="J6012" s="650">
        <v>310.20999999999998</v>
      </c>
    </row>
    <row r="6013" spans="1:10">
      <c r="A6013" s="519" t="s">
        <v>6228</v>
      </c>
      <c r="B6013" s="519" t="str">
        <f t="shared" si="93"/>
        <v>MONTAGEM E ASSENTAMENTO DE TUBULACAO DE CHAPA DE ACO DE 1/2" DE ESPESSURA,COM 12,00M DE COMPRIMENTO E 1800MM DE DIAMETRO,INCLUSIVE SOLDA E REVESTIMENTO DAS JUNTAS,EXCLUSIVE FORNECIMENTO DOS TUBOS E DOS MATERIAIS DE REVESTIMENTO DAS JUNTAS</v>
      </c>
      <c r="C6013" s="519" t="s">
        <v>35911</v>
      </c>
      <c r="D6013" s="519" t="s">
        <v>35955</v>
      </c>
      <c r="E6013" s="519" t="s">
        <v>35900</v>
      </c>
      <c r="F6013" s="519" t="s">
        <v>35901</v>
      </c>
      <c r="I6013" s="519" t="s">
        <v>36</v>
      </c>
      <c r="J6013" s="650">
        <v>341.89</v>
      </c>
    </row>
    <row r="6014" spans="1:10">
      <c r="A6014" s="519" t="s">
        <v>6229</v>
      </c>
      <c r="B6014" s="519" t="str">
        <f t="shared" si="93"/>
        <v>MONTAGEM E ASSENTAMENTO DE TUBULACAO DE CHAPA DE ACO DE 1/2" DE ESPESSURA,COM 12,00M DE COMPRIMENTO E 1800MM DE DIAMETRO,INCLUSIVE SOLDA E REVESTIMENTO DAS JUNTAS,EXCLUSIVE FORNECIMENTO DOS TUBOS E DOS MATERIAIS DE REVESTIMENTO DAS JUNTAS</v>
      </c>
      <c r="C6014" s="519" t="s">
        <v>35911</v>
      </c>
      <c r="D6014" s="519" t="s">
        <v>35955</v>
      </c>
      <c r="E6014" s="519" t="s">
        <v>35900</v>
      </c>
      <c r="F6014" s="519" t="s">
        <v>35901</v>
      </c>
      <c r="I6014" s="519" t="s">
        <v>36</v>
      </c>
      <c r="J6014" s="650">
        <v>314.14999999999998</v>
      </c>
    </row>
    <row r="6015" spans="1:10">
      <c r="A6015" s="519" t="s">
        <v>6230</v>
      </c>
      <c r="B6015" s="519" t="str">
        <f t="shared" si="93"/>
        <v>MONTAGEM E ASSENTAMENTO DE TUBULACAO DE CHAPA DE ACO DE 1/2" DE ESPESSURA,COM 12,00M DE COMPRIMENTO E 2000MM DE DIAMETRO,INCLUSIVE SOLDA E REVESTIMENTO DAS JUNTAS,EXCLUSIVE FORNECIMENTO DOS TUBOS E DOS MATERIAIS DE REVESTIMENTO DAS JUNTAS</v>
      </c>
      <c r="C6015" s="519" t="s">
        <v>35911</v>
      </c>
      <c r="D6015" s="519" t="s">
        <v>35952</v>
      </c>
      <c r="E6015" s="519" t="s">
        <v>35900</v>
      </c>
      <c r="F6015" s="519" t="s">
        <v>35901</v>
      </c>
      <c r="I6015" s="519" t="s">
        <v>36</v>
      </c>
      <c r="J6015" s="650">
        <v>373.26</v>
      </c>
    </row>
    <row r="6016" spans="1:10">
      <c r="A6016" s="519" t="s">
        <v>6231</v>
      </c>
      <c r="B6016" s="519" t="str">
        <f t="shared" si="93"/>
        <v>MONTAGEM E ASSENTAMENTO DE TUBULACAO DE CHAPA DE ACO DE 1/2" DE ESPESSURA,COM 12,00M DE COMPRIMENTO E 2000MM DE DIAMETRO,INCLUSIVE SOLDA E REVESTIMENTO DAS JUNTAS,EXCLUSIVE FORNECIMENTO DOS TUBOS E DOS MATERIAIS DE REVESTIMENTO DAS JUNTAS</v>
      </c>
      <c r="C6016" s="519" t="s">
        <v>35911</v>
      </c>
      <c r="D6016" s="519" t="s">
        <v>35952</v>
      </c>
      <c r="E6016" s="519" t="s">
        <v>35900</v>
      </c>
      <c r="F6016" s="519" t="s">
        <v>35901</v>
      </c>
      <c r="I6016" s="519" t="s">
        <v>36</v>
      </c>
      <c r="J6016" s="650">
        <v>343.08</v>
      </c>
    </row>
    <row r="6017" spans="1:10">
      <c r="A6017" s="519" t="s">
        <v>6232</v>
      </c>
      <c r="B6017" s="519" t="str">
        <f t="shared" si="93"/>
        <v>MONTAGEM E ASSENTAMENTO DE TUBULACAO DE CHAPA DE ACO DE 1/2" DE ESPESSURA,COM 12,00M DE COMPRIMENTO E 2500MM DE DIAMETRO,INCLUSIVE SOLDA E REVESTIMENTO DAS JUNTAS,EXCLUSIVE FORNECIMENTO DOS TUBOS E DOS MATERIAIS DE REVESTIMENTO DAS JUNTAS</v>
      </c>
      <c r="C6017" s="519" t="s">
        <v>35911</v>
      </c>
      <c r="D6017" s="519" t="s">
        <v>35953</v>
      </c>
      <c r="E6017" s="519" t="s">
        <v>35900</v>
      </c>
      <c r="F6017" s="519" t="s">
        <v>35901</v>
      </c>
      <c r="I6017" s="519" t="s">
        <v>36</v>
      </c>
      <c r="J6017" s="650">
        <v>459.07</v>
      </c>
    </row>
    <row r="6018" spans="1:10">
      <c r="A6018" s="519" t="s">
        <v>6233</v>
      </c>
      <c r="B6018" s="519" t="str">
        <f t="shared" si="93"/>
        <v>MONTAGEM E ASSENTAMENTO DE TUBULACAO DE CHAPA DE ACO DE 1/2" DE ESPESSURA,COM 12,00M DE COMPRIMENTO E 2500MM DE DIAMETRO,INCLUSIVE SOLDA E REVESTIMENTO DAS JUNTAS,EXCLUSIVE FORNECIMENTO DOS TUBOS E DOS MATERIAIS DE REVESTIMENTO DAS JUNTAS</v>
      </c>
      <c r="C6018" s="519" t="s">
        <v>35911</v>
      </c>
      <c r="D6018" s="519" t="s">
        <v>35953</v>
      </c>
      <c r="E6018" s="519" t="s">
        <v>35900</v>
      </c>
      <c r="F6018" s="519" t="s">
        <v>35901</v>
      </c>
      <c r="I6018" s="519" t="s">
        <v>36</v>
      </c>
      <c r="J6018" s="650">
        <v>422.1</v>
      </c>
    </row>
    <row r="6019" spans="1:10">
      <c r="A6019" s="519" t="s">
        <v>6234</v>
      </c>
      <c r="B6019" s="519" t="str">
        <f t="shared" si="93"/>
        <v>MONTAGEM E ASSENTAMENTO DE TUBULACAO DE CHAPA DE ACO DE 5/8" DE ESPESSURA,COM 12,00M DE COMPRIMENTO E 1800MM DE DIAMETRO,INCLUSIVE SOLDA E REVESTIMENTO DAS JUNTAS,EXCLUSIVE FORNECIMENTO DOS TUBOS E DOS MATERIAIS DE REVESTIMENTO DAS JUNTAS</v>
      </c>
      <c r="C6019" s="519" t="s">
        <v>35917</v>
      </c>
      <c r="D6019" s="519" t="s">
        <v>35955</v>
      </c>
      <c r="E6019" s="519" t="s">
        <v>35900</v>
      </c>
      <c r="F6019" s="519" t="s">
        <v>35901</v>
      </c>
      <c r="I6019" s="519" t="s">
        <v>36</v>
      </c>
      <c r="J6019" s="650">
        <v>401.52</v>
      </c>
    </row>
    <row r="6020" spans="1:10">
      <c r="A6020" s="519" t="s">
        <v>6235</v>
      </c>
      <c r="B6020" s="519" t="str">
        <f t="shared" si="93"/>
        <v>MONTAGEM E ASSENTAMENTO DE TUBULACAO DE CHAPA DE ACO DE 5/8" DE ESPESSURA,COM 12,00M DE COMPRIMENTO E 1800MM DE DIAMETRO,INCLUSIVE SOLDA E REVESTIMENTO DAS JUNTAS,EXCLUSIVE FORNECIMENTO DOS TUBOS E DOS MATERIAIS DE REVESTIMENTO DAS JUNTAS</v>
      </c>
      <c r="C6020" s="519" t="s">
        <v>35917</v>
      </c>
      <c r="D6020" s="519" t="s">
        <v>35955</v>
      </c>
      <c r="E6020" s="519" t="s">
        <v>35900</v>
      </c>
      <c r="F6020" s="519" t="s">
        <v>35901</v>
      </c>
      <c r="I6020" s="519" t="s">
        <v>36</v>
      </c>
      <c r="J6020" s="650">
        <v>369.66</v>
      </c>
    </row>
    <row r="6021" spans="1:10">
      <c r="A6021" s="519" t="s">
        <v>6236</v>
      </c>
      <c r="B6021" s="519" t="str">
        <f t="shared" si="93"/>
        <v>MONTAGEM E ASSENTAMENTO DE TUBULACAO DE CHAPA DE ACO DE 5/8" DE ESPESSURA,COM 12,00M DE COMPRIMENTO E 2000MM DE DIAMETRO,INCLUSIVE SOLDA E REVESTIMENTO DAS JUNTAS,EXCLUSIVE FORNECIMENTO DOS TUBOS E DOS MATERIAIS DE REVESTIMENTO DAS JUNTAS</v>
      </c>
      <c r="C6021" s="519" t="s">
        <v>35917</v>
      </c>
      <c r="D6021" s="519" t="s">
        <v>35952</v>
      </c>
      <c r="E6021" s="519" t="s">
        <v>35900</v>
      </c>
      <c r="F6021" s="519" t="s">
        <v>35901</v>
      </c>
      <c r="I6021" s="519" t="s">
        <v>36</v>
      </c>
      <c r="J6021" s="650">
        <v>439.24</v>
      </c>
    </row>
    <row r="6022" spans="1:10">
      <c r="A6022" s="519" t="s">
        <v>6237</v>
      </c>
      <c r="B6022" s="519" t="str">
        <f t="shared" si="93"/>
        <v>MONTAGEM E ASSENTAMENTO DE TUBULACAO DE CHAPA DE ACO DE 5/8" DE ESPESSURA,COM 12,00M DE COMPRIMENTO E 2000MM DE DIAMETRO,INCLUSIVE SOLDA E REVESTIMENTO DAS JUNTAS,EXCLUSIVE FORNECIMENTO DOS TUBOS E DOS MATERIAIS DE REVESTIMENTO DAS JUNTAS</v>
      </c>
      <c r="C6022" s="519" t="s">
        <v>35917</v>
      </c>
      <c r="D6022" s="519" t="s">
        <v>35952</v>
      </c>
      <c r="E6022" s="519" t="s">
        <v>35900</v>
      </c>
      <c r="F6022" s="519" t="s">
        <v>35901</v>
      </c>
      <c r="I6022" s="519" t="s">
        <v>36</v>
      </c>
      <c r="J6022" s="650">
        <v>404.5</v>
      </c>
    </row>
    <row r="6023" spans="1:10">
      <c r="A6023" s="519" t="s">
        <v>6238</v>
      </c>
      <c r="B6023" s="519" t="str">
        <f t="shared" si="93"/>
        <v>MONTAGEM E ASSENTAMENTO DE TUBULACAO DE CHAPA DE ACO DE 5/8" DE ESPESSURA,COM 12,00M DE COMPRIMENTO E 2500MM DE DIAMETRO,INCLUSIVE SOLDA E REVESTIMENTO DAS JUNTAS,EXCLUSIVE FORNECIMENTO DOS TUBOS E DOS MATERIAIS DE REVESTIMENTO DAS JUNTAS</v>
      </c>
      <c r="C6023" s="519" t="s">
        <v>35917</v>
      </c>
      <c r="D6023" s="519" t="s">
        <v>35953</v>
      </c>
      <c r="E6023" s="519" t="s">
        <v>35900</v>
      </c>
      <c r="F6023" s="519" t="s">
        <v>35901</v>
      </c>
      <c r="I6023" s="519" t="s">
        <v>36</v>
      </c>
      <c r="J6023" s="650">
        <v>541.54</v>
      </c>
    </row>
    <row r="6024" spans="1:10">
      <c r="A6024" s="519" t="s">
        <v>6239</v>
      </c>
      <c r="B6024" s="519" t="str">
        <f t="shared" ref="B6024:B6087" si="94">C6024&amp;D6024&amp;E6024&amp;F6024&amp;G6024&amp;H6024</f>
        <v>MONTAGEM E ASSENTAMENTO DE TUBULACAO DE CHAPA DE ACO DE 5/8" DE ESPESSURA,COM 12,00M DE COMPRIMENTO E 2500MM DE DIAMETRO,INCLUSIVE SOLDA E REVESTIMENTO DAS JUNTAS,EXCLUSIVE FORNECIMENTO DOS TUBOS E DOS MATERIAIS DE REVESTIMENTO DAS JUNTAS</v>
      </c>
      <c r="C6024" s="519" t="s">
        <v>35917</v>
      </c>
      <c r="D6024" s="519" t="s">
        <v>35953</v>
      </c>
      <c r="E6024" s="519" t="s">
        <v>35900</v>
      </c>
      <c r="F6024" s="519" t="s">
        <v>35901</v>
      </c>
      <c r="I6024" s="519" t="s">
        <v>36</v>
      </c>
      <c r="J6024" s="650">
        <v>498.87</v>
      </c>
    </row>
    <row r="6025" spans="1:10">
      <c r="A6025" s="519" t="s">
        <v>6240</v>
      </c>
      <c r="B6025" s="519" t="str">
        <f t="shared" si="94"/>
        <v>MONTAGEM E ASSENTAMENTO DE PECAS DE ACO,POR JUNTA SOLDADA DE 2" DE DIAMETRO,INCLUSIVE SOLDA, EXCLUSIVE FORNECIMENTO DASPECAS</v>
      </c>
      <c r="C6025" s="519" t="s">
        <v>35956</v>
      </c>
      <c r="D6025" s="519" t="s">
        <v>35957</v>
      </c>
      <c r="E6025" s="519" t="s">
        <v>35958</v>
      </c>
      <c r="I6025" s="519" t="s">
        <v>5</v>
      </c>
      <c r="J6025" s="650">
        <v>10.89</v>
      </c>
    </row>
    <row r="6026" spans="1:10">
      <c r="A6026" s="519" t="s">
        <v>6241</v>
      </c>
      <c r="B6026" s="519" t="str">
        <f t="shared" si="94"/>
        <v>MONTAGEM E ASSENTAMENTO DE PECAS DE ACO,POR JUNTA SOLDADA DE 2" DE DIAMETRO,INCLUSIVE SOLDA, EXCLUSIVE FORNECIMENTO DASPECAS</v>
      </c>
      <c r="C6026" s="519" t="s">
        <v>35956</v>
      </c>
      <c r="D6026" s="519" t="s">
        <v>35957</v>
      </c>
      <c r="E6026" s="519" t="s">
        <v>35958</v>
      </c>
      <c r="I6026" s="519" t="s">
        <v>5</v>
      </c>
      <c r="J6026" s="650">
        <v>9.5500000000000007</v>
      </c>
    </row>
    <row r="6027" spans="1:10">
      <c r="A6027" s="519" t="s">
        <v>6242</v>
      </c>
      <c r="B6027" s="519" t="str">
        <f t="shared" si="94"/>
        <v>MONTAGEM E ASSENTAMENTO DE PECAS DE ACO,POR JUNTA SOLDADA DE 3" DE DIAMETRO,INCLUSIVE SOLDA, EXCLUSIVE FORNECIMENTO DASPECAS</v>
      </c>
      <c r="C6027" s="519" t="s">
        <v>35956</v>
      </c>
      <c r="D6027" s="519" t="s">
        <v>35959</v>
      </c>
      <c r="E6027" s="519" t="s">
        <v>35958</v>
      </c>
      <c r="I6027" s="519" t="s">
        <v>5</v>
      </c>
      <c r="J6027" s="650">
        <v>20.29</v>
      </c>
    </row>
    <row r="6028" spans="1:10">
      <c r="A6028" s="519" t="s">
        <v>6243</v>
      </c>
      <c r="B6028" s="519" t="str">
        <f t="shared" si="94"/>
        <v>MONTAGEM E ASSENTAMENTO DE PECAS DE ACO,POR JUNTA SOLDADA DE 3" DE DIAMETRO,INCLUSIVE SOLDA, EXCLUSIVE FORNECIMENTO DASPECAS</v>
      </c>
      <c r="C6028" s="519" t="s">
        <v>35956</v>
      </c>
      <c r="D6028" s="519" t="s">
        <v>35959</v>
      </c>
      <c r="E6028" s="519" t="s">
        <v>35958</v>
      </c>
      <c r="I6028" s="519" t="s">
        <v>5</v>
      </c>
      <c r="J6028" s="650">
        <v>17.82</v>
      </c>
    </row>
    <row r="6029" spans="1:10">
      <c r="A6029" s="519" t="s">
        <v>6244</v>
      </c>
      <c r="B6029" s="519" t="str">
        <f t="shared" si="94"/>
        <v>MONTAGEM E ASSENTAMENTO DE PECAS DE ACO,POR JUNTA SOLDADA DE 4" DE DIAMETRO,INCLUSIVE SOLDA, EXCLUSIVE FORNECIMENTO DASPECAS</v>
      </c>
      <c r="C6029" s="519" t="s">
        <v>35956</v>
      </c>
      <c r="D6029" s="519" t="s">
        <v>35960</v>
      </c>
      <c r="E6029" s="519" t="s">
        <v>35958</v>
      </c>
      <c r="I6029" s="519" t="s">
        <v>5</v>
      </c>
      <c r="J6029" s="650">
        <v>25.1</v>
      </c>
    </row>
    <row r="6030" spans="1:10">
      <c r="A6030" s="519" t="s">
        <v>6245</v>
      </c>
      <c r="B6030" s="519" t="str">
        <f t="shared" si="94"/>
        <v>MONTAGEM E ASSENTAMENTO DE PECAS DE ACO,POR JUNTA SOLDADA DE 4" DE DIAMETRO,INCLUSIVE SOLDA, EXCLUSIVE FORNECIMENTO DASPECAS</v>
      </c>
      <c r="C6030" s="519" t="s">
        <v>35956</v>
      </c>
      <c r="D6030" s="519" t="s">
        <v>35960</v>
      </c>
      <c r="E6030" s="519" t="s">
        <v>35958</v>
      </c>
      <c r="I6030" s="519" t="s">
        <v>5</v>
      </c>
      <c r="J6030" s="650">
        <v>22.11</v>
      </c>
    </row>
    <row r="6031" spans="1:10">
      <c r="A6031" s="519" t="s">
        <v>6246</v>
      </c>
      <c r="B6031" s="519" t="str">
        <f t="shared" si="94"/>
        <v>MONTAGEM E ASSENTAMENTO DE PECAS DE CHAPA DE ACO DE 3/16" DE ESPESSURA,POR JUNTA SOLDADA,DE 150MM DE DIAMETRO,INCLUSIVESOLDA,EXCLUSIVE FORNECIMENTO DAS PECAS E DOS MATERIAIS DE REVESTIMENTO DAS JUNTAS</v>
      </c>
      <c r="C6031" s="519" t="s">
        <v>35961</v>
      </c>
      <c r="D6031" s="519" t="s">
        <v>35962</v>
      </c>
      <c r="E6031" s="519" t="s">
        <v>35963</v>
      </c>
      <c r="F6031" s="519" t="s">
        <v>35964</v>
      </c>
      <c r="I6031" s="519" t="s">
        <v>5</v>
      </c>
      <c r="J6031" s="650">
        <v>156.83000000000001</v>
      </c>
    </row>
    <row r="6032" spans="1:10">
      <c r="A6032" s="519" t="s">
        <v>6247</v>
      </c>
      <c r="B6032" s="519" t="str">
        <f t="shared" si="94"/>
        <v>MONTAGEM E ASSENTAMENTO DE PECAS DE CHAPA DE ACO DE 3/16" DE ESPESSURA,POR JUNTA SOLDADA,DE 150MM DE DIAMETRO,INCLUSIVESOLDA,EXCLUSIVE FORNECIMENTO DAS PECAS E DOS MATERIAIS DE REVESTIMENTO DAS JUNTAS</v>
      </c>
      <c r="C6032" s="519" t="s">
        <v>35961</v>
      </c>
      <c r="D6032" s="519" t="s">
        <v>35962</v>
      </c>
      <c r="E6032" s="519" t="s">
        <v>35963</v>
      </c>
      <c r="F6032" s="519" t="s">
        <v>35964</v>
      </c>
      <c r="I6032" s="519" t="s">
        <v>5</v>
      </c>
      <c r="J6032" s="650">
        <v>142.97999999999999</v>
      </c>
    </row>
    <row r="6033" spans="1:10">
      <c r="A6033" s="519" t="s">
        <v>6248</v>
      </c>
      <c r="B6033" s="519" t="str">
        <f t="shared" si="94"/>
        <v>MONTAGEM E ASSENTAMENTO DE PECAS DE CHAPA DE ACO DE 3/16" DE ESPESSURA,POR JUNTA SOLDADA,DE 200MM DE DIAMETRO,INCLUSIVESOLDA,EXCLUSIVE FORNECIMENTO DAS PECAS E DOS MATERIAIS DE REVESTIMENTO DAS JUNTAS</v>
      </c>
      <c r="C6033" s="519" t="s">
        <v>35961</v>
      </c>
      <c r="D6033" s="519" t="s">
        <v>35965</v>
      </c>
      <c r="E6033" s="519" t="s">
        <v>35963</v>
      </c>
      <c r="F6033" s="519" t="s">
        <v>35964</v>
      </c>
      <c r="I6033" s="519" t="s">
        <v>5</v>
      </c>
      <c r="J6033" s="650">
        <v>194.12</v>
      </c>
    </row>
    <row r="6034" spans="1:10">
      <c r="A6034" s="519" t="s">
        <v>6249</v>
      </c>
      <c r="B6034" s="519" t="str">
        <f t="shared" si="94"/>
        <v>MONTAGEM E ASSENTAMENTO DE PECAS DE CHAPA DE ACO DE 3/16" DE ESPESSURA,POR JUNTA SOLDADA,DE 200MM DE DIAMETRO,INCLUSIVESOLDA,EXCLUSIVE FORNECIMENTO DAS PECAS E DOS MATERIAIS DE REVESTIMENTO DAS JUNTAS</v>
      </c>
      <c r="C6034" s="519" t="s">
        <v>35961</v>
      </c>
      <c r="D6034" s="519" t="s">
        <v>35965</v>
      </c>
      <c r="E6034" s="519" t="s">
        <v>35963</v>
      </c>
      <c r="F6034" s="519" t="s">
        <v>35964</v>
      </c>
      <c r="I6034" s="519" t="s">
        <v>5</v>
      </c>
      <c r="J6034" s="650">
        <v>177.71</v>
      </c>
    </row>
    <row r="6035" spans="1:10">
      <c r="A6035" s="519" t="s">
        <v>6250</v>
      </c>
      <c r="B6035" s="519" t="str">
        <f t="shared" si="94"/>
        <v>MONTAGEM E ASSENTAMENTO DE PECAS DE CHAPA DE ACO DE 3/16" DE ESPESSURA,POR JUNTA SOLDADA,DE 250MM DE DIAMETRO,INCLUSIVESOLDA,EXCLUSIVE FORNECIMENTO DAS PECAS E DOS MATERIAIS DE REVESTIMENTO DAS JUNTAS</v>
      </c>
      <c r="C6035" s="519" t="s">
        <v>35961</v>
      </c>
      <c r="D6035" s="519" t="s">
        <v>35966</v>
      </c>
      <c r="E6035" s="519" t="s">
        <v>35963</v>
      </c>
      <c r="F6035" s="519" t="s">
        <v>35964</v>
      </c>
      <c r="I6035" s="519" t="s">
        <v>5</v>
      </c>
      <c r="J6035" s="650">
        <v>229.09</v>
      </c>
    </row>
    <row r="6036" spans="1:10">
      <c r="A6036" s="519" t="s">
        <v>6251</v>
      </c>
      <c r="B6036" s="519" t="str">
        <f t="shared" si="94"/>
        <v>MONTAGEM E ASSENTAMENTO DE PECAS DE CHAPA DE ACO DE 3/16" DE ESPESSURA,POR JUNTA SOLDADA,DE 250MM DE DIAMETRO,INCLUSIVESOLDA,EXCLUSIVE FORNECIMENTO DAS PECAS E DOS MATERIAIS DE REVESTIMENTO DAS JUNTAS</v>
      </c>
      <c r="C6036" s="519" t="s">
        <v>35961</v>
      </c>
      <c r="D6036" s="519" t="s">
        <v>35966</v>
      </c>
      <c r="E6036" s="519" t="s">
        <v>35963</v>
      </c>
      <c r="F6036" s="519" t="s">
        <v>35964</v>
      </c>
      <c r="I6036" s="519" t="s">
        <v>5</v>
      </c>
      <c r="J6036" s="650">
        <v>210.34</v>
      </c>
    </row>
    <row r="6037" spans="1:10">
      <c r="A6037" s="519" t="s">
        <v>6252</v>
      </c>
      <c r="B6037" s="519" t="str">
        <f t="shared" si="94"/>
        <v>MONTAGEM E ASSENTAMENTO DE PECAS DE CHAPA DE ACO DE 3/16" DE ESPESSURA,POR JUNTA SOLDADA,DE 300MM DE DIAMETRO,INCLUSIVESOLDA,EXCLUSIVE FORNECIMENTO DAS PECAS E DOS MATERIAIS DE REVESTIMENTO DAS JUNTAS</v>
      </c>
      <c r="C6037" s="519" t="s">
        <v>35961</v>
      </c>
      <c r="D6037" s="519" t="s">
        <v>35967</v>
      </c>
      <c r="E6037" s="519" t="s">
        <v>35963</v>
      </c>
      <c r="F6037" s="519" t="s">
        <v>35964</v>
      </c>
      <c r="I6037" s="519" t="s">
        <v>5</v>
      </c>
      <c r="J6037" s="650">
        <v>268.79000000000002</v>
      </c>
    </row>
    <row r="6038" spans="1:10">
      <c r="A6038" s="519" t="s">
        <v>6253</v>
      </c>
      <c r="B6038" s="519" t="str">
        <f t="shared" si="94"/>
        <v>MONTAGEM E ASSENTAMENTO DE PECAS DE CHAPA DE ACO DE 3/16" DE ESPESSURA,POR JUNTA SOLDADA,DE 300MM DE DIAMETRO,INCLUSIVESOLDA,EXCLUSIVE FORNECIMENTO DAS PECAS E DOS MATERIAIS DE REVESTIMENTO DAS JUNTAS</v>
      </c>
      <c r="C6038" s="519" t="s">
        <v>35961</v>
      </c>
      <c r="D6038" s="519" t="s">
        <v>35967</v>
      </c>
      <c r="E6038" s="519" t="s">
        <v>35963</v>
      </c>
      <c r="F6038" s="519" t="s">
        <v>35964</v>
      </c>
      <c r="I6038" s="519" t="s">
        <v>5</v>
      </c>
      <c r="J6038" s="650">
        <v>247.08</v>
      </c>
    </row>
    <row r="6039" spans="1:10">
      <c r="A6039" s="519" t="s">
        <v>6254</v>
      </c>
      <c r="B6039" s="519" t="str">
        <f t="shared" si="94"/>
        <v>MONTAGEM E ASSENTAMENTO DE PECAS DE CHAPA DE ACO DE 3/16" DE ESPESSURA,POR JUNTA SOLDADA,DE 350MM DE DIAMETRO,INCLUSIVESOLDA,EXCLUSIVE FORNECIMENTO DAS PECAS E DOS MATERIAIS DE REVESTIMENTO DAS JUNTAS</v>
      </c>
      <c r="C6039" s="519" t="s">
        <v>35961</v>
      </c>
      <c r="D6039" s="519" t="s">
        <v>35968</v>
      </c>
      <c r="E6039" s="519" t="s">
        <v>35963</v>
      </c>
      <c r="F6039" s="519" t="s">
        <v>35964</v>
      </c>
      <c r="I6039" s="519" t="s">
        <v>5</v>
      </c>
      <c r="J6039" s="650">
        <v>304.73</v>
      </c>
    </row>
    <row r="6040" spans="1:10">
      <c r="A6040" s="519" t="s">
        <v>6255</v>
      </c>
      <c r="B6040" s="519" t="str">
        <f t="shared" si="94"/>
        <v>MONTAGEM E ASSENTAMENTO DE PECAS DE CHAPA DE ACO DE 3/16" DE ESPESSURA,POR JUNTA SOLDADA,DE 350MM DE DIAMETRO,INCLUSIVESOLDA,EXCLUSIVE FORNECIMENTO DAS PECAS E DOS MATERIAIS DE REVESTIMENTO DAS JUNTAS</v>
      </c>
      <c r="C6040" s="519" t="s">
        <v>35961</v>
      </c>
      <c r="D6040" s="519" t="s">
        <v>35968</v>
      </c>
      <c r="E6040" s="519" t="s">
        <v>35963</v>
      </c>
      <c r="F6040" s="519" t="s">
        <v>35964</v>
      </c>
      <c r="I6040" s="519" t="s">
        <v>5</v>
      </c>
      <c r="J6040" s="650">
        <v>280.62</v>
      </c>
    </row>
    <row r="6041" spans="1:10">
      <c r="A6041" s="519" t="s">
        <v>6256</v>
      </c>
      <c r="B6041" s="519" t="str">
        <f t="shared" si="94"/>
        <v>MONTAGEM E ASSENTAMENTO DE PECAS DE CHAPA DE ACO DE 3/16" DE ESPESSURA,POR JUNTA SOLDADA,DE 400MM DE DIAMETRO,INCLUSIVESOLDA,EXCLUSIVE FORNECIMENTO DAS PECAS E DOS MATERIAIS DE REVESTIMENTO DAS JUNTAS</v>
      </c>
      <c r="C6041" s="519" t="s">
        <v>35961</v>
      </c>
      <c r="D6041" s="519" t="s">
        <v>35969</v>
      </c>
      <c r="E6041" s="519" t="s">
        <v>35963</v>
      </c>
      <c r="F6041" s="519" t="s">
        <v>35964</v>
      </c>
      <c r="I6041" s="519" t="s">
        <v>5</v>
      </c>
      <c r="J6041" s="650">
        <v>345.45</v>
      </c>
    </row>
    <row r="6042" spans="1:10">
      <c r="A6042" s="519" t="s">
        <v>6257</v>
      </c>
      <c r="B6042" s="519" t="str">
        <f t="shared" si="94"/>
        <v>MONTAGEM E ASSENTAMENTO DE PECAS DE CHAPA DE ACO DE 3/16" DE ESPESSURA,POR JUNTA SOLDADA,DE 400MM DE DIAMETRO,INCLUSIVESOLDA,EXCLUSIVE FORNECIMENTO DAS PECAS E DOS MATERIAIS DE REVESTIMENTO DAS JUNTAS</v>
      </c>
      <c r="C6042" s="519" t="s">
        <v>35961</v>
      </c>
      <c r="D6042" s="519" t="s">
        <v>35969</v>
      </c>
      <c r="E6042" s="519" t="s">
        <v>35963</v>
      </c>
      <c r="F6042" s="519" t="s">
        <v>35964</v>
      </c>
      <c r="I6042" s="519" t="s">
        <v>5</v>
      </c>
      <c r="J6042" s="650">
        <v>318.24</v>
      </c>
    </row>
    <row r="6043" spans="1:10">
      <c r="A6043" s="519" t="s">
        <v>6258</v>
      </c>
      <c r="B6043" s="519" t="str">
        <f t="shared" si="94"/>
        <v>MONTAGEM E ASSENTAMENTO DE PECAS DE CHAPA DE ACO DE 3/16" DE ESPESSURA,POR JUNTA SOLDADA,DE 450MM DE DIAMETRO,INCLUSIVESOLDA,EXCLUSIVE FORNECIMENTO DAS PECAS E DOS MATERIAIS DE REVESTIMENTO DAS JUNTAS</v>
      </c>
      <c r="C6043" s="519" t="s">
        <v>35961</v>
      </c>
      <c r="D6043" s="519" t="s">
        <v>35970</v>
      </c>
      <c r="E6043" s="519" t="s">
        <v>35963</v>
      </c>
      <c r="F6043" s="519" t="s">
        <v>35964</v>
      </c>
      <c r="I6043" s="519" t="s">
        <v>5</v>
      </c>
      <c r="J6043" s="650">
        <v>381.5</v>
      </c>
    </row>
    <row r="6044" spans="1:10">
      <c r="A6044" s="519" t="s">
        <v>6259</v>
      </c>
      <c r="B6044" s="519" t="str">
        <f t="shared" si="94"/>
        <v>MONTAGEM E ASSENTAMENTO DE PECAS DE CHAPA DE ACO DE 3/16" DE ESPESSURA,POR JUNTA SOLDADA,DE 450MM DE DIAMETRO,INCLUSIVESOLDA,EXCLUSIVE FORNECIMENTO DAS PECAS E DOS MATERIAIS DE REVESTIMENTO DAS JUNTAS</v>
      </c>
      <c r="C6044" s="519" t="s">
        <v>35961</v>
      </c>
      <c r="D6044" s="519" t="s">
        <v>35970</v>
      </c>
      <c r="E6044" s="519" t="s">
        <v>35963</v>
      </c>
      <c r="F6044" s="519" t="s">
        <v>35964</v>
      </c>
      <c r="I6044" s="519" t="s">
        <v>5</v>
      </c>
      <c r="J6044" s="650">
        <v>351.88</v>
      </c>
    </row>
    <row r="6045" spans="1:10">
      <c r="A6045" s="519" t="s">
        <v>6260</v>
      </c>
      <c r="B6045" s="519" t="str">
        <f t="shared" si="94"/>
        <v>MONTAGEM E ASSENTAMENTO DE PECAS DE CHAPA DE ACO DE 3/16" DE ESPESSURA,POR JUNTA SOLDADA,DE 500MM DE DIAMETRO,INCLUSIVESOLDA,EXCLUSIVE FORNECIMENTO DAS PECAS E DOS MATERIAIS DE REVESTIMENTO DAS JUNTAS</v>
      </c>
      <c r="C6045" s="519" t="s">
        <v>35961</v>
      </c>
      <c r="D6045" s="519" t="s">
        <v>35971</v>
      </c>
      <c r="E6045" s="519" t="s">
        <v>35963</v>
      </c>
      <c r="F6045" s="519" t="s">
        <v>35964</v>
      </c>
      <c r="I6045" s="519" t="s">
        <v>5</v>
      </c>
      <c r="J6045" s="650">
        <v>419.05</v>
      </c>
    </row>
    <row r="6046" spans="1:10">
      <c r="A6046" s="519" t="s">
        <v>6261</v>
      </c>
      <c r="B6046" s="519" t="str">
        <f t="shared" si="94"/>
        <v>MONTAGEM E ASSENTAMENTO DE PECAS DE CHAPA DE ACO DE 3/16" DE ESPESSURA,POR JUNTA SOLDADA,DE 500MM DE DIAMETRO,INCLUSIVESOLDA,EXCLUSIVE FORNECIMENTO DAS PECAS E DOS MATERIAIS DE REVESTIMENTO DAS JUNTAS</v>
      </c>
      <c r="C6046" s="519" t="s">
        <v>35961</v>
      </c>
      <c r="D6046" s="519" t="s">
        <v>35971</v>
      </c>
      <c r="E6046" s="519" t="s">
        <v>35963</v>
      </c>
      <c r="F6046" s="519" t="s">
        <v>35964</v>
      </c>
      <c r="I6046" s="519" t="s">
        <v>5</v>
      </c>
      <c r="J6046" s="650">
        <v>386.76</v>
      </c>
    </row>
    <row r="6047" spans="1:10">
      <c r="A6047" s="519" t="s">
        <v>6262</v>
      </c>
      <c r="B6047" s="519" t="str">
        <f t="shared" si="94"/>
        <v>MONTAGEM E ASSENTAMENTO DE PECAS DE CHAPA DE ACO DE 1/4" DEESPESSURA,POR JUNTA SOLDADA,DE 150MM DE DIAMETRO,INCLUSIVE SOLDA,EXCLUSIVE FORNECIMENTO DAS PECAS E DOS MATERIAIS DE REVESTIMENTO DAS JUNTAS</v>
      </c>
      <c r="C6047" s="519" t="s">
        <v>35972</v>
      </c>
      <c r="D6047" s="519" t="s">
        <v>35973</v>
      </c>
      <c r="E6047" s="519" t="s">
        <v>35974</v>
      </c>
      <c r="F6047" s="519" t="s">
        <v>35975</v>
      </c>
      <c r="I6047" s="519" t="s">
        <v>5</v>
      </c>
      <c r="J6047" s="650">
        <v>183.43</v>
      </c>
    </row>
    <row r="6048" spans="1:10">
      <c r="A6048" s="519" t="s">
        <v>6263</v>
      </c>
      <c r="B6048" s="519" t="str">
        <f t="shared" si="94"/>
        <v>MONTAGEM E ASSENTAMENTO DE PECAS DE CHAPA DE ACO DE 1/4" DEESPESSURA,POR JUNTA SOLDADA,DE 150MM DE DIAMETRO,INCLUSIVE SOLDA,EXCLUSIVE FORNECIMENTO DAS PECAS E DOS MATERIAIS DE REVESTIMENTO DAS JUNTAS</v>
      </c>
      <c r="C6048" s="519" t="s">
        <v>35972</v>
      </c>
      <c r="D6048" s="519" t="s">
        <v>35973</v>
      </c>
      <c r="E6048" s="519" t="s">
        <v>35974</v>
      </c>
      <c r="F6048" s="519" t="s">
        <v>35975</v>
      </c>
      <c r="I6048" s="519" t="s">
        <v>5</v>
      </c>
      <c r="J6048" s="650">
        <v>167.81</v>
      </c>
    </row>
    <row r="6049" spans="1:10">
      <c r="A6049" s="519" t="s">
        <v>6264</v>
      </c>
      <c r="B6049" s="519" t="str">
        <f t="shared" si="94"/>
        <v>MONTAGEM E ASSENTAMENTO DE PECAS DE CHAPA DE ACO DE 1/4" DEESPESSURA,POR JUNTA SOLDADA,DE 200MM DE DIAMETRO,INCLUSIVE SOLDA,EXCLUSIVE FORNECIMENTO DAS PECAS E DOS MATERIAIS DE REVESTIMENTO DAS JUNTAS</v>
      </c>
      <c r="C6049" s="519" t="s">
        <v>35972</v>
      </c>
      <c r="D6049" s="519" t="s">
        <v>35976</v>
      </c>
      <c r="E6049" s="519" t="s">
        <v>35974</v>
      </c>
      <c r="F6049" s="519" t="s">
        <v>35975</v>
      </c>
      <c r="I6049" s="519" t="s">
        <v>5</v>
      </c>
      <c r="J6049" s="650">
        <v>229.76</v>
      </c>
    </row>
    <row r="6050" spans="1:10">
      <c r="A6050" s="519" t="s">
        <v>6265</v>
      </c>
      <c r="B6050" s="519" t="str">
        <f t="shared" si="94"/>
        <v>MONTAGEM E ASSENTAMENTO DE PECAS DE CHAPA DE ACO DE 1/4" DEESPESSURA,POR JUNTA SOLDADA,DE 200MM DE DIAMETRO,INCLUSIVE SOLDA,EXCLUSIVE FORNECIMENTO DAS PECAS E DOS MATERIAIS DE REVESTIMENTO DAS JUNTAS</v>
      </c>
      <c r="C6050" s="519" t="s">
        <v>35972</v>
      </c>
      <c r="D6050" s="519" t="s">
        <v>35976</v>
      </c>
      <c r="E6050" s="519" t="s">
        <v>35974</v>
      </c>
      <c r="F6050" s="519" t="s">
        <v>35975</v>
      </c>
      <c r="I6050" s="519" t="s">
        <v>5</v>
      </c>
      <c r="J6050" s="650">
        <v>210.98</v>
      </c>
    </row>
    <row r="6051" spans="1:10">
      <c r="A6051" s="519" t="s">
        <v>6266</v>
      </c>
      <c r="B6051" s="519" t="str">
        <f t="shared" si="94"/>
        <v>MONTAGEM E ASSENTAMENTO DE PECAS DE CHAPA DE ACO DE 1/4" DEESPESSURA,POR JUNTA SOLDADA,DE 250MM DE DIAMETRO,INCLUSIVE SOLDA,EXCLUSIVE FORNECIMENTO DAS PECAS E DOS MATERIAIS DE REVESTIMENTO DAS JUNTAS</v>
      </c>
      <c r="C6051" s="519" t="s">
        <v>35972</v>
      </c>
      <c r="D6051" s="519" t="s">
        <v>35977</v>
      </c>
      <c r="E6051" s="519" t="s">
        <v>35974</v>
      </c>
      <c r="F6051" s="519" t="s">
        <v>35975</v>
      </c>
      <c r="I6051" s="519" t="s">
        <v>5</v>
      </c>
      <c r="J6051" s="650">
        <v>273.48</v>
      </c>
    </row>
    <row r="6052" spans="1:10">
      <c r="A6052" s="519" t="s">
        <v>6267</v>
      </c>
      <c r="B6052" s="519" t="str">
        <f t="shared" si="94"/>
        <v>MONTAGEM E ASSENTAMENTO DE PECAS DE CHAPA DE ACO DE 1/4" DEESPESSURA,POR JUNTA SOLDADA,DE 250MM DE DIAMETRO,INCLUSIVE SOLDA,EXCLUSIVE FORNECIMENTO DAS PECAS E DOS MATERIAIS DE REVESTIMENTO DAS JUNTAS</v>
      </c>
      <c r="C6052" s="519" t="s">
        <v>35972</v>
      </c>
      <c r="D6052" s="519" t="s">
        <v>35977</v>
      </c>
      <c r="E6052" s="519" t="s">
        <v>35974</v>
      </c>
      <c r="F6052" s="519" t="s">
        <v>35975</v>
      </c>
      <c r="I6052" s="519" t="s">
        <v>5</v>
      </c>
      <c r="J6052" s="650">
        <v>251.79</v>
      </c>
    </row>
    <row r="6053" spans="1:10">
      <c r="A6053" s="519" t="s">
        <v>6268</v>
      </c>
      <c r="B6053" s="519" t="str">
        <f t="shared" si="94"/>
        <v>MONTAGEM E ASSENTAMENTO DE PECAS DE CHAPA DE ACO DE 1/4" DEESPESSURA,POR JUNTA SOLDADA,DE 300MM DE DIAMETRO,INCLUSIVE SOLDA,EXCLUSIVE FORNECIMENTO DAS PECAS E DOS MATERIAIS DE REVESTIMENTO DAS JUNTAS</v>
      </c>
      <c r="C6053" s="519" t="s">
        <v>35972</v>
      </c>
      <c r="D6053" s="519" t="s">
        <v>35978</v>
      </c>
      <c r="E6053" s="519" t="s">
        <v>35974</v>
      </c>
      <c r="F6053" s="519" t="s">
        <v>35975</v>
      </c>
      <c r="I6053" s="519" t="s">
        <v>5</v>
      </c>
      <c r="J6053" s="650">
        <v>321.94</v>
      </c>
    </row>
    <row r="6054" spans="1:10">
      <c r="A6054" s="519" t="s">
        <v>6269</v>
      </c>
      <c r="B6054" s="519" t="str">
        <f t="shared" si="94"/>
        <v>MONTAGEM E ASSENTAMENTO DE PECAS DE CHAPA DE ACO DE 1/4" DEESPESSURA,POR JUNTA SOLDADA,DE 300MM DE DIAMETRO,INCLUSIVE SOLDA,EXCLUSIVE FORNECIMENTO DAS PECAS E DOS MATERIAIS DE REVESTIMENTO DAS JUNTAS</v>
      </c>
      <c r="C6054" s="519" t="s">
        <v>35972</v>
      </c>
      <c r="D6054" s="519" t="s">
        <v>35978</v>
      </c>
      <c r="E6054" s="519" t="s">
        <v>35974</v>
      </c>
      <c r="F6054" s="519" t="s">
        <v>35975</v>
      </c>
      <c r="I6054" s="519" t="s">
        <v>5</v>
      </c>
      <c r="J6054" s="650">
        <v>296.7</v>
      </c>
    </row>
    <row r="6055" spans="1:10">
      <c r="A6055" s="519" t="s">
        <v>6270</v>
      </c>
      <c r="B6055" s="519" t="str">
        <f t="shared" si="94"/>
        <v>MONTAGEM E ASSENTAMENTO DE PECAS DE CHAPA DE ACO DE 1/4" DEESPESSURA,POR JUNTA SOLDADA,DE 350MM DE DIAMETRO,INCLUSIVE SOLDA,EXCLUSIVE FORNECIMENTO DAS PECAS E DOS MATERIAIS DE REVESTIMENTO DAS JUNTAS</v>
      </c>
      <c r="C6055" s="519" t="s">
        <v>35972</v>
      </c>
      <c r="D6055" s="519" t="s">
        <v>35979</v>
      </c>
      <c r="E6055" s="519" t="s">
        <v>35974</v>
      </c>
      <c r="F6055" s="519" t="s">
        <v>35975</v>
      </c>
      <c r="I6055" s="519" t="s">
        <v>5</v>
      </c>
      <c r="J6055" s="650">
        <v>367.07</v>
      </c>
    </row>
    <row r="6056" spans="1:10">
      <c r="A6056" s="519" t="s">
        <v>6271</v>
      </c>
      <c r="B6056" s="519" t="str">
        <f t="shared" si="94"/>
        <v>MONTAGEM E ASSENTAMENTO DE PECAS DE CHAPA DE ACO DE 1/4" DEESPESSURA,POR JUNTA SOLDADA,DE 350MM DE DIAMETRO,INCLUSIVE SOLDA,EXCLUSIVE FORNECIMENTO DAS PECAS E DOS MATERIAIS DE REVESTIMENTO DAS JUNTAS</v>
      </c>
      <c r="C6056" s="519" t="s">
        <v>35972</v>
      </c>
      <c r="D6056" s="519" t="s">
        <v>35979</v>
      </c>
      <c r="E6056" s="519" t="s">
        <v>35974</v>
      </c>
      <c r="F6056" s="519" t="s">
        <v>35975</v>
      </c>
      <c r="I6056" s="519" t="s">
        <v>5</v>
      </c>
      <c r="J6056" s="650">
        <v>338.82</v>
      </c>
    </row>
    <row r="6057" spans="1:10">
      <c r="A6057" s="519" t="s">
        <v>6272</v>
      </c>
      <c r="B6057" s="519" t="str">
        <f t="shared" si="94"/>
        <v>MONTAGEM E ASSENTAMENTO DE PECAS DE CHAPA DE ACO DE 1/4" DEESPESSURA,POR JUNTA SOLDADA,DE 400MM DE DIAMETRO,INCLUSIVE SOLDA,EXCLUSIVE FORNECIMENTO DAS PECAS E DOS MATERIAIS DE REVESTIMENTO DAS JUNTAS</v>
      </c>
      <c r="C6057" s="519" t="s">
        <v>35972</v>
      </c>
      <c r="D6057" s="519" t="s">
        <v>35980</v>
      </c>
      <c r="E6057" s="519" t="s">
        <v>35974</v>
      </c>
      <c r="F6057" s="519" t="s">
        <v>35975</v>
      </c>
      <c r="I6057" s="519" t="s">
        <v>5</v>
      </c>
      <c r="J6057" s="650">
        <v>416.55</v>
      </c>
    </row>
    <row r="6058" spans="1:10">
      <c r="A6058" s="519" t="s">
        <v>6273</v>
      </c>
      <c r="B6058" s="519" t="str">
        <f t="shared" si="94"/>
        <v>MONTAGEM E ASSENTAMENTO DE PECAS DE CHAPA DE ACO DE 1/4" DEESPESSURA,POR JUNTA SOLDADA,DE 400MM DE DIAMETRO,INCLUSIVE SOLDA,EXCLUSIVE FORNECIMENTO DAS PECAS E DOS MATERIAIS DE REVESTIMENTO DAS JUNTAS</v>
      </c>
      <c r="C6058" s="519" t="s">
        <v>35972</v>
      </c>
      <c r="D6058" s="519" t="s">
        <v>35980</v>
      </c>
      <c r="E6058" s="519" t="s">
        <v>35974</v>
      </c>
      <c r="F6058" s="519" t="s">
        <v>35975</v>
      </c>
      <c r="I6058" s="519" t="s">
        <v>5</v>
      </c>
      <c r="J6058" s="650">
        <v>384.62</v>
      </c>
    </row>
    <row r="6059" spans="1:10">
      <c r="A6059" s="519" t="s">
        <v>6274</v>
      </c>
      <c r="B6059" s="519" t="str">
        <f t="shared" si="94"/>
        <v>MONTAGEM E ASSENTAMENTO DE PECAS DE CHAPA DE ACO DE 1/4" DEESPESSURA,POR JUNTA SOLDADA,DE 450MM DE DIAMETRO,INCLUSIVE SOLDA,EXCLUSIVE FORNECIMENTO DAS PECAS E DOS MATERIAIS DE REVESTIMENTO DAS JUNTAS</v>
      </c>
      <c r="C6059" s="519" t="s">
        <v>35972</v>
      </c>
      <c r="D6059" s="519" t="s">
        <v>35981</v>
      </c>
      <c r="E6059" s="519" t="s">
        <v>35974</v>
      </c>
      <c r="F6059" s="519" t="s">
        <v>35975</v>
      </c>
      <c r="I6059" s="519" t="s">
        <v>5</v>
      </c>
      <c r="J6059" s="650">
        <v>461.69</v>
      </c>
    </row>
    <row r="6060" spans="1:10">
      <c r="A6060" s="519" t="s">
        <v>6275</v>
      </c>
      <c r="B6060" s="519" t="str">
        <f t="shared" si="94"/>
        <v>MONTAGEM E ASSENTAMENTO DE PECAS DE CHAPA DE ACO DE 1/4" DEESPESSURA,POR JUNTA SOLDADA,DE 450MM DE DIAMETRO,INCLUSIVE SOLDA,EXCLUSIVE FORNECIMENTO DAS PECAS E DOS MATERIAIS DE REVESTIMENTO DAS JUNTAS</v>
      </c>
      <c r="C6060" s="519" t="s">
        <v>35972</v>
      </c>
      <c r="D6060" s="519" t="s">
        <v>35981</v>
      </c>
      <c r="E6060" s="519" t="s">
        <v>35974</v>
      </c>
      <c r="F6060" s="519" t="s">
        <v>35975</v>
      </c>
      <c r="I6060" s="519" t="s">
        <v>5</v>
      </c>
      <c r="J6060" s="650">
        <v>426.75</v>
      </c>
    </row>
    <row r="6061" spans="1:10">
      <c r="A6061" s="519" t="s">
        <v>6276</v>
      </c>
      <c r="B6061" s="519" t="str">
        <f t="shared" si="94"/>
        <v>MONTAGEM E ASSENTAMENTO DE PECAS DE CHAPA DE ACO DE 1/4" DEESPESSURA,POR JUNTA SOLDADA,DE 500MM DE DIAMETRO,INCLUSIVE SOLDA,EXCLUSIVE FORNECIMENTO DAS PECAS E DOS MATERIAIS DE REVESTIMENTO DAS JUNTAS</v>
      </c>
      <c r="C6061" s="519" t="s">
        <v>35972</v>
      </c>
      <c r="D6061" s="519" t="s">
        <v>35982</v>
      </c>
      <c r="E6061" s="519" t="s">
        <v>35974</v>
      </c>
      <c r="F6061" s="519" t="s">
        <v>35975</v>
      </c>
      <c r="I6061" s="519" t="s">
        <v>5</v>
      </c>
      <c r="J6061" s="650">
        <v>508.1</v>
      </c>
    </row>
    <row r="6062" spans="1:10">
      <c r="A6062" s="519" t="s">
        <v>6277</v>
      </c>
      <c r="B6062" s="519" t="str">
        <f t="shared" si="94"/>
        <v>MONTAGEM E ASSENTAMENTO DE PECAS DE CHAPA DE ACO DE 1/4" DEESPESSURA,POR JUNTA SOLDADA,DE 500MM DE DIAMETRO,INCLUSIVE SOLDA,EXCLUSIVE FORNECIMENTO DAS PECAS E DOS MATERIAIS DE REVESTIMENTO DAS JUNTAS</v>
      </c>
      <c r="C6062" s="519" t="s">
        <v>35972</v>
      </c>
      <c r="D6062" s="519" t="s">
        <v>35982</v>
      </c>
      <c r="E6062" s="519" t="s">
        <v>35974</v>
      </c>
      <c r="F6062" s="519" t="s">
        <v>35975</v>
      </c>
      <c r="I6062" s="519" t="s">
        <v>5</v>
      </c>
      <c r="J6062" s="650">
        <v>469.89</v>
      </c>
    </row>
    <row r="6063" spans="1:10">
      <c r="A6063" s="519" t="s">
        <v>6278</v>
      </c>
      <c r="B6063" s="519" t="str">
        <f t="shared" si="94"/>
        <v>MONTAGEM E ASSENTAMENTO DE PECAS DE CHAPA DE ACO DE 1/4" DEESPESSURA,POR JUNTA SOLDADA,DE 600MM DE DIAMETRO,INCLUSIVE SOLDA,EXCLUSIVE FORNECIMENTO DAS PECAS E DOS MATERIAIS DE REVESTIMENTO DAS JUNTAS</v>
      </c>
      <c r="C6063" s="519" t="s">
        <v>35972</v>
      </c>
      <c r="D6063" s="519" t="s">
        <v>35983</v>
      </c>
      <c r="E6063" s="519" t="s">
        <v>35974</v>
      </c>
      <c r="F6063" s="519" t="s">
        <v>35975</v>
      </c>
      <c r="I6063" s="519" t="s">
        <v>5</v>
      </c>
      <c r="J6063" s="650">
        <v>609.37</v>
      </c>
    </row>
    <row r="6064" spans="1:10">
      <c r="A6064" s="519" t="s">
        <v>6279</v>
      </c>
      <c r="B6064" s="519" t="str">
        <f t="shared" si="94"/>
        <v>MONTAGEM E ASSENTAMENTO DE PECAS DE CHAPA DE ACO DE 1/4" DEESPESSURA,POR JUNTA SOLDADA,DE 600MM DE DIAMETRO,INCLUSIVE SOLDA,EXCLUSIVE FORNECIMENTO DAS PECAS E DOS MATERIAIS DE REVESTIMENTO DAS JUNTAS</v>
      </c>
      <c r="C6064" s="519" t="s">
        <v>35972</v>
      </c>
      <c r="D6064" s="519" t="s">
        <v>35983</v>
      </c>
      <c r="E6064" s="519" t="s">
        <v>35974</v>
      </c>
      <c r="F6064" s="519" t="s">
        <v>35975</v>
      </c>
      <c r="I6064" s="519" t="s">
        <v>5</v>
      </c>
      <c r="J6064" s="650">
        <v>565.03</v>
      </c>
    </row>
    <row r="6065" spans="1:10">
      <c r="A6065" s="519" t="s">
        <v>6280</v>
      </c>
      <c r="B6065" s="519" t="str">
        <f t="shared" si="94"/>
        <v>MONTAGEM E ASSENTAMENTO DE PECAS DE CHAPA DE ACO DE 1/4" DEESPESSURA,POR JUNTA SOLDADA,DE 700MM DE DIAMETRO,INCLUSIVE SOLDA,EXCLUSIVE FORNECIMENTO DAS PECAS E DOS MATERIAIS DE REVESTIMENTO DAS JUNTAS</v>
      </c>
      <c r="C6065" s="519" t="s">
        <v>35972</v>
      </c>
      <c r="D6065" s="519" t="s">
        <v>35984</v>
      </c>
      <c r="E6065" s="519" t="s">
        <v>35974</v>
      </c>
      <c r="F6065" s="519" t="s">
        <v>35975</v>
      </c>
      <c r="I6065" s="519" t="s">
        <v>5</v>
      </c>
      <c r="J6065" s="650">
        <v>731.56</v>
      </c>
    </row>
    <row r="6066" spans="1:10">
      <c r="A6066" s="519" t="s">
        <v>6281</v>
      </c>
      <c r="B6066" s="519" t="str">
        <f t="shared" si="94"/>
        <v>MONTAGEM E ASSENTAMENTO DE PECAS DE CHAPA DE ACO DE 1/4" DEESPESSURA,POR JUNTA SOLDADA,DE 700MM DE DIAMETRO,INCLUSIVE SOLDA,EXCLUSIVE FORNECIMENTO DAS PECAS E DOS MATERIAIS DE REVESTIMENTO DAS JUNTAS</v>
      </c>
      <c r="C6066" s="519" t="s">
        <v>35972</v>
      </c>
      <c r="D6066" s="519" t="s">
        <v>35984</v>
      </c>
      <c r="E6066" s="519" t="s">
        <v>35974</v>
      </c>
      <c r="F6066" s="519" t="s">
        <v>35975</v>
      </c>
      <c r="I6066" s="519" t="s">
        <v>5</v>
      </c>
      <c r="J6066" s="650">
        <v>677.28</v>
      </c>
    </row>
    <row r="6067" spans="1:10">
      <c r="A6067" s="519" t="s">
        <v>6282</v>
      </c>
      <c r="B6067" s="519" t="str">
        <f t="shared" si="94"/>
        <v>MONTAGEM E ASSENTAMENTO DE PECAS DE CHAPA DE ACO DE 1/4" DEESPESSURA,POR JUNTA SOLDADA,DE 800MM DE DIAMETRO,INCLUSIVE SOLDA,EXCLUSIVE FORNECIMENTO DAS PECAS E DOS MATERIAIS DE REVESTIMENTO DAS JUNTAS</v>
      </c>
      <c r="C6067" s="519" t="s">
        <v>35972</v>
      </c>
      <c r="D6067" s="519" t="s">
        <v>35985</v>
      </c>
      <c r="E6067" s="519" t="s">
        <v>35974</v>
      </c>
      <c r="F6067" s="519" t="s">
        <v>35975</v>
      </c>
      <c r="I6067" s="519" t="s">
        <v>5</v>
      </c>
      <c r="J6067" s="650">
        <v>840.82</v>
      </c>
    </row>
    <row r="6068" spans="1:10">
      <c r="A6068" s="519" t="s">
        <v>6283</v>
      </c>
      <c r="B6068" s="519" t="str">
        <f t="shared" si="94"/>
        <v>MONTAGEM E ASSENTAMENTO DE PECAS DE CHAPA DE ACO DE 1/4" DEESPESSURA,POR JUNTA SOLDADA,DE 800MM DE DIAMETRO,INCLUSIVE SOLDA,EXCLUSIVE FORNECIMENTO DAS PECAS E DOS MATERIAIS DE REVESTIMENTO DAS JUNTAS</v>
      </c>
      <c r="C6068" s="519" t="s">
        <v>35972</v>
      </c>
      <c r="D6068" s="519" t="s">
        <v>35985</v>
      </c>
      <c r="E6068" s="519" t="s">
        <v>35974</v>
      </c>
      <c r="F6068" s="519" t="s">
        <v>35975</v>
      </c>
      <c r="I6068" s="519" t="s">
        <v>5</v>
      </c>
      <c r="J6068" s="650">
        <v>778.33</v>
      </c>
    </row>
    <row r="6069" spans="1:10">
      <c r="A6069" s="519" t="s">
        <v>6284</v>
      </c>
      <c r="B6069" s="519" t="str">
        <f t="shared" si="94"/>
        <v>MONTAGEM E ASSENTAMENTO DE PECAS DE CHAPA DE ACO DE 5/16" DE ESPESSURA,POR JUNTA SOLDADA,DE 300MM DE DIAMETRO,INCLUSIVESOLDA,EXCLUSIVE FORNECIMENTO DAS PECAS E DOS MATERIAIS DE REVESTIMENTO DAS JUNTAS</v>
      </c>
      <c r="C6069" s="519" t="s">
        <v>35986</v>
      </c>
      <c r="D6069" s="519" t="s">
        <v>35967</v>
      </c>
      <c r="E6069" s="519" t="s">
        <v>35963</v>
      </c>
      <c r="F6069" s="519" t="s">
        <v>35964</v>
      </c>
      <c r="I6069" s="519" t="s">
        <v>5</v>
      </c>
      <c r="J6069" s="650">
        <v>444.84</v>
      </c>
    </row>
    <row r="6070" spans="1:10">
      <c r="A6070" s="519" t="s">
        <v>6285</v>
      </c>
      <c r="B6070" s="519" t="str">
        <f t="shared" si="94"/>
        <v>MONTAGEM E ASSENTAMENTO DE PECAS DE CHAPA DE ACO DE 5/16" DE ESPESSURA,POR JUNTA SOLDADA,DE 300MM DE DIAMETRO,INCLUSIVESOLDA,EXCLUSIVE FORNECIMENTO DAS PECAS E DOS MATERIAIS DE REVESTIMENTO DAS JUNTAS</v>
      </c>
      <c r="C6070" s="519" t="s">
        <v>35986</v>
      </c>
      <c r="D6070" s="519" t="s">
        <v>35967</v>
      </c>
      <c r="E6070" s="519" t="s">
        <v>35963</v>
      </c>
      <c r="F6070" s="519" t="s">
        <v>35964</v>
      </c>
      <c r="I6070" s="519" t="s">
        <v>5</v>
      </c>
      <c r="J6070" s="650">
        <v>409.66</v>
      </c>
    </row>
    <row r="6071" spans="1:10">
      <c r="A6071" s="519" t="s">
        <v>6286</v>
      </c>
      <c r="B6071" s="519" t="str">
        <f t="shared" si="94"/>
        <v>MONTAGEM E ASSENTAMENTO DE PECAS DE CHAPA DE ACO DE 5/16" DE ESPESSURA,POR JUNTA SOLDADA,DE 350MM DE DIAMETRO,INCLUSIVESOLDA,EXCLUSIVE FORNECIMENTO DAS PECAS E DOS MATERIAIS DE REVESTIMENTO DAS JUNTAS</v>
      </c>
      <c r="C6071" s="519" t="s">
        <v>35986</v>
      </c>
      <c r="D6071" s="519" t="s">
        <v>35968</v>
      </c>
      <c r="E6071" s="519" t="s">
        <v>35963</v>
      </c>
      <c r="F6071" s="519" t="s">
        <v>35964</v>
      </c>
      <c r="I6071" s="519" t="s">
        <v>5</v>
      </c>
      <c r="J6071" s="650">
        <v>505.74</v>
      </c>
    </row>
    <row r="6072" spans="1:10">
      <c r="A6072" s="519" t="s">
        <v>6287</v>
      </c>
      <c r="B6072" s="519" t="str">
        <f t="shared" si="94"/>
        <v>MONTAGEM E ASSENTAMENTO DE PECAS DE CHAPA DE ACO DE 5/16" DE ESPESSURA,POR JUNTA SOLDADA,DE 350MM DE DIAMETRO,INCLUSIVESOLDA,EXCLUSIVE FORNECIMENTO DAS PECAS E DOS MATERIAIS DE REVESTIMENTO DAS JUNTAS</v>
      </c>
      <c r="C6072" s="519" t="s">
        <v>35986</v>
      </c>
      <c r="D6072" s="519" t="s">
        <v>35968</v>
      </c>
      <c r="E6072" s="519" t="s">
        <v>35963</v>
      </c>
      <c r="F6072" s="519" t="s">
        <v>35964</v>
      </c>
      <c r="I6072" s="519" t="s">
        <v>5</v>
      </c>
      <c r="J6072" s="650">
        <v>466.55</v>
      </c>
    </row>
    <row r="6073" spans="1:10">
      <c r="A6073" s="519" t="s">
        <v>6288</v>
      </c>
      <c r="B6073" s="519" t="str">
        <f t="shared" si="94"/>
        <v>MONTAGEM E ASSENTAMENTO DE PECAS DE CHAPA DE ACO DE 5/16" DE ESPESSURA,POR JUNTA SOLDADA,DE 400MM DE DIAMETRO,INCLUSIVESOLDA,EXCLUSIVE FORNECIMENTO DAS PECAS E DOS MATERIAIS DE REVESTIMENTO DAS JUNTAS</v>
      </c>
      <c r="C6073" s="519" t="s">
        <v>35986</v>
      </c>
      <c r="D6073" s="519" t="s">
        <v>35969</v>
      </c>
      <c r="E6073" s="519" t="s">
        <v>35963</v>
      </c>
      <c r="F6073" s="519" t="s">
        <v>35964</v>
      </c>
      <c r="I6073" s="519" t="s">
        <v>5</v>
      </c>
      <c r="J6073" s="650">
        <v>572.48</v>
      </c>
    </row>
    <row r="6074" spans="1:10">
      <c r="A6074" s="519" t="s">
        <v>6289</v>
      </c>
      <c r="B6074" s="519" t="str">
        <f t="shared" si="94"/>
        <v>MONTAGEM E ASSENTAMENTO DE PECAS DE CHAPA DE ACO DE 5/16" DE ESPESSURA,POR JUNTA SOLDADA,DE 400MM DE DIAMETRO,INCLUSIVESOLDA,EXCLUSIVE FORNECIMENTO DAS PECAS E DOS MATERIAIS DE REVESTIMENTO DAS JUNTAS</v>
      </c>
      <c r="C6074" s="519" t="s">
        <v>35986</v>
      </c>
      <c r="D6074" s="519" t="s">
        <v>35969</v>
      </c>
      <c r="E6074" s="519" t="s">
        <v>35963</v>
      </c>
      <c r="F6074" s="519" t="s">
        <v>35964</v>
      </c>
      <c r="I6074" s="519" t="s">
        <v>5</v>
      </c>
      <c r="J6074" s="650">
        <v>528.37</v>
      </c>
    </row>
    <row r="6075" spans="1:10">
      <c r="A6075" s="519" t="s">
        <v>6290</v>
      </c>
      <c r="B6075" s="519" t="str">
        <f t="shared" si="94"/>
        <v>MONTAGEM E ASSENTAMENTO DE PECAS DE CHAPA DE ACO DE 5/16" DE ESPESSURA,POR JUNTA SOLDADA,DE 450MM DE DIAMETRO,INCLUSIVESOLDA,EXCLUSIVE FORNECIMENTO DAS PECAS E DOS MATERIAIS DE REVESTIMENTO DAS JUNTAS</v>
      </c>
      <c r="C6075" s="519" t="s">
        <v>35986</v>
      </c>
      <c r="D6075" s="519" t="s">
        <v>35970</v>
      </c>
      <c r="E6075" s="519" t="s">
        <v>35963</v>
      </c>
      <c r="F6075" s="519" t="s">
        <v>35964</v>
      </c>
      <c r="I6075" s="519" t="s">
        <v>5</v>
      </c>
      <c r="J6075" s="650">
        <v>633.38</v>
      </c>
    </row>
    <row r="6076" spans="1:10">
      <c r="A6076" s="519" t="s">
        <v>6291</v>
      </c>
      <c r="B6076" s="519" t="str">
        <f t="shared" si="94"/>
        <v>MONTAGEM E ASSENTAMENTO DE PECAS DE CHAPA DE ACO DE 5/16" DE ESPESSURA,POR JUNTA SOLDADA,DE 450MM DE DIAMETRO,INCLUSIVESOLDA,EXCLUSIVE FORNECIMENTO DAS PECAS E DOS MATERIAIS DE REVESTIMENTO DAS JUNTAS</v>
      </c>
      <c r="C6076" s="519" t="s">
        <v>35986</v>
      </c>
      <c r="D6076" s="519" t="s">
        <v>35970</v>
      </c>
      <c r="E6076" s="519" t="s">
        <v>35963</v>
      </c>
      <c r="F6076" s="519" t="s">
        <v>35964</v>
      </c>
      <c r="I6076" s="519" t="s">
        <v>5</v>
      </c>
      <c r="J6076" s="650">
        <v>585.26</v>
      </c>
    </row>
    <row r="6077" spans="1:10">
      <c r="A6077" s="519" t="s">
        <v>6292</v>
      </c>
      <c r="B6077" s="519" t="str">
        <f t="shared" si="94"/>
        <v>MONTAGEM E ASSENTAMENTO DE PECAS DE CHAPA DE ACO DE 5/16" DE ESPESSURA,POR JUNTA SOLDADA,DE 500MM DE DIAMETRO,INCLUSIVESOLDA,EXCLUSIVE FORNECIMENTO DAS PECAS E DOS MATERIAIS DE REVESTIMENTO DAS JUNTAS</v>
      </c>
      <c r="C6077" s="519" t="s">
        <v>35986</v>
      </c>
      <c r="D6077" s="519" t="s">
        <v>35971</v>
      </c>
      <c r="E6077" s="519" t="s">
        <v>35963</v>
      </c>
      <c r="F6077" s="519" t="s">
        <v>35964</v>
      </c>
      <c r="I6077" s="519" t="s">
        <v>5</v>
      </c>
      <c r="J6077" s="650">
        <v>700.39</v>
      </c>
    </row>
    <row r="6078" spans="1:10">
      <c r="A6078" s="519" t="s">
        <v>6293</v>
      </c>
      <c r="B6078" s="519" t="str">
        <f t="shared" si="94"/>
        <v>MONTAGEM E ASSENTAMENTO DE PECAS DE CHAPA DE ACO DE 5/16" DE ESPESSURA,POR JUNTA SOLDADA,DE 500MM DE DIAMETRO,INCLUSIVESOLDA,EXCLUSIVE FORNECIMENTO DAS PECAS E DOS MATERIAIS DE REVESTIMENTO DAS JUNTAS</v>
      </c>
      <c r="C6078" s="519" t="s">
        <v>35986</v>
      </c>
      <c r="D6078" s="519" t="s">
        <v>35971</v>
      </c>
      <c r="E6078" s="519" t="s">
        <v>35963</v>
      </c>
      <c r="F6078" s="519" t="s">
        <v>35964</v>
      </c>
      <c r="I6078" s="519" t="s">
        <v>5</v>
      </c>
      <c r="J6078" s="650">
        <v>647.30999999999995</v>
      </c>
    </row>
    <row r="6079" spans="1:10">
      <c r="A6079" s="519" t="s">
        <v>6294</v>
      </c>
      <c r="B6079" s="519" t="str">
        <f t="shared" si="94"/>
        <v>MONTAGEM E ASSENTAMENTO DE PECAS DE CHAPA DE ACO DE 5/16" DE ESPESSURA,POR JUNTA SOLDADA,DE 600MM DE DIAMETRO,INCLUSIVESOLDA,EXCLUSIVE FORNECIMENTO DAS PECAS E DOS MATERIAIS DE REVESTIMENTO DAS JUNTAS</v>
      </c>
      <c r="C6079" s="519" t="s">
        <v>35986</v>
      </c>
      <c r="D6079" s="519" t="s">
        <v>35987</v>
      </c>
      <c r="E6079" s="519" t="s">
        <v>35963</v>
      </c>
      <c r="F6079" s="519" t="s">
        <v>35964</v>
      </c>
      <c r="I6079" s="519" t="s">
        <v>5</v>
      </c>
      <c r="J6079" s="650">
        <v>860.14</v>
      </c>
    </row>
    <row r="6080" spans="1:10">
      <c r="A6080" s="519" t="s">
        <v>6295</v>
      </c>
      <c r="B6080" s="519" t="str">
        <f t="shared" si="94"/>
        <v>MONTAGEM E ASSENTAMENTO DE PECAS DE CHAPA DE ACO DE 5/16" DE ESPESSURA,POR JUNTA SOLDADA,DE 600MM DE DIAMETRO,INCLUSIVESOLDA,EXCLUSIVE FORNECIMENTO DAS PECAS E DOS MATERIAIS DE REVESTIMENTO DAS JUNTAS</v>
      </c>
      <c r="C6080" s="519" t="s">
        <v>35986</v>
      </c>
      <c r="D6080" s="519" t="s">
        <v>35987</v>
      </c>
      <c r="E6080" s="519" t="s">
        <v>35963</v>
      </c>
      <c r="F6080" s="519" t="s">
        <v>35964</v>
      </c>
      <c r="I6080" s="519" t="s">
        <v>5</v>
      </c>
      <c r="J6080" s="650">
        <v>795.9</v>
      </c>
    </row>
    <row r="6081" spans="1:10">
      <c r="A6081" s="519" t="s">
        <v>6296</v>
      </c>
      <c r="B6081" s="519" t="str">
        <f t="shared" si="94"/>
        <v>MONTAGEM E ASSENTAMENTO DE PECAS DE CHAPA DE ACO DE 5/16" DE ESPESSURA,POR JUNTA SOLDADA,DE 700MM DE DIAMETRO,INCLUSIVESOLDA,EXCLUSIVE FORNECIMENTO DAS PECAS E DOS MATERIAIS DE REVESTIMENTO DAS JUNTAS</v>
      </c>
      <c r="C6081" s="519" t="s">
        <v>35986</v>
      </c>
      <c r="D6081" s="519" t="s">
        <v>35988</v>
      </c>
      <c r="E6081" s="519" t="s">
        <v>35963</v>
      </c>
      <c r="F6081" s="519" t="s">
        <v>35964</v>
      </c>
      <c r="I6081" s="519" t="s">
        <v>5</v>
      </c>
      <c r="J6081" s="650">
        <v>981.85</v>
      </c>
    </row>
    <row r="6082" spans="1:10">
      <c r="A6082" s="519" t="s">
        <v>6297</v>
      </c>
      <c r="B6082" s="519" t="str">
        <f t="shared" si="94"/>
        <v>MONTAGEM E ASSENTAMENTO DE PECAS DE CHAPA DE ACO DE 5/16" DE ESPESSURA,POR JUNTA SOLDADA,DE 700MM DE DIAMETRO,INCLUSIVESOLDA,EXCLUSIVE FORNECIMENTO DAS PECAS E DOS MATERIAIS DE REVESTIMENTO DAS JUNTAS</v>
      </c>
      <c r="C6082" s="519" t="s">
        <v>35986</v>
      </c>
      <c r="D6082" s="519" t="s">
        <v>35988</v>
      </c>
      <c r="E6082" s="519" t="s">
        <v>35963</v>
      </c>
      <c r="F6082" s="519" t="s">
        <v>35964</v>
      </c>
      <c r="I6082" s="519" t="s">
        <v>5</v>
      </c>
      <c r="J6082" s="650">
        <v>909.7</v>
      </c>
    </row>
    <row r="6083" spans="1:10">
      <c r="A6083" s="519" t="s">
        <v>6298</v>
      </c>
      <c r="B6083" s="519" t="str">
        <f t="shared" si="94"/>
        <v>MONTAGEM E ASSENTAMENTO DE PECAS DE CHAPA DE ACO DE 5/16" DE ESPESSURA,POR JUNTA SOLDADA,DE 800MM DE DIAMETRO,INCLUSIVESOLDA,EXCLUSIVE FORNECIMENTO DAS PECAS E DOS MATERIAIS DE REVESTIMENTO DAS JUNTAS</v>
      </c>
      <c r="C6083" s="519" t="s">
        <v>35986</v>
      </c>
      <c r="D6083" s="519" t="s">
        <v>35989</v>
      </c>
      <c r="E6083" s="519" t="s">
        <v>35963</v>
      </c>
      <c r="F6083" s="519" t="s">
        <v>35964</v>
      </c>
      <c r="I6083" s="519" t="s">
        <v>5</v>
      </c>
      <c r="J6083" s="650">
        <v>1116.4000000000001</v>
      </c>
    </row>
    <row r="6084" spans="1:10">
      <c r="A6084" s="519" t="s">
        <v>6299</v>
      </c>
      <c r="B6084" s="519" t="str">
        <f t="shared" si="94"/>
        <v>MONTAGEM E ASSENTAMENTO DE PECAS DE CHAPA DE ACO DE 5/16" DE ESPESSURA,POR JUNTA SOLDADA,DE 800MM DE DIAMETRO,INCLUSIVESOLDA,EXCLUSIVE FORNECIMENTO DAS PECAS E DOS MATERIAIS DE REVESTIMENTO DAS JUNTAS</v>
      </c>
      <c r="C6084" s="519" t="s">
        <v>35986</v>
      </c>
      <c r="D6084" s="519" t="s">
        <v>35989</v>
      </c>
      <c r="E6084" s="519" t="s">
        <v>35963</v>
      </c>
      <c r="F6084" s="519" t="s">
        <v>35964</v>
      </c>
      <c r="I6084" s="519" t="s">
        <v>5</v>
      </c>
      <c r="J6084" s="650">
        <v>1034.8499999999999</v>
      </c>
    </row>
    <row r="6085" spans="1:10">
      <c r="A6085" s="519" t="s">
        <v>6300</v>
      </c>
      <c r="B6085" s="519" t="str">
        <f t="shared" si="94"/>
        <v>MONTAGEM E ASSENTAMENTO DE PECAS DE CHAPA DE ACO DE 5/16" DE ESPESSURA,POR JUNTA SOLDADA,DE 900MM DE DIAMETRO,INCLUSIVESOLDA,EXCLUSIVE FORNECIMENTO DAS PECAS E DOS MATERIAIS DE REVESTIMENTO DAS JUNTAS</v>
      </c>
      <c r="C6085" s="519" t="s">
        <v>35986</v>
      </c>
      <c r="D6085" s="519" t="s">
        <v>35990</v>
      </c>
      <c r="E6085" s="519" t="s">
        <v>35963</v>
      </c>
      <c r="F6085" s="519" t="s">
        <v>35964</v>
      </c>
      <c r="I6085" s="519" t="s">
        <v>5</v>
      </c>
      <c r="J6085" s="650">
        <v>1242.48</v>
      </c>
    </row>
    <row r="6086" spans="1:10">
      <c r="A6086" s="519" t="s">
        <v>6301</v>
      </c>
      <c r="B6086" s="519" t="str">
        <f t="shared" si="94"/>
        <v>MONTAGEM E ASSENTAMENTO DE PECAS DE CHAPA DE ACO DE 5/16" DE ESPESSURA,POR JUNTA SOLDADA,DE 900MM DE DIAMETRO,INCLUSIVESOLDA,EXCLUSIVE FORNECIMENTO DAS PECAS E DOS MATERIAIS DE REVESTIMENTO DAS JUNTAS</v>
      </c>
      <c r="C6086" s="519" t="s">
        <v>35986</v>
      </c>
      <c r="D6086" s="519" t="s">
        <v>35990</v>
      </c>
      <c r="E6086" s="519" t="s">
        <v>35963</v>
      </c>
      <c r="F6086" s="519" t="s">
        <v>35964</v>
      </c>
      <c r="I6086" s="519" t="s">
        <v>5</v>
      </c>
      <c r="J6086" s="650">
        <v>1152.33</v>
      </c>
    </row>
    <row r="6087" spans="1:10">
      <c r="A6087" s="519" t="s">
        <v>6302</v>
      </c>
      <c r="B6087" s="519" t="str">
        <f t="shared" si="94"/>
        <v>MONTAGEM E ASSENTAMENTO DE PECAS DE CHAPA DE ACO DE 5/16" DE ESPESSURA,POR JUNTA SOLDADA,DE 1000MM DE DIAMETRO,INCLUSIVE SOLDA,EXCLUSIVE FORNECIMENTO DAS PECAS E DOS MATERIAIS DE REVESTIMENTO DAS JUNTAS</v>
      </c>
      <c r="C6087" s="519" t="s">
        <v>35986</v>
      </c>
      <c r="D6087" s="519" t="s">
        <v>35991</v>
      </c>
      <c r="E6087" s="519" t="s">
        <v>35992</v>
      </c>
      <c r="F6087" s="519" t="s">
        <v>35993</v>
      </c>
      <c r="I6087" s="519" t="s">
        <v>5</v>
      </c>
      <c r="J6087" s="650">
        <v>1388.69</v>
      </c>
    </row>
    <row r="6088" spans="1:10">
      <c r="A6088" s="519" t="s">
        <v>6303</v>
      </c>
      <c r="B6088" s="519" t="str">
        <f t="shared" ref="B6088:B6151" si="95">C6088&amp;D6088&amp;E6088&amp;F6088&amp;G6088&amp;H6088</f>
        <v>MONTAGEM E ASSENTAMENTO DE PECAS DE CHAPA DE ACO DE 5/16" DE ESPESSURA,POR JUNTA SOLDADA,DE 1000MM DE DIAMETRO,INCLUSIVE SOLDA,EXCLUSIVE FORNECIMENTO DAS PECAS E DOS MATERIAIS DE REVESTIMENTO DAS JUNTAS</v>
      </c>
      <c r="C6088" s="519" t="s">
        <v>35986</v>
      </c>
      <c r="D6088" s="519" t="s">
        <v>35991</v>
      </c>
      <c r="E6088" s="519" t="s">
        <v>35992</v>
      </c>
      <c r="F6088" s="519" t="s">
        <v>35993</v>
      </c>
      <c r="I6088" s="519" t="s">
        <v>5</v>
      </c>
      <c r="J6088" s="650">
        <v>1287.79</v>
      </c>
    </row>
    <row r="6089" spans="1:10">
      <c r="A6089" s="519" t="s">
        <v>6304</v>
      </c>
      <c r="B6089" s="519" t="str">
        <f t="shared" si="95"/>
        <v>MONTAGEM E ASSENTAMENTO DE PECAS DE CHAPA DE ACO DE 5/16" DE ESPESSURA,POR JUNTA SOLDADA,DE 1200MM DE DIAMETRO,INCLUSIVE SOLDA,EXCLUSIVE FORNECIMENTO DAS PECAS E DOS MATERIAIS DE REVESTIMENTO DAS JUNTAS</v>
      </c>
      <c r="C6089" s="519" t="s">
        <v>35986</v>
      </c>
      <c r="D6089" s="519" t="s">
        <v>35994</v>
      </c>
      <c r="E6089" s="519" t="s">
        <v>35992</v>
      </c>
      <c r="F6089" s="519" t="s">
        <v>35993</v>
      </c>
      <c r="I6089" s="519" t="s">
        <v>5</v>
      </c>
      <c r="J6089" s="650">
        <v>1636.62</v>
      </c>
    </row>
    <row r="6090" spans="1:10">
      <c r="A6090" s="519" t="s">
        <v>6305</v>
      </c>
      <c r="B6090" s="519" t="str">
        <f t="shared" si="95"/>
        <v>MONTAGEM E ASSENTAMENTO DE PECAS DE CHAPA DE ACO DE 5/16" DE ESPESSURA,POR JUNTA SOLDADA,DE 1200MM DE DIAMETRO,INCLUSIVE SOLDA,EXCLUSIVE FORNECIMENTO DAS PECAS E DOS MATERIAIS DE REVESTIMENTO DAS JUNTAS</v>
      </c>
      <c r="C6090" s="519" t="s">
        <v>35986</v>
      </c>
      <c r="D6090" s="519" t="s">
        <v>35994</v>
      </c>
      <c r="E6090" s="519" t="s">
        <v>35992</v>
      </c>
      <c r="F6090" s="519" t="s">
        <v>35993</v>
      </c>
      <c r="I6090" s="519" t="s">
        <v>5</v>
      </c>
      <c r="J6090" s="650">
        <v>1519.1</v>
      </c>
    </row>
    <row r="6091" spans="1:10">
      <c r="A6091" s="519" t="s">
        <v>6306</v>
      </c>
      <c r="B6091" s="519" t="str">
        <f t="shared" si="95"/>
        <v>MONTAGEM E ASSENTAMENTO DE PECAS DE CHAPA DE ACO DE 3/8" DEESPESSURA,POR JUNTA SOLDADA,DE 300MM DE DIAMETRO,INCLUSIVE SOLDA,EXCLUSIVE FORNECIMENTO DAS PECAS E DOS MATERIAIS DE REVESTIMENTO DAS JUNTAS</v>
      </c>
      <c r="C6091" s="519" t="s">
        <v>35995</v>
      </c>
      <c r="D6091" s="519" t="s">
        <v>35978</v>
      </c>
      <c r="E6091" s="519" t="s">
        <v>35974</v>
      </c>
      <c r="F6091" s="519" t="s">
        <v>35975</v>
      </c>
      <c r="I6091" s="519" t="s">
        <v>5</v>
      </c>
      <c r="J6091" s="650">
        <v>680.19</v>
      </c>
    </row>
    <row r="6092" spans="1:10">
      <c r="A6092" s="519" t="s">
        <v>6307</v>
      </c>
      <c r="B6092" s="519" t="str">
        <f t="shared" si="95"/>
        <v>MONTAGEM E ASSENTAMENTO DE PECAS DE CHAPA DE ACO DE 3/8" DEESPESSURA,POR JUNTA SOLDADA,DE 300MM DE DIAMETRO,INCLUSIVE SOLDA,EXCLUSIVE FORNECIMENTO DAS PECAS E DOS MATERIAIS DE REVESTIMENTO DAS JUNTAS</v>
      </c>
      <c r="C6092" s="519" t="s">
        <v>35995</v>
      </c>
      <c r="D6092" s="519" t="s">
        <v>35978</v>
      </c>
      <c r="E6092" s="519" t="s">
        <v>35974</v>
      </c>
      <c r="F6092" s="519" t="s">
        <v>35975</v>
      </c>
      <c r="I6092" s="519" t="s">
        <v>5</v>
      </c>
      <c r="J6092" s="650">
        <v>628.39</v>
      </c>
    </row>
    <row r="6093" spans="1:10">
      <c r="A6093" s="519" t="s">
        <v>6308</v>
      </c>
      <c r="B6093" s="519" t="str">
        <f t="shared" si="95"/>
        <v>MONTAGEM E ASSENTAMENTO DE PECAS DE CHAPA DE ACO DE 3/8" DEESPESSURA,POR JUNTA SOLDADA,DE 350MM DE DIAMETRO,INCLUSIVE SOLDA,EXCLUSIVE FORNECIMENTO DAS PECAS E DOS MATERIAIS DE REVESTIMENTO DAS JUNTAS</v>
      </c>
      <c r="C6093" s="519" t="s">
        <v>35995</v>
      </c>
      <c r="D6093" s="519" t="s">
        <v>35979</v>
      </c>
      <c r="E6093" s="519" t="s">
        <v>35974</v>
      </c>
      <c r="F6093" s="519" t="s">
        <v>35975</v>
      </c>
      <c r="I6093" s="519" t="s">
        <v>5</v>
      </c>
      <c r="J6093" s="650">
        <v>790.14</v>
      </c>
    </row>
    <row r="6094" spans="1:10">
      <c r="A6094" s="519" t="s">
        <v>6309</v>
      </c>
      <c r="B6094" s="519" t="str">
        <f t="shared" si="95"/>
        <v>MONTAGEM E ASSENTAMENTO DE PECAS DE CHAPA DE ACO DE 3/8" DEESPESSURA,POR JUNTA SOLDADA,DE 350MM DE DIAMETRO,INCLUSIVE SOLDA,EXCLUSIVE FORNECIMENTO DAS PECAS E DOS MATERIAIS DE REVESTIMENTO DAS JUNTAS</v>
      </c>
      <c r="C6094" s="519" t="s">
        <v>35995</v>
      </c>
      <c r="D6094" s="519" t="s">
        <v>35979</v>
      </c>
      <c r="E6094" s="519" t="s">
        <v>35974</v>
      </c>
      <c r="F6094" s="519" t="s">
        <v>35975</v>
      </c>
      <c r="I6094" s="519" t="s">
        <v>5</v>
      </c>
      <c r="J6094" s="650">
        <v>730.29</v>
      </c>
    </row>
    <row r="6095" spans="1:10">
      <c r="A6095" s="519" t="s">
        <v>6310</v>
      </c>
      <c r="B6095" s="519" t="str">
        <f t="shared" si="95"/>
        <v>MONTAGEM E ASSENTAMENTO DE PECAS DE CHAPA DE ACO DE 3/8" DEESPESSURA,POR JUNTA SOLDADA,DE 400MM DE DIAMETRO,INCLUSIVE SOLDA,EXCLUSIVE FORNECIMENTO DAS PECAS E DOS MATERIAIS DE REVESTIMENTO DAS JUNTAS</v>
      </c>
      <c r="C6095" s="519" t="s">
        <v>35995</v>
      </c>
      <c r="D6095" s="519" t="s">
        <v>35980</v>
      </c>
      <c r="E6095" s="519" t="s">
        <v>35974</v>
      </c>
      <c r="F6095" s="519" t="s">
        <v>35975</v>
      </c>
      <c r="I6095" s="519" t="s">
        <v>5</v>
      </c>
      <c r="J6095" s="650">
        <v>896.97</v>
      </c>
    </row>
    <row r="6096" spans="1:10">
      <c r="A6096" s="519" t="s">
        <v>6311</v>
      </c>
      <c r="B6096" s="519" t="str">
        <f t="shared" si="95"/>
        <v>MONTAGEM E ASSENTAMENTO DE PECAS DE CHAPA DE ACO DE 3/8" DEESPESSURA,POR JUNTA SOLDADA,DE 400MM DE DIAMETRO,INCLUSIVE SOLDA,EXCLUSIVE FORNECIMENTO DAS PECAS E DOS MATERIAIS DE REVESTIMENTO DAS JUNTAS</v>
      </c>
      <c r="C6096" s="519" t="s">
        <v>35995</v>
      </c>
      <c r="D6096" s="519" t="s">
        <v>35980</v>
      </c>
      <c r="E6096" s="519" t="s">
        <v>35974</v>
      </c>
      <c r="F6096" s="519" t="s">
        <v>35975</v>
      </c>
      <c r="I6096" s="519" t="s">
        <v>5</v>
      </c>
      <c r="J6096" s="650">
        <v>829.28</v>
      </c>
    </row>
    <row r="6097" spans="1:10">
      <c r="A6097" s="519" t="s">
        <v>6312</v>
      </c>
      <c r="B6097" s="519" t="str">
        <f t="shared" si="95"/>
        <v>MONTAGEM E ASSENTAMENTO DE PECAS DE CHAPA DE ACO DE 3/8" DEESPESSURA,POR JUNTA SOLDADA,DE 450MM DE DIAMETRO,INCLUSIVE SOLDA,EXCLUSIVE FORNECIMENTO DAS PECAS E DOS MATERIAIS DE REVESTIMENTO DAS JUNTAS</v>
      </c>
      <c r="C6097" s="519" t="s">
        <v>35995</v>
      </c>
      <c r="D6097" s="519" t="s">
        <v>35981</v>
      </c>
      <c r="E6097" s="519" t="s">
        <v>35974</v>
      </c>
      <c r="F6097" s="519" t="s">
        <v>35975</v>
      </c>
      <c r="I6097" s="519" t="s">
        <v>5</v>
      </c>
      <c r="J6097" s="650">
        <v>1003.33</v>
      </c>
    </row>
    <row r="6098" spans="1:10">
      <c r="A6098" s="519" t="s">
        <v>6313</v>
      </c>
      <c r="B6098" s="519" t="str">
        <f t="shared" si="95"/>
        <v>MONTAGEM E ASSENTAMENTO DE PECAS DE CHAPA DE ACO DE 3/8" DEESPESSURA,POR JUNTA SOLDADA,DE 450MM DE DIAMETRO,INCLUSIVE SOLDA,EXCLUSIVE FORNECIMENTO DAS PECAS E DOS MATERIAIS DE REVESTIMENTO DAS JUNTAS</v>
      </c>
      <c r="C6098" s="519" t="s">
        <v>35995</v>
      </c>
      <c r="D6098" s="519" t="s">
        <v>35981</v>
      </c>
      <c r="E6098" s="519" t="s">
        <v>35974</v>
      </c>
      <c r="F6098" s="519" t="s">
        <v>35975</v>
      </c>
      <c r="I6098" s="519" t="s">
        <v>5</v>
      </c>
      <c r="J6098" s="650">
        <v>928.09</v>
      </c>
    </row>
    <row r="6099" spans="1:10">
      <c r="A6099" s="519" t="s">
        <v>6314</v>
      </c>
      <c r="B6099" s="519" t="str">
        <f t="shared" si="95"/>
        <v>MONTAGEM E ASSENTAMENTO DE PECAS DE CHAPA DE ACO DE 3/8" DEESPESSURA,POR JUNTA SOLDADA,DE 500MM DE DIAMETRO,INCLUSIVE SOLDA,EXCLUSIVE FORNECIMENTO DAS PECAS E DOS MATERIAIS DE REVESTIMENTO DAS JUNTAS</v>
      </c>
      <c r="C6099" s="519" t="s">
        <v>35995</v>
      </c>
      <c r="D6099" s="519" t="s">
        <v>35982</v>
      </c>
      <c r="E6099" s="519" t="s">
        <v>35974</v>
      </c>
      <c r="F6099" s="519" t="s">
        <v>35975</v>
      </c>
      <c r="I6099" s="519" t="s">
        <v>5</v>
      </c>
      <c r="J6099" s="650">
        <v>1106.3399999999999</v>
      </c>
    </row>
    <row r="6100" spans="1:10">
      <c r="A6100" s="519" t="s">
        <v>6315</v>
      </c>
      <c r="B6100" s="519" t="str">
        <f t="shared" si="95"/>
        <v>MONTAGEM E ASSENTAMENTO DE PECAS DE CHAPA DE ACO DE 3/8" DEESPESSURA,POR JUNTA SOLDADA,DE 500MM DE DIAMETRO,INCLUSIVE SOLDA,EXCLUSIVE FORNECIMENTO DAS PECAS E DOS MATERIAIS DE REVESTIMENTO DAS JUNTAS</v>
      </c>
      <c r="C6100" s="519" t="s">
        <v>35995</v>
      </c>
      <c r="D6100" s="519" t="s">
        <v>35982</v>
      </c>
      <c r="E6100" s="519" t="s">
        <v>35974</v>
      </c>
      <c r="F6100" s="519" t="s">
        <v>35975</v>
      </c>
      <c r="I6100" s="519" t="s">
        <v>5</v>
      </c>
      <c r="J6100" s="650">
        <v>1023.77</v>
      </c>
    </row>
    <row r="6101" spans="1:10">
      <c r="A6101" s="519" t="s">
        <v>6316</v>
      </c>
      <c r="B6101" s="519" t="str">
        <f t="shared" si="95"/>
        <v>MONTAGEM E ASSENTAMENTO DE PECAS DE CHAPA DE ACO DE 3/8" DEESPESSURA,POR JUNTA SOLDADA,DE 600MM DE DIAMETRO,INCLUSIVE SOLDA,EXCLUSIVE FORNECIMENTO DAS PECAS E DOS MATERIAIS DE REVESTIMENTO DAS JUNTAS</v>
      </c>
      <c r="C6101" s="519" t="s">
        <v>35995</v>
      </c>
      <c r="D6101" s="519" t="s">
        <v>35983</v>
      </c>
      <c r="E6101" s="519" t="s">
        <v>35974</v>
      </c>
      <c r="F6101" s="519" t="s">
        <v>35975</v>
      </c>
      <c r="I6101" s="519" t="s">
        <v>5</v>
      </c>
      <c r="J6101" s="650">
        <v>1346.82</v>
      </c>
    </row>
    <row r="6102" spans="1:10">
      <c r="A6102" s="519" t="s">
        <v>6317</v>
      </c>
      <c r="B6102" s="519" t="str">
        <f t="shared" si="95"/>
        <v>MONTAGEM E ASSENTAMENTO DE PECAS DE CHAPA DE ACO DE 3/8" DEESPESSURA,POR JUNTA SOLDADA,DE 600MM DE DIAMETRO,INCLUSIVE SOLDA,EXCLUSIVE FORNECIMENTO DAS PECAS E DOS MATERIAIS DE REVESTIMENTO DAS JUNTAS</v>
      </c>
      <c r="C6102" s="519" t="s">
        <v>35995</v>
      </c>
      <c r="D6102" s="519" t="s">
        <v>35983</v>
      </c>
      <c r="E6102" s="519" t="s">
        <v>35974</v>
      </c>
      <c r="F6102" s="519" t="s">
        <v>35975</v>
      </c>
      <c r="I6102" s="519" t="s">
        <v>5</v>
      </c>
      <c r="J6102" s="650">
        <v>1247.26</v>
      </c>
    </row>
    <row r="6103" spans="1:10">
      <c r="A6103" s="519" t="s">
        <v>6318</v>
      </c>
      <c r="B6103" s="519" t="str">
        <f t="shared" si="95"/>
        <v>MONTAGEM E ASSENTAMENTO DE PECAS DE CHAPA DE ACO DE 3/8" DEESPESSURA,POR JUNTA SOLDADA,DE 700MM DE DIAMETRO,INCLUSIVE SOLDA,EXCLUSIVE FORNECIMENTO DAS PECAS E DOS MATERIAIS DE REVESTIMENTO DAS JUNTAS</v>
      </c>
      <c r="C6103" s="519" t="s">
        <v>35995</v>
      </c>
      <c r="D6103" s="519" t="s">
        <v>35984</v>
      </c>
      <c r="E6103" s="519" t="s">
        <v>35974</v>
      </c>
      <c r="F6103" s="519" t="s">
        <v>35975</v>
      </c>
      <c r="I6103" s="519" t="s">
        <v>5</v>
      </c>
      <c r="J6103" s="650">
        <v>1548.12</v>
      </c>
    </row>
    <row r="6104" spans="1:10">
      <c r="A6104" s="519" t="s">
        <v>6319</v>
      </c>
      <c r="B6104" s="519" t="str">
        <f t="shared" si="95"/>
        <v>MONTAGEM E ASSENTAMENTO DE PECAS DE CHAPA DE ACO DE 3/8" DEESPESSURA,POR JUNTA SOLDADA,DE 700MM DE DIAMETRO,INCLUSIVE SOLDA,EXCLUSIVE FORNECIMENTO DAS PECAS E DOS MATERIAIS DE REVESTIMENTO DAS JUNTAS</v>
      </c>
      <c r="C6104" s="519" t="s">
        <v>35995</v>
      </c>
      <c r="D6104" s="519" t="s">
        <v>35984</v>
      </c>
      <c r="E6104" s="519" t="s">
        <v>35974</v>
      </c>
      <c r="F6104" s="519" t="s">
        <v>35975</v>
      </c>
      <c r="I6104" s="519" t="s">
        <v>5</v>
      </c>
      <c r="J6104" s="650">
        <v>1434.76</v>
      </c>
    </row>
    <row r="6105" spans="1:10">
      <c r="A6105" s="519" t="s">
        <v>6320</v>
      </c>
      <c r="B6105" s="519" t="str">
        <f t="shared" si="95"/>
        <v>MONTAGEM E ASSENTAMENTO DE PECAS DE CHAPA DE ACO DE 3/8" DEESPESSURA,POR JUNTA SOLDADA,DE 800MM DE DIAMETRO,INCLUSIVE SOLDA,EXCLUSIVE FORNECIMENTO DAS PECAS E DOS MATERIAIS DE REVESTIMENTO DAS JUNTAS</v>
      </c>
      <c r="C6105" s="519" t="s">
        <v>35995</v>
      </c>
      <c r="D6105" s="519" t="s">
        <v>35985</v>
      </c>
      <c r="E6105" s="519" t="s">
        <v>35974</v>
      </c>
      <c r="F6105" s="519" t="s">
        <v>35975</v>
      </c>
      <c r="I6105" s="519" t="s">
        <v>5</v>
      </c>
      <c r="J6105" s="650">
        <v>1782.47</v>
      </c>
    </row>
    <row r="6106" spans="1:10">
      <c r="A6106" s="519" t="s">
        <v>6321</v>
      </c>
      <c r="B6106" s="519" t="str">
        <f t="shared" si="95"/>
        <v>MONTAGEM E ASSENTAMENTO DE PECAS DE CHAPA DE ACO DE 3/8" DEESPESSURA,POR JUNTA SOLDADA,DE 800MM DE DIAMETRO,INCLUSIVE SOLDA,EXCLUSIVE FORNECIMENTO DAS PECAS E DOS MATERIAIS DE REVESTIMENTO DAS JUNTAS</v>
      </c>
      <c r="C6106" s="519" t="s">
        <v>35995</v>
      </c>
      <c r="D6106" s="519" t="s">
        <v>35985</v>
      </c>
      <c r="E6106" s="519" t="s">
        <v>35974</v>
      </c>
      <c r="F6106" s="519" t="s">
        <v>35975</v>
      </c>
      <c r="I6106" s="519" t="s">
        <v>5</v>
      </c>
      <c r="J6106" s="650">
        <v>1652.02</v>
      </c>
    </row>
    <row r="6107" spans="1:10">
      <c r="A6107" s="519" t="s">
        <v>6322</v>
      </c>
      <c r="B6107" s="519" t="str">
        <f t="shared" si="95"/>
        <v>MONTAGEM E ASSENTAMENTO DE PECAS DE CHAPA DE ACO DE 3/8" DEESPESSURA,POR JUNTA SOLDADA,DE 900MM DE DIAMETRO,INCLUSIVE SOLDA,EXCLUSIVE FORNECIMENTO DAS PECAS E DOS MATERIAIS DE REVESTIMENTO DAS JUNTAS</v>
      </c>
      <c r="C6107" s="519" t="s">
        <v>35995</v>
      </c>
      <c r="D6107" s="519" t="s">
        <v>35996</v>
      </c>
      <c r="E6107" s="519" t="s">
        <v>35974</v>
      </c>
      <c r="F6107" s="519" t="s">
        <v>35975</v>
      </c>
      <c r="I6107" s="519" t="s">
        <v>5</v>
      </c>
      <c r="J6107" s="650">
        <v>1980.58</v>
      </c>
    </row>
    <row r="6108" spans="1:10">
      <c r="A6108" s="519" t="s">
        <v>6323</v>
      </c>
      <c r="B6108" s="519" t="str">
        <f t="shared" si="95"/>
        <v>MONTAGEM E ASSENTAMENTO DE PECAS DE CHAPA DE ACO DE 3/8" DEESPESSURA,POR JUNTA SOLDADA,DE 900MM DE DIAMETRO,INCLUSIVE SOLDA,EXCLUSIVE FORNECIMENTO DAS PECAS E DOS MATERIAIS DE REVESTIMENTO DAS JUNTAS</v>
      </c>
      <c r="C6108" s="519" t="s">
        <v>35995</v>
      </c>
      <c r="D6108" s="519" t="s">
        <v>35996</v>
      </c>
      <c r="E6108" s="519" t="s">
        <v>35974</v>
      </c>
      <c r="F6108" s="519" t="s">
        <v>35975</v>
      </c>
      <c r="I6108" s="519" t="s">
        <v>5</v>
      </c>
      <c r="J6108" s="650">
        <v>1836.53</v>
      </c>
    </row>
    <row r="6109" spans="1:10">
      <c r="A6109" s="519" t="s">
        <v>6324</v>
      </c>
      <c r="B6109" s="519" t="str">
        <f t="shared" si="95"/>
        <v>MONTAGEM E ASSENTAMENTO DE PECAS DE CHAPA DE ACO DE 3/8" DEESPESSURA,POR JUNTA SOLDADA,DE 1000MM DE DIAMETRO,INCLUSIVESOLDA,EXCLUSIVE FORNECIMENTO DAS PECAS E DOS MATERIAIS DE REVESTIMENTO DAS JUNTAS</v>
      </c>
      <c r="C6109" s="519" t="s">
        <v>35995</v>
      </c>
      <c r="D6109" s="519" t="s">
        <v>35997</v>
      </c>
      <c r="E6109" s="519" t="s">
        <v>35963</v>
      </c>
      <c r="F6109" s="519" t="s">
        <v>35964</v>
      </c>
      <c r="I6109" s="519" t="s">
        <v>5</v>
      </c>
      <c r="J6109" s="650">
        <v>2225.81</v>
      </c>
    </row>
    <row r="6110" spans="1:10">
      <c r="A6110" s="519" t="s">
        <v>6325</v>
      </c>
      <c r="B6110" s="519" t="str">
        <f t="shared" si="95"/>
        <v>MONTAGEM E ASSENTAMENTO DE PECAS DE CHAPA DE ACO DE 3/8" DEESPESSURA,POR JUNTA SOLDADA,DE 1000MM DE DIAMETRO,INCLUSIVESOLDA,EXCLUSIVE FORNECIMENTO DAS PECAS E DOS MATERIAIS DE REVESTIMENTO DAS JUNTAS</v>
      </c>
      <c r="C6110" s="519" t="s">
        <v>35995</v>
      </c>
      <c r="D6110" s="519" t="s">
        <v>35997</v>
      </c>
      <c r="E6110" s="519" t="s">
        <v>35963</v>
      </c>
      <c r="F6110" s="519" t="s">
        <v>35964</v>
      </c>
      <c r="I6110" s="519" t="s">
        <v>5</v>
      </c>
      <c r="J6110" s="650">
        <v>2063.25</v>
      </c>
    </row>
    <row r="6111" spans="1:10">
      <c r="A6111" s="519" t="s">
        <v>6326</v>
      </c>
      <c r="B6111" s="519" t="str">
        <f t="shared" si="95"/>
        <v>MONTAGEM E ASSENTAMENTO DE PECAS DE CHAPA DE ACO DE 3/8" DEESPESSURA,POR JUNTA SOLDADA,DE 1200MM DE DIAMETRO,INCLUSIVESOLDA,EXCLUSIVE FORNECIMENTO DAS PECAS E DOS MATERIAIS DE REVESTIMENTO DAS JUNTAS</v>
      </c>
      <c r="C6111" s="519" t="s">
        <v>35995</v>
      </c>
      <c r="D6111" s="519" t="s">
        <v>35998</v>
      </c>
      <c r="E6111" s="519" t="s">
        <v>35963</v>
      </c>
      <c r="F6111" s="519" t="s">
        <v>35964</v>
      </c>
      <c r="I6111" s="519" t="s">
        <v>5</v>
      </c>
      <c r="J6111" s="650">
        <v>2628.44</v>
      </c>
    </row>
    <row r="6112" spans="1:10">
      <c r="A6112" s="519" t="s">
        <v>6327</v>
      </c>
      <c r="B6112" s="519" t="str">
        <f t="shared" si="95"/>
        <v>MONTAGEM E ASSENTAMENTO DE PECAS DE CHAPA DE ACO DE 3/8" DEESPESSURA,POR JUNTA SOLDADA,DE 1200MM DE DIAMETRO,INCLUSIVESOLDA,EXCLUSIVE FORNECIMENTO DAS PECAS E DOS MATERIAIS DE REVESTIMENTO DAS JUNTAS</v>
      </c>
      <c r="C6112" s="519" t="s">
        <v>35995</v>
      </c>
      <c r="D6112" s="519" t="s">
        <v>35998</v>
      </c>
      <c r="E6112" s="519" t="s">
        <v>35963</v>
      </c>
      <c r="F6112" s="519" t="s">
        <v>35964</v>
      </c>
      <c r="I6112" s="519" t="s">
        <v>5</v>
      </c>
      <c r="J6112" s="650">
        <v>2438.2600000000002</v>
      </c>
    </row>
    <row r="6113" spans="1:10">
      <c r="A6113" s="519" t="s">
        <v>6328</v>
      </c>
      <c r="B6113" s="519" t="str">
        <f t="shared" si="95"/>
        <v>MONTAGEM E ASSENTAMENTO DE PECAS DE CHAPA DE ACO DE 3/8" DEESPESSURA,POR JUNTA SOLDADA,DE 1300MM DE DIAMETRO,INCLUSIVESOLDA,EXCLUSIVE FORNECIMENTO DAS PECAS E DOS MATERIAIS DE REVESTIMENTO DAS JUNTAS</v>
      </c>
      <c r="C6113" s="519" t="s">
        <v>35995</v>
      </c>
      <c r="D6113" s="519" t="s">
        <v>35999</v>
      </c>
      <c r="E6113" s="519" t="s">
        <v>35963</v>
      </c>
      <c r="F6113" s="519" t="s">
        <v>35964</v>
      </c>
      <c r="I6113" s="519" t="s">
        <v>5</v>
      </c>
      <c r="J6113" s="650">
        <v>2859.09</v>
      </c>
    </row>
    <row r="6114" spans="1:10">
      <c r="A6114" s="519" t="s">
        <v>6329</v>
      </c>
      <c r="B6114" s="519" t="str">
        <f t="shared" si="95"/>
        <v>MONTAGEM E ASSENTAMENTO DE PECAS DE CHAPA DE ACO DE 3/8" DEESPESSURA,POR JUNTA SOLDADA,DE 1300MM DE DIAMETRO,INCLUSIVESOLDA,EXCLUSIVE FORNECIMENTO DAS PECAS E DOS MATERIAIS DE REVESTIMENTO DAS JUNTAS</v>
      </c>
      <c r="C6114" s="519" t="s">
        <v>35995</v>
      </c>
      <c r="D6114" s="519" t="s">
        <v>35999</v>
      </c>
      <c r="E6114" s="519" t="s">
        <v>35963</v>
      </c>
      <c r="F6114" s="519" t="s">
        <v>35964</v>
      </c>
      <c r="I6114" s="519" t="s">
        <v>5</v>
      </c>
      <c r="J6114" s="650">
        <v>2651.79</v>
      </c>
    </row>
    <row r="6115" spans="1:10">
      <c r="A6115" s="519" t="s">
        <v>6330</v>
      </c>
      <c r="B6115" s="519" t="str">
        <f t="shared" si="95"/>
        <v>MONTAGEM E ASSENTAMENTO DE PECAS DE CHAPA DE ACO DE 3/8" DEESPESSURA,POR JUNTA SOLDADA,DE 1500MM DE DIAMETRO,INCLUSIVESOLDA,EXCLUSIVE FORNECIMENTO DA PECAS E DOS MATERIAIS DE REVESTIMENTO DAS JUNTAS</v>
      </c>
      <c r="C6115" s="519" t="s">
        <v>35995</v>
      </c>
      <c r="D6115" s="519" t="s">
        <v>36000</v>
      </c>
      <c r="E6115" s="519" t="s">
        <v>36001</v>
      </c>
      <c r="F6115" s="519" t="s">
        <v>35975</v>
      </c>
      <c r="I6115" s="519" t="s">
        <v>5</v>
      </c>
      <c r="J6115" s="650">
        <v>3258.55</v>
      </c>
    </row>
    <row r="6116" spans="1:10">
      <c r="A6116" s="519" t="s">
        <v>6331</v>
      </c>
      <c r="B6116" s="519" t="str">
        <f t="shared" si="95"/>
        <v>MONTAGEM E ASSENTAMENTO DE PECAS DE CHAPA DE ACO DE 3/8" DEESPESSURA,POR JUNTA SOLDADA,DE 1500MM DE DIAMETRO,INCLUSIVESOLDA,EXCLUSIVE FORNECIMENTO DA PECAS E DOS MATERIAIS DE REVESTIMENTO DAS JUNTAS</v>
      </c>
      <c r="C6116" s="519" t="s">
        <v>35995</v>
      </c>
      <c r="D6116" s="519" t="s">
        <v>36000</v>
      </c>
      <c r="E6116" s="519" t="s">
        <v>36001</v>
      </c>
      <c r="F6116" s="519" t="s">
        <v>35975</v>
      </c>
      <c r="I6116" s="519" t="s">
        <v>5</v>
      </c>
      <c r="J6116" s="650">
        <v>3023.85</v>
      </c>
    </row>
    <row r="6117" spans="1:10">
      <c r="A6117" s="519" t="s">
        <v>6332</v>
      </c>
      <c r="B6117" s="519" t="str">
        <f t="shared" si="95"/>
        <v>MONTAGEM E ASSENTAMENTO DE PECAS DE CHAPA DE ACO DE 3/8" DEESPESSURA,POR JUNTA SOLDADA,DE 2000MM DE DIAMETRO,INCLUSIVESOLDA,EXCLUSIVE FORNECIMENTO DAS PECAS E DOS MATERIAIS DE REVESTIMENTO DAS JUNTAS</v>
      </c>
      <c r="C6117" s="519" t="s">
        <v>35995</v>
      </c>
      <c r="D6117" s="519" t="s">
        <v>36002</v>
      </c>
      <c r="E6117" s="519" t="s">
        <v>35963</v>
      </c>
      <c r="F6117" s="519" t="s">
        <v>35964</v>
      </c>
      <c r="I6117" s="519" t="s">
        <v>5</v>
      </c>
      <c r="J6117" s="650">
        <v>4304.8999999999996</v>
      </c>
    </row>
    <row r="6118" spans="1:10">
      <c r="A6118" s="519" t="s">
        <v>6333</v>
      </c>
      <c r="B6118" s="519" t="str">
        <f t="shared" si="95"/>
        <v>MONTAGEM E ASSENTAMENTO DE PECAS DE CHAPA DE ACO DE 3/8" DEESPESSURA,POR JUNTA SOLDADA,DE 2000MM DE DIAMETRO,INCLUSIVESOLDA,EXCLUSIVE FORNECIMENTO DAS PECAS E DOS MATERIAIS DE REVESTIMENTO DAS JUNTAS</v>
      </c>
      <c r="C6118" s="519" t="s">
        <v>35995</v>
      </c>
      <c r="D6118" s="519" t="s">
        <v>36002</v>
      </c>
      <c r="E6118" s="519" t="s">
        <v>35963</v>
      </c>
      <c r="F6118" s="519" t="s">
        <v>35964</v>
      </c>
      <c r="I6118" s="519" t="s">
        <v>5</v>
      </c>
      <c r="J6118" s="650">
        <v>3996.41</v>
      </c>
    </row>
    <row r="6119" spans="1:10">
      <c r="A6119" s="519" t="s">
        <v>6334</v>
      </c>
      <c r="B6119" s="519" t="str">
        <f t="shared" si="95"/>
        <v>MONTAGEM E ASSENTAMENTO DE PECAS DE CHAPA DE ACO DE 3/8" DEESPESSURA,POR JUNTA SOLDADA,DE 2500MM DE DIAMETRO,INCLUSIVESOLDA,EXCLUSIVE FORNECIMENTO DAS PECAS E DOS MATERIAIS DE REVESTIMENTO DAS JUNTAS</v>
      </c>
      <c r="C6119" s="519" t="s">
        <v>35995</v>
      </c>
      <c r="D6119" s="519" t="s">
        <v>36003</v>
      </c>
      <c r="E6119" s="519" t="s">
        <v>35963</v>
      </c>
      <c r="F6119" s="519" t="s">
        <v>35964</v>
      </c>
      <c r="I6119" s="519" t="s">
        <v>5</v>
      </c>
      <c r="J6119" s="650">
        <v>5348.04</v>
      </c>
    </row>
    <row r="6120" spans="1:10">
      <c r="A6120" s="519" t="s">
        <v>6335</v>
      </c>
      <c r="B6120" s="519" t="str">
        <f t="shared" si="95"/>
        <v>MONTAGEM E ASSENTAMENTO DE PECAS DE CHAPA DE ACO DE 3/8" DEESPESSURA,POR JUNTA SOLDADA,DE 2500MM DE DIAMETRO,INCLUSIVESOLDA,EXCLUSIVE FORNECIMENTO DAS PECAS E DOS MATERIAIS DE REVESTIMENTO DAS JUNTAS</v>
      </c>
      <c r="C6120" s="519" t="s">
        <v>35995</v>
      </c>
      <c r="D6120" s="519" t="s">
        <v>36003</v>
      </c>
      <c r="E6120" s="519" t="s">
        <v>35963</v>
      </c>
      <c r="F6120" s="519" t="s">
        <v>35964</v>
      </c>
      <c r="I6120" s="519" t="s">
        <v>5</v>
      </c>
      <c r="J6120" s="650">
        <v>4966.0200000000004</v>
      </c>
    </row>
    <row r="6121" spans="1:10">
      <c r="A6121" s="519" t="s">
        <v>6336</v>
      </c>
      <c r="B6121" s="519" t="str">
        <f t="shared" si="95"/>
        <v>MONTAGEM E ASSENTAMENTO DE PECAS DE CHAPA DE ACO DE 1/2" DEESPESSURA,POR JUNTA SOLDADA,DE 500MM DE DIAMETRO,INCLUSIVE SOLDA,EXCLUSIVE FORNECIMENTO DAS PECAS E DOS MATERIAIS DE REVESTIMENTO DAS JUNTAS</v>
      </c>
      <c r="C6121" s="519" t="s">
        <v>36004</v>
      </c>
      <c r="D6121" s="519" t="s">
        <v>35982</v>
      </c>
      <c r="E6121" s="519" t="s">
        <v>35974</v>
      </c>
      <c r="F6121" s="519" t="s">
        <v>35975</v>
      </c>
      <c r="I6121" s="519" t="s">
        <v>5</v>
      </c>
      <c r="J6121" s="650">
        <v>1554.73</v>
      </c>
    </row>
    <row r="6122" spans="1:10">
      <c r="A6122" s="519" t="s">
        <v>6337</v>
      </c>
      <c r="B6122" s="519" t="str">
        <f t="shared" si="95"/>
        <v>MONTAGEM E ASSENTAMENTO DE PECAS DE CHAPA DE ACO DE 1/2" DEESPESSURA,POR JUNTA SOLDADA,DE 500MM DE DIAMETRO,INCLUSIVE SOLDA,EXCLUSIVE FORNECIMENTO DAS PECAS E DOS MATERIAIS DE REVESTIMENTO DAS JUNTAS</v>
      </c>
      <c r="C6122" s="519" t="s">
        <v>36004</v>
      </c>
      <c r="D6122" s="519" t="s">
        <v>35982</v>
      </c>
      <c r="E6122" s="519" t="s">
        <v>35974</v>
      </c>
      <c r="F6122" s="519" t="s">
        <v>35975</v>
      </c>
      <c r="I6122" s="519" t="s">
        <v>5</v>
      </c>
      <c r="J6122" s="650">
        <v>1434.05</v>
      </c>
    </row>
    <row r="6123" spans="1:10">
      <c r="A6123" s="519" t="s">
        <v>6338</v>
      </c>
      <c r="B6123" s="519" t="str">
        <f t="shared" si="95"/>
        <v>MONTAGEM E ASSENTAMENTO DE PECAS DE CHAPA DE ACO DE 1/2" DEESPESSURA,POR JUNTA SOLDADA,DE 600MM DE DIAMETRO,INCLUSIVE SOLDA,EXCLUSIVE FORNECIMENTO DAS PECAS E DOS MATERIAIS DE REVESTIMENTO DAS JUNTAS</v>
      </c>
      <c r="C6123" s="519" t="s">
        <v>36004</v>
      </c>
      <c r="D6123" s="519" t="s">
        <v>35983</v>
      </c>
      <c r="E6123" s="519" t="s">
        <v>35974</v>
      </c>
      <c r="F6123" s="519" t="s">
        <v>35975</v>
      </c>
      <c r="I6123" s="519" t="s">
        <v>5</v>
      </c>
      <c r="J6123" s="650">
        <v>1889.98</v>
      </c>
    </row>
    <row r="6124" spans="1:10">
      <c r="A6124" s="519" t="s">
        <v>6339</v>
      </c>
      <c r="B6124" s="519" t="str">
        <f t="shared" si="95"/>
        <v>MONTAGEM E ASSENTAMENTO DE PECAS DE CHAPA DE ACO DE 1/2" DEESPESSURA,POR JUNTA SOLDADA,DE 600MM DE DIAMETRO,INCLUSIVE SOLDA,EXCLUSIVE FORNECIMENTO DAS PECAS E DOS MATERIAIS DE REVESTIMENTO DAS JUNTAS</v>
      </c>
      <c r="C6124" s="519" t="s">
        <v>36004</v>
      </c>
      <c r="D6124" s="519" t="s">
        <v>35983</v>
      </c>
      <c r="E6124" s="519" t="s">
        <v>35974</v>
      </c>
      <c r="F6124" s="519" t="s">
        <v>35975</v>
      </c>
      <c r="I6124" s="519" t="s">
        <v>5</v>
      </c>
      <c r="J6124" s="650">
        <v>1744.46</v>
      </c>
    </row>
    <row r="6125" spans="1:10">
      <c r="A6125" s="519" t="s">
        <v>6340</v>
      </c>
      <c r="B6125" s="519" t="str">
        <f t="shared" si="95"/>
        <v>MONTAGEM E ASSENTAMENTO DE PECAS DE CHAPA DE ACO DE 1/2" DEESPESSURA,POR JUNTA SOLDADA,DE 700MM DE DIAMETRO,INCLUSIVE SOLDA,EXCLUSIVE FORNECIMENTO DAS PECAS E DOS MATERIAIS DE REVESTIMENTO DAS JUNTAS</v>
      </c>
      <c r="C6125" s="519" t="s">
        <v>36004</v>
      </c>
      <c r="D6125" s="519" t="s">
        <v>35984</v>
      </c>
      <c r="E6125" s="519" t="s">
        <v>35974</v>
      </c>
      <c r="F6125" s="519" t="s">
        <v>35975</v>
      </c>
      <c r="I6125" s="519" t="s">
        <v>5</v>
      </c>
      <c r="J6125" s="650">
        <v>2158.4</v>
      </c>
    </row>
    <row r="6126" spans="1:10">
      <c r="A6126" s="519" t="s">
        <v>6341</v>
      </c>
      <c r="B6126" s="519" t="str">
        <f t="shared" si="95"/>
        <v>MONTAGEM E ASSENTAMENTO DE PECAS DE CHAPA DE ACO DE 1/2" DEESPESSURA,POR JUNTA SOLDADA,DE 700MM DE DIAMETRO,INCLUSIVE SOLDA,EXCLUSIVE FORNECIMENTO DAS PECAS E DOS MATERIAIS DE REVESTIMENTO DAS JUNTAS</v>
      </c>
      <c r="C6126" s="519" t="s">
        <v>36004</v>
      </c>
      <c r="D6126" s="519" t="s">
        <v>35984</v>
      </c>
      <c r="E6126" s="519" t="s">
        <v>35974</v>
      </c>
      <c r="F6126" s="519" t="s">
        <v>35975</v>
      </c>
      <c r="I6126" s="519" t="s">
        <v>5</v>
      </c>
      <c r="J6126" s="650">
        <v>1994.47</v>
      </c>
    </row>
    <row r="6127" spans="1:10">
      <c r="A6127" s="519" t="s">
        <v>6342</v>
      </c>
      <c r="B6127" s="519" t="str">
        <f t="shared" si="95"/>
        <v>MONTAGEM E ASSENTAMENTO DE PECAS DE CHAPA DE ACO DE 1/2" DEESPESSURA,POR JUNTA SOLDADA,DE 800MM DE DIAMETRO,INCLUSIVE SOLDA,EXCLUSIVE FORNECIMENTO DAS PECAS E DOS MATERIAIS DE REVESTIMENTO DAS JUNTAS</v>
      </c>
      <c r="C6127" s="519" t="s">
        <v>36004</v>
      </c>
      <c r="D6127" s="519" t="s">
        <v>35985</v>
      </c>
      <c r="E6127" s="519" t="s">
        <v>35974</v>
      </c>
      <c r="F6127" s="519" t="s">
        <v>35975</v>
      </c>
      <c r="I6127" s="519" t="s">
        <v>5</v>
      </c>
      <c r="J6127" s="650">
        <v>2472.48</v>
      </c>
    </row>
    <row r="6128" spans="1:10">
      <c r="A6128" s="519" t="s">
        <v>6343</v>
      </c>
      <c r="B6128" s="519" t="str">
        <f t="shared" si="95"/>
        <v>MONTAGEM E ASSENTAMENTO DE PECAS DE CHAPA DE ACO DE 1/2" DEESPESSURA,POR JUNTA SOLDADA,DE 800MM DE DIAMETRO,INCLUSIVE SOLDA,EXCLUSIVE FORNECIMENTO DAS PECAS E DOS MATERIAIS DE REVESTIMENTO DAS JUNTAS</v>
      </c>
      <c r="C6128" s="519" t="s">
        <v>36004</v>
      </c>
      <c r="D6128" s="519" t="s">
        <v>35985</v>
      </c>
      <c r="E6128" s="519" t="s">
        <v>35974</v>
      </c>
      <c r="F6128" s="519" t="s">
        <v>35975</v>
      </c>
      <c r="I6128" s="519" t="s">
        <v>5</v>
      </c>
      <c r="J6128" s="650">
        <v>2285.06</v>
      </c>
    </row>
    <row r="6129" spans="1:10">
      <c r="A6129" s="519" t="s">
        <v>6344</v>
      </c>
      <c r="B6129" s="519" t="str">
        <f t="shared" si="95"/>
        <v>MONTAGEM E ASSENTAMENTO DE PECAS DE CHAPA DE ACO DE 1/2" DEESPESSURA,POR JUNTA SOLDADA,DE 900MM DE DIAMETRO,INCLUSIVE SOLDA,EXCLUSIVE FORNECIMENTO DAS PECAS E DOS MATERIAIS DE REVESTIMENTO DAS JUNTAS</v>
      </c>
      <c r="C6129" s="519" t="s">
        <v>36004</v>
      </c>
      <c r="D6129" s="519" t="s">
        <v>35996</v>
      </c>
      <c r="E6129" s="519" t="s">
        <v>35974</v>
      </c>
      <c r="F6129" s="519" t="s">
        <v>35975</v>
      </c>
      <c r="I6129" s="519" t="s">
        <v>5</v>
      </c>
      <c r="J6129" s="650">
        <v>2736.65</v>
      </c>
    </row>
    <row r="6130" spans="1:10">
      <c r="A6130" s="519" t="s">
        <v>6345</v>
      </c>
      <c r="B6130" s="519" t="str">
        <f t="shared" si="95"/>
        <v>MONTAGEM E ASSENTAMENTO DE PECAS DE CHAPA DE ACO DE 1/2" DEESPESSURA,POR JUNTA SOLDADA,DE 900MM DE DIAMETRO,INCLUSIVE SOLDA,EXCLUSIVE FORNECIMENTO DAS PECAS E DOS MATERIAIS DE REVESTIMENTO DAS JUNTAS</v>
      </c>
      <c r="C6130" s="519" t="s">
        <v>36004</v>
      </c>
      <c r="D6130" s="519" t="s">
        <v>35996</v>
      </c>
      <c r="E6130" s="519" t="s">
        <v>35974</v>
      </c>
      <c r="F6130" s="519" t="s">
        <v>35975</v>
      </c>
      <c r="I6130" s="519" t="s">
        <v>5</v>
      </c>
      <c r="J6130" s="650">
        <v>2531.12</v>
      </c>
    </row>
    <row r="6131" spans="1:10">
      <c r="A6131" s="519" t="s">
        <v>6346</v>
      </c>
      <c r="B6131" s="519" t="str">
        <f t="shared" si="95"/>
        <v>MONTAGEM E ASSENTAMENTO DE PECAS DE CHAPA DE ACO DE 1/2" DEESPESSURA,POR JUNTA SOLDADA,DE 1000MM DE DIAMETRO,INCLUSIVESOLDA,EXCLUSIVE FORNECIMENTO DAS PECAS E DOS MATERIAIS DE REVESTIMENTO DAS JUNTAS</v>
      </c>
      <c r="C6131" s="519" t="s">
        <v>36004</v>
      </c>
      <c r="D6131" s="519" t="s">
        <v>35997</v>
      </c>
      <c r="E6131" s="519" t="s">
        <v>35963</v>
      </c>
      <c r="F6131" s="519" t="s">
        <v>35964</v>
      </c>
      <c r="I6131" s="519" t="s">
        <v>5</v>
      </c>
      <c r="J6131" s="650">
        <v>3055.66</v>
      </c>
    </row>
    <row r="6132" spans="1:10">
      <c r="A6132" s="519" t="s">
        <v>6347</v>
      </c>
      <c r="B6132" s="519" t="str">
        <f t="shared" si="95"/>
        <v>MONTAGEM E ASSENTAMENTO DE PECAS DE CHAPA DE ACO DE 1/2" DEESPESSURA,POR JUNTA SOLDADA,DE 1000MM DE DIAMETRO,INCLUSIVESOLDA,EXCLUSIVE FORNECIMENTO DAS PECAS E DOS MATERIAIS DE REVESTIMENTO DAS JUNTAS</v>
      </c>
      <c r="C6132" s="519" t="s">
        <v>36004</v>
      </c>
      <c r="D6132" s="519" t="s">
        <v>35997</v>
      </c>
      <c r="E6132" s="519" t="s">
        <v>35963</v>
      </c>
      <c r="F6132" s="519" t="s">
        <v>35964</v>
      </c>
      <c r="I6132" s="519" t="s">
        <v>5</v>
      </c>
      <c r="J6132" s="650">
        <v>2826.2</v>
      </c>
    </row>
    <row r="6133" spans="1:10">
      <c r="A6133" s="519" t="s">
        <v>6348</v>
      </c>
      <c r="B6133" s="519" t="str">
        <f t="shared" si="95"/>
        <v>MONTAGEM E ASSENTAMENTO DE PECAS DE CHAPA DE ACO DE 1/2" DEESPESSURA,POR JUNTA SOLDADA,DE 1200MM DE DIAMETRO,INCLUSIVESOLDA,EXCLUSIVE FORNECIMENTO DAS PECAS E DOS MATERIAIS DE REVESTIMENTO DAS JUNTAS</v>
      </c>
      <c r="C6133" s="519" t="s">
        <v>36004</v>
      </c>
      <c r="D6133" s="519" t="s">
        <v>35998</v>
      </c>
      <c r="E6133" s="519" t="s">
        <v>35963</v>
      </c>
      <c r="F6133" s="519" t="s">
        <v>35964</v>
      </c>
      <c r="I6133" s="519" t="s">
        <v>5</v>
      </c>
      <c r="J6133" s="650">
        <v>3592.5</v>
      </c>
    </row>
    <row r="6134" spans="1:10">
      <c r="A6134" s="519" t="s">
        <v>6349</v>
      </c>
      <c r="B6134" s="519" t="str">
        <f t="shared" si="95"/>
        <v>MONTAGEM E ASSENTAMENTO DE PECAS DE CHAPA DE ACO DE 1/2" DEESPESSURA,POR JUNTA SOLDADA,DE 1200MM DE DIAMETRO,INCLUSIVESOLDA,EXCLUSIVE FORNECIMENTO DAS PECAS E DOS MATERIAIS DE REVESTIMENTO DAS JUNTAS</v>
      </c>
      <c r="C6134" s="519" t="s">
        <v>36004</v>
      </c>
      <c r="D6134" s="519" t="s">
        <v>35998</v>
      </c>
      <c r="E6134" s="519" t="s">
        <v>35963</v>
      </c>
      <c r="F6134" s="519" t="s">
        <v>35964</v>
      </c>
      <c r="I6134" s="519" t="s">
        <v>5</v>
      </c>
      <c r="J6134" s="650">
        <v>3326.22</v>
      </c>
    </row>
    <row r="6135" spans="1:10">
      <c r="A6135" s="519" t="s">
        <v>6350</v>
      </c>
      <c r="B6135" s="519" t="str">
        <f t="shared" si="95"/>
        <v>MONTAGEM E ASSENTAMENTO DE PECAS DE CHAPA DE ACO DE 1/2" DEESPESSURA,POR JUNTA SOLDADA,DE 1500MM DE DIAMETRO,INCLUSIVESOLDA,EXCLUSIVE FORNECIMENTO DAS PECAS E DOS MATERIAIS DE REVESTIMENTO DAS JUNTAS</v>
      </c>
      <c r="C6135" s="519" t="s">
        <v>36004</v>
      </c>
      <c r="D6135" s="519" t="s">
        <v>36000</v>
      </c>
      <c r="E6135" s="519" t="s">
        <v>35963</v>
      </c>
      <c r="F6135" s="519" t="s">
        <v>35964</v>
      </c>
      <c r="I6135" s="519" t="s">
        <v>5</v>
      </c>
      <c r="J6135" s="650">
        <v>4480.75</v>
      </c>
    </row>
    <row r="6136" spans="1:10">
      <c r="A6136" s="519" t="s">
        <v>6351</v>
      </c>
      <c r="B6136" s="519" t="str">
        <f t="shared" si="95"/>
        <v>MONTAGEM E ASSENTAMENTO DE PECAS DE CHAPA DE ACO DE 1/2" DEESPESSURA,POR JUNTA SOLDADA,DE 1500MM DE DIAMETRO,INCLUSIVESOLDA,EXCLUSIVE FORNECIMENTO DAS PECAS E DOS MATERIAIS DE REVESTIMENTO DAS JUNTAS</v>
      </c>
      <c r="C6136" s="519" t="s">
        <v>36004</v>
      </c>
      <c r="D6136" s="519" t="s">
        <v>36000</v>
      </c>
      <c r="E6136" s="519" t="s">
        <v>35963</v>
      </c>
      <c r="F6136" s="519" t="s">
        <v>35964</v>
      </c>
      <c r="I6136" s="519" t="s">
        <v>5</v>
      </c>
      <c r="J6136" s="650">
        <v>4149.07</v>
      </c>
    </row>
    <row r="6137" spans="1:10">
      <c r="A6137" s="519" t="s">
        <v>6352</v>
      </c>
      <c r="B6137" s="519" t="str">
        <f t="shared" si="95"/>
        <v>MONTAGEM E ASSENTAMENTO DE PECAS DE CHAPA DE ACO DE 1/2" DEESPESSURA,POR JUNTA SOLDADA,DE 1750MM DE DIAMETRO,INCLUSIVESOLDA,EXCLUSIVE FORNECIMENTO DAS PECAS E DOS MATERIAIS DE REVESTIMENTO DAS JUNTAS</v>
      </c>
      <c r="C6137" s="519" t="s">
        <v>36004</v>
      </c>
      <c r="D6137" s="519" t="s">
        <v>36005</v>
      </c>
      <c r="E6137" s="519" t="s">
        <v>35963</v>
      </c>
      <c r="F6137" s="519" t="s">
        <v>35964</v>
      </c>
      <c r="I6137" s="519" t="s">
        <v>5</v>
      </c>
      <c r="J6137" s="650">
        <v>5228.1499999999996</v>
      </c>
    </row>
    <row r="6138" spans="1:10">
      <c r="A6138" s="519" t="s">
        <v>6353</v>
      </c>
      <c r="B6138" s="519" t="str">
        <f t="shared" si="95"/>
        <v>MONTAGEM E ASSENTAMENTO DE PECAS DE CHAPA DE ACO DE 1/2" DEESPESSURA,POR JUNTA SOLDADA,DE 1750MM DE DIAMETRO,INCLUSIVESOLDA,EXCLUSIVE FORNECIMENTO DAS PECAS E DOS MATERIAIS DE REVESTIMENTO DAS JUNTAS</v>
      </c>
      <c r="C6138" s="519" t="s">
        <v>36004</v>
      </c>
      <c r="D6138" s="519" t="s">
        <v>36005</v>
      </c>
      <c r="E6138" s="519" t="s">
        <v>35963</v>
      </c>
      <c r="F6138" s="519" t="s">
        <v>35964</v>
      </c>
      <c r="I6138" s="519" t="s">
        <v>5</v>
      </c>
      <c r="J6138" s="650">
        <v>4841.1000000000004</v>
      </c>
    </row>
    <row r="6139" spans="1:10">
      <c r="A6139" s="519" t="s">
        <v>6354</v>
      </c>
      <c r="B6139" s="519" t="str">
        <f t="shared" si="95"/>
        <v>MONTAGEM E ASSENTAMENTO DE PECAS DE CHAPA DE ACO DE 1/2" DEESPESSURA,POR JUNTA SOLDADA,DE 1800MM DE DIAMETRO,INCLUSIVESOLDA,EXCLUSIVE FORNECIMENTO DAS PECAS E DOS MATERIAIS DE REVESTIMENTO DAS JUNTAS</v>
      </c>
      <c r="C6139" s="519" t="s">
        <v>36004</v>
      </c>
      <c r="D6139" s="519" t="s">
        <v>36006</v>
      </c>
      <c r="E6139" s="519" t="s">
        <v>35963</v>
      </c>
      <c r="F6139" s="519" t="s">
        <v>35964</v>
      </c>
      <c r="I6139" s="519" t="s">
        <v>5</v>
      </c>
      <c r="J6139" s="650">
        <v>5364.49</v>
      </c>
    </row>
    <row r="6140" spans="1:10">
      <c r="A6140" s="519" t="s">
        <v>6355</v>
      </c>
      <c r="B6140" s="519" t="str">
        <f t="shared" si="95"/>
        <v>MONTAGEM E ASSENTAMENTO DE PECAS DE CHAPA DE ACO DE 1/2" DEESPESSURA,POR JUNTA SOLDADA,DE 1800MM DE DIAMETRO,INCLUSIVESOLDA,EXCLUSIVE FORNECIMENTO DAS PECAS E DOS MATERIAIS DE REVESTIMENTO DAS JUNTAS</v>
      </c>
      <c r="C6140" s="519" t="s">
        <v>36004</v>
      </c>
      <c r="D6140" s="519" t="s">
        <v>36006</v>
      </c>
      <c r="E6140" s="519" t="s">
        <v>35963</v>
      </c>
      <c r="F6140" s="519" t="s">
        <v>35964</v>
      </c>
      <c r="I6140" s="519" t="s">
        <v>5</v>
      </c>
      <c r="J6140" s="650">
        <v>4968.08</v>
      </c>
    </row>
    <row r="6141" spans="1:10">
      <c r="A6141" s="519" t="s">
        <v>6356</v>
      </c>
      <c r="B6141" s="519" t="str">
        <f t="shared" si="95"/>
        <v>MONTAGEM E ASSENTAMENTO DE PECAS DE CHAPA DE ACO DE 1/2" DEESPESSURA,POR JUNTA SOLDADA,DE 2000MM DE DIAMETRO,INCLUSIVESOLDA,EXCLUSIVE FORNECIMENTO DAS PECAS E DOS MATERIAIS DE REVESTIMENTO DAS JUNTAS</v>
      </c>
      <c r="C6141" s="519" t="s">
        <v>36004</v>
      </c>
      <c r="D6141" s="519" t="s">
        <v>36002</v>
      </c>
      <c r="E6141" s="519" t="s">
        <v>35963</v>
      </c>
      <c r="F6141" s="519" t="s">
        <v>35964</v>
      </c>
      <c r="I6141" s="519" t="s">
        <v>5</v>
      </c>
      <c r="J6141" s="650">
        <v>5952.1</v>
      </c>
    </row>
    <row r="6142" spans="1:10">
      <c r="A6142" s="519" t="s">
        <v>6357</v>
      </c>
      <c r="B6142" s="519" t="str">
        <f t="shared" si="95"/>
        <v>MONTAGEM E ASSENTAMENTO DE PECAS DE CHAPA DE ACO DE 1/2" DEESPESSURA,POR JUNTA SOLDADA,DE 2000MM DE DIAMETRO,INCLUSIVESOLDA,EXCLUSIVE FORNECIMENTO DAS PECAS E DOS MATERIAIS DE REVESTIMENTO DAS JUNTAS</v>
      </c>
      <c r="C6142" s="519" t="s">
        <v>36004</v>
      </c>
      <c r="D6142" s="519" t="s">
        <v>36002</v>
      </c>
      <c r="E6142" s="519" t="s">
        <v>35963</v>
      </c>
      <c r="F6142" s="519" t="s">
        <v>35964</v>
      </c>
      <c r="I6142" s="519" t="s">
        <v>5</v>
      </c>
      <c r="J6142" s="650">
        <v>5512.59</v>
      </c>
    </row>
    <row r="6143" spans="1:10">
      <c r="A6143" s="519" t="s">
        <v>6358</v>
      </c>
      <c r="B6143" s="519" t="str">
        <f t="shared" si="95"/>
        <v>MONTAGEM E ASSENTAMENTO DE PECAS DE CHAPA DE ACO DE 1/2" DEESPESSURA,POR JUNTA SOLDADA,DE 2500MM DE DIAMETRO,INCLUSIVESOLDA,EXCLUSIVE FORNECIMENTO DAS PECAS E DOS MATERIAIS DE REVESTIMENTO DAS JUNTAS</v>
      </c>
      <c r="C6143" s="519" t="s">
        <v>36004</v>
      </c>
      <c r="D6143" s="519" t="s">
        <v>36003</v>
      </c>
      <c r="E6143" s="519" t="s">
        <v>35963</v>
      </c>
      <c r="F6143" s="519" t="s">
        <v>35964</v>
      </c>
      <c r="I6143" s="519" t="s">
        <v>5</v>
      </c>
      <c r="J6143" s="650">
        <v>7434.6</v>
      </c>
    </row>
    <row r="6144" spans="1:10">
      <c r="A6144" s="519" t="s">
        <v>6359</v>
      </c>
      <c r="B6144" s="519" t="str">
        <f t="shared" si="95"/>
        <v>MONTAGEM E ASSENTAMENTO DE PECAS DE CHAPA DE ACO DE 1/2" DEESPESSURA,POR JUNTA SOLDADA,DE 2500MM DE DIAMETRO,INCLUSIVESOLDA,EXCLUSIVE FORNECIMENTO DAS PECAS E DOS MATERIAIS DE REVESTIMENTO DAS JUNTAS</v>
      </c>
      <c r="C6144" s="519" t="s">
        <v>36004</v>
      </c>
      <c r="D6144" s="519" t="s">
        <v>36003</v>
      </c>
      <c r="E6144" s="519" t="s">
        <v>35963</v>
      </c>
      <c r="F6144" s="519" t="s">
        <v>35964</v>
      </c>
      <c r="I6144" s="519" t="s">
        <v>5</v>
      </c>
      <c r="J6144" s="650">
        <v>6886.24</v>
      </c>
    </row>
    <row r="6145" spans="1:10">
      <c r="A6145" s="519" t="s">
        <v>6360</v>
      </c>
      <c r="B6145" s="519" t="str">
        <f t="shared" si="95"/>
        <v>MONTAGEM E ASSENTAMENTO DE PECAS DE CHAPA DE ACO DE 5/8" DEESPESSURA,POR JUNTA SOLDADA,DE 1800MM DE DIAMETRO,INCLUSIVESOLDA,EXCLUSIVE FORNECIMENTO DAS PECAS E DOS MATERIAIS DE REVESTIMENTO DAS JUNTAS</v>
      </c>
      <c r="C6145" s="519" t="s">
        <v>36007</v>
      </c>
      <c r="D6145" s="519" t="s">
        <v>36006</v>
      </c>
      <c r="E6145" s="519" t="s">
        <v>35963</v>
      </c>
      <c r="F6145" s="519" t="s">
        <v>35964</v>
      </c>
      <c r="I6145" s="519" t="s">
        <v>5</v>
      </c>
      <c r="J6145" s="650">
        <v>6809.1</v>
      </c>
    </row>
    <row r="6146" spans="1:10">
      <c r="A6146" s="519" t="s">
        <v>6361</v>
      </c>
      <c r="B6146" s="519" t="str">
        <f t="shared" si="95"/>
        <v>MONTAGEM E ASSENTAMENTO DE PECAS DE CHAPA DE ACO DE 5/8" DEESPESSURA,POR JUNTA SOLDADA,DE 1800MM DE DIAMETRO,INCLUSIVESOLDA,EXCLUSIVE FORNECIMENTO DAS PECAS E DOS MATERIAIS DE REVESTIMENTO DAS JUNTAS</v>
      </c>
      <c r="C6146" s="519" t="s">
        <v>36007</v>
      </c>
      <c r="D6146" s="519" t="s">
        <v>36006</v>
      </c>
      <c r="E6146" s="519" t="s">
        <v>35963</v>
      </c>
      <c r="F6146" s="519" t="s">
        <v>35964</v>
      </c>
      <c r="I6146" s="519" t="s">
        <v>5</v>
      </c>
      <c r="J6146" s="650">
        <v>6313.54</v>
      </c>
    </row>
    <row r="6147" spans="1:10">
      <c r="A6147" s="519" t="s">
        <v>6362</v>
      </c>
      <c r="B6147" s="519" t="str">
        <f t="shared" si="95"/>
        <v>MONTAGEM E ASSENTAMENTO DE PECAS DE CHAPA DE ACO DE 5/8" DEESPESSURA,POR JUNTA SOLDADA,DE 2000MM DE DIAMETRO,INCLUSIVESOLDA,EXCLUSIVE FORNECIMENTO DAS PECAS E DOS MATERIAIS DE REVESTIMENTO DAS JUNTAS</v>
      </c>
      <c r="C6147" s="519" t="s">
        <v>36007</v>
      </c>
      <c r="D6147" s="519" t="s">
        <v>36002</v>
      </c>
      <c r="E6147" s="519" t="s">
        <v>35963</v>
      </c>
      <c r="F6147" s="519" t="s">
        <v>35964</v>
      </c>
      <c r="I6147" s="519" t="s">
        <v>5</v>
      </c>
      <c r="J6147" s="650">
        <v>7556.38</v>
      </c>
    </row>
    <row r="6148" spans="1:10">
      <c r="A6148" s="519" t="s">
        <v>6363</v>
      </c>
      <c r="B6148" s="519" t="str">
        <f t="shared" si="95"/>
        <v>MONTAGEM E ASSENTAMENTO DE PECAS DE CHAPA DE ACO DE 5/8" DEESPESSURA,POR JUNTA SOLDADA,DE 2000MM DE DIAMETRO,INCLUSIVESOLDA,EXCLUSIVE FORNECIMENTO DAS PECAS E DOS MATERIAIS DE REVESTIMENTO DAS JUNTAS</v>
      </c>
      <c r="C6148" s="519" t="s">
        <v>36007</v>
      </c>
      <c r="D6148" s="519" t="s">
        <v>36002</v>
      </c>
      <c r="E6148" s="519" t="s">
        <v>35963</v>
      </c>
      <c r="F6148" s="519" t="s">
        <v>35964</v>
      </c>
      <c r="I6148" s="519" t="s">
        <v>5</v>
      </c>
      <c r="J6148" s="650">
        <v>7006.75</v>
      </c>
    </row>
    <row r="6149" spans="1:10">
      <c r="A6149" s="519" t="s">
        <v>6364</v>
      </c>
      <c r="B6149" s="519" t="str">
        <f t="shared" si="95"/>
        <v>MONTAGEM E ASSENTAMENTO DE PECAS DE CHAPA DE ACO DE 5/8" DEESPESSURA,POR JUNTA SOLDADA,DE 2500MM DE DIAMETRO,INCLUSIVESOLDA,EXCLUSIVE FORNECIMENTO DAS PECAS E DOS MATERIAIS DE REVESTIMENTO DAS JUNTAS</v>
      </c>
      <c r="C6149" s="519" t="s">
        <v>36007</v>
      </c>
      <c r="D6149" s="519" t="s">
        <v>36003</v>
      </c>
      <c r="E6149" s="519" t="s">
        <v>35963</v>
      </c>
      <c r="F6149" s="519" t="s">
        <v>35964</v>
      </c>
      <c r="I6149" s="519" t="s">
        <v>5</v>
      </c>
      <c r="J6149" s="650">
        <v>9441.81</v>
      </c>
    </row>
    <row r="6150" spans="1:10">
      <c r="A6150" s="519" t="s">
        <v>6365</v>
      </c>
      <c r="B6150" s="519" t="str">
        <f t="shared" si="95"/>
        <v>MONTAGEM E ASSENTAMENTO DE PECAS DE CHAPA DE ACO DE 5/8" DEESPESSURA,POR JUNTA SOLDADA,DE 2500MM DE DIAMETRO,INCLUSIVESOLDA,EXCLUSIVE FORNECIMENTO DAS PECAS E DOS MATERIAIS DE REVESTIMENTO DAS JUNTAS</v>
      </c>
      <c r="C6150" s="519" t="s">
        <v>36007</v>
      </c>
      <c r="D6150" s="519" t="s">
        <v>36003</v>
      </c>
      <c r="E6150" s="519" t="s">
        <v>35963</v>
      </c>
      <c r="F6150" s="519" t="s">
        <v>35964</v>
      </c>
      <c r="I6150" s="519" t="s">
        <v>5</v>
      </c>
      <c r="J6150" s="650">
        <v>8755.7099999999991</v>
      </c>
    </row>
    <row r="6151" spans="1:10">
      <c r="A6151" s="519" t="s">
        <v>6366</v>
      </c>
      <c r="B6151" s="519" t="str">
        <f t="shared" si="95"/>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51" s="519" t="s">
        <v>36008</v>
      </c>
      <c r="D6151" s="519" t="s">
        <v>36009</v>
      </c>
      <c r="E6151" s="519" t="s">
        <v>36010</v>
      </c>
      <c r="F6151" s="519" t="s">
        <v>36011</v>
      </c>
      <c r="G6151" s="519" t="s">
        <v>36012</v>
      </c>
      <c r="I6151" s="519" t="s">
        <v>5</v>
      </c>
      <c r="J6151" s="650">
        <v>83.89</v>
      </c>
    </row>
    <row r="6152" spans="1:10">
      <c r="A6152" s="519" t="s">
        <v>6367</v>
      </c>
      <c r="B6152" s="519" t="str">
        <f t="shared" ref="B6152:B6215" si="96">C6152&amp;D6152&amp;E6152&amp;F6152&amp;G6152&amp;H6152</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152" s="519" t="s">
        <v>36008</v>
      </c>
      <c r="D6152" s="519" t="s">
        <v>36009</v>
      </c>
      <c r="E6152" s="519" t="s">
        <v>36010</v>
      </c>
      <c r="F6152" s="519" t="s">
        <v>36011</v>
      </c>
      <c r="G6152" s="519" t="s">
        <v>36012</v>
      </c>
      <c r="I6152" s="519" t="s">
        <v>5</v>
      </c>
      <c r="J6152" s="650">
        <v>77.25</v>
      </c>
    </row>
    <row r="6153" spans="1:10">
      <c r="A6153" s="519" t="s">
        <v>6368</v>
      </c>
      <c r="B6153" s="519"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3" s="519" t="s">
        <v>36013</v>
      </c>
      <c r="D6153" s="519" t="s">
        <v>36014</v>
      </c>
      <c r="E6153" s="519" t="s">
        <v>36015</v>
      </c>
      <c r="F6153" s="519" t="s">
        <v>36016</v>
      </c>
      <c r="G6153" s="519" t="s">
        <v>36017</v>
      </c>
      <c r="I6153" s="519" t="s">
        <v>5</v>
      </c>
      <c r="J6153" s="650">
        <v>111.84</v>
      </c>
    </row>
    <row r="6154" spans="1:10">
      <c r="A6154" s="519" t="s">
        <v>6369</v>
      </c>
      <c r="B6154" s="519" t="str">
        <f t="shared" si="96"/>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154" s="519" t="s">
        <v>36013</v>
      </c>
      <c r="D6154" s="519" t="s">
        <v>36014</v>
      </c>
      <c r="E6154" s="519" t="s">
        <v>36015</v>
      </c>
      <c r="F6154" s="519" t="s">
        <v>36016</v>
      </c>
      <c r="G6154" s="519" t="s">
        <v>36017</v>
      </c>
      <c r="I6154" s="519" t="s">
        <v>5</v>
      </c>
      <c r="J6154" s="650">
        <v>102.99</v>
      </c>
    </row>
    <row r="6155" spans="1:10">
      <c r="A6155" s="519" t="s">
        <v>6370</v>
      </c>
      <c r="B6155" s="519"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5" s="519" t="s">
        <v>36008</v>
      </c>
      <c r="D6155" s="519" t="s">
        <v>36018</v>
      </c>
      <c r="E6155" s="519" t="s">
        <v>36015</v>
      </c>
      <c r="F6155" s="519" t="s">
        <v>36016</v>
      </c>
      <c r="G6155" s="519" t="s">
        <v>36017</v>
      </c>
      <c r="I6155" s="519" t="s">
        <v>5</v>
      </c>
      <c r="J6155" s="650">
        <v>139.82</v>
      </c>
    </row>
    <row r="6156" spans="1:10">
      <c r="A6156" s="519" t="s">
        <v>6371</v>
      </c>
      <c r="B6156" s="519" t="str">
        <f t="shared" si="96"/>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156" s="519" t="s">
        <v>36008</v>
      </c>
      <c r="D6156" s="519" t="s">
        <v>36018</v>
      </c>
      <c r="E6156" s="519" t="s">
        <v>36015</v>
      </c>
      <c r="F6156" s="519" t="s">
        <v>36016</v>
      </c>
      <c r="G6156" s="519" t="s">
        <v>36017</v>
      </c>
      <c r="I6156" s="519" t="s">
        <v>5</v>
      </c>
      <c r="J6156" s="650">
        <v>128.76</v>
      </c>
    </row>
    <row r="6157" spans="1:10">
      <c r="A6157" s="519" t="s">
        <v>6372</v>
      </c>
      <c r="B6157" s="519"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7" s="519" t="s">
        <v>36008</v>
      </c>
      <c r="D6157" s="519" t="s">
        <v>36019</v>
      </c>
      <c r="E6157" s="519" t="s">
        <v>36015</v>
      </c>
      <c r="F6157" s="519" t="s">
        <v>36016</v>
      </c>
      <c r="G6157" s="519" t="s">
        <v>36017</v>
      </c>
      <c r="I6157" s="519" t="s">
        <v>5</v>
      </c>
      <c r="J6157" s="650">
        <v>167.72</v>
      </c>
    </row>
    <row r="6158" spans="1:10">
      <c r="A6158" s="519" t="s">
        <v>6373</v>
      </c>
      <c r="B6158" s="519" t="str">
        <f t="shared" si="96"/>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158" s="519" t="s">
        <v>36008</v>
      </c>
      <c r="D6158" s="519" t="s">
        <v>36019</v>
      </c>
      <c r="E6158" s="519" t="s">
        <v>36015</v>
      </c>
      <c r="F6158" s="519" t="s">
        <v>36016</v>
      </c>
      <c r="G6158" s="519" t="s">
        <v>36017</v>
      </c>
      <c r="I6158" s="519" t="s">
        <v>5</v>
      </c>
      <c r="J6158" s="650">
        <v>154.44999999999999</v>
      </c>
    </row>
    <row r="6159" spans="1:10">
      <c r="A6159" s="519" t="s">
        <v>6374</v>
      </c>
      <c r="B6159" s="519"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59" s="519" t="s">
        <v>36008</v>
      </c>
      <c r="D6159" s="519" t="s">
        <v>36020</v>
      </c>
      <c r="E6159" s="519" t="s">
        <v>36015</v>
      </c>
      <c r="F6159" s="519" t="s">
        <v>36016</v>
      </c>
      <c r="G6159" s="519" t="s">
        <v>36017</v>
      </c>
      <c r="I6159" s="519" t="s">
        <v>5</v>
      </c>
      <c r="J6159" s="650">
        <v>223.81</v>
      </c>
    </row>
    <row r="6160" spans="1:10">
      <c r="A6160" s="519" t="s">
        <v>6375</v>
      </c>
      <c r="B6160" s="519" t="str">
        <f t="shared" si="96"/>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160" s="519" t="s">
        <v>36008</v>
      </c>
      <c r="D6160" s="519" t="s">
        <v>36020</v>
      </c>
      <c r="E6160" s="519" t="s">
        <v>36015</v>
      </c>
      <c r="F6160" s="519" t="s">
        <v>36016</v>
      </c>
      <c r="G6160" s="519" t="s">
        <v>36017</v>
      </c>
      <c r="I6160" s="519" t="s">
        <v>5</v>
      </c>
      <c r="J6160" s="650">
        <v>206.11</v>
      </c>
    </row>
    <row r="6161" spans="1:10">
      <c r="A6161" s="519" t="s">
        <v>6376</v>
      </c>
      <c r="B6161" s="519"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61" s="519" t="s">
        <v>36008</v>
      </c>
      <c r="D6161" s="519" t="s">
        <v>36021</v>
      </c>
      <c r="E6161" s="519" t="s">
        <v>36015</v>
      </c>
      <c r="F6161" s="519" t="s">
        <v>36016</v>
      </c>
      <c r="G6161" s="519" t="s">
        <v>36017</v>
      </c>
      <c r="I6161" s="519" t="s">
        <v>5</v>
      </c>
      <c r="J6161" s="650">
        <v>251.82</v>
      </c>
    </row>
    <row r="6162" spans="1:10">
      <c r="A6162" s="519" t="s">
        <v>6377</v>
      </c>
      <c r="B6162" s="519" t="str">
        <f t="shared" si="96"/>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162" s="519" t="s">
        <v>36008</v>
      </c>
      <c r="D6162" s="519" t="s">
        <v>36021</v>
      </c>
      <c r="E6162" s="519" t="s">
        <v>36015</v>
      </c>
      <c r="F6162" s="519" t="s">
        <v>36016</v>
      </c>
      <c r="G6162" s="519" t="s">
        <v>36017</v>
      </c>
      <c r="I6162" s="519" t="s">
        <v>5</v>
      </c>
      <c r="J6162" s="650">
        <v>231.9</v>
      </c>
    </row>
    <row r="6163" spans="1:10">
      <c r="A6163" s="519" t="s">
        <v>6378</v>
      </c>
      <c r="B6163" s="519"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3" s="519" t="s">
        <v>36008</v>
      </c>
      <c r="D6163" s="519" t="s">
        <v>36022</v>
      </c>
      <c r="E6163" s="519" t="s">
        <v>36015</v>
      </c>
      <c r="F6163" s="519" t="s">
        <v>36016</v>
      </c>
      <c r="G6163" s="519" t="s">
        <v>36017</v>
      </c>
      <c r="I6163" s="519" t="s">
        <v>5</v>
      </c>
      <c r="J6163" s="650">
        <v>279.39</v>
      </c>
    </row>
    <row r="6164" spans="1:10">
      <c r="A6164" s="519" t="s">
        <v>6379</v>
      </c>
      <c r="B6164" s="519" t="str">
        <f t="shared" si="96"/>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164" s="519" t="s">
        <v>36008</v>
      </c>
      <c r="D6164" s="519" t="s">
        <v>36022</v>
      </c>
      <c r="E6164" s="519" t="s">
        <v>36015</v>
      </c>
      <c r="F6164" s="519" t="s">
        <v>36016</v>
      </c>
      <c r="G6164" s="519" t="s">
        <v>36017</v>
      </c>
      <c r="I6164" s="519" t="s">
        <v>5</v>
      </c>
      <c r="J6164" s="650">
        <v>257.3</v>
      </c>
    </row>
    <row r="6165" spans="1:10">
      <c r="A6165" s="519" t="s">
        <v>6380</v>
      </c>
      <c r="B6165" s="519"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5" s="519" t="s">
        <v>36008</v>
      </c>
      <c r="D6165" s="519" t="s">
        <v>36023</v>
      </c>
      <c r="E6165" s="519" t="s">
        <v>36015</v>
      </c>
      <c r="F6165" s="519" t="s">
        <v>36016</v>
      </c>
      <c r="G6165" s="519" t="s">
        <v>36017</v>
      </c>
      <c r="I6165" s="519" t="s">
        <v>5</v>
      </c>
      <c r="J6165" s="650">
        <v>335.02</v>
      </c>
    </row>
    <row r="6166" spans="1:10">
      <c r="A6166" s="519" t="s">
        <v>6381</v>
      </c>
      <c r="B6166" s="519" t="str">
        <f t="shared" si="96"/>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166" s="519" t="s">
        <v>36008</v>
      </c>
      <c r="D6166" s="519" t="s">
        <v>36023</v>
      </c>
      <c r="E6166" s="519" t="s">
        <v>36015</v>
      </c>
      <c r="F6166" s="519" t="s">
        <v>36016</v>
      </c>
      <c r="G6166" s="519" t="s">
        <v>36017</v>
      </c>
      <c r="I6166" s="519" t="s">
        <v>5</v>
      </c>
      <c r="J6166" s="650">
        <v>308.51</v>
      </c>
    </row>
    <row r="6167" spans="1:10">
      <c r="A6167" s="519" t="s">
        <v>6382</v>
      </c>
      <c r="B6167" s="519"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7" s="519" t="s">
        <v>36008</v>
      </c>
      <c r="D6167" s="519" t="s">
        <v>36024</v>
      </c>
      <c r="E6167" s="519" t="s">
        <v>36015</v>
      </c>
      <c r="F6167" s="519" t="s">
        <v>36016</v>
      </c>
      <c r="G6167" s="519" t="s">
        <v>36017</v>
      </c>
      <c r="I6167" s="519" t="s">
        <v>5</v>
      </c>
      <c r="J6167" s="650">
        <v>391.59</v>
      </c>
    </row>
    <row r="6168" spans="1:10">
      <c r="A6168" s="519" t="s">
        <v>6383</v>
      </c>
      <c r="B6168" s="519" t="str">
        <f t="shared" si="96"/>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168" s="519" t="s">
        <v>36008</v>
      </c>
      <c r="D6168" s="519" t="s">
        <v>36024</v>
      </c>
      <c r="E6168" s="519" t="s">
        <v>36015</v>
      </c>
      <c r="F6168" s="519" t="s">
        <v>36016</v>
      </c>
      <c r="G6168" s="519" t="s">
        <v>36017</v>
      </c>
      <c r="I6168" s="519" t="s">
        <v>5</v>
      </c>
      <c r="J6168" s="650">
        <v>360.61</v>
      </c>
    </row>
    <row r="6169" spans="1:10">
      <c r="A6169" s="519" t="s">
        <v>6384</v>
      </c>
      <c r="B6169" s="519"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69" s="519" t="s">
        <v>36008</v>
      </c>
      <c r="D6169" s="519" t="s">
        <v>36025</v>
      </c>
      <c r="E6169" s="519" t="s">
        <v>36026</v>
      </c>
      <c r="F6169" s="519" t="s">
        <v>36027</v>
      </c>
      <c r="G6169" s="519" t="s">
        <v>36028</v>
      </c>
      <c r="I6169" s="519" t="s">
        <v>5</v>
      </c>
      <c r="J6169" s="650">
        <v>97.51</v>
      </c>
    </row>
    <row r="6170" spans="1:10">
      <c r="A6170" s="519" t="s">
        <v>6385</v>
      </c>
      <c r="B6170" s="519" t="str">
        <f t="shared" si="96"/>
        <v>EXECUCAO DE DEFLEXAO ATE 22°30',NO CAMPO,EM TUBULACAO DE CHAPA DE ACO SOLDADO COM ESPESSURA DE 1/4" E DIAMETRO DE 150MM,COMPREENDENDO POSICIONAMENO DO TUBO,REMOCAO DE REVESTIMENTOS,CORTE OBLIQUO,GIRO DE 180°,PREPARO DAS PONTAS,SOLDA E NOVOREVESTIMENTO DA JUNTA IDENTICO AO ORIGINAL</v>
      </c>
      <c r="C6170" s="519" t="s">
        <v>36008</v>
      </c>
      <c r="D6170" s="519" t="s">
        <v>36025</v>
      </c>
      <c r="E6170" s="519" t="s">
        <v>36026</v>
      </c>
      <c r="F6170" s="519" t="s">
        <v>36027</v>
      </c>
      <c r="G6170" s="519" t="s">
        <v>36028</v>
      </c>
      <c r="I6170" s="519" t="s">
        <v>5</v>
      </c>
      <c r="J6170" s="650">
        <v>89.95</v>
      </c>
    </row>
    <row r="6171" spans="1:10">
      <c r="A6171" s="519" t="s">
        <v>6386</v>
      </c>
      <c r="B6171" s="519"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71" s="519" t="s">
        <v>36008</v>
      </c>
      <c r="D6171" s="519" t="s">
        <v>36029</v>
      </c>
      <c r="E6171" s="519" t="s">
        <v>36030</v>
      </c>
      <c r="F6171" s="519" t="s">
        <v>36031</v>
      </c>
      <c r="G6171" s="519" t="s">
        <v>36032</v>
      </c>
      <c r="I6171" s="519" t="s">
        <v>5</v>
      </c>
      <c r="J6171" s="650">
        <v>129.97</v>
      </c>
    </row>
    <row r="6172" spans="1:10">
      <c r="A6172" s="519" t="s">
        <v>6387</v>
      </c>
      <c r="B6172" s="519" t="str">
        <f t="shared" si="96"/>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172" s="519" t="s">
        <v>36008</v>
      </c>
      <c r="D6172" s="519" t="s">
        <v>36029</v>
      </c>
      <c r="E6172" s="519" t="s">
        <v>36030</v>
      </c>
      <c r="F6172" s="519" t="s">
        <v>36031</v>
      </c>
      <c r="G6172" s="519" t="s">
        <v>36032</v>
      </c>
      <c r="I6172" s="519" t="s">
        <v>5</v>
      </c>
      <c r="J6172" s="650">
        <v>119.89</v>
      </c>
    </row>
    <row r="6173" spans="1:10">
      <c r="A6173" s="519" t="s">
        <v>6388</v>
      </c>
      <c r="B6173" s="519"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3" s="519" t="s">
        <v>36008</v>
      </c>
      <c r="D6173" s="519" t="s">
        <v>36033</v>
      </c>
      <c r="E6173" s="519" t="s">
        <v>36030</v>
      </c>
      <c r="F6173" s="519" t="s">
        <v>36031</v>
      </c>
      <c r="G6173" s="519" t="s">
        <v>36032</v>
      </c>
      <c r="I6173" s="519" t="s">
        <v>5</v>
      </c>
      <c r="J6173" s="650">
        <v>162.49</v>
      </c>
    </row>
    <row r="6174" spans="1:10">
      <c r="A6174" s="519" t="s">
        <v>6389</v>
      </c>
      <c r="B6174" s="519" t="str">
        <f t="shared" si="96"/>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174" s="519" t="s">
        <v>36008</v>
      </c>
      <c r="D6174" s="519" t="s">
        <v>36033</v>
      </c>
      <c r="E6174" s="519" t="s">
        <v>36030</v>
      </c>
      <c r="F6174" s="519" t="s">
        <v>36031</v>
      </c>
      <c r="G6174" s="519" t="s">
        <v>36032</v>
      </c>
      <c r="I6174" s="519" t="s">
        <v>5</v>
      </c>
      <c r="J6174" s="650">
        <v>149.9</v>
      </c>
    </row>
    <row r="6175" spans="1:10">
      <c r="A6175" s="519" t="s">
        <v>6390</v>
      </c>
      <c r="B6175" s="519"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5" s="519" t="s">
        <v>36008</v>
      </c>
      <c r="D6175" s="519" t="s">
        <v>36034</v>
      </c>
      <c r="E6175" s="519" t="s">
        <v>36030</v>
      </c>
      <c r="F6175" s="519" t="s">
        <v>36031</v>
      </c>
      <c r="G6175" s="519" t="s">
        <v>36028</v>
      </c>
      <c r="I6175" s="519" t="s">
        <v>5</v>
      </c>
      <c r="J6175" s="650">
        <v>194.93</v>
      </c>
    </row>
    <row r="6176" spans="1:10">
      <c r="A6176" s="519" t="s">
        <v>6391</v>
      </c>
      <c r="B6176" s="519" t="str">
        <f t="shared" si="96"/>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176" s="519" t="s">
        <v>36008</v>
      </c>
      <c r="D6176" s="519" t="s">
        <v>36034</v>
      </c>
      <c r="E6176" s="519" t="s">
        <v>36030</v>
      </c>
      <c r="F6176" s="519" t="s">
        <v>36031</v>
      </c>
      <c r="G6176" s="519" t="s">
        <v>36028</v>
      </c>
      <c r="I6176" s="519" t="s">
        <v>5</v>
      </c>
      <c r="J6176" s="650">
        <v>179.83</v>
      </c>
    </row>
    <row r="6177" spans="1:10">
      <c r="A6177" s="519" t="s">
        <v>6392</v>
      </c>
      <c r="B6177" s="519"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7" s="519" t="s">
        <v>36008</v>
      </c>
      <c r="D6177" s="519" t="s">
        <v>36035</v>
      </c>
      <c r="E6177" s="519" t="s">
        <v>36030</v>
      </c>
      <c r="F6177" s="519" t="s">
        <v>36031</v>
      </c>
      <c r="G6177" s="519" t="s">
        <v>36032</v>
      </c>
      <c r="I6177" s="519" t="s">
        <v>5</v>
      </c>
      <c r="J6177" s="650">
        <v>227.64</v>
      </c>
    </row>
    <row r="6178" spans="1:10">
      <c r="A6178" s="519" t="s">
        <v>6393</v>
      </c>
      <c r="B6178" s="519" t="str">
        <f t="shared" si="96"/>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178" s="519" t="s">
        <v>36008</v>
      </c>
      <c r="D6178" s="519" t="s">
        <v>36035</v>
      </c>
      <c r="E6178" s="519" t="s">
        <v>36030</v>
      </c>
      <c r="F6178" s="519" t="s">
        <v>36031</v>
      </c>
      <c r="G6178" s="519" t="s">
        <v>36032</v>
      </c>
      <c r="I6178" s="519" t="s">
        <v>5</v>
      </c>
      <c r="J6178" s="650">
        <v>210</v>
      </c>
    </row>
    <row r="6179" spans="1:10">
      <c r="A6179" s="519" t="s">
        <v>6394</v>
      </c>
      <c r="B6179" s="519"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79" s="519" t="s">
        <v>36008</v>
      </c>
      <c r="D6179" s="519" t="s">
        <v>36036</v>
      </c>
      <c r="E6179" s="519" t="s">
        <v>36030</v>
      </c>
      <c r="F6179" s="519" t="s">
        <v>36031</v>
      </c>
      <c r="G6179" s="519" t="s">
        <v>36032</v>
      </c>
      <c r="I6179" s="519" t="s">
        <v>5</v>
      </c>
      <c r="J6179" s="650">
        <v>260.08</v>
      </c>
    </row>
    <row r="6180" spans="1:10">
      <c r="A6180" s="519" t="s">
        <v>6395</v>
      </c>
      <c r="B6180" s="519" t="str">
        <f t="shared" si="96"/>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180" s="519" t="s">
        <v>36008</v>
      </c>
      <c r="D6180" s="519" t="s">
        <v>36036</v>
      </c>
      <c r="E6180" s="519" t="s">
        <v>36030</v>
      </c>
      <c r="F6180" s="519" t="s">
        <v>36031</v>
      </c>
      <c r="G6180" s="519" t="s">
        <v>36032</v>
      </c>
      <c r="I6180" s="519" t="s">
        <v>5</v>
      </c>
      <c r="J6180" s="650">
        <v>239.93</v>
      </c>
    </row>
    <row r="6181" spans="1:10">
      <c r="A6181" s="519" t="s">
        <v>6396</v>
      </c>
      <c r="B6181" s="519"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81" s="519" t="s">
        <v>36008</v>
      </c>
      <c r="D6181" s="519" t="s">
        <v>36037</v>
      </c>
      <c r="E6181" s="519" t="s">
        <v>36030</v>
      </c>
      <c r="F6181" s="519" t="s">
        <v>36031</v>
      </c>
      <c r="G6181" s="519" t="s">
        <v>36032</v>
      </c>
      <c r="I6181" s="519" t="s">
        <v>5</v>
      </c>
      <c r="J6181" s="650">
        <v>292.61</v>
      </c>
    </row>
    <row r="6182" spans="1:10">
      <c r="A6182" s="519" t="s">
        <v>6397</v>
      </c>
      <c r="B6182" s="519" t="str">
        <f t="shared" si="96"/>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182" s="519" t="s">
        <v>36008</v>
      </c>
      <c r="D6182" s="519" t="s">
        <v>36037</v>
      </c>
      <c r="E6182" s="519" t="s">
        <v>36030</v>
      </c>
      <c r="F6182" s="519" t="s">
        <v>36031</v>
      </c>
      <c r="G6182" s="519" t="s">
        <v>36032</v>
      </c>
      <c r="I6182" s="519" t="s">
        <v>5</v>
      </c>
      <c r="J6182" s="650">
        <v>269.94</v>
      </c>
    </row>
    <row r="6183" spans="1:10">
      <c r="A6183" s="519" t="s">
        <v>6398</v>
      </c>
      <c r="B6183" s="519"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3" s="519" t="s">
        <v>36008</v>
      </c>
      <c r="D6183" s="519" t="s">
        <v>36038</v>
      </c>
      <c r="E6183" s="519" t="s">
        <v>36030</v>
      </c>
      <c r="F6183" s="519" t="s">
        <v>36031</v>
      </c>
      <c r="G6183" s="519" t="s">
        <v>36032</v>
      </c>
      <c r="I6183" s="519" t="s">
        <v>5</v>
      </c>
      <c r="J6183" s="650">
        <v>324.74</v>
      </c>
    </row>
    <row r="6184" spans="1:10">
      <c r="A6184" s="519" t="s">
        <v>6399</v>
      </c>
      <c r="B6184" s="519" t="str">
        <f t="shared" si="96"/>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184" s="519" t="s">
        <v>36008</v>
      </c>
      <c r="D6184" s="519" t="s">
        <v>36038</v>
      </c>
      <c r="E6184" s="519" t="s">
        <v>36030</v>
      </c>
      <c r="F6184" s="519" t="s">
        <v>36031</v>
      </c>
      <c r="G6184" s="519" t="s">
        <v>36032</v>
      </c>
      <c r="I6184" s="519" t="s">
        <v>5</v>
      </c>
      <c r="J6184" s="650">
        <v>299.60000000000002</v>
      </c>
    </row>
    <row r="6185" spans="1:10">
      <c r="A6185" s="519" t="s">
        <v>6400</v>
      </c>
      <c r="B6185" s="519"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5" s="519" t="s">
        <v>36008</v>
      </c>
      <c r="D6185" s="519" t="s">
        <v>36039</v>
      </c>
      <c r="E6185" s="519" t="s">
        <v>36030</v>
      </c>
      <c r="F6185" s="519" t="s">
        <v>36031</v>
      </c>
      <c r="G6185" s="519" t="s">
        <v>36032</v>
      </c>
      <c r="I6185" s="519" t="s">
        <v>5</v>
      </c>
      <c r="J6185" s="650">
        <v>390.09</v>
      </c>
    </row>
    <row r="6186" spans="1:10">
      <c r="A6186" s="519" t="s">
        <v>6401</v>
      </c>
      <c r="B6186" s="519" t="str">
        <f t="shared" si="96"/>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186" s="519" t="s">
        <v>36008</v>
      </c>
      <c r="D6186" s="519" t="s">
        <v>36039</v>
      </c>
      <c r="E6186" s="519" t="s">
        <v>36030</v>
      </c>
      <c r="F6186" s="519" t="s">
        <v>36031</v>
      </c>
      <c r="G6186" s="519" t="s">
        <v>36032</v>
      </c>
      <c r="I6186" s="519" t="s">
        <v>5</v>
      </c>
      <c r="J6186" s="650">
        <v>359.86</v>
      </c>
    </row>
    <row r="6187" spans="1:10">
      <c r="A6187" s="519" t="s">
        <v>6402</v>
      </c>
      <c r="B6187" s="519"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7" s="519" t="s">
        <v>36008</v>
      </c>
      <c r="D6187" s="519" t="s">
        <v>36040</v>
      </c>
      <c r="E6187" s="519" t="s">
        <v>36030</v>
      </c>
      <c r="F6187" s="519" t="s">
        <v>36031</v>
      </c>
      <c r="G6187" s="519" t="s">
        <v>36032</v>
      </c>
      <c r="I6187" s="519" t="s">
        <v>5</v>
      </c>
      <c r="J6187" s="650">
        <v>455.06</v>
      </c>
    </row>
    <row r="6188" spans="1:10">
      <c r="A6188" s="519" t="s">
        <v>6403</v>
      </c>
      <c r="B6188" s="519" t="str">
        <f t="shared" si="96"/>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188" s="519" t="s">
        <v>36008</v>
      </c>
      <c r="D6188" s="519" t="s">
        <v>36040</v>
      </c>
      <c r="E6188" s="519" t="s">
        <v>36030</v>
      </c>
      <c r="F6188" s="519" t="s">
        <v>36031</v>
      </c>
      <c r="G6188" s="519" t="s">
        <v>36032</v>
      </c>
      <c r="I6188" s="519" t="s">
        <v>5</v>
      </c>
      <c r="J6188" s="650">
        <v>419.79</v>
      </c>
    </row>
    <row r="6189" spans="1:10">
      <c r="A6189" s="519" t="s">
        <v>6404</v>
      </c>
      <c r="B6189" s="519"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89" s="519" t="s">
        <v>36008</v>
      </c>
      <c r="D6189" s="519" t="s">
        <v>36041</v>
      </c>
      <c r="E6189" s="519" t="s">
        <v>36030</v>
      </c>
      <c r="F6189" s="519" t="s">
        <v>36031</v>
      </c>
      <c r="G6189" s="519" t="s">
        <v>36032</v>
      </c>
      <c r="I6189" s="519" t="s">
        <v>5</v>
      </c>
      <c r="J6189" s="650">
        <v>520.05999999999995</v>
      </c>
    </row>
    <row r="6190" spans="1:10">
      <c r="A6190" s="519" t="s">
        <v>6405</v>
      </c>
      <c r="B6190" s="519" t="str">
        <f t="shared" si="96"/>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190" s="519" t="s">
        <v>36008</v>
      </c>
      <c r="D6190" s="519" t="s">
        <v>36041</v>
      </c>
      <c r="E6190" s="519" t="s">
        <v>36030</v>
      </c>
      <c r="F6190" s="519" t="s">
        <v>36031</v>
      </c>
      <c r="G6190" s="519" t="s">
        <v>36032</v>
      </c>
      <c r="I6190" s="519" t="s">
        <v>5</v>
      </c>
      <c r="J6190" s="650">
        <v>479.76</v>
      </c>
    </row>
    <row r="6191" spans="1:10">
      <c r="A6191" s="519" t="s">
        <v>6406</v>
      </c>
      <c r="B6191" s="519"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91" s="519" t="s">
        <v>36008</v>
      </c>
      <c r="D6191" s="519" t="s">
        <v>36042</v>
      </c>
      <c r="E6191" s="519" t="s">
        <v>36015</v>
      </c>
      <c r="F6191" s="519" t="s">
        <v>36016</v>
      </c>
      <c r="G6191" s="519" t="s">
        <v>36017</v>
      </c>
      <c r="I6191" s="519" t="s">
        <v>5</v>
      </c>
      <c r="J6191" s="650">
        <v>241.83</v>
      </c>
    </row>
    <row r="6192" spans="1:10">
      <c r="A6192" s="519" t="s">
        <v>6407</v>
      </c>
      <c r="B6192" s="519" t="str">
        <f t="shared" si="96"/>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192" s="519" t="s">
        <v>36008</v>
      </c>
      <c r="D6192" s="519" t="s">
        <v>36042</v>
      </c>
      <c r="E6192" s="519" t="s">
        <v>36015</v>
      </c>
      <c r="F6192" s="519" t="s">
        <v>36016</v>
      </c>
      <c r="G6192" s="519" t="s">
        <v>36017</v>
      </c>
      <c r="I6192" s="519" t="s">
        <v>5</v>
      </c>
      <c r="J6192" s="650">
        <v>223.71</v>
      </c>
    </row>
    <row r="6193" spans="1:10">
      <c r="A6193" s="519" t="s">
        <v>6408</v>
      </c>
      <c r="B6193" s="519"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3" s="519" t="s">
        <v>36008</v>
      </c>
      <c r="D6193" s="519" t="s">
        <v>36043</v>
      </c>
      <c r="E6193" s="519" t="s">
        <v>36015</v>
      </c>
      <c r="F6193" s="519" t="s">
        <v>36016</v>
      </c>
      <c r="G6193" s="519" t="s">
        <v>36017</v>
      </c>
      <c r="I6193" s="519" t="s">
        <v>5</v>
      </c>
      <c r="J6193" s="650">
        <v>282.33</v>
      </c>
    </row>
    <row r="6194" spans="1:10">
      <c r="A6194" s="519" t="s">
        <v>6409</v>
      </c>
      <c r="B6194" s="519" t="str">
        <f t="shared" si="96"/>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194" s="519" t="s">
        <v>36008</v>
      </c>
      <c r="D6194" s="519" t="s">
        <v>36043</v>
      </c>
      <c r="E6194" s="519" t="s">
        <v>36015</v>
      </c>
      <c r="F6194" s="519" t="s">
        <v>36016</v>
      </c>
      <c r="G6194" s="519" t="s">
        <v>36017</v>
      </c>
      <c r="I6194" s="519" t="s">
        <v>5</v>
      </c>
      <c r="J6194" s="650">
        <v>261.17</v>
      </c>
    </row>
    <row r="6195" spans="1:10">
      <c r="A6195" s="519" t="s">
        <v>6410</v>
      </c>
      <c r="B6195" s="519"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5" s="519" t="s">
        <v>36008</v>
      </c>
      <c r="D6195" s="519" t="s">
        <v>36044</v>
      </c>
      <c r="E6195" s="519" t="s">
        <v>36015</v>
      </c>
      <c r="F6195" s="519" t="s">
        <v>36016</v>
      </c>
      <c r="G6195" s="519" t="s">
        <v>36017</v>
      </c>
      <c r="I6195" s="519" t="s">
        <v>5</v>
      </c>
      <c r="J6195" s="650">
        <v>322.61</v>
      </c>
    </row>
    <row r="6196" spans="1:10">
      <c r="A6196" s="519" t="s">
        <v>6411</v>
      </c>
      <c r="B6196" s="519" t="str">
        <f t="shared" si="96"/>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196" s="519" t="s">
        <v>36008</v>
      </c>
      <c r="D6196" s="519" t="s">
        <v>36044</v>
      </c>
      <c r="E6196" s="519" t="s">
        <v>36015</v>
      </c>
      <c r="F6196" s="519" t="s">
        <v>36016</v>
      </c>
      <c r="G6196" s="519" t="s">
        <v>36017</v>
      </c>
      <c r="I6196" s="519" t="s">
        <v>5</v>
      </c>
      <c r="J6196" s="650">
        <v>298.43</v>
      </c>
    </row>
    <row r="6197" spans="1:10">
      <c r="A6197" s="519" t="s">
        <v>6412</v>
      </c>
      <c r="B6197" s="519"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7" s="519" t="s">
        <v>36008</v>
      </c>
      <c r="D6197" s="519" t="s">
        <v>36045</v>
      </c>
      <c r="E6197" s="519" t="s">
        <v>36015</v>
      </c>
      <c r="F6197" s="519" t="s">
        <v>36016</v>
      </c>
      <c r="G6197" s="519" t="s">
        <v>36017</v>
      </c>
      <c r="I6197" s="519" t="s">
        <v>5</v>
      </c>
      <c r="J6197" s="650">
        <v>362.98</v>
      </c>
    </row>
    <row r="6198" spans="1:10">
      <c r="A6198" s="519" t="s">
        <v>6413</v>
      </c>
      <c r="B6198" s="519" t="str">
        <f t="shared" si="96"/>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198" s="519" t="s">
        <v>36008</v>
      </c>
      <c r="D6198" s="519" t="s">
        <v>36045</v>
      </c>
      <c r="E6198" s="519" t="s">
        <v>36015</v>
      </c>
      <c r="F6198" s="519" t="s">
        <v>36016</v>
      </c>
      <c r="G6198" s="519" t="s">
        <v>36017</v>
      </c>
      <c r="I6198" s="519" t="s">
        <v>5</v>
      </c>
      <c r="J6198" s="650">
        <v>335.78</v>
      </c>
    </row>
    <row r="6199" spans="1:10">
      <c r="A6199" s="519" t="s">
        <v>6414</v>
      </c>
      <c r="B6199" s="519"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199" s="519" t="s">
        <v>36008</v>
      </c>
      <c r="D6199" s="519" t="s">
        <v>36046</v>
      </c>
      <c r="E6199" s="519" t="s">
        <v>36015</v>
      </c>
      <c r="F6199" s="519" t="s">
        <v>36016</v>
      </c>
      <c r="G6199" s="519" t="s">
        <v>36017</v>
      </c>
      <c r="I6199" s="519" t="s">
        <v>5</v>
      </c>
      <c r="J6199" s="650">
        <v>403.27</v>
      </c>
    </row>
    <row r="6200" spans="1:10">
      <c r="A6200" s="519" t="s">
        <v>6415</v>
      </c>
      <c r="B6200" s="519" t="str">
        <f t="shared" si="96"/>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00" s="519" t="s">
        <v>36008</v>
      </c>
      <c r="D6200" s="519" t="s">
        <v>36046</v>
      </c>
      <c r="E6200" s="519" t="s">
        <v>36015</v>
      </c>
      <c r="F6200" s="519" t="s">
        <v>36016</v>
      </c>
      <c r="G6200" s="519" t="s">
        <v>36017</v>
      </c>
      <c r="I6200" s="519" t="s">
        <v>5</v>
      </c>
      <c r="J6200" s="650">
        <v>373.05</v>
      </c>
    </row>
    <row r="6201" spans="1:10">
      <c r="A6201" s="519" t="s">
        <v>6416</v>
      </c>
      <c r="B6201" s="519"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01" s="519" t="s">
        <v>36008</v>
      </c>
      <c r="D6201" s="519" t="s">
        <v>36047</v>
      </c>
      <c r="E6201" s="519" t="s">
        <v>36015</v>
      </c>
      <c r="F6201" s="519" t="s">
        <v>36016</v>
      </c>
      <c r="G6201" s="519" t="s">
        <v>36017</v>
      </c>
      <c r="I6201" s="519" t="s">
        <v>5</v>
      </c>
      <c r="J6201" s="650">
        <v>483.9</v>
      </c>
    </row>
    <row r="6202" spans="1:10">
      <c r="A6202" s="519" t="s">
        <v>6417</v>
      </c>
      <c r="B6202" s="519" t="str">
        <f t="shared" si="96"/>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02" s="519" t="s">
        <v>36008</v>
      </c>
      <c r="D6202" s="519" t="s">
        <v>36047</v>
      </c>
      <c r="E6202" s="519" t="s">
        <v>36015</v>
      </c>
      <c r="F6202" s="519" t="s">
        <v>36016</v>
      </c>
      <c r="G6202" s="519" t="s">
        <v>36017</v>
      </c>
      <c r="I6202" s="519" t="s">
        <v>5</v>
      </c>
      <c r="J6202" s="650">
        <v>447.64</v>
      </c>
    </row>
    <row r="6203" spans="1:10">
      <c r="A6203" s="519" t="s">
        <v>6418</v>
      </c>
      <c r="B6203" s="519"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3" s="519" t="s">
        <v>36008</v>
      </c>
      <c r="D6203" s="519" t="s">
        <v>36048</v>
      </c>
      <c r="E6203" s="519" t="s">
        <v>36015</v>
      </c>
      <c r="F6203" s="519" t="s">
        <v>36016</v>
      </c>
      <c r="G6203" s="519" t="s">
        <v>36017</v>
      </c>
      <c r="I6203" s="519" t="s">
        <v>5</v>
      </c>
      <c r="J6203" s="650">
        <v>564.15</v>
      </c>
    </row>
    <row r="6204" spans="1:10">
      <c r="A6204" s="519" t="s">
        <v>6419</v>
      </c>
      <c r="B6204" s="519" t="str">
        <f t="shared" si="96"/>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04" s="519" t="s">
        <v>36008</v>
      </c>
      <c r="D6204" s="519" t="s">
        <v>36048</v>
      </c>
      <c r="E6204" s="519" t="s">
        <v>36015</v>
      </c>
      <c r="F6204" s="519" t="s">
        <v>36016</v>
      </c>
      <c r="G6204" s="519" t="s">
        <v>36017</v>
      </c>
      <c r="I6204" s="519" t="s">
        <v>5</v>
      </c>
      <c r="J6204" s="650">
        <v>521.9</v>
      </c>
    </row>
    <row r="6205" spans="1:10">
      <c r="A6205" s="519" t="s">
        <v>6420</v>
      </c>
      <c r="B6205" s="519"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5" s="519" t="s">
        <v>36008</v>
      </c>
      <c r="D6205" s="519" t="s">
        <v>36049</v>
      </c>
      <c r="E6205" s="519" t="s">
        <v>36015</v>
      </c>
      <c r="F6205" s="519" t="s">
        <v>36016</v>
      </c>
      <c r="G6205" s="519" t="s">
        <v>36017</v>
      </c>
      <c r="I6205" s="519" t="s">
        <v>5</v>
      </c>
      <c r="J6205" s="650">
        <v>645.12</v>
      </c>
    </row>
    <row r="6206" spans="1:10">
      <c r="A6206" s="519" t="s">
        <v>6421</v>
      </c>
      <c r="B6206" s="519" t="str">
        <f t="shared" si="96"/>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06" s="519" t="s">
        <v>36008</v>
      </c>
      <c r="D6206" s="519" t="s">
        <v>36049</v>
      </c>
      <c r="E6206" s="519" t="s">
        <v>36015</v>
      </c>
      <c r="F6206" s="519" t="s">
        <v>36016</v>
      </c>
      <c r="G6206" s="519" t="s">
        <v>36017</v>
      </c>
      <c r="I6206" s="519" t="s">
        <v>5</v>
      </c>
      <c r="J6206" s="650">
        <v>596.78</v>
      </c>
    </row>
    <row r="6207" spans="1:10">
      <c r="A6207" s="519" t="s">
        <v>6422</v>
      </c>
      <c r="B6207" s="519"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7" s="519" t="s">
        <v>36008</v>
      </c>
      <c r="D6207" s="519" t="s">
        <v>36050</v>
      </c>
      <c r="E6207" s="519" t="s">
        <v>36015</v>
      </c>
      <c r="F6207" s="519" t="s">
        <v>36016</v>
      </c>
      <c r="G6207" s="519" t="s">
        <v>36017</v>
      </c>
      <c r="I6207" s="519" t="s">
        <v>5</v>
      </c>
      <c r="J6207" s="650">
        <v>725.68</v>
      </c>
    </row>
    <row r="6208" spans="1:10">
      <c r="A6208" s="519" t="s">
        <v>6423</v>
      </c>
      <c r="B6208" s="519" t="str">
        <f t="shared" si="96"/>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08" s="519" t="s">
        <v>36008</v>
      </c>
      <c r="D6208" s="519" t="s">
        <v>36050</v>
      </c>
      <c r="E6208" s="519" t="s">
        <v>36015</v>
      </c>
      <c r="F6208" s="519" t="s">
        <v>36016</v>
      </c>
      <c r="G6208" s="519" t="s">
        <v>36017</v>
      </c>
      <c r="I6208" s="519" t="s">
        <v>5</v>
      </c>
      <c r="J6208" s="650">
        <v>671.3</v>
      </c>
    </row>
    <row r="6209" spans="1:10">
      <c r="A6209" s="519" t="s">
        <v>6424</v>
      </c>
      <c r="B6209" s="519"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09" s="519" t="s">
        <v>36008</v>
      </c>
      <c r="D6209" s="519" t="s">
        <v>36051</v>
      </c>
      <c r="E6209" s="519" t="s">
        <v>36052</v>
      </c>
      <c r="F6209" s="519" t="s">
        <v>36053</v>
      </c>
      <c r="G6209" s="519" t="s">
        <v>36054</v>
      </c>
      <c r="I6209" s="519" t="s">
        <v>5</v>
      </c>
      <c r="J6209" s="650">
        <v>807.34</v>
      </c>
    </row>
    <row r="6210" spans="1:10">
      <c r="A6210" s="519" t="s">
        <v>6425</v>
      </c>
      <c r="B6210" s="519" t="str">
        <f t="shared" si="96"/>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10" s="519" t="s">
        <v>36008</v>
      </c>
      <c r="D6210" s="519" t="s">
        <v>36051</v>
      </c>
      <c r="E6210" s="519" t="s">
        <v>36052</v>
      </c>
      <c r="F6210" s="519" t="s">
        <v>36053</v>
      </c>
      <c r="G6210" s="519" t="s">
        <v>36054</v>
      </c>
      <c r="I6210" s="519" t="s">
        <v>5</v>
      </c>
      <c r="J6210" s="650">
        <v>746.9</v>
      </c>
    </row>
    <row r="6211" spans="1:10">
      <c r="A6211" s="519" t="s">
        <v>6426</v>
      </c>
      <c r="B6211" s="519"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11" s="519" t="s">
        <v>36008</v>
      </c>
      <c r="D6211" s="519" t="s">
        <v>36055</v>
      </c>
      <c r="E6211" s="519" t="s">
        <v>36052</v>
      </c>
      <c r="F6211" s="519" t="s">
        <v>36053</v>
      </c>
      <c r="G6211" s="519" t="s">
        <v>36054</v>
      </c>
      <c r="I6211" s="519" t="s">
        <v>5</v>
      </c>
      <c r="J6211" s="650">
        <v>967.74</v>
      </c>
    </row>
    <row r="6212" spans="1:10">
      <c r="A6212" s="519" t="s">
        <v>6427</v>
      </c>
      <c r="B6212" s="519" t="str">
        <f t="shared" si="96"/>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12" s="519" t="s">
        <v>36008</v>
      </c>
      <c r="D6212" s="519" t="s">
        <v>36055</v>
      </c>
      <c r="E6212" s="519" t="s">
        <v>36052</v>
      </c>
      <c r="F6212" s="519" t="s">
        <v>36053</v>
      </c>
      <c r="G6212" s="519" t="s">
        <v>36054</v>
      </c>
      <c r="I6212" s="519" t="s">
        <v>5</v>
      </c>
      <c r="J6212" s="650">
        <v>895.21</v>
      </c>
    </row>
    <row r="6213" spans="1:10">
      <c r="A6213" s="519" t="s">
        <v>6428</v>
      </c>
      <c r="B6213" s="519"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3" s="519" t="s">
        <v>36008</v>
      </c>
      <c r="D6213" s="519" t="s">
        <v>36056</v>
      </c>
      <c r="E6213" s="519" t="s">
        <v>36030</v>
      </c>
      <c r="F6213" s="519" t="s">
        <v>36031</v>
      </c>
      <c r="G6213" s="519" t="s">
        <v>36032</v>
      </c>
      <c r="I6213" s="519" t="s">
        <v>5</v>
      </c>
      <c r="J6213" s="650">
        <v>364.06</v>
      </c>
    </row>
    <row r="6214" spans="1:10">
      <c r="A6214" s="519" t="s">
        <v>6429</v>
      </c>
      <c r="B6214" s="519" t="str">
        <f t="shared" si="96"/>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14" s="519" t="s">
        <v>36008</v>
      </c>
      <c r="D6214" s="519" t="s">
        <v>36056</v>
      </c>
      <c r="E6214" s="519" t="s">
        <v>36030</v>
      </c>
      <c r="F6214" s="519" t="s">
        <v>36031</v>
      </c>
      <c r="G6214" s="519" t="s">
        <v>36032</v>
      </c>
      <c r="I6214" s="519" t="s">
        <v>5</v>
      </c>
      <c r="J6214" s="650">
        <v>337.03</v>
      </c>
    </row>
    <row r="6215" spans="1:10">
      <c r="A6215" s="519" t="s">
        <v>6430</v>
      </c>
      <c r="B6215" s="519" t="str">
        <f t="shared" si="96"/>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5" s="519" t="s">
        <v>36008</v>
      </c>
      <c r="D6215" s="519" t="s">
        <v>36057</v>
      </c>
      <c r="E6215" s="519" t="s">
        <v>36030</v>
      </c>
      <c r="F6215" s="519" t="s">
        <v>36031</v>
      </c>
      <c r="G6215" s="519" t="s">
        <v>36032</v>
      </c>
      <c r="I6215" s="519" t="s">
        <v>5</v>
      </c>
      <c r="J6215" s="650">
        <v>425.16</v>
      </c>
    </row>
    <row r="6216" spans="1:10">
      <c r="A6216" s="519" t="s">
        <v>6431</v>
      </c>
      <c r="B6216" s="519" t="str">
        <f t="shared" ref="B6216:B6279" si="97">C6216&amp;D6216&amp;E6216&amp;F6216&amp;G6216&amp;H6216</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16" s="519" t="s">
        <v>36008</v>
      </c>
      <c r="D6216" s="519" t="s">
        <v>36057</v>
      </c>
      <c r="E6216" s="519" t="s">
        <v>36030</v>
      </c>
      <c r="F6216" s="519" t="s">
        <v>36031</v>
      </c>
      <c r="G6216" s="519" t="s">
        <v>36032</v>
      </c>
      <c r="I6216" s="519" t="s">
        <v>5</v>
      </c>
      <c r="J6216" s="650">
        <v>393.59</v>
      </c>
    </row>
    <row r="6217" spans="1:10">
      <c r="A6217" s="519" t="s">
        <v>6432</v>
      </c>
      <c r="B6217" s="519"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7" s="519" t="s">
        <v>36008</v>
      </c>
      <c r="D6217" s="519" t="s">
        <v>36058</v>
      </c>
      <c r="E6217" s="519" t="s">
        <v>36030</v>
      </c>
      <c r="F6217" s="519" t="s">
        <v>36031</v>
      </c>
      <c r="G6217" s="519" t="s">
        <v>36032</v>
      </c>
      <c r="I6217" s="519" t="s">
        <v>5</v>
      </c>
      <c r="J6217" s="650">
        <v>485.79</v>
      </c>
    </row>
    <row r="6218" spans="1:10">
      <c r="A6218" s="519" t="s">
        <v>6433</v>
      </c>
      <c r="B6218" s="519" t="str">
        <f t="shared" si="97"/>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18" s="519" t="s">
        <v>36008</v>
      </c>
      <c r="D6218" s="519" t="s">
        <v>36058</v>
      </c>
      <c r="E6218" s="519" t="s">
        <v>36030</v>
      </c>
      <c r="F6218" s="519" t="s">
        <v>36031</v>
      </c>
      <c r="G6218" s="519" t="s">
        <v>36032</v>
      </c>
      <c r="I6218" s="519" t="s">
        <v>5</v>
      </c>
      <c r="J6218" s="650">
        <v>449.72</v>
      </c>
    </row>
    <row r="6219" spans="1:10">
      <c r="A6219" s="519" t="s">
        <v>6434</v>
      </c>
      <c r="B6219" s="519"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19" s="519" t="s">
        <v>36008</v>
      </c>
      <c r="D6219" s="519" t="s">
        <v>36059</v>
      </c>
      <c r="E6219" s="519" t="s">
        <v>36030</v>
      </c>
      <c r="F6219" s="519" t="s">
        <v>36031</v>
      </c>
      <c r="G6219" s="519" t="s">
        <v>36032</v>
      </c>
      <c r="I6219" s="519" t="s">
        <v>5</v>
      </c>
      <c r="J6219" s="650">
        <v>546.49</v>
      </c>
    </row>
    <row r="6220" spans="1:10">
      <c r="A6220" s="519" t="s">
        <v>6435</v>
      </c>
      <c r="B6220" s="519" t="str">
        <f t="shared" si="97"/>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20" s="519" t="s">
        <v>36008</v>
      </c>
      <c r="D6220" s="519" t="s">
        <v>36059</v>
      </c>
      <c r="E6220" s="519" t="s">
        <v>36030</v>
      </c>
      <c r="F6220" s="519" t="s">
        <v>36031</v>
      </c>
      <c r="G6220" s="519" t="s">
        <v>36032</v>
      </c>
      <c r="I6220" s="519" t="s">
        <v>5</v>
      </c>
      <c r="J6220" s="650">
        <v>505.91</v>
      </c>
    </row>
    <row r="6221" spans="1:10">
      <c r="A6221" s="519" t="s">
        <v>6436</v>
      </c>
      <c r="B6221" s="519"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21" s="519" t="s">
        <v>36008</v>
      </c>
      <c r="D6221" s="519" t="s">
        <v>36060</v>
      </c>
      <c r="E6221" s="519" t="s">
        <v>36030</v>
      </c>
      <c r="F6221" s="519" t="s">
        <v>36031</v>
      </c>
      <c r="G6221" s="519" t="s">
        <v>36032</v>
      </c>
      <c r="I6221" s="519" t="s">
        <v>5</v>
      </c>
      <c r="J6221" s="650">
        <v>607.17999999999995</v>
      </c>
    </row>
    <row r="6222" spans="1:10">
      <c r="A6222" s="519" t="s">
        <v>6437</v>
      </c>
      <c r="B6222" s="519" t="str">
        <f t="shared" si="97"/>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22" s="519" t="s">
        <v>36008</v>
      </c>
      <c r="D6222" s="519" t="s">
        <v>36060</v>
      </c>
      <c r="E6222" s="519" t="s">
        <v>36030</v>
      </c>
      <c r="F6222" s="519" t="s">
        <v>36031</v>
      </c>
      <c r="G6222" s="519" t="s">
        <v>36032</v>
      </c>
      <c r="I6222" s="519" t="s">
        <v>5</v>
      </c>
      <c r="J6222" s="650">
        <v>562.09</v>
      </c>
    </row>
    <row r="6223" spans="1:10">
      <c r="A6223" s="519" t="s">
        <v>6438</v>
      </c>
      <c r="B6223" s="519"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3" s="519" t="s">
        <v>36008</v>
      </c>
      <c r="D6223" s="519" t="s">
        <v>36061</v>
      </c>
      <c r="E6223" s="519" t="s">
        <v>36030</v>
      </c>
      <c r="F6223" s="519" t="s">
        <v>36031</v>
      </c>
      <c r="G6223" s="519" t="s">
        <v>36032</v>
      </c>
      <c r="I6223" s="519" t="s">
        <v>5</v>
      </c>
      <c r="J6223" s="650">
        <v>728.57</v>
      </c>
    </row>
    <row r="6224" spans="1:10">
      <c r="A6224" s="519" t="s">
        <v>6439</v>
      </c>
      <c r="B6224" s="519" t="str">
        <f t="shared" si="97"/>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24" s="519" t="s">
        <v>36008</v>
      </c>
      <c r="D6224" s="519" t="s">
        <v>36061</v>
      </c>
      <c r="E6224" s="519" t="s">
        <v>36030</v>
      </c>
      <c r="F6224" s="519" t="s">
        <v>36031</v>
      </c>
      <c r="G6224" s="519" t="s">
        <v>36032</v>
      </c>
      <c r="I6224" s="519" t="s">
        <v>5</v>
      </c>
      <c r="J6224" s="650">
        <v>674.47</v>
      </c>
    </row>
    <row r="6225" spans="1:10">
      <c r="A6225" s="519" t="s">
        <v>6440</v>
      </c>
      <c r="B6225" s="519"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5" s="519" t="s">
        <v>36008</v>
      </c>
      <c r="D6225" s="519" t="s">
        <v>36062</v>
      </c>
      <c r="E6225" s="519" t="s">
        <v>36030</v>
      </c>
      <c r="F6225" s="519" t="s">
        <v>36031</v>
      </c>
      <c r="G6225" s="519" t="s">
        <v>36032</v>
      </c>
      <c r="I6225" s="519" t="s">
        <v>5</v>
      </c>
      <c r="J6225" s="650">
        <v>849.9</v>
      </c>
    </row>
    <row r="6226" spans="1:10">
      <c r="A6226" s="519" t="s">
        <v>6441</v>
      </c>
      <c r="B6226" s="519" t="str">
        <f t="shared" si="97"/>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26" s="519" t="s">
        <v>36008</v>
      </c>
      <c r="D6226" s="519" t="s">
        <v>36062</v>
      </c>
      <c r="E6226" s="519" t="s">
        <v>36030</v>
      </c>
      <c r="F6226" s="519" t="s">
        <v>36031</v>
      </c>
      <c r="G6226" s="519" t="s">
        <v>36032</v>
      </c>
      <c r="I6226" s="519" t="s">
        <v>5</v>
      </c>
      <c r="J6226" s="650">
        <v>786.79</v>
      </c>
    </row>
    <row r="6227" spans="1:10">
      <c r="A6227" s="519" t="s">
        <v>6442</v>
      </c>
      <c r="B6227" s="519"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7" s="519" t="s">
        <v>36008</v>
      </c>
      <c r="D6227" s="519" t="s">
        <v>36063</v>
      </c>
      <c r="E6227" s="519" t="s">
        <v>36030</v>
      </c>
      <c r="F6227" s="519" t="s">
        <v>36031</v>
      </c>
      <c r="G6227" s="519" t="s">
        <v>36032</v>
      </c>
      <c r="I6227" s="519" t="s">
        <v>5</v>
      </c>
      <c r="J6227" s="650">
        <v>971.29</v>
      </c>
    </row>
    <row r="6228" spans="1:10">
      <c r="A6228" s="519" t="s">
        <v>6443</v>
      </c>
      <c r="B6228" s="519" t="str">
        <f t="shared" si="97"/>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28" s="519" t="s">
        <v>36008</v>
      </c>
      <c r="D6228" s="519" t="s">
        <v>36063</v>
      </c>
      <c r="E6228" s="519" t="s">
        <v>36030</v>
      </c>
      <c r="F6228" s="519" t="s">
        <v>36031</v>
      </c>
      <c r="G6228" s="519" t="s">
        <v>36032</v>
      </c>
      <c r="I6228" s="519" t="s">
        <v>5</v>
      </c>
      <c r="J6228" s="650">
        <v>899.17</v>
      </c>
    </row>
    <row r="6229" spans="1:10">
      <c r="A6229" s="519" t="s">
        <v>6444</v>
      </c>
      <c r="B6229" s="519"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29" s="519" t="s">
        <v>36008</v>
      </c>
      <c r="D6229" s="519" t="s">
        <v>36064</v>
      </c>
      <c r="E6229" s="519" t="s">
        <v>36030</v>
      </c>
      <c r="F6229" s="519" t="s">
        <v>36031</v>
      </c>
      <c r="G6229" s="519" t="s">
        <v>36032</v>
      </c>
      <c r="I6229" s="519" t="s">
        <v>5</v>
      </c>
      <c r="J6229" s="650">
        <v>1092.6400000000001</v>
      </c>
    </row>
    <row r="6230" spans="1:10">
      <c r="A6230" s="519" t="s">
        <v>6445</v>
      </c>
      <c r="B6230" s="519" t="str">
        <f t="shared" si="97"/>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30" s="519" t="s">
        <v>36008</v>
      </c>
      <c r="D6230" s="519" t="s">
        <v>36064</v>
      </c>
      <c r="E6230" s="519" t="s">
        <v>36030</v>
      </c>
      <c r="F6230" s="519" t="s">
        <v>36031</v>
      </c>
      <c r="G6230" s="519" t="s">
        <v>36032</v>
      </c>
      <c r="I6230" s="519" t="s">
        <v>5</v>
      </c>
      <c r="J6230" s="650">
        <v>1011.5</v>
      </c>
    </row>
    <row r="6231" spans="1:10">
      <c r="A6231" s="519" t="s">
        <v>6446</v>
      </c>
      <c r="B6231" s="519"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31" s="519" t="s">
        <v>36008</v>
      </c>
      <c r="D6231" s="519" t="s">
        <v>36065</v>
      </c>
      <c r="E6231" s="519" t="s">
        <v>36015</v>
      </c>
      <c r="F6231" s="519" t="s">
        <v>36016</v>
      </c>
      <c r="G6231" s="519" t="s">
        <v>36017</v>
      </c>
      <c r="I6231" s="519" t="s">
        <v>5</v>
      </c>
      <c r="J6231" s="650">
        <v>1214.3699999999999</v>
      </c>
    </row>
    <row r="6232" spans="1:10">
      <c r="A6232" s="519" t="s">
        <v>6447</v>
      </c>
      <c r="B6232" s="519" t="str">
        <f t="shared" si="97"/>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32" s="519" t="s">
        <v>36008</v>
      </c>
      <c r="D6232" s="519" t="s">
        <v>36065</v>
      </c>
      <c r="E6232" s="519" t="s">
        <v>36015</v>
      </c>
      <c r="F6232" s="519" t="s">
        <v>36016</v>
      </c>
      <c r="G6232" s="519" t="s">
        <v>36017</v>
      </c>
      <c r="I6232" s="519" t="s">
        <v>5</v>
      </c>
      <c r="J6232" s="650">
        <v>1124.19</v>
      </c>
    </row>
    <row r="6233" spans="1:10">
      <c r="A6233" s="519" t="s">
        <v>6448</v>
      </c>
      <c r="B6233" s="519"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3" s="519" t="s">
        <v>36008</v>
      </c>
      <c r="D6233" s="519" t="s">
        <v>36066</v>
      </c>
      <c r="E6233" s="519" t="s">
        <v>36015</v>
      </c>
      <c r="F6233" s="519" t="s">
        <v>36016</v>
      </c>
      <c r="G6233" s="519" t="s">
        <v>36017</v>
      </c>
      <c r="I6233" s="519" t="s">
        <v>5</v>
      </c>
      <c r="J6233" s="650">
        <v>1457.11</v>
      </c>
    </row>
    <row r="6234" spans="1:10">
      <c r="A6234" s="519" t="s">
        <v>6449</v>
      </c>
      <c r="B6234" s="519" t="str">
        <f t="shared" si="97"/>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34" s="519" t="s">
        <v>36008</v>
      </c>
      <c r="D6234" s="519" t="s">
        <v>36066</v>
      </c>
      <c r="E6234" s="519" t="s">
        <v>36015</v>
      </c>
      <c r="F6234" s="519" t="s">
        <v>36016</v>
      </c>
      <c r="G6234" s="519" t="s">
        <v>36017</v>
      </c>
      <c r="I6234" s="519" t="s">
        <v>5</v>
      </c>
      <c r="J6234" s="650">
        <v>1348.91</v>
      </c>
    </row>
    <row r="6235" spans="1:10">
      <c r="A6235" s="519" t="s">
        <v>6450</v>
      </c>
      <c r="B6235" s="519"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5" s="519" t="s">
        <v>36008</v>
      </c>
      <c r="D6235" s="519" t="s">
        <v>36067</v>
      </c>
      <c r="E6235" s="519" t="s">
        <v>36015</v>
      </c>
      <c r="F6235" s="519" t="s">
        <v>36016</v>
      </c>
      <c r="G6235" s="519" t="s">
        <v>36017</v>
      </c>
      <c r="I6235" s="519" t="s">
        <v>5</v>
      </c>
      <c r="J6235" s="650">
        <v>1578.48</v>
      </c>
    </row>
    <row r="6236" spans="1:10">
      <c r="A6236" s="519" t="s">
        <v>6451</v>
      </c>
      <c r="B6236" s="519" t="str">
        <f t="shared" si="97"/>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36" s="519" t="s">
        <v>36008</v>
      </c>
      <c r="D6236" s="519" t="s">
        <v>36067</v>
      </c>
      <c r="E6236" s="519" t="s">
        <v>36015</v>
      </c>
      <c r="F6236" s="519" t="s">
        <v>36016</v>
      </c>
      <c r="G6236" s="519" t="s">
        <v>36017</v>
      </c>
      <c r="I6236" s="519" t="s">
        <v>5</v>
      </c>
      <c r="J6236" s="650">
        <v>1461.27</v>
      </c>
    </row>
    <row r="6237" spans="1:10">
      <c r="A6237" s="519" t="s">
        <v>6452</v>
      </c>
      <c r="B6237" s="519"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7" s="519" t="s">
        <v>36008</v>
      </c>
      <c r="D6237" s="519" t="s">
        <v>36068</v>
      </c>
      <c r="E6237" s="519" t="s">
        <v>36015</v>
      </c>
      <c r="F6237" s="519" t="s">
        <v>36016</v>
      </c>
      <c r="G6237" s="519" t="s">
        <v>36017</v>
      </c>
      <c r="I6237" s="519" t="s">
        <v>5</v>
      </c>
      <c r="J6237" s="650">
        <v>1821.22</v>
      </c>
    </row>
    <row r="6238" spans="1:10">
      <c r="A6238" s="519" t="s">
        <v>6453</v>
      </c>
      <c r="B6238" s="519" t="str">
        <f t="shared" si="97"/>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38" s="519" t="s">
        <v>36008</v>
      </c>
      <c r="D6238" s="519" t="s">
        <v>36068</v>
      </c>
      <c r="E6238" s="519" t="s">
        <v>36015</v>
      </c>
      <c r="F6238" s="519" t="s">
        <v>36016</v>
      </c>
      <c r="G6238" s="519" t="s">
        <v>36017</v>
      </c>
      <c r="I6238" s="519" t="s">
        <v>5</v>
      </c>
      <c r="J6238" s="650">
        <v>1685.98</v>
      </c>
    </row>
    <row r="6239" spans="1:10">
      <c r="A6239" s="519" t="s">
        <v>6454</v>
      </c>
      <c r="B6239" s="519"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39" s="519" t="s">
        <v>36008</v>
      </c>
      <c r="D6239" s="519" t="s">
        <v>36069</v>
      </c>
      <c r="E6239" s="519" t="s">
        <v>36015</v>
      </c>
      <c r="F6239" s="519" t="s">
        <v>36016</v>
      </c>
      <c r="G6239" s="519" t="s">
        <v>36017</v>
      </c>
      <c r="I6239" s="519" t="s">
        <v>5</v>
      </c>
      <c r="J6239" s="650">
        <v>2428.4</v>
      </c>
    </row>
    <row r="6240" spans="1:10">
      <c r="A6240" s="519" t="s">
        <v>6455</v>
      </c>
      <c r="B6240" s="519" t="str">
        <f t="shared" si="97"/>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40" s="519" t="s">
        <v>36008</v>
      </c>
      <c r="D6240" s="519" t="s">
        <v>36069</v>
      </c>
      <c r="E6240" s="519" t="s">
        <v>36015</v>
      </c>
      <c r="F6240" s="519" t="s">
        <v>36016</v>
      </c>
      <c r="G6240" s="519" t="s">
        <v>36017</v>
      </c>
      <c r="I6240" s="519" t="s">
        <v>5</v>
      </c>
      <c r="J6240" s="650">
        <v>2248.08</v>
      </c>
    </row>
    <row r="6241" spans="1:10">
      <c r="A6241" s="519" t="s">
        <v>6456</v>
      </c>
      <c r="B6241" s="519"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41" s="519" t="s">
        <v>36008</v>
      </c>
      <c r="D6241" s="519" t="s">
        <v>36070</v>
      </c>
      <c r="E6241" s="519" t="s">
        <v>36015</v>
      </c>
      <c r="F6241" s="519" t="s">
        <v>36016</v>
      </c>
      <c r="G6241" s="519" t="s">
        <v>36017</v>
      </c>
      <c r="I6241" s="519" t="s">
        <v>5</v>
      </c>
      <c r="J6241" s="650">
        <v>3035.59</v>
      </c>
    </row>
    <row r="6242" spans="1:10">
      <c r="A6242" s="519" t="s">
        <v>6457</v>
      </c>
      <c r="B6242" s="519" t="str">
        <f t="shared" si="97"/>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42" s="519" t="s">
        <v>36008</v>
      </c>
      <c r="D6242" s="519" t="s">
        <v>36070</v>
      </c>
      <c r="E6242" s="519" t="s">
        <v>36015</v>
      </c>
      <c r="F6242" s="519" t="s">
        <v>36016</v>
      </c>
      <c r="G6242" s="519" t="s">
        <v>36017</v>
      </c>
      <c r="I6242" s="519" t="s">
        <v>5</v>
      </c>
      <c r="J6242" s="650">
        <v>2810.18</v>
      </c>
    </row>
    <row r="6243" spans="1:10">
      <c r="A6243" s="519" t="s">
        <v>6458</v>
      </c>
      <c r="B6243" s="519"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3" s="519" t="s">
        <v>36008</v>
      </c>
      <c r="D6243" s="519" t="s">
        <v>36071</v>
      </c>
      <c r="E6243" s="519" t="s">
        <v>36030</v>
      </c>
      <c r="F6243" s="519" t="s">
        <v>36031</v>
      </c>
      <c r="G6243" s="519" t="s">
        <v>36032</v>
      </c>
      <c r="I6243" s="519" t="s">
        <v>5</v>
      </c>
      <c r="J6243" s="650">
        <v>776.15</v>
      </c>
    </row>
    <row r="6244" spans="1:10">
      <c r="A6244" s="519" t="s">
        <v>6459</v>
      </c>
      <c r="B6244" s="519" t="str">
        <f t="shared" si="97"/>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44" s="519" t="s">
        <v>36008</v>
      </c>
      <c r="D6244" s="519" t="s">
        <v>36071</v>
      </c>
      <c r="E6244" s="519" t="s">
        <v>36030</v>
      </c>
      <c r="F6244" s="519" t="s">
        <v>36031</v>
      </c>
      <c r="G6244" s="519" t="s">
        <v>36032</v>
      </c>
      <c r="I6244" s="519" t="s">
        <v>5</v>
      </c>
      <c r="J6244" s="650">
        <v>719.37</v>
      </c>
    </row>
    <row r="6245" spans="1:10">
      <c r="A6245" s="519" t="s">
        <v>6460</v>
      </c>
      <c r="B6245" s="519"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5" s="519" t="s">
        <v>36008</v>
      </c>
      <c r="D6245" s="519" t="s">
        <v>36072</v>
      </c>
      <c r="E6245" s="519" t="s">
        <v>36030</v>
      </c>
      <c r="F6245" s="519" t="s">
        <v>36031</v>
      </c>
      <c r="G6245" s="519" t="s">
        <v>36032</v>
      </c>
      <c r="I6245" s="519" t="s">
        <v>5</v>
      </c>
      <c r="J6245" s="650">
        <v>931.29</v>
      </c>
    </row>
    <row r="6246" spans="1:10">
      <c r="A6246" s="519" t="s">
        <v>6461</v>
      </c>
      <c r="B6246" s="519" t="str">
        <f t="shared" si="97"/>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46" s="519" t="s">
        <v>36008</v>
      </c>
      <c r="D6246" s="519" t="s">
        <v>36072</v>
      </c>
      <c r="E6246" s="519" t="s">
        <v>36030</v>
      </c>
      <c r="F6246" s="519" t="s">
        <v>36031</v>
      </c>
      <c r="G6246" s="519" t="s">
        <v>36032</v>
      </c>
      <c r="I6246" s="519" t="s">
        <v>5</v>
      </c>
      <c r="J6246" s="650">
        <v>863.17</v>
      </c>
    </row>
    <row r="6247" spans="1:10">
      <c r="A6247" s="519" t="s">
        <v>6462</v>
      </c>
      <c r="B6247" s="519"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7" s="519" t="s">
        <v>36008</v>
      </c>
      <c r="D6247" s="519" t="s">
        <v>36073</v>
      </c>
      <c r="E6247" s="519" t="s">
        <v>36030</v>
      </c>
      <c r="F6247" s="519" t="s">
        <v>36031</v>
      </c>
      <c r="G6247" s="519" t="s">
        <v>36032</v>
      </c>
      <c r="I6247" s="519" t="s">
        <v>5</v>
      </c>
      <c r="J6247" s="650">
        <v>1086.4100000000001</v>
      </c>
    </row>
    <row r="6248" spans="1:10">
      <c r="A6248" s="519" t="s">
        <v>6463</v>
      </c>
      <c r="B6248" s="519" t="str">
        <f t="shared" si="97"/>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48" s="519" t="s">
        <v>36008</v>
      </c>
      <c r="D6248" s="519" t="s">
        <v>36073</v>
      </c>
      <c r="E6248" s="519" t="s">
        <v>36030</v>
      </c>
      <c r="F6248" s="519" t="s">
        <v>36031</v>
      </c>
      <c r="G6248" s="519" t="s">
        <v>36032</v>
      </c>
      <c r="I6248" s="519" t="s">
        <v>5</v>
      </c>
      <c r="J6248" s="650">
        <v>1006.94</v>
      </c>
    </row>
    <row r="6249" spans="1:10">
      <c r="A6249" s="519" t="s">
        <v>6464</v>
      </c>
      <c r="B6249" s="519"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49" s="519" t="s">
        <v>36008</v>
      </c>
      <c r="D6249" s="519" t="s">
        <v>36074</v>
      </c>
      <c r="E6249" s="519" t="s">
        <v>36030</v>
      </c>
      <c r="F6249" s="519" t="s">
        <v>36031</v>
      </c>
      <c r="G6249" s="519" t="s">
        <v>36032</v>
      </c>
      <c r="I6249" s="519" t="s">
        <v>5</v>
      </c>
      <c r="J6249" s="650">
        <v>1241.55</v>
      </c>
    </row>
    <row r="6250" spans="1:10">
      <c r="A6250" s="519" t="s">
        <v>6465</v>
      </c>
      <c r="B6250" s="519" t="str">
        <f t="shared" si="97"/>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250" s="519" t="s">
        <v>36008</v>
      </c>
      <c r="D6250" s="519" t="s">
        <v>36074</v>
      </c>
      <c r="E6250" s="519" t="s">
        <v>36030</v>
      </c>
      <c r="F6250" s="519" t="s">
        <v>36031</v>
      </c>
      <c r="G6250" s="519" t="s">
        <v>36032</v>
      </c>
      <c r="I6250" s="519" t="s">
        <v>5</v>
      </c>
      <c r="J6250" s="650">
        <v>1150.74</v>
      </c>
    </row>
    <row r="6251" spans="1:10">
      <c r="A6251" s="519" t="s">
        <v>6466</v>
      </c>
      <c r="B6251" s="519"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51" s="519" t="s">
        <v>36008</v>
      </c>
      <c r="D6251" s="519" t="s">
        <v>36075</v>
      </c>
      <c r="E6251" s="519" t="s">
        <v>36015</v>
      </c>
      <c r="F6251" s="519" t="s">
        <v>36031</v>
      </c>
      <c r="G6251" s="519" t="s">
        <v>36032</v>
      </c>
      <c r="I6251" s="519" t="s">
        <v>5</v>
      </c>
      <c r="J6251" s="650">
        <v>1396.68</v>
      </c>
    </row>
    <row r="6252" spans="1:10">
      <c r="A6252" s="519" t="s">
        <v>6467</v>
      </c>
      <c r="B6252" s="519" t="str">
        <f t="shared" si="97"/>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252" s="519" t="s">
        <v>36008</v>
      </c>
      <c r="D6252" s="519" t="s">
        <v>36075</v>
      </c>
      <c r="E6252" s="519" t="s">
        <v>36015</v>
      </c>
      <c r="F6252" s="519" t="s">
        <v>36031</v>
      </c>
      <c r="G6252" s="519" t="s">
        <v>36032</v>
      </c>
      <c r="I6252" s="519" t="s">
        <v>5</v>
      </c>
      <c r="J6252" s="650">
        <v>1294.52</v>
      </c>
    </row>
    <row r="6253" spans="1:10">
      <c r="A6253" s="519" t="s">
        <v>6468</v>
      </c>
      <c r="B6253" s="519"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3" s="519" t="s">
        <v>36008</v>
      </c>
      <c r="D6253" s="519" t="s">
        <v>36076</v>
      </c>
      <c r="E6253" s="519" t="s">
        <v>36015</v>
      </c>
      <c r="F6253" s="519" t="s">
        <v>36016</v>
      </c>
      <c r="G6253" s="519" t="s">
        <v>36017</v>
      </c>
      <c r="I6253" s="519" t="s">
        <v>5</v>
      </c>
      <c r="J6253" s="650">
        <v>1552.33</v>
      </c>
    </row>
    <row r="6254" spans="1:10">
      <c r="A6254" s="519" t="s">
        <v>6469</v>
      </c>
      <c r="B6254" s="519" t="str">
        <f t="shared" si="97"/>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254" s="519" t="s">
        <v>36008</v>
      </c>
      <c r="D6254" s="519" t="s">
        <v>36076</v>
      </c>
      <c r="E6254" s="519" t="s">
        <v>36015</v>
      </c>
      <c r="F6254" s="519" t="s">
        <v>36016</v>
      </c>
      <c r="G6254" s="519" t="s">
        <v>36017</v>
      </c>
      <c r="I6254" s="519" t="s">
        <v>5</v>
      </c>
      <c r="J6254" s="650">
        <v>1438.79</v>
      </c>
    </row>
    <row r="6255" spans="1:10">
      <c r="A6255" s="519" t="s">
        <v>6470</v>
      </c>
      <c r="B6255" s="519"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5" s="519" t="s">
        <v>36077</v>
      </c>
      <c r="D6255" s="519" t="s">
        <v>36078</v>
      </c>
      <c r="E6255" s="519" t="s">
        <v>36015</v>
      </c>
      <c r="F6255" s="519" t="s">
        <v>36016</v>
      </c>
      <c r="G6255" s="519" t="s">
        <v>36017</v>
      </c>
      <c r="I6255" s="519" t="s">
        <v>5</v>
      </c>
      <c r="J6255" s="650">
        <v>1862.61</v>
      </c>
    </row>
    <row r="6256" spans="1:10">
      <c r="A6256" s="519" t="s">
        <v>6471</v>
      </c>
      <c r="B6256" s="519" t="str">
        <f t="shared" si="97"/>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256" s="519" t="s">
        <v>36077</v>
      </c>
      <c r="D6256" s="519" t="s">
        <v>36078</v>
      </c>
      <c r="E6256" s="519" t="s">
        <v>36015</v>
      </c>
      <c r="F6256" s="519" t="s">
        <v>36016</v>
      </c>
      <c r="G6256" s="519" t="s">
        <v>36017</v>
      </c>
      <c r="I6256" s="519" t="s">
        <v>5</v>
      </c>
      <c r="J6256" s="650">
        <v>1726.37</v>
      </c>
    </row>
    <row r="6257" spans="1:10">
      <c r="A6257" s="519" t="s">
        <v>6472</v>
      </c>
      <c r="B6257" s="519"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7" s="519" t="s">
        <v>36008</v>
      </c>
      <c r="D6257" s="519" t="s">
        <v>36079</v>
      </c>
      <c r="E6257" s="519" t="s">
        <v>36015</v>
      </c>
      <c r="F6257" s="519" t="s">
        <v>36016</v>
      </c>
      <c r="G6257" s="519" t="s">
        <v>36017</v>
      </c>
      <c r="I6257" s="519" t="s">
        <v>5</v>
      </c>
      <c r="J6257" s="650">
        <v>2328.04</v>
      </c>
    </row>
    <row r="6258" spans="1:10">
      <c r="A6258" s="519" t="s">
        <v>6473</v>
      </c>
      <c r="B6258" s="519" t="str">
        <f t="shared" si="97"/>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258" s="519" t="s">
        <v>36008</v>
      </c>
      <c r="D6258" s="519" t="s">
        <v>36079</v>
      </c>
      <c r="E6258" s="519" t="s">
        <v>36015</v>
      </c>
      <c r="F6258" s="519" t="s">
        <v>36016</v>
      </c>
      <c r="G6258" s="519" t="s">
        <v>36017</v>
      </c>
      <c r="I6258" s="519" t="s">
        <v>5</v>
      </c>
      <c r="J6258" s="650">
        <v>2157.7600000000002</v>
      </c>
    </row>
    <row r="6259" spans="1:10">
      <c r="A6259" s="519" t="s">
        <v>6474</v>
      </c>
      <c r="B6259" s="519"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59" s="519" t="s">
        <v>36008</v>
      </c>
      <c r="D6259" s="519" t="s">
        <v>36080</v>
      </c>
      <c r="E6259" s="519" t="s">
        <v>36015</v>
      </c>
      <c r="F6259" s="519" t="s">
        <v>36016</v>
      </c>
      <c r="G6259" s="519" t="s">
        <v>36017</v>
      </c>
      <c r="I6259" s="519" t="s">
        <v>5</v>
      </c>
      <c r="J6259" s="650">
        <v>2716.33</v>
      </c>
    </row>
    <row r="6260" spans="1:10">
      <c r="A6260" s="519" t="s">
        <v>6475</v>
      </c>
      <c r="B6260" s="519" t="str">
        <f t="shared" si="97"/>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260" s="519" t="s">
        <v>36008</v>
      </c>
      <c r="D6260" s="519" t="s">
        <v>36080</v>
      </c>
      <c r="E6260" s="519" t="s">
        <v>36015</v>
      </c>
      <c r="F6260" s="519" t="s">
        <v>36016</v>
      </c>
      <c r="G6260" s="519" t="s">
        <v>36017</v>
      </c>
      <c r="I6260" s="519" t="s">
        <v>5</v>
      </c>
      <c r="J6260" s="650">
        <v>2517.65</v>
      </c>
    </row>
    <row r="6261" spans="1:10">
      <c r="A6261" s="519" t="s">
        <v>6476</v>
      </c>
      <c r="B6261" s="519"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61" s="519" t="s">
        <v>36008</v>
      </c>
      <c r="D6261" s="519" t="s">
        <v>36081</v>
      </c>
      <c r="E6261" s="519" t="s">
        <v>36015</v>
      </c>
      <c r="F6261" s="519" t="s">
        <v>36016</v>
      </c>
      <c r="G6261" s="519" t="s">
        <v>36017</v>
      </c>
      <c r="I6261" s="519" t="s">
        <v>5</v>
      </c>
      <c r="J6261" s="650">
        <v>2793.91</v>
      </c>
    </row>
    <row r="6262" spans="1:10">
      <c r="A6262" s="519" t="s">
        <v>6477</v>
      </c>
      <c r="B6262" s="519" t="str">
        <f t="shared" si="97"/>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262" s="519" t="s">
        <v>36008</v>
      </c>
      <c r="D6262" s="519" t="s">
        <v>36081</v>
      </c>
      <c r="E6262" s="519" t="s">
        <v>36015</v>
      </c>
      <c r="F6262" s="519" t="s">
        <v>36016</v>
      </c>
      <c r="G6262" s="519" t="s">
        <v>36017</v>
      </c>
      <c r="I6262" s="519" t="s">
        <v>5</v>
      </c>
      <c r="J6262" s="650">
        <v>2589.5500000000002</v>
      </c>
    </row>
    <row r="6263" spans="1:10">
      <c r="A6263" s="519" t="s">
        <v>6478</v>
      </c>
      <c r="B6263" s="519"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3" s="519" t="s">
        <v>36008</v>
      </c>
      <c r="D6263" s="519" t="s">
        <v>36082</v>
      </c>
      <c r="E6263" s="519" t="s">
        <v>36015</v>
      </c>
      <c r="F6263" s="519" t="s">
        <v>36016</v>
      </c>
      <c r="G6263" s="519" t="s">
        <v>36017</v>
      </c>
      <c r="I6263" s="519" t="s">
        <v>5</v>
      </c>
      <c r="J6263" s="650">
        <v>3104.16</v>
      </c>
    </row>
    <row r="6264" spans="1:10">
      <c r="A6264" s="519" t="s">
        <v>6479</v>
      </c>
      <c r="B6264" s="519" t="str">
        <f t="shared" si="97"/>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264" s="519" t="s">
        <v>36008</v>
      </c>
      <c r="D6264" s="519" t="s">
        <v>36082</v>
      </c>
      <c r="E6264" s="519" t="s">
        <v>36015</v>
      </c>
      <c r="F6264" s="519" t="s">
        <v>36016</v>
      </c>
      <c r="G6264" s="519" t="s">
        <v>36017</v>
      </c>
      <c r="I6264" s="519" t="s">
        <v>5</v>
      </c>
      <c r="J6264" s="650">
        <v>2877.11</v>
      </c>
    </row>
    <row r="6265" spans="1:10">
      <c r="A6265" s="519" t="s">
        <v>6480</v>
      </c>
      <c r="B6265" s="519"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5" s="519" t="s">
        <v>36008</v>
      </c>
      <c r="D6265" s="519" t="s">
        <v>36083</v>
      </c>
      <c r="E6265" s="519" t="s">
        <v>36015</v>
      </c>
      <c r="F6265" s="519" t="s">
        <v>36016</v>
      </c>
      <c r="G6265" s="519" t="s">
        <v>36017</v>
      </c>
      <c r="I6265" s="519" t="s">
        <v>5</v>
      </c>
      <c r="J6265" s="650">
        <v>3880.31</v>
      </c>
    </row>
    <row r="6266" spans="1:10">
      <c r="A6266" s="519" t="s">
        <v>6481</v>
      </c>
      <c r="B6266" s="519" t="str">
        <f t="shared" si="97"/>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266" s="519" t="s">
        <v>36008</v>
      </c>
      <c r="D6266" s="519" t="s">
        <v>36083</v>
      </c>
      <c r="E6266" s="519" t="s">
        <v>36015</v>
      </c>
      <c r="F6266" s="519" t="s">
        <v>36016</v>
      </c>
      <c r="G6266" s="519" t="s">
        <v>36017</v>
      </c>
      <c r="I6266" s="519" t="s">
        <v>5</v>
      </c>
      <c r="J6266" s="650">
        <v>3596.49</v>
      </c>
    </row>
    <row r="6267" spans="1:10">
      <c r="A6267" s="519" t="s">
        <v>6482</v>
      </c>
      <c r="B6267" s="519"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7" s="519" t="s">
        <v>36008</v>
      </c>
      <c r="D6267" s="519" t="s">
        <v>36084</v>
      </c>
      <c r="E6267" s="519" t="s">
        <v>36015</v>
      </c>
      <c r="F6267" s="519" t="s">
        <v>36016</v>
      </c>
      <c r="G6267" s="519" t="s">
        <v>36017</v>
      </c>
      <c r="I6267" s="519" t="s">
        <v>5</v>
      </c>
      <c r="J6267" s="650">
        <v>3522.52</v>
      </c>
    </row>
    <row r="6268" spans="1:10">
      <c r="A6268" s="519" t="s">
        <v>6483</v>
      </c>
      <c r="B6268" s="519" t="str">
        <f t="shared" si="97"/>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268" s="519" t="s">
        <v>36008</v>
      </c>
      <c r="D6268" s="519" t="s">
        <v>36084</v>
      </c>
      <c r="E6268" s="519" t="s">
        <v>36015</v>
      </c>
      <c r="F6268" s="519" t="s">
        <v>36016</v>
      </c>
      <c r="G6268" s="519" t="s">
        <v>36017</v>
      </c>
      <c r="I6268" s="519" t="s">
        <v>5</v>
      </c>
      <c r="J6268" s="650">
        <v>3267.8</v>
      </c>
    </row>
    <row r="6269" spans="1:10">
      <c r="A6269" s="519" t="s">
        <v>6484</v>
      </c>
      <c r="B6269" s="519"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69" s="519" t="s">
        <v>36008</v>
      </c>
      <c r="D6269" s="519" t="s">
        <v>36085</v>
      </c>
      <c r="E6269" s="519" t="s">
        <v>36015</v>
      </c>
      <c r="F6269" s="519" t="s">
        <v>36016</v>
      </c>
      <c r="G6269" s="519" t="s">
        <v>36017</v>
      </c>
      <c r="I6269" s="519" t="s">
        <v>5</v>
      </c>
      <c r="J6269" s="650">
        <v>3913.7</v>
      </c>
    </row>
    <row r="6270" spans="1:10">
      <c r="A6270" s="519" t="s">
        <v>6485</v>
      </c>
      <c r="B6270" s="519" t="str">
        <f t="shared" si="97"/>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270" s="519" t="s">
        <v>36008</v>
      </c>
      <c r="D6270" s="519" t="s">
        <v>36085</v>
      </c>
      <c r="E6270" s="519" t="s">
        <v>36015</v>
      </c>
      <c r="F6270" s="519" t="s">
        <v>36016</v>
      </c>
      <c r="G6270" s="519" t="s">
        <v>36017</v>
      </c>
      <c r="I6270" s="519" t="s">
        <v>5</v>
      </c>
      <c r="J6270" s="650">
        <v>3630.7</v>
      </c>
    </row>
    <row r="6271" spans="1:10">
      <c r="A6271" s="519" t="s">
        <v>6486</v>
      </c>
      <c r="B6271" s="519"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71" s="519" t="s">
        <v>36008</v>
      </c>
      <c r="D6271" s="519" t="s">
        <v>36086</v>
      </c>
      <c r="E6271" s="519" t="s">
        <v>36015</v>
      </c>
      <c r="F6271" s="519" t="s">
        <v>36016</v>
      </c>
      <c r="G6271" s="519" t="s">
        <v>36017</v>
      </c>
      <c r="I6271" s="519" t="s">
        <v>5</v>
      </c>
      <c r="J6271" s="650">
        <v>4892.3599999999997</v>
      </c>
    </row>
    <row r="6272" spans="1:10">
      <c r="A6272" s="519" t="s">
        <v>6487</v>
      </c>
      <c r="B6272" s="519" t="str">
        <f t="shared" si="97"/>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272" s="519" t="s">
        <v>36008</v>
      </c>
      <c r="D6272" s="519" t="s">
        <v>36086</v>
      </c>
      <c r="E6272" s="519" t="s">
        <v>36015</v>
      </c>
      <c r="F6272" s="519" t="s">
        <v>36016</v>
      </c>
      <c r="G6272" s="519" t="s">
        <v>36017</v>
      </c>
      <c r="I6272" s="519" t="s">
        <v>5</v>
      </c>
      <c r="J6272" s="650">
        <v>4538.58</v>
      </c>
    </row>
    <row r="6273" spans="1:10">
      <c r="A6273" s="519" t="s">
        <v>6488</v>
      </c>
      <c r="B6273" s="519" t="str">
        <f t="shared" si="97"/>
        <v>MONTAGEM DE PESCOCO DE DERIVACAO DE ACO,DIAMETRO DE 150MM,SOLDADO EM TUBO DUCTIL COM ELETRODO ESPECIAL,INCLUSIVE FURACAO DO TUBO</v>
      </c>
      <c r="C6273" s="519" t="s">
        <v>36087</v>
      </c>
      <c r="D6273" s="519" t="s">
        <v>36088</v>
      </c>
      <c r="E6273" s="519" t="s">
        <v>36089</v>
      </c>
      <c r="I6273" s="519" t="s">
        <v>5</v>
      </c>
      <c r="J6273" s="650">
        <v>243.47</v>
      </c>
    </row>
    <row r="6274" spans="1:10">
      <c r="A6274" s="519" t="s">
        <v>6489</v>
      </c>
      <c r="B6274" s="519" t="str">
        <f t="shared" si="97"/>
        <v>MONTAGEM DE PESCOCO DE DERIVACAO DE ACO,DIAMETRO DE 150MM,SOLDADO EM TUBO DUCTIL COM ELETRODO ESPECIAL,INCLUSIVE FURACAO DO TUBO</v>
      </c>
      <c r="C6274" s="519" t="s">
        <v>36087</v>
      </c>
      <c r="D6274" s="519" t="s">
        <v>36088</v>
      </c>
      <c r="E6274" s="519" t="s">
        <v>36089</v>
      </c>
      <c r="I6274" s="519" t="s">
        <v>5</v>
      </c>
      <c r="J6274" s="650">
        <v>230.49</v>
      </c>
    </row>
    <row r="6275" spans="1:10">
      <c r="A6275" s="519" t="s">
        <v>6490</v>
      </c>
      <c r="B6275" s="519" t="str">
        <f t="shared" si="97"/>
        <v>MONTAGEM DE PESCOCO DE DERIVACAO DE ACO,DIAMETRO DE 200MM,SOLDADO EM TUBO DUCTIL COM ELETRODO ESPECIAL,INCLUSIVE FURACAO DO TUBO</v>
      </c>
      <c r="C6275" s="519" t="s">
        <v>36090</v>
      </c>
      <c r="D6275" s="519" t="s">
        <v>36088</v>
      </c>
      <c r="E6275" s="519" t="s">
        <v>36089</v>
      </c>
      <c r="I6275" s="519" t="s">
        <v>5</v>
      </c>
      <c r="J6275" s="650">
        <v>256.2</v>
      </c>
    </row>
    <row r="6276" spans="1:10">
      <c r="A6276" s="519" t="s">
        <v>6491</v>
      </c>
      <c r="B6276" s="519" t="str">
        <f t="shared" si="97"/>
        <v>MONTAGEM DE PESCOCO DE DERIVACAO DE ACO,DIAMETRO DE 200MM,SOLDADO EM TUBO DUCTIL COM ELETRODO ESPECIAL,INCLUSIVE FURACAO DO TUBO</v>
      </c>
      <c r="C6276" s="519" t="s">
        <v>36090</v>
      </c>
      <c r="D6276" s="519" t="s">
        <v>36088</v>
      </c>
      <c r="E6276" s="519" t="s">
        <v>36089</v>
      </c>
      <c r="I6276" s="519" t="s">
        <v>5</v>
      </c>
      <c r="J6276" s="650">
        <v>242.59</v>
      </c>
    </row>
    <row r="6277" spans="1:10">
      <c r="A6277" s="519" t="s">
        <v>6492</v>
      </c>
      <c r="B6277" s="519" t="str">
        <f t="shared" si="97"/>
        <v>MONTAGEM DE PESCOCO DE DERIVACAO DE ACO,DIAMETRO DE 100MM,SOLDADO EM TUBO DUCTIL COM ELETRODO ESPECIAL,INCLUSIVE FURACAO DO TUBO</v>
      </c>
      <c r="C6277" s="519" t="s">
        <v>36091</v>
      </c>
      <c r="D6277" s="519" t="s">
        <v>36088</v>
      </c>
      <c r="E6277" s="519" t="s">
        <v>36089</v>
      </c>
      <c r="I6277" s="519" t="s">
        <v>5</v>
      </c>
      <c r="J6277" s="650">
        <v>196.68</v>
      </c>
    </row>
    <row r="6278" spans="1:10">
      <c r="A6278" s="519" t="s">
        <v>6493</v>
      </c>
      <c r="B6278" s="519" t="str">
        <f t="shared" si="97"/>
        <v>MONTAGEM DE PESCOCO DE DERIVACAO DE ACO,DIAMETRO DE 100MM,SOLDADO EM TUBO DUCTIL COM ELETRODO ESPECIAL,INCLUSIVE FURACAO DO TUBO</v>
      </c>
      <c r="C6278" s="519" t="s">
        <v>36091</v>
      </c>
      <c r="D6278" s="519" t="s">
        <v>36088</v>
      </c>
      <c r="E6278" s="519" t="s">
        <v>36089</v>
      </c>
      <c r="I6278" s="519" t="s">
        <v>5</v>
      </c>
      <c r="J6278" s="650">
        <v>185.03</v>
      </c>
    </row>
    <row r="6279" spans="1:10">
      <c r="A6279" s="519" t="s">
        <v>6494</v>
      </c>
      <c r="B6279" s="519" t="str">
        <f t="shared" si="97"/>
        <v>MONTAGEM DE PESCOCO DE DERIVACAO DE ACO,DIAMETRO DE 75MM,SOLDADO EM TUBO DUCTIL COM ELETRODO ESPECIAL,INCLUSIVE FURACAODO TUBO</v>
      </c>
      <c r="C6279" s="519" t="s">
        <v>36092</v>
      </c>
      <c r="D6279" s="519" t="s">
        <v>36093</v>
      </c>
      <c r="E6279" s="519" t="s">
        <v>36094</v>
      </c>
      <c r="I6279" s="519" t="s">
        <v>5</v>
      </c>
      <c r="J6279" s="650">
        <v>173.33</v>
      </c>
    </row>
    <row r="6280" spans="1:10">
      <c r="A6280" s="519" t="s">
        <v>6495</v>
      </c>
      <c r="B6280" s="519" t="str">
        <f t="shared" ref="B6280:B6343" si="98">C6280&amp;D6280&amp;E6280&amp;F6280&amp;G6280&amp;H6280</f>
        <v>MONTAGEM DE PESCOCO DE DERIVACAO DE ACO,DIAMETRO DE 75MM,SOLDADO EM TUBO DUCTIL COM ELETRODO ESPECIAL,INCLUSIVE FURACAODO TUBO</v>
      </c>
      <c r="C6280" s="519" t="s">
        <v>36092</v>
      </c>
      <c r="D6280" s="519" t="s">
        <v>36093</v>
      </c>
      <c r="E6280" s="519" t="s">
        <v>36094</v>
      </c>
      <c r="I6280" s="519" t="s">
        <v>5</v>
      </c>
      <c r="J6280" s="650">
        <v>162.37</v>
      </c>
    </row>
    <row r="6281" spans="1:10">
      <c r="A6281" s="519" t="s">
        <v>6496</v>
      </c>
      <c r="B6281" s="519" t="str">
        <f t="shared" si="98"/>
        <v>MONTAGEM DE JUNTA DRESSER COM ANCORAGENS(HARNESS),EXCLUSIVEA PECA,COM DIAMETRO DE 150MM. CUSTO POR PECA</v>
      </c>
      <c r="C6281" s="519" t="s">
        <v>36095</v>
      </c>
      <c r="D6281" s="519" t="s">
        <v>36096</v>
      </c>
      <c r="I6281" s="519" t="s">
        <v>5</v>
      </c>
      <c r="J6281" s="650">
        <v>164.14</v>
      </c>
    </row>
    <row r="6282" spans="1:10">
      <c r="A6282" s="519" t="s">
        <v>6497</v>
      </c>
      <c r="B6282" s="519" t="str">
        <f t="shared" si="98"/>
        <v>MONTAGEM DE JUNTA DRESSER COM ANCORAGENS(HARNESS),EXCLUSIVEA PECA,COM DIAMETRO DE 150MM. CUSTO POR PECA</v>
      </c>
      <c r="C6282" s="519" t="s">
        <v>36095</v>
      </c>
      <c r="D6282" s="519" t="s">
        <v>36096</v>
      </c>
      <c r="I6282" s="519" t="s">
        <v>5</v>
      </c>
      <c r="J6282" s="650">
        <v>150.21</v>
      </c>
    </row>
    <row r="6283" spans="1:10">
      <c r="A6283" s="519" t="s">
        <v>6498</v>
      </c>
      <c r="B6283" s="519" t="str">
        <f t="shared" si="98"/>
        <v>MONTAGEM DE JUNTA DRESSER COM ANCORAGENS(HARNESS),EXCLUSIVEA PECA,COM DIAMETRO DE 200MM. CUSTO POR PECA</v>
      </c>
      <c r="C6283" s="519" t="s">
        <v>36095</v>
      </c>
      <c r="D6283" s="519" t="s">
        <v>36097</v>
      </c>
      <c r="I6283" s="519" t="s">
        <v>5</v>
      </c>
      <c r="J6283" s="650">
        <v>205.49</v>
      </c>
    </row>
    <row r="6284" spans="1:10">
      <c r="A6284" s="519" t="s">
        <v>6499</v>
      </c>
      <c r="B6284" s="519" t="str">
        <f t="shared" si="98"/>
        <v>MONTAGEM DE JUNTA DRESSER COM ANCORAGENS(HARNESS),EXCLUSIVEA PECA,COM DIAMETRO DE 200MM. CUSTO POR PECA</v>
      </c>
      <c r="C6284" s="519" t="s">
        <v>36095</v>
      </c>
      <c r="D6284" s="519" t="s">
        <v>36097</v>
      </c>
      <c r="I6284" s="519" t="s">
        <v>5</v>
      </c>
      <c r="J6284" s="650">
        <v>188.77</v>
      </c>
    </row>
    <row r="6285" spans="1:10">
      <c r="A6285" s="519" t="s">
        <v>6500</v>
      </c>
      <c r="B6285" s="519" t="str">
        <f t="shared" si="98"/>
        <v>MONTAGEM DE JUNTA DRESSER COM ANCORAGENS(HARNESS),EXCLUSIVEA PECA,COM DIAMETRO DE 250MM. CUSTO POR PECA</v>
      </c>
      <c r="C6285" s="519" t="s">
        <v>36095</v>
      </c>
      <c r="D6285" s="519" t="s">
        <v>36098</v>
      </c>
      <c r="I6285" s="519" t="s">
        <v>5</v>
      </c>
      <c r="J6285" s="650">
        <v>255.55</v>
      </c>
    </row>
    <row r="6286" spans="1:10">
      <c r="A6286" s="519" t="s">
        <v>6501</v>
      </c>
      <c r="B6286" s="519" t="str">
        <f t="shared" si="98"/>
        <v>MONTAGEM DE JUNTA DRESSER COM ANCORAGENS(HARNESS),EXCLUSIVEA PECA,COM DIAMETRO DE 250MM. CUSTO POR PECA</v>
      </c>
      <c r="C6286" s="519" t="s">
        <v>36095</v>
      </c>
      <c r="D6286" s="519" t="s">
        <v>36098</v>
      </c>
      <c r="I6286" s="519" t="s">
        <v>5</v>
      </c>
      <c r="J6286" s="650">
        <v>234.81</v>
      </c>
    </row>
    <row r="6287" spans="1:10">
      <c r="A6287" s="519" t="s">
        <v>6502</v>
      </c>
      <c r="B6287" s="519" t="str">
        <f t="shared" si="98"/>
        <v>MONTAGEM DE JUNTA DRESSER COM ANCORAGENS(HARNESS),EXCLUSIVEA PECA,COM DIAMETRO DE 300MM. CUSTO POR PECA</v>
      </c>
      <c r="C6287" s="519" t="s">
        <v>36095</v>
      </c>
      <c r="D6287" s="519" t="s">
        <v>36099</v>
      </c>
      <c r="I6287" s="519" t="s">
        <v>5</v>
      </c>
      <c r="J6287" s="650">
        <v>356.34</v>
      </c>
    </row>
    <row r="6288" spans="1:10">
      <c r="A6288" s="519" t="s">
        <v>6503</v>
      </c>
      <c r="B6288" s="519" t="str">
        <f t="shared" si="98"/>
        <v>MONTAGEM DE JUNTA DRESSER COM ANCORAGENS(HARNESS),EXCLUSIVEA PECA,COM DIAMETRO DE 300MM. CUSTO POR PECA</v>
      </c>
      <c r="C6288" s="519" t="s">
        <v>36095</v>
      </c>
      <c r="D6288" s="519" t="s">
        <v>36099</v>
      </c>
      <c r="I6288" s="519" t="s">
        <v>5</v>
      </c>
      <c r="J6288" s="650">
        <v>328.82</v>
      </c>
    </row>
    <row r="6289" spans="1:10">
      <c r="A6289" s="519" t="s">
        <v>6504</v>
      </c>
      <c r="B6289" s="519" t="str">
        <f t="shared" si="98"/>
        <v>MONTAGEM DE JUNTA DRESSER COM ANCORAGENS(HARNESS),EXCLUSIVEA PECA,COM DIAMETRO DE 350MM. CUSTO POR PECA</v>
      </c>
      <c r="C6289" s="519" t="s">
        <v>36095</v>
      </c>
      <c r="D6289" s="519" t="s">
        <v>36100</v>
      </c>
      <c r="I6289" s="519" t="s">
        <v>5</v>
      </c>
      <c r="J6289" s="650">
        <v>413.44</v>
      </c>
    </row>
    <row r="6290" spans="1:10">
      <c r="A6290" s="519" t="s">
        <v>6505</v>
      </c>
      <c r="B6290" s="519" t="str">
        <f t="shared" si="98"/>
        <v>MONTAGEM DE JUNTA DRESSER COM ANCORAGENS(HARNESS),EXCLUSIVEA PECA,COM DIAMETRO DE 350MM. CUSTO POR PECA</v>
      </c>
      <c r="C6290" s="519" t="s">
        <v>36095</v>
      </c>
      <c r="D6290" s="519" t="s">
        <v>36100</v>
      </c>
      <c r="I6290" s="519" t="s">
        <v>5</v>
      </c>
      <c r="J6290" s="650">
        <v>381.62</v>
      </c>
    </row>
    <row r="6291" spans="1:10">
      <c r="A6291" s="519" t="s">
        <v>6506</v>
      </c>
      <c r="B6291" s="519" t="str">
        <f t="shared" si="98"/>
        <v>MONTAGEM DE JUNTA DRESSER COM ANCORAGENS(HARNESS),EXCLUSIVEA PECA,COM DIAMETRO DE 400MM. CUSTO POR PECA</v>
      </c>
      <c r="C6291" s="519" t="s">
        <v>36095</v>
      </c>
      <c r="D6291" s="519" t="s">
        <v>36101</v>
      </c>
      <c r="I6291" s="519" t="s">
        <v>5</v>
      </c>
      <c r="J6291" s="650">
        <v>478.96</v>
      </c>
    </row>
    <row r="6292" spans="1:10">
      <c r="A6292" s="519" t="s">
        <v>6507</v>
      </c>
      <c r="B6292" s="519" t="str">
        <f t="shared" si="98"/>
        <v>MONTAGEM DE JUNTA DRESSER COM ANCORAGENS(HARNESS),EXCLUSIVEA PECA,COM DIAMETRO DE 400MM. CUSTO POR PECA</v>
      </c>
      <c r="C6292" s="519" t="s">
        <v>36095</v>
      </c>
      <c r="D6292" s="519" t="s">
        <v>36101</v>
      </c>
      <c r="I6292" s="519" t="s">
        <v>5</v>
      </c>
      <c r="J6292" s="650">
        <v>441.71</v>
      </c>
    </row>
    <row r="6293" spans="1:10">
      <c r="A6293" s="519" t="s">
        <v>6508</v>
      </c>
      <c r="B6293" s="519" t="str">
        <f t="shared" si="98"/>
        <v>MONTAGEM DE JUNTA DRESSER COM ANCORAGENS(HARNESS),EXCLUSIVEA PECA,COM DIAMETRO DE 450MM. CUSTO POR PECA</v>
      </c>
      <c r="C6293" s="519" t="s">
        <v>36095</v>
      </c>
      <c r="D6293" s="519" t="s">
        <v>36102</v>
      </c>
      <c r="I6293" s="519" t="s">
        <v>5</v>
      </c>
      <c r="J6293" s="650">
        <v>695.62</v>
      </c>
    </row>
    <row r="6294" spans="1:10">
      <c r="A6294" s="519" t="s">
        <v>6509</v>
      </c>
      <c r="B6294" s="519" t="str">
        <f t="shared" si="98"/>
        <v>MONTAGEM DE JUNTA DRESSER COM ANCORAGENS(HARNESS),EXCLUSIVEA PECA,COM DIAMETRO DE 450MM. CUSTO POR PECA</v>
      </c>
      <c r="C6294" s="519" t="s">
        <v>36095</v>
      </c>
      <c r="D6294" s="519" t="s">
        <v>36102</v>
      </c>
      <c r="I6294" s="519" t="s">
        <v>5</v>
      </c>
      <c r="J6294" s="650">
        <v>643.77</v>
      </c>
    </row>
    <row r="6295" spans="1:10">
      <c r="A6295" s="519" t="s">
        <v>6510</v>
      </c>
      <c r="B6295" s="519" t="str">
        <f t="shared" si="98"/>
        <v>MONTAGEM DE JUNTA DRESSER COM ANCORAGENS(HARNESS),EXCLUSIVEA PECA,COM DIAMETRO DE 500MM. CUSTO POR PECA</v>
      </c>
      <c r="C6295" s="519" t="s">
        <v>36095</v>
      </c>
      <c r="D6295" s="519" t="s">
        <v>36103</v>
      </c>
      <c r="I6295" s="519" t="s">
        <v>5</v>
      </c>
      <c r="J6295" s="650">
        <v>766.45</v>
      </c>
    </row>
    <row r="6296" spans="1:10">
      <c r="A6296" s="519" t="s">
        <v>6511</v>
      </c>
      <c r="B6296" s="519" t="str">
        <f t="shared" si="98"/>
        <v>MONTAGEM DE JUNTA DRESSER COM ANCORAGENS(HARNESS),EXCLUSIVEA PECA,COM DIAMETRO DE 500MM. CUSTO POR PECA</v>
      </c>
      <c r="C6296" s="519" t="s">
        <v>36095</v>
      </c>
      <c r="D6296" s="519" t="s">
        <v>36103</v>
      </c>
      <c r="I6296" s="519" t="s">
        <v>5</v>
      </c>
      <c r="J6296" s="650">
        <v>709.69</v>
      </c>
    </row>
    <row r="6297" spans="1:10">
      <c r="A6297" s="519" t="s">
        <v>6512</v>
      </c>
      <c r="B6297" s="519" t="str">
        <f t="shared" si="98"/>
        <v>MONTAGEM DE JUNTA DRESSER COM ANCORAGENS(HARNESS),EXCLUSIVEA PECA,COM DIAMETRO DE 600MM. CUSTO POR PECA</v>
      </c>
      <c r="C6297" s="519" t="s">
        <v>36095</v>
      </c>
      <c r="D6297" s="519" t="s">
        <v>36104</v>
      </c>
      <c r="I6297" s="519" t="s">
        <v>5</v>
      </c>
      <c r="J6297" s="650">
        <v>911.75</v>
      </c>
    </row>
    <row r="6298" spans="1:10">
      <c r="A6298" s="519" t="s">
        <v>6513</v>
      </c>
      <c r="B6298" s="519" t="str">
        <f t="shared" si="98"/>
        <v>MONTAGEM DE JUNTA DRESSER COM ANCORAGENS(HARNESS),EXCLUSIVEA PECA,COM DIAMETRO DE 600MM. CUSTO POR PECA</v>
      </c>
      <c r="C6298" s="519" t="s">
        <v>36095</v>
      </c>
      <c r="D6298" s="519" t="s">
        <v>36104</v>
      </c>
      <c r="I6298" s="519" t="s">
        <v>5</v>
      </c>
      <c r="J6298" s="650">
        <v>844.8</v>
      </c>
    </row>
    <row r="6299" spans="1:10">
      <c r="A6299" s="519" t="s">
        <v>6514</v>
      </c>
      <c r="B6299" s="519" t="str">
        <f t="shared" si="98"/>
        <v>MONTAGEM DE JUNTA DRESSER COM ANCORAGENS(HARNESS),EXCLUSIVEA PECA,COM DIAMETRO DE 700MM. CUSTO POR PECA</v>
      </c>
      <c r="C6299" s="519" t="s">
        <v>36095</v>
      </c>
      <c r="D6299" s="519" t="s">
        <v>36105</v>
      </c>
      <c r="I6299" s="519" t="s">
        <v>5</v>
      </c>
      <c r="J6299" s="650">
        <v>1706.38</v>
      </c>
    </row>
    <row r="6300" spans="1:10">
      <c r="A6300" s="519" t="s">
        <v>6515</v>
      </c>
      <c r="B6300" s="519" t="str">
        <f t="shared" si="98"/>
        <v>MONTAGEM DE JUNTA DRESSER COM ANCORAGENS(HARNESS),EXCLUSIVEA PECA,COM DIAMETRO DE 700MM. CUSTO POR PECA</v>
      </c>
      <c r="C6300" s="519" t="s">
        <v>36095</v>
      </c>
      <c r="D6300" s="519" t="s">
        <v>36105</v>
      </c>
      <c r="I6300" s="519" t="s">
        <v>5</v>
      </c>
      <c r="J6300" s="650">
        <v>1581.71</v>
      </c>
    </row>
    <row r="6301" spans="1:10">
      <c r="A6301" s="519" t="s">
        <v>6516</v>
      </c>
      <c r="B6301" s="519" t="str">
        <f t="shared" si="98"/>
        <v>MONTAGEM DE JUNTA DRESSER COM ANCORAGENS(HARNESS),EXCLUSIVEA PECA,COM DIAMETRO DE 800MM. CUSTO POR PECA</v>
      </c>
      <c r="C6301" s="519" t="s">
        <v>36095</v>
      </c>
      <c r="D6301" s="519" t="s">
        <v>36106</v>
      </c>
      <c r="I6301" s="519" t="s">
        <v>5</v>
      </c>
      <c r="J6301" s="650">
        <v>2031.4</v>
      </c>
    </row>
    <row r="6302" spans="1:10">
      <c r="A6302" s="519" t="s">
        <v>6517</v>
      </c>
      <c r="B6302" s="519" t="str">
        <f t="shared" si="98"/>
        <v>MONTAGEM DE JUNTA DRESSER COM ANCORAGENS(HARNESS),EXCLUSIVEA PECA,COM DIAMETRO DE 800MM. CUSTO POR PECA</v>
      </c>
      <c r="C6302" s="519" t="s">
        <v>36095</v>
      </c>
      <c r="D6302" s="519" t="s">
        <v>36106</v>
      </c>
      <c r="I6302" s="519" t="s">
        <v>5</v>
      </c>
      <c r="J6302" s="650">
        <v>1888.06</v>
      </c>
    </row>
    <row r="6303" spans="1:10">
      <c r="A6303" s="519" t="s">
        <v>6518</v>
      </c>
      <c r="B6303" s="519" t="str">
        <f t="shared" si="98"/>
        <v>MONTAGEM DE JUNTA DRESSER COM ANCORAGENS(HARNESS),EXCLUSIVEA PECA,COM DIAMETRO DE 900MM. CUSTO POR PECA</v>
      </c>
      <c r="C6303" s="519" t="s">
        <v>36095</v>
      </c>
      <c r="D6303" s="519" t="s">
        <v>36107</v>
      </c>
      <c r="I6303" s="519" t="s">
        <v>5</v>
      </c>
      <c r="J6303" s="650">
        <v>2272.44</v>
      </c>
    </row>
    <row r="6304" spans="1:10">
      <c r="A6304" s="519" t="s">
        <v>6519</v>
      </c>
      <c r="B6304" s="519" t="str">
        <f t="shared" si="98"/>
        <v>MONTAGEM DE JUNTA DRESSER COM ANCORAGENS(HARNESS),EXCLUSIVEA PECA,COM DIAMETRO DE 900MM. CUSTO POR PECA</v>
      </c>
      <c r="C6304" s="519" t="s">
        <v>36095</v>
      </c>
      <c r="D6304" s="519" t="s">
        <v>36107</v>
      </c>
      <c r="I6304" s="519" t="s">
        <v>5</v>
      </c>
      <c r="J6304" s="650">
        <v>2111.61</v>
      </c>
    </row>
    <row r="6305" spans="1:10">
      <c r="A6305" s="519" t="s">
        <v>6520</v>
      </c>
      <c r="B6305" s="519" t="str">
        <f t="shared" si="98"/>
        <v>MONTAGEM DE JUNTA DRESSER COM ANCORAGENS(HARNESS),EXCLUSIVEA PECA,COM DIAMETRO DE 1000MM. CUSTO POR PECA</v>
      </c>
      <c r="C6305" s="519" t="s">
        <v>36095</v>
      </c>
      <c r="D6305" s="519" t="s">
        <v>36108</v>
      </c>
      <c r="I6305" s="519" t="s">
        <v>5</v>
      </c>
      <c r="J6305" s="650">
        <v>3278.35</v>
      </c>
    </row>
    <row r="6306" spans="1:10">
      <c r="A6306" s="519" t="s">
        <v>6521</v>
      </c>
      <c r="B6306" s="519" t="str">
        <f t="shared" si="98"/>
        <v>MONTAGEM DE JUNTA DRESSER COM ANCORAGENS(HARNESS),EXCLUSIVEA PECA,COM DIAMETRO DE 1000MM. CUSTO POR PECA</v>
      </c>
      <c r="C6306" s="519" t="s">
        <v>36095</v>
      </c>
      <c r="D6306" s="519" t="s">
        <v>36108</v>
      </c>
      <c r="I6306" s="519" t="s">
        <v>5</v>
      </c>
      <c r="J6306" s="650">
        <v>3047.45</v>
      </c>
    </row>
    <row r="6307" spans="1:10">
      <c r="A6307" s="519" t="s">
        <v>6522</v>
      </c>
      <c r="B6307" s="519" t="str">
        <f t="shared" si="98"/>
        <v>MONTAGEM DE JUNTA DRESSER COM ANCORAGENS(HARNESS),EXCLUSIVEA PECA,COM DIAMETRO DE 1200MM. CUSTO POR PECA</v>
      </c>
      <c r="C6307" s="519" t="s">
        <v>36095</v>
      </c>
      <c r="D6307" s="519" t="s">
        <v>36109</v>
      </c>
      <c r="I6307" s="519" t="s">
        <v>5</v>
      </c>
      <c r="J6307" s="650">
        <v>3911.72</v>
      </c>
    </row>
    <row r="6308" spans="1:10">
      <c r="A6308" s="519" t="s">
        <v>6523</v>
      </c>
      <c r="B6308" s="519" t="str">
        <f t="shared" si="98"/>
        <v>MONTAGEM DE JUNTA DRESSER COM ANCORAGENS(HARNESS),EXCLUSIVEA PECA,COM DIAMETRO DE 1200MM. CUSTO POR PECA</v>
      </c>
      <c r="C6308" s="519" t="s">
        <v>36095</v>
      </c>
      <c r="D6308" s="519" t="s">
        <v>36109</v>
      </c>
      <c r="I6308" s="519" t="s">
        <v>5</v>
      </c>
      <c r="J6308" s="650">
        <v>3635.46</v>
      </c>
    </row>
    <row r="6309" spans="1:10">
      <c r="A6309" s="519" t="s">
        <v>6524</v>
      </c>
      <c r="B6309" s="519" t="str">
        <f t="shared" si="98"/>
        <v>MONTAGEM DE JUNTA DRESSER COM ANCORAGENS(HARNESS),EXCLUSIVEA PECA,COM DIAMETRO DE 1300MM. CUSTO POR PECA</v>
      </c>
      <c r="C6309" s="519" t="s">
        <v>36095</v>
      </c>
      <c r="D6309" s="519" t="s">
        <v>36110</v>
      </c>
      <c r="I6309" s="519" t="s">
        <v>5</v>
      </c>
      <c r="J6309" s="650">
        <v>4240.1099999999997</v>
      </c>
    </row>
    <row r="6310" spans="1:10">
      <c r="A6310" s="519" t="s">
        <v>6525</v>
      </c>
      <c r="B6310" s="519" t="str">
        <f t="shared" si="98"/>
        <v>MONTAGEM DE JUNTA DRESSER COM ANCORAGENS(HARNESS),EXCLUSIVEA PECA,COM DIAMETRO DE 1300MM. CUSTO POR PECA</v>
      </c>
      <c r="C6310" s="519" t="s">
        <v>36095</v>
      </c>
      <c r="D6310" s="519" t="s">
        <v>36110</v>
      </c>
      <c r="I6310" s="519" t="s">
        <v>5</v>
      </c>
      <c r="J6310" s="650">
        <v>3939.63</v>
      </c>
    </row>
    <row r="6311" spans="1:10">
      <c r="A6311" s="519" t="s">
        <v>6526</v>
      </c>
      <c r="B6311" s="519" t="str">
        <f t="shared" si="98"/>
        <v>MONTAGEM DE JUNTA DRESSER COM ANCORAGENS(HARNESS),EXCLUSIVEA PECA,COM DIAMETRO DE 1500MM. CUSTO POR PECA</v>
      </c>
      <c r="C6311" s="519" t="s">
        <v>36095</v>
      </c>
      <c r="D6311" s="519" t="s">
        <v>36111</v>
      </c>
      <c r="I6311" s="519" t="s">
        <v>5</v>
      </c>
      <c r="J6311" s="650">
        <v>6245.26</v>
      </c>
    </row>
    <row r="6312" spans="1:10">
      <c r="A6312" s="519" t="s">
        <v>6527</v>
      </c>
      <c r="B6312" s="519" t="str">
        <f t="shared" si="98"/>
        <v>MONTAGEM DE JUNTA DRESSER COM ANCORAGENS(HARNESS),EXCLUSIVEA PECA,COM DIAMETRO DE 1500MM. CUSTO POR PECA</v>
      </c>
      <c r="C6312" s="519" t="s">
        <v>36095</v>
      </c>
      <c r="D6312" s="519" t="s">
        <v>36111</v>
      </c>
      <c r="I6312" s="519" t="s">
        <v>5</v>
      </c>
      <c r="J6312" s="650">
        <v>5805.2</v>
      </c>
    </row>
    <row r="6313" spans="1:10">
      <c r="A6313" s="519" t="s">
        <v>6528</v>
      </c>
      <c r="B6313" s="519" t="str">
        <f t="shared" si="98"/>
        <v>MONTAGEM DE JUNTA DRESSER COM ANCORAGENS(HARNESS),EXCLUSIVEA PECA,COM DIAMETRO DE 2000MM. CUSTO POR PECA</v>
      </c>
      <c r="C6313" s="519" t="s">
        <v>36095</v>
      </c>
      <c r="D6313" s="519" t="s">
        <v>36112</v>
      </c>
      <c r="I6313" s="519" t="s">
        <v>5</v>
      </c>
      <c r="J6313" s="650">
        <v>8291.18</v>
      </c>
    </row>
    <row r="6314" spans="1:10">
      <c r="A6314" s="519" t="s">
        <v>6529</v>
      </c>
      <c r="B6314" s="519" t="str">
        <f t="shared" si="98"/>
        <v>MONTAGEM DE JUNTA DRESSER COM ANCORAGENS(HARNESS),EXCLUSIVEA PECA,COM DIAMETRO DE 2000MM. CUSTO POR PECA</v>
      </c>
      <c r="C6314" s="519" t="s">
        <v>36095</v>
      </c>
      <c r="D6314" s="519" t="s">
        <v>36112</v>
      </c>
      <c r="I6314" s="519" t="s">
        <v>5</v>
      </c>
      <c r="J6314" s="650">
        <v>7705.79</v>
      </c>
    </row>
    <row r="6315" spans="1:10">
      <c r="A6315" s="519" t="s">
        <v>6530</v>
      </c>
      <c r="B6315" s="519" t="str">
        <f t="shared" si="98"/>
        <v>MONTAGEM DE JUNTA DRESSER COM ANCORAGENS(HARNESS),EXCLUSIVEA PECA,COM DIAMETRO DE 2500MM. CUSTO POR PECA</v>
      </c>
      <c r="C6315" s="519" t="s">
        <v>36095</v>
      </c>
      <c r="D6315" s="519" t="s">
        <v>36113</v>
      </c>
      <c r="I6315" s="519" t="s">
        <v>5</v>
      </c>
      <c r="J6315" s="650">
        <v>10358.07</v>
      </c>
    </row>
    <row r="6316" spans="1:10">
      <c r="A6316" s="519" t="s">
        <v>6531</v>
      </c>
      <c r="B6316" s="519" t="str">
        <f t="shared" si="98"/>
        <v>MONTAGEM DE JUNTA DRESSER COM ANCORAGENS(HARNESS),EXCLUSIVEA PECA,COM DIAMETRO DE 2500MM. CUSTO POR PECA</v>
      </c>
      <c r="C6316" s="519" t="s">
        <v>36095</v>
      </c>
      <c r="D6316" s="519" t="s">
        <v>36113</v>
      </c>
      <c r="I6316" s="519" t="s">
        <v>5</v>
      </c>
      <c r="J6316" s="650">
        <v>9624.91</v>
      </c>
    </row>
    <row r="6317" spans="1:10">
      <c r="A6317" s="519" t="s">
        <v>6532</v>
      </c>
      <c r="B6317" s="519" t="str">
        <f t="shared" si="98"/>
        <v>MONTAGEM PREVIA DE VAOS RETOS, PARA TRAVESSIAS AEREAS DE ADUTORAS DE ACO,COM DIAMETRO DE 300MM</v>
      </c>
      <c r="C6317" s="519" t="s">
        <v>36114</v>
      </c>
      <c r="D6317" s="519" t="s">
        <v>36115</v>
      </c>
      <c r="I6317" s="519" t="s">
        <v>36</v>
      </c>
      <c r="J6317" s="650">
        <v>255.4</v>
      </c>
    </row>
    <row r="6318" spans="1:10">
      <c r="A6318" s="519" t="s">
        <v>6533</v>
      </c>
      <c r="B6318" s="519" t="str">
        <f t="shared" si="98"/>
        <v>MONTAGEM PREVIA DE VAOS RETOS, PARA TRAVESSIAS AEREAS DE ADUTORAS DE ACO,COM DIAMETRO DE 300MM</v>
      </c>
      <c r="C6318" s="519" t="s">
        <v>36114</v>
      </c>
      <c r="D6318" s="519" t="s">
        <v>36115</v>
      </c>
      <c r="I6318" s="519" t="s">
        <v>36</v>
      </c>
      <c r="J6318" s="650">
        <v>234.99</v>
      </c>
    </row>
    <row r="6319" spans="1:10">
      <c r="A6319" s="519" t="s">
        <v>6534</v>
      </c>
      <c r="B6319" s="519" t="str">
        <f t="shared" si="98"/>
        <v>MONTAGEM PREVIA DE VAOS RETOS, PARA TRAVESSIAS AEREAS DE ADUTORAS DE ACO,COM DIAMETRO DE 400MM</v>
      </c>
      <c r="C6319" s="519" t="s">
        <v>36114</v>
      </c>
      <c r="D6319" s="519" t="s">
        <v>36116</v>
      </c>
      <c r="I6319" s="519" t="s">
        <v>36</v>
      </c>
      <c r="J6319" s="650">
        <v>328.45</v>
      </c>
    </row>
    <row r="6320" spans="1:10">
      <c r="A6320" s="519" t="s">
        <v>6535</v>
      </c>
      <c r="B6320" s="519" t="str">
        <f t="shared" si="98"/>
        <v>MONTAGEM PREVIA DE VAOS RETOS, PARA TRAVESSIAS AEREAS DE ADUTORAS DE ACO,COM DIAMETRO DE 400MM</v>
      </c>
      <c r="C6320" s="519" t="s">
        <v>36114</v>
      </c>
      <c r="D6320" s="519" t="s">
        <v>36116</v>
      </c>
      <c r="I6320" s="519" t="s">
        <v>36</v>
      </c>
      <c r="J6320" s="650">
        <v>302.23</v>
      </c>
    </row>
    <row r="6321" spans="1:10">
      <c r="A6321" s="519" t="s">
        <v>6536</v>
      </c>
      <c r="B6321" s="519" t="str">
        <f t="shared" si="98"/>
        <v>MONTAGEM PREVIA DE VAOS RETOS, PARA TRAVESSIAS AEREAS DE ADUTORAS DE ACO,COM DIAMETRO DE 500MM</v>
      </c>
      <c r="C6321" s="519" t="s">
        <v>36114</v>
      </c>
      <c r="D6321" s="519" t="s">
        <v>36117</v>
      </c>
      <c r="I6321" s="519" t="s">
        <v>36</v>
      </c>
      <c r="J6321" s="650">
        <v>380.82</v>
      </c>
    </row>
    <row r="6322" spans="1:10">
      <c r="A6322" s="519" t="s">
        <v>6537</v>
      </c>
      <c r="B6322" s="519" t="str">
        <f t="shared" si="98"/>
        <v>MONTAGEM PREVIA DE VAOS RETOS, PARA TRAVESSIAS AEREAS DE ADUTORAS DE ACO,COM DIAMETRO DE 500MM</v>
      </c>
      <c r="C6322" s="519" t="s">
        <v>36114</v>
      </c>
      <c r="D6322" s="519" t="s">
        <v>36117</v>
      </c>
      <c r="I6322" s="519" t="s">
        <v>36</v>
      </c>
      <c r="J6322" s="650">
        <v>350.25</v>
      </c>
    </row>
    <row r="6323" spans="1:10">
      <c r="A6323" s="519" t="s">
        <v>6538</v>
      </c>
      <c r="B6323" s="519" t="str">
        <f t="shared" si="98"/>
        <v>MONTAGEM PREVIA DE VAOS RETOS, PARA TRAVESSIAS AEREAS DE ADUTORAS DE ACO,COM DIAMETRO DE 600MM</v>
      </c>
      <c r="C6323" s="519" t="s">
        <v>36114</v>
      </c>
      <c r="D6323" s="519" t="s">
        <v>36118</v>
      </c>
      <c r="I6323" s="519" t="s">
        <v>36</v>
      </c>
      <c r="J6323" s="650">
        <v>463.17</v>
      </c>
    </row>
    <row r="6324" spans="1:10">
      <c r="A6324" s="519" t="s">
        <v>6539</v>
      </c>
      <c r="B6324" s="519" t="str">
        <f t="shared" si="98"/>
        <v>MONTAGEM PREVIA DE VAOS RETOS, PARA TRAVESSIAS AEREAS DE ADUTORAS DE ACO,COM DIAMETRO DE 600MM</v>
      </c>
      <c r="C6324" s="519" t="s">
        <v>36114</v>
      </c>
      <c r="D6324" s="519" t="s">
        <v>36118</v>
      </c>
      <c r="I6324" s="519" t="s">
        <v>36</v>
      </c>
      <c r="J6324" s="650">
        <v>425.97</v>
      </c>
    </row>
    <row r="6325" spans="1:10">
      <c r="A6325" s="519" t="s">
        <v>6540</v>
      </c>
      <c r="B6325" s="519" t="str">
        <f t="shared" si="98"/>
        <v>MONTAGEM PREVIA DE VAOS RETOS, PARA TRAVESSIAS AEREAS DE ADUTORAS DE ACO,COM DIAMETRO DE 700MM</v>
      </c>
      <c r="C6325" s="519" t="s">
        <v>36114</v>
      </c>
      <c r="D6325" s="519" t="s">
        <v>36119</v>
      </c>
      <c r="I6325" s="519" t="s">
        <v>36</v>
      </c>
      <c r="J6325" s="650">
        <v>615.32000000000005</v>
      </c>
    </row>
    <row r="6326" spans="1:10">
      <c r="A6326" s="519" t="s">
        <v>6541</v>
      </c>
      <c r="B6326" s="519" t="str">
        <f t="shared" si="98"/>
        <v>MONTAGEM PREVIA DE VAOS RETOS, PARA TRAVESSIAS AEREAS DE ADUTORAS DE ACO,COM DIAMETRO DE 700MM</v>
      </c>
      <c r="C6326" s="519" t="s">
        <v>36114</v>
      </c>
      <c r="D6326" s="519" t="s">
        <v>36119</v>
      </c>
      <c r="I6326" s="519" t="s">
        <v>36</v>
      </c>
      <c r="J6326" s="650">
        <v>566.35</v>
      </c>
    </row>
    <row r="6327" spans="1:10">
      <c r="A6327" s="519" t="s">
        <v>6542</v>
      </c>
      <c r="B6327" s="519" t="str">
        <f t="shared" si="98"/>
        <v>MONTAGEM PREVIA DE VAOS RETOS, PARA TRAVESSIAS AEREAS DE ADUTORAS DE ACO,COM DIAMETRO DE 800MM</v>
      </c>
      <c r="C6327" s="519" t="s">
        <v>36114</v>
      </c>
      <c r="D6327" s="519" t="s">
        <v>36120</v>
      </c>
      <c r="I6327" s="519" t="s">
        <v>36</v>
      </c>
      <c r="J6327" s="650">
        <v>720.05</v>
      </c>
    </row>
    <row r="6328" spans="1:10">
      <c r="A6328" s="519" t="s">
        <v>6543</v>
      </c>
      <c r="B6328" s="519" t="str">
        <f t="shared" si="98"/>
        <v>MONTAGEM PREVIA DE VAOS RETOS, PARA TRAVESSIAS AEREAS DE ADUTORAS DE ACO,COM DIAMETRO DE 800MM</v>
      </c>
      <c r="C6328" s="519" t="s">
        <v>36114</v>
      </c>
      <c r="D6328" s="519" t="s">
        <v>36120</v>
      </c>
      <c r="I6328" s="519" t="s">
        <v>36</v>
      </c>
      <c r="J6328" s="650">
        <v>662.7</v>
      </c>
    </row>
    <row r="6329" spans="1:10">
      <c r="A6329" s="519" t="s">
        <v>6544</v>
      </c>
      <c r="B6329" s="519" t="str">
        <f t="shared" si="98"/>
        <v>MONTAGEM PREVIA DE VAOS RETOS, PARA TRAVESSIAS AEREAS DE ADUTORAS DE ACO,COM DIAMETRO DE 900MM</v>
      </c>
      <c r="C6329" s="519" t="s">
        <v>36114</v>
      </c>
      <c r="D6329" s="519" t="s">
        <v>36121</v>
      </c>
      <c r="I6329" s="519" t="s">
        <v>36</v>
      </c>
      <c r="J6329" s="650">
        <v>878.44</v>
      </c>
    </row>
    <row r="6330" spans="1:10">
      <c r="A6330" s="519" t="s">
        <v>6545</v>
      </c>
      <c r="B6330" s="519" t="str">
        <f t="shared" si="98"/>
        <v>MONTAGEM PREVIA DE VAOS RETOS, PARA TRAVESSIAS AEREAS DE ADUTORAS DE ACO,COM DIAMETRO DE 900MM</v>
      </c>
      <c r="C6330" s="519" t="s">
        <v>36114</v>
      </c>
      <c r="D6330" s="519" t="s">
        <v>36121</v>
      </c>
      <c r="I6330" s="519" t="s">
        <v>36</v>
      </c>
      <c r="J6330" s="650">
        <v>809.3</v>
      </c>
    </row>
    <row r="6331" spans="1:10">
      <c r="A6331" s="519" t="s">
        <v>6546</v>
      </c>
      <c r="B6331" s="519" t="str">
        <f t="shared" si="98"/>
        <v>MONTAGEM PREVIA DE VAOS RETOS, PARA TRAVESSIAS AEREAS DE ADUTORAS DE ACO,COM DIAMETRO DE 1000MM</v>
      </c>
      <c r="C6331" s="519" t="s">
        <v>36114</v>
      </c>
      <c r="D6331" s="519" t="s">
        <v>36122</v>
      </c>
      <c r="I6331" s="519" t="s">
        <v>36</v>
      </c>
      <c r="J6331" s="650">
        <v>834.34</v>
      </c>
    </row>
    <row r="6332" spans="1:10">
      <c r="A6332" s="519" t="s">
        <v>6547</v>
      </c>
      <c r="B6332" s="519" t="str">
        <f t="shared" si="98"/>
        <v>MONTAGEM PREVIA DE VAOS RETOS, PARA TRAVESSIAS AEREAS DE ADUTORAS DE ACO,COM DIAMETRO DE 1000MM</v>
      </c>
      <c r="C6332" s="519" t="s">
        <v>36114</v>
      </c>
      <c r="D6332" s="519" t="s">
        <v>36122</v>
      </c>
      <c r="I6332" s="519" t="s">
        <v>36</v>
      </c>
      <c r="J6332" s="650">
        <v>767.86</v>
      </c>
    </row>
    <row r="6333" spans="1:10">
      <c r="A6333" s="519" t="s">
        <v>6548</v>
      </c>
      <c r="B6333" s="519" t="str">
        <f t="shared" si="98"/>
        <v>MONTAGEM PREVIA DE VAOS RETOS, PARA TRAVESSIAS AEREAS DE ADUTORAS DE ACO,COM DIAMETRO DE 1200MM</v>
      </c>
      <c r="C6333" s="519" t="s">
        <v>36114</v>
      </c>
      <c r="D6333" s="519" t="s">
        <v>36123</v>
      </c>
      <c r="I6333" s="519" t="s">
        <v>36</v>
      </c>
      <c r="J6333" s="650">
        <v>1112.33</v>
      </c>
    </row>
    <row r="6334" spans="1:10">
      <c r="A6334" s="519" t="s">
        <v>6549</v>
      </c>
      <c r="B6334" s="519" t="str">
        <f t="shared" si="98"/>
        <v>MONTAGEM PREVIA DE VAOS RETOS, PARA TRAVESSIAS AEREAS DE ADUTORAS DE ACO,COM DIAMETRO DE 1200MM</v>
      </c>
      <c r="C6334" s="519" t="s">
        <v>36114</v>
      </c>
      <c r="D6334" s="519" t="s">
        <v>36123</v>
      </c>
      <c r="I6334" s="519" t="s">
        <v>36</v>
      </c>
      <c r="J6334" s="650">
        <v>1025.1500000000001</v>
      </c>
    </row>
    <row r="6335" spans="1:10">
      <c r="A6335" s="519" t="s">
        <v>6550</v>
      </c>
      <c r="B6335" s="519" t="str">
        <f t="shared" si="98"/>
        <v>MONTAGEM PREVIA DE VAOS RETOS, PARA TRAVESSIAS AEREAS DE ADUTORAS DE ACO,COM DIAMETRO DE 1500MM</v>
      </c>
      <c r="C6335" s="519" t="s">
        <v>36114</v>
      </c>
      <c r="D6335" s="519" t="s">
        <v>36124</v>
      </c>
      <c r="I6335" s="519" t="s">
        <v>36</v>
      </c>
      <c r="J6335" s="650">
        <v>1302.83</v>
      </c>
    </row>
    <row r="6336" spans="1:10">
      <c r="A6336" s="519" t="s">
        <v>6551</v>
      </c>
      <c r="B6336" s="519" t="str">
        <f t="shared" si="98"/>
        <v>MONTAGEM PREVIA DE VAOS RETOS, PARA TRAVESSIAS AEREAS DE ADUTORAS DE ACO,COM DIAMETRO DE 1500MM</v>
      </c>
      <c r="C6336" s="519" t="s">
        <v>36114</v>
      </c>
      <c r="D6336" s="519" t="s">
        <v>36124</v>
      </c>
      <c r="I6336" s="519" t="s">
        <v>36</v>
      </c>
      <c r="J6336" s="650">
        <v>1200.33</v>
      </c>
    </row>
    <row r="6337" spans="1:10">
      <c r="A6337" s="519" t="s">
        <v>6552</v>
      </c>
      <c r="B6337" s="519" t="str">
        <f t="shared" si="98"/>
        <v>MONTAGEM PREVIA DE VAOS RETOS, PARA TRAVESSIAS AEREAS DE ADUTORAS DE ACO,COM DIAMETRO DE 1750MM</v>
      </c>
      <c r="C6337" s="519" t="s">
        <v>36114</v>
      </c>
      <c r="D6337" s="519" t="s">
        <v>36125</v>
      </c>
      <c r="I6337" s="519" t="s">
        <v>36</v>
      </c>
      <c r="J6337" s="650">
        <v>1694.68</v>
      </c>
    </row>
    <row r="6338" spans="1:10">
      <c r="A6338" s="519" t="s">
        <v>6553</v>
      </c>
      <c r="B6338" s="519" t="str">
        <f t="shared" si="98"/>
        <v>MONTAGEM PREVIA DE VAOS RETOS, PARA TRAVESSIAS AEREAS DE ADUTORAS DE ACO,COM DIAMETRO DE 1750MM</v>
      </c>
      <c r="C6338" s="519" t="s">
        <v>36114</v>
      </c>
      <c r="D6338" s="519" t="s">
        <v>36125</v>
      </c>
      <c r="I6338" s="519" t="s">
        <v>36</v>
      </c>
      <c r="J6338" s="650">
        <v>1563.49</v>
      </c>
    </row>
    <row r="6339" spans="1:10">
      <c r="A6339" s="519" t="s">
        <v>6554</v>
      </c>
      <c r="B6339" s="519" t="str">
        <f t="shared" si="98"/>
        <v>MONTAGEM PREVIA DE VAOS RETOS, PARA TRAVESSIAS AEREAS DE ADUTORAS DE ACO,COM DIAMETRO DE 2000MM</v>
      </c>
      <c r="C6339" s="519" t="s">
        <v>36114</v>
      </c>
      <c r="D6339" s="519" t="s">
        <v>36126</v>
      </c>
      <c r="I6339" s="519" t="s">
        <v>36</v>
      </c>
      <c r="J6339" s="650">
        <v>1908.8</v>
      </c>
    </row>
    <row r="6340" spans="1:10">
      <c r="A6340" s="519" t="s">
        <v>6555</v>
      </c>
      <c r="B6340" s="519" t="str">
        <f t="shared" si="98"/>
        <v>MONTAGEM PREVIA DE VAOS RETOS, PARA TRAVESSIAS AEREAS DE ADUTORAS DE ACO,COM DIAMETRO DE 2000MM</v>
      </c>
      <c r="C6340" s="519" t="s">
        <v>36114</v>
      </c>
      <c r="D6340" s="519" t="s">
        <v>36126</v>
      </c>
      <c r="I6340" s="519" t="s">
        <v>36</v>
      </c>
      <c r="J6340" s="650">
        <v>1761.25</v>
      </c>
    </row>
    <row r="6341" spans="1:10">
      <c r="A6341" s="519" t="s">
        <v>6556</v>
      </c>
      <c r="B6341" s="519" t="str">
        <f t="shared" si="98"/>
        <v>MONTAGEM PREVIA DE PORTICOS OU ARCOS,PARA TRAVESSIAS AEREASEM TUBOS DE ACO,COM DIAMETRO DE 300MM</v>
      </c>
      <c r="C6341" s="519" t="s">
        <v>36127</v>
      </c>
      <c r="D6341" s="519" t="s">
        <v>36128</v>
      </c>
      <c r="I6341" s="519" t="s">
        <v>36</v>
      </c>
      <c r="J6341" s="650">
        <v>581.79</v>
      </c>
    </row>
    <row r="6342" spans="1:10">
      <c r="A6342" s="519" t="s">
        <v>6557</v>
      </c>
      <c r="B6342" s="519" t="str">
        <f t="shared" si="98"/>
        <v>MONTAGEM PREVIA DE PORTICOS OU ARCOS,PARA TRAVESSIAS AEREASEM TUBOS DE ACO,COM DIAMETRO DE 300MM</v>
      </c>
      <c r="C6342" s="519" t="s">
        <v>36127</v>
      </c>
      <c r="D6342" s="519" t="s">
        <v>36128</v>
      </c>
      <c r="I6342" s="519" t="s">
        <v>36</v>
      </c>
      <c r="J6342" s="650">
        <v>533.94000000000005</v>
      </c>
    </row>
    <row r="6343" spans="1:10">
      <c r="A6343" s="519" t="s">
        <v>6558</v>
      </c>
      <c r="B6343" s="519" t="str">
        <f t="shared" si="98"/>
        <v>MONTAGEM PREVIA DE PORTICOS OU ARCOS,PARA TRAVESSIAS AEREASEM TUBOS DE ACO,COM DIAMETRO DE 400MM</v>
      </c>
      <c r="C6343" s="519" t="s">
        <v>36127</v>
      </c>
      <c r="D6343" s="519" t="s">
        <v>36129</v>
      </c>
      <c r="I6343" s="519" t="s">
        <v>36</v>
      </c>
      <c r="J6343" s="650">
        <v>748.68</v>
      </c>
    </row>
    <row r="6344" spans="1:10">
      <c r="A6344" s="519" t="s">
        <v>6559</v>
      </c>
      <c r="B6344" s="519" t="str">
        <f t="shared" ref="B6344:B6407" si="99">C6344&amp;D6344&amp;E6344&amp;F6344&amp;G6344&amp;H6344</f>
        <v>MONTAGEM PREVIA DE PORTICOS OU ARCOS,PARA TRAVESSIAS AEREASEM TUBOS DE ACO,COM DIAMETRO DE 400MM</v>
      </c>
      <c r="C6344" s="519" t="s">
        <v>36127</v>
      </c>
      <c r="D6344" s="519" t="s">
        <v>36129</v>
      </c>
      <c r="I6344" s="519" t="s">
        <v>36</v>
      </c>
      <c r="J6344" s="650">
        <v>687.19</v>
      </c>
    </row>
    <row r="6345" spans="1:10">
      <c r="A6345" s="519" t="s">
        <v>6560</v>
      </c>
      <c r="B6345" s="519" t="str">
        <f t="shared" si="99"/>
        <v>MONTAGEM PREVIA DE PORTICOS OU ARCOS,PARA TRAVESSIAS AEREASEM TUBOS DE ACO,COM DIAMETRO DE 500MM</v>
      </c>
      <c r="C6345" s="519" t="s">
        <v>36127</v>
      </c>
      <c r="D6345" s="519" t="s">
        <v>36130</v>
      </c>
      <c r="I6345" s="519" t="s">
        <v>36</v>
      </c>
      <c r="J6345" s="650">
        <v>1010.32</v>
      </c>
    </row>
    <row r="6346" spans="1:10">
      <c r="A6346" s="519" t="s">
        <v>6561</v>
      </c>
      <c r="B6346" s="519" t="str">
        <f t="shared" si="99"/>
        <v>MONTAGEM PREVIA DE PORTICOS OU ARCOS,PARA TRAVESSIAS AEREASEM TUBOS DE ACO,COM DIAMETRO DE 500MM</v>
      </c>
      <c r="C6346" s="519" t="s">
        <v>36127</v>
      </c>
      <c r="D6346" s="519" t="s">
        <v>36130</v>
      </c>
      <c r="I6346" s="519" t="s">
        <v>36</v>
      </c>
      <c r="J6346" s="650">
        <v>928.63</v>
      </c>
    </row>
    <row r="6347" spans="1:10">
      <c r="A6347" s="519" t="s">
        <v>6562</v>
      </c>
      <c r="B6347" s="519" t="str">
        <f t="shared" si="99"/>
        <v>MONTAGEM PREVIA DE PORTICOS OU ARCOS,PARA TRAVESSIAS AEREASEM TUBOS DE ACO,COM DIAMETRO DE 600MM</v>
      </c>
      <c r="C6347" s="519" t="s">
        <v>36127</v>
      </c>
      <c r="D6347" s="519" t="s">
        <v>36131</v>
      </c>
      <c r="I6347" s="519" t="s">
        <v>36</v>
      </c>
      <c r="J6347" s="650">
        <v>1226.48</v>
      </c>
    </row>
    <row r="6348" spans="1:10">
      <c r="A6348" s="519" t="s">
        <v>6563</v>
      </c>
      <c r="B6348" s="519" t="str">
        <f t="shared" si="99"/>
        <v>MONTAGEM PREVIA DE PORTICOS OU ARCOS,PARA TRAVESSIAS AEREASEM TUBOS DE ACO,COM DIAMETRO DE 600MM</v>
      </c>
      <c r="C6348" s="519" t="s">
        <v>36127</v>
      </c>
      <c r="D6348" s="519" t="s">
        <v>36131</v>
      </c>
      <c r="I6348" s="519" t="s">
        <v>36</v>
      </c>
      <c r="J6348" s="650">
        <v>1127.22</v>
      </c>
    </row>
    <row r="6349" spans="1:10">
      <c r="A6349" s="519" t="s">
        <v>6564</v>
      </c>
      <c r="B6349" s="519" t="str">
        <f t="shared" si="99"/>
        <v>MONTAGEM PREVIA DE PORTICOS OU ARCOS,PARA TRAVESSIAS AEREASEM TUBOS DE ACO,COM DIAMETRO DE 700MM</v>
      </c>
      <c r="C6349" s="519" t="s">
        <v>36127</v>
      </c>
      <c r="D6349" s="519" t="s">
        <v>36132</v>
      </c>
      <c r="I6349" s="519" t="s">
        <v>36</v>
      </c>
      <c r="J6349" s="650">
        <v>1712.39</v>
      </c>
    </row>
    <row r="6350" spans="1:10">
      <c r="A6350" s="519" t="s">
        <v>6565</v>
      </c>
      <c r="B6350" s="519" t="str">
        <f t="shared" si="99"/>
        <v>MONTAGEM PREVIA DE PORTICOS OU ARCOS,PARA TRAVESSIAS AEREASEM TUBOS DE ACO,COM DIAMETRO DE 700MM</v>
      </c>
      <c r="C6350" s="519" t="s">
        <v>36127</v>
      </c>
      <c r="D6350" s="519" t="s">
        <v>36132</v>
      </c>
      <c r="I6350" s="519" t="s">
        <v>36</v>
      </c>
      <c r="J6350" s="650">
        <v>1576.05</v>
      </c>
    </row>
    <row r="6351" spans="1:10">
      <c r="A6351" s="519" t="s">
        <v>6566</v>
      </c>
      <c r="B6351" s="519" t="str">
        <f t="shared" si="99"/>
        <v>MONTAGEM PREVIA DE PORTICOS OU ARCOS,PARA TRAVESSIAS AEREASEM TUBOS DE ACO,COM DIAMETRO DE 800MM</v>
      </c>
      <c r="C6351" s="519" t="s">
        <v>36127</v>
      </c>
      <c r="D6351" s="519" t="s">
        <v>36133</v>
      </c>
      <c r="I6351" s="519" t="s">
        <v>36</v>
      </c>
      <c r="J6351" s="650">
        <v>1995.85</v>
      </c>
    </row>
    <row r="6352" spans="1:10">
      <c r="A6352" s="519" t="s">
        <v>6567</v>
      </c>
      <c r="B6352" s="519" t="str">
        <f t="shared" si="99"/>
        <v>MONTAGEM PREVIA DE PORTICOS OU ARCOS,PARA TRAVESSIAS AEREASEM TUBOS DE ACO,COM DIAMETRO DE 800MM</v>
      </c>
      <c r="C6352" s="519" t="s">
        <v>36127</v>
      </c>
      <c r="D6352" s="519" t="s">
        <v>36133</v>
      </c>
      <c r="I6352" s="519" t="s">
        <v>36</v>
      </c>
      <c r="J6352" s="650">
        <v>1836.64</v>
      </c>
    </row>
    <row r="6353" spans="1:10">
      <c r="A6353" s="519" t="s">
        <v>6568</v>
      </c>
      <c r="B6353" s="519" t="str">
        <f t="shared" si="99"/>
        <v>MONTAGEM PREVIA DE PORTICOS OU ARCOS,PARA TRAVESSIAS AEREASEM TUBOS DE ACO,COM DIAMETRO DE 900MM</v>
      </c>
      <c r="C6353" s="519" t="s">
        <v>36127</v>
      </c>
      <c r="D6353" s="519" t="s">
        <v>36134</v>
      </c>
      <c r="I6353" s="519" t="s">
        <v>36</v>
      </c>
      <c r="J6353" s="650">
        <v>2605.06</v>
      </c>
    </row>
    <row r="6354" spans="1:10">
      <c r="A6354" s="519" t="s">
        <v>6569</v>
      </c>
      <c r="B6354" s="519" t="str">
        <f t="shared" si="99"/>
        <v>MONTAGEM PREVIA DE PORTICOS OU ARCOS,PARA TRAVESSIAS AEREASEM TUBOS DE ACO,COM DIAMETRO DE 900MM</v>
      </c>
      <c r="C6354" s="519" t="s">
        <v>36127</v>
      </c>
      <c r="D6354" s="519" t="s">
        <v>36134</v>
      </c>
      <c r="I6354" s="519" t="s">
        <v>36</v>
      </c>
      <c r="J6354" s="650">
        <v>2401.04</v>
      </c>
    </row>
    <row r="6355" spans="1:10">
      <c r="A6355" s="519" t="s">
        <v>6570</v>
      </c>
      <c r="B6355" s="519" t="str">
        <f t="shared" si="99"/>
        <v>MONTAGEM PREVIA DE PORTICOS OU ARCOS,PARA TRAVESSIAS AEREASEM TUBOS DE ACO,COM DIAMETRO DE 1000MM</v>
      </c>
      <c r="C6355" s="519" t="s">
        <v>36127</v>
      </c>
      <c r="D6355" s="519" t="s">
        <v>36135</v>
      </c>
      <c r="I6355" s="519" t="s">
        <v>36</v>
      </c>
      <c r="J6355" s="650">
        <v>2853.6</v>
      </c>
    </row>
    <row r="6356" spans="1:10">
      <c r="A6356" s="519" t="s">
        <v>6571</v>
      </c>
      <c r="B6356" s="519" t="str">
        <f t="shared" si="99"/>
        <v>MONTAGEM PREVIA DE PORTICOS OU ARCOS,PARA TRAVESSIAS AEREASEM TUBOS DE ACO,COM DIAMETRO DE 1000MM</v>
      </c>
      <c r="C6356" s="519" t="s">
        <v>36127</v>
      </c>
      <c r="D6356" s="519" t="s">
        <v>36135</v>
      </c>
      <c r="I6356" s="519" t="s">
        <v>36</v>
      </c>
      <c r="J6356" s="650">
        <v>2630.48</v>
      </c>
    </row>
    <row r="6357" spans="1:10">
      <c r="A6357" s="519" t="s">
        <v>6572</v>
      </c>
      <c r="B6357" s="519" t="str">
        <f t="shared" si="99"/>
        <v>MONTAGEM PREVIA DE PORTICOS OU ARCOS,PARA TRAVESSIAS AEREASEM TUBOS DE ACO,COM DIAMETRO DE 1200MM</v>
      </c>
      <c r="C6357" s="519" t="s">
        <v>36127</v>
      </c>
      <c r="D6357" s="519" t="s">
        <v>36136</v>
      </c>
      <c r="I6357" s="519" t="s">
        <v>36</v>
      </c>
      <c r="J6357" s="650">
        <v>3350.84</v>
      </c>
    </row>
    <row r="6358" spans="1:10">
      <c r="A6358" s="519" t="s">
        <v>6573</v>
      </c>
      <c r="B6358" s="519" t="str">
        <f t="shared" si="99"/>
        <v>MONTAGEM PREVIA DE PORTICOS OU ARCOS,PARA TRAVESSIAS AEREASEM TUBOS DE ACO,COM DIAMETRO DE 1200MM</v>
      </c>
      <c r="C6358" s="519" t="s">
        <v>36127</v>
      </c>
      <c r="D6358" s="519" t="s">
        <v>36136</v>
      </c>
      <c r="I6358" s="519" t="s">
        <v>36</v>
      </c>
      <c r="J6358" s="650">
        <v>3088.96</v>
      </c>
    </row>
    <row r="6359" spans="1:10">
      <c r="A6359" s="519" t="s">
        <v>6574</v>
      </c>
      <c r="B6359" s="519" t="str">
        <f t="shared" si="99"/>
        <v>MONTAGEM PREVIA DE PORTICOS OU ARCOS,PARA TRAVESSIAS AEREASEM TUBOS DE ACO,COM DIAMETRO DE 1500MM</v>
      </c>
      <c r="C6359" s="519" t="s">
        <v>36127</v>
      </c>
      <c r="D6359" s="519" t="s">
        <v>36137</v>
      </c>
      <c r="I6359" s="519" t="s">
        <v>36</v>
      </c>
      <c r="J6359" s="650">
        <v>4364.92</v>
      </c>
    </row>
    <row r="6360" spans="1:10">
      <c r="A6360" s="519" t="s">
        <v>6575</v>
      </c>
      <c r="B6360" s="519" t="str">
        <f t="shared" si="99"/>
        <v>MONTAGEM PREVIA DE PORTICOS OU ARCOS,PARA TRAVESSIAS AEREASEM TUBOS DE ACO,COM DIAMETRO DE 1500MM</v>
      </c>
      <c r="C6360" s="519" t="s">
        <v>36127</v>
      </c>
      <c r="D6360" s="519" t="s">
        <v>36137</v>
      </c>
      <c r="I6360" s="519" t="s">
        <v>36</v>
      </c>
      <c r="J6360" s="650">
        <v>4028.38</v>
      </c>
    </row>
    <row r="6361" spans="1:10">
      <c r="A6361" s="519" t="s">
        <v>6576</v>
      </c>
      <c r="B6361" s="519" t="str">
        <f t="shared" si="99"/>
        <v>MONTAGEM PREVIA DE PORTICOS OU ARCOS,PARA TRAVESSIAS AEREASEM TUBOS DE ACO,COM DIAMETRO DE 1750MM</v>
      </c>
      <c r="C6361" s="519" t="s">
        <v>36127</v>
      </c>
      <c r="D6361" s="519" t="s">
        <v>36138</v>
      </c>
      <c r="I6361" s="519" t="s">
        <v>36</v>
      </c>
      <c r="J6361" s="650">
        <v>5852.13</v>
      </c>
    </row>
    <row r="6362" spans="1:10">
      <c r="A6362" s="519" t="s">
        <v>6577</v>
      </c>
      <c r="B6362" s="519" t="str">
        <f t="shared" si="99"/>
        <v>MONTAGEM PREVIA DE PORTICOS OU ARCOS,PARA TRAVESSIAS AEREASEM TUBOS DE ACO,COM DIAMETRO DE 1750MM</v>
      </c>
      <c r="C6362" s="519" t="s">
        <v>36127</v>
      </c>
      <c r="D6362" s="519" t="s">
        <v>36138</v>
      </c>
      <c r="I6362" s="519" t="s">
        <v>36</v>
      </c>
      <c r="J6362" s="650">
        <v>5408.27</v>
      </c>
    </row>
    <row r="6363" spans="1:10">
      <c r="A6363" s="519" t="s">
        <v>6578</v>
      </c>
      <c r="B6363" s="519" t="str">
        <f t="shared" si="99"/>
        <v>MONTAGEM PREVIA DE PORTICOS OU ARCOS,PARA TRAVESSIAS AEREASEM TUBOS DE ACO,COM DIAMETRO DE 2000MM</v>
      </c>
      <c r="C6363" s="519" t="s">
        <v>36127</v>
      </c>
      <c r="D6363" s="519" t="s">
        <v>36139</v>
      </c>
      <c r="I6363" s="519" t="s">
        <v>36</v>
      </c>
      <c r="J6363" s="650">
        <v>6617.34</v>
      </c>
    </row>
    <row r="6364" spans="1:10">
      <c r="A6364" s="519" t="s">
        <v>6579</v>
      </c>
      <c r="B6364" s="519" t="str">
        <f t="shared" si="99"/>
        <v>MONTAGEM PREVIA DE PORTICOS OU ARCOS,PARA TRAVESSIAS AEREASEM TUBOS DE ACO,COM DIAMETRO DE 2000MM</v>
      </c>
      <c r="C6364" s="519" t="s">
        <v>36127</v>
      </c>
      <c r="D6364" s="519" t="s">
        <v>36139</v>
      </c>
      <c r="I6364" s="519" t="s">
        <v>36</v>
      </c>
      <c r="J6364" s="650">
        <v>6116.26</v>
      </c>
    </row>
    <row r="6365" spans="1:10">
      <c r="A6365" s="519" t="s">
        <v>6580</v>
      </c>
      <c r="B6365" s="519" t="str">
        <f t="shared" si="99"/>
        <v>ASSENTAMENTO DE VAOS RETOS DE TUBOS DE ACO,ATE 30,00M,NO LOCAL DEFINITIVO DA TRAVESSIA,COM UTILIZACAO DIRETA DE GUINDASTE</v>
      </c>
      <c r="C6365" s="519" t="s">
        <v>36140</v>
      </c>
      <c r="D6365" s="519" t="s">
        <v>36141</v>
      </c>
      <c r="E6365" s="519" t="s">
        <v>31787</v>
      </c>
      <c r="I6365" s="519" t="s">
        <v>5</v>
      </c>
      <c r="J6365" s="650">
        <v>5485.57</v>
      </c>
    </row>
    <row r="6366" spans="1:10">
      <c r="A6366" s="519" t="s">
        <v>6581</v>
      </c>
      <c r="B6366" s="519" t="str">
        <f t="shared" si="99"/>
        <v>ASSENTAMENTO DE VAOS RETOS DE TUBOS DE ACO,ATE 30,00M,NO LOCAL DEFINITIVO DA TRAVESSIA,COM UTILIZACAO DIRETA DE GUINDASTE</v>
      </c>
      <c r="C6366" s="519" t="s">
        <v>36140</v>
      </c>
      <c r="D6366" s="519" t="s">
        <v>36141</v>
      </c>
      <c r="E6366" s="519" t="s">
        <v>31787</v>
      </c>
      <c r="I6366" s="519" t="s">
        <v>5</v>
      </c>
      <c r="J6366" s="650">
        <v>5039.6000000000004</v>
      </c>
    </row>
    <row r="6367" spans="1:10">
      <c r="A6367" s="519" t="s">
        <v>6582</v>
      </c>
      <c r="B6367" s="519" t="str">
        <f t="shared" si="99"/>
        <v>ASSENTAMENTO DE PORTICOS OU ARCOS SIMPLES DE TUBOS DE ACO,DE 31,00 A 50,00M,NO LOCAL DEFINITIVO DA TRAVESSIA,COM UTILIZACAO DIRETA DE GUINDASTE</v>
      </c>
      <c r="C6367" s="519" t="s">
        <v>36142</v>
      </c>
      <c r="D6367" s="519" t="s">
        <v>36143</v>
      </c>
      <c r="E6367" s="519" t="s">
        <v>36144</v>
      </c>
      <c r="I6367" s="519" t="s">
        <v>5</v>
      </c>
      <c r="J6367" s="650">
        <v>15176.92</v>
      </c>
    </row>
    <row r="6368" spans="1:10">
      <c r="A6368" s="519" t="s">
        <v>6583</v>
      </c>
      <c r="B6368" s="519" t="str">
        <f t="shared" si="99"/>
        <v>ASSENTAMENTO DE PORTICOS OU ARCOS SIMPLES DE TUBOS DE ACO,DE 31,00 A 50,00M,NO LOCAL DEFINITIVO DA TRAVESSIA,COM UTILIZACAO DIRETA DE GUINDASTE</v>
      </c>
      <c r="C6368" s="519" t="s">
        <v>36142</v>
      </c>
      <c r="D6368" s="519" t="s">
        <v>36143</v>
      </c>
      <c r="E6368" s="519" t="s">
        <v>36144</v>
      </c>
      <c r="I6368" s="519" t="s">
        <v>5</v>
      </c>
      <c r="J6368" s="650">
        <v>14204.56</v>
      </c>
    </row>
    <row r="6369" spans="1:10">
      <c r="A6369" s="519" t="s">
        <v>6584</v>
      </c>
      <c r="B6369" s="519"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69" s="519" t="s">
        <v>36145</v>
      </c>
      <c r="D6369" s="519" t="s">
        <v>36146</v>
      </c>
      <c r="E6369" s="519" t="s">
        <v>36147</v>
      </c>
      <c r="F6369" s="519" t="s">
        <v>36148</v>
      </c>
      <c r="G6369" s="519" t="s">
        <v>36149</v>
      </c>
      <c r="I6369" s="519" t="s">
        <v>51</v>
      </c>
      <c r="J6369" s="650">
        <v>84.49</v>
      </c>
    </row>
    <row r="6370" spans="1:10">
      <c r="A6370" s="519" t="s">
        <v>6585</v>
      </c>
      <c r="B6370" s="519" t="str">
        <f t="shared" si="99"/>
        <v>SUPORTES TIPO CONSOLE EM CHAPA ATE 3/8" DE ESPESSURA E PERFIS CANTONEIRA 4 X 4",SOLDADOS,PARA FIXACAO SUSPENSA DE TUBULACOES,INCLUSIVE JATEAMENTO DAS SUPERFICIES E PINTURA ANTIOXIDANTE A BASE DE BORRACHA CLORADA,CHUMBADORES,PORCAS E PARAFUSOS.FORNECIMENTO E MONTAGEM</v>
      </c>
      <c r="C6370" s="519" t="s">
        <v>36145</v>
      </c>
      <c r="D6370" s="519" t="s">
        <v>36146</v>
      </c>
      <c r="E6370" s="519" t="s">
        <v>36147</v>
      </c>
      <c r="F6370" s="519" t="s">
        <v>36148</v>
      </c>
      <c r="G6370" s="519" t="s">
        <v>36149</v>
      </c>
      <c r="I6370" s="519" t="s">
        <v>51</v>
      </c>
      <c r="J6370" s="650">
        <v>82.86</v>
      </c>
    </row>
    <row r="6371" spans="1:10">
      <c r="A6371" s="519" t="s">
        <v>6586</v>
      </c>
      <c r="B6371" s="519" t="str">
        <f t="shared" si="99"/>
        <v>JUNCAO DE 45° OU 90° DE CERAMICA VIDRADA INTERNAMENTE, PARAESGOTO,COM DIAMETRO DE 100MM, INCLUSIVE FORNECIMENTO DO MATERIAL PARA REJUNTAMENTO COM ARGAMASSA DE CIMENTO E AREIA, NOTRACO 1:4.FORNECIMENTO E ASSENTAMENTO</v>
      </c>
      <c r="C6371" s="519" t="s">
        <v>36150</v>
      </c>
      <c r="D6371" s="519" t="s">
        <v>36151</v>
      </c>
      <c r="E6371" s="519" t="s">
        <v>36152</v>
      </c>
      <c r="F6371" s="519" t="s">
        <v>36153</v>
      </c>
      <c r="I6371" s="519" t="s">
        <v>5</v>
      </c>
      <c r="J6371" s="650">
        <v>49.39</v>
      </c>
    </row>
    <row r="6372" spans="1:10">
      <c r="A6372" s="519" t="s">
        <v>6587</v>
      </c>
      <c r="B6372" s="519" t="str">
        <f t="shared" si="99"/>
        <v>JUNCAO DE 45° OU 90° DE CERAMICA VIDRADA INTERNAMENTE, PARAESGOTO,COM DIAMETRO DE 100MM, INCLUSIVE FORNECIMENTO DO MATERIAL PARA REJUNTAMENTO COM ARGAMASSA DE CIMENTO E AREIA, NOTRACO 1:4.FORNECIMENTO E ASSENTAMENTO</v>
      </c>
      <c r="C6372" s="519" t="s">
        <v>36150</v>
      </c>
      <c r="D6372" s="519" t="s">
        <v>36151</v>
      </c>
      <c r="E6372" s="519" t="s">
        <v>36152</v>
      </c>
      <c r="F6372" s="519" t="s">
        <v>36153</v>
      </c>
      <c r="I6372" s="519" t="s">
        <v>5</v>
      </c>
      <c r="J6372" s="650">
        <v>46.77</v>
      </c>
    </row>
    <row r="6373" spans="1:10">
      <c r="A6373" s="519" t="s">
        <v>6588</v>
      </c>
      <c r="B6373" s="519" t="str">
        <f t="shared" si="99"/>
        <v>JUNCAO DE 45° OU 90° DE CERAMICA VIDRADA INTERNAMENTE, PARAESGOTO,COM DIAMETRO DE 150MM, INCLUSIVE FORNECIMENTO DO MATERIAL PARA REJUNTAMENTO COM ARGAMASSA DE CIMENTO E AREIA, NOTRACO 1:4.FORNECIMENTO E ASSENTAMENTO</v>
      </c>
      <c r="C6373" s="519" t="s">
        <v>36150</v>
      </c>
      <c r="D6373" s="519" t="s">
        <v>36154</v>
      </c>
      <c r="E6373" s="519" t="s">
        <v>36152</v>
      </c>
      <c r="F6373" s="519" t="s">
        <v>36153</v>
      </c>
      <c r="I6373" s="519" t="s">
        <v>5</v>
      </c>
      <c r="J6373" s="650">
        <v>78.67</v>
      </c>
    </row>
    <row r="6374" spans="1:10">
      <c r="A6374" s="519" t="s">
        <v>6589</v>
      </c>
      <c r="B6374" s="519" t="str">
        <f t="shared" si="99"/>
        <v>JUNCAO DE 45° OU 90° DE CERAMICA VIDRADA INTERNAMENTE, PARAESGOTO,COM DIAMETRO DE 150MM, INCLUSIVE FORNECIMENTO DO MATERIAL PARA REJUNTAMENTO COM ARGAMASSA DE CIMENTO E AREIA, NOTRACO 1:4.FORNECIMENTO E ASSENTAMENTO</v>
      </c>
      <c r="C6374" s="519" t="s">
        <v>36150</v>
      </c>
      <c r="D6374" s="519" t="s">
        <v>36154</v>
      </c>
      <c r="E6374" s="519" t="s">
        <v>36152</v>
      </c>
      <c r="F6374" s="519" t="s">
        <v>36153</v>
      </c>
      <c r="I6374" s="519" t="s">
        <v>5</v>
      </c>
      <c r="J6374" s="650">
        <v>75.400000000000006</v>
      </c>
    </row>
    <row r="6375" spans="1:10">
      <c r="A6375" s="519" t="s">
        <v>6590</v>
      </c>
      <c r="B6375" s="519" t="str">
        <f t="shared" si="99"/>
        <v>JUNCAO DE 45° OU 90° DE CERAMICA VIDRADA INTERNAMENTE, PARAESGOTO,COM DIAMETRO DE 200MM, INCLUSIVE FORNECIMENTO DO MATERIAL PARA REJUNTAMENTO COM ARGAMASSA DE CIMENTO E AREIA, NOTRACO 1:4.FORNECIMENTO E ASSENTAMENTO</v>
      </c>
      <c r="C6375" s="519" t="s">
        <v>36150</v>
      </c>
      <c r="D6375" s="519" t="s">
        <v>36155</v>
      </c>
      <c r="E6375" s="519" t="s">
        <v>36152</v>
      </c>
      <c r="F6375" s="519" t="s">
        <v>36153</v>
      </c>
      <c r="I6375" s="519" t="s">
        <v>5</v>
      </c>
      <c r="J6375" s="650">
        <v>148.36000000000001</v>
      </c>
    </row>
    <row r="6376" spans="1:10">
      <c r="A6376" s="519" t="s">
        <v>6591</v>
      </c>
      <c r="B6376" s="519" t="str">
        <f t="shared" si="99"/>
        <v>JUNCAO DE 45° OU 90° DE CERAMICA VIDRADA INTERNAMENTE, PARAESGOTO,COM DIAMETRO DE 200MM, INCLUSIVE FORNECIMENTO DO MATERIAL PARA REJUNTAMENTO COM ARGAMASSA DE CIMENTO E AREIA, NOTRACO 1:4.FORNECIMENTO E ASSENTAMENTO</v>
      </c>
      <c r="C6376" s="519" t="s">
        <v>36150</v>
      </c>
      <c r="D6376" s="519" t="s">
        <v>36155</v>
      </c>
      <c r="E6376" s="519" t="s">
        <v>36152</v>
      </c>
      <c r="F6376" s="519" t="s">
        <v>36153</v>
      </c>
      <c r="I6376" s="519" t="s">
        <v>5</v>
      </c>
      <c r="J6376" s="650">
        <v>144.75</v>
      </c>
    </row>
    <row r="6377" spans="1:10">
      <c r="A6377" s="519" t="s">
        <v>6592</v>
      </c>
      <c r="B6377" s="519" t="str">
        <f t="shared" si="99"/>
        <v>JUNCAO DE 45° OU 90° DE CERAMICA VIDRADA INTERNAMENTE, PARAESGOTO,COM DIAMETRO DE 250MM, INCLUSIVE FORNECIMENTO DO MATERIAL PARA REJUNTAMENTO COM ARGAMASSA DE CIMENTO E AREIA, NOTRACO 1:4.FORNECIMENTO E ASSENTAMENTO</v>
      </c>
      <c r="C6377" s="519" t="s">
        <v>36150</v>
      </c>
      <c r="D6377" s="519" t="s">
        <v>36156</v>
      </c>
      <c r="E6377" s="519" t="s">
        <v>36152</v>
      </c>
      <c r="F6377" s="519" t="s">
        <v>36153</v>
      </c>
      <c r="I6377" s="519" t="s">
        <v>5</v>
      </c>
      <c r="J6377" s="650">
        <v>336.68</v>
      </c>
    </row>
    <row r="6378" spans="1:10">
      <c r="A6378" s="519" t="s">
        <v>6593</v>
      </c>
      <c r="B6378" s="519" t="str">
        <f t="shared" si="99"/>
        <v>JUNCAO DE 45° OU 90° DE CERAMICA VIDRADA INTERNAMENTE, PARAESGOTO,COM DIAMETRO DE 250MM, INCLUSIVE FORNECIMENTO DO MATERIAL PARA REJUNTAMENTO COM ARGAMASSA DE CIMENTO E AREIA, NOTRACO 1:4.FORNECIMENTO E ASSENTAMENTO</v>
      </c>
      <c r="C6378" s="519" t="s">
        <v>36150</v>
      </c>
      <c r="D6378" s="519" t="s">
        <v>36156</v>
      </c>
      <c r="E6378" s="519" t="s">
        <v>36152</v>
      </c>
      <c r="F6378" s="519" t="s">
        <v>36153</v>
      </c>
      <c r="I6378" s="519" t="s">
        <v>5</v>
      </c>
      <c r="J6378" s="650">
        <v>331.76</v>
      </c>
    </row>
    <row r="6379" spans="1:10">
      <c r="A6379" s="519" t="s">
        <v>6594</v>
      </c>
      <c r="B6379" s="519" t="str">
        <f t="shared" si="99"/>
        <v>CURVA CERAMICA DE 45° OU 90°,VIDRADA INTERNAMENTE, PARA ESGOTO,COM DIAMETRO DE 100MM,INCLUSIVE FORNECIMENTO DO MATERIALPARA REJUNTAMENTO COM ARGAMASSA DE CIMENTO E AREIA,NO TRACO1:4.FORNECIMENTO E ASSENTAMENTO</v>
      </c>
      <c r="C6379" s="519" t="s">
        <v>36157</v>
      </c>
      <c r="D6379" s="519" t="s">
        <v>36158</v>
      </c>
      <c r="E6379" s="519" t="s">
        <v>36159</v>
      </c>
      <c r="F6379" s="519" t="s">
        <v>36160</v>
      </c>
      <c r="I6379" s="519" t="s">
        <v>5</v>
      </c>
      <c r="J6379" s="650">
        <v>31.19</v>
      </c>
    </row>
    <row r="6380" spans="1:10">
      <c r="A6380" s="519" t="s">
        <v>6595</v>
      </c>
      <c r="B6380" s="519" t="str">
        <f t="shared" si="99"/>
        <v>CURVA CERAMICA DE 45° OU 90°,VIDRADA INTERNAMENTE, PARA ESGOTO,COM DIAMETRO DE 100MM,INCLUSIVE FORNECIMENTO DO MATERIALPARA REJUNTAMENTO COM ARGAMASSA DE CIMENTO E AREIA,NO TRACO1:4.FORNECIMENTO E ASSENTAMENTO</v>
      </c>
      <c r="C6380" s="519" t="s">
        <v>36157</v>
      </c>
      <c r="D6380" s="519" t="s">
        <v>36158</v>
      </c>
      <c r="E6380" s="519" t="s">
        <v>36159</v>
      </c>
      <c r="F6380" s="519" t="s">
        <v>36160</v>
      </c>
      <c r="I6380" s="519" t="s">
        <v>5</v>
      </c>
      <c r="J6380" s="650">
        <v>29.88</v>
      </c>
    </row>
    <row r="6381" spans="1:10">
      <c r="A6381" s="519" t="s">
        <v>6596</v>
      </c>
      <c r="B6381" s="519" t="str">
        <f t="shared" si="99"/>
        <v>CURVA CERAMICA DE 45° OU 90°,VIDRADA INTERNAMENTE, PARA ESGOTO,COM DIAMETRO DE 150MM,INCLUSIVE FORNECIMENTO DO MATERIALPARA REJUNTAMENTO COM ARGAMASSA DE CIMENTO E AREIA,NO TRACO1:4.FORNECIMENTO E ASSENTAMENTO</v>
      </c>
      <c r="C6381" s="519" t="s">
        <v>36157</v>
      </c>
      <c r="D6381" s="519" t="s">
        <v>36161</v>
      </c>
      <c r="E6381" s="519" t="s">
        <v>36159</v>
      </c>
      <c r="F6381" s="519" t="s">
        <v>36160</v>
      </c>
      <c r="I6381" s="519" t="s">
        <v>5</v>
      </c>
      <c r="J6381" s="650">
        <v>44.83</v>
      </c>
    </row>
    <row r="6382" spans="1:10">
      <c r="A6382" s="519" t="s">
        <v>6597</v>
      </c>
      <c r="B6382" s="519" t="str">
        <f t="shared" si="99"/>
        <v>CURVA CERAMICA DE 45° OU 90°,VIDRADA INTERNAMENTE, PARA ESGOTO,COM DIAMETRO DE 150MM,INCLUSIVE FORNECIMENTO DO MATERIALPARA REJUNTAMENTO COM ARGAMASSA DE CIMENTO E AREIA,NO TRACO1:4.FORNECIMENTO E ASSENTAMENTO</v>
      </c>
      <c r="C6382" s="519" t="s">
        <v>36157</v>
      </c>
      <c r="D6382" s="519" t="s">
        <v>36161</v>
      </c>
      <c r="E6382" s="519" t="s">
        <v>36159</v>
      </c>
      <c r="F6382" s="519" t="s">
        <v>36160</v>
      </c>
      <c r="I6382" s="519" t="s">
        <v>5</v>
      </c>
      <c r="J6382" s="650">
        <v>43.2</v>
      </c>
    </row>
    <row r="6383" spans="1:10">
      <c r="A6383" s="519" t="s">
        <v>6598</v>
      </c>
      <c r="B6383" s="519" t="str">
        <f t="shared" si="99"/>
        <v>CURVA CERAMICA DE 45° OU 90°,VIDRADA INTERNAMENTE, PARA ESGOTO,COM DIAMETRO DE 200MM,INCLUSIVE FORNECIMENTO DO MATERIALPARA REJUNTAMENTO COM ARGAMASSA DE CIMENTO E AREIA,NO TRACO1:4.FORNECIMENTO E ASSENTAMENTO</v>
      </c>
      <c r="C6383" s="519" t="s">
        <v>36157</v>
      </c>
      <c r="D6383" s="519" t="s">
        <v>36162</v>
      </c>
      <c r="E6383" s="519" t="s">
        <v>36159</v>
      </c>
      <c r="F6383" s="519" t="s">
        <v>36160</v>
      </c>
      <c r="I6383" s="519" t="s">
        <v>5</v>
      </c>
      <c r="J6383" s="650">
        <v>79.13</v>
      </c>
    </row>
    <row r="6384" spans="1:10">
      <c r="A6384" s="519" t="s">
        <v>6599</v>
      </c>
      <c r="B6384" s="519" t="str">
        <f t="shared" si="99"/>
        <v>CURVA CERAMICA DE 45° OU 90°,VIDRADA INTERNAMENTE, PARA ESGOTO,COM DIAMETRO DE 200MM,INCLUSIVE FORNECIMENTO DO MATERIALPARA REJUNTAMENTO COM ARGAMASSA DE CIMENTO E AREIA,NO TRACO1:4.FORNECIMENTO E ASSENTAMENTO</v>
      </c>
      <c r="C6384" s="519" t="s">
        <v>36157</v>
      </c>
      <c r="D6384" s="519" t="s">
        <v>36162</v>
      </c>
      <c r="E6384" s="519" t="s">
        <v>36159</v>
      </c>
      <c r="F6384" s="519" t="s">
        <v>36160</v>
      </c>
      <c r="I6384" s="519" t="s">
        <v>5</v>
      </c>
      <c r="J6384" s="650">
        <v>76.67</v>
      </c>
    </row>
    <row r="6385" spans="1:10">
      <c r="A6385" s="519" t="s">
        <v>6600</v>
      </c>
      <c r="B6385" s="519" t="str">
        <f t="shared" si="99"/>
        <v>CURVA CERAMICA DE 45° OU 90°,VIDRADA INTERNAMENTE, PARA ESGOTO,COM DIAMETRO DE 250MM,INCLUSIVE FORNECIMENTO DO MATERIALPARA REJUNTAMENTO COM ARGAMASSA DE CIMENTO E AREIA,NO TRACO1:4.FORNECIMENTO E ASSENTAMENTO</v>
      </c>
      <c r="C6385" s="519" t="s">
        <v>36157</v>
      </c>
      <c r="D6385" s="519" t="s">
        <v>36163</v>
      </c>
      <c r="E6385" s="519" t="s">
        <v>36159</v>
      </c>
      <c r="F6385" s="519" t="s">
        <v>36160</v>
      </c>
      <c r="I6385" s="519" t="s">
        <v>5</v>
      </c>
      <c r="J6385" s="650">
        <v>273.83999999999997</v>
      </c>
    </row>
    <row r="6386" spans="1:10">
      <c r="A6386" s="519" t="s">
        <v>6601</v>
      </c>
      <c r="B6386" s="519" t="str">
        <f t="shared" si="99"/>
        <v>CURVA CERAMICA DE 45° OU 90°,VIDRADA INTERNAMENTE, PARA ESGOTO,COM DIAMETRO DE 250MM,INCLUSIVE FORNECIMENTO DO MATERIALPARA REJUNTAMENTO COM ARGAMASSA DE CIMENTO E AREIA,NO TRACO1:4.FORNECIMENTO E ASSENTAMENTO</v>
      </c>
      <c r="C6386" s="519" t="s">
        <v>36157</v>
      </c>
      <c r="D6386" s="519" t="s">
        <v>36163</v>
      </c>
      <c r="E6386" s="519" t="s">
        <v>36159</v>
      </c>
      <c r="F6386" s="519" t="s">
        <v>36160</v>
      </c>
      <c r="I6386" s="519" t="s">
        <v>5</v>
      </c>
      <c r="J6386" s="650">
        <v>270.56</v>
      </c>
    </row>
    <row r="6387" spans="1:10">
      <c r="A6387" s="519" t="s">
        <v>6602</v>
      </c>
      <c r="B6387" s="519" t="str">
        <f t="shared" si="99"/>
        <v>SELIM CERAMICO PARA LIGACAO DE ESGOTOS,DE 150MMX100MM,INCLUSIVE ARGAMASSA DE CIMENTO E AREIA NO TRACO 1:4.FORNECIMENTO E ASSENTAMENTO</v>
      </c>
      <c r="C6387" s="519" t="s">
        <v>36164</v>
      </c>
      <c r="D6387" s="519" t="s">
        <v>36165</v>
      </c>
      <c r="E6387" s="519" t="s">
        <v>33741</v>
      </c>
      <c r="I6387" s="519" t="s">
        <v>5</v>
      </c>
      <c r="J6387" s="650">
        <v>63.03</v>
      </c>
    </row>
    <row r="6388" spans="1:10">
      <c r="A6388" s="519" t="s">
        <v>6603</v>
      </c>
      <c r="B6388" s="519" t="str">
        <f t="shared" si="99"/>
        <v>SELIM CERAMICO PARA LIGACAO DE ESGOTOS,DE 150MMX100MM,INCLUSIVE ARGAMASSA DE CIMENTO E AREIA NO TRACO 1:4.FORNECIMENTO E ASSENTAMENTO</v>
      </c>
      <c r="C6388" s="519" t="s">
        <v>36164</v>
      </c>
      <c r="D6388" s="519" t="s">
        <v>36165</v>
      </c>
      <c r="E6388" s="519" t="s">
        <v>33741</v>
      </c>
      <c r="I6388" s="519" t="s">
        <v>5</v>
      </c>
      <c r="J6388" s="650">
        <v>60.08</v>
      </c>
    </row>
    <row r="6389" spans="1:10">
      <c r="A6389" s="519" t="s">
        <v>6604</v>
      </c>
      <c r="B6389" s="519" t="str">
        <f t="shared" si="99"/>
        <v>SELIM CERAMICO PARA LIGACAO DE ESGOTOS,DE 200MMX100MM,INCLUSIVE ARGAMASSA DE CIMENTO E AREIA NO TRACO 1:4.FORNECIMENTO E ASSENTAMENTO</v>
      </c>
      <c r="C6389" s="519" t="s">
        <v>36166</v>
      </c>
      <c r="D6389" s="519" t="s">
        <v>36165</v>
      </c>
      <c r="E6389" s="519" t="s">
        <v>33741</v>
      </c>
      <c r="I6389" s="519" t="s">
        <v>5</v>
      </c>
      <c r="J6389" s="650">
        <v>80.33</v>
      </c>
    </row>
    <row r="6390" spans="1:10">
      <c r="A6390" s="519" t="s">
        <v>6605</v>
      </c>
      <c r="B6390" s="519" t="str">
        <f t="shared" si="99"/>
        <v>SELIM CERAMICO PARA LIGACAO DE ESGOTOS,DE 200MMX100MM,INCLUSIVE ARGAMASSA DE CIMENTO E AREIA NO TRACO 1:4.FORNECIMENTO E ASSENTAMENTO</v>
      </c>
      <c r="C6390" s="519" t="s">
        <v>36166</v>
      </c>
      <c r="D6390" s="519" t="s">
        <v>36165</v>
      </c>
      <c r="E6390" s="519" t="s">
        <v>33741</v>
      </c>
      <c r="I6390" s="519" t="s">
        <v>5</v>
      </c>
      <c r="J6390" s="650">
        <v>76.56</v>
      </c>
    </row>
    <row r="6391" spans="1:10">
      <c r="A6391" s="519" t="s">
        <v>6606</v>
      </c>
      <c r="B6391" s="519" t="str">
        <f t="shared" si="99"/>
        <v>SELIM CERAMICO PARA LIGACAO DE ESGOTOS,DE 200MMX150MM,INCLUSIVE ARGAMASSA DE CIMENTO E AREIA NO TRACO 1:4.FORNECIMENTO E ASSENTAMENTO</v>
      </c>
      <c r="C6391" s="519" t="s">
        <v>36167</v>
      </c>
      <c r="D6391" s="519" t="s">
        <v>36165</v>
      </c>
      <c r="E6391" s="519" t="s">
        <v>33741</v>
      </c>
      <c r="I6391" s="519" t="s">
        <v>5</v>
      </c>
      <c r="J6391" s="650">
        <v>85.97</v>
      </c>
    </row>
    <row r="6392" spans="1:10">
      <c r="A6392" s="519" t="s">
        <v>6607</v>
      </c>
      <c r="B6392" s="519" t="str">
        <f t="shared" si="99"/>
        <v>SELIM CERAMICO PARA LIGACAO DE ESGOTOS,DE 200MMX150MM,INCLUSIVE ARGAMASSA DE CIMENTO E AREIA NO TRACO 1:4.FORNECIMENTO E ASSENTAMENTO</v>
      </c>
      <c r="C6392" s="519" t="s">
        <v>36167</v>
      </c>
      <c r="D6392" s="519" t="s">
        <v>36165</v>
      </c>
      <c r="E6392" s="519" t="s">
        <v>33741</v>
      </c>
      <c r="I6392" s="519" t="s">
        <v>5</v>
      </c>
      <c r="J6392" s="650">
        <v>81.88</v>
      </c>
    </row>
    <row r="6393" spans="1:10">
      <c r="A6393" s="519" t="s">
        <v>6608</v>
      </c>
      <c r="B6393" s="519" t="str">
        <f t="shared" si="99"/>
        <v>SELIM CERAMICO PARA LIGACAO DE ESGOTOS,DE 250MMX100MM,INCLUSIVE ARGAMASSA DE CIMENTO E AREIA NO TRACO 1:4.FORNECIMENTO E ASSENTAMENTO</v>
      </c>
      <c r="C6393" s="519" t="s">
        <v>36168</v>
      </c>
      <c r="D6393" s="519" t="s">
        <v>36165</v>
      </c>
      <c r="E6393" s="519" t="s">
        <v>33741</v>
      </c>
      <c r="I6393" s="519" t="s">
        <v>5</v>
      </c>
      <c r="J6393" s="650">
        <v>91.62</v>
      </c>
    </row>
    <row r="6394" spans="1:10">
      <c r="A6394" s="519" t="s">
        <v>6609</v>
      </c>
      <c r="B6394" s="519" t="str">
        <f t="shared" si="99"/>
        <v>SELIM CERAMICO PARA LIGACAO DE ESGOTOS,DE 250MMX100MM,INCLUSIVE ARGAMASSA DE CIMENTO E AREIA NO TRACO 1:4.FORNECIMENTO E ASSENTAMENTO</v>
      </c>
      <c r="C6394" s="519" t="s">
        <v>36168</v>
      </c>
      <c r="D6394" s="519" t="s">
        <v>36165</v>
      </c>
      <c r="E6394" s="519" t="s">
        <v>33741</v>
      </c>
      <c r="I6394" s="519" t="s">
        <v>5</v>
      </c>
      <c r="J6394" s="650">
        <v>87.04</v>
      </c>
    </row>
    <row r="6395" spans="1:10">
      <c r="A6395" s="519" t="s">
        <v>6610</v>
      </c>
      <c r="B6395" s="519" t="str">
        <f t="shared" si="99"/>
        <v>SELIM CERAMICO PARA LIGACAO DE ESGOTOS,DE 250MMX150MM,INCLUSIVE ARGAMASSA DE CIMENTO E AREIA NO TRACO 1:4.FORNECIMENTO E ASSENTAMENTO</v>
      </c>
      <c r="C6395" s="519" t="s">
        <v>36169</v>
      </c>
      <c r="D6395" s="519" t="s">
        <v>36165</v>
      </c>
      <c r="E6395" s="519" t="s">
        <v>33741</v>
      </c>
      <c r="I6395" s="519" t="s">
        <v>5</v>
      </c>
      <c r="J6395" s="650">
        <v>99.27</v>
      </c>
    </row>
    <row r="6396" spans="1:10">
      <c r="A6396" s="519" t="s">
        <v>6611</v>
      </c>
      <c r="B6396" s="519" t="str">
        <f t="shared" si="99"/>
        <v>SELIM CERAMICO PARA LIGACAO DE ESGOTOS,DE 250MMX150MM,INCLUSIVE ARGAMASSA DE CIMENTO E AREIA NO TRACO 1:4.FORNECIMENTO E ASSENTAMENTO</v>
      </c>
      <c r="C6396" s="519" t="s">
        <v>36169</v>
      </c>
      <c r="D6396" s="519" t="s">
        <v>36165</v>
      </c>
      <c r="E6396" s="519" t="s">
        <v>33741</v>
      </c>
      <c r="I6396" s="519" t="s">
        <v>5</v>
      </c>
      <c r="J6396" s="650">
        <v>94.36</v>
      </c>
    </row>
    <row r="6397" spans="1:10">
      <c r="A6397" s="519" t="s">
        <v>6612</v>
      </c>
      <c r="B6397" s="519" t="str">
        <f t="shared" si="99"/>
        <v>SELIM CERAMICO PARA LIGACAO DE ESGOTOS,DE 300MMX100MM,INCLUSIVE ARGAMASSA DE CIMENTO E AREIA NO TRACO 1:4.FORNECIMENTO E ASSENTAMENTO</v>
      </c>
      <c r="C6397" s="519" t="s">
        <v>36170</v>
      </c>
      <c r="D6397" s="519" t="s">
        <v>36165</v>
      </c>
      <c r="E6397" s="519" t="s">
        <v>33741</v>
      </c>
      <c r="I6397" s="519" t="s">
        <v>5</v>
      </c>
      <c r="J6397" s="650">
        <v>99.92</v>
      </c>
    </row>
    <row r="6398" spans="1:10">
      <c r="A6398" s="519" t="s">
        <v>6613</v>
      </c>
      <c r="B6398" s="519" t="str">
        <f t="shared" si="99"/>
        <v>SELIM CERAMICO PARA LIGACAO DE ESGOTOS,DE 300MMX100MM,INCLUSIVE ARGAMASSA DE CIMENTO E AREIA NO TRACO 1:4.FORNECIMENTO E ASSENTAMENTO</v>
      </c>
      <c r="C6398" s="519" t="s">
        <v>36170</v>
      </c>
      <c r="D6398" s="519" t="s">
        <v>36165</v>
      </c>
      <c r="E6398" s="519" t="s">
        <v>33741</v>
      </c>
      <c r="I6398" s="519" t="s">
        <v>5</v>
      </c>
      <c r="J6398" s="650">
        <v>94.52</v>
      </c>
    </row>
    <row r="6399" spans="1:10">
      <c r="A6399" s="519" t="s">
        <v>6614</v>
      </c>
      <c r="B6399" s="519" t="str">
        <f t="shared" si="99"/>
        <v>SELIM CERAMICO PARA LIGACAO DE ESGOTOS,DE 300MMX150MM,INCLUSIVE ARGAMASSA DE CIMENTO E AREIA NO TRACO 1:4.FORNECIMENTO E ASSENTAMENTO</v>
      </c>
      <c r="C6399" s="519" t="s">
        <v>36171</v>
      </c>
      <c r="D6399" s="519" t="s">
        <v>36165</v>
      </c>
      <c r="E6399" s="519" t="s">
        <v>33741</v>
      </c>
      <c r="I6399" s="519" t="s">
        <v>5</v>
      </c>
      <c r="J6399" s="650">
        <v>106.16</v>
      </c>
    </row>
    <row r="6400" spans="1:10">
      <c r="A6400" s="519" t="s">
        <v>6615</v>
      </c>
      <c r="B6400" s="519" t="str">
        <f t="shared" si="99"/>
        <v>SELIM CERAMICO PARA LIGACAO DE ESGOTOS,DE 300MMX150MM,INCLUSIVE ARGAMASSA DE CIMENTO E AREIA NO TRACO 1:4.FORNECIMENTO E ASSENTAMENTO</v>
      </c>
      <c r="C6400" s="519" t="s">
        <v>36171</v>
      </c>
      <c r="D6400" s="519" t="s">
        <v>36165</v>
      </c>
      <c r="E6400" s="519" t="s">
        <v>33741</v>
      </c>
      <c r="I6400" s="519" t="s">
        <v>5</v>
      </c>
      <c r="J6400" s="650">
        <v>100.43</v>
      </c>
    </row>
    <row r="6401" spans="1:10">
      <c r="A6401" s="519" t="s">
        <v>6616</v>
      </c>
      <c r="B6401" s="519"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01" s="519" t="s">
        <v>36172</v>
      </c>
      <c r="D6401" s="519" t="s">
        <v>36173</v>
      </c>
      <c r="E6401" s="519" t="s">
        <v>36174</v>
      </c>
      <c r="F6401" s="519" t="s">
        <v>36175</v>
      </c>
      <c r="G6401" s="519" t="s">
        <v>36176</v>
      </c>
      <c r="H6401" s="519" t="s">
        <v>36177</v>
      </c>
      <c r="I6401" s="519" t="s">
        <v>5</v>
      </c>
      <c r="J6401" s="650">
        <v>31045.99</v>
      </c>
    </row>
    <row r="6402" spans="1:10">
      <c r="A6402" s="519" t="s">
        <v>6617</v>
      </c>
      <c r="B6402" s="519" t="str">
        <f t="shared" si="99"/>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02" s="519" t="s">
        <v>36172</v>
      </c>
      <c r="D6402" s="519" t="s">
        <v>36173</v>
      </c>
      <c r="E6402" s="519" t="s">
        <v>36174</v>
      </c>
      <c r="F6402" s="519" t="s">
        <v>36175</v>
      </c>
      <c r="G6402" s="519" t="s">
        <v>36176</v>
      </c>
      <c r="H6402" s="519" t="s">
        <v>36177</v>
      </c>
      <c r="I6402" s="519" t="s">
        <v>5</v>
      </c>
      <c r="J6402" s="650">
        <v>28746.82</v>
      </c>
    </row>
    <row r="6403" spans="1:10">
      <c r="A6403" s="519" t="s">
        <v>6618</v>
      </c>
      <c r="B6403" s="519"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3" s="519" t="s">
        <v>36172</v>
      </c>
      <c r="D6403" s="519" t="s">
        <v>36178</v>
      </c>
      <c r="E6403" s="519" t="s">
        <v>36174</v>
      </c>
      <c r="F6403" s="519" t="s">
        <v>36175</v>
      </c>
      <c r="G6403" s="519" t="s">
        <v>36176</v>
      </c>
      <c r="H6403" s="519" t="s">
        <v>36177</v>
      </c>
      <c r="I6403" s="519" t="s">
        <v>5</v>
      </c>
      <c r="J6403" s="650">
        <v>51225.88</v>
      </c>
    </row>
    <row r="6404" spans="1:10">
      <c r="A6404" s="519" t="s">
        <v>6619</v>
      </c>
      <c r="B6404" s="519" t="str">
        <f t="shared" si="99"/>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04" s="519" t="s">
        <v>36172</v>
      </c>
      <c r="D6404" s="519" t="s">
        <v>36178</v>
      </c>
      <c r="E6404" s="519" t="s">
        <v>36174</v>
      </c>
      <c r="F6404" s="519" t="s">
        <v>36175</v>
      </c>
      <c r="G6404" s="519" t="s">
        <v>36176</v>
      </c>
      <c r="H6404" s="519" t="s">
        <v>36177</v>
      </c>
      <c r="I6404" s="519" t="s">
        <v>5</v>
      </c>
      <c r="J6404" s="650">
        <v>47432.25</v>
      </c>
    </row>
    <row r="6405" spans="1:10">
      <c r="A6405" s="519" t="s">
        <v>6620</v>
      </c>
      <c r="B6405" s="519" t="str">
        <f t="shared" si="99"/>
        <v>TUBO DE CONCRETO ARMADO PARA CRAVACAO COM PONTA,BOLSA E JUNTA ELASTICA,CONFORME ABNT NBR 15.319,DN=400MM.FORNECIMENTO</v>
      </c>
      <c r="C6405" s="519" t="s">
        <v>36179</v>
      </c>
      <c r="D6405" s="519" t="s">
        <v>72120</v>
      </c>
      <c r="I6405" s="519" t="s">
        <v>36</v>
      </c>
      <c r="J6405" s="650">
        <v>415.14</v>
      </c>
    </row>
    <row r="6406" spans="1:10">
      <c r="A6406" s="519" t="s">
        <v>6621</v>
      </c>
      <c r="B6406" s="519" t="str">
        <f t="shared" si="99"/>
        <v>TUBO DE CONCRETO ARMADO PARA CRAVACAO COM PONTA,BOLSA E JUNTA ELASTICA,CONFORME ABNT NBR 15.319,DN=400MM.FORNECIMENTO</v>
      </c>
      <c r="C6406" s="519" t="s">
        <v>36179</v>
      </c>
      <c r="D6406" s="519" t="s">
        <v>72120</v>
      </c>
      <c r="I6406" s="519" t="s">
        <v>36</v>
      </c>
      <c r="J6406" s="650">
        <v>415.14</v>
      </c>
    </row>
    <row r="6407" spans="1:10">
      <c r="A6407" s="519" t="s">
        <v>6622</v>
      </c>
      <c r="B6407" s="519" t="str">
        <f t="shared" si="99"/>
        <v>TUBO DE CONCRETO ARMADO PARA CRAVACAO COM PONTA,BOLSA E JUNTA ELASTICA,CONFORME ABNT NBR 15.319,DN=500MM.FORNECIMENTO</v>
      </c>
      <c r="C6407" s="519" t="s">
        <v>36179</v>
      </c>
      <c r="D6407" s="519" t="s">
        <v>72121</v>
      </c>
      <c r="I6407" s="519" t="s">
        <v>36</v>
      </c>
      <c r="J6407" s="650">
        <v>470.19</v>
      </c>
    </row>
    <row r="6408" spans="1:10">
      <c r="A6408" s="519" t="s">
        <v>6623</v>
      </c>
      <c r="B6408" s="519" t="str">
        <f t="shared" ref="B6408:B6471" si="100">C6408&amp;D6408&amp;E6408&amp;F6408&amp;G6408&amp;H6408</f>
        <v>TUBO DE CONCRETO ARMADO PARA CRAVACAO COM PONTA,BOLSA E JUNTA ELASTICA,CONFORME ABNT NBR 15.319,DN=500MM.FORNECIMENTO</v>
      </c>
      <c r="C6408" s="519" t="s">
        <v>36179</v>
      </c>
      <c r="D6408" s="519" t="s">
        <v>72121</v>
      </c>
      <c r="I6408" s="519" t="s">
        <v>36</v>
      </c>
      <c r="J6408" s="650">
        <v>470.19</v>
      </c>
    </row>
    <row r="6409" spans="1:10">
      <c r="A6409" s="519" t="s">
        <v>6624</v>
      </c>
      <c r="B6409" s="519" t="str">
        <f t="shared" si="100"/>
        <v>TUBO DE CONCRETO ARMADO PARA CRAVACAO COM PONTA,BOLSA E JUNTA ELASTICA,CONFORME ABNT NBR 15.319,DN=600MM.FORNECIMENTO</v>
      </c>
      <c r="C6409" s="519" t="s">
        <v>36179</v>
      </c>
      <c r="D6409" s="519" t="s">
        <v>72122</v>
      </c>
      <c r="I6409" s="519" t="s">
        <v>36</v>
      </c>
      <c r="J6409" s="650">
        <v>572.02</v>
      </c>
    </row>
    <row r="6410" spans="1:10">
      <c r="A6410" s="519" t="s">
        <v>6625</v>
      </c>
      <c r="B6410" s="519" t="str">
        <f t="shared" si="100"/>
        <v>TUBO DE CONCRETO ARMADO PARA CRAVACAO COM PONTA,BOLSA E JUNTA ELASTICA,CONFORME ABNT NBR 15.319,DN=600MM.FORNECIMENTO</v>
      </c>
      <c r="C6410" s="519" t="s">
        <v>36179</v>
      </c>
      <c r="D6410" s="519" t="s">
        <v>72122</v>
      </c>
      <c r="I6410" s="519" t="s">
        <v>36</v>
      </c>
      <c r="J6410" s="650">
        <v>572.02</v>
      </c>
    </row>
    <row r="6411" spans="1:10">
      <c r="A6411" s="519" t="s">
        <v>6626</v>
      </c>
      <c r="B6411" s="519" t="str">
        <f t="shared" si="100"/>
        <v>TUBO DE CONCRETO ARMADO PARA CRAVACAO COM PONTA,BOLSA E JUNTA ELASTICA,CONFORME ABNT NBR 15.319,DN=700MM.FORNECIMENTO</v>
      </c>
      <c r="C6411" s="519" t="s">
        <v>36179</v>
      </c>
      <c r="D6411" s="519" t="s">
        <v>72123</v>
      </c>
      <c r="I6411" s="519" t="s">
        <v>36</v>
      </c>
      <c r="J6411" s="650">
        <v>644.63</v>
      </c>
    </row>
    <row r="6412" spans="1:10">
      <c r="A6412" s="519" t="s">
        <v>6627</v>
      </c>
      <c r="B6412" s="519" t="str">
        <f t="shared" si="100"/>
        <v>TUBO DE CONCRETO ARMADO PARA CRAVACAO COM PONTA,BOLSA E JUNTA ELASTICA,CONFORME ABNT NBR 15.319,DN=700MM.FORNECIMENTO</v>
      </c>
      <c r="C6412" s="519" t="s">
        <v>36179</v>
      </c>
      <c r="D6412" s="519" t="s">
        <v>72123</v>
      </c>
      <c r="I6412" s="519" t="s">
        <v>36</v>
      </c>
      <c r="J6412" s="650">
        <v>644.63</v>
      </c>
    </row>
    <row r="6413" spans="1:10">
      <c r="A6413" s="519" t="s">
        <v>6628</v>
      </c>
      <c r="B6413" s="519" t="str">
        <f t="shared" si="100"/>
        <v>TUBO DE CONCRETO ARMADO PARA CRAVACAO COM PONTA,BOLSA E JUNTA ELASTICA,CONFORME ABNT NBR 15.319,DN=800MM.FORNECIMENTO</v>
      </c>
      <c r="C6413" s="519" t="s">
        <v>36179</v>
      </c>
      <c r="D6413" s="519" t="s">
        <v>72124</v>
      </c>
      <c r="I6413" s="519" t="s">
        <v>36</v>
      </c>
      <c r="J6413" s="650">
        <v>880.44</v>
      </c>
    </row>
    <row r="6414" spans="1:10">
      <c r="A6414" s="519" t="s">
        <v>6629</v>
      </c>
      <c r="B6414" s="519" t="str">
        <f t="shared" si="100"/>
        <v>TUBO DE CONCRETO ARMADO PARA CRAVACAO COM PONTA,BOLSA E JUNTA ELASTICA,CONFORME ABNT NBR 15.319,DN=800MM.FORNECIMENTO</v>
      </c>
      <c r="C6414" s="519" t="s">
        <v>36179</v>
      </c>
      <c r="D6414" s="519" t="s">
        <v>72124</v>
      </c>
      <c r="I6414" s="519" t="s">
        <v>36</v>
      </c>
      <c r="J6414" s="650">
        <v>880.44</v>
      </c>
    </row>
    <row r="6415" spans="1:10">
      <c r="A6415" s="519" t="s">
        <v>6630</v>
      </c>
      <c r="B6415" s="519" t="str">
        <f t="shared" si="100"/>
        <v>TUBO DE CONCRETO ARMADO PARA CRAVACAO COM PONTA,BOLSA E JUNTA ELASTICA,CONFORME ABNT NBR 15.319,DN=900MM.FORNECIMENTO</v>
      </c>
      <c r="C6415" s="519" t="s">
        <v>36179</v>
      </c>
      <c r="D6415" s="519" t="s">
        <v>72125</v>
      </c>
      <c r="I6415" s="519" t="s">
        <v>36</v>
      </c>
      <c r="J6415" s="650">
        <v>1126.08</v>
      </c>
    </row>
    <row r="6416" spans="1:10">
      <c r="A6416" s="519" t="s">
        <v>6631</v>
      </c>
      <c r="B6416" s="519" t="str">
        <f t="shared" si="100"/>
        <v>TUBO DE CONCRETO ARMADO PARA CRAVACAO COM PONTA,BOLSA E JUNTA ELASTICA,CONFORME ABNT NBR 15.319,DN=900MM.FORNECIMENTO</v>
      </c>
      <c r="C6416" s="519" t="s">
        <v>36179</v>
      </c>
      <c r="D6416" s="519" t="s">
        <v>72125</v>
      </c>
      <c r="I6416" s="519" t="s">
        <v>36</v>
      </c>
      <c r="J6416" s="650">
        <v>1126.08</v>
      </c>
    </row>
    <row r="6417" spans="1:10">
      <c r="A6417" s="519" t="s">
        <v>6632</v>
      </c>
      <c r="B6417" s="519" t="str">
        <f t="shared" si="100"/>
        <v>TUBO DE CONCRETO ARMADO PARA CRAVACAO COM PONTA,BOLSA E JUNTA ELASTICA,CONFORME ABNT NBR 15.319,DN=1000MM.FORNECIMENT</v>
      </c>
      <c r="C6417" s="519" t="s">
        <v>36179</v>
      </c>
      <c r="D6417" s="519" t="s">
        <v>72126</v>
      </c>
      <c r="I6417" s="519" t="s">
        <v>36</v>
      </c>
      <c r="J6417" s="650">
        <v>1333.64</v>
      </c>
    </row>
    <row r="6418" spans="1:10">
      <c r="A6418" s="519" t="s">
        <v>6633</v>
      </c>
      <c r="B6418" s="519" t="str">
        <f t="shared" si="100"/>
        <v>TUBO DE CONCRETO ARMADO PARA CRAVACAO COM PONTA,BOLSA E JUNTA ELASTICA,CONFORME ABNT NBR 15.319,DN=1000MM.FORNECIMENT</v>
      </c>
      <c r="C6418" s="519" t="s">
        <v>36179</v>
      </c>
      <c r="D6418" s="519" t="s">
        <v>72126</v>
      </c>
      <c r="I6418" s="519" t="s">
        <v>36</v>
      </c>
      <c r="J6418" s="650">
        <v>1333.64</v>
      </c>
    </row>
    <row r="6419" spans="1:10">
      <c r="A6419" s="519" t="s">
        <v>6634</v>
      </c>
      <c r="B6419" s="519" t="str">
        <f t="shared" si="100"/>
        <v>TUBO DE CONCRETO ARMADO PARA CRAVACAO COM PONTA,BOLSA E JUNTA ELASTICA,CONFORME NBR 15.319/06,DN=1200MM.FORNECIMENTO</v>
      </c>
      <c r="C6419" s="519" t="s">
        <v>36179</v>
      </c>
      <c r="D6419" s="519" t="s">
        <v>36180</v>
      </c>
      <c r="I6419" s="519" t="s">
        <v>36</v>
      </c>
      <c r="J6419" s="650">
        <v>1915.63</v>
      </c>
    </row>
    <row r="6420" spans="1:10">
      <c r="A6420" s="519" t="s">
        <v>6635</v>
      </c>
      <c r="B6420" s="519" t="str">
        <f t="shared" si="100"/>
        <v>TUBO DE CONCRETO ARMADO PARA CRAVACAO COM PONTA,BOLSA E JUNTA ELASTICA,CONFORME NBR 15.319/06,DN=1200MM.FORNECIMENTO</v>
      </c>
      <c r="C6420" s="519" t="s">
        <v>36179</v>
      </c>
      <c r="D6420" s="519" t="s">
        <v>36180</v>
      </c>
      <c r="I6420" s="519" t="s">
        <v>36</v>
      </c>
      <c r="J6420" s="650">
        <v>1915.63</v>
      </c>
    </row>
    <row r="6421" spans="1:10">
      <c r="A6421" s="519" t="s">
        <v>6636</v>
      </c>
      <c r="B6421" s="519" t="str">
        <f t="shared" si="100"/>
        <v>TUBO DE CONCRETO ARMADO PARA CRAVACAO COM PONTA,BOLSA E JUNTA ELASTICA,CONFORME ABNT NBR 15.319,DN=1500MM.FORNECIMENT</v>
      </c>
      <c r="C6421" s="519" t="s">
        <v>36179</v>
      </c>
      <c r="D6421" s="519" t="s">
        <v>72127</v>
      </c>
      <c r="I6421" s="519" t="s">
        <v>36</v>
      </c>
      <c r="J6421" s="650">
        <v>2605.58</v>
      </c>
    </row>
    <row r="6422" spans="1:10">
      <c r="A6422" s="519" t="s">
        <v>6637</v>
      </c>
      <c r="B6422" s="519" t="str">
        <f t="shared" si="100"/>
        <v>TUBO DE CONCRETO ARMADO PARA CRAVACAO COM PONTA,BOLSA E JUNTA ELASTICA,CONFORME ABNT NBR 15.319,DN=1500MM.FORNECIMENT</v>
      </c>
      <c r="C6422" s="519" t="s">
        <v>36179</v>
      </c>
      <c r="D6422" s="519" t="s">
        <v>72127</v>
      </c>
      <c r="I6422" s="519" t="s">
        <v>36</v>
      </c>
      <c r="J6422" s="650">
        <v>2605.58</v>
      </c>
    </row>
    <row r="6423" spans="1:10">
      <c r="A6423" s="519" t="s">
        <v>6638</v>
      </c>
      <c r="B6423" s="519" t="str">
        <f t="shared" si="100"/>
        <v>TUBO DE CONCRETO ARMADO PARA CRAVACAO COM PONTA,BOLSA E JUNTA ELASTICA,CONFORME ABNT NBR 15.319,DN=2000MM.FORNECIMENT</v>
      </c>
      <c r="C6423" s="519" t="s">
        <v>36179</v>
      </c>
      <c r="D6423" s="519" t="s">
        <v>72128</v>
      </c>
      <c r="I6423" s="519" t="s">
        <v>36</v>
      </c>
      <c r="J6423" s="650">
        <v>4234.09</v>
      </c>
    </row>
    <row r="6424" spans="1:10">
      <c r="A6424" s="519" t="s">
        <v>6639</v>
      </c>
      <c r="B6424" s="519" t="str">
        <f t="shared" si="100"/>
        <v>TUBO DE CONCRETO ARMADO PARA CRAVACAO COM PONTA,BOLSA E JUNTA ELASTICA,CONFORME ABNT NBR 15.319,DN=2000MM.FORNECIMENT</v>
      </c>
      <c r="C6424" s="519" t="s">
        <v>36179</v>
      </c>
      <c r="D6424" s="519" t="s">
        <v>72128</v>
      </c>
      <c r="I6424" s="519" t="s">
        <v>36</v>
      </c>
      <c r="J6424" s="650">
        <v>4234.09</v>
      </c>
    </row>
    <row r="6425" spans="1:10">
      <c r="A6425" s="519" t="s">
        <v>6640</v>
      </c>
      <c r="B6425" s="519"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5" s="519" t="s">
        <v>36181</v>
      </c>
      <c r="D6425" s="519" t="s">
        <v>36182</v>
      </c>
      <c r="E6425" s="519" t="s">
        <v>36183</v>
      </c>
      <c r="F6425" s="519" t="s">
        <v>36184</v>
      </c>
      <c r="G6425" s="519" t="s">
        <v>36185</v>
      </c>
      <c r="H6425" s="519" t="s">
        <v>36186</v>
      </c>
      <c r="I6425" s="519" t="s">
        <v>36</v>
      </c>
      <c r="J6425" s="650">
        <v>14.95</v>
      </c>
    </row>
    <row r="6426" spans="1:10">
      <c r="A6426" s="519" t="s">
        <v>56</v>
      </c>
      <c r="B6426" s="519" t="str">
        <f t="shared" si="100"/>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26" s="519" t="s">
        <v>36181</v>
      </c>
      <c r="D6426" s="519" t="s">
        <v>36182</v>
      </c>
      <c r="E6426" s="519" t="s">
        <v>36183</v>
      </c>
      <c r="F6426" s="519" t="s">
        <v>36184</v>
      </c>
      <c r="G6426" s="519" t="s">
        <v>36185</v>
      </c>
      <c r="H6426" s="519" t="s">
        <v>36186</v>
      </c>
      <c r="I6426" s="519" t="s">
        <v>36</v>
      </c>
      <c r="J6426" s="650">
        <v>13.93</v>
      </c>
    </row>
    <row r="6427" spans="1:10">
      <c r="A6427" s="519" t="s">
        <v>6641</v>
      </c>
      <c r="B6427" s="519"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7" s="519" t="s">
        <v>36187</v>
      </c>
      <c r="D6427" s="519" t="s">
        <v>36188</v>
      </c>
      <c r="E6427" s="519" t="s">
        <v>36189</v>
      </c>
      <c r="F6427" s="519" t="s">
        <v>36190</v>
      </c>
      <c r="G6427" s="519" t="s">
        <v>36191</v>
      </c>
      <c r="H6427" s="519" t="s">
        <v>36192</v>
      </c>
      <c r="I6427" s="519" t="s">
        <v>36</v>
      </c>
      <c r="J6427" s="650">
        <v>24.46</v>
      </c>
    </row>
    <row r="6428" spans="1:10">
      <c r="A6428" s="519" t="s">
        <v>6642</v>
      </c>
      <c r="B6428" s="519" t="str">
        <f t="shared" si="100"/>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28" s="519" t="s">
        <v>36187</v>
      </c>
      <c r="D6428" s="519" t="s">
        <v>36188</v>
      </c>
      <c r="E6428" s="519" t="s">
        <v>36189</v>
      </c>
      <c r="F6428" s="519" t="s">
        <v>36190</v>
      </c>
      <c r="G6428" s="519" t="s">
        <v>36191</v>
      </c>
      <c r="H6428" s="519" t="s">
        <v>36192</v>
      </c>
      <c r="I6428" s="519" t="s">
        <v>36</v>
      </c>
      <c r="J6428" s="650">
        <v>23.14</v>
      </c>
    </row>
    <row r="6429" spans="1:10">
      <c r="A6429" s="519" t="s">
        <v>6643</v>
      </c>
      <c r="B6429" s="519"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29" s="519" t="s">
        <v>36181</v>
      </c>
      <c r="D6429" s="519" t="s">
        <v>36182</v>
      </c>
      <c r="E6429" s="519" t="s">
        <v>36193</v>
      </c>
      <c r="F6429" s="519" t="s">
        <v>36194</v>
      </c>
      <c r="G6429" s="519" t="s">
        <v>36195</v>
      </c>
      <c r="H6429" s="519" t="s">
        <v>36186</v>
      </c>
      <c r="I6429" s="519" t="s">
        <v>36</v>
      </c>
      <c r="J6429" s="650">
        <v>16.73</v>
      </c>
    </row>
    <row r="6430" spans="1:10">
      <c r="A6430" s="519" t="s">
        <v>6644</v>
      </c>
      <c r="B6430" s="519" t="str">
        <f t="shared" si="100"/>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30" s="519" t="s">
        <v>36181</v>
      </c>
      <c r="D6430" s="519" t="s">
        <v>36182</v>
      </c>
      <c r="E6430" s="519" t="s">
        <v>36193</v>
      </c>
      <c r="F6430" s="519" t="s">
        <v>36194</v>
      </c>
      <c r="G6430" s="519" t="s">
        <v>36195</v>
      </c>
      <c r="H6430" s="519" t="s">
        <v>36186</v>
      </c>
      <c r="I6430" s="519" t="s">
        <v>36</v>
      </c>
      <c r="J6430" s="650">
        <v>15.7</v>
      </c>
    </row>
    <row r="6431" spans="1:10">
      <c r="A6431" s="519" t="s">
        <v>6645</v>
      </c>
      <c r="B6431" s="519"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31" s="519" t="s">
        <v>36187</v>
      </c>
      <c r="D6431" s="519" t="s">
        <v>36188</v>
      </c>
      <c r="E6431" s="519" t="s">
        <v>36196</v>
      </c>
      <c r="F6431" s="519" t="s">
        <v>36197</v>
      </c>
      <c r="G6431" s="519" t="s">
        <v>36191</v>
      </c>
      <c r="H6431" s="519" t="s">
        <v>36192</v>
      </c>
      <c r="I6431" s="519" t="s">
        <v>36</v>
      </c>
      <c r="J6431" s="650">
        <v>28</v>
      </c>
    </row>
    <row r="6432" spans="1:10">
      <c r="A6432" s="519" t="s">
        <v>57</v>
      </c>
      <c r="B6432" s="519" t="str">
        <f t="shared" si="100"/>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32" s="519" t="s">
        <v>36187</v>
      </c>
      <c r="D6432" s="519" t="s">
        <v>36188</v>
      </c>
      <c r="E6432" s="519" t="s">
        <v>36196</v>
      </c>
      <c r="F6432" s="519" t="s">
        <v>36197</v>
      </c>
      <c r="G6432" s="519" t="s">
        <v>36191</v>
      </c>
      <c r="H6432" s="519" t="s">
        <v>36192</v>
      </c>
      <c r="I6432" s="519" t="s">
        <v>36</v>
      </c>
      <c r="J6432" s="650">
        <v>26.68</v>
      </c>
    </row>
    <row r="6433" spans="1:10">
      <c r="A6433" s="519" t="s">
        <v>6646</v>
      </c>
      <c r="B6433" s="519"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3" s="519" t="s">
        <v>36181</v>
      </c>
      <c r="D6433" s="519" t="s">
        <v>36182</v>
      </c>
      <c r="E6433" s="519" t="s">
        <v>36198</v>
      </c>
      <c r="F6433" s="519" t="s">
        <v>36199</v>
      </c>
      <c r="G6433" s="519" t="s">
        <v>36200</v>
      </c>
      <c r="H6433" s="519" t="s">
        <v>36201</v>
      </c>
      <c r="I6433" s="519" t="s">
        <v>36</v>
      </c>
      <c r="J6433" s="650">
        <v>18.21</v>
      </c>
    </row>
    <row r="6434" spans="1:10">
      <c r="A6434" s="519" t="s">
        <v>6647</v>
      </c>
      <c r="B6434" s="519" t="str">
        <f t="shared" si="100"/>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34" s="519" t="s">
        <v>36181</v>
      </c>
      <c r="D6434" s="519" t="s">
        <v>36182</v>
      </c>
      <c r="E6434" s="519" t="s">
        <v>36198</v>
      </c>
      <c r="F6434" s="519" t="s">
        <v>36199</v>
      </c>
      <c r="G6434" s="519" t="s">
        <v>36200</v>
      </c>
      <c r="H6434" s="519" t="s">
        <v>36201</v>
      </c>
      <c r="I6434" s="519" t="s">
        <v>36</v>
      </c>
      <c r="J6434" s="650">
        <v>17.190000000000001</v>
      </c>
    </row>
    <row r="6435" spans="1:10">
      <c r="A6435" s="519" t="s">
        <v>6648</v>
      </c>
      <c r="B6435" s="519"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5" s="519" t="s">
        <v>36187</v>
      </c>
      <c r="D6435" s="519" t="s">
        <v>36188</v>
      </c>
      <c r="E6435" s="519" t="s">
        <v>36202</v>
      </c>
      <c r="F6435" s="519" t="s">
        <v>36203</v>
      </c>
      <c r="G6435" s="519" t="s">
        <v>36204</v>
      </c>
      <c r="H6435" s="519" t="s">
        <v>36205</v>
      </c>
      <c r="I6435" s="519" t="s">
        <v>36</v>
      </c>
      <c r="J6435" s="650">
        <v>30.98</v>
      </c>
    </row>
    <row r="6436" spans="1:10">
      <c r="A6436" s="519" t="s">
        <v>6649</v>
      </c>
      <c r="B6436" s="519" t="str">
        <f t="shared" si="100"/>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36" s="519" t="s">
        <v>36187</v>
      </c>
      <c r="D6436" s="519" t="s">
        <v>36188</v>
      </c>
      <c r="E6436" s="519" t="s">
        <v>36202</v>
      </c>
      <c r="F6436" s="519" t="s">
        <v>36203</v>
      </c>
      <c r="G6436" s="519" t="s">
        <v>36204</v>
      </c>
      <c r="H6436" s="519" t="s">
        <v>36205</v>
      </c>
      <c r="I6436" s="519" t="s">
        <v>36</v>
      </c>
      <c r="J6436" s="650">
        <v>29.66</v>
      </c>
    </row>
    <row r="6437" spans="1:10">
      <c r="A6437" s="519" t="s">
        <v>6650</v>
      </c>
      <c r="B6437" s="519"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7" s="519" t="s">
        <v>36181</v>
      </c>
      <c r="D6437" s="519" t="s">
        <v>36182</v>
      </c>
      <c r="E6437" s="519" t="s">
        <v>36206</v>
      </c>
      <c r="F6437" s="519" t="s">
        <v>36207</v>
      </c>
      <c r="G6437" s="519" t="s">
        <v>36200</v>
      </c>
      <c r="H6437" s="519" t="s">
        <v>36201</v>
      </c>
      <c r="I6437" s="519" t="s">
        <v>36</v>
      </c>
      <c r="J6437" s="650">
        <v>22.71</v>
      </c>
    </row>
    <row r="6438" spans="1:10">
      <c r="A6438" s="519" t="s">
        <v>6651</v>
      </c>
      <c r="B6438" s="519" t="str">
        <f t="shared" si="100"/>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38" s="519" t="s">
        <v>36181</v>
      </c>
      <c r="D6438" s="519" t="s">
        <v>36182</v>
      </c>
      <c r="E6438" s="519" t="s">
        <v>36206</v>
      </c>
      <c r="F6438" s="519" t="s">
        <v>36207</v>
      </c>
      <c r="G6438" s="519" t="s">
        <v>36200</v>
      </c>
      <c r="H6438" s="519" t="s">
        <v>36201</v>
      </c>
      <c r="I6438" s="519" t="s">
        <v>36</v>
      </c>
      <c r="J6438" s="650">
        <v>21.69</v>
      </c>
    </row>
    <row r="6439" spans="1:10">
      <c r="A6439" s="519" t="s">
        <v>6652</v>
      </c>
      <c r="B6439" s="519"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39" s="519" t="s">
        <v>36187</v>
      </c>
      <c r="D6439" s="519" t="s">
        <v>36188</v>
      </c>
      <c r="E6439" s="519" t="s">
        <v>36208</v>
      </c>
      <c r="F6439" s="519" t="s">
        <v>36209</v>
      </c>
      <c r="G6439" s="519" t="s">
        <v>36204</v>
      </c>
      <c r="H6439" s="519" t="s">
        <v>36205</v>
      </c>
      <c r="I6439" s="519" t="s">
        <v>36</v>
      </c>
      <c r="J6439" s="650">
        <v>39.979999999999997</v>
      </c>
    </row>
    <row r="6440" spans="1:10">
      <c r="A6440" s="519" t="s">
        <v>6653</v>
      </c>
      <c r="B6440" s="519" t="str">
        <f t="shared" si="100"/>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40" s="519" t="s">
        <v>36187</v>
      </c>
      <c r="D6440" s="519" t="s">
        <v>36188</v>
      </c>
      <c r="E6440" s="519" t="s">
        <v>36208</v>
      </c>
      <c r="F6440" s="519" t="s">
        <v>36209</v>
      </c>
      <c r="G6440" s="519" t="s">
        <v>36204</v>
      </c>
      <c r="H6440" s="519" t="s">
        <v>36205</v>
      </c>
      <c r="I6440" s="519" t="s">
        <v>36</v>
      </c>
      <c r="J6440" s="650">
        <v>38.659999999999997</v>
      </c>
    </row>
    <row r="6441" spans="1:10">
      <c r="A6441" s="519" t="s">
        <v>6654</v>
      </c>
      <c r="B6441" s="519"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41" s="519" t="s">
        <v>36181</v>
      </c>
      <c r="D6441" s="519" t="s">
        <v>36210</v>
      </c>
      <c r="E6441" s="519" t="s">
        <v>36211</v>
      </c>
      <c r="F6441" s="519" t="s">
        <v>36212</v>
      </c>
      <c r="G6441" s="519" t="s">
        <v>36200</v>
      </c>
      <c r="H6441" s="519" t="s">
        <v>36201</v>
      </c>
      <c r="I6441" s="519" t="s">
        <v>36</v>
      </c>
      <c r="J6441" s="650">
        <v>26.3</v>
      </c>
    </row>
    <row r="6442" spans="1:10">
      <c r="A6442" s="519" t="s">
        <v>6655</v>
      </c>
      <c r="B6442" s="519" t="str">
        <f t="shared" si="100"/>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42" s="519" t="s">
        <v>36181</v>
      </c>
      <c r="D6442" s="519" t="s">
        <v>36210</v>
      </c>
      <c r="E6442" s="519" t="s">
        <v>36211</v>
      </c>
      <c r="F6442" s="519" t="s">
        <v>36212</v>
      </c>
      <c r="G6442" s="519" t="s">
        <v>36200</v>
      </c>
      <c r="H6442" s="519" t="s">
        <v>36201</v>
      </c>
      <c r="I6442" s="519" t="s">
        <v>36</v>
      </c>
      <c r="J6442" s="650">
        <v>25.28</v>
      </c>
    </row>
    <row r="6443" spans="1:10">
      <c r="A6443" s="519" t="s">
        <v>6656</v>
      </c>
      <c r="B6443" s="519"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3" s="519" t="s">
        <v>36187</v>
      </c>
      <c r="D6443" s="519" t="s">
        <v>36188</v>
      </c>
      <c r="E6443" s="519" t="s">
        <v>36213</v>
      </c>
      <c r="F6443" s="519" t="s">
        <v>36214</v>
      </c>
      <c r="G6443" s="519" t="s">
        <v>36204</v>
      </c>
      <c r="H6443" s="519" t="s">
        <v>36205</v>
      </c>
      <c r="I6443" s="519" t="s">
        <v>36</v>
      </c>
      <c r="J6443" s="650">
        <v>47.15</v>
      </c>
    </row>
    <row r="6444" spans="1:10">
      <c r="A6444" s="519" t="s">
        <v>6657</v>
      </c>
      <c r="B6444" s="519" t="str">
        <f t="shared" si="100"/>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44" s="519" t="s">
        <v>36187</v>
      </c>
      <c r="D6444" s="519" t="s">
        <v>36188</v>
      </c>
      <c r="E6444" s="519" t="s">
        <v>36213</v>
      </c>
      <c r="F6444" s="519" t="s">
        <v>36214</v>
      </c>
      <c r="G6444" s="519" t="s">
        <v>36204</v>
      </c>
      <c r="H6444" s="519" t="s">
        <v>36205</v>
      </c>
      <c r="I6444" s="519" t="s">
        <v>36</v>
      </c>
      <c r="J6444" s="650">
        <v>45.83</v>
      </c>
    </row>
    <row r="6445" spans="1:10">
      <c r="A6445" s="519" t="s">
        <v>6658</v>
      </c>
      <c r="B6445" s="519"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5" s="519" t="s">
        <v>36181</v>
      </c>
      <c r="D6445" s="519" t="s">
        <v>36182</v>
      </c>
      <c r="E6445" s="519" t="s">
        <v>36215</v>
      </c>
      <c r="F6445" s="519" t="s">
        <v>36216</v>
      </c>
      <c r="G6445" s="519" t="s">
        <v>36217</v>
      </c>
      <c r="H6445" s="519" t="s">
        <v>36218</v>
      </c>
      <c r="I6445" s="519" t="s">
        <v>36</v>
      </c>
      <c r="J6445" s="650">
        <v>31.91</v>
      </c>
    </row>
    <row r="6446" spans="1:10">
      <c r="A6446" s="519" t="s">
        <v>6659</v>
      </c>
      <c r="B6446" s="519" t="str">
        <f t="shared" si="100"/>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46" s="519" t="s">
        <v>36181</v>
      </c>
      <c r="D6446" s="519" t="s">
        <v>36182</v>
      </c>
      <c r="E6446" s="519" t="s">
        <v>36215</v>
      </c>
      <c r="F6446" s="519" t="s">
        <v>36216</v>
      </c>
      <c r="G6446" s="519" t="s">
        <v>36217</v>
      </c>
      <c r="H6446" s="519" t="s">
        <v>36218</v>
      </c>
      <c r="I6446" s="519" t="s">
        <v>36</v>
      </c>
      <c r="J6446" s="650">
        <v>30.89</v>
      </c>
    </row>
    <row r="6447" spans="1:10">
      <c r="A6447" s="519" t="s">
        <v>6660</v>
      </c>
      <c r="B6447" s="519"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7" s="519" t="s">
        <v>36187</v>
      </c>
      <c r="D6447" s="519" t="s">
        <v>36188</v>
      </c>
      <c r="E6447" s="519" t="s">
        <v>36219</v>
      </c>
      <c r="F6447" s="519" t="s">
        <v>36220</v>
      </c>
      <c r="G6447" s="519" t="s">
        <v>36195</v>
      </c>
      <c r="H6447" s="519" t="s">
        <v>36186</v>
      </c>
      <c r="I6447" s="519" t="s">
        <v>36</v>
      </c>
      <c r="J6447" s="650">
        <v>58.37</v>
      </c>
    </row>
    <row r="6448" spans="1:10">
      <c r="A6448" s="519" t="s">
        <v>6661</v>
      </c>
      <c r="B6448" s="519" t="str">
        <f t="shared" si="100"/>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48" s="519" t="s">
        <v>36187</v>
      </c>
      <c r="D6448" s="519" t="s">
        <v>36188</v>
      </c>
      <c r="E6448" s="519" t="s">
        <v>36219</v>
      </c>
      <c r="F6448" s="519" t="s">
        <v>36220</v>
      </c>
      <c r="G6448" s="519" t="s">
        <v>36195</v>
      </c>
      <c r="H6448" s="519" t="s">
        <v>36186</v>
      </c>
      <c r="I6448" s="519" t="s">
        <v>36</v>
      </c>
      <c r="J6448" s="650">
        <v>57.05</v>
      </c>
    </row>
    <row r="6449" spans="1:10">
      <c r="A6449" s="519" t="s">
        <v>6662</v>
      </c>
      <c r="B6449" s="519"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49" s="519" t="s">
        <v>36181</v>
      </c>
      <c r="D6449" s="519" t="s">
        <v>36182</v>
      </c>
      <c r="E6449" s="519" t="s">
        <v>36221</v>
      </c>
      <c r="F6449" s="519" t="s">
        <v>36222</v>
      </c>
      <c r="G6449" s="519" t="s">
        <v>36217</v>
      </c>
      <c r="H6449" s="519" t="s">
        <v>36218</v>
      </c>
      <c r="I6449" s="519" t="s">
        <v>36</v>
      </c>
      <c r="J6449" s="650">
        <v>35.450000000000003</v>
      </c>
    </row>
    <row r="6450" spans="1:10">
      <c r="A6450" s="519" t="s">
        <v>6663</v>
      </c>
      <c r="B6450" s="519" t="str">
        <f t="shared" si="100"/>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450" s="519" t="s">
        <v>36181</v>
      </c>
      <c r="D6450" s="519" t="s">
        <v>36182</v>
      </c>
      <c r="E6450" s="519" t="s">
        <v>36221</v>
      </c>
      <c r="F6450" s="519" t="s">
        <v>36222</v>
      </c>
      <c r="G6450" s="519" t="s">
        <v>36217</v>
      </c>
      <c r="H6450" s="519" t="s">
        <v>36218</v>
      </c>
      <c r="I6450" s="519" t="s">
        <v>36</v>
      </c>
      <c r="J6450" s="650">
        <v>34.42</v>
      </c>
    </row>
    <row r="6451" spans="1:10">
      <c r="A6451" s="519" t="s">
        <v>6664</v>
      </c>
      <c r="B6451" s="519"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51" s="519" t="s">
        <v>36187</v>
      </c>
      <c r="D6451" s="519" t="s">
        <v>36188</v>
      </c>
      <c r="E6451" s="519" t="s">
        <v>36223</v>
      </c>
      <c r="F6451" s="519" t="s">
        <v>36224</v>
      </c>
      <c r="G6451" s="519" t="s">
        <v>36195</v>
      </c>
      <c r="H6451" s="519" t="s">
        <v>36186</v>
      </c>
      <c r="I6451" s="519" t="s">
        <v>36</v>
      </c>
      <c r="J6451" s="650">
        <v>65.44</v>
      </c>
    </row>
    <row r="6452" spans="1:10">
      <c r="A6452" s="519" t="s">
        <v>6665</v>
      </c>
      <c r="B6452" s="519" t="str">
        <f t="shared" si="100"/>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452" s="519" t="s">
        <v>36187</v>
      </c>
      <c r="D6452" s="519" t="s">
        <v>36188</v>
      </c>
      <c r="E6452" s="519" t="s">
        <v>36223</v>
      </c>
      <c r="F6452" s="519" t="s">
        <v>36224</v>
      </c>
      <c r="G6452" s="519" t="s">
        <v>36195</v>
      </c>
      <c r="H6452" s="519" t="s">
        <v>36186</v>
      </c>
      <c r="I6452" s="519" t="s">
        <v>36</v>
      </c>
      <c r="J6452" s="650">
        <v>64.12</v>
      </c>
    </row>
    <row r="6453" spans="1:10">
      <c r="A6453" s="519" t="s">
        <v>6666</v>
      </c>
      <c r="B6453" s="519"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3" s="519" t="s">
        <v>36225</v>
      </c>
      <c r="D6453" s="519" t="s">
        <v>72129</v>
      </c>
      <c r="E6453" s="519" t="s">
        <v>72130</v>
      </c>
      <c r="F6453" s="519" t="s">
        <v>72131</v>
      </c>
      <c r="G6453" s="519" t="s">
        <v>72132</v>
      </c>
      <c r="H6453" s="519" t="s">
        <v>72133</v>
      </c>
      <c r="I6453" s="519" t="s">
        <v>36</v>
      </c>
      <c r="J6453" s="650">
        <v>16.579999999999998</v>
      </c>
    </row>
    <row r="6454" spans="1:10">
      <c r="A6454" s="519" t="s">
        <v>6667</v>
      </c>
      <c r="B6454" s="519" t="str">
        <f t="shared" si="100"/>
        <v>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v>
      </c>
      <c r="C6454" s="519" t="s">
        <v>36225</v>
      </c>
      <c r="D6454" s="519" t="s">
        <v>72129</v>
      </c>
      <c r="E6454" s="519" t="s">
        <v>72130</v>
      </c>
      <c r="F6454" s="519" t="s">
        <v>72131</v>
      </c>
      <c r="G6454" s="519" t="s">
        <v>72132</v>
      </c>
      <c r="H6454" s="519" t="s">
        <v>72133</v>
      </c>
      <c r="I6454" s="519" t="s">
        <v>36</v>
      </c>
      <c r="J6454" s="650">
        <v>15.55</v>
      </c>
    </row>
    <row r="6455" spans="1:10">
      <c r="A6455" s="519" t="s">
        <v>6668</v>
      </c>
      <c r="B6455" s="519"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5" s="519" t="s">
        <v>36227</v>
      </c>
      <c r="D6455" s="519" t="s">
        <v>36228</v>
      </c>
      <c r="E6455" s="519" t="s">
        <v>72134</v>
      </c>
      <c r="F6455" s="519" t="s">
        <v>72135</v>
      </c>
      <c r="G6455" s="519" t="s">
        <v>72136</v>
      </c>
      <c r="H6455" s="519" t="s">
        <v>72137</v>
      </c>
      <c r="I6455" s="519" t="s">
        <v>36</v>
      </c>
      <c r="J6455" s="650">
        <v>27.7</v>
      </c>
    </row>
    <row r="6456" spans="1:10">
      <c r="A6456" s="519" t="s">
        <v>6669</v>
      </c>
      <c r="B6456" s="519" t="str">
        <f t="shared" si="100"/>
        <v>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v>
      </c>
      <c r="C6456" s="519" t="s">
        <v>36227</v>
      </c>
      <c r="D6456" s="519" t="s">
        <v>36228</v>
      </c>
      <c r="E6456" s="519" t="s">
        <v>72134</v>
      </c>
      <c r="F6456" s="519" t="s">
        <v>72135</v>
      </c>
      <c r="G6456" s="519" t="s">
        <v>72136</v>
      </c>
      <c r="H6456" s="519" t="s">
        <v>72137</v>
      </c>
      <c r="I6456" s="519" t="s">
        <v>36</v>
      </c>
      <c r="J6456" s="650">
        <v>26.38</v>
      </c>
    </row>
    <row r="6457" spans="1:10">
      <c r="A6457" s="519" t="s">
        <v>6670</v>
      </c>
      <c r="B6457" s="519"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7" s="519" t="s">
        <v>36225</v>
      </c>
      <c r="D6457" s="519" t="s">
        <v>36226</v>
      </c>
      <c r="E6457" s="519" t="s">
        <v>36229</v>
      </c>
      <c r="F6457" s="519" t="s">
        <v>36230</v>
      </c>
      <c r="G6457" s="519" t="s">
        <v>72138</v>
      </c>
      <c r="H6457" s="519" t="s">
        <v>72139</v>
      </c>
      <c r="I6457" s="519" t="s">
        <v>36</v>
      </c>
      <c r="J6457" s="650">
        <v>17.89</v>
      </c>
    </row>
    <row r="6458" spans="1:10">
      <c r="A6458" s="519" t="s">
        <v>6671</v>
      </c>
      <c r="B6458" s="519" t="str">
        <f t="shared" si="100"/>
        <v>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v>
      </c>
      <c r="C6458" s="519" t="s">
        <v>36225</v>
      </c>
      <c r="D6458" s="519" t="s">
        <v>36226</v>
      </c>
      <c r="E6458" s="519" t="s">
        <v>36229</v>
      </c>
      <c r="F6458" s="519" t="s">
        <v>36230</v>
      </c>
      <c r="G6458" s="519" t="s">
        <v>72138</v>
      </c>
      <c r="H6458" s="519" t="s">
        <v>72139</v>
      </c>
      <c r="I6458" s="519" t="s">
        <v>36</v>
      </c>
      <c r="J6458" s="650">
        <v>16.86</v>
      </c>
    </row>
    <row r="6459" spans="1:10">
      <c r="A6459" s="519" t="s">
        <v>6672</v>
      </c>
      <c r="B6459" s="519"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59" s="519" t="s">
        <v>36227</v>
      </c>
      <c r="D6459" s="519" t="s">
        <v>36228</v>
      </c>
      <c r="E6459" s="519" t="s">
        <v>72140</v>
      </c>
      <c r="F6459" s="519" t="s">
        <v>72141</v>
      </c>
      <c r="G6459" s="519" t="s">
        <v>72142</v>
      </c>
      <c r="H6459" s="519" t="s">
        <v>72143</v>
      </c>
      <c r="I6459" s="519" t="s">
        <v>36</v>
      </c>
      <c r="J6459" s="650">
        <v>30.32</v>
      </c>
    </row>
    <row r="6460" spans="1:10">
      <c r="A6460" s="519" t="s">
        <v>6673</v>
      </c>
      <c r="B6460" s="519" t="str">
        <f t="shared" si="100"/>
        <v>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v>
      </c>
      <c r="C6460" s="519" t="s">
        <v>36227</v>
      </c>
      <c r="D6460" s="519" t="s">
        <v>36228</v>
      </c>
      <c r="E6460" s="519" t="s">
        <v>72140</v>
      </c>
      <c r="F6460" s="519" t="s">
        <v>72141</v>
      </c>
      <c r="G6460" s="519" t="s">
        <v>72142</v>
      </c>
      <c r="H6460" s="519" t="s">
        <v>72143</v>
      </c>
      <c r="I6460" s="519" t="s">
        <v>36</v>
      </c>
      <c r="J6460" s="650">
        <v>29</v>
      </c>
    </row>
    <row r="6461" spans="1:10">
      <c r="A6461" s="519" t="s">
        <v>6674</v>
      </c>
      <c r="B6461" s="519"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61" s="519" t="s">
        <v>36225</v>
      </c>
      <c r="D6461" s="519" t="s">
        <v>36226</v>
      </c>
      <c r="E6461" s="519" t="s">
        <v>72144</v>
      </c>
      <c r="F6461" s="519" t="s">
        <v>72145</v>
      </c>
      <c r="G6461" s="519" t="s">
        <v>72146</v>
      </c>
      <c r="H6461" s="519" t="s">
        <v>72147</v>
      </c>
      <c r="I6461" s="519" t="s">
        <v>36</v>
      </c>
      <c r="J6461" s="650">
        <v>25.36</v>
      </c>
    </row>
    <row r="6462" spans="1:10">
      <c r="A6462" s="519" t="s">
        <v>6675</v>
      </c>
      <c r="B6462" s="519" t="str">
        <f t="shared" si="100"/>
        <v>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v>
      </c>
      <c r="C6462" s="519" t="s">
        <v>36225</v>
      </c>
      <c r="D6462" s="519" t="s">
        <v>36226</v>
      </c>
      <c r="E6462" s="519" t="s">
        <v>72144</v>
      </c>
      <c r="F6462" s="519" t="s">
        <v>72145</v>
      </c>
      <c r="G6462" s="519" t="s">
        <v>72146</v>
      </c>
      <c r="H6462" s="519" t="s">
        <v>72147</v>
      </c>
      <c r="I6462" s="519" t="s">
        <v>36</v>
      </c>
      <c r="J6462" s="650">
        <v>24.33</v>
      </c>
    </row>
    <row r="6463" spans="1:10">
      <c r="A6463" s="519" t="s">
        <v>6676</v>
      </c>
      <c r="B6463" s="519"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3" s="519" t="s">
        <v>36227</v>
      </c>
      <c r="D6463" s="519" t="s">
        <v>36228</v>
      </c>
      <c r="E6463" s="519" t="s">
        <v>72148</v>
      </c>
      <c r="F6463" s="519" t="s">
        <v>72149</v>
      </c>
      <c r="G6463" s="519" t="s">
        <v>72150</v>
      </c>
      <c r="H6463" s="519" t="s">
        <v>72133</v>
      </c>
      <c r="I6463" s="519" t="s">
        <v>36</v>
      </c>
      <c r="J6463" s="650">
        <v>45.26</v>
      </c>
    </row>
    <row r="6464" spans="1:10">
      <c r="A6464" s="519" t="s">
        <v>6677</v>
      </c>
      <c r="B6464" s="519" t="str">
        <f t="shared" si="100"/>
        <v>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v>
      </c>
      <c r="C6464" s="519" t="s">
        <v>36227</v>
      </c>
      <c r="D6464" s="519" t="s">
        <v>36228</v>
      </c>
      <c r="E6464" s="519" t="s">
        <v>72148</v>
      </c>
      <c r="F6464" s="519" t="s">
        <v>72149</v>
      </c>
      <c r="G6464" s="519" t="s">
        <v>72150</v>
      </c>
      <c r="H6464" s="519" t="s">
        <v>72133</v>
      </c>
      <c r="I6464" s="519" t="s">
        <v>36</v>
      </c>
      <c r="J6464" s="650">
        <v>43.94</v>
      </c>
    </row>
    <row r="6465" spans="1:10">
      <c r="A6465" s="519" t="s">
        <v>6678</v>
      </c>
      <c r="B6465" s="519"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5" s="519" t="s">
        <v>36225</v>
      </c>
      <c r="D6465" s="519" t="s">
        <v>36231</v>
      </c>
      <c r="E6465" s="519" t="s">
        <v>72151</v>
      </c>
      <c r="F6465" s="519" t="s">
        <v>72152</v>
      </c>
      <c r="G6465" s="519" t="s">
        <v>72153</v>
      </c>
      <c r="H6465" s="519" t="s">
        <v>72154</v>
      </c>
      <c r="I6465" s="519" t="s">
        <v>36</v>
      </c>
      <c r="J6465" s="650">
        <v>28.83</v>
      </c>
    </row>
    <row r="6466" spans="1:10">
      <c r="A6466" s="519" t="s">
        <v>6679</v>
      </c>
      <c r="B6466" s="519" t="str">
        <f t="shared" si="100"/>
        <v>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v>
      </c>
      <c r="C6466" s="519" t="s">
        <v>36225</v>
      </c>
      <c r="D6466" s="519" t="s">
        <v>36231</v>
      </c>
      <c r="E6466" s="519" t="s">
        <v>72151</v>
      </c>
      <c r="F6466" s="519" t="s">
        <v>72152</v>
      </c>
      <c r="G6466" s="519" t="s">
        <v>72153</v>
      </c>
      <c r="H6466" s="519" t="s">
        <v>72154</v>
      </c>
      <c r="I6466" s="519" t="s">
        <v>36</v>
      </c>
      <c r="J6466" s="650">
        <v>27.81</v>
      </c>
    </row>
    <row r="6467" spans="1:10">
      <c r="A6467" s="519" t="s">
        <v>6680</v>
      </c>
      <c r="B6467" s="519"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7" s="519" t="s">
        <v>36227</v>
      </c>
      <c r="D6467" s="519" t="s">
        <v>36228</v>
      </c>
      <c r="E6467" s="519" t="s">
        <v>72155</v>
      </c>
      <c r="F6467" s="519" t="s">
        <v>72156</v>
      </c>
      <c r="G6467" s="519" t="s">
        <v>72146</v>
      </c>
      <c r="H6467" s="519" t="s">
        <v>72147</v>
      </c>
      <c r="I6467" s="519" t="s">
        <v>36</v>
      </c>
      <c r="J6467" s="650">
        <v>52.21</v>
      </c>
    </row>
    <row r="6468" spans="1:10">
      <c r="A6468" s="519" t="s">
        <v>6681</v>
      </c>
      <c r="B6468" s="519" t="str">
        <f t="shared" si="100"/>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C6468" s="519" t="s">
        <v>36227</v>
      </c>
      <c r="D6468" s="519" t="s">
        <v>36228</v>
      </c>
      <c r="E6468" s="519" t="s">
        <v>72155</v>
      </c>
      <c r="F6468" s="519" t="s">
        <v>72156</v>
      </c>
      <c r="G6468" s="519" t="s">
        <v>72146</v>
      </c>
      <c r="H6468" s="519" t="s">
        <v>72147</v>
      </c>
      <c r="I6468" s="519" t="s">
        <v>36</v>
      </c>
      <c r="J6468" s="650">
        <v>50.89</v>
      </c>
    </row>
    <row r="6469" spans="1:10">
      <c r="A6469" s="519" t="s">
        <v>6682</v>
      </c>
      <c r="B6469" s="519"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69" s="519" t="s">
        <v>36225</v>
      </c>
      <c r="D6469" s="519" t="s">
        <v>36231</v>
      </c>
      <c r="E6469" s="519" t="s">
        <v>72157</v>
      </c>
      <c r="F6469" s="519" t="s">
        <v>72158</v>
      </c>
      <c r="G6469" s="519" t="s">
        <v>72159</v>
      </c>
      <c r="H6469" s="519" t="s">
        <v>72160</v>
      </c>
      <c r="I6469" s="519" t="s">
        <v>36</v>
      </c>
      <c r="J6469" s="650">
        <v>45.37</v>
      </c>
    </row>
    <row r="6470" spans="1:10">
      <c r="A6470" s="519" t="s">
        <v>6683</v>
      </c>
      <c r="B6470" s="519" t="str">
        <f t="shared" si="100"/>
        <v>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v>
      </c>
      <c r="C6470" s="519" t="s">
        <v>36225</v>
      </c>
      <c r="D6470" s="519" t="s">
        <v>36231</v>
      </c>
      <c r="E6470" s="519" t="s">
        <v>72157</v>
      </c>
      <c r="F6470" s="519" t="s">
        <v>72158</v>
      </c>
      <c r="G6470" s="519" t="s">
        <v>72159</v>
      </c>
      <c r="H6470" s="519" t="s">
        <v>72160</v>
      </c>
      <c r="I6470" s="519" t="s">
        <v>36</v>
      </c>
      <c r="J6470" s="650">
        <v>44.35</v>
      </c>
    </row>
    <row r="6471" spans="1:10">
      <c r="A6471" s="519" t="s">
        <v>6684</v>
      </c>
      <c r="B6471" s="519" t="str">
        <f t="shared" si="100"/>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71" s="519" t="s">
        <v>36227</v>
      </c>
      <c r="D6471" s="519" t="s">
        <v>36228</v>
      </c>
      <c r="E6471" s="519" t="s">
        <v>72161</v>
      </c>
      <c r="F6471" s="519" t="s">
        <v>72162</v>
      </c>
      <c r="G6471" s="519" t="s">
        <v>72163</v>
      </c>
      <c r="H6471" s="519" t="s">
        <v>72137</v>
      </c>
      <c r="I6471" s="519" t="s">
        <v>36</v>
      </c>
      <c r="J6471" s="650">
        <v>85.29</v>
      </c>
    </row>
    <row r="6472" spans="1:10">
      <c r="A6472" s="519" t="s">
        <v>6685</v>
      </c>
      <c r="B6472" s="519" t="str">
        <f t="shared" ref="B6472:B6535" si="101">C6472&amp;D6472&amp;E6472&amp;F6472&amp;G6472&amp;H6472</f>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C6472" s="519" t="s">
        <v>36227</v>
      </c>
      <c r="D6472" s="519" t="s">
        <v>36228</v>
      </c>
      <c r="E6472" s="519" t="s">
        <v>72161</v>
      </c>
      <c r="F6472" s="519" t="s">
        <v>72162</v>
      </c>
      <c r="G6472" s="519" t="s">
        <v>72163</v>
      </c>
      <c r="H6472" s="519" t="s">
        <v>72137</v>
      </c>
      <c r="I6472" s="519" t="s">
        <v>36</v>
      </c>
      <c r="J6472" s="650">
        <v>83.97</v>
      </c>
    </row>
    <row r="6473" spans="1:10">
      <c r="A6473" s="519" t="s">
        <v>6686</v>
      </c>
      <c r="B6473" s="519"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3" s="519" t="s">
        <v>36225</v>
      </c>
      <c r="D6473" s="519" t="s">
        <v>36226</v>
      </c>
      <c r="E6473" s="519" t="s">
        <v>72164</v>
      </c>
      <c r="F6473" s="519" t="s">
        <v>72165</v>
      </c>
      <c r="G6473" s="519" t="s">
        <v>72166</v>
      </c>
      <c r="H6473" s="519" t="s">
        <v>72167</v>
      </c>
      <c r="I6473" s="519" t="s">
        <v>36</v>
      </c>
      <c r="J6473" s="650">
        <v>70</v>
      </c>
    </row>
    <row r="6474" spans="1:10">
      <c r="A6474" s="519" t="s">
        <v>6687</v>
      </c>
      <c r="B6474" s="519" t="str">
        <f t="shared" si="101"/>
        <v>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v>
      </c>
      <c r="C6474" s="519" t="s">
        <v>36225</v>
      </c>
      <c r="D6474" s="519" t="s">
        <v>36226</v>
      </c>
      <c r="E6474" s="519" t="s">
        <v>72164</v>
      </c>
      <c r="F6474" s="519" t="s">
        <v>72165</v>
      </c>
      <c r="G6474" s="519" t="s">
        <v>72166</v>
      </c>
      <c r="H6474" s="519" t="s">
        <v>72167</v>
      </c>
      <c r="I6474" s="519" t="s">
        <v>36</v>
      </c>
      <c r="J6474" s="650">
        <v>68.98</v>
      </c>
    </row>
    <row r="6475" spans="1:10">
      <c r="A6475" s="519" t="s">
        <v>6688</v>
      </c>
      <c r="B6475" s="519"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5" s="519" t="s">
        <v>36227</v>
      </c>
      <c r="D6475" s="519" t="s">
        <v>36228</v>
      </c>
      <c r="E6475" s="519" t="s">
        <v>72168</v>
      </c>
      <c r="F6475" s="519" t="s">
        <v>72169</v>
      </c>
      <c r="G6475" s="519" t="s">
        <v>72153</v>
      </c>
      <c r="H6475" s="519" t="s">
        <v>72154</v>
      </c>
      <c r="I6475" s="519" t="s">
        <v>36</v>
      </c>
      <c r="J6475" s="650">
        <v>134.55000000000001</v>
      </c>
    </row>
    <row r="6476" spans="1:10">
      <c r="A6476" s="519" t="s">
        <v>6689</v>
      </c>
      <c r="B6476" s="519" t="str">
        <f t="shared" si="101"/>
        <v>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v>
      </c>
      <c r="C6476" s="519" t="s">
        <v>36227</v>
      </c>
      <c r="D6476" s="519" t="s">
        <v>36228</v>
      </c>
      <c r="E6476" s="519" t="s">
        <v>72168</v>
      </c>
      <c r="F6476" s="519" t="s">
        <v>72169</v>
      </c>
      <c r="G6476" s="519" t="s">
        <v>72153</v>
      </c>
      <c r="H6476" s="519" t="s">
        <v>72154</v>
      </c>
      <c r="I6476" s="519" t="s">
        <v>36</v>
      </c>
      <c r="J6476" s="650">
        <v>133.22999999999999</v>
      </c>
    </row>
    <row r="6477" spans="1:10">
      <c r="A6477" s="519" t="s">
        <v>6690</v>
      </c>
      <c r="B6477" s="519"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7" s="519" t="s">
        <v>36225</v>
      </c>
      <c r="D6477" s="519" t="s">
        <v>36226</v>
      </c>
      <c r="E6477" s="519" t="s">
        <v>72170</v>
      </c>
      <c r="F6477" s="519" t="s">
        <v>72171</v>
      </c>
      <c r="G6477" s="519" t="s">
        <v>72172</v>
      </c>
      <c r="H6477" s="519" t="s">
        <v>72173</v>
      </c>
      <c r="I6477" s="519" t="s">
        <v>36</v>
      </c>
      <c r="J6477" s="650">
        <v>93.58</v>
      </c>
    </row>
    <row r="6478" spans="1:10">
      <c r="A6478" s="519" t="s">
        <v>6691</v>
      </c>
      <c r="B6478" s="519" t="str">
        <f t="shared" si="101"/>
        <v>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v>
      </c>
      <c r="C6478" s="519" t="s">
        <v>36225</v>
      </c>
      <c r="D6478" s="519" t="s">
        <v>36226</v>
      </c>
      <c r="E6478" s="519" t="s">
        <v>72170</v>
      </c>
      <c r="F6478" s="519" t="s">
        <v>72171</v>
      </c>
      <c r="G6478" s="519" t="s">
        <v>72172</v>
      </c>
      <c r="H6478" s="519" t="s">
        <v>72173</v>
      </c>
      <c r="I6478" s="519" t="s">
        <v>36</v>
      </c>
      <c r="J6478" s="650">
        <v>92.55</v>
      </c>
    </row>
    <row r="6479" spans="1:10">
      <c r="A6479" s="519" t="s">
        <v>6692</v>
      </c>
      <c r="B6479" s="519"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79" s="519" t="s">
        <v>36227</v>
      </c>
      <c r="D6479" s="519" t="s">
        <v>36228</v>
      </c>
      <c r="E6479" s="519" t="s">
        <v>72174</v>
      </c>
      <c r="F6479" s="519" t="s">
        <v>72175</v>
      </c>
      <c r="G6479" s="519" t="s">
        <v>72153</v>
      </c>
      <c r="H6479" s="519" t="s">
        <v>72154</v>
      </c>
      <c r="I6479" s="519" t="s">
        <v>36</v>
      </c>
      <c r="J6479" s="650">
        <v>181.7</v>
      </c>
    </row>
    <row r="6480" spans="1:10">
      <c r="A6480" s="519" t="s">
        <v>6693</v>
      </c>
      <c r="B6480" s="519" t="str">
        <f t="shared" si="101"/>
        <v>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v>
      </c>
      <c r="C6480" s="519" t="s">
        <v>36227</v>
      </c>
      <c r="D6480" s="519" t="s">
        <v>36228</v>
      </c>
      <c r="E6480" s="519" t="s">
        <v>72174</v>
      </c>
      <c r="F6480" s="519" t="s">
        <v>72175</v>
      </c>
      <c r="G6480" s="519" t="s">
        <v>72153</v>
      </c>
      <c r="H6480" s="519" t="s">
        <v>72154</v>
      </c>
      <c r="I6480" s="519" t="s">
        <v>36</v>
      </c>
      <c r="J6480" s="650">
        <v>180.38</v>
      </c>
    </row>
    <row r="6481" spans="1:10">
      <c r="A6481" s="519" t="s">
        <v>6694</v>
      </c>
      <c r="B6481" s="519"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81" s="519" t="s">
        <v>36225</v>
      </c>
      <c r="D6481" s="519" t="s">
        <v>36226</v>
      </c>
      <c r="E6481" s="519" t="s">
        <v>72176</v>
      </c>
      <c r="F6481" s="519" t="s">
        <v>72177</v>
      </c>
      <c r="G6481" s="519" t="s">
        <v>72178</v>
      </c>
      <c r="H6481" s="519" t="s">
        <v>72173</v>
      </c>
      <c r="I6481" s="519" t="s">
        <v>36</v>
      </c>
      <c r="J6481" s="650">
        <v>152.04</v>
      </c>
    </row>
    <row r="6482" spans="1:10">
      <c r="A6482" s="519" t="s">
        <v>6695</v>
      </c>
      <c r="B6482" s="519" t="str">
        <f t="shared" si="101"/>
        <v>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v>
      </c>
      <c r="C6482" s="519" t="s">
        <v>36225</v>
      </c>
      <c r="D6482" s="519" t="s">
        <v>36226</v>
      </c>
      <c r="E6482" s="519" t="s">
        <v>72176</v>
      </c>
      <c r="F6482" s="519" t="s">
        <v>72177</v>
      </c>
      <c r="G6482" s="519" t="s">
        <v>72178</v>
      </c>
      <c r="H6482" s="519" t="s">
        <v>72173</v>
      </c>
      <c r="I6482" s="519" t="s">
        <v>36</v>
      </c>
      <c r="J6482" s="650">
        <v>151.01</v>
      </c>
    </row>
    <row r="6483" spans="1:10">
      <c r="A6483" s="519" t="s">
        <v>6696</v>
      </c>
      <c r="B6483" s="519"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3" s="519" t="s">
        <v>36227</v>
      </c>
      <c r="D6483" s="519" t="s">
        <v>36228</v>
      </c>
      <c r="E6483" s="519" t="s">
        <v>72179</v>
      </c>
      <c r="F6483" s="519" t="s">
        <v>72180</v>
      </c>
      <c r="G6483" s="519" t="s">
        <v>72181</v>
      </c>
      <c r="H6483" s="519" t="s">
        <v>72182</v>
      </c>
      <c r="I6483" s="519" t="s">
        <v>36</v>
      </c>
      <c r="J6483" s="650">
        <v>298.62</v>
      </c>
    </row>
    <row r="6484" spans="1:10">
      <c r="A6484" s="519" t="s">
        <v>6697</v>
      </c>
      <c r="B6484" s="519" t="str">
        <f t="shared" si="101"/>
        <v>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v>
      </c>
      <c r="C6484" s="519" t="s">
        <v>36227</v>
      </c>
      <c r="D6484" s="519" t="s">
        <v>36228</v>
      </c>
      <c r="E6484" s="519" t="s">
        <v>72179</v>
      </c>
      <c r="F6484" s="519" t="s">
        <v>72180</v>
      </c>
      <c r="G6484" s="519" t="s">
        <v>72181</v>
      </c>
      <c r="H6484" s="519" t="s">
        <v>72182</v>
      </c>
      <c r="I6484" s="519" t="s">
        <v>36</v>
      </c>
      <c r="J6484" s="650">
        <v>297.3</v>
      </c>
    </row>
    <row r="6485" spans="1:10">
      <c r="A6485" s="519" t="s">
        <v>6698</v>
      </c>
      <c r="B6485" s="519" t="str">
        <f t="shared" si="101"/>
        <v>GABIAO CAIXA DE 1,00M DE ALTURA,MALHA DE ACO HEXAGONAL (8X10)CM,FIO COM DIAMETRO NOMINAL DO ARAME DE 2,7MM,GALVANIZADO EM LIGA ZN/AL TIPO 1 OU 2,CONFORME ABNT NBR 8964 E 10514,INCLUSIVE MANTA GEOTEXTIL E EQUIPAMENTO,EXCLUSIVE PEDRAS.FORNECIMENTO E COLOCACAO</v>
      </c>
      <c r="C6485" s="519" t="s">
        <v>36232</v>
      </c>
      <c r="D6485" s="519" t="s">
        <v>36233</v>
      </c>
      <c r="E6485" s="519" t="s">
        <v>72183</v>
      </c>
      <c r="F6485" s="519" t="s">
        <v>72184</v>
      </c>
      <c r="G6485" s="519" t="s">
        <v>36234</v>
      </c>
      <c r="I6485" s="519" t="s">
        <v>22</v>
      </c>
      <c r="J6485" s="650">
        <v>676.17</v>
      </c>
    </row>
    <row r="6486" spans="1:10">
      <c r="A6486" s="519" t="s">
        <v>6699</v>
      </c>
      <c r="B6486" s="519" t="str">
        <f t="shared" si="101"/>
        <v>GABIAO CAIXA DE 1,00M DE ALTURA,MALHA DE ACO HEXAGONAL (8X10)CM,FIO COM DIAMETRO NOMINAL DO ARAME DE 2,7MM,GALVANIZADO EM LIGA ZN/AL TIPO 1 OU 2,CONFORME ABNT NBR 8964 E 10514,INCLUSIVE MANTA GEOTEXTIL E EQUIPAMENTO,EXCLUSIVE PEDRAS.FORNECIMENTO E COLOCACAO</v>
      </c>
      <c r="C6486" s="519" t="s">
        <v>36232</v>
      </c>
      <c r="D6486" s="519" t="s">
        <v>36233</v>
      </c>
      <c r="E6486" s="519" t="s">
        <v>72183</v>
      </c>
      <c r="F6486" s="519" t="s">
        <v>72184</v>
      </c>
      <c r="G6486" s="519" t="s">
        <v>36234</v>
      </c>
      <c r="I6486" s="519" t="s">
        <v>22</v>
      </c>
      <c r="J6486" s="650">
        <v>648.84</v>
      </c>
    </row>
    <row r="6487" spans="1:10">
      <c r="A6487" s="519" t="s">
        <v>6700</v>
      </c>
      <c r="B6487" s="519" t="str">
        <f t="shared" si="101"/>
        <v>GABIAO CAIXA DE 0,50M DE ALTURA,MALHA DE ACO HEXAGONAL (8X10)CM,FIO COM DIAMETRO NOMINAL DO ARAME DE 2,7MM,GALVANIZADO EM LIGA ZN/AL TIPO 1 OU 2,CONFORME ABNT NBR 8964 E 10514,INCLUSIVE MANTA GEOTEXTIL E EQUIPAMENTO,EXCLUSIVE PEDRAS.FORNECIMENTO E COLOCACAO</v>
      </c>
      <c r="C6487" s="519" t="s">
        <v>36235</v>
      </c>
      <c r="D6487" s="519" t="s">
        <v>36233</v>
      </c>
      <c r="E6487" s="519" t="s">
        <v>72183</v>
      </c>
      <c r="F6487" s="519" t="s">
        <v>72185</v>
      </c>
      <c r="G6487" s="519" t="s">
        <v>34520</v>
      </c>
      <c r="I6487" s="519" t="s">
        <v>22</v>
      </c>
      <c r="J6487" s="650">
        <v>844.6</v>
      </c>
    </row>
    <row r="6488" spans="1:10">
      <c r="A6488" s="519" t="s">
        <v>6701</v>
      </c>
      <c r="B6488" s="519" t="str">
        <f t="shared" si="101"/>
        <v>GABIAO CAIXA DE 0,50M DE ALTURA,MALHA DE ACO HEXAGONAL (8X10)CM,FIO COM DIAMETRO NOMINAL DO ARAME DE 2,7MM,GALVANIZADO EM LIGA ZN/AL TIPO 1 OU 2,CONFORME ABNT NBR 8964 E 10514,INCLUSIVE MANTA GEOTEXTIL E EQUIPAMENTO,EXCLUSIVE PEDRAS.FORNECIMENTO E COLOCACAO</v>
      </c>
      <c r="C6488" s="519" t="s">
        <v>36235</v>
      </c>
      <c r="D6488" s="519" t="s">
        <v>36233</v>
      </c>
      <c r="E6488" s="519" t="s">
        <v>72183</v>
      </c>
      <c r="F6488" s="519" t="s">
        <v>72185</v>
      </c>
      <c r="G6488" s="519" t="s">
        <v>34520</v>
      </c>
      <c r="I6488" s="519" t="s">
        <v>22</v>
      </c>
      <c r="J6488" s="650">
        <v>816.31</v>
      </c>
    </row>
    <row r="6489" spans="1:10">
      <c r="A6489" s="519" t="s">
        <v>6702</v>
      </c>
      <c r="B6489" s="519" t="str">
        <f t="shared" si="101"/>
        <v>GABIAO CAIXA DE 1,00M DE ALTURA,MALHA DE ACO HEXAGONAL (8X10)CM,FIO COM DIAMETRO NOMINAL DO ARAME DE 2,7MM,GALVANIZADO EM LIGA ZN/AL TIPO 1 OU 2,CONFORME ABNT NBR 8964 E 10514,INCLUSIVE MANTA GEOTEXTIL, EQUIPAMENTO E PEDRAS.FORNECIMENTO ECOLOCACAO</v>
      </c>
      <c r="C6489" s="519" t="s">
        <v>36232</v>
      </c>
      <c r="D6489" s="519" t="s">
        <v>36233</v>
      </c>
      <c r="E6489" s="519" t="s">
        <v>72183</v>
      </c>
      <c r="F6489" s="519" t="s">
        <v>72186</v>
      </c>
      <c r="G6489" s="519" t="s">
        <v>34485</v>
      </c>
      <c r="I6489" s="519" t="s">
        <v>22</v>
      </c>
      <c r="J6489" s="650">
        <v>844.59</v>
      </c>
    </row>
    <row r="6490" spans="1:10">
      <c r="A6490" s="519" t="s">
        <v>6703</v>
      </c>
      <c r="B6490" s="519" t="str">
        <f t="shared" si="101"/>
        <v>GABIAO CAIXA DE 1,00M DE ALTURA,MALHA DE ACO HEXAGONAL (8X10)CM,FIO COM DIAMETRO NOMINAL DO ARAME DE 2,7MM,GALVANIZADO EM LIGA ZN/AL TIPO 1 OU 2,CONFORME ABNT NBR 8964 E 10514,INCLUSIVE MANTA GEOTEXTIL, EQUIPAMENTO E PEDRAS.FORNECIMENTO ECOLOCACAO</v>
      </c>
      <c r="C6490" s="519" t="s">
        <v>36232</v>
      </c>
      <c r="D6490" s="519" t="s">
        <v>36233</v>
      </c>
      <c r="E6490" s="519" t="s">
        <v>72183</v>
      </c>
      <c r="F6490" s="519" t="s">
        <v>72186</v>
      </c>
      <c r="G6490" s="519" t="s">
        <v>34485</v>
      </c>
      <c r="I6490" s="519" t="s">
        <v>22</v>
      </c>
      <c r="J6490" s="650">
        <v>817.09</v>
      </c>
    </row>
    <row r="6491" spans="1:10">
      <c r="A6491" s="519" t="s">
        <v>6704</v>
      </c>
      <c r="B6491" s="519" t="str">
        <f t="shared" si="101"/>
        <v>GABIAO CAIXA DE 0,50M DE ALTURA,MALHA DE ACO HEXAGONAL (8X10)CM,FIO COM DIAMETRO NOMINAL DO ARAME DE 2,7MM,GALVANIZADO EM LIGA ZN/AL TIPO 1 OU 2,CONFORME ABNT NBR 8964 E 10514,INCLUSIVE MANTA GEOTEXTIL,EQUIPAMENTO E PEDRAS.FORNECIMENTO E COLOCACAO</v>
      </c>
      <c r="C6491" s="519" t="s">
        <v>36235</v>
      </c>
      <c r="D6491" s="519" t="s">
        <v>36233</v>
      </c>
      <c r="E6491" s="519" t="s">
        <v>72183</v>
      </c>
      <c r="F6491" s="519" t="s">
        <v>72187</v>
      </c>
      <c r="G6491" s="519" t="s">
        <v>36236</v>
      </c>
      <c r="I6491" s="519" t="s">
        <v>22</v>
      </c>
      <c r="J6491" s="650">
        <v>1000.29</v>
      </c>
    </row>
    <row r="6492" spans="1:10">
      <c r="A6492" s="519" t="s">
        <v>6705</v>
      </c>
      <c r="B6492" s="519" t="str">
        <f t="shared" si="101"/>
        <v>GABIAO CAIXA DE 0,50M DE ALTURA,MALHA DE ACO HEXAGONAL (8X10)CM,FIO COM DIAMETRO NOMINAL DO ARAME DE 2,7MM,GALVANIZADO EM LIGA ZN/AL TIPO 1 OU 2,CONFORME ABNT NBR 8964 E 10514,INCLUSIVE MANTA GEOTEXTIL,EQUIPAMENTO E PEDRAS.FORNECIMENTO E COLOCACAO</v>
      </c>
      <c r="C6492" s="519" t="s">
        <v>36235</v>
      </c>
      <c r="D6492" s="519" t="s">
        <v>36233</v>
      </c>
      <c r="E6492" s="519" t="s">
        <v>72183</v>
      </c>
      <c r="F6492" s="519" t="s">
        <v>72187</v>
      </c>
      <c r="G6492" s="519" t="s">
        <v>36236</v>
      </c>
      <c r="I6492" s="519" t="s">
        <v>22</v>
      </c>
      <c r="J6492" s="650">
        <v>972</v>
      </c>
    </row>
    <row r="6493" spans="1:10">
      <c r="A6493" s="519" t="s">
        <v>6706</v>
      </c>
      <c r="B6493" s="519"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3" s="519" t="s">
        <v>36232</v>
      </c>
      <c r="D6493" s="519" t="s">
        <v>36237</v>
      </c>
      <c r="E6493" s="519" t="s">
        <v>36238</v>
      </c>
      <c r="F6493" s="519" t="s">
        <v>72188</v>
      </c>
      <c r="G6493" s="519" t="s">
        <v>72189</v>
      </c>
      <c r="H6493" s="519" t="s">
        <v>72190</v>
      </c>
      <c r="I6493" s="519" t="s">
        <v>22</v>
      </c>
      <c r="J6493" s="650">
        <v>774.89</v>
      </c>
    </row>
    <row r="6494" spans="1:10">
      <c r="A6494" s="519" t="s">
        <v>6707</v>
      </c>
      <c r="B6494" s="519" t="str">
        <f t="shared" si="101"/>
        <v>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v>
      </c>
      <c r="C6494" s="519" t="s">
        <v>36232</v>
      </c>
      <c r="D6494" s="519" t="s">
        <v>36237</v>
      </c>
      <c r="E6494" s="519" t="s">
        <v>36238</v>
      </c>
      <c r="F6494" s="519" t="s">
        <v>72188</v>
      </c>
      <c r="G6494" s="519" t="s">
        <v>72189</v>
      </c>
      <c r="H6494" s="519" t="s">
        <v>72190</v>
      </c>
      <c r="I6494" s="519" t="s">
        <v>22</v>
      </c>
      <c r="J6494" s="650">
        <v>747.55</v>
      </c>
    </row>
    <row r="6495" spans="1:10">
      <c r="A6495" s="519" t="s">
        <v>6708</v>
      </c>
      <c r="B6495" s="519"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5" s="519" t="s">
        <v>36235</v>
      </c>
      <c r="D6495" s="519" t="s">
        <v>36237</v>
      </c>
      <c r="E6495" s="519" t="s">
        <v>36238</v>
      </c>
      <c r="F6495" s="519" t="s">
        <v>72191</v>
      </c>
      <c r="G6495" s="519" t="s">
        <v>72192</v>
      </c>
      <c r="H6495" s="519" t="s">
        <v>36239</v>
      </c>
      <c r="I6495" s="519" t="s">
        <v>22</v>
      </c>
      <c r="J6495" s="650">
        <v>1011.7</v>
      </c>
    </row>
    <row r="6496" spans="1:10">
      <c r="A6496" s="519" t="s">
        <v>6709</v>
      </c>
      <c r="B6496" s="519"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6" s="519" t="s">
        <v>36235</v>
      </c>
      <c r="D6496" s="519" t="s">
        <v>36237</v>
      </c>
      <c r="E6496" s="519" t="s">
        <v>36238</v>
      </c>
      <c r="F6496" s="519" t="s">
        <v>72191</v>
      </c>
      <c r="G6496" s="519" t="s">
        <v>72192</v>
      </c>
      <c r="H6496" s="519" t="s">
        <v>36239</v>
      </c>
      <c r="I6496" s="519" t="s">
        <v>22</v>
      </c>
      <c r="J6496" s="650">
        <v>983.41</v>
      </c>
    </row>
    <row r="6497" spans="1:10">
      <c r="A6497" s="519" t="s">
        <v>6710</v>
      </c>
      <c r="B6497" s="519"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7" s="519" t="s">
        <v>36241</v>
      </c>
      <c r="D6497" s="519" t="s">
        <v>36242</v>
      </c>
      <c r="E6497" s="519" t="s">
        <v>36243</v>
      </c>
      <c r="F6497" s="519" t="s">
        <v>72193</v>
      </c>
      <c r="G6497" s="519" t="s">
        <v>36244</v>
      </c>
      <c r="H6497" s="519" t="s">
        <v>32940</v>
      </c>
      <c r="I6497" s="519" t="s">
        <v>22</v>
      </c>
      <c r="J6497" s="650">
        <v>777.9</v>
      </c>
    </row>
    <row r="6498" spans="1:10">
      <c r="A6498" s="519" t="s">
        <v>6711</v>
      </c>
      <c r="B6498" s="519" t="str">
        <f t="shared" si="101"/>
        <v>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v>
      </c>
      <c r="C6498" s="519" t="s">
        <v>36241</v>
      </c>
      <c r="D6498" s="519" t="s">
        <v>36242</v>
      </c>
      <c r="E6498" s="519" t="s">
        <v>36243</v>
      </c>
      <c r="F6498" s="519" t="s">
        <v>72193</v>
      </c>
      <c r="G6498" s="519" t="s">
        <v>36244</v>
      </c>
      <c r="H6498" s="519" t="s">
        <v>32940</v>
      </c>
      <c r="I6498" s="519" t="s">
        <v>22</v>
      </c>
      <c r="J6498" s="650">
        <v>754.34</v>
      </c>
    </row>
    <row r="6499" spans="1:10">
      <c r="A6499" s="519" t="s">
        <v>6712</v>
      </c>
      <c r="B6499" s="519"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499" s="519" t="s">
        <v>36245</v>
      </c>
      <c r="D6499" s="519" t="s">
        <v>36246</v>
      </c>
      <c r="E6499" s="519" t="s">
        <v>36247</v>
      </c>
      <c r="F6499" s="519" t="s">
        <v>72194</v>
      </c>
      <c r="G6499" s="519" t="s">
        <v>72195</v>
      </c>
      <c r="H6499" s="519" t="s">
        <v>36240</v>
      </c>
      <c r="I6499" s="519" t="s">
        <v>13</v>
      </c>
      <c r="J6499" s="650">
        <v>324.70999999999998</v>
      </c>
    </row>
    <row r="6500" spans="1:10">
      <c r="A6500" s="519" t="s">
        <v>6713</v>
      </c>
      <c r="B6500" s="519" t="str">
        <f t="shared" si="101"/>
        <v>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v>
      </c>
      <c r="C6500" s="519" t="s">
        <v>36245</v>
      </c>
      <c r="D6500" s="519" t="s">
        <v>36246</v>
      </c>
      <c r="E6500" s="519" t="s">
        <v>36247</v>
      </c>
      <c r="F6500" s="519" t="s">
        <v>72194</v>
      </c>
      <c r="G6500" s="519" t="s">
        <v>72195</v>
      </c>
      <c r="H6500" s="519" t="s">
        <v>36240</v>
      </c>
      <c r="I6500" s="519" t="s">
        <v>13</v>
      </c>
      <c r="J6500" s="650">
        <v>315.45</v>
      </c>
    </row>
    <row r="6501" spans="1:10">
      <c r="A6501" s="519" t="s">
        <v>6714</v>
      </c>
      <c r="B6501" s="519"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501" s="519" t="s">
        <v>36248</v>
      </c>
      <c r="D6501" s="519" t="s">
        <v>36246</v>
      </c>
      <c r="E6501" s="519" t="s">
        <v>36247</v>
      </c>
      <c r="F6501" s="519" t="s">
        <v>72194</v>
      </c>
      <c r="G6501" s="519" t="s">
        <v>72196</v>
      </c>
      <c r="H6501" s="519" t="s">
        <v>36240</v>
      </c>
      <c r="I6501" s="519" t="s">
        <v>13</v>
      </c>
      <c r="J6501" s="650">
        <v>286.52</v>
      </c>
    </row>
    <row r="6502" spans="1:10">
      <c r="A6502" s="519" t="s">
        <v>6715</v>
      </c>
      <c r="B6502" s="519" t="str">
        <f t="shared" si="101"/>
        <v>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v>
      </c>
      <c r="C6502" s="519" t="s">
        <v>36248</v>
      </c>
      <c r="D6502" s="519" t="s">
        <v>36246</v>
      </c>
      <c r="E6502" s="519" t="s">
        <v>36247</v>
      </c>
      <c r="F6502" s="519" t="s">
        <v>72194</v>
      </c>
      <c r="G6502" s="519" t="s">
        <v>72196</v>
      </c>
      <c r="H6502" s="519" t="s">
        <v>36240</v>
      </c>
      <c r="I6502" s="519" t="s">
        <v>13</v>
      </c>
      <c r="J6502" s="650">
        <v>279.39</v>
      </c>
    </row>
    <row r="6503" spans="1:10">
      <c r="A6503" s="519" t="s">
        <v>6716</v>
      </c>
      <c r="B6503" s="519"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3" s="519" t="s">
        <v>36232</v>
      </c>
      <c r="D6503" s="519" t="s">
        <v>36237</v>
      </c>
      <c r="E6503" s="519" t="s">
        <v>36238</v>
      </c>
      <c r="F6503" s="519" t="s">
        <v>72191</v>
      </c>
      <c r="G6503" s="519" t="s">
        <v>72197</v>
      </c>
      <c r="H6503" s="519" t="s">
        <v>72198</v>
      </c>
      <c r="I6503" s="519" t="s">
        <v>22</v>
      </c>
      <c r="J6503" s="650">
        <v>930.58</v>
      </c>
    </row>
    <row r="6504" spans="1:10">
      <c r="A6504" s="519" t="s">
        <v>6717</v>
      </c>
      <c r="B6504" s="519" t="str">
        <f t="shared" si="101"/>
        <v>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4" s="519" t="s">
        <v>36232</v>
      </c>
      <c r="D6504" s="519" t="s">
        <v>36237</v>
      </c>
      <c r="E6504" s="519" t="s">
        <v>36238</v>
      </c>
      <c r="F6504" s="519" t="s">
        <v>72191</v>
      </c>
      <c r="G6504" s="519" t="s">
        <v>72197</v>
      </c>
      <c r="H6504" s="519" t="s">
        <v>72198</v>
      </c>
      <c r="I6504" s="519" t="s">
        <v>22</v>
      </c>
      <c r="J6504" s="650">
        <v>903.25</v>
      </c>
    </row>
    <row r="6505" spans="1:10">
      <c r="A6505" s="519" t="s">
        <v>6718</v>
      </c>
      <c r="B6505" s="519"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5" s="519" t="s">
        <v>36235</v>
      </c>
      <c r="D6505" s="519" t="s">
        <v>36237</v>
      </c>
      <c r="E6505" s="519" t="s">
        <v>36238</v>
      </c>
      <c r="F6505" s="519" t="s">
        <v>72191</v>
      </c>
      <c r="G6505" s="519" t="s">
        <v>72197</v>
      </c>
      <c r="H6505" s="519" t="s">
        <v>72198</v>
      </c>
      <c r="I6505" s="519" t="s">
        <v>22</v>
      </c>
      <c r="J6505" s="650">
        <v>1167.3900000000001</v>
      </c>
    </row>
    <row r="6506" spans="1:10">
      <c r="A6506" s="519" t="s">
        <v>6719</v>
      </c>
      <c r="B6506" s="519" t="str">
        <f t="shared" si="101"/>
        <v>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v>
      </c>
      <c r="C6506" s="519" t="s">
        <v>36235</v>
      </c>
      <c r="D6506" s="519" t="s">
        <v>36237</v>
      </c>
      <c r="E6506" s="519" t="s">
        <v>36238</v>
      </c>
      <c r="F6506" s="519" t="s">
        <v>72191</v>
      </c>
      <c r="G6506" s="519" t="s">
        <v>72197</v>
      </c>
      <c r="H6506" s="519" t="s">
        <v>72198</v>
      </c>
      <c r="I6506" s="519" t="s">
        <v>22</v>
      </c>
      <c r="J6506" s="650">
        <v>1139.0999999999999</v>
      </c>
    </row>
    <row r="6507" spans="1:10">
      <c r="A6507" s="519" t="s">
        <v>6720</v>
      </c>
      <c r="B6507" s="519"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7" s="519" t="s">
        <v>36241</v>
      </c>
      <c r="D6507" s="519" t="s">
        <v>36242</v>
      </c>
      <c r="E6507" s="519" t="s">
        <v>72199</v>
      </c>
      <c r="F6507" s="519" t="s">
        <v>72200</v>
      </c>
      <c r="G6507" s="519" t="s">
        <v>72201</v>
      </c>
      <c r="I6507" s="519" t="s">
        <v>22</v>
      </c>
      <c r="J6507" s="650">
        <v>933.59</v>
      </c>
    </row>
    <row r="6508" spans="1:10">
      <c r="A6508" s="519" t="s">
        <v>6721</v>
      </c>
      <c r="B6508" s="519" t="str">
        <f t="shared" si="101"/>
        <v>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v>
      </c>
      <c r="C6508" s="519" t="s">
        <v>36241</v>
      </c>
      <c r="D6508" s="519" t="s">
        <v>36242</v>
      </c>
      <c r="E6508" s="519" t="s">
        <v>72199</v>
      </c>
      <c r="F6508" s="519" t="s">
        <v>72200</v>
      </c>
      <c r="G6508" s="519" t="s">
        <v>72201</v>
      </c>
      <c r="I6508" s="519" t="s">
        <v>22</v>
      </c>
      <c r="J6508" s="650">
        <v>910.04</v>
      </c>
    </row>
    <row r="6509" spans="1:10">
      <c r="A6509" s="519" t="s">
        <v>6722</v>
      </c>
      <c r="B6509" s="519"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09" s="519" t="s">
        <v>36245</v>
      </c>
      <c r="D6509" s="519" t="s">
        <v>36246</v>
      </c>
      <c r="E6509" s="519" t="s">
        <v>36247</v>
      </c>
      <c r="F6509" s="519" t="s">
        <v>72202</v>
      </c>
      <c r="G6509" s="519" t="s">
        <v>72203</v>
      </c>
      <c r="H6509" s="519" t="s">
        <v>72204</v>
      </c>
      <c r="I6509" s="519" t="s">
        <v>13</v>
      </c>
      <c r="J6509" s="650">
        <v>371.42</v>
      </c>
    </row>
    <row r="6510" spans="1:10">
      <c r="A6510" s="519" t="s">
        <v>6723</v>
      </c>
      <c r="B6510" s="519" t="str">
        <f t="shared" si="101"/>
        <v>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0" s="519" t="s">
        <v>36245</v>
      </c>
      <c r="D6510" s="519" t="s">
        <v>36246</v>
      </c>
      <c r="E6510" s="519" t="s">
        <v>36247</v>
      </c>
      <c r="F6510" s="519" t="s">
        <v>72202</v>
      </c>
      <c r="G6510" s="519" t="s">
        <v>72203</v>
      </c>
      <c r="H6510" s="519" t="s">
        <v>72204</v>
      </c>
      <c r="I6510" s="519" t="s">
        <v>13</v>
      </c>
      <c r="J6510" s="650">
        <v>362.16</v>
      </c>
    </row>
    <row r="6511" spans="1:10">
      <c r="A6511" s="519" t="s">
        <v>6724</v>
      </c>
      <c r="B6511" s="519"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1" s="519" t="s">
        <v>36248</v>
      </c>
      <c r="D6511" s="519" t="s">
        <v>36246</v>
      </c>
      <c r="E6511" s="519" t="s">
        <v>36247</v>
      </c>
      <c r="F6511" s="519" t="s">
        <v>72202</v>
      </c>
      <c r="G6511" s="519" t="s">
        <v>72203</v>
      </c>
      <c r="H6511" s="519" t="s">
        <v>72204</v>
      </c>
      <c r="I6511" s="519" t="s">
        <v>13</v>
      </c>
      <c r="J6511" s="650">
        <v>322.33</v>
      </c>
    </row>
    <row r="6512" spans="1:10">
      <c r="A6512" s="519" t="s">
        <v>6725</v>
      </c>
      <c r="B6512" s="519" t="str">
        <f t="shared" si="101"/>
        <v>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v>
      </c>
      <c r="C6512" s="519" t="s">
        <v>36248</v>
      </c>
      <c r="D6512" s="519" t="s">
        <v>36246</v>
      </c>
      <c r="E6512" s="519" t="s">
        <v>36247</v>
      </c>
      <c r="F6512" s="519" t="s">
        <v>72202</v>
      </c>
      <c r="G6512" s="519" t="s">
        <v>72203</v>
      </c>
      <c r="H6512" s="519" t="s">
        <v>72204</v>
      </c>
      <c r="I6512" s="519" t="s">
        <v>13</v>
      </c>
      <c r="J6512" s="650">
        <v>315.2</v>
      </c>
    </row>
    <row r="6513" spans="1:10">
      <c r="A6513" s="519" t="s">
        <v>6726</v>
      </c>
      <c r="B6513" s="519" t="str">
        <f t="shared" si="101"/>
        <v>DRENO DE TUBOS DE CONCRETO,SEM ARMADURA,DE 0,30M DE DIAMETRO,PERFURADO OU NAO,ASSENTADOS EM DRENOS DE PEDRA BRITADA,INCLUSIVE REATERROS,EXCLUSIVE ESCAVACAO</v>
      </c>
      <c r="C6513" s="519" t="s">
        <v>36249</v>
      </c>
      <c r="D6513" s="519" t="s">
        <v>36250</v>
      </c>
      <c r="E6513" s="519" t="s">
        <v>36251</v>
      </c>
      <c r="I6513" s="519" t="s">
        <v>36</v>
      </c>
      <c r="J6513" s="650">
        <v>105.94</v>
      </c>
    </row>
    <row r="6514" spans="1:10">
      <c r="A6514" s="519" t="s">
        <v>6727</v>
      </c>
      <c r="B6514" s="519" t="str">
        <f t="shared" si="101"/>
        <v>DRENO DE TUBOS DE CONCRETO,SEM ARMADURA,DE 0,30M DE DIAMETRO,PERFURADO OU NAO,ASSENTADOS EM DRENOS DE PEDRA BRITADA,INCLUSIVE REATERROS,EXCLUSIVE ESCAVACAO</v>
      </c>
      <c r="C6514" s="519" t="s">
        <v>36249</v>
      </c>
      <c r="D6514" s="519" t="s">
        <v>36250</v>
      </c>
      <c r="E6514" s="519" t="s">
        <v>36251</v>
      </c>
      <c r="I6514" s="519" t="s">
        <v>36</v>
      </c>
      <c r="J6514" s="650">
        <v>100.07</v>
      </c>
    </row>
    <row r="6515" spans="1:10">
      <c r="A6515" s="519" t="s">
        <v>6728</v>
      </c>
      <c r="B6515" s="519" t="str">
        <f t="shared" si="101"/>
        <v>DRENO PROFUNDO EM TUBO PLASTICO PERFURADO,2" DE DIAMETRO,INCLUSIVE TELA DE NYLON E FORNECIMENTO DOS MATERIAIS,EXCLUSIVEPERFURACAO DO TERRENO</v>
      </c>
      <c r="C6515" s="519" t="s">
        <v>36252</v>
      </c>
      <c r="D6515" s="519" t="s">
        <v>36253</v>
      </c>
      <c r="E6515" s="519" t="s">
        <v>36254</v>
      </c>
      <c r="I6515" s="519" t="s">
        <v>36</v>
      </c>
      <c r="J6515" s="650">
        <v>28.17</v>
      </c>
    </row>
    <row r="6516" spans="1:10">
      <c r="A6516" s="519" t="s">
        <v>6729</v>
      </c>
      <c r="B6516" s="519" t="str">
        <f t="shared" si="101"/>
        <v>DRENO PROFUNDO EM TUBO PLASTICO PERFURADO,2" DE DIAMETRO,INCLUSIVE TELA DE NYLON E FORNECIMENTO DOS MATERIAIS,EXCLUSIVEPERFURACAO DO TERRENO</v>
      </c>
      <c r="C6516" s="519" t="s">
        <v>36252</v>
      </c>
      <c r="D6516" s="519" t="s">
        <v>36253</v>
      </c>
      <c r="E6516" s="519" t="s">
        <v>36254</v>
      </c>
      <c r="I6516" s="519" t="s">
        <v>36</v>
      </c>
      <c r="J6516" s="650">
        <v>25.78</v>
      </c>
    </row>
    <row r="6517" spans="1:10">
      <c r="A6517" s="519" t="s">
        <v>6730</v>
      </c>
      <c r="B6517" s="519" t="str">
        <f t="shared" si="101"/>
        <v>DRENO PROFUNDO EM TUBO PLASTICO PERFURADO,3" DE DIAMETRO,INCLUSIVE TELA DE NYLON E FORNECIMENTO DOS MATERIAIS,EXCLUSIVEPERFURACAO DO TERRENO</v>
      </c>
      <c r="C6517" s="519" t="s">
        <v>36255</v>
      </c>
      <c r="D6517" s="519" t="s">
        <v>36253</v>
      </c>
      <c r="E6517" s="519" t="s">
        <v>36254</v>
      </c>
      <c r="I6517" s="519" t="s">
        <v>36</v>
      </c>
      <c r="J6517" s="650">
        <v>39.36</v>
      </c>
    </row>
    <row r="6518" spans="1:10">
      <c r="A6518" s="519" t="s">
        <v>6731</v>
      </c>
      <c r="B6518" s="519" t="str">
        <f t="shared" si="101"/>
        <v>DRENO PROFUNDO EM TUBO PLASTICO PERFURADO,3" DE DIAMETRO,INCLUSIVE TELA DE NYLON E FORNECIMENTO DOS MATERIAIS,EXCLUSIVEPERFURACAO DO TERRENO</v>
      </c>
      <c r="C6518" s="519" t="s">
        <v>36255</v>
      </c>
      <c r="D6518" s="519" t="s">
        <v>36253</v>
      </c>
      <c r="E6518" s="519" t="s">
        <v>36254</v>
      </c>
      <c r="I6518" s="519" t="s">
        <v>36</v>
      </c>
      <c r="J6518" s="650">
        <v>36.380000000000003</v>
      </c>
    </row>
    <row r="6519" spans="1:10">
      <c r="A6519" s="519" t="s">
        <v>6732</v>
      </c>
      <c r="B6519" s="519" t="str">
        <f t="shared" si="101"/>
        <v>DRENO PROFUNDO EM TUBO PLASTICO PERFURADO,4" DE DIAMETRO,INCLUSIVE TELA DE NYLON E FORNECIMENTO DOS MATERIAIS,EXCLUSIVEPERFURACAO DO TERRENO</v>
      </c>
      <c r="C6519" s="519" t="s">
        <v>36256</v>
      </c>
      <c r="D6519" s="519" t="s">
        <v>36253</v>
      </c>
      <c r="E6519" s="519" t="s">
        <v>36254</v>
      </c>
      <c r="I6519" s="519" t="s">
        <v>36</v>
      </c>
      <c r="J6519" s="650">
        <v>45.3</v>
      </c>
    </row>
    <row r="6520" spans="1:10">
      <c r="A6520" s="519" t="s">
        <v>6733</v>
      </c>
      <c r="B6520" s="519" t="str">
        <f t="shared" si="101"/>
        <v>DRENO PROFUNDO EM TUBO PLASTICO PERFURADO,4" DE DIAMETRO,INCLUSIVE TELA DE NYLON E FORNECIMENTO DOS MATERIAIS,EXCLUSIVEPERFURACAO DO TERRENO</v>
      </c>
      <c r="C6520" s="519" t="s">
        <v>36256</v>
      </c>
      <c r="D6520" s="519" t="s">
        <v>36253</v>
      </c>
      <c r="E6520" s="519" t="s">
        <v>36254</v>
      </c>
      <c r="I6520" s="519" t="s">
        <v>36</v>
      </c>
      <c r="J6520" s="650">
        <v>41.74</v>
      </c>
    </row>
    <row r="6521" spans="1:10">
      <c r="A6521" s="519" t="s">
        <v>6734</v>
      </c>
      <c r="B6521" s="519" t="str">
        <f t="shared" si="101"/>
        <v>DRENO OU BARBACA EM TUBO DE PVC,DIAMETRO DE 2",INCLUSIVE FORNECIMENTO DO TUBO E MATERIAL DRENANTE</v>
      </c>
      <c r="C6521" s="519" t="s">
        <v>36257</v>
      </c>
      <c r="D6521" s="519" t="s">
        <v>36258</v>
      </c>
      <c r="I6521" s="519" t="s">
        <v>36</v>
      </c>
      <c r="J6521" s="650">
        <v>19.21</v>
      </c>
    </row>
    <row r="6522" spans="1:10">
      <c r="A6522" s="519" t="s">
        <v>6735</v>
      </c>
      <c r="B6522" s="519" t="str">
        <f t="shared" si="101"/>
        <v>DRENO OU BARBACA EM TUBO DE PVC,DIAMETRO DE 2",INCLUSIVE FORNECIMENTO DO TUBO E MATERIAL DRENANTE</v>
      </c>
      <c r="C6522" s="519" t="s">
        <v>36257</v>
      </c>
      <c r="D6522" s="519" t="s">
        <v>36258</v>
      </c>
      <c r="I6522" s="519" t="s">
        <v>36</v>
      </c>
      <c r="J6522" s="650">
        <v>18.079999999999998</v>
      </c>
    </row>
    <row r="6523" spans="1:10">
      <c r="A6523" s="519" t="s">
        <v>6736</v>
      </c>
      <c r="B6523" s="519" t="str">
        <f t="shared" si="101"/>
        <v>DRENO OU BARBACA EM TUBO DE PVC,DIAMETRO DE 3",INCLUSIVE FORNECIMENTO DO TUBO E MATERIAL DRENANTE</v>
      </c>
      <c r="C6523" s="519" t="s">
        <v>36259</v>
      </c>
      <c r="D6523" s="519" t="s">
        <v>36258</v>
      </c>
      <c r="I6523" s="519" t="s">
        <v>36</v>
      </c>
      <c r="J6523" s="650">
        <v>25</v>
      </c>
    </row>
    <row r="6524" spans="1:10">
      <c r="A6524" s="519" t="s">
        <v>6737</v>
      </c>
      <c r="B6524" s="519" t="str">
        <f t="shared" si="101"/>
        <v>DRENO OU BARBACA EM TUBO DE PVC,DIAMETRO DE 3",INCLUSIVE FORNECIMENTO DO TUBO E MATERIAL DRENANTE</v>
      </c>
      <c r="C6524" s="519" t="s">
        <v>36259</v>
      </c>
      <c r="D6524" s="519" t="s">
        <v>36258</v>
      </c>
      <c r="I6524" s="519" t="s">
        <v>36</v>
      </c>
      <c r="J6524" s="650">
        <v>23.87</v>
      </c>
    </row>
    <row r="6525" spans="1:10">
      <c r="A6525" s="519" t="s">
        <v>6738</v>
      </c>
      <c r="B6525" s="519" t="str">
        <f t="shared" si="101"/>
        <v>DRENO OU BARBACA EM TUBO DE PVC,DIAMETRO DE 4",INCLUSIVE FORNECIMENTO DO TUBO E MATERIAL DRENANTE</v>
      </c>
      <c r="C6525" s="519" t="s">
        <v>36260</v>
      </c>
      <c r="D6525" s="519" t="s">
        <v>36258</v>
      </c>
      <c r="I6525" s="519" t="s">
        <v>36</v>
      </c>
      <c r="J6525" s="650">
        <v>26.59</v>
      </c>
    </row>
    <row r="6526" spans="1:10">
      <c r="A6526" s="519" t="s">
        <v>6739</v>
      </c>
      <c r="B6526" s="519" t="str">
        <f t="shared" si="101"/>
        <v>DRENO OU BARBACA EM TUBO DE PVC,DIAMETRO DE 4",INCLUSIVE FORNECIMENTO DO TUBO E MATERIAL DRENANTE</v>
      </c>
      <c r="C6526" s="519" t="s">
        <v>36260</v>
      </c>
      <c r="D6526" s="519" t="s">
        <v>36258</v>
      </c>
      <c r="I6526" s="519" t="s">
        <v>36</v>
      </c>
      <c r="J6526" s="650">
        <v>25.45</v>
      </c>
    </row>
    <row r="6527" spans="1:10">
      <c r="A6527" s="519" t="s">
        <v>6740</v>
      </c>
      <c r="B6527" s="519" t="str">
        <f t="shared" si="101"/>
        <v>DRENO EM TUBO DE PVC,DIAMETRO DE 3",PARA VIADUTOS,INCLUSIVEFORNECIMENTO DO TUBO,EXCLUSIVE PERFURACAO E COLAGEM</v>
      </c>
      <c r="C6527" s="519" t="s">
        <v>36261</v>
      </c>
      <c r="D6527" s="519" t="s">
        <v>36262</v>
      </c>
      <c r="I6527" s="519" t="s">
        <v>36</v>
      </c>
      <c r="J6527" s="650">
        <v>23.06</v>
      </c>
    </row>
    <row r="6528" spans="1:10">
      <c r="A6528" s="519" t="s">
        <v>6741</v>
      </c>
      <c r="B6528" s="519" t="str">
        <f t="shared" si="101"/>
        <v>DRENO EM TUBO DE PVC,DIAMETRO DE 3",PARA VIADUTOS,INCLUSIVEFORNECIMENTO DO TUBO,EXCLUSIVE PERFURACAO E COLAGEM</v>
      </c>
      <c r="C6528" s="519" t="s">
        <v>36261</v>
      </c>
      <c r="D6528" s="519" t="s">
        <v>36262</v>
      </c>
      <c r="I6528" s="519" t="s">
        <v>36</v>
      </c>
      <c r="J6528" s="650">
        <v>22.15</v>
      </c>
    </row>
    <row r="6529" spans="1:10">
      <c r="A6529" s="519" t="s">
        <v>6742</v>
      </c>
      <c r="B6529" s="519" t="str">
        <f t="shared" si="101"/>
        <v>DRENO EM TUBO DE PVC,DIAMETRO DE 4",PARA VIADUTOS,INCLUSIVEFORNECIMENTO DO TUBO,EXCLUSIVE PERFURACAO E COLAGEM</v>
      </c>
      <c r="C6529" s="519" t="s">
        <v>36263</v>
      </c>
      <c r="D6529" s="519" t="s">
        <v>36262</v>
      </c>
      <c r="I6529" s="519" t="s">
        <v>36</v>
      </c>
      <c r="J6529" s="650">
        <v>24.45</v>
      </c>
    </row>
    <row r="6530" spans="1:10">
      <c r="A6530" s="519" t="s">
        <v>6743</v>
      </c>
      <c r="B6530" s="519" t="str">
        <f t="shared" si="101"/>
        <v>DRENO EM TUBO DE PVC,DIAMETRO DE 4",PARA VIADUTOS,INCLUSIVEFORNECIMENTO DO TUBO,EXCLUSIVE PERFURACAO E COLAGEM</v>
      </c>
      <c r="C6530" s="519" t="s">
        <v>36263</v>
      </c>
      <c r="D6530" s="519" t="s">
        <v>36262</v>
      </c>
      <c r="I6530" s="519" t="s">
        <v>36</v>
      </c>
      <c r="J6530" s="650">
        <v>23.54</v>
      </c>
    </row>
    <row r="6531" spans="1:10">
      <c r="A6531" s="519" t="s">
        <v>6744</v>
      </c>
      <c r="B6531" s="519" t="str">
        <f t="shared" si="101"/>
        <v>FILTRO HORIZONTAL DE AREIA,EM BARRAGEM,OBEDECENDO GRANULOMETRIA ESPECIFICA,INCLUSIVE FORNECIMENTO DO MATERIAL</v>
      </c>
      <c r="C6531" s="519" t="s">
        <v>36264</v>
      </c>
      <c r="D6531" s="519" t="s">
        <v>36265</v>
      </c>
      <c r="I6531" s="519" t="s">
        <v>22</v>
      </c>
      <c r="J6531" s="650">
        <v>168.54</v>
      </c>
    </row>
    <row r="6532" spans="1:10">
      <c r="A6532" s="519" t="s">
        <v>6745</v>
      </c>
      <c r="B6532" s="519" t="str">
        <f t="shared" si="101"/>
        <v>FILTRO HORIZONTAL DE AREIA,EM BARRAGEM,OBEDECENDO GRANULOMETRIA ESPECIFICA,INCLUSIVE FORNECIMENTO DO MATERIAL</v>
      </c>
      <c r="C6532" s="519" t="s">
        <v>36264</v>
      </c>
      <c r="D6532" s="519" t="s">
        <v>36265</v>
      </c>
      <c r="I6532" s="519" t="s">
        <v>22</v>
      </c>
      <c r="J6532" s="650">
        <v>162.85</v>
      </c>
    </row>
    <row r="6533" spans="1:10">
      <c r="A6533" s="519" t="s">
        <v>6746</v>
      </c>
      <c r="B6533" s="519" t="str">
        <f t="shared" si="101"/>
        <v>DRENO VERTICAL NO PARAMENTO INTERNO DE MUROS DE ARRIMO,EXECUTADO EM PRISMAS DE 0,25 X O,25M DE SECAO,CHEIOS DE BRITA 3,ADMITINDO AS BARBACAS ESPACADAS DE 1,50M VERTICALMENTE E 2,00M HORIZONTALMENTE,MEDINDO-SE O SERVICO PELA AREA DO MURO</v>
      </c>
      <c r="C6533" s="519" t="s">
        <v>36266</v>
      </c>
      <c r="D6533" s="519" t="s">
        <v>36267</v>
      </c>
      <c r="E6533" s="519" t="s">
        <v>36268</v>
      </c>
      <c r="F6533" s="519" t="s">
        <v>36269</v>
      </c>
      <c r="I6533" s="519" t="s">
        <v>13</v>
      </c>
      <c r="J6533" s="650">
        <v>11.32</v>
      </c>
    </row>
    <row r="6534" spans="1:10">
      <c r="A6534" s="519" t="s">
        <v>6747</v>
      </c>
      <c r="B6534" s="519" t="str">
        <f t="shared" si="101"/>
        <v>DRENO VERTICAL NO PARAMENTO INTERNO DE MUROS DE ARRIMO,EXECUTADO EM PRISMAS DE 0,25 X O,25M DE SECAO,CHEIOS DE BRITA 3,ADMITINDO AS BARBACAS ESPACADAS DE 1,50M VERTICALMENTE E 2,00M HORIZONTALMENTE,MEDINDO-SE O SERVICO PELA AREA DO MURO</v>
      </c>
      <c r="C6534" s="519" t="s">
        <v>36266</v>
      </c>
      <c r="D6534" s="519" t="s">
        <v>36267</v>
      </c>
      <c r="E6534" s="519" t="s">
        <v>36268</v>
      </c>
      <c r="F6534" s="519" t="s">
        <v>36269</v>
      </c>
      <c r="I6534" s="519" t="s">
        <v>13</v>
      </c>
      <c r="J6534" s="650">
        <v>10.18</v>
      </c>
    </row>
    <row r="6535" spans="1:10">
      <c r="A6535" s="519" t="s">
        <v>6748</v>
      </c>
      <c r="B6535" s="519" t="str">
        <f t="shared" si="101"/>
        <v>VALETA DRENANTE DE 0,50M DE LARGURA E 0,70M DE PROFUNDIDADE,PREENCHIDA ATE 0,30M COM PEDRA BRITADA,INCLUINDO REATERRO</v>
      </c>
      <c r="C6535" s="519" t="s">
        <v>36270</v>
      </c>
      <c r="D6535" s="519" t="s">
        <v>36271</v>
      </c>
      <c r="I6535" s="519" t="s">
        <v>36</v>
      </c>
      <c r="J6535" s="650">
        <v>87.34</v>
      </c>
    </row>
    <row r="6536" spans="1:10">
      <c r="A6536" s="519" t="s">
        <v>6749</v>
      </c>
      <c r="B6536" s="519" t="str">
        <f t="shared" ref="B6536:B6599" si="102">C6536&amp;D6536&amp;E6536&amp;F6536&amp;G6536&amp;H6536</f>
        <v>VALETA DRENANTE DE 0,50M DE LARGURA E 0,70M DE PROFUNDIDADE,PREENCHIDA ATE 0,30M COM PEDRA BRITADA,INCLUINDO REATERRO</v>
      </c>
      <c r="C6536" s="519" t="s">
        <v>36270</v>
      </c>
      <c r="D6536" s="519" t="s">
        <v>36271</v>
      </c>
      <c r="I6536" s="519" t="s">
        <v>36</v>
      </c>
      <c r="J6536" s="650">
        <v>80.510000000000005</v>
      </c>
    </row>
    <row r="6537" spans="1:10">
      <c r="A6537" s="519" t="s">
        <v>6750</v>
      </c>
      <c r="B6537" s="519" t="str">
        <f t="shared" si="102"/>
        <v>CAMADA VERTICAL DRENANTE FEITA COM PEDRA BRITADA, INCLUSIVEFORNECIMENTO DO MATERIAL</v>
      </c>
      <c r="C6537" s="519" t="s">
        <v>36272</v>
      </c>
      <c r="D6537" s="519" t="s">
        <v>36273</v>
      </c>
      <c r="I6537" s="519" t="s">
        <v>22</v>
      </c>
      <c r="J6537" s="650">
        <v>163.30000000000001</v>
      </c>
    </row>
    <row r="6538" spans="1:10">
      <c r="A6538" s="519" t="s">
        <v>6751</v>
      </c>
      <c r="B6538" s="519" t="str">
        <f t="shared" si="102"/>
        <v>CAMADA VERTICAL DRENANTE FEITA COM PEDRA BRITADA, INCLUSIVEFORNECIMENTO DO MATERIAL</v>
      </c>
      <c r="C6538" s="519" t="s">
        <v>36272</v>
      </c>
      <c r="D6538" s="519" t="s">
        <v>36273</v>
      </c>
      <c r="I6538" s="519" t="s">
        <v>22</v>
      </c>
      <c r="J6538" s="650">
        <v>157.61000000000001</v>
      </c>
    </row>
    <row r="6539" spans="1:10">
      <c r="A6539" s="519" t="s">
        <v>6752</v>
      </c>
      <c r="B6539" s="519" t="str">
        <f t="shared" si="102"/>
        <v>CAMADA HORIZONTAL DRENANTE FEITA COM PEDRA BRITADA,INCLUSIVE FORNECIMENTO E ESPALHAMENTO</v>
      </c>
      <c r="C6539" s="519" t="s">
        <v>36274</v>
      </c>
      <c r="D6539" s="519" t="s">
        <v>36275</v>
      </c>
      <c r="I6539" s="519" t="s">
        <v>22</v>
      </c>
      <c r="J6539" s="650">
        <v>176.22</v>
      </c>
    </row>
    <row r="6540" spans="1:10">
      <c r="A6540" s="519" t="s">
        <v>6753</v>
      </c>
      <c r="B6540" s="519" t="str">
        <f t="shared" si="102"/>
        <v>CAMADA HORIZONTAL DRENANTE FEITA COM PEDRA BRITADA,INCLUSIVE FORNECIMENTO E ESPALHAMENTO</v>
      </c>
      <c r="C6540" s="519" t="s">
        <v>36274</v>
      </c>
      <c r="D6540" s="519" t="s">
        <v>36275</v>
      </c>
      <c r="I6540" s="519" t="s">
        <v>22</v>
      </c>
      <c r="J6540" s="650">
        <v>169.39</v>
      </c>
    </row>
    <row r="6541" spans="1:10">
      <c r="A6541" s="519" t="s">
        <v>6754</v>
      </c>
      <c r="B6541" s="519" t="str">
        <f t="shared" si="102"/>
        <v>CAMADA DE BRITA N°2 PARA PROTECAO TERMICA DE IMPERMEABILIZACAO DE LAJES</v>
      </c>
      <c r="C6541" s="519" t="s">
        <v>36276</v>
      </c>
      <c r="D6541" s="519" t="s">
        <v>36277</v>
      </c>
      <c r="I6541" s="519" t="s">
        <v>22</v>
      </c>
      <c r="J6541" s="650">
        <v>159.84</v>
      </c>
    </row>
    <row r="6542" spans="1:10">
      <c r="A6542" s="519" t="s">
        <v>6755</v>
      </c>
      <c r="B6542" s="519" t="str">
        <f t="shared" si="102"/>
        <v>CAMADA DE BRITA N°2 PARA PROTECAO TERMICA DE IMPERMEABILIZACAO DE LAJES</v>
      </c>
      <c r="C6542" s="519" t="s">
        <v>36276</v>
      </c>
      <c r="D6542" s="519" t="s">
        <v>36277</v>
      </c>
      <c r="I6542" s="519" t="s">
        <v>22</v>
      </c>
      <c r="J6542" s="650">
        <v>154.15</v>
      </c>
    </row>
    <row r="6543" spans="1:10">
      <c r="A6543" s="519" t="s">
        <v>6756</v>
      </c>
      <c r="B6543" s="519" t="str">
        <f t="shared" si="102"/>
        <v>CAMADA DE ARGILA EXPANDIDA PARA PROTECAO TERMICA DE IMPERMEABILIZACAO DE LAJES</v>
      </c>
      <c r="C6543" s="519" t="s">
        <v>36278</v>
      </c>
      <c r="D6543" s="519" t="s">
        <v>36279</v>
      </c>
      <c r="I6543" s="519" t="s">
        <v>22</v>
      </c>
      <c r="J6543" s="650">
        <v>442.77</v>
      </c>
    </row>
    <row r="6544" spans="1:10">
      <c r="A6544" s="519" t="s">
        <v>6757</v>
      </c>
      <c r="B6544" s="519" t="str">
        <f t="shared" si="102"/>
        <v>CAMADA DE ARGILA EXPANDIDA PARA PROTECAO TERMICA DE IMPERMEABILIZACAO DE LAJES</v>
      </c>
      <c r="C6544" s="519" t="s">
        <v>36278</v>
      </c>
      <c r="D6544" s="519" t="s">
        <v>36279</v>
      </c>
      <c r="I6544" s="519" t="s">
        <v>22</v>
      </c>
      <c r="J6544" s="650">
        <v>437.08</v>
      </c>
    </row>
    <row r="6545" spans="1:10">
      <c r="A6545" s="519" t="s">
        <v>6758</v>
      </c>
      <c r="B6545" s="519" t="str">
        <f t="shared" si="102"/>
        <v>ENROCAMENTO COM PEDRA-DE-MAO JOGADA, INCLUSIVE FORNECIMENTODESTA</v>
      </c>
      <c r="C6545" s="519" t="s">
        <v>36280</v>
      </c>
      <c r="D6545" s="519" t="s">
        <v>36281</v>
      </c>
      <c r="I6545" s="519" t="s">
        <v>22</v>
      </c>
      <c r="J6545" s="650">
        <v>171.1</v>
      </c>
    </row>
    <row r="6546" spans="1:10">
      <c r="A6546" s="519" t="s">
        <v>6759</v>
      </c>
      <c r="B6546" s="519" t="str">
        <f t="shared" si="102"/>
        <v>ENROCAMENTO COM PEDRA-DE-MAO JOGADA, INCLUSIVE FORNECIMENTODESTA</v>
      </c>
      <c r="C6546" s="519" t="s">
        <v>36280</v>
      </c>
      <c r="D6546" s="519" t="s">
        <v>36281</v>
      </c>
      <c r="I6546" s="519" t="s">
        <v>22</v>
      </c>
      <c r="J6546" s="650">
        <v>166.55</v>
      </c>
    </row>
    <row r="6547" spans="1:10">
      <c r="A6547" s="519" t="s">
        <v>6760</v>
      </c>
      <c r="B6547" s="519" t="str">
        <f t="shared" si="102"/>
        <v>ENROCAMENTO COM PEDRA-DE-MAO ARRUMADA,INCLUSIVE FORNECIMENTO DESTA</v>
      </c>
      <c r="C6547" s="519" t="s">
        <v>36282</v>
      </c>
      <c r="D6547" s="519" t="s">
        <v>36283</v>
      </c>
      <c r="I6547" s="519" t="s">
        <v>22</v>
      </c>
      <c r="J6547" s="650">
        <v>205.19</v>
      </c>
    </row>
    <row r="6548" spans="1:10">
      <c r="A6548" s="519" t="s">
        <v>6761</v>
      </c>
      <c r="B6548" s="519" t="str">
        <f t="shared" si="102"/>
        <v>ENROCAMENTO COM PEDRA-DE-MAO ARRUMADA,INCLUSIVE FORNECIMENTO DESTA</v>
      </c>
      <c r="C6548" s="519" t="s">
        <v>36282</v>
      </c>
      <c r="D6548" s="519" t="s">
        <v>36283</v>
      </c>
      <c r="I6548" s="519" t="s">
        <v>22</v>
      </c>
      <c r="J6548" s="650">
        <v>196.09</v>
      </c>
    </row>
    <row r="6549" spans="1:10">
      <c r="A6549" s="519" t="s">
        <v>6762</v>
      </c>
      <c r="B6549" s="519" t="str">
        <f t="shared" si="102"/>
        <v>ENROCAMENTO COM PEDRA DE 50 A 200KG, INCLUSIVE FORNECIMENTO,TRANSPORTE,CARGA,DESCARGA E COLOCACAO COM ESCAVADEIRA</v>
      </c>
      <c r="C6549" s="519" t="s">
        <v>36284</v>
      </c>
      <c r="D6549" s="519" t="s">
        <v>36285</v>
      </c>
      <c r="I6549" s="519" t="s">
        <v>22</v>
      </c>
      <c r="J6549" s="650">
        <v>324.57</v>
      </c>
    </row>
    <row r="6550" spans="1:10">
      <c r="A6550" s="519" t="s">
        <v>6763</v>
      </c>
      <c r="B6550" s="519" t="str">
        <f t="shared" si="102"/>
        <v>ENROCAMENTO COM PEDRA DE 50 A 200KG, INCLUSIVE FORNECIMENTO,TRANSPORTE,CARGA,DESCARGA E COLOCACAO COM ESCAVADEIRA</v>
      </c>
      <c r="C6550" s="519" t="s">
        <v>36284</v>
      </c>
      <c r="D6550" s="519" t="s">
        <v>36285</v>
      </c>
      <c r="I6550" s="519" t="s">
        <v>22</v>
      </c>
      <c r="J6550" s="650">
        <v>318.5</v>
      </c>
    </row>
    <row r="6551" spans="1:10">
      <c r="A6551" s="519" t="s">
        <v>6764</v>
      </c>
      <c r="B6551" s="519" t="str">
        <f t="shared" si="102"/>
        <v>EXECUCAO DE CAMADA RIP-RAP,DE PEDRA ARRUMADA,DIAMETRO MAIOROU IGUAL A 0,30M,EM TALUDE DE BARRAGEM,INCLUSIVE O FORNECIMENTO DA PEDRA</v>
      </c>
      <c r="C6551" s="519" t="s">
        <v>36286</v>
      </c>
      <c r="D6551" s="519" t="s">
        <v>36287</v>
      </c>
      <c r="E6551" s="519" t="s">
        <v>36288</v>
      </c>
      <c r="I6551" s="519" t="s">
        <v>22</v>
      </c>
      <c r="J6551" s="650">
        <v>192.74</v>
      </c>
    </row>
    <row r="6552" spans="1:10">
      <c r="A6552" s="519" t="s">
        <v>6765</v>
      </c>
      <c r="B6552" s="519" t="str">
        <f t="shared" si="102"/>
        <v>EXECUCAO DE CAMADA RIP-RAP,DE PEDRA ARRUMADA,DIAMETRO MAIOROU IGUAL A 0,30M,EM TALUDE DE BARRAGEM,INCLUSIVE O FORNECIMENTO DA PEDRA</v>
      </c>
      <c r="C6552" s="519" t="s">
        <v>36286</v>
      </c>
      <c r="D6552" s="519" t="s">
        <v>36287</v>
      </c>
      <c r="E6552" s="519" t="s">
        <v>36288</v>
      </c>
      <c r="I6552" s="519" t="s">
        <v>22</v>
      </c>
      <c r="J6552" s="650">
        <v>183.63</v>
      </c>
    </row>
    <row r="6553" spans="1:10">
      <c r="A6553" s="519" t="s">
        <v>6766</v>
      </c>
      <c r="B6553" s="519" t="str">
        <f t="shared" si="102"/>
        <v>BARRAGEM PROVISORIA OU ENSECADEIRA, PARA DESVIO DE PEQUENOSCURSOS D'AGUA,COM SACOS DE AREIA EMPILHADOS,INCLUSIVE FORNECIMENTO DOS MATERIAIS,ENSACAMENTO,EMPILHAMENTO E RETIRADA</v>
      </c>
      <c r="C6553" s="519" t="s">
        <v>36289</v>
      </c>
      <c r="D6553" s="519" t="s">
        <v>36290</v>
      </c>
      <c r="E6553" s="519" t="s">
        <v>36291</v>
      </c>
      <c r="I6553" s="519" t="s">
        <v>22</v>
      </c>
      <c r="J6553" s="650">
        <v>397.75</v>
      </c>
    </row>
    <row r="6554" spans="1:10">
      <c r="A6554" s="519" t="s">
        <v>6767</v>
      </c>
      <c r="B6554" s="519" t="str">
        <f t="shared" si="102"/>
        <v>BARRAGEM PROVISORIA OU ENSECADEIRA, PARA DESVIO DE PEQUENOSCURSOS D'AGUA,COM SACOS DE AREIA EMPILHADOS,INCLUSIVE FORNECIMENTO DOS MATERIAIS,ENSACAMENTO,EMPILHAMENTO E RETIRADA</v>
      </c>
      <c r="C6554" s="519" t="s">
        <v>36289</v>
      </c>
      <c r="D6554" s="519" t="s">
        <v>36290</v>
      </c>
      <c r="E6554" s="519" t="s">
        <v>36291</v>
      </c>
      <c r="I6554" s="519" t="s">
        <v>22</v>
      </c>
      <c r="J6554" s="650">
        <v>359.26</v>
      </c>
    </row>
    <row r="6555" spans="1:10">
      <c r="A6555" s="519" t="s">
        <v>6768</v>
      </c>
      <c r="B6555" s="519" t="str">
        <f t="shared" si="102"/>
        <v>EMBASAMENTO PARA BERCO DE TUBULACAO DE ESGOTO SANITARIO,FEITO COM BRITA Nº3</v>
      </c>
      <c r="C6555" s="519" t="s">
        <v>36292</v>
      </c>
      <c r="D6555" s="519" t="s">
        <v>36293</v>
      </c>
      <c r="I6555" s="519" t="s">
        <v>22</v>
      </c>
      <c r="J6555" s="650">
        <v>158.91</v>
      </c>
    </row>
    <row r="6556" spans="1:10">
      <c r="A6556" s="519" t="s">
        <v>6769</v>
      </c>
      <c r="B6556" s="519" t="str">
        <f t="shared" si="102"/>
        <v>EMBASAMENTO PARA BERCO DE TUBULACAO DE ESGOTO SANITARIO,FEITO COM BRITA Nº3</v>
      </c>
      <c r="C6556" s="519" t="s">
        <v>36292</v>
      </c>
      <c r="D6556" s="519" t="s">
        <v>36293</v>
      </c>
      <c r="I6556" s="519" t="s">
        <v>22</v>
      </c>
      <c r="J6556" s="650">
        <v>152.08000000000001</v>
      </c>
    </row>
    <row r="6557" spans="1:10">
      <c r="A6557" s="519" t="s">
        <v>6770</v>
      </c>
      <c r="B6557" s="519" t="str">
        <f t="shared" si="102"/>
        <v>CAMADA DE BRITA N°4 PARA FILTRO BIOLOGICO</v>
      </c>
      <c r="C6557" s="519" t="s">
        <v>6771</v>
      </c>
      <c r="I6557" s="519" t="s">
        <v>22</v>
      </c>
      <c r="J6557" s="650">
        <v>159.84</v>
      </c>
    </row>
    <row r="6558" spans="1:10">
      <c r="A6558" s="519" t="s">
        <v>6772</v>
      </c>
      <c r="B6558" s="519" t="str">
        <f t="shared" si="102"/>
        <v>CAMADA DE BRITA N°4 PARA FILTRO BIOLOGICO</v>
      </c>
      <c r="C6558" s="519" t="s">
        <v>6771</v>
      </c>
      <c r="I6558" s="519" t="s">
        <v>22</v>
      </c>
      <c r="J6558" s="650">
        <v>154.15</v>
      </c>
    </row>
    <row r="6559" spans="1:10">
      <c r="A6559" s="519" t="s">
        <v>6773</v>
      </c>
      <c r="B6559" s="519" t="str">
        <f t="shared" si="102"/>
        <v>CAMADA DE PEDREGULHO PARA FILTROS DE TRATAMENTO DE AGUA COMGRANULOMETRIA DE 1/8" A 3/8"</v>
      </c>
      <c r="C6559" s="519" t="s">
        <v>36294</v>
      </c>
      <c r="D6559" s="519" t="s">
        <v>36295</v>
      </c>
      <c r="I6559" s="519" t="s">
        <v>22</v>
      </c>
      <c r="J6559" s="650">
        <v>187.11</v>
      </c>
    </row>
    <row r="6560" spans="1:10">
      <c r="A6560" s="519" t="s">
        <v>6774</v>
      </c>
      <c r="B6560" s="519" t="str">
        <f t="shared" si="102"/>
        <v>CAMADA DE PEDREGULHO PARA FILTROS DE TRATAMENTO DE AGUA COMGRANULOMETRIA DE 1/8" A 3/8"</v>
      </c>
      <c r="C6560" s="519" t="s">
        <v>36294</v>
      </c>
      <c r="D6560" s="519" t="s">
        <v>36295</v>
      </c>
      <c r="I6560" s="519" t="s">
        <v>22</v>
      </c>
      <c r="J6560" s="650">
        <v>178.01</v>
      </c>
    </row>
    <row r="6561" spans="1:10">
      <c r="A6561" s="519" t="s">
        <v>6775</v>
      </c>
      <c r="B6561" s="519" t="str">
        <f t="shared" si="102"/>
        <v>CAMADA DE PEDREGULHO PARA FILTROS DE TRATAMENTO DE AGUA COMGRANULOMETRIA DE 3/8" A 3/4"</v>
      </c>
      <c r="C6561" s="519" t="s">
        <v>36294</v>
      </c>
      <c r="D6561" s="519" t="s">
        <v>36296</v>
      </c>
      <c r="I6561" s="519" t="s">
        <v>22</v>
      </c>
      <c r="J6561" s="650">
        <v>186.75</v>
      </c>
    </row>
    <row r="6562" spans="1:10">
      <c r="A6562" s="519" t="s">
        <v>6776</v>
      </c>
      <c r="B6562" s="519" t="str">
        <f t="shared" si="102"/>
        <v>CAMADA DE PEDREGULHO PARA FILTROS DE TRATAMENTO DE AGUA COMGRANULOMETRIA DE 3/8" A 3/4"</v>
      </c>
      <c r="C6562" s="519" t="s">
        <v>36294</v>
      </c>
      <c r="D6562" s="519" t="s">
        <v>36296</v>
      </c>
      <c r="I6562" s="519" t="s">
        <v>22</v>
      </c>
      <c r="J6562" s="650">
        <v>177.65</v>
      </c>
    </row>
    <row r="6563" spans="1:10">
      <c r="A6563" s="519" t="s">
        <v>6777</v>
      </c>
      <c r="B6563" s="519" t="str">
        <f t="shared" si="102"/>
        <v>CAMADA DE PEDREGULHO PARA FILTROS DE TRATAMENTO DE AGUA COMGRANULOMETRIA DE 3/4" A 1.1/2"</v>
      </c>
      <c r="C6563" s="519" t="s">
        <v>36294</v>
      </c>
      <c r="D6563" s="519" t="s">
        <v>36297</v>
      </c>
      <c r="I6563" s="519" t="s">
        <v>22</v>
      </c>
      <c r="J6563" s="650">
        <v>191</v>
      </c>
    </row>
    <row r="6564" spans="1:10">
      <c r="A6564" s="519" t="s">
        <v>6778</v>
      </c>
      <c r="B6564" s="519" t="str">
        <f t="shared" si="102"/>
        <v>CAMADA DE PEDREGULHO PARA FILTROS DE TRATAMENTO DE AGUA COMGRANULOMETRIA DE 3/4" A 1.1/2"</v>
      </c>
      <c r="C6564" s="519" t="s">
        <v>36294</v>
      </c>
      <c r="D6564" s="519" t="s">
        <v>36297</v>
      </c>
      <c r="I6564" s="519" t="s">
        <v>22</v>
      </c>
      <c r="J6564" s="650">
        <v>181.89</v>
      </c>
    </row>
    <row r="6565" spans="1:10">
      <c r="A6565" s="519" t="s">
        <v>6779</v>
      </c>
      <c r="B6565" s="519" t="str">
        <f t="shared" si="102"/>
        <v>EMBASAMENTO PARA TUBULACAO DE ESGOTOS,EM CONCRETO SIMPLES,COM TRANSPORTE HORIZONTAL E CONSIDERADO PARA PROFUNDIDADE DE VALAS ATE 3,00M</v>
      </c>
      <c r="C6565" s="519" t="s">
        <v>36298</v>
      </c>
      <c r="D6565" s="519" t="s">
        <v>36299</v>
      </c>
      <c r="E6565" s="519" t="s">
        <v>36300</v>
      </c>
      <c r="I6565" s="519" t="s">
        <v>22</v>
      </c>
      <c r="J6565" s="650">
        <v>447.13</v>
      </c>
    </row>
    <row r="6566" spans="1:10">
      <c r="A6566" s="519" t="s">
        <v>6780</v>
      </c>
      <c r="B6566" s="519" t="str">
        <f t="shared" si="102"/>
        <v>EMBASAMENTO PARA TUBULACAO DE ESGOTOS,EM CONCRETO SIMPLES,COM TRANSPORTE HORIZONTAL E CONSIDERADO PARA PROFUNDIDADE DE VALAS ATE 3,00M</v>
      </c>
      <c r="C6566" s="519" t="s">
        <v>36298</v>
      </c>
      <c r="D6566" s="519" t="s">
        <v>36299</v>
      </c>
      <c r="E6566" s="519" t="s">
        <v>36300</v>
      </c>
      <c r="I6566" s="519" t="s">
        <v>22</v>
      </c>
      <c r="J6566" s="650">
        <v>429.94</v>
      </c>
    </row>
    <row r="6567" spans="1:10">
      <c r="A6567" s="519" t="s">
        <v>6781</v>
      </c>
      <c r="B6567" s="519" t="str">
        <f t="shared" si="102"/>
        <v>EMBASAMENTO PARA TUBULACAO DE ESGOTOS,EM CONCRETO ARMADO,COM TRANSPORTE HORIZONTAL E CONSIDERADO PARA PROFUNDIDADE DE VALAS ATE 3,00M</v>
      </c>
      <c r="C6567" s="519" t="s">
        <v>36301</v>
      </c>
      <c r="D6567" s="519" t="s">
        <v>36302</v>
      </c>
      <c r="E6567" s="519" t="s">
        <v>36303</v>
      </c>
      <c r="I6567" s="519" t="s">
        <v>22</v>
      </c>
      <c r="J6567" s="650">
        <v>1290.29</v>
      </c>
    </row>
    <row r="6568" spans="1:10">
      <c r="A6568" s="519" t="s">
        <v>6782</v>
      </c>
      <c r="B6568" s="519" t="str">
        <f t="shared" si="102"/>
        <v>EMBASAMENTO PARA TUBULACAO DE ESGOTOS,EM CONCRETO ARMADO,COM TRANSPORTE HORIZONTAL E CONSIDERADO PARA PROFUNDIDADE DE VALAS ATE 3,00M</v>
      </c>
      <c r="C6568" s="519" t="s">
        <v>36301</v>
      </c>
      <c r="D6568" s="519" t="s">
        <v>36302</v>
      </c>
      <c r="E6568" s="519" t="s">
        <v>36303</v>
      </c>
      <c r="I6568" s="519" t="s">
        <v>22</v>
      </c>
      <c r="J6568" s="650">
        <v>1235.77</v>
      </c>
    </row>
    <row r="6569" spans="1:10">
      <c r="A6569" s="519" t="s">
        <v>6783</v>
      </c>
      <c r="B6569" s="519" t="str">
        <f t="shared" si="102"/>
        <v>EMBASAMENTO DE TUBULACAO,FEITO COM PO-DE-PEDRA</v>
      </c>
      <c r="C6569" s="519" t="s">
        <v>6784</v>
      </c>
      <c r="I6569" s="519" t="s">
        <v>22</v>
      </c>
      <c r="J6569" s="650">
        <v>137.05000000000001</v>
      </c>
    </row>
    <row r="6570" spans="1:10">
      <c r="A6570" s="519" t="s">
        <v>6785</v>
      </c>
      <c r="B6570" s="519" t="str">
        <f t="shared" si="102"/>
        <v>EMBASAMENTO DE TUBULACAO,FEITO COM PO-DE-PEDRA</v>
      </c>
      <c r="C6570" s="519" t="s">
        <v>6784</v>
      </c>
      <c r="I6570" s="519" t="s">
        <v>22</v>
      </c>
      <c r="J6570" s="650">
        <v>132.5</v>
      </c>
    </row>
    <row r="6571" spans="1:10">
      <c r="A6571" s="519" t="s">
        <v>6786</v>
      </c>
      <c r="B6571" s="519" t="str">
        <f t="shared" si="102"/>
        <v>PREPARO DE BERCO,EM TERRENO FIRME,PARA TUBULACAO DE 1,20M DE DIAMETRO,APOIADA NUM ARCO DE 90°</v>
      </c>
      <c r="C6571" s="519" t="s">
        <v>36304</v>
      </c>
      <c r="D6571" s="519" t="s">
        <v>36305</v>
      </c>
      <c r="I6571" s="519" t="s">
        <v>36</v>
      </c>
      <c r="J6571" s="650">
        <v>5.62</v>
      </c>
    </row>
    <row r="6572" spans="1:10">
      <c r="A6572" s="519" t="s">
        <v>6787</v>
      </c>
      <c r="B6572" s="519" t="str">
        <f t="shared" si="102"/>
        <v>PREPARO DE BERCO,EM TERRENO FIRME,PARA TUBULACAO DE 1,20M DE DIAMETRO,APOIADA NUM ARCO DE 90°</v>
      </c>
      <c r="C6572" s="519" t="s">
        <v>36304</v>
      </c>
      <c r="D6572" s="519" t="s">
        <v>36305</v>
      </c>
      <c r="I6572" s="519" t="s">
        <v>36</v>
      </c>
      <c r="J6572" s="650">
        <v>4.87</v>
      </c>
    </row>
    <row r="6573" spans="1:10">
      <c r="A6573" s="519" t="s">
        <v>6788</v>
      </c>
      <c r="B6573" s="519" t="str">
        <f t="shared" si="102"/>
        <v>GEOMEMBRANA EM PEAD,ESPESSURA 0,5MM,EM REVESTIMENTO IMPERMEABILIZANTE,APLICACOES DE CONTENCAO DE FLUIDOS E RESIDUOS,INCLUSIVE SOLDA POR TERMOFUSAO,ABRACADEIRAS,INSERTES,CONEXOES EDEMAIS ACESSORIOS. FORNECIMENTO E COLOCACAO</v>
      </c>
      <c r="C6573" s="519" t="s">
        <v>36306</v>
      </c>
      <c r="D6573" s="519" t="s">
        <v>36307</v>
      </c>
      <c r="E6573" s="519" t="s">
        <v>36308</v>
      </c>
      <c r="F6573" s="519" t="s">
        <v>36309</v>
      </c>
      <c r="I6573" s="519" t="s">
        <v>13</v>
      </c>
      <c r="J6573" s="650">
        <v>26.78</v>
      </c>
    </row>
    <row r="6574" spans="1:10">
      <c r="A6574" s="519" t="s">
        <v>6789</v>
      </c>
      <c r="B6574" s="519" t="str">
        <f t="shared" si="102"/>
        <v>GEOMEMBRANA EM PEAD,ESPESSURA 0,5MM,EM REVESTIMENTO IMPERMEABILIZANTE,APLICACOES DE CONTENCAO DE FLUIDOS E RESIDUOS,INCLUSIVE SOLDA POR TERMOFUSAO,ABRACADEIRAS,INSERTES,CONEXOES EDEMAIS ACESSORIOS. FORNECIMENTO E COLOCACAO</v>
      </c>
      <c r="C6574" s="519" t="s">
        <v>36306</v>
      </c>
      <c r="D6574" s="519" t="s">
        <v>36307</v>
      </c>
      <c r="E6574" s="519" t="s">
        <v>36308</v>
      </c>
      <c r="F6574" s="519" t="s">
        <v>36309</v>
      </c>
      <c r="I6574" s="519" t="s">
        <v>13</v>
      </c>
      <c r="J6574" s="650">
        <v>25.58</v>
      </c>
    </row>
    <row r="6575" spans="1:10">
      <c r="A6575" s="519" t="s">
        <v>6790</v>
      </c>
      <c r="B6575" s="519" t="str">
        <f t="shared" si="102"/>
        <v>GEOMEMBRANA EM PEAD,ESPESSURA 0,8MM,EM REVESTIMENTO IMPERMEABILIZANTE,APLICACOES DE CONTENCAO DE FLUIDOS E RESIDUOS,INCLUSIVE SOLDA POR TERMOFUSAO,ABRACADEIRAS,INSERTES,CONEXOES EDEMAIS ACESSORIOS. FORNECIMENTO E COLOCACAO</v>
      </c>
      <c r="C6575" s="519" t="s">
        <v>36310</v>
      </c>
      <c r="D6575" s="519" t="s">
        <v>36307</v>
      </c>
      <c r="E6575" s="519" t="s">
        <v>36308</v>
      </c>
      <c r="F6575" s="519" t="s">
        <v>36309</v>
      </c>
      <c r="I6575" s="519" t="s">
        <v>13</v>
      </c>
      <c r="J6575" s="650">
        <v>40.03</v>
      </c>
    </row>
    <row r="6576" spans="1:10">
      <c r="A6576" s="519" t="s">
        <v>6791</v>
      </c>
      <c r="B6576" s="519" t="str">
        <f t="shared" si="102"/>
        <v>GEOMEMBRANA EM PEAD,ESPESSURA 0,8MM,EM REVESTIMENTO IMPERMEABILIZANTE,APLICACOES DE CONTENCAO DE FLUIDOS E RESIDUOS,INCLUSIVE SOLDA POR TERMOFUSAO,ABRACADEIRAS,INSERTES,CONEXOES EDEMAIS ACESSORIOS. FORNECIMENTO E COLOCACAO</v>
      </c>
      <c r="C6576" s="519" t="s">
        <v>36310</v>
      </c>
      <c r="D6576" s="519" t="s">
        <v>36307</v>
      </c>
      <c r="E6576" s="519" t="s">
        <v>36308</v>
      </c>
      <c r="F6576" s="519" t="s">
        <v>36309</v>
      </c>
      <c r="I6576" s="519" t="s">
        <v>13</v>
      </c>
      <c r="J6576" s="650">
        <v>38.75</v>
      </c>
    </row>
    <row r="6577" spans="1:10">
      <c r="A6577" s="519" t="s">
        <v>6792</v>
      </c>
      <c r="B6577" s="519" t="str">
        <f t="shared" si="102"/>
        <v>GEOMEMBRANA EM PEAD,ESPESSURA 1,0MM,EM REVESTIMENTO IMPERMEABILIZANTE,APLICACOES DE CONTENCAO DE FLUIDOS E RESIDUOS,INCLUSIVE SOLDA POR TERMOFUSAO,ABRACADEIRAS,INSERTES,CONEXOES EDEMAIS ACESSORIOS. FORNECIMENTO E COLOCACAO</v>
      </c>
      <c r="C6577" s="519" t="s">
        <v>36311</v>
      </c>
      <c r="D6577" s="519" t="s">
        <v>36307</v>
      </c>
      <c r="E6577" s="519" t="s">
        <v>36308</v>
      </c>
      <c r="F6577" s="519" t="s">
        <v>36309</v>
      </c>
      <c r="I6577" s="519" t="s">
        <v>13</v>
      </c>
      <c r="J6577" s="650">
        <v>48.18</v>
      </c>
    </row>
    <row r="6578" spans="1:10">
      <c r="A6578" s="519" t="s">
        <v>6793</v>
      </c>
      <c r="B6578" s="519" t="str">
        <f t="shared" si="102"/>
        <v>GEOMEMBRANA EM PEAD,ESPESSURA 1,0MM,EM REVESTIMENTO IMPERMEABILIZANTE,APLICACOES DE CONTENCAO DE FLUIDOS E RESIDUOS,INCLUSIVE SOLDA POR TERMOFUSAO,ABRACADEIRAS,INSERTES,CONEXOES EDEMAIS ACESSORIOS. FORNECIMENTO E COLOCACAO</v>
      </c>
      <c r="C6578" s="519" t="s">
        <v>36311</v>
      </c>
      <c r="D6578" s="519" t="s">
        <v>36307</v>
      </c>
      <c r="E6578" s="519" t="s">
        <v>36308</v>
      </c>
      <c r="F6578" s="519" t="s">
        <v>36309</v>
      </c>
      <c r="I6578" s="519" t="s">
        <v>13</v>
      </c>
      <c r="J6578" s="650">
        <v>46.83</v>
      </c>
    </row>
    <row r="6579" spans="1:10">
      <c r="A6579" s="519" t="s">
        <v>6794</v>
      </c>
      <c r="B6579" s="519" t="str">
        <f t="shared" si="102"/>
        <v>GEOMEMBRANA EM PEAD,ESPESSURA 1,5MM,EM REVESTIMENTO IMPERMEABILIZANTE,APLICACOES DE CONTENCAO DE FLUIDOS E RESIDUOS,INCLUSIVE SOLDA POR TERMOFUSAO,ABRACADEIRAS,INSERTES,CONEXOES EDEMAIS ACESSORIOS. FORNECIMENTO E COLOCACAO</v>
      </c>
      <c r="C6579" s="519" t="s">
        <v>36312</v>
      </c>
      <c r="D6579" s="519" t="s">
        <v>36307</v>
      </c>
      <c r="E6579" s="519" t="s">
        <v>36308</v>
      </c>
      <c r="F6579" s="519" t="s">
        <v>36309</v>
      </c>
      <c r="I6579" s="519" t="s">
        <v>13</v>
      </c>
      <c r="J6579" s="650">
        <v>68.28</v>
      </c>
    </row>
    <row r="6580" spans="1:10">
      <c r="A6580" s="519" t="s">
        <v>6795</v>
      </c>
      <c r="B6580" s="519" t="str">
        <f t="shared" si="102"/>
        <v>GEOMEMBRANA EM PEAD,ESPESSURA 1,5MM,EM REVESTIMENTO IMPERMEABILIZANTE,APLICACOES DE CONTENCAO DE FLUIDOS E RESIDUOS,INCLUSIVE SOLDA POR TERMOFUSAO,ABRACADEIRAS,INSERTES,CONEXOES EDEMAIS ACESSORIOS. FORNECIMENTO E COLOCACAO</v>
      </c>
      <c r="C6580" s="519" t="s">
        <v>36312</v>
      </c>
      <c r="D6580" s="519" t="s">
        <v>36307</v>
      </c>
      <c r="E6580" s="519" t="s">
        <v>36308</v>
      </c>
      <c r="F6580" s="519" t="s">
        <v>36309</v>
      </c>
      <c r="I6580" s="519" t="s">
        <v>13</v>
      </c>
      <c r="J6580" s="650">
        <v>66.78</v>
      </c>
    </row>
    <row r="6581" spans="1:10">
      <c r="A6581" s="519" t="s">
        <v>6796</v>
      </c>
      <c r="B6581" s="519" t="str">
        <f t="shared" si="102"/>
        <v>GEOMEMBRANA EM PEAD,ESPESSURA 2,0MM,EM REVESTIMENTO IMPERMEABILIZANTE,APLICACOES DE CONTENCAO DE FLUIDOS E RESIDUOS,INCLUSIVE SOLDA POR TERMOFUSAO,ABRACADEIRAS,INSERTES,CONEXOES EDEMAIS ACESSORIOS. FORNECIMENTO E COLOCACAO</v>
      </c>
      <c r="C6581" s="519" t="s">
        <v>36313</v>
      </c>
      <c r="D6581" s="519" t="s">
        <v>36307</v>
      </c>
      <c r="E6581" s="519" t="s">
        <v>36308</v>
      </c>
      <c r="F6581" s="519" t="s">
        <v>36309</v>
      </c>
      <c r="I6581" s="519" t="s">
        <v>13</v>
      </c>
      <c r="J6581" s="650">
        <v>88.34</v>
      </c>
    </row>
    <row r="6582" spans="1:10">
      <c r="A6582" s="519" t="s">
        <v>6797</v>
      </c>
      <c r="B6582" s="519" t="str">
        <f t="shared" si="102"/>
        <v>GEOMEMBRANA EM PEAD,ESPESSURA 2,0MM,EM REVESTIMENTO IMPERMEABILIZANTE,APLICACOES DE CONTENCAO DE FLUIDOS E RESIDUOS,INCLUSIVE SOLDA POR TERMOFUSAO,ABRACADEIRAS,INSERTES,CONEXOES EDEMAIS ACESSORIOS. FORNECIMENTO E COLOCACAO</v>
      </c>
      <c r="C6582" s="519" t="s">
        <v>36313</v>
      </c>
      <c r="D6582" s="519" t="s">
        <v>36307</v>
      </c>
      <c r="E6582" s="519" t="s">
        <v>36308</v>
      </c>
      <c r="F6582" s="519" t="s">
        <v>36309</v>
      </c>
      <c r="I6582" s="519" t="s">
        <v>13</v>
      </c>
      <c r="J6582" s="650">
        <v>86.69</v>
      </c>
    </row>
    <row r="6583" spans="1:10">
      <c r="A6583" s="519" t="s">
        <v>6798</v>
      </c>
      <c r="B6583" s="519" t="str">
        <f t="shared" si="102"/>
        <v>GEOMEMBRANA EM PEAD,ESPESSURA 2,5MM,EM REVESTIMENTO IMPERMEABILIZANTE,APLICACOES DE CONTENCAO DE FLUIDOS E RESIDUOS,INCLUSIVE SOLDA POR TERMOFUSAO,ABRACADEIRAS,INSERTES,CONEXOES EDEMAIS ACESSORIOS. FORNECIMENTO E COLOCACAO</v>
      </c>
      <c r="C6583" s="519" t="s">
        <v>36314</v>
      </c>
      <c r="D6583" s="519" t="s">
        <v>36307</v>
      </c>
      <c r="E6583" s="519" t="s">
        <v>36308</v>
      </c>
      <c r="F6583" s="519" t="s">
        <v>36309</v>
      </c>
      <c r="I6583" s="519" t="s">
        <v>13</v>
      </c>
      <c r="J6583" s="650">
        <v>109.17</v>
      </c>
    </row>
    <row r="6584" spans="1:10">
      <c r="A6584" s="519" t="s">
        <v>6799</v>
      </c>
      <c r="B6584" s="519" t="str">
        <f t="shared" si="102"/>
        <v>GEOMEMBRANA EM PEAD,ESPESSURA 2,5MM,EM REVESTIMENTO IMPERMEABILIZANTE,APLICACOES DE CONTENCAO DE FLUIDOS E RESIDUOS,INCLUSIVE SOLDA POR TERMOFUSAO,ABRACADEIRAS,INSERTES,CONEXOES EDEMAIS ACESSORIOS. FORNECIMENTO E COLOCACAO</v>
      </c>
      <c r="C6584" s="519" t="s">
        <v>36314</v>
      </c>
      <c r="D6584" s="519" t="s">
        <v>36307</v>
      </c>
      <c r="E6584" s="519" t="s">
        <v>36308</v>
      </c>
      <c r="F6584" s="519" t="s">
        <v>36309</v>
      </c>
      <c r="I6584" s="519" t="s">
        <v>13</v>
      </c>
      <c r="J6584" s="650">
        <v>107.37</v>
      </c>
    </row>
    <row r="6585" spans="1:10">
      <c r="A6585" s="519" t="s">
        <v>6800</v>
      </c>
      <c r="B6585" s="519" t="str">
        <f t="shared" si="102"/>
        <v>GEOMEMBRANA EM PEAD,ESPESSURA 1,0MM,TEXTURIZADA,EM REVESTIMENTO IMPERMEABILIZANTE, APLICACOES DE CONTENCAO DE FLUIDOS ERESIDUOS,INCLUSIVE SOLDA POR TERMOFUSAO,ABRACADEIRAS,INSERTES,CONEXOES E DEMAIS ACESSORIOS. FORNECIMENTO E COLOCACAO</v>
      </c>
      <c r="C6585" s="519" t="s">
        <v>36315</v>
      </c>
      <c r="D6585" s="519" t="s">
        <v>36316</v>
      </c>
      <c r="E6585" s="519" t="s">
        <v>36317</v>
      </c>
      <c r="F6585" s="519" t="s">
        <v>36318</v>
      </c>
      <c r="I6585" s="519" t="s">
        <v>13</v>
      </c>
      <c r="J6585" s="650">
        <v>65.27</v>
      </c>
    </row>
    <row r="6586" spans="1:10">
      <c r="A6586" s="519" t="s">
        <v>6801</v>
      </c>
      <c r="B6586" s="519" t="str">
        <f t="shared" si="102"/>
        <v>GEOMEMBRANA EM PEAD,ESPESSURA 1,0MM,TEXTURIZADA,EM REVESTIMENTO IMPERMEABILIZANTE, APLICACOES DE CONTENCAO DE FLUIDOS ERESIDUOS,INCLUSIVE SOLDA POR TERMOFUSAO,ABRACADEIRAS,INSERTES,CONEXOES E DEMAIS ACESSORIOS. FORNECIMENTO E COLOCACAO</v>
      </c>
      <c r="C6586" s="519" t="s">
        <v>36315</v>
      </c>
      <c r="D6586" s="519" t="s">
        <v>36316</v>
      </c>
      <c r="E6586" s="519" t="s">
        <v>36317</v>
      </c>
      <c r="F6586" s="519" t="s">
        <v>36318</v>
      </c>
      <c r="I6586" s="519" t="s">
        <v>13</v>
      </c>
      <c r="J6586" s="650">
        <v>63.92</v>
      </c>
    </row>
    <row r="6587" spans="1:10">
      <c r="A6587" s="519" t="s">
        <v>6802</v>
      </c>
      <c r="B6587" s="519" t="str">
        <f t="shared" si="102"/>
        <v>GEOMEMBRANA EM PEAD,ESPESSURA 1,5MM,TEXTURIZADA,EM REVESTIMENTO IMPERMEABILIZANTE, APLICACOES DE CONTENCAO DE FLUIDOS ERESIDUOS,INCLUSIVE SOLDA POR TERMOFUSAO,ABRACADEIRAS,INSERTES,CONEXOES E DEMAIS ACESSORIOS. FORNECIMENTO E COLOCACAO</v>
      </c>
      <c r="C6587" s="519" t="s">
        <v>36319</v>
      </c>
      <c r="D6587" s="519" t="s">
        <v>36316</v>
      </c>
      <c r="E6587" s="519" t="s">
        <v>36317</v>
      </c>
      <c r="F6587" s="519" t="s">
        <v>36318</v>
      </c>
      <c r="I6587" s="519" t="s">
        <v>13</v>
      </c>
      <c r="J6587" s="650">
        <v>80.67</v>
      </c>
    </row>
    <row r="6588" spans="1:10">
      <c r="A6588" s="519" t="s">
        <v>6803</v>
      </c>
      <c r="B6588" s="519" t="str">
        <f t="shared" si="102"/>
        <v>GEOMEMBRANA EM PEAD,ESPESSURA 1,5MM,TEXTURIZADA,EM REVESTIMENTO IMPERMEABILIZANTE, APLICACOES DE CONTENCAO DE FLUIDOS ERESIDUOS,INCLUSIVE SOLDA POR TERMOFUSAO,ABRACADEIRAS,INSERTES,CONEXOES E DEMAIS ACESSORIOS. FORNECIMENTO E COLOCACAO</v>
      </c>
      <c r="C6588" s="519" t="s">
        <v>36319</v>
      </c>
      <c r="D6588" s="519" t="s">
        <v>36316</v>
      </c>
      <c r="E6588" s="519" t="s">
        <v>36317</v>
      </c>
      <c r="F6588" s="519" t="s">
        <v>36318</v>
      </c>
      <c r="I6588" s="519" t="s">
        <v>13</v>
      </c>
      <c r="J6588" s="650">
        <v>79.17</v>
      </c>
    </row>
    <row r="6589" spans="1:10">
      <c r="A6589" s="519" t="s">
        <v>6804</v>
      </c>
      <c r="B6589" s="519" t="str">
        <f t="shared" si="102"/>
        <v>GEOMEMBRANA EM PEAD,ESPESSURA 2,0MM,TEXTURIZADA,EM REVESTIMENTO IMPERMEABILIZANTE, APLICACOES DE CONTENCAO DE FLUIDOS ERESIDUOS,INCLUSIVE SOLDA POR TERMOFUSAO,ABRACADEIRAS,INSERTES,CONEXOES E DEMAIS ACESSORIOS. FORNECIMENTO E COLOCACAO</v>
      </c>
      <c r="C6589" s="519" t="s">
        <v>36320</v>
      </c>
      <c r="D6589" s="519" t="s">
        <v>36316</v>
      </c>
      <c r="E6589" s="519" t="s">
        <v>36317</v>
      </c>
      <c r="F6589" s="519" t="s">
        <v>36318</v>
      </c>
      <c r="I6589" s="519" t="s">
        <v>13</v>
      </c>
      <c r="J6589" s="650">
        <v>106.08</v>
      </c>
    </row>
    <row r="6590" spans="1:10">
      <c r="A6590" s="519" t="s">
        <v>6805</v>
      </c>
      <c r="B6590" s="519" t="str">
        <f t="shared" si="102"/>
        <v>GEOMEMBRANA EM PEAD,ESPESSURA 2,0MM,TEXTURIZADA,EM REVESTIMENTO IMPERMEABILIZANTE, APLICACOES DE CONTENCAO DE FLUIDOS ERESIDUOS,INCLUSIVE SOLDA POR TERMOFUSAO,ABRACADEIRAS,INSERTES,CONEXOES E DEMAIS ACESSORIOS. FORNECIMENTO E COLOCACAO</v>
      </c>
      <c r="C6590" s="519" t="s">
        <v>36320</v>
      </c>
      <c r="D6590" s="519" t="s">
        <v>36316</v>
      </c>
      <c r="E6590" s="519" t="s">
        <v>36317</v>
      </c>
      <c r="F6590" s="519" t="s">
        <v>36318</v>
      </c>
      <c r="I6590" s="519" t="s">
        <v>13</v>
      </c>
      <c r="J6590" s="650">
        <v>104.43</v>
      </c>
    </row>
    <row r="6591" spans="1:10">
      <c r="A6591" s="519" t="s">
        <v>6806</v>
      </c>
      <c r="B6591" s="519" t="str">
        <f t="shared" si="102"/>
        <v>MANTA GEOTEXTIL, EM DRENOS SUBTERRANEOS.FORNECIMENTO E COLOCACAO</v>
      </c>
      <c r="C6591" s="519" t="s">
        <v>36321</v>
      </c>
      <c r="D6591" s="519" t="s">
        <v>34258</v>
      </c>
      <c r="I6591" s="519" t="s">
        <v>13</v>
      </c>
      <c r="J6591" s="650">
        <v>6.88</v>
      </c>
    </row>
    <row r="6592" spans="1:10">
      <c r="A6592" s="519" t="s">
        <v>6807</v>
      </c>
      <c r="B6592" s="519" t="str">
        <f t="shared" si="102"/>
        <v>MANTA GEOTEXTIL, EM DRENOS SUBTERRANEOS.FORNECIMENTO E COLOCACAO</v>
      </c>
      <c r="C6592" s="519" t="s">
        <v>36321</v>
      </c>
      <c r="D6592" s="519" t="s">
        <v>34258</v>
      </c>
      <c r="I6592" s="519" t="s">
        <v>13</v>
      </c>
      <c r="J6592" s="650">
        <v>6.72</v>
      </c>
    </row>
    <row r="6593" spans="1:10">
      <c r="A6593" s="519" t="s">
        <v>6808</v>
      </c>
      <c r="B6593" s="519" t="str">
        <f t="shared" si="102"/>
        <v>MANTA GEOTEXTIL,EM GABIOES,DRENOS PROFUNDOS OU VALETAS.FORNECIMENTO E COLOCACAO</v>
      </c>
      <c r="C6593" s="519" t="s">
        <v>36322</v>
      </c>
      <c r="D6593" s="519" t="s">
        <v>36323</v>
      </c>
      <c r="I6593" s="519" t="s">
        <v>13</v>
      </c>
      <c r="J6593" s="650">
        <v>9.7100000000000009</v>
      </c>
    </row>
    <row r="6594" spans="1:10">
      <c r="A6594" s="519" t="s">
        <v>6809</v>
      </c>
      <c r="B6594" s="519" t="str">
        <f t="shared" si="102"/>
        <v>MANTA GEOTEXTIL,EM GABIOES,DRENOS PROFUNDOS OU VALETAS.FORNECIMENTO E COLOCACAO</v>
      </c>
      <c r="C6594" s="519" t="s">
        <v>36322</v>
      </c>
      <c r="D6594" s="519" t="s">
        <v>36323</v>
      </c>
      <c r="I6594" s="519" t="s">
        <v>13</v>
      </c>
      <c r="J6594" s="650">
        <v>9.5500000000000007</v>
      </c>
    </row>
    <row r="6595" spans="1:10">
      <c r="A6595" s="519" t="s">
        <v>6810</v>
      </c>
      <c r="B6595" s="519" t="str">
        <f t="shared" si="102"/>
        <v>MANTA GEOTEXTIL,EM ENROCAMENTOS OU FILTROS DE TRANSICAO.FORNECIMENTO E COLOCACAO</v>
      </c>
      <c r="C6595" s="519" t="s">
        <v>36324</v>
      </c>
      <c r="D6595" s="519" t="s">
        <v>36234</v>
      </c>
      <c r="I6595" s="519" t="s">
        <v>13</v>
      </c>
      <c r="J6595" s="650">
        <v>12.14</v>
      </c>
    </row>
    <row r="6596" spans="1:10">
      <c r="A6596" s="519" t="s">
        <v>6811</v>
      </c>
      <c r="B6596" s="519" t="str">
        <f t="shared" si="102"/>
        <v>MANTA GEOTEXTIL,EM ENROCAMENTOS OU FILTROS DE TRANSICAO.FORNECIMENTO E COLOCACAO</v>
      </c>
      <c r="C6596" s="519" t="s">
        <v>36324</v>
      </c>
      <c r="D6596" s="519" t="s">
        <v>36234</v>
      </c>
      <c r="I6596" s="519" t="s">
        <v>13</v>
      </c>
      <c r="J6596" s="650">
        <v>12.03</v>
      </c>
    </row>
    <row r="6597" spans="1:10">
      <c r="A6597" s="519" t="s">
        <v>6812</v>
      </c>
      <c r="B6597" s="519" t="str">
        <f t="shared" si="102"/>
        <v>MANTA GEOTEXTIL,EM CAMADA VERTICAL FEITA COM PEDRA BRITADA.FORNECIMENTO E COLOCACAO</v>
      </c>
      <c r="C6597" s="519" t="s">
        <v>36325</v>
      </c>
      <c r="D6597" s="519" t="s">
        <v>34492</v>
      </c>
      <c r="I6597" s="519" t="s">
        <v>13</v>
      </c>
      <c r="J6597" s="650">
        <v>10.52</v>
      </c>
    </row>
    <row r="6598" spans="1:10">
      <c r="A6598" s="519" t="s">
        <v>6813</v>
      </c>
      <c r="B6598" s="519" t="str">
        <f t="shared" si="102"/>
        <v>MANTA GEOTEXTIL,EM CAMADA VERTICAL FEITA COM PEDRA BRITADA.FORNECIMENTO E COLOCACAO</v>
      </c>
      <c r="C6598" s="519" t="s">
        <v>36325</v>
      </c>
      <c r="D6598" s="519" t="s">
        <v>34492</v>
      </c>
      <c r="I6598" s="519" t="s">
        <v>13</v>
      </c>
      <c r="J6598" s="650">
        <v>10.25</v>
      </c>
    </row>
    <row r="6599" spans="1:10">
      <c r="A6599" s="519" t="s">
        <v>6814</v>
      </c>
      <c r="B6599" s="519" t="str">
        <f t="shared" si="102"/>
        <v>MANTA GEOTEXTIL EM POCOS DE ALIVIO.FORNECIMENTO E COLOCACAO</v>
      </c>
      <c r="C6599" s="519" t="s">
        <v>6815</v>
      </c>
      <c r="I6599" s="519" t="s">
        <v>13</v>
      </c>
      <c r="J6599" s="650">
        <v>17.41</v>
      </c>
    </row>
    <row r="6600" spans="1:10">
      <c r="A6600" s="519" t="s">
        <v>6816</v>
      </c>
      <c r="B6600" s="519" t="str">
        <f t="shared" ref="B6600:B6663" si="103">C6600&amp;D6600&amp;E6600&amp;F6600&amp;G6600&amp;H6600</f>
        <v>MANTA GEOTEXTIL EM POCOS DE ALIVIO.FORNECIMENTO E COLOCACAO</v>
      </c>
      <c r="C6600" s="519" t="s">
        <v>6815</v>
      </c>
      <c r="I6600" s="519" t="s">
        <v>13</v>
      </c>
      <c r="J6600" s="650">
        <v>16.600000000000001</v>
      </c>
    </row>
    <row r="6601" spans="1:10">
      <c r="A6601" s="519" t="s">
        <v>6817</v>
      </c>
      <c r="B6601" s="519" t="str">
        <f t="shared" si="103"/>
        <v>MANTA GEOTEXTIL,EM PRE-FILTRO DE POCO TUBULAR.FORNECIMENTO ECOLOCACAO</v>
      </c>
      <c r="C6601" s="519" t="s">
        <v>36326</v>
      </c>
      <c r="D6601" s="519" t="s">
        <v>34485</v>
      </c>
      <c r="I6601" s="519" t="s">
        <v>13</v>
      </c>
      <c r="J6601" s="650">
        <v>16.61</v>
      </c>
    </row>
    <row r="6602" spans="1:10">
      <c r="A6602" s="519" t="s">
        <v>6818</v>
      </c>
      <c r="B6602" s="519" t="str">
        <f t="shared" si="103"/>
        <v>MANTA GEOTEXTIL,EM PRE-FILTRO DE POCO TUBULAR.FORNECIMENTO ECOLOCACAO</v>
      </c>
      <c r="C6602" s="519" t="s">
        <v>36326</v>
      </c>
      <c r="D6602" s="519" t="s">
        <v>34485</v>
      </c>
      <c r="I6602" s="519" t="s">
        <v>13</v>
      </c>
      <c r="J6602" s="650">
        <v>15.53</v>
      </c>
    </row>
    <row r="6603" spans="1:10">
      <c r="A6603" s="519" t="s">
        <v>6819</v>
      </c>
      <c r="B6603" s="519" t="str">
        <f t="shared" si="103"/>
        <v>MANTA GEOTEXTIL,EM DRENO SUB-HORIZONTAL.FORNECIMENTO E COLOCACAO</v>
      </c>
      <c r="C6603" s="519" t="s">
        <v>36327</v>
      </c>
      <c r="D6603" s="519" t="s">
        <v>34258</v>
      </c>
      <c r="I6603" s="519" t="s">
        <v>13</v>
      </c>
      <c r="J6603" s="650">
        <v>16.61</v>
      </c>
    </row>
    <row r="6604" spans="1:10">
      <c r="A6604" s="519" t="s">
        <v>6820</v>
      </c>
      <c r="B6604" s="519" t="str">
        <f t="shared" si="103"/>
        <v>MANTA GEOTEXTIL,EM DRENO SUB-HORIZONTAL.FORNECIMENTO E COLOCACAO</v>
      </c>
      <c r="C6604" s="519" t="s">
        <v>36327</v>
      </c>
      <c r="D6604" s="519" t="s">
        <v>34258</v>
      </c>
      <c r="I6604" s="519" t="s">
        <v>13</v>
      </c>
      <c r="J6604" s="650">
        <v>15.53</v>
      </c>
    </row>
    <row r="6605" spans="1:10">
      <c r="A6605" s="519" t="s">
        <v>6821</v>
      </c>
      <c r="B6605" s="519" t="str">
        <f t="shared" si="103"/>
        <v>MANTA GEOTEXTIL NAO TECIDO DE POLIESTER LARGURA 2,30M COM RESISTENCIA A TRACAO A FAIXA LARGA NA RUPTURA DE 8KN/M E AO PUNCIONAMENTO DE 280N.FORNECIMENTO E COLOCACAO</v>
      </c>
      <c r="C6605" s="519" t="s">
        <v>36328</v>
      </c>
      <c r="D6605" s="519" t="s">
        <v>36329</v>
      </c>
      <c r="E6605" s="519" t="s">
        <v>36330</v>
      </c>
      <c r="I6605" s="519" t="s">
        <v>13</v>
      </c>
      <c r="J6605" s="650">
        <v>5.82</v>
      </c>
    </row>
    <row r="6606" spans="1:10">
      <c r="A6606" s="519" t="s">
        <v>6822</v>
      </c>
      <c r="B6606" s="519" t="str">
        <f t="shared" si="103"/>
        <v>MANTA GEOTEXTIL NAO TECIDO DE POLIESTER LARGURA 2,30M COM RESISTENCIA A TRACAO A FAIXA LARGA NA RUPTURA DE 8KN/M E AO PUNCIONAMENTO DE 280N.FORNECIMENTO E COLOCACAO</v>
      </c>
      <c r="C6606" s="519" t="s">
        <v>36328</v>
      </c>
      <c r="D6606" s="519" t="s">
        <v>36329</v>
      </c>
      <c r="E6606" s="519" t="s">
        <v>36330</v>
      </c>
      <c r="I6606" s="519" t="s">
        <v>13</v>
      </c>
      <c r="J6606" s="650">
        <v>5.55</v>
      </c>
    </row>
    <row r="6607" spans="1:10">
      <c r="A6607" s="519" t="s">
        <v>6823</v>
      </c>
      <c r="B6607" s="519" t="str">
        <f t="shared" si="103"/>
        <v>MANTA GEOTEXTIL NAO TECIDO DE POLIESTER LARGURA 2,30M COM RESISTENCIA A TRACAO A FAIXA LARGA NA RUPTURA DE 10KN/M E AO PUNCIONAMENTO DE 380N.FORNECIMENTO E COLOCACAO</v>
      </c>
      <c r="C6607" s="519" t="s">
        <v>36328</v>
      </c>
      <c r="D6607" s="519" t="s">
        <v>36331</v>
      </c>
      <c r="E6607" s="519" t="s">
        <v>36332</v>
      </c>
      <c r="I6607" s="519" t="s">
        <v>13</v>
      </c>
      <c r="J6607" s="650">
        <v>7.19</v>
      </c>
    </row>
    <row r="6608" spans="1:10">
      <c r="A6608" s="519" t="s">
        <v>6824</v>
      </c>
      <c r="B6608" s="519" t="str">
        <f t="shared" si="103"/>
        <v>MANTA GEOTEXTIL NAO TECIDO DE POLIESTER LARGURA 2,30M COM RESISTENCIA A TRACAO A FAIXA LARGA NA RUPTURA DE 10KN/M E AO PUNCIONAMENTO DE 380N.FORNECIMENTO E COLOCACAO</v>
      </c>
      <c r="C6608" s="519" t="s">
        <v>36328</v>
      </c>
      <c r="D6608" s="519" t="s">
        <v>36331</v>
      </c>
      <c r="E6608" s="519" t="s">
        <v>36332</v>
      </c>
      <c r="I6608" s="519" t="s">
        <v>13</v>
      </c>
      <c r="J6608" s="650">
        <v>6.87</v>
      </c>
    </row>
    <row r="6609" spans="1:10">
      <c r="A6609" s="519" t="s">
        <v>6825</v>
      </c>
      <c r="B6609" s="519" t="str">
        <f t="shared" si="103"/>
        <v>MANTA GEOTEXTIL NAO TECIDO DE POLIESTER,LARGURA 2,30M COM RESISTENCIA A TRACAO A FAIXA LARGA NA RUPTURA DE 16KN/M E AO PUNCIONAMENTO DE 550N.FORNECIMENTO E COLOCACAO</v>
      </c>
      <c r="C6609" s="519" t="s">
        <v>36333</v>
      </c>
      <c r="D6609" s="519" t="s">
        <v>36334</v>
      </c>
      <c r="E6609" s="519" t="s">
        <v>36335</v>
      </c>
      <c r="I6609" s="519" t="s">
        <v>13</v>
      </c>
      <c r="J6609" s="650">
        <v>9.5</v>
      </c>
    </row>
    <row r="6610" spans="1:10">
      <c r="A6610" s="519" t="s">
        <v>6826</v>
      </c>
      <c r="B6610" s="519" t="str">
        <f t="shared" si="103"/>
        <v>MANTA GEOTEXTIL NAO TECIDO DE POLIESTER,LARGURA 2,30M COM RESISTENCIA A TRACAO A FAIXA LARGA NA RUPTURA DE 16KN/M E AO PUNCIONAMENTO DE 550N.FORNECIMENTO E COLOCACAO</v>
      </c>
      <c r="C6610" s="519" t="s">
        <v>36333</v>
      </c>
      <c r="D6610" s="519" t="s">
        <v>36334</v>
      </c>
      <c r="E6610" s="519" t="s">
        <v>36335</v>
      </c>
      <c r="I6610" s="519" t="s">
        <v>13</v>
      </c>
      <c r="J6610" s="650">
        <v>9.15</v>
      </c>
    </row>
    <row r="6611" spans="1:10">
      <c r="A6611" s="519" t="s">
        <v>6827</v>
      </c>
      <c r="B6611" s="519" t="str">
        <f t="shared" si="103"/>
        <v>MANTA GEOTEXTIL NAO TECIDO DE POLIESTER,LARGURA 2,30M COM RESISTENCIA A TRACAO A FAIXA LARGA NA RUPTURA DE 21KN/M E AO PUNCIONAMENTO DE 700N.FORNECIMENTO E COLOCACAO</v>
      </c>
      <c r="C6611" s="519" t="s">
        <v>36333</v>
      </c>
      <c r="D6611" s="519" t="s">
        <v>36336</v>
      </c>
      <c r="E6611" s="519" t="s">
        <v>36337</v>
      </c>
      <c r="I6611" s="519" t="s">
        <v>13</v>
      </c>
      <c r="J6611" s="650">
        <v>13.14</v>
      </c>
    </row>
    <row r="6612" spans="1:10">
      <c r="A6612" s="519" t="s">
        <v>6828</v>
      </c>
      <c r="B6612" s="519" t="str">
        <f t="shared" si="103"/>
        <v>MANTA GEOTEXTIL NAO TECIDO DE POLIESTER,LARGURA 2,30M COM RESISTENCIA A TRACAO A FAIXA LARGA NA RUPTURA DE 21KN/M E AO PUNCIONAMENTO DE 700N.FORNECIMENTO E COLOCACAO</v>
      </c>
      <c r="C6612" s="519" t="s">
        <v>36333</v>
      </c>
      <c r="D6612" s="519" t="s">
        <v>36336</v>
      </c>
      <c r="E6612" s="519" t="s">
        <v>36337</v>
      </c>
      <c r="I6612" s="519" t="s">
        <v>13</v>
      </c>
      <c r="J6612" s="650">
        <v>12.76</v>
      </c>
    </row>
    <row r="6613" spans="1:10">
      <c r="A6613" s="519" t="s">
        <v>6829</v>
      </c>
      <c r="B6613" s="519" t="str">
        <f t="shared" si="103"/>
        <v>MANTA GEOTEXTIL NAO TECIDO DE POLIESTER,LARGURA 2,30M COM RESISTENCIA A TRACAO A FAIXA LARGA NA RUPTURA DE 31KN/M E AO PUNCIONAMENTO DE 1000N.FORNECIMENTO E COLOCACAO</v>
      </c>
      <c r="C6613" s="519" t="s">
        <v>36333</v>
      </c>
      <c r="D6613" s="519" t="s">
        <v>36338</v>
      </c>
      <c r="E6613" s="519" t="s">
        <v>36339</v>
      </c>
      <c r="I6613" s="519" t="s">
        <v>13</v>
      </c>
      <c r="J6613" s="650">
        <v>18.440000000000001</v>
      </c>
    </row>
    <row r="6614" spans="1:10">
      <c r="A6614" s="519" t="s">
        <v>6830</v>
      </c>
      <c r="B6614" s="519" t="str">
        <f t="shared" si="103"/>
        <v>MANTA GEOTEXTIL NAO TECIDO DE POLIESTER,LARGURA 2,30M COM RESISTENCIA A TRACAO A FAIXA LARGA NA RUPTURA DE 31KN/M E AO PUNCIONAMENTO DE 1000N.FORNECIMENTO E COLOCACAO</v>
      </c>
      <c r="C6614" s="519" t="s">
        <v>36333</v>
      </c>
      <c r="D6614" s="519" t="s">
        <v>36338</v>
      </c>
      <c r="E6614" s="519" t="s">
        <v>36339</v>
      </c>
      <c r="I6614" s="519" t="s">
        <v>13</v>
      </c>
      <c r="J6614" s="650">
        <v>18.03</v>
      </c>
    </row>
    <row r="6615" spans="1:10">
      <c r="A6615" s="519" t="s">
        <v>6831</v>
      </c>
      <c r="B6615" s="519" t="str">
        <f t="shared" si="103"/>
        <v>VEU DE POLIESTER NAO TECIDO.FORNECIMENTO E COLOCACAO</v>
      </c>
      <c r="C6615" s="519" t="s">
        <v>6832</v>
      </c>
      <c r="I6615" s="519" t="s">
        <v>13</v>
      </c>
      <c r="J6615" s="650">
        <v>5.51</v>
      </c>
    </row>
    <row r="6616" spans="1:10">
      <c r="A6616" s="519" t="s">
        <v>6833</v>
      </c>
      <c r="B6616" s="519" t="str">
        <f t="shared" si="103"/>
        <v>VEU DE POLIESTER NAO TECIDO.FORNECIMENTO E COLOCACAO</v>
      </c>
      <c r="C6616" s="519" t="s">
        <v>6832</v>
      </c>
      <c r="I6616" s="519" t="s">
        <v>13</v>
      </c>
      <c r="J6616" s="650">
        <v>5.27</v>
      </c>
    </row>
    <row r="6617" spans="1:10">
      <c r="A6617" s="519" t="s">
        <v>6834</v>
      </c>
      <c r="B6617" s="519" t="str">
        <f t="shared" si="103"/>
        <v>GEOGRELHA TECIDA DE POLIESTER REVESTIDA COM PVC,RESISTENCIALONGITUDINAL A TRACAO DE 35KN/M E RESISTENCIA TRANSVERSAL DE 20KN/M.FORNECIMENTO E COLOCACAO</v>
      </c>
      <c r="C6617" s="519" t="s">
        <v>36340</v>
      </c>
      <c r="D6617" s="519" t="s">
        <v>36341</v>
      </c>
      <c r="E6617" s="519" t="s">
        <v>36342</v>
      </c>
      <c r="I6617" s="519" t="s">
        <v>13</v>
      </c>
      <c r="J6617" s="650">
        <v>26.13</v>
      </c>
    </row>
    <row r="6618" spans="1:10">
      <c r="A6618" s="519" t="s">
        <v>6835</v>
      </c>
      <c r="B6618" s="519" t="str">
        <f t="shared" si="103"/>
        <v>GEOGRELHA TECIDA DE POLIESTER REVESTIDA COM PVC,RESISTENCIALONGITUDINAL A TRACAO DE 35KN/M E RESISTENCIA TRANSVERSAL DE 20KN/M.FORNECIMENTO E COLOCACAO</v>
      </c>
      <c r="C6618" s="519" t="s">
        <v>36340</v>
      </c>
      <c r="D6618" s="519" t="s">
        <v>36341</v>
      </c>
      <c r="E6618" s="519" t="s">
        <v>36342</v>
      </c>
      <c r="I6618" s="519" t="s">
        <v>13</v>
      </c>
      <c r="J6618" s="650">
        <v>25.56</v>
      </c>
    </row>
    <row r="6619" spans="1:10">
      <c r="A6619" s="519" t="s">
        <v>6836</v>
      </c>
      <c r="B6619" s="519" t="str">
        <f t="shared" si="103"/>
        <v>GEOGRELHA TECIDA DE POLIESTER REVESTIDA COM PVC,RESISTENCIALONGITUDINAL A TRACAO DE 40KN/M E RESISTENCIA TRANSVERSAL DE 27,4KN/M.FORNECIMENTO E COLOCACAO</v>
      </c>
      <c r="C6619" s="519" t="s">
        <v>36340</v>
      </c>
      <c r="D6619" s="519" t="s">
        <v>36343</v>
      </c>
      <c r="E6619" s="519" t="s">
        <v>36344</v>
      </c>
      <c r="I6619" s="519" t="s">
        <v>13</v>
      </c>
      <c r="J6619" s="650">
        <v>28.34</v>
      </c>
    </row>
    <row r="6620" spans="1:10">
      <c r="A6620" s="519" t="s">
        <v>6837</v>
      </c>
      <c r="B6620" s="519" t="str">
        <f t="shared" si="103"/>
        <v>GEOGRELHA TECIDA DE POLIESTER REVESTIDA COM PVC,RESISTENCIALONGITUDINAL A TRACAO DE 40KN/M E RESISTENCIA TRANSVERSAL DE 27,4KN/M.FORNECIMENTO E COLOCACAO</v>
      </c>
      <c r="C6620" s="519" t="s">
        <v>36340</v>
      </c>
      <c r="D6620" s="519" t="s">
        <v>36343</v>
      </c>
      <c r="E6620" s="519" t="s">
        <v>36344</v>
      </c>
      <c r="I6620" s="519" t="s">
        <v>13</v>
      </c>
      <c r="J6620" s="650">
        <v>27.48</v>
      </c>
    </row>
    <row r="6621" spans="1:10">
      <c r="A6621" s="519" t="s">
        <v>6838</v>
      </c>
      <c r="B6621" s="519" t="str">
        <f t="shared" si="103"/>
        <v>GEOGRELHA TECIDA DE POLIESTER REVESTIDA COM PVC,RESISTENCIALONGITUDINAL A TRACAO DE 55KN/M E RESISTENCIA TRANVERSAL DE30KN/M.FORNECIMENTO E COLOCACAO</v>
      </c>
      <c r="C6621" s="519" t="s">
        <v>36340</v>
      </c>
      <c r="D6621" s="519" t="s">
        <v>36345</v>
      </c>
      <c r="E6621" s="519" t="s">
        <v>36346</v>
      </c>
      <c r="I6621" s="519" t="s">
        <v>13</v>
      </c>
      <c r="J6621" s="650">
        <v>34.770000000000003</v>
      </c>
    </row>
    <row r="6622" spans="1:10">
      <c r="A6622" s="519" t="s">
        <v>6839</v>
      </c>
      <c r="B6622" s="519" t="str">
        <f t="shared" si="103"/>
        <v>GEOGRELHA TECIDA DE POLIESTER REVESTIDA COM PVC,RESISTENCIALONGITUDINAL A TRACAO DE 55KN/M E RESISTENCIA TRANVERSAL DE30KN/M.FORNECIMENTO E COLOCACAO</v>
      </c>
      <c r="C6622" s="519" t="s">
        <v>36340</v>
      </c>
      <c r="D6622" s="519" t="s">
        <v>36345</v>
      </c>
      <c r="E6622" s="519" t="s">
        <v>36346</v>
      </c>
      <c r="I6622" s="519" t="s">
        <v>13</v>
      </c>
      <c r="J6622" s="650">
        <v>33.880000000000003</v>
      </c>
    </row>
    <row r="6623" spans="1:10">
      <c r="A6623" s="519" t="s">
        <v>6840</v>
      </c>
      <c r="B6623" s="519" t="str">
        <f t="shared" si="103"/>
        <v>GEOGRELHA TECIDA DE POLIESTER REVESTIDA COM PVC,RESISTENCIALONGITUDINAL A TRACAO DE 60KN/M E RESISTENCIA TRANSVERSAL DE 30KN/M.FORNECIMENTO E COLOCACAO</v>
      </c>
      <c r="C6623" s="519" t="s">
        <v>36340</v>
      </c>
      <c r="D6623" s="519" t="s">
        <v>36347</v>
      </c>
      <c r="E6623" s="519" t="s">
        <v>36348</v>
      </c>
      <c r="I6623" s="519" t="s">
        <v>13</v>
      </c>
      <c r="J6623" s="650">
        <v>34.94</v>
      </c>
    </row>
    <row r="6624" spans="1:10">
      <c r="A6624" s="519" t="s">
        <v>6841</v>
      </c>
      <c r="B6624" s="519" t="str">
        <f t="shared" si="103"/>
        <v>GEOGRELHA TECIDA DE POLIESTER REVESTIDA COM PVC,RESISTENCIALONGITUDINAL A TRACAO DE 60KN/M E RESISTENCIA TRANSVERSAL DE 30KN/M.FORNECIMENTO E COLOCACAO</v>
      </c>
      <c r="C6624" s="519" t="s">
        <v>36340</v>
      </c>
      <c r="D6624" s="519" t="s">
        <v>36347</v>
      </c>
      <c r="E6624" s="519" t="s">
        <v>36348</v>
      </c>
      <c r="I6624" s="519" t="s">
        <v>13</v>
      </c>
      <c r="J6624" s="650">
        <v>34.03</v>
      </c>
    </row>
    <row r="6625" spans="1:10">
      <c r="A6625" s="519" t="s">
        <v>6842</v>
      </c>
      <c r="B6625" s="519" t="str">
        <f t="shared" si="103"/>
        <v>GEOGRELHA TECIDA DE POLIESTER REVESTIDA COM PVC,RESISTENCIALONGITUDINAL A TRACAO DE 80KN/M E RESISTENCIA TRANSVERSAL DE 30KN/M.FORNECIMENTO E COLOCACAO</v>
      </c>
      <c r="C6625" s="519" t="s">
        <v>36340</v>
      </c>
      <c r="D6625" s="519" t="s">
        <v>36349</v>
      </c>
      <c r="E6625" s="519" t="s">
        <v>36348</v>
      </c>
      <c r="I6625" s="519" t="s">
        <v>13</v>
      </c>
      <c r="J6625" s="650">
        <v>46.14</v>
      </c>
    </row>
    <row r="6626" spans="1:10">
      <c r="A6626" s="519" t="s">
        <v>6843</v>
      </c>
      <c r="B6626" s="519" t="str">
        <f t="shared" si="103"/>
        <v>GEOGRELHA TECIDA DE POLIESTER REVESTIDA COM PVC,RESISTENCIALONGITUDINAL A TRACAO DE 80KN/M E RESISTENCIA TRANSVERSAL DE 30KN/M.FORNECIMENTO E COLOCACAO</v>
      </c>
      <c r="C6626" s="519" t="s">
        <v>36340</v>
      </c>
      <c r="D6626" s="519" t="s">
        <v>36349</v>
      </c>
      <c r="E6626" s="519" t="s">
        <v>36348</v>
      </c>
      <c r="I6626" s="519" t="s">
        <v>13</v>
      </c>
      <c r="J6626" s="650">
        <v>45.21</v>
      </c>
    </row>
    <row r="6627" spans="1:10">
      <c r="A6627" s="519" t="s">
        <v>6844</v>
      </c>
      <c r="B6627" s="519" t="str">
        <f t="shared" si="103"/>
        <v>GEOGRELHA TECIDA DE POLIESTER REVESTIDA COM PVC,RESISTENCIALONGITUDINAL A TRACAO DE 90KN/M E RESISTENCIA TRANSVERSAL DE 30KN/M.FORNECIMENTO E COLOCACAO</v>
      </c>
      <c r="C6627" s="519" t="s">
        <v>36340</v>
      </c>
      <c r="D6627" s="519" t="s">
        <v>36350</v>
      </c>
      <c r="E6627" s="519" t="s">
        <v>36348</v>
      </c>
      <c r="I6627" s="519" t="s">
        <v>13</v>
      </c>
      <c r="J6627" s="650">
        <v>46.31</v>
      </c>
    </row>
    <row r="6628" spans="1:10">
      <c r="A6628" s="519" t="s">
        <v>6845</v>
      </c>
      <c r="B6628" s="519" t="str">
        <f t="shared" si="103"/>
        <v>GEOGRELHA TECIDA DE POLIESTER REVESTIDA COM PVC,RESISTENCIALONGITUDINAL A TRACAO DE 90KN/M E RESISTENCIA TRANSVERSAL DE 30KN/M.FORNECIMENTO E COLOCACAO</v>
      </c>
      <c r="C6628" s="519" t="s">
        <v>36340</v>
      </c>
      <c r="D6628" s="519" t="s">
        <v>36350</v>
      </c>
      <c r="E6628" s="519" t="s">
        <v>36348</v>
      </c>
      <c r="I6628" s="519" t="s">
        <v>13</v>
      </c>
      <c r="J6628" s="650">
        <v>45.35</v>
      </c>
    </row>
    <row r="6629" spans="1:10">
      <c r="A6629" s="519" t="s">
        <v>6846</v>
      </c>
      <c r="B6629" s="519" t="str">
        <f t="shared" si="103"/>
        <v>GEOGRELHA TECIDA DE POLIESTER REVESTIDA COM PVC,RESISTENCIALONGITUDINAL A TRACAO DE 110KN/M E RESISTENCIA TRANSVERSAL DE 30KN/M.FORNECIMENTO E COLOCACAO</v>
      </c>
      <c r="C6629" s="519" t="s">
        <v>36340</v>
      </c>
      <c r="D6629" s="519" t="s">
        <v>36351</v>
      </c>
      <c r="E6629" s="519" t="s">
        <v>36352</v>
      </c>
      <c r="I6629" s="519" t="s">
        <v>13</v>
      </c>
      <c r="J6629" s="650">
        <v>54.21</v>
      </c>
    </row>
    <row r="6630" spans="1:10">
      <c r="A6630" s="519" t="s">
        <v>6847</v>
      </c>
      <c r="B6630" s="519" t="str">
        <f t="shared" si="103"/>
        <v>GEOGRELHA TECIDA DE POLIESTER REVESTIDA COM PVC,RESISTENCIALONGITUDINAL A TRACAO DE 110KN/M E RESISTENCIA TRANSVERSAL DE 30KN/M.FORNECIMENTO E COLOCACAO</v>
      </c>
      <c r="C6630" s="519" t="s">
        <v>36340</v>
      </c>
      <c r="D6630" s="519" t="s">
        <v>36351</v>
      </c>
      <c r="E6630" s="519" t="s">
        <v>36352</v>
      </c>
      <c r="I6630" s="519" t="s">
        <v>13</v>
      </c>
      <c r="J6630" s="650">
        <v>53.23</v>
      </c>
    </row>
    <row r="6631" spans="1:10">
      <c r="A6631" s="519" t="s">
        <v>6848</v>
      </c>
      <c r="B6631" s="519" t="str">
        <f t="shared" si="103"/>
        <v>GEOGRELHA TECIDA DE POLIESTER REVESTIDA COM PVC,RESISTENCIALONGITUDINAL A TRACAO DE 120KN/M E RESISTENCIA TRANSVERSAL DE 30KN/M.FORNECIMENTO E COLOCACAO</v>
      </c>
      <c r="C6631" s="519" t="s">
        <v>36340</v>
      </c>
      <c r="D6631" s="519" t="s">
        <v>36353</v>
      </c>
      <c r="E6631" s="519" t="s">
        <v>36352</v>
      </c>
      <c r="I6631" s="519" t="s">
        <v>13</v>
      </c>
      <c r="J6631" s="650">
        <v>54.72</v>
      </c>
    </row>
    <row r="6632" spans="1:10">
      <c r="A6632" s="519" t="s">
        <v>6849</v>
      </c>
      <c r="B6632" s="519" t="str">
        <f t="shared" si="103"/>
        <v>GEOGRELHA TECIDA DE POLIESTER REVESTIDA COM PVC,RESISTENCIALONGITUDINAL A TRACAO DE 120KN/M E RESISTENCIA TRANSVERSAL DE 30KN/M.FORNECIMENTO E COLOCACAO</v>
      </c>
      <c r="C6632" s="519" t="s">
        <v>36340</v>
      </c>
      <c r="D6632" s="519" t="s">
        <v>36353</v>
      </c>
      <c r="E6632" s="519" t="s">
        <v>36352</v>
      </c>
      <c r="I6632" s="519" t="s">
        <v>13</v>
      </c>
      <c r="J6632" s="650">
        <v>53.67</v>
      </c>
    </row>
    <row r="6633" spans="1:10">
      <c r="A6633" s="519" t="s">
        <v>6850</v>
      </c>
      <c r="B6633" s="519" t="str">
        <f t="shared" si="103"/>
        <v>GEOGRELHA TECIDA DE POLIESTER REVESTIDA COM PVC,RESISTENCIALONGITUDINAL A TRACAO DE 150KN/M E RESISTENCIA TRANSVERSAL DE 30KN/M.FORNECIMENTO E COLOCACAO</v>
      </c>
      <c r="C6633" s="519" t="s">
        <v>36340</v>
      </c>
      <c r="D6633" s="519" t="s">
        <v>36354</v>
      </c>
      <c r="E6633" s="519" t="s">
        <v>36352</v>
      </c>
      <c r="I6633" s="519" t="s">
        <v>13</v>
      </c>
      <c r="J6633" s="650">
        <v>64.53</v>
      </c>
    </row>
    <row r="6634" spans="1:10">
      <c r="A6634" s="519" t="s">
        <v>6851</v>
      </c>
      <c r="B6634" s="519" t="str">
        <f t="shared" si="103"/>
        <v>GEOGRELHA TECIDA DE POLIESTER REVESTIDA COM PVC,RESISTENCIALONGITUDINAL A TRACAO DE 150KN/M E RESISTENCIA TRANSVERSAL DE 30KN/M.FORNECIMENTO E COLOCACAO</v>
      </c>
      <c r="C6634" s="519" t="s">
        <v>36340</v>
      </c>
      <c r="D6634" s="519" t="s">
        <v>36354</v>
      </c>
      <c r="E6634" s="519" t="s">
        <v>36352</v>
      </c>
      <c r="I6634" s="519" t="s">
        <v>13</v>
      </c>
      <c r="J6634" s="650">
        <v>63.42</v>
      </c>
    </row>
    <row r="6635" spans="1:10">
      <c r="A6635" s="519" t="s">
        <v>6852</v>
      </c>
      <c r="B6635" s="519" t="str">
        <f t="shared" si="103"/>
        <v>GEOGRELHA TECIDA DE POLIESTER REVESTIDA COM PVC,RESISTENCIALONGITUDINAL A TRACAO DE 200KN/M.FORNECIMENTO E COLOCACAO</v>
      </c>
      <c r="C6635" s="519" t="s">
        <v>36340</v>
      </c>
      <c r="D6635" s="519" t="s">
        <v>36355</v>
      </c>
      <c r="I6635" s="519" t="s">
        <v>13</v>
      </c>
      <c r="J6635" s="650">
        <v>80.569999999999993</v>
      </c>
    </row>
    <row r="6636" spans="1:10">
      <c r="A6636" s="519" t="s">
        <v>6853</v>
      </c>
      <c r="B6636" s="519" t="str">
        <f t="shared" si="103"/>
        <v>GEOGRELHA TECIDA DE POLIESTER REVESTIDA COM PVC,RESISTENCIALONGITUDINAL A TRACAO DE 200KN/M.FORNECIMENTO E COLOCACAO</v>
      </c>
      <c r="C6636" s="519" t="s">
        <v>36340</v>
      </c>
      <c r="D6636" s="519" t="s">
        <v>36355</v>
      </c>
      <c r="I6636" s="519" t="s">
        <v>13</v>
      </c>
      <c r="J6636" s="650">
        <v>79.41</v>
      </c>
    </row>
    <row r="6637" spans="1:10">
      <c r="A6637" s="519" t="s">
        <v>6854</v>
      </c>
      <c r="B6637" s="519" t="str">
        <f t="shared" si="103"/>
        <v>GEOGRELHA TECIDA DE POLIESTER REVESTIDA COM PVC,RESISTENCIALONGITUDINAL A TRACAO DE 300KN/M.FORNECIMENTO E COLOCACAO</v>
      </c>
      <c r="C6637" s="519" t="s">
        <v>36340</v>
      </c>
      <c r="D6637" s="519" t="s">
        <v>36356</v>
      </c>
      <c r="I6637" s="519" t="s">
        <v>13</v>
      </c>
      <c r="J6637" s="650">
        <v>112.17</v>
      </c>
    </row>
    <row r="6638" spans="1:10">
      <c r="A6638" s="519" t="s">
        <v>6855</v>
      </c>
      <c r="B6638" s="519" t="str">
        <f t="shared" si="103"/>
        <v>GEOGRELHA TECIDA DE POLIESTER REVESTIDA COM PVC,RESISTENCIALONGITUDINAL A TRACAO DE 300KN/M.FORNECIMENTO E COLOCACAO</v>
      </c>
      <c r="C6638" s="519" t="s">
        <v>36340</v>
      </c>
      <c r="D6638" s="519" t="s">
        <v>36356</v>
      </c>
      <c r="I6638" s="519" t="s">
        <v>13</v>
      </c>
      <c r="J6638" s="650">
        <v>110.96</v>
      </c>
    </row>
    <row r="6639" spans="1:10">
      <c r="A6639" s="519" t="s">
        <v>6856</v>
      </c>
      <c r="B6639" s="519" t="str">
        <f t="shared" si="103"/>
        <v>GEOGRELHA TECIDA DE POLIESTER REVESTIDA COM PVC,RESISTENCIALONGITUDINAL A TRACAO DE 400KN/M.FORNECIMENTO E COLOCACAO</v>
      </c>
      <c r="C6639" s="519" t="s">
        <v>36340</v>
      </c>
      <c r="D6639" s="519" t="s">
        <v>36357</v>
      </c>
      <c r="I6639" s="519" t="s">
        <v>13</v>
      </c>
      <c r="J6639" s="650">
        <v>143.94</v>
      </c>
    </row>
    <row r="6640" spans="1:10">
      <c r="A6640" s="519" t="s">
        <v>6857</v>
      </c>
      <c r="B6640" s="519" t="str">
        <f t="shared" si="103"/>
        <v>GEOGRELHA TECIDA DE POLIESTER REVESTIDA COM PVC,RESISTENCIALONGITUDINAL A TRACAO DE 400KN/M.FORNECIMENTO E COLOCACAO</v>
      </c>
      <c r="C6640" s="519" t="s">
        <v>36340</v>
      </c>
      <c r="D6640" s="519" t="s">
        <v>36357</v>
      </c>
      <c r="I6640" s="519" t="s">
        <v>13</v>
      </c>
      <c r="J6640" s="650">
        <v>142.66999999999999</v>
      </c>
    </row>
    <row r="6641" spans="1:10">
      <c r="A6641" s="519" t="s">
        <v>6858</v>
      </c>
      <c r="B6641" s="519" t="str">
        <f t="shared" si="103"/>
        <v>GEOGRELHA TECIDA DE PVA(POLI ALCOOL VINILICO) COM MODULO DERIGIDEZ DE 700KN/M A 5% DE DEFORMACAO. FORNECIMENTO E COLOCACAO</v>
      </c>
      <c r="C6641" s="519" t="s">
        <v>36358</v>
      </c>
      <c r="D6641" s="519" t="s">
        <v>36359</v>
      </c>
      <c r="E6641" s="519" t="s">
        <v>34257</v>
      </c>
      <c r="I6641" s="519" t="s">
        <v>13</v>
      </c>
      <c r="J6641" s="650">
        <v>54.47</v>
      </c>
    </row>
    <row r="6642" spans="1:10">
      <c r="A6642" s="519" t="s">
        <v>6859</v>
      </c>
      <c r="B6642" s="519" t="str">
        <f t="shared" si="103"/>
        <v>GEOGRELHA TECIDA DE PVA(POLI ALCOOL VINILICO) COM MODULO DERIGIDEZ DE 700KN/M A 5% DE DEFORMACAO. FORNECIMENTO E COLOCACAO</v>
      </c>
      <c r="C6642" s="519" t="s">
        <v>36358</v>
      </c>
      <c r="D6642" s="519" t="s">
        <v>36359</v>
      </c>
      <c r="E6642" s="519" t="s">
        <v>34257</v>
      </c>
      <c r="I6642" s="519" t="s">
        <v>13</v>
      </c>
      <c r="J6642" s="650">
        <v>53.15</v>
      </c>
    </row>
    <row r="6643" spans="1:10">
      <c r="A6643" s="519" t="s">
        <v>6860</v>
      </c>
      <c r="B6643" s="519" t="str">
        <f t="shared" si="103"/>
        <v>GEOGRELHA TECIDA DE PVA(POLI ALCOOL VINILICO) COM MODULO DERIGIDEZ DE 1000 KN/M A 5% DE DEFORMACAO. FORNECIMENTO E COLOCACAO</v>
      </c>
      <c r="C6643" s="519" t="s">
        <v>36358</v>
      </c>
      <c r="D6643" s="519" t="s">
        <v>36360</v>
      </c>
      <c r="E6643" s="519" t="s">
        <v>34526</v>
      </c>
      <c r="I6643" s="519" t="s">
        <v>13</v>
      </c>
      <c r="J6643" s="650">
        <v>73.319999999999993</v>
      </c>
    </row>
    <row r="6644" spans="1:10">
      <c r="A6644" s="519" t="s">
        <v>6861</v>
      </c>
      <c r="B6644" s="519" t="str">
        <f t="shared" si="103"/>
        <v>GEOGRELHA TECIDA DE PVA(POLI ALCOOL VINILICO) COM MODULO DERIGIDEZ DE 1000 KN/M A 5% DE DEFORMACAO. FORNECIMENTO E COLOCACAO</v>
      </c>
      <c r="C6644" s="519" t="s">
        <v>36358</v>
      </c>
      <c r="D6644" s="519" t="s">
        <v>36360</v>
      </c>
      <c r="E6644" s="519" t="s">
        <v>34526</v>
      </c>
      <c r="I6644" s="519" t="s">
        <v>13</v>
      </c>
      <c r="J6644" s="650">
        <v>71.95</v>
      </c>
    </row>
    <row r="6645" spans="1:10">
      <c r="A6645" s="519" t="s">
        <v>6862</v>
      </c>
      <c r="B6645" s="519" t="str">
        <f t="shared" si="103"/>
        <v>GEOGRELHA TECIDA DE PVA(POLI ALCOOL VINILICO) COM MODULO DERIGIDEZ DE 1600KN/M A 5% DE DEFORMACAO. FORNECIMENTO E COLOCACAO</v>
      </c>
      <c r="C6645" s="519" t="s">
        <v>36358</v>
      </c>
      <c r="D6645" s="519" t="s">
        <v>36361</v>
      </c>
      <c r="E6645" s="519" t="s">
        <v>34258</v>
      </c>
      <c r="I6645" s="519" t="s">
        <v>13</v>
      </c>
      <c r="J6645" s="650">
        <v>87.59</v>
      </c>
    </row>
    <row r="6646" spans="1:10">
      <c r="A6646" s="519" t="s">
        <v>6863</v>
      </c>
      <c r="B6646" s="519" t="str">
        <f t="shared" si="103"/>
        <v>GEOGRELHA TECIDA DE PVA(POLI ALCOOL VINILICO) COM MODULO DERIGIDEZ DE 1600KN/M A 5% DE DEFORMACAO. FORNECIMENTO E COLOCACAO</v>
      </c>
      <c r="C6646" s="519" t="s">
        <v>36358</v>
      </c>
      <c r="D6646" s="519" t="s">
        <v>36361</v>
      </c>
      <c r="E6646" s="519" t="s">
        <v>34258</v>
      </c>
      <c r="I6646" s="519" t="s">
        <v>13</v>
      </c>
      <c r="J6646" s="650">
        <v>86.11</v>
      </c>
    </row>
    <row r="6647" spans="1:10">
      <c r="A6647" s="519" t="s">
        <v>6864</v>
      </c>
      <c r="B6647" s="519" t="str">
        <f t="shared" si="103"/>
        <v>GEOGRELHA TECIDA DE PVA (POLI ALCOOL VINILICO) COM MODULO DE RIGIDEZ DE 2200KN/M A 5% DE DEFORMACAO. FORNECIMENTO E COLOCACAO</v>
      </c>
      <c r="C6647" s="519" t="s">
        <v>36362</v>
      </c>
      <c r="D6647" s="519" t="s">
        <v>36363</v>
      </c>
      <c r="E6647" s="519" t="s">
        <v>34526</v>
      </c>
      <c r="I6647" s="519" t="s">
        <v>13</v>
      </c>
      <c r="J6647" s="650">
        <v>102.8</v>
      </c>
    </row>
    <row r="6648" spans="1:10">
      <c r="A6648" s="519" t="s">
        <v>6865</v>
      </c>
      <c r="B6648" s="519" t="str">
        <f t="shared" si="103"/>
        <v>GEOGRELHA TECIDA DE PVA (POLI ALCOOL VINILICO) COM MODULO DE RIGIDEZ DE 2200KN/M A 5% DE DEFORMACAO. FORNECIMENTO E COLOCACAO</v>
      </c>
      <c r="C6648" s="519" t="s">
        <v>36362</v>
      </c>
      <c r="D6648" s="519" t="s">
        <v>36363</v>
      </c>
      <c r="E6648" s="519" t="s">
        <v>34526</v>
      </c>
      <c r="I6648" s="519" t="s">
        <v>13</v>
      </c>
      <c r="J6648" s="650">
        <v>101.28</v>
      </c>
    </row>
    <row r="6649" spans="1:10">
      <c r="A6649" s="519" t="s">
        <v>6866</v>
      </c>
      <c r="B6649" s="519" t="str">
        <f t="shared" si="103"/>
        <v>GEOGRELHA TECIDA DE PVA (POLI ALCOOL VINILICO) COM MODULO DE RIGIDEZ DE 3000KN/M A 5% DE DEFORMACAO. FORNECIMENTO E COLOCACAO</v>
      </c>
      <c r="C6649" s="519" t="s">
        <v>36362</v>
      </c>
      <c r="D6649" s="519" t="s">
        <v>36364</v>
      </c>
      <c r="E6649" s="519" t="s">
        <v>34526</v>
      </c>
      <c r="I6649" s="519" t="s">
        <v>13</v>
      </c>
      <c r="J6649" s="650">
        <v>127.03</v>
      </c>
    </row>
    <row r="6650" spans="1:10">
      <c r="A6650" s="519" t="s">
        <v>6867</v>
      </c>
      <c r="B6650" s="519" t="str">
        <f t="shared" si="103"/>
        <v>GEOGRELHA TECIDA DE PVA (POLI ALCOOL VINILICO) COM MODULO DE RIGIDEZ DE 3000KN/M A 5% DE DEFORMACAO. FORNECIMENTO E COLOCACAO</v>
      </c>
      <c r="C6650" s="519" t="s">
        <v>36362</v>
      </c>
      <c r="D6650" s="519" t="s">
        <v>36364</v>
      </c>
      <c r="E6650" s="519" t="s">
        <v>34526</v>
      </c>
      <c r="I6650" s="519" t="s">
        <v>13</v>
      </c>
      <c r="J6650" s="650">
        <v>125.46</v>
      </c>
    </row>
    <row r="6651" spans="1:10">
      <c r="A6651" s="519" t="s">
        <v>6868</v>
      </c>
      <c r="B6651" s="519" t="str">
        <f t="shared" si="103"/>
        <v>GEOGRELHA TECIDA DE PVA (POLI ALCOOL VINILICO) COM MODULO DE RIGIDEZ DE 4000KN/M A 5% DE DEFORMACAO. FORNECIMENTO E COLOCACAO</v>
      </c>
      <c r="C6651" s="519" t="s">
        <v>36362</v>
      </c>
      <c r="D6651" s="519" t="s">
        <v>36365</v>
      </c>
      <c r="E6651" s="519" t="s">
        <v>34526</v>
      </c>
      <c r="I6651" s="519" t="s">
        <v>13</v>
      </c>
      <c r="J6651" s="650">
        <v>146.11000000000001</v>
      </c>
    </row>
    <row r="6652" spans="1:10">
      <c r="A6652" s="519" t="s">
        <v>6869</v>
      </c>
      <c r="B6652" s="519" t="str">
        <f t="shared" si="103"/>
        <v>GEOGRELHA TECIDA DE PVA (POLI ALCOOL VINILICO) COM MODULO DE RIGIDEZ DE 4000KN/M A 5% DE DEFORMACAO. FORNECIMENTO E COLOCACAO</v>
      </c>
      <c r="C6652" s="519" t="s">
        <v>36362</v>
      </c>
      <c r="D6652" s="519" t="s">
        <v>36365</v>
      </c>
      <c r="E6652" s="519" t="s">
        <v>34526</v>
      </c>
      <c r="I6652" s="519" t="s">
        <v>13</v>
      </c>
      <c r="J6652" s="650">
        <v>144.47</v>
      </c>
    </row>
    <row r="6653" spans="1:10">
      <c r="A6653" s="519" t="s">
        <v>6870</v>
      </c>
      <c r="B6653" s="519" t="str">
        <f t="shared" si="103"/>
        <v>GEOGRELHA TECIDA DE PVA (POLI ALCOOL VINILICO) COM MODULO DE RIGIDEZ DE 6000KN/M A 5% DE DEFORMACAO. FORNECIMENTO E COLOCACAO</v>
      </c>
      <c r="C6653" s="519" t="s">
        <v>36362</v>
      </c>
      <c r="D6653" s="519" t="s">
        <v>36366</v>
      </c>
      <c r="E6653" s="519" t="s">
        <v>34526</v>
      </c>
      <c r="I6653" s="519" t="s">
        <v>13</v>
      </c>
      <c r="J6653" s="650">
        <v>213.55</v>
      </c>
    </row>
    <row r="6654" spans="1:10">
      <c r="A6654" s="519" t="s">
        <v>6871</v>
      </c>
      <c r="B6654" s="519" t="str">
        <f t="shared" si="103"/>
        <v>GEOGRELHA TECIDA DE PVA (POLI ALCOOL VINILICO) COM MODULO DE RIGIDEZ DE 6000KN/M A 5% DE DEFORMACAO. FORNECIMENTO E COLOCACAO</v>
      </c>
      <c r="C6654" s="519" t="s">
        <v>36362</v>
      </c>
      <c r="D6654" s="519" t="s">
        <v>36366</v>
      </c>
      <c r="E6654" s="519" t="s">
        <v>34526</v>
      </c>
      <c r="I6654" s="519" t="s">
        <v>13</v>
      </c>
      <c r="J6654" s="650">
        <v>211.85</v>
      </c>
    </row>
    <row r="6655" spans="1:10">
      <c r="A6655" s="519" t="s">
        <v>6872</v>
      </c>
      <c r="B6655" s="519" t="str">
        <f t="shared" si="103"/>
        <v>GEOGRELHA TECIDA DE PVA (POLI ALCOOL VINILICO) COM MODULO DE RIGIDEZ DE 8000KN/M A 5% DE DEFORMACAO. FORNECIMENTO E COLOCACAO</v>
      </c>
      <c r="C6655" s="519" t="s">
        <v>36362</v>
      </c>
      <c r="D6655" s="519" t="s">
        <v>36367</v>
      </c>
      <c r="E6655" s="519" t="s">
        <v>34526</v>
      </c>
      <c r="I6655" s="519" t="s">
        <v>13</v>
      </c>
      <c r="J6655" s="650">
        <v>280.81</v>
      </c>
    </row>
    <row r="6656" spans="1:10">
      <c r="A6656" s="519" t="s">
        <v>6873</v>
      </c>
      <c r="B6656" s="519" t="str">
        <f t="shared" si="103"/>
        <v>GEOGRELHA TECIDA DE PVA (POLI ALCOOL VINILICO) COM MODULO DE RIGIDEZ DE 8000KN/M A 5% DE DEFORMACAO. FORNECIMENTO E COLOCACAO</v>
      </c>
      <c r="C6656" s="519" t="s">
        <v>36362</v>
      </c>
      <c r="D6656" s="519" t="s">
        <v>36367</v>
      </c>
      <c r="E6656" s="519" t="s">
        <v>34526</v>
      </c>
      <c r="I6656" s="519" t="s">
        <v>13</v>
      </c>
      <c r="J6656" s="650">
        <v>279.06</v>
      </c>
    </row>
    <row r="6657" spans="1:10">
      <c r="A6657" s="519" t="s">
        <v>6874</v>
      </c>
      <c r="B6657" s="519"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7" s="519" t="s">
        <v>36368</v>
      </c>
      <c r="D6657" s="519" t="s">
        <v>36369</v>
      </c>
      <c r="E6657" s="519" t="s">
        <v>36370</v>
      </c>
      <c r="F6657" s="519" t="s">
        <v>36371</v>
      </c>
      <c r="G6657" s="519" t="s">
        <v>36372</v>
      </c>
      <c r="H6657" s="519" t="s">
        <v>36373</v>
      </c>
      <c r="I6657" s="519" t="s">
        <v>13</v>
      </c>
      <c r="J6657" s="650">
        <v>25.54</v>
      </c>
    </row>
    <row r="6658" spans="1:10">
      <c r="A6658" s="519" t="s">
        <v>6875</v>
      </c>
      <c r="B6658" s="519" t="str">
        <f t="shared" si="103"/>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658" s="519" t="s">
        <v>36368</v>
      </c>
      <c r="D6658" s="519" t="s">
        <v>36369</v>
      </c>
      <c r="E6658" s="519" t="s">
        <v>36370</v>
      </c>
      <c r="F6658" s="519" t="s">
        <v>36371</v>
      </c>
      <c r="G6658" s="519" t="s">
        <v>36372</v>
      </c>
      <c r="H6658" s="519" t="s">
        <v>36373</v>
      </c>
      <c r="I6658" s="519" t="s">
        <v>13</v>
      </c>
      <c r="J6658" s="650">
        <v>24.66</v>
      </c>
    </row>
    <row r="6659" spans="1:10">
      <c r="A6659" s="519" t="s">
        <v>6876</v>
      </c>
      <c r="B6659" s="519" t="str">
        <f t="shared" si="103"/>
        <v>GEOCOMPOSTO PARA DRENAGEM,FORMADO POR GEOMANTA TRIDIMENSIONAL COM 20MM DE ESPESSURA,FABRICADO COM FILAMENTOS DE POLIPROPILENO TERMOSOLDADA A UM GEOTEXTIL NAO TECIDO DE POLIESTER.FORNECIMENTO E COLOCACAO</v>
      </c>
      <c r="C6659" s="519" t="s">
        <v>36374</v>
      </c>
      <c r="D6659" s="519" t="s">
        <v>36375</v>
      </c>
      <c r="E6659" s="519" t="s">
        <v>36376</v>
      </c>
      <c r="F6659" s="519" t="s">
        <v>34297</v>
      </c>
      <c r="I6659" s="519" t="s">
        <v>13</v>
      </c>
      <c r="J6659" s="650">
        <v>45.61</v>
      </c>
    </row>
    <row r="6660" spans="1:10">
      <c r="A6660" s="519" t="s">
        <v>6877</v>
      </c>
      <c r="B6660" s="519" t="str">
        <f t="shared" si="103"/>
        <v>GEOCOMPOSTO PARA DRENAGEM,FORMADO POR GEOMANTA TRIDIMENSIONAL COM 20MM DE ESPESSURA,FABRICADO COM FILAMENTOS DE POLIPROPILENO TERMOSOLDADA A UM GEOTEXTIL NAO TECIDO DE POLIESTER.FORNECIMENTO E COLOCACAO</v>
      </c>
      <c r="C6660" s="519" t="s">
        <v>36374</v>
      </c>
      <c r="D6660" s="519" t="s">
        <v>36375</v>
      </c>
      <c r="E6660" s="519" t="s">
        <v>36376</v>
      </c>
      <c r="F6660" s="519" t="s">
        <v>34297</v>
      </c>
      <c r="I6660" s="519" t="s">
        <v>13</v>
      </c>
      <c r="J6660" s="650">
        <v>44.24</v>
      </c>
    </row>
    <row r="6661" spans="1:10">
      <c r="A6661" s="519" t="s">
        <v>6878</v>
      </c>
      <c r="B6661" s="519" t="str">
        <f t="shared" si="103"/>
        <v>GEOCOMPOSTO PARA DRENAGEM,FORMADO POR GEOMANTA TRIDIMENSIONAL COM 12MM DE ESPESSURA,FABRICADO COM FILAMENTOS DE POLIPROPILENO TERMOSOLDADA A UM GEOTEXTIL NAO TECIDO DE POLIESTER.FORNECIMENTO E COLOCACAO</v>
      </c>
      <c r="C6661" s="519" t="s">
        <v>36374</v>
      </c>
      <c r="D6661" s="519" t="s">
        <v>36377</v>
      </c>
      <c r="E6661" s="519" t="s">
        <v>36376</v>
      </c>
      <c r="F6661" s="519" t="s">
        <v>34297</v>
      </c>
      <c r="I6661" s="519" t="s">
        <v>13</v>
      </c>
      <c r="J6661" s="650">
        <v>44.45</v>
      </c>
    </row>
    <row r="6662" spans="1:10">
      <c r="A6662" s="519" t="s">
        <v>6879</v>
      </c>
      <c r="B6662" s="519" t="str">
        <f t="shared" si="103"/>
        <v>GEOCOMPOSTO PARA DRENAGEM,FORMADO POR GEOMANTA TRIDIMENSIONAL COM 12MM DE ESPESSURA,FABRICADO COM FILAMENTOS DE POLIPROPILENO TERMOSOLDADA A UM GEOTEXTIL NAO TECIDO DE POLIESTER.FORNECIMENTO E COLOCACAO</v>
      </c>
      <c r="C6662" s="519" t="s">
        <v>36374</v>
      </c>
      <c r="D6662" s="519" t="s">
        <v>36377</v>
      </c>
      <c r="E6662" s="519" t="s">
        <v>36376</v>
      </c>
      <c r="F6662" s="519" t="s">
        <v>34297</v>
      </c>
      <c r="I6662" s="519" t="s">
        <v>13</v>
      </c>
      <c r="J6662" s="650">
        <v>43.09</v>
      </c>
    </row>
    <row r="6663" spans="1:10">
      <c r="A6663" s="519" t="s">
        <v>6880</v>
      </c>
      <c r="B6663" s="519" t="str">
        <f t="shared" si="103"/>
        <v>GEOCOMPOSTO PARA DRENAGEM,HORIZONTAL,FORMADO POR GEOMANTA TRIDIMENSIONAL COM 11MM DE ESPESSURA,FABRICADO COM FILAMENTOSDE POLIPROPILENO TERMOSOLDADA A DOIS GEOTEXTEIS NAO TECIDO DE POLIESTER.FORNECIMENTO E COLOCACAO</v>
      </c>
      <c r="C6663" s="519" t="s">
        <v>36378</v>
      </c>
      <c r="D6663" s="519" t="s">
        <v>36379</v>
      </c>
      <c r="E6663" s="519" t="s">
        <v>36380</v>
      </c>
      <c r="F6663" s="519" t="s">
        <v>36381</v>
      </c>
      <c r="I6663" s="519" t="s">
        <v>13</v>
      </c>
      <c r="J6663" s="650">
        <v>47.39</v>
      </c>
    </row>
    <row r="6664" spans="1:10">
      <c r="A6664" s="519" t="s">
        <v>6881</v>
      </c>
      <c r="B6664" s="519" t="str">
        <f t="shared" ref="B6664:B6727" si="104">C6664&amp;D6664&amp;E6664&amp;F6664&amp;G6664&amp;H6664</f>
        <v>GEOCOMPOSTO PARA DRENAGEM,HORIZONTAL,FORMADO POR GEOMANTA TRIDIMENSIONAL COM 11MM DE ESPESSURA,FABRICADO COM FILAMENTOSDE POLIPROPILENO TERMOSOLDADA A DOIS GEOTEXTEIS NAO TECIDO DE POLIESTER.FORNECIMENTO E COLOCACAO</v>
      </c>
      <c r="C6664" s="519" t="s">
        <v>36378</v>
      </c>
      <c r="D6664" s="519" t="s">
        <v>36379</v>
      </c>
      <c r="E6664" s="519" t="s">
        <v>36380</v>
      </c>
      <c r="F6664" s="519" t="s">
        <v>36381</v>
      </c>
      <c r="I6664" s="519" t="s">
        <v>13</v>
      </c>
      <c r="J6664" s="650">
        <v>46.03</v>
      </c>
    </row>
    <row r="6665" spans="1:10">
      <c r="A6665" s="519" t="s">
        <v>6882</v>
      </c>
      <c r="B6665" s="519" t="str">
        <f t="shared" si="104"/>
        <v>GEOCOMPOSTO PARA DRENAGEM,VERTICAL,FORMADO POR GEOMANTA TRIDIMENSIONAL COM 11MM DE ESPESSURA,FABRICADO COM FILAMENTOS DE POLIPROPILENO TERMOSOLDADA A DOIS GEOTEXTEIS NAO TECIDO DEPOLIESTER E TUBO DRENO PERFURADO.FORNECIMENTO E COLOCACAO</v>
      </c>
      <c r="C6665" s="519" t="s">
        <v>36382</v>
      </c>
      <c r="D6665" s="519" t="s">
        <v>36383</v>
      </c>
      <c r="E6665" s="519" t="s">
        <v>36384</v>
      </c>
      <c r="F6665" s="519" t="s">
        <v>36385</v>
      </c>
      <c r="I6665" s="519" t="s">
        <v>13</v>
      </c>
      <c r="J6665" s="650">
        <v>67.5</v>
      </c>
    </row>
    <row r="6666" spans="1:10">
      <c r="A6666" s="519" t="s">
        <v>6883</v>
      </c>
      <c r="B6666" s="519" t="str">
        <f t="shared" si="104"/>
        <v>GEOCOMPOSTO PARA DRENAGEM,VERTICAL,FORMADO POR GEOMANTA TRIDIMENSIONAL COM 11MM DE ESPESSURA,FABRICADO COM FILAMENTOS DE POLIPROPILENO TERMOSOLDADA A DOIS GEOTEXTEIS NAO TECIDO DEPOLIESTER E TUBO DRENO PERFURADO.FORNECIMENTO E COLOCACAO</v>
      </c>
      <c r="C6666" s="519" t="s">
        <v>36382</v>
      </c>
      <c r="D6666" s="519" t="s">
        <v>36383</v>
      </c>
      <c r="E6666" s="519" t="s">
        <v>36384</v>
      </c>
      <c r="F6666" s="519" t="s">
        <v>36385</v>
      </c>
      <c r="I6666" s="519" t="s">
        <v>13</v>
      </c>
      <c r="J6666" s="650">
        <v>64.77</v>
      </c>
    </row>
    <row r="6667" spans="1:10">
      <c r="A6667" s="519" t="s">
        <v>6884</v>
      </c>
      <c r="B6667" s="519" t="str">
        <f t="shared" si="104"/>
        <v>GEOCOMPOSTO PARA DRENAGEM,VERTICAL,FORMADO POR GEOMANTA TRIDIMENSIONAL COM 16MM DE ESPESSURA,FABRICADO COM FILAMENTOS DE POLIPROPILENO TERMOSOLDADA A DOIS GEOTEXTEIS NAO TECIDO DEPOLIESTER E TUBO DRENO PERFURADO.FORNECIMENTO E COLOCACAO</v>
      </c>
      <c r="C6667" s="519" t="s">
        <v>36382</v>
      </c>
      <c r="D6667" s="519" t="s">
        <v>36386</v>
      </c>
      <c r="E6667" s="519" t="s">
        <v>36384</v>
      </c>
      <c r="F6667" s="519" t="s">
        <v>36385</v>
      </c>
      <c r="I6667" s="519" t="s">
        <v>13</v>
      </c>
      <c r="J6667" s="650">
        <v>68.260000000000005</v>
      </c>
    </row>
    <row r="6668" spans="1:10">
      <c r="A6668" s="519" t="s">
        <v>6885</v>
      </c>
      <c r="B6668" s="519" t="str">
        <f t="shared" si="104"/>
        <v>GEOCOMPOSTO PARA DRENAGEM,VERTICAL,FORMADO POR GEOMANTA TRIDIMENSIONAL COM 16MM DE ESPESSURA,FABRICADO COM FILAMENTOS DE POLIPROPILENO TERMOSOLDADA A DOIS GEOTEXTEIS NAO TECIDO DEPOLIESTER E TUBO DRENO PERFURADO.FORNECIMENTO E COLOCACAO</v>
      </c>
      <c r="C6668" s="519" t="s">
        <v>36382</v>
      </c>
      <c r="D6668" s="519" t="s">
        <v>36386</v>
      </c>
      <c r="E6668" s="519" t="s">
        <v>36384</v>
      </c>
      <c r="F6668" s="519" t="s">
        <v>36385</v>
      </c>
      <c r="I6668" s="519" t="s">
        <v>13</v>
      </c>
      <c r="J6668" s="650">
        <v>65.53</v>
      </c>
    </row>
    <row r="6669" spans="1:10">
      <c r="A6669" s="519" t="s">
        <v>6886</v>
      </c>
      <c r="B6669" s="519" t="str">
        <f t="shared" si="104"/>
        <v>GEOCOMPOSTO PARA DRENAGEM,HORIZONTAL,FORMADO POR GEOMANTA TRIDIMENSIONAL COM 16MM DE ESPESSURA,FABRICADO COM FILAMENTOSDE POLIPROPILENO TERMOSOLDADA A DOIS GEOTEXTEIS NAO TECIDO DE POLIESTER.FORNECIMENTO E COLOCACAO</v>
      </c>
      <c r="C6669" s="519" t="s">
        <v>36378</v>
      </c>
      <c r="D6669" s="519" t="s">
        <v>36387</v>
      </c>
      <c r="E6669" s="519" t="s">
        <v>36380</v>
      </c>
      <c r="F6669" s="519" t="s">
        <v>36381</v>
      </c>
      <c r="I6669" s="519" t="s">
        <v>13</v>
      </c>
      <c r="J6669" s="650">
        <v>48.13</v>
      </c>
    </row>
    <row r="6670" spans="1:10">
      <c r="A6670" s="519" t="s">
        <v>6887</v>
      </c>
      <c r="B6670" s="519" t="str">
        <f t="shared" si="104"/>
        <v>GEOCOMPOSTO PARA DRENAGEM,HORIZONTAL,FORMADO POR GEOMANTA TRIDIMENSIONAL COM 16MM DE ESPESSURA,FABRICADO COM FILAMENTOSDE POLIPROPILENO TERMOSOLDADA A DOIS GEOTEXTEIS NAO TECIDO DE POLIESTER.FORNECIMENTO E COLOCACAO</v>
      </c>
      <c r="C6670" s="519" t="s">
        <v>36378</v>
      </c>
      <c r="D6670" s="519" t="s">
        <v>36387</v>
      </c>
      <c r="E6670" s="519" t="s">
        <v>36380</v>
      </c>
      <c r="F6670" s="519" t="s">
        <v>36381</v>
      </c>
      <c r="I6670" s="519" t="s">
        <v>13</v>
      </c>
      <c r="J6670" s="650">
        <v>46.76</v>
      </c>
    </row>
    <row r="6671" spans="1:10">
      <c r="A6671" s="519" t="s">
        <v>6888</v>
      </c>
      <c r="B6671" s="519"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71" s="519" t="s">
        <v>36374</v>
      </c>
      <c r="D6671" s="519" t="s">
        <v>36388</v>
      </c>
      <c r="E6671" s="519" t="s">
        <v>36389</v>
      </c>
      <c r="F6671" s="519" t="s">
        <v>36390</v>
      </c>
      <c r="G6671" s="519" t="s">
        <v>36391</v>
      </c>
      <c r="I6671" s="519" t="s">
        <v>13</v>
      </c>
      <c r="J6671" s="650">
        <v>72.849999999999994</v>
      </c>
    </row>
    <row r="6672" spans="1:10">
      <c r="A6672" s="519" t="s">
        <v>6889</v>
      </c>
      <c r="B6672" s="519" t="str">
        <f t="shared" si="104"/>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672" s="519" t="s">
        <v>36374</v>
      </c>
      <c r="D6672" s="519" t="s">
        <v>36388</v>
      </c>
      <c r="E6672" s="519" t="s">
        <v>36389</v>
      </c>
      <c r="F6672" s="519" t="s">
        <v>36390</v>
      </c>
      <c r="G6672" s="519" t="s">
        <v>36391</v>
      </c>
      <c r="I6672" s="519" t="s">
        <v>13</v>
      </c>
      <c r="J6672" s="650">
        <v>70.12</v>
      </c>
    </row>
    <row r="6673" spans="1:10">
      <c r="A6673" s="519" t="s">
        <v>6890</v>
      </c>
      <c r="B6673" s="519" t="str">
        <f t="shared" si="104"/>
        <v>GEOCOMPOSTO PARA DRENAGEM,(TRINCHEIRA DRENANTE),FORMADO PORGEOMANTA TRIDIMENSIONAL,ESPESSURA DE 11MM,FABRICADO COM FILAMENTO POLIPROPILENO TERMOSOLDADA,DOIS GEOTEXTEIS NAO TECIDO.FORNECIMENTO E COLOCACAO</v>
      </c>
      <c r="C6673" s="519" t="s">
        <v>36392</v>
      </c>
      <c r="D6673" s="519" t="s">
        <v>36393</v>
      </c>
      <c r="E6673" s="519" t="s">
        <v>36394</v>
      </c>
      <c r="F6673" s="519" t="s">
        <v>34490</v>
      </c>
      <c r="I6673" s="519" t="s">
        <v>13</v>
      </c>
      <c r="J6673" s="650">
        <v>80.150000000000006</v>
      </c>
    </row>
    <row r="6674" spans="1:10">
      <c r="A6674" s="519" t="s">
        <v>6891</v>
      </c>
      <c r="B6674" s="519" t="str">
        <f t="shared" si="104"/>
        <v>GEOCOMPOSTO PARA DRENAGEM,(TRINCHEIRA DRENANTE),FORMADO PORGEOMANTA TRIDIMENSIONAL,ESPESSURA DE 11MM,FABRICADO COM FILAMENTO POLIPROPILENO TERMOSOLDADA,DOIS GEOTEXTEIS NAO TECIDO.FORNECIMENTO E COLOCACAO</v>
      </c>
      <c r="C6674" s="519" t="s">
        <v>36392</v>
      </c>
      <c r="D6674" s="519" t="s">
        <v>36393</v>
      </c>
      <c r="E6674" s="519" t="s">
        <v>36394</v>
      </c>
      <c r="F6674" s="519" t="s">
        <v>34490</v>
      </c>
      <c r="I6674" s="519" t="s">
        <v>13</v>
      </c>
      <c r="J6674" s="650">
        <v>76.5</v>
      </c>
    </row>
    <row r="6675" spans="1:10">
      <c r="A6675" s="519" t="s">
        <v>6892</v>
      </c>
      <c r="B6675" s="519" t="str">
        <f t="shared" si="104"/>
        <v>GEOCOMPOSTO PARA DRENAGEM EM POLIETILENO DE ALTA DENSIDADE COM REVESTIMENTO EM GEOTEXTIL NAO TECIDO DE POLIESTER EM UM DOS LADOS EM FILAMENTOS CONTINUO COM RESISTENCIA A COMPRESSAO DE 320KPA LARGURA 2,OM.FORNECIMENTO E COLOCACAO</v>
      </c>
      <c r="C6675" s="519" t="s">
        <v>36395</v>
      </c>
      <c r="D6675" s="519" t="s">
        <v>36396</v>
      </c>
      <c r="E6675" s="519" t="s">
        <v>36397</v>
      </c>
      <c r="F6675" s="519" t="s">
        <v>36398</v>
      </c>
      <c r="I6675" s="519" t="s">
        <v>13</v>
      </c>
      <c r="J6675" s="650">
        <v>90.78</v>
      </c>
    </row>
    <row r="6676" spans="1:10">
      <c r="A6676" s="519" t="s">
        <v>6893</v>
      </c>
      <c r="B6676" s="519" t="str">
        <f t="shared" si="104"/>
        <v>GEOCOMPOSTO PARA DRENAGEM EM POLIETILENO DE ALTA DENSIDADE COM REVESTIMENTO EM GEOTEXTIL NAO TECIDO DE POLIESTER EM UM DOS LADOS EM FILAMENTOS CONTINUO COM RESISTENCIA A COMPRESSAO DE 320KPA LARGURA 2,OM.FORNECIMENTO E COLOCACAO</v>
      </c>
      <c r="C6676" s="519" t="s">
        <v>36395</v>
      </c>
      <c r="D6676" s="519" t="s">
        <v>36396</v>
      </c>
      <c r="E6676" s="519" t="s">
        <v>36397</v>
      </c>
      <c r="F6676" s="519" t="s">
        <v>36398</v>
      </c>
      <c r="I6676" s="519" t="s">
        <v>13</v>
      </c>
      <c r="J6676" s="650">
        <v>89.3</v>
      </c>
    </row>
    <row r="6677" spans="1:10">
      <c r="A6677" s="519" t="s">
        <v>6894</v>
      </c>
      <c r="B6677" s="519" t="str">
        <f t="shared" si="104"/>
        <v>GEOMANTA PARA REVESTIMENTO DE TALUDE SUJEITO A EROSAO SUPERFICIAL COM ESPESSURA DE 10MM,FLEXIVEL,TRIDIMENSIONAL,COM MAIS DE 90% DE VAZIOS,INCLUSIVE ACO CA-50,VEGETACAO,ADUBO E REGA,EXCLUSIVE LIMPEZA E RASPAGEM DO TERRENO.FORNECIMENTO E COLOCACAO</v>
      </c>
      <c r="C6677" s="519" t="s">
        <v>36399</v>
      </c>
      <c r="D6677" s="519" t="s">
        <v>36400</v>
      </c>
      <c r="E6677" s="519" t="s">
        <v>36401</v>
      </c>
      <c r="F6677" s="519" t="s">
        <v>36402</v>
      </c>
      <c r="G6677" s="519" t="s">
        <v>34526</v>
      </c>
      <c r="I6677" s="519" t="s">
        <v>13</v>
      </c>
      <c r="J6677" s="650">
        <v>69.23</v>
      </c>
    </row>
    <row r="6678" spans="1:10">
      <c r="A6678" s="519" t="s">
        <v>6895</v>
      </c>
      <c r="B6678" s="519" t="str">
        <f t="shared" si="104"/>
        <v>GEOMANTA PARA REVESTIMENTO DE TALUDE SUJEITO A EROSAO SUPERFICIAL COM ESPESSURA DE 10MM,FLEXIVEL,TRIDIMENSIONAL,COM MAIS DE 90% DE VAZIOS,INCLUSIVE ACO CA-50,VEGETACAO,ADUBO E REGA,EXCLUSIVE LIMPEZA E RASPAGEM DO TERRENO.FORNECIMENTO E COLOCACAO</v>
      </c>
      <c r="C6678" s="519" t="s">
        <v>36399</v>
      </c>
      <c r="D6678" s="519" t="s">
        <v>36400</v>
      </c>
      <c r="E6678" s="519" t="s">
        <v>36401</v>
      </c>
      <c r="F6678" s="519" t="s">
        <v>36402</v>
      </c>
      <c r="G6678" s="519" t="s">
        <v>34526</v>
      </c>
      <c r="I6678" s="519" t="s">
        <v>13</v>
      </c>
      <c r="J6678" s="650">
        <v>65.72</v>
      </c>
    </row>
    <row r="6679" spans="1:10">
      <c r="A6679" s="519" t="s">
        <v>6896</v>
      </c>
      <c r="B6679" s="519" t="str">
        <f t="shared" si="104"/>
        <v>COLCHAO DRENANTE,COM CAMADA DE 30CM DE PEDRA BRITADA N°3 E FILTRO DE TRANSICAO DE MANTA GEOTEXTIL,INCLUINDO FORNECIMENTOE COLOCACAO DOS MATERIAIS</v>
      </c>
      <c r="C6679" s="519" t="s">
        <v>36403</v>
      </c>
      <c r="D6679" s="519" t="s">
        <v>36404</v>
      </c>
      <c r="E6679" s="519" t="s">
        <v>36405</v>
      </c>
      <c r="I6679" s="519" t="s">
        <v>13</v>
      </c>
      <c r="J6679" s="650">
        <v>51.62</v>
      </c>
    </row>
    <row r="6680" spans="1:10">
      <c r="A6680" s="519" t="s">
        <v>6897</v>
      </c>
      <c r="B6680" s="519" t="str">
        <f t="shared" si="104"/>
        <v>COLCHAO DRENANTE,COM CAMADA DE 30CM DE PEDRA BRITADA N°3 E FILTRO DE TRANSICAO DE MANTA GEOTEXTIL,INCLUINDO FORNECIMENTOE COLOCACAO DOS MATERIAIS</v>
      </c>
      <c r="C6680" s="519" t="s">
        <v>36403</v>
      </c>
      <c r="D6680" s="519" t="s">
        <v>36404</v>
      </c>
      <c r="E6680" s="519" t="s">
        <v>36405</v>
      </c>
      <c r="I6680" s="519" t="s">
        <v>13</v>
      </c>
      <c r="J6680" s="650">
        <v>51.28</v>
      </c>
    </row>
    <row r="6681" spans="1:10">
      <c r="A6681" s="519" t="s">
        <v>6898</v>
      </c>
      <c r="B6681" s="519" t="str">
        <f t="shared" si="104"/>
        <v>ESTRUTURA EM SOLO REFORCADO COM MALHA METALICA,INCLUINDO MANTA GEOTEXTIL,EQUIPAMENTOS,EXCLUSIVE:MALHA METALICA(VIDE FAMILIA 06.103),PEDRA-DE-MAO,COLCHAO DE PO-DE-PEDRA,ATERRO,BERMA FRONTAL E TELA DE REFORCO(VIDE ITEM 06.103.0150-0)</v>
      </c>
      <c r="C6681" s="519" t="s">
        <v>36406</v>
      </c>
      <c r="D6681" s="519" t="s">
        <v>36407</v>
      </c>
      <c r="E6681" s="519" t="s">
        <v>36408</v>
      </c>
      <c r="F6681" s="519" t="s">
        <v>36409</v>
      </c>
      <c r="I6681" s="519" t="s">
        <v>13</v>
      </c>
      <c r="J6681" s="650">
        <v>223.29</v>
      </c>
    </row>
    <row r="6682" spans="1:10">
      <c r="A6682" s="519" t="s">
        <v>6899</v>
      </c>
      <c r="B6682" s="519" t="str">
        <f t="shared" si="104"/>
        <v>ESTRUTURA EM SOLO REFORCADO COM MALHA METALICA,INCLUINDO MANTA GEOTEXTIL,EQUIPAMENTOS,EXCLUSIVE:MALHA METALICA(VIDE FAMILIA 06.103),PEDRA-DE-MAO,COLCHAO DE PO-DE-PEDRA,ATERRO,BERMA FRONTAL E TELA DE REFORCO(VIDE ITEM 06.103.0150-0)</v>
      </c>
      <c r="C6682" s="519" t="s">
        <v>36406</v>
      </c>
      <c r="D6682" s="519" t="s">
        <v>36407</v>
      </c>
      <c r="E6682" s="519" t="s">
        <v>36408</v>
      </c>
      <c r="F6682" s="519" t="s">
        <v>36409</v>
      </c>
      <c r="I6682" s="519" t="s">
        <v>13</v>
      </c>
      <c r="J6682" s="650">
        <v>208.7</v>
      </c>
    </row>
    <row r="6683" spans="1:10">
      <c r="A6683" s="519" t="s">
        <v>6900</v>
      </c>
      <c r="B6683" s="519" t="str">
        <f t="shared" si="104"/>
        <v>MALHA METALICA PARA ESTRUTURA DE SOLO REFORCADO,HEXAGONAL,DE DUPLA TORCAO,DE ZINCO-ALUMINIO COM DIAMETRO DE 2,70MM,REVESTIDA EM PVC COM DIAMETRO DE 0,40MM,MEDINDO 0,50X1,00X3,00M.FORNECIMENTO</v>
      </c>
      <c r="C6683" s="519" t="s">
        <v>36410</v>
      </c>
      <c r="D6683" s="519" t="s">
        <v>36411</v>
      </c>
      <c r="E6683" s="519" t="s">
        <v>36412</v>
      </c>
      <c r="F6683" s="519" t="s">
        <v>36413</v>
      </c>
      <c r="I6683" s="519" t="s">
        <v>5</v>
      </c>
      <c r="J6683" s="650">
        <v>685.91</v>
      </c>
    </row>
    <row r="6684" spans="1:10">
      <c r="A6684" s="519" t="s">
        <v>6901</v>
      </c>
      <c r="B6684" s="519" t="str">
        <f t="shared" si="104"/>
        <v>MALHA METALICA PARA ESTRUTURA DE SOLO REFORCADO,HEXAGONAL,DE DUPLA TORCAO,DE ZINCO-ALUMINIO COM DIAMETRO DE 2,70MM,REVESTIDA EM PVC COM DIAMETRO DE 0,40MM,MEDINDO 0,50X1,00X3,00M.FORNECIMENTO</v>
      </c>
      <c r="C6684" s="519" t="s">
        <v>36410</v>
      </c>
      <c r="D6684" s="519" t="s">
        <v>36411</v>
      </c>
      <c r="E6684" s="519" t="s">
        <v>36412</v>
      </c>
      <c r="F6684" s="519" t="s">
        <v>36413</v>
      </c>
      <c r="I6684" s="519" t="s">
        <v>5</v>
      </c>
      <c r="J6684" s="650">
        <v>685.91</v>
      </c>
    </row>
    <row r="6685" spans="1:10">
      <c r="A6685" s="519" t="s">
        <v>6902</v>
      </c>
      <c r="B6685" s="519" t="str">
        <f t="shared" si="104"/>
        <v>MALHA METALICA PARA ESTRUTURA DE SOLO REFORCADO,HEXAGONAL,DE DUPLA TORCAO,DE ZINCO-ALUMINIO COM DIAMETRO DE 2,70MM,REVESTIDA EM PVC COM DIAMETRO DE 0,40MM,MEDINDO 0,50X1,00X4,00M.FORNECIMENTO</v>
      </c>
      <c r="C6685" s="519" t="s">
        <v>36410</v>
      </c>
      <c r="D6685" s="519" t="s">
        <v>36411</v>
      </c>
      <c r="E6685" s="519" t="s">
        <v>36414</v>
      </c>
      <c r="F6685" s="519" t="s">
        <v>36413</v>
      </c>
      <c r="I6685" s="519" t="s">
        <v>5</v>
      </c>
      <c r="J6685" s="650">
        <v>783.3</v>
      </c>
    </row>
    <row r="6686" spans="1:10">
      <c r="A6686" s="519" t="s">
        <v>6903</v>
      </c>
      <c r="B6686" s="519" t="str">
        <f t="shared" si="104"/>
        <v>MALHA METALICA PARA ESTRUTURA DE SOLO REFORCADO,HEXAGONAL,DE DUPLA TORCAO,DE ZINCO-ALUMINIO COM DIAMETRO DE 2,70MM,REVESTIDA EM PVC COM DIAMETRO DE 0,40MM,MEDINDO 0,50X1,00X4,00M.FORNECIMENTO</v>
      </c>
      <c r="C6686" s="519" t="s">
        <v>36410</v>
      </c>
      <c r="D6686" s="519" t="s">
        <v>36411</v>
      </c>
      <c r="E6686" s="519" t="s">
        <v>36414</v>
      </c>
      <c r="F6686" s="519" t="s">
        <v>36413</v>
      </c>
      <c r="I6686" s="519" t="s">
        <v>5</v>
      </c>
      <c r="J6686" s="650">
        <v>783.3</v>
      </c>
    </row>
    <row r="6687" spans="1:10">
      <c r="A6687" s="519" t="s">
        <v>6904</v>
      </c>
      <c r="B6687" s="519" t="str">
        <f t="shared" si="104"/>
        <v>MALHA METALICA PARA ESTRUTURA DE SOLO REFORCADO,HEXAGONAL,DE DUPLA TORCAO,DE ZINCO-ALUMINIO COM DIAMETRO DE 2.70MM,REVESTIDA EM PVC COM DIAMETRO DE 0,40MM,MEDINDO 0,50X1,00X5,00M.FORNECIMENTO</v>
      </c>
      <c r="C6687" s="519" t="s">
        <v>36410</v>
      </c>
      <c r="D6687" s="519" t="s">
        <v>36415</v>
      </c>
      <c r="E6687" s="519" t="s">
        <v>36416</v>
      </c>
      <c r="F6687" s="519" t="s">
        <v>36413</v>
      </c>
      <c r="I6687" s="519" t="s">
        <v>5</v>
      </c>
      <c r="J6687" s="650">
        <v>867.51</v>
      </c>
    </row>
    <row r="6688" spans="1:10">
      <c r="A6688" s="519" t="s">
        <v>6905</v>
      </c>
      <c r="B6688" s="519" t="str">
        <f t="shared" si="104"/>
        <v>MALHA METALICA PARA ESTRUTURA DE SOLO REFORCADO,HEXAGONAL,DE DUPLA TORCAO,DE ZINCO-ALUMINIO COM DIAMETRO DE 2.70MM,REVESTIDA EM PVC COM DIAMETRO DE 0,40MM,MEDINDO 0,50X1,00X5,00M.FORNECIMENTO</v>
      </c>
      <c r="C6688" s="519" t="s">
        <v>36410</v>
      </c>
      <c r="D6688" s="519" t="s">
        <v>36415</v>
      </c>
      <c r="E6688" s="519" t="s">
        <v>36416</v>
      </c>
      <c r="F6688" s="519" t="s">
        <v>36413</v>
      </c>
      <c r="I6688" s="519" t="s">
        <v>5</v>
      </c>
      <c r="J6688" s="650">
        <v>867.51</v>
      </c>
    </row>
    <row r="6689" spans="1:10">
      <c r="A6689" s="519" t="s">
        <v>6906</v>
      </c>
      <c r="B6689" s="519" t="str">
        <f t="shared" si="104"/>
        <v>MALHA METALICA PARA ESTRUTURA DE SOLO REFORCADO,HEXAGONAL,DE DUPLA TORCAO,DE ZINCO-ALUMINIO COM DIAMETRO DE 2,70MM,REVESTIDA EM PVC COM DIAMETRO DE 0,40MM,MEDINDO 0,50X1,00X6,00M.FORNECIMENTO</v>
      </c>
      <c r="C6689" s="519" t="s">
        <v>36410</v>
      </c>
      <c r="D6689" s="519" t="s">
        <v>36411</v>
      </c>
      <c r="E6689" s="519" t="s">
        <v>36417</v>
      </c>
      <c r="F6689" s="519" t="s">
        <v>36413</v>
      </c>
      <c r="I6689" s="519" t="s">
        <v>5</v>
      </c>
      <c r="J6689" s="650">
        <v>964.32</v>
      </c>
    </row>
    <row r="6690" spans="1:10">
      <c r="A6690" s="519" t="s">
        <v>6907</v>
      </c>
      <c r="B6690" s="519" t="str">
        <f t="shared" si="104"/>
        <v>MALHA METALICA PARA ESTRUTURA DE SOLO REFORCADO,HEXAGONAL,DE DUPLA TORCAO,DE ZINCO-ALUMINIO COM DIAMETRO DE 2,70MM,REVESTIDA EM PVC COM DIAMETRO DE 0,40MM,MEDINDO 0,50X1,00X6,00M.FORNECIMENTO</v>
      </c>
      <c r="C6690" s="519" t="s">
        <v>36410</v>
      </c>
      <c r="D6690" s="519" t="s">
        <v>36411</v>
      </c>
      <c r="E6690" s="519" t="s">
        <v>36417</v>
      </c>
      <c r="F6690" s="519" t="s">
        <v>36413</v>
      </c>
      <c r="I6690" s="519" t="s">
        <v>5</v>
      </c>
      <c r="J6690" s="650">
        <v>964.32</v>
      </c>
    </row>
    <row r="6691" spans="1:10">
      <c r="A6691" s="519" t="s">
        <v>6908</v>
      </c>
      <c r="B6691" s="519" t="str">
        <f t="shared" si="104"/>
        <v>MALHA METALICA PARA ESTRUTURA DE SOLO REFORCADO,HEXAGONAL,DE DUPLA TORCAO,DE ZINCO-ALUMINIO COM DIAMETRO DE 2,70MM,REVESTIDA EM PVC COM DIAMETRO DE 0,40MM,MEDINDO 0,50X1,00X7,00M.FORNECIMENTO</v>
      </c>
      <c r="C6691" s="519" t="s">
        <v>36410</v>
      </c>
      <c r="D6691" s="519" t="s">
        <v>36411</v>
      </c>
      <c r="E6691" s="519" t="s">
        <v>36418</v>
      </c>
      <c r="F6691" s="519" t="s">
        <v>36413</v>
      </c>
      <c r="I6691" s="519" t="s">
        <v>5</v>
      </c>
      <c r="J6691" s="650">
        <v>1055.04</v>
      </c>
    </row>
    <row r="6692" spans="1:10">
      <c r="A6692" s="519" t="s">
        <v>6909</v>
      </c>
      <c r="B6692" s="519" t="str">
        <f t="shared" si="104"/>
        <v>MALHA METALICA PARA ESTRUTURA DE SOLO REFORCADO,HEXAGONAL,DE DUPLA TORCAO,DE ZINCO-ALUMINIO COM DIAMETRO DE 2,70MM,REVESTIDA EM PVC COM DIAMETRO DE 0,40MM,MEDINDO 0,50X1,00X7,00M.FORNECIMENTO</v>
      </c>
      <c r="C6692" s="519" t="s">
        <v>36410</v>
      </c>
      <c r="D6692" s="519" t="s">
        <v>36411</v>
      </c>
      <c r="E6692" s="519" t="s">
        <v>36418</v>
      </c>
      <c r="F6692" s="519" t="s">
        <v>36413</v>
      </c>
      <c r="I6692" s="519" t="s">
        <v>5</v>
      </c>
      <c r="J6692" s="650">
        <v>1055.04</v>
      </c>
    </row>
    <row r="6693" spans="1:10">
      <c r="A6693" s="519" t="s">
        <v>6910</v>
      </c>
      <c r="B6693" s="519" t="str">
        <f t="shared" si="104"/>
        <v>MALHA METALICA PARA ESTRUTURA DE SOLO REFORCADO,HEXAGONAL,DE DUPLA TORCAO,DE ZINCO-ALUMINIO COM DIAMETRO DE 2,70MM,REVESTIDA EM PVC COM DIAMETRO DE 0,40MM,MEDINDO 0,50X1,00X8,00M.FORNECIMENTO</v>
      </c>
      <c r="C6693" s="519" t="s">
        <v>36410</v>
      </c>
      <c r="D6693" s="519" t="s">
        <v>36411</v>
      </c>
      <c r="E6693" s="519" t="s">
        <v>36419</v>
      </c>
      <c r="F6693" s="519" t="s">
        <v>36413</v>
      </c>
      <c r="I6693" s="519" t="s">
        <v>5</v>
      </c>
      <c r="J6693" s="650">
        <v>1148.49</v>
      </c>
    </row>
    <row r="6694" spans="1:10">
      <c r="A6694" s="519" t="s">
        <v>6911</v>
      </c>
      <c r="B6694" s="519" t="str">
        <f t="shared" si="104"/>
        <v>MALHA METALICA PARA ESTRUTURA DE SOLO REFORCADO,HEXAGONAL,DE DUPLA TORCAO,DE ZINCO-ALUMINIO COM DIAMETRO DE 2,70MM,REVESTIDA EM PVC COM DIAMETRO DE 0,40MM,MEDINDO 0,50X1,00X8,00M.FORNECIMENTO</v>
      </c>
      <c r="C6694" s="519" t="s">
        <v>36410</v>
      </c>
      <c r="D6694" s="519" t="s">
        <v>36411</v>
      </c>
      <c r="E6694" s="519" t="s">
        <v>36419</v>
      </c>
      <c r="F6694" s="519" t="s">
        <v>36413</v>
      </c>
      <c r="I6694" s="519" t="s">
        <v>5</v>
      </c>
      <c r="J6694" s="650">
        <v>1148.49</v>
      </c>
    </row>
    <row r="6695" spans="1:10">
      <c r="A6695" s="519" t="s">
        <v>6912</v>
      </c>
      <c r="B6695" s="519" t="str">
        <f t="shared" si="104"/>
        <v>MALHA METALICA PARA ESTRUTURA DE SOLO REFORCADO,HEXAGONAL,DE DUPLA TORCAO,DE ZINCO-ALUMINIO COM DIAMETRO DE 2,70MM,REVESTIDA EM PVC COM DIAMETRO DE 0,40MM,MEDINDO 0,50X1,00X9,00M.FORNECIMENTO</v>
      </c>
      <c r="C6695" s="519" t="s">
        <v>36410</v>
      </c>
      <c r="D6695" s="519" t="s">
        <v>36411</v>
      </c>
      <c r="E6695" s="519" t="s">
        <v>36420</v>
      </c>
      <c r="F6695" s="519" t="s">
        <v>36413</v>
      </c>
      <c r="I6695" s="519" t="s">
        <v>5</v>
      </c>
      <c r="J6695" s="650">
        <v>1255.5899999999999</v>
      </c>
    </row>
    <row r="6696" spans="1:10">
      <c r="A6696" s="519" t="s">
        <v>6913</v>
      </c>
      <c r="B6696" s="519" t="str">
        <f t="shared" si="104"/>
        <v>MALHA METALICA PARA ESTRUTURA DE SOLO REFORCADO,HEXAGONAL,DE DUPLA TORCAO,DE ZINCO-ALUMINIO COM DIAMETRO DE 2,70MM,REVESTIDA EM PVC COM DIAMETRO DE 0,40MM,MEDINDO 0,50X1,00X9,00M.FORNECIMENTO</v>
      </c>
      <c r="C6696" s="519" t="s">
        <v>36410</v>
      </c>
      <c r="D6696" s="519" t="s">
        <v>36411</v>
      </c>
      <c r="E6696" s="519" t="s">
        <v>36420</v>
      </c>
      <c r="F6696" s="519" t="s">
        <v>36413</v>
      </c>
      <c r="I6696" s="519" t="s">
        <v>5</v>
      </c>
      <c r="J6696" s="650">
        <v>1255.5899999999999</v>
      </c>
    </row>
    <row r="6697" spans="1:10">
      <c r="A6697" s="519" t="s">
        <v>6914</v>
      </c>
      <c r="B6697" s="519" t="str">
        <f t="shared" si="104"/>
        <v>MALHA METALICA PARA ESTRUTURA DE SOLO REFORCADO,HEXAGONAL,DE DUPLA TORCAO,DE ZINCO-ALUMINIO COM DIAMETRO DE 2,70MM,REVESTIDA EM PVC COM DIAMETRO DE 0,40MM,MEDINDO 0,50X1,00X10,00M.FORNECIMENTO</v>
      </c>
      <c r="C6697" s="519" t="s">
        <v>36410</v>
      </c>
      <c r="D6697" s="519" t="s">
        <v>36411</v>
      </c>
      <c r="E6697" s="519" t="s">
        <v>36421</v>
      </c>
      <c r="F6697" s="519" t="s">
        <v>36413</v>
      </c>
      <c r="I6697" s="519" t="s">
        <v>5</v>
      </c>
      <c r="J6697" s="650">
        <v>1352.61</v>
      </c>
    </row>
    <row r="6698" spans="1:10">
      <c r="A6698" s="519" t="s">
        <v>6915</v>
      </c>
      <c r="B6698" s="519" t="str">
        <f t="shared" si="104"/>
        <v>MALHA METALICA PARA ESTRUTURA DE SOLO REFORCADO,HEXAGONAL,DE DUPLA TORCAO,DE ZINCO-ALUMINIO COM DIAMETRO DE 2,70MM,REVESTIDA EM PVC COM DIAMETRO DE 0,40MM,MEDINDO 0,50X1,00X10,00M.FORNECIMENTO</v>
      </c>
      <c r="C6698" s="519" t="s">
        <v>36410</v>
      </c>
      <c r="D6698" s="519" t="s">
        <v>36411</v>
      </c>
      <c r="E6698" s="519" t="s">
        <v>36421</v>
      </c>
      <c r="F6698" s="519" t="s">
        <v>36413</v>
      </c>
      <c r="I6698" s="519" t="s">
        <v>5</v>
      </c>
      <c r="J6698" s="650">
        <v>1352.61</v>
      </c>
    </row>
    <row r="6699" spans="1:10">
      <c r="A6699" s="519" t="s">
        <v>6916</v>
      </c>
      <c r="B6699" s="519" t="str">
        <f t="shared" si="104"/>
        <v>MALHA METALICA PARA ESTRUTURA DE SOLO REFORCADO,HEXAGONAL,DE DUPLA TORCAO,DE ZINCO-ALUMINIO COM DIAMETRO DE 2,70MM,REVESTIDA EM PVC COM DIAMETRO DE 0,40MM,MEDINDO 0,50X1,00X11,00M.FORNECIMENTO</v>
      </c>
      <c r="C6699" s="519" t="s">
        <v>36410</v>
      </c>
      <c r="D6699" s="519" t="s">
        <v>36411</v>
      </c>
      <c r="E6699" s="519" t="s">
        <v>36422</v>
      </c>
      <c r="F6699" s="519" t="s">
        <v>36413</v>
      </c>
      <c r="I6699" s="519" t="s">
        <v>5</v>
      </c>
      <c r="J6699" s="650">
        <v>1446.48</v>
      </c>
    </row>
    <row r="6700" spans="1:10">
      <c r="A6700" s="519" t="s">
        <v>6917</v>
      </c>
      <c r="B6700" s="519" t="str">
        <f t="shared" si="104"/>
        <v>MALHA METALICA PARA ESTRUTURA DE SOLO REFORCADO,HEXAGONAL,DE DUPLA TORCAO,DE ZINCO-ALUMINIO COM DIAMETRO DE 2,70MM,REVESTIDA EM PVC COM DIAMETRO DE 0,40MM,MEDINDO 0,50X1,00X11,00M.FORNECIMENTO</v>
      </c>
      <c r="C6700" s="519" t="s">
        <v>36410</v>
      </c>
      <c r="D6700" s="519" t="s">
        <v>36411</v>
      </c>
      <c r="E6700" s="519" t="s">
        <v>36422</v>
      </c>
      <c r="F6700" s="519" t="s">
        <v>36413</v>
      </c>
      <c r="I6700" s="519" t="s">
        <v>5</v>
      </c>
      <c r="J6700" s="650">
        <v>1446.48</v>
      </c>
    </row>
    <row r="6701" spans="1:10">
      <c r="A6701" s="519" t="s">
        <v>6918</v>
      </c>
      <c r="B6701" s="519" t="str">
        <f t="shared" si="104"/>
        <v>MALHA METALICA PARA ESTRUTURA DE SOLO REFORCADO,HEXAGONAL,DE DUPLA TORCAO,DE ZINCO-ALUMINIO COM DIAMETRO DE 2,70MM,REVESTIDA EM PVC COM DIAMETRO DE 0,40MM,MEDINDO 0,50X1,00X12,00M.</v>
      </c>
      <c r="C6701" s="519" t="s">
        <v>36410</v>
      </c>
      <c r="D6701" s="519" t="s">
        <v>36411</v>
      </c>
      <c r="E6701" s="519" t="s">
        <v>36423</v>
      </c>
      <c r="I6701" s="519" t="s">
        <v>5</v>
      </c>
      <c r="J6701" s="650">
        <v>1540.56</v>
      </c>
    </row>
    <row r="6702" spans="1:10">
      <c r="A6702" s="519" t="s">
        <v>6919</v>
      </c>
      <c r="B6702" s="519" t="str">
        <f t="shared" si="104"/>
        <v>MALHA METALICA PARA ESTRUTURA DE SOLO REFORCADO,HEXAGONAL,DE DUPLA TORCAO,DE ZINCO-ALUMINIO COM DIAMETRO DE 2,70MM,REVESTIDA EM PVC COM DIAMETRO DE 0,40MM,MEDINDO 0,50X1,00X12,00M.</v>
      </c>
      <c r="C6702" s="519" t="s">
        <v>36410</v>
      </c>
      <c r="D6702" s="519" t="s">
        <v>36411</v>
      </c>
      <c r="E6702" s="519" t="s">
        <v>36423</v>
      </c>
      <c r="I6702" s="519" t="s">
        <v>5</v>
      </c>
      <c r="J6702" s="650">
        <v>1540.56</v>
      </c>
    </row>
    <row r="6703" spans="1:10">
      <c r="A6703" s="519" t="s">
        <v>6920</v>
      </c>
      <c r="B6703" s="519" t="str">
        <f t="shared" si="104"/>
        <v>MALHA METALICA PARA ESTRUTURA DE SOLO REFORCADO,HEXAGONAL,DE DUPLA TORCAO,DE ZINCO-ALUMINIO COM DIAMETRO DE 2,70MM,REVESTIDA EM PVC COM DIAMETRO DE 0,40MM,MEDINDO 1,00X1,00X3,00M.FORNECIMENTO</v>
      </c>
      <c r="C6703" s="519" t="s">
        <v>36410</v>
      </c>
      <c r="D6703" s="519" t="s">
        <v>36411</v>
      </c>
      <c r="E6703" s="519" t="s">
        <v>36424</v>
      </c>
      <c r="F6703" s="519" t="s">
        <v>36413</v>
      </c>
      <c r="I6703" s="519" t="s">
        <v>5</v>
      </c>
      <c r="J6703" s="650">
        <v>857.64</v>
      </c>
    </row>
    <row r="6704" spans="1:10">
      <c r="A6704" s="519" t="s">
        <v>6921</v>
      </c>
      <c r="B6704" s="519" t="str">
        <f t="shared" si="104"/>
        <v>MALHA METALICA PARA ESTRUTURA DE SOLO REFORCADO,HEXAGONAL,DE DUPLA TORCAO,DE ZINCO-ALUMINIO COM DIAMETRO DE 2,70MM,REVESTIDA EM PVC COM DIAMETRO DE 0,40MM,MEDINDO 1,00X1,00X3,00M.FORNECIMENTO</v>
      </c>
      <c r="C6704" s="519" t="s">
        <v>36410</v>
      </c>
      <c r="D6704" s="519" t="s">
        <v>36411</v>
      </c>
      <c r="E6704" s="519" t="s">
        <v>36424</v>
      </c>
      <c r="F6704" s="519" t="s">
        <v>36413</v>
      </c>
      <c r="I6704" s="519" t="s">
        <v>5</v>
      </c>
      <c r="J6704" s="650">
        <v>857.64</v>
      </c>
    </row>
    <row r="6705" spans="1:10">
      <c r="A6705" s="519" t="s">
        <v>6922</v>
      </c>
      <c r="B6705" s="519" t="str">
        <f t="shared" si="104"/>
        <v>MALHA METALICA PARA ESTRUTURA DE SOLO REFORCADO,HEXAGONAL,DE DUPLA TORCAO,DE ZINCO-ALUMINIO COM DIAMETRO DE 2,70MM,REVESTIDA EM PVC COM DIAMETRO DE 0,40MM,MEDINDO 1,00X1,00X4,00M.FORNECIMENTO</v>
      </c>
      <c r="C6705" s="519" t="s">
        <v>36410</v>
      </c>
      <c r="D6705" s="519" t="s">
        <v>36411</v>
      </c>
      <c r="E6705" s="519" t="s">
        <v>36425</v>
      </c>
      <c r="F6705" s="519" t="s">
        <v>36413</v>
      </c>
      <c r="I6705" s="519" t="s">
        <v>5</v>
      </c>
      <c r="J6705" s="650">
        <v>945</v>
      </c>
    </row>
    <row r="6706" spans="1:10">
      <c r="A6706" s="519" t="s">
        <v>6923</v>
      </c>
      <c r="B6706" s="519" t="str">
        <f t="shared" si="104"/>
        <v>MALHA METALICA PARA ESTRUTURA DE SOLO REFORCADO,HEXAGONAL,DE DUPLA TORCAO,DE ZINCO-ALUMINIO COM DIAMETRO DE 2,70MM,REVESTIDA EM PVC COM DIAMETRO DE 0,40MM,MEDINDO 1,00X1,00X4,00M.FORNECIMENTO</v>
      </c>
      <c r="C6706" s="519" t="s">
        <v>36410</v>
      </c>
      <c r="D6706" s="519" t="s">
        <v>36411</v>
      </c>
      <c r="E6706" s="519" t="s">
        <v>36425</v>
      </c>
      <c r="F6706" s="519" t="s">
        <v>36413</v>
      </c>
      <c r="I6706" s="519" t="s">
        <v>5</v>
      </c>
      <c r="J6706" s="650">
        <v>945</v>
      </c>
    </row>
    <row r="6707" spans="1:10">
      <c r="A6707" s="519" t="s">
        <v>6924</v>
      </c>
      <c r="B6707" s="519" t="str">
        <f t="shared" si="104"/>
        <v>MALHA METALICA PARA ESTRUTURA DE SOLO REFORCADO,HEXAGONAL,DE DUPLA TORCAO,DE ZINCO-ALUMINIO COM DIAMETRO DE 2,70MM,REVESTIDA EM PVC COM DIAMETRO DE 0,40MM,MEDINDO 1,00X1,00X5,00M.FORNECIMENTO</v>
      </c>
      <c r="C6707" s="519" t="s">
        <v>36410</v>
      </c>
      <c r="D6707" s="519" t="s">
        <v>36411</v>
      </c>
      <c r="E6707" s="519" t="s">
        <v>36426</v>
      </c>
      <c r="F6707" s="519" t="s">
        <v>36413</v>
      </c>
      <c r="I6707" s="519" t="s">
        <v>5</v>
      </c>
      <c r="J6707" s="650">
        <v>1045.17</v>
      </c>
    </row>
    <row r="6708" spans="1:10">
      <c r="A6708" s="519" t="s">
        <v>6925</v>
      </c>
      <c r="B6708" s="519" t="str">
        <f t="shared" si="104"/>
        <v>MALHA METALICA PARA ESTRUTURA DE SOLO REFORCADO,HEXAGONAL,DE DUPLA TORCAO,DE ZINCO-ALUMINIO COM DIAMETRO DE 2,70MM,REVESTIDA EM PVC COM DIAMETRO DE 0,40MM,MEDINDO 1,00X1,00X5,00M.FORNECIMENTO</v>
      </c>
      <c r="C6708" s="519" t="s">
        <v>36410</v>
      </c>
      <c r="D6708" s="519" t="s">
        <v>36411</v>
      </c>
      <c r="E6708" s="519" t="s">
        <v>36426</v>
      </c>
      <c r="F6708" s="519" t="s">
        <v>36413</v>
      </c>
      <c r="I6708" s="519" t="s">
        <v>5</v>
      </c>
      <c r="J6708" s="650">
        <v>1045.17</v>
      </c>
    </row>
    <row r="6709" spans="1:10">
      <c r="A6709" s="519" t="s">
        <v>6926</v>
      </c>
      <c r="B6709" s="519" t="str">
        <f t="shared" si="104"/>
        <v>MALHA METALICA PARA ESTRUTURA DE SOLO REFORCADO,HEXAGONAL,DE DUPLA TORCAO,DE ZINCO-ALUMINIO COM DIAMETRO DE 2,70MM,REVESTIDA EM PVC COM DIAMETRO DE 0,40MM,MEDINDO 1,00X1,00X6,00M.FORNECIMENTO</v>
      </c>
      <c r="C6709" s="519" t="s">
        <v>36410</v>
      </c>
      <c r="D6709" s="519" t="s">
        <v>36411</v>
      </c>
      <c r="E6709" s="519" t="s">
        <v>36427</v>
      </c>
      <c r="F6709" s="519" t="s">
        <v>36413</v>
      </c>
      <c r="I6709" s="519" t="s">
        <v>5</v>
      </c>
      <c r="J6709" s="650">
        <v>1139.25</v>
      </c>
    </row>
    <row r="6710" spans="1:10">
      <c r="A6710" s="519" t="s">
        <v>6927</v>
      </c>
      <c r="B6710" s="519" t="str">
        <f t="shared" si="104"/>
        <v>MALHA METALICA PARA ESTRUTURA DE SOLO REFORCADO,HEXAGONAL,DE DUPLA TORCAO,DE ZINCO-ALUMINIO COM DIAMETRO DE 2,70MM,REVESTIDA EM PVC COM DIAMETRO DE 0,40MM,MEDINDO 1,00X1,00X6,00M.FORNECIMENTO</v>
      </c>
      <c r="C6710" s="519" t="s">
        <v>36410</v>
      </c>
      <c r="D6710" s="519" t="s">
        <v>36411</v>
      </c>
      <c r="E6710" s="519" t="s">
        <v>36427</v>
      </c>
      <c r="F6710" s="519" t="s">
        <v>36413</v>
      </c>
      <c r="I6710" s="519" t="s">
        <v>5</v>
      </c>
      <c r="J6710" s="650">
        <v>1139.25</v>
      </c>
    </row>
    <row r="6711" spans="1:10">
      <c r="A6711" s="519" t="s">
        <v>6928</v>
      </c>
      <c r="B6711" s="519" t="str">
        <f t="shared" si="104"/>
        <v>MALHA METALICA PARA ESTRUTURA DE SOLO REFORCADO,HEXAGONAL,DE DUPLA TORCAO,DE ZINCO-ALUMINIO COM DIAMETRO DE 2,70MM,REVESTIDA EM PVC COM DIAMETRO DE 0,40MM,MEDINDO 1,00X1,00X7,00M.FORNECIMENTO</v>
      </c>
      <c r="C6711" s="519" t="s">
        <v>36410</v>
      </c>
      <c r="D6711" s="519" t="s">
        <v>36411</v>
      </c>
      <c r="E6711" s="519" t="s">
        <v>36428</v>
      </c>
      <c r="F6711" s="519" t="s">
        <v>36413</v>
      </c>
      <c r="I6711" s="519" t="s">
        <v>5</v>
      </c>
      <c r="J6711" s="650">
        <v>1229.8699999999999</v>
      </c>
    </row>
    <row r="6712" spans="1:10">
      <c r="A6712" s="519" t="s">
        <v>6929</v>
      </c>
      <c r="B6712" s="519" t="str">
        <f t="shared" si="104"/>
        <v>MALHA METALICA PARA ESTRUTURA DE SOLO REFORCADO,HEXAGONAL,DE DUPLA TORCAO,DE ZINCO-ALUMINIO COM DIAMETRO DE 2,70MM,REVESTIDA EM PVC COM DIAMETRO DE 0,40MM,MEDINDO 1,00X1,00X7,00M.FORNECIMENTO</v>
      </c>
      <c r="C6712" s="519" t="s">
        <v>36410</v>
      </c>
      <c r="D6712" s="519" t="s">
        <v>36411</v>
      </c>
      <c r="E6712" s="519" t="s">
        <v>36428</v>
      </c>
      <c r="F6712" s="519" t="s">
        <v>36413</v>
      </c>
      <c r="I6712" s="519" t="s">
        <v>5</v>
      </c>
      <c r="J6712" s="650">
        <v>1229.8699999999999</v>
      </c>
    </row>
    <row r="6713" spans="1:10">
      <c r="A6713" s="519" t="s">
        <v>6930</v>
      </c>
      <c r="B6713" s="519" t="str">
        <f t="shared" si="104"/>
        <v>MALHA METALICA PARA ESTRUTURA DE SOLO REFORCADO,HEXAGONAL,DE DUPLA TORCAO,DE ZINCO-ALUMINIO COM DIAMETRO DE 2,70MM,REVESTIDA EM PVC COM DIAMETRO DE 0,40MM,MEDINDO 1,00X1,00X8,00M.FORNECIMENTO</v>
      </c>
      <c r="C6713" s="519" t="s">
        <v>36410</v>
      </c>
      <c r="D6713" s="519" t="s">
        <v>36411</v>
      </c>
      <c r="E6713" s="519" t="s">
        <v>36429</v>
      </c>
      <c r="F6713" s="519" t="s">
        <v>36413</v>
      </c>
      <c r="I6713" s="519" t="s">
        <v>5</v>
      </c>
      <c r="J6713" s="650">
        <v>1236.23</v>
      </c>
    </row>
    <row r="6714" spans="1:10">
      <c r="A6714" s="519" t="s">
        <v>6931</v>
      </c>
      <c r="B6714" s="519" t="str">
        <f t="shared" si="104"/>
        <v>MALHA METALICA PARA ESTRUTURA DE SOLO REFORCADO,HEXAGONAL,DE DUPLA TORCAO,DE ZINCO-ALUMINIO COM DIAMETRO DE 2,70MM,REVESTIDA EM PVC COM DIAMETRO DE 0,40MM,MEDINDO 1,00X1,00X8,00M.FORNECIMENTO</v>
      </c>
      <c r="C6714" s="519" t="s">
        <v>36410</v>
      </c>
      <c r="D6714" s="519" t="s">
        <v>36411</v>
      </c>
      <c r="E6714" s="519" t="s">
        <v>36429</v>
      </c>
      <c r="F6714" s="519" t="s">
        <v>36413</v>
      </c>
      <c r="I6714" s="519" t="s">
        <v>5</v>
      </c>
      <c r="J6714" s="650">
        <v>1236.23</v>
      </c>
    </row>
    <row r="6715" spans="1:10">
      <c r="A6715" s="519" t="s">
        <v>6932</v>
      </c>
      <c r="B6715" s="519" t="str">
        <f t="shared" si="104"/>
        <v>MALHA METALICA PARA ESTRUTURA DE SOLO REFORCADO,HEXAGONAL,DE DUPLA TORCAO,DE ZINCO-ALUMINIO COM DIAMETRO DE 2,70MM,REVESTIDA EM PVC COM DIAMETRO DE 0,40MM,MEDINDO 1,00X1,00X9,00M.FORNECIMENTO</v>
      </c>
      <c r="C6715" s="519" t="s">
        <v>36410</v>
      </c>
      <c r="D6715" s="519" t="s">
        <v>36411</v>
      </c>
      <c r="E6715" s="519" t="s">
        <v>36430</v>
      </c>
      <c r="F6715" s="519" t="s">
        <v>36413</v>
      </c>
      <c r="I6715" s="519" t="s">
        <v>5</v>
      </c>
      <c r="J6715" s="650">
        <v>1439.97</v>
      </c>
    </row>
    <row r="6716" spans="1:10">
      <c r="A6716" s="519" t="s">
        <v>6933</v>
      </c>
      <c r="B6716" s="519" t="str">
        <f t="shared" si="104"/>
        <v>MALHA METALICA PARA ESTRUTURA DE SOLO REFORCADO,HEXAGONAL,DE DUPLA TORCAO,DE ZINCO-ALUMINIO COM DIAMETRO DE 2,70MM,REVESTIDA EM PVC COM DIAMETRO DE 0,40MM,MEDINDO 1,00X1,00X9,00M.FORNECIMENTO</v>
      </c>
      <c r="C6716" s="519" t="s">
        <v>36410</v>
      </c>
      <c r="D6716" s="519" t="s">
        <v>36411</v>
      </c>
      <c r="E6716" s="519" t="s">
        <v>36430</v>
      </c>
      <c r="F6716" s="519" t="s">
        <v>36413</v>
      </c>
      <c r="I6716" s="519" t="s">
        <v>5</v>
      </c>
      <c r="J6716" s="650">
        <v>1439.97</v>
      </c>
    </row>
    <row r="6717" spans="1:10">
      <c r="A6717" s="519" t="s">
        <v>6934</v>
      </c>
      <c r="B6717" s="519" t="str">
        <f t="shared" si="104"/>
        <v>MALHA METALICA PARA ESTRUTURA DE SOLO REFORCADO,HEXAGONAL,DE DUPLA TORCAO,DE ZINCO-ALUMINIO COM DIAMETRO DE 2,70MM,REVESTIDA EM PVC COM DIAMETRO DE 0,40MM,MEDINDO 1,00X1,00X10,00M.FORNECIMENTO</v>
      </c>
      <c r="C6717" s="519" t="s">
        <v>36410</v>
      </c>
      <c r="D6717" s="519" t="s">
        <v>36411</v>
      </c>
      <c r="E6717" s="519" t="s">
        <v>36431</v>
      </c>
      <c r="F6717" s="519" t="s">
        <v>36413</v>
      </c>
      <c r="I6717" s="519" t="s">
        <v>5</v>
      </c>
      <c r="J6717" s="650">
        <v>1540.56</v>
      </c>
    </row>
    <row r="6718" spans="1:10">
      <c r="A6718" s="519" t="s">
        <v>6935</v>
      </c>
      <c r="B6718" s="519" t="str">
        <f t="shared" si="104"/>
        <v>MALHA METALICA PARA ESTRUTURA DE SOLO REFORCADO,HEXAGONAL,DE DUPLA TORCAO,DE ZINCO-ALUMINIO COM DIAMETRO DE 2,70MM,REVESTIDA EM PVC COM DIAMETRO DE 0,40MM,MEDINDO 1,00X1,00X10,00M.FORNECIMENTO</v>
      </c>
      <c r="C6718" s="519" t="s">
        <v>36410</v>
      </c>
      <c r="D6718" s="519" t="s">
        <v>36411</v>
      </c>
      <c r="E6718" s="519" t="s">
        <v>36431</v>
      </c>
      <c r="F6718" s="519" t="s">
        <v>36413</v>
      </c>
      <c r="I6718" s="519" t="s">
        <v>5</v>
      </c>
      <c r="J6718" s="650">
        <v>1540.56</v>
      </c>
    </row>
    <row r="6719" spans="1:10">
      <c r="A6719" s="519" t="s">
        <v>6936</v>
      </c>
      <c r="B6719" s="519" t="str">
        <f t="shared" si="104"/>
        <v>MALHA METALICA PARA ESTRUTURA DE SOLO REFORCADO,HEXAGONAL,DE DUPLA TORCAO,DE ZINCO-ALUMINIO COM DIAMETRO DE 2,70MM,REVESTIDA EM PVC COM DIAMETRO DE 0,40MM,MEDINDO 1,00X1,00X11,00M.</v>
      </c>
      <c r="C6719" s="519" t="s">
        <v>36410</v>
      </c>
      <c r="D6719" s="519" t="s">
        <v>36411</v>
      </c>
      <c r="E6719" s="519" t="s">
        <v>36432</v>
      </c>
      <c r="I6719" s="519" t="s">
        <v>5</v>
      </c>
      <c r="J6719" s="650">
        <v>1634.22</v>
      </c>
    </row>
    <row r="6720" spans="1:10">
      <c r="A6720" s="519" t="s">
        <v>6937</v>
      </c>
      <c r="B6720" s="519" t="str">
        <f t="shared" si="104"/>
        <v>MALHA METALICA PARA ESTRUTURA DE SOLO REFORCADO,HEXAGONAL,DE DUPLA TORCAO,DE ZINCO-ALUMINIO COM DIAMETRO DE 2,70MM,REVESTIDA EM PVC COM DIAMETRO DE 0,40MM,MEDINDO 1,00X1,00X11,00M.</v>
      </c>
      <c r="C6720" s="519" t="s">
        <v>36410</v>
      </c>
      <c r="D6720" s="519" t="s">
        <v>36411</v>
      </c>
      <c r="E6720" s="519" t="s">
        <v>36432</v>
      </c>
      <c r="I6720" s="519" t="s">
        <v>5</v>
      </c>
      <c r="J6720" s="650">
        <v>1634.22</v>
      </c>
    </row>
    <row r="6721" spans="1:10">
      <c r="A6721" s="519" t="s">
        <v>6938</v>
      </c>
      <c r="B6721" s="519" t="str">
        <f t="shared" si="104"/>
        <v>MALHA METALICA PARA ESTRUTURA DE SOLO REFORCADO,HEXAGONAL,DE DUPLA TORCAO,DE ZINCO-ALUMINIO COM DIAMETRO DE 2,70MM,REVESTIDA EM PVC COM DIAMETRO DE 0,40MM,MEDINDO 1,00X1,00X12,00M.</v>
      </c>
      <c r="C6721" s="519" t="s">
        <v>36410</v>
      </c>
      <c r="D6721" s="519" t="s">
        <v>36411</v>
      </c>
      <c r="E6721" s="519" t="s">
        <v>36433</v>
      </c>
      <c r="I6721" s="519" t="s">
        <v>5</v>
      </c>
      <c r="J6721" s="650">
        <v>1740.9</v>
      </c>
    </row>
    <row r="6722" spans="1:10">
      <c r="A6722" s="519" t="s">
        <v>6939</v>
      </c>
      <c r="B6722" s="519" t="str">
        <f t="shared" si="104"/>
        <v>MALHA METALICA PARA ESTRUTURA DE SOLO REFORCADO,HEXAGONAL,DE DUPLA TORCAO,DE ZINCO-ALUMINIO COM DIAMETRO DE 2,70MM,REVESTIDA EM PVC COM DIAMETRO DE 0,40MM,MEDINDO 1,00X1,00X12,00M.</v>
      </c>
      <c r="C6722" s="519" t="s">
        <v>36410</v>
      </c>
      <c r="D6722" s="519" t="s">
        <v>36411</v>
      </c>
      <c r="E6722" s="519" t="s">
        <v>36433</v>
      </c>
      <c r="I6722" s="519" t="s">
        <v>5</v>
      </c>
      <c r="J6722" s="650">
        <v>1740.9</v>
      </c>
    </row>
    <row r="6723" spans="1:10">
      <c r="A6723" s="519" t="s">
        <v>6940</v>
      </c>
      <c r="B6723" s="519" t="str">
        <f t="shared" si="104"/>
        <v>TELA DE REFORCO COM MALHA METALICA HEXAGONAL DE DUPLA TORCAODE ZINCO-ALUMINIO COM DIAMETRO 2,70MM,REVESTIDA DE PVC COM DIAMETRO DE 0,40MM,INCLUSIVE COSTURA.FORNECIMENTO</v>
      </c>
      <c r="C6723" s="519" t="s">
        <v>36434</v>
      </c>
      <c r="D6723" s="519" t="s">
        <v>36435</v>
      </c>
      <c r="E6723" s="519" t="s">
        <v>36436</v>
      </c>
      <c r="I6723" s="519" t="s">
        <v>13</v>
      </c>
      <c r="J6723" s="650">
        <v>88.55</v>
      </c>
    </row>
    <row r="6724" spans="1:10">
      <c r="A6724" s="519" t="s">
        <v>6941</v>
      </c>
      <c r="B6724" s="519" t="str">
        <f t="shared" si="104"/>
        <v>TELA DE REFORCO COM MALHA METALICA HEXAGONAL DE DUPLA TORCAODE ZINCO-ALUMINIO COM DIAMETRO 2,70MM,REVESTIDA DE PVC COM DIAMETRO DE 0,40MM,INCLUSIVE COSTURA.FORNECIMENTO</v>
      </c>
      <c r="C6724" s="519" t="s">
        <v>36434</v>
      </c>
      <c r="D6724" s="519" t="s">
        <v>36435</v>
      </c>
      <c r="E6724" s="519" t="s">
        <v>36436</v>
      </c>
      <c r="I6724" s="519" t="s">
        <v>13</v>
      </c>
      <c r="J6724" s="650">
        <v>88.55</v>
      </c>
    </row>
    <row r="6725" spans="1:10">
      <c r="A6725" s="519" t="s">
        <v>6942</v>
      </c>
      <c r="B6725" s="519"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5" s="519" t="s">
        <v>36437</v>
      </c>
      <c r="D6725" s="519" t="s">
        <v>36438</v>
      </c>
      <c r="E6725" s="519" t="s">
        <v>36439</v>
      </c>
      <c r="F6725" s="519" t="s">
        <v>36440</v>
      </c>
      <c r="G6725" s="519" t="s">
        <v>36441</v>
      </c>
      <c r="H6725" s="519" t="s">
        <v>36442</v>
      </c>
      <c r="I6725" s="519" t="s">
        <v>36</v>
      </c>
      <c r="J6725" s="650">
        <v>1758.3</v>
      </c>
    </row>
    <row r="6726" spans="1:10">
      <c r="A6726" s="519" t="s">
        <v>6943</v>
      </c>
      <c r="B6726" s="519" t="str">
        <f t="shared" si="104"/>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26" s="519" t="s">
        <v>36437</v>
      </c>
      <c r="D6726" s="519" t="s">
        <v>36438</v>
      </c>
      <c r="E6726" s="519" t="s">
        <v>36439</v>
      </c>
      <c r="F6726" s="519" t="s">
        <v>36440</v>
      </c>
      <c r="G6726" s="519" t="s">
        <v>36441</v>
      </c>
      <c r="H6726" s="519" t="s">
        <v>36442</v>
      </c>
      <c r="I6726" s="519" t="s">
        <v>36</v>
      </c>
      <c r="J6726" s="650">
        <v>1627.3</v>
      </c>
    </row>
    <row r="6727" spans="1:10">
      <c r="A6727" s="519" t="s">
        <v>6944</v>
      </c>
      <c r="B6727" s="519" t="str">
        <f t="shared" si="104"/>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7" s="519" t="s">
        <v>36437</v>
      </c>
      <c r="D6727" s="519" t="s">
        <v>36443</v>
      </c>
      <c r="E6727" s="519" t="s">
        <v>36439</v>
      </c>
      <c r="F6727" s="519" t="s">
        <v>36440</v>
      </c>
      <c r="G6727" s="519" t="s">
        <v>36441</v>
      </c>
      <c r="H6727" s="519" t="s">
        <v>36442</v>
      </c>
      <c r="I6727" s="519" t="s">
        <v>36</v>
      </c>
      <c r="J6727" s="650">
        <v>1992.97</v>
      </c>
    </row>
    <row r="6728" spans="1:10">
      <c r="A6728" s="519" t="s">
        <v>6945</v>
      </c>
      <c r="B6728" s="519" t="str">
        <f t="shared" ref="B6728:B6791" si="105">C6728&amp;D6728&amp;E6728&amp;F6728&amp;G6728&amp;H6728</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28" s="519" t="s">
        <v>36437</v>
      </c>
      <c r="D6728" s="519" t="s">
        <v>36443</v>
      </c>
      <c r="E6728" s="519" t="s">
        <v>36439</v>
      </c>
      <c r="F6728" s="519" t="s">
        <v>36440</v>
      </c>
      <c r="G6728" s="519" t="s">
        <v>36441</v>
      </c>
      <c r="H6728" s="519" t="s">
        <v>36442</v>
      </c>
      <c r="I6728" s="519" t="s">
        <v>36</v>
      </c>
      <c r="J6728" s="650">
        <v>1848.2</v>
      </c>
    </row>
    <row r="6729" spans="1:10">
      <c r="A6729" s="519" t="s">
        <v>6946</v>
      </c>
      <c r="B6729" s="519"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29" s="519" t="s">
        <v>36437</v>
      </c>
      <c r="D6729" s="519" t="s">
        <v>36444</v>
      </c>
      <c r="E6729" s="519" t="s">
        <v>36439</v>
      </c>
      <c r="F6729" s="519" t="s">
        <v>36440</v>
      </c>
      <c r="G6729" s="519" t="s">
        <v>36441</v>
      </c>
      <c r="H6729" s="519" t="s">
        <v>36442</v>
      </c>
      <c r="I6729" s="519" t="s">
        <v>36</v>
      </c>
      <c r="J6729" s="650">
        <v>2406.75</v>
      </c>
    </row>
    <row r="6730" spans="1:10">
      <c r="A6730" s="519" t="s">
        <v>6947</v>
      </c>
      <c r="B6730" s="519" t="str">
        <f t="shared" si="105"/>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30" s="519" t="s">
        <v>36437</v>
      </c>
      <c r="D6730" s="519" t="s">
        <v>36444</v>
      </c>
      <c r="E6730" s="519" t="s">
        <v>36439</v>
      </c>
      <c r="F6730" s="519" t="s">
        <v>36440</v>
      </c>
      <c r="G6730" s="519" t="s">
        <v>36441</v>
      </c>
      <c r="H6730" s="519" t="s">
        <v>36442</v>
      </c>
      <c r="I6730" s="519" t="s">
        <v>36</v>
      </c>
      <c r="J6730" s="650">
        <v>2234.7600000000002</v>
      </c>
    </row>
    <row r="6731" spans="1:10">
      <c r="A6731" s="519" t="s">
        <v>6948</v>
      </c>
      <c r="B6731" s="519"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31" s="519" t="s">
        <v>36445</v>
      </c>
      <c r="D6731" s="519" t="s">
        <v>36446</v>
      </c>
      <c r="E6731" s="519" t="s">
        <v>36447</v>
      </c>
      <c r="F6731" s="519" t="s">
        <v>36448</v>
      </c>
      <c r="G6731" s="519" t="s">
        <v>36449</v>
      </c>
      <c r="I6731" s="519" t="s">
        <v>36</v>
      </c>
      <c r="J6731" s="650">
        <v>1953.27</v>
      </c>
    </row>
    <row r="6732" spans="1:10">
      <c r="A6732" s="519" t="s">
        <v>6949</v>
      </c>
      <c r="B6732" s="519" t="str">
        <f t="shared" si="105"/>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32" s="519" t="s">
        <v>36445</v>
      </c>
      <c r="D6732" s="519" t="s">
        <v>36446</v>
      </c>
      <c r="E6732" s="519" t="s">
        <v>36447</v>
      </c>
      <c r="F6732" s="519" t="s">
        <v>36448</v>
      </c>
      <c r="G6732" s="519" t="s">
        <v>36449</v>
      </c>
      <c r="I6732" s="519" t="s">
        <v>36</v>
      </c>
      <c r="J6732" s="650">
        <v>1816.84</v>
      </c>
    </row>
    <row r="6733" spans="1:10">
      <c r="A6733" s="519" t="s">
        <v>6950</v>
      </c>
      <c r="B6733" s="519"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3" s="519" t="s">
        <v>36445</v>
      </c>
      <c r="D6733" s="519" t="s">
        <v>36450</v>
      </c>
      <c r="E6733" s="519" t="s">
        <v>36447</v>
      </c>
      <c r="F6733" s="519" t="s">
        <v>36448</v>
      </c>
      <c r="G6733" s="519" t="s">
        <v>36449</v>
      </c>
      <c r="I6733" s="519" t="s">
        <v>36</v>
      </c>
      <c r="J6733" s="650">
        <v>2343.9</v>
      </c>
    </row>
    <row r="6734" spans="1:10">
      <c r="A6734" s="519" t="s">
        <v>6951</v>
      </c>
      <c r="B6734" s="519" t="str">
        <f t="shared" si="105"/>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34" s="519" t="s">
        <v>36445</v>
      </c>
      <c r="D6734" s="519" t="s">
        <v>36450</v>
      </c>
      <c r="E6734" s="519" t="s">
        <v>36447</v>
      </c>
      <c r="F6734" s="519" t="s">
        <v>36448</v>
      </c>
      <c r="G6734" s="519" t="s">
        <v>36449</v>
      </c>
      <c r="I6734" s="519" t="s">
        <v>36</v>
      </c>
      <c r="J6734" s="650">
        <v>2180.1799999999998</v>
      </c>
    </row>
    <row r="6735" spans="1:10">
      <c r="A6735" s="519" t="s">
        <v>6952</v>
      </c>
      <c r="B6735" s="519"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5" s="519" t="s">
        <v>36445</v>
      </c>
      <c r="D6735" s="519" t="s">
        <v>36451</v>
      </c>
      <c r="E6735" s="519" t="s">
        <v>36447</v>
      </c>
      <c r="F6735" s="519" t="s">
        <v>36448</v>
      </c>
      <c r="G6735" s="519" t="s">
        <v>36449</v>
      </c>
      <c r="I6735" s="519" t="s">
        <v>36</v>
      </c>
      <c r="J6735" s="650">
        <v>2929.91</v>
      </c>
    </row>
    <row r="6736" spans="1:10">
      <c r="A6736" s="519" t="s">
        <v>6953</v>
      </c>
      <c r="B6736" s="519" t="str">
        <f t="shared" si="105"/>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36" s="519" t="s">
        <v>36445</v>
      </c>
      <c r="D6736" s="519" t="s">
        <v>36451</v>
      </c>
      <c r="E6736" s="519" t="s">
        <v>36447</v>
      </c>
      <c r="F6736" s="519" t="s">
        <v>36448</v>
      </c>
      <c r="G6736" s="519" t="s">
        <v>36449</v>
      </c>
      <c r="I6736" s="519" t="s">
        <v>36</v>
      </c>
      <c r="J6736" s="650">
        <v>2725.26</v>
      </c>
    </row>
    <row r="6737" spans="1:10">
      <c r="A6737" s="519" t="s">
        <v>6954</v>
      </c>
      <c r="B6737" s="519"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7" s="519" t="s">
        <v>36445</v>
      </c>
      <c r="D6737" s="519" t="s">
        <v>36452</v>
      </c>
      <c r="E6737" s="519" t="s">
        <v>36447</v>
      </c>
      <c r="F6737" s="519" t="s">
        <v>36448</v>
      </c>
      <c r="G6737" s="519" t="s">
        <v>36449</v>
      </c>
      <c r="I6737" s="519" t="s">
        <v>36</v>
      </c>
      <c r="J6737" s="650">
        <v>3906.54</v>
      </c>
    </row>
    <row r="6738" spans="1:10">
      <c r="A6738" s="519" t="s">
        <v>6955</v>
      </c>
      <c r="B6738" s="519" t="str">
        <f t="shared" si="105"/>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38" s="519" t="s">
        <v>36445</v>
      </c>
      <c r="D6738" s="519" t="s">
        <v>36452</v>
      </c>
      <c r="E6738" s="519" t="s">
        <v>36447</v>
      </c>
      <c r="F6738" s="519" t="s">
        <v>36448</v>
      </c>
      <c r="G6738" s="519" t="s">
        <v>36449</v>
      </c>
      <c r="I6738" s="519" t="s">
        <v>36</v>
      </c>
      <c r="J6738" s="650">
        <v>3633.68</v>
      </c>
    </row>
    <row r="6739" spans="1:10">
      <c r="A6739" s="519" t="s">
        <v>6956</v>
      </c>
      <c r="B6739" s="519"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39" s="519" t="s">
        <v>36445</v>
      </c>
      <c r="D6739" s="519" t="s">
        <v>36453</v>
      </c>
      <c r="E6739" s="519" t="s">
        <v>36447</v>
      </c>
      <c r="F6739" s="519" t="s">
        <v>36448</v>
      </c>
      <c r="G6739" s="519" t="s">
        <v>36449</v>
      </c>
      <c r="I6739" s="519" t="s">
        <v>36</v>
      </c>
      <c r="J6739" s="650">
        <v>4883.18</v>
      </c>
    </row>
    <row r="6740" spans="1:10">
      <c r="A6740" s="519" t="s">
        <v>6957</v>
      </c>
      <c r="B6740" s="519" t="str">
        <f t="shared" si="105"/>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40" s="519" t="s">
        <v>36445</v>
      </c>
      <c r="D6740" s="519" t="s">
        <v>36453</v>
      </c>
      <c r="E6740" s="519" t="s">
        <v>36447</v>
      </c>
      <c r="F6740" s="519" t="s">
        <v>36448</v>
      </c>
      <c r="G6740" s="519" t="s">
        <v>36449</v>
      </c>
      <c r="I6740" s="519" t="s">
        <v>36</v>
      </c>
      <c r="J6740" s="650">
        <v>4542.1000000000004</v>
      </c>
    </row>
    <row r="6741" spans="1:10">
      <c r="A6741" s="519" t="s">
        <v>6958</v>
      </c>
      <c r="B6741" s="519" t="str">
        <f t="shared" si="105"/>
        <v>ENCHIMENTO COM ARGAMASSA,NO TRACO 1:4,ENTRE O TUBO CAMISA DE TUNEIS EM TRAVESSIAS SUBTERRANEAS E A TUBULACAO ASSENTADA DENTRO DAQUELES.CUSTO POR M3 DE ENCHIMENTO</v>
      </c>
      <c r="C6741" s="519" t="s">
        <v>36454</v>
      </c>
      <c r="D6741" s="519" t="s">
        <v>36455</v>
      </c>
      <c r="E6741" s="519" t="s">
        <v>36456</v>
      </c>
      <c r="I6741" s="519" t="s">
        <v>22</v>
      </c>
      <c r="J6741" s="650">
        <v>1406.1</v>
      </c>
    </row>
    <row r="6742" spans="1:10">
      <c r="A6742" s="519" t="s">
        <v>6959</v>
      </c>
      <c r="B6742" s="519" t="str">
        <f t="shared" si="105"/>
        <v>ENCHIMENTO COM ARGAMASSA,NO TRACO 1:4,ENTRE O TUBO CAMISA DE TUNEIS EM TRAVESSIAS SUBTERRANEAS E A TUBULACAO ASSENTADA DENTRO DAQUELES.CUSTO POR M3 DE ENCHIMENTO</v>
      </c>
      <c r="C6742" s="519" t="s">
        <v>36454</v>
      </c>
      <c r="D6742" s="519" t="s">
        <v>36455</v>
      </c>
      <c r="E6742" s="519" t="s">
        <v>36456</v>
      </c>
      <c r="I6742" s="519" t="s">
        <v>22</v>
      </c>
      <c r="J6742" s="650">
        <v>1258.28</v>
      </c>
    </row>
    <row r="6743" spans="1:10">
      <c r="A6743" s="519" t="s">
        <v>6960</v>
      </c>
      <c r="B6743" s="519" t="str">
        <f t="shared" si="105"/>
        <v>REVESTIMENTO DE TALUDE COM SOLO-CIMENTO(TEOR DE CIMENTO IGUAL A 7,5%,EM PESO),INCLUSIVE FORNECIMENTO DOS MATERIAIS,DOSAGEM E CONTROLE TECNOLOGICO</v>
      </c>
      <c r="C6743" s="519" t="s">
        <v>36457</v>
      </c>
      <c r="D6743" s="519" t="s">
        <v>36458</v>
      </c>
      <c r="E6743" s="519" t="s">
        <v>36459</v>
      </c>
      <c r="I6743" s="519" t="s">
        <v>22</v>
      </c>
      <c r="J6743" s="650">
        <v>378.66</v>
      </c>
    </row>
    <row r="6744" spans="1:10">
      <c r="A6744" s="519" t="s">
        <v>6961</v>
      </c>
      <c r="B6744" s="519" t="str">
        <f t="shared" si="105"/>
        <v>REVESTIMENTO DE TALUDE COM SOLO-CIMENTO(TEOR DE CIMENTO IGUAL A 7,5%,EM PESO),INCLUSIVE FORNECIMENTO DOS MATERIAIS,DOSAGEM E CONTROLE TECNOLOGICO</v>
      </c>
      <c r="C6744" s="519" t="s">
        <v>36457</v>
      </c>
      <c r="D6744" s="519" t="s">
        <v>36458</v>
      </c>
      <c r="E6744" s="519" t="s">
        <v>36459</v>
      </c>
      <c r="I6744" s="519" t="s">
        <v>22</v>
      </c>
      <c r="J6744" s="650">
        <v>339.92</v>
      </c>
    </row>
    <row r="6745" spans="1:10">
      <c r="A6745" s="519" t="s">
        <v>6962</v>
      </c>
      <c r="B6745" s="519"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5" s="519" t="s">
        <v>36460</v>
      </c>
      <c r="D6745" s="519" t="s">
        <v>72205</v>
      </c>
      <c r="E6745" s="519" t="s">
        <v>72206</v>
      </c>
      <c r="F6745" s="519" t="s">
        <v>72207</v>
      </c>
      <c r="G6745" s="519" t="s">
        <v>72208</v>
      </c>
      <c r="I6745" s="519" t="s">
        <v>36</v>
      </c>
      <c r="J6745" s="650">
        <v>165.72</v>
      </c>
    </row>
    <row r="6746" spans="1:10">
      <c r="A6746" s="519" t="s">
        <v>6963</v>
      </c>
      <c r="B6746" s="519" t="str">
        <f t="shared" si="105"/>
        <v>TUBO DE FERRO FUNDIDO,CENTRIFUGADO,DUCTIL,CLASSE 25KG, PARACANALIZACAO DE AGUA,PONTA/BOLSA,REVESTIDO INTERNAMENTE EM POLIETILENO,REVESTIMENTO EXTERNO EM LIGA DE ZINCO E ALUMINIO E EPOXI DE COR AZUL MARINHO,COM DIAMETRO EXTERNO DE 90MM,CONFORME ABNT NBR 7675,12588 E 11827.FORNECIMENTO</v>
      </c>
      <c r="C6746" s="519" t="s">
        <v>36460</v>
      </c>
      <c r="D6746" s="519" t="s">
        <v>72205</v>
      </c>
      <c r="E6746" s="519" t="s">
        <v>72206</v>
      </c>
      <c r="F6746" s="519" t="s">
        <v>72207</v>
      </c>
      <c r="G6746" s="519" t="s">
        <v>72208</v>
      </c>
      <c r="I6746" s="519" t="s">
        <v>36</v>
      </c>
      <c r="J6746" s="650">
        <v>165.72</v>
      </c>
    </row>
    <row r="6747" spans="1:10">
      <c r="A6747" s="519" t="s">
        <v>6964</v>
      </c>
      <c r="B6747" s="519"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7" s="519" t="s">
        <v>36460</v>
      </c>
      <c r="D6747" s="519" t="s">
        <v>72205</v>
      </c>
      <c r="E6747" s="519" t="s">
        <v>72206</v>
      </c>
      <c r="F6747" s="519" t="s">
        <v>72209</v>
      </c>
      <c r="G6747" s="519" t="s">
        <v>72210</v>
      </c>
      <c r="I6747" s="519" t="s">
        <v>36</v>
      </c>
      <c r="J6747" s="650">
        <v>233.77</v>
      </c>
    </row>
    <row r="6748" spans="1:10">
      <c r="A6748" s="519" t="s">
        <v>6965</v>
      </c>
      <c r="B6748" s="519" t="str">
        <f t="shared" si="105"/>
        <v>TUBO DE FERRO FUNDIDO,CENTRIFUGADO,DUCTIL,CLASSE 25KG, PARACANALIZACAO DE AGUA,PONTA/BOLSA,REVESTIDO INTERNAMENTE EM POLIETILENO,REVESTIMENTO EXTERNO EM LIGA DE ZINCO E ALUMINIO E EPOXI DE COR AZUL MARINHO,COM DIAMETRO EXTERNO DE 110MM,CONFORME ABNT NBR 7675,12588 E 11827.FORNECIMENTO</v>
      </c>
      <c r="C6748" s="519" t="s">
        <v>36460</v>
      </c>
      <c r="D6748" s="519" t="s">
        <v>72205</v>
      </c>
      <c r="E6748" s="519" t="s">
        <v>72206</v>
      </c>
      <c r="F6748" s="519" t="s">
        <v>72209</v>
      </c>
      <c r="G6748" s="519" t="s">
        <v>72210</v>
      </c>
      <c r="I6748" s="519" t="s">
        <v>36</v>
      </c>
      <c r="J6748" s="650">
        <v>233.77</v>
      </c>
    </row>
    <row r="6749" spans="1:10">
      <c r="A6749" s="519" t="s">
        <v>6966</v>
      </c>
      <c r="B6749" s="519"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49" s="519" t="s">
        <v>36460</v>
      </c>
      <c r="D6749" s="519" t="s">
        <v>72205</v>
      </c>
      <c r="E6749" s="519" t="s">
        <v>72206</v>
      </c>
      <c r="F6749" s="519" t="s">
        <v>72211</v>
      </c>
      <c r="G6749" s="519" t="s">
        <v>72210</v>
      </c>
      <c r="I6749" s="519" t="s">
        <v>36</v>
      </c>
      <c r="J6749" s="650">
        <v>323.02</v>
      </c>
    </row>
    <row r="6750" spans="1:10">
      <c r="A6750" s="519" t="s">
        <v>6967</v>
      </c>
      <c r="B6750" s="519" t="str">
        <f t="shared" si="105"/>
        <v>TUBO DE FERRO FUNDIDO,CENTRIFUGADO,DUCTIL,CLASSE 25KG, PARACANALIZACAO DE AGUA,PONTA/BOLSA,REVESTIDO INTERNAMENTE EM POLIETILENO,REVESTIMENTO EXTERNO EM LIGA DE ZINCO E ALUMINIO E EPOXI DE COR AZUL MARINHO,COM DIAMETRO EXTERNO DE 125MM,CONFORME ABNT NBR 7675,12588 E 11827.FORNECIMENTO</v>
      </c>
      <c r="C6750" s="519" t="s">
        <v>36460</v>
      </c>
      <c r="D6750" s="519" t="s">
        <v>72205</v>
      </c>
      <c r="E6750" s="519" t="s">
        <v>72206</v>
      </c>
      <c r="F6750" s="519" t="s">
        <v>72211</v>
      </c>
      <c r="G6750" s="519" t="s">
        <v>72210</v>
      </c>
      <c r="I6750" s="519" t="s">
        <v>36</v>
      </c>
      <c r="J6750" s="650">
        <v>323.02</v>
      </c>
    </row>
    <row r="6751" spans="1:10">
      <c r="A6751" s="519" t="s">
        <v>6968</v>
      </c>
      <c r="B6751"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51" s="519" t="s">
        <v>36461</v>
      </c>
      <c r="D6751" s="519" t="s">
        <v>72212</v>
      </c>
      <c r="E6751" s="519" t="s">
        <v>72213</v>
      </c>
      <c r="F6751" s="519" t="s">
        <v>72214</v>
      </c>
      <c r="G6751" s="519" t="s">
        <v>72215</v>
      </c>
      <c r="H6751" s="519" t="s">
        <v>36413</v>
      </c>
      <c r="I6751" s="519" t="s">
        <v>36</v>
      </c>
      <c r="J6751" s="650">
        <v>393.93</v>
      </c>
    </row>
    <row r="6752" spans="1:10">
      <c r="A6752" s="519" t="s">
        <v>6969</v>
      </c>
      <c r="B6752"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v>
      </c>
      <c r="C6752" s="519" t="s">
        <v>36461</v>
      </c>
      <c r="D6752" s="519" t="s">
        <v>72212</v>
      </c>
      <c r="E6752" s="519" t="s">
        <v>72213</v>
      </c>
      <c r="F6752" s="519" t="s">
        <v>72214</v>
      </c>
      <c r="G6752" s="519" t="s">
        <v>72215</v>
      </c>
      <c r="H6752" s="519" t="s">
        <v>36413</v>
      </c>
      <c r="I6752" s="519" t="s">
        <v>36</v>
      </c>
      <c r="J6752" s="650">
        <v>393.93</v>
      </c>
    </row>
    <row r="6753" spans="1:10">
      <c r="A6753" s="519" t="s">
        <v>6970</v>
      </c>
      <c r="B6753"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3" s="519" t="s">
        <v>36461</v>
      </c>
      <c r="D6753" s="519" t="s">
        <v>72212</v>
      </c>
      <c r="E6753" s="519" t="s">
        <v>72213</v>
      </c>
      <c r="F6753" s="519" t="s">
        <v>72214</v>
      </c>
      <c r="G6753" s="519" t="s">
        <v>72216</v>
      </c>
      <c r="H6753" s="519" t="s">
        <v>38297</v>
      </c>
      <c r="I6753" s="519" t="s">
        <v>36</v>
      </c>
      <c r="J6753" s="650">
        <v>385.09</v>
      </c>
    </row>
    <row r="6754" spans="1:10">
      <c r="A6754" s="519" t="s">
        <v>6971</v>
      </c>
      <c r="B6754"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v>
      </c>
      <c r="C6754" s="519" t="s">
        <v>36461</v>
      </c>
      <c r="D6754" s="519" t="s">
        <v>72212</v>
      </c>
      <c r="E6754" s="519" t="s">
        <v>72213</v>
      </c>
      <c r="F6754" s="519" t="s">
        <v>72214</v>
      </c>
      <c r="G6754" s="519" t="s">
        <v>72216</v>
      </c>
      <c r="H6754" s="519" t="s">
        <v>38297</v>
      </c>
      <c r="I6754" s="519" t="s">
        <v>36</v>
      </c>
      <c r="J6754" s="650">
        <v>385.09</v>
      </c>
    </row>
    <row r="6755" spans="1:10">
      <c r="A6755" s="519" t="s">
        <v>6972</v>
      </c>
      <c r="B6755"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5" s="519" t="s">
        <v>36461</v>
      </c>
      <c r="D6755" s="519" t="s">
        <v>72212</v>
      </c>
      <c r="E6755" s="519" t="s">
        <v>72213</v>
      </c>
      <c r="F6755" s="519" t="s">
        <v>72214</v>
      </c>
      <c r="G6755" s="519" t="s">
        <v>72217</v>
      </c>
      <c r="H6755" s="519" t="s">
        <v>38297</v>
      </c>
      <c r="I6755" s="519" t="s">
        <v>36</v>
      </c>
      <c r="J6755" s="650">
        <v>457.75</v>
      </c>
    </row>
    <row r="6756" spans="1:10">
      <c r="A6756" s="519" t="s">
        <v>6973</v>
      </c>
      <c r="B6756"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v>
      </c>
      <c r="C6756" s="519" t="s">
        <v>36461</v>
      </c>
      <c r="D6756" s="519" t="s">
        <v>72212</v>
      </c>
      <c r="E6756" s="519" t="s">
        <v>72213</v>
      </c>
      <c r="F6756" s="519" t="s">
        <v>72214</v>
      </c>
      <c r="G6756" s="519" t="s">
        <v>72217</v>
      </c>
      <c r="H6756" s="519" t="s">
        <v>38297</v>
      </c>
      <c r="I6756" s="519" t="s">
        <v>36</v>
      </c>
      <c r="J6756" s="650">
        <v>457.75</v>
      </c>
    </row>
    <row r="6757" spans="1:10">
      <c r="A6757" s="519" t="s">
        <v>6974</v>
      </c>
      <c r="B6757"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7" s="519" t="s">
        <v>36461</v>
      </c>
      <c r="D6757" s="519" t="s">
        <v>72212</v>
      </c>
      <c r="E6757" s="519" t="s">
        <v>72213</v>
      </c>
      <c r="F6757" s="519" t="s">
        <v>72214</v>
      </c>
      <c r="G6757" s="519" t="s">
        <v>72218</v>
      </c>
      <c r="H6757" s="519" t="s">
        <v>38297</v>
      </c>
      <c r="I6757" s="519" t="s">
        <v>36</v>
      </c>
      <c r="J6757" s="650">
        <v>557.16999999999996</v>
      </c>
    </row>
    <row r="6758" spans="1:10">
      <c r="A6758" s="519" t="s">
        <v>6975</v>
      </c>
      <c r="B6758"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v>
      </c>
      <c r="C6758" s="519" t="s">
        <v>36461</v>
      </c>
      <c r="D6758" s="519" t="s">
        <v>72212</v>
      </c>
      <c r="E6758" s="519" t="s">
        <v>72213</v>
      </c>
      <c r="F6758" s="519" t="s">
        <v>72214</v>
      </c>
      <c r="G6758" s="519" t="s">
        <v>72218</v>
      </c>
      <c r="H6758" s="519" t="s">
        <v>38297</v>
      </c>
      <c r="I6758" s="519" t="s">
        <v>36</v>
      </c>
      <c r="J6758" s="650">
        <v>557.16999999999996</v>
      </c>
    </row>
    <row r="6759" spans="1:10">
      <c r="A6759" s="519" t="s">
        <v>6976</v>
      </c>
      <c r="B6759"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59" s="519" t="s">
        <v>36461</v>
      </c>
      <c r="D6759" s="519" t="s">
        <v>72212</v>
      </c>
      <c r="E6759" s="519" t="s">
        <v>72213</v>
      </c>
      <c r="F6759" s="519" t="s">
        <v>72214</v>
      </c>
      <c r="G6759" s="519" t="s">
        <v>72219</v>
      </c>
      <c r="H6759" s="519" t="s">
        <v>38297</v>
      </c>
      <c r="I6759" s="519" t="s">
        <v>36</v>
      </c>
      <c r="J6759" s="650">
        <v>683.28</v>
      </c>
    </row>
    <row r="6760" spans="1:10">
      <c r="A6760" s="519" t="s">
        <v>6977</v>
      </c>
      <c r="B6760"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v>
      </c>
      <c r="C6760" s="519" t="s">
        <v>36461</v>
      </c>
      <c r="D6760" s="519" t="s">
        <v>72212</v>
      </c>
      <c r="E6760" s="519" t="s">
        <v>72213</v>
      </c>
      <c r="F6760" s="519" t="s">
        <v>72214</v>
      </c>
      <c r="G6760" s="519" t="s">
        <v>72219</v>
      </c>
      <c r="H6760" s="519" t="s">
        <v>38297</v>
      </c>
      <c r="I6760" s="519" t="s">
        <v>36</v>
      </c>
      <c r="J6760" s="650">
        <v>683.28</v>
      </c>
    </row>
    <row r="6761" spans="1:10">
      <c r="A6761" s="519" t="s">
        <v>6978</v>
      </c>
      <c r="B6761"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61" s="519" t="s">
        <v>36461</v>
      </c>
      <c r="D6761" s="519" t="s">
        <v>72212</v>
      </c>
      <c r="E6761" s="519" t="s">
        <v>72213</v>
      </c>
      <c r="F6761" s="519" t="s">
        <v>72214</v>
      </c>
      <c r="G6761" s="519" t="s">
        <v>72220</v>
      </c>
      <c r="H6761" s="519" t="s">
        <v>38297</v>
      </c>
      <c r="I6761" s="519" t="s">
        <v>36</v>
      </c>
      <c r="J6761" s="650">
        <v>806.41</v>
      </c>
    </row>
    <row r="6762" spans="1:10">
      <c r="A6762" s="519" t="s">
        <v>6979</v>
      </c>
      <c r="B6762"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v>
      </c>
      <c r="C6762" s="519" t="s">
        <v>36461</v>
      </c>
      <c r="D6762" s="519" t="s">
        <v>72212</v>
      </c>
      <c r="E6762" s="519" t="s">
        <v>72213</v>
      </c>
      <c r="F6762" s="519" t="s">
        <v>72214</v>
      </c>
      <c r="G6762" s="519" t="s">
        <v>72220</v>
      </c>
      <c r="H6762" s="519" t="s">
        <v>38297</v>
      </c>
      <c r="I6762" s="519" t="s">
        <v>36</v>
      </c>
      <c r="J6762" s="650">
        <v>806.41</v>
      </c>
    </row>
    <row r="6763" spans="1:10">
      <c r="A6763" s="519" t="s">
        <v>6980</v>
      </c>
      <c r="B6763"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3" s="519" t="s">
        <v>36461</v>
      </c>
      <c r="D6763" s="519" t="s">
        <v>72212</v>
      </c>
      <c r="E6763" s="519" t="s">
        <v>72213</v>
      </c>
      <c r="F6763" s="519" t="s">
        <v>72214</v>
      </c>
      <c r="G6763" s="519" t="s">
        <v>72221</v>
      </c>
      <c r="H6763" s="519" t="s">
        <v>38297</v>
      </c>
      <c r="I6763" s="519" t="s">
        <v>36</v>
      </c>
      <c r="J6763" s="650">
        <v>1052.8599999999999</v>
      </c>
    </row>
    <row r="6764" spans="1:10">
      <c r="A6764" s="519" t="s">
        <v>6981</v>
      </c>
      <c r="B6764"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v>
      </c>
      <c r="C6764" s="519" t="s">
        <v>36461</v>
      </c>
      <c r="D6764" s="519" t="s">
        <v>72212</v>
      </c>
      <c r="E6764" s="519" t="s">
        <v>72213</v>
      </c>
      <c r="F6764" s="519" t="s">
        <v>72214</v>
      </c>
      <c r="G6764" s="519" t="s">
        <v>72221</v>
      </c>
      <c r="H6764" s="519" t="s">
        <v>38297</v>
      </c>
      <c r="I6764" s="519" t="s">
        <v>36</v>
      </c>
      <c r="J6764" s="650">
        <v>1052.8599999999999</v>
      </c>
    </row>
    <row r="6765" spans="1:10">
      <c r="A6765" s="519" t="s">
        <v>6982</v>
      </c>
      <c r="B6765"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5" s="519" t="s">
        <v>36461</v>
      </c>
      <c r="D6765" s="519" t="s">
        <v>72212</v>
      </c>
      <c r="E6765" s="519" t="s">
        <v>72213</v>
      </c>
      <c r="F6765" s="519" t="s">
        <v>72214</v>
      </c>
      <c r="G6765" s="519" t="s">
        <v>72222</v>
      </c>
      <c r="H6765" s="519" t="s">
        <v>38297</v>
      </c>
      <c r="I6765" s="519" t="s">
        <v>36</v>
      </c>
      <c r="J6765" s="650">
        <v>1101.01</v>
      </c>
    </row>
    <row r="6766" spans="1:10">
      <c r="A6766" s="519" t="s">
        <v>6983</v>
      </c>
      <c r="B6766"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v>
      </c>
      <c r="C6766" s="519" t="s">
        <v>36461</v>
      </c>
      <c r="D6766" s="519" t="s">
        <v>72212</v>
      </c>
      <c r="E6766" s="519" t="s">
        <v>72213</v>
      </c>
      <c r="F6766" s="519" t="s">
        <v>72214</v>
      </c>
      <c r="G6766" s="519" t="s">
        <v>72222</v>
      </c>
      <c r="H6766" s="519" t="s">
        <v>38297</v>
      </c>
      <c r="I6766" s="519" t="s">
        <v>36</v>
      </c>
      <c r="J6766" s="650">
        <v>1101.01</v>
      </c>
    </row>
    <row r="6767" spans="1:10">
      <c r="A6767" s="519" t="s">
        <v>6984</v>
      </c>
      <c r="B6767"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7" s="519" t="s">
        <v>36461</v>
      </c>
      <c r="D6767" s="519" t="s">
        <v>72212</v>
      </c>
      <c r="E6767" s="519" t="s">
        <v>72213</v>
      </c>
      <c r="F6767" s="519" t="s">
        <v>72214</v>
      </c>
      <c r="G6767" s="519" t="s">
        <v>72223</v>
      </c>
      <c r="H6767" s="519" t="s">
        <v>38297</v>
      </c>
      <c r="I6767" s="519" t="s">
        <v>36</v>
      </c>
      <c r="J6767" s="650">
        <v>1288.6199999999999</v>
      </c>
    </row>
    <row r="6768" spans="1:10">
      <c r="A6768" s="519" t="s">
        <v>6985</v>
      </c>
      <c r="B6768"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v>
      </c>
      <c r="C6768" s="519" t="s">
        <v>36461</v>
      </c>
      <c r="D6768" s="519" t="s">
        <v>72212</v>
      </c>
      <c r="E6768" s="519" t="s">
        <v>72213</v>
      </c>
      <c r="F6768" s="519" t="s">
        <v>72214</v>
      </c>
      <c r="G6768" s="519" t="s">
        <v>72223</v>
      </c>
      <c r="H6768" s="519" t="s">
        <v>38297</v>
      </c>
      <c r="I6768" s="519" t="s">
        <v>36</v>
      </c>
      <c r="J6768" s="650">
        <v>1288.6199999999999</v>
      </c>
    </row>
    <row r="6769" spans="1:10">
      <c r="A6769" s="519" t="s">
        <v>6986</v>
      </c>
      <c r="B6769" s="519"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69" s="519" t="s">
        <v>36461</v>
      </c>
      <c r="D6769" s="519" t="s">
        <v>72224</v>
      </c>
      <c r="E6769" s="519" t="s">
        <v>72213</v>
      </c>
      <c r="F6769" s="519" t="s">
        <v>72214</v>
      </c>
      <c r="G6769" s="519" t="s">
        <v>72225</v>
      </c>
      <c r="H6769" s="519" t="s">
        <v>38297</v>
      </c>
      <c r="I6769" s="519" t="s">
        <v>36</v>
      </c>
      <c r="J6769" s="650">
        <v>1416.52</v>
      </c>
    </row>
    <row r="6770" spans="1:10">
      <c r="A6770" s="519" t="s">
        <v>6987</v>
      </c>
      <c r="B6770" s="519" t="str">
        <f t="shared" si="105"/>
        <v>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v>
      </c>
      <c r="C6770" s="519" t="s">
        <v>36461</v>
      </c>
      <c r="D6770" s="519" t="s">
        <v>72224</v>
      </c>
      <c r="E6770" s="519" t="s">
        <v>72213</v>
      </c>
      <c r="F6770" s="519" t="s">
        <v>72214</v>
      </c>
      <c r="G6770" s="519" t="s">
        <v>72225</v>
      </c>
      <c r="H6770" s="519" t="s">
        <v>38297</v>
      </c>
      <c r="I6770" s="519" t="s">
        <v>36</v>
      </c>
      <c r="J6770" s="650">
        <v>1416.52</v>
      </c>
    </row>
    <row r="6771" spans="1:10">
      <c r="A6771" s="519" t="s">
        <v>6988</v>
      </c>
      <c r="B6771"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71" s="519" t="s">
        <v>36461</v>
      </c>
      <c r="D6771" s="519" t="s">
        <v>72212</v>
      </c>
      <c r="E6771" s="519" t="s">
        <v>72213</v>
      </c>
      <c r="F6771" s="519" t="s">
        <v>72214</v>
      </c>
      <c r="G6771" s="519" t="s">
        <v>72226</v>
      </c>
      <c r="H6771" s="519" t="s">
        <v>38297</v>
      </c>
      <c r="I6771" s="519" t="s">
        <v>36</v>
      </c>
      <c r="J6771" s="650">
        <v>1837.34</v>
      </c>
    </row>
    <row r="6772" spans="1:10">
      <c r="A6772" s="519" t="s">
        <v>6989</v>
      </c>
      <c r="B6772"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v>
      </c>
      <c r="C6772" s="519" t="s">
        <v>36461</v>
      </c>
      <c r="D6772" s="519" t="s">
        <v>72212</v>
      </c>
      <c r="E6772" s="519" t="s">
        <v>72213</v>
      </c>
      <c r="F6772" s="519" t="s">
        <v>72214</v>
      </c>
      <c r="G6772" s="519" t="s">
        <v>72226</v>
      </c>
      <c r="H6772" s="519" t="s">
        <v>38297</v>
      </c>
      <c r="I6772" s="519" t="s">
        <v>36</v>
      </c>
      <c r="J6772" s="650">
        <v>1837.34</v>
      </c>
    </row>
    <row r="6773" spans="1:10">
      <c r="A6773" s="519" t="s">
        <v>6990</v>
      </c>
      <c r="B6773"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3" s="519" t="s">
        <v>36461</v>
      </c>
      <c r="D6773" s="519" t="s">
        <v>72212</v>
      </c>
      <c r="E6773" s="519" t="s">
        <v>72213</v>
      </c>
      <c r="F6773" s="519" t="s">
        <v>72214</v>
      </c>
      <c r="G6773" s="519" t="s">
        <v>72227</v>
      </c>
      <c r="H6773" s="519" t="s">
        <v>38297</v>
      </c>
      <c r="I6773" s="519" t="s">
        <v>36</v>
      </c>
      <c r="J6773" s="650">
        <v>2588.33</v>
      </c>
    </row>
    <row r="6774" spans="1:10">
      <c r="A6774" s="519" t="s">
        <v>6991</v>
      </c>
      <c r="B6774"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v>
      </c>
      <c r="C6774" s="519" t="s">
        <v>36461</v>
      </c>
      <c r="D6774" s="519" t="s">
        <v>72212</v>
      </c>
      <c r="E6774" s="519" t="s">
        <v>72213</v>
      </c>
      <c r="F6774" s="519" t="s">
        <v>72214</v>
      </c>
      <c r="G6774" s="519" t="s">
        <v>72227</v>
      </c>
      <c r="H6774" s="519" t="s">
        <v>38297</v>
      </c>
      <c r="I6774" s="519" t="s">
        <v>36</v>
      </c>
      <c r="J6774" s="650">
        <v>2588.33</v>
      </c>
    </row>
    <row r="6775" spans="1:10">
      <c r="A6775" s="519" t="s">
        <v>6992</v>
      </c>
      <c r="B6775"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5" s="519" t="s">
        <v>36461</v>
      </c>
      <c r="D6775" s="519" t="s">
        <v>72212</v>
      </c>
      <c r="E6775" s="519" t="s">
        <v>72213</v>
      </c>
      <c r="F6775" s="519" t="s">
        <v>72214</v>
      </c>
      <c r="G6775" s="519" t="s">
        <v>72228</v>
      </c>
      <c r="H6775" s="519" t="s">
        <v>38297</v>
      </c>
      <c r="I6775" s="519" t="s">
        <v>36</v>
      </c>
      <c r="J6775" s="650">
        <v>3099.37</v>
      </c>
    </row>
    <row r="6776" spans="1:10">
      <c r="A6776" s="519" t="s">
        <v>6993</v>
      </c>
      <c r="B6776"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v>
      </c>
      <c r="C6776" s="519" t="s">
        <v>36461</v>
      </c>
      <c r="D6776" s="519" t="s">
        <v>72212</v>
      </c>
      <c r="E6776" s="519" t="s">
        <v>72213</v>
      </c>
      <c r="F6776" s="519" t="s">
        <v>72214</v>
      </c>
      <c r="G6776" s="519" t="s">
        <v>72228</v>
      </c>
      <c r="H6776" s="519" t="s">
        <v>38297</v>
      </c>
      <c r="I6776" s="519" t="s">
        <v>36</v>
      </c>
      <c r="J6776" s="650">
        <v>3099.37</v>
      </c>
    </row>
    <row r="6777" spans="1:10">
      <c r="A6777" s="519" t="s">
        <v>6994</v>
      </c>
      <c r="B6777"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7" s="519" t="s">
        <v>36461</v>
      </c>
      <c r="D6777" s="519" t="s">
        <v>72212</v>
      </c>
      <c r="E6777" s="519" t="s">
        <v>72213</v>
      </c>
      <c r="F6777" s="519" t="s">
        <v>72214</v>
      </c>
      <c r="G6777" s="519" t="s">
        <v>72229</v>
      </c>
      <c r="H6777" s="519" t="s">
        <v>38297</v>
      </c>
      <c r="I6777" s="519" t="s">
        <v>36</v>
      </c>
      <c r="J6777" s="650">
        <v>3627.82</v>
      </c>
    </row>
    <row r="6778" spans="1:10">
      <c r="A6778" s="519" t="s">
        <v>6995</v>
      </c>
      <c r="B6778"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v>
      </c>
      <c r="C6778" s="519" t="s">
        <v>36461</v>
      </c>
      <c r="D6778" s="519" t="s">
        <v>72212</v>
      </c>
      <c r="E6778" s="519" t="s">
        <v>72213</v>
      </c>
      <c r="F6778" s="519" t="s">
        <v>72214</v>
      </c>
      <c r="G6778" s="519" t="s">
        <v>72229</v>
      </c>
      <c r="H6778" s="519" t="s">
        <v>38297</v>
      </c>
      <c r="I6778" s="519" t="s">
        <v>36</v>
      </c>
      <c r="J6778" s="650">
        <v>3627.82</v>
      </c>
    </row>
    <row r="6779" spans="1:10">
      <c r="A6779" s="519" t="s">
        <v>6996</v>
      </c>
      <c r="B6779"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79" s="519" t="s">
        <v>36461</v>
      </c>
      <c r="D6779" s="519" t="s">
        <v>72212</v>
      </c>
      <c r="E6779" s="519" t="s">
        <v>72213</v>
      </c>
      <c r="F6779" s="519" t="s">
        <v>72214</v>
      </c>
      <c r="G6779" s="519" t="s">
        <v>72230</v>
      </c>
      <c r="H6779" s="519" t="s">
        <v>72231</v>
      </c>
      <c r="I6779" s="519" t="s">
        <v>36</v>
      </c>
      <c r="J6779" s="650">
        <v>4232.04</v>
      </c>
    </row>
    <row r="6780" spans="1:10">
      <c r="A6780" s="519" t="s">
        <v>6997</v>
      </c>
      <c r="B6780"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v>
      </c>
      <c r="C6780" s="519" t="s">
        <v>36461</v>
      </c>
      <c r="D6780" s="519" t="s">
        <v>72212</v>
      </c>
      <c r="E6780" s="519" t="s">
        <v>72213</v>
      </c>
      <c r="F6780" s="519" t="s">
        <v>72214</v>
      </c>
      <c r="G6780" s="519" t="s">
        <v>72230</v>
      </c>
      <c r="H6780" s="519" t="s">
        <v>72231</v>
      </c>
      <c r="I6780" s="519" t="s">
        <v>36</v>
      </c>
      <c r="J6780" s="650">
        <v>4232.04</v>
      </c>
    </row>
    <row r="6781" spans="1:10">
      <c r="A6781" s="519" t="s">
        <v>6998</v>
      </c>
      <c r="B6781"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81" s="519" t="s">
        <v>36461</v>
      </c>
      <c r="D6781" s="519" t="s">
        <v>72212</v>
      </c>
      <c r="E6781" s="519" t="s">
        <v>72213</v>
      </c>
      <c r="F6781" s="519" t="s">
        <v>72214</v>
      </c>
      <c r="G6781" s="519" t="s">
        <v>72232</v>
      </c>
      <c r="H6781" s="519" t="s">
        <v>72231</v>
      </c>
      <c r="I6781" s="519" t="s">
        <v>36</v>
      </c>
      <c r="J6781" s="650">
        <v>5547.37</v>
      </c>
    </row>
    <row r="6782" spans="1:10">
      <c r="A6782" s="519" t="s">
        <v>6999</v>
      </c>
      <c r="B6782" s="519" t="str">
        <f t="shared" si="105"/>
        <v>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v>
      </c>
      <c r="C6782" s="519" t="s">
        <v>36461</v>
      </c>
      <c r="D6782" s="519" t="s">
        <v>72212</v>
      </c>
      <c r="E6782" s="519" t="s">
        <v>72213</v>
      </c>
      <c r="F6782" s="519" t="s">
        <v>72214</v>
      </c>
      <c r="G6782" s="519" t="s">
        <v>72232</v>
      </c>
      <c r="H6782" s="519" t="s">
        <v>72231</v>
      </c>
      <c r="I6782" s="519" t="s">
        <v>36</v>
      </c>
      <c r="J6782" s="650">
        <v>5547.37</v>
      </c>
    </row>
    <row r="6783" spans="1:10">
      <c r="A6783" s="519" t="s">
        <v>7000</v>
      </c>
      <c r="B6783" s="519"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3" s="519" t="s">
        <v>72233</v>
      </c>
      <c r="D6783" s="519" t="s">
        <v>72234</v>
      </c>
      <c r="E6783" s="519" t="s">
        <v>72213</v>
      </c>
      <c r="F6783" s="519" t="s">
        <v>72214</v>
      </c>
      <c r="G6783" s="519" t="s">
        <v>72235</v>
      </c>
      <c r="H6783" s="519" t="s">
        <v>38297</v>
      </c>
      <c r="I6783" s="519" t="s">
        <v>36</v>
      </c>
      <c r="J6783" s="650">
        <v>426.76</v>
      </c>
    </row>
    <row r="6784" spans="1:10">
      <c r="A6784" s="519" t="s">
        <v>7001</v>
      </c>
      <c r="B6784" s="519"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v>
      </c>
      <c r="C6784" s="519" t="s">
        <v>72233</v>
      </c>
      <c r="D6784" s="519" t="s">
        <v>72234</v>
      </c>
      <c r="E6784" s="519" t="s">
        <v>72213</v>
      </c>
      <c r="F6784" s="519" t="s">
        <v>72214</v>
      </c>
      <c r="G6784" s="519" t="s">
        <v>72235</v>
      </c>
      <c r="H6784" s="519" t="s">
        <v>38297</v>
      </c>
      <c r="I6784" s="519" t="s">
        <v>36</v>
      </c>
      <c r="J6784" s="650">
        <v>426.76</v>
      </c>
    </row>
    <row r="6785" spans="1:10">
      <c r="A6785" s="519" t="s">
        <v>7002</v>
      </c>
      <c r="B6785" s="519"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5" s="519" t="s">
        <v>72233</v>
      </c>
      <c r="D6785" s="519" t="s">
        <v>72234</v>
      </c>
      <c r="E6785" s="519" t="s">
        <v>72213</v>
      </c>
      <c r="F6785" s="519" t="s">
        <v>72214</v>
      </c>
      <c r="G6785" s="519" t="s">
        <v>72236</v>
      </c>
      <c r="H6785" s="519" t="s">
        <v>38297</v>
      </c>
      <c r="I6785" s="519" t="s">
        <v>36</v>
      </c>
      <c r="J6785" s="650">
        <v>510.18</v>
      </c>
    </row>
    <row r="6786" spans="1:10">
      <c r="A6786" s="519" t="s">
        <v>7003</v>
      </c>
      <c r="B6786" s="519" t="str">
        <f t="shared" si="105"/>
        <v>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v>
      </c>
      <c r="C6786" s="519" t="s">
        <v>72233</v>
      </c>
      <c r="D6786" s="519" t="s">
        <v>72234</v>
      </c>
      <c r="E6786" s="519" t="s">
        <v>72213</v>
      </c>
      <c r="F6786" s="519" t="s">
        <v>72214</v>
      </c>
      <c r="G6786" s="519" t="s">
        <v>72236</v>
      </c>
      <c r="H6786" s="519" t="s">
        <v>38297</v>
      </c>
      <c r="I6786" s="519" t="s">
        <v>36</v>
      </c>
      <c r="J6786" s="650">
        <v>510.18</v>
      </c>
    </row>
    <row r="6787" spans="1:10">
      <c r="A6787" s="519" t="s">
        <v>7004</v>
      </c>
      <c r="B6787" s="519"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7" s="519" t="s">
        <v>36461</v>
      </c>
      <c r="D6787" s="519" t="s">
        <v>72234</v>
      </c>
      <c r="E6787" s="519" t="s">
        <v>72213</v>
      </c>
      <c r="F6787" s="519" t="s">
        <v>72214</v>
      </c>
      <c r="G6787" s="519" t="s">
        <v>72237</v>
      </c>
      <c r="H6787" s="519" t="s">
        <v>38297</v>
      </c>
      <c r="I6787" s="519" t="s">
        <v>36</v>
      </c>
      <c r="J6787" s="650">
        <v>623.89</v>
      </c>
    </row>
    <row r="6788" spans="1:10">
      <c r="A6788" s="519" t="s">
        <v>7005</v>
      </c>
      <c r="B6788" s="519"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v>
      </c>
      <c r="C6788" s="519" t="s">
        <v>36461</v>
      </c>
      <c r="D6788" s="519" t="s">
        <v>72234</v>
      </c>
      <c r="E6788" s="519" t="s">
        <v>72213</v>
      </c>
      <c r="F6788" s="519" t="s">
        <v>72214</v>
      </c>
      <c r="G6788" s="519" t="s">
        <v>72237</v>
      </c>
      <c r="H6788" s="519" t="s">
        <v>38297</v>
      </c>
      <c r="I6788" s="519" t="s">
        <v>36</v>
      </c>
      <c r="J6788" s="650">
        <v>623.89</v>
      </c>
    </row>
    <row r="6789" spans="1:10">
      <c r="A6789" s="519" t="s">
        <v>7006</v>
      </c>
      <c r="B6789" s="519"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89" s="519" t="s">
        <v>36461</v>
      </c>
      <c r="D6789" s="519" t="s">
        <v>72234</v>
      </c>
      <c r="E6789" s="519" t="s">
        <v>72213</v>
      </c>
      <c r="F6789" s="519" t="s">
        <v>72214</v>
      </c>
      <c r="G6789" s="519" t="s">
        <v>72238</v>
      </c>
      <c r="H6789" s="519" t="s">
        <v>38297</v>
      </c>
      <c r="I6789" s="519" t="s">
        <v>36</v>
      </c>
      <c r="J6789" s="650">
        <v>711.74</v>
      </c>
    </row>
    <row r="6790" spans="1:10">
      <c r="A6790" s="519" t="s">
        <v>7007</v>
      </c>
      <c r="B6790" s="519"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v>
      </c>
      <c r="C6790" s="519" t="s">
        <v>36461</v>
      </c>
      <c r="D6790" s="519" t="s">
        <v>72234</v>
      </c>
      <c r="E6790" s="519" t="s">
        <v>72213</v>
      </c>
      <c r="F6790" s="519" t="s">
        <v>72214</v>
      </c>
      <c r="G6790" s="519" t="s">
        <v>72238</v>
      </c>
      <c r="H6790" s="519" t="s">
        <v>38297</v>
      </c>
      <c r="I6790" s="519" t="s">
        <v>36</v>
      </c>
      <c r="J6790" s="650">
        <v>711.74</v>
      </c>
    </row>
    <row r="6791" spans="1:10">
      <c r="A6791" s="519" t="s">
        <v>7008</v>
      </c>
      <c r="B6791" s="519" t="str">
        <f t="shared" si="105"/>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91" s="519" t="s">
        <v>36461</v>
      </c>
      <c r="D6791" s="519" t="s">
        <v>72234</v>
      </c>
      <c r="E6791" s="519" t="s">
        <v>72213</v>
      </c>
      <c r="F6791" s="519" t="s">
        <v>72214</v>
      </c>
      <c r="G6791" s="519" t="s">
        <v>72239</v>
      </c>
      <c r="H6791" s="519" t="s">
        <v>38297</v>
      </c>
      <c r="I6791" s="519" t="s">
        <v>36</v>
      </c>
      <c r="J6791" s="650">
        <v>939.05</v>
      </c>
    </row>
    <row r="6792" spans="1:10">
      <c r="A6792" s="519" t="s">
        <v>7009</v>
      </c>
      <c r="B6792" s="519" t="str">
        <f t="shared" ref="B6792:B6855" si="106">C6792&amp;D6792&amp;E6792&amp;F6792&amp;G6792&amp;H6792</f>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v>
      </c>
      <c r="C6792" s="519" t="s">
        <v>36461</v>
      </c>
      <c r="D6792" s="519" t="s">
        <v>72234</v>
      </c>
      <c r="E6792" s="519" t="s">
        <v>72213</v>
      </c>
      <c r="F6792" s="519" t="s">
        <v>72214</v>
      </c>
      <c r="G6792" s="519" t="s">
        <v>72239</v>
      </c>
      <c r="H6792" s="519" t="s">
        <v>38297</v>
      </c>
      <c r="I6792" s="519" t="s">
        <v>36</v>
      </c>
      <c r="J6792" s="650">
        <v>939.05</v>
      </c>
    </row>
    <row r="6793" spans="1:10">
      <c r="A6793" s="519" t="s">
        <v>7010</v>
      </c>
      <c r="B6793"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3" s="519" t="s">
        <v>36461</v>
      </c>
      <c r="D6793" s="519" t="s">
        <v>72234</v>
      </c>
      <c r="E6793" s="519" t="s">
        <v>72213</v>
      </c>
      <c r="F6793" s="519" t="s">
        <v>72214</v>
      </c>
      <c r="G6793" s="519" t="s">
        <v>72240</v>
      </c>
      <c r="H6793" s="519" t="s">
        <v>38297</v>
      </c>
      <c r="I6793" s="519" t="s">
        <v>36</v>
      </c>
      <c r="J6793" s="650">
        <v>1002.01</v>
      </c>
    </row>
    <row r="6794" spans="1:10">
      <c r="A6794" s="519" t="s">
        <v>7011</v>
      </c>
      <c r="B6794"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v>
      </c>
      <c r="C6794" s="519" t="s">
        <v>36461</v>
      </c>
      <c r="D6794" s="519" t="s">
        <v>72234</v>
      </c>
      <c r="E6794" s="519" t="s">
        <v>72213</v>
      </c>
      <c r="F6794" s="519" t="s">
        <v>72214</v>
      </c>
      <c r="G6794" s="519" t="s">
        <v>72240</v>
      </c>
      <c r="H6794" s="519" t="s">
        <v>38297</v>
      </c>
      <c r="I6794" s="519" t="s">
        <v>36</v>
      </c>
      <c r="J6794" s="650">
        <v>1002.01</v>
      </c>
    </row>
    <row r="6795" spans="1:10">
      <c r="A6795" s="519" t="s">
        <v>7012</v>
      </c>
      <c r="B6795" s="519"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5" s="519" t="s">
        <v>72233</v>
      </c>
      <c r="D6795" s="519" t="s">
        <v>72241</v>
      </c>
      <c r="E6795" s="519" t="s">
        <v>72213</v>
      </c>
      <c r="F6795" s="519" t="s">
        <v>72214</v>
      </c>
      <c r="G6795" s="519" t="s">
        <v>72242</v>
      </c>
      <c r="H6795" s="519" t="s">
        <v>38297</v>
      </c>
      <c r="I6795" s="519" t="s">
        <v>36</v>
      </c>
      <c r="J6795" s="650">
        <v>1173.17</v>
      </c>
    </row>
    <row r="6796" spans="1:10">
      <c r="A6796" s="519" t="s">
        <v>7013</v>
      </c>
      <c r="B6796" s="519" t="str">
        <f t="shared" si="106"/>
        <v>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v>
      </c>
      <c r="C6796" s="519" t="s">
        <v>72233</v>
      </c>
      <c r="D6796" s="519" t="s">
        <v>72241</v>
      </c>
      <c r="E6796" s="519" t="s">
        <v>72213</v>
      </c>
      <c r="F6796" s="519" t="s">
        <v>72214</v>
      </c>
      <c r="G6796" s="519" t="s">
        <v>72242</v>
      </c>
      <c r="H6796" s="519" t="s">
        <v>38297</v>
      </c>
      <c r="I6796" s="519" t="s">
        <v>36</v>
      </c>
      <c r="J6796" s="650">
        <v>1173.17</v>
      </c>
    </row>
    <row r="6797" spans="1:10">
      <c r="A6797" s="519" t="s">
        <v>7014</v>
      </c>
      <c r="B6797"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7" s="519" t="s">
        <v>36461</v>
      </c>
      <c r="D6797" s="519" t="s">
        <v>72234</v>
      </c>
      <c r="E6797" s="519" t="s">
        <v>72213</v>
      </c>
      <c r="F6797" s="519" t="s">
        <v>72214</v>
      </c>
      <c r="G6797" s="519" t="s">
        <v>72243</v>
      </c>
      <c r="H6797" s="519" t="s">
        <v>38297</v>
      </c>
      <c r="I6797" s="519" t="s">
        <v>36</v>
      </c>
      <c r="J6797" s="650">
        <v>1249.3900000000001</v>
      </c>
    </row>
    <row r="6798" spans="1:10">
      <c r="A6798" s="519" t="s">
        <v>7015</v>
      </c>
      <c r="B6798"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v>
      </c>
      <c r="C6798" s="519" t="s">
        <v>36461</v>
      </c>
      <c r="D6798" s="519" t="s">
        <v>72234</v>
      </c>
      <c r="E6798" s="519" t="s">
        <v>72213</v>
      </c>
      <c r="F6798" s="519" t="s">
        <v>72214</v>
      </c>
      <c r="G6798" s="519" t="s">
        <v>72243</v>
      </c>
      <c r="H6798" s="519" t="s">
        <v>38297</v>
      </c>
      <c r="I6798" s="519" t="s">
        <v>36</v>
      </c>
      <c r="J6798" s="650">
        <v>1249.3900000000001</v>
      </c>
    </row>
    <row r="6799" spans="1:10">
      <c r="A6799" s="519" t="s">
        <v>7016</v>
      </c>
      <c r="B6799"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799" s="519" t="s">
        <v>36461</v>
      </c>
      <c r="D6799" s="519" t="s">
        <v>72234</v>
      </c>
      <c r="E6799" s="519" t="s">
        <v>72213</v>
      </c>
      <c r="F6799" s="519" t="s">
        <v>72214</v>
      </c>
      <c r="G6799" s="519" t="s">
        <v>72244</v>
      </c>
      <c r="H6799" s="519" t="s">
        <v>38297</v>
      </c>
      <c r="I6799" s="519" t="s">
        <v>36</v>
      </c>
      <c r="J6799" s="650">
        <v>1615.41</v>
      </c>
    </row>
    <row r="6800" spans="1:10">
      <c r="A6800" s="519" t="s">
        <v>7017</v>
      </c>
      <c r="B6800"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v>
      </c>
      <c r="C6800" s="519" t="s">
        <v>36461</v>
      </c>
      <c r="D6800" s="519" t="s">
        <v>72234</v>
      </c>
      <c r="E6800" s="519" t="s">
        <v>72213</v>
      </c>
      <c r="F6800" s="519" t="s">
        <v>72214</v>
      </c>
      <c r="G6800" s="519" t="s">
        <v>72244</v>
      </c>
      <c r="H6800" s="519" t="s">
        <v>38297</v>
      </c>
      <c r="I6800" s="519" t="s">
        <v>36</v>
      </c>
      <c r="J6800" s="650">
        <v>1615.41</v>
      </c>
    </row>
    <row r="6801" spans="1:10">
      <c r="A6801" s="519" t="s">
        <v>7018</v>
      </c>
      <c r="B6801"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801" s="519" t="s">
        <v>36461</v>
      </c>
      <c r="D6801" s="519" t="s">
        <v>72234</v>
      </c>
      <c r="E6801" s="519" t="s">
        <v>72213</v>
      </c>
      <c r="F6801" s="519" t="s">
        <v>72214</v>
      </c>
      <c r="G6801" s="519" t="s">
        <v>72245</v>
      </c>
      <c r="H6801" s="519" t="s">
        <v>38297</v>
      </c>
      <c r="I6801" s="519" t="s">
        <v>36</v>
      </c>
      <c r="J6801" s="650">
        <v>2296.7399999999998</v>
      </c>
    </row>
    <row r="6802" spans="1:10">
      <c r="A6802" s="519" t="s">
        <v>7019</v>
      </c>
      <c r="B6802"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v>
      </c>
      <c r="C6802" s="519" t="s">
        <v>36461</v>
      </c>
      <c r="D6802" s="519" t="s">
        <v>72234</v>
      </c>
      <c r="E6802" s="519" t="s">
        <v>72213</v>
      </c>
      <c r="F6802" s="519" t="s">
        <v>72214</v>
      </c>
      <c r="G6802" s="519" t="s">
        <v>72245</v>
      </c>
      <c r="H6802" s="519" t="s">
        <v>38297</v>
      </c>
      <c r="I6802" s="519" t="s">
        <v>36</v>
      </c>
      <c r="J6802" s="650">
        <v>2296.7399999999998</v>
      </c>
    </row>
    <row r="6803" spans="1:10">
      <c r="A6803" s="519" t="s">
        <v>7020</v>
      </c>
      <c r="B6803"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3" s="519" t="s">
        <v>36461</v>
      </c>
      <c r="D6803" s="519" t="s">
        <v>72234</v>
      </c>
      <c r="E6803" s="519" t="s">
        <v>72213</v>
      </c>
      <c r="F6803" s="519" t="s">
        <v>72214</v>
      </c>
      <c r="G6803" s="519" t="s">
        <v>72246</v>
      </c>
      <c r="H6803" s="519" t="s">
        <v>38297</v>
      </c>
      <c r="I6803" s="519" t="s">
        <v>36</v>
      </c>
      <c r="J6803" s="650">
        <v>2665.9</v>
      </c>
    </row>
    <row r="6804" spans="1:10">
      <c r="A6804" s="519" t="s">
        <v>7021</v>
      </c>
      <c r="B6804"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v>
      </c>
      <c r="C6804" s="519" t="s">
        <v>36461</v>
      </c>
      <c r="D6804" s="519" t="s">
        <v>72234</v>
      </c>
      <c r="E6804" s="519" t="s">
        <v>72213</v>
      </c>
      <c r="F6804" s="519" t="s">
        <v>72214</v>
      </c>
      <c r="G6804" s="519" t="s">
        <v>72246</v>
      </c>
      <c r="H6804" s="519" t="s">
        <v>38297</v>
      </c>
      <c r="I6804" s="519" t="s">
        <v>36</v>
      </c>
      <c r="J6804" s="650">
        <v>2665.9</v>
      </c>
    </row>
    <row r="6805" spans="1:10">
      <c r="A6805" s="519" t="s">
        <v>7022</v>
      </c>
      <c r="B6805"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5" s="519" t="s">
        <v>36461</v>
      </c>
      <c r="D6805" s="519" t="s">
        <v>72234</v>
      </c>
      <c r="E6805" s="519" t="s">
        <v>72213</v>
      </c>
      <c r="F6805" s="519" t="s">
        <v>72214</v>
      </c>
      <c r="G6805" s="519" t="s">
        <v>72247</v>
      </c>
      <c r="H6805" s="519" t="s">
        <v>38297</v>
      </c>
      <c r="I6805" s="519" t="s">
        <v>36</v>
      </c>
      <c r="J6805" s="650">
        <v>3079.71</v>
      </c>
    </row>
    <row r="6806" spans="1:10">
      <c r="A6806" s="519" t="s">
        <v>7023</v>
      </c>
      <c r="B6806"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v>
      </c>
      <c r="C6806" s="519" t="s">
        <v>36461</v>
      </c>
      <c r="D6806" s="519" t="s">
        <v>72234</v>
      </c>
      <c r="E6806" s="519" t="s">
        <v>72213</v>
      </c>
      <c r="F6806" s="519" t="s">
        <v>72214</v>
      </c>
      <c r="G6806" s="519" t="s">
        <v>72247</v>
      </c>
      <c r="H6806" s="519" t="s">
        <v>38297</v>
      </c>
      <c r="I6806" s="519" t="s">
        <v>36</v>
      </c>
      <c r="J6806" s="650">
        <v>3079.71</v>
      </c>
    </row>
    <row r="6807" spans="1:10">
      <c r="A6807" s="519" t="s">
        <v>7024</v>
      </c>
      <c r="B6807"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7" s="519" t="s">
        <v>36461</v>
      </c>
      <c r="D6807" s="519" t="s">
        <v>72234</v>
      </c>
      <c r="E6807" s="519" t="s">
        <v>72213</v>
      </c>
      <c r="F6807" s="519" t="s">
        <v>72214</v>
      </c>
      <c r="G6807" s="519" t="s">
        <v>72248</v>
      </c>
      <c r="H6807" s="519" t="s">
        <v>72249</v>
      </c>
      <c r="I6807" s="519" t="s">
        <v>36</v>
      </c>
      <c r="J6807" s="650">
        <v>3620.51</v>
      </c>
    </row>
    <row r="6808" spans="1:10">
      <c r="A6808" s="519" t="s">
        <v>7025</v>
      </c>
      <c r="B6808"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v>
      </c>
      <c r="C6808" s="519" t="s">
        <v>36461</v>
      </c>
      <c r="D6808" s="519" t="s">
        <v>72234</v>
      </c>
      <c r="E6808" s="519" t="s">
        <v>72213</v>
      </c>
      <c r="F6808" s="519" t="s">
        <v>72214</v>
      </c>
      <c r="G6808" s="519" t="s">
        <v>72248</v>
      </c>
      <c r="H6808" s="519" t="s">
        <v>72249</v>
      </c>
      <c r="I6808" s="519" t="s">
        <v>36</v>
      </c>
      <c r="J6808" s="650">
        <v>3620.51</v>
      </c>
    </row>
    <row r="6809" spans="1:10">
      <c r="A6809" s="519" t="s">
        <v>7026</v>
      </c>
      <c r="B6809"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09" s="519" t="s">
        <v>36461</v>
      </c>
      <c r="D6809" s="519" t="s">
        <v>72234</v>
      </c>
      <c r="E6809" s="519" t="s">
        <v>72213</v>
      </c>
      <c r="F6809" s="519" t="s">
        <v>72214</v>
      </c>
      <c r="G6809" s="519" t="s">
        <v>72250</v>
      </c>
      <c r="H6809" s="519" t="s">
        <v>72249</v>
      </c>
      <c r="I6809" s="519" t="s">
        <v>36</v>
      </c>
      <c r="J6809" s="650">
        <v>4817.5600000000004</v>
      </c>
    </row>
    <row r="6810" spans="1:10">
      <c r="A6810" s="519" t="s">
        <v>7027</v>
      </c>
      <c r="B6810" s="519" t="str">
        <f t="shared" si="106"/>
        <v>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v>
      </c>
      <c r="C6810" s="519" t="s">
        <v>36461</v>
      </c>
      <c r="D6810" s="519" t="s">
        <v>72234</v>
      </c>
      <c r="E6810" s="519" t="s">
        <v>72213</v>
      </c>
      <c r="F6810" s="519" t="s">
        <v>72214</v>
      </c>
      <c r="G6810" s="519" t="s">
        <v>72250</v>
      </c>
      <c r="H6810" s="519" t="s">
        <v>72249</v>
      </c>
      <c r="I6810" s="519" t="s">
        <v>36</v>
      </c>
      <c r="J6810" s="650">
        <v>4817.5600000000004</v>
      </c>
    </row>
    <row r="6811" spans="1:10">
      <c r="A6811" s="519" t="s">
        <v>7028</v>
      </c>
      <c r="B6811" s="519"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11" s="519" t="s">
        <v>72251</v>
      </c>
      <c r="D6811" s="519" t="s">
        <v>72252</v>
      </c>
      <c r="E6811" s="519" t="s">
        <v>72253</v>
      </c>
      <c r="F6811" s="519" t="s">
        <v>72254</v>
      </c>
      <c r="G6811" s="519" t="s">
        <v>72255</v>
      </c>
      <c r="H6811" s="519" t="s">
        <v>72256</v>
      </c>
      <c r="I6811" s="519" t="s">
        <v>36</v>
      </c>
      <c r="J6811" s="650">
        <v>423.34</v>
      </c>
    </row>
    <row r="6812" spans="1:10">
      <c r="A6812" s="519" t="s">
        <v>7029</v>
      </c>
      <c r="B6812" s="519"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v>
      </c>
      <c r="C6812" s="519" t="s">
        <v>72251</v>
      </c>
      <c r="D6812" s="519" t="s">
        <v>72252</v>
      </c>
      <c r="E6812" s="519" t="s">
        <v>72253</v>
      </c>
      <c r="F6812" s="519" t="s">
        <v>72254</v>
      </c>
      <c r="G6812" s="519" t="s">
        <v>72255</v>
      </c>
      <c r="H6812" s="519" t="s">
        <v>72256</v>
      </c>
      <c r="I6812" s="519" t="s">
        <v>36</v>
      </c>
      <c r="J6812" s="650">
        <v>423.34</v>
      </c>
    </row>
    <row r="6813" spans="1:10">
      <c r="A6813" s="519" t="s">
        <v>7030</v>
      </c>
      <c r="B6813" s="519"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3" s="519" t="s">
        <v>72251</v>
      </c>
      <c r="D6813" s="519" t="s">
        <v>72252</v>
      </c>
      <c r="E6813" s="519" t="s">
        <v>72253</v>
      </c>
      <c r="F6813" s="519" t="s">
        <v>72254</v>
      </c>
      <c r="G6813" s="519" t="s">
        <v>72255</v>
      </c>
      <c r="H6813" s="519" t="s">
        <v>72257</v>
      </c>
      <c r="I6813" s="519" t="s">
        <v>36</v>
      </c>
      <c r="J6813" s="650">
        <v>423.48</v>
      </c>
    </row>
    <row r="6814" spans="1:10">
      <c r="A6814" s="519" t="s">
        <v>7031</v>
      </c>
      <c r="B6814" s="519" t="str">
        <f t="shared" si="106"/>
        <v>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v>
      </c>
      <c r="C6814" s="519" t="s">
        <v>72251</v>
      </c>
      <c r="D6814" s="519" t="s">
        <v>72252</v>
      </c>
      <c r="E6814" s="519" t="s">
        <v>72253</v>
      </c>
      <c r="F6814" s="519" t="s">
        <v>72254</v>
      </c>
      <c r="G6814" s="519" t="s">
        <v>72255</v>
      </c>
      <c r="H6814" s="519" t="s">
        <v>72257</v>
      </c>
      <c r="I6814" s="519" t="s">
        <v>36</v>
      </c>
      <c r="J6814" s="650">
        <v>423.48</v>
      </c>
    </row>
    <row r="6815" spans="1:10">
      <c r="A6815" s="519" t="s">
        <v>7032</v>
      </c>
      <c r="B6815"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5" s="519" t="s">
        <v>72251</v>
      </c>
      <c r="D6815" s="519" t="s">
        <v>72252</v>
      </c>
      <c r="E6815" s="519" t="s">
        <v>72258</v>
      </c>
      <c r="F6815" s="519" t="s">
        <v>72254</v>
      </c>
      <c r="G6815" s="519" t="s">
        <v>72255</v>
      </c>
      <c r="H6815" s="519" t="s">
        <v>72259</v>
      </c>
      <c r="I6815" s="519" t="s">
        <v>36</v>
      </c>
      <c r="J6815" s="650">
        <v>488.83</v>
      </c>
    </row>
    <row r="6816" spans="1:10">
      <c r="A6816" s="519" t="s">
        <v>7033</v>
      </c>
      <c r="B6816"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v>
      </c>
      <c r="C6816" s="519" t="s">
        <v>72251</v>
      </c>
      <c r="D6816" s="519" t="s">
        <v>72252</v>
      </c>
      <c r="E6816" s="519" t="s">
        <v>72258</v>
      </c>
      <c r="F6816" s="519" t="s">
        <v>72254</v>
      </c>
      <c r="G6816" s="519" t="s">
        <v>72255</v>
      </c>
      <c r="H6816" s="519" t="s">
        <v>72259</v>
      </c>
      <c r="I6816" s="519" t="s">
        <v>36</v>
      </c>
      <c r="J6816" s="650">
        <v>488.83</v>
      </c>
    </row>
    <row r="6817" spans="1:10">
      <c r="A6817" s="519" t="s">
        <v>7034</v>
      </c>
      <c r="B6817"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7" s="519" t="s">
        <v>72251</v>
      </c>
      <c r="D6817" s="519" t="s">
        <v>72252</v>
      </c>
      <c r="E6817" s="519" t="s">
        <v>72258</v>
      </c>
      <c r="F6817" s="519" t="s">
        <v>72254</v>
      </c>
      <c r="G6817" s="519" t="s">
        <v>72255</v>
      </c>
      <c r="H6817" s="519" t="s">
        <v>72260</v>
      </c>
      <c r="I6817" s="519" t="s">
        <v>36</v>
      </c>
      <c r="J6817" s="650">
        <v>571.72</v>
      </c>
    </row>
    <row r="6818" spans="1:10">
      <c r="A6818" s="519" t="s">
        <v>7035</v>
      </c>
      <c r="B6818"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v>
      </c>
      <c r="C6818" s="519" t="s">
        <v>72251</v>
      </c>
      <c r="D6818" s="519" t="s">
        <v>72252</v>
      </c>
      <c r="E6818" s="519" t="s">
        <v>72258</v>
      </c>
      <c r="F6818" s="519" t="s">
        <v>72254</v>
      </c>
      <c r="G6818" s="519" t="s">
        <v>72255</v>
      </c>
      <c r="H6818" s="519" t="s">
        <v>72260</v>
      </c>
      <c r="I6818" s="519" t="s">
        <v>36</v>
      </c>
      <c r="J6818" s="650">
        <v>571.72</v>
      </c>
    </row>
    <row r="6819" spans="1:10">
      <c r="A6819" s="519" t="s">
        <v>7036</v>
      </c>
      <c r="B6819"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19" s="519" t="s">
        <v>72251</v>
      </c>
      <c r="D6819" s="519" t="s">
        <v>72252</v>
      </c>
      <c r="E6819" s="519" t="s">
        <v>72258</v>
      </c>
      <c r="F6819" s="519" t="s">
        <v>72254</v>
      </c>
      <c r="G6819" s="519" t="s">
        <v>72255</v>
      </c>
      <c r="H6819" s="519" t="s">
        <v>72261</v>
      </c>
      <c r="I6819" s="519" t="s">
        <v>36</v>
      </c>
      <c r="J6819" s="650">
        <v>709.51</v>
      </c>
    </row>
    <row r="6820" spans="1:10">
      <c r="A6820" s="519" t="s">
        <v>7037</v>
      </c>
      <c r="B6820"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v>
      </c>
      <c r="C6820" s="519" t="s">
        <v>72251</v>
      </c>
      <c r="D6820" s="519" t="s">
        <v>72252</v>
      </c>
      <c r="E6820" s="519" t="s">
        <v>72258</v>
      </c>
      <c r="F6820" s="519" t="s">
        <v>72254</v>
      </c>
      <c r="G6820" s="519" t="s">
        <v>72255</v>
      </c>
      <c r="H6820" s="519" t="s">
        <v>72261</v>
      </c>
      <c r="I6820" s="519" t="s">
        <v>36</v>
      </c>
      <c r="J6820" s="650">
        <v>709.51</v>
      </c>
    </row>
    <row r="6821" spans="1:10">
      <c r="A6821" s="519" t="s">
        <v>7038</v>
      </c>
      <c r="B6821"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21" s="519" t="s">
        <v>72251</v>
      </c>
      <c r="D6821" s="519" t="s">
        <v>72252</v>
      </c>
      <c r="E6821" s="519" t="s">
        <v>72258</v>
      </c>
      <c r="F6821" s="519" t="s">
        <v>72254</v>
      </c>
      <c r="G6821" s="519" t="s">
        <v>72255</v>
      </c>
      <c r="H6821" s="519" t="s">
        <v>72262</v>
      </c>
      <c r="I6821" s="519" t="s">
        <v>36</v>
      </c>
      <c r="J6821" s="650">
        <v>800.97</v>
      </c>
    </row>
    <row r="6822" spans="1:10">
      <c r="A6822" s="519" t="s">
        <v>7039</v>
      </c>
      <c r="B6822"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v>
      </c>
      <c r="C6822" s="519" t="s">
        <v>72251</v>
      </c>
      <c r="D6822" s="519" t="s">
        <v>72252</v>
      </c>
      <c r="E6822" s="519" t="s">
        <v>72258</v>
      </c>
      <c r="F6822" s="519" t="s">
        <v>72254</v>
      </c>
      <c r="G6822" s="519" t="s">
        <v>72255</v>
      </c>
      <c r="H6822" s="519" t="s">
        <v>72262</v>
      </c>
      <c r="I6822" s="519" t="s">
        <v>36</v>
      </c>
      <c r="J6822" s="650">
        <v>800.97</v>
      </c>
    </row>
    <row r="6823" spans="1:10">
      <c r="A6823" s="519" t="s">
        <v>7040</v>
      </c>
      <c r="B6823" s="51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3" s="519" t="s">
        <v>72251</v>
      </c>
      <c r="D6823" s="519" t="s">
        <v>72252</v>
      </c>
      <c r="E6823" s="519" t="s">
        <v>72258</v>
      </c>
      <c r="F6823" s="519" t="s">
        <v>72263</v>
      </c>
      <c r="G6823" s="519" t="s">
        <v>72255</v>
      </c>
      <c r="H6823" s="519" t="s">
        <v>72264</v>
      </c>
      <c r="I6823" s="519" t="s">
        <v>36</v>
      </c>
      <c r="J6823" s="650">
        <v>1070.78</v>
      </c>
    </row>
    <row r="6824" spans="1:10">
      <c r="A6824" s="519" t="s">
        <v>7041</v>
      </c>
      <c r="B6824" s="51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v>
      </c>
      <c r="C6824" s="519" t="s">
        <v>72251</v>
      </c>
      <c r="D6824" s="519" t="s">
        <v>72252</v>
      </c>
      <c r="E6824" s="519" t="s">
        <v>72258</v>
      </c>
      <c r="F6824" s="519" t="s">
        <v>72263</v>
      </c>
      <c r="G6824" s="519" t="s">
        <v>72255</v>
      </c>
      <c r="H6824" s="519" t="s">
        <v>72264</v>
      </c>
      <c r="I6824" s="519" t="s">
        <v>36</v>
      </c>
      <c r="J6824" s="650">
        <v>1070.78</v>
      </c>
    </row>
    <row r="6825" spans="1:10">
      <c r="A6825" s="519" t="s">
        <v>7042</v>
      </c>
      <c r="B6825"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5" s="519" t="s">
        <v>72251</v>
      </c>
      <c r="D6825" s="519" t="s">
        <v>72252</v>
      </c>
      <c r="E6825" s="519" t="s">
        <v>72258</v>
      </c>
      <c r="F6825" s="519" t="s">
        <v>72254</v>
      </c>
      <c r="G6825" s="519" t="s">
        <v>72255</v>
      </c>
      <c r="H6825" s="519" t="s">
        <v>72265</v>
      </c>
      <c r="I6825" s="519" t="s">
        <v>36</v>
      </c>
      <c r="J6825" s="650">
        <v>1171.08</v>
      </c>
    </row>
    <row r="6826" spans="1:10">
      <c r="A6826" s="519" t="s">
        <v>7043</v>
      </c>
      <c r="B6826"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v>
      </c>
      <c r="C6826" s="519" t="s">
        <v>72251</v>
      </c>
      <c r="D6826" s="519" t="s">
        <v>72252</v>
      </c>
      <c r="E6826" s="519" t="s">
        <v>72258</v>
      </c>
      <c r="F6826" s="519" t="s">
        <v>72254</v>
      </c>
      <c r="G6826" s="519" t="s">
        <v>72255</v>
      </c>
      <c r="H6826" s="519" t="s">
        <v>72265</v>
      </c>
      <c r="I6826" s="519" t="s">
        <v>36</v>
      </c>
      <c r="J6826" s="650">
        <v>1171.08</v>
      </c>
    </row>
    <row r="6827" spans="1:10">
      <c r="A6827" s="519" t="s">
        <v>7044</v>
      </c>
      <c r="B6827" s="51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7" s="519" t="s">
        <v>72251</v>
      </c>
      <c r="D6827" s="519" t="s">
        <v>72252</v>
      </c>
      <c r="E6827" s="519" t="s">
        <v>72258</v>
      </c>
      <c r="F6827" s="519" t="s">
        <v>72263</v>
      </c>
      <c r="G6827" s="519" t="s">
        <v>72255</v>
      </c>
      <c r="H6827" s="519" t="s">
        <v>72266</v>
      </c>
      <c r="I6827" s="519" t="s">
        <v>36</v>
      </c>
      <c r="J6827" s="650">
        <v>1340.42</v>
      </c>
    </row>
    <row r="6828" spans="1:10">
      <c r="A6828" s="519" t="s">
        <v>7045</v>
      </c>
      <c r="B6828" s="51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v>
      </c>
      <c r="C6828" s="519" t="s">
        <v>72251</v>
      </c>
      <c r="D6828" s="519" t="s">
        <v>72252</v>
      </c>
      <c r="E6828" s="519" t="s">
        <v>72258</v>
      </c>
      <c r="F6828" s="519" t="s">
        <v>72263</v>
      </c>
      <c r="G6828" s="519" t="s">
        <v>72255</v>
      </c>
      <c r="H6828" s="519" t="s">
        <v>72266</v>
      </c>
      <c r="I6828" s="519" t="s">
        <v>36</v>
      </c>
      <c r="J6828" s="650">
        <v>1340.42</v>
      </c>
    </row>
    <row r="6829" spans="1:10">
      <c r="A6829" s="519" t="s">
        <v>7046</v>
      </c>
      <c r="B6829"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29" s="519" t="s">
        <v>72251</v>
      </c>
      <c r="D6829" s="519" t="s">
        <v>72252</v>
      </c>
      <c r="E6829" s="519" t="s">
        <v>72258</v>
      </c>
      <c r="F6829" s="519" t="s">
        <v>72254</v>
      </c>
      <c r="G6829" s="519" t="s">
        <v>72255</v>
      </c>
      <c r="H6829" s="519" t="s">
        <v>72267</v>
      </c>
      <c r="I6829" s="519" t="s">
        <v>36</v>
      </c>
      <c r="J6829" s="650">
        <v>1439.71</v>
      </c>
    </row>
    <row r="6830" spans="1:10">
      <c r="A6830" s="519" t="s">
        <v>7047</v>
      </c>
      <c r="B6830"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v>
      </c>
      <c r="C6830" s="519" t="s">
        <v>72251</v>
      </c>
      <c r="D6830" s="519" t="s">
        <v>72252</v>
      </c>
      <c r="E6830" s="519" t="s">
        <v>72258</v>
      </c>
      <c r="F6830" s="519" t="s">
        <v>72254</v>
      </c>
      <c r="G6830" s="519" t="s">
        <v>72255</v>
      </c>
      <c r="H6830" s="519" t="s">
        <v>72267</v>
      </c>
      <c r="I6830" s="519" t="s">
        <v>36</v>
      </c>
      <c r="J6830" s="650">
        <v>1439.71</v>
      </c>
    </row>
    <row r="6831" spans="1:10">
      <c r="A6831" s="519" t="s">
        <v>7048</v>
      </c>
      <c r="B6831"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31" s="519" t="s">
        <v>72251</v>
      </c>
      <c r="D6831" s="519" t="s">
        <v>72252</v>
      </c>
      <c r="E6831" s="519" t="s">
        <v>72258</v>
      </c>
      <c r="F6831" s="519" t="s">
        <v>72254</v>
      </c>
      <c r="G6831" s="519" t="s">
        <v>72255</v>
      </c>
      <c r="H6831" s="519" t="s">
        <v>72268</v>
      </c>
      <c r="I6831" s="519" t="s">
        <v>36</v>
      </c>
      <c r="J6831" s="650">
        <v>1911.15</v>
      </c>
    </row>
    <row r="6832" spans="1:10">
      <c r="A6832" s="519" t="s">
        <v>7049</v>
      </c>
      <c r="B6832"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v>
      </c>
      <c r="C6832" s="519" t="s">
        <v>72251</v>
      </c>
      <c r="D6832" s="519" t="s">
        <v>72252</v>
      </c>
      <c r="E6832" s="519" t="s">
        <v>72258</v>
      </c>
      <c r="F6832" s="519" t="s">
        <v>72254</v>
      </c>
      <c r="G6832" s="519" t="s">
        <v>72255</v>
      </c>
      <c r="H6832" s="519" t="s">
        <v>72268</v>
      </c>
      <c r="I6832" s="519" t="s">
        <v>36</v>
      </c>
      <c r="J6832" s="650">
        <v>1911.15</v>
      </c>
    </row>
    <row r="6833" spans="1:10">
      <c r="A6833" s="519" t="s">
        <v>7050</v>
      </c>
      <c r="B6833"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3" s="519" t="s">
        <v>72251</v>
      </c>
      <c r="D6833" s="519" t="s">
        <v>72252</v>
      </c>
      <c r="E6833" s="519" t="s">
        <v>72258</v>
      </c>
      <c r="F6833" s="519" t="s">
        <v>72254</v>
      </c>
      <c r="G6833" s="519" t="s">
        <v>72255</v>
      </c>
      <c r="H6833" s="519" t="s">
        <v>72269</v>
      </c>
      <c r="I6833" s="519" t="s">
        <v>36</v>
      </c>
      <c r="J6833" s="650">
        <v>2790.4</v>
      </c>
    </row>
    <row r="6834" spans="1:10">
      <c r="A6834" s="519" t="s">
        <v>7051</v>
      </c>
      <c r="B6834"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v>
      </c>
      <c r="C6834" s="519" t="s">
        <v>72251</v>
      </c>
      <c r="D6834" s="519" t="s">
        <v>72252</v>
      </c>
      <c r="E6834" s="519" t="s">
        <v>72258</v>
      </c>
      <c r="F6834" s="519" t="s">
        <v>72254</v>
      </c>
      <c r="G6834" s="519" t="s">
        <v>72255</v>
      </c>
      <c r="H6834" s="519" t="s">
        <v>72269</v>
      </c>
      <c r="I6834" s="519" t="s">
        <v>36</v>
      </c>
      <c r="J6834" s="650">
        <v>2790.4</v>
      </c>
    </row>
    <row r="6835" spans="1:10">
      <c r="A6835" s="519" t="s">
        <v>7052</v>
      </c>
      <c r="B6835"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5" s="519" t="s">
        <v>72251</v>
      </c>
      <c r="D6835" s="519" t="s">
        <v>72252</v>
      </c>
      <c r="E6835" s="519" t="s">
        <v>72258</v>
      </c>
      <c r="F6835" s="519" t="s">
        <v>72254</v>
      </c>
      <c r="G6835" s="519" t="s">
        <v>72255</v>
      </c>
      <c r="H6835" s="519" t="s">
        <v>72270</v>
      </c>
      <c r="I6835" s="519" t="s">
        <v>36</v>
      </c>
      <c r="J6835" s="650">
        <v>3268.32</v>
      </c>
    </row>
    <row r="6836" spans="1:10">
      <c r="A6836" s="519" t="s">
        <v>7053</v>
      </c>
      <c r="B6836"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v>
      </c>
      <c r="C6836" s="519" t="s">
        <v>72251</v>
      </c>
      <c r="D6836" s="519" t="s">
        <v>72252</v>
      </c>
      <c r="E6836" s="519" t="s">
        <v>72258</v>
      </c>
      <c r="F6836" s="519" t="s">
        <v>72254</v>
      </c>
      <c r="G6836" s="519" t="s">
        <v>72255</v>
      </c>
      <c r="H6836" s="519" t="s">
        <v>72270</v>
      </c>
      <c r="I6836" s="519" t="s">
        <v>36</v>
      </c>
      <c r="J6836" s="650">
        <v>3268.32</v>
      </c>
    </row>
    <row r="6837" spans="1:10">
      <c r="A6837" s="519" t="s">
        <v>7054</v>
      </c>
      <c r="B6837"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7" s="519" t="s">
        <v>72251</v>
      </c>
      <c r="D6837" s="519" t="s">
        <v>72252</v>
      </c>
      <c r="E6837" s="519" t="s">
        <v>72258</v>
      </c>
      <c r="F6837" s="519" t="s">
        <v>72254</v>
      </c>
      <c r="G6837" s="519" t="s">
        <v>72255</v>
      </c>
      <c r="H6837" s="519" t="s">
        <v>72271</v>
      </c>
      <c r="I6837" s="519" t="s">
        <v>36</v>
      </c>
      <c r="J6837" s="650">
        <v>3886.25</v>
      </c>
    </row>
    <row r="6838" spans="1:10">
      <c r="A6838" s="519" t="s">
        <v>7055</v>
      </c>
      <c r="B6838" s="519" t="str">
        <f t="shared" si="106"/>
        <v>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v>
      </c>
      <c r="C6838" s="519" t="s">
        <v>72251</v>
      </c>
      <c r="D6838" s="519" t="s">
        <v>72252</v>
      </c>
      <c r="E6838" s="519" t="s">
        <v>72258</v>
      </c>
      <c r="F6838" s="519" t="s">
        <v>72254</v>
      </c>
      <c r="G6838" s="519" t="s">
        <v>72255</v>
      </c>
      <c r="H6838" s="519" t="s">
        <v>72271</v>
      </c>
      <c r="I6838" s="519" t="s">
        <v>36</v>
      </c>
      <c r="J6838" s="650">
        <v>3886.25</v>
      </c>
    </row>
    <row r="6839" spans="1:10">
      <c r="A6839" s="519" t="s">
        <v>7056</v>
      </c>
      <c r="B6839" s="51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39" s="519" t="s">
        <v>72251</v>
      </c>
      <c r="D6839" s="519" t="s">
        <v>72252</v>
      </c>
      <c r="E6839" s="519" t="s">
        <v>72258</v>
      </c>
      <c r="F6839" s="519" t="s">
        <v>72263</v>
      </c>
      <c r="G6839" s="519" t="s">
        <v>72255</v>
      </c>
      <c r="H6839" s="519" t="s">
        <v>72272</v>
      </c>
      <c r="I6839" s="519" t="s">
        <v>36</v>
      </c>
      <c r="J6839" s="650">
        <v>4555.63</v>
      </c>
    </row>
    <row r="6840" spans="1:10">
      <c r="A6840" s="519" t="s">
        <v>7057</v>
      </c>
      <c r="B6840" s="51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v>
      </c>
      <c r="C6840" s="519" t="s">
        <v>72251</v>
      </c>
      <c r="D6840" s="519" t="s">
        <v>72252</v>
      </c>
      <c r="E6840" s="519" t="s">
        <v>72258</v>
      </c>
      <c r="F6840" s="519" t="s">
        <v>72263</v>
      </c>
      <c r="G6840" s="519" t="s">
        <v>72255</v>
      </c>
      <c r="H6840" s="519" t="s">
        <v>72272</v>
      </c>
      <c r="I6840" s="519" t="s">
        <v>36</v>
      </c>
      <c r="J6840" s="650">
        <v>4555.63</v>
      </c>
    </row>
    <row r="6841" spans="1:10">
      <c r="A6841" s="519" t="s">
        <v>7058</v>
      </c>
      <c r="B6841" s="51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41" s="519" t="s">
        <v>72251</v>
      </c>
      <c r="D6841" s="519" t="s">
        <v>72252</v>
      </c>
      <c r="E6841" s="519" t="s">
        <v>72258</v>
      </c>
      <c r="F6841" s="519" t="s">
        <v>72263</v>
      </c>
      <c r="G6841" s="519" t="s">
        <v>72255</v>
      </c>
      <c r="H6841" s="519" t="s">
        <v>72273</v>
      </c>
      <c r="I6841" s="519" t="s">
        <v>36</v>
      </c>
      <c r="J6841" s="650">
        <v>6378.06</v>
      </c>
    </row>
    <row r="6842" spans="1:10">
      <c r="A6842" s="519" t="s">
        <v>7059</v>
      </c>
      <c r="B6842" s="519" t="str">
        <f t="shared" si="106"/>
        <v>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v>
      </c>
      <c r="C6842" s="519" t="s">
        <v>72251</v>
      </c>
      <c r="D6842" s="519" t="s">
        <v>72252</v>
      </c>
      <c r="E6842" s="519" t="s">
        <v>72258</v>
      </c>
      <c r="F6842" s="519" t="s">
        <v>72263</v>
      </c>
      <c r="G6842" s="519" t="s">
        <v>72255</v>
      </c>
      <c r="H6842" s="519" t="s">
        <v>72273</v>
      </c>
      <c r="I6842" s="519" t="s">
        <v>36</v>
      </c>
      <c r="J6842" s="650">
        <v>6378.06</v>
      </c>
    </row>
    <row r="6843" spans="1:10">
      <c r="A6843" s="519" t="s">
        <v>7060</v>
      </c>
      <c r="B6843" s="5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3" s="519" t="s">
        <v>72274</v>
      </c>
      <c r="D6843" s="519" t="s">
        <v>72275</v>
      </c>
      <c r="E6843" s="519" t="s">
        <v>72276</v>
      </c>
      <c r="F6843" s="519" t="s">
        <v>72277</v>
      </c>
      <c r="G6843" s="519" t="s">
        <v>72278</v>
      </c>
      <c r="H6843" s="519" t="s">
        <v>72279</v>
      </c>
      <c r="I6843" s="519" t="s">
        <v>5</v>
      </c>
      <c r="J6843" s="650">
        <v>1404.92</v>
      </c>
    </row>
    <row r="6844" spans="1:10">
      <c r="A6844" s="519" t="s">
        <v>7061</v>
      </c>
      <c r="B6844" s="5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v>
      </c>
      <c r="C6844" s="519" t="s">
        <v>72274</v>
      </c>
      <c r="D6844" s="519" t="s">
        <v>72275</v>
      </c>
      <c r="E6844" s="519" t="s">
        <v>72276</v>
      </c>
      <c r="F6844" s="519" t="s">
        <v>72277</v>
      </c>
      <c r="G6844" s="519" t="s">
        <v>72278</v>
      </c>
      <c r="H6844" s="519" t="s">
        <v>72279</v>
      </c>
      <c r="I6844" s="519" t="s">
        <v>5</v>
      </c>
      <c r="J6844" s="650">
        <v>1404.92</v>
      </c>
    </row>
    <row r="6845" spans="1:10">
      <c r="A6845" s="519" t="s">
        <v>7062</v>
      </c>
      <c r="B6845" s="519"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5" s="519" t="s">
        <v>72274</v>
      </c>
      <c r="D6845" s="519" t="s">
        <v>72275</v>
      </c>
      <c r="E6845" s="519" t="s">
        <v>72280</v>
      </c>
      <c r="F6845" s="519" t="s">
        <v>72281</v>
      </c>
      <c r="G6845" s="519" t="s">
        <v>72282</v>
      </c>
      <c r="H6845" s="519" t="s">
        <v>72283</v>
      </c>
      <c r="I6845" s="519" t="s">
        <v>5</v>
      </c>
      <c r="J6845" s="650">
        <v>1563.75</v>
      </c>
    </row>
    <row r="6846" spans="1:10">
      <c r="A6846" s="519" t="s">
        <v>7063</v>
      </c>
      <c r="B6846" s="519" t="str">
        <f t="shared" si="106"/>
        <v>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v>
      </c>
      <c r="C6846" s="519" t="s">
        <v>72274</v>
      </c>
      <c r="D6846" s="519" t="s">
        <v>72275</v>
      </c>
      <c r="E6846" s="519" t="s">
        <v>72280</v>
      </c>
      <c r="F6846" s="519" t="s">
        <v>72281</v>
      </c>
      <c r="G6846" s="519" t="s">
        <v>72282</v>
      </c>
      <c r="H6846" s="519" t="s">
        <v>72283</v>
      </c>
      <c r="I6846" s="519" t="s">
        <v>5</v>
      </c>
      <c r="J6846" s="650">
        <v>1563.75</v>
      </c>
    </row>
    <row r="6847" spans="1:10">
      <c r="A6847" s="519" t="s">
        <v>7064</v>
      </c>
      <c r="B6847" s="5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7" s="519" t="s">
        <v>72274</v>
      </c>
      <c r="D6847" s="519" t="s">
        <v>72275</v>
      </c>
      <c r="E6847" s="519" t="s">
        <v>72276</v>
      </c>
      <c r="F6847" s="519" t="s">
        <v>72277</v>
      </c>
      <c r="G6847" s="519" t="s">
        <v>72284</v>
      </c>
      <c r="H6847" s="519" t="s">
        <v>72285</v>
      </c>
      <c r="I6847" s="519" t="s">
        <v>5</v>
      </c>
      <c r="J6847" s="650">
        <v>1929.74</v>
      </c>
    </row>
    <row r="6848" spans="1:10">
      <c r="A6848" s="519" t="s">
        <v>7065</v>
      </c>
      <c r="B6848" s="5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v>
      </c>
      <c r="C6848" s="519" t="s">
        <v>72274</v>
      </c>
      <c r="D6848" s="519" t="s">
        <v>72275</v>
      </c>
      <c r="E6848" s="519" t="s">
        <v>72276</v>
      </c>
      <c r="F6848" s="519" t="s">
        <v>72277</v>
      </c>
      <c r="G6848" s="519" t="s">
        <v>72284</v>
      </c>
      <c r="H6848" s="519" t="s">
        <v>72285</v>
      </c>
      <c r="I6848" s="519" t="s">
        <v>5</v>
      </c>
      <c r="J6848" s="650">
        <v>1929.74</v>
      </c>
    </row>
    <row r="6849" spans="1:10">
      <c r="A6849" s="519" t="s">
        <v>7066</v>
      </c>
      <c r="B6849" s="5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49" s="519" t="s">
        <v>72274</v>
      </c>
      <c r="D6849" s="519" t="s">
        <v>72275</v>
      </c>
      <c r="E6849" s="519" t="s">
        <v>72276</v>
      </c>
      <c r="F6849" s="519" t="s">
        <v>72277</v>
      </c>
      <c r="G6849" s="519" t="s">
        <v>72286</v>
      </c>
      <c r="H6849" s="519" t="s">
        <v>72285</v>
      </c>
      <c r="I6849" s="519" t="s">
        <v>5</v>
      </c>
      <c r="J6849" s="650">
        <v>2331.29</v>
      </c>
    </row>
    <row r="6850" spans="1:10">
      <c r="A6850" s="519" t="s">
        <v>7067</v>
      </c>
      <c r="B6850" s="5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v>
      </c>
      <c r="C6850" s="519" t="s">
        <v>72274</v>
      </c>
      <c r="D6850" s="519" t="s">
        <v>72275</v>
      </c>
      <c r="E6850" s="519" t="s">
        <v>72276</v>
      </c>
      <c r="F6850" s="519" t="s">
        <v>72277</v>
      </c>
      <c r="G6850" s="519" t="s">
        <v>72286</v>
      </c>
      <c r="H6850" s="519" t="s">
        <v>72285</v>
      </c>
      <c r="I6850" s="519" t="s">
        <v>5</v>
      </c>
      <c r="J6850" s="650">
        <v>2331.29</v>
      </c>
    </row>
    <row r="6851" spans="1:10">
      <c r="A6851" s="519" t="s">
        <v>7068</v>
      </c>
      <c r="B6851" s="5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51" s="519" t="s">
        <v>72274</v>
      </c>
      <c r="D6851" s="519" t="s">
        <v>72275</v>
      </c>
      <c r="E6851" s="519" t="s">
        <v>72276</v>
      </c>
      <c r="F6851" s="519" t="s">
        <v>72277</v>
      </c>
      <c r="G6851" s="519" t="s">
        <v>72287</v>
      </c>
      <c r="H6851" s="519" t="s">
        <v>72285</v>
      </c>
      <c r="I6851" s="519" t="s">
        <v>5</v>
      </c>
      <c r="J6851" s="650">
        <v>2756.56</v>
      </c>
    </row>
    <row r="6852" spans="1:10">
      <c r="A6852" s="519" t="s">
        <v>7069</v>
      </c>
      <c r="B6852" s="5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v>
      </c>
      <c r="C6852" s="519" t="s">
        <v>72274</v>
      </c>
      <c r="D6852" s="519" t="s">
        <v>72275</v>
      </c>
      <c r="E6852" s="519" t="s">
        <v>72276</v>
      </c>
      <c r="F6852" s="519" t="s">
        <v>72277</v>
      </c>
      <c r="G6852" s="519" t="s">
        <v>72287</v>
      </c>
      <c r="H6852" s="519" t="s">
        <v>72285</v>
      </c>
      <c r="I6852" s="519" t="s">
        <v>5</v>
      </c>
      <c r="J6852" s="650">
        <v>2756.56</v>
      </c>
    </row>
    <row r="6853" spans="1:10">
      <c r="A6853" s="519" t="s">
        <v>7070</v>
      </c>
      <c r="B6853" s="5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3" s="519" t="s">
        <v>72274</v>
      </c>
      <c r="D6853" s="519" t="s">
        <v>72275</v>
      </c>
      <c r="E6853" s="519" t="s">
        <v>72276</v>
      </c>
      <c r="F6853" s="519" t="s">
        <v>72277</v>
      </c>
      <c r="G6853" s="519" t="s">
        <v>72288</v>
      </c>
      <c r="H6853" s="519" t="s">
        <v>72285</v>
      </c>
      <c r="I6853" s="519" t="s">
        <v>5</v>
      </c>
      <c r="J6853" s="650">
        <v>3376.05</v>
      </c>
    </row>
    <row r="6854" spans="1:10">
      <c r="A6854" s="519" t="s">
        <v>7071</v>
      </c>
      <c r="B6854" s="5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v>
      </c>
      <c r="C6854" s="519" t="s">
        <v>72274</v>
      </c>
      <c r="D6854" s="519" t="s">
        <v>72275</v>
      </c>
      <c r="E6854" s="519" t="s">
        <v>72276</v>
      </c>
      <c r="F6854" s="519" t="s">
        <v>72277</v>
      </c>
      <c r="G6854" s="519" t="s">
        <v>72288</v>
      </c>
      <c r="H6854" s="519" t="s">
        <v>72285</v>
      </c>
      <c r="I6854" s="519" t="s">
        <v>5</v>
      </c>
      <c r="J6854" s="650">
        <v>3376.05</v>
      </c>
    </row>
    <row r="6855" spans="1:10">
      <c r="A6855" s="519" t="s">
        <v>7072</v>
      </c>
      <c r="B6855" s="519" t="str">
        <f t="shared" si="106"/>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5" s="519" t="s">
        <v>72274</v>
      </c>
      <c r="D6855" s="519" t="s">
        <v>72275</v>
      </c>
      <c r="E6855" s="519" t="s">
        <v>72276</v>
      </c>
      <c r="F6855" s="519" t="s">
        <v>72277</v>
      </c>
      <c r="G6855" s="519" t="s">
        <v>72289</v>
      </c>
      <c r="H6855" s="519" t="s">
        <v>72285</v>
      </c>
      <c r="I6855" s="519" t="s">
        <v>5</v>
      </c>
      <c r="J6855" s="650">
        <v>3923.75</v>
      </c>
    </row>
    <row r="6856" spans="1:10">
      <c r="A6856" s="519" t="s">
        <v>7073</v>
      </c>
      <c r="B6856" s="519" t="str">
        <f t="shared" ref="B6856:B6919" si="107">C6856&amp;D6856&amp;E6856&amp;F6856&amp;G6856&amp;H6856</f>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v>
      </c>
      <c r="C6856" s="519" t="s">
        <v>72274</v>
      </c>
      <c r="D6856" s="519" t="s">
        <v>72275</v>
      </c>
      <c r="E6856" s="519" t="s">
        <v>72276</v>
      </c>
      <c r="F6856" s="519" t="s">
        <v>72277</v>
      </c>
      <c r="G6856" s="519" t="s">
        <v>72289</v>
      </c>
      <c r="H6856" s="519" t="s">
        <v>72285</v>
      </c>
      <c r="I6856" s="519" t="s">
        <v>5</v>
      </c>
      <c r="J6856" s="650">
        <v>3923.75</v>
      </c>
    </row>
    <row r="6857" spans="1:10">
      <c r="A6857" s="519" t="s">
        <v>7074</v>
      </c>
      <c r="B6857" s="519"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7" s="519" t="s">
        <v>72274</v>
      </c>
      <c r="D6857" s="519" t="s">
        <v>72275</v>
      </c>
      <c r="E6857" s="519" t="s">
        <v>72276</v>
      </c>
      <c r="F6857" s="519" t="s">
        <v>72277</v>
      </c>
      <c r="G6857" s="519" t="s">
        <v>72290</v>
      </c>
      <c r="H6857" s="519" t="s">
        <v>72285</v>
      </c>
      <c r="I6857" s="519" t="s">
        <v>5</v>
      </c>
      <c r="J6857" s="650">
        <v>4415.1400000000003</v>
      </c>
    </row>
    <row r="6858" spans="1:10">
      <c r="A6858" s="519" t="s">
        <v>7075</v>
      </c>
      <c r="B6858" s="519"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v>
      </c>
      <c r="C6858" s="519" t="s">
        <v>72274</v>
      </c>
      <c r="D6858" s="519" t="s">
        <v>72275</v>
      </c>
      <c r="E6858" s="519" t="s">
        <v>72276</v>
      </c>
      <c r="F6858" s="519" t="s">
        <v>72277</v>
      </c>
      <c r="G6858" s="519" t="s">
        <v>72290</v>
      </c>
      <c r="H6858" s="519" t="s">
        <v>72285</v>
      </c>
      <c r="I6858" s="519" t="s">
        <v>5</v>
      </c>
      <c r="J6858" s="650">
        <v>4415.1400000000003</v>
      </c>
    </row>
    <row r="6859" spans="1:10">
      <c r="A6859" s="519" t="s">
        <v>7076</v>
      </c>
      <c r="B6859" s="519"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59" s="519" t="s">
        <v>72274</v>
      </c>
      <c r="D6859" s="519" t="s">
        <v>72275</v>
      </c>
      <c r="E6859" s="519" t="s">
        <v>72276</v>
      </c>
      <c r="F6859" s="519" t="s">
        <v>72277</v>
      </c>
      <c r="G6859" s="519" t="s">
        <v>72291</v>
      </c>
      <c r="H6859" s="519" t="s">
        <v>72285</v>
      </c>
      <c r="I6859" s="519" t="s">
        <v>5</v>
      </c>
      <c r="J6859" s="650">
        <v>5408.79</v>
      </c>
    </row>
    <row r="6860" spans="1:10">
      <c r="A6860" s="519" t="s">
        <v>7077</v>
      </c>
      <c r="B6860" s="519"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v>
      </c>
      <c r="C6860" s="519" t="s">
        <v>72274</v>
      </c>
      <c r="D6860" s="519" t="s">
        <v>72275</v>
      </c>
      <c r="E6860" s="519" t="s">
        <v>72276</v>
      </c>
      <c r="F6860" s="519" t="s">
        <v>72277</v>
      </c>
      <c r="G6860" s="519" t="s">
        <v>72291</v>
      </c>
      <c r="H6860" s="519" t="s">
        <v>72285</v>
      </c>
      <c r="I6860" s="519" t="s">
        <v>5</v>
      </c>
      <c r="J6860" s="650">
        <v>5408.79</v>
      </c>
    </row>
    <row r="6861" spans="1:10">
      <c r="A6861" s="519" t="s">
        <v>7078</v>
      </c>
      <c r="B6861" s="519"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61" s="519" t="s">
        <v>72274</v>
      </c>
      <c r="D6861" s="519" t="s">
        <v>72275</v>
      </c>
      <c r="E6861" s="519" t="s">
        <v>72276</v>
      </c>
      <c r="F6861" s="519" t="s">
        <v>72277</v>
      </c>
      <c r="G6861" s="519" t="s">
        <v>72292</v>
      </c>
      <c r="H6861" s="519" t="s">
        <v>72285</v>
      </c>
      <c r="I6861" s="519" t="s">
        <v>5</v>
      </c>
      <c r="J6861" s="650">
        <v>5764.31</v>
      </c>
    </row>
    <row r="6862" spans="1:10">
      <c r="A6862" s="519" t="s">
        <v>7079</v>
      </c>
      <c r="B6862" s="519"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v>
      </c>
      <c r="C6862" s="519" t="s">
        <v>72274</v>
      </c>
      <c r="D6862" s="519" t="s">
        <v>72275</v>
      </c>
      <c r="E6862" s="519" t="s">
        <v>72276</v>
      </c>
      <c r="F6862" s="519" t="s">
        <v>72277</v>
      </c>
      <c r="G6862" s="519" t="s">
        <v>72292</v>
      </c>
      <c r="H6862" s="519" t="s">
        <v>72285</v>
      </c>
      <c r="I6862" s="519" t="s">
        <v>5</v>
      </c>
      <c r="J6862" s="650">
        <v>5764.31</v>
      </c>
    </row>
    <row r="6863" spans="1:10">
      <c r="A6863" s="519" t="s">
        <v>7080</v>
      </c>
      <c r="B6863" s="519"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3" s="519" t="s">
        <v>72274</v>
      </c>
      <c r="D6863" s="519" t="s">
        <v>72275</v>
      </c>
      <c r="E6863" s="519" t="s">
        <v>72276</v>
      </c>
      <c r="F6863" s="519" t="s">
        <v>72277</v>
      </c>
      <c r="G6863" s="519" t="s">
        <v>72293</v>
      </c>
      <c r="H6863" s="519" t="s">
        <v>72285</v>
      </c>
      <c r="I6863" s="519" t="s">
        <v>5</v>
      </c>
      <c r="J6863" s="650">
        <v>6981.81</v>
      </c>
    </row>
    <row r="6864" spans="1:10">
      <c r="A6864" s="519" t="s">
        <v>7081</v>
      </c>
      <c r="B6864" s="519" t="str">
        <f t="shared" si="107"/>
        <v>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v>
      </c>
      <c r="C6864" s="519" t="s">
        <v>72274</v>
      </c>
      <c r="D6864" s="519" t="s">
        <v>72275</v>
      </c>
      <c r="E6864" s="519" t="s">
        <v>72276</v>
      </c>
      <c r="F6864" s="519" t="s">
        <v>72277</v>
      </c>
      <c r="G6864" s="519" t="s">
        <v>72293</v>
      </c>
      <c r="H6864" s="519" t="s">
        <v>72285</v>
      </c>
      <c r="I6864" s="519" t="s">
        <v>5</v>
      </c>
      <c r="J6864" s="650">
        <v>6981.81</v>
      </c>
    </row>
    <row r="6865" spans="1:10">
      <c r="A6865" s="519" t="s">
        <v>7082</v>
      </c>
      <c r="B6865" s="51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5" s="519" t="s">
        <v>72294</v>
      </c>
      <c r="D6865" s="519" t="s">
        <v>72295</v>
      </c>
      <c r="E6865" s="519" t="s">
        <v>72296</v>
      </c>
      <c r="F6865" s="519" t="s">
        <v>72297</v>
      </c>
      <c r="G6865" s="519" t="s">
        <v>72298</v>
      </c>
      <c r="H6865" s="519" t="s">
        <v>72299</v>
      </c>
      <c r="I6865" s="519" t="s">
        <v>5</v>
      </c>
      <c r="J6865" s="650">
        <v>15521.74</v>
      </c>
    </row>
    <row r="6866" spans="1:10">
      <c r="A6866" s="519" t="s">
        <v>7083</v>
      </c>
      <c r="B6866" s="51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v>
      </c>
      <c r="C6866" s="519" t="s">
        <v>72294</v>
      </c>
      <c r="D6866" s="519" t="s">
        <v>72295</v>
      </c>
      <c r="E6866" s="519" t="s">
        <v>72296</v>
      </c>
      <c r="F6866" s="519" t="s">
        <v>72297</v>
      </c>
      <c r="G6866" s="519" t="s">
        <v>72298</v>
      </c>
      <c r="H6866" s="519" t="s">
        <v>72299</v>
      </c>
      <c r="I6866" s="519" t="s">
        <v>5</v>
      </c>
      <c r="J6866" s="650">
        <v>15521.74</v>
      </c>
    </row>
    <row r="6867" spans="1:10">
      <c r="A6867" s="519" t="s">
        <v>7084</v>
      </c>
      <c r="B6867" s="51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7" s="519" t="s">
        <v>72294</v>
      </c>
      <c r="D6867" s="519" t="s">
        <v>72295</v>
      </c>
      <c r="E6867" s="519" t="s">
        <v>72296</v>
      </c>
      <c r="F6867" s="519" t="s">
        <v>72297</v>
      </c>
      <c r="G6867" s="519" t="s">
        <v>72300</v>
      </c>
      <c r="H6867" s="519" t="s">
        <v>72299</v>
      </c>
      <c r="I6867" s="519" t="s">
        <v>5</v>
      </c>
      <c r="J6867" s="650">
        <v>19709.3</v>
      </c>
    </row>
    <row r="6868" spans="1:10">
      <c r="A6868" s="519" t="s">
        <v>7085</v>
      </c>
      <c r="B6868" s="51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v>
      </c>
      <c r="C6868" s="519" t="s">
        <v>72294</v>
      </c>
      <c r="D6868" s="519" t="s">
        <v>72295</v>
      </c>
      <c r="E6868" s="519" t="s">
        <v>72296</v>
      </c>
      <c r="F6868" s="519" t="s">
        <v>72297</v>
      </c>
      <c r="G6868" s="519" t="s">
        <v>72300</v>
      </c>
      <c r="H6868" s="519" t="s">
        <v>72299</v>
      </c>
      <c r="I6868" s="519" t="s">
        <v>5</v>
      </c>
      <c r="J6868" s="650">
        <v>19709.3</v>
      </c>
    </row>
    <row r="6869" spans="1:10">
      <c r="A6869" s="519" t="s">
        <v>7086</v>
      </c>
      <c r="B6869" s="51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69" s="519" t="s">
        <v>72294</v>
      </c>
      <c r="D6869" s="519" t="s">
        <v>72295</v>
      </c>
      <c r="E6869" s="519" t="s">
        <v>72296</v>
      </c>
      <c r="F6869" s="519" t="s">
        <v>72297</v>
      </c>
      <c r="G6869" s="519" t="s">
        <v>72301</v>
      </c>
      <c r="H6869" s="519" t="s">
        <v>72299</v>
      </c>
      <c r="I6869" s="519" t="s">
        <v>5</v>
      </c>
      <c r="J6869" s="650">
        <v>28630.82</v>
      </c>
    </row>
    <row r="6870" spans="1:10">
      <c r="A6870" s="519" t="s">
        <v>7087</v>
      </c>
      <c r="B6870" s="51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v>
      </c>
      <c r="C6870" s="519" t="s">
        <v>72294</v>
      </c>
      <c r="D6870" s="519" t="s">
        <v>72295</v>
      </c>
      <c r="E6870" s="519" t="s">
        <v>72296</v>
      </c>
      <c r="F6870" s="519" t="s">
        <v>72297</v>
      </c>
      <c r="G6870" s="519" t="s">
        <v>72301</v>
      </c>
      <c r="H6870" s="519" t="s">
        <v>72299</v>
      </c>
      <c r="I6870" s="519" t="s">
        <v>5</v>
      </c>
      <c r="J6870" s="650">
        <v>28630.82</v>
      </c>
    </row>
    <row r="6871" spans="1:10">
      <c r="A6871" s="519" t="s">
        <v>7088</v>
      </c>
      <c r="B6871" s="51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71" s="519" t="s">
        <v>72294</v>
      </c>
      <c r="D6871" s="519" t="s">
        <v>72295</v>
      </c>
      <c r="E6871" s="519" t="s">
        <v>72296</v>
      </c>
      <c r="F6871" s="519" t="s">
        <v>72297</v>
      </c>
      <c r="G6871" s="519" t="s">
        <v>72302</v>
      </c>
      <c r="H6871" s="519" t="s">
        <v>72303</v>
      </c>
      <c r="I6871" s="519" t="s">
        <v>5</v>
      </c>
      <c r="J6871" s="650">
        <v>29703.1</v>
      </c>
    </row>
    <row r="6872" spans="1:10">
      <c r="A6872" s="519" t="s">
        <v>7089</v>
      </c>
      <c r="B6872" s="51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v>
      </c>
      <c r="C6872" s="519" t="s">
        <v>72294</v>
      </c>
      <c r="D6872" s="519" t="s">
        <v>72295</v>
      </c>
      <c r="E6872" s="519" t="s">
        <v>72296</v>
      </c>
      <c r="F6872" s="519" t="s">
        <v>72297</v>
      </c>
      <c r="G6872" s="519" t="s">
        <v>72302</v>
      </c>
      <c r="H6872" s="519" t="s">
        <v>72303</v>
      </c>
      <c r="I6872" s="519" t="s">
        <v>5</v>
      </c>
      <c r="J6872" s="650">
        <v>29703.1</v>
      </c>
    </row>
    <row r="6873" spans="1:10">
      <c r="A6873" s="519" t="s">
        <v>7090</v>
      </c>
      <c r="B6873" s="51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3" s="519" t="s">
        <v>72294</v>
      </c>
      <c r="D6873" s="519" t="s">
        <v>72295</v>
      </c>
      <c r="E6873" s="519" t="s">
        <v>72296</v>
      </c>
      <c r="F6873" s="519" t="s">
        <v>72297</v>
      </c>
      <c r="G6873" s="519" t="s">
        <v>72304</v>
      </c>
      <c r="H6873" s="519" t="s">
        <v>72303</v>
      </c>
      <c r="I6873" s="519" t="s">
        <v>5</v>
      </c>
      <c r="J6873" s="650">
        <v>42601.39</v>
      </c>
    </row>
    <row r="6874" spans="1:10">
      <c r="A6874" s="519" t="s">
        <v>7091</v>
      </c>
      <c r="B6874" s="519" t="str">
        <f t="shared" si="107"/>
        <v>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v>
      </c>
      <c r="C6874" s="519" t="s">
        <v>72294</v>
      </c>
      <c r="D6874" s="519" t="s">
        <v>72295</v>
      </c>
      <c r="E6874" s="519" t="s">
        <v>72296</v>
      </c>
      <c r="F6874" s="519" t="s">
        <v>72297</v>
      </c>
      <c r="G6874" s="519" t="s">
        <v>72304</v>
      </c>
      <c r="H6874" s="519" t="s">
        <v>72303</v>
      </c>
      <c r="I6874" s="519" t="s">
        <v>5</v>
      </c>
      <c r="J6874" s="650">
        <v>42601.39</v>
      </c>
    </row>
    <row r="6875" spans="1:10">
      <c r="A6875" s="519" t="s">
        <v>7092</v>
      </c>
      <c r="B6875"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5" s="519" t="s">
        <v>36462</v>
      </c>
      <c r="D6875" s="519" t="s">
        <v>72305</v>
      </c>
      <c r="E6875" s="519" t="s">
        <v>72306</v>
      </c>
      <c r="F6875" s="519" t="s">
        <v>72307</v>
      </c>
      <c r="G6875" s="519" t="s">
        <v>72308</v>
      </c>
      <c r="H6875" s="519" t="s">
        <v>72309</v>
      </c>
      <c r="I6875" s="519" t="s">
        <v>5</v>
      </c>
      <c r="J6875" s="650">
        <v>1404.92</v>
      </c>
    </row>
    <row r="6876" spans="1:10">
      <c r="A6876" s="519" t="s">
        <v>7093</v>
      </c>
      <c r="B6876"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v>
      </c>
      <c r="C6876" s="519" t="s">
        <v>36462</v>
      </c>
      <c r="D6876" s="519" t="s">
        <v>72305</v>
      </c>
      <c r="E6876" s="519" t="s">
        <v>72306</v>
      </c>
      <c r="F6876" s="519" t="s">
        <v>72307</v>
      </c>
      <c r="G6876" s="519" t="s">
        <v>72308</v>
      </c>
      <c r="H6876" s="519" t="s">
        <v>72309</v>
      </c>
      <c r="I6876" s="519" t="s">
        <v>5</v>
      </c>
      <c r="J6876" s="650">
        <v>1404.92</v>
      </c>
    </row>
    <row r="6877" spans="1:10">
      <c r="A6877" s="519" t="s">
        <v>7094</v>
      </c>
      <c r="B6877"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7" s="519" t="s">
        <v>36462</v>
      </c>
      <c r="D6877" s="519" t="s">
        <v>72305</v>
      </c>
      <c r="E6877" s="519" t="s">
        <v>72306</v>
      </c>
      <c r="F6877" s="519" t="s">
        <v>72307</v>
      </c>
      <c r="G6877" s="519" t="s">
        <v>72310</v>
      </c>
      <c r="H6877" s="519" t="s">
        <v>72311</v>
      </c>
      <c r="I6877" s="519" t="s">
        <v>5</v>
      </c>
      <c r="J6877" s="650">
        <v>1563.75</v>
      </c>
    </row>
    <row r="6878" spans="1:10">
      <c r="A6878" s="519" t="s">
        <v>7095</v>
      </c>
      <c r="B6878"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v>
      </c>
      <c r="C6878" s="519" t="s">
        <v>36462</v>
      </c>
      <c r="D6878" s="519" t="s">
        <v>72305</v>
      </c>
      <c r="E6878" s="519" t="s">
        <v>72306</v>
      </c>
      <c r="F6878" s="519" t="s">
        <v>72307</v>
      </c>
      <c r="G6878" s="519" t="s">
        <v>72310</v>
      </c>
      <c r="H6878" s="519" t="s">
        <v>72311</v>
      </c>
      <c r="I6878" s="519" t="s">
        <v>5</v>
      </c>
      <c r="J6878" s="650">
        <v>1563.75</v>
      </c>
    </row>
    <row r="6879" spans="1:10">
      <c r="A6879" s="519" t="s">
        <v>7096</v>
      </c>
      <c r="B6879"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79" s="519" t="s">
        <v>36462</v>
      </c>
      <c r="D6879" s="519" t="s">
        <v>72305</v>
      </c>
      <c r="E6879" s="519" t="s">
        <v>72306</v>
      </c>
      <c r="F6879" s="519" t="s">
        <v>72307</v>
      </c>
      <c r="G6879" s="519" t="s">
        <v>72312</v>
      </c>
      <c r="H6879" s="519" t="s">
        <v>72311</v>
      </c>
      <c r="I6879" s="519" t="s">
        <v>5</v>
      </c>
      <c r="J6879" s="650">
        <v>1929.74</v>
      </c>
    </row>
    <row r="6880" spans="1:10">
      <c r="A6880" s="519" t="s">
        <v>7097</v>
      </c>
      <c r="B6880"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v>
      </c>
      <c r="C6880" s="519" t="s">
        <v>36462</v>
      </c>
      <c r="D6880" s="519" t="s">
        <v>72305</v>
      </c>
      <c r="E6880" s="519" t="s">
        <v>72306</v>
      </c>
      <c r="F6880" s="519" t="s">
        <v>72307</v>
      </c>
      <c r="G6880" s="519" t="s">
        <v>72312</v>
      </c>
      <c r="H6880" s="519" t="s">
        <v>72311</v>
      </c>
      <c r="I6880" s="519" t="s">
        <v>5</v>
      </c>
      <c r="J6880" s="650">
        <v>1929.74</v>
      </c>
    </row>
    <row r="6881" spans="1:10">
      <c r="A6881" s="519" t="s">
        <v>7098</v>
      </c>
      <c r="B6881"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81" s="519" t="s">
        <v>36462</v>
      </c>
      <c r="D6881" s="519" t="s">
        <v>72305</v>
      </c>
      <c r="E6881" s="519" t="s">
        <v>72306</v>
      </c>
      <c r="F6881" s="519" t="s">
        <v>72307</v>
      </c>
      <c r="G6881" s="519" t="s">
        <v>72313</v>
      </c>
      <c r="H6881" s="519" t="s">
        <v>72311</v>
      </c>
      <c r="I6881" s="519" t="s">
        <v>5</v>
      </c>
      <c r="J6881" s="650">
        <v>2332.2399999999998</v>
      </c>
    </row>
    <row r="6882" spans="1:10">
      <c r="A6882" s="519" t="s">
        <v>7099</v>
      </c>
      <c r="B6882"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v>
      </c>
      <c r="C6882" s="519" t="s">
        <v>36462</v>
      </c>
      <c r="D6882" s="519" t="s">
        <v>72305</v>
      </c>
      <c r="E6882" s="519" t="s">
        <v>72306</v>
      </c>
      <c r="F6882" s="519" t="s">
        <v>72307</v>
      </c>
      <c r="G6882" s="519" t="s">
        <v>72313</v>
      </c>
      <c r="H6882" s="519" t="s">
        <v>72311</v>
      </c>
      <c r="I6882" s="519" t="s">
        <v>5</v>
      </c>
      <c r="J6882" s="650">
        <v>2332.2399999999998</v>
      </c>
    </row>
    <row r="6883" spans="1:10">
      <c r="A6883" s="519" t="s">
        <v>7100</v>
      </c>
      <c r="B6883"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3" s="519" t="s">
        <v>36462</v>
      </c>
      <c r="D6883" s="519" t="s">
        <v>72305</v>
      </c>
      <c r="E6883" s="519" t="s">
        <v>72306</v>
      </c>
      <c r="F6883" s="519" t="s">
        <v>72307</v>
      </c>
      <c r="G6883" s="519" t="s">
        <v>72314</v>
      </c>
      <c r="H6883" s="519" t="s">
        <v>72311</v>
      </c>
      <c r="I6883" s="519" t="s">
        <v>5</v>
      </c>
      <c r="J6883" s="650">
        <v>2819.93</v>
      </c>
    </row>
    <row r="6884" spans="1:10">
      <c r="A6884" s="519" t="s">
        <v>7101</v>
      </c>
      <c r="B6884"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v>
      </c>
      <c r="C6884" s="519" t="s">
        <v>36462</v>
      </c>
      <c r="D6884" s="519" t="s">
        <v>72305</v>
      </c>
      <c r="E6884" s="519" t="s">
        <v>72306</v>
      </c>
      <c r="F6884" s="519" t="s">
        <v>72307</v>
      </c>
      <c r="G6884" s="519" t="s">
        <v>72314</v>
      </c>
      <c r="H6884" s="519" t="s">
        <v>72311</v>
      </c>
      <c r="I6884" s="519" t="s">
        <v>5</v>
      </c>
      <c r="J6884" s="650">
        <v>2819.93</v>
      </c>
    </row>
    <row r="6885" spans="1:10">
      <c r="A6885" s="519" t="s">
        <v>7102</v>
      </c>
      <c r="B6885"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5" s="519" t="s">
        <v>36462</v>
      </c>
      <c r="D6885" s="519" t="s">
        <v>72305</v>
      </c>
      <c r="E6885" s="519" t="s">
        <v>72306</v>
      </c>
      <c r="F6885" s="519" t="s">
        <v>72307</v>
      </c>
      <c r="G6885" s="519" t="s">
        <v>72315</v>
      </c>
      <c r="H6885" s="519" t="s">
        <v>72311</v>
      </c>
      <c r="I6885" s="519" t="s">
        <v>5</v>
      </c>
      <c r="J6885" s="650">
        <v>3428.08</v>
      </c>
    </row>
    <row r="6886" spans="1:10">
      <c r="A6886" s="519" t="s">
        <v>7103</v>
      </c>
      <c r="B6886"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v>
      </c>
      <c r="C6886" s="519" t="s">
        <v>36462</v>
      </c>
      <c r="D6886" s="519" t="s">
        <v>72305</v>
      </c>
      <c r="E6886" s="519" t="s">
        <v>72306</v>
      </c>
      <c r="F6886" s="519" t="s">
        <v>72307</v>
      </c>
      <c r="G6886" s="519" t="s">
        <v>72315</v>
      </c>
      <c r="H6886" s="519" t="s">
        <v>72311</v>
      </c>
      <c r="I6886" s="519" t="s">
        <v>5</v>
      </c>
      <c r="J6886" s="650">
        <v>3428.08</v>
      </c>
    </row>
    <row r="6887" spans="1:10">
      <c r="A6887" s="519" t="s">
        <v>7104</v>
      </c>
      <c r="B6887"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7" s="519" t="s">
        <v>36462</v>
      </c>
      <c r="D6887" s="519" t="s">
        <v>72305</v>
      </c>
      <c r="E6887" s="519" t="s">
        <v>72306</v>
      </c>
      <c r="F6887" s="519" t="s">
        <v>72307</v>
      </c>
      <c r="G6887" s="519" t="s">
        <v>72316</v>
      </c>
      <c r="H6887" s="519" t="s">
        <v>72311</v>
      </c>
      <c r="I6887" s="519" t="s">
        <v>5</v>
      </c>
      <c r="J6887" s="650">
        <v>3979.78</v>
      </c>
    </row>
    <row r="6888" spans="1:10">
      <c r="A6888" s="519" t="s">
        <v>7105</v>
      </c>
      <c r="B6888"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v>
      </c>
      <c r="C6888" s="519" t="s">
        <v>36462</v>
      </c>
      <c r="D6888" s="519" t="s">
        <v>72305</v>
      </c>
      <c r="E6888" s="519" t="s">
        <v>72306</v>
      </c>
      <c r="F6888" s="519" t="s">
        <v>72307</v>
      </c>
      <c r="G6888" s="519" t="s">
        <v>72316</v>
      </c>
      <c r="H6888" s="519" t="s">
        <v>72311</v>
      </c>
      <c r="I6888" s="519" t="s">
        <v>5</v>
      </c>
      <c r="J6888" s="650">
        <v>3979.78</v>
      </c>
    </row>
    <row r="6889" spans="1:10">
      <c r="A6889" s="519" t="s">
        <v>7106</v>
      </c>
      <c r="B6889"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89" s="519" t="s">
        <v>36462</v>
      </c>
      <c r="D6889" s="519" t="s">
        <v>72305</v>
      </c>
      <c r="E6889" s="519" t="s">
        <v>72306</v>
      </c>
      <c r="F6889" s="519" t="s">
        <v>72307</v>
      </c>
      <c r="G6889" s="519" t="s">
        <v>72317</v>
      </c>
      <c r="H6889" s="519" t="s">
        <v>72311</v>
      </c>
      <c r="I6889" s="519" t="s">
        <v>5</v>
      </c>
      <c r="J6889" s="650">
        <v>4681.71</v>
      </c>
    </row>
    <row r="6890" spans="1:10">
      <c r="A6890" s="519" t="s">
        <v>7107</v>
      </c>
      <c r="B6890"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v>
      </c>
      <c r="C6890" s="519" t="s">
        <v>36462</v>
      </c>
      <c r="D6890" s="519" t="s">
        <v>72305</v>
      </c>
      <c r="E6890" s="519" t="s">
        <v>72306</v>
      </c>
      <c r="F6890" s="519" t="s">
        <v>72307</v>
      </c>
      <c r="G6890" s="519" t="s">
        <v>72317</v>
      </c>
      <c r="H6890" s="519" t="s">
        <v>72311</v>
      </c>
      <c r="I6890" s="519" t="s">
        <v>5</v>
      </c>
      <c r="J6890" s="650">
        <v>4681.71</v>
      </c>
    </row>
    <row r="6891" spans="1:10">
      <c r="A6891" s="519" t="s">
        <v>7108</v>
      </c>
      <c r="B6891"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91" s="519" t="s">
        <v>36462</v>
      </c>
      <c r="D6891" s="519" t="s">
        <v>72305</v>
      </c>
      <c r="E6891" s="519" t="s">
        <v>72306</v>
      </c>
      <c r="F6891" s="519" t="s">
        <v>72307</v>
      </c>
      <c r="G6891" s="519" t="s">
        <v>72318</v>
      </c>
      <c r="H6891" s="519" t="s">
        <v>72311</v>
      </c>
      <c r="I6891" s="519" t="s">
        <v>5</v>
      </c>
      <c r="J6891" s="650">
        <v>5736.18</v>
      </c>
    </row>
    <row r="6892" spans="1:10">
      <c r="A6892" s="519" t="s">
        <v>7109</v>
      </c>
      <c r="B6892"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v>
      </c>
      <c r="C6892" s="519" t="s">
        <v>36462</v>
      </c>
      <c r="D6892" s="519" t="s">
        <v>72305</v>
      </c>
      <c r="E6892" s="519" t="s">
        <v>72306</v>
      </c>
      <c r="F6892" s="519" t="s">
        <v>72307</v>
      </c>
      <c r="G6892" s="519" t="s">
        <v>72318</v>
      </c>
      <c r="H6892" s="519" t="s">
        <v>72311</v>
      </c>
      <c r="I6892" s="519" t="s">
        <v>5</v>
      </c>
      <c r="J6892" s="650">
        <v>5736.18</v>
      </c>
    </row>
    <row r="6893" spans="1:10">
      <c r="A6893" s="519" t="s">
        <v>7110</v>
      </c>
      <c r="B6893"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3" s="519" t="s">
        <v>36462</v>
      </c>
      <c r="D6893" s="519" t="s">
        <v>72305</v>
      </c>
      <c r="E6893" s="519" t="s">
        <v>72306</v>
      </c>
      <c r="F6893" s="519" t="s">
        <v>72307</v>
      </c>
      <c r="G6893" s="519" t="s">
        <v>72319</v>
      </c>
      <c r="H6893" s="519" t="s">
        <v>72311</v>
      </c>
      <c r="I6893" s="519" t="s">
        <v>5</v>
      </c>
      <c r="J6893" s="650">
        <v>6654.26</v>
      </c>
    </row>
    <row r="6894" spans="1:10">
      <c r="A6894" s="519" t="s">
        <v>7111</v>
      </c>
      <c r="B6894"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v>
      </c>
      <c r="C6894" s="519" t="s">
        <v>36462</v>
      </c>
      <c r="D6894" s="519" t="s">
        <v>72305</v>
      </c>
      <c r="E6894" s="519" t="s">
        <v>72306</v>
      </c>
      <c r="F6894" s="519" t="s">
        <v>72307</v>
      </c>
      <c r="G6894" s="519" t="s">
        <v>72319</v>
      </c>
      <c r="H6894" s="519" t="s">
        <v>72311</v>
      </c>
      <c r="I6894" s="519" t="s">
        <v>5</v>
      </c>
      <c r="J6894" s="650">
        <v>6654.26</v>
      </c>
    </row>
    <row r="6895" spans="1:10">
      <c r="A6895" s="519" t="s">
        <v>7112</v>
      </c>
      <c r="B6895"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5" s="519" t="s">
        <v>36462</v>
      </c>
      <c r="D6895" s="519" t="s">
        <v>72305</v>
      </c>
      <c r="E6895" s="519" t="s">
        <v>72306</v>
      </c>
      <c r="F6895" s="519" t="s">
        <v>72307</v>
      </c>
      <c r="G6895" s="519" t="s">
        <v>72320</v>
      </c>
      <c r="H6895" s="519" t="s">
        <v>72311</v>
      </c>
      <c r="I6895" s="519" t="s">
        <v>5</v>
      </c>
      <c r="J6895" s="650">
        <v>9138.9500000000007</v>
      </c>
    </row>
    <row r="6896" spans="1:10">
      <c r="A6896" s="519" t="s">
        <v>7113</v>
      </c>
      <c r="B6896" s="519" t="str">
        <f t="shared" si="107"/>
        <v>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v>
      </c>
      <c r="C6896" s="519" t="s">
        <v>36462</v>
      </c>
      <c r="D6896" s="519" t="s">
        <v>72305</v>
      </c>
      <c r="E6896" s="519" t="s">
        <v>72306</v>
      </c>
      <c r="F6896" s="519" t="s">
        <v>72307</v>
      </c>
      <c r="G6896" s="519" t="s">
        <v>72320</v>
      </c>
      <c r="H6896" s="519" t="s">
        <v>72311</v>
      </c>
      <c r="I6896" s="519" t="s">
        <v>5</v>
      </c>
      <c r="J6896" s="650">
        <v>9138.9500000000007</v>
      </c>
    </row>
    <row r="6897" spans="1:10">
      <c r="A6897" s="519" t="s">
        <v>7114</v>
      </c>
      <c r="B6897" s="519"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7" s="519" t="s">
        <v>36463</v>
      </c>
      <c r="D6897" s="519" t="s">
        <v>72321</v>
      </c>
      <c r="E6897" s="519" t="s">
        <v>72322</v>
      </c>
      <c r="F6897" s="519" t="s">
        <v>72323</v>
      </c>
      <c r="G6897" s="519" t="s">
        <v>72324</v>
      </c>
      <c r="H6897" s="519" t="s">
        <v>72279</v>
      </c>
      <c r="I6897" s="519" t="s">
        <v>5</v>
      </c>
      <c r="J6897" s="650">
        <v>15941.47</v>
      </c>
    </row>
    <row r="6898" spans="1:10">
      <c r="A6898" s="519" t="s">
        <v>7115</v>
      </c>
      <c r="B6898" s="519" t="str">
        <f t="shared" si="107"/>
        <v>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v>
      </c>
      <c r="C6898" s="519" t="s">
        <v>36463</v>
      </c>
      <c r="D6898" s="519" t="s">
        <v>72321</v>
      </c>
      <c r="E6898" s="519" t="s">
        <v>72322</v>
      </c>
      <c r="F6898" s="519" t="s">
        <v>72323</v>
      </c>
      <c r="G6898" s="519" t="s">
        <v>72324</v>
      </c>
      <c r="H6898" s="519" t="s">
        <v>72279</v>
      </c>
      <c r="I6898" s="519" t="s">
        <v>5</v>
      </c>
      <c r="J6898" s="650">
        <v>15941.47</v>
      </c>
    </row>
    <row r="6899" spans="1:10">
      <c r="A6899" s="519" t="s">
        <v>7116</v>
      </c>
      <c r="B6899"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899" s="519" t="s">
        <v>36464</v>
      </c>
      <c r="D6899" s="519" t="s">
        <v>36465</v>
      </c>
      <c r="E6899" s="519" t="s">
        <v>72325</v>
      </c>
      <c r="F6899" s="519" t="s">
        <v>72326</v>
      </c>
      <c r="G6899" s="519" t="s">
        <v>72327</v>
      </c>
      <c r="H6899" s="519" t="s">
        <v>33759</v>
      </c>
      <c r="I6899" s="519" t="s">
        <v>5</v>
      </c>
      <c r="J6899" s="650">
        <v>28655.66</v>
      </c>
    </row>
    <row r="6900" spans="1:10">
      <c r="A6900" s="519" t="s">
        <v>7117</v>
      </c>
      <c r="B6900"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v>
      </c>
      <c r="C6900" s="519" t="s">
        <v>36464</v>
      </c>
      <c r="D6900" s="519" t="s">
        <v>36465</v>
      </c>
      <c r="E6900" s="519" t="s">
        <v>72325</v>
      </c>
      <c r="F6900" s="519" t="s">
        <v>72326</v>
      </c>
      <c r="G6900" s="519" t="s">
        <v>72327</v>
      </c>
      <c r="H6900" s="519" t="s">
        <v>33759</v>
      </c>
      <c r="I6900" s="519" t="s">
        <v>5</v>
      </c>
      <c r="J6900" s="650">
        <v>28655.66</v>
      </c>
    </row>
    <row r="6901" spans="1:10">
      <c r="A6901" s="519" t="s">
        <v>7118</v>
      </c>
      <c r="B6901"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901" s="519" t="s">
        <v>36464</v>
      </c>
      <c r="D6901" s="519" t="s">
        <v>36465</v>
      </c>
      <c r="E6901" s="519" t="s">
        <v>72325</v>
      </c>
      <c r="F6901" s="519" t="s">
        <v>72326</v>
      </c>
      <c r="G6901" s="519" t="s">
        <v>72328</v>
      </c>
      <c r="H6901" s="519" t="s">
        <v>33759</v>
      </c>
      <c r="I6901" s="519" t="s">
        <v>5</v>
      </c>
      <c r="J6901" s="650">
        <v>37968.86</v>
      </c>
    </row>
    <row r="6902" spans="1:10">
      <c r="A6902" s="519" t="s">
        <v>7119</v>
      </c>
      <c r="B6902"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v>
      </c>
      <c r="C6902" s="519" t="s">
        <v>36464</v>
      </c>
      <c r="D6902" s="519" t="s">
        <v>36465</v>
      </c>
      <c r="E6902" s="519" t="s">
        <v>72325</v>
      </c>
      <c r="F6902" s="519" t="s">
        <v>72326</v>
      </c>
      <c r="G6902" s="519" t="s">
        <v>72328</v>
      </c>
      <c r="H6902" s="519" t="s">
        <v>33759</v>
      </c>
      <c r="I6902" s="519" t="s">
        <v>5</v>
      </c>
      <c r="J6902" s="650">
        <v>37968.86</v>
      </c>
    </row>
    <row r="6903" spans="1:10">
      <c r="A6903" s="519" t="s">
        <v>7120</v>
      </c>
      <c r="B6903"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3" s="519" t="s">
        <v>36464</v>
      </c>
      <c r="D6903" s="519" t="s">
        <v>36465</v>
      </c>
      <c r="E6903" s="519" t="s">
        <v>72325</v>
      </c>
      <c r="F6903" s="519" t="s">
        <v>72326</v>
      </c>
      <c r="G6903" s="519" t="s">
        <v>72329</v>
      </c>
      <c r="H6903" s="519" t="s">
        <v>33759</v>
      </c>
      <c r="I6903" s="519" t="s">
        <v>5</v>
      </c>
      <c r="J6903" s="650">
        <v>52142.04</v>
      </c>
    </row>
    <row r="6904" spans="1:10">
      <c r="A6904" s="519" t="s">
        <v>7121</v>
      </c>
      <c r="B6904"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v>
      </c>
      <c r="C6904" s="519" t="s">
        <v>36464</v>
      </c>
      <c r="D6904" s="519" t="s">
        <v>36465</v>
      </c>
      <c r="E6904" s="519" t="s">
        <v>72325</v>
      </c>
      <c r="F6904" s="519" t="s">
        <v>72326</v>
      </c>
      <c r="G6904" s="519" t="s">
        <v>72329</v>
      </c>
      <c r="H6904" s="519" t="s">
        <v>33759</v>
      </c>
      <c r="I6904" s="519" t="s">
        <v>5</v>
      </c>
      <c r="J6904" s="650">
        <v>52142.04</v>
      </c>
    </row>
    <row r="6905" spans="1:10">
      <c r="A6905" s="519" t="s">
        <v>7122</v>
      </c>
      <c r="B6905"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5" s="519" t="s">
        <v>36464</v>
      </c>
      <c r="D6905" s="519" t="s">
        <v>36465</v>
      </c>
      <c r="E6905" s="519" t="s">
        <v>72325</v>
      </c>
      <c r="F6905" s="519" t="s">
        <v>72326</v>
      </c>
      <c r="G6905" s="519" t="s">
        <v>72330</v>
      </c>
      <c r="H6905" s="519" t="s">
        <v>33759</v>
      </c>
      <c r="I6905" s="519" t="s">
        <v>5</v>
      </c>
      <c r="J6905" s="650">
        <v>30958.720000000001</v>
      </c>
    </row>
    <row r="6906" spans="1:10">
      <c r="A6906" s="519" t="s">
        <v>7123</v>
      </c>
      <c r="B6906"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v>
      </c>
      <c r="C6906" s="519" t="s">
        <v>36464</v>
      </c>
      <c r="D6906" s="519" t="s">
        <v>36465</v>
      </c>
      <c r="E6906" s="519" t="s">
        <v>72325</v>
      </c>
      <c r="F6906" s="519" t="s">
        <v>72326</v>
      </c>
      <c r="G6906" s="519" t="s">
        <v>72330</v>
      </c>
      <c r="H6906" s="519" t="s">
        <v>33759</v>
      </c>
      <c r="I6906" s="519" t="s">
        <v>5</v>
      </c>
      <c r="J6906" s="650">
        <v>30958.720000000001</v>
      </c>
    </row>
    <row r="6907" spans="1:10">
      <c r="A6907" s="519" t="s">
        <v>7124</v>
      </c>
      <c r="B6907"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7" s="519" t="s">
        <v>36464</v>
      </c>
      <c r="D6907" s="519" t="s">
        <v>36465</v>
      </c>
      <c r="E6907" s="519" t="s">
        <v>72325</v>
      </c>
      <c r="F6907" s="519" t="s">
        <v>72326</v>
      </c>
      <c r="G6907" s="519" t="s">
        <v>72331</v>
      </c>
      <c r="H6907" s="519" t="s">
        <v>33759</v>
      </c>
      <c r="I6907" s="519" t="s">
        <v>5</v>
      </c>
      <c r="J6907" s="650">
        <v>37968.86</v>
      </c>
    </row>
    <row r="6908" spans="1:10">
      <c r="A6908" s="519" t="s">
        <v>7125</v>
      </c>
      <c r="B6908"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v>
      </c>
      <c r="C6908" s="519" t="s">
        <v>36464</v>
      </c>
      <c r="D6908" s="519" t="s">
        <v>36465</v>
      </c>
      <c r="E6908" s="519" t="s">
        <v>72325</v>
      </c>
      <c r="F6908" s="519" t="s">
        <v>72326</v>
      </c>
      <c r="G6908" s="519" t="s">
        <v>72331</v>
      </c>
      <c r="H6908" s="519" t="s">
        <v>33759</v>
      </c>
      <c r="I6908" s="519" t="s">
        <v>5</v>
      </c>
      <c r="J6908" s="650">
        <v>37968.86</v>
      </c>
    </row>
    <row r="6909" spans="1:10">
      <c r="A6909" s="519" t="s">
        <v>7126</v>
      </c>
      <c r="B6909"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09" s="519" t="s">
        <v>36464</v>
      </c>
      <c r="D6909" s="519" t="s">
        <v>36465</v>
      </c>
      <c r="E6909" s="519" t="s">
        <v>72325</v>
      </c>
      <c r="F6909" s="519" t="s">
        <v>72326</v>
      </c>
      <c r="G6909" s="519" t="s">
        <v>72332</v>
      </c>
      <c r="H6909" s="519" t="s">
        <v>33759</v>
      </c>
      <c r="I6909" s="519" t="s">
        <v>5</v>
      </c>
      <c r="J6909" s="650">
        <v>56360.72</v>
      </c>
    </row>
    <row r="6910" spans="1:10">
      <c r="A6910" s="519" t="s">
        <v>7127</v>
      </c>
      <c r="B6910"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v>
      </c>
      <c r="C6910" s="519" t="s">
        <v>36464</v>
      </c>
      <c r="D6910" s="519" t="s">
        <v>36465</v>
      </c>
      <c r="E6910" s="519" t="s">
        <v>72325</v>
      </c>
      <c r="F6910" s="519" t="s">
        <v>72326</v>
      </c>
      <c r="G6910" s="519" t="s">
        <v>72332</v>
      </c>
      <c r="H6910" s="519" t="s">
        <v>33759</v>
      </c>
      <c r="I6910" s="519" t="s">
        <v>5</v>
      </c>
      <c r="J6910" s="650">
        <v>56360.72</v>
      </c>
    </row>
    <row r="6911" spans="1:10">
      <c r="A6911" s="519" t="s">
        <v>7128</v>
      </c>
      <c r="B6911"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11" s="519" t="s">
        <v>36464</v>
      </c>
      <c r="D6911" s="519" t="s">
        <v>36465</v>
      </c>
      <c r="E6911" s="519" t="s">
        <v>72325</v>
      </c>
      <c r="F6911" s="519" t="s">
        <v>72326</v>
      </c>
      <c r="G6911" s="519" t="s">
        <v>72333</v>
      </c>
      <c r="H6911" s="519" t="s">
        <v>35233</v>
      </c>
      <c r="I6911" s="519" t="s">
        <v>5</v>
      </c>
      <c r="J6911" s="650">
        <v>39467.82</v>
      </c>
    </row>
    <row r="6912" spans="1:10">
      <c r="A6912" s="519" t="s">
        <v>7129</v>
      </c>
      <c r="B6912"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v>
      </c>
      <c r="C6912" s="519" t="s">
        <v>36464</v>
      </c>
      <c r="D6912" s="519" t="s">
        <v>36465</v>
      </c>
      <c r="E6912" s="519" t="s">
        <v>72325</v>
      </c>
      <c r="F6912" s="519" t="s">
        <v>72326</v>
      </c>
      <c r="G6912" s="519" t="s">
        <v>72333</v>
      </c>
      <c r="H6912" s="519" t="s">
        <v>35233</v>
      </c>
      <c r="I6912" s="519" t="s">
        <v>5</v>
      </c>
      <c r="J6912" s="650">
        <v>39467.82</v>
      </c>
    </row>
    <row r="6913" spans="1:10">
      <c r="A6913" s="519" t="s">
        <v>7130</v>
      </c>
      <c r="B6913"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3" s="519" t="s">
        <v>36464</v>
      </c>
      <c r="D6913" s="519" t="s">
        <v>36465</v>
      </c>
      <c r="E6913" s="519" t="s">
        <v>72325</v>
      </c>
      <c r="F6913" s="519" t="s">
        <v>72326</v>
      </c>
      <c r="G6913" s="519" t="s">
        <v>72334</v>
      </c>
      <c r="H6913" s="519" t="s">
        <v>35233</v>
      </c>
      <c r="I6913" s="519" t="s">
        <v>5</v>
      </c>
      <c r="J6913" s="650">
        <v>49861.46</v>
      </c>
    </row>
    <row r="6914" spans="1:10">
      <c r="A6914" s="519" t="s">
        <v>7131</v>
      </c>
      <c r="B6914"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v>
      </c>
      <c r="C6914" s="519" t="s">
        <v>36464</v>
      </c>
      <c r="D6914" s="519" t="s">
        <v>36465</v>
      </c>
      <c r="E6914" s="519" t="s">
        <v>72325</v>
      </c>
      <c r="F6914" s="519" t="s">
        <v>72326</v>
      </c>
      <c r="G6914" s="519" t="s">
        <v>72334</v>
      </c>
      <c r="H6914" s="519" t="s">
        <v>35233</v>
      </c>
      <c r="I6914" s="519" t="s">
        <v>5</v>
      </c>
      <c r="J6914" s="650">
        <v>49861.46</v>
      </c>
    </row>
    <row r="6915" spans="1:10">
      <c r="A6915" s="519" t="s">
        <v>7132</v>
      </c>
      <c r="B6915"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5" s="519" t="s">
        <v>36464</v>
      </c>
      <c r="D6915" s="519" t="s">
        <v>36465</v>
      </c>
      <c r="E6915" s="519" t="s">
        <v>72325</v>
      </c>
      <c r="F6915" s="519" t="s">
        <v>72326</v>
      </c>
      <c r="G6915" s="519" t="s">
        <v>72335</v>
      </c>
      <c r="H6915" s="519" t="s">
        <v>35233</v>
      </c>
      <c r="I6915" s="519" t="s">
        <v>5</v>
      </c>
      <c r="J6915" s="650">
        <v>61111.27</v>
      </c>
    </row>
    <row r="6916" spans="1:10">
      <c r="A6916" s="519" t="s">
        <v>7133</v>
      </c>
      <c r="B6916"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v>
      </c>
      <c r="C6916" s="519" t="s">
        <v>36464</v>
      </c>
      <c r="D6916" s="519" t="s">
        <v>36465</v>
      </c>
      <c r="E6916" s="519" t="s">
        <v>72325</v>
      </c>
      <c r="F6916" s="519" t="s">
        <v>72326</v>
      </c>
      <c r="G6916" s="519" t="s">
        <v>72335</v>
      </c>
      <c r="H6916" s="519" t="s">
        <v>35233</v>
      </c>
      <c r="I6916" s="519" t="s">
        <v>5</v>
      </c>
      <c r="J6916" s="650">
        <v>61111.27</v>
      </c>
    </row>
    <row r="6917" spans="1:10">
      <c r="A6917" s="519" t="s">
        <v>7134</v>
      </c>
      <c r="B6917"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7" s="519" t="s">
        <v>36464</v>
      </c>
      <c r="D6917" s="519" t="s">
        <v>36465</v>
      </c>
      <c r="E6917" s="519" t="s">
        <v>72325</v>
      </c>
      <c r="F6917" s="519" t="s">
        <v>72326</v>
      </c>
      <c r="G6917" s="519" t="s">
        <v>72336</v>
      </c>
      <c r="H6917" s="519" t="s">
        <v>35233</v>
      </c>
      <c r="I6917" s="519" t="s">
        <v>5</v>
      </c>
      <c r="J6917" s="650">
        <v>57523.51</v>
      </c>
    </row>
    <row r="6918" spans="1:10">
      <c r="A6918" s="519" t="s">
        <v>7135</v>
      </c>
      <c r="B6918"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v>
      </c>
      <c r="C6918" s="519" t="s">
        <v>36464</v>
      </c>
      <c r="D6918" s="519" t="s">
        <v>36465</v>
      </c>
      <c r="E6918" s="519" t="s">
        <v>72325</v>
      </c>
      <c r="F6918" s="519" t="s">
        <v>72326</v>
      </c>
      <c r="G6918" s="519" t="s">
        <v>72336</v>
      </c>
      <c r="H6918" s="519" t="s">
        <v>35233</v>
      </c>
      <c r="I6918" s="519" t="s">
        <v>5</v>
      </c>
      <c r="J6918" s="650">
        <v>57523.51</v>
      </c>
    </row>
    <row r="6919" spans="1:10">
      <c r="A6919" s="519" t="s">
        <v>7136</v>
      </c>
      <c r="B6919" s="519" t="str">
        <f t="shared" si="107"/>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19" s="519" t="s">
        <v>36464</v>
      </c>
      <c r="D6919" s="519" t="s">
        <v>36465</v>
      </c>
      <c r="E6919" s="519" t="s">
        <v>72325</v>
      </c>
      <c r="F6919" s="519" t="s">
        <v>72326</v>
      </c>
      <c r="G6919" s="519" t="s">
        <v>72337</v>
      </c>
      <c r="H6919" s="519" t="s">
        <v>35233</v>
      </c>
      <c r="I6919" s="519" t="s">
        <v>5</v>
      </c>
      <c r="J6919" s="650">
        <v>67101.399999999994</v>
      </c>
    </row>
    <row r="6920" spans="1:10">
      <c r="A6920" s="519" t="s">
        <v>7137</v>
      </c>
      <c r="B6920" s="519" t="str">
        <f t="shared" ref="B6920:B6983" si="108">C6920&amp;D6920&amp;E6920&amp;F6920&amp;G6920&amp;H6920</f>
        <v>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v>
      </c>
      <c r="C6920" s="519" t="s">
        <v>36464</v>
      </c>
      <c r="D6920" s="519" t="s">
        <v>36465</v>
      </c>
      <c r="E6920" s="519" t="s">
        <v>72325</v>
      </c>
      <c r="F6920" s="519" t="s">
        <v>72326</v>
      </c>
      <c r="G6920" s="519" t="s">
        <v>72337</v>
      </c>
      <c r="H6920" s="519" t="s">
        <v>35233</v>
      </c>
      <c r="I6920" s="519" t="s">
        <v>5</v>
      </c>
      <c r="J6920" s="650">
        <v>67101.399999999994</v>
      </c>
    </row>
    <row r="6921" spans="1:10">
      <c r="A6921" s="519" t="s">
        <v>7138</v>
      </c>
      <c r="B6921" s="519"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21" s="519" t="s">
        <v>36464</v>
      </c>
      <c r="D6921" s="519" t="s">
        <v>36465</v>
      </c>
      <c r="E6921" s="519" t="s">
        <v>72325</v>
      </c>
      <c r="F6921" s="519" t="s">
        <v>72326</v>
      </c>
      <c r="G6921" s="519" t="s">
        <v>72338</v>
      </c>
      <c r="H6921" s="519" t="s">
        <v>35233</v>
      </c>
      <c r="I6921" s="519" t="s">
        <v>5</v>
      </c>
      <c r="J6921" s="650">
        <v>84041.69</v>
      </c>
    </row>
    <row r="6922" spans="1:10">
      <c r="A6922" s="519" t="s">
        <v>7139</v>
      </c>
      <c r="B6922" s="519" t="str">
        <f t="shared" si="108"/>
        <v>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v>
      </c>
      <c r="C6922" s="519" t="s">
        <v>36464</v>
      </c>
      <c r="D6922" s="519" t="s">
        <v>36465</v>
      </c>
      <c r="E6922" s="519" t="s">
        <v>72325</v>
      </c>
      <c r="F6922" s="519" t="s">
        <v>72326</v>
      </c>
      <c r="G6922" s="519" t="s">
        <v>72338</v>
      </c>
      <c r="H6922" s="519" t="s">
        <v>35233</v>
      </c>
      <c r="I6922" s="519" t="s">
        <v>5</v>
      </c>
      <c r="J6922" s="650">
        <v>84041.69</v>
      </c>
    </row>
    <row r="6923" spans="1:10">
      <c r="A6923" s="519" t="s">
        <v>7140</v>
      </c>
      <c r="B6923"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3" s="519" t="s">
        <v>36466</v>
      </c>
      <c r="D6923" s="519" t="s">
        <v>36467</v>
      </c>
      <c r="E6923" s="519" t="s">
        <v>72339</v>
      </c>
      <c r="F6923" s="519" t="s">
        <v>72340</v>
      </c>
      <c r="G6923" s="519" t="s">
        <v>72341</v>
      </c>
      <c r="H6923" s="519" t="s">
        <v>72342</v>
      </c>
      <c r="I6923" s="519" t="s">
        <v>5</v>
      </c>
      <c r="J6923" s="650">
        <v>1013.19</v>
      </c>
    </row>
    <row r="6924" spans="1:10">
      <c r="A6924" s="519" t="s">
        <v>7141</v>
      </c>
      <c r="B6924"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v>
      </c>
      <c r="C6924" s="519" t="s">
        <v>36466</v>
      </c>
      <c r="D6924" s="519" t="s">
        <v>36467</v>
      </c>
      <c r="E6924" s="519" t="s">
        <v>72339</v>
      </c>
      <c r="F6924" s="519" t="s">
        <v>72340</v>
      </c>
      <c r="G6924" s="519" t="s">
        <v>72341</v>
      </c>
      <c r="H6924" s="519" t="s">
        <v>72342</v>
      </c>
      <c r="I6924" s="519" t="s">
        <v>5</v>
      </c>
      <c r="J6924" s="650">
        <v>1013.19</v>
      </c>
    </row>
    <row r="6925" spans="1:10">
      <c r="A6925" s="519" t="s">
        <v>7142</v>
      </c>
      <c r="B6925"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5" s="519" t="s">
        <v>36466</v>
      </c>
      <c r="D6925" s="519" t="s">
        <v>36467</v>
      </c>
      <c r="E6925" s="519" t="s">
        <v>72339</v>
      </c>
      <c r="F6925" s="519" t="s">
        <v>72340</v>
      </c>
      <c r="G6925" s="519" t="s">
        <v>72343</v>
      </c>
      <c r="H6925" s="519" t="s">
        <v>72344</v>
      </c>
      <c r="I6925" s="519" t="s">
        <v>5</v>
      </c>
      <c r="J6925" s="650">
        <v>1107.8499999999999</v>
      </c>
    </row>
    <row r="6926" spans="1:10">
      <c r="A6926" s="519" t="s">
        <v>7143</v>
      </c>
      <c r="B6926"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v>
      </c>
      <c r="C6926" s="519" t="s">
        <v>36466</v>
      </c>
      <c r="D6926" s="519" t="s">
        <v>36467</v>
      </c>
      <c r="E6926" s="519" t="s">
        <v>72339</v>
      </c>
      <c r="F6926" s="519" t="s">
        <v>72340</v>
      </c>
      <c r="G6926" s="519" t="s">
        <v>72343</v>
      </c>
      <c r="H6926" s="519" t="s">
        <v>72344</v>
      </c>
      <c r="I6926" s="519" t="s">
        <v>5</v>
      </c>
      <c r="J6926" s="650">
        <v>1107.8499999999999</v>
      </c>
    </row>
    <row r="6927" spans="1:10">
      <c r="A6927" s="519" t="s">
        <v>7144</v>
      </c>
      <c r="B6927"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7" s="519" t="s">
        <v>36466</v>
      </c>
      <c r="D6927" s="519" t="s">
        <v>36467</v>
      </c>
      <c r="E6927" s="519" t="s">
        <v>72339</v>
      </c>
      <c r="F6927" s="519" t="s">
        <v>72340</v>
      </c>
      <c r="G6927" s="519" t="s">
        <v>72345</v>
      </c>
      <c r="H6927" s="519" t="s">
        <v>72344</v>
      </c>
      <c r="I6927" s="519" t="s">
        <v>5</v>
      </c>
      <c r="J6927" s="650">
        <v>1348.16</v>
      </c>
    </row>
    <row r="6928" spans="1:10">
      <c r="A6928" s="519" t="s">
        <v>7145</v>
      </c>
      <c r="B6928"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v>
      </c>
      <c r="C6928" s="519" t="s">
        <v>36466</v>
      </c>
      <c r="D6928" s="519" t="s">
        <v>36467</v>
      </c>
      <c r="E6928" s="519" t="s">
        <v>72339</v>
      </c>
      <c r="F6928" s="519" t="s">
        <v>72340</v>
      </c>
      <c r="G6928" s="519" t="s">
        <v>72345</v>
      </c>
      <c r="H6928" s="519" t="s">
        <v>72344</v>
      </c>
      <c r="I6928" s="519" t="s">
        <v>5</v>
      </c>
      <c r="J6928" s="650">
        <v>1348.16</v>
      </c>
    </row>
    <row r="6929" spans="1:10">
      <c r="A6929" s="519" t="s">
        <v>7146</v>
      </c>
      <c r="B6929"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29" s="519" t="s">
        <v>36466</v>
      </c>
      <c r="D6929" s="519" t="s">
        <v>36467</v>
      </c>
      <c r="E6929" s="519" t="s">
        <v>72339</v>
      </c>
      <c r="F6929" s="519" t="s">
        <v>72340</v>
      </c>
      <c r="G6929" s="519" t="s">
        <v>72346</v>
      </c>
      <c r="H6929" s="519" t="s">
        <v>72344</v>
      </c>
      <c r="I6929" s="519" t="s">
        <v>5</v>
      </c>
      <c r="J6929" s="650">
        <v>1636.62</v>
      </c>
    </row>
    <row r="6930" spans="1:10">
      <c r="A6930" s="519" t="s">
        <v>7147</v>
      </c>
      <c r="B6930"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v>
      </c>
      <c r="C6930" s="519" t="s">
        <v>36466</v>
      </c>
      <c r="D6930" s="519" t="s">
        <v>36467</v>
      </c>
      <c r="E6930" s="519" t="s">
        <v>72339</v>
      </c>
      <c r="F6930" s="519" t="s">
        <v>72340</v>
      </c>
      <c r="G6930" s="519" t="s">
        <v>72346</v>
      </c>
      <c r="H6930" s="519" t="s">
        <v>72344</v>
      </c>
      <c r="I6930" s="519" t="s">
        <v>5</v>
      </c>
      <c r="J6930" s="650">
        <v>1636.62</v>
      </c>
    </row>
    <row r="6931" spans="1:10">
      <c r="A6931" s="519" t="s">
        <v>7148</v>
      </c>
      <c r="B6931"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31" s="519" t="s">
        <v>36466</v>
      </c>
      <c r="D6931" s="519" t="s">
        <v>36467</v>
      </c>
      <c r="E6931" s="519" t="s">
        <v>72339</v>
      </c>
      <c r="F6931" s="519" t="s">
        <v>72340</v>
      </c>
      <c r="G6931" s="519" t="s">
        <v>72347</v>
      </c>
      <c r="H6931" s="519" t="s">
        <v>72344</v>
      </c>
      <c r="I6931" s="519" t="s">
        <v>5</v>
      </c>
      <c r="J6931" s="650">
        <v>1938.3</v>
      </c>
    </row>
    <row r="6932" spans="1:10">
      <c r="A6932" s="519" t="s">
        <v>7149</v>
      </c>
      <c r="B6932"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v>
      </c>
      <c r="C6932" s="519" t="s">
        <v>36466</v>
      </c>
      <c r="D6932" s="519" t="s">
        <v>36467</v>
      </c>
      <c r="E6932" s="519" t="s">
        <v>72339</v>
      </c>
      <c r="F6932" s="519" t="s">
        <v>72340</v>
      </c>
      <c r="G6932" s="519" t="s">
        <v>72347</v>
      </c>
      <c r="H6932" s="519" t="s">
        <v>72344</v>
      </c>
      <c r="I6932" s="519" t="s">
        <v>5</v>
      </c>
      <c r="J6932" s="650">
        <v>1938.3</v>
      </c>
    </row>
    <row r="6933" spans="1:10">
      <c r="A6933" s="519" t="s">
        <v>7150</v>
      </c>
      <c r="B6933"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3" s="519" t="s">
        <v>36466</v>
      </c>
      <c r="D6933" s="519" t="s">
        <v>36467</v>
      </c>
      <c r="E6933" s="519" t="s">
        <v>72339</v>
      </c>
      <c r="F6933" s="519" t="s">
        <v>72340</v>
      </c>
      <c r="G6933" s="519" t="s">
        <v>72348</v>
      </c>
      <c r="H6933" s="519" t="s">
        <v>72344</v>
      </c>
      <c r="I6933" s="519" t="s">
        <v>5</v>
      </c>
      <c r="J6933" s="650">
        <v>2328.38</v>
      </c>
    </row>
    <row r="6934" spans="1:10">
      <c r="A6934" s="519" t="s">
        <v>7151</v>
      </c>
      <c r="B6934"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v>
      </c>
      <c r="C6934" s="519" t="s">
        <v>36466</v>
      </c>
      <c r="D6934" s="519" t="s">
        <v>36467</v>
      </c>
      <c r="E6934" s="519" t="s">
        <v>72339</v>
      </c>
      <c r="F6934" s="519" t="s">
        <v>72340</v>
      </c>
      <c r="G6934" s="519" t="s">
        <v>72348</v>
      </c>
      <c r="H6934" s="519" t="s">
        <v>72344</v>
      </c>
      <c r="I6934" s="519" t="s">
        <v>5</v>
      </c>
      <c r="J6934" s="650">
        <v>2328.38</v>
      </c>
    </row>
    <row r="6935" spans="1:10">
      <c r="A6935" s="519" t="s">
        <v>7152</v>
      </c>
      <c r="B6935"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5" s="519" t="s">
        <v>36466</v>
      </c>
      <c r="D6935" s="519" t="s">
        <v>36467</v>
      </c>
      <c r="E6935" s="519" t="s">
        <v>72339</v>
      </c>
      <c r="F6935" s="519" t="s">
        <v>72340</v>
      </c>
      <c r="G6935" s="519" t="s">
        <v>72349</v>
      </c>
      <c r="H6935" s="519" t="s">
        <v>72344</v>
      </c>
      <c r="I6935" s="519" t="s">
        <v>5</v>
      </c>
      <c r="J6935" s="650">
        <v>2685.16</v>
      </c>
    </row>
    <row r="6936" spans="1:10">
      <c r="A6936" s="519" t="s">
        <v>7153</v>
      </c>
      <c r="B6936"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v>
      </c>
      <c r="C6936" s="519" t="s">
        <v>36466</v>
      </c>
      <c r="D6936" s="519" t="s">
        <v>36467</v>
      </c>
      <c r="E6936" s="519" t="s">
        <v>72339</v>
      </c>
      <c r="F6936" s="519" t="s">
        <v>72340</v>
      </c>
      <c r="G6936" s="519" t="s">
        <v>72349</v>
      </c>
      <c r="H6936" s="519" t="s">
        <v>72344</v>
      </c>
      <c r="I6936" s="519" t="s">
        <v>5</v>
      </c>
      <c r="J6936" s="650">
        <v>2685.16</v>
      </c>
    </row>
    <row r="6937" spans="1:10">
      <c r="A6937" s="519" t="s">
        <v>7154</v>
      </c>
      <c r="B6937"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7" s="519" t="s">
        <v>36466</v>
      </c>
      <c r="D6937" s="519" t="s">
        <v>36467</v>
      </c>
      <c r="E6937" s="519" t="s">
        <v>72339</v>
      </c>
      <c r="F6937" s="519" t="s">
        <v>72340</v>
      </c>
      <c r="G6937" s="519" t="s">
        <v>72350</v>
      </c>
      <c r="H6937" s="519" t="s">
        <v>72344</v>
      </c>
      <c r="I6937" s="519" t="s">
        <v>5</v>
      </c>
      <c r="J6937" s="650">
        <v>3052.97</v>
      </c>
    </row>
    <row r="6938" spans="1:10">
      <c r="A6938" s="519" t="s">
        <v>7155</v>
      </c>
      <c r="B6938"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v>
      </c>
      <c r="C6938" s="519" t="s">
        <v>36466</v>
      </c>
      <c r="D6938" s="519" t="s">
        <v>36467</v>
      </c>
      <c r="E6938" s="519" t="s">
        <v>72339</v>
      </c>
      <c r="F6938" s="519" t="s">
        <v>72340</v>
      </c>
      <c r="G6938" s="519" t="s">
        <v>72350</v>
      </c>
      <c r="H6938" s="519" t="s">
        <v>72344</v>
      </c>
      <c r="I6938" s="519" t="s">
        <v>5</v>
      </c>
      <c r="J6938" s="650">
        <v>3052.97</v>
      </c>
    </row>
    <row r="6939" spans="1:10">
      <c r="A6939" s="519" t="s">
        <v>7156</v>
      </c>
      <c r="B6939"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39" s="519" t="s">
        <v>36466</v>
      </c>
      <c r="D6939" s="519" t="s">
        <v>36467</v>
      </c>
      <c r="E6939" s="519" t="s">
        <v>72339</v>
      </c>
      <c r="F6939" s="519" t="s">
        <v>72340</v>
      </c>
      <c r="G6939" s="519" t="s">
        <v>72351</v>
      </c>
      <c r="H6939" s="519" t="s">
        <v>72344</v>
      </c>
      <c r="I6939" s="519" t="s">
        <v>5</v>
      </c>
      <c r="J6939" s="650">
        <v>3653.81</v>
      </c>
    </row>
    <row r="6940" spans="1:10">
      <c r="A6940" s="519" t="s">
        <v>7157</v>
      </c>
      <c r="B6940"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v>
      </c>
      <c r="C6940" s="519" t="s">
        <v>36466</v>
      </c>
      <c r="D6940" s="519" t="s">
        <v>36467</v>
      </c>
      <c r="E6940" s="519" t="s">
        <v>72339</v>
      </c>
      <c r="F6940" s="519" t="s">
        <v>72340</v>
      </c>
      <c r="G6940" s="519" t="s">
        <v>72351</v>
      </c>
      <c r="H6940" s="519" t="s">
        <v>72344</v>
      </c>
      <c r="I6940" s="519" t="s">
        <v>5</v>
      </c>
      <c r="J6940" s="650">
        <v>3653.81</v>
      </c>
    </row>
    <row r="6941" spans="1:10">
      <c r="A6941" s="519" t="s">
        <v>7158</v>
      </c>
      <c r="B6941"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41" s="519" t="s">
        <v>36466</v>
      </c>
      <c r="D6941" s="519" t="s">
        <v>36467</v>
      </c>
      <c r="E6941" s="519" t="s">
        <v>72339</v>
      </c>
      <c r="F6941" s="519" t="s">
        <v>72340</v>
      </c>
      <c r="G6941" s="519" t="s">
        <v>72352</v>
      </c>
      <c r="H6941" s="519" t="s">
        <v>72344</v>
      </c>
      <c r="I6941" s="519" t="s">
        <v>5</v>
      </c>
      <c r="J6941" s="650">
        <v>3936.28</v>
      </c>
    </row>
    <row r="6942" spans="1:10">
      <c r="A6942" s="519" t="s">
        <v>7159</v>
      </c>
      <c r="B6942"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v>
      </c>
      <c r="C6942" s="519" t="s">
        <v>36466</v>
      </c>
      <c r="D6942" s="519" t="s">
        <v>36467</v>
      </c>
      <c r="E6942" s="519" t="s">
        <v>72339</v>
      </c>
      <c r="F6942" s="519" t="s">
        <v>72340</v>
      </c>
      <c r="G6942" s="519" t="s">
        <v>72352</v>
      </c>
      <c r="H6942" s="519" t="s">
        <v>72344</v>
      </c>
      <c r="I6942" s="519" t="s">
        <v>5</v>
      </c>
      <c r="J6942" s="650">
        <v>3936.28</v>
      </c>
    </row>
    <row r="6943" spans="1:10">
      <c r="A6943" s="519" t="s">
        <v>7160</v>
      </c>
      <c r="B6943"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3" s="519" t="s">
        <v>36466</v>
      </c>
      <c r="D6943" s="519" t="s">
        <v>36467</v>
      </c>
      <c r="E6943" s="519" t="s">
        <v>72339</v>
      </c>
      <c r="F6943" s="519" t="s">
        <v>72340</v>
      </c>
      <c r="G6943" s="519" t="s">
        <v>72353</v>
      </c>
      <c r="H6943" s="519" t="s">
        <v>72344</v>
      </c>
      <c r="I6943" s="519" t="s">
        <v>5</v>
      </c>
      <c r="J6943" s="650">
        <v>4823.22</v>
      </c>
    </row>
    <row r="6944" spans="1:10">
      <c r="A6944" s="519" t="s">
        <v>7161</v>
      </c>
      <c r="B6944" s="519" t="str">
        <f t="shared" si="108"/>
        <v>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v>
      </c>
      <c r="C6944" s="519" t="s">
        <v>36466</v>
      </c>
      <c r="D6944" s="519" t="s">
        <v>36467</v>
      </c>
      <c r="E6944" s="519" t="s">
        <v>72339</v>
      </c>
      <c r="F6944" s="519" t="s">
        <v>72340</v>
      </c>
      <c r="G6944" s="519" t="s">
        <v>72353</v>
      </c>
      <c r="H6944" s="519" t="s">
        <v>72344</v>
      </c>
      <c r="I6944" s="519" t="s">
        <v>5</v>
      </c>
      <c r="J6944" s="650">
        <v>4823.22</v>
      </c>
    </row>
    <row r="6945" spans="1:10">
      <c r="A6945" s="519" t="s">
        <v>7162</v>
      </c>
      <c r="B6945" s="51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5" s="519" t="s">
        <v>36468</v>
      </c>
      <c r="D6945" s="519" t="s">
        <v>36469</v>
      </c>
      <c r="E6945" s="519" t="s">
        <v>72354</v>
      </c>
      <c r="F6945" s="519" t="s">
        <v>72355</v>
      </c>
      <c r="G6945" s="519" t="s">
        <v>72356</v>
      </c>
      <c r="H6945" s="519" t="s">
        <v>72357</v>
      </c>
      <c r="I6945" s="519" t="s">
        <v>5</v>
      </c>
      <c r="J6945" s="650">
        <v>9658.61</v>
      </c>
    </row>
    <row r="6946" spans="1:10">
      <c r="A6946" s="519" t="s">
        <v>7163</v>
      </c>
      <c r="B6946" s="51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v>
      </c>
      <c r="C6946" s="519" t="s">
        <v>36468</v>
      </c>
      <c r="D6946" s="519" t="s">
        <v>36469</v>
      </c>
      <c r="E6946" s="519" t="s">
        <v>72354</v>
      </c>
      <c r="F6946" s="519" t="s">
        <v>72355</v>
      </c>
      <c r="G6946" s="519" t="s">
        <v>72356</v>
      </c>
      <c r="H6946" s="519" t="s">
        <v>72357</v>
      </c>
      <c r="I6946" s="519" t="s">
        <v>5</v>
      </c>
      <c r="J6946" s="650">
        <v>9658.61</v>
      </c>
    </row>
    <row r="6947" spans="1:10">
      <c r="A6947" s="519" t="s">
        <v>7164</v>
      </c>
      <c r="B6947" s="51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7" s="519" t="s">
        <v>36468</v>
      </c>
      <c r="D6947" s="519" t="s">
        <v>36469</v>
      </c>
      <c r="E6947" s="519" t="s">
        <v>72354</v>
      </c>
      <c r="F6947" s="519" t="s">
        <v>72355</v>
      </c>
      <c r="G6947" s="519" t="s">
        <v>72358</v>
      </c>
      <c r="H6947" s="519" t="s">
        <v>72357</v>
      </c>
      <c r="I6947" s="519" t="s">
        <v>5</v>
      </c>
      <c r="J6947" s="650">
        <v>12229.44</v>
      </c>
    </row>
    <row r="6948" spans="1:10">
      <c r="A6948" s="519" t="s">
        <v>7165</v>
      </c>
      <c r="B6948" s="51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v>
      </c>
      <c r="C6948" s="519" t="s">
        <v>36468</v>
      </c>
      <c r="D6948" s="519" t="s">
        <v>36469</v>
      </c>
      <c r="E6948" s="519" t="s">
        <v>72354</v>
      </c>
      <c r="F6948" s="519" t="s">
        <v>72355</v>
      </c>
      <c r="G6948" s="519" t="s">
        <v>72358</v>
      </c>
      <c r="H6948" s="519" t="s">
        <v>72357</v>
      </c>
      <c r="I6948" s="519" t="s">
        <v>5</v>
      </c>
      <c r="J6948" s="650">
        <v>12229.44</v>
      </c>
    </row>
    <row r="6949" spans="1:10">
      <c r="A6949" s="519" t="s">
        <v>7166</v>
      </c>
      <c r="B6949" s="51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49" s="519" t="s">
        <v>36468</v>
      </c>
      <c r="D6949" s="519" t="s">
        <v>36469</v>
      </c>
      <c r="E6949" s="519" t="s">
        <v>72354</v>
      </c>
      <c r="F6949" s="519" t="s">
        <v>72355</v>
      </c>
      <c r="G6949" s="519" t="s">
        <v>72359</v>
      </c>
      <c r="H6949" s="519" t="s">
        <v>72357</v>
      </c>
      <c r="I6949" s="519" t="s">
        <v>5</v>
      </c>
      <c r="J6949" s="650">
        <v>18835.13</v>
      </c>
    </row>
    <row r="6950" spans="1:10">
      <c r="A6950" s="519" t="s">
        <v>7167</v>
      </c>
      <c r="B6950" s="51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v>
      </c>
      <c r="C6950" s="519" t="s">
        <v>36468</v>
      </c>
      <c r="D6950" s="519" t="s">
        <v>36469</v>
      </c>
      <c r="E6950" s="519" t="s">
        <v>72354</v>
      </c>
      <c r="F6950" s="519" t="s">
        <v>72355</v>
      </c>
      <c r="G6950" s="519" t="s">
        <v>72359</v>
      </c>
      <c r="H6950" s="519" t="s">
        <v>72357</v>
      </c>
      <c r="I6950" s="519" t="s">
        <v>5</v>
      </c>
      <c r="J6950" s="650">
        <v>18835.13</v>
      </c>
    </row>
    <row r="6951" spans="1:10">
      <c r="A6951" s="519" t="s">
        <v>7168</v>
      </c>
      <c r="B6951" s="51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51" s="519" t="s">
        <v>36468</v>
      </c>
      <c r="D6951" s="519" t="s">
        <v>36469</v>
      </c>
      <c r="E6951" s="519" t="s">
        <v>72354</v>
      </c>
      <c r="F6951" s="519" t="s">
        <v>72355</v>
      </c>
      <c r="G6951" s="519" t="s">
        <v>72360</v>
      </c>
      <c r="H6951" s="519" t="s">
        <v>72361</v>
      </c>
      <c r="I6951" s="519" t="s">
        <v>5</v>
      </c>
      <c r="J6951" s="650">
        <v>19825.89</v>
      </c>
    </row>
    <row r="6952" spans="1:10">
      <c r="A6952" s="519" t="s">
        <v>7169</v>
      </c>
      <c r="B6952" s="51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v>
      </c>
      <c r="C6952" s="519" t="s">
        <v>36468</v>
      </c>
      <c r="D6952" s="519" t="s">
        <v>36469</v>
      </c>
      <c r="E6952" s="519" t="s">
        <v>72354</v>
      </c>
      <c r="F6952" s="519" t="s">
        <v>72355</v>
      </c>
      <c r="G6952" s="519" t="s">
        <v>72360</v>
      </c>
      <c r="H6952" s="519" t="s">
        <v>72361</v>
      </c>
      <c r="I6952" s="519" t="s">
        <v>5</v>
      </c>
      <c r="J6952" s="650">
        <v>19825.89</v>
      </c>
    </row>
    <row r="6953" spans="1:10">
      <c r="A6953" s="519" t="s">
        <v>7170</v>
      </c>
      <c r="B6953" s="51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3" s="519" t="s">
        <v>36468</v>
      </c>
      <c r="D6953" s="519" t="s">
        <v>36469</v>
      </c>
      <c r="E6953" s="519" t="s">
        <v>72354</v>
      </c>
      <c r="F6953" s="519" t="s">
        <v>72355</v>
      </c>
      <c r="G6953" s="519" t="s">
        <v>72362</v>
      </c>
      <c r="H6953" s="519" t="s">
        <v>72361</v>
      </c>
      <c r="I6953" s="519" t="s">
        <v>5</v>
      </c>
      <c r="J6953" s="650">
        <v>27268.44</v>
      </c>
    </row>
    <row r="6954" spans="1:10">
      <c r="A6954" s="519" t="s">
        <v>7171</v>
      </c>
      <c r="B6954" s="519" t="str">
        <f t="shared" si="108"/>
        <v>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v>
      </c>
      <c r="C6954" s="519" t="s">
        <v>36468</v>
      </c>
      <c r="D6954" s="519" t="s">
        <v>36469</v>
      </c>
      <c r="E6954" s="519" t="s">
        <v>72354</v>
      </c>
      <c r="F6954" s="519" t="s">
        <v>72355</v>
      </c>
      <c r="G6954" s="519" t="s">
        <v>72362</v>
      </c>
      <c r="H6954" s="519" t="s">
        <v>72361</v>
      </c>
      <c r="I6954" s="519" t="s">
        <v>5</v>
      </c>
      <c r="J6954" s="650">
        <v>27268.44</v>
      </c>
    </row>
    <row r="6955" spans="1:10">
      <c r="A6955" s="519" t="s">
        <v>7172</v>
      </c>
      <c r="B6955"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5" s="519" t="s">
        <v>36466</v>
      </c>
      <c r="D6955" s="519" t="s">
        <v>36471</v>
      </c>
      <c r="E6955" s="519" t="s">
        <v>72339</v>
      </c>
      <c r="F6955" s="519" t="s">
        <v>72340</v>
      </c>
      <c r="G6955" s="519" t="s">
        <v>72341</v>
      </c>
      <c r="H6955" s="519" t="s">
        <v>72342</v>
      </c>
      <c r="I6955" s="519" t="s">
        <v>5</v>
      </c>
      <c r="J6955" s="650">
        <v>1013.19</v>
      </c>
    </row>
    <row r="6956" spans="1:10">
      <c r="A6956" s="519" t="s">
        <v>7173</v>
      </c>
      <c r="B6956"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v>
      </c>
      <c r="C6956" s="519" t="s">
        <v>36466</v>
      </c>
      <c r="D6956" s="519" t="s">
        <v>36471</v>
      </c>
      <c r="E6956" s="519" t="s">
        <v>72339</v>
      </c>
      <c r="F6956" s="519" t="s">
        <v>72340</v>
      </c>
      <c r="G6956" s="519" t="s">
        <v>72341</v>
      </c>
      <c r="H6956" s="519" t="s">
        <v>72342</v>
      </c>
      <c r="I6956" s="519" t="s">
        <v>5</v>
      </c>
      <c r="J6956" s="650">
        <v>1013.19</v>
      </c>
    </row>
    <row r="6957" spans="1:10">
      <c r="A6957" s="519" t="s">
        <v>7174</v>
      </c>
      <c r="B6957"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7" s="519" t="s">
        <v>36466</v>
      </c>
      <c r="D6957" s="519" t="s">
        <v>36471</v>
      </c>
      <c r="E6957" s="519" t="s">
        <v>72339</v>
      </c>
      <c r="F6957" s="519" t="s">
        <v>72340</v>
      </c>
      <c r="G6957" s="519" t="s">
        <v>72343</v>
      </c>
      <c r="H6957" s="519" t="s">
        <v>72344</v>
      </c>
      <c r="I6957" s="519" t="s">
        <v>5</v>
      </c>
      <c r="J6957" s="650">
        <v>1107.8499999999999</v>
      </c>
    </row>
    <row r="6958" spans="1:10">
      <c r="A6958" s="519" t="s">
        <v>7175</v>
      </c>
      <c r="B6958"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v>
      </c>
      <c r="C6958" s="519" t="s">
        <v>36466</v>
      </c>
      <c r="D6958" s="519" t="s">
        <v>36471</v>
      </c>
      <c r="E6958" s="519" t="s">
        <v>72339</v>
      </c>
      <c r="F6958" s="519" t="s">
        <v>72340</v>
      </c>
      <c r="G6958" s="519" t="s">
        <v>72343</v>
      </c>
      <c r="H6958" s="519" t="s">
        <v>72344</v>
      </c>
      <c r="I6958" s="519" t="s">
        <v>5</v>
      </c>
      <c r="J6958" s="650">
        <v>1107.8499999999999</v>
      </c>
    </row>
    <row r="6959" spans="1:10">
      <c r="A6959" s="519" t="s">
        <v>7176</v>
      </c>
      <c r="B6959"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59" s="519" t="s">
        <v>36466</v>
      </c>
      <c r="D6959" s="519" t="s">
        <v>36471</v>
      </c>
      <c r="E6959" s="519" t="s">
        <v>72339</v>
      </c>
      <c r="F6959" s="519" t="s">
        <v>72340</v>
      </c>
      <c r="G6959" s="519" t="s">
        <v>72345</v>
      </c>
      <c r="H6959" s="519" t="s">
        <v>72344</v>
      </c>
      <c r="I6959" s="519" t="s">
        <v>5</v>
      </c>
      <c r="J6959" s="650">
        <v>1348.16</v>
      </c>
    </row>
    <row r="6960" spans="1:10">
      <c r="A6960" s="519" t="s">
        <v>7177</v>
      </c>
      <c r="B6960"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v>
      </c>
      <c r="C6960" s="519" t="s">
        <v>36466</v>
      </c>
      <c r="D6960" s="519" t="s">
        <v>36471</v>
      </c>
      <c r="E6960" s="519" t="s">
        <v>72339</v>
      </c>
      <c r="F6960" s="519" t="s">
        <v>72340</v>
      </c>
      <c r="G6960" s="519" t="s">
        <v>72345</v>
      </c>
      <c r="H6960" s="519" t="s">
        <v>72344</v>
      </c>
      <c r="I6960" s="519" t="s">
        <v>5</v>
      </c>
      <c r="J6960" s="650">
        <v>1348.16</v>
      </c>
    </row>
    <row r="6961" spans="1:10">
      <c r="A6961" s="519" t="s">
        <v>7178</v>
      </c>
      <c r="B6961"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61" s="519" t="s">
        <v>36466</v>
      </c>
      <c r="D6961" s="519" t="s">
        <v>36471</v>
      </c>
      <c r="E6961" s="519" t="s">
        <v>72339</v>
      </c>
      <c r="F6961" s="519" t="s">
        <v>72340</v>
      </c>
      <c r="G6961" s="519" t="s">
        <v>72346</v>
      </c>
      <c r="H6961" s="519" t="s">
        <v>72344</v>
      </c>
      <c r="I6961" s="519" t="s">
        <v>5</v>
      </c>
      <c r="J6961" s="650">
        <v>1637.1</v>
      </c>
    </row>
    <row r="6962" spans="1:10">
      <c r="A6962" s="519" t="s">
        <v>7179</v>
      </c>
      <c r="B6962"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v>
      </c>
      <c r="C6962" s="519" t="s">
        <v>36466</v>
      </c>
      <c r="D6962" s="519" t="s">
        <v>36471</v>
      </c>
      <c r="E6962" s="519" t="s">
        <v>72339</v>
      </c>
      <c r="F6962" s="519" t="s">
        <v>72340</v>
      </c>
      <c r="G6962" s="519" t="s">
        <v>72346</v>
      </c>
      <c r="H6962" s="519" t="s">
        <v>72344</v>
      </c>
      <c r="I6962" s="519" t="s">
        <v>5</v>
      </c>
      <c r="J6962" s="650">
        <v>1637.1</v>
      </c>
    </row>
    <row r="6963" spans="1:10">
      <c r="A6963" s="519" t="s">
        <v>7180</v>
      </c>
      <c r="B6963"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3" s="519" t="s">
        <v>36466</v>
      </c>
      <c r="D6963" s="519" t="s">
        <v>36471</v>
      </c>
      <c r="E6963" s="519" t="s">
        <v>72339</v>
      </c>
      <c r="F6963" s="519" t="s">
        <v>72340</v>
      </c>
      <c r="G6963" s="519" t="s">
        <v>72347</v>
      </c>
      <c r="H6963" s="519" t="s">
        <v>72344</v>
      </c>
      <c r="I6963" s="519" t="s">
        <v>5</v>
      </c>
      <c r="J6963" s="650">
        <v>1970.04</v>
      </c>
    </row>
    <row r="6964" spans="1:10">
      <c r="A6964" s="519" t="s">
        <v>7181</v>
      </c>
      <c r="B6964"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v>
      </c>
      <c r="C6964" s="519" t="s">
        <v>36466</v>
      </c>
      <c r="D6964" s="519" t="s">
        <v>36471</v>
      </c>
      <c r="E6964" s="519" t="s">
        <v>72339</v>
      </c>
      <c r="F6964" s="519" t="s">
        <v>72340</v>
      </c>
      <c r="G6964" s="519" t="s">
        <v>72347</v>
      </c>
      <c r="H6964" s="519" t="s">
        <v>72344</v>
      </c>
      <c r="I6964" s="519" t="s">
        <v>5</v>
      </c>
      <c r="J6964" s="650">
        <v>1970.04</v>
      </c>
    </row>
    <row r="6965" spans="1:10">
      <c r="A6965" s="519" t="s">
        <v>7182</v>
      </c>
      <c r="B6965"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5" s="519" t="s">
        <v>36466</v>
      </c>
      <c r="D6965" s="519" t="s">
        <v>36471</v>
      </c>
      <c r="E6965" s="519" t="s">
        <v>72339</v>
      </c>
      <c r="F6965" s="519" t="s">
        <v>72340</v>
      </c>
      <c r="G6965" s="519" t="s">
        <v>72348</v>
      </c>
      <c r="H6965" s="519" t="s">
        <v>72344</v>
      </c>
      <c r="I6965" s="519" t="s">
        <v>5</v>
      </c>
      <c r="J6965" s="650">
        <v>2354.37</v>
      </c>
    </row>
    <row r="6966" spans="1:10">
      <c r="A6966" s="519" t="s">
        <v>7183</v>
      </c>
      <c r="B6966"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v>
      </c>
      <c r="C6966" s="519" t="s">
        <v>36466</v>
      </c>
      <c r="D6966" s="519" t="s">
        <v>36471</v>
      </c>
      <c r="E6966" s="519" t="s">
        <v>72339</v>
      </c>
      <c r="F6966" s="519" t="s">
        <v>72340</v>
      </c>
      <c r="G6966" s="519" t="s">
        <v>72348</v>
      </c>
      <c r="H6966" s="519" t="s">
        <v>72344</v>
      </c>
      <c r="I6966" s="519" t="s">
        <v>5</v>
      </c>
      <c r="J6966" s="650">
        <v>2354.37</v>
      </c>
    </row>
    <row r="6967" spans="1:10">
      <c r="A6967" s="519" t="s">
        <v>7184</v>
      </c>
      <c r="B6967"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7" s="519" t="s">
        <v>36466</v>
      </c>
      <c r="D6967" s="519" t="s">
        <v>36471</v>
      </c>
      <c r="E6967" s="519" t="s">
        <v>72339</v>
      </c>
      <c r="F6967" s="519" t="s">
        <v>72340</v>
      </c>
      <c r="G6967" s="519" t="s">
        <v>72349</v>
      </c>
      <c r="H6967" s="519" t="s">
        <v>72344</v>
      </c>
      <c r="I6967" s="519" t="s">
        <v>5</v>
      </c>
      <c r="J6967" s="650">
        <v>2713.14</v>
      </c>
    </row>
    <row r="6968" spans="1:10">
      <c r="A6968" s="519" t="s">
        <v>7185</v>
      </c>
      <c r="B6968"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v>
      </c>
      <c r="C6968" s="519" t="s">
        <v>36466</v>
      </c>
      <c r="D6968" s="519" t="s">
        <v>36471</v>
      </c>
      <c r="E6968" s="519" t="s">
        <v>72339</v>
      </c>
      <c r="F6968" s="519" t="s">
        <v>72340</v>
      </c>
      <c r="G6968" s="519" t="s">
        <v>72349</v>
      </c>
      <c r="H6968" s="519" t="s">
        <v>72344</v>
      </c>
      <c r="I6968" s="519" t="s">
        <v>5</v>
      </c>
      <c r="J6968" s="650">
        <v>2713.14</v>
      </c>
    </row>
    <row r="6969" spans="1:10">
      <c r="A6969" s="519" t="s">
        <v>7186</v>
      </c>
      <c r="B6969"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69" s="519" t="s">
        <v>36466</v>
      </c>
      <c r="D6969" s="519" t="s">
        <v>36471</v>
      </c>
      <c r="E6969" s="519" t="s">
        <v>72339</v>
      </c>
      <c r="F6969" s="519" t="s">
        <v>72340</v>
      </c>
      <c r="G6969" s="519" t="s">
        <v>72350</v>
      </c>
      <c r="H6969" s="519" t="s">
        <v>72344</v>
      </c>
      <c r="I6969" s="519" t="s">
        <v>5</v>
      </c>
      <c r="J6969" s="650">
        <v>3186.24</v>
      </c>
    </row>
    <row r="6970" spans="1:10">
      <c r="A6970" s="519" t="s">
        <v>7187</v>
      </c>
      <c r="B6970"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v>
      </c>
      <c r="C6970" s="519" t="s">
        <v>36466</v>
      </c>
      <c r="D6970" s="519" t="s">
        <v>36471</v>
      </c>
      <c r="E6970" s="519" t="s">
        <v>72339</v>
      </c>
      <c r="F6970" s="519" t="s">
        <v>72340</v>
      </c>
      <c r="G6970" s="519" t="s">
        <v>72350</v>
      </c>
      <c r="H6970" s="519" t="s">
        <v>72344</v>
      </c>
      <c r="I6970" s="519" t="s">
        <v>5</v>
      </c>
      <c r="J6970" s="650">
        <v>3186.24</v>
      </c>
    </row>
    <row r="6971" spans="1:10">
      <c r="A6971" s="519" t="s">
        <v>7188</v>
      </c>
      <c r="B6971"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71" s="519" t="s">
        <v>36466</v>
      </c>
      <c r="D6971" s="519" t="s">
        <v>36471</v>
      </c>
      <c r="E6971" s="519" t="s">
        <v>72339</v>
      </c>
      <c r="F6971" s="519" t="s">
        <v>72340</v>
      </c>
      <c r="G6971" s="519" t="s">
        <v>72351</v>
      </c>
      <c r="H6971" s="519" t="s">
        <v>72344</v>
      </c>
      <c r="I6971" s="519" t="s">
        <v>5</v>
      </c>
      <c r="J6971" s="650">
        <v>3820.42</v>
      </c>
    </row>
    <row r="6972" spans="1:10">
      <c r="A6972" s="519" t="s">
        <v>7189</v>
      </c>
      <c r="B6972"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v>
      </c>
      <c r="C6972" s="519" t="s">
        <v>36466</v>
      </c>
      <c r="D6972" s="519" t="s">
        <v>36471</v>
      </c>
      <c r="E6972" s="519" t="s">
        <v>72339</v>
      </c>
      <c r="F6972" s="519" t="s">
        <v>72340</v>
      </c>
      <c r="G6972" s="519" t="s">
        <v>72351</v>
      </c>
      <c r="H6972" s="519" t="s">
        <v>72344</v>
      </c>
      <c r="I6972" s="519" t="s">
        <v>5</v>
      </c>
      <c r="J6972" s="650">
        <v>3820.42</v>
      </c>
    </row>
    <row r="6973" spans="1:10">
      <c r="A6973" s="519" t="s">
        <v>7190</v>
      </c>
      <c r="B6973"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3" s="519" t="s">
        <v>36466</v>
      </c>
      <c r="D6973" s="519" t="s">
        <v>36471</v>
      </c>
      <c r="E6973" s="519" t="s">
        <v>72339</v>
      </c>
      <c r="F6973" s="519" t="s">
        <v>72340</v>
      </c>
      <c r="G6973" s="519" t="s">
        <v>72352</v>
      </c>
      <c r="H6973" s="519" t="s">
        <v>72344</v>
      </c>
      <c r="I6973" s="519" t="s">
        <v>5</v>
      </c>
      <c r="J6973" s="650">
        <v>4378.3</v>
      </c>
    </row>
    <row r="6974" spans="1:10">
      <c r="A6974" s="519" t="s">
        <v>7191</v>
      </c>
      <c r="B6974"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v>
      </c>
      <c r="C6974" s="519" t="s">
        <v>36466</v>
      </c>
      <c r="D6974" s="519" t="s">
        <v>36471</v>
      </c>
      <c r="E6974" s="519" t="s">
        <v>72339</v>
      </c>
      <c r="F6974" s="519" t="s">
        <v>72340</v>
      </c>
      <c r="G6974" s="519" t="s">
        <v>72352</v>
      </c>
      <c r="H6974" s="519" t="s">
        <v>72344</v>
      </c>
      <c r="I6974" s="519" t="s">
        <v>5</v>
      </c>
      <c r="J6974" s="650">
        <v>4378.3</v>
      </c>
    </row>
    <row r="6975" spans="1:10">
      <c r="A6975" s="519" t="s">
        <v>7192</v>
      </c>
      <c r="B6975"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5" s="519" t="s">
        <v>36466</v>
      </c>
      <c r="D6975" s="519" t="s">
        <v>36471</v>
      </c>
      <c r="E6975" s="519" t="s">
        <v>72339</v>
      </c>
      <c r="F6975" s="519" t="s">
        <v>72340</v>
      </c>
      <c r="G6975" s="519" t="s">
        <v>72353</v>
      </c>
      <c r="H6975" s="519" t="s">
        <v>72344</v>
      </c>
      <c r="I6975" s="519" t="s">
        <v>5</v>
      </c>
      <c r="J6975" s="650">
        <v>6004.19</v>
      </c>
    </row>
    <row r="6976" spans="1:10">
      <c r="A6976" s="519" t="s">
        <v>7193</v>
      </c>
      <c r="B6976" s="519" t="str">
        <f t="shared" si="108"/>
        <v>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v>
      </c>
      <c r="C6976" s="519" t="s">
        <v>36466</v>
      </c>
      <c r="D6976" s="519" t="s">
        <v>36471</v>
      </c>
      <c r="E6976" s="519" t="s">
        <v>72339</v>
      </c>
      <c r="F6976" s="519" t="s">
        <v>72340</v>
      </c>
      <c r="G6976" s="519" t="s">
        <v>72353</v>
      </c>
      <c r="H6976" s="519" t="s">
        <v>72344</v>
      </c>
      <c r="I6976" s="519" t="s">
        <v>5</v>
      </c>
      <c r="J6976" s="650">
        <v>6004.19</v>
      </c>
    </row>
    <row r="6977" spans="1:10">
      <c r="A6977" s="519" t="s">
        <v>7194</v>
      </c>
      <c r="B6977" s="519"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7" s="519" t="s">
        <v>36468</v>
      </c>
      <c r="D6977" s="519" t="s">
        <v>36473</v>
      </c>
      <c r="E6977" s="519" t="s">
        <v>72354</v>
      </c>
      <c r="F6977" s="519" t="s">
        <v>72355</v>
      </c>
      <c r="G6977" s="519" t="s">
        <v>72356</v>
      </c>
      <c r="H6977" s="519" t="s">
        <v>72357</v>
      </c>
      <c r="I6977" s="519" t="s">
        <v>5</v>
      </c>
      <c r="J6977" s="650">
        <v>10369.370000000001</v>
      </c>
    </row>
    <row r="6978" spans="1:10">
      <c r="A6978" s="519" t="s">
        <v>7195</v>
      </c>
      <c r="B6978" s="519" t="str">
        <f t="shared" si="108"/>
        <v>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v>
      </c>
      <c r="C6978" s="519" t="s">
        <v>36468</v>
      </c>
      <c r="D6978" s="519" t="s">
        <v>36473</v>
      </c>
      <c r="E6978" s="519" t="s">
        <v>72354</v>
      </c>
      <c r="F6978" s="519" t="s">
        <v>72355</v>
      </c>
      <c r="G6978" s="519" t="s">
        <v>72356</v>
      </c>
      <c r="H6978" s="519" t="s">
        <v>72357</v>
      </c>
      <c r="I6978" s="519" t="s">
        <v>5</v>
      </c>
      <c r="J6978" s="650">
        <v>10369.370000000001</v>
      </c>
    </row>
    <row r="6979" spans="1:10">
      <c r="A6979" s="519" t="s">
        <v>7196</v>
      </c>
      <c r="B6979" s="519"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79" s="519" t="s">
        <v>36474</v>
      </c>
      <c r="D6979" s="519" t="s">
        <v>36475</v>
      </c>
      <c r="E6979" s="519" t="s">
        <v>72363</v>
      </c>
      <c r="F6979" s="519" t="s">
        <v>72364</v>
      </c>
      <c r="G6979" s="519" t="s">
        <v>72365</v>
      </c>
      <c r="H6979" s="519" t="s">
        <v>72366</v>
      </c>
      <c r="I6979" s="519" t="s">
        <v>5</v>
      </c>
      <c r="J6979" s="650">
        <v>1044.73</v>
      </c>
    </row>
    <row r="6980" spans="1:10">
      <c r="A6980" s="519" t="s">
        <v>7197</v>
      </c>
      <c r="B6980" s="519" t="str">
        <f t="shared" si="108"/>
        <v>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v>
      </c>
      <c r="C6980" s="519" t="s">
        <v>36474</v>
      </c>
      <c r="D6980" s="519" t="s">
        <v>36475</v>
      </c>
      <c r="E6980" s="519" t="s">
        <v>72363</v>
      </c>
      <c r="F6980" s="519" t="s">
        <v>72364</v>
      </c>
      <c r="G6980" s="519" t="s">
        <v>72365</v>
      </c>
      <c r="H6980" s="519" t="s">
        <v>72366</v>
      </c>
      <c r="I6980" s="519" t="s">
        <v>5</v>
      </c>
      <c r="J6980" s="650">
        <v>1044.73</v>
      </c>
    </row>
    <row r="6981" spans="1:10">
      <c r="A6981" s="519" t="s">
        <v>7198</v>
      </c>
      <c r="B6981" s="519"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81" s="519" t="s">
        <v>36474</v>
      </c>
      <c r="D6981" s="519" t="s">
        <v>36476</v>
      </c>
      <c r="E6981" s="519" t="s">
        <v>72367</v>
      </c>
      <c r="F6981" s="519" t="s">
        <v>72368</v>
      </c>
      <c r="G6981" s="519" t="s">
        <v>72369</v>
      </c>
      <c r="H6981" s="519" t="s">
        <v>72370</v>
      </c>
      <c r="I6981" s="519" t="s">
        <v>5</v>
      </c>
      <c r="J6981" s="650">
        <v>1149.49</v>
      </c>
    </row>
    <row r="6982" spans="1:10">
      <c r="A6982" s="519" t="s">
        <v>7199</v>
      </c>
      <c r="B6982" s="519"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v>
      </c>
      <c r="C6982" s="519" t="s">
        <v>36474</v>
      </c>
      <c r="D6982" s="519" t="s">
        <v>36476</v>
      </c>
      <c r="E6982" s="519" t="s">
        <v>72367</v>
      </c>
      <c r="F6982" s="519" t="s">
        <v>72368</v>
      </c>
      <c r="G6982" s="519" t="s">
        <v>72369</v>
      </c>
      <c r="H6982" s="519" t="s">
        <v>72370</v>
      </c>
      <c r="I6982" s="519" t="s">
        <v>5</v>
      </c>
      <c r="J6982" s="650">
        <v>1149.49</v>
      </c>
    </row>
    <row r="6983" spans="1:10">
      <c r="A6983" s="519" t="s">
        <v>7200</v>
      </c>
      <c r="B6983" s="519" t="str">
        <f t="shared" si="108"/>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3" s="519" t="s">
        <v>36474</v>
      </c>
      <c r="D6983" s="519" t="s">
        <v>36476</v>
      </c>
      <c r="E6983" s="519" t="s">
        <v>72367</v>
      </c>
      <c r="F6983" s="519" t="s">
        <v>72368</v>
      </c>
      <c r="G6983" s="519" t="s">
        <v>72369</v>
      </c>
      <c r="H6983" s="519" t="s">
        <v>72371</v>
      </c>
      <c r="I6983" s="519" t="s">
        <v>5</v>
      </c>
      <c r="J6983" s="650">
        <v>1402.53</v>
      </c>
    </row>
    <row r="6984" spans="1:10">
      <c r="A6984" s="519" t="s">
        <v>7201</v>
      </c>
      <c r="B6984" s="519" t="str">
        <f t="shared" ref="B6984:B7047" si="109">C6984&amp;D6984&amp;E6984&amp;F6984&amp;G6984&amp;H6984</f>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v>
      </c>
      <c r="C6984" s="519" t="s">
        <v>36474</v>
      </c>
      <c r="D6984" s="519" t="s">
        <v>36476</v>
      </c>
      <c r="E6984" s="519" t="s">
        <v>72367</v>
      </c>
      <c r="F6984" s="519" t="s">
        <v>72368</v>
      </c>
      <c r="G6984" s="519" t="s">
        <v>72369</v>
      </c>
      <c r="H6984" s="519" t="s">
        <v>72371</v>
      </c>
      <c r="I6984" s="519" t="s">
        <v>5</v>
      </c>
      <c r="J6984" s="650">
        <v>1402.53</v>
      </c>
    </row>
    <row r="6985" spans="1:10">
      <c r="A6985" s="519" t="s">
        <v>7202</v>
      </c>
      <c r="B6985"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5" s="519" t="s">
        <v>36474</v>
      </c>
      <c r="D6985" s="519" t="s">
        <v>36476</v>
      </c>
      <c r="E6985" s="519" t="s">
        <v>72367</v>
      </c>
      <c r="F6985" s="519" t="s">
        <v>72368</v>
      </c>
      <c r="G6985" s="519" t="s">
        <v>72369</v>
      </c>
      <c r="H6985" s="519" t="s">
        <v>72372</v>
      </c>
      <c r="I6985" s="519" t="s">
        <v>5</v>
      </c>
      <c r="J6985" s="650">
        <v>1712.38</v>
      </c>
    </row>
    <row r="6986" spans="1:10">
      <c r="A6986" s="519" t="s">
        <v>7203</v>
      </c>
      <c r="B6986"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v>
      </c>
      <c r="C6986" s="519" t="s">
        <v>36474</v>
      </c>
      <c r="D6986" s="519" t="s">
        <v>36476</v>
      </c>
      <c r="E6986" s="519" t="s">
        <v>72367</v>
      </c>
      <c r="F6986" s="519" t="s">
        <v>72368</v>
      </c>
      <c r="G6986" s="519" t="s">
        <v>72369</v>
      </c>
      <c r="H6986" s="519" t="s">
        <v>72372</v>
      </c>
      <c r="I6986" s="519" t="s">
        <v>5</v>
      </c>
      <c r="J6986" s="650">
        <v>1712.38</v>
      </c>
    </row>
    <row r="6987" spans="1:10">
      <c r="A6987" s="519" t="s">
        <v>7204</v>
      </c>
      <c r="B6987"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7" s="519" t="s">
        <v>36474</v>
      </c>
      <c r="D6987" s="519" t="s">
        <v>36476</v>
      </c>
      <c r="E6987" s="519" t="s">
        <v>72367</v>
      </c>
      <c r="F6987" s="519" t="s">
        <v>72368</v>
      </c>
      <c r="G6987" s="519" t="s">
        <v>72369</v>
      </c>
      <c r="H6987" s="519" t="s">
        <v>72373</v>
      </c>
      <c r="I6987" s="519" t="s">
        <v>5</v>
      </c>
      <c r="J6987" s="650">
        <v>2042.4</v>
      </c>
    </row>
    <row r="6988" spans="1:10">
      <c r="A6988" s="519" t="s">
        <v>7205</v>
      </c>
      <c r="B6988"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v>
      </c>
      <c r="C6988" s="519" t="s">
        <v>36474</v>
      </c>
      <c r="D6988" s="519" t="s">
        <v>36476</v>
      </c>
      <c r="E6988" s="519" t="s">
        <v>72367</v>
      </c>
      <c r="F6988" s="519" t="s">
        <v>72368</v>
      </c>
      <c r="G6988" s="519" t="s">
        <v>72369</v>
      </c>
      <c r="H6988" s="519" t="s">
        <v>72373</v>
      </c>
      <c r="I6988" s="519" t="s">
        <v>5</v>
      </c>
      <c r="J6988" s="650">
        <v>2042.4</v>
      </c>
    </row>
    <row r="6989" spans="1:10">
      <c r="A6989" s="519" t="s">
        <v>7206</v>
      </c>
      <c r="B6989"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89" s="519" t="s">
        <v>36474</v>
      </c>
      <c r="D6989" s="519" t="s">
        <v>36476</v>
      </c>
      <c r="E6989" s="519" t="s">
        <v>72367</v>
      </c>
      <c r="F6989" s="519" t="s">
        <v>72368</v>
      </c>
      <c r="G6989" s="519" t="s">
        <v>72369</v>
      </c>
      <c r="H6989" s="519" t="s">
        <v>72374</v>
      </c>
      <c r="I6989" s="519" t="s">
        <v>5</v>
      </c>
      <c r="J6989" s="650">
        <v>2471.0700000000002</v>
      </c>
    </row>
    <row r="6990" spans="1:10">
      <c r="A6990" s="519" t="s">
        <v>7207</v>
      </c>
      <c r="B6990"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v>
      </c>
      <c r="C6990" s="519" t="s">
        <v>36474</v>
      </c>
      <c r="D6990" s="519" t="s">
        <v>36476</v>
      </c>
      <c r="E6990" s="519" t="s">
        <v>72367</v>
      </c>
      <c r="F6990" s="519" t="s">
        <v>72368</v>
      </c>
      <c r="G6990" s="519" t="s">
        <v>72369</v>
      </c>
      <c r="H6990" s="519" t="s">
        <v>72374</v>
      </c>
      <c r="I6990" s="519" t="s">
        <v>5</v>
      </c>
      <c r="J6990" s="650">
        <v>2471.0700000000002</v>
      </c>
    </row>
    <row r="6991" spans="1:10">
      <c r="A6991" s="519" t="s">
        <v>7208</v>
      </c>
      <c r="B6991"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91" s="519" t="s">
        <v>36474</v>
      </c>
      <c r="D6991" s="519" t="s">
        <v>36476</v>
      </c>
      <c r="E6991" s="519" t="s">
        <v>72367</v>
      </c>
      <c r="F6991" s="519" t="s">
        <v>72368</v>
      </c>
      <c r="G6991" s="519" t="s">
        <v>72369</v>
      </c>
      <c r="H6991" s="519" t="s">
        <v>72375</v>
      </c>
      <c r="I6991" s="519" t="s">
        <v>5</v>
      </c>
      <c r="J6991" s="650">
        <v>2879.09</v>
      </c>
    </row>
    <row r="6992" spans="1:10">
      <c r="A6992" s="519" t="s">
        <v>7209</v>
      </c>
      <c r="B6992"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v>
      </c>
      <c r="C6992" s="519" t="s">
        <v>36474</v>
      </c>
      <c r="D6992" s="519" t="s">
        <v>36476</v>
      </c>
      <c r="E6992" s="519" t="s">
        <v>72367</v>
      </c>
      <c r="F6992" s="519" t="s">
        <v>72368</v>
      </c>
      <c r="G6992" s="519" t="s">
        <v>72369</v>
      </c>
      <c r="H6992" s="519" t="s">
        <v>72375</v>
      </c>
      <c r="I6992" s="519" t="s">
        <v>5</v>
      </c>
      <c r="J6992" s="650">
        <v>2879.09</v>
      </c>
    </row>
    <row r="6993" spans="1:10">
      <c r="A6993" s="519" t="s">
        <v>7210</v>
      </c>
      <c r="B6993"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3" s="519" t="s">
        <v>36474</v>
      </c>
      <c r="D6993" s="519" t="s">
        <v>36476</v>
      </c>
      <c r="E6993" s="519" t="s">
        <v>72367</v>
      </c>
      <c r="F6993" s="519" t="s">
        <v>72368</v>
      </c>
      <c r="G6993" s="519" t="s">
        <v>72369</v>
      </c>
      <c r="H6993" s="519" t="s">
        <v>72376</v>
      </c>
      <c r="I6993" s="519" t="s">
        <v>5</v>
      </c>
      <c r="J6993" s="650">
        <v>3266.11</v>
      </c>
    </row>
    <row r="6994" spans="1:10">
      <c r="A6994" s="519" t="s">
        <v>7211</v>
      </c>
      <c r="B6994"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v>
      </c>
      <c r="C6994" s="519" t="s">
        <v>36474</v>
      </c>
      <c r="D6994" s="519" t="s">
        <v>36476</v>
      </c>
      <c r="E6994" s="519" t="s">
        <v>72367</v>
      </c>
      <c r="F6994" s="519" t="s">
        <v>72368</v>
      </c>
      <c r="G6994" s="519" t="s">
        <v>72369</v>
      </c>
      <c r="H6994" s="519" t="s">
        <v>72376</v>
      </c>
      <c r="I6994" s="519" t="s">
        <v>5</v>
      </c>
      <c r="J6994" s="650">
        <v>3266.11</v>
      </c>
    </row>
    <row r="6995" spans="1:10">
      <c r="A6995" s="519" t="s">
        <v>7212</v>
      </c>
      <c r="B6995"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5" s="519" t="s">
        <v>36474</v>
      </c>
      <c r="D6995" s="519" t="s">
        <v>36476</v>
      </c>
      <c r="E6995" s="519" t="s">
        <v>72367</v>
      </c>
      <c r="F6995" s="519" t="s">
        <v>72368</v>
      </c>
      <c r="G6995" s="519" t="s">
        <v>72369</v>
      </c>
      <c r="H6995" s="519" t="s">
        <v>72377</v>
      </c>
      <c r="I6995" s="519" t="s">
        <v>5</v>
      </c>
      <c r="J6995" s="650">
        <v>3935.32</v>
      </c>
    </row>
    <row r="6996" spans="1:10">
      <c r="A6996" s="519" t="s">
        <v>7213</v>
      </c>
      <c r="B6996"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v>
      </c>
      <c r="C6996" s="519" t="s">
        <v>36474</v>
      </c>
      <c r="D6996" s="519" t="s">
        <v>36476</v>
      </c>
      <c r="E6996" s="519" t="s">
        <v>72367</v>
      </c>
      <c r="F6996" s="519" t="s">
        <v>72368</v>
      </c>
      <c r="G6996" s="519" t="s">
        <v>72369</v>
      </c>
      <c r="H6996" s="519" t="s">
        <v>72377</v>
      </c>
      <c r="I6996" s="519" t="s">
        <v>5</v>
      </c>
      <c r="J6996" s="650">
        <v>3935.32</v>
      </c>
    </row>
    <row r="6997" spans="1:10">
      <c r="A6997" s="519" t="s">
        <v>7214</v>
      </c>
      <c r="B6997"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7" s="519" t="s">
        <v>36474</v>
      </c>
      <c r="D6997" s="519" t="s">
        <v>36476</v>
      </c>
      <c r="E6997" s="519" t="s">
        <v>72367</v>
      </c>
      <c r="F6997" s="519" t="s">
        <v>72368</v>
      </c>
      <c r="G6997" s="519" t="s">
        <v>72369</v>
      </c>
      <c r="H6997" s="519" t="s">
        <v>72378</v>
      </c>
      <c r="I6997" s="519" t="s">
        <v>5</v>
      </c>
      <c r="J6997" s="650">
        <v>4252.41</v>
      </c>
    </row>
    <row r="6998" spans="1:10">
      <c r="A6998" s="519" t="s">
        <v>7215</v>
      </c>
      <c r="B6998"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v>
      </c>
      <c r="C6998" s="519" t="s">
        <v>36474</v>
      </c>
      <c r="D6998" s="519" t="s">
        <v>36476</v>
      </c>
      <c r="E6998" s="519" t="s">
        <v>72367</v>
      </c>
      <c r="F6998" s="519" t="s">
        <v>72368</v>
      </c>
      <c r="G6998" s="519" t="s">
        <v>72369</v>
      </c>
      <c r="H6998" s="519" t="s">
        <v>72378</v>
      </c>
      <c r="I6998" s="519" t="s">
        <v>5</v>
      </c>
      <c r="J6998" s="650">
        <v>4252.41</v>
      </c>
    </row>
    <row r="6999" spans="1:10">
      <c r="A6999" s="519" t="s">
        <v>7216</v>
      </c>
      <c r="B6999"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6999" s="519" t="s">
        <v>36474</v>
      </c>
      <c r="D6999" s="519" t="s">
        <v>36476</v>
      </c>
      <c r="E6999" s="519" t="s">
        <v>72367</v>
      </c>
      <c r="F6999" s="519" t="s">
        <v>72368</v>
      </c>
      <c r="G6999" s="519" t="s">
        <v>72369</v>
      </c>
      <c r="H6999" s="519" t="s">
        <v>72379</v>
      </c>
      <c r="I6999" s="519" t="s">
        <v>5</v>
      </c>
      <c r="J6999" s="650">
        <v>5259.11</v>
      </c>
    </row>
    <row r="7000" spans="1:10">
      <c r="A7000" s="519" t="s">
        <v>7217</v>
      </c>
      <c r="B7000" s="519" t="str">
        <f t="shared" si="109"/>
        <v>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v>
      </c>
      <c r="C7000" s="519" t="s">
        <v>36474</v>
      </c>
      <c r="D7000" s="519" t="s">
        <v>36476</v>
      </c>
      <c r="E7000" s="519" t="s">
        <v>72367</v>
      </c>
      <c r="F7000" s="519" t="s">
        <v>72368</v>
      </c>
      <c r="G7000" s="519" t="s">
        <v>72369</v>
      </c>
      <c r="H7000" s="519" t="s">
        <v>72379</v>
      </c>
      <c r="I7000" s="519" t="s">
        <v>5</v>
      </c>
      <c r="J7000" s="650">
        <v>5259.11</v>
      </c>
    </row>
    <row r="7001" spans="1:10">
      <c r="A7001" s="519" t="s">
        <v>7218</v>
      </c>
      <c r="B7001" s="51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7001" s="519" t="s">
        <v>36474</v>
      </c>
      <c r="D7001" s="519" t="s">
        <v>36477</v>
      </c>
      <c r="E7001" s="519" t="s">
        <v>72380</v>
      </c>
      <c r="F7001" s="519" t="s">
        <v>72381</v>
      </c>
      <c r="G7001" s="519" t="s">
        <v>72382</v>
      </c>
      <c r="H7001" s="519" t="s">
        <v>72383</v>
      </c>
      <c r="I7001" s="519" t="s">
        <v>5</v>
      </c>
      <c r="J7001" s="650">
        <v>10319.85</v>
      </c>
    </row>
    <row r="7002" spans="1:10">
      <c r="A7002" s="519" t="s">
        <v>7219</v>
      </c>
      <c r="B7002" s="51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v>
      </c>
      <c r="C7002" s="519" t="s">
        <v>36474</v>
      </c>
      <c r="D7002" s="519" t="s">
        <v>36477</v>
      </c>
      <c r="E7002" s="519" t="s">
        <v>72380</v>
      </c>
      <c r="F7002" s="519" t="s">
        <v>72381</v>
      </c>
      <c r="G7002" s="519" t="s">
        <v>72382</v>
      </c>
      <c r="H7002" s="519" t="s">
        <v>72383</v>
      </c>
      <c r="I7002" s="519" t="s">
        <v>5</v>
      </c>
      <c r="J7002" s="650">
        <v>10319.85</v>
      </c>
    </row>
    <row r="7003" spans="1:10">
      <c r="A7003" s="519" t="s">
        <v>7220</v>
      </c>
      <c r="B7003" s="51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3" s="519" t="s">
        <v>36474</v>
      </c>
      <c r="D7003" s="519" t="s">
        <v>36477</v>
      </c>
      <c r="E7003" s="519" t="s">
        <v>72380</v>
      </c>
      <c r="F7003" s="519" t="s">
        <v>72381</v>
      </c>
      <c r="G7003" s="519" t="s">
        <v>72382</v>
      </c>
      <c r="H7003" s="519" t="s">
        <v>72384</v>
      </c>
      <c r="I7003" s="519" t="s">
        <v>5</v>
      </c>
      <c r="J7003" s="650">
        <v>13055.85</v>
      </c>
    </row>
    <row r="7004" spans="1:10">
      <c r="A7004" s="519" t="s">
        <v>7221</v>
      </c>
      <c r="B7004" s="51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v>
      </c>
      <c r="C7004" s="519" t="s">
        <v>36474</v>
      </c>
      <c r="D7004" s="519" t="s">
        <v>36477</v>
      </c>
      <c r="E7004" s="519" t="s">
        <v>72380</v>
      </c>
      <c r="F7004" s="519" t="s">
        <v>72381</v>
      </c>
      <c r="G7004" s="519" t="s">
        <v>72382</v>
      </c>
      <c r="H7004" s="519" t="s">
        <v>72384</v>
      </c>
      <c r="I7004" s="519" t="s">
        <v>5</v>
      </c>
      <c r="J7004" s="650">
        <v>13055.85</v>
      </c>
    </row>
    <row r="7005" spans="1:10">
      <c r="A7005" s="519" t="s">
        <v>7222</v>
      </c>
      <c r="B7005" s="51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5" s="519" t="s">
        <v>36474</v>
      </c>
      <c r="D7005" s="519" t="s">
        <v>36477</v>
      </c>
      <c r="E7005" s="519" t="s">
        <v>72380</v>
      </c>
      <c r="F7005" s="519" t="s">
        <v>72381</v>
      </c>
      <c r="G7005" s="519" t="s">
        <v>72382</v>
      </c>
      <c r="H7005" s="519" t="s">
        <v>72385</v>
      </c>
      <c r="I7005" s="519" t="s">
        <v>5</v>
      </c>
      <c r="J7005" s="650">
        <v>19858.77</v>
      </c>
    </row>
    <row r="7006" spans="1:10">
      <c r="A7006" s="519" t="s">
        <v>7223</v>
      </c>
      <c r="B7006" s="51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v>
      </c>
      <c r="C7006" s="519" t="s">
        <v>36474</v>
      </c>
      <c r="D7006" s="519" t="s">
        <v>36477</v>
      </c>
      <c r="E7006" s="519" t="s">
        <v>72380</v>
      </c>
      <c r="F7006" s="519" t="s">
        <v>72381</v>
      </c>
      <c r="G7006" s="519" t="s">
        <v>72382</v>
      </c>
      <c r="H7006" s="519" t="s">
        <v>72385</v>
      </c>
      <c r="I7006" s="519" t="s">
        <v>5</v>
      </c>
      <c r="J7006" s="650">
        <v>19858.77</v>
      </c>
    </row>
    <row r="7007" spans="1:10">
      <c r="A7007" s="519" t="s">
        <v>7224</v>
      </c>
      <c r="B7007" s="51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7" s="519" t="s">
        <v>36474</v>
      </c>
      <c r="D7007" s="519" t="s">
        <v>36477</v>
      </c>
      <c r="E7007" s="519" t="s">
        <v>72380</v>
      </c>
      <c r="F7007" s="519" t="s">
        <v>72381</v>
      </c>
      <c r="G7007" s="519" t="s">
        <v>72382</v>
      </c>
      <c r="H7007" s="519" t="s">
        <v>72386</v>
      </c>
      <c r="I7007" s="519" t="s">
        <v>5</v>
      </c>
      <c r="J7007" s="650">
        <v>21095.64</v>
      </c>
    </row>
    <row r="7008" spans="1:10">
      <c r="A7008" s="519" t="s">
        <v>7225</v>
      </c>
      <c r="B7008" s="51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v>
      </c>
      <c r="C7008" s="519" t="s">
        <v>36474</v>
      </c>
      <c r="D7008" s="519" t="s">
        <v>36477</v>
      </c>
      <c r="E7008" s="519" t="s">
        <v>72380</v>
      </c>
      <c r="F7008" s="519" t="s">
        <v>72381</v>
      </c>
      <c r="G7008" s="519" t="s">
        <v>72382</v>
      </c>
      <c r="H7008" s="519" t="s">
        <v>72386</v>
      </c>
      <c r="I7008" s="519" t="s">
        <v>5</v>
      </c>
      <c r="J7008" s="650">
        <v>21095.64</v>
      </c>
    </row>
    <row r="7009" spans="1:10">
      <c r="A7009" s="519" t="s">
        <v>7226</v>
      </c>
      <c r="B7009" s="51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09" s="519" t="s">
        <v>36474</v>
      </c>
      <c r="D7009" s="519" t="s">
        <v>36477</v>
      </c>
      <c r="E7009" s="519" t="s">
        <v>72380</v>
      </c>
      <c r="F7009" s="519" t="s">
        <v>72381</v>
      </c>
      <c r="G7009" s="519" t="s">
        <v>72382</v>
      </c>
      <c r="H7009" s="519" t="s">
        <v>72387</v>
      </c>
      <c r="I7009" s="519" t="s">
        <v>5</v>
      </c>
      <c r="J7009" s="650">
        <v>29142.57</v>
      </c>
    </row>
    <row r="7010" spans="1:10">
      <c r="A7010" s="519" t="s">
        <v>7227</v>
      </c>
      <c r="B7010" s="519" t="str">
        <f t="shared" si="109"/>
        <v>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v>
      </c>
      <c r="C7010" s="519" t="s">
        <v>36474</v>
      </c>
      <c r="D7010" s="519" t="s">
        <v>36477</v>
      </c>
      <c r="E7010" s="519" t="s">
        <v>72380</v>
      </c>
      <c r="F7010" s="519" t="s">
        <v>72381</v>
      </c>
      <c r="G7010" s="519" t="s">
        <v>72382</v>
      </c>
      <c r="H7010" s="519" t="s">
        <v>72387</v>
      </c>
      <c r="I7010" s="519" t="s">
        <v>5</v>
      </c>
      <c r="J7010" s="650">
        <v>29142.57</v>
      </c>
    </row>
    <row r="7011" spans="1:10">
      <c r="A7011" s="519" t="s">
        <v>7228</v>
      </c>
      <c r="B7011"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11" s="519" t="s">
        <v>36474</v>
      </c>
      <c r="D7011" s="519" t="s">
        <v>36478</v>
      </c>
      <c r="E7011" s="519" t="s">
        <v>72367</v>
      </c>
      <c r="F7011" s="519" t="s">
        <v>72368</v>
      </c>
      <c r="G7011" s="519" t="s">
        <v>72369</v>
      </c>
      <c r="H7011" s="519" t="s">
        <v>72388</v>
      </c>
      <c r="I7011" s="519" t="s">
        <v>5</v>
      </c>
      <c r="J7011" s="650">
        <v>1044.73</v>
      </c>
    </row>
    <row r="7012" spans="1:10">
      <c r="A7012" s="519" t="s">
        <v>7229</v>
      </c>
      <c r="B7012"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v>
      </c>
      <c r="C7012" s="519" t="s">
        <v>36474</v>
      </c>
      <c r="D7012" s="519" t="s">
        <v>36478</v>
      </c>
      <c r="E7012" s="519" t="s">
        <v>72367</v>
      </c>
      <c r="F7012" s="519" t="s">
        <v>72368</v>
      </c>
      <c r="G7012" s="519" t="s">
        <v>72369</v>
      </c>
      <c r="H7012" s="519" t="s">
        <v>72388</v>
      </c>
      <c r="I7012" s="519" t="s">
        <v>5</v>
      </c>
      <c r="J7012" s="650">
        <v>1044.73</v>
      </c>
    </row>
    <row r="7013" spans="1:10">
      <c r="A7013" s="519" t="s">
        <v>7230</v>
      </c>
      <c r="B7013"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3" s="519" t="s">
        <v>36474</v>
      </c>
      <c r="D7013" s="519" t="s">
        <v>36478</v>
      </c>
      <c r="E7013" s="519" t="s">
        <v>72367</v>
      </c>
      <c r="F7013" s="519" t="s">
        <v>72368</v>
      </c>
      <c r="G7013" s="519" t="s">
        <v>72369</v>
      </c>
      <c r="H7013" s="519" t="s">
        <v>72370</v>
      </c>
      <c r="I7013" s="519" t="s">
        <v>5</v>
      </c>
      <c r="J7013" s="650">
        <v>1149.49</v>
      </c>
    </row>
    <row r="7014" spans="1:10">
      <c r="A7014" s="519" t="s">
        <v>7231</v>
      </c>
      <c r="B7014"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v>
      </c>
      <c r="C7014" s="519" t="s">
        <v>36474</v>
      </c>
      <c r="D7014" s="519" t="s">
        <v>36478</v>
      </c>
      <c r="E7014" s="519" t="s">
        <v>72367</v>
      </c>
      <c r="F7014" s="519" t="s">
        <v>72368</v>
      </c>
      <c r="G7014" s="519" t="s">
        <v>72369</v>
      </c>
      <c r="H7014" s="519" t="s">
        <v>72370</v>
      </c>
      <c r="I7014" s="519" t="s">
        <v>5</v>
      </c>
      <c r="J7014" s="650">
        <v>1149.49</v>
      </c>
    </row>
    <row r="7015" spans="1:10">
      <c r="A7015" s="519" t="s">
        <v>7232</v>
      </c>
      <c r="B7015"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5" s="519" t="s">
        <v>36474</v>
      </c>
      <c r="D7015" s="519" t="s">
        <v>36478</v>
      </c>
      <c r="E7015" s="519" t="s">
        <v>72367</v>
      </c>
      <c r="F7015" s="519" t="s">
        <v>72368</v>
      </c>
      <c r="G7015" s="519" t="s">
        <v>72369</v>
      </c>
      <c r="H7015" s="519" t="s">
        <v>72371</v>
      </c>
      <c r="I7015" s="519" t="s">
        <v>5</v>
      </c>
      <c r="J7015" s="650">
        <v>1402.53</v>
      </c>
    </row>
    <row r="7016" spans="1:10">
      <c r="A7016" s="519" t="s">
        <v>7233</v>
      </c>
      <c r="B7016"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v>
      </c>
      <c r="C7016" s="519" t="s">
        <v>36474</v>
      </c>
      <c r="D7016" s="519" t="s">
        <v>36478</v>
      </c>
      <c r="E7016" s="519" t="s">
        <v>72367</v>
      </c>
      <c r="F7016" s="519" t="s">
        <v>72368</v>
      </c>
      <c r="G7016" s="519" t="s">
        <v>72369</v>
      </c>
      <c r="H7016" s="519" t="s">
        <v>72371</v>
      </c>
      <c r="I7016" s="519" t="s">
        <v>5</v>
      </c>
      <c r="J7016" s="650">
        <v>1402.53</v>
      </c>
    </row>
    <row r="7017" spans="1:10">
      <c r="A7017" s="519" t="s">
        <v>7234</v>
      </c>
      <c r="B7017"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7" s="519" t="s">
        <v>36474</v>
      </c>
      <c r="D7017" s="519" t="s">
        <v>36478</v>
      </c>
      <c r="E7017" s="519" t="s">
        <v>72367</v>
      </c>
      <c r="F7017" s="519" t="s">
        <v>72368</v>
      </c>
      <c r="G7017" s="519" t="s">
        <v>72369</v>
      </c>
      <c r="H7017" s="519" t="s">
        <v>72372</v>
      </c>
      <c r="I7017" s="519" t="s">
        <v>5</v>
      </c>
      <c r="J7017" s="650">
        <v>1712.85</v>
      </c>
    </row>
    <row r="7018" spans="1:10">
      <c r="A7018" s="519" t="s">
        <v>7235</v>
      </c>
      <c r="B7018"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v>
      </c>
      <c r="C7018" s="519" t="s">
        <v>36474</v>
      </c>
      <c r="D7018" s="519" t="s">
        <v>36478</v>
      </c>
      <c r="E7018" s="519" t="s">
        <v>72367</v>
      </c>
      <c r="F7018" s="519" t="s">
        <v>72368</v>
      </c>
      <c r="G7018" s="519" t="s">
        <v>72369</v>
      </c>
      <c r="H7018" s="519" t="s">
        <v>72372</v>
      </c>
      <c r="I7018" s="519" t="s">
        <v>5</v>
      </c>
      <c r="J7018" s="650">
        <v>1712.85</v>
      </c>
    </row>
    <row r="7019" spans="1:10">
      <c r="A7019" s="519" t="s">
        <v>7236</v>
      </c>
      <c r="B7019"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19" s="519" t="s">
        <v>36474</v>
      </c>
      <c r="D7019" s="519" t="s">
        <v>36478</v>
      </c>
      <c r="E7019" s="519" t="s">
        <v>72367</v>
      </c>
      <c r="F7019" s="519" t="s">
        <v>72368</v>
      </c>
      <c r="G7019" s="519" t="s">
        <v>72369</v>
      </c>
      <c r="H7019" s="519" t="s">
        <v>72373</v>
      </c>
      <c r="I7019" s="519" t="s">
        <v>5</v>
      </c>
      <c r="J7019" s="650">
        <v>2074.13</v>
      </c>
    </row>
    <row r="7020" spans="1:10">
      <c r="A7020" s="519" t="s">
        <v>7237</v>
      </c>
      <c r="B7020"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v>
      </c>
      <c r="C7020" s="519" t="s">
        <v>36474</v>
      </c>
      <c r="D7020" s="519" t="s">
        <v>36478</v>
      </c>
      <c r="E7020" s="519" t="s">
        <v>72367</v>
      </c>
      <c r="F7020" s="519" t="s">
        <v>72368</v>
      </c>
      <c r="G7020" s="519" t="s">
        <v>72369</v>
      </c>
      <c r="H7020" s="519" t="s">
        <v>72373</v>
      </c>
      <c r="I7020" s="519" t="s">
        <v>5</v>
      </c>
      <c r="J7020" s="650">
        <v>2074.13</v>
      </c>
    </row>
    <row r="7021" spans="1:10">
      <c r="A7021" s="519" t="s">
        <v>7238</v>
      </c>
      <c r="B7021"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21" s="519" t="s">
        <v>36474</v>
      </c>
      <c r="D7021" s="519" t="s">
        <v>36478</v>
      </c>
      <c r="E7021" s="519" t="s">
        <v>72367</v>
      </c>
      <c r="F7021" s="519" t="s">
        <v>72368</v>
      </c>
      <c r="G7021" s="519" t="s">
        <v>72369</v>
      </c>
      <c r="H7021" s="519" t="s">
        <v>72374</v>
      </c>
      <c r="I7021" s="519" t="s">
        <v>5</v>
      </c>
      <c r="J7021" s="650">
        <v>2497.1</v>
      </c>
    </row>
    <row r="7022" spans="1:10">
      <c r="A7022" s="519" t="s">
        <v>7239</v>
      </c>
      <c r="B7022"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v>
      </c>
      <c r="C7022" s="519" t="s">
        <v>36474</v>
      </c>
      <c r="D7022" s="519" t="s">
        <v>36478</v>
      </c>
      <c r="E7022" s="519" t="s">
        <v>72367</v>
      </c>
      <c r="F7022" s="519" t="s">
        <v>72368</v>
      </c>
      <c r="G7022" s="519" t="s">
        <v>72369</v>
      </c>
      <c r="H7022" s="519" t="s">
        <v>72374</v>
      </c>
      <c r="I7022" s="519" t="s">
        <v>5</v>
      </c>
      <c r="J7022" s="650">
        <v>2497.1</v>
      </c>
    </row>
    <row r="7023" spans="1:10">
      <c r="A7023" s="519" t="s">
        <v>7240</v>
      </c>
      <c r="B7023"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3" s="519" t="s">
        <v>36474</v>
      </c>
      <c r="D7023" s="519" t="s">
        <v>36478</v>
      </c>
      <c r="E7023" s="519" t="s">
        <v>72367</v>
      </c>
      <c r="F7023" s="519" t="s">
        <v>72368</v>
      </c>
      <c r="G7023" s="519" t="s">
        <v>72369</v>
      </c>
      <c r="H7023" s="519" t="s">
        <v>72375</v>
      </c>
      <c r="I7023" s="519" t="s">
        <v>5</v>
      </c>
      <c r="J7023" s="650">
        <v>2907.08</v>
      </c>
    </row>
    <row r="7024" spans="1:10">
      <c r="A7024" s="519" t="s">
        <v>7241</v>
      </c>
      <c r="B7024"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v>
      </c>
      <c r="C7024" s="519" t="s">
        <v>36474</v>
      </c>
      <c r="D7024" s="519" t="s">
        <v>36478</v>
      </c>
      <c r="E7024" s="519" t="s">
        <v>72367</v>
      </c>
      <c r="F7024" s="519" t="s">
        <v>72368</v>
      </c>
      <c r="G7024" s="519" t="s">
        <v>72369</v>
      </c>
      <c r="H7024" s="519" t="s">
        <v>72375</v>
      </c>
      <c r="I7024" s="519" t="s">
        <v>5</v>
      </c>
      <c r="J7024" s="650">
        <v>2907.08</v>
      </c>
    </row>
    <row r="7025" spans="1:10">
      <c r="A7025" s="519" t="s">
        <v>7242</v>
      </c>
      <c r="B7025"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5" s="519" t="s">
        <v>36474</v>
      </c>
      <c r="D7025" s="519" t="s">
        <v>36478</v>
      </c>
      <c r="E7025" s="519" t="s">
        <v>72367</v>
      </c>
      <c r="F7025" s="519" t="s">
        <v>72368</v>
      </c>
      <c r="G7025" s="519" t="s">
        <v>72369</v>
      </c>
      <c r="H7025" s="519" t="s">
        <v>72376</v>
      </c>
      <c r="I7025" s="519" t="s">
        <v>5</v>
      </c>
      <c r="J7025" s="650">
        <v>3399.38</v>
      </c>
    </row>
    <row r="7026" spans="1:10">
      <c r="A7026" s="519" t="s">
        <v>7243</v>
      </c>
      <c r="B7026"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v>
      </c>
      <c r="C7026" s="519" t="s">
        <v>36474</v>
      </c>
      <c r="D7026" s="519" t="s">
        <v>36478</v>
      </c>
      <c r="E7026" s="519" t="s">
        <v>72367</v>
      </c>
      <c r="F7026" s="519" t="s">
        <v>72368</v>
      </c>
      <c r="G7026" s="519" t="s">
        <v>72369</v>
      </c>
      <c r="H7026" s="519" t="s">
        <v>72376</v>
      </c>
      <c r="I7026" s="519" t="s">
        <v>5</v>
      </c>
      <c r="J7026" s="650">
        <v>3399.38</v>
      </c>
    </row>
    <row r="7027" spans="1:10">
      <c r="A7027" s="519" t="s">
        <v>7244</v>
      </c>
      <c r="B7027"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7" s="519" t="s">
        <v>36474</v>
      </c>
      <c r="D7027" s="519" t="s">
        <v>36478</v>
      </c>
      <c r="E7027" s="519" t="s">
        <v>72367</v>
      </c>
      <c r="F7027" s="519" t="s">
        <v>72368</v>
      </c>
      <c r="G7027" s="519" t="s">
        <v>72369</v>
      </c>
      <c r="H7027" s="519" t="s">
        <v>72377</v>
      </c>
      <c r="I7027" s="519" t="s">
        <v>5</v>
      </c>
      <c r="J7027" s="650">
        <v>4101.93</v>
      </c>
    </row>
    <row r="7028" spans="1:10">
      <c r="A7028" s="519" t="s">
        <v>7245</v>
      </c>
      <c r="B7028"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v>
      </c>
      <c r="C7028" s="519" t="s">
        <v>36474</v>
      </c>
      <c r="D7028" s="519" t="s">
        <v>36478</v>
      </c>
      <c r="E7028" s="519" t="s">
        <v>72367</v>
      </c>
      <c r="F7028" s="519" t="s">
        <v>72368</v>
      </c>
      <c r="G7028" s="519" t="s">
        <v>72369</v>
      </c>
      <c r="H7028" s="519" t="s">
        <v>72377</v>
      </c>
      <c r="I7028" s="519" t="s">
        <v>5</v>
      </c>
      <c r="J7028" s="650">
        <v>4101.93</v>
      </c>
    </row>
    <row r="7029" spans="1:10">
      <c r="A7029" s="519" t="s">
        <v>7246</v>
      </c>
      <c r="B7029"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29" s="519" t="s">
        <v>36474</v>
      </c>
      <c r="D7029" s="519" t="s">
        <v>36478</v>
      </c>
      <c r="E7029" s="519" t="s">
        <v>72367</v>
      </c>
      <c r="F7029" s="519" t="s">
        <v>72368</v>
      </c>
      <c r="G7029" s="519" t="s">
        <v>72369</v>
      </c>
      <c r="H7029" s="519" t="s">
        <v>72378</v>
      </c>
      <c r="I7029" s="519" t="s">
        <v>5</v>
      </c>
      <c r="J7029" s="650">
        <v>4694.42</v>
      </c>
    </row>
    <row r="7030" spans="1:10">
      <c r="A7030" s="519" t="s">
        <v>7247</v>
      </c>
      <c r="B7030"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v>
      </c>
      <c r="C7030" s="519" t="s">
        <v>36474</v>
      </c>
      <c r="D7030" s="519" t="s">
        <v>36478</v>
      </c>
      <c r="E7030" s="519" t="s">
        <v>72367</v>
      </c>
      <c r="F7030" s="519" t="s">
        <v>72368</v>
      </c>
      <c r="G7030" s="519" t="s">
        <v>72369</v>
      </c>
      <c r="H7030" s="519" t="s">
        <v>72378</v>
      </c>
      <c r="I7030" s="519" t="s">
        <v>5</v>
      </c>
      <c r="J7030" s="650">
        <v>4694.42</v>
      </c>
    </row>
    <row r="7031" spans="1:10">
      <c r="A7031" s="519" t="s">
        <v>7248</v>
      </c>
      <c r="B7031"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31" s="519" t="s">
        <v>36474</v>
      </c>
      <c r="D7031" s="519" t="s">
        <v>36478</v>
      </c>
      <c r="E7031" s="519" t="s">
        <v>72367</v>
      </c>
      <c r="F7031" s="519" t="s">
        <v>72368</v>
      </c>
      <c r="G7031" s="519" t="s">
        <v>72369</v>
      </c>
      <c r="H7031" s="519" t="s">
        <v>72379</v>
      </c>
      <c r="I7031" s="519" t="s">
        <v>5</v>
      </c>
      <c r="J7031" s="650">
        <v>6434.23</v>
      </c>
    </row>
    <row r="7032" spans="1:10">
      <c r="A7032" s="519" t="s">
        <v>7249</v>
      </c>
      <c r="B7032" s="519" t="str">
        <f t="shared" si="109"/>
        <v>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v>
      </c>
      <c r="C7032" s="519" t="s">
        <v>36474</v>
      </c>
      <c r="D7032" s="519" t="s">
        <v>36478</v>
      </c>
      <c r="E7032" s="519" t="s">
        <v>72367</v>
      </c>
      <c r="F7032" s="519" t="s">
        <v>72368</v>
      </c>
      <c r="G7032" s="519" t="s">
        <v>72369</v>
      </c>
      <c r="H7032" s="519" t="s">
        <v>72379</v>
      </c>
      <c r="I7032" s="519" t="s">
        <v>5</v>
      </c>
      <c r="J7032" s="650">
        <v>6434.23</v>
      </c>
    </row>
    <row r="7033" spans="1:10">
      <c r="A7033" s="519" t="s">
        <v>7250</v>
      </c>
      <c r="B7033" s="519"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3" s="519" t="s">
        <v>36474</v>
      </c>
      <c r="D7033" s="519" t="s">
        <v>36479</v>
      </c>
      <c r="E7033" s="519" t="s">
        <v>72380</v>
      </c>
      <c r="F7033" s="519" t="s">
        <v>72381</v>
      </c>
      <c r="G7033" s="519" t="s">
        <v>72382</v>
      </c>
      <c r="H7033" s="519" t="s">
        <v>72383</v>
      </c>
      <c r="I7033" s="519" t="s">
        <v>5</v>
      </c>
      <c r="J7033" s="650">
        <v>11024.76</v>
      </c>
    </row>
    <row r="7034" spans="1:10">
      <c r="A7034" s="519" t="s">
        <v>7251</v>
      </c>
      <c r="B7034" s="519" t="str">
        <f t="shared" si="109"/>
        <v>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v>
      </c>
      <c r="C7034" s="519" t="s">
        <v>36474</v>
      </c>
      <c r="D7034" s="519" t="s">
        <v>36479</v>
      </c>
      <c r="E7034" s="519" t="s">
        <v>72380</v>
      </c>
      <c r="F7034" s="519" t="s">
        <v>72381</v>
      </c>
      <c r="G7034" s="519" t="s">
        <v>72382</v>
      </c>
      <c r="H7034" s="519" t="s">
        <v>72383</v>
      </c>
      <c r="I7034" s="519" t="s">
        <v>5</v>
      </c>
      <c r="J7034" s="650">
        <v>11024.76</v>
      </c>
    </row>
    <row r="7035" spans="1:10">
      <c r="A7035" s="519" t="s">
        <v>7252</v>
      </c>
      <c r="B7035" s="519" t="str">
        <f t="shared" si="109"/>
        <v>ADICIONAL DE EXTENSAO EXCEDENTE A 1,0M,POR CADA 0,5M OU FRACAO EM TUBOS COM FLANGES SOLDADOS,CLASSE K-9,PN-10,PARA AGUA,COM DIAMETRO DE 80MM.FORNECIMENTO</v>
      </c>
      <c r="C7035" s="519" t="s">
        <v>36480</v>
      </c>
      <c r="D7035" s="519" t="s">
        <v>36481</v>
      </c>
      <c r="E7035" s="519" t="s">
        <v>36482</v>
      </c>
      <c r="I7035" s="519" t="s">
        <v>36</v>
      </c>
      <c r="J7035" s="650">
        <v>346.37</v>
      </c>
    </row>
    <row r="7036" spans="1:10">
      <c r="A7036" s="519" t="s">
        <v>7253</v>
      </c>
      <c r="B7036" s="519" t="str">
        <f t="shared" si="109"/>
        <v>ADICIONAL DE EXTENSAO EXCEDENTE A 1,0M,POR CADA 0,5M OU FRACAO EM TUBOS COM FLANGES SOLDADOS,CLASSE K-9,PN-10,PARA AGUA,COM DIAMETRO DE 80MM.FORNECIMENTO</v>
      </c>
      <c r="C7036" s="519" t="s">
        <v>36480</v>
      </c>
      <c r="D7036" s="519" t="s">
        <v>36481</v>
      </c>
      <c r="E7036" s="519" t="s">
        <v>36482</v>
      </c>
      <c r="I7036" s="519" t="s">
        <v>36</v>
      </c>
      <c r="J7036" s="650">
        <v>346.37</v>
      </c>
    </row>
    <row r="7037" spans="1:10">
      <c r="A7037" s="519" t="s">
        <v>7254</v>
      </c>
      <c r="B7037" s="519" t="str">
        <f t="shared" si="109"/>
        <v>ADICIONAL DE EXTENSAO EXCEDENTE A 1,0M,POR CADA 0,5M OU FRACAO EM TUBOS COM FLANGES SOLDADOS,CLASSE K-9,PN-10,PARA AGUA,COM DIAMETRO DE 100MM.FORNECIMENTO</v>
      </c>
      <c r="C7037" s="519" t="s">
        <v>36480</v>
      </c>
      <c r="D7037" s="519" t="s">
        <v>36481</v>
      </c>
      <c r="E7037" s="519" t="s">
        <v>36483</v>
      </c>
      <c r="I7037" s="519" t="s">
        <v>36</v>
      </c>
      <c r="J7037" s="650">
        <v>365.99</v>
      </c>
    </row>
    <row r="7038" spans="1:10">
      <c r="A7038" s="519" t="s">
        <v>7255</v>
      </c>
      <c r="B7038" s="519" t="str">
        <f t="shared" si="109"/>
        <v>ADICIONAL DE EXTENSAO EXCEDENTE A 1,0M,POR CADA 0,5M OU FRACAO EM TUBOS COM FLANGES SOLDADOS,CLASSE K-9,PN-10,PARA AGUA,COM DIAMETRO DE 100MM.FORNECIMENTO</v>
      </c>
      <c r="C7038" s="519" t="s">
        <v>36480</v>
      </c>
      <c r="D7038" s="519" t="s">
        <v>36481</v>
      </c>
      <c r="E7038" s="519" t="s">
        <v>36483</v>
      </c>
      <c r="I7038" s="519" t="s">
        <v>36</v>
      </c>
      <c r="J7038" s="650">
        <v>365.99</v>
      </c>
    </row>
    <row r="7039" spans="1:10">
      <c r="A7039" s="519" t="s">
        <v>7256</v>
      </c>
      <c r="B7039" s="519" t="str">
        <f t="shared" si="109"/>
        <v>ADICIONAL DE EXTENSAO EXCEDENTE A 1,0M,POR CADA 0,5M OU FRACAO EM TUBOS COM FLANGES SOLDADOS,CLASSE K-9,PN-10,PARA AGUA,COM DIAMETRO DE 150MM.FORNECIMENTO</v>
      </c>
      <c r="C7039" s="519" t="s">
        <v>36480</v>
      </c>
      <c r="D7039" s="519" t="s">
        <v>36481</v>
      </c>
      <c r="E7039" s="519" t="s">
        <v>36484</v>
      </c>
      <c r="I7039" s="519" t="s">
        <v>36</v>
      </c>
      <c r="J7039" s="650">
        <v>466.52</v>
      </c>
    </row>
    <row r="7040" spans="1:10">
      <c r="A7040" s="519" t="s">
        <v>7257</v>
      </c>
      <c r="B7040" s="519" t="str">
        <f t="shared" si="109"/>
        <v>ADICIONAL DE EXTENSAO EXCEDENTE A 1,0M,POR CADA 0,5M OU FRACAO EM TUBOS COM FLANGES SOLDADOS,CLASSE K-9,PN-10,PARA AGUA,COM DIAMETRO DE 150MM.FORNECIMENTO</v>
      </c>
      <c r="C7040" s="519" t="s">
        <v>36480</v>
      </c>
      <c r="D7040" s="519" t="s">
        <v>36481</v>
      </c>
      <c r="E7040" s="519" t="s">
        <v>36484</v>
      </c>
      <c r="I7040" s="519" t="s">
        <v>36</v>
      </c>
      <c r="J7040" s="650">
        <v>466.52</v>
      </c>
    </row>
    <row r="7041" spans="1:10">
      <c r="A7041" s="519" t="s">
        <v>7258</v>
      </c>
      <c r="B7041" s="519" t="str">
        <f t="shared" si="109"/>
        <v>ADICIONAL DE EXTENSAO EXCEDENTE A 1,0M,POR CADA 0,5M OU FRACAO EM TUBOS COM FLANGES SOLDADOS,CLASSE K-9,PN-10,PARA AGUA,COM DIAMETRO DE 200MM.FORNECIMENTO</v>
      </c>
      <c r="C7041" s="519" t="s">
        <v>36480</v>
      </c>
      <c r="D7041" s="519" t="s">
        <v>36481</v>
      </c>
      <c r="E7041" s="519" t="s">
        <v>36485</v>
      </c>
      <c r="I7041" s="519" t="s">
        <v>36</v>
      </c>
      <c r="J7041" s="650">
        <v>605.64</v>
      </c>
    </row>
    <row r="7042" spans="1:10">
      <c r="A7042" s="519" t="s">
        <v>7259</v>
      </c>
      <c r="B7042" s="519" t="str">
        <f t="shared" si="109"/>
        <v>ADICIONAL DE EXTENSAO EXCEDENTE A 1,0M,POR CADA 0,5M OU FRACAO EM TUBOS COM FLANGES SOLDADOS,CLASSE K-9,PN-10,PARA AGUA,COM DIAMETRO DE 200MM.FORNECIMENTO</v>
      </c>
      <c r="C7042" s="519" t="s">
        <v>36480</v>
      </c>
      <c r="D7042" s="519" t="s">
        <v>36481</v>
      </c>
      <c r="E7042" s="519" t="s">
        <v>36485</v>
      </c>
      <c r="I7042" s="519" t="s">
        <v>36</v>
      </c>
      <c r="J7042" s="650">
        <v>605.64</v>
      </c>
    </row>
    <row r="7043" spans="1:10">
      <c r="A7043" s="519" t="s">
        <v>7260</v>
      </c>
      <c r="B7043" s="519" t="str">
        <f t="shared" si="109"/>
        <v>ADICIONAL DE EXTENSAO EXCEDENTE A 1,0M,POR CADA 0,5M OU FRACAO EM TUBOS COM FLANGES SOLDADOS,CLASSE K-9,PN-10,PARA AGUA,COM DIAMETRO DE 250MM.FORNECIMENTO</v>
      </c>
      <c r="C7043" s="519" t="s">
        <v>36480</v>
      </c>
      <c r="D7043" s="519" t="s">
        <v>36481</v>
      </c>
      <c r="E7043" s="519" t="s">
        <v>36486</v>
      </c>
      <c r="I7043" s="519" t="s">
        <v>36</v>
      </c>
      <c r="J7043" s="650">
        <v>775.84</v>
      </c>
    </row>
    <row r="7044" spans="1:10">
      <c r="A7044" s="519" t="s">
        <v>7261</v>
      </c>
      <c r="B7044" s="519" t="str">
        <f t="shared" si="109"/>
        <v>ADICIONAL DE EXTENSAO EXCEDENTE A 1,0M,POR CADA 0,5M OU FRACAO EM TUBOS COM FLANGES SOLDADOS,CLASSE K-9,PN-10,PARA AGUA,COM DIAMETRO DE 250MM.FORNECIMENTO</v>
      </c>
      <c r="C7044" s="519" t="s">
        <v>36480</v>
      </c>
      <c r="D7044" s="519" t="s">
        <v>36481</v>
      </c>
      <c r="E7044" s="519" t="s">
        <v>36486</v>
      </c>
      <c r="I7044" s="519" t="s">
        <v>36</v>
      </c>
      <c r="J7044" s="650">
        <v>775.84</v>
      </c>
    </row>
    <row r="7045" spans="1:10">
      <c r="A7045" s="519" t="s">
        <v>7262</v>
      </c>
      <c r="B7045" s="519" t="str">
        <f t="shared" si="109"/>
        <v>ADICIONAL DE EXTENSAO EXCEDENTE A 1,0M,POR CADA 0,5M OU FRACAO EM TUBOS COM FLANGES SOLDADOS,CLASSE K-9,PN-10,PARA AGUA,COM DIAMETRO DE 300MM.FORNECIMENTO</v>
      </c>
      <c r="C7045" s="519" t="s">
        <v>36480</v>
      </c>
      <c r="D7045" s="519" t="s">
        <v>36481</v>
      </c>
      <c r="E7045" s="519" t="s">
        <v>36487</v>
      </c>
      <c r="I7045" s="519" t="s">
        <v>36</v>
      </c>
      <c r="J7045" s="650">
        <v>930.39</v>
      </c>
    </row>
    <row r="7046" spans="1:10">
      <c r="A7046" s="519" t="s">
        <v>7263</v>
      </c>
      <c r="B7046" s="519" t="str">
        <f t="shared" si="109"/>
        <v>ADICIONAL DE EXTENSAO EXCEDENTE A 1,0M,POR CADA 0,5M OU FRACAO EM TUBOS COM FLANGES SOLDADOS,CLASSE K-9,PN-10,PARA AGUA,COM DIAMETRO DE 300MM.FORNECIMENTO</v>
      </c>
      <c r="C7046" s="519" t="s">
        <v>36480</v>
      </c>
      <c r="D7046" s="519" t="s">
        <v>36481</v>
      </c>
      <c r="E7046" s="519" t="s">
        <v>36487</v>
      </c>
      <c r="I7046" s="519" t="s">
        <v>36</v>
      </c>
      <c r="J7046" s="650">
        <v>930.39</v>
      </c>
    </row>
    <row r="7047" spans="1:10">
      <c r="A7047" s="519" t="s">
        <v>7264</v>
      </c>
      <c r="B7047" s="519" t="str">
        <f t="shared" si="109"/>
        <v>ADICIONAL DE EXTENSAO EXCEDENTE A 1,0M,POR CADA 0,5M OU FRACAO EM TUBOS COM FLANGES SOLDADOS,CLASSE K-9,PN-10,PARA AGUA,COM DIAMETRO DE 350MM.FORNECIMENTO</v>
      </c>
      <c r="C7047" s="519" t="s">
        <v>36480</v>
      </c>
      <c r="D7047" s="519" t="s">
        <v>36481</v>
      </c>
      <c r="E7047" s="519" t="s">
        <v>36488</v>
      </c>
      <c r="I7047" s="519" t="s">
        <v>36</v>
      </c>
      <c r="J7047" s="650">
        <v>1092.54</v>
      </c>
    </row>
    <row r="7048" spans="1:10">
      <c r="A7048" s="519" t="s">
        <v>7265</v>
      </c>
      <c r="B7048" s="519" t="str">
        <f t="shared" ref="B7048:B7111" si="110">C7048&amp;D7048&amp;E7048&amp;F7048&amp;G7048&amp;H7048</f>
        <v>ADICIONAL DE EXTENSAO EXCEDENTE A 1,0M,POR CADA 0,5M OU FRACAO EM TUBOS COM FLANGES SOLDADOS,CLASSE K-9,PN-10,PARA AGUA,COM DIAMETRO DE 350MM.FORNECIMENTO</v>
      </c>
      <c r="C7048" s="519" t="s">
        <v>36480</v>
      </c>
      <c r="D7048" s="519" t="s">
        <v>36481</v>
      </c>
      <c r="E7048" s="519" t="s">
        <v>36488</v>
      </c>
      <c r="I7048" s="519" t="s">
        <v>36</v>
      </c>
      <c r="J7048" s="650">
        <v>1092.54</v>
      </c>
    </row>
    <row r="7049" spans="1:10">
      <c r="A7049" s="519" t="s">
        <v>7266</v>
      </c>
      <c r="B7049" s="519" t="str">
        <f t="shared" si="110"/>
        <v>ADICIONAL DE EXTENSAO EXCEDENTE A 1,0M,POR CADA 0,5M OU FRACAO EM TUBOS COM FLANGES SOLDADOS,CLASSE K-9,PN-10,PARA AGUA,COM DIAMETRO DE 400MM.FORNECIMENTO</v>
      </c>
      <c r="C7049" s="519" t="s">
        <v>36480</v>
      </c>
      <c r="D7049" s="519" t="s">
        <v>36481</v>
      </c>
      <c r="E7049" s="519" t="s">
        <v>36489</v>
      </c>
      <c r="I7049" s="519" t="s">
        <v>36</v>
      </c>
      <c r="J7049" s="650">
        <v>1203.53</v>
      </c>
    </row>
    <row r="7050" spans="1:10">
      <c r="A7050" s="519" t="s">
        <v>7267</v>
      </c>
      <c r="B7050" s="519" t="str">
        <f t="shared" si="110"/>
        <v>ADICIONAL DE EXTENSAO EXCEDENTE A 1,0M,POR CADA 0,5M OU FRACAO EM TUBOS COM FLANGES SOLDADOS,CLASSE K-9,PN-10,PARA AGUA,COM DIAMETRO DE 400MM.FORNECIMENTO</v>
      </c>
      <c r="C7050" s="519" t="s">
        <v>36480</v>
      </c>
      <c r="D7050" s="519" t="s">
        <v>36481</v>
      </c>
      <c r="E7050" s="519" t="s">
        <v>36489</v>
      </c>
      <c r="I7050" s="519" t="s">
        <v>36</v>
      </c>
      <c r="J7050" s="650">
        <v>1203.53</v>
      </c>
    </row>
    <row r="7051" spans="1:10">
      <c r="A7051" s="519" t="s">
        <v>7268</v>
      </c>
      <c r="B7051" s="519" t="str">
        <f t="shared" si="110"/>
        <v>ADICIONAL DE EXTENSAO EXCEDENTE A 1,0M,POR CADA 0,5M OU FRACAO EM TUBOS COM FLANGES SOLDADOS,CLASSE K-9,PN-10,PARA AGUA,COM DIAMETRO DE 450MM.FORNECIMENTO</v>
      </c>
      <c r="C7051" s="519" t="s">
        <v>36480</v>
      </c>
      <c r="D7051" s="519" t="s">
        <v>36481</v>
      </c>
      <c r="E7051" s="519" t="s">
        <v>36490</v>
      </c>
      <c r="I7051" s="519" t="s">
        <v>36</v>
      </c>
      <c r="J7051" s="650">
        <v>1405.72</v>
      </c>
    </row>
    <row r="7052" spans="1:10">
      <c r="A7052" s="519" t="s">
        <v>7269</v>
      </c>
      <c r="B7052" s="519" t="str">
        <f t="shared" si="110"/>
        <v>ADICIONAL DE EXTENSAO EXCEDENTE A 1,0M,POR CADA 0,5M OU FRACAO EM TUBOS COM FLANGES SOLDADOS,CLASSE K-9,PN-10,PARA AGUA,COM DIAMETRO DE 450MM.FORNECIMENTO</v>
      </c>
      <c r="C7052" s="519" t="s">
        <v>36480</v>
      </c>
      <c r="D7052" s="519" t="s">
        <v>36481</v>
      </c>
      <c r="E7052" s="519" t="s">
        <v>36490</v>
      </c>
      <c r="I7052" s="519" t="s">
        <v>36</v>
      </c>
      <c r="J7052" s="650">
        <v>1405.72</v>
      </c>
    </row>
    <row r="7053" spans="1:10">
      <c r="A7053" s="519" t="s">
        <v>7270</v>
      </c>
      <c r="B7053" s="519" t="str">
        <f t="shared" si="110"/>
        <v>ADICIONAL DE EXTENSAO EXCEDENTE A 1,0M,POR CADA 0,5M OU FRACAO EM TUBOS COM FLANGES SOLDADOS,CLASSE K-9,PN-10,PARA AGUA,COM DIAMETRO DE 500MM.FORNECIMENTO</v>
      </c>
      <c r="C7053" s="519" t="s">
        <v>36480</v>
      </c>
      <c r="D7053" s="519" t="s">
        <v>36481</v>
      </c>
      <c r="E7053" s="519" t="s">
        <v>36491</v>
      </c>
      <c r="I7053" s="519" t="s">
        <v>36</v>
      </c>
      <c r="J7053" s="650">
        <v>1576.85</v>
      </c>
    </row>
    <row r="7054" spans="1:10">
      <c r="A7054" s="519" t="s">
        <v>7271</v>
      </c>
      <c r="B7054" s="519" t="str">
        <f t="shared" si="110"/>
        <v>ADICIONAL DE EXTENSAO EXCEDENTE A 1,0M,POR CADA 0,5M OU FRACAO EM TUBOS COM FLANGES SOLDADOS,CLASSE K-9,PN-10,PARA AGUA,COM DIAMETRO DE 500MM.FORNECIMENTO</v>
      </c>
      <c r="C7054" s="519" t="s">
        <v>36480</v>
      </c>
      <c r="D7054" s="519" t="s">
        <v>36481</v>
      </c>
      <c r="E7054" s="519" t="s">
        <v>36491</v>
      </c>
      <c r="I7054" s="519" t="s">
        <v>36</v>
      </c>
      <c r="J7054" s="650">
        <v>1576.85</v>
      </c>
    </row>
    <row r="7055" spans="1:10">
      <c r="A7055" s="519" t="s">
        <v>7272</v>
      </c>
      <c r="B7055" s="519" t="str">
        <f t="shared" si="110"/>
        <v>ADICIONAL DE EXTENSAO EXCEDENTE A 1,0M,POR CADA 0,5M OU FRACAO EM TUBOS COM FLANGES SOLDADOS,CLASSE K-9,PN-10,PARA AGUA,COM DIAMETRO DE 600MM.FORNECIMENTO</v>
      </c>
      <c r="C7055" s="519" t="s">
        <v>36480</v>
      </c>
      <c r="D7055" s="519" t="s">
        <v>36481</v>
      </c>
      <c r="E7055" s="519" t="s">
        <v>36492</v>
      </c>
      <c r="I7055" s="519" t="s">
        <v>36</v>
      </c>
      <c r="J7055" s="650">
        <v>2039.76</v>
      </c>
    </row>
    <row r="7056" spans="1:10">
      <c r="A7056" s="519" t="s">
        <v>7273</v>
      </c>
      <c r="B7056" s="519" t="str">
        <f t="shared" si="110"/>
        <v>ADICIONAL DE EXTENSAO EXCEDENTE A 1,0M,POR CADA 0,5M OU FRACAO EM TUBOS COM FLANGES SOLDADOS,CLASSE K-9,PN-10,PARA AGUA,COM DIAMETRO DE 600MM.FORNECIMENTO</v>
      </c>
      <c r="C7056" s="519" t="s">
        <v>36480</v>
      </c>
      <c r="D7056" s="519" t="s">
        <v>36481</v>
      </c>
      <c r="E7056" s="519" t="s">
        <v>36492</v>
      </c>
      <c r="I7056" s="519" t="s">
        <v>36</v>
      </c>
      <c r="J7056" s="650">
        <v>2039.76</v>
      </c>
    </row>
    <row r="7057" spans="1:10">
      <c r="A7057" s="519" t="s">
        <v>7274</v>
      </c>
      <c r="B7057" s="519" t="str">
        <f t="shared" si="110"/>
        <v>ADICIONAL DE EXTENSAO EXCEDENTE A 1,0M,POR CADA 0,5M OU FRACAO EM TUBOS COM FLANGES ROSCADOS,CLASSE K-12,PN-10,PARA AGUA,COM DIAMETRO DE 700MM.FORNECIMENTO</v>
      </c>
      <c r="C7057" s="519" t="s">
        <v>36480</v>
      </c>
      <c r="D7057" s="519" t="s">
        <v>36493</v>
      </c>
      <c r="E7057" s="519" t="s">
        <v>36494</v>
      </c>
      <c r="I7057" s="519" t="s">
        <v>36</v>
      </c>
      <c r="J7057" s="650">
        <v>2764.94</v>
      </c>
    </row>
    <row r="7058" spans="1:10">
      <c r="A7058" s="519" t="s">
        <v>7275</v>
      </c>
      <c r="B7058" s="519" t="str">
        <f t="shared" si="110"/>
        <v>ADICIONAL DE EXTENSAO EXCEDENTE A 1,0M,POR CADA 0,5M OU FRACAO EM TUBOS COM FLANGES ROSCADOS,CLASSE K-12,PN-10,PARA AGUA,COM DIAMETRO DE 700MM.FORNECIMENTO</v>
      </c>
      <c r="C7058" s="519" t="s">
        <v>36480</v>
      </c>
      <c r="D7058" s="519" t="s">
        <v>36493</v>
      </c>
      <c r="E7058" s="519" t="s">
        <v>36494</v>
      </c>
      <c r="I7058" s="519" t="s">
        <v>36</v>
      </c>
      <c r="J7058" s="650">
        <v>2764.94</v>
      </c>
    </row>
    <row r="7059" spans="1:10">
      <c r="A7059" s="519" t="s">
        <v>7276</v>
      </c>
      <c r="B7059" s="519" t="str">
        <f t="shared" si="110"/>
        <v>ADICIONAL DE EXTENSAO EXCEDENTE A 1,0M,POR CADA 0,5M OU FRACAO EM TUBOS COM FLANGES ROSCADOS,CLASSE K-12,PN-10,PARA AGUA,COM DIAMETRO DE 800MM.FORNECIMENTO</v>
      </c>
      <c r="C7059" s="519" t="s">
        <v>36480</v>
      </c>
      <c r="D7059" s="519" t="s">
        <v>36493</v>
      </c>
      <c r="E7059" s="519" t="s">
        <v>36495</v>
      </c>
      <c r="I7059" s="519" t="s">
        <v>36</v>
      </c>
      <c r="J7059" s="650">
        <v>3304.73</v>
      </c>
    </row>
    <row r="7060" spans="1:10">
      <c r="A7060" s="519" t="s">
        <v>7277</v>
      </c>
      <c r="B7060" s="519" t="str">
        <f t="shared" si="110"/>
        <v>ADICIONAL DE EXTENSAO EXCEDENTE A 1,0M,POR CADA 0,5M OU FRACAO EM TUBOS COM FLANGES ROSCADOS,CLASSE K-12,PN-10,PARA AGUA,COM DIAMETRO DE 800MM.FORNECIMENTO</v>
      </c>
      <c r="C7060" s="519" t="s">
        <v>36480</v>
      </c>
      <c r="D7060" s="519" t="s">
        <v>36493</v>
      </c>
      <c r="E7060" s="519" t="s">
        <v>36495</v>
      </c>
      <c r="I7060" s="519" t="s">
        <v>36</v>
      </c>
      <c r="J7060" s="650">
        <v>3304.73</v>
      </c>
    </row>
    <row r="7061" spans="1:10">
      <c r="A7061" s="519" t="s">
        <v>7278</v>
      </c>
      <c r="B7061" s="519" t="str">
        <f t="shared" si="110"/>
        <v>ADICIONAL DE EXTENSAO EXCEDENTE A 1,0M,POR CADA 0,5M OU FRACAO EM TUBOS COM FLANGES ROSCADOS,CLASSE K-12,PN-10,PARA AGUA,COM DIAMETRO DE 900MM.FORNECIMENTO</v>
      </c>
      <c r="C7061" s="519" t="s">
        <v>36480</v>
      </c>
      <c r="D7061" s="519" t="s">
        <v>36493</v>
      </c>
      <c r="E7061" s="519" t="s">
        <v>36496</v>
      </c>
      <c r="I7061" s="519" t="s">
        <v>36</v>
      </c>
      <c r="J7061" s="650">
        <v>5095.22</v>
      </c>
    </row>
    <row r="7062" spans="1:10">
      <c r="A7062" s="519" t="s">
        <v>7279</v>
      </c>
      <c r="B7062" s="519" t="str">
        <f t="shared" si="110"/>
        <v>ADICIONAL DE EXTENSAO EXCEDENTE A 1,0M,POR CADA 0,5M OU FRACAO EM TUBOS COM FLANGES ROSCADOS,CLASSE K-12,PN-10,PARA AGUA,COM DIAMETRO DE 900MM.FORNECIMENTO</v>
      </c>
      <c r="C7062" s="519" t="s">
        <v>36480</v>
      </c>
      <c r="D7062" s="519" t="s">
        <v>36493</v>
      </c>
      <c r="E7062" s="519" t="s">
        <v>36496</v>
      </c>
      <c r="I7062" s="519" t="s">
        <v>36</v>
      </c>
      <c r="J7062" s="650">
        <v>5095.22</v>
      </c>
    </row>
    <row r="7063" spans="1:10">
      <c r="A7063" s="519" t="s">
        <v>7280</v>
      </c>
      <c r="B7063" s="519" t="str">
        <f t="shared" si="110"/>
        <v>ADICIONAL DE EXTENSAO EXCEDENTE A 1,0M,POR CADA 0,5M OU FRACAO EM TUBOS COM FLANGES ROSCADOS,CLASSE K-12,PN-10,PARA AGUA,COM DIAMETRO DE 1000MM.FORNECIMENTO</v>
      </c>
      <c r="C7063" s="519" t="s">
        <v>36480</v>
      </c>
      <c r="D7063" s="519" t="s">
        <v>36493</v>
      </c>
      <c r="E7063" s="519" t="s">
        <v>36497</v>
      </c>
      <c r="I7063" s="519" t="s">
        <v>36</v>
      </c>
      <c r="J7063" s="650">
        <v>6004.54</v>
      </c>
    </row>
    <row r="7064" spans="1:10">
      <c r="A7064" s="519" t="s">
        <v>7281</v>
      </c>
      <c r="B7064" s="519" t="str">
        <f t="shared" si="110"/>
        <v>ADICIONAL DE EXTENSAO EXCEDENTE A 1,0M,POR CADA 0,5M OU FRACAO EM TUBOS COM FLANGES ROSCADOS,CLASSE K-12,PN-10,PARA AGUA,COM DIAMETRO DE 1000MM.FORNECIMENTO</v>
      </c>
      <c r="C7064" s="519" t="s">
        <v>36480</v>
      </c>
      <c r="D7064" s="519" t="s">
        <v>36493</v>
      </c>
      <c r="E7064" s="519" t="s">
        <v>36497</v>
      </c>
      <c r="I7064" s="519" t="s">
        <v>36</v>
      </c>
      <c r="J7064" s="650">
        <v>6004.54</v>
      </c>
    </row>
    <row r="7065" spans="1:10">
      <c r="A7065" s="519" t="s">
        <v>7282</v>
      </c>
      <c r="B7065" s="519" t="str">
        <f t="shared" si="110"/>
        <v>ADICIONAL DE EXTENSAO EXCEDENTE A 1,0M,POR CADA 0,5M OU FRACAO EM TUBOS COM FLANGES ROSCADOS,CLASSE K-12,PN-10,PARA AGUA,COM DIAMETRO DE 1200MM.FORNECIMENTO</v>
      </c>
      <c r="C7065" s="519" t="s">
        <v>36480</v>
      </c>
      <c r="D7065" s="519" t="s">
        <v>36493</v>
      </c>
      <c r="E7065" s="519" t="s">
        <v>36498</v>
      </c>
      <c r="I7065" s="519" t="s">
        <v>36</v>
      </c>
      <c r="J7065" s="650">
        <v>7985.53</v>
      </c>
    </row>
    <row r="7066" spans="1:10">
      <c r="A7066" s="519" t="s">
        <v>7283</v>
      </c>
      <c r="B7066" s="519" t="str">
        <f t="shared" si="110"/>
        <v>ADICIONAL DE EXTENSAO EXCEDENTE A 1,0M,POR CADA 0,5M OU FRACAO EM TUBOS COM FLANGES ROSCADOS,CLASSE K-12,PN-10,PARA AGUA,COM DIAMETRO DE 1200MM.FORNECIMENTO</v>
      </c>
      <c r="C7066" s="519" t="s">
        <v>36480</v>
      </c>
      <c r="D7066" s="519" t="s">
        <v>36493</v>
      </c>
      <c r="E7066" s="519" t="s">
        <v>36498</v>
      </c>
      <c r="I7066" s="519" t="s">
        <v>36</v>
      </c>
      <c r="J7066" s="650">
        <v>7985.53</v>
      </c>
    </row>
    <row r="7067" spans="1:10">
      <c r="A7067" s="519" t="s">
        <v>7284</v>
      </c>
      <c r="B7067" s="519" t="str">
        <f t="shared" si="110"/>
        <v>ADICIONAL DE EXTENSAO EXCEDENTE A 1,0M,POR CADA 0,5M OU FRACAO EM TUBOS COM FLANGES SOLDADOS,CLASSE K-9,PN-16,PARA AGUA,COM DIAMETRO DE 80MM.FORNECIMENTO</v>
      </c>
      <c r="C7067" s="519" t="s">
        <v>36480</v>
      </c>
      <c r="D7067" s="519" t="s">
        <v>36499</v>
      </c>
      <c r="E7067" s="519" t="s">
        <v>36482</v>
      </c>
      <c r="I7067" s="519" t="s">
        <v>36</v>
      </c>
      <c r="J7067" s="650">
        <v>346.37</v>
      </c>
    </row>
    <row r="7068" spans="1:10">
      <c r="A7068" s="519" t="s">
        <v>7285</v>
      </c>
      <c r="B7068" s="519" t="str">
        <f t="shared" si="110"/>
        <v>ADICIONAL DE EXTENSAO EXCEDENTE A 1,0M,POR CADA 0,5M OU FRACAO EM TUBOS COM FLANGES SOLDADOS,CLASSE K-9,PN-16,PARA AGUA,COM DIAMETRO DE 80MM.FORNECIMENTO</v>
      </c>
      <c r="C7068" s="519" t="s">
        <v>36480</v>
      </c>
      <c r="D7068" s="519" t="s">
        <v>36499</v>
      </c>
      <c r="E7068" s="519" t="s">
        <v>36482</v>
      </c>
      <c r="I7068" s="519" t="s">
        <v>36</v>
      </c>
      <c r="J7068" s="650">
        <v>346.37</v>
      </c>
    </row>
    <row r="7069" spans="1:10">
      <c r="A7069" s="519" t="s">
        <v>7286</v>
      </c>
      <c r="B7069" s="519" t="str">
        <f t="shared" si="110"/>
        <v>ADICIONAL DE EXTENSAO EXCEDENTE A 1,0M,POR CADA 0,5M OU FRACAO EM TUBOS COM FLANGES SOLDADOS,CLASSE K-9,PN-16,PARA AGUA,COM DIAMETRO DE 100MM.FORNECIMENTO</v>
      </c>
      <c r="C7069" s="519" t="s">
        <v>36480</v>
      </c>
      <c r="D7069" s="519" t="s">
        <v>36499</v>
      </c>
      <c r="E7069" s="519" t="s">
        <v>36483</v>
      </c>
      <c r="I7069" s="519" t="s">
        <v>36</v>
      </c>
      <c r="J7069" s="650">
        <v>365.99</v>
      </c>
    </row>
    <row r="7070" spans="1:10">
      <c r="A7070" s="519" t="s">
        <v>7287</v>
      </c>
      <c r="B7070" s="519" t="str">
        <f t="shared" si="110"/>
        <v>ADICIONAL DE EXTENSAO EXCEDENTE A 1,0M,POR CADA 0,5M OU FRACAO EM TUBOS COM FLANGES SOLDADOS,CLASSE K-9,PN-16,PARA AGUA,COM DIAMETRO DE 100MM.FORNECIMENTO</v>
      </c>
      <c r="C7070" s="519" t="s">
        <v>36480</v>
      </c>
      <c r="D7070" s="519" t="s">
        <v>36499</v>
      </c>
      <c r="E7070" s="519" t="s">
        <v>36483</v>
      </c>
      <c r="I7070" s="519" t="s">
        <v>36</v>
      </c>
      <c r="J7070" s="650">
        <v>365.99</v>
      </c>
    </row>
    <row r="7071" spans="1:10">
      <c r="A7071" s="519" t="s">
        <v>7288</v>
      </c>
      <c r="B7071" s="519" t="str">
        <f t="shared" si="110"/>
        <v>ADICIONAL DE EXTENSAO EXCEDENTE A 1,0M,POR CADA 0,5M OU FRACAO EM TUBOS COM FLANGES SOLDADOS,CLASSE K-9,PN-16,PARA AGUA,COM DIAMETRO DE 150MM.FORNECIMENTO</v>
      </c>
      <c r="C7071" s="519" t="s">
        <v>36480</v>
      </c>
      <c r="D7071" s="519" t="s">
        <v>36499</v>
      </c>
      <c r="E7071" s="519" t="s">
        <v>36484</v>
      </c>
      <c r="I7071" s="519" t="s">
        <v>36</v>
      </c>
      <c r="J7071" s="650">
        <v>466.52</v>
      </c>
    </row>
    <row r="7072" spans="1:10">
      <c r="A7072" s="519" t="s">
        <v>7289</v>
      </c>
      <c r="B7072" s="519" t="str">
        <f t="shared" si="110"/>
        <v>ADICIONAL DE EXTENSAO EXCEDENTE A 1,0M,POR CADA 0,5M OU FRACAO EM TUBOS COM FLANGES SOLDADOS,CLASSE K-9,PN-16,PARA AGUA,COM DIAMETRO DE 150MM.FORNECIMENTO</v>
      </c>
      <c r="C7072" s="519" t="s">
        <v>36480</v>
      </c>
      <c r="D7072" s="519" t="s">
        <v>36499</v>
      </c>
      <c r="E7072" s="519" t="s">
        <v>36484</v>
      </c>
      <c r="I7072" s="519" t="s">
        <v>36</v>
      </c>
      <c r="J7072" s="650">
        <v>466.52</v>
      </c>
    </row>
    <row r="7073" spans="1:10">
      <c r="A7073" s="519" t="s">
        <v>7290</v>
      </c>
      <c r="B7073" s="519" t="str">
        <f t="shared" si="110"/>
        <v>ADICIONAL DE EXTENSAO EXCEDENTE A 1,0M,POR CADA 0,5M OU FRACAO EM TUBOS COM FLANGES SOLDADOS,CLASSE K-9,PN-16,PARA AGUA,COM DIAMETRO DE 200MM.FORNECIMENTO</v>
      </c>
      <c r="C7073" s="519" t="s">
        <v>36480</v>
      </c>
      <c r="D7073" s="519" t="s">
        <v>36499</v>
      </c>
      <c r="E7073" s="519" t="s">
        <v>36485</v>
      </c>
      <c r="I7073" s="519" t="s">
        <v>36</v>
      </c>
      <c r="J7073" s="650">
        <v>605.64</v>
      </c>
    </row>
    <row r="7074" spans="1:10">
      <c r="A7074" s="519" t="s">
        <v>7291</v>
      </c>
      <c r="B7074" s="519" t="str">
        <f t="shared" si="110"/>
        <v>ADICIONAL DE EXTENSAO EXCEDENTE A 1,0M,POR CADA 0,5M OU FRACAO EM TUBOS COM FLANGES SOLDADOS,CLASSE K-9,PN-16,PARA AGUA,COM DIAMETRO DE 200MM.FORNECIMENTO</v>
      </c>
      <c r="C7074" s="519" t="s">
        <v>36480</v>
      </c>
      <c r="D7074" s="519" t="s">
        <v>36499</v>
      </c>
      <c r="E7074" s="519" t="s">
        <v>36485</v>
      </c>
      <c r="I7074" s="519" t="s">
        <v>36</v>
      </c>
      <c r="J7074" s="650">
        <v>605.64</v>
      </c>
    </row>
    <row r="7075" spans="1:10">
      <c r="A7075" s="519" t="s">
        <v>7292</v>
      </c>
      <c r="B7075" s="519" t="str">
        <f t="shared" si="110"/>
        <v>ADICIONAL DE EXTENSAO EXCEDENTE A 1,0M,POR CADA 0,5M OU FRACAO EM TUBOS COM FLANGES SOLDADOS,CLASSE K-9,PN-16,PARA AGUA,COM DIAMETRO DE 250MM.FORNECIMENTO</v>
      </c>
      <c r="C7075" s="519" t="s">
        <v>36480</v>
      </c>
      <c r="D7075" s="519" t="s">
        <v>36499</v>
      </c>
      <c r="E7075" s="519" t="s">
        <v>36486</v>
      </c>
      <c r="I7075" s="519" t="s">
        <v>36</v>
      </c>
      <c r="J7075" s="650">
        <v>775.91</v>
      </c>
    </row>
    <row r="7076" spans="1:10">
      <c r="A7076" s="519" t="s">
        <v>7293</v>
      </c>
      <c r="B7076" s="519" t="str">
        <f t="shared" si="110"/>
        <v>ADICIONAL DE EXTENSAO EXCEDENTE A 1,0M,POR CADA 0,5M OU FRACAO EM TUBOS COM FLANGES SOLDADOS,CLASSE K-9,PN-16,PARA AGUA,COM DIAMETRO DE 250MM.FORNECIMENTO</v>
      </c>
      <c r="C7076" s="519" t="s">
        <v>36480</v>
      </c>
      <c r="D7076" s="519" t="s">
        <v>36499</v>
      </c>
      <c r="E7076" s="519" t="s">
        <v>36486</v>
      </c>
      <c r="I7076" s="519" t="s">
        <v>36</v>
      </c>
      <c r="J7076" s="650">
        <v>775.91</v>
      </c>
    </row>
    <row r="7077" spans="1:10">
      <c r="A7077" s="519" t="s">
        <v>7294</v>
      </c>
      <c r="B7077" s="519" t="str">
        <f t="shared" si="110"/>
        <v>ADICIONAL DE EXTENSAO EXCEDENTE A 1,0M,POR CADA 0,5M OU FRACAO EM TUBOS COM FLANGES SOLDADOS,CLASSE K-9,PN-16,PARA AGUA,COM DIAMETRO DE 300MM.FORNECIMENTO</v>
      </c>
      <c r="C7077" s="519" t="s">
        <v>36480</v>
      </c>
      <c r="D7077" s="519" t="s">
        <v>36499</v>
      </c>
      <c r="E7077" s="519" t="s">
        <v>36487</v>
      </c>
      <c r="I7077" s="519" t="s">
        <v>36</v>
      </c>
      <c r="J7077" s="650">
        <v>930.4</v>
      </c>
    </row>
    <row r="7078" spans="1:10">
      <c r="A7078" s="519" t="s">
        <v>7295</v>
      </c>
      <c r="B7078" s="519" t="str">
        <f t="shared" si="110"/>
        <v>ADICIONAL DE EXTENSAO EXCEDENTE A 1,0M,POR CADA 0,5M OU FRACAO EM TUBOS COM FLANGES SOLDADOS,CLASSE K-9,PN-16,PARA AGUA,COM DIAMETRO DE 300MM.FORNECIMENTO</v>
      </c>
      <c r="C7078" s="519" t="s">
        <v>36480</v>
      </c>
      <c r="D7078" s="519" t="s">
        <v>36499</v>
      </c>
      <c r="E7078" s="519" t="s">
        <v>36487</v>
      </c>
      <c r="I7078" s="519" t="s">
        <v>36</v>
      </c>
      <c r="J7078" s="650">
        <v>930.4</v>
      </c>
    </row>
    <row r="7079" spans="1:10">
      <c r="A7079" s="519" t="s">
        <v>7296</v>
      </c>
      <c r="B7079" s="519" t="str">
        <f t="shared" si="110"/>
        <v>ADICIONAL DE EXTENSAO EXCEDENTE A 1,0M,POR CADA 0,5M OU FRACAO EM TUBOS COM FLANGES SOLDADOS,CLASSE K-9,PN-16,PARA AGUA,COM DIAMETRO DE 350MM.FORNECIMENTO</v>
      </c>
      <c r="C7079" s="519" t="s">
        <v>36480</v>
      </c>
      <c r="D7079" s="519" t="s">
        <v>36499</v>
      </c>
      <c r="E7079" s="519" t="s">
        <v>36488</v>
      </c>
      <c r="I7079" s="519" t="s">
        <v>36</v>
      </c>
      <c r="J7079" s="650">
        <v>1092.5</v>
      </c>
    </row>
    <row r="7080" spans="1:10">
      <c r="A7080" s="519" t="s">
        <v>7297</v>
      </c>
      <c r="B7080" s="519" t="str">
        <f t="shared" si="110"/>
        <v>ADICIONAL DE EXTENSAO EXCEDENTE A 1,0M,POR CADA 0,5M OU FRACAO EM TUBOS COM FLANGES SOLDADOS,CLASSE K-9,PN-16,PARA AGUA,COM DIAMETRO DE 350MM.FORNECIMENTO</v>
      </c>
      <c r="C7080" s="519" t="s">
        <v>36480</v>
      </c>
      <c r="D7080" s="519" t="s">
        <v>36499</v>
      </c>
      <c r="E7080" s="519" t="s">
        <v>36488</v>
      </c>
      <c r="I7080" s="519" t="s">
        <v>36</v>
      </c>
      <c r="J7080" s="650">
        <v>1092.5</v>
      </c>
    </row>
    <row r="7081" spans="1:10">
      <c r="A7081" s="519" t="s">
        <v>7298</v>
      </c>
      <c r="B7081" s="519" t="str">
        <f t="shared" si="110"/>
        <v>ADICIONAL DE EXTENSAO EXCEDENTE A 1,0M,POR CADA 0,5M OU FRACAO EM TUBOS COM FLANGES SOLDADOS,CLASSE K-9,PN-16,PARA AGUA,COM DIAMETRO DE 400MM.FORNECIMENTO</v>
      </c>
      <c r="C7081" s="519" t="s">
        <v>36480</v>
      </c>
      <c r="D7081" s="519" t="s">
        <v>36499</v>
      </c>
      <c r="E7081" s="519" t="s">
        <v>36489</v>
      </c>
      <c r="I7081" s="519" t="s">
        <v>36</v>
      </c>
      <c r="J7081" s="650">
        <v>1203.56</v>
      </c>
    </row>
    <row r="7082" spans="1:10">
      <c r="A7082" s="519" t="s">
        <v>7299</v>
      </c>
      <c r="B7082" s="519" t="str">
        <f t="shared" si="110"/>
        <v>ADICIONAL DE EXTENSAO EXCEDENTE A 1,0M,POR CADA 0,5M OU FRACAO EM TUBOS COM FLANGES SOLDADOS,CLASSE K-9,PN-16,PARA AGUA,COM DIAMETRO DE 400MM.FORNECIMENTO</v>
      </c>
      <c r="C7082" s="519" t="s">
        <v>36480</v>
      </c>
      <c r="D7082" s="519" t="s">
        <v>36499</v>
      </c>
      <c r="E7082" s="519" t="s">
        <v>36489</v>
      </c>
      <c r="I7082" s="519" t="s">
        <v>36</v>
      </c>
      <c r="J7082" s="650">
        <v>1203.56</v>
      </c>
    </row>
    <row r="7083" spans="1:10">
      <c r="A7083" s="519" t="s">
        <v>7300</v>
      </c>
      <c r="B7083" s="519" t="str">
        <f t="shared" si="110"/>
        <v>ADICIONAL DE EXTENSAO EXCEDENTE A 1,0M,POR CADA 0,5M OU FRACAO EM TUBOS COM FLANGES SOLDADOS,CLASSE K-9,PN-16,PARA AGUA,COM DIAMETRO DE 450MM.FORNECIMENTO</v>
      </c>
      <c r="C7083" s="519" t="s">
        <v>36480</v>
      </c>
      <c r="D7083" s="519" t="s">
        <v>36499</v>
      </c>
      <c r="E7083" s="519" t="s">
        <v>36490</v>
      </c>
      <c r="I7083" s="519" t="s">
        <v>36</v>
      </c>
      <c r="J7083" s="650">
        <v>1405.74</v>
      </c>
    </row>
    <row r="7084" spans="1:10">
      <c r="A7084" s="519" t="s">
        <v>7301</v>
      </c>
      <c r="B7084" s="519" t="str">
        <f t="shared" si="110"/>
        <v>ADICIONAL DE EXTENSAO EXCEDENTE A 1,0M,POR CADA 0,5M OU FRACAO EM TUBOS COM FLANGES SOLDADOS,CLASSE K-9,PN-16,PARA AGUA,COM DIAMETRO DE 450MM.FORNECIMENTO</v>
      </c>
      <c r="C7084" s="519" t="s">
        <v>36480</v>
      </c>
      <c r="D7084" s="519" t="s">
        <v>36499</v>
      </c>
      <c r="E7084" s="519" t="s">
        <v>36490</v>
      </c>
      <c r="I7084" s="519" t="s">
        <v>36</v>
      </c>
      <c r="J7084" s="650">
        <v>1405.74</v>
      </c>
    </row>
    <row r="7085" spans="1:10">
      <c r="A7085" s="519" t="s">
        <v>7302</v>
      </c>
      <c r="B7085" s="519" t="str">
        <f t="shared" si="110"/>
        <v>ADICIONAL DE EXTENSAO EXCEDENTE A 1,0M,POR CADA 0,5M OU FRACAO EM TUBOS COM FLANGES SOLDADOS,CLASSE K-9,PN-16,PARA AGUA,COM DIAMETRO DE 500MM.FORNECIMENTO</v>
      </c>
      <c r="C7085" s="519" t="s">
        <v>36480</v>
      </c>
      <c r="D7085" s="519" t="s">
        <v>36499</v>
      </c>
      <c r="E7085" s="519" t="s">
        <v>36491</v>
      </c>
      <c r="I7085" s="519" t="s">
        <v>36</v>
      </c>
      <c r="J7085" s="650">
        <v>1576.87</v>
      </c>
    </row>
    <row r="7086" spans="1:10">
      <c r="A7086" s="519" t="s">
        <v>7303</v>
      </c>
      <c r="B7086" s="519" t="str">
        <f t="shared" si="110"/>
        <v>ADICIONAL DE EXTENSAO EXCEDENTE A 1,0M,POR CADA 0,5M OU FRACAO EM TUBOS COM FLANGES SOLDADOS,CLASSE K-9,PN-16,PARA AGUA,COM DIAMETRO DE 500MM.FORNECIMENTO</v>
      </c>
      <c r="C7086" s="519" t="s">
        <v>36480</v>
      </c>
      <c r="D7086" s="519" t="s">
        <v>36499</v>
      </c>
      <c r="E7086" s="519" t="s">
        <v>36491</v>
      </c>
      <c r="I7086" s="519" t="s">
        <v>36</v>
      </c>
      <c r="J7086" s="650">
        <v>1576.87</v>
      </c>
    </row>
    <row r="7087" spans="1:10">
      <c r="A7087" s="519" t="s">
        <v>7304</v>
      </c>
      <c r="B7087" s="519" t="str">
        <f t="shared" si="110"/>
        <v>ADICIONAL DE EXTENSAO EXCEDENTE A 1,0M,POR CADA 0,5M OU FRACAO EM TUBOS COM FLANGES SOLDADOS,CLASSE K-9,PN-16,PARA AGUA,COM DIAMETRO DE 600MM.FORNECIMENTO</v>
      </c>
      <c r="C7087" s="519" t="s">
        <v>36480</v>
      </c>
      <c r="D7087" s="519" t="s">
        <v>36499</v>
      </c>
      <c r="E7087" s="519" t="s">
        <v>36492</v>
      </c>
      <c r="I7087" s="519" t="s">
        <v>36</v>
      </c>
      <c r="J7087" s="650">
        <v>2238.71</v>
      </c>
    </row>
    <row r="7088" spans="1:10">
      <c r="A7088" s="519" t="s">
        <v>7305</v>
      </c>
      <c r="B7088" s="519" t="str">
        <f t="shared" si="110"/>
        <v>ADICIONAL DE EXTENSAO EXCEDENTE A 1,0M,POR CADA 0,5M OU FRACAO EM TUBOS COM FLANGES SOLDADOS,CLASSE K-9,PN-16,PARA AGUA,COM DIAMETRO DE 600MM.FORNECIMENTO</v>
      </c>
      <c r="C7088" s="519" t="s">
        <v>36480</v>
      </c>
      <c r="D7088" s="519" t="s">
        <v>36499</v>
      </c>
      <c r="E7088" s="519" t="s">
        <v>36492</v>
      </c>
      <c r="I7088" s="519" t="s">
        <v>36</v>
      </c>
      <c r="J7088" s="650">
        <v>2238.71</v>
      </c>
    </row>
    <row r="7089" spans="1:10">
      <c r="A7089" s="519" t="s">
        <v>7306</v>
      </c>
      <c r="B7089" s="519" t="str">
        <f t="shared" si="110"/>
        <v>ADICIONAL DE EXTENSAO EXCEDENTE A 1,0M,POR CADA 0,5M OU FRACAO EM TUBOS COM FLANGES ROSCADOS,CLASSE K-12,PN-16,PARA AGUA,COM DIAMETRO DE 700MM.FORNECIMENTO</v>
      </c>
      <c r="C7089" s="519" t="s">
        <v>36480</v>
      </c>
      <c r="D7089" s="519" t="s">
        <v>36500</v>
      </c>
      <c r="E7089" s="519" t="s">
        <v>36494</v>
      </c>
      <c r="I7089" s="519" t="s">
        <v>36</v>
      </c>
      <c r="J7089" s="650">
        <v>3581.17</v>
      </c>
    </row>
    <row r="7090" spans="1:10">
      <c r="A7090" s="519" t="s">
        <v>7307</v>
      </c>
      <c r="B7090" s="519" t="str">
        <f t="shared" si="110"/>
        <v>ADICIONAL DE EXTENSAO EXCEDENTE A 1,0M,POR CADA 0,5M OU FRACAO EM TUBOS COM FLANGES ROSCADOS,CLASSE K-12,PN-16,PARA AGUA,COM DIAMETRO DE 700MM.FORNECIMENTO</v>
      </c>
      <c r="C7090" s="519" t="s">
        <v>36480</v>
      </c>
      <c r="D7090" s="519" t="s">
        <v>36500</v>
      </c>
      <c r="E7090" s="519" t="s">
        <v>36494</v>
      </c>
      <c r="I7090" s="519" t="s">
        <v>36</v>
      </c>
      <c r="J7090" s="650">
        <v>3581.17</v>
      </c>
    </row>
    <row r="7091" spans="1:10">
      <c r="A7091" s="519" t="s">
        <v>7308</v>
      </c>
      <c r="B7091" s="519" t="str">
        <f t="shared" si="110"/>
        <v>ADICIONAL DE EXTENSAO EXCEDENTE A 1,0M,POR CADA 0,5M OU FRACAO EM TUBOS COM FLANGES INTEGRAL FUNDIDOS,CLASSE K-14,PN-16,PARA AGUA,COM DIAMETRO DE 800MM.FORNECIMENTO</v>
      </c>
      <c r="C7091" s="519" t="s">
        <v>36480</v>
      </c>
      <c r="D7091" s="519" t="s">
        <v>36501</v>
      </c>
      <c r="E7091" s="519" t="s">
        <v>36502</v>
      </c>
      <c r="I7091" s="519" t="s">
        <v>36</v>
      </c>
      <c r="J7091" s="650">
        <v>23486.38</v>
      </c>
    </row>
    <row r="7092" spans="1:10">
      <c r="A7092" s="519" t="s">
        <v>7309</v>
      </c>
      <c r="B7092" s="519" t="str">
        <f t="shared" si="110"/>
        <v>ADICIONAL DE EXTENSAO EXCEDENTE A 1,0M,POR CADA 0,5M OU FRACAO EM TUBOS COM FLANGES INTEGRAL FUNDIDOS,CLASSE K-14,PN-16,PARA AGUA,COM DIAMETRO DE 800MM.FORNECIMENTO</v>
      </c>
      <c r="C7092" s="519" t="s">
        <v>36480</v>
      </c>
      <c r="D7092" s="519" t="s">
        <v>36501</v>
      </c>
      <c r="E7092" s="519" t="s">
        <v>36502</v>
      </c>
      <c r="I7092" s="519" t="s">
        <v>36</v>
      </c>
      <c r="J7092" s="650">
        <v>23486.38</v>
      </c>
    </row>
    <row r="7093" spans="1:10">
      <c r="A7093" s="519" t="s">
        <v>7310</v>
      </c>
      <c r="B7093" s="519" t="str">
        <f t="shared" si="110"/>
        <v>ADICIONAL DE EXTENSAO EXCEDENTE A 1,0M,POR CADA 0,5M OU FRACAO EM TUBOS COM FLANGES INTEGRAL FUNDIDOS,CLASSE K-14,PN-16,PARA AGUA,COM DIAMETRO DE 900MM.FORNECIMENTO</v>
      </c>
      <c r="C7093" s="519" t="s">
        <v>36480</v>
      </c>
      <c r="D7093" s="519" t="s">
        <v>36501</v>
      </c>
      <c r="E7093" s="519" t="s">
        <v>36503</v>
      </c>
      <c r="I7093" s="519" t="s">
        <v>36</v>
      </c>
      <c r="J7093" s="650">
        <v>25402</v>
      </c>
    </row>
    <row r="7094" spans="1:10">
      <c r="A7094" s="519" t="s">
        <v>7311</v>
      </c>
      <c r="B7094" s="519" t="str">
        <f t="shared" si="110"/>
        <v>ADICIONAL DE EXTENSAO EXCEDENTE A 1,0M,POR CADA 0,5M OU FRACAO EM TUBOS COM FLANGES INTEGRAL FUNDIDOS,CLASSE K-14,PN-16,PARA AGUA,COM DIAMETRO DE 900MM.FORNECIMENTO</v>
      </c>
      <c r="C7094" s="519" t="s">
        <v>36480</v>
      </c>
      <c r="D7094" s="519" t="s">
        <v>36501</v>
      </c>
      <c r="E7094" s="519" t="s">
        <v>36503</v>
      </c>
      <c r="I7094" s="519" t="s">
        <v>36</v>
      </c>
      <c r="J7094" s="650">
        <v>25402</v>
      </c>
    </row>
    <row r="7095" spans="1:10">
      <c r="A7095" s="519" t="s">
        <v>7312</v>
      </c>
      <c r="B7095" s="519" t="str">
        <f t="shared" si="110"/>
        <v>ADICIONAL DE EXTENSAO EXCEDENTE A 1,0M,POR CADA 0,5M OU FRACAO EM TUBOS COM FLANGES INTEGRAL FUNDIDOS,CLASSE K-14,PN-16,PARA AGUA,COM DIAMETRO DE 1000MM.FORNECIMENTO</v>
      </c>
      <c r="C7095" s="519" t="s">
        <v>36480</v>
      </c>
      <c r="D7095" s="519" t="s">
        <v>36501</v>
      </c>
      <c r="E7095" s="519" t="s">
        <v>36504</v>
      </c>
      <c r="I7095" s="519" t="s">
        <v>36</v>
      </c>
      <c r="J7095" s="650">
        <v>21643.45</v>
      </c>
    </row>
    <row r="7096" spans="1:10">
      <c r="A7096" s="519" t="s">
        <v>7313</v>
      </c>
      <c r="B7096" s="519" t="str">
        <f t="shared" si="110"/>
        <v>ADICIONAL DE EXTENSAO EXCEDENTE A 1,0M,POR CADA 0,5M OU FRACAO EM TUBOS COM FLANGES INTEGRAL FUNDIDOS,CLASSE K-14,PN-16,PARA AGUA,COM DIAMETRO DE 1000MM.FORNECIMENTO</v>
      </c>
      <c r="C7096" s="519" t="s">
        <v>36480</v>
      </c>
      <c r="D7096" s="519" t="s">
        <v>36501</v>
      </c>
      <c r="E7096" s="519" t="s">
        <v>36504</v>
      </c>
      <c r="I7096" s="519" t="s">
        <v>36</v>
      </c>
      <c r="J7096" s="650">
        <v>21643.45</v>
      </c>
    </row>
    <row r="7097" spans="1:10">
      <c r="A7097" s="519" t="s">
        <v>7314</v>
      </c>
      <c r="B7097" s="519" t="str">
        <f t="shared" si="110"/>
        <v>ADICIONAL DE EXTENSAO EXCEDENTE A 1,0M,POR CADA 0,5M OU FRACAO EM TUBOS COM FLANGES INTEGRAL FUNDIDOS,CLASSE K-14,PN-16,PARA AGUA,COM DIAMETRO DE 1200MM.FORNECIMENTO</v>
      </c>
      <c r="C7097" s="519" t="s">
        <v>36480</v>
      </c>
      <c r="D7097" s="519" t="s">
        <v>36501</v>
      </c>
      <c r="E7097" s="519" t="s">
        <v>36505</v>
      </c>
      <c r="I7097" s="519" t="s">
        <v>36</v>
      </c>
      <c r="J7097" s="650">
        <v>26518.18</v>
      </c>
    </row>
    <row r="7098" spans="1:10">
      <c r="A7098" s="519" t="s">
        <v>7315</v>
      </c>
      <c r="B7098" s="519" t="str">
        <f t="shared" si="110"/>
        <v>ADICIONAL DE EXTENSAO EXCEDENTE A 1,0M,POR CADA 0,5M OU FRACAO EM TUBOS COM FLANGES INTEGRAL FUNDIDOS,CLASSE K-14,PN-16,PARA AGUA,COM DIAMETRO DE 1200MM.FORNECIMENTO</v>
      </c>
      <c r="C7098" s="519" t="s">
        <v>36480</v>
      </c>
      <c r="D7098" s="519" t="s">
        <v>36501</v>
      </c>
      <c r="E7098" s="519" t="s">
        <v>36505</v>
      </c>
      <c r="I7098" s="519" t="s">
        <v>36</v>
      </c>
      <c r="J7098" s="650">
        <v>26518.18</v>
      </c>
    </row>
    <row r="7099" spans="1:10">
      <c r="A7099" s="519" t="s">
        <v>7316</v>
      </c>
      <c r="B7099" s="519"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099" s="519" t="s">
        <v>36506</v>
      </c>
      <c r="D7099" s="519" t="s">
        <v>36507</v>
      </c>
      <c r="E7099" s="519" t="s">
        <v>36508</v>
      </c>
      <c r="F7099" s="519" t="s">
        <v>36509</v>
      </c>
      <c r="G7099" s="519" t="s">
        <v>72389</v>
      </c>
      <c r="H7099" s="519" t="s">
        <v>72390</v>
      </c>
      <c r="I7099" s="519" t="s">
        <v>5</v>
      </c>
      <c r="J7099" s="650">
        <v>1426.21</v>
      </c>
    </row>
    <row r="7100" spans="1:10">
      <c r="A7100" s="519" t="s">
        <v>7317</v>
      </c>
      <c r="B7100" s="519" t="str">
        <f t="shared" si="110"/>
        <v>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v>
      </c>
      <c r="C7100" s="519" t="s">
        <v>36506</v>
      </c>
      <c r="D7100" s="519" t="s">
        <v>36507</v>
      </c>
      <c r="E7100" s="519" t="s">
        <v>36508</v>
      </c>
      <c r="F7100" s="519" t="s">
        <v>36509</v>
      </c>
      <c r="G7100" s="519" t="s">
        <v>72389</v>
      </c>
      <c r="H7100" s="519" t="s">
        <v>72390</v>
      </c>
      <c r="I7100" s="519" t="s">
        <v>5</v>
      </c>
      <c r="J7100" s="650">
        <v>1426.21</v>
      </c>
    </row>
    <row r="7101" spans="1:10">
      <c r="A7101" s="519" t="s">
        <v>7318</v>
      </c>
      <c r="B7101" s="51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101" s="519" t="s">
        <v>36506</v>
      </c>
      <c r="D7101" s="519" t="s">
        <v>36507</v>
      </c>
      <c r="E7101" s="519" t="s">
        <v>36508</v>
      </c>
      <c r="F7101" s="519" t="s">
        <v>36510</v>
      </c>
      <c r="G7101" s="519" t="s">
        <v>72391</v>
      </c>
      <c r="H7101" s="519" t="s">
        <v>72392</v>
      </c>
      <c r="I7101" s="519" t="s">
        <v>5</v>
      </c>
      <c r="J7101" s="650">
        <v>1587.03</v>
      </c>
    </row>
    <row r="7102" spans="1:10">
      <c r="A7102" s="519" t="s">
        <v>7319</v>
      </c>
      <c r="B7102" s="51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v>
      </c>
      <c r="C7102" s="519" t="s">
        <v>36506</v>
      </c>
      <c r="D7102" s="519" t="s">
        <v>36507</v>
      </c>
      <c r="E7102" s="519" t="s">
        <v>36508</v>
      </c>
      <c r="F7102" s="519" t="s">
        <v>36510</v>
      </c>
      <c r="G7102" s="519" t="s">
        <v>72391</v>
      </c>
      <c r="H7102" s="519" t="s">
        <v>72392</v>
      </c>
      <c r="I7102" s="519" t="s">
        <v>5</v>
      </c>
      <c r="J7102" s="650">
        <v>1587.03</v>
      </c>
    </row>
    <row r="7103" spans="1:10">
      <c r="A7103" s="519" t="s">
        <v>7320</v>
      </c>
      <c r="B7103" s="51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3" s="519" t="s">
        <v>36506</v>
      </c>
      <c r="D7103" s="519" t="s">
        <v>36507</v>
      </c>
      <c r="E7103" s="519" t="s">
        <v>36508</v>
      </c>
      <c r="F7103" s="519" t="s">
        <v>36510</v>
      </c>
      <c r="G7103" s="519" t="s">
        <v>72391</v>
      </c>
      <c r="H7103" s="519" t="s">
        <v>72393</v>
      </c>
      <c r="I7103" s="519" t="s">
        <v>5</v>
      </c>
      <c r="J7103" s="650">
        <v>1961.93</v>
      </c>
    </row>
    <row r="7104" spans="1:10">
      <c r="A7104" s="519" t="s">
        <v>7321</v>
      </c>
      <c r="B7104" s="51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v>
      </c>
      <c r="C7104" s="519" t="s">
        <v>36506</v>
      </c>
      <c r="D7104" s="519" t="s">
        <v>36507</v>
      </c>
      <c r="E7104" s="519" t="s">
        <v>36508</v>
      </c>
      <c r="F7104" s="519" t="s">
        <v>36510</v>
      </c>
      <c r="G7104" s="519" t="s">
        <v>72391</v>
      </c>
      <c r="H7104" s="519" t="s">
        <v>72393</v>
      </c>
      <c r="I7104" s="519" t="s">
        <v>5</v>
      </c>
      <c r="J7104" s="650">
        <v>1961.93</v>
      </c>
    </row>
    <row r="7105" spans="1:10">
      <c r="A7105" s="519" t="s">
        <v>7322</v>
      </c>
      <c r="B7105" s="51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5" s="519" t="s">
        <v>36506</v>
      </c>
      <c r="D7105" s="519" t="s">
        <v>36507</v>
      </c>
      <c r="E7105" s="519" t="s">
        <v>36508</v>
      </c>
      <c r="F7105" s="519" t="s">
        <v>36510</v>
      </c>
      <c r="G7105" s="519" t="s">
        <v>72391</v>
      </c>
      <c r="H7105" s="519" t="s">
        <v>72394</v>
      </c>
      <c r="I7105" s="519" t="s">
        <v>5</v>
      </c>
      <c r="J7105" s="650">
        <v>2361.41</v>
      </c>
    </row>
    <row r="7106" spans="1:10">
      <c r="A7106" s="519" t="s">
        <v>7323</v>
      </c>
      <c r="B7106" s="51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v>
      </c>
      <c r="C7106" s="519" t="s">
        <v>36506</v>
      </c>
      <c r="D7106" s="519" t="s">
        <v>36507</v>
      </c>
      <c r="E7106" s="519" t="s">
        <v>36508</v>
      </c>
      <c r="F7106" s="519" t="s">
        <v>36510</v>
      </c>
      <c r="G7106" s="519" t="s">
        <v>72391</v>
      </c>
      <c r="H7106" s="519" t="s">
        <v>72394</v>
      </c>
      <c r="I7106" s="519" t="s">
        <v>5</v>
      </c>
      <c r="J7106" s="650">
        <v>2361.41</v>
      </c>
    </row>
    <row r="7107" spans="1:10">
      <c r="A7107" s="519" t="s">
        <v>7324</v>
      </c>
      <c r="B7107" s="51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7" s="519" t="s">
        <v>36506</v>
      </c>
      <c r="D7107" s="519" t="s">
        <v>36507</v>
      </c>
      <c r="E7107" s="519" t="s">
        <v>36508</v>
      </c>
      <c r="F7107" s="519" t="s">
        <v>36510</v>
      </c>
      <c r="G7107" s="519" t="s">
        <v>72391</v>
      </c>
      <c r="H7107" s="519" t="s">
        <v>72395</v>
      </c>
      <c r="I7107" s="519" t="s">
        <v>5</v>
      </c>
      <c r="J7107" s="650">
        <v>2807.64</v>
      </c>
    </row>
    <row r="7108" spans="1:10">
      <c r="A7108" s="519" t="s">
        <v>7325</v>
      </c>
      <c r="B7108" s="51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v>
      </c>
      <c r="C7108" s="519" t="s">
        <v>36506</v>
      </c>
      <c r="D7108" s="519" t="s">
        <v>36507</v>
      </c>
      <c r="E7108" s="519" t="s">
        <v>36508</v>
      </c>
      <c r="F7108" s="519" t="s">
        <v>36510</v>
      </c>
      <c r="G7108" s="519" t="s">
        <v>72391</v>
      </c>
      <c r="H7108" s="519" t="s">
        <v>72395</v>
      </c>
      <c r="I7108" s="519" t="s">
        <v>5</v>
      </c>
      <c r="J7108" s="650">
        <v>2807.64</v>
      </c>
    </row>
    <row r="7109" spans="1:10">
      <c r="A7109" s="519" t="s">
        <v>7326</v>
      </c>
      <c r="B7109" s="51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09" s="519" t="s">
        <v>36506</v>
      </c>
      <c r="D7109" s="519" t="s">
        <v>36507</v>
      </c>
      <c r="E7109" s="519" t="s">
        <v>36508</v>
      </c>
      <c r="F7109" s="519" t="s">
        <v>36510</v>
      </c>
      <c r="G7109" s="519" t="s">
        <v>72391</v>
      </c>
      <c r="H7109" s="519" t="s">
        <v>72396</v>
      </c>
      <c r="I7109" s="519" t="s">
        <v>5</v>
      </c>
      <c r="J7109" s="650">
        <v>3431.12</v>
      </c>
    </row>
    <row r="7110" spans="1:10">
      <c r="A7110" s="519" t="s">
        <v>7327</v>
      </c>
      <c r="B7110" s="51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v>
      </c>
      <c r="C7110" s="519" t="s">
        <v>36506</v>
      </c>
      <c r="D7110" s="519" t="s">
        <v>36507</v>
      </c>
      <c r="E7110" s="519" t="s">
        <v>36508</v>
      </c>
      <c r="F7110" s="519" t="s">
        <v>36510</v>
      </c>
      <c r="G7110" s="519" t="s">
        <v>72391</v>
      </c>
      <c r="H7110" s="519" t="s">
        <v>72396</v>
      </c>
      <c r="I7110" s="519" t="s">
        <v>5</v>
      </c>
      <c r="J7110" s="650">
        <v>3431.12</v>
      </c>
    </row>
    <row r="7111" spans="1:10">
      <c r="A7111" s="519" t="s">
        <v>7328</v>
      </c>
      <c r="B7111" s="519" t="str">
        <f t="shared" si="110"/>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11" s="519" t="s">
        <v>36506</v>
      </c>
      <c r="D7111" s="519" t="s">
        <v>36507</v>
      </c>
      <c r="E7111" s="519" t="s">
        <v>36508</v>
      </c>
      <c r="F7111" s="519" t="s">
        <v>36510</v>
      </c>
      <c r="G7111" s="519" t="s">
        <v>72391</v>
      </c>
      <c r="H7111" s="519" t="s">
        <v>72397</v>
      </c>
      <c r="I7111" s="519" t="s">
        <v>5</v>
      </c>
      <c r="J7111" s="650">
        <v>4009.17</v>
      </c>
    </row>
    <row r="7112" spans="1:10">
      <c r="A7112" s="519" t="s">
        <v>7329</v>
      </c>
      <c r="B7112" s="519" t="str">
        <f t="shared" ref="B7112:B7175" si="111">C7112&amp;D7112&amp;E7112&amp;F7112&amp;G7112&amp;H7112</f>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v>
      </c>
      <c r="C7112" s="519" t="s">
        <v>36506</v>
      </c>
      <c r="D7112" s="519" t="s">
        <v>36507</v>
      </c>
      <c r="E7112" s="519" t="s">
        <v>36508</v>
      </c>
      <c r="F7112" s="519" t="s">
        <v>36510</v>
      </c>
      <c r="G7112" s="519" t="s">
        <v>72391</v>
      </c>
      <c r="H7112" s="519" t="s">
        <v>72397</v>
      </c>
      <c r="I7112" s="519" t="s">
        <v>5</v>
      </c>
      <c r="J7112" s="650">
        <v>4009.17</v>
      </c>
    </row>
    <row r="7113" spans="1:10">
      <c r="A7113" s="519" t="s">
        <v>7330</v>
      </c>
      <c r="B7113" s="519"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3" s="519" t="s">
        <v>36506</v>
      </c>
      <c r="D7113" s="519" t="s">
        <v>36507</v>
      </c>
      <c r="E7113" s="519" t="s">
        <v>36508</v>
      </c>
      <c r="F7113" s="519" t="s">
        <v>36510</v>
      </c>
      <c r="G7113" s="519" t="s">
        <v>72391</v>
      </c>
      <c r="H7113" s="519" t="s">
        <v>72398</v>
      </c>
      <c r="I7113" s="519" t="s">
        <v>5</v>
      </c>
      <c r="J7113" s="650">
        <v>4525.1099999999997</v>
      </c>
    </row>
    <row r="7114" spans="1:10">
      <c r="A7114" s="519" t="s">
        <v>7331</v>
      </c>
      <c r="B7114" s="519"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v>
      </c>
      <c r="C7114" s="519" t="s">
        <v>36506</v>
      </c>
      <c r="D7114" s="519" t="s">
        <v>36507</v>
      </c>
      <c r="E7114" s="519" t="s">
        <v>36508</v>
      </c>
      <c r="F7114" s="519" t="s">
        <v>36510</v>
      </c>
      <c r="G7114" s="519" t="s">
        <v>72391</v>
      </c>
      <c r="H7114" s="519" t="s">
        <v>72398</v>
      </c>
      <c r="I7114" s="519" t="s">
        <v>5</v>
      </c>
      <c r="J7114" s="650">
        <v>4525.1099999999997</v>
      </c>
    </row>
    <row r="7115" spans="1:10">
      <c r="A7115" s="519" t="s">
        <v>7332</v>
      </c>
      <c r="B7115" s="519"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5" s="519" t="s">
        <v>36506</v>
      </c>
      <c r="D7115" s="519" t="s">
        <v>36507</v>
      </c>
      <c r="E7115" s="519" t="s">
        <v>36508</v>
      </c>
      <c r="F7115" s="519" t="s">
        <v>36510</v>
      </c>
      <c r="G7115" s="519" t="s">
        <v>72391</v>
      </c>
      <c r="H7115" s="519" t="s">
        <v>72399</v>
      </c>
      <c r="I7115" s="519" t="s">
        <v>5</v>
      </c>
      <c r="J7115" s="650">
        <v>5517.63</v>
      </c>
    </row>
    <row r="7116" spans="1:10">
      <c r="A7116" s="519" t="s">
        <v>7333</v>
      </c>
      <c r="B7116" s="519"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v>
      </c>
      <c r="C7116" s="519" t="s">
        <v>36506</v>
      </c>
      <c r="D7116" s="519" t="s">
        <v>36507</v>
      </c>
      <c r="E7116" s="519" t="s">
        <v>36508</v>
      </c>
      <c r="F7116" s="519" t="s">
        <v>36510</v>
      </c>
      <c r="G7116" s="519" t="s">
        <v>72391</v>
      </c>
      <c r="H7116" s="519" t="s">
        <v>72399</v>
      </c>
      <c r="I7116" s="519" t="s">
        <v>5</v>
      </c>
      <c r="J7116" s="650">
        <v>5517.63</v>
      </c>
    </row>
    <row r="7117" spans="1:10">
      <c r="A7117" s="519" t="s">
        <v>7334</v>
      </c>
      <c r="B7117" s="519"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7" s="519" t="s">
        <v>36506</v>
      </c>
      <c r="D7117" s="519" t="s">
        <v>36507</v>
      </c>
      <c r="E7117" s="519" t="s">
        <v>36508</v>
      </c>
      <c r="F7117" s="519" t="s">
        <v>36510</v>
      </c>
      <c r="G7117" s="519" t="s">
        <v>72391</v>
      </c>
      <c r="H7117" s="519" t="s">
        <v>72400</v>
      </c>
      <c r="I7117" s="519" t="s">
        <v>5</v>
      </c>
      <c r="J7117" s="650">
        <v>5888.36</v>
      </c>
    </row>
    <row r="7118" spans="1:10">
      <c r="A7118" s="519" t="s">
        <v>7335</v>
      </c>
      <c r="B7118" s="519"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v>
      </c>
      <c r="C7118" s="519" t="s">
        <v>36506</v>
      </c>
      <c r="D7118" s="519" t="s">
        <v>36507</v>
      </c>
      <c r="E7118" s="519" t="s">
        <v>36508</v>
      </c>
      <c r="F7118" s="519" t="s">
        <v>36510</v>
      </c>
      <c r="G7118" s="519" t="s">
        <v>72391</v>
      </c>
      <c r="H7118" s="519" t="s">
        <v>72400</v>
      </c>
      <c r="I7118" s="519" t="s">
        <v>5</v>
      </c>
      <c r="J7118" s="650">
        <v>5888.36</v>
      </c>
    </row>
    <row r="7119" spans="1:10">
      <c r="A7119" s="519" t="s">
        <v>7336</v>
      </c>
      <c r="B7119" s="519"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19" s="519" t="s">
        <v>36506</v>
      </c>
      <c r="D7119" s="519" t="s">
        <v>36507</v>
      </c>
      <c r="E7119" s="519" t="s">
        <v>36508</v>
      </c>
      <c r="F7119" s="519" t="s">
        <v>36510</v>
      </c>
      <c r="G7119" s="519" t="s">
        <v>72391</v>
      </c>
      <c r="H7119" s="519" t="s">
        <v>72401</v>
      </c>
      <c r="I7119" s="519" t="s">
        <v>5</v>
      </c>
      <c r="J7119" s="650">
        <v>7167.96</v>
      </c>
    </row>
    <row r="7120" spans="1:10">
      <c r="A7120" s="519" t="s">
        <v>7337</v>
      </c>
      <c r="B7120" s="519" t="str">
        <f t="shared" si="111"/>
        <v>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v>
      </c>
      <c r="C7120" s="519" t="s">
        <v>36506</v>
      </c>
      <c r="D7120" s="519" t="s">
        <v>36507</v>
      </c>
      <c r="E7120" s="519" t="s">
        <v>36508</v>
      </c>
      <c r="F7120" s="519" t="s">
        <v>36510</v>
      </c>
      <c r="G7120" s="519" t="s">
        <v>72391</v>
      </c>
      <c r="H7120" s="519" t="s">
        <v>72401</v>
      </c>
      <c r="I7120" s="519" t="s">
        <v>5</v>
      </c>
      <c r="J7120" s="650">
        <v>7167.96</v>
      </c>
    </row>
    <row r="7121" spans="1:10">
      <c r="A7121" s="519" t="s">
        <v>7338</v>
      </c>
      <c r="B7121" s="51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21" s="519" t="s">
        <v>36511</v>
      </c>
      <c r="D7121" s="519" t="s">
        <v>36512</v>
      </c>
      <c r="E7121" s="519" t="s">
        <v>72402</v>
      </c>
      <c r="F7121" s="519" t="s">
        <v>72403</v>
      </c>
      <c r="G7121" s="519" t="s">
        <v>72404</v>
      </c>
      <c r="H7121" s="519" t="s">
        <v>72405</v>
      </c>
      <c r="I7121" s="519" t="s">
        <v>5</v>
      </c>
      <c r="J7121" s="650">
        <v>15743.16</v>
      </c>
    </row>
    <row r="7122" spans="1:10">
      <c r="A7122" s="519" t="s">
        <v>7339</v>
      </c>
      <c r="B7122" s="51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v>
      </c>
      <c r="C7122" s="519" t="s">
        <v>36511</v>
      </c>
      <c r="D7122" s="519" t="s">
        <v>36512</v>
      </c>
      <c r="E7122" s="519" t="s">
        <v>72402</v>
      </c>
      <c r="F7122" s="519" t="s">
        <v>72403</v>
      </c>
      <c r="G7122" s="519" t="s">
        <v>72404</v>
      </c>
      <c r="H7122" s="519" t="s">
        <v>72405</v>
      </c>
      <c r="I7122" s="519" t="s">
        <v>5</v>
      </c>
      <c r="J7122" s="650">
        <v>15743.16</v>
      </c>
    </row>
    <row r="7123" spans="1:10">
      <c r="A7123" s="519" t="s">
        <v>7340</v>
      </c>
      <c r="B7123" s="51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3" s="519" t="s">
        <v>36511</v>
      </c>
      <c r="D7123" s="519" t="s">
        <v>36512</v>
      </c>
      <c r="E7123" s="519" t="s">
        <v>72402</v>
      </c>
      <c r="F7123" s="519" t="s">
        <v>72403</v>
      </c>
      <c r="G7123" s="519" t="s">
        <v>72404</v>
      </c>
      <c r="H7123" s="519" t="s">
        <v>72406</v>
      </c>
      <c r="I7123" s="519" t="s">
        <v>5</v>
      </c>
      <c r="J7123" s="650">
        <v>19981.849999999999</v>
      </c>
    </row>
    <row r="7124" spans="1:10">
      <c r="A7124" s="519" t="s">
        <v>7341</v>
      </c>
      <c r="B7124" s="51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v>
      </c>
      <c r="C7124" s="519" t="s">
        <v>36511</v>
      </c>
      <c r="D7124" s="519" t="s">
        <v>36512</v>
      </c>
      <c r="E7124" s="519" t="s">
        <v>72402</v>
      </c>
      <c r="F7124" s="519" t="s">
        <v>72403</v>
      </c>
      <c r="G7124" s="519" t="s">
        <v>72404</v>
      </c>
      <c r="H7124" s="519" t="s">
        <v>72406</v>
      </c>
      <c r="I7124" s="519" t="s">
        <v>5</v>
      </c>
      <c r="J7124" s="650">
        <v>19981.849999999999</v>
      </c>
    </row>
    <row r="7125" spans="1:10">
      <c r="A7125" s="519" t="s">
        <v>7342</v>
      </c>
      <c r="B7125" s="51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5" s="519" t="s">
        <v>36511</v>
      </c>
      <c r="D7125" s="519" t="s">
        <v>36512</v>
      </c>
      <c r="E7125" s="519" t="s">
        <v>72402</v>
      </c>
      <c r="F7125" s="519" t="s">
        <v>72403</v>
      </c>
      <c r="G7125" s="519" t="s">
        <v>72404</v>
      </c>
      <c r="H7125" s="519" t="s">
        <v>72407</v>
      </c>
      <c r="I7125" s="519" t="s">
        <v>5</v>
      </c>
      <c r="J7125" s="650">
        <v>28959.24</v>
      </c>
    </row>
    <row r="7126" spans="1:10">
      <c r="A7126" s="519" t="s">
        <v>7343</v>
      </c>
      <c r="B7126" s="51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v>
      </c>
      <c r="C7126" s="519" t="s">
        <v>36511</v>
      </c>
      <c r="D7126" s="519" t="s">
        <v>36512</v>
      </c>
      <c r="E7126" s="519" t="s">
        <v>72402</v>
      </c>
      <c r="F7126" s="519" t="s">
        <v>72403</v>
      </c>
      <c r="G7126" s="519" t="s">
        <v>72404</v>
      </c>
      <c r="H7126" s="519" t="s">
        <v>72407</v>
      </c>
      <c r="I7126" s="519" t="s">
        <v>5</v>
      </c>
      <c r="J7126" s="650">
        <v>28959.24</v>
      </c>
    </row>
    <row r="7127" spans="1:10">
      <c r="A7127" s="519" t="s">
        <v>7344</v>
      </c>
      <c r="B7127" s="51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7" s="519" t="s">
        <v>36511</v>
      </c>
      <c r="D7127" s="519" t="s">
        <v>36512</v>
      </c>
      <c r="E7127" s="519" t="s">
        <v>72402</v>
      </c>
      <c r="F7127" s="519" t="s">
        <v>72403</v>
      </c>
      <c r="G7127" s="519" t="s">
        <v>72404</v>
      </c>
      <c r="H7127" s="519" t="s">
        <v>72408</v>
      </c>
      <c r="I7127" s="519" t="s">
        <v>5</v>
      </c>
      <c r="J7127" s="650">
        <v>30097.78</v>
      </c>
    </row>
    <row r="7128" spans="1:10">
      <c r="A7128" s="519" t="s">
        <v>7345</v>
      </c>
      <c r="B7128" s="51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v>
      </c>
      <c r="C7128" s="519" t="s">
        <v>36511</v>
      </c>
      <c r="D7128" s="519" t="s">
        <v>36512</v>
      </c>
      <c r="E7128" s="519" t="s">
        <v>72402</v>
      </c>
      <c r="F7128" s="519" t="s">
        <v>72403</v>
      </c>
      <c r="G7128" s="519" t="s">
        <v>72404</v>
      </c>
      <c r="H7128" s="519" t="s">
        <v>72408</v>
      </c>
      <c r="I7128" s="519" t="s">
        <v>5</v>
      </c>
      <c r="J7128" s="650">
        <v>30097.78</v>
      </c>
    </row>
    <row r="7129" spans="1:10">
      <c r="A7129" s="519" t="s">
        <v>7346</v>
      </c>
      <c r="B7129" s="51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29" s="519" t="s">
        <v>36511</v>
      </c>
      <c r="D7129" s="519" t="s">
        <v>36512</v>
      </c>
      <c r="E7129" s="519" t="s">
        <v>72402</v>
      </c>
      <c r="F7129" s="519" t="s">
        <v>72403</v>
      </c>
      <c r="G7129" s="519" t="s">
        <v>72404</v>
      </c>
      <c r="H7129" s="519" t="s">
        <v>72409</v>
      </c>
      <c r="I7129" s="519" t="s">
        <v>5</v>
      </c>
      <c r="J7129" s="650">
        <v>43135.39</v>
      </c>
    </row>
    <row r="7130" spans="1:10">
      <c r="A7130" s="519" t="s">
        <v>7347</v>
      </c>
      <c r="B7130" s="519" t="str">
        <f t="shared" si="111"/>
        <v>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v>
      </c>
      <c r="C7130" s="519" t="s">
        <v>36511</v>
      </c>
      <c r="D7130" s="519" t="s">
        <v>36512</v>
      </c>
      <c r="E7130" s="519" t="s">
        <v>72402</v>
      </c>
      <c r="F7130" s="519" t="s">
        <v>72403</v>
      </c>
      <c r="G7130" s="519" t="s">
        <v>72404</v>
      </c>
      <c r="H7130" s="519" t="s">
        <v>72409</v>
      </c>
      <c r="I7130" s="519" t="s">
        <v>5</v>
      </c>
      <c r="J7130" s="650">
        <v>43135.39</v>
      </c>
    </row>
    <row r="7131" spans="1:10">
      <c r="A7131" s="519" t="s">
        <v>7348</v>
      </c>
      <c r="B7131" s="519"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31" s="519" t="s">
        <v>36506</v>
      </c>
      <c r="D7131" s="519" t="s">
        <v>36513</v>
      </c>
      <c r="E7131" s="519" t="s">
        <v>72410</v>
      </c>
      <c r="F7131" s="519" t="s">
        <v>72411</v>
      </c>
      <c r="G7131" s="519" t="s">
        <v>72412</v>
      </c>
      <c r="H7131" s="519" t="s">
        <v>72413</v>
      </c>
      <c r="I7131" s="519" t="s">
        <v>5</v>
      </c>
      <c r="J7131" s="650">
        <v>1426.21</v>
      </c>
    </row>
    <row r="7132" spans="1:10">
      <c r="A7132" s="519" t="s">
        <v>7349</v>
      </c>
      <c r="B7132" s="519" t="str">
        <f t="shared" si="111"/>
        <v>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v>
      </c>
      <c r="C7132" s="519" t="s">
        <v>36506</v>
      </c>
      <c r="D7132" s="519" t="s">
        <v>36513</v>
      </c>
      <c r="E7132" s="519" t="s">
        <v>72410</v>
      </c>
      <c r="F7132" s="519" t="s">
        <v>72411</v>
      </c>
      <c r="G7132" s="519" t="s">
        <v>72412</v>
      </c>
      <c r="H7132" s="519" t="s">
        <v>72413</v>
      </c>
      <c r="I7132" s="519" t="s">
        <v>5</v>
      </c>
      <c r="J7132" s="650">
        <v>1426.21</v>
      </c>
    </row>
    <row r="7133" spans="1:10">
      <c r="A7133" s="519" t="s">
        <v>7350</v>
      </c>
      <c r="B7133"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3" s="519" t="s">
        <v>36506</v>
      </c>
      <c r="D7133" s="519" t="s">
        <v>36513</v>
      </c>
      <c r="E7133" s="519" t="s">
        <v>72410</v>
      </c>
      <c r="F7133" s="519" t="s">
        <v>72414</v>
      </c>
      <c r="G7133" s="519" t="s">
        <v>72412</v>
      </c>
      <c r="H7133" s="519" t="s">
        <v>36520</v>
      </c>
      <c r="I7133" s="519" t="s">
        <v>5</v>
      </c>
      <c r="J7133" s="650">
        <v>1587.03</v>
      </c>
    </row>
    <row r="7134" spans="1:10">
      <c r="A7134" s="519" t="s">
        <v>7351</v>
      </c>
      <c r="B7134"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v>
      </c>
      <c r="C7134" s="519" t="s">
        <v>36506</v>
      </c>
      <c r="D7134" s="519" t="s">
        <v>36513</v>
      </c>
      <c r="E7134" s="519" t="s">
        <v>72410</v>
      </c>
      <c r="F7134" s="519" t="s">
        <v>72414</v>
      </c>
      <c r="G7134" s="519" t="s">
        <v>72412</v>
      </c>
      <c r="H7134" s="519" t="s">
        <v>36520</v>
      </c>
      <c r="I7134" s="519" t="s">
        <v>5</v>
      </c>
      <c r="J7134" s="650">
        <v>1587.03</v>
      </c>
    </row>
    <row r="7135" spans="1:10">
      <c r="A7135" s="519" t="s">
        <v>7352</v>
      </c>
      <c r="B7135"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5" s="519" t="s">
        <v>36506</v>
      </c>
      <c r="D7135" s="519" t="s">
        <v>36513</v>
      </c>
      <c r="E7135" s="519" t="s">
        <v>72410</v>
      </c>
      <c r="F7135" s="519" t="s">
        <v>72414</v>
      </c>
      <c r="G7135" s="519" t="s">
        <v>72412</v>
      </c>
      <c r="H7135" s="519" t="s">
        <v>36521</v>
      </c>
      <c r="I7135" s="519" t="s">
        <v>5</v>
      </c>
      <c r="J7135" s="650">
        <v>1961.93</v>
      </c>
    </row>
    <row r="7136" spans="1:10">
      <c r="A7136" s="519" t="s">
        <v>7353</v>
      </c>
      <c r="B7136"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v>
      </c>
      <c r="C7136" s="519" t="s">
        <v>36506</v>
      </c>
      <c r="D7136" s="519" t="s">
        <v>36513</v>
      </c>
      <c r="E7136" s="519" t="s">
        <v>72410</v>
      </c>
      <c r="F7136" s="519" t="s">
        <v>72414</v>
      </c>
      <c r="G7136" s="519" t="s">
        <v>72412</v>
      </c>
      <c r="H7136" s="519" t="s">
        <v>36521</v>
      </c>
      <c r="I7136" s="519" t="s">
        <v>5</v>
      </c>
      <c r="J7136" s="650">
        <v>1961.93</v>
      </c>
    </row>
    <row r="7137" spans="1:10">
      <c r="A7137" s="519" t="s">
        <v>7354</v>
      </c>
      <c r="B7137"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7" s="519" t="s">
        <v>36506</v>
      </c>
      <c r="D7137" s="519" t="s">
        <v>36513</v>
      </c>
      <c r="E7137" s="519" t="s">
        <v>72410</v>
      </c>
      <c r="F7137" s="519" t="s">
        <v>72414</v>
      </c>
      <c r="G7137" s="519" t="s">
        <v>72412</v>
      </c>
      <c r="H7137" s="519" t="s">
        <v>36522</v>
      </c>
      <c r="I7137" s="519" t="s">
        <v>5</v>
      </c>
      <c r="J7137" s="650">
        <v>2362.36</v>
      </c>
    </row>
    <row r="7138" spans="1:10">
      <c r="A7138" s="519" t="s">
        <v>7355</v>
      </c>
      <c r="B7138"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v>
      </c>
      <c r="C7138" s="519" t="s">
        <v>36506</v>
      </c>
      <c r="D7138" s="519" t="s">
        <v>36513</v>
      </c>
      <c r="E7138" s="519" t="s">
        <v>72410</v>
      </c>
      <c r="F7138" s="519" t="s">
        <v>72414</v>
      </c>
      <c r="G7138" s="519" t="s">
        <v>72412</v>
      </c>
      <c r="H7138" s="519" t="s">
        <v>36522</v>
      </c>
      <c r="I7138" s="519" t="s">
        <v>5</v>
      </c>
      <c r="J7138" s="650">
        <v>2362.36</v>
      </c>
    </row>
    <row r="7139" spans="1:10">
      <c r="A7139" s="519" t="s">
        <v>7356</v>
      </c>
      <c r="B7139"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39" s="519" t="s">
        <v>36506</v>
      </c>
      <c r="D7139" s="519" t="s">
        <v>36513</v>
      </c>
      <c r="E7139" s="519" t="s">
        <v>72410</v>
      </c>
      <c r="F7139" s="519" t="s">
        <v>72414</v>
      </c>
      <c r="G7139" s="519" t="s">
        <v>72412</v>
      </c>
      <c r="H7139" s="519" t="s">
        <v>36523</v>
      </c>
      <c r="I7139" s="519" t="s">
        <v>5</v>
      </c>
      <c r="J7139" s="650">
        <v>2871.08</v>
      </c>
    </row>
    <row r="7140" spans="1:10">
      <c r="A7140" s="519" t="s">
        <v>7357</v>
      </c>
      <c r="B7140"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v>
      </c>
      <c r="C7140" s="519" t="s">
        <v>36506</v>
      </c>
      <c r="D7140" s="519" t="s">
        <v>36513</v>
      </c>
      <c r="E7140" s="519" t="s">
        <v>72410</v>
      </c>
      <c r="F7140" s="519" t="s">
        <v>72414</v>
      </c>
      <c r="G7140" s="519" t="s">
        <v>72412</v>
      </c>
      <c r="H7140" s="519" t="s">
        <v>36523</v>
      </c>
      <c r="I7140" s="519" t="s">
        <v>5</v>
      </c>
      <c r="J7140" s="650">
        <v>2871.08</v>
      </c>
    </row>
    <row r="7141" spans="1:10">
      <c r="A7141" s="519" t="s">
        <v>7358</v>
      </c>
      <c r="B7141" s="519"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41" s="519" t="s">
        <v>36506</v>
      </c>
      <c r="D7141" s="519" t="s">
        <v>36514</v>
      </c>
      <c r="E7141" s="519" t="s">
        <v>72410</v>
      </c>
      <c r="F7141" s="519" t="s">
        <v>72414</v>
      </c>
      <c r="G7141" s="519" t="s">
        <v>72412</v>
      </c>
      <c r="H7141" s="519" t="s">
        <v>36524</v>
      </c>
      <c r="I7141" s="519" t="s">
        <v>5</v>
      </c>
      <c r="J7141" s="650">
        <v>3483.15</v>
      </c>
    </row>
    <row r="7142" spans="1:10">
      <c r="A7142" s="519" t="s">
        <v>7359</v>
      </c>
      <c r="B7142" s="519" t="str">
        <f t="shared" si="111"/>
        <v>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v>
      </c>
      <c r="C7142" s="519" t="s">
        <v>36506</v>
      </c>
      <c r="D7142" s="519" t="s">
        <v>36514</v>
      </c>
      <c r="E7142" s="519" t="s">
        <v>72410</v>
      </c>
      <c r="F7142" s="519" t="s">
        <v>72414</v>
      </c>
      <c r="G7142" s="519" t="s">
        <v>72412</v>
      </c>
      <c r="H7142" s="519" t="s">
        <v>36524</v>
      </c>
      <c r="I7142" s="519" t="s">
        <v>5</v>
      </c>
      <c r="J7142" s="650">
        <v>3483.15</v>
      </c>
    </row>
    <row r="7143" spans="1:10">
      <c r="A7143" s="519" t="s">
        <v>7360</v>
      </c>
      <c r="B7143"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3" s="519" t="s">
        <v>36506</v>
      </c>
      <c r="D7143" s="519" t="s">
        <v>36513</v>
      </c>
      <c r="E7143" s="519" t="s">
        <v>72410</v>
      </c>
      <c r="F7143" s="519" t="s">
        <v>72414</v>
      </c>
      <c r="G7143" s="519" t="s">
        <v>72412</v>
      </c>
      <c r="H7143" s="519" t="s">
        <v>36525</v>
      </c>
      <c r="I7143" s="519" t="s">
        <v>5</v>
      </c>
      <c r="J7143" s="650">
        <v>4065.19</v>
      </c>
    </row>
    <row r="7144" spans="1:10">
      <c r="A7144" s="519" t="s">
        <v>7361</v>
      </c>
      <c r="B7144"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v>
      </c>
      <c r="C7144" s="519" t="s">
        <v>36506</v>
      </c>
      <c r="D7144" s="519" t="s">
        <v>36513</v>
      </c>
      <c r="E7144" s="519" t="s">
        <v>72410</v>
      </c>
      <c r="F7144" s="519" t="s">
        <v>72414</v>
      </c>
      <c r="G7144" s="519" t="s">
        <v>72412</v>
      </c>
      <c r="H7144" s="519" t="s">
        <v>36525</v>
      </c>
      <c r="I7144" s="519" t="s">
        <v>5</v>
      </c>
      <c r="J7144" s="650">
        <v>4065.19</v>
      </c>
    </row>
    <row r="7145" spans="1:10">
      <c r="A7145" s="519" t="s">
        <v>7362</v>
      </c>
      <c r="B7145"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5" s="519" t="s">
        <v>36506</v>
      </c>
      <c r="D7145" s="519" t="s">
        <v>36513</v>
      </c>
      <c r="E7145" s="519" t="s">
        <v>72410</v>
      </c>
      <c r="F7145" s="519" t="s">
        <v>72414</v>
      </c>
      <c r="G7145" s="519" t="s">
        <v>72412</v>
      </c>
      <c r="H7145" s="519" t="s">
        <v>36526</v>
      </c>
      <c r="I7145" s="519" t="s">
        <v>5</v>
      </c>
      <c r="J7145" s="650">
        <v>4791.6899999999996</v>
      </c>
    </row>
    <row r="7146" spans="1:10">
      <c r="A7146" s="519" t="s">
        <v>7363</v>
      </c>
      <c r="B7146"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v>
      </c>
      <c r="C7146" s="519" t="s">
        <v>36506</v>
      </c>
      <c r="D7146" s="519" t="s">
        <v>36513</v>
      </c>
      <c r="E7146" s="519" t="s">
        <v>72410</v>
      </c>
      <c r="F7146" s="519" t="s">
        <v>72414</v>
      </c>
      <c r="G7146" s="519" t="s">
        <v>72412</v>
      </c>
      <c r="H7146" s="519" t="s">
        <v>36526</v>
      </c>
      <c r="I7146" s="519" t="s">
        <v>5</v>
      </c>
      <c r="J7146" s="650">
        <v>4791.6899999999996</v>
      </c>
    </row>
    <row r="7147" spans="1:10">
      <c r="A7147" s="519" t="s">
        <v>7364</v>
      </c>
      <c r="B7147"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7" s="519" t="s">
        <v>36506</v>
      </c>
      <c r="D7147" s="519" t="s">
        <v>36513</v>
      </c>
      <c r="E7147" s="519" t="s">
        <v>72410</v>
      </c>
      <c r="F7147" s="519" t="s">
        <v>72414</v>
      </c>
      <c r="G7147" s="519" t="s">
        <v>72412</v>
      </c>
      <c r="H7147" s="519" t="s">
        <v>36527</v>
      </c>
      <c r="I7147" s="519" t="s">
        <v>5</v>
      </c>
      <c r="J7147" s="650">
        <v>5845.04</v>
      </c>
    </row>
    <row r="7148" spans="1:10">
      <c r="A7148" s="519" t="s">
        <v>7365</v>
      </c>
      <c r="B7148"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v>
      </c>
      <c r="C7148" s="519" t="s">
        <v>36506</v>
      </c>
      <c r="D7148" s="519" t="s">
        <v>36513</v>
      </c>
      <c r="E7148" s="519" t="s">
        <v>72410</v>
      </c>
      <c r="F7148" s="519" t="s">
        <v>72414</v>
      </c>
      <c r="G7148" s="519" t="s">
        <v>72412</v>
      </c>
      <c r="H7148" s="519" t="s">
        <v>36527</v>
      </c>
      <c r="I7148" s="519" t="s">
        <v>5</v>
      </c>
      <c r="J7148" s="650">
        <v>5845.04</v>
      </c>
    </row>
    <row r="7149" spans="1:10">
      <c r="A7149" s="519" t="s">
        <v>7366</v>
      </c>
      <c r="B7149"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49" s="519" t="s">
        <v>36506</v>
      </c>
      <c r="D7149" s="519" t="s">
        <v>36513</v>
      </c>
      <c r="E7149" s="519" t="s">
        <v>72410</v>
      </c>
      <c r="F7149" s="519" t="s">
        <v>72414</v>
      </c>
      <c r="G7149" s="519" t="s">
        <v>72412</v>
      </c>
      <c r="H7149" s="519" t="s">
        <v>36528</v>
      </c>
      <c r="I7149" s="519" t="s">
        <v>5</v>
      </c>
      <c r="J7149" s="650">
        <v>6778.34</v>
      </c>
    </row>
    <row r="7150" spans="1:10">
      <c r="A7150" s="519" t="s">
        <v>7367</v>
      </c>
      <c r="B7150"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v>
      </c>
      <c r="C7150" s="519" t="s">
        <v>36506</v>
      </c>
      <c r="D7150" s="519" t="s">
        <v>36513</v>
      </c>
      <c r="E7150" s="519" t="s">
        <v>72410</v>
      </c>
      <c r="F7150" s="519" t="s">
        <v>72414</v>
      </c>
      <c r="G7150" s="519" t="s">
        <v>72412</v>
      </c>
      <c r="H7150" s="519" t="s">
        <v>36528</v>
      </c>
      <c r="I7150" s="519" t="s">
        <v>5</v>
      </c>
      <c r="J7150" s="650">
        <v>6778.34</v>
      </c>
    </row>
    <row r="7151" spans="1:10">
      <c r="A7151" s="519" t="s">
        <v>7368</v>
      </c>
      <c r="B7151"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51" s="519" t="s">
        <v>36506</v>
      </c>
      <c r="D7151" s="519" t="s">
        <v>36513</v>
      </c>
      <c r="E7151" s="519" t="s">
        <v>72410</v>
      </c>
      <c r="F7151" s="519" t="s">
        <v>72414</v>
      </c>
      <c r="G7151" s="519" t="s">
        <v>72412</v>
      </c>
      <c r="H7151" s="519" t="s">
        <v>72415</v>
      </c>
      <c r="I7151" s="519" t="s">
        <v>5</v>
      </c>
      <c r="J7151" s="650">
        <v>9248.98</v>
      </c>
    </row>
    <row r="7152" spans="1:10">
      <c r="A7152" s="519" t="s">
        <v>7369</v>
      </c>
      <c r="B7152" s="519" t="str">
        <f t="shared" si="111"/>
        <v>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v>
      </c>
      <c r="C7152" s="519" t="s">
        <v>36506</v>
      </c>
      <c r="D7152" s="519" t="s">
        <v>36513</v>
      </c>
      <c r="E7152" s="519" t="s">
        <v>72410</v>
      </c>
      <c r="F7152" s="519" t="s">
        <v>72414</v>
      </c>
      <c r="G7152" s="519" t="s">
        <v>72412</v>
      </c>
      <c r="H7152" s="519" t="s">
        <v>72415</v>
      </c>
      <c r="I7152" s="519" t="s">
        <v>5</v>
      </c>
      <c r="J7152" s="650">
        <v>9248.98</v>
      </c>
    </row>
    <row r="7153" spans="1:10">
      <c r="A7153" s="519" t="s">
        <v>7370</v>
      </c>
      <c r="B7153" s="519"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3" s="519" t="s">
        <v>36511</v>
      </c>
      <c r="D7153" s="519" t="s">
        <v>36515</v>
      </c>
      <c r="E7153" s="519" t="s">
        <v>72402</v>
      </c>
      <c r="F7153" s="519" t="s">
        <v>72403</v>
      </c>
      <c r="G7153" s="519" t="s">
        <v>72404</v>
      </c>
      <c r="H7153" s="519" t="s">
        <v>72405</v>
      </c>
      <c r="I7153" s="519" t="s">
        <v>5</v>
      </c>
      <c r="J7153" s="650">
        <v>16164.59</v>
      </c>
    </row>
    <row r="7154" spans="1:10">
      <c r="A7154" s="519" t="s">
        <v>7371</v>
      </c>
      <c r="B7154" s="519" t="str">
        <f t="shared" si="111"/>
        <v>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v>
      </c>
      <c r="C7154" s="519" t="s">
        <v>36511</v>
      </c>
      <c r="D7154" s="519" t="s">
        <v>36515</v>
      </c>
      <c r="E7154" s="519" t="s">
        <v>72402</v>
      </c>
      <c r="F7154" s="519" t="s">
        <v>72403</v>
      </c>
      <c r="G7154" s="519" t="s">
        <v>72404</v>
      </c>
      <c r="H7154" s="519" t="s">
        <v>72405</v>
      </c>
      <c r="I7154" s="519" t="s">
        <v>5</v>
      </c>
      <c r="J7154" s="650">
        <v>16164.59</v>
      </c>
    </row>
    <row r="7155" spans="1:10">
      <c r="A7155" s="519" t="s">
        <v>7372</v>
      </c>
      <c r="B7155"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5" s="519" t="s">
        <v>36464</v>
      </c>
      <c r="D7155" s="519" t="s">
        <v>36516</v>
      </c>
      <c r="E7155" s="519" t="s">
        <v>72416</v>
      </c>
      <c r="F7155" s="519" t="s">
        <v>72417</v>
      </c>
      <c r="G7155" s="519" t="s">
        <v>72418</v>
      </c>
      <c r="H7155" s="519" t="s">
        <v>72419</v>
      </c>
      <c r="I7155" s="519" t="s">
        <v>5</v>
      </c>
      <c r="J7155" s="650">
        <v>22459.03</v>
      </c>
    </row>
    <row r="7156" spans="1:10">
      <c r="A7156" s="519" t="s">
        <v>7373</v>
      </c>
      <c r="B7156"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v>
      </c>
      <c r="C7156" s="519" t="s">
        <v>36464</v>
      </c>
      <c r="D7156" s="519" t="s">
        <v>36516</v>
      </c>
      <c r="E7156" s="519" t="s">
        <v>72416</v>
      </c>
      <c r="F7156" s="519" t="s">
        <v>72417</v>
      </c>
      <c r="G7156" s="519" t="s">
        <v>72418</v>
      </c>
      <c r="H7156" s="519" t="s">
        <v>72419</v>
      </c>
      <c r="I7156" s="519" t="s">
        <v>5</v>
      </c>
      <c r="J7156" s="650">
        <v>22459.03</v>
      </c>
    </row>
    <row r="7157" spans="1:10">
      <c r="A7157" s="519" t="s">
        <v>7374</v>
      </c>
      <c r="B7157"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7" s="519" t="s">
        <v>36464</v>
      </c>
      <c r="D7157" s="519" t="s">
        <v>36516</v>
      </c>
      <c r="E7157" s="519" t="s">
        <v>72416</v>
      </c>
      <c r="F7157" s="519" t="s">
        <v>72417</v>
      </c>
      <c r="G7157" s="519" t="s">
        <v>72418</v>
      </c>
      <c r="H7157" s="519" t="s">
        <v>72420</v>
      </c>
      <c r="I7157" s="519" t="s">
        <v>5</v>
      </c>
      <c r="J7157" s="650">
        <v>28828.63</v>
      </c>
    </row>
    <row r="7158" spans="1:10">
      <c r="A7158" s="519" t="s">
        <v>7375</v>
      </c>
      <c r="B7158"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v>
      </c>
      <c r="C7158" s="519" t="s">
        <v>36464</v>
      </c>
      <c r="D7158" s="519" t="s">
        <v>36516</v>
      </c>
      <c r="E7158" s="519" t="s">
        <v>72416</v>
      </c>
      <c r="F7158" s="519" t="s">
        <v>72417</v>
      </c>
      <c r="G7158" s="519" t="s">
        <v>72418</v>
      </c>
      <c r="H7158" s="519" t="s">
        <v>72420</v>
      </c>
      <c r="I7158" s="519" t="s">
        <v>5</v>
      </c>
      <c r="J7158" s="650">
        <v>28828.63</v>
      </c>
    </row>
    <row r="7159" spans="1:10">
      <c r="A7159" s="519" t="s">
        <v>7376</v>
      </c>
      <c r="B7159"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59" s="519" t="s">
        <v>36464</v>
      </c>
      <c r="D7159" s="519" t="s">
        <v>36516</v>
      </c>
      <c r="E7159" s="519" t="s">
        <v>72416</v>
      </c>
      <c r="F7159" s="519" t="s">
        <v>72417</v>
      </c>
      <c r="G7159" s="519" t="s">
        <v>72418</v>
      </c>
      <c r="H7159" s="519" t="s">
        <v>72421</v>
      </c>
      <c r="I7159" s="519" t="s">
        <v>5</v>
      </c>
      <c r="J7159" s="650">
        <v>42674.12</v>
      </c>
    </row>
    <row r="7160" spans="1:10">
      <c r="A7160" s="519" t="s">
        <v>7377</v>
      </c>
      <c r="B7160"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v>
      </c>
      <c r="C7160" s="519" t="s">
        <v>36464</v>
      </c>
      <c r="D7160" s="519" t="s">
        <v>36516</v>
      </c>
      <c r="E7160" s="519" t="s">
        <v>72416</v>
      </c>
      <c r="F7160" s="519" t="s">
        <v>72417</v>
      </c>
      <c r="G7160" s="519" t="s">
        <v>72418</v>
      </c>
      <c r="H7160" s="519" t="s">
        <v>72421</v>
      </c>
      <c r="I7160" s="519" t="s">
        <v>5</v>
      </c>
      <c r="J7160" s="650">
        <v>42674.12</v>
      </c>
    </row>
    <row r="7161" spans="1:10">
      <c r="A7161" s="519" t="s">
        <v>7378</v>
      </c>
      <c r="B7161"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61" s="519" t="s">
        <v>36464</v>
      </c>
      <c r="D7161" s="519" t="s">
        <v>36516</v>
      </c>
      <c r="E7161" s="519" t="s">
        <v>72416</v>
      </c>
      <c r="F7161" s="519" t="s">
        <v>72417</v>
      </c>
      <c r="G7161" s="519" t="s">
        <v>72418</v>
      </c>
      <c r="H7161" s="519" t="s">
        <v>72422</v>
      </c>
      <c r="I7161" s="519" t="s">
        <v>5</v>
      </c>
      <c r="J7161" s="650">
        <v>31722.25</v>
      </c>
    </row>
    <row r="7162" spans="1:10">
      <c r="A7162" s="519" t="s">
        <v>7379</v>
      </c>
      <c r="B7162"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v>
      </c>
      <c r="C7162" s="519" t="s">
        <v>36464</v>
      </c>
      <c r="D7162" s="519" t="s">
        <v>36516</v>
      </c>
      <c r="E7162" s="519" t="s">
        <v>72416</v>
      </c>
      <c r="F7162" s="519" t="s">
        <v>72417</v>
      </c>
      <c r="G7162" s="519" t="s">
        <v>72418</v>
      </c>
      <c r="H7162" s="519" t="s">
        <v>72422</v>
      </c>
      <c r="I7162" s="519" t="s">
        <v>5</v>
      </c>
      <c r="J7162" s="650">
        <v>31722.25</v>
      </c>
    </row>
    <row r="7163" spans="1:10">
      <c r="A7163" s="519" t="s">
        <v>7380</v>
      </c>
      <c r="B7163"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3" s="519" t="s">
        <v>36464</v>
      </c>
      <c r="D7163" s="519" t="s">
        <v>36516</v>
      </c>
      <c r="E7163" s="519" t="s">
        <v>72416</v>
      </c>
      <c r="F7163" s="519" t="s">
        <v>72417</v>
      </c>
      <c r="G7163" s="519" t="s">
        <v>72418</v>
      </c>
      <c r="H7163" s="519" t="s">
        <v>72423</v>
      </c>
      <c r="I7163" s="519" t="s">
        <v>5</v>
      </c>
      <c r="J7163" s="650">
        <v>31892.42</v>
      </c>
    </row>
    <row r="7164" spans="1:10">
      <c r="A7164" s="519" t="s">
        <v>7381</v>
      </c>
      <c r="B7164"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v>
      </c>
      <c r="C7164" s="519" t="s">
        <v>36464</v>
      </c>
      <c r="D7164" s="519" t="s">
        <v>36516</v>
      </c>
      <c r="E7164" s="519" t="s">
        <v>72416</v>
      </c>
      <c r="F7164" s="519" t="s">
        <v>72417</v>
      </c>
      <c r="G7164" s="519" t="s">
        <v>72418</v>
      </c>
      <c r="H7164" s="519" t="s">
        <v>72423</v>
      </c>
      <c r="I7164" s="519" t="s">
        <v>5</v>
      </c>
      <c r="J7164" s="650">
        <v>31892.42</v>
      </c>
    </row>
    <row r="7165" spans="1:10">
      <c r="A7165" s="519" t="s">
        <v>7382</v>
      </c>
      <c r="B7165"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5" s="519" t="s">
        <v>36464</v>
      </c>
      <c r="D7165" s="519" t="s">
        <v>36516</v>
      </c>
      <c r="E7165" s="519" t="s">
        <v>72416</v>
      </c>
      <c r="F7165" s="519" t="s">
        <v>72417</v>
      </c>
      <c r="G7165" s="519" t="s">
        <v>72418</v>
      </c>
      <c r="H7165" s="519" t="s">
        <v>72424</v>
      </c>
      <c r="I7165" s="519" t="s">
        <v>5</v>
      </c>
      <c r="J7165" s="650">
        <v>46171.61</v>
      </c>
    </row>
    <row r="7166" spans="1:10">
      <c r="A7166" s="519" t="s">
        <v>7383</v>
      </c>
      <c r="B7166"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v>
      </c>
      <c r="C7166" s="519" t="s">
        <v>36464</v>
      </c>
      <c r="D7166" s="519" t="s">
        <v>36516</v>
      </c>
      <c r="E7166" s="519" t="s">
        <v>72416</v>
      </c>
      <c r="F7166" s="519" t="s">
        <v>72417</v>
      </c>
      <c r="G7166" s="519" t="s">
        <v>72418</v>
      </c>
      <c r="H7166" s="519" t="s">
        <v>72424</v>
      </c>
      <c r="I7166" s="519" t="s">
        <v>5</v>
      </c>
      <c r="J7166" s="650">
        <v>46171.61</v>
      </c>
    </row>
    <row r="7167" spans="1:10">
      <c r="A7167" s="519" t="s">
        <v>7384</v>
      </c>
      <c r="B7167"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7" s="519" t="s">
        <v>36464</v>
      </c>
      <c r="D7167" s="519" t="s">
        <v>36516</v>
      </c>
      <c r="E7167" s="519" t="s">
        <v>72416</v>
      </c>
      <c r="F7167" s="519" t="s">
        <v>72417</v>
      </c>
      <c r="G7167" s="519" t="s">
        <v>72418</v>
      </c>
      <c r="H7167" s="519" t="s">
        <v>72425</v>
      </c>
      <c r="I7167" s="519" t="s">
        <v>5</v>
      </c>
      <c r="J7167" s="650">
        <v>32365.88</v>
      </c>
    </row>
    <row r="7168" spans="1:10">
      <c r="A7168" s="519" t="s">
        <v>7385</v>
      </c>
      <c r="B7168"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v>
      </c>
      <c r="C7168" s="519" t="s">
        <v>36464</v>
      </c>
      <c r="D7168" s="519" t="s">
        <v>36516</v>
      </c>
      <c r="E7168" s="519" t="s">
        <v>72416</v>
      </c>
      <c r="F7168" s="519" t="s">
        <v>72417</v>
      </c>
      <c r="G7168" s="519" t="s">
        <v>72418</v>
      </c>
      <c r="H7168" s="519" t="s">
        <v>72425</v>
      </c>
      <c r="I7168" s="519" t="s">
        <v>5</v>
      </c>
      <c r="J7168" s="650">
        <v>32365.88</v>
      </c>
    </row>
    <row r="7169" spans="1:10">
      <c r="A7169" s="519" t="s">
        <v>7386</v>
      </c>
      <c r="B7169"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69" s="519" t="s">
        <v>36464</v>
      </c>
      <c r="D7169" s="519" t="s">
        <v>36516</v>
      </c>
      <c r="E7169" s="519" t="s">
        <v>72416</v>
      </c>
      <c r="F7169" s="519" t="s">
        <v>72417</v>
      </c>
      <c r="G7169" s="519" t="s">
        <v>72418</v>
      </c>
      <c r="H7169" s="519" t="s">
        <v>72426</v>
      </c>
      <c r="I7169" s="519" t="s">
        <v>5</v>
      </c>
      <c r="J7169" s="650">
        <v>40983.24</v>
      </c>
    </row>
    <row r="7170" spans="1:10">
      <c r="A7170" s="519" t="s">
        <v>7387</v>
      </c>
      <c r="B7170"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v>
      </c>
      <c r="C7170" s="519" t="s">
        <v>36464</v>
      </c>
      <c r="D7170" s="519" t="s">
        <v>36516</v>
      </c>
      <c r="E7170" s="519" t="s">
        <v>72416</v>
      </c>
      <c r="F7170" s="519" t="s">
        <v>72417</v>
      </c>
      <c r="G7170" s="519" t="s">
        <v>72418</v>
      </c>
      <c r="H7170" s="519" t="s">
        <v>72426</v>
      </c>
      <c r="I7170" s="519" t="s">
        <v>5</v>
      </c>
      <c r="J7170" s="650">
        <v>40983.24</v>
      </c>
    </row>
    <row r="7171" spans="1:10">
      <c r="A7171" s="519" t="s">
        <v>7388</v>
      </c>
      <c r="B7171"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71" s="519" t="s">
        <v>36464</v>
      </c>
      <c r="D7171" s="519" t="s">
        <v>36516</v>
      </c>
      <c r="E7171" s="519" t="s">
        <v>72416</v>
      </c>
      <c r="F7171" s="519" t="s">
        <v>72417</v>
      </c>
      <c r="G7171" s="519" t="s">
        <v>72418</v>
      </c>
      <c r="H7171" s="519" t="s">
        <v>72427</v>
      </c>
      <c r="I7171" s="519" t="s">
        <v>5</v>
      </c>
      <c r="J7171" s="650">
        <v>54676.99</v>
      </c>
    </row>
    <row r="7172" spans="1:10">
      <c r="A7172" s="519" t="s">
        <v>7389</v>
      </c>
      <c r="B7172"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v>
      </c>
      <c r="C7172" s="519" t="s">
        <v>36464</v>
      </c>
      <c r="D7172" s="519" t="s">
        <v>36516</v>
      </c>
      <c r="E7172" s="519" t="s">
        <v>72416</v>
      </c>
      <c r="F7172" s="519" t="s">
        <v>72417</v>
      </c>
      <c r="G7172" s="519" t="s">
        <v>72418</v>
      </c>
      <c r="H7172" s="519" t="s">
        <v>72427</v>
      </c>
      <c r="I7172" s="519" t="s">
        <v>5</v>
      </c>
      <c r="J7172" s="650">
        <v>54676.99</v>
      </c>
    </row>
    <row r="7173" spans="1:10">
      <c r="A7173" s="519" t="s">
        <v>7390</v>
      </c>
      <c r="B7173"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3" s="519" t="s">
        <v>36464</v>
      </c>
      <c r="D7173" s="519" t="s">
        <v>36516</v>
      </c>
      <c r="E7173" s="519" t="s">
        <v>72416</v>
      </c>
      <c r="F7173" s="519" t="s">
        <v>72417</v>
      </c>
      <c r="G7173" s="519" t="s">
        <v>72418</v>
      </c>
      <c r="H7173" s="519" t="s">
        <v>72428</v>
      </c>
      <c r="I7173" s="519" t="s">
        <v>5</v>
      </c>
      <c r="J7173" s="650">
        <v>48508.49</v>
      </c>
    </row>
    <row r="7174" spans="1:10">
      <c r="A7174" s="519" t="s">
        <v>7391</v>
      </c>
      <c r="B7174"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v>
      </c>
      <c r="C7174" s="519" t="s">
        <v>36464</v>
      </c>
      <c r="D7174" s="519" t="s">
        <v>36516</v>
      </c>
      <c r="E7174" s="519" t="s">
        <v>72416</v>
      </c>
      <c r="F7174" s="519" t="s">
        <v>72417</v>
      </c>
      <c r="G7174" s="519" t="s">
        <v>72418</v>
      </c>
      <c r="H7174" s="519" t="s">
        <v>72428</v>
      </c>
      <c r="I7174" s="519" t="s">
        <v>5</v>
      </c>
      <c r="J7174" s="650">
        <v>48508.49</v>
      </c>
    </row>
    <row r="7175" spans="1:10">
      <c r="A7175" s="519" t="s">
        <v>7392</v>
      </c>
      <c r="B7175" s="519" t="str">
        <f t="shared" si="111"/>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5" s="519" t="s">
        <v>36464</v>
      </c>
      <c r="D7175" s="519" t="s">
        <v>36516</v>
      </c>
      <c r="E7175" s="519" t="s">
        <v>72416</v>
      </c>
      <c r="F7175" s="519" t="s">
        <v>72417</v>
      </c>
      <c r="G7175" s="519" t="s">
        <v>72418</v>
      </c>
      <c r="H7175" s="519" t="s">
        <v>72429</v>
      </c>
      <c r="I7175" s="519" t="s">
        <v>5</v>
      </c>
      <c r="J7175" s="650">
        <v>56097.71</v>
      </c>
    </row>
    <row r="7176" spans="1:10">
      <c r="A7176" s="519" t="s">
        <v>7393</v>
      </c>
      <c r="B7176" s="519" t="str">
        <f t="shared" ref="B7176:B7239" si="112">C7176&amp;D7176&amp;E7176&amp;F7176&amp;G7176&amp;H7176</f>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v>
      </c>
      <c r="C7176" s="519" t="s">
        <v>36464</v>
      </c>
      <c r="D7176" s="519" t="s">
        <v>36516</v>
      </c>
      <c r="E7176" s="519" t="s">
        <v>72416</v>
      </c>
      <c r="F7176" s="519" t="s">
        <v>72417</v>
      </c>
      <c r="G7176" s="519" t="s">
        <v>72418</v>
      </c>
      <c r="H7176" s="519" t="s">
        <v>72429</v>
      </c>
      <c r="I7176" s="519" t="s">
        <v>5</v>
      </c>
      <c r="J7176" s="650">
        <v>56097.71</v>
      </c>
    </row>
    <row r="7177" spans="1:10">
      <c r="A7177" s="519" t="s">
        <v>7394</v>
      </c>
      <c r="B7177" s="519"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7" s="519" t="s">
        <v>36464</v>
      </c>
      <c r="D7177" s="519" t="s">
        <v>36516</v>
      </c>
      <c r="E7177" s="519" t="s">
        <v>72416</v>
      </c>
      <c r="F7177" s="519" t="s">
        <v>72417</v>
      </c>
      <c r="G7177" s="519" t="s">
        <v>72418</v>
      </c>
      <c r="H7177" s="519" t="s">
        <v>72430</v>
      </c>
      <c r="I7177" s="519" t="s">
        <v>5</v>
      </c>
      <c r="J7177" s="650">
        <v>70386.02</v>
      </c>
    </row>
    <row r="7178" spans="1:10">
      <c r="A7178" s="519" t="s">
        <v>7395</v>
      </c>
      <c r="B7178" s="519" t="str">
        <f t="shared" si="112"/>
        <v>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v>
      </c>
      <c r="C7178" s="519" t="s">
        <v>36464</v>
      </c>
      <c r="D7178" s="519" t="s">
        <v>36516</v>
      </c>
      <c r="E7178" s="519" t="s">
        <v>72416</v>
      </c>
      <c r="F7178" s="519" t="s">
        <v>72417</v>
      </c>
      <c r="G7178" s="519" t="s">
        <v>72418</v>
      </c>
      <c r="H7178" s="519" t="s">
        <v>72430</v>
      </c>
      <c r="I7178" s="519" t="s">
        <v>5</v>
      </c>
      <c r="J7178" s="650">
        <v>70386.02</v>
      </c>
    </row>
    <row r="7179" spans="1:10">
      <c r="A7179" s="519" t="s">
        <v>7396</v>
      </c>
      <c r="B7179" s="519"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79" s="519" t="s">
        <v>36466</v>
      </c>
      <c r="D7179" s="519" t="s">
        <v>36517</v>
      </c>
      <c r="E7179" s="519" t="s">
        <v>72431</v>
      </c>
      <c r="F7179" s="519" t="s">
        <v>72432</v>
      </c>
      <c r="G7179" s="519" t="s">
        <v>72433</v>
      </c>
      <c r="H7179" s="519" t="s">
        <v>72413</v>
      </c>
      <c r="I7179" s="519" t="s">
        <v>5</v>
      </c>
      <c r="J7179" s="650">
        <v>1034.47</v>
      </c>
    </row>
    <row r="7180" spans="1:10">
      <c r="A7180" s="519" t="s">
        <v>7397</v>
      </c>
      <c r="B7180" s="519" t="str">
        <f t="shared" si="112"/>
        <v>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v>
      </c>
      <c r="C7180" s="519" t="s">
        <v>36466</v>
      </c>
      <c r="D7180" s="519" t="s">
        <v>36517</v>
      </c>
      <c r="E7180" s="519" t="s">
        <v>72431</v>
      </c>
      <c r="F7180" s="519" t="s">
        <v>72432</v>
      </c>
      <c r="G7180" s="519" t="s">
        <v>72433</v>
      </c>
      <c r="H7180" s="519" t="s">
        <v>72413</v>
      </c>
      <c r="I7180" s="519" t="s">
        <v>5</v>
      </c>
      <c r="J7180" s="650">
        <v>1034.47</v>
      </c>
    </row>
    <row r="7181" spans="1:10">
      <c r="A7181" s="519" t="s">
        <v>7398</v>
      </c>
      <c r="B7181"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81" s="519" t="s">
        <v>36466</v>
      </c>
      <c r="D7181" s="519" t="s">
        <v>36517</v>
      </c>
      <c r="E7181" s="519" t="s">
        <v>72431</v>
      </c>
      <c r="F7181" s="519" t="s">
        <v>72432</v>
      </c>
      <c r="G7181" s="519" t="s">
        <v>72434</v>
      </c>
      <c r="H7181" s="519" t="s">
        <v>36520</v>
      </c>
      <c r="I7181" s="519" t="s">
        <v>5</v>
      </c>
      <c r="J7181" s="650">
        <v>1131.19</v>
      </c>
    </row>
    <row r="7182" spans="1:10">
      <c r="A7182" s="519" t="s">
        <v>7399</v>
      </c>
      <c r="B7182"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v>
      </c>
      <c r="C7182" s="519" t="s">
        <v>36466</v>
      </c>
      <c r="D7182" s="519" t="s">
        <v>36517</v>
      </c>
      <c r="E7182" s="519" t="s">
        <v>72431</v>
      </c>
      <c r="F7182" s="519" t="s">
        <v>72432</v>
      </c>
      <c r="G7182" s="519" t="s">
        <v>72434</v>
      </c>
      <c r="H7182" s="519" t="s">
        <v>36520</v>
      </c>
      <c r="I7182" s="519" t="s">
        <v>5</v>
      </c>
      <c r="J7182" s="650">
        <v>1131.19</v>
      </c>
    </row>
    <row r="7183" spans="1:10">
      <c r="A7183" s="519" t="s">
        <v>7400</v>
      </c>
      <c r="B7183"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3" s="519" t="s">
        <v>36466</v>
      </c>
      <c r="D7183" s="519" t="s">
        <v>36517</v>
      </c>
      <c r="E7183" s="519" t="s">
        <v>72431</v>
      </c>
      <c r="F7183" s="519" t="s">
        <v>72432</v>
      </c>
      <c r="G7183" s="519" t="s">
        <v>72434</v>
      </c>
      <c r="H7183" s="519" t="s">
        <v>36521</v>
      </c>
      <c r="I7183" s="519" t="s">
        <v>5</v>
      </c>
      <c r="J7183" s="650">
        <v>1386.2</v>
      </c>
    </row>
    <row r="7184" spans="1:10">
      <c r="A7184" s="519" t="s">
        <v>7401</v>
      </c>
      <c r="B7184"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v>
      </c>
      <c r="C7184" s="519" t="s">
        <v>36466</v>
      </c>
      <c r="D7184" s="519" t="s">
        <v>36517</v>
      </c>
      <c r="E7184" s="519" t="s">
        <v>72431</v>
      </c>
      <c r="F7184" s="519" t="s">
        <v>72432</v>
      </c>
      <c r="G7184" s="519" t="s">
        <v>72434</v>
      </c>
      <c r="H7184" s="519" t="s">
        <v>36521</v>
      </c>
      <c r="I7184" s="519" t="s">
        <v>5</v>
      </c>
      <c r="J7184" s="650">
        <v>1386.2</v>
      </c>
    </row>
    <row r="7185" spans="1:10">
      <c r="A7185" s="519" t="s">
        <v>7402</v>
      </c>
      <c r="B7185"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5" s="519" t="s">
        <v>36466</v>
      </c>
      <c r="D7185" s="519" t="s">
        <v>36517</v>
      </c>
      <c r="E7185" s="519" t="s">
        <v>72431</v>
      </c>
      <c r="F7185" s="519" t="s">
        <v>72432</v>
      </c>
      <c r="G7185" s="519" t="s">
        <v>72434</v>
      </c>
      <c r="H7185" s="519" t="s">
        <v>36522</v>
      </c>
      <c r="I7185" s="519" t="s">
        <v>5</v>
      </c>
      <c r="J7185" s="650">
        <v>1672.58</v>
      </c>
    </row>
    <row r="7186" spans="1:10">
      <c r="A7186" s="519" t="s">
        <v>7403</v>
      </c>
      <c r="B7186"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v>
      </c>
      <c r="C7186" s="519" t="s">
        <v>36466</v>
      </c>
      <c r="D7186" s="519" t="s">
        <v>36517</v>
      </c>
      <c r="E7186" s="519" t="s">
        <v>72431</v>
      </c>
      <c r="F7186" s="519" t="s">
        <v>72432</v>
      </c>
      <c r="G7186" s="519" t="s">
        <v>72434</v>
      </c>
      <c r="H7186" s="519" t="s">
        <v>36522</v>
      </c>
      <c r="I7186" s="519" t="s">
        <v>5</v>
      </c>
      <c r="J7186" s="650">
        <v>1672.58</v>
      </c>
    </row>
    <row r="7187" spans="1:10">
      <c r="A7187" s="519" t="s">
        <v>7404</v>
      </c>
      <c r="B7187"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7" s="519" t="s">
        <v>36466</v>
      </c>
      <c r="D7187" s="519" t="s">
        <v>36517</v>
      </c>
      <c r="E7187" s="519" t="s">
        <v>72431</v>
      </c>
      <c r="F7187" s="519" t="s">
        <v>72432</v>
      </c>
      <c r="G7187" s="519" t="s">
        <v>72434</v>
      </c>
      <c r="H7187" s="519" t="s">
        <v>36523</v>
      </c>
      <c r="I7187" s="519" t="s">
        <v>5</v>
      </c>
      <c r="J7187" s="650">
        <v>1989.36</v>
      </c>
    </row>
    <row r="7188" spans="1:10">
      <c r="A7188" s="519" t="s">
        <v>7405</v>
      </c>
      <c r="B7188"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v>
      </c>
      <c r="C7188" s="519" t="s">
        <v>36466</v>
      </c>
      <c r="D7188" s="519" t="s">
        <v>36517</v>
      </c>
      <c r="E7188" s="519" t="s">
        <v>72431</v>
      </c>
      <c r="F7188" s="519" t="s">
        <v>72432</v>
      </c>
      <c r="G7188" s="519" t="s">
        <v>72434</v>
      </c>
      <c r="H7188" s="519" t="s">
        <v>36523</v>
      </c>
      <c r="I7188" s="519" t="s">
        <v>5</v>
      </c>
      <c r="J7188" s="650">
        <v>1989.36</v>
      </c>
    </row>
    <row r="7189" spans="1:10">
      <c r="A7189" s="519" t="s">
        <v>7406</v>
      </c>
      <c r="B7189"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89" s="519" t="s">
        <v>36466</v>
      </c>
      <c r="D7189" s="519" t="s">
        <v>36517</v>
      </c>
      <c r="E7189" s="519" t="s">
        <v>72431</v>
      </c>
      <c r="F7189" s="519" t="s">
        <v>72432</v>
      </c>
      <c r="G7189" s="519" t="s">
        <v>72434</v>
      </c>
      <c r="H7189" s="519" t="s">
        <v>36524</v>
      </c>
      <c r="I7189" s="519" t="s">
        <v>5</v>
      </c>
      <c r="J7189" s="650">
        <v>2389.2600000000002</v>
      </c>
    </row>
    <row r="7190" spans="1:10">
      <c r="A7190" s="519" t="s">
        <v>7407</v>
      </c>
      <c r="B7190"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v>
      </c>
      <c r="C7190" s="519" t="s">
        <v>36466</v>
      </c>
      <c r="D7190" s="519" t="s">
        <v>36517</v>
      </c>
      <c r="E7190" s="519" t="s">
        <v>72431</v>
      </c>
      <c r="F7190" s="519" t="s">
        <v>72432</v>
      </c>
      <c r="G7190" s="519" t="s">
        <v>72434</v>
      </c>
      <c r="H7190" s="519" t="s">
        <v>36524</v>
      </c>
      <c r="I7190" s="519" t="s">
        <v>5</v>
      </c>
      <c r="J7190" s="650">
        <v>2389.2600000000002</v>
      </c>
    </row>
    <row r="7191" spans="1:10">
      <c r="A7191" s="519" t="s">
        <v>7408</v>
      </c>
      <c r="B7191"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91" s="519" t="s">
        <v>36466</v>
      </c>
      <c r="D7191" s="519" t="s">
        <v>36517</v>
      </c>
      <c r="E7191" s="519" t="s">
        <v>72431</v>
      </c>
      <c r="F7191" s="519" t="s">
        <v>72432</v>
      </c>
      <c r="G7191" s="519" t="s">
        <v>72434</v>
      </c>
      <c r="H7191" s="519" t="s">
        <v>36525</v>
      </c>
      <c r="I7191" s="519" t="s">
        <v>5</v>
      </c>
      <c r="J7191" s="650">
        <v>2776.42</v>
      </c>
    </row>
    <row r="7192" spans="1:10">
      <c r="A7192" s="519" t="s">
        <v>7409</v>
      </c>
      <c r="B7192"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v>
      </c>
      <c r="C7192" s="519" t="s">
        <v>36466</v>
      </c>
      <c r="D7192" s="519" t="s">
        <v>36517</v>
      </c>
      <c r="E7192" s="519" t="s">
        <v>72431</v>
      </c>
      <c r="F7192" s="519" t="s">
        <v>72432</v>
      </c>
      <c r="G7192" s="519" t="s">
        <v>72434</v>
      </c>
      <c r="H7192" s="519" t="s">
        <v>36525</v>
      </c>
      <c r="I7192" s="519" t="s">
        <v>5</v>
      </c>
      <c r="J7192" s="650">
        <v>2776.42</v>
      </c>
    </row>
    <row r="7193" spans="1:10">
      <c r="A7193" s="519" t="s">
        <v>7410</v>
      </c>
      <c r="B7193"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3" s="519" t="s">
        <v>36466</v>
      </c>
      <c r="D7193" s="519" t="s">
        <v>36517</v>
      </c>
      <c r="E7193" s="519" t="s">
        <v>72431</v>
      </c>
      <c r="F7193" s="519" t="s">
        <v>72432</v>
      </c>
      <c r="G7193" s="519" t="s">
        <v>72434</v>
      </c>
      <c r="H7193" s="519" t="s">
        <v>36526</v>
      </c>
      <c r="I7193" s="519" t="s">
        <v>5</v>
      </c>
      <c r="J7193" s="650">
        <v>3162.93</v>
      </c>
    </row>
    <row r="7194" spans="1:10">
      <c r="A7194" s="519" t="s">
        <v>7411</v>
      </c>
      <c r="B7194"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v>
      </c>
      <c r="C7194" s="519" t="s">
        <v>36466</v>
      </c>
      <c r="D7194" s="519" t="s">
        <v>36517</v>
      </c>
      <c r="E7194" s="519" t="s">
        <v>72431</v>
      </c>
      <c r="F7194" s="519" t="s">
        <v>72432</v>
      </c>
      <c r="G7194" s="519" t="s">
        <v>72434</v>
      </c>
      <c r="H7194" s="519" t="s">
        <v>36526</v>
      </c>
      <c r="I7194" s="519" t="s">
        <v>5</v>
      </c>
      <c r="J7194" s="650">
        <v>3162.93</v>
      </c>
    </row>
    <row r="7195" spans="1:10">
      <c r="A7195" s="519" t="s">
        <v>7412</v>
      </c>
      <c r="B7195"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5" s="519" t="s">
        <v>36466</v>
      </c>
      <c r="D7195" s="519" t="s">
        <v>36517</v>
      </c>
      <c r="E7195" s="519" t="s">
        <v>72431</v>
      </c>
      <c r="F7195" s="519" t="s">
        <v>72432</v>
      </c>
      <c r="G7195" s="519" t="s">
        <v>72434</v>
      </c>
      <c r="H7195" s="519" t="s">
        <v>36527</v>
      </c>
      <c r="I7195" s="519" t="s">
        <v>5</v>
      </c>
      <c r="J7195" s="650">
        <v>3768.54</v>
      </c>
    </row>
    <row r="7196" spans="1:10">
      <c r="A7196" s="519" t="s">
        <v>7413</v>
      </c>
      <c r="B7196"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v>
      </c>
      <c r="C7196" s="519" t="s">
        <v>36466</v>
      </c>
      <c r="D7196" s="519" t="s">
        <v>36517</v>
      </c>
      <c r="E7196" s="519" t="s">
        <v>72431</v>
      </c>
      <c r="F7196" s="519" t="s">
        <v>72432</v>
      </c>
      <c r="G7196" s="519" t="s">
        <v>72434</v>
      </c>
      <c r="H7196" s="519" t="s">
        <v>36527</v>
      </c>
      <c r="I7196" s="519" t="s">
        <v>5</v>
      </c>
      <c r="J7196" s="650">
        <v>3768.54</v>
      </c>
    </row>
    <row r="7197" spans="1:10">
      <c r="A7197" s="519" t="s">
        <v>7414</v>
      </c>
      <c r="B7197"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7" s="519" t="s">
        <v>36466</v>
      </c>
      <c r="D7197" s="519" t="s">
        <v>36517</v>
      </c>
      <c r="E7197" s="519" t="s">
        <v>72431</v>
      </c>
      <c r="F7197" s="519" t="s">
        <v>72432</v>
      </c>
      <c r="G7197" s="519" t="s">
        <v>72434</v>
      </c>
      <c r="H7197" s="519" t="s">
        <v>36528</v>
      </c>
      <c r="I7197" s="519" t="s">
        <v>5</v>
      </c>
      <c r="J7197" s="650">
        <v>4060.33</v>
      </c>
    </row>
    <row r="7198" spans="1:10">
      <c r="A7198" s="519" t="s">
        <v>7415</v>
      </c>
      <c r="B7198"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v>
      </c>
      <c r="C7198" s="519" t="s">
        <v>36466</v>
      </c>
      <c r="D7198" s="519" t="s">
        <v>36517</v>
      </c>
      <c r="E7198" s="519" t="s">
        <v>72431</v>
      </c>
      <c r="F7198" s="519" t="s">
        <v>72432</v>
      </c>
      <c r="G7198" s="519" t="s">
        <v>72434</v>
      </c>
      <c r="H7198" s="519" t="s">
        <v>36528</v>
      </c>
      <c r="I7198" s="519" t="s">
        <v>5</v>
      </c>
      <c r="J7198" s="650">
        <v>4060.33</v>
      </c>
    </row>
    <row r="7199" spans="1:10">
      <c r="A7199" s="519" t="s">
        <v>7416</v>
      </c>
      <c r="B7199"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199" s="519" t="s">
        <v>36466</v>
      </c>
      <c r="D7199" s="519" t="s">
        <v>36517</v>
      </c>
      <c r="E7199" s="519" t="s">
        <v>72431</v>
      </c>
      <c r="F7199" s="519" t="s">
        <v>72432</v>
      </c>
      <c r="G7199" s="519" t="s">
        <v>72434</v>
      </c>
      <c r="H7199" s="519" t="s">
        <v>36529</v>
      </c>
      <c r="I7199" s="519" t="s">
        <v>5</v>
      </c>
      <c r="J7199" s="650">
        <v>5015.21</v>
      </c>
    </row>
    <row r="7200" spans="1:10">
      <c r="A7200" s="519" t="s">
        <v>7417</v>
      </c>
      <c r="B7200" s="519" t="str">
        <f t="shared" si="112"/>
        <v>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v>
      </c>
      <c r="C7200" s="519" t="s">
        <v>36466</v>
      </c>
      <c r="D7200" s="519" t="s">
        <v>36517</v>
      </c>
      <c r="E7200" s="519" t="s">
        <v>72431</v>
      </c>
      <c r="F7200" s="519" t="s">
        <v>72432</v>
      </c>
      <c r="G7200" s="519" t="s">
        <v>72434</v>
      </c>
      <c r="H7200" s="519" t="s">
        <v>36529</v>
      </c>
      <c r="I7200" s="519" t="s">
        <v>5</v>
      </c>
      <c r="J7200" s="650">
        <v>5015.21</v>
      </c>
    </row>
    <row r="7201" spans="1:10">
      <c r="A7201" s="519" t="s">
        <v>7418</v>
      </c>
      <c r="B7201" s="51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201" s="519" t="s">
        <v>36468</v>
      </c>
      <c r="D7201" s="519" t="s">
        <v>36530</v>
      </c>
      <c r="E7201" s="519" t="s">
        <v>72435</v>
      </c>
      <c r="F7201" s="519" t="s">
        <v>72436</v>
      </c>
      <c r="G7201" s="519" t="s">
        <v>72437</v>
      </c>
      <c r="H7201" s="519" t="s">
        <v>72405</v>
      </c>
      <c r="I7201" s="519" t="s">
        <v>5</v>
      </c>
      <c r="J7201" s="650">
        <v>9885.89</v>
      </c>
    </row>
    <row r="7202" spans="1:10">
      <c r="A7202" s="519" t="s">
        <v>7419</v>
      </c>
      <c r="B7202" s="51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v>
      </c>
      <c r="C7202" s="519" t="s">
        <v>36468</v>
      </c>
      <c r="D7202" s="519" t="s">
        <v>36530</v>
      </c>
      <c r="E7202" s="519" t="s">
        <v>72435</v>
      </c>
      <c r="F7202" s="519" t="s">
        <v>72436</v>
      </c>
      <c r="G7202" s="519" t="s">
        <v>72437</v>
      </c>
      <c r="H7202" s="519" t="s">
        <v>72405</v>
      </c>
      <c r="I7202" s="519" t="s">
        <v>5</v>
      </c>
      <c r="J7202" s="650">
        <v>9885.89</v>
      </c>
    </row>
    <row r="7203" spans="1:10">
      <c r="A7203" s="519" t="s">
        <v>7420</v>
      </c>
      <c r="B7203" s="51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3" s="519" t="s">
        <v>36468</v>
      </c>
      <c r="D7203" s="519" t="s">
        <v>36530</v>
      </c>
      <c r="E7203" s="519" t="s">
        <v>72435</v>
      </c>
      <c r="F7203" s="519" t="s">
        <v>72436</v>
      </c>
      <c r="G7203" s="519" t="s">
        <v>72437</v>
      </c>
      <c r="H7203" s="519" t="s">
        <v>72406</v>
      </c>
      <c r="I7203" s="519" t="s">
        <v>5</v>
      </c>
      <c r="J7203" s="650">
        <v>12501.93</v>
      </c>
    </row>
    <row r="7204" spans="1:10">
      <c r="A7204" s="519" t="s">
        <v>7421</v>
      </c>
      <c r="B7204" s="51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v>
      </c>
      <c r="C7204" s="519" t="s">
        <v>36468</v>
      </c>
      <c r="D7204" s="519" t="s">
        <v>36530</v>
      </c>
      <c r="E7204" s="519" t="s">
        <v>72435</v>
      </c>
      <c r="F7204" s="519" t="s">
        <v>72436</v>
      </c>
      <c r="G7204" s="519" t="s">
        <v>72437</v>
      </c>
      <c r="H7204" s="519" t="s">
        <v>72406</v>
      </c>
      <c r="I7204" s="519" t="s">
        <v>5</v>
      </c>
      <c r="J7204" s="650">
        <v>12501.93</v>
      </c>
    </row>
    <row r="7205" spans="1:10">
      <c r="A7205" s="519" t="s">
        <v>7422</v>
      </c>
      <c r="B7205" s="51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5" s="519" t="s">
        <v>36468</v>
      </c>
      <c r="D7205" s="519" t="s">
        <v>36530</v>
      </c>
      <c r="E7205" s="519" t="s">
        <v>72435</v>
      </c>
      <c r="F7205" s="519" t="s">
        <v>72436</v>
      </c>
      <c r="G7205" s="519" t="s">
        <v>72437</v>
      </c>
      <c r="H7205" s="519" t="s">
        <v>72407</v>
      </c>
      <c r="I7205" s="519" t="s">
        <v>5</v>
      </c>
      <c r="J7205" s="650">
        <v>19169.41</v>
      </c>
    </row>
    <row r="7206" spans="1:10">
      <c r="A7206" s="519" t="s">
        <v>7423</v>
      </c>
      <c r="B7206" s="51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v>
      </c>
      <c r="C7206" s="519" t="s">
        <v>36468</v>
      </c>
      <c r="D7206" s="519" t="s">
        <v>36530</v>
      </c>
      <c r="E7206" s="519" t="s">
        <v>72435</v>
      </c>
      <c r="F7206" s="519" t="s">
        <v>72436</v>
      </c>
      <c r="G7206" s="519" t="s">
        <v>72437</v>
      </c>
      <c r="H7206" s="519" t="s">
        <v>72407</v>
      </c>
      <c r="I7206" s="519" t="s">
        <v>5</v>
      </c>
      <c r="J7206" s="650">
        <v>19169.41</v>
      </c>
    </row>
    <row r="7207" spans="1:10">
      <c r="A7207" s="519" t="s">
        <v>7424</v>
      </c>
      <c r="B7207" s="51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7" s="519" t="s">
        <v>36468</v>
      </c>
      <c r="D7207" s="519" t="s">
        <v>36530</v>
      </c>
      <c r="E7207" s="519" t="s">
        <v>72435</v>
      </c>
      <c r="F7207" s="519" t="s">
        <v>72436</v>
      </c>
      <c r="G7207" s="519" t="s">
        <v>72437</v>
      </c>
      <c r="H7207" s="519" t="s">
        <v>72408</v>
      </c>
      <c r="I7207" s="519" t="s">
        <v>5</v>
      </c>
      <c r="J7207" s="650">
        <v>20220.61</v>
      </c>
    </row>
    <row r="7208" spans="1:10">
      <c r="A7208" s="519" t="s">
        <v>7425</v>
      </c>
      <c r="B7208" s="51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v>
      </c>
      <c r="C7208" s="519" t="s">
        <v>36468</v>
      </c>
      <c r="D7208" s="519" t="s">
        <v>36530</v>
      </c>
      <c r="E7208" s="519" t="s">
        <v>72435</v>
      </c>
      <c r="F7208" s="519" t="s">
        <v>72436</v>
      </c>
      <c r="G7208" s="519" t="s">
        <v>72437</v>
      </c>
      <c r="H7208" s="519" t="s">
        <v>72408</v>
      </c>
      <c r="I7208" s="519" t="s">
        <v>5</v>
      </c>
      <c r="J7208" s="650">
        <v>20220.61</v>
      </c>
    </row>
    <row r="7209" spans="1:10">
      <c r="A7209" s="519" t="s">
        <v>7426</v>
      </c>
      <c r="B7209" s="51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09" s="519" t="s">
        <v>36468</v>
      </c>
      <c r="D7209" s="519" t="s">
        <v>36530</v>
      </c>
      <c r="E7209" s="519" t="s">
        <v>72435</v>
      </c>
      <c r="F7209" s="519" t="s">
        <v>72436</v>
      </c>
      <c r="G7209" s="519" t="s">
        <v>72437</v>
      </c>
      <c r="H7209" s="519" t="s">
        <v>72409</v>
      </c>
      <c r="I7209" s="519" t="s">
        <v>5</v>
      </c>
      <c r="J7209" s="650">
        <v>27802.47</v>
      </c>
    </row>
    <row r="7210" spans="1:10">
      <c r="A7210" s="519" t="s">
        <v>7427</v>
      </c>
      <c r="B7210" s="519" t="str">
        <f t="shared" si="112"/>
        <v>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v>
      </c>
      <c r="C7210" s="519" t="s">
        <v>36468</v>
      </c>
      <c r="D7210" s="519" t="s">
        <v>36530</v>
      </c>
      <c r="E7210" s="519" t="s">
        <v>72435</v>
      </c>
      <c r="F7210" s="519" t="s">
        <v>72436</v>
      </c>
      <c r="G7210" s="519" t="s">
        <v>72437</v>
      </c>
      <c r="H7210" s="519" t="s">
        <v>72409</v>
      </c>
      <c r="I7210" s="519" t="s">
        <v>5</v>
      </c>
      <c r="J7210" s="650">
        <v>27802.47</v>
      </c>
    </row>
    <row r="7211" spans="1:10">
      <c r="A7211" s="519" t="s">
        <v>7428</v>
      </c>
      <c r="B7211"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11" s="519" t="s">
        <v>36466</v>
      </c>
      <c r="D7211" s="519" t="s">
        <v>36533</v>
      </c>
      <c r="E7211" s="519" t="s">
        <v>72431</v>
      </c>
      <c r="F7211" s="519" t="s">
        <v>72432</v>
      </c>
      <c r="G7211" s="519" t="s">
        <v>72434</v>
      </c>
      <c r="H7211" s="519" t="s">
        <v>72413</v>
      </c>
      <c r="I7211" s="519" t="s">
        <v>5</v>
      </c>
      <c r="J7211" s="650">
        <v>1034.47</v>
      </c>
    </row>
    <row r="7212" spans="1:10">
      <c r="A7212" s="519" t="s">
        <v>7429</v>
      </c>
      <c r="B7212"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v>
      </c>
      <c r="C7212" s="519" t="s">
        <v>36466</v>
      </c>
      <c r="D7212" s="519" t="s">
        <v>36533</v>
      </c>
      <c r="E7212" s="519" t="s">
        <v>72431</v>
      </c>
      <c r="F7212" s="519" t="s">
        <v>72432</v>
      </c>
      <c r="G7212" s="519" t="s">
        <v>72434</v>
      </c>
      <c r="H7212" s="519" t="s">
        <v>72413</v>
      </c>
      <c r="I7212" s="519" t="s">
        <v>5</v>
      </c>
      <c r="J7212" s="650">
        <v>1034.47</v>
      </c>
    </row>
    <row r="7213" spans="1:10">
      <c r="A7213" s="519" t="s">
        <v>7430</v>
      </c>
      <c r="B7213"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3" s="519" t="s">
        <v>36466</v>
      </c>
      <c r="D7213" s="519" t="s">
        <v>36533</v>
      </c>
      <c r="E7213" s="519" t="s">
        <v>72431</v>
      </c>
      <c r="F7213" s="519" t="s">
        <v>72432</v>
      </c>
      <c r="G7213" s="519" t="s">
        <v>72434</v>
      </c>
      <c r="H7213" s="519" t="s">
        <v>36520</v>
      </c>
      <c r="I7213" s="519" t="s">
        <v>5</v>
      </c>
      <c r="J7213" s="650">
        <v>1131.19</v>
      </c>
    </row>
    <row r="7214" spans="1:10">
      <c r="A7214" s="519" t="s">
        <v>7431</v>
      </c>
      <c r="B7214"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v>
      </c>
      <c r="C7214" s="519" t="s">
        <v>36466</v>
      </c>
      <c r="D7214" s="519" t="s">
        <v>36533</v>
      </c>
      <c r="E7214" s="519" t="s">
        <v>72431</v>
      </c>
      <c r="F7214" s="519" t="s">
        <v>72432</v>
      </c>
      <c r="G7214" s="519" t="s">
        <v>72434</v>
      </c>
      <c r="H7214" s="519" t="s">
        <v>36520</v>
      </c>
      <c r="I7214" s="519" t="s">
        <v>5</v>
      </c>
      <c r="J7214" s="650">
        <v>1131.19</v>
      </c>
    </row>
    <row r="7215" spans="1:10">
      <c r="A7215" s="519" t="s">
        <v>7432</v>
      </c>
      <c r="B7215"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5" s="519" t="s">
        <v>36466</v>
      </c>
      <c r="D7215" s="519" t="s">
        <v>36533</v>
      </c>
      <c r="E7215" s="519" t="s">
        <v>72431</v>
      </c>
      <c r="F7215" s="519" t="s">
        <v>72432</v>
      </c>
      <c r="G7215" s="519" t="s">
        <v>72434</v>
      </c>
      <c r="H7215" s="519" t="s">
        <v>36521</v>
      </c>
      <c r="I7215" s="519" t="s">
        <v>5</v>
      </c>
      <c r="J7215" s="650">
        <v>1386.2</v>
      </c>
    </row>
    <row r="7216" spans="1:10">
      <c r="A7216" s="519" t="s">
        <v>7433</v>
      </c>
      <c r="B7216"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v>
      </c>
      <c r="C7216" s="519" t="s">
        <v>36466</v>
      </c>
      <c r="D7216" s="519" t="s">
        <v>36533</v>
      </c>
      <c r="E7216" s="519" t="s">
        <v>72431</v>
      </c>
      <c r="F7216" s="519" t="s">
        <v>72432</v>
      </c>
      <c r="G7216" s="519" t="s">
        <v>72434</v>
      </c>
      <c r="H7216" s="519" t="s">
        <v>36521</v>
      </c>
      <c r="I7216" s="519" t="s">
        <v>5</v>
      </c>
      <c r="J7216" s="650">
        <v>1386.2</v>
      </c>
    </row>
    <row r="7217" spans="1:10">
      <c r="A7217" s="519" t="s">
        <v>7434</v>
      </c>
      <c r="B7217"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7" s="519" t="s">
        <v>36466</v>
      </c>
      <c r="D7217" s="519" t="s">
        <v>36533</v>
      </c>
      <c r="E7217" s="519" t="s">
        <v>72431</v>
      </c>
      <c r="F7217" s="519" t="s">
        <v>72432</v>
      </c>
      <c r="G7217" s="519" t="s">
        <v>72434</v>
      </c>
      <c r="H7217" s="519" t="s">
        <v>36522</v>
      </c>
      <c r="I7217" s="519" t="s">
        <v>5</v>
      </c>
      <c r="J7217" s="650">
        <v>1673.05</v>
      </c>
    </row>
    <row r="7218" spans="1:10">
      <c r="A7218" s="519" t="s">
        <v>7435</v>
      </c>
      <c r="B7218"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v>
      </c>
      <c r="C7218" s="519" t="s">
        <v>36466</v>
      </c>
      <c r="D7218" s="519" t="s">
        <v>36533</v>
      </c>
      <c r="E7218" s="519" t="s">
        <v>72431</v>
      </c>
      <c r="F7218" s="519" t="s">
        <v>72432</v>
      </c>
      <c r="G7218" s="519" t="s">
        <v>72434</v>
      </c>
      <c r="H7218" s="519" t="s">
        <v>36522</v>
      </c>
      <c r="I7218" s="519" t="s">
        <v>5</v>
      </c>
      <c r="J7218" s="650">
        <v>1673.05</v>
      </c>
    </row>
    <row r="7219" spans="1:10">
      <c r="A7219" s="519" t="s">
        <v>7436</v>
      </c>
      <c r="B7219"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19" s="519" t="s">
        <v>36466</v>
      </c>
      <c r="D7219" s="519" t="s">
        <v>36533</v>
      </c>
      <c r="E7219" s="519" t="s">
        <v>72431</v>
      </c>
      <c r="F7219" s="519" t="s">
        <v>72432</v>
      </c>
      <c r="G7219" s="519" t="s">
        <v>72434</v>
      </c>
      <c r="H7219" s="519" t="s">
        <v>36523</v>
      </c>
      <c r="I7219" s="519" t="s">
        <v>5</v>
      </c>
      <c r="J7219" s="650">
        <v>2021.09</v>
      </c>
    </row>
    <row r="7220" spans="1:10">
      <c r="A7220" s="519" t="s">
        <v>7437</v>
      </c>
      <c r="B7220"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v>
      </c>
      <c r="C7220" s="519" t="s">
        <v>36466</v>
      </c>
      <c r="D7220" s="519" t="s">
        <v>36533</v>
      </c>
      <c r="E7220" s="519" t="s">
        <v>72431</v>
      </c>
      <c r="F7220" s="519" t="s">
        <v>72432</v>
      </c>
      <c r="G7220" s="519" t="s">
        <v>72434</v>
      </c>
      <c r="H7220" s="519" t="s">
        <v>36523</v>
      </c>
      <c r="I7220" s="519" t="s">
        <v>5</v>
      </c>
      <c r="J7220" s="650">
        <v>2021.09</v>
      </c>
    </row>
    <row r="7221" spans="1:10">
      <c r="A7221" s="519" t="s">
        <v>7438</v>
      </c>
      <c r="B7221"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21" s="519" t="s">
        <v>36466</v>
      </c>
      <c r="D7221" s="519" t="s">
        <v>36533</v>
      </c>
      <c r="E7221" s="519" t="s">
        <v>72431</v>
      </c>
      <c r="F7221" s="519" t="s">
        <v>72432</v>
      </c>
      <c r="G7221" s="519" t="s">
        <v>72434</v>
      </c>
      <c r="H7221" s="519" t="s">
        <v>36524</v>
      </c>
      <c r="I7221" s="519" t="s">
        <v>5</v>
      </c>
      <c r="J7221" s="650">
        <v>2415.2800000000002</v>
      </c>
    </row>
    <row r="7222" spans="1:10">
      <c r="A7222" s="519" t="s">
        <v>7439</v>
      </c>
      <c r="B7222"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v>
      </c>
      <c r="C7222" s="519" t="s">
        <v>36466</v>
      </c>
      <c r="D7222" s="519" t="s">
        <v>36533</v>
      </c>
      <c r="E7222" s="519" t="s">
        <v>72431</v>
      </c>
      <c r="F7222" s="519" t="s">
        <v>72432</v>
      </c>
      <c r="G7222" s="519" t="s">
        <v>72434</v>
      </c>
      <c r="H7222" s="519" t="s">
        <v>36524</v>
      </c>
      <c r="I7222" s="519" t="s">
        <v>5</v>
      </c>
      <c r="J7222" s="650">
        <v>2415.2800000000002</v>
      </c>
    </row>
    <row r="7223" spans="1:10">
      <c r="A7223" s="519" t="s">
        <v>7440</v>
      </c>
      <c r="B7223"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3" s="519" t="s">
        <v>36466</v>
      </c>
      <c r="D7223" s="519" t="s">
        <v>36533</v>
      </c>
      <c r="E7223" s="519" t="s">
        <v>72431</v>
      </c>
      <c r="F7223" s="519" t="s">
        <v>72432</v>
      </c>
      <c r="G7223" s="519" t="s">
        <v>72434</v>
      </c>
      <c r="H7223" s="519" t="s">
        <v>36525</v>
      </c>
      <c r="I7223" s="519" t="s">
        <v>5</v>
      </c>
      <c r="J7223" s="650">
        <v>2804.42</v>
      </c>
    </row>
    <row r="7224" spans="1:10">
      <c r="A7224" s="519" t="s">
        <v>7441</v>
      </c>
      <c r="B7224"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v>
      </c>
      <c r="C7224" s="519" t="s">
        <v>36466</v>
      </c>
      <c r="D7224" s="519" t="s">
        <v>36533</v>
      </c>
      <c r="E7224" s="519" t="s">
        <v>72431</v>
      </c>
      <c r="F7224" s="519" t="s">
        <v>72432</v>
      </c>
      <c r="G7224" s="519" t="s">
        <v>72434</v>
      </c>
      <c r="H7224" s="519" t="s">
        <v>36525</v>
      </c>
      <c r="I7224" s="519" t="s">
        <v>5</v>
      </c>
      <c r="J7224" s="650">
        <v>2804.42</v>
      </c>
    </row>
    <row r="7225" spans="1:10">
      <c r="A7225" s="519" t="s">
        <v>7442</v>
      </c>
      <c r="B7225"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5" s="519" t="s">
        <v>36466</v>
      </c>
      <c r="D7225" s="519" t="s">
        <v>36533</v>
      </c>
      <c r="E7225" s="519" t="s">
        <v>72431</v>
      </c>
      <c r="F7225" s="519" t="s">
        <v>72432</v>
      </c>
      <c r="G7225" s="519" t="s">
        <v>72434</v>
      </c>
      <c r="H7225" s="519" t="s">
        <v>36526</v>
      </c>
      <c r="I7225" s="519" t="s">
        <v>5</v>
      </c>
      <c r="J7225" s="650">
        <v>3296.18</v>
      </c>
    </row>
    <row r="7226" spans="1:10">
      <c r="A7226" s="519" t="s">
        <v>7443</v>
      </c>
      <c r="B7226"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v>
      </c>
      <c r="C7226" s="519" t="s">
        <v>36466</v>
      </c>
      <c r="D7226" s="519" t="s">
        <v>36533</v>
      </c>
      <c r="E7226" s="519" t="s">
        <v>72431</v>
      </c>
      <c r="F7226" s="519" t="s">
        <v>72432</v>
      </c>
      <c r="G7226" s="519" t="s">
        <v>72434</v>
      </c>
      <c r="H7226" s="519" t="s">
        <v>36526</v>
      </c>
      <c r="I7226" s="519" t="s">
        <v>5</v>
      </c>
      <c r="J7226" s="650">
        <v>3296.18</v>
      </c>
    </row>
    <row r="7227" spans="1:10">
      <c r="A7227" s="519" t="s">
        <v>7444</v>
      </c>
      <c r="B7227"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7" s="519" t="s">
        <v>36466</v>
      </c>
      <c r="D7227" s="519" t="s">
        <v>36533</v>
      </c>
      <c r="E7227" s="519" t="s">
        <v>72431</v>
      </c>
      <c r="F7227" s="519" t="s">
        <v>72432</v>
      </c>
      <c r="G7227" s="519" t="s">
        <v>72434</v>
      </c>
      <c r="H7227" s="519" t="s">
        <v>36527</v>
      </c>
      <c r="I7227" s="519" t="s">
        <v>5</v>
      </c>
      <c r="J7227" s="650">
        <v>3929.27</v>
      </c>
    </row>
    <row r="7228" spans="1:10">
      <c r="A7228" s="519" t="s">
        <v>7445</v>
      </c>
      <c r="B7228"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v>
      </c>
      <c r="C7228" s="519" t="s">
        <v>36466</v>
      </c>
      <c r="D7228" s="519" t="s">
        <v>36533</v>
      </c>
      <c r="E7228" s="519" t="s">
        <v>72431</v>
      </c>
      <c r="F7228" s="519" t="s">
        <v>72432</v>
      </c>
      <c r="G7228" s="519" t="s">
        <v>72434</v>
      </c>
      <c r="H7228" s="519" t="s">
        <v>36527</v>
      </c>
      <c r="I7228" s="519" t="s">
        <v>5</v>
      </c>
      <c r="J7228" s="650">
        <v>3929.27</v>
      </c>
    </row>
    <row r="7229" spans="1:10">
      <c r="A7229" s="519" t="s">
        <v>7446</v>
      </c>
      <c r="B7229"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29" s="519" t="s">
        <v>36466</v>
      </c>
      <c r="D7229" s="519" t="s">
        <v>36533</v>
      </c>
      <c r="E7229" s="519" t="s">
        <v>72431</v>
      </c>
      <c r="F7229" s="519" t="s">
        <v>72432</v>
      </c>
      <c r="G7229" s="519" t="s">
        <v>72434</v>
      </c>
      <c r="H7229" s="519" t="s">
        <v>36528</v>
      </c>
      <c r="I7229" s="519" t="s">
        <v>5</v>
      </c>
      <c r="J7229" s="650">
        <v>4508.22</v>
      </c>
    </row>
    <row r="7230" spans="1:10">
      <c r="A7230" s="519" t="s">
        <v>7447</v>
      </c>
      <c r="B7230"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v>
      </c>
      <c r="C7230" s="519" t="s">
        <v>36466</v>
      </c>
      <c r="D7230" s="519" t="s">
        <v>36533</v>
      </c>
      <c r="E7230" s="519" t="s">
        <v>72431</v>
      </c>
      <c r="F7230" s="519" t="s">
        <v>72432</v>
      </c>
      <c r="G7230" s="519" t="s">
        <v>72434</v>
      </c>
      <c r="H7230" s="519" t="s">
        <v>36528</v>
      </c>
      <c r="I7230" s="519" t="s">
        <v>5</v>
      </c>
      <c r="J7230" s="650">
        <v>4508.22</v>
      </c>
    </row>
    <row r="7231" spans="1:10">
      <c r="A7231" s="519" t="s">
        <v>7448</v>
      </c>
      <c r="B7231"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31" s="519" t="s">
        <v>36466</v>
      </c>
      <c r="D7231" s="519" t="s">
        <v>36533</v>
      </c>
      <c r="E7231" s="519" t="s">
        <v>72431</v>
      </c>
      <c r="F7231" s="519" t="s">
        <v>72432</v>
      </c>
      <c r="G7231" s="519" t="s">
        <v>72434</v>
      </c>
      <c r="H7231" s="519" t="s">
        <v>36529</v>
      </c>
      <c r="I7231" s="519" t="s">
        <v>5</v>
      </c>
      <c r="J7231" s="650">
        <v>6049.89</v>
      </c>
    </row>
    <row r="7232" spans="1:10">
      <c r="A7232" s="519" t="s">
        <v>7449</v>
      </c>
      <c r="B7232" s="519" t="str">
        <f t="shared" si="112"/>
        <v>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v>
      </c>
      <c r="C7232" s="519" t="s">
        <v>36466</v>
      </c>
      <c r="D7232" s="519" t="s">
        <v>36533</v>
      </c>
      <c r="E7232" s="519" t="s">
        <v>72431</v>
      </c>
      <c r="F7232" s="519" t="s">
        <v>72432</v>
      </c>
      <c r="G7232" s="519" t="s">
        <v>72434</v>
      </c>
      <c r="H7232" s="519" t="s">
        <v>36529</v>
      </c>
      <c r="I7232" s="519" t="s">
        <v>5</v>
      </c>
      <c r="J7232" s="650">
        <v>6049.89</v>
      </c>
    </row>
    <row r="7233" spans="1:10">
      <c r="A7233" s="519" t="s">
        <v>7450</v>
      </c>
      <c r="B7233" s="519"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3" s="519" t="s">
        <v>36468</v>
      </c>
      <c r="D7233" s="519" t="s">
        <v>36534</v>
      </c>
      <c r="E7233" s="519" t="s">
        <v>72435</v>
      </c>
      <c r="F7233" s="519" t="s">
        <v>72436</v>
      </c>
      <c r="G7233" s="519" t="s">
        <v>72437</v>
      </c>
      <c r="H7233" s="519" t="s">
        <v>72405</v>
      </c>
      <c r="I7233" s="519" t="s">
        <v>5</v>
      </c>
      <c r="J7233" s="650">
        <v>10592.51</v>
      </c>
    </row>
    <row r="7234" spans="1:10">
      <c r="A7234" s="519" t="s">
        <v>7451</v>
      </c>
      <c r="B7234" s="519" t="str">
        <f t="shared" si="112"/>
        <v>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v>
      </c>
      <c r="C7234" s="519" t="s">
        <v>36468</v>
      </c>
      <c r="D7234" s="519" t="s">
        <v>36534</v>
      </c>
      <c r="E7234" s="519" t="s">
        <v>72435</v>
      </c>
      <c r="F7234" s="519" t="s">
        <v>72436</v>
      </c>
      <c r="G7234" s="519" t="s">
        <v>72437</v>
      </c>
      <c r="H7234" s="519" t="s">
        <v>72405</v>
      </c>
      <c r="I7234" s="519" t="s">
        <v>5</v>
      </c>
      <c r="J7234" s="650">
        <v>10592.51</v>
      </c>
    </row>
    <row r="7235" spans="1:10">
      <c r="A7235" s="519" t="s">
        <v>7452</v>
      </c>
      <c r="B7235" s="519"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5" s="519" t="s">
        <v>36474</v>
      </c>
      <c r="D7235" s="519" t="s">
        <v>36535</v>
      </c>
      <c r="E7235" s="519" t="s">
        <v>36536</v>
      </c>
      <c r="F7235" s="519" t="s">
        <v>36537</v>
      </c>
      <c r="G7235" s="519" t="s">
        <v>72438</v>
      </c>
      <c r="H7235" s="519" t="s">
        <v>72439</v>
      </c>
      <c r="I7235" s="519" t="s">
        <v>5</v>
      </c>
      <c r="J7235" s="650">
        <v>1062.22</v>
      </c>
    </row>
    <row r="7236" spans="1:10">
      <c r="A7236" s="519" t="s">
        <v>7453</v>
      </c>
      <c r="B7236" s="519"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v>
      </c>
      <c r="C7236" s="519" t="s">
        <v>36474</v>
      </c>
      <c r="D7236" s="519" t="s">
        <v>36535</v>
      </c>
      <c r="E7236" s="519" t="s">
        <v>36536</v>
      </c>
      <c r="F7236" s="519" t="s">
        <v>36537</v>
      </c>
      <c r="G7236" s="519" t="s">
        <v>72438</v>
      </c>
      <c r="H7236" s="519" t="s">
        <v>72439</v>
      </c>
      <c r="I7236" s="519" t="s">
        <v>5</v>
      </c>
      <c r="J7236" s="650">
        <v>1062.22</v>
      </c>
    </row>
    <row r="7237" spans="1:10">
      <c r="A7237" s="519" t="s">
        <v>7454</v>
      </c>
      <c r="B7237" s="519"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7" s="519" t="s">
        <v>36474</v>
      </c>
      <c r="D7237" s="519" t="s">
        <v>36535</v>
      </c>
      <c r="E7237" s="519" t="s">
        <v>36536</v>
      </c>
      <c r="F7237" s="519" t="s">
        <v>36537</v>
      </c>
      <c r="G7237" s="519" t="s">
        <v>72438</v>
      </c>
      <c r="H7237" s="519" t="s">
        <v>72440</v>
      </c>
      <c r="I7237" s="519" t="s">
        <v>5</v>
      </c>
      <c r="J7237" s="650">
        <v>1168.72</v>
      </c>
    </row>
    <row r="7238" spans="1:10">
      <c r="A7238" s="519" t="s">
        <v>7455</v>
      </c>
      <c r="B7238" s="519"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v>
      </c>
      <c r="C7238" s="519" t="s">
        <v>36474</v>
      </c>
      <c r="D7238" s="519" t="s">
        <v>36535</v>
      </c>
      <c r="E7238" s="519" t="s">
        <v>36536</v>
      </c>
      <c r="F7238" s="519" t="s">
        <v>36537</v>
      </c>
      <c r="G7238" s="519" t="s">
        <v>72438</v>
      </c>
      <c r="H7238" s="519" t="s">
        <v>72440</v>
      </c>
      <c r="I7238" s="519" t="s">
        <v>5</v>
      </c>
      <c r="J7238" s="650">
        <v>1168.72</v>
      </c>
    </row>
    <row r="7239" spans="1:10">
      <c r="A7239" s="519" t="s">
        <v>7456</v>
      </c>
      <c r="B7239" s="519" t="str">
        <f t="shared" si="112"/>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39" s="519" t="s">
        <v>36474</v>
      </c>
      <c r="D7239" s="519" t="s">
        <v>36535</v>
      </c>
      <c r="E7239" s="519" t="s">
        <v>36536</v>
      </c>
      <c r="F7239" s="519" t="s">
        <v>36537</v>
      </c>
      <c r="G7239" s="519" t="s">
        <v>72438</v>
      </c>
      <c r="H7239" s="519" t="s">
        <v>72441</v>
      </c>
      <c r="I7239" s="519" t="s">
        <v>5</v>
      </c>
      <c r="J7239" s="650">
        <v>1447.17</v>
      </c>
    </row>
    <row r="7240" spans="1:10">
      <c r="A7240" s="519" t="s">
        <v>7457</v>
      </c>
      <c r="B7240" s="519" t="str">
        <f t="shared" ref="B7240:B7303" si="113">C7240&amp;D7240&amp;E7240&amp;F7240&amp;G7240&amp;H7240</f>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v>
      </c>
      <c r="C7240" s="519" t="s">
        <v>36474</v>
      </c>
      <c r="D7240" s="519" t="s">
        <v>36535</v>
      </c>
      <c r="E7240" s="519" t="s">
        <v>36536</v>
      </c>
      <c r="F7240" s="519" t="s">
        <v>36537</v>
      </c>
      <c r="G7240" s="519" t="s">
        <v>72438</v>
      </c>
      <c r="H7240" s="519" t="s">
        <v>72441</v>
      </c>
      <c r="I7240" s="519" t="s">
        <v>5</v>
      </c>
      <c r="J7240" s="650">
        <v>1447.17</v>
      </c>
    </row>
    <row r="7241" spans="1:10">
      <c r="A7241" s="519" t="s">
        <v>7458</v>
      </c>
      <c r="B7241"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41" s="519" t="s">
        <v>36474</v>
      </c>
      <c r="D7241" s="519" t="s">
        <v>36535</v>
      </c>
      <c r="E7241" s="519" t="s">
        <v>36536</v>
      </c>
      <c r="F7241" s="519" t="s">
        <v>36537</v>
      </c>
      <c r="G7241" s="519" t="s">
        <v>72438</v>
      </c>
      <c r="H7241" s="519" t="s">
        <v>72442</v>
      </c>
      <c r="I7241" s="519" t="s">
        <v>5</v>
      </c>
      <c r="J7241" s="650">
        <v>1756.11</v>
      </c>
    </row>
    <row r="7242" spans="1:10">
      <c r="A7242" s="519" t="s">
        <v>7459</v>
      </c>
      <c r="B7242"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v>
      </c>
      <c r="C7242" s="519" t="s">
        <v>36474</v>
      </c>
      <c r="D7242" s="519" t="s">
        <v>36535</v>
      </c>
      <c r="E7242" s="519" t="s">
        <v>36536</v>
      </c>
      <c r="F7242" s="519" t="s">
        <v>36537</v>
      </c>
      <c r="G7242" s="519" t="s">
        <v>72438</v>
      </c>
      <c r="H7242" s="519" t="s">
        <v>72442</v>
      </c>
      <c r="I7242" s="519" t="s">
        <v>5</v>
      </c>
      <c r="J7242" s="650">
        <v>1756.11</v>
      </c>
    </row>
    <row r="7243" spans="1:10">
      <c r="A7243" s="519" t="s">
        <v>7460</v>
      </c>
      <c r="B7243"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3" s="519" t="s">
        <v>36474</v>
      </c>
      <c r="D7243" s="519" t="s">
        <v>36535</v>
      </c>
      <c r="E7243" s="519" t="s">
        <v>36536</v>
      </c>
      <c r="F7243" s="519" t="s">
        <v>36537</v>
      </c>
      <c r="G7243" s="519" t="s">
        <v>72438</v>
      </c>
      <c r="H7243" s="519" t="s">
        <v>72443</v>
      </c>
      <c r="I7243" s="519" t="s">
        <v>5</v>
      </c>
      <c r="J7243" s="650">
        <v>2123.4299999999998</v>
      </c>
    </row>
    <row r="7244" spans="1:10">
      <c r="A7244" s="519" t="s">
        <v>7461</v>
      </c>
      <c r="B7244"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v>
      </c>
      <c r="C7244" s="519" t="s">
        <v>36474</v>
      </c>
      <c r="D7244" s="519" t="s">
        <v>36535</v>
      </c>
      <c r="E7244" s="519" t="s">
        <v>36536</v>
      </c>
      <c r="F7244" s="519" t="s">
        <v>36537</v>
      </c>
      <c r="G7244" s="519" t="s">
        <v>72438</v>
      </c>
      <c r="H7244" s="519" t="s">
        <v>72443</v>
      </c>
      <c r="I7244" s="519" t="s">
        <v>5</v>
      </c>
      <c r="J7244" s="650">
        <v>2123.4299999999998</v>
      </c>
    </row>
    <row r="7245" spans="1:10">
      <c r="A7245" s="519" t="s">
        <v>7462</v>
      </c>
      <c r="B7245"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5" s="519" t="s">
        <v>36474</v>
      </c>
      <c r="D7245" s="519" t="s">
        <v>36535</v>
      </c>
      <c r="E7245" s="519" t="s">
        <v>36536</v>
      </c>
      <c r="F7245" s="519" t="s">
        <v>36537</v>
      </c>
      <c r="G7245" s="519" t="s">
        <v>72438</v>
      </c>
      <c r="H7245" s="519" t="s">
        <v>72444</v>
      </c>
      <c r="I7245" s="519" t="s">
        <v>5</v>
      </c>
      <c r="J7245" s="650">
        <v>2539.37</v>
      </c>
    </row>
    <row r="7246" spans="1:10">
      <c r="A7246" s="519" t="s">
        <v>7463</v>
      </c>
      <c r="B7246"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v>
      </c>
      <c r="C7246" s="519" t="s">
        <v>36474</v>
      </c>
      <c r="D7246" s="519" t="s">
        <v>36535</v>
      </c>
      <c r="E7246" s="519" t="s">
        <v>36536</v>
      </c>
      <c r="F7246" s="519" t="s">
        <v>36537</v>
      </c>
      <c r="G7246" s="519" t="s">
        <v>72438</v>
      </c>
      <c r="H7246" s="519" t="s">
        <v>72444</v>
      </c>
      <c r="I7246" s="519" t="s">
        <v>5</v>
      </c>
      <c r="J7246" s="650">
        <v>2539.37</v>
      </c>
    </row>
    <row r="7247" spans="1:10">
      <c r="A7247" s="519" t="s">
        <v>7464</v>
      </c>
      <c r="B7247"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7" s="519" t="s">
        <v>36474</v>
      </c>
      <c r="D7247" s="519" t="s">
        <v>36535</v>
      </c>
      <c r="E7247" s="519" t="s">
        <v>36536</v>
      </c>
      <c r="F7247" s="519" t="s">
        <v>36537</v>
      </c>
      <c r="G7247" s="519" t="s">
        <v>72438</v>
      </c>
      <c r="H7247" s="519" t="s">
        <v>72445</v>
      </c>
      <c r="I7247" s="519" t="s">
        <v>5</v>
      </c>
      <c r="J7247" s="650">
        <v>2980.22</v>
      </c>
    </row>
    <row r="7248" spans="1:10">
      <c r="A7248" s="519" t="s">
        <v>7465</v>
      </c>
      <c r="B7248"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v>
      </c>
      <c r="C7248" s="519" t="s">
        <v>36474</v>
      </c>
      <c r="D7248" s="519" t="s">
        <v>36535</v>
      </c>
      <c r="E7248" s="519" t="s">
        <v>36536</v>
      </c>
      <c r="F7248" s="519" t="s">
        <v>36537</v>
      </c>
      <c r="G7248" s="519" t="s">
        <v>72438</v>
      </c>
      <c r="H7248" s="519" t="s">
        <v>72445</v>
      </c>
      <c r="I7248" s="519" t="s">
        <v>5</v>
      </c>
      <c r="J7248" s="650">
        <v>2980.22</v>
      </c>
    </row>
    <row r="7249" spans="1:10">
      <c r="A7249" s="519" t="s">
        <v>7466</v>
      </c>
      <c r="B7249"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49" s="519" t="s">
        <v>36474</v>
      </c>
      <c r="D7249" s="519" t="s">
        <v>36535</v>
      </c>
      <c r="E7249" s="519" t="s">
        <v>36536</v>
      </c>
      <c r="F7249" s="519" t="s">
        <v>36537</v>
      </c>
      <c r="G7249" s="519" t="s">
        <v>72438</v>
      </c>
      <c r="H7249" s="519" t="s">
        <v>72446</v>
      </c>
      <c r="I7249" s="519" t="s">
        <v>5</v>
      </c>
      <c r="J7249" s="650">
        <v>3392.09</v>
      </c>
    </row>
    <row r="7250" spans="1:10">
      <c r="A7250" s="519" t="s">
        <v>7467</v>
      </c>
      <c r="B7250"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v>
      </c>
      <c r="C7250" s="519" t="s">
        <v>36474</v>
      </c>
      <c r="D7250" s="519" t="s">
        <v>36535</v>
      </c>
      <c r="E7250" s="519" t="s">
        <v>36536</v>
      </c>
      <c r="F7250" s="519" t="s">
        <v>36537</v>
      </c>
      <c r="G7250" s="519" t="s">
        <v>72438</v>
      </c>
      <c r="H7250" s="519" t="s">
        <v>72446</v>
      </c>
      <c r="I7250" s="519" t="s">
        <v>5</v>
      </c>
      <c r="J7250" s="650">
        <v>3392.09</v>
      </c>
    </row>
    <row r="7251" spans="1:10">
      <c r="A7251" s="519" t="s">
        <v>7468</v>
      </c>
      <c r="B7251"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51" s="519" t="s">
        <v>36474</v>
      </c>
      <c r="D7251" s="519" t="s">
        <v>36535</v>
      </c>
      <c r="E7251" s="519" t="s">
        <v>36536</v>
      </c>
      <c r="F7251" s="519" t="s">
        <v>36537</v>
      </c>
      <c r="G7251" s="519" t="s">
        <v>72438</v>
      </c>
      <c r="H7251" s="519" t="s">
        <v>72447</v>
      </c>
      <c r="I7251" s="519" t="s">
        <v>5</v>
      </c>
      <c r="J7251" s="650">
        <v>4062.27</v>
      </c>
    </row>
    <row r="7252" spans="1:10">
      <c r="A7252" s="519" t="s">
        <v>7469</v>
      </c>
      <c r="B7252"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v>
      </c>
      <c r="C7252" s="519" t="s">
        <v>36474</v>
      </c>
      <c r="D7252" s="519" t="s">
        <v>36535</v>
      </c>
      <c r="E7252" s="519" t="s">
        <v>36536</v>
      </c>
      <c r="F7252" s="519" t="s">
        <v>36537</v>
      </c>
      <c r="G7252" s="519" t="s">
        <v>72438</v>
      </c>
      <c r="H7252" s="519" t="s">
        <v>72447</v>
      </c>
      <c r="I7252" s="519" t="s">
        <v>5</v>
      </c>
      <c r="J7252" s="650">
        <v>4062.27</v>
      </c>
    </row>
    <row r="7253" spans="1:10">
      <c r="A7253" s="519" t="s">
        <v>7470</v>
      </c>
      <c r="B7253"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3" s="519" t="s">
        <v>36474</v>
      </c>
      <c r="D7253" s="519" t="s">
        <v>36535</v>
      </c>
      <c r="E7253" s="519" t="s">
        <v>36536</v>
      </c>
      <c r="F7253" s="519" t="s">
        <v>36537</v>
      </c>
      <c r="G7253" s="519" t="s">
        <v>72438</v>
      </c>
      <c r="H7253" s="519" t="s">
        <v>72448</v>
      </c>
      <c r="I7253" s="519" t="s">
        <v>5</v>
      </c>
      <c r="J7253" s="650">
        <v>4395.5600000000004</v>
      </c>
    </row>
    <row r="7254" spans="1:10">
      <c r="A7254" s="519" t="s">
        <v>7471</v>
      </c>
      <c r="B7254"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v>
      </c>
      <c r="C7254" s="519" t="s">
        <v>36474</v>
      </c>
      <c r="D7254" s="519" t="s">
        <v>36535</v>
      </c>
      <c r="E7254" s="519" t="s">
        <v>36536</v>
      </c>
      <c r="F7254" s="519" t="s">
        <v>36537</v>
      </c>
      <c r="G7254" s="519" t="s">
        <v>72438</v>
      </c>
      <c r="H7254" s="519" t="s">
        <v>72448</v>
      </c>
      <c r="I7254" s="519" t="s">
        <v>5</v>
      </c>
      <c r="J7254" s="650">
        <v>4395.5600000000004</v>
      </c>
    </row>
    <row r="7255" spans="1:10">
      <c r="A7255" s="519" t="s">
        <v>7472</v>
      </c>
      <c r="B7255"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5" s="519" t="s">
        <v>36474</v>
      </c>
      <c r="D7255" s="519" t="s">
        <v>36535</v>
      </c>
      <c r="E7255" s="519" t="s">
        <v>36536</v>
      </c>
      <c r="F7255" s="519" t="s">
        <v>36537</v>
      </c>
      <c r="G7255" s="519" t="s">
        <v>72438</v>
      </c>
      <c r="H7255" s="519" t="s">
        <v>72449</v>
      </c>
      <c r="I7255" s="519" t="s">
        <v>5</v>
      </c>
      <c r="J7255" s="650">
        <v>5500.33</v>
      </c>
    </row>
    <row r="7256" spans="1:10">
      <c r="A7256" s="519" t="s">
        <v>7473</v>
      </c>
      <c r="B7256" s="519" t="str">
        <f t="shared" si="113"/>
        <v>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v>
      </c>
      <c r="C7256" s="519" t="s">
        <v>36474</v>
      </c>
      <c r="D7256" s="519" t="s">
        <v>36535</v>
      </c>
      <c r="E7256" s="519" t="s">
        <v>36536</v>
      </c>
      <c r="F7256" s="519" t="s">
        <v>36537</v>
      </c>
      <c r="G7256" s="519" t="s">
        <v>72438</v>
      </c>
      <c r="H7256" s="519" t="s">
        <v>72449</v>
      </c>
      <c r="I7256" s="519" t="s">
        <v>5</v>
      </c>
      <c r="J7256" s="650">
        <v>5500.33</v>
      </c>
    </row>
    <row r="7257" spans="1:10">
      <c r="A7257" s="519" t="s">
        <v>7474</v>
      </c>
      <c r="B7257" s="519"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7" s="519" t="s">
        <v>36538</v>
      </c>
      <c r="D7257" s="519" t="s">
        <v>36530</v>
      </c>
      <c r="E7257" s="519" t="s">
        <v>36531</v>
      </c>
      <c r="F7257" s="519" t="s">
        <v>36532</v>
      </c>
      <c r="G7257" s="519" t="s">
        <v>72450</v>
      </c>
      <c r="H7257" s="519" t="s">
        <v>72451</v>
      </c>
      <c r="I7257" s="519" t="s">
        <v>5</v>
      </c>
      <c r="J7257" s="650">
        <v>10572.07</v>
      </c>
    </row>
    <row r="7258" spans="1:10">
      <c r="A7258" s="519" t="s">
        <v>7475</v>
      </c>
      <c r="B7258" s="519"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v>
      </c>
      <c r="C7258" s="519" t="s">
        <v>36538</v>
      </c>
      <c r="D7258" s="519" t="s">
        <v>36530</v>
      </c>
      <c r="E7258" s="519" t="s">
        <v>36531</v>
      </c>
      <c r="F7258" s="519" t="s">
        <v>36532</v>
      </c>
      <c r="G7258" s="519" t="s">
        <v>72450</v>
      </c>
      <c r="H7258" s="519" t="s">
        <v>72451</v>
      </c>
      <c r="I7258" s="519" t="s">
        <v>5</v>
      </c>
      <c r="J7258" s="650">
        <v>10572.07</v>
      </c>
    </row>
    <row r="7259" spans="1:10">
      <c r="A7259" s="519" t="s">
        <v>7476</v>
      </c>
      <c r="B7259" s="519"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59" s="519" t="s">
        <v>36539</v>
      </c>
      <c r="D7259" s="519" t="s">
        <v>36540</v>
      </c>
      <c r="E7259" s="519" t="s">
        <v>36518</v>
      </c>
      <c r="F7259" s="519" t="s">
        <v>36519</v>
      </c>
      <c r="G7259" s="519" t="s">
        <v>72452</v>
      </c>
      <c r="H7259" s="519" t="s">
        <v>72453</v>
      </c>
      <c r="I7259" s="519" t="s">
        <v>5</v>
      </c>
      <c r="J7259" s="650">
        <v>13398.27</v>
      </c>
    </row>
    <row r="7260" spans="1:10">
      <c r="A7260" s="519" t="s">
        <v>7477</v>
      </c>
      <c r="B7260" s="519"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v>
      </c>
      <c r="C7260" s="519" t="s">
        <v>36539</v>
      </c>
      <c r="D7260" s="519" t="s">
        <v>36540</v>
      </c>
      <c r="E7260" s="519" t="s">
        <v>36518</v>
      </c>
      <c r="F7260" s="519" t="s">
        <v>36519</v>
      </c>
      <c r="G7260" s="519" t="s">
        <v>72452</v>
      </c>
      <c r="H7260" s="519" t="s">
        <v>72453</v>
      </c>
      <c r="I7260" s="519" t="s">
        <v>5</v>
      </c>
      <c r="J7260" s="650">
        <v>13398.27</v>
      </c>
    </row>
    <row r="7261" spans="1:10">
      <c r="A7261" s="519" t="s">
        <v>7478</v>
      </c>
      <c r="B7261" s="519"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61" s="519" t="s">
        <v>36539</v>
      </c>
      <c r="D7261" s="519" t="s">
        <v>36540</v>
      </c>
      <c r="E7261" s="519" t="s">
        <v>36518</v>
      </c>
      <c r="F7261" s="519" t="s">
        <v>36519</v>
      </c>
      <c r="G7261" s="519" t="s">
        <v>72452</v>
      </c>
      <c r="H7261" s="519" t="s">
        <v>72454</v>
      </c>
      <c r="I7261" s="519" t="s">
        <v>5</v>
      </c>
      <c r="J7261" s="650">
        <v>20315.72</v>
      </c>
    </row>
    <row r="7262" spans="1:10">
      <c r="A7262" s="519" t="s">
        <v>7479</v>
      </c>
      <c r="B7262" s="519" t="str">
        <f t="shared" si="113"/>
        <v>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v>
      </c>
      <c r="C7262" s="519" t="s">
        <v>36539</v>
      </c>
      <c r="D7262" s="519" t="s">
        <v>36540</v>
      </c>
      <c r="E7262" s="519" t="s">
        <v>36518</v>
      </c>
      <c r="F7262" s="519" t="s">
        <v>36519</v>
      </c>
      <c r="G7262" s="519" t="s">
        <v>72452</v>
      </c>
      <c r="H7262" s="519" t="s">
        <v>72454</v>
      </c>
      <c r="I7262" s="519" t="s">
        <v>5</v>
      </c>
      <c r="J7262" s="650">
        <v>20315.72</v>
      </c>
    </row>
    <row r="7263" spans="1:10">
      <c r="A7263" s="519" t="s">
        <v>7480</v>
      </c>
      <c r="B7263" s="519"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3" s="519" t="s">
        <v>36538</v>
      </c>
      <c r="D7263" s="519" t="s">
        <v>36530</v>
      </c>
      <c r="E7263" s="519" t="s">
        <v>36531</v>
      </c>
      <c r="F7263" s="519" t="s">
        <v>36532</v>
      </c>
      <c r="G7263" s="519" t="s">
        <v>72450</v>
      </c>
      <c r="H7263" s="519" t="s">
        <v>72455</v>
      </c>
      <c r="I7263" s="519" t="s">
        <v>5</v>
      </c>
      <c r="J7263" s="650">
        <v>22326.01</v>
      </c>
    </row>
    <row r="7264" spans="1:10">
      <c r="A7264" s="519" t="s">
        <v>7481</v>
      </c>
      <c r="B7264" s="519"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v>
      </c>
      <c r="C7264" s="519" t="s">
        <v>36538</v>
      </c>
      <c r="D7264" s="519" t="s">
        <v>36530</v>
      </c>
      <c r="E7264" s="519" t="s">
        <v>36531</v>
      </c>
      <c r="F7264" s="519" t="s">
        <v>36532</v>
      </c>
      <c r="G7264" s="519" t="s">
        <v>72450</v>
      </c>
      <c r="H7264" s="519" t="s">
        <v>72455</v>
      </c>
      <c r="I7264" s="519" t="s">
        <v>5</v>
      </c>
      <c r="J7264" s="650">
        <v>22326.01</v>
      </c>
    </row>
    <row r="7265" spans="1:10">
      <c r="A7265" s="519" t="s">
        <v>7482</v>
      </c>
      <c r="B7265" s="519"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5" s="519" t="s">
        <v>36538</v>
      </c>
      <c r="D7265" s="519" t="s">
        <v>36530</v>
      </c>
      <c r="E7265" s="519" t="s">
        <v>36531</v>
      </c>
      <c r="F7265" s="519" t="s">
        <v>36532</v>
      </c>
      <c r="G7265" s="519" t="s">
        <v>72450</v>
      </c>
      <c r="H7265" s="519" t="s">
        <v>72456</v>
      </c>
      <c r="I7265" s="519" t="s">
        <v>5</v>
      </c>
      <c r="J7265" s="650">
        <v>29790.68</v>
      </c>
    </row>
    <row r="7266" spans="1:10">
      <c r="A7266" s="519" t="s">
        <v>7483</v>
      </c>
      <c r="B7266" s="519" t="str">
        <f t="shared" si="113"/>
        <v>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v>
      </c>
      <c r="C7266" s="519" t="s">
        <v>36538</v>
      </c>
      <c r="D7266" s="519" t="s">
        <v>36530</v>
      </c>
      <c r="E7266" s="519" t="s">
        <v>36531</v>
      </c>
      <c r="F7266" s="519" t="s">
        <v>36532</v>
      </c>
      <c r="G7266" s="519" t="s">
        <v>72450</v>
      </c>
      <c r="H7266" s="519" t="s">
        <v>72456</v>
      </c>
      <c r="I7266" s="519" t="s">
        <v>5</v>
      </c>
      <c r="J7266" s="650">
        <v>29790.68</v>
      </c>
    </row>
    <row r="7267" spans="1:10">
      <c r="A7267" s="519" t="s">
        <v>7484</v>
      </c>
      <c r="B7267"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7" s="519" t="s">
        <v>36541</v>
      </c>
      <c r="D7267" s="519" t="s">
        <v>36533</v>
      </c>
      <c r="E7267" s="519" t="s">
        <v>36518</v>
      </c>
      <c r="F7267" s="519" t="s">
        <v>36519</v>
      </c>
      <c r="G7267" s="519" t="s">
        <v>72452</v>
      </c>
      <c r="H7267" s="519" t="s">
        <v>72457</v>
      </c>
      <c r="I7267" s="519" t="s">
        <v>5</v>
      </c>
      <c r="J7267" s="650">
        <v>1062.22</v>
      </c>
    </row>
    <row r="7268" spans="1:10">
      <c r="A7268" s="519" t="s">
        <v>7485</v>
      </c>
      <c r="B7268"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v>
      </c>
      <c r="C7268" s="519" t="s">
        <v>36541</v>
      </c>
      <c r="D7268" s="519" t="s">
        <v>36533</v>
      </c>
      <c r="E7268" s="519" t="s">
        <v>36518</v>
      </c>
      <c r="F7268" s="519" t="s">
        <v>36519</v>
      </c>
      <c r="G7268" s="519" t="s">
        <v>72452</v>
      </c>
      <c r="H7268" s="519" t="s">
        <v>72457</v>
      </c>
      <c r="I7268" s="519" t="s">
        <v>5</v>
      </c>
      <c r="J7268" s="650">
        <v>1062.22</v>
      </c>
    </row>
    <row r="7269" spans="1:10">
      <c r="A7269" s="519" t="s">
        <v>7486</v>
      </c>
      <c r="B7269"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69" s="519" t="s">
        <v>36541</v>
      </c>
      <c r="D7269" s="519" t="s">
        <v>36533</v>
      </c>
      <c r="E7269" s="519" t="s">
        <v>36518</v>
      </c>
      <c r="F7269" s="519" t="s">
        <v>36519</v>
      </c>
      <c r="G7269" s="519" t="s">
        <v>72452</v>
      </c>
      <c r="H7269" s="519" t="s">
        <v>72458</v>
      </c>
      <c r="I7269" s="519" t="s">
        <v>5</v>
      </c>
      <c r="J7269" s="650">
        <v>1168.72</v>
      </c>
    </row>
    <row r="7270" spans="1:10">
      <c r="A7270" s="519" t="s">
        <v>7487</v>
      </c>
      <c r="B7270"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v>
      </c>
      <c r="C7270" s="519" t="s">
        <v>36541</v>
      </c>
      <c r="D7270" s="519" t="s">
        <v>36533</v>
      </c>
      <c r="E7270" s="519" t="s">
        <v>36518</v>
      </c>
      <c r="F7270" s="519" t="s">
        <v>36519</v>
      </c>
      <c r="G7270" s="519" t="s">
        <v>72452</v>
      </c>
      <c r="H7270" s="519" t="s">
        <v>72458</v>
      </c>
      <c r="I7270" s="519" t="s">
        <v>5</v>
      </c>
      <c r="J7270" s="650">
        <v>1168.72</v>
      </c>
    </row>
    <row r="7271" spans="1:10">
      <c r="A7271" s="519" t="s">
        <v>7488</v>
      </c>
      <c r="B7271"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71" s="519" t="s">
        <v>36541</v>
      </c>
      <c r="D7271" s="519" t="s">
        <v>36533</v>
      </c>
      <c r="E7271" s="519" t="s">
        <v>36518</v>
      </c>
      <c r="F7271" s="519" t="s">
        <v>36519</v>
      </c>
      <c r="G7271" s="519" t="s">
        <v>72452</v>
      </c>
      <c r="H7271" s="519" t="s">
        <v>72459</v>
      </c>
      <c r="I7271" s="519" t="s">
        <v>5</v>
      </c>
      <c r="J7271" s="650">
        <v>1447.17</v>
      </c>
    </row>
    <row r="7272" spans="1:10">
      <c r="A7272" s="519" t="s">
        <v>7489</v>
      </c>
      <c r="B7272"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v>
      </c>
      <c r="C7272" s="519" t="s">
        <v>36541</v>
      </c>
      <c r="D7272" s="519" t="s">
        <v>36533</v>
      </c>
      <c r="E7272" s="519" t="s">
        <v>36518</v>
      </c>
      <c r="F7272" s="519" t="s">
        <v>36519</v>
      </c>
      <c r="G7272" s="519" t="s">
        <v>72452</v>
      </c>
      <c r="H7272" s="519" t="s">
        <v>72459</v>
      </c>
      <c r="I7272" s="519" t="s">
        <v>5</v>
      </c>
      <c r="J7272" s="650">
        <v>1447.17</v>
      </c>
    </row>
    <row r="7273" spans="1:10">
      <c r="A7273" s="519" t="s">
        <v>7490</v>
      </c>
      <c r="B7273"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3" s="519" t="s">
        <v>36541</v>
      </c>
      <c r="D7273" s="519" t="s">
        <v>36533</v>
      </c>
      <c r="E7273" s="519" t="s">
        <v>36518</v>
      </c>
      <c r="F7273" s="519" t="s">
        <v>36519</v>
      </c>
      <c r="G7273" s="519" t="s">
        <v>72452</v>
      </c>
      <c r="H7273" s="519" t="s">
        <v>72460</v>
      </c>
      <c r="I7273" s="519" t="s">
        <v>5</v>
      </c>
      <c r="J7273" s="650">
        <v>1756.57</v>
      </c>
    </row>
    <row r="7274" spans="1:10">
      <c r="A7274" s="519" t="s">
        <v>7491</v>
      </c>
      <c r="B7274"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v>
      </c>
      <c r="C7274" s="519" t="s">
        <v>36541</v>
      </c>
      <c r="D7274" s="519" t="s">
        <v>36533</v>
      </c>
      <c r="E7274" s="519" t="s">
        <v>36518</v>
      </c>
      <c r="F7274" s="519" t="s">
        <v>36519</v>
      </c>
      <c r="G7274" s="519" t="s">
        <v>72452</v>
      </c>
      <c r="H7274" s="519" t="s">
        <v>72460</v>
      </c>
      <c r="I7274" s="519" t="s">
        <v>5</v>
      </c>
      <c r="J7274" s="650">
        <v>1756.57</v>
      </c>
    </row>
    <row r="7275" spans="1:10">
      <c r="A7275" s="519" t="s">
        <v>7492</v>
      </c>
      <c r="B7275"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5" s="519" t="s">
        <v>36541</v>
      </c>
      <c r="D7275" s="519" t="s">
        <v>36533</v>
      </c>
      <c r="E7275" s="519" t="s">
        <v>36518</v>
      </c>
      <c r="F7275" s="519" t="s">
        <v>36519</v>
      </c>
      <c r="G7275" s="519" t="s">
        <v>72452</v>
      </c>
      <c r="H7275" s="519" t="s">
        <v>72461</v>
      </c>
      <c r="I7275" s="519" t="s">
        <v>5</v>
      </c>
      <c r="J7275" s="650">
        <v>2145.44</v>
      </c>
    </row>
    <row r="7276" spans="1:10">
      <c r="A7276" s="519" t="s">
        <v>7493</v>
      </c>
      <c r="B7276"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v>
      </c>
      <c r="C7276" s="519" t="s">
        <v>36541</v>
      </c>
      <c r="D7276" s="519" t="s">
        <v>36533</v>
      </c>
      <c r="E7276" s="519" t="s">
        <v>36518</v>
      </c>
      <c r="F7276" s="519" t="s">
        <v>36519</v>
      </c>
      <c r="G7276" s="519" t="s">
        <v>72452</v>
      </c>
      <c r="H7276" s="519" t="s">
        <v>72461</v>
      </c>
      <c r="I7276" s="519" t="s">
        <v>5</v>
      </c>
      <c r="J7276" s="650">
        <v>2145.44</v>
      </c>
    </row>
    <row r="7277" spans="1:10">
      <c r="A7277" s="519" t="s">
        <v>7494</v>
      </c>
      <c r="B7277"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7" s="519" t="s">
        <v>36541</v>
      </c>
      <c r="D7277" s="519" t="s">
        <v>36533</v>
      </c>
      <c r="E7277" s="519" t="s">
        <v>36518</v>
      </c>
      <c r="F7277" s="519" t="s">
        <v>36519</v>
      </c>
      <c r="G7277" s="519" t="s">
        <v>72452</v>
      </c>
      <c r="H7277" s="519" t="s">
        <v>72462</v>
      </c>
      <c r="I7277" s="519" t="s">
        <v>5</v>
      </c>
      <c r="J7277" s="650">
        <v>2564.9</v>
      </c>
    </row>
    <row r="7278" spans="1:10">
      <c r="A7278" s="519" t="s">
        <v>7495</v>
      </c>
      <c r="B7278"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v>
      </c>
      <c r="C7278" s="519" t="s">
        <v>36541</v>
      </c>
      <c r="D7278" s="519" t="s">
        <v>36533</v>
      </c>
      <c r="E7278" s="519" t="s">
        <v>36518</v>
      </c>
      <c r="F7278" s="519" t="s">
        <v>36519</v>
      </c>
      <c r="G7278" s="519" t="s">
        <v>72452</v>
      </c>
      <c r="H7278" s="519" t="s">
        <v>72462</v>
      </c>
      <c r="I7278" s="519" t="s">
        <v>5</v>
      </c>
      <c r="J7278" s="650">
        <v>2564.9</v>
      </c>
    </row>
    <row r="7279" spans="1:10">
      <c r="A7279" s="519" t="s">
        <v>7496</v>
      </c>
      <c r="B7279"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79" s="519" t="s">
        <v>36541</v>
      </c>
      <c r="D7279" s="519" t="s">
        <v>36533</v>
      </c>
      <c r="E7279" s="519" t="s">
        <v>36518</v>
      </c>
      <c r="F7279" s="519" t="s">
        <v>36519</v>
      </c>
      <c r="G7279" s="519" t="s">
        <v>72452</v>
      </c>
      <c r="H7279" s="519" t="s">
        <v>72463</v>
      </c>
      <c r="I7279" s="519" t="s">
        <v>5</v>
      </c>
      <c r="J7279" s="650">
        <v>3008.23</v>
      </c>
    </row>
    <row r="7280" spans="1:10">
      <c r="A7280" s="519" t="s">
        <v>7497</v>
      </c>
      <c r="B7280"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v>
      </c>
      <c r="C7280" s="519" t="s">
        <v>36541</v>
      </c>
      <c r="D7280" s="519" t="s">
        <v>36533</v>
      </c>
      <c r="E7280" s="519" t="s">
        <v>36518</v>
      </c>
      <c r="F7280" s="519" t="s">
        <v>36519</v>
      </c>
      <c r="G7280" s="519" t="s">
        <v>72452</v>
      </c>
      <c r="H7280" s="519" t="s">
        <v>72463</v>
      </c>
      <c r="I7280" s="519" t="s">
        <v>5</v>
      </c>
      <c r="J7280" s="650">
        <v>3008.23</v>
      </c>
    </row>
    <row r="7281" spans="1:10">
      <c r="A7281" s="519" t="s">
        <v>7498</v>
      </c>
      <c r="B7281"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81" s="519" t="s">
        <v>36541</v>
      </c>
      <c r="D7281" s="519" t="s">
        <v>36533</v>
      </c>
      <c r="E7281" s="519" t="s">
        <v>36518</v>
      </c>
      <c r="F7281" s="519" t="s">
        <v>36519</v>
      </c>
      <c r="G7281" s="519" t="s">
        <v>72452</v>
      </c>
      <c r="H7281" s="519" t="s">
        <v>72464</v>
      </c>
      <c r="I7281" s="519" t="s">
        <v>5</v>
      </c>
      <c r="J7281" s="650">
        <v>3524.43</v>
      </c>
    </row>
    <row r="7282" spans="1:10">
      <c r="A7282" s="519" t="s">
        <v>7499</v>
      </c>
      <c r="B7282"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v>
      </c>
      <c r="C7282" s="519" t="s">
        <v>36541</v>
      </c>
      <c r="D7282" s="519" t="s">
        <v>36533</v>
      </c>
      <c r="E7282" s="519" t="s">
        <v>36518</v>
      </c>
      <c r="F7282" s="519" t="s">
        <v>36519</v>
      </c>
      <c r="G7282" s="519" t="s">
        <v>72452</v>
      </c>
      <c r="H7282" s="519" t="s">
        <v>72464</v>
      </c>
      <c r="I7282" s="519" t="s">
        <v>5</v>
      </c>
      <c r="J7282" s="650">
        <v>3524.43</v>
      </c>
    </row>
    <row r="7283" spans="1:10">
      <c r="A7283" s="519" t="s">
        <v>7500</v>
      </c>
      <c r="B7283"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3" s="519" t="s">
        <v>36541</v>
      </c>
      <c r="D7283" s="519" t="s">
        <v>36533</v>
      </c>
      <c r="E7283" s="519" t="s">
        <v>36518</v>
      </c>
      <c r="F7283" s="519" t="s">
        <v>36519</v>
      </c>
      <c r="G7283" s="519" t="s">
        <v>72452</v>
      </c>
      <c r="H7283" s="519" t="s">
        <v>72465</v>
      </c>
      <c r="I7283" s="519" t="s">
        <v>5</v>
      </c>
      <c r="J7283" s="650">
        <v>4228.6499999999996</v>
      </c>
    </row>
    <row r="7284" spans="1:10">
      <c r="A7284" s="519" t="s">
        <v>7501</v>
      </c>
      <c r="B7284"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v>
      </c>
      <c r="C7284" s="519" t="s">
        <v>36541</v>
      </c>
      <c r="D7284" s="519" t="s">
        <v>36533</v>
      </c>
      <c r="E7284" s="519" t="s">
        <v>36518</v>
      </c>
      <c r="F7284" s="519" t="s">
        <v>36519</v>
      </c>
      <c r="G7284" s="519" t="s">
        <v>72452</v>
      </c>
      <c r="H7284" s="519" t="s">
        <v>72465</v>
      </c>
      <c r="I7284" s="519" t="s">
        <v>5</v>
      </c>
      <c r="J7284" s="650">
        <v>4228.6499999999996</v>
      </c>
    </row>
    <row r="7285" spans="1:10">
      <c r="A7285" s="519" t="s">
        <v>7502</v>
      </c>
      <c r="B7285"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5" s="519" t="s">
        <v>36541</v>
      </c>
      <c r="D7285" s="519" t="s">
        <v>36533</v>
      </c>
      <c r="E7285" s="519" t="s">
        <v>36518</v>
      </c>
      <c r="F7285" s="519" t="s">
        <v>36519</v>
      </c>
      <c r="G7285" s="519" t="s">
        <v>72452</v>
      </c>
      <c r="H7285" s="519" t="s">
        <v>72466</v>
      </c>
      <c r="I7285" s="519" t="s">
        <v>5</v>
      </c>
      <c r="J7285" s="650">
        <v>4837.83</v>
      </c>
    </row>
    <row r="7286" spans="1:10">
      <c r="A7286" s="519" t="s">
        <v>7503</v>
      </c>
      <c r="B7286"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v>
      </c>
      <c r="C7286" s="519" t="s">
        <v>36541</v>
      </c>
      <c r="D7286" s="519" t="s">
        <v>36533</v>
      </c>
      <c r="E7286" s="519" t="s">
        <v>36518</v>
      </c>
      <c r="F7286" s="519" t="s">
        <v>36519</v>
      </c>
      <c r="G7286" s="519" t="s">
        <v>72452</v>
      </c>
      <c r="H7286" s="519" t="s">
        <v>72466</v>
      </c>
      <c r="I7286" s="519" t="s">
        <v>5</v>
      </c>
      <c r="J7286" s="650">
        <v>4837.83</v>
      </c>
    </row>
    <row r="7287" spans="1:10">
      <c r="A7287" s="519" t="s">
        <v>7504</v>
      </c>
      <c r="B7287"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7" s="519" t="s">
        <v>36541</v>
      </c>
      <c r="D7287" s="519" t="s">
        <v>36533</v>
      </c>
      <c r="E7287" s="519" t="s">
        <v>36518</v>
      </c>
      <c r="F7287" s="519" t="s">
        <v>36519</v>
      </c>
      <c r="G7287" s="519" t="s">
        <v>72452</v>
      </c>
      <c r="H7287" s="519" t="s">
        <v>72467</v>
      </c>
      <c r="I7287" s="519" t="s">
        <v>5</v>
      </c>
      <c r="J7287" s="650">
        <v>6540.59</v>
      </c>
    </row>
    <row r="7288" spans="1:10">
      <c r="A7288" s="519" t="s">
        <v>7505</v>
      </c>
      <c r="B7288" s="519" t="str">
        <f t="shared" si="113"/>
        <v>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v>
      </c>
      <c r="C7288" s="519" t="s">
        <v>36541</v>
      </c>
      <c r="D7288" s="519" t="s">
        <v>36533</v>
      </c>
      <c r="E7288" s="519" t="s">
        <v>36518</v>
      </c>
      <c r="F7288" s="519" t="s">
        <v>36519</v>
      </c>
      <c r="G7288" s="519" t="s">
        <v>72452</v>
      </c>
      <c r="H7288" s="519" t="s">
        <v>72467</v>
      </c>
      <c r="I7288" s="519" t="s">
        <v>5</v>
      </c>
      <c r="J7288" s="650">
        <v>6540.59</v>
      </c>
    </row>
    <row r="7289" spans="1:10">
      <c r="A7289" s="519" t="s">
        <v>7506</v>
      </c>
      <c r="B7289" s="519"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89" s="519" t="s">
        <v>36538</v>
      </c>
      <c r="D7289" s="519" t="s">
        <v>36534</v>
      </c>
      <c r="E7289" s="519" t="s">
        <v>36531</v>
      </c>
      <c r="F7289" s="519" t="s">
        <v>36532</v>
      </c>
      <c r="G7289" s="519" t="s">
        <v>72450</v>
      </c>
      <c r="H7289" s="519" t="s">
        <v>72451</v>
      </c>
      <c r="I7289" s="519" t="s">
        <v>5</v>
      </c>
      <c r="J7289" s="650">
        <v>11278.69</v>
      </c>
    </row>
    <row r="7290" spans="1:10">
      <c r="A7290" s="519" t="s">
        <v>7507</v>
      </c>
      <c r="B7290" s="519" t="str">
        <f t="shared" si="113"/>
        <v>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v>
      </c>
      <c r="C7290" s="519" t="s">
        <v>36538</v>
      </c>
      <c r="D7290" s="519" t="s">
        <v>36534</v>
      </c>
      <c r="E7290" s="519" t="s">
        <v>36531</v>
      </c>
      <c r="F7290" s="519" t="s">
        <v>36532</v>
      </c>
      <c r="G7290" s="519" t="s">
        <v>72450</v>
      </c>
      <c r="H7290" s="519" t="s">
        <v>72451</v>
      </c>
      <c r="I7290" s="519" t="s">
        <v>5</v>
      </c>
      <c r="J7290" s="650">
        <v>11278.69</v>
      </c>
    </row>
    <row r="7291" spans="1:10">
      <c r="A7291" s="519" t="s">
        <v>7508</v>
      </c>
      <c r="B7291" s="519" t="str">
        <f t="shared" si="113"/>
        <v>ADICIONAL DE EXTENSAO EXCEDENTE A 1,0M,POR CADA 0,5M OU FRACAO EM TUBOS COM FLANGES SOLDADOS,CLASSE K-9,PN-10,REVESTIMENTO INTERNO COM CIMENTO ALUMINOSO,PARA ESGOTO SANITARIO,COM DIAMETRO DE 80MM.FORNECIMENTO</v>
      </c>
      <c r="C7291" s="519" t="s">
        <v>36480</v>
      </c>
      <c r="D7291" s="519" t="s">
        <v>36542</v>
      </c>
      <c r="E7291" s="519" t="s">
        <v>36543</v>
      </c>
      <c r="F7291" s="519" t="s">
        <v>36544</v>
      </c>
      <c r="I7291" s="519" t="s">
        <v>36</v>
      </c>
      <c r="J7291" s="650">
        <v>355.92</v>
      </c>
    </row>
    <row r="7292" spans="1:10">
      <c r="A7292" s="519" t="s">
        <v>7509</v>
      </c>
      <c r="B7292" s="519" t="str">
        <f t="shared" si="113"/>
        <v>ADICIONAL DE EXTENSAO EXCEDENTE A 1,0M,POR CADA 0,5M OU FRACAO EM TUBOS COM FLANGES SOLDADOS,CLASSE K-9,PN-10,REVESTIMENTO INTERNO COM CIMENTO ALUMINOSO,PARA ESGOTO SANITARIO,COM DIAMETRO DE 80MM.FORNECIMENTO</v>
      </c>
      <c r="C7292" s="519" t="s">
        <v>36480</v>
      </c>
      <c r="D7292" s="519" t="s">
        <v>36542</v>
      </c>
      <c r="E7292" s="519" t="s">
        <v>36543</v>
      </c>
      <c r="F7292" s="519" t="s">
        <v>36544</v>
      </c>
      <c r="I7292" s="519" t="s">
        <v>36</v>
      </c>
      <c r="J7292" s="650">
        <v>355.92</v>
      </c>
    </row>
    <row r="7293" spans="1:10">
      <c r="A7293" s="519" t="s">
        <v>7510</v>
      </c>
      <c r="B7293" s="519" t="str">
        <f t="shared" si="113"/>
        <v>ADICIONAL DE EXTENSAO EXCEDENTE A 1,0M,POR CADA 0,5M OU FRACAO EM TUBOS COM FLANGES SOLDADOS,CLASSE K-9,PN-10,REVESTIMENTO INTERNO COM CIMENTO ALUMINOSO,PARA ESGOTO SANITARIO,COM DIAMETRO DE 100MM.FORNECIMENTO</v>
      </c>
      <c r="C7293" s="519" t="s">
        <v>36480</v>
      </c>
      <c r="D7293" s="519" t="s">
        <v>36542</v>
      </c>
      <c r="E7293" s="519" t="s">
        <v>36543</v>
      </c>
      <c r="F7293" s="519" t="s">
        <v>36545</v>
      </c>
      <c r="I7293" s="519" t="s">
        <v>36</v>
      </c>
      <c r="J7293" s="650">
        <v>383.47</v>
      </c>
    </row>
    <row r="7294" spans="1:10">
      <c r="A7294" s="519" t="s">
        <v>7511</v>
      </c>
      <c r="B7294" s="519" t="str">
        <f t="shared" si="113"/>
        <v>ADICIONAL DE EXTENSAO EXCEDENTE A 1,0M,POR CADA 0,5M OU FRACAO EM TUBOS COM FLANGES SOLDADOS,CLASSE K-9,PN-10,REVESTIMENTO INTERNO COM CIMENTO ALUMINOSO,PARA ESGOTO SANITARIO,COM DIAMETRO DE 100MM.FORNECIMENTO</v>
      </c>
      <c r="C7294" s="519" t="s">
        <v>36480</v>
      </c>
      <c r="D7294" s="519" t="s">
        <v>36542</v>
      </c>
      <c r="E7294" s="519" t="s">
        <v>36543</v>
      </c>
      <c r="F7294" s="519" t="s">
        <v>36545</v>
      </c>
      <c r="I7294" s="519" t="s">
        <v>36</v>
      </c>
      <c r="J7294" s="650">
        <v>383.47</v>
      </c>
    </row>
    <row r="7295" spans="1:10">
      <c r="A7295" s="519" t="s">
        <v>7512</v>
      </c>
      <c r="B7295" s="519" t="str">
        <f t="shared" si="113"/>
        <v>ADICIONAL DE EXTENSAO EXCEDENTE A 1,0M,POR CADA 0,5M OU FRACAO EM TUBOS COM FLANGES SOLDADOS,CLASSE K-9,PN-10,REVESTIMENTO INTERNO COM CIMENTO ALUMINOSO,PARA ESGOTO SANITARIO,COM DIAMETRO DE 150MM.FORNECIMENTO</v>
      </c>
      <c r="C7295" s="519" t="s">
        <v>36480</v>
      </c>
      <c r="D7295" s="519" t="s">
        <v>36542</v>
      </c>
      <c r="E7295" s="519" t="s">
        <v>36543</v>
      </c>
      <c r="F7295" s="519" t="s">
        <v>36546</v>
      </c>
      <c r="I7295" s="519" t="s">
        <v>36</v>
      </c>
      <c r="J7295" s="650">
        <v>504.62</v>
      </c>
    </row>
    <row r="7296" spans="1:10">
      <c r="A7296" s="519" t="s">
        <v>7513</v>
      </c>
      <c r="B7296" s="519" t="str">
        <f t="shared" si="113"/>
        <v>ADICIONAL DE EXTENSAO EXCEDENTE A 1,0M,POR CADA 0,5M OU FRACAO EM TUBOS COM FLANGES SOLDADOS,CLASSE K-9,PN-10,REVESTIMENTO INTERNO COM CIMENTO ALUMINOSO,PARA ESGOTO SANITARIO,COM DIAMETRO DE 150MM.FORNECIMENTO</v>
      </c>
      <c r="C7296" s="519" t="s">
        <v>36480</v>
      </c>
      <c r="D7296" s="519" t="s">
        <v>36542</v>
      </c>
      <c r="E7296" s="519" t="s">
        <v>36543</v>
      </c>
      <c r="F7296" s="519" t="s">
        <v>36546</v>
      </c>
      <c r="I7296" s="519" t="s">
        <v>36</v>
      </c>
      <c r="J7296" s="650">
        <v>504.62</v>
      </c>
    </row>
    <row r="7297" spans="1:10">
      <c r="A7297" s="519" t="s">
        <v>7514</v>
      </c>
      <c r="B7297" s="519" t="str">
        <f t="shared" si="113"/>
        <v>ADICIONAL DE EXTENSAO EXCEDENTE A 1,0M,POR CADA 0,5M OU FRACAO EM TUBOS COM FLANGES SOLDADOS,CLASSE K-9,PN-10,REVESTIMENTO INTERNO COM CIMENTO ALUMINOSO,PARA ESGOTO SANITARIO,COM DIAMETRO DE 200MM.FORNECIMENTO</v>
      </c>
      <c r="C7297" s="519" t="s">
        <v>36480</v>
      </c>
      <c r="D7297" s="519" t="s">
        <v>36542</v>
      </c>
      <c r="E7297" s="519" t="s">
        <v>36543</v>
      </c>
      <c r="F7297" s="519" t="s">
        <v>36547</v>
      </c>
      <c r="I7297" s="519" t="s">
        <v>36</v>
      </c>
      <c r="J7297" s="650">
        <v>647.5</v>
      </c>
    </row>
    <row r="7298" spans="1:10">
      <c r="A7298" s="519" t="s">
        <v>7515</v>
      </c>
      <c r="B7298" s="519" t="str">
        <f t="shared" si="113"/>
        <v>ADICIONAL DE EXTENSAO EXCEDENTE A 1,0M,POR CADA 0,5M OU FRACAO EM TUBOS COM FLANGES SOLDADOS,CLASSE K-9,PN-10,REVESTIMENTO INTERNO COM CIMENTO ALUMINOSO,PARA ESGOTO SANITARIO,COM DIAMETRO DE 200MM.FORNECIMENTO</v>
      </c>
      <c r="C7298" s="519" t="s">
        <v>36480</v>
      </c>
      <c r="D7298" s="519" t="s">
        <v>36542</v>
      </c>
      <c r="E7298" s="519" t="s">
        <v>36543</v>
      </c>
      <c r="F7298" s="519" t="s">
        <v>36547</v>
      </c>
      <c r="I7298" s="519" t="s">
        <v>36</v>
      </c>
      <c r="J7298" s="650">
        <v>647.5</v>
      </c>
    </row>
    <row r="7299" spans="1:10">
      <c r="A7299" s="519" t="s">
        <v>7516</v>
      </c>
      <c r="B7299" s="519" t="str">
        <f t="shared" si="113"/>
        <v>ADICIONAL DE EXTENSAO EXCEDENTE A 1,0M,POR CADA 0,5M OU FRACAO EM TUBOS COM FLANGES SOLDADOS,CLASSE K-9,PN-10,REVESTIMENTO INTERNO COM CIMENTO ALUMINOSO,PARA ESGOTO SANITARIO,COM DIAMETRO DE 250MM.FORNECIMENTO</v>
      </c>
      <c r="C7299" s="519" t="s">
        <v>36480</v>
      </c>
      <c r="D7299" s="519" t="s">
        <v>36542</v>
      </c>
      <c r="E7299" s="519" t="s">
        <v>36543</v>
      </c>
      <c r="F7299" s="519" t="s">
        <v>36548</v>
      </c>
      <c r="I7299" s="519" t="s">
        <v>36</v>
      </c>
      <c r="J7299" s="650">
        <v>826.93</v>
      </c>
    </row>
    <row r="7300" spans="1:10">
      <c r="A7300" s="519" t="s">
        <v>7517</v>
      </c>
      <c r="B7300" s="519" t="str">
        <f t="shared" si="113"/>
        <v>ADICIONAL DE EXTENSAO EXCEDENTE A 1,0M,POR CADA 0,5M OU FRACAO EM TUBOS COM FLANGES SOLDADOS,CLASSE K-9,PN-10,REVESTIMENTO INTERNO COM CIMENTO ALUMINOSO,PARA ESGOTO SANITARIO,COM DIAMETRO DE 250MM.FORNECIMENTO</v>
      </c>
      <c r="C7300" s="519" t="s">
        <v>36480</v>
      </c>
      <c r="D7300" s="519" t="s">
        <v>36542</v>
      </c>
      <c r="E7300" s="519" t="s">
        <v>36543</v>
      </c>
      <c r="F7300" s="519" t="s">
        <v>36548</v>
      </c>
      <c r="I7300" s="519" t="s">
        <v>36</v>
      </c>
      <c r="J7300" s="650">
        <v>826.93</v>
      </c>
    </row>
    <row r="7301" spans="1:10">
      <c r="A7301" s="519" t="s">
        <v>7518</v>
      </c>
      <c r="B7301" s="519" t="str">
        <f t="shared" si="113"/>
        <v>ADICIONAL DE EXTENSAO EXCEDENTE A 1,0M,POR CADA 0,5M OU FRACAO EM TUBOS COM FLANGES SOLDADOS,CLASSE K-9,PN-10,REVESTIMENTO INTERNO COM CIMENTO ALUMINOSO,PARA ESGOTO SANITARIO,COM DIAMETRO DE 300MM.FORNECIMENTO</v>
      </c>
      <c r="C7301" s="519" t="s">
        <v>36480</v>
      </c>
      <c r="D7301" s="519" t="s">
        <v>36542</v>
      </c>
      <c r="E7301" s="519" t="s">
        <v>36543</v>
      </c>
      <c r="F7301" s="519" t="s">
        <v>36549</v>
      </c>
      <c r="I7301" s="519" t="s">
        <v>36</v>
      </c>
      <c r="J7301" s="650">
        <v>985.45</v>
      </c>
    </row>
    <row r="7302" spans="1:10">
      <c r="A7302" s="519" t="s">
        <v>7519</v>
      </c>
      <c r="B7302" s="519" t="str">
        <f t="shared" si="113"/>
        <v>ADICIONAL DE EXTENSAO EXCEDENTE A 1,0M,POR CADA 0,5M OU FRACAO EM TUBOS COM FLANGES SOLDADOS,CLASSE K-9,PN-10,REVESTIMENTO INTERNO COM CIMENTO ALUMINOSO,PARA ESGOTO SANITARIO,COM DIAMETRO DE 300MM.FORNECIMENTO</v>
      </c>
      <c r="C7302" s="519" t="s">
        <v>36480</v>
      </c>
      <c r="D7302" s="519" t="s">
        <v>36542</v>
      </c>
      <c r="E7302" s="519" t="s">
        <v>36543</v>
      </c>
      <c r="F7302" s="519" t="s">
        <v>36549</v>
      </c>
      <c r="I7302" s="519" t="s">
        <v>36</v>
      </c>
      <c r="J7302" s="650">
        <v>985.45</v>
      </c>
    </row>
    <row r="7303" spans="1:10">
      <c r="A7303" s="519" t="s">
        <v>7520</v>
      </c>
      <c r="B7303" s="519" t="str">
        <f t="shared" si="113"/>
        <v>ADICIONAL DE EXTENSAO EXCEDENTE A 1,0M,POR CADA 0,5M OU FRACAO EM TUBOS COM FLANGES SOLDADOS,CLASSE K-9,PN-10,REVESTIMENTO INTERNO COM CIMENTO ALUMINOSO,PARA ESGOTO SANITARIO,COM DIAMETRO DE 350MM.FORNECIMENTO</v>
      </c>
      <c r="C7303" s="519" t="s">
        <v>36480</v>
      </c>
      <c r="D7303" s="519" t="s">
        <v>36542</v>
      </c>
      <c r="E7303" s="519" t="s">
        <v>36543</v>
      </c>
      <c r="F7303" s="519" t="s">
        <v>36550</v>
      </c>
      <c r="I7303" s="519" t="s">
        <v>36</v>
      </c>
      <c r="J7303" s="650">
        <v>1177.95</v>
      </c>
    </row>
    <row r="7304" spans="1:10">
      <c r="A7304" s="519" t="s">
        <v>7521</v>
      </c>
      <c r="B7304" s="519" t="str">
        <f t="shared" ref="B7304:B7367" si="114">C7304&amp;D7304&amp;E7304&amp;F7304&amp;G7304&amp;H7304</f>
        <v>ADICIONAL DE EXTENSAO EXCEDENTE A 1,0M,POR CADA 0,5M OU FRACAO EM TUBOS COM FLANGES SOLDADOS,CLASSE K-9,PN-10,REVESTIMENTO INTERNO COM CIMENTO ALUMINOSO,PARA ESGOTO SANITARIO,COM DIAMETRO DE 350MM.FORNECIMENTO</v>
      </c>
      <c r="C7304" s="519" t="s">
        <v>36480</v>
      </c>
      <c r="D7304" s="519" t="s">
        <v>36542</v>
      </c>
      <c r="E7304" s="519" t="s">
        <v>36543</v>
      </c>
      <c r="F7304" s="519" t="s">
        <v>36550</v>
      </c>
      <c r="I7304" s="519" t="s">
        <v>36</v>
      </c>
      <c r="J7304" s="650">
        <v>1177.95</v>
      </c>
    </row>
    <row r="7305" spans="1:10">
      <c r="A7305" s="519" t="s">
        <v>7522</v>
      </c>
      <c r="B7305" s="519" t="str">
        <f t="shared" si="114"/>
        <v>ADICIONAL DE EXTENSAO EXCEDENTE A 1,0M,POR CADA 0,5M OU FRACAO EM TUBOS COM FLANGES SOLDADOS,CLASSE K-9,PN-10,REVESTIMENTO INTERNO COM CIMENTO ALUMINOSO,PARA ESGOTO SANITARIO,COM DIAMETRO DE 400MM.FORNECIMENTO</v>
      </c>
      <c r="C7305" s="519" t="s">
        <v>36480</v>
      </c>
      <c r="D7305" s="519" t="s">
        <v>36542</v>
      </c>
      <c r="E7305" s="519" t="s">
        <v>36543</v>
      </c>
      <c r="F7305" s="519" t="s">
        <v>36551</v>
      </c>
      <c r="I7305" s="519" t="s">
        <v>36</v>
      </c>
      <c r="J7305" s="650">
        <v>1313.38</v>
      </c>
    </row>
    <row r="7306" spans="1:10">
      <c r="A7306" s="519" t="s">
        <v>7523</v>
      </c>
      <c r="B7306" s="519" t="str">
        <f t="shared" si="114"/>
        <v>ADICIONAL DE EXTENSAO EXCEDENTE A 1,0M,POR CADA 0,5M OU FRACAO EM TUBOS COM FLANGES SOLDADOS,CLASSE K-9,PN-10,REVESTIMENTO INTERNO COM CIMENTO ALUMINOSO,PARA ESGOTO SANITARIO,COM DIAMETRO DE 400MM.FORNECIMENTO</v>
      </c>
      <c r="C7306" s="519" t="s">
        <v>36480</v>
      </c>
      <c r="D7306" s="519" t="s">
        <v>36542</v>
      </c>
      <c r="E7306" s="519" t="s">
        <v>36543</v>
      </c>
      <c r="F7306" s="519" t="s">
        <v>36551</v>
      </c>
      <c r="I7306" s="519" t="s">
        <v>36</v>
      </c>
      <c r="J7306" s="650">
        <v>1313.38</v>
      </c>
    </row>
    <row r="7307" spans="1:10">
      <c r="A7307" s="519" t="s">
        <v>7524</v>
      </c>
      <c r="B7307" s="519" t="str">
        <f t="shared" si="114"/>
        <v>ADICIONAL DE EXTENSAO EXCEDENTE A 1,0M,POR CADA 0,5M OU FRACAO EM TUBOS COM FLANGES SOLDADOS,CLASSE K-9,PN-10,REVESTIMENTO INTERNO COM CIMENTO ALUMINOSO,PARA ESGOTO SANITARIO,COM DIAMETRO DE 450MM.FORNECIMENTO</v>
      </c>
      <c r="C7307" s="519" t="s">
        <v>36480</v>
      </c>
      <c r="D7307" s="519" t="s">
        <v>36542</v>
      </c>
      <c r="E7307" s="519" t="s">
        <v>36543</v>
      </c>
      <c r="F7307" s="519" t="s">
        <v>36552</v>
      </c>
      <c r="I7307" s="519" t="s">
        <v>36</v>
      </c>
      <c r="J7307" s="650">
        <v>1514.67</v>
      </c>
    </row>
    <row r="7308" spans="1:10">
      <c r="A7308" s="519" t="s">
        <v>7525</v>
      </c>
      <c r="B7308" s="519" t="str">
        <f t="shared" si="114"/>
        <v>ADICIONAL DE EXTENSAO EXCEDENTE A 1,0M,POR CADA 0,5M OU FRACAO EM TUBOS COM FLANGES SOLDADOS,CLASSE K-9,PN-10,REVESTIMENTO INTERNO COM CIMENTO ALUMINOSO,PARA ESGOTO SANITARIO,COM DIAMETRO DE 450MM.FORNECIMENTO</v>
      </c>
      <c r="C7308" s="519" t="s">
        <v>36480</v>
      </c>
      <c r="D7308" s="519" t="s">
        <v>36542</v>
      </c>
      <c r="E7308" s="519" t="s">
        <v>36543</v>
      </c>
      <c r="F7308" s="519" t="s">
        <v>36552</v>
      </c>
      <c r="I7308" s="519" t="s">
        <v>36</v>
      </c>
      <c r="J7308" s="650">
        <v>1514.67</v>
      </c>
    </row>
    <row r="7309" spans="1:10">
      <c r="A7309" s="519" t="s">
        <v>7526</v>
      </c>
      <c r="B7309" s="519" t="str">
        <f t="shared" si="114"/>
        <v>ADICIONAL DE EXTENSAO EXCEDENTE A 1,0M,POR CADA 0,5M OU FRACAO EM TUBOS COM FLANGES SOLDADOS,CLASSE K-9,PN-10,REVESTIMENTO INTERNO COM CIMENTO ALUMINOSO,PARA ESGOTO SANITARIO,COM DIAMETRO DE 500MM.FORNECIMENTO</v>
      </c>
      <c r="C7309" s="519" t="s">
        <v>36480</v>
      </c>
      <c r="D7309" s="519" t="s">
        <v>36542</v>
      </c>
      <c r="E7309" s="519" t="s">
        <v>36543</v>
      </c>
      <c r="F7309" s="519" t="s">
        <v>36553</v>
      </c>
      <c r="I7309" s="519" t="s">
        <v>36</v>
      </c>
      <c r="J7309" s="650">
        <v>1701</v>
      </c>
    </row>
    <row r="7310" spans="1:10">
      <c r="A7310" s="519" t="s">
        <v>7527</v>
      </c>
      <c r="B7310" s="519" t="str">
        <f t="shared" si="114"/>
        <v>ADICIONAL DE EXTENSAO EXCEDENTE A 1,0M,POR CADA 0,5M OU FRACAO EM TUBOS COM FLANGES SOLDADOS,CLASSE K-9,PN-10,REVESTIMENTO INTERNO COM CIMENTO ALUMINOSO,PARA ESGOTO SANITARIO,COM DIAMETRO DE 500MM.FORNECIMENTO</v>
      </c>
      <c r="C7310" s="519" t="s">
        <v>36480</v>
      </c>
      <c r="D7310" s="519" t="s">
        <v>36542</v>
      </c>
      <c r="E7310" s="519" t="s">
        <v>36543</v>
      </c>
      <c r="F7310" s="519" t="s">
        <v>36553</v>
      </c>
      <c r="I7310" s="519" t="s">
        <v>36</v>
      </c>
      <c r="J7310" s="650">
        <v>1701</v>
      </c>
    </row>
    <row r="7311" spans="1:10">
      <c r="A7311" s="519" t="s">
        <v>7528</v>
      </c>
      <c r="B7311" s="519" t="str">
        <f t="shared" si="114"/>
        <v>ADICIONAL DE EXTENSAO EXCEDENTE A 1,0M,POR CADA 0,5M OU FRACAO EM TUBOS COM FLANGES SOLDADOS,CLASSE K-9,PN-10,REVESTIMENTO INTERNO COM CIMENTO ALUMINOSO,PARA ESGOTO SANITARIO,COM DIAMETRO DE 600MM.FORNECIMENTO</v>
      </c>
      <c r="C7311" s="519" t="s">
        <v>36480</v>
      </c>
      <c r="D7311" s="519" t="s">
        <v>36542</v>
      </c>
      <c r="E7311" s="519" t="s">
        <v>36543</v>
      </c>
      <c r="F7311" s="519" t="s">
        <v>36554</v>
      </c>
      <c r="I7311" s="519" t="s">
        <v>36</v>
      </c>
      <c r="J7311" s="650">
        <v>2225.91</v>
      </c>
    </row>
    <row r="7312" spans="1:10">
      <c r="A7312" s="519" t="s">
        <v>7529</v>
      </c>
      <c r="B7312" s="519" t="str">
        <f t="shared" si="114"/>
        <v>ADICIONAL DE EXTENSAO EXCEDENTE A 1,0M,POR CADA 0,5M OU FRACAO EM TUBOS COM FLANGES SOLDADOS,CLASSE K-9,PN-10,REVESTIMENTO INTERNO COM CIMENTO ALUMINOSO,PARA ESGOTO SANITARIO,COM DIAMETRO DE 600MM.FORNECIMENTO</v>
      </c>
      <c r="C7312" s="519" t="s">
        <v>36480</v>
      </c>
      <c r="D7312" s="519" t="s">
        <v>36542</v>
      </c>
      <c r="E7312" s="519" t="s">
        <v>36543</v>
      </c>
      <c r="F7312" s="519" t="s">
        <v>36554</v>
      </c>
      <c r="I7312" s="519" t="s">
        <v>36</v>
      </c>
      <c r="J7312" s="650">
        <v>2225.91</v>
      </c>
    </row>
    <row r="7313" spans="1:10">
      <c r="A7313" s="519" t="s">
        <v>7530</v>
      </c>
      <c r="B7313" s="519" t="str">
        <f t="shared" si="114"/>
        <v>ADICIONAL DE EXTENSAO EXCEDENTE A 1,0M,POR CADA 0,5M OU FRACAO EM TUBOS COM FLANGES ROSCADOS,CLASSE K-12,PN-10,REVESTIMENTO INTERNO COM CIMENTO ALUMINOSO,PARA ESGOTO SANITARIO,COMDIAMETRO DE 700MM.FORNECIMENTO</v>
      </c>
      <c r="C7313" s="519" t="s">
        <v>36480</v>
      </c>
      <c r="D7313" s="519" t="s">
        <v>36555</v>
      </c>
      <c r="E7313" s="519" t="s">
        <v>36556</v>
      </c>
      <c r="F7313" s="519" t="s">
        <v>36557</v>
      </c>
      <c r="I7313" s="519" t="s">
        <v>36</v>
      </c>
      <c r="J7313" s="650">
        <v>2992.18</v>
      </c>
    </row>
    <row r="7314" spans="1:10">
      <c r="A7314" s="519" t="s">
        <v>7531</v>
      </c>
      <c r="B7314" s="519" t="str">
        <f t="shared" si="114"/>
        <v>ADICIONAL DE EXTENSAO EXCEDENTE A 1,0M,POR CADA 0,5M OU FRACAO EM TUBOS COM FLANGES ROSCADOS,CLASSE K-12,PN-10,REVESTIMENTO INTERNO COM CIMENTO ALUMINOSO,PARA ESGOTO SANITARIO,COMDIAMETRO DE 700MM.FORNECIMENTO</v>
      </c>
      <c r="C7314" s="519" t="s">
        <v>36480</v>
      </c>
      <c r="D7314" s="519" t="s">
        <v>36555</v>
      </c>
      <c r="E7314" s="519" t="s">
        <v>36556</v>
      </c>
      <c r="F7314" s="519" t="s">
        <v>36557</v>
      </c>
      <c r="I7314" s="519" t="s">
        <v>36</v>
      </c>
      <c r="J7314" s="650">
        <v>2992.18</v>
      </c>
    </row>
    <row r="7315" spans="1:10">
      <c r="A7315" s="519" t="s">
        <v>7532</v>
      </c>
      <c r="B7315" s="519" t="str">
        <f t="shared" si="114"/>
        <v>ADICIONAL DE EXTENSAO EXCEDENTE A 1,0M,POR CADA 0,5M OU FRACAO EM TUBOS COM FLANGES ROSCADOS,CLASSE K-12,PN-10,REVESTIMENTO INTERNO COM CIMENTO ALUMINOSO,PARA ESGOTO SANITARIO,COMDIAMETRO DE 800MM.FORNECIMENTO</v>
      </c>
      <c r="C7315" s="519" t="s">
        <v>36480</v>
      </c>
      <c r="D7315" s="519" t="s">
        <v>36555</v>
      </c>
      <c r="E7315" s="519" t="s">
        <v>36556</v>
      </c>
      <c r="F7315" s="519" t="s">
        <v>36558</v>
      </c>
      <c r="I7315" s="519" t="s">
        <v>36</v>
      </c>
      <c r="J7315" s="650">
        <v>3571.48</v>
      </c>
    </row>
    <row r="7316" spans="1:10">
      <c r="A7316" s="519" t="s">
        <v>7533</v>
      </c>
      <c r="B7316" s="519" t="str">
        <f t="shared" si="114"/>
        <v>ADICIONAL DE EXTENSAO EXCEDENTE A 1,0M,POR CADA 0,5M OU FRACAO EM TUBOS COM FLANGES ROSCADOS,CLASSE K-12,PN-10,REVESTIMENTO INTERNO COM CIMENTO ALUMINOSO,PARA ESGOTO SANITARIO,COMDIAMETRO DE 800MM.FORNECIMENTO</v>
      </c>
      <c r="C7316" s="519" t="s">
        <v>36480</v>
      </c>
      <c r="D7316" s="519" t="s">
        <v>36555</v>
      </c>
      <c r="E7316" s="519" t="s">
        <v>36556</v>
      </c>
      <c r="F7316" s="519" t="s">
        <v>36558</v>
      </c>
      <c r="I7316" s="519" t="s">
        <v>36</v>
      </c>
      <c r="J7316" s="650">
        <v>3571.48</v>
      </c>
    </row>
    <row r="7317" spans="1:10">
      <c r="A7317" s="519" t="s">
        <v>7534</v>
      </c>
      <c r="B7317" s="519" t="str">
        <f t="shared" si="114"/>
        <v>ADICIONAL DE EXTENSAO EXCEDENTE A 1,0M,POR CADA 0,5M OU FRACAO EM TUBOS COM FLANGES ROSCADOS,CLASSE K-12,PN-10,REVESTIMENTO INTERNO COM CIMENTO ALUMINOSO,PARA ESGOTO SANITARIO,COMDIAMETRO DE 900MM.FORNECIMENTO</v>
      </c>
      <c r="C7317" s="519" t="s">
        <v>36480</v>
      </c>
      <c r="D7317" s="519" t="s">
        <v>36555</v>
      </c>
      <c r="E7317" s="519" t="s">
        <v>36556</v>
      </c>
      <c r="F7317" s="519" t="s">
        <v>36559</v>
      </c>
      <c r="I7317" s="519" t="s">
        <v>36</v>
      </c>
      <c r="J7317" s="650">
        <v>5429.42</v>
      </c>
    </row>
    <row r="7318" spans="1:10">
      <c r="A7318" s="519" t="s">
        <v>7535</v>
      </c>
      <c r="B7318" s="519" t="str">
        <f t="shared" si="114"/>
        <v>ADICIONAL DE EXTENSAO EXCEDENTE A 1,0M,POR CADA 0,5M OU FRACAO EM TUBOS COM FLANGES ROSCADOS,CLASSE K-12,PN-10,REVESTIMENTO INTERNO COM CIMENTO ALUMINOSO,PARA ESGOTO SANITARIO,COMDIAMETRO DE 900MM.FORNECIMENTO</v>
      </c>
      <c r="C7318" s="519" t="s">
        <v>36480</v>
      </c>
      <c r="D7318" s="519" t="s">
        <v>36555</v>
      </c>
      <c r="E7318" s="519" t="s">
        <v>36556</v>
      </c>
      <c r="F7318" s="519" t="s">
        <v>36559</v>
      </c>
      <c r="I7318" s="519" t="s">
        <v>36</v>
      </c>
      <c r="J7318" s="650">
        <v>5429.42</v>
      </c>
    </row>
    <row r="7319" spans="1:10">
      <c r="A7319" s="519" t="s">
        <v>7536</v>
      </c>
      <c r="B7319" s="519" t="str">
        <f t="shared" si="114"/>
        <v>ADICIONAL DE EXTENSAO EXCEDENTE A 1,0M,POR CADA 0,5M OU FRACAO EM TUBOS COM FLANGES ROSCADOS,CLASSE K-12,PN-10,REVESTIMENTO INTERNO COM CIMENTO ALUMINOSO,PARA ESGOTO SANITARIO,COMDIAMETRO DE 1000MM.FORNECIMENTO</v>
      </c>
      <c r="C7319" s="519" t="s">
        <v>36480</v>
      </c>
      <c r="D7319" s="519" t="s">
        <v>36555</v>
      </c>
      <c r="E7319" s="519" t="s">
        <v>36556</v>
      </c>
      <c r="F7319" s="519" t="s">
        <v>36560</v>
      </c>
      <c r="I7319" s="519" t="s">
        <v>36</v>
      </c>
      <c r="J7319" s="650">
        <v>6393.48</v>
      </c>
    </row>
    <row r="7320" spans="1:10">
      <c r="A7320" s="519" t="s">
        <v>7537</v>
      </c>
      <c r="B7320" s="519" t="str">
        <f t="shared" si="114"/>
        <v>ADICIONAL DE EXTENSAO EXCEDENTE A 1,0M,POR CADA 0,5M OU FRACAO EM TUBOS COM FLANGES ROSCADOS,CLASSE K-12,PN-10,REVESTIMENTO INTERNO COM CIMENTO ALUMINOSO,PARA ESGOTO SANITARIO,COMDIAMETRO DE 1000MM.FORNECIMENTO</v>
      </c>
      <c r="C7320" s="519" t="s">
        <v>36480</v>
      </c>
      <c r="D7320" s="519" t="s">
        <v>36555</v>
      </c>
      <c r="E7320" s="519" t="s">
        <v>36556</v>
      </c>
      <c r="F7320" s="519" t="s">
        <v>36560</v>
      </c>
      <c r="I7320" s="519" t="s">
        <v>36</v>
      </c>
      <c r="J7320" s="650">
        <v>6393.48</v>
      </c>
    </row>
    <row r="7321" spans="1:10">
      <c r="A7321" s="519" t="s">
        <v>7538</v>
      </c>
      <c r="B7321" s="519" t="str">
        <f t="shared" si="114"/>
        <v>ADICIONAL DE EXTENSAO EXCEDENTE A 1,0M,POR CADA 0,5M OU FRACAO EM TUBOS COM FLANGES ROSCADOS,CLASSE K-12,PN-10,REVESTIMENTO INTERNO COM CIMENTO ALUMINOSO,PARA ESGOTO SANITARIO,COMDIAMETRO DE 1200MM.FORNECIMENTO</v>
      </c>
      <c r="C7321" s="519" t="s">
        <v>36480</v>
      </c>
      <c r="D7321" s="519" t="s">
        <v>36555</v>
      </c>
      <c r="E7321" s="519" t="s">
        <v>36556</v>
      </c>
      <c r="F7321" s="519" t="s">
        <v>36561</v>
      </c>
      <c r="I7321" s="519" t="s">
        <v>36</v>
      </c>
      <c r="J7321" s="650">
        <v>8513.7199999999993</v>
      </c>
    </row>
    <row r="7322" spans="1:10">
      <c r="A7322" s="519" t="s">
        <v>7539</v>
      </c>
      <c r="B7322" s="519" t="str">
        <f t="shared" si="114"/>
        <v>ADICIONAL DE EXTENSAO EXCEDENTE A 1,0M,POR CADA 0,5M OU FRACAO EM TUBOS COM FLANGES ROSCADOS,CLASSE K-12,PN-10,REVESTIMENTO INTERNO COM CIMENTO ALUMINOSO,PARA ESGOTO SANITARIO,COMDIAMETRO DE 1200MM.FORNECIMENTO</v>
      </c>
      <c r="C7322" s="519" t="s">
        <v>36480</v>
      </c>
      <c r="D7322" s="519" t="s">
        <v>36555</v>
      </c>
      <c r="E7322" s="519" t="s">
        <v>36556</v>
      </c>
      <c r="F7322" s="519" t="s">
        <v>36561</v>
      </c>
      <c r="I7322" s="519" t="s">
        <v>36</v>
      </c>
      <c r="J7322" s="650">
        <v>8513.7199999999993</v>
      </c>
    </row>
    <row r="7323" spans="1:10">
      <c r="A7323" s="519" t="s">
        <v>7540</v>
      </c>
      <c r="B7323" s="519" t="str">
        <f t="shared" si="114"/>
        <v>ADICIONAL DE EXTENSAO EXCEDENTE A 1,0M,POR CADA 0,5M OU FRACAO EM TUBOS COM FLANGES SOLDADOS,CLASSE K-9,PN-16,REVESTIMENTO INTERNO COM CIMENTO ALUMINOSO,PARA ESGOTO SANITARIO,COM DIAMETRO DE 80MM.FORNECIMENTO</v>
      </c>
      <c r="C7323" s="519" t="s">
        <v>36480</v>
      </c>
      <c r="D7323" s="519" t="s">
        <v>36562</v>
      </c>
      <c r="E7323" s="519" t="s">
        <v>36543</v>
      </c>
      <c r="F7323" s="519" t="s">
        <v>36544</v>
      </c>
      <c r="I7323" s="519" t="s">
        <v>36</v>
      </c>
      <c r="J7323" s="650">
        <v>355.92</v>
      </c>
    </row>
    <row r="7324" spans="1:10">
      <c r="A7324" s="519" t="s">
        <v>7541</v>
      </c>
      <c r="B7324" s="519" t="str">
        <f t="shared" si="114"/>
        <v>ADICIONAL DE EXTENSAO EXCEDENTE A 1,0M,POR CADA 0,5M OU FRACAO EM TUBOS COM FLANGES SOLDADOS,CLASSE K-9,PN-16,REVESTIMENTO INTERNO COM CIMENTO ALUMINOSO,PARA ESGOTO SANITARIO,COM DIAMETRO DE 80MM.FORNECIMENTO</v>
      </c>
      <c r="C7324" s="519" t="s">
        <v>36480</v>
      </c>
      <c r="D7324" s="519" t="s">
        <v>36562</v>
      </c>
      <c r="E7324" s="519" t="s">
        <v>36543</v>
      </c>
      <c r="F7324" s="519" t="s">
        <v>36544</v>
      </c>
      <c r="I7324" s="519" t="s">
        <v>36</v>
      </c>
      <c r="J7324" s="650">
        <v>355.92</v>
      </c>
    </row>
    <row r="7325" spans="1:10">
      <c r="A7325" s="519" t="s">
        <v>7542</v>
      </c>
      <c r="B7325" s="519" t="str">
        <f t="shared" si="114"/>
        <v>ADICIONAL DE EXTENSAO EXCEDENTE A 1,0M,POR CADA 0,5M OU FRACAO EM TUBOS COM FLANGES SOLDADOS,CLASSE K-9,PN-16,REVESTIMENTO INTERNO COM CIMENTO ALUMINOSO,PARA ESGOTO SANITARIO,COM DIAMETRO DE 100MM.FORNECIMENTO</v>
      </c>
      <c r="C7325" s="519" t="s">
        <v>36480</v>
      </c>
      <c r="D7325" s="519" t="s">
        <v>36562</v>
      </c>
      <c r="E7325" s="519" t="s">
        <v>36543</v>
      </c>
      <c r="F7325" s="519" t="s">
        <v>36545</v>
      </c>
      <c r="I7325" s="519" t="s">
        <v>36</v>
      </c>
      <c r="J7325" s="650">
        <v>383.47</v>
      </c>
    </row>
    <row r="7326" spans="1:10">
      <c r="A7326" s="519" t="s">
        <v>7543</v>
      </c>
      <c r="B7326" s="519" t="str">
        <f t="shared" si="114"/>
        <v>ADICIONAL DE EXTENSAO EXCEDENTE A 1,0M,POR CADA 0,5M OU FRACAO EM TUBOS COM FLANGES SOLDADOS,CLASSE K-9,PN-16,REVESTIMENTO INTERNO COM CIMENTO ALUMINOSO,PARA ESGOTO SANITARIO,COM DIAMETRO DE 100MM.FORNECIMENTO</v>
      </c>
      <c r="C7326" s="519" t="s">
        <v>36480</v>
      </c>
      <c r="D7326" s="519" t="s">
        <v>36562</v>
      </c>
      <c r="E7326" s="519" t="s">
        <v>36543</v>
      </c>
      <c r="F7326" s="519" t="s">
        <v>36545</v>
      </c>
      <c r="I7326" s="519" t="s">
        <v>36</v>
      </c>
      <c r="J7326" s="650">
        <v>383.47</v>
      </c>
    </row>
    <row r="7327" spans="1:10">
      <c r="A7327" s="519" t="s">
        <v>7544</v>
      </c>
      <c r="B7327" s="519" t="str">
        <f t="shared" si="114"/>
        <v>ADICIONAL DE EXTENSAO EXCEDENTE A 1,0M,POR CADA 0,5M OU FRACAO EM TUBOS COM FLANGES SOLDADOS,CLASSE K-9,PN-16,REVESTIMENTO INTERNO COM CIMENTO ALUMINOSO,PARA ESGOTO SANITARIO,COM DIAMETRO DE 150MM.FORNECIMENTO</v>
      </c>
      <c r="C7327" s="519" t="s">
        <v>36480</v>
      </c>
      <c r="D7327" s="519" t="s">
        <v>36562</v>
      </c>
      <c r="E7327" s="519" t="s">
        <v>36543</v>
      </c>
      <c r="F7327" s="519" t="s">
        <v>36546</v>
      </c>
      <c r="I7327" s="519" t="s">
        <v>36</v>
      </c>
      <c r="J7327" s="650">
        <v>504.62</v>
      </c>
    </row>
    <row r="7328" spans="1:10">
      <c r="A7328" s="519" t="s">
        <v>7545</v>
      </c>
      <c r="B7328" s="519" t="str">
        <f t="shared" si="114"/>
        <v>ADICIONAL DE EXTENSAO EXCEDENTE A 1,0M,POR CADA 0,5M OU FRACAO EM TUBOS COM FLANGES SOLDADOS,CLASSE K-9,PN-16,REVESTIMENTO INTERNO COM CIMENTO ALUMINOSO,PARA ESGOTO SANITARIO,COM DIAMETRO DE 150MM.FORNECIMENTO</v>
      </c>
      <c r="C7328" s="519" t="s">
        <v>36480</v>
      </c>
      <c r="D7328" s="519" t="s">
        <v>36562</v>
      </c>
      <c r="E7328" s="519" t="s">
        <v>36543</v>
      </c>
      <c r="F7328" s="519" t="s">
        <v>36546</v>
      </c>
      <c r="I7328" s="519" t="s">
        <v>36</v>
      </c>
      <c r="J7328" s="650">
        <v>504.62</v>
      </c>
    </row>
    <row r="7329" spans="1:10">
      <c r="A7329" s="519" t="s">
        <v>7546</v>
      </c>
      <c r="B7329" s="519" t="str">
        <f t="shared" si="114"/>
        <v>ADICIONAL DE EXTENSAO EXCEDENTE A 1,0M,POR CADA 0,5M OU FRACAO EM TUBOS COM FLANGES SOLDADOS,CLASSE K-9,PN-16,REVESTIMENTO INTERNO COM CIMENTO ALUMINOSO,PARA ESGOTO SANITARIO,COM DIAMETRO DE 200MM.FORNECIMENTO</v>
      </c>
      <c r="C7329" s="519" t="s">
        <v>36480</v>
      </c>
      <c r="D7329" s="519" t="s">
        <v>36562</v>
      </c>
      <c r="E7329" s="519" t="s">
        <v>36543</v>
      </c>
      <c r="F7329" s="519" t="s">
        <v>36547</v>
      </c>
      <c r="I7329" s="519" t="s">
        <v>36</v>
      </c>
      <c r="J7329" s="650">
        <v>647.48</v>
      </c>
    </row>
    <row r="7330" spans="1:10">
      <c r="A7330" s="519" t="s">
        <v>7547</v>
      </c>
      <c r="B7330" s="519" t="str">
        <f t="shared" si="114"/>
        <v>ADICIONAL DE EXTENSAO EXCEDENTE A 1,0M,POR CADA 0,5M OU FRACAO EM TUBOS COM FLANGES SOLDADOS,CLASSE K-9,PN-16,REVESTIMENTO INTERNO COM CIMENTO ALUMINOSO,PARA ESGOTO SANITARIO,COM DIAMETRO DE 200MM.FORNECIMENTO</v>
      </c>
      <c r="C7330" s="519" t="s">
        <v>36480</v>
      </c>
      <c r="D7330" s="519" t="s">
        <v>36562</v>
      </c>
      <c r="E7330" s="519" t="s">
        <v>36543</v>
      </c>
      <c r="F7330" s="519" t="s">
        <v>36547</v>
      </c>
      <c r="I7330" s="519" t="s">
        <v>36</v>
      </c>
      <c r="J7330" s="650">
        <v>647.48</v>
      </c>
    </row>
    <row r="7331" spans="1:10">
      <c r="A7331" s="519" t="s">
        <v>7548</v>
      </c>
      <c r="B7331" s="519" t="str">
        <f t="shared" si="114"/>
        <v>ADICIONAL DE EXTENSAO EXCEDENTE A 1,0M,POR CADA 0,5M OU FRACAO EM TUBOS COM FLANGES SOLDADOS,CLASSE K-9,PN-16,REVESTIMENTO INTERNO COM CIMENTO ALUMINOSO,PARA ESGOTO SANITARIO,COM DIAMETRO DE 250MM.FORNECIMENTO</v>
      </c>
      <c r="C7331" s="519" t="s">
        <v>36480</v>
      </c>
      <c r="D7331" s="519" t="s">
        <v>36562</v>
      </c>
      <c r="E7331" s="519" t="s">
        <v>36543</v>
      </c>
      <c r="F7331" s="519" t="s">
        <v>36548</v>
      </c>
      <c r="I7331" s="519" t="s">
        <v>36</v>
      </c>
      <c r="J7331" s="650">
        <v>826.95</v>
      </c>
    </row>
    <row r="7332" spans="1:10">
      <c r="A7332" s="519" t="s">
        <v>7549</v>
      </c>
      <c r="B7332" s="519" t="str">
        <f t="shared" si="114"/>
        <v>ADICIONAL DE EXTENSAO EXCEDENTE A 1,0M,POR CADA 0,5M OU FRACAO EM TUBOS COM FLANGES SOLDADOS,CLASSE K-9,PN-16,REVESTIMENTO INTERNO COM CIMENTO ALUMINOSO,PARA ESGOTO SANITARIO,COM DIAMETRO DE 250MM.FORNECIMENTO</v>
      </c>
      <c r="C7332" s="519" t="s">
        <v>36480</v>
      </c>
      <c r="D7332" s="519" t="s">
        <v>36562</v>
      </c>
      <c r="E7332" s="519" t="s">
        <v>36543</v>
      </c>
      <c r="F7332" s="519" t="s">
        <v>36548</v>
      </c>
      <c r="I7332" s="519" t="s">
        <v>36</v>
      </c>
      <c r="J7332" s="650">
        <v>826.95</v>
      </c>
    </row>
    <row r="7333" spans="1:10">
      <c r="A7333" s="519" t="s">
        <v>7550</v>
      </c>
      <c r="B7333" s="519" t="str">
        <f t="shared" si="114"/>
        <v>ADICIONAL DE EXTENSAO EXCEDENTE A 1,0M,POR CADA 0,5M OU FRACAO EM TUBOS COM FLANGES SOLDADOS,CLASSE K-9,PN-16,REVESTIMENTO INTERNO COM CIMENTO ALUMINOSO,PARA ESGOTO SANITARIO,COM DIAMETRO DE 300MM.FORNECIMENTO</v>
      </c>
      <c r="C7333" s="519" t="s">
        <v>36480</v>
      </c>
      <c r="D7333" s="519" t="s">
        <v>36562</v>
      </c>
      <c r="E7333" s="519" t="s">
        <v>36543</v>
      </c>
      <c r="F7333" s="519" t="s">
        <v>36549</v>
      </c>
      <c r="I7333" s="519" t="s">
        <v>36</v>
      </c>
      <c r="J7333" s="650">
        <v>985.44</v>
      </c>
    </row>
    <row r="7334" spans="1:10">
      <c r="A7334" s="519" t="s">
        <v>7551</v>
      </c>
      <c r="B7334" s="519" t="str">
        <f t="shared" si="114"/>
        <v>ADICIONAL DE EXTENSAO EXCEDENTE A 1,0M,POR CADA 0,5M OU FRACAO EM TUBOS COM FLANGES SOLDADOS,CLASSE K-9,PN-16,REVESTIMENTO INTERNO COM CIMENTO ALUMINOSO,PARA ESGOTO SANITARIO,COM DIAMETRO DE 300MM.FORNECIMENTO</v>
      </c>
      <c r="C7334" s="519" t="s">
        <v>36480</v>
      </c>
      <c r="D7334" s="519" t="s">
        <v>36562</v>
      </c>
      <c r="E7334" s="519" t="s">
        <v>36543</v>
      </c>
      <c r="F7334" s="519" t="s">
        <v>36549</v>
      </c>
      <c r="I7334" s="519" t="s">
        <v>36</v>
      </c>
      <c r="J7334" s="650">
        <v>985.44</v>
      </c>
    </row>
    <row r="7335" spans="1:10">
      <c r="A7335" s="519" t="s">
        <v>7552</v>
      </c>
      <c r="B7335" s="519" t="str">
        <f t="shared" si="114"/>
        <v>ADICIONAL DE EXTENSAO EXCEDENTE A 1,0M,POR CADA 0,5M OU FRACAO EM TUBOS COM FLANGES SOLDADOS,CLASSE K-9,PN-16,REVESTIMENTO INTERNO COM CIMENTO ALUMINOSO,PARA ESGOTO SANITARIO,COM DIAMETRO DE 350MM.FORNECIMENTO</v>
      </c>
      <c r="C7335" s="519" t="s">
        <v>36480</v>
      </c>
      <c r="D7335" s="519" t="s">
        <v>36562</v>
      </c>
      <c r="E7335" s="519" t="s">
        <v>36543</v>
      </c>
      <c r="F7335" s="519" t="s">
        <v>36550</v>
      </c>
      <c r="I7335" s="519" t="s">
        <v>36</v>
      </c>
      <c r="J7335" s="650">
        <v>1177.92</v>
      </c>
    </row>
    <row r="7336" spans="1:10">
      <c r="A7336" s="519" t="s">
        <v>7553</v>
      </c>
      <c r="B7336" s="519" t="str">
        <f t="shared" si="114"/>
        <v>ADICIONAL DE EXTENSAO EXCEDENTE A 1,0M,POR CADA 0,5M OU FRACAO EM TUBOS COM FLANGES SOLDADOS,CLASSE K-9,PN-16,REVESTIMENTO INTERNO COM CIMENTO ALUMINOSO,PARA ESGOTO SANITARIO,COM DIAMETRO DE 350MM.FORNECIMENTO</v>
      </c>
      <c r="C7336" s="519" t="s">
        <v>36480</v>
      </c>
      <c r="D7336" s="519" t="s">
        <v>36562</v>
      </c>
      <c r="E7336" s="519" t="s">
        <v>36543</v>
      </c>
      <c r="F7336" s="519" t="s">
        <v>36550</v>
      </c>
      <c r="I7336" s="519" t="s">
        <v>36</v>
      </c>
      <c r="J7336" s="650">
        <v>1177.92</v>
      </c>
    </row>
    <row r="7337" spans="1:10">
      <c r="A7337" s="519" t="s">
        <v>7554</v>
      </c>
      <c r="B7337" s="519" t="str">
        <f t="shared" si="114"/>
        <v>ADICIONAL DE EXTENSAO EXCEDENTE A 1,0M,POR CADA 0,5M OU FRACAO EM TUBOS COM FLANGES SOLDADOS,CLASSE K-9,PN-16,REVESTIMENTO INTERNO COM CIMENTO ALUMINOSO,PARA ESGOTO SANITARIO,COM DIAMETRO DE 400MM.FORNECIMENTO</v>
      </c>
      <c r="C7337" s="519" t="s">
        <v>36480</v>
      </c>
      <c r="D7337" s="519" t="s">
        <v>36562</v>
      </c>
      <c r="E7337" s="519" t="s">
        <v>36543</v>
      </c>
      <c r="F7337" s="519" t="s">
        <v>36551</v>
      </c>
      <c r="I7337" s="519" t="s">
        <v>36</v>
      </c>
      <c r="J7337" s="650">
        <v>1313.39</v>
      </c>
    </row>
    <row r="7338" spans="1:10">
      <c r="A7338" s="519" t="s">
        <v>7555</v>
      </c>
      <c r="B7338" s="519" t="str">
        <f t="shared" si="114"/>
        <v>ADICIONAL DE EXTENSAO EXCEDENTE A 1,0M,POR CADA 0,5M OU FRACAO EM TUBOS COM FLANGES SOLDADOS,CLASSE K-9,PN-16,REVESTIMENTO INTERNO COM CIMENTO ALUMINOSO,PARA ESGOTO SANITARIO,COM DIAMETRO DE 400MM.FORNECIMENTO</v>
      </c>
      <c r="C7338" s="519" t="s">
        <v>36480</v>
      </c>
      <c r="D7338" s="519" t="s">
        <v>36562</v>
      </c>
      <c r="E7338" s="519" t="s">
        <v>36543</v>
      </c>
      <c r="F7338" s="519" t="s">
        <v>36551</v>
      </c>
      <c r="I7338" s="519" t="s">
        <v>36</v>
      </c>
      <c r="J7338" s="650">
        <v>1313.39</v>
      </c>
    </row>
    <row r="7339" spans="1:10">
      <c r="A7339" s="519" t="s">
        <v>7556</v>
      </c>
      <c r="B7339" s="519" t="str">
        <f t="shared" si="114"/>
        <v>ADICIONAL DE EXTENSAO EXCEDENTE A 1,0M,POR CADA 0,5M OU FRACAO EM TUBOS COM FLANGES SOLDADOS,CLASSE K-9,PN-16,REVESTIMENTO INTERNO COM CIMENTO ALUMINOSO,PARA ESGOTO SANITARIO,COM DIAMETRO DE 450MM.FORNECIMENTO</v>
      </c>
      <c r="C7339" s="519" t="s">
        <v>36480</v>
      </c>
      <c r="D7339" s="519" t="s">
        <v>36562</v>
      </c>
      <c r="E7339" s="519" t="s">
        <v>36543</v>
      </c>
      <c r="F7339" s="519" t="s">
        <v>36552</v>
      </c>
      <c r="I7339" s="519" t="s">
        <v>36</v>
      </c>
      <c r="J7339" s="650">
        <v>1514.66</v>
      </c>
    </row>
    <row r="7340" spans="1:10">
      <c r="A7340" s="519" t="s">
        <v>7557</v>
      </c>
      <c r="B7340" s="519" t="str">
        <f t="shared" si="114"/>
        <v>ADICIONAL DE EXTENSAO EXCEDENTE A 1,0M,POR CADA 0,5M OU FRACAO EM TUBOS COM FLANGES SOLDADOS,CLASSE K-9,PN-16,REVESTIMENTO INTERNO COM CIMENTO ALUMINOSO,PARA ESGOTO SANITARIO,COM DIAMETRO DE 450MM.FORNECIMENTO</v>
      </c>
      <c r="C7340" s="519" t="s">
        <v>36480</v>
      </c>
      <c r="D7340" s="519" t="s">
        <v>36562</v>
      </c>
      <c r="E7340" s="519" t="s">
        <v>36543</v>
      </c>
      <c r="F7340" s="519" t="s">
        <v>36552</v>
      </c>
      <c r="I7340" s="519" t="s">
        <v>36</v>
      </c>
      <c r="J7340" s="650">
        <v>1514.66</v>
      </c>
    </row>
    <row r="7341" spans="1:10">
      <c r="A7341" s="519" t="s">
        <v>7558</v>
      </c>
      <c r="B7341" s="519" t="str">
        <f t="shared" si="114"/>
        <v>ADICIONAL DE EXTENSAO EXCEDENTE A 1,0M,POR CADA 0,5M OU FRACAO EM TUBOS COM FLANGES SOLDADOS,CLASSE K-9,PN-16,REVESTIMENTO INTERNO COM CIMENTO ALUMINOSO,PARA ESGOTO SANITARIO,COM DIAMETRO DE 500MM.FORNECIMENTO</v>
      </c>
      <c r="C7341" s="519" t="s">
        <v>36480</v>
      </c>
      <c r="D7341" s="519" t="s">
        <v>36562</v>
      </c>
      <c r="E7341" s="519" t="s">
        <v>36543</v>
      </c>
      <c r="F7341" s="519" t="s">
        <v>36553</v>
      </c>
      <c r="I7341" s="519" t="s">
        <v>36</v>
      </c>
      <c r="J7341" s="650">
        <v>1701</v>
      </c>
    </row>
    <row r="7342" spans="1:10">
      <c r="A7342" s="519" t="s">
        <v>7559</v>
      </c>
      <c r="B7342" s="519" t="str">
        <f t="shared" si="114"/>
        <v>ADICIONAL DE EXTENSAO EXCEDENTE A 1,0M,POR CADA 0,5M OU FRACAO EM TUBOS COM FLANGES SOLDADOS,CLASSE K-9,PN-16,REVESTIMENTO INTERNO COM CIMENTO ALUMINOSO,PARA ESGOTO SANITARIO,COM DIAMETRO DE 500MM.FORNECIMENTO</v>
      </c>
      <c r="C7342" s="519" t="s">
        <v>36480</v>
      </c>
      <c r="D7342" s="519" t="s">
        <v>36562</v>
      </c>
      <c r="E7342" s="519" t="s">
        <v>36543</v>
      </c>
      <c r="F7342" s="519" t="s">
        <v>36553</v>
      </c>
      <c r="I7342" s="519" t="s">
        <v>36</v>
      </c>
      <c r="J7342" s="650">
        <v>1701</v>
      </c>
    </row>
    <row r="7343" spans="1:10">
      <c r="A7343" s="519" t="s">
        <v>7560</v>
      </c>
      <c r="B7343" s="519" t="str">
        <f t="shared" si="114"/>
        <v>ADICIONAL DE EXTENSAO EXCEDENTE A 1,0M,POR CADA 0,5M OU FRACAO EM TUBOS COM FLANGES SOLDADOS,CLASSE K-9,PN-16,REVESTIMENTO INTERNO COM CIMENTO ALUMINOSO,PARA ESGOTO SANITARIO,COM DIAMETRO DE 600MM.FORNECIMENTO</v>
      </c>
      <c r="C7343" s="519" t="s">
        <v>36480</v>
      </c>
      <c r="D7343" s="519" t="s">
        <v>36562</v>
      </c>
      <c r="E7343" s="519" t="s">
        <v>36543</v>
      </c>
      <c r="F7343" s="519" t="s">
        <v>36554</v>
      </c>
      <c r="I7343" s="519" t="s">
        <v>36</v>
      </c>
      <c r="J7343" s="650">
        <v>2225.9299999999998</v>
      </c>
    </row>
    <row r="7344" spans="1:10">
      <c r="A7344" s="519" t="s">
        <v>7561</v>
      </c>
      <c r="B7344" s="519" t="str">
        <f t="shared" si="114"/>
        <v>ADICIONAL DE EXTENSAO EXCEDENTE A 1,0M,POR CADA 0,5M OU FRACAO EM TUBOS COM FLANGES SOLDADOS,CLASSE K-9,PN-16,REVESTIMENTO INTERNO COM CIMENTO ALUMINOSO,PARA ESGOTO SANITARIO,COM DIAMETRO DE 600MM.FORNECIMENTO</v>
      </c>
      <c r="C7344" s="519" t="s">
        <v>36480</v>
      </c>
      <c r="D7344" s="519" t="s">
        <v>36562</v>
      </c>
      <c r="E7344" s="519" t="s">
        <v>36543</v>
      </c>
      <c r="F7344" s="519" t="s">
        <v>36554</v>
      </c>
      <c r="I7344" s="519" t="s">
        <v>36</v>
      </c>
      <c r="J7344" s="650">
        <v>2225.9299999999998</v>
      </c>
    </row>
    <row r="7345" spans="1:10">
      <c r="A7345" s="519" t="s">
        <v>7562</v>
      </c>
      <c r="B7345" s="519" t="str">
        <f t="shared" si="114"/>
        <v>ADICIONAL DE EXTENSAO EXCEDENTE A 1,0M,POR CADA 0,5M OU FRACAO EM TUBOS COM FLANGES ROSCADOS,CLASSE K-12,PN-16,REVESTIMENTO INTERNO COM CIMENTO ALUMINOSO,PARA ESGOTO SANITARIO,COMDIAMETRO DE 700MM.FORNECIMENTO</v>
      </c>
      <c r="C7345" s="519" t="s">
        <v>36480</v>
      </c>
      <c r="D7345" s="519" t="s">
        <v>36563</v>
      </c>
      <c r="E7345" s="519" t="s">
        <v>36556</v>
      </c>
      <c r="F7345" s="519" t="s">
        <v>36557</v>
      </c>
      <c r="I7345" s="519" t="s">
        <v>36</v>
      </c>
      <c r="J7345" s="650">
        <v>3810.1</v>
      </c>
    </row>
    <row r="7346" spans="1:10">
      <c r="A7346" s="519" t="s">
        <v>7563</v>
      </c>
      <c r="B7346" s="519" t="str">
        <f t="shared" si="114"/>
        <v>ADICIONAL DE EXTENSAO EXCEDENTE A 1,0M,POR CADA 0,5M OU FRACAO EM TUBOS COM FLANGES ROSCADOS,CLASSE K-12,PN-16,REVESTIMENTO INTERNO COM CIMENTO ALUMINOSO,PARA ESGOTO SANITARIO,COMDIAMETRO DE 700MM.FORNECIMENTO</v>
      </c>
      <c r="C7346" s="519" t="s">
        <v>36480</v>
      </c>
      <c r="D7346" s="519" t="s">
        <v>36563</v>
      </c>
      <c r="E7346" s="519" t="s">
        <v>36556</v>
      </c>
      <c r="F7346" s="519" t="s">
        <v>36557</v>
      </c>
      <c r="I7346" s="519" t="s">
        <v>36</v>
      </c>
      <c r="J7346" s="650">
        <v>3810.1</v>
      </c>
    </row>
    <row r="7347" spans="1:10">
      <c r="A7347" s="519" t="s">
        <v>7564</v>
      </c>
      <c r="B7347" s="519" t="str">
        <f t="shared" si="114"/>
        <v>ADICIONAL DE EXTENSAO EXCEDENTE A 1,0M,POR CADA 0,5M OU FRACAO EM TUBOS COM FLANGES INTEGRAL FUNDIDOS,CLASSE K-14,PN-16,REVESTIMENTO INTERNO COM CIMENTO ALUMINOSO,PARA ESGOTO SANITARIO,COM DIAMETRO DE 800MM.FORNECIMENTO</v>
      </c>
      <c r="C7347" s="519" t="s">
        <v>36480</v>
      </c>
      <c r="D7347" s="519" t="s">
        <v>36501</v>
      </c>
      <c r="E7347" s="519" t="s">
        <v>36564</v>
      </c>
      <c r="F7347" s="519" t="s">
        <v>36565</v>
      </c>
      <c r="I7347" s="519" t="s">
        <v>36</v>
      </c>
      <c r="J7347" s="650">
        <v>20215.09</v>
      </c>
    </row>
    <row r="7348" spans="1:10">
      <c r="A7348" s="519" t="s">
        <v>7565</v>
      </c>
      <c r="B7348" s="519" t="str">
        <f t="shared" si="114"/>
        <v>ADICIONAL DE EXTENSAO EXCEDENTE A 1,0M,POR CADA 0,5M OU FRACAO EM TUBOS COM FLANGES INTEGRAL FUNDIDOS,CLASSE K-14,PN-16,REVESTIMENTO INTERNO COM CIMENTO ALUMINOSO,PARA ESGOTO SANITARIO,COM DIAMETRO DE 800MM.FORNECIMENTO</v>
      </c>
      <c r="C7348" s="519" t="s">
        <v>36480</v>
      </c>
      <c r="D7348" s="519" t="s">
        <v>36501</v>
      </c>
      <c r="E7348" s="519" t="s">
        <v>36564</v>
      </c>
      <c r="F7348" s="519" t="s">
        <v>36565</v>
      </c>
      <c r="I7348" s="519" t="s">
        <v>36</v>
      </c>
      <c r="J7348" s="650">
        <v>20215.09</v>
      </c>
    </row>
    <row r="7349" spans="1:10">
      <c r="A7349" s="519" t="s">
        <v>7566</v>
      </c>
      <c r="B7349" s="519" t="str">
        <f t="shared" si="114"/>
        <v>ADICIONAL DE EXTENSAO EXCEDENTE A 1,0M,POR CADA 0,5M OU FRACAO EM TUBOS COM FLANGES INTEGRAL FUNDIDOS,CLASSE K-14,PN-16,REVESTIMENTO INTERNO COM CIMENTO ALUMINOSO,PARA ESGOTO SANITARIO,COM DIAMETRO DE 900MM.FORNECIMENTO</v>
      </c>
      <c r="C7349" s="519" t="s">
        <v>36480</v>
      </c>
      <c r="D7349" s="519" t="s">
        <v>36501</v>
      </c>
      <c r="E7349" s="519" t="s">
        <v>36564</v>
      </c>
      <c r="F7349" s="519" t="s">
        <v>36566</v>
      </c>
      <c r="I7349" s="519" t="s">
        <v>36</v>
      </c>
      <c r="J7349" s="650">
        <v>14449.36</v>
      </c>
    </row>
    <row r="7350" spans="1:10">
      <c r="A7350" s="519" t="s">
        <v>7567</v>
      </c>
      <c r="B7350" s="519" t="str">
        <f t="shared" si="114"/>
        <v>ADICIONAL DE EXTENSAO EXCEDENTE A 1,0M,POR CADA 0,5M OU FRACAO EM TUBOS COM FLANGES INTEGRAL FUNDIDOS,CLASSE K-14,PN-16,REVESTIMENTO INTERNO COM CIMENTO ALUMINOSO,PARA ESGOTO SANITARIO,COM DIAMETRO DE 900MM.FORNECIMENTO</v>
      </c>
      <c r="C7350" s="519" t="s">
        <v>36480</v>
      </c>
      <c r="D7350" s="519" t="s">
        <v>36501</v>
      </c>
      <c r="E7350" s="519" t="s">
        <v>36564</v>
      </c>
      <c r="F7350" s="519" t="s">
        <v>36566</v>
      </c>
      <c r="I7350" s="519" t="s">
        <v>36</v>
      </c>
      <c r="J7350" s="650">
        <v>14449.36</v>
      </c>
    </row>
    <row r="7351" spans="1:10">
      <c r="A7351" s="519" t="s">
        <v>7568</v>
      </c>
      <c r="B7351" s="519" t="str">
        <f t="shared" si="114"/>
        <v>ADICIONAL DE EXTENSAO EXCEDENTE A 1,0M,POR CADA 0,5M OU FRACAO EM TUBOS COM FLANGES INTEGRAL FUNDIDOS,CLASSE K-14,PN-16,REVESTIMENTO INTERNO COM CIMENTO ALUMINOSO,PARA ESGOTO SANITARIO,COM DIAMETRO DE 1000MM.FORNECIMENTO</v>
      </c>
      <c r="C7351" s="519" t="s">
        <v>36480</v>
      </c>
      <c r="D7351" s="519" t="s">
        <v>36501</v>
      </c>
      <c r="E7351" s="519" t="s">
        <v>36564</v>
      </c>
      <c r="F7351" s="519" t="s">
        <v>36567</v>
      </c>
      <c r="I7351" s="519" t="s">
        <v>36</v>
      </c>
      <c r="J7351" s="650">
        <v>22311.11</v>
      </c>
    </row>
    <row r="7352" spans="1:10">
      <c r="A7352" s="519" t="s">
        <v>7569</v>
      </c>
      <c r="B7352" s="519" t="str">
        <f t="shared" si="114"/>
        <v>ADICIONAL DE EXTENSAO EXCEDENTE A 1,0M,POR CADA 0,5M OU FRACAO EM TUBOS COM FLANGES INTEGRAL FUNDIDOS,CLASSE K-14,PN-16,REVESTIMENTO INTERNO COM CIMENTO ALUMINOSO,PARA ESGOTO SANITARIO,COM DIAMETRO DE 1000MM.FORNECIMENTO</v>
      </c>
      <c r="C7352" s="519" t="s">
        <v>36480</v>
      </c>
      <c r="D7352" s="519" t="s">
        <v>36501</v>
      </c>
      <c r="E7352" s="519" t="s">
        <v>36564</v>
      </c>
      <c r="F7352" s="519" t="s">
        <v>36567</v>
      </c>
      <c r="I7352" s="519" t="s">
        <v>36</v>
      </c>
      <c r="J7352" s="650">
        <v>22311.11</v>
      </c>
    </row>
    <row r="7353" spans="1:10">
      <c r="A7353" s="519" t="s">
        <v>7570</v>
      </c>
      <c r="B7353" s="519" t="str">
        <f t="shared" si="114"/>
        <v>ADICIONAL DE EXTENSAO EXCEDENTE A 1,0M,POR CADA 0,5M OU FRACAO EM TUBOS COM FLANGES INTEGRAL FUNDIDOS,CLASSE K-14,PN-16,REVESTIMENTO INTERNO COM CIMENTO ALUMINOSO,PARA ESGOTO SANITARIO,COM DIAMETRO DE 1200MM.FORNECIMENTO</v>
      </c>
      <c r="C7353" s="519" t="s">
        <v>36480</v>
      </c>
      <c r="D7353" s="519" t="s">
        <v>36501</v>
      </c>
      <c r="E7353" s="519" t="s">
        <v>36564</v>
      </c>
      <c r="F7353" s="519" t="s">
        <v>36568</v>
      </c>
      <c r="I7353" s="519" t="s">
        <v>36</v>
      </c>
      <c r="J7353" s="650">
        <v>21877.53</v>
      </c>
    </row>
    <row r="7354" spans="1:10">
      <c r="A7354" s="519" t="s">
        <v>7571</v>
      </c>
      <c r="B7354" s="519" t="str">
        <f t="shared" si="114"/>
        <v>ADICIONAL DE EXTENSAO EXCEDENTE A 1,0M,POR CADA 0,5M OU FRACAO EM TUBOS COM FLANGES INTEGRAL FUNDIDOS,CLASSE K-14,PN-16,REVESTIMENTO INTERNO COM CIMENTO ALUMINOSO,PARA ESGOTO SANITARIO,COM DIAMETRO DE 1200MM.FORNECIMENTO</v>
      </c>
      <c r="C7354" s="519" t="s">
        <v>36480</v>
      </c>
      <c r="D7354" s="519" t="s">
        <v>36501</v>
      </c>
      <c r="E7354" s="519" t="s">
        <v>36564</v>
      </c>
      <c r="F7354" s="519" t="s">
        <v>36568</v>
      </c>
      <c r="I7354" s="519" t="s">
        <v>36</v>
      </c>
      <c r="J7354" s="650">
        <v>21877.53</v>
      </c>
    </row>
    <row r="7355" spans="1:10">
      <c r="A7355" s="519" t="s">
        <v>7572</v>
      </c>
      <c r="B7355" s="519" t="str">
        <f t="shared" si="114"/>
        <v>TUBO DE POLIETILENO DE ALTA DENSIDADE(PEAD),RESINA PE80/100,NORMA ISO 4427,CLASSE PN-4,DE=63MM.FORNECIMENTO</v>
      </c>
      <c r="C7355" s="519" t="s">
        <v>36569</v>
      </c>
      <c r="D7355" s="519" t="s">
        <v>36570</v>
      </c>
      <c r="I7355" s="519" t="s">
        <v>36</v>
      </c>
      <c r="J7355" s="650">
        <v>17.350000000000001</v>
      </c>
    </row>
    <row r="7356" spans="1:10">
      <c r="A7356" s="519" t="s">
        <v>7573</v>
      </c>
      <c r="B7356" s="519" t="str">
        <f t="shared" si="114"/>
        <v>TUBO DE POLIETILENO DE ALTA DENSIDADE(PEAD),RESINA PE80/100,NORMA ISO 4427,CLASSE PN-4,DE=63MM.FORNECIMENTO</v>
      </c>
      <c r="C7356" s="519" t="s">
        <v>36569</v>
      </c>
      <c r="D7356" s="519" t="s">
        <v>36570</v>
      </c>
      <c r="I7356" s="519" t="s">
        <v>36</v>
      </c>
      <c r="J7356" s="650">
        <v>17.350000000000001</v>
      </c>
    </row>
    <row r="7357" spans="1:10">
      <c r="A7357" s="519" t="s">
        <v>7574</v>
      </c>
      <c r="B7357" s="519" t="str">
        <f t="shared" si="114"/>
        <v>TUBO DE POLIETILENO DE ALTA DENSIDADE(PEAD),RESINA PE80/100,NORMA ISO 4427,CLASSE PN-4,DE=75MM.FORNECIMENTO</v>
      </c>
      <c r="C7357" s="519" t="s">
        <v>36569</v>
      </c>
      <c r="D7357" s="519" t="s">
        <v>36571</v>
      </c>
      <c r="I7357" s="519" t="s">
        <v>36</v>
      </c>
      <c r="J7357" s="650">
        <v>22.18</v>
      </c>
    </row>
    <row r="7358" spans="1:10">
      <c r="A7358" s="519" t="s">
        <v>7575</v>
      </c>
      <c r="B7358" s="519" t="str">
        <f t="shared" si="114"/>
        <v>TUBO DE POLIETILENO DE ALTA DENSIDADE(PEAD),RESINA PE80/100,NORMA ISO 4427,CLASSE PN-4,DE=75MM.FORNECIMENTO</v>
      </c>
      <c r="C7358" s="519" t="s">
        <v>36569</v>
      </c>
      <c r="D7358" s="519" t="s">
        <v>36571</v>
      </c>
      <c r="I7358" s="519" t="s">
        <v>36</v>
      </c>
      <c r="J7358" s="650">
        <v>22.18</v>
      </c>
    </row>
    <row r="7359" spans="1:10">
      <c r="A7359" s="519" t="s">
        <v>7576</v>
      </c>
      <c r="B7359" s="519" t="str">
        <f t="shared" si="114"/>
        <v>TUBO DE POLIETILENO DE ALTA DENSIDADE(PEAD),RESINA PE80/100,NORMA ISO 4427, CLASSE PN-4, DE=90MM. FORNECIMENTO</v>
      </c>
      <c r="C7359" s="519" t="s">
        <v>36569</v>
      </c>
      <c r="D7359" s="519" t="s">
        <v>36572</v>
      </c>
      <c r="I7359" s="519" t="s">
        <v>36</v>
      </c>
      <c r="J7359" s="650">
        <v>34.4</v>
      </c>
    </row>
    <row r="7360" spans="1:10">
      <c r="A7360" s="519" t="s">
        <v>7577</v>
      </c>
      <c r="B7360" s="519" t="str">
        <f t="shared" si="114"/>
        <v>TUBO DE POLIETILENO DE ALTA DENSIDADE(PEAD),RESINA PE80/100,NORMA ISO 4427, CLASSE PN-4, DE=90MM. FORNECIMENTO</v>
      </c>
      <c r="C7360" s="519" t="s">
        <v>36569</v>
      </c>
      <c r="D7360" s="519" t="s">
        <v>36572</v>
      </c>
      <c r="I7360" s="519" t="s">
        <v>36</v>
      </c>
      <c r="J7360" s="650">
        <v>34.4</v>
      </c>
    </row>
    <row r="7361" spans="1:10">
      <c r="A7361" s="519" t="s">
        <v>7578</v>
      </c>
      <c r="B7361" s="519" t="str">
        <f t="shared" si="114"/>
        <v>TUBO DE POLIETILENO DE ALTA DENSIDADE(PEAD),RESINA PE80/100,NORMA ISO 4427, CLASSE PN-4, DE=110MM. FORNECIMENTO</v>
      </c>
      <c r="C7361" s="519" t="s">
        <v>36569</v>
      </c>
      <c r="D7361" s="519" t="s">
        <v>36573</v>
      </c>
      <c r="I7361" s="519" t="s">
        <v>36</v>
      </c>
      <c r="J7361" s="650">
        <v>50.88</v>
      </c>
    </row>
    <row r="7362" spans="1:10">
      <c r="A7362" s="519" t="s">
        <v>7579</v>
      </c>
      <c r="B7362" s="519" t="str">
        <f t="shared" si="114"/>
        <v>TUBO DE POLIETILENO DE ALTA DENSIDADE(PEAD),RESINA PE80/100,NORMA ISO 4427, CLASSE PN-4, DE=110MM. FORNECIMENTO</v>
      </c>
      <c r="C7362" s="519" t="s">
        <v>36569</v>
      </c>
      <c r="D7362" s="519" t="s">
        <v>36573</v>
      </c>
      <c r="I7362" s="519" t="s">
        <v>36</v>
      </c>
      <c r="J7362" s="650">
        <v>50.88</v>
      </c>
    </row>
    <row r="7363" spans="1:10">
      <c r="A7363" s="519" t="s">
        <v>7580</v>
      </c>
      <c r="B7363" s="519" t="str">
        <f t="shared" si="114"/>
        <v>TUBO DE POLIETILENO DE ALTA DENSIDADE(PEAD),RESINA PE80/100,NORMA ISO 4427, CLASSE PN-4, DE=125MM. FORNECIMENTO</v>
      </c>
      <c r="C7363" s="519" t="s">
        <v>36569</v>
      </c>
      <c r="D7363" s="519" t="s">
        <v>36574</v>
      </c>
      <c r="I7363" s="519" t="s">
        <v>36</v>
      </c>
      <c r="J7363" s="650">
        <v>65.67</v>
      </c>
    </row>
    <row r="7364" spans="1:10">
      <c r="A7364" s="519" t="s">
        <v>7581</v>
      </c>
      <c r="B7364" s="519" t="str">
        <f t="shared" si="114"/>
        <v>TUBO DE POLIETILENO DE ALTA DENSIDADE(PEAD),RESINA PE80/100,NORMA ISO 4427, CLASSE PN-4, DE=125MM. FORNECIMENTO</v>
      </c>
      <c r="C7364" s="519" t="s">
        <v>36569</v>
      </c>
      <c r="D7364" s="519" t="s">
        <v>36574</v>
      </c>
      <c r="I7364" s="519" t="s">
        <v>36</v>
      </c>
      <c r="J7364" s="650">
        <v>65.67</v>
      </c>
    </row>
    <row r="7365" spans="1:10">
      <c r="A7365" s="519" t="s">
        <v>7582</v>
      </c>
      <c r="B7365" s="519" t="str">
        <f t="shared" si="114"/>
        <v>TUBO DE POLIETILENO DE ALTA DENSIDADE(PEAD),RESINA PE80/100,NORMA ISO 4427, CLASSE PN-4, DE=140MM. FORNECIMENTO</v>
      </c>
      <c r="C7365" s="519" t="s">
        <v>36569</v>
      </c>
      <c r="D7365" s="519" t="s">
        <v>36575</v>
      </c>
      <c r="I7365" s="519" t="s">
        <v>36</v>
      </c>
      <c r="J7365" s="650">
        <v>81.760000000000005</v>
      </c>
    </row>
    <row r="7366" spans="1:10">
      <c r="A7366" s="519" t="s">
        <v>7583</v>
      </c>
      <c r="B7366" s="519" t="str">
        <f t="shared" si="114"/>
        <v>TUBO DE POLIETILENO DE ALTA DENSIDADE(PEAD),RESINA PE80/100,NORMA ISO 4427, CLASSE PN-4, DE=140MM. FORNECIMENTO</v>
      </c>
      <c r="C7366" s="519" t="s">
        <v>36569</v>
      </c>
      <c r="D7366" s="519" t="s">
        <v>36575</v>
      </c>
      <c r="I7366" s="519" t="s">
        <v>36</v>
      </c>
      <c r="J7366" s="650">
        <v>81.760000000000005</v>
      </c>
    </row>
    <row r="7367" spans="1:10">
      <c r="A7367" s="519" t="s">
        <v>7584</v>
      </c>
      <c r="B7367" s="519" t="str">
        <f t="shared" si="114"/>
        <v>TUBO DE POLIETILENO DE ALTA DENSIDADE(PEAD),RESINA PE80/100,NORMA ISO 4427, CLASSE PN-4, DE=160MM. FORNECIMENTO</v>
      </c>
      <c r="C7367" s="519" t="s">
        <v>36569</v>
      </c>
      <c r="D7367" s="519" t="s">
        <v>36576</v>
      </c>
      <c r="I7367" s="519" t="s">
        <v>36</v>
      </c>
      <c r="J7367" s="650">
        <v>82.28</v>
      </c>
    </row>
    <row r="7368" spans="1:10">
      <c r="A7368" s="519" t="s">
        <v>7585</v>
      </c>
      <c r="B7368" s="519" t="str">
        <f t="shared" ref="B7368:B7431" si="115">C7368&amp;D7368&amp;E7368&amp;F7368&amp;G7368&amp;H7368</f>
        <v>TUBO DE POLIETILENO DE ALTA DENSIDADE(PEAD),RESINA PE80/100,NORMA ISO 4427, CLASSE PN-4, DE=160MM. FORNECIMENTO</v>
      </c>
      <c r="C7368" s="519" t="s">
        <v>36569</v>
      </c>
      <c r="D7368" s="519" t="s">
        <v>36576</v>
      </c>
      <c r="I7368" s="519" t="s">
        <v>36</v>
      </c>
      <c r="J7368" s="650">
        <v>82.28</v>
      </c>
    </row>
    <row r="7369" spans="1:10">
      <c r="A7369" s="519" t="s">
        <v>7586</v>
      </c>
      <c r="B7369" s="519" t="str">
        <f t="shared" si="115"/>
        <v>TUBO DE POLIETILENO DE ALTA DENSIDADE(PEAD),RESINA PE80/100,NORMA ISO 4427, CLASSE PN-4, DE=180MM. FORNECIMENTO</v>
      </c>
      <c r="C7369" s="519" t="s">
        <v>36569</v>
      </c>
      <c r="D7369" s="519" t="s">
        <v>36577</v>
      </c>
      <c r="I7369" s="519" t="s">
        <v>36</v>
      </c>
      <c r="J7369" s="650">
        <v>123.52</v>
      </c>
    </row>
    <row r="7370" spans="1:10">
      <c r="A7370" s="519" t="s">
        <v>7587</v>
      </c>
      <c r="B7370" s="519" t="str">
        <f t="shared" si="115"/>
        <v>TUBO DE POLIETILENO DE ALTA DENSIDADE(PEAD),RESINA PE80/100,NORMA ISO 4427, CLASSE PN-4, DE=180MM. FORNECIMENTO</v>
      </c>
      <c r="C7370" s="519" t="s">
        <v>36569</v>
      </c>
      <c r="D7370" s="519" t="s">
        <v>36577</v>
      </c>
      <c r="I7370" s="519" t="s">
        <v>36</v>
      </c>
      <c r="J7370" s="650">
        <v>123.52</v>
      </c>
    </row>
    <row r="7371" spans="1:10">
      <c r="A7371" s="519" t="s">
        <v>7588</v>
      </c>
      <c r="B7371" s="519" t="str">
        <f t="shared" si="115"/>
        <v>TUBO DE POLIETILENO DE ALTA DENSIDADE(PEAD),RESINA PE80/100,NORMA ISO 4427, CLASSE PN-4, DE=200MM. FORNECIMENTO</v>
      </c>
      <c r="C7371" s="519" t="s">
        <v>36569</v>
      </c>
      <c r="D7371" s="519" t="s">
        <v>36578</v>
      </c>
      <c r="I7371" s="519" t="s">
        <v>36</v>
      </c>
      <c r="J7371" s="650">
        <v>130.56</v>
      </c>
    </row>
    <row r="7372" spans="1:10">
      <c r="A7372" s="519" t="s">
        <v>7589</v>
      </c>
      <c r="B7372" s="519" t="str">
        <f t="shared" si="115"/>
        <v>TUBO DE POLIETILENO DE ALTA DENSIDADE(PEAD),RESINA PE80/100,NORMA ISO 4427, CLASSE PN-4, DE=200MM. FORNECIMENTO</v>
      </c>
      <c r="C7372" s="519" t="s">
        <v>36569</v>
      </c>
      <c r="D7372" s="519" t="s">
        <v>36578</v>
      </c>
      <c r="I7372" s="519" t="s">
        <v>36</v>
      </c>
      <c r="J7372" s="650">
        <v>130.56</v>
      </c>
    </row>
    <row r="7373" spans="1:10">
      <c r="A7373" s="519" t="s">
        <v>7590</v>
      </c>
      <c r="B7373" s="519" t="str">
        <f t="shared" si="115"/>
        <v>TUBO DE POLIETILENO DE ALTA DENSIDADE(PEAD),RESINA PE80/100,NORMA ISO 4427, CLASSE PN-4, DE=225MM. FORNECIMENTO</v>
      </c>
      <c r="C7373" s="519" t="s">
        <v>36569</v>
      </c>
      <c r="D7373" s="519" t="s">
        <v>36579</v>
      </c>
      <c r="I7373" s="519" t="s">
        <v>36</v>
      </c>
      <c r="J7373" s="650">
        <v>187.45</v>
      </c>
    </row>
    <row r="7374" spans="1:10">
      <c r="A7374" s="519" t="s">
        <v>7591</v>
      </c>
      <c r="B7374" s="519" t="str">
        <f t="shared" si="115"/>
        <v>TUBO DE POLIETILENO DE ALTA DENSIDADE(PEAD),RESINA PE80/100,NORMA ISO 4427, CLASSE PN-4, DE=225MM. FORNECIMENTO</v>
      </c>
      <c r="C7374" s="519" t="s">
        <v>36569</v>
      </c>
      <c r="D7374" s="519" t="s">
        <v>36579</v>
      </c>
      <c r="I7374" s="519" t="s">
        <v>36</v>
      </c>
      <c r="J7374" s="650">
        <v>187.45</v>
      </c>
    </row>
    <row r="7375" spans="1:10">
      <c r="A7375" s="519" t="s">
        <v>7592</v>
      </c>
      <c r="B7375" s="519" t="str">
        <f t="shared" si="115"/>
        <v>TUBO DE POLIETILENO DE ALTA DENSIDADE(PEAD),RESINA PE80/100,NORMA ISO 4427, CLASSE PN-4, DE=250MM. FORNECIMENTO</v>
      </c>
      <c r="C7375" s="519" t="s">
        <v>36569</v>
      </c>
      <c r="D7375" s="519" t="s">
        <v>36580</v>
      </c>
      <c r="I7375" s="519" t="s">
        <v>36</v>
      </c>
      <c r="J7375" s="650">
        <v>201.28</v>
      </c>
    </row>
    <row r="7376" spans="1:10">
      <c r="A7376" s="519" t="s">
        <v>7593</v>
      </c>
      <c r="B7376" s="519" t="str">
        <f t="shared" si="115"/>
        <v>TUBO DE POLIETILENO DE ALTA DENSIDADE(PEAD),RESINA PE80/100,NORMA ISO 4427, CLASSE PN-4, DE=250MM. FORNECIMENTO</v>
      </c>
      <c r="C7376" s="519" t="s">
        <v>36569</v>
      </c>
      <c r="D7376" s="519" t="s">
        <v>36580</v>
      </c>
      <c r="I7376" s="519" t="s">
        <v>36</v>
      </c>
      <c r="J7376" s="650">
        <v>201.28</v>
      </c>
    </row>
    <row r="7377" spans="1:10">
      <c r="A7377" s="519" t="s">
        <v>7594</v>
      </c>
      <c r="B7377" s="519" t="str">
        <f t="shared" si="115"/>
        <v>TUBO DE POLIETILENO DE ALTA DENSIDADE(PEAD),RESINA PE80/100,NORMA ISO 4427, CLASSE PN-4, DE=280MM. FORNECIMENTO</v>
      </c>
      <c r="C7377" s="519" t="s">
        <v>36569</v>
      </c>
      <c r="D7377" s="519" t="s">
        <v>36581</v>
      </c>
      <c r="I7377" s="519" t="s">
        <v>36</v>
      </c>
      <c r="J7377" s="650">
        <v>251.6</v>
      </c>
    </row>
    <row r="7378" spans="1:10">
      <c r="A7378" s="519" t="s">
        <v>7595</v>
      </c>
      <c r="B7378" s="519" t="str">
        <f t="shared" si="115"/>
        <v>TUBO DE POLIETILENO DE ALTA DENSIDADE(PEAD),RESINA PE80/100,NORMA ISO 4427, CLASSE PN-4, DE=280MM. FORNECIMENTO</v>
      </c>
      <c r="C7378" s="519" t="s">
        <v>36569</v>
      </c>
      <c r="D7378" s="519" t="s">
        <v>36581</v>
      </c>
      <c r="I7378" s="519" t="s">
        <v>36</v>
      </c>
      <c r="J7378" s="650">
        <v>251.6</v>
      </c>
    </row>
    <row r="7379" spans="1:10">
      <c r="A7379" s="519" t="s">
        <v>7596</v>
      </c>
      <c r="B7379" s="519" t="str">
        <f t="shared" si="115"/>
        <v>TUBO DE POLIETILENO DE ALTA DENSIDADE(PEAD),RESINA PE80/100,NORMA ISO 4427, CLASSE PN-4, DE=315MM. FORNECIMENTO</v>
      </c>
      <c r="C7379" s="519" t="s">
        <v>36569</v>
      </c>
      <c r="D7379" s="519" t="s">
        <v>36582</v>
      </c>
      <c r="I7379" s="519" t="s">
        <v>36</v>
      </c>
      <c r="J7379" s="650">
        <v>409.3</v>
      </c>
    </row>
    <row r="7380" spans="1:10">
      <c r="A7380" s="519" t="s">
        <v>7597</v>
      </c>
      <c r="B7380" s="519" t="str">
        <f t="shared" si="115"/>
        <v>TUBO DE POLIETILENO DE ALTA DENSIDADE(PEAD),RESINA PE80/100,NORMA ISO 4427, CLASSE PN-4, DE=315MM. FORNECIMENTO</v>
      </c>
      <c r="C7380" s="519" t="s">
        <v>36569</v>
      </c>
      <c r="D7380" s="519" t="s">
        <v>36582</v>
      </c>
      <c r="I7380" s="519" t="s">
        <v>36</v>
      </c>
      <c r="J7380" s="650">
        <v>409.3</v>
      </c>
    </row>
    <row r="7381" spans="1:10">
      <c r="A7381" s="519" t="s">
        <v>7598</v>
      </c>
      <c r="B7381" s="519" t="str">
        <f t="shared" si="115"/>
        <v>TUBO DE POLIETILENO DE ALTA DENSIDADE(PEAD),RESINA PE80/100,NORMA ISO 4427, CLASSE PN-4, DE=355MM. FORNECIMENTO</v>
      </c>
      <c r="C7381" s="519" t="s">
        <v>36569</v>
      </c>
      <c r="D7381" s="519" t="s">
        <v>36583</v>
      </c>
      <c r="I7381" s="519" t="s">
        <v>36</v>
      </c>
      <c r="J7381" s="650">
        <v>503.51</v>
      </c>
    </row>
    <row r="7382" spans="1:10">
      <c r="A7382" s="519" t="s">
        <v>7599</v>
      </c>
      <c r="B7382" s="519" t="str">
        <f t="shared" si="115"/>
        <v>TUBO DE POLIETILENO DE ALTA DENSIDADE(PEAD),RESINA PE80/100,NORMA ISO 4427, CLASSE PN-4, DE=355MM. FORNECIMENTO</v>
      </c>
      <c r="C7382" s="519" t="s">
        <v>36569</v>
      </c>
      <c r="D7382" s="519" t="s">
        <v>36583</v>
      </c>
      <c r="I7382" s="519" t="s">
        <v>36</v>
      </c>
      <c r="J7382" s="650">
        <v>503.51</v>
      </c>
    </row>
    <row r="7383" spans="1:10">
      <c r="A7383" s="519" t="s">
        <v>7600</v>
      </c>
      <c r="B7383" s="519" t="str">
        <f t="shared" si="115"/>
        <v>TUBO DE POLIETILENO DE ALTA DENSIDADE(PEAD),RESINA PE80/100,NORMA ISO 4427, CLASSE PN-4, DE=400MM. FORNECIMENTO</v>
      </c>
      <c r="C7383" s="519" t="s">
        <v>36569</v>
      </c>
      <c r="D7383" s="519" t="s">
        <v>36584</v>
      </c>
      <c r="I7383" s="519" t="s">
        <v>36</v>
      </c>
      <c r="J7383" s="650">
        <v>514.32000000000005</v>
      </c>
    </row>
    <row r="7384" spans="1:10">
      <c r="A7384" s="519" t="s">
        <v>7601</v>
      </c>
      <c r="B7384" s="519" t="str">
        <f t="shared" si="115"/>
        <v>TUBO DE POLIETILENO DE ALTA DENSIDADE(PEAD),RESINA PE80/100,NORMA ISO 4427, CLASSE PN-4, DE=400MM. FORNECIMENTO</v>
      </c>
      <c r="C7384" s="519" t="s">
        <v>36569</v>
      </c>
      <c r="D7384" s="519" t="s">
        <v>36584</v>
      </c>
      <c r="I7384" s="519" t="s">
        <v>36</v>
      </c>
      <c r="J7384" s="650">
        <v>514.32000000000005</v>
      </c>
    </row>
    <row r="7385" spans="1:10">
      <c r="A7385" s="519" t="s">
        <v>7602</v>
      </c>
      <c r="B7385" s="519" t="str">
        <f t="shared" si="115"/>
        <v>TUBO DE POLIETILENO DE ALTA DENSIDADE(PEAD),RESINA PE80/100,NORMA ISO 4427, CLASSE PN-4, DE=450MM. FORNECIMENTO</v>
      </c>
      <c r="C7385" s="519" t="s">
        <v>36569</v>
      </c>
      <c r="D7385" s="519" t="s">
        <v>36585</v>
      </c>
      <c r="I7385" s="519" t="s">
        <v>36</v>
      </c>
      <c r="J7385" s="650">
        <v>651.44000000000005</v>
      </c>
    </row>
    <row r="7386" spans="1:10">
      <c r="A7386" s="519" t="s">
        <v>7603</v>
      </c>
      <c r="B7386" s="519" t="str">
        <f t="shared" si="115"/>
        <v>TUBO DE POLIETILENO DE ALTA DENSIDADE(PEAD),RESINA PE80/100,NORMA ISO 4427, CLASSE PN-4, DE=450MM. FORNECIMENTO</v>
      </c>
      <c r="C7386" s="519" t="s">
        <v>36569</v>
      </c>
      <c r="D7386" s="519" t="s">
        <v>36585</v>
      </c>
      <c r="I7386" s="519" t="s">
        <v>36</v>
      </c>
      <c r="J7386" s="650">
        <v>651.44000000000005</v>
      </c>
    </row>
    <row r="7387" spans="1:10">
      <c r="A7387" s="519" t="s">
        <v>7604</v>
      </c>
      <c r="B7387" s="519" t="str">
        <f t="shared" si="115"/>
        <v>TUBO DE POLIETILENO DE ALTA DENSIDADE(PEAD),RESINA PE80/100.NORMA ISO 4427, CLASSE PN-4, DE=500MM. FORNECIMENTO</v>
      </c>
      <c r="C7387" s="519" t="s">
        <v>36586</v>
      </c>
      <c r="D7387" s="519" t="s">
        <v>36587</v>
      </c>
      <c r="I7387" s="519" t="s">
        <v>36</v>
      </c>
      <c r="J7387" s="650">
        <v>802.43</v>
      </c>
    </row>
    <row r="7388" spans="1:10">
      <c r="A7388" s="519" t="s">
        <v>7605</v>
      </c>
      <c r="B7388" s="519" t="str">
        <f t="shared" si="115"/>
        <v>TUBO DE POLIETILENO DE ALTA DENSIDADE(PEAD),RESINA PE80/100.NORMA ISO 4427, CLASSE PN-4, DE=500MM. FORNECIMENTO</v>
      </c>
      <c r="C7388" s="519" t="s">
        <v>36586</v>
      </c>
      <c r="D7388" s="519" t="s">
        <v>36587</v>
      </c>
      <c r="I7388" s="519" t="s">
        <v>36</v>
      </c>
      <c r="J7388" s="650">
        <v>802.43</v>
      </c>
    </row>
    <row r="7389" spans="1:10">
      <c r="A7389" s="519" t="s">
        <v>7606</v>
      </c>
      <c r="B7389" s="519" t="str">
        <f t="shared" si="115"/>
        <v>TUBO DE POLIETILENO DE ALTA DENSIDADE(PEAD),RESINA PE80/100,NORMA ISO 4427, CLASSE PN-4, DE=560MM. FORNECIMENTO</v>
      </c>
      <c r="C7389" s="519" t="s">
        <v>36569</v>
      </c>
      <c r="D7389" s="519" t="s">
        <v>36588</v>
      </c>
      <c r="I7389" s="519" t="s">
        <v>36</v>
      </c>
      <c r="J7389" s="650">
        <v>1008.18</v>
      </c>
    </row>
    <row r="7390" spans="1:10">
      <c r="A7390" s="519" t="s">
        <v>7607</v>
      </c>
      <c r="B7390" s="519" t="str">
        <f t="shared" si="115"/>
        <v>TUBO DE POLIETILENO DE ALTA DENSIDADE(PEAD),RESINA PE80/100,NORMA ISO 4427, CLASSE PN-4, DE=560MM. FORNECIMENTO</v>
      </c>
      <c r="C7390" s="519" t="s">
        <v>36569</v>
      </c>
      <c r="D7390" s="519" t="s">
        <v>36588</v>
      </c>
      <c r="I7390" s="519" t="s">
        <v>36</v>
      </c>
      <c r="J7390" s="650">
        <v>1008.18</v>
      </c>
    </row>
    <row r="7391" spans="1:10">
      <c r="A7391" s="519" t="s">
        <v>7608</v>
      </c>
      <c r="B7391" s="519" t="str">
        <f t="shared" si="115"/>
        <v>TUBO DE POLIETILENO DE ALTA DENSIDADE(PEAD),RESINA PE80/100.NORMA ISO 4427, CLASSE PN-4, DE=630MM. FORNECIMENTO</v>
      </c>
      <c r="C7391" s="519" t="s">
        <v>36586</v>
      </c>
      <c r="D7391" s="519" t="s">
        <v>36589</v>
      </c>
      <c r="I7391" s="519" t="s">
        <v>36</v>
      </c>
      <c r="J7391" s="650">
        <v>1276.8399999999999</v>
      </c>
    </row>
    <row r="7392" spans="1:10">
      <c r="A7392" s="519" t="s">
        <v>7609</v>
      </c>
      <c r="B7392" s="519" t="str">
        <f t="shared" si="115"/>
        <v>TUBO DE POLIETILENO DE ALTA DENSIDADE(PEAD),RESINA PE80/100.NORMA ISO 4427, CLASSE PN-4, DE=630MM. FORNECIMENTO</v>
      </c>
      <c r="C7392" s="519" t="s">
        <v>36586</v>
      </c>
      <c r="D7392" s="519" t="s">
        <v>36589</v>
      </c>
      <c r="I7392" s="519" t="s">
        <v>36</v>
      </c>
      <c r="J7392" s="650">
        <v>1276.8399999999999</v>
      </c>
    </row>
    <row r="7393" spans="1:10">
      <c r="A7393" s="519" t="s">
        <v>7610</v>
      </c>
      <c r="B7393" s="519" t="str">
        <f t="shared" si="115"/>
        <v>TUBO DE POLIETILENO DE ALTA DENSIDADE(PEAD),RESINA PE80/100.NORMA ISO 4427, CLASSE PN-4, DE=800MM. FORNECIMENTO</v>
      </c>
      <c r="C7393" s="519" t="s">
        <v>36586</v>
      </c>
      <c r="D7393" s="519" t="s">
        <v>36590</v>
      </c>
      <c r="I7393" s="519" t="s">
        <v>36</v>
      </c>
      <c r="J7393" s="650">
        <v>2057.2399999999998</v>
      </c>
    </row>
    <row r="7394" spans="1:10">
      <c r="A7394" s="519" t="s">
        <v>7611</v>
      </c>
      <c r="B7394" s="519" t="str">
        <f t="shared" si="115"/>
        <v>TUBO DE POLIETILENO DE ALTA DENSIDADE(PEAD),RESINA PE80/100.NORMA ISO 4427, CLASSE PN-4, DE=800MM. FORNECIMENTO</v>
      </c>
      <c r="C7394" s="519" t="s">
        <v>36586</v>
      </c>
      <c r="D7394" s="519" t="s">
        <v>36590</v>
      </c>
      <c r="I7394" s="519" t="s">
        <v>36</v>
      </c>
      <c r="J7394" s="650">
        <v>2057.2399999999998</v>
      </c>
    </row>
    <row r="7395" spans="1:10">
      <c r="A7395" s="519" t="s">
        <v>7612</v>
      </c>
      <c r="B7395" s="519" t="str">
        <f t="shared" si="115"/>
        <v>TUBO DE POLIETILENO DE ALTA DENSIDADE(PEAD),RESINA PE80/100,NORMA ISO 4427, CLASSE PN-4, DE=900MM. FORNECIMENTO</v>
      </c>
      <c r="C7395" s="519" t="s">
        <v>36569</v>
      </c>
      <c r="D7395" s="519" t="s">
        <v>36591</v>
      </c>
      <c r="I7395" s="519" t="s">
        <v>36</v>
      </c>
      <c r="J7395" s="650">
        <v>2601.54</v>
      </c>
    </row>
    <row r="7396" spans="1:10">
      <c r="A7396" s="519" t="s">
        <v>7613</v>
      </c>
      <c r="B7396" s="519" t="str">
        <f t="shared" si="115"/>
        <v>TUBO DE POLIETILENO DE ALTA DENSIDADE(PEAD),RESINA PE80/100,NORMA ISO 4427, CLASSE PN-4, DE=900MM. FORNECIMENTO</v>
      </c>
      <c r="C7396" s="519" t="s">
        <v>36569</v>
      </c>
      <c r="D7396" s="519" t="s">
        <v>36591</v>
      </c>
      <c r="I7396" s="519" t="s">
        <v>36</v>
      </c>
      <c r="J7396" s="650">
        <v>2601.54</v>
      </c>
    </row>
    <row r="7397" spans="1:10">
      <c r="A7397" s="519" t="s">
        <v>7614</v>
      </c>
      <c r="B7397" s="519" t="str">
        <f t="shared" si="115"/>
        <v>TUBO DE POLIETILENO DE ALTA DENSIDADE(PEAD),RESINA PE80/100.NORMA ISO 4427, CLASSE PN-4, DE=1000MM. FORNECIMENTO</v>
      </c>
      <c r="C7397" s="519" t="s">
        <v>36586</v>
      </c>
      <c r="D7397" s="519" t="s">
        <v>36592</v>
      </c>
      <c r="I7397" s="519" t="s">
        <v>36</v>
      </c>
      <c r="J7397" s="650">
        <v>3214.43</v>
      </c>
    </row>
    <row r="7398" spans="1:10">
      <c r="A7398" s="519" t="s">
        <v>7615</v>
      </c>
      <c r="B7398" s="519" t="str">
        <f t="shared" si="115"/>
        <v>TUBO DE POLIETILENO DE ALTA DENSIDADE(PEAD),RESINA PE80/100.NORMA ISO 4427, CLASSE PN-4, DE=1000MM. FORNECIMENTO</v>
      </c>
      <c r="C7398" s="519" t="s">
        <v>36586</v>
      </c>
      <c r="D7398" s="519" t="s">
        <v>36592</v>
      </c>
      <c r="I7398" s="519" t="s">
        <v>36</v>
      </c>
      <c r="J7398" s="650">
        <v>3214.43</v>
      </c>
    </row>
    <row r="7399" spans="1:10">
      <c r="A7399" s="519" t="s">
        <v>7616</v>
      </c>
      <c r="B7399" s="519" t="str">
        <f t="shared" si="115"/>
        <v>TUBO DE POLIETILENO DE ALTA DENSIDADE(PEAD),RESINA PE80/100.NORMA ISO 4427, CLASSE PN-4, DE=1200MM. FORNECIMENTO</v>
      </c>
      <c r="C7399" s="519" t="s">
        <v>36586</v>
      </c>
      <c r="D7399" s="519" t="s">
        <v>36593</v>
      </c>
      <c r="I7399" s="519" t="s">
        <v>36</v>
      </c>
      <c r="J7399" s="650">
        <v>4623.08</v>
      </c>
    </row>
    <row r="7400" spans="1:10">
      <c r="A7400" s="519" t="s">
        <v>7617</v>
      </c>
      <c r="B7400" s="519" t="str">
        <f t="shared" si="115"/>
        <v>TUBO DE POLIETILENO DE ALTA DENSIDADE(PEAD),RESINA PE80/100.NORMA ISO 4427, CLASSE PN-4, DE=1200MM. FORNECIMENTO</v>
      </c>
      <c r="C7400" s="519" t="s">
        <v>36586</v>
      </c>
      <c r="D7400" s="519" t="s">
        <v>36593</v>
      </c>
      <c r="I7400" s="519" t="s">
        <v>36</v>
      </c>
      <c r="J7400" s="650">
        <v>4623.08</v>
      </c>
    </row>
    <row r="7401" spans="1:10">
      <c r="A7401" s="519" t="s">
        <v>7618</v>
      </c>
      <c r="B7401" s="519" t="str">
        <f t="shared" si="115"/>
        <v>TUBO DE POLIETILENO DE ALTA DENSIDADE(PEAD),RESINA PE80/100.NORMA ISO 4427, CLASSE PN-10, DE=32MM. FORNECIMENTO</v>
      </c>
      <c r="C7401" s="519" t="s">
        <v>36586</v>
      </c>
      <c r="D7401" s="519" t="s">
        <v>36594</v>
      </c>
      <c r="I7401" s="519" t="s">
        <v>36</v>
      </c>
      <c r="J7401" s="650">
        <v>8.35</v>
      </c>
    </row>
    <row r="7402" spans="1:10">
      <c r="A7402" s="519" t="s">
        <v>7619</v>
      </c>
      <c r="B7402" s="519" t="str">
        <f t="shared" si="115"/>
        <v>TUBO DE POLIETILENO DE ALTA DENSIDADE(PEAD),RESINA PE80/100.NORMA ISO 4427, CLASSE PN-10, DE=32MM. FORNECIMENTO</v>
      </c>
      <c r="C7402" s="519" t="s">
        <v>36586</v>
      </c>
      <c r="D7402" s="519" t="s">
        <v>36594</v>
      </c>
      <c r="I7402" s="519" t="s">
        <v>36</v>
      </c>
      <c r="J7402" s="650">
        <v>8.35</v>
      </c>
    </row>
    <row r="7403" spans="1:10">
      <c r="A7403" s="519" t="s">
        <v>7620</v>
      </c>
      <c r="B7403" s="519" t="str">
        <f t="shared" si="115"/>
        <v>TUBO DE POLIETILENO DE ALTA DENSIDADE(PEAD),RESINA PE80/100.NORMA ISO 4427, CLASSE PN-10, DE=40MM. FORNECIMENTO</v>
      </c>
      <c r="C7403" s="519" t="s">
        <v>36586</v>
      </c>
      <c r="D7403" s="519" t="s">
        <v>36595</v>
      </c>
      <c r="I7403" s="519" t="s">
        <v>36</v>
      </c>
      <c r="J7403" s="650">
        <v>12.61</v>
      </c>
    </row>
    <row r="7404" spans="1:10">
      <c r="A7404" s="519" t="s">
        <v>7621</v>
      </c>
      <c r="B7404" s="519" t="str">
        <f t="shared" si="115"/>
        <v>TUBO DE POLIETILENO DE ALTA DENSIDADE(PEAD),RESINA PE80/100.NORMA ISO 4427, CLASSE PN-10, DE=40MM. FORNECIMENTO</v>
      </c>
      <c r="C7404" s="519" t="s">
        <v>36586</v>
      </c>
      <c r="D7404" s="519" t="s">
        <v>36595</v>
      </c>
      <c r="I7404" s="519" t="s">
        <v>36</v>
      </c>
      <c r="J7404" s="650">
        <v>12.61</v>
      </c>
    </row>
    <row r="7405" spans="1:10">
      <c r="A7405" s="519" t="s">
        <v>7622</v>
      </c>
      <c r="B7405" s="519" t="str">
        <f t="shared" si="115"/>
        <v>TUBO DE POLIETILENO DE ALTA DENSIDADE(PEAD),RESINA PE80/100.NORMA ISO 4427, CLASSE PN-10, DE=50MM. FORNECIMENTO</v>
      </c>
      <c r="C7405" s="519" t="s">
        <v>36586</v>
      </c>
      <c r="D7405" s="519" t="s">
        <v>36596</v>
      </c>
      <c r="I7405" s="519" t="s">
        <v>36</v>
      </c>
      <c r="J7405" s="650">
        <v>19.440000000000001</v>
      </c>
    </row>
    <row r="7406" spans="1:10">
      <c r="A7406" s="519" t="s">
        <v>7623</v>
      </c>
      <c r="B7406" s="519" t="str">
        <f t="shared" si="115"/>
        <v>TUBO DE POLIETILENO DE ALTA DENSIDADE(PEAD),RESINA PE80/100.NORMA ISO 4427, CLASSE PN-10, DE=50MM. FORNECIMENTO</v>
      </c>
      <c r="C7406" s="519" t="s">
        <v>36586</v>
      </c>
      <c r="D7406" s="519" t="s">
        <v>36596</v>
      </c>
      <c r="I7406" s="519" t="s">
        <v>36</v>
      </c>
      <c r="J7406" s="650">
        <v>19.440000000000001</v>
      </c>
    </row>
    <row r="7407" spans="1:10">
      <c r="A7407" s="519" t="s">
        <v>7624</v>
      </c>
      <c r="B7407" s="519" t="str">
        <f t="shared" si="115"/>
        <v>TUBO DE POLIETILENO DE ALTA DENSIDADE(PEAD),RESINA PE80/100.NORMA ISO 4427, CLASSE PN-10, DE=75MM. FORNECIMENTO</v>
      </c>
      <c r="C7407" s="519" t="s">
        <v>36586</v>
      </c>
      <c r="D7407" s="519" t="s">
        <v>36597</v>
      </c>
      <c r="I7407" s="519" t="s">
        <v>36</v>
      </c>
      <c r="J7407" s="650">
        <v>43.75</v>
      </c>
    </row>
    <row r="7408" spans="1:10">
      <c r="A7408" s="519" t="s">
        <v>7625</v>
      </c>
      <c r="B7408" s="519" t="str">
        <f t="shared" si="115"/>
        <v>TUBO DE POLIETILENO DE ALTA DENSIDADE(PEAD),RESINA PE80/100.NORMA ISO 4427, CLASSE PN-10, DE=75MM. FORNECIMENTO</v>
      </c>
      <c r="C7408" s="519" t="s">
        <v>36586</v>
      </c>
      <c r="D7408" s="519" t="s">
        <v>36597</v>
      </c>
      <c r="I7408" s="519" t="s">
        <v>36</v>
      </c>
      <c r="J7408" s="650">
        <v>43.75</v>
      </c>
    </row>
    <row r="7409" spans="1:10">
      <c r="A7409" s="519" t="s">
        <v>7626</v>
      </c>
      <c r="B7409" s="519" t="str">
        <f t="shared" si="115"/>
        <v>TUBO DE POLIETILENO DE ALTA DENSIDADE(PEAD),RESINA PE80/100.NORMA ISO 4427, CLASSE PN-10, DE=90MM. FORNECIMENTO</v>
      </c>
      <c r="C7409" s="519" t="s">
        <v>36586</v>
      </c>
      <c r="D7409" s="519" t="s">
        <v>36598</v>
      </c>
      <c r="I7409" s="519" t="s">
        <v>36</v>
      </c>
      <c r="J7409" s="650">
        <v>62.88</v>
      </c>
    </row>
    <row r="7410" spans="1:10">
      <c r="A7410" s="519" t="s">
        <v>7627</v>
      </c>
      <c r="B7410" s="519" t="str">
        <f t="shared" si="115"/>
        <v>TUBO DE POLIETILENO DE ALTA DENSIDADE(PEAD),RESINA PE80/100.NORMA ISO 4427, CLASSE PN-10, DE=90MM. FORNECIMENTO</v>
      </c>
      <c r="C7410" s="519" t="s">
        <v>36586</v>
      </c>
      <c r="D7410" s="519" t="s">
        <v>36598</v>
      </c>
      <c r="I7410" s="519" t="s">
        <v>36</v>
      </c>
      <c r="J7410" s="650">
        <v>62.88</v>
      </c>
    </row>
    <row r="7411" spans="1:10">
      <c r="A7411" s="519" t="s">
        <v>7628</v>
      </c>
      <c r="B7411" s="519" t="str">
        <f t="shared" si="115"/>
        <v>TUBO DE POLIETILENO DE ALTA DENSIDADE(PEAD),RESINA PE80/100,NORMA ISO 4427, CLASSE PN-10, DE=110MM. FORNECIMENTO</v>
      </c>
      <c r="C7411" s="519" t="s">
        <v>36569</v>
      </c>
      <c r="D7411" s="519" t="s">
        <v>36599</v>
      </c>
      <c r="I7411" s="519" t="s">
        <v>36</v>
      </c>
      <c r="J7411" s="650">
        <v>93.16</v>
      </c>
    </row>
    <row r="7412" spans="1:10">
      <c r="A7412" s="519" t="s">
        <v>7629</v>
      </c>
      <c r="B7412" s="519" t="str">
        <f t="shared" si="115"/>
        <v>TUBO DE POLIETILENO DE ALTA DENSIDADE(PEAD),RESINA PE80/100,NORMA ISO 4427, CLASSE PN-10, DE=110MM. FORNECIMENTO</v>
      </c>
      <c r="C7412" s="519" t="s">
        <v>36569</v>
      </c>
      <c r="D7412" s="519" t="s">
        <v>36599</v>
      </c>
      <c r="I7412" s="519" t="s">
        <v>36</v>
      </c>
      <c r="J7412" s="650">
        <v>93.16</v>
      </c>
    </row>
    <row r="7413" spans="1:10">
      <c r="A7413" s="519" t="s">
        <v>7630</v>
      </c>
      <c r="B7413" s="519" t="str">
        <f t="shared" si="115"/>
        <v>TUBO DE POLIETILENO DE ALTA DENSIDADE(PEAD),RESINA PE80/100,NORMA ISO 4427, CLASSE PN-10, DE=125MM. FORNECIMENTO</v>
      </c>
      <c r="C7413" s="519" t="s">
        <v>36569</v>
      </c>
      <c r="D7413" s="519" t="s">
        <v>36600</v>
      </c>
      <c r="I7413" s="519" t="s">
        <v>36</v>
      </c>
      <c r="J7413" s="650">
        <v>120.77</v>
      </c>
    </row>
    <row r="7414" spans="1:10">
      <c r="A7414" s="519" t="s">
        <v>7631</v>
      </c>
      <c r="B7414" s="519" t="str">
        <f t="shared" si="115"/>
        <v>TUBO DE POLIETILENO DE ALTA DENSIDADE(PEAD),RESINA PE80/100,NORMA ISO 4427, CLASSE PN-10, DE=125MM. FORNECIMENTO</v>
      </c>
      <c r="C7414" s="519" t="s">
        <v>36569</v>
      </c>
      <c r="D7414" s="519" t="s">
        <v>36600</v>
      </c>
      <c r="I7414" s="519" t="s">
        <v>36</v>
      </c>
      <c r="J7414" s="650">
        <v>120.77</v>
      </c>
    </row>
    <row r="7415" spans="1:10">
      <c r="A7415" s="519" t="s">
        <v>7632</v>
      </c>
      <c r="B7415" s="519" t="str">
        <f t="shared" si="115"/>
        <v>TUBO DE POLIETILENO DE ALTA DENSIDADE(PEAD),RESINA PE80/100,FORMA ISO 4427, CLASSE PN-10, DE=140MM. FORNECIMENTO</v>
      </c>
      <c r="C7415" s="519" t="s">
        <v>36569</v>
      </c>
      <c r="D7415" s="519" t="s">
        <v>36601</v>
      </c>
      <c r="I7415" s="519" t="s">
        <v>36</v>
      </c>
      <c r="J7415" s="650">
        <v>149.87</v>
      </c>
    </row>
    <row r="7416" spans="1:10">
      <c r="A7416" s="519" t="s">
        <v>7633</v>
      </c>
      <c r="B7416" s="519" t="str">
        <f t="shared" si="115"/>
        <v>TUBO DE POLIETILENO DE ALTA DENSIDADE(PEAD),RESINA PE80/100,FORMA ISO 4427, CLASSE PN-10, DE=140MM. FORNECIMENTO</v>
      </c>
      <c r="C7416" s="519" t="s">
        <v>36569</v>
      </c>
      <c r="D7416" s="519" t="s">
        <v>36601</v>
      </c>
      <c r="I7416" s="519" t="s">
        <v>36</v>
      </c>
      <c r="J7416" s="650">
        <v>149.87</v>
      </c>
    </row>
    <row r="7417" spans="1:10">
      <c r="A7417" s="519" t="s">
        <v>7634</v>
      </c>
      <c r="B7417" s="519" t="str">
        <f t="shared" si="115"/>
        <v>TUBO DE POLIETILENO DE ALTA DENSIDADE(PEAD),RESINA PE80/100,NORMA ISO 4427, CLASSE PN-10, DE=160MM. FORNECIMENTO</v>
      </c>
      <c r="C7417" s="519" t="s">
        <v>36569</v>
      </c>
      <c r="D7417" s="519" t="s">
        <v>36602</v>
      </c>
      <c r="I7417" s="519" t="s">
        <v>36</v>
      </c>
      <c r="J7417" s="650">
        <v>195.67</v>
      </c>
    </row>
    <row r="7418" spans="1:10">
      <c r="A7418" s="519" t="s">
        <v>7635</v>
      </c>
      <c r="B7418" s="519" t="str">
        <f t="shared" si="115"/>
        <v>TUBO DE POLIETILENO DE ALTA DENSIDADE(PEAD),RESINA PE80/100,NORMA ISO 4427, CLASSE PN-10, DE=160MM. FORNECIMENTO</v>
      </c>
      <c r="C7418" s="519" t="s">
        <v>36569</v>
      </c>
      <c r="D7418" s="519" t="s">
        <v>36602</v>
      </c>
      <c r="I7418" s="519" t="s">
        <v>36</v>
      </c>
      <c r="J7418" s="650">
        <v>195.67</v>
      </c>
    </row>
    <row r="7419" spans="1:10">
      <c r="A7419" s="519" t="s">
        <v>7636</v>
      </c>
      <c r="B7419" s="519" t="str">
        <f t="shared" si="115"/>
        <v>TUBO DE POLIETILENO DE ALTA DENSIDADE(PEAD),RESINA PE80/100,NORMA ISO 4427, CLASSE PN-10, DE=180MM. FORNECIMENTO</v>
      </c>
      <c r="C7419" s="519" t="s">
        <v>36569</v>
      </c>
      <c r="D7419" s="519" t="s">
        <v>36603</v>
      </c>
      <c r="I7419" s="519" t="s">
        <v>36</v>
      </c>
      <c r="J7419" s="650">
        <v>247.42</v>
      </c>
    </row>
    <row r="7420" spans="1:10">
      <c r="A7420" s="519" t="s">
        <v>7637</v>
      </c>
      <c r="B7420" s="519" t="str">
        <f t="shared" si="115"/>
        <v>TUBO DE POLIETILENO DE ALTA DENSIDADE(PEAD),RESINA PE80/100,NORMA ISO 4427, CLASSE PN-10, DE=180MM. FORNECIMENTO</v>
      </c>
      <c r="C7420" s="519" t="s">
        <v>36569</v>
      </c>
      <c r="D7420" s="519" t="s">
        <v>36603</v>
      </c>
      <c r="I7420" s="519" t="s">
        <v>36</v>
      </c>
      <c r="J7420" s="650">
        <v>247.42</v>
      </c>
    </row>
    <row r="7421" spans="1:10">
      <c r="A7421" s="519" t="s">
        <v>7638</v>
      </c>
      <c r="B7421" s="519" t="str">
        <f t="shared" si="115"/>
        <v>TUBO DE POLIETILENO DE ALTA DENSIDADE(PEAD),RESINA PE80/100,NORMA ISO 4427, CLASSE PN-10, DE=200MM. FORNECIMENTO</v>
      </c>
      <c r="C7421" s="519" t="s">
        <v>36569</v>
      </c>
      <c r="D7421" s="519" t="s">
        <v>36604</v>
      </c>
      <c r="I7421" s="519" t="s">
        <v>36</v>
      </c>
      <c r="J7421" s="650">
        <v>305.97000000000003</v>
      </c>
    </row>
    <row r="7422" spans="1:10">
      <c r="A7422" s="519" t="s">
        <v>7639</v>
      </c>
      <c r="B7422" s="519" t="str">
        <f t="shared" si="115"/>
        <v>TUBO DE POLIETILENO DE ALTA DENSIDADE(PEAD),RESINA PE80/100,NORMA ISO 4427, CLASSE PN-10, DE=200MM. FORNECIMENTO</v>
      </c>
      <c r="C7422" s="519" t="s">
        <v>36569</v>
      </c>
      <c r="D7422" s="519" t="s">
        <v>36604</v>
      </c>
      <c r="I7422" s="519" t="s">
        <v>36</v>
      </c>
      <c r="J7422" s="650">
        <v>305.97000000000003</v>
      </c>
    </row>
    <row r="7423" spans="1:10">
      <c r="A7423" s="519" t="s">
        <v>7640</v>
      </c>
      <c r="B7423" s="519" t="str">
        <f t="shared" si="115"/>
        <v>TUBO DE POLIETILENO DE ALTA DENSIDADE(PEAD),RESINA PE80/100,NORMA ISO 4427, CLASSE PN-10, DE=225MM. FORNECIMENTO</v>
      </c>
      <c r="C7423" s="519" t="s">
        <v>36569</v>
      </c>
      <c r="D7423" s="519" t="s">
        <v>36605</v>
      </c>
      <c r="I7423" s="519" t="s">
        <v>36</v>
      </c>
      <c r="J7423" s="650">
        <v>387.25</v>
      </c>
    </row>
    <row r="7424" spans="1:10">
      <c r="A7424" s="519" t="s">
        <v>7641</v>
      </c>
      <c r="B7424" s="519" t="str">
        <f t="shared" si="115"/>
        <v>TUBO DE POLIETILENO DE ALTA DENSIDADE(PEAD),RESINA PE80/100,NORMA ISO 4427, CLASSE PN-10, DE=225MM. FORNECIMENTO</v>
      </c>
      <c r="C7424" s="519" t="s">
        <v>36569</v>
      </c>
      <c r="D7424" s="519" t="s">
        <v>36605</v>
      </c>
      <c r="I7424" s="519" t="s">
        <v>36</v>
      </c>
      <c r="J7424" s="650">
        <v>387.25</v>
      </c>
    </row>
    <row r="7425" spans="1:10">
      <c r="A7425" s="519" t="s">
        <v>7642</v>
      </c>
      <c r="B7425" s="519" t="str">
        <f t="shared" si="115"/>
        <v>TUBO DE POLIETILENO DE ALTA DENSIDADE(PEAD),RESINA PE80/100,NORMA ISO 4427, CLASSE PN-10, DE=250MM. FORNECIMENTO</v>
      </c>
      <c r="C7425" s="519" t="s">
        <v>36569</v>
      </c>
      <c r="D7425" s="519" t="s">
        <v>36606</v>
      </c>
      <c r="I7425" s="519" t="s">
        <v>36</v>
      </c>
      <c r="J7425" s="650">
        <v>477.5</v>
      </c>
    </row>
    <row r="7426" spans="1:10">
      <c r="A7426" s="519" t="s">
        <v>7643</v>
      </c>
      <c r="B7426" s="519" t="str">
        <f t="shared" si="115"/>
        <v>TUBO DE POLIETILENO DE ALTA DENSIDADE(PEAD),RESINA PE80/100,NORMA ISO 4427, CLASSE PN-10, DE=250MM. FORNECIMENTO</v>
      </c>
      <c r="C7426" s="519" t="s">
        <v>36569</v>
      </c>
      <c r="D7426" s="519" t="s">
        <v>36606</v>
      </c>
      <c r="I7426" s="519" t="s">
        <v>36</v>
      </c>
      <c r="J7426" s="650">
        <v>477.5</v>
      </c>
    </row>
    <row r="7427" spans="1:10">
      <c r="A7427" s="519" t="s">
        <v>7644</v>
      </c>
      <c r="B7427" s="519" t="str">
        <f t="shared" si="115"/>
        <v>TUBO DE POLIETILENO DE ALTA DENSIDADE(PEAD),RESINA PE80/100,NORMA ISO 4427, CLASSE PN-10, DE=280MM. FORNECIMENTO</v>
      </c>
      <c r="C7427" s="519" t="s">
        <v>36569</v>
      </c>
      <c r="D7427" s="519" t="s">
        <v>36607</v>
      </c>
      <c r="I7427" s="519" t="s">
        <v>36</v>
      </c>
      <c r="J7427" s="650">
        <v>596.27</v>
      </c>
    </row>
    <row r="7428" spans="1:10">
      <c r="A7428" s="519" t="s">
        <v>7645</v>
      </c>
      <c r="B7428" s="519" t="str">
        <f t="shared" si="115"/>
        <v>TUBO DE POLIETILENO DE ALTA DENSIDADE(PEAD),RESINA PE80/100,NORMA ISO 4427, CLASSE PN-10, DE=280MM. FORNECIMENTO</v>
      </c>
      <c r="C7428" s="519" t="s">
        <v>36569</v>
      </c>
      <c r="D7428" s="519" t="s">
        <v>36607</v>
      </c>
      <c r="I7428" s="519" t="s">
        <v>36</v>
      </c>
      <c r="J7428" s="650">
        <v>596.27</v>
      </c>
    </row>
    <row r="7429" spans="1:10">
      <c r="A7429" s="519" t="s">
        <v>7646</v>
      </c>
      <c r="B7429" s="519" t="str">
        <f t="shared" si="115"/>
        <v>TUBO DE POLIETILENO DE ALTA DENSIDADE(PEAD),RESINA PE80/100,NORMA ISO 4427, CLASSE PN-10, DE=315MM. FORNECIMENTO</v>
      </c>
      <c r="C7429" s="519" t="s">
        <v>36569</v>
      </c>
      <c r="D7429" s="519" t="s">
        <v>36608</v>
      </c>
      <c r="I7429" s="519" t="s">
        <v>36</v>
      </c>
      <c r="J7429" s="650">
        <v>756.77</v>
      </c>
    </row>
    <row r="7430" spans="1:10">
      <c r="A7430" s="519" t="s">
        <v>7647</v>
      </c>
      <c r="B7430" s="519" t="str">
        <f t="shared" si="115"/>
        <v>TUBO DE POLIETILENO DE ALTA DENSIDADE(PEAD),RESINA PE80/100,NORMA ISO 4427, CLASSE PN-10, DE=315MM. FORNECIMENTO</v>
      </c>
      <c r="C7430" s="519" t="s">
        <v>36569</v>
      </c>
      <c r="D7430" s="519" t="s">
        <v>36608</v>
      </c>
      <c r="I7430" s="519" t="s">
        <v>36</v>
      </c>
      <c r="J7430" s="650">
        <v>756.77</v>
      </c>
    </row>
    <row r="7431" spans="1:10">
      <c r="A7431" s="519" t="s">
        <v>7648</v>
      </c>
      <c r="B7431" s="519" t="str">
        <f t="shared" si="115"/>
        <v>TUBO DE POLIETILENO DE ALTA DENSIDADE(PEAD),RESINA PE80/100,NORMA ISO 4427, CLASSE PN-10, DE=355MM. FORNECIMENTO</v>
      </c>
      <c r="C7431" s="519" t="s">
        <v>36569</v>
      </c>
      <c r="D7431" s="519" t="s">
        <v>36609</v>
      </c>
      <c r="I7431" s="519" t="s">
        <v>36</v>
      </c>
      <c r="J7431" s="650">
        <v>961</v>
      </c>
    </row>
    <row r="7432" spans="1:10">
      <c r="A7432" s="519" t="s">
        <v>7649</v>
      </c>
      <c r="B7432" s="519" t="str">
        <f t="shared" ref="B7432:B7495" si="116">C7432&amp;D7432&amp;E7432&amp;F7432&amp;G7432&amp;H7432</f>
        <v>TUBO DE POLIETILENO DE ALTA DENSIDADE(PEAD),RESINA PE80/100,NORMA ISO 4427, CLASSE PN-10, DE=355MM. FORNECIMENTO</v>
      </c>
      <c r="C7432" s="519" t="s">
        <v>36569</v>
      </c>
      <c r="D7432" s="519" t="s">
        <v>36609</v>
      </c>
      <c r="I7432" s="519" t="s">
        <v>36</v>
      </c>
      <c r="J7432" s="650">
        <v>961</v>
      </c>
    </row>
    <row r="7433" spans="1:10">
      <c r="A7433" s="519" t="s">
        <v>7650</v>
      </c>
      <c r="B7433" s="519" t="str">
        <f t="shared" si="116"/>
        <v>TUBO DE POLIETILENO DE ALTA DENSIDADE(PEAD),RESINA PE80/100,NORMA ISO 4427, CLASSE PN-10, DE=400MM. FORNECIMENTO</v>
      </c>
      <c r="C7433" s="519" t="s">
        <v>36569</v>
      </c>
      <c r="D7433" s="519" t="s">
        <v>36610</v>
      </c>
      <c r="I7433" s="519" t="s">
        <v>36</v>
      </c>
      <c r="J7433" s="650">
        <v>1218.42</v>
      </c>
    </row>
    <row r="7434" spans="1:10">
      <c r="A7434" s="519" t="s">
        <v>7651</v>
      </c>
      <c r="B7434" s="519" t="str">
        <f t="shared" si="116"/>
        <v>TUBO DE POLIETILENO DE ALTA DENSIDADE(PEAD),RESINA PE80/100,NORMA ISO 4427, CLASSE PN-10, DE=400MM. FORNECIMENTO</v>
      </c>
      <c r="C7434" s="519" t="s">
        <v>36569</v>
      </c>
      <c r="D7434" s="519" t="s">
        <v>36610</v>
      </c>
      <c r="I7434" s="519" t="s">
        <v>36</v>
      </c>
      <c r="J7434" s="650">
        <v>1218.42</v>
      </c>
    </row>
    <row r="7435" spans="1:10">
      <c r="A7435" s="519" t="s">
        <v>7652</v>
      </c>
      <c r="B7435" s="519" t="str">
        <f t="shared" si="116"/>
        <v>TUBO DE POLIETILENO DE ALTA DENSIDADE(PEAD),RESINA PE80/100,NORMA ISO 4427, CLASSE PN-10, DE=450MM. FORNECIMENTO</v>
      </c>
      <c r="C7435" s="519" t="s">
        <v>36569</v>
      </c>
      <c r="D7435" s="519" t="s">
        <v>36611</v>
      </c>
      <c r="I7435" s="519" t="s">
        <v>36</v>
      </c>
      <c r="J7435" s="650">
        <v>1538.88</v>
      </c>
    </row>
    <row r="7436" spans="1:10">
      <c r="A7436" s="519" t="s">
        <v>7653</v>
      </c>
      <c r="B7436" s="519" t="str">
        <f t="shared" si="116"/>
        <v>TUBO DE POLIETILENO DE ALTA DENSIDADE(PEAD),RESINA PE80/100,NORMA ISO 4427, CLASSE PN-10, DE=450MM. FORNECIMENTO</v>
      </c>
      <c r="C7436" s="519" t="s">
        <v>36569</v>
      </c>
      <c r="D7436" s="519" t="s">
        <v>36611</v>
      </c>
      <c r="I7436" s="519" t="s">
        <v>36</v>
      </c>
      <c r="J7436" s="650">
        <v>1538.88</v>
      </c>
    </row>
    <row r="7437" spans="1:10">
      <c r="A7437" s="519" t="s">
        <v>7654</v>
      </c>
      <c r="B7437" s="519" t="str">
        <f t="shared" si="116"/>
        <v>TUBO DE POLIETILENO DE ALTA DENSIDADE(PEAD),RESINA PE80/100,NORMA ISO 4427, CLASSE PN-10, DE=500MM. FORNECIMENTO</v>
      </c>
      <c r="C7437" s="519" t="s">
        <v>36569</v>
      </c>
      <c r="D7437" s="519" t="s">
        <v>36612</v>
      </c>
      <c r="I7437" s="519" t="s">
        <v>36</v>
      </c>
      <c r="J7437" s="650">
        <v>1936.13</v>
      </c>
    </row>
    <row r="7438" spans="1:10">
      <c r="A7438" s="519" t="s">
        <v>7655</v>
      </c>
      <c r="B7438" s="519" t="str">
        <f t="shared" si="116"/>
        <v>TUBO DE POLIETILENO DE ALTA DENSIDADE(PEAD),RESINA PE80/100,NORMA ISO 4427, CLASSE PN-10, DE=500MM. FORNECIMENTO</v>
      </c>
      <c r="C7438" s="519" t="s">
        <v>36569</v>
      </c>
      <c r="D7438" s="519" t="s">
        <v>36612</v>
      </c>
      <c r="I7438" s="519" t="s">
        <v>36</v>
      </c>
      <c r="J7438" s="650">
        <v>1936.13</v>
      </c>
    </row>
    <row r="7439" spans="1:10">
      <c r="A7439" s="519" t="s">
        <v>7656</v>
      </c>
      <c r="B7439" s="519" t="str">
        <f t="shared" si="116"/>
        <v>TUBO DE POLIETILENO DE ALTA DENSIDADE(PEAD),RESINA PE80/100,NORMA ISO 4427, CLASSE PN-10, DE=560MM. FORNECIMENTO</v>
      </c>
      <c r="C7439" s="519" t="s">
        <v>36569</v>
      </c>
      <c r="D7439" s="519" t="s">
        <v>36613</v>
      </c>
      <c r="I7439" s="519" t="s">
        <v>36</v>
      </c>
      <c r="J7439" s="650">
        <v>2381.9299999999998</v>
      </c>
    </row>
    <row r="7440" spans="1:10">
      <c r="A7440" s="519" t="s">
        <v>7657</v>
      </c>
      <c r="B7440" s="519" t="str">
        <f t="shared" si="116"/>
        <v>TUBO DE POLIETILENO DE ALTA DENSIDADE(PEAD),RESINA PE80/100,NORMA ISO 4427, CLASSE PN-10, DE=560MM. FORNECIMENTO</v>
      </c>
      <c r="C7440" s="519" t="s">
        <v>36569</v>
      </c>
      <c r="D7440" s="519" t="s">
        <v>36613</v>
      </c>
      <c r="I7440" s="519" t="s">
        <v>36</v>
      </c>
      <c r="J7440" s="650">
        <v>2381.9299999999998</v>
      </c>
    </row>
    <row r="7441" spans="1:10">
      <c r="A7441" s="519" t="s">
        <v>7658</v>
      </c>
      <c r="B7441" s="519" t="str">
        <f t="shared" si="116"/>
        <v>TUBO DE POLIETILENO DE ALTA DENSIDADE(PEAD),RESINA PE80/100,NORMA ISO 4427, CLASSE PN-10, DE=630MM. FORNECIMENTO</v>
      </c>
      <c r="C7441" s="519" t="s">
        <v>36569</v>
      </c>
      <c r="D7441" s="519" t="s">
        <v>36614</v>
      </c>
      <c r="I7441" s="519" t="s">
        <v>36</v>
      </c>
      <c r="J7441" s="650">
        <v>3067.92</v>
      </c>
    </row>
    <row r="7442" spans="1:10">
      <c r="A7442" s="519" t="s">
        <v>7659</v>
      </c>
      <c r="B7442" s="519" t="str">
        <f t="shared" si="116"/>
        <v>TUBO DE POLIETILENO DE ALTA DENSIDADE(PEAD),RESINA PE80/100,NORMA ISO 4427, CLASSE PN-10, DE=630MM. FORNECIMENTO</v>
      </c>
      <c r="C7442" s="519" t="s">
        <v>36569</v>
      </c>
      <c r="D7442" s="519" t="s">
        <v>36614</v>
      </c>
      <c r="I7442" s="519" t="s">
        <v>36</v>
      </c>
      <c r="J7442" s="650">
        <v>3067.92</v>
      </c>
    </row>
    <row r="7443" spans="1:10">
      <c r="A7443" s="519" t="s">
        <v>7660</v>
      </c>
      <c r="B7443" s="519" t="str">
        <f t="shared" si="116"/>
        <v>TUBO DE POLIETILENO DE ALTA DENSIDADE(PEAD),RESINA PE80/100,NORMA ISO 4427, CLASSE PN-10, DE=800MM. FORNECIMENTO</v>
      </c>
      <c r="C7443" s="519" t="s">
        <v>36569</v>
      </c>
      <c r="D7443" s="519" t="s">
        <v>36615</v>
      </c>
      <c r="I7443" s="519" t="s">
        <v>36</v>
      </c>
      <c r="J7443" s="650">
        <v>4947.03</v>
      </c>
    </row>
    <row r="7444" spans="1:10">
      <c r="A7444" s="519" t="s">
        <v>7661</v>
      </c>
      <c r="B7444" s="519" t="str">
        <f t="shared" si="116"/>
        <v>TUBO DE POLIETILENO DE ALTA DENSIDADE(PEAD),RESINA PE80/100,NORMA ISO 4427, CLASSE PN-10, DE=800MM. FORNECIMENTO</v>
      </c>
      <c r="C7444" s="519" t="s">
        <v>36569</v>
      </c>
      <c r="D7444" s="519" t="s">
        <v>36615</v>
      </c>
      <c r="I7444" s="519" t="s">
        <v>36</v>
      </c>
      <c r="J7444" s="650">
        <v>4947.03</v>
      </c>
    </row>
    <row r="7445" spans="1:10">
      <c r="A7445" s="519" t="s">
        <v>7662</v>
      </c>
      <c r="B7445" s="519" t="str">
        <f t="shared" si="116"/>
        <v>TUBO DE POLIETILENO DE ALTA DENSIDADE(PEAD),RESINA PE80/100,NORMA ISO 4427, CLASSE PN-16, DE=20MM. FORNECIMENTO</v>
      </c>
      <c r="C7445" s="519" t="s">
        <v>36569</v>
      </c>
      <c r="D7445" s="519" t="s">
        <v>36616</v>
      </c>
      <c r="I7445" s="519" t="s">
        <v>36</v>
      </c>
      <c r="J7445" s="650">
        <v>4.87</v>
      </c>
    </row>
    <row r="7446" spans="1:10">
      <c r="A7446" s="519" t="s">
        <v>7663</v>
      </c>
      <c r="B7446" s="519" t="str">
        <f t="shared" si="116"/>
        <v>TUBO DE POLIETILENO DE ALTA DENSIDADE(PEAD),RESINA PE80/100,NORMA ISO 4427, CLASSE PN-16, DE=20MM. FORNECIMENTO</v>
      </c>
      <c r="C7446" s="519" t="s">
        <v>36569</v>
      </c>
      <c r="D7446" s="519" t="s">
        <v>36616</v>
      </c>
      <c r="I7446" s="519" t="s">
        <v>36</v>
      </c>
      <c r="J7446" s="650">
        <v>4.87</v>
      </c>
    </row>
    <row r="7447" spans="1:10">
      <c r="A7447" s="519" t="s">
        <v>7664</v>
      </c>
      <c r="B7447" s="519" t="str">
        <f t="shared" si="116"/>
        <v>TUBO DE POLIETILENO DE ALTA DENSIDADE(PEAD),RESINA PE80/100,NORMA ISO 4427, CLASSE PN-16, DE=25MM. FORNECIMENTO</v>
      </c>
      <c r="C7447" s="519" t="s">
        <v>36569</v>
      </c>
      <c r="D7447" s="519" t="s">
        <v>36617</v>
      </c>
      <c r="I7447" s="519" t="s">
        <v>36</v>
      </c>
      <c r="J7447" s="650">
        <v>7.43</v>
      </c>
    </row>
    <row r="7448" spans="1:10">
      <c r="A7448" s="519" t="s">
        <v>7665</v>
      </c>
      <c r="B7448" s="519" t="str">
        <f t="shared" si="116"/>
        <v>TUBO DE POLIETILENO DE ALTA DENSIDADE(PEAD),RESINA PE80/100,NORMA ISO 4427, CLASSE PN-16, DE=25MM. FORNECIMENTO</v>
      </c>
      <c r="C7448" s="519" t="s">
        <v>36569</v>
      </c>
      <c r="D7448" s="519" t="s">
        <v>36617</v>
      </c>
      <c r="I7448" s="519" t="s">
        <v>36</v>
      </c>
      <c r="J7448" s="650">
        <v>7.43</v>
      </c>
    </row>
    <row r="7449" spans="1:10">
      <c r="A7449" s="519" t="s">
        <v>7666</v>
      </c>
      <c r="B7449" s="519" t="str">
        <f t="shared" si="116"/>
        <v>TUBO DE POLIETILENO DE ALTA DENSIDADE(PEAD),RESINA PE80/100,NORMA ISO 4427, CLASSE PN-16, DE=32MM. FORNECIMENTO</v>
      </c>
      <c r="C7449" s="519" t="s">
        <v>36569</v>
      </c>
      <c r="D7449" s="519" t="s">
        <v>36618</v>
      </c>
      <c r="I7449" s="519" t="s">
        <v>36</v>
      </c>
      <c r="J7449" s="650">
        <v>11.96</v>
      </c>
    </row>
    <row r="7450" spans="1:10">
      <c r="A7450" s="519" t="s">
        <v>7667</v>
      </c>
      <c r="B7450" s="519" t="str">
        <f t="shared" si="116"/>
        <v>TUBO DE POLIETILENO DE ALTA DENSIDADE(PEAD),RESINA PE80/100,NORMA ISO 4427, CLASSE PN-16, DE=32MM. FORNECIMENTO</v>
      </c>
      <c r="C7450" s="519" t="s">
        <v>36569</v>
      </c>
      <c r="D7450" s="519" t="s">
        <v>36618</v>
      </c>
      <c r="I7450" s="519" t="s">
        <v>36</v>
      </c>
      <c r="J7450" s="650">
        <v>11.96</v>
      </c>
    </row>
    <row r="7451" spans="1:10">
      <c r="A7451" s="519" t="s">
        <v>7668</v>
      </c>
      <c r="B7451" s="519" t="str">
        <f t="shared" si="116"/>
        <v>TUBO DE POLIETILENO DE ALTA DENSIDADE(PEAD),RESINA PE80/100,NORMA ISO 4427, CLASSE PN-16, DE=40MM. FORNECIMENTO</v>
      </c>
      <c r="C7451" s="519" t="s">
        <v>36569</v>
      </c>
      <c r="D7451" s="519" t="s">
        <v>36619</v>
      </c>
      <c r="I7451" s="519" t="s">
        <v>36</v>
      </c>
      <c r="J7451" s="650">
        <v>18.48</v>
      </c>
    </row>
    <row r="7452" spans="1:10">
      <c r="A7452" s="519" t="s">
        <v>7669</v>
      </c>
      <c r="B7452" s="519" t="str">
        <f t="shared" si="116"/>
        <v>TUBO DE POLIETILENO DE ALTA DENSIDADE(PEAD),RESINA PE80/100,NORMA ISO 4427, CLASSE PN-16, DE=40MM. FORNECIMENTO</v>
      </c>
      <c r="C7452" s="519" t="s">
        <v>36569</v>
      </c>
      <c r="D7452" s="519" t="s">
        <v>36619</v>
      </c>
      <c r="I7452" s="519" t="s">
        <v>36</v>
      </c>
      <c r="J7452" s="650">
        <v>18.48</v>
      </c>
    </row>
    <row r="7453" spans="1:10">
      <c r="A7453" s="519" t="s">
        <v>7670</v>
      </c>
      <c r="B7453" s="519" t="str">
        <f t="shared" si="116"/>
        <v>TUBO DE POLIETILENO DE ALTA DENSIDADE(PEAD),RESINA PE80/100,NORMA ISO 4427, CLASSE PN-16, DE=50MM. FORNECIMENTO</v>
      </c>
      <c r="C7453" s="519" t="s">
        <v>36569</v>
      </c>
      <c r="D7453" s="519" t="s">
        <v>36620</v>
      </c>
      <c r="I7453" s="519" t="s">
        <v>36</v>
      </c>
      <c r="J7453" s="650">
        <v>28.7</v>
      </c>
    </row>
    <row r="7454" spans="1:10">
      <c r="A7454" s="519" t="s">
        <v>7671</v>
      </c>
      <c r="B7454" s="519" t="str">
        <f t="shared" si="116"/>
        <v>TUBO DE POLIETILENO DE ALTA DENSIDADE(PEAD),RESINA PE80/100,NORMA ISO 4427, CLASSE PN-16, DE=50MM. FORNECIMENTO</v>
      </c>
      <c r="C7454" s="519" t="s">
        <v>36569</v>
      </c>
      <c r="D7454" s="519" t="s">
        <v>36620</v>
      </c>
      <c r="I7454" s="519" t="s">
        <v>36</v>
      </c>
      <c r="J7454" s="650">
        <v>28.7</v>
      </c>
    </row>
    <row r="7455" spans="1:10">
      <c r="A7455" s="519" t="s">
        <v>7672</v>
      </c>
      <c r="B7455" s="519" t="str">
        <f t="shared" si="116"/>
        <v>TUBO DE POLIETILENO DE ALTA DENSIDADE(PEAD),RESINA PE80/100,NORMA ISO 4427, CLASSE PN-16, DE=75MM. FORNECIMENTO</v>
      </c>
      <c r="C7455" s="519" t="s">
        <v>36569</v>
      </c>
      <c r="D7455" s="519" t="s">
        <v>36621</v>
      </c>
      <c r="I7455" s="519" t="s">
        <v>36</v>
      </c>
      <c r="J7455" s="650">
        <v>64.150000000000006</v>
      </c>
    </row>
    <row r="7456" spans="1:10">
      <c r="A7456" s="519" t="s">
        <v>7673</v>
      </c>
      <c r="B7456" s="519" t="str">
        <f t="shared" si="116"/>
        <v>TUBO DE POLIETILENO DE ALTA DENSIDADE(PEAD),RESINA PE80/100,NORMA ISO 4427, CLASSE PN-16, DE=75MM. FORNECIMENTO</v>
      </c>
      <c r="C7456" s="519" t="s">
        <v>36569</v>
      </c>
      <c r="D7456" s="519" t="s">
        <v>36621</v>
      </c>
      <c r="I7456" s="519" t="s">
        <v>36</v>
      </c>
      <c r="J7456" s="650">
        <v>64.150000000000006</v>
      </c>
    </row>
    <row r="7457" spans="1:10">
      <c r="A7457" s="519" t="s">
        <v>7674</v>
      </c>
      <c r="B7457" s="519" t="str">
        <f t="shared" si="116"/>
        <v>TUBO DE POLIETILENO DE ALTA DENSIDADE(PEAD),RESINA PE80/100,NORMA ISO 4427, CLASSE PN-16, DE=90MM. FORNECIMENTO</v>
      </c>
      <c r="C7457" s="519" t="s">
        <v>36569</v>
      </c>
      <c r="D7457" s="519" t="s">
        <v>36622</v>
      </c>
      <c r="I7457" s="519" t="s">
        <v>36</v>
      </c>
      <c r="J7457" s="650">
        <v>91.81</v>
      </c>
    </row>
    <row r="7458" spans="1:10">
      <c r="A7458" s="519" t="s">
        <v>7675</v>
      </c>
      <c r="B7458" s="519" t="str">
        <f t="shared" si="116"/>
        <v>TUBO DE POLIETILENO DE ALTA DENSIDADE(PEAD),RESINA PE80/100,NORMA ISO 4427, CLASSE PN-16, DE=90MM. FORNECIMENTO</v>
      </c>
      <c r="C7458" s="519" t="s">
        <v>36569</v>
      </c>
      <c r="D7458" s="519" t="s">
        <v>36622</v>
      </c>
      <c r="I7458" s="519" t="s">
        <v>36</v>
      </c>
      <c r="J7458" s="650">
        <v>91.81</v>
      </c>
    </row>
    <row r="7459" spans="1:10">
      <c r="A7459" s="519" t="s">
        <v>7676</v>
      </c>
      <c r="B7459" s="519" t="str">
        <f t="shared" si="116"/>
        <v>TUBO DE POLIETILENO DE ALTA DENSIDADE(PEAD),RESINA PE80/100,NORMA ISO 4427, CLASSE PN-16, DE=110MM. FORNECIMENTO</v>
      </c>
      <c r="C7459" s="519" t="s">
        <v>36569</v>
      </c>
      <c r="D7459" s="519" t="s">
        <v>36623</v>
      </c>
      <c r="I7459" s="519" t="s">
        <v>36</v>
      </c>
      <c r="J7459" s="650">
        <v>136.02000000000001</v>
      </c>
    </row>
    <row r="7460" spans="1:10">
      <c r="A7460" s="519" t="s">
        <v>7677</v>
      </c>
      <c r="B7460" s="519" t="str">
        <f t="shared" si="116"/>
        <v>TUBO DE POLIETILENO DE ALTA DENSIDADE(PEAD),RESINA PE80/100,NORMA ISO 4427, CLASSE PN-16, DE=110MM. FORNECIMENTO</v>
      </c>
      <c r="C7460" s="519" t="s">
        <v>36569</v>
      </c>
      <c r="D7460" s="519" t="s">
        <v>36623</v>
      </c>
      <c r="I7460" s="519" t="s">
        <v>36</v>
      </c>
      <c r="J7460" s="650">
        <v>136.02000000000001</v>
      </c>
    </row>
    <row r="7461" spans="1:10">
      <c r="A7461" s="519" t="s">
        <v>7678</v>
      </c>
      <c r="B7461" s="519" t="str">
        <f t="shared" si="116"/>
        <v>TUBO DE POLIETILENO DE ALTA DENSIDADE(PEAD),RESINA PE80/100,NORMA ISO 4427, CLASSE PN-16, DE=125MM. FORNECIMENTO</v>
      </c>
      <c r="C7461" s="519" t="s">
        <v>36569</v>
      </c>
      <c r="D7461" s="519" t="s">
        <v>36624</v>
      </c>
      <c r="I7461" s="519" t="s">
        <v>36</v>
      </c>
      <c r="J7461" s="650">
        <v>176.66</v>
      </c>
    </row>
    <row r="7462" spans="1:10">
      <c r="A7462" s="519" t="s">
        <v>7679</v>
      </c>
      <c r="B7462" s="519" t="str">
        <f t="shared" si="116"/>
        <v>TUBO DE POLIETILENO DE ALTA DENSIDADE(PEAD),RESINA PE80/100,NORMA ISO 4427, CLASSE PN-16, DE=125MM. FORNECIMENTO</v>
      </c>
      <c r="C7462" s="519" t="s">
        <v>36569</v>
      </c>
      <c r="D7462" s="519" t="s">
        <v>36624</v>
      </c>
      <c r="I7462" s="519" t="s">
        <v>36</v>
      </c>
      <c r="J7462" s="650">
        <v>176.66</v>
      </c>
    </row>
    <row r="7463" spans="1:10">
      <c r="A7463" s="519" t="s">
        <v>7680</v>
      </c>
      <c r="B7463" s="519" t="str">
        <f t="shared" si="116"/>
        <v>TUBO DE POLIETILENO DE ALTA DENSIDADE(PEAD),RESINA PE80/100,NORMA ISO 4427, CLASSE PN-16, DE=140MM. FORNECIMENTO</v>
      </c>
      <c r="C7463" s="519" t="s">
        <v>36569</v>
      </c>
      <c r="D7463" s="519" t="s">
        <v>36625</v>
      </c>
      <c r="I7463" s="519" t="s">
        <v>36</v>
      </c>
      <c r="J7463" s="650">
        <v>221.67</v>
      </c>
    </row>
    <row r="7464" spans="1:10">
      <c r="A7464" s="519" t="s">
        <v>7681</v>
      </c>
      <c r="B7464" s="519" t="str">
        <f t="shared" si="116"/>
        <v>TUBO DE POLIETILENO DE ALTA DENSIDADE(PEAD),RESINA PE80/100,NORMA ISO 4427, CLASSE PN-16, DE=140MM. FORNECIMENTO</v>
      </c>
      <c r="C7464" s="519" t="s">
        <v>36569</v>
      </c>
      <c r="D7464" s="519" t="s">
        <v>36625</v>
      </c>
      <c r="I7464" s="519" t="s">
        <v>36</v>
      </c>
      <c r="J7464" s="650">
        <v>221.67</v>
      </c>
    </row>
    <row r="7465" spans="1:10">
      <c r="A7465" s="519" t="s">
        <v>7682</v>
      </c>
      <c r="B7465" s="519" t="str">
        <f t="shared" si="116"/>
        <v>TUBO DE POLIETILENO DE ALTA DENSIDADE(PEAD),RESINA PE80/100,NORMA ISO 4427, CLASSE PN-16, DE=160MM. FORNECIMENTO</v>
      </c>
      <c r="C7465" s="519" t="s">
        <v>36569</v>
      </c>
      <c r="D7465" s="519" t="s">
        <v>36626</v>
      </c>
      <c r="I7465" s="519" t="s">
        <v>36</v>
      </c>
      <c r="J7465" s="650">
        <v>289.04000000000002</v>
      </c>
    </row>
    <row r="7466" spans="1:10">
      <c r="A7466" s="519" t="s">
        <v>7683</v>
      </c>
      <c r="B7466" s="519" t="str">
        <f t="shared" si="116"/>
        <v>TUBO DE POLIETILENO DE ALTA DENSIDADE(PEAD),RESINA PE80/100,NORMA ISO 4427, CLASSE PN-16, DE=160MM. FORNECIMENTO</v>
      </c>
      <c r="C7466" s="519" t="s">
        <v>36569</v>
      </c>
      <c r="D7466" s="519" t="s">
        <v>36626</v>
      </c>
      <c r="I7466" s="519" t="s">
        <v>36</v>
      </c>
      <c r="J7466" s="650">
        <v>289.04000000000002</v>
      </c>
    </row>
    <row r="7467" spans="1:10">
      <c r="A7467" s="519" t="s">
        <v>7684</v>
      </c>
      <c r="B7467" s="519" t="str">
        <f t="shared" si="116"/>
        <v>TUBO DE POLIETILENO DE ALTA DENSIDADE(PEAD),RESINA PE80/100,NORMA ISO 4427, CLASSE PN-16, DE=180MM. FORNECIMENTO</v>
      </c>
      <c r="C7467" s="519" t="s">
        <v>36569</v>
      </c>
      <c r="D7467" s="519" t="s">
        <v>36627</v>
      </c>
      <c r="I7467" s="519" t="s">
        <v>36</v>
      </c>
      <c r="J7467" s="650">
        <v>365.37</v>
      </c>
    </row>
    <row r="7468" spans="1:10">
      <c r="A7468" s="519" t="s">
        <v>7685</v>
      </c>
      <c r="B7468" s="519" t="str">
        <f t="shared" si="116"/>
        <v>TUBO DE POLIETILENO DE ALTA DENSIDADE(PEAD),RESINA PE80/100,NORMA ISO 4427, CLASSE PN-16, DE=180MM. FORNECIMENTO</v>
      </c>
      <c r="C7468" s="519" t="s">
        <v>36569</v>
      </c>
      <c r="D7468" s="519" t="s">
        <v>36627</v>
      </c>
      <c r="I7468" s="519" t="s">
        <v>36</v>
      </c>
      <c r="J7468" s="650">
        <v>365.37</v>
      </c>
    </row>
    <row r="7469" spans="1:10">
      <c r="A7469" s="519" t="s">
        <v>7686</v>
      </c>
      <c r="B7469" s="519" t="str">
        <f t="shared" si="116"/>
        <v>TUBO DE POLIETILENO DE ALTA DENSIDADE(PEAD),RESINA PE80/100,NORMA ISO 4427, CLASSE PN-16, DE=200MM. FORNECIMENTO</v>
      </c>
      <c r="C7469" s="519" t="s">
        <v>36569</v>
      </c>
      <c r="D7469" s="519" t="s">
        <v>36628</v>
      </c>
      <c r="I7469" s="519" t="s">
        <v>36</v>
      </c>
      <c r="J7469" s="650">
        <v>450.57</v>
      </c>
    </row>
    <row r="7470" spans="1:10">
      <c r="A7470" s="519" t="s">
        <v>7687</v>
      </c>
      <c r="B7470" s="519" t="str">
        <f t="shared" si="116"/>
        <v>TUBO DE POLIETILENO DE ALTA DENSIDADE(PEAD),RESINA PE80/100,NORMA ISO 4427, CLASSE PN-16, DE=200MM. FORNECIMENTO</v>
      </c>
      <c r="C7470" s="519" t="s">
        <v>36569</v>
      </c>
      <c r="D7470" s="519" t="s">
        <v>36628</v>
      </c>
      <c r="I7470" s="519" t="s">
        <v>36</v>
      </c>
      <c r="J7470" s="650">
        <v>450.57</v>
      </c>
    </row>
    <row r="7471" spans="1:10">
      <c r="A7471" s="519" t="s">
        <v>7688</v>
      </c>
      <c r="B7471" s="519" t="str">
        <f t="shared" si="116"/>
        <v>TUBO DE POLIETILENO DE ALTA DENSIDADE(PEAD),RESINA PE80/100,NORMA ISO 4427, CLASSE PN-16, DE=225MM. FORNECIMENTO</v>
      </c>
      <c r="C7471" s="519" t="s">
        <v>36569</v>
      </c>
      <c r="D7471" s="519" t="s">
        <v>36629</v>
      </c>
      <c r="I7471" s="519" t="s">
        <v>36</v>
      </c>
      <c r="J7471" s="650">
        <v>570.26</v>
      </c>
    </row>
    <row r="7472" spans="1:10">
      <c r="A7472" s="519" t="s">
        <v>7689</v>
      </c>
      <c r="B7472" s="519" t="str">
        <f t="shared" si="116"/>
        <v>TUBO DE POLIETILENO DE ALTA DENSIDADE(PEAD),RESINA PE80/100,NORMA ISO 4427, CLASSE PN-16, DE=225MM. FORNECIMENTO</v>
      </c>
      <c r="C7472" s="519" t="s">
        <v>36569</v>
      </c>
      <c r="D7472" s="519" t="s">
        <v>36629</v>
      </c>
      <c r="I7472" s="519" t="s">
        <v>36</v>
      </c>
      <c r="J7472" s="650">
        <v>570.26</v>
      </c>
    </row>
    <row r="7473" spans="1:10">
      <c r="A7473" s="519" t="s">
        <v>7690</v>
      </c>
      <c r="B7473" s="519" t="str">
        <f t="shared" si="116"/>
        <v>TUBO DE POLIETILENO DE ALTA DENSIDADE(PEAD),RESINA PE80/100,NORMA ISO 4427, CLASSE PN-16, DE=250MM. FORNECIMENTO</v>
      </c>
      <c r="C7473" s="519" t="s">
        <v>36569</v>
      </c>
      <c r="D7473" s="519" t="s">
        <v>36630</v>
      </c>
      <c r="I7473" s="519" t="s">
        <v>36</v>
      </c>
      <c r="J7473" s="650">
        <v>704.05</v>
      </c>
    </row>
    <row r="7474" spans="1:10">
      <c r="A7474" s="519" t="s">
        <v>7691</v>
      </c>
      <c r="B7474" s="519" t="str">
        <f t="shared" si="116"/>
        <v>TUBO DE POLIETILENO DE ALTA DENSIDADE(PEAD),RESINA PE80/100,NORMA ISO 4427, CLASSE PN-16, DE=250MM. FORNECIMENTO</v>
      </c>
      <c r="C7474" s="519" t="s">
        <v>36569</v>
      </c>
      <c r="D7474" s="519" t="s">
        <v>36630</v>
      </c>
      <c r="I7474" s="519" t="s">
        <v>36</v>
      </c>
      <c r="J7474" s="650">
        <v>704.05</v>
      </c>
    </row>
    <row r="7475" spans="1:10">
      <c r="A7475" s="519" t="s">
        <v>7692</v>
      </c>
      <c r="B7475" s="519" t="str">
        <f t="shared" si="116"/>
        <v>TUBO DE POLIETILENO DE ALTA DENSIDADE(PEAD),RESINA PE80/100,NORMA ISO 4427, CLASSE PN-16, DE=280MM. FORNECIMENTO</v>
      </c>
      <c r="C7475" s="519" t="s">
        <v>36569</v>
      </c>
      <c r="D7475" s="519" t="s">
        <v>36631</v>
      </c>
      <c r="I7475" s="519" t="s">
        <v>36</v>
      </c>
      <c r="J7475" s="650">
        <v>882.28</v>
      </c>
    </row>
    <row r="7476" spans="1:10">
      <c r="A7476" s="519" t="s">
        <v>7693</v>
      </c>
      <c r="B7476" s="519" t="str">
        <f t="shared" si="116"/>
        <v>TUBO DE POLIETILENO DE ALTA DENSIDADE(PEAD),RESINA PE80/100,NORMA ISO 4427, CLASSE PN-16, DE=280MM. FORNECIMENTO</v>
      </c>
      <c r="C7476" s="519" t="s">
        <v>36569</v>
      </c>
      <c r="D7476" s="519" t="s">
        <v>36631</v>
      </c>
      <c r="I7476" s="519" t="s">
        <v>36</v>
      </c>
      <c r="J7476" s="650">
        <v>882.28</v>
      </c>
    </row>
    <row r="7477" spans="1:10">
      <c r="A7477" s="519" t="s">
        <v>7694</v>
      </c>
      <c r="B7477" s="519" t="str">
        <f t="shared" si="116"/>
        <v>TUBO DE POLIETILENO DE ALTA DENSIDADE(PEAD),RESINA PE80/100,NORMA ISO 4427, CLASSE PN-16, DE=315MM. FORNECIMENTO</v>
      </c>
      <c r="C7477" s="519" t="s">
        <v>36569</v>
      </c>
      <c r="D7477" s="519" t="s">
        <v>36632</v>
      </c>
      <c r="I7477" s="519" t="s">
        <v>36</v>
      </c>
      <c r="J7477" s="650">
        <v>1116.44</v>
      </c>
    </row>
    <row r="7478" spans="1:10">
      <c r="A7478" s="519" t="s">
        <v>7695</v>
      </c>
      <c r="B7478" s="519" t="str">
        <f t="shared" si="116"/>
        <v>TUBO DE POLIETILENO DE ALTA DENSIDADE(PEAD),RESINA PE80/100,NORMA ISO 4427, CLASSE PN-16, DE=315MM. FORNECIMENTO</v>
      </c>
      <c r="C7478" s="519" t="s">
        <v>36569</v>
      </c>
      <c r="D7478" s="519" t="s">
        <v>36632</v>
      </c>
      <c r="I7478" s="519" t="s">
        <v>36</v>
      </c>
      <c r="J7478" s="650">
        <v>1116.44</v>
      </c>
    </row>
    <row r="7479" spans="1:10">
      <c r="A7479" s="519" t="s">
        <v>7696</v>
      </c>
      <c r="B7479" s="519" t="str">
        <f t="shared" si="116"/>
        <v>TUBO DE POLIETILENO DE ALTA DENSIDADE(PEAD),RESINA PE80/100,NORMA ISO 4427, CLASSE PN-16, DE=355MM. FORNECIMENTO</v>
      </c>
      <c r="C7479" s="519" t="s">
        <v>36569</v>
      </c>
      <c r="D7479" s="519" t="s">
        <v>36633</v>
      </c>
      <c r="I7479" s="519" t="s">
        <v>36</v>
      </c>
      <c r="J7479" s="650">
        <v>1416.66</v>
      </c>
    </row>
    <row r="7480" spans="1:10">
      <c r="A7480" s="519" t="s">
        <v>7697</v>
      </c>
      <c r="B7480" s="519" t="str">
        <f t="shared" si="116"/>
        <v>TUBO DE POLIETILENO DE ALTA DENSIDADE(PEAD),RESINA PE80/100,NORMA ISO 4427, CLASSE PN-16, DE=355MM. FORNECIMENTO</v>
      </c>
      <c r="C7480" s="519" t="s">
        <v>36569</v>
      </c>
      <c r="D7480" s="519" t="s">
        <v>36633</v>
      </c>
      <c r="I7480" s="519" t="s">
        <v>36</v>
      </c>
      <c r="J7480" s="650">
        <v>1416.66</v>
      </c>
    </row>
    <row r="7481" spans="1:10">
      <c r="A7481" s="519" t="s">
        <v>7698</v>
      </c>
      <c r="B7481" s="519" t="str">
        <f t="shared" si="116"/>
        <v>TUBO DE POLIETILENO DE ALTA DENSIDADE(PEAD),RESINA PE80/100,NORMA ISO 4427, CLASSE PN-16, DE=400MM. FORNECIMENTO</v>
      </c>
      <c r="C7481" s="519" t="s">
        <v>36569</v>
      </c>
      <c r="D7481" s="519" t="s">
        <v>36634</v>
      </c>
      <c r="I7481" s="519" t="s">
        <v>36</v>
      </c>
      <c r="J7481" s="650">
        <v>1798.18</v>
      </c>
    </row>
    <row r="7482" spans="1:10">
      <c r="A7482" s="519" t="s">
        <v>7699</v>
      </c>
      <c r="B7482" s="519" t="str">
        <f t="shared" si="116"/>
        <v>TUBO DE POLIETILENO DE ALTA DENSIDADE(PEAD),RESINA PE80/100,NORMA ISO 4427, CLASSE PN-16, DE=400MM. FORNECIMENTO</v>
      </c>
      <c r="C7482" s="519" t="s">
        <v>36569</v>
      </c>
      <c r="D7482" s="519" t="s">
        <v>36634</v>
      </c>
      <c r="I7482" s="519" t="s">
        <v>36</v>
      </c>
      <c r="J7482" s="650">
        <v>1798.18</v>
      </c>
    </row>
    <row r="7483" spans="1:10">
      <c r="A7483" s="519" t="s">
        <v>7700</v>
      </c>
      <c r="B7483" s="519" t="str">
        <f t="shared" si="116"/>
        <v>TUBO DE POLIETILENO DE ALTA DENSIDADE(PEAD),RESINA PE80/100,NORMA ISO 4427, CLASSE PN-16, DE=450MM. FORNECIMENTO</v>
      </c>
      <c r="C7483" s="519" t="s">
        <v>36569</v>
      </c>
      <c r="D7483" s="519" t="s">
        <v>36635</v>
      </c>
      <c r="I7483" s="519" t="s">
        <v>36</v>
      </c>
      <c r="J7483" s="650">
        <v>2276.42</v>
      </c>
    </row>
    <row r="7484" spans="1:10">
      <c r="A7484" s="519" t="s">
        <v>7701</v>
      </c>
      <c r="B7484" s="519" t="str">
        <f t="shared" si="116"/>
        <v>TUBO DE POLIETILENO DE ALTA DENSIDADE(PEAD),RESINA PE80/100,NORMA ISO 4427, CLASSE PN-16, DE=450MM. FORNECIMENTO</v>
      </c>
      <c r="C7484" s="519" t="s">
        <v>36569</v>
      </c>
      <c r="D7484" s="519" t="s">
        <v>36635</v>
      </c>
      <c r="I7484" s="519" t="s">
        <v>36</v>
      </c>
      <c r="J7484" s="650">
        <v>2276.42</v>
      </c>
    </row>
    <row r="7485" spans="1:10">
      <c r="A7485" s="519" t="s">
        <v>7702</v>
      </c>
      <c r="B7485" s="519" t="str">
        <f t="shared" si="116"/>
        <v>TUBO DE POLIETILENO DE ALTA DENSIDADE(PEAD),RESINA PE80/100,NORMA ISO 4427, CLASSE PN-16, DE=500MM. FORNECIMENTO</v>
      </c>
      <c r="C7485" s="519" t="s">
        <v>36569</v>
      </c>
      <c r="D7485" s="519" t="s">
        <v>36636</v>
      </c>
      <c r="I7485" s="519" t="s">
        <v>36</v>
      </c>
      <c r="J7485" s="650">
        <v>2808.31</v>
      </c>
    </row>
    <row r="7486" spans="1:10">
      <c r="A7486" s="519" t="s">
        <v>7703</v>
      </c>
      <c r="B7486" s="519" t="str">
        <f t="shared" si="116"/>
        <v>TUBO DE POLIETILENO DE ALTA DENSIDADE(PEAD),RESINA PE80/100,NORMA ISO 4427, CLASSE PN-16, DE=500MM. FORNECIMENTO</v>
      </c>
      <c r="C7486" s="519" t="s">
        <v>36569</v>
      </c>
      <c r="D7486" s="519" t="s">
        <v>36636</v>
      </c>
      <c r="I7486" s="519" t="s">
        <v>36</v>
      </c>
      <c r="J7486" s="650">
        <v>2808.31</v>
      </c>
    </row>
    <row r="7487" spans="1:10">
      <c r="A7487" s="519" t="s">
        <v>7704</v>
      </c>
      <c r="B7487" s="519" t="str">
        <f t="shared" si="116"/>
        <v>TUBO DE POLIETILENO DE ALTA DENSIDADE(PEAD),RESINA PE80/100,NORMA ISO 4427, CLASSE PN-16, DE=560MM. FORNECIMENTO</v>
      </c>
      <c r="C7487" s="519" t="s">
        <v>36569</v>
      </c>
      <c r="D7487" s="519" t="s">
        <v>36637</v>
      </c>
      <c r="I7487" s="519" t="s">
        <v>36</v>
      </c>
      <c r="J7487" s="650">
        <v>3523.25</v>
      </c>
    </row>
    <row r="7488" spans="1:10">
      <c r="A7488" s="519" t="s">
        <v>7705</v>
      </c>
      <c r="B7488" s="519" t="str">
        <f t="shared" si="116"/>
        <v>TUBO DE POLIETILENO DE ALTA DENSIDADE(PEAD),RESINA PE80/100,NORMA ISO 4427, CLASSE PN-16, DE=560MM. FORNECIMENTO</v>
      </c>
      <c r="C7488" s="519" t="s">
        <v>36569</v>
      </c>
      <c r="D7488" s="519" t="s">
        <v>36637</v>
      </c>
      <c r="I7488" s="519" t="s">
        <v>36</v>
      </c>
      <c r="J7488" s="650">
        <v>3523.25</v>
      </c>
    </row>
    <row r="7489" spans="1:10">
      <c r="A7489" s="519" t="s">
        <v>7706</v>
      </c>
      <c r="B7489" s="519" t="str">
        <f t="shared" si="116"/>
        <v>COLARINHO DE POLIETILENO DE ALTA DENSIDADE(PEAD),RESINA PE80/100,CLASSE PN-4,DE=63MM.FORNECIMENTO</v>
      </c>
      <c r="C7489" s="519" t="s">
        <v>36638</v>
      </c>
      <c r="D7489" s="519" t="s">
        <v>36639</v>
      </c>
      <c r="I7489" s="519" t="s">
        <v>5</v>
      </c>
      <c r="J7489" s="650">
        <v>34.68</v>
      </c>
    </row>
    <row r="7490" spans="1:10">
      <c r="A7490" s="519" t="s">
        <v>7707</v>
      </c>
      <c r="B7490" s="519" t="str">
        <f t="shared" si="116"/>
        <v>COLARINHO DE POLIETILENO DE ALTA DENSIDADE(PEAD),RESINA PE80/100,CLASSE PN-4,DE=63MM.FORNECIMENTO</v>
      </c>
      <c r="C7490" s="519" t="s">
        <v>36638</v>
      </c>
      <c r="D7490" s="519" t="s">
        <v>36639</v>
      </c>
      <c r="I7490" s="519" t="s">
        <v>5</v>
      </c>
      <c r="J7490" s="650">
        <v>34.68</v>
      </c>
    </row>
    <row r="7491" spans="1:10">
      <c r="A7491" s="519" t="s">
        <v>7708</v>
      </c>
      <c r="B7491" s="519" t="str">
        <f t="shared" si="116"/>
        <v>COLARINHO DE POLIETILENO DE ALTA DENSIDADE(PEAD),RESINA PE80/100,CLASSE PN-4,DE=75MM.FORNECIMENTO</v>
      </c>
      <c r="C7491" s="519" t="s">
        <v>36638</v>
      </c>
      <c r="D7491" s="519" t="s">
        <v>36640</v>
      </c>
      <c r="I7491" s="519" t="s">
        <v>5</v>
      </c>
      <c r="J7491" s="650">
        <v>41.1</v>
      </c>
    </row>
    <row r="7492" spans="1:10">
      <c r="A7492" s="519" t="s">
        <v>7709</v>
      </c>
      <c r="B7492" s="519" t="str">
        <f t="shared" si="116"/>
        <v>COLARINHO DE POLIETILENO DE ALTA DENSIDADE(PEAD),RESINA PE80/100,CLASSE PN-4,DE=75MM.FORNECIMENTO</v>
      </c>
      <c r="C7492" s="519" t="s">
        <v>36638</v>
      </c>
      <c r="D7492" s="519" t="s">
        <v>36640</v>
      </c>
      <c r="I7492" s="519" t="s">
        <v>5</v>
      </c>
      <c r="J7492" s="650">
        <v>41.1</v>
      </c>
    </row>
    <row r="7493" spans="1:10">
      <c r="A7493" s="519" t="s">
        <v>7710</v>
      </c>
      <c r="B7493" s="519" t="str">
        <f t="shared" si="116"/>
        <v>COLARINHO DE POLIETILENO DE ALTA DENSIDADE(PEAD),RESINA PE80/100, CLASSE PN-4, DE=90MM. FORNECIMENTO</v>
      </c>
      <c r="C7493" s="519" t="s">
        <v>36638</v>
      </c>
      <c r="D7493" s="519" t="s">
        <v>36641</v>
      </c>
      <c r="I7493" s="519" t="s">
        <v>5</v>
      </c>
      <c r="J7493" s="650">
        <v>64.78</v>
      </c>
    </row>
    <row r="7494" spans="1:10">
      <c r="A7494" s="519" t="s">
        <v>7711</v>
      </c>
      <c r="B7494" s="519" t="str">
        <f t="shared" si="116"/>
        <v>COLARINHO DE POLIETILENO DE ALTA DENSIDADE(PEAD),RESINA PE80/100, CLASSE PN-4, DE=90MM. FORNECIMENTO</v>
      </c>
      <c r="C7494" s="519" t="s">
        <v>36638</v>
      </c>
      <c r="D7494" s="519" t="s">
        <v>36641</v>
      </c>
      <c r="I7494" s="519" t="s">
        <v>5</v>
      </c>
      <c r="J7494" s="650">
        <v>64.78</v>
      </c>
    </row>
    <row r="7495" spans="1:10">
      <c r="A7495" s="519" t="s">
        <v>7712</v>
      </c>
      <c r="B7495" s="519" t="str">
        <f t="shared" si="116"/>
        <v>COLARINHO DE POLIETILENO DE ALTA DENSIDADE(PEAD),RESINA PE80/100, CLASSE PN-4, DE=110MM. FORNECIMENTO</v>
      </c>
      <c r="C7495" s="519" t="s">
        <v>36638</v>
      </c>
      <c r="D7495" s="519" t="s">
        <v>36642</v>
      </c>
      <c r="I7495" s="519" t="s">
        <v>5</v>
      </c>
      <c r="J7495" s="650">
        <v>100.37</v>
      </c>
    </row>
    <row r="7496" spans="1:10">
      <c r="A7496" s="519" t="s">
        <v>7713</v>
      </c>
      <c r="B7496" s="519" t="str">
        <f t="shared" ref="B7496:B7559" si="117">C7496&amp;D7496&amp;E7496&amp;F7496&amp;G7496&amp;H7496</f>
        <v>COLARINHO DE POLIETILENO DE ALTA DENSIDADE(PEAD),RESINA PE80/100, CLASSE PN-4, DE=110MM. FORNECIMENTO</v>
      </c>
      <c r="C7496" s="519" t="s">
        <v>36638</v>
      </c>
      <c r="D7496" s="519" t="s">
        <v>36642</v>
      </c>
      <c r="I7496" s="519" t="s">
        <v>5</v>
      </c>
      <c r="J7496" s="650">
        <v>100.37</v>
      </c>
    </row>
    <row r="7497" spans="1:10">
      <c r="A7497" s="519" t="s">
        <v>7714</v>
      </c>
      <c r="B7497" s="519" t="str">
        <f t="shared" si="117"/>
        <v>COLARINHO DE POLIETILENO DE ALTA DENSIDADE(PEAD),RESINA PE80/100, CLASSE PN-4, DE=125MM. FORNECIMENTO</v>
      </c>
      <c r="C7497" s="519" t="s">
        <v>36638</v>
      </c>
      <c r="D7497" s="519" t="s">
        <v>36643</v>
      </c>
      <c r="I7497" s="519" t="s">
        <v>5</v>
      </c>
      <c r="J7497" s="650">
        <v>114.68</v>
      </c>
    </row>
    <row r="7498" spans="1:10">
      <c r="A7498" s="519" t="s">
        <v>7715</v>
      </c>
      <c r="B7498" s="519" t="str">
        <f t="shared" si="117"/>
        <v>COLARINHO DE POLIETILENO DE ALTA DENSIDADE(PEAD),RESINA PE80/100, CLASSE PN-4, DE=125MM. FORNECIMENTO</v>
      </c>
      <c r="C7498" s="519" t="s">
        <v>36638</v>
      </c>
      <c r="D7498" s="519" t="s">
        <v>36643</v>
      </c>
      <c r="I7498" s="519" t="s">
        <v>5</v>
      </c>
      <c r="J7498" s="650">
        <v>114.68</v>
      </c>
    </row>
    <row r="7499" spans="1:10">
      <c r="A7499" s="519" t="s">
        <v>7716</v>
      </c>
      <c r="B7499" s="519" t="str">
        <f t="shared" si="117"/>
        <v>COLARINHO DE POLIETILENO DE ALTA DENSIDADE(PEAD),RESINA PE80/100, CLASSE PN-4, DE=140MM. FORNECIMENTO</v>
      </c>
      <c r="C7499" s="519" t="s">
        <v>36638</v>
      </c>
      <c r="D7499" s="519" t="s">
        <v>36644</v>
      </c>
      <c r="I7499" s="519" t="s">
        <v>5</v>
      </c>
      <c r="J7499" s="650">
        <v>143.91</v>
      </c>
    </row>
    <row r="7500" spans="1:10">
      <c r="A7500" s="519" t="s">
        <v>7717</v>
      </c>
      <c r="B7500" s="519" t="str">
        <f t="shared" si="117"/>
        <v>COLARINHO DE POLIETILENO DE ALTA DENSIDADE(PEAD),RESINA PE80/100, CLASSE PN-4, DE=140MM. FORNECIMENTO</v>
      </c>
      <c r="C7500" s="519" t="s">
        <v>36638</v>
      </c>
      <c r="D7500" s="519" t="s">
        <v>36644</v>
      </c>
      <c r="I7500" s="519" t="s">
        <v>5</v>
      </c>
      <c r="J7500" s="650">
        <v>143.91</v>
      </c>
    </row>
    <row r="7501" spans="1:10">
      <c r="A7501" s="519" t="s">
        <v>7718</v>
      </c>
      <c r="B7501" s="519" t="str">
        <f t="shared" si="117"/>
        <v>COLARINHO DE POLIETILENO DE ALTA DENSIDADE(PEAD),RESINA PE80/100, CLASSE PN-4, DE=160MM. FORNECIMENTO</v>
      </c>
      <c r="C7501" s="519" t="s">
        <v>36638</v>
      </c>
      <c r="D7501" s="519" t="s">
        <v>36645</v>
      </c>
      <c r="I7501" s="519" t="s">
        <v>5</v>
      </c>
      <c r="J7501" s="650">
        <v>175.62</v>
      </c>
    </row>
    <row r="7502" spans="1:10">
      <c r="A7502" s="519" t="s">
        <v>7719</v>
      </c>
      <c r="B7502" s="519" t="str">
        <f t="shared" si="117"/>
        <v>COLARINHO DE POLIETILENO DE ALTA DENSIDADE(PEAD),RESINA PE80/100, CLASSE PN-4, DE=160MM. FORNECIMENTO</v>
      </c>
      <c r="C7502" s="519" t="s">
        <v>36638</v>
      </c>
      <c r="D7502" s="519" t="s">
        <v>36645</v>
      </c>
      <c r="I7502" s="519" t="s">
        <v>5</v>
      </c>
      <c r="J7502" s="650">
        <v>175.62</v>
      </c>
    </row>
    <row r="7503" spans="1:10">
      <c r="A7503" s="519" t="s">
        <v>7720</v>
      </c>
      <c r="B7503" s="519" t="str">
        <f t="shared" si="117"/>
        <v>COLARINHO DE POLIETILENO DE ALTA DENSIDADE(PEAD),RESINA PE80/100, CLASSE PN-4, DE=180MM. FORNECIMENTO</v>
      </c>
      <c r="C7503" s="519" t="s">
        <v>36638</v>
      </c>
      <c r="D7503" s="519" t="s">
        <v>36646</v>
      </c>
      <c r="I7503" s="519" t="s">
        <v>5</v>
      </c>
      <c r="J7503" s="650">
        <v>223.63</v>
      </c>
    </row>
    <row r="7504" spans="1:10">
      <c r="A7504" s="519" t="s">
        <v>7721</v>
      </c>
      <c r="B7504" s="519" t="str">
        <f t="shared" si="117"/>
        <v>COLARINHO DE POLIETILENO DE ALTA DENSIDADE(PEAD),RESINA PE80/100, CLASSE PN-4, DE=180MM. FORNECIMENTO</v>
      </c>
      <c r="C7504" s="519" t="s">
        <v>36638</v>
      </c>
      <c r="D7504" s="519" t="s">
        <v>36646</v>
      </c>
      <c r="I7504" s="519" t="s">
        <v>5</v>
      </c>
      <c r="J7504" s="650">
        <v>223.63</v>
      </c>
    </row>
    <row r="7505" spans="1:10">
      <c r="A7505" s="519" t="s">
        <v>7722</v>
      </c>
      <c r="B7505" s="519" t="str">
        <f t="shared" si="117"/>
        <v>COLARINHO DE POLIETILENO DE ALTA DENSIDADE(PEAD),RESINA PE80/100, CLASSE PN-4, DE=200MM. FORNECIMENTO</v>
      </c>
      <c r="C7505" s="519" t="s">
        <v>36638</v>
      </c>
      <c r="D7505" s="519" t="s">
        <v>36647</v>
      </c>
      <c r="I7505" s="519" t="s">
        <v>5</v>
      </c>
      <c r="J7505" s="650">
        <v>300.37</v>
      </c>
    </row>
    <row r="7506" spans="1:10">
      <c r="A7506" s="519" t="s">
        <v>7723</v>
      </c>
      <c r="B7506" s="519" t="str">
        <f t="shared" si="117"/>
        <v>COLARINHO DE POLIETILENO DE ALTA DENSIDADE(PEAD),RESINA PE80/100, CLASSE PN-4, DE=200MM. FORNECIMENTO</v>
      </c>
      <c r="C7506" s="519" t="s">
        <v>36638</v>
      </c>
      <c r="D7506" s="519" t="s">
        <v>36647</v>
      </c>
      <c r="I7506" s="519" t="s">
        <v>5</v>
      </c>
      <c r="J7506" s="650">
        <v>300.37</v>
      </c>
    </row>
    <row r="7507" spans="1:10">
      <c r="A7507" s="519" t="s">
        <v>7724</v>
      </c>
      <c r="B7507" s="519" t="str">
        <f t="shared" si="117"/>
        <v>COLARINHO DE POLIETILENO DE ALTA DENSIDADE(PEAD),RESINA PE80/100, CLASSE PN-4, DE=225MM. FORNECIMENTO</v>
      </c>
      <c r="C7507" s="519" t="s">
        <v>36638</v>
      </c>
      <c r="D7507" s="519" t="s">
        <v>36648</v>
      </c>
      <c r="I7507" s="519" t="s">
        <v>5</v>
      </c>
      <c r="J7507" s="650">
        <v>445.2</v>
      </c>
    </row>
    <row r="7508" spans="1:10">
      <c r="A7508" s="519" t="s">
        <v>7725</v>
      </c>
      <c r="B7508" s="519" t="str">
        <f t="shared" si="117"/>
        <v>COLARINHO DE POLIETILENO DE ALTA DENSIDADE(PEAD),RESINA PE80/100, CLASSE PN-4, DE=225MM. FORNECIMENTO</v>
      </c>
      <c r="C7508" s="519" t="s">
        <v>36638</v>
      </c>
      <c r="D7508" s="519" t="s">
        <v>36648</v>
      </c>
      <c r="I7508" s="519" t="s">
        <v>5</v>
      </c>
      <c r="J7508" s="650">
        <v>445.2</v>
      </c>
    </row>
    <row r="7509" spans="1:10">
      <c r="A7509" s="519" t="s">
        <v>7726</v>
      </c>
      <c r="B7509" s="519" t="str">
        <f t="shared" si="117"/>
        <v>COLARINHO DE POLIETILENO DE ALTA DENSIDADE(PEAD),RESINA PE80/100, CLASSE PN-4, DE=250MM. FORNECIMENTO</v>
      </c>
      <c r="C7509" s="519" t="s">
        <v>36638</v>
      </c>
      <c r="D7509" s="519" t="s">
        <v>36649</v>
      </c>
      <c r="I7509" s="519" t="s">
        <v>5</v>
      </c>
      <c r="J7509" s="650">
        <v>463.73</v>
      </c>
    </row>
    <row r="7510" spans="1:10">
      <c r="A7510" s="519" t="s">
        <v>7727</v>
      </c>
      <c r="B7510" s="519" t="str">
        <f t="shared" si="117"/>
        <v>COLARINHO DE POLIETILENO DE ALTA DENSIDADE(PEAD),RESINA PE80/100, CLASSE PN-4, DE=250MM. FORNECIMENTO</v>
      </c>
      <c r="C7510" s="519" t="s">
        <v>36638</v>
      </c>
      <c r="D7510" s="519" t="s">
        <v>36649</v>
      </c>
      <c r="I7510" s="519" t="s">
        <v>5</v>
      </c>
      <c r="J7510" s="650">
        <v>463.73</v>
      </c>
    </row>
    <row r="7511" spans="1:10">
      <c r="A7511" s="519" t="s">
        <v>7728</v>
      </c>
      <c r="B7511" s="519" t="str">
        <f t="shared" si="117"/>
        <v>COLARINHO DE POLIETILENO DE ALTA DENSIDADE(PEAD),RESINA PE80/100, CLASSE PN-4, DE=280MM. FORNECIMENTO</v>
      </c>
      <c r="C7511" s="519" t="s">
        <v>36638</v>
      </c>
      <c r="D7511" s="519" t="s">
        <v>36650</v>
      </c>
      <c r="I7511" s="519" t="s">
        <v>5</v>
      </c>
      <c r="J7511" s="650">
        <v>550.76</v>
      </c>
    </row>
    <row r="7512" spans="1:10">
      <c r="A7512" s="519" t="s">
        <v>7729</v>
      </c>
      <c r="B7512" s="519" t="str">
        <f t="shared" si="117"/>
        <v>COLARINHO DE POLIETILENO DE ALTA DENSIDADE(PEAD),RESINA PE80/100, CLASSE PN-4, DE=280MM. FORNECIMENTO</v>
      </c>
      <c r="C7512" s="519" t="s">
        <v>36638</v>
      </c>
      <c r="D7512" s="519" t="s">
        <v>36650</v>
      </c>
      <c r="I7512" s="519" t="s">
        <v>5</v>
      </c>
      <c r="J7512" s="650">
        <v>550.76</v>
      </c>
    </row>
    <row r="7513" spans="1:10">
      <c r="A7513" s="519" t="s">
        <v>7730</v>
      </c>
      <c r="B7513" s="519" t="str">
        <f t="shared" si="117"/>
        <v>COLARINHO DE POLIETILENO DE ALTA DENSIDADE(PEAD),RESINA PE80/100, CLASSE PN-4, DE=315MM. FORNECIMENTO</v>
      </c>
      <c r="C7513" s="519" t="s">
        <v>36638</v>
      </c>
      <c r="D7513" s="519" t="s">
        <v>36651</v>
      </c>
      <c r="I7513" s="519" t="s">
        <v>5</v>
      </c>
      <c r="J7513" s="650">
        <v>1169.93</v>
      </c>
    </row>
    <row r="7514" spans="1:10">
      <c r="A7514" s="519" t="s">
        <v>7731</v>
      </c>
      <c r="B7514" s="519" t="str">
        <f t="shared" si="117"/>
        <v>COLARINHO DE POLIETILENO DE ALTA DENSIDADE(PEAD),RESINA PE80/100, CLASSE PN-4, DE=315MM. FORNECIMENTO</v>
      </c>
      <c r="C7514" s="519" t="s">
        <v>36638</v>
      </c>
      <c r="D7514" s="519" t="s">
        <v>36651</v>
      </c>
      <c r="I7514" s="519" t="s">
        <v>5</v>
      </c>
      <c r="J7514" s="650">
        <v>1169.93</v>
      </c>
    </row>
    <row r="7515" spans="1:10">
      <c r="A7515" s="519" t="s">
        <v>7732</v>
      </c>
      <c r="B7515" s="519" t="str">
        <f t="shared" si="117"/>
        <v>COLARINHO DE POLIETILENO DE ALTA DENSIDADE(PEAD),RESINA PE80/100, CLASSE PN-4, DE=355MM. FORNECIMENTO</v>
      </c>
      <c r="C7515" s="519" t="s">
        <v>36638</v>
      </c>
      <c r="D7515" s="519" t="s">
        <v>36652</v>
      </c>
      <c r="I7515" s="519" t="s">
        <v>5</v>
      </c>
      <c r="J7515" s="650">
        <v>1192.9000000000001</v>
      </c>
    </row>
    <row r="7516" spans="1:10">
      <c r="A7516" s="519" t="s">
        <v>7733</v>
      </c>
      <c r="B7516" s="519" t="str">
        <f t="shared" si="117"/>
        <v>COLARINHO DE POLIETILENO DE ALTA DENSIDADE(PEAD),RESINA PE80/100, CLASSE PN-4, DE=355MM. FORNECIMENTO</v>
      </c>
      <c r="C7516" s="519" t="s">
        <v>36638</v>
      </c>
      <c r="D7516" s="519" t="s">
        <v>36652</v>
      </c>
      <c r="I7516" s="519" t="s">
        <v>5</v>
      </c>
      <c r="J7516" s="650">
        <v>1192.9000000000001</v>
      </c>
    </row>
    <row r="7517" spans="1:10">
      <c r="A7517" s="519" t="s">
        <v>7734</v>
      </c>
      <c r="B7517" s="519" t="str">
        <f t="shared" si="117"/>
        <v>COLARINHO DE POLIETILENO DE ALTA DENSIDADE(PEAD),RESINA PE80/100, CLASSE PN-4, DE=400MM. FORNECIMENTO</v>
      </c>
      <c r="C7517" s="519" t="s">
        <v>36638</v>
      </c>
      <c r="D7517" s="519" t="s">
        <v>36653</v>
      </c>
      <c r="I7517" s="519" t="s">
        <v>5</v>
      </c>
      <c r="J7517" s="650">
        <v>1225.21</v>
      </c>
    </row>
    <row r="7518" spans="1:10">
      <c r="A7518" s="519" t="s">
        <v>7735</v>
      </c>
      <c r="B7518" s="519" t="str">
        <f t="shared" si="117"/>
        <v>COLARINHO DE POLIETILENO DE ALTA DENSIDADE(PEAD),RESINA PE80/100, CLASSE PN-4, DE=400MM. FORNECIMENTO</v>
      </c>
      <c r="C7518" s="519" t="s">
        <v>36638</v>
      </c>
      <c r="D7518" s="519" t="s">
        <v>36653</v>
      </c>
      <c r="I7518" s="519" t="s">
        <v>5</v>
      </c>
      <c r="J7518" s="650">
        <v>1225.21</v>
      </c>
    </row>
    <row r="7519" spans="1:10">
      <c r="A7519" s="519" t="s">
        <v>7736</v>
      </c>
      <c r="B7519" s="519" t="str">
        <f t="shared" si="117"/>
        <v>COLARINHO DE POLIETILENO DE ALTA DENSIDADE(PEAD),RESINA PE80/100, CLASSE PN-4, DE=450MM. FORNECIMENTO</v>
      </c>
      <c r="C7519" s="519" t="s">
        <v>36638</v>
      </c>
      <c r="D7519" s="519" t="s">
        <v>36654</v>
      </c>
      <c r="I7519" s="519" t="s">
        <v>5</v>
      </c>
      <c r="J7519" s="650">
        <v>1269.92</v>
      </c>
    </row>
    <row r="7520" spans="1:10">
      <c r="A7520" s="519" t="s">
        <v>7737</v>
      </c>
      <c r="B7520" s="519" t="str">
        <f t="shared" si="117"/>
        <v>COLARINHO DE POLIETILENO DE ALTA DENSIDADE(PEAD),RESINA PE80/100, CLASSE PN-4, DE=450MM. FORNECIMENTO</v>
      </c>
      <c r="C7520" s="519" t="s">
        <v>36638</v>
      </c>
      <c r="D7520" s="519" t="s">
        <v>36654</v>
      </c>
      <c r="I7520" s="519" t="s">
        <v>5</v>
      </c>
      <c r="J7520" s="650">
        <v>1269.92</v>
      </c>
    </row>
    <row r="7521" spans="1:10">
      <c r="A7521" s="519" t="s">
        <v>7738</v>
      </c>
      <c r="B7521" s="519" t="str">
        <f t="shared" si="117"/>
        <v>COLARINHO DE POLIETILENO DE ALTA DENSIDADE(PEAD),RESINA PE80/100, CLASSE PN-4, DE=500MM. FORNECIMENTO</v>
      </c>
      <c r="C7521" s="519" t="s">
        <v>36638</v>
      </c>
      <c r="D7521" s="519" t="s">
        <v>36655</v>
      </c>
      <c r="I7521" s="519" t="s">
        <v>5</v>
      </c>
      <c r="J7521" s="650">
        <v>1442.98</v>
      </c>
    </row>
    <row r="7522" spans="1:10">
      <c r="A7522" s="519" t="s">
        <v>7739</v>
      </c>
      <c r="B7522" s="519" t="str">
        <f t="shared" si="117"/>
        <v>COLARINHO DE POLIETILENO DE ALTA DENSIDADE(PEAD),RESINA PE80/100, CLASSE PN-4, DE=500MM. FORNECIMENTO</v>
      </c>
      <c r="C7522" s="519" t="s">
        <v>36638</v>
      </c>
      <c r="D7522" s="519" t="s">
        <v>36655</v>
      </c>
      <c r="I7522" s="519" t="s">
        <v>5</v>
      </c>
      <c r="J7522" s="650">
        <v>1442.98</v>
      </c>
    </row>
    <row r="7523" spans="1:10">
      <c r="A7523" s="519" t="s">
        <v>7740</v>
      </c>
      <c r="B7523" s="519" t="str">
        <f t="shared" si="117"/>
        <v>COLARINHO DE POLIETILENO DE ALTA DENSIDADE(PEAD),RESINA PE80/100, CLASSE PN-4, DE=560MM. FORNECIMENTO</v>
      </c>
      <c r="C7523" s="519" t="s">
        <v>36638</v>
      </c>
      <c r="D7523" s="519" t="s">
        <v>36656</v>
      </c>
      <c r="I7523" s="519" t="s">
        <v>5</v>
      </c>
      <c r="J7523" s="650">
        <v>2923.01</v>
      </c>
    </row>
    <row r="7524" spans="1:10">
      <c r="A7524" s="519" t="s">
        <v>7741</v>
      </c>
      <c r="B7524" s="519" t="str">
        <f t="shared" si="117"/>
        <v>COLARINHO DE POLIETILENO DE ALTA DENSIDADE(PEAD),RESINA PE80/100, CLASSE PN-4, DE=560MM. FORNECIMENTO</v>
      </c>
      <c r="C7524" s="519" t="s">
        <v>36638</v>
      </c>
      <c r="D7524" s="519" t="s">
        <v>36656</v>
      </c>
      <c r="I7524" s="519" t="s">
        <v>5</v>
      </c>
      <c r="J7524" s="650">
        <v>2923.01</v>
      </c>
    </row>
    <row r="7525" spans="1:10">
      <c r="A7525" s="519" t="s">
        <v>7742</v>
      </c>
      <c r="B7525" s="519" t="str">
        <f t="shared" si="117"/>
        <v>COLARINHO DE POLIETILENO DE ALTA DENSIDADE(PEAD),RESINA PE80/100, CLASSE PN-4, DE=630MM. FORNECIMENTO</v>
      </c>
      <c r="C7525" s="519" t="s">
        <v>36638</v>
      </c>
      <c r="D7525" s="519" t="s">
        <v>36657</v>
      </c>
      <c r="I7525" s="519" t="s">
        <v>5</v>
      </c>
      <c r="J7525" s="650">
        <v>3033.18</v>
      </c>
    </row>
    <row r="7526" spans="1:10">
      <c r="A7526" s="519" t="s">
        <v>7743</v>
      </c>
      <c r="B7526" s="519" t="str">
        <f t="shared" si="117"/>
        <v>COLARINHO DE POLIETILENO DE ALTA DENSIDADE(PEAD),RESINA PE80/100, CLASSE PN-4, DE=630MM. FORNECIMENTO</v>
      </c>
      <c r="C7526" s="519" t="s">
        <v>36638</v>
      </c>
      <c r="D7526" s="519" t="s">
        <v>36657</v>
      </c>
      <c r="I7526" s="519" t="s">
        <v>5</v>
      </c>
      <c r="J7526" s="650">
        <v>3033.18</v>
      </c>
    </row>
    <row r="7527" spans="1:10">
      <c r="A7527" s="519" t="s">
        <v>7744</v>
      </c>
      <c r="B7527" s="519" t="str">
        <f t="shared" si="117"/>
        <v>COLARINHO DE POLIETILENO DE ALTA DENSIDADE(PEAD),RESINA PE80/100, CLASSE PN-4, DE=800MM. FORNECIMENTO</v>
      </c>
      <c r="C7527" s="519" t="s">
        <v>36638</v>
      </c>
      <c r="D7527" s="519" t="s">
        <v>36658</v>
      </c>
      <c r="I7527" s="519" t="s">
        <v>5</v>
      </c>
      <c r="J7527" s="650">
        <v>6254.29</v>
      </c>
    </row>
    <row r="7528" spans="1:10">
      <c r="A7528" s="519" t="s">
        <v>7745</v>
      </c>
      <c r="B7528" s="519" t="str">
        <f t="shared" si="117"/>
        <v>COLARINHO DE POLIETILENO DE ALTA DENSIDADE(PEAD),RESINA PE80/100, CLASSE PN-4, DE=800MM. FORNECIMENTO</v>
      </c>
      <c r="C7528" s="519" t="s">
        <v>36638</v>
      </c>
      <c r="D7528" s="519" t="s">
        <v>36658</v>
      </c>
      <c r="I7528" s="519" t="s">
        <v>5</v>
      </c>
      <c r="J7528" s="650">
        <v>6254.29</v>
      </c>
    </row>
    <row r="7529" spans="1:10">
      <c r="A7529" s="519" t="s">
        <v>7746</v>
      </c>
      <c r="B7529" s="519" t="str">
        <f t="shared" si="117"/>
        <v>COLARINHO DE POLIETILENO DE ALTA DENSIDADE(PEAD),RESINA PE80/100, CLASSE PN-4, DE=900MM. FORNECIMENTO</v>
      </c>
      <c r="C7529" s="519" t="s">
        <v>36638</v>
      </c>
      <c r="D7529" s="519" t="s">
        <v>36659</v>
      </c>
      <c r="I7529" s="519" t="s">
        <v>5</v>
      </c>
      <c r="J7529" s="650">
        <v>7027.32</v>
      </c>
    </row>
    <row r="7530" spans="1:10">
      <c r="A7530" s="519" t="s">
        <v>7747</v>
      </c>
      <c r="B7530" s="519" t="str">
        <f t="shared" si="117"/>
        <v>COLARINHO DE POLIETILENO DE ALTA DENSIDADE(PEAD),RESINA PE80/100, CLASSE PN-4, DE=900MM. FORNECIMENTO</v>
      </c>
      <c r="C7530" s="519" t="s">
        <v>36638</v>
      </c>
      <c r="D7530" s="519" t="s">
        <v>36659</v>
      </c>
      <c r="I7530" s="519" t="s">
        <v>5</v>
      </c>
      <c r="J7530" s="650">
        <v>7027.32</v>
      </c>
    </row>
    <row r="7531" spans="1:10">
      <c r="A7531" s="519" t="s">
        <v>7748</v>
      </c>
      <c r="B7531" s="519" t="str">
        <f t="shared" si="117"/>
        <v>COLARINHO DE POLIETILENO DE ALTA DENSIDADE(PEAD),RESINA PE80/100, CLASSE PN-4, DE=1000MM. FORNECIMENTO</v>
      </c>
      <c r="C7531" s="519" t="s">
        <v>36638</v>
      </c>
      <c r="D7531" s="519" t="s">
        <v>36660</v>
      </c>
      <c r="I7531" s="519" t="s">
        <v>5</v>
      </c>
      <c r="J7531" s="650">
        <v>13037.58</v>
      </c>
    </row>
    <row r="7532" spans="1:10">
      <c r="A7532" s="519" t="s">
        <v>7749</v>
      </c>
      <c r="B7532" s="519" t="str">
        <f t="shared" si="117"/>
        <v>COLARINHO DE POLIETILENO DE ALTA DENSIDADE(PEAD),RESINA PE80/100, CLASSE PN-4, DE=1000MM. FORNECIMENTO</v>
      </c>
      <c r="C7532" s="519" t="s">
        <v>36638</v>
      </c>
      <c r="D7532" s="519" t="s">
        <v>36660</v>
      </c>
      <c r="I7532" s="519" t="s">
        <v>5</v>
      </c>
      <c r="J7532" s="650">
        <v>13037.58</v>
      </c>
    </row>
    <row r="7533" spans="1:10">
      <c r="A7533" s="519" t="s">
        <v>7750</v>
      </c>
      <c r="B7533" s="519" t="str">
        <f t="shared" si="117"/>
        <v>COLARINHO DE POLIETILENO DE ALTA DENSIDADE(PEAD),RESINA PE80/100, CLASSE PN-4, DE=1200MM. FORNECIMENTO</v>
      </c>
      <c r="C7533" s="519" t="s">
        <v>36638</v>
      </c>
      <c r="D7533" s="519" t="s">
        <v>36661</v>
      </c>
      <c r="I7533" s="519" t="s">
        <v>5</v>
      </c>
      <c r="J7533" s="650">
        <v>13816.75</v>
      </c>
    </row>
    <row r="7534" spans="1:10">
      <c r="A7534" s="519" t="s">
        <v>7751</v>
      </c>
      <c r="B7534" s="519" t="str">
        <f t="shared" si="117"/>
        <v>COLARINHO DE POLIETILENO DE ALTA DENSIDADE(PEAD),RESINA PE80/100, CLASSE PN-4, DE=1200MM. FORNECIMENTO</v>
      </c>
      <c r="C7534" s="519" t="s">
        <v>36638</v>
      </c>
      <c r="D7534" s="519" t="s">
        <v>36661</v>
      </c>
      <c r="I7534" s="519" t="s">
        <v>5</v>
      </c>
      <c r="J7534" s="650">
        <v>13816.75</v>
      </c>
    </row>
    <row r="7535" spans="1:10">
      <c r="A7535" s="519" t="s">
        <v>7752</v>
      </c>
      <c r="B7535" s="519" t="str">
        <f t="shared" si="117"/>
        <v>COLARINHO DE POLIETILENO DE ALTA DENSIDADE(PEAD),RESINA PE80/100, CLASSE PN-10, DE=63MM. FORNECIMENTO</v>
      </c>
      <c r="C7535" s="519" t="s">
        <v>36638</v>
      </c>
      <c r="D7535" s="519" t="s">
        <v>36662</v>
      </c>
      <c r="I7535" s="519" t="s">
        <v>5</v>
      </c>
      <c r="J7535" s="650">
        <v>32.92</v>
      </c>
    </row>
    <row r="7536" spans="1:10">
      <c r="A7536" s="519" t="s">
        <v>7753</v>
      </c>
      <c r="B7536" s="519" t="str">
        <f t="shared" si="117"/>
        <v>COLARINHO DE POLIETILENO DE ALTA DENSIDADE(PEAD),RESINA PE80/100, CLASSE PN-10, DE=63MM. FORNECIMENTO</v>
      </c>
      <c r="C7536" s="519" t="s">
        <v>36638</v>
      </c>
      <c r="D7536" s="519" t="s">
        <v>36662</v>
      </c>
      <c r="I7536" s="519" t="s">
        <v>5</v>
      </c>
      <c r="J7536" s="650">
        <v>32.92</v>
      </c>
    </row>
    <row r="7537" spans="1:10">
      <c r="A7537" s="519" t="s">
        <v>7754</v>
      </c>
      <c r="B7537" s="519" t="str">
        <f t="shared" si="117"/>
        <v>COLARINHO DE POLIETILENO DE ALTA DENSIDADE(PEAD),RESINA PE80/100, CLASSE PN-10, DE=75MM. FORNECIMENTO</v>
      </c>
      <c r="C7537" s="519" t="s">
        <v>36638</v>
      </c>
      <c r="D7537" s="519" t="s">
        <v>36663</v>
      </c>
      <c r="I7537" s="519" t="s">
        <v>5</v>
      </c>
      <c r="J7537" s="650">
        <v>38.86</v>
      </c>
    </row>
    <row r="7538" spans="1:10">
      <c r="A7538" s="519" t="s">
        <v>7755</v>
      </c>
      <c r="B7538" s="519" t="str">
        <f t="shared" si="117"/>
        <v>COLARINHO DE POLIETILENO DE ALTA DENSIDADE(PEAD),RESINA PE80/100, CLASSE PN-10, DE=75MM. FORNECIMENTO</v>
      </c>
      <c r="C7538" s="519" t="s">
        <v>36638</v>
      </c>
      <c r="D7538" s="519" t="s">
        <v>36663</v>
      </c>
      <c r="I7538" s="519" t="s">
        <v>5</v>
      </c>
      <c r="J7538" s="650">
        <v>38.86</v>
      </c>
    </row>
    <row r="7539" spans="1:10">
      <c r="A7539" s="519" t="s">
        <v>7756</v>
      </c>
      <c r="B7539" s="519" t="str">
        <f t="shared" si="117"/>
        <v>COLARINHO DE POLIETILENO DE ALTA DENSIDADE(PEAD),RESINA PE80/100, CLASSE PN-10, DE=90MM. FORNECIMENTO</v>
      </c>
      <c r="C7539" s="519" t="s">
        <v>36638</v>
      </c>
      <c r="D7539" s="519" t="s">
        <v>36664</v>
      </c>
      <c r="I7539" s="519" t="s">
        <v>5</v>
      </c>
      <c r="J7539" s="650">
        <v>51.49</v>
      </c>
    </row>
    <row r="7540" spans="1:10">
      <c r="A7540" s="519" t="s">
        <v>7757</v>
      </c>
      <c r="B7540" s="519" t="str">
        <f t="shared" si="117"/>
        <v>COLARINHO DE POLIETILENO DE ALTA DENSIDADE(PEAD),RESINA PE80/100, CLASSE PN-10, DE=90MM. FORNECIMENTO</v>
      </c>
      <c r="C7540" s="519" t="s">
        <v>36638</v>
      </c>
      <c r="D7540" s="519" t="s">
        <v>36664</v>
      </c>
      <c r="I7540" s="519" t="s">
        <v>5</v>
      </c>
      <c r="J7540" s="650">
        <v>51.49</v>
      </c>
    </row>
    <row r="7541" spans="1:10">
      <c r="A7541" s="519" t="s">
        <v>7758</v>
      </c>
      <c r="B7541" s="519" t="str">
        <f t="shared" si="117"/>
        <v>COLARINHO DE POLIETILENO DE ALTA DENSIDADE(PEAD),RESINA PE80/100, CLASSE PN-10, DE=110MM. FORNECIMENTO</v>
      </c>
      <c r="C7541" s="519" t="s">
        <v>36638</v>
      </c>
      <c r="D7541" s="519" t="s">
        <v>36665</v>
      </c>
      <c r="I7541" s="519" t="s">
        <v>5</v>
      </c>
      <c r="J7541" s="650">
        <v>80.37</v>
      </c>
    </row>
    <row r="7542" spans="1:10">
      <c r="A7542" s="519" t="s">
        <v>7759</v>
      </c>
      <c r="B7542" s="519" t="str">
        <f t="shared" si="117"/>
        <v>COLARINHO DE POLIETILENO DE ALTA DENSIDADE(PEAD),RESINA PE80/100, CLASSE PN-10, DE=110MM. FORNECIMENTO</v>
      </c>
      <c r="C7542" s="519" t="s">
        <v>36638</v>
      </c>
      <c r="D7542" s="519" t="s">
        <v>36665</v>
      </c>
      <c r="I7542" s="519" t="s">
        <v>5</v>
      </c>
      <c r="J7542" s="650">
        <v>80.37</v>
      </c>
    </row>
    <row r="7543" spans="1:10">
      <c r="A7543" s="519" t="s">
        <v>7760</v>
      </c>
      <c r="B7543" s="519" t="str">
        <f t="shared" si="117"/>
        <v>COLARINHO DE POLIETILENO DE ALTA DENSIDADE(PEAD),RESINA PE80/100, CLASSE PN-10, DE=125MM. FORNECIMENTO</v>
      </c>
      <c r="C7543" s="519" t="s">
        <v>36638</v>
      </c>
      <c r="D7543" s="519" t="s">
        <v>36666</v>
      </c>
      <c r="I7543" s="519" t="s">
        <v>5</v>
      </c>
      <c r="J7543" s="650">
        <v>96.68</v>
      </c>
    </row>
    <row r="7544" spans="1:10">
      <c r="A7544" s="519" t="s">
        <v>7761</v>
      </c>
      <c r="B7544" s="519" t="str">
        <f t="shared" si="117"/>
        <v>COLARINHO DE POLIETILENO DE ALTA DENSIDADE(PEAD),RESINA PE80/100, CLASSE PN-10, DE=125MM. FORNECIMENTO</v>
      </c>
      <c r="C7544" s="519" t="s">
        <v>36638</v>
      </c>
      <c r="D7544" s="519" t="s">
        <v>36666</v>
      </c>
      <c r="I7544" s="519" t="s">
        <v>5</v>
      </c>
      <c r="J7544" s="650">
        <v>96.68</v>
      </c>
    </row>
    <row r="7545" spans="1:10">
      <c r="A7545" s="519" t="s">
        <v>7762</v>
      </c>
      <c r="B7545" s="519" t="str">
        <f t="shared" si="117"/>
        <v>COLARINHO DE POLIETILENO DE ALTA DENSIDADE(PEAD),RESINA PE80/100, CLASSE PN-10, DE=140MM. FORNECIMENTO</v>
      </c>
      <c r="C7545" s="519" t="s">
        <v>36638</v>
      </c>
      <c r="D7545" s="519" t="s">
        <v>36667</v>
      </c>
      <c r="I7545" s="519" t="s">
        <v>5</v>
      </c>
      <c r="J7545" s="650">
        <v>122.99</v>
      </c>
    </row>
    <row r="7546" spans="1:10">
      <c r="A7546" s="519" t="s">
        <v>7763</v>
      </c>
      <c r="B7546" s="519" t="str">
        <f t="shared" si="117"/>
        <v>COLARINHO DE POLIETILENO DE ALTA DENSIDADE(PEAD),RESINA PE80/100, CLASSE PN-10, DE=140MM. FORNECIMENTO</v>
      </c>
      <c r="C7546" s="519" t="s">
        <v>36638</v>
      </c>
      <c r="D7546" s="519" t="s">
        <v>36667</v>
      </c>
      <c r="I7546" s="519" t="s">
        <v>5</v>
      </c>
      <c r="J7546" s="650">
        <v>122.99</v>
      </c>
    </row>
    <row r="7547" spans="1:10">
      <c r="A7547" s="519" t="s">
        <v>7764</v>
      </c>
      <c r="B7547" s="519" t="str">
        <f t="shared" si="117"/>
        <v>COLARINHO DE POLIETILENO DE ALTA DENSIDADE(PEAD),RESINA PE80/100, CLASSE PN-10, DE=160MM. FORNECIMENTO</v>
      </c>
      <c r="C7547" s="519" t="s">
        <v>36638</v>
      </c>
      <c r="D7547" s="519" t="s">
        <v>36668</v>
      </c>
      <c r="I7547" s="519" t="s">
        <v>5</v>
      </c>
      <c r="J7547" s="650">
        <v>143.38999999999999</v>
      </c>
    </row>
    <row r="7548" spans="1:10">
      <c r="A7548" s="519" t="s">
        <v>7765</v>
      </c>
      <c r="B7548" s="519" t="str">
        <f t="shared" si="117"/>
        <v>COLARINHO DE POLIETILENO DE ALTA DENSIDADE(PEAD),RESINA PE80/100, CLASSE PN-10, DE=160MM. FORNECIMENTO</v>
      </c>
      <c r="C7548" s="519" t="s">
        <v>36638</v>
      </c>
      <c r="D7548" s="519" t="s">
        <v>36668</v>
      </c>
      <c r="I7548" s="519" t="s">
        <v>5</v>
      </c>
      <c r="J7548" s="650">
        <v>143.38999999999999</v>
      </c>
    </row>
    <row r="7549" spans="1:10">
      <c r="A7549" s="519" t="s">
        <v>7766</v>
      </c>
      <c r="B7549" s="519" t="str">
        <f t="shared" si="117"/>
        <v>COLARINHO DE POLIETILENO DE ALTA DENSIDADE(PEAD),RESINA PE80/100, CLASSE PN-10, DE=180MM. FORNECIMENTO</v>
      </c>
      <c r="C7549" s="519" t="s">
        <v>36638</v>
      </c>
      <c r="D7549" s="519" t="s">
        <v>36669</v>
      </c>
      <c r="I7549" s="519" t="s">
        <v>5</v>
      </c>
      <c r="J7549" s="650">
        <v>201.17</v>
      </c>
    </row>
    <row r="7550" spans="1:10">
      <c r="A7550" s="519" t="s">
        <v>7767</v>
      </c>
      <c r="B7550" s="519" t="str">
        <f t="shared" si="117"/>
        <v>COLARINHO DE POLIETILENO DE ALTA DENSIDADE(PEAD),RESINA PE80/100, CLASSE PN-10, DE=180MM. FORNECIMENTO</v>
      </c>
      <c r="C7550" s="519" t="s">
        <v>36638</v>
      </c>
      <c r="D7550" s="519" t="s">
        <v>36669</v>
      </c>
      <c r="I7550" s="519" t="s">
        <v>5</v>
      </c>
      <c r="J7550" s="650">
        <v>201.17</v>
      </c>
    </row>
    <row r="7551" spans="1:10">
      <c r="A7551" s="519" t="s">
        <v>7768</v>
      </c>
      <c r="B7551" s="519" t="str">
        <f t="shared" si="117"/>
        <v>COLARINHO DE POLIETILENO DE ALTA DENSIDADE(PEAD),RESINA PE80/100, CLASSE PN-10, DE=200MM. FORNECIMENTO</v>
      </c>
      <c r="C7551" s="519" t="s">
        <v>36638</v>
      </c>
      <c r="D7551" s="519" t="s">
        <v>36670</v>
      </c>
      <c r="I7551" s="519" t="s">
        <v>5</v>
      </c>
      <c r="J7551" s="650">
        <v>252.66</v>
      </c>
    </row>
    <row r="7552" spans="1:10">
      <c r="A7552" s="519" t="s">
        <v>7769</v>
      </c>
      <c r="B7552" s="519" t="str">
        <f t="shared" si="117"/>
        <v>COLARINHO DE POLIETILENO DE ALTA DENSIDADE(PEAD),RESINA PE80/100, CLASSE PN-10, DE=200MM. FORNECIMENTO</v>
      </c>
      <c r="C7552" s="519" t="s">
        <v>36638</v>
      </c>
      <c r="D7552" s="519" t="s">
        <v>36670</v>
      </c>
      <c r="I7552" s="519" t="s">
        <v>5</v>
      </c>
      <c r="J7552" s="650">
        <v>252.66</v>
      </c>
    </row>
    <row r="7553" spans="1:10">
      <c r="A7553" s="519" t="s">
        <v>7770</v>
      </c>
      <c r="B7553" s="519" t="str">
        <f t="shared" si="117"/>
        <v>COLARINHO DE POLIETILENO DE ALTA DENSIDADE(PEAD),RESINA PE80/100, CLASSE PN-10, DE=225MM. FORNECIMENTO</v>
      </c>
      <c r="C7553" s="519" t="s">
        <v>36638</v>
      </c>
      <c r="D7553" s="519" t="s">
        <v>36671</v>
      </c>
      <c r="I7553" s="519" t="s">
        <v>5</v>
      </c>
      <c r="J7553" s="650">
        <v>275.63</v>
      </c>
    </row>
    <row r="7554" spans="1:10">
      <c r="A7554" s="519" t="s">
        <v>7771</v>
      </c>
      <c r="B7554" s="519" t="str">
        <f t="shared" si="117"/>
        <v>COLARINHO DE POLIETILENO DE ALTA DENSIDADE(PEAD),RESINA PE80/100, CLASSE PN-10, DE=225MM. FORNECIMENTO</v>
      </c>
      <c r="C7554" s="519" t="s">
        <v>36638</v>
      </c>
      <c r="D7554" s="519" t="s">
        <v>36671</v>
      </c>
      <c r="I7554" s="519" t="s">
        <v>5</v>
      </c>
      <c r="J7554" s="650">
        <v>275.63</v>
      </c>
    </row>
    <row r="7555" spans="1:10">
      <c r="A7555" s="519" t="s">
        <v>7772</v>
      </c>
      <c r="B7555" s="519" t="str">
        <f t="shared" si="117"/>
        <v>COLARINHO DE POLIETILENO DE ALTA DENSIDADE(PEAD),RESINA PE80/100, CLASSE PN-10, DE=250MM. FORNECIMENTO</v>
      </c>
      <c r="C7555" s="519" t="s">
        <v>36638</v>
      </c>
      <c r="D7555" s="519" t="s">
        <v>36672</v>
      </c>
      <c r="I7555" s="519" t="s">
        <v>5</v>
      </c>
      <c r="J7555" s="650">
        <v>509.59</v>
      </c>
    </row>
    <row r="7556" spans="1:10">
      <c r="A7556" s="519" t="s">
        <v>7773</v>
      </c>
      <c r="B7556" s="519" t="str">
        <f t="shared" si="117"/>
        <v>COLARINHO DE POLIETILENO DE ALTA DENSIDADE(PEAD),RESINA PE80/100, CLASSE PN-10, DE=250MM. FORNECIMENTO</v>
      </c>
      <c r="C7556" s="519" t="s">
        <v>36638</v>
      </c>
      <c r="D7556" s="519" t="s">
        <v>36672</v>
      </c>
      <c r="I7556" s="519" t="s">
        <v>5</v>
      </c>
      <c r="J7556" s="650">
        <v>509.59</v>
      </c>
    </row>
    <row r="7557" spans="1:10">
      <c r="A7557" s="519" t="s">
        <v>7774</v>
      </c>
      <c r="B7557" s="519" t="str">
        <f t="shared" si="117"/>
        <v>COLARINHO DE POLIETILENO DE ALTA DENSIDADE(PEAD),RESINA PE80/100, CLASSE PN-10, DE=280MM. FORNECIMENTO</v>
      </c>
      <c r="C7557" s="519" t="s">
        <v>36638</v>
      </c>
      <c r="D7557" s="519" t="s">
        <v>36673</v>
      </c>
      <c r="I7557" s="519" t="s">
        <v>5</v>
      </c>
      <c r="J7557" s="650">
        <v>603.25</v>
      </c>
    </row>
    <row r="7558" spans="1:10">
      <c r="A7558" s="519" t="s">
        <v>7775</v>
      </c>
      <c r="B7558" s="519" t="str">
        <f t="shared" si="117"/>
        <v>COLARINHO DE POLIETILENO DE ALTA DENSIDADE(PEAD),RESINA PE80/100, CLASSE PN-10, DE=280MM. FORNECIMENTO</v>
      </c>
      <c r="C7558" s="519" t="s">
        <v>36638</v>
      </c>
      <c r="D7558" s="519" t="s">
        <v>36673</v>
      </c>
      <c r="I7558" s="519" t="s">
        <v>5</v>
      </c>
      <c r="J7558" s="650">
        <v>603.25</v>
      </c>
    </row>
    <row r="7559" spans="1:10">
      <c r="A7559" s="519" t="s">
        <v>7776</v>
      </c>
      <c r="B7559" s="519" t="str">
        <f t="shared" si="117"/>
        <v>COLARINHO DE POLIETILENO DE ALTA DENSIDADE(PEAD),RESINA PE80/100, CLASSE PN-10, DE=315MM. FORNECIMENTO</v>
      </c>
      <c r="C7559" s="519" t="s">
        <v>36638</v>
      </c>
      <c r="D7559" s="519" t="s">
        <v>36674</v>
      </c>
      <c r="I7559" s="519" t="s">
        <v>5</v>
      </c>
      <c r="J7559" s="650">
        <v>871.84</v>
      </c>
    </row>
    <row r="7560" spans="1:10">
      <c r="A7560" s="519" t="s">
        <v>7777</v>
      </c>
      <c r="B7560" s="519" t="str">
        <f t="shared" ref="B7560:B7623" si="118">C7560&amp;D7560&amp;E7560&amp;F7560&amp;G7560&amp;H7560</f>
        <v>COLARINHO DE POLIETILENO DE ALTA DENSIDADE(PEAD),RESINA PE80/100, CLASSE PN-10, DE=315MM. FORNECIMENTO</v>
      </c>
      <c r="C7560" s="519" t="s">
        <v>36638</v>
      </c>
      <c r="D7560" s="519" t="s">
        <v>36674</v>
      </c>
      <c r="I7560" s="519" t="s">
        <v>5</v>
      </c>
      <c r="J7560" s="650">
        <v>871.84</v>
      </c>
    </row>
    <row r="7561" spans="1:10">
      <c r="A7561" s="519" t="s">
        <v>7778</v>
      </c>
      <c r="B7561" s="519" t="str">
        <f t="shared" si="118"/>
        <v>COLARINHO DE POLIETILENO DE ALTA DENSIDADE(PEAD),RESINA PE80/100, CLASSE PN-10, DE=355MM. FORNECIMENTO</v>
      </c>
      <c r="C7561" s="519" t="s">
        <v>36638</v>
      </c>
      <c r="D7561" s="519" t="s">
        <v>36675</v>
      </c>
      <c r="I7561" s="519" t="s">
        <v>5</v>
      </c>
      <c r="J7561" s="650">
        <v>1539.62</v>
      </c>
    </row>
    <row r="7562" spans="1:10">
      <c r="A7562" s="519" t="s">
        <v>7779</v>
      </c>
      <c r="B7562" s="519" t="str">
        <f t="shared" si="118"/>
        <v>COLARINHO DE POLIETILENO DE ALTA DENSIDADE(PEAD),RESINA PE80/100, CLASSE PN-10, DE=355MM. FORNECIMENTO</v>
      </c>
      <c r="C7562" s="519" t="s">
        <v>36638</v>
      </c>
      <c r="D7562" s="519" t="s">
        <v>36675</v>
      </c>
      <c r="I7562" s="519" t="s">
        <v>5</v>
      </c>
      <c r="J7562" s="650">
        <v>1539.62</v>
      </c>
    </row>
    <row r="7563" spans="1:10">
      <c r="A7563" s="519" t="s">
        <v>7780</v>
      </c>
      <c r="B7563" s="519" t="str">
        <f t="shared" si="118"/>
        <v>COLARINHO DE POLIETILENO DE ALTA DENSIDADE(PEAD),RESINA PE80/100, CLASSE PN-10, DE=400MM. FORNECIMENTO</v>
      </c>
      <c r="C7563" s="519" t="s">
        <v>36638</v>
      </c>
      <c r="D7563" s="519" t="s">
        <v>36676</v>
      </c>
      <c r="I7563" s="519" t="s">
        <v>5</v>
      </c>
      <c r="J7563" s="650">
        <v>1904.95</v>
      </c>
    </row>
    <row r="7564" spans="1:10">
      <c r="A7564" s="519" t="s">
        <v>7781</v>
      </c>
      <c r="B7564" s="519" t="str">
        <f t="shared" si="118"/>
        <v>COLARINHO DE POLIETILENO DE ALTA DENSIDADE(PEAD),RESINA PE80/100, CLASSE PN-10, DE=400MM. FORNECIMENTO</v>
      </c>
      <c r="C7564" s="519" t="s">
        <v>36638</v>
      </c>
      <c r="D7564" s="519" t="s">
        <v>36676</v>
      </c>
      <c r="I7564" s="519" t="s">
        <v>5</v>
      </c>
      <c r="J7564" s="650">
        <v>1904.95</v>
      </c>
    </row>
    <row r="7565" spans="1:10">
      <c r="A7565" s="519" t="s">
        <v>7782</v>
      </c>
      <c r="B7565" s="519" t="str">
        <f t="shared" si="118"/>
        <v>COLARINHO DE POLIETILENO DE ALTA DENSIDADE(PEAD),RESINA PE80/100, CLASSE PN-10, DE=450MM. FORNECIMENTO</v>
      </c>
      <c r="C7565" s="519" t="s">
        <v>36638</v>
      </c>
      <c r="D7565" s="519" t="s">
        <v>36677</v>
      </c>
      <c r="I7565" s="519" t="s">
        <v>5</v>
      </c>
      <c r="J7565" s="650">
        <v>3696.83</v>
      </c>
    </row>
    <row r="7566" spans="1:10">
      <c r="A7566" s="519" t="s">
        <v>7783</v>
      </c>
      <c r="B7566" s="519" t="str">
        <f t="shared" si="118"/>
        <v>COLARINHO DE POLIETILENO DE ALTA DENSIDADE(PEAD),RESINA PE80/100, CLASSE PN-10, DE=450MM. FORNECIMENTO</v>
      </c>
      <c r="C7566" s="519" t="s">
        <v>36638</v>
      </c>
      <c r="D7566" s="519" t="s">
        <v>36677</v>
      </c>
      <c r="I7566" s="519" t="s">
        <v>5</v>
      </c>
      <c r="J7566" s="650">
        <v>3696.83</v>
      </c>
    </row>
    <row r="7567" spans="1:10">
      <c r="A7567" s="519" t="s">
        <v>7784</v>
      </c>
      <c r="B7567" s="519" t="str">
        <f t="shared" si="118"/>
        <v>COLARINHO DE POLIETILENO DE ALTA DENSIDADE(PEAD),RESINA PE80/100, CLASSE PN-10, DE=500MM. FORNECIMENTO</v>
      </c>
      <c r="C7567" s="519" t="s">
        <v>36638</v>
      </c>
      <c r="D7567" s="519" t="s">
        <v>36678</v>
      </c>
      <c r="I7567" s="519" t="s">
        <v>5</v>
      </c>
      <c r="J7567" s="650">
        <v>4099.13</v>
      </c>
    </row>
    <row r="7568" spans="1:10">
      <c r="A7568" s="519" t="s">
        <v>7785</v>
      </c>
      <c r="B7568" s="519" t="str">
        <f t="shared" si="118"/>
        <v>COLARINHO DE POLIETILENO DE ALTA DENSIDADE(PEAD),RESINA PE80/100, CLASSE PN-10, DE=500MM. FORNECIMENTO</v>
      </c>
      <c r="C7568" s="519" t="s">
        <v>36638</v>
      </c>
      <c r="D7568" s="519" t="s">
        <v>36678</v>
      </c>
      <c r="I7568" s="519" t="s">
        <v>5</v>
      </c>
      <c r="J7568" s="650">
        <v>4099.13</v>
      </c>
    </row>
    <row r="7569" spans="1:10">
      <c r="A7569" s="519" t="s">
        <v>7786</v>
      </c>
      <c r="B7569" s="519" t="str">
        <f t="shared" si="118"/>
        <v>COLARINHO DE POLIETILENO DE ALTA DENSIDADE(PEAD),RESINA PE80/100, CLASSE PN-10, DE=560MM. FORNECIMENTO</v>
      </c>
      <c r="C7569" s="519" t="s">
        <v>36638</v>
      </c>
      <c r="D7569" s="519" t="s">
        <v>36679</v>
      </c>
      <c r="I7569" s="519" t="s">
        <v>5</v>
      </c>
      <c r="J7569" s="650">
        <v>4871.1099999999997</v>
      </c>
    </row>
    <row r="7570" spans="1:10">
      <c r="A7570" s="519" t="s">
        <v>7787</v>
      </c>
      <c r="B7570" s="519" t="str">
        <f t="shared" si="118"/>
        <v>COLARINHO DE POLIETILENO DE ALTA DENSIDADE(PEAD),RESINA PE80/100, CLASSE PN-10, DE=560MM. FORNECIMENTO</v>
      </c>
      <c r="C7570" s="519" t="s">
        <v>36638</v>
      </c>
      <c r="D7570" s="519" t="s">
        <v>36679</v>
      </c>
      <c r="I7570" s="519" t="s">
        <v>5</v>
      </c>
      <c r="J7570" s="650">
        <v>4871.1099999999997</v>
      </c>
    </row>
    <row r="7571" spans="1:10">
      <c r="A7571" s="519" t="s">
        <v>7788</v>
      </c>
      <c r="B7571" s="519" t="str">
        <f t="shared" si="118"/>
        <v>COLARINHO DE POLIETILENO DE ALTA DENSIDADE(PEAD),RESINA PE80/100, CLASSE PN-10, DE=630MM. FORNECIMENTO</v>
      </c>
      <c r="C7571" s="519" t="s">
        <v>36638</v>
      </c>
      <c r="D7571" s="519" t="s">
        <v>36680</v>
      </c>
      <c r="I7571" s="519" t="s">
        <v>5</v>
      </c>
      <c r="J7571" s="650">
        <v>5277.76</v>
      </c>
    </row>
    <row r="7572" spans="1:10">
      <c r="A7572" s="519" t="s">
        <v>7789</v>
      </c>
      <c r="B7572" s="519" t="str">
        <f t="shared" si="118"/>
        <v>COLARINHO DE POLIETILENO DE ALTA DENSIDADE(PEAD),RESINA PE80/100, CLASSE PN-10, DE=630MM. FORNECIMENTO</v>
      </c>
      <c r="C7572" s="519" t="s">
        <v>36638</v>
      </c>
      <c r="D7572" s="519" t="s">
        <v>36680</v>
      </c>
      <c r="I7572" s="519" t="s">
        <v>5</v>
      </c>
      <c r="J7572" s="650">
        <v>5277.76</v>
      </c>
    </row>
    <row r="7573" spans="1:10">
      <c r="A7573" s="519" t="s">
        <v>7790</v>
      </c>
      <c r="B7573" s="519" t="str">
        <f t="shared" si="118"/>
        <v>COLARINHO DE POLIETILENO DE ALTA DENSIDADE(PEAD),RESINA PE80/100, CLASSE PN-10, DE=800MM. FORNECIMENTO</v>
      </c>
      <c r="C7573" s="519" t="s">
        <v>36638</v>
      </c>
      <c r="D7573" s="519" t="s">
        <v>36681</v>
      </c>
      <c r="I7573" s="519" t="s">
        <v>5</v>
      </c>
      <c r="J7573" s="650">
        <v>16607.46</v>
      </c>
    </row>
    <row r="7574" spans="1:10">
      <c r="A7574" s="519" t="s">
        <v>7791</v>
      </c>
      <c r="B7574" s="519" t="str">
        <f t="shared" si="118"/>
        <v>COLARINHO DE POLIETILENO DE ALTA DENSIDADE(PEAD),RESINA PE80/100, CLASSE PN-10, DE=800MM. FORNECIMENTO</v>
      </c>
      <c r="C7574" s="519" t="s">
        <v>36638</v>
      </c>
      <c r="D7574" s="519" t="s">
        <v>36681</v>
      </c>
      <c r="I7574" s="519" t="s">
        <v>5</v>
      </c>
      <c r="J7574" s="650">
        <v>16607.46</v>
      </c>
    </row>
    <row r="7575" spans="1:10">
      <c r="A7575" s="519" t="s">
        <v>7792</v>
      </c>
      <c r="B7575" s="519" t="str">
        <f t="shared" si="118"/>
        <v>COLARINHO DE POLIETILENO DE ALTA DENSIDADE(PEAD),RESINA PE80/100,CLASSE PN-16, DE=63MM. FORNECIMENTO</v>
      </c>
      <c r="C7575" s="519" t="s">
        <v>36638</v>
      </c>
      <c r="D7575" s="519" t="s">
        <v>36682</v>
      </c>
      <c r="I7575" s="519" t="s">
        <v>5</v>
      </c>
      <c r="J7575" s="650">
        <v>40.64</v>
      </c>
    </row>
    <row r="7576" spans="1:10">
      <c r="A7576" s="519" t="s">
        <v>7793</v>
      </c>
      <c r="B7576" s="519" t="str">
        <f t="shared" si="118"/>
        <v>COLARINHO DE POLIETILENO DE ALTA DENSIDADE(PEAD),RESINA PE80/100,CLASSE PN-16, DE=63MM. FORNECIMENTO</v>
      </c>
      <c r="C7576" s="519" t="s">
        <v>36638</v>
      </c>
      <c r="D7576" s="519" t="s">
        <v>36682</v>
      </c>
      <c r="I7576" s="519" t="s">
        <v>5</v>
      </c>
      <c r="J7576" s="650">
        <v>40.64</v>
      </c>
    </row>
    <row r="7577" spans="1:10">
      <c r="A7577" s="519" t="s">
        <v>7794</v>
      </c>
      <c r="B7577" s="519" t="str">
        <f t="shared" si="118"/>
        <v>COLARINHO DE POLIETILENO DE ALTA DENSIDADE(PEAD),RESINA PE80/100, CLASSE PN-16, DE=75MM. FORNECIMENTO</v>
      </c>
      <c r="C7577" s="519" t="s">
        <v>36638</v>
      </c>
      <c r="D7577" s="519" t="s">
        <v>36683</v>
      </c>
      <c r="I7577" s="519" t="s">
        <v>5</v>
      </c>
      <c r="J7577" s="650">
        <v>47.75</v>
      </c>
    </row>
    <row r="7578" spans="1:10">
      <c r="A7578" s="519" t="s">
        <v>7795</v>
      </c>
      <c r="B7578" s="519" t="str">
        <f t="shared" si="118"/>
        <v>COLARINHO DE POLIETILENO DE ALTA DENSIDADE(PEAD),RESINA PE80/100, CLASSE PN-16, DE=75MM. FORNECIMENTO</v>
      </c>
      <c r="C7578" s="519" t="s">
        <v>36638</v>
      </c>
      <c r="D7578" s="519" t="s">
        <v>36683</v>
      </c>
      <c r="I7578" s="519" t="s">
        <v>5</v>
      </c>
      <c r="J7578" s="650">
        <v>47.75</v>
      </c>
    </row>
    <row r="7579" spans="1:10">
      <c r="A7579" s="519" t="s">
        <v>7796</v>
      </c>
      <c r="B7579" s="519" t="str">
        <f t="shared" si="118"/>
        <v>COLARINHO DE POLIETILENO DE ALTA DENSIDADE(PEAD),RESINA PE80/100, CLASSE PN-16, DE=90MM. FORNECIMENTO</v>
      </c>
      <c r="C7579" s="519" t="s">
        <v>36638</v>
      </c>
      <c r="D7579" s="519" t="s">
        <v>36684</v>
      </c>
      <c r="I7579" s="519" t="s">
        <v>5</v>
      </c>
      <c r="J7579" s="650">
        <v>65.430000000000007</v>
      </c>
    </row>
    <row r="7580" spans="1:10">
      <c r="A7580" s="519" t="s">
        <v>7797</v>
      </c>
      <c r="B7580" s="519" t="str">
        <f t="shared" si="118"/>
        <v>COLARINHO DE POLIETILENO DE ALTA DENSIDADE(PEAD),RESINA PE80/100, CLASSE PN-16, DE=90MM. FORNECIMENTO</v>
      </c>
      <c r="C7580" s="519" t="s">
        <v>36638</v>
      </c>
      <c r="D7580" s="519" t="s">
        <v>36684</v>
      </c>
      <c r="I7580" s="519" t="s">
        <v>5</v>
      </c>
      <c r="J7580" s="650">
        <v>65.430000000000007</v>
      </c>
    </row>
    <row r="7581" spans="1:10">
      <c r="A7581" s="519" t="s">
        <v>7798</v>
      </c>
      <c r="B7581" s="519" t="str">
        <f t="shared" si="118"/>
        <v>COLARINHO DE POLIETILENO DE ALTA DENSIDADE(PEAD),RESINA PE80/100, CLASSE PN-16, DE=110MM. FORNECIMENTO</v>
      </c>
      <c r="C7581" s="519" t="s">
        <v>36638</v>
      </c>
      <c r="D7581" s="519" t="s">
        <v>36685</v>
      </c>
      <c r="I7581" s="519" t="s">
        <v>5</v>
      </c>
      <c r="J7581" s="650">
        <v>77.37</v>
      </c>
    </row>
    <row r="7582" spans="1:10">
      <c r="A7582" s="519" t="s">
        <v>7799</v>
      </c>
      <c r="B7582" s="519" t="str">
        <f t="shared" si="118"/>
        <v>COLARINHO DE POLIETILENO DE ALTA DENSIDADE(PEAD),RESINA PE80/100, CLASSE PN-16, DE=110MM. FORNECIMENTO</v>
      </c>
      <c r="C7582" s="519" t="s">
        <v>36638</v>
      </c>
      <c r="D7582" s="519" t="s">
        <v>36685</v>
      </c>
      <c r="I7582" s="519" t="s">
        <v>5</v>
      </c>
      <c r="J7582" s="650">
        <v>77.37</v>
      </c>
    </row>
    <row r="7583" spans="1:10">
      <c r="A7583" s="519" t="s">
        <v>7800</v>
      </c>
      <c r="B7583" s="519" t="str">
        <f t="shared" si="118"/>
        <v>COLARINHO DE POLIETILENO DE ALTA DENSIDADE(PEAD),RESINA PE80/100, CLASSE PN-16, DE=125MM. FORNECIMENTO</v>
      </c>
      <c r="C7583" s="519" t="s">
        <v>36638</v>
      </c>
      <c r="D7583" s="519" t="s">
        <v>36686</v>
      </c>
      <c r="I7583" s="519" t="s">
        <v>5</v>
      </c>
      <c r="J7583" s="650">
        <v>101.07</v>
      </c>
    </row>
    <row r="7584" spans="1:10">
      <c r="A7584" s="519" t="s">
        <v>7801</v>
      </c>
      <c r="B7584" s="519" t="str">
        <f t="shared" si="118"/>
        <v>COLARINHO DE POLIETILENO DE ALTA DENSIDADE(PEAD),RESINA PE80/100, CLASSE PN-16, DE=125MM. FORNECIMENTO</v>
      </c>
      <c r="C7584" s="519" t="s">
        <v>36638</v>
      </c>
      <c r="D7584" s="519" t="s">
        <v>36686</v>
      </c>
      <c r="I7584" s="519" t="s">
        <v>5</v>
      </c>
      <c r="J7584" s="650">
        <v>101.07</v>
      </c>
    </row>
    <row r="7585" spans="1:10">
      <c r="A7585" s="519" t="s">
        <v>7802</v>
      </c>
      <c r="B7585" s="519" t="str">
        <f t="shared" si="118"/>
        <v>COLARINHO DE POLIETILENO DE ALTA DENSIDADE(PEAD),RESINA PE80/100, CLASSE PN-16, DE=140MM. FORNECIMENTO</v>
      </c>
      <c r="C7585" s="519" t="s">
        <v>36638</v>
      </c>
      <c r="D7585" s="519" t="s">
        <v>36687</v>
      </c>
      <c r="I7585" s="519" t="s">
        <v>5</v>
      </c>
      <c r="J7585" s="650">
        <v>130.25</v>
      </c>
    </row>
    <row r="7586" spans="1:10">
      <c r="A7586" s="519" t="s">
        <v>7803</v>
      </c>
      <c r="B7586" s="519" t="str">
        <f t="shared" si="118"/>
        <v>COLARINHO DE POLIETILENO DE ALTA DENSIDADE(PEAD),RESINA PE80/100, CLASSE PN-16, DE=140MM. FORNECIMENTO</v>
      </c>
      <c r="C7586" s="519" t="s">
        <v>36638</v>
      </c>
      <c r="D7586" s="519" t="s">
        <v>36687</v>
      </c>
      <c r="I7586" s="519" t="s">
        <v>5</v>
      </c>
      <c r="J7586" s="650">
        <v>130.25</v>
      </c>
    </row>
    <row r="7587" spans="1:10">
      <c r="A7587" s="519" t="s">
        <v>7804</v>
      </c>
      <c r="B7587" s="519" t="str">
        <f t="shared" si="118"/>
        <v>COLARINHO DE POLIETILENO DE ALTA DENSIDADE(PEAD),RESINA PE80/100, CLASSE PN-16, DE=160MM. FORNECIMENTO</v>
      </c>
      <c r="C7587" s="519" t="s">
        <v>36638</v>
      </c>
      <c r="D7587" s="519" t="s">
        <v>36688</v>
      </c>
      <c r="I7587" s="519" t="s">
        <v>5</v>
      </c>
      <c r="J7587" s="650">
        <v>150.96</v>
      </c>
    </row>
    <row r="7588" spans="1:10">
      <c r="A7588" s="519" t="s">
        <v>7805</v>
      </c>
      <c r="B7588" s="519" t="str">
        <f t="shared" si="118"/>
        <v>COLARINHO DE POLIETILENO DE ALTA DENSIDADE(PEAD),RESINA PE80/100, CLASSE PN-16, DE=160MM. FORNECIMENTO</v>
      </c>
      <c r="C7588" s="519" t="s">
        <v>36638</v>
      </c>
      <c r="D7588" s="519" t="s">
        <v>36688</v>
      </c>
      <c r="I7588" s="519" t="s">
        <v>5</v>
      </c>
      <c r="J7588" s="650">
        <v>150.96</v>
      </c>
    </row>
    <row r="7589" spans="1:10">
      <c r="A7589" s="519" t="s">
        <v>7806</v>
      </c>
      <c r="B7589" s="519" t="str">
        <f t="shared" si="118"/>
        <v>COLARINHO DE POLIETILENO DE ALTA DENSIDADE(PEAD),RESINA PE80/100, CLASSE PN-16, DE=180MM. FORNECIMENTO</v>
      </c>
      <c r="C7589" s="519" t="s">
        <v>36638</v>
      </c>
      <c r="D7589" s="519" t="s">
        <v>36689</v>
      </c>
      <c r="I7589" s="519" t="s">
        <v>5</v>
      </c>
      <c r="J7589" s="650">
        <v>208.95</v>
      </c>
    </row>
    <row r="7590" spans="1:10">
      <c r="A7590" s="519" t="s">
        <v>7807</v>
      </c>
      <c r="B7590" s="519" t="str">
        <f t="shared" si="118"/>
        <v>COLARINHO DE POLIETILENO DE ALTA DENSIDADE(PEAD),RESINA PE80/100, CLASSE PN-16, DE=180MM. FORNECIMENTO</v>
      </c>
      <c r="C7590" s="519" t="s">
        <v>36638</v>
      </c>
      <c r="D7590" s="519" t="s">
        <v>36689</v>
      </c>
      <c r="I7590" s="519" t="s">
        <v>5</v>
      </c>
      <c r="J7590" s="650">
        <v>208.95</v>
      </c>
    </row>
    <row r="7591" spans="1:10">
      <c r="A7591" s="519" t="s">
        <v>7808</v>
      </c>
      <c r="B7591" s="519" t="str">
        <f t="shared" si="118"/>
        <v>COLARINHO DE POLIETILENO DE ALTA DENSIDADE(PEAD),RESINA PE80/100, CLASSE PN-16, DE=200MM. FORNECIMENTO</v>
      </c>
      <c r="C7591" s="519" t="s">
        <v>36638</v>
      </c>
      <c r="D7591" s="519" t="s">
        <v>36690</v>
      </c>
      <c r="I7591" s="519" t="s">
        <v>5</v>
      </c>
      <c r="J7591" s="650">
        <v>257.02999999999997</v>
      </c>
    </row>
    <row r="7592" spans="1:10">
      <c r="A7592" s="519" t="s">
        <v>7809</v>
      </c>
      <c r="B7592" s="519" t="str">
        <f t="shared" si="118"/>
        <v>COLARINHO DE POLIETILENO DE ALTA DENSIDADE(PEAD),RESINA PE80/100, CLASSE PN-16, DE=200MM. FORNECIMENTO</v>
      </c>
      <c r="C7592" s="519" t="s">
        <v>36638</v>
      </c>
      <c r="D7592" s="519" t="s">
        <v>36690</v>
      </c>
      <c r="I7592" s="519" t="s">
        <v>5</v>
      </c>
      <c r="J7592" s="650">
        <v>257.02999999999997</v>
      </c>
    </row>
    <row r="7593" spans="1:10">
      <c r="A7593" s="519" t="s">
        <v>7810</v>
      </c>
      <c r="B7593" s="519" t="str">
        <f t="shared" si="118"/>
        <v>COLARINHO DE POLIETILENO DE ALTA DENSIDADE(PEAD),RESINA PE80/100, CLASSE PN-16, DE=225MM. FORNECIMENTO</v>
      </c>
      <c r="C7593" s="519" t="s">
        <v>36638</v>
      </c>
      <c r="D7593" s="519" t="s">
        <v>36691</v>
      </c>
      <c r="I7593" s="519" t="s">
        <v>5</v>
      </c>
      <c r="J7593" s="650">
        <v>311.57</v>
      </c>
    </row>
    <row r="7594" spans="1:10">
      <c r="A7594" s="519" t="s">
        <v>7811</v>
      </c>
      <c r="B7594" s="519" t="str">
        <f t="shared" si="118"/>
        <v>COLARINHO DE POLIETILENO DE ALTA DENSIDADE(PEAD),RESINA PE80/100, CLASSE PN-16, DE=225MM. FORNECIMENTO</v>
      </c>
      <c r="C7594" s="519" t="s">
        <v>36638</v>
      </c>
      <c r="D7594" s="519" t="s">
        <v>36691</v>
      </c>
      <c r="I7594" s="519" t="s">
        <v>5</v>
      </c>
      <c r="J7594" s="650">
        <v>311.57</v>
      </c>
    </row>
    <row r="7595" spans="1:10">
      <c r="A7595" s="519" t="s">
        <v>7812</v>
      </c>
      <c r="B7595" s="519" t="str">
        <f t="shared" si="118"/>
        <v>COLARINHO DE POLIETILENO DE ALTA DENSIDADE(PEAD),RESINA PE80/100, CLASSE PN-16, DE=250MM. FORNECIMENTO</v>
      </c>
      <c r="C7595" s="519" t="s">
        <v>36638</v>
      </c>
      <c r="D7595" s="519" t="s">
        <v>36692</v>
      </c>
      <c r="I7595" s="519" t="s">
        <v>5</v>
      </c>
      <c r="J7595" s="650">
        <v>586.23</v>
      </c>
    </row>
    <row r="7596" spans="1:10">
      <c r="A7596" s="519" t="s">
        <v>7813</v>
      </c>
      <c r="B7596" s="519" t="str">
        <f t="shared" si="118"/>
        <v>COLARINHO DE POLIETILENO DE ALTA DENSIDADE(PEAD),RESINA PE80/100, CLASSE PN-16, DE=250MM. FORNECIMENTO</v>
      </c>
      <c r="C7596" s="519" t="s">
        <v>36638</v>
      </c>
      <c r="D7596" s="519" t="s">
        <v>36692</v>
      </c>
      <c r="I7596" s="519" t="s">
        <v>5</v>
      </c>
      <c r="J7596" s="650">
        <v>586.23</v>
      </c>
    </row>
    <row r="7597" spans="1:10">
      <c r="A7597" s="519" t="s">
        <v>7814</v>
      </c>
      <c r="B7597" s="519" t="str">
        <f t="shared" si="118"/>
        <v>COLARINHO DE POLIETILENO DE ALTA DENSIDADE(PEAD),RESINA PE80/100, CLASSE PN-16, DE=280MM. FORNECIMENTO</v>
      </c>
      <c r="C7597" s="519" t="s">
        <v>36638</v>
      </c>
      <c r="D7597" s="519" t="s">
        <v>36693</v>
      </c>
      <c r="I7597" s="519" t="s">
        <v>5</v>
      </c>
      <c r="J7597" s="650">
        <v>939.42</v>
      </c>
    </row>
    <row r="7598" spans="1:10">
      <c r="A7598" s="519" t="s">
        <v>7815</v>
      </c>
      <c r="B7598" s="519" t="str">
        <f t="shared" si="118"/>
        <v>COLARINHO DE POLIETILENO DE ALTA DENSIDADE(PEAD),RESINA PE80/100, CLASSE PN-16, DE=280MM. FORNECIMENTO</v>
      </c>
      <c r="C7598" s="519" t="s">
        <v>36638</v>
      </c>
      <c r="D7598" s="519" t="s">
        <v>36693</v>
      </c>
      <c r="I7598" s="519" t="s">
        <v>5</v>
      </c>
      <c r="J7598" s="650">
        <v>939.42</v>
      </c>
    </row>
    <row r="7599" spans="1:10">
      <c r="A7599" s="519" t="s">
        <v>7816</v>
      </c>
      <c r="B7599" s="519" t="str">
        <f t="shared" si="118"/>
        <v>COLARINHO DE POLIETILENO DE ALTA DENSIDADE(PEAD),RESINA PE80/100, CLASSE PN-16, DE=315MM. FORNECIMENTO</v>
      </c>
      <c r="C7599" s="519" t="s">
        <v>36638</v>
      </c>
      <c r="D7599" s="519" t="s">
        <v>36694</v>
      </c>
      <c r="I7599" s="519" t="s">
        <v>5</v>
      </c>
      <c r="J7599" s="650">
        <v>1169.93</v>
      </c>
    </row>
    <row r="7600" spans="1:10">
      <c r="A7600" s="519" t="s">
        <v>7817</v>
      </c>
      <c r="B7600" s="519" t="str">
        <f t="shared" si="118"/>
        <v>COLARINHO DE POLIETILENO DE ALTA DENSIDADE(PEAD),RESINA PE80/100, CLASSE PN-16, DE=315MM. FORNECIMENTO</v>
      </c>
      <c r="C7600" s="519" t="s">
        <v>36638</v>
      </c>
      <c r="D7600" s="519" t="s">
        <v>36694</v>
      </c>
      <c r="I7600" s="519" t="s">
        <v>5</v>
      </c>
      <c r="J7600" s="650">
        <v>1169.93</v>
      </c>
    </row>
    <row r="7601" spans="1:10">
      <c r="A7601" s="519" t="s">
        <v>7818</v>
      </c>
      <c r="B7601" s="519" t="str">
        <f t="shared" si="118"/>
        <v>COLARINHO DE POLIETILENO DE ALTA DENSIDADE(PEAD),RESINA PE80/100, CLASSE PN-16, DE=355MM. FORNECIMENTO</v>
      </c>
      <c r="C7601" s="519" t="s">
        <v>36638</v>
      </c>
      <c r="D7601" s="519" t="s">
        <v>36695</v>
      </c>
      <c r="I7601" s="519" t="s">
        <v>5</v>
      </c>
      <c r="J7601" s="650">
        <v>1539.62</v>
      </c>
    </row>
    <row r="7602" spans="1:10">
      <c r="A7602" s="519" t="s">
        <v>7819</v>
      </c>
      <c r="B7602" s="519" t="str">
        <f t="shared" si="118"/>
        <v>COLARINHO DE POLIETILENO DE ALTA DENSIDADE(PEAD),RESINA PE80/100, CLASSE PN-16, DE=355MM. FORNECIMENTO</v>
      </c>
      <c r="C7602" s="519" t="s">
        <v>36638</v>
      </c>
      <c r="D7602" s="519" t="s">
        <v>36695</v>
      </c>
      <c r="I7602" s="519" t="s">
        <v>5</v>
      </c>
      <c r="J7602" s="650">
        <v>1539.62</v>
      </c>
    </row>
    <row r="7603" spans="1:10">
      <c r="A7603" s="519" t="s">
        <v>7820</v>
      </c>
      <c r="B7603" s="519" t="str">
        <f t="shared" si="118"/>
        <v>COLARINHO DE POLIETILENO DE ALTA DENSIDADE(PEAD),RESINA PE80/100, CLASSE PN-16, DE=400MM. FORNECIMENTO</v>
      </c>
      <c r="C7603" s="519" t="s">
        <v>36638</v>
      </c>
      <c r="D7603" s="519" t="s">
        <v>36696</v>
      </c>
      <c r="I7603" s="519" t="s">
        <v>5</v>
      </c>
      <c r="J7603" s="650">
        <v>1904.95</v>
      </c>
    </row>
    <row r="7604" spans="1:10">
      <c r="A7604" s="519" t="s">
        <v>7821</v>
      </c>
      <c r="B7604" s="519" t="str">
        <f t="shared" si="118"/>
        <v>COLARINHO DE POLIETILENO DE ALTA DENSIDADE(PEAD),RESINA PE80/100, CLASSE PN-16, DE=400MM. FORNECIMENTO</v>
      </c>
      <c r="C7604" s="519" t="s">
        <v>36638</v>
      </c>
      <c r="D7604" s="519" t="s">
        <v>36696</v>
      </c>
      <c r="I7604" s="519" t="s">
        <v>5</v>
      </c>
      <c r="J7604" s="650">
        <v>1904.95</v>
      </c>
    </row>
    <row r="7605" spans="1:10">
      <c r="A7605" s="519" t="s">
        <v>7822</v>
      </c>
      <c r="B7605" s="519" t="str">
        <f t="shared" si="118"/>
        <v>COLARINHO DE POLIETILENO DE ALTA DENSIDADE(PEAD),RESINA PE80/100, CLASSE PN-16, DE=450MM. FORNECIMENTO</v>
      </c>
      <c r="C7605" s="519" t="s">
        <v>36638</v>
      </c>
      <c r="D7605" s="519" t="s">
        <v>36697</v>
      </c>
      <c r="I7605" s="519" t="s">
        <v>5</v>
      </c>
      <c r="J7605" s="650">
        <v>3696.83</v>
      </c>
    </row>
    <row r="7606" spans="1:10">
      <c r="A7606" s="519" t="s">
        <v>7823</v>
      </c>
      <c r="B7606" s="519" t="str">
        <f t="shared" si="118"/>
        <v>COLARINHO DE POLIETILENO DE ALTA DENSIDADE(PEAD),RESINA PE80/100, CLASSE PN-16, DE=450MM. FORNECIMENTO</v>
      </c>
      <c r="C7606" s="519" t="s">
        <v>36638</v>
      </c>
      <c r="D7606" s="519" t="s">
        <v>36697</v>
      </c>
      <c r="I7606" s="519" t="s">
        <v>5</v>
      </c>
      <c r="J7606" s="650">
        <v>3696.83</v>
      </c>
    </row>
    <row r="7607" spans="1:10">
      <c r="A7607" s="519" t="s">
        <v>7824</v>
      </c>
      <c r="B7607" s="519" t="str">
        <f t="shared" si="118"/>
        <v>COLARINHO DE POLIETILENO DE ALTA DENSIDADE(PEAD),RESINA PE80/100, CLASSE PN-16, DE=500MM. FORNECIMENTO</v>
      </c>
      <c r="C7607" s="519" t="s">
        <v>36638</v>
      </c>
      <c r="D7607" s="519" t="s">
        <v>36698</v>
      </c>
      <c r="I7607" s="519" t="s">
        <v>5</v>
      </c>
      <c r="J7607" s="650">
        <v>4099.13</v>
      </c>
    </row>
    <row r="7608" spans="1:10">
      <c r="A7608" s="519" t="s">
        <v>7825</v>
      </c>
      <c r="B7608" s="519" t="str">
        <f t="shared" si="118"/>
        <v>COLARINHO DE POLIETILENO DE ALTA DENSIDADE(PEAD),RESINA PE80/100, CLASSE PN-16, DE=500MM. FORNECIMENTO</v>
      </c>
      <c r="C7608" s="519" t="s">
        <v>36638</v>
      </c>
      <c r="D7608" s="519" t="s">
        <v>36698</v>
      </c>
      <c r="I7608" s="519" t="s">
        <v>5</v>
      </c>
      <c r="J7608" s="650">
        <v>4099.13</v>
      </c>
    </row>
    <row r="7609" spans="1:10">
      <c r="A7609" s="519" t="s">
        <v>7826</v>
      </c>
      <c r="B7609" s="519" t="str">
        <f t="shared" si="118"/>
        <v>COLARINHO DE POLIETILENO DE ALTA DENSIDADE(PEAD),RESINA PE80/100, CLASSE PN-16, DE=560MM. FORNECIMENTO</v>
      </c>
      <c r="C7609" s="519" t="s">
        <v>36638</v>
      </c>
      <c r="D7609" s="519" t="s">
        <v>36699</v>
      </c>
      <c r="I7609" s="519" t="s">
        <v>5</v>
      </c>
      <c r="J7609" s="650">
        <v>4871.1099999999997</v>
      </c>
    </row>
    <row r="7610" spans="1:10">
      <c r="A7610" s="519" t="s">
        <v>7827</v>
      </c>
      <c r="B7610" s="519" t="str">
        <f t="shared" si="118"/>
        <v>COLARINHO DE POLIETILENO DE ALTA DENSIDADE(PEAD),RESINA PE80/100, CLASSE PN-16, DE=560MM. FORNECIMENTO</v>
      </c>
      <c r="C7610" s="519" t="s">
        <v>36638</v>
      </c>
      <c r="D7610" s="519" t="s">
        <v>36699</v>
      </c>
      <c r="I7610" s="519" t="s">
        <v>5</v>
      </c>
      <c r="J7610" s="650">
        <v>4871.1099999999997</v>
      </c>
    </row>
    <row r="7611" spans="1:10">
      <c r="A7611" s="519" t="s">
        <v>7828</v>
      </c>
      <c r="B7611" s="519" t="str">
        <f t="shared" si="118"/>
        <v>LUVA DE ELETROFUSAO DE POLIETILENO DE ALTA DENSIDADE (PEAD),RESINA PE80/100, PARA DE=20MM. FORNECIMENTO</v>
      </c>
      <c r="C7611" s="519" t="s">
        <v>36700</v>
      </c>
      <c r="D7611" s="519" t="s">
        <v>36701</v>
      </c>
      <c r="I7611" s="519" t="s">
        <v>5</v>
      </c>
      <c r="J7611" s="650">
        <v>11.83</v>
      </c>
    </row>
    <row r="7612" spans="1:10">
      <c r="A7612" s="519" t="s">
        <v>7829</v>
      </c>
      <c r="B7612" s="519" t="str">
        <f t="shared" si="118"/>
        <v>LUVA DE ELETROFUSAO DE POLIETILENO DE ALTA DENSIDADE (PEAD),RESINA PE80/100, PARA DE=20MM. FORNECIMENTO</v>
      </c>
      <c r="C7612" s="519" t="s">
        <v>36700</v>
      </c>
      <c r="D7612" s="519" t="s">
        <v>36701</v>
      </c>
      <c r="I7612" s="519" t="s">
        <v>5</v>
      </c>
      <c r="J7612" s="650">
        <v>11.83</v>
      </c>
    </row>
    <row r="7613" spans="1:10">
      <c r="A7613" s="519" t="s">
        <v>7830</v>
      </c>
      <c r="B7613" s="519" t="str">
        <f t="shared" si="118"/>
        <v>LUVA DE ELETROFUSAO DE POLIETILENO DE ALTA DENSIDADE (PEAD),RESINA PE80/100, PARA DE=25MM. FORNECIMENTO</v>
      </c>
      <c r="C7613" s="519" t="s">
        <v>36700</v>
      </c>
      <c r="D7613" s="519" t="s">
        <v>36702</v>
      </c>
      <c r="I7613" s="519" t="s">
        <v>5</v>
      </c>
      <c r="J7613" s="650">
        <v>18.22</v>
      </c>
    </row>
    <row r="7614" spans="1:10">
      <c r="A7614" s="519" t="s">
        <v>7831</v>
      </c>
      <c r="B7614" s="519" t="str">
        <f t="shared" si="118"/>
        <v>LUVA DE ELETROFUSAO DE POLIETILENO DE ALTA DENSIDADE (PEAD),RESINA PE80/100, PARA DE=25MM. FORNECIMENTO</v>
      </c>
      <c r="C7614" s="519" t="s">
        <v>36700</v>
      </c>
      <c r="D7614" s="519" t="s">
        <v>36702</v>
      </c>
      <c r="I7614" s="519" t="s">
        <v>5</v>
      </c>
      <c r="J7614" s="650">
        <v>18.22</v>
      </c>
    </row>
    <row r="7615" spans="1:10">
      <c r="A7615" s="519" t="s">
        <v>7832</v>
      </c>
      <c r="B7615" s="519" t="str">
        <f t="shared" si="118"/>
        <v>LUVA DE ELETROFUSAO DE POLIETILENO DE ALTA DENSIDADE (PEAD),RESINA PE80/100, PARA DE=32MM. FORNECIMENTO</v>
      </c>
      <c r="C7615" s="519" t="s">
        <v>36700</v>
      </c>
      <c r="D7615" s="519" t="s">
        <v>36703</v>
      </c>
      <c r="I7615" s="519" t="s">
        <v>5</v>
      </c>
      <c r="J7615" s="650">
        <v>12.74</v>
      </c>
    </row>
    <row r="7616" spans="1:10">
      <c r="A7616" s="519" t="s">
        <v>7833</v>
      </c>
      <c r="B7616" s="519" t="str">
        <f t="shared" si="118"/>
        <v>LUVA DE ELETROFUSAO DE POLIETILENO DE ALTA DENSIDADE (PEAD),RESINA PE80/100, PARA DE=32MM. FORNECIMENTO</v>
      </c>
      <c r="C7616" s="519" t="s">
        <v>36700</v>
      </c>
      <c r="D7616" s="519" t="s">
        <v>36703</v>
      </c>
      <c r="I7616" s="519" t="s">
        <v>5</v>
      </c>
      <c r="J7616" s="650">
        <v>12.74</v>
      </c>
    </row>
    <row r="7617" spans="1:10">
      <c r="A7617" s="519" t="s">
        <v>7834</v>
      </c>
      <c r="B7617" s="519" t="str">
        <f t="shared" si="118"/>
        <v>LUVA DE ELETROFUSAO DE POLIETILENO DE ALTA DENSIDADE (PEAD),RESINA PE80/100, PARA DE=40MM. FORNECIMENTO</v>
      </c>
      <c r="C7617" s="519" t="s">
        <v>36700</v>
      </c>
      <c r="D7617" s="519" t="s">
        <v>36704</v>
      </c>
      <c r="I7617" s="519" t="s">
        <v>5</v>
      </c>
      <c r="J7617" s="650">
        <v>21.35</v>
      </c>
    </row>
    <row r="7618" spans="1:10">
      <c r="A7618" s="519" t="s">
        <v>7835</v>
      </c>
      <c r="B7618" s="519" t="str">
        <f t="shared" si="118"/>
        <v>LUVA DE ELETROFUSAO DE POLIETILENO DE ALTA DENSIDADE (PEAD),RESINA PE80/100, PARA DE=40MM. FORNECIMENTO</v>
      </c>
      <c r="C7618" s="519" t="s">
        <v>36700</v>
      </c>
      <c r="D7618" s="519" t="s">
        <v>36704</v>
      </c>
      <c r="I7618" s="519" t="s">
        <v>5</v>
      </c>
      <c r="J7618" s="650">
        <v>21.35</v>
      </c>
    </row>
    <row r="7619" spans="1:10">
      <c r="A7619" s="519" t="s">
        <v>7836</v>
      </c>
      <c r="B7619" s="519" t="str">
        <f t="shared" si="118"/>
        <v>LUVA DE ELETROFUSAO DE POLIETILENO DE ALTA DENSIDADE (PEAD),RESINA PE80/100, PARA DE=50MM. FORNECIMENTO</v>
      </c>
      <c r="C7619" s="519" t="s">
        <v>36700</v>
      </c>
      <c r="D7619" s="519" t="s">
        <v>36705</v>
      </c>
      <c r="I7619" s="519" t="s">
        <v>5</v>
      </c>
      <c r="J7619" s="650">
        <v>29.9</v>
      </c>
    </row>
    <row r="7620" spans="1:10">
      <c r="A7620" s="519" t="s">
        <v>7837</v>
      </c>
      <c r="B7620" s="519" t="str">
        <f t="shared" si="118"/>
        <v>LUVA DE ELETROFUSAO DE POLIETILENO DE ALTA DENSIDADE (PEAD),RESINA PE80/100, PARA DE=50MM. FORNECIMENTO</v>
      </c>
      <c r="C7620" s="519" t="s">
        <v>36700</v>
      </c>
      <c r="D7620" s="519" t="s">
        <v>36705</v>
      </c>
      <c r="I7620" s="519" t="s">
        <v>5</v>
      </c>
      <c r="J7620" s="650">
        <v>29.9</v>
      </c>
    </row>
    <row r="7621" spans="1:10">
      <c r="A7621" s="519" t="s">
        <v>7838</v>
      </c>
      <c r="B7621" s="519" t="str">
        <f t="shared" si="118"/>
        <v>LUVA DE ELETROFUSAO DE POLIETILENO DE ALTA DENSIDADE (PEAD),RESINA PE80/100, PARA DE=75MM. FORNECIMENTO</v>
      </c>
      <c r="C7621" s="519" t="s">
        <v>36700</v>
      </c>
      <c r="D7621" s="519" t="s">
        <v>36706</v>
      </c>
      <c r="I7621" s="519" t="s">
        <v>5</v>
      </c>
      <c r="J7621" s="650">
        <v>48.1</v>
      </c>
    </row>
    <row r="7622" spans="1:10">
      <c r="A7622" s="519" t="s">
        <v>7839</v>
      </c>
      <c r="B7622" s="519" t="str">
        <f t="shared" si="118"/>
        <v>LUVA DE ELETROFUSAO DE POLIETILENO DE ALTA DENSIDADE (PEAD),RESINA PE80/100, PARA DE=75MM. FORNECIMENTO</v>
      </c>
      <c r="C7622" s="519" t="s">
        <v>36700</v>
      </c>
      <c r="D7622" s="519" t="s">
        <v>36706</v>
      </c>
      <c r="I7622" s="519" t="s">
        <v>5</v>
      </c>
      <c r="J7622" s="650">
        <v>48.1</v>
      </c>
    </row>
    <row r="7623" spans="1:10">
      <c r="A7623" s="519" t="s">
        <v>7840</v>
      </c>
      <c r="B7623" s="519" t="str">
        <f t="shared" si="118"/>
        <v>LUVA DE ELETROFUSAO DE POLIETILENO DE ALTA DENSIDADE (PEAD),RESINA PE80/100, PARA DE=90MM. FORNECIMENTO</v>
      </c>
      <c r="C7623" s="519" t="s">
        <v>36700</v>
      </c>
      <c r="D7623" s="519" t="s">
        <v>36707</v>
      </c>
      <c r="I7623" s="519" t="s">
        <v>5</v>
      </c>
      <c r="J7623" s="650">
        <v>50.71</v>
      </c>
    </row>
    <row r="7624" spans="1:10">
      <c r="A7624" s="519" t="s">
        <v>7841</v>
      </c>
      <c r="B7624" s="519" t="str">
        <f t="shared" ref="B7624:B7687" si="119">C7624&amp;D7624&amp;E7624&amp;F7624&amp;G7624&amp;H7624</f>
        <v>LUVA DE ELETROFUSAO DE POLIETILENO DE ALTA DENSIDADE (PEAD),RESINA PE80/100, PARA DE=90MM. FORNECIMENTO</v>
      </c>
      <c r="C7624" s="519" t="s">
        <v>36700</v>
      </c>
      <c r="D7624" s="519" t="s">
        <v>36707</v>
      </c>
      <c r="I7624" s="519" t="s">
        <v>5</v>
      </c>
      <c r="J7624" s="650">
        <v>50.71</v>
      </c>
    </row>
    <row r="7625" spans="1:10">
      <c r="A7625" s="519" t="s">
        <v>7842</v>
      </c>
      <c r="B7625" s="519" t="str">
        <f t="shared" si="119"/>
        <v>LUVA DE ELETROFUSAO DE POLIETILENO DE ALTA DENSIDADE (PEAD),RESINA PE80/100, PARA DE=110MM. FORNECIMENTO</v>
      </c>
      <c r="C7625" s="519" t="s">
        <v>36700</v>
      </c>
      <c r="D7625" s="519" t="s">
        <v>36708</v>
      </c>
      <c r="I7625" s="519" t="s">
        <v>5</v>
      </c>
      <c r="J7625" s="650">
        <v>52.36</v>
      </c>
    </row>
    <row r="7626" spans="1:10">
      <c r="A7626" s="519" t="s">
        <v>7843</v>
      </c>
      <c r="B7626" s="519" t="str">
        <f t="shared" si="119"/>
        <v>LUVA DE ELETROFUSAO DE POLIETILENO DE ALTA DENSIDADE (PEAD),RESINA PE80/100, PARA DE=110MM. FORNECIMENTO</v>
      </c>
      <c r="C7626" s="519" t="s">
        <v>36700</v>
      </c>
      <c r="D7626" s="519" t="s">
        <v>36708</v>
      </c>
      <c r="I7626" s="519" t="s">
        <v>5</v>
      </c>
      <c r="J7626" s="650">
        <v>52.36</v>
      </c>
    </row>
    <row r="7627" spans="1:10">
      <c r="A7627" s="519" t="s">
        <v>7844</v>
      </c>
      <c r="B7627" s="519" t="str">
        <f t="shared" si="119"/>
        <v>LUVA DE ELETROFUSAO DE POLIETILENO DE ALTA DENSIDADE (PEAD),RESINA PE80/100, PARA DE=125MM. FORNECIMENTO</v>
      </c>
      <c r="C7627" s="519" t="s">
        <v>36700</v>
      </c>
      <c r="D7627" s="519" t="s">
        <v>36709</v>
      </c>
      <c r="I7627" s="519" t="s">
        <v>5</v>
      </c>
      <c r="J7627" s="650">
        <v>61.4</v>
      </c>
    </row>
    <row r="7628" spans="1:10">
      <c r="A7628" s="519" t="s">
        <v>7845</v>
      </c>
      <c r="B7628" s="519" t="str">
        <f t="shared" si="119"/>
        <v>LUVA DE ELETROFUSAO DE POLIETILENO DE ALTA DENSIDADE (PEAD),RESINA PE80/100, PARA DE=125MM. FORNECIMENTO</v>
      </c>
      <c r="C7628" s="519" t="s">
        <v>36700</v>
      </c>
      <c r="D7628" s="519" t="s">
        <v>36709</v>
      </c>
      <c r="I7628" s="519" t="s">
        <v>5</v>
      </c>
      <c r="J7628" s="650">
        <v>61.4</v>
      </c>
    </row>
    <row r="7629" spans="1:10">
      <c r="A7629" s="519" t="s">
        <v>7846</v>
      </c>
      <c r="B7629" s="519" t="str">
        <f t="shared" si="119"/>
        <v>LUVA DE ELETROFUSAO DE POLIETILENO DE ALTA DENSIDADE (PEAD),RESINA PE80/100, PARA DE=140MM. FORNECIMENTO</v>
      </c>
      <c r="C7629" s="519" t="s">
        <v>36700</v>
      </c>
      <c r="D7629" s="519" t="s">
        <v>36710</v>
      </c>
      <c r="I7629" s="519" t="s">
        <v>5</v>
      </c>
      <c r="J7629" s="650">
        <v>167.48</v>
      </c>
    </row>
    <row r="7630" spans="1:10">
      <c r="A7630" s="519" t="s">
        <v>7847</v>
      </c>
      <c r="B7630" s="519" t="str">
        <f t="shared" si="119"/>
        <v>LUVA DE ELETROFUSAO DE POLIETILENO DE ALTA DENSIDADE (PEAD),RESINA PE80/100, PARA DE=140MM. FORNECIMENTO</v>
      </c>
      <c r="C7630" s="519" t="s">
        <v>36700</v>
      </c>
      <c r="D7630" s="519" t="s">
        <v>36710</v>
      </c>
      <c r="I7630" s="519" t="s">
        <v>5</v>
      </c>
      <c r="J7630" s="650">
        <v>167.48</v>
      </c>
    </row>
    <row r="7631" spans="1:10">
      <c r="A7631" s="519" t="s">
        <v>7848</v>
      </c>
      <c r="B7631" s="519" t="str">
        <f t="shared" si="119"/>
        <v>LUVA DE ELETROFUSAO DE POLIETILENO DE ALTA DENSIDADE (PEAD),RESINA PE80/100, PARA DE=160MM. FORNECIMENTO</v>
      </c>
      <c r="C7631" s="519" t="s">
        <v>36700</v>
      </c>
      <c r="D7631" s="519" t="s">
        <v>36711</v>
      </c>
      <c r="I7631" s="519" t="s">
        <v>5</v>
      </c>
      <c r="J7631" s="650">
        <v>179.42</v>
      </c>
    </row>
    <row r="7632" spans="1:10">
      <c r="A7632" s="519" t="s">
        <v>7849</v>
      </c>
      <c r="B7632" s="519" t="str">
        <f t="shared" si="119"/>
        <v>LUVA DE ELETROFUSAO DE POLIETILENO DE ALTA DENSIDADE (PEAD),RESINA PE80/100, PARA DE=160MM. FORNECIMENTO</v>
      </c>
      <c r="C7632" s="519" t="s">
        <v>36700</v>
      </c>
      <c r="D7632" s="519" t="s">
        <v>36711</v>
      </c>
      <c r="I7632" s="519" t="s">
        <v>5</v>
      </c>
      <c r="J7632" s="650">
        <v>179.42</v>
      </c>
    </row>
    <row r="7633" spans="1:10">
      <c r="A7633" s="519" t="s">
        <v>7850</v>
      </c>
      <c r="B7633" s="519" t="str">
        <f t="shared" si="119"/>
        <v>LUVA DE ELETROFUSAO DE POLIETILENO DE ALTA DENSIDADE (PEAD),RESINA PE80/100, PARA DE=180MM. FORNECIMENTO</v>
      </c>
      <c r="C7633" s="519" t="s">
        <v>36700</v>
      </c>
      <c r="D7633" s="519" t="s">
        <v>36712</v>
      </c>
      <c r="I7633" s="519" t="s">
        <v>5</v>
      </c>
      <c r="J7633" s="650">
        <v>242.77</v>
      </c>
    </row>
    <row r="7634" spans="1:10">
      <c r="A7634" s="519" t="s">
        <v>7851</v>
      </c>
      <c r="B7634" s="519" t="str">
        <f t="shared" si="119"/>
        <v>LUVA DE ELETROFUSAO DE POLIETILENO DE ALTA DENSIDADE (PEAD),RESINA PE80/100, PARA DE=180MM. FORNECIMENTO</v>
      </c>
      <c r="C7634" s="519" t="s">
        <v>36700</v>
      </c>
      <c r="D7634" s="519" t="s">
        <v>36712</v>
      </c>
      <c r="I7634" s="519" t="s">
        <v>5</v>
      </c>
      <c r="J7634" s="650">
        <v>242.77</v>
      </c>
    </row>
    <row r="7635" spans="1:10">
      <c r="A7635" s="519" t="s">
        <v>7852</v>
      </c>
      <c r="B7635" s="519" t="str">
        <f t="shared" si="119"/>
        <v>LUVA DE ELETROFUSAO DE POLIETILENO DE ALTA DENSIDADE (PEAD),RESINA PE80/100, PARA DE=200MM. FORNECIMENTO</v>
      </c>
      <c r="C7635" s="519" t="s">
        <v>36700</v>
      </c>
      <c r="D7635" s="519" t="s">
        <v>36713</v>
      </c>
      <c r="I7635" s="519" t="s">
        <v>5</v>
      </c>
      <c r="J7635" s="650">
        <v>211.62</v>
      </c>
    </row>
    <row r="7636" spans="1:10">
      <c r="A7636" s="519" t="s">
        <v>7853</v>
      </c>
      <c r="B7636" s="519" t="str">
        <f t="shared" si="119"/>
        <v>LUVA DE ELETROFUSAO DE POLIETILENO DE ALTA DENSIDADE (PEAD),RESINA PE80/100, PARA DE=200MM. FORNECIMENTO</v>
      </c>
      <c r="C7636" s="519" t="s">
        <v>36700</v>
      </c>
      <c r="D7636" s="519" t="s">
        <v>36713</v>
      </c>
      <c r="I7636" s="519" t="s">
        <v>5</v>
      </c>
      <c r="J7636" s="650">
        <v>211.62</v>
      </c>
    </row>
    <row r="7637" spans="1:10">
      <c r="A7637" s="519" t="s">
        <v>7854</v>
      </c>
      <c r="B7637" s="519" t="str">
        <f t="shared" si="119"/>
        <v>LUVA DE ELETROFUSAO DE POLIETILENO DE ALTA DENSIDADE (PEAD),RESINA PE80/100, PARA DE=225MM. FORNECIMENTO</v>
      </c>
      <c r="C7637" s="519" t="s">
        <v>36700</v>
      </c>
      <c r="D7637" s="519" t="s">
        <v>36714</v>
      </c>
      <c r="I7637" s="519" t="s">
        <v>5</v>
      </c>
      <c r="J7637" s="650">
        <v>407.34</v>
      </c>
    </row>
    <row r="7638" spans="1:10">
      <c r="A7638" s="519" t="s">
        <v>7855</v>
      </c>
      <c r="B7638" s="519" t="str">
        <f t="shared" si="119"/>
        <v>LUVA DE ELETROFUSAO DE POLIETILENO DE ALTA DENSIDADE (PEAD),RESINA PE80/100, PARA DE=225MM. FORNECIMENTO</v>
      </c>
      <c r="C7638" s="519" t="s">
        <v>36700</v>
      </c>
      <c r="D7638" s="519" t="s">
        <v>36714</v>
      </c>
      <c r="I7638" s="519" t="s">
        <v>5</v>
      </c>
      <c r="J7638" s="650">
        <v>407.34</v>
      </c>
    </row>
    <row r="7639" spans="1:10">
      <c r="A7639" s="519" t="s">
        <v>7856</v>
      </c>
      <c r="B7639" s="519" t="str">
        <f t="shared" si="119"/>
        <v>LUVA DE ELETROFUSAO DE POLIETILENO DE ALTA DENSIDADE (PEAD),RESINA PE80/100, PARA DE=250MM. FORNECIMENTO</v>
      </c>
      <c r="C7639" s="519" t="s">
        <v>36700</v>
      </c>
      <c r="D7639" s="519" t="s">
        <v>36715</v>
      </c>
      <c r="I7639" s="519" t="s">
        <v>5</v>
      </c>
      <c r="J7639" s="650">
        <v>451.55</v>
      </c>
    </row>
    <row r="7640" spans="1:10">
      <c r="A7640" s="519" t="s">
        <v>7857</v>
      </c>
      <c r="B7640" s="519" t="str">
        <f t="shared" si="119"/>
        <v>LUVA DE ELETROFUSAO DE POLIETILENO DE ALTA DENSIDADE (PEAD),RESINA PE80/100, PARA DE=250MM. FORNECIMENTO</v>
      </c>
      <c r="C7640" s="519" t="s">
        <v>36700</v>
      </c>
      <c r="D7640" s="519" t="s">
        <v>36715</v>
      </c>
      <c r="I7640" s="519" t="s">
        <v>5</v>
      </c>
      <c r="J7640" s="650">
        <v>451.55</v>
      </c>
    </row>
    <row r="7641" spans="1:10">
      <c r="A7641" s="519" t="s">
        <v>7858</v>
      </c>
      <c r="B7641" s="519" t="str">
        <f t="shared" si="119"/>
        <v>LUVA DE ELETROFUSAO DE POLIETILENO DE ALTA DENSIDADE (PEAD),RESINA PE80/100, PARA DE=280MM. FORNECIMENTO</v>
      </c>
      <c r="C7641" s="519" t="s">
        <v>36700</v>
      </c>
      <c r="D7641" s="519" t="s">
        <v>36716</v>
      </c>
      <c r="I7641" s="519" t="s">
        <v>5</v>
      </c>
      <c r="J7641" s="650">
        <v>1090.52</v>
      </c>
    </row>
    <row r="7642" spans="1:10">
      <c r="A7642" s="519" t="s">
        <v>7859</v>
      </c>
      <c r="B7642" s="519" t="str">
        <f t="shared" si="119"/>
        <v>LUVA DE ELETROFUSAO DE POLIETILENO DE ALTA DENSIDADE (PEAD),RESINA PE80/100, PARA DE=280MM. FORNECIMENTO</v>
      </c>
      <c r="C7642" s="519" t="s">
        <v>36700</v>
      </c>
      <c r="D7642" s="519" t="s">
        <v>36716</v>
      </c>
      <c r="I7642" s="519" t="s">
        <v>5</v>
      </c>
      <c r="J7642" s="650">
        <v>1090.52</v>
      </c>
    </row>
    <row r="7643" spans="1:10">
      <c r="A7643" s="519" t="s">
        <v>7860</v>
      </c>
      <c r="B7643" s="519" t="str">
        <f t="shared" si="119"/>
        <v>LUVA DE ELETROFUSAO DE POLIETILENO DE ALTA DENSIDADE (PEAD),RESINA PE80/100, PARA DE=315MM. FORNECIMENTO</v>
      </c>
      <c r="C7643" s="519" t="s">
        <v>36700</v>
      </c>
      <c r="D7643" s="519" t="s">
        <v>36717</v>
      </c>
      <c r="I7643" s="519" t="s">
        <v>5</v>
      </c>
      <c r="J7643" s="650">
        <v>1145.56</v>
      </c>
    </row>
    <row r="7644" spans="1:10">
      <c r="A7644" s="519" t="s">
        <v>7861</v>
      </c>
      <c r="B7644" s="519" t="str">
        <f t="shared" si="119"/>
        <v>LUVA DE ELETROFUSAO DE POLIETILENO DE ALTA DENSIDADE (PEAD),RESINA PE80/100, PARA DE=315MM. FORNECIMENTO</v>
      </c>
      <c r="C7644" s="519" t="s">
        <v>36700</v>
      </c>
      <c r="D7644" s="519" t="s">
        <v>36717</v>
      </c>
      <c r="I7644" s="519" t="s">
        <v>5</v>
      </c>
      <c r="J7644" s="650">
        <v>1145.56</v>
      </c>
    </row>
    <row r="7645" spans="1:10">
      <c r="A7645" s="519" t="s">
        <v>7862</v>
      </c>
      <c r="B7645" s="519" t="str">
        <f t="shared" si="119"/>
        <v>LUVA DE ELETROFUSAO DE POLIETILENO DE ALTA DENSIDADE (PEAD),RESINA PE80/100, PARA DE=355MM. FORNECIMENTO</v>
      </c>
      <c r="C7645" s="519" t="s">
        <v>36700</v>
      </c>
      <c r="D7645" s="519" t="s">
        <v>36718</v>
      </c>
      <c r="I7645" s="519" t="s">
        <v>5</v>
      </c>
      <c r="J7645" s="650">
        <v>1686.95</v>
      </c>
    </row>
    <row r="7646" spans="1:10">
      <c r="A7646" s="519" t="s">
        <v>7863</v>
      </c>
      <c r="B7646" s="519" t="str">
        <f t="shared" si="119"/>
        <v>LUVA DE ELETROFUSAO DE POLIETILENO DE ALTA DENSIDADE (PEAD),RESINA PE80/100, PARA DE=355MM. FORNECIMENTO</v>
      </c>
      <c r="C7646" s="519" t="s">
        <v>36700</v>
      </c>
      <c r="D7646" s="519" t="s">
        <v>36718</v>
      </c>
      <c r="I7646" s="519" t="s">
        <v>5</v>
      </c>
      <c r="J7646" s="650">
        <v>1686.95</v>
      </c>
    </row>
    <row r="7647" spans="1:10">
      <c r="A7647" s="519" t="s">
        <v>7864</v>
      </c>
      <c r="B7647" s="519" t="str">
        <f t="shared" si="119"/>
        <v>LUVA DE ELETROFUSAO DE POLIETILENO DE ALTA DENSIDADE (PEAD),RESINA PE80/100, PARA DE=400MM. FORNECIMENTO</v>
      </c>
      <c r="C7647" s="519" t="s">
        <v>36700</v>
      </c>
      <c r="D7647" s="519" t="s">
        <v>36719</v>
      </c>
      <c r="I7647" s="519" t="s">
        <v>5</v>
      </c>
      <c r="J7647" s="650">
        <v>2676.2</v>
      </c>
    </row>
    <row r="7648" spans="1:10">
      <c r="A7648" s="519" t="s">
        <v>7865</v>
      </c>
      <c r="B7648" s="519" t="str">
        <f t="shared" si="119"/>
        <v>LUVA DE ELETROFUSAO DE POLIETILENO DE ALTA DENSIDADE (PEAD),RESINA PE80/100, PARA DE=400MM. FORNECIMENTO</v>
      </c>
      <c r="C7648" s="519" t="s">
        <v>36700</v>
      </c>
      <c r="D7648" s="519" t="s">
        <v>36719</v>
      </c>
      <c r="I7648" s="519" t="s">
        <v>5</v>
      </c>
      <c r="J7648" s="650">
        <v>2676.2</v>
      </c>
    </row>
    <row r="7649" spans="1:10">
      <c r="A7649" s="519" t="s">
        <v>7866</v>
      </c>
      <c r="B7649" s="519" t="str">
        <f t="shared" si="119"/>
        <v>TUBO DE CONCRETO ARMADO,CLASSE EA-2,CONFORME ABNT NBR-8890,JUNTA ELASTICA,PARA ESGOTO SANITARIO,COM DIAMETRO DE 400MM,INCLUSIVE ANEL DE BORRACHA.FORNECIMENTO</v>
      </c>
      <c r="C7649" s="519" t="s">
        <v>72468</v>
      </c>
      <c r="D7649" s="519" t="s">
        <v>72469</v>
      </c>
      <c r="E7649" s="519" t="s">
        <v>72470</v>
      </c>
      <c r="I7649" s="519" t="s">
        <v>36</v>
      </c>
      <c r="J7649" s="650">
        <v>142.85</v>
      </c>
    </row>
    <row r="7650" spans="1:10">
      <c r="A7650" s="519" t="s">
        <v>7867</v>
      </c>
      <c r="B7650" s="519" t="str">
        <f t="shared" si="119"/>
        <v>TUBO DE CONCRETO ARMADO,CLASSE EA-2,CONFORME ABNT NBR-8890,JUNTA ELASTICA,PARA ESGOTO SANITARIO,COM DIAMETRO DE 400MM,INCLUSIVE ANEL DE BORRACHA.FORNECIMENTO</v>
      </c>
      <c r="C7650" s="519" t="s">
        <v>72468</v>
      </c>
      <c r="D7650" s="519" t="s">
        <v>72469</v>
      </c>
      <c r="E7650" s="519" t="s">
        <v>72470</v>
      </c>
      <c r="I7650" s="519" t="s">
        <v>36</v>
      </c>
      <c r="J7650" s="650">
        <v>142.85</v>
      </c>
    </row>
    <row r="7651" spans="1:10">
      <c r="A7651" s="519" t="s">
        <v>7868</v>
      </c>
      <c r="B7651" s="519" t="str">
        <f t="shared" si="119"/>
        <v>TUBO DE CONCRETO ARMADO,CLASSE EA-2,CONFORME ABNT NBR-8890,JUNTA ELASTICA,PARA ESGOTO SANITARIO,COM DIAMETRO DE 500MM,INCLUSIVE ANEL DE BORRACHA.FORNECIMENTO</v>
      </c>
      <c r="C7651" s="519" t="s">
        <v>72468</v>
      </c>
      <c r="D7651" s="519" t="s">
        <v>72471</v>
      </c>
      <c r="E7651" s="519" t="s">
        <v>72470</v>
      </c>
      <c r="I7651" s="519" t="s">
        <v>36</v>
      </c>
      <c r="J7651" s="650">
        <v>195</v>
      </c>
    </row>
    <row r="7652" spans="1:10">
      <c r="A7652" s="519" t="s">
        <v>7869</v>
      </c>
      <c r="B7652" s="519" t="str">
        <f t="shared" si="119"/>
        <v>TUBO DE CONCRETO ARMADO,CLASSE EA-2,CONFORME ABNT NBR-8890,JUNTA ELASTICA,PARA ESGOTO SANITARIO,COM DIAMETRO DE 500MM,INCLUSIVE ANEL DE BORRACHA.FORNECIMENTO</v>
      </c>
      <c r="C7652" s="519" t="s">
        <v>72468</v>
      </c>
      <c r="D7652" s="519" t="s">
        <v>72471</v>
      </c>
      <c r="E7652" s="519" t="s">
        <v>72470</v>
      </c>
      <c r="I7652" s="519" t="s">
        <v>36</v>
      </c>
      <c r="J7652" s="650">
        <v>195</v>
      </c>
    </row>
    <row r="7653" spans="1:10">
      <c r="A7653" s="519" t="s">
        <v>7870</v>
      </c>
      <c r="B7653" s="519" t="str">
        <f t="shared" si="119"/>
        <v>TUBO DE CONCRETO ARMADO,CLASSE EA-2,CONFORME ABNT NBR-8890,JUNTA ELASTICA,PARA ESGOTO SANITARIO,COM DIAMETRO DE 600MM,INCLUSIVE ANEL DE BORRACHA.FORNECIMENTO</v>
      </c>
      <c r="C7653" s="519" t="s">
        <v>72468</v>
      </c>
      <c r="D7653" s="519" t="s">
        <v>72472</v>
      </c>
      <c r="E7653" s="519" t="s">
        <v>72470</v>
      </c>
      <c r="I7653" s="519" t="s">
        <v>36</v>
      </c>
      <c r="J7653" s="650">
        <v>253.6</v>
      </c>
    </row>
    <row r="7654" spans="1:10">
      <c r="A7654" s="519" t="s">
        <v>7871</v>
      </c>
      <c r="B7654" s="519" t="str">
        <f t="shared" si="119"/>
        <v>TUBO DE CONCRETO ARMADO,CLASSE EA-2,CONFORME ABNT NBR-8890,JUNTA ELASTICA,PARA ESGOTO SANITARIO,COM DIAMETRO DE 600MM,INCLUSIVE ANEL DE BORRACHA.FORNECIMENTO</v>
      </c>
      <c r="C7654" s="519" t="s">
        <v>72468</v>
      </c>
      <c r="D7654" s="519" t="s">
        <v>72472</v>
      </c>
      <c r="E7654" s="519" t="s">
        <v>72470</v>
      </c>
      <c r="I7654" s="519" t="s">
        <v>36</v>
      </c>
      <c r="J7654" s="650">
        <v>253.6</v>
      </c>
    </row>
    <row r="7655" spans="1:10">
      <c r="A7655" s="519" t="s">
        <v>7872</v>
      </c>
      <c r="B7655" s="519" t="str">
        <f t="shared" si="119"/>
        <v>TUBO DE CONCRETO ARMADO,CLASSE EA-2,CONFORME ABNT NBR-8890,JUNTA ELASTICA,PARA ESGOTO SANITARIO,COM DIAMETRO DE 700MM,INCLUSIVE ANEL DE BORRACHA.FORNECIMENTO</v>
      </c>
      <c r="C7655" s="519" t="s">
        <v>72468</v>
      </c>
      <c r="D7655" s="519" t="s">
        <v>72473</v>
      </c>
      <c r="E7655" s="519" t="s">
        <v>72470</v>
      </c>
      <c r="I7655" s="519" t="s">
        <v>36</v>
      </c>
      <c r="J7655" s="650">
        <v>314.87</v>
      </c>
    </row>
    <row r="7656" spans="1:10">
      <c r="A7656" s="519" t="s">
        <v>7873</v>
      </c>
      <c r="B7656" s="519" t="str">
        <f t="shared" si="119"/>
        <v>TUBO DE CONCRETO ARMADO,CLASSE EA-2,CONFORME ABNT NBR-8890,JUNTA ELASTICA,PARA ESGOTO SANITARIO,COM DIAMETRO DE 700MM,INCLUSIVE ANEL DE BORRACHA.FORNECIMENTO</v>
      </c>
      <c r="C7656" s="519" t="s">
        <v>72468</v>
      </c>
      <c r="D7656" s="519" t="s">
        <v>72473</v>
      </c>
      <c r="E7656" s="519" t="s">
        <v>72470</v>
      </c>
      <c r="I7656" s="519" t="s">
        <v>36</v>
      </c>
      <c r="J7656" s="650">
        <v>314.87</v>
      </c>
    </row>
    <row r="7657" spans="1:10">
      <c r="A7657" s="519" t="s">
        <v>7874</v>
      </c>
      <c r="B7657" s="519" t="str">
        <f t="shared" si="119"/>
        <v>TUBO DE CONCRETO ARMADO,CLASSE EA-2,CONFORME ABNT NBR-8890,JUNTA ELASTICA,PARA ESGOTO SANITARIO,COM DIAMETRO DE 800MM,INCLUSIVE ANEL DE BORRACHA.FORNECIMENTO</v>
      </c>
      <c r="C7657" s="519" t="s">
        <v>72468</v>
      </c>
      <c r="D7657" s="519" t="s">
        <v>72474</v>
      </c>
      <c r="E7657" s="519" t="s">
        <v>72470</v>
      </c>
      <c r="I7657" s="519" t="s">
        <v>36</v>
      </c>
      <c r="J7657" s="650">
        <v>394.83</v>
      </c>
    </row>
    <row r="7658" spans="1:10">
      <c r="A7658" s="519" t="s">
        <v>7875</v>
      </c>
      <c r="B7658" s="519" t="str">
        <f t="shared" si="119"/>
        <v>TUBO DE CONCRETO ARMADO,CLASSE EA-2,CONFORME ABNT NBR-8890,JUNTA ELASTICA,PARA ESGOTO SANITARIO,COM DIAMETRO DE 800MM,INCLUSIVE ANEL DE BORRACHA.FORNECIMENTO</v>
      </c>
      <c r="C7658" s="519" t="s">
        <v>72468</v>
      </c>
      <c r="D7658" s="519" t="s">
        <v>72474</v>
      </c>
      <c r="E7658" s="519" t="s">
        <v>72470</v>
      </c>
      <c r="I7658" s="519" t="s">
        <v>36</v>
      </c>
      <c r="J7658" s="650">
        <v>394.83</v>
      </c>
    </row>
    <row r="7659" spans="1:10">
      <c r="A7659" s="519" t="s">
        <v>7876</v>
      </c>
      <c r="B7659" s="519" t="str">
        <f t="shared" si="119"/>
        <v>TUBO DE CONCRETO ARMADO,CLASSE EA-2,CONFORME ABNT NBR-8890,JUNTA ELASTICA,PARA ESGOTO SANITARIO,COM DIAMETRO DE 900MM,INCLUSIVE ANEL DE BORRACHA.FORNECIMENTO</v>
      </c>
      <c r="C7659" s="519" t="s">
        <v>72468</v>
      </c>
      <c r="D7659" s="519" t="s">
        <v>72475</v>
      </c>
      <c r="E7659" s="519" t="s">
        <v>72470</v>
      </c>
      <c r="I7659" s="519" t="s">
        <v>36</v>
      </c>
      <c r="J7659" s="650">
        <v>575.34</v>
      </c>
    </row>
    <row r="7660" spans="1:10">
      <c r="A7660" s="519" t="s">
        <v>7877</v>
      </c>
      <c r="B7660" s="519" t="str">
        <f t="shared" si="119"/>
        <v>TUBO DE CONCRETO ARMADO,CLASSE EA-2,CONFORME ABNT NBR-8890,JUNTA ELASTICA,PARA ESGOTO SANITARIO,COM DIAMETRO DE 900MM,INCLUSIVE ANEL DE BORRACHA.FORNECIMENTO</v>
      </c>
      <c r="C7660" s="519" t="s">
        <v>72468</v>
      </c>
      <c r="D7660" s="519" t="s">
        <v>72475</v>
      </c>
      <c r="E7660" s="519" t="s">
        <v>72470</v>
      </c>
      <c r="I7660" s="519" t="s">
        <v>36</v>
      </c>
      <c r="J7660" s="650">
        <v>575.34</v>
      </c>
    </row>
    <row r="7661" spans="1:10">
      <c r="A7661" s="519" t="s">
        <v>7878</v>
      </c>
      <c r="B7661" s="519" t="str">
        <f t="shared" si="119"/>
        <v>TUBO DE CONCRETO ARMADO,CLASSE EA-2,CONFORME ABNT NBR-8890,JUNTA ELASTICA,PARA ESGOTO SANITARIO,COM DIAMETRO DE 1000MM,INCLUSIVE ANEL DE BORRACHA.FORNECIMENTO</v>
      </c>
      <c r="C7661" s="519" t="s">
        <v>72468</v>
      </c>
      <c r="D7661" s="519" t="s">
        <v>72476</v>
      </c>
      <c r="E7661" s="519" t="s">
        <v>72477</v>
      </c>
      <c r="I7661" s="519" t="s">
        <v>36</v>
      </c>
      <c r="J7661" s="650">
        <v>575.86</v>
      </c>
    </row>
    <row r="7662" spans="1:10">
      <c r="A7662" s="519" t="s">
        <v>7879</v>
      </c>
      <c r="B7662" s="519" t="str">
        <f t="shared" si="119"/>
        <v>TUBO DE CONCRETO ARMADO,CLASSE EA-2,CONFORME ABNT NBR-8890,JUNTA ELASTICA,PARA ESGOTO SANITARIO,COM DIAMETRO DE 1000MM,INCLUSIVE ANEL DE BORRACHA.FORNECIMENTO</v>
      </c>
      <c r="C7662" s="519" t="s">
        <v>72468</v>
      </c>
      <c r="D7662" s="519" t="s">
        <v>72476</v>
      </c>
      <c r="E7662" s="519" t="s">
        <v>72477</v>
      </c>
      <c r="I7662" s="519" t="s">
        <v>36</v>
      </c>
      <c r="J7662" s="650">
        <v>575.86</v>
      </c>
    </row>
    <row r="7663" spans="1:10">
      <c r="A7663" s="519" t="s">
        <v>7880</v>
      </c>
      <c r="B7663" s="519" t="str">
        <f t="shared" si="119"/>
        <v>TUBO DE CONCRETO ARMADO,CLASSE EA-2,CONFORME ABNT NBR-8890,JUNTA ELASTICA,PARA ESGOTO SANITARIO,COM DIAMETRO DE 1200MM,INCLUSIVE ANEL DE BORRACHA.FORNECIMENTO</v>
      </c>
      <c r="C7663" s="519" t="s">
        <v>72468</v>
      </c>
      <c r="D7663" s="519" t="s">
        <v>72478</v>
      </c>
      <c r="E7663" s="519" t="s">
        <v>72477</v>
      </c>
      <c r="I7663" s="519" t="s">
        <v>36</v>
      </c>
      <c r="J7663" s="650">
        <v>785</v>
      </c>
    </row>
    <row r="7664" spans="1:10">
      <c r="A7664" s="519" t="s">
        <v>7881</v>
      </c>
      <c r="B7664" s="519" t="str">
        <f t="shared" si="119"/>
        <v>TUBO DE CONCRETO ARMADO,CLASSE EA-2,CONFORME ABNT NBR-8890,JUNTA ELASTICA,PARA ESGOTO SANITARIO,COM DIAMETRO DE 1200MM,INCLUSIVE ANEL DE BORRACHA.FORNECIMENTO</v>
      </c>
      <c r="C7664" s="519" t="s">
        <v>72468</v>
      </c>
      <c r="D7664" s="519" t="s">
        <v>72478</v>
      </c>
      <c r="E7664" s="519" t="s">
        <v>72477</v>
      </c>
      <c r="I7664" s="519" t="s">
        <v>36</v>
      </c>
      <c r="J7664" s="650">
        <v>785</v>
      </c>
    </row>
    <row r="7665" spans="1:10">
      <c r="A7665" s="519" t="s">
        <v>7882</v>
      </c>
      <c r="B7665" s="519" t="str">
        <f t="shared" si="119"/>
        <v>TUBO DE CONCRETO ARMADO,CLASSE EA-2,CONFORME ABNT NBR-8890,JUNTA ELASTICA,PARA ESGOTO SANITARIO,COM DIAMETRO DE 1500MM,INCLUSIVE ANEL DE BORRACHA.FORNECIMENTO</v>
      </c>
      <c r="C7665" s="519" t="s">
        <v>72468</v>
      </c>
      <c r="D7665" s="519" t="s">
        <v>72479</v>
      </c>
      <c r="E7665" s="519" t="s">
        <v>72477</v>
      </c>
      <c r="I7665" s="519" t="s">
        <v>36</v>
      </c>
      <c r="J7665" s="650">
        <v>1305</v>
      </c>
    </row>
    <row r="7666" spans="1:10">
      <c r="A7666" s="519" t="s">
        <v>7883</v>
      </c>
      <c r="B7666" s="519" t="str">
        <f t="shared" si="119"/>
        <v>TUBO DE CONCRETO ARMADO,CLASSE EA-2,CONFORME ABNT NBR-8890,JUNTA ELASTICA,PARA ESGOTO SANITARIO,COM DIAMETRO DE 1500MM,INCLUSIVE ANEL DE BORRACHA.FORNECIMENTO</v>
      </c>
      <c r="C7666" s="519" t="s">
        <v>72468</v>
      </c>
      <c r="D7666" s="519" t="s">
        <v>72479</v>
      </c>
      <c r="E7666" s="519" t="s">
        <v>72477</v>
      </c>
      <c r="I7666" s="519" t="s">
        <v>36</v>
      </c>
      <c r="J7666" s="650">
        <v>1305</v>
      </c>
    </row>
    <row r="7667" spans="1:10">
      <c r="A7667" s="519" t="s">
        <v>7884</v>
      </c>
      <c r="B7667" s="519" t="str">
        <f t="shared" si="119"/>
        <v>TUBO DE CONCRETO ARMADO,CLASSE EA-2,CONFORME ABNT NBR 8890,JUNTA ELASTICA,PARA ESGOTO SANITARIO,COM DIAMETRO DE 1750MM,INCLUSIVE ANEL DE BORRACHA.FORNECIMENTO</v>
      </c>
      <c r="C7667" s="519" t="s">
        <v>72480</v>
      </c>
      <c r="D7667" s="519" t="s">
        <v>72481</v>
      </c>
      <c r="E7667" s="519" t="s">
        <v>72477</v>
      </c>
      <c r="I7667" s="519" t="s">
        <v>36</v>
      </c>
      <c r="J7667" s="650">
        <v>2173.48</v>
      </c>
    </row>
    <row r="7668" spans="1:10">
      <c r="A7668" s="519" t="s">
        <v>7885</v>
      </c>
      <c r="B7668" s="519" t="str">
        <f t="shared" si="119"/>
        <v>TUBO DE CONCRETO ARMADO,CLASSE EA-2,CONFORME ABNT NBR 8890,JUNTA ELASTICA,PARA ESGOTO SANITARIO,COM DIAMETRO DE 1750MM,INCLUSIVE ANEL DE BORRACHA.FORNECIMENTO</v>
      </c>
      <c r="C7668" s="519" t="s">
        <v>72480</v>
      </c>
      <c r="D7668" s="519" t="s">
        <v>72481</v>
      </c>
      <c r="E7668" s="519" t="s">
        <v>72477</v>
      </c>
      <c r="I7668" s="519" t="s">
        <v>36</v>
      </c>
      <c r="J7668" s="650">
        <v>2173.48</v>
      </c>
    </row>
    <row r="7669" spans="1:10">
      <c r="A7669" s="519" t="s">
        <v>7886</v>
      </c>
      <c r="B7669" s="519" t="str">
        <f t="shared" si="119"/>
        <v>TUBO DE CONCRETO ARMADO,CLASSE EA-2,CONFORME ABNT NBR 8890,JUNTA ELASTICA,PARA ESGOTO SANITARIO,COM DIAMETRO DE 2000MM,INCLUSIVE ANEL DE BORRACHA.FORNECIMENTO</v>
      </c>
      <c r="C7669" s="519" t="s">
        <v>72480</v>
      </c>
      <c r="D7669" s="519" t="s">
        <v>72482</v>
      </c>
      <c r="E7669" s="519" t="s">
        <v>72477</v>
      </c>
      <c r="I7669" s="519" t="s">
        <v>36</v>
      </c>
      <c r="J7669" s="650">
        <v>2470.9499999999998</v>
      </c>
    </row>
    <row r="7670" spans="1:10">
      <c r="A7670" s="519" t="s">
        <v>7887</v>
      </c>
      <c r="B7670" s="519" t="str">
        <f t="shared" si="119"/>
        <v>TUBO DE CONCRETO ARMADO,CLASSE EA-2,CONFORME ABNT NBR 8890,JUNTA ELASTICA,PARA ESGOTO SANITARIO,COM DIAMETRO DE 2000MM,INCLUSIVE ANEL DE BORRACHA.FORNECIMENTO</v>
      </c>
      <c r="C7670" s="519" t="s">
        <v>72480</v>
      </c>
      <c r="D7670" s="519" t="s">
        <v>72482</v>
      </c>
      <c r="E7670" s="519" t="s">
        <v>72477</v>
      </c>
      <c r="I7670" s="519" t="s">
        <v>36</v>
      </c>
      <c r="J7670" s="650">
        <v>2470.9499999999998</v>
      </c>
    </row>
    <row r="7671" spans="1:10">
      <c r="A7671" s="519" t="s">
        <v>7888</v>
      </c>
      <c r="B7671" s="519" t="str">
        <f t="shared" si="119"/>
        <v>TUBO DE CONCRETO ARMADO,CLASSE EA-3,CONFORME ABNT NBR 8890,JUNTA ELASTICA,PARA ESGOTO SANITARIO,COM DIAMETRO DE 400MM,INCLUSIVE ANEL DE BORRACHA.FORNECIMENTO</v>
      </c>
      <c r="C7671" s="519" t="s">
        <v>72483</v>
      </c>
      <c r="D7671" s="519" t="s">
        <v>72469</v>
      </c>
      <c r="E7671" s="519" t="s">
        <v>72470</v>
      </c>
      <c r="I7671" s="519" t="s">
        <v>36</v>
      </c>
      <c r="J7671" s="650">
        <v>145</v>
      </c>
    </row>
    <row r="7672" spans="1:10">
      <c r="A7672" s="519" t="s">
        <v>7889</v>
      </c>
      <c r="B7672" s="519" t="str">
        <f t="shared" si="119"/>
        <v>TUBO DE CONCRETO ARMADO,CLASSE EA-3,CONFORME ABNT NBR 8890,JUNTA ELASTICA,PARA ESGOTO SANITARIO,COM DIAMETRO DE 400MM,INCLUSIVE ANEL DE BORRACHA.FORNECIMENTO</v>
      </c>
      <c r="C7672" s="519" t="s">
        <v>72483</v>
      </c>
      <c r="D7672" s="519" t="s">
        <v>72469</v>
      </c>
      <c r="E7672" s="519" t="s">
        <v>72470</v>
      </c>
      <c r="I7672" s="519" t="s">
        <v>36</v>
      </c>
      <c r="J7672" s="650">
        <v>145</v>
      </c>
    </row>
    <row r="7673" spans="1:10">
      <c r="A7673" s="519" t="s">
        <v>7890</v>
      </c>
      <c r="B7673" s="519" t="str">
        <f t="shared" si="119"/>
        <v>TUBO DE CONCRETO ARMADO,CLASSE EA-3,CONFORME ABNT NBR 8890,JUNTA ELASTICA,PARA ESGOTO SANITARIO,COM DIAMETRO DE 500MM,INCLUSIVE ANEL DE BORRACHA.FORNECIMENTO</v>
      </c>
      <c r="C7673" s="519" t="s">
        <v>72483</v>
      </c>
      <c r="D7673" s="519" t="s">
        <v>72471</v>
      </c>
      <c r="E7673" s="519" t="s">
        <v>72470</v>
      </c>
      <c r="I7673" s="519" t="s">
        <v>36</v>
      </c>
      <c r="J7673" s="650">
        <v>205</v>
      </c>
    </row>
    <row r="7674" spans="1:10">
      <c r="A7674" s="519" t="s">
        <v>7891</v>
      </c>
      <c r="B7674" s="519" t="str">
        <f t="shared" si="119"/>
        <v>TUBO DE CONCRETO ARMADO,CLASSE EA-3,CONFORME ABNT NBR 8890,JUNTA ELASTICA,PARA ESGOTO SANITARIO,COM DIAMETRO DE 500MM,INCLUSIVE ANEL DE BORRACHA.FORNECIMENTO</v>
      </c>
      <c r="C7674" s="519" t="s">
        <v>72483</v>
      </c>
      <c r="D7674" s="519" t="s">
        <v>72471</v>
      </c>
      <c r="E7674" s="519" t="s">
        <v>72470</v>
      </c>
      <c r="I7674" s="519" t="s">
        <v>36</v>
      </c>
      <c r="J7674" s="650">
        <v>205</v>
      </c>
    </row>
    <row r="7675" spans="1:10">
      <c r="A7675" s="519" t="s">
        <v>7892</v>
      </c>
      <c r="B7675" s="519" t="str">
        <f t="shared" si="119"/>
        <v>TUBO DE CONCRETO ARMADO,CLASSE EA-3,CONFORME ABNT NBR 8890,JUNTA ELASTICA,PARA ESGOTO SANITARIO,COM DIAMETRO DE 600MM,INCLUSIVE ANEL DE BORRACHA.FORNECIMENTO</v>
      </c>
      <c r="C7675" s="519" t="s">
        <v>72483</v>
      </c>
      <c r="D7675" s="519" t="s">
        <v>72472</v>
      </c>
      <c r="E7675" s="519" t="s">
        <v>72470</v>
      </c>
      <c r="I7675" s="519" t="s">
        <v>36</v>
      </c>
      <c r="J7675" s="650">
        <v>253.6</v>
      </c>
    </row>
    <row r="7676" spans="1:10">
      <c r="A7676" s="519" t="s">
        <v>7893</v>
      </c>
      <c r="B7676" s="519" t="str">
        <f t="shared" si="119"/>
        <v>TUBO DE CONCRETO ARMADO,CLASSE EA-3,CONFORME ABNT NBR 8890,JUNTA ELASTICA,PARA ESGOTO SANITARIO,COM DIAMETRO DE 600MM,INCLUSIVE ANEL DE BORRACHA.FORNECIMENTO</v>
      </c>
      <c r="C7676" s="519" t="s">
        <v>72483</v>
      </c>
      <c r="D7676" s="519" t="s">
        <v>72472</v>
      </c>
      <c r="E7676" s="519" t="s">
        <v>72470</v>
      </c>
      <c r="I7676" s="519" t="s">
        <v>36</v>
      </c>
      <c r="J7676" s="650">
        <v>253.6</v>
      </c>
    </row>
    <row r="7677" spans="1:10">
      <c r="A7677" s="519" t="s">
        <v>7894</v>
      </c>
      <c r="B7677" s="519" t="str">
        <f t="shared" si="119"/>
        <v>TUBO DE CONCRETO ARMADO,CLASSE EA-3,CONFORME ABNT NBR 8890,JUNTA ELASTICA,PARA ESGOTO SANITARIO,COM DIAMETRO DE 700MM,INCLUSIVE ANEL DE BORRACHA.FORNECIMENTO</v>
      </c>
      <c r="C7677" s="519" t="s">
        <v>72483</v>
      </c>
      <c r="D7677" s="519" t="s">
        <v>72473</v>
      </c>
      <c r="E7677" s="519" t="s">
        <v>72470</v>
      </c>
      <c r="I7677" s="519" t="s">
        <v>36</v>
      </c>
      <c r="J7677" s="650">
        <v>376.76</v>
      </c>
    </row>
    <row r="7678" spans="1:10">
      <c r="A7678" s="519" t="s">
        <v>7895</v>
      </c>
      <c r="B7678" s="519" t="str">
        <f t="shared" si="119"/>
        <v>TUBO DE CONCRETO ARMADO,CLASSE EA-3,CONFORME ABNT NBR 8890,JUNTA ELASTICA,PARA ESGOTO SANITARIO,COM DIAMETRO DE 700MM,INCLUSIVE ANEL DE BORRACHA.FORNECIMENTO</v>
      </c>
      <c r="C7678" s="519" t="s">
        <v>72483</v>
      </c>
      <c r="D7678" s="519" t="s">
        <v>72473</v>
      </c>
      <c r="E7678" s="519" t="s">
        <v>72470</v>
      </c>
      <c r="I7678" s="519" t="s">
        <v>36</v>
      </c>
      <c r="J7678" s="650">
        <v>376.76</v>
      </c>
    </row>
    <row r="7679" spans="1:10">
      <c r="A7679" s="519" t="s">
        <v>7896</v>
      </c>
      <c r="B7679" s="519" t="str">
        <f t="shared" si="119"/>
        <v>TUBO DE CONCRETO ARMADO,CLASSE EA-3,CONFORME ABNT NBR 8890,JUNTA ELASTICA,PARA ESGOTO SANITARIO,COM DIAMETRO DE 800MM,INCLUSIVE ANEL DE BORRACHA.FORNECIMENTO</v>
      </c>
      <c r="C7679" s="519" t="s">
        <v>72483</v>
      </c>
      <c r="D7679" s="519" t="s">
        <v>72474</v>
      </c>
      <c r="E7679" s="519" t="s">
        <v>72470</v>
      </c>
      <c r="I7679" s="519" t="s">
        <v>36</v>
      </c>
      <c r="J7679" s="650">
        <v>484.58</v>
      </c>
    </row>
    <row r="7680" spans="1:10">
      <c r="A7680" s="519" t="s">
        <v>7897</v>
      </c>
      <c r="B7680" s="519" t="str">
        <f t="shared" si="119"/>
        <v>TUBO DE CONCRETO ARMADO,CLASSE EA-3,CONFORME ABNT NBR 8890,JUNTA ELASTICA,PARA ESGOTO SANITARIO,COM DIAMETRO DE 800MM,INCLUSIVE ANEL DE BORRACHA.FORNECIMENTO</v>
      </c>
      <c r="C7680" s="519" t="s">
        <v>72483</v>
      </c>
      <c r="D7680" s="519" t="s">
        <v>72474</v>
      </c>
      <c r="E7680" s="519" t="s">
        <v>72470</v>
      </c>
      <c r="I7680" s="519" t="s">
        <v>36</v>
      </c>
      <c r="J7680" s="650">
        <v>484.58</v>
      </c>
    </row>
    <row r="7681" spans="1:10">
      <c r="A7681" s="519" t="s">
        <v>7898</v>
      </c>
      <c r="B7681" s="519" t="str">
        <f t="shared" si="119"/>
        <v>TUBO DE CONCRETO ARMADO,CLASSE EA-3,CONFORME ABNT NBR 8890,JUNTA ELASTICA,PARA ESGOTO SANITARIO,COM DIAMETRO DE 900MM,INCLUSIVE ANEL DE BORRACHA.FORNECIMENTO</v>
      </c>
      <c r="C7681" s="519" t="s">
        <v>72483</v>
      </c>
      <c r="D7681" s="519" t="s">
        <v>72475</v>
      </c>
      <c r="E7681" s="519" t="s">
        <v>72470</v>
      </c>
      <c r="I7681" s="519" t="s">
        <v>36</v>
      </c>
      <c r="J7681" s="650">
        <v>599.46</v>
      </c>
    </row>
    <row r="7682" spans="1:10">
      <c r="A7682" s="519" t="s">
        <v>7899</v>
      </c>
      <c r="B7682" s="519" t="str">
        <f t="shared" si="119"/>
        <v>TUBO DE CONCRETO ARMADO,CLASSE EA-3,CONFORME ABNT NBR 8890,JUNTA ELASTICA,PARA ESGOTO SANITARIO,COM DIAMETRO DE 900MM,INCLUSIVE ANEL DE BORRACHA.FORNECIMENTO</v>
      </c>
      <c r="C7682" s="519" t="s">
        <v>72483</v>
      </c>
      <c r="D7682" s="519" t="s">
        <v>72475</v>
      </c>
      <c r="E7682" s="519" t="s">
        <v>72470</v>
      </c>
      <c r="I7682" s="519" t="s">
        <v>36</v>
      </c>
      <c r="J7682" s="650">
        <v>599.46</v>
      </c>
    </row>
    <row r="7683" spans="1:10">
      <c r="A7683" s="519" t="s">
        <v>7900</v>
      </c>
      <c r="B7683" s="519" t="str">
        <f t="shared" si="119"/>
        <v>TUBO DE CONCRETO ARMADO,CLASSE EA-3,CONFORME ABNT NBR 8890,JUNTA ELASTICA,PARA ESGOTO SANITARIO,COM DIAMETRO DE 1000MM,INCLUSIVE ANEL DE BORRACHA.FORNECIMENTO</v>
      </c>
      <c r="C7683" s="519" t="s">
        <v>72483</v>
      </c>
      <c r="D7683" s="519" t="s">
        <v>72476</v>
      </c>
      <c r="E7683" s="519" t="s">
        <v>72477</v>
      </c>
      <c r="I7683" s="519" t="s">
        <v>36</v>
      </c>
      <c r="J7683" s="650">
        <v>664.67</v>
      </c>
    </row>
    <row r="7684" spans="1:10">
      <c r="A7684" s="519" t="s">
        <v>7901</v>
      </c>
      <c r="B7684" s="519" t="str">
        <f t="shared" si="119"/>
        <v>TUBO DE CONCRETO ARMADO,CLASSE EA-3,CONFORME ABNT NBR 8890,JUNTA ELASTICA,PARA ESGOTO SANITARIO,COM DIAMETRO DE 1000MM,INCLUSIVE ANEL DE BORRACHA.FORNECIMENTO</v>
      </c>
      <c r="C7684" s="519" t="s">
        <v>72483</v>
      </c>
      <c r="D7684" s="519" t="s">
        <v>72476</v>
      </c>
      <c r="E7684" s="519" t="s">
        <v>72477</v>
      </c>
      <c r="I7684" s="519" t="s">
        <v>36</v>
      </c>
      <c r="J7684" s="650">
        <v>664.67</v>
      </c>
    </row>
    <row r="7685" spans="1:10">
      <c r="A7685" s="519" t="s">
        <v>7902</v>
      </c>
      <c r="B7685" s="519" t="str">
        <f t="shared" si="119"/>
        <v>TUBO DE CONCRETO ARMADO,CLASSE EA-3,CONFORME ABNT NBR 8890,JUNTA ELASTICA,PARA ESGOTO SANITARIO,COM DIAMETRO DE 1200MM,INCLUSIVE ANEL DE BORRACHA.FORNECIMENTO</v>
      </c>
      <c r="C7685" s="519" t="s">
        <v>72483</v>
      </c>
      <c r="D7685" s="519" t="s">
        <v>72478</v>
      </c>
      <c r="E7685" s="519" t="s">
        <v>72477</v>
      </c>
      <c r="I7685" s="519" t="s">
        <v>36</v>
      </c>
      <c r="J7685" s="650">
        <v>999.11</v>
      </c>
    </row>
    <row r="7686" spans="1:10">
      <c r="A7686" s="519" t="s">
        <v>7903</v>
      </c>
      <c r="B7686" s="519" t="str">
        <f t="shared" si="119"/>
        <v>TUBO DE CONCRETO ARMADO,CLASSE EA-3,CONFORME ABNT NBR 8890,JUNTA ELASTICA,PARA ESGOTO SANITARIO,COM DIAMETRO DE 1200MM,INCLUSIVE ANEL DE BORRACHA.FORNECIMENTO</v>
      </c>
      <c r="C7686" s="519" t="s">
        <v>72483</v>
      </c>
      <c r="D7686" s="519" t="s">
        <v>72478</v>
      </c>
      <c r="E7686" s="519" t="s">
        <v>72477</v>
      </c>
      <c r="I7686" s="519" t="s">
        <v>36</v>
      </c>
      <c r="J7686" s="650">
        <v>999.11</v>
      </c>
    </row>
    <row r="7687" spans="1:10">
      <c r="A7687" s="519" t="s">
        <v>7904</v>
      </c>
      <c r="B7687" s="519" t="str">
        <f t="shared" si="119"/>
        <v>TUBO DE CONCRETO ARMADO,CLASSE EA-3,CONFORME ABNT NBR 8890,JUNTA ELASTICA,PARA ESGOTO SANITARIO,COM DIAMETRO DE 1500MM,INCLUSIVE ANEL DE BORRACHA.FORNECIMENTO</v>
      </c>
      <c r="C7687" s="519" t="s">
        <v>72483</v>
      </c>
      <c r="D7687" s="519" t="s">
        <v>72479</v>
      </c>
      <c r="E7687" s="519" t="s">
        <v>72477</v>
      </c>
      <c r="I7687" s="519" t="s">
        <v>36</v>
      </c>
      <c r="J7687" s="650">
        <v>1345</v>
      </c>
    </row>
    <row r="7688" spans="1:10">
      <c r="A7688" s="519" t="s">
        <v>7905</v>
      </c>
      <c r="B7688" s="519" t="str">
        <f t="shared" ref="B7688:B7751" si="120">C7688&amp;D7688&amp;E7688&amp;F7688&amp;G7688&amp;H7688</f>
        <v>TUBO DE CONCRETO ARMADO,CLASSE EA-3,CONFORME ABNT NBR 8890,JUNTA ELASTICA,PARA ESGOTO SANITARIO,COM DIAMETRO DE 1500MM,INCLUSIVE ANEL DE BORRACHA.FORNECIMENTO</v>
      </c>
      <c r="C7688" s="519" t="s">
        <v>72483</v>
      </c>
      <c r="D7688" s="519" t="s">
        <v>72479</v>
      </c>
      <c r="E7688" s="519" t="s">
        <v>72477</v>
      </c>
      <c r="I7688" s="519" t="s">
        <v>36</v>
      </c>
      <c r="J7688" s="650">
        <v>1345</v>
      </c>
    </row>
    <row r="7689" spans="1:10">
      <c r="A7689" s="519" t="s">
        <v>7906</v>
      </c>
      <c r="B7689" s="519" t="str">
        <f t="shared" si="120"/>
        <v>TUBO DE CONCRETO ARMADO,CLASSE EA-4,CONFORME ABNT NBR 8890,JUNTA ELASTICA,PARA ESGOTO SANITARIO,COM DIAMETRO DE 400MM,INCLUSIVE ANEL DE BORRACHA.FORNECIMENTO</v>
      </c>
      <c r="C7689" s="519" t="s">
        <v>72484</v>
      </c>
      <c r="D7689" s="519" t="s">
        <v>72469</v>
      </c>
      <c r="E7689" s="519" t="s">
        <v>72470</v>
      </c>
      <c r="I7689" s="519" t="s">
        <v>36</v>
      </c>
      <c r="J7689" s="650">
        <v>155</v>
      </c>
    </row>
    <row r="7690" spans="1:10">
      <c r="A7690" s="519" t="s">
        <v>7907</v>
      </c>
      <c r="B7690" s="519" t="str">
        <f t="shared" si="120"/>
        <v>TUBO DE CONCRETO ARMADO,CLASSE EA-4,CONFORME ABNT NBR 8890,JUNTA ELASTICA,PARA ESGOTO SANITARIO,COM DIAMETRO DE 400MM,INCLUSIVE ANEL DE BORRACHA.FORNECIMENTO</v>
      </c>
      <c r="C7690" s="519" t="s">
        <v>72484</v>
      </c>
      <c r="D7690" s="519" t="s">
        <v>72469</v>
      </c>
      <c r="E7690" s="519" t="s">
        <v>72470</v>
      </c>
      <c r="I7690" s="519" t="s">
        <v>36</v>
      </c>
      <c r="J7690" s="650">
        <v>155</v>
      </c>
    </row>
    <row r="7691" spans="1:10">
      <c r="A7691" s="519" t="s">
        <v>7908</v>
      </c>
      <c r="B7691" s="519" t="str">
        <f t="shared" si="120"/>
        <v>TUBO DE CONCRETO ARMADO,CLASSE EA-4,CONFORME ABNT NBR 8890,JUNTA ELASTICA,PARA ESGOTO SANITARIO,COM DIAMETRO DE 500MM,INCLUSIVE ANEL DE BORRACHA. FORNECIMENTO</v>
      </c>
      <c r="C7691" s="519" t="s">
        <v>72484</v>
      </c>
      <c r="D7691" s="519" t="s">
        <v>72471</v>
      </c>
      <c r="E7691" s="519" t="s">
        <v>72485</v>
      </c>
      <c r="I7691" s="519" t="s">
        <v>36</v>
      </c>
      <c r="J7691" s="650">
        <v>215</v>
      </c>
    </row>
    <row r="7692" spans="1:10">
      <c r="A7692" s="519" t="s">
        <v>7909</v>
      </c>
      <c r="B7692" s="519" t="str">
        <f t="shared" si="120"/>
        <v>TUBO DE CONCRETO ARMADO,CLASSE EA-4,CONFORME ABNT NBR 8890,JUNTA ELASTICA,PARA ESGOTO SANITARIO,COM DIAMETRO DE 500MM,INCLUSIVE ANEL DE BORRACHA. FORNECIMENTO</v>
      </c>
      <c r="C7692" s="519" t="s">
        <v>72484</v>
      </c>
      <c r="D7692" s="519" t="s">
        <v>72471</v>
      </c>
      <c r="E7692" s="519" t="s">
        <v>72485</v>
      </c>
      <c r="I7692" s="519" t="s">
        <v>36</v>
      </c>
      <c r="J7692" s="650">
        <v>215</v>
      </c>
    </row>
    <row r="7693" spans="1:10">
      <c r="A7693" s="519" t="s">
        <v>7910</v>
      </c>
      <c r="B7693" s="519" t="str">
        <f t="shared" si="120"/>
        <v>TUBO DE CONCRETO ARMADO,CLASSE EA-4,CONFORME ABNT NBR 8890,JUNTA ELASTICA,PARA ESGOTO SANITARIO,COM DIAMETRO DE 600MM,INCLUSIVE ANEL DE BORRACHA. FORNECIMENTO</v>
      </c>
      <c r="C7693" s="519" t="s">
        <v>72484</v>
      </c>
      <c r="D7693" s="519" t="s">
        <v>72472</v>
      </c>
      <c r="E7693" s="519" t="s">
        <v>72485</v>
      </c>
      <c r="I7693" s="519" t="s">
        <v>36</v>
      </c>
      <c r="J7693" s="650">
        <v>318.31</v>
      </c>
    </row>
    <row r="7694" spans="1:10">
      <c r="A7694" s="519" t="s">
        <v>7911</v>
      </c>
      <c r="B7694" s="519" t="str">
        <f t="shared" si="120"/>
        <v>TUBO DE CONCRETO ARMADO,CLASSE EA-4,CONFORME ABNT NBR 8890,JUNTA ELASTICA,PARA ESGOTO SANITARIO,COM DIAMETRO DE 600MM,INCLUSIVE ANEL DE BORRACHA. FORNECIMENTO</v>
      </c>
      <c r="C7694" s="519" t="s">
        <v>72484</v>
      </c>
      <c r="D7694" s="519" t="s">
        <v>72472</v>
      </c>
      <c r="E7694" s="519" t="s">
        <v>72485</v>
      </c>
      <c r="I7694" s="519" t="s">
        <v>36</v>
      </c>
      <c r="J7694" s="650">
        <v>318.31</v>
      </c>
    </row>
    <row r="7695" spans="1:10">
      <c r="A7695" s="519" t="s">
        <v>7912</v>
      </c>
      <c r="B7695" s="519" t="str">
        <f t="shared" si="120"/>
        <v>TUBO DE CONCRETO ARMADO,CLASSE EA-4,CONFORME ABNT NBR 8890,JUNTA ELASTICA,PARA ESGOTO SANITARIO,COM DIAMETRO DE 700MM,INCLUSIVE ANEL DE BORRACHA. FORNECIMENTO</v>
      </c>
      <c r="C7695" s="519" t="s">
        <v>72484</v>
      </c>
      <c r="D7695" s="519" t="s">
        <v>72473</v>
      </c>
      <c r="E7695" s="519" t="s">
        <v>72485</v>
      </c>
      <c r="I7695" s="519" t="s">
        <v>36</v>
      </c>
      <c r="J7695" s="650">
        <v>382.03</v>
      </c>
    </row>
    <row r="7696" spans="1:10">
      <c r="A7696" s="519" t="s">
        <v>7913</v>
      </c>
      <c r="B7696" s="519" t="str">
        <f t="shared" si="120"/>
        <v>TUBO DE CONCRETO ARMADO,CLASSE EA-4,CONFORME ABNT NBR 8890,JUNTA ELASTICA,PARA ESGOTO SANITARIO,COM DIAMETRO DE 700MM,INCLUSIVE ANEL DE BORRACHA. FORNECIMENTO</v>
      </c>
      <c r="C7696" s="519" t="s">
        <v>72484</v>
      </c>
      <c r="D7696" s="519" t="s">
        <v>72473</v>
      </c>
      <c r="E7696" s="519" t="s">
        <v>72485</v>
      </c>
      <c r="I7696" s="519" t="s">
        <v>36</v>
      </c>
      <c r="J7696" s="650">
        <v>382.03</v>
      </c>
    </row>
    <row r="7697" spans="1:10">
      <c r="A7697" s="519" t="s">
        <v>7914</v>
      </c>
      <c r="B7697" s="519" t="str">
        <f t="shared" si="120"/>
        <v>TUBO DE CONCRETO ARMADO,CLASSE EA-4,CONFORME ABNT NBR 8890,JUNTA ELASTICA,PARA ESGOTO SANITARIO,COM DIAMETRO DE 800MM,INCLUSIVE ANEL DE BORRACHA.FORNECIMENTO</v>
      </c>
      <c r="C7697" s="519" t="s">
        <v>72484</v>
      </c>
      <c r="D7697" s="519" t="s">
        <v>72474</v>
      </c>
      <c r="E7697" s="519" t="s">
        <v>72470</v>
      </c>
      <c r="I7697" s="519" t="s">
        <v>36</v>
      </c>
      <c r="J7697" s="650">
        <v>514.61</v>
      </c>
    </row>
    <row r="7698" spans="1:10">
      <c r="A7698" s="519" t="s">
        <v>7915</v>
      </c>
      <c r="B7698" s="519" t="str">
        <f t="shared" si="120"/>
        <v>TUBO DE CONCRETO ARMADO,CLASSE EA-4,CONFORME ABNT NBR 8890,JUNTA ELASTICA,PARA ESGOTO SANITARIO,COM DIAMETRO DE 800MM,INCLUSIVE ANEL DE BORRACHA.FORNECIMENTO</v>
      </c>
      <c r="C7698" s="519" t="s">
        <v>72484</v>
      </c>
      <c r="D7698" s="519" t="s">
        <v>72474</v>
      </c>
      <c r="E7698" s="519" t="s">
        <v>72470</v>
      </c>
      <c r="I7698" s="519" t="s">
        <v>36</v>
      </c>
      <c r="J7698" s="650">
        <v>514.61</v>
      </c>
    </row>
    <row r="7699" spans="1:10">
      <c r="A7699" s="519" t="s">
        <v>7916</v>
      </c>
      <c r="B7699" s="519" t="str">
        <f t="shared" si="120"/>
        <v>TUBO DE CONCRETO ARMADO,CLASSE EA-4,CONFORME ABNT NBR 8890,JUNTA ELASTICA,PARA ESGOTO SANITARIO,COM DIAMETRO DE 900MM,INCLUSIVE ANEL DE BORRACHA. FORNECIMENTO</v>
      </c>
      <c r="C7699" s="519" t="s">
        <v>72484</v>
      </c>
      <c r="D7699" s="519" t="s">
        <v>72475</v>
      </c>
      <c r="E7699" s="519" t="s">
        <v>72485</v>
      </c>
      <c r="I7699" s="519" t="s">
        <v>36</v>
      </c>
      <c r="J7699" s="650">
        <v>608.92999999999995</v>
      </c>
    </row>
    <row r="7700" spans="1:10">
      <c r="A7700" s="519" t="s">
        <v>7917</v>
      </c>
      <c r="B7700" s="519" t="str">
        <f t="shared" si="120"/>
        <v>TUBO DE CONCRETO ARMADO,CLASSE EA-4,CONFORME ABNT NBR 8890,JUNTA ELASTICA,PARA ESGOTO SANITARIO,COM DIAMETRO DE 900MM,INCLUSIVE ANEL DE BORRACHA. FORNECIMENTO</v>
      </c>
      <c r="C7700" s="519" t="s">
        <v>72484</v>
      </c>
      <c r="D7700" s="519" t="s">
        <v>72475</v>
      </c>
      <c r="E7700" s="519" t="s">
        <v>72485</v>
      </c>
      <c r="I7700" s="519" t="s">
        <v>36</v>
      </c>
      <c r="J7700" s="650">
        <v>608.92999999999995</v>
      </c>
    </row>
    <row r="7701" spans="1:10">
      <c r="A7701" s="519" t="s">
        <v>7918</v>
      </c>
      <c r="B7701" s="519" t="str">
        <f t="shared" si="120"/>
        <v>TUBO DE CONCRETO ARMADO,CLASSE EA-4,CONFORME ABNT NBR 8890,JUNTA ELASTICA,PARA ESGOTO SANITARIO,COM DIAMETRO DE 1000MM,INCLUSIVE ANEL DE BORRACHA. FORNECIMENTO</v>
      </c>
      <c r="C7701" s="519" t="s">
        <v>72484</v>
      </c>
      <c r="D7701" s="519" t="s">
        <v>72476</v>
      </c>
      <c r="E7701" s="519" t="s">
        <v>72486</v>
      </c>
      <c r="I7701" s="519" t="s">
        <v>36</v>
      </c>
      <c r="J7701" s="650">
        <v>674.16</v>
      </c>
    </row>
    <row r="7702" spans="1:10">
      <c r="A7702" s="519" t="s">
        <v>7919</v>
      </c>
      <c r="B7702" s="519" t="str">
        <f t="shared" si="120"/>
        <v>TUBO DE CONCRETO ARMADO,CLASSE EA-4,CONFORME ABNT NBR 8890,JUNTA ELASTICA,PARA ESGOTO SANITARIO,COM DIAMETRO DE 1000MM,INCLUSIVE ANEL DE BORRACHA. FORNECIMENTO</v>
      </c>
      <c r="C7702" s="519" t="s">
        <v>72484</v>
      </c>
      <c r="D7702" s="519" t="s">
        <v>72476</v>
      </c>
      <c r="E7702" s="519" t="s">
        <v>72486</v>
      </c>
      <c r="I7702" s="519" t="s">
        <v>36</v>
      </c>
      <c r="J7702" s="650">
        <v>674.16</v>
      </c>
    </row>
    <row r="7703" spans="1:10">
      <c r="A7703" s="519" t="s">
        <v>7920</v>
      </c>
      <c r="B7703" s="519" t="str">
        <f t="shared" si="120"/>
        <v>TUBO DE CONCRETO ARMADO,CLASSE EA-4,CONFORME ABNT NBR 8890,JUNTA ELASTICA,PARA ESGOTO SANITARIO,COM DIAMETRO DE 1200MM,INCLUSIVE ANEL DE BORRACHA.FORNECIMENTO</v>
      </c>
      <c r="C7703" s="519" t="s">
        <v>72484</v>
      </c>
      <c r="D7703" s="519" t="s">
        <v>72478</v>
      </c>
      <c r="E7703" s="519" t="s">
        <v>72477</v>
      </c>
      <c r="I7703" s="519" t="s">
        <v>36</v>
      </c>
      <c r="J7703" s="650">
        <v>920.48</v>
      </c>
    </row>
    <row r="7704" spans="1:10">
      <c r="A7704" s="519" t="s">
        <v>7921</v>
      </c>
      <c r="B7704" s="519" t="str">
        <f t="shared" si="120"/>
        <v>TUBO DE CONCRETO ARMADO,CLASSE EA-4,CONFORME ABNT NBR 8890,JUNTA ELASTICA,PARA ESGOTO SANITARIO,COM DIAMETRO DE 1200MM,INCLUSIVE ANEL DE BORRACHA.FORNECIMENTO</v>
      </c>
      <c r="C7704" s="519" t="s">
        <v>72484</v>
      </c>
      <c r="D7704" s="519" t="s">
        <v>72478</v>
      </c>
      <c r="E7704" s="519" t="s">
        <v>72477</v>
      </c>
      <c r="I7704" s="519" t="s">
        <v>36</v>
      </c>
      <c r="J7704" s="650">
        <v>920.48</v>
      </c>
    </row>
    <row r="7705" spans="1:10">
      <c r="A7705" s="519" t="s">
        <v>7922</v>
      </c>
      <c r="B7705" s="519" t="str">
        <f t="shared" si="120"/>
        <v>TUBO DE CONCRETO ARMADO,CLASSE EA-4,CONFORME ABNT NBR 8890,JUNTA ELASTICA,PARA ESGOTO SANITARIO,COM DIAMETRO DE 1500MM,INCLUSIVE ANEL DE BORRACHA. FORNECIMENTO</v>
      </c>
      <c r="C7705" s="519" t="s">
        <v>72484</v>
      </c>
      <c r="D7705" s="519" t="s">
        <v>72479</v>
      </c>
      <c r="E7705" s="519" t="s">
        <v>72486</v>
      </c>
      <c r="I7705" s="519" t="s">
        <v>36</v>
      </c>
      <c r="J7705" s="650">
        <v>1515</v>
      </c>
    </row>
    <row r="7706" spans="1:10">
      <c r="A7706" s="519" t="s">
        <v>7923</v>
      </c>
      <c r="B7706" s="519" t="str">
        <f t="shared" si="120"/>
        <v>TUBO DE CONCRETO ARMADO,CLASSE EA-4,CONFORME ABNT NBR 8890,JUNTA ELASTICA,PARA ESGOTO SANITARIO,COM DIAMETRO DE 1500MM,INCLUSIVE ANEL DE BORRACHA. FORNECIMENTO</v>
      </c>
      <c r="C7706" s="519" t="s">
        <v>72484</v>
      </c>
      <c r="D7706" s="519" t="s">
        <v>72479</v>
      </c>
      <c r="E7706" s="519" t="s">
        <v>72486</v>
      </c>
      <c r="I7706" s="519" t="s">
        <v>36</v>
      </c>
      <c r="J7706" s="650">
        <v>1515</v>
      </c>
    </row>
    <row r="7707" spans="1:10">
      <c r="A7707" s="519" t="s">
        <v>7924</v>
      </c>
      <c r="B7707" s="519" t="str">
        <f t="shared" si="120"/>
        <v>TUBO DE CONCRETO ARMADO, CLASSE PA-1,PARA GALERIAS DE AGUASPLUVIAIS,COM DIAMETRO DE  300MM,JUNTA DE ARGAMASSA. FORNECIMENTO</v>
      </c>
      <c r="C7707" s="519" t="s">
        <v>36720</v>
      </c>
      <c r="D7707" s="519" t="s">
        <v>36721</v>
      </c>
      <c r="E7707" s="519" t="s">
        <v>33759</v>
      </c>
      <c r="I7707" s="519" t="s">
        <v>36</v>
      </c>
      <c r="J7707" s="650">
        <v>107.79</v>
      </c>
    </row>
    <row r="7708" spans="1:10">
      <c r="A7708" s="519" t="s">
        <v>7925</v>
      </c>
      <c r="B7708" s="519" t="str">
        <f t="shared" si="120"/>
        <v>TUBO DE CONCRETO ARMADO, CLASSE PA-1,PARA GALERIAS DE AGUASPLUVIAIS,COM DIAMETRO DE  300MM,JUNTA DE ARGAMASSA. FORNECIMENTO</v>
      </c>
      <c r="C7708" s="519" t="s">
        <v>36720</v>
      </c>
      <c r="D7708" s="519" t="s">
        <v>36721</v>
      </c>
      <c r="E7708" s="519" t="s">
        <v>33759</v>
      </c>
      <c r="I7708" s="519" t="s">
        <v>36</v>
      </c>
      <c r="J7708" s="650">
        <v>107.79</v>
      </c>
    </row>
    <row r="7709" spans="1:10">
      <c r="A7709" s="519" t="s">
        <v>7926</v>
      </c>
      <c r="B7709" s="519" t="str">
        <f t="shared" si="120"/>
        <v>TUBO DE CONCRETO ARMADO, CLASSE PA-1,PARA GALERIAS DE AGUASPLUVIAIS,COM DIAMETRO DE  400MM,JUNTA DE ARGAMASSA. FORNECIMENTO</v>
      </c>
      <c r="C7709" s="519" t="s">
        <v>36720</v>
      </c>
      <c r="D7709" s="519" t="s">
        <v>36722</v>
      </c>
      <c r="E7709" s="519" t="s">
        <v>33759</v>
      </c>
      <c r="I7709" s="519" t="s">
        <v>36</v>
      </c>
      <c r="J7709" s="650">
        <v>121.83</v>
      </c>
    </row>
    <row r="7710" spans="1:10">
      <c r="A7710" s="519" t="s">
        <v>7927</v>
      </c>
      <c r="B7710" s="519" t="str">
        <f t="shared" si="120"/>
        <v>TUBO DE CONCRETO ARMADO, CLASSE PA-1,PARA GALERIAS DE AGUASPLUVIAIS,COM DIAMETRO DE  400MM,JUNTA DE ARGAMASSA. FORNECIMENTO</v>
      </c>
      <c r="C7710" s="519" t="s">
        <v>36720</v>
      </c>
      <c r="D7710" s="519" t="s">
        <v>36722</v>
      </c>
      <c r="E7710" s="519" t="s">
        <v>33759</v>
      </c>
      <c r="I7710" s="519" t="s">
        <v>36</v>
      </c>
      <c r="J7710" s="650">
        <v>121.83</v>
      </c>
    </row>
    <row r="7711" spans="1:10">
      <c r="A7711" s="519" t="s">
        <v>7928</v>
      </c>
      <c r="B7711" s="519" t="str">
        <f t="shared" si="120"/>
        <v>TUBO DE CONCRETO ARMADO, CLASSE PA-1,PARA GALERIAS DE AGUASPLUVIAIS,COM DIAMETRO DE  500MM,JUNTA DE ARGAMASSA. FORNECIMENTO</v>
      </c>
      <c r="C7711" s="519" t="s">
        <v>36720</v>
      </c>
      <c r="D7711" s="519" t="s">
        <v>36723</v>
      </c>
      <c r="E7711" s="519" t="s">
        <v>33759</v>
      </c>
      <c r="I7711" s="519" t="s">
        <v>36</v>
      </c>
      <c r="J7711" s="650">
        <v>169</v>
      </c>
    </row>
    <row r="7712" spans="1:10">
      <c r="A7712" s="519" t="s">
        <v>7929</v>
      </c>
      <c r="B7712" s="519" t="str">
        <f t="shared" si="120"/>
        <v>TUBO DE CONCRETO ARMADO, CLASSE PA-1,PARA GALERIAS DE AGUASPLUVIAIS,COM DIAMETRO DE  500MM,JUNTA DE ARGAMASSA. FORNECIMENTO</v>
      </c>
      <c r="C7712" s="519" t="s">
        <v>36720</v>
      </c>
      <c r="D7712" s="519" t="s">
        <v>36723</v>
      </c>
      <c r="E7712" s="519" t="s">
        <v>33759</v>
      </c>
      <c r="I7712" s="519" t="s">
        <v>36</v>
      </c>
      <c r="J7712" s="650">
        <v>169</v>
      </c>
    </row>
    <row r="7713" spans="1:10">
      <c r="A7713" s="519" t="s">
        <v>7930</v>
      </c>
      <c r="B7713" s="519" t="str">
        <f t="shared" si="120"/>
        <v>TUBO DE CONCRETO ARMADO, CLASSE PA-1,PARA GALERIAS DE AGUASPLUVIAIS,COM DIAMETRO DE  600MM,JUNTA DE ARGAMASSA. FORNECIMENTO</v>
      </c>
      <c r="C7713" s="519" t="s">
        <v>36720</v>
      </c>
      <c r="D7713" s="519" t="s">
        <v>36724</v>
      </c>
      <c r="E7713" s="519" t="s">
        <v>33759</v>
      </c>
      <c r="I7713" s="519" t="s">
        <v>36</v>
      </c>
      <c r="J7713" s="650">
        <v>170</v>
      </c>
    </row>
    <row r="7714" spans="1:10">
      <c r="A7714" s="519" t="s">
        <v>7931</v>
      </c>
      <c r="B7714" s="519" t="str">
        <f t="shared" si="120"/>
        <v>TUBO DE CONCRETO ARMADO, CLASSE PA-1,PARA GALERIAS DE AGUASPLUVIAIS,COM DIAMETRO DE  600MM,JUNTA DE ARGAMASSA. FORNECIMENTO</v>
      </c>
      <c r="C7714" s="519" t="s">
        <v>36720</v>
      </c>
      <c r="D7714" s="519" t="s">
        <v>36724</v>
      </c>
      <c r="E7714" s="519" t="s">
        <v>33759</v>
      </c>
      <c r="I7714" s="519" t="s">
        <v>36</v>
      </c>
      <c r="J7714" s="650">
        <v>170</v>
      </c>
    </row>
    <row r="7715" spans="1:10">
      <c r="A7715" s="519" t="s">
        <v>7932</v>
      </c>
      <c r="B7715" s="519" t="str">
        <f t="shared" si="120"/>
        <v>TUBO DE CONCRETO ARMADO, CLASSE PA-1,PARA GALERIAS DE AGUASPLUVIAIS,COM DIAMETRO DE  700MM,JUNTA DE ARGAMASSA. FORNECIMENTO</v>
      </c>
      <c r="C7715" s="519" t="s">
        <v>36720</v>
      </c>
      <c r="D7715" s="519" t="s">
        <v>36725</v>
      </c>
      <c r="E7715" s="519" t="s">
        <v>33759</v>
      </c>
      <c r="I7715" s="519" t="s">
        <v>36</v>
      </c>
      <c r="J7715" s="650">
        <v>231.71</v>
      </c>
    </row>
    <row r="7716" spans="1:10">
      <c r="A7716" s="519" t="s">
        <v>7933</v>
      </c>
      <c r="B7716" s="519" t="str">
        <f t="shared" si="120"/>
        <v>TUBO DE CONCRETO ARMADO, CLASSE PA-1,PARA GALERIAS DE AGUASPLUVIAIS,COM DIAMETRO DE  700MM,JUNTA DE ARGAMASSA. FORNECIMENTO</v>
      </c>
      <c r="C7716" s="519" t="s">
        <v>36720</v>
      </c>
      <c r="D7716" s="519" t="s">
        <v>36725</v>
      </c>
      <c r="E7716" s="519" t="s">
        <v>33759</v>
      </c>
      <c r="I7716" s="519" t="s">
        <v>36</v>
      </c>
      <c r="J7716" s="650">
        <v>231.71</v>
      </c>
    </row>
    <row r="7717" spans="1:10">
      <c r="A7717" s="519" t="s">
        <v>7934</v>
      </c>
      <c r="B7717" s="519" t="str">
        <f t="shared" si="120"/>
        <v>TUBO DE CONCRETO ARMADO, CLASSE PA-1,PARA GALERIAS DE AGUASPLUVIAIS,COM DIAMETRO DE  800MM,JUNTA DE ARGAMASSA. FORNECIMENTO</v>
      </c>
      <c r="C7717" s="519" t="s">
        <v>36720</v>
      </c>
      <c r="D7717" s="519" t="s">
        <v>36726</v>
      </c>
      <c r="E7717" s="519" t="s">
        <v>33759</v>
      </c>
      <c r="I7717" s="519" t="s">
        <v>36</v>
      </c>
      <c r="J7717" s="650">
        <v>288</v>
      </c>
    </row>
    <row r="7718" spans="1:10">
      <c r="A7718" s="519" t="s">
        <v>7935</v>
      </c>
      <c r="B7718" s="519" t="str">
        <f t="shared" si="120"/>
        <v>TUBO DE CONCRETO ARMADO, CLASSE PA-1,PARA GALERIAS DE AGUASPLUVIAIS,COM DIAMETRO DE  800MM,JUNTA DE ARGAMASSA. FORNECIMENTO</v>
      </c>
      <c r="C7718" s="519" t="s">
        <v>36720</v>
      </c>
      <c r="D7718" s="519" t="s">
        <v>36726</v>
      </c>
      <c r="E7718" s="519" t="s">
        <v>33759</v>
      </c>
      <c r="I7718" s="519" t="s">
        <v>36</v>
      </c>
      <c r="J7718" s="650">
        <v>288</v>
      </c>
    </row>
    <row r="7719" spans="1:10">
      <c r="A7719" s="519" t="s">
        <v>7936</v>
      </c>
      <c r="B7719" s="519" t="str">
        <f t="shared" si="120"/>
        <v>TUBO DE CONCRETO ARMADO, CLASSE PA-1,PARA GALERIAS DE AGUASPLUVIAIS,COM DIAMETRO DE  900MM,JUNTA DE ARGAMASSA. FORNECIMENTO</v>
      </c>
      <c r="C7719" s="519" t="s">
        <v>36720</v>
      </c>
      <c r="D7719" s="519" t="s">
        <v>36727</v>
      </c>
      <c r="E7719" s="519" t="s">
        <v>33759</v>
      </c>
      <c r="I7719" s="519" t="s">
        <v>36</v>
      </c>
      <c r="J7719" s="650">
        <v>368</v>
      </c>
    </row>
    <row r="7720" spans="1:10">
      <c r="A7720" s="519" t="s">
        <v>7937</v>
      </c>
      <c r="B7720" s="519" t="str">
        <f t="shared" si="120"/>
        <v>TUBO DE CONCRETO ARMADO, CLASSE PA-1,PARA GALERIAS DE AGUASPLUVIAIS,COM DIAMETRO DE  900MM,JUNTA DE ARGAMASSA. FORNECIMENTO</v>
      </c>
      <c r="C7720" s="519" t="s">
        <v>36720</v>
      </c>
      <c r="D7720" s="519" t="s">
        <v>36727</v>
      </c>
      <c r="E7720" s="519" t="s">
        <v>33759</v>
      </c>
      <c r="I7720" s="519" t="s">
        <v>36</v>
      </c>
      <c r="J7720" s="650">
        <v>368</v>
      </c>
    </row>
    <row r="7721" spans="1:10">
      <c r="A7721" s="519" t="s">
        <v>7938</v>
      </c>
      <c r="B7721" s="519" t="str">
        <f t="shared" si="120"/>
        <v>TUBO DE CONCRETO ARMADO, CLASSE PA-1,PARA GALERIAS DE AGUASPLUVIAIS,COM DIAMETRO DE 1000MM,JUNTA DE ARGAMASSA. FORNECIMENTO</v>
      </c>
      <c r="C7721" s="519" t="s">
        <v>36720</v>
      </c>
      <c r="D7721" s="519" t="s">
        <v>36728</v>
      </c>
      <c r="E7721" s="519" t="s">
        <v>33759</v>
      </c>
      <c r="I7721" s="519" t="s">
        <v>36</v>
      </c>
      <c r="J7721" s="650">
        <v>387</v>
      </c>
    </row>
    <row r="7722" spans="1:10">
      <c r="A7722" s="519" t="s">
        <v>7939</v>
      </c>
      <c r="B7722" s="519" t="str">
        <f t="shared" si="120"/>
        <v>TUBO DE CONCRETO ARMADO, CLASSE PA-1,PARA GALERIAS DE AGUASPLUVIAIS,COM DIAMETRO DE 1000MM,JUNTA DE ARGAMASSA. FORNECIMENTO</v>
      </c>
      <c r="C7722" s="519" t="s">
        <v>36720</v>
      </c>
      <c r="D7722" s="519" t="s">
        <v>36728</v>
      </c>
      <c r="E7722" s="519" t="s">
        <v>33759</v>
      </c>
      <c r="I7722" s="519" t="s">
        <v>36</v>
      </c>
      <c r="J7722" s="650">
        <v>387</v>
      </c>
    </row>
    <row r="7723" spans="1:10">
      <c r="A7723" s="519" t="s">
        <v>7940</v>
      </c>
      <c r="B7723" s="519" t="str">
        <f t="shared" si="120"/>
        <v>TUBO DE CONCRETO ARMADO, CLASSE PA-1,PARA GALERIAS DE AGUASPLUVIAIS,COM DIAMETRO DE 1200MM,JUNTA DE ARGAMASSA. FORNECIMENTO</v>
      </c>
      <c r="C7723" s="519" t="s">
        <v>36720</v>
      </c>
      <c r="D7723" s="519" t="s">
        <v>36729</v>
      </c>
      <c r="E7723" s="519" t="s">
        <v>33759</v>
      </c>
      <c r="I7723" s="519" t="s">
        <v>36</v>
      </c>
      <c r="J7723" s="650">
        <v>688</v>
      </c>
    </row>
    <row r="7724" spans="1:10">
      <c r="A7724" s="519" t="s">
        <v>7941</v>
      </c>
      <c r="B7724" s="519" t="str">
        <f t="shared" si="120"/>
        <v>TUBO DE CONCRETO ARMADO, CLASSE PA-1,PARA GALERIAS DE AGUASPLUVIAIS,COM DIAMETRO DE 1200MM,JUNTA DE ARGAMASSA. FORNECIMENTO</v>
      </c>
      <c r="C7724" s="519" t="s">
        <v>36720</v>
      </c>
      <c r="D7724" s="519" t="s">
        <v>36729</v>
      </c>
      <c r="E7724" s="519" t="s">
        <v>33759</v>
      </c>
      <c r="I7724" s="519" t="s">
        <v>36</v>
      </c>
      <c r="J7724" s="650">
        <v>688</v>
      </c>
    </row>
    <row r="7725" spans="1:10">
      <c r="A7725" s="519" t="s">
        <v>7942</v>
      </c>
      <c r="B7725" s="519" t="str">
        <f t="shared" si="120"/>
        <v>TUBO DE CONCRETO ARMADO, CLASSE PA-1,PARA GALERIAS DE AGUASPLUVIAIS,COM DIAMETRO DE 1500MM,JUNTA DE ARGAMASSA. FORNECIMENTO</v>
      </c>
      <c r="C7725" s="519" t="s">
        <v>36720</v>
      </c>
      <c r="D7725" s="519" t="s">
        <v>36730</v>
      </c>
      <c r="E7725" s="519" t="s">
        <v>33759</v>
      </c>
      <c r="I7725" s="519" t="s">
        <v>36</v>
      </c>
      <c r="J7725" s="650">
        <v>875.6</v>
      </c>
    </row>
    <row r="7726" spans="1:10">
      <c r="A7726" s="519" t="s">
        <v>7943</v>
      </c>
      <c r="B7726" s="519" t="str">
        <f t="shared" si="120"/>
        <v>TUBO DE CONCRETO ARMADO, CLASSE PA-1,PARA GALERIAS DE AGUASPLUVIAIS,COM DIAMETRO DE 1500MM,JUNTA DE ARGAMASSA. FORNECIMENTO</v>
      </c>
      <c r="C7726" s="519" t="s">
        <v>36720</v>
      </c>
      <c r="D7726" s="519" t="s">
        <v>36730</v>
      </c>
      <c r="E7726" s="519" t="s">
        <v>33759</v>
      </c>
      <c r="I7726" s="519" t="s">
        <v>36</v>
      </c>
      <c r="J7726" s="650">
        <v>875.6</v>
      </c>
    </row>
    <row r="7727" spans="1:10">
      <c r="A7727" s="519" t="s">
        <v>7944</v>
      </c>
      <c r="B7727" s="519" t="str">
        <f t="shared" si="120"/>
        <v>TUBO DE CONCRETO ARMADO, CLASSE PA-2,PARA GALERIAS DE AGUASPLUVIAIS,COM DIAMETRO DE  300MM,JUNTA DE ARGAMASSA. FORNECIMENTO</v>
      </c>
      <c r="C7727" s="519" t="s">
        <v>36731</v>
      </c>
      <c r="D7727" s="519" t="s">
        <v>36721</v>
      </c>
      <c r="E7727" s="519" t="s">
        <v>33759</v>
      </c>
      <c r="I7727" s="519" t="s">
        <v>36</v>
      </c>
      <c r="J7727" s="650">
        <v>88.57</v>
      </c>
    </row>
    <row r="7728" spans="1:10">
      <c r="A7728" s="519" t="s">
        <v>7945</v>
      </c>
      <c r="B7728" s="519" t="str">
        <f t="shared" si="120"/>
        <v>TUBO DE CONCRETO ARMADO, CLASSE PA-2,PARA GALERIAS DE AGUASPLUVIAIS,COM DIAMETRO DE  300MM,JUNTA DE ARGAMASSA. FORNECIMENTO</v>
      </c>
      <c r="C7728" s="519" t="s">
        <v>36731</v>
      </c>
      <c r="D7728" s="519" t="s">
        <v>36721</v>
      </c>
      <c r="E7728" s="519" t="s">
        <v>33759</v>
      </c>
      <c r="I7728" s="519" t="s">
        <v>36</v>
      </c>
      <c r="J7728" s="650">
        <v>88.57</v>
      </c>
    </row>
    <row r="7729" spans="1:10">
      <c r="A7729" s="519" t="s">
        <v>7946</v>
      </c>
      <c r="B7729" s="519" t="str">
        <f t="shared" si="120"/>
        <v>TUBO DE CONCRETO ARMADO, CLASSE PA-2,PARA GALERIAS DE AGUASPLUVIAIS,COM DIAMETRO DE  400MM,JUNTA DE ARGAMASSA. FORNECIMENTO</v>
      </c>
      <c r="C7729" s="519" t="s">
        <v>36731</v>
      </c>
      <c r="D7729" s="519" t="s">
        <v>36722</v>
      </c>
      <c r="E7729" s="519" t="s">
        <v>33759</v>
      </c>
      <c r="I7729" s="519" t="s">
        <v>36</v>
      </c>
      <c r="J7729" s="650">
        <v>116.68</v>
      </c>
    </row>
    <row r="7730" spans="1:10">
      <c r="A7730" s="519" t="s">
        <v>7947</v>
      </c>
      <c r="B7730" s="519" t="str">
        <f t="shared" si="120"/>
        <v>TUBO DE CONCRETO ARMADO, CLASSE PA-2,PARA GALERIAS DE AGUASPLUVIAIS,COM DIAMETRO DE  400MM,JUNTA DE ARGAMASSA. FORNECIMENTO</v>
      </c>
      <c r="C7730" s="519" t="s">
        <v>36731</v>
      </c>
      <c r="D7730" s="519" t="s">
        <v>36722</v>
      </c>
      <c r="E7730" s="519" t="s">
        <v>33759</v>
      </c>
      <c r="I7730" s="519" t="s">
        <v>36</v>
      </c>
      <c r="J7730" s="650">
        <v>116.68</v>
      </c>
    </row>
    <row r="7731" spans="1:10">
      <c r="A7731" s="519" t="s">
        <v>7948</v>
      </c>
      <c r="B7731" s="519" t="str">
        <f t="shared" si="120"/>
        <v>TUBO DE CONCRETO ARMADO, CLASSE PA-2,PARA GALERIAS DE AGUASPLUVIAIS,COM DIAMETRO DE  500MM,JUNTA DE ARGAMASSA. FORNECIMENTO</v>
      </c>
      <c r="C7731" s="519" t="s">
        <v>36731</v>
      </c>
      <c r="D7731" s="519" t="s">
        <v>36723</v>
      </c>
      <c r="E7731" s="519" t="s">
        <v>33759</v>
      </c>
      <c r="I7731" s="519" t="s">
        <v>36</v>
      </c>
      <c r="J7731" s="650">
        <v>190.37</v>
      </c>
    </row>
    <row r="7732" spans="1:10">
      <c r="A7732" s="519" t="s">
        <v>7949</v>
      </c>
      <c r="B7732" s="519" t="str">
        <f t="shared" si="120"/>
        <v>TUBO DE CONCRETO ARMADO, CLASSE PA-2,PARA GALERIAS DE AGUASPLUVIAIS,COM DIAMETRO DE  500MM,JUNTA DE ARGAMASSA. FORNECIMENTO</v>
      </c>
      <c r="C7732" s="519" t="s">
        <v>36731</v>
      </c>
      <c r="D7732" s="519" t="s">
        <v>36723</v>
      </c>
      <c r="E7732" s="519" t="s">
        <v>33759</v>
      </c>
      <c r="I7732" s="519" t="s">
        <v>36</v>
      </c>
      <c r="J7732" s="650">
        <v>190.37</v>
      </c>
    </row>
    <row r="7733" spans="1:10">
      <c r="A7733" s="519" t="s">
        <v>7950</v>
      </c>
      <c r="B7733" s="519" t="str">
        <f t="shared" si="120"/>
        <v>TUBO DE CONCRETO ARMADO, CLASSE PA-2,PARA GALERIAS DE AGUASPLUVIAIS,COM DIAMETRO DE  600MM,JUNTA DE ARGAMASSA. FORNECIMENTO</v>
      </c>
      <c r="C7733" s="519" t="s">
        <v>36731</v>
      </c>
      <c r="D7733" s="519" t="s">
        <v>36724</v>
      </c>
      <c r="E7733" s="519" t="s">
        <v>33759</v>
      </c>
      <c r="I7733" s="519" t="s">
        <v>36</v>
      </c>
      <c r="J7733" s="650">
        <v>226.9</v>
      </c>
    </row>
    <row r="7734" spans="1:10">
      <c r="A7734" s="519" t="s">
        <v>7951</v>
      </c>
      <c r="B7734" s="519" t="str">
        <f t="shared" si="120"/>
        <v>TUBO DE CONCRETO ARMADO, CLASSE PA-2,PARA GALERIAS DE AGUASPLUVIAIS,COM DIAMETRO DE  600MM,JUNTA DE ARGAMASSA. FORNECIMENTO</v>
      </c>
      <c r="C7734" s="519" t="s">
        <v>36731</v>
      </c>
      <c r="D7734" s="519" t="s">
        <v>36724</v>
      </c>
      <c r="E7734" s="519" t="s">
        <v>33759</v>
      </c>
      <c r="I7734" s="519" t="s">
        <v>36</v>
      </c>
      <c r="J7734" s="650">
        <v>226.9</v>
      </c>
    </row>
    <row r="7735" spans="1:10">
      <c r="A7735" s="519" t="s">
        <v>7952</v>
      </c>
      <c r="B7735" s="519" t="str">
        <f t="shared" si="120"/>
        <v>TUBO DE CONCRETO ARMADO, CLASSE PA-2,PARA GALERIAS DE AGUASPLUVIAIS,COM DIAMETRO DE  700MM,JUNTA DE ARGAMASSA. FORNECIMENTO</v>
      </c>
      <c r="C7735" s="519" t="s">
        <v>36731</v>
      </c>
      <c r="D7735" s="519" t="s">
        <v>36725</v>
      </c>
      <c r="E7735" s="519" t="s">
        <v>33759</v>
      </c>
      <c r="I7735" s="519" t="s">
        <v>36</v>
      </c>
      <c r="J7735" s="650">
        <v>248</v>
      </c>
    </row>
    <row r="7736" spans="1:10">
      <c r="A7736" s="519" t="s">
        <v>7953</v>
      </c>
      <c r="B7736" s="519" t="str">
        <f t="shared" si="120"/>
        <v>TUBO DE CONCRETO ARMADO, CLASSE PA-2,PARA GALERIAS DE AGUASPLUVIAIS,COM DIAMETRO DE  700MM,JUNTA DE ARGAMASSA. FORNECIMENTO</v>
      </c>
      <c r="C7736" s="519" t="s">
        <v>36731</v>
      </c>
      <c r="D7736" s="519" t="s">
        <v>36725</v>
      </c>
      <c r="E7736" s="519" t="s">
        <v>33759</v>
      </c>
      <c r="I7736" s="519" t="s">
        <v>36</v>
      </c>
      <c r="J7736" s="650">
        <v>248</v>
      </c>
    </row>
    <row r="7737" spans="1:10">
      <c r="A7737" s="519" t="s">
        <v>7954</v>
      </c>
      <c r="B7737" s="519" t="str">
        <f t="shared" si="120"/>
        <v>TUBO DE CONCRETO ARMADO, CLASSE PA-2,PARA GALERIAS DE AGUASPLUVIAIS,COM DIAMETRO DE  800MM,JUNTA DE ARGAMASSA. FORNECIMENTO</v>
      </c>
      <c r="C7737" s="519" t="s">
        <v>36731</v>
      </c>
      <c r="D7737" s="519" t="s">
        <v>36726</v>
      </c>
      <c r="E7737" s="519" t="s">
        <v>33759</v>
      </c>
      <c r="I7737" s="519" t="s">
        <v>36</v>
      </c>
      <c r="J7737" s="650">
        <v>275</v>
      </c>
    </row>
    <row r="7738" spans="1:10">
      <c r="A7738" s="519" t="s">
        <v>7955</v>
      </c>
      <c r="B7738" s="519" t="str">
        <f t="shared" si="120"/>
        <v>TUBO DE CONCRETO ARMADO, CLASSE PA-2,PARA GALERIAS DE AGUASPLUVIAIS,COM DIAMETRO DE  800MM,JUNTA DE ARGAMASSA. FORNECIMENTO</v>
      </c>
      <c r="C7738" s="519" t="s">
        <v>36731</v>
      </c>
      <c r="D7738" s="519" t="s">
        <v>36726</v>
      </c>
      <c r="E7738" s="519" t="s">
        <v>33759</v>
      </c>
      <c r="I7738" s="519" t="s">
        <v>36</v>
      </c>
      <c r="J7738" s="650">
        <v>275</v>
      </c>
    </row>
    <row r="7739" spans="1:10">
      <c r="A7739" s="519" t="s">
        <v>7956</v>
      </c>
      <c r="B7739" s="519" t="str">
        <f t="shared" si="120"/>
        <v>TUBO DE CONCRETO ARMADO, CLASSE PA-2,PARA GALERIAS DE AGUASPLUVIAIS,COM DIAMETRO DE  900MM,JUNTA DE ARGAMASSA. FORNECIMENTO</v>
      </c>
      <c r="C7739" s="519" t="s">
        <v>36731</v>
      </c>
      <c r="D7739" s="519" t="s">
        <v>36727</v>
      </c>
      <c r="E7739" s="519" t="s">
        <v>33759</v>
      </c>
      <c r="I7739" s="519" t="s">
        <v>36</v>
      </c>
      <c r="J7739" s="650">
        <v>328.57</v>
      </c>
    </row>
    <row r="7740" spans="1:10">
      <c r="A7740" s="519" t="s">
        <v>7957</v>
      </c>
      <c r="B7740" s="519" t="str">
        <f t="shared" si="120"/>
        <v>TUBO DE CONCRETO ARMADO, CLASSE PA-2,PARA GALERIAS DE AGUASPLUVIAIS,COM DIAMETRO DE  900MM,JUNTA DE ARGAMASSA. FORNECIMENTO</v>
      </c>
      <c r="C7740" s="519" t="s">
        <v>36731</v>
      </c>
      <c r="D7740" s="519" t="s">
        <v>36727</v>
      </c>
      <c r="E7740" s="519" t="s">
        <v>33759</v>
      </c>
      <c r="I7740" s="519" t="s">
        <v>36</v>
      </c>
      <c r="J7740" s="650">
        <v>328.57</v>
      </c>
    </row>
    <row r="7741" spans="1:10">
      <c r="A7741" s="519" t="s">
        <v>7958</v>
      </c>
      <c r="B7741" s="519" t="str">
        <f t="shared" si="120"/>
        <v>TUBO DE CONCRETO ARMADO, CLASSE PA-2,PARA GALERIAS DE AGUASPLUVIAIS,COM DIAMETRO DE 1000MM,JUNTA DE ARGAMASSA. FORNECIMENTO</v>
      </c>
      <c r="C7741" s="519" t="s">
        <v>36731</v>
      </c>
      <c r="D7741" s="519" t="s">
        <v>36728</v>
      </c>
      <c r="E7741" s="519" t="s">
        <v>33759</v>
      </c>
      <c r="I7741" s="519" t="s">
        <v>36</v>
      </c>
      <c r="J7741" s="650">
        <v>519</v>
      </c>
    </row>
    <row r="7742" spans="1:10">
      <c r="A7742" s="519" t="s">
        <v>7959</v>
      </c>
      <c r="B7742" s="519" t="str">
        <f t="shared" si="120"/>
        <v>TUBO DE CONCRETO ARMADO, CLASSE PA-2,PARA GALERIAS DE AGUASPLUVIAIS,COM DIAMETRO DE 1000MM,JUNTA DE ARGAMASSA. FORNECIMENTO</v>
      </c>
      <c r="C7742" s="519" t="s">
        <v>36731</v>
      </c>
      <c r="D7742" s="519" t="s">
        <v>36728</v>
      </c>
      <c r="E7742" s="519" t="s">
        <v>33759</v>
      </c>
      <c r="I7742" s="519" t="s">
        <v>36</v>
      </c>
      <c r="J7742" s="650">
        <v>519</v>
      </c>
    </row>
    <row r="7743" spans="1:10">
      <c r="A7743" s="519" t="s">
        <v>7960</v>
      </c>
      <c r="B7743" s="519" t="str">
        <f t="shared" si="120"/>
        <v>TUBO DE CONCRETO ARMADO, CLASSE PA-2,PARA GALERIAS DE AGUASPLUVIAIS,COM DIAMETRO DE 1200MM,JUNTA DE ARGAMASSA. FORNECIMENTO</v>
      </c>
      <c r="C7743" s="519" t="s">
        <v>36731</v>
      </c>
      <c r="D7743" s="519" t="s">
        <v>36729</v>
      </c>
      <c r="E7743" s="519" t="s">
        <v>33759</v>
      </c>
      <c r="I7743" s="519" t="s">
        <v>36</v>
      </c>
      <c r="J7743" s="650">
        <v>578</v>
      </c>
    </row>
    <row r="7744" spans="1:10">
      <c r="A7744" s="519" t="s">
        <v>7961</v>
      </c>
      <c r="B7744" s="519" t="str">
        <f t="shared" si="120"/>
        <v>TUBO DE CONCRETO ARMADO, CLASSE PA-2,PARA GALERIAS DE AGUASPLUVIAIS,COM DIAMETRO DE 1200MM,JUNTA DE ARGAMASSA. FORNECIMENTO</v>
      </c>
      <c r="C7744" s="519" t="s">
        <v>36731</v>
      </c>
      <c r="D7744" s="519" t="s">
        <v>36729</v>
      </c>
      <c r="E7744" s="519" t="s">
        <v>33759</v>
      </c>
      <c r="I7744" s="519" t="s">
        <v>36</v>
      </c>
      <c r="J7744" s="650">
        <v>578</v>
      </c>
    </row>
    <row r="7745" spans="1:10">
      <c r="A7745" s="519" t="s">
        <v>7962</v>
      </c>
      <c r="B7745" s="519" t="str">
        <f t="shared" si="120"/>
        <v>TUBO DE CONCRETO ARMADO, CLASSE PA-2,PARA GALERIAS DE AGUASPLUVIAIS,COM DIAMETRO DE 1500MM,JUNTA DE ARGAMASSA. FORNECIMENTO</v>
      </c>
      <c r="C7745" s="519" t="s">
        <v>36731</v>
      </c>
      <c r="D7745" s="519" t="s">
        <v>36730</v>
      </c>
      <c r="E7745" s="519" t="s">
        <v>33759</v>
      </c>
      <c r="I7745" s="519" t="s">
        <v>36</v>
      </c>
      <c r="J7745" s="650">
        <v>767.14</v>
      </c>
    </row>
    <row r="7746" spans="1:10">
      <c r="A7746" s="519" t="s">
        <v>7963</v>
      </c>
      <c r="B7746" s="519" t="str">
        <f t="shared" si="120"/>
        <v>TUBO DE CONCRETO ARMADO, CLASSE PA-2,PARA GALERIAS DE AGUASPLUVIAIS,COM DIAMETRO DE 1500MM,JUNTA DE ARGAMASSA. FORNECIMENTO</v>
      </c>
      <c r="C7746" s="519" t="s">
        <v>36731</v>
      </c>
      <c r="D7746" s="519" t="s">
        <v>36730</v>
      </c>
      <c r="E7746" s="519" t="s">
        <v>33759</v>
      </c>
      <c r="I7746" s="519" t="s">
        <v>36</v>
      </c>
      <c r="J7746" s="650">
        <v>767.14</v>
      </c>
    </row>
    <row r="7747" spans="1:10">
      <c r="A7747" s="519" t="s">
        <v>7964</v>
      </c>
      <c r="B7747" s="519" t="str">
        <f t="shared" si="120"/>
        <v>TUBO DE CONCRETO ARMADO, CLASSE PA-3,PARA GALERIAS DE AGUASPLUVIAIS,COM DIAMETRO DE  300MM,JUNTA DE ARGAMASSA. FORNECIMENTO</v>
      </c>
      <c r="C7747" s="519" t="s">
        <v>36732</v>
      </c>
      <c r="D7747" s="519" t="s">
        <v>36721</v>
      </c>
      <c r="E7747" s="519" t="s">
        <v>33759</v>
      </c>
      <c r="I7747" s="519" t="s">
        <v>36</v>
      </c>
      <c r="J7747" s="650">
        <v>132</v>
      </c>
    </row>
    <row r="7748" spans="1:10">
      <c r="A7748" s="519" t="s">
        <v>7965</v>
      </c>
      <c r="B7748" s="519" t="str">
        <f t="shared" si="120"/>
        <v>TUBO DE CONCRETO ARMADO, CLASSE PA-3,PARA GALERIAS DE AGUASPLUVIAIS,COM DIAMETRO DE  300MM,JUNTA DE ARGAMASSA. FORNECIMENTO</v>
      </c>
      <c r="C7748" s="519" t="s">
        <v>36732</v>
      </c>
      <c r="D7748" s="519" t="s">
        <v>36721</v>
      </c>
      <c r="E7748" s="519" t="s">
        <v>33759</v>
      </c>
      <c r="I7748" s="519" t="s">
        <v>36</v>
      </c>
      <c r="J7748" s="650">
        <v>132</v>
      </c>
    </row>
    <row r="7749" spans="1:10">
      <c r="A7749" s="519" t="s">
        <v>7966</v>
      </c>
      <c r="B7749" s="519" t="str">
        <f t="shared" si="120"/>
        <v>TUBO DE CONCRETO ARMADO, CLASSE PA-3,PARA GALERIAS DE AGUASPLUVIAIS,COM DIAMETRO DE  400MM,JUNTA DE ARGAMASSA. FORNECIMENTO</v>
      </c>
      <c r="C7749" s="519" t="s">
        <v>36732</v>
      </c>
      <c r="D7749" s="519" t="s">
        <v>36722</v>
      </c>
      <c r="E7749" s="519" t="s">
        <v>33759</v>
      </c>
      <c r="I7749" s="519" t="s">
        <v>36</v>
      </c>
      <c r="J7749" s="650">
        <v>146.83000000000001</v>
      </c>
    </row>
    <row r="7750" spans="1:10">
      <c r="A7750" s="519" t="s">
        <v>7967</v>
      </c>
      <c r="B7750" s="519" t="str">
        <f t="shared" si="120"/>
        <v>TUBO DE CONCRETO ARMADO, CLASSE PA-3,PARA GALERIAS DE AGUASPLUVIAIS,COM DIAMETRO DE  400MM,JUNTA DE ARGAMASSA. FORNECIMENTO</v>
      </c>
      <c r="C7750" s="519" t="s">
        <v>36732</v>
      </c>
      <c r="D7750" s="519" t="s">
        <v>36722</v>
      </c>
      <c r="E7750" s="519" t="s">
        <v>33759</v>
      </c>
      <c r="I7750" s="519" t="s">
        <v>36</v>
      </c>
      <c r="J7750" s="650">
        <v>146.83000000000001</v>
      </c>
    </row>
    <row r="7751" spans="1:10">
      <c r="A7751" s="519" t="s">
        <v>7968</v>
      </c>
      <c r="B7751" s="519" t="str">
        <f t="shared" si="120"/>
        <v>TUBO DE CONCRETO ARMADO, CLASSE PA-3,PARA GALERIAS DE AGUASPLUVIAIS,COM DIAMETRO DE  500MM,JUNTA DE ARGAMASSA. FORNECIMENTO</v>
      </c>
      <c r="C7751" s="519" t="s">
        <v>36732</v>
      </c>
      <c r="D7751" s="519" t="s">
        <v>36723</v>
      </c>
      <c r="E7751" s="519" t="s">
        <v>33759</v>
      </c>
      <c r="I7751" s="519" t="s">
        <v>36</v>
      </c>
      <c r="J7751" s="650">
        <v>197.87</v>
      </c>
    </row>
    <row r="7752" spans="1:10">
      <c r="A7752" s="519" t="s">
        <v>7969</v>
      </c>
      <c r="B7752" s="519" t="str">
        <f t="shared" ref="B7752:B7815" si="121">C7752&amp;D7752&amp;E7752&amp;F7752&amp;G7752&amp;H7752</f>
        <v>TUBO DE CONCRETO ARMADO, CLASSE PA-3,PARA GALERIAS DE AGUASPLUVIAIS,COM DIAMETRO DE  500MM,JUNTA DE ARGAMASSA. FORNECIMENTO</v>
      </c>
      <c r="C7752" s="519" t="s">
        <v>36732</v>
      </c>
      <c r="D7752" s="519" t="s">
        <v>36723</v>
      </c>
      <c r="E7752" s="519" t="s">
        <v>33759</v>
      </c>
      <c r="I7752" s="519" t="s">
        <v>36</v>
      </c>
      <c r="J7752" s="650">
        <v>197.87</v>
      </c>
    </row>
    <row r="7753" spans="1:10">
      <c r="A7753" s="519" t="s">
        <v>7970</v>
      </c>
      <c r="B7753" s="519" t="str">
        <f t="shared" si="121"/>
        <v>TUBO DE CONCRETO ARMADO, CLASSE PA-3,PARA GALERIAS DE AGUASPLUVIAIS,COM DIAMETRO DE  600MM,JUNTA DE ARGAMASSA. FORNECIMENTO</v>
      </c>
      <c r="C7753" s="519" t="s">
        <v>36732</v>
      </c>
      <c r="D7753" s="519" t="s">
        <v>36724</v>
      </c>
      <c r="E7753" s="519" t="s">
        <v>33759</v>
      </c>
      <c r="I7753" s="519" t="s">
        <v>36</v>
      </c>
      <c r="J7753" s="650">
        <v>266.02</v>
      </c>
    </row>
    <row r="7754" spans="1:10">
      <c r="A7754" s="519" t="s">
        <v>7971</v>
      </c>
      <c r="B7754" s="519" t="str">
        <f t="shared" si="121"/>
        <v>TUBO DE CONCRETO ARMADO, CLASSE PA-3,PARA GALERIAS DE AGUASPLUVIAIS,COM DIAMETRO DE  600MM,JUNTA DE ARGAMASSA. FORNECIMENTO</v>
      </c>
      <c r="C7754" s="519" t="s">
        <v>36732</v>
      </c>
      <c r="D7754" s="519" t="s">
        <v>36724</v>
      </c>
      <c r="E7754" s="519" t="s">
        <v>33759</v>
      </c>
      <c r="I7754" s="519" t="s">
        <v>36</v>
      </c>
      <c r="J7754" s="650">
        <v>266.02</v>
      </c>
    </row>
    <row r="7755" spans="1:10">
      <c r="A7755" s="519" t="s">
        <v>7972</v>
      </c>
      <c r="B7755" s="519" t="str">
        <f t="shared" si="121"/>
        <v>TUBO DE CONCRETO ARMADO, CLASSE PA-3,PARA GALERIAS DE AGUASPLUVIAIS,COM DIAMETRO DE  700MM,JUNTA DE ARGAMASSA. FORNECIMENTO</v>
      </c>
      <c r="C7755" s="519" t="s">
        <v>36732</v>
      </c>
      <c r="D7755" s="519" t="s">
        <v>36725</v>
      </c>
      <c r="E7755" s="519" t="s">
        <v>33759</v>
      </c>
      <c r="I7755" s="519" t="s">
        <v>36</v>
      </c>
      <c r="J7755" s="650">
        <v>381.42</v>
      </c>
    </row>
    <row r="7756" spans="1:10">
      <c r="A7756" s="519" t="s">
        <v>7973</v>
      </c>
      <c r="B7756" s="519" t="str">
        <f t="shared" si="121"/>
        <v>TUBO DE CONCRETO ARMADO, CLASSE PA-3,PARA GALERIAS DE AGUASPLUVIAIS,COM DIAMETRO DE  700MM,JUNTA DE ARGAMASSA. FORNECIMENTO</v>
      </c>
      <c r="C7756" s="519" t="s">
        <v>36732</v>
      </c>
      <c r="D7756" s="519" t="s">
        <v>36725</v>
      </c>
      <c r="E7756" s="519" t="s">
        <v>33759</v>
      </c>
      <c r="I7756" s="519" t="s">
        <v>36</v>
      </c>
      <c r="J7756" s="650">
        <v>381.42</v>
      </c>
    </row>
    <row r="7757" spans="1:10">
      <c r="A7757" s="519" t="s">
        <v>7974</v>
      </c>
      <c r="B7757" s="519" t="str">
        <f t="shared" si="121"/>
        <v>TUBO DE CONCRETO ARMADO, CLASSE PA-3,PARA GALERIAS DE AGUASPLUVIAIS,COM DIAMETRO DE  800MM,JUNTA DE ARGAMASSA. FORNECIMENTO</v>
      </c>
      <c r="C7757" s="519" t="s">
        <v>36732</v>
      </c>
      <c r="D7757" s="519" t="s">
        <v>36726</v>
      </c>
      <c r="E7757" s="519" t="s">
        <v>33759</v>
      </c>
      <c r="I7757" s="519" t="s">
        <v>36</v>
      </c>
      <c r="J7757" s="650">
        <v>444.3</v>
      </c>
    </row>
    <row r="7758" spans="1:10">
      <c r="A7758" s="519" t="s">
        <v>7975</v>
      </c>
      <c r="B7758" s="519" t="str">
        <f t="shared" si="121"/>
        <v>TUBO DE CONCRETO ARMADO, CLASSE PA-3,PARA GALERIAS DE AGUASPLUVIAIS,COM DIAMETRO DE  800MM,JUNTA DE ARGAMASSA. FORNECIMENTO</v>
      </c>
      <c r="C7758" s="519" t="s">
        <v>36732</v>
      </c>
      <c r="D7758" s="519" t="s">
        <v>36726</v>
      </c>
      <c r="E7758" s="519" t="s">
        <v>33759</v>
      </c>
      <c r="I7758" s="519" t="s">
        <v>36</v>
      </c>
      <c r="J7758" s="650">
        <v>444.3</v>
      </c>
    </row>
    <row r="7759" spans="1:10">
      <c r="A7759" s="519" t="s">
        <v>7976</v>
      </c>
      <c r="B7759" s="519" t="str">
        <f t="shared" si="121"/>
        <v>TUBO DE CONCRETO ARMADO, CLASSE PA-3,PARA GALERIAS DE AGUASPLUVIAIS,COM DIAMETRO DE 1000MM,JUNTA DE ARGAMASSA. FORNECIMENTO</v>
      </c>
      <c r="C7759" s="519" t="s">
        <v>36732</v>
      </c>
      <c r="D7759" s="519" t="s">
        <v>36728</v>
      </c>
      <c r="E7759" s="519" t="s">
        <v>33759</v>
      </c>
      <c r="I7759" s="519" t="s">
        <v>36</v>
      </c>
      <c r="J7759" s="650">
        <v>772.49</v>
      </c>
    </row>
    <row r="7760" spans="1:10">
      <c r="A7760" s="519" t="s">
        <v>7977</v>
      </c>
      <c r="B7760" s="519" t="str">
        <f t="shared" si="121"/>
        <v>TUBO DE CONCRETO ARMADO, CLASSE PA-3,PARA GALERIAS DE AGUASPLUVIAIS,COM DIAMETRO DE 1000MM,JUNTA DE ARGAMASSA. FORNECIMENTO</v>
      </c>
      <c r="C7760" s="519" t="s">
        <v>36732</v>
      </c>
      <c r="D7760" s="519" t="s">
        <v>36728</v>
      </c>
      <c r="E7760" s="519" t="s">
        <v>33759</v>
      </c>
      <c r="I7760" s="519" t="s">
        <v>36</v>
      </c>
      <c r="J7760" s="650">
        <v>772.49</v>
      </c>
    </row>
    <row r="7761" spans="1:10">
      <c r="A7761" s="519" t="s">
        <v>7978</v>
      </c>
      <c r="B7761" s="519" t="str">
        <f t="shared" si="121"/>
        <v>TUBO DE CONCRETO ARMADO, CLASSE PA-3,PARA GALERIAS DE AGUASPLUVIAIS,COM DIAMETRO DE 1200MM,JUNTA DE ARGAMASSA. FORNECIMENTO</v>
      </c>
      <c r="C7761" s="519" t="s">
        <v>36732</v>
      </c>
      <c r="D7761" s="519" t="s">
        <v>36729</v>
      </c>
      <c r="E7761" s="519" t="s">
        <v>33759</v>
      </c>
      <c r="I7761" s="519" t="s">
        <v>36</v>
      </c>
      <c r="J7761" s="650">
        <v>1122.8699999999999</v>
      </c>
    </row>
    <row r="7762" spans="1:10">
      <c r="A7762" s="519" t="s">
        <v>7979</v>
      </c>
      <c r="B7762" s="519" t="str">
        <f t="shared" si="121"/>
        <v>TUBO DE CONCRETO ARMADO, CLASSE PA-3,PARA GALERIAS DE AGUASPLUVIAIS,COM DIAMETRO DE 1200MM,JUNTA DE ARGAMASSA. FORNECIMENTO</v>
      </c>
      <c r="C7762" s="519" t="s">
        <v>36732</v>
      </c>
      <c r="D7762" s="519" t="s">
        <v>36729</v>
      </c>
      <c r="E7762" s="519" t="s">
        <v>33759</v>
      </c>
      <c r="I7762" s="519" t="s">
        <v>36</v>
      </c>
      <c r="J7762" s="650">
        <v>1122.8699999999999</v>
      </c>
    </row>
    <row r="7763" spans="1:10">
      <c r="A7763" s="519" t="s">
        <v>7980</v>
      </c>
      <c r="B7763" s="519" t="str">
        <f t="shared" si="121"/>
        <v>TUBO DE CONCRETO ARMADO, CLASSE PA-3,PARA GALERIAS DE AGUASPLUVIAIS,COM DIAMETRO DE 1500MM,JUNTA DE ARGAMASSA. FORNECIMENTO</v>
      </c>
      <c r="C7763" s="519" t="s">
        <v>36732</v>
      </c>
      <c r="D7763" s="519" t="s">
        <v>36730</v>
      </c>
      <c r="E7763" s="519" t="s">
        <v>33759</v>
      </c>
      <c r="I7763" s="519" t="s">
        <v>36</v>
      </c>
      <c r="J7763" s="650">
        <v>1444.84</v>
      </c>
    </row>
    <row r="7764" spans="1:10">
      <c r="A7764" s="519" t="s">
        <v>7981</v>
      </c>
      <c r="B7764" s="519" t="str">
        <f t="shared" si="121"/>
        <v>TUBO DE CONCRETO ARMADO, CLASSE PA-3,PARA GALERIAS DE AGUASPLUVIAIS,COM DIAMETRO DE 1500MM,JUNTA DE ARGAMASSA. FORNECIMENTO</v>
      </c>
      <c r="C7764" s="519" t="s">
        <v>36732</v>
      </c>
      <c r="D7764" s="519" t="s">
        <v>36730</v>
      </c>
      <c r="E7764" s="519" t="s">
        <v>33759</v>
      </c>
      <c r="I7764" s="519" t="s">
        <v>36</v>
      </c>
      <c r="J7764" s="650">
        <v>1444.84</v>
      </c>
    </row>
    <row r="7765" spans="1:10">
      <c r="A7765" s="519" t="s">
        <v>7982</v>
      </c>
      <c r="B7765" s="519" t="str">
        <f t="shared" si="121"/>
        <v>TUBO DE CONCRETO ARMADO, CLASSE PA-4,PARA GALERIAS DE AGUASPLUVIAIS, COM DIAMETRO DE 300MM, JUNTA DE ARGAMASSA. FORNECIMENTO</v>
      </c>
      <c r="C7765" s="519" t="s">
        <v>36733</v>
      </c>
      <c r="D7765" s="519" t="s">
        <v>36734</v>
      </c>
      <c r="E7765" s="519" t="s">
        <v>35233</v>
      </c>
      <c r="I7765" s="519" t="s">
        <v>36</v>
      </c>
      <c r="J7765" s="650">
        <v>140</v>
      </c>
    </row>
    <row r="7766" spans="1:10">
      <c r="A7766" s="519" t="s">
        <v>7983</v>
      </c>
      <c r="B7766" s="519" t="str">
        <f t="shared" si="121"/>
        <v>TUBO DE CONCRETO ARMADO, CLASSE PA-4,PARA GALERIAS DE AGUASPLUVIAIS, COM DIAMETRO DE 300MM, JUNTA DE ARGAMASSA. FORNECIMENTO</v>
      </c>
      <c r="C7766" s="519" t="s">
        <v>36733</v>
      </c>
      <c r="D7766" s="519" t="s">
        <v>36734</v>
      </c>
      <c r="E7766" s="519" t="s">
        <v>35233</v>
      </c>
      <c r="I7766" s="519" t="s">
        <v>36</v>
      </c>
      <c r="J7766" s="650">
        <v>140</v>
      </c>
    </row>
    <row r="7767" spans="1:10">
      <c r="A7767" s="519" t="s">
        <v>7984</v>
      </c>
      <c r="B7767" s="519" t="str">
        <f t="shared" si="121"/>
        <v>TUBO DE CONCRETO ARMADO, CLASSE PA-4,PARA GALERIAS DE AGUASPLUVIAIS,COM DIAMETRO DE 400MM,JUNTA DE ARGAMASSA. FORNECIMENTO</v>
      </c>
      <c r="C7767" s="519" t="s">
        <v>36733</v>
      </c>
      <c r="D7767" s="519" t="s">
        <v>36735</v>
      </c>
      <c r="E7767" s="519" t="s">
        <v>33282</v>
      </c>
      <c r="I7767" s="519" t="s">
        <v>36</v>
      </c>
      <c r="J7767" s="650">
        <v>156.33000000000001</v>
      </c>
    </row>
    <row r="7768" spans="1:10">
      <c r="A7768" s="519" t="s">
        <v>7985</v>
      </c>
      <c r="B7768" s="519" t="str">
        <f t="shared" si="121"/>
        <v>TUBO DE CONCRETO ARMADO, CLASSE PA-4,PARA GALERIAS DE AGUASPLUVIAIS,COM DIAMETRO DE 400MM,JUNTA DE ARGAMASSA. FORNECIMENTO</v>
      </c>
      <c r="C7768" s="519" t="s">
        <v>36733</v>
      </c>
      <c r="D7768" s="519" t="s">
        <v>36735</v>
      </c>
      <c r="E7768" s="519" t="s">
        <v>33282</v>
      </c>
      <c r="I7768" s="519" t="s">
        <v>36</v>
      </c>
      <c r="J7768" s="650">
        <v>156.33000000000001</v>
      </c>
    </row>
    <row r="7769" spans="1:10">
      <c r="A7769" s="519" t="s">
        <v>7986</v>
      </c>
      <c r="B7769" s="519" t="str">
        <f t="shared" si="121"/>
        <v>TUBO DE CONCRETO ARMADO, CLASSE PA-4,PARA GALERIAS DE AGUASPLUVIAIS,COM DIAMETRO DE  500MM,JUNTA DE ARGAMASSA. FORNECIMENTO</v>
      </c>
      <c r="C7769" s="519" t="s">
        <v>36733</v>
      </c>
      <c r="D7769" s="519" t="s">
        <v>36723</v>
      </c>
      <c r="E7769" s="519" t="s">
        <v>33759</v>
      </c>
      <c r="I7769" s="519" t="s">
        <v>36</v>
      </c>
      <c r="J7769" s="650">
        <v>208.37</v>
      </c>
    </row>
    <row r="7770" spans="1:10">
      <c r="A7770" s="519" t="s">
        <v>7987</v>
      </c>
      <c r="B7770" s="519" t="str">
        <f t="shared" si="121"/>
        <v>TUBO DE CONCRETO ARMADO, CLASSE PA-4,PARA GALERIAS DE AGUASPLUVIAIS,COM DIAMETRO DE  500MM,JUNTA DE ARGAMASSA. FORNECIMENTO</v>
      </c>
      <c r="C7770" s="519" t="s">
        <v>36733</v>
      </c>
      <c r="D7770" s="519" t="s">
        <v>36723</v>
      </c>
      <c r="E7770" s="519" t="s">
        <v>33759</v>
      </c>
      <c r="I7770" s="519" t="s">
        <v>36</v>
      </c>
      <c r="J7770" s="650">
        <v>208.37</v>
      </c>
    </row>
    <row r="7771" spans="1:10">
      <c r="A7771" s="519" t="s">
        <v>7988</v>
      </c>
      <c r="B7771" s="519" t="str">
        <f t="shared" si="121"/>
        <v>TUBO DE CONCRETO ARMADO, CLASSE PA-4,PARA GALERIAS DE AGUASPLUVIAIS,COM DIAMETRO DE  600MM,JUNTA DE ARGAMASSA. FORNECIMENTO</v>
      </c>
      <c r="C7771" s="519" t="s">
        <v>36733</v>
      </c>
      <c r="D7771" s="519" t="s">
        <v>36724</v>
      </c>
      <c r="E7771" s="519" t="s">
        <v>33759</v>
      </c>
      <c r="I7771" s="519" t="s">
        <v>36</v>
      </c>
      <c r="J7771" s="650">
        <v>279.02</v>
      </c>
    </row>
    <row r="7772" spans="1:10">
      <c r="A7772" s="519" t="s">
        <v>7989</v>
      </c>
      <c r="B7772" s="519" t="str">
        <f t="shared" si="121"/>
        <v>TUBO DE CONCRETO ARMADO, CLASSE PA-4,PARA GALERIAS DE AGUASPLUVIAIS,COM DIAMETRO DE  600MM,JUNTA DE ARGAMASSA. FORNECIMENTO</v>
      </c>
      <c r="C7772" s="519" t="s">
        <v>36733</v>
      </c>
      <c r="D7772" s="519" t="s">
        <v>36724</v>
      </c>
      <c r="E7772" s="519" t="s">
        <v>33759</v>
      </c>
      <c r="I7772" s="519" t="s">
        <v>36</v>
      </c>
      <c r="J7772" s="650">
        <v>279.02</v>
      </c>
    </row>
    <row r="7773" spans="1:10">
      <c r="A7773" s="519" t="s">
        <v>7990</v>
      </c>
      <c r="B7773" s="519" t="str">
        <f t="shared" si="121"/>
        <v>TUBO DE CONCRETO ARMADO, CLASSE PA-4,PARA GALERIAS DE AGUASPLUVIAIS,COM DIAMETRO DE 700MM,JUNTA DE ARGAMASSA.FORNECIMENTO</v>
      </c>
      <c r="C7773" s="519" t="s">
        <v>36733</v>
      </c>
      <c r="D7773" s="519" t="s">
        <v>36736</v>
      </c>
      <c r="E7773" s="519" t="s">
        <v>33272</v>
      </c>
      <c r="I7773" s="519" t="s">
        <v>36</v>
      </c>
      <c r="J7773" s="650">
        <v>370</v>
      </c>
    </row>
    <row r="7774" spans="1:10">
      <c r="A7774" s="519" t="s">
        <v>7991</v>
      </c>
      <c r="B7774" s="519" t="str">
        <f t="shared" si="121"/>
        <v>TUBO DE CONCRETO ARMADO, CLASSE PA-4,PARA GALERIAS DE AGUASPLUVIAIS,COM DIAMETRO DE 700MM,JUNTA DE ARGAMASSA.FORNECIMENTO</v>
      </c>
      <c r="C7774" s="519" t="s">
        <v>36733</v>
      </c>
      <c r="D7774" s="519" t="s">
        <v>36736</v>
      </c>
      <c r="E7774" s="519" t="s">
        <v>33272</v>
      </c>
      <c r="I7774" s="519" t="s">
        <v>36</v>
      </c>
      <c r="J7774" s="650">
        <v>370</v>
      </c>
    </row>
    <row r="7775" spans="1:10">
      <c r="A7775" s="519" t="s">
        <v>7992</v>
      </c>
      <c r="B7775" s="519" t="str">
        <f t="shared" si="121"/>
        <v>TUBO DE CONCRETO ARMADO, CLASSE PA-4,PARA GALERIAS DE AGUASPLUVIAIS,COM DIAMETRO DE  800MM,JUNTA DE ARGAMASSA. FORNECIMENTO</v>
      </c>
      <c r="C7775" s="519" t="s">
        <v>36733</v>
      </c>
      <c r="D7775" s="519" t="s">
        <v>36726</v>
      </c>
      <c r="E7775" s="519" t="s">
        <v>33759</v>
      </c>
      <c r="I7775" s="519" t="s">
        <v>36</v>
      </c>
      <c r="J7775" s="650">
        <v>461.8</v>
      </c>
    </row>
    <row r="7776" spans="1:10">
      <c r="A7776" s="519" t="s">
        <v>7993</v>
      </c>
      <c r="B7776" s="519" t="str">
        <f t="shared" si="121"/>
        <v>TUBO DE CONCRETO ARMADO, CLASSE PA-4,PARA GALERIAS DE AGUASPLUVIAIS,COM DIAMETRO DE  800MM,JUNTA DE ARGAMASSA. FORNECIMENTO</v>
      </c>
      <c r="C7776" s="519" t="s">
        <v>36733</v>
      </c>
      <c r="D7776" s="519" t="s">
        <v>36726</v>
      </c>
      <c r="E7776" s="519" t="s">
        <v>33759</v>
      </c>
      <c r="I7776" s="519" t="s">
        <v>36</v>
      </c>
      <c r="J7776" s="650">
        <v>461.8</v>
      </c>
    </row>
    <row r="7777" spans="1:10">
      <c r="A7777" s="519" t="s">
        <v>7994</v>
      </c>
      <c r="B7777" s="519" t="str">
        <f t="shared" si="121"/>
        <v>TUBO DE CONCRETO ARMADO, CLASSE PA-4,PARA GALERIAS DE AGUASPLUVIAIS,COM DIAMETRO DE  900MM,JUNTA DE ARGAMASSA. FORNECIMENTO</v>
      </c>
      <c r="C7777" s="519" t="s">
        <v>36733</v>
      </c>
      <c r="D7777" s="519" t="s">
        <v>36727</v>
      </c>
      <c r="E7777" s="519" t="s">
        <v>33759</v>
      </c>
      <c r="I7777" s="519" t="s">
        <v>36</v>
      </c>
      <c r="J7777" s="650">
        <v>574.28</v>
      </c>
    </row>
    <row r="7778" spans="1:10">
      <c r="A7778" s="519" t="s">
        <v>7995</v>
      </c>
      <c r="B7778" s="519" t="str">
        <f t="shared" si="121"/>
        <v>TUBO DE CONCRETO ARMADO, CLASSE PA-4,PARA GALERIAS DE AGUASPLUVIAIS,COM DIAMETRO DE  900MM,JUNTA DE ARGAMASSA. FORNECIMENTO</v>
      </c>
      <c r="C7778" s="519" t="s">
        <v>36733</v>
      </c>
      <c r="D7778" s="519" t="s">
        <v>36727</v>
      </c>
      <c r="E7778" s="519" t="s">
        <v>33759</v>
      </c>
      <c r="I7778" s="519" t="s">
        <v>36</v>
      </c>
      <c r="J7778" s="650">
        <v>574.28</v>
      </c>
    </row>
    <row r="7779" spans="1:10">
      <c r="A7779" s="519" t="s">
        <v>7996</v>
      </c>
      <c r="B7779" s="519" t="str">
        <f t="shared" si="121"/>
        <v>TUBO DE CONCRETO ARMADO, CLASSE PA-4,PARA GALERIAS DE AGUASPLUVIAIS,COM DIAMETRO DE 1000MM,JUNTA DE ARGAMASSA. FORNECIMENTO</v>
      </c>
      <c r="C7779" s="519" t="s">
        <v>36733</v>
      </c>
      <c r="D7779" s="519" t="s">
        <v>36728</v>
      </c>
      <c r="E7779" s="519" t="s">
        <v>33759</v>
      </c>
      <c r="I7779" s="519" t="s">
        <v>36</v>
      </c>
      <c r="J7779" s="650">
        <v>803.99</v>
      </c>
    </row>
    <row r="7780" spans="1:10">
      <c r="A7780" s="519" t="s">
        <v>7997</v>
      </c>
      <c r="B7780" s="519" t="str">
        <f t="shared" si="121"/>
        <v>TUBO DE CONCRETO ARMADO, CLASSE PA-4,PARA GALERIAS DE AGUASPLUVIAIS,COM DIAMETRO DE 1000MM,JUNTA DE ARGAMASSA. FORNECIMENTO</v>
      </c>
      <c r="C7780" s="519" t="s">
        <v>36733</v>
      </c>
      <c r="D7780" s="519" t="s">
        <v>36728</v>
      </c>
      <c r="E7780" s="519" t="s">
        <v>33759</v>
      </c>
      <c r="I7780" s="519" t="s">
        <v>36</v>
      </c>
      <c r="J7780" s="650">
        <v>803.99</v>
      </c>
    </row>
    <row r="7781" spans="1:10">
      <c r="A7781" s="519" t="s">
        <v>7998</v>
      </c>
      <c r="B7781" s="519" t="str">
        <f t="shared" si="121"/>
        <v>TUBO DE CONCRETO ARMADO, CLASSE PA-4,PARA GALERIAS DE AGUASPLUVIAIS,COM DIAMETRO DE 1200MM,JUNTA DE ARGAMASSA. FORNECIMENTO</v>
      </c>
      <c r="C7781" s="519" t="s">
        <v>36733</v>
      </c>
      <c r="D7781" s="519" t="s">
        <v>36729</v>
      </c>
      <c r="E7781" s="519" t="s">
        <v>33759</v>
      </c>
      <c r="I7781" s="519" t="s">
        <v>36</v>
      </c>
      <c r="J7781" s="650">
        <v>1161.3699999999999</v>
      </c>
    </row>
    <row r="7782" spans="1:10">
      <c r="A7782" s="519" t="s">
        <v>7999</v>
      </c>
      <c r="B7782" s="519" t="str">
        <f t="shared" si="121"/>
        <v>TUBO DE CONCRETO ARMADO, CLASSE PA-4,PARA GALERIAS DE AGUASPLUVIAIS,COM DIAMETRO DE 1200MM,JUNTA DE ARGAMASSA. FORNECIMENTO</v>
      </c>
      <c r="C7782" s="519" t="s">
        <v>36733</v>
      </c>
      <c r="D7782" s="519" t="s">
        <v>36729</v>
      </c>
      <c r="E7782" s="519" t="s">
        <v>33759</v>
      </c>
      <c r="I7782" s="519" t="s">
        <v>36</v>
      </c>
      <c r="J7782" s="650">
        <v>1161.3699999999999</v>
      </c>
    </row>
    <row r="7783" spans="1:10">
      <c r="A7783" s="519" t="s">
        <v>8000</v>
      </c>
      <c r="B7783" s="519" t="str">
        <f t="shared" si="121"/>
        <v>TUBO DE CONCRETO ARMADO, CLASSE PA-4,PARA GALERIAS DE AGUASPLUVIAIS,COM DIAMETRO DE 1500MM,JUNTA DE ARGAMASSA. FORNECIMENTO</v>
      </c>
      <c r="C7783" s="519" t="s">
        <v>36733</v>
      </c>
      <c r="D7783" s="519" t="s">
        <v>36730</v>
      </c>
      <c r="E7783" s="519" t="s">
        <v>33759</v>
      </c>
      <c r="I7783" s="519" t="s">
        <v>36</v>
      </c>
      <c r="J7783" s="650">
        <v>1490.34</v>
      </c>
    </row>
    <row r="7784" spans="1:10">
      <c r="A7784" s="519" t="s">
        <v>8001</v>
      </c>
      <c r="B7784" s="519" t="str">
        <f t="shared" si="121"/>
        <v>TUBO DE CONCRETO ARMADO, CLASSE PA-4,PARA GALERIAS DE AGUASPLUVIAIS,COM DIAMETRO DE 1500MM,JUNTA DE ARGAMASSA. FORNECIMENTO</v>
      </c>
      <c r="C7784" s="519" t="s">
        <v>36733</v>
      </c>
      <c r="D7784" s="519" t="s">
        <v>36730</v>
      </c>
      <c r="E7784" s="519" t="s">
        <v>33759</v>
      </c>
      <c r="I7784" s="519" t="s">
        <v>36</v>
      </c>
      <c r="J7784" s="650">
        <v>1490.34</v>
      </c>
    </row>
    <row r="7785" spans="1:10">
      <c r="A7785" s="519" t="s">
        <v>8002</v>
      </c>
      <c r="B7785" s="519" t="str">
        <f t="shared" si="121"/>
        <v>TUBO PVC-PBA,CLASSE 15(EB-183),PARA ADUCAO E DISTRIBUICAO DE AGUAS,COM DIAMETRO NOMINAL DE 50MM, INCLUSIVE ANEL DE BORRACHA. FORNECIMENTO</v>
      </c>
      <c r="C7785" s="519" t="s">
        <v>36737</v>
      </c>
      <c r="D7785" s="519" t="s">
        <v>36738</v>
      </c>
      <c r="E7785" s="519" t="s">
        <v>36739</v>
      </c>
      <c r="I7785" s="519" t="s">
        <v>36</v>
      </c>
      <c r="J7785" s="650">
        <v>32.64</v>
      </c>
    </row>
    <row r="7786" spans="1:10">
      <c r="A7786" s="519" t="s">
        <v>8003</v>
      </c>
      <c r="B7786" s="519" t="str">
        <f t="shared" si="121"/>
        <v>TUBO PVC-PBA,CLASSE 15(EB-183),PARA ADUCAO E DISTRIBUICAO DE AGUAS,COM DIAMETRO NOMINAL DE 50MM, INCLUSIVE ANEL DE BORRACHA. FORNECIMENTO</v>
      </c>
      <c r="C7786" s="519" t="s">
        <v>36737</v>
      </c>
      <c r="D7786" s="519" t="s">
        <v>36738</v>
      </c>
      <c r="E7786" s="519" t="s">
        <v>36739</v>
      </c>
      <c r="I7786" s="519" t="s">
        <v>36</v>
      </c>
      <c r="J7786" s="650">
        <v>32.64</v>
      </c>
    </row>
    <row r="7787" spans="1:10">
      <c r="A7787" s="519" t="s">
        <v>8004</v>
      </c>
      <c r="B7787" s="519" t="str">
        <f t="shared" si="121"/>
        <v>TUBO PVC-PBA,CLASSE 15(EB-183),PARA ADUCAO E DISTRIBUICAO DE AGUAS,COM DIAMETRO NOMINAL DE 75MM, INCLUSIVE ANEL DE BORRACHA. FORNECIMENTO</v>
      </c>
      <c r="C7787" s="519" t="s">
        <v>36737</v>
      </c>
      <c r="D7787" s="519" t="s">
        <v>36740</v>
      </c>
      <c r="E7787" s="519" t="s">
        <v>36739</v>
      </c>
      <c r="I7787" s="519" t="s">
        <v>36</v>
      </c>
      <c r="J7787" s="650">
        <v>66.25</v>
      </c>
    </row>
    <row r="7788" spans="1:10">
      <c r="A7788" s="519" t="s">
        <v>8005</v>
      </c>
      <c r="B7788" s="519" t="str">
        <f t="shared" si="121"/>
        <v>TUBO PVC-PBA,CLASSE 15(EB-183),PARA ADUCAO E DISTRIBUICAO DE AGUAS,COM DIAMETRO NOMINAL DE 75MM, INCLUSIVE ANEL DE BORRACHA. FORNECIMENTO</v>
      </c>
      <c r="C7788" s="519" t="s">
        <v>36737</v>
      </c>
      <c r="D7788" s="519" t="s">
        <v>36740</v>
      </c>
      <c r="E7788" s="519" t="s">
        <v>36739</v>
      </c>
      <c r="I7788" s="519" t="s">
        <v>36</v>
      </c>
      <c r="J7788" s="650">
        <v>66.25</v>
      </c>
    </row>
    <row r="7789" spans="1:10">
      <c r="A7789" s="519" t="s">
        <v>8006</v>
      </c>
      <c r="B7789" s="519" t="str">
        <f t="shared" si="121"/>
        <v>TUBO PVC-PBA,CLASSE 15(EB-183),PARA ADUCAO E DISTRIBUICAO DE AGUAS,COM DIAMETRO NOMINAL DE 100MM,INCLUSIVE ANEL DE BORRACHA. FORNECIMENTO</v>
      </c>
      <c r="C7789" s="519" t="s">
        <v>36737</v>
      </c>
      <c r="D7789" s="519" t="s">
        <v>36741</v>
      </c>
      <c r="E7789" s="519" t="s">
        <v>36739</v>
      </c>
      <c r="I7789" s="519" t="s">
        <v>36</v>
      </c>
      <c r="J7789" s="650">
        <v>110.63</v>
      </c>
    </row>
    <row r="7790" spans="1:10">
      <c r="A7790" s="519" t="s">
        <v>8007</v>
      </c>
      <c r="B7790" s="519" t="str">
        <f t="shared" si="121"/>
        <v>TUBO PVC-PBA,CLASSE 15(EB-183),PARA ADUCAO E DISTRIBUICAO DE AGUAS,COM DIAMETRO NOMINAL DE 100MM,INCLUSIVE ANEL DE BORRACHA. FORNECIMENTO</v>
      </c>
      <c r="C7790" s="519" t="s">
        <v>36737</v>
      </c>
      <c r="D7790" s="519" t="s">
        <v>36741</v>
      </c>
      <c r="E7790" s="519" t="s">
        <v>36739</v>
      </c>
      <c r="I7790" s="519" t="s">
        <v>36</v>
      </c>
      <c r="J7790" s="650">
        <v>110.63</v>
      </c>
    </row>
    <row r="7791" spans="1:10">
      <c r="A7791" s="519" t="s">
        <v>8008</v>
      </c>
      <c r="B7791" s="519" t="str">
        <f t="shared" si="121"/>
        <v>TUBO PVC-PBA,CLASSE 20(EB-183),PARA ADUCAO E DISTRIBUICAO DE AGUAS,COM DIAMETRO NOMINAL DE  50MM,INCLUSIVE ANEL DE BORRACHA. FORNECIMENTO</v>
      </c>
      <c r="C7791" s="519" t="s">
        <v>36742</v>
      </c>
      <c r="D7791" s="519" t="s">
        <v>36743</v>
      </c>
      <c r="E7791" s="519" t="s">
        <v>36739</v>
      </c>
      <c r="I7791" s="519" t="s">
        <v>36</v>
      </c>
      <c r="J7791" s="650">
        <v>33.69</v>
      </c>
    </row>
    <row r="7792" spans="1:10">
      <c r="A7792" s="519" t="s">
        <v>8009</v>
      </c>
      <c r="B7792" s="519" t="str">
        <f t="shared" si="121"/>
        <v>TUBO PVC-PBA,CLASSE 20(EB-183),PARA ADUCAO E DISTRIBUICAO DE AGUAS,COM DIAMETRO NOMINAL DE  50MM,INCLUSIVE ANEL DE BORRACHA. FORNECIMENTO</v>
      </c>
      <c r="C7792" s="519" t="s">
        <v>36742</v>
      </c>
      <c r="D7792" s="519" t="s">
        <v>36743</v>
      </c>
      <c r="E7792" s="519" t="s">
        <v>36739</v>
      </c>
      <c r="I7792" s="519" t="s">
        <v>36</v>
      </c>
      <c r="J7792" s="650">
        <v>33.69</v>
      </c>
    </row>
    <row r="7793" spans="1:10">
      <c r="A7793" s="519" t="s">
        <v>8010</v>
      </c>
      <c r="B7793" s="519" t="str">
        <f t="shared" si="121"/>
        <v>TUBO PVC-PBA,CLASSE 20(EB-183),PARA ADUCAO E DISTRIBUICAO DE AGUAS,COM DIAMETRO NOMINAL DE  75MM,INCLUSIVE ANEL DE BORRACHA. FORNECIMENTO</v>
      </c>
      <c r="C7793" s="519" t="s">
        <v>36742</v>
      </c>
      <c r="D7793" s="519" t="s">
        <v>36744</v>
      </c>
      <c r="E7793" s="519" t="s">
        <v>36739</v>
      </c>
      <c r="I7793" s="519" t="s">
        <v>36</v>
      </c>
      <c r="J7793" s="650">
        <v>68.099999999999994</v>
      </c>
    </row>
    <row r="7794" spans="1:10">
      <c r="A7794" s="519" t="s">
        <v>8011</v>
      </c>
      <c r="B7794" s="519" t="str">
        <f t="shared" si="121"/>
        <v>TUBO PVC-PBA,CLASSE 20(EB-183),PARA ADUCAO E DISTRIBUICAO DE AGUAS,COM DIAMETRO NOMINAL DE  75MM,INCLUSIVE ANEL DE BORRACHA. FORNECIMENTO</v>
      </c>
      <c r="C7794" s="519" t="s">
        <v>36742</v>
      </c>
      <c r="D7794" s="519" t="s">
        <v>36744</v>
      </c>
      <c r="E7794" s="519" t="s">
        <v>36739</v>
      </c>
      <c r="I7794" s="519" t="s">
        <v>36</v>
      </c>
      <c r="J7794" s="650">
        <v>68.099999999999994</v>
      </c>
    </row>
    <row r="7795" spans="1:10">
      <c r="A7795" s="519" t="s">
        <v>8012</v>
      </c>
      <c r="B7795" s="519" t="str">
        <f t="shared" si="121"/>
        <v>TUBO PVC-PBA,CLASSE 20(EB-183),PARA ADUCAO E DISTRIBUICAO DE AGUAS,COM DIAMETRO NOMINAL DE 100MM,INCLUSIVE ANEL DE BORRACHA, FORNECIMENTO</v>
      </c>
      <c r="C7795" s="519" t="s">
        <v>36742</v>
      </c>
      <c r="D7795" s="519" t="s">
        <v>36741</v>
      </c>
      <c r="E7795" s="519" t="s">
        <v>36745</v>
      </c>
      <c r="I7795" s="519" t="s">
        <v>36</v>
      </c>
      <c r="J7795" s="650">
        <v>138.69999999999999</v>
      </c>
    </row>
    <row r="7796" spans="1:10">
      <c r="A7796" s="519" t="s">
        <v>8013</v>
      </c>
      <c r="B7796" s="519" t="str">
        <f t="shared" si="121"/>
        <v>TUBO PVC-PBA,CLASSE 20(EB-183),PARA ADUCAO E DISTRIBUICAO DE AGUAS,COM DIAMETRO NOMINAL DE 100MM,INCLUSIVE ANEL DE BORRACHA, FORNECIMENTO</v>
      </c>
      <c r="C7796" s="519" t="s">
        <v>36742</v>
      </c>
      <c r="D7796" s="519" t="s">
        <v>36741</v>
      </c>
      <c r="E7796" s="519" t="s">
        <v>36745</v>
      </c>
      <c r="I7796" s="519" t="s">
        <v>36</v>
      </c>
      <c r="J7796" s="650">
        <v>138.69999999999999</v>
      </c>
    </row>
    <row r="7797" spans="1:10">
      <c r="A7797" s="519" t="s">
        <v>8014</v>
      </c>
      <c r="B7797" s="519" t="str">
        <f t="shared" si="121"/>
        <v>ADAPTADOR PVC-PBA,CONFORME ABNT NBR 10351,PB,RQ X PBA COM DIAMETRO NOMINAL DE 50MM,INCLUSIVE ANEL DE BORRACHA.FORNECIMENTO</v>
      </c>
      <c r="C7797" s="519" t="s">
        <v>72487</v>
      </c>
      <c r="D7797" s="519" t="s">
        <v>72488</v>
      </c>
      <c r="E7797" s="519" t="s">
        <v>33272</v>
      </c>
      <c r="I7797" s="519" t="s">
        <v>5</v>
      </c>
      <c r="J7797" s="650">
        <v>30.09</v>
      </c>
    </row>
    <row r="7798" spans="1:10">
      <c r="A7798" s="519" t="s">
        <v>8015</v>
      </c>
      <c r="B7798" s="519" t="str">
        <f t="shared" si="121"/>
        <v>ADAPTADOR PVC-PBA,CONFORME ABNT NBR 10351,PB,RQ X PBA COM DIAMETRO NOMINAL DE 50MM,INCLUSIVE ANEL DE BORRACHA.FORNECIMENTO</v>
      </c>
      <c r="C7798" s="519" t="s">
        <v>72487</v>
      </c>
      <c r="D7798" s="519" t="s">
        <v>72488</v>
      </c>
      <c r="E7798" s="519" t="s">
        <v>33272</v>
      </c>
      <c r="I7798" s="519" t="s">
        <v>5</v>
      </c>
      <c r="J7798" s="650">
        <v>30.09</v>
      </c>
    </row>
    <row r="7799" spans="1:10">
      <c r="A7799" s="519" t="s">
        <v>8016</v>
      </c>
      <c r="B7799" s="519" t="str">
        <f t="shared" si="121"/>
        <v>ADAPTADOR PVC-PBA,CONFORME ABNT NBR 10351,PB,RQ X PBA COM DIAMETRO NOMINAL DE 75MM,INCLUSIVE ANEL DE BORRACHA.FORNECIMENTO</v>
      </c>
      <c r="C7799" s="519" t="s">
        <v>72487</v>
      </c>
      <c r="D7799" s="519" t="s">
        <v>72489</v>
      </c>
      <c r="E7799" s="519" t="s">
        <v>33272</v>
      </c>
      <c r="I7799" s="519" t="s">
        <v>5</v>
      </c>
      <c r="J7799" s="650">
        <v>76.86</v>
      </c>
    </row>
    <row r="7800" spans="1:10">
      <c r="A7800" s="519" t="s">
        <v>8017</v>
      </c>
      <c r="B7800" s="519" t="str">
        <f t="shared" si="121"/>
        <v>ADAPTADOR PVC-PBA,CONFORME ABNT NBR 10351,PB,RQ X PBA COM DIAMETRO NOMINAL DE 75MM,INCLUSIVE ANEL DE BORRACHA.FORNECIMENTO</v>
      </c>
      <c r="C7800" s="519" t="s">
        <v>72487</v>
      </c>
      <c r="D7800" s="519" t="s">
        <v>72489</v>
      </c>
      <c r="E7800" s="519" t="s">
        <v>33272</v>
      </c>
      <c r="I7800" s="519" t="s">
        <v>5</v>
      </c>
      <c r="J7800" s="650">
        <v>76.86</v>
      </c>
    </row>
    <row r="7801" spans="1:10">
      <c r="A7801" s="519" t="s">
        <v>8018</v>
      </c>
      <c r="B7801" s="519" t="str">
        <f t="shared" si="121"/>
        <v>ADAPTADOR PVC-PBA,CONFORME ABNT NBR 10351,PB,RQ X PBA COM DIAMETRO NOMINAL DE 100MM,INCLUSIVE ANEL DE BORRACHA.FORNECIMENTO</v>
      </c>
      <c r="C7801" s="519" t="s">
        <v>72487</v>
      </c>
      <c r="D7801" s="519" t="s">
        <v>72490</v>
      </c>
      <c r="E7801" s="519" t="s">
        <v>33282</v>
      </c>
      <c r="I7801" s="519" t="s">
        <v>5</v>
      </c>
      <c r="J7801" s="650">
        <v>126.53</v>
      </c>
    </row>
    <row r="7802" spans="1:10">
      <c r="A7802" s="519" t="s">
        <v>8019</v>
      </c>
      <c r="B7802" s="519" t="str">
        <f t="shared" si="121"/>
        <v>ADAPTADOR PVC-PBA,CONFORME ABNT NBR 10351,PB,RQ X PBA COM DIAMETRO NOMINAL DE 100MM,INCLUSIVE ANEL DE BORRACHA.FORNECIMENTO</v>
      </c>
      <c r="C7802" s="519" t="s">
        <v>72487</v>
      </c>
      <c r="D7802" s="519" t="s">
        <v>72490</v>
      </c>
      <c r="E7802" s="519" t="s">
        <v>33282</v>
      </c>
      <c r="I7802" s="519" t="s">
        <v>5</v>
      </c>
      <c r="J7802" s="650">
        <v>126.53</v>
      </c>
    </row>
    <row r="7803" spans="1:10">
      <c r="A7803" s="519" t="s">
        <v>8020</v>
      </c>
      <c r="B7803" s="519" t="str">
        <f t="shared" si="121"/>
        <v>ADAPTADOR PVC-PBA,CONFORME ABNT NBR 10351,PP,RQ X PBA COM DIAMETRO NOMINAL DE 50MM. FORNECIMENTO</v>
      </c>
      <c r="C7803" s="519" t="s">
        <v>72491</v>
      </c>
      <c r="D7803" s="519" t="s">
        <v>72492</v>
      </c>
      <c r="I7803" s="519" t="s">
        <v>5</v>
      </c>
      <c r="J7803" s="650">
        <v>18.03</v>
      </c>
    </row>
    <row r="7804" spans="1:10">
      <c r="A7804" s="519" t="s">
        <v>8021</v>
      </c>
      <c r="B7804" s="519" t="str">
        <f t="shared" si="121"/>
        <v>ADAPTADOR PVC-PBA,CONFORME ABNT NBR 10351,PP,RQ X PBA COM DIAMETRO NOMINAL DE 50MM. FORNECIMENTO</v>
      </c>
      <c r="C7804" s="519" t="s">
        <v>72491</v>
      </c>
      <c r="D7804" s="519" t="s">
        <v>72492</v>
      </c>
      <c r="I7804" s="519" t="s">
        <v>5</v>
      </c>
      <c r="J7804" s="650">
        <v>18.03</v>
      </c>
    </row>
    <row r="7805" spans="1:10">
      <c r="A7805" s="519" t="s">
        <v>8022</v>
      </c>
      <c r="B7805" s="519" t="str">
        <f t="shared" si="121"/>
        <v>CAP PVC-PBA,CONFORME ABNT NBR 10351,COM DIAMETRO NOMINAL DE50MM,INCLUSIVE ANEL DE BORRACHA. FORNECIMENTO</v>
      </c>
      <c r="C7805" s="519" t="s">
        <v>72493</v>
      </c>
      <c r="D7805" s="519" t="s">
        <v>72494</v>
      </c>
      <c r="I7805" s="519" t="s">
        <v>5</v>
      </c>
      <c r="J7805" s="650">
        <v>10.27</v>
      </c>
    </row>
    <row r="7806" spans="1:10">
      <c r="A7806" s="519" t="s">
        <v>8023</v>
      </c>
      <c r="B7806" s="519" t="str">
        <f t="shared" si="121"/>
        <v>CAP PVC-PBA,CONFORME ABNT NBR 10351,COM DIAMETRO NOMINAL DE50MM,INCLUSIVE ANEL DE BORRACHA. FORNECIMENTO</v>
      </c>
      <c r="C7806" s="519" t="s">
        <v>72493</v>
      </c>
      <c r="D7806" s="519" t="s">
        <v>72494</v>
      </c>
      <c r="I7806" s="519" t="s">
        <v>5</v>
      </c>
      <c r="J7806" s="650">
        <v>10.27</v>
      </c>
    </row>
    <row r="7807" spans="1:10">
      <c r="A7807" s="519" t="s">
        <v>8024</v>
      </c>
      <c r="B7807" s="519" t="str">
        <f t="shared" si="121"/>
        <v>CAP PVC-PBA,CONFORME ABNT NBR 10351,COM DIAMETRO NOMINAL DE75MM,INCLUSIVE ANEL DE BORRACHA.FORNECIMENTO</v>
      </c>
      <c r="C7807" s="519" t="s">
        <v>72493</v>
      </c>
      <c r="D7807" s="519" t="s">
        <v>72495</v>
      </c>
      <c r="I7807" s="519" t="s">
        <v>5</v>
      </c>
      <c r="J7807" s="650">
        <v>22.47</v>
      </c>
    </row>
    <row r="7808" spans="1:10">
      <c r="A7808" s="519" t="s">
        <v>8025</v>
      </c>
      <c r="B7808" s="519" t="str">
        <f t="shared" si="121"/>
        <v>CAP PVC-PBA,CONFORME ABNT NBR 10351,COM DIAMETRO NOMINAL DE75MM,INCLUSIVE ANEL DE BORRACHA.FORNECIMENTO</v>
      </c>
      <c r="C7808" s="519" t="s">
        <v>72493</v>
      </c>
      <c r="D7808" s="519" t="s">
        <v>72495</v>
      </c>
      <c r="I7808" s="519" t="s">
        <v>5</v>
      </c>
      <c r="J7808" s="650">
        <v>22.47</v>
      </c>
    </row>
    <row r="7809" spans="1:10">
      <c r="A7809" s="519" t="s">
        <v>8026</v>
      </c>
      <c r="B7809" s="519" t="str">
        <f t="shared" si="121"/>
        <v>CAP PVC-PBA,CONFORME ABNT NBR 10351,COM DIAMETRO NOMINAL DE100MM,INCLUSIVE ANEL DE BORRACHA.FORNECIMENTO</v>
      </c>
      <c r="C7809" s="519" t="s">
        <v>72493</v>
      </c>
      <c r="D7809" s="519" t="s">
        <v>72496</v>
      </c>
      <c r="I7809" s="519" t="s">
        <v>5</v>
      </c>
      <c r="J7809" s="650">
        <v>40.94</v>
      </c>
    </row>
    <row r="7810" spans="1:10">
      <c r="A7810" s="519" t="s">
        <v>8027</v>
      </c>
      <c r="B7810" s="519" t="str">
        <f t="shared" si="121"/>
        <v>CAP PVC-PBA,CONFORME ABNT NBR 10351,COM DIAMETRO NOMINAL DE100MM,INCLUSIVE ANEL DE BORRACHA.FORNECIMENTO</v>
      </c>
      <c r="C7810" s="519" t="s">
        <v>72493</v>
      </c>
      <c r="D7810" s="519" t="s">
        <v>72496</v>
      </c>
      <c r="I7810" s="519" t="s">
        <v>5</v>
      </c>
      <c r="J7810" s="650">
        <v>40.94</v>
      </c>
    </row>
    <row r="7811" spans="1:10">
      <c r="A7811" s="519" t="s">
        <v>8028</v>
      </c>
      <c r="B7811" s="519" t="str">
        <f t="shared" si="121"/>
        <v>CRUZETA PVC-PBA,CONFORME ABNT NBR 10351,BBBB COM DIAMETROS NOMINAIS DE 50MMX50MM,INCLUSIVE ANEIS DE BORRACHA.FORNECIMENTO</v>
      </c>
      <c r="C7811" s="519" t="s">
        <v>72497</v>
      </c>
      <c r="D7811" s="519" t="s">
        <v>72498</v>
      </c>
      <c r="E7811" s="519" t="s">
        <v>32884</v>
      </c>
      <c r="I7811" s="519" t="s">
        <v>5</v>
      </c>
      <c r="J7811" s="650">
        <v>48.23</v>
      </c>
    </row>
    <row r="7812" spans="1:10">
      <c r="A7812" s="519" t="s">
        <v>8029</v>
      </c>
      <c r="B7812" s="519" t="str">
        <f t="shared" si="121"/>
        <v>CRUZETA PVC-PBA,CONFORME ABNT NBR 10351,BBBB COM DIAMETROS NOMINAIS DE 50MMX50MM,INCLUSIVE ANEIS DE BORRACHA.FORNECIMENTO</v>
      </c>
      <c r="C7812" s="519" t="s">
        <v>72497</v>
      </c>
      <c r="D7812" s="519" t="s">
        <v>72498</v>
      </c>
      <c r="E7812" s="519" t="s">
        <v>32884</v>
      </c>
      <c r="I7812" s="519" t="s">
        <v>5</v>
      </c>
      <c r="J7812" s="650">
        <v>48.23</v>
      </c>
    </row>
    <row r="7813" spans="1:10">
      <c r="A7813" s="519" t="s">
        <v>8030</v>
      </c>
      <c r="B7813" s="519" t="str">
        <f t="shared" si="121"/>
        <v>CRUZETA PVC-PBA,CONFORME ABNT NBR 10351,BBBB COM DIAMETROS NOMINAIS DE 75MMX50MM,INCLUSIVE ANEIS DE BORRACHA.FORNECIMENTO</v>
      </c>
      <c r="C7813" s="519" t="s">
        <v>72497</v>
      </c>
      <c r="D7813" s="519" t="s">
        <v>72499</v>
      </c>
      <c r="E7813" s="519" t="s">
        <v>32884</v>
      </c>
      <c r="I7813" s="519" t="s">
        <v>5</v>
      </c>
      <c r="J7813" s="650">
        <v>82.1</v>
      </c>
    </row>
    <row r="7814" spans="1:10">
      <c r="A7814" s="519" t="s">
        <v>8031</v>
      </c>
      <c r="B7814" s="519" t="str">
        <f t="shared" si="121"/>
        <v>CRUZETA PVC-PBA,CONFORME ABNT NBR 10351,BBBB COM DIAMETROS NOMINAIS DE 75MMX50MM,INCLUSIVE ANEIS DE BORRACHA.FORNECIMENTO</v>
      </c>
      <c r="C7814" s="519" t="s">
        <v>72497</v>
      </c>
      <c r="D7814" s="519" t="s">
        <v>72499</v>
      </c>
      <c r="E7814" s="519" t="s">
        <v>32884</v>
      </c>
      <c r="I7814" s="519" t="s">
        <v>5</v>
      </c>
      <c r="J7814" s="650">
        <v>82.1</v>
      </c>
    </row>
    <row r="7815" spans="1:10">
      <c r="A7815" s="519" t="s">
        <v>8032</v>
      </c>
      <c r="B7815" s="519" t="str">
        <f t="shared" si="121"/>
        <v>CRUZETA PVC-PBA,CONFORME ABNT NBR 10351,BBBB COM DIAMETROS NOMINAIS DE 75MMX75MM,INCLUSIVE ANEIS DE BORRACHA.FORNECIMENTO</v>
      </c>
      <c r="C7815" s="519" t="s">
        <v>72497</v>
      </c>
      <c r="D7815" s="519" t="s">
        <v>72500</v>
      </c>
      <c r="E7815" s="519" t="s">
        <v>32884</v>
      </c>
      <c r="I7815" s="519" t="s">
        <v>5</v>
      </c>
      <c r="J7815" s="650">
        <v>90.18</v>
      </c>
    </row>
    <row r="7816" spans="1:10">
      <c r="A7816" s="519" t="s">
        <v>8033</v>
      </c>
      <c r="B7816" s="519" t="str">
        <f t="shared" ref="B7816:B7879" si="122">C7816&amp;D7816&amp;E7816&amp;F7816&amp;G7816&amp;H7816</f>
        <v>CRUZETA PVC-PBA,CONFORME ABNT NBR 10351,BBBB COM DIAMETROS NOMINAIS DE 75MMX75MM,INCLUSIVE ANEIS DE BORRACHA.FORNECIMENTO</v>
      </c>
      <c r="C7816" s="519" t="s">
        <v>72497</v>
      </c>
      <c r="D7816" s="519" t="s">
        <v>72500</v>
      </c>
      <c r="E7816" s="519" t="s">
        <v>32884</v>
      </c>
      <c r="I7816" s="519" t="s">
        <v>5</v>
      </c>
      <c r="J7816" s="650">
        <v>90.18</v>
      </c>
    </row>
    <row r="7817" spans="1:10">
      <c r="A7817" s="519" t="s">
        <v>8034</v>
      </c>
      <c r="B7817" s="519" t="str">
        <f t="shared" si="122"/>
        <v>CRUZETA PVC-PBA,CONFORME ABNT NBR 10351,BBBB COM DIAMETROS NOMINAIS DE 100MMX100MM,INCLUSIVE ANEIS DE BORRACHA.FORNECIMENTO</v>
      </c>
      <c r="C7817" s="519" t="s">
        <v>72497</v>
      </c>
      <c r="D7817" s="519" t="s">
        <v>72501</v>
      </c>
      <c r="E7817" s="519" t="s">
        <v>33282</v>
      </c>
      <c r="I7817" s="519" t="s">
        <v>5</v>
      </c>
      <c r="J7817" s="650">
        <v>181.01</v>
      </c>
    </row>
    <row r="7818" spans="1:10">
      <c r="A7818" s="519" t="s">
        <v>8035</v>
      </c>
      <c r="B7818" s="519" t="str">
        <f t="shared" si="122"/>
        <v>CRUZETA PVC-PBA,CONFORME ABNT NBR 10351,BBBB COM DIAMETROS NOMINAIS DE 100MMX100MM,INCLUSIVE ANEIS DE BORRACHA.FORNECIMENTO</v>
      </c>
      <c r="C7818" s="519" t="s">
        <v>72497</v>
      </c>
      <c r="D7818" s="519" t="s">
        <v>72501</v>
      </c>
      <c r="E7818" s="519" t="s">
        <v>33282</v>
      </c>
      <c r="I7818" s="519" t="s">
        <v>5</v>
      </c>
      <c r="J7818" s="650">
        <v>181.01</v>
      </c>
    </row>
    <row r="7819" spans="1:10">
      <c r="A7819" s="519" t="s">
        <v>8036</v>
      </c>
      <c r="B7819" s="519" t="str">
        <f t="shared" si="122"/>
        <v>CURVA PVC-PBA,CONFORME ABNT NBR 10351,DE 22°30`,PB,COM DIAMETRO NOMINAL DE 50MM,INCLUSIVE ANEL DE BORRACHA.FORNECIMENTO</v>
      </c>
      <c r="C7819" s="519" t="s">
        <v>72502</v>
      </c>
      <c r="D7819" s="519" t="s">
        <v>72503</v>
      </c>
      <c r="I7819" s="519" t="s">
        <v>5</v>
      </c>
      <c r="J7819" s="650">
        <v>20.98</v>
      </c>
    </row>
    <row r="7820" spans="1:10">
      <c r="A7820" s="519" t="s">
        <v>8037</v>
      </c>
      <c r="B7820" s="519" t="str">
        <f t="shared" si="122"/>
        <v>CURVA PVC-PBA,CONFORME ABNT NBR 10351,DE 22°30`,PB,COM DIAMETRO NOMINAL DE 50MM,INCLUSIVE ANEL DE BORRACHA.FORNECIMENTO</v>
      </c>
      <c r="C7820" s="519" t="s">
        <v>72502</v>
      </c>
      <c r="D7820" s="519" t="s">
        <v>72503</v>
      </c>
      <c r="I7820" s="519" t="s">
        <v>5</v>
      </c>
      <c r="J7820" s="650">
        <v>20.98</v>
      </c>
    </row>
    <row r="7821" spans="1:10">
      <c r="A7821" s="519" t="s">
        <v>8038</v>
      </c>
      <c r="B7821" s="519" t="str">
        <f t="shared" si="122"/>
        <v>CURVA PVC-PB,CONFORME ABNT NBR 10351,DE 22°30`,PB,COM DIAMETRO NOMINAL DE 75MM,INCLUSIVE ANEL DE BORRACHA.FORNECIMENTO</v>
      </c>
      <c r="C7821" s="519" t="s">
        <v>72504</v>
      </c>
      <c r="D7821" s="519" t="s">
        <v>72505</v>
      </c>
      <c r="I7821" s="519" t="s">
        <v>5</v>
      </c>
      <c r="J7821" s="650">
        <v>55.44</v>
      </c>
    </row>
    <row r="7822" spans="1:10">
      <c r="A7822" s="519" t="s">
        <v>8039</v>
      </c>
      <c r="B7822" s="519" t="str">
        <f t="shared" si="122"/>
        <v>CURVA PVC-PB,CONFORME ABNT NBR 10351,DE 22°30`,PB,COM DIAMETRO NOMINAL DE 75MM,INCLUSIVE ANEL DE BORRACHA.FORNECIMENTO</v>
      </c>
      <c r="C7822" s="519" t="s">
        <v>72504</v>
      </c>
      <c r="D7822" s="519" t="s">
        <v>72505</v>
      </c>
      <c r="I7822" s="519" t="s">
        <v>5</v>
      </c>
      <c r="J7822" s="650">
        <v>55.44</v>
      </c>
    </row>
    <row r="7823" spans="1:10">
      <c r="A7823" s="519" t="s">
        <v>8040</v>
      </c>
      <c r="B7823" s="519" t="str">
        <f t="shared" si="122"/>
        <v>CURVA PVC-PBA,CONFORME ABNT NBR 10351,DE 22°30`,PB,COM DIAMETRO NOMINAL DE 100MM,INCLUSIVE ANEL DE BORRACHA.FORNECIMENTO</v>
      </c>
      <c r="C7823" s="519" t="s">
        <v>72502</v>
      </c>
      <c r="D7823" s="519" t="s">
        <v>72506</v>
      </c>
      <c r="I7823" s="519" t="s">
        <v>5</v>
      </c>
      <c r="J7823" s="650">
        <v>107.4</v>
      </c>
    </row>
    <row r="7824" spans="1:10">
      <c r="A7824" s="519" t="s">
        <v>8041</v>
      </c>
      <c r="B7824" s="519" t="str">
        <f t="shared" si="122"/>
        <v>CURVA PVC-PBA,CONFORME ABNT NBR 10351,DE 22°30`,PB,COM DIAMETRO NOMINAL DE 100MM,INCLUSIVE ANEL DE BORRACHA.FORNECIMENTO</v>
      </c>
      <c r="C7824" s="519" t="s">
        <v>72502</v>
      </c>
      <c r="D7824" s="519" t="s">
        <v>72506</v>
      </c>
      <c r="I7824" s="519" t="s">
        <v>5</v>
      </c>
      <c r="J7824" s="650">
        <v>107.4</v>
      </c>
    </row>
    <row r="7825" spans="1:10">
      <c r="A7825" s="519" t="s">
        <v>8042</v>
      </c>
      <c r="B7825" s="519" t="str">
        <f t="shared" si="122"/>
        <v>CURVA PVC-PBA,CONFORME ABNT NBR 10351,DE 45°,PB,COM DIAMETRO NOMINAL DE 50MM,INCLUSIVE ANEL DE BORRACHA.FORNECIMENTO</v>
      </c>
      <c r="C7825" s="519" t="s">
        <v>72507</v>
      </c>
      <c r="D7825" s="519" t="s">
        <v>72508</v>
      </c>
      <c r="I7825" s="519" t="s">
        <v>5</v>
      </c>
      <c r="J7825" s="650">
        <v>23.71</v>
      </c>
    </row>
    <row r="7826" spans="1:10">
      <c r="A7826" s="519" t="s">
        <v>8043</v>
      </c>
      <c r="B7826" s="519" t="str">
        <f t="shared" si="122"/>
        <v>CURVA PVC-PBA,CONFORME ABNT NBR 10351,DE 45°,PB,COM DIAMETRO NOMINAL DE 50MM,INCLUSIVE ANEL DE BORRACHA.FORNECIMENTO</v>
      </c>
      <c r="C7826" s="519" t="s">
        <v>72507</v>
      </c>
      <c r="D7826" s="519" t="s">
        <v>72508</v>
      </c>
      <c r="I7826" s="519" t="s">
        <v>5</v>
      </c>
      <c r="J7826" s="650">
        <v>23.71</v>
      </c>
    </row>
    <row r="7827" spans="1:10">
      <c r="A7827" s="519" t="s">
        <v>8044</v>
      </c>
      <c r="B7827" s="519" t="str">
        <f t="shared" si="122"/>
        <v>CURVA PVC-PBA,CONFORME ABNT NBR 10351,DE 45°,PB,COM DIAMETRO NOMINAL DE 75MM,INCLUSIVE ANEL DE BORRACHA.FORNECIMENTO</v>
      </c>
      <c r="C7827" s="519" t="s">
        <v>72507</v>
      </c>
      <c r="D7827" s="519" t="s">
        <v>72509</v>
      </c>
      <c r="I7827" s="519" t="s">
        <v>5</v>
      </c>
      <c r="J7827" s="650">
        <v>49.54</v>
      </c>
    </row>
    <row r="7828" spans="1:10">
      <c r="A7828" s="519" t="s">
        <v>8045</v>
      </c>
      <c r="B7828" s="519" t="str">
        <f t="shared" si="122"/>
        <v>CURVA PVC-PBA,CONFORME ABNT NBR 10351,DE 45°,PB,COM DIAMETRO NOMINAL DE 75MM,INCLUSIVE ANEL DE BORRACHA.FORNECIMENTO</v>
      </c>
      <c r="C7828" s="519" t="s">
        <v>72507</v>
      </c>
      <c r="D7828" s="519" t="s">
        <v>72509</v>
      </c>
      <c r="I7828" s="519" t="s">
        <v>5</v>
      </c>
      <c r="J7828" s="650">
        <v>49.54</v>
      </c>
    </row>
    <row r="7829" spans="1:10">
      <c r="A7829" s="519" t="s">
        <v>8046</v>
      </c>
      <c r="B7829" s="519" t="str">
        <f t="shared" si="122"/>
        <v>CURVA PVC-PBA,CONFORME ABNT NBR 10351,DE 45°,PB,COM DIAMETRO NOMINAL DE 100MM,INCLUSIVE ANEL DE BORRACHA.FORNECIMENTO</v>
      </c>
      <c r="C7829" s="519" t="s">
        <v>72507</v>
      </c>
      <c r="D7829" s="519" t="s">
        <v>72510</v>
      </c>
      <c r="I7829" s="519" t="s">
        <v>5</v>
      </c>
      <c r="J7829" s="650">
        <v>97.2</v>
      </c>
    </row>
    <row r="7830" spans="1:10">
      <c r="A7830" s="519" t="s">
        <v>8047</v>
      </c>
      <c r="B7830" s="519" t="str">
        <f t="shared" si="122"/>
        <v>CURVA PVC-PBA,CONFORME ABNT NBR 10351,DE 45°,PB,COM DIAMETRO NOMINAL DE 100MM,INCLUSIVE ANEL DE BORRACHA.FORNECIMENTO</v>
      </c>
      <c r="C7830" s="519" t="s">
        <v>72507</v>
      </c>
      <c r="D7830" s="519" t="s">
        <v>72510</v>
      </c>
      <c r="I7830" s="519" t="s">
        <v>5</v>
      </c>
      <c r="J7830" s="650">
        <v>97.2</v>
      </c>
    </row>
    <row r="7831" spans="1:10">
      <c r="A7831" s="519" t="s">
        <v>8048</v>
      </c>
      <c r="B7831" s="519" t="str">
        <f t="shared" si="122"/>
        <v>CURVA PVC-PBA,CONFORME ABNT NBR 10351,DE 90°,PB,COM DIAMETRO NOMINAL DE 50MM,INCLUSIVE ANEL DE BORRACHA.FORNECIMENTO</v>
      </c>
      <c r="C7831" s="519" t="s">
        <v>72511</v>
      </c>
      <c r="D7831" s="519" t="s">
        <v>72508</v>
      </c>
      <c r="I7831" s="519" t="s">
        <v>5</v>
      </c>
      <c r="J7831" s="650">
        <v>46.75</v>
      </c>
    </row>
    <row r="7832" spans="1:10">
      <c r="A7832" s="519" t="s">
        <v>8049</v>
      </c>
      <c r="B7832" s="519" t="str">
        <f t="shared" si="122"/>
        <v>CURVA PVC-PBA,CONFORME ABNT NBR 10351,DE 90°,PB,COM DIAMETRO NOMINAL DE 50MM,INCLUSIVE ANEL DE BORRACHA.FORNECIMENTO</v>
      </c>
      <c r="C7832" s="519" t="s">
        <v>72511</v>
      </c>
      <c r="D7832" s="519" t="s">
        <v>72508</v>
      </c>
      <c r="I7832" s="519" t="s">
        <v>5</v>
      </c>
      <c r="J7832" s="650">
        <v>46.75</v>
      </c>
    </row>
    <row r="7833" spans="1:10">
      <c r="A7833" s="519" t="s">
        <v>8050</v>
      </c>
      <c r="B7833" s="519" t="str">
        <f t="shared" si="122"/>
        <v>CURVA PVC-PBA,CONFORME ABNT NBR 10351,DE 90°,PB,COM DIAMETRO NOMINAL DE 75MM, INCLUSIVE ANEL DE BORRACHA. FORNECIMENTO</v>
      </c>
      <c r="C7833" s="519" t="s">
        <v>72511</v>
      </c>
      <c r="D7833" s="519" t="s">
        <v>72512</v>
      </c>
      <c r="I7833" s="519" t="s">
        <v>5</v>
      </c>
      <c r="J7833" s="650">
        <v>47.61</v>
      </c>
    </row>
    <row r="7834" spans="1:10">
      <c r="A7834" s="519" t="s">
        <v>8051</v>
      </c>
      <c r="B7834" s="519" t="str">
        <f t="shared" si="122"/>
        <v>CURVA PVC-PBA,CONFORME ABNT NBR 10351,DE 90°,PB,COM DIAMETRO NOMINAL DE 75MM, INCLUSIVE ANEL DE BORRACHA. FORNECIMENTO</v>
      </c>
      <c r="C7834" s="519" t="s">
        <v>72511</v>
      </c>
      <c r="D7834" s="519" t="s">
        <v>72512</v>
      </c>
      <c r="I7834" s="519" t="s">
        <v>5</v>
      </c>
      <c r="J7834" s="650">
        <v>47.61</v>
      </c>
    </row>
    <row r="7835" spans="1:10">
      <c r="A7835" s="519" t="s">
        <v>8052</v>
      </c>
      <c r="B7835" s="519" t="str">
        <f t="shared" si="122"/>
        <v>CURVA PVC-PBA,CONFORME ABNT NBR 10351,DE 90°,PB,COM DIAMETRO NOMINAL DE 100MM,INCLUSIVE ANEL DE BORRACHA. FORNECIMENTO</v>
      </c>
      <c r="C7835" s="519" t="s">
        <v>72511</v>
      </c>
      <c r="D7835" s="519" t="s">
        <v>72513</v>
      </c>
      <c r="I7835" s="519" t="s">
        <v>5</v>
      </c>
      <c r="J7835" s="650">
        <v>208.52</v>
      </c>
    </row>
    <row r="7836" spans="1:10">
      <c r="A7836" s="519" t="s">
        <v>8053</v>
      </c>
      <c r="B7836" s="519" t="str">
        <f t="shared" si="122"/>
        <v>CURVA PVC-PBA,CONFORME ABNT NBR 10351,DE 90°,PB,COM DIAMETRO NOMINAL DE 100MM,INCLUSIVE ANEL DE BORRACHA. FORNECIMENTO</v>
      </c>
      <c r="C7836" s="519" t="s">
        <v>72511</v>
      </c>
      <c r="D7836" s="519" t="s">
        <v>72513</v>
      </c>
      <c r="I7836" s="519" t="s">
        <v>5</v>
      </c>
      <c r="J7836" s="650">
        <v>208.52</v>
      </c>
    </row>
    <row r="7837" spans="1:10">
      <c r="A7837" s="519" t="s">
        <v>8054</v>
      </c>
      <c r="B7837" s="519" t="str">
        <f t="shared" si="122"/>
        <v>EXTREMIDADE PVC-PBA,CONFORME ABNT NBR 10351,BF,COM DIAMETRONOMINAL DE 50MM, INCLUSIVE ANEL DE BORRACHA. FORNECIMENTO</v>
      </c>
      <c r="C7837" s="519" t="s">
        <v>72514</v>
      </c>
      <c r="D7837" s="519" t="s">
        <v>36746</v>
      </c>
      <c r="I7837" s="519" t="s">
        <v>5</v>
      </c>
      <c r="J7837" s="650">
        <v>50.24</v>
      </c>
    </row>
    <row r="7838" spans="1:10">
      <c r="A7838" s="519" t="s">
        <v>8055</v>
      </c>
      <c r="B7838" s="519" t="str">
        <f t="shared" si="122"/>
        <v>EXTREMIDADE PVC-PBA,CONFORME ABNT NBR 10351,BF,COM DIAMETRONOMINAL DE 50MM, INCLUSIVE ANEL DE BORRACHA. FORNECIMENTO</v>
      </c>
      <c r="C7838" s="519" t="s">
        <v>72514</v>
      </c>
      <c r="D7838" s="519" t="s">
        <v>36746</v>
      </c>
      <c r="I7838" s="519" t="s">
        <v>5</v>
      </c>
      <c r="J7838" s="650">
        <v>50.24</v>
      </c>
    </row>
    <row r="7839" spans="1:10">
      <c r="A7839" s="519" t="s">
        <v>8056</v>
      </c>
      <c r="B7839" s="519" t="str">
        <f t="shared" si="122"/>
        <v>EXTREMIDADE PVC-PBA,CONFORME ABNT NBR 10351,BF,COM DIAMETRONOMINAL DE 75MM,INCLUSIVE ANEL DE BORRACHA. FORNECIMENTO</v>
      </c>
      <c r="C7839" s="519" t="s">
        <v>72514</v>
      </c>
      <c r="D7839" s="519" t="s">
        <v>72515</v>
      </c>
      <c r="I7839" s="519" t="s">
        <v>5</v>
      </c>
      <c r="J7839" s="650">
        <v>158.66</v>
      </c>
    </row>
    <row r="7840" spans="1:10">
      <c r="A7840" s="519" t="s">
        <v>8057</v>
      </c>
      <c r="B7840" s="519" t="str">
        <f t="shared" si="122"/>
        <v>EXTREMIDADE PVC-PBA,CONFORME ABNT NBR 10351,BF,COM DIAMETRONOMINAL DE 75MM,INCLUSIVE ANEL DE BORRACHA. FORNECIMENTO</v>
      </c>
      <c r="C7840" s="519" t="s">
        <v>72514</v>
      </c>
      <c r="D7840" s="519" t="s">
        <v>72515</v>
      </c>
      <c r="I7840" s="519" t="s">
        <v>5</v>
      </c>
      <c r="J7840" s="650">
        <v>158.66</v>
      </c>
    </row>
    <row r="7841" spans="1:10">
      <c r="A7841" s="519" t="s">
        <v>8058</v>
      </c>
      <c r="B7841" s="519" t="str">
        <f t="shared" si="122"/>
        <v>EXTREMIDADE PVC-PBA,CONFORME ABNT NBR 10351,BF,COM DIAMETRONOMINAL DE 100MM,INCLUSIVE ANEL DE BORRACHA. FORNECIMENTO</v>
      </c>
      <c r="C7841" s="519" t="s">
        <v>72514</v>
      </c>
      <c r="D7841" s="519" t="s">
        <v>72516</v>
      </c>
      <c r="I7841" s="519" t="s">
        <v>5</v>
      </c>
      <c r="J7841" s="650">
        <v>224.28</v>
      </c>
    </row>
    <row r="7842" spans="1:10">
      <c r="A7842" s="519" t="s">
        <v>8059</v>
      </c>
      <c r="B7842" s="519" t="str">
        <f t="shared" si="122"/>
        <v>EXTREMIDADE PVC-PBA,CONFORME ABNT NBR 10351,BF,COM DIAMETRONOMINAL DE 100MM,INCLUSIVE ANEL DE BORRACHA. FORNECIMENTO</v>
      </c>
      <c r="C7842" s="519" t="s">
        <v>72514</v>
      </c>
      <c r="D7842" s="519" t="s">
        <v>72516</v>
      </c>
      <c r="I7842" s="519" t="s">
        <v>5</v>
      </c>
      <c r="J7842" s="650">
        <v>224.28</v>
      </c>
    </row>
    <row r="7843" spans="1:10">
      <c r="A7843" s="519" t="s">
        <v>8060</v>
      </c>
      <c r="B7843" s="519" t="str">
        <f t="shared" si="122"/>
        <v>EXTREMIDADE PVC-PBA,CONFORME ABNT NBR 10351,PF,COM DIAMETRONOMINAL DE 50MM. FORNECIMENTO</v>
      </c>
      <c r="C7843" s="519" t="s">
        <v>72517</v>
      </c>
      <c r="D7843" s="519" t="s">
        <v>72518</v>
      </c>
      <c r="I7843" s="519" t="s">
        <v>5</v>
      </c>
      <c r="J7843" s="650">
        <v>100.95</v>
      </c>
    </row>
    <row r="7844" spans="1:10">
      <c r="A7844" s="519" t="s">
        <v>8061</v>
      </c>
      <c r="B7844" s="519" t="str">
        <f t="shared" si="122"/>
        <v>EXTREMIDADE PVC-PBA,CONFORME ABNT NBR 10351,PF,COM DIAMETRONOMINAL DE 50MM. FORNECIMENTO</v>
      </c>
      <c r="C7844" s="519" t="s">
        <v>72517</v>
      </c>
      <c r="D7844" s="519" t="s">
        <v>72518</v>
      </c>
      <c r="I7844" s="519" t="s">
        <v>5</v>
      </c>
      <c r="J7844" s="650">
        <v>100.95</v>
      </c>
    </row>
    <row r="7845" spans="1:10">
      <c r="A7845" s="519" t="s">
        <v>8062</v>
      </c>
      <c r="B7845" s="519" t="str">
        <f t="shared" si="122"/>
        <v>EXTREMIDADE PVC-PBA,CONFORME ABNT NBR 10351,PF,COM DIAMETRONOMINAL DE 75MM. FORNECIMENTO</v>
      </c>
      <c r="C7845" s="519" t="s">
        <v>72517</v>
      </c>
      <c r="D7845" s="519" t="s">
        <v>72519</v>
      </c>
      <c r="I7845" s="519" t="s">
        <v>5</v>
      </c>
      <c r="J7845" s="650">
        <v>153.18</v>
      </c>
    </row>
    <row r="7846" spans="1:10">
      <c r="A7846" s="519" t="s">
        <v>8063</v>
      </c>
      <c r="B7846" s="519" t="str">
        <f t="shared" si="122"/>
        <v>EXTREMIDADE PVC-PBA,CONFORME ABNT NBR 10351,PF,COM DIAMETRONOMINAL DE 75MM. FORNECIMENTO</v>
      </c>
      <c r="C7846" s="519" t="s">
        <v>72517</v>
      </c>
      <c r="D7846" s="519" t="s">
        <v>72519</v>
      </c>
      <c r="I7846" s="519" t="s">
        <v>5</v>
      </c>
      <c r="J7846" s="650">
        <v>153.18</v>
      </c>
    </row>
    <row r="7847" spans="1:10">
      <c r="A7847" s="519" t="s">
        <v>8064</v>
      </c>
      <c r="B7847" s="519" t="str">
        <f t="shared" si="122"/>
        <v>EXTREMIDADE PVC-PBA,CONFORME ABNT NBR 10351,PF,COM DIAMETRONOMINAL DE 100MM. FORNECIMENTO</v>
      </c>
      <c r="C7847" s="519" t="s">
        <v>72517</v>
      </c>
      <c r="D7847" s="519" t="s">
        <v>36777</v>
      </c>
      <c r="I7847" s="519" t="s">
        <v>5</v>
      </c>
      <c r="J7847" s="650">
        <v>206.61</v>
      </c>
    </row>
    <row r="7848" spans="1:10">
      <c r="A7848" s="519" t="s">
        <v>8065</v>
      </c>
      <c r="B7848" s="519" t="str">
        <f t="shared" si="122"/>
        <v>EXTREMIDADE PVC-PBA,CONFORME ABNT NBR 10351,PF,COM DIAMETRONOMINAL DE 100MM. FORNECIMENTO</v>
      </c>
      <c r="C7848" s="519" t="s">
        <v>72517</v>
      </c>
      <c r="D7848" s="519" t="s">
        <v>36777</v>
      </c>
      <c r="I7848" s="519" t="s">
        <v>5</v>
      </c>
      <c r="J7848" s="650">
        <v>206.61</v>
      </c>
    </row>
    <row r="7849" spans="1:10">
      <c r="A7849" s="519" t="s">
        <v>8066</v>
      </c>
      <c r="B7849" s="519" t="str">
        <f t="shared" si="122"/>
        <v>LUVA DE CORRER PVC-PBA,CONFORME ABNT NBR 10351,COM DIAMETRONOMINAL DE 50MM,INCLUSIVE ANEIS DE BORRACHA. FORNECIMENTO</v>
      </c>
      <c r="C7849" s="519" t="s">
        <v>72520</v>
      </c>
      <c r="D7849" s="519" t="s">
        <v>72521</v>
      </c>
      <c r="I7849" s="519" t="s">
        <v>5</v>
      </c>
      <c r="J7849" s="650">
        <v>12.87</v>
      </c>
    </row>
    <row r="7850" spans="1:10">
      <c r="A7850" s="519" t="s">
        <v>8067</v>
      </c>
      <c r="B7850" s="519" t="str">
        <f t="shared" si="122"/>
        <v>LUVA DE CORRER PVC-PBA,CONFORME ABNT NBR 10351,COM DIAMETRONOMINAL DE 50MM,INCLUSIVE ANEIS DE BORRACHA. FORNECIMENTO</v>
      </c>
      <c r="C7850" s="519" t="s">
        <v>72520</v>
      </c>
      <c r="D7850" s="519" t="s">
        <v>72521</v>
      </c>
      <c r="I7850" s="519" t="s">
        <v>5</v>
      </c>
      <c r="J7850" s="650">
        <v>12.87</v>
      </c>
    </row>
    <row r="7851" spans="1:10">
      <c r="A7851" s="519" t="s">
        <v>8068</v>
      </c>
      <c r="B7851" s="519" t="str">
        <f t="shared" si="122"/>
        <v>LUVA DE CORRER PVC-PBA,CONFORME ABNT NBR 10351,COM DIAMETRONOMINAL DE 75MM, INCLUSIVE ANEIS DE BORRACHA. FORNECIMENTO</v>
      </c>
      <c r="C7851" s="519" t="s">
        <v>72520</v>
      </c>
      <c r="D7851" s="519" t="s">
        <v>72522</v>
      </c>
      <c r="I7851" s="519" t="s">
        <v>5</v>
      </c>
      <c r="J7851" s="650">
        <v>49.1</v>
      </c>
    </row>
    <row r="7852" spans="1:10">
      <c r="A7852" s="519" t="s">
        <v>8069</v>
      </c>
      <c r="B7852" s="519" t="str">
        <f t="shared" si="122"/>
        <v>LUVA DE CORRER PVC-PBA,CONFORME ABNT NBR 10351,COM DIAMETRONOMINAL DE 75MM, INCLUSIVE ANEIS DE BORRACHA. FORNECIMENTO</v>
      </c>
      <c r="C7852" s="519" t="s">
        <v>72520</v>
      </c>
      <c r="D7852" s="519" t="s">
        <v>72522</v>
      </c>
      <c r="I7852" s="519" t="s">
        <v>5</v>
      </c>
      <c r="J7852" s="650">
        <v>49.1</v>
      </c>
    </row>
    <row r="7853" spans="1:10">
      <c r="A7853" s="519" t="s">
        <v>8070</v>
      </c>
      <c r="B7853" s="519" t="str">
        <f t="shared" si="122"/>
        <v>LUVA DE CORRER PVC-PBA,CONFORME ABNT NBR 10351,COM DIAMETRONOMINAL DE 100MM, INCLUSIVE ANEIS DE BORRACHA. FORNECIMENTO</v>
      </c>
      <c r="C7853" s="519" t="s">
        <v>72520</v>
      </c>
      <c r="D7853" s="519" t="s">
        <v>72523</v>
      </c>
      <c r="I7853" s="519" t="s">
        <v>5</v>
      </c>
      <c r="J7853" s="650">
        <v>32.78</v>
      </c>
    </row>
    <row r="7854" spans="1:10">
      <c r="A7854" s="519" t="s">
        <v>8071</v>
      </c>
      <c r="B7854" s="519" t="str">
        <f t="shared" si="122"/>
        <v>LUVA DE CORRER PVC-PBA,CONFORME ABNT NBR 10351,COM DIAMETRONOMINAL DE 100MM, INCLUSIVE ANEIS DE BORRACHA. FORNECIMENTO</v>
      </c>
      <c r="C7854" s="519" t="s">
        <v>72520</v>
      </c>
      <c r="D7854" s="519" t="s">
        <v>72523</v>
      </c>
      <c r="I7854" s="519" t="s">
        <v>5</v>
      </c>
      <c r="J7854" s="650">
        <v>32.78</v>
      </c>
    </row>
    <row r="7855" spans="1:10">
      <c r="A7855" s="519" t="s">
        <v>8072</v>
      </c>
      <c r="B7855" s="519" t="str">
        <f t="shared" si="122"/>
        <v>LUVA SIMPLES PVC-PBA,CONFORME ABNT NBR 10351,COM DIAMETRO NOMINAL DE 50MM,INCLUSIVE ANEIS DE BORRACHA. FORNECIMENTO</v>
      </c>
      <c r="C7855" s="519" t="s">
        <v>72524</v>
      </c>
      <c r="D7855" s="519" t="s">
        <v>72525</v>
      </c>
      <c r="I7855" s="519" t="s">
        <v>5</v>
      </c>
      <c r="J7855" s="650">
        <v>41.22</v>
      </c>
    </row>
    <row r="7856" spans="1:10">
      <c r="A7856" s="519" t="s">
        <v>8073</v>
      </c>
      <c r="B7856" s="519" t="str">
        <f t="shared" si="122"/>
        <v>LUVA SIMPLES PVC-PBA,CONFORME ABNT NBR 10351,COM DIAMETRO NOMINAL DE 50MM,INCLUSIVE ANEIS DE BORRACHA. FORNECIMENTO</v>
      </c>
      <c r="C7856" s="519" t="s">
        <v>72524</v>
      </c>
      <c r="D7856" s="519" t="s">
        <v>72525</v>
      </c>
      <c r="I7856" s="519" t="s">
        <v>5</v>
      </c>
      <c r="J7856" s="650">
        <v>41.22</v>
      </c>
    </row>
    <row r="7857" spans="1:10">
      <c r="A7857" s="519" t="s">
        <v>8074</v>
      </c>
      <c r="B7857" s="519" t="str">
        <f t="shared" si="122"/>
        <v>LUVA SIMPLES PVC-PBA,CONFORME ABNT NBR 10351,COM DIAMETRO NOMINAL DE 75MM, INCLUSIVE ANEIS DE BORRACHA. FORNECIMENTO</v>
      </c>
      <c r="C7857" s="519" t="s">
        <v>72524</v>
      </c>
      <c r="D7857" s="519" t="s">
        <v>72526</v>
      </c>
      <c r="I7857" s="519" t="s">
        <v>5</v>
      </c>
      <c r="J7857" s="650">
        <v>61.92</v>
      </c>
    </row>
    <row r="7858" spans="1:10">
      <c r="A7858" s="519" t="s">
        <v>8075</v>
      </c>
      <c r="B7858" s="519" t="str">
        <f t="shared" si="122"/>
        <v>LUVA SIMPLES PVC-PBA,CONFORME ABNT NBR 10351,COM DIAMETRO NOMINAL DE 75MM, INCLUSIVE ANEIS DE BORRACHA. FORNECIMENTO</v>
      </c>
      <c r="C7858" s="519" t="s">
        <v>72524</v>
      </c>
      <c r="D7858" s="519" t="s">
        <v>72526</v>
      </c>
      <c r="I7858" s="519" t="s">
        <v>5</v>
      </c>
      <c r="J7858" s="650">
        <v>61.92</v>
      </c>
    </row>
    <row r="7859" spans="1:10">
      <c r="A7859" s="519" t="s">
        <v>8076</v>
      </c>
      <c r="B7859" s="519" t="str">
        <f t="shared" si="122"/>
        <v>LUVA SIMPLES PVC-PBA,CONFORME ABNT NBR 10351,COM DIAMETRO NOMINAL DE 100MM, INCLUSIVE ANEIS DE BORRACHA. FORNECIMENTO</v>
      </c>
      <c r="C7859" s="519" t="s">
        <v>72524</v>
      </c>
      <c r="D7859" s="519" t="s">
        <v>72527</v>
      </c>
      <c r="I7859" s="519" t="s">
        <v>5</v>
      </c>
      <c r="J7859" s="650">
        <v>100.15</v>
      </c>
    </row>
    <row r="7860" spans="1:10">
      <c r="A7860" s="519" t="s">
        <v>8077</v>
      </c>
      <c r="B7860" s="519" t="str">
        <f t="shared" si="122"/>
        <v>LUVA SIMPLES PVC-PBA,CONFORME ABNT NBR 10351,COM DIAMETRO NOMINAL DE 100MM, INCLUSIVE ANEIS DE BORRACHA. FORNECIMENTO</v>
      </c>
      <c r="C7860" s="519" t="s">
        <v>72524</v>
      </c>
      <c r="D7860" s="519" t="s">
        <v>72527</v>
      </c>
      <c r="I7860" s="519" t="s">
        <v>5</v>
      </c>
      <c r="J7860" s="650">
        <v>100.15</v>
      </c>
    </row>
    <row r="7861" spans="1:10">
      <c r="A7861" s="519" t="s">
        <v>8078</v>
      </c>
      <c r="B7861" s="519" t="str">
        <f t="shared" si="122"/>
        <v>REDUCAO PVC-PBA,CONFORME ABNT NBR 10351,PB,COM DIAMETROS NOMINAIS DE 75MMX50MM,INCLUSIVE ANEL DE BORRACHA.FORNECIMENTO</v>
      </c>
      <c r="C7861" s="519" t="s">
        <v>72528</v>
      </c>
      <c r="D7861" s="519" t="s">
        <v>72529</v>
      </c>
      <c r="I7861" s="519" t="s">
        <v>5</v>
      </c>
      <c r="J7861" s="650">
        <v>17.239999999999998</v>
      </c>
    </row>
    <row r="7862" spans="1:10">
      <c r="A7862" s="519" t="s">
        <v>8079</v>
      </c>
      <c r="B7862" s="519" t="str">
        <f t="shared" si="122"/>
        <v>REDUCAO PVC-PBA,CONFORME ABNT NBR 10351,PB,COM DIAMETROS NOMINAIS DE 75MMX50MM,INCLUSIVE ANEL DE BORRACHA.FORNECIMENTO</v>
      </c>
      <c r="C7862" s="519" t="s">
        <v>72528</v>
      </c>
      <c r="D7862" s="519" t="s">
        <v>72529</v>
      </c>
      <c r="I7862" s="519" t="s">
        <v>5</v>
      </c>
      <c r="J7862" s="650">
        <v>17.239999999999998</v>
      </c>
    </row>
    <row r="7863" spans="1:10">
      <c r="A7863" s="519" t="s">
        <v>8080</v>
      </c>
      <c r="B7863" s="519" t="str">
        <f t="shared" si="122"/>
        <v>REDUCAO PVC-PBA,CONFORME ABNT NBR 10351,PB,COM DIAMETROS NOMINAIS DE 100MMX50MM,INCLUSIVE ANEL DE BORRACHA. FORNECIMENTO</v>
      </c>
      <c r="C7863" s="519" t="s">
        <v>72528</v>
      </c>
      <c r="D7863" s="519" t="s">
        <v>72530</v>
      </c>
      <c r="I7863" s="519" t="s">
        <v>5</v>
      </c>
      <c r="J7863" s="650">
        <v>23.06</v>
      </c>
    </row>
    <row r="7864" spans="1:10">
      <c r="A7864" s="519" t="s">
        <v>8081</v>
      </c>
      <c r="B7864" s="519" t="str">
        <f t="shared" si="122"/>
        <v>REDUCAO PVC-PBA,CONFORME ABNT NBR 10351,PB,COM DIAMETROS NOMINAIS DE 100MMX50MM,INCLUSIVE ANEL DE BORRACHA. FORNECIMENTO</v>
      </c>
      <c r="C7864" s="519" t="s">
        <v>72528</v>
      </c>
      <c r="D7864" s="519" t="s">
        <v>72530</v>
      </c>
      <c r="I7864" s="519" t="s">
        <v>5</v>
      </c>
      <c r="J7864" s="650">
        <v>23.06</v>
      </c>
    </row>
    <row r="7865" spans="1:10">
      <c r="A7865" s="519" t="s">
        <v>8082</v>
      </c>
      <c r="B7865" s="519" t="str">
        <f t="shared" si="122"/>
        <v>REDUCAO DE PVC-PBA,CONFORME ABNT NBR 10351,PB,COM DIAMETROSNOMINAIS DE 100MMX75MM,INCLUSIVE ANEL DE BORRACHA.FORNECIMENTO</v>
      </c>
      <c r="C7865" s="519" t="s">
        <v>72531</v>
      </c>
      <c r="D7865" s="519" t="s">
        <v>72532</v>
      </c>
      <c r="E7865" s="519" t="s">
        <v>33272</v>
      </c>
      <c r="I7865" s="519" t="s">
        <v>5</v>
      </c>
      <c r="J7865" s="650">
        <v>41.45</v>
      </c>
    </row>
    <row r="7866" spans="1:10">
      <c r="A7866" s="519" t="s">
        <v>8083</v>
      </c>
      <c r="B7866" s="519" t="str">
        <f t="shared" si="122"/>
        <v>REDUCAO DE PVC-PBA,CONFORME ABNT NBR 10351,PB,COM DIAMETROSNOMINAIS DE 100MMX75MM,INCLUSIVE ANEL DE BORRACHA.FORNECIMENTO</v>
      </c>
      <c r="C7866" s="519" t="s">
        <v>72531</v>
      </c>
      <c r="D7866" s="519" t="s">
        <v>72532</v>
      </c>
      <c r="E7866" s="519" t="s">
        <v>33272</v>
      </c>
      <c r="I7866" s="519" t="s">
        <v>5</v>
      </c>
      <c r="J7866" s="650">
        <v>41.45</v>
      </c>
    </row>
    <row r="7867" spans="1:10">
      <c r="A7867" s="519" t="s">
        <v>8084</v>
      </c>
      <c r="B7867" s="519" t="str">
        <f t="shared" si="122"/>
        <v>TE PVC-PBA,CONFORME ABNT NBR 10351,BBB,COM DIAMETROS NOMINAIS DE 50MMX50MM,INCLUSIVE ANEIS DE BORRACHA.FORNECIMENTO</v>
      </c>
      <c r="C7867" s="519" t="s">
        <v>72533</v>
      </c>
      <c r="D7867" s="519" t="s">
        <v>72534</v>
      </c>
      <c r="I7867" s="519" t="s">
        <v>5</v>
      </c>
      <c r="J7867" s="650">
        <v>34.450000000000003</v>
      </c>
    </row>
    <row r="7868" spans="1:10">
      <c r="A7868" s="519" t="s">
        <v>8085</v>
      </c>
      <c r="B7868" s="519" t="str">
        <f t="shared" si="122"/>
        <v>TE PVC-PBA,CONFORME ABNT NBR 10351,BBB,COM DIAMETROS NOMINAIS DE 50MMX50MM,INCLUSIVE ANEIS DE BORRACHA.FORNECIMENTO</v>
      </c>
      <c r="C7868" s="519" t="s">
        <v>72533</v>
      </c>
      <c r="D7868" s="519" t="s">
        <v>72534</v>
      </c>
      <c r="I7868" s="519" t="s">
        <v>5</v>
      </c>
      <c r="J7868" s="650">
        <v>34.450000000000003</v>
      </c>
    </row>
    <row r="7869" spans="1:10">
      <c r="A7869" s="519" t="s">
        <v>8086</v>
      </c>
      <c r="B7869" s="519" t="str">
        <f t="shared" si="122"/>
        <v>TE PVC-PBA,CONFORME ABNT NBR 10351,BBB,COM DIAMETROS NOMINAIS DE 75MMX50MM, INCLUSIVE ANEIS DE BORRACHA. FORNECIMENTO</v>
      </c>
      <c r="C7869" s="519" t="s">
        <v>72533</v>
      </c>
      <c r="D7869" s="519" t="s">
        <v>72535</v>
      </c>
      <c r="I7869" s="519" t="s">
        <v>5</v>
      </c>
      <c r="J7869" s="650">
        <v>77.3</v>
      </c>
    </row>
    <row r="7870" spans="1:10">
      <c r="A7870" s="519" t="s">
        <v>8087</v>
      </c>
      <c r="B7870" s="519" t="str">
        <f t="shared" si="122"/>
        <v>TE PVC-PBA,CONFORME ABNT NBR 10351,BBB,COM DIAMETROS NOMINAIS DE 75MMX50MM, INCLUSIVE ANEIS DE BORRACHA. FORNECIMENTO</v>
      </c>
      <c r="C7870" s="519" t="s">
        <v>72533</v>
      </c>
      <c r="D7870" s="519" t="s">
        <v>72535</v>
      </c>
      <c r="I7870" s="519" t="s">
        <v>5</v>
      </c>
      <c r="J7870" s="650">
        <v>77.3</v>
      </c>
    </row>
    <row r="7871" spans="1:10">
      <c r="A7871" s="519" t="s">
        <v>8088</v>
      </c>
      <c r="B7871" s="519" t="str">
        <f t="shared" si="122"/>
        <v>TE PVC-PBA,CONFORME ABNT NBR 10351,BBB,COM DIAMETROS NOMINAIS DE 75MMX75MM, INCLUSIVE ANEIS DE BORRACHA. FORNECIMENTO</v>
      </c>
      <c r="C7871" s="519" t="s">
        <v>72533</v>
      </c>
      <c r="D7871" s="519" t="s">
        <v>72536</v>
      </c>
      <c r="I7871" s="519" t="s">
        <v>5</v>
      </c>
      <c r="J7871" s="650">
        <v>87.26</v>
      </c>
    </row>
    <row r="7872" spans="1:10">
      <c r="A7872" s="519" t="s">
        <v>8089</v>
      </c>
      <c r="B7872" s="519" t="str">
        <f t="shared" si="122"/>
        <v>TE PVC-PBA,CONFORME ABNT NBR 10351,BBB,COM DIAMETROS NOMINAIS DE 75MMX75MM, INCLUSIVE ANEIS DE BORRACHA. FORNECIMENTO</v>
      </c>
      <c r="C7872" s="519" t="s">
        <v>72533</v>
      </c>
      <c r="D7872" s="519" t="s">
        <v>72536</v>
      </c>
      <c r="I7872" s="519" t="s">
        <v>5</v>
      </c>
      <c r="J7872" s="650">
        <v>87.26</v>
      </c>
    </row>
    <row r="7873" spans="1:10">
      <c r="A7873" s="519" t="s">
        <v>8090</v>
      </c>
      <c r="B7873" s="519" t="str">
        <f t="shared" si="122"/>
        <v>TE PVC-PBA,CONFORME ABNT NBR 10351,BBB,COM DIAMETROS NOMINAIS DE 100MMX50MM, INCLUSIVE ANEIS DE BORRACHA. FORNECIMENTO</v>
      </c>
      <c r="C7873" s="519" t="s">
        <v>72533</v>
      </c>
      <c r="D7873" s="519" t="s">
        <v>72537</v>
      </c>
      <c r="I7873" s="519" t="s">
        <v>5</v>
      </c>
      <c r="J7873" s="650">
        <v>132.25</v>
      </c>
    </row>
    <row r="7874" spans="1:10">
      <c r="A7874" s="519" t="s">
        <v>8091</v>
      </c>
      <c r="B7874" s="519" t="str">
        <f t="shared" si="122"/>
        <v>TE PVC-PBA,CONFORME ABNT NBR 10351,BBB,COM DIAMETROS NOMINAIS DE 100MMX50MM, INCLUSIVE ANEIS DE BORRACHA. FORNECIMENTO</v>
      </c>
      <c r="C7874" s="519" t="s">
        <v>72533</v>
      </c>
      <c r="D7874" s="519" t="s">
        <v>72537</v>
      </c>
      <c r="I7874" s="519" t="s">
        <v>5</v>
      </c>
      <c r="J7874" s="650">
        <v>132.25</v>
      </c>
    </row>
    <row r="7875" spans="1:10">
      <c r="A7875" s="519" t="s">
        <v>8092</v>
      </c>
      <c r="B7875" s="519" t="str">
        <f t="shared" si="122"/>
        <v>TE PVC-PBA,CONFORME ABNT NBR 10351,BBB,COM DIAMETROS NOMINAIS DE 100MMX75MM, INCLUSIVE ANEIS DE BORRACHA. FORNECIMENTO</v>
      </c>
      <c r="C7875" s="519" t="s">
        <v>72533</v>
      </c>
      <c r="D7875" s="519" t="s">
        <v>72538</v>
      </c>
      <c r="I7875" s="519" t="s">
        <v>5</v>
      </c>
      <c r="J7875" s="650">
        <v>137.29</v>
      </c>
    </row>
    <row r="7876" spans="1:10">
      <c r="A7876" s="519" t="s">
        <v>8093</v>
      </c>
      <c r="B7876" s="519" t="str">
        <f t="shared" si="122"/>
        <v>TE PVC-PBA,CONFORME ABNT NBR 10351,BBB,COM DIAMETROS NOMINAIS DE 100MMX75MM, INCLUSIVE ANEIS DE BORRACHA. FORNECIMENTO</v>
      </c>
      <c r="C7876" s="519" t="s">
        <v>72533</v>
      </c>
      <c r="D7876" s="519" t="s">
        <v>72538</v>
      </c>
      <c r="I7876" s="519" t="s">
        <v>5</v>
      </c>
      <c r="J7876" s="650">
        <v>137.29</v>
      </c>
    </row>
    <row r="7877" spans="1:10">
      <c r="A7877" s="519" t="s">
        <v>8094</v>
      </c>
      <c r="B7877" s="519" t="str">
        <f t="shared" si="122"/>
        <v>TE PVC-PBA,CONFORME ABNT NBR 10351,BBB,COM DIAMETROS NOMINAIS DE 100MMX100MM, INCLUSIVE ANEIS DE BORRACHA. FORNECIMENTO</v>
      </c>
      <c r="C7877" s="519" t="s">
        <v>72533</v>
      </c>
      <c r="D7877" s="519" t="s">
        <v>72539</v>
      </c>
      <c r="I7877" s="519" t="s">
        <v>5</v>
      </c>
      <c r="J7877" s="650">
        <v>154.09</v>
      </c>
    </row>
    <row r="7878" spans="1:10">
      <c r="A7878" s="519" t="s">
        <v>8095</v>
      </c>
      <c r="B7878" s="519" t="str">
        <f t="shared" si="122"/>
        <v>TE PVC-PBA,CONFORME ABNT NBR 10351,BBB,COM DIAMETROS NOMINAIS DE 100MMX100MM, INCLUSIVE ANEIS DE BORRACHA. FORNECIMENTO</v>
      </c>
      <c r="C7878" s="519" t="s">
        <v>72533</v>
      </c>
      <c r="D7878" s="519" t="s">
        <v>72539</v>
      </c>
      <c r="I7878" s="519" t="s">
        <v>5</v>
      </c>
      <c r="J7878" s="650">
        <v>154.09</v>
      </c>
    </row>
    <row r="7879" spans="1:10">
      <c r="A7879" s="519" t="s">
        <v>8096</v>
      </c>
      <c r="B7879" s="519" t="str">
        <f t="shared" si="122"/>
        <v>COLAR DE TOMADA DE PVC COM TRAVAS, SAIDA ROSQUEADA DE 3/4",PARA DISTRIBUIDOR PBA COM DN=50MM.FORNECIMENTO</v>
      </c>
      <c r="C7879" s="519" t="s">
        <v>36747</v>
      </c>
      <c r="D7879" s="519" t="s">
        <v>36748</v>
      </c>
      <c r="I7879" s="519" t="s">
        <v>5</v>
      </c>
      <c r="J7879" s="650">
        <v>12.03</v>
      </c>
    </row>
    <row r="7880" spans="1:10">
      <c r="A7880" s="519" t="s">
        <v>8097</v>
      </c>
      <c r="B7880" s="519" t="str">
        <f t="shared" ref="B7880:B7943" si="123">C7880&amp;D7880&amp;E7880&amp;F7880&amp;G7880&amp;H7880</f>
        <v>COLAR DE TOMADA DE PVC COM TRAVAS, SAIDA ROSQUEADA DE 3/4",PARA DISTRIBUIDOR PBA COM DN=50MM.FORNECIMENTO</v>
      </c>
      <c r="C7880" s="519" t="s">
        <v>36747</v>
      </c>
      <c r="D7880" s="519" t="s">
        <v>36748</v>
      </c>
      <c r="I7880" s="519" t="s">
        <v>5</v>
      </c>
      <c r="J7880" s="650">
        <v>12.03</v>
      </c>
    </row>
    <row r="7881" spans="1:10">
      <c r="A7881" s="519" t="s">
        <v>8098</v>
      </c>
      <c r="B7881" s="519" t="str">
        <f t="shared" si="123"/>
        <v>COLAR DE TOMADA DE PVC COM TRAVAS, SAIDA ROSQUEADA DE 3/4",PARA DISTRIBUIDOR PBA COM DN=75MM.FORNECIMENTO</v>
      </c>
      <c r="C7881" s="519" t="s">
        <v>36747</v>
      </c>
      <c r="D7881" s="519" t="s">
        <v>36749</v>
      </c>
      <c r="I7881" s="519" t="s">
        <v>5</v>
      </c>
      <c r="J7881" s="650">
        <v>17.059999999999999</v>
      </c>
    </row>
    <row r="7882" spans="1:10">
      <c r="A7882" s="519" t="s">
        <v>8099</v>
      </c>
      <c r="B7882" s="519" t="str">
        <f t="shared" si="123"/>
        <v>COLAR DE TOMADA DE PVC COM TRAVAS, SAIDA ROSQUEADA DE 3/4",PARA DISTRIBUIDOR PBA COM DN=75MM.FORNECIMENTO</v>
      </c>
      <c r="C7882" s="519" t="s">
        <v>36747</v>
      </c>
      <c r="D7882" s="519" t="s">
        <v>36749</v>
      </c>
      <c r="I7882" s="519" t="s">
        <v>5</v>
      </c>
      <c r="J7882" s="650">
        <v>17.059999999999999</v>
      </c>
    </row>
    <row r="7883" spans="1:10">
      <c r="A7883" s="519" t="s">
        <v>8100</v>
      </c>
      <c r="B7883" s="519" t="str">
        <f t="shared" si="123"/>
        <v>TUBO PVC-DEFOFO(EB-1208),PARA ADUCAO E DISTRIBUICAO DE AGUAS,COM DIAMETRO NOMINAL DE 100MM, INCLUSIVE ANEL DE BORRACHA.FORNECIMENTO</v>
      </c>
      <c r="C7883" s="519" t="s">
        <v>36750</v>
      </c>
      <c r="D7883" s="519" t="s">
        <v>36751</v>
      </c>
      <c r="E7883" s="519" t="s">
        <v>36413</v>
      </c>
      <c r="I7883" s="519" t="s">
        <v>36</v>
      </c>
      <c r="J7883" s="650">
        <v>59</v>
      </c>
    </row>
    <row r="7884" spans="1:10">
      <c r="A7884" s="519" t="s">
        <v>8101</v>
      </c>
      <c r="B7884" s="519" t="str">
        <f t="shared" si="123"/>
        <v>TUBO PVC-DEFOFO(EB-1208),PARA ADUCAO E DISTRIBUICAO DE AGUAS,COM DIAMETRO NOMINAL DE 100MM, INCLUSIVE ANEL DE BORRACHA.FORNECIMENTO</v>
      </c>
      <c r="C7884" s="519" t="s">
        <v>36750</v>
      </c>
      <c r="D7884" s="519" t="s">
        <v>36751</v>
      </c>
      <c r="E7884" s="519" t="s">
        <v>36413</v>
      </c>
      <c r="I7884" s="519" t="s">
        <v>36</v>
      </c>
      <c r="J7884" s="650">
        <v>59</v>
      </c>
    </row>
    <row r="7885" spans="1:10">
      <c r="A7885" s="519" t="s">
        <v>8102</v>
      </c>
      <c r="B7885" s="519" t="str">
        <f t="shared" si="123"/>
        <v>TUBO PVC-DEFOFO(EB-1208),PARA ADUCAO E DISTRIBUICAO DE AGUAS,COM DIAMETRO NOMINAL DE 150MM, INCLUSIVE ANEL DE BORRACHA.FORNECIMENTO</v>
      </c>
      <c r="C7885" s="519" t="s">
        <v>36750</v>
      </c>
      <c r="D7885" s="519" t="s">
        <v>36752</v>
      </c>
      <c r="E7885" s="519" t="s">
        <v>36413</v>
      </c>
      <c r="I7885" s="519" t="s">
        <v>36</v>
      </c>
      <c r="J7885" s="650">
        <v>142.19</v>
      </c>
    </row>
    <row r="7886" spans="1:10">
      <c r="A7886" s="519" t="s">
        <v>8103</v>
      </c>
      <c r="B7886" s="519" t="str">
        <f t="shared" si="123"/>
        <v>TUBO PVC-DEFOFO(EB-1208),PARA ADUCAO E DISTRIBUICAO DE AGUAS,COM DIAMETRO NOMINAL DE 150MM, INCLUSIVE ANEL DE BORRACHA.FORNECIMENTO</v>
      </c>
      <c r="C7886" s="519" t="s">
        <v>36750</v>
      </c>
      <c r="D7886" s="519" t="s">
        <v>36752</v>
      </c>
      <c r="E7886" s="519" t="s">
        <v>36413</v>
      </c>
      <c r="I7886" s="519" t="s">
        <v>36</v>
      </c>
      <c r="J7886" s="650">
        <v>142.19</v>
      </c>
    </row>
    <row r="7887" spans="1:10">
      <c r="A7887" s="519" t="s">
        <v>8104</v>
      </c>
      <c r="B7887" s="519" t="str">
        <f t="shared" si="123"/>
        <v>TUBO PVC-DEFOFO(EB-1208),PARA ADUCAO E DISTRIBUICAO DE AGUAS,COM DIAMETRO NOMINAL DE 200MM, INCLUSIVE ANEL DE BORRACHA.FORNECIMENTO</v>
      </c>
      <c r="C7887" s="519" t="s">
        <v>36750</v>
      </c>
      <c r="D7887" s="519" t="s">
        <v>36753</v>
      </c>
      <c r="E7887" s="519" t="s">
        <v>36413</v>
      </c>
      <c r="I7887" s="519" t="s">
        <v>36</v>
      </c>
      <c r="J7887" s="650">
        <v>269.10000000000002</v>
      </c>
    </row>
    <row r="7888" spans="1:10">
      <c r="A7888" s="519" t="s">
        <v>8105</v>
      </c>
      <c r="B7888" s="519" t="str">
        <f t="shared" si="123"/>
        <v>TUBO PVC-DEFOFO(EB-1208),PARA ADUCAO E DISTRIBUICAO DE AGUAS,COM DIAMETRO NOMINAL DE 200MM, INCLUSIVE ANEL DE BORRACHA.FORNECIMENTO</v>
      </c>
      <c r="C7888" s="519" t="s">
        <v>36750</v>
      </c>
      <c r="D7888" s="519" t="s">
        <v>36753</v>
      </c>
      <c r="E7888" s="519" t="s">
        <v>36413</v>
      </c>
      <c r="I7888" s="519" t="s">
        <v>36</v>
      </c>
      <c r="J7888" s="650">
        <v>269.10000000000002</v>
      </c>
    </row>
    <row r="7889" spans="1:10">
      <c r="A7889" s="519" t="s">
        <v>8106</v>
      </c>
      <c r="B7889" s="519" t="str">
        <f t="shared" si="123"/>
        <v>TUBO PVC-DEFOFO(EB-1208),PARA ADUCAO E DISTRIBUICAO DE AGUAS,COM DIAMETRO NOMINAL DE 250MM, INCLUSIVE ANEL DE BORRACHA.FORNECIMENTO</v>
      </c>
      <c r="C7889" s="519" t="s">
        <v>36750</v>
      </c>
      <c r="D7889" s="519" t="s">
        <v>36754</v>
      </c>
      <c r="E7889" s="519" t="s">
        <v>36413</v>
      </c>
      <c r="I7889" s="519" t="s">
        <v>36</v>
      </c>
      <c r="J7889" s="650">
        <v>409.67</v>
      </c>
    </row>
    <row r="7890" spans="1:10">
      <c r="A7890" s="519" t="s">
        <v>8107</v>
      </c>
      <c r="B7890" s="519" t="str">
        <f t="shared" si="123"/>
        <v>TUBO PVC-DEFOFO(EB-1208),PARA ADUCAO E DISTRIBUICAO DE AGUAS,COM DIAMETRO NOMINAL DE 250MM, INCLUSIVE ANEL DE BORRACHA.FORNECIMENTO</v>
      </c>
      <c r="C7890" s="519" t="s">
        <v>36750</v>
      </c>
      <c r="D7890" s="519" t="s">
        <v>36754</v>
      </c>
      <c r="E7890" s="519" t="s">
        <v>36413</v>
      </c>
      <c r="I7890" s="519" t="s">
        <v>36</v>
      </c>
      <c r="J7890" s="650">
        <v>409.67</v>
      </c>
    </row>
    <row r="7891" spans="1:10">
      <c r="A7891" s="519" t="s">
        <v>8108</v>
      </c>
      <c r="B7891" s="519" t="str">
        <f t="shared" si="123"/>
        <v>TUBO PVC-DEFOFO(EB-1208),PARA ADUCAO E DISTRIBUICAO DE AGUAS,COM DIAMETRO NOMINAL DE 300MM, INCLUSIVE ANEL DE BORRACHA.FORNECIMENTO</v>
      </c>
      <c r="C7891" s="519" t="s">
        <v>36750</v>
      </c>
      <c r="D7891" s="519" t="s">
        <v>36755</v>
      </c>
      <c r="E7891" s="519" t="s">
        <v>36413</v>
      </c>
      <c r="I7891" s="519" t="s">
        <v>36</v>
      </c>
      <c r="J7891" s="650">
        <v>581.73</v>
      </c>
    </row>
    <row r="7892" spans="1:10">
      <c r="A7892" s="519" t="s">
        <v>8109</v>
      </c>
      <c r="B7892" s="519" t="str">
        <f t="shared" si="123"/>
        <v>TUBO PVC-DEFOFO(EB-1208),PARA ADUCAO E DISTRIBUICAO DE AGUAS,COM DIAMETRO NOMINAL DE 300MM, INCLUSIVE ANEL DE BORRACHA.FORNECIMENTO</v>
      </c>
      <c r="C7892" s="519" t="s">
        <v>36750</v>
      </c>
      <c r="D7892" s="519" t="s">
        <v>36755</v>
      </c>
      <c r="E7892" s="519" t="s">
        <v>36413</v>
      </c>
      <c r="I7892" s="519" t="s">
        <v>36</v>
      </c>
      <c r="J7892" s="650">
        <v>581.73</v>
      </c>
    </row>
    <row r="7893" spans="1:10">
      <c r="A7893" s="519" t="s">
        <v>8110</v>
      </c>
      <c r="B7893" s="519" t="str">
        <f t="shared" si="123"/>
        <v>TUBO PVC-DEFOFO(EB-1208),PARA ADUCAO E DISTRIBUICAO DE AGUAS,COM DIAMETRO NOMINAL DE 400MM, INCLUSIVE ANEL DE BORRACHA.FORNECIMENTO</v>
      </c>
      <c r="C7893" s="519" t="s">
        <v>36750</v>
      </c>
      <c r="D7893" s="519" t="s">
        <v>36756</v>
      </c>
      <c r="E7893" s="519" t="s">
        <v>36413</v>
      </c>
      <c r="I7893" s="519" t="s">
        <v>36</v>
      </c>
      <c r="J7893" s="650">
        <v>1304.6400000000001</v>
      </c>
    </row>
    <row r="7894" spans="1:10">
      <c r="A7894" s="519" t="s">
        <v>8111</v>
      </c>
      <c r="B7894" s="519" t="str">
        <f t="shared" si="123"/>
        <v>TUBO PVC-DEFOFO(EB-1208),PARA ADUCAO E DISTRIBUICAO DE AGUAS,COM DIAMETRO NOMINAL DE 400MM, INCLUSIVE ANEL DE BORRACHA.FORNECIMENTO</v>
      </c>
      <c r="C7894" s="519" t="s">
        <v>36750</v>
      </c>
      <c r="D7894" s="519" t="s">
        <v>36756</v>
      </c>
      <c r="E7894" s="519" t="s">
        <v>36413</v>
      </c>
      <c r="I7894" s="519" t="s">
        <v>36</v>
      </c>
      <c r="J7894" s="650">
        <v>1304.6400000000001</v>
      </c>
    </row>
    <row r="7895" spans="1:10">
      <c r="A7895" s="519" t="s">
        <v>8112</v>
      </c>
      <c r="B7895" s="519" t="str">
        <f t="shared" si="123"/>
        <v>TUBO PVC-DEFOFO(EB-1208),PARA ADUCAO E DISTRIBUICAO DE AGUAS,COM DIAMETRO NOMINAL DE 500MM, INCLUSIVE ANEL DE BORRACHA.FORNECIMENTO</v>
      </c>
      <c r="C7895" s="519" t="s">
        <v>36750</v>
      </c>
      <c r="D7895" s="519" t="s">
        <v>36757</v>
      </c>
      <c r="E7895" s="519" t="s">
        <v>36413</v>
      </c>
      <c r="I7895" s="519" t="s">
        <v>36</v>
      </c>
      <c r="J7895" s="650">
        <v>2019.57</v>
      </c>
    </row>
    <row r="7896" spans="1:10">
      <c r="A7896" s="519" t="s">
        <v>8113</v>
      </c>
      <c r="B7896" s="519" t="str">
        <f t="shared" si="123"/>
        <v>TUBO PVC-DEFOFO(EB-1208),PARA ADUCAO E DISTRIBUICAO DE AGUAS,COM DIAMETRO NOMINAL DE 500MM, INCLUSIVE ANEL DE BORRACHA.FORNECIMENTO</v>
      </c>
      <c r="C7896" s="519" t="s">
        <v>36750</v>
      </c>
      <c r="D7896" s="519" t="s">
        <v>36757</v>
      </c>
      <c r="E7896" s="519" t="s">
        <v>36413</v>
      </c>
      <c r="I7896" s="519" t="s">
        <v>36</v>
      </c>
      <c r="J7896" s="650">
        <v>2019.57</v>
      </c>
    </row>
    <row r="7897" spans="1:10">
      <c r="A7897" s="519" t="s">
        <v>8114</v>
      </c>
      <c r="B7897" s="519" t="str">
        <f t="shared" si="123"/>
        <v>LUVA DE CORRER PVC-DEFOFO,CONFORME ABNT NBR 10569,COM DIAMETRO NOMINAL DE 100MM,INCLUSIVE ANEIS DE BORRACHA.FORNECIMENTO</v>
      </c>
      <c r="C7897" s="519" t="s">
        <v>72540</v>
      </c>
      <c r="D7897" s="519" t="s">
        <v>72541</v>
      </c>
      <c r="I7897" s="519" t="s">
        <v>5</v>
      </c>
      <c r="J7897" s="650">
        <v>66.069999999999993</v>
      </c>
    </row>
    <row r="7898" spans="1:10">
      <c r="A7898" s="519" t="s">
        <v>8115</v>
      </c>
      <c r="B7898" s="519" t="str">
        <f t="shared" si="123"/>
        <v>LUVA DE CORRER PVC-DEFOFO,CONFORME ABNT NBR 10569,COM DIAMETRO NOMINAL DE 100MM,INCLUSIVE ANEIS DE BORRACHA.FORNECIMENTO</v>
      </c>
      <c r="C7898" s="519" t="s">
        <v>72540</v>
      </c>
      <c r="D7898" s="519" t="s">
        <v>72541</v>
      </c>
      <c r="I7898" s="519" t="s">
        <v>5</v>
      </c>
      <c r="J7898" s="650">
        <v>66.069999999999993</v>
      </c>
    </row>
    <row r="7899" spans="1:10">
      <c r="A7899" s="519" t="s">
        <v>8116</v>
      </c>
      <c r="B7899" s="519" t="str">
        <f t="shared" si="123"/>
        <v>LUVA DE CORRER PVC-DEFOFO,CONFORME ABNT NBR 10569,COM DIAMETRO NOMINAL DE 150MM,INCLUSIVE ANEIS DE BORRACHA.FORNECIMENTO</v>
      </c>
      <c r="C7899" s="519" t="s">
        <v>72540</v>
      </c>
      <c r="D7899" s="519" t="s">
        <v>72542</v>
      </c>
      <c r="I7899" s="519" t="s">
        <v>5</v>
      </c>
      <c r="J7899" s="650">
        <v>145.81</v>
      </c>
    </row>
    <row r="7900" spans="1:10">
      <c r="A7900" s="519" t="s">
        <v>8117</v>
      </c>
      <c r="B7900" s="519" t="str">
        <f t="shared" si="123"/>
        <v>LUVA DE CORRER PVC-DEFOFO,CONFORME ABNT NBR 10569,COM DIAMETRO NOMINAL DE 150MM,INCLUSIVE ANEIS DE BORRACHA.FORNECIMENTO</v>
      </c>
      <c r="C7900" s="519" t="s">
        <v>72540</v>
      </c>
      <c r="D7900" s="519" t="s">
        <v>72542</v>
      </c>
      <c r="I7900" s="519" t="s">
        <v>5</v>
      </c>
      <c r="J7900" s="650">
        <v>145.81</v>
      </c>
    </row>
    <row r="7901" spans="1:10">
      <c r="A7901" s="519" t="s">
        <v>8118</v>
      </c>
      <c r="B7901" s="519" t="str">
        <f t="shared" si="123"/>
        <v>LUVA DE CORRER PVC-DEFOFO,CONFORME ABNT NBR 10569,COM DIAMETRO NOMINAL DE 200MM,INCLUSIVE ANEIS DE BORRACHA.FORNECIMENTO</v>
      </c>
      <c r="C7901" s="519" t="s">
        <v>72540</v>
      </c>
      <c r="D7901" s="519" t="s">
        <v>72543</v>
      </c>
      <c r="I7901" s="519" t="s">
        <v>5</v>
      </c>
      <c r="J7901" s="650">
        <v>260.08999999999997</v>
      </c>
    </row>
    <row r="7902" spans="1:10">
      <c r="A7902" s="519" t="s">
        <v>8119</v>
      </c>
      <c r="B7902" s="519" t="str">
        <f t="shared" si="123"/>
        <v>LUVA DE CORRER PVC-DEFOFO,CONFORME ABNT NBR 10569,COM DIAMETRO NOMINAL DE 200MM,INCLUSIVE ANEIS DE BORRACHA.FORNECIMENTO</v>
      </c>
      <c r="C7902" s="519" t="s">
        <v>72540</v>
      </c>
      <c r="D7902" s="519" t="s">
        <v>72543</v>
      </c>
      <c r="I7902" s="519" t="s">
        <v>5</v>
      </c>
      <c r="J7902" s="650">
        <v>260.08999999999997</v>
      </c>
    </row>
    <row r="7903" spans="1:10">
      <c r="A7903" s="519" t="s">
        <v>8120</v>
      </c>
      <c r="B7903" s="519" t="str">
        <f t="shared" si="123"/>
        <v>LUVA DE CORRER PVC-DEFOFO,CONFORME ABNT NBR 10569,COM DIAMETRO NOMINAL DE 250MM,INCLUSIVE ANEIS DE BORRACHA.FORNECIMENTO</v>
      </c>
      <c r="C7903" s="519" t="s">
        <v>72540</v>
      </c>
      <c r="D7903" s="519" t="s">
        <v>72544</v>
      </c>
      <c r="I7903" s="519" t="s">
        <v>5</v>
      </c>
      <c r="J7903" s="650">
        <v>473.75</v>
      </c>
    </row>
    <row r="7904" spans="1:10">
      <c r="A7904" s="519" t="s">
        <v>8121</v>
      </c>
      <c r="B7904" s="519" t="str">
        <f t="shared" si="123"/>
        <v>LUVA DE CORRER PVC-DEFOFO,CONFORME ABNT NBR 10569,COM DIAMETRO NOMINAL DE 250MM,INCLUSIVE ANEIS DE BORRACHA.FORNECIMENTO</v>
      </c>
      <c r="C7904" s="519" t="s">
        <v>72540</v>
      </c>
      <c r="D7904" s="519" t="s">
        <v>72544</v>
      </c>
      <c r="I7904" s="519" t="s">
        <v>5</v>
      </c>
      <c r="J7904" s="650">
        <v>473.75</v>
      </c>
    </row>
    <row r="7905" spans="1:10">
      <c r="A7905" s="519" t="s">
        <v>8122</v>
      </c>
      <c r="B7905" s="519" t="str">
        <f t="shared" si="123"/>
        <v>LUVA DE CORRER PVC-DEFOFO,CONFORME ABNT NBR 10569,COM DIAMETRO NOMINAL DE 300MM,INCLUSIVE ANEIS DE BORRACHA.FORNECIMENTO</v>
      </c>
      <c r="C7905" s="519" t="s">
        <v>72540</v>
      </c>
      <c r="D7905" s="519" t="s">
        <v>72545</v>
      </c>
      <c r="I7905" s="519" t="s">
        <v>5</v>
      </c>
      <c r="J7905" s="650">
        <v>650.23</v>
      </c>
    </row>
    <row r="7906" spans="1:10">
      <c r="A7906" s="519" t="s">
        <v>8123</v>
      </c>
      <c r="B7906" s="519" t="str">
        <f t="shared" si="123"/>
        <v>LUVA DE CORRER PVC-DEFOFO,CONFORME ABNT NBR 10569,COM DIAMETRO NOMINAL DE 300MM,INCLUSIVE ANEIS DE BORRACHA.FORNECIMENTO</v>
      </c>
      <c r="C7906" s="519" t="s">
        <v>72540</v>
      </c>
      <c r="D7906" s="519" t="s">
        <v>72545</v>
      </c>
      <c r="I7906" s="519" t="s">
        <v>5</v>
      </c>
      <c r="J7906" s="650">
        <v>650.23</v>
      </c>
    </row>
    <row r="7907" spans="1:10">
      <c r="A7907" s="519" t="s">
        <v>8124</v>
      </c>
      <c r="B7907" s="519" t="str">
        <f t="shared" si="123"/>
        <v>TUBO DE PVC RIGIDO,ROSQUEAVEL,PARA AGUA FRIA,COM DIAMETRO DE 1/2".FORNECIMENTO</v>
      </c>
      <c r="C7907" s="519" t="s">
        <v>36758</v>
      </c>
      <c r="D7907" s="519" t="s">
        <v>36759</v>
      </c>
      <c r="I7907" s="519" t="s">
        <v>36</v>
      </c>
      <c r="J7907" s="650">
        <v>7.96</v>
      </c>
    </row>
    <row r="7908" spans="1:10">
      <c r="A7908" s="519" t="s">
        <v>8125</v>
      </c>
      <c r="B7908" s="519" t="str">
        <f t="shared" si="123"/>
        <v>TUBO DE PVC RIGIDO,ROSQUEAVEL,PARA AGUA FRIA,COM DIAMETRO DE 1/2".FORNECIMENTO</v>
      </c>
      <c r="C7908" s="519" t="s">
        <v>36758</v>
      </c>
      <c r="D7908" s="519" t="s">
        <v>36759</v>
      </c>
      <c r="I7908" s="519" t="s">
        <v>36</v>
      </c>
      <c r="J7908" s="650">
        <v>7.96</v>
      </c>
    </row>
    <row r="7909" spans="1:10">
      <c r="A7909" s="519" t="s">
        <v>8126</v>
      </c>
      <c r="B7909" s="519" t="str">
        <f t="shared" si="123"/>
        <v>TUBO DE PVC RIGIDO,ROSQUEAVEL,PARA AGUA FRIA,COM DIAMETRO DE 3/4".FORNECIMENTO</v>
      </c>
      <c r="C7909" s="519" t="s">
        <v>36758</v>
      </c>
      <c r="D7909" s="519" t="s">
        <v>36760</v>
      </c>
      <c r="I7909" s="519" t="s">
        <v>36</v>
      </c>
      <c r="J7909" s="650">
        <v>12.09</v>
      </c>
    </row>
    <row r="7910" spans="1:10">
      <c r="A7910" s="519" t="s">
        <v>8127</v>
      </c>
      <c r="B7910" s="519" t="str">
        <f t="shared" si="123"/>
        <v>TUBO DE PVC RIGIDO,ROSQUEAVEL,PARA AGUA FRIA,COM DIAMETRO DE 3/4".FORNECIMENTO</v>
      </c>
      <c r="C7910" s="519" t="s">
        <v>36758</v>
      </c>
      <c r="D7910" s="519" t="s">
        <v>36760</v>
      </c>
      <c r="I7910" s="519" t="s">
        <v>36</v>
      </c>
      <c r="J7910" s="650">
        <v>12.09</v>
      </c>
    </row>
    <row r="7911" spans="1:10">
      <c r="A7911" s="519" t="s">
        <v>8128</v>
      </c>
      <c r="B7911" s="519" t="str">
        <f t="shared" si="123"/>
        <v>TUBO DE PVC RIGIDO,ROSQUEAVEL,PARA AGUA FRIA,COM DIAMETRO DE 1".FORNECIMENTO</v>
      </c>
      <c r="C7911" s="519" t="s">
        <v>36758</v>
      </c>
      <c r="D7911" s="519" t="s">
        <v>36761</v>
      </c>
      <c r="I7911" s="519" t="s">
        <v>36</v>
      </c>
      <c r="J7911" s="650">
        <v>21.87</v>
      </c>
    </row>
    <row r="7912" spans="1:10">
      <c r="A7912" s="519" t="s">
        <v>8129</v>
      </c>
      <c r="B7912" s="519" t="str">
        <f t="shared" si="123"/>
        <v>TUBO DE PVC RIGIDO,ROSQUEAVEL,PARA AGUA FRIA,COM DIAMETRO DE 1".FORNECIMENTO</v>
      </c>
      <c r="C7912" s="519" t="s">
        <v>36758</v>
      </c>
      <c r="D7912" s="519" t="s">
        <v>36761</v>
      </c>
      <c r="I7912" s="519" t="s">
        <v>36</v>
      </c>
      <c r="J7912" s="650">
        <v>21.87</v>
      </c>
    </row>
    <row r="7913" spans="1:10">
      <c r="A7913" s="519" t="s">
        <v>8130</v>
      </c>
      <c r="B7913" s="519" t="str">
        <f t="shared" si="123"/>
        <v>TUBO DE PVC RIGIDO,ROSQUEAVEL,PARA AGUA FRIA,COM DIAMETRO DE 1.1/2".FORNECIMENTO</v>
      </c>
      <c r="C7913" s="519" t="s">
        <v>36758</v>
      </c>
      <c r="D7913" s="519" t="s">
        <v>36762</v>
      </c>
      <c r="I7913" s="519" t="s">
        <v>36</v>
      </c>
      <c r="J7913" s="650">
        <v>37.6</v>
      </c>
    </row>
    <row r="7914" spans="1:10">
      <c r="A7914" s="519" t="s">
        <v>8131</v>
      </c>
      <c r="B7914" s="519" t="str">
        <f t="shared" si="123"/>
        <v>TUBO DE PVC RIGIDO,ROSQUEAVEL,PARA AGUA FRIA,COM DIAMETRO DE 1.1/2".FORNECIMENTO</v>
      </c>
      <c r="C7914" s="519" t="s">
        <v>36758</v>
      </c>
      <c r="D7914" s="519" t="s">
        <v>36762</v>
      </c>
      <c r="I7914" s="519" t="s">
        <v>36</v>
      </c>
      <c r="J7914" s="650">
        <v>37.6</v>
      </c>
    </row>
    <row r="7915" spans="1:10">
      <c r="A7915" s="519" t="s">
        <v>8132</v>
      </c>
      <c r="B7915" s="519" t="str">
        <f t="shared" si="123"/>
        <v>TUBO DE PVC RIGIDO ROSQUEAVEL,PARA AGUA FRIA,COM DIAMETRO DE 2".FORNECIMENTO</v>
      </c>
      <c r="C7915" s="519" t="s">
        <v>36763</v>
      </c>
      <c r="D7915" s="519" t="s">
        <v>36764</v>
      </c>
      <c r="I7915" s="519" t="s">
        <v>36</v>
      </c>
      <c r="J7915" s="650">
        <v>40.06</v>
      </c>
    </row>
    <row r="7916" spans="1:10">
      <c r="A7916" s="519" t="s">
        <v>8133</v>
      </c>
      <c r="B7916" s="519" t="str">
        <f t="shared" si="123"/>
        <v>TUBO DE PVC RIGIDO ROSQUEAVEL,PARA AGUA FRIA,COM DIAMETRO DE 2".FORNECIMENTO</v>
      </c>
      <c r="C7916" s="519" t="s">
        <v>36763</v>
      </c>
      <c r="D7916" s="519" t="s">
        <v>36764</v>
      </c>
      <c r="I7916" s="519" t="s">
        <v>36</v>
      </c>
      <c r="J7916" s="650">
        <v>40.06</v>
      </c>
    </row>
    <row r="7917" spans="1:10">
      <c r="A7917" s="519" t="s">
        <v>8134</v>
      </c>
      <c r="B7917" s="519" t="str">
        <f t="shared" si="123"/>
        <v>TUBO DE PVC RIGIDO,ROSQUEAVEL,PARA AGUA FRIA,COM DIAMETRO DE 3".FORNECIMENTO</v>
      </c>
      <c r="C7917" s="519" t="s">
        <v>36758</v>
      </c>
      <c r="D7917" s="519" t="s">
        <v>36765</v>
      </c>
      <c r="I7917" s="519" t="s">
        <v>36</v>
      </c>
      <c r="J7917" s="650">
        <v>89.5</v>
      </c>
    </row>
    <row r="7918" spans="1:10">
      <c r="A7918" s="519" t="s">
        <v>8135</v>
      </c>
      <c r="B7918" s="519" t="str">
        <f t="shared" si="123"/>
        <v>TUBO DE PVC RIGIDO,ROSQUEAVEL,PARA AGUA FRIA,COM DIAMETRO DE 3".FORNECIMENTO</v>
      </c>
      <c r="C7918" s="519" t="s">
        <v>36758</v>
      </c>
      <c r="D7918" s="519" t="s">
        <v>36765</v>
      </c>
      <c r="I7918" s="519" t="s">
        <v>36</v>
      </c>
      <c r="J7918" s="650">
        <v>89.5</v>
      </c>
    </row>
    <row r="7919" spans="1:10">
      <c r="A7919" s="519" t="s">
        <v>8136</v>
      </c>
      <c r="B7919" s="519" t="str">
        <f t="shared" si="123"/>
        <v>TUBO DE PVC RIGIDO ROSQUEAVEL,PARA AGUA FRIA,COM DIAMETRO DE 4".FORNECIMENTO</v>
      </c>
      <c r="C7919" s="519" t="s">
        <v>36763</v>
      </c>
      <c r="D7919" s="519" t="s">
        <v>36766</v>
      </c>
      <c r="I7919" s="519" t="s">
        <v>36</v>
      </c>
      <c r="J7919" s="650">
        <v>107.54</v>
      </c>
    </row>
    <row r="7920" spans="1:10">
      <c r="A7920" s="519" t="s">
        <v>8137</v>
      </c>
      <c r="B7920" s="519" t="str">
        <f t="shared" si="123"/>
        <v>TUBO DE PVC RIGIDO ROSQUEAVEL,PARA AGUA FRIA,COM DIAMETRO DE 4".FORNECIMENTO</v>
      </c>
      <c r="C7920" s="519" t="s">
        <v>36763</v>
      </c>
      <c r="D7920" s="519" t="s">
        <v>36766</v>
      </c>
      <c r="I7920" s="519" t="s">
        <v>36</v>
      </c>
      <c r="J7920" s="650">
        <v>107.54</v>
      </c>
    </row>
    <row r="7921" spans="1:10">
      <c r="A7921" s="519" t="s">
        <v>8138</v>
      </c>
      <c r="B7921" s="519" t="str">
        <f t="shared" si="123"/>
        <v>TUBO DE PVC RIGIDO SOLDAVEL,PARA AGUA FRIA, COM DIAMETRO DE20MM.FORNECIMENTO</v>
      </c>
      <c r="C7921" s="519" t="s">
        <v>36767</v>
      </c>
      <c r="D7921" s="519" t="s">
        <v>36768</v>
      </c>
      <c r="I7921" s="519" t="s">
        <v>36</v>
      </c>
      <c r="J7921" s="650">
        <v>3.26</v>
      </c>
    </row>
    <row r="7922" spans="1:10">
      <c r="A7922" s="519" t="s">
        <v>8139</v>
      </c>
      <c r="B7922" s="519" t="str">
        <f t="shared" si="123"/>
        <v>TUBO DE PVC RIGIDO SOLDAVEL,PARA AGUA FRIA, COM DIAMETRO DE20MM.FORNECIMENTO</v>
      </c>
      <c r="C7922" s="519" t="s">
        <v>36767</v>
      </c>
      <c r="D7922" s="519" t="s">
        <v>36768</v>
      </c>
      <c r="I7922" s="519" t="s">
        <v>36</v>
      </c>
      <c r="J7922" s="650">
        <v>3.26</v>
      </c>
    </row>
    <row r="7923" spans="1:10">
      <c r="A7923" s="519" t="s">
        <v>8140</v>
      </c>
      <c r="B7923" s="519" t="str">
        <f t="shared" si="123"/>
        <v>TUBO DE PVC RIGIDO SOLDAVEL,PARA AGUA FRIA, COM DIAMETRO DE25MM.FORNECIMENTO</v>
      </c>
      <c r="C7923" s="519" t="s">
        <v>36767</v>
      </c>
      <c r="D7923" s="519" t="s">
        <v>36769</v>
      </c>
      <c r="I7923" s="519" t="s">
        <v>36</v>
      </c>
      <c r="J7923" s="650">
        <v>3.81</v>
      </c>
    </row>
    <row r="7924" spans="1:10">
      <c r="A7924" s="519" t="s">
        <v>8141</v>
      </c>
      <c r="B7924" s="519" t="str">
        <f t="shared" si="123"/>
        <v>TUBO DE PVC RIGIDO SOLDAVEL,PARA AGUA FRIA, COM DIAMETRO DE25MM.FORNECIMENTO</v>
      </c>
      <c r="C7924" s="519" t="s">
        <v>36767</v>
      </c>
      <c r="D7924" s="519" t="s">
        <v>36769</v>
      </c>
      <c r="I7924" s="519" t="s">
        <v>36</v>
      </c>
      <c r="J7924" s="650">
        <v>3.81</v>
      </c>
    </row>
    <row r="7925" spans="1:10">
      <c r="A7925" s="519" t="s">
        <v>8142</v>
      </c>
      <c r="B7925" s="519" t="str">
        <f t="shared" si="123"/>
        <v>TUBO DE PVC RIGIDO SOLDAVEL,PARA AGUA FRIA, COM DIAMETRO DE32MM.FORNECIMENTO</v>
      </c>
      <c r="C7925" s="519" t="s">
        <v>36767</v>
      </c>
      <c r="D7925" s="519" t="s">
        <v>36770</v>
      </c>
      <c r="I7925" s="519" t="s">
        <v>36</v>
      </c>
      <c r="J7925" s="650">
        <v>9.6999999999999993</v>
      </c>
    </row>
    <row r="7926" spans="1:10">
      <c r="A7926" s="519" t="s">
        <v>8143</v>
      </c>
      <c r="B7926" s="519" t="str">
        <f t="shared" si="123"/>
        <v>TUBO DE PVC RIGIDO SOLDAVEL,PARA AGUA FRIA, COM DIAMETRO DE32MM.FORNECIMENTO</v>
      </c>
      <c r="C7926" s="519" t="s">
        <v>36767</v>
      </c>
      <c r="D7926" s="519" t="s">
        <v>36770</v>
      </c>
      <c r="I7926" s="519" t="s">
        <v>36</v>
      </c>
      <c r="J7926" s="650">
        <v>9.6999999999999993</v>
      </c>
    </row>
    <row r="7927" spans="1:10">
      <c r="A7927" s="519" t="s">
        <v>8144</v>
      </c>
      <c r="B7927" s="519" t="str">
        <f t="shared" si="123"/>
        <v>TUBO DE PVC RIGIDO SOLDAVEL,PARA AGUA FRIA, COM DIAMETRO DE40MM.FORNECIMENTO</v>
      </c>
      <c r="C7927" s="519" t="s">
        <v>36767</v>
      </c>
      <c r="D7927" s="519" t="s">
        <v>36771</v>
      </c>
      <c r="I7927" s="519" t="s">
        <v>36</v>
      </c>
      <c r="J7927" s="650">
        <v>14.81</v>
      </c>
    </row>
    <row r="7928" spans="1:10">
      <c r="A7928" s="519" t="s">
        <v>8145</v>
      </c>
      <c r="B7928" s="519" t="str">
        <f t="shared" si="123"/>
        <v>TUBO DE PVC RIGIDO SOLDAVEL,PARA AGUA FRIA, COM DIAMETRO DE40MM.FORNECIMENTO</v>
      </c>
      <c r="C7928" s="519" t="s">
        <v>36767</v>
      </c>
      <c r="D7928" s="519" t="s">
        <v>36771</v>
      </c>
      <c r="I7928" s="519" t="s">
        <v>36</v>
      </c>
      <c r="J7928" s="650">
        <v>14.81</v>
      </c>
    </row>
    <row r="7929" spans="1:10">
      <c r="A7929" s="519" t="s">
        <v>8146</v>
      </c>
      <c r="B7929" s="519" t="str">
        <f t="shared" si="123"/>
        <v>TUBO DE PVC RIGIDO SOLDAVEL,PARA AGUA FRIA, COM DIAMETRO DE50MM.FORNECIMENTO</v>
      </c>
      <c r="C7929" s="519" t="s">
        <v>36767</v>
      </c>
      <c r="D7929" s="519" t="s">
        <v>36772</v>
      </c>
      <c r="I7929" s="519" t="s">
        <v>36</v>
      </c>
      <c r="J7929" s="650">
        <v>15.65</v>
      </c>
    </row>
    <row r="7930" spans="1:10">
      <c r="A7930" s="519" t="s">
        <v>8147</v>
      </c>
      <c r="B7930" s="519" t="str">
        <f t="shared" si="123"/>
        <v>TUBO DE PVC RIGIDO SOLDAVEL,PARA AGUA FRIA, COM DIAMETRO DE50MM.FORNECIMENTO</v>
      </c>
      <c r="C7930" s="519" t="s">
        <v>36767</v>
      </c>
      <c r="D7930" s="519" t="s">
        <v>36772</v>
      </c>
      <c r="I7930" s="519" t="s">
        <v>36</v>
      </c>
      <c r="J7930" s="650">
        <v>15.65</v>
      </c>
    </row>
    <row r="7931" spans="1:10">
      <c r="A7931" s="519" t="s">
        <v>8148</v>
      </c>
      <c r="B7931" s="519" t="str">
        <f t="shared" si="123"/>
        <v>TUBO DE PVC RIGIDO SOLDAVEL,PARA AGUA FRIA, COM DIAMETRO DE60MM.FORNECIMENTO</v>
      </c>
      <c r="C7931" s="519" t="s">
        <v>36767</v>
      </c>
      <c r="D7931" s="519" t="s">
        <v>36773</v>
      </c>
      <c r="I7931" s="519" t="s">
        <v>36</v>
      </c>
      <c r="J7931" s="650">
        <v>26.41</v>
      </c>
    </row>
    <row r="7932" spans="1:10">
      <c r="A7932" s="519" t="s">
        <v>8149</v>
      </c>
      <c r="B7932" s="519" t="str">
        <f t="shared" si="123"/>
        <v>TUBO DE PVC RIGIDO SOLDAVEL,PARA AGUA FRIA, COM DIAMETRO DE60MM.FORNECIMENTO</v>
      </c>
      <c r="C7932" s="519" t="s">
        <v>36767</v>
      </c>
      <c r="D7932" s="519" t="s">
        <v>36773</v>
      </c>
      <c r="I7932" s="519" t="s">
        <v>36</v>
      </c>
      <c r="J7932" s="650">
        <v>26.41</v>
      </c>
    </row>
    <row r="7933" spans="1:10">
      <c r="A7933" s="519" t="s">
        <v>8150</v>
      </c>
      <c r="B7933" s="519" t="str">
        <f t="shared" si="123"/>
        <v>TUBO DE PVC RIGIDO SOLDAVEL,PARA AGUA FRIA, COM DIAMETRO DE75MM.FORNECIMENTO</v>
      </c>
      <c r="C7933" s="519" t="s">
        <v>36767</v>
      </c>
      <c r="D7933" s="519" t="s">
        <v>36774</v>
      </c>
      <c r="I7933" s="519" t="s">
        <v>36</v>
      </c>
      <c r="J7933" s="650">
        <v>45.26</v>
      </c>
    </row>
    <row r="7934" spans="1:10">
      <c r="A7934" s="519" t="s">
        <v>8151</v>
      </c>
      <c r="B7934" s="519" t="str">
        <f t="shared" si="123"/>
        <v>TUBO DE PVC RIGIDO SOLDAVEL,PARA AGUA FRIA, COM DIAMETRO DE75MM.FORNECIMENTO</v>
      </c>
      <c r="C7934" s="519" t="s">
        <v>36767</v>
      </c>
      <c r="D7934" s="519" t="s">
        <v>36774</v>
      </c>
      <c r="I7934" s="519" t="s">
        <v>36</v>
      </c>
      <c r="J7934" s="650">
        <v>45.26</v>
      </c>
    </row>
    <row r="7935" spans="1:10">
      <c r="A7935" s="519" t="s">
        <v>8152</v>
      </c>
      <c r="B7935" s="519" t="str">
        <f t="shared" si="123"/>
        <v>TUBO DE PVC RIGIDO SOLDAVEL,PARA AGUA FRIA, COM DIAMETRO DE85MM.FORNECIMENTO</v>
      </c>
      <c r="C7935" s="519" t="s">
        <v>36767</v>
      </c>
      <c r="D7935" s="519" t="s">
        <v>36775</v>
      </c>
      <c r="I7935" s="519" t="s">
        <v>36</v>
      </c>
      <c r="J7935" s="650">
        <v>59.76</v>
      </c>
    </row>
    <row r="7936" spans="1:10">
      <c r="A7936" s="519" t="s">
        <v>8153</v>
      </c>
      <c r="B7936" s="519" t="str">
        <f t="shared" si="123"/>
        <v>TUBO DE PVC RIGIDO SOLDAVEL,PARA AGUA FRIA, COM DIAMETRO DE85MM.FORNECIMENTO</v>
      </c>
      <c r="C7936" s="519" t="s">
        <v>36767</v>
      </c>
      <c r="D7936" s="519" t="s">
        <v>36775</v>
      </c>
      <c r="I7936" s="519" t="s">
        <v>36</v>
      </c>
      <c r="J7936" s="650">
        <v>59.76</v>
      </c>
    </row>
    <row r="7937" spans="1:10">
      <c r="A7937" s="519" t="s">
        <v>8154</v>
      </c>
      <c r="B7937" s="519" t="str">
        <f t="shared" si="123"/>
        <v>TUBO DE PVC RIGIDO SOLDAVEL,PARA AGUA FRIA, COM DIAMETRO DE110MM.FORNECIMENTO</v>
      </c>
      <c r="C7937" s="519" t="s">
        <v>36767</v>
      </c>
      <c r="D7937" s="519" t="s">
        <v>36776</v>
      </c>
      <c r="I7937" s="519" t="s">
        <v>36</v>
      </c>
      <c r="J7937" s="650">
        <v>98.79</v>
      </c>
    </row>
    <row r="7938" spans="1:10">
      <c r="A7938" s="519" t="s">
        <v>8155</v>
      </c>
      <c r="B7938" s="519" t="str">
        <f t="shared" si="123"/>
        <v>TUBO DE PVC RIGIDO SOLDAVEL,PARA AGUA FRIA, COM DIAMETRO DE110MM.FORNECIMENTO</v>
      </c>
      <c r="C7938" s="519" t="s">
        <v>36767</v>
      </c>
      <c r="D7938" s="519" t="s">
        <v>36776</v>
      </c>
      <c r="I7938" s="519" t="s">
        <v>36</v>
      </c>
      <c r="J7938" s="650">
        <v>98.79</v>
      </c>
    </row>
    <row r="7939" spans="1:10">
      <c r="A7939" s="519" t="s">
        <v>8156</v>
      </c>
      <c r="B7939" s="519" t="str">
        <f t="shared" si="123"/>
        <v>TUBO PVC,CONFORME ABNT NBR-7362,PARA ESGOTO SANITARIO,COM DIAMETRO NOMINAL DE 100MM,INCLUSIVE ANEL DE BORRACHA.FORNECIMENTO</v>
      </c>
      <c r="C7939" s="519" t="s">
        <v>72546</v>
      </c>
      <c r="D7939" s="519" t="s">
        <v>72490</v>
      </c>
      <c r="E7939" s="519" t="s">
        <v>33282</v>
      </c>
      <c r="I7939" s="519" t="s">
        <v>36</v>
      </c>
      <c r="J7939" s="650">
        <v>51.9</v>
      </c>
    </row>
    <row r="7940" spans="1:10">
      <c r="A7940" s="519" t="s">
        <v>8157</v>
      </c>
      <c r="B7940" s="519" t="str">
        <f t="shared" si="123"/>
        <v>TUBO PVC,CONFORME ABNT NBR-7362,PARA ESGOTO SANITARIO,COM DIAMETRO NOMINAL DE 100MM,INCLUSIVE ANEL DE BORRACHA.FORNECIMENTO</v>
      </c>
      <c r="C7940" s="519" t="s">
        <v>72546</v>
      </c>
      <c r="D7940" s="519" t="s">
        <v>72490</v>
      </c>
      <c r="E7940" s="519" t="s">
        <v>33282</v>
      </c>
      <c r="I7940" s="519" t="s">
        <v>36</v>
      </c>
      <c r="J7940" s="650">
        <v>51.9</v>
      </c>
    </row>
    <row r="7941" spans="1:10">
      <c r="A7941" s="519" t="s">
        <v>8158</v>
      </c>
      <c r="B7941" s="519" t="str">
        <f t="shared" si="123"/>
        <v>TUBO PVC,CONFORME ABNT NBR-7362,PARA ESGOTO SANITARIO,COM DIAMETRO NOMINAL DE 150MM,INCLUSIVE ANEL DE BORRACHA.FORNECIMENTO</v>
      </c>
      <c r="C7941" s="519" t="s">
        <v>72546</v>
      </c>
      <c r="D7941" s="519" t="s">
        <v>72547</v>
      </c>
      <c r="E7941" s="519" t="s">
        <v>33282</v>
      </c>
      <c r="I7941" s="519" t="s">
        <v>36</v>
      </c>
      <c r="J7941" s="650">
        <v>105.42</v>
      </c>
    </row>
    <row r="7942" spans="1:10">
      <c r="A7942" s="519" t="s">
        <v>8159</v>
      </c>
      <c r="B7942" s="519" t="str">
        <f t="shared" si="123"/>
        <v>TUBO PVC,CONFORME ABNT NBR-7362,PARA ESGOTO SANITARIO,COM DIAMETRO NOMINAL DE 150MM,INCLUSIVE ANEL DE BORRACHA.FORNECIMENTO</v>
      </c>
      <c r="C7942" s="519" t="s">
        <v>72546</v>
      </c>
      <c r="D7942" s="519" t="s">
        <v>72547</v>
      </c>
      <c r="E7942" s="519" t="s">
        <v>33282</v>
      </c>
      <c r="I7942" s="519" t="s">
        <v>36</v>
      </c>
      <c r="J7942" s="650">
        <v>105.42</v>
      </c>
    </row>
    <row r="7943" spans="1:10">
      <c r="A7943" s="519" t="s">
        <v>8160</v>
      </c>
      <c r="B7943" s="519" t="str">
        <f t="shared" si="123"/>
        <v>TUBO PVC,CONFORME ABNT NBR-7362,PARA ESGOTO SANITARIO,COM DIAMETRO NOMINAL DE 200MM,INCLUSIVE ANEL DE BORRACHA.FORNECIMENTO</v>
      </c>
      <c r="C7943" s="519" t="s">
        <v>72546</v>
      </c>
      <c r="D7943" s="519" t="s">
        <v>72548</v>
      </c>
      <c r="E7943" s="519" t="s">
        <v>33282</v>
      </c>
      <c r="I7943" s="519" t="s">
        <v>36</v>
      </c>
      <c r="J7943" s="650">
        <v>171.63</v>
      </c>
    </row>
    <row r="7944" spans="1:10">
      <c r="A7944" s="519" t="s">
        <v>8161</v>
      </c>
      <c r="B7944" s="519" t="str">
        <f t="shared" ref="B7944:B8007" si="124">C7944&amp;D7944&amp;E7944&amp;F7944&amp;G7944&amp;H7944</f>
        <v>TUBO PVC,CONFORME ABNT NBR-7362,PARA ESGOTO SANITARIO,COM DIAMETRO NOMINAL DE 200MM,INCLUSIVE ANEL DE BORRACHA.FORNECIMENTO</v>
      </c>
      <c r="C7944" s="519" t="s">
        <v>72546</v>
      </c>
      <c r="D7944" s="519" t="s">
        <v>72548</v>
      </c>
      <c r="E7944" s="519" t="s">
        <v>33282</v>
      </c>
      <c r="I7944" s="519" t="s">
        <v>36</v>
      </c>
      <c r="J7944" s="650">
        <v>171.63</v>
      </c>
    </row>
    <row r="7945" spans="1:10">
      <c r="A7945" s="519" t="s">
        <v>8162</v>
      </c>
      <c r="B7945" s="519" t="str">
        <f t="shared" si="124"/>
        <v>TUBO PVC,CONFORME ABNT NBR-7362,PARA ESGOTO SANITARIO,COM DIAMETRO NOMINAL DE 250MM,INCLUSIVE ANEL DE BORRACHA.FORNECIMENTO</v>
      </c>
      <c r="C7945" s="519" t="s">
        <v>72546</v>
      </c>
      <c r="D7945" s="519" t="s">
        <v>72549</v>
      </c>
      <c r="E7945" s="519" t="s">
        <v>33282</v>
      </c>
      <c r="I7945" s="519" t="s">
        <v>36</v>
      </c>
      <c r="J7945" s="650">
        <v>272.95</v>
      </c>
    </row>
    <row r="7946" spans="1:10">
      <c r="A7946" s="519" t="s">
        <v>8163</v>
      </c>
      <c r="B7946" s="519" t="str">
        <f t="shared" si="124"/>
        <v>TUBO PVC,CONFORME ABNT NBR-7362,PARA ESGOTO SANITARIO,COM DIAMETRO NOMINAL DE 250MM,INCLUSIVE ANEL DE BORRACHA.FORNECIMENTO</v>
      </c>
      <c r="C7946" s="519" t="s">
        <v>72546</v>
      </c>
      <c r="D7946" s="519" t="s">
        <v>72549</v>
      </c>
      <c r="E7946" s="519" t="s">
        <v>33282</v>
      </c>
      <c r="I7946" s="519" t="s">
        <v>36</v>
      </c>
      <c r="J7946" s="650">
        <v>272.95</v>
      </c>
    </row>
    <row r="7947" spans="1:10">
      <c r="A7947" s="519" t="s">
        <v>8164</v>
      </c>
      <c r="B7947" s="519" t="str">
        <f t="shared" si="124"/>
        <v>TUBO PVC,CONFORME ABNT NBR-7362,PARA ESGOTO SANITARIO,COM DIAMETRO NOMINAL DE 300MM,INCLUSIVE ANEL DE BORRACHA.FORNECIMENTO</v>
      </c>
      <c r="C7947" s="519" t="s">
        <v>72546</v>
      </c>
      <c r="D7947" s="519" t="s">
        <v>72550</v>
      </c>
      <c r="E7947" s="519" t="s">
        <v>33282</v>
      </c>
      <c r="I7947" s="519" t="s">
        <v>36</v>
      </c>
      <c r="J7947" s="650">
        <v>431.57</v>
      </c>
    </row>
    <row r="7948" spans="1:10">
      <c r="A7948" s="519" t="s">
        <v>8165</v>
      </c>
      <c r="B7948" s="519" t="str">
        <f t="shared" si="124"/>
        <v>TUBO PVC,CONFORME ABNT NBR-7362,PARA ESGOTO SANITARIO,COM DIAMETRO NOMINAL DE 300MM,INCLUSIVE ANEL DE BORRACHA.FORNECIMENTO</v>
      </c>
      <c r="C7948" s="519" t="s">
        <v>72546</v>
      </c>
      <c r="D7948" s="519" t="s">
        <v>72550</v>
      </c>
      <c r="E7948" s="519" t="s">
        <v>33282</v>
      </c>
      <c r="I7948" s="519" t="s">
        <v>36</v>
      </c>
      <c r="J7948" s="650">
        <v>431.57</v>
      </c>
    </row>
    <row r="7949" spans="1:10">
      <c r="A7949" s="519" t="s">
        <v>8166</v>
      </c>
      <c r="B7949" s="519" t="str">
        <f t="shared" si="124"/>
        <v>TUBO PVC,CONFORME ABNT NBR 7362,PARA ESGOTO SANITARIO,COM DIAMETRO NOMINAL DE 350MM,INCLUSIVE ANEL DE BORRACHA.FORNECIMENTO</v>
      </c>
      <c r="C7949" s="519" t="s">
        <v>72551</v>
      </c>
      <c r="D7949" s="519" t="s">
        <v>72552</v>
      </c>
      <c r="E7949" s="519" t="s">
        <v>33282</v>
      </c>
      <c r="I7949" s="519" t="s">
        <v>36</v>
      </c>
      <c r="J7949" s="650">
        <v>435.51</v>
      </c>
    </row>
    <row r="7950" spans="1:10">
      <c r="A7950" s="519" t="s">
        <v>8167</v>
      </c>
      <c r="B7950" s="519" t="str">
        <f t="shared" si="124"/>
        <v>TUBO PVC,CONFORME ABNT NBR 7362,PARA ESGOTO SANITARIO,COM DIAMETRO NOMINAL DE 350MM,INCLUSIVE ANEL DE BORRACHA.FORNECIMENTO</v>
      </c>
      <c r="C7950" s="519" t="s">
        <v>72551</v>
      </c>
      <c r="D7950" s="519" t="s">
        <v>72552</v>
      </c>
      <c r="E7950" s="519" t="s">
        <v>33282</v>
      </c>
      <c r="I7950" s="519" t="s">
        <v>36</v>
      </c>
      <c r="J7950" s="650">
        <v>435.51</v>
      </c>
    </row>
    <row r="7951" spans="1:10">
      <c r="A7951" s="519" t="s">
        <v>8168</v>
      </c>
      <c r="B7951" s="519" t="str">
        <f t="shared" si="124"/>
        <v>TUBO PVC,CONFORME ABNT NBR 7362,PARA ESGOTO SANITARIO,COM DIAMETRO NOMINAL DE 400MM,INCLUSIVE ANEL DE BORRACHA.FORNECIMENTO</v>
      </c>
      <c r="C7951" s="519" t="s">
        <v>72551</v>
      </c>
      <c r="D7951" s="519" t="s">
        <v>72553</v>
      </c>
      <c r="E7951" s="519" t="s">
        <v>33282</v>
      </c>
      <c r="I7951" s="519" t="s">
        <v>36</v>
      </c>
      <c r="J7951" s="650">
        <v>564.09</v>
      </c>
    </row>
    <row r="7952" spans="1:10">
      <c r="A7952" s="519" t="s">
        <v>8169</v>
      </c>
      <c r="B7952" s="519" t="str">
        <f t="shared" si="124"/>
        <v>TUBO PVC,CONFORME ABNT NBR 7362,PARA ESGOTO SANITARIO,COM DIAMETRO NOMINAL DE 400MM,INCLUSIVE ANEL DE BORRACHA.FORNECIMENTO</v>
      </c>
      <c r="C7952" s="519" t="s">
        <v>72551</v>
      </c>
      <c r="D7952" s="519" t="s">
        <v>72553</v>
      </c>
      <c r="E7952" s="519" t="s">
        <v>33282</v>
      </c>
      <c r="I7952" s="519" t="s">
        <v>36</v>
      </c>
      <c r="J7952" s="650">
        <v>564.09</v>
      </c>
    </row>
    <row r="7953" spans="1:10">
      <c r="A7953" s="519" t="s">
        <v>8170</v>
      </c>
      <c r="B7953" s="519" t="str">
        <f t="shared" si="124"/>
        <v>CURVA DE PVC PARA REDE DE ESGOTO,CONFORME ABNT NBR 10569,DE45º,PB,COM DIAMETRO NOMINAL DE 100MM,INCLUSIVE ANEL DE BORRACHA.FORNECIMENTO</v>
      </c>
      <c r="C7953" s="519" t="s">
        <v>72554</v>
      </c>
      <c r="D7953" s="519" t="s">
        <v>72555</v>
      </c>
      <c r="E7953" s="519" t="s">
        <v>72556</v>
      </c>
      <c r="I7953" s="519" t="s">
        <v>5</v>
      </c>
      <c r="J7953" s="650">
        <v>44.26</v>
      </c>
    </row>
    <row r="7954" spans="1:10">
      <c r="A7954" s="519" t="s">
        <v>8171</v>
      </c>
      <c r="B7954" s="519" t="str">
        <f t="shared" si="124"/>
        <v>CURVA DE PVC PARA REDE DE ESGOTO,CONFORME ABNT NBR 10569,DE45º,PB,COM DIAMETRO NOMINAL DE 100MM,INCLUSIVE ANEL DE BORRACHA.FORNECIMENTO</v>
      </c>
      <c r="C7954" s="519" t="s">
        <v>72554</v>
      </c>
      <c r="D7954" s="519" t="s">
        <v>72555</v>
      </c>
      <c r="E7954" s="519" t="s">
        <v>72556</v>
      </c>
      <c r="I7954" s="519" t="s">
        <v>5</v>
      </c>
      <c r="J7954" s="650">
        <v>44.26</v>
      </c>
    </row>
    <row r="7955" spans="1:10">
      <c r="A7955" s="519" t="s">
        <v>8172</v>
      </c>
      <c r="B7955" s="519" t="str">
        <f t="shared" si="124"/>
        <v>CURVA DE PVC PARA REDE DE ESGOTO,CONFORME ABNT NBR 10569,DE45º,PB,COM DIAMETRO NOMINAL DE 150MM,INCLUSIVE ANEL DE BORRACHA.FORNECIMENTO</v>
      </c>
      <c r="C7955" s="519" t="s">
        <v>72554</v>
      </c>
      <c r="D7955" s="519" t="s">
        <v>72557</v>
      </c>
      <c r="E7955" s="519" t="s">
        <v>72556</v>
      </c>
      <c r="I7955" s="519" t="s">
        <v>5</v>
      </c>
      <c r="J7955" s="650">
        <v>163.18</v>
      </c>
    </row>
    <row r="7956" spans="1:10">
      <c r="A7956" s="519" t="s">
        <v>8173</v>
      </c>
      <c r="B7956" s="519" t="str">
        <f t="shared" si="124"/>
        <v>CURVA DE PVC PARA REDE DE ESGOTO,CONFORME ABNT NBR 10569,DE45º,PB,COM DIAMETRO NOMINAL DE 150MM,INCLUSIVE ANEL DE BORRACHA.FORNECIMENTO</v>
      </c>
      <c r="C7956" s="519" t="s">
        <v>72554</v>
      </c>
      <c r="D7956" s="519" t="s">
        <v>72557</v>
      </c>
      <c r="E7956" s="519" t="s">
        <v>72556</v>
      </c>
      <c r="I7956" s="519" t="s">
        <v>5</v>
      </c>
      <c r="J7956" s="650">
        <v>163.18</v>
      </c>
    </row>
    <row r="7957" spans="1:10">
      <c r="A7957" s="519" t="s">
        <v>8174</v>
      </c>
      <c r="B7957" s="519" t="str">
        <f t="shared" si="124"/>
        <v>CURVA DE PVC PARA REDE DE ESGOTO,CONFORME ABNT NBR 10569,DE90º,PB,COM DIAMETRO NOMINAL DE 100MM,INCLUSIVE ANEL DE BORRACHA.FORNECIMENTO</v>
      </c>
      <c r="C7957" s="519" t="s">
        <v>72554</v>
      </c>
      <c r="D7957" s="519" t="s">
        <v>72558</v>
      </c>
      <c r="E7957" s="519" t="s">
        <v>72556</v>
      </c>
      <c r="I7957" s="519" t="s">
        <v>5</v>
      </c>
      <c r="J7957" s="650">
        <v>32.409999999999997</v>
      </c>
    </row>
    <row r="7958" spans="1:10">
      <c r="A7958" s="519" t="s">
        <v>8175</v>
      </c>
      <c r="B7958" s="519" t="str">
        <f t="shared" si="124"/>
        <v>CURVA DE PVC PARA REDE DE ESGOTO,CONFORME ABNT NBR 10569,DE90º,PB,COM DIAMETRO NOMINAL DE 100MM,INCLUSIVE ANEL DE BORRACHA.FORNECIMENTO</v>
      </c>
      <c r="C7958" s="519" t="s">
        <v>72554</v>
      </c>
      <c r="D7958" s="519" t="s">
        <v>72558</v>
      </c>
      <c r="E7958" s="519" t="s">
        <v>72556</v>
      </c>
      <c r="I7958" s="519" t="s">
        <v>5</v>
      </c>
      <c r="J7958" s="650">
        <v>32.409999999999997</v>
      </c>
    </row>
    <row r="7959" spans="1:10">
      <c r="A7959" s="519" t="s">
        <v>8176</v>
      </c>
      <c r="B7959" s="519" t="str">
        <f t="shared" si="124"/>
        <v>CURVA DE PVC PARA REDE DE ESGOTO,CONFORME ABNT NBR 10569,DE90º,PB,COM DIAMETRO NOMINAL DE 150MM,INCLUSIVE ANEL DE BORRACHA.FORNECIMENTO</v>
      </c>
      <c r="C7959" s="519" t="s">
        <v>72554</v>
      </c>
      <c r="D7959" s="519" t="s">
        <v>72559</v>
      </c>
      <c r="E7959" s="519" t="s">
        <v>72556</v>
      </c>
      <c r="I7959" s="519" t="s">
        <v>5</v>
      </c>
      <c r="J7959" s="650">
        <v>94.45</v>
      </c>
    </row>
    <row r="7960" spans="1:10">
      <c r="A7960" s="519" t="s">
        <v>8177</v>
      </c>
      <c r="B7960" s="519" t="str">
        <f t="shared" si="124"/>
        <v>CURVA DE PVC PARA REDE DE ESGOTO,CONFORME ABNT NBR 10569,DE90º,PB,COM DIAMETRO NOMINAL DE 150MM,INCLUSIVE ANEL DE BORRACHA.FORNECIMENTO</v>
      </c>
      <c r="C7960" s="519" t="s">
        <v>72554</v>
      </c>
      <c r="D7960" s="519" t="s">
        <v>72559</v>
      </c>
      <c r="E7960" s="519" t="s">
        <v>72556</v>
      </c>
      <c r="I7960" s="519" t="s">
        <v>5</v>
      </c>
      <c r="J7960" s="650">
        <v>94.45</v>
      </c>
    </row>
    <row r="7961" spans="1:10">
      <c r="A7961" s="519" t="s">
        <v>8178</v>
      </c>
      <c r="B7961" s="519" t="str">
        <f t="shared" si="124"/>
        <v>JUNCAO DE PVC PARA REDE DE ESGOTO,CONFORME ABNT NBR 10569,DE 45º,BBB,COM DIAMETRO NOMINAL DE 100MM, INCLUSIVE ANEIS DE BORRACHA.FORNECIMENTO</v>
      </c>
      <c r="C7961" s="519" t="s">
        <v>72560</v>
      </c>
      <c r="D7961" s="519" t="s">
        <v>72561</v>
      </c>
      <c r="E7961" s="519" t="s">
        <v>72562</v>
      </c>
      <c r="I7961" s="519" t="s">
        <v>5</v>
      </c>
      <c r="J7961" s="650">
        <v>32.840000000000003</v>
      </c>
    </row>
    <row r="7962" spans="1:10">
      <c r="A7962" s="519" t="s">
        <v>8179</v>
      </c>
      <c r="B7962" s="519" t="str">
        <f t="shared" si="124"/>
        <v>JUNCAO DE PVC PARA REDE DE ESGOTO,CONFORME ABNT NBR 10569,DE 45º,BBB,COM DIAMETRO NOMINAL DE 100MM, INCLUSIVE ANEIS DE BORRACHA.FORNECIMENTO</v>
      </c>
      <c r="C7962" s="519" t="s">
        <v>72560</v>
      </c>
      <c r="D7962" s="519" t="s">
        <v>72561</v>
      </c>
      <c r="E7962" s="519" t="s">
        <v>72562</v>
      </c>
      <c r="I7962" s="519" t="s">
        <v>5</v>
      </c>
      <c r="J7962" s="650">
        <v>32.840000000000003</v>
      </c>
    </row>
    <row r="7963" spans="1:10">
      <c r="A7963" s="519" t="s">
        <v>8180</v>
      </c>
      <c r="B7963" s="519" t="str">
        <f t="shared" si="124"/>
        <v>JUNCAO DE PVC PARA REDE DE ESGOTO,CONFORME ABNT NBR 10569,DE 45º,BBB,COM DIAMETRO NOMINAL DE 150MM,INCLUSIVE ANEIS DE BORRACHA.FORNECIMENTO</v>
      </c>
      <c r="C7963" s="519" t="s">
        <v>72560</v>
      </c>
      <c r="D7963" s="519" t="s">
        <v>72563</v>
      </c>
      <c r="E7963" s="519" t="s">
        <v>72564</v>
      </c>
      <c r="I7963" s="519" t="s">
        <v>5</v>
      </c>
      <c r="J7963" s="650">
        <v>144.74</v>
      </c>
    </row>
    <row r="7964" spans="1:10">
      <c r="A7964" s="519" t="s">
        <v>8181</v>
      </c>
      <c r="B7964" s="519" t="str">
        <f t="shared" si="124"/>
        <v>JUNCAO DE PVC PARA REDE DE ESGOTO,CONFORME ABNT NBR 10569,DE 45º,BBB,COM DIAMETRO NOMINAL DE 150MM,INCLUSIVE ANEIS DE BORRACHA.FORNECIMENTO</v>
      </c>
      <c r="C7964" s="519" t="s">
        <v>72560</v>
      </c>
      <c r="D7964" s="519" t="s">
        <v>72563</v>
      </c>
      <c r="E7964" s="519" t="s">
        <v>72564</v>
      </c>
      <c r="I7964" s="519" t="s">
        <v>5</v>
      </c>
      <c r="J7964" s="650">
        <v>144.74</v>
      </c>
    </row>
    <row r="7965" spans="1:10">
      <c r="A7965" s="519" t="s">
        <v>8182</v>
      </c>
      <c r="B7965" s="519" t="str">
        <f t="shared" si="124"/>
        <v>PLUG DE PVC PARA REDE DE ESGOTO,CONFORME ABNT NBR 10569,COMDIAMETRO NOMINAL DE 100MM. FORNECIMENTO</v>
      </c>
      <c r="C7965" s="519" t="s">
        <v>72565</v>
      </c>
      <c r="D7965" s="519" t="s">
        <v>72566</v>
      </c>
      <c r="I7965" s="519" t="s">
        <v>5</v>
      </c>
      <c r="J7965" s="650">
        <v>4.3600000000000003</v>
      </c>
    </row>
    <row r="7966" spans="1:10">
      <c r="A7966" s="519" t="s">
        <v>8183</v>
      </c>
      <c r="B7966" s="519" t="str">
        <f t="shared" si="124"/>
        <v>PLUG DE PVC PARA REDE DE ESGOTO,CONFORME ABNT NBR 10569,COMDIAMETRO NOMINAL DE 100MM. FORNECIMENTO</v>
      </c>
      <c r="C7966" s="519" t="s">
        <v>72565</v>
      </c>
      <c r="D7966" s="519" t="s">
        <v>72566</v>
      </c>
      <c r="I7966" s="519" t="s">
        <v>5</v>
      </c>
      <c r="J7966" s="650">
        <v>4.3600000000000003</v>
      </c>
    </row>
    <row r="7967" spans="1:10">
      <c r="A7967" s="519" t="s">
        <v>8184</v>
      </c>
      <c r="B7967" s="519" t="str">
        <f t="shared" si="124"/>
        <v>SELIM ELASTICO DE PVC PARA LIGACAO PREDIAL DE REDE DE ESGOTO,CONFORME ABNT NBR 10569,DE 150MMX100MM,INCLUSIVE ANEL DE BORRACHA.FORNECIMENTO</v>
      </c>
      <c r="C7967" s="519" t="s">
        <v>36778</v>
      </c>
      <c r="D7967" s="519" t="s">
        <v>72567</v>
      </c>
      <c r="E7967" s="519" t="s">
        <v>72564</v>
      </c>
      <c r="I7967" s="519" t="s">
        <v>5</v>
      </c>
      <c r="J7967" s="650">
        <v>48.64</v>
      </c>
    </row>
    <row r="7968" spans="1:10">
      <c r="A7968" s="519" t="s">
        <v>8185</v>
      </c>
      <c r="B7968" s="519" t="str">
        <f t="shared" si="124"/>
        <v>SELIM ELASTICO DE PVC PARA LIGACAO PREDIAL DE REDE DE ESGOTO,CONFORME ABNT NBR 10569,DE 150MMX100MM,INCLUSIVE ANEL DE BORRACHA.FORNECIMENTO</v>
      </c>
      <c r="C7968" s="519" t="s">
        <v>36778</v>
      </c>
      <c r="D7968" s="519" t="s">
        <v>72567</v>
      </c>
      <c r="E7968" s="519" t="s">
        <v>72564</v>
      </c>
      <c r="I7968" s="519" t="s">
        <v>5</v>
      </c>
      <c r="J7968" s="650">
        <v>48.64</v>
      </c>
    </row>
    <row r="7969" spans="1:10">
      <c r="A7969" s="519" t="s">
        <v>8186</v>
      </c>
      <c r="B7969" s="519" t="str">
        <f t="shared" si="124"/>
        <v>TIL LIGACAO PREDIAL DE PVC PARA REDE DE ESGOTO,CONFORME ABNT NBR 10569,BBB,COM DIAMETRO NOMINAL DE 100MM,INCLUSIVE ANEIS DE BORRACHA.FORNECIMENTO</v>
      </c>
      <c r="C7969" s="519" t="s">
        <v>72568</v>
      </c>
      <c r="D7969" s="519" t="s">
        <v>72569</v>
      </c>
      <c r="E7969" s="519" t="s">
        <v>72570</v>
      </c>
      <c r="I7969" s="519" t="s">
        <v>5</v>
      </c>
      <c r="J7969" s="650">
        <v>89.46</v>
      </c>
    </row>
    <row r="7970" spans="1:10">
      <c r="A7970" s="519" t="s">
        <v>8187</v>
      </c>
      <c r="B7970" s="519" t="str">
        <f t="shared" si="124"/>
        <v>TIL LIGACAO PREDIAL DE PVC PARA REDE DE ESGOTO,CONFORME ABNT NBR 10569,BBB,COM DIAMETRO NOMINAL DE 100MM,INCLUSIVE ANEIS DE BORRACHA.FORNECIMENTO</v>
      </c>
      <c r="C7970" s="519" t="s">
        <v>72568</v>
      </c>
      <c r="D7970" s="519" t="s">
        <v>72569</v>
      </c>
      <c r="E7970" s="519" t="s">
        <v>72570</v>
      </c>
      <c r="I7970" s="519" t="s">
        <v>5</v>
      </c>
      <c r="J7970" s="650">
        <v>89.46</v>
      </c>
    </row>
    <row r="7971" spans="1:10">
      <c r="A7971" s="519" t="s">
        <v>8188</v>
      </c>
      <c r="B7971" s="519" t="str">
        <f t="shared" si="124"/>
        <v>TAMPAO COMPLETO PARA TIL DE PVC PARA REDE DE ESGOTO,CONFORME ABNT NBR 10569,COM DIAMETRO NOMINAL DE 100MM.FORNECIMENTO</v>
      </c>
      <c r="C7971" s="519" t="s">
        <v>72571</v>
      </c>
      <c r="D7971" s="519" t="s">
        <v>72572</v>
      </c>
      <c r="I7971" s="519" t="s">
        <v>5</v>
      </c>
      <c r="J7971" s="650">
        <v>72.48</v>
      </c>
    </row>
    <row r="7972" spans="1:10">
      <c r="A7972" s="519" t="s">
        <v>8189</v>
      </c>
      <c r="B7972" s="519" t="str">
        <f t="shared" si="124"/>
        <v>TAMPAO COMPLETO PARA TIL DE PVC PARA REDE DE ESGOTO,CONFORME ABNT NBR 10569,COM DIAMETRO NOMINAL DE 100MM.FORNECIMENTO</v>
      </c>
      <c r="C7972" s="519" t="s">
        <v>72571</v>
      </c>
      <c r="D7972" s="519" t="s">
        <v>72572</v>
      </c>
      <c r="I7972" s="519" t="s">
        <v>5</v>
      </c>
      <c r="J7972" s="650">
        <v>72.48</v>
      </c>
    </row>
    <row r="7973" spans="1:10">
      <c r="A7973" s="519" t="s">
        <v>8190</v>
      </c>
      <c r="B7973" s="519" t="str">
        <f t="shared" si="124"/>
        <v>TAMPAO COMPLETO PARA TIL DE PVC PARA REDE DE ESGOTO,CONFORME ABNT NBR 10569,COM DIAMETRO NOMINAL DE 150MM.FORNECIMENTO</v>
      </c>
      <c r="C7973" s="519" t="s">
        <v>72571</v>
      </c>
      <c r="D7973" s="519" t="s">
        <v>72573</v>
      </c>
      <c r="I7973" s="519" t="s">
        <v>5</v>
      </c>
      <c r="J7973" s="650">
        <v>116.86</v>
      </c>
    </row>
    <row r="7974" spans="1:10">
      <c r="A7974" s="519" t="s">
        <v>8191</v>
      </c>
      <c r="B7974" s="519" t="str">
        <f t="shared" si="124"/>
        <v>TAMPAO COMPLETO PARA TIL DE PVC PARA REDE DE ESGOTO,CONFORME ABNT NBR 10569,COM DIAMETRO NOMINAL DE 150MM.FORNECIMENTO</v>
      </c>
      <c r="C7974" s="519" t="s">
        <v>72571</v>
      </c>
      <c r="D7974" s="519" t="s">
        <v>72573</v>
      </c>
      <c r="I7974" s="519" t="s">
        <v>5</v>
      </c>
      <c r="J7974" s="650">
        <v>116.86</v>
      </c>
    </row>
    <row r="7975" spans="1:10">
      <c r="A7975" s="519" t="s">
        <v>8192</v>
      </c>
      <c r="B7975" s="519" t="str">
        <f t="shared" si="124"/>
        <v>TUBO FLEXIVEL ESTRUTURADO DE PVC PARA AGUAS PLUVIAIS,INCLUSIVE JUNTAS,COM DIAMETRO DE 300MM. FORNECIMENTO</v>
      </c>
      <c r="C7975" s="519" t="s">
        <v>36779</v>
      </c>
      <c r="D7975" s="519" t="s">
        <v>36780</v>
      </c>
      <c r="I7975" s="519" t="s">
        <v>36</v>
      </c>
      <c r="J7975" s="650">
        <v>132.44</v>
      </c>
    </row>
    <row r="7976" spans="1:10">
      <c r="A7976" s="519" t="s">
        <v>8193</v>
      </c>
      <c r="B7976" s="519" t="str">
        <f t="shared" si="124"/>
        <v>TUBO FLEXIVEL ESTRUTURADO DE PVC PARA AGUAS PLUVIAIS,INCLUSIVE JUNTAS,COM DIAMETRO DE 300MM. FORNECIMENTO</v>
      </c>
      <c r="C7976" s="519" t="s">
        <v>36779</v>
      </c>
      <c r="D7976" s="519" t="s">
        <v>36780</v>
      </c>
      <c r="I7976" s="519" t="s">
        <v>36</v>
      </c>
      <c r="J7976" s="650">
        <v>132.44</v>
      </c>
    </row>
    <row r="7977" spans="1:10">
      <c r="A7977" s="519" t="s">
        <v>8194</v>
      </c>
      <c r="B7977" s="519" t="str">
        <f t="shared" si="124"/>
        <v>TUBO FLEXIVEL ESTRUTURADO DE PVC,PARA AGUAS PLUVIAIS,INCLUSIVE JUNTAS,COM DIAMETRO DE 400MM. FORNECIMENTO</v>
      </c>
      <c r="C7977" s="519" t="s">
        <v>36781</v>
      </c>
      <c r="D7977" s="519" t="s">
        <v>36782</v>
      </c>
      <c r="I7977" s="519" t="s">
        <v>36</v>
      </c>
      <c r="J7977" s="650">
        <v>175.8</v>
      </c>
    </row>
    <row r="7978" spans="1:10">
      <c r="A7978" s="519" t="s">
        <v>8195</v>
      </c>
      <c r="B7978" s="519" t="str">
        <f t="shared" si="124"/>
        <v>TUBO FLEXIVEL ESTRUTURADO DE PVC,PARA AGUAS PLUVIAIS,INCLUSIVE JUNTAS,COM DIAMETRO DE 400MM. FORNECIMENTO</v>
      </c>
      <c r="C7978" s="519" t="s">
        <v>36781</v>
      </c>
      <c r="D7978" s="519" t="s">
        <v>36782</v>
      </c>
      <c r="I7978" s="519" t="s">
        <v>36</v>
      </c>
      <c r="J7978" s="650">
        <v>175.8</v>
      </c>
    </row>
    <row r="7979" spans="1:10">
      <c r="A7979" s="519" t="s">
        <v>8196</v>
      </c>
      <c r="B7979" s="519" t="str">
        <f t="shared" si="124"/>
        <v>TUBO FLEXIVEL ESTRUTURADO DE PVC,PARA AGUAS PLUVIAIS,INCLUSIVE JUNTAS,COM DIAMETRO DE 500MM. FORNECIMENTO</v>
      </c>
      <c r="C7979" s="519" t="s">
        <v>36781</v>
      </c>
      <c r="D7979" s="519" t="s">
        <v>36783</v>
      </c>
      <c r="I7979" s="519" t="s">
        <v>36</v>
      </c>
      <c r="J7979" s="650">
        <v>273.08999999999997</v>
      </c>
    </row>
    <row r="7980" spans="1:10">
      <c r="A7980" s="519" t="s">
        <v>8197</v>
      </c>
      <c r="B7980" s="519" t="str">
        <f t="shared" si="124"/>
        <v>TUBO FLEXIVEL ESTRUTURADO DE PVC,PARA AGUAS PLUVIAIS,INCLUSIVE JUNTAS,COM DIAMETRO DE 500MM. FORNECIMENTO</v>
      </c>
      <c r="C7980" s="519" t="s">
        <v>36781</v>
      </c>
      <c r="D7980" s="519" t="s">
        <v>36783</v>
      </c>
      <c r="I7980" s="519" t="s">
        <v>36</v>
      </c>
      <c r="J7980" s="650">
        <v>273.08999999999997</v>
      </c>
    </row>
    <row r="7981" spans="1:10">
      <c r="A7981" s="519" t="s">
        <v>8198</v>
      </c>
      <c r="B7981" s="519" t="str">
        <f t="shared" si="124"/>
        <v>TUBO FLEXIVEL ESTRUTURADO DE PVC,PARA AGUAS PLUVIAIS,INCLUSIVE JUNTAS,COM DIAMETRO DE 600MM. FORNECIMENTO</v>
      </c>
      <c r="C7981" s="519" t="s">
        <v>36781</v>
      </c>
      <c r="D7981" s="519" t="s">
        <v>36784</v>
      </c>
      <c r="I7981" s="519" t="s">
        <v>36</v>
      </c>
      <c r="J7981" s="650">
        <v>328.17</v>
      </c>
    </row>
    <row r="7982" spans="1:10">
      <c r="A7982" s="519" t="s">
        <v>8199</v>
      </c>
      <c r="B7982" s="519" t="str">
        <f t="shared" si="124"/>
        <v>TUBO FLEXIVEL ESTRUTURADO DE PVC,PARA AGUAS PLUVIAIS,INCLUSIVE JUNTAS,COM DIAMETRO DE 600MM. FORNECIMENTO</v>
      </c>
      <c r="C7982" s="519" t="s">
        <v>36781</v>
      </c>
      <c r="D7982" s="519" t="s">
        <v>36784</v>
      </c>
      <c r="I7982" s="519" t="s">
        <v>36</v>
      </c>
      <c r="J7982" s="650">
        <v>328.17</v>
      </c>
    </row>
    <row r="7983" spans="1:10">
      <c r="A7983" s="519" t="s">
        <v>8200</v>
      </c>
      <c r="B7983" s="519" t="str">
        <f t="shared" si="124"/>
        <v>TUBO FLEXIVEL ESTRUTURADO DE PVC,PARA AGUAS PLUVIAIS,INCLUSIVE JUNTAS,COM DIAMETRO DE 700MM. FORNECIMENTO</v>
      </c>
      <c r="C7983" s="519" t="s">
        <v>36781</v>
      </c>
      <c r="D7983" s="519" t="s">
        <v>36785</v>
      </c>
      <c r="I7983" s="519" t="s">
        <v>36</v>
      </c>
      <c r="J7983" s="650">
        <v>499.29</v>
      </c>
    </row>
    <row r="7984" spans="1:10">
      <c r="A7984" s="519" t="s">
        <v>8201</v>
      </c>
      <c r="B7984" s="519" t="str">
        <f t="shared" si="124"/>
        <v>TUBO FLEXIVEL ESTRUTURADO DE PVC,PARA AGUAS PLUVIAIS,INCLUSIVE JUNTAS,COM DIAMETRO DE 700MM. FORNECIMENTO</v>
      </c>
      <c r="C7984" s="519" t="s">
        <v>36781</v>
      </c>
      <c r="D7984" s="519" t="s">
        <v>36785</v>
      </c>
      <c r="I7984" s="519" t="s">
        <v>36</v>
      </c>
      <c r="J7984" s="650">
        <v>499.29</v>
      </c>
    </row>
    <row r="7985" spans="1:10">
      <c r="A7985" s="519" t="s">
        <v>8202</v>
      </c>
      <c r="B7985" s="519" t="str">
        <f t="shared" si="124"/>
        <v>TUBO FLEXIVEL ESTRUTURADO DE PVC,PARA AGUAS PLUVIAIS,INCLUSIVE JUNTAS,COM DIAMETRO DE 800MM. FORNECIMENTO</v>
      </c>
      <c r="C7985" s="519" t="s">
        <v>36781</v>
      </c>
      <c r="D7985" s="519" t="s">
        <v>36786</v>
      </c>
      <c r="I7985" s="519" t="s">
        <v>36</v>
      </c>
      <c r="J7985" s="650">
        <v>570.79</v>
      </c>
    </row>
    <row r="7986" spans="1:10">
      <c r="A7986" s="519" t="s">
        <v>8203</v>
      </c>
      <c r="B7986" s="519" t="str">
        <f t="shared" si="124"/>
        <v>TUBO FLEXIVEL ESTRUTURADO DE PVC,PARA AGUAS PLUVIAIS,INCLUSIVE JUNTAS,COM DIAMETRO DE 800MM. FORNECIMENTO</v>
      </c>
      <c r="C7986" s="519" t="s">
        <v>36781</v>
      </c>
      <c r="D7986" s="519" t="s">
        <v>36786</v>
      </c>
      <c r="I7986" s="519" t="s">
        <v>36</v>
      </c>
      <c r="J7986" s="650">
        <v>570.79</v>
      </c>
    </row>
    <row r="7987" spans="1:10">
      <c r="A7987" s="519" t="s">
        <v>8204</v>
      </c>
      <c r="B7987" s="519" t="str">
        <f t="shared" si="124"/>
        <v>TUBO FLEXIVEL ESTRUTURADO DE PVC PARA AGUAS PLUVIAIS,INCLUSIVE JUNTAS,COM DIAMETRO DE 900MM. FORNECIMENTO</v>
      </c>
      <c r="C7987" s="519" t="s">
        <v>36779</v>
      </c>
      <c r="D7987" s="519" t="s">
        <v>36787</v>
      </c>
      <c r="I7987" s="519" t="s">
        <v>36</v>
      </c>
      <c r="J7987" s="650">
        <v>659</v>
      </c>
    </row>
    <row r="7988" spans="1:10">
      <c r="A7988" s="519" t="s">
        <v>8205</v>
      </c>
      <c r="B7988" s="519" t="str">
        <f t="shared" si="124"/>
        <v>TUBO FLEXIVEL ESTRUTURADO DE PVC PARA AGUAS PLUVIAIS,INCLUSIVE JUNTAS,COM DIAMETRO DE 900MM. FORNECIMENTO</v>
      </c>
      <c r="C7988" s="519" t="s">
        <v>36779</v>
      </c>
      <c r="D7988" s="519" t="s">
        <v>36787</v>
      </c>
      <c r="I7988" s="519" t="s">
        <v>36</v>
      </c>
      <c r="J7988" s="650">
        <v>659</v>
      </c>
    </row>
    <row r="7989" spans="1:10">
      <c r="A7989" s="519" t="s">
        <v>8206</v>
      </c>
      <c r="B7989" s="519" t="str">
        <f t="shared" si="124"/>
        <v>TUBO FLEXIVEL ESTRUTURADO DE PVC,PARA AGUAS PLUVIAIS,INCLUSIVE JUNTAS,COM DIAMETRO DE 1000MM. FORNECIMENTO</v>
      </c>
      <c r="C7989" s="519" t="s">
        <v>36781</v>
      </c>
      <c r="D7989" s="519" t="s">
        <v>36788</v>
      </c>
      <c r="I7989" s="519" t="s">
        <v>36</v>
      </c>
      <c r="J7989" s="650">
        <v>931.79</v>
      </c>
    </row>
    <row r="7990" spans="1:10">
      <c r="A7990" s="519" t="s">
        <v>8207</v>
      </c>
      <c r="B7990" s="519" t="str">
        <f t="shared" si="124"/>
        <v>TUBO FLEXIVEL ESTRUTURADO DE PVC,PARA AGUAS PLUVIAIS,INCLUSIVE JUNTAS,COM DIAMETRO DE 1000MM. FORNECIMENTO</v>
      </c>
      <c r="C7990" s="519" t="s">
        <v>36781</v>
      </c>
      <c r="D7990" s="519" t="s">
        <v>36788</v>
      </c>
      <c r="I7990" s="519" t="s">
        <v>36</v>
      </c>
      <c r="J7990" s="650">
        <v>931.79</v>
      </c>
    </row>
    <row r="7991" spans="1:10">
      <c r="A7991" s="519" t="s">
        <v>8208</v>
      </c>
      <c r="B7991" s="519" t="str">
        <f t="shared" si="124"/>
        <v>TUBO FLEXIVEL ESTRUTURADO DE PVC,PARA AGUAS PLUVIAIS,INCLUSIVE JUNTAS,COM DIAMETRO DE 1100MM. FORNECIMENTO</v>
      </c>
      <c r="C7991" s="519" t="s">
        <v>36781</v>
      </c>
      <c r="D7991" s="519" t="s">
        <v>36789</v>
      </c>
      <c r="I7991" s="519" t="s">
        <v>36</v>
      </c>
      <c r="J7991" s="650">
        <v>1061.8900000000001</v>
      </c>
    </row>
    <row r="7992" spans="1:10">
      <c r="A7992" s="519" t="s">
        <v>8209</v>
      </c>
      <c r="B7992" s="519" t="str">
        <f t="shared" si="124"/>
        <v>TUBO FLEXIVEL ESTRUTURADO DE PVC,PARA AGUAS PLUVIAIS,INCLUSIVE JUNTAS,COM DIAMETRO DE 1100MM. FORNECIMENTO</v>
      </c>
      <c r="C7992" s="519" t="s">
        <v>36781</v>
      </c>
      <c r="D7992" s="519" t="s">
        <v>36789</v>
      </c>
      <c r="I7992" s="519" t="s">
        <v>36</v>
      </c>
      <c r="J7992" s="650">
        <v>1061.8900000000001</v>
      </c>
    </row>
    <row r="7993" spans="1:10">
      <c r="A7993" s="519" t="s">
        <v>8210</v>
      </c>
      <c r="B7993" s="519" t="str">
        <f t="shared" si="124"/>
        <v>TUBO FLEXIVEL ESTRUTURADO DE PVC,PARA AGUAS PLUVIAIS,INCLUSIVE JUNTAS,COM DIAMETRO DE 1200MM. FORNECIMENTO</v>
      </c>
      <c r="C7993" s="519" t="s">
        <v>36781</v>
      </c>
      <c r="D7993" s="519" t="s">
        <v>36790</v>
      </c>
      <c r="I7993" s="519" t="s">
        <v>36</v>
      </c>
      <c r="J7993" s="650">
        <v>1158</v>
      </c>
    </row>
    <row r="7994" spans="1:10">
      <c r="A7994" s="519" t="s">
        <v>8211</v>
      </c>
      <c r="B7994" s="519" t="str">
        <f t="shared" si="124"/>
        <v>TUBO FLEXIVEL ESTRUTURADO DE PVC,PARA AGUAS PLUVIAIS,INCLUSIVE JUNTAS,COM DIAMETRO DE 1200MM. FORNECIMENTO</v>
      </c>
      <c r="C7994" s="519" t="s">
        <v>36781</v>
      </c>
      <c r="D7994" s="519" t="s">
        <v>36790</v>
      </c>
      <c r="I7994" s="519" t="s">
        <v>36</v>
      </c>
      <c r="J7994" s="650">
        <v>1158</v>
      </c>
    </row>
    <row r="7995" spans="1:10">
      <c r="A7995" s="519" t="s">
        <v>8212</v>
      </c>
      <c r="B7995" s="519" t="str">
        <f t="shared" si="124"/>
        <v>TUBO FLEXIVEL ESTRUTURADO DE PVC,PARA AGUAS PLUVIAIS,INCLUSIVE JUNTAS,COM DIAMETRO DE 1500MM. FORNECIMENTO</v>
      </c>
      <c r="C7995" s="519" t="s">
        <v>36781</v>
      </c>
      <c r="D7995" s="519" t="s">
        <v>36791</v>
      </c>
      <c r="I7995" s="519" t="s">
        <v>36</v>
      </c>
      <c r="J7995" s="650">
        <v>1799.11</v>
      </c>
    </row>
    <row r="7996" spans="1:10">
      <c r="A7996" s="519" t="s">
        <v>8213</v>
      </c>
      <c r="B7996" s="519" t="str">
        <f t="shared" si="124"/>
        <v>TUBO FLEXIVEL ESTRUTURADO DE PVC,PARA AGUAS PLUVIAIS,INCLUSIVE JUNTAS,COM DIAMETRO DE 1500MM. FORNECIMENTO</v>
      </c>
      <c r="C7996" s="519" t="s">
        <v>36781</v>
      </c>
      <c r="D7996" s="519" t="s">
        <v>36791</v>
      </c>
      <c r="I7996" s="519" t="s">
        <v>36</v>
      </c>
      <c r="J7996" s="650">
        <v>1799.11</v>
      </c>
    </row>
    <row r="7997" spans="1:10">
      <c r="A7997" s="519" t="s">
        <v>8214</v>
      </c>
      <c r="B7997" s="519" t="str">
        <f t="shared" si="124"/>
        <v>TUBO FLEXIVEL ESTRUTURADO DE PVC,PARA AGUAS PLUVIAIS,INCLUSIVE JUNTAS,COM DIAMETRO DE 1800MM. FORNECIMENTO</v>
      </c>
      <c r="C7997" s="519" t="s">
        <v>36781</v>
      </c>
      <c r="D7997" s="519" t="s">
        <v>36792</v>
      </c>
      <c r="I7997" s="519" t="s">
        <v>36</v>
      </c>
      <c r="J7997" s="650">
        <v>2301.9299999999998</v>
      </c>
    </row>
    <row r="7998" spans="1:10">
      <c r="A7998" s="519" t="s">
        <v>8215</v>
      </c>
      <c r="B7998" s="519" t="str">
        <f t="shared" si="124"/>
        <v>TUBO FLEXIVEL ESTRUTURADO DE PVC,PARA AGUAS PLUVIAIS,INCLUSIVE JUNTAS,COM DIAMETRO DE 1800MM. FORNECIMENTO</v>
      </c>
      <c r="C7998" s="519" t="s">
        <v>36781</v>
      </c>
      <c r="D7998" s="519" t="s">
        <v>36792</v>
      </c>
      <c r="I7998" s="519" t="s">
        <v>36</v>
      </c>
      <c r="J7998" s="650">
        <v>2301.9299999999998</v>
      </c>
    </row>
    <row r="7999" spans="1:10">
      <c r="A7999" s="519" t="s">
        <v>8216</v>
      </c>
      <c r="B7999" s="519" t="str">
        <f t="shared" si="124"/>
        <v>TUBO FLEXIVEL ESTRUTURADO DE PVC,PARA AGUAS PLUVIAIS,INCLUSIVE JUNTAS,COM DIAMETRO DE 2000MM. FORNECIMENTO</v>
      </c>
      <c r="C7999" s="519" t="s">
        <v>36781</v>
      </c>
      <c r="D7999" s="519" t="s">
        <v>36793</v>
      </c>
      <c r="I7999" s="519" t="s">
        <v>36</v>
      </c>
      <c r="J7999" s="650">
        <v>2557.44</v>
      </c>
    </row>
    <row r="8000" spans="1:10">
      <c r="A8000" s="519" t="s">
        <v>8217</v>
      </c>
      <c r="B8000" s="519" t="str">
        <f t="shared" si="124"/>
        <v>TUBO FLEXIVEL ESTRUTURADO DE PVC,PARA AGUAS PLUVIAIS,INCLUSIVE JUNTAS,COM DIAMETRO DE 2000MM. FORNECIMENTO</v>
      </c>
      <c r="C8000" s="519" t="s">
        <v>36781</v>
      </c>
      <c r="D8000" s="519" t="s">
        <v>36793</v>
      </c>
      <c r="I8000" s="519" t="s">
        <v>36</v>
      </c>
      <c r="J8000" s="650">
        <v>2557.44</v>
      </c>
    </row>
    <row r="8001" spans="1:10">
      <c r="A8001" s="519" t="s">
        <v>8218</v>
      </c>
      <c r="B8001" s="519" t="str">
        <f t="shared" si="124"/>
        <v>TUBO FLEXIVEL ESTRUTURADO DE PVC,PARA AGUAS PLUVIAIS,INCLUSIVE JUNTAS,COM DIAMETRO DE 2500MM. FORNECIMENTO</v>
      </c>
      <c r="C8001" s="519" t="s">
        <v>36781</v>
      </c>
      <c r="D8001" s="519" t="s">
        <v>36794</v>
      </c>
      <c r="I8001" s="519" t="s">
        <v>36</v>
      </c>
      <c r="J8001" s="650">
        <v>4015.49</v>
      </c>
    </row>
    <row r="8002" spans="1:10">
      <c r="A8002" s="519" t="s">
        <v>8219</v>
      </c>
      <c r="B8002" s="519" t="str">
        <f t="shared" si="124"/>
        <v>TUBO FLEXIVEL ESTRUTURADO DE PVC,PARA AGUAS PLUVIAIS,INCLUSIVE JUNTAS,COM DIAMETRO DE 2500MM. FORNECIMENTO</v>
      </c>
      <c r="C8002" s="519" t="s">
        <v>36781</v>
      </c>
      <c r="D8002" s="519" t="s">
        <v>36794</v>
      </c>
      <c r="I8002" s="519" t="s">
        <v>36</v>
      </c>
      <c r="J8002" s="650">
        <v>4015.49</v>
      </c>
    </row>
    <row r="8003" spans="1:10">
      <c r="A8003" s="519" t="s">
        <v>8220</v>
      </c>
      <c r="B8003" s="519" t="str">
        <f t="shared" si="124"/>
        <v>TUBO FLEXIVEL ESTRUTURADO DE PVC,PARA AGUAS PLUVIAIS,INCLUSIVE JUNTAS,COM DIAMETRO DE 3000MM. FORNECIMENTO</v>
      </c>
      <c r="C8003" s="519" t="s">
        <v>36781</v>
      </c>
      <c r="D8003" s="519" t="s">
        <v>36795</v>
      </c>
      <c r="I8003" s="519" t="s">
        <v>36</v>
      </c>
      <c r="J8003" s="650">
        <v>6054.88</v>
      </c>
    </row>
    <row r="8004" spans="1:10">
      <c r="A8004" s="519" t="s">
        <v>8221</v>
      </c>
      <c r="B8004" s="519" t="str">
        <f t="shared" si="124"/>
        <v>TUBO FLEXIVEL ESTRUTURADO DE PVC,PARA AGUAS PLUVIAIS,INCLUSIVE JUNTAS,COM DIAMETRO DE 3000MM. FORNECIMENTO</v>
      </c>
      <c r="C8004" s="519" t="s">
        <v>36781</v>
      </c>
      <c r="D8004" s="519" t="s">
        <v>36795</v>
      </c>
      <c r="I8004" s="519" t="s">
        <v>36</v>
      </c>
      <c r="J8004" s="650">
        <v>6054.88</v>
      </c>
    </row>
    <row r="8005" spans="1:10">
      <c r="A8005" s="519" t="s">
        <v>8222</v>
      </c>
      <c r="B8005" s="519" t="str">
        <f t="shared" si="124"/>
        <v>CURVA DE 45° DE PVC-PBA,COM BOLSA DE JUNTA ELASTICA,DIAMETRO NOMINAL 50MM. FORNECIMENTO</v>
      </c>
      <c r="C8005" s="519" t="s">
        <v>36796</v>
      </c>
      <c r="D8005" s="519" t="s">
        <v>36797</v>
      </c>
      <c r="I8005" s="519" t="s">
        <v>5</v>
      </c>
      <c r="J8005" s="650">
        <v>23.71</v>
      </c>
    </row>
    <row r="8006" spans="1:10">
      <c r="A8006" s="519" t="s">
        <v>8223</v>
      </c>
      <c r="B8006" s="519" t="str">
        <f t="shared" si="124"/>
        <v>CURVA DE 45° DE PVC-PBA,COM BOLSA DE JUNTA ELASTICA,DIAMETRO NOMINAL 50MM. FORNECIMENTO</v>
      </c>
      <c r="C8006" s="519" t="s">
        <v>36796</v>
      </c>
      <c r="D8006" s="519" t="s">
        <v>36797</v>
      </c>
      <c r="I8006" s="519" t="s">
        <v>5</v>
      </c>
      <c r="J8006" s="650">
        <v>23.71</v>
      </c>
    </row>
    <row r="8007" spans="1:10">
      <c r="A8007" s="519" t="s">
        <v>8224</v>
      </c>
      <c r="B8007" s="519" t="str">
        <f t="shared" si="124"/>
        <v>CURVA DE 45° DE PVC-PBA,COM BOLSA DE JUNTA ELASTICA,DIAMETRO NOMINAL 75MM. FORNECIMENTO</v>
      </c>
      <c r="C8007" s="519" t="s">
        <v>36796</v>
      </c>
      <c r="D8007" s="519" t="s">
        <v>36798</v>
      </c>
      <c r="I8007" s="519" t="s">
        <v>5</v>
      </c>
      <c r="J8007" s="650">
        <v>49.54</v>
      </c>
    </row>
    <row r="8008" spans="1:10">
      <c r="A8008" s="519" t="s">
        <v>8225</v>
      </c>
      <c r="B8008" s="519" t="str">
        <f t="shared" ref="B8008:B8071" si="125">C8008&amp;D8008&amp;E8008&amp;F8008&amp;G8008&amp;H8008</f>
        <v>CURVA DE 45° DE PVC-PBA,COM BOLSA DE JUNTA ELASTICA,DIAMETRO NOMINAL 75MM. FORNECIMENTO</v>
      </c>
      <c r="C8008" s="519" t="s">
        <v>36796</v>
      </c>
      <c r="D8008" s="519" t="s">
        <v>36798</v>
      </c>
      <c r="I8008" s="519" t="s">
        <v>5</v>
      </c>
      <c r="J8008" s="650">
        <v>49.54</v>
      </c>
    </row>
    <row r="8009" spans="1:10">
      <c r="A8009" s="519" t="s">
        <v>8226</v>
      </c>
      <c r="B8009" s="519" t="str">
        <f t="shared" si="125"/>
        <v>CURVA DE 45° DE PVC-PBA,COM BOLSA DE JUNTA ELASTICA,DIAMETRO NOMINAL 100MM. FORNECIMENTO</v>
      </c>
      <c r="C8009" s="519" t="s">
        <v>36796</v>
      </c>
      <c r="D8009" s="519" t="s">
        <v>36799</v>
      </c>
      <c r="I8009" s="519" t="s">
        <v>5</v>
      </c>
      <c r="J8009" s="650">
        <v>97.2</v>
      </c>
    </row>
    <row r="8010" spans="1:10">
      <c r="A8010" s="519" t="s">
        <v>8227</v>
      </c>
      <c r="B8010" s="519" t="str">
        <f t="shared" si="125"/>
        <v>CURVA DE 45° DE PVC-PBA,COM BOLSA DE JUNTA ELASTICA,DIAMETRO NOMINAL 100MM. FORNECIMENTO</v>
      </c>
      <c r="C8010" s="519" t="s">
        <v>36796</v>
      </c>
      <c r="D8010" s="519" t="s">
        <v>36799</v>
      </c>
      <c r="I8010" s="519" t="s">
        <v>5</v>
      </c>
      <c r="J8010" s="650">
        <v>97.2</v>
      </c>
    </row>
    <row r="8011" spans="1:10">
      <c r="A8011" s="519" t="s">
        <v>8228</v>
      </c>
      <c r="B8011" s="519" t="str">
        <f t="shared" si="125"/>
        <v>TE DE PVC-PBA,COM TRES BOLSAS DE JUNTA ELASTICA, DIAMETRO NOMINAL DE 50MM. FORNECIMENTO</v>
      </c>
      <c r="C8011" s="519" t="s">
        <v>36800</v>
      </c>
      <c r="D8011" s="519" t="s">
        <v>36801</v>
      </c>
      <c r="I8011" s="519" t="s">
        <v>5</v>
      </c>
      <c r="J8011" s="650">
        <v>34.450000000000003</v>
      </c>
    </row>
    <row r="8012" spans="1:10">
      <c r="A8012" s="519" t="s">
        <v>8229</v>
      </c>
      <c r="B8012" s="519" t="str">
        <f t="shared" si="125"/>
        <v>TE DE PVC-PBA,COM TRES BOLSAS DE JUNTA ELASTICA, DIAMETRO NOMINAL DE 50MM. FORNECIMENTO</v>
      </c>
      <c r="C8012" s="519" t="s">
        <v>36800</v>
      </c>
      <c r="D8012" s="519" t="s">
        <v>36801</v>
      </c>
      <c r="I8012" s="519" t="s">
        <v>5</v>
      </c>
      <c r="J8012" s="650">
        <v>34.450000000000003</v>
      </c>
    </row>
    <row r="8013" spans="1:10">
      <c r="A8013" s="519" t="s">
        <v>8230</v>
      </c>
      <c r="B8013" s="519" t="str">
        <f t="shared" si="125"/>
        <v>TE DE PVC-PBA,COM TRES BOLSAS DE JUNTA ELASTICA, DIAMETRO NOMINAL DE 75MM. FORNECIMENTO</v>
      </c>
      <c r="C8013" s="519" t="s">
        <v>36800</v>
      </c>
      <c r="D8013" s="519" t="s">
        <v>36802</v>
      </c>
      <c r="I8013" s="519" t="s">
        <v>5</v>
      </c>
      <c r="J8013" s="650">
        <v>87.26</v>
      </c>
    </row>
    <row r="8014" spans="1:10">
      <c r="A8014" s="519" t="s">
        <v>8231</v>
      </c>
      <c r="B8014" s="519" t="str">
        <f t="shared" si="125"/>
        <v>TE DE PVC-PBA,COM TRES BOLSAS DE JUNTA ELASTICA, DIAMETRO NOMINAL DE 75MM. FORNECIMENTO</v>
      </c>
      <c r="C8014" s="519" t="s">
        <v>36800</v>
      </c>
      <c r="D8014" s="519" t="s">
        <v>36802</v>
      </c>
      <c r="I8014" s="519" t="s">
        <v>5</v>
      </c>
      <c r="J8014" s="650">
        <v>87.26</v>
      </c>
    </row>
    <row r="8015" spans="1:10">
      <c r="A8015" s="519" t="s">
        <v>8232</v>
      </c>
      <c r="B8015" s="519" t="str">
        <f t="shared" si="125"/>
        <v>TE DE PVC-PBA,COM TRES BOLSAS DE JUNTA ELASTICA, DIAMETRO NOMINAL DE 100MM. FORNECIMENTO</v>
      </c>
      <c r="C8015" s="519" t="s">
        <v>36800</v>
      </c>
      <c r="D8015" s="519" t="s">
        <v>36803</v>
      </c>
      <c r="I8015" s="519" t="s">
        <v>5</v>
      </c>
      <c r="J8015" s="650">
        <v>154.09</v>
      </c>
    </row>
    <row r="8016" spans="1:10">
      <c r="A8016" s="519" t="s">
        <v>8233</v>
      </c>
      <c r="B8016" s="519" t="str">
        <f t="shared" si="125"/>
        <v>TE DE PVC-PBA,COM TRES BOLSAS DE JUNTA ELASTICA, DIAMETRO NOMINAL DE 100MM. FORNECIMENTO</v>
      </c>
      <c r="C8016" s="519" t="s">
        <v>36800</v>
      </c>
      <c r="D8016" s="519" t="s">
        <v>36803</v>
      </c>
      <c r="I8016" s="519" t="s">
        <v>5</v>
      </c>
      <c r="J8016" s="650">
        <v>154.09</v>
      </c>
    </row>
    <row r="8017" spans="1:10">
      <c r="A8017" s="519" t="s">
        <v>8234</v>
      </c>
      <c r="B8017" s="519" t="str">
        <f t="shared" si="125"/>
        <v>TUBO CERAMICO,PARA JUNTA NAO ELASTICA(EB-5),PARA ESGOTO SANITARIO,COM DIAMETRO DE 100MM. FORNECIMENTO</v>
      </c>
      <c r="C8017" s="519" t="s">
        <v>36804</v>
      </c>
      <c r="D8017" s="519" t="s">
        <v>36805</v>
      </c>
      <c r="I8017" s="519" t="s">
        <v>36</v>
      </c>
      <c r="J8017" s="650">
        <v>18</v>
      </c>
    </row>
    <row r="8018" spans="1:10">
      <c r="A8018" s="519" t="s">
        <v>8235</v>
      </c>
      <c r="B8018" s="519" t="str">
        <f t="shared" si="125"/>
        <v>TUBO CERAMICO,PARA JUNTA NAO ELASTICA(EB-5),PARA ESGOTO SANITARIO,COM DIAMETRO DE 100MM. FORNECIMENTO</v>
      </c>
      <c r="C8018" s="519" t="s">
        <v>36804</v>
      </c>
      <c r="D8018" s="519" t="s">
        <v>36805</v>
      </c>
      <c r="I8018" s="519" t="s">
        <v>36</v>
      </c>
      <c r="J8018" s="650">
        <v>18</v>
      </c>
    </row>
    <row r="8019" spans="1:10">
      <c r="A8019" s="519" t="s">
        <v>8236</v>
      </c>
      <c r="B8019" s="519" t="str">
        <f t="shared" si="125"/>
        <v>TUBO CERAMICO,PARA JUNTA NAO ELASTICA(EB-5),PARA ESGOTO SANITARIO,COM DIAMETRO DE 150MM. FORNECIMENTO</v>
      </c>
      <c r="C8019" s="519" t="s">
        <v>36804</v>
      </c>
      <c r="D8019" s="519" t="s">
        <v>36806</v>
      </c>
      <c r="I8019" s="519" t="s">
        <v>36</v>
      </c>
      <c r="J8019" s="650">
        <v>28</v>
      </c>
    </row>
    <row r="8020" spans="1:10">
      <c r="A8020" s="519" t="s">
        <v>8237</v>
      </c>
      <c r="B8020" s="519" t="str">
        <f t="shared" si="125"/>
        <v>TUBO CERAMICO,PARA JUNTA NAO ELASTICA(EB-5),PARA ESGOTO SANITARIO,COM DIAMETRO DE 150MM. FORNECIMENTO</v>
      </c>
      <c r="C8020" s="519" t="s">
        <v>36804</v>
      </c>
      <c r="D8020" s="519" t="s">
        <v>36806</v>
      </c>
      <c r="I8020" s="519" t="s">
        <v>36</v>
      </c>
      <c r="J8020" s="650">
        <v>28</v>
      </c>
    </row>
    <row r="8021" spans="1:10">
      <c r="A8021" s="519" t="s">
        <v>8238</v>
      </c>
      <c r="B8021" s="519" t="str">
        <f t="shared" si="125"/>
        <v>TUBO CERAMICO,PARA JUNTA NAO ELASTICA(EB-5),PARA ESGOTO SANITARIO,COM DIAMETRO DE 200MM. FORNECIMENTO</v>
      </c>
      <c r="C8021" s="519" t="s">
        <v>36804</v>
      </c>
      <c r="D8021" s="519" t="s">
        <v>36807</v>
      </c>
      <c r="I8021" s="519" t="s">
        <v>36</v>
      </c>
      <c r="J8021" s="650">
        <v>44</v>
      </c>
    </row>
    <row r="8022" spans="1:10">
      <c r="A8022" s="519" t="s">
        <v>8239</v>
      </c>
      <c r="B8022" s="519" t="str">
        <f t="shared" si="125"/>
        <v>TUBO CERAMICO,PARA JUNTA NAO ELASTICA(EB-5),PARA ESGOTO SANITARIO,COM DIAMETRO DE 200MM. FORNECIMENTO</v>
      </c>
      <c r="C8022" s="519" t="s">
        <v>36804</v>
      </c>
      <c r="D8022" s="519" t="s">
        <v>36807</v>
      </c>
      <c r="I8022" s="519" t="s">
        <v>36</v>
      </c>
      <c r="J8022" s="650">
        <v>44</v>
      </c>
    </row>
    <row r="8023" spans="1:10">
      <c r="A8023" s="519" t="s">
        <v>8240</v>
      </c>
      <c r="B8023" s="519" t="str">
        <f t="shared" si="125"/>
        <v>TUBO CERAMICO,PARA JUNTA NAO ELASTICA(EB-5),PARA ESGOTO SANITARIO,COM DIAMETRO DE 250MM. FORNECIMENTO</v>
      </c>
      <c r="C8023" s="519" t="s">
        <v>36804</v>
      </c>
      <c r="D8023" s="519" t="s">
        <v>36808</v>
      </c>
      <c r="I8023" s="519" t="s">
        <v>36</v>
      </c>
      <c r="J8023" s="650">
        <v>82</v>
      </c>
    </row>
    <row r="8024" spans="1:10">
      <c r="A8024" s="519" t="s">
        <v>8241</v>
      </c>
      <c r="B8024" s="519" t="str">
        <f t="shared" si="125"/>
        <v>TUBO CERAMICO,PARA JUNTA NAO ELASTICA(EB-5),PARA ESGOTO SANITARIO,COM DIAMETRO DE 250MM. FORNECIMENTO</v>
      </c>
      <c r="C8024" s="519" t="s">
        <v>36804</v>
      </c>
      <c r="D8024" s="519" t="s">
        <v>36808</v>
      </c>
      <c r="I8024" s="519" t="s">
        <v>36</v>
      </c>
      <c r="J8024" s="650">
        <v>82</v>
      </c>
    </row>
    <row r="8025" spans="1:10">
      <c r="A8025" s="519" t="s">
        <v>8242</v>
      </c>
      <c r="B8025" s="519" t="str">
        <f t="shared" si="125"/>
        <v>TUBO CERAMICO,PARA JUNTA NAO ELASTICA(EB-5),PARA ESGOTO SANITARIO,COM DIAMETRO DE 300MM. FORNECIMENTO</v>
      </c>
      <c r="C8025" s="519" t="s">
        <v>36804</v>
      </c>
      <c r="D8025" s="519" t="s">
        <v>36809</v>
      </c>
      <c r="I8025" s="519" t="s">
        <v>36</v>
      </c>
      <c r="J8025" s="650">
        <v>110</v>
      </c>
    </row>
    <row r="8026" spans="1:10">
      <c r="A8026" s="519" t="s">
        <v>8243</v>
      </c>
      <c r="B8026" s="519" t="str">
        <f t="shared" si="125"/>
        <v>TUBO CERAMICO,PARA JUNTA NAO ELASTICA(EB-5),PARA ESGOTO SANITARIO,COM DIAMETRO DE 300MM. FORNECIMENTO</v>
      </c>
      <c r="C8026" s="519" t="s">
        <v>36804</v>
      </c>
      <c r="D8026" s="519" t="s">
        <v>36809</v>
      </c>
      <c r="I8026" s="519" t="s">
        <v>36</v>
      </c>
      <c r="J8026" s="650">
        <v>110</v>
      </c>
    </row>
    <row r="8027" spans="1:10">
      <c r="A8027" s="519" t="s">
        <v>8244</v>
      </c>
      <c r="B8027" s="519" t="str">
        <f t="shared" si="125"/>
        <v>MONTAGEM,SEM FORNECIMENTO,DE CONJUNTO MOTO-BOMBA COM POTENCIA ATE 5CV,COMPREENDENDO TODOS OS SERVICOS DE MANUSEIO,ALINHAMENTO,FIXACAO E LIGACOES,INCLUSIVE FORNECIMENTO DE CHUMBADORES E CONECTORES ELETRICOS</v>
      </c>
      <c r="C8027" s="519" t="s">
        <v>36810</v>
      </c>
      <c r="D8027" s="519" t="s">
        <v>36811</v>
      </c>
      <c r="E8027" s="519" t="s">
        <v>36812</v>
      </c>
      <c r="F8027" s="519" t="s">
        <v>36813</v>
      </c>
      <c r="I8027" s="519" t="s">
        <v>5</v>
      </c>
      <c r="J8027" s="650">
        <v>376.51</v>
      </c>
    </row>
    <row r="8028" spans="1:10">
      <c r="A8028" s="519" t="s">
        <v>8245</v>
      </c>
      <c r="B8028" s="519" t="str">
        <f t="shared" si="125"/>
        <v>MONTAGEM,SEM FORNECIMENTO,DE CONJUNTO MOTO-BOMBA COM POTENCIA ATE 5CV,COMPREENDENDO TODOS OS SERVICOS DE MANUSEIO,ALINHAMENTO,FIXACAO E LIGACOES,INCLUSIVE FORNECIMENTO DE CHUMBADORES E CONECTORES ELETRICOS</v>
      </c>
      <c r="C8028" s="519" t="s">
        <v>36810</v>
      </c>
      <c r="D8028" s="519" t="s">
        <v>36811</v>
      </c>
      <c r="E8028" s="519" t="s">
        <v>36812</v>
      </c>
      <c r="F8028" s="519" t="s">
        <v>36813</v>
      </c>
      <c r="I8028" s="519" t="s">
        <v>5</v>
      </c>
      <c r="J8028" s="650">
        <v>341.68</v>
      </c>
    </row>
    <row r="8029" spans="1:10">
      <c r="A8029" s="519" t="s">
        <v>8246</v>
      </c>
      <c r="B8029" s="519" t="str">
        <f t="shared" si="125"/>
        <v>MONTAGEM,SEM FORNECIMENTO,DE CONJUNTO MOTO-BOMBA COM POTENCIA ACIMA DE 5CV,ATE 15CV,COMPREENDENDO TODOS OS SERVICOS DE MANUSEIO,ALINHAMENTO,FIXACAO E LIGACOES,INCLUSIVE FORNECIMENTO DE CHUMBADORES E CONECTORES ELETRICOS</v>
      </c>
      <c r="C8029" s="519" t="s">
        <v>36810</v>
      </c>
      <c r="D8029" s="519" t="s">
        <v>36814</v>
      </c>
      <c r="E8029" s="519" t="s">
        <v>36815</v>
      </c>
      <c r="F8029" s="519" t="s">
        <v>36816</v>
      </c>
      <c r="I8029" s="519" t="s">
        <v>5</v>
      </c>
      <c r="J8029" s="650">
        <v>423.09</v>
      </c>
    </row>
    <row r="8030" spans="1:10">
      <c r="A8030" s="519" t="s">
        <v>8247</v>
      </c>
      <c r="B8030" s="519" t="str">
        <f t="shared" si="125"/>
        <v>MONTAGEM,SEM FORNECIMENTO,DE CONJUNTO MOTO-BOMBA COM POTENCIA ACIMA DE 5CV,ATE 15CV,COMPREENDENDO TODOS OS SERVICOS DE MANUSEIO,ALINHAMENTO,FIXACAO E LIGACOES,INCLUSIVE FORNECIMENTO DE CHUMBADORES E CONECTORES ELETRICOS</v>
      </c>
      <c r="C8030" s="519" t="s">
        <v>36810</v>
      </c>
      <c r="D8030" s="519" t="s">
        <v>36814</v>
      </c>
      <c r="E8030" s="519" t="s">
        <v>36815</v>
      </c>
      <c r="F8030" s="519" t="s">
        <v>36816</v>
      </c>
      <c r="I8030" s="519" t="s">
        <v>5</v>
      </c>
      <c r="J8030" s="650">
        <v>382.04</v>
      </c>
    </row>
    <row r="8031" spans="1:10">
      <c r="A8031" s="519" t="s">
        <v>8248</v>
      </c>
      <c r="B8031" s="519" t="str">
        <f t="shared" si="125"/>
        <v>MONTAGEM,SEM FORNECIMENTO,DE CONJUNTO MOTO-BOMBA COM POTENCIA ACIMA DE 15CV,ATE 40CV,COMPREENDENDO TODOS OS SERVICOS DEMANUSEIO,ALINHAMENTO,FIXACAO E LIGACOES,INCLUSIVE FORNECIMENTO DE CHUMBADORES E CONECTORES ELETRICOS</v>
      </c>
      <c r="C8031" s="519" t="s">
        <v>36810</v>
      </c>
      <c r="D8031" s="519" t="s">
        <v>36817</v>
      </c>
      <c r="E8031" s="519" t="s">
        <v>36818</v>
      </c>
      <c r="F8031" s="519" t="s">
        <v>36819</v>
      </c>
      <c r="I8031" s="519" t="s">
        <v>5</v>
      </c>
      <c r="J8031" s="650">
        <v>1706.12</v>
      </c>
    </row>
    <row r="8032" spans="1:10">
      <c r="A8032" s="519" t="s">
        <v>8249</v>
      </c>
      <c r="B8032" s="519" t="str">
        <f t="shared" si="125"/>
        <v>MONTAGEM,SEM FORNECIMENTO,DE CONJUNTO MOTO-BOMBA COM POTENCIA ACIMA DE 15CV,ATE 40CV,COMPREENDENDO TODOS OS SERVICOS DEMANUSEIO,ALINHAMENTO,FIXACAO E LIGACOES,INCLUSIVE FORNECIMENTO DE CHUMBADORES E CONECTORES ELETRICOS</v>
      </c>
      <c r="C8032" s="519" t="s">
        <v>36810</v>
      </c>
      <c r="D8032" s="519" t="s">
        <v>36817</v>
      </c>
      <c r="E8032" s="519" t="s">
        <v>36818</v>
      </c>
      <c r="F8032" s="519" t="s">
        <v>36819</v>
      </c>
      <c r="I8032" s="519" t="s">
        <v>5</v>
      </c>
      <c r="J8032" s="650">
        <v>1493.78</v>
      </c>
    </row>
    <row r="8033" spans="1:10">
      <c r="A8033" s="519" t="s">
        <v>8250</v>
      </c>
      <c r="B8033" s="519" t="str">
        <f t="shared" si="125"/>
        <v>MONTAGEM,SEM FORNECIMENTO,DE CONJUNTO MOTO-BOMBA COM POTENCIA ACIMA DE 40CV,ATE 100CV,COMPREENDENDO TODOS OS SERVICOS DE MANUSEIO,ALINHAMENTO,FIXACAO ELIGACOES,INCLUSIVE FORNECIMENTO DE CHUMBADORES E CONECTORES ELETRICOS</v>
      </c>
      <c r="C8033" s="519" t="s">
        <v>36810</v>
      </c>
      <c r="D8033" s="519" t="s">
        <v>36820</v>
      </c>
      <c r="E8033" s="519" t="s">
        <v>36821</v>
      </c>
      <c r="F8033" s="519" t="s">
        <v>36819</v>
      </c>
      <c r="I8033" s="519" t="s">
        <v>5</v>
      </c>
      <c r="J8033" s="650">
        <v>2030.17</v>
      </c>
    </row>
    <row r="8034" spans="1:10">
      <c r="A8034" s="519" t="s">
        <v>8251</v>
      </c>
      <c r="B8034" s="519" t="str">
        <f t="shared" si="125"/>
        <v>MONTAGEM,SEM FORNECIMENTO,DE CONJUNTO MOTO-BOMBA COM POTENCIA ACIMA DE 40CV,ATE 100CV,COMPREENDENDO TODOS OS SERVICOS DE MANUSEIO,ALINHAMENTO,FIXACAO ELIGACOES,INCLUSIVE FORNECIMENTO DE CHUMBADORES E CONECTORES ELETRICOS</v>
      </c>
      <c r="C8034" s="519" t="s">
        <v>36810</v>
      </c>
      <c r="D8034" s="519" t="s">
        <v>36820</v>
      </c>
      <c r="E8034" s="519" t="s">
        <v>36821</v>
      </c>
      <c r="F8034" s="519" t="s">
        <v>36819</v>
      </c>
      <c r="I8034" s="519" t="s">
        <v>5</v>
      </c>
      <c r="J8034" s="650">
        <v>1774.58</v>
      </c>
    </row>
    <row r="8035" spans="1:10">
      <c r="A8035" s="519" t="s">
        <v>8252</v>
      </c>
      <c r="B8035" s="519" t="str">
        <f t="shared" si="125"/>
        <v>MONTAGEM,SEM FORNECIMENTO,DE CONJUNTO MOTO-BOMBA COM POTENCIA ACIMA DE 100CV,ATE 400CV, COMPREENDENDO TODOS OS SERVICOSDE MANUSEIO,ALINHAMENTO,FIXACAO E LIGACOES,INCLUSIVE FORNECIMENTO DE CHUMBADORES E CONECTORES ELETRICOS</v>
      </c>
      <c r="C8035" s="519" t="s">
        <v>36810</v>
      </c>
      <c r="D8035" s="519" t="s">
        <v>36822</v>
      </c>
      <c r="E8035" s="519" t="s">
        <v>36823</v>
      </c>
      <c r="F8035" s="519" t="s">
        <v>36824</v>
      </c>
      <c r="I8035" s="519" t="s">
        <v>5</v>
      </c>
      <c r="J8035" s="650">
        <v>2171.23</v>
      </c>
    </row>
    <row r="8036" spans="1:10">
      <c r="A8036" s="519" t="s">
        <v>8253</v>
      </c>
      <c r="B8036" s="519" t="str">
        <f t="shared" si="125"/>
        <v>MONTAGEM,SEM FORNECIMENTO,DE CONJUNTO MOTO-BOMBA COM POTENCIA ACIMA DE 100CV,ATE 400CV, COMPREENDENDO TODOS OS SERVICOSDE MANUSEIO,ALINHAMENTO,FIXACAO E LIGACOES,INCLUSIVE FORNECIMENTO DE CHUMBADORES E CONECTORES ELETRICOS</v>
      </c>
      <c r="C8036" s="519" t="s">
        <v>36810</v>
      </c>
      <c r="D8036" s="519" t="s">
        <v>36822</v>
      </c>
      <c r="E8036" s="519" t="s">
        <v>36823</v>
      </c>
      <c r="F8036" s="519" t="s">
        <v>36824</v>
      </c>
      <c r="I8036" s="519" t="s">
        <v>5</v>
      </c>
      <c r="J8036" s="650">
        <v>1896.8</v>
      </c>
    </row>
    <row r="8037" spans="1:10">
      <c r="A8037" s="519" t="s">
        <v>8254</v>
      </c>
      <c r="B8037" s="519" t="str">
        <f t="shared" si="125"/>
        <v>MONTAGEM,SEM FORNECIMENTO,DE CONJUNTO MOTO-BOMBA COM POTENCIA ACIMA DE 400CV,ATE 1000CV,COMPREENDENDO TODOS OS SERVICOSDE MANUSEIO,ALINHAMENTO,FIXACAO E LIGACOES,INCLUSIVE FORNECIMENTO DE CHUMBADORES E CONECTORES ELETRICOS</v>
      </c>
      <c r="C8037" s="519" t="s">
        <v>36810</v>
      </c>
      <c r="D8037" s="519" t="s">
        <v>36825</v>
      </c>
      <c r="E8037" s="519" t="s">
        <v>36823</v>
      </c>
      <c r="F8037" s="519" t="s">
        <v>36824</v>
      </c>
      <c r="I8037" s="519" t="s">
        <v>5</v>
      </c>
      <c r="J8037" s="650">
        <v>2239.85</v>
      </c>
    </row>
    <row r="8038" spans="1:10">
      <c r="A8038" s="519" t="s">
        <v>8255</v>
      </c>
      <c r="B8038" s="519" t="str">
        <f t="shared" si="125"/>
        <v>MONTAGEM,SEM FORNECIMENTO,DE CONJUNTO MOTO-BOMBA COM POTENCIA ACIMA DE 400CV,ATE 1000CV,COMPREENDENDO TODOS OS SERVICOSDE MANUSEIO,ALINHAMENTO,FIXACAO E LIGACOES,INCLUSIVE FORNECIMENTO DE CHUMBADORES E CONECTORES ELETRICOS</v>
      </c>
      <c r="C8038" s="519" t="s">
        <v>36810</v>
      </c>
      <c r="D8038" s="519" t="s">
        <v>36825</v>
      </c>
      <c r="E8038" s="519" t="s">
        <v>36823</v>
      </c>
      <c r="F8038" s="519" t="s">
        <v>36824</v>
      </c>
      <c r="I8038" s="519" t="s">
        <v>5</v>
      </c>
      <c r="J8038" s="650">
        <v>1956.27</v>
      </c>
    </row>
    <row r="8039" spans="1:10">
      <c r="A8039" s="519" t="s">
        <v>8256</v>
      </c>
      <c r="B8039" s="519" t="str">
        <f t="shared" si="125"/>
        <v>MONTAGEM,SEM FORNECIMENTO,DE PAINEL DE PARTIDA PARA CONJUNTO ATE 5CV,INCLUSIVE FORNECIMENTO DE MATERIAIS PARA FIXACAO ELIGACAO</v>
      </c>
      <c r="C8039" s="519" t="s">
        <v>36826</v>
      </c>
      <c r="D8039" s="519" t="s">
        <v>36827</v>
      </c>
      <c r="E8039" s="519" t="s">
        <v>36828</v>
      </c>
      <c r="I8039" s="519" t="s">
        <v>5</v>
      </c>
      <c r="J8039" s="650">
        <v>147.03</v>
      </c>
    </row>
    <row r="8040" spans="1:10">
      <c r="A8040" s="519" t="s">
        <v>8257</v>
      </c>
      <c r="B8040" s="519" t="str">
        <f t="shared" si="125"/>
        <v>MONTAGEM,SEM FORNECIMENTO,DE PAINEL DE PARTIDA PARA CONJUNTO ATE 5CV,INCLUSIVE FORNECIMENTO DE MATERIAIS PARA FIXACAO ELIGACAO</v>
      </c>
      <c r="C8040" s="519" t="s">
        <v>36826</v>
      </c>
      <c r="D8040" s="519" t="s">
        <v>36827</v>
      </c>
      <c r="E8040" s="519" t="s">
        <v>36828</v>
      </c>
      <c r="I8040" s="519" t="s">
        <v>5</v>
      </c>
      <c r="J8040" s="650">
        <v>127.41</v>
      </c>
    </row>
    <row r="8041" spans="1:10">
      <c r="A8041" s="519" t="s">
        <v>8258</v>
      </c>
      <c r="B8041" s="519" t="str">
        <f t="shared" si="125"/>
        <v>MONTAGEM,SEM FORNECIMENTO,DE PAINEL DE PARTIDA PARA CONJUNTO ACIMA DE 5CV,ATE 15CV, INCLUSIVE FORNECIMENTO DE MATERIAISPARA FIXACAO E LIGACAO</v>
      </c>
      <c r="C8041" s="519" t="s">
        <v>36826</v>
      </c>
      <c r="D8041" s="519" t="s">
        <v>36829</v>
      </c>
      <c r="E8041" s="519" t="s">
        <v>36830</v>
      </c>
      <c r="I8041" s="519" t="s">
        <v>5</v>
      </c>
      <c r="J8041" s="650">
        <v>176.23</v>
      </c>
    </row>
    <row r="8042" spans="1:10">
      <c r="A8042" s="519" t="s">
        <v>8259</v>
      </c>
      <c r="B8042" s="519" t="str">
        <f t="shared" si="125"/>
        <v>MONTAGEM,SEM FORNECIMENTO,DE PAINEL DE PARTIDA PARA CONJUNTO ACIMA DE 5CV,ATE 15CV, INCLUSIVE FORNECIMENTO DE MATERIAISPARA FIXACAO E LIGACAO</v>
      </c>
      <c r="C8042" s="519" t="s">
        <v>36826</v>
      </c>
      <c r="D8042" s="519" t="s">
        <v>36829</v>
      </c>
      <c r="E8042" s="519" t="s">
        <v>36830</v>
      </c>
      <c r="I8042" s="519" t="s">
        <v>5</v>
      </c>
      <c r="J8042" s="650">
        <v>152.71</v>
      </c>
    </row>
    <row r="8043" spans="1:10">
      <c r="A8043" s="519" t="s">
        <v>8260</v>
      </c>
      <c r="B8043" s="519" t="str">
        <f t="shared" si="125"/>
        <v>MONTAGEM,SEM FORNECIMENTO,DE PAINEL DE PARTIDA PARA CONJUNTO ACIMA DE 15CV,ATE 40CV,INCLUSIVE FORNECIMENTO DE MATERIAISPARA FIXACAO E LIGACAO</v>
      </c>
      <c r="C8043" s="519" t="s">
        <v>36826</v>
      </c>
      <c r="D8043" s="519" t="s">
        <v>36831</v>
      </c>
      <c r="E8043" s="519" t="s">
        <v>36830</v>
      </c>
      <c r="I8043" s="519" t="s">
        <v>5</v>
      </c>
      <c r="J8043" s="650">
        <v>602.1</v>
      </c>
    </row>
    <row r="8044" spans="1:10">
      <c r="A8044" s="519" t="s">
        <v>8261</v>
      </c>
      <c r="B8044" s="519" t="str">
        <f t="shared" si="125"/>
        <v>MONTAGEM,SEM FORNECIMENTO,DE PAINEL DE PARTIDA PARA CONJUNTO ACIMA DE 15CV,ATE 40CV,INCLUSIVE FORNECIMENTO DE MATERIAISPARA FIXACAO E LIGACAO</v>
      </c>
      <c r="C8044" s="519" t="s">
        <v>36826</v>
      </c>
      <c r="D8044" s="519" t="s">
        <v>36831</v>
      </c>
      <c r="E8044" s="519" t="s">
        <v>36830</v>
      </c>
      <c r="I8044" s="519" t="s">
        <v>5</v>
      </c>
      <c r="J8044" s="650">
        <v>521.76</v>
      </c>
    </row>
    <row r="8045" spans="1:10">
      <c r="A8045" s="519" t="s">
        <v>8262</v>
      </c>
      <c r="B8045" s="519" t="str">
        <f t="shared" si="125"/>
        <v>MONTAGEM,SEM FORNECIMENTO,DE PAINEL DE PARTIDA PARA CONJUNTO ACIMA DE 40CV,ATE 100CV,INCLUSIVE FORNECIMENTO DE MATERIAIS PARA FIXACAO E LIGACAO</v>
      </c>
      <c r="C8045" s="519" t="s">
        <v>36826</v>
      </c>
      <c r="D8045" s="519" t="s">
        <v>36832</v>
      </c>
      <c r="E8045" s="519" t="s">
        <v>36833</v>
      </c>
      <c r="I8045" s="519" t="s">
        <v>5</v>
      </c>
      <c r="J8045" s="650">
        <v>727.02</v>
      </c>
    </row>
    <row r="8046" spans="1:10">
      <c r="A8046" s="519" t="s">
        <v>8263</v>
      </c>
      <c r="B8046" s="519" t="str">
        <f t="shared" si="125"/>
        <v>MONTAGEM,SEM FORNECIMENTO,DE PAINEL DE PARTIDA PARA CONJUNTO ACIMA DE 40CV,ATE 100CV,INCLUSIVE FORNECIMENTO DE MATERIAIS PARA FIXACAO E LIGACAO</v>
      </c>
      <c r="C8046" s="519" t="s">
        <v>36826</v>
      </c>
      <c r="D8046" s="519" t="s">
        <v>36832</v>
      </c>
      <c r="E8046" s="519" t="s">
        <v>36833</v>
      </c>
      <c r="I8046" s="519" t="s">
        <v>5</v>
      </c>
      <c r="J8046" s="650">
        <v>630.01</v>
      </c>
    </row>
    <row r="8047" spans="1:10">
      <c r="A8047" s="519" t="s">
        <v>8264</v>
      </c>
      <c r="B8047" s="519" t="str">
        <f t="shared" si="125"/>
        <v>MONTAGEM,SEM FORNECIMENTO,DE PAINEL DE PARTIDA PARA CONJUNTO ACIMA DE 100CV, ATE 400CV, INCLUSIVE FORNECIMENTO DE MATERIAIS PARA FIXACAO E LIGACAO</v>
      </c>
      <c r="C8047" s="519" t="s">
        <v>36826</v>
      </c>
      <c r="D8047" s="519" t="s">
        <v>36834</v>
      </c>
      <c r="E8047" s="519" t="s">
        <v>36835</v>
      </c>
      <c r="I8047" s="519" t="s">
        <v>5</v>
      </c>
      <c r="J8047" s="650">
        <v>781.23</v>
      </c>
    </row>
    <row r="8048" spans="1:10">
      <c r="A8048" s="519" t="s">
        <v>8265</v>
      </c>
      <c r="B8048" s="519" t="str">
        <f t="shared" si="125"/>
        <v>MONTAGEM,SEM FORNECIMENTO,DE PAINEL DE PARTIDA PARA CONJUNTO ACIMA DE 100CV, ATE 400CV, INCLUSIVE FORNECIMENTO DE MATERIAIS PARA FIXACAO E LIGACAO</v>
      </c>
      <c r="C8048" s="519" t="s">
        <v>36826</v>
      </c>
      <c r="D8048" s="519" t="s">
        <v>36834</v>
      </c>
      <c r="E8048" s="519" t="s">
        <v>36835</v>
      </c>
      <c r="I8048" s="519" t="s">
        <v>5</v>
      </c>
      <c r="J8048" s="650">
        <v>676.99</v>
      </c>
    </row>
    <row r="8049" spans="1:10">
      <c r="A8049" s="519" t="s">
        <v>8266</v>
      </c>
      <c r="B8049" s="519" t="str">
        <f t="shared" si="125"/>
        <v>MONTAGEM,SEM FORNECIMENTO,DE PAINEL DE PARTIDA PARA CONJUNTO ACIMA 400CV,ATE 1000CV,INCLUSIVE FORNECIMENTO DE MATERIAISPARA FIXACAO E LIGACAO</v>
      </c>
      <c r="C8049" s="519" t="s">
        <v>36826</v>
      </c>
      <c r="D8049" s="519" t="s">
        <v>36836</v>
      </c>
      <c r="E8049" s="519" t="s">
        <v>36830</v>
      </c>
      <c r="I8049" s="519" t="s">
        <v>5</v>
      </c>
      <c r="J8049" s="650">
        <v>807.65</v>
      </c>
    </row>
    <row r="8050" spans="1:10">
      <c r="A8050" s="519" t="s">
        <v>8267</v>
      </c>
      <c r="B8050" s="519" t="str">
        <f t="shared" si="125"/>
        <v>MONTAGEM,SEM FORNECIMENTO,DE PAINEL DE PARTIDA PARA CONJUNTO ACIMA 400CV,ATE 1000CV,INCLUSIVE FORNECIMENTO DE MATERIAISPARA FIXACAO E LIGACAO</v>
      </c>
      <c r="C8050" s="519" t="s">
        <v>36826</v>
      </c>
      <c r="D8050" s="519" t="s">
        <v>36836</v>
      </c>
      <c r="E8050" s="519" t="s">
        <v>36830</v>
      </c>
      <c r="I8050" s="519" t="s">
        <v>5</v>
      </c>
      <c r="J8050" s="650">
        <v>699.88</v>
      </c>
    </row>
    <row r="8051" spans="1:10">
      <c r="A8051" s="519" t="s">
        <v>8268</v>
      </c>
      <c r="B8051" s="519" t="str">
        <f t="shared" si="125"/>
        <v>MONTAGEM,SEM FORNECIMENTO,DE CONJUNTO DE RECALQUE DE AGUA,SUBTERRANEO(PADRAO CEDAE),COMPREENDENDO OS SERVICOS DE MANUSEIO,COLOCACAO NA VALA,ALINHAMENTO E LIGACOES DO CONJUNTO HIDRAULICO,INSTALACAO DO PAINEL DE COMANDO EM POSTE E RESPECTIVAS LIGACOES</v>
      </c>
      <c r="C8051" s="519" t="s">
        <v>36837</v>
      </c>
      <c r="D8051" s="519" t="s">
        <v>36838</v>
      </c>
      <c r="E8051" s="519" t="s">
        <v>36839</v>
      </c>
      <c r="F8051" s="519" t="s">
        <v>36840</v>
      </c>
      <c r="G8051" s="519" t="s">
        <v>36841</v>
      </c>
      <c r="I8051" s="519" t="s">
        <v>5</v>
      </c>
      <c r="J8051" s="650">
        <v>1176.1199999999999</v>
      </c>
    </row>
    <row r="8052" spans="1:10">
      <c r="A8052" s="519" t="s">
        <v>8269</v>
      </c>
      <c r="B8052" s="519" t="str">
        <f t="shared" si="125"/>
        <v>MONTAGEM,SEM FORNECIMENTO,DE CONJUNTO DE RECALQUE DE AGUA,SUBTERRANEO(PADRAO CEDAE),COMPREENDENDO OS SERVICOS DE MANUSEIO,COLOCACAO NA VALA,ALINHAMENTO E LIGACOES DO CONJUNTO HIDRAULICO,INSTALACAO DO PAINEL DE COMANDO EM POSTE E RESPECTIVAS LIGACOES</v>
      </c>
      <c r="C8052" s="519" t="s">
        <v>36837</v>
      </c>
      <c r="D8052" s="519" t="s">
        <v>36838</v>
      </c>
      <c r="E8052" s="519" t="s">
        <v>36839</v>
      </c>
      <c r="F8052" s="519" t="s">
        <v>36840</v>
      </c>
      <c r="G8052" s="519" t="s">
        <v>36841</v>
      </c>
      <c r="I8052" s="519" t="s">
        <v>5</v>
      </c>
      <c r="J8052" s="650">
        <v>1032.83</v>
      </c>
    </row>
    <row r="8053" spans="1:10">
      <c r="A8053" s="519" t="s">
        <v>8270</v>
      </c>
      <c r="B8053" s="519" t="str">
        <f t="shared" si="125"/>
        <v>CARVAO ANTRACITOSO PARA FILTROS DE TRATAMENTO DE AGUA COM T.E. 0,9MM A 1MM, C.U. 1,7MM. FORNECIMENTO</v>
      </c>
      <c r="C8053" s="519" t="s">
        <v>36842</v>
      </c>
      <c r="D8053" s="519" t="s">
        <v>36843</v>
      </c>
      <c r="I8053" s="519" t="s">
        <v>22</v>
      </c>
      <c r="J8053" s="650">
        <v>2419.9299999999998</v>
      </c>
    </row>
    <row r="8054" spans="1:10">
      <c r="A8054" s="519" t="s">
        <v>8271</v>
      </c>
      <c r="B8054" s="519" t="str">
        <f t="shared" si="125"/>
        <v>CARVAO ANTRACITOSO PARA FILTROS DE TRATAMENTO DE AGUA COM T.E. 0,9MM A 1MM, C.U. 1,7MM. FORNECIMENTO</v>
      </c>
      <c r="C8054" s="519" t="s">
        <v>36842</v>
      </c>
      <c r="D8054" s="519" t="s">
        <v>36843</v>
      </c>
      <c r="I8054" s="519" t="s">
        <v>22</v>
      </c>
      <c r="J8054" s="650">
        <v>2419.9299999999998</v>
      </c>
    </row>
    <row r="8055" spans="1:10">
      <c r="A8055" s="519" t="s">
        <v>8272</v>
      </c>
      <c r="B8055" s="519" t="str">
        <f t="shared" si="125"/>
        <v>AREIA PARA FILTROS DE TRATAMENTO DE AGUA, COM GRANULOMETRIADE 12 A 40(1,68 A 0,42)MM. FORNECIMENTO</v>
      </c>
      <c r="C8055" s="519" t="s">
        <v>36844</v>
      </c>
      <c r="D8055" s="519" t="s">
        <v>36845</v>
      </c>
      <c r="I8055" s="519" t="s">
        <v>22</v>
      </c>
      <c r="J8055" s="650">
        <v>1735.3</v>
      </c>
    </row>
    <row r="8056" spans="1:10">
      <c r="A8056" s="519" t="s">
        <v>8273</v>
      </c>
      <c r="B8056" s="519" t="str">
        <f t="shared" si="125"/>
        <v>AREIA PARA FILTROS DE TRATAMENTO DE AGUA, COM GRANULOMETRIADE 12 A 40(1,68 A 0,42)MM. FORNECIMENTO</v>
      </c>
      <c r="C8056" s="519" t="s">
        <v>36844</v>
      </c>
      <c r="D8056" s="519" t="s">
        <v>36845</v>
      </c>
      <c r="I8056" s="519" t="s">
        <v>22</v>
      </c>
      <c r="J8056" s="650">
        <v>1735.3</v>
      </c>
    </row>
    <row r="8057" spans="1:10">
      <c r="A8057" s="519" t="s">
        <v>8274</v>
      </c>
      <c r="B8057" s="519" t="str">
        <f t="shared" si="125"/>
        <v>SEIXOS ROLADOS PARA FILTROS DE TRATAMENTO DE AGUA,DE 1.1/2"A 3/4" (38,1 A 19,1)MM. FORNECIMENTO</v>
      </c>
      <c r="C8057" s="519" t="s">
        <v>36846</v>
      </c>
      <c r="D8057" s="519" t="s">
        <v>36847</v>
      </c>
      <c r="I8057" s="519" t="s">
        <v>22</v>
      </c>
      <c r="J8057" s="650">
        <v>2545.7800000000002</v>
      </c>
    </row>
    <row r="8058" spans="1:10">
      <c r="A8058" s="519" t="s">
        <v>8275</v>
      </c>
      <c r="B8058" s="519" t="str">
        <f t="shared" si="125"/>
        <v>SEIXOS ROLADOS PARA FILTROS DE TRATAMENTO DE AGUA,DE 1.1/2"A 3/4" (38,1 A 19,1)MM. FORNECIMENTO</v>
      </c>
      <c r="C8058" s="519" t="s">
        <v>36846</v>
      </c>
      <c r="D8058" s="519" t="s">
        <v>36847</v>
      </c>
      <c r="I8058" s="519" t="s">
        <v>22</v>
      </c>
      <c r="J8058" s="650">
        <v>2545.7800000000002</v>
      </c>
    </row>
    <row r="8059" spans="1:10">
      <c r="A8059" s="519" t="s">
        <v>8276</v>
      </c>
      <c r="B8059" s="519" t="str">
        <f t="shared" si="125"/>
        <v>SEIXOS ROLADOS PARA FILTROS DE TRATAMENTO DE AGUA,DE 3/4" A3/8" (19,1 A 9,5)MM.FORNECIMENTO</v>
      </c>
      <c r="C8059" s="519" t="s">
        <v>36848</v>
      </c>
      <c r="D8059" s="519" t="s">
        <v>36849</v>
      </c>
      <c r="I8059" s="519" t="s">
        <v>22</v>
      </c>
      <c r="J8059" s="650">
        <v>2458.5700000000002</v>
      </c>
    </row>
    <row r="8060" spans="1:10">
      <c r="A8060" s="519" t="s">
        <v>8277</v>
      </c>
      <c r="B8060" s="519" t="str">
        <f t="shared" si="125"/>
        <v>SEIXOS ROLADOS PARA FILTROS DE TRATAMENTO DE AGUA,DE 3/4" A3/8" (19,1 A 9,5)MM.FORNECIMENTO</v>
      </c>
      <c r="C8060" s="519" t="s">
        <v>36848</v>
      </c>
      <c r="D8060" s="519" t="s">
        <v>36849</v>
      </c>
      <c r="I8060" s="519" t="s">
        <v>22</v>
      </c>
      <c r="J8060" s="650">
        <v>2458.5700000000002</v>
      </c>
    </row>
    <row r="8061" spans="1:10">
      <c r="A8061" s="519" t="s">
        <v>8278</v>
      </c>
      <c r="B8061" s="519" t="str">
        <f t="shared" si="125"/>
        <v>SEIXOS ROLADOS PARA FILTROS DE TRATAMENTO DE AGUA,DE 3/8" A1/4" (9,5 A 6,4)MM. FORNECIMENTO</v>
      </c>
      <c r="C8061" s="519" t="s">
        <v>36850</v>
      </c>
      <c r="D8061" s="519" t="s">
        <v>36851</v>
      </c>
      <c r="I8061" s="519" t="s">
        <v>22</v>
      </c>
      <c r="J8061" s="650">
        <v>2492.12</v>
      </c>
    </row>
    <row r="8062" spans="1:10">
      <c r="A8062" s="519" t="s">
        <v>8279</v>
      </c>
      <c r="B8062" s="519" t="str">
        <f t="shared" si="125"/>
        <v>SEIXOS ROLADOS PARA FILTROS DE TRATAMENTO DE AGUA,DE 3/8" A1/4" (9,5 A 6,4)MM. FORNECIMENTO</v>
      </c>
      <c r="C8062" s="519" t="s">
        <v>36850</v>
      </c>
      <c r="D8062" s="519" t="s">
        <v>36851</v>
      </c>
      <c r="I8062" s="519" t="s">
        <v>22</v>
      </c>
      <c r="J8062" s="650">
        <v>2492.12</v>
      </c>
    </row>
    <row r="8063" spans="1:10">
      <c r="A8063" s="519" t="s">
        <v>8280</v>
      </c>
      <c r="B8063" s="519" t="str">
        <f t="shared" si="125"/>
        <v>SEIXOS ROLADOS PARA FILTROS DE TRATAMENTO DE AGUA,DE 1/4" A1/8" (6,4 A 3,2)MM.FORNECIMENTO</v>
      </c>
      <c r="C8063" s="519" t="s">
        <v>36852</v>
      </c>
      <c r="D8063" s="519" t="s">
        <v>36853</v>
      </c>
      <c r="I8063" s="519" t="s">
        <v>22</v>
      </c>
      <c r="J8063" s="650">
        <v>2450.1999999999998</v>
      </c>
    </row>
    <row r="8064" spans="1:10">
      <c r="A8064" s="519" t="s">
        <v>8281</v>
      </c>
      <c r="B8064" s="519" t="str">
        <f t="shared" si="125"/>
        <v>SEIXOS ROLADOS PARA FILTROS DE TRATAMENTO DE AGUA,DE 1/4" A1/8" (6,4 A 3,2)MM.FORNECIMENTO</v>
      </c>
      <c r="C8064" s="519" t="s">
        <v>36852</v>
      </c>
      <c r="D8064" s="519" t="s">
        <v>36853</v>
      </c>
      <c r="I8064" s="519" t="s">
        <v>22</v>
      </c>
      <c r="J8064" s="650">
        <v>2450.1999999999998</v>
      </c>
    </row>
    <row r="8065" spans="1:10">
      <c r="A8065" s="519" t="s">
        <v>8282</v>
      </c>
      <c r="B8065" s="519" t="str">
        <f t="shared" si="125"/>
        <v>PASTA DE CIMENTO COMUM</v>
      </c>
      <c r="C8065" s="519" t="s">
        <v>8283</v>
      </c>
      <c r="I8065" s="519" t="s">
        <v>22</v>
      </c>
      <c r="J8065" s="650">
        <v>827.16</v>
      </c>
    </row>
    <row r="8066" spans="1:10">
      <c r="A8066" s="519" t="s">
        <v>8284</v>
      </c>
      <c r="B8066" s="519" t="str">
        <f t="shared" si="125"/>
        <v>PASTA DE CIMENTO COMUM</v>
      </c>
      <c r="C8066" s="519" t="s">
        <v>8283</v>
      </c>
      <c r="I8066" s="519" t="s">
        <v>22</v>
      </c>
      <c r="J8066" s="650">
        <v>806.68</v>
      </c>
    </row>
    <row r="8067" spans="1:10">
      <c r="A8067" s="519" t="s">
        <v>8285</v>
      </c>
      <c r="B8067" s="519" t="str">
        <f t="shared" si="125"/>
        <v>PASTA DE CIMENTO BRANCO</v>
      </c>
      <c r="C8067" s="519" t="s">
        <v>8286</v>
      </c>
      <c r="I8067" s="519" t="s">
        <v>22</v>
      </c>
      <c r="J8067" s="650">
        <v>2503.41</v>
      </c>
    </row>
    <row r="8068" spans="1:10">
      <c r="A8068" s="519" t="s">
        <v>8287</v>
      </c>
      <c r="B8068" s="519" t="str">
        <f t="shared" si="125"/>
        <v>PASTA DE CIMENTO BRANCO</v>
      </c>
      <c r="C8068" s="519" t="s">
        <v>8286</v>
      </c>
      <c r="I8068" s="519" t="s">
        <v>22</v>
      </c>
      <c r="J8068" s="650">
        <v>2482.9299999999998</v>
      </c>
    </row>
    <row r="8069" spans="1:10">
      <c r="A8069" s="519" t="s">
        <v>8288</v>
      </c>
      <c r="B8069" s="519" t="str">
        <f t="shared" si="125"/>
        <v>PASTA DE CAL</v>
      </c>
      <c r="C8069" s="519" t="s">
        <v>8289</v>
      </c>
      <c r="I8069" s="519" t="s">
        <v>22</v>
      </c>
      <c r="J8069" s="650">
        <v>740.81</v>
      </c>
    </row>
    <row r="8070" spans="1:10">
      <c r="A8070" s="519" t="s">
        <v>8290</v>
      </c>
      <c r="B8070" s="519" t="str">
        <f t="shared" si="125"/>
        <v>PASTA DE CAL</v>
      </c>
      <c r="C8070" s="519" t="s">
        <v>8289</v>
      </c>
      <c r="I8070" s="519" t="s">
        <v>22</v>
      </c>
      <c r="J8070" s="650">
        <v>720.33</v>
      </c>
    </row>
    <row r="8071" spans="1:10">
      <c r="A8071" s="519" t="s">
        <v>8291</v>
      </c>
      <c r="B8071" s="519" t="str">
        <f t="shared" si="125"/>
        <v>PASTA DE GESSO</v>
      </c>
      <c r="C8071" s="519" t="s">
        <v>8292</v>
      </c>
      <c r="I8071" s="519" t="s">
        <v>22</v>
      </c>
      <c r="J8071" s="650">
        <v>1340.79</v>
      </c>
    </row>
    <row r="8072" spans="1:10">
      <c r="A8072" s="519" t="s">
        <v>8293</v>
      </c>
      <c r="B8072" s="519" t="str">
        <f t="shared" ref="B8072:B8135" si="126">C8072&amp;D8072&amp;E8072&amp;F8072&amp;G8072&amp;H8072</f>
        <v>PASTA DE GESSO</v>
      </c>
      <c r="C8072" s="519" t="s">
        <v>8292</v>
      </c>
      <c r="I8072" s="519" t="s">
        <v>22</v>
      </c>
      <c r="J8072" s="650">
        <v>1320.3</v>
      </c>
    </row>
    <row r="8073" spans="1:10">
      <c r="A8073" s="519" t="s">
        <v>8294</v>
      </c>
      <c r="B8073" s="519" t="str">
        <f t="shared" si="126"/>
        <v>PASTA DE CIMENTO BRANCO E CAL,NO TRACO 1:1</v>
      </c>
      <c r="C8073" s="519" t="s">
        <v>8295</v>
      </c>
      <c r="I8073" s="519" t="s">
        <v>22</v>
      </c>
      <c r="J8073" s="650">
        <v>1622.11</v>
      </c>
    </row>
    <row r="8074" spans="1:10">
      <c r="A8074" s="519" t="s">
        <v>8296</v>
      </c>
      <c r="B8074" s="519" t="str">
        <f t="shared" si="126"/>
        <v>PASTA DE CIMENTO BRANCO E CAL,NO TRACO 1:1</v>
      </c>
      <c r="C8074" s="519" t="s">
        <v>8295</v>
      </c>
      <c r="I8074" s="519" t="s">
        <v>22</v>
      </c>
      <c r="J8074" s="650">
        <v>1601.63</v>
      </c>
    </row>
    <row r="8075" spans="1:10">
      <c r="A8075" s="519" t="s">
        <v>8297</v>
      </c>
      <c r="B8075" s="519" t="str">
        <f t="shared" si="126"/>
        <v>ARGAMASSA DE CIMENTO E AREIA NO TRACO 1:1,PREPARO MANUAL</v>
      </c>
      <c r="C8075" s="519" t="s">
        <v>8298</v>
      </c>
      <c r="I8075" s="519" t="s">
        <v>22</v>
      </c>
      <c r="J8075" s="650">
        <v>697.95</v>
      </c>
    </row>
    <row r="8076" spans="1:10">
      <c r="A8076" s="519" t="s">
        <v>8299</v>
      </c>
      <c r="B8076" s="519" t="str">
        <f t="shared" si="126"/>
        <v>ARGAMASSA DE CIMENTO E AREIA NO TRACO 1:1,PREPARO MANUAL</v>
      </c>
      <c r="C8076" s="519" t="s">
        <v>8298</v>
      </c>
      <c r="I8076" s="519" t="s">
        <v>22</v>
      </c>
      <c r="J8076" s="650">
        <v>672.91</v>
      </c>
    </row>
    <row r="8077" spans="1:10">
      <c r="A8077" s="519" t="s">
        <v>8300</v>
      </c>
      <c r="B8077" s="519" t="str">
        <f t="shared" si="126"/>
        <v>ARGAMASSA DE CIMENTO E AREIA NO TRACO 1:1,5,PREPARO MANUAL</v>
      </c>
      <c r="C8077" s="519" t="s">
        <v>8301</v>
      </c>
      <c r="I8077" s="519" t="s">
        <v>22</v>
      </c>
      <c r="J8077" s="650">
        <v>656.3</v>
      </c>
    </row>
    <row r="8078" spans="1:10">
      <c r="A8078" s="519" t="s">
        <v>8302</v>
      </c>
      <c r="B8078" s="519" t="str">
        <f t="shared" si="126"/>
        <v>ARGAMASSA DE CIMENTO E AREIA NO TRACO 1:1,5,PREPARO MANUAL</v>
      </c>
      <c r="C8078" s="519" t="s">
        <v>8301</v>
      </c>
      <c r="I8078" s="519" t="s">
        <v>22</v>
      </c>
      <c r="J8078" s="650">
        <v>631.26</v>
      </c>
    </row>
    <row r="8079" spans="1:10">
      <c r="A8079" s="519" t="s">
        <v>8303</v>
      </c>
      <c r="B8079" s="519" t="str">
        <f t="shared" si="126"/>
        <v>ARGAMASSA DE CIMENTO E AREIA NO TRACO 1:2,PREPARO MANUAL</v>
      </c>
      <c r="C8079" s="519" t="s">
        <v>8304</v>
      </c>
      <c r="I8079" s="519" t="s">
        <v>22</v>
      </c>
      <c r="J8079" s="650">
        <v>618.79</v>
      </c>
    </row>
    <row r="8080" spans="1:10">
      <c r="A8080" s="519" t="s">
        <v>8305</v>
      </c>
      <c r="B8080" s="519" t="str">
        <f t="shared" si="126"/>
        <v>ARGAMASSA DE CIMENTO E AREIA NO TRACO 1:2,PREPARO MANUAL</v>
      </c>
      <c r="C8080" s="519" t="s">
        <v>8304</v>
      </c>
      <c r="I8080" s="519" t="s">
        <v>22</v>
      </c>
      <c r="J8080" s="650">
        <v>593.75</v>
      </c>
    </row>
    <row r="8081" spans="1:10">
      <c r="A8081" s="519" t="s">
        <v>8306</v>
      </c>
      <c r="B8081" s="519" t="str">
        <f t="shared" si="126"/>
        <v>ARGAMASSA DE CIMENTO E AREIA NO TRACO 1:3,PREPARO MANUAL</v>
      </c>
      <c r="C8081" s="519" t="s">
        <v>8307</v>
      </c>
      <c r="I8081" s="519" t="s">
        <v>22</v>
      </c>
      <c r="J8081" s="650">
        <v>559.22</v>
      </c>
    </row>
    <row r="8082" spans="1:10">
      <c r="A8082" s="519" t="s">
        <v>8308</v>
      </c>
      <c r="B8082" s="519" t="str">
        <f t="shared" si="126"/>
        <v>ARGAMASSA DE CIMENTO E AREIA NO TRACO 1:3,PREPARO MANUAL</v>
      </c>
      <c r="C8082" s="519" t="s">
        <v>8307</v>
      </c>
      <c r="I8082" s="519" t="s">
        <v>22</v>
      </c>
      <c r="J8082" s="650">
        <v>534.17999999999995</v>
      </c>
    </row>
    <row r="8083" spans="1:10">
      <c r="A8083" s="519" t="s">
        <v>8309</v>
      </c>
      <c r="B8083" s="519" t="str">
        <f t="shared" si="126"/>
        <v>ARGAMASSA DE CIMENTO E AREIA NO TRACO 1:4,PREPARO MANUAL</v>
      </c>
      <c r="C8083" s="519" t="s">
        <v>8310</v>
      </c>
      <c r="I8083" s="519" t="s">
        <v>22</v>
      </c>
      <c r="J8083" s="650">
        <v>529.77</v>
      </c>
    </row>
    <row r="8084" spans="1:10">
      <c r="A8084" s="519" t="s">
        <v>8311</v>
      </c>
      <c r="B8084" s="519" t="str">
        <f t="shared" si="126"/>
        <v>ARGAMASSA DE CIMENTO E AREIA NO TRACO 1:4,PREPARO MANUAL</v>
      </c>
      <c r="C8084" s="519" t="s">
        <v>8310</v>
      </c>
      <c r="I8084" s="519" t="s">
        <v>22</v>
      </c>
      <c r="J8084" s="650">
        <v>504.74</v>
      </c>
    </row>
    <row r="8085" spans="1:10">
      <c r="A8085" s="519" t="s">
        <v>8312</v>
      </c>
      <c r="B8085" s="519" t="str">
        <f t="shared" si="126"/>
        <v>ARGAMASSA DE CIMENTO E AREIA NO TRACO 1:5,PREPARO MANUAL</v>
      </c>
      <c r="C8085" s="519" t="s">
        <v>8313</v>
      </c>
      <c r="I8085" s="519" t="s">
        <v>22</v>
      </c>
      <c r="J8085" s="650">
        <v>502.89</v>
      </c>
    </row>
    <row r="8086" spans="1:10">
      <c r="A8086" s="519" t="s">
        <v>8314</v>
      </c>
      <c r="B8086" s="519" t="str">
        <f t="shared" si="126"/>
        <v>ARGAMASSA DE CIMENTO E AREIA NO TRACO 1:5,PREPARO MANUAL</v>
      </c>
      <c r="C8086" s="519" t="s">
        <v>8313</v>
      </c>
      <c r="I8086" s="519" t="s">
        <v>22</v>
      </c>
      <c r="J8086" s="650">
        <v>477.85</v>
      </c>
    </row>
    <row r="8087" spans="1:10">
      <c r="A8087" s="519" t="s">
        <v>8315</v>
      </c>
      <c r="B8087" s="519" t="str">
        <f t="shared" si="126"/>
        <v>ARGAMASSA DE CIMENTO E AREIA NO TRACO 1:6,PREPARO MANUAL</v>
      </c>
      <c r="C8087" s="519" t="s">
        <v>8316</v>
      </c>
      <c r="I8087" s="519" t="s">
        <v>22</v>
      </c>
      <c r="J8087" s="650">
        <v>484.63</v>
      </c>
    </row>
    <row r="8088" spans="1:10">
      <c r="A8088" s="519" t="s">
        <v>8317</v>
      </c>
      <c r="B8088" s="519" t="str">
        <f t="shared" si="126"/>
        <v>ARGAMASSA DE CIMENTO E AREIA NO TRACO 1:6,PREPARO MANUAL</v>
      </c>
      <c r="C8088" s="519" t="s">
        <v>8316</v>
      </c>
      <c r="I8088" s="519" t="s">
        <v>22</v>
      </c>
      <c r="J8088" s="650">
        <v>459.6</v>
      </c>
    </row>
    <row r="8089" spans="1:10">
      <c r="A8089" s="519" t="s">
        <v>8318</v>
      </c>
      <c r="B8089" s="519" t="str">
        <f t="shared" si="126"/>
        <v>ARGAMASSA DE CIMENTO E AREIA NO TRACO 1:8,PREPARO MANUAL</v>
      </c>
      <c r="C8089" s="519" t="s">
        <v>8319</v>
      </c>
      <c r="I8089" s="519" t="s">
        <v>22</v>
      </c>
      <c r="J8089" s="650">
        <v>459.93</v>
      </c>
    </row>
    <row r="8090" spans="1:10">
      <c r="A8090" s="519" t="s">
        <v>8320</v>
      </c>
      <c r="B8090" s="519" t="str">
        <f t="shared" si="126"/>
        <v>ARGAMASSA DE CIMENTO E AREIA NO TRACO 1:8,PREPARO MANUAL</v>
      </c>
      <c r="C8090" s="519" t="s">
        <v>8319</v>
      </c>
      <c r="I8090" s="519" t="s">
        <v>22</v>
      </c>
      <c r="J8090" s="650">
        <v>434.89</v>
      </c>
    </row>
    <row r="8091" spans="1:10">
      <c r="A8091" s="519" t="s">
        <v>8321</v>
      </c>
      <c r="B8091" s="519" t="str">
        <f t="shared" si="126"/>
        <v>ARGAMASSA DE CIMENTO E PO-DE-PEDRA,NO TRACO 1:3,PREPARO MANUAL</v>
      </c>
      <c r="C8091" s="519" t="s">
        <v>36854</v>
      </c>
      <c r="D8091" s="519" t="s">
        <v>31478</v>
      </c>
      <c r="I8091" s="519" t="s">
        <v>22</v>
      </c>
      <c r="J8091" s="650">
        <v>514.77</v>
      </c>
    </row>
    <row r="8092" spans="1:10">
      <c r="A8092" s="519" t="s">
        <v>8322</v>
      </c>
      <c r="B8092" s="519" t="str">
        <f t="shared" si="126"/>
        <v>ARGAMASSA DE CIMENTO E PO-DE-PEDRA,NO TRACO 1:3,PREPARO MANUAL</v>
      </c>
      <c r="C8092" s="519" t="s">
        <v>36854</v>
      </c>
      <c r="D8092" s="519" t="s">
        <v>31478</v>
      </c>
      <c r="I8092" s="519" t="s">
        <v>22</v>
      </c>
      <c r="J8092" s="650">
        <v>489.73</v>
      </c>
    </row>
    <row r="8093" spans="1:10">
      <c r="A8093" s="519" t="s">
        <v>8323</v>
      </c>
      <c r="B8093" s="519" t="str">
        <f t="shared" si="126"/>
        <v>ARGAMASSA DE CIMENTO E PO-DE-PEDRA,NO TRACO 1:4,PREPARO MANUAL</v>
      </c>
      <c r="C8093" s="519" t="s">
        <v>36855</v>
      </c>
      <c r="D8093" s="519" t="s">
        <v>31478</v>
      </c>
      <c r="I8093" s="519" t="s">
        <v>22</v>
      </c>
      <c r="J8093" s="650">
        <v>479.8</v>
      </c>
    </row>
    <row r="8094" spans="1:10">
      <c r="A8094" s="519" t="s">
        <v>8324</v>
      </c>
      <c r="B8094" s="519" t="str">
        <f t="shared" si="126"/>
        <v>ARGAMASSA DE CIMENTO E PO-DE-PEDRA,NO TRACO 1:4,PREPARO MANUAL</v>
      </c>
      <c r="C8094" s="519" t="s">
        <v>36855</v>
      </c>
      <c r="D8094" s="519" t="s">
        <v>31478</v>
      </c>
      <c r="I8094" s="519" t="s">
        <v>22</v>
      </c>
      <c r="J8094" s="650">
        <v>454.76</v>
      </c>
    </row>
    <row r="8095" spans="1:10">
      <c r="A8095" s="519" t="s">
        <v>8325</v>
      </c>
      <c r="B8095" s="519" t="str">
        <f t="shared" si="126"/>
        <v>ARGAMASSA DE CIMENTO,CAL E AREIA FINA,NO TRACO 1:3:5,PREPARO MANUAL</v>
      </c>
      <c r="C8095" s="519" t="s">
        <v>36856</v>
      </c>
      <c r="D8095" s="519" t="s">
        <v>36857</v>
      </c>
      <c r="I8095" s="519" t="s">
        <v>22</v>
      </c>
      <c r="J8095" s="650">
        <v>607.95000000000005</v>
      </c>
    </row>
    <row r="8096" spans="1:10">
      <c r="A8096" s="519" t="s">
        <v>8326</v>
      </c>
      <c r="B8096" s="519" t="str">
        <f t="shared" si="126"/>
        <v>ARGAMASSA DE CIMENTO,CAL E AREIA FINA,NO TRACO 1:3:5,PREPARO MANUAL</v>
      </c>
      <c r="C8096" s="519" t="s">
        <v>36856</v>
      </c>
      <c r="D8096" s="519" t="s">
        <v>36857</v>
      </c>
      <c r="I8096" s="519" t="s">
        <v>22</v>
      </c>
      <c r="J8096" s="650">
        <v>582.91</v>
      </c>
    </row>
    <row r="8097" spans="1:10">
      <c r="A8097" s="519" t="s">
        <v>8327</v>
      </c>
      <c r="B8097" s="519" t="str">
        <f t="shared" si="126"/>
        <v>ARGAMASSA DE CIMENTO,CAL E AREIA FINA,NO TRACO 1:3:8,PREPARO MANUAL</v>
      </c>
      <c r="C8097" s="519" t="s">
        <v>36858</v>
      </c>
      <c r="D8097" s="519" t="s">
        <v>36857</v>
      </c>
      <c r="I8097" s="519" t="s">
        <v>22</v>
      </c>
      <c r="J8097" s="650">
        <v>567.66</v>
      </c>
    </row>
    <row r="8098" spans="1:10">
      <c r="A8098" s="519" t="s">
        <v>8328</v>
      </c>
      <c r="B8098" s="519" t="str">
        <f t="shared" si="126"/>
        <v>ARGAMASSA DE CIMENTO,CAL E AREIA FINA,NO TRACO 1:3:8,PREPARO MANUAL</v>
      </c>
      <c r="C8098" s="519" t="s">
        <v>36858</v>
      </c>
      <c r="D8098" s="519" t="s">
        <v>36857</v>
      </c>
      <c r="I8098" s="519" t="s">
        <v>22</v>
      </c>
      <c r="J8098" s="650">
        <v>542.62</v>
      </c>
    </row>
    <row r="8099" spans="1:10">
      <c r="A8099" s="519" t="s">
        <v>8329</v>
      </c>
      <c r="B8099" s="519" t="str">
        <f t="shared" si="126"/>
        <v>ARGAMASSA DE CIMENTO BRANCO,CAL E PO-DE-MARMORE,NO TRACO 1:1:3,PREPARO MANUAL</v>
      </c>
      <c r="C8099" s="519" t="s">
        <v>36859</v>
      </c>
      <c r="D8099" s="519" t="s">
        <v>36860</v>
      </c>
      <c r="I8099" s="519" t="s">
        <v>22</v>
      </c>
      <c r="J8099" s="650">
        <v>853.71</v>
      </c>
    </row>
    <row r="8100" spans="1:10">
      <c r="A8100" s="519" t="s">
        <v>8330</v>
      </c>
      <c r="B8100" s="519" t="str">
        <f t="shared" si="126"/>
        <v>ARGAMASSA DE CIMENTO BRANCO,CAL E PO-DE-MARMORE,NO TRACO 1:1:3,PREPARO MANUAL</v>
      </c>
      <c r="C8100" s="519" t="s">
        <v>36859</v>
      </c>
      <c r="D8100" s="519" t="s">
        <v>36860</v>
      </c>
      <c r="I8100" s="519" t="s">
        <v>22</v>
      </c>
      <c r="J8100" s="650">
        <v>828.67</v>
      </c>
    </row>
    <row r="8101" spans="1:10">
      <c r="A8101" s="519" t="s">
        <v>8331</v>
      </c>
      <c r="B8101" s="519" t="str">
        <f t="shared" si="126"/>
        <v>ARGAMASSA DE CIMENTO E SAIBRO,NO TRACO 1:2,PREPARO MANUAL</v>
      </c>
      <c r="C8101" s="519" t="s">
        <v>8332</v>
      </c>
      <c r="I8101" s="519" t="s">
        <v>22</v>
      </c>
      <c r="J8101" s="650">
        <v>541.61</v>
      </c>
    </row>
    <row r="8102" spans="1:10">
      <c r="A8102" s="519" t="s">
        <v>8333</v>
      </c>
      <c r="B8102" s="519" t="str">
        <f t="shared" si="126"/>
        <v>ARGAMASSA DE CIMENTO E SAIBRO,NO TRACO 1:2,PREPARO MANUAL</v>
      </c>
      <c r="C8102" s="519" t="s">
        <v>8332</v>
      </c>
      <c r="I8102" s="519" t="s">
        <v>22</v>
      </c>
      <c r="J8102" s="650">
        <v>516.57000000000005</v>
      </c>
    </row>
    <row r="8103" spans="1:10">
      <c r="A8103" s="519" t="s">
        <v>8334</v>
      </c>
      <c r="B8103" s="519" t="str">
        <f t="shared" si="126"/>
        <v>ARGAMASSA DE CIMENTO E SAIBRO,NO TRACO 1:4,PREPARO MANUAL</v>
      </c>
      <c r="C8103" s="519" t="s">
        <v>8335</v>
      </c>
      <c r="I8103" s="519" t="s">
        <v>22</v>
      </c>
      <c r="J8103" s="650">
        <v>444.3</v>
      </c>
    </row>
    <row r="8104" spans="1:10">
      <c r="A8104" s="519" t="s">
        <v>8336</v>
      </c>
      <c r="B8104" s="519" t="str">
        <f t="shared" si="126"/>
        <v>ARGAMASSA DE CIMENTO E SAIBRO,NO TRACO 1:4,PREPARO MANUAL</v>
      </c>
      <c r="C8104" s="519" t="s">
        <v>8335</v>
      </c>
      <c r="I8104" s="519" t="s">
        <v>22</v>
      </c>
      <c r="J8104" s="650">
        <v>419.26</v>
      </c>
    </row>
    <row r="8105" spans="1:10">
      <c r="A8105" s="519" t="s">
        <v>8337</v>
      </c>
      <c r="B8105" s="519" t="str">
        <f t="shared" si="126"/>
        <v>ARGAMASSA DE CIMENTO E SAIBRO,NO TRACO 1:6,PREPARO MANUAL</v>
      </c>
      <c r="C8105" s="519" t="s">
        <v>8338</v>
      </c>
      <c r="I8105" s="519" t="s">
        <v>22</v>
      </c>
      <c r="J8105" s="650">
        <v>399.23</v>
      </c>
    </row>
    <row r="8106" spans="1:10">
      <c r="A8106" s="519" t="s">
        <v>8339</v>
      </c>
      <c r="B8106" s="519" t="str">
        <f t="shared" si="126"/>
        <v>ARGAMASSA DE CIMENTO E SAIBRO,NO TRACO 1:6,PREPARO MANUAL</v>
      </c>
      <c r="C8106" s="519" t="s">
        <v>8338</v>
      </c>
      <c r="I8106" s="519" t="s">
        <v>22</v>
      </c>
      <c r="J8106" s="650">
        <v>374.19</v>
      </c>
    </row>
    <row r="8107" spans="1:10">
      <c r="A8107" s="519" t="s">
        <v>8340</v>
      </c>
      <c r="B8107" s="519" t="str">
        <f t="shared" si="126"/>
        <v>ARGAMASSA DE CIMENTO E SAIBRO,NO TRACO 1:8,PREPARO MANUAL</v>
      </c>
      <c r="C8107" s="519" t="s">
        <v>8341</v>
      </c>
      <c r="I8107" s="519" t="s">
        <v>22</v>
      </c>
      <c r="J8107" s="650">
        <v>374.94</v>
      </c>
    </row>
    <row r="8108" spans="1:10">
      <c r="A8108" s="519" t="s">
        <v>8342</v>
      </c>
      <c r="B8108" s="519" t="str">
        <f t="shared" si="126"/>
        <v>ARGAMASSA DE CIMENTO E SAIBRO,NO TRACO 1:8,PREPARO MANUAL</v>
      </c>
      <c r="C8108" s="519" t="s">
        <v>8341</v>
      </c>
      <c r="I8108" s="519" t="s">
        <v>22</v>
      </c>
      <c r="J8108" s="650">
        <v>349.9</v>
      </c>
    </row>
    <row r="8109" spans="1:10">
      <c r="A8109" s="519" t="s">
        <v>8343</v>
      </c>
      <c r="B8109" s="519" t="str">
        <f t="shared" si="126"/>
        <v>ARGAMASSA DE CIMENTO,SAIBRO E AREIA,NO TRACO 1:2:2,PREPAROMANUAL</v>
      </c>
      <c r="C8109" s="519" t="s">
        <v>36861</v>
      </c>
      <c r="D8109" s="519" t="s">
        <v>36862</v>
      </c>
      <c r="I8109" s="519" t="s">
        <v>22</v>
      </c>
      <c r="J8109" s="650">
        <v>440.71</v>
      </c>
    </row>
    <row r="8110" spans="1:10">
      <c r="A8110" s="519" t="s">
        <v>8344</v>
      </c>
      <c r="B8110" s="519" t="str">
        <f t="shared" si="126"/>
        <v>ARGAMASSA DE CIMENTO,SAIBRO E AREIA,NO TRACO 1:2:2,PREPAROMANUAL</v>
      </c>
      <c r="C8110" s="519" t="s">
        <v>36861</v>
      </c>
      <c r="D8110" s="519" t="s">
        <v>36862</v>
      </c>
      <c r="I8110" s="519" t="s">
        <v>22</v>
      </c>
      <c r="J8110" s="650">
        <v>415.67</v>
      </c>
    </row>
    <row r="8111" spans="1:10">
      <c r="A8111" s="519" t="s">
        <v>8345</v>
      </c>
      <c r="B8111" s="519" t="str">
        <f t="shared" si="126"/>
        <v>ARGAMASSA DE CIMENTO,SAIBRO E AREIA,NO TRACO 1:2:3,PREPAROMANUAL</v>
      </c>
      <c r="C8111" s="519" t="s">
        <v>36863</v>
      </c>
      <c r="D8111" s="519" t="s">
        <v>36862</v>
      </c>
      <c r="I8111" s="519" t="s">
        <v>22</v>
      </c>
      <c r="J8111" s="650">
        <v>476.37</v>
      </c>
    </row>
    <row r="8112" spans="1:10">
      <c r="A8112" s="519" t="s">
        <v>8346</v>
      </c>
      <c r="B8112" s="519" t="str">
        <f t="shared" si="126"/>
        <v>ARGAMASSA DE CIMENTO,SAIBRO E AREIA,NO TRACO 1:2:3,PREPAROMANUAL</v>
      </c>
      <c r="C8112" s="519" t="s">
        <v>36863</v>
      </c>
      <c r="D8112" s="519" t="s">
        <v>36862</v>
      </c>
      <c r="I8112" s="519" t="s">
        <v>22</v>
      </c>
      <c r="J8112" s="650">
        <v>451.33</v>
      </c>
    </row>
    <row r="8113" spans="1:10">
      <c r="A8113" s="519" t="s">
        <v>8347</v>
      </c>
      <c r="B8113" s="519" t="str">
        <f t="shared" si="126"/>
        <v>ARGAMASSA DE CIMENTO,SAIBRO E AREIA,NO TRACO 1:3:3,PREPAROMANUAL</v>
      </c>
      <c r="C8113" s="519" t="s">
        <v>36864</v>
      </c>
      <c r="D8113" s="519" t="s">
        <v>36862</v>
      </c>
      <c r="I8113" s="519" t="s">
        <v>22</v>
      </c>
      <c r="J8113" s="650">
        <v>456.51</v>
      </c>
    </row>
    <row r="8114" spans="1:10">
      <c r="A8114" s="519" t="s">
        <v>8348</v>
      </c>
      <c r="B8114" s="519" t="str">
        <f t="shared" si="126"/>
        <v>ARGAMASSA DE CIMENTO,SAIBRO E AREIA,NO TRACO 1:3:3,PREPAROMANUAL</v>
      </c>
      <c r="C8114" s="519" t="s">
        <v>36864</v>
      </c>
      <c r="D8114" s="519" t="s">
        <v>36862</v>
      </c>
      <c r="I8114" s="519" t="s">
        <v>22</v>
      </c>
      <c r="J8114" s="650">
        <v>431.47</v>
      </c>
    </row>
    <row r="8115" spans="1:10">
      <c r="A8115" s="519" t="s">
        <v>8349</v>
      </c>
      <c r="B8115" s="519" t="str">
        <f t="shared" si="126"/>
        <v>ARGAMASSA DE CIMENTO,SAIBRO E AREIA,NO TRACO 1:3:5,PREPAROMANUAL</v>
      </c>
      <c r="C8115" s="519" t="s">
        <v>36865</v>
      </c>
      <c r="D8115" s="519" t="s">
        <v>36862</v>
      </c>
      <c r="I8115" s="519" t="s">
        <v>22</v>
      </c>
      <c r="J8115" s="650">
        <v>471.77</v>
      </c>
    </row>
    <row r="8116" spans="1:10">
      <c r="A8116" s="519" t="s">
        <v>8350</v>
      </c>
      <c r="B8116" s="519" t="str">
        <f t="shared" si="126"/>
        <v>ARGAMASSA DE CIMENTO,SAIBRO E AREIA,NO TRACO 1:3:5,PREPAROMANUAL</v>
      </c>
      <c r="C8116" s="519" t="s">
        <v>36865</v>
      </c>
      <c r="D8116" s="519" t="s">
        <v>36862</v>
      </c>
      <c r="I8116" s="519" t="s">
        <v>22</v>
      </c>
      <c r="J8116" s="650">
        <v>446.73</v>
      </c>
    </row>
    <row r="8117" spans="1:10">
      <c r="A8117" s="519" t="s">
        <v>8351</v>
      </c>
      <c r="B8117" s="519" t="str">
        <f t="shared" si="126"/>
        <v>ARGAMASSA DE CIMENTO,CAL,SAIBRO E AREIA,NO TRACO 1:2:4:4,PREPARO MANUAL</v>
      </c>
      <c r="C8117" s="519" t="s">
        <v>36866</v>
      </c>
      <c r="D8117" s="519" t="s">
        <v>36867</v>
      </c>
      <c r="I8117" s="519" t="s">
        <v>22</v>
      </c>
      <c r="J8117" s="650">
        <v>480.84</v>
      </c>
    </row>
    <row r="8118" spans="1:10">
      <c r="A8118" s="519" t="s">
        <v>8352</v>
      </c>
      <c r="B8118" s="519" t="str">
        <f t="shared" si="126"/>
        <v>ARGAMASSA DE CIMENTO,CAL,SAIBRO E AREIA,NO TRACO 1:2:4:4,PREPARO MANUAL</v>
      </c>
      <c r="C8118" s="519" t="s">
        <v>36866</v>
      </c>
      <c r="D8118" s="519" t="s">
        <v>36867</v>
      </c>
      <c r="I8118" s="519" t="s">
        <v>22</v>
      </c>
      <c r="J8118" s="650">
        <v>455.8</v>
      </c>
    </row>
    <row r="8119" spans="1:10">
      <c r="A8119" s="519" t="s">
        <v>8353</v>
      </c>
      <c r="B8119" s="519" t="str">
        <f t="shared" si="126"/>
        <v>ARGAMASSA DE CIMENTO E AREOLA PARA EMBOCO,NO TRACO 1:2,PREPARO MANUAL</v>
      </c>
      <c r="C8119" s="519" t="s">
        <v>36868</v>
      </c>
      <c r="D8119" s="519" t="s">
        <v>36869</v>
      </c>
      <c r="I8119" s="519" t="s">
        <v>22</v>
      </c>
      <c r="J8119" s="650">
        <v>593.09</v>
      </c>
    </row>
    <row r="8120" spans="1:10">
      <c r="A8120" s="519" t="s">
        <v>8354</v>
      </c>
      <c r="B8120" s="519" t="str">
        <f t="shared" si="126"/>
        <v>ARGAMASSA DE CIMENTO E AREOLA PARA EMBOCO,NO TRACO 1:2,PREPARO MANUAL</v>
      </c>
      <c r="C8120" s="519" t="s">
        <v>36868</v>
      </c>
      <c r="D8120" s="519" t="s">
        <v>36869</v>
      </c>
      <c r="I8120" s="519" t="s">
        <v>22</v>
      </c>
      <c r="J8120" s="650">
        <v>568.04999999999995</v>
      </c>
    </row>
    <row r="8121" spans="1:10">
      <c r="A8121" s="519" t="s">
        <v>8355</v>
      </c>
      <c r="B8121" s="519" t="str">
        <f t="shared" si="126"/>
        <v>ARGAMASSA DE CIMENTO E AREOLA PARA EMBOCO,NO TRACO 1:4,PREPARO MANUAL</v>
      </c>
      <c r="C8121" s="519" t="s">
        <v>36870</v>
      </c>
      <c r="D8121" s="519" t="s">
        <v>36869</v>
      </c>
      <c r="I8121" s="519" t="s">
        <v>22</v>
      </c>
      <c r="J8121" s="650">
        <v>479.9</v>
      </c>
    </row>
    <row r="8122" spans="1:10">
      <c r="A8122" s="519" t="s">
        <v>8356</v>
      </c>
      <c r="B8122" s="519" t="str">
        <f t="shared" si="126"/>
        <v>ARGAMASSA DE CIMENTO E AREOLA PARA EMBOCO,NO TRACO 1:4,PREPARO MANUAL</v>
      </c>
      <c r="C8122" s="519" t="s">
        <v>36870</v>
      </c>
      <c r="D8122" s="519" t="s">
        <v>36869</v>
      </c>
      <c r="I8122" s="519" t="s">
        <v>22</v>
      </c>
      <c r="J8122" s="650">
        <v>454.86</v>
      </c>
    </row>
    <row r="8123" spans="1:10">
      <c r="A8123" s="519" t="s">
        <v>8357</v>
      </c>
      <c r="B8123" s="519" t="str">
        <f t="shared" si="126"/>
        <v>ARGAMASSA DE CIMENTO E AREOLA PARA EMBOCO,NO TRACO 1:6,PREPARO MANUAL</v>
      </c>
      <c r="C8123" s="519" t="s">
        <v>36871</v>
      </c>
      <c r="D8123" s="519" t="s">
        <v>36869</v>
      </c>
      <c r="I8123" s="519" t="s">
        <v>22</v>
      </c>
      <c r="J8123" s="650">
        <v>436.14</v>
      </c>
    </row>
    <row r="8124" spans="1:10">
      <c r="A8124" s="519" t="s">
        <v>8358</v>
      </c>
      <c r="B8124" s="519" t="str">
        <f t="shared" si="126"/>
        <v>ARGAMASSA DE CIMENTO E AREOLA PARA EMBOCO,NO TRACO 1:6,PREPARO MANUAL</v>
      </c>
      <c r="C8124" s="519" t="s">
        <v>36871</v>
      </c>
      <c r="D8124" s="519" t="s">
        <v>36869</v>
      </c>
      <c r="I8124" s="519" t="s">
        <v>22</v>
      </c>
      <c r="J8124" s="650">
        <v>411.1</v>
      </c>
    </row>
    <row r="8125" spans="1:10">
      <c r="A8125" s="519" t="s">
        <v>8359</v>
      </c>
      <c r="B8125" s="519" t="str">
        <f t="shared" si="126"/>
        <v>ARGAMASSA DE CIMENTO,AREIA E VERMICULITA NO TRACO 1:2:5,PREPARO MANUAL</v>
      </c>
      <c r="C8125" s="519" t="s">
        <v>36872</v>
      </c>
      <c r="D8125" s="519" t="s">
        <v>36867</v>
      </c>
      <c r="I8125" s="519" t="s">
        <v>22</v>
      </c>
      <c r="J8125" s="650">
        <v>756.1</v>
      </c>
    </row>
    <row r="8126" spans="1:10">
      <c r="A8126" s="519" t="s">
        <v>8360</v>
      </c>
      <c r="B8126" s="519" t="str">
        <f t="shared" si="126"/>
        <v>ARGAMASSA DE CIMENTO,AREIA E VERMICULITA NO TRACO 1:2:5,PREPARO MANUAL</v>
      </c>
      <c r="C8126" s="519" t="s">
        <v>36872</v>
      </c>
      <c r="D8126" s="519" t="s">
        <v>36867</v>
      </c>
      <c r="I8126" s="519" t="s">
        <v>22</v>
      </c>
      <c r="J8126" s="650">
        <v>731.06</v>
      </c>
    </row>
    <row r="8127" spans="1:10">
      <c r="A8127" s="519" t="s">
        <v>8361</v>
      </c>
      <c r="B8127" s="519" t="str">
        <f t="shared" si="126"/>
        <v>ARGAMASSA DE CIMENTO E AREIA,NO TRACO 1:1,PREPARO MECANICO</v>
      </c>
      <c r="C8127" s="519" t="s">
        <v>8362</v>
      </c>
      <c r="I8127" s="519" t="s">
        <v>22</v>
      </c>
      <c r="J8127" s="650">
        <v>553.86</v>
      </c>
    </row>
    <row r="8128" spans="1:10">
      <c r="A8128" s="519" t="s">
        <v>8363</v>
      </c>
      <c r="B8128" s="519" t="str">
        <f t="shared" si="126"/>
        <v>ARGAMASSA DE CIMENTO E AREIA,NO TRACO 1:1,PREPARO MECANICO</v>
      </c>
      <c r="C8128" s="519" t="s">
        <v>8362</v>
      </c>
      <c r="I8128" s="519" t="s">
        <v>22</v>
      </c>
      <c r="J8128" s="650">
        <v>549.32000000000005</v>
      </c>
    </row>
    <row r="8129" spans="1:10">
      <c r="A8129" s="519" t="s">
        <v>8364</v>
      </c>
      <c r="B8129" s="519" t="str">
        <f t="shared" si="126"/>
        <v>ARGAMASSA DE CIMENTO E AREIA,NO TRACO 1:1,5,PREPARO MECANICO</v>
      </c>
      <c r="C8129" s="519" t="s">
        <v>8365</v>
      </c>
      <c r="I8129" s="519" t="s">
        <v>22</v>
      </c>
      <c r="J8129" s="650">
        <v>516.99</v>
      </c>
    </row>
    <row r="8130" spans="1:10">
      <c r="A8130" s="519" t="s">
        <v>8366</v>
      </c>
      <c r="B8130" s="519" t="str">
        <f t="shared" si="126"/>
        <v>ARGAMASSA DE CIMENTO E AREIA,NO TRACO 1:1,5,PREPARO MECANICO</v>
      </c>
      <c r="C8130" s="519" t="s">
        <v>8365</v>
      </c>
      <c r="I8130" s="519" t="s">
        <v>22</v>
      </c>
      <c r="J8130" s="650">
        <v>511.8</v>
      </c>
    </row>
    <row r="8131" spans="1:10">
      <c r="A8131" s="519" t="s">
        <v>8367</v>
      </c>
      <c r="B8131" s="519" t="str">
        <f t="shared" si="126"/>
        <v>ARGAMASSA DE CIMENTO E AREIA,NO TRACO 1:2,PREPARO MECANICO</v>
      </c>
      <c r="C8131" s="519" t="s">
        <v>8368</v>
      </c>
      <c r="I8131" s="519" t="s">
        <v>22</v>
      </c>
      <c r="J8131" s="650">
        <v>484.08</v>
      </c>
    </row>
    <row r="8132" spans="1:10">
      <c r="A8132" s="519" t="s">
        <v>8369</v>
      </c>
      <c r="B8132" s="519" t="str">
        <f t="shared" si="126"/>
        <v>ARGAMASSA DE CIMENTO E AREIA,NO TRACO 1:2,PREPARO MECANICO</v>
      </c>
      <c r="C8132" s="519" t="s">
        <v>8368</v>
      </c>
      <c r="I8132" s="519" t="s">
        <v>22</v>
      </c>
      <c r="J8132" s="650">
        <v>478.28</v>
      </c>
    </row>
    <row r="8133" spans="1:10">
      <c r="A8133" s="519" t="s">
        <v>8370</v>
      </c>
      <c r="B8133" s="519" t="str">
        <f t="shared" si="126"/>
        <v>ARGAMASSA DE CIMENTO E AREIA,NO TRACO 1:3,PREPARO MECANICO</v>
      </c>
      <c r="C8133" s="519" t="s">
        <v>8371</v>
      </c>
      <c r="I8133" s="519" t="s">
        <v>22</v>
      </c>
      <c r="J8133" s="650">
        <v>433.88</v>
      </c>
    </row>
    <row r="8134" spans="1:10">
      <c r="A8134" s="519" t="s">
        <v>8372</v>
      </c>
      <c r="B8134" s="519" t="str">
        <f t="shared" si="126"/>
        <v>ARGAMASSA DE CIMENTO E AREIA,NO TRACO 1:3,PREPARO MECANICO</v>
      </c>
      <c r="C8134" s="519" t="s">
        <v>8371</v>
      </c>
      <c r="I8134" s="519" t="s">
        <v>22</v>
      </c>
      <c r="J8134" s="650">
        <v>426.83</v>
      </c>
    </row>
    <row r="8135" spans="1:10">
      <c r="A8135" s="519" t="s">
        <v>8373</v>
      </c>
      <c r="B8135" s="519" t="str">
        <f t="shared" si="126"/>
        <v>ARGAMASSA DE CIMENTO E AREIA,NO TRACO 1:4,PREPARO MECANICO</v>
      </c>
      <c r="C8135" s="519" t="s">
        <v>8374</v>
      </c>
      <c r="I8135" s="519" t="s">
        <v>22</v>
      </c>
      <c r="J8135" s="650">
        <v>413.82</v>
      </c>
    </row>
    <row r="8136" spans="1:10">
      <c r="A8136" s="519" t="s">
        <v>8375</v>
      </c>
      <c r="B8136" s="519" t="str">
        <f t="shared" ref="B8136:B8199" si="127">C8136&amp;D8136&amp;E8136&amp;F8136&amp;G8136&amp;H8136</f>
        <v>ARGAMASSA DE CIMENTO E AREIA,NO TRACO 1:4,PREPARO MECANICO</v>
      </c>
      <c r="C8136" s="519" t="s">
        <v>8374</v>
      </c>
      <c r="I8136" s="519" t="s">
        <v>22</v>
      </c>
      <c r="J8136" s="650">
        <v>405.51</v>
      </c>
    </row>
    <row r="8137" spans="1:10">
      <c r="A8137" s="519" t="s">
        <v>8376</v>
      </c>
      <c r="B8137" s="519" t="str">
        <f t="shared" si="127"/>
        <v>ARGAMASSA DE CIMENTO E AREIA,NO TRACO 1:5,PREPARO MECANICO</v>
      </c>
      <c r="C8137" s="519" t="s">
        <v>8377</v>
      </c>
      <c r="I8137" s="519" t="s">
        <v>22</v>
      </c>
      <c r="J8137" s="650">
        <v>396.31</v>
      </c>
    </row>
    <row r="8138" spans="1:10">
      <c r="A8138" s="519" t="s">
        <v>8378</v>
      </c>
      <c r="B8138" s="519" t="str">
        <f t="shared" si="127"/>
        <v>ARGAMASSA DE CIMENTO E AREIA,NO TRACO 1:5,PREPARO MECANICO</v>
      </c>
      <c r="C8138" s="519" t="s">
        <v>8377</v>
      </c>
      <c r="I8138" s="519" t="s">
        <v>22</v>
      </c>
      <c r="J8138" s="650">
        <v>386.76</v>
      </c>
    </row>
    <row r="8139" spans="1:10">
      <c r="A8139" s="519" t="s">
        <v>8379</v>
      </c>
      <c r="B8139" s="519" t="str">
        <f t="shared" si="127"/>
        <v>ARGAMASSA DE CIMENTO E AREIA,NO TRACO 1:6,PREPARO MECANICO</v>
      </c>
      <c r="C8139" s="519" t="s">
        <v>8380</v>
      </c>
      <c r="I8139" s="519" t="s">
        <v>22</v>
      </c>
      <c r="J8139" s="650">
        <v>386.58</v>
      </c>
    </row>
    <row r="8140" spans="1:10">
      <c r="A8140" s="519" t="s">
        <v>8381</v>
      </c>
      <c r="B8140" s="519" t="str">
        <f t="shared" si="127"/>
        <v>ARGAMASSA DE CIMENTO E AREIA,NO TRACO 1:6,PREPARO MECANICO</v>
      </c>
      <c r="C8140" s="519" t="s">
        <v>8380</v>
      </c>
      <c r="I8140" s="519" t="s">
        <v>22</v>
      </c>
      <c r="J8140" s="650">
        <v>375.88</v>
      </c>
    </row>
    <row r="8141" spans="1:10">
      <c r="A8141" s="519" t="s">
        <v>8382</v>
      </c>
      <c r="B8141" s="519" t="str">
        <f t="shared" si="127"/>
        <v>ARGAMASSA DE CIMENTO E AREIA,NO TRACO 1:8,PREPARO MECANICO</v>
      </c>
      <c r="C8141" s="519" t="s">
        <v>8383</v>
      </c>
      <c r="I8141" s="519" t="s">
        <v>22</v>
      </c>
      <c r="J8141" s="650">
        <v>380.62</v>
      </c>
    </row>
    <row r="8142" spans="1:10">
      <c r="A8142" s="519" t="s">
        <v>8384</v>
      </c>
      <c r="B8142" s="519" t="str">
        <f t="shared" si="127"/>
        <v>ARGAMASSA DE CIMENTO E AREIA,NO TRACO 1:8,PREPARO MECANICO</v>
      </c>
      <c r="C8142" s="519" t="s">
        <v>8383</v>
      </c>
      <c r="I8142" s="519" t="s">
        <v>22</v>
      </c>
      <c r="J8142" s="650">
        <v>367.42</v>
      </c>
    </row>
    <row r="8143" spans="1:10">
      <c r="A8143" s="519" t="s">
        <v>8385</v>
      </c>
      <c r="B8143" s="519" t="str">
        <f t="shared" si="127"/>
        <v>ARGAMASSA DE CIMENTO E PO-DE-PEDRA,NO TRACO 1:3,PREPARO MECANICO</v>
      </c>
      <c r="C8143" s="519" t="s">
        <v>36873</v>
      </c>
      <c r="D8143" s="519" t="s">
        <v>36874</v>
      </c>
      <c r="I8143" s="519" t="s">
        <v>22</v>
      </c>
      <c r="J8143" s="650">
        <v>389.43</v>
      </c>
    </row>
    <row r="8144" spans="1:10">
      <c r="A8144" s="519" t="s">
        <v>8386</v>
      </c>
      <c r="B8144" s="519" t="str">
        <f t="shared" si="127"/>
        <v>ARGAMASSA DE CIMENTO E PO-DE-PEDRA,NO TRACO 1:3,PREPARO MECANICO</v>
      </c>
      <c r="C8144" s="519" t="s">
        <v>36873</v>
      </c>
      <c r="D8144" s="519" t="s">
        <v>36874</v>
      </c>
      <c r="I8144" s="519" t="s">
        <v>22</v>
      </c>
      <c r="J8144" s="650">
        <v>382.38</v>
      </c>
    </row>
    <row r="8145" spans="1:10">
      <c r="A8145" s="519" t="s">
        <v>8387</v>
      </c>
      <c r="B8145" s="519" t="str">
        <f t="shared" si="127"/>
        <v>ARGAMASSA DE CIMENTO E PO-DE-PEDRA,NO TRACO 1:4,PREPARO MECANICO</v>
      </c>
      <c r="C8145" s="519" t="s">
        <v>36875</v>
      </c>
      <c r="D8145" s="519" t="s">
        <v>36874</v>
      </c>
      <c r="I8145" s="519" t="s">
        <v>22</v>
      </c>
      <c r="J8145" s="650">
        <v>363.84</v>
      </c>
    </row>
    <row r="8146" spans="1:10">
      <c r="A8146" s="519" t="s">
        <v>8388</v>
      </c>
      <c r="B8146" s="519" t="str">
        <f t="shared" si="127"/>
        <v>ARGAMASSA DE CIMENTO E PO-DE-PEDRA,NO TRACO 1:4,PREPARO MECANICO</v>
      </c>
      <c r="C8146" s="519" t="s">
        <v>36875</v>
      </c>
      <c r="D8146" s="519" t="s">
        <v>36874</v>
      </c>
      <c r="I8146" s="519" t="s">
        <v>22</v>
      </c>
      <c r="J8146" s="650">
        <v>355.54</v>
      </c>
    </row>
    <row r="8147" spans="1:10">
      <c r="A8147" s="519" t="s">
        <v>8389</v>
      </c>
      <c r="B8147" s="519" t="str">
        <f t="shared" si="127"/>
        <v>ARGAMASSA DE CIMENTO,CAL E AREIA FINA,NO TRACO 1:3:5,PREPARO MECANICO</v>
      </c>
      <c r="C8147" s="519" t="s">
        <v>36856</v>
      </c>
      <c r="D8147" s="519" t="s">
        <v>36876</v>
      </c>
      <c r="I8147" s="519" t="s">
        <v>22</v>
      </c>
      <c r="J8147" s="650">
        <v>529.5</v>
      </c>
    </row>
    <row r="8148" spans="1:10">
      <c r="A8148" s="519" t="s">
        <v>8390</v>
      </c>
      <c r="B8148" s="519" t="str">
        <f t="shared" si="127"/>
        <v>ARGAMASSA DE CIMENTO,CAL E AREIA FINA,NO TRACO 1:3:5,PREPARO MECANICO</v>
      </c>
      <c r="C8148" s="519" t="s">
        <v>36856</v>
      </c>
      <c r="D8148" s="519" t="s">
        <v>36876</v>
      </c>
      <c r="I8148" s="519" t="s">
        <v>22</v>
      </c>
      <c r="J8148" s="650">
        <v>516.19000000000005</v>
      </c>
    </row>
    <row r="8149" spans="1:10">
      <c r="A8149" s="519" t="s">
        <v>8391</v>
      </c>
      <c r="B8149" s="519" t="str">
        <f t="shared" si="127"/>
        <v>ARGAMASSA DE CIMENTO,CAL E AREIA FINA,NO TRACO 1:3:8,PREPARO MECANICO</v>
      </c>
      <c r="C8149" s="519" t="s">
        <v>36858</v>
      </c>
      <c r="D8149" s="519" t="s">
        <v>36876</v>
      </c>
      <c r="I8149" s="519" t="s">
        <v>22</v>
      </c>
      <c r="J8149" s="650">
        <v>517.33000000000004</v>
      </c>
    </row>
    <row r="8150" spans="1:10">
      <c r="A8150" s="519" t="s">
        <v>8392</v>
      </c>
      <c r="B8150" s="519" t="str">
        <f t="shared" si="127"/>
        <v>ARGAMASSA DE CIMENTO,CAL E AREIA FINA,NO TRACO 1:3:8,PREPARO MECANICO</v>
      </c>
      <c r="C8150" s="519" t="s">
        <v>36858</v>
      </c>
      <c r="D8150" s="519" t="s">
        <v>36876</v>
      </c>
      <c r="I8150" s="519" t="s">
        <v>22</v>
      </c>
      <c r="J8150" s="650">
        <v>500.27</v>
      </c>
    </row>
    <row r="8151" spans="1:10">
      <c r="A8151" s="519" t="s">
        <v>8393</v>
      </c>
      <c r="B8151" s="519" t="str">
        <f t="shared" si="127"/>
        <v>ARGAMASSA DE CIMENTO BRANCO,CAL E PO-DE-MARMORE,NO TRACO 1:1:3,PREPARO MECANICO</v>
      </c>
      <c r="C8151" s="519" t="s">
        <v>36859</v>
      </c>
      <c r="D8151" s="519" t="s">
        <v>36877</v>
      </c>
      <c r="I8151" s="519" t="s">
        <v>22</v>
      </c>
      <c r="J8151" s="650">
        <v>737.75</v>
      </c>
    </row>
    <row r="8152" spans="1:10">
      <c r="A8152" s="519" t="s">
        <v>8394</v>
      </c>
      <c r="B8152" s="519" t="str">
        <f t="shared" si="127"/>
        <v>ARGAMASSA DE CIMENTO BRANCO,CAL E PO-DE-MARMORE,NO TRACO 1:1:3,PREPARO MECANICO</v>
      </c>
      <c r="C8152" s="519" t="s">
        <v>36859</v>
      </c>
      <c r="D8152" s="519" t="s">
        <v>36877</v>
      </c>
      <c r="I8152" s="519" t="s">
        <v>22</v>
      </c>
      <c r="J8152" s="650">
        <v>729.45</v>
      </c>
    </row>
    <row r="8153" spans="1:10">
      <c r="A8153" s="519" t="s">
        <v>8395</v>
      </c>
      <c r="B8153" s="519" t="str">
        <f t="shared" si="127"/>
        <v>ARGAMASSA DE CIMENTO,CAL HIDRATADA ADITIVADA E AREIA,NO TRACO 1:1:10</v>
      </c>
      <c r="C8153" s="519" t="s">
        <v>36878</v>
      </c>
      <c r="D8153" s="519" t="s">
        <v>36879</v>
      </c>
      <c r="I8153" s="519" t="s">
        <v>22</v>
      </c>
      <c r="J8153" s="650">
        <v>396.9</v>
      </c>
    </row>
    <row r="8154" spans="1:10">
      <c r="A8154" s="519" t="s">
        <v>8396</v>
      </c>
      <c r="B8154" s="519" t="str">
        <f t="shared" si="127"/>
        <v>ARGAMASSA DE CIMENTO,CAL HIDRATADA ADITIVADA E AREIA,NO TRACO 1:1:10</v>
      </c>
      <c r="C8154" s="519" t="s">
        <v>36878</v>
      </c>
      <c r="D8154" s="519" t="s">
        <v>36879</v>
      </c>
      <c r="I8154" s="519" t="s">
        <v>22</v>
      </c>
      <c r="J8154" s="650">
        <v>386.21</v>
      </c>
    </row>
    <row r="8155" spans="1:10">
      <c r="A8155" s="519" t="s">
        <v>8397</v>
      </c>
      <c r="B8155" s="519" t="str">
        <f t="shared" si="127"/>
        <v>ARGAMASSA DE CIMENTO,CAL HIDRATADA ADITIVADA E AREIA,NO TRACO 1:1:8</v>
      </c>
      <c r="C8155" s="519" t="s">
        <v>36878</v>
      </c>
      <c r="D8155" s="519" t="s">
        <v>36880</v>
      </c>
      <c r="I8155" s="519" t="s">
        <v>22</v>
      </c>
      <c r="J8155" s="650">
        <v>438.53</v>
      </c>
    </row>
    <row r="8156" spans="1:10">
      <c r="A8156" s="519" t="s">
        <v>8398</v>
      </c>
      <c r="B8156" s="519" t="str">
        <f t="shared" si="127"/>
        <v>ARGAMASSA DE CIMENTO,CAL HIDRATADA ADITIVADA E AREIA,NO TRACO 1:1:8</v>
      </c>
      <c r="C8156" s="519" t="s">
        <v>36878</v>
      </c>
      <c r="D8156" s="519" t="s">
        <v>36880</v>
      </c>
      <c r="I8156" s="519" t="s">
        <v>22</v>
      </c>
      <c r="J8156" s="650">
        <v>428.52</v>
      </c>
    </row>
    <row r="8157" spans="1:10">
      <c r="A8157" s="519" t="s">
        <v>8399</v>
      </c>
      <c r="B8157" s="519" t="str">
        <f t="shared" si="127"/>
        <v>ARGAMASSA DE CIMENTO,CAL HIDRATADA ADITIVADA E AREIA,NO TRACO 1:1:12</v>
      </c>
      <c r="C8157" s="519" t="s">
        <v>36878</v>
      </c>
      <c r="D8157" s="519" t="s">
        <v>36881</v>
      </c>
      <c r="I8157" s="519" t="s">
        <v>22</v>
      </c>
      <c r="J8157" s="650">
        <v>362.08</v>
      </c>
    </row>
    <row r="8158" spans="1:10">
      <c r="A8158" s="519" t="s">
        <v>8400</v>
      </c>
      <c r="B8158" s="519" t="str">
        <f t="shared" si="127"/>
        <v>ARGAMASSA DE CIMENTO,CAL HIDRATADA ADITIVADA E AREIA,NO TRACO 1:1:12</v>
      </c>
      <c r="C8158" s="519" t="s">
        <v>36878</v>
      </c>
      <c r="D8158" s="519" t="s">
        <v>36881</v>
      </c>
      <c r="I8158" s="519" t="s">
        <v>22</v>
      </c>
      <c r="J8158" s="650">
        <v>349.79</v>
      </c>
    </row>
    <row r="8159" spans="1:10">
      <c r="A8159" s="519" t="s">
        <v>8401</v>
      </c>
      <c r="B8159" s="519" t="str">
        <f t="shared" si="127"/>
        <v>ARGAMASSA DE CIMENTO E SAIBRO,NO TRACO 1:2,PREPARO MECANICO</v>
      </c>
      <c r="C8159" s="519" t="s">
        <v>8402</v>
      </c>
      <c r="I8159" s="519" t="s">
        <v>22</v>
      </c>
      <c r="J8159" s="650">
        <v>406.9</v>
      </c>
    </row>
    <row r="8160" spans="1:10">
      <c r="A8160" s="519" t="s">
        <v>8403</v>
      </c>
      <c r="B8160" s="519" t="str">
        <f t="shared" si="127"/>
        <v>ARGAMASSA DE CIMENTO E SAIBRO,NO TRACO 1:2,PREPARO MECANICO</v>
      </c>
      <c r="C8160" s="519" t="s">
        <v>8402</v>
      </c>
      <c r="I8160" s="519" t="s">
        <v>22</v>
      </c>
      <c r="J8160" s="650">
        <v>401.1</v>
      </c>
    </row>
    <row r="8161" spans="1:10">
      <c r="A8161" s="519" t="s">
        <v>8404</v>
      </c>
      <c r="B8161" s="519" t="str">
        <f t="shared" si="127"/>
        <v>ARGAMASSA DE CIMENTO E SAIBRO,NO TRACO 1:4,PREPARO MECANICO</v>
      </c>
      <c r="C8161" s="519" t="s">
        <v>8405</v>
      </c>
      <c r="I8161" s="519" t="s">
        <v>22</v>
      </c>
      <c r="J8161" s="650">
        <v>328.34</v>
      </c>
    </row>
    <row r="8162" spans="1:10">
      <c r="A8162" s="519" t="s">
        <v>8406</v>
      </c>
      <c r="B8162" s="519" t="str">
        <f t="shared" si="127"/>
        <v>ARGAMASSA DE CIMENTO E SAIBRO,NO TRACO 1:4,PREPARO MECANICO</v>
      </c>
      <c r="C8162" s="519" t="s">
        <v>8405</v>
      </c>
      <c r="I8162" s="519" t="s">
        <v>22</v>
      </c>
      <c r="J8162" s="650">
        <v>320.04000000000002</v>
      </c>
    </row>
    <row r="8163" spans="1:10">
      <c r="A8163" s="519" t="s">
        <v>8407</v>
      </c>
      <c r="B8163" s="519" t="str">
        <f t="shared" si="127"/>
        <v>ARGAMASSA DE CIMENTO E SAIBRO,NO TRACO 1:6,PREPARO MECANICO</v>
      </c>
      <c r="C8163" s="519" t="s">
        <v>8408</v>
      </c>
      <c r="I8163" s="519" t="s">
        <v>22</v>
      </c>
      <c r="J8163" s="650">
        <v>300.51</v>
      </c>
    </row>
    <row r="8164" spans="1:10">
      <c r="A8164" s="519" t="s">
        <v>8409</v>
      </c>
      <c r="B8164" s="519" t="str">
        <f t="shared" si="127"/>
        <v>ARGAMASSA DE CIMENTO E SAIBRO,NO TRACO 1:6,PREPARO MECANICO</v>
      </c>
      <c r="C8164" s="519" t="s">
        <v>8408</v>
      </c>
      <c r="I8164" s="519" t="s">
        <v>22</v>
      </c>
      <c r="J8164" s="650">
        <v>289.82</v>
      </c>
    </row>
    <row r="8165" spans="1:10">
      <c r="A8165" s="519" t="s">
        <v>8410</v>
      </c>
      <c r="B8165" s="519" t="str">
        <f t="shared" si="127"/>
        <v>ARGAMASSA DE CIMENTO E SAIBRO,NO TRACO 1:8,PREPARO MECANICO</v>
      </c>
      <c r="C8165" s="519" t="s">
        <v>8411</v>
      </c>
      <c r="I8165" s="519" t="s">
        <v>22</v>
      </c>
      <c r="J8165" s="650">
        <v>295.63</v>
      </c>
    </row>
    <row r="8166" spans="1:10">
      <c r="A8166" s="519" t="s">
        <v>8412</v>
      </c>
      <c r="B8166" s="519" t="str">
        <f t="shared" si="127"/>
        <v>ARGAMASSA DE CIMENTO E SAIBRO,NO TRACO 1:8,PREPARO MECANICO</v>
      </c>
      <c r="C8166" s="519" t="s">
        <v>8411</v>
      </c>
      <c r="I8166" s="519" t="s">
        <v>22</v>
      </c>
      <c r="J8166" s="650">
        <v>282.43</v>
      </c>
    </row>
    <row r="8167" spans="1:10">
      <c r="A8167" s="519" t="s">
        <v>8413</v>
      </c>
      <c r="B8167" s="519" t="str">
        <f t="shared" si="127"/>
        <v>ARGAMASSA DE CIMENTO,SAIBRO E AREIA,NO TRACO 1:2:2,PREPAROMECANICO</v>
      </c>
      <c r="C8167" s="519" t="s">
        <v>36861</v>
      </c>
      <c r="D8167" s="519" t="s">
        <v>36882</v>
      </c>
      <c r="I8167" s="519" t="s">
        <v>22</v>
      </c>
      <c r="J8167" s="650">
        <v>378.65</v>
      </c>
    </row>
    <row r="8168" spans="1:10">
      <c r="A8168" s="519" t="s">
        <v>8414</v>
      </c>
      <c r="B8168" s="519" t="str">
        <f t="shared" si="127"/>
        <v>ARGAMASSA DE CIMENTO,SAIBRO E AREIA,NO TRACO 1:2:2,PREPAROMECANICO</v>
      </c>
      <c r="C8168" s="519" t="s">
        <v>36861</v>
      </c>
      <c r="D8168" s="519" t="s">
        <v>36882</v>
      </c>
      <c r="I8168" s="519" t="s">
        <v>22</v>
      </c>
      <c r="J8168" s="650">
        <v>370.35</v>
      </c>
    </row>
    <row r="8169" spans="1:10">
      <c r="A8169" s="519" t="s">
        <v>8415</v>
      </c>
      <c r="B8169" s="519" t="str">
        <f t="shared" si="127"/>
        <v>ARGAMASSA DE CIMENTO,SAIBRO E AREIA,NO TRACO 1:2:3,PREPAROMECANICO</v>
      </c>
      <c r="C8169" s="519" t="s">
        <v>36863</v>
      </c>
      <c r="D8169" s="519" t="s">
        <v>36882</v>
      </c>
      <c r="I8169" s="519" t="s">
        <v>22</v>
      </c>
      <c r="J8169" s="650">
        <v>369.79</v>
      </c>
    </row>
    <row r="8170" spans="1:10">
      <c r="A8170" s="519" t="s">
        <v>8416</v>
      </c>
      <c r="B8170" s="519" t="str">
        <f t="shared" si="127"/>
        <v>ARGAMASSA DE CIMENTO,SAIBRO E AREIA,NO TRACO 1:2:3,PREPAROMECANICO</v>
      </c>
      <c r="C8170" s="519" t="s">
        <v>36863</v>
      </c>
      <c r="D8170" s="519" t="s">
        <v>36882</v>
      </c>
      <c r="I8170" s="519" t="s">
        <v>22</v>
      </c>
      <c r="J8170" s="650">
        <v>360.23</v>
      </c>
    </row>
    <row r="8171" spans="1:10">
      <c r="A8171" s="519" t="s">
        <v>8417</v>
      </c>
      <c r="B8171" s="519" t="str">
        <f t="shared" si="127"/>
        <v>ARGAMASSA DE CIMENTO,SAIBRO E AREIA,NO TRACO 1:3:3,PREPAROMECANICO</v>
      </c>
      <c r="C8171" s="519" t="s">
        <v>36864</v>
      </c>
      <c r="D8171" s="519" t="s">
        <v>36882</v>
      </c>
      <c r="I8171" s="519" t="s">
        <v>22</v>
      </c>
      <c r="J8171" s="650">
        <v>358.45</v>
      </c>
    </row>
    <row r="8172" spans="1:10">
      <c r="A8172" s="519" t="s">
        <v>8418</v>
      </c>
      <c r="B8172" s="519" t="str">
        <f t="shared" si="127"/>
        <v>ARGAMASSA DE CIMENTO,SAIBRO E AREIA,NO TRACO 1:3:3,PREPAROMECANICO</v>
      </c>
      <c r="C8172" s="519" t="s">
        <v>36864</v>
      </c>
      <c r="D8172" s="519" t="s">
        <v>36882</v>
      </c>
      <c r="I8172" s="519" t="s">
        <v>22</v>
      </c>
      <c r="J8172" s="650">
        <v>347.76</v>
      </c>
    </row>
    <row r="8173" spans="1:10">
      <c r="A8173" s="519" t="s">
        <v>8419</v>
      </c>
      <c r="B8173" s="519" t="str">
        <f t="shared" si="127"/>
        <v>ARGAMASSA DE CIMENTO,SAIBRO E AREIA,NO TRACO 1:3:5,PREPAROMECANICO</v>
      </c>
      <c r="C8173" s="519" t="s">
        <v>36865</v>
      </c>
      <c r="D8173" s="519" t="s">
        <v>36882</v>
      </c>
      <c r="I8173" s="519" t="s">
        <v>22</v>
      </c>
      <c r="J8173" s="650">
        <v>365.52</v>
      </c>
    </row>
    <row r="8174" spans="1:10">
      <c r="A8174" s="519" t="s">
        <v>8420</v>
      </c>
      <c r="B8174" s="519" t="str">
        <f t="shared" si="127"/>
        <v>ARGAMASSA DE CIMENTO,SAIBRO E AREIA,NO TRACO 1:3:5,PREPAROMECANICO</v>
      </c>
      <c r="C8174" s="519" t="s">
        <v>36865</v>
      </c>
      <c r="D8174" s="519" t="s">
        <v>36882</v>
      </c>
      <c r="I8174" s="519" t="s">
        <v>22</v>
      </c>
      <c r="J8174" s="650">
        <v>352.32</v>
      </c>
    </row>
    <row r="8175" spans="1:10">
      <c r="A8175" s="519" t="s">
        <v>8421</v>
      </c>
      <c r="B8175" s="519" t="str">
        <f t="shared" si="127"/>
        <v>ARGAMASSA DE CIMENTO,CAL,SAIBRO E AREIA,NO TRACO 1:2:4:4,PREPARO MECANICO</v>
      </c>
      <c r="C8175" s="519" t="s">
        <v>36883</v>
      </c>
      <c r="D8175" s="519" t="s">
        <v>36884</v>
      </c>
      <c r="I8175" s="519" t="s">
        <v>22</v>
      </c>
      <c r="J8175" s="650">
        <v>420.28</v>
      </c>
    </row>
    <row r="8176" spans="1:10">
      <c r="A8176" s="519" t="s">
        <v>8422</v>
      </c>
      <c r="B8176" s="519" t="str">
        <f t="shared" si="127"/>
        <v>ARGAMASSA DE CIMENTO,CAL,SAIBRO E AREIA,NO TRACO 1:2:4:4,PREPARO MECANICO</v>
      </c>
      <c r="C8176" s="519" t="s">
        <v>36883</v>
      </c>
      <c r="D8176" s="519" t="s">
        <v>36884</v>
      </c>
      <c r="I8176" s="519" t="s">
        <v>22</v>
      </c>
      <c r="J8176" s="650">
        <v>404.58</v>
      </c>
    </row>
    <row r="8177" spans="1:10">
      <c r="A8177" s="519" t="s">
        <v>8423</v>
      </c>
      <c r="B8177" s="519" t="str">
        <f t="shared" si="127"/>
        <v>ARGAMASSA DE CIMENTO E AREOLA PARA EMBOCO,NO TRACO 1:2,PREPARO MECANICO</v>
      </c>
      <c r="C8177" s="519" t="s">
        <v>36868</v>
      </c>
      <c r="D8177" s="519" t="s">
        <v>36885</v>
      </c>
      <c r="I8177" s="519" t="s">
        <v>22</v>
      </c>
      <c r="J8177" s="650">
        <v>458.38</v>
      </c>
    </row>
    <row r="8178" spans="1:10">
      <c r="A8178" s="519" t="s">
        <v>8424</v>
      </c>
      <c r="B8178" s="519" t="str">
        <f t="shared" si="127"/>
        <v>ARGAMASSA DE CIMENTO E AREOLA PARA EMBOCO,NO TRACO 1:2,PREPARO MECANICO</v>
      </c>
      <c r="C8178" s="519" t="s">
        <v>36868</v>
      </c>
      <c r="D8178" s="519" t="s">
        <v>36885</v>
      </c>
      <c r="I8178" s="519" t="s">
        <v>22</v>
      </c>
      <c r="J8178" s="650">
        <v>452.58</v>
      </c>
    </row>
    <row r="8179" spans="1:10">
      <c r="A8179" s="519" t="s">
        <v>8425</v>
      </c>
      <c r="B8179" s="519" t="str">
        <f t="shared" si="127"/>
        <v>ARGAMASSA DE CIMENTO E AREOLA PARA EMBOCO,NO TRACO 1:4,PREPARO MECANICO</v>
      </c>
      <c r="C8179" s="519" t="s">
        <v>36870</v>
      </c>
      <c r="D8179" s="519" t="s">
        <v>36885</v>
      </c>
      <c r="I8179" s="519" t="s">
        <v>22</v>
      </c>
      <c r="J8179" s="650">
        <v>363.94</v>
      </c>
    </row>
    <row r="8180" spans="1:10">
      <c r="A8180" s="519" t="s">
        <v>8426</v>
      </c>
      <c r="B8180" s="519" t="str">
        <f t="shared" si="127"/>
        <v>ARGAMASSA DE CIMENTO E AREOLA PARA EMBOCO,NO TRACO 1:4,PREPARO MECANICO</v>
      </c>
      <c r="C8180" s="519" t="s">
        <v>36870</v>
      </c>
      <c r="D8180" s="519" t="s">
        <v>36885</v>
      </c>
      <c r="I8180" s="519" t="s">
        <v>22</v>
      </c>
      <c r="J8180" s="650">
        <v>355.64</v>
      </c>
    </row>
    <row r="8181" spans="1:10">
      <c r="A8181" s="519" t="s">
        <v>8427</v>
      </c>
      <c r="B8181" s="519" t="str">
        <f t="shared" si="127"/>
        <v>ARGAMASSA DE CIMENTO E AREOLA PARA EMBOCO,NO TRACO 1:6,PREPARO MECANICO</v>
      </c>
      <c r="C8181" s="519" t="s">
        <v>36871</v>
      </c>
      <c r="D8181" s="519" t="s">
        <v>36885</v>
      </c>
      <c r="I8181" s="519" t="s">
        <v>22</v>
      </c>
      <c r="J8181" s="650">
        <v>338.08</v>
      </c>
    </row>
    <row r="8182" spans="1:10">
      <c r="A8182" s="519" t="s">
        <v>8428</v>
      </c>
      <c r="B8182" s="519" t="str">
        <f t="shared" si="127"/>
        <v>ARGAMASSA DE CIMENTO E AREOLA PARA EMBOCO,NO TRACO 1:6,PREPARO MECANICO</v>
      </c>
      <c r="C8182" s="519" t="s">
        <v>36871</v>
      </c>
      <c r="D8182" s="519" t="s">
        <v>36885</v>
      </c>
      <c r="I8182" s="519" t="s">
        <v>22</v>
      </c>
      <c r="J8182" s="650">
        <v>327.39</v>
      </c>
    </row>
    <row r="8183" spans="1:10">
      <c r="A8183" s="519" t="s">
        <v>8429</v>
      </c>
      <c r="B8183" s="519" t="str">
        <f t="shared" si="127"/>
        <v>ENCHIMENTO DE AREIA,INCLUSIVE FORNECIMENTO DESTA,POR MEIO DE BOMBA</v>
      </c>
      <c r="C8183" s="519" t="s">
        <v>36886</v>
      </c>
      <c r="D8183" s="519" t="s">
        <v>36887</v>
      </c>
      <c r="I8183" s="519" t="s">
        <v>22</v>
      </c>
      <c r="J8183" s="650">
        <v>205.85</v>
      </c>
    </row>
    <row r="8184" spans="1:10">
      <c r="A8184" s="519" t="s">
        <v>8430</v>
      </c>
      <c r="B8184" s="519" t="str">
        <f t="shared" si="127"/>
        <v>ENCHIMENTO DE AREIA,INCLUSIVE FORNECIMENTO DESTA,POR MEIO DE BOMBA</v>
      </c>
      <c r="C8184" s="519" t="s">
        <v>36886</v>
      </c>
      <c r="D8184" s="519" t="s">
        <v>36887</v>
      </c>
      <c r="I8184" s="519" t="s">
        <v>22</v>
      </c>
      <c r="J8184" s="650">
        <v>200.67</v>
      </c>
    </row>
    <row r="8185" spans="1:10">
      <c r="A8185" s="519" t="s">
        <v>51563</v>
      </c>
      <c r="B8185" s="519" t="str">
        <f t="shared" si="127"/>
        <v>INJECAO DE CALDA DE CIMENTO,INCLUSIVE FORNECIMENTO DOS MATERIAIS</v>
      </c>
      <c r="C8185" s="519" t="s">
        <v>51564</v>
      </c>
      <c r="D8185" s="519" t="s">
        <v>32724</v>
      </c>
      <c r="I8185" s="519" t="s">
        <v>22</v>
      </c>
      <c r="J8185" s="650">
        <v>1043.6500000000001</v>
      </c>
    </row>
    <row r="8186" spans="1:10">
      <c r="A8186" s="519" t="s">
        <v>51565</v>
      </c>
      <c r="B8186" s="519" t="str">
        <f t="shared" si="127"/>
        <v>INJECAO DE CALDA DE CIMENTO,INCLUSIVE FORNECIMENTO DOS MATERIAIS</v>
      </c>
      <c r="C8186" s="519" t="s">
        <v>51564</v>
      </c>
      <c r="D8186" s="519" t="s">
        <v>32724</v>
      </c>
      <c r="I8186" s="519" t="s">
        <v>22</v>
      </c>
      <c r="J8186" s="650">
        <v>1015.14</v>
      </c>
    </row>
    <row r="8187" spans="1:10">
      <c r="A8187" s="519" t="s">
        <v>8431</v>
      </c>
      <c r="B8187" s="519" t="str">
        <f t="shared" si="127"/>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8187" s="519" t="s">
        <v>72574</v>
      </c>
      <c r="D8187" s="519" t="s">
        <v>72575</v>
      </c>
      <c r="E8187" s="519" t="s">
        <v>72576</v>
      </c>
      <c r="F8187" s="519" t="s">
        <v>72577</v>
      </c>
      <c r="G8187" s="519" t="s">
        <v>72578</v>
      </c>
      <c r="I8187" s="519" t="s">
        <v>22</v>
      </c>
      <c r="J8187" s="650">
        <v>691.5</v>
      </c>
    </row>
    <row r="8188" spans="1:10">
      <c r="A8188" s="519" t="s">
        <v>8432</v>
      </c>
      <c r="B8188" s="519" t="str">
        <f t="shared" si="127"/>
        <v>INJECAO DE ARGAMASSA DE CIMENTO E AREIA,COM RESISTENCIA DE 20MPA,CONFORME ABNT NBR 6122,UTILIZANDO BOMBA DE ARGAMASSA COM UNIDADE MISTURADORA E BOMBEADORA ACOPLADAS,COM CAPACIDADEDE 900 A 4800L DE MISTURA SECA,DESTINADA A EXECUCAO DE FUNDACOES,INCLUSIVE O FORNECIMENTO DE MATERIAIS</v>
      </c>
      <c r="C8188" s="519" t="s">
        <v>72574</v>
      </c>
      <c r="D8188" s="519" t="s">
        <v>72575</v>
      </c>
      <c r="E8188" s="519" t="s">
        <v>72576</v>
      </c>
      <c r="F8188" s="519" t="s">
        <v>72577</v>
      </c>
      <c r="G8188" s="519" t="s">
        <v>72578</v>
      </c>
      <c r="I8188" s="519" t="s">
        <v>22</v>
      </c>
      <c r="J8188" s="650">
        <v>665.92</v>
      </c>
    </row>
    <row r="8189" spans="1:10">
      <c r="A8189" s="519" t="s">
        <v>51566</v>
      </c>
      <c r="B8189" s="519" t="str">
        <f t="shared" si="127"/>
        <v>INJECAO DE ARGAMASSA DE CIMENTO E AREIA NO TRACO 1:6,EM VOLUME,UTILIZANDO EQUIPAMENTO DE AR COMPRIMIDO,INCLUSIVE FORNECIMENTO DOS MATERIAIS</v>
      </c>
      <c r="C8189" s="519" t="s">
        <v>51567</v>
      </c>
      <c r="D8189" s="519" t="s">
        <v>51568</v>
      </c>
      <c r="E8189" s="519" t="s">
        <v>47252</v>
      </c>
      <c r="I8189" s="519" t="s">
        <v>22</v>
      </c>
      <c r="J8189" s="650">
        <v>671.87</v>
      </c>
    </row>
    <row r="8190" spans="1:10">
      <c r="A8190" s="519" t="s">
        <v>51569</v>
      </c>
      <c r="B8190" s="519" t="str">
        <f t="shared" si="127"/>
        <v>INJECAO DE ARGAMASSA DE CIMENTO E AREIA NO TRACO 1:6,EM VOLUME,UTILIZANDO EQUIPAMENTO DE AR COMPRIMIDO,INCLUSIVE FORNECIMENTO DOS MATERIAIS</v>
      </c>
      <c r="C8190" s="519" t="s">
        <v>51567</v>
      </c>
      <c r="D8190" s="519" t="s">
        <v>51568</v>
      </c>
      <c r="E8190" s="519" t="s">
        <v>47252</v>
      </c>
      <c r="I8190" s="519" t="s">
        <v>22</v>
      </c>
      <c r="J8190" s="650">
        <v>638.4</v>
      </c>
    </row>
    <row r="8191" spans="1:10">
      <c r="A8191" s="519" t="s">
        <v>8433</v>
      </c>
      <c r="B8191" s="519" t="str">
        <f t="shared" si="127"/>
        <v>INJECAO PARA TRATAMENTO DE SOLO DE FUNDACAO COM RESINA EPOXICA OU OUTROS MATERIAIS QUIMICOS,EXCLUSIVE O FORNECIMENTO DOS MESMOS.CUSTO POR KG DE MATERIAL OU MISTURA</v>
      </c>
      <c r="C8191" s="519" t="s">
        <v>36889</v>
      </c>
      <c r="D8191" s="519" t="s">
        <v>36890</v>
      </c>
      <c r="E8191" s="519" t="s">
        <v>36891</v>
      </c>
      <c r="I8191" s="519" t="s">
        <v>51</v>
      </c>
      <c r="J8191" s="650">
        <v>57.97</v>
      </c>
    </row>
    <row r="8192" spans="1:10">
      <c r="A8192" s="519" t="s">
        <v>8434</v>
      </c>
      <c r="B8192" s="519" t="str">
        <f t="shared" si="127"/>
        <v>INJECAO PARA TRATAMENTO DE SOLO DE FUNDACAO COM RESINA EPOXICA OU OUTROS MATERIAIS QUIMICOS,EXCLUSIVE O FORNECIMENTO DOS MESMOS.CUSTO POR KG DE MATERIAL OU MISTURA</v>
      </c>
      <c r="C8192" s="519" t="s">
        <v>36889</v>
      </c>
      <c r="D8192" s="519" t="s">
        <v>36890</v>
      </c>
      <c r="E8192" s="519" t="s">
        <v>36891</v>
      </c>
      <c r="I8192" s="519" t="s">
        <v>51</v>
      </c>
      <c r="J8192" s="650">
        <v>53.66</v>
      </c>
    </row>
    <row r="8193" spans="1:10">
      <c r="A8193" s="519" t="s">
        <v>8435</v>
      </c>
      <c r="B8193" s="519" t="str">
        <f t="shared" si="127"/>
        <v>APLICACAO DE RESINA EPOXICA EM COLAGEM DE PECAS DE CONCRETO,INCLUSIVE PREPARO DO LOCAL E EXCLUSIVE FORNECIMENTO DA RESINA.CUSTO POR KG DE RESINA UTILIZADA</v>
      </c>
      <c r="C8193" s="519" t="s">
        <v>36892</v>
      </c>
      <c r="D8193" s="519" t="s">
        <v>36893</v>
      </c>
      <c r="E8193" s="519" t="s">
        <v>36894</v>
      </c>
      <c r="I8193" s="519" t="s">
        <v>51</v>
      </c>
      <c r="J8193" s="650">
        <v>17.59</v>
      </c>
    </row>
    <row r="8194" spans="1:10">
      <c r="A8194" s="519" t="s">
        <v>8436</v>
      </c>
      <c r="B8194" s="519" t="str">
        <f t="shared" si="127"/>
        <v>APLICACAO DE RESINA EPOXICA EM COLAGEM DE PECAS DE CONCRETO,INCLUSIVE PREPARO DO LOCAL E EXCLUSIVE FORNECIMENTO DA RESINA.CUSTO POR KG DE RESINA UTILIZADA</v>
      </c>
      <c r="C8194" s="519" t="s">
        <v>36892</v>
      </c>
      <c r="D8194" s="519" t="s">
        <v>36893</v>
      </c>
      <c r="E8194" s="519" t="s">
        <v>36894</v>
      </c>
      <c r="I8194" s="519" t="s">
        <v>51</v>
      </c>
      <c r="J8194" s="650">
        <v>15.24</v>
      </c>
    </row>
    <row r="8195" spans="1:10">
      <c r="A8195" s="519" t="s">
        <v>8437</v>
      </c>
      <c r="B8195" s="519" t="str">
        <f t="shared" si="127"/>
        <v>INJECAO DE RESINA EPOXICA EM FISSURAS DE CONCRETO ESTRUTURAL,INCLUSIVE PREPARO DO LOCAL,PERFURACAO E VEDACAO E O FORNECIMENTO DOS MATERIAIS A INJETAR</v>
      </c>
      <c r="C8195" s="519" t="s">
        <v>36895</v>
      </c>
      <c r="D8195" s="519" t="s">
        <v>36896</v>
      </c>
      <c r="E8195" s="519" t="s">
        <v>36897</v>
      </c>
      <c r="I8195" s="519" t="s">
        <v>51</v>
      </c>
      <c r="J8195" s="650">
        <v>157.46</v>
      </c>
    </row>
    <row r="8196" spans="1:10">
      <c r="A8196" s="519" t="s">
        <v>8438</v>
      </c>
      <c r="B8196" s="519" t="str">
        <f t="shared" si="127"/>
        <v>INJECAO DE RESINA EPOXICA EM FISSURAS DE CONCRETO ESTRUTURAL,INCLUSIVE PREPARO DO LOCAL,PERFURACAO E VEDACAO E O FORNECIMENTO DOS MATERIAIS A INJETAR</v>
      </c>
      <c r="C8196" s="519" t="s">
        <v>36895</v>
      </c>
      <c r="D8196" s="519" t="s">
        <v>36896</v>
      </c>
      <c r="E8196" s="519" t="s">
        <v>36897</v>
      </c>
      <c r="I8196" s="519" t="s">
        <v>51</v>
      </c>
      <c r="J8196" s="650">
        <v>154.55000000000001</v>
      </c>
    </row>
    <row r="8197" spans="1:10">
      <c r="A8197" s="519" t="s">
        <v>8439</v>
      </c>
      <c r="B8197" s="519" t="str">
        <f t="shared" si="127"/>
        <v>APLICACAO DE RESINA EPOXICA EM COLAGEM DE PECAS DE CONCRETO,INCLUSIVE PREPARO DO LOCAL E FORNECIMENTO DE MATERIAL.CUSTOPOR KG DE RESINA UTILIZADA</v>
      </c>
      <c r="C8197" s="519" t="s">
        <v>36892</v>
      </c>
      <c r="D8197" s="519" t="s">
        <v>36898</v>
      </c>
      <c r="E8197" s="519" t="s">
        <v>36899</v>
      </c>
      <c r="I8197" s="519" t="s">
        <v>51</v>
      </c>
      <c r="J8197" s="650">
        <v>66.09</v>
      </c>
    </row>
    <row r="8198" spans="1:10">
      <c r="A8198" s="519" t="s">
        <v>8440</v>
      </c>
      <c r="B8198" s="519" t="str">
        <f t="shared" si="127"/>
        <v>APLICACAO DE RESINA EPOXICA EM COLAGEM DE PECAS DE CONCRETO,INCLUSIVE PREPARO DO LOCAL E FORNECIMENTO DE MATERIAL.CUSTOPOR KG DE RESINA UTILIZADA</v>
      </c>
      <c r="C8198" s="519" t="s">
        <v>36892</v>
      </c>
      <c r="D8198" s="519" t="s">
        <v>36898</v>
      </c>
      <c r="E8198" s="519" t="s">
        <v>36899</v>
      </c>
      <c r="I8198" s="519" t="s">
        <v>51</v>
      </c>
      <c r="J8198" s="650">
        <v>63.74</v>
      </c>
    </row>
    <row r="8199" spans="1:10">
      <c r="A8199" s="519" t="s">
        <v>8441</v>
      </c>
      <c r="B8199" s="519" t="str">
        <f t="shared" si="127"/>
        <v>ARGAMASSA DE CIMENTO E AREIA,NO TRACO 1:3,COM ADICAO DE ADESIVO A BASE DE RESINA SINTETICA DE ALTA ADERENCIA</v>
      </c>
      <c r="C8199" s="519" t="s">
        <v>36900</v>
      </c>
      <c r="D8199" s="519" t="s">
        <v>36901</v>
      </c>
      <c r="I8199" s="519" t="s">
        <v>22</v>
      </c>
      <c r="J8199" s="650">
        <v>656.53</v>
      </c>
    </row>
    <row r="8200" spans="1:10">
      <c r="A8200" s="519" t="s">
        <v>8442</v>
      </c>
      <c r="B8200" s="519" t="str">
        <f t="shared" ref="B8200:B8263" si="128">C8200&amp;D8200&amp;E8200&amp;F8200&amp;G8200&amp;H8200</f>
        <v>ARGAMASSA DE CIMENTO E AREIA,NO TRACO 1:3,COM ADICAO DE ADESIVO A BASE DE RESINA SINTETICA DE ALTA ADERENCIA</v>
      </c>
      <c r="C8200" s="519" t="s">
        <v>36900</v>
      </c>
      <c r="D8200" s="519" t="s">
        <v>36901</v>
      </c>
      <c r="I8200" s="519" t="s">
        <v>22</v>
      </c>
      <c r="J8200" s="650">
        <v>631.49</v>
      </c>
    </row>
    <row r="8201" spans="1:10">
      <c r="A8201" s="519" t="s">
        <v>8443</v>
      </c>
      <c r="B8201" s="519" t="str">
        <f t="shared" si="128"/>
        <v>ARGAMASSA DE CIMENTO E AREIA NO TRACO 1:2 COM ADICAO DE ADESIVO A BASE DE RESINA ACRILICA</v>
      </c>
      <c r="C8201" s="519" t="s">
        <v>36902</v>
      </c>
      <c r="D8201" s="519" t="s">
        <v>36903</v>
      </c>
      <c r="I8201" s="519" t="s">
        <v>22</v>
      </c>
      <c r="J8201" s="650">
        <v>1643.94</v>
      </c>
    </row>
    <row r="8202" spans="1:10">
      <c r="A8202" s="519" t="s">
        <v>8444</v>
      </c>
      <c r="B8202" s="519" t="str">
        <f t="shared" si="128"/>
        <v>ARGAMASSA DE CIMENTO E AREIA NO TRACO 1:2 COM ADICAO DE ADESIVO A BASE DE RESINA ACRILICA</v>
      </c>
      <c r="C8202" s="519" t="s">
        <v>36902</v>
      </c>
      <c r="D8202" s="519" t="s">
        <v>36903</v>
      </c>
      <c r="I8202" s="519" t="s">
        <v>22</v>
      </c>
      <c r="J8202" s="650">
        <v>1618.9</v>
      </c>
    </row>
    <row r="8203" spans="1:10">
      <c r="A8203" s="519" t="s">
        <v>8445</v>
      </c>
      <c r="B8203" s="519" t="str">
        <f t="shared" si="128"/>
        <v>BASE DE MACADAME SIMPLES,MEDIDA EM VOLUME DEPOIS DE COMPRIMIDO O MACADAME</v>
      </c>
      <c r="C8203" s="519" t="s">
        <v>36904</v>
      </c>
      <c r="D8203" s="519" t="s">
        <v>36905</v>
      </c>
      <c r="I8203" s="519" t="s">
        <v>22</v>
      </c>
      <c r="J8203" s="650">
        <v>147.63</v>
      </c>
    </row>
    <row r="8204" spans="1:10">
      <c r="A8204" s="519" t="s">
        <v>8446</v>
      </c>
      <c r="B8204" s="519" t="str">
        <f t="shared" si="128"/>
        <v>BASE DE MACADAME SIMPLES,MEDIDA EM VOLUME DEPOIS DE COMPRIMIDO O MACADAME</v>
      </c>
      <c r="C8204" s="519" t="s">
        <v>36904</v>
      </c>
      <c r="D8204" s="519" t="s">
        <v>36905</v>
      </c>
      <c r="I8204" s="519" t="s">
        <v>22</v>
      </c>
      <c r="J8204" s="650">
        <v>147.28</v>
      </c>
    </row>
    <row r="8205" spans="1:10">
      <c r="A8205" s="519" t="s">
        <v>8447</v>
      </c>
      <c r="B8205" s="519" t="str">
        <f t="shared" si="128"/>
        <v>BASE DE BRITA GRADUADA,INCLUSIVE FORNECIMENTO DOS MATERIAIS,MEDIDA APOS A COMPACTACAO</v>
      </c>
      <c r="C8205" s="519" t="s">
        <v>36906</v>
      </c>
      <c r="D8205" s="519" t="s">
        <v>36907</v>
      </c>
      <c r="I8205" s="519" t="s">
        <v>22</v>
      </c>
      <c r="J8205" s="650">
        <v>166.65</v>
      </c>
    </row>
    <row r="8206" spans="1:10">
      <c r="A8206" s="519" t="s">
        <v>8448</v>
      </c>
      <c r="B8206" s="519" t="str">
        <f t="shared" si="128"/>
        <v>BASE DE BRITA GRADUADA,INCLUSIVE FORNECIMENTO DOS MATERIAIS,MEDIDA APOS A COMPACTACAO</v>
      </c>
      <c r="C8206" s="519" t="s">
        <v>36906</v>
      </c>
      <c r="D8206" s="519" t="s">
        <v>36907</v>
      </c>
      <c r="I8206" s="519" t="s">
        <v>22</v>
      </c>
      <c r="J8206" s="650">
        <v>166.06</v>
      </c>
    </row>
    <row r="8207" spans="1:10">
      <c r="A8207" s="519" t="s">
        <v>8449</v>
      </c>
      <c r="B8207" s="519" t="str">
        <f t="shared" si="128"/>
        <v>BASE DE BRITA GRADUADA,COM ADICAO DE 3% DE CIMENTO,UTILIZANDO DISTRIBUIDORA DE AGREGADOS,MEDIDA APOS A COMPACTACAO,INCLUSIVE FORNECIMENTO DOS MATERIAS</v>
      </c>
      <c r="C8207" s="519" t="s">
        <v>36908</v>
      </c>
      <c r="D8207" s="519" t="s">
        <v>36909</v>
      </c>
      <c r="E8207" s="519" t="s">
        <v>36910</v>
      </c>
      <c r="I8207" s="519" t="s">
        <v>22</v>
      </c>
      <c r="J8207" s="650">
        <v>201.57</v>
      </c>
    </row>
    <row r="8208" spans="1:10">
      <c r="A8208" s="519" t="s">
        <v>8450</v>
      </c>
      <c r="B8208" s="519" t="str">
        <f t="shared" si="128"/>
        <v>BASE DE BRITA GRADUADA,COM ADICAO DE 3% DE CIMENTO,UTILIZANDO DISTRIBUIDORA DE AGREGADOS,MEDIDA APOS A COMPACTACAO,INCLUSIVE FORNECIMENTO DOS MATERIAS</v>
      </c>
      <c r="C8208" s="519" t="s">
        <v>36908</v>
      </c>
      <c r="D8208" s="519" t="s">
        <v>36909</v>
      </c>
      <c r="E8208" s="519" t="s">
        <v>36910</v>
      </c>
      <c r="I8208" s="519" t="s">
        <v>22</v>
      </c>
      <c r="J8208" s="650">
        <v>200.98</v>
      </c>
    </row>
    <row r="8209" spans="1:10">
      <c r="A8209" s="519" t="s">
        <v>8451</v>
      </c>
      <c r="B8209" s="519" t="str">
        <f t="shared" si="128"/>
        <v>SUB-BASE DE PO-DE-PEDRA,INCLUSIVE ESPALHAMENTO,IRRIGACAO,COMPACTACAO E FORNECIMENTO DO MATERIAL</v>
      </c>
      <c r="C8209" s="519" t="s">
        <v>36911</v>
      </c>
      <c r="D8209" s="519" t="s">
        <v>36912</v>
      </c>
      <c r="I8209" s="519" t="s">
        <v>22</v>
      </c>
      <c r="J8209" s="650">
        <v>124.95</v>
      </c>
    </row>
    <row r="8210" spans="1:10">
      <c r="A8210" s="519" t="s">
        <v>8452</v>
      </c>
      <c r="B8210" s="519" t="str">
        <f t="shared" si="128"/>
        <v>SUB-BASE DE PO-DE-PEDRA,INCLUSIVE ESPALHAMENTO,IRRIGACAO,COMPACTACAO E FORNECIMENTO DO MATERIAL</v>
      </c>
      <c r="C8210" s="519" t="s">
        <v>36911</v>
      </c>
      <c r="D8210" s="519" t="s">
        <v>36912</v>
      </c>
      <c r="I8210" s="519" t="s">
        <v>22</v>
      </c>
      <c r="J8210" s="650">
        <v>124.35</v>
      </c>
    </row>
    <row r="8211" spans="1:10">
      <c r="A8211" s="519" t="s">
        <v>8453</v>
      </c>
      <c r="B8211" s="519" t="str">
        <f t="shared" si="128"/>
        <v>BASE DE BRITA CORRIDA,INCLUSIVE FORNECIMENTO DOS MATERIAIS,MEDIDA APOS A COMPACTACAO</v>
      </c>
      <c r="C8211" s="519" t="s">
        <v>36913</v>
      </c>
      <c r="D8211" s="519" t="s">
        <v>36914</v>
      </c>
      <c r="I8211" s="519" t="s">
        <v>22</v>
      </c>
      <c r="J8211" s="650">
        <v>114.81</v>
      </c>
    </row>
    <row r="8212" spans="1:10">
      <c r="A8212" s="519" t="s">
        <v>8454</v>
      </c>
      <c r="B8212" s="519" t="str">
        <f t="shared" si="128"/>
        <v>BASE DE BRITA CORRIDA,INCLUSIVE FORNECIMENTO DOS MATERIAIS,MEDIDA APOS A COMPACTACAO</v>
      </c>
      <c r="C8212" s="519" t="s">
        <v>36913</v>
      </c>
      <c r="D8212" s="519" t="s">
        <v>36914</v>
      </c>
      <c r="I8212" s="519" t="s">
        <v>22</v>
      </c>
      <c r="J8212" s="650">
        <v>114.37</v>
      </c>
    </row>
    <row r="8213" spans="1:10">
      <c r="A8213" s="519" t="s">
        <v>8455</v>
      </c>
      <c r="B8213" s="519" t="str">
        <f t="shared" si="128"/>
        <v>SUB-BASE DE BRITA CORRIDA,INCLUSIVE FORNECIMENTO DOS MATERIAIS,MEDIDA APOS A COMPACTACAO</v>
      </c>
      <c r="C8213" s="519" t="s">
        <v>36915</v>
      </c>
      <c r="D8213" s="519" t="s">
        <v>36916</v>
      </c>
      <c r="I8213" s="519" t="s">
        <v>22</v>
      </c>
      <c r="J8213" s="650">
        <v>114.81</v>
      </c>
    </row>
    <row r="8214" spans="1:10">
      <c r="A8214" s="519" t="s">
        <v>8456</v>
      </c>
      <c r="B8214" s="519" t="str">
        <f t="shared" si="128"/>
        <v>SUB-BASE DE BRITA CORRIDA,INCLUSIVE FORNECIMENTO DOS MATERIAIS,MEDIDA APOS A COMPACTACAO</v>
      </c>
      <c r="C8214" s="519" t="s">
        <v>36915</v>
      </c>
      <c r="D8214" s="519" t="s">
        <v>36916</v>
      </c>
      <c r="I8214" s="519" t="s">
        <v>22</v>
      </c>
      <c r="J8214" s="650">
        <v>114.37</v>
      </c>
    </row>
    <row r="8215" spans="1:10">
      <c r="A8215" s="519" t="s">
        <v>8457</v>
      </c>
      <c r="B8215" s="519" t="str">
        <f t="shared" si="128"/>
        <v>BASE DE MACADAME HIDRAULICO,DE ACORDO COM AS "INSTRUCOES PARA EXECUCAO",DO DER-RJ.O CUSTO INDENIZA AS OPERACOES DE EXECUCAO,INCLUSIVE FORNECIMENTO DOS MATERIAIS EMPREGADOS(BRITA,PO-DE-PEDRA E AGUA) E SE APLICA AO VOLUME EXECUTADO,MEDIDO APOS COMPACTACAO</v>
      </c>
      <c r="C8215" s="519" t="s">
        <v>36917</v>
      </c>
      <c r="D8215" s="519" t="s">
        <v>36918</v>
      </c>
      <c r="E8215" s="519" t="s">
        <v>36919</v>
      </c>
      <c r="F8215" s="519" t="s">
        <v>36920</v>
      </c>
      <c r="G8215" s="519" t="s">
        <v>36921</v>
      </c>
      <c r="I8215" s="519" t="s">
        <v>22</v>
      </c>
      <c r="J8215" s="650">
        <v>215.68</v>
      </c>
    </row>
    <row r="8216" spans="1:10">
      <c r="A8216" s="519" t="s">
        <v>8458</v>
      </c>
      <c r="B8216" s="519" t="str">
        <f t="shared" si="128"/>
        <v>BASE DE MACADAME HIDRAULICO,DE ACORDO COM AS "INSTRUCOES PARA EXECUCAO",DO DER-RJ.O CUSTO INDENIZA AS OPERACOES DE EXECUCAO,INCLUSIVE FORNECIMENTO DOS MATERIAIS EMPREGADOS(BRITA,PO-DE-PEDRA E AGUA) E SE APLICA AO VOLUME EXECUTADO,MEDIDO APOS COMPACTACAO</v>
      </c>
      <c r="C8216" s="519" t="s">
        <v>36917</v>
      </c>
      <c r="D8216" s="519" t="s">
        <v>36918</v>
      </c>
      <c r="E8216" s="519" t="s">
        <v>36919</v>
      </c>
      <c r="F8216" s="519" t="s">
        <v>36920</v>
      </c>
      <c r="G8216" s="519" t="s">
        <v>36921</v>
      </c>
      <c r="I8216" s="519" t="s">
        <v>22</v>
      </c>
      <c r="J8216" s="650">
        <v>213.15</v>
      </c>
    </row>
    <row r="8217" spans="1:10">
      <c r="A8217" s="519" t="s">
        <v>8459</v>
      </c>
      <c r="B8217" s="519" t="str">
        <f t="shared" si="128"/>
        <v>BASE OU SUB-BASE ESTABILIZADA GRANULOMETRICAMENTE,COM MISTURA DE 2 OU MAIS MATERIAIS,DE ACORDO COM AS "INSTRUCOES PARA EXECUCAO",DO DER-RJ,EXCLUSIVE ESCAVACAO E TRANSPORTE DOS MATERIAIS,INCLUSIVE O TRANSPORTE DA AGUA</v>
      </c>
      <c r="C8217" s="519" t="s">
        <v>36922</v>
      </c>
      <c r="D8217" s="519" t="s">
        <v>36923</v>
      </c>
      <c r="E8217" s="519" t="s">
        <v>36924</v>
      </c>
      <c r="F8217" s="519" t="s">
        <v>36925</v>
      </c>
      <c r="I8217" s="519" t="s">
        <v>22</v>
      </c>
      <c r="J8217" s="650">
        <v>15.77</v>
      </c>
    </row>
    <row r="8218" spans="1:10">
      <c r="A8218" s="519" t="s">
        <v>8460</v>
      </c>
      <c r="B8218" s="519" t="str">
        <f t="shared" si="128"/>
        <v>BASE OU SUB-BASE ESTABILIZADA GRANULOMETRICAMENTE,COM MISTURA DE 2 OU MAIS MATERIAIS,DE ACORDO COM AS "INSTRUCOES PARA EXECUCAO",DO DER-RJ,EXCLUSIVE ESCAVACAO E TRANSPORTE DOS MATERIAIS,INCLUSIVE O TRANSPORTE DA AGUA</v>
      </c>
      <c r="C8218" s="519" t="s">
        <v>36922</v>
      </c>
      <c r="D8218" s="519" t="s">
        <v>36923</v>
      </c>
      <c r="E8218" s="519" t="s">
        <v>36924</v>
      </c>
      <c r="F8218" s="519" t="s">
        <v>36925</v>
      </c>
      <c r="I8218" s="519" t="s">
        <v>22</v>
      </c>
      <c r="J8218" s="650">
        <v>15.3</v>
      </c>
    </row>
    <row r="8219" spans="1:10">
      <c r="A8219" s="519" t="s">
        <v>8461</v>
      </c>
      <c r="B8219" s="519" t="str">
        <f t="shared" si="128"/>
        <v>BASE OU SUB-BASE ESTABILIZADA SEM MISTURA DE MATERIAIS,DE ACORDO COM AS "INSTRUCOES PARA EXECUCAO",DO DER-RJ,EXCLUSIVE ESCAVACAO E TRANSPORTE DOS MATERIAIS,INCLUSIVE O TRANSPORTE DE AGUA</v>
      </c>
      <c r="C8219" s="519" t="s">
        <v>36926</v>
      </c>
      <c r="D8219" s="519" t="s">
        <v>36927</v>
      </c>
      <c r="E8219" s="519" t="s">
        <v>36928</v>
      </c>
      <c r="F8219" s="519" t="s">
        <v>36929</v>
      </c>
      <c r="I8219" s="519" t="s">
        <v>22</v>
      </c>
      <c r="J8219" s="650">
        <v>13.55</v>
      </c>
    </row>
    <row r="8220" spans="1:10">
      <c r="A8220" s="519" t="s">
        <v>8462</v>
      </c>
      <c r="B8220" s="519" t="str">
        <f t="shared" si="128"/>
        <v>BASE OU SUB-BASE ESTABILIZADA SEM MISTURA DE MATERIAIS,DE ACORDO COM AS "INSTRUCOES PARA EXECUCAO",DO DER-RJ,EXCLUSIVE ESCAVACAO E TRANSPORTE DOS MATERIAIS,INCLUSIVE O TRANSPORTE DE AGUA</v>
      </c>
      <c r="C8220" s="519" t="s">
        <v>36926</v>
      </c>
      <c r="D8220" s="519" t="s">
        <v>36927</v>
      </c>
      <c r="E8220" s="519" t="s">
        <v>36928</v>
      </c>
      <c r="F8220" s="519" t="s">
        <v>36929</v>
      </c>
      <c r="I8220" s="519" t="s">
        <v>22</v>
      </c>
      <c r="J8220" s="650">
        <v>13.15</v>
      </c>
    </row>
    <row r="8221" spans="1:10">
      <c r="A8221" s="519" t="s">
        <v>72579</v>
      </c>
      <c r="B8221" s="519" t="str">
        <f t="shared" si="128"/>
        <v>SUB-BASE ESTABILIZADA EM ARGILA,SEM MISTURA DOS MATERIAIS,COM ADITIVO (ESTABILIZADOR LIQUIDO DE SOLOS),EXCLUSIVE FORNECIMENTO DA ARGILA</v>
      </c>
      <c r="C8221" s="519" t="s">
        <v>36930</v>
      </c>
      <c r="D8221" s="519" t="s">
        <v>72580</v>
      </c>
      <c r="E8221" s="519" t="s">
        <v>72581</v>
      </c>
      <c r="I8221" s="519" t="s">
        <v>22</v>
      </c>
      <c r="J8221" s="650">
        <v>63.08</v>
      </c>
    </row>
    <row r="8222" spans="1:10">
      <c r="A8222" s="519" t="s">
        <v>72582</v>
      </c>
      <c r="B8222" s="519" t="str">
        <f t="shared" si="128"/>
        <v>SUB-BASE ESTABILIZADA EM ARGILA,SEM MISTURA DOS MATERIAIS,COM ADITIVO (ESTABILIZADOR LIQUIDO DE SOLOS),EXCLUSIVE FORNECIMENTO DA ARGILA</v>
      </c>
      <c r="C8222" s="519" t="s">
        <v>36930</v>
      </c>
      <c r="D8222" s="519" t="s">
        <v>72580</v>
      </c>
      <c r="E8222" s="519" t="s">
        <v>72581</v>
      </c>
      <c r="I8222" s="519" t="s">
        <v>22</v>
      </c>
      <c r="J8222" s="650">
        <v>62.69</v>
      </c>
    </row>
    <row r="8223" spans="1:10">
      <c r="A8223" s="519" t="s">
        <v>8463</v>
      </c>
      <c r="B8223" s="519" t="str">
        <f t="shared" si="128"/>
        <v>BASE DE AGREGADO SIDERURGICO(ESCORIA DE ACIARIA),INCLUSIVE FORNECIMENTO DOS MATERIAIS,MEDIDA APOS A COMPACTACAO</v>
      </c>
      <c r="C8223" s="519" t="s">
        <v>36931</v>
      </c>
      <c r="D8223" s="519" t="s">
        <v>36932</v>
      </c>
      <c r="I8223" s="519" t="s">
        <v>22</v>
      </c>
      <c r="J8223" s="650">
        <v>108.88</v>
      </c>
    </row>
    <row r="8224" spans="1:10">
      <c r="A8224" s="519" t="s">
        <v>8464</v>
      </c>
      <c r="B8224" s="519" t="str">
        <f t="shared" si="128"/>
        <v>BASE DE AGREGADO SIDERURGICO(ESCORIA DE ACIARIA),INCLUSIVE FORNECIMENTO DOS MATERIAIS,MEDIDA APOS A COMPACTACAO</v>
      </c>
      <c r="C8224" s="519" t="s">
        <v>36931</v>
      </c>
      <c r="D8224" s="519" t="s">
        <v>36932</v>
      </c>
      <c r="I8224" s="519" t="s">
        <v>22</v>
      </c>
      <c r="J8224" s="650">
        <v>107.25</v>
      </c>
    </row>
    <row r="8225" spans="1:10">
      <c r="A8225" s="519" t="s">
        <v>8465</v>
      </c>
      <c r="B8225" s="519" t="str">
        <f t="shared" si="128"/>
        <v>BASE OU SUB-BASE ESTABILIZADA DE AGREGADO SIDERURGICO(ESCORIA DE ACIARIA),MISTURA EM USINA,INCLUSIVE FORNECIMENTO DOS MATERIAIS,EXCLUSIVE TRANSPORTE DA MISTURA,MEDIDA APOS A COMPACTACAO</v>
      </c>
      <c r="C8225" s="519" t="s">
        <v>36933</v>
      </c>
      <c r="D8225" s="519" t="s">
        <v>36934</v>
      </c>
      <c r="E8225" s="519" t="s">
        <v>36935</v>
      </c>
      <c r="F8225" s="519" t="s">
        <v>36936</v>
      </c>
      <c r="I8225" s="519" t="s">
        <v>22</v>
      </c>
      <c r="J8225" s="650">
        <v>124.54</v>
      </c>
    </row>
    <row r="8226" spans="1:10">
      <c r="A8226" s="519" t="s">
        <v>8466</v>
      </c>
      <c r="B8226" s="519" t="str">
        <f t="shared" si="128"/>
        <v>BASE OU SUB-BASE ESTABILIZADA DE AGREGADO SIDERURGICO(ESCORIA DE ACIARIA),MISTURA EM USINA,INCLUSIVE FORNECIMENTO DOS MATERIAIS,EXCLUSIVE TRANSPORTE DA MISTURA,MEDIDA APOS A COMPACTACAO</v>
      </c>
      <c r="C8226" s="519" t="s">
        <v>36933</v>
      </c>
      <c r="D8226" s="519" t="s">
        <v>36934</v>
      </c>
      <c r="E8226" s="519" t="s">
        <v>36935</v>
      </c>
      <c r="F8226" s="519" t="s">
        <v>36936</v>
      </c>
      <c r="I8226" s="519" t="s">
        <v>22</v>
      </c>
      <c r="J8226" s="650">
        <v>122.57</v>
      </c>
    </row>
    <row r="8227" spans="1:10">
      <c r="A8227" s="519" t="s">
        <v>8467</v>
      </c>
      <c r="B8227" s="519" t="str">
        <f t="shared" si="128"/>
        <v>BASE DE AGREGADOS RECICLADOS DE RESIDUOS DE CONSTRUCAO CIVIL,INCLUSIVE FORNECIMENTO DOS MATERIAIS,MEDIDA APOS A COMPACTACAO</v>
      </c>
      <c r="C8227" s="519" t="s">
        <v>36937</v>
      </c>
      <c r="D8227" s="519" t="s">
        <v>36938</v>
      </c>
      <c r="E8227" s="519" t="s">
        <v>34257</v>
      </c>
      <c r="I8227" s="519" t="s">
        <v>22</v>
      </c>
      <c r="J8227" s="650">
        <v>77.540000000000006</v>
      </c>
    </row>
    <row r="8228" spans="1:10">
      <c r="A8228" s="519" t="s">
        <v>8468</v>
      </c>
      <c r="B8228" s="519" t="str">
        <f t="shared" si="128"/>
        <v>BASE DE AGREGADOS RECICLADOS DE RESIDUOS DE CONSTRUCAO CIVIL,INCLUSIVE FORNECIMENTO DOS MATERIAIS,MEDIDA APOS A COMPACTACAO</v>
      </c>
      <c r="C8228" s="519" t="s">
        <v>36937</v>
      </c>
      <c r="D8228" s="519" t="s">
        <v>36938</v>
      </c>
      <c r="E8228" s="519" t="s">
        <v>34257</v>
      </c>
      <c r="I8228" s="519" t="s">
        <v>22</v>
      </c>
      <c r="J8228" s="650">
        <v>77.12</v>
      </c>
    </row>
    <row r="8229" spans="1:10">
      <c r="A8229" s="519" t="s">
        <v>8469</v>
      </c>
      <c r="B8229" s="519" t="str">
        <f t="shared" si="128"/>
        <v>SUB-BASE E REFORCO DE AGREGADOS RECICLADOS,DE RESIDUOS DA CONSTRUCAO CIVIL,INCLUSIVE FORNECIMENTO DOS MATERIAIS,MEDIDO APOS A COMPACTACAO</v>
      </c>
      <c r="C8229" s="519" t="s">
        <v>36939</v>
      </c>
      <c r="D8229" s="519" t="s">
        <v>36940</v>
      </c>
      <c r="E8229" s="519" t="s">
        <v>36941</v>
      </c>
      <c r="I8229" s="519" t="s">
        <v>22</v>
      </c>
      <c r="J8229" s="650">
        <v>62.1</v>
      </c>
    </row>
    <row r="8230" spans="1:10">
      <c r="A8230" s="519" t="s">
        <v>8470</v>
      </c>
      <c r="B8230" s="519" t="str">
        <f t="shared" si="128"/>
        <v>SUB-BASE E REFORCO DE AGREGADOS RECICLADOS,DE RESIDUOS DA CONSTRUCAO CIVIL,INCLUSIVE FORNECIMENTO DOS MATERIAIS,MEDIDO APOS A COMPACTACAO</v>
      </c>
      <c r="C8230" s="519" t="s">
        <v>36939</v>
      </c>
      <c r="D8230" s="519" t="s">
        <v>36940</v>
      </c>
      <c r="E8230" s="519" t="s">
        <v>36941</v>
      </c>
      <c r="I8230" s="519" t="s">
        <v>22</v>
      </c>
      <c r="J8230" s="650">
        <v>61.67</v>
      </c>
    </row>
    <row r="8231" spans="1:10">
      <c r="A8231" s="519" t="s">
        <v>8471</v>
      </c>
      <c r="B8231" s="519" t="str">
        <f t="shared" si="128"/>
        <v>BASE DE SOLO-CIMENTO EXECUTADO "IN LOCO".O CUSTO INDENIZA AS OPERACOES DE EXECUCAO NA PISTA,INCLUSIVE TRANSPORTE DA AGUA E SE APLICA AO VOLUME DE SOLO-CIMENTO EXECUTADO,MEDIDO APOS A COMPACTACAO,EXCLUSIVE ESCAVACAO,CIMENTO E TRANSPORTE DOSMATERIAIS</v>
      </c>
      <c r="C8231" s="519" t="s">
        <v>36942</v>
      </c>
      <c r="D8231" s="519" t="s">
        <v>36943</v>
      </c>
      <c r="E8231" s="519" t="s">
        <v>36944</v>
      </c>
      <c r="F8231" s="519" t="s">
        <v>36945</v>
      </c>
      <c r="G8231" s="519" t="s">
        <v>36946</v>
      </c>
      <c r="I8231" s="519" t="s">
        <v>22</v>
      </c>
      <c r="J8231" s="650">
        <v>11.63</v>
      </c>
    </row>
    <row r="8232" spans="1:10">
      <c r="A8232" s="519" t="s">
        <v>8472</v>
      </c>
      <c r="B8232" s="519" t="str">
        <f t="shared" si="128"/>
        <v>BASE DE SOLO-CIMENTO EXECUTADO "IN LOCO".O CUSTO INDENIZA AS OPERACOES DE EXECUCAO NA PISTA,INCLUSIVE TRANSPORTE DA AGUA E SE APLICA AO VOLUME DE SOLO-CIMENTO EXECUTADO,MEDIDO APOS A COMPACTACAO,EXCLUSIVE ESCAVACAO,CIMENTO E TRANSPORTE DOSMATERIAIS</v>
      </c>
      <c r="C8232" s="519" t="s">
        <v>36942</v>
      </c>
      <c r="D8232" s="519" t="s">
        <v>36943</v>
      </c>
      <c r="E8232" s="519" t="s">
        <v>36944</v>
      </c>
      <c r="F8232" s="519" t="s">
        <v>36945</v>
      </c>
      <c r="G8232" s="519" t="s">
        <v>36946</v>
      </c>
      <c r="I8232" s="519" t="s">
        <v>22</v>
      </c>
      <c r="J8232" s="650">
        <v>11.13</v>
      </c>
    </row>
    <row r="8233" spans="1:10">
      <c r="A8233" s="519" t="s">
        <v>8473</v>
      </c>
      <c r="B8233" s="519" t="str">
        <f t="shared" si="128"/>
        <v>BASE DE SOLO-CIMENTO,COM OS MATERIAIS MISTURADOS NA USINA.OCUSTO INDENIZA AS OPERACOES DE EXECUCAO NA USINA E NA PISTA,EXCLUSIVE O TRANSPORTE DO MATERIAL DA USINA PARA A PISTA</v>
      </c>
      <c r="C8233" s="519" t="s">
        <v>36947</v>
      </c>
      <c r="D8233" s="519" t="s">
        <v>36948</v>
      </c>
      <c r="E8233" s="519" t="s">
        <v>36949</v>
      </c>
      <c r="I8233" s="519" t="s">
        <v>22</v>
      </c>
      <c r="J8233" s="650">
        <v>15.36</v>
      </c>
    </row>
    <row r="8234" spans="1:10">
      <c r="A8234" s="519" t="s">
        <v>8474</v>
      </c>
      <c r="B8234" s="519" t="str">
        <f t="shared" si="128"/>
        <v>BASE DE SOLO-CIMENTO,COM OS MATERIAIS MISTURADOS NA USINA.OCUSTO INDENIZA AS OPERACOES DE EXECUCAO NA USINA E NA PISTA,EXCLUSIVE O TRANSPORTE DO MATERIAL DA USINA PARA A PISTA</v>
      </c>
      <c r="C8234" s="519" t="s">
        <v>36947</v>
      </c>
      <c r="D8234" s="519" t="s">
        <v>36948</v>
      </c>
      <c r="E8234" s="519" t="s">
        <v>36949</v>
      </c>
      <c r="I8234" s="519" t="s">
        <v>22</v>
      </c>
      <c r="J8234" s="650">
        <v>14.85</v>
      </c>
    </row>
    <row r="8235" spans="1:10">
      <c r="A8235" s="519" t="s">
        <v>8475</v>
      </c>
      <c r="B8235" s="519" t="str">
        <f t="shared" si="128"/>
        <v>BASE DE SOLO ESTABILIZADO(SOLO+BRITA),COM OS MATERIAIS MISTURADOS NA USINA.O CUSTO INDENIZA A EXECUCAO NA USINA E NA PISTA,E SE APLICA AO VOLUME MEDIDO APOS A COMPACTACAO,INCLUSIVE TRANSPORTE DE AGUA, EXCLUSIVE ESCAVACAO, CARGA E TRANSPORTE DOS SOLOS UTILIZADOS E BRITA</v>
      </c>
      <c r="C8235" s="519" t="s">
        <v>36950</v>
      </c>
      <c r="D8235" s="519" t="s">
        <v>36951</v>
      </c>
      <c r="E8235" s="519" t="s">
        <v>36952</v>
      </c>
      <c r="F8235" s="519" t="s">
        <v>36953</v>
      </c>
      <c r="G8235" s="519" t="s">
        <v>36954</v>
      </c>
      <c r="I8235" s="519" t="s">
        <v>22</v>
      </c>
      <c r="J8235" s="650">
        <v>20.98</v>
      </c>
    </row>
    <row r="8236" spans="1:10">
      <c r="A8236" s="519" t="s">
        <v>8476</v>
      </c>
      <c r="B8236" s="519" t="str">
        <f t="shared" si="128"/>
        <v>BASE DE SOLO ESTABILIZADO(SOLO+BRITA),COM OS MATERIAIS MISTURADOS NA USINA.O CUSTO INDENIZA A EXECUCAO NA USINA E NA PISTA,E SE APLICA AO VOLUME MEDIDO APOS A COMPACTACAO,INCLUSIVE TRANSPORTE DE AGUA, EXCLUSIVE ESCAVACAO, CARGA E TRANSPORTE DOS SOLOS UTILIZADOS E BRITA</v>
      </c>
      <c r="C8236" s="519" t="s">
        <v>36950</v>
      </c>
      <c r="D8236" s="519" t="s">
        <v>36951</v>
      </c>
      <c r="E8236" s="519" t="s">
        <v>36952</v>
      </c>
      <c r="F8236" s="519" t="s">
        <v>36953</v>
      </c>
      <c r="G8236" s="519" t="s">
        <v>36954</v>
      </c>
      <c r="I8236" s="519" t="s">
        <v>22</v>
      </c>
      <c r="J8236" s="650">
        <v>20.34</v>
      </c>
    </row>
    <row r="8237" spans="1:10">
      <c r="A8237" s="519" t="s">
        <v>8477</v>
      </c>
      <c r="B8237" s="519" t="str">
        <f t="shared" si="128"/>
        <v>BASE OU SUB-BASE DE SOLO-CAL,COM MISTURA EM USINA,EXCLUSIVEESCAVACAO,TRANSPORTE DO SOLO E TRANSPORTE DA MISTURA,MAS INCLUINDO O FORNECIMENTO DA CAL,MEDIDO APOS A COMPACTACAO</v>
      </c>
      <c r="C8237" s="519" t="s">
        <v>36955</v>
      </c>
      <c r="D8237" s="519" t="s">
        <v>36956</v>
      </c>
      <c r="E8237" s="519" t="s">
        <v>36957</v>
      </c>
      <c r="I8237" s="519" t="s">
        <v>22</v>
      </c>
      <c r="J8237" s="650">
        <v>390.24</v>
      </c>
    </row>
    <row r="8238" spans="1:10">
      <c r="A8238" s="519" t="s">
        <v>8478</v>
      </c>
      <c r="B8238" s="519" t="str">
        <f t="shared" si="128"/>
        <v>BASE OU SUB-BASE DE SOLO-CAL,COM MISTURA EM USINA,EXCLUSIVEESCAVACAO,TRANSPORTE DO SOLO E TRANSPORTE DA MISTURA,MAS INCLUINDO O FORNECIMENTO DA CAL,MEDIDO APOS A COMPACTACAO</v>
      </c>
      <c r="C8238" s="519" t="s">
        <v>36955</v>
      </c>
      <c r="D8238" s="519" t="s">
        <v>36956</v>
      </c>
      <c r="E8238" s="519" t="s">
        <v>36957</v>
      </c>
      <c r="I8238" s="519" t="s">
        <v>22</v>
      </c>
      <c r="J8238" s="650">
        <v>389.73</v>
      </c>
    </row>
    <row r="8239" spans="1:10">
      <c r="A8239" s="519" t="s">
        <v>8479</v>
      </c>
      <c r="B8239" s="519" t="str">
        <f t="shared" si="128"/>
        <v>BASE DE MACADAME CIMENTADO DE MISTURA PREVIA(CONCRETO MAGRO),TRACO 1:15,DE ACORDO COM AS "INSTRUCOES PARA EXECUCAO",DO DER-RJ,INCLUSIVE TRANSPORTE PARA PISTA</v>
      </c>
      <c r="C8239" s="519" t="s">
        <v>36958</v>
      </c>
      <c r="D8239" s="519" t="s">
        <v>36959</v>
      </c>
      <c r="E8239" s="519" t="s">
        <v>36960</v>
      </c>
      <c r="I8239" s="519" t="s">
        <v>22</v>
      </c>
      <c r="J8239" s="650">
        <v>653.96</v>
      </c>
    </row>
    <row r="8240" spans="1:10">
      <c r="A8240" s="519" t="s">
        <v>8480</v>
      </c>
      <c r="B8240" s="519" t="str">
        <f t="shared" si="128"/>
        <v>BASE DE MACADAME CIMENTADO DE MISTURA PREVIA(CONCRETO MAGRO),TRACO 1:15,DE ACORDO COM AS "INSTRUCOES PARA EXECUCAO",DO DER-RJ,INCLUSIVE TRANSPORTE PARA PISTA</v>
      </c>
      <c r="C8240" s="519" t="s">
        <v>36958</v>
      </c>
      <c r="D8240" s="519" t="s">
        <v>36959</v>
      </c>
      <c r="E8240" s="519" t="s">
        <v>36960</v>
      </c>
      <c r="I8240" s="519" t="s">
        <v>22</v>
      </c>
      <c r="J8240" s="650">
        <v>626.57000000000005</v>
      </c>
    </row>
    <row r="8241" spans="1:10">
      <c r="A8241" s="519" t="s">
        <v>8481</v>
      </c>
      <c r="B8241" s="519" t="str">
        <f t="shared" si="128"/>
        <v>BASE DE MACADAME CIMENTADO DE MISTURA PREVIA(CONCRETO MAGRO),TRACO 1:19,DE ACORDO COM AS "INSTRUCOES PARA EXECUCAO",DO DER-RJ,INCLUSIVE TRANSPORTE PARA PISTA</v>
      </c>
      <c r="C8241" s="519" t="s">
        <v>36958</v>
      </c>
      <c r="D8241" s="519" t="s">
        <v>36961</v>
      </c>
      <c r="E8241" s="519" t="s">
        <v>36960</v>
      </c>
      <c r="I8241" s="519" t="s">
        <v>22</v>
      </c>
      <c r="J8241" s="650">
        <v>631.95000000000005</v>
      </c>
    </row>
    <row r="8242" spans="1:10">
      <c r="A8242" s="519" t="s">
        <v>8482</v>
      </c>
      <c r="B8242" s="519" t="str">
        <f t="shared" si="128"/>
        <v>BASE DE MACADAME CIMENTADO DE MISTURA PREVIA(CONCRETO MAGRO),TRACO 1:19,DE ACORDO COM AS "INSTRUCOES PARA EXECUCAO",DO DER-RJ,INCLUSIVE TRANSPORTE PARA PISTA</v>
      </c>
      <c r="C8242" s="519" t="s">
        <v>36958</v>
      </c>
      <c r="D8242" s="519" t="s">
        <v>36961</v>
      </c>
      <c r="E8242" s="519" t="s">
        <v>36960</v>
      </c>
      <c r="I8242" s="519" t="s">
        <v>22</v>
      </c>
      <c r="J8242" s="650">
        <v>604.63</v>
      </c>
    </row>
    <row r="8243" spans="1:10">
      <c r="A8243" s="519" t="s">
        <v>8483</v>
      </c>
      <c r="B8243" s="519" t="str">
        <f t="shared" si="128"/>
        <v>BASE DE MACADAME CIMENTADO DE MISTURA PREVIA(CONCRETO MAGRO),TRACO 1:24,DE ACORDO COM AS "INSTRUCOES PARA EXECUCAO",DO DER-RJ,INCLUSIVE TRANSPORTE PARA PISTA</v>
      </c>
      <c r="C8243" s="519" t="s">
        <v>36958</v>
      </c>
      <c r="D8243" s="519" t="s">
        <v>36962</v>
      </c>
      <c r="E8243" s="519" t="s">
        <v>36960</v>
      </c>
      <c r="I8243" s="519" t="s">
        <v>22</v>
      </c>
      <c r="J8243" s="650">
        <v>615.14</v>
      </c>
    </row>
    <row r="8244" spans="1:10">
      <c r="A8244" s="519" t="s">
        <v>8484</v>
      </c>
      <c r="B8244" s="519" t="str">
        <f t="shared" si="128"/>
        <v>BASE DE MACADAME CIMENTADO DE MISTURA PREVIA(CONCRETO MAGRO),TRACO 1:24,DE ACORDO COM AS "INSTRUCOES PARA EXECUCAO",DO DER-RJ,INCLUSIVE TRANSPORTE PARA PISTA</v>
      </c>
      <c r="C8244" s="519" t="s">
        <v>36958</v>
      </c>
      <c r="D8244" s="519" t="s">
        <v>36962</v>
      </c>
      <c r="E8244" s="519" t="s">
        <v>36960</v>
      </c>
      <c r="I8244" s="519" t="s">
        <v>22</v>
      </c>
      <c r="J8244" s="650">
        <v>587.92999999999995</v>
      </c>
    </row>
    <row r="8245" spans="1:10">
      <c r="A8245" s="519" t="s">
        <v>8485</v>
      </c>
      <c r="B8245" s="519" t="str">
        <f t="shared" si="128"/>
        <v>ARRANCAMENTO E REASSENTAMENTO DE PARALELEPIPEDOS COM LIMPEZA DE BETUME ADERENTE SOBRE COLCHAO DE AREIA,INCLUSIVE FORNECIMENTO DA AREIA E REJUNTAMENTO COM BETUME E CASCALHINHO,EXCLUSIVE FORNECIMENTO DOS PARALELEPIPEDOS</v>
      </c>
      <c r="C8245" s="519" t="s">
        <v>36963</v>
      </c>
      <c r="D8245" s="519" t="s">
        <v>36964</v>
      </c>
      <c r="E8245" s="519" t="s">
        <v>36965</v>
      </c>
      <c r="F8245" s="519" t="s">
        <v>36966</v>
      </c>
      <c r="I8245" s="519" t="s">
        <v>13</v>
      </c>
      <c r="J8245" s="650">
        <v>95.49</v>
      </c>
    </row>
    <row r="8246" spans="1:10">
      <c r="A8246" s="519" t="s">
        <v>8486</v>
      </c>
      <c r="B8246" s="519" t="str">
        <f t="shared" si="128"/>
        <v>ARRANCAMENTO E REASSENTAMENTO DE PARALELEPIPEDOS COM LIMPEZA DE BETUME ADERENTE SOBRE COLCHAO DE AREIA,INCLUSIVE FORNECIMENTO DA AREIA E REJUNTAMENTO COM BETUME E CASCALHINHO,EXCLUSIVE FORNECIMENTO DOS PARALELEPIPEDOS</v>
      </c>
      <c r="C8246" s="519" t="s">
        <v>36963</v>
      </c>
      <c r="D8246" s="519" t="s">
        <v>36964</v>
      </c>
      <c r="E8246" s="519" t="s">
        <v>36965</v>
      </c>
      <c r="F8246" s="519" t="s">
        <v>36966</v>
      </c>
      <c r="I8246" s="519" t="s">
        <v>13</v>
      </c>
      <c r="J8246" s="650">
        <v>88.32</v>
      </c>
    </row>
    <row r="8247" spans="1:10">
      <c r="A8247" s="519" t="s">
        <v>8487</v>
      </c>
      <c r="B8247" s="519" t="str">
        <f t="shared" si="128"/>
        <v>ARRANCAMENTO E REASSENTAMENTO DE PARALELEPIPEDOS COM LIMPEZA DO BETUME ADERENTE SOBRE COLCHAO DE PO-DE-PEDRA,INCLUSIVE FORNECIMENTO DO PO-DE-PEDRA E REJUNTAMENTO COM BETUME E CASCALHINHO,EXCLUSIVE FORNECIMENTO DOS PARALELEPIPEDOS</v>
      </c>
      <c r="C8247" s="519" t="s">
        <v>36963</v>
      </c>
      <c r="D8247" s="519" t="s">
        <v>36967</v>
      </c>
      <c r="E8247" s="519" t="s">
        <v>36968</v>
      </c>
      <c r="F8247" s="519" t="s">
        <v>36969</v>
      </c>
      <c r="I8247" s="519" t="s">
        <v>13</v>
      </c>
      <c r="J8247" s="650">
        <v>93.12</v>
      </c>
    </row>
    <row r="8248" spans="1:10">
      <c r="A8248" s="519" t="s">
        <v>8488</v>
      </c>
      <c r="B8248" s="519" t="str">
        <f t="shared" si="128"/>
        <v>ARRANCAMENTO E REASSENTAMENTO DE PARALELEPIPEDOS COM LIMPEZA DO BETUME ADERENTE SOBRE COLCHAO DE PO-DE-PEDRA,INCLUSIVE FORNECIMENTO DO PO-DE-PEDRA E REJUNTAMENTO COM BETUME E CASCALHINHO,EXCLUSIVE FORNECIMENTO DOS PARALELEPIPEDOS</v>
      </c>
      <c r="C8248" s="519" t="s">
        <v>36963</v>
      </c>
      <c r="D8248" s="519" t="s">
        <v>36967</v>
      </c>
      <c r="E8248" s="519" t="s">
        <v>36968</v>
      </c>
      <c r="F8248" s="519" t="s">
        <v>36969</v>
      </c>
      <c r="I8248" s="519" t="s">
        <v>13</v>
      </c>
      <c r="J8248" s="650">
        <v>85.95</v>
      </c>
    </row>
    <row r="8249" spans="1:10">
      <c r="A8249" s="519" t="s">
        <v>8489</v>
      </c>
      <c r="B8249" s="519" t="str">
        <f t="shared" si="128"/>
        <v>ASSENTAMENTO DE PARALELEPIPEDOS COM REAPROVEITAMENTO DOS PARALELEPIPEDOS E FORNECIMENTO DE PO-DE-PEDRA,E REJUNTAMENTO COM BETUME E CASCALHINHO</v>
      </c>
      <c r="C8249" s="519" t="s">
        <v>36970</v>
      </c>
      <c r="D8249" s="519" t="s">
        <v>36971</v>
      </c>
      <c r="E8249" s="519" t="s">
        <v>36972</v>
      </c>
      <c r="I8249" s="519" t="s">
        <v>13</v>
      </c>
      <c r="J8249" s="650">
        <v>70.959999999999994</v>
      </c>
    </row>
    <row r="8250" spans="1:10">
      <c r="A8250" s="519" t="s">
        <v>8490</v>
      </c>
      <c r="B8250" s="519" t="str">
        <f t="shared" si="128"/>
        <v>ASSENTAMENTO DE PARALELEPIPEDOS COM REAPROVEITAMENTO DOS PARALELEPIPEDOS E FORNECIMENTO DE PO-DE-PEDRA,E REJUNTAMENTO COM BETUME E CASCALHINHO</v>
      </c>
      <c r="C8250" s="519" t="s">
        <v>36970</v>
      </c>
      <c r="D8250" s="519" t="s">
        <v>36971</v>
      </c>
      <c r="E8250" s="519" t="s">
        <v>36972</v>
      </c>
      <c r="I8250" s="519" t="s">
        <v>13</v>
      </c>
      <c r="J8250" s="650">
        <v>66.75</v>
      </c>
    </row>
    <row r="8251" spans="1:10">
      <c r="A8251" s="519" t="s">
        <v>8491</v>
      </c>
      <c r="B8251" s="519" t="str">
        <f t="shared" si="128"/>
        <v>ASSENTAMENTO DE PARALELEPIPEDOS COM REAPROVEITAMENTO DOS PARALELEPIPEDOS E FORNECIMENTO DE AREIA,E REJUNTAMENTO COM BETUME E CASCALHINHO</v>
      </c>
      <c r="C8251" s="519" t="s">
        <v>36970</v>
      </c>
      <c r="D8251" s="519" t="s">
        <v>36973</v>
      </c>
      <c r="E8251" s="519" t="s">
        <v>36974</v>
      </c>
      <c r="I8251" s="519" t="s">
        <v>13</v>
      </c>
      <c r="J8251" s="650">
        <v>73.33</v>
      </c>
    </row>
    <row r="8252" spans="1:10">
      <c r="A8252" s="519" t="s">
        <v>8492</v>
      </c>
      <c r="B8252" s="519" t="str">
        <f t="shared" si="128"/>
        <v>ASSENTAMENTO DE PARALELEPIPEDOS COM REAPROVEITAMENTO DOS PARALELEPIPEDOS E FORNECIMENTO DE AREIA,E REJUNTAMENTO COM BETUME E CASCALHINHO</v>
      </c>
      <c r="C8252" s="519" t="s">
        <v>36970</v>
      </c>
      <c r="D8252" s="519" t="s">
        <v>36973</v>
      </c>
      <c r="E8252" s="519" t="s">
        <v>36974</v>
      </c>
      <c r="I8252" s="519" t="s">
        <v>13</v>
      </c>
      <c r="J8252" s="650">
        <v>69.12</v>
      </c>
    </row>
    <row r="8253" spans="1:10">
      <c r="A8253" s="519" t="s">
        <v>8493</v>
      </c>
      <c r="B8253" s="519" t="str">
        <f t="shared" si="128"/>
        <v>REJUNTAMENTO DE PAVIMENTACAO DE PARALELEPIPEDOS COM AREIA,INCLUSIVE FORNECIMENTO DO MATERIAL</v>
      </c>
      <c r="C8253" s="519" t="s">
        <v>36975</v>
      </c>
      <c r="D8253" s="519" t="s">
        <v>36976</v>
      </c>
      <c r="I8253" s="519" t="s">
        <v>13</v>
      </c>
      <c r="J8253" s="650">
        <v>9.61</v>
      </c>
    </row>
    <row r="8254" spans="1:10">
      <c r="A8254" s="519" t="s">
        <v>8494</v>
      </c>
      <c r="B8254" s="519" t="str">
        <f t="shared" si="128"/>
        <v>REJUNTAMENTO DE PAVIMENTACAO DE PARALELEPIPEDOS COM AREIA,INCLUSIVE FORNECIMENTO DO MATERIAL</v>
      </c>
      <c r="C8254" s="519" t="s">
        <v>36975</v>
      </c>
      <c r="D8254" s="519" t="s">
        <v>36976</v>
      </c>
      <c r="I8254" s="519" t="s">
        <v>13</v>
      </c>
      <c r="J8254" s="650">
        <v>8.48</v>
      </c>
    </row>
    <row r="8255" spans="1:10">
      <c r="A8255" s="519" t="s">
        <v>8495</v>
      </c>
      <c r="B8255" s="519" t="str">
        <f t="shared" si="128"/>
        <v>REJUNTAMENTO DE PAVIMENTACAO DE PARALELEPIPEDOS COM BETUME E CASCALHINHO,EXCLUSIVE O FORNECIMENTO DO BETUME</v>
      </c>
      <c r="C8255" s="519" t="s">
        <v>36977</v>
      </c>
      <c r="D8255" s="519" t="s">
        <v>36978</v>
      </c>
      <c r="I8255" s="519" t="s">
        <v>13</v>
      </c>
      <c r="J8255" s="650">
        <v>10.14</v>
      </c>
    </row>
    <row r="8256" spans="1:10">
      <c r="A8256" s="519" t="s">
        <v>8496</v>
      </c>
      <c r="B8256" s="519" t="str">
        <f t="shared" si="128"/>
        <v>REJUNTAMENTO DE PAVIMENTACAO DE PARALELEPIPEDOS COM BETUME E CASCALHINHO,EXCLUSIVE O FORNECIMENTO DO BETUME</v>
      </c>
      <c r="C8256" s="519" t="s">
        <v>36977</v>
      </c>
      <c r="D8256" s="519" t="s">
        <v>36978</v>
      </c>
      <c r="I8256" s="519" t="s">
        <v>13</v>
      </c>
      <c r="J8256" s="650">
        <v>9</v>
      </c>
    </row>
    <row r="8257" spans="1:10">
      <c r="A8257" s="519" t="s">
        <v>8497</v>
      </c>
      <c r="B8257" s="519" t="str">
        <f t="shared" si="128"/>
        <v>REJUNTAMENTO DE PAVIMENTACAO DE PARALELEPIPEDOS COM BETUME E CASCALHINHO,COM FORNECIMENTO DE TODOS OS MATERIAIS</v>
      </c>
      <c r="C8257" s="519" t="s">
        <v>36977</v>
      </c>
      <c r="D8257" s="519" t="s">
        <v>36979</v>
      </c>
      <c r="I8257" s="519" t="s">
        <v>13</v>
      </c>
      <c r="J8257" s="650">
        <v>39.33</v>
      </c>
    </row>
    <row r="8258" spans="1:10">
      <c r="A8258" s="519" t="s">
        <v>8498</v>
      </c>
      <c r="B8258" s="519" t="str">
        <f t="shared" si="128"/>
        <v>REJUNTAMENTO DE PAVIMENTACAO DE PARALELEPIPEDOS COM BETUME E CASCALHINHO,COM FORNECIMENTO DE TODOS OS MATERIAIS</v>
      </c>
      <c r="C8258" s="519" t="s">
        <v>36977</v>
      </c>
      <c r="D8258" s="519" t="s">
        <v>36979</v>
      </c>
      <c r="I8258" s="519" t="s">
        <v>13</v>
      </c>
      <c r="J8258" s="650">
        <v>38.19</v>
      </c>
    </row>
    <row r="8259" spans="1:10">
      <c r="A8259" s="519" t="s">
        <v>8499</v>
      </c>
      <c r="B8259" s="519" t="str">
        <f t="shared" si="128"/>
        <v>REJUNTAMENTO DE ARTEFATO DE CONCRETO,COM ARGAMASSA DE CIMENTO E AREIA NO TRACO 1:3,COM FORNECIMENTO DE TODOS OS MATERIAIS</v>
      </c>
      <c r="C8259" s="519" t="s">
        <v>36980</v>
      </c>
      <c r="D8259" s="519" t="s">
        <v>36981</v>
      </c>
      <c r="E8259" s="519" t="s">
        <v>31484</v>
      </c>
      <c r="I8259" s="519" t="s">
        <v>13</v>
      </c>
      <c r="J8259" s="650">
        <v>25.32</v>
      </c>
    </row>
    <row r="8260" spans="1:10">
      <c r="A8260" s="519" t="s">
        <v>8500</v>
      </c>
      <c r="B8260" s="519" t="str">
        <f t="shared" si="128"/>
        <v>REJUNTAMENTO DE ARTEFATO DE CONCRETO,COM ARGAMASSA DE CIMENTO E AREIA NO TRACO 1:3,COM FORNECIMENTO DE TODOS OS MATERIAIS</v>
      </c>
      <c r="C8260" s="519" t="s">
        <v>36980</v>
      </c>
      <c r="D8260" s="519" t="s">
        <v>36981</v>
      </c>
      <c r="E8260" s="519" t="s">
        <v>31484</v>
      </c>
      <c r="I8260" s="519" t="s">
        <v>13</v>
      </c>
      <c r="J8260" s="650">
        <v>23.28</v>
      </c>
    </row>
    <row r="8261" spans="1:10">
      <c r="A8261" s="519" t="s">
        <v>8501</v>
      </c>
      <c r="B8261" s="519" t="str">
        <f t="shared" si="128"/>
        <v>ARRANCAMENTO E REASSENTAMENTO DE PARALELEPIPEDOS COM LIMPEZA DO BETUME ADERENTE SOBRE COLCHAO DE PO-DE-PEDRA, INCLUSIVEFORNECIMENTO DO PO-DE-PEDRA E REJUNTAMENTO COM ARGAMASSA DECIMENTO E AREIA,NO TRACO 1:3,EXCLUSIVE FORNECIMENTO DOS PARALELEPIPEDOS</v>
      </c>
      <c r="C8261" s="519" t="s">
        <v>36963</v>
      </c>
      <c r="D8261" s="519" t="s">
        <v>36982</v>
      </c>
      <c r="E8261" s="519" t="s">
        <v>36983</v>
      </c>
      <c r="F8261" s="519" t="s">
        <v>36984</v>
      </c>
      <c r="G8261" s="519" t="s">
        <v>36985</v>
      </c>
      <c r="I8261" s="519" t="s">
        <v>13</v>
      </c>
      <c r="J8261" s="650">
        <v>70.989999999999995</v>
      </c>
    </row>
    <row r="8262" spans="1:10">
      <c r="A8262" s="519" t="s">
        <v>8502</v>
      </c>
      <c r="B8262" s="519" t="str">
        <f t="shared" si="128"/>
        <v>ARRANCAMENTO E REASSENTAMENTO DE PARALELEPIPEDOS COM LIMPEZA DO BETUME ADERENTE SOBRE COLCHAO DE PO-DE-PEDRA, INCLUSIVEFORNECIMENTO DO PO-DE-PEDRA E REJUNTAMENTO COM ARGAMASSA DECIMENTO E AREIA,NO TRACO 1:3,EXCLUSIVE FORNECIMENTO DOS PARALELEPIPEDOS</v>
      </c>
      <c r="C8262" s="519" t="s">
        <v>36963</v>
      </c>
      <c r="D8262" s="519" t="s">
        <v>36982</v>
      </c>
      <c r="E8262" s="519" t="s">
        <v>36983</v>
      </c>
      <c r="F8262" s="519" t="s">
        <v>36984</v>
      </c>
      <c r="G8262" s="519" t="s">
        <v>36985</v>
      </c>
      <c r="I8262" s="519" t="s">
        <v>13</v>
      </c>
      <c r="J8262" s="650">
        <v>63.68</v>
      </c>
    </row>
    <row r="8263" spans="1:10">
      <c r="A8263" s="519" t="s">
        <v>8503</v>
      </c>
      <c r="B8263" s="519" t="str">
        <f t="shared" si="128"/>
        <v>ASSENTAMENTO DE PARALELEPIPEDOS COM REAPROVEITAMENTO DOS MESMOS E FORNECIMENTO DE PO-DE-PEDRA,E REJUNTAMENTO COM ARGAMASSA DE CIMENTO E AREIA,NO TRACO 1:3</v>
      </c>
      <c r="C8263" s="519" t="s">
        <v>36986</v>
      </c>
      <c r="D8263" s="519" t="s">
        <v>36987</v>
      </c>
      <c r="E8263" s="519" t="s">
        <v>36988</v>
      </c>
      <c r="I8263" s="519" t="s">
        <v>13</v>
      </c>
      <c r="J8263" s="650">
        <v>48.83</v>
      </c>
    </row>
    <row r="8264" spans="1:10">
      <c r="A8264" s="519" t="s">
        <v>8504</v>
      </c>
      <c r="B8264" s="519" t="str">
        <f t="shared" ref="B8264:B8327" si="129">C8264&amp;D8264&amp;E8264&amp;F8264&amp;G8264&amp;H8264</f>
        <v>ASSENTAMENTO DE PARALELEPIPEDOS COM REAPROVEITAMENTO DOS MESMOS E FORNECIMENTO DE PO-DE-PEDRA,E REJUNTAMENTO COM ARGAMASSA DE CIMENTO E AREIA,NO TRACO 1:3</v>
      </c>
      <c r="C8264" s="519" t="s">
        <v>36986</v>
      </c>
      <c r="D8264" s="519" t="s">
        <v>36987</v>
      </c>
      <c r="E8264" s="519" t="s">
        <v>36988</v>
      </c>
      <c r="I8264" s="519" t="s">
        <v>13</v>
      </c>
      <c r="J8264" s="650">
        <v>44.47</v>
      </c>
    </row>
    <row r="8265" spans="1:10">
      <c r="A8265" s="519" t="s">
        <v>8505</v>
      </c>
      <c r="B8265" s="519" t="str">
        <f t="shared" si="129"/>
        <v>ARRANCAMENTO E REASSENTAMENTO DE PARALELEPIPEDOS COM LIMPEZA FO BETUME ADERENTE SOBRE COLCHAO DE PO-DE-PEDRA,INCLUSIVE FORNECIMENTO DO PO-DE-PEDRA,EXCLUSIVE REJUNTAMENTO E FORNECIMENTO DOS PARALELEPIPEDOS</v>
      </c>
      <c r="C8265" s="519" t="s">
        <v>36963</v>
      </c>
      <c r="D8265" s="519" t="s">
        <v>36989</v>
      </c>
      <c r="E8265" s="519" t="s">
        <v>36990</v>
      </c>
      <c r="F8265" s="519" t="s">
        <v>36991</v>
      </c>
      <c r="I8265" s="519" t="s">
        <v>13</v>
      </c>
      <c r="J8265" s="650">
        <v>53.79</v>
      </c>
    </row>
    <row r="8266" spans="1:10">
      <c r="A8266" s="519" t="s">
        <v>8506</v>
      </c>
      <c r="B8266" s="519" t="str">
        <f t="shared" si="129"/>
        <v>ARRANCAMENTO E REASSENTAMENTO DE PARALELEPIPEDOS COM LIMPEZA FO BETUME ADERENTE SOBRE COLCHAO DE PO-DE-PEDRA,INCLUSIVE FORNECIMENTO DO PO-DE-PEDRA,EXCLUSIVE REJUNTAMENTO E FORNECIMENTO DOS PARALELEPIPEDOS</v>
      </c>
      <c r="C8266" s="519" t="s">
        <v>36963</v>
      </c>
      <c r="D8266" s="519" t="s">
        <v>36989</v>
      </c>
      <c r="E8266" s="519" t="s">
        <v>36990</v>
      </c>
      <c r="F8266" s="519" t="s">
        <v>36991</v>
      </c>
      <c r="I8266" s="519" t="s">
        <v>13</v>
      </c>
      <c r="J8266" s="650">
        <v>47.75</v>
      </c>
    </row>
    <row r="8267" spans="1:10">
      <c r="A8267" s="519" t="s">
        <v>8507</v>
      </c>
      <c r="B8267" s="519" t="str">
        <f t="shared" si="129"/>
        <v>ASSENTAMENTO DE PARALELEPIPEDOS COM REAPROVEITAMENTO DOS MESMOS E FORNECIMENTO DO PO-DE-PEDRA,EXCLUSIVE REJUNTAMENTO</v>
      </c>
      <c r="C8267" s="519" t="s">
        <v>36986</v>
      </c>
      <c r="D8267" s="519" t="s">
        <v>36992</v>
      </c>
      <c r="I8267" s="519" t="s">
        <v>13</v>
      </c>
      <c r="J8267" s="650">
        <v>38.450000000000003</v>
      </c>
    </row>
    <row r="8268" spans="1:10">
      <c r="A8268" s="519" t="s">
        <v>8508</v>
      </c>
      <c r="B8268" s="519" t="str">
        <f t="shared" si="129"/>
        <v>ASSENTAMENTO DE PARALELEPIPEDOS COM REAPROVEITAMENTO DOS MESMOS E FORNECIMENTO DO PO-DE-PEDRA,EXCLUSIVE REJUNTAMENTO</v>
      </c>
      <c r="C8268" s="519" t="s">
        <v>36986</v>
      </c>
      <c r="D8268" s="519" t="s">
        <v>36992</v>
      </c>
      <c r="I8268" s="519" t="s">
        <v>13</v>
      </c>
      <c r="J8268" s="650">
        <v>34.46</v>
      </c>
    </row>
    <row r="8269" spans="1:10">
      <c r="A8269" s="519" t="s">
        <v>8509</v>
      </c>
      <c r="B8269" s="519" t="str">
        <f t="shared" si="129"/>
        <v>PAVIMENTACAO COM PARALELEPIPEDOS SOBRE COLCHAO DE PO-DE-PEDRA E REJUNTAMENTO COM ARGAMASSA DE CIMENTO E AREIA, NO TRACO1:3,INCLUSIVE FORNECIMENTO DE TODOS OS MATERIAIS</v>
      </c>
      <c r="C8269" s="519" t="s">
        <v>36993</v>
      </c>
      <c r="D8269" s="519" t="s">
        <v>36994</v>
      </c>
      <c r="E8269" s="519" t="s">
        <v>36995</v>
      </c>
      <c r="I8269" s="519" t="s">
        <v>13</v>
      </c>
      <c r="J8269" s="650">
        <v>95.28</v>
      </c>
    </row>
    <row r="8270" spans="1:10">
      <c r="A8270" s="519" t="s">
        <v>8510</v>
      </c>
      <c r="B8270" s="519" t="str">
        <f t="shared" si="129"/>
        <v>PAVIMENTACAO COM PARALELEPIPEDOS SOBRE COLCHAO DE PO-DE-PEDRA E REJUNTAMENTO COM ARGAMASSA DE CIMENTO E AREIA, NO TRACO1:3,INCLUSIVE FORNECIMENTO DE TODOS OS MATERIAIS</v>
      </c>
      <c r="C8270" s="519" t="s">
        <v>36993</v>
      </c>
      <c r="D8270" s="519" t="s">
        <v>36994</v>
      </c>
      <c r="E8270" s="519" t="s">
        <v>36995</v>
      </c>
      <c r="I8270" s="519" t="s">
        <v>13</v>
      </c>
      <c r="J8270" s="650">
        <v>90.67</v>
      </c>
    </row>
    <row r="8271" spans="1:10">
      <c r="A8271" s="519" t="s">
        <v>8511</v>
      </c>
      <c r="B8271" s="519" t="str">
        <f t="shared" si="129"/>
        <v>PAVIMENTACAO COM PARALELEPIPEDOS SOBRE COLCHAO DE PO-DE-PEDRA E REJUNTAMENTO COM BETUME E CASCALHINHO,INCLUSIVE FORNECIMENTO DE TODOS OS MATERIAIS</v>
      </c>
      <c r="C8271" s="519" t="s">
        <v>36993</v>
      </c>
      <c r="D8271" s="519" t="s">
        <v>36996</v>
      </c>
      <c r="E8271" s="519" t="s">
        <v>36997</v>
      </c>
      <c r="I8271" s="519" t="s">
        <v>13</v>
      </c>
      <c r="J8271" s="650">
        <v>117.41</v>
      </c>
    </row>
    <row r="8272" spans="1:10">
      <c r="A8272" s="519" t="s">
        <v>8512</v>
      </c>
      <c r="B8272" s="519" t="str">
        <f t="shared" si="129"/>
        <v>PAVIMENTACAO COM PARALELEPIPEDOS SOBRE COLCHAO DE PO-DE-PEDRA E REJUNTAMENTO COM BETUME E CASCALHINHO,INCLUSIVE FORNECIMENTO DE TODOS OS MATERIAIS</v>
      </c>
      <c r="C8272" s="519" t="s">
        <v>36993</v>
      </c>
      <c r="D8272" s="519" t="s">
        <v>36996</v>
      </c>
      <c r="E8272" s="519" t="s">
        <v>36997</v>
      </c>
      <c r="I8272" s="519" t="s">
        <v>13</v>
      </c>
      <c r="J8272" s="650">
        <v>112.95</v>
      </c>
    </row>
    <row r="8273" spans="1:10">
      <c r="A8273" s="519" t="s">
        <v>8513</v>
      </c>
      <c r="B8273" s="519" t="str">
        <f t="shared" si="129"/>
        <v>PAVIMENTACAO COM PARALELEPIPEDOS SOBRE COLCHAO DE AREIA E REJUNTAMENTO DO MESMO MATERIAL,INCLUSIVE FORNECIMENTO DE TODOSOS MATERIAIS</v>
      </c>
      <c r="C8273" s="519" t="s">
        <v>36998</v>
      </c>
      <c r="D8273" s="519" t="s">
        <v>36999</v>
      </c>
      <c r="E8273" s="519" t="s">
        <v>37000</v>
      </c>
      <c r="I8273" s="519" t="s">
        <v>13</v>
      </c>
      <c r="J8273" s="650">
        <v>88.35</v>
      </c>
    </row>
    <row r="8274" spans="1:10">
      <c r="A8274" s="519" t="s">
        <v>8514</v>
      </c>
      <c r="B8274" s="519" t="str">
        <f t="shared" si="129"/>
        <v>PAVIMENTACAO COM PARALELEPIPEDOS SOBRE COLCHAO DE AREIA E REJUNTAMENTO DO MESMO MATERIAL,INCLUSIVE FORNECIMENTO DE TODOSOS MATERIAIS</v>
      </c>
      <c r="C8274" s="519" t="s">
        <v>36998</v>
      </c>
      <c r="D8274" s="519" t="s">
        <v>36999</v>
      </c>
      <c r="E8274" s="519" t="s">
        <v>37000</v>
      </c>
      <c r="I8274" s="519" t="s">
        <v>13</v>
      </c>
      <c r="J8274" s="650">
        <v>83.89</v>
      </c>
    </row>
    <row r="8275" spans="1:10">
      <c r="A8275" s="519" t="s">
        <v>8515</v>
      </c>
      <c r="B8275" s="519" t="str">
        <f t="shared" si="129"/>
        <v>PAVIMENTACAO COM PARALELEPIPEDOS SOBRE COLCHAO DE PO-DE-PEDRA,BASE DE 10CM DE CONCRETO MAGRO FCK=10MPA E REJUNTAMENTO COM BETUME E CASCALHINHO,INCLUSIVE O FORNECIMENTO DE TODOS OSMATERIAIS</v>
      </c>
      <c r="C8275" s="519" t="s">
        <v>36993</v>
      </c>
      <c r="D8275" s="519" t="s">
        <v>37001</v>
      </c>
      <c r="E8275" s="519" t="s">
        <v>37002</v>
      </c>
      <c r="F8275" s="519" t="s">
        <v>36946</v>
      </c>
      <c r="I8275" s="519" t="s">
        <v>13</v>
      </c>
      <c r="J8275" s="650">
        <v>159.38999999999999</v>
      </c>
    </row>
    <row r="8276" spans="1:10">
      <c r="A8276" s="519" t="s">
        <v>8516</v>
      </c>
      <c r="B8276" s="519" t="str">
        <f t="shared" si="129"/>
        <v>PAVIMENTACAO COM PARALELEPIPEDOS SOBRE COLCHAO DE PO-DE-PEDRA,BASE DE 10CM DE CONCRETO MAGRO FCK=10MPA E REJUNTAMENTO COM BETUME E CASCALHINHO,INCLUSIVE O FORNECIMENTO DE TODOS OSMATERIAIS</v>
      </c>
      <c r="C8276" s="519" t="s">
        <v>36993</v>
      </c>
      <c r="D8276" s="519" t="s">
        <v>37001</v>
      </c>
      <c r="E8276" s="519" t="s">
        <v>37002</v>
      </c>
      <c r="F8276" s="519" t="s">
        <v>36946</v>
      </c>
      <c r="I8276" s="519" t="s">
        <v>13</v>
      </c>
      <c r="J8276" s="650">
        <v>153.63999999999999</v>
      </c>
    </row>
    <row r="8277" spans="1:10">
      <c r="A8277" s="519" t="s">
        <v>8517</v>
      </c>
      <c r="B8277" s="519" t="str">
        <f t="shared" si="129"/>
        <v>SARJETA-GUIA DE PARALELEPIPEDOS(1 FIADA),ASSENTE SOBRE BASEDE CONCRETO FCK=10MPA,INCLUSIVE ESTA,REJUNTAMENTO DE ARGAMASSA DE CIMENTO E AREIA(TRACO 1:3),PARA PAVIMENTACAO BETUMINOSA</v>
      </c>
      <c r="C8277" s="519" t="s">
        <v>37003</v>
      </c>
      <c r="D8277" s="519" t="s">
        <v>37004</v>
      </c>
      <c r="E8277" s="519" t="s">
        <v>37005</v>
      </c>
      <c r="F8277" s="519" t="s">
        <v>31906</v>
      </c>
      <c r="I8277" s="519" t="s">
        <v>36</v>
      </c>
      <c r="J8277" s="650">
        <v>28.74</v>
      </c>
    </row>
    <row r="8278" spans="1:10">
      <c r="A8278" s="519" t="s">
        <v>8518</v>
      </c>
      <c r="B8278" s="519" t="str">
        <f t="shared" si="129"/>
        <v>SARJETA-GUIA DE PARALELEPIPEDOS(1 FIADA),ASSENTE SOBRE BASEDE CONCRETO FCK=10MPA,INCLUSIVE ESTA,REJUNTAMENTO DE ARGAMASSA DE CIMENTO E AREIA(TRACO 1:3),PARA PAVIMENTACAO BETUMINOSA</v>
      </c>
      <c r="C8278" s="519" t="s">
        <v>37003</v>
      </c>
      <c r="D8278" s="519" t="s">
        <v>37004</v>
      </c>
      <c r="E8278" s="519" t="s">
        <v>37005</v>
      </c>
      <c r="F8278" s="519" t="s">
        <v>31906</v>
      </c>
      <c r="I8278" s="519" t="s">
        <v>36</v>
      </c>
      <c r="J8278" s="650">
        <v>26.39</v>
      </c>
    </row>
    <row r="8279" spans="1:10">
      <c r="A8279" s="519" t="s">
        <v>8519</v>
      </c>
      <c r="B8279" s="519" t="str">
        <f t="shared" si="129"/>
        <v>SARJETA DE PARALELEPIPEDOS(3 FIADAS),ASSENTE SOBRE COLCHAO DE PO-DE-PEDRA,INCLUSIVE FORNECIMENTO DO PO-DE-PEDRA E BASE DE MACADAME HIDRAULICO,COM 15CM DE ESPESSURA E REJUNTAMENTO COM BETUME E CASCALHINHO</v>
      </c>
      <c r="C8279" s="519" t="s">
        <v>37006</v>
      </c>
      <c r="D8279" s="519" t="s">
        <v>37007</v>
      </c>
      <c r="E8279" s="519" t="s">
        <v>37008</v>
      </c>
      <c r="F8279" s="519" t="s">
        <v>37009</v>
      </c>
      <c r="I8279" s="519" t="s">
        <v>36</v>
      </c>
      <c r="J8279" s="650">
        <v>66.83</v>
      </c>
    </row>
    <row r="8280" spans="1:10">
      <c r="A8280" s="519" t="s">
        <v>8520</v>
      </c>
      <c r="B8280" s="519" t="str">
        <f t="shared" si="129"/>
        <v>SARJETA DE PARALELEPIPEDOS(3 FIADAS),ASSENTE SOBRE COLCHAO DE PO-DE-PEDRA,INCLUSIVE FORNECIMENTO DO PO-DE-PEDRA E BASE DE MACADAME HIDRAULICO,COM 15CM DE ESPESSURA E REJUNTAMENTO COM BETUME E CASCALHINHO</v>
      </c>
      <c r="C8280" s="519" t="s">
        <v>37006</v>
      </c>
      <c r="D8280" s="519" t="s">
        <v>37007</v>
      </c>
      <c r="E8280" s="519" t="s">
        <v>37008</v>
      </c>
      <c r="F8280" s="519" t="s">
        <v>37009</v>
      </c>
      <c r="I8280" s="519" t="s">
        <v>36</v>
      </c>
      <c r="J8280" s="650">
        <v>64.150000000000006</v>
      </c>
    </row>
    <row r="8281" spans="1:10">
      <c r="A8281" s="519" t="s">
        <v>8521</v>
      </c>
      <c r="B8281" s="519" t="str">
        <f t="shared" si="129"/>
        <v>LEVANTAMENTO E REASSENTAMENTO DE MEIO-FIO</v>
      </c>
      <c r="C8281" s="519" t="s">
        <v>8522</v>
      </c>
      <c r="I8281" s="519" t="s">
        <v>36</v>
      </c>
      <c r="J8281" s="650">
        <v>56.97</v>
      </c>
    </row>
    <row r="8282" spans="1:10">
      <c r="A8282" s="519" t="s">
        <v>8523</v>
      </c>
      <c r="B8282" s="519" t="str">
        <f t="shared" si="129"/>
        <v>LEVANTAMENTO E REASSENTAMENTO DE MEIO-FIO</v>
      </c>
      <c r="C8282" s="519" t="s">
        <v>8522</v>
      </c>
      <c r="I8282" s="519" t="s">
        <v>36</v>
      </c>
      <c r="J8282" s="650">
        <v>49.41</v>
      </c>
    </row>
    <row r="8283" spans="1:10">
      <c r="A8283" s="519" t="s">
        <v>8524</v>
      </c>
      <c r="B8283" s="519" t="str">
        <f t="shared" si="129"/>
        <v>LEVANTAMENTO E REASSENTAMENTO DE TENTO OU TRAVESSAO</v>
      </c>
      <c r="C8283" s="519" t="s">
        <v>8525</v>
      </c>
      <c r="I8283" s="519" t="s">
        <v>36</v>
      </c>
      <c r="J8283" s="650">
        <v>48.45</v>
      </c>
    </row>
    <row r="8284" spans="1:10">
      <c r="A8284" s="519" t="s">
        <v>8526</v>
      </c>
      <c r="B8284" s="519" t="str">
        <f t="shared" si="129"/>
        <v>LEVANTAMENTO E REASSENTAMENTO DE TENTO OU TRAVESSAO</v>
      </c>
      <c r="C8284" s="519" t="s">
        <v>8525</v>
      </c>
      <c r="I8284" s="519" t="s">
        <v>36</v>
      </c>
      <c r="J8284" s="650">
        <v>42.03</v>
      </c>
    </row>
    <row r="8285" spans="1:10">
      <c r="A8285" s="519" t="s">
        <v>8527</v>
      </c>
      <c r="B8285" s="519" t="str">
        <f t="shared" si="129"/>
        <v>REASSENTAMENTO DE MEIO-FIO</v>
      </c>
      <c r="C8285" s="519" t="s">
        <v>8528</v>
      </c>
      <c r="I8285" s="519" t="s">
        <v>36</v>
      </c>
      <c r="J8285" s="650">
        <v>45.04</v>
      </c>
    </row>
    <row r="8286" spans="1:10">
      <c r="A8286" s="519" t="s">
        <v>8529</v>
      </c>
      <c r="B8286" s="519" t="str">
        <f t="shared" si="129"/>
        <v>REASSENTAMENTO DE MEIO-FIO</v>
      </c>
      <c r="C8286" s="519" t="s">
        <v>8528</v>
      </c>
      <c r="I8286" s="519" t="s">
        <v>36</v>
      </c>
      <c r="J8286" s="650">
        <v>39.07</v>
      </c>
    </row>
    <row r="8287" spans="1:10">
      <c r="A8287" s="519" t="s">
        <v>8530</v>
      </c>
      <c r="B8287" s="519" t="str">
        <f t="shared" si="129"/>
        <v>REASSENTAMENTO DE TENTO OU TRAVESSAO</v>
      </c>
      <c r="C8287" s="519" t="s">
        <v>8531</v>
      </c>
      <c r="I8287" s="519" t="s">
        <v>36</v>
      </c>
      <c r="J8287" s="650">
        <v>39.93</v>
      </c>
    </row>
    <row r="8288" spans="1:10">
      <c r="A8288" s="519" t="s">
        <v>8532</v>
      </c>
      <c r="B8288" s="519" t="str">
        <f t="shared" si="129"/>
        <v>REASSENTAMENTO DE TENTO OU TRAVESSAO</v>
      </c>
      <c r="C8288" s="519" t="s">
        <v>8531</v>
      </c>
      <c r="I8288" s="519" t="s">
        <v>36</v>
      </c>
      <c r="J8288" s="650">
        <v>34.64</v>
      </c>
    </row>
    <row r="8289" spans="1:10">
      <c r="A8289" s="519" t="s">
        <v>8533</v>
      </c>
      <c r="B8289" s="519" t="str">
        <f t="shared" si="129"/>
        <v>TRAVESSAO OU TENTO DE GRANITO,FORNECIMENTO E ASSENTAMENTO COM REJUNTAMENTO DE ARGAMASSA DE CIMENTO E AREIA,NO TRACO 1:4</v>
      </c>
      <c r="C8289" s="519" t="s">
        <v>37010</v>
      </c>
      <c r="D8289" s="519" t="s">
        <v>37011</v>
      </c>
      <c r="I8289" s="519" t="s">
        <v>36</v>
      </c>
      <c r="J8289" s="650">
        <v>44.88</v>
      </c>
    </row>
    <row r="8290" spans="1:10">
      <c r="A8290" s="519" t="s">
        <v>8534</v>
      </c>
      <c r="B8290" s="519" t="str">
        <f t="shared" si="129"/>
        <v>TRAVESSAO OU TENTO DE GRANITO,FORNECIMENTO E ASSENTAMENTO COM REJUNTAMENTO DE ARGAMASSA DE CIMENTO E AREIA,NO TRACO 1:4</v>
      </c>
      <c r="C8290" s="519" t="s">
        <v>37010</v>
      </c>
      <c r="D8290" s="519" t="s">
        <v>37011</v>
      </c>
      <c r="I8290" s="519" t="s">
        <v>36</v>
      </c>
      <c r="J8290" s="650">
        <v>41.94</v>
      </c>
    </row>
    <row r="8291" spans="1:10">
      <c r="A8291" s="519" t="s">
        <v>8535</v>
      </c>
      <c r="B8291" s="519" t="str">
        <f t="shared" si="129"/>
        <v>MEIO-FIO EM GRANITO,COM SECAO DE(20X25)CM,FORMATO DE PARALELOGRAMO COM ANGULO DE 83º,SUPERFICIES SEM POLIMENTO COM CHANFRO DE 1CM NA PARTE SUPERIOR,EM UMA DAS FACES,FORNECIMENTO EASSENTAMENTO COM REJUNTAMENTO DE ARGAMASSA DE CIMENTO E AREIA NO TRACO 1:4</v>
      </c>
      <c r="C8291" s="519" t="s">
        <v>37012</v>
      </c>
      <c r="D8291" s="519" t="s">
        <v>37013</v>
      </c>
      <c r="E8291" s="519" t="s">
        <v>37014</v>
      </c>
      <c r="F8291" s="519" t="s">
        <v>37015</v>
      </c>
      <c r="G8291" s="519" t="s">
        <v>37016</v>
      </c>
      <c r="I8291" s="519" t="s">
        <v>36</v>
      </c>
      <c r="J8291" s="650">
        <v>89.41</v>
      </c>
    </row>
    <row r="8292" spans="1:10">
      <c r="A8292" s="519" t="s">
        <v>8536</v>
      </c>
      <c r="B8292" s="519" t="str">
        <f t="shared" si="129"/>
        <v>MEIO-FIO EM GRANITO,COM SECAO DE(20X25)CM,FORMATO DE PARALELOGRAMO COM ANGULO DE 83º,SUPERFICIES SEM POLIMENTO COM CHANFRO DE 1CM NA PARTE SUPERIOR,EM UMA DAS FACES,FORNECIMENTO EASSENTAMENTO COM REJUNTAMENTO DE ARGAMASSA DE CIMENTO E AREIA NO TRACO 1:4</v>
      </c>
      <c r="C8292" s="519" t="s">
        <v>37012</v>
      </c>
      <c r="D8292" s="519" t="s">
        <v>37013</v>
      </c>
      <c r="E8292" s="519" t="s">
        <v>37014</v>
      </c>
      <c r="F8292" s="519" t="s">
        <v>37015</v>
      </c>
      <c r="G8292" s="519" t="s">
        <v>37016</v>
      </c>
      <c r="I8292" s="519" t="s">
        <v>36</v>
      </c>
      <c r="J8292" s="650">
        <v>85.93</v>
      </c>
    </row>
    <row r="8293" spans="1:10">
      <c r="A8293" s="519" t="s">
        <v>8537</v>
      </c>
      <c r="B8293" s="519" t="str">
        <f t="shared" si="129"/>
        <v>MEIO-FIO RETO DE GRANITO,ALTURA DE 0,35CM,APICOADO COMUM,FORNECIMENTO E ASSENTAMENTO COM REJUNTAMENTO DE ARGAMASSA DE CIMENTO E AREIA NO TRACO 1:4</v>
      </c>
      <c r="C8293" s="519" t="s">
        <v>37017</v>
      </c>
      <c r="D8293" s="519" t="s">
        <v>37018</v>
      </c>
      <c r="E8293" s="519" t="s">
        <v>37019</v>
      </c>
      <c r="I8293" s="519" t="s">
        <v>36</v>
      </c>
      <c r="J8293" s="650">
        <v>89.41</v>
      </c>
    </row>
    <row r="8294" spans="1:10">
      <c r="A8294" s="519" t="s">
        <v>8538</v>
      </c>
      <c r="B8294" s="519" t="str">
        <f t="shared" si="129"/>
        <v>MEIO-FIO RETO DE GRANITO,ALTURA DE 0,35CM,APICOADO COMUM,FORNECIMENTO E ASSENTAMENTO COM REJUNTAMENTO DE ARGAMASSA DE CIMENTO E AREIA NO TRACO 1:4</v>
      </c>
      <c r="C8294" s="519" t="s">
        <v>37017</v>
      </c>
      <c r="D8294" s="519" t="s">
        <v>37018</v>
      </c>
      <c r="E8294" s="519" t="s">
        <v>37019</v>
      </c>
      <c r="I8294" s="519" t="s">
        <v>36</v>
      </c>
      <c r="J8294" s="650">
        <v>85.93</v>
      </c>
    </row>
    <row r="8295" spans="1:10">
      <c r="A8295" s="519" t="s">
        <v>8539</v>
      </c>
      <c r="B8295" s="519" t="str">
        <f t="shared" si="129"/>
        <v>REVESTIMENTO DO TIPO "TRATAMENTO SUPERFICIAL BETUMINOSO SIMPLES",DE ACORDO COM AS "INSTRUCOES PARA EXECUCAO",DO DER-RJ,INCLUSIVE TRANSPORTE DENTRO DO CANTEIRO</v>
      </c>
      <c r="C8295" s="519" t="s">
        <v>37020</v>
      </c>
      <c r="D8295" s="519" t="s">
        <v>37021</v>
      </c>
      <c r="E8295" s="519" t="s">
        <v>37022</v>
      </c>
      <c r="I8295" s="519" t="s">
        <v>13</v>
      </c>
      <c r="J8295" s="650">
        <v>7.52</v>
      </c>
    </row>
    <row r="8296" spans="1:10">
      <c r="A8296" s="519" t="s">
        <v>8540</v>
      </c>
      <c r="B8296" s="519" t="str">
        <f t="shared" si="129"/>
        <v>REVESTIMENTO DO TIPO "TRATAMENTO SUPERFICIAL BETUMINOSO SIMPLES",DE ACORDO COM AS "INSTRUCOES PARA EXECUCAO",DO DER-RJ,INCLUSIVE TRANSPORTE DENTRO DO CANTEIRO</v>
      </c>
      <c r="C8296" s="519" t="s">
        <v>37020</v>
      </c>
      <c r="D8296" s="519" t="s">
        <v>37021</v>
      </c>
      <c r="E8296" s="519" t="s">
        <v>37022</v>
      </c>
      <c r="I8296" s="519" t="s">
        <v>13</v>
      </c>
      <c r="J8296" s="650">
        <v>7.42</v>
      </c>
    </row>
    <row r="8297" spans="1:10">
      <c r="A8297" s="519" t="s">
        <v>8541</v>
      </c>
      <c r="B8297" s="519" t="str">
        <f t="shared" si="129"/>
        <v>REVESTIMENTO DO TIPO "TRATAMENTO SUPERFICIAL BETUMINOSO DUPLO" DE ACORDO COM AS "INSTRUCOES PARA EXECUCAO",DO DER-RJ,INCLUSIVE TRANSPORTE DENTRO DO CANTEIRO</v>
      </c>
      <c r="C8297" s="519" t="s">
        <v>37023</v>
      </c>
      <c r="D8297" s="519" t="s">
        <v>37024</v>
      </c>
      <c r="E8297" s="519" t="s">
        <v>37025</v>
      </c>
      <c r="I8297" s="519" t="s">
        <v>13</v>
      </c>
      <c r="J8297" s="650">
        <v>17.829999999999998</v>
      </c>
    </row>
    <row r="8298" spans="1:10">
      <c r="A8298" s="519" t="s">
        <v>8542</v>
      </c>
      <c r="B8298" s="519" t="str">
        <f t="shared" si="129"/>
        <v>REVESTIMENTO DO TIPO "TRATAMENTO SUPERFICIAL BETUMINOSO DUPLO" DE ACORDO COM AS "INSTRUCOES PARA EXECUCAO",DO DER-RJ,INCLUSIVE TRANSPORTE DENTRO DO CANTEIRO</v>
      </c>
      <c r="C8298" s="519" t="s">
        <v>37023</v>
      </c>
      <c r="D8298" s="519" t="s">
        <v>37024</v>
      </c>
      <c r="E8298" s="519" t="s">
        <v>37025</v>
      </c>
      <c r="I8298" s="519" t="s">
        <v>13</v>
      </c>
      <c r="J8298" s="650">
        <v>17.690000000000001</v>
      </c>
    </row>
    <row r="8299" spans="1:10">
      <c r="A8299" s="519" t="s">
        <v>8543</v>
      </c>
      <c r="B8299" s="519" t="str">
        <f t="shared" si="129"/>
        <v>REVESTIMENTO DO TIPO "TRATAMENTO SUPERFICIAL BETUMINOSO TRIPLO",DE ACORDO COM AS "INSTRUCOES PARA EXECUCAO",DO DER-RJ,INCLUSIVE TRANSPORTE DENTRO DO CANTEIRO</v>
      </c>
      <c r="C8299" s="519" t="s">
        <v>37026</v>
      </c>
      <c r="D8299" s="519" t="s">
        <v>37027</v>
      </c>
      <c r="E8299" s="519" t="s">
        <v>37028</v>
      </c>
      <c r="I8299" s="519" t="s">
        <v>13</v>
      </c>
      <c r="J8299" s="650">
        <v>23.81</v>
      </c>
    </row>
    <row r="8300" spans="1:10">
      <c r="A8300" s="519" t="s">
        <v>8544</v>
      </c>
      <c r="B8300" s="519" t="str">
        <f t="shared" si="129"/>
        <v>REVESTIMENTO DO TIPO "TRATAMENTO SUPERFICIAL BETUMINOSO TRIPLO",DE ACORDO COM AS "INSTRUCOES PARA EXECUCAO",DO DER-RJ,INCLUSIVE TRANSPORTE DENTRO DO CANTEIRO</v>
      </c>
      <c r="C8300" s="519" t="s">
        <v>37026</v>
      </c>
      <c r="D8300" s="519" t="s">
        <v>37027</v>
      </c>
      <c r="E8300" s="519" t="s">
        <v>37028</v>
      </c>
      <c r="I8300" s="519" t="s">
        <v>13</v>
      </c>
      <c r="J8300" s="650">
        <v>23.59</v>
      </c>
    </row>
    <row r="8301" spans="1:10">
      <c r="A8301" s="519" t="s">
        <v>8545</v>
      </c>
      <c r="B8301" s="519" t="str">
        <f t="shared" si="129"/>
        <v>MACADAME BETUMINOSO DE PENETRACAO DIRETA,COM CAPA SELANTE,DE ACORDO COM AS "INSTRUCOES PARA EXECUCAO",DO DER-RJ.O CUSTOINDENIZA AS OPERACOES DE EXECUCAO,INCLUSIVE O FORNECIMENTO DOS MATERIAIS EMPREGADOS,MEDIDO O VOLUME APOS A COMPRESSAO</v>
      </c>
      <c r="C8301" s="519" t="s">
        <v>37029</v>
      </c>
      <c r="D8301" s="519" t="s">
        <v>37030</v>
      </c>
      <c r="E8301" s="519" t="s">
        <v>37031</v>
      </c>
      <c r="F8301" s="519" t="s">
        <v>37032</v>
      </c>
      <c r="I8301" s="519" t="s">
        <v>22</v>
      </c>
      <c r="J8301" s="650">
        <v>606.28</v>
      </c>
    </row>
    <row r="8302" spans="1:10">
      <c r="A8302" s="519" t="s">
        <v>8546</v>
      </c>
      <c r="B8302" s="519" t="str">
        <f t="shared" si="129"/>
        <v>MACADAME BETUMINOSO DE PENETRACAO DIRETA,COM CAPA SELANTE,DE ACORDO COM AS "INSTRUCOES PARA EXECUCAO",DO DER-RJ.O CUSTOINDENIZA AS OPERACOES DE EXECUCAO,INCLUSIVE O FORNECIMENTO DOS MATERIAIS EMPREGADOS,MEDIDO O VOLUME APOS A COMPRESSAO</v>
      </c>
      <c r="C8302" s="519" t="s">
        <v>37029</v>
      </c>
      <c r="D8302" s="519" t="s">
        <v>37030</v>
      </c>
      <c r="E8302" s="519" t="s">
        <v>37031</v>
      </c>
      <c r="F8302" s="519" t="s">
        <v>37032</v>
      </c>
      <c r="I8302" s="519" t="s">
        <v>22</v>
      </c>
      <c r="J8302" s="650">
        <v>604.39</v>
      </c>
    </row>
    <row r="8303" spans="1:10">
      <c r="A8303" s="519" t="s">
        <v>8547</v>
      </c>
      <c r="B8303" s="519" t="str">
        <f t="shared" si="129"/>
        <v>PRE-MISTURA A FRIO,DE ACORDO COM AS "INSTRUCOES PARA EXECUCAO",DO DER-RJ.O CUSTO INDENIZA AS OPERACOES DE EXECUCAO,FORNECIMENTO DOS MATERIAIS EMPREGADOS,E APLICA-SE AO VOLUME EXECUTADO,MEDIDO APOS A COMPRESSAO,EXCLUSIVE TRANSPORTE DA USINAPARA A PISTA</v>
      </c>
      <c r="C8303" s="519" t="s">
        <v>37033</v>
      </c>
      <c r="D8303" s="519" t="s">
        <v>37034</v>
      </c>
      <c r="E8303" s="519" t="s">
        <v>37035</v>
      </c>
      <c r="F8303" s="519" t="s">
        <v>37036</v>
      </c>
      <c r="G8303" s="519" t="s">
        <v>37037</v>
      </c>
      <c r="I8303" s="519" t="s">
        <v>22</v>
      </c>
      <c r="J8303" s="650">
        <v>836.72</v>
      </c>
    </row>
    <row r="8304" spans="1:10">
      <c r="A8304" s="519" t="s">
        <v>8548</v>
      </c>
      <c r="B8304" s="519" t="str">
        <f t="shared" si="129"/>
        <v>PRE-MISTURA A FRIO,DE ACORDO COM AS "INSTRUCOES PARA EXECUCAO",DO DER-RJ.O CUSTO INDENIZA AS OPERACOES DE EXECUCAO,FORNECIMENTO DOS MATERIAIS EMPREGADOS,E APLICA-SE AO VOLUME EXECUTADO,MEDIDO APOS A COMPRESSAO,EXCLUSIVE TRANSPORTE DA USINAPARA A PISTA</v>
      </c>
      <c r="C8304" s="519" t="s">
        <v>37033</v>
      </c>
      <c r="D8304" s="519" t="s">
        <v>37034</v>
      </c>
      <c r="E8304" s="519" t="s">
        <v>37035</v>
      </c>
      <c r="F8304" s="519" t="s">
        <v>37036</v>
      </c>
      <c r="G8304" s="519" t="s">
        <v>37037</v>
      </c>
      <c r="I8304" s="519" t="s">
        <v>22</v>
      </c>
      <c r="J8304" s="650">
        <v>832.55</v>
      </c>
    </row>
    <row r="8305" spans="1:10">
      <c r="A8305" s="519" t="s">
        <v>8549</v>
      </c>
      <c r="B8305" s="519" t="str">
        <f t="shared" si="129"/>
        <v>CAPA SELANTE COMPREENDENDO APLICACAO DE ASFALTO NA PROPORCAO DE 0,7 A 1,5L/M2,DISTRIBUICAO DE AGREGADO(5 A 15KG/M2)E COMPACTACAO COM ROLO LEVE</v>
      </c>
      <c r="C8305" s="519" t="s">
        <v>37038</v>
      </c>
      <c r="D8305" s="519" t="s">
        <v>37039</v>
      </c>
      <c r="E8305" s="519" t="s">
        <v>37040</v>
      </c>
      <c r="I8305" s="519" t="s">
        <v>13</v>
      </c>
      <c r="J8305" s="650">
        <v>7.01</v>
      </c>
    </row>
    <row r="8306" spans="1:10">
      <c r="A8306" s="519" t="s">
        <v>8550</v>
      </c>
      <c r="B8306" s="519" t="str">
        <f t="shared" si="129"/>
        <v>CAPA SELANTE COMPREENDENDO APLICACAO DE ASFALTO NA PROPORCAO DE 0,7 A 1,5L/M2,DISTRIBUICAO DE AGREGADO(5 A 15KG/M2)E COMPACTACAO COM ROLO LEVE</v>
      </c>
      <c r="C8306" s="519" t="s">
        <v>37038</v>
      </c>
      <c r="D8306" s="519" t="s">
        <v>37039</v>
      </c>
      <c r="E8306" s="519" t="s">
        <v>37040</v>
      </c>
      <c r="I8306" s="519" t="s">
        <v>13</v>
      </c>
      <c r="J8306" s="650">
        <v>6.98</v>
      </c>
    </row>
    <row r="8307" spans="1:10">
      <c r="A8307" s="519" t="s">
        <v>8551</v>
      </c>
      <c r="B8307" s="519" t="str">
        <f t="shared" si="129"/>
        <v>REPOSICAO DE PAVIMENTACAO DE QUALQUER NATUREZA,EM CONCRETO ASFALTICO USINADO A QUENTE,SEM IMPRIMACAO OU PINTURA DE LIGACAO,EXECUTADO EM LOGRADOURO PUBLICO,ONDE FORAM EXECUTADAS OBRAS POR COMPANHIAS CONCESSIONARIAS,EXCLUSIVE O TRANSPORTE DAUSINA PARA A PISTA</v>
      </c>
      <c r="C8307" s="519" t="s">
        <v>37041</v>
      </c>
      <c r="D8307" s="519" t="s">
        <v>37042</v>
      </c>
      <c r="E8307" s="519" t="s">
        <v>37043</v>
      </c>
      <c r="F8307" s="519" t="s">
        <v>37044</v>
      </c>
      <c r="G8307" s="519" t="s">
        <v>37045</v>
      </c>
      <c r="I8307" s="519" t="s">
        <v>606</v>
      </c>
      <c r="J8307" s="650">
        <v>615.58000000000004</v>
      </c>
    </row>
    <row r="8308" spans="1:10">
      <c r="A8308" s="519" t="s">
        <v>8552</v>
      </c>
      <c r="B8308" s="519" t="str">
        <f t="shared" si="129"/>
        <v>REPOSICAO DE PAVIMENTACAO DE QUALQUER NATUREZA,EM CONCRETO ASFALTICO USINADO A QUENTE,SEM IMPRIMACAO OU PINTURA DE LIGACAO,EXECUTADO EM LOGRADOURO PUBLICO,ONDE FORAM EXECUTADAS OBRAS POR COMPANHIAS CONCESSIONARIAS,EXCLUSIVE O TRANSPORTE DAUSINA PARA A PISTA</v>
      </c>
      <c r="C8308" s="519" t="s">
        <v>37041</v>
      </c>
      <c r="D8308" s="519" t="s">
        <v>37042</v>
      </c>
      <c r="E8308" s="519" t="s">
        <v>37043</v>
      </c>
      <c r="F8308" s="519" t="s">
        <v>37044</v>
      </c>
      <c r="G8308" s="519" t="s">
        <v>37045</v>
      </c>
      <c r="I8308" s="519" t="s">
        <v>606</v>
      </c>
      <c r="J8308" s="650">
        <v>602.35</v>
      </c>
    </row>
    <row r="8309" spans="1:10">
      <c r="A8309" s="519" t="s">
        <v>8553</v>
      </c>
      <c r="B8309" s="519" t="str">
        <f t="shared" si="129"/>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309" s="519" t="s">
        <v>37046</v>
      </c>
      <c r="D8309" s="519" t="s">
        <v>37047</v>
      </c>
      <c r="E8309" s="519" t="s">
        <v>37048</v>
      </c>
      <c r="F8309" s="519" t="s">
        <v>37049</v>
      </c>
      <c r="G8309" s="519" t="s">
        <v>37050</v>
      </c>
      <c r="H8309" s="519" t="s">
        <v>37051</v>
      </c>
      <c r="I8309" s="519" t="s">
        <v>13</v>
      </c>
      <c r="J8309" s="650">
        <v>14.33</v>
      </c>
    </row>
    <row r="8310" spans="1:10">
      <c r="A8310" s="519" t="s">
        <v>8554</v>
      </c>
      <c r="B8310" s="519" t="str">
        <f t="shared" si="129"/>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310" s="519" t="s">
        <v>37046</v>
      </c>
      <c r="D8310" s="519" t="s">
        <v>37047</v>
      </c>
      <c r="E8310" s="519" t="s">
        <v>37048</v>
      </c>
      <c r="F8310" s="519" t="s">
        <v>37049</v>
      </c>
      <c r="G8310" s="519" t="s">
        <v>37050</v>
      </c>
      <c r="H8310" s="519" t="s">
        <v>37051</v>
      </c>
      <c r="I8310" s="519" t="s">
        <v>13</v>
      </c>
      <c r="J8310" s="650">
        <v>14.26</v>
      </c>
    </row>
    <row r="8311" spans="1:10">
      <c r="A8311" s="519" t="s">
        <v>8555</v>
      </c>
      <c r="B8311" s="519" t="str">
        <f t="shared" si="129"/>
        <v>SELAGEM DE TRINCA EM PAVIMENTO RIGIDO OU FLEXIVEL,INCLUSIVEFRESAGEM DA TRINCA,LIMPEZA COM JATO DE AR COMPRIMIDO E SELAGEM COM EMULSAO RR-1C</v>
      </c>
      <c r="C8311" s="519" t="s">
        <v>37052</v>
      </c>
      <c r="D8311" s="519" t="s">
        <v>37053</v>
      </c>
      <c r="E8311" s="519" t="s">
        <v>37054</v>
      </c>
      <c r="I8311" s="519" t="s">
        <v>36</v>
      </c>
      <c r="J8311" s="650">
        <v>14.17</v>
      </c>
    </row>
    <row r="8312" spans="1:10">
      <c r="A8312" s="519" t="s">
        <v>8556</v>
      </c>
      <c r="B8312" s="519" t="str">
        <f t="shared" si="129"/>
        <v>SELAGEM DE TRINCA EM PAVIMENTO RIGIDO OU FLEXIVEL,INCLUSIVEFRESAGEM DA TRINCA,LIMPEZA COM JATO DE AR COMPRIMIDO E SELAGEM COM EMULSAO RR-1C</v>
      </c>
      <c r="C8312" s="519" t="s">
        <v>37052</v>
      </c>
      <c r="D8312" s="519" t="s">
        <v>37053</v>
      </c>
      <c r="E8312" s="519" t="s">
        <v>37054</v>
      </c>
      <c r="I8312" s="519" t="s">
        <v>36</v>
      </c>
      <c r="J8312" s="650">
        <v>13.8</v>
      </c>
    </row>
    <row r="8313" spans="1:10">
      <c r="A8313" s="519" t="s">
        <v>8557</v>
      </c>
      <c r="B8313" s="519" t="str">
        <f t="shared" si="129"/>
        <v>MICRORREVESTIMENTO ASFALTICO A FRIO,COM EMULSAO MODIFICADA COM POLIMERO (SBS) E FIBRAS,ESPESSURA DE 1CM,INCLUSIVE FORNECIMENTO DE TODOS OS MATERIAIS,CONFORME "INSTRUCOES PARA EXECUCAO" DO DER-RJ</v>
      </c>
      <c r="C8313" s="519" t="s">
        <v>37055</v>
      </c>
      <c r="D8313" s="519" t="s">
        <v>37056</v>
      </c>
      <c r="E8313" s="519" t="s">
        <v>37057</v>
      </c>
      <c r="F8313" s="519" t="s">
        <v>37058</v>
      </c>
      <c r="I8313" s="519" t="s">
        <v>13</v>
      </c>
      <c r="J8313" s="650">
        <v>39.01</v>
      </c>
    </row>
    <row r="8314" spans="1:10">
      <c r="A8314" s="519" t="s">
        <v>8558</v>
      </c>
      <c r="B8314" s="519" t="str">
        <f t="shared" si="129"/>
        <v>MICRORREVESTIMENTO ASFALTICO A FRIO,COM EMULSAO MODIFICADA COM POLIMERO (SBS) E FIBRAS,ESPESSURA DE 1CM,INCLUSIVE FORNECIMENTO DE TODOS OS MATERIAIS,CONFORME "INSTRUCOES PARA EXECUCAO" DO DER-RJ</v>
      </c>
      <c r="C8314" s="519" t="s">
        <v>37055</v>
      </c>
      <c r="D8314" s="519" t="s">
        <v>37056</v>
      </c>
      <c r="E8314" s="519" t="s">
        <v>37057</v>
      </c>
      <c r="F8314" s="519" t="s">
        <v>37058</v>
      </c>
      <c r="I8314" s="519" t="s">
        <v>13</v>
      </c>
      <c r="J8314" s="650">
        <v>38.96</v>
      </c>
    </row>
    <row r="8315" spans="1:10">
      <c r="A8315" s="519" t="s">
        <v>8559</v>
      </c>
      <c r="B8315" s="519" t="str">
        <f t="shared" si="129"/>
        <v>REVESTIMENTO DE CONCRETO BETUMINOSO USINADO A QUENTE,COM 8CM DE ESPESSURA,EXECUTADO EM 2 CAMADAS,SENDO A INFERIOR DE LIGACAO("BINDER"),COM 4CM DE ESPESSURA E A SUPERIOR DE ROLAMENTO,DE ACORDO COM AS "INSTRUCOES PARA EXECUCAO",DO DER-RJ,EXCLUSIVE TRANSPORTE DA USINA PARA A PISTA</v>
      </c>
      <c r="C8315" s="519" t="s">
        <v>37059</v>
      </c>
      <c r="D8315" s="519" t="s">
        <v>37060</v>
      </c>
      <c r="E8315" s="519" t="s">
        <v>37061</v>
      </c>
      <c r="F8315" s="519" t="s">
        <v>37062</v>
      </c>
      <c r="G8315" s="519" t="s">
        <v>37063</v>
      </c>
      <c r="I8315" s="519" t="s">
        <v>13</v>
      </c>
      <c r="J8315" s="650">
        <v>96.45</v>
      </c>
    </row>
    <row r="8316" spans="1:10">
      <c r="A8316" s="519" t="s">
        <v>8560</v>
      </c>
      <c r="B8316" s="519" t="str">
        <f t="shared" si="129"/>
        <v>REVESTIMENTO DE CONCRETO BETUMINOSO USINADO A QUENTE,COM 8CM DE ESPESSURA,EXECUTADO EM 2 CAMADAS,SENDO A INFERIOR DE LIGACAO("BINDER"),COM 4CM DE ESPESSURA E A SUPERIOR DE ROLAMENTO,DE ACORDO COM AS "INSTRUCOES PARA EXECUCAO",DO DER-RJ,EXCLUSIVE TRANSPORTE DA USINA PARA A PISTA</v>
      </c>
      <c r="C8316" s="519" t="s">
        <v>37059</v>
      </c>
      <c r="D8316" s="519" t="s">
        <v>37060</v>
      </c>
      <c r="E8316" s="519" t="s">
        <v>37061</v>
      </c>
      <c r="F8316" s="519" t="s">
        <v>37062</v>
      </c>
      <c r="G8316" s="519" t="s">
        <v>37063</v>
      </c>
      <c r="I8316" s="519" t="s">
        <v>13</v>
      </c>
      <c r="J8316" s="650">
        <v>95.85</v>
      </c>
    </row>
    <row r="8317" spans="1:10">
      <c r="A8317" s="519" t="s">
        <v>8561</v>
      </c>
      <c r="B8317" s="519" t="str">
        <f t="shared" si="129"/>
        <v>REVESTIMENTO DE CONCRETO BETUMINOSO USINADO A QUENTE,COM 10CM DE ESPESSURA,EXECUTADO EM 2 CAMADAS,SENDO A INFERIOR DE LIGACAO ("BINDER")COM 6CM DE ESPESSURA E A SUPERIOR DE ROLAMENTO,DE ACORDO COM AS "INSTRUCOES PARA EXECUCAO",DO DER-RJ,EXCLUSIVE TRANSPORTE DA USINA PARA A PISTA</v>
      </c>
      <c r="C8317" s="519" t="s">
        <v>37064</v>
      </c>
      <c r="D8317" s="519" t="s">
        <v>37065</v>
      </c>
      <c r="E8317" s="519" t="s">
        <v>37066</v>
      </c>
      <c r="F8317" s="519" t="s">
        <v>37067</v>
      </c>
      <c r="G8317" s="519" t="s">
        <v>37068</v>
      </c>
      <c r="I8317" s="519" t="s">
        <v>13</v>
      </c>
      <c r="J8317" s="650">
        <v>117.86</v>
      </c>
    </row>
    <row r="8318" spans="1:10">
      <c r="A8318" s="519" t="s">
        <v>8562</v>
      </c>
      <c r="B8318" s="519" t="str">
        <f t="shared" si="129"/>
        <v>REVESTIMENTO DE CONCRETO BETUMINOSO USINADO A QUENTE,COM 10CM DE ESPESSURA,EXECUTADO EM 2 CAMADAS,SENDO A INFERIOR DE LIGACAO ("BINDER")COM 6CM DE ESPESSURA E A SUPERIOR DE ROLAMENTO,DE ACORDO COM AS "INSTRUCOES PARA EXECUCAO",DO DER-RJ,EXCLUSIVE TRANSPORTE DA USINA PARA A PISTA</v>
      </c>
      <c r="C8318" s="519" t="s">
        <v>37064</v>
      </c>
      <c r="D8318" s="519" t="s">
        <v>37065</v>
      </c>
      <c r="E8318" s="519" t="s">
        <v>37066</v>
      </c>
      <c r="F8318" s="519" t="s">
        <v>37067</v>
      </c>
      <c r="G8318" s="519" t="s">
        <v>37068</v>
      </c>
      <c r="I8318" s="519" t="s">
        <v>13</v>
      </c>
      <c r="J8318" s="650">
        <v>117.07</v>
      </c>
    </row>
    <row r="8319" spans="1:10">
      <c r="A8319" s="519" t="s">
        <v>8563</v>
      </c>
      <c r="B8319" s="519" t="str">
        <f t="shared" si="129"/>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319" s="519" t="s">
        <v>37069</v>
      </c>
      <c r="D8319" s="519" t="s">
        <v>37070</v>
      </c>
      <c r="E8319" s="519" t="s">
        <v>37071</v>
      </c>
      <c r="F8319" s="519" t="s">
        <v>37072</v>
      </c>
      <c r="G8319" s="519" t="s">
        <v>37073</v>
      </c>
      <c r="H8319" s="519" t="s">
        <v>37074</v>
      </c>
      <c r="I8319" s="519" t="s">
        <v>13</v>
      </c>
      <c r="J8319" s="650">
        <v>103.65</v>
      </c>
    </row>
    <row r="8320" spans="1:10">
      <c r="A8320" s="519" t="s">
        <v>8564</v>
      </c>
      <c r="B8320" s="519" t="str">
        <f t="shared" si="129"/>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320" s="519" t="s">
        <v>37069</v>
      </c>
      <c r="D8320" s="519" t="s">
        <v>37070</v>
      </c>
      <c r="E8320" s="519" t="s">
        <v>37071</v>
      </c>
      <c r="F8320" s="519" t="s">
        <v>37072</v>
      </c>
      <c r="G8320" s="519" t="s">
        <v>37073</v>
      </c>
      <c r="H8320" s="519" t="s">
        <v>37074</v>
      </c>
      <c r="I8320" s="519" t="s">
        <v>13</v>
      </c>
      <c r="J8320" s="650">
        <v>102.77</v>
      </c>
    </row>
    <row r="8321" spans="1:10">
      <c r="A8321" s="519" t="s">
        <v>56156</v>
      </c>
      <c r="B8321" s="519" t="str">
        <f t="shared" si="129"/>
        <v>REVESTIMENTO DE CONCRETO BETUMINOSO USINADO A QUENTE,EXECUTADO EM UMA CAMADA,DE ACORDO COM AS INSTRUCOES/ESPECIFICACOESDO CONTRATANTE,COMPREENDENDO PREPARO,ESPALHAMENTO E COMPACTACAO MECANICOS E OS MATERIAIS,EXCLUSIVE TRANSPORTE DA USINA PARA PISTA</v>
      </c>
      <c r="C8321" s="519" t="s">
        <v>56157</v>
      </c>
      <c r="D8321" s="519" t="s">
        <v>56158</v>
      </c>
      <c r="E8321" s="519" t="s">
        <v>56159</v>
      </c>
      <c r="F8321" s="519" t="s">
        <v>56160</v>
      </c>
      <c r="G8321" s="519" t="s">
        <v>56161</v>
      </c>
      <c r="I8321" s="519" t="s">
        <v>606</v>
      </c>
      <c r="J8321" s="650">
        <v>501.32</v>
      </c>
    </row>
    <row r="8322" spans="1:10">
      <c r="A8322" s="519" t="s">
        <v>56162</v>
      </c>
      <c r="B8322" s="519" t="str">
        <f t="shared" si="129"/>
        <v>REVESTIMENTO DE CONCRETO BETUMINOSO USINADO A QUENTE,EXECUTADO EM UMA CAMADA,DE ACORDO COM AS INSTRUCOES/ESPECIFICACOESDO CONTRATANTE,COMPREENDENDO PREPARO,ESPALHAMENTO E COMPACTACAO MECANICOS E OS MATERIAIS,EXCLUSIVE TRANSPORTE DA USINA PARA PISTA</v>
      </c>
      <c r="C8322" s="519" t="s">
        <v>56157</v>
      </c>
      <c r="D8322" s="519" t="s">
        <v>56158</v>
      </c>
      <c r="E8322" s="519" t="s">
        <v>56159</v>
      </c>
      <c r="F8322" s="519" t="s">
        <v>56160</v>
      </c>
      <c r="G8322" s="519" t="s">
        <v>56161</v>
      </c>
      <c r="I8322" s="519" t="s">
        <v>606</v>
      </c>
      <c r="J8322" s="650">
        <v>497.67</v>
      </c>
    </row>
    <row r="8323" spans="1:10">
      <c r="A8323" s="519" t="s">
        <v>56163</v>
      </c>
      <c r="B8323" s="519" t="str">
        <f t="shared" si="129"/>
        <v>REVESTIMENTO DE CONCRETO BETUMINOSO USINADO A QUENTE,EXECUTADO EM UMA CAMADA,DE ACORDO COM AS INSTRUCOES/ESPECIFICACOESDO CONTRATANTE,COMPREENDENDO PREPARO,ESPALHAMENTO E COMPACTACAO MECANICOS,EXCLUSIVE OS MATERIAIS E O TRANSPORTE DA USINA PARA PISTA</v>
      </c>
      <c r="C8323" s="519" t="s">
        <v>56157</v>
      </c>
      <c r="D8323" s="519" t="s">
        <v>56158</v>
      </c>
      <c r="E8323" s="519" t="s">
        <v>56159</v>
      </c>
      <c r="F8323" s="519" t="s">
        <v>56164</v>
      </c>
      <c r="G8323" s="519" t="s">
        <v>56165</v>
      </c>
      <c r="I8323" s="519" t="s">
        <v>606</v>
      </c>
      <c r="J8323" s="650">
        <v>116.83</v>
      </c>
    </row>
    <row r="8324" spans="1:10">
      <c r="A8324" s="519" t="s">
        <v>56166</v>
      </c>
      <c r="B8324" s="519" t="str">
        <f t="shared" si="129"/>
        <v>REVESTIMENTO DE CONCRETO BETUMINOSO USINADO A QUENTE,EXECUTADO EM UMA CAMADA,DE ACORDO COM AS INSTRUCOES/ESPECIFICACOESDO CONTRATANTE,COMPREENDENDO PREPARO,ESPALHAMENTO E COMPACTACAO MECANICOS,EXCLUSIVE OS MATERIAIS E O TRANSPORTE DA USINA PARA PISTA</v>
      </c>
      <c r="C8324" s="519" t="s">
        <v>56157</v>
      </c>
      <c r="D8324" s="519" t="s">
        <v>56158</v>
      </c>
      <c r="E8324" s="519" t="s">
        <v>56159</v>
      </c>
      <c r="F8324" s="519" t="s">
        <v>56164</v>
      </c>
      <c r="G8324" s="519" t="s">
        <v>56165</v>
      </c>
      <c r="I8324" s="519" t="s">
        <v>606</v>
      </c>
      <c r="J8324" s="650">
        <v>113.18</v>
      </c>
    </row>
    <row r="8325" spans="1:10">
      <c r="A8325" s="519" t="s">
        <v>56167</v>
      </c>
      <c r="B8325" s="519" t="str">
        <f t="shared" si="129"/>
        <v>REVESTIMENTO DE CONCRETO BETUMINOSO USINADO A QUENTE,EXECUTADO EM UMA CAMADA,DE ACORDO COM AS INSTRUCOES/ESPECIFICACOESDO CONTRATANTE,COMPREENDENDO O PREPARO E OS METERIAIS,EXCLUSIVE ESPALHAMENTO,COMPACTACAO (VIDE FAMILIA 08.037) E O TRANSPORTE DA USINA PARA PISTA</v>
      </c>
      <c r="C8325" s="519" t="s">
        <v>56157</v>
      </c>
      <c r="D8325" s="519" t="s">
        <v>56158</v>
      </c>
      <c r="E8325" s="519" t="s">
        <v>56168</v>
      </c>
      <c r="F8325" s="519" t="s">
        <v>56169</v>
      </c>
      <c r="G8325" s="519" t="s">
        <v>56170</v>
      </c>
      <c r="I8325" s="519" t="s">
        <v>606</v>
      </c>
      <c r="J8325" s="650">
        <v>480.92</v>
      </c>
    </row>
    <row r="8326" spans="1:10">
      <c r="A8326" s="519" t="s">
        <v>56171</v>
      </c>
      <c r="B8326" s="519" t="str">
        <f t="shared" si="129"/>
        <v>REVESTIMENTO DE CONCRETO BETUMINOSO USINADO A QUENTE,EXECUTADO EM UMA CAMADA,DE ACORDO COM AS INSTRUCOES/ESPECIFICACOESDO CONTRATANTE,COMPREENDENDO O PREPARO E OS METERIAIS,EXCLUSIVE ESPALHAMENTO,COMPACTACAO (VIDE FAMILIA 08.037) E O TRANSPORTE DA USINA PARA PISTA</v>
      </c>
      <c r="C8326" s="519" t="s">
        <v>56157</v>
      </c>
      <c r="D8326" s="519" t="s">
        <v>56158</v>
      </c>
      <c r="E8326" s="519" t="s">
        <v>56168</v>
      </c>
      <c r="F8326" s="519" t="s">
        <v>56169</v>
      </c>
      <c r="G8326" s="519" t="s">
        <v>56170</v>
      </c>
      <c r="I8326" s="519" t="s">
        <v>606</v>
      </c>
      <c r="J8326" s="650">
        <v>478.55</v>
      </c>
    </row>
    <row r="8327" spans="1:10">
      <c r="A8327" s="519" t="s">
        <v>56172</v>
      </c>
      <c r="B8327" s="519" t="str">
        <f t="shared" si="129"/>
        <v>REVESTIMENTO DE CONCRETO BETUMINOSO USINADO A QUENTE,EXECUTADO EM UMA CAMADA,DE ACORDO COM AS INSTRUCOES/ESPECIFICACOESDO CONTRATANTE,EXCLUSIVE ESPALHAMENTO,COMPACTACAO (VIDE FAMILIA 08.037) E MATERIAIS,CONSIDERANDO SOMENTE O PREPARO</v>
      </c>
      <c r="C8327" s="519" t="s">
        <v>56157</v>
      </c>
      <c r="D8327" s="519" t="s">
        <v>56158</v>
      </c>
      <c r="E8327" s="519" t="s">
        <v>56173</v>
      </c>
      <c r="F8327" s="519" t="s">
        <v>56174</v>
      </c>
      <c r="I8327" s="519" t="s">
        <v>606</v>
      </c>
      <c r="J8327" s="650">
        <v>96.43</v>
      </c>
    </row>
    <row r="8328" spans="1:10">
      <c r="A8328" s="519" t="s">
        <v>56175</v>
      </c>
      <c r="B8328" s="519" t="str">
        <f t="shared" ref="B8328:B8391" si="130">C8328&amp;D8328&amp;E8328&amp;F8328&amp;G8328&amp;H8328</f>
        <v>REVESTIMENTO DE CONCRETO BETUMINOSO USINADO A QUENTE,EXECUTADO EM UMA CAMADA,DE ACORDO COM AS INSTRUCOES/ESPECIFICACOESDO CONTRATANTE,EXCLUSIVE ESPALHAMENTO,COMPACTACAO (VIDE FAMILIA 08.037) E MATERIAIS,CONSIDERANDO SOMENTE O PREPARO</v>
      </c>
      <c r="C8328" s="519" t="s">
        <v>56157</v>
      </c>
      <c r="D8328" s="519" t="s">
        <v>56158</v>
      </c>
      <c r="E8328" s="519" t="s">
        <v>56173</v>
      </c>
      <c r="F8328" s="519" t="s">
        <v>56174</v>
      </c>
      <c r="I8328" s="519" t="s">
        <v>606</v>
      </c>
      <c r="J8328" s="650">
        <v>94.06</v>
      </c>
    </row>
    <row r="8329" spans="1:10">
      <c r="A8329" s="519" t="s">
        <v>56176</v>
      </c>
      <c r="B8329" s="519" t="str">
        <f t="shared" si="130"/>
        <v>REVESTIMENTO DE CONCRETO BETUMINOSO USINADO A QUENTE,IMPORTADO DE USINA,EXECUTADO EM UMA CAMADA,DE ACORDO COM AS INSTRUCOES/ESPECIFICACOES DO CONTRATANTE,COMPREENDENDO PREPARO,ESPALHAMENTO E COMPACATACAO MECANICOS E OS MATERIAIS,EXCLUSIVE TRANSPORTE DA USINA PARA PISTA</v>
      </c>
      <c r="C8329" s="519" t="s">
        <v>37108</v>
      </c>
      <c r="D8329" s="519" t="s">
        <v>56177</v>
      </c>
      <c r="E8329" s="519" t="s">
        <v>56178</v>
      </c>
      <c r="F8329" s="519" t="s">
        <v>56179</v>
      </c>
      <c r="G8329" s="519" t="s">
        <v>56180</v>
      </c>
      <c r="I8329" s="519" t="s">
        <v>606</v>
      </c>
      <c r="J8329" s="650">
        <v>611.92999999999995</v>
      </c>
    </row>
    <row r="8330" spans="1:10">
      <c r="A8330" s="519" t="s">
        <v>56181</v>
      </c>
      <c r="B8330" s="519" t="str">
        <f t="shared" si="130"/>
        <v>REVESTIMENTO DE CONCRETO BETUMINOSO USINADO A QUENTE,IMPORTADO DE USINA,EXECUTADO EM UMA CAMADA,DE ACORDO COM AS INSTRUCOES/ESPECIFICACOES DO CONTRATANTE,COMPREENDENDO PREPARO,ESPALHAMENTO E COMPACATACAO MECANICOS E OS MATERIAIS,EXCLUSIVE TRANSPORTE DA USINA PARA PISTA</v>
      </c>
      <c r="C8330" s="519" t="s">
        <v>37108</v>
      </c>
      <c r="D8330" s="519" t="s">
        <v>56177</v>
      </c>
      <c r="E8330" s="519" t="s">
        <v>56178</v>
      </c>
      <c r="F8330" s="519" t="s">
        <v>56179</v>
      </c>
      <c r="G8330" s="519" t="s">
        <v>56180</v>
      </c>
      <c r="I8330" s="519" t="s">
        <v>606</v>
      </c>
      <c r="J8330" s="650">
        <v>607.73</v>
      </c>
    </row>
    <row r="8331" spans="1:10">
      <c r="A8331" s="519" t="s">
        <v>56182</v>
      </c>
      <c r="B8331" s="519" t="str">
        <f t="shared" si="130"/>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331" s="519" t="s">
        <v>37108</v>
      </c>
      <c r="D8331" s="519" t="s">
        <v>56177</v>
      </c>
      <c r="E8331" s="519" t="s">
        <v>56183</v>
      </c>
      <c r="F8331" s="519" t="s">
        <v>56184</v>
      </c>
      <c r="G8331" s="519" t="s">
        <v>56185</v>
      </c>
      <c r="I8331" s="519" t="s">
        <v>606</v>
      </c>
      <c r="J8331" s="650">
        <v>591.53</v>
      </c>
    </row>
    <row r="8332" spans="1:10">
      <c r="A8332" s="519" t="s">
        <v>56186</v>
      </c>
      <c r="B8332" s="519" t="str">
        <f t="shared" si="130"/>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332" s="519" t="s">
        <v>37108</v>
      </c>
      <c r="D8332" s="519" t="s">
        <v>56177</v>
      </c>
      <c r="E8332" s="519" t="s">
        <v>56183</v>
      </c>
      <c r="F8332" s="519" t="s">
        <v>56184</v>
      </c>
      <c r="G8332" s="519" t="s">
        <v>56185</v>
      </c>
      <c r="I8332" s="519" t="s">
        <v>606</v>
      </c>
      <c r="J8332" s="650">
        <v>588.62</v>
      </c>
    </row>
    <row r="8333" spans="1:10">
      <c r="A8333" s="519" t="s">
        <v>8565</v>
      </c>
      <c r="B8333" s="519" t="str">
        <f t="shared" si="130"/>
        <v>PAVIMENTACAO COM CAMADA DE ROLAMENTO DE SMA("BRITA MASTIQUEASFALTO"),ESPESSURA DE 3,4CM,NIVELAMENTO ELETRONICO,INCLUSIVE FORNECIMENTO DOS MATERIAIS E JUNTA TIPO "INFRA-RED"</v>
      </c>
      <c r="C8333" s="519" t="s">
        <v>37075</v>
      </c>
      <c r="D8333" s="519" t="s">
        <v>37076</v>
      </c>
      <c r="E8333" s="519" t="s">
        <v>37077</v>
      </c>
      <c r="I8333" s="519" t="s">
        <v>13</v>
      </c>
      <c r="J8333" s="650">
        <v>91.81</v>
      </c>
    </row>
    <row r="8334" spans="1:10">
      <c r="A8334" s="519" t="s">
        <v>8566</v>
      </c>
      <c r="B8334" s="519" t="str">
        <f t="shared" si="130"/>
        <v>PAVIMENTACAO COM CAMADA DE ROLAMENTO DE SMA("BRITA MASTIQUEASFALTO"),ESPESSURA DE 3,4CM,NIVELAMENTO ELETRONICO,INCLUSIVE FORNECIMENTO DOS MATERIAIS E JUNTA TIPO "INFRA-RED"</v>
      </c>
      <c r="C8334" s="519" t="s">
        <v>37075</v>
      </c>
      <c r="D8334" s="519" t="s">
        <v>37076</v>
      </c>
      <c r="E8334" s="519" t="s">
        <v>37077</v>
      </c>
      <c r="I8334" s="519" t="s">
        <v>13</v>
      </c>
      <c r="J8334" s="650">
        <v>91.47</v>
      </c>
    </row>
    <row r="8335" spans="1:10">
      <c r="A8335" s="519" t="s">
        <v>8567</v>
      </c>
      <c r="B8335" s="519" t="str">
        <f t="shared" si="130"/>
        <v>PAVIMENTACAO COM CAMADA DE ROLAMENTO DE SMA("BRITA MASTIQUEASFALTO"),ESPESSURA DE 4CM,NIVELAMENTO ELETRONICO,INCLUSIVEFORNECIMENTO DOS MATERIAIS E JUNTA TIPO "INFRA-RED"</v>
      </c>
      <c r="C8335" s="519" t="s">
        <v>37075</v>
      </c>
      <c r="D8335" s="519" t="s">
        <v>37078</v>
      </c>
      <c r="E8335" s="519" t="s">
        <v>37079</v>
      </c>
      <c r="I8335" s="519" t="s">
        <v>13</v>
      </c>
      <c r="J8335" s="650">
        <v>105.5</v>
      </c>
    </row>
    <row r="8336" spans="1:10">
      <c r="A8336" s="519" t="s">
        <v>8568</v>
      </c>
      <c r="B8336" s="519" t="str">
        <f t="shared" si="130"/>
        <v>PAVIMENTACAO COM CAMADA DE ROLAMENTO DE SMA("BRITA MASTIQUEASFALTO"),ESPESSURA DE 4CM,NIVELAMENTO ELETRONICO,INCLUSIVEFORNECIMENTO DOS MATERIAIS E JUNTA TIPO "INFRA-RED"</v>
      </c>
      <c r="C8336" s="519" t="s">
        <v>37075</v>
      </c>
      <c r="D8336" s="519" t="s">
        <v>37078</v>
      </c>
      <c r="E8336" s="519" t="s">
        <v>37079</v>
      </c>
      <c r="I8336" s="519" t="s">
        <v>13</v>
      </c>
      <c r="J8336" s="650">
        <v>105.15</v>
      </c>
    </row>
    <row r="8337" spans="1:10">
      <c r="A8337" s="519" t="s">
        <v>8569</v>
      </c>
      <c r="B8337" s="519" t="str">
        <f t="shared" si="130"/>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337" s="519" t="s">
        <v>37080</v>
      </c>
      <c r="D8337" s="519" t="s">
        <v>37081</v>
      </c>
      <c r="E8337" s="519" t="s">
        <v>37082</v>
      </c>
      <c r="F8337" s="519" t="s">
        <v>37083</v>
      </c>
      <c r="G8337" s="519" t="s">
        <v>37084</v>
      </c>
      <c r="H8337" s="519" t="s">
        <v>37085</v>
      </c>
      <c r="I8337" s="519" t="s">
        <v>606</v>
      </c>
      <c r="J8337" s="650">
        <v>561.29</v>
      </c>
    </row>
    <row r="8338" spans="1:10">
      <c r="A8338" s="519" t="s">
        <v>8570</v>
      </c>
      <c r="B8338" s="519" t="str">
        <f t="shared" si="130"/>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338" s="519" t="s">
        <v>37080</v>
      </c>
      <c r="D8338" s="519" t="s">
        <v>37081</v>
      </c>
      <c r="E8338" s="519" t="s">
        <v>37082</v>
      </c>
      <c r="F8338" s="519" t="s">
        <v>37083</v>
      </c>
      <c r="G8338" s="519" t="s">
        <v>37084</v>
      </c>
      <c r="H8338" s="519" t="s">
        <v>37085</v>
      </c>
      <c r="I8338" s="519" t="s">
        <v>606</v>
      </c>
      <c r="J8338" s="650">
        <v>557.98</v>
      </c>
    </row>
    <row r="8339" spans="1:10">
      <c r="A8339" s="519" t="s">
        <v>8571</v>
      </c>
      <c r="B8339" s="519" t="str">
        <f t="shared" si="130"/>
        <v>EXECUCAO DE MEMBRANA DE ABSORCAO DE ESFORCOS(SAMI-R),INCLUSIVE FORNECIMENTO DOS MATERIAIS</v>
      </c>
      <c r="C8339" s="519" t="s">
        <v>37086</v>
      </c>
      <c r="D8339" s="519" t="s">
        <v>37087</v>
      </c>
      <c r="I8339" s="519" t="s">
        <v>13</v>
      </c>
      <c r="J8339" s="650">
        <v>23.27</v>
      </c>
    </row>
    <row r="8340" spans="1:10">
      <c r="A8340" s="519" t="s">
        <v>8572</v>
      </c>
      <c r="B8340" s="519" t="str">
        <f t="shared" si="130"/>
        <v>EXECUCAO DE MEMBRANA DE ABSORCAO DE ESFORCOS(SAMI-R),INCLUSIVE FORNECIMENTO DOS MATERIAIS</v>
      </c>
      <c r="C8340" s="519" t="s">
        <v>37086</v>
      </c>
      <c r="D8340" s="519" t="s">
        <v>37087</v>
      </c>
      <c r="I8340" s="519" t="s">
        <v>13</v>
      </c>
      <c r="J8340" s="650">
        <v>23.18</v>
      </c>
    </row>
    <row r="8341" spans="1:10">
      <c r="A8341" s="519" t="s">
        <v>8573</v>
      </c>
      <c r="B8341" s="519" t="str">
        <f t="shared" si="130"/>
        <v>EXECUCAO DE MEMBRANA ABSORCAO DE ESFORCOS(SAMI-R),UTILIZANDO LIGANTE DE ASFALTO-BORRACHA,APLICADO A APROXIMADAMENTE 170°C,COM VISCOSIDADE DE 3500 CP E TAXA DE 2,8L/M2,EXCLUSIVE FORNECIMENTO DO LIGANTE</v>
      </c>
      <c r="C8341" s="519" t="s">
        <v>37088</v>
      </c>
      <c r="D8341" s="519" t="s">
        <v>37089</v>
      </c>
      <c r="E8341" s="519" t="s">
        <v>37090</v>
      </c>
      <c r="F8341" s="519" t="s">
        <v>37091</v>
      </c>
      <c r="I8341" s="519" t="s">
        <v>13</v>
      </c>
      <c r="J8341" s="650">
        <v>3.49</v>
      </c>
    </row>
    <row r="8342" spans="1:10">
      <c r="A8342" s="519" t="s">
        <v>8574</v>
      </c>
      <c r="B8342" s="519" t="str">
        <f t="shared" si="130"/>
        <v>EXECUCAO DE MEMBRANA ABSORCAO DE ESFORCOS(SAMI-R),UTILIZANDO LIGANTE DE ASFALTO-BORRACHA,APLICADO A APROXIMADAMENTE 170°C,COM VISCOSIDADE DE 3500 CP E TAXA DE 2,8L/M2,EXCLUSIVE FORNECIMENTO DO LIGANTE</v>
      </c>
      <c r="C8342" s="519" t="s">
        <v>37088</v>
      </c>
      <c r="D8342" s="519" t="s">
        <v>37089</v>
      </c>
      <c r="E8342" s="519" t="s">
        <v>37090</v>
      </c>
      <c r="F8342" s="519" t="s">
        <v>37091</v>
      </c>
      <c r="I8342" s="519" t="s">
        <v>13</v>
      </c>
      <c r="J8342" s="650">
        <v>3.43</v>
      </c>
    </row>
    <row r="8343" spans="1:10">
      <c r="A8343" s="519" t="s">
        <v>8575</v>
      </c>
      <c r="B8343" s="519" t="str">
        <f t="shared" si="130"/>
        <v>EXECUCAO DE MEMBRANA DE ABSORCAO DE ESFORCOS(SAMI-R),UTILIZANDO BMB,APLICADO A APROXIMADAMENTE 170°C, COM VISCOSIDADE DE 3500 CP E TAXA DE 2,8L/M2,INCLUSIVE FORNECIMENTO DOS MATERIAIS</v>
      </c>
      <c r="C8343" s="519" t="s">
        <v>37092</v>
      </c>
      <c r="D8343" s="519" t="s">
        <v>37093</v>
      </c>
      <c r="E8343" s="519" t="s">
        <v>37094</v>
      </c>
      <c r="F8343" s="519" t="s">
        <v>32727</v>
      </c>
      <c r="I8343" s="519" t="s">
        <v>13</v>
      </c>
      <c r="J8343" s="650">
        <v>16.25</v>
      </c>
    </row>
    <row r="8344" spans="1:10">
      <c r="A8344" s="519" t="s">
        <v>8576</v>
      </c>
      <c r="B8344" s="519" t="str">
        <f t="shared" si="130"/>
        <v>EXECUCAO DE MEMBRANA DE ABSORCAO DE ESFORCOS(SAMI-R),UTILIZANDO BMB,APLICADO A APROXIMADAMENTE 170°C, COM VISCOSIDADE DE 3500 CP E TAXA DE 2,8L/M2,INCLUSIVE FORNECIMENTO DOS MATERIAIS</v>
      </c>
      <c r="C8344" s="519" t="s">
        <v>37092</v>
      </c>
      <c r="D8344" s="519" t="s">
        <v>37093</v>
      </c>
      <c r="E8344" s="519" t="s">
        <v>37094</v>
      </c>
      <c r="F8344" s="519" t="s">
        <v>32727</v>
      </c>
      <c r="I8344" s="519" t="s">
        <v>13</v>
      </c>
      <c r="J8344" s="650">
        <v>16.21</v>
      </c>
    </row>
    <row r="8345" spans="1:10">
      <c r="A8345" s="519" t="s">
        <v>8577</v>
      </c>
      <c r="B8345" s="519" t="str">
        <f t="shared" si="130"/>
        <v>REVESTIMENTO DE CONCRETO ASFALTICO,COM POLIMERO,USINADO A QUENTE,COM 5CM DE ESPESSURA,EXECUTADO COM VIBROACABADORA COM CONTROLE ELETRONICO E MESA EXTENSIVA DE NO MINIMO 7M</v>
      </c>
      <c r="C8345" s="519" t="s">
        <v>37095</v>
      </c>
      <c r="D8345" s="519" t="s">
        <v>37096</v>
      </c>
      <c r="E8345" s="519" t="s">
        <v>37097</v>
      </c>
      <c r="I8345" s="519" t="s">
        <v>13</v>
      </c>
      <c r="J8345" s="650">
        <v>67.28</v>
      </c>
    </row>
    <row r="8346" spans="1:10">
      <c r="A8346" s="519" t="s">
        <v>8578</v>
      </c>
      <c r="B8346" s="519" t="str">
        <f t="shared" si="130"/>
        <v>REVESTIMENTO DE CONCRETO ASFALTICO,COM POLIMERO,USINADO A QUENTE,COM 5CM DE ESPESSURA,EXECUTADO COM VIBROACABADORA COM CONTROLE ELETRONICO E MESA EXTENSIVA DE NO MINIMO 7M</v>
      </c>
      <c r="C8346" s="519" t="s">
        <v>37095</v>
      </c>
      <c r="D8346" s="519" t="s">
        <v>37096</v>
      </c>
      <c r="E8346" s="519" t="s">
        <v>37097</v>
      </c>
      <c r="I8346" s="519" t="s">
        <v>13</v>
      </c>
      <c r="J8346" s="650">
        <v>66.930000000000007</v>
      </c>
    </row>
    <row r="8347" spans="1:10">
      <c r="A8347" s="519" t="s">
        <v>8579</v>
      </c>
      <c r="B8347" s="519" t="str">
        <f t="shared" si="130"/>
        <v>REVESTIMENTO DE CONCRETO ASFALTICO,COM POLIMERO,USINADO A QUENTE COM 7CM DE ESPESSURA,EXECUTADO COM VIBROACABADORA COM CONTROLE ELETRONICO E MESA EXTENSIVA DE NO MINIMO 7M</v>
      </c>
      <c r="C8347" s="519" t="s">
        <v>37095</v>
      </c>
      <c r="D8347" s="519" t="s">
        <v>37098</v>
      </c>
      <c r="E8347" s="519" t="s">
        <v>37097</v>
      </c>
      <c r="I8347" s="519" t="s">
        <v>13</v>
      </c>
      <c r="J8347" s="650">
        <v>92.38</v>
      </c>
    </row>
    <row r="8348" spans="1:10">
      <c r="A8348" s="519" t="s">
        <v>8580</v>
      </c>
      <c r="B8348" s="519" t="str">
        <f t="shared" si="130"/>
        <v>REVESTIMENTO DE CONCRETO ASFALTICO,COM POLIMERO,USINADO A QUENTE COM 7CM DE ESPESSURA,EXECUTADO COM VIBROACABADORA COM CONTROLE ELETRONICO E MESA EXTENSIVA DE NO MINIMO 7M</v>
      </c>
      <c r="C8348" s="519" t="s">
        <v>37095</v>
      </c>
      <c r="D8348" s="519" t="s">
        <v>37098</v>
      </c>
      <c r="E8348" s="519" t="s">
        <v>37097</v>
      </c>
      <c r="I8348" s="519" t="s">
        <v>13</v>
      </c>
      <c r="J8348" s="650">
        <v>91.97</v>
      </c>
    </row>
    <row r="8349" spans="1:10">
      <c r="A8349" s="519" t="s">
        <v>8581</v>
      </c>
      <c r="B8349" s="519" t="str">
        <f t="shared" si="130"/>
        <v>LAMA ASFALTICA FINA DE RUPTURA CONTROLADA,COM FORNECIMENTO E TRANSPORTE DOS MATERIAIS,EXCLUSIVE EMULSAO</v>
      </c>
      <c r="C8349" s="519" t="s">
        <v>37099</v>
      </c>
      <c r="D8349" s="519" t="s">
        <v>37100</v>
      </c>
      <c r="I8349" s="519" t="s">
        <v>13</v>
      </c>
      <c r="J8349" s="650">
        <v>8.49</v>
      </c>
    </row>
    <row r="8350" spans="1:10">
      <c r="A8350" s="519" t="s">
        <v>8582</v>
      </c>
      <c r="B8350" s="519" t="str">
        <f t="shared" si="130"/>
        <v>LAMA ASFALTICA FINA DE RUPTURA CONTROLADA,COM FORNECIMENTO E TRANSPORTE DOS MATERIAIS,EXCLUSIVE EMULSAO</v>
      </c>
      <c r="C8350" s="519" t="s">
        <v>37099</v>
      </c>
      <c r="D8350" s="519" t="s">
        <v>37100</v>
      </c>
      <c r="I8350" s="519" t="s">
        <v>13</v>
      </c>
      <c r="J8350" s="650">
        <v>8.15</v>
      </c>
    </row>
    <row r="8351" spans="1:10">
      <c r="A8351" s="519" t="s">
        <v>8583</v>
      </c>
      <c r="B8351" s="519" t="str">
        <f t="shared" si="130"/>
        <v>LAMA ASFALTICA GROSSA DE RUPTURA CONTROLADA,COM FORNECIMENTO E TRANSPORTE DOS MATERIAIS,EXCLUSIVE EMULSAO</v>
      </c>
      <c r="C8351" s="519" t="s">
        <v>37101</v>
      </c>
      <c r="D8351" s="519" t="s">
        <v>37102</v>
      </c>
      <c r="I8351" s="519" t="s">
        <v>13</v>
      </c>
      <c r="J8351" s="650">
        <v>13.03</v>
      </c>
    </row>
    <row r="8352" spans="1:10">
      <c r="A8352" s="519" t="s">
        <v>8584</v>
      </c>
      <c r="B8352" s="519" t="str">
        <f t="shared" si="130"/>
        <v>LAMA ASFALTICA GROSSA DE RUPTURA CONTROLADA,COM FORNECIMENTO E TRANSPORTE DOS MATERIAIS,EXCLUSIVE EMULSAO</v>
      </c>
      <c r="C8352" s="519" t="s">
        <v>37101</v>
      </c>
      <c r="D8352" s="519" t="s">
        <v>37102</v>
      </c>
      <c r="I8352" s="519" t="s">
        <v>13</v>
      </c>
      <c r="J8352" s="650">
        <v>12.58</v>
      </c>
    </row>
    <row r="8353" spans="1:10">
      <c r="A8353" s="519" t="s">
        <v>8585</v>
      </c>
      <c r="B8353" s="519" t="str">
        <f t="shared" si="130"/>
        <v>REVESTIMENTO DE CONCRETO BETUMINOSO USINADO EM TEMPERATURA ABAIXO DE 140°C E COMPACTACAO ABAIXO DE 90°C(TEMPERATURA MORNA),ESPESSURA DE 4CM,UTILIZANDO AMIDA SINTETICA NA PROPORCAO3KG POR T DE CAP,MISTURA "IN SITU" EM USINA,INCLUSIVE FORNECIMENTO DOS MATERIAIS</v>
      </c>
      <c r="C8353" s="519" t="s">
        <v>37103</v>
      </c>
      <c r="D8353" s="519" t="s">
        <v>37104</v>
      </c>
      <c r="E8353" s="519" t="s">
        <v>37105</v>
      </c>
      <c r="F8353" s="519" t="s">
        <v>37106</v>
      </c>
      <c r="G8353" s="519" t="s">
        <v>37107</v>
      </c>
      <c r="I8353" s="519" t="s">
        <v>606</v>
      </c>
      <c r="J8353" s="650">
        <v>470.32</v>
      </c>
    </row>
    <row r="8354" spans="1:10">
      <c r="A8354" s="519" t="s">
        <v>8586</v>
      </c>
      <c r="B8354" s="519" t="str">
        <f t="shared" si="130"/>
        <v>REVESTIMENTO DE CONCRETO BETUMINOSO USINADO EM TEMPERATURA ABAIXO DE 140°C E COMPACTACAO ABAIXO DE 90°C(TEMPERATURA MORNA),ESPESSURA DE 4CM,UTILIZANDO AMIDA SINTETICA NA PROPORCAO3KG POR T DE CAP,MISTURA "IN SITU" EM USINA,INCLUSIVE FORNECIMENTO DOS MATERIAIS</v>
      </c>
      <c r="C8354" s="519" t="s">
        <v>37103</v>
      </c>
      <c r="D8354" s="519" t="s">
        <v>37104</v>
      </c>
      <c r="E8354" s="519" t="s">
        <v>37105</v>
      </c>
      <c r="F8354" s="519" t="s">
        <v>37106</v>
      </c>
      <c r="G8354" s="519" t="s">
        <v>37107</v>
      </c>
      <c r="I8354" s="519" t="s">
        <v>606</v>
      </c>
      <c r="J8354" s="650">
        <v>467.81</v>
      </c>
    </row>
    <row r="8355" spans="1:10">
      <c r="A8355" s="519" t="s">
        <v>8587</v>
      </c>
      <c r="B8355" s="519" t="str">
        <f t="shared" si="130"/>
        <v>MISTURA BETUMINOSA TIPO "GAP GRADED",UTILIZANDO NO MINIMO 8,0% DE BMB,ESPALHAMENTO E COMPACTACAO,COM RESULTADO DE "GRIPTEST" (ASTM) MAIOR QUE 0,60,EXCLUSIVE FORNECIMENTO DOS MATERIAIS (LIGANTE E BRITA),USINAGEM E TRANSPORTE DA MASSA</v>
      </c>
      <c r="C8355" s="519" t="s">
        <v>37109</v>
      </c>
      <c r="D8355" s="519" t="s">
        <v>37110</v>
      </c>
      <c r="E8355" s="519" t="s">
        <v>37111</v>
      </c>
      <c r="F8355" s="519" t="s">
        <v>37112</v>
      </c>
      <c r="I8355" s="519" t="s">
        <v>606</v>
      </c>
      <c r="J8355" s="650">
        <v>18.440000000000001</v>
      </c>
    </row>
    <row r="8356" spans="1:10">
      <c r="A8356" s="519" t="s">
        <v>8588</v>
      </c>
      <c r="B8356" s="519" t="str">
        <f t="shared" si="130"/>
        <v>MISTURA BETUMINOSA TIPO "GAP GRADED",UTILIZANDO NO MINIMO 8,0% DE BMB,ESPALHAMENTO E COMPACTACAO,COM RESULTADO DE "GRIPTEST" (ASTM) MAIOR QUE 0,60,EXCLUSIVE FORNECIMENTO DOS MATERIAIS (LIGANTE E BRITA),USINAGEM E TRANSPORTE DA MASSA</v>
      </c>
      <c r="C8356" s="519" t="s">
        <v>37109</v>
      </c>
      <c r="D8356" s="519" t="s">
        <v>37110</v>
      </c>
      <c r="E8356" s="519" t="s">
        <v>37111</v>
      </c>
      <c r="F8356" s="519" t="s">
        <v>37112</v>
      </c>
      <c r="I8356" s="519" t="s">
        <v>606</v>
      </c>
      <c r="J8356" s="650">
        <v>17.940000000000001</v>
      </c>
    </row>
    <row r="8357" spans="1:10">
      <c r="A8357" s="519" t="s">
        <v>8589</v>
      </c>
      <c r="B8357" s="519" t="str">
        <f t="shared" si="130"/>
        <v>MISTURA BETUMINOSA TIPO "OPEN GRADED",UTILIZANDO NO MINIMO 9,5% DE BMB,ESPALHAMENTO E COMPACTACAO,COM RESULTADO DE "GRIP TES" (ASTM) MAIOR QUE 0,75 E RUIDO MENOR QUE 97DB,EXCLUSIVE FORNECIMENTO DOS MATERIAIS (LIGANTE E BRITA),USINAGEM E TRANSPORTE DA MASSA</v>
      </c>
      <c r="C8357" s="519" t="s">
        <v>37113</v>
      </c>
      <c r="D8357" s="519" t="s">
        <v>37114</v>
      </c>
      <c r="E8357" s="519" t="s">
        <v>37115</v>
      </c>
      <c r="F8357" s="519" t="s">
        <v>37116</v>
      </c>
      <c r="G8357" s="519" t="s">
        <v>37117</v>
      </c>
      <c r="I8357" s="519" t="s">
        <v>606</v>
      </c>
      <c r="J8357" s="650">
        <v>19.87</v>
      </c>
    </row>
    <row r="8358" spans="1:10">
      <c r="A8358" s="519" t="s">
        <v>8590</v>
      </c>
      <c r="B8358" s="519" t="str">
        <f t="shared" si="130"/>
        <v>MISTURA BETUMINOSA TIPO "OPEN GRADED",UTILIZANDO NO MINIMO 9,5% DE BMB,ESPALHAMENTO E COMPACTACAO,COM RESULTADO DE "GRIP TES" (ASTM) MAIOR QUE 0,75 E RUIDO MENOR QUE 97DB,EXCLUSIVE FORNECIMENTO DOS MATERIAIS (LIGANTE E BRITA),USINAGEM E TRANSPORTE DA MASSA</v>
      </c>
      <c r="C8358" s="519" t="s">
        <v>37113</v>
      </c>
      <c r="D8358" s="519" t="s">
        <v>37114</v>
      </c>
      <c r="E8358" s="519" t="s">
        <v>37115</v>
      </c>
      <c r="F8358" s="519" t="s">
        <v>37116</v>
      </c>
      <c r="G8358" s="519" t="s">
        <v>37117</v>
      </c>
      <c r="I8358" s="519" t="s">
        <v>606</v>
      </c>
      <c r="J8358" s="650">
        <v>19.37</v>
      </c>
    </row>
    <row r="8359" spans="1:10">
      <c r="A8359" s="519" t="s">
        <v>8591</v>
      </c>
      <c r="B8359" s="519" t="str">
        <f t="shared" si="130"/>
        <v>MISTURA BETUMINOSA TIPO "GAP GRADED",UTILIZANDO LIGANTE DE ASFALTO-BORRACHA E BRITA 1,ESPALHAMENTO E COMPACTACAO,COM RESULTADO DE "GRIP TEST" (ASTM) MAIOR QUE 0,60,EXCLUSIVE FORNECIMENTO DO LIGANTE,USINAGEM E TRANSPORTE DA MASSA</v>
      </c>
      <c r="C8359" s="519" t="s">
        <v>37118</v>
      </c>
      <c r="D8359" s="519" t="s">
        <v>37119</v>
      </c>
      <c r="E8359" s="519" t="s">
        <v>37120</v>
      </c>
      <c r="F8359" s="519" t="s">
        <v>37121</v>
      </c>
      <c r="I8359" s="519" t="s">
        <v>606</v>
      </c>
      <c r="J8359" s="650">
        <v>84.52</v>
      </c>
    </row>
    <row r="8360" spans="1:10">
      <c r="A8360" s="519" t="s">
        <v>8592</v>
      </c>
      <c r="B8360" s="519" t="str">
        <f t="shared" si="130"/>
        <v>MISTURA BETUMINOSA TIPO "GAP GRADED",UTILIZANDO LIGANTE DE ASFALTO-BORRACHA E BRITA 1,ESPALHAMENTO E COMPACTACAO,COM RESULTADO DE "GRIP TEST" (ASTM) MAIOR QUE 0,60,EXCLUSIVE FORNECIMENTO DO LIGANTE,USINAGEM E TRANSPORTE DA MASSA</v>
      </c>
      <c r="C8360" s="519" t="s">
        <v>37118</v>
      </c>
      <c r="D8360" s="519" t="s">
        <v>37119</v>
      </c>
      <c r="E8360" s="519" t="s">
        <v>37120</v>
      </c>
      <c r="F8360" s="519" t="s">
        <v>37121</v>
      </c>
      <c r="I8360" s="519" t="s">
        <v>606</v>
      </c>
      <c r="J8360" s="650">
        <v>84.02</v>
      </c>
    </row>
    <row r="8361" spans="1:10">
      <c r="A8361" s="519" t="s">
        <v>8593</v>
      </c>
      <c r="B8361" s="519" t="str">
        <f t="shared" si="130"/>
        <v>MISTURA BETUMINOSA TIPO "OPEN GRADED",UTILIZANDO LIGANTE DEASFALTO-BORRACHA E BRITA 1,ESPALHAMENTO E COMPACTACAO,COM RESULTADO DE "GRIP TEST" (ASTM) MAIOR QUE 0,75 E RUIDO MENOR QUE 97DB,EXCLUSIVE FORNECIMENTO DO LIGANTE,USINAGEM E TRANSPORTE DA MASSA</v>
      </c>
      <c r="C8361" s="519" t="s">
        <v>37122</v>
      </c>
      <c r="D8361" s="519" t="s">
        <v>37123</v>
      </c>
      <c r="E8361" s="519" t="s">
        <v>37124</v>
      </c>
      <c r="F8361" s="519" t="s">
        <v>37125</v>
      </c>
      <c r="G8361" s="519" t="s">
        <v>37126</v>
      </c>
      <c r="I8361" s="519" t="s">
        <v>606</v>
      </c>
      <c r="J8361" s="650">
        <v>85.3</v>
      </c>
    </row>
    <row r="8362" spans="1:10">
      <c r="A8362" s="519" t="s">
        <v>8594</v>
      </c>
      <c r="B8362" s="519" t="str">
        <f t="shared" si="130"/>
        <v>MISTURA BETUMINOSA TIPO "OPEN GRADED",UTILIZANDO LIGANTE DEASFALTO-BORRACHA E BRITA 1,ESPALHAMENTO E COMPACTACAO,COM RESULTADO DE "GRIP TEST" (ASTM) MAIOR QUE 0,75 E RUIDO MENOR QUE 97DB,EXCLUSIVE FORNECIMENTO DO LIGANTE,USINAGEM E TRANSPORTE DA MASSA</v>
      </c>
      <c r="C8362" s="519" t="s">
        <v>37122</v>
      </c>
      <c r="D8362" s="519" t="s">
        <v>37123</v>
      </c>
      <c r="E8362" s="519" t="s">
        <v>37124</v>
      </c>
      <c r="F8362" s="519" t="s">
        <v>37125</v>
      </c>
      <c r="G8362" s="519" t="s">
        <v>37126</v>
      </c>
      <c r="I8362" s="519" t="s">
        <v>606</v>
      </c>
      <c r="J8362" s="650">
        <v>84.8</v>
      </c>
    </row>
    <row r="8363" spans="1:10">
      <c r="A8363" s="519" t="s">
        <v>8595</v>
      </c>
      <c r="B8363" s="519" t="str">
        <f t="shared" si="130"/>
        <v>MISTURA BETUMINOSA UTILIZANDO BMB,TIPO "OPEN GRADED" OU "GAP GRADED",CONSIDERANDO APENAS A USINAGEM</v>
      </c>
      <c r="C8363" s="519" t="s">
        <v>37127</v>
      </c>
      <c r="D8363" s="519" t="s">
        <v>37128</v>
      </c>
      <c r="I8363" s="519" t="s">
        <v>606</v>
      </c>
      <c r="J8363" s="650">
        <v>102.1</v>
      </c>
    </row>
    <row r="8364" spans="1:10">
      <c r="A8364" s="519" t="s">
        <v>8596</v>
      </c>
      <c r="B8364" s="519" t="str">
        <f t="shared" si="130"/>
        <v>MISTURA BETUMINOSA UTILIZANDO BMB,TIPO "OPEN GRADED" OU "GAP GRADED",CONSIDERANDO APENAS A USINAGEM</v>
      </c>
      <c r="C8364" s="519" t="s">
        <v>37127</v>
      </c>
      <c r="D8364" s="519" t="s">
        <v>37128</v>
      </c>
      <c r="I8364" s="519" t="s">
        <v>606</v>
      </c>
      <c r="J8364" s="650">
        <v>99.77</v>
      </c>
    </row>
    <row r="8365" spans="1:10">
      <c r="A8365" s="519" t="s">
        <v>8597</v>
      </c>
      <c r="B8365" s="519" t="str">
        <f t="shared" si="130"/>
        <v>PRODUCAO DE LIGANTE MODIFICADO DE ASFALTO-BORRACHA(BMB)"IN SITU" TIPO "FIELD BLEND",COM UTILIZACAO DE BORRACHA RECICLADA COMO POLIMERO,NA PROPORCAO DE 20% DE PO-DE-BORRACHA EM PESO,EM CONFORMIDADE COM ASTM 6114,ASTM D8 E COM A RESOLUCAO 19/2005 DE 11/7/2005 DA ANP</v>
      </c>
      <c r="C8365" s="519" t="s">
        <v>37129</v>
      </c>
      <c r="D8365" s="519" t="s">
        <v>37130</v>
      </c>
      <c r="E8365" s="519" t="s">
        <v>37131</v>
      </c>
      <c r="F8365" s="519" t="s">
        <v>37132</v>
      </c>
      <c r="G8365" s="519" t="s">
        <v>37133</v>
      </c>
      <c r="I8365" s="519" t="s">
        <v>606</v>
      </c>
      <c r="J8365" s="650">
        <v>5034.17</v>
      </c>
    </row>
    <row r="8366" spans="1:10">
      <c r="A8366" s="519" t="s">
        <v>8598</v>
      </c>
      <c r="B8366" s="519" t="str">
        <f t="shared" si="130"/>
        <v>PRODUCAO DE LIGANTE MODIFICADO DE ASFALTO-BORRACHA(BMB)"IN SITU" TIPO "FIELD BLEND",COM UTILIZACAO DE BORRACHA RECICLADA COMO POLIMERO,NA PROPORCAO DE 20% DE PO-DE-BORRACHA EM PESO,EM CONFORMIDADE COM ASTM 6114,ASTM D8 E COM A RESOLUCAO 19/2005 DE 11/7/2005 DA ANP</v>
      </c>
      <c r="C8366" s="519" t="s">
        <v>37129</v>
      </c>
      <c r="D8366" s="519" t="s">
        <v>37130</v>
      </c>
      <c r="E8366" s="519" t="s">
        <v>37131</v>
      </c>
      <c r="F8366" s="519" t="s">
        <v>37132</v>
      </c>
      <c r="G8366" s="519" t="s">
        <v>37133</v>
      </c>
      <c r="I8366" s="519" t="s">
        <v>606</v>
      </c>
      <c r="J8366" s="650">
        <v>5032.99</v>
      </c>
    </row>
    <row r="8367" spans="1:10">
      <c r="A8367" s="519" t="s">
        <v>8599</v>
      </c>
      <c r="B8367" s="519" t="str">
        <f t="shared" si="130"/>
        <v>PRODUCAO DE LIGANTE DE ASFALTO-BORRACHA (BMB) TIPO "FIELD BLEND",IMPORTADO,COM UTILIZACAO DE BORRACHA RECICLADA COMO POLIMERO,NA PROPORCAO DE 20% DE PO-DE-BORRACHA EM PESO,EM CONFORMIDADE COM ASTM 6114,ASTM D8 E COM A RESOLUCAO 19/2005 DE 11/7/2005 DA ANP</v>
      </c>
      <c r="C8367" s="519" t="s">
        <v>37134</v>
      </c>
      <c r="D8367" s="519" t="s">
        <v>37135</v>
      </c>
      <c r="E8367" s="519" t="s">
        <v>37136</v>
      </c>
      <c r="F8367" s="519" t="s">
        <v>37137</v>
      </c>
      <c r="G8367" s="519" t="s">
        <v>37138</v>
      </c>
      <c r="I8367" s="519" t="s">
        <v>606</v>
      </c>
      <c r="J8367" s="650">
        <v>6192.03</v>
      </c>
    </row>
    <row r="8368" spans="1:10">
      <c r="A8368" s="519" t="s">
        <v>8600</v>
      </c>
      <c r="B8368" s="519" t="str">
        <f t="shared" si="130"/>
        <v>PRODUCAO DE LIGANTE DE ASFALTO-BORRACHA (BMB) TIPO "FIELD BLEND",IMPORTADO,COM UTILIZACAO DE BORRACHA RECICLADA COMO POLIMERO,NA PROPORCAO DE 20% DE PO-DE-BORRACHA EM PESO,EM CONFORMIDADE COM ASTM 6114,ASTM D8 E COM A RESOLUCAO 19/2005 DE 11/7/2005 DA ANP</v>
      </c>
      <c r="C8368" s="519" t="s">
        <v>37134</v>
      </c>
      <c r="D8368" s="519" t="s">
        <v>37135</v>
      </c>
      <c r="E8368" s="519" t="s">
        <v>37136</v>
      </c>
      <c r="F8368" s="519" t="s">
        <v>37137</v>
      </c>
      <c r="G8368" s="519" t="s">
        <v>37138</v>
      </c>
      <c r="I8368" s="519" t="s">
        <v>606</v>
      </c>
      <c r="J8368" s="650">
        <v>6190.58</v>
      </c>
    </row>
    <row r="8369" spans="1:10">
      <c r="A8369" s="519" t="s">
        <v>8601</v>
      </c>
      <c r="B8369" s="519" t="str">
        <f t="shared" si="130"/>
        <v>RECICLAGEM DE PAVIMENTO(TECNICA DE ESPUMA DE ASFALTO),COM AADICAO DE CAP 50/70,CIMENTO PORTLAND E AGUA E TODOS OS MATERIAIS NECESSARIOS,COM ATE 15CM DE ESPESSURA,CONSIDERANDO A EXECUCAO NO PERIODO DIURNO E EM MEIA PISTA.(VOLUME MEDIDO APOSA COMPACTACAO)</v>
      </c>
      <c r="C8369" s="519" t="s">
        <v>37139</v>
      </c>
      <c r="D8369" s="519" t="s">
        <v>37140</v>
      </c>
      <c r="E8369" s="519" t="s">
        <v>37141</v>
      </c>
      <c r="F8369" s="519" t="s">
        <v>37142</v>
      </c>
      <c r="G8369" s="519" t="s">
        <v>37143</v>
      </c>
      <c r="I8369" s="519" t="s">
        <v>22</v>
      </c>
      <c r="J8369" s="650">
        <v>587.82000000000005</v>
      </c>
    </row>
    <row r="8370" spans="1:10">
      <c r="A8370" s="519" t="s">
        <v>8602</v>
      </c>
      <c r="B8370" s="519" t="str">
        <f t="shared" si="130"/>
        <v>RECICLAGEM DE PAVIMENTO(TECNICA DE ESPUMA DE ASFALTO),COM AADICAO DE CAP 50/70,CIMENTO PORTLAND E AGUA E TODOS OS MATERIAIS NECESSARIOS,COM ATE 15CM DE ESPESSURA,CONSIDERANDO A EXECUCAO NO PERIODO DIURNO E EM MEIA PISTA.(VOLUME MEDIDO APOSA COMPACTACAO)</v>
      </c>
      <c r="C8370" s="519" t="s">
        <v>37139</v>
      </c>
      <c r="D8370" s="519" t="s">
        <v>37140</v>
      </c>
      <c r="E8370" s="519" t="s">
        <v>37141</v>
      </c>
      <c r="F8370" s="519" t="s">
        <v>37142</v>
      </c>
      <c r="G8370" s="519" t="s">
        <v>37143</v>
      </c>
      <c r="I8370" s="519" t="s">
        <v>22</v>
      </c>
      <c r="J8370" s="650">
        <v>586.17999999999995</v>
      </c>
    </row>
    <row r="8371" spans="1:10">
      <c r="A8371" s="519" t="s">
        <v>8603</v>
      </c>
      <c r="B8371" s="519" t="str">
        <f t="shared" si="130"/>
        <v>SONORIZADOR DE CBUQ COM 8,00M DE LARGURA E 10,20M DE EXTENSAO FEITO EM FAIXA,INCLUSIVE MATERIAIS</v>
      </c>
      <c r="C8371" s="519" t="s">
        <v>37144</v>
      </c>
      <c r="D8371" s="519" t="s">
        <v>37145</v>
      </c>
      <c r="I8371" s="519" t="s">
        <v>5</v>
      </c>
      <c r="J8371" s="650">
        <v>11598.79</v>
      </c>
    </row>
    <row r="8372" spans="1:10">
      <c r="A8372" s="519" t="s">
        <v>8604</v>
      </c>
      <c r="B8372" s="519" t="str">
        <f t="shared" si="130"/>
        <v>SONORIZADOR DE CBUQ COM 8,00M DE LARGURA E 10,20M DE EXTENSAO FEITO EM FAIXA,INCLUSIVE MATERIAIS</v>
      </c>
      <c r="C8372" s="519" t="s">
        <v>37144</v>
      </c>
      <c r="D8372" s="519" t="s">
        <v>37145</v>
      </c>
      <c r="I8372" s="519" t="s">
        <v>5</v>
      </c>
      <c r="J8372" s="650">
        <v>10882.94</v>
      </c>
    </row>
    <row r="8373" spans="1:10">
      <c r="A8373" s="519" t="s">
        <v>8605</v>
      </c>
      <c r="B8373" s="519" t="str">
        <f t="shared" si="130"/>
        <v>AREIA-ASFALTO,A QUENTE,DE ACORDO COM AS "INSTRUCOES PARA EXECUCAO",DO DER-RJ.O CUSTO INDENIZA AS OPERACOES DE EXECUCAO,FORNECIMENTO E TRANSPORTE DOS MATERIAIS EMPREGADOS,E SE APLICA AO VOLUME EXECUTADO MEDIDO APOS A COMPRESSAO</v>
      </c>
      <c r="C8373" s="519" t="s">
        <v>37146</v>
      </c>
      <c r="D8373" s="519" t="s">
        <v>37147</v>
      </c>
      <c r="E8373" s="519" t="s">
        <v>37148</v>
      </c>
      <c r="F8373" s="519" t="s">
        <v>37149</v>
      </c>
      <c r="I8373" s="519" t="s">
        <v>22</v>
      </c>
      <c r="J8373" s="650">
        <v>1333.71</v>
      </c>
    </row>
    <row r="8374" spans="1:10">
      <c r="A8374" s="519" t="s">
        <v>8606</v>
      </c>
      <c r="B8374" s="519" t="str">
        <f t="shared" si="130"/>
        <v>AREIA-ASFALTO,A QUENTE,DE ACORDO COM AS "INSTRUCOES PARA EXECUCAO",DO DER-RJ.O CUSTO INDENIZA AS OPERACOES DE EXECUCAO,FORNECIMENTO E TRANSPORTE DOS MATERIAIS EMPREGADOS,E SE APLICA AO VOLUME EXECUTADO MEDIDO APOS A COMPRESSAO</v>
      </c>
      <c r="C8374" s="519" t="s">
        <v>37146</v>
      </c>
      <c r="D8374" s="519" t="s">
        <v>37147</v>
      </c>
      <c r="E8374" s="519" t="s">
        <v>37148</v>
      </c>
      <c r="F8374" s="519" t="s">
        <v>37149</v>
      </c>
      <c r="I8374" s="519" t="s">
        <v>22</v>
      </c>
      <c r="J8374" s="650">
        <v>1324.26</v>
      </c>
    </row>
    <row r="8375" spans="1:10">
      <c r="A8375" s="519" t="s">
        <v>8607</v>
      </c>
      <c r="B8375" s="519" t="str">
        <f t="shared" si="130"/>
        <v>AREIA-ASFALTO,A FRIO,DE ACORDO COM AS "INSTRUCOES PARA EXECUCAO",DO DER-RJ.O CUSTO INDENIZA AS OPERACOES DE EXECUCAO,FORNECIMENTO E TRANSPORTE DOS MATERIAIS EMPREGADOS,E SE APLICAAO VOLUME EXECUTADO MEDIDO APOS A COMPRESSAO</v>
      </c>
      <c r="C8375" s="519" t="s">
        <v>37150</v>
      </c>
      <c r="D8375" s="519" t="s">
        <v>37151</v>
      </c>
      <c r="E8375" s="519" t="s">
        <v>37152</v>
      </c>
      <c r="F8375" s="519" t="s">
        <v>37153</v>
      </c>
      <c r="I8375" s="519" t="s">
        <v>22</v>
      </c>
      <c r="J8375" s="650">
        <v>1055.1300000000001</v>
      </c>
    </row>
    <row r="8376" spans="1:10">
      <c r="A8376" s="519" t="s">
        <v>8608</v>
      </c>
      <c r="B8376" s="519" t="str">
        <f t="shared" si="130"/>
        <v>AREIA-ASFALTO,A FRIO,DE ACORDO COM AS "INSTRUCOES PARA EXECUCAO",DO DER-RJ.O CUSTO INDENIZA AS OPERACOES DE EXECUCAO,FORNECIMENTO E TRANSPORTE DOS MATERIAIS EMPREGADOS,E SE APLICAAO VOLUME EXECUTADO MEDIDO APOS A COMPRESSAO</v>
      </c>
      <c r="C8376" s="519" t="s">
        <v>37150</v>
      </c>
      <c r="D8376" s="519" t="s">
        <v>37151</v>
      </c>
      <c r="E8376" s="519" t="s">
        <v>37152</v>
      </c>
      <c r="F8376" s="519" t="s">
        <v>37153</v>
      </c>
      <c r="I8376" s="519" t="s">
        <v>22</v>
      </c>
      <c r="J8376" s="650">
        <v>1049.81</v>
      </c>
    </row>
    <row r="8377" spans="1:10">
      <c r="A8377" s="519" t="s">
        <v>8609</v>
      </c>
      <c r="B8377" s="519" t="str">
        <f t="shared" si="130"/>
        <v>REVESTIMENTO EM PLACAS DE CONCRETO DOSADO RACIONALMENTE,DE 35MPA,DE ACORDO EM AS "INSTRUCOES PARA EXECUCAO" DO DER-RJ.OCUSTO INDENIZA AS OPERACOES DE EXECUCAO,FORNECIMENTO E TRANSPORTE DOS MATERIAIS EMPREGADOS,BEM COMO O TRANSPORTE DE AGUA,E SE APLICA AO VOLUME EXECUTADO</v>
      </c>
      <c r="C8377" s="519" t="s">
        <v>37154</v>
      </c>
      <c r="D8377" s="519" t="s">
        <v>37155</v>
      </c>
      <c r="E8377" s="519" t="s">
        <v>37156</v>
      </c>
      <c r="F8377" s="519" t="s">
        <v>37157</v>
      </c>
      <c r="G8377" s="519" t="s">
        <v>37158</v>
      </c>
      <c r="I8377" s="519" t="s">
        <v>22</v>
      </c>
      <c r="J8377" s="650">
        <v>471.15</v>
      </c>
    </row>
    <row r="8378" spans="1:10">
      <c r="A8378" s="519" t="s">
        <v>8610</v>
      </c>
      <c r="B8378" s="519" t="str">
        <f t="shared" si="130"/>
        <v>REVESTIMENTO EM PLACAS DE CONCRETO DOSADO RACIONALMENTE,DE 35MPA,DE ACORDO EM AS "INSTRUCOES PARA EXECUCAO" DO DER-RJ.OCUSTO INDENIZA AS OPERACOES DE EXECUCAO,FORNECIMENTO E TRANSPORTE DOS MATERIAIS EMPREGADOS,BEM COMO O TRANSPORTE DE AGUA,E SE APLICA AO VOLUME EXECUTADO</v>
      </c>
      <c r="C8378" s="519" t="s">
        <v>37154</v>
      </c>
      <c r="D8378" s="519" t="s">
        <v>37155</v>
      </c>
      <c r="E8378" s="519" t="s">
        <v>37156</v>
      </c>
      <c r="F8378" s="519" t="s">
        <v>37157</v>
      </c>
      <c r="G8378" s="519" t="s">
        <v>37158</v>
      </c>
      <c r="I8378" s="519" t="s">
        <v>22</v>
      </c>
      <c r="J8378" s="650">
        <v>467.95</v>
      </c>
    </row>
    <row r="8379" spans="1:10">
      <c r="A8379" s="519" t="s">
        <v>8611</v>
      </c>
      <c r="B8379" s="519" t="str">
        <f t="shared" si="130"/>
        <v>REVESTIMENTO EM PLACAS DE CONCRETO IMPORTADO DE USINA DE 25MPA,DE ACORDO COM AS "INSTRUCOES PARA EXECUCAO",DO DER-RJ. OCUSTO INDENIZA AS OPERACOES DE EXECUCAO,FORNECIMENTO E TRANSPORTE DOS MATERIAIS EMPREGADOS,BEM COMO O TRANSPORTE DE AGUA,E SE APLICA AO VOLUME EXECUTADO</v>
      </c>
      <c r="C8379" s="519" t="s">
        <v>37159</v>
      </c>
      <c r="D8379" s="519" t="s">
        <v>37160</v>
      </c>
      <c r="E8379" s="519" t="s">
        <v>37156</v>
      </c>
      <c r="F8379" s="519" t="s">
        <v>37157</v>
      </c>
      <c r="G8379" s="519" t="s">
        <v>37158</v>
      </c>
      <c r="I8379" s="519" t="s">
        <v>22</v>
      </c>
      <c r="J8379" s="650">
        <v>455.98</v>
      </c>
    </row>
    <row r="8380" spans="1:10">
      <c r="A8380" s="519" t="s">
        <v>8612</v>
      </c>
      <c r="B8380" s="519" t="str">
        <f t="shared" si="130"/>
        <v>REVESTIMENTO EM PLACAS DE CONCRETO IMPORTADO DE USINA DE 25MPA,DE ACORDO COM AS "INSTRUCOES PARA EXECUCAO",DO DER-RJ. OCUSTO INDENIZA AS OPERACOES DE EXECUCAO,FORNECIMENTO E TRANSPORTE DOS MATERIAIS EMPREGADOS,BEM COMO O TRANSPORTE DE AGUA,E SE APLICA AO VOLUME EXECUTADO</v>
      </c>
      <c r="C8380" s="519" t="s">
        <v>37159</v>
      </c>
      <c r="D8380" s="519" t="s">
        <v>37160</v>
      </c>
      <c r="E8380" s="519" t="s">
        <v>37156</v>
      </c>
      <c r="F8380" s="519" t="s">
        <v>37157</v>
      </c>
      <c r="G8380" s="519" t="s">
        <v>37158</v>
      </c>
      <c r="I8380" s="519" t="s">
        <v>22</v>
      </c>
      <c r="J8380" s="650">
        <v>453.88</v>
      </c>
    </row>
    <row r="8381" spans="1:10">
      <c r="A8381" s="519" t="s">
        <v>8613</v>
      </c>
      <c r="B8381" s="519" t="str">
        <f t="shared" si="13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381" s="519" t="s">
        <v>37161</v>
      </c>
      <c r="D8381" s="519" t="s">
        <v>37162</v>
      </c>
      <c r="E8381" s="519" t="s">
        <v>37163</v>
      </c>
      <c r="F8381" s="519" t="s">
        <v>37164</v>
      </c>
      <c r="G8381" s="519" t="s">
        <v>37165</v>
      </c>
      <c r="H8381" s="519" t="s">
        <v>37166</v>
      </c>
      <c r="I8381" s="519" t="s">
        <v>13</v>
      </c>
      <c r="J8381" s="650">
        <v>286.52999999999997</v>
      </c>
    </row>
    <row r="8382" spans="1:10">
      <c r="A8382" s="519" t="s">
        <v>8614</v>
      </c>
      <c r="B8382" s="519" t="str">
        <f t="shared" si="130"/>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382" s="519" t="s">
        <v>37161</v>
      </c>
      <c r="D8382" s="519" t="s">
        <v>37162</v>
      </c>
      <c r="E8382" s="519" t="s">
        <v>37163</v>
      </c>
      <c r="F8382" s="519" t="s">
        <v>37164</v>
      </c>
      <c r="G8382" s="519" t="s">
        <v>37165</v>
      </c>
      <c r="H8382" s="519" t="s">
        <v>37166</v>
      </c>
      <c r="I8382" s="519" t="s">
        <v>13</v>
      </c>
      <c r="J8382" s="650">
        <v>264.95</v>
      </c>
    </row>
    <row r="8383" spans="1:10">
      <c r="A8383" s="519" t="s">
        <v>8615</v>
      </c>
      <c r="B8383" s="519" t="str">
        <f t="shared" si="130"/>
        <v>REVESTIMENTO DE SAIBRO,EXECUTADO MECANICAMENTE,COMPRIMIDO EM CAMADA,EXCLUSIVE FORNECIMENTO DO SAIBRO,SENDO A CAMADA MEDIDA APOS A COMPACTACAO</v>
      </c>
      <c r="C8383" s="519" t="s">
        <v>37167</v>
      </c>
      <c r="D8383" s="519" t="s">
        <v>37168</v>
      </c>
      <c r="E8383" s="519" t="s">
        <v>37169</v>
      </c>
      <c r="I8383" s="519" t="s">
        <v>22</v>
      </c>
      <c r="J8383" s="650">
        <v>14.44</v>
      </c>
    </row>
    <row r="8384" spans="1:10">
      <c r="A8384" s="519" t="s">
        <v>8616</v>
      </c>
      <c r="B8384" s="519" t="str">
        <f t="shared" si="130"/>
        <v>REVESTIMENTO DE SAIBRO,EXECUTADO MECANICAMENTE,COMPRIMIDO EM CAMADA,EXCLUSIVE FORNECIMENTO DO SAIBRO,SENDO A CAMADA MEDIDA APOS A COMPACTACAO</v>
      </c>
      <c r="C8384" s="519" t="s">
        <v>37167</v>
      </c>
      <c r="D8384" s="519" t="s">
        <v>37168</v>
      </c>
      <c r="E8384" s="519" t="s">
        <v>37169</v>
      </c>
      <c r="I8384" s="519" t="s">
        <v>22</v>
      </c>
      <c r="J8384" s="650">
        <v>13.72</v>
      </c>
    </row>
    <row r="8385" spans="1:10">
      <c r="A8385" s="519" t="s">
        <v>8617</v>
      </c>
      <c r="B8385" s="519" t="str">
        <f t="shared" si="130"/>
        <v>REVESTIMENTO DE SAIBRO,EXECUTADO MECANICAMENTE,COMPRIMIDO EM CAMADA,INCLUSIVE FORNECIMENTO DO SAIBRO,SENDO A CAMADA MEDIDA APOS A COMPACTACAO</v>
      </c>
      <c r="C8385" s="519" t="s">
        <v>37167</v>
      </c>
      <c r="D8385" s="519" t="s">
        <v>37170</v>
      </c>
      <c r="E8385" s="519" t="s">
        <v>37169</v>
      </c>
      <c r="I8385" s="519" t="s">
        <v>22</v>
      </c>
      <c r="J8385" s="650">
        <v>99.38</v>
      </c>
    </row>
    <row r="8386" spans="1:10">
      <c r="A8386" s="519" t="s">
        <v>8618</v>
      </c>
      <c r="B8386" s="519" t="str">
        <f t="shared" si="130"/>
        <v>REVESTIMENTO DE SAIBRO,EXECUTADO MECANICAMENTE,COMPRIMIDO EM CAMADA,INCLUSIVE FORNECIMENTO DO SAIBRO,SENDO A CAMADA MEDIDA APOS A COMPACTACAO</v>
      </c>
      <c r="C8386" s="519" t="s">
        <v>37167</v>
      </c>
      <c r="D8386" s="519" t="s">
        <v>37170</v>
      </c>
      <c r="E8386" s="519" t="s">
        <v>37169</v>
      </c>
      <c r="I8386" s="519" t="s">
        <v>22</v>
      </c>
      <c r="J8386" s="650">
        <v>98.66</v>
      </c>
    </row>
    <row r="8387" spans="1:10">
      <c r="A8387" s="519" t="s">
        <v>8619</v>
      </c>
      <c r="B8387" s="519" t="str">
        <f t="shared" si="130"/>
        <v>REVESTIMENTO DE SAIBRO,EXECUTADO MECANICAMENTE,COMPRIMIDO EM CAMADA,COM SAIBRO MELHORADO COM CIMENTO, SENDO A PROPORCAODE 5% EM VOLUME(72KG/M3)INCLUSIVE FORNECIMENTO E TRANSPORTEDOS MATERIAIS,SENDO A CAMADA MEDIDA APOS A COMPACTACAO</v>
      </c>
      <c r="C8387" s="519" t="s">
        <v>37167</v>
      </c>
      <c r="D8387" s="519" t="s">
        <v>37171</v>
      </c>
      <c r="E8387" s="519" t="s">
        <v>37172</v>
      </c>
      <c r="F8387" s="519" t="s">
        <v>37173</v>
      </c>
      <c r="I8387" s="519" t="s">
        <v>22</v>
      </c>
      <c r="J8387" s="650">
        <v>100.48</v>
      </c>
    </row>
    <row r="8388" spans="1:10">
      <c r="A8388" s="519" t="s">
        <v>8620</v>
      </c>
      <c r="B8388" s="519" t="str">
        <f t="shared" si="130"/>
        <v>REVESTIMENTO DE SAIBRO,EXECUTADO MECANICAMENTE,COMPRIMIDO EM CAMADA,COM SAIBRO MELHORADO COM CIMENTO, SENDO A PROPORCAODE 5% EM VOLUME(72KG/M3)INCLUSIVE FORNECIMENTO E TRANSPORTEDOS MATERIAIS,SENDO A CAMADA MEDIDA APOS A COMPACTACAO</v>
      </c>
      <c r="C8388" s="519" t="s">
        <v>37167</v>
      </c>
      <c r="D8388" s="519" t="s">
        <v>37171</v>
      </c>
      <c r="E8388" s="519" t="s">
        <v>37172</v>
      </c>
      <c r="F8388" s="519" t="s">
        <v>37173</v>
      </c>
      <c r="I8388" s="519" t="s">
        <v>22</v>
      </c>
      <c r="J8388" s="650">
        <v>99.76</v>
      </c>
    </row>
    <row r="8389" spans="1:10">
      <c r="A8389" s="519" t="s">
        <v>8621</v>
      </c>
      <c r="B8389" s="519" t="str">
        <f t="shared" si="130"/>
        <v>REVESTIMENTO DE SAIBRO,EXECUTADO MANUALMENTE,COMPRIMIDO EM CAMADA,EXCLUSIVE O FORNECIMENTO DO SAIBRO,SENDO A CAMADA MEDIDA APOS A COMPRESSAO</v>
      </c>
      <c r="C8389" s="519" t="s">
        <v>37174</v>
      </c>
      <c r="D8389" s="519" t="s">
        <v>37175</v>
      </c>
      <c r="E8389" s="519" t="s">
        <v>37176</v>
      </c>
      <c r="I8389" s="519" t="s">
        <v>22</v>
      </c>
      <c r="J8389" s="650">
        <v>46.71</v>
      </c>
    </row>
    <row r="8390" spans="1:10">
      <c r="A8390" s="519" t="s">
        <v>8622</v>
      </c>
      <c r="B8390" s="519" t="str">
        <f t="shared" si="130"/>
        <v>REVESTIMENTO DE SAIBRO,EXECUTADO MANUALMENTE,COMPRIMIDO EM CAMADA,EXCLUSIVE O FORNECIMENTO DO SAIBRO,SENDO A CAMADA MEDIDA APOS A COMPRESSAO</v>
      </c>
      <c r="C8390" s="519" t="s">
        <v>37174</v>
      </c>
      <c r="D8390" s="519" t="s">
        <v>37175</v>
      </c>
      <c r="E8390" s="519" t="s">
        <v>37176</v>
      </c>
      <c r="I8390" s="519" t="s">
        <v>22</v>
      </c>
      <c r="J8390" s="650">
        <v>40.9</v>
      </c>
    </row>
    <row r="8391" spans="1:10">
      <c r="A8391" s="519" t="s">
        <v>8623</v>
      </c>
      <c r="B8391" s="519" t="str">
        <f t="shared" si="130"/>
        <v>REVESTIMENTO DE SAIBRO,EXECUTADO MANUALMENTE,COMPRIMIDO EM CAMADA,INCLUSIVE O FORNECIMENTO DO SAIBRO,SENDO A CAMADA MEDIDA APOS A COMPRESSAO</v>
      </c>
      <c r="C8391" s="519" t="s">
        <v>37174</v>
      </c>
      <c r="D8391" s="519" t="s">
        <v>37177</v>
      </c>
      <c r="E8391" s="519" t="s">
        <v>37176</v>
      </c>
      <c r="I8391" s="519" t="s">
        <v>22</v>
      </c>
      <c r="J8391" s="650">
        <v>131.66</v>
      </c>
    </row>
    <row r="8392" spans="1:10">
      <c r="A8392" s="519" t="s">
        <v>8624</v>
      </c>
      <c r="B8392" s="519" t="str">
        <f t="shared" ref="B8392:B8455" si="131">C8392&amp;D8392&amp;E8392&amp;F8392&amp;G8392&amp;H8392</f>
        <v>REVESTIMENTO DE SAIBRO,EXECUTADO MANUALMENTE,COMPRIMIDO EM CAMADA,INCLUSIVE O FORNECIMENTO DO SAIBRO,SENDO A CAMADA MEDIDA APOS A COMPRESSAO</v>
      </c>
      <c r="C8392" s="519" t="s">
        <v>37174</v>
      </c>
      <c r="D8392" s="519" t="s">
        <v>37177</v>
      </c>
      <c r="E8392" s="519" t="s">
        <v>37176</v>
      </c>
      <c r="I8392" s="519" t="s">
        <v>22</v>
      </c>
      <c r="J8392" s="650">
        <v>125.84</v>
      </c>
    </row>
    <row r="8393" spans="1:10">
      <c r="A8393" s="519" t="s">
        <v>72583</v>
      </c>
      <c r="B8393" s="519" t="str">
        <f t="shared" si="131"/>
        <v>ESTABILIZACAO E IMPERMEABILIZACAO DE SOLO COM 16CM DE ESPESSURA,INCLUSIVE EQUIPAMENTOS,MAO DE OBRA E ESTABILIZADOR LIQUIDO</v>
      </c>
      <c r="C8393" s="519" t="s">
        <v>37178</v>
      </c>
      <c r="D8393" s="519" t="s">
        <v>72584</v>
      </c>
      <c r="E8393" s="519" t="s">
        <v>37179</v>
      </c>
      <c r="I8393" s="519" t="s">
        <v>13</v>
      </c>
      <c r="J8393" s="650">
        <v>10.09</v>
      </c>
    </row>
    <row r="8394" spans="1:10">
      <c r="A8394" s="519" t="s">
        <v>72585</v>
      </c>
      <c r="B8394" s="519" t="str">
        <f t="shared" si="131"/>
        <v>ESTABILIZACAO E IMPERMEABILIZACAO DE SOLO COM 16CM DE ESPESSURA,INCLUSIVE EQUIPAMENTOS,MAO DE OBRA E ESTABILIZADOR LIQUIDO</v>
      </c>
      <c r="C8394" s="519" t="s">
        <v>37178</v>
      </c>
      <c r="D8394" s="519" t="s">
        <v>72584</v>
      </c>
      <c r="E8394" s="519" t="s">
        <v>37179</v>
      </c>
      <c r="I8394" s="519" t="s">
        <v>13</v>
      </c>
      <c r="J8394" s="650">
        <v>10.02</v>
      </c>
    </row>
    <row r="8395" spans="1:10">
      <c r="A8395" s="519" t="s">
        <v>8625</v>
      </c>
      <c r="B8395" s="519" t="str">
        <f t="shared" si="131"/>
        <v>JUNTA LONGITUDINAL EM REVESTIMENTO DE PLACA DE CONCRETO DO TIPO ENCAIXE(MACHO E FEMEA),EXCLUSIVE BARRAS DE LIGACAO(LIGADORES)</v>
      </c>
      <c r="C8395" s="519" t="s">
        <v>37180</v>
      </c>
      <c r="D8395" s="519" t="s">
        <v>37181</v>
      </c>
      <c r="E8395" s="519" t="s">
        <v>37182</v>
      </c>
      <c r="I8395" s="519" t="s">
        <v>36</v>
      </c>
      <c r="J8395" s="650">
        <v>22.8</v>
      </c>
    </row>
    <row r="8396" spans="1:10">
      <c r="A8396" s="519" t="s">
        <v>8626</v>
      </c>
      <c r="B8396" s="519" t="str">
        <f t="shared" si="131"/>
        <v>JUNTA LONGITUDINAL EM REVESTIMENTO DE PLACA DE CONCRETO DO TIPO ENCAIXE(MACHO E FEMEA),EXCLUSIVE BARRAS DE LIGACAO(LIGADORES)</v>
      </c>
      <c r="C8396" s="519" t="s">
        <v>37180</v>
      </c>
      <c r="D8396" s="519" t="s">
        <v>37181</v>
      </c>
      <c r="E8396" s="519" t="s">
        <v>37182</v>
      </c>
      <c r="I8396" s="519" t="s">
        <v>36</v>
      </c>
      <c r="J8396" s="650">
        <v>19.95</v>
      </c>
    </row>
    <row r="8397" spans="1:10">
      <c r="A8397" s="519" t="s">
        <v>8627</v>
      </c>
      <c r="B8397" s="519" t="str">
        <f t="shared" si="131"/>
        <v>JUNTA DE RETRACAO EM REVESTIMENTO DE PLACAS DE CONCRETO,EXCLUSIVE BARRA DE LIGACAO(LIGADORES)</v>
      </c>
      <c r="C8397" s="519" t="s">
        <v>37183</v>
      </c>
      <c r="D8397" s="519" t="s">
        <v>37184</v>
      </c>
      <c r="I8397" s="519" t="s">
        <v>36</v>
      </c>
      <c r="J8397" s="650">
        <v>7.71</v>
      </c>
    </row>
    <row r="8398" spans="1:10">
      <c r="A8398" s="519" t="s">
        <v>8628</v>
      </c>
      <c r="B8398" s="519" t="str">
        <f t="shared" si="131"/>
        <v>JUNTA DE RETRACAO EM REVESTIMENTO DE PLACAS DE CONCRETO,EXCLUSIVE BARRA DE LIGACAO(LIGADORES)</v>
      </c>
      <c r="C8398" s="519" t="s">
        <v>37183</v>
      </c>
      <c r="D8398" s="519" t="s">
        <v>37184</v>
      </c>
      <c r="I8398" s="519" t="s">
        <v>36</v>
      </c>
      <c r="J8398" s="650">
        <v>6.8</v>
      </c>
    </row>
    <row r="8399" spans="1:10">
      <c r="A8399" s="519" t="s">
        <v>8629</v>
      </c>
      <c r="B8399" s="519" t="str">
        <f t="shared" si="131"/>
        <v>JUNTA DE CONSTRUCAO EM REVESTIMENTO DE PLACA DE CONCRETO,DEMACHO E FEMEA,EXCLUSIVE PASSADORES</v>
      </c>
      <c r="C8399" s="519" t="s">
        <v>37185</v>
      </c>
      <c r="D8399" s="519" t="s">
        <v>37186</v>
      </c>
      <c r="I8399" s="519" t="s">
        <v>36</v>
      </c>
      <c r="J8399" s="650">
        <v>41.04</v>
      </c>
    </row>
    <row r="8400" spans="1:10">
      <c r="A8400" s="519" t="s">
        <v>8630</v>
      </c>
      <c r="B8400" s="519" t="str">
        <f t="shared" si="131"/>
        <v>JUNTA DE CONSTRUCAO EM REVESTIMENTO DE PLACA DE CONCRETO,DEMACHO E FEMEA,EXCLUSIVE PASSADORES</v>
      </c>
      <c r="C8400" s="519" t="s">
        <v>37185</v>
      </c>
      <c r="D8400" s="519" t="s">
        <v>37186</v>
      </c>
      <c r="I8400" s="519" t="s">
        <v>36</v>
      </c>
      <c r="J8400" s="650">
        <v>36.42</v>
      </c>
    </row>
    <row r="8401" spans="1:10">
      <c r="A8401" s="519" t="s">
        <v>8631</v>
      </c>
      <c r="B8401" s="519" t="str">
        <f t="shared" si="131"/>
        <v>JUNTA LONGITUDINAL DE LIGACAO ENTRE SARJETAS E PLACAS DE REVESTIMENTO DE CONCRETO,INCLUSIVE LIGADORES</v>
      </c>
      <c r="C8401" s="519" t="s">
        <v>37187</v>
      </c>
      <c r="D8401" s="519" t="s">
        <v>37188</v>
      </c>
      <c r="I8401" s="519" t="s">
        <v>36</v>
      </c>
      <c r="J8401" s="650">
        <v>55.64</v>
      </c>
    </row>
    <row r="8402" spans="1:10">
      <c r="A8402" s="519" t="s">
        <v>8632</v>
      </c>
      <c r="B8402" s="519" t="str">
        <f t="shared" si="131"/>
        <v>JUNTA LONGITUDINAL DE LIGACAO ENTRE SARJETAS E PLACAS DE REVESTIMENTO DE CONCRETO,INCLUSIVE LIGADORES</v>
      </c>
      <c r="C8402" s="519" t="s">
        <v>37187</v>
      </c>
      <c r="D8402" s="519" t="s">
        <v>37188</v>
      </c>
      <c r="I8402" s="519" t="s">
        <v>36</v>
      </c>
      <c r="J8402" s="650">
        <v>54.5</v>
      </c>
    </row>
    <row r="8403" spans="1:10">
      <c r="A8403" s="519" t="s">
        <v>8633</v>
      </c>
      <c r="B8403" s="519" t="str">
        <f t="shared" si="131"/>
        <v>JUNTA DE RETRACAO,SERRADA COM DISCO DE DIAMANTE,PARA PAVIMENTOS DE PLACAS DE CONCRETO,COM 5CM DE PROFUNDIDADE</v>
      </c>
      <c r="C8403" s="519" t="s">
        <v>37189</v>
      </c>
      <c r="D8403" s="519" t="s">
        <v>37190</v>
      </c>
      <c r="I8403" s="519" t="s">
        <v>36</v>
      </c>
      <c r="J8403" s="650">
        <v>15.43</v>
      </c>
    </row>
    <row r="8404" spans="1:10">
      <c r="A8404" s="519" t="s">
        <v>8634</v>
      </c>
      <c r="B8404" s="519" t="str">
        <f t="shared" si="131"/>
        <v>JUNTA DE RETRACAO,SERRADA COM DISCO DE DIAMANTE,PARA PAVIMENTOS DE PLACAS DE CONCRETO,COM 5CM DE PROFUNDIDADE</v>
      </c>
      <c r="C8404" s="519" t="s">
        <v>37189</v>
      </c>
      <c r="D8404" s="519" t="s">
        <v>37190</v>
      </c>
      <c r="I8404" s="519" t="s">
        <v>36</v>
      </c>
      <c r="J8404" s="650">
        <v>13.9</v>
      </c>
    </row>
    <row r="8405" spans="1:10">
      <c r="A8405" s="519" t="s">
        <v>8635</v>
      </c>
      <c r="B8405" s="519" t="str">
        <f t="shared" si="131"/>
        <v>LIMPEZA E PREENCHIMENTO DE JUNTA DE RETRACAO,COM ASFALTO DILUIDO CM-30,EXCLUSIVE CORTE,BARRAS DE LIGACAO E DE TRANSFERENCIA</v>
      </c>
      <c r="C8405" s="519" t="s">
        <v>37191</v>
      </c>
      <c r="D8405" s="519" t="s">
        <v>37192</v>
      </c>
      <c r="E8405" s="519" t="s">
        <v>37193</v>
      </c>
      <c r="I8405" s="519" t="s">
        <v>36</v>
      </c>
      <c r="J8405" s="650">
        <v>5.03</v>
      </c>
    </row>
    <row r="8406" spans="1:10">
      <c r="A8406" s="519" t="s">
        <v>8636</v>
      </c>
      <c r="B8406" s="519" t="str">
        <f t="shared" si="131"/>
        <v>LIMPEZA E PREENCHIMENTO DE JUNTA DE RETRACAO,COM ASFALTO DILUIDO CM-30,EXCLUSIVE CORTE,BARRAS DE LIGACAO E DE TRANSFERENCIA</v>
      </c>
      <c r="C8406" s="519" t="s">
        <v>37191</v>
      </c>
      <c r="D8406" s="519" t="s">
        <v>37192</v>
      </c>
      <c r="E8406" s="519" t="s">
        <v>37193</v>
      </c>
      <c r="I8406" s="519" t="s">
        <v>36</v>
      </c>
      <c r="J8406" s="650">
        <v>4.57</v>
      </c>
    </row>
    <row r="8407" spans="1:10">
      <c r="A8407" s="519" t="s">
        <v>8637</v>
      </c>
      <c r="B8407" s="519" t="str">
        <f t="shared" si="13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407" s="519" t="s">
        <v>37194</v>
      </c>
      <c r="D8407" s="519" t="s">
        <v>37195</v>
      </c>
      <c r="E8407" s="519" t="s">
        <v>37196</v>
      </c>
      <c r="F8407" s="519" t="s">
        <v>37197</v>
      </c>
      <c r="G8407" s="519" t="s">
        <v>37198</v>
      </c>
      <c r="H8407" s="519" t="s">
        <v>37199</v>
      </c>
      <c r="I8407" s="519" t="s">
        <v>13</v>
      </c>
      <c r="J8407" s="650">
        <v>97.34</v>
      </c>
    </row>
    <row r="8408" spans="1:10">
      <c r="A8408" s="519" t="s">
        <v>8638</v>
      </c>
      <c r="B8408" s="519" t="str">
        <f t="shared" si="131"/>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408" s="519" t="s">
        <v>37194</v>
      </c>
      <c r="D8408" s="519" t="s">
        <v>37195</v>
      </c>
      <c r="E8408" s="519" t="s">
        <v>37196</v>
      </c>
      <c r="F8408" s="519" t="s">
        <v>37197</v>
      </c>
      <c r="G8408" s="519" t="s">
        <v>37198</v>
      </c>
      <c r="H8408" s="519" t="s">
        <v>37199</v>
      </c>
      <c r="I8408" s="519" t="s">
        <v>13</v>
      </c>
      <c r="J8408" s="650">
        <v>94.21</v>
      </c>
    </row>
    <row r="8409" spans="1:10">
      <c r="A8409" s="519" t="s">
        <v>8639</v>
      </c>
      <c r="B8409" s="519" t="str">
        <f t="shared" si="13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409" s="519" t="s">
        <v>37194</v>
      </c>
      <c r="D8409" s="519" t="s">
        <v>37200</v>
      </c>
      <c r="E8409" s="519" t="s">
        <v>37196</v>
      </c>
      <c r="F8409" s="519" t="s">
        <v>37197</v>
      </c>
      <c r="G8409" s="519" t="s">
        <v>37198</v>
      </c>
      <c r="H8409" s="519" t="s">
        <v>37199</v>
      </c>
      <c r="I8409" s="519" t="s">
        <v>13</v>
      </c>
      <c r="J8409" s="650">
        <v>108.13</v>
      </c>
    </row>
    <row r="8410" spans="1:10">
      <c r="A8410" s="519" t="s">
        <v>8640</v>
      </c>
      <c r="B8410" s="519" t="str">
        <f t="shared" si="131"/>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410" s="519" t="s">
        <v>37194</v>
      </c>
      <c r="D8410" s="519" t="s">
        <v>37200</v>
      </c>
      <c r="E8410" s="519" t="s">
        <v>37196</v>
      </c>
      <c r="F8410" s="519" t="s">
        <v>37197</v>
      </c>
      <c r="G8410" s="519" t="s">
        <v>37198</v>
      </c>
      <c r="H8410" s="519" t="s">
        <v>37199</v>
      </c>
      <c r="I8410" s="519" t="s">
        <v>13</v>
      </c>
      <c r="J8410" s="650">
        <v>104.97</v>
      </c>
    </row>
    <row r="8411" spans="1:10">
      <c r="A8411" s="519" t="s">
        <v>8641</v>
      </c>
      <c r="B8411" s="519" t="str">
        <f t="shared" si="13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411" s="519" t="s">
        <v>37194</v>
      </c>
      <c r="D8411" s="519" t="s">
        <v>37201</v>
      </c>
      <c r="E8411" s="519" t="s">
        <v>37202</v>
      </c>
      <c r="F8411" s="519" t="s">
        <v>37203</v>
      </c>
      <c r="G8411" s="519" t="s">
        <v>37204</v>
      </c>
      <c r="H8411" s="519" t="s">
        <v>37205</v>
      </c>
      <c r="I8411" s="519" t="s">
        <v>13</v>
      </c>
      <c r="J8411" s="650">
        <v>129.19</v>
      </c>
    </row>
    <row r="8412" spans="1:10">
      <c r="A8412" s="519" t="s">
        <v>8642</v>
      </c>
      <c r="B8412" s="519" t="str">
        <f t="shared" si="131"/>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412" s="519" t="s">
        <v>37194</v>
      </c>
      <c r="D8412" s="519" t="s">
        <v>37201</v>
      </c>
      <c r="E8412" s="519" t="s">
        <v>37202</v>
      </c>
      <c r="F8412" s="519" t="s">
        <v>37203</v>
      </c>
      <c r="G8412" s="519" t="s">
        <v>37204</v>
      </c>
      <c r="H8412" s="519" t="s">
        <v>37205</v>
      </c>
      <c r="I8412" s="519" t="s">
        <v>13</v>
      </c>
      <c r="J8412" s="650">
        <v>125.86</v>
      </c>
    </row>
    <row r="8413" spans="1:10">
      <c r="A8413" s="519" t="s">
        <v>8643</v>
      </c>
      <c r="B8413" s="519" t="str">
        <f t="shared" si="13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413" s="519" t="s">
        <v>37194</v>
      </c>
      <c r="D8413" s="519" t="s">
        <v>37201</v>
      </c>
      <c r="E8413" s="519" t="s">
        <v>37206</v>
      </c>
      <c r="F8413" s="519" t="s">
        <v>37207</v>
      </c>
      <c r="G8413" s="519" t="s">
        <v>37208</v>
      </c>
      <c r="H8413" s="519" t="s">
        <v>37199</v>
      </c>
      <c r="I8413" s="519" t="s">
        <v>13</v>
      </c>
      <c r="J8413" s="650">
        <v>151.38999999999999</v>
      </c>
    </row>
    <row r="8414" spans="1:10">
      <c r="A8414" s="519" t="s">
        <v>8644</v>
      </c>
      <c r="B8414" s="519" t="str">
        <f t="shared" si="131"/>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414" s="519" t="s">
        <v>37194</v>
      </c>
      <c r="D8414" s="519" t="s">
        <v>37201</v>
      </c>
      <c r="E8414" s="519" t="s">
        <v>37206</v>
      </c>
      <c r="F8414" s="519" t="s">
        <v>37207</v>
      </c>
      <c r="G8414" s="519" t="s">
        <v>37208</v>
      </c>
      <c r="H8414" s="519" t="s">
        <v>37199</v>
      </c>
      <c r="I8414" s="519" t="s">
        <v>13</v>
      </c>
      <c r="J8414" s="650">
        <v>148.06</v>
      </c>
    </row>
    <row r="8415" spans="1:10">
      <c r="A8415" s="519" t="s">
        <v>8645</v>
      </c>
      <c r="B8415" s="519" t="str">
        <f t="shared" si="13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415" s="519" t="s">
        <v>37194</v>
      </c>
      <c r="D8415" s="519" t="s">
        <v>37209</v>
      </c>
      <c r="E8415" s="519" t="s">
        <v>37210</v>
      </c>
      <c r="F8415" s="519" t="s">
        <v>37211</v>
      </c>
      <c r="G8415" s="519" t="s">
        <v>37212</v>
      </c>
      <c r="H8415" s="519" t="s">
        <v>37213</v>
      </c>
      <c r="I8415" s="519" t="s">
        <v>13</v>
      </c>
      <c r="J8415" s="650">
        <v>110.68</v>
      </c>
    </row>
    <row r="8416" spans="1:10">
      <c r="A8416" s="519" t="s">
        <v>8646</v>
      </c>
      <c r="B8416" s="519" t="str">
        <f t="shared" si="131"/>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416" s="519" t="s">
        <v>37194</v>
      </c>
      <c r="D8416" s="519" t="s">
        <v>37209</v>
      </c>
      <c r="E8416" s="519" t="s">
        <v>37210</v>
      </c>
      <c r="F8416" s="519" t="s">
        <v>37211</v>
      </c>
      <c r="G8416" s="519" t="s">
        <v>37212</v>
      </c>
      <c r="H8416" s="519" t="s">
        <v>37213</v>
      </c>
      <c r="I8416" s="519" t="s">
        <v>13</v>
      </c>
      <c r="J8416" s="650">
        <v>107.56</v>
      </c>
    </row>
    <row r="8417" spans="1:10">
      <c r="A8417" s="519" t="s">
        <v>8647</v>
      </c>
      <c r="B8417" s="519" t="str">
        <f t="shared" si="13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417" s="519" t="s">
        <v>37194</v>
      </c>
      <c r="D8417" s="519" t="s">
        <v>37214</v>
      </c>
      <c r="E8417" s="519" t="s">
        <v>37210</v>
      </c>
      <c r="F8417" s="519" t="s">
        <v>37211</v>
      </c>
      <c r="G8417" s="519" t="s">
        <v>37212</v>
      </c>
      <c r="H8417" s="519" t="s">
        <v>37215</v>
      </c>
      <c r="I8417" s="519" t="s">
        <v>13</v>
      </c>
      <c r="J8417" s="650">
        <v>121.48</v>
      </c>
    </row>
    <row r="8418" spans="1:10">
      <c r="A8418" s="519" t="s">
        <v>8648</v>
      </c>
      <c r="B8418" s="519" t="str">
        <f t="shared" si="131"/>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418" s="519" t="s">
        <v>37194</v>
      </c>
      <c r="D8418" s="519" t="s">
        <v>37214</v>
      </c>
      <c r="E8418" s="519" t="s">
        <v>37210</v>
      </c>
      <c r="F8418" s="519" t="s">
        <v>37211</v>
      </c>
      <c r="G8418" s="519" t="s">
        <v>37212</v>
      </c>
      <c r="H8418" s="519" t="s">
        <v>37215</v>
      </c>
      <c r="I8418" s="519" t="s">
        <v>13</v>
      </c>
      <c r="J8418" s="650">
        <v>118.31</v>
      </c>
    </row>
    <row r="8419" spans="1:10">
      <c r="A8419" s="519" t="s">
        <v>8649</v>
      </c>
      <c r="B8419" s="519" t="str">
        <f t="shared" si="13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419" s="519" t="s">
        <v>37194</v>
      </c>
      <c r="D8419" s="519" t="s">
        <v>37216</v>
      </c>
      <c r="E8419" s="519" t="s">
        <v>37217</v>
      </c>
      <c r="F8419" s="519" t="s">
        <v>37218</v>
      </c>
      <c r="G8419" s="519" t="s">
        <v>37219</v>
      </c>
      <c r="H8419" s="519" t="s">
        <v>37220</v>
      </c>
      <c r="I8419" s="519" t="s">
        <v>13</v>
      </c>
      <c r="J8419" s="650">
        <v>140.32</v>
      </c>
    </row>
    <row r="8420" spans="1:10">
      <c r="A8420" s="519" t="s">
        <v>8650</v>
      </c>
      <c r="B8420" s="519" t="str">
        <f t="shared" si="131"/>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420" s="519" t="s">
        <v>37194</v>
      </c>
      <c r="D8420" s="519" t="s">
        <v>37216</v>
      </c>
      <c r="E8420" s="519" t="s">
        <v>37217</v>
      </c>
      <c r="F8420" s="519" t="s">
        <v>37218</v>
      </c>
      <c r="G8420" s="519" t="s">
        <v>37219</v>
      </c>
      <c r="H8420" s="519" t="s">
        <v>37220</v>
      </c>
      <c r="I8420" s="519" t="s">
        <v>13</v>
      </c>
      <c r="J8420" s="650">
        <v>136.99</v>
      </c>
    </row>
    <row r="8421" spans="1:10">
      <c r="A8421" s="519" t="s">
        <v>8651</v>
      </c>
      <c r="B8421" s="519" t="str">
        <f t="shared" si="131"/>
        <v>ASSENTAMENTO DE ARTEFATO DE CONCRETO,SOBRE COLCHAO DE PO-DE-PEDRA,AREIA OU MATERIAL EQUIVALENTE,COM FORNECIMENTO DE TODOS OS MATERIAIS,EXCLUSIVE O ARTEFATO DE CONCRETO,INCLUSIVE REJUNTAMENTO</v>
      </c>
      <c r="C8421" s="519" t="s">
        <v>37221</v>
      </c>
      <c r="D8421" s="519" t="s">
        <v>37222</v>
      </c>
      <c r="E8421" s="519" t="s">
        <v>37223</v>
      </c>
      <c r="F8421" s="519" t="s">
        <v>37224</v>
      </c>
      <c r="I8421" s="519" t="s">
        <v>13</v>
      </c>
      <c r="J8421" s="650">
        <v>70.05</v>
      </c>
    </row>
    <row r="8422" spans="1:10">
      <c r="A8422" s="519" t="s">
        <v>8652</v>
      </c>
      <c r="B8422" s="519" t="str">
        <f t="shared" si="131"/>
        <v>ASSENTAMENTO DE ARTEFATO DE CONCRETO,SOBRE COLCHAO DE PO-DE-PEDRA,AREIA OU MATERIAL EQUIVALENTE,COM FORNECIMENTO DE TODOS OS MATERIAIS,EXCLUSIVE O ARTEFATO DE CONCRETO,INCLUSIVE REJUNTAMENTO</v>
      </c>
      <c r="C8422" s="519" t="s">
        <v>37221</v>
      </c>
      <c r="D8422" s="519" t="s">
        <v>37222</v>
      </c>
      <c r="E8422" s="519" t="s">
        <v>37223</v>
      </c>
      <c r="F8422" s="519" t="s">
        <v>37224</v>
      </c>
      <c r="I8422" s="519" t="s">
        <v>13</v>
      </c>
      <c r="J8422" s="650">
        <v>67.09</v>
      </c>
    </row>
    <row r="8423" spans="1:10">
      <c r="A8423" s="519" t="s">
        <v>8653</v>
      </c>
      <c r="B8423" s="519" t="str">
        <f t="shared" si="131"/>
        <v>REASSENTAMENTO DE ARTEFATO DE CONCRETO,COM REAPROVEITAMENTODESTE,COM LIMPEZA DE REJUNTE ADERENTE,SOBRE COLCHAO DE PO-DE-PEDRA,AREIA OU MATERIAL EQUIVALENTE,INCLUSIVE FORNECIMENTODE TODOS OS MATERIAIS E REJUNTAMENTO COM BETUME E CASCALHINHO</v>
      </c>
      <c r="C8423" s="519" t="s">
        <v>37225</v>
      </c>
      <c r="D8423" s="519" t="s">
        <v>37226</v>
      </c>
      <c r="E8423" s="519" t="s">
        <v>37227</v>
      </c>
      <c r="F8423" s="519" t="s">
        <v>37228</v>
      </c>
      <c r="G8423" s="519" t="s">
        <v>32884</v>
      </c>
      <c r="I8423" s="519" t="s">
        <v>13</v>
      </c>
      <c r="J8423" s="650">
        <v>78.569999999999993</v>
      </c>
    </row>
    <row r="8424" spans="1:10">
      <c r="A8424" s="519" t="s">
        <v>8654</v>
      </c>
      <c r="B8424" s="519" t="str">
        <f t="shared" si="131"/>
        <v>REASSENTAMENTO DE ARTEFATO DE CONCRETO,COM REAPROVEITAMENTODESTE,COM LIMPEZA DE REJUNTE ADERENTE,SOBRE COLCHAO DE PO-DE-PEDRA,AREIA OU MATERIAL EQUIVALENTE,INCLUSIVE FORNECIMENTODE TODOS OS MATERIAIS E REJUNTAMENTO COM BETUME E CASCALHINHO</v>
      </c>
      <c r="C8424" s="519" t="s">
        <v>37225</v>
      </c>
      <c r="D8424" s="519" t="s">
        <v>37226</v>
      </c>
      <c r="E8424" s="519" t="s">
        <v>37227</v>
      </c>
      <c r="F8424" s="519" t="s">
        <v>37228</v>
      </c>
      <c r="G8424" s="519" t="s">
        <v>32884</v>
      </c>
      <c r="I8424" s="519" t="s">
        <v>13</v>
      </c>
      <c r="J8424" s="650">
        <v>74.47</v>
      </c>
    </row>
    <row r="8425" spans="1:10">
      <c r="A8425" s="519" t="s">
        <v>8655</v>
      </c>
      <c r="B8425" s="519" t="str">
        <f t="shared" si="131"/>
        <v>REASSENTAMENTO DE ARTEFATO DE CONCRETO,COM REAPROVEITAMENTODESTE,COM LIMPEZA DA ARGAMASSA ADERENTE,SOBRE COLCHAO DE PO-DE-PEDRA,AREIA OU MATERIAL EQUIVALENTE E O FORNECIMENTO DETODOS OS MATERIAIS E REJUNTAMENTO COM ARGAMASSA</v>
      </c>
      <c r="C8425" s="519" t="s">
        <v>37225</v>
      </c>
      <c r="D8425" s="519" t="s">
        <v>37229</v>
      </c>
      <c r="E8425" s="519" t="s">
        <v>37230</v>
      </c>
      <c r="F8425" s="519" t="s">
        <v>37231</v>
      </c>
      <c r="I8425" s="519" t="s">
        <v>13</v>
      </c>
      <c r="J8425" s="650">
        <v>53.43</v>
      </c>
    </row>
    <row r="8426" spans="1:10">
      <c r="A8426" s="519" t="s">
        <v>8656</v>
      </c>
      <c r="B8426" s="519" t="str">
        <f t="shared" si="131"/>
        <v>REASSENTAMENTO DE ARTEFATO DE CONCRETO,COM REAPROVEITAMENTODESTE,COM LIMPEZA DA ARGAMASSA ADERENTE,SOBRE COLCHAO DE PO-DE-PEDRA,AREIA OU MATERIAL EQUIVALENTE E O FORNECIMENTO DETODOS OS MATERIAIS E REJUNTAMENTO COM ARGAMASSA</v>
      </c>
      <c r="C8426" s="519" t="s">
        <v>37225</v>
      </c>
      <c r="D8426" s="519" t="s">
        <v>37229</v>
      </c>
      <c r="E8426" s="519" t="s">
        <v>37230</v>
      </c>
      <c r="F8426" s="519" t="s">
        <v>37231</v>
      </c>
      <c r="I8426" s="519" t="s">
        <v>13</v>
      </c>
      <c r="J8426" s="650">
        <v>49.7</v>
      </c>
    </row>
    <row r="8427" spans="1:10">
      <c r="A8427" s="519" t="s">
        <v>8657</v>
      </c>
      <c r="B8427" s="519" t="str">
        <f t="shared" si="131"/>
        <v>REGULARIZACAO DE SUBLEITO,DE ACORDO COM AS "INSTRUCOES PARAEXECUCAO",DO DER-RJ.O CUSTO INDENIZA AS OPERACOES DE EXECUCAO E TRANSPORTE DE AGUA E SE APLICA A AREA EFETIVAMENTE REGULARIZADA,EXCLUSIVE TRANSPORTE E ESCAVACAO DE CORRETIVOS</v>
      </c>
      <c r="C8427" s="519" t="s">
        <v>37232</v>
      </c>
      <c r="D8427" s="519" t="s">
        <v>37233</v>
      </c>
      <c r="E8427" s="519" t="s">
        <v>37234</v>
      </c>
      <c r="F8427" s="519" t="s">
        <v>37235</v>
      </c>
      <c r="I8427" s="519" t="s">
        <v>13</v>
      </c>
      <c r="J8427" s="650">
        <v>1.57</v>
      </c>
    </row>
    <row r="8428" spans="1:10">
      <c r="A8428" s="519" t="s">
        <v>8658</v>
      </c>
      <c r="B8428" s="519" t="str">
        <f t="shared" si="131"/>
        <v>REGULARIZACAO DE SUBLEITO,DE ACORDO COM AS "INSTRUCOES PARAEXECUCAO",DO DER-RJ.O CUSTO INDENIZA AS OPERACOES DE EXECUCAO E TRANSPORTE DE AGUA E SE APLICA A AREA EFETIVAMENTE REGULARIZADA,EXCLUSIVE TRANSPORTE E ESCAVACAO DE CORRETIVOS</v>
      </c>
      <c r="C8428" s="519" t="s">
        <v>37232</v>
      </c>
      <c r="D8428" s="519" t="s">
        <v>37233</v>
      </c>
      <c r="E8428" s="519" t="s">
        <v>37234</v>
      </c>
      <c r="F8428" s="519" t="s">
        <v>37235</v>
      </c>
      <c r="I8428" s="519" t="s">
        <v>13</v>
      </c>
      <c r="J8428" s="650">
        <v>1.52</v>
      </c>
    </row>
    <row r="8429" spans="1:10">
      <c r="A8429" s="519" t="s">
        <v>8659</v>
      </c>
      <c r="B8429" s="519" t="str">
        <f t="shared" si="131"/>
        <v>REFORCO DE SUBLEITO,DE ACORDO COM AS "INSTRUCOES PARA EXECUCAO",DO DER-RJ,EXCLUSIVE ESCAVACAO,CARGA,TRANPORTE E FORNECIMENTO DOS MATERIAIS</v>
      </c>
      <c r="C8429" s="519" t="s">
        <v>37236</v>
      </c>
      <c r="D8429" s="519" t="s">
        <v>37237</v>
      </c>
      <c r="E8429" s="519" t="s">
        <v>37238</v>
      </c>
      <c r="I8429" s="519" t="s">
        <v>22</v>
      </c>
      <c r="J8429" s="650">
        <v>6.62</v>
      </c>
    </row>
    <row r="8430" spans="1:10">
      <c r="A8430" s="519" t="s">
        <v>8660</v>
      </c>
      <c r="B8430" s="519" t="str">
        <f t="shared" si="131"/>
        <v>REFORCO DE SUBLEITO,DE ACORDO COM AS "INSTRUCOES PARA EXECUCAO",DO DER-RJ,EXCLUSIVE ESCAVACAO,CARGA,TRANPORTE E FORNECIMENTO DOS MATERIAIS</v>
      </c>
      <c r="C8430" s="519" t="s">
        <v>37236</v>
      </c>
      <c r="D8430" s="519" t="s">
        <v>37237</v>
      </c>
      <c r="E8430" s="519" t="s">
        <v>37238</v>
      </c>
      <c r="I8430" s="519" t="s">
        <v>22</v>
      </c>
      <c r="J8430" s="650">
        <v>6.41</v>
      </c>
    </row>
    <row r="8431" spans="1:10">
      <c r="A8431" s="519" t="s">
        <v>8661</v>
      </c>
      <c r="B8431" s="519" t="str">
        <f t="shared" si="131"/>
        <v>ATERRO,DE ACORDO COM AS "INSTRUCOES PARA EXECUCAO",DO DER-RJ,EXCLUSIVE ESCAVACAO,CARGA E TRANSPORTE DE MATERIAIS</v>
      </c>
      <c r="C8431" s="519" t="s">
        <v>37239</v>
      </c>
      <c r="D8431" s="519" t="s">
        <v>37240</v>
      </c>
      <c r="I8431" s="519" t="s">
        <v>22</v>
      </c>
      <c r="J8431" s="650">
        <v>3.38</v>
      </c>
    </row>
    <row r="8432" spans="1:10">
      <c r="A8432" s="519" t="s">
        <v>8662</v>
      </c>
      <c r="B8432" s="519" t="str">
        <f t="shared" si="131"/>
        <v>ATERRO,DE ACORDO COM AS "INSTRUCOES PARA EXECUCAO",DO DER-RJ,EXCLUSIVE ESCAVACAO,CARGA E TRANSPORTE DE MATERIAIS</v>
      </c>
      <c r="C8432" s="519" t="s">
        <v>37239</v>
      </c>
      <c r="D8432" s="519" t="s">
        <v>37240</v>
      </c>
      <c r="I8432" s="519" t="s">
        <v>22</v>
      </c>
      <c r="J8432" s="650">
        <v>3.31</v>
      </c>
    </row>
    <row r="8433" spans="1:10">
      <c r="A8433" s="519" t="s">
        <v>8663</v>
      </c>
      <c r="B8433" s="519" t="str">
        <f t="shared" si="131"/>
        <v>REGULARIZACAO DE PAVIMENTACAO COM APROVEITAMENTO DO PAVIMENTO EXISTENTE,COM CAMADA DE CONCRETO BETUMINOSO,DE ACORDO COMAS "INSTRUCOES PARA EXECUCAO",DO DER-RJ</v>
      </c>
      <c r="C8433" s="519" t="s">
        <v>37241</v>
      </c>
      <c r="D8433" s="519" t="s">
        <v>37242</v>
      </c>
      <c r="E8433" s="519" t="s">
        <v>37243</v>
      </c>
      <c r="I8433" s="519" t="s">
        <v>22</v>
      </c>
      <c r="J8433" s="650">
        <v>1180.33</v>
      </c>
    </row>
    <row r="8434" spans="1:10">
      <c r="A8434" s="519" t="s">
        <v>8664</v>
      </c>
      <c r="B8434" s="519" t="str">
        <f t="shared" si="131"/>
        <v>REGULARIZACAO DE PAVIMENTACAO COM APROVEITAMENTO DO PAVIMENTO EXISTENTE,COM CAMADA DE CONCRETO BETUMINOSO,DE ACORDO COMAS "INSTRUCOES PARA EXECUCAO",DO DER-RJ</v>
      </c>
      <c r="C8434" s="519" t="s">
        <v>37241</v>
      </c>
      <c r="D8434" s="519" t="s">
        <v>37242</v>
      </c>
      <c r="E8434" s="519" t="s">
        <v>37243</v>
      </c>
      <c r="I8434" s="519" t="s">
        <v>22</v>
      </c>
      <c r="J8434" s="650">
        <v>1171.97</v>
      </c>
    </row>
    <row r="8435" spans="1:10">
      <c r="A8435" s="519" t="s">
        <v>8665</v>
      </c>
      <c r="B8435" s="519" t="str">
        <f t="shared" si="131"/>
        <v>ESPALHAMENTO MANUAL DE CONCRETO ASFALTICO EM CAMADAS (SOMENTE MAO DE OBRA),CONSIDERADO NESTE ITEM: A)CONCRETO ASFALTICOJUNTO AO LOCAL DE APLICACAO; B)BASE JA PREPARADA; C)EXCLUIDO O FORNECIMENTO DO CONCRETO</v>
      </c>
      <c r="C8435" s="519" t="s">
        <v>37244</v>
      </c>
      <c r="D8435" s="519" t="s">
        <v>37245</v>
      </c>
      <c r="E8435" s="519" t="s">
        <v>37246</v>
      </c>
      <c r="F8435" s="519" t="s">
        <v>37247</v>
      </c>
      <c r="I8435" s="519" t="s">
        <v>606</v>
      </c>
      <c r="J8435" s="650">
        <v>43.14</v>
      </c>
    </row>
    <row r="8436" spans="1:10">
      <c r="A8436" s="519" t="s">
        <v>8666</v>
      </c>
      <c r="B8436" s="519" t="str">
        <f t="shared" si="131"/>
        <v>ESPALHAMENTO MANUAL DE CONCRETO ASFALTICO EM CAMADAS (SOMENTE MAO DE OBRA),CONSIDERADO NESTE ITEM: A)CONCRETO ASFALTICOJUNTO AO LOCAL DE APLICACAO; B)BASE JA PREPARADA; C)EXCLUIDO O FORNECIMENTO DO CONCRETO</v>
      </c>
      <c r="C8436" s="519" t="s">
        <v>37244</v>
      </c>
      <c r="D8436" s="519" t="s">
        <v>37245</v>
      </c>
      <c r="E8436" s="519" t="s">
        <v>37246</v>
      </c>
      <c r="F8436" s="519" t="s">
        <v>37247</v>
      </c>
      <c r="I8436" s="519" t="s">
        <v>606</v>
      </c>
      <c r="J8436" s="650">
        <v>37.380000000000003</v>
      </c>
    </row>
    <row r="8437" spans="1:10">
      <c r="A8437" s="653" t="s">
        <v>8667</v>
      </c>
      <c r="B8437" s="519" t="str">
        <f t="shared" si="131"/>
        <v>IMPRIMACAO DE BASE DE PAVIMENTACAO,DE ACORDO COM AS "INSTRUCOES PARA EXECUCAO",DO DER-RJ</v>
      </c>
      <c r="C8437" s="519" t="s">
        <v>37248</v>
      </c>
      <c r="D8437" s="519" t="s">
        <v>37249</v>
      </c>
      <c r="I8437" s="519" t="s">
        <v>13</v>
      </c>
      <c r="J8437" s="650">
        <v>11.07</v>
      </c>
    </row>
    <row r="8438" spans="1:10">
      <c r="A8438" s="519" t="s">
        <v>8668</v>
      </c>
      <c r="B8438" s="519" t="str">
        <f t="shared" si="131"/>
        <v>IMPRIMACAO DE BASE DE PAVIMENTACAO,DE ACORDO COM AS "INSTRUCOES PARA EXECUCAO",DO DER-RJ</v>
      </c>
      <c r="C8438" s="519" t="s">
        <v>37248</v>
      </c>
      <c r="D8438" s="519" t="s">
        <v>37249</v>
      </c>
      <c r="I8438" s="519" t="s">
        <v>13</v>
      </c>
      <c r="J8438" s="650">
        <v>11.05</v>
      </c>
    </row>
    <row r="8439" spans="1:10">
      <c r="A8439" s="519" t="s">
        <v>8669</v>
      </c>
      <c r="B8439" s="519" t="str">
        <f t="shared" si="131"/>
        <v>PINTURA DE LIGACAO,DE ACORDO COM AS "INSTRUCOES PARA EXECUCAO",DO DER-RJ</v>
      </c>
      <c r="C8439" s="519" t="s">
        <v>37250</v>
      </c>
      <c r="D8439" s="519" t="s">
        <v>37251</v>
      </c>
      <c r="I8439" s="519" t="s">
        <v>13</v>
      </c>
      <c r="J8439" s="650">
        <v>2.4900000000000002</v>
      </c>
    </row>
    <row r="8440" spans="1:10">
      <c r="A8440" s="519" t="s">
        <v>8670</v>
      </c>
      <c r="B8440" s="519" t="str">
        <f t="shared" si="131"/>
        <v>PINTURA DE LIGACAO,DE ACORDO COM AS "INSTRUCOES PARA EXECUCAO",DO DER-RJ</v>
      </c>
      <c r="C8440" s="519" t="s">
        <v>37250</v>
      </c>
      <c r="D8440" s="519" t="s">
        <v>37251</v>
      </c>
      <c r="I8440" s="519" t="s">
        <v>13</v>
      </c>
      <c r="J8440" s="650">
        <v>2.48</v>
      </c>
    </row>
    <row r="8441" spans="1:10">
      <c r="A8441" s="519" t="s">
        <v>8671</v>
      </c>
      <c r="B8441" s="519" t="str">
        <f t="shared" si="131"/>
        <v>PINTURA DE LIGACAO COM ADICAO DE POLIMERO,DE ACORDO COM AS "INSTRUCOES PARA EXECUCAO" DO DER-RJ</v>
      </c>
      <c r="C8441" s="519" t="s">
        <v>37252</v>
      </c>
      <c r="D8441" s="519" t="s">
        <v>37253</v>
      </c>
      <c r="I8441" s="519" t="s">
        <v>13</v>
      </c>
      <c r="J8441" s="650">
        <v>2.5099999999999998</v>
      </c>
    </row>
    <row r="8442" spans="1:10">
      <c r="A8442" s="519" t="s">
        <v>8672</v>
      </c>
      <c r="B8442" s="519" t="str">
        <f t="shared" si="131"/>
        <v>PINTURA DE LIGACAO COM ADICAO DE POLIMERO,DE ACORDO COM AS "INSTRUCOES PARA EXECUCAO" DO DER-RJ</v>
      </c>
      <c r="C8442" s="519" t="s">
        <v>37252</v>
      </c>
      <c r="D8442" s="519" t="s">
        <v>37253</v>
      </c>
      <c r="I8442" s="519" t="s">
        <v>13</v>
      </c>
      <c r="J8442" s="650">
        <v>2.5</v>
      </c>
    </row>
    <row r="8443" spans="1:10">
      <c r="A8443" s="519" t="s">
        <v>8673</v>
      </c>
      <c r="B8443" s="519" t="str">
        <f t="shared" si="131"/>
        <v>MEIO-FIO RETO DE CONCRETO SIMPLES FCK=15MPA,MOLDADO NO LOCAL,TIPO DER-RJ,MEDINDO 0,15M NA BASE E COM ALTURA DE 0,45M,REJUNTAMENTO COM ARGAMASSA DE CIMENTO E AREIA,NO TRACO 1:3,5,COM FORNECIMENTO DE TODOS OS MATERIAIS,ESCAVACAO E REATERRO</v>
      </c>
      <c r="C8443" s="519" t="s">
        <v>37254</v>
      </c>
      <c r="D8443" s="519" t="s">
        <v>37255</v>
      </c>
      <c r="E8443" s="519" t="s">
        <v>37256</v>
      </c>
      <c r="F8443" s="519" t="s">
        <v>37257</v>
      </c>
      <c r="I8443" s="519" t="s">
        <v>36</v>
      </c>
      <c r="J8443" s="650">
        <v>107.17</v>
      </c>
    </row>
    <row r="8444" spans="1:10">
      <c r="A8444" s="519" t="s">
        <v>8674</v>
      </c>
      <c r="B8444" s="519" t="str">
        <f t="shared" si="131"/>
        <v>MEIO-FIO RETO DE CONCRETO SIMPLES FCK=15MPA,MOLDADO NO LOCAL,TIPO DER-RJ,MEDINDO 0,15M NA BASE E COM ALTURA DE 0,45M,REJUNTAMENTO COM ARGAMASSA DE CIMENTO E AREIA,NO TRACO 1:3,5,COM FORNECIMENTO DE TODOS OS MATERIAIS,ESCAVACAO E REATERRO</v>
      </c>
      <c r="C8444" s="519" t="s">
        <v>37254</v>
      </c>
      <c r="D8444" s="519" t="s">
        <v>37255</v>
      </c>
      <c r="E8444" s="519" t="s">
        <v>37256</v>
      </c>
      <c r="F8444" s="519" t="s">
        <v>37257</v>
      </c>
      <c r="I8444" s="519" t="s">
        <v>36</v>
      </c>
      <c r="J8444" s="650">
        <v>99.29</v>
      </c>
    </row>
    <row r="8445" spans="1:10">
      <c r="A8445" s="519" t="s">
        <v>8675</v>
      </c>
      <c r="B8445" s="519" t="str">
        <f t="shared" si="131"/>
        <v>MEIO-FIO CURVO DE CONCRETO SIMPLES FCK=15MPA,MOLDADO NO LOCAL,TIPO DER-RJ,MEDINDO 0,15M NA BASE E COM ALTURA DE 0,45M,REJUNTAMENTO COM ARGAMASSA DE CIMENTO E AREIA,NO TRACO 1:3,5,COM FORNECIMENTO DE TODOS OS MATERIAIS,ESCAVACAO E REATERRO</v>
      </c>
      <c r="C8445" s="519" t="s">
        <v>37258</v>
      </c>
      <c r="D8445" s="519" t="s">
        <v>37259</v>
      </c>
      <c r="E8445" s="519" t="s">
        <v>37260</v>
      </c>
      <c r="F8445" s="519" t="s">
        <v>37261</v>
      </c>
      <c r="I8445" s="519" t="s">
        <v>36</v>
      </c>
      <c r="J8445" s="650">
        <v>117.89</v>
      </c>
    </row>
    <row r="8446" spans="1:10">
      <c r="A8446" s="519" t="s">
        <v>8676</v>
      </c>
      <c r="B8446" s="519" t="str">
        <f t="shared" si="131"/>
        <v>MEIO-FIO CURVO DE CONCRETO SIMPLES FCK=15MPA,MOLDADO NO LOCAL,TIPO DER-RJ,MEDINDO 0,15M NA BASE E COM ALTURA DE 0,45M,REJUNTAMENTO COM ARGAMASSA DE CIMENTO E AREIA,NO TRACO 1:3,5,COM FORNECIMENTO DE TODOS OS MATERIAIS,ESCAVACAO E REATERRO</v>
      </c>
      <c r="C8446" s="519" t="s">
        <v>37258</v>
      </c>
      <c r="D8446" s="519" t="s">
        <v>37259</v>
      </c>
      <c r="E8446" s="519" t="s">
        <v>37260</v>
      </c>
      <c r="F8446" s="519" t="s">
        <v>37261</v>
      </c>
      <c r="I8446" s="519" t="s">
        <v>36</v>
      </c>
      <c r="J8446" s="650">
        <v>109.22</v>
      </c>
    </row>
    <row r="8447" spans="1:10">
      <c r="A8447" s="519" t="s">
        <v>8677</v>
      </c>
      <c r="B8447" s="519" t="str">
        <f t="shared" si="131"/>
        <v>MEIO-FIO RETO DE CONCRETO SIMPLES FCK=15MPA,PRE-MOLDADO,TIPO DER-RJ,MEDINDO 0,15M NA BASE E COM ALTURA DE 0,45M,REJUNTAMENTO COM ARGAMASSA DE CIMENTO E AREIA,NO TRACO 1:3,5,COM FORNECIMENTO DE TODOS OS MATERIAIS,ESCAVACAO E REATERRO</v>
      </c>
      <c r="C8447" s="519" t="s">
        <v>37262</v>
      </c>
      <c r="D8447" s="519" t="s">
        <v>37263</v>
      </c>
      <c r="E8447" s="519" t="s">
        <v>37264</v>
      </c>
      <c r="F8447" s="519" t="s">
        <v>37265</v>
      </c>
      <c r="I8447" s="519" t="s">
        <v>36</v>
      </c>
      <c r="J8447" s="650">
        <v>102.08</v>
      </c>
    </row>
    <row r="8448" spans="1:10">
      <c r="A8448" s="519" t="s">
        <v>8678</v>
      </c>
      <c r="B8448" s="519" t="str">
        <f t="shared" si="131"/>
        <v>MEIO-FIO RETO DE CONCRETO SIMPLES FCK=15MPA,PRE-MOLDADO,TIPO DER-RJ,MEDINDO 0,15M NA BASE E COM ALTURA DE 0,45M,REJUNTAMENTO COM ARGAMASSA DE CIMENTO E AREIA,NO TRACO 1:3,5,COM FORNECIMENTO DE TODOS OS MATERIAIS,ESCAVACAO E REATERRO</v>
      </c>
      <c r="C8448" s="519" t="s">
        <v>37262</v>
      </c>
      <c r="D8448" s="519" t="s">
        <v>37263</v>
      </c>
      <c r="E8448" s="519" t="s">
        <v>37264</v>
      </c>
      <c r="F8448" s="519" t="s">
        <v>37265</v>
      </c>
      <c r="I8448" s="519" t="s">
        <v>36</v>
      </c>
      <c r="J8448" s="650">
        <v>92.6</v>
      </c>
    </row>
    <row r="8449" spans="1:10">
      <c r="A8449" s="519" t="s">
        <v>8679</v>
      </c>
      <c r="B8449" s="519" t="str">
        <f t="shared" si="131"/>
        <v>MEIO-FIO RETO DE CONCRETO SIMPLES FCK=15MPA,MOLDADO NO LOCAL,TIPO DER-RJ,MEDINDO 0,15M NA BASE E COM ALTURA DE 0,30M,REJUNTAMENTO COM ARGAMASSA DE CIMENTO E AREIA,NO TRACO 1:3,5,COM FORNECIMENTO DE TODOS OS MATERIAIS,ESCAVACAO E REATERRO</v>
      </c>
      <c r="C8449" s="519" t="s">
        <v>37254</v>
      </c>
      <c r="D8449" s="519" t="s">
        <v>37266</v>
      </c>
      <c r="E8449" s="519" t="s">
        <v>37256</v>
      </c>
      <c r="F8449" s="519" t="s">
        <v>37257</v>
      </c>
      <c r="I8449" s="519" t="s">
        <v>36</v>
      </c>
      <c r="J8449" s="650">
        <v>73.12</v>
      </c>
    </row>
    <row r="8450" spans="1:10">
      <c r="A8450" s="519" t="s">
        <v>8680</v>
      </c>
      <c r="B8450" s="519" t="str">
        <f t="shared" si="131"/>
        <v>MEIO-FIO RETO DE CONCRETO SIMPLES FCK=15MPA,MOLDADO NO LOCAL,TIPO DER-RJ,MEDINDO 0,15M NA BASE E COM ALTURA DE 0,30M,REJUNTAMENTO COM ARGAMASSA DE CIMENTO E AREIA,NO TRACO 1:3,5,COM FORNECIMENTO DE TODOS OS MATERIAIS,ESCAVACAO E REATERRO</v>
      </c>
      <c r="C8450" s="519" t="s">
        <v>37254</v>
      </c>
      <c r="D8450" s="519" t="s">
        <v>37266</v>
      </c>
      <c r="E8450" s="519" t="s">
        <v>37256</v>
      </c>
      <c r="F8450" s="519" t="s">
        <v>37257</v>
      </c>
      <c r="I8450" s="519" t="s">
        <v>36</v>
      </c>
      <c r="J8450" s="650">
        <v>67.709999999999994</v>
      </c>
    </row>
    <row r="8451" spans="1:10">
      <c r="A8451" s="519" t="s">
        <v>8681</v>
      </c>
      <c r="B8451" s="519" t="str">
        <f t="shared" si="131"/>
        <v>MEIO-FIO CURVO DE CONCRETO SIMPLES FCK=15MPA,MOLDADO NO LOCAL,TIPO DER-RJ,MEDINDO 0,15M NA BASE E COM ALTURA DE 0,30M,REJUNTAMENTO COM ARGAMASSA DE CIMENTO E AREIA,NO TRACO 1:3,5,COM FORNECIMENTO DE TODOS OS MATERIAIS,ESCAVACAO E REATERRO</v>
      </c>
      <c r="C8451" s="519" t="s">
        <v>37258</v>
      </c>
      <c r="D8451" s="519" t="s">
        <v>37267</v>
      </c>
      <c r="E8451" s="519" t="s">
        <v>37260</v>
      </c>
      <c r="F8451" s="519" t="s">
        <v>37261</v>
      </c>
      <c r="I8451" s="519" t="s">
        <v>36</v>
      </c>
      <c r="J8451" s="650">
        <v>80.430000000000007</v>
      </c>
    </row>
    <row r="8452" spans="1:10">
      <c r="A8452" s="519" t="s">
        <v>8682</v>
      </c>
      <c r="B8452" s="519" t="str">
        <f t="shared" si="131"/>
        <v>MEIO-FIO CURVO DE CONCRETO SIMPLES FCK=15MPA,MOLDADO NO LOCAL,TIPO DER-RJ,MEDINDO 0,15M NA BASE E COM ALTURA DE 0,30M,REJUNTAMENTO COM ARGAMASSA DE CIMENTO E AREIA,NO TRACO 1:3,5,COM FORNECIMENTO DE TODOS OS MATERIAIS,ESCAVACAO E REATERRO</v>
      </c>
      <c r="C8452" s="519" t="s">
        <v>37258</v>
      </c>
      <c r="D8452" s="519" t="s">
        <v>37267</v>
      </c>
      <c r="E8452" s="519" t="s">
        <v>37260</v>
      </c>
      <c r="F8452" s="519" t="s">
        <v>37261</v>
      </c>
      <c r="I8452" s="519" t="s">
        <v>36</v>
      </c>
      <c r="J8452" s="650">
        <v>74.48</v>
      </c>
    </row>
    <row r="8453" spans="1:10">
      <c r="A8453" s="519" t="s">
        <v>8683</v>
      </c>
      <c r="B8453" s="519" t="str">
        <f t="shared" si="131"/>
        <v>MEIO-FIO RETO DE CONCRETO SIMPLES FCK=15MPA,PRE-MOLDADO,TIPO DER-RJ,MEDINDO 0,15M NA BASE E COM ALTURA DE 0,30M,REJUNTAMENTO COM ARGAMASSA DE CIMENTO E AREIA NO TRACO 1:3,5,COM FORNECIMENTO DE TODOS OS MATERIAIS,ESCAVACAO E REATERRO</v>
      </c>
      <c r="C8453" s="519" t="s">
        <v>37262</v>
      </c>
      <c r="D8453" s="519" t="s">
        <v>37268</v>
      </c>
      <c r="E8453" s="519" t="s">
        <v>37269</v>
      </c>
      <c r="F8453" s="519" t="s">
        <v>37265</v>
      </c>
      <c r="I8453" s="519" t="s">
        <v>36</v>
      </c>
      <c r="J8453" s="650">
        <v>69.38</v>
      </c>
    </row>
    <row r="8454" spans="1:10">
      <c r="A8454" s="519" t="s">
        <v>8684</v>
      </c>
      <c r="B8454" s="519" t="str">
        <f t="shared" si="131"/>
        <v>MEIO-FIO RETO DE CONCRETO SIMPLES FCK=15MPA,PRE-MOLDADO,TIPO DER-RJ,MEDINDO 0,15M NA BASE E COM ALTURA DE 0,30M,REJUNTAMENTO COM ARGAMASSA DE CIMENTO E AREIA NO TRACO 1:3,5,COM FORNECIMENTO DE TODOS OS MATERIAIS,ESCAVACAO E REATERRO</v>
      </c>
      <c r="C8454" s="519" t="s">
        <v>37262</v>
      </c>
      <c r="D8454" s="519" t="s">
        <v>37268</v>
      </c>
      <c r="E8454" s="519" t="s">
        <v>37269</v>
      </c>
      <c r="F8454" s="519" t="s">
        <v>37265</v>
      </c>
      <c r="I8454" s="519" t="s">
        <v>36</v>
      </c>
      <c r="J8454" s="650">
        <v>62.95</v>
      </c>
    </row>
    <row r="8455" spans="1:10">
      <c r="A8455" s="519" t="s">
        <v>8685</v>
      </c>
      <c r="B8455" s="519" t="str">
        <f t="shared" si="131"/>
        <v>SARJETA E MEIO FIO CONJUGADO CURVO,DE CONCRETO SIMPLES FCK=15MPA,MOLDADO NO LOCAL,TIPO DER-RJ,MEDINDO 0,65M DE BASE E COM ALTURA DE 0,30M,REJUNTAMENTO DE ARGAMASSA DE CIMENTO E AREIA,NO TRACO 1:3,5,COM FORNECIMENTO DE TODOS OS MATERIAIS</v>
      </c>
      <c r="C8455" s="519" t="s">
        <v>37270</v>
      </c>
      <c r="D8455" s="519" t="s">
        <v>37271</v>
      </c>
      <c r="E8455" s="519" t="s">
        <v>37272</v>
      </c>
      <c r="F8455" s="519" t="s">
        <v>37273</v>
      </c>
      <c r="I8455" s="519" t="s">
        <v>36</v>
      </c>
      <c r="J8455" s="650">
        <v>145.83000000000001</v>
      </c>
    </row>
    <row r="8456" spans="1:10">
      <c r="A8456" s="519" t="s">
        <v>8686</v>
      </c>
      <c r="B8456" s="519" t="str">
        <f t="shared" ref="B8456:B8519" si="132">C8456&amp;D8456&amp;E8456&amp;F8456&amp;G8456&amp;H8456</f>
        <v>SARJETA E MEIO FIO CONJUGADO CURVO,DE CONCRETO SIMPLES FCK=15MPA,MOLDADO NO LOCAL,TIPO DER-RJ,MEDINDO 0,65M DE BASE E COM ALTURA DE 0,30M,REJUNTAMENTO DE ARGAMASSA DE CIMENTO E AREIA,NO TRACO 1:3,5,COM FORNECIMENTO DE TODOS OS MATERIAIS</v>
      </c>
      <c r="C8456" s="519" t="s">
        <v>37270</v>
      </c>
      <c r="D8456" s="519" t="s">
        <v>37271</v>
      </c>
      <c r="E8456" s="519" t="s">
        <v>37272</v>
      </c>
      <c r="F8456" s="519" t="s">
        <v>37273</v>
      </c>
      <c r="I8456" s="519" t="s">
        <v>36</v>
      </c>
      <c r="J8456" s="650">
        <v>136.16999999999999</v>
      </c>
    </row>
    <row r="8457" spans="1:10">
      <c r="A8457" s="519" t="s">
        <v>8687</v>
      </c>
      <c r="B8457" s="519" t="str">
        <f t="shared" si="132"/>
        <v>SARJETA E MEIO-FIO CONJUGADO RETO,DE CONCRETO SIMPLES FCK=15MPA,MOLDADO NO LOCAL,TIPO DER-RJ,MEDINDO 0,65M DE BASE E COM ALTURA DE 0,30M,REJUNTAMENTO DE ARGAMASSA DE CIMENTO E AREIA,NO TRACO 1:3,5,COM FORNECIMENTO DE TODOS OS MATERIAIS</v>
      </c>
      <c r="C8457" s="519" t="s">
        <v>37274</v>
      </c>
      <c r="D8457" s="519" t="s">
        <v>37275</v>
      </c>
      <c r="E8457" s="519" t="s">
        <v>37276</v>
      </c>
      <c r="F8457" s="519" t="s">
        <v>37277</v>
      </c>
      <c r="I8457" s="519" t="s">
        <v>36</v>
      </c>
      <c r="J8457" s="650">
        <v>132.47</v>
      </c>
    </row>
    <row r="8458" spans="1:10">
      <c r="A8458" s="519" t="s">
        <v>8688</v>
      </c>
      <c r="B8458" s="519" t="str">
        <f t="shared" si="132"/>
        <v>SARJETA E MEIO-FIO CONJUGADO RETO,DE CONCRETO SIMPLES FCK=15MPA,MOLDADO NO LOCAL,TIPO DER-RJ,MEDINDO 0,65M DE BASE E COM ALTURA DE 0,30M,REJUNTAMENTO DE ARGAMASSA DE CIMENTO E AREIA,NO TRACO 1:3,5,COM FORNECIMENTO DE TODOS OS MATERIAIS</v>
      </c>
      <c r="C8458" s="519" t="s">
        <v>37274</v>
      </c>
      <c r="D8458" s="519" t="s">
        <v>37275</v>
      </c>
      <c r="E8458" s="519" t="s">
        <v>37276</v>
      </c>
      <c r="F8458" s="519" t="s">
        <v>37277</v>
      </c>
      <c r="I8458" s="519" t="s">
        <v>36</v>
      </c>
      <c r="J8458" s="650">
        <v>123.69</v>
      </c>
    </row>
    <row r="8459" spans="1:10">
      <c r="A8459" s="519" t="s">
        <v>8689</v>
      </c>
      <c r="B8459" s="519" t="str">
        <f t="shared" si="132"/>
        <v>SARJETA E MEIO-FIO CONJUGADO RETO,DE CONCRETO SIMPLES FCK=15MPA,PRE-MOLDADO,TIPO DER-RJ,MEDINDO 0,65M DE BASE E COM ALTURA DE 0,30M,REJUNTAMENTO DE ARGAMASSA DE CIMENTO E AREIA,NOTRACO 1:3,5,COM FORNECIMENTO DE TODOS OS MATERIAIS</v>
      </c>
      <c r="C8459" s="519" t="s">
        <v>37274</v>
      </c>
      <c r="D8459" s="519" t="s">
        <v>37278</v>
      </c>
      <c r="E8459" s="519" t="s">
        <v>37279</v>
      </c>
      <c r="F8459" s="519" t="s">
        <v>37280</v>
      </c>
      <c r="I8459" s="519" t="s">
        <v>36</v>
      </c>
      <c r="J8459" s="650">
        <v>127.92</v>
      </c>
    </row>
    <row r="8460" spans="1:10">
      <c r="A8460" s="519" t="s">
        <v>8690</v>
      </c>
      <c r="B8460" s="519" t="str">
        <f t="shared" si="132"/>
        <v>SARJETA E MEIO-FIO CONJUGADO RETO,DE CONCRETO SIMPLES FCK=15MPA,PRE-MOLDADO,TIPO DER-RJ,MEDINDO 0,65M DE BASE E COM ALTURA DE 0,30M,REJUNTAMENTO DE ARGAMASSA DE CIMENTO E AREIA,NOTRACO 1:3,5,COM FORNECIMENTO DE TODOS OS MATERIAIS</v>
      </c>
      <c r="C8460" s="519" t="s">
        <v>37274</v>
      </c>
      <c r="D8460" s="519" t="s">
        <v>37278</v>
      </c>
      <c r="E8460" s="519" t="s">
        <v>37279</v>
      </c>
      <c r="F8460" s="519" t="s">
        <v>37280</v>
      </c>
      <c r="I8460" s="519" t="s">
        <v>36</v>
      </c>
      <c r="J8460" s="650">
        <v>118.4</v>
      </c>
    </row>
    <row r="8461" spans="1:10">
      <c r="A8461" s="519" t="s">
        <v>8691</v>
      </c>
      <c r="B8461" s="519" t="str">
        <f t="shared" si="132"/>
        <v>SARJETA E MEIO-FIO CONJUGADO CURVO,DE CONCRETO SIMPLES FCK=15MPA,PRE-MOLDADO,TIPO DER-RJ,MEDINDO 0,65M DE BASE E COM ALTURA DE 0,30M,REJUNTAMENTO DE ARGAMASSA DE CIMENTO E AREIA,NO TRACO 1:3,5,COM FORNECIMENTO DE TODOS OS MATERIAIS</v>
      </c>
      <c r="C8461" s="519" t="s">
        <v>37281</v>
      </c>
      <c r="D8461" s="519" t="s">
        <v>37282</v>
      </c>
      <c r="E8461" s="519" t="s">
        <v>37283</v>
      </c>
      <c r="F8461" s="519" t="s">
        <v>37284</v>
      </c>
      <c r="I8461" s="519" t="s">
        <v>36</v>
      </c>
      <c r="J8461" s="650">
        <v>140.71</v>
      </c>
    </row>
    <row r="8462" spans="1:10">
      <c r="A8462" s="519" t="s">
        <v>8692</v>
      </c>
      <c r="B8462" s="519" t="str">
        <f t="shared" si="132"/>
        <v>SARJETA E MEIO-FIO CONJUGADO CURVO,DE CONCRETO SIMPLES FCK=15MPA,PRE-MOLDADO,TIPO DER-RJ,MEDINDO 0,65M DE BASE E COM ALTURA DE 0,30M,REJUNTAMENTO DE ARGAMASSA DE CIMENTO E AREIA,NO TRACO 1:3,5,COM FORNECIMENTO DE TODOS OS MATERIAIS</v>
      </c>
      <c r="C8462" s="519" t="s">
        <v>37281</v>
      </c>
      <c r="D8462" s="519" t="s">
        <v>37282</v>
      </c>
      <c r="E8462" s="519" t="s">
        <v>37283</v>
      </c>
      <c r="F8462" s="519" t="s">
        <v>37284</v>
      </c>
      <c r="I8462" s="519" t="s">
        <v>36</v>
      </c>
      <c r="J8462" s="650">
        <v>130.24</v>
      </c>
    </row>
    <row r="8463" spans="1:10">
      <c r="A8463" s="519" t="s">
        <v>8693</v>
      </c>
      <c r="B8463" s="519" t="str">
        <f t="shared" si="132"/>
        <v>SARJETA E MEIO-FIO CONJUGADO CURVO,DE CONCRETO SIMPLES FCK=35MPA,MOLDADO NO LOCAL,TIPO DER-RJ,MEDINDO 0,65M DE BASE E COM ALTURA DE 0,30M,REJUNTAMENTO DE ARGAMASSA DE CIMENTO E AREIA,NO TRACO 1:3,5,COM FORNECIMENTO DE TODOS OS MATERIAIS</v>
      </c>
      <c r="C8463" s="519" t="s">
        <v>37281</v>
      </c>
      <c r="D8463" s="519" t="s">
        <v>37285</v>
      </c>
      <c r="E8463" s="519" t="s">
        <v>37272</v>
      </c>
      <c r="F8463" s="519" t="s">
        <v>37273</v>
      </c>
      <c r="I8463" s="519" t="s">
        <v>36</v>
      </c>
      <c r="J8463" s="650">
        <v>164.18</v>
      </c>
    </row>
    <row r="8464" spans="1:10">
      <c r="A8464" s="519" t="s">
        <v>8694</v>
      </c>
      <c r="B8464" s="519" t="str">
        <f t="shared" si="132"/>
        <v>SARJETA E MEIO-FIO CONJUGADO CURVO,DE CONCRETO SIMPLES FCK=35MPA,MOLDADO NO LOCAL,TIPO DER-RJ,MEDINDO 0,65M DE BASE E COM ALTURA DE 0,30M,REJUNTAMENTO DE ARGAMASSA DE CIMENTO E AREIA,NO TRACO 1:3,5,COM FORNECIMENTO DE TODOS OS MATERIAIS</v>
      </c>
      <c r="C8464" s="519" t="s">
        <v>37281</v>
      </c>
      <c r="D8464" s="519" t="s">
        <v>37285</v>
      </c>
      <c r="E8464" s="519" t="s">
        <v>37272</v>
      </c>
      <c r="F8464" s="519" t="s">
        <v>37273</v>
      </c>
      <c r="I8464" s="519" t="s">
        <v>36</v>
      </c>
      <c r="J8464" s="650">
        <v>154.52000000000001</v>
      </c>
    </row>
    <row r="8465" spans="1:10">
      <c r="A8465" s="519" t="s">
        <v>8695</v>
      </c>
      <c r="B8465" s="519" t="str">
        <f t="shared" si="132"/>
        <v>SARJETA E MEIO-FIO CONJUGADO RETO,DE CONCRETO SIMPLES FCK=35MPA,MOLDADO NO LOCAL,TIPO DER-RJ,MEDINDO 0,65M DE BASE E COM ALTURA DE 0,30M,REJUNTAMENTO DE ARGAMASSA DE CIMENTO E AREIA,NO TRACO 1:3,5,COM FORNECIMENTO DE TODOS OS MATERIAIS</v>
      </c>
      <c r="C8465" s="519" t="s">
        <v>37286</v>
      </c>
      <c r="D8465" s="519" t="s">
        <v>37275</v>
      </c>
      <c r="E8465" s="519" t="s">
        <v>37276</v>
      </c>
      <c r="F8465" s="519" t="s">
        <v>37277</v>
      </c>
      <c r="I8465" s="519" t="s">
        <v>36</v>
      </c>
      <c r="J8465" s="650">
        <v>149.26</v>
      </c>
    </row>
    <row r="8466" spans="1:10">
      <c r="A8466" s="519" t="s">
        <v>8696</v>
      </c>
      <c r="B8466" s="519" t="str">
        <f t="shared" si="132"/>
        <v>SARJETA E MEIO-FIO CONJUGADO RETO,DE CONCRETO SIMPLES FCK=35MPA,MOLDADO NO LOCAL,TIPO DER-RJ,MEDINDO 0,65M DE BASE E COM ALTURA DE 0,30M,REJUNTAMENTO DE ARGAMASSA DE CIMENTO E AREIA,NO TRACO 1:3,5,COM FORNECIMENTO DE TODOS OS MATERIAIS</v>
      </c>
      <c r="C8466" s="519" t="s">
        <v>37286</v>
      </c>
      <c r="D8466" s="519" t="s">
        <v>37275</v>
      </c>
      <c r="E8466" s="519" t="s">
        <v>37276</v>
      </c>
      <c r="F8466" s="519" t="s">
        <v>37277</v>
      </c>
      <c r="I8466" s="519" t="s">
        <v>36</v>
      </c>
      <c r="J8466" s="650">
        <v>140.47</v>
      </c>
    </row>
    <row r="8467" spans="1:10">
      <c r="A8467" s="519" t="s">
        <v>8697</v>
      </c>
      <c r="B8467" s="519" t="str">
        <f t="shared" si="132"/>
        <v>SARJETA E MEIO-FIO CONJUGADO RETO,DE CONCRETO SIMPLES FCK=35MPA,PRE-MOLDADO,TIPO DER-RJ,MEDINDO 0,65M DE BASE E COM ALTURA DE 0,30M,REJUNTAMENTO DE ARGAMASSA DE CIMENTO E AREIA,NOTRACO 1:3,5,COM FORNECIMENTO DE TODOS OS MATERIAIS</v>
      </c>
      <c r="C8467" s="519" t="s">
        <v>37286</v>
      </c>
      <c r="D8467" s="519" t="s">
        <v>37278</v>
      </c>
      <c r="E8467" s="519" t="s">
        <v>37279</v>
      </c>
      <c r="F8467" s="519" t="s">
        <v>37280</v>
      </c>
      <c r="I8467" s="519" t="s">
        <v>36</v>
      </c>
      <c r="J8467" s="650">
        <v>144.69999999999999</v>
      </c>
    </row>
    <row r="8468" spans="1:10">
      <c r="A8468" s="519" t="s">
        <v>8698</v>
      </c>
      <c r="B8468" s="519" t="str">
        <f t="shared" si="132"/>
        <v>SARJETA E MEIO-FIO CONJUGADO RETO,DE CONCRETO SIMPLES FCK=35MPA,PRE-MOLDADO,TIPO DER-RJ,MEDINDO 0,65M DE BASE E COM ALTURA DE 0,30M,REJUNTAMENTO DE ARGAMASSA DE CIMENTO E AREIA,NOTRACO 1:3,5,COM FORNECIMENTO DE TODOS OS MATERIAIS</v>
      </c>
      <c r="C8468" s="519" t="s">
        <v>37286</v>
      </c>
      <c r="D8468" s="519" t="s">
        <v>37278</v>
      </c>
      <c r="E8468" s="519" t="s">
        <v>37279</v>
      </c>
      <c r="F8468" s="519" t="s">
        <v>37280</v>
      </c>
      <c r="I8468" s="519" t="s">
        <v>36</v>
      </c>
      <c r="J8468" s="650">
        <v>135.19</v>
      </c>
    </row>
    <row r="8469" spans="1:10">
      <c r="A8469" s="519" t="s">
        <v>8699</v>
      </c>
      <c r="B8469" s="519" t="str">
        <f t="shared" si="132"/>
        <v>SARJETA E MEIO-FIO CONJUGADO CURVO,DE CONCRETO SIMPLES FCK=35MPA,PRE-MOLDADO,TIPO DER-RJ,MEDINDO 0,65M DE BASE E COM ALTURA DE 0,30M,REJUNTAMENTO DE ARGAMASSA DE CIMENTO E AREIA,NO TRACO 1:3,5,COM FORNECIMENTO DE TODOS OS MATERIAIS</v>
      </c>
      <c r="C8469" s="519" t="s">
        <v>37281</v>
      </c>
      <c r="D8469" s="519" t="s">
        <v>37287</v>
      </c>
      <c r="E8469" s="519" t="s">
        <v>37288</v>
      </c>
      <c r="F8469" s="519" t="s">
        <v>37289</v>
      </c>
      <c r="I8469" s="519" t="s">
        <v>36</v>
      </c>
      <c r="J8469" s="650">
        <v>159.16999999999999</v>
      </c>
    </row>
    <row r="8470" spans="1:10">
      <c r="A8470" s="519" t="s">
        <v>8700</v>
      </c>
      <c r="B8470" s="519" t="str">
        <f t="shared" si="132"/>
        <v>SARJETA E MEIO-FIO CONJUGADO CURVO,DE CONCRETO SIMPLES FCK=35MPA,PRE-MOLDADO,TIPO DER-RJ,MEDINDO 0,65M DE BASE E COM ALTURA DE 0,30M,REJUNTAMENTO DE ARGAMASSA DE CIMENTO E AREIA,NO TRACO 1:3,5,COM FORNECIMENTO DE TODOS OS MATERIAIS</v>
      </c>
      <c r="C8470" s="519" t="s">
        <v>37281</v>
      </c>
      <c r="D8470" s="519" t="s">
        <v>37287</v>
      </c>
      <c r="E8470" s="519" t="s">
        <v>37288</v>
      </c>
      <c r="F8470" s="519" t="s">
        <v>37289</v>
      </c>
      <c r="I8470" s="519" t="s">
        <v>36</v>
      </c>
      <c r="J8470" s="650">
        <v>148.71</v>
      </c>
    </row>
    <row r="8471" spans="1:10">
      <c r="A8471" s="519" t="s">
        <v>8701</v>
      </c>
      <c r="B8471" s="519" t="str">
        <f t="shared" si="132"/>
        <v>SARJETA E MEIO-FIO CONJUGADO CURVO,DE CONCRETO SIMPLES COLORIDO FCK=35MPA,MOLDADO NO LOCAL,TIPO DER-RJ,MEDINDO 0,65M DEBASE E COM ALTURA DE 0,30M,REJUNTAMENTO DE ARGAMASSA DE CIMENTO E AREIA,NO TRACO 1:3,5, COM FORNECIMENTO DE TODOS OS MATERIAIS</v>
      </c>
      <c r="C8471" s="519" t="s">
        <v>37290</v>
      </c>
      <c r="D8471" s="519" t="s">
        <v>37291</v>
      </c>
      <c r="E8471" s="519" t="s">
        <v>37292</v>
      </c>
      <c r="F8471" s="519" t="s">
        <v>37293</v>
      </c>
      <c r="G8471" s="519" t="s">
        <v>36888</v>
      </c>
      <c r="I8471" s="519" t="s">
        <v>36</v>
      </c>
      <c r="J8471" s="650">
        <v>184.43</v>
      </c>
    </row>
    <row r="8472" spans="1:10">
      <c r="A8472" s="519" t="s">
        <v>8702</v>
      </c>
      <c r="B8472" s="519" t="str">
        <f t="shared" si="132"/>
        <v>SARJETA E MEIO-FIO CONJUGADO CURVO,DE CONCRETO SIMPLES COLORIDO FCK=35MPA,MOLDADO NO LOCAL,TIPO DER-RJ,MEDINDO 0,65M DEBASE E COM ALTURA DE 0,30M,REJUNTAMENTO DE ARGAMASSA DE CIMENTO E AREIA,NO TRACO 1:3,5, COM FORNECIMENTO DE TODOS OS MATERIAIS</v>
      </c>
      <c r="C8472" s="519" t="s">
        <v>37290</v>
      </c>
      <c r="D8472" s="519" t="s">
        <v>37291</v>
      </c>
      <c r="E8472" s="519" t="s">
        <v>37292</v>
      </c>
      <c r="F8472" s="519" t="s">
        <v>37293</v>
      </c>
      <c r="G8472" s="519" t="s">
        <v>36888</v>
      </c>
      <c r="I8472" s="519" t="s">
        <v>36</v>
      </c>
      <c r="J8472" s="650">
        <v>174.77</v>
      </c>
    </row>
    <row r="8473" spans="1:10">
      <c r="A8473" s="519" t="s">
        <v>8703</v>
      </c>
      <c r="B8473" s="519" t="str">
        <f t="shared" si="132"/>
        <v>SARJETA E MEIO-FIO CONJUGADO RETO,DE CONCRETO SIMPLES COLORIDO FCK=35MPA,MOLDADO NO LOCAL,TIPO DER-RJ,MEDINDO 0,65M DEBASE E COM ALTURA DE 0,30M,REJUNTAMENTO DE ARGAMASSA DE CIMENTO E AREIA,NO TRACO 1:3,5,COM FORNECIMENTO DE TODOS OS MATERIAIS</v>
      </c>
      <c r="C8473" s="519" t="s">
        <v>37294</v>
      </c>
      <c r="D8473" s="519" t="s">
        <v>37295</v>
      </c>
      <c r="E8473" s="519" t="s">
        <v>37292</v>
      </c>
      <c r="F8473" s="519" t="s">
        <v>37296</v>
      </c>
      <c r="G8473" s="519" t="s">
        <v>37297</v>
      </c>
      <c r="I8473" s="519" t="s">
        <v>36</v>
      </c>
      <c r="J8473" s="650">
        <v>167.66</v>
      </c>
    </row>
    <row r="8474" spans="1:10">
      <c r="A8474" s="519" t="s">
        <v>8704</v>
      </c>
      <c r="B8474" s="519" t="str">
        <f t="shared" si="132"/>
        <v>SARJETA E MEIO-FIO CONJUGADO RETO,DE CONCRETO SIMPLES COLORIDO FCK=35MPA,MOLDADO NO LOCAL,TIPO DER-RJ,MEDINDO 0,65M DEBASE E COM ALTURA DE 0,30M,REJUNTAMENTO DE ARGAMASSA DE CIMENTO E AREIA,NO TRACO 1:3,5,COM FORNECIMENTO DE TODOS OS MATERIAIS</v>
      </c>
      <c r="C8474" s="519" t="s">
        <v>37294</v>
      </c>
      <c r="D8474" s="519" t="s">
        <v>37295</v>
      </c>
      <c r="E8474" s="519" t="s">
        <v>37292</v>
      </c>
      <c r="F8474" s="519" t="s">
        <v>37296</v>
      </c>
      <c r="G8474" s="519" t="s">
        <v>37297</v>
      </c>
      <c r="I8474" s="519" t="s">
        <v>36</v>
      </c>
      <c r="J8474" s="650">
        <v>158.88</v>
      </c>
    </row>
    <row r="8475" spans="1:10">
      <c r="A8475" s="519" t="s">
        <v>8705</v>
      </c>
      <c r="B8475" s="519" t="str">
        <f t="shared" si="132"/>
        <v>SARJETA E MEIO-FIO CONJUGADO RETO,DE CONCRETO SIMPLES COLORIDO FCK=35MPA,PRE-MOLDADO,TIPO DER-RJ,MEDINDO 0,65M DE BASE E COM ALTURA DE 0,30M,REJUNTAMENTO DE ARGAMASSA DE CIMENTO EAREIA,NO TRACO 1:3,5,COM FORNECIMENTO DE TODOS OS MATERIAIS</v>
      </c>
      <c r="C8475" s="519" t="s">
        <v>37294</v>
      </c>
      <c r="D8475" s="519" t="s">
        <v>37298</v>
      </c>
      <c r="E8475" s="519" t="s">
        <v>37299</v>
      </c>
      <c r="F8475" s="519" t="s">
        <v>37300</v>
      </c>
      <c r="I8475" s="519" t="s">
        <v>36</v>
      </c>
      <c r="J8475" s="650">
        <v>167.81</v>
      </c>
    </row>
    <row r="8476" spans="1:10">
      <c r="A8476" s="519" t="s">
        <v>8706</v>
      </c>
      <c r="B8476" s="519" t="str">
        <f t="shared" si="132"/>
        <v>SARJETA E MEIO-FIO CONJUGADO RETO,DE CONCRETO SIMPLES COLORIDO FCK=35MPA,PRE-MOLDADO,TIPO DER-RJ,MEDINDO 0,65M DE BASE E COM ALTURA DE 0,30M,REJUNTAMENTO DE ARGAMASSA DE CIMENTO EAREIA,NO TRACO 1:3,5,COM FORNECIMENTO DE TODOS OS MATERIAIS</v>
      </c>
      <c r="C8476" s="519" t="s">
        <v>37294</v>
      </c>
      <c r="D8476" s="519" t="s">
        <v>37298</v>
      </c>
      <c r="E8476" s="519" t="s">
        <v>37299</v>
      </c>
      <c r="F8476" s="519" t="s">
        <v>37300</v>
      </c>
      <c r="I8476" s="519" t="s">
        <v>36</v>
      </c>
      <c r="J8476" s="650">
        <v>157.66999999999999</v>
      </c>
    </row>
    <row r="8477" spans="1:10">
      <c r="A8477" s="519" t="s">
        <v>8707</v>
      </c>
      <c r="B8477" s="519" t="str">
        <f t="shared" si="132"/>
        <v>SARJETA E MEIO-FIO CONJUGADO CURVO,DE CONCRETO SIMPLES COLORIDO FCK=35MPA,PRE-MOLDADO,TIPO DER-RJ,MEDINDO 0,65M DE BASEE COM ALTURA DE 0,30M,REJUNTAMENTO DE ARGAMASSA DE CIMENTO E AREIA,NO TRACO 1:3,5,COM FORNECIMENTO DE TODOS OS MATERIAIS</v>
      </c>
      <c r="C8477" s="519" t="s">
        <v>37290</v>
      </c>
      <c r="D8477" s="519" t="s">
        <v>37301</v>
      </c>
      <c r="E8477" s="519" t="s">
        <v>37302</v>
      </c>
      <c r="F8477" s="519" t="s">
        <v>37303</v>
      </c>
      <c r="I8477" s="519" t="s">
        <v>36</v>
      </c>
      <c r="J8477" s="650">
        <v>179.42</v>
      </c>
    </row>
    <row r="8478" spans="1:10">
      <c r="A8478" s="519" t="s">
        <v>8708</v>
      </c>
      <c r="B8478" s="519" t="str">
        <f t="shared" si="132"/>
        <v>SARJETA E MEIO-FIO CONJUGADO CURVO,DE CONCRETO SIMPLES COLORIDO FCK=35MPA,PRE-MOLDADO,TIPO DER-RJ,MEDINDO 0,65M DE BASEE COM ALTURA DE 0,30M,REJUNTAMENTO DE ARGAMASSA DE CIMENTO E AREIA,NO TRACO 1:3,5,COM FORNECIMENTO DE TODOS OS MATERIAIS</v>
      </c>
      <c r="C8478" s="519" t="s">
        <v>37290</v>
      </c>
      <c r="D8478" s="519" t="s">
        <v>37301</v>
      </c>
      <c r="E8478" s="519" t="s">
        <v>37302</v>
      </c>
      <c r="F8478" s="519" t="s">
        <v>37303</v>
      </c>
      <c r="I8478" s="519" t="s">
        <v>36</v>
      </c>
      <c r="J8478" s="650">
        <v>168.95</v>
      </c>
    </row>
    <row r="8479" spans="1:10">
      <c r="A8479" s="519" t="s">
        <v>8709</v>
      </c>
      <c r="B8479" s="519" t="str">
        <f t="shared" si="132"/>
        <v>SARJETA E MEIO-FIO CONJUGADO CURVO,DE CONCRETO SIMPLES FCK =15MPA,MOLDADO NO LOCAL,TIPO DER-RJ,MEDINDO 0,45M DE BASE E0,30M DE ALTURA,REJUNTAMENTO COM ARGAMASSA DE CIMENTO E AREIA,NO TRACO 1:3,5,COM FORNECIMENTO DE TODOS OS MATERIAIS</v>
      </c>
      <c r="C8479" s="519" t="s">
        <v>37304</v>
      </c>
      <c r="D8479" s="519" t="s">
        <v>37305</v>
      </c>
      <c r="E8479" s="519" t="s">
        <v>37306</v>
      </c>
      <c r="F8479" s="519" t="s">
        <v>37277</v>
      </c>
      <c r="I8479" s="519" t="s">
        <v>36</v>
      </c>
      <c r="J8479" s="650">
        <v>115.02</v>
      </c>
    </row>
    <row r="8480" spans="1:10">
      <c r="A8480" s="519" t="s">
        <v>8710</v>
      </c>
      <c r="B8480" s="519" t="str">
        <f t="shared" si="132"/>
        <v>SARJETA E MEIO-FIO CONJUGADO CURVO,DE CONCRETO SIMPLES FCK =15MPA,MOLDADO NO LOCAL,TIPO DER-RJ,MEDINDO 0,45M DE BASE E0,30M DE ALTURA,REJUNTAMENTO COM ARGAMASSA DE CIMENTO E AREIA,NO TRACO 1:3,5,COM FORNECIMENTO DE TODOS OS MATERIAIS</v>
      </c>
      <c r="C8480" s="519" t="s">
        <v>37304</v>
      </c>
      <c r="D8480" s="519" t="s">
        <v>37305</v>
      </c>
      <c r="E8480" s="519" t="s">
        <v>37306</v>
      </c>
      <c r="F8480" s="519" t="s">
        <v>37277</v>
      </c>
      <c r="I8480" s="519" t="s">
        <v>36</v>
      </c>
      <c r="J8480" s="650">
        <v>107.21</v>
      </c>
    </row>
    <row r="8481" spans="1:10">
      <c r="A8481" s="519" t="s">
        <v>8711</v>
      </c>
      <c r="B8481" s="519" t="str">
        <f t="shared" si="132"/>
        <v>SARJETA E MEIO-FIO CONJUGADO RETO,DE CONCRETO SIMPLES FCK=15MPA,MOLDADO NO LOCAL,TIPO DER-RJ,MEDINDO 0,45M DE BASE E 0,30M DE ALTURA,REJUNTAMENTO COM ARGAMASSA DE CIMENTO E AREIA,NO TRACO 1:3,5,COM FORNECIMENTO DE TODOS OS MATERIAIS</v>
      </c>
      <c r="C8481" s="519" t="s">
        <v>37274</v>
      </c>
      <c r="D8481" s="519" t="s">
        <v>37307</v>
      </c>
      <c r="E8481" s="519" t="s">
        <v>37308</v>
      </c>
      <c r="F8481" s="519" t="s">
        <v>37284</v>
      </c>
      <c r="I8481" s="519" t="s">
        <v>36</v>
      </c>
      <c r="J8481" s="650">
        <v>104.56</v>
      </c>
    </row>
    <row r="8482" spans="1:10">
      <c r="A8482" s="519" t="s">
        <v>8712</v>
      </c>
      <c r="B8482" s="519" t="str">
        <f t="shared" si="132"/>
        <v>SARJETA E MEIO-FIO CONJUGADO RETO,DE CONCRETO SIMPLES FCK=15MPA,MOLDADO NO LOCAL,TIPO DER-RJ,MEDINDO 0,45M DE BASE E 0,30M DE ALTURA,REJUNTAMENTO COM ARGAMASSA DE CIMENTO E AREIA,NO TRACO 1:3,5,COM FORNECIMENTO DE TODOS OS MATERIAIS</v>
      </c>
      <c r="C8482" s="519" t="s">
        <v>37274</v>
      </c>
      <c r="D8482" s="519" t="s">
        <v>37307</v>
      </c>
      <c r="E8482" s="519" t="s">
        <v>37308</v>
      </c>
      <c r="F8482" s="519" t="s">
        <v>37284</v>
      </c>
      <c r="I8482" s="519" t="s">
        <v>36</v>
      </c>
      <c r="J8482" s="650">
        <v>97.46</v>
      </c>
    </row>
    <row r="8483" spans="1:10">
      <c r="A8483" s="519" t="s">
        <v>8713</v>
      </c>
      <c r="B8483" s="519" t="str">
        <f t="shared" si="132"/>
        <v>SARJETA E MEIO-FIO CONJUGADO CURVO,DE CONCRETO SIMPLES FCK=15MPA,PRE-MOLDADO,TIPO DER-RJ,MEDINDO 0,45M DE BASE E 0,30MDE ALTURA,REJUNTAMENTO COM ARGAMASSA DE CIMENTO E AREIA,NO TRACO 1:3,5,COM FORNECIMENTO DE TODOS OS MATERIAIS</v>
      </c>
      <c r="C8483" s="519" t="s">
        <v>37281</v>
      </c>
      <c r="D8483" s="519" t="s">
        <v>37309</v>
      </c>
      <c r="E8483" s="519" t="s">
        <v>37310</v>
      </c>
      <c r="F8483" s="519" t="s">
        <v>37311</v>
      </c>
      <c r="I8483" s="519" t="s">
        <v>36</v>
      </c>
      <c r="J8483" s="650">
        <v>103.3</v>
      </c>
    </row>
    <row r="8484" spans="1:10">
      <c r="A8484" s="519" t="s">
        <v>8714</v>
      </c>
      <c r="B8484" s="519" t="str">
        <f t="shared" si="132"/>
        <v>SARJETA E MEIO-FIO CONJUGADO CURVO,DE CONCRETO SIMPLES FCK=15MPA,PRE-MOLDADO,TIPO DER-RJ,MEDINDO 0,45M DE BASE E 0,30MDE ALTURA,REJUNTAMENTO COM ARGAMASSA DE CIMENTO E AREIA,NO TRACO 1:3,5,COM FORNECIMENTO DE TODOS OS MATERIAIS</v>
      </c>
      <c r="C8484" s="519" t="s">
        <v>37281</v>
      </c>
      <c r="D8484" s="519" t="s">
        <v>37309</v>
      </c>
      <c r="E8484" s="519" t="s">
        <v>37310</v>
      </c>
      <c r="F8484" s="519" t="s">
        <v>37311</v>
      </c>
      <c r="I8484" s="519" t="s">
        <v>36</v>
      </c>
      <c r="J8484" s="650">
        <v>95.55</v>
      </c>
    </row>
    <row r="8485" spans="1:10">
      <c r="A8485" s="519" t="s">
        <v>8715</v>
      </c>
      <c r="B8485" s="519" t="str">
        <f t="shared" si="132"/>
        <v>SARJETA E MEIO-FIO CONJUGADO RETO,DE CONCRETO SIMPLES FCK=15MPA,PRE-MOLDADO,TIPO DER-RJ,MEDINDO 0,45M DE BASE E 0,30M DE ALTURA,REJUNTAMENTO COM ARGAMASSA DE CIMENTO E AREIA,NO TRACO 1:3,5,COM FORNECIMENTO DE TODOS OS MATERIAIS</v>
      </c>
      <c r="C8485" s="519" t="s">
        <v>37274</v>
      </c>
      <c r="D8485" s="519" t="s">
        <v>37312</v>
      </c>
      <c r="E8485" s="519" t="s">
        <v>37313</v>
      </c>
      <c r="F8485" s="519" t="s">
        <v>37314</v>
      </c>
      <c r="I8485" s="519" t="s">
        <v>36</v>
      </c>
      <c r="J8485" s="650">
        <v>93.91</v>
      </c>
    </row>
    <row r="8486" spans="1:10">
      <c r="A8486" s="519" t="s">
        <v>8716</v>
      </c>
      <c r="B8486" s="519" t="str">
        <f t="shared" si="132"/>
        <v>SARJETA E MEIO-FIO CONJUGADO RETO,DE CONCRETO SIMPLES FCK=15MPA,PRE-MOLDADO,TIPO DER-RJ,MEDINDO 0,45M DE BASE E 0,30M DE ALTURA,REJUNTAMENTO COM ARGAMASSA DE CIMENTO E AREIA,NO TRACO 1:3,5,COM FORNECIMENTO DE TODOS OS MATERIAIS</v>
      </c>
      <c r="C8486" s="519" t="s">
        <v>37274</v>
      </c>
      <c r="D8486" s="519" t="s">
        <v>37312</v>
      </c>
      <c r="E8486" s="519" t="s">
        <v>37313</v>
      </c>
      <c r="F8486" s="519" t="s">
        <v>37314</v>
      </c>
      <c r="I8486" s="519" t="s">
        <v>36</v>
      </c>
      <c r="J8486" s="650">
        <v>86.87</v>
      </c>
    </row>
    <row r="8487" spans="1:10">
      <c r="A8487" s="519" t="s">
        <v>8717</v>
      </c>
      <c r="B8487" s="519" t="str">
        <f t="shared" si="132"/>
        <v>SARJETA E MEIO-FIO CONJUGADO CURVO,DE CONCRETO SIMPLES FCK=35MPA,MOLDADO NO LOCAL,TIPO DER-RJ,MEDINDO 0,45M DE BASE E 0,30M DE ALTURA,REJUNTAMENTO COM ARGAMASSA DE CIMENTO E AREIA,NO TRACO 1:3,5,COM FORNECIMENTO DE TODOS OS MATERIAIS</v>
      </c>
      <c r="C8487" s="519" t="s">
        <v>37315</v>
      </c>
      <c r="D8487" s="519" t="s">
        <v>37316</v>
      </c>
      <c r="E8487" s="519" t="s">
        <v>37317</v>
      </c>
      <c r="F8487" s="519" t="s">
        <v>37284</v>
      </c>
      <c r="I8487" s="519" t="s">
        <v>36</v>
      </c>
      <c r="J8487" s="650">
        <v>122.4</v>
      </c>
    </row>
    <row r="8488" spans="1:10">
      <c r="A8488" s="519" t="s">
        <v>8718</v>
      </c>
      <c r="B8488" s="519" t="str">
        <f t="shared" si="132"/>
        <v>SARJETA E MEIO-FIO CONJUGADO CURVO,DE CONCRETO SIMPLES FCK=35MPA,MOLDADO NO LOCAL,TIPO DER-RJ,MEDINDO 0,45M DE BASE E 0,30M DE ALTURA,REJUNTAMENTO COM ARGAMASSA DE CIMENTO E AREIA,NO TRACO 1:3,5,COM FORNECIMENTO DE TODOS OS MATERIAIS</v>
      </c>
      <c r="C8488" s="519" t="s">
        <v>37315</v>
      </c>
      <c r="D8488" s="519" t="s">
        <v>37316</v>
      </c>
      <c r="E8488" s="519" t="s">
        <v>37317</v>
      </c>
      <c r="F8488" s="519" t="s">
        <v>37284</v>
      </c>
      <c r="I8488" s="519" t="s">
        <v>36</v>
      </c>
      <c r="J8488" s="650">
        <v>114.6</v>
      </c>
    </row>
    <row r="8489" spans="1:10">
      <c r="A8489" s="519" t="s">
        <v>8719</v>
      </c>
      <c r="B8489" s="519" t="str">
        <f t="shared" si="132"/>
        <v>SARJETA E MEIO-FIO CONJUGADO RETO,DE CONCRETO SIMPLES FCK=35MPA,MOLDADO NO LOCAL,TIPO DER-RJ,MEDINDO 0,45M DE BASE E 0,30M DE ALTURA,REJUNTAMENTO COM ARGAMASSA DE CIMENTO E AREIA,NO TRACO 1:3,5,COM FORNECIMENTO DE TODOS OS MATERIAIS</v>
      </c>
      <c r="C8489" s="519" t="s">
        <v>37286</v>
      </c>
      <c r="D8489" s="519" t="s">
        <v>37307</v>
      </c>
      <c r="E8489" s="519" t="s">
        <v>37308</v>
      </c>
      <c r="F8489" s="519" t="s">
        <v>37284</v>
      </c>
      <c r="I8489" s="519" t="s">
        <v>36</v>
      </c>
      <c r="J8489" s="650">
        <v>111.28</v>
      </c>
    </row>
    <row r="8490" spans="1:10">
      <c r="A8490" s="519" t="s">
        <v>8720</v>
      </c>
      <c r="B8490" s="519" t="str">
        <f t="shared" si="132"/>
        <v>SARJETA E MEIO-FIO CONJUGADO RETO,DE CONCRETO SIMPLES FCK=35MPA,MOLDADO NO LOCAL,TIPO DER-RJ,MEDINDO 0,45M DE BASE E 0,30M DE ALTURA,REJUNTAMENTO COM ARGAMASSA DE CIMENTO E AREIA,NO TRACO 1:3,5,COM FORNECIMENTO DE TODOS OS MATERIAIS</v>
      </c>
      <c r="C8490" s="519" t="s">
        <v>37286</v>
      </c>
      <c r="D8490" s="519" t="s">
        <v>37307</v>
      </c>
      <c r="E8490" s="519" t="s">
        <v>37308</v>
      </c>
      <c r="F8490" s="519" t="s">
        <v>37284</v>
      </c>
      <c r="I8490" s="519" t="s">
        <v>36</v>
      </c>
      <c r="J8490" s="650">
        <v>104.18</v>
      </c>
    </row>
    <row r="8491" spans="1:10">
      <c r="A8491" s="519" t="s">
        <v>8721</v>
      </c>
      <c r="B8491" s="519" t="str">
        <f t="shared" si="132"/>
        <v>SARJETA E MEIO-FIO CONJUGADO CURVO,DE CONCRETO SIMPLES FCK=35MPA,PRE-MOLDADO,TIPO DER-RJ,MEDINDO 0,45M DE BASE E 0,30MDE ALTURA,REJUNTAMENTO COM ARGAMASSA DE CIMENTO E AREIA,NO TRACO 1:3,5,COM FORNECIMENTO DE TODOS OS MATERIAIS</v>
      </c>
      <c r="C8491" s="519" t="s">
        <v>37281</v>
      </c>
      <c r="D8491" s="519" t="s">
        <v>37318</v>
      </c>
      <c r="E8491" s="519" t="s">
        <v>37310</v>
      </c>
      <c r="F8491" s="519" t="s">
        <v>37311</v>
      </c>
      <c r="I8491" s="519" t="s">
        <v>36</v>
      </c>
      <c r="J8491" s="650">
        <v>110.69</v>
      </c>
    </row>
    <row r="8492" spans="1:10">
      <c r="A8492" s="519" t="s">
        <v>8722</v>
      </c>
      <c r="B8492" s="519" t="str">
        <f t="shared" si="132"/>
        <v>SARJETA E MEIO-FIO CONJUGADO CURVO,DE CONCRETO SIMPLES FCK=35MPA,PRE-MOLDADO,TIPO DER-RJ,MEDINDO 0,45M DE BASE E 0,30MDE ALTURA,REJUNTAMENTO COM ARGAMASSA DE CIMENTO E AREIA,NO TRACO 1:3,5,COM FORNECIMENTO DE TODOS OS MATERIAIS</v>
      </c>
      <c r="C8492" s="519" t="s">
        <v>37281</v>
      </c>
      <c r="D8492" s="519" t="s">
        <v>37318</v>
      </c>
      <c r="E8492" s="519" t="s">
        <v>37310</v>
      </c>
      <c r="F8492" s="519" t="s">
        <v>37311</v>
      </c>
      <c r="I8492" s="519" t="s">
        <v>36</v>
      </c>
      <c r="J8492" s="650">
        <v>102.94</v>
      </c>
    </row>
    <row r="8493" spans="1:10">
      <c r="A8493" s="519" t="s">
        <v>8723</v>
      </c>
      <c r="B8493" s="519" t="str">
        <f t="shared" si="132"/>
        <v>SARJETA E MEIO-FIO CONJUGADO RETO,DE CONCRETO SIMPLES FCK=35MPA,PRE-MOLDADO,TIPO DER-RJ,MEDINDO 0,45M DE BASE E 0,30M DE ALTURA,REJUNTAMENTO COM ARGAMASSA DE CIMENTO E AREIA,NO TRACO 1:3,5,COM FORNECIMENTO DE TODOS OS MATERIAIS</v>
      </c>
      <c r="C8493" s="519" t="s">
        <v>37286</v>
      </c>
      <c r="D8493" s="519" t="s">
        <v>37312</v>
      </c>
      <c r="E8493" s="519" t="s">
        <v>37313</v>
      </c>
      <c r="F8493" s="519" t="s">
        <v>37314</v>
      </c>
      <c r="I8493" s="519" t="s">
        <v>36</v>
      </c>
      <c r="J8493" s="650">
        <v>100.63</v>
      </c>
    </row>
    <row r="8494" spans="1:10">
      <c r="A8494" s="519" t="s">
        <v>8724</v>
      </c>
      <c r="B8494" s="519" t="str">
        <f t="shared" si="132"/>
        <v>SARJETA E MEIO-FIO CONJUGADO RETO,DE CONCRETO SIMPLES FCK=35MPA,PRE-MOLDADO,TIPO DER-RJ,MEDINDO 0,45M DE BASE E 0,30M DE ALTURA,REJUNTAMENTO COM ARGAMASSA DE CIMENTO E AREIA,NO TRACO 1:3,5,COM FORNECIMENTO DE TODOS OS MATERIAIS</v>
      </c>
      <c r="C8494" s="519" t="s">
        <v>37286</v>
      </c>
      <c r="D8494" s="519" t="s">
        <v>37312</v>
      </c>
      <c r="E8494" s="519" t="s">
        <v>37313</v>
      </c>
      <c r="F8494" s="519" t="s">
        <v>37314</v>
      </c>
      <c r="I8494" s="519" t="s">
        <v>36</v>
      </c>
      <c r="J8494" s="650">
        <v>93.58</v>
      </c>
    </row>
    <row r="8495" spans="1:10">
      <c r="A8495" s="519" t="s">
        <v>8725</v>
      </c>
      <c r="B8495" s="519" t="str">
        <f t="shared" si="132"/>
        <v>SARJETA E MEIO-FIO CONJUGADO CURVO,DE CONCRETO SIMPLES COLORIDO FCK=35MPA,MOLDADO NO LOCAL,TIPO DER-RJ,MEDINDO 0,45M DEBASE E 0,30M DE ALTURA,REJUNTAMENTO COM ARGAMASSA DE CIMENTO E AREIA,NO TRACO 1:3,5,COM FORNECIMENTO DE TODOS OS MATERIAIS</v>
      </c>
      <c r="C8495" s="519" t="s">
        <v>37290</v>
      </c>
      <c r="D8495" s="519" t="s">
        <v>37319</v>
      </c>
      <c r="E8495" s="519" t="s">
        <v>37320</v>
      </c>
      <c r="F8495" s="519" t="s">
        <v>37321</v>
      </c>
      <c r="G8495" s="519" t="s">
        <v>32731</v>
      </c>
      <c r="I8495" s="519" t="s">
        <v>36</v>
      </c>
      <c r="J8495" s="650">
        <v>136.83000000000001</v>
      </c>
    </row>
    <row r="8496" spans="1:10">
      <c r="A8496" s="519" t="s">
        <v>8726</v>
      </c>
      <c r="B8496" s="519" t="str">
        <f t="shared" si="132"/>
        <v>SARJETA E MEIO-FIO CONJUGADO CURVO,DE CONCRETO SIMPLES COLORIDO FCK=35MPA,MOLDADO NO LOCAL,TIPO DER-RJ,MEDINDO 0,45M DEBASE E 0,30M DE ALTURA,REJUNTAMENTO COM ARGAMASSA DE CIMENTO E AREIA,NO TRACO 1:3,5,COM FORNECIMENTO DE TODOS OS MATERIAIS</v>
      </c>
      <c r="C8496" s="519" t="s">
        <v>37290</v>
      </c>
      <c r="D8496" s="519" t="s">
        <v>37319</v>
      </c>
      <c r="E8496" s="519" t="s">
        <v>37320</v>
      </c>
      <c r="F8496" s="519" t="s">
        <v>37321</v>
      </c>
      <c r="G8496" s="519" t="s">
        <v>32731</v>
      </c>
      <c r="I8496" s="519" t="s">
        <v>36</v>
      </c>
      <c r="J8496" s="650">
        <v>129.03</v>
      </c>
    </row>
    <row r="8497" spans="1:10">
      <c r="A8497" s="519" t="s">
        <v>8727</v>
      </c>
      <c r="B8497" s="519" t="str">
        <f t="shared" si="132"/>
        <v>SARJETA E MEIO FIO CONJUGADO RETO,DE CONCRETO SIMPLES COLORIDO FCK=35MPA,MOLDADOS NO LOCAL,TIPO DER-RJ,MEDINDO 0,45M DEBASE E 0,30M DE ALTURA,REJUNTAMENTO COM ARGAMASSA DE CIMENTO E AREIA,NO TRACO 1:3,5,COM FORNECIMENTO DE TODOS OS MATERIAIS</v>
      </c>
      <c r="C8497" s="519" t="s">
        <v>37322</v>
      </c>
      <c r="D8497" s="519" t="s">
        <v>37323</v>
      </c>
      <c r="E8497" s="519" t="s">
        <v>37320</v>
      </c>
      <c r="F8497" s="519" t="s">
        <v>37321</v>
      </c>
      <c r="G8497" s="519" t="s">
        <v>32731</v>
      </c>
      <c r="I8497" s="519" t="s">
        <v>36</v>
      </c>
      <c r="J8497" s="650">
        <v>124.39</v>
      </c>
    </row>
    <row r="8498" spans="1:10">
      <c r="A8498" s="519" t="s">
        <v>8728</v>
      </c>
      <c r="B8498" s="519" t="str">
        <f t="shared" si="132"/>
        <v>SARJETA E MEIO FIO CONJUGADO RETO,DE CONCRETO SIMPLES COLORIDO FCK=35MPA,MOLDADOS NO LOCAL,TIPO DER-RJ,MEDINDO 0,45M DEBASE E 0,30M DE ALTURA,REJUNTAMENTO COM ARGAMASSA DE CIMENTO E AREIA,NO TRACO 1:3,5,COM FORNECIMENTO DE TODOS OS MATERIAIS</v>
      </c>
      <c r="C8498" s="519" t="s">
        <v>37322</v>
      </c>
      <c r="D8498" s="519" t="s">
        <v>37323</v>
      </c>
      <c r="E8498" s="519" t="s">
        <v>37320</v>
      </c>
      <c r="F8498" s="519" t="s">
        <v>37321</v>
      </c>
      <c r="G8498" s="519" t="s">
        <v>32731</v>
      </c>
      <c r="I8498" s="519" t="s">
        <v>36</v>
      </c>
      <c r="J8498" s="650">
        <v>117.3</v>
      </c>
    </row>
    <row r="8499" spans="1:10">
      <c r="A8499" s="519" t="s">
        <v>8729</v>
      </c>
      <c r="B8499" s="519" t="str">
        <f t="shared" si="132"/>
        <v>SARJETA E MEIO-FIO CONJUGADO CURVO,DE CONCRETO SIMPLES COLORIDO FCK=35MPA,PRE-MOLDADO,TIPO DER-RJ,MEDINDO 0,45M DE BASEE 0,30M DE ALTURA,REJUNTAMENTO COM ARGAMASSA DE CIMENTO E AREIA,NO TRACO 1:3,5,COM FORNECIMENTO DE TODOS OS MATERIAIS</v>
      </c>
      <c r="C8499" s="519" t="s">
        <v>37290</v>
      </c>
      <c r="D8499" s="519" t="s">
        <v>37324</v>
      </c>
      <c r="E8499" s="519" t="s">
        <v>37325</v>
      </c>
      <c r="F8499" s="519" t="s">
        <v>37273</v>
      </c>
      <c r="I8499" s="519" t="s">
        <v>36</v>
      </c>
      <c r="J8499" s="650">
        <v>125.12</v>
      </c>
    </row>
    <row r="8500" spans="1:10">
      <c r="A8500" s="519" t="s">
        <v>8730</v>
      </c>
      <c r="B8500" s="519" t="str">
        <f t="shared" si="132"/>
        <v>SARJETA E MEIO-FIO CONJUGADO CURVO,DE CONCRETO SIMPLES COLORIDO FCK=35MPA,PRE-MOLDADO,TIPO DER-RJ,MEDINDO 0,45M DE BASEE 0,30M DE ALTURA,REJUNTAMENTO COM ARGAMASSA DE CIMENTO E AREIA,NO TRACO 1:3,5,COM FORNECIMENTO DE TODOS OS MATERIAIS</v>
      </c>
      <c r="C8500" s="519" t="s">
        <v>37290</v>
      </c>
      <c r="D8500" s="519" t="s">
        <v>37324</v>
      </c>
      <c r="E8500" s="519" t="s">
        <v>37325</v>
      </c>
      <c r="F8500" s="519" t="s">
        <v>37273</v>
      </c>
      <c r="I8500" s="519" t="s">
        <v>36</v>
      </c>
      <c r="J8500" s="650">
        <v>117.37</v>
      </c>
    </row>
    <row r="8501" spans="1:10">
      <c r="A8501" s="519" t="s">
        <v>8731</v>
      </c>
      <c r="B8501" s="519" t="str">
        <f t="shared" si="132"/>
        <v>SARJETA E MEIO-FIO CONJUGADO RETO,DE CONCRETO SIMPLES COLORIDO FCK=35MPA,PRE-MOLDADO,TIPO DER-RJ,MEDINDO 0,45M DE BASE E 0,30M DE ALTURA,REJUNTAMENTO COM ARGAMASSA DE CIMENTO E AREIA,NO TRACO 1:3,5,COM FORNECIMENTO DE TODOS OS MATERIAIS</v>
      </c>
      <c r="C8501" s="519" t="s">
        <v>37294</v>
      </c>
      <c r="D8501" s="519" t="s">
        <v>37326</v>
      </c>
      <c r="E8501" s="519" t="s">
        <v>37327</v>
      </c>
      <c r="F8501" s="519" t="s">
        <v>37328</v>
      </c>
      <c r="I8501" s="519" t="s">
        <v>36</v>
      </c>
      <c r="J8501" s="650">
        <v>113.74</v>
      </c>
    </row>
    <row r="8502" spans="1:10">
      <c r="A8502" s="519" t="s">
        <v>8732</v>
      </c>
      <c r="B8502" s="519" t="str">
        <f t="shared" si="132"/>
        <v>SARJETA E MEIO-FIO CONJUGADO RETO,DE CONCRETO SIMPLES COLORIDO FCK=35MPA,PRE-MOLDADO,TIPO DER-RJ,MEDINDO 0,45M DE BASE E 0,30M DE ALTURA,REJUNTAMENTO COM ARGAMASSA DE CIMENTO E AREIA,NO TRACO 1:3,5,COM FORNECIMENTO DE TODOS OS MATERIAIS</v>
      </c>
      <c r="C8502" s="519" t="s">
        <v>37294</v>
      </c>
      <c r="D8502" s="519" t="s">
        <v>37326</v>
      </c>
      <c r="E8502" s="519" t="s">
        <v>37327</v>
      </c>
      <c r="F8502" s="519" t="s">
        <v>37328</v>
      </c>
      <c r="I8502" s="519" t="s">
        <v>36</v>
      </c>
      <c r="J8502" s="650">
        <v>106.7</v>
      </c>
    </row>
    <row r="8503" spans="1:10">
      <c r="A8503" s="519" t="s">
        <v>8733</v>
      </c>
      <c r="B8503" s="519" t="str">
        <f t="shared" si="132"/>
        <v>GUIA DE CONCRETO ARMADO,DESTINADO AO ENCUNHAMENTO DE PAVIMENTACAO EM PARALELOS,EM LOGRADOURO COM DECLIVIDADE DO GREIDE MAIOR QUE 18%,DE SECAO(0,15X0,40)M,ASSENTADO TRANSVERSALMENTE AO EIXO DA VIA.FORNECIMENTO E ASSENTAMENTO</v>
      </c>
      <c r="C8503" s="519" t="s">
        <v>37329</v>
      </c>
      <c r="D8503" s="519" t="s">
        <v>37330</v>
      </c>
      <c r="E8503" s="519" t="s">
        <v>37331</v>
      </c>
      <c r="F8503" s="519" t="s">
        <v>37332</v>
      </c>
      <c r="I8503" s="519" t="s">
        <v>36</v>
      </c>
      <c r="J8503" s="650">
        <v>244.87</v>
      </c>
    </row>
    <row r="8504" spans="1:10">
      <c r="A8504" s="519" t="s">
        <v>8734</v>
      </c>
      <c r="B8504" s="519" t="str">
        <f t="shared" si="132"/>
        <v>GUIA DE CONCRETO ARMADO,DESTINADO AO ENCUNHAMENTO DE PAVIMENTACAO EM PARALELOS,EM LOGRADOURO COM DECLIVIDADE DO GREIDE MAIOR QUE 18%,DE SECAO(0,15X0,40)M,ASSENTADO TRANSVERSALMENTE AO EIXO DA VIA.FORNECIMENTO E ASSENTAMENTO</v>
      </c>
      <c r="C8504" s="519" t="s">
        <v>37329</v>
      </c>
      <c r="D8504" s="519" t="s">
        <v>37330</v>
      </c>
      <c r="E8504" s="519" t="s">
        <v>37331</v>
      </c>
      <c r="F8504" s="519" t="s">
        <v>37332</v>
      </c>
      <c r="I8504" s="519" t="s">
        <v>36</v>
      </c>
      <c r="J8504" s="650">
        <v>230.93</v>
      </c>
    </row>
    <row r="8505" spans="1:10">
      <c r="A8505" s="519" t="s">
        <v>8735</v>
      </c>
      <c r="B8505" s="519" t="str">
        <f t="shared" si="132"/>
        <v>SARJETA-GUIA DE PARALELEPIPEDO(1 FIADA),ASSENTE SOBRE BASE DE CONCRETO(FCK=11MPA),INCLUSIVE ESTA,REJUNTAMENTO DE ARGAMASSA DE CIMENTO E AREIA(TRACO 1:3),PARA PAVIMENTACAO BETUMINOSA</v>
      </c>
      <c r="C8505" s="519" t="s">
        <v>37333</v>
      </c>
      <c r="D8505" s="519" t="s">
        <v>37334</v>
      </c>
      <c r="E8505" s="519" t="s">
        <v>37005</v>
      </c>
      <c r="F8505" s="519" t="s">
        <v>31906</v>
      </c>
      <c r="I8505" s="519" t="s">
        <v>36</v>
      </c>
      <c r="J8505" s="650">
        <v>29.51</v>
      </c>
    </row>
    <row r="8506" spans="1:10">
      <c r="A8506" s="519" t="s">
        <v>8736</v>
      </c>
      <c r="B8506" s="519" t="str">
        <f t="shared" si="132"/>
        <v>SARJETA-GUIA DE PARALELEPIPEDO(1 FIADA),ASSENTE SOBRE BASE DE CONCRETO(FCK=11MPA),INCLUSIVE ESTA,REJUNTAMENTO DE ARGAMASSA DE CIMENTO E AREIA(TRACO 1:3),PARA PAVIMENTACAO BETUMINOSA</v>
      </c>
      <c r="C8506" s="519" t="s">
        <v>37333</v>
      </c>
      <c r="D8506" s="519" t="s">
        <v>37334</v>
      </c>
      <c r="E8506" s="519" t="s">
        <v>37005</v>
      </c>
      <c r="F8506" s="519" t="s">
        <v>31906</v>
      </c>
      <c r="I8506" s="519" t="s">
        <v>36</v>
      </c>
      <c r="J8506" s="650">
        <v>27.09</v>
      </c>
    </row>
    <row r="8507" spans="1:10">
      <c r="A8507" s="519" t="s">
        <v>8737</v>
      </c>
      <c r="B8507" s="519" t="str">
        <f t="shared" si="132"/>
        <v>LOGRADOURO COM 9,00M DE LARGURA,COMPRENDENDO:A)SUBLEITO COMPACTADO(H=30CM);B)BASE DE BRITA GRADUADA(H=20CM);C)IMPRIMACAO;D)CAPA ASFALTICA(H=5CM);E)MEIOS-FIOS DE CONCRETO SIMPLES;F)GALERIA NOS PASSEIOS(DIAMETRO=50CM);G)CAIXAS DE RALO DE AMBOS OS LADOS A CADA 30,00M</v>
      </c>
      <c r="C8507" s="519" t="s">
        <v>37335</v>
      </c>
      <c r="D8507" s="519" t="s">
        <v>37336</v>
      </c>
      <c r="E8507" s="519" t="s">
        <v>37337</v>
      </c>
      <c r="F8507" s="519" t="s">
        <v>37338</v>
      </c>
      <c r="G8507" s="519" t="s">
        <v>37339</v>
      </c>
      <c r="I8507" s="519" t="s">
        <v>36</v>
      </c>
      <c r="J8507" s="650">
        <v>1620.98</v>
      </c>
    </row>
    <row r="8508" spans="1:10">
      <c r="A8508" s="519" t="s">
        <v>8738</v>
      </c>
      <c r="B8508" s="519" t="str">
        <f t="shared" si="132"/>
        <v>LOGRADOURO COM 9,00M DE LARGURA,COMPRENDENDO:A)SUBLEITO COMPACTADO(H=30CM);B)BASE DE BRITA GRADUADA(H=20CM);C)IMPRIMACAO;D)CAPA ASFALTICA(H=5CM);E)MEIOS-FIOS DE CONCRETO SIMPLES;F)GALERIA NOS PASSEIOS(DIAMETRO=50CM);G)CAIXAS DE RALO DE AMBOS OS LADOS A CADA 30,00M</v>
      </c>
      <c r="C8508" s="519" t="s">
        <v>37335</v>
      </c>
      <c r="D8508" s="519" t="s">
        <v>37336</v>
      </c>
      <c r="E8508" s="519" t="s">
        <v>37337</v>
      </c>
      <c r="F8508" s="519" t="s">
        <v>37338</v>
      </c>
      <c r="G8508" s="519" t="s">
        <v>37339</v>
      </c>
      <c r="I8508" s="519" t="s">
        <v>36</v>
      </c>
      <c r="J8508" s="650">
        <v>1579.64</v>
      </c>
    </row>
    <row r="8509" spans="1:10">
      <c r="A8509" s="519" t="s">
        <v>8739</v>
      </c>
      <c r="B8509" s="519" t="str">
        <f t="shared" si="13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509" s="519" t="s">
        <v>37340</v>
      </c>
      <c r="D8509" s="519" t="s">
        <v>37341</v>
      </c>
      <c r="E8509" s="519" t="s">
        <v>37342</v>
      </c>
      <c r="F8509" s="519" t="s">
        <v>37343</v>
      </c>
      <c r="G8509" s="519" t="s">
        <v>37344</v>
      </c>
      <c r="H8509" s="519" t="s">
        <v>37345</v>
      </c>
      <c r="I8509" s="519" t="s">
        <v>36</v>
      </c>
      <c r="J8509" s="650">
        <v>1921.32</v>
      </c>
    </row>
    <row r="8510" spans="1:10">
      <c r="A8510" s="519" t="s">
        <v>8740</v>
      </c>
      <c r="B8510" s="519" t="str">
        <f t="shared" si="132"/>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510" s="519" t="s">
        <v>37340</v>
      </c>
      <c r="D8510" s="519" t="s">
        <v>37341</v>
      </c>
      <c r="E8510" s="519" t="s">
        <v>37342</v>
      </c>
      <c r="F8510" s="519" t="s">
        <v>37343</v>
      </c>
      <c r="G8510" s="519" t="s">
        <v>37344</v>
      </c>
      <c r="H8510" s="519" t="s">
        <v>37345</v>
      </c>
      <c r="I8510" s="519" t="s">
        <v>36</v>
      </c>
      <c r="J8510" s="650">
        <v>1843.21</v>
      </c>
    </row>
    <row r="8511" spans="1:10">
      <c r="A8511" s="519" t="s">
        <v>8741</v>
      </c>
      <c r="B8511" s="519" t="str">
        <f t="shared" si="13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511" s="519" t="s">
        <v>37340</v>
      </c>
      <c r="D8511" s="519" t="s">
        <v>37346</v>
      </c>
      <c r="E8511" s="519" t="s">
        <v>37347</v>
      </c>
      <c r="F8511" s="519" t="s">
        <v>37348</v>
      </c>
      <c r="G8511" s="519" t="s">
        <v>37349</v>
      </c>
      <c r="H8511" s="519" t="s">
        <v>37350</v>
      </c>
      <c r="I8511" s="519" t="s">
        <v>36</v>
      </c>
      <c r="J8511" s="650">
        <v>1817.95</v>
      </c>
    </row>
    <row r="8512" spans="1:10">
      <c r="A8512" s="519" t="s">
        <v>8742</v>
      </c>
      <c r="B8512" s="519" t="str">
        <f t="shared" si="132"/>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512" s="519" t="s">
        <v>37340</v>
      </c>
      <c r="D8512" s="519" t="s">
        <v>37346</v>
      </c>
      <c r="E8512" s="519" t="s">
        <v>37347</v>
      </c>
      <c r="F8512" s="519" t="s">
        <v>37348</v>
      </c>
      <c r="G8512" s="519" t="s">
        <v>37349</v>
      </c>
      <c r="H8512" s="519" t="s">
        <v>37350</v>
      </c>
      <c r="I8512" s="519" t="s">
        <v>36</v>
      </c>
      <c r="J8512" s="650">
        <v>1740.25</v>
      </c>
    </row>
    <row r="8513" spans="1:10">
      <c r="A8513" s="519" t="s">
        <v>8743</v>
      </c>
      <c r="B8513" s="519" t="str">
        <f t="shared" si="132"/>
        <v>MANTA GEOTEXTIL,EM 1 CAMADA, SOBRE PAVIMENTACAO BETUMINOSA.FORNECIMENTO E COLOCACAO</v>
      </c>
      <c r="C8513" s="519" t="s">
        <v>37351</v>
      </c>
      <c r="D8513" s="519" t="s">
        <v>34492</v>
      </c>
      <c r="I8513" s="519" t="s">
        <v>13</v>
      </c>
      <c r="J8513" s="650">
        <v>7.36</v>
      </c>
    </row>
    <row r="8514" spans="1:10">
      <c r="A8514" s="519" t="s">
        <v>8744</v>
      </c>
      <c r="B8514" s="519" t="str">
        <f t="shared" si="132"/>
        <v>MANTA GEOTEXTIL,EM 1 CAMADA, SOBRE PAVIMENTACAO BETUMINOSA.FORNECIMENTO E COLOCACAO</v>
      </c>
      <c r="C8514" s="519" t="s">
        <v>37351</v>
      </c>
      <c r="D8514" s="519" t="s">
        <v>34492</v>
      </c>
      <c r="I8514" s="519" t="s">
        <v>13</v>
      </c>
      <c r="J8514" s="650">
        <v>7.14</v>
      </c>
    </row>
    <row r="8515" spans="1:10">
      <c r="A8515" s="519" t="s">
        <v>8745</v>
      </c>
      <c r="B8515" s="519" t="str">
        <f t="shared" si="132"/>
        <v>GUARDA-CORPO DE CONCRETO ARMADO EM LANCES DE 3,00M DE COMPRIMENTO E 60CM DE ALTURA,CONSTANDO DE UM CORRIMAO DE 10X15CM,FEITO COM FORMA DE CHAPA DE MADEIRA,PLASTIFICADA,COM ESPESSURA DE 17MM,APOIADO EM 4 COLUNAS,COM FORMA PERDIDA DE TUBO DEPVC RIGIDO DE 100MM</v>
      </c>
      <c r="C8515" s="519" t="s">
        <v>37352</v>
      </c>
      <c r="D8515" s="519" t="s">
        <v>37353</v>
      </c>
      <c r="E8515" s="519" t="s">
        <v>37354</v>
      </c>
      <c r="F8515" s="519" t="s">
        <v>37355</v>
      </c>
      <c r="G8515" s="519" t="s">
        <v>37356</v>
      </c>
      <c r="I8515" s="519" t="s">
        <v>36</v>
      </c>
      <c r="J8515" s="650">
        <v>69.989999999999995</v>
      </c>
    </row>
    <row r="8516" spans="1:10">
      <c r="A8516" s="519" t="s">
        <v>8746</v>
      </c>
      <c r="B8516" s="519" t="str">
        <f t="shared" si="132"/>
        <v>GUARDA-CORPO DE CONCRETO ARMADO EM LANCES DE 3,00M DE COMPRIMENTO E 60CM DE ALTURA,CONSTANDO DE UM CORRIMAO DE 10X15CM,FEITO COM FORMA DE CHAPA DE MADEIRA,PLASTIFICADA,COM ESPESSURA DE 17MM,APOIADO EM 4 COLUNAS,COM FORMA PERDIDA DE TUBO DEPVC RIGIDO DE 100MM</v>
      </c>
      <c r="C8516" s="519" t="s">
        <v>37352</v>
      </c>
      <c r="D8516" s="519" t="s">
        <v>37353</v>
      </c>
      <c r="E8516" s="519" t="s">
        <v>37354</v>
      </c>
      <c r="F8516" s="519" t="s">
        <v>37355</v>
      </c>
      <c r="G8516" s="519" t="s">
        <v>37356</v>
      </c>
      <c r="I8516" s="519" t="s">
        <v>36</v>
      </c>
      <c r="J8516" s="650">
        <v>66.77</v>
      </c>
    </row>
    <row r="8517" spans="1:10">
      <c r="A8517" s="519" t="s">
        <v>8747</v>
      </c>
      <c r="B8517" s="519" t="str">
        <f t="shared" si="132"/>
        <v>GUARDA-CORPO EM CONCRETO ARMADO,FCK=15MPA,ACO CA-50,FORMADOPOR QUADROS RETANGULARES DE(1,90X0,50)M SUSTENTADOS POR 2 MONTANTES DE 0,85M DE ALTURA,INCLUSIVE FORNECIMENTO DE MATERIAIS E ELEMENTOS DE FIXACAO NA PONTE</v>
      </c>
      <c r="C8517" s="519" t="s">
        <v>37357</v>
      </c>
      <c r="D8517" s="519" t="s">
        <v>37358</v>
      </c>
      <c r="E8517" s="519" t="s">
        <v>37359</v>
      </c>
      <c r="F8517" s="519" t="s">
        <v>37360</v>
      </c>
      <c r="I8517" s="519" t="s">
        <v>36</v>
      </c>
      <c r="J8517" s="650">
        <v>210.2</v>
      </c>
    </row>
    <row r="8518" spans="1:10">
      <c r="A8518" s="519" t="s">
        <v>8748</v>
      </c>
      <c r="B8518" s="519" t="str">
        <f t="shared" si="132"/>
        <v>GUARDA-CORPO EM CONCRETO ARMADO,FCK=15MPA,ACO CA-50,FORMADOPOR QUADROS RETANGULARES DE(1,90X0,50)M SUSTENTADOS POR 2 MONTANTES DE 0,85M DE ALTURA,INCLUSIVE FORNECIMENTO DE MATERIAIS E ELEMENTOS DE FIXACAO NA PONTE</v>
      </c>
      <c r="C8518" s="519" t="s">
        <v>37357</v>
      </c>
      <c r="D8518" s="519" t="s">
        <v>37358</v>
      </c>
      <c r="E8518" s="519" t="s">
        <v>37359</v>
      </c>
      <c r="F8518" s="519" t="s">
        <v>37360</v>
      </c>
      <c r="I8518" s="519" t="s">
        <v>36</v>
      </c>
      <c r="J8518" s="650">
        <v>196</v>
      </c>
    </row>
    <row r="8519" spans="1:10">
      <c r="A8519" s="519" t="s">
        <v>8749</v>
      </c>
      <c r="B8519" s="519" t="str">
        <f t="shared" si="132"/>
        <v>GUARDA-RODAS DE CONCRETO ARMADO,CONFORME PROJETO DA PREFEITURA-RJ,PARA VIADUTOS,MOLDADOS NO LOCAL,COMPREENDENDO VIGAS LONGITUDINAIS APOIADAS SOBRE MONTANTES</v>
      </c>
      <c r="C8519" s="519" t="s">
        <v>37361</v>
      </c>
      <c r="D8519" s="519" t="s">
        <v>37362</v>
      </c>
      <c r="E8519" s="519" t="s">
        <v>37363</v>
      </c>
      <c r="I8519" s="519" t="s">
        <v>36</v>
      </c>
      <c r="J8519" s="650">
        <v>319.31</v>
      </c>
    </row>
    <row r="8520" spans="1:10">
      <c r="A8520" s="519" t="s">
        <v>8750</v>
      </c>
      <c r="B8520" s="519" t="str">
        <f t="shared" ref="B8520:B8583" si="133">C8520&amp;D8520&amp;E8520&amp;F8520&amp;G8520&amp;H8520</f>
        <v>GUARDA-RODAS DE CONCRETO ARMADO,CONFORME PROJETO DA PREFEITURA-RJ,PARA VIADUTOS,MOLDADOS NO LOCAL,COMPREENDENDO VIGAS LONGITUDINAIS APOIADAS SOBRE MONTANTES</v>
      </c>
      <c r="C8520" s="519" t="s">
        <v>37361</v>
      </c>
      <c r="D8520" s="519" t="s">
        <v>37362</v>
      </c>
      <c r="E8520" s="519" t="s">
        <v>37363</v>
      </c>
      <c r="I8520" s="519" t="s">
        <v>36</v>
      </c>
      <c r="J8520" s="650">
        <v>302.12</v>
      </c>
    </row>
    <row r="8521" spans="1:10">
      <c r="A8521" s="519" t="s">
        <v>8751</v>
      </c>
      <c r="B8521" s="519" t="str">
        <f t="shared" si="133"/>
        <v>GUARDA-RODAS DE CONCRETO ARMADO,CONFORME PROJETO DA PREFEITURA-RJ,CONSTANDO DE MONTANTES SUSTENTANDO VIGAS EM FORMA DE TRAPEZIO DE CANTOS ARREDONDADOS,COM SECAO DE 55CM DE LARGURAPOR 15CM,E 25CM DE FACES LATERAIS,INCLUSIVE ARMACAO</v>
      </c>
      <c r="C8521" s="519" t="s">
        <v>37361</v>
      </c>
      <c r="D8521" s="519" t="s">
        <v>37364</v>
      </c>
      <c r="E8521" s="519" t="s">
        <v>37365</v>
      </c>
      <c r="F8521" s="519" t="s">
        <v>37366</v>
      </c>
      <c r="I8521" s="519" t="s">
        <v>36</v>
      </c>
      <c r="J8521" s="650">
        <v>319.31</v>
      </c>
    </row>
    <row r="8522" spans="1:10">
      <c r="A8522" s="519" t="s">
        <v>8752</v>
      </c>
      <c r="B8522" s="519" t="str">
        <f t="shared" si="133"/>
        <v>GUARDA-RODAS DE CONCRETO ARMADO,CONFORME PROJETO DA PREFEITURA-RJ,CONSTANDO DE MONTANTES SUSTENTANDO VIGAS EM FORMA DE TRAPEZIO DE CANTOS ARREDONDADOS,COM SECAO DE 55CM DE LARGURAPOR 15CM,E 25CM DE FACES LATERAIS,INCLUSIVE ARMACAO</v>
      </c>
      <c r="C8522" s="519" t="s">
        <v>37361</v>
      </c>
      <c r="D8522" s="519" t="s">
        <v>37364</v>
      </c>
      <c r="E8522" s="519" t="s">
        <v>37365</v>
      </c>
      <c r="F8522" s="519" t="s">
        <v>37366</v>
      </c>
      <c r="I8522" s="519" t="s">
        <v>36</v>
      </c>
      <c r="J8522" s="650">
        <v>302.12</v>
      </c>
    </row>
    <row r="8523" spans="1:10">
      <c r="A8523" s="519" t="s">
        <v>8753</v>
      </c>
      <c r="B8523" s="519" t="str">
        <f t="shared" si="133"/>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523" s="519" t="s">
        <v>37367</v>
      </c>
      <c r="D8523" s="519" t="s">
        <v>37368</v>
      </c>
      <c r="E8523" s="519" t="s">
        <v>37369</v>
      </c>
      <c r="F8523" s="519" t="s">
        <v>37370</v>
      </c>
      <c r="G8523" s="519" t="s">
        <v>37371</v>
      </c>
      <c r="H8523" s="519" t="s">
        <v>37372</v>
      </c>
      <c r="I8523" s="519" t="s">
        <v>36</v>
      </c>
      <c r="J8523" s="650">
        <v>748.69</v>
      </c>
    </row>
    <row r="8524" spans="1:10">
      <c r="A8524" s="519" t="s">
        <v>8754</v>
      </c>
      <c r="B8524" s="519" t="str">
        <f t="shared" si="133"/>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524" s="519" t="s">
        <v>37367</v>
      </c>
      <c r="D8524" s="519" t="s">
        <v>37368</v>
      </c>
      <c r="E8524" s="519" t="s">
        <v>37369</v>
      </c>
      <c r="F8524" s="519" t="s">
        <v>37370</v>
      </c>
      <c r="G8524" s="519" t="s">
        <v>37371</v>
      </c>
      <c r="H8524" s="519" t="s">
        <v>37372</v>
      </c>
      <c r="I8524" s="519" t="s">
        <v>36</v>
      </c>
      <c r="J8524" s="650">
        <v>692.54</v>
      </c>
    </row>
    <row r="8525" spans="1:10">
      <c r="A8525" s="519" t="s">
        <v>8755</v>
      </c>
      <c r="B8525" s="519" t="str">
        <f t="shared" si="133"/>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525" s="519" t="s">
        <v>37373</v>
      </c>
      <c r="D8525" s="519" t="s">
        <v>37374</v>
      </c>
      <c r="E8525" s="519" t="s">
        <v>37375</v>
      </c>
      <c r="F8525" s="519" t="s">
        <v>37376</v>
      </c>
      <c r="G8525" s="519" t="s">
        <v>37377</v>
      </c>
      <c r="I8525" s="519" t="s">
        <v>36</v>
      </c>
      <c r="J8525" s="650">
        <v>709.67</v>
      </c>
    </row>
    <row r="8526" spans="1:10">
      <c r="A8526" s="519" t="s">
        <v>8756</v>
      </c>
      <c r="B8526" s="519" t="str">
        <f t="shared" si="133"/>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526" s="519" t="s">
        <v>37373</v>
      </c>
      <c r="D8526" s="519" t="s">
        <v>37374</v>
      </c>
      <c r="E8526" s="519" t="s">
        <v>37375</v>
      </c>
      <c r="F8526" s="519" t="s">
        <v>37376</v>
      </c>
      <c r="G8526" s="519" t="s">
        <v>37377</v>
      </c>
      <c r="I8526" s="519" t="s">
        <v>36</v>
      </c>
      <c r="J8526" s="650">
        <v>655.13</v>
      </c>
    </row>
    <row r="8527" spans="1:10">
      <c r="A8527" s="519" t="s">
        <v>8757</v>
      </c>
      <c r="B8527" s="519" t="str">
        <f t="shared" si="133"/>
        <v>CAMADA DE BLOQUEIO(COLCHAO)DE PO-DE-PEDRA,ESPALHADO E COMPRIMIDO MECANICAMENTE,MEDIDA APOS COMPACTACAO</v>
      </c>
      <c r="C8527" s="519" t="s">
        <v>37378</v>
      </c>
      <c r="D8527" s="519" t="s">
        <v>37379</v>
      </c>
      <c r="I8527" s="519" t="s">
        <v>22</v>
      </c>
      <c r="J8527" s="650">
        <v>118.27</v>
      </c>
    </row>
    <row r="8528" spans="1:10">
      <c r="A8528" s="519" t="s">
        <v>8758</v>
      </c>
      <c r="B8528" s="519" t="str">
        <f t="shared" si="133"/>
        <v>CAMADA DE BLOQUEIO(COLCHAO)DE PO-DE-PEDRA,ESPALHADO E COMPRIMIDO MECANICAMENTE,MEDIDA APOS COMPACTACAO</v>
      </c>
      <c r="C8528" s="519" t="s">
        <v>37378</v>
      </c>
      <c r="D8528" s="519" t="s">
        <v>37379</v>
      </c>
      <c r="I8528" s="519" t="s">
        <v>22</v>
      </c>
      <c r="J8528" s="650">
        <v>118</v>
      </c>
    </row>
    <row r="8529" spans="1:10">
      <c r="A8529" s="519" t="s">
        <v>8759</v>
      </c>
      <c r="B8529" s="519" t="str">
        <f t="shared" si="133"/>
        <v>CAMADA DE BLOQUEIO(COLCHAO)DE PO-DE-PEDRA,ESPALHADO E COMPRIMIDO MANUALMENTE,MEDIDA APOS COMPACTACAO</v>
      </c>
      <c r="C8529" s="519" t="s">
        <v>37378</v>
      </c>
      <c r="D8529" s="519" t="s">
        <v>37380</v>
      </c>
      <c r="I8529" s="519" t="s">
        <v>22</v>
      </c>
      <c r="J8529" s="650">
        <v>154.15</v>
      </c>
    </row>
    <row r="8530" spans="1:10">
      <c r="A8530" s="519" t="s">
        <v>8760</v>
      </c>
      <c r="B8530" s="519" t="str">
        <f t="shared" si="133"/>
        <v>CAMADA DE BLOQUEIO(COLCHAO)DE PO-DE-PEDRA,ESPALHADO E COMPRIMIDO MANUALMENTE,MEDIDA APOS COMPACTACAO</v>
      </c>
      <c r="C8530" s="519" t="s">
        <v>37378</v>
      </c>
      <c r="D8530" s="519" t="s">
        <v>37380</v>
      </c>
      <c r="I8530" s="519" t="s">
        <v>22</v>
      </c>
      <c r="J8530" s="650">
        <v>148.46</v>
      </c>
    </row>
    <row r="8531" spans="1:10">
      <c r="A8531" s="519" t="s">
        <v>8761</v>
      </c>
      <c r="B8531" s="519" t="str">
        <f t="shared" si="133"/>
        <v>CAMADA DE BLOQUEIO(COLCHAO)DE AREIA,ESPALHADO E COMPRIMIDO MECANICAMENTE,MEDIDA APOS COMPACTACAO</v>
      </c>
      <c r="C8531" s="519" t="s">
        <v>37381</v>
      </c>
      <c r="D8531" s="519" t="s">
        <v>37382</v>
      </c>
      <c r="I8531" s="519" t="s">
        <v>22</v>
      </c>
      <c r="J8531" s="650">
        <v>149.08000000000001</v>
      </c>
    </row>
    <row r="8532" spans="1:10">
      <c r="A8532" s="519" t="s">
        <v>8762</v>
      </c>
      <c r="B8532" s="519" t="str">
        <f t="shared" si="133"/>
        <v>CAMADA DE BLOQUEIO(COLCHAO)DE AREIA,ESPALHADO E COMPRIMIDO MECANICAMENTE,MEDIDA APOS COMPACTACAO</v>
      </c>
      <c r="C8532" s="519" t="s">
        <v>37381</v>
      </c>
      <c r="D8532" s="519" t="s">
        <v>37382</v>
      </c>
      <c r="I8532" s="519" t="s">
        <v>22</v>
      </c>
      <c r="J8532" s="650">
        <v>148.81</v>
      </c>
    </row>
    <row r="8533" spans="1:10">
      <c r="A8533" s="519" t="s">
        <v>8763</v>
      </c>
      <c r="B8533" s="519" t="str">
        <f t="shared" si="133"/>
        <v>CAMADA DE BLOQUEIO (COLCHAO) DE AREIA,ESPALHADO E COMPRIMIDO MANUALMENTE,MEDIDA APOS COMPACTACAO</v>
      </c>
      <c r="C8533" s="519" t="s">
        <v>37383</v>
      </c>
      <c r="D8533" s="519" t="s">
        <v>37384</v>
      </c>
      <c r="I8533" s="519" t="s">
        <v>22</v>
      </c>
      <c r="J8533" s="650">
        <v>184.96</v>
      </c>
    </row>
    <row r="8534" spans="1:10">
      <c r="A8534" s="519" t="s">
        <v>8764</v>
      </c>
      <c r="B8534" s="519" t="str">
        <f t="shared" si="133"/>
        <v>CAMADA DE BLOQUEIO (COLCHAO) DE AREIA,ESPALHADO E COMPRIMIDO MANUALMENTE,MEDIDA APOS COMPACTACAO</v>
      </c>
      <c r="C8534" s="519" t="s">
        <v>37383</v>
      </c>
      <c r="D8534" s="519" t="s">
        <v>37384</v>
      </c>
      <c r="I8534" s="519" t="s">
        <v>22</v>
      </c>
      <c r="J8534" s="650">
        <v>179.27</v>
      </c>
    </row>
    <row r="8535" spans="1:10">
      <c r="A8535" s="519" t="s">
        <v>56187</v>
      </c>
      <c r="B8535" s="519" t="str">
        <f t="shared" si="133"/>
        <v>REVESTIMENTO DE CONCRETO BETUMINOSO USINADO A QUENTE,DE ACORDO COM AS INSTRUCOES/ESPECIFICACOES DO CONTRATANTE,CONSIDERANDO SOMENTE O ESPALHAMENTO COM VIBROACABADORA CONVENCIONAL E COMPACTACAO MECANICA</v>
      </c>
      <c r="C8535" s="519" t="s">
        <v>47428</v>
      </c>
      <c r="D8535" s="519" t="s">
        <v>56188</v>
      </c>
      <c r="E8535" s="519" t="s">
        <v>56189</v>
      </c>
      <c r="F8535" s="519" t="s">
        <v>56190</v>
      </c>
      <c r="I8535" s="519" t="s">
        <v>606</v>
      </c>
      <c r="J8535" s="650">
        <v>20.399999999999999</v>
      </c>
    </row>
    <row r="8536" spans="1:10">
      <c r="A8536" s="519" t="s">
        <v>56191</v>
      </c>
      <c r="B8536" s="519" t="str">
        <f t="shared" si="133"/>
        <v>REVESTIMENTO DE CONCRETO BETUMINOSO USINADO A QUENTE,DE ACORDO COM AS INSTRUCOES/ESPECIFICACOES DO CONTRATANTE,CONSIDERANDO SOMENTE O ESPALHAMENTO COM VIBROACABADORA CONVENCIONAL E COMPACTACAO MECANICA</v>
      </c>
      <c r="C8536" s="519" t="s">
        <v>47428</v>
      </c>
      <c r="D8536" s="519" t="s">
        <v>56188</v>
      </c>
      <c r="E8536" s="519" t="s">
        <v>56189</v>
      </c>
      <c r="F8536" s="519" t="s">
        <v>56190</v>
      </c>
      <c r="I8536" s="519" t="s">
        <v>606</v>
      </c>
      <c r="J8536" s="650">
        <v>19.11</v>
      </c>
    </row>
    <row r="8537" spans="1:10">
      <c r="A8537" s="519" t="s">
        <v>56192</v>
      </c>
      <c r="B8537" s="519" t="str">
        <f t="shared" si="133"/>
        <v>REVESTIMENTO DE CONCRETO BETUMINOSO USINADO A QUENTE,DE ACORDO COM AS INSTRUCOES/ESPECIFICACOES DO CONTRATANTE,CONSIDERANDO SOMENTE O ESPALHAMENTO COM MOTONIVELADORA E COMPACTACAO MECANICA</v>
      </c>
      <c r="C8537" s="519" t="s">
        <v>47428</v>
      </c>
      <c r="D8537" s="519" t="s">
        <v>56188</v>
      </c>
      <c r="E8537" s="519" t="s">
        <v>56193</v>
      </c>
      <c r="F8537" s="519" t="s">
        <v>56194</v>
      </c>
      <c r="I8537" s="519" t="s">
        <v>606</v>
      </c>
      <c r="J8537" s="650">
        <v>19.48</v>
      </c>
    </row>
    <row r="8538" spans="1:10">
      <c r="A8538" s="519" t="s">
        <v>56195</v>
      </c>
      <c r="B8538" s="519" t="str">
        <f t="shared" si="133"/>
        <v>REVESTIMENTO DE CONCRETO BETUMINOSO USINADO A QUENTE,DE ACORDO COM AS INSTRUCOES/ESPECIFICACOES DO CONTRATANTE,CONSIDERANDO SOMENTE O ESPALHAMENTO COM MOTONIVELADORA E COMPACTACAO MECANICA</v>
      </c>
      <c r="C8538" s="519" t="s">
        <v>47428</v>
      </c>
      <c r="D8538" s="519" t="s">
        <v>56188</v>
      </c>
      <c r="E8538" s="519" t="s">
        <v>56193</v>
      </c>
      <c r="F8538" s="519" t="s">
        <v>56194</v>
      </c>
      <c r="I8538" s="519" t="s">
        <v>606</v>
      </c>
      <c r="J8538" s="650">
        <v>18.27</v>
      </c>
    </row>
    <row r="8539" spans="1:10">
      <c r="A8539" s="519" t="s">
        <v>56196</v>
      </c>
      <c r="B8539" s="519" t="str">
        <f t="shared" si="133"/>
        <v>REVESTIMENTO DE CONCRETO BETUMINOSO USINADO A QUENTE,DE ACORDO COM AS INSTRUCOES/ESPECIFICACOES DO CONTRATANTE,CONSIDERANDO SOMENTE O ESPALHAMENTO COM VIBROACABADORA ELETRONICA E COMPACTACAO MECANICA</v>
      </c>
      <c r="C8539" s="519" t="s">
        <v>47428</v>
      </c>
      <c r="D8539" s="519" t="s">
        <v>56188</v>
      </c>
      <c r="E8539" s="519" t="s">
        <v>56197</v>
      </c>
      <c r="F8539" s="519" t="s">
        <v>56198</v>
      </c>
      <c r="I8539" s="519" t="s">
        <v>606</v>
      </c>
      <c r="J8539" s="650">
        <v>20.52</v>
      </c>
    </row>
    <row r="8540" spans="1:10">
      <c r="A8540" s="519" t="s">
        <v>56199</v>
      </c>
      <c r="B8540" s="519" t="str">
        <f t="shared" si="133"/>
        <v>REVESTIMENTO DE CONCRETO BETUMINOSO USINADO A QUENTE,DE ACORDO COM AS INSTRUCOES/ESPECIFICACOES DO CONTRATANTE,CONSIDERANDO SOMENTE O ESPALHAMENTO COM VIBROACABADORA ELETRONICA E COMPACTACAO MECANICA</v>
      </c>
      <c r="C8540" s="519" t="s">
        <v>47428</v>
      </c>
      <c r="D8540" s="519" t="s">
        <v>56188</v>
      </c>
      <c r="E8540" s="519" t="s">
        <v>56197</v>
      </c>
      <c r="F8540" s="519" t="s">
        <v>56198</v>
      </c>
      <c r="I8540" s="519" t="s">
        <v>606</v>
      </c>
      <c r="J8540" s="650">
        <v>19.239999999999998</v>
      </c>
    </row>
    <row r="8541" spans="1:10">
      <c r="A8541" s="519" t="s">
        <v>56200</v>
      </c>
      <c r="B8541" s="519" t="str">
        <f t="shared" si="133"/>
        <v>REVESTIMENTO DE CONCRETO BETUMINOSO USINADO A QUENTE,DE ACORDO COM AS INSTRUCOES/ESPECIFICACOES DO CONTRATANTE,CONSIDERANDO SOMENTE O ESPALHAMENTO MANUAL E COMPACTACAO MECANICA</v>
      </c>
      <c r="C8541" s="519" t="s">
        <v>47428</v>
      </c>
      <c r="D8541" s="519" t="s">
        <v>56188</v>
      </c>
      <c r="E8541" s="519" t="s">
        <v>56201</v>
      </c>
      <c r="I8541" s="519" t="s">
        <v>606</v>
      </c>
      <c r="J8541" s="650">
        <v>15.52</v>
      </c>
    </row>
    <row r="8542" spans="1:10">
      <c r="A8542" s="519" t="s">
        <v>56202</v>
      </c>
      <c r="B8542" s="519" t="str">
        <f t="shared" si="133"/>
        <v>REVESTIMENTO DE CONCRETO BETUMINOSO USINADO A QUENTE,DE ACORDO COM AS INSTRUCOES/ESPECIFICACOES DO CONTRATANTE,CONSIDERANDO SOMENTE O ESPALHAMENTO MANUAL E COMPACTACAO MECANICA</v>
      </c>
      <c r="C8542" s="519" t="s">
        <v>47428</v>
      </c>
      <c r="D8542" s="519" t="s">
        <v>56188</v>
      </c>
      <c r="E8542" s="519" t="s">
        <v>56201</v>
      </c>
      <c r="I8542" s="519" t="s">
        <v>606</v>
      </c>
      <c r="J8542" s="650">
        <v>14.43</v>
      </c>
    </row>
    <row r="8543" spans="1:10">
      <c r="A8543" s="519" t="s">
        <v>8765</v>
      </c>
      <c r="B8543" s="519" t="str">
        <f t="shared" si="13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543" s="519" t="s">
        <v>37385</v>
      </c>
      <c r="D8543" s="519" t="s">
        <v>37386</v>
      </c>
      <c r="E8543" s="519" t="s">
        <v>37387</v>
      </c>
      <c r="F8543" s="519" t="s">
        <v>37388</v>
      </c>
      <c r="G8543" s="519" t="s">
        <v>37389</v>
      </c>
      <c r="H8543" s="519" t="s">
        <v>37390</v>
      </c>
      <c r="I8543" s="519" t="s">
        <v>13</v>
      </c>
      <c r="J8543" s="650">
        <v>159.72999999999999</v>
      </c>
    </row>
    <row r="8544" spans="1:10">
      <c r="A8544" s="519" t="s">
        <v>8766</v>
      </c>
      <c r="B8544" s="519" t="str">
        <f t="shared" si="133"/>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544" s="519" t="s">
        <v>37385</v>
      </c>
      <c r="D8544" s="519" t="s">
        <v>37386</v>
      </c>
      <c r="E8544" s="519" t="s">
        <v>37387</v>
      </c>
      <c r="F8544" s="519" t="s">
        <v>37388</v>
      </c>
      <c r="G8544" s="519" t="s">
        <v>37389</v>
      </c>
      <c r="H8544" s="519" t="s">
        <v>37390</v>
      </c>
      <c r="I8544" s="519" t="s">
        <v>13</v>
      </c>
      <c r="J8544" s="650">
        <v>151.15</v>
      </c>
    </row>
    <row r="8545" spans="1:10">
      <c r="A8545" s="519" t="s">
        <v>8767</v>
      </c>
      <c r="B8545" s="519" t="str">
        <f t="shared" si="13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545" s="519" t="s">
        <v>37391</v>
      </c>
      <c r="D8545" s="519" t="s">
        <v>37392</v>
      </c>
      <c r="E8545" s="519" t="s">
        <v>37393</v>
      </c>
      <c r="F8545" s="519" t="s">
        <v>37394</v>
      </c>
      <c r="G8545" s="519" t="s">
        <v>37395</v>
      </c>
      <c r="I8545" s="519" t="s">
        <v>36</v>
      </c>
      <c r="J8545" s="650">
        <v>45.51</v>
      </c>
    </row>
    <row r="8546" spans="1:10">
      <c r="A8546" s="519" t="s">
        <v>8768</v>
      </c>
      <c r="B8546" s="519" t="str">
        <f t="shared" si="133"/>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546" s="519" t="s">
        <v>37391</v>
      </c>
      <c r="D8546" s="519" t="s">
        <v>37392</v>
      </c>
      <c r="E8546" s="519" t="s">
        <v>37393</v>
      </c>
      <c r="F8546" s="519" t="s">
        <v>37394</v>
      </c>
      <c r="G8546" s="519" t="s">
        <v>37395</v>
      </c>
      <c r="I8546" s="519" t="s">
        <v>36</v>
      </c>
      <c r="J8546" s="650">
        <v>44.06</v>
      </c>
    </row>
    <row r="8547" spans="1:10">
      <c r="A8547" s="519" t="s">
        <v>8769</v>
      </c>
      <c r="B8547" s="519" t="str">
        <f t="shared" si="13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547" s="519" t="s">
        <v>37391</v>
      </c>
      <c r="D8547" s="519" t="s">
        <v>37392</v>
      </c>
      <c r="E8547" s="519" t="s">
        <v>37396</v>
      </c>
      <c r="F8547" s="519" t="s">
        <v>37394</v>
      </c>
      <c r="G8547" s="519" t="s">
        <v>37395</v>
      </c>
      <c r="I8547" s="519" t="s">
        <v>36</v>
      </c>
      <c r="J8547" s="650">
        <v>38.15</v>
      </c>
    </row>
    <row r="8548" spans="1:10">
      <c r="A8548" s="519" t="s">
        <v>8770</v>
      </c>
      <c r="B8548" s="519" t="str">
        <f t="shared" si="133"/>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548" s="519" t="s">
        <v>37391</v>
      </c>
      <c r="D8548" s="519" t="s">
        <v>37392</v>
      </c>
      <c r="E8548" s="519" t="s">
        <v>37396</v>
      </c>
      <c r="F8548" s="519" t="s">
        <v>37394</v>
      </c>
      <c r="G8548" s="519" t="s">
        <v>37395</v>
      </c>
      <c r="I8548" s="519" t="s">
        <v>36</v>
      </c>
      <c r="J8548" s="650">
        <v>36.94</v>
      </c>
    </row>
    <row r="8549" spans="1:10">
      <c r="A8549" s="519" t="s">
        <v>8771</v>
      </c>
      <c r="B8549" s="519" t="str">
        <f t="shared" si="133"/>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549" s="519" t="s">
        <v>37397</v>
      </c>
      <c r="D8549" s="519" t="s">
        <v>37398</v>
      </c>
      <c r="E8549" s="519" t="s">
        <v>37399</v>
      </c>
      <c r="F8549" s="519" t="s">
        <v>37400</v>
      </c>
      <c r="G8549" s="519" t="s">
        <v>37401</v>
      </c>
      <c r="I8549" s="519" t="s">
        <v>36</v>
      </c>
      <c r="J8549" s="650">
        <v>27.85</v>
      </c>
    </row>
    <row r="8550" spans="1:10">
      <c r="A8550" s="519" t="s">
        <v>8772</v>
      </c>
      <c r="B8550" s="519" t="str">
        <f t="shared" si="133"/>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550" s="519" t="s">
        <v>37397</v>
      </c>
      <c r="D8550" s="519" t="s">
        <v>37398</v>
      </c>
      <c r="E8550" s="519" t="s">
        <v>37399</v>
      </c>
      <c r="F8550" s="519" t="s">
        <v>37400</v>
      </c>
      <c r="G8550" s="519" t="s">
        <v>37401</v>
      </c>
      <c r="I8550" s="519" t="s">
        <v>36</v>
      </c>
      <c r="J8550" s="650">
        <v>26.95</v>
      </c>
    </row>
    <row r="8551" spans="1:10">
      <c r="A8551" s="519" t="s">
        <v>8773</v>
      </c>
      <c r="B8551" s="519" t="str">
        <f t="shared" si="133"/>
        <v>MEIO-FIO DE CONCRETO USINADO 15MPA,MOLDADO "IN LOCO",ATRAVES DE MAQUINA ESPECIAL,MEDINDO EM TORNO DE 0,17M DE BASE E 0,30M DE ALTURA,ACABAMENTO COM ARGAMASSA DE CIMENTO E PO-DE-PEDRA,NO TRACO 1:3,COM FORNECIMENTO DOS MATERIAIS,EXCLUSIVE PREPARO DE BASE E TOPOGRAFIA</v>
      </c>
      <c r="C8551" s="519" t="s">
        <v>37402</v>
      </c>
      <c r="D8551" s="519" t="s">
        <v>37403</v>
      </c>
      <c r="E8551" s="519" t="s">
        <v>37404</v>
      </c>
      <c r="F8551" s="519" t="s">
        <v>37405</v>
      </c>
      <c r="G8551" s="519" t="s">
        <v>37406</v>
      </c>
      <c r="I8551" s="519" t="s">
        <v>36</v>
      </c>
      <c r="J8551" s="650">
        <v>22.8</v>
      </c>
    </row>
    <row r="8552" spans="1:10">
      <c r="A8552" s="519" t="s">
        <v>8774</v>
      </c>
      <c r="B8552" s="519" t="str">
        <f t="shared" si="133"/>
        <v>MEIO-FIO DE CONCRETO USINADO 15MPA,MOLDADO "IN LOCO",ATRAVES DE MAQUINA ESPECIAL,MEDINDO EM TORNO DE 0,17M DE BASE E 0,30M DE ALTURA,ACABAMENTO COM ARGAMASSA DE CIMENTO E PO-DE-PEDRA,NO TRACO 1:3,COM FORNECIMENTO DOS MATERIAIS,EXCLUSIVE PREPARO DE BASE E TOPOGRAFIA</v>
      </c>
      <c r="C8552" s="519" t="s">
        <v>37402</v>
      </c>
      <c r="D8552" s="519" t="s">
        <v>37403</v>
      </c>
      <c r="E8552" s="519" t="s">
        <v>37404</v>
      </c>
      <c r="F8552" s="519" t="s">
        <v>37405</v>
      </c>
      <c r="G8552" s="519" t="s">
        <v>37406</v>
      </c>
      <c r="I8552" s="519" t="s">
        <v>36</v>
      </c>
      <c r="J8552" s="650">
        <v>22.08</v>
      </c>
    </row>
    <row r="8553" spans="1:10">
      <c r="A8553" s="519" t="s">
        <v>8775</v>
      </c>
      <c r="B8553" s="519" t="str">
        <f t="shared" si="133"/>
        <v>MEIO-FIO DE CONCRETO USINADO 15MPA,MOLDADO "IN LOCO",ATRAVES DE MAQUINA ESPECIAL,MEDINDO EM TORNO DE 0,15M DE BASE E 0,30M DE ALTURA,ACABAMENTO COM ARGAMASSA DE CIMENTO E PO-DE-PEDRA,NO TRACO 1:3,COM FORNECIMENTO DOS MATERIAIS,EXCLUSIVE PREPARO DE BASE E TOPOGRAFIA</v>
      </c>
      <c r="C8553" s="519" t="s">
        <v>37402</v>
      </c>
      <c r="D8553" s="519" t="s">
        <v>37407</v>
      </c>
      <c r="E8553" s="519" t="s">
        <v>37404</v>
      </c>
      <c r="F8553" s="519" t="s">
        <v>37405</v>
      </c>
      <c r="G8553" s="519" t="s">
        <v>37406</v>
      </c>
      <c r="I8553" s="519" t="s">
        <v>36</v>
      </c>
      <c r="J8553" s="650">
        <v>22.31</v>
      </c>
    </row>
    <row r="8554" spans="1:10">
      <c r="A8554" s="519" t="s">
        <v>8776</v>
      </c>
      <c r="B8554" s="519" t="str">
        <f t="shared" si="133"/>
        <v>MEIO-FIO DE CONCRETO USINADO 15MPA,MOLDADO "IN LOCO",ATRAVES DE MAQUINA ESPECIAL,MEDINDO EM TORNO DE 0,15M DE BASE E 0,30M DE ALTURA,ACABAMENTO COM ARGAMASSA DE CIMENTO E PO-DE-PEDRA,NO TRACO 1:3,COM FORNECIMENTO DOS MATERIAIS,EXCLUSIVE PREPARO DE BASE E TOPOGRAFIA</v>
      </c>
      <c r="C8554" s="519" t="s">
        <v>37402</v>
      </c>
      <c r="D8554" s="519" t="s">
        <v>37407</v>
      </c>
      <c r="E8554" s="519" t="s">
        <v>37404</v>
      </c>
      <c r="F8554" s="519" t="s">
        <v>37405</v>
      </c>
      <c r="G8554" s="519" t="s">
        <v>37406</v>
      </c>
      <c r="I8554" s="519" t="s">
        <v>36</v>
      </c>
      <c r="J8554" s="650">
        <v>21.6</v>
      </c>
    </row>
    <row r="8555" spans="1:10">
      <c r="A8555" s="519" t="s">
        <v>8777</v>
      </c>
      <c r="B8555" s="519" t="str">
        <f t="shared" si="133"/>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555" s="519" t="s">
        <v>37408</v>
      </c>
      <c r="D8555" s="519" t="s">
        <v>37409</v>
      </c>
      <c r="E8555" s="519" t="s">
        <v>37410</v>
      </c>
      <c r="F8555" s="519" t="s">
        <v>37411</v>
      </c>
      <c r="G8555" s="519" t="s">
        <v>37412</v>
      </c>
      <c r="H8555" s="519" t="s">
        <v>37413</v>
      </c>
      <c r="I8555" s="519" t="s">
        <v>36</v>
      </c>
      <c r="J8555" s="650">
        <v>9.9499999999999993</v>
      </c>
    </row>
    <row r="8556" spans="1:10">
      <c r="A8556" s="519" t="s">
        <v>8778</v>
      </c>
      <c r="B8556" s="519" t="str">
        <f t="shared" si="133"/>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556" s="519" t="s">
        <v>37408</v>
      </c>
      <c r="D8556" s="519" t="s">
        <v>37409</v>
      </c>
      <c r="E8556" s="519" t="s">
        <v>37410</v>
      </c>
      <c r="F8556" s="519" t="s">
        <v>37411</v>
      </c>
      <c r="G8556" s="519" t="s">
        <v>37412</v>
      </c>
      <c r="H8556" s="519" t="s">
        <v>37413</v>
      </c>
      <c r="I8556" s="519" t="s">
        <v>36</v>
      </c>
      <c r="J8556" s="650">
        <v>9.6300000000000008</v>
      </c>
    </row>
    <row r="8557" spans="1:10">
      <c r="A8557" s="519" t="s">
        <v>8779</v>
      </c>
      <c r="B8557" s="519" t="str">
        <f t="shared" si="133"/>
        <v>PAVIMENTACAO COM BLOCOS VAZADOS DE CONCRETO,MEDINDO(50X50X10)CM,ASSENTES EM CAMADAS DE AREIA GROSSA DE 2CM,EXCLUSIVE PREPARO DE TERRENO.FORNECIMENTO E ASSENTAMENTO</v>
      </c>
      <c r="C8557" s="519" t="s">
        <v>37414</v>
      </c>
      <c r="D8557" s="519" t="s">
        <v>37415</v>
      </c>
      <c r="E8557" s="519" t="s">
        <v>37416</v>
      </c>
      <c r="I8557" s="519" t="s">
        <v>13</v>
      </c>
      <c r="J8557" s="650">
        <v>96.88</v>
      </c>
    </row>
    <row r="8558" spans="1:10">
      <c r="A8558" s="519" t="s">
        <v>8780</v>
      </c>
      <c r="B8558" s="519" t="str">
        <f t="shared" si="133"/>
        <v>PAVIMENTACAO COM BLOCOS VAZADOS DE CONCRETO,MEDINDO(50X50X10)CM,ASSENTES EM CAMADAS DE AREIA GROSSA DE 2CM,EXCLUSIVE PREPARO DE TERRENO.FORNECIMENTO E ASSENTAMENTO</v>
      </c>
      <c r="C8558" s="519" t="s">
        <v>37414</v>
      </c>
      <c r="D8558" s="519" t="s">
        <v>37415</v>
      </c>
      <c r="E8558" s="519" t="s">
        <v>37416</v>
      </c>
      <c r="I8558" s="519" t="s">
        <v>13</v>
      </c>
      <c r="J8558" s="650">
        <v>95.23</v>
      </c>
    </row>
    <row r="8559" spans="1:10">
      <c r="A8559" s="519" t="s">
        <v>8781</v>
      </c>
      <c r="B8559" s="519" t="str">
        <f t="shared" si="133"/>
        <v>PAVIMENTACAO COM BLOCOS VAZADOS DE CONCRETO,MEDINDO(60X45X7,5)CM,ASSENTES EM CAMADAS DE AREIA GROSSA DE 2CM,EXCLUSIVE PREPARO DE TERRENO.FORNECIMENTO E ASSENTAMENTO</v>
      </c>
      <c r="C8559" s="519" t="s">
        <v>37417</v>
      </c>
      <c r="D8559" s="519" t="s">
        <v>37418</v>
      </c>
      <c r="E8559" s="519" t="s">
        <v>37419</v>
      </c>
      <c r="I8559" s="519" t="s">
        <v>13</v>
      </c>
      <c r="J8559" s="650">
        <v>85.85</v>
      </c>
    </row>
    <row r="8560" spans="1:10">
      <c r="A8560" s="519" t="s">
        <v>8782</v>
      </c>
      <c r="B8560" s="519" t="str">
        <f t="shared" si="133"/>
        <v>PAVIMENTACAO COM BLOCOS VAZADOS DE CONCRETO,MEDINDO(60X45X7,5)CM,ASSENTES EM CAMADAS DE AREIA GROSSA DE 2CM,EXCLUSIVE PREPARO DE TERRENO.FORNECIMENTO E ASSENTAMENTO</v>
      </c>
      <c r="C8560" s="519" t="s">
        <v>37417</v>
      </c>
      <c r="D8560" s="519" t="s">
        <v>37418</v>
      </c>
      <c r="E8560" s="519" t="s">
        <v>37419</v>
      </c>
      <c r="I8560" s="519" t="s">
        <v>13</v>
      </c>
      <c r="J8560" s="650">
        <v>84.21</v>
      </c>
    </row>
    <row r="8561" spans="1:10">
      <c r="A8561" s="519" t="s">
        <v>8783</v>
      </c>
      <c r="B8561" s="519" t="str">
        <f t="shared" si="133"/>
        <v>PLANTIO DE GRAMA EM PLACAS,TIPO SAO CARLOS,BATATAIS,LARGA ESANTO AGOSTINHO,INCLUSIVE COMPRA E ARRANCAMENTO NO LOCAL DEORIGEM,CARGA,TRANSPORTE,DESCARGA E PREPARO DO TERRENO</v>
      </c>
      <c r="C8561" s="519" t="s">
        <v>37420</v>
      </c>
      <c r="D8561" s="519" t="s">
        <v>37421</v>
      </c>
      <c r="E8561" s="519" t="s">
        <v>37422</v>
      </c>
      <c r="I8561" s="519" t="s">
        <v>13</v>
      </c>
      <c r="J8561" s="650">
        <v>15.59</v>
      </c>
    </row>
    <row r="8562" spans="1:10">
      <c r="A8562" s="519" t="s">
        <v>8784</v>
      </c>
      <c r="B8562" s="519" t="str">
        <f t="shared" si="133"/>
        <v>PLANTIO DE GRAMA EM PLACAS,TIPO SAO CARLOS,BATATAIS,LARGA ESANTO AGOSTINHO,INCLUSIVE COMPRA E ARRANCAMENTO NO LOCAL DEORIGEM,CARGA,TRANSPORTE,DESCARGA E PREPARO DO TERRENO</v>
      </c>
      <c r="C8562" s="519" t="s">
        <v>37420</v>
      </c>
      <c r="D8562" s="519" t="s">
        <v>37421</v>
      </c>
      <c r="E8562" s="519" t="s">
        <v>37422</v>
      </c>
      <c r="I8562" s="519" t="s">
        <v>13</v>
      </c>
      <c r="J8562" s="650">
        <v>14.7</v>
      </c>
    </row>
    <row r="8563" spans="1:10">
      <c r="A8563" s="519" t="s">
        <v>8785</v>
      </c>
      <c r="B8563" s="519" t="str">
        <f t="shared" si="133"/>
        <v>PLANTIO DE GRAMA EM PLACAS,TIPO SAO CARLOS,BATATAIS,LARGA ESANTO AGOSTINHO,INCLUSIVE COMPRA E ARRANCAMENTO NO LOCAL DEORIGEM,CARGA,TRANSPORTE,DESCARGA E PREPARO DE TERRENO,PARA RECOMPOSICAO DE AREAS GRAMADAS EVENTUALMENTE DANIFICADAS</v>
      </c>
      <c r="C8563" s="519" t="s">
        <v>37420</v>
      </c>
      <c r="D8563" s="519" t="s">
        <v>37421</v>
      </c>
      <c r="E8563" s="519" t="s">
        <v>37423</v>
      </c>
      <c r="F8563" s="519" t="s">
        <v>37424</v>
      </c>
      <c r="I8563" s="519" t="s">
        <v>13</v>
      </c>
      <c r="J8563" s="650">
        <v>18.96</v>
      </c>
    </row>
    <row r="8564" spans="1:10">
      <c r="A8564" s="519" t="s">
        <v>8786</v>
      </c>
      <c r="B8564" s="519" t="str">
        <f t="shared" si="133"/>
        <v>PLANTIO DE GRAMA EM PLACAS,TIPO SAO CARLOS,BATATAIS,LARGA ESANTO AGOSTINHO,INCLUSIVE COMPRA E ARRANCAMENTO NO LOCAL DEORIGEM,CARGA,TRANSPORTE,DESCARGA E PREPARO DE TERRENO,PARA RECOMPOSICAO DE AREAS GRAMADAS EVENTUALMENTE DANIFICADAS</v>
      </c>
      <c r="C8564" s="519" t="s">
        <v>37420</v>
      </c>
      <c r="D8564" s="519" t="s">
        <v>37421</v>
      </c>
      <c r="E8564" s="519" t="s">
        <v>37423</v>
      </c>
      <c r="F8564" s="519" t="s">
        <v>37424</v>
      </c>
      <c r="I8564" s="519" t="s">
        <v>13</v>
      </c>
      <c r="J8564" s="650">
        <v>17.61</v>
      </c>
    </row>
    <row r="8565" spans="1:10">
      <c r="A8565" s="519" t="s">
        <v>8787</v>
      </c>
      <c r="B8565" s="519" t="str">
        <f t="shared" si="133"/>
        <v>PLANTIO DE GRAMA EM PLACAS,TIPO SAO CARLOS,BATATAIS,LARGA ESANTO AGOSTINHO,EXCLUSIVE TRANSPORTE</v>
      </c>
      <c r="C8565" s="519" t="s">
        <v>37420</v>
      </c>
      <c r="D8565" s="519" t="s">
        <v>37425</v>
      </c>
      <c r="I8565" s="519" t="s">
        <v>13</v>
      </c>
      <c r="J8565" s="650">
        <v>14.17</v>
      </c>
    </row>
    <row r="8566" spans="1:10">
      <c r="A8566" s="519" t="s">
        <v>8788</v>
      </c>
      <c r="B8566" s="519" t="str">
        <f t="shared" si="133"/>
        <v>PLANTIO DE GRAMA EM PLACAS,TIPO SAO CARLOS,BATATAIS,LARGA ESANTO AGOSTINHO,EXCLUSIVE TRANSPORTE</v>
      </c>
      <c r="C8566" s="519" t="s">
        <v>37420</v>
      </c>
      <c r="D8566" s="519" t="s">
        <v>37425</v>
      </c>
      <c r="I8566" s="519" t="s">
        <v>13</v>
      </c>
      <c r="J8566" s="650">
        <v>13.27</v>
      </c>
    </row>
    <row r="8567" spans="1:10">
      <c r="A8567" s="519" t="s">
        <v>8789</v>
      </c>
      <c r="B8567" s="519" t="str">
        <f t="shared" si="133"/>
        <v>PLANTIO DE GRAMA EM PLACAS,EM ENCOSTA,DE ACORDO COM O ITEM 09.001.0001,INCLUSIVE TRANSPORTE MANUAL ENCOSTA ACIMA</v>
      </c>
      <c r="C8567" s="519" t="s">
        <v>37426</v>
      </c>
      <c r="D8567" s="519" t="s">
        <v>37427</v>
      </c>
      <c r="I8567" s="519" t="s">
        <v>13</v>
      </c>
      <c r="J8567" s="650">
        <v>17.48</v>
      </c>
    </row>
    <row r="8568" spans="1:10">
      <c r="A8568" s="519" t="s">
        <v>8790</v>
      </c>
      <c r="B8568" s="519" t="str">
        <f t="shared" si="133"/>
        <v>PLANTIO DE GRAMA EM PLACAS,EM ENCOSTA,DE ACORDO COM O ITEM 09.001.0001,INCLUSIVE TRANSPORTE MANUAL ENCOSTA ACIMA</v>
      </c>
      <c r="C8568" s="519" t="s">
        <v>37426</v>
      </c>
      <c r="D8568" s="519" t="s">
        <v>37427</v>
      </c>
      <c r="I8568" s="519" t="s">
        <v>13</v>
      </c>
      <c r="J8568" s="650">
        <v>16.329999999999998</v>
      </c>
    </row>
    <row r="8569" spans="1:10">
      <c r="A8569" s="519" t="s">
        <v>8791</v>
      </c>
      <c r="B8569" s="519" t="str">
        <f t="shared" si="133"/>
        <v>PLANTIO DE GRAMA EM PLACAS TIPO ESMERALDA,INCLUSIVE FORNECIMENTO DA GRAMA E TRANSPORTE,EXCLUSIVE PREPARO DO TERRENO E OMATERIAL PARA ESTE</v>
      </c>
      <c r="C8569" s="519" t="s">
        <v>37428</v>
      </c>
      <c r="D8569" s="519" t="s">
        <v>37429</v>
      </c>
      <c r="E8569" s="519" t="s">
        <v>37430</v>
      </c>
      <c r="I8569" s="519" t="s">
        <v>13</v>
      </c>
      <c r="J8569" s="650">
        <v>13.83</v>
      </c>
    </row>
    <row r="8570" spans="1:10">
      <c r="A8570" s="519" t="s">
        <v>8792</v>
      </c>
      <c r="B8570" s="519" t="str">
        <f t="shared" si="133"/>
        <v>PLANTIO DE GRAMA EM PLACAS TIPO ESMERALDA,INCLUSIVE FORNECIMENTO DA GRAMA E TRANSPORTE,EXCLUSIVE PREPARO DO TERRENO E OMATERIAL PARA ESTE</v>
      </c>
      <c r="C8570" s="519" t="s">
        <v>37428</v>
      </c>
      <c r="D8570" s="519" t="s">
        <v>37429</v>
      </c>
      <c r="E8570" s="519" t="s">
        <v>37430</v>
      </c>
      <c r="I8570" s="519" t="s">
        <v>13</v>
      </c>
      <c r="J8570" s="650">
        <v>13.2</v>
      </c>
    </row>
    <row r="8571" spans="1:10">
      <c r="A8571" s="519" t="s">
        <v>8793</v>
      </c>
      <c r="B8571" s="519" t="str">
        <f t="shared" si="133"/>
        <v>PLANTIO DE GRAMA EM PLACAS,EM ENCOSTA,DE ACORDO COM O ITEM 09.001.0020,INCLUSIVE TRANSPORTE MANUAL ENCOSTA ACIMA</v>
      </c>
      <c r="C8571" s="519" t="s">
        <v>37426</v>
      </c>
      <c r="D8571" s="519" t="s">
        <v>37431</v>
      </c>
      <c r="I8571" s="519" t="s">
        <v>13</v>
      </c>
      <c r="J8571" s="650">
        <v>18.54</v>
      </c>
    </row>
    <row r="8572" spans="1:10">
      <c r="A8572" s="519" t="s">
        <v>8794</v>
      </c>
      <c r="B8572" s="519" t="str">
        <f t="shared" si="133"/>
        <v>PLANTIO DE GRAMA EM PLACAS,EM ENCOSTA,DE ACORDO COM O ITEM 09.001.0020,INCLUSIVE TRANSPORTE MANUAL ENCOSTA ACIMA</v>
      </c>
      <c r="C8572" s="519" t="s">
        <v>37426</v>
      </c>
      <c r="D8572" s="519" t="s">
        <v>37431</v>
      </c>
      <c r="I8572" s="519" t="s">
        <v>13</v>
      </c>
      <c r="J8572" s="650">
        <v>17.29</v>
      </c>
    </row>
    <row r="8573" spans="1:10">
      <c r="A8573" s="519" t="s">
        <v>8795</v>
      </c>
      <c r="B8573" s="519" t="str">
        <f t="shared" si="133"/>
        <v>RECOMPOSICAO DE AREAS GRAMADAS EVENTUALMENTE DANIFICADAS,INCLUSIVE FORNECIMENTO DA GRAMA E TRANSPORTE,EXCLUSIVE PREPARODO TERRENO E O MATERIAL PARA ESTE</v>
      </c>
      <c r="C8573" s="519" t="s">
        <v>37432</v>
      </c>
      <c r="D8573" s="519" t="s">
        <v>37433</v>
      </c>
      <c r="E8573" s="519" t="s">
        <v>37434</v>
      </c>
      <c r="I8573" s="519" t="s">
        <v>13</v>
      </c>
      <c r="J8573" s="650">
        <v>14.77</v>
      </c>
    </row>
    <row r="8574" spans="1:10">
      <c r="A8574" s="519" t="s">
        <v>8796</v>
      </c>
      <c r="B8574" s="519" t="str">
        <f t="shared" si="133"/>
        <v>RECOMPOSICAO DE AREAS GRAMADAS EVENTUALMENTE DANIFICADAS,INCLUSIVE FORNECIMENTO DA GRAMA E TRANSPORTE,EXCLUSIVE PREPARODO TERRENO E O MATERIAL PARA ESTE</v>
      </c>
      <c r="C8574" s="519" t="s">
        <v>37432</v>
      </c>
      <c r="D8574" s="519" t="s">
        <v>37433</v>
      </c>
      <c r="E8574" s="519" t="s">
        <v>37434</v>
      </c>
      <c r="I8574" s="519" t="s">
        <v>13</v>
      </c>
      <c r="J8574" s="650">
        <v>14.02</v>
      </c>
    </row>
    <row r="8575" spans="1:10">
      <c r="A8575" s="519" t="s">
        <v>8797</v>
      </c>
      <c r="B8575" s="519" t="str">
        <f t="shared" si="133"/>
        <v>PLANTIO DE GRAMA EM PLACAS TIPO ESMERALDA,INCLUSIVE FORNECIMENTO DA GRAMA,EXCLUSIVE TRANSPORTE,PREPARO DO TERRENO E MATERIAL PARA ESTE</v>
      </c>
      <c r="C8575" s="519" t="s">
        <v>37428</v>
      </c>
      <c r="D8575" s="519" t="s">
        <v>37435</v>
      </c>
      <c r="E8575" s="519" t="s">
        <v>37436</v>
      </c>
      <c r="I8575" s="519" t="s">
        <v>13</v>
      </c>
      <c r="J8575" s="650">
        <v>12.35</v>
      </c>
    </row>
    <row r="8576" spans="1:10">
      <c r="A8576" s="519" t="s">
        <v>8798</v>
      </c>
      <c r="B8576" s="519" t="str">
        <f t="shared" si="133"/>
        <v>PLANTIO DE GRAMA EM PLACAS TIPO ESMERALDA,INCLUSIVE FORNECIMENTO DA GRAMA,EXCLUSIVE TRANSPORTE,PREPARO DO TERRENO E MATERIAL PARA ESTE</v>
      </c>
      <c r="C8576" s="519" t="s">
        <v>37428</v>
      </c>
      <c r="D8576" s="519" t="s">
        <v>37435</v>
      </c>
      <c r="E8576" s="519" t="s">
        <v>37436</v>
      </c>
      <c r="I8576" s="519" t="s">
        <v>13</v>
      </c>
      <c r="J8576" s="650">
        <v>11.73</v>
      </c>
    </row>
    <row r="8577" spans="1:10">
      <c r="A8577" s="519" t="s">
        <v>8799</v>
      </c>
      <c r="B8577" s="519" t="str">
        <f t="shared" si="133"/>
        <v>PLANTIO DE GRAMA EM HIDRO-SEMEADURA,EM TALUDES</v>
      </c>
      <c r="C8577" s="519" t="s">
        <v>8800</v>
      </c>
      <c r="I8577" s="519" t="s">
        <v>13</v>
      </c>
      <c r="J8577" s="650">
        <v>8.41</v>
      </c>
    </row>
    <row r="8578" spans="1:10">
      <c r="A8578" s="519" t="s">
        <v>8801</v>
      </c>
      <c r="B8578" s="519" t="str">
        <f t="shared" si="133"/>
        <v>PLANTIO DE GRAMA EM HIDRO-SEMEADURA,EM TALUDES</v>
      </c>
      <c r="C8578" s="519" t="s">
        <v>8800</v>
      </c>
      <c r="I8578" s="519" t="s">
        <v>13</v>
      </c>
      <c r="J8578" s="650">
        <v>8.32</v>
      </c>
    </row>
    <row r="8579" spans="1:10">
      <c r="A8579" s="519" t="s">
        <v>8802</v>
      </c>
      <c r="B8579" s="519" t="str">
        <f t="shared" si="133"/>
        <v>PLANTIO DE GRAMINEA E LEGUMINOSAS EM SEMENTES,CONSTANDO DE ANALISE DO SOLO,CORRECAO DO PH,PREPARO TERRENO(ESCARIFICACAOE VALETAMENTO),ADUBAGEM QUIMICA E ORGANICA,TRATAMENTO PREVENTIVO DO SOLO COM EMPREGO DE INSETICIDA E IRRIGACAO,INCLUSIVE TRANSPORTE</v>
      </c>
      <c r="C8579" s="519" t="s">
        <v>37437</v>
      </c>
      <c r="D8579" s="519" t="s">
        <v>37438</v>
      </c>
      <c r="E8579" s="519" t="s">
        <v>37439</v>
      </c>
      <c r="F8579" s="519" t="s">
        <v>37440</v>
      </c>
      <c r="G8579" s="519" t="s">
        <v>34081</v>
      </c>
      <c r="I8579" s="519" t="s">
        <v>13</v>
      </c>
      <c r="J8579" s="650">
        <v>11.38</v>
      </c>
    </row>
    <row r="8580" spans="1:10">
      <c r="A8580" s="519" t="s">
        <v>8803</v>
      </c>
      <c r="B8580" s="519" t="str">
        <f t="shared" si="133"/>
        <v>PLANTIO DE GRAMINEA E LEGUMINOSAS EM SEMENTES,CONSTANDO DE ANALISE DO SOLO,CORRECAO DO PH,PREPARO TERRENO(ESCARIFICACAOE VALETAMENTO),ADUBAGEM QUIMICA E ORGANICA,TRATAMENTO PREVENTIVO DO SOLO COM EMPREGO DE INSETICIDA E IRRIGACAO,INCLUSIVE TRANSPORTE</v>
      </c>
      <c r="C8580" s="519" t="s">
        <v>37437</v>
      </c>
      <c r="D8580" s="519" t="s">
        <v>37438</v>
      </c>
      <c r="E8580" s="519" t="s">
        <v>37439</v>
      </c>
      <c r="F8580" s="519" t="s">
        <v>37440</v>
      </c>
      <c r="G8580" s="519" t="s">
        <v>34081</v>
      </c>
      <c r="I8580" s="519" t="s">
        <v>13</v>
      </c>
      <c r="J8580" s="650">
        <v>10.5</v>
      </c>
    </row>
    <row r="8581" spans="1:10">
      <c r="A8581" s="519" t="s">
        <v>8804</v>
      </c>
      <c r="B8581" s="519"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581" s="519" t="s">
        <v>37437</v>
      </c>
      <c r="D8581" s="519" t="s">
        <v>37441</v>
      </c>
      <c r="E8581" s="519" t="s">
        <v>37442</v>
      </c>
      <c r="F8581" s="519" t="s">
        <v>37443</v>
      </c>
      <c r="G8581" s="519" t="s">
        <v>37444</v>
      </c>
      <c r="H8581" s="519" t="s">
        <v>37445</v>
      </c>
      <c r="I8581" s="519" t="s">
        <v>13</v>
      </c>
      <c r="J8581" s="650">
        <v>26.74</v>
      </c>
    </row>
    <row r="8582" spans="1:10">
      <c r="A8582" s="519" t="s">
        <v>8805</v>
      </c>
      <c r="B8582" s="519"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582" s="519" t="s">
        <v>37437</v>
      </c>
      <c r="D8582" s="519" t="s">
        <v>37441</v>
      </c>
      <c r="E8582" s="519" t="s">
        <v>37442</v>
      </c>
      <c r="F8582" s="519" t="s">
        <v>37443</v>
      </c>
      <c r="G8582" s="519" t="s">
        <v>37444</v>
      </c>
      <c r="H8582" s="519" t="s">
        <v>37445</v>
      </c>
      <c r="I8582" s="519" t="s">
        <v>13</v>
      </c>
      <c r="J8582" s="650">
        <v>25.95</v>
      </c>
    </row>
    <row r="8583" spans="1:10">
      <c r="A8583" s="519" t="s">
        <v>8806</v>
      </c>
      <c r="B8583" s="519" t="str">
        <f t="shared" si="133"/>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583" s="519" t="s">
        <v>37437</v>
      </c>
      <c r="D8583" s="519" t="s">
        <v>37441</v>
      </c>
      <c r="E8583" s="519" t="s">
        <v>37442</v>
      </c>
      <c r="F8583" s="519" t="s">
        <v>37443</v>
      </c>
      <c r="G8583" s="519" t="s">
        <v>37446</v>
      </c>
      <c r="H8583" s="519" t="s">
        <v>37447</v>
      </c>
      <c r="I8583" s="519" t="s">
        <v>13</v>
      </c>
      <c r="J8583" s="650">
        <v>13.14</v>
      </c>
    </row>
    <row r="8584" spans="1:10">
      <c r="A8584" s="519" t="s">
        <v>8807</v>
      </c>
      <c r="B8584" s="519" t="str">
        <f t="shared" ref="B8584:B8647" si="134">C8584&amp;D8584&amp;E8584&amp;F8584&amp;G8584&amp;H8584</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584" s="519" t="s">
        <v>37437</v>
      </c>
      <c r="D8584" s="519" t="s">
        <v>37441</v>
      </c>
      <c r="E8584" s="519" t="s">
        <v>37442</v>
      </c>
      <c r="F8584" s="519" t="s">
        <v>37443</v>
      </c>
      <c r="G8584" s="519" t="s">
        <v>37446</v>
      </c>
      <c r="H8584" s="519" t="s">
        <v>37447</v>
      </c>
      <c r="I8584" s="519" t="s">
        <v>13</v>
      </c>
      <c r="J8584" s="650">
        <v>12.17</v>
      </c>
    </row>
    <row r="8585" spans="1:10">
      <c r="A8585" s="519" t="s">
        <v>8808</v>
      </c>
      <c r="B8585" s="519" t="str">
        <f t="shared" si="13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585" s="519" t="s">
        <v>37437</v>
      </c>
      <c r="D8585" s="519" t="s">
        <v>37441</v>
      </c>
      <c r="E8585" s="519" t="s">
        <v>37442</v>
      </c>
      <c r="F8585" s="519" t="s">
        <v>37448</v>
      </c>
      <c r="G8585" s="519" t="s">
        <v>37449</v>
      </c>
      <c r="H8585" s="519" t="s">
        <v>37450</v>
      </c>
      <c r="I8585" s="519" t="s">
        <v>13</v>
      </c>
      <c r="J8585" s="650">
        <v>27.78</v>
      </c>
    </row>
    <row r="8586" spans="1:10">
      <c r="A8586" s="519" t="s">
        <v>8809</v>
      </c>
      <c r="B8586" s="519" t="str">
        <f t="shared" si="134"/>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586" s="519" t="s">
        <v>37437</v>
      </c>
      <c r="D8586" s="519" t="s">
        <v>37441</v>
      </c>
      <c r="E8586" s="519" t="s">
        <v>37442</v>
      </c>
      <c r="F8586" s="519" t="s">
        <v>37448</v>
      </c>
      <c r="G8586" s="519" t="s">
        <v>37449</v>
      </c>
      <c r="H8586" s="519" t="s">
        <v>37450</v>
      </c>
      <c r="I8586" s="519" t="s">
        <v>13</v>
      </c>
      <c r="J8586" s="650">
        <v>25.94</v>
      </c>
    </row>
    <row r="8587" spans="1:10">
      <c r="A8587" s="519" t="s">
        <v>8810</v>
      </c>
      <c r="B8587" s="519" t="str">
        <f t="shared" si="13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587" s="519" t="s">
        <v>37437</v>
      </c>
      <c r="D8587" s="519" t="s">
        <v>37451</v>
      </c>
      <c r="E8587" s="519" t="s">
        <v>37442</v>
      </c>
      <c r="F8587" s="519" t="s">
        <v>37452</v>
      </c>
      <c r="G8587" s="519" t="s">
        <v>37453</v>
      </c>
      <c r="H8587" s="519" t="s">
        <v>37454</v>
      </c>
      <c r="I8587" s="519" t="s">
        <v>13</v>
      </c>
      <c r="J8587" s="650">
        <v>52.77</v>
      </c>
    </row>
    <row r="8588" spans="1:10">
      <c r="A8588" s="519" t="s">
        <v>8811</v>
      </c>
      <c r="B8588" s="519" t="str">
        <f t="shared" si="134"/>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588" s="519" t="s">
        <v>37437</v>
      </c>
      <c r="D8588" s="519" t="s">
        <v>37451</v>
      </c>
      <c r="E8588" s="519" t="s">
        <v>37442</v>
      </c>
      <c r="F8588" s="519" t="s">
        <v>37452</v>
      </c>
      <c r="G8588" s="519" t="s">
        <v>37453</v>
      </c>
      <c r="H8588" s="519" t="s">
        <v>37454</v>
      </c>
      <c r="I8588" s="519" t="s">
        <v>13</v>
      </c>
      <c r="J8588" s="650">
        <v>50.93</v>
      </c>
    </row>
    <row r="8589" spans="1:10">
      <c r="A8589" s="519" t="s">
        <v>8812</v>
      </c>
      <c r="B8589" s="519" t="str">
        <f t="shared" si="134"/>
        <v>PLANTIO DE PLANTAS DE COBERTURA DE SOLO,TIPO MARGARIDAO,ZEBRINA,DICONDRA,TRAPOERABA,ETC,EXCLUSIVE FORNECIMENTO</v>
      </c>
      <c r="C8589" s="519" t="s">
        <v>37455</v>
      </c>
      <c r="D8589" s="519" t="s">
        <v>37456</v>
      </c>
      <c r="I8589" s="519" t="s">
        <v>13</v>
      </c>
      <c r="J8589" s="650">
        <v>5.55</v>
      </c>
    </row>
    <row r="8590" spans="1:10">
      <c r="A8590" s="519" t="s">
        <v>8813</v>
      </c>
      <c r="B8590" s="519" t="str">
        <f t="shared" si="134"/>
        <v>PLANTIO DE PLANTAS DE COBERTURA DE SOLO,TIPO MARGARIDAO,ZEBRINA,DICONDRA,TRAPOERABA,ETC,EXCLUSIVE FORNECIMENTO</v>
      </c>
      <c r="C8590" s="519" t="s">
        <v>37455</v>
      </c>
      <c r="D8590" s="519" t="s">
        <v>37456</v>
      </c>
      <c r="I8590" s="519" t="s">
        <v>13</v>
      </c>
      <c r="J8590" s="650">
        <v>4.83</v>
      </c>
    </row>
    <row r="8591" spans="1:10">
      <c r="A8591" s="519" t="s">
        <v>8814</v>
      </c>
      <c r="B8591" s="519" t="str">
        <f t="shared" si="134"/>
        <v>PLANTIO DE PLANTAS DE COBERTURA FLORIDAS,TIPO MOISES,BELA-EMILIA,ETC,EXCLUSIVE FORNECIMENTO</v>
      </c>
      <c r="C8591" s="519" t="s">
        <v>37457</v>
      </c>
      <c r="D8591" s="519" t="s">
        <v>37458</v>
      </c>
      <c r="I8591" s="519" t="s">
        <v>13</v>
      </c>
      <c r="J8591" s="650">
        <v>5.55</v>
      </c>
    </row>
    <row r="8592" spans="1:10">
      <c r="A8592" s="519" t="s">
        <v>8815</v>
      </c>
      <c r="B8592" s="519" t="str">
        <f t="shared" si="134"/>
        <v>PLANTIO DE PLANTAS DE COBERTURA FLORIDAS,TIPO MOISES,BELA-EMILIA,ETC,EXCLUSIVE FORNECIMENTO</v>
      </c>
      <c r="C8592" s="519" t="s">
        <v>37457</v>
      </c>
      <c r="D8592" s="519" t="s">
        <v>37458</v>
      </c>
      <c r="I8592" s="519" t="s">
        <v>13</v>
      </c>
      <c r="J8592" s="650">
        <v>4.83</v>
      </c>
    </row>
    <row r="8593" spans="1:10">
      <c r="A8593" s="519" t="s">
        <v>8816</v>
      </c>
      <c r="B8593" s="519" t="str">
        <f t="shared" si="134"/>
        <v>CERCA VIVA CONSTITUIDA DE HIBISCO,CEDRINHO,CALIANDRA OU ACALIFA RAJADA OU VERMELHA,COM 50 A 70CM DE ALTURA, ESPACADAS ACADA 30CM.FORNECIMENTO E PLANTIO</v>
      </c>
      <c r="C8593" s="519" t="s">
        <v>37459</v>
      </c>
      <c r="D8593" s="519" t="s">
        <v>37460</v>
      </c>
      <c r="E8593" s="519" t="s">
        <v>37461</v>
      </c>
      <c r="I8593" s="519" t="s">
        <v>36</v>
      </c>
      <c r="J8593" s="650">
        <v>21.36</v>
      </c>
    </row>
    <row r="8594" spans="1:10">
      <c r="A8594" s="519" t="s">
        <v>8817</v>
      </c>
      <c r="B8594" s="519" t="str">
        <f t="shared" si="134"/>
        <v>CERCA VIVA CONSTITUIDA DE HIBISCO,CEDRINHO,CALIANDRA OU ACALIFA RAJADA OU VERMELHA,COM 50 A 70CM DE ALTURA, ESPACADAS ACADA 30CM.FORNECIMENTO E PLANTIO</v>
      </c>
      <c r="C8594" s="519" t="s">
        <v>37459</v>
      </c>
      <c r="D8594" s="519" t="s">
        <v>37460</v>
      </c>
      <c r="E8594" s="519" t="s">
        <v>37461</v>
      </c>
      <c r="I8594" s="519" t="s">
        <v>36</v>
      </c>
      <c r="J8594" s="650">
        <v>20.91</v>
      </c>
    </row>
    <row r="8595" spans="1:10">
      <c r="A8595" s="519" t="s">
        <v>8818</v>
      </c>
      <c r="B8595" s="519" t="str">
        <f t="shared" si="13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595" s="519" t="s">
        <v>37462</v>
      </c>
      <c r="D8595" s="519" t="s">
        <v>37463</v>
      </c>
      <c r="E8595" s="519" t="s">
        <v>37464</v>
      </c>
      <c r="F8595" s="519" t="s">
        <v>37465</v>
      </c>
      <c r="G8595" s="519" t="s">
        <v>37466</v>
      </c>
      <c r="H8595" s="519" t="s">
        <v>37467</v>
      </c>
      <c r="I8595" s="519" t="s">
        <v>13</v>
      </c>
      <c r="J8595" s="650">
        <v>121.2</v>
      </c>
    </row>
    <row r="8596" spans="1:10">
      <c r="A8596" s="519" t="s">
        <v>38</v>
      </c>
      <c r="B8596" s="519" t="str">
        <f t="shared" si="134"/>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596" s="519" t="s">
        <v>37462</v>
      </c>
      <c r="D8596" s="519" t="s">
        <v>37463</v>
      </c>
      <c r="E8596" s="519" t="s">
        <v>37464</v>
      </c>
      <c r="F8596" s="519" t="s">
        <v>37465</v>
      </c>
      <c r="G8596" s="519" t="s">
        <v>37466</v>
      </c>
      <c r="H8596" s="519" t="s">
        <v>37467</v>
      </c>
      <c r="I8596" s="519" t="s">
        <v>13</v>
      </c>
      <c r="J8596" s="650">
        <v>121.16</v>
      </c>
    </row>
    <row r="8597" spans="1:10">
      <c r="A8597" s="519" t="s">
        <v>8819</v>
      </c>
      <c r="B8597" s="519" t="str">
        <f t="shared" si="134"/>
        <v>PLANTIO DE ARVORE ISOLADA ATE 2,00M DE ALTURA,DE QUALQUER ESPECIE,EM LOGRADOURO PUBLICO,INCLUSIVE TRANSPORTE,TERRA PRETA SIMPLES E ESTACA DE MADEIRA(TUTOR),EXCLUSIVE O FORNECIMENTO DA ARVORE</v>
      </c>
      <c r="C8597" s="519" t="s">
        <v>37468</v>
      </c>
      <c r="D8597" s="519" t="s">
        <v>37469</v>
      </c>
      <c r="E8597" s="519" t="s">
        <v>37470</v>
      </c>
      <c r="F8597" s="519" t="s">
        <v>37471</v>
      </c>
      <c r="I8597" s="519" t="s">
        <v>5</v>
      </c>
      <c r="J8597" s="650">
        <v>53.99</v>
      </c>
    </row>
    <row r="8598" spans="1:10">
      <c r="A8598" s="519" t="s">
        <v>8820</v>
      </c>
      <c r="B8598" s="519" t="str">
        <f t="shared" si="134"/>
        <v>PLANTIO DE ARVORE ISOLADA ATE 2,00M DE ALTURA,DE QUALQUER ESPECIE,EM LOGRADOURO PUBLICO,INCLUSIVE TRANSPORTE,TERRA PRETA SIMPLES E ESTACA DE MADEIRA(TUTOR),EXCLUSIVE O FORNECIMENTO DA ARVORE</v>
      </c>
      <c r="C8598" s="519" t="s">
        <v>37468</v>
      </c>
      <c r="D8598" s="519" t="s">
        <v>37469</v>
      </c>
      <c r="E8598" s="519" t="s">
        <v>37470</v>
      </c>
      <c r="F8598" s="519" t="s">
        <v>37471</v>
      </c>
      <c r="I8598" s="519" t="s">
        <v>5</v>
      </c>
      <c r="J8598" s="650">
        <v>50.26</v>
      </c>
    </row>
    <row r="8599" spans="1:10">
      <c r="A8599" s="519" t="s">
        <v>8821</v>
      </c>
      <c r="B8599" s="519" t="str">
        <f t="shared" si="134"/>
        <v>PLANTIO DE ARBUSTOS DE 50 A 70CM DE ALTURA,FORMANDO JARDIM,COM 12 UNIDADES POR METRO QUADRADO,EXCLUSIVE O FORNECIMENTO</v>
      </c>
      <c r="C8599" s="519" t="s">
        <v>37472</v>
      </c>
      <c r="D8599" s="519" t="s">
        <v>37473</v>
      </c>
      <c r="I8599" s="519" t="s">
        <v>13</v>
      </c>
      <c r="J8599" s="650">
        <v>6.72</v>
      </c>
    </row>
    <row r="8600" spans="1:10">
      <c r="A8600" s="519" t="s">
        <v>8822</v>
      </c>
      <c r="B8600" s="519" t="str">
        <f t="shared" si="134"/>
        <v>PLANTIO DE ARBUSTOS DE 50 A 70CM DE ALTURA,FORMANDO JARDIM,COM 12 UNIDADES POR METRO QUADRADO,EXCLUSIVE O FORNECIMENTO</v>
      </c>
      <c r="C8600" s="519" t="s">
        <v>37472</v>
      </c>
      <c r="D8600" s="519" t="s">
        <v>37473</v>
      </c>
      <c r="I8600" s="519" t="s">
        <v>13</v>
      </c>
      <c r="J8600" s="650">
        <v>5.82</v>
      </c>
    </row>
    <row r="8601" spans="1:10">
      <c r="A8601" s="519" t="s">
        <v>8823</v>
      </c>
      <c r="B8601" s="519" t="str">
        <f t="shared" si="134"/>
        <v>PLANTIO DE ARBUSTOS DE 70 A 100CM DE ALTURA,FORMANDO JARDIM,COM 9 UNIDADES POR METRO QUADRADO,EXCLUSIVE O FORNECIMENTO</v>
      </c>
      <c r="C8601" s="519" t="s">
        <v>37474</v>
      </c>
      <c r="D8601" s="519" t="s">
        <v>37475</v>
      </c>
      <c r="I8601" s="519" t="s">
        <v>13</v>
      </c>
      <c r="J8601" s="650">
        <v>6.05</v>
      </c>
    </row>
    <row r="8602" spans="1:10">
      <c r="A8602" s="519" t="s">
        <v>8824</v>
      </c>
      <c r="B8602" s="519" t="str">
        <f t="shared" si="134"/>
        <v>PLANTIO DE ARBUSTOS DE 70 A 100CM DE ALTURA,FORMANDO JARDIM,COM 9 UNIDADES POR METRO QUADRADO,EXCLUSIVE O FORNECIMENTO</v>
      </c>
      <c r="C8602" s="519" t="s">
        <v>37474</v>
      </c>
      <c r="D8602" s="519" t="s">
        <v>37475</v>
      </c>
      <c r="I8602" s="519" t="s">
        <v>13</v>
      </c>
      <c r="J8602" s="650">
        <v>5.24</v>
      </c>
    </row>
    <row r="8603" spans="1:10">
      <c r="A8603" s="519" t="s">
        <v>8825</v>
      </c>
      <c r="B8603" s="519" t="str">
        <f t="shared" si="134"/>
        <v>PLANTIO DE ARBUSTOS DE 50 A 100CM DE ALTURA,FORMANDO JARDIMCOM 6 UNIDADES POR METRO QUADRADO,EXCLUSIVE O FORNECIMENTO</v>
      </c>
      <c r="C8603" s="519" t="s">
        <v>37476</v>
      </c>
      <c r="D8603" s="519" t="s">
        <v>37477</v>
      </c>
      <c r="I8603" s="519" t="s">
        <v>13</v>
      </c>
      <c r="J8603" s="650">
        <v>4.7</v>
      </c>
    </row>
    <row r="8604" spans="1:10">
      <c r="A8604" s="519" t="s">
        <v>8826</v>
      </c>
      <c r="B8604" s="519" t="str">
        <f t="shared" si="134"/>
        <v>PLANTIO DE ARBUSTOS DE 50 A 100CM DE ALTURA,FORMANDO JARDIMCOM 6 UNIDADES POR METRO QUADRADO,EXCLUSIVE O FORNECIMENTO</v>
      </c>
      <c r="C8604" s="519" t="s">
        <v>37476</v>
      </c>
      <c r="D8604" s="519" t="s">
        <v>37477</v>
      </c>
      <c r="I8604" s="519" t="s">
        <v>13</v>
      </c>
      <c r="J8604" s="650">
        <v>4.08</v>
      </c>
    </row>
    <row r="8605" spans="1:10">
      <c r="A8605" s="519" t="s">
        <v>8827</v>
      </c>
      <c r="B8605" s="519" t="str">
        <f t="shared" si="134"/>
        <v>PLANTIO EM ENCOSTA DE MUDAS COM 50 A 70CM DE ALTURA,EXCLUSIVE FORNECIMENTO</v>
      </c>
      <c r="C8605" s="519" t="s">
        <v>37478</v>
      </c>
      <c r="D8605" s="519" t="s">
        <v>37479</v>
      </c>
      <c r="I8605" s="519" t="s">
        <v>5</v>
      </c>
      <c r="J8605" s="650">
        <v>2.15</v>
      </c>
    </row>
    <row r="8606" spans="1:10">
      <c r="A8606" s="519" t="s">
        <v>8828</v>
      </c>
      <c r="B8606" s="519" t="str">
        <f t="shared" si="134"/>
        <v>PLANTIO EM ENCOSTA DE MUDAS COM 50 A 70CM DE ALTURA,EXCLUSIVE FORNECIMENTO</v>
      </c>
      <c r="C8606" s="519" t="s">
        <v>37478</v>
      </c>
      <c r="D8606" s="519" t="s">
        <v>37479</v>
      </c>
      <c r="I8606" s="519" t="s">
        <v>5</v>
      </c>
      <c r="J8606" s="650">
        <v>1.86</v>
      </c>
    </row>
    <row r="8607" spans="1:10">
      <c r="A8607" s="519" t="s">
        <v>8829</v>
      </c>
      <c r="B8607" s="519" t="str">
        <f t="shared" si="134"/>
        <v>PLANTIO DE PLANTAS DE COBERTURA VEGETAL,CONSIDERANDO 4 MUDAS/M2,EXCLUSIVE FORNECIMENTO DA PLANTA</v>
      </c>
      <c r="C8607" s="519" t="s">
        <v>37480</v>
      </c>
      <c r="D8607" s="519" t="s">
        <v>37481</v>
      </c>
      <c r="I8607" s="519" t="s">
        <v>13</v>
      </c>
      <c r="J8607" s="650">
        <v>3.6</v>
      </c>
    </row>
    <row r="8608" spans="1:10">
      <c r="A8608" s="519" t="s">
        <v>8830</v>
      </c>
      <c r="B8608" s="519" t="str">
        <f t="shared" si="134"/>
        <v>PLANTIO DE PLANTAS DE COBERTURA VEGETAL,CONSIDERANDO 4 MUDAS/M2,EXCLUSIVE FORNECIMENTO DA PLANTA</v>
      </c>
      <c r="C8608" s="519" t="s">
        <v>37480</v>
      </c>
      <c r="D8608" s="519" t="s">
        <v>37481</v>
      </c>
      <c r="I8608" s="519" t="s">
        <v>13</v>
      </c>
      <c r="J8608" s="650">
        <v>3.6</v>
      </c>
    </row>
    <row r="8609" spans="1:10">
      <c r="A8609" s="519" t="s">
        <v>8831</v>
      </c>
      <c r="B8609" s="519" t="str">
        <f t="shared" si="134"/>
        <v>PLANTIO DE PLANTAS DE COBERTURA VEGETAL,CONSIDERANDO 8 MUDAS/M2,EXCLUSIVE FORNECIMENTO DA PLANTA</v>
      </c>
      <c r="C8609" s="519" t="s">
        <v>37482</v>
      </c>
      <c r="D8609" s="519" t="s">
        <v>37481</v>
      </c>
      <c r="I8609" s="519" t="s">
        <v>13</v>
      </c>
      <c r="J8609" s="650">
        <v>7.2</v>
      </c>
    </row>
    <row r="8610" spans="1:10">
      <c r="A8610" s="519" t="s">
        <v>8832</v>
      </c>
      <c r="B8610" s="519" t="str">
        <f t="shared" si="134"/>
        <v>PLANTIO DE PLANTAS DE COBERTURA VEGETAL,CONSIDERANDO 8 MUDAS/M2,EXCLUSIVE FORNECIMENTO DA PLANTA</v>
      </c>
      <c r="C8610" s="519" t="s">
        <v>37482</v>
      </c>
      <c r="D8610" s="519" t="s">
        <v>37481</v>
      </c>
      <c r="I8610" s="519" t="s">
        <v>13</v>
      </c>
      <c r="J8610" s="650">
        <v>7.2</v>
      </c>
    </row>
    <row r="8611" spans="1:10">
      <c r="A8611" s="519" t="s">
        <v>8833</v>
      </c>
      <c r="B8611" s="519" t="str">
        <f t="shared" si="134"/>
        <v>PLANTIO DE PLANTAS DE COBERTURA VEGETAL,CONSIDERANDO 12 MUDAS/M2,EXCLUSIVE FORNECIMENTO DA PLANTA</v>
      </c>
      <c r="C8611" s="519" t="s">
        <v>37483</v>
      </c>
      <c r="D8611" s="519" t="s">
        <v>37484</v>
      </c>
      <c r="I8611" s="519" t="s">
        <v>13</v>
      </c>
      <c r="J8611" s="650">
        <v>10.8</v>
      </c>
    </row>
    <row r="8612" spans="1:10">
      <c r="A8612" s="519" t="s">
        <v>8834</v>
      </c>
      <c r="B8612" s="519" t="str">
        <f t="shared" si="134"/>
        <v>PLANTIO DE PLANTAS DE COBERTURA VEGETAL,CONSIDERANDO 12 MUDAS/M2,EXCLUSIVE FORNECIMENTO DA PLANTA</v>
      </c>
      <c r="C8612" s="519" t="s">
        <v>37483</v>
      </c>
      <c r="D8612" s="519" t="s">
        <v>37484</v>
      </c>
      <c r="I8612" s="519" t="s">
        <v>13</v>
      </c>
      <c r="J8612" s="650">
        <v>10.8</v>
      </c>
    </row>
    <row r="8613" spans="1:10">
      <c r="A8613" s="519" t="s">
        <v>8835</v>
      </c>
      <c r="B8613" s="519" t="str">
        <f t="shared" si="134"/>
        <v>PLANTIO DE PLANTAS DE COBERTURA VEGETAL,CONSIDERANDO 16 MUDAS/M2,EXCLUSIVE FORNECIMENTO DA PLANTA</v>
      </c>
      <c r="C8613" s="519" t="s">
        <v>37485</v>
      </c>
      <c r="D8613" s="519" t="s">
        <v>37484</v>
      </c>
      <c r="I8613" s="519" t="s">
        <v>13</v>
      </c>
      <c r="J8613" s="650">
        <v>14.4</v>
      </c>
    </row>
    <row r="8614" spans="1:10">
      <c r="A8614" s="519" t="s">
        <v>8836</v>
      </c>
      <c r="B8614" s="519" t="str">
        <f t="shared" si="134"/>
        <v>PLANTIO DE PLANTAS DE COBERTURA VEGETAL,CONSIDERANDO 16 MUDAS/M2,EXCLUSIVE FORNECIMENTO DA PLANTA</v>
      </c>
      <c r="C8614" s="519" t="s">
        <v>37485</v>
      </c>
      <c r="D8614" s="519" t="s">
        <v>37484</v>
      </c>
      <c r="I8614" s="519" t="s">
        <v>13</v>
      </c>
      <c r="J8614" s="650">
        <v>14.4</v>
      </c>
    </row>
    <row r="8615" spans="1:10">
      <c r="A8615" s="519" t="s">
        <v>8837</v>
      </c>
      <c r="B8615" s="519" t="str">
        <f t="shared" si="134"/>
        <v>PLANTIO DE PLANTAS DE COBERTURA VEGETAL,CONSIDERANDO 25 MUDAS/M2,EXCLUSIVE FORNECIMENTO DA PLANTA</v>
      </c>
      <c r="C8615" s="519" t="s">
        <v>37486</v>
      </c>
      <c r="D8615" s="519" t="s">
        <v>37484</v>
      </c>
      <c r="I8615" s="519" t="s">
        <v>13</v>
      </c>
      <c r="J8615" s="650">
        <v>22.5</v>
      </c>
    </row>
    <row r="8616" spans="1:10">
      <c r="A8616" s="519" t="s">
        <v>8838</v>
      </c>
      <c r="B8616" s="519" t="str">
        <f t="shared" si="134"/>
        <v>PLANTIO DE PLANTAS DE COBERTURA VEGETAL,CONSIDERANDO 25 MUDAS/M2,EXCLUSIVE FORNECIMENTO DA PLANTA</v>
      </c>
      <c r="C8616" s="519" t="s">
        <v>37486</v>
      </c>
      <c r="D8616" s="519" t="s">
        <v>37484</v>
      </c>
      <c r="I8616" s="519" t="s">
        <v>13</v>
      </c>
      <c r="J8616" s="650">
        <v>22.5</v>
      </c>
    </row>
    <row r="8617" spans="1:10">
      <c r="A8617" s="519" t="s">
        <v>8839</v>
      </c>
      <c r="B8617" s="519" t="str">
        <f t="shared" si="134"/>
        <v>PLANTIO DE GRAMA,INCLUINDO PREPARO DO TERRENO COM 10CM DE SAIBRO E 5CM DE TERRA ESTRUMADA,EXCLUSIVE FORNECIMENTO DA GRAMA</v>
      </c>
      <c r="C8617" s="519" t="s">
        <v>37487</v>
      </c>
      <c r="D8617" s="519" t="s">
        <v>37488</v>
      </c>
      <c r="E8617" s="519" t="s">
        <v>31906</v>
      </c>
      <c r="I8617" s="519" t="s">
        <v>13</v>
      </c>
      <c r="J8617" s="650">
        <v>24.85</v>
      </c>
    </row>
    <row r="8618" spans="1:10">
      <c r="A8618" s="519" t="s">
        <v>8840</v>
      </c>
      <c r="B8618" s="519" t="str">
        <f t="shared" si="134"/>
        <v>PLANTIO DE GRAMA,INCLUINDO PREPARO DO TERRENO COM 10CM DE SAIBRO E 5CM DE TERRA ESTRUMADA,EXCLUSIVE FORNECIMENTO DA GRAMA</v>
      </c>
      <c r="C8618" s="519" t="s">
        <v>37487</v>
      </c>
      <c r="D8618" s="519" t="s">
        <v>37488</v>
      </c>
      <c r="E8618" s="519" t="s">
        <v>31906</v>
      </c>
      <c r="I8618" s="519" t="s">
        <v>13</v>
      </c>
      <c r="J8618" s="650">
        <v>23.63</v>
      </c>
    </row>
    <row r="8619" spans="1:10">
      <c r="A8619" s="519" t="s">
        <v>8841</v>
      </c>
      <c r="B8619" s="519" t="str">
        <f t="shared" si="134"/>
        <v>PLANTIO DE GRAMA EM MUDAS,EXCLUSIVE O FORNECIMENTO DO MATERIAL</v>
      </c>
      <c r="C8619" s="519" t="s">
        <v>37489</v>
      </c>
      <c r="D8619" s="519" t="s">
        <v>31478</v>
      </c>
      <c r="I8619" s="519" t="s">
        <v>13</v>
      </c>
      <c r="J8619" s="650">
        <v>6.72</v>
      </c>
    </row>
    <row r="8620" spans="1:10">
      <c r="A8620" s="519" t="s">
        <v>8842</v>
      </c>
      <c r="B8620" s="519" t="str">
        <f t="shared" si="134"/>
        <v>PLANTIO DE GRAMA EM MUDAS,EXCLUSIVE O FORNECIMENTO DO MATERIAL</v>
      </c>
      <c r="C8620" s="519" t="s">
        <v>37489</v>
      </c>
      <c r="D8620" s="519" t="s">
        <v>31478</v>
      </c>
      <c r="I8620" s="519" t="s">
        <v>13</v>
      </c>
      <c r="J8620" s="650">
        <v>5.82</v>
      </c>
    </row>
    <row r="8621" spans="1:10">
      <c r="A8621" s="519" t="s">
        <v>8843</v>
      </c>
      <c r="B8621" s="519" t="str">
        <f t="shared" si="134"/>
        <v>AMARRIO DE MUDAS DE ARVORES AO TUTOR,COM FITILHO PLASTICO,EXCLUSIVE ESTE</v>
      </c>
      <c r="C8621" s="519" t="s">
        <v>37490</v>
      </c>
      <c r="D8621" s="519" t="s">
        <v>37491</v>
      </c>
      <c r="I8621" s="519" t="s">
        <v>5</v>
      </c>
      <c r="J8621" s="650">
        <v>0.67</v>
      </c>
    </row>
    <row r="8622" spans="1:10">
      <c r="A8622" s="519" t="s">
        <v>8844</v>
      </c>
      <c r="B8622" s="519" t="str">
        <f t="shared" si="134"/>
        <v>AMARRIO DE MUDAS DE ARVORES AO TUTOR,COM FITILHO PLASTICO,EXCLUSIVE ESTE</v>
      </c>
      <c r="C8622" s="519" t="s">
        <v>37490</v>
      </c>
      <c r="D8622" s="519" t="s">
        <v>37491</v>
      </c>
      <c r="I8622" s="519" t="s">
        <v>5</v>
      </c>
      <c r="J8622" s="650">
        <v>0.57999999999999996</v>
      </c>
    </row>
    <row r="8623" spans="1:10">
      <c r="A8623" s="519" t="s">
        <v>8845</v>
      </c>
      <c r="B8623" s="519" t="str">
        <f t="shared" si="134"/>
        <v>ARBUSTO PARA JARDINS,TIPO LANTANA,HIBISCO,CEDRINHO,ETC,COM 50 A 70CM DE ALTURA.FORNECIMENTO</v>
      </c>
      <c r="C8623" s="519" t="s">
        <v>37492</v>
      </c>
      <c r="D8623" s="519" t="s">
        <v>37493</v>
      </c>
      <c r="I8623" s="519" t="s">
        <v>5</v>
      </c>
      <c r="J8623" s="650">
        <v>15.45</v>
      </c>
    </row>
    <row r="8624" spans="1:10">
      <c r="A8624" s="519" t="s">
        <v>8846</v>
      </c>
      <c r="B8624" s="519" t="str">
        <f t="shared" si="134"/>
        <v>ARBUSTO PARA JARDINS,TIPO LANTANA,HIBISCO,CEDRINHO,ETC,COM 50 A 70CM DE ALTURA.FORNECIMENTO</v>
      </c>
      <c r="C8624" s="519" t="s">
        <v>37492</v>
      </c>
      <c r="D8624" s="519" t="s">
        <v>37493</v>
      </c>
      <c r="I8624" s="519" t="s">
        <v>5</v>
      </c>
      <c r="J8624" s="650">
        <v>15.45</v>
      </c>
    </row>
    <row r="8625" spans="1:10">
      <c r="A8625" s="519" t="s">
        <v>8847</v>
      </c>
      <c r="B8625" s="519" t="str">
        <f t="shared" si="134"/>
        <v>ARBUSTO PARA JARDINS,TIPO LANTANA,HIBISCO,CEDRINHO,ETC,COM 70 A 100CM DE ALTURA.FORNECIMENTO</v>
      </c>
      <c r="C8625" s="519" t="s">
        <v>37494</v>
      </c>
      <c r="D8625" s="519" t="s">
        <v>37495</v>
      </c>
      <c r="I8625" s="519" t="s">
        <v>5</v>
      </c>
      <c r="J8625" s="650">
        <v>40</v>
      </c>
    </row>
    <row r="8626" spans="1:10">
      <c r="A8626" s="519" t="s">
        <v>39</v>
      </c>
      <c r="B8626" s="519" t="str">
        <f t="shared" si="134"/>
        <v>ARBUSTO PARA JARDINS,TIPO LANTANA,HIBISCO,CEDRINHO,ETC,COM 70 A 100CM DE ALTURA.FORNECIMENTO</v>
      </c>
      <c r="C8626" s="519" t="s">
        <v>37494</v>
      </c>
      <c r="D8626" s="519" t="s">
        <v>37495</v>
      </c>
      <c r="I8626" s="519" t="s">
        <v>5</v>
      </c>
      <c r="J8626" s="650">
        <v>40</v>
      </c>
    </row>
    <row r="8627" spans="1:10">
      <c r="A8627" s="519" t="s">
        <v>8848</v>
      </c>
      <c r="B8627" s="519" t="str">
        <f t="shared" si="134"/>
        <v>ESPECIES VEGETAIS COM ALTURA DE(0,30 A 2,00)M, TIPO DRACENADE MADAGASCAR, AGAVE DRAGAO,PITEIRA DO CARIBE, CLUSIA,PLUMA,CAPIM DOS PAMPAS,DRACENA,MURTA,CARACASANA,FILODENDRO GLORIOSO,GUAIMBE DA FOLHA ONDULADA,ORELHA DE ONCA,IUCA ELEFANTE OUSIMILAR.FORNECIMENTO</v>
      </c>
      <c r="C8627" s="519" t="s">
        <v>37496</v>
      </c>
      <c r="D8627" s="519" t="s">
        <v>37497</v>
      </c>
      <c r="E8627" s="519" t="s">
        <v>37498</v>
      </c>
      <c r="F8627" s="519" t="s">
        <v>37499</v>
      </c>
      <c r="G8627" s="519" t="s">
        <v>37500</v>
      </c>
      <c r="I8627" s="519" t="s">
        <v>5</v>
      </c>
      <c r="J8627" s="650">
        <v>3</v>
      </c>
    </row>
    <row r="8628" spans="1:10">
      <c r="A8628" s="519" t="s">
        <v>8849</v>
      </c>
      <c r="B8628" s="519" t="str">
        <f t="shared" si="134"/>
        <v>ESPECIES VEGETAIS COM ALTURA DE(0,30 A 2,00)M, TIPO DRACENADE MADAGASCAR, AGAVE DRAGAO,PITEIRA DO CARIBE, CLUSIA,PLUMA,CAPIM DOS PAMPAS,DRACENA,MURTA,CARACASANA,FILODENDRO GLORIOSO,GUAIMBE DA FOLHA ONDULADA,ORELHA DE ONCA,IUCA ELEFANTE OUSIMILAR.FORNECIMENTO</v>
      </c>
      <c r="C8628" s="519" t="s">
        <v>37496</v>
      </c>
      <c r="D8628" s="519" t="s">
        <v>37497</v>
      </c>
      <c r="E8628" s="519" t="s">
        <v>37498</v>
      </c>
      <c r="F8628" s="519" t="s">
        <v>37499</v>
      </c>
      <c r="G8628" s="519" t="s">
        <v>37500</v>
      </c>
      <c r="I8628" s="519" t="s">
        <v>5</v>
      </c>
      <c r="J8628" s="650">
        <v>3</v>
      </c>
    </row>
    <row r="8629" spans="1:10">
      <c r="A8629" s="519" t="s">
        <v>8850</v>
      </c>
      <c r="B8629" s="519" t="str">
        <f t="shared" si="134"/>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629" s="519" t="s">
        <v>37501</v>
      </c>
      <c r="D8629" s="519" t="s">
        <v>37502</v>
      </c>
      <c r="E8629" s="519" t="s">
        <v>37503</v>
      </c>
      <c r="F8629" s="519" t="s">
        <v>37504</v>
      </c>
      <c r="G8629" s="519" t="s">
        <v>37505</v>
      </c>
      <c r="H8629" s="519" t="s">
        <v>37506</v>
      </c>
      <c r="I8629" s="519" t="s">
        <v>5</v>
      </c>
      <c r="J8629" s="650">
        <v>3</v>
      </c>
    </row>
    <row r="8630" spans="1:10">
      <c r="A8630" s="519" t="s">
        <v>8851</v>
      </c>
      <c r="B8630" s="519" t="str">
        <f t="shared" si="134"/>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630" s="519" t="s">
        <v>37501</v>
      </c>
      <c r="D8630" s="519" t="s">
        <v>37502</v>
      </c>
      <c r="E8630" s="519" t="s">
        <v>37503</v>
      </c>
      <c r="F8630" s="519" t="s">
        <v>37504</v>
      </c>
      <c r="G8630" s="519" t="s">
        <v>37505</v>
      </c>
      <c r="H8630" s="519" t="s">
        <v>37506</v>
      </c>
      <c r="I8630" s="519" t="s">
        <v>5</v>
      </c>
      <c r="J8630" s="650">
        <v>3</v>
      </c>
    </row>
    <row r="8631" spans="1:10">
      <c r="A8631" s="519" t="s">
        <v>8852</v>
      </c>
      <c r="B8631" s="519" t="str">
        <f t="shared" si="134"/>
        <v>ESPECIES VEGETAIS COM ALTURA DE(0,60 A 1,00)M,TIPO PALMEIRAPHEONIX ROEBELENII(TAMAREIRA ANA), COCCOTHRINAX SP(LEQUE-PRATEADA),ELAEIS GUINEENSIS(DENDEZEIRO),GAUSSIA MAYA(PALMEIRA MAIA) OU SIMILAR.FORNECIMENTO</v>
      </c>
      <c r="C8631" s="519" t="s">
        <v>37507</v>
      </c>
      <c r="D8631" s="519" t="s">
        <v>37508</v>
      </c>
      <c r="E8631" s="519" t="s">
        <v>37509</v>
      </c>
      <c r="F8631" s="519" t="s">
        <v>37510</v>
      </c>
      <c r="I8631" s="519" t="s">
        <v>5</v>
      </c>
      <c r="J8631" s="650">
        <v>4.32</v>
      </c>
    </row>
    <row r="8632" spans="1:10">
      <c r="A8632" s="519" t="s">
        <v>8853</v>
      </c>
      <c r="B8632" s="519" t="str">
        <f t="shared" si="134"/>
        <v>ESPECIES VEGETAIS COM ALTURA DE(0,60 A 1,00)M,TIPO PALMEIRAPHEONIX ROEBELENII(TAMAREIRA ANA), COCCOTHRINAX SP(LEQUE-PRATEADA),ELAEIS GUINEENSIS(DENDEZEIRO),GAUSSIA MAYA(PALMEIRA MAIA) OU SIMILAR.FORNECIMENTO</v>
      </c>
      <c r="C8632" s="519" t="s">
        <v>37507</v>
      </c>
      <c r="D8632" s="519" t="s">
        <v>37508</v>
      </c>
      <c r="E8632" s="519" t="s">
        <v>37509</v>
      </c>
      <c r="F8632" s="519" t="s">
        <v>37510</v>
      </c>
      <c r="I8632" s="519" t="s">
        <v>5</v>
      </c>
      <c r="J8632" s="650">
        <v>4.32</v>
      </c>
    </row>
    <row r="8633" spans="1:10">
      <c r="A8633" s="519" t="s">
        <v>8854</v>
      </c>
      <c r="B8633" s="519" t="str">
        <f t="shared" si="134"/>
        <v>ESPECIES VEGETAIS COM ALTURA DE (2,50 A 3,50)M,TIPO PALMEIRA SYAGRUS ROMANZOFFIANA (BABA-DE-BOI/JERIVA),AIPHANES CARYOTIFOLIA (PALMEIRA"SPINE"),LIVISTONIA CHINENSIS (LEQUE DA CHINA/FALSA LATANIA),RHAPIS EXCELSA(PALMEIRA RAFIA),ROYSTONEA OLERACEA (PALMEIRA REAL) OU SIMILAR.FORNECIMENTO</v>
      </c>
      <c r="C8633" s="519" t="s">
        <v>37511</v>
      </c>
      <c r="D8633" s="519" t="s">
        <v>37512</v>
      </c>
      <c r="E8633" s="519" t="s">
        <v>37513</v>
      </c>
      <c r="F8633" s="519" t="s">
        <v>37514</v>
      </c>
      <c r="G8633" s="519" t="s">
        <v>37515</v>
      </c>
      <c r="I8633" s="519" t="s">
        <v>5</v>
      </c>
      <c r="J8633" s="650">
        <v>4.5</v>
      </c>
    </row>
    <row r="8634" spans="1:10">
      <c r="A8634" s="519" t="s">
        <v>8855</v>
      </c>
      <c r="B8634" s="519" t="str">
        <f t="shared" si="134"/>
        <v>ESPECIES VEGETAIS COM ALTURA DE (2,50 A 3,50)M,TIPO PALMEIRA SYAGRUS ROMANZOFFIANA (BABA-DE-BOI/JERIVA),AIPHANES CARYOTIFOLIA (PALMEIRA"SPINE"),LIVISTONIA CHINENSIS (LEQUE DA CHINA/FALSA LATANIA),RHAPIS EXCELSA(PALMEIRA RAFIA),ROYSTONEA OLERACEA (PALMEIRA REAL) OU SIMILAR.FORNECIMENTO</v>
      </c>
      <c r="C8634" s="519" t="s">
        <v>37511</v>
      </c>
      <c r="D8634" s="519" t="s">
        <v>37512</v>
      </c>
      <c r="E8634" s="519" t="s">
        <v>37513</v>
      </c>
      <c r="F8634" s="519" t="s">
        <v>37514</v>
      </c>
      <c r="G8634" s="519" t="s">
        <v>37515</v>
      </c>
      <c r="I8634" s="519" t="s">
        <v>5</v>
      </c>
      <c r="J8634" s="650">
        <v>4.5</v>
      </c>
    </row>
    <row r="8635" spans="1:10">
      <c r="A8635" s="519" t="s">
        <v>8856</v>
      </c>
      <c r="B8635" s="519" t="str">
        <f t="shared" si="134"/>
        <v>ESPECIES VEGETAIS COM ALTURA DE(0,40 A 1,50)M,TIPO GARDENIAJASMINOIDES(JASMIM DO CABO),ALPINIA PURPURATA(GENGIBRE VERMELHO),CORDYLINE TERMINALIS(DRACENA VERMELHA),DIEFFENBACHIA AMOEMA(COMIGO-NINGUEM-PODE) OU SIMILAR E CONSIDERANDO 4 MUDASPOR M2.FORNECIMENTO</v>
      </c>
      <c r="C8635" s="519" t="s">
        <v>37516</v>
      </c>
      <c r="D8635" s="519" t="s">
        <v>37517</v>
      </c>
      <c r="E8635" s="519" t="s">
        <v>37518</v>
      </c>
      <c r="F8635" s="519" t="s">
        <v>37519</v>
      </c>
      <c r="G8635" s="519" t="s">
        <v>37520</v>
      </c>
      <c r="I8635" s="519" t="s">
        <v>13</v>
      </c>
      <c r="J8635" s="650">
        <v>14</v>
      </c>
    </row>
    <row r="8636" spans="1:10">
      <c r="A8636" s="519" t="s">
        <v>8857</v>
      </c>
      <c r="B8636" s="519" t="str">
        <f t="shared" si="134"/>
        <v>ESPECIES VEGETAIS COM ALTURA DE(0,40 A 1,50)M,TIPO GARDENIAJASMINOIDES(JASMIM DO CABO),ALPINIA PURPURATA(GENGIBRE VERMELHO),CORDYLINE TERMINALIS(DRACENA VERMELHA),DIEFFENBACHIA AMOEMA(COMIGO-NINGUEM-PODE) OU SIMILAR E CONSIDERANDO 4 MUDASPOR M2.FORNECIMENTO</v>
      </c>
      <c r="C8636" s="519" t="s">
        <v>37516</v>
      </c>
      <c r="D8636" s="519" t="s">
        <v>37517</v>
      </c>
      <c r="E8636" s="519" t="s">
        <v>37518</v>
      </c>
      <c r="F8636" s="519" t="s">
        <v>37519</v>
      </c>
      <c r="G8636" s="519" t="s">
        <v>37520</v>
      </c>
      <c r="I8636" s="519" t="s">
        <v>13</v>
      </c>
      <c r="J8636" s="650">
        <v>14</v>
      </c>
    </row>
    <row r="8637" spans="1:10">
      <c r="A8637" s="519" t="s">
        <v>8858</v>
      </c>
      <c r="B8637" s="519" t="str">
        <f t="shared" si="134"/>
        <v>ESPECIES VEGETAIS COM ALTURA DE(0,60 A 1,50)M,TIPO CALLIANDRA TWEEDII(ESPONJINHA VERMELHA), HIBISCUS ROSA-SINENSIS(HIBISCO ARGENTINO), MALVAVISCUS ARBOREUS (HIBISCO COLIBRI) OU SIMILAR E CONSIDERANDO 4 MUDAS POR M2.FORNECIMENTO</v>
      </c>
      <c r="C8637" s="519" t="s">
        <v>37521</v>
      </c>
      <c r="D8637" s="519" t="s">
        <v>37522</v>
      </c>
      <c r="E8637" s="519" t="s">
        <v>37523</v>
      </c>
      <c r="F8637" s="519" t="s">
        <v>37524</v>
      </c>
      <c r="I8637" s="519" t="s">
        <v>13</v>
      </c>
      <c r="J8637" s="650">
        <v>12</v>
      </c>
    </row>
    <row r="8638" spans="1:10">
      <c r="A8638" s="519" t="s">
        <v>8859</v>
      </c>
      <c r="B8638" s="519" t="str">
        <f t="shared" si="134"/>
        <v>ESPECIES VEGETAIS COM ALTURA DE(0,60 A 1,50)M,TIPO CALLIANDRA TWEEDII(ESPONJINHA VERMELHA), HIBISCUS ROSA-SINENSIS(HIBISCO ARGENTINO), MALVAVISCUS ARBOREUS (HIBISCO COLIBRI) OU SIMILAR E CONSIDERANDO 4 MUDAS POR M2.FORNECIMENTO</v>
      </c>
      <c r="C8638" s="519" t="s">
        <v>37521</v>
      </c>
      <c r="D8638" s="519" t="s">
        <v>37522</v>
      </c>
      <c r="E8638" s="519" t="s">
        <v>37523</v>
      </c>
      <c r="F8638" s="519" t="s">
        <v>37524</v>
      </c>
      <c r="I8638" s="519" t="s">
        <v>13</v>
      </c>
      <c r="J8638" s="650">
        <v>12</v>
      </c>
    </row>
    <row r="8639" spans="1:10">
      <c r="A8639" s="519" t="s">
        <v>8860</v>
      </c>
      <c r="B8639" s="519" t="str">
        <f t="shared" si="134"/>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639" s="519" t="s">
        <v>37525</v>
      </c>
      <c r="D8639" s="519" t="s">
        <v>37526</v>
      </c>
      <c r="E8639" s="519" t="s">
        <v>37527</v>
      </c>
      <c r="F8639" s="519" t="s">
        <v>37528</v>
      </c>
      <c r="G8639" s="519" t="s">
        <v>37529</v>
      </c>
      <c r="H8639" s="519" t="s">
        <v>37530</v>
      </c>
      <c r="I8639" s="519" t="s">
        <v>13</v>
      </c>
      <c r="J8639" s="650">
        <v>24</v>
      </c>
    </row>
    <row r="8640" spans="1:10">
      <c r="A8640" s="519" t="s">
        <v>8861</v>
      </c>
      <c r="B8640" s="519" t="str">
        <f t="shared" si="134"/>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640" s="519" t="s">
        <v>37525</v>
      </c>
      <c r="D8640" s="519" t="s">
        <v>37526</v>
      </c>
      <c r="E8640" s="519" t="s">
        <v>37527</v>
      </c>
      <c r="F8640" s="519" t="s">
        <v>37528</v>
      </c>
      <c r="G8640" s="519" t="s">
        <v>37529</v>
      </c>
      <c r="H8640" s="519" t="s">
        <v>37530</v>
      </c>
      <c r="I8640" s="519" t="s">
        <v>13</v>
      </c>
      <c r="J8640" s="650">
        <v>24</v>
      </c>
    </row>
    <row r="8641" spans="1:10">
      <c r="A8641" s="519" t="s">
        <v>8862</v>
      </c>
      <c r="B8641" s="519" t="str">
        <f t="shared" si="134"/>
        <v>ESPECIES VEGETAIS COM ALTURA DE (0,40 A 1,50)M,TIPO ARUNDINA BAMBUSIFOLIA(ORQUIDEA BAMBU),JATROPHA PODAGRICA(BATATA DO INFERNO),STRELITZIA REGINAE(FLOR AVE DO PARAISO),HELICONIA ANGUSTA(FALSA AVE DO PARAISO)OU SIMILAR E CONSIDERANDO 8 MUDAS POR M2.FORNECIMENTO</v>
      </c>
      <c r="C8641" s="519" t="s">
        <v>37531</v>
      </c>
      <c r="D8641" s="519" t="s">
        <v>37532</v>
      </c>
      <c r="E8641" s="519" t="s">
        <v>37533</v>
      </c>
      <c r="F8641" s="519" t="s">
        <v>37534</v>
      </c>
      <c r="G8641" s="519" t="s">
        <v>37535</v>
      </c>
      <c r="I8641" s="519" t="s">
        <v>13</v>
      </c>
      <c r="J8641" s="650">
        <v>28</v>
      </c>
    </row>
    <row r="8642" spans="1:10">
      <c r="A8642" s="519" t="s">
        <v>8863</v>
      </c>
      <c r="B8642" s="519" t="str">
        <f t="shared" si="134"/>
        <v>ESPECIES VEGETAIS COM ALTURA DE (0,40 A 1,50)M,TIPO ARUNDINA BAMBUSIFOLIA(ORQUIDEA BAMBU),JATROPHA PODAGRICA(BATATA DO INFERNO),STRELITZIA REGINAE(FLOR AVE DO PARAISO),HELICONIA ANGUSTA(FALSA AVE DO PARAISO)OU SIMILAR E CONSIDERANDO 8 MUDAS POR M2.FORNECIMENTO</v>
      </c>
      <c r="C8642" s="519" t="s">
        <v>37531</v>
      </c>
      <c r="D8642" s="519" t="s">
        <v>37532</v>
      </c>
      <c r="E8642" s="519" t="s">
        <v>37533</v>
      </c>
      <c r="F8642" s="519" t="s">
        <v>37534</v>
      </c>
      <c r="G8642" s="519" t="s">
        <v>37535</v>
      </c>
      <c r="I8642" s="519" t="s">
        <v>13</v>
      </c>
      <c r="J8642" s="650">
        <v>28</v>
      </c>
    </row>
    <row r="8643" spans="1:10">
      <c r="A8643" s="519" t="s">
        <v>8864</v>
      </c>
      <c r="B8643" s="519" t="str">
        <f t="shared" si="134"/>
        <v>ESPECIES VEGETAIS COM ALTURA DE(0,10 A 0,40)M,TIPO JASMIM ESTRELA,CAETIZINHO,CANA DA INDIA, CANA-INDICA,BIRI, CURCULIGO,GENGIBRE AZUL,IXORA ANA,PLANTA DA VIDA,ARARUTA,RHOEO,COPO DE LEITE OU SIMILAR E CONSIDERANDO 12 MUDAS P/M2.FORNECIMENTO</v>
      </c>
      <c r="C8643" s="519" t="s">
        <v>37536</v>
      </c>
      <c r="D8643" s="519" t="s">
        <v>37537</v>
      </c>
      <c r="E8643" s="519" t="s">
        <v>37538</v>
      </c>
      <c r="F8643" s="519" t="s">
        <v>37539</v>
      </c>
      <c r="I8643" s="519" t="s">
        <v>13</v>
      </c>
      <c r="J8643" s="650">
        <v>13.2</v>
      </c>
    </row>
    <row r="8644" spans="1:10">
      <c r="A8644" s="519" t="s">
        <v>8865</v>
      </c>
      <c r="B8644" s="519" t="str">
        <f t="shared" si="134"/>
        <v>ESPECIES VEGETAIS COM ALTURA DE(0,10 A 0,40)M,TIPO JASMIM ESTRELA,CAETIZINHO,CANA DA INDIA, CANA-INDICA,BIRI, CURCULIGO,GENGIBRE AZUL,IXORA ANA,PLANTA DA VIDA,ARARUTA,RHOEO,COPO DE LEITE OU SIMILAR E CONSIDERANDO 12 MUDAS P/M2.FORNECIMENTO</v>
      </c>
      <c r="C8644" s="519" t="s">
        <v>37536</v>
      </c>
      <c r="D8644" s="519" t="s">
        <v>37537</v>
      </c>
      <c r="E8644" s="519" t="s">
        <v>37538</v>
      </c>
      <c r="F8644" s="519" t="s">
        <v>37539</v>
      </c>
      <c r="I8644" s="519" t="s">
        <v>13</v>
      </c>
      <c r="J8644" s="650">
        <v>13.2</v>
      </c>
    </row>
    <row r="8645" spans="1:10">
      <c r="A8645" s="519" t="s">
        <v>8866</v>
      </c>
      <c r="B8645" s="519" t="str">
        <f t="shared" si="134"/>
        <v>ESPECIES VEGETAIS COM ALTURA DE(0,20 A 0,80)M,TIPO HELICONIA PSITTACORUM(HELICONIA PAPAGAIO), XANTHOSOMA LINDENI(XANTIA),CALATHEA ZEBRINA(CALATEA ZEBRA), JASMINUM SAMBAC(BOGARI) OU SIMILAR E CONSIDERANDO 12 MUDAS POR M2.FORNECIMENTO</v>
      </c>
      <c r="C8645" s="519" t="s">
        <v>37540</v>
      </c>
      <c r="D8645" s="519" t="s">
        <v>37541</v>
      </c>
      <c r="E8645" s="519" t="s">
        <v>37542</v>
      </c>
      <c r="F8645" s="519" t="s">
        <v>37543</v>
      </c>
      <c r="I8645" s="519" t="s">
        <v>13</v>
      </c>
      <c r="J8645" s="650">
        <v>42</v>
      </c>
    </row>
    <row r="8646" spans="1:10">
      <c r="A8646" s="519" t="s">
        <v>8867</v>
      </c>
      <c r="B8646" s="519" t="str">
        <f t="shared" si="134"/>
        <v>ESPECIES VEGETAIS COM ALTURA DE(0,20 A 0,80)M,TIPO HELICONIA PSITTACORUM(HELICONIA PAPAGAIO), XANTHOSOMA LINDENI(XANTIA),CALATHEA ZEBRINA(CALATEA ZEBRA), JASMINUM SAMBAC(BOGARI) OU SIMILAR E CONSIDERANDO 12 MUDAS POR M2.FORNECIMENTO</v>
      </c>
      <c r="C8646" s="519" t="s">
        <v>37540</v>
      </c>
      <c r="D8646" s="519" t="s">
        <v>37541</v>
      </c>
      <c r="E8646" s="519" t="s">
        <v>37542</v>
      </c>
      <c r="F8646" s="519" t="s">
        <v>37543</v>
      </c>
      <c r="I8646" s="519" t="s">
        <v>13</v>
      </c>
      <c r="J8646" s="650">
        <v>42</v>
      </c>
    </row>
    <row r="8647" spans="1:10">
      <c r="A8647" s="519" t="s">
        <v>8868</v>
      </c>
      <c r="B8647" s="519" t="str">
        <f t="shared" si="134"/>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647" s="519" t="s">
        <v>37544</v>
      </c>
      <c r="D8647" s="519" t="s">
        <v>37545</v>
      </c>
      <c r="E8647" s="519" t="s">
        <v>37546</v>
      </c>
      <c r="F8647" s="519" t="s">
        <v>37547</v>
      </c>
      <c r="G8647" s="519" t="s">
        <v>37548</v>
      </c>
      <c r="H8647" s="519" t="s">
        <v>37549</v>
      </c>
      <c r="I8647" s="519" t="s">
        <v>13</v>
      </c>
      <c r="J8647" s="650">
        <v>8</v>
      </c>
    </row>
    <row r="8648" spans="1:10">
      <c r="A8648" s="519" t="s">
        <v>8869</v>
      </c>
      <c r="B8648" s="519" t="str">
        <f t="shared" ref="B8648:B8711" si="135">C8648&amp;D8648&amp;E8648&amp;F8648&amp;G8648&amp;H8648</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648" s="519" t="s">
        <v>37544</v>
      </c>
      <c r="D8648" s="519" t="s">
        <v>37545</v>
      </c>
      <c r="E8648" s="519" t="s">
        <v>37546</v>
      </c>
      <c r="F8648" s="519" t="s">
        <v>37547</v>
      </c>
      <c r="G8648" s="519" t="s">
        <v>37548</v>
      </c>
      <c r="H8648" s="519" t="s">
        <v>37549</v>
      </c>
      <c r="I8648" s="519" t="s">
        <v>13</v>
      </c>
      <c r="J8648" s="650">
        <v>8</v>
      </c>
    </row>
    <row r="8649" spans="1:10">
      <c r="A8649" s="519" t="s">
        <v>8870</v>
      </c>
      <c r="B8649" s="519" t="str">
        <f t="shared" si="13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649" s="519" t="s">
        <v>37550</v>
      </c>
      <c r="D8649" s="519" t="s">
        <v>37551</v>
      </c>
      <c r="E8649" s="519" t="s">
        <v>37552</v>
      </c>
      <c r="F8649" s="519" t="s">
        <v>37553</v>
      </c>
      <c r="G8649" s="519" t="s">
        <v>37554</v>
      </c>
      <c r="H8649" s="519" t="s">
        <v>37555</v>
      </c>
      <c r="I8649" s="519" t="s">
        <v>13</v>
      </c>
      <c r="J8649" s="650">
        <v>17.600000000000001</v>
      </c>
    </row>
    <row r="8650" spans="1:10">
      <c r="A8650" s="519" t="s">
        <v>8871</v>
      </c>
      <c r="B8650" s="519" t="str">
        <f t="shared" si="135"/>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650" s="519" t="s">
        <v>37550</v>
      </c>
      <c r="D8650" s="519" t="s">
        <v>37551</v>
      </c>
      <c r="E8650" s="519" t="s">
        <v>37552</v>
      </c>
      <c r="F8650" s="519" t="s">
        <v>37553</v>
      </c>
      <c r="G8650" s="519" t="s">
        <v>37554</v>
      </c>
      <c r="H8650" s="519" t="s">
        <v>37555</v>
      </c>
      <c r="I8650" s="519" t="s">
        <v>13</v>
      </c>
      <c r="J8650" s="650">
        <v>17.600000000000001</v>
      </c>
    </row>
    <row r="8651" spans="1:10">
      <c r="A8651" s="519" t="s">
        <v>8872</v>
      </c>
      <c r="B8651" s="519" t="str">
        <f t="shared" si="13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651" s="519" t="s">
        <v>37556</v>
      </c>
      <c r="D8651" s="519" t="s">
        <v>37557</v>
      </c>
      <c r="E8651" s="519" t="s">
        <v>37558</v>
      </c>
      <c r="F8651" s="519" t="s">
        <v>37559</v>
      </c>
      <c r="G8651" s="519" t="s">
        <v>37560</v>
      </c>
      <c r="H8651" s="519" t="s">
        <v>37561</v>
      </c>
      <c r="I8651" s="519" t="s">
        <v>13</v>
      </c>
      <c r="J8651" s="650">
        <v>27.5</v>
      </c>
    </row>
    <row r="8652" spans="1:10">
      <c r="A8652" s="519" t="s">
        <v>8873</v>
      </c>
      <c r="B8652" s="519" t="str">
        <f t="shared" si="135"/>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652" s="519" t="s">
        <v>37556</v>
      </c>
      <c r="D8652" s="519" t="s">
        <v>37557</v>
      </c>
      <c r="E8652" s="519" t="s">
        <v>37558</v>
      </c>
      <c r="F8652" s="519" t="s">
        <v>37559</v>
      </c>
      <c r="G8652" s="519" t="s">
        <v>37560</v>
      </c>
      <c r="H8652" s="519" t="s">
        <v>37561</v>
      </c>
      <c r="I8652" s="519" t="s">
        <v>13</v>
      </c>
      <c r="J8652" s="650">
        <v>27.5</v>
      </c>
    </row>
    <row r="8653" spans="1:10">
      <c r="A8653" s="519" t="s">
        <v>8874</v>
      </c>
      <c r="B8653" s="519" t="str">
        <f t="shared" si="13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653" s="519" t="s">
        <v>37562</v>
      </c>
      <c r="D8653" s="519" t="s">
        <v>37563</v>
      </c>
      <c r="E8653" s="519" t="s">
        <v>37564</v>
      </c>
      <c r="F8653" s="519" t="s">
        <v>37565</v>
      </c>
      <c r="G8653" s="519" t="s">
        <v>37566</v>
      </c>
      <c r="H8653" s="519" t="s">
        <v>37567</v>
      </c>
      <c r="I8653" s="519" t="s">
        <v>13</v>
      </c>
      <c r="J8653" s="650">
        <v>27.5</v>
      </c>
    </row>
    <row r="8654" spans="1:10">
      <c r="A8654" s="519" t="s">
        <v>8875</v>
      </c>
      <c r="B8654" s="519" t="str">
        <f t="shared" si="135"/>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654" s="519" t="s">
        <v>37562</v>
      </c>
      <c r="D8654" s="519" t="s">
        <v>37563</v>
      </c>
      <c r="E8654" s="519" t="s">
        <v>37564</v>
      </c>
      <c r="F8654" s="519" t="s">
        <v>37565</v>
      </c>
      <c r="G8654" s="519" t="s">
        <v>37566</v>
      </c>
      <c r="H8654" s="519" t="s">
        <v>37567</v>
      </c>
      <c r="I8654" s="519" t="s">
        <v>13</v>
      </c>
      <c r="J8654" s="650">
        <v>27.5</v>
      </c>
    </row>
    <row r="8655" spans="1:10">
      <c r="A8655" s="519" t="s">
        <v>8876</v>
      </c>
      <c r="B8655" s="519" t="str">
        <f t="shared" si="135"/>
        <v>ESPECIES VEGETAIS C/ALTURA DE(0,10 A 0,20)M, TIPO HEMEROCALIS,LIRIO,AZEDINHA DO BREJO,CAMOMILA,VIOLETA VERMELHA,PLANTA MOSAICO,MARIA-SEM-VERGONHA,BARRIGA DE SAPO,PETUNIA,CRAVO-FRANCES,VERBENA/CAMARADINHA OU SIMILAR E CONSIDERANDO 25 MUDAS POR M2.FORNECIMENTO</v>
      </c>
      <c r="C8655" s="519" t="s">
        <v>37568</v>
      </c>
      <c r="D8655" s="519" t="s">
        <v>37569</v>
      </c>
      <c r="E8655" s="519" t="s">
        <v>37570</v>
      </c>
      <c r="F8655" s="519" t="s">
        <v>37571</v>
      </c>
      <c r="G8655" s="519" t="s">
        <v>37572</v>
      </c>
      <c r="I8655" s="519" t="s">
        <v>13</v>
      </c>
      <c r="J8655" s="650">
        <v>27.5</v>
      </c>
    </row>
    <row r="8656" spans="1:10">
      <c r="A8656" s="519" t="s">
        <v>8877</v>
      </c>
      <c r="B8656" s="519" t="str">
        <f t="shared" si="135"/>
        <v>ESPECIES VEGETAIS C/ALTURA DE(0,10 A 0,20)M, TIPO HEMEROCALIS,LIRIO,AZEDINHA DO BREJO,CAMOMILA,VIOLETA VERMELHA,PLANTA MOSAICO,MARIA-SEM-VERGONHA,BARRIGA DE SAPO,PETUNIA,CRAVO-FRANCES,VERBENA/CAMARADINHA OU SIMILAR E CONSIDERANDO 25 MUDAS POR M2.FORNECIMENTO</v>
      </c>
      <c r="C8656" s="519" t="s">
        <v>37568</v>
      </c>
      <c r="D8656" s="519" t="s">
        <v>37569</v>
      </c>
      <c r="E8656" s="519" t="s">
        <v>37570</v>
      </c>
      <c r="F8656" s="519" t="s">
        <v>37571</v>
      </c>
      <c r="G8656" s="519" t="s">
        <v>37572</v>
      </c>
      <c r="I8656" s="519" t="s">
        <v>13</v>
      </c>
      <c r="J8656" s="650">
        <v>27.5</v>
      </c>
    </row>
    <row r="8657" spans="1:10">
      <c r="A8657" s="519" t="s">
        <v>8878</v>
      </c>
      <c r="B8657" s="519" t="str">
        <f t="shared" si="135"/>
        <v>ESPECIES VEGETAIS C/ALTURA DE(0,15 A 0,30)M,TIPO OPHIOPOGONJABURAN(BARBA-DE-SERPENTE),KALANCHOE BLOSSFELDIANA(CALANCOE),MARANTA BICOLOR(CAETE)OU SIMILAR E CONSIDERANDO 25 MUDAS P/ M2.FORNECIMENTO</v>
      </c>
      <c r="C8657" s="519" t="s">
        <v>37573</v>
      </c>
      <c r="D8657" s="519" t="s">
        <v>37574</v>
      </c>
      <c r="E8657" s="519" t="s">
        <v>37575</v>
      </c>
      <c r="F8657" s="519" t="s">
        <v>37576</v>
      </c>
      <c r="I8657" s="519" t="s">
        <v>13</v>
      </c>
      <c r="J8657" s="650">
        <v>27.5</v>
      </c>
    </row>
    <row r="8658" spans="1:10">
      <c r="A8658" s="519" t="s">
        <v>8879</v>
      </c>
      <c r="B8658" s="519" t="str">
        <f t="shared" si="135"/>
        <v>ESPECIES VEGETAIS C/ALTURA DE(0,15 A 0,30)M,TIPO OPHIOPOGONJABURAN(BARBA-DE-SERPENTE),KALANCHOE BLOSSFELDIANA(CALANCOE),MARANTA BICOLOR(CAETE)OU SIMILAR E CONSIDERANDO 25 MUDAS P/ M2.FORNECIMENTO</v>
      </c>
      <c r="C8658" s="519" t="s">
        <v>37573</v>
      </c>
      <c r="D8658" s="519" t="s">
        <v>37574</v>
      </c>
      <c r="E8658" s="519" t="s">
        <v>37575</v>
      </c>
      <c r="F8658" s="519" t="s">
        <v>37576</v>
      </c>
      <c r="I8658" s="519" t="s">
        <v>13</v>
      </c>
      <c r="J8658" s="650">
        <v>27.5</v>
      </c>
    </row>
    <row r="8659" spans="1:10">
      <c r="A8659" s="519" t="s">
        <v>8880</v>
      </c>
      <c r="B8659" s="519" t="str">
        <f t="shared" si="135"/>
        <v>PROTETOR DE MADEIRA DE LEI,PINTADO A OLEO,PARA ARVORE.FORNECIMENTO E COLOCACAO</v>
      </c>
      <c r="C8659" s="519" t="s">
        <v>37577</v>
      </c>
      <c r="D8659" s="519" t="s">
        <v>34520</v>
      </c>
      <c r="I8659" s="519" t="s">
        <v>5</v>
      </c>
      <c r="J8659" s="650">
        <v>186.14</v>
      </c>
    </row>
    <row r="8660" spans="1:10">
      <c r="A8660" s="519" t="s">
        <v>8881</v>
      </c>
      <c r="B8660" s="519" t="str">
        <f t="shared" si="135"/>
        <v>PROTETOR DE MADEIRA DE LEI,PINTADO A OLEO,PARA ARVORE.FORNECIMENTO E COLOCACAO</v>
      </c>
      <c r="C8660" s="519" t="s">
        <v>37577</v>
      </c>
      <c r="D8660" s="519" t="s">
        <v>34520</v>
      </c>
      <c r="I8660" s="519" t="s">
        <v>5</v>
      </c>
      <c r="J8660" s="650">
        <v>178.82</v>
      </c>
    </row>
    <row r="8661" spans="1:10">
      <c r="A8661" s="519" t="s">
        <v>8882</v>
      </c>
      <c r="B8661" s="519" t="str">
        <f t="shared" si="135"/>
        <v>PROTETOR DE FERRO,PINTADO A OLEO,PARA ARVORE.FORNECIMENTO ECOLOCACAO</v>
      </c>
      <c r="C8661" s="519" t="s">
        <v>37578</v>
      </c>
      <c r="D8661" s="519" t="s">
        <v>34485</v>
      </c>
      <c r="I8661" s="519" t="s">
        <v>5</v>
      </c>
      <c r="J8661" s="650">
        <v>371.23</v>
      </c>
    </row>
    <row r="8662" spans="1:10">
      <c r="A8662" s="519" t="s">
        <v>40</v>
      </c>
      <c r="B8662" s="519" t="str">
        <f t="shared" si="135"/>
        <v>PROTETOR DE FERRO,PINTADO A OLEO,PARA ARVORE.FORNECIMENTO ECOLOCACAO</v>
      </c>
      <c r="C8662" s="519" t="s">
        <v>37578</v>
      </c>
      <c r="D8662" s="519" t="s">
        <v>34485</v>
      </c>
      <c r="I8662" s="519" t="s">
        <v>5</v>
      </c>
      <c r="J8662" s="650">
        <v>357.19</v>
      </c>
    </row>
    <row r="8663" spans="1:10">
      <c r="A8663" s="519" t="s">
        <v>8883</v>
      </c>
      <c r="B8663" s="519" t="str">
        <f t="shared" si="135"/>
        <v>PROTETOR(GOLA)DE ARVORE EM FERRO FUNDIDO NODULAR,NAS DIMENSOES DE(1,00X1,00X0,60)M.FORNECIMENTO</v>
      </c>
      <c r="C8663" s="519" t="s">
        <v>37579</v>
      </c>
      <c r="D8663" s="519" t="s">
        <v>37580</v>
      </c>
      <c r="I8663" s="519" t="s">
        <v>5</v>
      </c>
      <c r="J8663" s="650">
        <v>613.86</v>
      </c>
    </row>
    <row r="8664" spans="1:10">
      <c r="A8664" s="519" t="s">
        <v>8884</v>
      </c>
      <c r="B8664" s="519" t="str">
        <f t="shared" si="135"/>
        <v>PROTETOR(GOLA)DE ARVORE EM FERRO FUNDIDO NODULAR,NAS DIMENSOES DE(1,00X1,00X0,60)M.FORNECIMENTO</v>
      </c>
      <c r="C8664" s="519" t="s">
        <v>37579</v>
      </c>
      <c r="D8664" s="519" t="s">
        <v>37580</v>
      </c>
      <c r="I8664" s="519" t="s">
        <v>5</v>
      </c>
      <c r="J8664" s="650">
        <v>613.86</v>
      </c>
    </row>
    <row r="8665" spans="1:10">
      <c r="A8665" s="519" t="s">
        <v>8885</v>
      </c>
      <c r="B8665" s="519" t="str">
        <f t="shared" si="135"/>
        <v>PROTETOR(GOLA)DE ARVORE EM FERRO FUNDIDO NODULAR,NAS DIMENSOES DE(1,28X1,28X0,90)M.FORNECIMENTO</v>
      </c>
      <c r="C8665" s="519" t="s">
        <v>37579</v>
      </c>
      <c r="D8665" s="519" t="s">
        <v>37581</v>
      </c>
      <c r="I8665" s="519" t="s">
        <v>5</v>
      </c>
      <c r="J8665" s="650">
        <v>1410.23</v>
      </c>
    </row>
    <row r="8666" spans="1:10">
      <c r="A8666" s="519" t="s">
        <v>8886</v>
      </c>
      <c r="B8666" s="519" t="str">
        <f t="shared" si="135"/>
        <v>PROTETOR(GOLA)DE ARVORE EM FERRO FUNDIDO NODULAR,NAS DIMENSOES DE(1,28X1,28X0,90)M.FORNECIMENTO</v>
      </c>
      <c r="C8666" s="519" t="s">
        <v>37579</v>
      </c>
      <c r="D8666" s="519" t="s">
        <v>37581</v>
      </c>
      <c r="I8666" s="519" t="s">
        <v>5</v>
      </c>
      <c r="J8666" s="650">
        <v>1410.23</v>
      </c>
    </row>
    <row r="8667" spans="1:10">
      <c r="A8667" s="519" t="s">
        <v>8887</v>
      </c>
      <c r="B8667" s="519" t="str">
        <f t="shared" si="13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667" s="519" t="s">
        <v>37582</v>
      </c>
      <c r="D8667" s="519" t="s">
        <v>37583</v>
      </c>
      <c r="E8667" s="519" t="s">
        <v>37584</v>
      </c>
      <c r="F8667" s="519" t="s">
        <v>37585</v>
      </c>
      <c r="G8667" s="519" t="s">
        <v>37586</v>
      </c>
      <c r="H8667" s="519" t="s">
        <v>37587</v>
      </c>
      <c r="I8667" s="519" t="s">
        <v>36</v>
      </c>
      <c r="J8667" s="650">
        <v>772.9</v>
      </c>
    </row>
    <row r="8668" spans="1:10">
      <c r="A8668" s="519" t="s">
        <v>8888</v>
      </c>
      <c r="B8668" s="519" t="str">
        <f t="shared" si="135"/>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668" s="519" t="s">
        <v>37582</v>
      </c>
      <c r="D8668" s="519" t="s">
        <v>37583</v>
      </c>
      <c r="E8668" s="519" t="s">
        <v>37584</v>
      </c>
      <c r="F8668" s="519" t="s">
        <v>37585</v>
      </c>
      <c r="G8668" s="519" t="s">
        <v>37586</v>
      </c>
      <c r="H8668" s="519" t="s">
        <v>37587</v>
      </c>
      <c r="I8668" s="519" t="s">
        <v>36</v>
      </c>
      <c r="J8668" s="650">
        <v>748.83</v>
      </c>
    </row>
    <row r="8669" spans="1:10">
      <c r="A8669" s="519" t="s">
        <v>8889</v>
      </c>
      <c r="B8669" s="519" t="str">
        <f t="shared" si="135"/>
        <v>CERCA PROTETORA PARA JARDIM,DE 33CM DE ALTURA,EM TELA DE CHAPA EXPANDIDA DE 3/16",DECAPADA,FOSFATIZADA,PINTADA A "PRIMER" E ACABAMENTO A COR,CHUMBADA NO SOLO COM HASTES DE FERRO DE 1/2" ESPACADAS DE 1,00M.FORNECIMENTO E COLOCACAO</v>
      </c>
      <c r="C8669" s="519" t="s">
        <v>37588</v>
      </c>
      <c r="D8669" s="519" t="s">
        <v>37589</v>
      </c>
      <c r="E8669" s="519" t="s">
        <v>37590</v>
      </c>
      <c r="F8669" s="519" t="s">
        <v>37591</v>
      </c>
      <c r="I8669" s="519" t="s">
        <v>36</v>
      </c>
      <c r="J8669" s="650">
        <v>59.66</v>
      </c>
    </row>
    <row r="8670" spans="1:10">
      <c r="A8670" s="519" t="s">
        <v>8890</v>
      </c>
      <c r="B8670" s="519" t="str">
        <f t="shared" si="135"/>
        <v>CERCA PROTETORA PARA JARDIM,DE 33CM DE ALTURA,EM TELA DE CHAPA EXPANDIDA DE 3/16",DECAPADA,FOSFATIZADA,PINTADA A "PRIMER" E ACABAMENTO A COR,CHUMBADA NO SOLO COM HASTES DE FERRO DE 1/2" ESPACADAS DE 1,00M.FORNECIMENTO E COLOCACAO</v>
      </c>
      <c r="C8670" s="519" t="s">
        <v>37588</v>
      </c>
      <c r="D8670" s="519" t="s">
        <v>37589</v>
      </c>
      <c r="E8670" s="519" t="s">
        <v>37590</v>
      </c>
      <c r="F8670" s="519" t="s">
        <v>37591</v>
      </c>
      <c r="I8670" s="519" t="s">
        <v>36</v>
      </c>
      <c r="J8670" s="650">
        <v>57.13</v>
      </c>
    </row>
    <row r="8671" spans="1:10">
      <c r="A8671" s="519" t="s">
        <v>8891</v>
      </c>
      <c r="B8671" s="519" t="str">
        <f t="shared" si="135"/>
        <v>CERCA PROTETORA PARA JARDIM,DE 40CM DE ALTURA,EM BARRA CHATA DE 1"X1/4",CHUMBADA NO SOLO COM HASTES DE 30CM,ESPACADAS DE 60CM,EM MODULOS DE 1,20M.FORNECIMENTO E COLOCACAO</v>
      </c>
      <c r="C8671" s="519" t="s">
        <v>37592</v>
      </c>
      <c r="D8671" s="519" t="s">
        <v>37593</v>
      </c>
      <c r="E8671" s="519" t="s">
        <v>37594</v>
      </c>
      <c r="I8671" s="519" t="s">
        <v>36</v>
      </c>
      <c r="J8671" s="650">
        <v>111.16</v>
      </c>
    </row>
    <row r="8672" spans="1:10">
      <c r="A8672" s="519" t="s">
        <v>8892</v>
      </c>
      <c r="B8672" s="519" t="str">
        <f t="shared" si="135"/>
        <v>CERCA PROTETORA PARA JARDIM,DE 40CM DE ALTURA,EM BARRA CHATA DE 1"X1/4",CHUMBADA NO SOLO COM HASTES DE 30CM,ESPACADAS DE 60CM,EM MODULOS DE 1,20M.FORNECIMENTO E COLOCACAO</v>
      </c>
      <c r="C8672" s="519" t="s">
        <v>37592</v>
      </c>
      <c r="D8672" s="519" t="s">
        <v>37593</v>
      </c>
      <c r="E8672" s="519" t="s">
        <v>37594</v>
      </c>
      <c r="I8672" s="519" t="s">
        <v>36</v>
      </c>
      <c r="J8672" s="650">
        <v>105.85</v>
      </c>
    </row>
    <row r="8673" spans="1:10">
      <c r="A8673" s="519" t="s">
        <v>8893</v>
      </c>
      <c r="B8673" s="519" t="str">
        <f t="shared" si="135"/>
        <v>GRAMPOS DE PROTECAO PARA CALCADA EM TUBOS DE FERRO GALVANIZADO DE 2",CHUMBADOS EM BLOCOS DE CONCRETO,INCLUSIVE DEMOLICAO E RECOMPOSICAO DA CALCADA,E TRANSPORTE DO MATERIAL EXCEDENTE,EXCLUSIVE PINTURA.FORNECIMENTO E COLOCACAO</v>
      </c>
      <c r="C8673" s="519" t="s">
        <v>37595</v>
      </c>
      <c r="D8673" s="519" t="s">
        <v>37596</v>
      </c>
      <c r="E8673" s="519" t="s">
        <v>37597</v>
      </c>
      <c r="F8673" s="519" t="s">
        <v>37598</v>
      </c>
      <c r="I8673" s="519" t="s">
        <v>5</v>
      </c>
      <c r="J8673" s="650">
        <v>460.6</v>
      </c>
    </row>
    <row r="8674" spans="1:10">
      <c r="A8674" s="519" t="s">
        <v>8894</v>
      </c>
      <c r="B8674" s="519" t="str">
        <f t="shared" si="135"/>
        <v>GRAMPOS DE PROTECAO PARA CALCADA EM TUBOS DE FERRO GALVANIZADO DE 2",CHUMBADOS EM BLOCOS DE CONCRETO,INCLUSIVE DEMOLICAO E RECOMPOSICAO DA CALCADA,E TRANSPORTE DO MATERIAL EXCEDENTE,EXCLUSIVE PINTURA.FORNECIMENTO E COLOCACAO</v>
      </c>
      <c r="C8674" s="519" t="s">
        <v>37595</v>
      </c>
      <c r="D8674" s="519" t="s">
        <v>37596</v>
      </c>
      <c r="E8674" s="519" t="s">
        <v>37597</v>
      </c>
      <c r="F8674" s="519" t="s">
        <v>37598</v>
      </c>
      <c r="I8674" s="519" t="s">
        <v>5</v>
      </c>
      <c r="J8674" s="650">
        <v>438.71</v>
      </c>
    </row>
    <row r="8675" spans="1:10">
      <c r="A8675" s="519" t="s">
        <v>8895</v>
      </c>
      <c r="B8675" s="519" t="str">
        <f t="shared" si="135"/>
        <v>RETENTOR FLUTUANTE PARA PROTECAO DE MANGUEZAL.CONFECCAO E INSTALACAO</v>
      </c>
      <c r="C8675" s="519" t="s">
        <v>37599</v>
      </c>
      <c r="D8675" s="519" t="s">
        <v>37600</v>
      </c>
      <c r="I8675" s="519" t="s">
        <v>36</v>
      </c>
      <c r="J8675" s="650">
        <v>72.17</v>
      </c>
    </row>
    <row r="8676" spans="1:10">
      <c r="A8676" s="519" t="s">
        <v>8896</v>
      </c>
      <c r="B8676" s="519" t="str">
        <f t="shared" si="135"/>
        <v>RETENTOR FLUTUANTE PARA PROTECAO DE MANGUEZAL.CONFECCAO E INSTALACAO</v>
      </c>
      <c r="C8676" s="519" t="s">
        <v>37599</v>
      </c>
      <c r="D8676" s="519" t="s">
        <v>37600</v>
      </c>
      <c r="I8676" s="519" t="s">
        <v>36</v>
      </c>
      <c r="J8676" s="650">
        <v>64.33</v>
      </c>
    </row>
    <row r="8677" spans="1:10">
      <c r="A8677" s="519" t="s">
        <v>8897</v>
      </c>
      <c r="B8677" s="519" t="str">
        <f t="shared" si="135"/>
        <v>CERCA PROTETORA DE JARDIM COM 18CM DE ALTURA,EM BARRA CHATADE ACO DE (3"X1/4"),COM MONTANTES DO MESMO MATERIAL,DISTANCIADOS DE 1,00M,CHUMBADOS EM BLOCO DE CONCRETO,INCLUSIVE ESCAVACAO,REATERRO,CARGA,DESCARGA E TRANSPORTE</v>
      </c>
      <c r="C8677" s="519" t="s">
        <v>37601</v>
      </c>
      <c r="D8677" s="519" t="s">
        <v>37602</v>
      </c>
      <c r="E8677" s="519" t="s">
        <v>37603</v>
      </c>
      <c r="F8677" s="519" t="s">
        <v>37604</v>
      </c>
      <c r="I8677" s="519" t="s">
        <v>36</v>
      </c>
      <c r="J8677" s="650">
        <v>101.53</v>
      </c>
    </row>
    <row r="8678" spans="1:10">
      <c r="A8678" s="519" t="s">
        <v>8898</v>
      </c>
      <c r="B8678" s="519" t="str">
        <f t="shared" si="135"/>
        <v>CERCA PROTETORA DE JARDIM COM 18CM DE ALTURA,EM BARRA CHATADE ACO DE (3"X1/4"),COM MONTANTES DO MESMO MATERIAL,DISTANCIADOS DE 1,00M,CHUMBADOS EM BLOCO DE CONCRETO,INCLUSIVE ESCAVACAO,REATERRO,CARGA,DESCARGA E TRANSPORTE</v>
      </c>
      <c r="C8678" s="519" t="s">
        <v>37601</v>
      </c>
      <c r="D8678" s="519" t="s">
        <v>37602</v>
      </c>
      <c r="E8678" s="519" t="s">
        <v>37603</v>
      </c>
      <c r="F8678" s="519" t="s">
        <v>37604</v>
      </c>
      <c r="I8678" s="519" t="s">
        <v>36</v>
      </c>
      <c r="J8678" s="650">
        <v>96.74</v>
      </c>
    </row>
    <row r="8679" spans="1:10">
      <c r="A8679" s="519" t="s">
        <v>8899</v>
      </c>
      <c r="B8679" s="519" t="str">
        <f t="shared" si="135"/>
        <v>CERCA PROTETORA DE JARDIM,TIPO CAPELINHA,EM MODULOS DE 1,20M.FORNECIMENTO E COLOCACAO</v>
      </c>
      <c r="C8679" s="519" t="s">
        <v>37605</v>
      </c>
      <c r="D8679" s="519" t="s">
        <v>34487</v>
      </c>
      <c r="I8679" s="519" t="s">
        <v>5</v>
      </c>
      <c r="J8679" s="650">
        <v>142.38</v>
      </c>
    </row>
    <row r="8680" spans="1:10">
      <c r="A8680" s="519" t="s">
        <v>8900</v>
      </c>
      <c r="B8680" s="519" t="str">
        <f t="shared" si="135"/>
        <v>CERCA PROTETORA DE JARDIM,TIPO CAPELINHA,EM MODULOS DE 1,20M.FORNECIMENTO E COLOCACAO</v>
      </c>
      <c r="C8680" s="519" t="s">
        <v>37605</v>
      </c>
      <c r="D8680" s="519" t="s">
        <v>34487</v>
      </c>
      <c r="I8680" s="519" t="s">
        <v>5</v>
      </c>
      <c r="J8680" s="650">
        <v>133.15</v>
      </c>
    </row>
    <row r="8681" spans="1:10">
      <c r="A8681" s="519" t="s">
        <v>8901</v>
      </c>
      <c r="B8681" s="519" t="str">
        <f t="shared" si="135"/>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681" s="519" t="s">
        <v>37606</v>
      </c>
      <c r="D8681" s="519" t="s">
        <v>37607</v>
      </c>
      <c r="E8681" s="519" t="s">
        <v>37608</v>
      </c>
      <c r="F8681" s="519" t="s">
        <v>37609</v>
      </c>
      <c r="G8681" s="519" t="s">
        <v>37610</v>
      </c>
      <c r="H8681" s="519" t="s">
        <v>34469</v>
      </c>
      <c r="I8681" s="519" t="s">
        <v>36</v>
      </c>
      <c r="J8681" s="650">
        <v>114.5</v>
      </c>
    </row>
    <row r="8682" spans="1:10">
      <c r="A8682" s="519" t="s">
        <v>8902</v>
      </c>
      <c r="B8682" s="519" t="str">
        <f t="shared" si="135"/>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682" s="519" t="s">
        <v>37606</v>
      </c>
      <c r="D8682" s="519" t="s">
        <v>37607</v>
      </c>
      <c r="E8682" s="519" t="s">
        <v>37608</v>
      </c>
      <c r="F8682" s="519" t="s">
        <v>37609</v>
      </c>
      <c r="G8682" s="519" t="s">
        <v>37610</v>
      </c>
      <c r="H8682" s="519" t="s">
        <v>34469</v>
      </c>
      <c r="I8682" s="519" t="s">
        <v>36</v>
      </c>
      <c r="J8682" s="650">
        <v>108.53</v>
      </c>
    </row>
    <row r="8683" spans="1:10">
      <c r="A8683" s="519" t="s">
        <v>8903</v>
      </c>
      <c r="B8683" s="519" t="str">
        <f t="shared" si="135"/>
        <v>LIMITADOR DE GRAMA EM PVC RECICLADO-LINHA BORDA.FORNECIMENTO E COLOCACAO</v>
      </c>
      <c r="C8683" s="519" t="s">
        <v>37611</v>
      </c>
      <c r="D8683" s="519" t="s">
        <v>33906</v>
      </c>
      <c r="I8683" s="519" t="s">
        <v>36</v>
      </c>
      <c r="J8683" s="650">
        <v>6.15</v>
      </c>
    </row>
    <row r="8684" spans="1:10">
      <c r="A8684" s="519" t="s">
        <v>8904</v>
      </c>
      <c r="B8684" s="519" t="str">
        <f t="shared" si="135"/>
        <v>LIMITADOR DE GRAMA EM PVC RECICLADO-LINHA BORDA.FORNECIMENTO E COLOCACAO</v>
      </c>
      <c r="C8684" s="519" t="s">
        <v>37611</v>
      </c>
      <c r="D8684" s="519" t="s">
        <v>33906</v>
      </c>
      <c r="I8684" s="519" t="s">
        <v>36</v>
      </c>
      <c r="J8684" s="650">
        <v>5.66</v>
      </c>
    </row>
    <row r="8685" spans="1:10">
      <c r="A8685" s="519" t="s">
        <v>8905</v>
      </c>
      <c r="B8685" s="519" t="str">
        <f t="shared" si="135"/>
        <v>LIMITADOR DE GRAMA EM PVC RECICLADO-LINHA PLANA.FORNECIMENTO E COLOCACAO</v>
      </c>
      <c r="C8685" s="519" t="s">
        <v>37612</v>
      </c>
      <c r="D8685" s="519" t="s">
        <v>33906</v>
      </c>
      <c r="I8685" s="519" t="s">
        <v>36</v>
      </c>
      <c r="J8685" s="650">
        <v>6.83</v>
      </c>
    </row>
    <row r="8686" spans="1:10">
      <c r="A8686" s="519" t="s">
        <v>8906</v>
      </c>
      <c r="B8686" s="519" t="str">
        <f t="shared" si="135"/>
        <v>LIMITADOR DE GRAMA EM PVC RECICLADO-LINHA PLANA.FORNECIMENTO E COLOCACAO</v>
      </c>
      <c r="C8686" s="519" t="s">
        <v>37612</v>
      </c>
      <c r="D8686" s="519" t="s">
        <v>33906</v>
      </c>
      <c r="I8686" s="519" t="s">
        <v>36</v>
      </c>
      <c r="J8686" s="650">
        <v>6.34</v>
      </c>
    </row>
    <row r="8687" spans="1:10">
      <c r="A8687" s="519" t="s">
        <v>8907</v>
      </c>
      <c r="B8687" s="519" t="str">
        <f t="shared" si="135"/>
        <v>MOIRAO EM MADEIRA DE REFLORESTAMENTO,PARA SUSTENTACAO DE RETENTORES EM AREA DE MANGUEZAL,COM SECAO DE DIAMETRO DE 15CM,ALTURA LIVRE MEDIA DE 2,00M,ENTERRADO A 1,00M DE PROFUNDIDADE,INCLUINDO ESCAVACAO MANUAL DE COVA.FORNECIMENTO E COLOCACAO</v>
      </c>
      <c r="C8687" s="519" t="s">
        <v>37613</v>
      </c>
      <c r="D8687" s="519" t="s">
        <v>37614</v>
      </c>
      <c r="E8687" s="519" t="s">
        <v>37615</v>
      </c>
      <c r="F8687" s="519" t="s">
        <v>37616</v>
      </c>
      <c r="I8687" s="519" t="s">
        <v>5</v>
      </c>
      <c r="J8687" s="650">
        <v>115.75</v>
      </c>
    </row>
    <row r="8688" spans="1:10">
      <c r="A8688" s="519" t="s">
        <v>8908</v>
      </c>
      <c r="B8688" s="519" t="str">
        <f t="shared" si="135"/>
        <v>MOIRAO EM MADEIRA DE REFLORESTAMENTO,PARA SUSTENTACAO DE RETENTORES EM AREA DE MANGUEZAL,COM SECAO DE DIAMETRO DE 15CM,ALTURA LIVRE MEDIA DE 2,00M,ENTERRADO A 1,00M DE PROFUNDIDADE,INCLUINDO ESCAVACAO MANUAL DE COVA.FORNECIMENTO E COLOCACAO</v>
      </c>
      <c r="C8688" s="519" t="s">
        <v>37613</v>
      </c>
      <c r="D8688" s="519" t="s">
        <v>37614</v>
      </c>
      <c r="E8688" s="519" t="s">
        <v>37615</v>
      </c>
      <c r="F8688" s="519" t="s">
        <v>37616</v>
      </c>
      <c r="I8688" s="519" t="s">
        <v>5</v>
      </c>
      <c r="J8688" s="650">
        <v>113.7</v>
      </c>
    </row>
    <row r="8689" spans="1:10">
      <c r="A8689" s="519" t="s">
        <v>8909</v>
      </c>
      <c r="B8689" s="519" t="str">
        <f t="shared" si="135"/>
        <v>FRADE DE CONCRETO 10MPA,PARA PROTECAO DE CALCADAS,APICOADO,INCLUSIVE ESCAVACAO E REATERRO.FORNECIMENTO E COLOCACAO</v>
      </c>
      <c r="C8689" s="519" t="s">
        <v>37617</v>
      </c>
      <c r="D8689" s="519" t="s">
        <v>37618</v>
      </c>
      <c r="I8689" s="519" t="s">
        <v>5</v>
      </c>
      <c r="J8689" s="650">
        <v>213.26</v>
      </c>
    </row>
    <row r="8690" spans="1:10">
      <c r="A8690" s="519" t="s">
        <v>8910</v>
      </c>
      <c r="B8690" s="519" t="str">
        <f t="shared" si="135"/>
        <v>FRADE DE CONCRETO 10MPA,PARA PROTECAO DE CALCADAS,APICOADO,INCLUSIVE ESCAVACAO E REATERRO.FORNECIMENTO E COLOCACAO</v>
      </c>
      <c r="C8690" s="519" t="s">
        <v>37617</v>
      </c>
      <c r="D8690" s="519" t="s">
        <v>37618</v>
      </c>
      <c r="I8690" s="519" t="s">
        <v>5</v>
      </c>
      <c r="J8690" s="650">
        <v>190.11</v>
      </c>
    </row>
    <row r="8691" spans="1:10">
      <c r="A8691" s="519" t="s">
        <v>8911</v>
      </c>
      <c r="B8691" s="519" t="str">
        <f t="shared" si="135"/>
        <v>FRADE DE CONCRETO 10MPA,PINTADO COM VERNIZ,P/PROTECAO DE CALCADAS,APICOADO,INCLUSIVE ESCAVACAO E REATERRO.FORNECIMENTO E COLOCACAO</v>
      </c>
      <c r="C8691" s="519" t="s">
        <v>37619</v>
      </c>
      <c r="D8691" s="519" t="s">
        <v>37620</v>
      </c>
      <c r="E8691" s="519" t="s">
        <v>37621</v>
      </c>
      <c r="I8691" s="519" t="s">
        <v>5</v>
      </c>
      <c r="J8691" s="650">
        <v>250.4</v>
      </c>
    </row>
    <row r="8692" spans="1:10">
      <c r="A8692" s="519" t="s">
        <v>8912</v>
      </c>
      <c r="B8692" s="519" t="str">
        <f t="shared" si="135"/>
        <v>FRADE DE CONCRETO 10MPA,PINTADO COM VERNIZ,P/PROTECAO DE CALCADAS,APICOADO,INCLUSIVE ESCAVACAO E REATERRO.FORNECIMENTO E COLOCACAO</v>
      </c>
      <c r="C8692" s="519" t="s">
        <v>37619</v>
      </c>
      <c r="D8692" s="519" t="s">
        <v>37620</v>
      </c>
      <c r="E8692" s="519" t="s">
        <v>37621</v>
      </c>
      <c r="I8692" s="519" t="s">
        <v>5</v>
      </c>
      <c r="J8692" s="650">
        <v>222.94</v>
      </c>
    </row>
    <row r="8693" spans="1:10">
      <c r="A8693" s="519" t="s">
        <v>8913</v>
      </c>
      <c r="B8693" s="519" t="str">
        <f t="shared" si="135"/>
        <v>FRADE DE CONCRETO 10MPA,LISO,PARA PROTECAO DE CALCADAS,INCLUSIVE ESCAVACAO E REATERRO.FORNECIMENTO E COLOCACAO</v>
      </c>
      <c r="C8693" s="519" t="s">
        <v>37622</v>
      </c>
      <c r="D8693" s="519" t="s">
        <v>37623</v>
      </c>
      <c r="I8693" s="519" t="s">
        <v>5</v>
      </c>
      <c r="J8693" s="650">
        <v>204.55</v>
      </c>
    </row>
    <row r="8694" spans="1:10">
      <c r="A8694" s="519" t="s">
        <v>8914</v>
      </c>
      <c r="B8694" s="519" t="str">
        <f t="shared" si="135"/>
        <v>FRADE DE CONCRETO 10MPA,LISO,PARA PROTECAO DE CALCADAS,INCLUSIVE ESCAVACAO E REATERRO.FORNECIMENTO E COLOCACAO</v>
      </c>
      <c r="C8694" s="519" t="s">
        <v>37622</v>
      </c>
      <c r="D8694" s="519" t="s">
        <v>37623</v>
      </c>
      <c r="I8694" s="519" t="s">
        <v>5</v>
      </c>
      <c r="J8694" s="650">
        <v>182.56</v>
      </c>
    </row>
    <row r="8695" spans="1:10">
      <c r="A8695" s="519" t="s">
        <v>8915</v>
      </c>
      <c r="B8695" s="519" t="str">
        <f t="shared" si="135"/>
        <v>FRADE DE CONCRETO 10MPA,LISO,PINTADO COM VERNIZ,PARA PROTECAO DE CALCADAS,INCLUSIVE ESCAVACAO E REATERRO.FORNECIMENTO ECOLOCACAO</v>
      </c>
      <c r="C8695" s="519" t="s">
        <v>37624</v>
      </c>
      <c r="D8695" s="519" t="s">
        <v>37625</v>
      </c>
      <c r="E8695" s="519" t="s">
        <v>34485</v>
      </c>
      <c r="I8695" s="519" t="s">
        <v>5</v>
      </c>
      <c r="J8695" s="650">
        <v>228.64</v>
      </c>
    </row>
    <row r="8696" spans="1:10">
      <c r="A8696" s="519" t="s">
        <v>8916</v>
      </c>
      <c r="B8696" s="519" t="str">
        <f t="shared" si="135"/>
        <v>FRADE DE CONCRETO 10MPA,LISO,PINTADO COM VERNIZ,PARA PROTECAO DE CALCADAS,INCLUSIVE ESCAVACAO E REATERRO.FORNECIMENTO ECOLOCACAO</v>
      </c>
      <c r="C8696" s="519" t="s">
        <v>37624</v>
      </c>
      <c r="D8696" s="519" t="s">
        <v>37625</v>
      </c>
      <c r="E8696" s="519" t="s">
        <v>34485</v>
      </c>
      <c r="I8696" s="519" t="s">
        <v>5</v>
      </c>
      <c r="J8696" s="650">
        <v>203.76</v>
      </c>
    </row>
    <row r="8697" spans="1:10">
      <c r="A8697" s="519" t="s">
        <v>8917</v>
      </c>
      <c r="B8697" s="519" t="str">
        <f t="shared" si="135"/>
        <v>FRADE METALICO,EM FERRO FUNDIDO,MODELO CICLOVIA.FORNECIMENTO E COLOCACAO</v>
      </c>
      <c r="C8697" s="519" t="s">
        <v>37626</v>
      </c>
      <c r="D8697" s="519" t="s">
        <v>33906</v>
      </c>
      <c r="I8697" s="519" t="s">
        <v>5</v>
      </c>
      <c r="J8697" s="650">
        <v>431.79</v>
      </c>
    </row>
    <row r="8698" spans="1:10">
      <c r="A8698" s="519" t="s">
        <v>8918</v>
      </c>
      <c r="B8698" s="519" t="str">
        <f t="shared" si="135"/>
        <v>FRADE METALICO,EM FERRO FUNDIDO,MODELO CICLOVIA.FORNECIMENTO E COLOCACAO</v>
      </c>
      <c r="C8698" s="519" t="s">
        <v>37626</v>
      </c>
      <c r="D8698" s="519" t="s">
        <v>33906</v>
      </c>
      <c r="I8698" s="519" t="s">
        <v>5</v>
      </c>
      <c r="J8698" s="650">
        <v>428.21</v>
      </c>
    </row>
    <row r="8699" spans="1:10">
      <c r="A8699" s="519" t="s">
        <v>8919</v>
      </c>
      <c r="B8699" s="519" t="str">
        <f t="shared" si="135"/>
        <v>REVOLVIMENTO E DESTORROAMENTO DA CAMADA SUPERFICIAL DE GRAMADO,ATE 20CM DE PROFUNDIDADE</v>
      </c>
      <c r="C8699" s="519" t="s">
        <v>37627</v>
      </c>
      <c r="D8699" s="519" t="s">
        <v>37628</v>
      </c>
      <c r="I8699" s="519" t="s">
        <v>13</v>
      </c>
      <c r="J8699" s="650">
        <v>2.15</v>
      </c>
    </row>
    <row r="8700" spans="1:10">
      <c r="A8700" s="519" t="s">
        <v>8920</v>
      </c>
      <c r="B8700" s="519" t="str">
        <f t="shared" si="135"/>
        <v>REVOLVIMENTO E DESTORROAMENTO DA CAMADA SUPERFICIAL DE GRAMADO,ATE 20CM DE PROFUNDIDADE</v>
      </c>
      <c r="C8700" s="519" t="s">
        <v>37627</v>
      </c>
      <c r="D8700" s="519" t="s">
        <v>37628</v>
      </c>
      <c r="I8700" s="519" t="s">
        <v>13</v>
      </c>
      <c r="J8700" s="650">
        <v>1.86</v>
      </c>
    </row>
    <row r="8701" spans="1:10">
      <c r="A8701" s="519" t="s">
        <v>8921</v>
      </c>
      <c r="B8701" s="519" t="str">
        <f t="shared" si="135"/>
        <v>REVOLVIMENTO DE SOLO ATE 10CM DE PROFUNDIDADE</v>
      </c>
      <c r="C8701" s="519" t="s">
        <v>8922</v>
      </c>
      <c r="I8701" s="519" t="s">
        <v>13</v>
      </c>
      <c r="J8701" s="650">
        <v>1.34</v>
      </c>
    </row>
    <row r="8702" spans="1:10">
      <c r="A8702" s="519" t="s">
        <v>8923</v>
      </c>
      <c r="B8702" s="519" t="str">
        <f t="shared" si="135"/>
        <v>REVOLVIMENTO DE SOLO ATE 10CM DE PROFUNDIDADE</v>
      </c>
      <c r="C8702" s="519" t="s">
        <v>8922</v>
      </c>
      <c r="I8702" s="519" t="s">
        <v>13</v>
      </c>
      <c r="J8702" s="650">
        <v>1.1599999999999999</v>
      </c>
    </row>
    <row r="8703" spans="1:10">
      <c r="A8703" s="519" t="s">
        <v>8924</v>
      </c>
      <c r="B8703" s="519" t="str">
        <f t="shared" si="135"/>
        <v>REVOLVIMENTO DE SOLO ATE 20CM DE PROFUNDIDADE</v>
      </c>
      <c r="C8703" s="519" t="s">
        <v>8925</v>
      </c>
      <c r="I8703" s="519" t="s">
        <v>13</v>
      </c>
      <c r="J8703" s="650">
        <v>2.0099999999999998</v>
      </c>
    </row>
    <row r="8704" spans="1:10">
      <c r="A8704" s="519" t="s">
        <v>8926</v>
      </c>
      <c r="B8704" s="519" t="str">
        <f t="shared" si="135"/>
        <v>REVOLVIMENTO DE SOLO ATE 20CM DE PROFUNDIDADE</v>
      </c>
      <c r="C8704" s="519" t="s">
        <v>8925</v>
      </c>
      <c r="I8704" s="519" t="s">
        <v>13</v>
      </c>
      <c r="J8704" s="650">
        <v>1.74</v>
      </c>
    </row>
    <row r="8705" spans="1:10">
      <c r="A8705" s="519" t="s">
        <v>8927</v>
      </c>
      <c r="B8705" s="519" t="str">
        <f t="shared" si="135"/>
        <v>IRRIGADOR GIRATORIO,DE PLASTICO.FORNECIMENTO E COLOCACAO</v>
      </c>
      <c r="C8705" s="519" t="s">
        <v>8928</v>
      </c>
      <c r="I8705" s="519" t="s">
        <v>5</v>
      </c>
      <c r="J8705" s="650">
        <v>30.43</v>
      </c>
    </row>
    <row r="8706" spans="1:10">
      <c r="A8706" s="519" t="s">
        <v>8929</v>
      </c>
      <c r="B8706" s="519" t="str">
        <f t="shared" si="135"/>
        <v>IRRIGADOR GIRATORIO,DE PLASTICO.FORNECIMENTO E COLOCACAO</v>
      </c>
      <c r="C8706" s="519" t="s">
        <v>8928</v>
      </c>
      <c r="I8706" s="519" t="s">
        <v>5</v>
      </c>
      <c r="J8706" s="650">
        <v>29.98</v>
      </c>
    </row>
    <row r="8707" spans="1:10">
      <c r="A8707" s="519" t="s">
        <v>8930</v>
      </c>
      <c r="B8707" s="519" t="str">
        <f t="shared" si="135"/>
        <v>IRRIGADOR DE IMPULSO SETORIAL,DE PLASTICO,COM 10CM DE ALTURA.FORNECIMENTO E COLOCACAO</v>
      </c>
      <c r="C8707" s="519" t="s">
        <v>37629</v>
      </c>
      <c r="D8707" s="519" t="s">
        <v>34487</v>
      </c>
      <c r="I8707" s="519" t="s">
        <v>5</v>
      </c>
      <c r="J8707" s="650">
        <v>35.51</v>
      </c>
    </row>
    <row r="8708" spans="1:10">
      <c r="A8708" s="519" t="s">
        <v>8931</v>
      </c>
      <c r="B8708" s="519" t="str">
        <f t="shared" si="135"/>
        <v>IRRIGADOR DE IMPULSO SETORIAL,DE PLASTICO,COM 10CM DE ALTURA.FORNECIMENTO E COLOCACAO</v>
      </c>
      <c r="C8708" s="519" t="s">
        <v>37629</v>
      </c>
      <c r="D8708" s="519" t="s">
        <v>34487</v>
      </c>
      <c r="I8708" s="519" t="s">
        <v>5</v>
      </c>
      <c r="J8708" s="650">
        <v>35.06</v>
      </c>
    </row>
    <row r="8709" spans="1:10">
      <c r="A8709" s="519" t="s">
        <v>8932</v>
      </c>
      <c r="B8709" s="519" t="str">
        <f t="shared" si="135"/>
        <v>IRRIGADOR DE IMPULSO SETORIAL,DE PLASTICO,COM 40CM DE ALTURA.FORNECIMENTO E COLOCACAO</v>
      </c>
      <c r="C8709" s="519" t="s">
        <v>37630</v>
      </c>
      <c r="D8709" s="519" t="s">
        <v>34487</v>
      </c>
      <c r="I8709" s="519" t="s">
        <v>5</v>
      </c>
      <c r="J8709" s="650">
        <v>47.64</v>
      </c>
    </row>
    <row r="8710" spans="1:10">
      <c r="A8710" s="519" t="s">
        <v>8933</v>
      </c>
      <c r="B8710" s="519" t="str">
        <f t="shared" si="135"/>
        <v>IRRIGADOR DE IMPULSO SETORIAL,DE PLASTICO,COM 40CM DE ALTURA.FORNECIMENTO E COLOCACAO</v>
      </c>
      <c r="C8710" s="519" t="s">
        <v>37630</v>
      </c>
      <c r="D8710" s="519" t="s">
        <v>34487</v>
      </c>
      <c r="I8710" s="519" t="s">
        <v>5</v>
      </c>
      <c r="J8710" s="650">
        <v>47.19</v>
      </c>
    </row>
    <row r="8711" spans="1:10">
      <c r="A8711" s="519" t="s">
        <v>8934</v>
      </c>
      <c r="B8711" s="519" t="str">
        <f t="shared" si="135"/>
        <v>REGA DE JARDIM OU GRAMADO,COM ESGUICHO,USANDO AGUA LOCAL CANALIZADA</v>
      </c>
      <c r="C8711" s="519" t="s">
        <v>37631</v>
      </c>
      <c r="D8711" s="519" t="s">
        <v>37632</v>
      </c>
      <c r="I8711" s="519" t="s">
        <v>8935</v>
      </c>
      <c r="J8711" s="650">
        <v>2.69</v>
      </c>
    </row>
    <row r="8712" spans="1:10">
      <c r="A8712" s="519" t="s">
        <v>8936</v>
      </c>
      <c r="B8712" s="519" t="str">
        <f t="shared" ref="B8712:B8775" si="136">C8712&amp;D8712&amp;E8712&amp;F8712&amp;G8712&amp;H8712</f>
        <v>REGA DE JARDIM OU GRAMADO,COM ESGUICHO,USANDO AGUA LOCAL CANALIZADA</v>
      </c>
      <c r="C8712" s="519" t="s">
        <v>37631</v>
      </c>
      <c r="D8712" s="519" t="s">
        <v>37632</v>
      </c>
      <c r="I8712" s="519" t="s">
        <v>8935</v>
      </c>
      <c r="J8712" s="650">
        <v>2.33</v>
      </c>
    </row>
    <row r="8713" spans="1:10">
      <c r="A8713" s="519" t="s">
        <v>8937</v>
      </c>
      <c r="B8713" s="519" t="str">
        <f t="shared" si="136"/>
        <v>ERRADICACAO MANUAL DE ERVAS DANINHAS EM GRAMADOS(200,00M2/DIA)_</v>
      </c>
      <c r="C8713" s="519" t="s">
        <v>37633</v>
      </c>
      <c r="D8713" s="519" t="s">
        <v>37634</v>
      </c>
      <c r="I8713" s="519" t="s">
        <v>1014</v>
      </c>
      <c r="J8713" s="650">
        <v>5414.13</v>
      </c>
    </row>
    <row r="8714" spans="1:10">
      <c r="A8714" s="519" t="s">
        <v>8938</v>
      </c>
      <c r="B8714" s="519" t="str">
        <f t="shared" si="136"/>
        <v>ERRADICACAO MANUAL DE ERVAS DANINHAS EM GRAMADOS(200,00M2/DIA)_</v>
      </c>
      <c r="C8714" s="519" t="s">
        <v>37633</v>
      </c>
      <c r="D8714" s="519" t="s">
        <v>37634</v>
      </c>
      <c r="I8714" s="519" t="s">
        <v>1014</v>
      </c>
      <c r="J8714" s="650">
        <v>4695.7299999999996</v>
      </c>
    </row>
    <row r="8715" spans="1:10">
      <c r="A8715" s="519" t="s">
        <v>8939</v>
      </c>
      <c r="B8715" s="519" t="str">
        <f t="shared" si="136"/>
        <v>RETIRADA DE GRAMA EM PLACAS</v>
      </c>
      <c r="C8715" s="519" t="s">
        <v>8940</v>
      </c>
      <c r="I8715" s="519" t="s">
        <v>13</v>
      </c>
      <c r="J8715" s="650">
        <v>3.36</v>
      </c>
    </row>
    <row r="8716" spans="1:10">
      <c r="A8716" s="519" t="s">
        <v>8941</v>
      </c>
      <c r="B8716" s="519" t="str">
        <f t="shared" si="136"/>
        <v>RETIRADA DE GRAMA EM PLACAS</v>
      </c>
      <c r="C8716" s="519" t="s">
        <v>8940</v>
      </c>
      <c r="I8716" s="519" t="s">
        <v>13</v>
      </c>
      <c r="J8716" s="650">
        <v>2.91</v>
      </c>
    </row>
    <row r="8717" spans="1:10">
      <c r="A8717" s="519" t="s">
        <v>8942</v>
      </c>
      <c r="B8717" s="519" t="str">
        <f t="shared" si="136"/>
        <v>NIVELAMENTO EM GRAMADOS,INCLUSIVE TRANSPORTE NO SERVICO,CARGA E DESCARGA,EXCLUSIVE O FORNECIMENTO DO MATERIAL</v>
      </c>
      <c r="C8717" s="519" t="s">
        <v>37635</v>
      </c>
      <c r="D8717" s="519" t="s">
        <v>37636</v>
      </c>
      <c r="I8717" s="519" t="s">
        <v>22</v>
      </c>
      <c r="J8717" s="650">
        <v>164.56</v>
      </c>
    </row>
    <row r="8718" spans="1:10">
      <c r="A8718" s="519" t="s">
        <v>8943</v>
      </c>
      <c r="B8718" s="519" t="str">
        <f t="shared" si="136"/>
        <v>NIVELAMENTO EM GRAMADOS,INCLUSIVE TRANSPORTE NO SERVICO,CARGA E DESCARGA,EXCLUSIVE O FORNECIMENTO DO MATERIAL</v>
      </c>
      <c r="C8718" s="519" t="s">
        <v>37635</v>
      </c>
      <c r="D8718" s="519" t="s">
        <v>37636</v>
      </c>
      <c r="I8718" s="519" t="s">
        <v>22</v>
      </c>
      <c r="J8718" s="650">
        <v>158.69</v>
      </c>
    </row>
    <row r="8719" spans="1:10">
      <c r="A8719" s="519" t="s">
        <v>8944</v>
      </c>
      <c r="B8719" s="519" t="str">
        <f t="shared" si="136"/>
        <v>NIVELAMENTO E COMPACTACAO DE AREAS ENSAIBRADAS</v>
      </c>
      <c r="C8719" s="519" t="s">
        <v>8945</v>
      </c>
      <c r="I8719" s="519" t="s">
        <v>1014</v>
      </c>
      <c r="J8719" s="650">
        <v>4541.53</v>
      </c>
    </row>
    <row r="8720" spans="1:10">
      <c r="A8720" s="519" t="s">
        <v>8946</v>
      </c>
      <c r="B8720" s="519" t="str">
        <f t="shared" si="136"/>
        <v>NIVELAMENTO E COMPACTACAO DE AREAS ENSAIBRADAS</v>
      </c>
      <c r="C8720" s="519" t="s">
        <v>8945</v>
      </c>
      <c r="I8720" s="519" t="s">
        <v>1014</v>
      </c>
      <c r="J8720" s="650">
        <v>4329.5600000000004</v>
      </c>
    </row>
    <row r="8721" spans="1:10">
      <c r="A8721" s="519" t="s">
        <v>8947</v>
      </c>
      <c r="B8721" s="519" t="str">
        <f t="shared" si="136"/>
        <v>CATACAO DE PAPEIS EM GRAMADO(196 VEZES POR ANO)</v>
      </c>
      <c r="C8721" s="519" t="s">
        <v>8948</v>
      </c>
      <c r="I8721" s="519" t="s">
        <v>1014</v>
      </c>
      <c r="J8721" s="650">
        <v>21.52</v>
      </c>
    </row>
    <row r="8722" spans="1:10">
      <c r="A8722" s="519" t="s">
        <v>8949</v>
      </c>
      <c r="B8722" s="519" t="str">
        <f t="shared" si="136"/>
        <v>CATACAO DE PAPEIS EM GRAMADO(196 VEZES POR ANO)</v>
      </c>
      <c r="C8722" s="519" t="s">
        <v>8948</v>
      </c>
      <c r="I8722" s="519" t="s">
        <v>1014</v>
      </c>
      <c r="J8722" s="650">
        <v>18.649999999999999</v>
      </c>
    </row>
    <row r="8723" spans="1:10">
      <c r="A8723" s="519" t="s">
        <v>8950</v>
      </c>
      <c r="B8723" s="519" t="str">
        <f t="shared" si="136"/>
        <v>CATACAO DE PAPEIS EM SUPERFICIES PAVIMENTADAS(196 VEZES PORANO)</v>
      </c>
      <c r="C8723" s="519" t="s">
        <v>37637</v>
      </c>
      <c r="D8723" s="519" t="s">
        <v>37638</v>
      </c>
      <c r="I8723" s="519" t="s">
        <v>1014</v>
      </c>
      <c r="J8723" s="650">
        <v>21.52</v>
      </c>
    </row>
    <row r="8724" spans="1:10">
      <c r="A8724" s="519" t="s">
        <v>8951</v>
      </c>
      <c r="B8724" s="519" t="str">
        <f t="shared" si="136"/>
        <v>CATACAO DE PAPEIS EM SUPERFICIES PAVIMENTADAS(196 VEZES PORANO)</v>
      </c>
      <c r="C8724" s="519" t="s">
        <v>37637</v>
      </c>
      <c r="D8724" s="519" t="s">
        <v>37638</v>
      </c>
      <c r="I8724" s="519" t="s">
        <v>1014</v>
      </c>
      <c r="J8724" s="650">
        <v>18.649999999999999</v>
      </c>
    </row>
    <row r="8725" spans="1:10">
      <c r="A8725" s="519" t="s">
        <v>8952</v>
      </c>
      <c r="B8725" s="519" t="str">
        <f t="shared" si="136"/>
        <v>CATACAO DE PAPEIS EM SUPERFICIES ENSAIBRADAS OU EM AREIA(196 VEZES POR ANO)</v>
      </c>
      <c r="C8725" s="519" t="s">
        <v>37639</v>
      </c>
      <c r="D8725" s="519" t="s">
        <v>37640</v>
      </c>
      <c r="I8725" s="519" t="s">
        <v>1014</v>
      </c>
      <c r="J8725" s="650">
        <v>21.52</v>
      </c>
    </row>
    <row r="8726" spans="1:10">
      <c r="A8726" s="519" t="s">
        <v>8953</v>
      </c>
      <c r="B8726" s="519" t="str">
        <f t="shared" si="136"/>
        <v>CATACAO DE PAPEIS EM SUPERFICIES ENSAIBRADAS OU EM AREIA(196 VEZES POR ANO)</v>
      </c>
      <c r="C8726" s="519" t="s">
        <v>37639</v>
      </c>
      <c r="D8726" s="519" t="s">
        <v>37640</v>
      </c>
      <c r="I8726" s="519" t="s">
        <v>1014</v>
      </c>
      <c r="J8726" s="650">
        <v>18.649999999999999</v>
      </c>
    </row>
    <row r="8727" spans="1:10">
      <c r="A8727" s="519" t="s">
        <v>8954</v>
      </c>
      <c r="B8727" s="519" t="str">
        <f t="shared" si="136"/>
        <v>CATACAO DE PAPEIS EM SUPERFICIES PAVIMENTADAS COM PEDRA PORTUGUESA(196 VEZES POR ANO)</v>
      </c>
      <c r="C8727" s="519" t="s">
        <v>37641</v>
      </c>
      <c r="D8727" s="519" t="s">
        <v>37642</v>
      </c>
      <c r="I8727" s="519" t="s">
        <v>1014</v>
      </c>
      <c r="J8727" s="650">
        <v>21.52</v>
      </c>
    </row>
    <row r="8728" spans="1:10">
      <c r="A8728" s="519" t="s">
        <v>8955</v>
      </c>
      <c r="B8728" s="519" t="str">
        <f t="shared" si="136"/>
        <v>CATACAO DE PAPEIS EM SUPERFICIES PAVIMENTADAS COM PEDRA PORTUGUESA(196 VEZES POR ANO)</v>
      </c>
      <c r="C8728" s="519" t="s">
        <v>37641</v>
      </c>
      <c r="D8728" s="519" t="s">
        <v>37642</v>
      </c>
      <c r="I8728" s="519" t="s">
        <v>1014</v>
      </c>
      <c r="J8728" s="650">
        <v>18.649999999999999</v>
      </c>
    </row>
    <row r="8729" spans="1:10">
      <c r="A8729" s="519" t="s">
        <v>8956</v>
      </c>
      <c r="B8729" s="519" t="str">
        <f t="shared" si="136"/>
        <v>VARREDURA EM GRAMADOS(104 VEZES POR ANO)</v>
      </c>
      <c r="C8729" s="519" t="s">
        <v>8957</v>
      </c>
      <c r="I8729" s="519" t="s">
        <v>1014</v>
      </c>
      <c r="J8729" s="650">
        <v>353</v>
      </c>
    </row>
    <row r="8730" spans="1:10">
      <c r="A8730" s="519" t="s">
        <v>8958</v>
      </c>
      <c r="B8730" s="519" t="str">
        <f t="shared" si="136"/>
        <v>VARREDURA EM GRAMADOS(104 VEZES POR ANO)</v>
      </c>
      <c r="C8730" s="519" t="s">
        <v>8957</v>
      </c>
      <c r="I8730" s="519" t="s">
        <v>1014</v>
      </c>
      <c r="J8730" s="650">
        <v>307.43</v>
      </c>
    </row>
    <row r="8731" spans="1:10">
      <c r="A8731" s="519" t="s">
        <v>8959</v>
      </c>
      <c r="B8731" s="519" t="str">
        <f t="shared" si="136"/>
        <v>VARREDURA EM SUPERFICIES CIMENTADAS OU ASFALTADAS(104 VEZESPOR ANO)</v>
      </c>
      <c r="C8731" s="519" t="s">
        <v>37643</v>
      </c>
      <c r="D8731" s="519" t="s">
        <v>37644</v>
      </c>
      <c r="I8731" s="519" t="s">
        <v>1014</v>
      </c>
      <c r="J8731" s="650">
        <v>280.39</v>
      </c>
    </row>
    <row r="8732" spans="1:10">
      <c r="A8732" s="519" t="s">
        <v>8960</v>
      </c>
      <c r="B8732" s="519" t="str">
        <f t="shared" si="136"/>
        <v>VARREDURA EM SUPERFICIES CIMENTADAS OU ASFALTADAS(104 VEZESPOR ANO)</v>
      </c>
      <c r="C8732" s="519" t="s">
        <v>37643</v>
      </c>
      <c r="D8732" s="519" t="s">
        <v>37644</v>
      </c>
      <c r="I8732" s="519" t="s">
        <v>1014</v>
      </c>
      <c r="J8732" s="650">
        <v>244.03</v>
      </c>
    </row>
    <row r="8733" spans="1:10">
      <c r="A8733" s="519" t="s">
        <v>8961</v>
      </c>
      <c r="B8733" s="519" t="str">
        <f t="shared" si="136"/>
        <v>VARREDURA EM SUPERFICIES ENSAIBRADAS (104 VEZES POR ANO)</v>
      </c>
      <c r="C8733" s="519" t="s">
        <v>8962</v>
      </c>
      <c r="I8733" s="519" t="s">
        <v>1014</v>
      </c>
      <c r="J8733" s="650">
        <v>304.29000000000002</v>
      </c>
    </row>
    <row r="8734" spans="1:10">
      <c r="A8734" s="519" t="s">
        <v>8963</v>
      </c>
      <c r="B8734" s="519" t="str">
        <f t="shared" si="136"/>
        <v>VARREDURA EM SUPERFICIES ENSAIBRADAS (104 VEZES POR ANO)</v>
      </c>
      <c r="C8734" s="519" t="s">
        <v>8962</v>
      </c>
      <c r="I8734" s="519" t="s">
        <v>1014</v>
      </c>
      <c r="J8734" s="650">
        <v>264.48</v>
      </c>
    </row>
    <row r="8735" spans="1:10">
      <c r="A8735" s="519" t="s">
        <v>8964</v>
      </c>
      <c r="B8735" s="519" t="str">
        <f t="shared" si="136"/>
        <v>VARREDURA DE PAPEIS EM SUPERFICIES PAVIMENTADAS COM PEDRA PORTUGUESA(104 VEZES POR ANO)</v>
      </c>
      <c r="C8735" s="519" t="s">
        <v>37645</v>
      </c>
      <c r="D8735" s="519" t="s">
        <v>37646</v>
      </c>
      <c r="I8735" s="519" t="s">
        <v>1014</v>
      </c>
      <c r="J8735" s="650">
        <v>280.39</v>
      </c>
    </row>
    <row r="8736" spans="1:10">
      <c r="A8736" s="519" t="s">
        <v>8965</v>
      </c>
      <c r="B8736" s="519" t="str">
        <f t="shared" si="136"/>
        <v>VARREDURA DE PAPEIS EM SUPERFICIES PAVIMENTADAS COM PEDRA PORTUGUESA(104 VEZES POR ANO)</v>
      </c>
      <c r="C8736" s="519" t="s">
        <v>37645</v>
      </c>
      <c r="D8736" s="519" t="s">
        <v>37646</v>
      </c>
      <c r="I8736" s="519" t="s">
        <v>1014</v>
      </c>
      <c r="J8736" s="650">
        <v>244.03</v>
      </c>
    </row>
    <row r="8737" spans="1:10">
      <c r="A8737" s="519" t="s">
        <v>8966</v>
      </c>
      <c r="B8737" s="519" t="str">
        <f t="shared" si="136"/>
        <v>CAPINA EM SUPERFICIES ENSAIBRADAS(24 VEZES POR ANO)</v>
      </c>
      <c r="C8737" s="519" t="s">
        <v>8967</v>
      </c>
      <c r="I8737" s="519" t="s">
        <v>1014</v>
      </c>
      <c r="J8737" s="650">
        <v>1747.88</v>
      </c>
    </row>
    <row r="8738" spans="1:10">
      <c r="A8738" s="519" t="s">
        <v>8968</v>
      </c>
      <c r="B8738" s="519" t="str">
        <f t="shared" si="136"/>
        <v>CAPINA EM SUPERFICIES ENSAIBRADAS(24 VEZES POR ANO)</v>
      </c>
      <c r="C8738" s="519" t="s">
        <v>8967</v>
      </c>
      <c r="I8738" s="519" t="s">
        <v>1014</v>
      </c>
      <c r="J8738" s="650">
        <v>1526.72</v>
      </c>
    </row>
    <row r="8739" spans="1:10">
      <c r="A8739" s="519" t="s">
        <v>8969</v>
      </c>
      <c r="B8739" s="519" t="str">
        <f t="shared" si="136"/>
        <v>CAPINA DE CONSERVACAO(1 VEZ POR ANO),EM TERRENO DE VEGETACAO POUCO DENSA,COM RETIRADA OU QUEIMA DE RESIDUOS</v>
      </c>
      <c r="C8739" s="519" t="s">
        <v>37647</v>
      </c>
      <c r="D8739" s="519" t="s">
        <v>37648</v>
      </c>
      <c r="I8739" s="519" t="s">
        <v>13</v>
      </c>
      <c r="J8739" s="650">
        <v>4.03</v>
      </c>
    </row>
    <row r="8740" spans="1:10">
      <c r="A8740" s="519" t="s">
        <v>8970</v>
      </c>
      <c r="B8740" s="519" t="str">
        <f t="shared" si="136"/>
        <v>CAPINA DE CONSERVACAO(1 VEZ POR ANO),EM TERRENO DE VEGETACAO POUCO DENSA,COM RETIRADA OU QUEIMA DE RESIDUOS</v>
      </c>
      <c r="C8740" s="519" t="s">
        <v>37647</v>
      </c>
      <c r="D8740" s="519" t="s">
        <v>37648</v>
      </c>
      <c r="I8740" s="519" t="s">
        <v>13</v>
      </c>
      <c r="J8740" s="650">
        <v>3.49</v>
      </c>
    </row>
    <row r="8741" spans="1:10">
      <c r="A8741" s="519" t="s">
        <v>8971</v>
      </c>
      <c r="B8741" s="519" t="str">
        <f t="shared" si="136"/>
        <v>LIMPEZA DE FOLHAS E PAPEIS FLUTUANDO EM LAGOS E CANAIS(104 VEZES AO ANO)</v>
      </c>
      <c r="C8741" s="519" t="s">
        <v>37649</v>
      </c>
      <c r="D8741" s="519" t="s">
        <v>37650</v>
      </c>
      <c r="I8741" s="519" t="s">
        <v>1014</v>
      </c>
      <c r="J8741" s="650">
        <v>134.51</v>
      </c>
    </row>
    <row r="8742" spans="1:10">
      <c r="A8742" s="519" t="s">
        <v>8972</v>
      </c>
      <c r="B8742" s="519" t="str">
        <f t="shared" si="136"/>
        <v>LIMPEZA DE FOLHAS E PAPEIS FLUTUANDO EM LAGOS E CANAIS(104 VEZES AO ANO)</v>
      </c>
      <c r="C8742" s="519" t="s">
        <v>37649</v>
      </c>
      <c r="D8742" s="519" t="s">
        <v>37650</v>
      </c>
      <c r="I8742" s="519" t="s">
        <v>1014</v>
      </c>
      <c r="J8742" s="650">
        <v>116.59</v>
      </c>
    </row>
    <row r="8743" spans="1:10">
      <c r="A8743" s="519" t="s">
        <v>8973</v>
      </c>
      <c r="B8743" s="519" t="str">
        <f t="shared" si="136"/>
        <v>LIMPEZA DE CAIXAS DE AREIA EM PARQUES E JARDINS(12 VEZES POR ANO)</v>
      </c>
      <c r="C8743" s="519" t="s">
        <v>37651</v>
      </c>
      <c r="D8743" s="519" t="s">
        <v>37652</v>
      </c>
      <c r="I8743" s="519" t="s">
        <v>5</v>
      </c>
      <c r="J8743" s="650">
        <v>77.97</v>
      </c>
    </row>
    <row r="8744" spans="1:10">
      <c r="A8744" s="519" t="s">
        <v>8974</v>
      </c>
      <c r="B8744" s="519" t="str">
        <f t="shared" si="136"/>
        <v>LIMPEZA DE CAIXAS DE AREIA EM PARQUES E JARDINS(12 VEZES POR ANO)</v>
      </c>
      <c r="C8744" s="519" t="s">
        <v>37651</v>
      </c>
      <c r="D8744" s="519" t="s">
        <v>37652</v>
      </c>
      <c r="I8744" s="519" t="s">
        <v>5</v>
      </c>
      <c r="J8744" s="650">
        <v>68.17</v>
      </c>
    </row>
    <row r="8745" spans="1:10">
      <c r="A8745" s="519" t="s">
        <v>8975</v>
      </c>
      <c r="B8745" s="519" t="str">
        <f t="shared" si="136"/>
        <v>LIMPEZA DE CAIXAS DE RALO EM PARQUES E JARDINS(12 VEZES PORANO)</v>
      </c>
      <c r="C8745" s="519" t="s">
        <v>37653</v>
      </c>
      <c r="D8745" s="519" t="s">
        <v>37638</v>
      </c>
      <c r="I8745" s="519" t="s">
        <v>5</v>
      </c>
      <c r="J8745" s="650">
        <v>12.5</v>
      </c>
    </row>
    <row r="8746" spans="1:10">
      <c r="A8746" s="519" t="s">
        <v>8976</v>
      </c>
      <c r="B8746" s="519" t="str">
        <f t="shared" si="136"/>
        <v>LIMPEZA DE CAIXAS DE RALO EM PARQUES E JARDINS(12 VEZES PORANO)</v>
      </c>
      <c r="C8746" s="519" t="s">
        <v>37653</v>
      </c>
      <c r="D8746" s="519" t="s">
        <v>37638</v>
      </c>
      <c r="I8746" s="519" t="s">
        <v>5</v>
      </c>
      <c r="J8746" s="650">
        <v>10.87</v>
      </c>
    </row>
    <row r="8747" spans="1:10">
      <c r="A8747" s="519" t="s">
        <v>8977</v>
      </c>
      <c r="B8747" s="519" t="str">
        <f t="shared" si="136"/>
        <v>LIMPEZA DE GALERIAS EM PARQUES E JARDINS(2 VEZES POR ANO)</v>
      </c>
      <c r="C8747" s="519" t="s">
        <v>8978</v>
      </c>
      <c r="I8747" s="519" t="s">
        <v>36</v>
      </c>
      <c r="J8747" s="650">
        <v>28.24</v>
      </c>
    </row>
    <row r="8748" spans="1:10">
      <c r="A8748" s="519" t="s">
        <v>8979</v>
      </c>
      <c r="B8748" s="519" t="str">
        <f t="shared" si="136"/>
        <v>LIMPEZA DE GALERIAS EM PARQUES E JARDINS(2 VEZES POR ANO)</v>
      </c>
      <c r="C8748" s="519" t="s">
        <v>8978</v>
      </c>
      <c r="I8748" s="519" t="s">
        <v>36</v>
      </c>
      <c r="J8748" s="650">
        <v>24.59</v>
      </c>
    </row>
    <row r="8749" spans="1:10">
      <c r="A8749" s="519" t="s">
        <v>8980</v>
      </c>
      <c r="B8749" s="519" t="str">
        <f t="shared" si="136"/>
        <v>LIMPEZA DE RAMAIS DE RALO EM PARQUES E JARDINS(12 VEZES PORANO)</v>
      </c>
      <c r="C8749" s="519" t="s">
        <v>37654</v>
      </c>
      <c r="D8749" s="519" t="s">
        <v>37638</v>
      </c>
      <c r="I8749" s="519" t="s">
        <v>36</v>
      </c>
      <c r="J8749" s="650">
        <v>4.25</v>
      </c>
    </row>
    <row r="8750" spans="1:10">
      <c r="A8750" s="519" t="s">
        <v>8981</v>
      </c>
      <c r="B8750" s="519" t="str">
        <f t="shared" si="136"/>
        <v>LIMPEZA DE RAMAIS DE RALO EM PARQUES E JARDINS(12 VEZES PORANO)</v>
      </c>
      <c r="C8750" s="519" t="s">
        <v>37654</v>
      </c>
      <c r="D8750" s="519" t="s">
        <v>37638</v>
      </c>
      <c r="I8750" s="519" t="s">
        <v>36</v>
      </c>
      <c r="J8750" s="650">
        <v>3.7</v>
      </c>
    </row>
    <row r="8751" spans="1:10">
      <c r="A8751" s="519" t="s">
        <v>8982</v>
      </c>
      <c r="B8751" s="519" t="str">
        <f t="shared" si="136"/>
        <v>RETIRADA DE MATERIAL PROVENIENTE DE PODA,DE VARREDURA,OU DELIMPEZAS DIVERSAS,A SER FEITA EM CAMINHAO C/NO MINIMO 4,00M3 DE CAPACIDADE,COMPREENDENDO CARGA,DESCARGA E TRANSPORTE ATE 30KM DE DISTANCIA</v>
      </c>
      <c r="C8751" s="519" t="s">
        <v>37655</v>
      </c>
      <c r="D8751" s="519" t="s">
        <v>37656</v>
      </c>
      <c r="E8751" s="519" t="s">
        <v>37657</v>
      </c>
      <c r="F8751" s="519" t="s">
        <v>37658</v>
      </c>
      <c r="I8751" s="519" t="s">
        <v>22</v>
      </c>
      <c r="J8751" s="650">
        <v>36.700000000000003</v>
      </c>
    </row>
    <row r="8752" spans="1:10">
      <c r="A8752" s="519" t="s">
        <v>8983</v>
      </c>
      <c r="B8752" s="519" t="str">
        <f t="shared" si="136"/>
        <v>RETIRADA DE MATERIAL PROVENIENTE DE PODA,DE VARREDURA,OU DELIMPEZAS DIVERSAS,A SER FEITA EM CAMINHAO C/NO MINIMO 4,00M3 DE CAPACIDADE,COMPREENDENDO CARGA,DESCARGA E TRANSPORTE ATE 30KM DE DISTANCIA</v>
      </c>
      <c r="C8752" s="519" t="s">
        <v>37655</v>
      </c>
      <c r="D8752" s="519" t="s">
        <v>37656</v>
      </c>
      <c r="E8752" s="519" t="s">
        <v>37657</v>
      </c>
      <c r="F8752" s="519" t="s">
        <v>37658</v>
      </c>
      <c r="I8752" s="519" t="s">
        <v>22</v>
      </c>
      <c r="J8752" s="650">
        <v>35.68</v>
      </c>
    </row>
    <row r="8753" spans="1:10">
      <c r="A8753" s="519" t="s">
        <v>8984</v>
      </c>
      <c r="B8753" s="519" t="str">
        <f t="shared" si="136"/>
        <v>IRRIGACAO DE ARVORE E/OU PALMEIRA COM CAMINHAO PIPA,INCLUSIVE FORNECIMENTO DA AGUA</v>
      </c>
      <c r="C8753" s="519" t="s">
        <v>37659</v>
      </c>
      <c r="D8753" s="519" t="s">
        <v>37660</v>
      </c>
      <c r="I8753" s="519" t="s">
        <v>5</v>
      </c>
      <c r="J8753" s="650">
        <v>0.91</v>
      </c>
    </row>
    <row r="8754" spans="1:10">
      <c r="A8754" s="519" t="s">
        <v>8985</v>
      </c>
      <c r="B8754" s="519" t="str">
        <f t="shared" si="136"/>
        <v>IRRIGACAO DE ARVORE E/OU PALMEIRA COM CAMINHAO PIPA,INCLUSIVE FORNECIMENTO DA AGUA</v>
      </c>
      <c r="C8754" s="519" t="s">
        <v>37659</v>
      </c>
      <c r="D8754" s="519" t="s">
        <v>37660</v>
      </c>
      <c r="I8754" s="519" t="s">
        <v>5</v>
      </c>
      <c r="J8754" s="650">
        <v>0.88</v>
      </c>
    </row>
    <row r="8755" spans="1:10">
      <c r="A8755" s="519" t="s">
        <v>8986</v>
      </c>
      <c r="B8755" s="519" t="str">
        <f t="shared" si="136"/>
        <v>IRRIGACAO DE ARVORE E/OU PALMEIRA COM CAMINHAO PIPA,EXCLUSIVE O FORNECIMENTO DA AGUA</v>
      </c>
      <c r="C8755" s="519" t="s">
        <v>37661</v>
      </c>
      <c r="D8755" s="519" t="s">
        <v>37662</v>
      </c>
      <c r="I8755" s="519" t="s">
        <v>5</v>
      </c>
      <c r="J8755" s="650">
        <v>0.65</v>
      </c>
    </row>
    <row r="8756" spans="1:10">
      <c r="A8756" s="519" t="s">
        <v>8987</v>
      </c>
      <c r="B8756" s="519" t="str">
        <f t="shared" si="136"/>
        <v>IRRIGACAO DE ARVORE E/OU PALMEIRA COM CAMINHAO PIPA,EXCLUSIVE O FORNECIMENTO DA AGUA</v>
      </c>
      <c r="C8756" s="519" t="s">
        <v>37661</v>
      </c>
      <c r="D8756" s="519" t="s">
        <v>37662</v>
      </c>
      <c r="I8756" s="519" t="s">
        <v>5</v>
      </c>
      <c r="J8756" s="650">
        <v>0.62</v>
      </c>
    </row>
    <row r="8757" spans="1:10">
      <c r="A8757" s="519" t="s">
        <v>8988</v>
      </c>
      <c r="B8757" s="519" t="str">
        <f t="shared" si="136"/>
        <v>IRRIGACAO DE GRAMADO E/OU CANTEIRO COM CAMINHAO PIPA,EXCLUSIVE O FORNECIMENTO DA AGUA</v>
      </c>
      <c r="C8757" s="519" t="s">
        <v>37663</v>
      </c>
      <c r="D8757" s="519" t="s">
        <v>37664</v>
      </c>
      <c r="I8757" s="519" t="s">
        <v>13</v>
      </c>
      <c r="J8757" s="650">
        <v>0.1</v>
      </c>
    </row>
    <row r="8758" spans="1:10">
      <c r="A8758" s="519" t="s">
        <v>8989</v>
      </c>
      <c r="B8758" s="519" t="str">
        <f t="shared" si="136"/>
        <v>IRRIGACAO DE GRAMADO E/OU CANTEIRO COM CAMINHAO PIPA,EXCLUSIVE O FORNECIMENTO DA AGUA</v>
      </c>
      <c r="C8758" s="519" t="s">
        <v>37663</v>
      </c>
      <c r="D8758" s="519" t="s">
        <v>37664</v>
      </c>
      <c r="I8758" s="519" t="s">
        <v>13</v>
      </c>
      <c r="J8758" s="650">
        <v>0.09</v>
      </c>
    </row>
    <row r="8759" spans="1:10">
      <c r="A8759" s="519" t="s">
        <v>8990</v>
      </c>
      <c r="B8759" s="519" t="str">
        <f t="shared" si="136"/>
        <v>IRRIGACAO DE GRAMADO COM CAMINHAO PIPA,INCLUSIVE FORNECIMENTO DE AGUA</v>
      </c>
      <c r="C8759" s="519" t="s">
        <v>37665</v>
      </c>
      <c r="D8759" s="519" t="s">
        <v>37666</v>
      </c>
      <c r="I8759" s="519" t="s">
        <v>8935</v>
      </c>
      <c r="J8759" s="650">
        <v>33.049999999999997</v>
      </c>
    </row>
    <row r="8760" spans="1:10">
      <c r="A8760" s="519" t="s">
        <v>8991</v>
      </c>
      <c r="B8760" s="519" t="str">
        <f t="shared" si="136"/>
        <v>IRRIGACAO DE GRAMADO COM CAMINHAO PIPA,INCLUSIVE FORNECIMENTO DE AGUA</v>
      </c>
      <c r="C8760" s="519" t="s">
        <v>37665</v>
      </c>
      <c r="D8760" s="519" t="s">
        <v>37666</v>
      </c>
      <c r="I8760" s="519" t="s">
        <v>8935</v>
      </c>
      <c r="J8760" s="650">
        <v>32.36</v>
      </c>
    </row>
    <row r="8761" spans="1:10">
      <c r="A8761" s="519" t="s">
        <v>8992</v>
      </c>
      <c r="B8761" s="519" t="str">
        <f t="shared" si="136"/>
        <v>CORTE,DESGALHAMENTO,DESTOCAMENTO E DESENRAIZAMENTO DE ARVORE,COM ALTURA ATE 3,00M,DIAMETRO EM TORNO DE 15CM,COM AUXILIODE EQUIPAMENTO MECANICO</v>
      </c>
      <c r="C8761" s="519" t="s">
        <v>37667</v>
      </c>
      <c r="D8761" s="519" t="s">
        <v>37668</v>
      </c>
      <c r="E8761" s="519" t="s">
        <v>37669</v>
      </c>
      <c r="I8761" s="519" t="s">
        <v>5</v>
      </c>
      <c r="J8761" s="650">
        <v>224.64</v>
      </c>
    </row>
    <row r="8762" spans="1:10">
      <c r="A8762" s="519" t="s">
        <v>8993</v>
      </c>
      <c r="B8762" s="519" t="str">
        <f t="shared" si="136"/>
        <v>CORTE,DESGALHAMENTO,DESTOCAMENTO E DESENRAIZAMENTO DE ARVORE,COM ALTURA ATE 3,00M,DIAMETRO EM TORNO DE 15CM,COM AUXILIODE EQUIPAMENTO MECANICO</v>
      </c>
      <c r="C8762" s="519" t="s">
        <v>37667</v>
      </c>
      <c r="D8762" s="519" t="s">
        <v>37668</v>
      </c>
      <c r="E8762" s="519" t="s">
        <v>37669</v>
      </c>
      <c r="I8762" s="519" t="s">
        <v>5</v>
      </c>
      <c r="J8762" s="650">
        <v>208.98</v>
      </c>
    </row>
    <row r="8763" spans="1:10">
      <c r="A8763" s="519" t="s">
        <v>8994</v>
      </c>
      <c r="B8763" s="519" t="str">
        <f t="shared" si="136"/>
        <v>CORTE,DESGALHAMENTO,DESTOCAMENTO E DESENRAIZAMENTO DE ARVORE,COM ALTURA DE 3,00 A 5,00M E DIAMETRO EM TORNO DE 25CM,COMAUXILIO DE EQUIPAMENTO MECANICO</v>
      </c>
      <c r="C8763" s="519" t="s">
        <v>37667</v>
      </c>
      <c r="D8763" s="519" t="s">
        <v>37670</v>
      </c>
      <c r="E8763" s="519" t="s">
        <v>37671</v>
      </c>
      <c r="I8763" s="519" t="s">
        <v>5</v>
      </c>
      <c r="J8763" s="650">
        <v>321.31</v>
      </c>
    </row>
    <row r="8764" spans="1:10">
      <c r="A8764" s="519" t="s">
        <v>8995</v>
      </c>
      <c r="B8764" s="519" t="str">
        <f t="shared" si="136"/>
        <v>CORTE,DESGALHAMENTO,DESTOCAMENTO E DESENRAIZAMENTO DE ARVORE,COM ALTURA DE 3,00 A 5,00M E DIAMETRO EM TORNO DE 25CM,COMAUXILIO DE EQUIPAMENTO MECANICO</v>
      </c>
      <c r="C8764" s="519" t="s">
        <v>37667</v>
      </c>
      <c r="D8764" s="519" t="s">
        <v>37670</v>
      </c>
      <c r="E8764" s="519" t="s">
        <v>37671</v>
      </c>
      <c r="I8764" s="519" t="s">
        <v>5</v>
      </c>
      <c r="J8764" s="650">
        <v>298.88</v>
      </c>
    </row>
    <row r="8765" spans="1:10">
      <c r="A8765" s="519" t="s">
        <v>8996</v>
      </c>
      <c r="B8765" s="519" t="str">
        <f t="shared" si="136"/>
        <v>CORTE,DESGALHAMENTO,DESTOCAMENTO E DESENRAIZAMENTO DE ARVORE,COM ALTURA ACIMA DE 5,00M E DIAMETRO EM TORNO DE 50CM, COMAUXILIO DE EQUIPAMENTO MECANICO</v>
      </c>
      <c r="C8765" s="519" t="s">
        <v>37667</v>
      </c>
      <c r="D8765" s="519" t="s">
        <v>37672</v>
      </c>
      <c r="E8765" s="519" t="s">
        <v>37671</v>
      </c>
      <c r="I8765" s="519" t="s">
        <v>5</v>
      </c>
      <c r="J8765" s="650">
        <v>506.18</v>
      </c>
    </row>
    <row r="8766" spans="1:10">
      <c r="A8766" s="519" t="s">
        <v>8997</v>
      </c>
      <c r="B8766" s="519" t="str">
        <f t="shared" si="136"/>
        <v>CORTE,DESGALHAMENTO,DESTOCAMENTO E DESENRAIZAMENTO DE ARVORE,COM ALTURA ACIMA DE 5,00M E DIAMETRO EM TORNO DE 50CM, COMAUXILIO DE EQUIPAMENTO MECANICO</v>
      </c>
      <c r="C8766" s="519" t="s">
        <v>37667</v>
      </c>
      <c r="D8766" s="519" t="s">
        <v>37672</v>
      </c>
      <c r="E8766" s="519" t="s">
        <v>37671</v>
      </c>
      <c r="I8766" s="519" t="s">
        <v>5</v>
      </c>
      <c r="J8766" s="650">
        <v>469.31</v>
      </c>
    </row>
    <row r="8767" spans="1:10">
      <c r="A8767" s="519" t="s">
        <v>8998</v>
      </c>
      <c r="B8767" s="519" t="str">
        <f t="shared" si="136"/>
        <v>MANUTENCAO E RECOMPOSICAO DE AREAS AJARDINADAS,CORTE DE FOLHAS E RAMOS SECOS,RETIRADA DE PARASITAS, LIMPEZA E REPLANTIODE ARBUSTOS (1 VEZ POR SEMANA)</v>
      </c>
      <c r="C8767" s="519" t="s">
        <v>37673</v>
      </c>
      <c r="D8767" s="519" t="s">
        <v>37674</v>
      </c>
      <c r="E8767" s="519" t="s">
        <v>37675</v>
      </c>
      <c r="I8767" s="519" t="s">
        <v>13</v>
      </c>
      <c r="J8767" s="650">
        <v>0.8</v>
      </c>
    </row>
    <row r="8768" spans="1:10">
      <c r="A8768" s="519" t="s">
        <v>8999</v>
      </c>
      <c r="B8768" s="519" t="str">
        <f t="shared" si="136"/>
        <v>MANUTENCAO E RECOMPOSICAO DE AREAS AJARDINADAS,CORTE DE FOLHAS E RAMOS SECOS,RETIRADA DE PARASITAS, LIMPEZA E REPLANTIODE ARBUSTOS (1 VEZ POR SEMANA)</v>
      </c>
      <c r="C8768" s="519" t="s">
        <v>37673</v>
      </c>
      <c r="D8768" s="519" t="s">
        <v>37674</v>
      </c>
      <c r="E8768" s="519" t="s">
        <v>37675</v>
      </c>
      <c r="I8768" s="519" t="s">
        <v>13</v>
      </c>
      <c r="J8768" s="650">
        <v>0.69</v>
      </c>
    </row>
    <row r="8769" spans="1:10">
      <c r="A8769" s="519" t="s">
        <v>9000</v>
      </c>
      <c r="B8769" s="519" t="str">
        <f t="shared" si="136"/>
        <v>LIMPEZA,APOS ESVAZIAMENTO,DOS FUNDOS DE LAGOS E CANAIS</v>
      </c>
      <c r="C8769" s="519" t="s">
        <v>9001</v>
      </c>
      <c r="I8769" s="519" t="s">
        <v>13</v>
      </c>
      <c r="J8769" s="650">
        <v>2.02</v>
      </c>
    </row>
    <row r="8770" spans="1:10">
      <c r="A8770" s="519" t="s">
        <v>9002</v>
      </c>
      <c r="B8770" s="519" t="str">
        <f t="shared" si="136"/>
        <v>LIMPEZA,APOS ESVAZIAMENTO,DOS FUNDOS DE LAGOS E CANAIS</v>
      </c>
      <c r="C8770" s="519" t="s">
        <v>9001</v>
      </c>
      <c r="I8770" s="519" t="s">
        <v>13</v>
      </c>
      <c r="J8770" s="650">
        <v>1.75</v>
      </c>
    </row>
    <row r="8771" spans="1:10">
      <c r="A8771" s="519" t="s">
        <v>9003</v>
      </c>
      <c r="B8771" s="519" t="str">
        <f t="shared" si="136"/>
        <v>LIMPEZA DE SUPERFICIE DE FUNDO DE LAGOS E BACIAS DE CHAFARIZES E ENTORNOS,SEM ESVAZIAMENTO,EXCLUSIVE TRANSPORTE</v>
      </c>
      <c r="C8771" s="519" t="s">
        <v>37676</v>
      </c>
      <c r="D8771" s="519" t="s">
        <v>37677</v>
      </c>
      <c r="I8771" s="519" t="s">
        <v>13</v>
      </c>
      <c r="J8771" s="650">
        <v>27.22</v>
      </c>
    </row>
    <row r="8772" spans="1:10">
      <c r="A8772" s="519" t="s">
        <v>9004</v>
      </c>
      <c r="B8772" s="519" t="str">
        <f t="shared" si="136"/>
        <v>LIMPEZA DE SUPERFICIE DE FUNDO DE LAGOS E BACIAS DE CHAFARIZES E ENTORNOS,SEM ESVAZIAMENTO,EXCLUSIVE TRANSPORTE</v>
      </c>
      <c r="C8772" s="519" t="s">
        <v>37676</v>
      </c>
      <c r="D8772" s="519" t="s">
        <v>37677</v>
      </c>
      <c r="I8772" s="519" t="s">
        <v>13</v>
      </c>
      <c r="J8772" s="650">
        <v>23.64</v>
      </c>
    </row>
    <row r="8773" spans="1:10">
      <c r="A8773" s="519" t="s">
        <v>9005</v>
      </c>
      <c r="B8773" s="519" t="str">
        <f t="shared" si="136"/>
        <v>CORTE DE GRAMA COM ALFANGE,INCLUSIVE VARREDURA E REMOCAO DEENTULHO</v>
      </c>
      <c r="C8773" s="519" t="s">
        <v>37678</v>
      </c>
      <c r="D8773" s="519" t="s">
        <v>37679</v>
      </c>
      <c r="I8773" s="519" t="s">
        <v>1014</v>
      </c>
      <c r="J8773" s="650">
        <v>2763.87</v>
      </c>
    </row>
    <row r="8774" spans="1:10">
      <c r="A8774" s="519" t="s">
        <v>9006</v>
      </c>
      <c r="B8774" s="519" t="str">
        <f t="shared" si="136"/>
        <v>CORTE DE GRAMA COM ALFANGE,INCLUSIVE VARREDURA E REMOCAO DEENTULHO</v>
      </c>
      <c r="C8774" s="519" t="s">
        <v>37678</v>
      </c>
      <c r="D8774" s="519" t="s">
        <v>37679</v>
      </c>
      <c r="I8774" s="519" t="s">
        <v>1014</v>
      </c>
      <c r="J8774" s="650">
        <v>2402.08</v>
      </c>
    </row>
    <row r="8775" spans="1:10">
      <c r="A8775" s="519" t="s">
        <v>9007</v>
      </c>
      <c r="B8775" s="519" t="str">
        <f t="shared" si="136"/>
        <v>CORTE DE GRAMA COM MAQUINAS MANUAIS,INCLUSIVE VARREDURA E REMOCAO DE ENTULHO</v>
      </c>
      <c r="C8775" s="519" t="s">
        <v>37680</v>
      </c>
      <c r="D8775" s="519" t="s">
        <v>37681</v>
      </c>
      <c r="I8775" s="519" t="s">
        <v>1014</v>
      </c>
      <c r="J8775" s="650">
        <v>1122.75</v>
      </c>
    </row>
    <row r="8776" spans="1:10">
      <c r="A8776" s="519" t="s">
        <v>9008</v>
      </c>
      <c r="B8776" s="519" t="str">
        <f t="shared" ref="B8776:B8839" si="137">C8776&amp;D8776&amp;E8776&amp;F8776&amp;G8776&amp;H8776</f>
        <v>CORTE DE GRAMA COM MAQUINAS MANUAIS,INCLUSIVE VARREDURA E REMOCAO DE ENTULHO</v>
      </c>
      <c r="C8776" s="519" t="s">
        <v>37680</v>
      </c>
      <c r="D8776" s="519" t="s">
        <v>37681</v>
      </c>
      <c r="I8776" s="519" t="s">
        <v>1014</v>
      </c>
      <c r="J8776" s="650">
        <v>979.61</v>
      </c>
    </row>
    <row r="8777" spans="1:10">
      <c r="A8777" s="519" t="s">
        <v>9009</v>
      </c>
      <c r="B8777" s="519" t="str">
        <f t="shared" si="137"/>
        <v>PODA DE ARBUSTOS TIPO CERCA VIVA</v>
      </c>
      <c r="C8777" s="519" t="s">
        <v>9010</v>
      </c>
      <c r="I8777" s="519" t="s">
        <v>13</v>
      </c>
      <c r="J8777" s="650">
        <v>3.36</v>
      </c>
    </row>
    <row r="8778" spans="1:10">
      <c r="A8778" s="519" t="s">
        <v>9011</v>
      </c>
      <c r="B8778" s="519" t="str">
        <f t="shared" si="137"/>
        <v>PODA DE ARBUSTOS TIPO CERCA VIVA</v>
      </c>
      <c r="C8778" s="519" t="s">
        <v>9010</v>
      </c>
      <c r="I8778" s="519" t="s">
        <v>13</v>
      </c>
      <c r="J8778" s="650">
        <v>2.91</v>
      </c>
    </row>
    <row r="8779" spans="1:10">
      <c r="A8779" s="519" t="s">
        <v>9012</v>
      </c>
      <c r="B8779" s="519" t="str">
        <f t="shared" si="137"/>
        <v>PODA DE ARVORES,LIMPEZA DE GALHOS SECOS E RETIRADA DE PARASITAS</v>
      </c>
      <c r="C8779" s="519" t="s">
        <v>37682</v>
      </c>
      <c r="D8779" s="519" t="s">
        <v>37683</v>
      </c>
      <c r="I8779" s="519" t="s">
        <v>5</v>
      </c>
      <c r="J8779" s="650">
        <v>69.33</v>
      </c>
    </row>
    <row r="8780" spans="1:10">
      <c r="A8780" s="519" t="s">
        <v>9013</v>
      </c>
      <c r="B8780" s="519" t="str">
        <f t="shared" si="137"/>
        <v>PODA DE ARVORES,LIMPEZA DE GALHOS SECOS E RETIRADA DE PARASITAS</v>
      </c>
      <c r="C8780" s="519" t="s">
        <v>37682</v>
      </c>
      <c r="D8780" s="519" t="s">
        <v>37683</v>
      </c>
      <c r="I8780" s="519" t="s">
        <v>5</v>
      </c>
      <c r="J8780" s="650">
        <v>60.27</v>
      </c>
    </row>
    <row r="8781" spans="1:10">
      <c r="A8781" s="519" t="s">
        <v>9014</v>
      </c>
      <c r="B8781" s="519" t="str">
        <f t="shared" si="137"/>
        <v>CORTE DE GRAMA COM MAQUINAS MOTORIZADAS,INCLUSIVE VARREDURAE RECOLHIMENTO DO ENTULHO (24 VEZES POR ANO)</v>
      </c>
      <c r="C8781" s="519" t="s">
        <v>37684</v>
      </c>
      <c r="D8781" s="519" t="s">
        <v>37685</v>
      </c>
      <c r="I8781" s="519" t="s">
        <v>1014</v>
      </c>
      <c r="J8781" s="650">
        <v>1104.1199999999999</v>
      </c>
    </row>
    <row r="8782" spans="1:10">
      <c r="A8782" s="519" t="s">
        <v>9015</v>
      </c>
      <c r="B8782" s="519" t="str">
        <f t="shared" si="137"/>
        <v>CORTE DE GRAMA COM MAQUINAS MOTORIZADAS,INCLUSIVE VARREDURAE RECOLHIMENTO DO ENTULHO (24 VEZES POR ANO)</v>
      </c>
      <c r="C8782" s="519" t="s">
        <v>37684</v>
      </c>
      <c r="D8782" s="519" t="s">
        <v>37685</v>
      </c>
      <c r="I8782" s="519" t="s">
        <v>1014</v>
      </c>
      <c r="J8782" s="650">
        <v>960.75</v>
      </c>
    </row>
    <row r="8783" spans="1:10">
      <c r="A8783" s="519" t="s">
        <v>9016</v>
      </c>
      <c r="B8783" s="519" t="str">
        <f t="shared" si="137"/>
        <v>APARO DE BORDOS EM GRAMADOS(6 VEZES POR ANO)</v>
      </c>
      <c r="C8783" s="519" t="s">
        <v>9017</v>
      </c>
      <c r="I8783" s="519" t="s">
        <v>963</v>
      </c>
      <c r="J8783" s="650">
        <v>280.39</v>
      </c>
    </row>
    <row r="8784" spans="1:10">
      <c r="A8784" s="519" t="s">
        <v>9018</v>
      </c>
      <c r="B8784" s="519" t="str">
        <f t="shared" si="137"/>
        <v>APARO DE BORDOS EM GRAMADOS(6 VEZES POR ANO)</v>
      </c>
      <c r="C8784" s="519" t="s">
        <v>9017</v>
      </c>
      <c r="I8784" s="519" t="s">
        <v>963</v>
      </c>
      <c r="J8784" s="650">
        <v>244.03</v>
      </c>
    </row>
    <row r="8785" spans="1:10">
      <c r="A8785" s="519" t="s">
        <v>9019</v>
      </c>
      <c r="B8785" s="519" t="str">
        <f t="shared" si="137"/>
        <v>APARO MANUAL,COM ENXADAO OU TESOURA,DE BEIRAL DE GRAMADO</v>
      </c>
      <c r="C8785" s="519" t="s">
        <v>9020</v>
      </c>
      <c r="I8785" s="519" t="s">
        <v>36</v>
      </c>
      <c r="J8785" s="650">
        <v>0.26</v>
      </c>
    </row>
    <row r="8786" spans="1:10">
      <c r="A8786" s="519" t="s">
        <v>9021</v>
      </c>
      <c r="B8786" s="519" t="str">
        <f t="shared" si="137"/>
        <v>APARO MANUAL,COM ENXADAO OU TESOURA,DE BEIRAL DE GRAMADO</v>
      </c>
      <c r="C8786" s="519" t="s">
        <v>9020</v>
      </c>
      <c r="I8786" s="519" t="s">
        <v>36</v>
      </c>
      <c r="J8786" s="650">
        <v>0.23</v>
      </c>
    </row>
    <row r="8787" spans="1:10">
      <c r="A8787" s="519" t="s">
        <v>9022</v>
      </c>
      <c r="B8787" s="519" t="str">
        <f t="shared" si="137"/>
        <v>APARO MANUAL DE CAPIM,COM TESOURA,AO REDOR DE MUDAS VEGETAIS</v>
      </c>
      <c r="C8787" s="519" t="s">
        <v>9023</v>
      </c>
      <c r="I8787" s="519" t="s">
        <v>36</v>
      </c>
      <c r="J8787" s="650">
        <v>1.34</v>
      </c>
    </row>
    <row r="8788" spans="1:10">
      <c r="A8788" s="519" t="s">
        <v>9024</v>
      </c>
      <c r="B8788" s="519" t="str">
        <f t="shared" si="137"/>
        <v>APARO MANUAL DE CAPIM,COM TESOURA,AO REDOR DE MUDAS VEGETAIS</v>
      </c>
      <c r="C8788" s="519" t="s">
        <v>9023</v>
      </c>
      <c r="I8788" s="519" t="s">
        <v>36</v>
      </c>
      <c r="J8788" s="650">
        <v>1.1599999999999999</v>
      </c>
    </row>
    <row r="8789" spans="1:10">
      <c r="A8789" s="519" t="s">
        <v>9025</v>
      </c>
      <c r="B8789" s="519" t="str">
        <f t="shared" si="137"/>
        <v>ARRANCAMENTO DE ERVAS DANINHAS PELA RAIZ,EM AREA GRAMADA</v>
      </c>
      <c r="C8789" s="519" t="s">
        <v>9026</v>
      </c>
      <c r="I8789" s="519" t="s">
        <v>13</v>
      </c>
      <c r="J8789" s="650">
        <v>1.07</v>
      </c>
    </row>
    <row r="8790" spans="1:10">
      <c r="A8790" s="519" t="s">
        <v>9027</v>
      </c>
      <c r="B8790" s="519" t="str">
        <f t="shared" si="137"/>
        <v>ARRANCAMENTO DE ERVAS DANINHAS PELA RAIZ,EM AREA GRAMADA</v>
      </c>
      <c r="C8790" s="519" t="s">
        <v>9026</v>
      </c>
      <c r="I8790" s="519" t="s">
        <v>13</v>
      </c>
      <c r="J8790" s="650">
        <v>0.93</v>
      </c>
    </row>
    <row r="8791" spans="1:10">
      <c r="A8791" s="519" t="s">
        <v>9028</v>
      </c>
      <c r="B8791" s="519" t="str">
        <f t="shared" si="137"/>
        <v>CAPINA DE ERVAS,GRAMINEAS,ETC,EM AREA DE BRITA</v>
      </c>
      <c r="C8791" s="519" t="s">
        <v>9029</v>
      </c>
      <c r="I8791" s="519" t="s">
        <v>13</v>
      </c>
      <c r="J8791" s="650">
        <v>3.36</v>
      </c>
    </row>
    <row r="8792" spans="1:10">
      <c r="A8792" s="519" t="s">
        <v>9030</v>
      </c>
      <c r="B8792" s="519" t="str">
        <f t="shared" si="137"/>
        <v>CAPINA DE ERVAS,GRAMINEAS,ETC,EM AREA DE BRITA</v>
      </c>
      <c r="C8792" s="519" t="s">
        <v>9029</v>
      </c>
      <c r="I8792" s="519" t="s">
        <v>13</v>
      </c>
      <c r="J8792" s="650">
        <v>2.91</v>
      </c>
    </row>
    <row r="8793" spans="1:10">
      <c r="A8793" s="519" t="s">
        <v>9031</v>
      </c>
      <c r="B8793" s="519" t="str">
        <f t="shared" si="137"/>
        <v>CAPINA DE ERVAS,GRAMINEAS,ETC,EM SUPERFICIE ENSAIBRADA</v>
      </c>
      <c r="C8793" s="519" t="s">
        <v>9032</v>
      </c>
      <c r="I8793" s="519" t="s">
        <v>13</v>
      </c>
      <c r="J8793" s="650">
        <v>0.16</v>
      </c>
    </row>
    <row r="8794" spans="1:10">
      <c r="A8794" s="519" t="s">
        <v>9033</v>
      </c>
      <c r="B8794" s="519" t="str">
        <f t="shared" si="137"/>
        <v>CAPINA DE ERVAS,GRAMINEAS,ETC,EM SUPERFICIE ENSAIBRADA</v>
      </c>
      <c r="C8794" s="519" t="s">
        <v>9032</v>
      </c>
      <c r="I8794" s="519" t="s">
        <v>13</v>
      </c>
      <c r="J8794" s="650">
        <v>0.13</v>
      </c>
    </row>
    <row r="8795" spans="1:10">
      <c r="A8795" s="519" t="s">
        <v>9034</v>
      </c>
      <c r="B8795" s="519" t="str">
        <f t="shared" si="137"/>
        <v>CAPINA PARA CONSTRUCAO DE TRILHAS E ACEIROS,SOBRE MATERIAL DE 1ª CATEGORIA,A CEU ABERTO,ATE A PROFUNDIDADE DE 0,10M</v>
      </c>
      <c r="C8795" s="519" t="s">
        <v>37686</v>
      </c>
      <c r="D8795" s="519" t="s">
        <v>37687</v>
      </c>
      <c r="I8795" s="519" t="s">
        <v>13</v>
      </c>
      <c r="J8795" s="650">
        <v>2.69</v>
      </c>
    </row>
    <row r="8796" spans="1:10">
      <c r="A8796" s="519" t="s">
        <v>9035</v>
      </c>
      <c r="B8796" s="519" t="str">
        <f t="shared" si="137"/>
        <v>CAPINA PARA CONSTRUCAO DE TRILHAS E ACEIROS,SOBRE MATERIAL DE 1ª CATEGORIA,A CEU ABERTO,ATE A PROFUNDIDADE DE 0,10M</v>
      </c>
      <c r="C8796" s="519" t="s">
        <v>37686</v>
      </c>
      <c r="D8796" s="519" t="s">
        <v>37687</v>
      </c>
      <c r="I8796" s="519" t="s">
        <v>13</v>
      </c>
      <c r="J8796" s="650">
        <v>2.33</v>
      </c>
    </row>
    <row r="8797" spans="1:10">
      <c r="A8797" s="519" t="s">
        <v>9036</v>
      </c>
      <c r="B8797" s="519" t="str">
        <f t="shared" si="137"/>
        <v>ENCHIMENTO DE CAVAS,SENDO UM TERCO COM TERRA PRETA VEGETAL</v>
      </c>
      <c r="C8797" s="519" t="s">
        <v>9037</v>
      </c>
      <c r="I8797" s="519" t="s">
        <v>22</v>
      </c>
      <c r="J8797" s="650">
        <v>77.02</v>
      </c>
    </row>
    <row r="8798" spans="1:10">
      <c r="A8798" s="519" t="s">
        <v>9038</v>
      </c>
      <c r="B8798" s="519" t="str">
        <f t="shared" si="137"/>
        <v>ENCHIMENTO DE CAVAS,SENDO UM TERCO COM TERRA PRETA VEGETAL</v>
      </c>
      <c r="C8798" s="519" t="s">
        <v>9037</v>
      </c>
      <c r="I8798" s="519" t="s">
        <v>22</v>
      </c>
      <c r="J8798" s="650">
        <v>76.12</v>
      </c>
    </row>
    <row r="8799" spans="1:10">
      <c r="A8799" s="519" t="s">
        <v>9039</v>
      </c>
      <c r="B8799" s="519" t="str">
        <f t="shared" si="137"/>
        <v>CALAGEM DE GRAMADOS(1 VEZ POR ANO)</v>
      </c>
      <c r="C8799" s="519" t="s">
        <v>9040</v>
      </c>
      <c r="I8799" s="519" t="s">
        <v>1014</v>
      </c>
      <c r="J8799" s="650">
        <v>883.79</v>
      </c>
    </row>
    <row r="8800" spans="1:10">
      <c r="A8800" s="519" t="s">
        <v>9041</v>
      </c>
      <c r="B8800" s="519" t="str">
        <f t="shared" si="137"/>
        <v>CALAGEM DE GRAMADOS(1 VEZ POR ANO)</v>
      </c>
      <c r="C8800" s="519" t="s">
        <v>9040</v>
      </c>
      <c r="I8800" s="519" t="s">
        <v>1014</v>
      </c>
      <c r="J8800" s="650">
        <v>814.24</v>
      </c>
    </row>
    <row r="8801" spans="1:10">
      <c r="A8801" s="519" t="s">
        <v>9042</v>
      </c>
      <c r="B8801" s="519" t="str">
        <f t="shared" si="137"/>
        <v>APLICACAO DE HERBICIDA SELETIVO EM GRAMADOS(2 VEZES POR ANO)</v>
      </c>
      <c r="C8801" s="519" t="s">
        <v>9043</v>
      </c>
      <c r="I8801" s="519" t="s">
        <v>1014</v>
      </c>
      <c r="J8801" s="650">
        <v>526.53</v>
      </c>
    </row>
    <row r="8802" spans="1:10">
      <c r="A8802" s="519" t="s">
        <v>9044</v>
      </c>
      <c r="B8802" s="519" t="str">
        <f t="shared" si="137"/>
        <v>APLICACAO DE HERBICIDA SELETIVO EM GRAMADOS(2 VEZES POR ANO)</v>
      </c>
      <c r="C8802" s="519" t="s">
        <v>9043</v>
      </c>
      <c r="I8802" s="519" t="s">
        <v>1014</v>
      </c>
      <c r="J8802" s="650">
        <v>490.69</v>
      </c>
    </row>
    <row r="8803" spans="1:10">
      <c r="A8803" s="519" t="s">
        <v>9045</v>
      </c>
      <c r="B8803" s="519" t="str">
        <f t="shared" si="137"/>
        <v>APLICACAO DE HERBICIDA DE ACAO TOTAL EM SUPERFICIES PAVIMENTADAS COM PEDRA PORTUGUESA(2 VEZES POR ANO)</v>
      </c>
      <c r="C8803" s="519" t="s">
        <v>37688</v>
      </c>
      <c r="D8803" s="519" t="s">
        <v>37689</v>
      </c>
      <c r="I8803" s="519" t="s">
        <v>1014</v>
      </c>
      <c r="J8803" s="650">
        <v>709.62</v>
      </c>
    </row>
    <row r="8804" spans="1:10">
      <c r="A8804" s="519" t="s">
        <v>9046</v>
      </c>
      <c r="B8804" s="519" t="str">
        <f t="shared" si="137"/>
        <v>APLICACAO DE HERBICIDA DE ACAO TOTAL EM SUPERFICIES PAVIMENTADAS COM PEDRA PORTUGUESA(2 VEZES POR ANO)</v>
      </c>
      <c r="C8804" s="519" t="s">
        <v>37688</v>
      </c>
      <c r="D8804" s="519" t="s">
        <v>37689</v>
      </c>
      <c r="I8804" s="519" t="s">
        <v>1014</v>
      </c>
      <c r="J8804" s="650">
        <v>680.95</v>
      </c>
    </row>
    <row r="8805" spans="1:10">
      <c r="A8805" s="519" t="s">
        <v>9047</v>
      </c>
      <c r="B8805" s="519" t="str">
        <f t="shared" si="137"/>
        <v>COMBATE AS FORMIGAS,COM APLICACAO DE FORMICIDA,EM ENCOSTA,EXCLUSIVE ESTE</v>
      </c>
      <c r="C8805" s="519" t="s">
        <v>37690</v>
      </c>
      <c r="D8805" s="519" t="s">
        <v>37491</v>
      </c>
      <c r="I8805" s="519" t="s">
        <v>1014</v>
      </c>
      <c r="J8805" s="650">
        <v>53.8</v>
      </c>
    </row>
    <row r="8806" spans="1:10">
      <c r="A8806" s="519" t="s">
        <v>9048</v>
      </c>
      <c r="B8806" s="519" t="str">
        <f t="shared" si="137"/>
        <v>COMBATE AS FORMIGAS,COM APLICACAO DE FORMICIDA,EM ENCOSTA,EXCLUSIVE ESTE</v>
      </c>
      <c r="C8806" s="519" t="s">
        <v>37690</v>
      </c>
      <c r="D8806" s="519" t="s">
        <v>37491</v>
      </c>
      <c r="I8806" s="519" t="s">
        <v>1014</v>
      </c>
      <c r="J8806" s="650">
        <v>46.63</v>
      </c>
    </row>
    <row r="8807" spans="1:10">
      <c r="A8807" s="519" t="s">
        <v>9049</v>
      </c>
      <c r="B8807" s="519" t="str">
        <f t="shared" si="137"/>
        <v>ADUBACAO QUIMICA COM FORMULA COMPLETA(NPK-04-14-08)E ALDRINIZADA,EM GRAMADOS(1 VEZ POR ANO)</v>
      </c>
      <c r="C8807" s="519" t="s">
        <v>37691</v>
      </c>
      <c r="D8807" s="519" t="s">
        <v>37692</v>
      </c>
      <c r="I8807" s="519" t="s">
        <v>1014</v>
      </c>
      <c r="J8807" s="650">
        <v>2825.84</v>
      </c>
    </row>
    <row r="8808" spans="1:10">
      <c r="A8808" s="519" t="s">
        <v>9050</v>
      </c>
      <c r="B8808" s="519" t="str">
        <f t="shared" si="137"/>
        <v>ADUBACAO QUIMICA COM FORMULA COMPLETA(NPK-04-14-08)E ALDRINIZADA,EM GRAMADOS(1 VEZ POR ANO)</v>
      </c>
      <c r="C8808" s="519" t="s">
        <v>37691</v>
      </c>
      <c r="D8808" s="519" t="s">
        <v>37692</v>
      </c>
      <c r="I8808" s="519" t="s">
        <v>1014</v>
      </c>
      <c r="J8808" s="650">
        <v>2756.29</v>
      </c>
    </row>
    <row r="8809" spans="1:10">
      <c r="A8809" s="519" t="s">
        <v>9051</v>
      </c>
      <c r="B8809" s="519" t="str">
        <f t="shared" si="137"/>
        <v>ADUBACAO NITROGENADA EM GRAMADOS(5 VEZES POR ANO)</v>
      </c>
      <c r="C8809" s="519" t="s">
        <v>9052</v>
      </c>
      <c r="I8809" s="519" t="s">
        <v>1014</v>
      </c>
      <c r="J8809" s="650">
        <v>1585.04</v>
      </c>
    </row>
    <row r="8810" spans="1:10">
      <c r="A8810" s="519" t="s">
        <v>9053</v>
      </c>
      <c r="B8810" s="519" t="str">
        <f t="shared" si="137"/>
        <v>ADUBACAO NITROGENADA EM GRAMADOS(5 VEZES POR ANO)</v>
      </c>
      <c r="C8810" s="519" t="s">
        <v>9052</v>
      </c>
      <c r="I8810" s="519" t="s">
        <v>1014</v>
      </c>
      <c r="J8810" s="650">
        <v>1515.49</v>
      </c>
    </row>
    <row r="8811" spans="1:10">
      <c r="A8811" s="519" t="s">
        <v>9054</v>
      </c>
      <c r="B8811" s="519" t="str">
        <f t="shared" si="137"/>
        <v>ADUBO ORGANICO(ESTERCO DE GADO).FORNECIMENTO</v>
      </c>
      <c r="C8811" s="519" t="s">
        <v>9055</v>
      </c>
      <c r="I8811" s="519" t="s">
        <v>22</v>
      </c>
      <c r="J8811" s="650">
        <v>379.04</v>
      </c>
    </row>
    <row r="8812" spans="1:10">
      <c r="A8812" s="519" t="s">
        <v>9056</v>
      </c>
      <c r="B8812" s="519" t="str">
        <f t="shared" si="137"/>
        <v>ADUBO ORGANICO(ESTERCO DE GADO).FORNECIMENTO</v>
      </c>
      <c r="C8812" s="519" t="s">
        <v>9055</v>
      </c>
      <c r="I8812" s="519" t="s">
        <v>22</v>
      </c>
      <c r="J8812" s="650">
        <v>379.04</v>
      </c>
    </row>
    <row r="8813" spans="1:10">
      <c r="A8813" s="519" t="s">
        <v>9057</v>
      </c>
      <c r="B8813" s="519" t="str">
        <f t="shared" si="137"/>
        <v>ATERRO COM TERRA PRETA VEGETAL,PARA EXECUCAO DE GRAMADOS</v>
      </c>
      <c r="C8813" s="519" t="s">
        <v>42</v>
      </c>
      <c r="I8813" s="519" t="s">
        <v>22</v>
      </c>
      <c r="J8813" s="650">
        <v>254.42</v>
      </c>
    </row>
    <row r="8814" spans="1:10">
      <c r="A8814" s="519" t="s">
        <v>41</v>
      </c>
      <c r="B8814" s="519" t="str">
        <f t="shared" si="137"/>
        <v>ATERRO COM TERRA PRETA VEGETAL,PARA EXECUCAO DE GRAMADOS</v>
      </c>
      <c r="C8814" s="519" t="s">
        <v>42</v>
      </c>
      <c r="I8814" s="519" t="s">
        <v>22</v>
      </c>
      <c r="J8814" s="650">
        <v>249.76</v>
      </c>
    </row>
    <row r="8815" spans="1:10">
      <c r="A8815" s="519" t="s">
        <v>9058</v>
      </c>
      <c r="B8815" s="519" t="str">
        <f t="shared" si="137"/>
        <v>TERRA ESTRUMADA,INCLUSIVE CARGA,TRANSPORTE E DESCARGA.FORNECIMENTO</v>
      </c>
      <c r="C8815" s="519" t="s">
        <v>37693</v>
      </c>
      <c r="D8815" s="519" t="s">
        <v>37694</v>
      </c>
      <c r="I8815" s="519" t="s">
        <v>22</v>
      </c>
      <c r="J8815" s="650">
        <v>180</v>
      </c>
    </row>
    <row r="8816" spans="1:10">
      <c r="A8816" s="519" t="s">
        <v>9059</v>
      </c>
      <c r="B8816" s="519" t="str">
        <f t="shared" si="137"/>
        <v>TERRA ESTRUMADA,INCLUSIVE CARGA,TRANSPORTE E DESCARGA.FORNECIMENTO</v>
      </c>
      <c r="C8816" s="519" t="s">
        <v>37693</v>
      </c>
      <c r="D8816" s="519" t="s">
        <v>37694</v>
      </c>
      <c r="I8816" s="519" t="s">
        <v>22</v>
      </c>
      <c r="J8816" s="650">
        <v>180</v>
      </c>
    </row>
    <row r="8817" spans="1:10">
      <c r="A8817" s="519" t="s">
        <v>9060</v>
      </c>
      <c r="B8817" s="519" t="str">
        <f t="shared" si="137"/>
        <v>ARRANCAMENTO E REPLANTIO DE ARVORE ADULTA, COM ATE 3,00M DEALTURA E ATE 15CM DE DIAMETRO, INCLUSIVE ESCAVACAO E REGA DURANTE 15 DIAS,EXCLUSIVE TRANSPORTE</v>
      </c>
      <c r="C8817" s="519" t="s">
        <v>37695</v>
      </c>
      <c r="D8817" s="519" t="s">
        <v>37696</v>
      </c>
      <c r="E8817" s="519" t="s">
        <v>37697</v>
      </c>
      <c r="I8817" s="519" t="s">
        <v>5</v>
      </c>
      <c r="J8817" s="650">
        <v>107.61</v>
      </c>
    </row>
    <row r="8818" spans="1:10">
      <c r="A8818" s="519" t="s">
        <v>9061</v>
      </c>
      <c r="B8818" s="519" t="str">
        <f t="shared" si="137"/>
        <v>ARRANCAMENTO E REPLANTIO DE ARVORE ADULTA, COM ATE 3,00M DEALTURA E ATE 15CM DE DIAMETRO, INCLUSIVE ESCAVACAO E REGA DURANTE 15 DIAS,EXCLUSIVE TRANSPORTE</v>
      </c>
      <c r="C8818" s="519" t="s">
        <v>37695</v>
      </c>
      <c r="D8818" s="519" t="s">
        <v>37696</v>
      </c>
      <c r="E8818" s="519" t="s">
        <v>37697</v>
      </c>
      <c r="I8818" s="519" t="s">
        <v>5</v>
      </c>
      <c r="J8818" s="650">
        <v>93.27</v>
      </c>
    </row>
    <row r="8819" spans="1:10">
      <c r="A8819" s="519" t="s">
        <v>9062</v>
      </c>
      <c r="B8819" s="519" t="str">
        <f t="shared" si="137"/>
        <v>ARRANCAMENTO E REPLANTIO DE ARVORE ADULTA,ENTRE 3,00 E 5,00MDE ALTURA E ATE 20CM DE DIAMETRO,INCLUSIVE ESCAVACAO E REGADURANTE 15 DIAS,EXCLUSIVE TRANSPORTE</v>
      </c>
      <c r="C8819" s="519" t="s">
        <v>37698</v>
      </c>
      <c r="D8819" s="519" t="s">
        <v>37699</v>
      </c>
      <c r="E8819" s="519" t="s">
        <v>37700</v>
      </c>
      <c r="I8819" s="519" t="s">
        <v>5</v>
      </c>
      <c r="J8819" s="650">
        <v>141.24</v>
      </c>
    </row>
    <row r="8820" spans="1:10">
      <c r="A8820" s="519" t="s">
        <v>9063</v>
      </c>
      <c r="B8820" s="519" t="str">
        <f t="shared" si="137"/>
        <v>ARRANCAMENTO E REPLANTIO DE ARVORE ADULTA,ENTRE 3,00 E 5,00MDE ALTURA E ATE 20CM DE DIAMETRO,INCLUSIVE ESCAVACAO E REGADURANTE 15 DIAS,EXCLUSIVE TRANSPORTE</v>
      </c>
      <c r="C8820" s="519" t="s">
        <v>37698</v>
      </c>
      <c r="D8820" s="519" t="s">
        <v>37699</v>
      </c>
      <c r="E8820" s="519" t="s">
        <v>37700</v>
      </c>
      <c r="I8820" s="519" t="s">
        <v>5</v>
      </c>
      <c r="J8820" s="650">
        <v>122.42</v>
      </c>
    </row>
    <row r="8821" spans="1:10">
      <c r="A8821" s="519" t="s">
        <v>9064</v>
      </c>
      <c r="B8821" s="519" t="str">
        <f t="shared" si="137"/>
        <v>ARRANCAMENTO E REPLANTIO DE ARVORE ADULTA,ACIMA DE 5,00M DEALTURA E MAIS DE 20CM DE DIAMETRO,INCLUSIVE ESCAVACAO E REGA DURANTE 15 DIAS,EXCLUSIVE TRANSPORTE</v>
      </c>
      <c r="C8821" s="519" t="s">
        <v>37701</v>
      </c>
      <c r="D8821" s="519" t="s">
        <v>37702</v>
      </c>
      <c r="E8821" s="519" t="s">
        <v>37703</v>
      </c>
      <c r="I8821" s="519" t="s">
        <v>5</v>
      </c>
      <c r="J8821" s="650">
        <v>163.43</v>
      </c>
    </row>
    <row r="8822" spans="1:10">
      <c r="A8822" s="519" t="s">
        <v>9065</v>
      </c>
      <c r="B8822" s="519" t="str">
        <f t="shared" si="137"/>
        <v>ARRANCAMENTO E REPLANTIO DE ARVORE ADULTA,ACIMA DE 5,00M DEALTURA E MAIS DE 20CM DE DIAMETRO,INCLUSIVE ESCAVACAO E REGA DURANTE 15 DIAS,EXCLUSIVE TRANSPORTE</v>
      </c>
      <c r="C8822" s="519" t="s">
        <v>37701</v>
      </c>
      <c r="D8822" s="519" t="s">
        <v>37702</v>
      </c>
      <c r="E8822" s="519" t="s">
        <v>37703</v>
      </c>
      <c r="I8822" s="519" t="s">
        <v>5</v>
      </c>
      <c r="J8822" s="650">
        <v>141.66</v>
      </c>
    </row>
    <row r="8823" spans="1:10">
      <c r="A8823" s="519" t="s">
        <v>9066</v>
      </c>
      <c r="B8823" s="519" t="str">
        <f t="shared" si="137"/>
        <v>RETIRADA DE GRAMINEAS EM PISO DE PEDRA PORTUGUESA,UTILIZANDO ROCADEIRA COSTAL</v>
      </c>
      <c r="C8823" s="519" t="s">
        <v>37704</v>
      </c>
      <c r="D8823" s="519" t="s">
        <v>37705</v>
      </c>
      <c r="I8823" s="519" t="s">
        <v>13</v>
      </c>
      <c r="J8823" s="650">
        <v>1.58</v>
      </c>
    </row>
    <row r="8824" spans="1:10">
      <c r="A8824" s="519" t="s">
        <v>9067</v>
      </c>
      <c r="B8824" s="519" t="str">
        <f t="shared" si="137"/>
        <v>RETIRADA DE GRAMINEAS EM PISO DE PEDRA PORTUGUESA,UTILIZANDO ROCADEIRA COSTAL</v>
      </c>
      <c r="C8824" s="519" t="s">
        <v>37704</v>
      </c>
      <c r="D8824" s="519" t="s">
        <v>37705</v>
      </c>
      <c r="I8824" s="519" t="s">
        <v>13</v>
      </c>
      <c r="J8824" s="650">
        <v>1.41</v>
      </c>
    </row>
    <row r="8825" spans="1:10">
      <c r="A8825" s="519" t="s">
        <v>9068</v>
      </c>
      <c r="B8825" s="519" t="str">
        <f t="shared" si="137"/>
        <v>RETIRADA DE COBERTURA VEGETAL DE PISO DE JUNTA SECA</v>
      </c>
      <c r="C8825" s="519" t="s">
        <v>9069</v>
      </c>
      <c r="I8825" s="519" t="s">
        <v>36</v>
      </c>
      <c r="J8825" s="650">
        <v>20.170000000000002</v>
      </c>
    </row>
    <row r="8826" spans="1:10">
      <c r="A8826" s="519" t="s">
        <v>9070</v>
      </c>
      <c r="B8826" s="519" t="str">
        <f t="shared" si="137"/>
        <v>RETIRADA DE COBERTURA VEGETAL DE PISO DE JUNTA SECA</v>
      </c>
      <c r="C8826" s="519" t="s">
        <v>9069</v>
      </c>
      <c r="I8826" s="519" t="s">
        <v>36</v>
      </c>
      <c r="J8826" s="650">
        <v>17.48</v>
      </c>
    </row>
    <row r="8827" spans="1:10">
      <c r="A8827" s="519" t="s">
        <v>9071</v>
      </c>
      <c r="B8827" s="519" t="str">
        <f t="shared" si="137"/>
        <v>RETIRADA DE PROTETOR DE ARVORE,INCLUSIVE CARGA,DESCARGA E TRANSPORTE</v>
      </c>
      <c r="C8827" s="519" t="s">
        <v>37706</v>
      </c>
      <c r="D8827" s="519" t="s">
        <v>37707</v>
      </c>
      <c r="I8827" s="519" t="s">
        <v>5</v>
      </c>
      <c r="J8827" s="650">
        <v>10.08</v>
      </c>
    </row>
    <row r="8828" spans="1:10">
      <c r="A8828" s="519" t="s">
        <v>9072</v>
      </c>
      <c r="B8828" s="519" t="str">
        <f t="shared" si="137"/>
        <v>RETIRADA DE PROTETOR DE ARVORE,INCLUSIVE CARGA,DESCARGA E TRANSPORTE</v>
      </c>
      <c r="C8828" s="519" t="s">
        <v>37706</v>
      </c>
      <c r="D8828" s="519" t="s">
        <v>37707</v>
      </c>
      <c r="I8828" s="519" t="s">
        <v>5</v>
      </c>
      <c r="J8828" s="650">
        <v>8.74</v>
      </c>
    </row>
    <row r="8829" spans="1:10">
      <c r="A8829" s="519" t="s">
        <v>9073</v>
      </c>
      <c r="B8829" s="519" t="str">
        <f t="shared" si="137"/>
        <v>RETIRADA DE GALHOS SECOS E DE PARASITAS EM ARVORES</v>
      </c>
      <c r="C8829" s="519" t="s">
        <v>9074</v>
      </c>
      <c r="I8829" s="519" t="s">
        <v>5</v>
      </c>
      <c r="J8829" s="650">
        <v>67.25</v>
      </c>
    </row>
    <row r="8830" spans="1:10">
      <c r="A8830" s="519" t="s">
        <v>9075</v>
      </c>
      <c r="B8830" s="519" t="str">
        <f t="shared" si="137"/>
        <v>RETIRADA DE GALHOS SECOS E DE PARASITAS EM ARVORES</v>
      </c>
      <c r="C8830" s="519" t="s">
        <v>9074</v>
      </c>
      <c r="I8830" s="519" t="s">
        <v>5</v>
      </c>
      <c r="J8830" s="650">
        <v>58.29</v>
      </c>
    </row>
    <row r="8831" spans="1:10">
      <c r="A8831" s="519" t="s">
        <v>9076</v>
      </c>
      <c r="B8831" s="519" t="str">
        <f t="shared" si="137"/>
        <v>CAMADA DE AREIA ESPALHADA MANUALMENTE,MEDIDA APOS A COMPACTACAO</v>
      </c>
      <c r="C8831" s="519" t="s">
        <v>37708</v>
      </c>
      <c r="D8831" s="519" t="s">
        <v>34257</v>
      </c>
      <c r="I8831" s="519" t="s">
        <v>22</v>
      </c>
      <c r="J8831" s="650">
        <v>154.07</v>
      </c>
    </row>
    <row r="8832" spans="1:10">
      <c r="A8832" s="519" t="s">
        <v>9077</v>
      </c>
      <c r="B8832" s="519" t="str">
        <f t="shared" si="137"/>
        <v>CAMADA DE AREIA ESPALHADA MANUALMENTE,MEDIDA APOS A COMPACTACAO</v>
      </c>
      <c r="C8832" s="519" t="s">
        <v>37708</v>
      </c>
      <c r="D8832" s="519" t="s">
        <v>34257</v>
      </c>
      <c r="I8832" s="519" t="s">
        <v>22</v>
      </c>
      <c r="J8832" s="650">
        <v>149.59</v>
      </c>
    </row>
    <row r="8833" spans="1:10">
      <c r="A8833" s="519" t="s">
        <v>9078</v>
      </c>
      <c r="B8833" s="519" t="str">
        <f t="shared" si="137"/>
        <v>EXECUCAO DE PAVIMENTACAO EM SAIBRO MELHORADO COM CIMENTO,EMCAMADAS DE 8CM DE ESPESSURA,MEDIDA APOS A COMPRESSAO,SENDO A PROPORCAO DE CIMENTO DE 5% EM VOLUME(72KG/M3),INCLUSIVE FORNECIMENTO DOS MATERIAIS</v>
      </c>
      <c r="C8833" s="519" t="s">
        <v>37709</v>
      </c>
      <c r="D8833" s="519" t="s">
        <v>37710</v>
      </c>
      <c r="E8833" s="519" t="s">
        <v>37711</v>
      </c>
      <c r="F8833" s="519" t="s">
        <v>37712</v>
      </c>
      <c r="I8833" s="519" t="s">
        <v>13</v>
      </c>
      <c r="J8833" s="650">
        <v>16.54</v>
      </c>
    </row>
    <row r="8834" spans="1:10">
      <c r="A8834" s="519" t="s">
        <v>9079</v>
      </c>
      <c r="B8834" s="519" t="str">
        <f t="shared" si="137"/>
        <v>EXECUCAO DE PAVIMENTACAO EM SAIBRO MELHORADO COM CIMENTO,EMCAMADAS DE 8CM DE ESPESSURA,MEDIDA APOS A COMPRESSAO,SENDO A PROPORCAO DE CIMENTO DE 5% EM VOLUME(72KG/M3),INCLUSIVE FORNECIMENTO DOS MATERIAIS</v>
      </c>
      <c r="C8834" s="519" t="s">
        <v>37709</v>
      </c>
      <c r="D8834" s="519" t="s">
        <v>37710</v>
      </c>
      <c r="E8834" s="519" t="s">
        <v>37711</v>
      </c>
      <c r="F8834" s="519" t="s">
        <v>37712</v>
      </c>
      <c r="I8834" s="519" t="s">
        <v>13</v>
      </c>
      <c r="J8834" s="650">
        <v>15.6</v>
      </c>
    </row>
    <row r="8835" spans="1:10">
      <c r="A8835" s="519" t="s">
        <v>9080</v>
      </c>
      <c r="B8835" s="519" t="str">
        <f t="shared" si="137"/>
        <v>EXECUCAO DE PAVIMENTACAO DE SAIBRO E AREIA GROSSA NA PROPORCAO DE 3:1,EM CAMADAS DE 15CM,MEDIDA APOS A COMPACTACAO,INCLUSIVE ESPALHAMENTO E REGA</v>
      </c>
      <c r="C8835" s="519" t="s">
        <v>37713</v>
      </c>
      <c r="D8835" s="519" t="s">
        <v>37714</v>
      </c>
      <c r="E8835" s="519" t="s">
        <v>37715</v>
      </c>
      <c r="I8835" s="519" t="s">
        <v>13</v>
      </c>
      <c r="J8835" s="650">
        <v>24.51</v>
      </c>
    </row>
    <row r="8836" spans="1:10">
      <c r="A8836" s="519" t="s">
        <v>9081</v>
      </c>
      <c r="B8836" s="519" t="str">
        <f t="shared" si="137"/>
        <v>EXECUCAO DE PAVIMENTACAO DE SAIBRO E AREIA GROSSA NA PROPORCAO DE 3:1,EM CAMADAS DE 15CM,MEDIDA APOS A COMPACTACAO,INCLUSIVE ESPALHAMENTO E REGA</v>
      </c>
      <c r="C8836" s="519" t="s">
        <v>37713</v>
      </c>
      <c r="D8836" s="519" t="s">
        <v>37714</v>
      </c>
      <c r="E8836" s="519" t="s">
        <v>37715</v>
      </c>
      <c r="I8836" s="519" t="s">
        <v>13</v>
      </c>
      <c r="J8836" s="650">
        <v>23.25</v>
      </c>
    </row>
    <row r="8837" spans="1:10">
      <c r="A8837" s="519" t="s">
        <v>9082</v>
      </c>
      <c r="B8837" s="519" t="str">
        <f t="shared" si="137"/>
        <v>EXECUCAO DE PAVIMENTACAO DE SAIBRO ARENOSO,EM CAMADAS DE 10CM,MEDIDA APOS A COMPACTACAO,INCLUSIVE ESPALHAMENTO E REGA</v>
      </c>
      <c r="C8837" s="519" t="s">
        <v>37716</v>
      </c>
      <c r="D8837" s="519" t="s">
        <v>37717</v>
      </c>
      <c r="I8837" s="519" t="s">
        <v>13</v>
      </c>
      <c r="J8837" s="650">
        <v>13.67</v>
      </c>
    </row>
    <row r="8838" spans="1:10">
      <c r="A8838" s="519" t="s">
        <v>9083</v>
      </c>
      <c r="B8838" s="519" t="str">
        <f t="shared" si="137"/>
        <v>EXECUCAO DE PAVIMENTACAO DE SAIBRO ARENOSO,EM CAMADAS DE 10CM,MEDIDA APOS A COMPACTACAO,INCLUSIVE ESPALHAMENTO E REGA</v>
      </c>
      <c r="C8838" s="519" t="s">
        <v>37716</v>
      </c>
      <c r="D8838" s="519" t="s">
        <v>37717</v>
      </c>
      <c r="I8838" s="519" t="s">
        <v>13</v>
      </c>
      <c r="J8838" s="650">
        <v>12.95</v>
      </c>
    </row>
    <row r="8839" spans="1:10">
      <c r="A8839" s="519" t="s">
        <v>9084</v>
      </c>
      <c r="B8839" s="519" t="str">
        <f t="shared" si="137"/>
        <v>CAMADA DE PO-DE-PEDRA ESPALHADA MANUALMENTE,MEDIDA APOS A COMPACTACAO</v>
      </c>
      <c r="C8839" s="519" t="s">
        <v>37718</v>
      </c>
      <c r="D8839" s="519" t="s">
        <v>37719</v>
      </c>
      <c r="I8839" s="519" t="s">
        <v>22</v>
      </c>
      <c r="J8839" s="650">
        <v>128</v>
      </c>
    </row>
    <row r="8840" spans="1:10">
      <c r="A8840" s="519" t="s">
        <v>9085</v>
      </c>
      <c r="B8840" s="519" t="str">
        <f t="shared" ref="B8840:B8903" si="138">C8840&amp;D8840&amp;E8840&amp;F8840&amp;G8840&amp;H8840</f>
        <v>CAMADA DE PO-DE-PEDRA ESPALHADA MANUALMENTE,MEDIDA APOS A COMPACTACAO</v>
      </c>
      <c r="C8840" s="519" t="s">
        <v>37718</v>
      </c>
      <c r="D8840" s="519" t="s">
        <v>37719</v>
      </c>
      <c r="I8840" s="519" t="s">
        <v>22</v>
      </c>
      <c r="J8840" s="650">
        <v>123.52</v>
      </c>
    </row>
    <row r="8841" spans="1:10">
      <c r="A8841" s="519" t="s">
        <v>9086</v>
      </c>
      <c r="B8841" s="519" t="str">
        <f t="shared" si="138"/>
        <v>NIVELAMENTO E COMPACTACAO DE AREAS ENSAIBRADAS</v>
      </c>
      <c r="C8841" s="519" t="s">
        <v>8945</v>
      </c>
      <c r="I8841" s="519" t="s">
        <v>1014</v>
      </c>
      <c r="J8841" s="650">
        <v>4541.53</v>
      </c>
    </row>
    <row r="8842" spans="1:10">
      <c r="A8842" s="519" t="s">
        <v>9087</v>
      </c>
      <c r="B8842" s="519" t="str">
        <f t="shared" si="138"/>
        <v>NIVELAMENTO E COMPACTACAO DE AREAS ENSAIBRADAS</v>
      </c>
      <c r="C8842" s="519" t="s">
        <v>8945</v>
      </c>
      <c r="I8842" s="519" t="s">
        <v>1014</v>
      </c>
      <c r="J8842" s="650">
        <v>4329.5600000000004</v>
      </c>
    </row>
    <row r="8843" spans="1:10">
      <c r="A8843" s="519" t="s">
        <v>9088</v>
      </c>
      <c r="B8843" s="519" t="str">
        <f t="shared" si="138"/>
        <v>CORDOES DE CONCRETO SIMPLES,COM SECAO DE 10X25CM,MOLDADOS NO LOCAL,INCLUSIVE ESCAVACAO E REATERRO</v>
      </c>
      <c r="C8843" s="519" t="s">
        <v>37720</v>
      </c>
      <c r="D8843" s="519" t="s">
        <v>37721</v>
      </c>
      <c r="I8843" s="519" t="s">
        <v>36</v>
      </c>
      <c r="J8843" s="650">
        <v>50.77</v>
      </c>
    </row>
    <row r="8844" spans="1:10">
      <c r="A8844" s="519" t="s">
        <v>43</v>
      </c>
      <c r="B8844" s="519" t="str">
        <f t="shared" si="138"/>
        <v>CORDOES DE CONCRETO SIMPLES,COM SECAO DE 10X25CM,MOLDADOS NO LOCAL,INCLUSIVE ESCAVACAO E REATERRO</v>
      </c>
      <c r="C8844" s="519" t="s">
        <v>37720</v>
      </c>
      <c r="D8844" s="519" t="s">
        <v>37721</v>
      </c>
      <c r="I8844" s="519" t="s">
        <v>36</v>
      </c>
      <c r="J8844" s="650">
        <v>47.02</v>
      </c>
    </row>
    <row r="8845" spans="1:10">
      <c r="A8845" s="519" t="s">
        <v>9089</v>
      </c>
      <c r="B8845" s="519" t="str">
        <f t="shared" si="138"/>
        <v>CORDOES DE CONCRETO SIMPLES PRE-MOLDADO,COM SECAO DE 6X25CM,INCLUSIVE ESCAVACAO E REATERRO</v>
      </c>
      <c r="C8845" s="519" t="s">
        <v>37722</v>
      </c>
      <c r="D8845" s="519" t="s">
        <v>37723</v>
      </c>
      <c r="I8845" s="519" t="s">
        <v>36</v>
      </c>
      <c r="J8845" s="650">
        <v>30.17</v>
      </c>
    </row>
    <row r="8846" spans="1:10">
      <c r="A8846" s="519" t="s">
        <v>9090</v>
      </c>
      <c r="B8846" s="519" t="str">
        <f t="shared" si="138"/>
        <v>CORDOES DE CONCRETO SIMPLES PRE-MOLDADO,COM SECAO DE 6X25CM,INCLUSIVE ESCAVACAO E REATERRO</v>
      </c>
      <c r="C8846" s="519" t="s">
        <v>37722</v>
      </c>
      <c r="D8846" s="519" t="s">
        <v>37723</v>
      </c>
      <c r="I8846" s="519" t="s">
        <v>36</v>
      </c>
      <c r="J8846" s="650">
        <v>27.6</v>
      </c>
    </row>
    <row r="8847" spans="1:10">
      <c r="A8847" s="519" t="s">
        <v>9091</v>
      </c>
      <c r="B8847" s="519" t="str">
        <f t="shared" si="138"/>
        <v>CORDOES DE GRANITO,COM SECAO DE 10X25CM,INCLUSIVE ESCAVACAOE REATERRO</v>
      </c>
      <c r="C8847" s="519" t="s">
        <v>37724</v>
      </c>
      <c r="D8847" s="519" t="s">
        <v>37725</v>
      </c>
      <c r="I8847" s="519" t="s">
        <v>36</v>
      </c>
      <c r="J8847" s="650">
        <v>34.36</v>
      </c>
    </row>
    <row r="8848" spans="1:10">
      <c r="A8848" s="519" t="s">
        <v>9092</v>
      </c>
      <c r="B8848" s="519" t="str">
        <f t="shared" si="138"/>
        <v>CORDOES DE GRANITO,COM SECAO DE 10X25CM,INCLUSIVE ESCAVACAOE REATERRO</v>
      </c>
      <c r="C8848" s="519" t="s">
        <v>37724</v>
      </c>
      <c r="D8848" s="519" t="s">
        <v>37725</v>
      </c>
      <c r="I8848" s="519" t="s">
        <v>36</v>
      </c>
      <c r="J8848" s="650">
        <v>32.96</v>
      </c>
    </row>
    <row r="8849" spans="1:10">
      <c r="A8849" s="519" t="s">
        <v>9093</v>
      </c>
      <c r="B8849" s="519" t="str">
        <f t="shared" si="138"/>
        <v>BANCO DE CONCRETO APARENTE,COM 1,50M DE COMPRIMENTO,45CM DELARGURA E 10CM DE ESPESSURA, SOBRE DOIS APOIOS DO MESMO MATERIAL,COM SECAO DE 10X30CM</v>
      </c>
      <c r="C8849" s="519" t="s">
        <v>37726</v>
      </c>
      <c r="D8849" s="519" t="s">
        <v>37727</v>
      </c>
      <c r="E8849" s="519" t="s">
        <v>37728</v>
      </c>
      <c r="I8849" s="519" t="s">
        <v>5</v>
      </c>
      <c r="J8849" s="650">
        <v>340.05</v>
      </c>
    </row>
    <row r="8850" spans="1:10">
      <c r="A8850" s="519" t="s">
        <v>9094</v>
      </c>
      <c r="B8850" s="519" t="str">
        <f t="shared" si="138"/>
        <v>BANCO DE CONCRETO APARENTE,COM 1,50M DE COMPRIMENTO,45CM DELARGURA E 10CM DE ESPESSURA, SOBRE DOIS APOIOS DO MESMO MATERIAL,COM SECAO DE 10X30CM</v>
      </c>
      <c r="C8850" s="519" t="s">
        <v>37726</v>
      </c>
      <c r="D8850" s="519" t="s">
        <v>37727</v>
      </c>
      <c r="E8850" s="519" t="s">
        <v>37728</v>
      </c>
      <c r="I8850" s="519" t="s">
        <v>5</v>
      </c>
      <c r="J8850" s="650">
        <v>311.08</v>
      </c>
    </row>
    <row r="8851" spans="1:10">
      <c r="A8851" s="519" t="s">
        <v>9095</v>
      </c>
      <c r="B8851" s="519" t="str">
        <f t="shared" si="138"/>
        <v>BANCO DE CONCRETO APARENTE,C/45CM DE LARGURA E 10CM DE ESPESSURA,SOBRE DOIS APOIOS DO MESMO MATERIAL,C/SECAO DE 10X30CM</v>
      </c>
      <c r="C8851" s="519" t="s">
        <v>37729</v>
      </c>
      <c r="D8851" s="519" t="s">
        <v>37730</v>
      </c>
      <c r="I8851" s="519" t="s">
        <v>36</v>
      </c>
      <c r="J8851" s="650">
        <v>243.93</v>
      </c>
    </row>
    <row r="8852" spans="1:10">
      <c r="A8852" s="519" t="s">
        <v>9096</v>
      </c>
      <c r="B8852" s="519" t="str">
        <f t="shared" si="138"/>
        <v>BANCO DE CONCRETO APARENTE,C/45CM DE LARGURA E 10CM DE ESPESSURA,SOBRE DOIS APOIOS DO MESMO MATERIAL,C/SECAO DE 10X30CM</v>
      </c>
      <c r="C8852" s="519" t="s">
        <v>37729</v>
      </c>
      <c r="D8852" s="519" t="s">
        <v>37730</v>
      </c>
      <c r="I8852" s="519" t="s">
        <v>36</v>
      </c>
      <c r="J8852" s="650">
        <v>222.98</v>
      </c>
    </row>
    <row r="8853" spans="1:10">
      <c r="A8853" s="519" t="s">
        <v>9097</v>
      </c>
      <c r="B8853" s="519" t="str">
        <f t="shared" si="138"/>
        <v>BANCO DE CONCRETO ARMADO,MEDINDO 2,00X0,45X0,10M,COM 0,40M DE ALTURA,APOIADO EM 2 BLOCOS DE CONCRETO DE 0,10X0,30X0,40MCOM FUNDACAO CONFORME PROJETO CEHAB,REVESTIDO COM ARGAMASSADE CIMENTO E AREIA,NO TRACO 1:4,ACABAMENTO ASPERO</v>
      </c>
      <c r="C8853" s="519" t="s">
        <v>37731</v>
      </c>
      <c r="D8853" s="519" t="s">
        <v>37732</v>
      </c>
      <c r="E8853" s="519" t="s">
        <v>37733</v>
      </c>
      <c r="F8853" s="519" t="s">
        <v>37734</v>
      </c>
      <c r="I8853" s="519" t="s">
        <v>5</v>
      </c>
      <c r="J8853" s="650">
        <v>655.63</v>
      </c>
    </row>
    <row r="8854" spans="1:10">
      <c r="A8854" s="519" t="s">
        <v>44</v>
      </c>
      <c r="B8854" s="519" t="str">
        <f t="shared" si="138"/>
        <v>BANCO DE CONCRETO ARMADO,MEDINDO 2,00X0,45X0,10M,COM 0,40M DE ALTURA,APOIADO EM 2 BLOCOS DE CONCRETO DE 0,10X0,30X0,40MCOM FUNDACAO CONFORME PROJETO CEHAB,REVESTIDO COM ARGAMASSADE CIMENTO E AREIA,NO TRACO 1:4,ACABAMENTO ASPERO</v>
      </c>
      <c r="C8854" s="519" t="s">
        <v>37731</v>
      </c>
      <c r="D8854" s="519" t="s">
        <v>37732</v>
      </c>
      <c r="E8854" s="519" t="s">
        <v>37733</v>
      </c>
      <c r="F8854" s="519" t="s">
        <v>37734</v>
      </c>
      <c r="I8854" s="519" t="s">
        <v>5</v>
      </c>
      <c r="J8854" s="650">
        <v>606.88</v>
      </c>
    </row>
    <row r="8855" spans="1:10">
      <c r="A8855" s="519" t="s">
        <v>9098</v>
      </c>
      <c r="B8855" s="519" t="str">
        <f t="shared" si="138"/>
        <v>MESA DE CONCRETO ARMADO,COM 4 BANCOS,CONFORME PROJETO CEHAB,REVESTIDOS COM ARGAMASSA DE CIMENTO E AREIA,NO TRACO 1:4. AMESA MEDINDO 0,80X0,80M,COM 0,80M DE ALTURA MAIS A FUNDACAOE OS BANCOS COM 0,35X0,35M E 0,50M DE ALTURA MAIS A FUNDACAO</v>
      </c>
      <c r="C8855" s="519" t="s">
        <v>37735</v>
      </c>
      <c r="D8855" s="519" t="s">
        <v>37736</v>
      </c>
      <c r="E8855" s="519" t="s">
        <v>37737</v>
      </c>
      <c r="F8855" s="519" t="s">
        <v>37738</v>
      </c>
      <c r="I8855" s="519" t="s">
        <v>5</v>
      </c>
      <c r="J8855" s="650">
        <v>1146.42</v>
      </c>
    </row>
    <row r="8856" spans="1:10">
      <c r="A8856" s="519" t="s">
        <v>45</v>
      </c>
      <c r="B8856" s="519" t="str">
        <f t="shared" si="138"/>
        <v>MESA DE CONCRETO ARMADO,COM 4 BANCOS,CONFORME PROJETO CEHAB,REVESTIDOS COM ARGAMASSA DE CIMENTO E AREIA,NO TRACO 1:4. AMESA MEDINDO 0,80X0,80M,COM 0,80M DE ALTURA MAIS A FUNDACAOE OS BANCOS COM 0,35X0,35M E 0,50M DE ALTURA MAIS A FUNDACAO</v>
      </c>
      <c r="C8856" s="519" t="s">
        <v>37735</v>
      </c>
      <c r="D8856" s="519" t="s">
        <v>37736</v>
      </c>
      <c r="E8856" s="519" t="s">
        <v>37737</v>
      </c>
      <c r="F8856" s="519" t="s">
        <v>37738</v>
      </c>
      <c r="I8856" s="519" t="s">
        <v>5</v>
      </c>
      <c r="J8856" s="650">
        <v>1058.3699999999999</v>
      </c>
    </row>
    <row r="8857" spans="1:10">
      <c r="A8857" s="519" t="s">
        <v>9099</v>
      </c>
      <c r="B8857" s="519" t="str">
        <f t="shared" si="138"/>
        <v>BANCO DE CONCRETO ARMADO,SEM ENCOSTO,MEDINDO APROXIMADAMENTE(200X50X50)CM</v>
      </c>
      <c r="C8857" s="519" t="s">
        <v>51570</v>
      </c>
      <c r="D8857" s="519" t="s">
        <v>51571</v>
      </c>
      <c r="I8857" s="519" t="s">
        <v>5</v>
      </c>
      <c r="J8857" s="650">
        <v>412</v>
      </c>
    </row>
    <row r="8858" spans="1:10">
      <c r="A8858" s="519" t="s">
        <v>9100</v>
      </c>
      <c r="B8858" s="519" t="str">
        <f t="shared" si="138"/>
        <v>BANCO DE CONCRETO ARMADO,SEM ENCOSTO,MEDINDO APROXIMADAMENTE(200X50X50)CM</v>
      </c>
      <c r="C8858" s="519" t="s">
        <v>51570</v>
      </c>
      <c r="D8858" s="519" t="s">
        <v>51571</v>
      </c>
      <c r="I8858" s="519" t="s">
        <v>5</v>
      </c>
      <c r="J8858" s="650">
        <v>412</v>
      </c>
    </row>
    <row r="8859" spans="1:10">
      <c r="A8859" s="519" t="s">
        <v>9101</v>
      </c>
      <c r="B8859" s="519" t="str">
        <f t="shared" si="138"/>
        <v>BALIZADOR MODELO COPACABANA,CILINDRICO,LISO,PRE-FABRICADO EM CONCRETO FCK=18MPA,C/REFORCO INTERNO DE MALHA DE VERGALHAOCURVADO DE 1/2", EMBUTIDO NO PISO, COM 40CM DE DIAMETRO E ALTURA DE 46,50CM.FORNECIMENTO E COLOCACAO</v>
      </c>
      <c r="C8859" s="519" t="s">
        <v>37740</v>
      </c>
      <c r="D8859" s="519" t="s">
        <v>37741</v>
      </c>
      <c r="E8859" s="519" t="s">
        <v>37742</v>
      </c>
      <c r="F8859" s="519" t="s">
        <v>37743</v>
      </c>
      <c r="I8859" s="519" t="s">
        <v>5</v>
      </c>
      <c r="J8859" s="650">
        <v>215.13</v>
      </c>
    </row>
    <row r="8860" spans="1:10">
      <c r="A8860" s="519" t="s">
        <v>9102</v>
      </c>
      <c r="B8860" s="519" t="str">
        <f t="shared" si="138"/>
        <v>BALIZADOR MODELO COPACABANA,CILINDRICO,LISO,PRE-FABRICADO EM CONCRETO FCK=18MPA,C/REFORCO INTERNO DE MALHA DE VERGALHAOCURVADO DE 1/2", EMBUTIDO NO PISO, COM 40CM DE DIAMETRO E ALTURA DE 46,50CM.FORNECIMENTO E COLOCACAO</v>
      </c>
      <c r="C8860" s="519" t="s">
        <v>37740</v>
      </c>
      <c r="D8860" s="519" t="s">
        <v>37741</v>
      </c>
      <c r="E8860" s="519" t="s">
        <v>37742</v>
      </c>
      <c r="F8860" s="519" t="s">
        <v>37743</v>
      </c>
      <c r="I8860" s="519" t="s">
        <v>5</v>
      </c>
      <c r="J8860" s="650">
        <v>205.27</v>
      </c>
    </row>
    <row r="8861" spans="1:10">
      <c r="A8861" s="519" t="s">
        <v>9103</v>
      </c>
      <c r="B8861" s="519" t="str">
        <f t="shared" si="138"/>
        <v>BANCO DE PRANCHA EM MADEIRA DE LEI,DE 4CM DE ESPESSURA,40CMDE LARGURA E 2,00M DE COMPRIMENTO,COM DOIS PES DO MESMO MATERIAL,ALTURA TOTAL DE 40CM,ACABAMENTO A OLEO,COM DUAS DEMAOSDIRETAMENTE SOBRE A MADEIRA</v>
      </c>
      <c r="C8861" s="519" t="s">
        <v>37744</v>
      </c>
      <c r="D8861" s="519" t="s">
        <v>37745</v>
      </c>
      <c r="E8861" s="519" t="s">
        <v>37746</v>
      </c>
      <c r="F8861" s="519" t="s">
        <v>37747</v>
      </c>
      <c r="I8861" s="519" t="s">
        <v>5</v>
      </c>
      <c r="J8861" s="650">
        <v>604.41999999999996</v>
      </c>
    </row>
    <row r="8862" spans="1:10">
      <c r="A8862" s="519" t="s">
        <v>9104</v>
      </c>
      <c r="B8862" s="519" t="str">
        <f t="shared" si="138"/>
        <v>BANCO DE PRANCHA EM MADEIRA DE LEI,DE 4CM DE ESPESSURA,40CMDE LARGURA E 2,00M DE COMPRIMENTO,COM DOIS PES DO MESMO MATERIAL,ALTURA TOTAL DE 40CM,ACABAMENTO A OLEO,COM DUAS DEMAOSDIRETAMENTE SOBRE A MADEIRA</v>
      </c>
      <c r="C8862" s="519" t="s">
        <v>37744</v>
      </c>
      <c r="D8862" s="519" t="s">
        <v>37745</v>
      </c>
      <c r="E8862" s="519" t="s">
        <v>37746</v>
      </c>
      <c r="F8862" s="519" t="s">
        <v>37747</v>
      </c>
      <c r="I8862" s="519" t="s">
        <v>5</v>
      </c>
      <c r="J8862" s="650">
        <v>583.91</v>
      </c>
    </row>
    <row r="8863" spans="1:10">
      <c r="A8863" s="519" t="s">
        <v>9105</v>
      </c>
      <c r="B8863" s="519" t="str">
        <f t="shared" si="138"/>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863" s="519" t="s">
        <v>37748</v>
      </c>
      <c r="D8863" s="519" t="s">
        <v>37749</v>
      </c>
      <c r="E8863" s="519" t="s">
        <v>37750</v>
      </c>
      <c r="F8863" s="519" t="s">
        <v>37751</v>
      </c>
      <c r="G8863" s="519" t="s">
        <v>37752</v>
      </c>
      <c r="I8863" s="519" t="s">
        <v>5</v>
      </c>
      <c r="J8863" s="650">
        <v>1869.89</v>
      </c>
    </row>
    <row r="8864" spans="1:10">
      <c r="A8864" s="519" t="s">
        <v>9106</v>
      </c>
      <c r="B8864" s="519" t="str">
        <f t="shared" si="138"/>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8864" s="519" t="s">
        <v>37748</v>
      </c>
      <c r="D8864" s="519" t="s">
        <v>37749</v>
      </c>
      <c r="E8864" s="519" t="s">
        <v>37750</v>
      </c>
      <c r="F8864" s="519" t="s">
        <v>37751</v>
      </c>
      <c r="G8864" s="519" t="s">
        <v>37752</v>
      </c>
      <c r="I8864" s="519" t="s">
        <v>5</v>
      </c>
      <c r="J8864" s="650">
        <v>1722.82</v>
      </c>
    </row>
    <row r="8865" spans="1:10">
      <c r="A8865" s="519" t="s">
        <v>9107</v>
      </c>
      <c r="B8865" s="519" t="str">
        <f t="shared" si="138"/>
        <v>BANCO DE MADEIRA DE MACARANDUBA EM RIPAS DE 8X2,5CM,FIXADASEM ESTRUTURA DE 7,5X4CM,CONFORME DETALHE Nº6026/EMOP</v>
      </c>
      <c r="C8865" s="519" t="s">
        <v>37753</v>
      </c>
      <c r="D8865" s="519" t="s">
        <v>37754</v>
      </c>
      <c r="I8865" s="519" t="s">
        <v>36</v>
      </c>
      <c r="J8865" s="650">
        <v>907.95</v>
      </c>
    </row>
    <row r="8866" spans="1:10">
      <c r="A8866" s="519" t="s">
        <v>9108</v>
      </c>
      <c r="B8866" s="519" t="str">
        <f t="shared" si="138"/>
        <v>BANCO DE MADEIRA DE MACARANDUBA EM RIPAS DE 8X2,5CM,FIXADASEM ESTRUTURA DE 7,5X4CM,CONFORME DETALHE Nº6026/EMOP</v>
      </c>
      <c r="C8866" s="519" t="s">
        <v>37753</v>
      </c>
      <c r="D8866" s="519" t="s">
        <v>37754</v>
      </c>
      <c r="I8866" s="519" t="s">
        <v>36</v>
      </c>
      <c r="J8866" s="650">
        <v>818.43</v>
      </c>
    </row>
    <row r="8867" spans="1:10">
      <c r="A8867" s="519" t="s">
        <v>9109</v>
      </c>
      <c r="B8867" s="519" t="str">
        <f t="shared" si="138"/>
        <v>MESA DE JARDIM,MEDINDO 1,80X0,91X0,73M,EXECUTADA EM PECAS DE MACARANDUBA DE 7X22CM,FIXADAS EM 2(DOIS) APOIOS DE CONCRETO,CONFORME DETALHE Nº6028/EMOP.FORNECIMENTO E COLOCACAO</v>
      </c>
      <c r="C8867" s="519" t="s">
        <v>37755</v>
      </c>
      <c r="D8867" s="519" t="s">
        <v>37756</v>
      </c>
      <c r="E8867" s="519" t="s">
        <v>37757</v>
      </c>
      <c r="I8867" s="519" t="s">
        <v>5</v>
      </c>
      <c r="J8867" s="650">
        <v>1458.18</v>
      </c>
    </row>
    <row r="8868" spans="1:10">
      <c r="A8868" s="519" t="s">
        <v>9110</v>
      </c>
      <c r="B8868" s="519" t="str">
        <f t="shared" si="138"/>
        <v>MESA DE JARDIM,MEDINDO 1,80X0,91X0,73M,EXECUTADA EM PECAS DE MACARANDUBA DE 7X22CM,FIXADAS EM 2(DOIS) APOIOS DE CONCRETO,CONFORME DETALHE Nº6028/EMOP.FORNECIMENTO E COLOCACAO</v>
      </c>
      <c r="C8868" s="519" t="s">
        <v>37755</v>
      </c>
      <c r="D8868" s="519" t="s">
        <v>37756</v>
      </c>
      <c r="E8868" s="519" t="s">
        <v>37757</v>
      </c>
      <c r="I8868" s="519" t="s">
        <v>5</v>
      </c>
      <c r="J8868" s="650">
        <v>1404.09</v>
      </c>
    </row>
    <row r="8869" spans="1:10">
      <c r="A8869" s="519" t="s">
        <v>9111</v>
      </c>
      <c r="B8869" s="519" t="str">
        <f t="shared" si="138"/>
        <v>BANCO DE JARDIM,MEDINDO 1,80X0,30X0,45M,EXECUTADO COM 01(UMA)PECA MACARANDUBA DE 30X7CM,FIXADA EM 02(DOIS) APOIOS DE CONCRETO,CONFORME DETALHE Nº6028/EMOP.FORNECIMENTO E COLOCACAO</v>
      </c>
      <c r="C8869" s="519" t="s">
        <v>37758</v>
      </c>
      <c r="D8869" s="519" t="s">
        <v>37759</v>
      </c>
      <c r="E8869" s="519" t="s">
        <v>37760</v>
      </c>
      <c r="I8869" s="519" t="s">
        <v>5</v>
      </c>
      <c r="J8869" s="650">
        <v>596.14</v>
      </c>
    </row>
    <row r="8870" spans="1:10">
      <c r="A8870" s="519" t="s">
        <v>9112</v>
      </c>
      <c r="B8870" s="519" t="str">
        <f t="shared" si="138"/>
        <v>BANCO DE JARDIM,MEDINDO 1,80X0,30X0,45M,EXECUTADO COM 01(UMA)PECA MACARANDUBA DE 30X7CM,FIXADA EM 02(DOIS) APOIOS DE CONCRETO,CONFORME DETALHE Nº6028/EMOP.FORNECIMENTO E COLOCACAO</v>
      </c>
      <c r="C8870" s="519" t="s">
        <v>37758</v>
      </c>
      <c r="D8870" s="519" t="s">
        <v>37759</v>
      </c>
      <c r="E8870" s="519" t="s">
        <v>37760</v>
      </c>
      <c r="I8870" s="519" t="s">
        <v>5</v>
      </c>
      <c r="J8870" s="650">
        <v>572.44000000000005</v>
      </c>
    </row>
    <row r="8871" spans="1:10">
      <c r="A8871" s="519" t="s">
        <v>9113</v>
      </c>
      <c r="B8871" s="519" t="str">
        <f t="shared" si="138"/>
        <v>BANCO RUSTICO.FORNECIMENTO E COLOCACAO</v>
      </c>
      <c r="C8871" s="519" t="s">
        <v>9114</v>
      </c>
      <c r="I8871" s="519" t="s">
        <v>5</v>
      </c>
      <c r="J8871" s="650">
        <v>775.72</v>
      </c>
    </row>
    <row r="8872" spans="1:10">
      <c r="A8872" s="519" t="s">
        <v>9115</v>
      </c>
      <c r="B8872" s="519" t="str">
        <f t="shared" si="138"/>
        <v>BANCO RUSTICO.FORNECIMENTO E COLOCACAO</v>
      </c>
      <c r="C8872" s="519" t="s">
        <v>9114</v>
      </c>
      <c r="I8872" s="519" t="s">
        <v>5</v>
      </c>
      <c r="J8872" s="650">
        <v>756.55</v>
      </c>
    </row>
    <row r="8873" spans="1:10">
      <c r="A8873" s="519" t="s">
        <v>9116</v>
      </c>
      <c r="B8873" s="519" t="str">
        <f t="shared" si="138"/>
        <v>PRANCHA EM MADEIRA APARELHADA PARA BANCOS DE JARDINS,COM SECAO DE(15X4,5)CM E COMPRIMENTO DE 2,20M,PRESA COM PARAFUSOS E PORCAS NOS PES DE FERRO E PINTURA NA COR A SER INDICADA.FORNECIMENTO E COLOCACAO</v>
      </c>
      <c r="C8873" s="519" t="s">
        <v>37761</v>
      </c>
      <c r="D8873" s="519" t="s">
        <v>37762</v>
      </c>
      <c r="E8873" s="519" t="s">
        <v>37763</v>
      </c>
      <c r="F8873" s="519" t="s">
        <v>34273</v>
      </c>
      <c r="I8873" s="519" t="s">
        <v>5</v>
      </c>
      <c r="J8873" s="650">
        <v>214.26</v>
      </c>
    </row>
    <row r="8874" spans="1:10">
      <c r="A8874" s="519" t="s">
        <v>9117</v>
      </c>
      <c r="B8874" s="519" t="str">
        <f t="shared" si="138"/>
        <v>PRANCHA EM MADEIRA APARELHADA PARA BANCOS DE JARDINS,COM SECAO DE(15X4,5)CM E COMPRIMENTO DE 2,20M,PRESA COM PARAFUSOS E PORCAS NOS PES DE FERRO E PINTURA NA COR A SER INDICADA.FORNECIMENTO E COLOCACAO</v>
      </c>
      <c r="C8874" s="519" t="s">
        <v>37761</v>
      </c>
      <c r="D8874" s="519" t="s">
        <v>37762</v>
      </c>
      <c r="E8874" s="519" t="s">
        <v>37763</v>
      </c>
      <c r="F8874" s="519" t="s">
        <v>34273</v>
      </c>
      <c r="I8874" s="519" t="s">
        <v>5</v>
      </c>
      <c r="J8874" s="650">
        <v>205.88</v>
      </c>
    </row>
    <row r="8875" spans="1:10">
      <c r="A8875" s="519" t="s">
        <v>9118</v>
      </c>
      <c r="B8875" s="519" t="str">
        <f t="shared" si="138"/>
        <v>REGUA DE MADEIRA APARELHADA PARA BANCOS DE JARDINS,COM SECAO DE(5,5X3,75)CM E COMPRIMENTO DE 2M,PRESAS COM PARAFUSOS DEPORCAS NOS PES DE FERRO FUNDIDO E PINTURA NA COR A SER INDICADA.FORNECIMENTO E COLOCACAO</v>
      </c>
      <c r="C8875" s="519" t="s">
        <v>37764</v>
      </c>
      <c r="D8875" s="519" t="s">
        <v>37765</v>
      </c>
      <c r="E8875" s="519" t="s">
        <v>37766</v>
      </c>
      <c r="F8875" s="519" t="s">
        <v>37767</v>
      </c>
      <c r="I8875" s="519" t="s">
        <v>5</v>
      </c>
      <c r="J8875" s="650">
        <v>78.48</v>
      </c>
    </row>
    <row r="8876" spans="1:10">
      <c r="A8876" s="519" t="s">
        <v>9119</v>
      </c>
      <c r="B8876" s="519" t="str">
        <f t="shared" si="138"/>
        <v>REGUA DE MADEIRA APARELHADA PARA BANCOS DE JARDINS,COM SECAO DE(5,5X3,75)CM E COMPRIMENTO DE 2M,PRESAS COM PARAFUSOS DEPORCAS NOS PES DE FERRO FUNDIDO E PINTURA NA COR A SER INDICADA.FORNECIMENTO E COLOCACAO</v>
      </c>
      <c r="C8876" s="519" t="s">
        <v>37764</v>
      </c>
      <c r="D8876" s="519" t="s">
        <v>37765</v>
      </c>
      <c r="E8876" s="519" t="s">
        <v>37766</v>
      </c>
      <c r="F8876" s="519" t="s">
        <v>37767</v>
      </c>
      <c r="I8876" s="519" t="s">
        <v>5</v>
      </c>
      <c r="J8876" s="650">
        <v>72.05</v>
      </c>
    </row>
    <row r="8877" spans="1:10">
      <c r="A8877" s="519" t="s">
        <v>9120</v>
      </c>
      <c r="B8877" s="519" t="str">
        <f t="shared" si="138"/>
        <v>REGUA DE MADEIRA APARELHADA PARA BANCOS DE JARDINS,COM SECAO DE(3X1,5)CM E COMPRIMENTO DE 1M,PRESAS COM PARAFUSOS DE PORCAS NOS PES DE FERRO E ENVERNIZADA NA COR A SER INDICADA.FORNECIMENTO E COLOCACAO</v>
      </c>
      <c r="C8877" s="519" t="s">
        <v>37764</v>
      </c>
      <c r="D8877" s="519" t="s">
        <v>37768</v>
      </c>
      <c r="E8877" s="519" t="s">
        <v>37769</v>
      </c>
      <c r="F8877" s="519" t="s">
        <v>34273</v>
      </c>
      <c r="I8877" s="519" t="s">
        <v>5</v>
      </c>
      <c r="J8877" s="650">
        <v>103.09</v>
      </c>
    </row>
    <row r="8878" spans="1:10">
      <c r="A8878" s="519" t="s">
        <v>9121</v>
      </c>
      <c r="B8878" s="519" t="str">
        <f t="shared" si="138"/>
        <v>REGUA DE MADEIRA APARELHADA PARA BANCOS DE JARDINS,COM SECAO DE(3X1,5)CM E COMPRIMENTO DE 1M,PRESAS COM PARAFUSOS DE PORCAS NOS PES DE FERRO E ENVERNIZADA NA COR A SER INDICADA.FORNECIMENTO E COLOCACAO</v>
      </c>
      <c r="C8878" s="519" t="s">
        <v>37764</v>
      </c>
      <c r="D8878" s="519" t="s">
        <v>37768</v>
      </c>
      <c r="E8878" s="519" t="s">
        <v>37769</v>
      </c>
      <c r="F8878" s="519" t="s">
        <v>34273</v>
      </c>
      <c r="I8878" s="519" t="s">
        <v>5</v>
      </c>
      <c r="J8878" s="650">
        <v>90.59</v>
      </c>
    </row>
    <row r="8879" spans="1:10">
      <c r="A8879" s="519" t="s">
        <v>9122</v>
      </c>
      <c r="B8879" s="519" t="str">
        <f t="shared" si="138"/>
        <v>MESA DE JOGOS COM 4 BANCOS,TAMPO DE MESA EM MARMORITE ARMADO,NA COR NATURAL,TENDO NO CENTRO TABULEIRO DE XADREZ EM MARMORITE NAS CORES BRANCA E PRETA,PES(MESA E BANCOS)DE CONCRETOARMADO.FORNECIMENTO E COLOCACAO</v>
      </c>
      <c r="C8879" s="519" t="s">
        <v>37770</v>
      </c>
      <c r="D8879" s="519" t="s">
        <v>37771</v>
      </c>
      <c r="E8879" s="519" t="s">
        <v>37772</v>
      </c>
      <c r="F8879" s="519" t="s">
        <v>37773</v>
      </c>
      <c r="I8879" s="519" t="s">
        <v>5</v>
      </c>
      <c r="J8879" s="650">
        <v>1783.58</v>
      </c>
    </row>
    <row r="8880" spans="1:10">
      <c r="A8880" s="519" t="s">
        <v>9123</v>
      </c>
      <c r="B8880" s="519" t="str">
        <f t="shared" si="138"/>
        <v>MESA DE JOGOS COM 4 BANCOS,TAMPO DE MESA EM MARMORITE ARMADO,NA COR NATURAL,TENDO NO CENTRO TABULEIRO DE XADREZ EM MARMORITE NAS CORES BRANCA E PRETA,PES(MESA E BANCOS)DE CONCRETOARMADO.FORNECIMENTO E COLOCACAO</v>
      </c>
      <c r="C8880" s="519" t="s">
        <v>37770</v>
      </c>
      <c r="D8880" s="519" t="s">
        <v>37771</v>
      </c>
      <c r="E8880" s="519" t="s">
        <v>37772</v>
      </c>
      <c r="F8880" s="519" t="s">
        <v>37773</v>
      </c>
      <c r="I8880" s="519" t="s">
        <v>5</v>
      </c>
      <c r="J8880" s="650">
        <v>1684.71</v>
      </c>
    </row>
    <row r="8881" spans="1:10">
      <c r="A8881" s="519" t="s">
        <v>9124</v>
      </c>
      <c r="B8881" s="519" t="str">
        <f t="shared" si="138"/>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881" s="519" t="s">
        <v>37774</v>
      </c>
      <c r="D8881" s="519" t="s">
        <v>37775</v>
      </c>
      <c r="E8881" s="519" t="s">
        <v>37776</v>
      </c>
      <c r="F8881" s="519" t="s">
        <v>37777</v>
      </c>
      <c r="G8881" s="519" t="s">
        <v>37778</v>
      </c>
      <c r="H8881" s="519" t="s">
        <v>37779</v>
      </c>
      <c r="I8881" s="519" t="s">
        <v>13</v>
      </c>
      <c r="J8881" s="650">
        <v>239.55</v>
      </c>
    </row>
    <row r="8882" spans="1:10">
      <c r="A8882" s="519" t="s">
        <v>9125</v>
      </c>
      <c r="B8882" s="519" t="str">
        <f t="shared" si="138"/>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8882" s="519" t="s">
        <v>37774</v>
      </c>
      <c r="D8882" s="519" t="s">
        <v>37775</v>
      </c>
      <c r="E8882" s="519" t="s">
        <v>37776</v>
      </c>
      <c r="F8882" s="519" t="s">
        <v>37777</v>
      </c>
      <c r="G8882" s="519" t="s">
        <v>37778</v>
      </c>
      <c r="H8882" s="519" t="s">
        <v>37779</v>
      </c>
      <c r="I8882" s="519" t="s">
        <v>13</v>
      </c>
      <c r="J8882" s="650">
        <v>231.09</v>
      </c>
    </row>
    <row r="8883" spans="1:10">
      <c r="A8883" s="519" t="s">
        <v>9126</v>
      </c>
      <c r="B8883" s="519" t="str">
        <f t="shared" si="138"/>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883" s="519" t="s">
        <v>37780</v>
      </c>
      <c r="D8883" s="519" t="s">
        <v>37781</v>
      </c>
      <c r="E8883" s="519" t="s">
        <v>37782</v>
      </c>
      <c r="F8883" s="519" t="s">
        <v>37783</v>
      </c>
      <c r="G8883" s="519" t="s">
        <v>37784</v>
      </c>
      <c r="H8883" s="519" t="s">
        <v>37785</v>
      </c>
      <c r="I8883" s="519" t="s">
        <v>13</v>
      </c>
      <c r="J8883" s="650">
        <v>212.05</v>
      </c>
    </row>
    <row r="8884" spans="1:10">
      <c r="A8884" s="519" t="s">
        <v>9127</v>
      </c>
      <c r="B8884" s="519" t="str">
        <f t="shared" si="138"/>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8884" s="519" t="s">
        <v>37780</v>
      </c>
      <c r="D8884" s="519" t="s">
        <v>37781</v>
      </c>
      <c r="E8884" s="519" t="s">
        <v>37782</v>
      </c>
      <c r="F8884" s="519" t="s">
        <v>37783</v>
      </c>
      <c r="G8884" s="519" t="s">
        <v>37784</v>
      </c>
      <c r="H8884" s="519" t="s">
        <v>37785</v>
      </c>
      <c r="I8884" s="519" t="s">
        <v>13</v>
      </c>
      <c r="J8884" s="650">
        <v>202.23</v>
      </c>
    </row>
    <row r="8885" spans="1:10">
      <c r="A8885" s="519" t="s">
        <v>9128</v>
      </c>
      <c r="B8885" s="519" t="str">
        <f t="shared" si="138"/>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885" s="519" t="s">
        <v>37786</v>
      </c>
      <c r="D8885" s="519" t="s">
        <v>37787</v>
      </c>
      <c r="E8885" s="519" t="s">
        <v>37788</v>
      </c>
      <c r="F8885" s="519" t="s">
        <v>37789</v>
      </c>
      <c r="G8885" s="519" t="s">
        <v>37790</v>
      </c>
      <c r="H8885" s="519" t="s">
        <v>37791</v>
      </c>
      <c r="I8885" s="519" t="s">
        <v>13</v>
      </c>
      <c r="J8885" s="650">
        <v>260.45</v>
      </c>
    </row>
    <row r="8886" spans="1:10">
      <c r="A8886" s="519" t="s">
        <v>9129</v>
      </c>
      <c r="B8886" s="519" t="str">
        <f t="shared" si="138"/>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8886" s="519" t="s">
        <v>37786</v>
      </c>
      <c r="D8886" s="519" t="s">
        <v>37787</v>
      </c>
      <c r="E8886" s="519" t="s">
        <v>37788</v>
      </c>
      <c r="F8886" s="519" t="s">
        <v>37789</v>
      </c>
      <c r="G8886" s="519" t="s">
        <v>37790</v>
      </c>
      <c r="H8886" s="519" t="s">
        <v>37791</v>
      </c>
      <c r="I8886" s="519" t="s">
        <v>13</v>
      </c>
      <c r="J8886" s="650">
        <v>244.43</v>
      </c>
    </row>
    <row r="8887" spans="1:10">
      <c r="A8887" s="519" t="s">
        <v>9130</v>
      </c>
      <c r="B8887" s="519" t="str">
        <f t="shared" si="138"/>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887" s="519" t="s">
        <v>37792</v>
      </c>
      <c r="D8887" s="519" t="s">
        <v>37793</v>
      </c>
      <c r="E8887" s="519" t="s">
        <v>37794</v>
      </c>
      <c r="F8887" s="519" t="s">
        <v>37795</v>
      </c>
      <c r="G8887" s="519" t="s">
        <v>37796</v>
      </c>
      <c r="H8887" s="519" t="s">
        <v>37797</v>
      </c>
      <c r="I8887" s="519" t="s">
        <v>13</v>
      </c>
      <c r="J8887" s="650">
        <v>296.08</v>
      </c>
    </row>
    <row r="8888" spans="1:10">
      <c r="A8888" s="519" t="s">
        <v>9131</v>
      </c>
      <c r="B8888" s="519" t="str">
        <f t="shared" si="138"/>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8888" s="519" t="s">
        <v>37792</v>
      </c>
      <c r="D8888" s="519" t="s">
        <v>37793</v>
      </c>
      <c r="E8888" s="519" t="s">
        <v>37794</v>
      </c>
      <c r="F8888" s="519" t="s">
        <v>37795</v>
      </c>
      <c r="G8888" s="519" t="s">
        <v>37796</v>
      </c>
      <c r="H8888" s="519" t="s">
        <v>37797</v>
      </c>
      <c r="I8888" s="519" t="s">
        <v>13</v>
      </c>
      <c r="J8888" s="650">
        <v>283.68</v>
      </c>
    </row>
    <row r="8889" spans="1:10">
      <c r="A8889" s="519" t="s">
        <v>9132</v>
      </c>
      <c r="B8889" s="519" t="str">
        <f t="shared" si="138"/>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889" s="519" t="s">
        <v>37798</v>
      </c>
      <c r="D8889" s="519" t="s">
        <v>37799</v>
      </c>
      <c r="E8889" s="519" t="s">
        <v>37800</v>
      </c>
      <c r="F8889" s="519" t="s">
        <v>37801</v>
      </c>
      <c r="G8889" s="519" t="s">
        <v>37802</v>
      </c>
      <c r="H8889" s="519" t="s">
        <v>37803</v>
      </c>
      <c r="I8889" s="519" t="s">
        <v>13</v>
      </c>
      <c r="J8889" s="650">
        <v>263.5</v>
      </c>
    </row>
    <row r="8890" spans="1:10">
      <c r="A8890" s="519" t="s">
        <v>9133</v>
      </c>
      <c r="B8890" s="519" t="str">
        <f t="shared" si="138"/>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8890" s="519" t="s">
        <v>37798</v>
      </c>
      <c r="D8890" s="519" t="s">
        <v>37799</v>
      </c>
      <c r="E8890" s="519" t="s">
        <v>37800</v>
      </c>
      <c r="F8890" s="519" t="s">
        <v>37801</v>
      </c>
      <c r="G8890" s="519" t="s">
        <v>37802</v>
      </c>
      <c r="H8890" s="519" t="s">
        <v>37803</v>
      </c>
      <c r="I8890" s="519" t="s">
        <v>13</v>
      </c>
      <c r="J8890" s="650">
        <v>253.49</v>
      </c>
    </row>
    <row r="8891" spans="1:10">
      <c r="A8891" s="519" t="s">
        <v>9134</v>
      </c>
      <c r="B8891" s="519" t="str">
        <f t="shared" si="138"/>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891" s="519" t="s">
        <v>37804</v>
      </c>
      <c r="D8891" s="519" t="s">
        <v>37805</v>
      </c>
      <c r="E8891" s="519" t="s">
        <v>37806</v>
      </c>
      <c r="F8891" s="519" t="s">
        <v>37807</v>
      </c>
      <c r="G8891" s="519" t="s">
        <v>37808</v>
      </c>
      <c r="H8891" s="519" t="s">
        <v>34520</v>
      </c>
      <c r="I8891" s="519" t="s">
        <v>13</v>
      </c>
      <c r="J8891" s="650">
        <v>236.32</v>
      </c>
    </row>
    <row r="8892" spans="1:10">
      <c r="A8892" s="519" t="s">
        <v>9135</v>
      </c>
      <c r="B8892" s="519" t="str">
        <f t="shared" si="138"/>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8892" s="519" t="s">
        <v>37804</v>
      </c>
      <c r="D8892" s="519" t="s">
        <v>37805</v>
      </c>
      <c r="E8892" s="519" t="s">
        <v>37806</v>
      </c>
      <c r="F8892" s="519" t="s">
        <v>37807</v>
      </c>
      <c r="G8892" s="519" t="s">
        <v>37808</v>
      </c>
      <c r="H8892" s="519" t="s">
        <v>34520</v>
      </c>
      <c r="I8892" s="519" t="s">
        <v>13</v>
      </c>
      <c r="J8892" s="650">
        <v>227.84</v>
      </c>
    </row>
    <row r="8893" spans="1:10">
      <c r="A8893" s="519" t="s">
        <v>9136</v>
      </c>
      <c r="B8893" s="519" t="str">
        <f t="shared" si="138"/>
        <v>ALAMBRADO PARA CAMPO DE ESPORTE,VOLEI OU BASQUETE,COM 1,00MDE ALTURA, EM TUBO GALVANIZADO DE 2" HORIZONTAL E MONTANTESDO MESMO MATERIAL,ESPACADOS A CADA 2,00M E CHUMBADOS NO SOLO,EXCLUSIVE A BASE DE FIXACAO E TELA.FORNECIMENTO E COLOCACAO</v>
      </c>
      <c r="C8893" s="519" t="s">
        <v>37809</v>
      </c>
      <c r="D8893" s="519" t="s">
        <v>37810</v>
      </c>
      <c r="E8893" s="519" t="s">
        <v>37811</v>
      </c>
      <c r="F8893" s="519" t="s">
        <v>37812</v>
      </c>
      <c r="I8893" s="519" t="s">
        <v>13</v>
      </c>
      <c r="J8893" s="650">
        <v>191.32</v>
      </c>
    </row>
    <row r="8894" spans="1:10">
      <c r="A8894" s="519" t="s">
        <v>9137</v>
      </c>
      <c r="B8894" s="519" t="str">
        <f t="shared" si="138"/>
        <v>ALAMBRADO PARA CAMPO DE ESPORTE,VOLEI OU BASQUETE,COM 1,00MDE ALTURA, EM TUBO GALVANIZADO DE 2" HORIZONTAL E MONTANTESDO MESMO MATERIAL,ESPACADOS A CADA 2,00M E CHUMBADOS NO SOLO,EXCLUSIVE A BASE DE FIXACAO E TELA.FORNECIMENTO E COLOCACAO</v>
      </c>
      <c r="C8894" s="519" t="s">
        <v>37809</v>
      </c>
      <c r="D8894" s="519" t="s">
        <v>37810</v>
      </c>
      <c r="E8894" s="519" t="s">
        <v>37811</v>
      </c>
      <c r="F8894" s="519" t="s">
        <v>37812</v>
      </c>
      <c r="I8894" s="519" t="s">
        <v>13</v>
      </c>
      <c r="J8894" s="650">
        <v>187.93</v>
      </c>
    </row>
    <row r="8895" spans="1:10">
      <c r="A8895" s="519" t="s">
        <v>9138</v>
      </c>
      <c r="B8895" s="519" t="str">
        <f t="shared" si="138"/>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895" s="519" t="s">
        <v>37813</v>
      </c>
      <c r="D8895" s="519" t="s">
        <v>37814</v>
      </c>
      <c r="E8895" s="519" t="s">
        <v>37815</v>
      </c>
      <c r="F8895" s="519" t="s">
        <v>37816</v>
      </c>
      <c r="G8895" s="519" t="s">
        <v>37817</v>
      </c>
      <c r="H8895" s="519" t="s">
        <v>37818</v>
      </c>
      <c r="I8895" s="519" t="s">
        <v>13</v>
      </c>
      <c r="J8895" s="650">
        <v>328.41</v>
      </c>
    </row>
    <row r="8896" spans="1:10">
      <c r="A8896" s="519" t="s">
        <v>9139</v>
      </c>
      <c r="B8896" s="519" t="str">
        <f t="shared" si="138"/>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8896" s="519" t="s">
        <v>37813</v>
      </c>
      <c r="D8896" s="519" t="s">
        <v>37814</v>
      </c>
      <c r="E8896" s="519" t="s">
        <v>37815</v>
      </c>
      <c r="F8896" s="519" t="s">
        <v>37816</v>
      </c>
      <c r="G8896" s="519" t="s">
        <v>37817</v>
      </c>
      <c r="H8896" s="519" t="s">
        <v>37818</v>
      </c>
      <c r="I8896" s="519" t="s">
        <v>13</v>
      </c>
      <c r="J8896" s="650">
        <v>313.94</v>
      </c>
    </row>
    <row r="8897" spans="1:10">
      <c r="A8897" s="519" t="s">
        <v>9140</v>
      </c>
      <c r="B8897" s="519" t="str">
        <f t="shared" si="138"/>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897" s="519" t="s">
        <v>37819</v>
      </c>
      <c r="D8897" s="519" t="s">
        <v>37820</v>
      </c>
      <c r="E8897" s="519" t="s">
        <v>37821</v>
      </c>
      <c r="F8897" s="519" t="s">
        <v>37822</v>
      </c>
      <c r="G8897" s="519" t="s">
        <v>37823</v>
      </c>
      <c r="H8897" s="519" t="s">
        <v>37824</v>
      </c>
      <c r="I8897" s="519" t="s">
        <v>13</v>
      </c>
      <c r="J8897" s="650">
        <v>179.96</v>
      </c>
    </row>
    <row r="8898" spans="1:10">
      <c r="A8898" s="519" t="s">
        <v>9141</v>
      </c>
      <c r="B8898" s="519" t="str">
        <f t="shared" si="138"/>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8898" s="519" t="s">
        <v>37819</v>
      </c>
      <c r="D8898" s="519" t="s">
        <v>37820</v>
      </c>
      <c r="E8898" s="519" t="s">
        <v>37821</v>
      </c>
      <c r="F8898" s="519" t="s">
        <v>37822</v>
      </c>
      <c r="G8898" s="519" t="s">
        <v>37823</v>
      </c>
      <c r="H8898" s="519" t="s">
        <v>37824</v>
      </c>
      <c r="I8898" s="519" t="s">
        <v>13</v>
      </c>
      <c r="J8898" s="650">
        <v>169.32</v>
      </c>
    </row>
    <row r="8899" spans="1:10">
      <c r="A8899" s="519" t="s">
        <v>9142</v>
      </c>
      <c r="B8899" s="519" t="str">
        <f t="shared" si="138"/>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899" s="519" t="s">
        <v>37825</v>
      </c>
      <c r="D8899" s="519" t="s">
        <v>37826</v>
      </c>
      <c r="E8899" s="519" t="s">
        <v>37827</v>
      </c>
      <c r="F8899" s="519" t="s">
        <v>37828</v>
      </c>
      <c r="G8899" s="519" t="s">
        <v>37829</v>
      </c>
      <c r="H8899" s="519" t="s">
        <v>37830</v>
      </c>
      <c r="I8899" s="519" t="s">
        <v>13</v>
      </c>
      <c r="J8899" s="650">
        <v>247.84</v>
      </c>
    </row>
    <row r="8900" spans="1:10">
      <c r="A8900" s="519" t="s">
        <v>9143</v>
      </c>
      <c r="B8900" s="519" t="str">
        <f t="shared" si="138"/>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8900" s="519" t="s">
        <v>37825</v>
      </c>
      <c r="D8900" s="519" t="s">
        <v>37826</v>
      </c>
      <c r="E8900" s="519" t="s">
        <v>37827</v>
      </c>
      <c r="F8900" s="519" t="s">
        <v>37828</v>
      </c>
      <c r="G8900" s="519" t="s">
        <v>37829</v>
      </c>
      <c r="H8900" s="519" t="s">
        <v>37830</v>
      </c>
      <c r="I8900" s="519" t="s">
        <v>13</v>
      </c>
      <c r="J8900" s="650">
        <v>237.84</v>
      </c>
    </row>
    <row r="8901" spans="1:10">
      <c r="A8901" s="519" t="s">
        <v>9144</v>
      </c>
      <c r="B8901" s="519" t="str">
        <f t="shared" si="138"/>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901" s="519" t="s">
        <v>37825</v>
      </c>
      <c r="D8901" s="519" t="s">
        <v>37831</v>
      </c>
      <c r="E8901" s="519" t="s">
        <v>37832</v>
      </c>
      <c r="F8901" s="519" t="s">
        <v>37833</v>
      </c>
      <c r="G8901" s="519" t="s">
        <v>37834</v>
      </c>
      <c r="H8901" s="519" t="s">
        <v>37835</v>
      </c>
      <c r="I8901" s="519" t="s">
        <v>13</v>
      </c>
      <c r="J8901" s="650">
        <v>218.74</v>
      </c>
    </row>
    <row r="8902" spans="1:10">
      <c r="A8902" s="519" t="s">
        <v>9145</v>
      </c>
      <c r="B8902" s="519" t="str">
        <f t="shared" si="138"/>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8902" s="519" t="s">
        <v>37825</v>
      </c>
      <c r="D8902" s="519" t="s">
        <v>37831</v>
      </c>
      <c r="E8902" s="519" t="s">
        <v>37832</v>
      </c>
      <c r="F8902" s="519" t="s">
        <v>37833</v>
      </c>
      <c r="G8902" s="519" t="s">
        <v>37834</v>
      </c>
      <c r="H8902" s="519" t="s">
        <v>37835</v>
      </c>
      <c r="I8902" s="519" t="s">
        <v>13</v>
      </c>
      <c r="J8902" s="650">
        <v>209.35</v>
      </c>
    </row>
    <row r="8903" spans="1:10">
      <c r="A8903" s="519" t="s">
        <v>9146</v>
      </c>
      <c r="B8903" s="519" t="str">
        <f t="shared" si="138"/>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903" s="519" t="s">
        <v>37825</v>
      </c>
      <c r="D8903" s="519" t="s">
        <v>37836</v>
      </c>
      <c r="E8903" s="519" t="s">
        <v>37837</v>
      </c>
      <c r="F8903" s="519" t="s">
        <v>37838</v>
      </c>
      <c r="G8903" s="519" t="s">
        <v>37839</v>
      </c>
      <c r="H8903" s="519" t="s">
        <v>37840</v>
      </c>
      <c r="I8903" s="519" t="s">
        <v>13</v>
      </c>
      <c r="J8903" s="650">
        <v>199.12</v>
      </c>
    </row>
    <row r="8904" spans="1:10">
      <c r="A8904" s="519" t="s">
        <v>9147</v>
      </c>
      <c r="B8904" s="519" t="str">
        <f t="shared" ref="B8904:B8967" si="139">C8904&amp;D8904&amp;E8904&amp;F8904&amp;G8904&amp;H8904</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8904" s="519" t="s">
        <v>37825</v>
      </c>
      <c r="D8904" s="519" t="s">
        <v>37836</v>
      </c>
      <c r="E8904" s="519" t="s">
        <v>37837</v>
      </c>
      <c r="F8904" s="519" t="s">
        <v>37838</v>
      </c>
      <c r="G8904" s="519" t="s">
        <v>37839</v>
      </c>
      <c r="H8904" s="519" t="s">
        <v>37840</v>
      </c>
      <c r="I8904" s="519" t="s">
        <v>13</v>
      </c>
      <c r="J8904" s="650">
        <v>190.44</v>
      </c>
    </row>
    <row r="8905" spans="1:10">
      <c r="A8905" s="519" t="s">
        <v>9148</v>
      </c>
      <c r="B8905" s="519" t="str">
        <f t="shared" si="13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905" s="519" t="s">
        <v>37841</v>
      </c>
      <c r="D8905" s="519" t="s">
        <v>37842</v>
      </c>
      <c r="E8905" s="519" t="s">
        <v>37843</v>
      </c>
      <c r="F8905" s="519" t="s">
        <v>37844</v>
      </c>
      <c r="G8905" s="519" t="s">
        <v>37845</v>
      </c>
      <c r="H8905" s="519" t="s">
        <v>37846</v>
      </c>
      <c r="I8905" s="519" t="s">
        <v>13</v>
      </c>
      <c r="J8905" s="650">
        <v>170.74</v>
      </c>
    </row>
    <row r="8906" spans="1:10">
      <c r="A8906" s="519" t="s">
        <v>9149</v>
      </c>
      <c r="B8906" s="519" t="str">
        <f t="shared" si="139"/>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8906" s="519" t="s">
        <v>37841</v>
      </c>
      <c r="D8906" s="519" t="s">
        <v>37842</v>
      </c>
      <c r="E8906" s="519" t="s">
        <v>37843</v>
      </c>
      <c r="F8906" s="519" t="s">
        <v>37844</v>
      </c>
      <c r="G8906" s="519" t="s">
        <v>37845</v>
      </c>
      <c r="H8906" s="519" t="s">
        <v>37846</v>
      </c>
      <c r="I8906" s="519" t="s">
        <v>13</v>
      </c>
      <c r="J8906" s="650">
        <v>163.26</v>
      </c>
    </row>
    <row r="8907" spans="1:10">
      <c r="A8907" s="519" t="s">
        <v>9150</v>
      </c>
      <c r="B8907" s="519" t="str">
        <f t="shared" si="13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907" s="519" t="s">
        <v>37847</v>
      </c>
      <c r="D8907" s="519" t="s">
        <v>37848</v>
      </c>
      <c r="E8907" s="519" t="s">
        <v>37849</v>
      </c>
      <c r="F8907" s="519" t="s">
        <v>37850</v>
      </c>
      <c r="G8907" s="519" t="s">
        <v>37851</v>
      </c>
      <c r="H8907" s="519" t="s">
        <v>37852</v>
      </c>
      <c r="I8907" s="519" t="s">
        <v>13</v>
      </c>
      <c r="J8907" s="650">
        <v>291.58999999999997</v>
      </c>
    </row>
    <row r="8908" spans="1:10">
      <c r="A8908" s="519" t="s">
        <v>9151</v>
      </c>
      <c r="B8908" s="519" t="str">
        <f t="shared" si="139"/>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8908" s="519" t="s">
        <v>37847</v>
      </c>
      <c r="D8908" s="519" t="s">
        <v>37848</v>
      </c>
      <c r="E8908" s="519" t="s">
        <v>37849</v>
      </c>
      <c r="F8908" s="519" t="s">
        <v>37850</v>
      </c>
      <c r="G8908" s="519" t="s">
        <v>37851</v>
      </c>
      <c r="H8908" s="519" t="s">
        <v>37852</v>
      </c>
      <c r="I8908" s="519" t="s">
        <v>13</v>
      </c>
      <c r="J8908" s="650">
        <v>282.64</v>
      </c>
    </row>
    <row r="8909" spans="1:10">
      <c r="A8909" s="519" t="s">
        <v>9152</v>
      </c>
      <c r="B8909" s="519" t="str">
        <f t="shared" si="13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909" s="519" t="s">
        <v>37853</v>
      </c>
      <c r="D8909" s="519" t="s">
        <v>37854</v>
      </c>
      <c r="E8909" s="519" t="s">
        <v>37855</v>
      </c>
      <c r="F8909" s="519" t="s">
        <v>37856</v>
      </c>
      <c r="G8909" s="519" t="s">
        <v>37857</v>
      </c>
      <c r="H8909" s="519" t="s">
        <v>37858</v>
      </c>
      <c r="I8909" s="519" t="s">
        <v>13</v>
      </c>
      <c r="J8909" s="650">
        <v>284.24</v>
      </c>
    </row>
    <row r="8910" spans="1:10">
      <c r="A8910" s="519" t="s">
        <v>9153</v>
      </c>
      <c r="B8910" s="519" t="str">
        <f t="shared" si="139"/>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8910" s="519" t="s">
        <v>37853</v>
      </c>
      <c r="D8910" s="519" t="s">
        <v>37854</v>
      </c>
      <c r="E8910" s="519" t="s">
        <v>37855</v>
      </c>
      <c r="F8910" s="519" t="s">
        <v>37856</v>
      </c>
      <c r="G8910" s="519" t="s">
        <v>37857</v>
      </c>
      <c r="H8910" s="519" t="s">
        <v>37858</v>
      </c>
      <c r="I8910" s="519" t="s">
        <v>13</v>
      </c>
      <c r="J8910" s="650">
        <v>275.88</v>
      </c>
    </row>
    <row r="8911" spans="1:10">
      <c r="A8911" s="519" t="s">
        <v>9154</v>
      </c>
      <c r="B8911" s="519" t="str">
        <f t="shared" si="13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911" s="519" t="s">
        <v>37859</v>
      </c>
      <c r="D8911" s="519" t="s">
        <v>37860</v>
      </c>
      <c r="E8911" s="519" t="s">
        <v>37861</v>
      </c>
      <c r="F8911" s="519" t="s">
        <v>37862</v>
      </c>
      <c r="G8911" s="519" t="s">
        <v>37863</v>
      </c>
      <c r="H8911" s="519" t="s">
        <v>37864</v>
      </c>
      <c r="I8911" s="519" t="s">
        <v>13</v>
      </c>
      <c r="J8911" s="650">
        <v>352.04</v>
      </c>
    </row>
    <row r="8912" spans="1:10">
      <c r="A8912" s="519" t="s">
        <v>9155</v>
      </c>
      <c r="B8912" s="519" t="str">
        <f t="shared" si="139"/>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8912" s="519" t="s">
        <v>37859</v>
      </c>
      <c r="D8912" s="519" t="s">
        <v>37860</v>
      </c>
      <c r="E8912" s="519" t="s">
        <v>37861</v>
      </c>
      <c r="F8912" s="519" t="s">
        <v>37862</v>
      </c>
      <c r="G8912" s="519" t="s">
        <v>37863</v>
      </c>
      <c r="H8912" s="519" t="s">
        <v>37864</v>
      </c>
      <c r="I8912" s="519" t="s">
        <v>13</v>
      </c>
      <c r="J8912" s="650">
        <v>343.51</v>
      </c>
    </row>
    <row r="8913" spans="1:10">
      <c r="A8913" s="519" t="s">
        <v>9156</v>
      </c>
      <c r="B8913" s="519" t="str">
        <f t="shared" si="13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913" s="519" t="s">
        <v>37865</v>
      </c>
      <c r="D8913" s="519" t="s">
        <v>37860</v>
      </c>
      <c r="E8913" s="519" t="s">
        <v>37866</v>
      </c>
      <c r="F8913" s="519" t="s">
        <v>37867</v>
      </c>
      <c r="G8913" s="519" t="s">
        <v>37868</v>
      </c>
      <c r="H8913" s="519" t="s">
        <v>37869</v>
      </c>
      <c r="I8913" s="519" t="s">
        <v>13</v>
      </c>
      <c r="J8913" s="650">
        <v>373.61</v>
      </c>
    </row>
    <row r="8914" spans="1:10">
      <c r="A8914" s="519" t="s">
        <v>9157</v>
      </c>
      <c r="B8914" s="519" t="str">
        <f t="shared" si="139"/>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8914" s="519" t="s">
        <v>37865</v>
      </c>
      <c r="D8914" s="519" t="s">
        <v>37860</v>
      </c>
      <c r="E8914" s="519" t="s">
        <v>37866</v>
      </c>
      <c r="F8914" s="519" t="s">
        <v>37867</v>
      </c>
      <c r="G8914" s="519" t="s">
        <v>37868</v>
      </c>
      <c r="H8914" s="519" t="s">
        <v>37869</v>
      </c>
      <c r="I8914" s="519" t="s">
        <v>13</v>
      </c>
      <c r="J8914" s="650">
        <v>365.9</v>
      </c>
    </row>
    <row r="8915" spans="1:10">
      <c r="A8915" s="519" t="s">
        <v>9158</v>
      </c>
      <c r="B8915" s="519" t="str">
        <f t="shared" si="13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915" s="519" t="s">
        <v>37870</v>
      </c>
      <c r="D8915" s="519" t="s">
        <v>37871</v>
      </c>
      <c r="E8915" s="519" t="s">
        <v>37872</v>
      </c>
      <c r="F8915" s="519" t="s">
        <v>37873</v>
      </c>
      <c r="G8915" s="519" t="s">
        <v>37874</v>
      </c>
      <c r="I8915" s="519" t="s">
        <v>13</v>
      </c>
      <c r="J8915" s="650">
        <v>295.47000000000003</v>
      </c>
    </row>
    <row r="8916" spans="1:10">
      <c r="A8916" s="519" t="s">
        <v>9159</v>
      </c>
      <c r="B8916" s="519" t="str">
        <f t="shared" si="139"/>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8916" s="519" t="s">
        <v>37870</v>
      </c>
      <c r="D8916" s="519" t="s">
        <v>37871</v>
      </c>
      <c r="E8916" s="519" t="s">
        <v>37872</v>
      </c>
      <c r="F8916" s="519" t="s">
        <v>37873</v>
      </c>
      <c r="G8916" s="519" t="s">
        <v>37874</v>
      </c>
      <c r="I8916" s="519" t="s">
        <v>13</v>
      </c>
      <c r="J8916" s="650">
        <v>289.24</v>
      </c>
    </row>
    <row r="8917" spans="1:10">
      <c r="A8917" s="519" t="s">
        <v>9160</v>
      </c>
      <c r="B8917" s="519" t="str">
        <f t="shared" si="13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917" s="519" t="s">
        <v>37875</v>
      </c>
      <c r="D8917" s="519" t="s">
        <v>37876</v>
      </c>
      <c r="E8917" s="519" t="s">
        <v>37877</v>
      </c>
      <c r="F8917" s="519" t="s">
        <v>37878</v>
      </c>
      <c r="G8917" s="519" t="s">
        <v>37879</v>
      </c>
      <c r="H8917" s="519" t="s">
        <v>37880</v>
      </c>
      <c r="I8917" s="519" t="s">
        <v>13</v>
      </c>
      <c r="J8917" s="650">
        <v>290.63</v>
      </c>
    </row>
    <row r="8918" spans="1:10">
      <c r="A8918" s="519" t="s">
        <v>9161</v>
      </c>
      <c r="B8918" s="519" t="str">
        <f t="shared" si="139"/>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8918" s="519" t="s">
        <v>37875</v>
      </c>
      <c r="D8918" s="519" t="s">
        <v>37876</v>
      </c>
      <c r="E8918" s="519" t="s">
        <v>37877</v>
      </c>
      <c r="F8918" s="519" t="s">
        <v>37878</v>
      </c>
      <c r="G8918" s="519" t="s">
        <v>37879</v>
      </c>
      <c r="H8918" s="519" t="s">
        <v>37880</v>
      </c>
      <c r="I8918" s="519" t="s">
        <v>13</v>
      </c>
      <c r="J8918" s="650">
        <v>282.49</v>
      </c>
    </row>
    <row r="8919" spans="1:10">
      <c r="A8919" s="519" t="s">
        <v>9162</v>
      </c>
      <c r="B8919" s="519" t="str">
        <f t="shared" si="13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919" s="519" t="s">
        <v>37875</v>
      </c>
      <c r="D8919" s="519" t="s">
        <v>37881</v>
      </c>
      <c r="E8919" s="519" t="s">
        <v>37882</v>
      </c>
      <c r="F8919" s="519" t="s">
        <v>37883</v>
      </c>
      <c r="G8919" s="519" t="s">
        <v>37884</v>
      </c>
      <c r="H8919" s="519" t="s">
        <v>37885</v>
      </c>
      <c r="I8919" s="519" t="s">
        <v>13</v>
      </c>
      <c r="J8919" s="650">
        <v>350.43</v>
      </c>
    </row>
    <row r="8920" spans="1:10">
      <c r="A8920" s="519" t="s">
        <v>9163</v>
      </c>
      <c r="B8920" s="519" t="str">
        <f t="shared" si="139"/>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8920" s="519" t="s">
        <v>37875</v>
      </c>
      <c r="D8920" s="519" t="s">
        <v>37881</v>
      </c>
      <c r="E8920" s="519" t="s">
        <v>37882</v>
      </c>
      <c r="F8920" s="519" t="s">
        <v>37883</v>
      </c>
      <c r="G8920" s="519" t="s">
        <v>37884</v>
      </c>
      <c r="H8920" s="519" t="s">
        <v>37885</v>
      </c>
      <c r="I8920" s="519" t="s">
        <v>13</v>
      </c>
      <c r="J8920" s="650">
        <v>342.29</v>
      </c>
    </row>
    <row r="8921" spans="1:10">
      <c r="A8921" s="519" t="s">
        <v>9164</v>
      </c>
      <c r="B8921" s="519" t="str">
        <f t="shared" si="13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921" s="519" t="s">
        <v>37875</v>
      </c>
      <c r="D8921" s="519" t="s">
        <v>37876</v>
      </c>
      <c r="E8921" s="519" t="s">
        <v>37886</v>
      </c>
      <c r="F8921" s="519" t="s">
        <v>37878</v>
      </c>
      <c r="G8921" s="519" t="s">
        <v>37879</v>
      </c>
      <c r="H8921" s="519" t="s">
        <v>37880</v>
      </c>
      <c r="I8921" s="519" t="s">
        <v>13</v>
      </c>
      <c r="J8921" s="650">
        <v>382.22</v>
      </c>
    </row>
    <row r="8922" spans="1:10">
      <c r="A8922" s="519" t="s">
        <v>9165</v>
      </c>
      <c r="B8922" s="519" t="str">
        <f t="shared" si="139"/>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8922" s="519" t="s">
        <v>37875</v>
      </c>
      <c r="D8922" s="519" t="s">
        <v>37876</v>
      </c>
      <c r="E8922" s="519" t="s">
        <v>37886</v>
      </c>
      <c r="F8922" s="519" t="s">
        <v>37878</v>
      </c>
      <c r="G8922" s="519" t="s">
        <v>37879</v>
      </c>
      <c r="H8922" s="519" t="s">
        <v>37880</v>
      </c>
      <c r="I8922" s="519" t="s">
        <v>13</v>
      </c>
      <c r="J8922" s="650">
        <v>374.03</v>
      </c>
    </row>
    <row r="8923" spans="1:10">
      <c r="A8923" s="519" t="s">
        <v>9166</v>
      </c>
      <c r="B8923" s="519" t="str">
        <f t="shared" si="13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923" s="519" t="s">
        <v>37887</v>
      </c>
      <c r="D8923" s="519" t="s">
        <v>37888</v>
      </c>
      <c r="E8923" s="519" t="s">
        <v>37889</v>
      </c>
      <c r="F8923" s="519" t="s">
        <v>37890</v>
      </c>
      <c r="G8923" s="519" t="s">
        <v>37879</v>
      </c>
      <c r="H8923" s="519" t="s">
        <v>37880</v>
      </c>
      <c r="I8923" s="519" t="s">
        <v>13</v>
      </c>
      <c r="J8923" s="650">
        <v>337.28</v>
      </c>
    </row>
    <row r="8924" spans="1:10">
      <c r="A8924" s="519" t="s">
        <v>9167</v>
      </c>
      <c r="B8924" s="519" t="str">
        <f t="shared" si="139"/>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8924" s="519" t="s">
        <v>37887</v>
      </c>
      <c r="D8924" s="519" t="s">
        <v>37888</v>
      </c>
      <c r="E8924" s="519" t="s">
        <v>37889</v>
      </c>
      <c r="F8924" s="519" t="s">
        <v>37890</v>
      </c>
      <c r="G8924" s="519" t="s">
        <v>37879</v>
      </c>
      <c r="H8924" s="519" t="s">
        <v>37880</v>
      </c>
      <c r="I8924" s="519" t="s">
        <v>13</v>
      </c>
      <c r="J8924" s="650">
        <v>329.12</v>
      </c>
    </row>
    <row r="8925" spans="1:10">
      <c r="A8925" s="519" t="s">
        <v>9168</v>
      </c>
      <c r="B8925" s="519" t="str">
        <f t="shared" si="139"/>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925" s="519" t="s">
        <v>37887</v>
      </c>
      <c r="D8925" s="519" t="s">
        <v>37891</v>
      </c>
      <c r="E8925" s="519" t="s">
        <v>37892</v>
      </c>
      <c r="F8925" s="519" t="s">
        <v>37893</v>
      </c>
      <c r="G8925" s="519" t="s">
        <v>37894</v>
      </c>
      <c r="H8925" s="519" t="s">
        <v>37895</v>
      </c>
      <c r="I8925" s="519" t="s">
        <v>13</v>
      </c>
      <c r="J8925" s="650">
        <v>419.27</v>
      </c>
    </row>
    <row r="8926" spans="1:10">
      <c r="A8926" s="519" t="s">
        <v>9169</v>
      </c>
      <c r="B8926" s="519" t="str">
        <f t="shared" si="139"/>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8926" s="519" t="s">
        <v>37887</v>
      </c>
      <c r="D8926" s="519" t="s">
        <v>37891</v>
      </c>
      <c r="E8926" s="519" t="s">
        <v>37892</v>
      </c>
      <c r="F8926" s="519" t="s">
        <v>37893</v>
      </c>
      <c r="G8926" s="519" t="s">
        <v>37894</v>
      </c>
      <c r="H8926" s="519" t="s">
        <v>37895</v>
      </c>
      <c r="I8926" s="519" t="s">
        <v>13</v>
      </c>
      <c r="J8926" s="650">
        <v>410.81</v>
      </c>
    </row>
    <row r="8927" spans="1:10">
      <c r="A8927" s="519" t="s">
        <v>9170</v>
      </c>
      <c r="B8927" s="519" t="str">
        <f t="shared" si="139"/>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927" s="519" t="s">
        <v>37887</v>
      </c>
      <c r="D8927" s="519" t="s">
        <v>37888</v>
      </c>
      <c r="E8927" s="519" t="s">
        <v>37896</v>
      </c>
      <c r="F8927" s="519" t="s">
        <v>37890</v>
      </c>
      <c r="G8927" s="519" t="s">
        <v>37879</v>
      </c>
      <c r="H8927" s="519" t="s">
        <v>37880</v>
      </c>
      <c r="I8927" s="519" t="s">
        <v>13</v>
      </c>
      <c r="J8927" s="650">
        <v>476.65</v>
      </c>
    </row>
    <row r="8928" spans="1:10">
      <c r="A8928" s="519" t="s">
        <v>9171</v>
      </c>
      <c r="B8928" s="519" t="str">
        <f t="shared" si="139"/>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8928" s="519" t="s">
        <v>37887</v>
      </c>
      <c r="D8928" s="519" t="s">
        <v>37888</v>
      </c>
      <c r="E8928" s="519" t="s">
        <v>37896</v>
      </c>
      <c r="F8928" s="519" t="s">
        <v>37890</v>
      </c>
      <c r="G8928" s="519" t="s">
        <v>37879</v>
      </c>
      <c r="H8928" s="519" t="s">
        <v>37880</v>
      </c>
      <c r="I8928" s="519" t="s">
        <v>13</v>
      </c>
      <c r="J8928" s="650">
        <v>467.36</v>
      </c>
    </row>
    <row r="8929" spans="1:10">
      <c r="A8929" s="519" t="s">
        <v>9172</v>
      </c>
      <c r="B8929" s="519" t="str">
        <f t="shared" si="139"/>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929" s="519" t="s">
        <v>37897</v>
      </c>
      <c r="D8929" s="519" t="s">
        <v>37898</v>
      </c>
      <c r="E8929" s="519" t="s">
        <v>37899</v>
      </c>
      <c r="F8929" s="519" t="s">
        <v>37900</v>
      </c>
      <c r="G8929" s="519" t="s">
        <v>37901</v>
      </c>
      <c r="H8929" s="519" t="s">
        <v>37902</v>
      </c>
      <c r="I8929" s="519" t="s">
        <v>13</v>
      </c>
      <c r="J8929" s="650">
        <v>212.05</v>
      </c>
    </row>
    <row r="8930" spans="1:10">
      <c r="A8930" s="519" t="s">
        <v>9173</v>
      </c>
      <c r="B8930" s="519" t="str">
        <f t="shared" si="139"/>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8930" s="519" t="s">
        <v>37897</v>
      </c>
      <c r="D8930" s="519" t="s">
        <v>37898</v>
      </c>
      <c r="E8930" s="519" t="s">
        <v>37899</v>
      </c>
      <c r="F8930" s="519" t="s">
        <v>37900</v>
      </c>
      <c r="G8930" s="519" t="s">
        <v>37901</v>
      </c>
      <c r="H8930" s="519" t="s">
        <v>37902</v>
      </c>
      <c r="I8930" s="519" t="s">
        <v>13</v>
      </c>
      <c r="J8930" s="650">
        <v>202.23</v>
      </c>
    </row>
    <row r="8931" spans="1:10">
      <c r="A8931" s="519" t="s">
        <v>9174</v>
      </c>
      <c r="B8931" s="519" t="str">
        <f t="shared" si="139"/>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931" s="519" t="s">
        <v>37903</v>
      </c>
      <c r="D8931" s="519" t="s">
        <v>37904</v>
      </c>
      <c r="E8931" s="519" t="s">
        <v>37905</v>
      </c>
      <c r="F8931" s="519" t="s">
        <v>37906</v>
      </c>
      <c r="G8931" s="519" t="s">
        <v>37907</v>
      </c>
      <c r="H8931" s="519" t="s">
        <v>37908</v>
      </c>
      <c r="I8931" s="519" t="s">
        <v>13</v>
      </c>
      <c r="J8931" s="650">
        <v>321.70999999999998</v>
      </c>
    </row>
    <row r="8932" spans="1:10">
      <c r="A8932" s="519" t="s">
        <v>9175</v>
      </c>
      <c r="B8932" s="519" t="str">
        <f t="shared" si="139"/>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8932" s="519" t="s">
        <v>37903</v>
      </c>
      <c r="D8932" s="519" t="s">
        <v>37904</v>
      </c>
      <c r="E8932" s="519" t="s">
        <v>37905</v>
      </c>
      <c r="F8932" s="519" t="s">
        <v>37906</v>
      </c>
      <c r="G8932" s="519" t="s">
        <v>37907</v>
      </c>
      <c r="H8932" s="519" t="s">
        <v>37908</v>
      </c>
      <c r="I8932" s="519" t="s">
        <v>13</v>
      </c>
      <c r="J8932" s="650">
        <v>316.39999999999998</v>
      </c>
    </row>
    <row r="8933" spans="1:10">
      <c r="A8933" s="519" t="s">
        <v>9176</v>
      </c>
      <c r="B8933" s="519" t="str">
        <f t="shared" si="139"/>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933" s="519" t="s">
        <v>37909</v>
      </c>
      <c r="D8933" s="519" t="s">
        <v>37910</v>
      </c>
      <c r="E8933" s="519" t="s">
        <v>37911</v>
      </c>
      <c r="F8933" s="519" t="s">
        <v>37912</v>
      </c>
      <c r="G8933" s="519" t="s">
        <v>37913</v>
      </c>
      <c r="H8933" s="519" t="s">
        <v>37914</v>
      </c>
      <c r="I8933" s="519" t="s">
        <v>13</v>
      </c>
      <c r="J8933" s="650">
        <v>257.10000000000002</v>
      </c>
    </row>
    <row r="8934" spans="1:10">
      <c r="A8934" s="519" t="s">
        <v>9177</v>
      </c>
      <c r="B8934" s="519" t="str">
        <f t="shared" si="139"/>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8934" s="519" t="s">
        <v>37909</v>
      </c>
      <c r="D8934" s="519" t="s">
        <v>37910</v>
      </c>
      <c r="E8934" s="519" t="s">
        <v>37911</v>
      </c>
      <c r="F8934" s="519" t="s">
        <v>37912</v>
      </c>
      <c r="G8934" s="519" t="s">
        <v>37913</v>
      </c>
      <c r="H8934" s="519" t="s">
        <v>37914</v>
      </c>
      <c r="I8934" s="519" t="s">
        <v>13</v>
      </c>
      <c r="J8934" s="650">
        <v>244.2</v>
      </c>
    </row>
    <row r="8935" spans="1:10">
      <c r="A8935" s="519" t="s">
        <v>9178</v>
      </c>
      <c r="B8935" s="519" t="str">
        <f t="shared" si="139"/>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935" s="519" t="s">
        <v>37915</v>
      </c>
      <c r="D8935" s="519" t="s">
        <v>72586</v>
      </c>
      <c r="E8935" s="519" t="s">
        <v>72587</v>
      </c>
      <c r="F8935" s="519" t="s">
        <v>72588</v>
      </c>
      <c r="G8935" s="519" t="s">
        <v>72589</v>
      </c>
      <c r="H8935" s="519" t="s">
        <v>72590</v>
      </c>
      <c r="I8935" s="519" t="s">
        <v>13</v>
      </c>
      <c r="J8935" s="650">
        <v>235.54</v>
      </c>
    </row>
    <row r="8936" spans="1:10">
      <c r="A8936" s="519" t="s">
        <v>9179</v>
      </c>
      <c r="B8936" s="519" t="str">
        <f t="shared" si="139"/>
        <v>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v>
      </c>
      <c r="C8936" s="519" t="s">
        <v>37915</v>
      </c>
      <c r="D8936" s="519" t="s">
        <v>72586</v>
      </c>
      <c r="E8936" s="519" t="s">
        <v>72587</v>
      </c>
      <c r="F8936" s="519" t="s">
        <v>72588</v>
      </c>
      <c r="G8936" s="519" t="s">
        <v>72589</v>
      </c>
      <c r="H8936" s="519" t="s">
        <v>72590</v>
      </c>
      <c r="I8936" s="519" t="s">
        <v>13</v>
      </c>
      <c r="J8936" s="650">
        <v>222.63</v>
      </c>
    </row>
    <row r="8937" spans="1:10">
      <c r="A8937" s="519" t="s">
        <v>9180</v>
      </c>
      <c r="B8937" s="519" t="str">
        <f t="shared" si="139"/>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937" s="519" t="s">
        <v>37916</v>
      </c>
      <c r="D8937" s="519" t="s">
        <v>72591</v>
      </c>
      <c r="E8937" s="519" t="s">
        <v>72592</v>
      </c>
      <c r="F8937" s="519" t="s">
        <v>72593</v>
      </c>
      <c r="G8937" s="519" t="s">
        <v>72594</v>
      </c>
      <c r="H8937" s="519" t="s">
        <v>72595</v>
      </c>
      <c r="I8937" s="519" t="s">
        <v>13</v>
      </c>
      <c r="J8937" s="650">
        <v>329.13</v>
      </c>
    </row>
    <row r="8938" spans="1:10">
      <c r="A8938" s="519" t="s">
        <v>9181</v>
      </c>
      <c r="B8938" s="519" t="str">
        <f t="shared" si="139"/>
        <v>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v>
      </c>
      <c r="C8938" s="519" t="s">
        <v>37916</v>
      </c>
      <c r="D8938" s="519" t="s">
        <v>72591</v>
      </c>
      <c r="E8938" s="519" t="s">
        <v>72592</v>
      </c>
      <c r="F8938" s="519" t="s">
        <v>72593</v>
      </c>
      <c r="G8938" s="519" t="s">
        <v>72594</v>
      </c>
      <c r="H8938" s="519" t="s">
        <v>72595</v>
      </c>
      <c r="I8938" s="519" t="s">
        <v>13</v>
      </c>
      <c r="J8938" s="650">
        <v>314.61</v>
      </c>
    </row>
    <row r="8939" spans="1:10">
      <c r="A8939" s="519" t="s">
        <v>9182</v>
      </c>
      <c r="B8939" s="519" t="str">
        <f t="shared" si="139"/>
        <v>CONTRAVENTAMENTO DE ALAMBRADO COM TUBOS DE FERRO GALVANIZADO(EXTERN.E INTERNAMENTE),C/DIAMETRO INTERNO DE 2" E ESPESSURA DE PAREDE DE 1/8".FORNECIMENTO E COLOCACAO</v>
      </c>
      <c r="C8939" s="519" t="s">
        <v>37917</v>
      </c>
      <c r="D8939" s="519" t="s">
        <v>37918</v>
      </c>
      <c r="E8939" s="519" t="s">
        <v>37919</v>
      </c>
      <c r="I8939" s="519" t="s">
        <v>36</v>
      </c>
      <c r="J8939" s="650">
        <v>125.47</v>
      </c>
    </row>
    <row r="8940" spans="1:10">
      <c r="A8940" s="519" t="s">
        <v>9183</v>
      </c>
      <c r="B8940" s="519" t="str">
        <f t="shared" si="139"/>
        <v>CONTRAVENTAMENTO DE ALAMBRADO COM TUBOS DE FERRO GALVANIZADO(EXTERN.E INTERNAMENTE),C/DIAMETRO INTERNO DE 2" E ESPESSURA DE PAREDE DE 1/8".FORNECIMENTO E COLOCACAO</v>
      </c>
      <c r="C8940" s="519" t="s">
        <v>37917</v>
      </c>
      <c r="D8940" s="519" t="s">
        <v>37918</v>
      </c>
      <c r="E8940" s="519" t="s">
        <v>37919</v>
      </c>
      <c r="I8940" s="519" t="s">
        <v>36</v>
      </c>
      <c r="J8940" s="650">
        <v>122.64</v>
      </c>
    </row>
    <row r="8941" spans="1:10">
      <c r="A8941" s="519" t="s">
        <v>9184</v>
      </c>
      <c r="B8941" s="519" t="str">
        <f t="shared" si="139"/>
        <v>CONTRAVENTAMENTO DE ALAMBRADO COM TUBOS DE FERRO GALVANIZADO(EXTERNA E INTERNAMENTE),COM DIAMETRO INTERNO NO 2.1/2" E ESPESSURA DE PAREDE DE 1/8".FORNECIMENTO E COLOCACAO</v>
      </c>
      <c r="C8941" s="519" t="s">
        <v>37917</v>
      </c>
      <c r="D8941" s="519" t="s">
        <v>37920</v>
      </c>
      <c r="E8941" s="519" t="s">
        <v>37921</v>
      </c>
      <c r="I8941" s="519" t="s">
        <v>36</v>
      </c>
      <c r="J8941" s="650">
        <v>167.1</v>
      </c>
    </row>
    <row r="8942" spans="1:10">
      <c r="A8942" s="519" t="s">
        <v>9185</v>
      </c>
      <c r="B8942" s="519" t="str">
        <f t="shared" si="139"/>
        <v>CONTRAVENTAMENTO DE ALAMBRADO COM TUBOS DE FERRO GALVANIZADO(EXTERNA E INTERNAMENTE),COM DIAMETRO INTERNO NO 2.1/2" E ESPESSURA DE PAREDE DE 1/8".FORNECIMENTO E COLOCACAO</v>
      </c>
      <c r="C8942" s="519" t="s">
        <v>37917</v>
      </c>
      <c r="D8942" s="519" t="s">
        <v>37920</v>
      </c>
      <c r="E8942" s="519" t="s">
        <v>37921</v>
      </c>
      <c r="I8942" s="519" t="s">
        <v>36</v>
      </c>
      <c r="J8942" s="650">
        <v>164.27</v>
      </c>
    </row>
    <row r="8943" spans="1:10">
      <c r="A8943" s="519" t="s">
        <v>9186</v>
      </c>
      <c r="B8943" s="519" t="str">
        <f t="shared" si="139"/>
        <v>CONTRAVENTAMENTO DE ALAMBRADO COM TUBOS DE FERRO GALVANIZADO(EXTERN.E INTERNAMENTE),COM DIAMETRO INTERNO DE 3" E ESPESSURA DE PAREDE DE 1/8".FORNECIMENTO E COLOCACAO</v>
      </c>
      <c r="C8943" s="519" t="s">
        <v>37917</v>
      </c>
      <c r="D8943" s="519" t="s">
        <v>37922</v>
      </c>
      <c r="E8943" s="519" t="s">
        <v>37923</v>
      </c>
      <c r="I8943" s="519" t="s">
        <v>36</v>
      </c>
      <c r="J8943" s="650">
        <v>193.06</v>
      </c>
    </row>
    <row r="8944" spans="1:10">
      <c r="A8944" s="519" t="s">
        <v>9187</v>
      </c>
      <c r="B8944" s="519" t="str">
        <f t="shared" si="139"/>
        <v>CONTRAVENTAMENTO DE ALAMBRADO COM TUBOS DE FERRO GALVANIZADO(EXTERN.E INTERNAMENTE),COM DIAMETRO INTERNO DE 3" E ESPESSURA DE PAREDE DE 1/8".FORNECIMENTO E COLOCACAO</v>
      </c>
      <c r="C8944" s="519" t="s">
        <v>37917</v>
      </c>
      <c r="D8944" s="519" t="s">
        <v>37922</v>
      </c>
      <c r="E8944" s="519" t="s">
        <v>37923</v>
      </c>
      <c r="I8944" s="519" t="s">
        <v>36</v>
      </c>
      <c r="J8944" s="650">
        <v>189.66</v>
      </c>
    </row>
    <row r="8945" spans="1:10">
      <c r="A8945" s="519" t="s">
        <v>72596</v>
      </c>
      <c r="B8945" s="519" t="str">
        <f t="shared" si="139"/>
        <v>TELA DE ARAME GALVANIZADO,REVESTIDO COM PVC,FIO 12,MALHA LOSANGULAR DE 7,5CM,FIXADA COM ARAME GALVANIZADO A ARMACAO TUBULAR DE ACO GALVANIZADO (EXCLUSIVE ESTA).FORNECIMENTO E COLOCACAO</v>
      </c>
      <c r="C8945" s="519" t="s">
        <v>72597</v>
      </c>
      <c r="D8945" s="519" t="s">
        <v>72598</v>
      </c>
      <c r="E8945" s="519" t="s">
        <v>72599</v>
      </c>
      <c r="F8945" s="519" t="s">
        <v>34258</v>
      </c>
      <c r="I8945" s="519" t="s">
        <v>13</v>
      </c>
      <c r="J8945" s="650">
        <v>75.53</v>
      </c>
    </row>
    <row r="8946" spans="1:10">
      <c r="A8946" s="519" t="s">
        <v>72600</v>
      </c>
      <c r="B8946" s="519" t="str">
        <f t="shared" si="139"/>
        <v>TELA DE ARAME GALVANIZADO,REVESTIDO COM PVC,FIO 12,MALHA LOSANGULAR DE 7,5CM,FIXADA COM ARAME GALVANIZADO A ARMACAO TUBULAR DE ACO GALVANIZADO (EXCLUSIVE ESTA).FORNECIMENTO E COLOCACAO</v>
      </c>
      <c r="C8946" s="519" t="s">
        <v>72597</v>
      </c>
      <c r="D8946" s="519" t="s">
        <v>72598</v>
      </c>
      <c r="E8946" s="519" t="s">
        <v>72599</v>
      </c>
      <c r="F8946" s="519" t="s">
        <v>34258</v>
      </c>
      <c r="I8946" s="519" t="s">
        <v>13</v>
      </c>
      <c r="J8946" s="650">
        <v>73.67</v>
      </c>
    </row>
    <row r="8947" spans="1:10">
      <c r="A8947" s="519" t="s">
        <v>9188</v>
      </c>
      <c r="B8947" s="519" t="str">
        <f t="shared" si="139"/>
        <v>AMARELINHA EM BLOCOS DE CONCRETO PRE-MOLDADOS COM APLICACAODE LETRAS E NUMEROS COLORIDOS EM BAIXO RELEVO.FORNECIMENTO EAPLICACAO</v>
      </c>
      <c r="C8947" s="519" t="s">
        <v>37924</v>
      </c>
      <c r="D8947" s="519" t="s">
        <v>37925</v>
      </c>
      <c r="E8947" s="519" t="s">
        <v>37926</v>
      </c>
      <c r="I8947" s="519" t="s">
        <v>5</v>
      </c>
      <c r="J8947" s="650">
        <v>562.22</v>
      </c>
    </row>
    <row r="8948" spans="1:10">
      <c r="A8948" s="519" t="s">
        <v>9189</v>
      </c>
      <c r="B8948" s="519" t="str">
        <f t="shared" si="139"/>
        <v>AMARELINHA EM BLOCOS DE CONCRETO PRE-MOLDADOS COM APLICACAODE LETRAS E NUMEROS COLORIDOS EM BAIXO RELEVO.FORNECIMENTO EAPLICACAO</v>
      </c>
      <c r="C8948" s="519" t="s">
        <v>37924</v>
      </c>
      <c r="D8948" s="519" t="s">
        <v>37925</v>
      </c>
      <c r="E8948" s="519" t="s">
        <v>37926</v>
      </c>
      <c r="I8948" s="519" t="s">
        <v>5</v>
      </c>
      <c r="J8948" s="650">
        <v>528.9</v>
      </c>
    </row>
    <row r="8949" spans="1:10">
      <c r="A8949" s="519" t="s">
        <v>9190</v>
      </c>
      <c r="B8949" s="519" t="str">
        <f t="shared" si="139"/>
        <v>ARCO SIMPLES EM TUBO DE FERRO GALVANIZADO (EXTERNA E INTERNAMENTE) DE 1" E 2" E ESPESSURA DE PAREDE DE 1/8",CHUMBADOS EMBLOCOS DE CONCRETO,COM PINTURA DE BASE GALVITE E 2 DEMAOS DE ACABAMENTO.FORNECIMENTO E COLOCACAO</v>
      </c>
      <c r="C8949" s="519" t="s">
        <v>37927</v>
      </c>
      <c r="D8949" s="519" t="s">
        <v>37928</v>
      </c>
      <c r="E8949" s="519" t="s">
        <v>37929</v>
      </c>
      <c r="F8949" s="519" t="s">
        <v>37930</v>
      </c>
      <c r="I8949" s="519" t="s">
        <v>5</v>
      </c>
      <c r="J8949" s="650">
        <v>2040.09</v>
      </c>
    </row>
    <row r="8950" spans="1:10">
      <c r="A8950" s="519" t="s">
        <v>9191</v>
      </c>
      <c r="B8950" s="519" t="str">
        <f t="shared" si="139"/>
        <v>ARCO SIMPLES EM TUBO DE FERRO GALVANIZADO (EXTERNA E INTERNAMENTE) DE 1" E 2" E ESPESSURA DE PAREDE DE 1/8",CHUMBADOS EMBLOCOS DE CONCRETO,COM PINTURA DE BASE GALVITE E 2 DEMAOS DE ACABAMENTO.FORNECIMENTO E COLOCACAO</v>
      </c>
      <c r="C8950" s="519" t="s">
        <v>37927</v>
      </c>
      <c r="D8950" s="519" t="s">
        <v>37928</v>
      </c>
      <c r="E8950" s="519" t="s">
        <v>37929</v>
      </c>
      <c r="F8950" s="519" t="s">
        <v>37930</v>
      </c>
      <c r="I8950" s="519" t="s">
        <v>5</v>
      </c>
      <c r="J8950" s="650">
        <v>2006.74</v>
      </c>
    </row>
    <row r="8951" spans="1:10">
      <c r="A8951" s="519" t="s">
        <v>9192</v>
      </c>
      <c r="B8951" s="519" t="str">
        <f t="shared" si="139"/>
        <v>BARRA SIMPLES PARA GINASTICA,EM TUBOS DE FERRO GALVANIZADO (EXTERNA E INTERNAMENTE) DE 1.1/2" E 4" E ESPESSURA DE PAREDEDE 1/8",CHUMBADOS EM BLOCOS DE CONCRETO COM PINTURA DE BASEGALVITE E 2 DEMAOS DE ACABAMENTO.FORNECIMENTO E COLOCACAO</v>
      </c>
      <c r="C8951" s="519" t="s">
        <v>37931</v>
      </c>
      <c r="D8951" s="519" t="s">
        <v>37932</v>
      </c>
      <c r="E8951" s="519" t="s">
        <v>37933</v>
      </c>
      <c r="F8951" s="519" t="s">
        <v>37934</v>
      </c>
      <c r="I8951" s="519" t="s">
        <v>5</v>
      </c>
      <c r="J8951" s="650">
        <v>1579.78</v>
      </c>
    </row>
    <row r="8952" spans="1:10">
      <c r="A8952" s="519" t="s">
        <v>9193</v>
      </c>
      <c r="B8952" s="519" t="str">
        <f t="shared" si="139"/>
        <v>BARRA SIMPLES PARA GINASTICA,EM TUBOS DE FERRO GALVANIZADO (EXTERNA E INTERNAMENTE) DE 1.1/2" E 4" E ESPESSURA DE PAREDEDE 1/8",CHUMBADOS EM BLOCOS DE CONCRETO COM PINTURA DE BASEGALVITE E 2 DEMAOS DE ACABAMENTO.FORNECIMENTO E COLOCACAO</v>
      </c>
      <c r="C8952" s="519" t="s">
        <v>37931</v>
      </c>
      <c r="D8952" s="519" t="s">
        <v>37932</v>
      </c>
      <c r="E8952" s="519" t="s">
        <v>37933</v>
      </c>
      <c r="F8952" s="519" t="s">
        <v>37934</v>
      </c>
      <c r="I8952" s="519" t="s">
        <v>5</v>
      </c>
      <c r="J8952" s="650">
        <v>1544.07</v>
      </c>
    </row>
    <row r="8953" spans="1:10">
      <c r="A8953" s="519" t="s">
        <v>9194</v>
      </c>
      <c r="B8953" s="519" t="str">
        <f t="shared" si="139"/>
        <v>BARRA DUPLA PARA GINASTICA,EM TUBOS DE FERRO GALVANIZADO (EXTERNA E INTERNAMENTE) DE 1" E ESPESSURA PAREDE DE 1/8" HORIZONTAIS E MONTANTES DE 4",CHUMBADOS EM BLOCOS DE CONCRETO,COM PINTURA DE BASE GALVITE E 2 DEMAOS DE ACABAMENTO.FORNECIMENTO E COLOCACAO</v>
      </c>
      <c r="C8953" s="519" t="s">
        <v>37935</v>
      </c>
      <c r="D8953" s="519" t="s">
        <v>37936</v>
      </c>
      <c r="E8953" s="519" t="s">
        <v>37937</v>
      </c>
      <c r="F8953" s="519" t="s">
        <v>37938</v>
      </c>
      <c r="G8953" s="519" t="s">
        <v>34305</v>
      </c>
      <c r="I8953" s="519" t="s">
        <v>5</v>
      </c>
      <c r="J8953" s="650">
        <v>2122.52</v>
      </c>
    </row>
    <row r="8954" spans="1:10">
      <c r="A8954" s="519" t="s">
        <v>9195</v>
      </c>
      <c r="B8954" s="519" t="str">
        <f t="shared" si="139"/>
        <v>BARRA DUPLA PARA GINASTICA,EM TUBOS DE FERRO GALVANIZADO (EXTERNA E INTERNAMENTE) DE 1" E ESPESSURA PAREDE DE 1/8" HORIZONTAIS E MONTANTES DE 4",CHUMBADOS EM BLOCOS DE CONCRETO,COM PINTURA DE BASE GALVITE E 2 DEMAOS DE ACABAMENTO.FORNECIMENTO E COLOCACAO</v>
      </c>
      <c r="C8954" s="519" t="s">
        <v>37935</v>
      </c>
      <c r="D8954" s="519" t="s">
        <v>37936</v>
      </c>
      <c r="E8954" s="519" t="s">
        <v>37937</v>
      </c>
      <c r="F8954" s="519" t="s">
        <v>37938</v>
      </c>
      <c r="G8954" s="519" t="s">
        <v>34305</v>
      </c>
      <c r="I8954" s="519" t="s">
        <v>5</v>
      </c>
      <c r="J8954" s="650">
        <v>2098.25</v>
      </c>
    </row>
    <row r="8955" spans="1:10">
      <c r="A8955" s="519" t="s">
        <v>9196</v>
      </c>
      <c r="B8955" s="519" t="str">
        <f t="shared" si="139"/>
        <v>BARRAS PARALELAS P/GINASTICA, EM TUBOS DE FERRO GALVANIZADO(EXTERNA E INTERNAMENTE) DE 2" E ESPESSURA DE PAREDE DE 1/8"CHUMBADOS EM BLOCOS DE CONCRETO COM PINTURA DE BASE GALVITEE 2 DEMAOS DE ACABAMENTO.FORNECIMENTO E COLOCACAO</v>
      </c>
      <c r="C8955" s="519" t="s">
        <v>37939</v>
      </c>
      <c r="D8955" s="519" t="s">
        <v>37940</v>
      </c>
      <c r="E8955" s="519" t="s">
        <v>37941</v>
      </c>
      <c r="F8955" s="519" t="s">
        <v>37942</v>
      </c>
      <c r="I8955" s="519" t="s">
        <v>5</v>
      </c>
      <c r="J8955" s="650">
        <v>1440.24</v>
      </c>
    </row>
    <row r="8956" spans="1:10">
      <c r="A8956" s="519" t="s">
        <v>9197</v>
      </c>
      <c r="B8956" s="519" t="str">
        <f t="shared" si="139"/>
        <v>BARRAS PARALELAS P/GINASTICA, EM TUBOS DE FERRO GALVANIZADO(EXTERNA E INTERNAMENTE) DE 2" E ESPESSURA DE PAREDE DE 1/8"CHUMBADOS EM BLOCOS DE CONCRETO COM PINTURA DE BASE GALVITEE 2 DEMAOS DE ACABAMENTO.FORNECIMENTO E COLOCACAO</v>
      </c>
      <c r="C8956" s="519" t="s">
        <v>37939</v>
      </c>
      <c r="D8956" s="519" t="s">
        <v>37940</v>
      </c>
      <c r="E8956" s="519" t="s">
        <v>37941</v>
      </c>
      <c r="F8956" s="519" t="s">
        <v>37942</v>
      </c>
      <c r="I8956" s="519" t="s">
        <v>5</v>
      </c>
      <c r="J8956" s="650">
        <v>1418.26</v>
      </c>
    </row>
    <row r="8957" spans="1:10">
      <c r="A8957" s="519" t="s">
        <v>9198</v>
      </c>
      <c r="B8957" s="519" t="str">
        <f t="shared" si="139"/>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957" s="519" t="s">
        <v>37943</v>
      </c>
      <c r="D8957" s="519" t="s">
        <v>37944</v>
      </c>
      <c r="E8957" s="519" t="s">
        <v>37945</v>
      </c>
      <c r="F8957" s="519" t="s">
        <v>37946</v>
      </c>
      <c r="G8957" s="519" t="s">
        <v>37947</v>
      </c>
      <c r="H8957" s="519" t="s">
        <v>37948</v>
      </c>
      <c r="I8957" s="519" t="s">
        <v>5</v>
      </c>
      <c r="J8957" s="650">
        <v>10709.99</v>
      </c>
    </row>
    <row r="8958" spans="1:10">
      <c r="A8958" s="519" t="s">
        <v>9199</v>
      </c>
      <c r="B8958" s="519" t="str">
        <f t="shared" si="139"/>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8958" s="519" t="s">
        <v>37943</v>
      </c>
      <c r="D8958" s="519" t="s">
        <v>37944</v>
      </c>
      <c r="E8958" s="519" t="s">
        <v>37945</v>
      </c>
      <c r="F8958" s="519" t="s">
        <v>37946</v>
      </c>
      <c r="G8958" s="519" t="s">
        <v>37947</v>
      </c>
      <c r="H8958" s="519" t="s">
        <v>37948</v>
      </c>
      <c r="I8958" s="519" t="s">
        <v>5</v>
      </c>
      <c r="J8958" s="650">
        <v>10203.61</v>
      </c>
    </row>
    <row r="8959" spans="1:10">
      <c r="A8959" s="519" t="s">
        <v>9200</v>
      </c>
      <c r="B8959" s="519" t="str">
        <f t="shared" si="139"/>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959" s="519" t="s">
        <v>37949</v>
      </c>
      <c r="D8959" s="519" t="s">
        <v>37950</v>
      </c>
      <c r="E8959" s="519" t="s">
        <v>37951</v>
      </c>
      <c r="F8959" s="519" t="s">
        <v>37952</v>
      </c>
      <c r="G8959" s="519" t="s">
        <v>37953</v>
      </c>
      <c r="H8959" s="519" t="s">
        <v>34469</v>
      </c>
      <c r="I8959" s="519" t="s">
        <v>5</v>
      </c>
      <c r="J8959" s="650">
        <v>2994.24</v>
      </c>
    </row>
    <row r="8960" spans="1:10">
      <c r="A8960" s="519" t="s">
        <v>9201</v>
      </c>
      <c r="B8960" s="519" t="str">
        <f t="shared" si="139"/>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8960" s="519" t="s">
        <v>37949</v>
      </c>
      <c r="D8960" s="519" t="s">
        <v>37950</v>
      </c>
      <c r="E8960" s="519" t="s">
        <v>37951</v>
      </c>
      <c r="F8960" s="519" t="s">
        <v>37952</v>
      </c>
      <c r="G8960" s="519" t="s">
        <v>37953</v>
      </c>
      <c r="H8960" s="519" t="s">
        <v>34469</v>
      </c>
      <c r="I8960" s="519" t="s">
        <v>5</v>
      </c>
      <c r="J8960" s="650">
        <v>2831.98</v>
      </c>
    </row>
    <row r="8961" spans="1:10">
      <c r="A8961" s="519" t="s">
        <v>9202</v>
      </c>
      <c r="B8961" s="519" t="str">
        <f t="shared" si="139"/>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961" s="519" t="s">
        <v>37954</v>
      </c>
      <c r="D8961" s="519" t="s">
        <v>37955</v>
      </c>
      <c r="E8961" s="519" t="s">
        <v>37956</v>
      </c>
      <c r="F8961" s="519" t="s">
        <v>37957</v>
      </c>
      <c r="G8961" s="519" t="s">
        <v>37958</v>
      </c>
      <c r="H8961" s="519" t="s">
        <v>37621</v>
      </c>
      <c r="I8961" s="519" t="s">
        <v>5</v>
      </c>
      <c r="J8961" s="650">
        <v>3358.89</v>
      </c>
    </row>
    <row r="8962" spans="1:10">
      <c r="A8962" s="519" t="s">
        <v>46</v>
      </c>
      <c r="B8962" s="519" t="str">
        <f t="shared" si="139"/>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8962" s="519" t="s">
        <v>37954</v>
      </c>
      <c r="D8962" s="519" t="s">
        <v>37955</v>
      </c>
      <c r="E8962" s="519" t="s">
        <v>37956</v>
      </c>
      <c r="F8962" s="519" t="s">
        <v>37957</v>
      </c>
      <c r="G8962" s="519" t="s">
        <v>37958</v>
      </c>
      <c r="H8962" s="519" t="s">
        <v>37621</v>
      </c>
      <c r="I8962" s="519" t="s">
        <v>5</v>
      </c>
      <c r="J8962" s="650">
        <v>3195.95</v>
      </c>
    </row>
    <row r="8963" spans="1:10">
      <c r="A8963" s="519" t="s">
        <v>9203</v>
      </c>
      <c r="B8963" s="519" t="str">
        <f t="shared" si="139"/>
        <v>CADEIRA DE BALANCO COMPLETA, COM CORRENTES, BRACADEIRAS,  ROLAMENTOS, PARAFUSOS, BARRAS, ETC., INCLUSIVE DESMONTAGEM DADANIFICADA, PINTURA E TRANSPORTE. FORNECIMENTO E COLOCACAO</v>
      </c>
      <c r="C8963" s="519" t="s">
        <v>37959</v>
      </c>
      <c r="D8963" s="519" t="s">
        <v>37960</v>
      </c>
      <c r="E8963" s="519" t="s">
        <v>37961</v>
      </c>
      <c r="I8963" s="519" t="s">
        <v>5</v>
      </c>
      <c r="J8963" s="650">
        <v>451.66</v>
      </c>
    </row>
    <row r="8964" spans="1:10">
      <c r="A8964" s="519" t="s">
        <v>9204</v>
      </c>
      <c r="B8964" s="519" t="str">
        <f t="shared" si="139"/>
        <v>CADEIRA DE BALANCO COMPLETA, COM CORRENTES, BRACADEIRAS,  ROLAMENTOS, PARAFUSOS, BARRAS, ETC., INCLUSIVE DESMONTAGEM DADANIFICADA, PINTURA E TRANSPORTE. FORNECIMENTO E COLOCACAO</v>
      </c>
      <c r="C8964" s="519" t="s">
        <v>37959</v>
      </c>
      <c r="D8964" s="519" t="s">
        <v>37960</v>
      </c>
      <c r="E8964" s="519" t="s">
        <v>37961</v>
      </c>
      <c r="I8964" s="519" t="s">
        <v>5</v>
      </c>
      <c r="J8964" s="650">
        <v>421.9</v>
      </c>
    </row>
    <row r="8965" spans="1:10">
      <c r="A8965" s="519" t="s">
        <v>9205</v>
      </c>
      <c r="B8965" s="519" t="str">
        <f t="shared" si="139"/>
        <v>BOLA AO ARO EM TUBO DE FERRO GALVANIZADO(EXT.E INTERNAMENTE)DE 3",2" E 3/4"E ESPESSURA DE PAREDE DE 1/8",PINTURA COM UMADEMAO DE GALVITE E DUAS DEMAOS DE ESMALTE SINTETICO. FORNECIMENTO E COLOCACAO</v>
      </c>
      <c r="C8965" s="519" t="s">
        <v>37962</v>
      </c>
      <c r="D8965" s="519" t="s">
        <v>37963</v>
      </c>
      <c r="E8965" s="519" t="s">
        <v>37964</v>
      </c>
      <c r="F8965" s="519" t="s">
        <v>32940</v>
      </c>
      <c r="I8965" s="519" t="s">
        <v>5</v>
      </c>
      <c r="J8965" s="650">
        <v>1083.43</v>
      </c>
    </row>
    <row r="8966" spans="1:10">
      <c r="A8966" s="519" t="s">
        <v>9206</v>
      </c>
      <c r="B8966" s="519" t="str">
        <f t="shared" si="139"/>
        <v>BOLA AO ARO EM TUBO DE FERRO GALVANIZADO(EXT.E INTERNAMENTE)DE 3",2" E 3/4"E ESPESSURA DE PAREDE DE 1/8",PINTURA COM UMADEMAO DE GALVITE E DUAS DEMAOS DE ESMALTE SINTETICO. FORNECIMENTO E COLOCACAO</v>
      </c>
      <c r="C8966" s="519" t="s">
        <v>37962</v>
      </c>
      <c r="D8966" s="519" t="s">
        <v>37963</v>
      </c>
      <c r="E8966" s="519" t="s">
        <v>37964</v>
      </c>
      <c r="F8966" s="519" t="s">
        <v>32940</v>
      </c>
      <c r="I8966" s="519" t="s">
        <v>5</v>
      </c>
      <c r="J8966" s="650">
        <v>1033.4000000000001</v>
      </c>
    </row>
    <row r="8967" spans="1:10">
      <c r="A8967" s="519" t="s">
        <v>9207</v>
      </c>
      <c r="B8967" s="519" t="str">
        <f t="shared" si="139"/>
        <v>ESCADA EM ARVORE, EM MADEIRA APARELHADA. FORNECIMENTO E COLOCACAO</v>
      </c>
      <c r="C8967" s="519" t="s">
        <v>37965</v>
      </c>
      <c r="D8967" s="519" t="s">
        <v>34526</v>
      </c>
      <c r="I8967" s="519" t="s">
        <v>5</v>
      </c>
      <c r="J8967" s="650">
        <v>1288.75</v>
      </c>
    </row>
    <row r="8968" spans="1:10">
      <c r="A8968" s="519" t="s">
        <v>9208</v>
      </c>
      <c r="B8968" s="519" t="str">
        <f t="shared" ref="B8968:B9031" si="140">C8968&amp;D8968&amp;E8968&amp;F8968&amp;G8968&amp;H8968</f>
        <v>ESCADA EM ARVORE, EM MADEIRA APARELHADA. FORNECIMENTO E COLOCACAO</v>
      </c>
      <c r="C8968" s="519" t="s">
        <v>37965</v>
      </c>
      <c r="D8968" s="519" t="s">
        <v>34526</v>
      </c>
      <c r="I8968" s="519" t="s">
        <v>5</v>
      </c>
      <c r="J8968" s="650">
        <v>1269.58</v>
      </c>
    </row>
    <row r="8969" spans="1:10">
      <c r="A8969" s="519" t="s">
        <v>9209</v>
      </c>
      <c r="B8969" s="519" t="str">
        <f t="shared" si="140"/>
        <v>ESCORREGA DE 0/4ANOS C/ALTURA DE 1,17M EM MADEIRA APARELHADAE TUBOS DE FERRO GALVANIZADO(EXT.E INTERNAMENTE) DE 3/4"E 2"E ESPESSURA DE PAREDE DE 1/8", COM PINTURA DE BASE GALVITE E 2 DEMAOS DE ACABAMENTO.FORNECIMENTO E COLOCACAO</v>
      </c>
      <c r="C8969" s="519" t="s">
        <v>37966</v>
      </c>
      <c r="D8969" s="519" t="s">
        <v>37967</v>
      </c>
      <c r="E8969" s="519" t="s">
        <v>37968</v>
      </c>
      <c r="F8969" s="519" t="s">
        <v>37969</v>
      </c>
      <c r="I8969" s="519" t="s">
        <v>5</v>
      </c>
      <c r="J8969" s="650">
        <v>3044.95</v>
      </c>
    </row>
    <row r="8970" spans="1:10">
      <c r="A8970" s="519" t="s">
        <v>9210</v>
      </c>
      <c r="B8970" s="519" t="str">
        <f t="shared" si="140"/>
        <v>ESCORREGA DE 0/4ANOS C/ALTURA DE 1,17M EM MADEIRA APARELHADAE TUBOS DE FERRO GALVANIZADO(EXT.E INTERNAMENTE) DE 3/4"E 2"E ESPESSURA DE PAREDE DE 1/8", COM PINTURA DE BASE GALVITE E 2 DEMAOS DE ACABAMENTO.FORNECIMENTO E COLOCACAO</v>
      </c>
      <c r="C8970" s="519" t="s">
        <v>37966</v>
      </c>
      <c r="D8970" s="519" t="s">
        <v>37967</v>
      </c>
      <c r="E8970" s="519" t="s">
        <v>37968</v>
      </c>
      <c r="F8970" s="519" t="s">
        <v>37969</v>
      </c>
      <c r="I8970" s="519" t="s">
        <v>5</v>
      </c>
      <c r="J8970" s="650">
        <v>2884.7</v>
      </c>
    </row>
    <row r="8971" spans="1:10">
      <c r="A8971" s="519" t="s">
        <v>9211</v>
      </c>
      <c r="B8971" s="519" t="str">
        <f t="shared" si="140"/>
        <v>ESCORREGA DE 5/10ANOS C/ALTURA DE 1,57M MADEIRA APARELHADA E TUBOS DE FERRO GALVANIZADO(EXT.E INTERNAMENTE)DE 3/4" E 2"E ESPESSURA DE PAREDE DE 1/8",COM PINTURA DE BASE GALVITE E2 DEMAOS DE ACABAMENTO.FORNECIMENTO E COLOCACAO</v>
      </c>
      <c r="C8971" s="519" t="s">
        <v>37970</v>
      </c>
      <c r="D8971" s="519" t="s">
        <v>37971</v>
      </c>
      <c r="E8971" s="519" t="s">
        <v>37972</v>
      </c>
      <c r="F8971" s="519" t="s">
        <v>37973</v>
      </c>
      <c r="I8971" s="519" t="s">
        <v>5</v>
      </c>
      <c r="J8971" s="650">
        <v>4113.8500000000004</v>
      </c>
    </row>
    <row r="8972" spans="1:10">
      <c r="A8972" s="519" t="s">
        <v>47</v>
      </c>
      <c r="B8972" s="519" t="str">
        <f t="shared" si="140"/>
        <v>ESCORREGA DE 5/10ANOS C/ALTURA DE 1,57M MADEIRA APARELHADA E TUBOS DE FERRO GALVANIZADO(EXT.E INTERNAMENTE)DE 3/4" E 2"E ESPESSURA DE PAREDE DE 1/8",COM PINTURA DE BASE GALVITE E2 DEMAOS DE ACABAMENTO.FORNECIMENTO E COLOCACAO</v>
      </c>
      <c r="C8972" s="519" t="s">
        <v>37970</v>
      </c>
      <c r="D8972" s="519" t="s">
        <v>37971</v>
      </c>
      <c r="E8972" s="519" t="s">
        <v>37972</v>
      </c>
      <c r="F8972" s="519" t="s">
        <v>37973</v>
      </c>
      <c r="I8972" s="519" t="s">
        <v>5</v>
      </c>
      <c r="J8972" s="650">
        <v>3951.62</v>
      </c>
    </row>
    <row r="8973" spans="1:10">
      <c r="A8973" s="519" t="s">
        <v>9212</v>
      </c>
      <c r="B8973" s="519" t="str">
        <f t="shared" si="140"/>
        <v>ESCADA DE ESCORREGA COMPLETA, INCLUSIVE PATAMAR,COM PINTURATRANSPORTE E DESMONTAGEM DA DANIFICADA.FORNECIMENTO E COLOCACAO</v>
      </c>
      <c r="C8973" s="519" t="s">
        <v>37974</v>
      </c>
      <c r="D8973" s="519" t="s">
        <v>37975</v>
      </c>
      <c r="E8973" s="519" t="s">
        <v>34257</v>
      </c>
      <c r="I8973" s="519" t="s">
        <v>5</v>
      </c>
      <c r="J8973" s="650">
        <v>1122.1600000000001</v>
      </c>
    </row>
    <row r="8974" spans="1:10">
      <c r="A8974" s="519" t="s">
        <v>9213</v>
      </c>
      <c r="B8974" s="519" t="str">
        <f t="shared" si="140"/>
        <v>ESCADA DE ESCORREGA COMPLETA, INCLUSIVE PATAMAR,COM PINTURATRANSPORTE E DESMONTAGEM DA DANIFICADA.FORNECIMENTO E COLOCACAO</v>
      </c>
      <c r="C8974" s="519" t="s">
        <v>37974</v>
      </c>
      <c r="D8974" s="519" t="s">
        <v>37975</v>
      </c>
      <c r="E8974" s="519" t="s">
        <v>34257</v>
      </c>
      <c r="I8974" s="519" t="s">
        <v>5</v>
      </c>
      <c r="J8974" s="650">
        <v>1085.68</v>
      </c>
    </row>
    <row r="8975" spans="1:10">
      <c r="A8975" s="519" t="s">
        <v>9214</v>
      </c>
      <c r="B8975" s="519" t="str">
        <f t="shared" si="140"/>
        <v>GANGORRA DE 0/4 ANOS COM PRANCHAS DE MADEIRA APARELHADA,ESTAS FIXAS EM TUBO DE FERRO GALVANIZADO (EXTERNA E INTERNAMENTE) DE 2" E ESPESSURA DE PAREDE DE 1/8",COM PINTURA DE BASE GALVITE E 2 DEMAOS DE ACABAMENTO.FORNECIMENTO E COLOCACAO</v>
      </c>
      <c r="C8975" s="519" t="s">
        <v>37976</v>
      </c>
      <c r="D8975" s="519" t="s">
        <v>37977</v>
      </c>
      <c r="E8975" s="519" t="s">
        <v>37978</v>
      </c>
      <c r="F8975" s="519" t="s">
        <v>37979</v>
      </c>
      <c r="I8975" s="519" t="s">
        <v>5</v>
      </c>
      <c r="J8975" s="650">
        <v>2189.38</v>
      </c>
    </row>
    <row r="8976" spans="1:10">
      <c r="A8976" s="519" t="s">
        <v>9215</v>
      </c>
      <c r="B8976" s="519" t="str">
        <f t="shared" si="140"/>
        <v>GANGORRA DE 0/4 ANOS COM PRANCHAS DE MADEIRA APARELHADA,ESTAS FIXAS EM TUBO DE FERRO GALVANIZADO (EXTERNA E INTERNAMENTE) DE 2" E ESPESSURA DE PAREDE DE 1/8",COM PINTURA DE BASE GALVITE E 2 DEMAOS DE ACABAMENTO.FORNECIMENTO E COLOCACAO</v>
      </c>
      <c r="C8976" s="519" t="s">
        <v>37976</v>
      </c>
      <c r="D8976" s="519" t="s">
        <v>37977</v>
      </c>
      <c r="E8976" s="519" t="s">
        <v>37978</v>
      </c>
      <c r="F8976" s="519" t="s">
        <v>37979</v>
      </c>
      <c r="I8976" s="519" t="s">
        <v>5</v>
      </c>
      <c r="J8976" s="650">
        <v>2026.25</v>
      </c>
    </row>
    <row r="8977" spans="1:10">
      <c r="A8977" s="519" t="s">
        <v>9216</v>
      </c>
      <c r="B8977" s="519" t="str">
        <f t="shared" si="140"/>
        <v>GANGORRA DE 5/10ANOS C/2 PRANCHAS,MADEIRA APARELHADA, ESTASFIXADAS EM TUBO DE FERRO GALVANIZADO(EXT.E INTERNAMENTE) DE2"E 2 1/2" E ESPESSURA DE PAREDE DE 1/8",COM PINTURA DE BASE GALVITE E 2 DEMAOS DE ACABAMENTO.FORNECIMENTO E COLOCACAO</v>
      </c>
      <c r="C8977" s="519" t="s">
        <v>37980</v>
      </c>
      <c r="D8977" s="519" t="s">
        <v>37981</v>
      </c>
      <c r="E8977" s="519" t="s">
        <v>37982</v>
      </c>
      <c r="F8977" s="519" t="s">
        <v>37983</v>
      </c>
      <c r="I8977" s="519" t="s">
        <v>5</v>
      </c>
      <c r="J8977" s="650">
        <v>2877.55</v>
      </c>
    </row>
    <row r="8978" spans="1:10">
      <c r="A8978" s="519" t="s">
        <v>48</v>
      </c>
      <c r="B8978" s="519" t="str">
        <f t="shared" si="140"/>
        <v>GANGORRA DE 5/10ANOS C/2 PRANCHAS,MADEIRA APARELHADA, ESTASFIXADAS EM TUBO DE FERRO GALVANIZADO(EXT.E INTERNAMENTE) DE2"E 2 1/2" E ESPESSURA DE PAREDE DE 1/8",COM PINTURA DE BASE GALVITE E 2 DEMAOS DE ACABAMENTO.FORNECIMENTO E COLOCACAO</v>
      </c>
      <c r="C8978" s="519" t="s">
        <v>37980</v>
      </c>
      <c r="D8978" s="519" t="s">
        <v>37981</v>
      </c>
      <c r="E8978" s="519" t="s">
        <v>37982</v>
      </c>
      <c r="F8978" s="519" t="s">
        <v>37983</v>
      </c>
      <c r="I8978" s="519" t="s">
        <v>5</v>
      </c>
      <c r="J8978" s="650">
        <v>2708.08</v>
      </c>
    </row>
    <row r="8979" spans="1:10">
      <c r="A8979" s="519" t="s">
        <v>9217</v>
      </c>
      <c r="B8979" s="519" t="str">
        <f t="shared" si="140"/>
        <v>GAIOLA GINICA (TREPA-TREPA) EM TUBOS DE FERRO GALVANIZADO (EXTERNA E INTERNAMENTE) DE 1" HORIZONTAIS E VERTICAIS DE 1.1/2" E ESPESSURA DE PAREDE DE 1/8",CHUMBADOS EM BLOCOS DE CONCRETO E COM PINTURA DE BASE GALVITE E 2 DEMAOS DE ACABAMENTO.FORNECIMENTO E COLOCACAO</v>
      </c>
      <c r="C8979" s="519" t="s">
        <v>37984</v>
      </c>
      <c r="D8979" s="519" t="s">
        <v>37985</v>
      </c>
      <c r="E8979" s="519" t="s">
        <v>37986</v>
      </c>
      <c r="F8979" s="519" t="s">
        <v>37987</v>
      </c>
      <c r="G8979" s="519" t="s">
        <v>34490</v>
      </c>
      <c r="I8979" s="519" t="s">
        <v>5</v>
      </c>
      <c r="J8979" s="650">
        <v>7337.41</v>
      </c>
    </row>
    <row r="8980" spans="1:10">
      <c r="A8980" s="519" t="s">
        <v>49</v>
      </c>
      <c r="B8980" s="519" t="str">
        <f t="shared" si="140"/>
        <v>GAIOLA GINICA (TREPA-TREPA) EM TUBOS DE FERRO GALVANIZADO (EXTERNA E INTERNAMENTE) DE 1" HORIZONTAIS E VERTICAIS DE 1.1/2" E ESPESSURA DE PAREDE DE 1/8",CHUMBADOS EM BLOCOS DE CONCRETO E COM PINTURA DE BASE GALVITE E 2 DEMAOS DE ACABAMENTO.FORNECIMENTO E COLOCACAO</v>
      </c>
      <c r="C8980" s="519" t="s">
        <v>37984</v>
      </c>
      <c r="D8980" s="519" t="s">
        <v>37985</v>
      </c>
      <c r="E8980" s="519" t="s">
        <v>37986</v>
      </c>
      <c r="F8980" s="519" t="s">
        <v>37987</v>
      </c>
      <c r="G8980" s="519" t="s">
        <v>34490</v>
      </c>
      <c r="I8980" s="519" t="s">
        <v>5</v>
      </c>
      <c r="J8980" s="650">
        <v>7049.86</v>
      </c>
    </row>
    <row r="8981" spans="1:10">
      <c r="A8981" s="519" t="s">
        <v>9218</v>
      </c>
      <c r="B8981" s="519" t="str">
        <f t="shared" si="14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981" s="519" t="s">
        <v>37595</v>
      </c>
      <c r="D8981" s="519" t="s">
        <v>37988</v>
      </c>
      <c r="E8981" s="519" t="s">
        <v>37989</v>
      </c>
      <c r="F8981" s="519" t="s">
        <v>37990</v>
      </c>
      <c r="G8981" s="519" t="s">
        <v>37991</v>
      </c>
      <c r="H8981" s="519" t="s">
        <v>37992</v>
      </c>
      <c r="I8981" s="519" t="s">
        <v>5</v>
      </c>
      <c r="J8981" s="650">
        <v>602.14</v>
      </c>
    </row>
    <row r="8982" spans="1:10">
      <c r="A8982" s="519" t="s">
        <v>9219</v>
      </c>
      <c r="B8982" s="519" t="str">
        <f t="shared" si="140"/>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8982" s="519" t="s">
        <v>37595</v>
      </c>
      <c r="D8982" s="519" t="s">
        <v>37988</v>
      </c>
      <c r="E8982" s="519" t="s">
        <v>37989</v>
      </c>
      <c r="F8982" s="519" t="s">
        <v>37990</v>
      </c>
      <c r="G8982" s="519" t="s">
        <v>37991</v>
      </c>
      <c r="H8982" s="519" t="s">
        <v>37992</v>
      </c>
      <c r="I8982" s="519" t="s">
        <v>5</v>
      </c>
      <c r="J8982" s="650">
        <v>577</v>
      </c>
    </row>
    <row r="8983" spans="1:10">
      <c r="A8983" s="519" t="s">
        <v>9220</v>
      </c>
      <c r="B8983" s="519" t="str">
        <f t="shared" si="14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983" s="519" t="s">
        <v>37595</v>
      </c>
      <c r="D8983" s="519" t="s">
        <v>37993</v>
      </c>
      <c r="E8983" s="519" t="s">
        <v>37994</v>
      </c>
      <c r="F8983" s="519" t="s">
        <v>37995</v>
      </c>
      <c r="G8983" s="519" t="s">
        <v>37996</v>
      </c>
      <c r="H8983" s="519" t="s">
        <v>37997</v>
      </c>
      <c r="I8983" s="519" t="s">
        <v>5</v>
      </c>
      <c r="J8983" s="650">
        <v>671.11</v>
      </c>
    </row>
    <row r="8984" spans="1:10">
      <c r="A8984" s="519" t="s">
        <v>9221</v>
      </c>
      <c r="B8984" s="519" t="str">
        <f t="shared" si="140"/>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8984" s="519" t="s">
        <v>37595</v>
      </c>
      <c r="D8984" s="519" t="s">
        <v>37993</v>
      </c>
      <c r="E8984" s="519" t="s">
        <v>37994</v>
      </c>
      <c r="F8984" s="519" t="s">
        <v>37995</v>
      </c>
      <c r="G8984" s="519" t="s">
        <v>37996</v>
      </c>
      <c r="H8984" s="519" t="s">
        <v>37997</v>
      </c>
      <c r="I8984" s="519" t="s">
        <v>5</v>
      </c>
      <c r="J8984" s="650">
        <v>628.67999999999995</v>
      </c>
    </row>
    <row r="8985" spans="1:10">
      <c r="A8985" s="519" t="s">
        <v>9222</v>
      </c>
      <c r="B8985" s="519" t="str">
        <f t="shared" si="140"/>
        <v>PRANCHA DE GANGORRA COMPLETA,INCLUSIVE PATAMAR,COM PINTURA,TRANSPORTE E DESMONTAGEM DA DANIFICADA.FORNECIMENTO E COLOCACAO</v>
      </c>
      <c r="C8985" s="519" t="s">
        <v>37998</v>
      </c>
      <c r="D8985" s="519" t="s">
        <v>37975</v>
      </c>
      <c r="E8985" s="519" t="s">
        <v>34257</v>
      </c>
      <c r="I8985" s="519" t="s">
        <v>5</v>
      </c>
      <c r="J8985" s="650">
        <v>738.27</v>
      </c>
    </row>
    <row r="8986" spans="1:10">
      <c r="A8986" s="519" t="s">
        <v>9223</v>
      </c>
      <c r="B8986" s="519" t="str">
        <f t="shared" si="140"/>
        <v>PRANCHA DE GANGORRA COMPLETA,INCLUSIVE PATAMAR,COM PINTURA,TRANSPORTE E DESMONTAGEM DA DANIFICADA.FORNECIMENTO E COLOCACAO</v>
      </c>
      <c r="C8986" s="519" t="s">
        <v>37998</v>
      </c>
      <c r="D8986" s="519" t="s">
        <v>37975</v>
      </c>
      <c r="E8986" s="519" t="s">
        <v>34257</v>
      </c>
      <c r="I8986" s="519" t="s">
        <v>5</v>
      </c>
      <c r="J8986" s="650">
        <v>703.63</v>
      </c>
    </row>
    <row r="8987" spans="1:10">
      <c r="A8987" s="519" t="s">
        <v>9224</v>
      </c>
      <c r="B8987" s="519" t="str">
        <f t="shared" si="140"/>
        <v>PRANCHA REMA-REMA,MADEIRA APARELHADA,COMPLETA COM FERRAGENS,BRACADEIRAS,ROLAMENTOS,ETC., PINTURA E TRANSPORTE COM DESMONTAGEM DA DANIFICADA.FORNECIMENTO E COLOCACAO</v>
      </c>
      <c r="C8987" s="519" t="s">
        <v>37999</v>
      </c>
      <c r="D8987" s="519" t="s">
        <v>38000</v>
      </c>
      <c r="E8987" s="519" t="s">
        <v>38001</v>
      </c>
      <c r="I8987" s="519" t="s">
        <v>5</v>
      </c>
      <c r="J8987" s="650">
        <v>930.35</v>
      </c>
    </row>
    <row r="8988" spans="1:10">
      <c r="A8988" s="519" t="s">
        <v>9225</v>
      </c>
      <c r="B8988" s="519" t="str">
        <f t="shared" si="140"/>
        <v>PRANCHA REMA-REMA,MADEIRA APARELHADA,COMPLETA COM FERRAGENS,BRACADEIRAS,ROLAMENTOS,ETC., PINTURA E TRANSPORTE COM DESMONTAGEM DA DANIFICADA.FORNECIMENTO E COLOCACAO</v>
      </c>
      <c r="C8988" s="519" t="s">
        <v>37999</v>
      </c>
      <c r="D8988" s="519" t="s">
        <v>38000</v>
      </c>
      <c r="E8988" s="519" t="s">
        <v>38001</v>
      </c>
      <c r="I8988" s="519" t="s">
        <v>5</v>
      </c>
      <c r="J8988" s="650">
        <v>889.02</v>
      </c>
    </row>
    <row r="8989" spans="1:10">
      <c r="A8989" s="519" t="s">
        <v>9226</v>
      </c>
      <c r="B8989" s="519" t="str">
        <f t="shared" si="140"/>
        <v>PRANCHA PARA ABDOMINAL,MADEIRA APARELHADA,ESTRUTURA TUBULARDE FERRO GALVANIZADO COM DIAMETRO DE 2" E ESPESSURA DE PAREDE DE 1/8",FIXADA EM BLOCOS DE CONCRETO,COM PINTURA DE BASE DE GALVITE E 2 DEMAOS DE ACABAMENTO.FORNECIMENTO E COLOCACAO</v>
      </c>
      <c r="C8989" s="519" t="s">
        <v>38002</v>
      </c>
      <c r="D8989" s="519" t="s">
        <v>38003</v>
      </c>
      <c r="E8989" s="519" t="s">
        <v>38004</v>
      </c>
      <c r="F8989" s="519" t="s">
        <v>38005</v>
      </c>
      <c r="I8989" s="519" t="s">
        <v>5</v>
      </c>
      <c r="J8989" s="650">
        <v>1116.02</v>
      </c>
    </row>
    <row r="8990" spans="1:10">
      <c r="A8990" s="519" t="s">
        <v>9227</v>
      </c>
      <c r="B8990" s="519" t="str">
        <f t="shared" si="140"/>
        <v>PRANCHA PARA ABDOMINAL,MADEIRA APARELHADA,ESTRUTURA TUBULARDE FERRO GALVANIZADO COM DIAMETRO DE 2" E ESPESSURA DE PAREDE DE 1/8",FIXADA EM BLOCOS DE CONCRETO,COM PINTURA DE BASE DE GALVITE E 2 DEMAOS DE ACABAMENTO.FORNECIMENTO E COLOCACAO</v>
      </c>
      <c r="C8990" s="519" t="s">
        <v>38002</v>
      </c>
      <c r="D8990" s="519" t="s">
        <v>38003</v>
      </c>
      <c r="E8990" s="519" t="s">
        <v>38004</v>
      </c>
      <c r="F8990" s="519" t="s">
        <v>38005</v>
      </c>
      <c r="I8990" s="519" t="s">
        <v>5</v>
      </c>
      <c r="J8990" s="650">
        <v>1055.02</v>
      </c>
    </row>
    <row r="8991" spans="1:10">
      <c r="A8991" s="519" t="s">
        <v>9228</v>
      </c>
      <c r="B8991" s="519" t="str">
        <f t="shared" si="140"/>
        <v>CONTENTOR EM POLIETILENO DE ALTA DENSIDADE,COM QUATRO RODASMACICAS DE BORRACHA,CAPACIDADE PARA 500L.FORNECIMENTO</v>
      </c>
      <c r="C8991" s="519" t="s">
        <v>51572</v>
      </c>
      <c r="D8991" s="519" t="s">
        <v>51573</v>
      </c>
      <c r="I8991" s="519" t="s">
        <v>5</v>
      </c>
      <c r="J8991" s="650">
        <v>1234.97</v>
      </c>
    </row>
    <row r="8992" spans="1:10">
      <c r="A8992" s="519" t="s">
        <v>9229</v>
      </c>
      <c r="B8992" s="519" t="str">
        <f t="shared" si="140"/>
        <v>CONTENTOR EM POLIETILENO DE ALTA DENSIDADE,COM QUATRO RODASMACICAS DE BORRACHA,CAPACIDADE PARA 500L.FORNECIMENTO</v>
      </c>
      <c r="C8992" s="519" t="s">
        <v>51572</v>
      </c>
      <c r="D8992" s="519" t="s">
        <v>51573</v>
      </c>
      <c r="I8992" s="519" t="s">
        <v>5</v>
      </c>
      <c r="J8992" s="650">
        <v>1234.97</v>
      </c>
    </row>
    <row r="8993" spans="1:10">
      <c r="A8993" s="519" t="s">
        <v>9230</v>
      </c>
      <c r="B8993" s="519" t="str">
        <f t="shared" si="140"/>
        <v>CONTENTOR EM POLIETILENO DE ALTA DENSIDADE,COM DUAS RODAS MACICAS DE BORRACHA,CAPACIDADE PARA 240L.FORNECIMENTO</v>
      </c>
      <c r="C8993" s="519" t="s">
        <v>51574</v>
      </c>
      <c r="D8993" s="519" t="s">
        <v>51575</v>
      </c>
      <c r="I8993" s="519" t="s">
        <v>5</v>
      </c>
      <c r="J8993" s="650">
        <v>423.89</v>
      </c>
    </row>
    <row r="8994" spans="1:10">
      <c r="A8994" s="519" t="s">
        <v>9231</v>
      </c>
      <c r="B8994" s="519" t="str">
        <f t="shared" si="140"/>
        <v>CONTENTOR EM POLIETILENO DE ALTA DENSIDADE,COM DUAS RODAS MACICAS DE BORRACHA,CAPACIDADE PARA 240L.FORNECIMENTO</v>
      </c>
      <c r="C8994" s="519" t="s">
        <v>51574</v>
      </c>
      <c r="D8994" s="519" t="s">
        <v>51575</v>
      </c>
      <c r="I8994" s="519" t="s">
        <v>5</v>
      </c>
      <c r="J8994" s="650">
        <v>423.89</v>
      </c>
    </row>
    <row r="8995" spans="1:10">
      <c r="A8995" s="519" t="s">
        <v>51576</v>
      </c>
      <c r="B8995" s="519" t="str">
        <f t="shared" si="140"/>
        <v>CONTENTOR EM POLIETILENO DE ALTA DENSIDADE,COM DUAS RODAS MACICAS DE BORRACHA,CAPACIDADE PARA 120L.FORNECIMENTO</v>
      </c>
      <c r="C8995" s="519" t="s">
        <v>51574</v>
      </c>
      <c r="D8995" s="519" t="s">
        <v>51577</v>
      </c>
      <c r="I8995" s="519" t="s">
        <v>5</v>
      </c>
      <c r="J8995" s="650">
        <v>276.45</v>
      </c>
    </row>
    <row r="8996" spans="1:10">
      <c r="A8996" s="519" t="s">
        <v>51578</v>
      </c>
      <c r="B8996" s="519" t="str">
        <f t="shared" si="140"/>
        <v>CONTENTOR EM POLIETILENO DE ALTA DENSIDADE,COM DUAS RODAS MACICAS DE BORRACHA,CAPACIDADE PARA 120L.FORNECIMENTO</v>
      </c>
      <c r="C8996" s="519" t="s">
        <v>51574</v>
      </c>
      <c r="D8996" s="519" t="s">
        <v>51577</v>
      </c>
      <c r="I8996" s="519" t="s">
        <v>5</v>
      </c>
      <c r="J8996" s="650">
        <v>276.45</v>
      </c>
    </row>
    <row r="8997" spans="1:10">
      <c r="A8997" s="519" t="s">
        <v>9232</v>
      </c>
      <c r="B8997" s="519" t="str">
        <f t="shared" si="140"/>
        <v>FIO DE NYLON.FORNECIMENTO</v>
      </c>
      <c r="C8997" s="519" t="s">
        <v>38006</v>
      </c>
      <c r="I8997" s="519" t="s">
        <v>51</v>
      </c>
      <c r="J8997" s="650">
        <v>88.02</v>
      </c>
    </row>
    <row r="8998" spans="1:10">
      <c r="A8998" s="519" t="s">
        <v>9233</v>
      </c>
      <c r="B8998" s="519" t="str">
        <f t="shared" si="140"/>
        <v>FIO DE NYLON.FORNECIMENTO</v>
      </c>
      <c r="C8998" s="519" t="s">
        <v>38006</v>
      </c>
      <c r="I8998" s="519" t="s">
        <v>51</v>
      </c>
      <c r="J8998" s="650">
        <v>88.02</v>
      </c>
    </row>
    <row r="8999" spans="1:10">
      <c r="A8999" s="519" t="s">
        <v>9234</v>
      </c>
      <c r="B8999" s="519" t="str">
        <f t="shared" si="140"/>
        <v>PAPELEIRA PLASTICA P/VIAS E PRACAS PUBLICAS EM POLIETILENO(DIN),CAPACIDADE PARA 50L,MEDINDO(75,50X34,50X43,50)CM.FORNECIMENTO E COLOCACAO</v>
      </c>
      <c r="C8999" s="519" t="s">
        <v>38007</v>
      </c>
      <c r="D8999" s="519" t="s">
        <v>38008</v>
      </c>
      <c r="E8999" s="519" t="s">
        <v>32940</v>
      </c>
      <c r="I8999" s="519" t="s">
        <v>5</v>
      </c>
      <c r="J8999" s="650">
        <v>187.26</v>
      </c>
    </row>
    <row r="9000" spans="1:10">
      <c r="A9000" s="519" t="s">
        <v>9235</v>
      </c>
      <c r="B9000" s="519" t="str">
        <f t="shared" si="140"/>
        <v>PAPELEIRA PLASTICA P/VIAS E PRACAS PUBLICAS EM POLIETILENO(DIN),CAPACIDADE PARA 50L,MEDINDO(75,50X34,50X43,50)CM.FORNECIMENTO E COLOCACAO</v>
      </c>
      <c r="C9000" s="519" t="s">
        <v>38007</v>
      </c>
      <c r="D9000" s="519" t="s">
        <v>38008</v>
      </c>
      <c r="E9000" s="519" t="s">
        <v>32940</v>
      </c>
      <c r="I9000" s="519" t="s">
        <v>5</v>
      </c>
      <c r="J9000" s="650">
        <v>186.88</v>
      </c>
    </row>
    <row r="9001" spans="1:10">
      <c r="A9001" s="519" t="s">
        <v>9236</v>
      </c>
      <c r="B9001" s="519" t="str">
        <f t="shared" si="140"/>
        <v>VASO PLASTICO REDONDO,NA COR TERRACOTA,CERAMICA OU CINZA,COM DIAMETRO ENTRE 30CM E 40CM E ALTURA ENTRE 30CM E 35CM,INCLUSIVE PRATO.FORNECIMENTO</v>
      </c>
      <c r="C9001" s="519" t="s">
        <v>38009</v>
      </c>
      <c r="D9001" s="519" t="s">
        <v>38010</v>
      </c>
      <c r="E9001" s="519" t="s">
        <v>38011</v>
      </c>
      <c r="I9001" s="519" t="s">
        <v>5</v>
      </c>
      <c r="J9001" s="650">
        <v>44.7</v>
      </c>
    </row>
    <row r="9002" spans="1:10">
      <c r="A9002" s="519" t="s">
        <v>9237</v>
      </c>
      <c r="B9002" s="519" t="str">
        <f t="shared" si="140"/>
        <v>VASO PLASTICO REDONDO,NA COR TERRACOTA,CERAMICA OU CINZA,COM DIAMETRO ENTRE 30CM E 40CM E ALTURA ENTRE 30CM E 35CM,INCLUSIVE PRATO.FORNECIMENTO</v>
      </c>
      <c r="C9002" s="519" t="s">
        <v>38009</v>
      </c>
      <c r="D9002" s="519" t="s">
        <v>38010</v>
      </c>
      <c r="E9002" s="519" t="s">
        <v>38011</v>
      </c>
      <c r="I9002" s="519" t="s">
        <v>5</v>
      </c>
      <c r="J9002" s="650">
        <v>44.7</v>
      </c>
    </row>
    <row r="9003" spans="1:10">
      <c r="A9003" s="519" t="s">
        <v>9238</v>
      </c>
      <c r="B9003" s="519" t="str">
        <f t="shared" si="140"/>
        <v>VASO PLASTICO QUADRADO,NA COR TERRACOTA,CERAMICA OU CINZA,COM LADOS ENTRE 34CM E 40CM E ALTURA ENTRE 28CM E 34CM,INCLUSIVE PRATO.FORNECIMENTO</v>
      </c>
      <c r="C9003" s="519" t="s">
        <v>38012</v>
      </c>
      <c r="D9003" s="519" t="s">
        <v>38013</v>
      </c>
      <c r="E9003" s="519" t="s">
        <v>38014</v>
      </c>
      <c r="I9003" s="519" t="s">
        <v>5</v>
      </c>
      <c r="J9003" s="650">
        <v>94.75</v>
      </c>
    </row>
    <row r="9004" spans="1:10">
      <c r="A9004" s="519" t="s">
        <v>9239</v>
      </c>
      <c r="B9004" s="519" t="str">
        <f t="shared" si="140"/>
        <v>VASO PLASTICO QUADRADO,NA COR TERRACOTA,CERAMICA OU CINZA,COM LADOS ENTRE 34CM E 40CM E ALTURA ENTRE 28CM E 34CM,INCLUSIVE PRATO.FORNECIMENTO</v>
      </c>
      <c r="C9004" s="519" t="s">
        <v>38012</v>
      </c>
      <c r="D9004" s="519" t="s">
        <v>38013</v>
      </c>
      <c r="E9004" s="519" t="s">
        <v>38014</v>
      </c>
      <c r="I9004" s="519" t="s">
        <v>5</v>
      </c>
      <c r="J9004" s="650">
        <v>94.75</v>
      </c>
    </row>
    <row r="9005" spans="1:10">
      <c r="A9005" s="519" t="s">
        <v>9240</v>
      </c>
      <c r="B9005" s="519" t="str">
        <f t="shared" si="140"/>
        <v>VASO PLASTICO REDONDO,NA COR TERRACOTA,CERAMICA OU CINZA,COMDIAMETRO ENTRE 41CM E 50CM E ALTURA ENTRE 36CM E 40CM, INCLUSIVE PRATO.FORNECIMENTO</v>
      </c>
      <c r="C9005" s="519" t="s">
        <v>38009</v>
      </c>
      <c r="D9005" s="519" t="s">
        <v>38015</v>
      </c>
      <c r="E9005" s="519" t="s">
        <v>38011</v>
      </c>
      <c r="I9005" s="519" t="s">
        <v>5</v>
      </c>
      <c r="J9005" s="650">
        <v>97.75</v>
      </c>
    </row>
    <row r="9006" spans="1:10">
      <c r="A9006" s="519" t="s">
        <v>9241</v>
      </c>
      <c r="B9006" s="519" t="str">
        <f t="shared" si="140"/>
        <v>VASO PLASTICO REDONDO,NA COR TERRACOTA,CERAMICA OU CINZA,COMDIAMETRO ENTRE 41CM E 50CM E ALTURA ENTRE 36CM E 40CM, INCLUSIVE PRATO.FORNECIMENTO</v>
      </c>
      <c r="C9006" s="519" t="s">
        <v>38009</v>
      </c>
      <c r="D9006" s="519" t="s">
        <v>38015</v>
      </c>
      <c r="E9006" s="519" t="s">
        <v>38011</v>
      </c>
      <c r="I9006" s="519" t="s">
        <v>5</v>
      </c>
      <c r="J9006" s="650">
        <v>97.75</v>
      </c>
    </row>
    <row r="9007" spans="1:10">
      <c r="A9007" s="519" t="s">
        <v>9242</v>
      </c>
      <c r="B9007" s="519" t="str">
        <f t="shared" si="140"/>
        <v>CESTO DE TELA PARA RETIRADA DE LIXO,CONFECCIONADO EM ACO E SOMBRIT,MODELO COMLURB.FORNECIMENTO</v>
      </c>
      <c r="C9007" s="519" t="s">
        <v>38016</v>
      </c>
      <c r="D9007" s="519" t="s">
        <v>38017</v>
      </c>
      <c r="I9007" s="519" t="s">
        <v>5</v>
      </c>
      <c r="J9007" s="650">
        <v>52.09</v>
      </c>
    </row>
    <row r="9008" spans="1:10">
      <c r="A9008" s="519" t="s">
        <v>9243</v>
      </c>
      <c r="B9008" s="519" t="str">
        <f t="shared" si="140"/>
        <v>CESTO DE TELA PARA RETIRADA DE LIXO,CONFECCIONADO EM ACO E SOMBRIT,MODELO COMLURB.FORNECIMENTO</v>
      </c>
      <c r="C9008" s="519" t="s">
        <v>38016</v>
      </c>
      <c r="D9008" s="519" t="s">
        <v>38017</v>
      </c>
      <c r="I9008" s="519" t="s">
        <v>5</v>
      </c>
      <c r="J9008" s="650">
        <v>49.81</v>
      </c>
    </row>
    <row r="9009" spans="1:10">
      <c r="A9009" s="519" t="s">
        <v>9244</v>
      </c>
      <c r="B9009" s="519" t="str">
        <f t="shared" si="140"/>
        <v>CRAVACAO DE ESTACA EM MADEIRA DE REFLORESTAMENTO, COM DIAMETRO DE 25CM,INCLUSIVE FORNECIMENTO DA ESTACA</v>
      </c>
      <c r="C9009" s="519" t="s">
        <v>38018</v>
      </c>
      <c r="D9009" s="519" t="s">
        <v>38019</v>
      </c>
      <c r="I9009" s="519" t="s">
        <v>36</v>
      </c>
      <c r="J9009" s="650">
        <v>173.47</v>
      </c>
    </row>
    <row r="9010" spans="1:10">
      <c r="A9010" s="519" t="s">
        <v>9245</v>
      </c>
      <c r="B9010" s="519" t="str">
        <f t="shared" si="140"/>
        <v>CRAVACAO DE ESTACA EM MADEIRA DE REFLORESTAMENTO, COM DIAMETRO DE 25CM,INCLUSIVE FORNECIMENTO DA ESTACA</v>
      </c>
      <c r="C9010" s="519" t="s">
        <v>38018</v>
      </c>
      <c r="D9010" s="519" t="s">
        <v>38019</v>
      </c>
      <c r="I9010" s="519" t="s">
        <v>36</v>
      </c>
      <c r="J9010" s="650">
        <v>168.41</v>
      </c>
    </row>
    <row r="9011" spans="1:10">
      <c r="A9011" s="519" t="s">
        <v>9246</v>
      </c>
      <c r="B9011" s="519" t="str">
        <f t="shared" si="140"/>
        <v>FUNDACAO DE ALVENARIA DE PEDRA,COM ARGAMASSA DE CIMENTO,SAIBRO E AREIA,NO TRACO 1:2:3,TENDO 0,35 A 0,45M DE LARGURA</v>
      </c>
      <c r="C9011" s="519" t="s">
        <v>38020</v>
      </c>
      <c r="D9011" s="519" t="s">
        <v>38021</v>
      </c>
      <c r="I9011" s="519" t="s">
        <v>22</v>
      </c>
      <c r="J9011" s="650">
        <v>459.32</v>
      </c>
    </row>
    <row r="9012" spans="1:10">
      <c r="A9012" s="519" t="s">
        <v>9247</v>
      </c>
      <c r="B9012" s="519" t="str">
        <f t="shared" si="140"/>
        <v>FUNDACAO DE ALVENARIA DE PEDRA,COM ARGAMASSA DE CIMENTO,SAIBRO E AREIA,NO TRACO 1:2:3,TENDO 0,35 A 0,45M DE LARGURA</v>
      </c>
      <c r="C9012" s="519" t="s">
        <v>38020</v>
      </c>
      <c r="D9012" s="519" t="s">
        <v>38021</v>
      </c>
      <c r="I9012" s="519" t="s">
        <v>22</v>
      </c>
      <c r="J9012" s="650">
        <v>417.25</v>
      </c>
    </row>
    <row r="9013" spans="1:10">
      <c r="A9013" s="519" t="s">
        <v>9248</v>
      </c>
      <c r="B9013" s="519" t="str">
        <f t="shared" si="140"/>
        <v>FUNDACAO DE ALVENARIA DE PEDRA,COM ARGAMASSA DE CIMENTO,SAIBRO E AREIA,NO TRACO 1:2:3,TENDO 0,60 A 0,80M DE LARGURA</v>
      </c>
      <c r="C9013" s="519" t="s">
        <v>38020</v>
      </c>
      <c r="D9013" s="519" t="s">
        <v>38022</v>
      </c>
      <c r="I9013" s="519" t="s">
        <v>22</v>
      </c>
      <c r="J9013" s="650">
        <v>564.32000000000005</v>
      </c>
    </row>
    <row r="9014" spans="1:10">
      <c r="A9014" s="519" t="s">
        <v>9249</v>
      </c>
      <c r="B9014" s="519" t="str">
        <f t="shared" si="140"/>
        <v>FUNDACAO DE ALVENARIA DE PEDRA,COM ARGAMASSA DE CIMENTO,SAIBRO E AREIA,NO TRACO 1:2:3,TENDO 0,60 A 0,80M DE LARGURA</v>
      </c>
      <c r="C9014" s="519" t="s">
        <v>38020</v>
      </c>
      <c r="D9014" s="519" t="s">
        <v>38022</v>
      </c>
      <c r="I9014" s="519" t="s">
        <v>22</v>
      </c>
      <c r="J9014" s="650">
        <v>510.16</v>
      </c>
    </row>
    <row r="9015" spans="1:10">
      <c r="A9015" s="519" t="s">
        <v>9250</v>
      </c>
      <c r="B9015" s="519" t="str">
        <f t="shared" si="140"/>
        <v>CRAVACAO DE ESTACA DE ACO,PERFIL "H" DE 6"X6",1ª ALMA,INCLUSIVE FORNECIMENTO E UM CORTE AO MACARICO E PERDAS DO PERFIL,EXCLUSIVE EMENDAS ENTALADAS</v>
      </c>
      <c r="C9015" s="519" t="s">
        <v>38023</v>
      </c>
      <c r="D9015" s="519" t="s">
        <v>38024</v>
      </c>
      <c r="E9015" s="519" t="s">
        <v>38025</v>
      </c>
      <c r="I9015" s="519" t="s">
        <v>36</v>
      </c>
      <c r="J9015" s="650">
        <v>451.55</v>
      </c>
    </row>
    <row r="9016" spans="1:10">
      <c r="A9016" s="519" t="s">
        <v>9251</v>
      </c>
      <c r="B9016" s="519" t="str">
        <f t="shared" si="140"/>
        <v>CRAVACAO DE ESTACA DE ACO,PERFIL "H" DE 6"X6",1ª ALMA,INCLUSIVE FORNECIMENTO E UM CORTE AO MACARICO E PERDAS DO PERFIL,EXCLUSIVE EMENDAS ENTALADAS</v>
      </c>
      <c r="C9016" s="519" t="s">
        <v>38023</v>
      </c>
      <c r="D9016" s="519" t="s">
        <v>38024</v>
      </c>
      <c r="E9016" s="519" t="s">
        <v>38025</v>
      </c>
      <c r="I9016" s="519" t="s">
        <v>36</v>
      </c>
      <c r="J9016" s="650">
        <v>447.01</v>
      </c>
    </row>
    <row r="9017" spans="1:10">
      <c r="A9017" s="519" t="s">
        <v>9252</v>
      </c>
      <c r="B9017" s="519" t="str">
        <f t="shared" si="140"/>
        <v>CRAVACAO DE ESTACA,TRILHO TR-25,SIMPLES,INCLUSIVE FORNECIMENTO,UM CORTE AO MACARICO E PERDAS,EXCLUSIVE EMENDAS TRANSVERSAIS E DISPOSITIVOS CONTRA A PUNCAO</v>
      </c>
      <c r="C9017" s="519" t="s">
        <v>38026</v>
      </c>
      <c r="D9017" s="519" t="s">
        <v>38027</v>
      </c>
      <c r="E9017" s="519" t="s">
        <v>38028</v>
      </c>
      <c r="I9017" s="519" t="s">
        <v>36</v>
      </c>
      <c r="J9017" s="650">
        <v>105.85</v>
      </c>
    </row>
    <row r="9018" spans="1:10">
      <c r="A9018" s="519" t="s">
        <v>9253</v>
      </c>
      <c r="B9018" s="519" t="str">
        <f t="shared" si="140"/>
        <v>CRAVACAO DE ESTACA,TRILHO TR-25,SIMPLES,INCLUSIVE FORNECIMENTO,UM CORTE AO MACARICO E PERDAS,EXCLUSIVE EMENDAS TRANSVERSAIS E DISPOSITIVOS CONTRA A PUNCAO</v>
      </c>
      <c r="C9018" s="519" t="s">
        <v>38026</v>
      </c>
      <c r="D9018" s="519" t="s">
        <v>38027</v>
      </c>
      <c r="E9018" s="519" t="s">
        <v>38028</v>
      </c>
      <c r="I9018" s="519" t="s">
        <v>36</v>
      </c>
      <c r="J9018" s="650">
        <v>103.17</v>
      </c>
    </row>
    <row r="9019" spans="1:10">
      <c r="A9019" s="519" t="s">
        <v>9254</v>
      </c>
      <c r="B9019" s="519" t="str">
        <f t="shared" si="140"/>
        <v>CRAVACAO DE ESTACA,TRILHO TR-25,DUPLO,INCLUSIVE FORNECIMENTO,INCLUSIVE FORNECIMENTO,UM CORTE AO MACARICO E PERDAS,EXCLUSIVE EMENDAS TRANSVERSAIS E DISPOSITIVOS CONTRA A PUNCAO</v>
      </c>
      <c r="C9019" s="519" t="s">
        <v>38029</v>
      </c>
      <c r="D9019" s="519" t="s">
        <v>38030</v>
      </c>
      <c r="E9019" s="519" t="s">
        <v>38031</v>
      </c>
      <c r="I9019" s="519" t="s">
        <v>36</v>
      </c>
      <c r="J9019" s="650">
        <v>282.48</v>
      </c>
    </row>
    <row r="9020" spans="1:10">
      <c r="A9020" s="519" t="s">
        <v>9255</v>
      </c>
      <c r="B9020" s="519" t="str">
        <f t="shared" si="140"/>
        <v>CRAVACAO DE ESTACA,TRILHO TR-25,DUPLO,INCLUSIVE FORNECIMENTO,INCLUSIVE FORNECIMENTO,UM CORTE AO MACARICO E PERDAS,EXCLUSIVE EMENDAS TRANSVERSAIS E DISPOSITIVOS CONTRA A PUNCAO</v>
      </c>
      <c r="C9020" s="519" t="s">
        <v>38029</v>
      </c>
      <c r="D9020" s="519" t="s">
        <v>38030</v>
      </c>
      <c r="E9020" s="519" t="s">
        <v>38031</v>
      </c>
      <c r="I9020" s="519" t="s">
        <v>36</v>
      </c>
      <c r="J9020" s="650">
        <v>274.81</v>
      </c>
    </row>
    <row r="9021" spans="1:10">
      <c r="A9021" s="519" t="s">
        <v>9256</v>
      </c>
      <c r="B9021" s="519" t="str">
        <f t="shared" si="140"/>
        <v>CRAVACAO DE ESTACA,TRILHO TR-25,TRIPLO,INCLUSIVE FORNECIMENTO,UM CORTE AO MACARICO E PERDAS,EXCLUSIVE EMENDAS TRANSVERSAIS E DISPOSITIVOS CONTRA A PUNCAO</v>
      </c>
      <c r="C9021" s="519" t="s">
        <v>38032</v>
      </c>
      <c r="D9021" s="519" t="s">
        <v>38033</v>
      </c>
      <c r="E9021" s="519" t="s">
        <v>38034</v>
      </c>
      <c r="I9021" s="519" t="s">
        <v>36</v>
      </c>
      <c r="J9021" s="650">
        <v>401.93</v>
      </c>
    </row>
    <row r="9022" spans="1:10">
      <c r="A9022" s="519" t="s">
        <v>9257</v>
      </c>
      <c r="B9022" s="519" t="str">
        <f t="shared" si="140"/>
        <v>CRAVACAO DE ESTACA,TRILHO TR-25,TRIPLO,INCLUSIVE FORNECIMENTO,UM CORTE AO MACARICO E PERDAS,EXCLUSIVE EMENDAS TRANSVERSAIS E DISPOSITIVOS CONTRA A PUNCAO</v>
      </c>
      <c r="C9022" s="519" t="s">
        <v>38032</v>
      </c>
      <c r="D9022" s="519" t="s">
        <v>38033</v>
      </c>
      <c r="E9022" s="519" t="s">
        <v>38034</v>
      </c>
      <c r="I9022" s="519" t="s">
        <v>36</v>
      </c>
      <c r="J9022" s="650">
        <v>391.16</v>
      </c>
    </row>
    <row r="9023" spans="1:10">
      <c r="A9023" s="519" t="s">
        <v>9258</v>
      </c>
      <c r="B9023" s="519" t="str">
        <f t="shared" si="140"/>
        <v>CRAVACAO DE ESTACA,TRILHO TR-32,SIMPLES,INCLUSIVE FORNECIMENO,UM CORTE AO MACARICO E PERDAS,EXCLUSIVE EMENDAS TRANSVERSAIS E DISPOSITIVOS CONTRA A PUNCAO</v>
      </c>
      <c r="C9023" s="519" t="s">
        <v>38035</v>
      </c>
      <c r="D9023" s="519" t="s">
        <v>38033</v>
      </c>
      <c r="E9023" s="519" t="s">
        <v>38034</v>
      </c>
      <c r="I9023" s="519" t="s">
        <v>36</v>
      </c>
      <c r="J9023" s="650">
        <v>135.11000000000001</v>
      </c>
    </row>
    <row r="9024" spans="1:10">
      <c r="A9024" s="519" t="s">
        <v>9259</v>
      </c>
      <c r="B9024" s="519" t="str">
        <f t="shared" si="140"/>
        <v>CRAVACAO DE ESTACA,TRILHO TR-32,SIMPLES,INCLUSIVE FORNECIMENO,UM CORTE AO MACARICO E PERDAS,EXCLUSIVE EMENDAS TRANSVERSAIS E DISPOSITIVOS CONTRA A PUNCAO</v>
      </c>
      <c r="C9024" s="519" t="s">
        <v>38035</v>
      </c>
      <c r="D9024" s="519" t="s">
        <v>38033</v>
      </c>
      <c r="E9024" s="519" t="s">
        <v>38034</v>
      </c>
      <c r="I9024" s="519" t="s">
        <v>36</v>
      </c>
      <c r="J9024" s="650">
        <v>131.65</v>
      </c>
    </row>
    <row r="9025" spans="1:10">
      <c r="A9025" s="519" t="s">
        <v>9260</v>
      </c>
      <c r="B9025" s="519" t="str">
        <f t="shared" si="140"/>
        <v>CRAVACAO DE ESTACA,TRILHO TR-32,DUPLO,INCLUSIVE FORNECIMENTO,UM CORTE AO MACARICO E PERDAS,EXCLUSIVE EMENDAS TRANSVERSAIS E DISPOSITIVOS CONTRA A PUNCAO</v>
      </c>
      <c r="C9025" s="519" t="s">
        <v>38036</v>
      </c>
      <c r="D9025" s="519" t="s">
        <v>38037</v>
      </c>
      <c r="E9025" s="519" t="s">
        <v>38038</v>
      </c>
      <c r="I9025" s="519" t="s">
        <v>36</v>
      </c>
      <c r="J9025" s="650">
        <v>341.93</v>
      </c>
    </row>
    <row r="9026" spans="1:10">
      <c r="A9026" s="519" t="s">
        <v>9261</v>
      </c>
      <c r="B9026" s="519" t="str">
        <f t="shared" si="140"/>
        <v>CRAVACAO DE ESTACA,TRILHO TR-32,DUPLO,INCLUSIVE FORNECIMENTO,UM CORTE AO MACARICO E PERDAS,EXCLUSIVE EMENDAS TRANSVERSAIS E DISPOSITIVOS CONTRA A PUNCAO</v>
      </c>
      <c r="C9026" s="519" t="s">
        <v>38036</v>
      </c>
      <c r="D9026" s="519" t="s">
        <v>38037</v>
      </c>
      <c r="E9026" s="519" t="s">
        <v>38038</v>
      </c>
      <c r="I9026" s="519" t="s">
        <v>36</v>
      </c>
      <c r="J9026" s="650">
        <v>333.24</v>
      </c>
    </row>
    <row r="9027" spans="1:10">
      <c r="A9027" s="519" t="s">
        <v>9262</v>
      </c>
      <c r="B9027" s="519" t="str">
        <f t="shared" si="140"/>
        <v>CRAVACAO DE ESTACA,TRILHO TR-32,TRIPLO,INCLUSIVE FORNECIMENTO,UM CORTE AO MACARICO E PERDAS,EXCLUSIVE EMENDAS TRANSVERSAIS E DISPOSITIVOS CONTRA A PUNCAO</v>
      </c>
      <c r="C9027" s="519" t="s">
        <v>38039</v>
      </c>
      <c r="D9027" s="519" t="s">
        <v>38033</v>
      </c>
      <c r="E9027" s="519" t="s">
        <v>38034</v>
      </c>
      <c r="I9027" s="519" t="s">
        <v>36</v>
      </c>
      <c r="J9027" s="650">
        <v>483.78</v>
      </c>
    </row>
    <row r="9028" spans="1:10">
      <c r="A9028" s="519" t="s">
        <v>9263</v>
      </c>
      <c r="B9028" s="519" t="str">
        <f t="shared" si="140"/>
        <v>CRAVACAO DE ESTACA,TRILHO TR-32,TRIPLO,INCLUSIVE FORNECIMENTO,UM CORTE AO MACARICO E PERDAS,EXCLUSIVE EMENDAS TRANSVERSAIS E DISPOSITIVOS CONTRA A PUNCAO</v>
      </c>
      <c r="C9028" s="519" t="s">
        <v>38039</v>
      </c>
      <c r="D9028" s="519" t="s">
        <v>38033</v>
      </c>
      <c r="E9028" s="519" t="s">
        <v>38034</v>
      </c>
      <c r="I9028" s="519" t="s">
        <v>36</v>
      </c>
      <c r="J9028" s="650">
        <v>471.85</v>
      </c>
    </row>
    <row r="9029" spans="1:10">
      <c r="A9029" s="519" t="s">
        <v>9264</v>
      </c>
      <c r="B9029" s="519" t="str">
        <f t="shared" si="140"/>
        <v>CRAVACAO DE ESTACA,TRILHO TR-37,SIMPLES,INCLUSIVE FORNECIMENTO,UM CORTE AO MACARICO E PERDAS,EXCLUSIVE EMENDAS TRANSVERSAIS E DISPOSITIVOS CONTRA A PUNCAO</v>
      </c>
      <c r="C9029" s="519" t="s">
        <v>38040</v>
      </c>
      <c r="D9029" s="519" t="s">
        <v>38027</v>
      </c>
      <c r="E9029" s="519" t="s">
        <v>38028</v>
      </c>
      <c r="I9029" s="519" t="s">
        <v>36</v>
      </c>
      <c r="J9029" s="650">
        <v>157.88999999999999</v>
      </c>
    </row>
    <row r="9030" spans="1:10">
      <c r="A9030" s="519" t="s">
        <v>9265</v>
      </c>
      <c r="B9030" s="519" t="str">
        <f t="shared" si="140"/>
        <v>CRAVACAO DE ESTACA,TRILHO TR-37,SIMPLES,INCLUSIVE FORNECIMENTO,UM CORTE AO MACARICO E PERDAS,EXCLUSIVE EMENDAS TRANSVERSAIS E DISPOSITIVOS CONTRA A PUNCAO</v>
      </c>
      <c r="C9030" s="519" t="s">
        <v>38040</v>
      </c>
      <c r="D9030" s="519" t="s">
        <v>38027</v>
      </c>
      <c r="E9030" s="519" t="s">
        <v>38028</v>
      </c>
      <c r="I9030" s="519" t="s">
        <v>36</v>
      </c>
      <c r="J9030" s="650">
        <v>153.80000000000001</v>
      </c>
    </row>
    <row r="9031" spans="1:10">
      <c r="A9031" s="519" t="s">
        <v>9266</v>
      </c>
      <c r="B9031" s="519" t="str">
        <f t="shared" si="140"/>
        <v>CRAVACAO DE ESTACA,TRILHO TR-37,DUPLO,INCLUSIVE FORNECIMENTO,UM CORTE AO MACARICO E PERDAS,EXCLUSIVE EMENDAS TRANSVERSAIS E DISPOSITIVOS CONTRA A PUNCAO</v>
      </c>
      <c r="C9031" s="519" t="s">
        <v>38041</v>
      </c>
      <c r="D9031" s="519" t="s">
        <v>38037</v>
      </c>
      <c r="E9031" s="519" t="s">
        <v>38038</v>
      </c>
      <c r="I9031" s="519" t="s">
        <v>36</v>
      </c>
      <c r="J9031" s="650">
        <v>377.49</v>
      </c>
    </row>
    <row r="9032" spans="1:10">
      <c r="A9032" s="519" t="s">
        <v>9267</v>
      </c>
      <c r="B9032" s="519" t="str">
        <f t="shared" ref="B9032:B9095" si="141">C9032&amp;D9032&amp;E9032&amp;F9032&amp;G9032&amp;H9032</f>
        <v>CRAVACAO DE ESTACA,TRILHO TR-37,DUPLO,INCLUSIVE FORNECIMENTO,UM CORTE AO MACARICO E PERDAS,EXCLUSIVE EMENDAS TRANSVERSAIS E DISPOSITIVOS CONTRA A PUNCAO</v>
      </c>
      <c r="C9032" s="519" t="s">
        <v>38041</v>
      </c>
      <c r="D9032" s="519" t="s">
        <v>38037</v>
      </c>
      <c r="E9032" s="519" t="s">
        <v>38038</v>
      </c>
      <c r="I9032" s="519" t="s">
        <v>36</v>
      </c>
      <c r="J9032" s="650">
        <v>368.4</v>
      </c>
    </row>
    <row r="9033" spans="1:10">
      <c r="A9033" s="519" t="s">
        <v>9268</v>
      </c>
      <c r="B9033" s="519" t="str">
        <f t="shared" si="141"/>
        <v>CRAVACAO DE ESTACA,TRILHO TR-37,TRIPLO,INCLUSIVE FORNECIMENTO,UM CORTE AO MACARICO E PERDAS,EXCLUSIVE EMENDAS TRANSVERSAIS E DISPOSITIVOS CONTRA A PUNCAO</v>
      </c>
      <c r="C9033" s="519" t="s">
        <v>38042</v>
      </c>
      <c r="D9033" s="519" t="s">
        <v>38033</v>
      </c>
      <c r="E9033" s="519" t="s">
        <v>38034</v>
      </c>
      <c r="I9033" s="519" t="s">
        <v>36</v>
      </c>
      <c r="J9033" s="650">
        <v>538.12</v>
      </c>
    </row>
    <row r="9034" spans="1:10">
      <c r="A9034" s="519" t="s">
        <v>9269</v>
      </c>
      <c r="B9034" s="519" t="str">
        <f t="shared" si="141"/>
        <v>CRAVACAO DE ESTACA,TRILHO TR-37,TRIPLO,INCLUSIVE FORNECIMENTO,UM CORTE AO MACARICO E PERDAS,EXCLUSIVE EMENDAS TRANSVERSAIS E DISPOSITIVOS CONTRA A PUNCAO</v>
      </c>
      <c r="C9034" s="519" t="s">
        <v>38042</v>
      </c>
      <c r="D9034" s="519" t="s">
        <v>38033</v>
      </c>
      <c r="E9034" s="519" t="s">
        <v>38034</v>
      </c>
      <c r="I9034" s="519" t="s">
        <v>36</v>
      </c>
      <c r="J9034" s="650">
        <v>525.51</v>
      </c>
    </row>
    <row r="9035" spans="1:10">
      <c r="A9035" s="519" t="s">
        <v>9270</v>
      </c>
      <c r="B9035" s="519" t="str">
        <f t="shared" si="141"/>
        <v>CRAVACAO DE ESTACA,TRILHO TR-45,SIMPLES,INCLUSIVE FORNECIMENTO,UM CORTE AO MACARICO E PERDAS,EXCLUSIVE EMENDAS TRANSVERSAIS E DISPOSITIVOS CONTRA A PUNCAO</v>
      </c>
      <c r="C9035" s="519" t="s">
        <v>38043</v>
      </c>
      <c r="D9035" s="519" t="s">
        <v>38027</v>
      </c>
      <c r="E9035" s="519" t="s">
        <v>38028</v>
      </c>
      <c r="I9035" s="519" t="s">
        <v>36</v>
      </c>
      <c r="J9035" s="650">
        <v>190.29</v>
      </c>
    </row>
    <row r="9036" spans="1:10">
      <c r="A9036" s="519" t="s">
        <v>9271</v>
      </c>
      <c r="B9036" s="519" t="str">
        <f t="shared" si="141"/>
        <v>CRAVACAO DE ESTACA,TRILHO TR-45,SIMPLES,INCLUSIVE FORNECIMENTO,UM CORTE AO MACARICO E PERDAS,EXCLUSIVE EMENDAS TRANSVERSAIS E DISPOSITIVOS CONTRA A PUNCAO</v>
      </c>
      <c r="C9036" s="519" t="s">
        <v>38043</v>
      </c>
      <c r="D9036" s="519" t="s">
        <v>38027</v>
      </c>
      <c r="E9036" s="519" t="s">
        <v>38028</v>
      </c>
      <c r="I9036" s="519" t="s">
        <v>36</v>
      </c>
      <c r="J9036" s="650">
        <v>185.4</v>
      </c>
    </row>
    <row r="9037" spans="1:10">
      <c r="A9037" s="519" t="s">
        <v>9272</v>
      </c>
      <c r="B9037" s="519" t="str">
        <f t="shared" si="141"/>
        <v>CRAVACAO DE ESTACA,TRILHO TR-45,DUPLO,INCLUSIVE FORNECIMENTO,UM CORTE AO MACARICO E PERDAS,EXCLUSIVE EMENDAS TRANSVERSAIS E DISPOSITIVOS CONTRA A PUNCAO</v>
      </c>
      <c r="C9037" s="519" t="s">
        <v>38044</v>
      </c>
      <c r="D9037" s="519" t="s">
        <v>38037</v>
      </c>
      <c r="E9037" s="519" t="s">
        <v>38038</v>
      </c>
      <c r="I9037" s="519" t="s">
        <v>36</v>
      </c>
      <c r="J9037" s="650">
        <v>443.21</v>
      </c>
    </row>
    <row r="9038" spans="1:10">
      <c r="A9038" s="519" t="s">
        <v>9273</v>
      </c>
      <c r="B9038" s="519" t="str">
        <f t="shared" si="141"/>
        <v>CRAVACAO DE ESTACA,TRILHO TR-45,DUPLO,INCLUSIVE FORNECIMENTO,UM CORTE AO MACARICO E PERDAS,EXCLUSIVE EMENDAS TRANSVERSAIS E DISPOSITIVOS CONTRA A PUNCAO</v>
      </c>
      <c r="C9038" s="519" t="s">
        <v>38044</v>
      </c>
      <c r="D9038" s="519" t="s">
        <v>38037</v>
      </c>
      <c r="E9038" s="519" t="s">
        <v>38038</v>
      </c>
      <c r="I9038" s="519" t="s">
        <v>36</v>
      </c>
      <c r="J9038" s="650">
        <v>433.1</v>
      </c>
    </row>
    <row r="9039" spans="1:10">
      <c r="A9039" s="519" t="s">
        <v>9274</v>
      </c>
      <c r="B9039" s="519" t="str">
        <f t="shared" si="141"/>
        <v>CRAVACAO DE ESTACA,TRILHO TR-45,TRIPLO,INCLUSIVE FORNECIMENTO,UM CORTE AO MACARICO E PERDAS,EXCLUSIVE EMENDAS TRANSVERSAIS E DISPOSITIVOS CONTRA A PUNCAO</v>
      </c>
      <c r="C9039" s="519" t="s">
        <v>38045</v>
      </c>
      <c r="D9039" s="519" t="s">
        <v>38033</v>
      </c>
      <c r="E9039" s="519" t="s">
        <v>38034</v>
      </c>
      <c r="I9039" s="519" t="s">
        <v>36</v>
      </c>
      <c r="J9039" s="650">
        <v>626.66</v>
      </c>
    </row>
    <row r="9040" spans="1:10">
      <c r="A9040" s="519" t="s">
        <v>9275</v>
      </c>
      <c r="B9040" s="519" t="str">
        <f t="shared" si="141"/>
        <v>CRAVACAO DE ESTACA,TRILHO TR-45,TRIPLO,INCLUSIVE FORNECIMENTO,UM CORTE AO MACARICO E PERDAS,EXCLUSIVE EMENDAS TRANSVERSAIS E DISPOSITIVOS CONTRA A PUNCAO</v>
      </c>
      <c r="C9040" s="519" t="s">
        <v>38045</v>
      </c>
      <c r="D9040" s="519" t="s">
        <v>38033</v>
      </c>
      <c r="E9040" s="519" t="s">
        <v>38034</v>
      </c>
      <c r="I9040" s="519" t="s">
        <v>36</v>
      </c>
      <c r="J9040" s="650">
        <v>612.91</v>
      </c>
    </row>
    <row r="9041" spans="1:10">
      <c r="A9041" s="519" t="s">
        <v>9276</v>
      </c>
      <c r="B9041" s="519" t="str">
        <f t="shared" si="141"/>
        <v>CRAVACAO DE ESTACA,TRILHO TR-50,SIMPLES,INCLUSIVE FORNECIMENTO,UM CORTE AO MACARICO E PERDAS,EXCLUSIVE EMENDAS TRANSVERSAIS E DISPOSITIVOS CONTRA A PUNCAO</v>
      </c>
      <c r="C9041" s="519" t="s">
        <v>38046</v>
      </c>
      <c r="D9041" s="519" t="s">
        <v>38027</v>
      </c>
      <c r="E9041" s="519" t="s">
        <v>38028</v>
      </c>
      <c r="I9041" s="519" t="s">
        <v>36</v>
      </c>
      <c r="J9041" s="650">
        <v>212.64</v>
      </c>
    </row>
    <row r="9042" spans="1:10">
      <c r="A9042" s="519" t="s">
        <v>9277</v>
      </c>
      <c r="B9042" s="519" t="str">
        <f t="shared" si="141"/>
        <v>CRAVACAO DE ESTACA,TRILHO TR-50,SIMPLES,INCLUSIVE FORNECIMENTO,UM CORTE AO MACARICO E PERDAS,EXCLUSIVE EMENDAS TRANSVERSAIS E DISPOSITIVOS CONTRA A PUNCAO</v>
      </c>
      <c r="C9042" s="519" t="s">
        <v>38046</v>
      </c>
      <c r="D9042" s="519" t="s">
        <v>38027</v>
      </c>
      <c r="E9042" s="519" t="s">
        <v>38028</v>
      </c>
      <c r="I9042" s="519" t="s">
        <v>36</v>
      </c>
      <c r="J9042" s="650">
        <v>207.13</v>
      </c>
    </row>
    <row r="9043" spans="1:10">
      <c r="A9043" s="519" t="s">
        <v>9278</v>
      </c>
      <c r="B9043" s="519" t="str">
        <f t="shared" si="141"/>
        <v>CRAVACAO DE ESTACA,TRILHO TR-50,DUPLO,INCLUSIVE FORNECIMENTO,UM CORTE AO MACARICO E PERDAS,EXCLUSIVE EMENDAS TRANSVERSAIS E DISPOSITIVOS CONTRA A PUNCAO</v>
      </c>
      <c r="C9043" s="519" t="s">
        <v>38047</v>
      </c>
      <c r="D9043" s="519" t="s">
        <v>38037</v>
      </c>
      <c r="E9043" s="519" t="s">
        <v>38038</v>
      </c>
      <c r="I9043" s="519" t="s">
        <v>36</v>
      </c>
      <c r="J9043" s="650">
        <v>486.42</v>
      </c>
    </row>
    <row r="9044" spans="1:10">
      <c r="A9044" s="519" t="s">
        <v>9279</v>
      </c>
      <c r="B9044" s="519" t="str">
        <f t="shared" si="141"/>
        <v>CRAVACAO DE ESTACA,TRILHO TR-50,DUPLO,INCLUSIVE FORNECIMENTO,UM CORTE AO MACARICO E PERDAS,EXCLUSIVE EMENDAS TRANSVERSAIS E DISPOSITIVOS CONTRA A PUNCAO</v>
      </c>
      <c r="C9044" s="519" t="s">
        <v>38047</v>
      </c>
      <c r="D9044" s="519" t="s">
        <v>38037</v>
      </c>
      <c r="E9044" s="519" t="s">
        <v>38038</v>
      </c>
      <c r="I9044" s="519" t="s">
        <v>36</v>
      </c>
      <c r="J9044" s="650">
        <v>475.5</v>
      </c>
    </row>
    <row r="9045" spans="1:10">
      <c r="A9045" s="519" t="s">
        <v>9280</v>
      </c>
      <c r="B9045" s="519" t="str">
        <f t="shared" si="141"/>
        <v>CRAVACAO DE ESTACA,TRILHO TR-50,TRIPLO,INCLUSIVE FORNECIMENTO,UM CORTE AO MACARICO E PERDAS,EXCLUSIVE EMENDAS TRANSVERSAIS E DISPOSITIVOS CONTRA A PUNCAO</v>
      </c>
      <c r="C9045" s="519" t="s">
        <v>38048</v>
      </c>
      <c r="D9045" s="519" t="s">
        <v>38033</v>
      </c>
      <c r="E9045" s="519" t="s">
        <v>38034</v>
      </c>
      <c r="I9045" s="519" t="s">
        <v>36</v>
      </c>
      <c r="J9045" s="650">
        <v>681.9</v>
      </c>
    </row>
    <row r="9046" spans="1:10">
      <c r="A9046" s="519" t="s">
        <v>9281</v>
      </c>
      <c r="B9046" s="519" t="str">
        <f t="shared" si="141"/>
        <v>CRAVACAO DE ESTACA,TRILHO TR-50,TRIPLO,INCLUSIVE FORNECIMENTO,UM CORTE AO MACARICO E PERDAS,EXCLUSIVE EMENDAS TRANSVERSAIS E DISPOSITIVOS CONTRA A PUNCAO</v>
      </c>
      <c r="C9046" s="519" t="s">
        <v>38048</v>
      </c>
      <c r="D9046" s="519" t="s">
        <v>38033</v>
      </c>
      <c r="E9046" s="519" t="s">
        <v>38034</v>
      </c>
      <c r="I9046" s="519" t="s">
        <v>36</v>
      </c>
      <c r="J9046" s="650">
        <v>667.47</v>
      </c>
    </row>
    <row r="9047" spans="1:10">
      <c r="A9047" s="519" t="s">
        <v>9282</v>
      </c>
      <c r="B9047" s="519" t="str">
        <f t="shared" si="141"/>
        <v>CRAVACAO DE ESTACA,TRILHO TR-57,SIMPLES,INCLUSIVE FORNECIMENTO,UM CORTE AO MACARICO E PERDAS,EXCLUSIVE EMENDAS TRANSVERSAIS E DISPOSITIVOS CONTRA A PUNCAO</v>
      </c>
      <c r="C9047" s="519" t="s">
        <v>38049</v>
      </c>
      <c r="D9047" s="519" t="s">
        <v>38027</v>
      </c>
      <c r="E9047" s="519" t="s">
        <v>38028</v>
      </c>
      <c r="I9047" s="519" t="s">
        <v>36</v>
      </c>
      <c r="J9047" s="650">
        <v>241.4</v>
      </c>
    </row>
    <row r="9048" spans="1:10">
      <c r="A9048" s="519" t="s">
        <v>9283</v>
      </c>
      <c r="B9048" s="519" t="str">
        <f t="shared" si="141"/>
        <v>CRAVACAO DE ESTACA,TRILHO TR-57,SIMPLES,INCLUSIVE FORNECIMENTO,UM CORTE AO MACARICO E PERDAS,EXCLUSIVE EMENDAS TRANSVERSAIS E DISPOSITIVOS CONTRA A PUNCAO</v>
      </c>
      <c r="C9048" s="519" t="s">
        <v>38049</v>
      </c>
      <c r="D9048" s="519" t="s">
        <v>38027</v>
      </c>
      <c r="E9048" s="519" t="s">
        <v>38028</v>
      </c>
      <c r="I9048" s="519" t="s">
        <v>36</v>
      </c>
      <c r="J9048" s="650">
        <v>235.25</v>
      </c>
    </row>
    <row r="9049" spans="1:10">
      <c r="A9049" s="519" t="s">
        <v>9284</v>
      </c>
      <c r="B9049" s="519" t="str">
        <f t="shared" si="141"/>
        <v>CRAVACAO DE ESTACA,TRILHO TR-57,DUPLO,INCLUSIVE FORNECIMENTO,UM CORTE AO MACARICO E PERDAS,EXCLUSIVE EMENDAS TRANSVERSAIS E DISPOSITIVOS CONTRA A PUNCAO</v>
      </c>
      <c r="C9049" s="519" t="s">
        <v>38050</v>
      </c>
      <c r="D9049" s="519" t="s">
        <v>38037</v>
      </c>
      <c r="E9049" s="519" t="s">
        <v>38038</v>
      </c>
      <c r="I9049" s="519" t="s">
        <v>36</v>
      </c>
      <c r="J9049" s="650">
        <v>535.4</v>
      </c>
    </row>
    <row r="9050" spans="1:10">
      <c r="A9050" s="519" t="s">
        <v>9285</v>
      </c>
      <c r="B9050" s="519" t="str">
        <f t="shared" si="141"/>
        <v>CRAVACAO DE ESTACA,TRILHO TR-57,DUPLO,INCLUSIVE FORNECIMENTO,UM CORTE AO MACARICO E PERDAS,EXCLUSIVE EMENDAS TRANSVERSAIS E DISPOSITIVOS CONTRA A PUNCAO</v>
      </c>
      <c r="C9050" s="519" t="s">
        <v>38050</v>
      </c>
      <c r="D9050" s="519" t="s">
        <v>38037</v>
      </c>
      <c r="E9050" s="519" t="s">
        <v>38038</v>
      </c>
      <c r="I9050" s="519" t="s">
        <v>36</v>
      </c>
      <c r="J9050" s="650">
        <v>524.05999999999995</v>
      </c>
    </row>
    <row r="9051" spans="1:10">
      <c r="A9051" s="519" t="s">
        <v>9286</v>
      </c>
      <c r="B9051" s="519" t="str">
        <f t="shared" si="141"/>
        <v>CRAVACAO DE ESTACA,TRILHO TR-57,TRIPLO,INCLUSIVE FORNECIMENTO,UM CORTE AO MACARICO E PERDAS,EXCLUSIVE EMENDAS TRANSVERSAIS E DISPOSITIVOS CONTRA A PUNCAO</v>
      </c>
      <c r="C9051" s="519" t="s">
        <v>38051</v>
      </c>
      <c r="D9051" s="519" t="s">
        <v>38033</v>
      </c>
      <c r="E9051" s="519" t="s">
        <v>38034</v>
      </c>
      <c r="I9051" s="519" t="s">
        <v>36</v>
      </c>
      <c r="J9051" s="650">
        <v>769.1</v>
      </c>
    </row>
    <row r="9052" spans="1:10">
      <c r="A9052" s="519" t="s">
        <v>9287</v>
      </c>
      <c r="B9052" s="519" t="str">
        <f t="shared" si="141"/>
        <v>CRAVACAO DE ESTACA,TRILHO TR-57,TRIPLO,INCLUSIVE FORNECIMENTO,UM CORTE AO MACARICO E PERDAS,EXCLUSIVE EMENDAS TRANSVERSAIS E DISPOSITIVOS CONTRA A PUNCAO</v>
      </c>
      <c r="C9052" s="519" t="s">
        <v>38051</v>
      </c>
      <c r="D9052" s="519" t="s">
        <v>38033</v>
      </c>
      <c r="E9052" s="519" t="s">
        <v>38034</v>
      </c>
      <c r="I9052" s="519" t="s">
        <v>36</v>
      </c>
      <c r="J9052" s="650">
        <v>753.09</v>
      </c>
    </row>
    <row r="9053" spans="1:10">
      <c r="A9053" s="519" t="s">
        <v>9288</v>
      </c>
      <c r="B9053" s="519" t="str">
        <f t="shared" si="141"/>
        <v>ESTACA RAIZ COM DIAMETRO DE 4" PARA CARGA DE 10T,INJECAO DEARGAMASSA DE CIMENTO E AREIA,COM RESISTENCIA DE 20MPA,CONFORME ABNT NBR 6122,INCLUSIVE O FORNECIMENTO DOS MATERIAIS (CIMENTO,AREIA E ACO),EXCLUSIVE PERFURACAO</v>
      </c>
      <c r="C9053" s="519" t="s">
        <v>38052</v>
      </c>
      <c r="D9053" s="519" t="s">
        <v>72601</v>
      </c>
      <c r="E9053" s="519" t="s">
        <v>72602</v>
      </c>
      <c r="F9053" s="519" t="s">
        <v>72603</v>
      </c>
      <c r="I9053" s="519" t="s">
        <v>36</v>
      </c>
      <c r="J9053" s="650">
        <v>31.55</v>
      </c>
    </row>
    <row r="9054" spans="1:10">
      <c r="A9054" s="519" t="s">
        <v>9289</v>
      </c>
      <c r="B9054" s="519" t="str">
        <f t="shared" si="141"/>
        <v>ESTACA RAIZ COM DIAMETRO DE 4" PARA CARGA DE 10T,INJECAO DEARGAMASSA DE CIMENTO E AREIA,COM RESISTENCIA DE 20MPA,CONFORME ABNT NBR 6122,INCLUSIVE O FORNECIMENTO DOS MATERIAIS (CIMENTO,AREIA E ACO),EXCLUSIVE PERFURACAO</v>
      </c>
      <c r="C9054" s="519" t="s">
        <v>38052</v>
      </c>
      <c r="D9054" s="519" t="s">
        <v>72601</v>
      </c>
      <c r="E9054" s="519" t="s">
        <v>72602</v>
      </c>
      <c r="F9054" s="519" t="s">
        <v>72603</v>
      </c>
      <c r="I9054" s="519" t="s">
        <v>36</v>
      </c>
      <c r="J9054" s="650">
        <v>30.39</v>
      </c>
    </row>
    <row r="9055" spans="1:10">
      <c r="A9055" s="519" t="s">
        <v>9290</v>
      </c>
      <c r="B9055" s="519" t="str">
        <f t="shared" si="141"/>
        <v>ESTACA RAIZ COM DIAMETRO DE 4" PARA CARGA DE 10T,INJECAO DEARGAMASSA DE CIMENTO E AREIA,COM RESISTENCIA DE 20MPA,CONFORME ABNT NBR 6122,EXCLUSIVE FORNECIMENTO DOS MATERIAIS (CIMENTO,AREIA E ACO) E PERFURACAO</v>
      </c>
      <c r="C9055" s="519" t="s">
        <v>38052</v>
      </c>
      <c r="D9055" s="519" t="s">
        <v>72601</v>
      </c>
      <c r="E9055" s="519" t="s">
        <v>72604</v>
      </c>
      <c r="F9055" s="519" t="s">
        <v>72605</v>
      </c>
      <c r="I9055" s="519" t="s">
        <v>36</v>
      </c>
      <c r="J9055" s="650">
        <v>19.899999999999999</v>
      </c>
    </row>
    <row r="9056" spans="1:10">
      <c r="A9056" s="519" t="s">
        <v>9291</v>
      </c>
      <c r="B9056" s="519" t="str">
        <f t="shared" si="141"/>
        <v>ESTACA RAIZ COM DIAMETRO DE 4" PARA CARGA DE 10T,INJECAO DEARGAMASSA DE CIMENTO E AREIA,COM RESISTENCIA DE 20MPA,CONFORME ABNT NBR 6122,EXCLUSIVE FORNECIMENTO DOS MATERIAIS (CIMENTO,AREIA E ACO) E PERFURACAO</v>
      </c>
      <c r="C9056" s="519" t="s">
        <v>38052</v>
      </c>
      <c r="D9056" s="519" t="s">
        <v>72601</v>
      </c>
      <c r="E9056" s="519" t="s">
        <v>72604</v>
      </c>
      <c r="F9056" s="519" t="s">
        <v>72605</v>
      </c>
      <c r="I9056" s="519" t="s">
        <v>36</v>
      </c>
      <c r="J9056" s="650">
        <v>17.34</v>
      </c>
    </row>
    <row r="9057" spans="1:10">
      <c r="A9057" s="519" t="s">
        <v>9292</v>
      </c>
      <c r="B9057" s="519" t="str">
        <f t="shared" si="141"/>
        <v>ESTACA RAIZ COM DIAMETRO DE 4" PARA CARGA DE 15T,INJECAO DEARGAMASSA DE CIMENTO E AREIA,COM RESISTENCIA DE 20MPA,CONFORME ABNT NBR 6122,INCLUSIVE O FORNECIMENTO DOS MATERIAIS (CIMENTO,AREIA E ACO),EXCLUSIVE PERFURACAO</v>
      </c>
      <c r="C9057" s="519" t="s">
        <v>38053</v>
      </c>
      <c r="D9057" s="519" t="s">
        <v>72601</v>
      </c>
      <c r="E9057" s="519" t="s">
        <v>72602</v>
      </c>
      <c r="F9057" s="519" t="s">
        <v>72603</v>
      </c>
      <c r="I9057" s="519" t="s">
        <v>36</v>
      </c>
      <c r="J9057" s="650">
        <v>44.48</v>
      </c>
    </row>
    <row r="9058" spans="1:10">
      <c r="A9058" s="519" t="s">
        <v>9293</v>
      </c>
      <c r="B9058" s="519" t="str">
        <f t="shared" si="141"/>
        <v>ESTACA RAIZ COM DIAMETRO DE 4" PARA CARGA DE 15T,INJECAO DEARGAMASSA DE CIMENTO E AREIA,COM RESISTENCIA DE 20MPA,CONFORME ABNT NBR 6122,INCLUSIVE O FORNECIMENTO DOS MATERIAIS (CIMENTO,AREIA E ACO),EXCLUSIVE PERFURACAO</v>
      </c>
      <c r="C9058" s="519" t="s">
        <v>38053</v>
      </c>
      <c r="D9058" s="519" t="s">
        <v>72601</v>
      </c>
      <c r="E9058" s="519" t="s">
        <v>72602</v>
      </c>
      <c r="F9058" s="519" t="s">
        <v>72603</v>
      </c>
      <c r="I9058" s="519" t="s">
        <v>36</v>
      </c>
      <c r="J9058" s="650">
        <v>42.83</v>
      </c>
    </row>
    <row r="9059" spans="1:10">
      <c r="A9059" s="519" t="s">
        <v>9294</v>
      </c>
      <c r="B9059" s="519" t="str">
        <f t="shared" si="141"/>
        <v>ESTACA RAIZ COM DIAMETRO DE 4" PARA CARGA DE 15T,INJECAO DEARGAMASSA DE CIMENTO E AREIA,COM RESISTENCIA DE 20MPA,CONFORME ABNT NBR 6122,EXCLUSIVE FORNECIMENTO DOS MATERIAIS (CIMENTO,AREIA E ACO) E PERFURACAO</v>
      </c>
      <c r="C9059" s="519" t="s">
        <v>38053</v>
      </c>
      <c r="D9059" s="519" t="s">
        <v>72601</v>
      </c>
      <c r="E9059" s="519" t="s">
        <v>72604</v>
      </c>
      <c r="F9059" s="519" t="s">
        <v>72605</v>
      </c>
      <c r="I9059" s="519" t="s">
        <v>36</v>
      </c>
      <c r="J9059" s="650">
        <v>20.88</v>
      </c>
    </row>
    <row r="9060" spans="1:10">
      <c r="A9060" s="519" t="s">
        <v>9295</v>
      </c>
      <c r="B9060" s="519" t="str">
        <f t="shared" si="141"/>
        <v>ESTACA RAIZ COM DIAMETRO DE 4" PARA CARGA DE 15T,INJECAO DEARGAMASSA DE CIMENTO E AREIA,COM RESISTENCIA DE 20MPA,CONFORME ABNT NBR 6122,EXCLUSIVE FORNECIMENTO DOS MATERIAIS (CIMENTO,AREIA E ACO) E PERFURACAO</v>
      </c>
      <c r="C9060" s="519" t="s">
        <v>38053</v>
      </c>
      <c r="D9060" s="519" t="s">
        <v>72601</v>
      </c>
      <c r="E9060" s="519" t="s">
        <v>72604</v>
      </c>
      <c r="F9060" s="519" t="s">
        <v>72605</v>
      </c>
      <c r="I9060" s="519" t="s">
        <v>36</v>
      </c>
      <c r="J9060" s="650">
        <v>18.190000000000001</v>
      </c>
    </row>
    <row r="9061" spans="1:10">
      <c r="A9061" s="519" t="s">
        <v>9296</v>
      </c>
      <c r="B9061" s="519" t="str">
        <f t="shared" si="141"/>
        <v>ESTACA RAIZ COM DIAMETRO DE 4" PARA CARGA DE 20T,INJECAO DEARGAMASSA DE CIMENTO E AREIA,COM RESISTENCIA DE 20MPA,CONFORME ABNT NBR 6122,INCLUSIVE O FORNECIMENTO DOS MATERIAIS (CIMENTO,AREIA E ACO),EXCLUSIVE PERFURACAO</v>
      </c>
      <c r="C9061" s="519" t="s">
        <v>38054</v>
      </c>
      <c r="D9061" s="519" t="s">
        <v>72601</v>
      </c>
      <c r="E9061" s="519" t="s">
        <v>72602</v>
      </c>
      <c r="F9061" s="519" t="s">
        <v>72603</v>
      </c>
      <c r="I9061" s="519" t="s">
        <v>36</v>
      </c>
      <c r="J9061" s="650">
        <v>64.290000000000006</v>
      </c>
    </row>
    <row r="9062" spans="1:10">
      <c r="A9062" s="519" t="s">
        <v>9297</v>
      </c>
      <c r="B9062" s="519" t="str">
        <f t="shared" si="141"/>
        <v>ESTACA RAIZ COM DIAMETRO DE 4" PARA CARGA DE 20T,INJECAO DEARGAMASSA DE CIMENTO E AREIA,COM RESISTENCIA DE 20MPA,CONFORME ABNT NBR 6122,INCLUSIVE O FORNECIMENTO DOS MATERIAIS (CIMENTO,AREIA E ACO),EXCLUSIVE PERFURACAO</v>
      </c>
      <c r="C9062" s="519" t="s">
        <v>38054</v>
      </c>
      <c r="D9062" s="519" t="s">
        <v>72601</v>
      </c>
      <c r="E9062" s="519" t="s">
        <v>72602</v>
      </c>
      <c r="F9062" s="519" t="s">
        <v>72603</v>
      </c>
      <c r="I9062" s="519" t="s">
        <v>36</v>
      </c>
      <c r="J9062" s="650">
        <v>61.86</v>
      </c>
    </row>
    <row r="9063" spans="1:10">
      <c r="A9063" s="519" t="s">
        <v>9298</v>
      </c>
      <c r="B9063" s="519" t="str">
        <f t="shared" si="141"/>
        <v>ESTACA RAIZ COM DIAMETRO DE 4" PARA CARGA DE 20T,INJECAO DEARGAMASSA DE CIMENTO E AREIA,COM RESISTENCIA DE 20MPA,CONFORME ABNT NBR 6122,EXCLUSIVE FORNECIMENTO DOS MATERIAIS (CIMENTO,AREIA E ACO) E PERFURACAO</v>
      </c>
      <c r="C9063" s="519" t="s">
        <v>38054</v>
      </c>
      <c r="D9063" s="519" t="s">
        <v>72601</v>
      </c>
      <c r="E9063" s="519" t="s">
        <v>72604</v>
      </c>
      <c r="F9063" s="519" t="s">
        <v>72605</v>
      </c>
      <c r="I9063" s="519" t="s">
        <v>36</v>
      </c>
      <c r="J9063" s="650">
        <v>21.86</v>
      </c>
    </row>
    <row r="9064" spans="1:10">
      <c r="A9064" s="519" t="s">
        <v>9299</v>
      </c>
      <c r="B9064" s="519" t="str">
        <f t="shared" si="141"/>
        <v>ESTACA RAIZ COM DIAMETRO DE 4" PARA CARGA DE 20T,INJECAO DEARGAMASSA DE CIMENTO E AREIA,COM RESISTENCIA DE 20MPA,CONFORME ABNT NBR 6122,EXCLUSIVE FORNECIMENTO DOS MATERIAIS (CIMENTO,AREIA E ACO) E PERFURACAO</v>
      </c>
      <c r="C9064" s="519" t="s">
        <v>38054</v>
      </c>
      <c r="D9064" s="519" t="s">
        <v>72601</v>
      </c>
      <c r="E9064" s="519" t="s">
        <v>72604</v>
      </c>
      <c r="F9064" s="519" t="s">
        <v>72605</v>
      </c>
      <c r="I9064" s="519" t="s">
        <v>36</v>
      </c>
      <c r="J9064" s="650">
        <v>19.04</v>
      </c>
    </row>
    <row r="9065" spans="1:10">
      <c r="A9065" s="519" t="s">
        <v>9300</v>
      </c>
      <c r="B9065" s="519" t="str">
        <f t="shared" si="141"/>
        <v>ESTACA RAIZ COM DIAMETRO DE 5" PARA CARGA DE 25T,INJECAO DEARGAMASSA DE CIMENTO E AREIA,COM RESISTENCIA DE 20MPA,CONFORME ABNT NBR 6122,INCLUSIVE O FORNECIMENTO DOS MATERIAIS (CIMENTO,AREIA E ACO),EXCLUSIVE PERFURACAO</v>
      </c>
      <c r="C9065" s="519" t="s">
        <v>38055</v>
      </c>
      <c r="D9065" s="519" t="s">
        <v>72601</v>
      </c>
      <c r="E9065" s="519" t="s">
        <v>72602</v>
      </c>
      <c r="F9065" s="519" t="s">
        <v>72603</v>
      </c>
      <c r="I9065" s="519" t="s">
        <v>36</v>
      </c>
      <c r="J9065" s="650">
        <v>81.64</v>
      </c>
    </row>
    <row r="9066" spans="1:10">
      <c r="A9066" s="519" t="s">
        <v>9301</v>
      </c>
      <c r="B9066" s="519" t="str">
        <f t="shared" si="141"/>
        <v>ESTACA RAIZ COM DIAMETRO DE 5" PARA CARGA DE 25T,INJECAO DEARGAMASSA DE CIMENTO E AREIA,COM RESISTENCIA DE 20MPA,CONFORME ABNT NBR 6122,INCLUSIVE O FORNECIMENTO DOS MATERIAIS (CIMENTO,AREIA E ACO),EXCLUSIVE PERFURACAO</v>
      </c>
      <c r="C9066" s="519" t="s">
        <v>38055</v>
      </c>
      <c r="D9066" s="519" t="s">
        <v>72601</v>
      </c>
      <c r="E9066" s="519" t="s">
        <v>72602</v>
      </c>
      <c r="F9066" s="519" t="s">
        <v>72603</v>
      </c>
      <c r="I9066" s="519" t="s">
        <v>36</v>
      </c>
      <c r="J9066" s="650">
        <v>78.569999999999993</v>
      </c>
    </row>
    <row r="9067" spans="1:10">
      <c r="A9067" s="519" t="s">
        <v>9302</v>
      </c>
      <c r="B9067" s="519" t="str">
        <f t="shared" si="141"/>
        <v>ESTACA RAIZ COM DIAMETRO DE 5" PARA CARGA DE 25T,INJECAO DEARGAMASSA DE CIMENTO E AREIA,COM RESISTENCIA DE 20MPA,CONFORME ABNT NBR 6122,EXCLUSIVE FORNECIMENTO DOS MATERIAIS (CIMENTO,AREIA E ACO) E PERFURACAO</v>
      </c>
      <c r="C9067" s="519" t="s">
        <v>38055</v>
      </c>
      <c r="D9067" s="519" t="s">
        <v>72601</v>
      </c>
      <c r="E9067" s="519" t="s">
        <v>72604</v>
      </c>
      <c r="F9067" s="519" t="s">
        <v>72605</v>
      </c>
      <c r="I9067" s="519" t="s">
        <v>36</v>
      </c>
      <c r="J9067" s="650">
        <v>23.91</v>
      </c>
    </row>
    <row r="9068" spans="1:10">
      <c r="A9068" s="519" t="s">
        <v>9303</v>
      </c>
      <c r="B9068" s="519" t="str">
        <f t="shared" si="141"/>
        <v>ESTACA RAIZ COM DIAMETRO DE 5" PARA CARGA DE 25T,INJECAO DEARGAMASSA DE CIMENTO E AREIA,COM RESISTENCIA DE 20MPA,CONFORME ABNT NBR 6122,EXCLUSIVE FORNECIMENTO DOS MATERIAIS (CIMENTO,AREIA E ACO) E PERFURACAO</v>
      </c>
      <c r="C9068" s="519" t="s">
        <v>38055</v>
      </c>
      <c r="D9068" s="519" t="s">
        <v>72601</v>
      </c>
      <c r="E9068" s="519" t="s">
        <v>72604</v>
      </c>
      <c r="F9068" s="519" t="s">
        <v>72605</v>
      </c>
      <c r="I9068" s="519" t="s">
        <v>36</v>
      </c>
      <c r="J9068" s="650">
        <v>20.87</v>
      </c>
    </row>
    <row r="9069" spans="1:10">
      <c r="A9069" s="519" t="s">
        <v>9304</v>
      </c>
      <c r="B9069" s="519" t="str">
        <f t="shared" si="141"/>
        <v>ESTACA RAIZ COM DIAMETRO DE 6" PARA CARGA DE 35T,INJECAO DEARGAMASSA DE CIMENTO E AREIA,COM RESISTENCIA DE 20MPA,CONFORME ABNT NBR 6122,INCLUSIVE O FORNECIMENTO DOS MATERIAIS (CIMENTO,AREIA E ACO),EXCLUSIVE PERFURACAO</v>
      </c>
      <c r="C9069" s="519" t="s">
        <v>38056</v>
      </c>
      <c r="D9069" s="519" t="s">
        <v>72601</v>
      </c>
      <c r="E9069" s="519" t="s">
        <v>72602</v>
      </c>
      <c r="F9069" s="519" t="s">
        <v>72603</v>
      </c>
      <c r="I9069" s="519" t="s">
        <v>36</v>
      </c>
      <c r="J9069" s="650">
        <v>125.29</v>
      </c>
    </row>
    <row r="9070" spans="1:10">
      <c r="A9070" s="519" t="s">
        <v>9305</v>
      </c>
      <c r="B9070" s="519" t="str">
        <f t="shared" si="141"/>
        <v>ESTACA RAIZ COM DIAMETRO DE 6" PARA CARGA DE 35T,INJECAO DEARGAMASSA DE CIMENTO E AREIA,COM RESISTENCIA DE 20MPA,CONFORME ABNT NBR 6122,INCLUSIVE O FORNECIMENTO DOS MATERIAIS (CIMENTO,AREIA E ACO),EXCLUSIVE PERFURACAO</v>
      </c>
      <c r="C9070" s="519" t="s">
        <v>38056</v>
      </c>
      <c r="D9070" s="519" t="s">
        <v>72601</v>
      </c>
      <c r="E9070" s="519" t="s">
        <v>72602</v>
      </c>
      <c r="F9070" s="519" t="s">
        <v>72603</v>
      </c>
      <c r="I9070" s="519" t="s">
        <v>36</v>
      </c>
      <c r="J9070" s="650">
        <v>120.54</v>
      </c>
    </row>
    <row r="9071" spans="1:10">
      <c r="A9071" s="519" t="s">
        <v>9306</v>
      </c>
      <c r="B9071" s="519" t="str">
        <f t="shared" si="141"/>
        <v>ESTACA RAIZ COM DIAMETRO DE 6" PARA CARGA DE 35T,INJECAO DEARGAMASSA DE CIMENTO E AREIA,COM RESISTENCIA DE 20MPA,CONFORME ABNT NBR 6122,EXCLUSIVE FORNECIMENTO DOS MATERIAIS (CIMENTO,AREIA E ACO) E PERFURACAO</v>
      </c>
      <c r="C9071" s="519" t="s">
        <v>38056</v>
      </c>
      <c r="D9071" s="519" t="s">
        <v>72601</v>
      </c>
      <c r="E9071" s="519" t="s">
        <v>72604</v>
      </c>
      <c r="F9071" s="519" t="s">
        <v>72605</v>
      </c>
      <c r="I9071" s="519" t="s">
        <v>36</v>
      </c>
      <c r="J9071" s="650">
        <v>30.64</v>
      </c>
    </row>
    <row r="9072" spans="1:10">
      <c r="A9072" s="519" t="s">
        <v>9307</v>
      </c>
      <c r="B9072" s="519" t="str">
        <f t="shared" si="141"/>
        <v>ESTACA RAIZ COM DIAMETRO DE 6" PARA CARGA DE 35T,INJECAO DEARGAMASSA DE CIMENTO E AREIA,COM RESISTENCIA DE 20MPA,CONFORME ABNT NBR 6122,EXCLUSIVE FORNECIMENTO DOS MATERIAIS (CIMENTO,AREIA E ACO) E PERFURACAO</v>
      </c>
      <c r="C9072" s="519" t="s">
        <v>38056</v>
      </c>
      <c r="D9072" s="519" t="s">
        <v>72601</v>
      </c>
      <c r="E9072" s="519" t="s">
        <v>72604</v>
      </c>
      <c r="F9072" s="519" t="s">
        <v>72605</v>
      </c>
      <c r="I9072" s="519" t="s">
        <v>36</v>
      </c>
      <c r="J9072" s="650">
        <v>26.77</v>
      </c>
    </row>
    <row r="9073" spans="1:10">
      <c r="A9073" s="519" t="s">
        <v>9308</v>
      </c>
      <c r="B9073" s="519" t="str">
        <f t="shared" si="141"/>
        <v>ESTACA RAIZ COM DIAMETRO DE 8" PARA CARGA DE 50T,INJECAO DEARGAMASSA DE CIMENTO E AREIA,COM RESISTENCIA DE 20MPA,CONFORME ABNT NBR 6122,INCLUSIVE O FORNECIMENTO DOS MATERIAIS (CIMENTO,AREIA E ACO),EXCLUSIVE PERFURACAO</v>
      </c>
      <c r="C9073" s="519" t="s">
        <v>38057</v>
      </c>
      <c r="D9073" s="519" t="s">
        <v>72601</v>
      </c>
      <c r="E9073" s="519" t="s">
        <v>72602</v>
      </c>
      <c r="F9073" s="519" t="s">
        <v>72603</v>
      </c>
      <c r="I9073" s="519" t="s">
        <v>36</v>
      </c>
      <c r="J9073" s="650">
        <v>156.19999999999999</v>
      </c>
    </row>
    <row r="9074" spans="1:10">
      <c r="A9074" s="519" t="s">
        <v>9309</v>
      </c>
      <c r="B9074" s="519" t="str">
        <f t="shared" si="141"/>
        <v>ESTACA RAIZ COM DIAMETRO DE 8" PARA CARGA DE 50T,INJECAO DEARGAMASSA DE CIMENTO E AREIA,COM RESISTENCIA DE 20MPA,CONFORME ABNT NBR 6122,INCLUSIVE O FORNECIMENTO DOS MATERIAIS (CIMENTO,AREIA E ACO),EXCLUSIVE PERFURACAO</v>
      </c>
      <c r="C9074" s="519" t="s">
        <v>38057</v>
      </c>
      <c r="D9074" s="519" t="s">
        <v>72601</v>
      </c>
      <c r="E9074" s="519" t="s">
        <v>72602</v>
      </c>
      <c r="F9074" s="519" t="s">
        <v>72603</v>
      </c>
      <c r="I9074" s="519" t="s">
        <v>36</v>
      </c>
      <c r="J9074" s="650">
        <v>150.13</v>
      </c>
    </row>
    <row r="9075" spans="1:10">
      <c r="A9075" s="519" t="s">
        <v>9310</v>
      </c>
      <c r="B9075" s="519" t="str">
        <f t="shared" si="141"/>
        <v>ESTACA RAIZ COM DIAMETRO DE 8" PARA CARGA DE 50T,INJECAO DEARGAMASSA DE CIMENTO E AREIA,COM RESISTENCIA DE 20MPA,CONFORME ABNT NBR 6122,EXCLUSIVE FORNECIMENTO DOS MATERIAIS (CIMENTO,AREIA E ACO) E PERFURACAO</v>
      </c>
      <c r="C9075" s="519" t="s">
        <v>38057</v>
      </c>
      <c r="D9075" s="519" t="s">
        <v>72601</v>
      </c>
      <c r="E9075" s="519" t="s">
        <v>72604</v>
      </c>
      <c r="F9075" s="519" t="s">
        <v>72605</v>
      </c>
      <c r="I9075" s="519" t="s">
        <v>36</v>
      </c>
      <c r="J9075" s="650">
        <v>40.25</v>
      </c>
    </row>
    <row r="9076" spans="1:10">
      <c r="A9076" s="519" t="s">
        <v>9311</v>
      </c>
      <c r="B9076" s="519" t="str">
        <f t="shared" si="141"/>
        <v>ESTACA RAIZ COM DIAMETRO DE 8" PARA CARGA DE 50T,INJECAO DEARGAMASSA DE CIMENTO E AREIA,COM RESISTENCIA DE 20MPA,CONFORME ABNT NBR 6122,EXCLUSIVE FORNECIMENTO DOS MATERIAIS (CIMENTO,AREIA E ACO) E PERFURACAO</v>
      </c>
      <c r="C9076" s="519" t="s">
        <v>38057</v>
      </c>
      <c r="D9076" s="519" t="s">
        <v>72601</v>
      </c>
      <c r="E9076" s="519" t="s">
        <v>72604</v>
      </c>
      <c r="F9076" s="519" t="s">
        <v>72605</v>
      </c>
      <c r="I9076" s="519" t="s">
        <v>36</v>
      </c>
      <c r="J9076" s="650">
        <v>35.26</v>
      </c>
    </row>
    <row r="9077" spans="1:10">
      <c r="A9077" s="519" t="s">
        <v>9312</v>
      </c>
      <c r="B9077" s="519" t="str">
        <f t="shared" si="141"/>
        <v>ESTACA RAIZ COM DIAMETRO DE 8" PARA CARGA DE 65T,INJECAO DEARGAMASSA DE CIMENTO E AREIA,COM RESISTENCIA DE 20MPA,CONFORME ABNT NBR 6122,INCLUSIVE O FORNECIMENTO DOS MATERIAIS (CIMENTO,AREIA E ACO),EXCLUSIVE PERFURACAO</v>
      </c>
      <c r="C9077" s="519" t="s">
        <v>38058</v>
      </c>
      <c r="D9077" s="519" t="s">
        <v>72601</v>
      </c>
      <c r="E9077" s="519" t="s">
        <v>72602</v>
      </c>
      <c r="F9077" s="519" t="s">
        <v>72603</v>
      </c>
      <c r="I9077" s="519" t="s">
        <v>36</v>
      </c>
      <c r="J9077" s="650">
        <v>202.8</v>
      </c>
    </row>
    <row r="9078" spans="1:10">
      <c r="A9078" s="519" t="s">
        <v>9313</v>
      </c>
      <c r="B9078" s="519" t="str">
        <f t="shared" si="141"/>
        <v>ESTACA RAIZ COM DIAMETRO DE 8" PARA CARGA DE 65T,INJECAO DEARGAMASSA DE CIMENTO E AREIA,COM RESISTENCIA DE 20MPA,CONFORME ABNT NBR 6122,INCLUSIVE O FORNECIMENTO DOS MATERIAIS (CIMENTO,AREIA E ACO),EXCLUSIVE PERFURACAO</v>
      </c>
      <c r="C9078" s="519" t="s">
        <v>38058</v>
      </c>
      <c r="D9078" s="519" t="s">
        <v>72601</v>
      </c>
      <c r="E9078" s="519" t="s">
        <v>72602</v>
      </c>
      <c r="F9078" s="519" t="s">
        <v>72603</v>
      </c>
      <c r="I9078" s="519" t="s">
        <v>36</v>
      </c>
      <c r="J9078" s="650">
        <v>194.97</v>
      </c>
    </row>
    <row r="9079" spans="1:10">
      <c r="A9079" s="519" t="s">
        <v>9314</v>
      </c>
      <c r="B9079" s="519" t="str">
        <f t="shared" si="141"/>
        <v>ESTACA RAIZ COM DIAMETRO DE 8" PARA CARGA DE 65T,INJECAO DEARGAMASSA DE CIMENTO E AREIA,COM RESISTENCIA DE 20MPA,CONFORME ABNT NBR 6122,EXCLUSIVE FORNECIMENTO DOS MATERIAIS (CIMENTO,AREIA E ACO) E PERFURACAO</v>
      </c>
      <c r="C9079" s="519" t="s">
        <v>38058</v>
      </c>
      <c r="D9079" s="519" t="s">
        <v>72601</v>
      </c>
      <c r="E9079" s="519" t="s">
        <v>72604</v>
      </c>
      <c r="F9079" s="519" t="s">
        <v>72605</v>
      </c>
      <c r="I9079" s="519" t="s">
        <v>36</v>
      </c>
      <c r="J9079" s="650">
        <v>41.24</v>
      </c>
    </row>
    <row r="9080" spans="1:10">
      <c r="A9080" s="519" t="s">
        <v>9315</v>
      </c>
      <c r="B9080" s="519" t="str">
        <f t="shared" si="141"/>
        <v>ESTACA RAIZ COM DIAMETRO DE 8" PARA CARGA DE 65T,INJECAO DEARGAMASSA DE CIMENTO E AREIA,COM RESISTENCIA DE 20MPA,CONFORME ABNT NBR 6122,EXCLUSIVE FORNECIMENTO DOS MATERIAIS (CIMENTO,AREIA E ACO) E PERFURACAO</v>
      </c>
      <c r="C9080" s="519" t="s">
        <v>38058</v>
      </c>
      <c r="D9080" s="519" t="s">
        <v>72601</v>
      </c>
      <c r="E9080" s="519" t="s">
        <v>72604</v>
      </c>
      <c r="F9080" s="519" t="s">
        <v>72605</v>
      </c>
      <c r="I9080" s="519" t="s">
        <v>36</v>
      </c>
      <c r="J9080" s="650">
        <v>36.11</v>
      </c>
    </row>
    <row r="9081" spans="1:10">
      <c r="A9081" s="519" t="s">
        <v>9316</v>
      </c>
      <c r="B9081" s="519" t="str">
        <f t="shared" si="141"/>
        <v>ESTACA RAIZ COM DIAMETRO DE 8" PARA CARGA DE 80T,INJECAO DEARGAMASSA DE CIMENTO E AREIA,COM RESISTENCIA DE 20MPA,CONFORME ABNT NBR 6122,INCLUSIVE O FORNECIMENTO DOS MATERIAIS (CIMENTO,AREIA E ACO),EXCLUSIVE PERFURACAO</v>
      </c>
      <c r="C9081" s="519" t="s">
        <v>38059</v>
      </c>
      <c r="D9081" s="519" t="s">
        <v>72601</v>
      </c>
      <c r="E9081" s="519" t="s">
        <v>72602</v>
      </c>
      <c r="F9081" s="519" t="s">
        <v>72603</v>
      </c>
      <c r="I9081" s="519" t="s">
        <v>36</v>
      </c>
      <c r="J9081" s="650">
        <v>257.41000000000003</v>
      </c>
    </row>
    <row r="9082" spans="1:10">
      <c r="A9082" s="519" t="s">
        <v>9317</v>
      </c>
      <c r="B9082" s="519" t="str">
        <f t="shared" si="141"/>
        <v>ESTACA RAIZ COM DIAMETRO DE 8" PARA CARGA DE 80T,INJECAO DEARGAMASSA DE CIMENTO E AREIA,COM RESISTENCIA DE 20MPA,CONFORME ABNT NBR 6122,INCLUSIVE O FORNECIMENTO DOS MATERIAIS (CIMENTO,AREIA E ACO),EXCLUSIVE PERFURACAO</v>
      </c>
      <c r="C9082" s="519" t="s">
        <v>38059</v>
      </c>
      <c r="D9082" s="519" t="s">
        <v>72601</v>
      </c>
      <c r="E9082" s="519" t="s">
        <v>72602</v>
      </c>
      <c r="F9082" s="519" t="s">
        <v>72603</v>
      </c>
      <c r="I9082" s="519" t="s">
        <v>36</v>
      </c>
      <c r="J9082" s="650">
        <v>247.48</v>
      </c>
    </row>
    <row r="9083" spans="1:10">
      <c r="A9083" s="519" t="s">
        <v>9318</v>
      </c>
      <c r="B9083" s="519" t="str">
        <f t="shared" si="141"/>
        <v>ESTACA RAIZ COM DIAMETRO DE 8" PARA CARGA DE 80T,INJECAO DEARGAMASSA DE CIMENTO E AREIA,COM RESISTENCIA DE 20MPA,CONFORME ABNT NBR 6122,EXCLUSIVE FORNECIMENTO DOS MATERIAIS (CIMENTO,AREIA E ACO) E PERFURACAO</v>
      </c>
      <c r="C9083" s="519" t="s">
        <v>38059</v>
      </c>
      <c r="D9083" s="519" t="s">
        <v>72601</v>
      </c>
      <c r="E9083" s="519" t="s">
        <v>72604</v>
      </c>
      <c r="F9083" s="519" t="s">
        <v>72605</v>
      </c>
      <c r="I9083" s="519" t="s">
        <v>36</v>
      </c>
      <c r="J9083" s="650">
        <v>42.7</v>
      </c>
    </row>
    <row r="9084" spans="1:10">
      <c r="A9084" s="519" t="s">
        <v>9319</v>
      </c>
      <c r="B9084" s="519" t="str">
        <f t="shared" si="141"/>
        <v>ESTACA RAIZ COM DIAMETRO DE 8" PARA CARGA DE 80T,INJECAO DEARGAMASSA DE CIMENTO E AREIA,COM RESISTENCIA DE 20MPA,CONFORME ABNT NBR 6122,EXCLUSIVE FORNECIMENTO DOS MATERIAIS (CIMENTO,AREIA E ACO) E PERFURACAO</v>
      </c>
      <c r="C9084" s="519" t="s">
        <v>38059</v>
      </c>
      <c r="D9084" s="519" t="s">
        <v>72601</v>
      </c>
      <c r="E9084" s="519" t="s">
        <v>72604</v>
      </c>
      <c r="F9084" s="519" t="s">
        <v>72605</v>
      </c>
      <c r="I9084" s="519" t="s">
        <v>36</v>
      </c>
      <c r="J9084" s="650">
        <v>37.39</v>
      </c>
    </row>
    <row r="9085" spans="1:10">
      <c r="A9085" s="519" t="s">
        <v>9320</v>
      </c>
      <c r="B9085" s="519" t="str">
        <f t="shared" si="141"/>
        <v>ESTACA RAIZ COM DIAMETRO DE 10" PARA CARGA DE 90T,INJECAO DE ARGAMASSA DE CIMENTO E AREIA,COM RESISTENCIA DE 20MPA,CONFORME ABNT NBR 6122,INCLUSIVE O FORNECIMENTO DOS MATERIAIS (CIMENTO,AREIA E ACO),EXCLUSIVE PERFURACAO</v>
      </c>
      <c r="C9085" s="519" t="s">
        <v>38060</v>
      </c>
      <c r="D9085" s="519" t="s">
        <v>72606</v>
      </c>
      <c r="E9085" s="519" t="s">
        <v>72607</v>
      </c>
      <c r="F9085" s="519" t="s">
        <v>72608</v>
      </c>
      <c r="I9085" s="519" t="s">
        <v>36</v>
      </c>
      <c r="J9085" s="650">
        <v>276.39999999999998</v>
      </c>
    </row>
    <row r="9086" spans="1:10">
      <c r="A9086" s="519" t="s">
        <v>9321</v>
      </c>
      <c r="B9086" s="519" t="str">
        <f t="shared" si="141"/>
        <v>ESTACA RAIZ COM DIAMETRO DE 10" PARA CARGA DE 90T,INJECAO DE ARGAMASSA DE CIMENTO E AREIA,COM RESISTENCIA DE 20MPA,CONFORME ABNT NBR 6122,INCLUSIVE O FORNECIMENTO DOS MATERIAIS (CIMENTO,AREIA E ACO),EXCLUSIVE PERFURACAO</v>
      </c>
      <c r="C9086" s="519" t="s">
        <v>38060</v>
      </c>
      <c r="D9086" s="519" t="s">
        <v>72606</v>
      </c>
      <c r="E9086" s="519" t="s">
        <v>72607</v>
      </c>
      <c r="F9086" s="519" t="s">
        <v>72608</v>
      </c>
      <c r="I9086" s="519" t="s">
        <v>36</v>
      </c>
      <c r="J9086" s="650">
        <v>265.73</v>
      </c>
    </row>
    <row r="9087" spans="1:10">
      <c r="A9087" s="519" t="s">
        <v>9322</v>
      </c>
      <c r="B9087" s="519" t="str">
        <f t="shared" si="141"/>
        <v>ESTACA RAIZ COM DIAMETRO DE 10" PARA CARGA DE 90T,INJECAO DE ARGAMASSA DE CIMENTO E AREIA,COM RESISTENCIA DE 20MPA,CONFORME ABNT NBR 6122,EXCLUSIVE FORNECIMENTO DOS MATERIAIS (CIMENTO,AREIA E ACO) E PERFURACAO</v>
      </c>
      <c r="C9087" s="519" t="s">
        <v>38060</v>
      </c>
      <c r="D9087" s="519" t="s">
        <v>72606</v>
      </c>
      <c r="E9087" s="519" t="s">
        <v>72609</v>
      </c>
      <c r="F9087" s="519" t="s">
        <v>72610</v>
      </c>
      <c r="I9087" s="519" t="s">
        <v>36</v>
      </c>
      <c r="J9087" s="650">
        <v>53.71</v>
      </c>
    </row>
    <row r="9088" spans="1:10">
      <c r="A9088" s="519" t="s">
        <v>9323</v>
      </c>
      <c r="B9088" s="519" t="str">
        <f t="shared" si="141"/>
        <v>ESTACA RAIZ COM DIAMETRO DE 10" PARA CARGA DE 90T,INJECAO DE ARGAMASSA DE CIMENTO E AREIA,COM RESISTENCIA DE 20MPA,CONFORME ABNT NBR 6122,EXCLUSIVE FORNECIMENTO DOS MATERIAIS (CIMENTO,AREIA E ACO) E PERFURACAO</v>
      </c>
      <c r="C9088" s="519" t="s">
        <v>38060</v>
      </c>
      <c r="D9088" s="519" t="s">
        <v>72606</v>
      </c>
      <c r="E9088" s="519" t="s">
        <v>72609</v>
      </c>
      <c r="F9088" s="519" t="s">
        <v>72610</v>
      </c>
      <c r="I9088" s="519" t="s">
        <v>36</v>
      </c>
      <c r="J9088" s="650">
        <v>47.14</v>
      </c>
    </row>
    <row r="9089" spans="1:10">
      <c r="A9089" s="519" t="s">
        <v>9324</v>
      </c>
      <c r="B9089" s="519" t="str">
        <f t="shared" si="141"/>
        <v>ESTACA RAIZ COM DIAMETRO DE 12" PARA CARGA DE 110T,INJECAO DE ARGAMASSA DE CIMENTO E AREIA,COM RESISTENCIA DE 20MPA,CONFORME ABNT NBR 6122,INCLUSIVE FORNECIMENTO DOS MATERIAIS (CIMENTO,AREIA E ACO),EXCLUSIVE PERFURACAO</v>
      </c>
      <c r="C9089" s="519" t="s">
        <v>38061</v>
      </c>
      <c r="D9089" s="519" t="s">
        <v>72611</v>
      </c>
      <c r="E9089" s="519" t="s">
        <v>72612</v>
      </c>
      <c r="F9089" s="519" t="s">
        <v>72603</v>
      </c>
      <c r="I9089" s="519" t="s">
        <v>36</v>
      </c>
      <c r="J9089" s="650">
        <v>302.89999999999998</v>
      </c>
    </row>
    <row r="9090" spans="1:10">
      <c r="A9090" s="519" t="s">
        <v>9325</v>
      </c>
      <c r="B9090" s="519" t="str">
        <f t="shared" si="141"/>
        <v>ESTACA RAIZ COM DIAMETRO DE 12" PARA CARGA DE 110T,INJECAO DE ARGAMASSA DE CIMENTO E AREIA,COM RESISTENCIA DE 20MPA,CONFORME ABNT NBR 6122,INCLUSIVE FORNECIMENTO DOS MATERIAIS (CIMENTO,AREIA E ACO),EXCLUSIVE PERFURACAO</v>
      </c>
      <c r="C9090" s="519" t="s">
        <v>38061</v>
      </c>
      <c r="D9090" s="519" t="s">
        <v>72611</v>
      </c>
      <c r="E9090" s="519" t="s">
        <v>72612</v>
      </c>
      <c r="F9090" s="519" t="s">
        <v>72603</v>
      </c>
      <c r="I9090" s="519" t="s">
        <v>36</v>
      </c>
      <c r="J9090" s="650">
        <v>291.20999999999998</v>
      </c>
    </row>
    <row r="9091" spans="1:10">
      <c r="A9091" s="519" t="s">
        <v>9326</v>
      </c>
      <c r="B9091" s="519" t="str">
        <f t="shared" si="141"/>
        <v>ESTACA RAIZ COM DIAMETRO DE 12" PARA CARGA DE 110T,INJECAO DE ARGAMASSA DE CIMENTO E AREIA,COM RESISTENCIA DE 20MPA,CONFORME ABNT NBR 6122,EXCLUSIVE FORNECIMENTO DOS MATERIAIS (CIMENTO,AREIA E ACO)E PERFURACAO</v>
      </c>
      <c r="C9091" s="519" t="s">
        <v>38061</v>
      </c>
      <c r="D9091" s="519" t="s">
        <v>72611</v>
      </c>
      <c r="E9091" s="519" t="s">
        <v>72613</v>
      </c>
      <c r="F9091" s="519" t="s">
        <v>72614</v>
      </c>
      <c r="I9091" s="519" t="s">
        <v>36</v>
      </c>
      <c r="J9091" s="650">
        <v>80.319999999999993</v>
      </c>
    </row>
    <row r="9092" spans="1:10">
      <c r="A9092" s="519" t="s">
        <v>9327</v>
      </c>
      <c r="B9092" s="519" t="str">
        <f t="shared" si="141"/>
        <v>ESTACA RAIZ COM DIAMETRO DE 12" PARA CARGA DE 110T,INJECAO DE ARGAMASSA DE CIMENTO E AREIA,COM RESISTENCIA DE 20MPA,CONFORME ABNT NBR 6122,EXCLUSIVE FORNECIMENTO DOS MATERIAIS (CIMENTO,AREIA E ACO)E PERFURACAO</v>
      </c>
      <c r="C9092" s="519" t="s">
        <v>38061</v>
      </c>
      <c r="D9092" s="519" t="s">
        <v>72611</v>
      </c>
      <c r="E9092" s="519" t="s">
        <v>72613</v>
      </c>
      <c r="F9092" s="519" t="s">
        <v>72614</v>
      </c>
      <c r="I9092" s="519" t="s">
        <v>36</v>
      </c>
      <c r="J9092" s="650">
        <v>70.5</v>
      </c>
    </row>
    <row r="9093" spans="1:10">
      <c r="A9093" s="519" t="s">
        <v>9328</v>
      </c>
      <c r="B9093" s="519" t="str">
        <f t="shared" si="141"/>
        <v>ESTACA RAIZ COM DIAMETRO DE 16" PARA CARGA DE 120T,INJECAO DE ARGAMASSA DE CIMENTO E AREIA,COM RESISTENCIA DE 20MPA,CONFORME ABNT NBR 6122,INCLUSIVE O FORNECIMENTO DOS MATERIAIS (CIMENTO,AREIA E ACO),EXCLUSIVE PERFURACAO</v>
      </c>
      <c r="C9093" s="519" t="s">
        <v>38062</v>
      </c>
      <c r="D9093" s="519" t="s">
        <v>72611</v>
      </c>
      <c r="E9093" s="519" t="s">
        <v>72615</v>
      </c>
      <c r="F9093" s="519" t="s">
        <v>72616</v>
      </c>
      <c r="I9093" s="519" t="s">
        <v>36</v>
      </c>
      <c r="J9093" s="650">
        <v>303.99</v>
      </c>
    </row>
    <row r="9094" spans="1:10">
      <c r="A9094" s="519" t="s">
        <v>9329</v>
      </c>
      <c r="B9094" s="519" t="str">
        <f t="shared" si="141"/>
        <v>ESTACA RAIZ COM DIAMETRO DE 16" PARA CARGA DE 120T,INJECAO DE ARGAMASSA DE CIMENTO E AREIA,COM RESISTENCIA DE 20MPA,CONFORME ABNT NBR 6122,INCLUSIVE O FORNECIMENTO DOS MATERIAIS (CIMENTO,AREIA E ACO),EXCLUSIVE PERFURACAO</v>
      </c>
      <c r="C9094" s="519" t="s">
        <v>38062</v>
      </c>
      <c r="D9094" s="519" t="s">
        <v>72611</v>
      </c>
      <c r="E9094" s="519" t="s">
        <v>72615</v>
      </c>
      <c r="F9094" s="519" t="s">
        <v>72616</v>
      </c>
      <c r="I9094" s="519" t="s">
        <v>36</v>
      </c>
      <c r="J9094" s="650">
        <v>292.22000000000003</v>
      </c>
    </row>
    <row r="9095" spans="1:10">
      <c r="A9095" s="519" t="s">
        <v>9330</v>
      </c>
      <c r="B9095" s="519" t="str">
        <f t="shared" si="141"/>
        <v>ESTACA RAIZ COM DIAMETRO DE 16" PARA CARGA DE 120T,INJECAO DE ARGAMASSA DE CIMENTO E AREIA,COM RESISTENCIA DE 20MPA,CONFORME ABNT NBR 6122,EXCLUSIVE FORNECIMENTO DOS MATERIAIS (CIMENTO,AREIA E ACO) E PERFURACAO</v>
      </c>
      <c r="C9095" s="519" t="s">
        <v>38062</v>
      </c>
      <c r="D9095" s="519" t="s">
        <v>72611</v>
      </c>
      <c r="E9095" s="519" t="s">
        <v>72613</v>
      </c>
      <c r="F9095" s="519" t="s">
        <v>72617</v>
      </c>
      <c r="I9095" s="519" t="s">
        <v>36</v>
      </c>
      <c r="J9095" s="650">
        <v>141.06</v>
      </c>
    </row>
    <row r="9096" spans="1:10">
      <c r="A9096" s="519" t="s">
        <v>9331</v>
      </c>
      <c r="B9096" s="519" t="str">
        <f t="shared" ref="B9096:B9159" si="142">C9096&amp;D9096&amp;E9096&amp;F9096&amp;G9096&amp;H9096</f>
        <v>ESTACA RAIZ COM DIAMETRO DE 16" PARA CARGA DE 120T,INJECAO DE ARGAMASSA DE CIMENTO E AREIA,COM RESISTENCIA DE 20MPA,CONFORME ABNT NBR 6122,EXCLUSIVE FORNECIMENTO DOS MATERIAIS (CIMENTO,AREIA E ACO) E PERFURACAO</v>
      </c>
      <c r="C9096" s="519" t="s">
        <v>38062</v>
      </c>
      <c r="D9096" s="519" t="s">
        <v>72611</v>
      </c>
      <c r="E9096" s="519" t="s">
        <v>72613</v>
      </c>
      <c r="F9096" s="519" t="s">
        <v>72617</v>
      </c>
      <c r="I9096" s="519" t="s">
        <v>36</v>
      </c>
      <c r="J9096" s="650">
        <v>123.81</v>
      </c>
    </row>
    <row r="9097" spans="1:10">
      <c r="A9097" s="519" t="s">
        <v>9332</v>
      </c>
      <c r="B9097" s="519" t="str">
        <f t="shared" si="142"/>
        <v>ESTACA DE CONCRETO ARMADO,MOLDADA NO TERRENO,TIPO HELICE CONTINUA,DIAMETRO DE 400MM,CAPACIDADE DE CARGA DE 60T A 80T,INCLUSIVE FORNECIMENTO DOS MATERIAIS CONSIDERANDO O TRECHO CRAVADO E CONCRETADO</v>
      </c>
      <c r="C9097" s="519" t="s">
        <v>38063</v>
      </c>
      <c r="D9097" s="519" t="s">
        <v>38064</v>
      </c>
      <c r="E9097" s="519" t="s">
        <v>38065</v>
      </c>
      <c r="F9097" s="519" t="s">
        <v>38066</v>
      </c>
      <c r="I9097" s="519" t="s">
        <v>36</v>
      </c>
      <c r="J9097" s="650">
        <v>402.78</v>
      </c>
    </row>
    <row r="9098" spans="1:10">
      <c r="A9098" s="519" t="s">
        <v>9333</v>
      </c>
      <c r="B9098" s="519" t="str">
        <f t="shared" si="142"/>
        <v>ESTACA DE CONCRETO ARMADO,MOLDADA NO TERRENO,TIPO HELICE CONTINUA,DIAMETRO DE 400MM,CAPACIDADE DE CARGA DE 60T A 80T,INCLUSIVE FORNECIMENTO DOS MATERIAIS CONSIDERANDO O TRECHO CRAVADO E CONCRETADO</v>
      </c>
      <c r="C9098" s="519" t="s">
        <v>38063</v>
      </c>
      <c r="D9098" s="519" t="s">
        <v>38064</v>
      </c>
      <c r="E9098" s="519" t="s">
        <v>38065</v>
      </c>
      <c r="F9098" s="519" t="s">
        <v>38066</v>
      </c>
      <c r="I9098" s="519" t="s">
        <v>36</v>
      </c>
      <c r="J9098" s="650">
        <v>390.2</v>
      </c>
    </row>
    <row r="9099" spans="1:10">
      <c r="A9099" s="519" t="s">
        <v>9334</v>
      </c>
      <c r="B9099" s="519" t="str">
        <f t="shared" si="142"/>
        <v>ESTACA DE CONCRETO ARMADO,MOLDADA NO TERRENO,TIPO HELICE CONTINUA,DIAMETRO DE 500MM,CAPACIDADE DE CARGA DE 81T A 130T,INCLUSIVE FORNECIMENTO DOS MATERIAIS,CONSIDERANDO O TRECHO CRAVADO E CONCRETADO</v>
      </c>
      <c r="C9099" s="519" t="s">
        <v>38063</v>
      </c>
      <c r="D9099" s="519" t="s">
        <v>38067</v>
      </c>
      <c r="E9099" s="519" t="s">
        <v>38068</v>
      </c>
      <c r="F9099" s="519" t="s">
        <v>38069</v>
      </c>
      <c r="I9099" s="519" t="s">
        <v>36</v>
      </c>
      <c r="J9099" s="650">
        <v>473.85</v>
      </c>
    </row>
    <row r="9100" spans="1:10">
      <c r="A9100" s="519" t="s">
        <v>9335</v>
      </c>
      <c r="B9100" s="519" t="str">
        <f t="shared" si="142"/>
        <v>ESTACA DE CONCRETO ARMADO,MOLDADA NO TERRENO,TIPO HELICE CONTINUA,DIAMETRO DE 500MM,CAPACIDADE DE CARGA DE 81T A 130T,INCLUSIVE FORNECIMENTO DOS MATERIAIS,CONSIDERANDO O TRECHO CRAVADO E CONCRETADO</v>
      </c>
      <c r="C9100" s="519" t="s">
        <v>38063</v>
      </c>
      <c r="D9100" s="519" t="s">
        <v>38067</v>
      </c>
      <c r="E9100" s="519" t="s">
        <v>38068</v>
      </c>
      <c r="F9100" s="519" t="s">
        <v>38069</v>
      </c>
      <c r="I9100" s="519" t="s">
        <v>36</v>
      </c>
      <c r="J9100" s="650">
        <v>460.43</v>
      </c>
    </row>
    <row r="9101" spans="1:10">
      <c r="A9101" s="519" t="s">
        <v>9336</v>
      </c>
      <c r="B9101" s="519" t="str">
        <f t="shared" si="142"/>
        <v>ESTACA DE CONCRETO ARMADO,MOLDADA NO TERRENO,TIPO HELICE CONTINUA,DIAMETRO DE 600MM,CAPACIDADE DE CARGA DE 131T A 150T,INCLUSIVE FORNECIMENTO DOS MATERIAIS,CONSIDERANDOO TRECHO CRAVADO E CONCRETADO</v>
      </c>
      <c r="C9101" s="519" t="s">
        <v>38063</v>
      </c>
      <c r="D9101" s="519" t="s">
        <v>38070</v>
      </c>
      <c r="E9101" s="519" t="s">
        <v>38071</v>
      </c>
      <c r="F9101" s="519" t="s">
        <v>38069</v>
      </c>
      <c r="I9101" s="519" t="s">
        <v>36</v>
      </c>
      <c r="J9101" s="650">
        <v>684.16</v>
      </c>
    </row>
    <row r="9102" spans="1:10">
      <c r="A9102" s="519" t="s">
        <v>9337</v>
      </c>
      <c r="B9102" s="519" t="str">
        <f t="shared" si="142"/>
        <v>ESTACA DE CONCRETO ARMADO,MOLDADA NO TERRENO,TIPO HELICE CONTINUA,DIAMETRO DE 600MM,CAPACIDADE DE CARGA DE 131T A 150T,INCLUSIVE FORNECIMENTO DOS MATERIAIS,CONSIDERANDOO TRECHO CRAVADO E CONCRETADO</v>
      </c>
      <c r="C9102" s="519" t="s">
        <v>38063</v>
      </c>
      <c r="D9102" s="519" t="s">
        <v>38070</v>
      </c>
      <c r="E9102" s="519" t="s">
        <v>38071</v>
      </c>
      <c r="F9102" s="519" t="s">
        <v>38069</v>
      </c>
      <c r="I9102" s="519" t="s">
        <v>36</v>
      </c>
      <c r="J9102" s="650">
        <v>665.77</v>
      </c>
    </row>
    <row r="9103" spans="1:10">
      <c r="A9103" s="519" t="s">
        <v>9338</v>
      </c>
      <c r="B9103" s="519" t="str">
        <f t="shared" si="142"/>
        <v>ESTACA PRE-FABRICADA DE CONCRETO,MEDIDA A PARTIR DA COTA DEARRASAMENTO,EXCLUSIVE EMENDAS,CRAVACAO E TRANSPORTE DE BATE-ESTACAS,PARA CARGA DE TRABALHO DE COMPRESSAO AXIAL DE ATE 250KN (25TF),CONFORME ABNT NBR 16258.FORNECIMENTO</v>
      </c>
      <c r="C9103" s="519" t="s">
        <v>38072</v>
      </c>
      <c r="D9103" s="519" t="s">
        <v>38073</v>
      </c>
      <c r="E9103" s="519" t="s">
        <v>38074</v>
      </c>
      <c r="F9103" s="519" t="s">
        <v>72618</v>
      </c>
      <c r="I9103" s="519" t="s">
        <v>36</v>
      </c>
      <c r="J9103" s="650">
        <v>61.71</v>
      </c>
    </row>
    <row r="9104" spans="1:10">
      <c r="A9104" s="519" t="s">
        <v>9339</v>
      </c>
      <c r="B9104" s="519" t="str">
        <f t="shared" si="142"/>
        <v>ESTACA PRE-FABRICADA DE CONCRETO,MEDIDA A PARTIR DA COTA DEARRASAMENTO,EXCLUSIVE EMENDAS,CRAVACAO E TRANSPORTE DE BATE-ESTACAS,PARA CARGA DE TRABALHO DE COMPRESSAO AXIAL DE ATE 250KN (25TF),CONFORME ABNT NBR 16258.FORNECIMENTO</v>
      </c>
      <c r="C9104" s="519" t="s">
        <v>38072</v>
      </c>
      <c r="D9104" s="519" t="s">
        <v>38073</v>
      </c>
      <c r="E9104" s="519" t="s">
        <v>38074</v>
      </c>
      <c r="F9104" s="519" t="s">
        <v>72618</v>
      </c>
      <c r="I9104" s="519" t="s">
        <v>36</v>
      </c>
      <c r="J9104" s="650">
        <v>61.71</v>
      </c>
    </row>
    <row r="9105" spans="1:10">
      <c r="A9105" s="519" t="s">
        <v>9340</v>
      </c>
      <c r="B9105" s="519" t="str">
        <f t="shared" si="142"/>
        <v>ESTACA PRE-FABRICADA DE CONCRETO,MEDIDA A PARTIR DA COTA DEARRASAMENTO,EXCLUSIVE EMENDAS,CRAVACAO E TRANSPORTE DE BATE-ESTACAS,PARA CARGA DE TRABALHO DE COMPRESSAO AXIAL DE ATE 350KN (35TF),CONFORME ABNT NBR 16258.FORNECIMENTO</v>
      </c>
      <c r="C9105" s="519" t="s">
        <v>38072</v>
      </c>
      <c r="D9105" s="519" t="s">
        <v>38073</v>
      </c>
      <c r="E9105" s="519" t="s">
        <v>38075</v>
      </c>
      <c r="F9105" s="519" t="s">
        <v>72619</v>
      </c>
      <c r="I9105" s="519" t="s">
        <v>36</v>
      </c>
      <c r="J9105" s="650">
        <v>72.17</v>
      </c>
    </row>
    <row r="9106" spans="1:10">
      <c r="A9106" s="519" t="s">
        <v>9341</v>
      </c>
      <c r="B9106" s="519" t="str">
        <f t="shared" si="142"/>
        <v>ESTACA PRE-FABRICADA DE CONCRETO,MEDIDA A PARTIR DA COTA DEARRASAMENTO,EXCLUSIVE EMENDAS,CRAVACAO E TRANSPORTE DE BATE-ESTACAS,PARA CARGA DE TRABALHO DE COMPRESSAO AXIAL DE ATE 350KN (35TF),CONFORME ABNT NBR 16258.FORNECIMENTO</v>
      </c>
      <c r="C9106" s="519" t="s">
        <v>38072</v>
      </c>
      <c r="D9106" s="519" t="s">
        <v>38073</v>
      </c>
      <c r="E9106" s="519" t="s">
        <v>38075</v>
      </c>
      <c r="F9106" s="519" t="s">
        <v>72619</v>
      </c>
      <c r="I9106" s="519" t="s">
        <v>36</v>
      </c>
      <c r="J9106" s="650">
        <v>72.17</v>
      </c>
    </row>
    <row r="9107" spans="1:10">
      <c r="A9107" s="519" t="s">
        <v>9342</v>
      </c>
      <c r="B9107" s="519" t="str">
        <f t="shared" si="142"/>
        <v>ESTACA PRE-FABRICADA DE CONCRETO,MEDIDA A PARTIR DA COTA DEARRASAMENTO,EXCLUSIVE EMENDAS,CRAVACAO E TRANSPORTE DE BATE-ESTACAS,PARA CARGA DE TRABALHO DE COMPRESSAO AXIAL DE ATE 450KN (45TF),CONFORME ABNT NBR 16258.FORNECIMENTO</v>
      </c>
      <c r="C9107" s="519" t="s">
        <v>38072</v>
      </c>
      <c r="D9107" s="519" t="s">
        <v>38073</v>
      </c>
      <c r="E9107" s="519" t="s">
        <v>38076</v>
      </c>
      <c r="F9107" s="519" t="s">
        <v>72620</v>
      </c>
      <c r="I9107" s="519" t="s">
        <v>36</v>
      </c>
      <c r="J9107" s="650">
        <v>83.34</v>
      </c>
    </row>
    <row r="9108" spans="1:10">
      <c r="A9108" s="519" t="s">
        <v>9343</v>
      </c>
      <c r="B9108" s="519" t="str">
        <f t="shared" si="142"/>
        <v>ESTACA PRE-FABRICADA DE CONCRETO,MEDIDA A PARTIR DA COTA DEARRASAMENTO,EXCLUSIVE EMENDAS,CRAVACAO E TRANSPORTE DE BATE-ESTACAS,PARA CARGA DE TRABALHO DE COMPRESSAO AXIAL DE ATE 450KN (45TF),CONFORME ABNT NBR 16258.FORNECIMENTO</v>
      </c>
      <c r="C9108" s="519" t="s">
        <v>38072</v>
      </c>
      <c r="D9108" s="519" t="s">
        <v>38073</v>
      </c>
      <c r="E9108" s="519" t="s">
        <v>38076</v>
      </c>
      <c r="F9108" s="519" t="s">
        <v>72620</v>
      </c>
      <c r="I9108" s="519" t="s">
        <v>36</v>
      </c>
      <c r="J9108" s="650">
        <v>83.34</v>
      </c>
    </row>
    <row r="9109" spans="1:10">
      <c r="A9109" s="519" t="s">
        <v>9344</v>
      </c>
      <c r="B9109" s="519" t="str">
        <f t="shared" si="142"/>
        <v>ESTACA PRE-FABRICADA DE CONCRETO,MEDIDA A PARTIR DA COTA DEARRASAMENTO,EXCLUSIVE EMENDAS,CRAVACAO E TRANSPORTE DE BATE-ESTACAS,PARA CARGA DE TRABALHO DE COMPRESSAO AXIAL DE ATE 600KN (60TF),CONFORME ABNT NBR 16258.FORNECIMENTO</v>
      </c>
      <c r="C9109" s="519" t="s">
        <v>38072</v>
      </c>
      <c r="D9109" s="519" t="s">
        <v>38073</v>
      </c>
      <c r="E9109" s="519" t="s">
        <v>38077</v>
      </c>
      <c r="F9109" s="519" t="s">
        <v>72621</v>
      </c>
      <c r="I9109" s="519" t="s">
        <v>36</v>
      </c>
      <c r="J9109" s="650">
        <v>102.06</v>
      </c>
    </row>
    <row r="9110" spans="1:10">
      <c r="A9110" s="519" t="s">
        <v>9345</v>
      </c>
      <c r="B9110" s="519" t="str">
        <f t="shared" si="142"/>
        <v>ESTACA PRE-FABRICADA DE CONCRETO,MEDIDA A PARTIR DA COTA DEARRASAMENTO,EXCLUSIVE EMENDAS,CRAVACAO E TRANSPORTE DE BATE-ESTACAS,PARA CARGA DE TRABALHO DE COMPRESSAO AXIAL DE ATE 600KN (60TF),CONFORME ABNT NBR 16258.FORNECIMENTO</v>
      </c>
      <c r="C9110" s="519" t="s">
        <v>38072</v>
      </c>
      <c r="D9110" s="519" t="s">
        <v>38073</v>
      </c>
      <c r="E9110" s="519" t="s">
        <v>38077</v>
      </c>
      <c r="F9110" s="519" t="s">
        <v>72621</v>
      </c>
      <c r="I9110" s="519" t="s">
        <v>36</v>
      </c>
      <c r="J9110" s="650">
        <v>102.06</v>
      </c>
    </row>
    <row r="9111" spans="1:10">
      <c r="A9111" s="519" t="s">
        <v>9346</v>
      </c>
      <c r="B9111" s="519" t="str">
        <f t="shared" si="142"/>
        <v>ESTACA PRE-FABRICADA DE CONCRETO,MEDIDA A PARTIR DA COTA DEARRASAMENTO,EXCLUSIVE EMENDAS,CRAVACAO E TRANSPORTE DE BATE-ESTACAS,PARA CARGA DE TRABALHO DE COMPRESSAO AXIAL DE ATE 750KN (75TF),CONFORME ABNT NBR 16258.FORNECIMENTO</v>
      </c>
      <c r="C9111" s="519" t="s">
        <v>38072</v>
      </c>
      <c r="D9111" s="519" t="s">
        <v>38073</v>
      </c>
      <c r="E9111" s="519" t="s">
        <v>38078</v>
      </c>
      <c r="F9111" s="519" t="s">
        <v>72622</v>
      </c>
      <c r="I9111" s="519" t="s">
        <v>36</v>
      </c>
      <c r="J9111" s="650">
        <v>123.22</v>
      </c>
    </row>
    <row r="9112" spans="1:10">
      <c r="A9112" s="519" t="s">
        <v>9347</v>
      </c>
      <c r="B9112" s="519" t="str">
        <f t="shared" si="142"/>
        <v>ESTACA PRE-FABRICADA DE CONCRETO,MEDIDA A PARTIR DA COTA DEARRASAMENTO,EXCLUSIVE EMENDAS,CRAVACAO E TRANSPORTE DE BATE-ESTACAS,PARA CARGA DE TRABALHO DE COMPRESSAO AXIAL DE ATE 750KN (75TF),CONFORME ABNT NBR 16258.FORNECIMENTO</v>
      </c>
      <c r="C9112" s="519" t="s">
        <v>38072</v>
      </c>
      <c r="D9112" s="519" t="s">
        <v>38073</v>
      </c>
      <c r="E9112" s="519" t="s">
        <v>38078</v>
      </c>
      <c r="F9112" s="519" t="s">
        <v>72622</v>
      </c>
      <c r="I9112" s="519" t="s">
        <v>36</v>
      </c>
      <c r="J9112" s="650">
        <v>123.22</v>
      </c>
    </row>
    <row r="9113" spans="1:10">
      <c r="A9113" s="519" t="s">
        <v>9348</v>
      </c>
      <c r="B9113" s="519" t="str">
        <f t="shared" si="142"/>
        <v>ESTACA PRE-FABRICADA DE CONCRETO,MEDIDA A PARTIR DA COTA DEARRASAMENTO,EXCLUSIVE EMENDAS,CRAVACAO E TRANSPORTE DE BATE-ESTACAS,PARA CARGA DE TRABALHO DE COMPRESSAO AXIAL DE ATE 950KN (95TF),CONFORME ABNT NBR 16258.FORNECIMENTO</v>
      </c>
      <c r="C9113" s="519" t="s">
        <v>38072</v>
      </c>
      <c r="D9113" s="519" t="s">
        <v>38073</v>
      </c>
      <c r="E9113" s="519" t="s">
        <v>38079</v>
      </c>
      <c r="F9113" s="519" t="s">
        <v>72623</v>
      </c>
      <c r="I9113" s="519" t="s">
        <v>36</v>
      </c>
      <c r="J9113" s="650">
        <v>180</v>
      </c>
    </row>
    <row r="9114" spans="1:10">
      <c r="A9114" s="519" t="s">
        <v>9349</v>
      </c>
      <c r="B9114" s="519" t="str">
        <f t="shared" si="142"/>
        <v>ESTACA PRE-FABRICADA DE CONCRETO,MEDIDA A PARTIR DA COTA DEARRASAMENTO,EXCLUSIVE EMENDAS,CRAVACAO E TRANSPORTE DE BATE-ESTACAS,PARA CARGA DE TRABALHO DE COMPRESSAO AXIAL DE ATE 950KN (95TF),CONFORME ABNT NBR 16258.FORNECIMENTO</v>
      </c>
      <c r="C9114" s="519" t="s">
        <v>38072</v>
      </c>
      <c r="D9114" s="519" t="s">
        <v>38073</v>
      </c>
      <c r="E9114" s="519" t="s">
        <v>38079</v>
      </c>
      <c r="F9114" s="519" t="s">
        <v>72623</v>
      </c>
      <c r="I9114" s="519" t="s">
        <v>36</v>
      </c>
      <c r="J9114" s="650">
        <v>180</v>
      </c>
    </row>
    <row r="9115" spans="1:10">
      <c r="A9115" s="519" t="s">
        <v>9350</v>
      </c>
      <c r="B9115" s="519" t="str">
        <f t="shared" si="142"/>
        <v>ESTACA PRE-FABRICADA DE CONCRETO,MEDIDA A PARTIR DA COTA DEARRASAMENTO,EXCLUSIVE EMENDAS,CRAVACAO E TRANSPORTE DE BATE-ESTACAS,PARA CARGA DE TRABALHO DE COMPRESSAO AXIAL DE ATE 1300KN (130TF),CONFORME ABNT NBR 16258.FORNECIMENTO</v>
      </c>
      <c r="C9115" s="519" t="s">
        <v>38072</v>
      </c>
      <c r="D9115" s="519" t="s">
        <v>38073</v>
      </c>
      <c r="E9115" s="519" t="s">
        <v>38080</v>
      </c>
      <c r="F9115" s="519" t="s">
        <v>72624</v>
      </c>
      <c r="I9115" s="519" t="s">
        <v>36</v>
      </c>
      <c r="J9115" s="650">
        <v>191.39</v>
      </c>
    </row>
    <row r="9116" spans="1:10">
      <c r="A9116" s="519" t="s">
        <v>9351</v>
      </c>
      <c r="B9116" s="519" t="str">
        <f t="shared" si="142"/>
        <v>ESTACA PRE-FABRICADA DE CONCRETO,MEDIDA A PARTIR DA COTA DEARRASAMENTO,EXCLUSIVE EMENDAS,CRAVACAO E TRANSPORTE DE BATE-ESTACAS,PARA CARGA DE TRABALHO DE COMPRESSAO AXIAL DE ATE 1300KN (130TF),CONFORME ABNT NBR 16258.FORNECIMENTO</v>
      </c>
      <c r="C9116" s="519" t="s">
        <v>38072</v>
      </c>
      <c r="D9116" s="519" t="s">
        <v>38073</v>
      </c>
      <c r="E9116" s="519" t="s">
        <v>38080</v>
      </c>
      <c r="F9116" s="519" t="s">
        <v>72624</v>
      </c>
      <c r="I9116" s="519" t="s">
        <v>36</v>
      </c>
      <c r="J9116" s="650">
        <v>191.39</v>
      </c>
    </row>
    <row r="9117" spans="1:10">
      <c r="A9117" s="519" t="s">
        <v>9352</v>
      </c>
      <c r="B9117" s="519" t="str">
        <f t="shared" si="142"/>
        <v>ESTACA PRE-FABRICADA DE CONCRETO,MEDIDA A PARTIR DA COTA DEARRASAMENTO,EXCLUSIVE EMENDAS,CRAVACAO E TRANSPORTE DE BATE-ESTACAS,PARA CARGA DE TRABALHO DE COMPRESSAO AXIAL DE ATE 1700KN (170TF),CONFORME ABNT NBR 16258.FORNECIMENTO</v>
      </c>
      <c r="C9117" s="519" t="s">
        <v>38072</v>
      </c>
      <c r="D9117" s="519" t="s">
        <v>38073</v>
      </c>
      <c r="E9117" s="519" t="s">
        <v>38081</v>
      </c>
      <c r="F9117" s="519" t="s">
        <v>72625</v>
      </c>
      <c r="I9117" s="519" t="s">
        <v>36</v>
      </c>
      <c r="J9117" s="650">
        <v>382.28</v>
      </c>
    </row>
    <row r="9118" spans="1:10">
      <c r="A9118" s="519" t="s">
        <v>9353</v>
      </c>
      <c r="B9118" s="519" t="str">
        <f t="shared" si="142"/>
        <v>ESTACA PRE-FABRICADA DE CONCRETO,MEDIDA A PARTIR DA COTA DEARRASAMENTO,EXCLUSIVE EMENDAS,CRAVACAO E TRANSPORTE DE BATE-ESTACAS,PARA CARGA DE TRABALHO DE COMPRESSAO AXIAL DE ATE 1700KN (170TF),CONFORME ABNT NBR 16258.FORNECIMENTO</v>
      </c>
      <c r="C9118" s="519" t="s">
        <v>38072</v>
      </c>
      <c r="D9118" s="519" t="s">
        <v>38073</v>
      </c>
      <c r="E9118" s="519" t="s">
        <v>38081</v>
      </c>
      <c r="F9118" s="519" t="s">
        <v>72625</v>
      </c>
      <c r="I9118" s="519" t="s">
        <v>36</v>
      </c>
      <c r="J9118" s="650">
        <v>382.28</v>
      </c>
    </row>
    <row r="9119" spans="1:10">
      <c r="A9119" s="519" t="s">
        <v>9354</v>
      </c>
      <c r="B9119" s="519" t="str">
        <f t="shared" si="142"/>
        <v>ESTACA PRE-MOLDADA DE CONCRETO ARMADO,CENTRIFUGADA,MEDIDA APARTIR DA COTA DE ARRASAMENTO,EXCLUSIVE EMENDAS,CRAVACAO E TRANSPORTE DO BATE-ESTACAS,D=26CM,PARA CARGA DE TRABALHO DE COMPRESSAO AXIAL DE ATE 500KN(50TF).FORNECIMENTO</v>
      </c>
      <c r="C9119" s="519" t="s">
        <v>38082</v>
      </c>
      <c r="D9119" s="519" t="s">
        <v>38083</v>
      </c>
      <c r="E9119" s="519" t="s">
        <v>38084</v>
      </c>
      <c r="F9119" s="519" t="s">
        <v>38085</v>
      </c>
      <c r="I9119" s="519" t="s">
        <v>36</v>
      </c>
      <c r="J9119" s="650">
        <v>174.75</v>
      </c>
    </row>
    <row r="9120" spans="1:10">
      <c r="A9120" s="519" t="s">
        <v>9355</v>
      </c>
      <c r="B9120" s="519" t="str">
        <f t="shared" si="142"/>
        <v>ESTACA PRE-MOLDADA DE CONCRETO ARMADO,CENTRIFUGADA,MEDIDA APARTIR DA COTA DE ARRASAMENTO,EXCLUSIVE EMENDAS,CRAVACAO E TRANSPORTE DO BATE-ESTACAS,D=26CM,PARA CARGA DE TRABALHO DE COMPRESSAO AXIAL DE ATE 500KN(50TF).FORNECIMENTO</v>
      </c>
      <c r="C9120" s="519" t="s">
        <v>38082</v>
      </c>
      <c r="D9120" s="519" t="s">
        <v>38083</v>
      </c>
      <c r="E9120" s="519" t="s">
        <v>38084</v>
      </c>
      <c r="F9120" s="519" t="s">
        <v>38085</v>
      </c>
      <c r="I9120" s="519" t="s">
        <v>36</v>
      </c>
      <c r="J9120" s="650">
        <v>174.75</v>
      </c>
    </row>
    <row r="9121" spans="1:10">
      <c r="A9121" s="519" t="s">
        <v>9356</v>
      </c>
      <c r="B9121" s="519" t="str">
        <f t="shared" si="142"/>
        <v>ESTACA PRE-MOLDADA DE CONCRETO ARMADO,CENTRIFUGADA,MEDIDA APARTIR DA COTA DE ARRASAMENTO,EXCLUSIVE EMENDAS,CRAVACAO E TRANSPORTE DE BATE-ESTACAS,D=33CM,PARA CARGA DE TRABALHO DE COMPRESSAO AXIAL DE ATE 800KN(80TF).FORNECIMENTO</v>
      </c>
      <c r="C9121" s="519" t="s">
        <v>38082</v>
      </c>
      <c r="D9121" s="519" t="s">
        <v>38083</v>
      </c>
      <c r="E9121" s="519" t="s">
        <v>38086</v>
      </c>
      <c r="F9121" s="519" t="s">
        <v>38087</v>
      </c>
      <c r="I9121" s="519" t="s">
        <v>36</v>
      </c>
      <c r="J9121" s="650">
        <v>196.6</v>
      </c>
    </row>
    <row r="9122" spans="1:10">
      <c r="A9122" s="519" t="s">
        <v>9357</v>
      </c>
      <c r="B9122" s="519" t="str">
        <f t="shared" si="142"/>
        <v>ESTACA PRE-MOLDADA DE CONCRETO ARMADO,CENTRIFUGADA,MEDIDA APARTIR DA COTA DE ARRASAMENTO,EXCLUSIVE EMENDAS,CRAVACAO E TRANSPORTE DE BATE-ESTACAS,D=33CM,PARA CARGA DE TRABALHO DE COMPRESSAO AXIAL DE ATE 800KN(80TF).FORNECIMENTO</v>
      </c>
      <c r="C9122" s="519" t="s">
        <v>38082</v>
      </c>
      <c r="D9122" s="519" t="s">
        <v>38083</v>
      </c>
      <c r="E9122" s="519" t="s">
        <v>38086</v>
      </c>
      <c r="F9122" s="519" t="s">
        <v>38087</v>
      </c>
      <c r="I9122" s="519" t="s">
        <v>36</v>
      </c>
      <c r="J9122" s="650">
        <v>196.6</v>
      </c>
    </row>
    <row r="9123" spans="1:10">
      <c r="A9123" s="519" t="s">
        <v>9358</v>
      </c>
      <c r="B9123" s="519" t="str">
        <f t="shared" si="142"/>
        <v>ESTACA PRE-MOLDADA DE CONCRETO ARMADO,CENTRIFUGADA,MEDIDA APARTIR DA COTA DE ARRASAMENTO,EXCLUSIVE EMENDAS,CRAVACAO E TRANSPORTE DO BATE-ESTACAS,D=38CM,PARA CARGA DE TRABALHO DE COMPRESSAO AXIAL DE ATE 1000KN(100TF).FORNECIMENTO</v>
      </c>
      <c r="C9123" s="519" t="s">
        <v>38082</v>
      </c>
      <c r="D9123" s="519" t="s">
        <v>38083</v>
      </c>
      <c r="E9123" s="519" t="s">
        <v>38088</v>
      </c>
      <c r="F9123" s="519" t="s">
        <v>38089</v>
      </c>
      <c r="I9123" s="519" t="s">
        <v>36</v>
      </c>
      <c r="J9123" s="650">
        <v>240.29</v>
      </c>
    </row>
    <row r="9124" spans="1:10">
      <c r="A9124" s="519" t="s">
        <v>9359</v>
      </c>
      <c r="B9124" s="519" t="str">
        <f t="shared" si="142"/>
        <v>ESTACA PRE-MOLDADA DE CONCRETO ARMADO,CENTRIFUGADA,MEDIDA APARTIR DA COTA DE ARRASAMENTO,EXCLUSIVE EMENDAS,CRAVACAO E TRANSPORTE DO BATE-ESTACAS,D=38CM,PARA CARGA DE TRABALHO DE COMPRESSAO AXIAL DE ATE 1000KN(100TF).FORNECIMENTO</v>
      </c>
      <c r="C9124" s="519" t="s">
        <v>38082</v>
      </c>
      <c r="D9124" s="519" t="s">
        <v>38083</v>
      </c>
      <c r="E9124" s="519" t="s">
        <v>38088</v>
      </c>
      <c r="F9124" s="519" t="s">
        <v>38089</v>
      </c>
      <c r="I9124" s="519" t="s">
        <v>36</v>
      </c>
      <c r="J9124" s="650">
        <v>240.29</v>
      </c>
    </row>
    <row r="9125" spans="1:10">
      <c r="A9125" s="519" t="s">
        <v>9360</v>
      </c>
      <c r="B9125" s="519" t="str">
        <f t="shared" si="142"/>
        <v>ESTACA PRE-MOLDADA DE CONCRETO ARMADO,CENTRIFUGADA,MEDIDA APARTIR DA COTA DE ARRASAMENTO,EXCLUSIVE EMENDAS,CRAVACAO E TRANSPORTE DE BATE-ESTACAS,D=42CM,PARA CARGA DE TRABALHO DE COMPRESSAO AXIAL DE ATE 1250KN(125TF).FORNECIMENTO</v>
      </c>
      <c r="C9125" s="519" t="s">
        <v>38082</v>
      </c>
      <c r="D9125" s="519" t="s">
        <v>38083</v>
      </c>
      <c r="E9125" s="519" t="s">
        <v>38090</v>
      </c>
      <c r="F9125" s="519" t="s">
        <v>38091</v>
      </c>
      <c r="I9125" s="519" t="s">
        <v>36</v>
      </c>
      <c r="J9125" s="650">
        <v>294.89999999999998</v>
      </c>
    </row>
    <row r="9126" spans="1:10">
      <c r="A9126" s="519" t="s">
        <v>9361</v>
      </c>
      <c r="B9126" s="519" t="str">
        <f t="shared" si="142"/>
        <v>ESTACA PRE-MOLDADA DE CONCRETO ARMADO,CENTRIFUGADA,MEDIDA APARTIR DA COTA DE ARRASAMENTO,EXCLUSIVE EMENDAS,CRAVACAO E TRANSPORTE DE BATE-ESTACAS,D=42CM,PARA CARGA DE TRABALHO DE COMPRESSAO AXIAL DE ATE 1250KN(125TF).FORNECIMENTO</v>
      </c>
      <c r="C9126" s="519" t="s">
        <v>38082</v>
      </c>
      <c r="D9126" s="519" t="s">
        <v>38083</v>
      </c>
      <c r="E9126" s="519" t="s">
        <v>38090</v>
      </c>
      <c r="F9126" s="519" t="s">
        <v>38091</v>
      </c>
      <c r="I9126" s="519" t="s">
        <v>36</v>
      </c>
      <c r="J9126" s="650">
        <v>294.89999999999998</v>
      </c>
    </row>
    <row r="9127" spans="1:10">
      <c r="A9127" s="519" t="s">
        <v>9362</v>
      </c>
      <c r="B9127" s="519" t="str">
        <f t="shared" si="142"/>
        <v>ESTACA PRE-MOLDADA DE CONCRETO ARMADO,CENTRIFUGADA,MEDIDA APARTIR DA COTA DE ARRASAMENTO,EXCLUSIVE EMENDAS,CRAVACAO E TRANSPORTE DE BATE-ESTACAS,D=50CM,PARA CARGA DE TRABALHO DE COMPRESSAO AXIAL DE ATE 1700KN(170TF).FORNECIMENTO</v>
      </c>
      <c r="C9127" s="519" t="s">
        <v>38082</v>
      </c>
      <c r="D9127" s="519" t="s">
        <v>38083</v>
      </c>
      <c r="E9127" s="519" t="s">
        <v>38092</v>
      </c>
      <c r="F9127" s="519" t="s">
        <v>38093</v>
      </c>
      <c r="I9127" s="519" t="s">
        <v>36</v>
      </c>
      <c r="J9127" s="650">
        <v>415.04</v>
      </c>
    </row>
    <row r="9128" spans="1:10">
      <c r="A9128" s="519" t="s">
        <v>9363</v>
      </c>
      <c r="B9128" s="519" t="str">
        <f t="shared" si="142"/>
        <v>ESTACA PRE-MOLDADA DE CONCRETO ARMADO,CENTRIFUGADA,MEDIDA APARTIR DA COTA DE ARRASAMENTO,EXCLUSIVE EMENDAS,CRAVACAO E TRANSPORTE DE BATE-ESTACAS,D=50CM,PARA CARGA DE TRABALHO DE COMPRESSAO AXIAL DE ATE 1700KN(170TF).FORNECIMENTO</v>
      </c>
      <c r="C9128" s="519" t="s">
        <v>38082</v>
      </c>
      <c r="D9128" s="519" t="s">
        <v>38083</v>
      </c>
      <c r="E9128" s="519" t="s">
        <v>38092</v>
      </c>
      <c r="F9128" s="519" t="s">
        <v>38093</v>
      </c>
      <c r="I9128" s="519" t="s">
        <v>36</v>
      </c>
      <c r="J9128" s="650">
        <v>415.04</v>
      </c>
    </row>
    <row r="9129" spans="1:10">
      <c r="A9129" s="519" t="s">
        <v>9364</v>
      </c>
      <c r="B9129" s="519" t="str">
        <f t="shared" si="142"/>
        <v>ESTACA PRE-MOLDADA DE CONCRETO ARMADO,CENTRIFUGADA,MEDIDA APARTIR DA COTA DE ARRASAMENTO,EXCLUSIVE EMENDAS,CRAVACAO E TRANSPORTE DE BATE-ESTACAS,D=60CM,PARA CARGA DE TRABALHO DE COMPRESSAO AXIAL DE ATE 2350KN(235TF).FORNECIMENTO</v>
      </c>
      <c r="C9129" s="519" t="s">
        <v>38082</v>
      </c>
      <c r="D9129" s="519" t="s">
        <v>38083</v>
      </c>
      <c r="E9129" s="519" t="s">
        <v>38094</v>
      </c>
      <c r="F9129" s="519" t="s">
        <v>38095</v>
      </c>
      <c r="I9129" s="519" t="s">
        <v>36</v>
      </c>
      <c r="J9129" s="650">
        <v>600.72</v>
      </c>
    </row>
    <row r="9130" spans="1:10">
      <c r="A9130" s="519" t="s">
        <v>9365</v>
      </c>
      <c r="B9130" s="519" t="str">
        <f t="shared" si="142"/>
        <v>ESTACA PRE-MOLDADA DE CONCRETO ARMADO,CENTRIFUGADA,MEDIDA APARTIR DA COTA DE ARRASAMENTO,EXCLUSIVE EMENDAS,CRAVACAO E TRANSPORTE DE BATE-ESTACAS,D=60CM,PARA CARGA DE TRABALHO DE COMPRESSAO AXIAL DE ATE 2350KN(235TF).FORNECIMENTO</v>
      </c>
      <c r="C9130" s="519" t="s">
        <v>38082</v>
      </c>
      <c r="D9130" s="519" t="s">
        <v>38083</v>
      </c>
      <c r="E9130" s="519" t="s">
        <v>38094</v>
      </c>
      <c r="F9130" s="519" t="s">
        <v>38095</v>
      </c>
      <c r="I9130" s="519" t="s">
        <v>36</v>
      </c>
      <c r="J9130" s="650">
        <v>600.72</v>
      </c>
    </row>
    <row r="9131" spans="1:10">
      <c r="A9131" s="519" t="s">
        <v>9366</v>
      </c>
      <c r="B9131" s="519" t="str">
        <f t="shared" si="142"/>
        <v>ESTACA PRE-MOLDADA DE CONCRETO ARMADO,CENTRIFUGADA,MEDIDA APARTIR DA COTA DE ARRASAMENTO,EXCLUSIVE EMENDAS,CRAVACAO E TRANSPORTE DO BATE-ESTACAS,D=70CM,PARA CARGA DE TRABALHO DE COMPRESSAO AXIAL DE ATE 3150KN(315TF).FORNECIMENTO</v>
      </c>
      <c r="C9131" s="519" t="s">
        <v>38082</v>
      </c>
      <c r="D9131" s="519" t="s">
        <v>38083</v>
      </c>
      <c r="E9131" s="519" t="s">
        <v>38096</v>
      </c>
      <c r="F9131" s="519" t="s">
        <v>38097</v>
      </c>
      <c r="I9131" s="519" t="s">
        <v>36</v>
      </c>
      <c r="J9131" s="650">
        <v>929.69</v>
      </c>
    </row>
    <row r="9132" spans="1:10">
      <c r="A9132" s="519" t="s">
        <v>9367</v>
      </c>
      <c r="B9132" s="519" t="str">
        <f t="shared" si="142"/>
        <v>ESTACA PRE-MOLDADA DE CONCRETO ARMADO,CENTRIFUGADA,MEDIDA APARTIR DA COTA DE ARRASAMENTO,EXCLUSIVE EMENDAS,CRAVACAO E TRANSPORTE DO BATE-ESTACAS,D=70CM,PARA CARGA DE TRABALHO DE COMPRESSAO AXIAL DE ATE 3150KN(315TF).FORNECIMENTO</v>
      </c>
      <c r="C9132" s="519" t="s">
        <v>38082</v>
      </c>
      <c r="D9132" s="519" t="s">
        <v>38083</v>
      </c>
      <c r="E9132" s="519" t="s">
        <v>38096</v>
      </c>
      <c r="F9132" s="519" t="s">
        <v>38097</v>
      </c>
      <c r="I9132" s="519" t="s">
        <v>36</v>
      </c>
      <c r="J9132" s="650">
        <v>929.69</v>
      </c>
    </row>
    <row r="9133" spans="1:10">
      <c r="A9133" s="519" t="s">
        <v>9368</v>
      </c>
      <c r="B9133" s="519" t="str">
        <f t="shared" si="142"/>
        <v>CRAVACAO DE ESTACA PRE-FABRICADA DE CONCRETO,INCLUSIVE BATE-ESTACAS (VIDE TRANSPORTE NA FAMILIA 04.025),MEDIDA A PARTIRDO NIVEL DE OPERACAO DO BATE-ESTACAS PARA CARGA DE TRABALHODE COMPRESSAO AXIAL DE ATE 250KN (25TF)</v>
      </c>
      <c r="C9133" s="519" t="s">
        <v>38098</v>
      </c>
      <c r="D9133" s="519" t="s">
        <v>38099</v>
      </c>
      <c r="E9133" s="519" t="s">
        <v>38100</v>
      </c>
      <c r="F9133" s="519" t="s">
        <v>38101</v>
      </c>
      <c r="I9133" s="519" t="s">
        <v>36</v>
      </c>
      <c r="J9133" s="650">
        <v>45.87</v>
      </c>
    </row>
    <row r="9134" spans="1:10">
      <c r="A9134" s="519" t="s">
        <v>9369</v>
      </c>
      <c r="B9134" s="519" t="str">
        <f t="shared" si="142"/>
        <v>CRAVACAO DE ESTACA PRE-FABRICADA DE CONCRETO,INCLUSIVE BATE-ESTACAS (VIDE TRANSPORTE NA FAMILIA 04.025),MEDIDA A PARTIRDO NIVEL DE OPERACAO DO BATE-ESTACAS PARA CARGA DE TRABALHODE COMPRESSAO AXIAL DE ATE 250KN (25TF)</v>
      </c>
      <c r="C9134" s="519" t="s">
        <v>38098</v>
      </c>
      <c r="D9134" s="519" t="s">
        <v>38099</v>
      </c>
      <c r="E9134" s="519" t="s">
        <v>38100</v>
      </c>
      <c r="F9134" s="519" t="s">
        <v>38101</v>
      </c>
      <c r="I9134" s="519" t="s">
        <v>36</v>
      </c>
      <c r="J9134" s="650">
        <v>45.87</v>
      </c>
    </row>
    <row r="9135" spans="1:10">
      <c r="A9135" s="519" t="s">
        <v>9370</v>
      </c>
      <c r="B9135" s="519" t="str">
        <f t="shared" si="142"/>
        <v>CRAVACAO DE ESTACA PRE-FABRICADA DE CONCRETO,INCLUSIVE BATE-ESTACAS (VIDE TRANSPORTE NA FAMILIA 04.025),MEDIDA A PARTIRDO NIVEL DE OPERACAO DO BATE-ESTACAS PARA CARGA DE TRABALHODE COMPRESSAO AXIAL DE ATE 350KN(35TF)</v>
      </c>
      <c r="C9135" s="519" t="s">
        <v>38098</v>
      </c>
      <c r="D9135" s="519" t="s">
        <v>38099</v>
      </c>
      <c r="E9135" s="519" t="s">
        <v>38100</v>
      </c>
      <c r="F9135" s="519" t="s">
        <v>38102</v>
      </c>
      <c r="I9135" s="519" t="s">
        <v>36</v>
      </c>
      <c r="J9135" s="650">
        <v>49.15</v>
      </c>
    </row>
    <row r="9136" spans="1:10">
      <c r="A9136" s="519" t="s">
        <v>9371</v>
      </c>
      <c r="B9136" s="519" t="str">
        <f t="shared" si="142"/>
        <v>CRAVACAO DE ESTACA PRE-FABRICADA DE CONCRETO,INCLUSIVE BATE-ESTACAS (VIDE TRANSPORTE NA FAMILIA 04.025),MEDIDA A PARTIRDO NIVEL DE OPERACAO DO BATE-ESTACAS PARA CARGA DE TRABALHODE COMPRESSAO AXIAL DE ATE 350KN(35TF)</v>
      </c>
      <c r="C9136" s="519" t="s">
        <v>38098</v>
      </c>
      <c r="D9136" s="519" t="s">
        <v>38099</v>
      </c>
      <c r="E9136" s="519" t="s">
        <v>38100</v>
      </c>
      <c r="F9136" s="519" t="s">
        <v>38102</v>
      </c>
      <c r="I9136" s="519" t="s">
        <v>36</v>
      </c>
      <c r="J9136" s="650">
        <v>49.15</v>
      </c>
    </row>
    <row r="9137" spans="1:10">
      <c r="A9137" s="519" t="s">
        <v>9372</v>
      </c>
      <c r="B9137" s="519" t="str">
        <f t="shared" si="142"/>
        <v>CRAVACAO DE ESTACAS PRE-FABRICADAS DE CONCRETO,INCLUSIVE BATE-ESTACA(VIBE TRANSPORTE NA FAMILIA 04.025),MEDIDA A PARTIRDO NIVEL DE OPERACAO DO BATE-ESTACAS PARA CARGA DE TRABALHODE COMPRESSAO AXIAL DE ATE 450KN(45TF)</v>
      </c>
      <c r="C9137" s="519" t="s">
        <v>38103</v>
      </c>
      <c r="D9137" s="519" t="s">
        <v>38104</v>
      </c>
      <c r="E9137" s="519" t="s">
        <v>38100</v>
      </c>
      <c r="F9137" s="519" t="s">
        <v>38105</v>
      </c>
      <c r="I9137" s="519" t="s">
        <v>36</v>
      </c>
      <c r="J9137" s="650">
        <v>54.61</v>
      </c>
    </row>
    <row r="9138" spans="1:10">
      <c r="A9138" s="519" t="s">
        <v>9373</v>
      </c>
      <c r="B9138" s="519" t="str">
        <f t="shared" si="142"/>
        <v>CRAVACAO DE ESTACAS PRE-FABRICADAS DE CONCRETO,INCLUSIVE BATE-ESTACA(VIBE TRANSPORTE NA FAMILIA 04.025),MEDIDA A PARTIRDO NIVEL DE OPERACAO DO BATE-ESTACAS PARA CARGA DE TRABALHODE COMPRESSAO AXIAL DE ATE 450KN(45TF)</v>
      </c>
      <c r="C9138" s="519" t="s">
        <v>38103</v>
      </c>
      <c r="D9138" s="519" t="s">
        <v>38104</v>
      </c>
      <c r="E9138" s="519" t="s">
        <v>38100</v>
      </c>
      <c r="F9138" s="519" t="s">
        <v>38105</v>
      </c>
      <c r="I9138" s="519" t="s">
        <v>36</v>
      </c>
      <c r="J9138" s="650">
        <v>54.61</v>
      </c>
    </row>
    <row r="9139" spans="1:10">
      <c r="A9139" s="519" t="s">
        <v>9374</v>
      </c>
      <c r="B9139" s="519" t="str">
        <f t="shared" si="142"/>
        <v>CRAVACAO DE ESTACA PRE-FABRICADA DE CONCRETO,INCLUSIVE BATE-ESTACAS (VIDE TRANSPORTE NA FAMILIA 04.025),MEDIDA A PARTIRDO NIVEL DE OPERACAO DO BATE-ESTACAS PARA CARGA DE TRABALHODE COMPRESSAO AXIAL DE ATE 600KN (60TF)</v>
      </c>
      <c r="C9139" s="519" t="s">
        <v>38098</v>
      </c>
      <c r="D9139" s="519" t="s">
        <v>38099</v>
      </c>
      <c r="E9139" s="519" t="s">
        <v>38100</v>
      </c>
      <c r="F9139" s="519" t="s">
        <v>38106</v>
      </c>
      <c r="I9139" s="519" t="s">
        <v>36</v>
      </c>
      <c r="J9139" s="650">
        <v>61.16</v>
      </c>
    </row>
    <row r="9140" spans="1:10">
      <c r="A9140" s="519" t="s">
        <v>9375</v>
      </c>
      <c r="B9140" s="519" t="str">
        <f t="shared" si="142"/>
        <v>CRAVACAO DE ESTACA PRE-FABRICADA DE CONCRETO,INCLUSIVE BATE-ESTACAS (VIDE TRANSPORTE NA FAMILIA 04.025),MEDIDA A PARTIRDO NIVEL DE OPERACAO DO BATE-ESTACAS PARA CARGA DE TRABALHODE COMPRESSAO AXIAL DE ATE 600KN (60TF)</v>
      </c>
      <c r="C9140" s="519" t="s">
        <v>38098</v>
      </c>
      <c r="D9140" s="519" t="s">
        <v>38099</v>
      </c>
      <c r="E9140" s="519" t="s">
        <v>38100</v>
      </c>
      <c r="F9140" s="519" t="s">
        <v>38106</v>
      </c>
      <c r="I9140" s="519" t="s">
        <v>36</v>
      </c>
      <c r="J9140" s="650">
        <v>61.16</v>
      </c>
    </row>
    <row r="9141" spans="1:10">
      <c r="A9141" s="519" t="s">
        <v>9376</v>
      </c>
      <c r="B9141" s="519" t="str">
        <f t="shared" si="142"/>
        <v>CRAVACAO DE ESTACA PRE-FABRICADA DE CONCRETO,INCLUSIVE BATE-ESTACAS (VIDE TRANSPORTE NA FAMILIA 04.025),MEDIDA A PARTIRDO NIVEL DE OPERACAO DO BATE-ESTACAS PARA CARGA DE TRABALHODE COMPRESSAO AXIAL DE ATE 750KN (75TF)</v>
      </c>
      <c r="C9141" s="519" t="s">
        <v>38098</v>
      </c>
      <c r="D9141" s="519" t="s">
        <v>38099</v>
      </c>
      <c r="E9141" s="519" t="s">
        <v>38100</v>
      </c>
      <c r="F9141" s="519" t="s">
        <v>38107</v>
      </c>
      <c r="I9141" s="519" t="s">
        <v>36</v>
      </c>
      <c r="J9141" s="650">
        <v>65.53</v>
      </c>
    </row>
    <row r="9142" spans="1:10">
      <c r="A9142" s="519" t="s">
        <v>9377</v>
      </c>
      <c r="B9142" s="519" t="str">
        <f t="shared" si="142"/>
        <v>CRAVACAO DE ESTACA PRE-FABRICADA DE CONCRETO,INCLUSIVE BATE-ESTACAS (VIDE TRANSPORTE NA FAMILIA 04.025),MEDIDA A PARTIRDO NIVEL DE OPERACAO DO BATE-ESTACAS PARA CARGA DE TRABALHODE COMPRESSAO AXIAL DE ATE 750KN (75TF)</v>
      </c>
      <c r="C9142" s="519" t="s">
        <v>38098</v>
      </c>
      <c r="D9142" s="519" t="s">
        <v>38099</v>
      </c>
      <c r="E9142" s="519" t="s">
        <v>38100</v>
      </c>
      <c r="F9142" s="519" t="s">
        <v>38107</v>
      </c>
      <c r="I9142" s="519" t="s">
        <v>36</v>
      </c>
      <c r="J9142" s="650">
        <v>65.53</v>
      </c>
    </row>
    <row r="9143" spans="1:10">
      <c r="A9143" s="519" t="s">
        <v>9378</v>
      </c>
      <c r="B9143" s="519" t="str">
        <f t="shared" si="142"/>
        <v>CRAVACAO DE ESTACA PRE-FABRICADA DE CONCRETO,INCLUSIVE BATE-ESTACAS (VIDE TRANSPORTE NA FAMILIA 04.025),MEDIDA A PARTIRDO NIVEL DE OPERACAO DO BATE-ESTACAS PARA CARGA DE TRABALHODE COMPRESSAO AXIAL DE ATE 950KN (95TF)</v>
      </c>
      <c r="C9143" s="519" t="s">
        <v>38098</v>
      </c>
      <c r="D9143" s="519" t="s">
        <v>38099</v>
      </c>
      <c r="E9143" s="519" t="s">
        <v>38100</v>
      </c>
      <c r="F9143" s="519" t="s">
        <v>38108</v>
      </c>
      <c r="I9143" s="519" t="s">
        <v>36</v>
      </c>
      <c r="J9143" s="650">
        <v>78.64</v>
      </c>
    </row>
    <row r="9144" spans="1:10">
      <c r="A9144" s="519" t="s">
        <v>9379</v>
      </c>
      <c r="B9144" s="519" t="str">
        <f t="shared" si="142"/>
        <v>CRAVACAO DE ESTACA PRE-FABRICADA DE CONCRETO,INCLUSIVE BATE-ESTACAS (VIDE TRANSPORTE NA FAMILIA 04.025),MEDIDA A PARTIRDO NIVEL DE OPERACAO DO BATE-ESTACAS PARA CARGA DE TRABALHODE COMPRESSAO AXIAL DE ATE 950KN (95TF)</v>
      </c>
      <c r="C9144" s="519" t="s">
        <v>38098</v>
      </c>
      <c r="D9144" s="519" t="s">
        <v>38099</v>
      </c>
      <c r="E9144" s="519" t="s">
        <v>38100</v>
      </c>
      <c r="F9144" s="519" t="s">
        <v>38108</v>
      </c>
      <c r="I9144" s="519" t="s">
        <v>36</v>
      </c>
      <c r="J9144" s="650">
        <v>78.64</v>
      </c>
    </row>
    <row r="9145" spans="1:10">
      <c r="A9145" s="519" t="s">
        <v>9380</v>
      </c>
      <c r="B9145" s="519" t="str">
        <f t="shared" si="142"/>
        <v>CRAVACAO DE ESTACA PRE-FABRICADA DE CONCRETO,INCLUSIVE BATE-ESTACAS (VIDE TRANSPORTE NA FAMILIA 04.025),MEDIDA A PARTIRDO NIVEL DE OPERACAO DO BATE-ESTACAS PARA CARGA DE TRABALHODE COMPRESSAO AXIAL DE ATE 1300KN (130TF)</v>
      </c>
      <c r="C9145" s="519" t="s">
        <v>38098</v>
      </c>
      <c r="D9145" s="519" t="s">
        <v>38099</v>
      </c>
      <c r="E9145" s="519" t="s">
        <v>38100</v>
      </c>
      <c r="F9145" s="519" t="s">
        <v>38109</v>
      </c>
      <c r="I9145" s="519" t="s">
        <v>36</v>
      </c>
      <c r="J9145" s="650">
        <v>87.37</v>
      </c>
    </row>
    <row r="9146" spans="1:10">
      <c r="A9146" s="519" t="s">
        <v>9381</v>
      </c>
      <c r="B9146" s="519" t="str">
        <f t="shared" si="142"/>
        <v>CRAVACAO DE ESTACA PRE-FABRICADA DE CONCRETO,INCLUSIVE BATE-ESTACAS (VIDE TRANSPORTE NA FAMILIA 04.025),MEDIDA A PARTIRDO NIVEL DE OPERACAO DO BATE-ESTACAS PARA CARGA DE TRABALHODE COMPRESSAO AXIAL DE ATE 1300KN (130TF)</v>
      </c>
      <c r="C9146" s="519" t="s">
        <v>38098</v>
      </c>
      <c r="D9146" s="519" t="s">
        <v>38099</v>
      </c>
      <c r="E9146" s="519" t="s">
        <v>38100</v>
      </c>
      <c r="F9146" s="519" t="s">
        <v>38109</v>
      </c>
      <c r="I9146" s="519" t="s">
        <v>36</v>
      </c>
      <c r="J9146" s="650">
        <v>87.37</v>
      </c>
    </row>
    <row r="9147" spans="1:10">
      <c r="A9147" s="519" t="s">
        <v>9382</v>
      </c>
      <c r="B9147" s="519" t="str">
        <f t="shared" si="142"/>
        <v>CRAVACAO DE ESTACA PRE-FABRICADA DE CONCRETO,INCLUSIVE BATE-ESTACAS (VIDE TRANSPORTE NA FAMILIA 04.025),MEDIDA A PARTIRDO NIVEL DE OPERACAO DO BATE-ESTACAS PARA CARGA DE TRABALHODE COMPRESSAO AXIAL DE ATE 1700KN (170TF)</v>
      </c>
      <c r="C9147" s="519" t="s">
        <v>38098</v>
      </c>
      <c r="D9147" s="519" t="s">
        <v>38099</v>
      </c>
      <c r="E9147" s="519" t="s">
        <v>38100</v>
      </c>
      <c r="F9147" s="519" t="s">
        <v>38110</v>
      </c>
      <c r="I9147" s="519" t="s">
        <v>36</v>
      </c>
      <c r="J9147" s="650">
        <v>103.76</v>
      </c>
    </row>
    <row r="9148" spans="1:10">
      <c r="A9148" s="519" t="s">
        <v>9383</v>
      </c>
      <c r="B9148" s="519" t="str">
        <f t="shared" si="142"/>
        <v>CRAVACAO DE ESTACA PRE-FABRICADA DE CONCRETO,INCLUSIVE BATE-ESTACAS (VIDE TRANSPORTE NA FAMILIA 04.025),MEDIDA A PARTIRDO NIVEL DE OPERACAO DO BATE-ESTACAS PARA CARGA DE TRABALHODE COMPRESSAO AXIAL DE ATE 1700KN (170TF)</v>
      </c>
      <c r="C9148" s="519" t="s">
        <v>38098</v>
      </c>
      <c r="D9148" s="519" t="s">
        <v>38099</v>
      </c>
      <c r="E9148" s="519" t="s">
        <v>38100</v>
      </c>
      <c r="F9148" s="519" t="s">
        <v>38110</v>
      </c>
      <c r="I9148" s="519" t="s">
        <v>36</v>
      </c>
      <c r="J9148" s="650">
        <v>103.76</v>
      </c>
    </row>
    <row r="9149" spans="1:10">
      <c r="A9149" s="519" t="s">
        <v>9384</v>
      </c>
      <c r="B9149" s="519" t="str">
        <f t="shared" si="142"/>
        <v>EMENDA METALICA EM ESTACA PRE-FABRICADA,PARA CARGA DE TRABALHO DE COMPRESSAO AXIAL DE ATE 250KN(25TF)</v>
      </c>
      <c r="C9149" s="519" t="s">
        <v>38111</v>
      </c>
      <c r="D9149" s="519" t="s">
        <v>38112</v>
      </c>
      <c r="I9149" s="519" t="s">
        <v>5</v>
      </c>
      <c r="J9149" s="650">
        <v>87.37</v>
      </c>
    </row>
    <row r="9150" spans="1:10">
      <c r="A9150" s="519" t="s">
        <v>9385</v>
      </c>
      <c r="B9150" s="519" t="str">
        <f t="shared" si="142"/>
        <v>EMENDA METALICA EM ESTACA PRE-FABRICADA,PARA CARGA DE TRABALHO DE COMPRESSAO AXIAL DE ATE 250KN(25TF)</v>
      </c>
      <c r="C9150" s="519" t="s">
        <v>38111</v>
      </c>
      <c r="D9150" s="519" t="s">
        <v>38112</v>
      </c>
      <c r="I9150" s="519" t="s">
        <v>5</v>
      </c>
      <c r="J9150" s="650">
        <v>87.37</v>
      </c>
    </row>
    <row r="9151" spans="1:10">
      <c r="A9151" s="519" t="s">
        <v>9386</v>
      </c>
      <c r="B9151" s="519" t="str">
        <f t="shared" si="142"/>
        <v>EMENDA METALICA EM ESTACA PRE-FABRICADA,PARA CARGA DE TRABALHO DE COMPRESSAO AXIAL DE ATE 350KN(35TF)</v>
      </c>
      <c r="C9151" s="519" t="s">
        <v>38111</v>
      </c>
      <c r="D9151" s="519" t="s">
        <v>38113</v>
      </c>
      <c r="I9151" s="519" t="s">
        <v>5</v>
      </c>
      <c r="J9151" s="650">
        <v>87.37</v>
      </c>
    </row>
    <row r="9152" spans="1:10">
      <c r="A9152" s="519" t="s">
        <v>9387</v>
      </c>
      <c r="B9152" s="519" t="str">
        <f t="shared" si="142"/>
        <v>EMENDA METALICA EM ESTACA PRE-FABRICADA,PARA CARGA DE TRABALHO DE COMPRESSAO AXIAL DE ATE 350KN(35TF)</v>
      </c>
      <c r="C9152" s="519" t="s">
        <v>38111</v>
      </c>
      <c r="D9152" s="519" t="s">
        <v>38113</v>
      </c>
      <c r="I9152" s="519" t="s">
        <v>5</v>
      </c>
      <c r="J9152" s="650">
        <v>87.37</v>
      </c>
    </row>
    <row r="9153" spans="1:10">
      <c r="A9153" s="519" t="s">
        <v>9388</v>
      </c>
      <c r="B9153" s="519" t="str">
        <f t="shared" si="142"/>
        <v>EMENDA METALICA EM ESTACA PRE-FABRICADA,PARA CARGA DE TRABALHO DE COMPRESSAO AXIAL DE ATE 450KN(45TF)</v>
      </c>
      <c r="C9153" s="519" t="s">
        <v>38111</v>
      </c>
      <c r="D9153" s="519" t="s">
        <v>38114</v>
      </c>
      <c r="I9153" s="519" t="s">
        <v>5</v>
      </c>
      <c r="J9153" s="650">
        <v>87.37</v>
      </c>
    </row>
    <row r="9154" spans="1:10">
      <c r="A9154" s="519" t="s">
        <v>9389</v>
      </c>
      <c r="B9154" s="519" t="str">
        <f t="shared" si="142"/>
        <v>EMENDA METALICA EM ESTACA PRE-FABRICADA,PARA CARGA DE TRABALHO DE COMPRESSAO AXIAL DE ATE 450KN(45TF)</v>
      </c>
      <c r="C9154" s="519" t="s">
        <v>38111</v>
      </c>
      <c r="D9154" s="519" t="s">
        <v>38114</v>
      </c>
      <c r="I9154" s="519" t="s">
        <v>5</v>
      </c>
      <c r="J9154" s="650">
        <v>87.37</v>
      </c>
    </row>
    <row r="9155" spans="1:10">
      <c r="A9155" s="519" t="s">
        <v>9390</v>
      </c>
      <c r="B9155" s="519" t="str">
        <f t="shared" si="142"/>
        <v>EMENDA METALICA EM ESTACA PRE-FABRICADA,PARA CARGA DE TRABALHO DE COMPRESSAO AXIAL DE ATE 600KN(60TF)</v>
      </c>
      <c r="C9155" s="519" t="s">
        <v>38111</v>
      </c>
      <c r="D9155" s="519" t="s">
        <v>38115</v>
      </c>
      <c r="I9155" s="519" t="s">
        <v>5</v>
      </c>
      <c r="J9155" s="650">
        <v>87.37</v>
      </c>
    </row>
    <row r="9156" spans="1:10">
      <c r="A9156" s="519" t="s">
        <v>9391</v>
      </c>
      <c r="B9156" s="519" t="str">
        <f t="shared" si="142"/>
        <v>EMENDA METALICA EM ESTACA PRE-FABRICADA,PARA CARGA DE TRABALHO DE COMPRESSAO AXIAL DE ATE 600KN(60TF)</v>
      </c>
      <c r="C9156" s="519" t="s">
        <v>38111</v>
      </c>
      <c r="D9156" s="519" t="s">
        <v>38115</v>
      </c>
      <c r="I9156" s="519" t="s">
        <v>5</v>
      </c>
      <c r="J9156" s="650">
        <v>87.37</v>
      </c>
    </row>
    <row r="9157" spans="1:10">
      <c r="A9157" s="519" t="s">
        <v>9392</v>
      </c>
      <c r="B9157" s="519" t="str">
        <f t="shared" si="142"/>
        <v>EMENDA METALICA EM ESTACA PRE-FABRICADA,PARA CARGA DE TRABALHO DE COMPRESSAO AXIAL DE ATE 750KN(75TF)</v>
      </c>
      <c r="C9157" s="519" t="s">
        <v>38111</v>
      </c>
      <c r="D9157" s="519" t="s">
        <v>38116</v>
      </c>
      <c r="I9157" s="519" t="s">
        <v>5</v>
      </c>
      <c r="J9157" s="650">
        <v>87.37</v>
      </c>
    </row>
    <row r="9158" spans="1:10">
      <c r="A9158" s="519" t="s">
        <v>9393</v>
      </c>
      <c r="B9158" s="519" t="str">
        <f t="shared" si="142"/>
        <v>EMENDA METALICA EM ESTACA PRE-FABRICADA,PARA CARGA DE TRABALHO DE COMPRESSAO AXIAL DE ATE 750KN(75TF)</v>
      </c>
      <c r="C9158" s="519" t="s">
        <v>38111</v>
      </c>
      <c r="D9158" s="519" t="s">
        <v>38116</v>
      </c>
      <c r="I9158" s="519" t="s">
        <v>5</v>
      </c>
      <c r="J9158" s="650">
        <v>87.37</v>
      </c>
    </row>
    <row r="9159" spans="1:10">
      <c r="A9159" s="519" t="s">
        <v>9394</v>
      </c>
      <c r="B9159" s="519" t="str">
        <f t="shared" si="142"/>
        <v>EMENDA METALICA EM ESTACA PRE-FABRICADA,PARA CARGA DE TRABALHO DE COMPRESSAO AXIAL DE ATE 950KN(95TF)</v>
      </c>
      <c r="C9159" s="519" t="s">
        <v>38111</v>
      </c>
      <c r="D9159" s="519" t="s">
        <v>38117</v>
      </c>
      <c r="I9159" s="519" t="s">
        <v>5</v>
      </c>
      <c r="J9159" s="650">
        <v>87.37</v>
      </c>
    </row>
    <row r="9160" spans="1:10">
      <c r="A9160" s="519" t="s">
        <v>9395</v>
      </c>
      <c r="B9160" s="519" t="str">
        <f t="shared" ref="B9160:B9223" si="143">C9160&amp;D9160&amp;E9160&amp;F9160&amp;G9160&amp;H9160</f>
        <v>EMENDA METALICA EM ESTACA PRE-FABRICADA,PARA CARGA DE TRABALHO DE COMPRESSAO AXIAL DE ATE 950KN(95TF)</v>
      </c>
      <c r="C9160" s="519" t="s">
        <v>38111</v>
      </c>
      <c r="D9160" s="519" t="s">
        <v>38117</v>
      </c>
      <c r="I9160" s="519" t="s">
        <v>5</v>
      </c>
      <c r="J9160" s="650">
        <v>87.37</v>
      </c>
    </row>
    <row r="9161" spans="1:10">
      <c r="A9161" s="519" t="s">
        <v>9396</v>
      </c>
      <c r="B9161" s="519" t="str">
        <f t="shared" si="143"/>
        <v>EMENDA METALICA EM ESTACA PRE-FABRICADA,PARA CARGA DE TRABALHO DE COMPRESSAO AXIAL DE ATE 1300KN(130TF)</v>
      </c>
      <c r="C9161" s="519" t="s">
        <v>38111</v>
      </c>
      <c r="D9161" s="519" t="s">
        <v>38118</v>
      </c>
      <c r="I9161" s="519" t="s">
        <v>5</v>
      </c>
      <c r="J9161" s="650">
        <v>131.06</v>
      </c>
    </row>
    <row r="9162" spans="1:10">
      <c r="A9162" s="519" t="s">
        <v>9397</v>
      </c>
      <c r="B9162" s="519" t="str">
        <f t="shared" si="143"/>
        <v>EMENDA METALICA EM ESTACA PRE-FABRICADA,PARA CARGA DE TRABALHO DE COMPRESSAO AXIAL DE ATE 1300KN(130TF)</v>
      </c>
      <c r="C9162" s="519" t="s">
        <v>38111</v>
      </c>
      <c r="D9162" s="519" t="s">
        <v>38118</v>
      </c>
      <c r="I9162" s="519" t="s">
        <v>5</v>
      </c>
      <c r="J9162" s="650">
        <v>131.06</v>
      </c>
    </row>
    <row r="9163" spans="1:10">
      <c r="A9163" s="519" t="s">
        <v>9398</v>
      </c>
      <c r="B9163" s="519" t="str">
        <f t="shared" si="143"/>
        <v>EMENDA METALICA EM ESTACA PRE-FABRICADA,PARA CARGA DE TRABALHO DE COMPRESSAO AXIAL DE ATE 1700KN(170TF)</v>
      </c>
      <c r="C9163" s="519" t="s">
        <v>38111</v>
      </c>
      <c r="D9163" s="519" t="s">
        <v>38119</v>
      </c>
      <c r="I9163" s="519" t="s">
        <v>5</v>
      </c>
      <c r="J9163" s="650">
        <v>156.18</v>
      </c>
    </row>
    <row r="9164" spans="1:10">
      <c r="A9164" s="519" t="s">
        <v>9399</v>
      </c>
      <c r="B9164" s="519" t="str">
        <f t="shared" si="143"/>
        <v>EMENDA METALICA EM ESTACA PRE-FABRICADA,PARA CARGA DE TRABALHO DE COMPRESSAO AXIAL DE ATE 1700KN(170TF)</v>
      </c>
      <c r="C9164" s="519" t="s">
        <v>38111</v>
      </c>
      <c r="D9164" s="519" t="s">
        <v>38119</v>
      </c>
      <c r="I9164" s="519" t="s">
        <v>5</v>
      </c>
      <c r="J9164" s="650">
        <v>156.18</v>
      </c>
    </row>
    <row r="9165" spans="1:10">
      <c r="A9165" s="519" t="s">
        <v>9400</v>
      </c>
      <c r="B9165" s="519" t="str">
        <f t="shared" si="143"/>
        <v>ESTACA DE CONCRETO ARMADO,MOLDADA NO TERRENO,TIPO "FRANKI STANDARD",COM DIAMETRO DE 350MM,PROFUNDIDADE ATE 16,00M,CAPACIDADE MEDIA DE CARGA IGUAL A 55T,INCLUSIVE FORNECIMENTO DOS MATERIAIS,CONSIDERANDO O TRECHO CRAVADO E CONCRETADO</v>
      </c>
      <c r="C9165" s="519" t="s">
        <v>38120</v>
      </c>
      <c r="D9165" s="519" t="s">
        <v>38121</v>
      </c>
      <c r="E9165" s="519" t="s">
        <v>38122</v>
      </c>
      <c r="F9165" s="519" t="s">
        <v>38123</v>
      </c>
      <c r="I9165" s="519" t="s">
        <v>36</v>
      </c>
      <c r="J9165" s="650">
        <v>330.75</v>
      </c>
    </row>
    <row r="9166" spans="1:10">
      <c r="A9166" s="519" t="s">
        <v>9401</v>
      </c>
      <c r="B9166" s="519" t="str">
        <f t="shared" si="143"/>
        <v>ESTACA DE CONCRETO ARMADO,MOLDADA NO TERRENO,TIPO "FRANKI STANDARD",COM DIAMETRO DE 350MM,PROFUNDIDADE ATE 16,00M,CAPACIDADE MEDIA DE CARGA IGUAL A 55T,INCLUSIVE FORNECIMENTO DOS MATERIAIS,CONSIDERANDO O TRECHO CRAVADO E CONCRETADO</v>
      </c>
      <c r="C9166" s="519" t="s">
        <v>38120</v>
      </c>
      <c r="D9166" s="519" t="s">
        <v>38121</v>
      </c>
      <c r="E9166" s="519" t="s">
        <v>38122</v>
      </c>
      <c r="F9166" s="519" t="s">
        <v>38123</v>
      </c>
      <c r="I9166" s="519" t="s">
        <v>36</v>
      </c>
      <c r="J9166" s="650">
        <v>323.12</v>
      </c>
    </row>
    <row r="9167" spans="1:10">
      <c r="A9167" s="519" t="s">
        <v>9402</v>
      </c>
      <c r="B9167" s="519" t="str">
        <f t="shared" si="143"/>
        <v>ESTACA DE CONCRETO ARMADO,MOLDADA NO TERRENO,TIPO "FRANKI STANDARD",COM DIAMETRO DE 400MM,PROFUNDIDADE ATE 16,00M,CAPACIDADE MEDIA DE CARGA IGUAL A 70T,INCLUSIVE FORNECIMENTO DOS MATERIAIS,CONSIDERANDO O TRECHO CRAVADO E CONCRETADO</v>
      </c>
      <c r="C9167" s="519" t="s">
        <v>38120</v>
      </c>
      <c r="D9167" s="519" t="s">
        <v>38124</v>
      </c>
      <c r="E9167" s="519" t="s">
        <v>38125</v>
      </c>
      <c r="F9167" s="519" t="s">
        <v>38123</v>
      </c>
      <c r="I9167" s="519" t="s">
        <v>36</v>
      </c>
      <c r="J9167" s="650">
        <v>357.35</v>
      </c>
    </row>
    <row r="9168" spans="1:10">
      <c r="A9168" s="519" t="s">
        <v>9403</v>
      </c>
      <c r="B9168" s="519" t="str">
        <f t="shared" si="143"/>
        <v>ESTACA DE CONCRETO ARMADO,MOLDADA NO TERRENO,TIPO "FRANKI STANDARD",COM DIAMETRO DE 400MM,PROFUNDIDADE ATE 16,00M,CAPACIDADE MEDIA DE CARGA IGUAL A 70T,INCLUSIVE FORNECIMENTO DOS MATERIAIS,CONSIDERANDO O TRECHO CRAVADO E CONCRETADO</v>
      </c>
      <c r="C9168" s="519" t="s">
        <v>38120</v>
      </c>
      <c r="D9168" s="519" t="s">
        <v>38124</v>
      </c>
      <c r="E9168" s="519" t="s">
        <v>38125</v>
      </c>
      <c r="F9168" s="519" t="s">
        <v>38123</v>
      </c>
      <c r="I9168" s="519" t="s">
        <v>36</v>
      </c>
      <c r="J9168" s="650">
        <v>349.4</v>
      </c>
    </row>
    <row r="9169" spans="1:10">
      <c r="A9169" s="519" t="s">
        <v>9404</v>
      </c>
      <c r="B9169" s="519" t="str">
        <f t="shared" si="143"/>
        <v>ESTACA DE CONCRETO ARMADO,MOLDADA NO TERRENO,TIPO "FRANKI STANDARD",COM DIAMETRO DE 450MM,PROFUNDIDADE ATE 16,00M,CAPACIDADE MEDIA DE CARGA IGUAL A 100T,INCLUSIVE FORNECIMENTO DOSMATERIAIS,CONSIDERANDO O TRECHO CRAVADO E CONCRETADO</v>
      </c>
      <c r="C9169" s="519" t="s">
        <v>38120</v>
      </c>
      <c r="D9169" s="519" t="s">
        <v>38126</v>
      </c>
      <c r="E9169" s="519" t="s">
        <v>38127</v>
      </c>
      <c r="F9169" s="519" t="s">
        <v>38128</v>
      </c>
      <c r="I9169" s="519" t="s">
        <v>36</v>
      </c>
      <c r="J9169" s="650">
        <v>433.94</v>
      </c>
    </row>
    <row r="9170" spans="1:10">
      <c r="A9170" s="519" t="s">
        <v>9405</v>
      </c>
      <c r="B9170" s="519" t="str">
        <f t="shared" si="143"/>
        <v>ESTACA DE CONCRETO ARMADO,MOLDADA NO TERRENO,TIPO "FRANKI STANDARD",COM DIAMETRO DE 450MM,PROFUNDIDADE ATE 16,00M,CAPACIDADE MEDIA DE CARGA IGUAL A 100T,INCLUSIVE FORNECIMENTO DOSMATERIAIS,CONSIDERANDO O TRECHO CRAVADO E CONCRETADO</v>
      </c>
      <c r="C9170" s="519" t="s">
        <v>38120</v>
      </c>
      <c r="D9170" s="519" t="s">
        <v>38126</v>
      </c>
      <c r="E9170" s="519" t="s">
        <v>38127</v>
      </c>
      <c r="F9170" s="519" t="s">
        <v>38128</v>
      </c>
      <c r="I9170" s="519" t="s">
        <v>36</v>
      </c>
      <c r="J9170" s="650">
        <v>425.35</v>
      </c>
    </row>
    <row r="9171" spans="1:10">
      <c r="A9171" s="519" t="s">
        <v>9406</v>
      </c>
      <c r="B9171" s="519" t="str">
        <f t="shared" si="143"/>
        <v>ESTACA DE CONCRETO ARMADO,MOLDADA NO TERRENO,TIPO "FRANKI STANDARD",COM DIAMETRO DE 520MM,PROFUNDIDADE ATE 16,00M,CAPACIDADE MEDIA DE CARGA IGUAL A 130T,INCLUSIVE FORNECIMENTO DOSMATERIAIS,CONSIDERANDO O TRECHO CRAVADO E CONCRETADO</v>
      </c>
      <c r="C9171" s="519" t="s">
        <v>38120</v>
      </c>
      <c r="D9171" s="519" t="s">
        <v>38129</v>
      </c>
      <c r="E9171" s="519" t="s">
        <v>38130</v>
      </c>
      <c r="F9171" s="519" t="s">
        <v>38128</v>
      </c>
      <c r="I9171" s="519" t="s">
        <v>36</v>
      </c>
      <c r="J9171" s="650">
        <v>513.1</v>
      </c>
    </row>
    <row r="9172" spans="1:10">
      <c r="A9172" s="519" t="s">
        <v>9407</v>
      </c>
      <c r="B9172" s="519" t="str">
        <f t="shared" si="143"/>
        <v>ESTACA DE CONCRETO ARMADO,MOLDADA NO TERRENO,TIPO "FRANKI STANDARD",COM DIAMETRO DE 520MM,PROFUNDIDADE ATE 16,00M,CAPACIDADE MEDIA DE CARGA IGUAL A 130T,INCLUSIVE FORNECIMENTO DOSMATERIAIS,CONSIDERANDO O TRECHO CRAVADO E CONCRETADO</v>
      </c>
      <c r="C9172" s="519" t="s">
        <v>38120</v>
      </c>
      <c r="D9172" s="519" t="s">
        <v>38129</v>
      </c>
      <c r="E9172" s="519" t="s">
        <v>38130</v>
      </c>
      <c r="F9172" s="519" t="s">
        <v>38128</v>
      </c>
      <c r="I9172" s="519" t="s">
        <v>36</v>
      </c>
      <c r="J9172" s="650">
        <v>503.96</v>
      </c>
    </row>
    <row r="9173" spans="1:10">
      <c r="A9173" s="519" t="s">
        <v>9408</v>
      </c>
      <c r="B9173" s="519" t="str">
        <f t="shared" si="143"/>
        <v>ESTACA DE CONCRETO ARMADO,MOLDADA NO TERRENO,TIPO "FRANKI STANDARD",COM DIAMETRO DE 600MM,PROFUNDIDADE ATE 16,00M,CAPACICIDADE MEDIA DE CARGA IGUAL A 170T,INCLUSIVE FORNECIMENTO DOS MATERIAIS,CONSIDERANDO O TRECHO CRAVADO E CONCRETADO</v>
      </c>
      <c r="C9173" s="519" t="s">
        <v>38120</v>
      </c>
      <c r="D9173" s="519" t="s">
        <v>38131</v>
      </c>
      <c r="E9173" s="519" t="s">
        <v>38132</v>
      </c>
      <c r="F9173" s="519" t="s">
        <v>38133</v>
      </c>
      <c r="I9173" s="519" t="s">
        <v>36</v>
      </c>
      <c r="J9173" s="650">
        <v>580.94000000000005</v>
      </c>
    </row>
    <row r="9174" spans="1:10">
      <c r="A9174" s="519" t="s">
        <v>9409</v>
      </c>
      <c r="B9174" s="519" t="str">
        <f t="shared" si="143"/>
        <v>ESTACA DE CONCRETO ARMADO,MOLDADA NO TERRENO,TIPO "FRANKI STANDARD",COM DIAMETRO DE 600MM,PROFUNDIDADE ATE 16,00M,CAPACICIDADE MEDIA DE CARGA IGUAL A 170T,INCLUSIVE FORNECIMENTO DOS MATERIAIS,CONSIDERANDO O TRECHO CRAVADO E CONCRETADO</v>
      </c>
      <c r="C9174" s="519" t="s">
        <v>38120</v>
      </c>
      <c r="D9174" s="519" t="s">
        <v>38131</v>
      </c>
      <c r="E9174" s="519" t="s">
        <v>38132</v>
      </c>
      <c r="F9174" s="519" t="s">
        <v>38133</v>
      </c>
      <c r="I9174" s="519" t="s">
        <v>36</v>
      </c>
      <c r="J9174" s="650">
        <v>570.27</v>
      </c>
    </row>
    <row r="9175" spans="1:10">
      <c r="A9175" s="519" t="s">
        <v>9410</v>
      </c>
      <c r="B9175" s="519" t="str">
        <f t="shared" si="143"/>
        <v>ESTACA DE CONCRETO ARMADO,MOLDADA NO TERRENO,TIPO "FRANKI STANDARD",COM DIAMETRO DE 350MM,PROFUNDIDADE ACIMA DE 16,00M E ATE 18,00M,CAPACIDADE MEDIA DE CARGA IGUAL A 55T,INCLUSIVEFORNECIMENTO DOS MATERIAIS,CONSIDERANDO O TRECHO CRAVADO E CONCRETADO</v>
      </c>
      <c r="C9175" s="519" t="s">
        <v>38120</v>
      </c>
      <c r="D9175" s="519" t="s">
        <v>38134</v>
      </c>
      <c r="E9175" s="519" t="s">
        <v>38135</v>
      </c>
      <c r="F9175" s="519" t="s">
        <v>38136</v>
      </c>
      <c r="G9175" s="519" t="s">
        <v>38137</v>
      </c>
      <c r="I9175" s="519" t="s">
        <v>36</v>
      </c>
      <c r="J9175" s="650">
        <v>335.65</v>
      </c>
    </row>
    <row r="9176" spans="1:10">
      <c r="A9176" s="519" t="s">
        <v>9411</v>
      </c>
      <c r="B9176" s="519" t="str">
        <f t="shared" si="143"/>
        <v>ESTACA DE CONCRETO ARMADO,MOLDADA NO TERRENO,TIPO "FRANKI STANDARD",COM DIAMETRO DE 350MM,PROFUNDIDADE ACIMA DE 16,00M E ATE 18,00M,CAPACIDADE MEDIA DE CARGA IGUAL A 55T,INCLUSIVEFORNECIMENTO DOS MATERIAIS,CONSIDERANDO O TRECHO CRAVADO E CONCRETADO</v>
      </c>
      <c r="C9176" s="519" t="s">
        <v>38120</v>
      </c>
      <c r="D9176" s="519" t="s">
        <v>38134</v>
      </c>
      <c r="E9176" s="519" t="s">
        <v>38135</v>
      </c>
      <c r="F9176" s="519" t="s">
        <v>38136</v>
      </c>
      <c r="G9176" s="519" t="s">
        <v>38137</v>
      </c>
      <c r="I9176" s="519" t="s">
        <v>36</v>
      </c>
      <c r="J9176" s="650">
        <v>327.39</v>
      </c>
    </row>
    <row r="9177" spans="1:10">
      <c r="A9177" s="519" t="s">
        <v>9412</v>
      </c>
      <c r="B9177" s="519" t="str">
        <f t="shared" si="143"/>
        <v>ESTACA DE CONCRETO ARMADO,MOLDADA NO TERRENO,TIPO "FRANKI STANDARD",COM DIAMETRO DE 400MM,PROFUNDIDADE ACIMA DE 16,00M E ATE 23,00M,CAPACIDADE MEDIA DE CARGA IGUAL A 70T,INCLUSIVEFORNECIMENTO DOS MATERIAIS,CONSIDERANDO O TRECHO CRAVADO E CONCRETADO</v>
      </c>
      <c r="C9177" s="519" t="s">
        <v>38120</v>
      </c>
      <c r="D9177" s="519" t="s">
        <v>38138</v>
      </c>
      <c r="E9177" s="519" t="s">
        <v>38139</v>
      </c>
      <c r="F9177" s="519" t="s">
        <v>38136</v>
      </c>
      <c r="G9177" s="519" t="s">
        <v>38137</v>
      </c>
      <c r="I9177" s="519" t="s">
        <v>36</v>
      </c>
      <c r="J9177" s="650">
        <v>361.78</v>
      </c>
    </row>
    <row r="9178" spans="1:10">
      <c r="A9178" s="519" t="s">
        <v>9413</v>
      </c>
      <c r="B9178" s="519" t="str">
        <f t="shared" si="143"/>
        <v>ESTACA DE CONCRETO ARMADO,MOLDADA NO TERRENO,TIPO "FRANKI STANDARD",COM DIAMETRO DE 400MM,PROFUNDIDADE ACIMA DE 16,00M E ATE 23,00M,CAPACIDADE MEDIA DE CARGA IGUAL A 70T,INCLUSIVEFORNECIMENTO DOS MATERIAIS,CONSIDERANDO O TRECHO CRAVADO E CONCRETADO</v>
      </c>
      <c r="C9178" s="519" t="s">
        <v>38120</v>
      </c>
      <c r="D9178" s="519" t="s">
        <v>38138</v>
      </c>
      <c r="E9178" s="519" t="s">
        <v>38139</v>
      </c>
      <c r="F9178" s="519" t="s">
        <v>38136</v>
      </c>
      <c r="G9178" s="519" t="s">
        <v>38137</v>
      </c>
      <c r="I9178" s="519" t="s">
        <v>36</v>
      </c>
      <c r="J9178" s="650">
        <v>353.25</v>
      </c>
    </row>
    <row r="9179" spans="1:10">
      <c r="A9179" s="519" t="s">
        <v>9414</v>
      </c>
      <c r="B9179" s="519" t="str">
        <f t="shared" si="143"/>
        <v>ESTACA DE CONCRETO ARMADO,MOLDADA NO TERRENO,TIPO "FRANKI STANDARD",COM DIAMETRO DE 450MM,PROFUNDIDADE ACIMA DE 16,00M EATE 27,00M,CAPACIDADE MEDIA DE CARGA IGUAL A 100T,INCLUSIVEFORNECIMENTO DOS MATERIAIS,CONSIDERANDO O TRECHO CRAVADO E CONCRETADO</v>
      </c>
      <c r="C9179" s="519" t="s">
        <v>38120</v>
      </c>
      <c r="D9179" s="519" t="s">
        <v>38140</v>
      </c>
      <c r="E9179" s="519" t="s">
        <v>38141</v>
      </c>
      <c r="F9179" s="519" t="s">
        <v>38136</v>
      </c>
      <c r="G9179" s="519" t="s">
        <v>38137</v>
      </c>
      <c r="I9179" s="519" t="s">
        <v>36</v>
      </c>
      <c r="J9179" s="650">
        <v>438.71</v>
      </c>
    </row>
    <row r="9180" spans="1:10">
      <c r="A9180" s="519" t="s">
        <v>9415</v>
      </c>
      <c r="B9180" s="519" t="str">
        <f t="shared" si="143"/>
        <v>ESTACA DE CONCRETO ARMADO,MOLDADA NO TERRENO,TIPO "FRANKI STANDARD",COM DIAMETRO DE 450MM,PROFUNDIDADE ACIMA DE 16,00M EATE 27,00M,CAPACIDADE MEDIA DE CARGA IGUAL A 100T,INCLUSIVEFORNECIMENTO DOS MATERIAIS,CONSIDERANDO O TRECHO CRAVADO E CONCRETADO</v>
      </c>
      <c r="C9180" s="519" t="s">
        <v>38120</v>
      </c>
      <c r="D9180" s="519" t="s">
        <v>38140</v>
      </c>
      <c r="E9180" s="519" t="s">
        <v>38141</v>
      </c>
      <c r="F9180" s="519" t="s">
        <v>38136</v>
      </c>
      <c r="G9180" s="519" t="s">
        <v>38137</v>
      </c>
      <c r="I9180" s="519" t="s">
        <v>36</v>
      </c>
      <c r="J9180" s="650">
        <v>429.48</v>
      </c>
    </row>
    <row r="9181" spans="1:10">
      <c r="A9181" s="519" t="s">
        <v>9416</v>
      </c>
      <c r="B9181" s="519" t="str">
        <f t="shared" si="143"/>
        <v>ESTACA DE CONCRETO ARMADO,MOLDADA NO TERRENO,TIPO "FRANKI STANDARD",COM DIAMETRO DE 520MM,PROFUNDIDADE ACIMA DE 16,00M EATE 35,00M,CAPACIDADE MEDIA DE CARGA IGUAL A 130T,INCLUSIVEFORNECIMENTO DOS MATERIAIS,CONSIDERANDO O TRECHO CRAVADO E CONCRETADO</v>
      </c>
      <c r="C9181" s="519" t="s">
        <v>38120</v>
      </c>
      <c r="D9181" s="519" t="s">
        <v>38142</v>
      </c>
      <c r="E9181" s="519" t="s">
        <v>38143</v>
      </c>
      <c r="F9181" s="519" t="s">
        <v>38136</v>
      </c>
      <c r="G9181" s="519" t="s">
        <v>38137</v>
      </c>
      <c r="I9181" s="519" t="s">
        <v>36</v>
      </c>
      <c r="J9181" s="650">
        <v>518.21</v>
      </c>
    </row>
    <row r="9182" spans="1:10">
      <c r="A9182" s="519" t="s">
        <v>9417</v>
      </c>
      <c r="B9182" s="519" t="str">
        <f t="shared" si="143"/>
        <v>ESTACA DE CONCRETO ARMADO,MOLDADA NO TERRENO,TIPO "FRANKI STANDARD",COM DIAMETRO DE 520MM,PROFUNDIDADE ACIMA DE 16,00M EATE 35,00M,CAPACIDADE MEDIA DE CARGA IGUAL A 130T,INCLUSIVEFORNECIMENTO DOS MATERIAIS,CONSIDERANDO O TRECHO CRAVADO E CONCRETADO</v>
      </c>
      <c r="C9182" s="519" t="s">
        <v>38120</v>
      </c>
      <c r="D9182" s="519" t="s">
        <v>38142</v>
      </c>
      <c r="E9182" s="519" t="s">
        <v>38143</v>
      </c>
      <c r="F9182" s="519" t="s">
        <v>38136</v>
      </c>
      <c r="G9182" s="519" t="s">
        <v>38137</v>
      </c>
      <c r="I9182" s="519" t="s">
        <v>36</v>
      </c>
      <c r="J9182" s="650">
        <v>508.39</v>
      </c>
    </row>
    <row r="9183" spans="1:10">
      <c r="A9183" s="519" t="s">
        <v>9418</v>
      </c>
      <c r="B9183" s="519" t="str">
        <f t="shared" si="143"/>
        <v>ESTACA DE CONCRETO ARMADO,MOLDADA NO TERRENO,TIPO "FRANKI STANDARD",COM DIAMETRO DE 600MM,PROFUNDIDADE ACIMA DE 16,00M EATE 35,00M,CAPACIDADE MEDIA DE CARGA IGUAL A 170T,INCLUSIVEFORNECIMENTO DOS MATERIAIS,CONSIDERANDO O TRECHO CRAVADO E CONCRETADO</v>
      </c>
      <c r="C9183" s="519" t="s">
        <v>38120</v>
      </c>
      <c r="D9183" s="519" t="s">
        <v>38144</v>
      </c>
      <c r="E9183" s="519" t="s">
        <v>38145</v>
      </c>
      <c r="F9183" s="519" t="s">
        <v>38136</v>
      </c>
      <c r="G9183" s="519" t="s">
        <v>38137</v>
      </c>
      <c r="I9183" s="519" t="s">
        <v>36</v>
      </c>
      <c r="J9183" s="650">
        <v>580.04999999999995</v>
      </c>
    </row>
    <row r="9184" spans="1:10">
      <c r="A9184" s="519" t="s">
        <v>9419</v>
      </c>
      <c r="B9184" s="519" t="str">
        <f t="shared" si="143"/>
        <v>ESTACA DE CONCRETO ARMADO,MOLDADA NO TERRENO,TIPO "FRANKI STANDARD",COM DIAMETRO DE 600MM,PROFUNDIDADE ACIMA DE 16,00M EATE 35,00M,CAPACIDADE MEDIA DE CARGA IGUAL A 170T,INCLUSIVEFORNECIMENTO DOS MATERIAIS,CONSIDERANDO O TRECHO CRAVADO E CONCRETADO</v>
      </c>
      <c r="C9184" s="519" t="s">
        <v>38120</v>
      </c>
      <c r="D9184" s="519" t="s">
        <v>38144</v>
      </c>
      <c r="E9184" s="519" t="s">
        <v>38145</v>
      </c>
      <c r="F9184" s="519" t="s">
        <v>38136</v>
      </c>
      <c r="G9184" s="519" t="s">
        <v>38137</v>
      </c>
      <c r="I9184" s="519" t="s">
        <v>36</v>
      </c>
      <c r="J9184" s="650">
        <v>569.23</v>
      </c>
    </row>
    <row r="9185" spans="1:10">
      <c r="A9185" s="519" t="s">
        <v>9420</v>
      </c>
      <c r="B9185" s="519" t="str">
        <f t="shared" si="143"/>
        <v>TRECHO CRAVADO,MAS NAO CONCRETADO(SITUADO ACIMA DA COTA DE ARRASAMENTO),DE TUBULACAO NECESSARIA PARA EXECUCAO DE ESTACAMOLDADA NO TERRENO,TIPO "FRANKI",COM DIAMETRO DE 350MM</v>
      </c>
      <c r="C9185" s="519" t="s">
        <v>38146</v>
      </c>
      <c r="D9185" s="519" t="s">
        <v>38147</v>
      </c>
      <c r="E9185" s="519" t="s">
        <v>38148</v>
      </c>
      <c r="I9185" s="519" t="s">
        <v>36</v>
      </c>
      <c r="J9185" s="650">
        <v>191.45</v>
      </c>
    </row>
    <row r="9186" spans="1:10">
      <c r="A9186" s="519" t="s">
        <v>9421</v>
      </c>
      <c r="B9186" s="519" t="str">
        <f t="shared" si="143"/>
        <v>TRECHO CRAVADO,MAS NAO CONCRETADO(SITUADO ACIMA DA COTA DE ARRASAMENTO),DE TUBULACAO NECESSARIA PARA EXECUCAO DE ESTACAMOLDADA NO TERRENO,TIPO "FRANKI",COM DIAMETRO DE 350MM</v>
      </c>
      <c r="C9186" s="519" t="s">
        <v>38146</v>
      </c>
      <c r="D9186" s="519" t="s">
        <v>38147</v>
      </c>
      <c r="E9186" s="519" t="s">
        <v>38148</v>
      </c>
      <c r="I9186" s="519" t="s">
        <v>36</v>
      </c>
      <c r="J9186" s="650">
        <v>187.65</v>
      </c>
    </row>
    <row r="9187" spans="1:10">
      <c r="A9187" s="519" t="s">
        <v>9422</v>
      </c>
      <c r="B9187" s="519" t="str">
        <f t="shared" si="143"/>
        <v>TRECHO CRAVADO,MAS NAO CONCRETADO(SITUADO ACIMA DA COTA DE ARRASAMENTO),DE TUBULACAO NECESSARIA PARA EXECUCAO DE ESTACAMOLDADA NO TERRENO,TIPO "FRANKI",COM DIAMETRO DE 400MM</v>
      </c>
      <c r="C9187" s="519" t="s">
        <v>38146</v>
      </c>
      <c r="D9187" s="519" t="s">
        <v>38147</v>
      </c>
      <c r="E9187" s="519" t="s">
        <v>38149</v>
      </c>
      <c r="I9187" s="519" t="s">
        <v>36</v>
      </c>
      <c r="J9187" s="650">
        <v>207.67</v>
      </c>
    </row>
    <row r="9188" spans="1:10">
      <c r="A9188" s="519" t="s">
        <v>9423</v>
      </c>
      <c r="B9188" s="519" t="str">
        <f t="shared" si="143"/>
        <v>TRECHO CRAVADO,MAS NAO CONCRETADO(SITUADO ACIMA DA COTA DE ARRASAMENTO),DE TUBULACAO NECESSARIA PARA EXECUCAO DE ESTACAMOLDADA NO TERRENO,TIPO "FRANKI",COM DIAMETRO DE 400MM</v>
      </c>
      <c r="C9188" s="519" t="s">
        <v>38146</v>
      </c>
      <c r="D9188" s="519" t="s">
        <v>38147</v>
      </c>
      <c r="E9188" s="519" t="s">
        <v>38149</v>
      </c>
      <c r="I9188" s="519" t="s">
        <v>36</v>
      </c>
      <c r="J9188" s="650">
        <v>203.69</v>
      </c>
    </row>
    <row r="9189" spans="1:10">
      <c r="A9189" s="519" t="s">
        <v>9424</v>
      </c>
      <c r="B9189" s="519" t="str">
        <f t="shared" si="143"/>
        <v>TRECHO CRAVADO,MAS NAO CONCRETADO(SITUADO ACIMA DA COTA DE ARRASAMENTO),DE TUBULACAO NECESSARIA PARA EXECUCAO DE ESTACAMOLDADA NO TERRENO,TIPO "FRANKI",COM DIAMETRO DE 450MM</v>
      </c>
      <c r="C9189" s="519" t="s">
        <v>38146</v>
      </c>
      <c r="D9189" s="519" t="s">
        <v>38147</v>
      </c>
      <c r="E9189" s="519" t="s">
        <v>38150</v>
      </c>
      <c r="I9189" s="519" t="s">
        <v>36</v>
      </c>
      <c r="J9189" s="650">
        <v>260.52</v>
      </c>
    </row>
    <row r="9190" spans="1:10">
      <c r="A9190" s="519" t="s">
        <v>9425</v>
      </c>
      <c r="B9190" s="519" t="str">
        <f t="shared" si="143"/>
        <v>TRECHO CRAVADO,MAS NAO CONCRETADO(SITUADO ACIMA DA COTA DE ARRASAMENTO),DE TUBULACAO NECESSARIA PARA EXECUCAO DE ESTACAMOLDADA NO TERRENO,TIPO "FRANKI",COM DIAMETRO DE 450MM</v>
      </c>
      <c r="C9190" s="519" t="s">
        <v>38146</v>
      </c>
      <c r="D9190" s="519" t="s">
        <v>38147</v>
      </c>
      <c r="E9190" s="519" t="s">
        <v>38150</v>
      </c>
      <c r="I9190" s="519" t="s">
        <v>36</v>
      </c>
      <c r="J9190" s="650">
        <v>256.22000000000003</v>
      </c>
    </row>
    <row r="9191" spans="1:10">
      <c r="A9191" s="519" t="s">
        <v>9426</v>
      </c>
      <c r="B9191" s="519" t="str">
        <f t="shared" si="143"/>
        <v>TRECHO CRAVADO,MAS NAO CONCRETADO(SITUADO ACIMA DA COTA DE ARRASAMENTO),DE TUBULACAO NECESSARIA PARA EXECUCAO DE ESTACAMOLDADA NO TERRENO,TIPO "FRANKI",COM DIAMETRO DE 520MM</v>
      </c>
      <c r="C9191" s="519" t="s">
        <v>38146</v>
      </c>
      <c r="D9191" s="519" t="s">
        <v>38147</v>
      </c>
      <c r="E9191" s="519" t="s">
        <v>38151</v>
      </c>
      <c r="I9191" s="519" t="s">
        <v>36</v>
      </c>
      <c r="J9191" s="650">
        <v>305.74</v>
      </c>
    </row>
    <row r="9192" spans="1:10">
      <c r="A9192" s="519" t="s">
        <v>9427</v>
      </c>
      <c r="B9192" s="519" t="str">
        <f t="shared" si="143"/>
        <v>TRECHO CRAVADO,MAS NAO CONCRETADO(SITUADO ACIMA DA COTA DE ARRASAMENTO),DE TUBULACAO NECESSARIA PARA EXECUCAO DE ESTACAMOLDADA NO TERRENO,TIPO "FRANKI",COM DIAMETRO DE 520MM</v>
      </c>
      <c r="C9192" s="519" t="s">
        <v>38146</v>
      </c>
      <c r="D9192" s="519" t="s">
        <v>38147</v>
      </c>
      <c r="E9192" s="519" t="s">
        <v>38151</v>
      </c>
      <c r="I9192" s="519" t="s">
        <v>36</v>
      </c>
      <c r="J9192" s="650">
        <v>301.18</v>
      </c>
    </row>
    <row r="9193" spans="1:10">
      <c r="A9193" s="519" t="s">
        <v>9428</v>
      </c>
      <c r="B9193" s="519" t="str">
        <f t="shared" si="143"/>
        <v>TRECHO CRAVADO,MAS NAO CONCRETADO(SITUADO ACIMA DA COTA DE ARRASAMENTO),DE TUBULACAO NECESSARIA PARA EXECUCAO DE ESTACAMOLDADA NO TERRENO,TIPO "FRANKI",COM DIAMETRO DE 600MM</v>
      </c>
      <c r="C9193" s="519" t="s">
        <v>38146</v>
      </c>
      <c r="D9193" s="519" t="s">
        <v>38147</v>
      </c>
      <c r="E9193" s="519" t="s">
        <v>38152</v>
      </c>
      <c r="I9193" s="519" t="s">
        <v>36</v>
      </c>
      <c r="J9193" s="650">
        <v>322.97000000000003</v>
      </c>
    </row>
    <row r="9194" spans="1:10">
      <c r="A9194" s="519" t="s">
        <v>9429</v>
      </c>
      <c r="B9194" s="519" t="str">
        <f t="shared" si="143"/>
        <v>TRECHO CRAVADO,MAS NAO CONCRETADO(SITUADO ACIMA DA COTA DE ARRASAMENTO),DE TUBULACAO NECESSARIA PARA EXECUCAO DE ESTACAMOLDADA NO TERRENO,TIPO "FRANKI",COM DIAMETRO DE 600MM</v>
      </c>
      <c r="C9194" s="519" t="s">
        <v>38146</v>
      </c>
      <c r="D9194" s="519" t="s">
        <v>38147</v>
      </c>
      <c r="E9194" s="519" t="s">
        <v>38152</v>
      </c>
      <c r="I9194" s="519" t="s">
        <v>36</v>
      </c>
      <c r="J9194" s="650">
        <v>317.95999999999998</v>
      </c>
    </row>
    <row r="9195" spans="1:10">
      <c r="A9195" s="519" t="s">
        <v>9430</v>
      </c>
      <c r="B9195" s="519" t="str">
        <f t="shared" si="143"/>
        <v>BULBO DE ALARGAMENTO PARA ESTACA TIPO "FRANKI",DIAMETRO DE 350MM(ATE 270L)</v>
      </c>
      <c r="C9195" s="519" t="s">
        <v>38153</v>
      </c>
      <c r="D9195" s="519" t="s">
        <v>38154</v>
      </c>
      <c r="I9195" s="519" t="s">
        <v>5</v>
      </c>
      <c r="J9195" s="650">
        <v>330.75</v>
      </c>
    </row>
    <row r="9196" spans="1:10">
      <c r="A9196" s="519" t="s">
        <v>9431</v>
      </c>
      <c r="B9196" s="519" t="str">
        <f t="shared" si="143"/>
        <v>BULBO DE ALARGAMENTO PARA ESTACA TIPO "FRANKI",DIAMETRO DE 350MM(ATE 270L)</v>
      </c>
      <c r="C9196" s="519" t="s">
        <v>38153</v>
      </c>
      <c r="D9196" s="519" t="s">
        <v>38154</v>
      </c>
      <c r="I9196" s="519" t="s">
        <v>5</v>
      </c>
      <c r="J9196" s="650">
        <v>323.12</v>
      </c>
    </row>
    <row r="9197" spans="1:10">
      <c r="A9197" s="519" t="s">
        <v>9432</v>
      </c>
      <c r="B9197" s="519" t="str">
        <f t="shared" si="143"/>
        <v>BULBO DE ALARGAMENTO PARA ESTACA TIPO "FRANKI",DIAMETRO DE 400MM(ATE 360L)</v>
      </c>
      <c r="C9197" s="519" t="s">
        <v>38155</v>
      </c>
      <c r="D9197" s="519" t="s">
        <v>38156</v>
      </c>
      <c r="I9197" s="519" t="s">
        <v>5</v>
      </c>
      <c r="J9197" s="650">
        <v>374.77</v>
      </c>
    </row>
    <row r="9198" spans="1:10">
      <c r="A9198" s="519" t="s">
        <v>9433</v>
      </c>
      <c r="B9198" s="519" t="str">
        <f t="shared" si="143"/>
        <v>BULBO DE ALARGAMENTO PARA ESTACA TIPO "FRANKI",DIAMETRO DE 400MM(ATE 360L)</v>
      </c>
      <c r="C9198" s="519" t="s">
        <v>38155</v>
      </c>
      <c r="D9198" s="519" t="s">
        <v>38156</v>
      </c>
      <c r="I9198" s="519" t="s">
        <v>5</v>
      </c>
      <c r="J9198" s="650">
        <v>366.13</v>
      </c>
    </row>
    <row r="9199" spans="1:10">
      <c r="A9199" s="519" t="s">
        <v>9434</v>
      </c>
      <c r="B9199" s="519" t="str">
        <f t="shared" si="143"/>
        <v>BULBO DE ALARGAMENTO PARA ESTACA TIPO "FRANKI",DIAMETRO DE 450MM(ATE 450L)</v>
      </c>
      <c r="C9199" s="519" t="s">
        <v>38155</v>
      </c>
      <c r="D9199" s="519" t="s">
        <v>38157</v>
      </c>
      <c r="I9199" s="519" t="s">
        <v>5</v>
      </c>
      <c r="J9199" s="650">
        <v>461.06</v>
      </c>
    </row>
    <row r="9200" spans="1:10">
      <c r="A9200" s="519" t="s">
        <v>9435</v>
      </c>
      <c r="B9200" s="519" t="str">
        <f t="shared" si="143"/>
        <v>BULBO DE ALARGAMENTO PARA ESTACA TIPO "FRANKI",DIAMETRO DE 450MM(ATE 450L)</v>
      </c>
      <c r="C9200" s="519" t="s">
        <v>38155</v>
      </c>
      <c r="D9200" s="519" t="s">
        <v>38157</v>
      </c>
      <c r="I9200" s="519" t="s">
        <v>5</v>
      </c>
      <c r="J9200" s="650">
        <v>450.42</v>
      </c>
    </row>
    <row r="9201" spans="1:10">
      <c r="A9201" s="519" t="s">
        <v>9436</v>
      </c>
      <c r="B9201" s="519" t="str">
        <f t="shared" si="143"/>
        <v>BULBO DE ALARGAMENTO PARA ESTACA TIPO "FRANKI",DIAMETRO DE 520MM(ATE 600L)</v>
      </c>
      <c r="C9201" s="519" t="s">
        <v>38158</v>
      </c>
      <c r="D9201" s="519" t="s">
        <v>38159</v>
      </c>
      <c r="I9201" s="519" t="s">
        <v>5</v>
      </c>
      <c r="J9201" s="650">
        <v>555.76</v>
      </c>
    </row>
    <row r="9202" spans="1:10">
      <c r="A9202" s="519" t="s">
        <v>9437</v>
      </c>
      <c r="B9202" s="519" t="str">
        <f t="shared" si="143"/>
        <v>BULBO DE ALARGAMENTO PARA ESTACA TIPO "FRANKI",DIAMETRO DE 520MM(ATE 600L)</v>
      </c>
      <c r="C9202" s="519" t="s">
        <v>38158</v>
      </c>
      <c r="D9202" s="519" t="s">
        <v>38159</v>
      </c>
      <c r="I9202" s="519" t="s">
        <v>5</v>
      </c>
      <c r="J9202" s="650">
        <v>542.94000000000005</v>
      </c>
    </row>
    <row r="9203" spans="1:10">
      <c r="A9203" s="519" t="s">
        <v>9438</v>
      </c>
      <c r="B9203" s="519" t="str">
        <f t="shared" si="143"/>
        <v>BULBO DE ALARGAMENTO PARA ESTACA TIPO "FRANKI",DIAMETRO DE 600MM(ATE 750L)</v>
      </c>
      <c r="C9203" s="519" t="s">
        <v>38160</v>
      </c>
      <c r="D9203" s="519" t="s">
        <v>38161</v>
      </c>
      <c r="I9203" s="519" t="s">
        <v>5</v>
      </c>
      <c r="J9203" s="650">
        <v>662.72</v>
      </c>
    </row>
    <row r="9204" spans="1:10">
      <c r="A9204" s="519" t="s">
        <v>9439</v>
      </c>
      <c r="B9204" s="519" t="str">
        <f t="shared" si="143"/>
        <v>BULBO DE ALARGAMENTO PARA ESTACA TIPO "FRANKI",DIAMETRO DE 600MM(ATE 750L)</v>
      </c>
      <c r="C9204" s="519" t="s">
        <v>38160</v>
      </c>
      <c r="D9204" s="519" t="s">
        <v>38161</v>
      </c>
      <c r="I9204" s="519" t="s">
        <v>5</v>
      </c>
      <c r="J9204" s="650">
        <v>647.42999999999995</v>
      </c>
    </row>
    <row r="9205" spans="1:10">
      <c r="A9205" s="519" t="s">
        <v>9440</v>
      </c>
      <c r="B9205" s="519" t="str">
        <f t="shared" si="143"/>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205" s="519" t="s">
        <v>38162</v>
      </c>
      <c r="D9205" s="519" t="s">
        <v>38163</v>
      </c>
      <c r="E9205" s="519" t="s">
        <v>38164</v>
      </c>
      <c r="F9205" s="519" t="s">
        <v>38165</v>
      </c>
      <c r="G9205" s="519" t="s">
        <v>38166</v>
      </c>
      <c r="H9205" s="519" t="s">
        <v>38167</v>
      </c>
      <c r="I9205" s="519" t="s">
        <v>36</v>
      </c>
      <c r="J9205" s="650">
        <v>211.25</v>
      </c>
    </row>
    <row r="9206" spans="1:10">
      <c r="A9206" s="519" t="s">
        <v>9441</v>
      </c>
      <c r="B9206" s="519" t="str">
        <f t="shared" si="143"/>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206" s="519" t="s">
        <v>38162</v>
      </c>
      <c r="D9206" s="519" t="s">
        <v>38163</v>
      </c>
      <c r="E9206" s="519" t="s">
        <v>38164</v>
      </c>
      <c r="F9206" s="519" t="s">
        <v>38165</v>
      </c>
      <c r="G9206" s="519" t="s">
        <v>38166</v>
      </c>
      <c r="H9206" s="519" t="s">
        <v>38167</v>
      </c>
      <c r="I9206" s="519" t="s">
        <v>36</v>
      </c>
      <c r="J9206" s="650">
        <v>183.04</v>
      </c>
    </row>
    <row r="9207" spans="1:10">
      <c r="A9207" s="519" t="s">
        <v>9442</v>
      </c>
      <c r="B9207" s="519" t="str">
        <f t="shared" si="143"/>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207" s="519" t="s">
        <v>38162</v>
      </c>
      <c r="D9207" s="519" t="s">
        <v>38168</v>
      </c>
      <c r="E9207" s="519" t="s">
        <v>38169</v>
      </c>
      <c r="F9207" s="519" t="s">
        <v>38170</v>
      </c>
      <c r="G9207" s="519" t="s">
        <v>38171</v>
      </c>
      <c r="H9207" s="519" t="s">
        <v>38172</v>
      </c>
      <c r="I9207" s="519" t="s">
        <v>36</v>
      </c>
      <c r="J9207" s="650">
        <v>325.11</v>
      </c>
    </row>
    <row r="9208" spans="1:10">
      <c r="A9208" s="519" t="s">
        <v>9443</v>
      </c>
      <c r="B9208" s="519" t="str">
        <f t="shared" si="143"/>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208" s="519" t="s">
        <v>38162</v>
      </c>
      <c r="D9208" s="519" t="s">
        <v>38168</v>
      </c>
      <c r="E9208" s="519" t="s">
        <v>38169</v>
      </c>
      <c r="F9208" s="519" t="s">
        <v>38170</v>
      </c>
      <c r="G9208" s="519" t="s">
        <v>38171</v>
      </c>
      <c r="H9208" s="519" t="s">
        <v>38172</v>
      </c>
      <c r="I9208" s="519" t="s">
        <v>36</v>
      </c>
      <c r="J9208" s="650">
        <v>281.69</v>
      </c>
    </row>
    <row r="9209" spans="1:10">
      <c r="A9209" s="519" t="s">
        <v>9444</v>
      </c>
      <c r="B9209" s="519" t="str">
        <f t="shared" si="143"/>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209" s="519" t="s">
        <v>38162</v>
      </c>
      <c r="D9209" s="519" t="s">
        <v>38173</v>
      </c>
      <c r="E9209" s="519" t="s">
        <v>38174</v>
      </c>
      <c r="F9209" s="519" t="s">
        <v>38165</v>
      </c>
      <c r="G9209" s="519" t="s">
        <v>38166</v>
      </c>
      <c r="H9209" s="519" t="s">
        <v>38167</v>
      </c>
      <c r="I9209" s="519" t="s">
        <v>36</v>
      </c>
      <c r="J9209" s="650">
        <v>243.56</v>
      </c>
    </row>
    <row r="9210" spans="1:10">
      <c r="A9210" s="519" t="s">
        <v>9445</v>
      </c>
      <c r="B9210" s="519" t="str">
        <f t="shared" si="143"/>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210" s="519" t="s">
        <v>38162</v>
      </c>
      <c r="D9210" s="519" t="s">
        <v>38173</v>
      </c>
      <c r="E9210" s="519" t="s">
        <v>38174</v>
      </c>
      <c r="F9210" s="519" t="s">
        <v>38165</v>
      </c>
      <c r="G9210" s="519" t="s">
        <v>38166</v>
      </c>
      <c r="H9210" s="519" t="s">
        <v>38167</v>
      </c>
      <c r="I9210" s="519" t="s">
        <v>36</v>
      </c>
      <c r="J9210" s="650">
        <v>211.04</v>
      </c>
    </row>
    <row r="9211" spans="1:10">
      <c r="A9211" s="519" t="s">
        <v>9446</v>
      </c>
      <c r="B9211" s="519" t="str">
        <f t="shared" si="143"/>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211" s="519" t="s">
        <v>38162</v>
      </c>
      <c r="D9211" s="519" t="s">
        <v>38175</v>
      </c>
      <c r="E9211" s="519" t="s">
        <v>38169</v>
      </c>
      <c r="F9211" s="519" t="s">
        <v>38170</v>
      </c>
      <c r="G9211" s="519" t="s">
        <v>38171</v>
      </c>
      <c r="H9211" s="519" t="s">
        <v>38172</v>
      </c>
      <c r="I9211" s="519" t="s">
        <v>36</v>
      </c>
      <c r="J9211" s="650">
        <v>372.67</v>
      </c>
    </row>
    <row r="9212" spans="1:10">
      <c r="A9212" s="519" t="s">
        <v>9447</v>
      </c>
      <c r="B9212" s="519" t="str">
        <f t="shared" si="143"/>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212" s="519" t="s">
        <v>38162</v>
      </c>
      <c r="D9212" s="519" t="s">
        <v>38175</v>
      </c>
      <c r="E9212" s="519" t="s">
        <v>38169</v>
      </c>
      <c r="F9212" s="519" t="s">
        <v>38170</v>
      </c>
      <c r="G9212" s="519" t="s">
        <v>38171</v>
      </c>
      <c r="H9212" s="519" t="s">
        <v>38172</v>
      </c>
      <c r="I9212" s="519" t="s">
        <v>36</v>
      </c>
      <c r="J9212" s="650">
        <v>322.91000000000003</v>
      </c>
    </row>
    <row r="9213" spans="1:10">
      <c r="A9213" s="519" t="s">
        <v>9448</v>
      </c>
      <c r="B9213" s="519" t="str">
        <f t="shared" si="143"/>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213" s="519" t="s">
        <v>38162</v>
      </c>
      <c r="D9213" s="519" t="s">
        <v>38176</v>
      </c>
      <c r="E9213" s="519" t="s">
        <v>38164</v>
      </c>
      <c r="F9213" s="519" t="s">
        <v>38165</v>
      </c>
      <c r="G9213" s="519" t="s">
        <v>38166</v>
      </c>
      <c r="H9213" s="519" t="s">
        <v>38167</v>
      </c>
      <c r="I9213" s="519" t="s">
        <v>36</v>
      </c>
      <c r="J9213" s="650">
        <v>277.11</v>
      </c>
    </row>
    <row r="9214" spans="1:10">
      <c r="A9214" s="519" t="s">
        <v>9449</v>
      </c>
      <c r="B9214" s="519" t="str">
        <f t="shared" si="143"/>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214" s="519" t="s">
        <v>38162</v>
      </c>
      <c r="D9214" s="519" t="s">
        <v>38176</v>
      </c>
      <c r="E9214" s="519" t="s">
        <v>38164</v>
      </c>
      <c r="F9214" s="519" t="s">
        <v>38165</v>
      </c>
      <c r="G9214" s="519" t="s">
        <v>38166</v>
      </c>
      <c r="H9214" s="519" t="s">
        <v>38167</v>
      </c>
      <c r="I9214" s="519" t="s">
        <v>36</v>
      </c>
      <c r="J9214" s="650">
        <v>240.11</v>
      </c>
    </row>
    <row r="9215" spans="1:10">
      <c r="A9215" s="519" t="s">
        <v>9450</v>
      </c>
      <c r="B9215" s="519" t="str">
        <f t="shared" si="143"/>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215" s="519" t="s">
        <v>38162</v>
      </c>
      <c r="D9215" s="519" t="s">
        <v>38177</v>
      </c>
      <c r="E9215" s="519" t="s">
        <v>38169</v>
      </c>
      <c r="F9215" s="519" t="s">
        <v>38170</v>
      </c>
      <c r="G9215" s="519" t="s">
        <v>38171</v>
      </c>
      <c r="H9215" s="519" t="s">
        <v>38172</v>
      </c>
      <c r="I9215" s="519" t="s">
        <v>36</v>
      </c>
      <c r="J9215" s="650">
        <v>424.34</v>
      </c>
    </row>
    <row r="9216" spans="1:10">
      <c r="A9216" s="519" t="s">
        <v>9451</v>
      </c>
      <c r="B9216" s="519" t="str">
        <f t="shared" si="143"/>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216" s="519" t="s">
        <v>38162</v>
      </c>
      <c r="D9216" s="519" t="s">
        <v>38177</v>
      </c>
      <c r="E9216" s="519" t="s">
        <v>38169</v>
      </c>
      <c r="F9216" s="519" t="s">
        <v>38170</v>
      </c>
      <c r="G9216" s="519" t="s">
        <v>38171</v>
      </c>
      <c r="H9216" s="519" t="s">
        <v>38172</v>
      </c>
      <c r="I9216" s="519" t="s">
        <v>36</v>
      </c>
      <c r="J9216" s="650">
        <v>367.68</v>
      </c>
    </row>
    <row r="9217" spans="1:10">
      <c r="A9217" s="519" t="s">
        <v>9452</v>
      </c>
      <c r="B9217" s="519" t="str">
        <f t="shared" si="143"/>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217" s="519" t="s">
        <v>38162</v>
      </c>
      <c r="D9217" s="519" t="s">
        <v>38178</v>
      </c>
      <c r="E9217" s="519" t="s">
        <v>38164</v>
      </c>
      <c r="F9217" s="519" t="s">
        <v>38165</v>
      </c>
      <c r="G9217" s="519" t="s">
        <v>38166</v>
      </c>
      <c r="H9217" s="519" t="s">
        <v>38167</v>
      </c>
      <c r="I9217" s="519" t="s">
        <v>36</v>
      </c>
      <c r="J9217" s="650">
        <v>351.26</v>
      </c>
    </row>
    <row r="9218" spans="1:10">
      <c r="A9218" s="519" t="s">
        <v>9453</v>
      </c>
      <c r="B9218" s="519" t="str">
        <f t="shared" si="143"/>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218" s="519" t="s">
        <v>38162</v>
      </c>
      <c r="D9218" s="519" t="s">
        <v>38178</v>
      </c>
      <c r="E9218" s="519" t="s">
        <v>38164</v>
      </c>
      <c r="F9218" s="519" t="s">
        <v>38165</v>
      </c>
      <c r="G9218" s="519" t="s">
        <v>38166</v>
      </c>
      <c r="H9218" s="519" t="s">
        <v>38167</v>
      </c>
      <c r="I9218" s="519" t="s">
        <v>36</v>
      </c>
      <c r="J9218" s="650">
        <v>304.36</v>
      </c>
    </row>
    <row r="9219" spans="1:10">
      <c r="A9219" s="519" t="s">
        <v>9454</v>
      </c>
      <c r="B9219" s="519" t="str">
        <f t="shared" si="143"/>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219" s="519" t="s">
        <v>38162</v>
      </c>
      <c r="D9219" s="519" t="s">
        <v>38179</v>
      </c>
      <c r="E9219" s="519" t="s">
        <v>38169</v>
      </c>
      <c r="F9219" s="519" t="s">
        <v>38170</v>
      </c>
      <c r="G9219" s="519" t="s">
        <v>38171</v>
      </c>
      <c r="H9219" s="519" t="s">
        <v>38172</v>
      </c>
      <c r="I9219" s="519" t="s">
        <v>36</v>
      </c>
      <c r="J9219" s="650">
        <v>537.13</v>
      </c>
    </row>
    <row r="9220" spans="1:10">
      <c r="A9220" s="519" t="s">
        <v>9455</v>
      </c>
      <c r="B9220" s="519" t="str">
        <f t="shared" si="143"/>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220" s="519" t="s">
        <v>38162</v>
      </c>
      <c r="D9220" s="519" t="s">
        <v>38179</v>
      </c>
      <c r="E9220" s="519" t="s">
        <v>38169</v>
      </c>
      <c r="F9220" s="519" t="s">
        <v>38170</v>
      </c>
      <c r="G9220" s="519" t="s">
        <v>38171</v>
      </c>
      <c r="H9220" s="519" t="s">
        <v>38172</v>
      </c>
      <c r="I9220" s="519" t="s">
        <v>36</v>
      </c>
      <c r="J9220" s="650">
        <v>465.4</v>
      </c>
    </row>
    <row r="9221" spans="1:10">
      <c r="A9221" s="519" t="s">
        <v>9456</v>
      </c>
      <c r="B9221" s="519" t="str">
        <f t="shared" si="143"/>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221" s="519" t="s">
        <v>38162</v>
      </c>
      <c r="D9221" s="519" t="s">
        <v>38180</v>
      </c>
      <c r="E9221" s="519" t="s">
        <v>38164</v>
      </c>
      <c r="F9221" s="519" t="s">
        <v>38165</v>
      </c>
      <c r="G9221" s="519" t="s">
        <v>38166</v>
      </c>
      <c r="H9221" s="519" t="s">
        <v>38167</v>
      </c>
      <c r="I9221" s="519" t="s">
        <v>36</v>
      </c>
      <c r="J9221" s="650">
        <v>433.28</v>
      </c>
    </row>
    <row r="9222" spans="1:10">
      <c r="A9222" s="519" t="s">
        <v>9457</v>
      </c>
      <c r="B9222" s="519" t="str">
        <f t="shared" si="143"/>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222" s="519" t="s">
        <v>38162</v>
      </c>
      <c r="D9222" s="519" t="s">
        <v>38180</v>
      </c>
      <c r="E9222" s="519" t="s">
        <v>38164</v>
      </c>
      <c r="F9222" s="519" t="s">
        <v>38165</v>
      </c>
      <c r="G9222" s="519" t="s">
        <v>38166</v>
      </c>
      <c r="H9222" s="519" t="s">
        <v>38167</v>
      </c>
      <c r="I9222" s="519" t="s">
        <v>36</v>
      </c>
      <c r="J9222" s="650">
        <v>375.42</v>
      </c>
    </row>
    <row r="9223" spans="1:10">
      <c r="A9223" s="519" t="s">
        <v>9458</v>
      </c>
      <c r="B9223" s="519" t="str">
        <f t="shared" si="143"/>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223" s="519" t="s">
        <v>38162</v>
      </c>
      <c r="D9223" s="519" t="s">
        <v>38181</v>
      </c>
      <c r="E9223" s="519" t="s">
        <v>38169</v>
      </c>
      <c r="F9223" s="519" t="s">
        <v>38170</v>
      </c>
      <c r="G9223" s="519" t="s">
        <v>38171</v>
      </c>
      <c r="H9223" s="519" t="s">
        <v>38172</v>
      </c>
      <c r="I9223" s="519" t="s">
        <v>36</v>
      </c>
      <c r="J9223" s="650">
        <v>662.82</v>
      </c>
    </row>
    <row r="9224" spans="1:10">
      <c r="A9224" s="519" t="s">
        <v>9459</v>
      </c>
      <c r="B9224" s="519" t="str">
        <f t="shared" ref="B9224:B9287" si="144">C9224&amp;D9224&amp;E9224&amp;F9224&amp;G9224&amp;H9224</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224" s="519" t="s">
        <v>38162</v>
      </c>
      <c r="D9224" s="519" t="s">
        <v>38181</v>
      </c>
      <c r="E9224" s="519" t="s">
        <v>38169</v>
      </c>
      <c r="F9224" s="519" t="s">
        <v>38170</v>
      </c>
      <c r="G9224" s="519" t="s">
        <v>38171</v>
      </c>
      <c r="H9224" s="519" t="s">
        <v>38172</v>
      </c>
      <c r="I9224" s="519" t="s">
        <v>36</v>
      </c>
      <c r="J9224" s="650">
        <v>574.30999999999995</v>
      </c>
    </row>
    <row r="9225" spans="1:10">
      <c r="A9225" s="519" t="s">
        <v>9460</v>
      </c>
      <c r="B9225" s="519" t="str">
        <f t="shared" si="144"/>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225" s="519" t="s">
        <v>38162</v>
      </c>
      <c r="D9225" s="519" t="s">
        <v>38163</v>
      </c>
      <c r="E9225" s="519" t="s">
        <v>38182</v>
      </c>
      <c r="F9225" s="519" t="s">
        <v>38165</v>
      </c>
      <c r="G9225" s="519" t="s">
        <v>38166</v>
      </c>
      <c r="H9225" s="519" t="s">
        <v>38167</v>
      </c>
      <c r="I9225" s="519" t="s">
        <v>36</v>
      </c>
      <c r="J9225" s="650">
        <v>295.75</v>
      </c>
    </row>
    <row r="9226" spans="1:10">
      <c r="A9226" s="519" t="s">
        <v>9461</v>
      </c>
      <c r="B9226" s="519" t="str">
        <f t="shared" si="144"/>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226" s="519" t="s">
        <v>38162</v>
      </c>
      <c r="D9226" s="519" t="s">
        <v>38163</v>
      </c>
      <c r="E9226" s="519" t="s">
        <v>38182</v>
      </c>
      <c r="F9226" s="519" t="s">
        <v>38165</v>
      </c>
      <c r="G9226" s="519" t="s">
        <v>38166</v>
      </c>
      <c r="H9226" s="519" t="s">
        <v>38167</v>
      </c>
      <c r="I9226" s="519" t="s">
        <v>36</v>
      </c>
      <c r="J9226" s="650">
        <v>256.26</v>
      </c>
    </row>
    <row r="9227" spans="1:10">
      <c r="A9227" s="519" t="s">
        <v>9462</v>
      </c>
      <c r="B9227" s="519" t="str">
        <f t="shared" si="144"/>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227" s="519" t="s">
        <v>38162</v>
      </c>
      <c r="D9227" s="519" t="s">
        <v>38168</v>
      </c>
      <c r="E9227" s="519" t="s">
        <v>38183</v>
      </c>
      <c r="F9227" s="519" t="s">
        <v>38170</v>
      </c>
      <c r="G9227" s="519" t="s">
        <v>38171</v>
      </c>
      <c r="H9227" s="519" t="s">
        <v>38172</v>
      </c>
      <c r="I9227" s="519" t="s">
        <v>36</v>
      </c>
      <c r="J9227" s="650">
        <v>591.70000000000005</v>
      </c>
    </row>
    <row r="9228" spans="1:10">
      <c r="A9228" s="519" t="s">
        <v>9463</v>
      </c>
      <c r="B9228" s="519" t="str">
        <f t="shared" si="144"/>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228" s="519" t="s">
        <v>38162</v>
      </c>
      <c r="D9228" s="519" t="s">
        <v>38168</v>
      </c>
      <c r="E9228" s="519" t="s">
        <v>38183</v>
      </c>
      <c r="F9228" s="519" t="s">
        <v>38170</v>
      </c>
      <c r="G9228" s="519" t="s">
        <v>38171</v>
      </c>
      <c r="H9228" s="519" t="s">
        <v>38172</v>
      </c>
      <c r="I9228" s="519" t="s">
        <v>36</v>
      </c>
      <c r="J9228" s="650">
        <v>512.69000000000005</v>
      </c>
    </row>
    <row r="9229" spans="1:10">
      <c r="A9229" s="519" t="s">
        <v>9464</v>
      </c>
      <c r="B9229" s="519" t="str">
        <f t="shared" si="144"/>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229" s="519" t="s">
        <v>38162</v>
      </c>
      <c r="D9229" s="519" t="s">
        <v>38173</v>
      </c>
      <c r="E9229" s="519" t="s">
        <v>38182</v>
      </c>
      <c r="F9229" s="519" t="s">
        <v>38165</v>
      </c>
      <c r="G9229" s="519" t="s">
        <v>38166</v>
      </c>
      <c r="H9229" s="519" t="s">
        <v>38167</v>
      </c>
      <c r="I9229" s="519" t="s">
        <v>36</v>
      </c>
      <c r="J9229" s="650">
        <v>340.99</v>
      </c>
    </row>
    <row r="9230" spans="1:10">
      <c r="A9230" s="519" t="s">
        <v>9465</v>
      </c>
      <c r="B9230" s="519" t="str">
        <f t="shared" si="144"/>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230" s="519" t="s">
        <v>38162</v>
      </c>
      <c r="D9230" s="519" t="s">
        <v>38173</v>
      </c>
      <c r="E9230" s="519" t="s">
        <v>38182</v>
      </c>
      <c r="F9230" s="519" t="s">
        <v>38165</v>
      </c>
      <c r="G9230" s="519" t="s">
        <v>38166</v>
      </c>
      <c r="H9230" s="519" t="s">
        <v>38167</v>
      </c>
      <c r="I9230" s="519" t="s">
        <v>36</v>
      </c>
      <c r="J9230" s="650">
        <v>295.45</v>
      </c>
    </row>
    <row r="9231" spans="1:10">
      <c r="A9231" s="519" t="s">
        <v>9466</v>
      </c>
      <c r="B9231" s="519" t="str">
        <f t="shared" si="144"/>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231" s="519" t="s">
        <v>38162</v>
      </c>
      <c r="D9231" s="519" t="s">
        <v>38175</v>
      </c>
      <c r="E9231" s="519" t="s">
        <v>38183</v>
      </c>
      <c r="F9231" s="519" t="s">
        <v>38170</v>
      </c>
      <c r="G9231" s="519" t="s">
        <v>38171</v>
      </c>
      <c r="H9231" s="519" t="s">
        <v>38172</v>
      </c>
      <c r="I9231" s="519" t="s">
        <v>36</v>
      </c>
      <c r="J9231" s="650">
        <v>678.27</v>
      </c>
    </row>
    <row r="9232" spans="1:10">
      <c r="A9232" s="519" t="s">
        <v>9467</v>
      </c>
      <c r="B9232" s="519" t="str">
        <f t="shared" si="144"/>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232" s="519" t="s">
        <v>38162</v>
      </c>
      <c r="D9232" s="519" t="s">
        <v>38175</v>
      </c>
      <c r="E9232" s="519" t="s">
        <v>38183</v>
      </c>
      <c r="F9232" s="519" t="s">
        <v>38170</v>
      </c>
      <c r="G9232" s="519" t="s">
        <v>38171</v>
      </c>
      <c r="H9232" s="519" t="s">
        <v>38172</v>
      </c>
      <c r="I9232" s="519" t="s">
        <v>36</v>
      </c>
      <c r="J9232" s="650">
        <v>587.69000000000005</v>
      </c>
    </row>
    <row r="9233" spans="1:10">
      <c r="A9233" s="519" t="s">
        <v>9468</v>
      </c>
      <c r="B9233" s="519" t="str">
        <f t="shared" si="144"/>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233" s="519" t="s">
        <v>38162</v>
      </c>
      <c r="D9233" s="519" t="s">
        <v>38176</v>
      </c>
      <c r="E9233" s="519" t="s">
        <v>38182</v>
      </c>
      <c r="F9233" s="519" t="s">
        <v>38165</v>
      </c>
      <c r="G9233" s="519" t="s">
        <v>38166</v>
      </c>
      <c r="H9233" s="519" t="s">
        <v>38167</v>
      </c>
      <c r="I9233" s="519" t="s">
        <v>36</v>
      </c>
      <c r="J9233" s="650">
        <v>387.96</v>
      </c>
    </row>
    <row r="9234" spans="1:10">
      <c r="A9234" s="519" t="s">
        <v>9469</v>
      </c>
      <c r="B9234" s="519" t="str">
        <f t="shared" si="144"/>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234" s="519" t="s">
        <v>38162</v>
      </c>
      <c r="D9234" s="519" t="s">
        <v>38176</v>
      </c>
      <c r="E9234" s="519" t="s">
        <v>38182</v>
      </c>
      <c r="F9234" s="519" t="s">
        <v>38165</v>
      </c>
      <c r="G9234" s="519" t="s">
        <v>38166</v>
      </c>
      <c r="H9234" s="519" t="s">
        <v>38167</v>
      </c>
      <c r="I9234" s="519" t="s">
        <v>36</v>
      </c>
      <c r="J9234" s="650">
        <v>336.16</v>
      </c>
    </row>
    <row r="9235" spans="1:10">
      <c r="A9235" s="519" t="s">
        <v>9470</v>
      </c>
      <c r="B9235" s="519" t="str">
        <f t="shared" si="144"/>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235" s="519" t="s">
        <v>38162</v>
      </c>
      <c r="D9235" s="519" t="s">
        <v>38177</v>
      </c>
      <c r="E9235" s="519" t="s">
        <v>38183</v>
      </c>
      <c r="F9235" s="519" t="s">
        <v>38170</v>
      </c>
      <c r="G9235" s="519" t="s">
        <v>38171</v>
      </c>
      <c r="H9235" s="519" t="s">
        <v>38172</v>
      </c>
      <c r="I9235" s="519" t="s">
        <v>36</v>
      </c>
      <c r="J9235" s="650">
        <v>772.3</v>
      </c>
    </row>
    <row r="9236" spans="1:10">
      <c r="A9236" s="519" t="s">
        <v>9471</v>
      </c>
      <c r="B9236" s="519" t="str">
        <f t="shared" si="144"/>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236" s="519" t="s">
        <v>38162</v>
      </c>
      <c r="D9236" s="519" t="s">
        <v>38177</v>
      </c>
      <c r="E9236" s="519" t="s">
        <v>38183</v>
      </c>
      <c r="F9236" s="519" t="s">
        <v>38170</v>
      </c>
      <c r="G9236" s="519" t="s">
        <v>38171</v>
      </c>
      <c r="H9236" s="519" t="s">
        <v>38172</v>
      </c>
      <c r="I9236" s="519" t="s">
        <v>36</v>
      </c>
      <c r="J9236" s="650">
        <v>669.17</v>
      </c>
    </row>
    <row r="9237" spans="1:10">
      <c r="A9237" s="519" t="s">
        <v>9472</v>
      </c>
      <c r="B9237" s="519" t="str">
        <f t="shared" si="144"/>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237" s="519" t="s">
        <v>38162</v>
      </c>
      <c r="D9237" s="519" t="s">
        <v>38178</v>
      </c>
      <c r="E9237" s="519" t="s">
        <v>38182</v>
      </c>
      <c r="F9237" s="519" t="s">
        <v>38165</v>
      </c>
      <c r="G9237" s="519" t="s">
        <v>38166</v>
      </c>
      <c r="H9237" s="519" t="s">
        <v>38167</v>
      </c>
      <c r="I9237" s="519" t="s">
        <v>36</v>
      </c>
      <c r="J9237" s="650">
        <v>491.77</v>
      </c>
    </row>
    <row r="9238" spans="1:10">
      <c r="A9238" s="519" t="s">
        <v>9473</v>
      </c>
      <c r="B9238" s="519" t="str">
        <f t="shared" si="144"/>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238" s="519" t="s">
        <v>38162</v>
      </c>
      <c r="D9238" s="519" t="s">
        <v>38178</v>
      </c>
      <c r="E9238" s="519" t="s">
        <v>38182</v>
      </c>
      <c r="F9238" s="519" t="s">
        <v>38165</v>
      </c>
      <c r="G9238" s="519" t="s">
        <v>38166</v>
      </c>
      <c r="H9238" s="519" t="s">
        <v>38167</v>
      </c>
      <c r="I9238" s="519" t="s">
        <v>36</v>
      </c>
      <c r="J9238" s="650">
        <v>426.1</v>
      </c>
    </row>
    <row r="9239" spans="1:10">
      <c r="A9239" s="519" t="s">
        <v>9474</v>
      </c>
      <c r="B9239" s="519" t="str">
        <f t="shared" si="144"/>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239" s="519" t="s">
        <v>38162</v>
      </c>
      <c r="D9239" s="519" t="s">
        <v>38179</v>
      </c>
      <c r="E9239" s="519" t="s">
        <v>38183</v>
      </c>
      <c r="F9239" s="519" t="s">
        <v>38170</v>
      </c>
      <c r="G9239" s="519" t="s">
        <v>38171</v>
      </c>
      <c r="H9239" s="519" t="s">
        <v>38172</v>
      </c>
      <c r="I9239" s="519" t="s">
        <v>36</v>
      </c>
      <c r="J9239" s="650">
        <v>977.58</v>
      </c>
    </row>
    <row r="9240" spans="1:10">
      <c r="A9240" s="519" t="s">
        <v>9475</v>
      </c>
      <c r="B9240" s="519" t="str">
        <f t="shared" si="144"/>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240" s="519" t="s">
        <v>38162</v>
      </c>
      <c r="D9240" s="519" t="s">
        <v>38179</v>
      </c>
      <c r="E9240" s="519" t="s">
        <v>38183</v>
      </c>
      <c r="F9240" s="519" t="s">
        <v>38170</v>
      </c>
      <c r="G9240" s="519" t="s">
        <v>38171</v>
      </c>
      <c r="H9240" s="519" t="s">
        <v>38172</v>
      </c>
      <c r="I9240" s="519" t="s">
        <v>36</v>
      </c>
      <c r="J9240" s="650">
        <v>847.04</v>
      </c>
    </row>
    <row r="9241" spans="1:10">
      <c r="A9241" s="519" t="s">
        <v>9476</v>
      </c>
      <c r="B9241" s="519" t="str">
        <f t="shared" si="144"/>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241" s="519" t="s">
        <v>38162</v>
      </c>
      <c r="D9241" s="519" t="s">
        <v>38180</v>
      </c>
      <c r="E9241" s="519" t="s">
        <v>38182</v>
      </c>
      <c r="F9241" s="519" t="s">
        <v>38165</v>
      </c>
      <c r="G9241" s="519" t="s">
        <v>38166</v>
      </c>
      <c r="H9241" s="519" t="s">
        <v>38167</v>
      </c>
      <c r="I9241" s="519" t="s">
        <v>36</v>
      </c>
      <c r="J9241" s="650">
        <v>606.59</v>
      </c>
    </row>
    <row r="9242" spans="1:10">
      <c r="A9242" s="519" t="s">
        <v>9477</v>
      </c>
      <c r="B9242" s="519" t="str">
        <f t="shared" si="144"/>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242" s="519" t="s">
        <v>38162</v>
      </c>
      <c r="D9242" s="519" t="s">
        <v>38180</v>
      </c>
      <c r="E9242" s="519" t="s">
        <v>38182</v>
      </c>
      <c r="F9242" s="519" t="s">
        <v>38165</v>
      </c>
      <c r="G9242" s="519" t="s">
        <v>38166</v>
      </c>
      <c r="H9242" s="519" t="s">
        <v>38167</v>
      </c>
      <c r="I9242" s="519" t="s">
        <v>36</v>
      </c>
      <c r="J9242" s="650">
        <v>525.59</v>
      </c>
    </row>
    <row r="9243" spans="1:10">
      <c r="A9243" s="519" t="s">
        <v>9478</v>
      </c>
      <c r="B9243" s="519" t="str">
        <f t="shared" si="144"/>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243" s="519" t="s">
        <v>38162</v>
      </c>
      <c r="D9243" s="519" t="s">
        <v>38184</v>
      </c>
      <c r="E9243" s="519" t="s">
        <v>38183</v>
      </c>
      <c r="F9243" s="519" t="s">
        <v>38170</v>
      </c>
      <c r="G9243" s="519" t="s">
        <v>38171</v>
      </c>
      <c r="H9243" s="519" t="s">
        <v>38172</v>
      </c>
      <c r="I9243" s="519" t="s">
        <v>36</v>
      </c>
      <c r="J9243" s="650">
        <v>1206.3399999999999</v>
      </c>
    </row>
    <row r="9244" spans="1:10">
      <c r="A9244" s="519" t="s">
        <v>9479</v>
      </c>
      <c r="B9244" s="519" t="str">
        <f t="shared" si="144"/>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244" s="519" t="s">
        <v>38162</v>
      </c>
      <c r="D9244" s="519" t="s">
        <v>38184</v>
      </c>
      <c r="E9244" s="519" t="s">
        <v>38183</v>
      </c>
      <c r="F9244" s="519" t="s">
        <v>38170</v>
      </c>
      <c r="G9244" s="519" t="s">
        <v>38171</v>
      </c>
      <c r="H9244" s="519" t="s">
        <v>38172</v>
      </c>
      <c r="I9244" s="519" t="s">
        <v>36</v>
      </c>
      <c r="J9244" s="650">
        <v>1045.25</v>
      </c>
    </row>
    <row r="9245" spans="1:10">
      <c r="A9245" s="519" t="s">
        <v>9480</v>
      </c>
      <c r="B9245" s="519" t="str">
        <f t="shared" si="144"/>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245" s="519" t="s">
        <v>38162</v>
      </c>
      <c r="D9245" s="519" t="s">
        <v>38163</v>
      </c>
      <c r="E9245" s="519" t="s">
        <v>38185</v>
      </c>
      <c r="F9245" s="519" t="s">
        <v>38165</v>
      </c>
      <c r="G9245" s="519" t="s">
        <v>38166</v>
      </c>
      <c r="H9245" s="519" t="s">
        <v>38167</v>
      </c>
      <c r="I9245" s="519" t="s">
        <v>36</v>
      </c>
      <c r="J9245" s="650">
        <v>327.44</v>
      </c>
    </row>
    <row r="9246" spans="1:10">
      <c r="A9246" s="519" t="s">
        <v>9481</v>
      </c>
      <c r="B9246" s="519" t="str">
        <f t="shared" si="144"/>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246" s="519" t="s">
        <v>38162</v>
      </c>
      <c r="D9246" s="519" t="s">
        <v>38163</v>
      </c>
      <c r="E9246" s="519" t="s">
        <v>38185</v>
      </c>
      <c r="F9246" s="519" t="s">
        <v>38165</v>
      </c>
      <c r="G9246" s="519" t="s">
        <v>38166</v>
      </c>
      <c r="H9246" s="519" t="s">
        <v>38167</v>
      </c>
      <c r="I9246" s="519" t="s">
        <v>36</v>
      </c>
      <c r="J9246" s="650">
        <v>283.72000000000003</v>
      </c>
    </row>
    <row r="9247" spans="1:10">
      <c r="A9247" s="519" t="s">
        <v>9482</v>
      </c>
      <c r="B9247" s="519" t="str">
        <f t="shared" si="144"/>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247" s="519" t="s">
        <v>38186</v>
      </c>
      <c r="D9247" s="519" t="s">
        <v>38168</v>
      </c>
      <c r="E9247" s="519" t="s">
        <v>38187</v>
      </c>
      <c r="F9247" s="519" t="s">
        <v>38170</v>
      </c>
      <c r="G9247" s="519" t="s">
        <v>38171</v>
      </c>
      <c r="H9247" s="519" t="s">
        <v>38172</v>
      </c>
      <c r="I9247" s="519" t="s">
        <v>36</v>
      </c>
      <c r="J9247" s="650">
        <v>655.1</v>
      </c>
    </row>
    <row r="9248" spans="1:10">
      <c r="A9248" s="519" t="s">
        <v>9483</v>
      </c>
      <c r="B9248" s="519" t="str">
        <f t="shared" si="144"/>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248" s="519" t="s">
        <v>38186</v>
      </c>
      <c r="D9248" s="519" t="s">
        <v>38168</v>
      </c>
      <c r="E9248" s="519" t="s">
        <v>38187</v>
      </c>
      <c r="F9248" s="519" t="s">
        <v>38170</v>
      </c>
      <c r="G9248" s="519" t="s">
        <v>38171</v>
      </c>
      <c r="H9248" s="519" t="s">
        <v>38172</v>
      </c>
      <c r="I9248" s="519" t="s">
        <v>36</v>
      </c>
      <c r="J9248" s="650">
        <v>567.62</v>
      </c>
    </row>
    <row r="9249" spans="1:10">
      <c r="A9249" s="519" t="s">
        <v>9484</v>
      </c>
      <c r="B9249" s="519" t="str">
        <f t="shared" si="144"/>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249" s="519" t="s">
        <v>38162</v>
      </c>
      <c r="D9249" s="519" t="s">
        <v>38173</v>
      </c>
      <c r="E9249" s="519" t="s">
        <v>38185</v>
      </c>
      <c r="F9249" s="519" t="s">
        <v>38165</v>
      </c>
      <c r="G9249" s="519" t="s">
        <v>38166</v>
      </c>
      <c r="H9249" s="519" t="s">
        <v>38167</v>
      </c>
      <c r="I9249" s="519" t="s">
        <v>36</v>
      </c>
      <c r="J9249" s="650">
        <v>377.52</v>
      </c>
    </row>
    <row r="9250" spans="1:10">
      <c r="A9250" s="519" t="s">
        <v>9485</v>
      </c>
      <c r="B9250" s="519" t="str">
        <f t="shared" si="144"/>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250" s="519" t="s">
        <v>38162</v>
      </c>
      <c r="D9250" s="519" t="s">
        <v>38173</v>
      </c>
      <c r="E9250" s="519" t="s">
        <v>38185</v>
      </c>
      <c r="F9250" s="519" t="s">
        <v>38165</v>
      </c>
      <c r="G9250" s="519" t="s">
        <v>38166</v>
      </c>
      <c r="H9250" s="519" t="s">
        <v>38167</v>
      </c>
      <c r="I9250" s="519" t="s">
        <v>36</v>
      </c>
      <c r="J9250" s="650">
        <v>327.11</v>
      </c>
    </row>
    <row r="9251" spans="1:10">
      <c r="A9251" s="519" t="s">
        <v>9486</v>
      </c>
      <c r="B9251" s="519" t="str">
        <f t="shared" si="144"/>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251" s="519" t="s">
        <v>38162</v>
      </c>
      <c r="D9251" s="519" t="s">
        <v>38175</v>
      </c>
      <c r="E9251" s="519" t="s">
        <v>38187</v>
      </c>
      <c r="F9251" s="519" t="s">
        <v>38170</v>
      </c>
      <c r="G9251" s="519" t="s">
        <v>38171</v>
      </c>
      <c r="H9251" s="519" t="s">
        <v>38172</v>
      </c>
      <c r="I9251" s="519" t="s">
        <v>36</v>
      </c>
      <c r="J9251" s="650">
        <v>750.94</v>
      </c>
    </row>
    <row r="9252" spans="1:10">
      <c r="A9252" s="519" t="s">
        <v>9487</v>
      </c>
      <c r="B9252" s="519" t="str">
        <f t="shared" si="144"/>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252" s="519" t="s">
        <v>38162</v>
      </c>
      <c r="D9252" s="519" t="s">
        <v>38175</v>
      </c>
      <c r="E9252" s="519" t="s">
        <v>38187</v>
      </c>
      <c r="F9252" s="519" t="s">
        <v>38170</v>
      </c>
      <c r="G9252" s="519" t="s">
        <v>38171</v>
      </c>
      <c r="H9252" s="519" t="s">
        <v>38172</v>
      </c>
      <c r="I9252" s="519" t="s">
        <v>36</v>
      </c>
      <c r="J9252" s="650">
        <v>650.66</v>
      </c>
    </row>
    <row r="9253" spans="1:10">
      <c r="A9253" s="519" t="s">
        <v>9488</v>
      </c>
      <c r="B9253" s="519" t="str">
        <f t="shared" si="144"/>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253" s="519" t="s">
        <v>38162</v>
      </c>
      <c r="D9253" s="519" t="s">
        <v>38176</v>
      </c>
      <c r="E9253" s="519" t="s">
        <v>38185</v>
      </c>
      <c r="F9253" s="519" t="s">
        <v>38165</v>
      </c>
      <c r="G9253" s="519" t="s">
        <v>38166</v>
      </c>
      <c r="H9253" s="519" t="s">
        <v>38167</v>
      </c>
      <c r="I9253" s="519" t="s">
        <v>36</v>
      </c>
      <c r="J9253" s="650">
        <v>429.53</v>
      </c>
    </row>
    <row r="9254" spans="1:10">
      <c r="A9254" s="519" t="s">
        <v>9489</v>
      </c>
      <c r="B9254" s="519" t="str">
        <f t="shared" si="144"/>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254" s="519" t="s">
        <v>38162</v>
      </c>
      <c r="D9254" s="519" t="s">
        <v>38176</v>
      </c>
      <c r="E9254" s="519" t="s">
        <v>38185</v>
      </c>
      <c r="F9254" s="519" t="s">
        <v>38165</v>
      </c>
      <c r="G9254" s="519" t="s">
        <v>38166</v>
      </c>
      <c r="H9254" s="519" t="s">
        <v>38167</v>
      </c>
      <c r="I9254" s="519" t="s">
        <v>36</v>
      </c>
      <c r="J9254" s="650">
        <v>372.17</v>
      </c>
    </row>
    <row r="9255" spans="1:10">
      <c r="A9255" s="519" t="s">
        <v>9490</v>
      </c>
      <c r="B9255" s="519" t="str">
        <f t="shared" si="144"/>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255" s="519" t="s">
        <v>38162</v>
      </c>
      <c r="D9255" s="519" t="s">
        <v>38177</v>
      </c>
      <c r="E9255" s="519" t="s">
        <v>38187</v>
      </c>
      <c r="F9255" s="519" t="s">
        <v>38170</v>
      </c>
      <c r="G9255" s="519" t="s">
        <v>38171</v>
      </c>
      <c r="H9255" s="519" t="s">
        <v>38172</v>
      </c>
      <c r="I9255" s="519" t="s">
        <v>36</v>
      </c>
      <c r="J9255" s="650">
        <v>855.05</v>
      </c>
    </row>
    <row r="9256" spans="1:10">
      <c r="A9256" s="519" t="s">
        <v>9491</v>
      </c>
      <c r="B9256" s="519" t="str">
        <f t="shared" si="144"/>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256" s="519" t="s">
        <v>38162</v>
      </c>
      <c r="D9256" s="519" t="s">
        <v>38177</v>
      </c>
      <c r="E9256" s="519" t="s">
        <v>38187</v>
      </c>
      <c r="F9256" s="519" t="s">
        <v>38170</v>
      </c>
      <c r="G9256" s="519" t="s">
        <v>38171</v>
      </c>
      <c r="H9256" s="519" t="s">
        <v>38172</v>
      </c>
      <c r="I9256" s="519" t="s">
        <v>36</v>
      </c>
      <c r="J9256" s="650">
        <v>740.87</v>
      </c>
    </row>
    <row r="9257" spans="1:10">
      <c r="A9257" s="519" t="s">
        <v>9492</v>
      </c>
      <c r="B9257" s="519" t="str">
        <f t="shared" si="144"/>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257" s="519" t="s">
        <v>38162</v>
      </c>
      <c r="D9257" s="519" t="s">
        <v>38178</v>
      </c>
      <c r="E9257" s="519" t="s">
        <v>38188</v>
      </c>
      <c r="F9257" s="519" t="s">
        <v>38165</v>
      </c>
      <c r="G9257" s="519" t="s">
        <v>38166</v>
      </c>
      <c r="H9257" s="519" t="s">
        <v>38167</v>
      </c>
      <c r="I9257" s="519" t="s">
        <v>36</v>
      </c>
      <c r="J9257" s="650">
        <v>544.46</v>
      </c>
    </row>
    <row r="9258" spans="1:10">
      <c r="A9258" s="519" t="s">
        <v>9493</v>
      </c>
      <c r="B9258" s="519" t="str">
        <f t="shared" si="144"/>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258" s="519" t="s">
        <v>38162</v>
      </c>
      <c r="D9258" s="519" t="s">
        <v>38178</v>
      </c>
      <c r="E9258" s="519" t="s">
        <v>38188</v>
      </c>
      <c r="F9258" s="519" t="s">
        <v>38165</v>
      </c>
      <c r="G9258" s="519" t="s">
        <v>38166</v>
      </c>
      <c r="H9258" s="519" t="s">
        <v>38167</v>
      </c>
      <c r="I9258" s="519" t="s">
        <v>36</v>
      </c>
      <c r="J9258" s="650">
        <v>471.75</v>
      </c>
    </row>
    <row r="9259" spans="1:10">
      <c r="A9259" s="519" t="s">
        <v>9494</v>
      </c>
      <c r="B9259" s="519" t="str">
        <f t="shared" si="144"/>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259" s="519" t="s">
        <v>38162</v>
      </c>
      <c r="D9259" s="519" t="s">
        <v>38179</v>
      </c>
      <c r="E9259" s="519" t="s">
        <v>38187</v>
      </c>
      <c r="F9259" s="519" t="s">
        <v>38170</v>
      </c>
      <c r="G9259" s="519" t="s">
        <v>38171</v>
      </c>
      <c r="H9259" s="519" t="s">
        <v>38172</v>
      </c>
      <c r="I9259" s="519" t="s">
        <v>36</v>
      </c>
      <c r="J9259" s="650">
        <v>1082.32</v>
      </c>
    </row>
    <row r="9260" spans="1:10">
      <c r="A9260" s="519" t="s">
        <v>9495</v>
      </c>
      <c r="B9260" s="519" t="str">
        <f t="shared" si="144"/>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260" s="519" t="s">
        <v>38162</v>
      </c>
      <c r="D9260" s="519" t="s">
        <v>38179</v>
      </c>
      <c r="E9260" s="519" t="s">
        <v>38187</v>
      </c>
      <c r="F9260" s="519" t="s">
        <v>38170</v>
      </c>
      <c r="G9260" s="519" t="s">
        <v>38171</v>
      </c>
      <c r="H9260" s="519" t="s">
        <v>38172</v>
      </c>
      <c r="I9260" s="519" t="s">
        <v>36</v>
      </c>
      <c r="J9260" s="650">
        <v>937.8</v>
      </c>
    </row>
    <row r="9261" spans="1:10">
      <c r="A9261" s="519" t="s">
        <v>9496</v>
      </c>
      <c r="B9261" s="519" t="str">
        <f t="shared" si="144"/>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261" s="519" t="s">
        <v>38162</v>
      </c>
      <c r="D9261" s="519" t="s">
        <v>38180</v>
      </c>
      <c r="E9261" s="519" t="s">
        <v>38185</v>
      </c>
      <c r="F9261" s="519" t="s">
        <v>38165</v>
      </c>
      <c r="G9261" s="519" t="s">
        <v>38166</v>
      </c>
      <c r="H9261" s="519" t="s">
        <v>38167</v>
      </c>
      <c r="I9261" s="519" t="s">
        <v>36</v>
      </c>
      <c r="J9261" s="650">
        <v>671.59</v>
      </c>
    </row>
    <row r="9262" spans="1:10">
      <c r="A9262" s="519" t="s">
        <v>9497</v>
      </c>
      <c r="B9262" s="519" t="str">
        <f t="shared" si="144"/>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262" s="519" t="s">
        <v>38162</v>
      </c>
      <c r="D9262" s="519" t="s">
        <v>38180</v>
      </c>
      <c r="E9262" s="519" t="s">
        <v>38185</v>
      </c>
      <c r="F9262" s="519" t="s">
        <v>38165</v>
      </c>
      <c r="G9262" s="519" t="s">
        <v>38166</v>
      </c>
      <c r="H9262" s="519" t="s">
        <v>38167</v>
      </c>
      <c r="I9262" s="519" t="s">
        <v>36</v>
      </c>
      <c r="J9262" s="650">
        <v>581.9</v>
      </c>
    </row>
    <row r="9263" spans="1:10">
      <c r="A9263" s="519" t="s">
        <v>9498</v>
      </c>
      <c r="B9263" s="519" t="str">
        <f t="shared" si="144"/>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263" s="519" t="s">
        <v>38162</v>
      </c>
      <c r="D9263" s="519" t="s">
        <v>38181</v>
      </c>
      <c r="E9263" s="519" t="s">
        <v>38187</v>
      </c>
      <c r="F9263" s="519" t="s">
        <v>38170</v>
      </c>
      <c r="G9263" s="519" t="s">
        <v>38171</v>
      </c>
      <c r="H9263" s="519" t="s">
        <v>38172</v>
      </c>
      <c r="I9263" s="519" t="s">
        <v>36</v>
      </c>
      <c r="J9263" s="650">
        <v>1335.6</v>
      </c>
    </row>
    <row r="9264" spans="1:10">
      <c r="A9264" s="519" t="s">
        <v>9499</v>
      </c>
      <c r="B9264" s="519" t="str">
        <f t="shared" si="144"/>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264" s="519" t="s">
        <v>38162</v>
      </c>
      <c r="D9264" s="519" t="s">
        <v>38181</v>
      </c>
      <c r="E9264" s="519" t="s">
        <v>38187</v>
      </c>
      <c r="F9264" s="519" t="s">
        <v>38170</v>
      </c>
      <c r="G9264" s="519" t="s">
        <v>38171</v>
      </c>
      <c r="H9264" s="519" t="s">
        <v>38172</v>
      </c>
      <c r="I9264" s="519" t="s">
        <v>36</v>
      </c>
      <c r="J9264" s="650">
        <v>1157.25</v>
      </c>
    </row>
    <row r="9265" spans="1:10">
      <c r="A9265" s="519" t="s">
        <v>9500</v>
      </c>
      <c r="B9265" s="519" t="str">
        <f t="shared" si="144"/>
        <v>ESCAVACAO DE BASE ALARGADA DE TUBULAO A CEU ABERTO,EM MATERIAL DE 1ª CATEGORIA,ESTANDO O PLANO INFERIOR DA MESMA ATE 4,50M DA COTA DE ARRASAMENTO,EXCLUSIVE CARGA,TRANSPORTE E DESCARGA DO MATERIAL ESCAVADO</v>
      </c>
      <c r="C9265" s="519" t="s">
        <v>38189</v>
      </c>
      <c r="D9265" s="519" t="s">
        <v>38190</v>
      </c>
      <c r="E9265" s="519" t="s">
        <v>38191</v>
      </c>
      <c r="F9265" s="519" t="s">
        <v>38192</v>
      </c>
      <c r="I9265" s="519" t="s">
        <v>22</v>
      </c>
      <c r="J9265" s="650">
        <v>138.47</v>
      </c>
    </row>
    <row r="9266" spans="1:10">
      <c r="A9266" s="519" t="s">
        <v>9501</v>
      </c>
      <c r="B9266" s="519" t="str">
        <f t="shared" si="144"/>
        <v>ESCAVACAO DE BASE ALARGADA DE TUBULAO A CEU ABERTO,EM MATERIAL DE 1ª CATEGORIA,ESTANDO O PLANO INFERIOR DA MESMA ATE 4,50M DA COTA DE ARRASAMENTO,EXCLUSIVE CARGA,TRANSPORTE E DESCARGA DO MATERIAL ESCAVADO</v>
      </c>
      <c r="C9266" s="519" t="s">
        <v>38189</v>
      </c>
      <c r="D9266" s="519" t="s">
        <v>38190</v>
      </c>
      <c r="E9266" s="519" t="s">
        <v>38191</v>
      </c>
      <c r="F9266" s="519" t="s">
        <v>38192</v>
      </c>
      <c r="I9266" s="519" t="s">
        <v>22</v>
      </c>
      <c r="J9266" s="650">
        <v>119.98</v>
      </c>
    </row>
    <row r="9267" spans="1:10">
      <c r="A9267" s="519" t="s">
        <v>9502</v>
      </c>
      <c r="B9267" s="519" t="str">
        <f t="shared" si="144"/>
        <v>ESCAVACAO DE BASE ALARGADA DE TUBULAO A CEU ABERTO,EM MATERIAL DE 1ª CATEGORIA,ESTANDO O PLANO INFERIOR DA MESMA ENTRE4,50 E 7,50M DE PROFUNDIDADE DA COTA DE ARRASAMENTO,EXCLUSIVE CARGA,TRANSPORTE E DESCARGA DO MATERIAL ESCAVADO</v>
      </c>
      <c r="C9267" s="519" t="s">
        <v>38189</v>
      </c>
      <c r="D9267" s="519" t="s">
        <v>38193</v>
      </c>
      <c r="E9267" s="519" t="s">
        <v>38194</v>
      </c>
      <c r="F9267" s="519" t="s">
        <v>38195</v>
      </c>
      <c r="I9267" s="519" t="s">
        <v>22</v>
      </c>
      <c r="J9267" s="650">
        <v>268.48</v>
      </c>
    </row>
    <row r="9268" spans="1:10">
      <c r="A9268" s="519" t="s">
        <v>9503</v>
      </c>
      <c r="B9268" s="519" t="str">
        <f t="shared" si="144"/>
        <v>ESCAVACAO DE BASE ALARGADA DE TUBULAO A CEU ABERTO,EM MATERIAL DE 1ª CATEGORIA,ESTANDO O PLANO INFERIOR DA MESMA ENTRE4,50 E 7,50M DE PROFUNDIDADE DA COTA DE ARRASAMENTO,EXCLUSIVE CARGA,TRANSPORTE E DESCARGA DO MATERIAL ESCAVADO</v>
      </c>
      <c r="C9268" s="519" t="s">
        <v>38189</v>
      </c>
      <c r="D9268" s="519" t="s">
        <v>38193</v>
      </c>
      <c r="E9268" s="519" t="s">
        <v>38194</v>
      </c>
      <c r="F9268" s="519" t="s">
        <v>38195</v>
      </c>
      <c r="I9268" s="519" t="s">
        <v>22</v>
      </c>
      <c r="J9268" s="650">
        <v>232.63</v>
      </c>
    </row>
    <row r="9269" spans="1:10">
      <c r="A9269" s="519" t="s">
        <v>9504</v>
      </c>
      <c r="B9269" s="519" t="str">
        <f t="shared" si="144"/>
        <v>ESCAVACAO DE BASE ALARGADA DE TUBULAO A CEU ABERTO,EM MATERIAL DE 2ª CATEGORIA,ESTANDO O PLANO INFERIOR DA MESMA ATE 4,50M DA COTA DE ARRASAMENTO,EXCLUSIVE CARGA,TRANSPORTE E DESCARGA DO MATERIAL ESCAVADO</v>
      </c>
      <c r="C9269" s="519" t="s">
        <v>38189</v>
      </c>
      <c r="D9269" s="519" t="s">
        <v>38196</v>
      </c>
      <c r="E9269" s="519" t="s">
        <v>38191</v>
      </c>
      <c r="F9269" s="519" t="s">
        <v>38192</v>
      </c>
      <c r="I9269" s="519" t="s">
        <v>22</v>
      </c>
      <c r="J9269" s="650">
        <v>193.86</v>
      </c>
    </row>
    <row r="9270" spans="1:10">
      <c r="A9270" s="519" t="s">
        <v>9505</v>
      </c>
      <c r="B9270" s="519" t="str">
        <f t="shared" si="144"/>
        <v>ESCAVACAO DE BASE ALARGADA DE TUBULAO A CEU ABERTO,EM MATERIAL DE 2ª CATEGORIA,ESTANDO O PLANO INFERIOR DA MESMA ATE 4,50M DA COTA DE ARRASAMENTO,EXCLUSIVE CARGA,TRANSPORTE E DESCARGA DO MATERIAL ESCAVADO</v>
      </c>
      <c r="C9270" s="519" t="s">
        <v>38189</v>
      </c>
      <c r="D9270" s="519" t="s">
        <v>38196</v>
      </c>
      <c r="E9270" s="519" t="s">
        <v>38191</v>
      </c>
      <c r="F9270" s="519" t="s">
        <v>38192</v>
      </c>
      <c r="I9270" s="519" t="s">
        <v>22</v>
      </c>
      <c r="J9270" s="650">
        <v>167.97</v>
      </c>
    </row>
    <row r="9271" spans="1:10">
      <c r="A9271" s="519" t="s">
        <v>9506</v>
      </c>
      <c r="B9271" s="519" t="str">
        <f t="shared" si="144"/>
        <v>ESCAVACAO DE BASE ALARGADA DE TUBULAO A CEU ABERTO,EM MATERIAL DE 2ª CATEGORIA,ESTANDO O PLANO INFERIOR DA MESMA ENTRE 4,50 E 7,50M DE PROFUNDIDADE DA COTA DE ARRASAMENTO,EXCLUSIVE CARGA,TRANSPORTE E DESCARGA DO MATERIAL ESCAVADO</v>
      </c>
      <c r="C9271" s="519" t="s">
        <v>38189</v>
      </c>
      <c r="D9271" s="519" t="s">
        <v>38197</v>
      </c>
      <c r="E9271" s="519" t="s">
        <v>38198</v>
      </c>
      <c r="F9271" s="519" t="s">
        <v>38199</v>
      </c>
      <c r="I9271" s="519" t="s">
        <v>22</v>
      </c>
      <c r="J9271" s="650">
        <v>488.63</v>
      </c>
    </row>
    <row r="9272" spans="1:10">
      <c r="A9272" s="519" t="s">
        <v>9507</v>
      </c>
      <c r="B9272" s="519" t="str">
        <f t="shared" si="144"/>
        <v>ESCAVACAO DE BASE ALARGADA DE TUBULAO A CEU ABERTO,EM MATERIAL DE 2ª CATEGORIA,ESTANDO O PLANO INFERIOR DA MESMA ENTRE 4,50 E 7,50M DE PROFUNDIDADE DA COTA DE ARRASAMENTO,EXCLUSIVE CARGA,TRANSPORTE E DESCARGA DO MATERIAL ESCAVADO</v>
      </c>
      <c r="C9272" s="519" t="s">
        <v>38189</v>
      </c>
      <c r="D9272" s="519" t="s">
        <v>38197</v>
      </c>
      <c r="E9272" s="519" t="s">
        <v>38198</v>
      </c>
      <c r="F9272" s="519" t="s">
        <v>38199</v>
      </c>
      <c r="I9272" s="519" t="s">
        <v>22</v>
      </c>
      <c r="J9272" s="650">
        <v>423.38</v>
      </c>
    </row>
    <row r="9273" spans="1:10">
      <c r="A9273" s="519" t="s">
        <v>9508</v>
      </c>
      <c r="B9273" s="519" t="str">
        <f t="shared" si="144"/>
        <v>ESCAVACAO DE BASE ALARGADA DE TUBULAO A CEU ABERTO,EM MATERIAL DE 3ª CATEGORIA,ESTANDO O PLANO INFERIOR DA MESMA ATE 4,50M DA COTA DE ARRASAMENTO,EXCLUSIVE CARGA,TRANSPORTE E DESCARGA DO MATERIAL ESCAVADO</v>
      </c>
      <c r="C9273" s="519" t="s">
        <v>38189</v>
      </c>
      <c r="D9273" s="519" t="s">
        <v>38200</v>
      </c>
      <c r="E9273" s="519" t="s">
        <v>38191</v>
      </c>
      <c r="F9273" s="519" t="s">
        <v>38192</v>
      </c>
      <c r="I9273" s="519" t="s">
        <v>22</v>
      </c>
      <c r="J9273" s="650">
        <v>214.63</v>
      </c>
    </row>
    <row r="9274" spans="1:10">
      <c r="A9274" s="519" t="s">
        <v>9509</v>
      </c>
      <c r="B9274" s="519" t="str">
        <f t="shared" si="144"/>
        <v>ESCAVACAO DE BASE ALARGADA DE TUBULAO A CEU ABERTO,EM MATERIAL DE 3ª CATEGORIA,ESTANDO O PLANO INFERIOR DA MESMA ATE 4,50M DA COTA DE ARRASAMENTO,EXCLUSIVE CARGA,TRANSPORTE E DESCARGA DO MATERIAL ESCAVADO</v>
      </c>
      <c r="C9274" s="519" t="s">
        <v>38189</v>
      </c>
      <c r="D9274" s="519" t="s">
        <v>38200</v>
      </c>
      <c r="E9274" s="519" t="s">
        <v>38191</v>
      </c>
      <c r="F9274" s="519" t="s">
        <v>38192</v>
      </c>
      <c r="I9274" s="519" t="s">
        <v>22</v>
      </c>
      <c r="J9274" s="650">
        <v>185.97</v>
      </c>
    </row>
    <row r="9275" spans="1:10">
      <c r="A9275" s="519" t="s">
        <v>9510</v>
      </c>
      <c r="B9275" s="519" t="str">
        <f t="shared" si="144"/>
        <v>ESCAVACAO DE BASE ALARGADA DE TUBULAO A CEU ABERTO,EM MATERIAL DE 3ª CATEGORIA,ESTANDO O PLANO INFERIOR DA MESMA ENTRE 4,50 E 7,50M DE PROFUNDIDADE DA COTA DE ARRASAMENTO,EXCLUSIVE CARGA,TRANSPORTE E DESCARGA DO MATERIAL ESCAVADO</v>
      </c>
      <c r="C9275" s="519" t="s">
        <v>38189</v>
      </c>
      <c r="D9275" s="519" t="s">
        <v>38201</v>
      </c>
      <c r="E9275" s="519" t="s">
        <v>38198</v>
      </c>
      <c r="F9275" s="519" t="s">
        <v>38199</v>
      </c>
      <c r="I9275" s="519" t="s">
        <v>22</v>
      </c>
      <c r="J9275" s="650">
        <v>540.99</v>
      </c>
    </row>
    <row r="9276" spans="1:10">
      <c r="A9276" s="519" t="s">
        <v>9511</v>
      </c>
      <c r="B9276" s="519" t="str">
        <f t="shared" si="144"/>
        <v>ESCAVACAO DE BASE ALARGADA DE TUBULAO A CEU ABERTO,EM MATERIAL DE 3ª CATEGORIA,ESTANDO O PLANO INFERIOR DA MESMA ENTRE 4,50 E 7,50M DE PROFUNDIDADE DA COTA DE ARRASAMENTO,EXCLUSIVE CARGA,TRANSPORTE E DESCARGA DO MATERIAL ESCAVADO</v>
      </c>
      <c r="C9276" s="519" t="s">
        <v>38189</v>
      </c>
      <c r="D9276" s="519" t="s">
        <v>38201</v>
      </c>
      <c r="E9276" s="519" t="s">
        <v>38198</v>
      </c>
      <c r="F9276" s="519" t="s">
        <v>38199</v>
      </c>
      <c r="I9276" s="519" t="s">
        <v>22</v>
      </c>
      <c r="J9276" s="650">
        <v>468.75</v>
      </c>
    </row>
    <row r="9277" spans="1:10">
      <c r="A9277" s="519" t="s">
        <v>9512</v>
      </c>
      <c r="B9277" s="519" t="str">
        <f t="shared" si="144"/>
        <v>EMENDA DE PERFIL DE ACO "H",DE 6",1ª ALMA,PARA ESTACA,CONSIDERANDO UM CORTE AO MACARICO E SOLDAGEM DE TOPO EM TODO O PERIMETRO E DE 4 TALAS,EM BARRAS CHATAS DE 5/16" DE ESPESSURA,INCLUSIVE FORNECIMENTO DE TODO O MATERIAL</v>
      </c>
      <c r="C9277" s="519" t="s">
        <v>38202</v>
      </c>
      <c r="D9277" s="519" t="s">
        <v>38203</v>
      </c>
      <c r="E9277" s="519" t="s">
        <v>38204</v>
      </c>
      <c r="F9277" s="519" t="s">
        <v>38205</v>
      </c>
      <c r="I9277" s="519" t="s">
        <v>5</v>
      </c>
      <c r="J9277" s="650">
        <v>320.83999999999997</v>
      </c>
    </row>
    <row r="9278" spans="1:10">
      <c r="A9278" s="519" t="s">
        <v>9513</v>
      </c>
      <c r="B9278" s="519" t="str">
        <f t="shared" si="144"/>
        <v>EMENDA DE PERFIL DE ACO "H",DE 6",1ª ALMA,PARA ESTACA,CONSIDERANDO UM CORTE AO MACARICO E SOLDAGEM DE TOPO EM TODO O PERIMETRO E DE 4 TALAS,EM BARRAS CHATAS DE 5/16" DE ESPESSURA,INCLUSIVE FORNECIMENTO DE TODO O MATERIAL</v>
      </c>
      <c r="C9278" s="519" t="s">
        <v>38202</v>
      </c>
      <c r="D9278" s="519" t="s">
        <v>38203</v>
      </c>
      <c r="E9278" s="519" t="s">
        <v>38204</v>
      </c>
      <c r="F9278" s="519" t="s">
        <v>38205</v>
      </c>
      <c r="I9278" s="519" t="s">
        <v>5</v>
      </c>
      <c r="J9278" s="650">
        <v>308.76</v>
      </c>
    </row>
    <row r="9279" spans="1:10">
      <c r="A9279" s="519" t="s">
        <v>9514</v>
      </c>
      <c r="B9279" s="519" t="str">
        <f t="shared" si="144"/>
        <v>EMENDA DE PERFIL DE ACO "I",DE 8",1ª E 2ª ALMAS,PARA ESTACA,CONSIDERANDO UM CORTE AO MACARICO E SOLDAGEM DE TOPO EM TODOO PERIMETRO E DE 4 TALAS,EM BARRAS CHATAS DE 5/16" DE ESPESSURA,INCLUSIVE FORNECIMENTO DE TODO O MATERIAL</v>
      </c>
      <c r="C9279" s="519" t="s">
        <v>38206</v>
      </c>
      <c r="D9279" s="519" t="s">
        <v>38207</v>
      </c>
      <c r="E9279" s="519" t="s">
        <v>38208</v>
      </c>
      <c r="F9279" s="519" t="s">
        <v>38209</v>
      </c>
      <c r="I9279" s="519" t="s">
        <v>5</v>
      </c>
      <c r="J9279" s="650">
        <v>308.77</v>
      </c>
    </row>
    <row r="9280" spans="1:10">
      <c r="A9280" s="519" t="s">
        <v>9515</v>
      </c>
      <c r="B9280" s="519" t="str">
        <f t="shared" si="144"/>
        <v>EMENDA DE PERFIL DE ACO "I",DE 8",1ª E 2ª ALMAS,PARA ESTACA,CONSIDERANDO UM CORTE AO MACARICO E SOLDAGEM DE TOPO EM TODOO PERIMETRO E DE 4 TALAS,EM BARRAS CHATAS DE 5/16" DE ESPESSURA,INCLUSIVE FORNECIMENTO DE TODO O MATERIAL</v>
      </c>
      <c r="C9280" s="519" t="s">
        <v>38206</v>
      </c>
      <c r="D9280" s="519" t="s">
        <v>38207</v>
      </c>
      <c r="E9280" s="519" t="s">
        <v>38208</v>
      </c>
      <c r="F9280" s="519" t="s">
        <v>38209</v>
      </c>
      <c r="I9280" s="519" t="s">
        <v>5</v>
      </c>
      <c r="J9280" s="650">
        <v>297.54000000000002</v>
      </c>
    </row>
    <row r="9281" spans="1:10">
      <c r="A9281" s="519" t="s">
        <v>9516</v>
      </c>
      <c r="B9281" s="519" t="str">
        <f t="shared" si="144"/>
        <v>EMENDA DE PERFIL DE ACO "I",DE 10",1ª E 2ª ALMAS,PARA ESTACA,CONSIDERANDO UM CORTE AO MACARICO E SOLDAGEM DE TOPO EM TODO O PERIMETRO E DE 4 TALAS,EM BARRAS CHATAS DE 5/16" DE ESPESSURA,INCUSIVE FORNECIMENTO DE TODO O MATERIAL</v>
      </c>
      <c r="C9281" s="519" t="s">
        <v>38210</v>
      </c>
      <c r="D9281" s="519" t="s">
        <v>38211</v>
      </c>
      <c r="E9281" s="519" t="s">
        <v>38212</v>
      </c>
      <c r="F9281" s="519" t="s">
        <v>38213</v>
      </c>
      <c r="I9281" s="519" t="s">
        <v>5</v>
      </c>
      <c r="J9281" s="650">
        <v>351.52</v>
      </c>
    </row>
    <row r="9282" spans="1:10">
      <c r="A9282" s="519" t="s">
        <v>9517</v>
      </c>
      <c r="B9282" s="519" t="str">
        <f t="shared" si="144"/>
        <v>EMENDA DE PERFIL DE ACO "I",DE 10",1ª E 2ª ALMAS,PARA ESTACA,CONSIDERANDO UM CORTE AO MACARICO E SOLDAGEM DE TOPO EM TODO O PERIMETRO E DE 4 TALAS,EM BARRAS CHATAS DE 5/16" DE ESPESSURA,INCUSIVE FORNECIMENTO DE TODO O MATERIAL</v>
      </c>
      <c r="C9282" s="519" t="s">
        <v>38210</v>
      </c>
      <c r="D9282" s="519" t="s">
        <v>38211</v>
      </c>
      <c r="E9282" s="519" t="s">
        <v>38212</v>
      </c>
      <c r="F9282" s="519" t="s">
        <v>38213</v>
      </c>
      <c r="I9282" s="519" t="s">
        <v>5</v>
      </c>
      <c r="J9282" s="650">
        <v>338.48</v>
      </c>
    </row>
    <row r="9283" spans="1:10">
      <c r="A9283" s="519" t="s">
        <v>9518</v>
      </c>
      <c r="B9283" s="519" t="str">
        <f t="shared" si="144"/>
        <v>EMENDA DE PERFIL DE ACO "I",DE 12",1ª E 2ª ALMAS,PARA ESTACA,CONSIDERANDO UM CORTE AO MACARICO E SOLDAGEM DE TOPO EM TODO O PERIMETRO E DE 4 TALAS,EM BARRAS CHATAS DE 3/8" DE ESPESSURA,INCLUSIVE FORNECIMENTO DE TODO O MATERIAL</v>
      </c>
      <c r="C9283" s="519" t="s">
        <v>38214</v>
      </c>
      <c r="D9283" s="519" t="s">
        <v>38211</v>
      </c>
      <c r="E9283" s="519" t="s">
        <v>38215</v>
      </c>
      <c r="F9283" s="519" t="s">
        <v>38216</v>
      </c>
      <c r="I9283" s="519" t="s">
        <v>5</v>
      </c>
      <c r="J9283" s="650">
        <v>682.28</v>
      </c>
    </row>
    <row r="9284" spans="1:10">
      <c r="A9284" s="519" t="s">
        <v>9519</v>
      </c>
      <c r="B9284" s="519" t="str">
        <f t="shared" si="144"/>
        <v>EMENDA DE PERFIL DE ACO "I",DE 12",1ª E 2ª ALMAS,PARA ESTACA,CONSIDERANDO UM CORTE AO MACARICO E SOLDAGEM DE TOPO EM TODO O PERIMETRO E DE 4 TALAS,EM BARRAS CHATAS DE 3/8" DE ESPESSURA,INCLUSIVE FORNECIMENTO DE TODO O MATERIAL</v>
      </c>
      <c r="C9284" s="519" t="s">
        <v>38214</v>
      </c>
      <c r="D9284" s="519" t="s">
        <v>38211</v>
      </c>
      <c r="E9284" s="519" t="s">
        <v>38215</v>
      </c>
      <c r="F9284" s="519" t="s">
        <v>38216</v>
      </c>
      <c r="I9284" s="519" t="s">
        <v>5</v>
      </c>
      <c r="J9284" s="650">
        <v>652.97</v>
      </c>
    </row>
    <row r="9285" spans="1:10">
      <c r="A9285" s="519" t="s">
        <v>9520</v>
      </c>
      <c r="B9285" s="519" t="str">
        <f t="shared" si="144"/>
        <v>EMENDA DE PERFIL DE ACO "I",DE 15",1ª E 2ª ALMAS,PARA ESTACA,CONSIDERANDO UM CORTE AO MACARICO E SOLDAGEM DE TOPO EM TODO O PERIMETRO E DE 4 TALAS,EM BARRAS CHATAS DE 3/8" DE ESPESSURA,INCLUSIVE FORNECIMENTO DE TODO O MATERIAL</v>
      </c>
      <c r="C9285" s="519" t="s">
        <v>38217</v>
      </c>
      <c r="D9285" s="519" t="s">
        <v>38211</v>
      </c>
      <c r="E9285" s="519" t="s">
        <v>38215</v>
      </c>
      <c r="F9285" s="519" t="s">
        <v>38216</v>
      </c>
      <c r="I9285" s="519" t="s">
        <v>5</v>
      </c>
      <c r="J9285" s="650">
        <v>786.11</v>
      </c>
    </row>
    <row r="9286" spans="1:10">
      <c r="A9286" s="519" t="s">
        <v>9521</v>
      </c>
      <c r="B9286" s="519" t="str">
        <f t="shared" si="144"/>
        <v>EMENDA DE PERFIL DE ACO "I",DE 15",1ª E 2ª ALMAS,PARA ESTACA,CONSIDERANDO UM CORTE AO MACARICO E SOLDAGEM DE TOPO EM TODO O PERIMETRO E DE 4 TALAS,EM BARRAS CHATAS DE 3/8" DE ESPESSURA,INCLUSIVE FORNECIMENTO DE TODO O MATERIAL</v>
      </c>
      <c r="C9286" s="519" t="s">
        <v>38217</v>
      </c>
      <c r="D9286" s="519" t="s">
        <v>38211</v>
      </c>
      <c r="E9286" s="519" t="s">
        <v>38215</v>
      </c>
      <c r="F9286" s="519" t="s">
        <v>38216</v>
      </c>
      <c r="I9286" s="519" t="s">
        <v>5</v>
      </c>
      <c r="J9286" s="650">
        <v>752.62</v>
      </c>
    </row>
    <row r="9287" spans="1:10">
      <c r="A9287" s="519" t="s">
        <v>9522</v>
      </c>
      <c r="B9287" s="519" t="str">
        <f t="shared" si="144"/>
        <v>EMENDA DE PERFIL DE ACO "I",DE 6" DUPLO,1° E 2° ALMAS,PARAESTACA,CONSIDERANDO UM CORTE AO MACARICO E 4 TALAS,EM BARRAS CHATAS DE 1/4" DE ESPESSURA,SOLDADAS NOS PERFIS,INCLUSIVEFORNECIMENTO DE TODOS OS MATERIAIS</v>
      </c>
      <c r="C9287" s="519" t="s">
        <v>38218</v>
      </c>
      <c r="D9287" s="519" t="s">
        <v>38219</v>
      </c>
      <c r="E9287" s="519" t="s">
        <v>38220</v>
      </c>
      <c r="F9287" s="519" t="s">
        <v>38221</v>
      </c>
      <c r="I9287" s="519" t="s">
        <v>5</v>
      </c>
      <c r="J9287" s="650">
        <v>370.6</v>
      </c>
    </row>
    <row r="9288" spans="1:10">
      <c r="A9288" s="519" t="s">
        <v>9523</v>
      </c>
      <c r="B9288" s="519" t="str">
        <f t="shared" ref="B9288:B9351" si="145">C9288&amp;D9288&amp;E9288&amp;F9288&amp;G9288&amp;H9288</f>
        <v>EMENDA DE PERFIL DE ACO "I",DE 6" DUPLO,1° E 2° ALMAS,PARAESTACA,CONSIDERANDO UM CORTE AO MACARICO E 4 TALAS,EM BARRAS CHATAS DE 1/4" DE ESPESSURA,SOLDADAS NOS PERFIS,INCLUSIVEFORNECIMENTO DE TODOS OS MATERIAIS</v>
      </c>
      <c r="C9288" s="519" t="s">
        <v>38218</v>
      </c>
      <c r="D9288" s="519" t="s">
        <v>38219</v>
      </c>
      <c r="E9288" s="519" t="s">
        <v>38220</v>
      </c>
      <c r="F9288" s="519" t="s">
        <v>38221</v>
      </c>
      <c r="I9288" s="519" t="s">
        <v>5</v>
      </c>
      <c r="J9288" s="650">
        <v>354.48</v>
      </c>
    </row>
    <row r="9289" spans="1:10">
      <c r="A9289" s="519" t="s">
        <v>9524</v>
      </c>
      <c r="B9289" s="519" t="str">
        <f t="shared" si="145"/>
        <v>EMENDA DE PERFIL DE ACO "I",DE 8" DUPLO,1° E 2° ALMAS,PARAESTACA,CONSIDERANDO UM CORTE AO MACARICO E 4 TALAS,EM BARRAS CHATAS DE 5/16" DE ESPESSURA,SOLDADAS NOS PERFIS,INCLUSIVEFORNECIMENTO DE TODOS OS MATERIAIS</v>
      </c>
      <c r="C9289" s="519" t="s">
        <v>38222</v>
      </c>
      <c r="D9289" s="519" t="s">
        <v>38219</v>
      </c>
      <c r="E9289" s="519" t="s">
        <v>38223</v>
      </c>
      <c r="F9289" s="519" t="s">
        <v>38221</v>
      </c>
      <c r="I9289" s="519" t="s">
        <v>5</v>
      </c>
      <c r="J9289" s="650">
        <v>552.23</v>
      </c>
    </row>
    <row r="9290" spans="1:10">
      <c r="A9290" s="519" t="s">
        <v>9525</v>
      </c>
      <c r="B9290" s="519" t="str">
        <f t="shared" si="145"/>
        <v>EMENDA DE PERFIL DE ACO "I",DE 8" DUPLO,1° E 2° ALMAS,PARAESTACA,CONSIDERANDO UM CORTE AO MACARICO E 4 TALAS,EM BARRAS CHATAS DE 5/16" DE ESPESSURA,SOLDADAS NOS PERFIS,INCLUSIVEFORNECIMENTO DE TODOS OS MATERIAIS</v>
      </c>
      <c r="C9290" s="519" t="s">
        <v>38222</v>
      </c>
      <c r="D9290" s="519" t="s">
        <v>38219</v>
      </c>
      <c r="E9290" s="519" t="s">
        <v>38223</v>
      </c>
      <c r="F9290" s="519" t="s">
        <v>38221</v>
      </c>
      <c r="I9290" s="519" t="s">
        <v>5</v>
      </c>
      <c r="J9290" s="650">
        <v>531.74</v>
      </c>
    </row>
    <row r="9291" spans="1:10">
      <c r="A9291" s="519" t="s">
        <v>9526</v>
      </c>
      <c r="B9291" s="519" t="str">
        <f t="shared" si="145"/>
        <v>EMENDA DE PERFIL DE ACO "I",DE 10" DUPLO,1ª E 2ª ALMAS,PARAESTACA,CONSIDERANDO UM CORTE AO MACARICO E 4 TALAS,EM BARRASCHATAS DE 3/8" DE ESPESSURA,SOLDADAS NOS PERFIS,INCLUSIVE FORNECIMENTO DE TODOS OS MATERIAIS</v>
      </c>
      <c r="C9291" s="519" t="s">
        <v>38224</v>
      </c>
      <c r="D9291" s="519" t="s">
        <v>38219</v>
      </c>
      <c r="E9291" s="519" t="s">
        <v>38225</v>
      </c>
      <c r="F9291" s="519" t="s">
        <v>38226</v>
      </c>
      <c r="I9291" s="519" t="s">
        <v>5</v>
      </c>
      <c r="J9291" s="650">
        <v>922.53</v>
      </c>
    </row>
    <row r="9292" spans="1:10">
      <c r="A9292" s="519" t="s">
        <v>9527</v>
      </c>
      <c r="B9292" s="519" t="str">
        <f t="shared" si="145"/>
        <v>EMENDA DE PERFIL DE ACO "I",DE 10" DUPLO,1ª E 2ª ALMAS,PARAESTACA,CONSIDERANDO UM CORTE AO MACARICO E 4 TALAS,EM BARRASCHATAS DE 3/8" DE ESPESSURA,SOLDADAS NOS PERFIS,INCLUSIVE FORNECIMENTO DE TODOS OS MATERIAIS</v>
      </c>
      <c r="C9292" s="519" t="s">
        <v>38224</v>
      </c>
      <c r="D9292" s="519" t="s">
        <v>38219</v>
      </c>
      <c r="E9292" s="519" t="s">
        <v>38225</v>
      </c>
      <c r="F9292" s="519" t="s">
        <v>38226</v>
      </c>
      <c r="I9292" s="519" t="s">
        <v>5</v>
      </c>
      <c r="J9292" s="650">
        <v>883.08</v>
      </c>
    </row>
    <row r="9293" spans="1:10">
      <c r="A9293" s="519" t="s">
        <v>9528</v>
      </c>
      <c r="B9293" s="519" t="str">
        <f t="shared" si="145"/>
        <v>EMENDA DE PERFIL DE ACO "I",DE 12" DUPLO,1ª E 2ª ALMAS,PARAESTACA,CONSIDERANDO UM CORTE AO MACARICO E 4 TALAS,EM BARRASCHATAS DE 1/2" DE ESPESSURA,SOLDADAS NOS PERFIS,INCLUSIVE FORNECIMENTO DE TODOS OS MATERIAIS</v>
      </c>
      <c r="C9293" s="519" t="s">
        <v>38227</v>
      </c>
      <c r="D9293" s="519" t="s">
        <v>38219</v>
      </c>
      <c r="E9293" s="519" t="s">
        <v>38228</v>
      </c>
      <c r="F9293" s="519" t="s">
        <v>38226</v>
      </c>
      <c r="I9293" s="519" t="s">
        <v>5</v>
      </c>
      <c r="J9293" s="650">
        <v>1734.36</v>
      </c>
    </row>
    <row r="9294" spans="1:10">
      <c r="A9294" s="519" t="s">
        <v>9529</v>
      </c>
      <c r="B9294" s="519" t="str">
        <f t="shared" si="145"/>
        <v>EMENDA DE PERFIL DE ACO "I",DE 12" DUPLO,1ª E 2ª ALMAS,PARAESTACA,CONSIDERANDO UM CORTE AO MACARICO E 4 TALAS,EM BARRASCHATAS DE 1/2" DE ESPESSURA,SOLDADAS NOS PERFIS,INCLUSIVE FORNECIMENTO DE TODOS OS MATERIAIS</v>
      </c>
      <c r="C9294" s="519" t="s">
        <v>38227</v>
      </c>
      <c r="D9294" s="519" t="s">
        <v>38219</v>
      </c>
      <c r="E9294" s="519" t="s">
        <v>38228</v>
      </c>
      <c r="F9294" s="519" t="s">
        <v>38226</v>
      </c>
      <c r="I9294" s="519" t="s">
        <v>5</v>
      </c>
      <c r="J9294" s="650">
        <v>1649.64</v>
      </c>
    </row>
    <row r="9295" spans="1:10">
      <c r="A9295" s="519" t="s">
        <v>9530</v>
      </c>
      <c r="B9295" s="519" t="str">
        <f t="shared" si="145"/>
        <v>EMENDA DE TOPO EM ESTACA TRILHO TR-25 SIMPLES,INCLUSIVE TALAS DE CHAPA DE ACO E SOLDAGEM DE TOPO,COM FORNECIMENTO DE TODOS OS MATERIAIS</v>
      </c>
      <c r="C9295" s="519" t="s">
        <v>38229</v>
      </c>
      <c r="D9295" s="519" t="s">
        <v>38230</v>
      </c>
      <c r="E9295" s="519" t="s">
        <v>38231</v>
      </c>
      <c r="I9295" s="519" t="s">
        <v>5</v>
      </c>
      <c r="J9295" s="650">
        <v>195.73</v>
      </c>
    </row>
    <row r="9296" spans="1:10">
      <c r="A9296" s="519" t="s">
        <v>9531</v>
      </c>
      <c r="B9296" s="519" t="str">
        <f t="shared" si="145"/>
        <v>EMENDA DE TOPO EM ESTACA TRILHO TR-25 SIMPLES,INCLUSIVE TALAS DE CHAPA DE ACO E SOLDAGEM DE TOPO,COM FORNECIMENTO DE TODOS OS MATERIAIS</v>
      </c>
      <c r="C9296" s="519" t="s">
        <v>38229</v>
      </c>
      <c r="D9296" s="519" t="s">
        <v>38230</v>
      </c>
      <c r="E9296" s="519" t="s">
        <v>38231</v>
      </c>
      <c r="I9296" s="519" t="s">
        <v>5</v>
      </c>
      <c r="J9296" s="650">
        <v>187.32</v>
      </c>
    </row>
    <row r="9297" spans="1:10">
      <c r="A9297" s="519" t="s">
        <v>9532</v>
      </c>
      <c r="B9297" s="519" t="str">
        <f t="shared" si="145"/>
        <v>EMENDA DE TOPO EM ESTACA DE TRILHO TR-25 DUPLO,INCLUSIVE TALAS DE CHAPA DE ACO E SOLDAGEM DE TOPO,COM FORNECIMENTO DE TODOS OS MATERIAIS</v>
      </c>
      <c r="C9297" s="519" t="s">
        <v>38232</v>
      </c>
      <c r="D9297" s="519" t="s">
        <v>38233</v>
      </c>
      <c r="E9297" s="519" t="s">
        <v>38234</v>
      </c>
      <c r="I9297" s="519" t="s">
        <v>5</v>
      </c>
      <c r="J9297" s="650">
        <v>357.66</v>
      </c>
    </row>
    <row r="9298" spans="1:10">
      <c r="A9298" s="519" t="s">
        <v>9533</v>
      </c>
      <c r="B9298" s="519" t="str">
        <f t="shared" si="145"/>
        <v>EMENDA DE TOPO EM ESTACA DE TRILHO TR-25 DUPLO,INCLUSIVE TALAS DE CHAPA DE ACO E SOLDAGEM DE TOPO,COM FORNECIMENTO DE TODOS OS MATERIAIS</v>
      </c>
      <c r="C9298" s="519" t="s">
        <v>38232</v>
      </c>
      <c r="D9298" s="519" t="s">
        <v>38233</v>
      </c>
      <c r="E9298" s="519" t="s">
        <v>38234</v>
      </c>
      <c r="I9298" s="519" t="s">
        <v>5</v>
      </c>
      <c r="J9298" s="650">
        <v>342.87</v>
      </c>
    </row>
    <row r="9299" spans="1:10">
      <c r="A9299" s="519" t="s">
        <v>9534</v>
      </c>
      <c r="B9299" s="519" t="str">
        <f t="shared" si="145"/>
        <v>EMENDA DE TOPO EM ESTACA DE TRILHO TR-25 TRIPLO,INCLUSIVE TALAS DE CHAPA DE ACO E SOLDAGEM DE TOPO, COM FORNECIMENTO DETODOS OS MATERIAIS</v>
      </c>
      <c r="C9299" s="519" t="s">
        <v>38235</v>
      </c>
      <c r="D9299" s="519" t="s">
        <v>38236</v>
      </c>
      <c r="E9299" s="519" t="s">
        <v>38237</v>
      </c>
      <c r="I9299" s="519" t="s">
        <v>5</v>
      </c>
      <c r="J9299" s="650">
        <v>450.82</v>
      </c>
    </row>
    <row r="9300" spans="1:10">
      <c r="A9300" s="519" t="s">
        <v>9535</v>
      </c>
      <c r="B9300" s="519" t="str">
        <f t="shared" si="145"/>
        <v>EMENDA DE TOPO EM ESTACA DE TRILHO TR-25 TRIPLO,INCLUSIVE TALAS DE CHAPA DE ACO E SOLDAGEM DE TOPO, COM FORNECIMENTO DETODOS OS MATERIAIS</v>
      </c>
      <c r="C9300" s="519" t="s">
        <v>38235</v>
      </c>
      <c r="D9300" s="519" t="s">
        <v>38236</v>
      </c>
      <c r="E9300" s="519" t="s">
        <v>38237</v>
      </c>
      <c r="I9300" s="519" t="s">
        <v>5</v>
      </c>
      <c r="J9300" s="650">
        <v>429.1</v>
      </c>
    </row>
    <row r="9301" spans="1:10">
      <c r="A9301" s="519" t="s">
        <v>9536</v>
      </c>
      <c r="B9301" s="519" t="str">
        <f t="shared" si="145"/>
        <v>EMENDA DE TOPO EM ESTACA DE TRILHO TR-32 SIMPLES,INCLUSIVE TALAS DE CHAPA DE ACO E SOLDAGEM DE TOPO,COM FORNECIMENTO DETODOS OS MATERIAIS</v>
      </c>
      <c r="C9301" s="519" t="s">
        <v>38238</v>
      </c>
      <c r="D9301" s="519" t="s">
        <v>38239</v>
      </c>
      <c r="E9301" s="519" t="s">
        <v>38237</v>
      </c>
      <c r="I9301" s="519" t="s">
        <v>5</v>
      </c>
      <c r="J9301" s="650">
        <v>199.97</v>
      </c>
    </row>
    <row r="9302" spans="1:10">
      <c r="A9302" s="519" t="s">
        <v>9537</v>
      </c>
      <c r="B9302" s="519" t="str">
        <f t="shared" si="145"/>
        <v>EMENDA DE TOPO EM ESTACA DE TRILHO TR-32 SIMPLES,INCLUSIVE TALAS DE CHAPA DE ACO E SOLDAGEM DE TOPO,COM FORNECIMENTO DETODOS OS MATERIAIS</v>
      </c>
      <c r="C9302" s="519" t="s">
        <v>38238</v>
      </c>
      <c r="D9302" s="519" t="s">
        <v>38239</v>
      </c>
      <c r="E9302" s="519" t="s">
        <v>38237</v>
      </c>
      <c r="I9302" s="519" t="s">
        <v>5</v>
      </c>
      <c r="J9302" s="650">
        <v>190.99</v>
      </c>
    </row>
    <row r="9303" spans="1:10">
      <c r="A9303" s="519" t="s">
        <v>9538</v>
      </c>
      <c r="B9303" s="519" t="str">
        <f t="shared" si="145"/>
        <v>EMENDA DE TOPO EM ESTACA DE TRILHO TR-32 DUPLO,INCLUSIVE TALAS DE CHAPA DE ACO E SOLDAGEM DE TOPO,COM FORNECIMENTO DE TODOS OS MATERIAIS</v>
      </c>
      <c r="C9303" s="519" t="s">
        <v>38240</v>
      </c>
      <c r="D9303" s="519" t="s">
        <v>38233</v>
      </c>
      <c r="E9303" s="519" t="s">
        <v>38234</v>
      </c>
      <c r="I9303" s="519" t="s">
        <v>5</v>
      </c>
      <c r="J9303" s="650">
        <v>365.29</v>
      </c>
    </row>
    <row r="9304" spans="1:10">
      <c r="A9304" s="519" t="s">
        <v>9539</v>
      </c>
      <c r="B9304" s="519" t="str">
        <f t="shared" si="145"/>
        <v>EMENDA DE TOPO EM ESTACA DE TRILHO TR-32 DUPLO,INCLUSIVE TALAS DE CHAPA DE ACO E SOLDAGEM DE TOPO,COM FORNECIMENTO DE TODOS OS MATERIAIS</v>
      </c>
      <c r="C9304" s="519" t="s">
        <v>38240</v>
      </c>
      <c r="D9304" s="519" t="s">
        <v>38233</v>
      </c>
      <c r="E9304" s="519" t="s">
        <v>38234</v>
      </c>
      <c r="I9304" s="519" t="s">
        <v>5</v>
      </c>
      <c r="J9304" s="650">
        <v>349.49</v>
      </c>
    </row>
    <row r="9305" spans="1:10">
      <c r="A9305" s="519" t="s">
        <v>9540</v>
      </c>
      <c r="B9305" s="519" t="str">
        <f t="shared" si="145"/>
        <v>EMENDA DE TOPO EM ESTACA DE TRILHO TR-32 TRIPLO,INCLUSIVE TALAS DE CHAPA DE ACO E SOLDAGEM DE TOPO, COM FORNECIMENTO DETODOS OS MATERIAIS</v>
      </c>
      <c r="C9305" s="519" t="s">
        <v>38241</v>
      </c>
      <c r="D9305" s="519" t="s">
        <v>38236</v>
      </c>
      <c r="E9305" s="519" t="s">
        <v>38237</v>
      </c>
      <c r="I9305" s="519" t="s">
        <v>5</v>
      </c>
      <c r="J9305" s="650">
        <v>461.85</v>
      </c>
    </row>
    <row r="9306" spans="1:10">
      <c r="A9306" s="519" t="s">
        <v>9541</v>
      </c>
      <c r="B9306" s="519" t="str">
        <f t="shared" si="145"/>
        <v>EMENDA DE TOPO EM ESTACA DE TRILHO TR-32 TRIPLO,INCLUSIVE TALAS DE CHAPA DE ACO E SOLDAGEM DE TOPO, COM FORNECIMENTO DETODOS OS MATERIAIS</v>
      </c>
      <c r="C9306" s="519" t="s">
        <v>38241</v>
      </c>
      <c r="D9306" s="519" t="s">
        <v>38236</v>
      </c>
      <c r="E9306" s="519" t="s">
        <v>38237</v>
      </c>
      <c r="I9306" s="519" t="s">
        <v>5</v>
      </c>
      <c r="J9306" s="650">
        <v>438.65</v>
      </c>
    </row>
    <row r="9307" spans="1:10">
      <c r="A9307" s="519" t="s">
        <v>9542</v>
      </c>
      <c r="B9307" s="519" t="str">
        <f t="shared" si="145"/>
        <v>EMENDA DE TOPO EM ESTACA DE TRILHO TR-37 SIMPLES,INCLUSIVE TALAS DE CHAPA DE ACO E SOLDAGEM DE TOPO,COM FORNECIMENTO DETODOS OS MATERIAIS</v>
      </c>
      <c r="C9307" s="519" t="s">
        <v>38242</v>
      </c>
      <c r="D9307" s="519" t="s">
        <v>38239</v>
      </c>
      <c r="E9307" s="519" t="s">
        <v>38237</v>
      </c>
      <c r="I9307" s="519" t="s">
        <v>5</v>
      </c>
      <c r="J9307" s="650">
        <v>206.75</v>
      </c>
    </row>
    <row r="9308" spans="1:10">
      <c r="A9308" s="519" t="s">
        <v>9543</v>
      </c>
      <c r="B9308" s="519" t="str">
        <f t="shared" si="145"/>
        <v>EMENDA DE TOPO EM ESTACA DE TRILHO TR-37 SIMPLES,INCLUSIVE TALAS DE CHAPA DE ACO E SOLDAGEM DE TOPO,COM FORNECIMENTO DETODOS OS MATERIAIS</v>
      </c>
      <c r="C9308" s="519" t="s">
        <v>38242</v>
      </c>
      <c r="D9308" s="519" t="s">
        <v>38239</v>
      </c>
      <c r="E9308" s="519" t="s">
        <v>38237</v>
      </c>
      <c r="I9308" s="519" t="s">
        <v>5</v>
      </c>
      <c r="J9308" s="650">
        <v>196.87</v>
      </c>
    </row>
    <row r="9309" spans="1:10">
      <c r="A9309" s="519" t="s">
        <v>9544</v>
      </c>
      <c r="B9309" s="519" t="str">
        <f t="shared" si="145"/>
        <v>EMENDA DE TOPO EM ESTACA DE TRILHO TR-37 DUPLO,INCLUSIVE TALAS DE CHAPA DE ACO E SOLDAGEM DE TOPO,COM FORNECIMENTO DE TODOS OS MATERIAIS</v>
      </c>
      <c r="C9309" s="519" t="s">
        <v>38243</v>
      </c>
      <c r="D9309" s="519" t="s">
        <v>38233</v>
      </c>
      <c r="E9309" s="519" t="s">
        <v>38234</v>
      </c>
      <c r="I9309" s="519" t="s">
        <v>5</v>
      </c>
      <c r="J9309" s="650">
        <v>369.11</v>
      </c>
    </row>
    <row r="9310" spans="1:10">
      <c r="A9310" s="519" t="s">
        <v>9545</v>
      </c>
      <c r="B9310" s="519" t="str">
        <f t="shared" si="145"/>
        <v>EMENDA DE TOPO EM ESTACA DE TRILHO TR-37 DUPLO,INCLUSIVE TALAS DE CHAPA DE ACO E SOLDAGEM DE TOPO,COM FORNECIMENTO DE TODOS OS MATERIAIS</v>
      </c>
      <c r="C9310" s="519" t="s">
        <v>38243</v>
      </c>
      <c r="D9310" s="519" t="s">
        <v>38233</v>
      </c>
      <c r="E9310" s="519" t="s">
        <v>38234</v>
      </c>
      <c r="I9310" s="519" t="s">
        <v>5</v>
      </c>
      <c r="J9310" s="650">
        <v>352.79</v>
      </c>
    </row>
    <row r="9311" spans="1:10">
      <c r="A9311" s="519" t="s">
        <v>9546</v>
      </c>
      <c r="B9311" s="519" t="str">
        <f t="shared" si="145"/>
        <v>EMENDA DE TOPO EM ESTACA DE TRILHO TR-37 TRIPLO,INCLUSIVE TALAS DE CHAPA DE ACO E SOLDAGEM DE TOPO, COM FORNECIMENTO DETODOS OS MATERIAIS</v>
      </c>
      <c r="C9311" s="519" t="s">
        <v>38244</v>
      </c>
      <c r="D9311" s="519" t="s">
        <v>38236</v>
      </c>
      <c r="E9311" s="519" t="s">
        <v>38237</v>
      </c>
      <c r="I9311" s="519" t="s">
        <v>5</v>
      </c>
      <c r="J9311" s="650">
        <v>468.21</v>
      </c>
    </row>
    <row r="9312" spans="1:10">
      <c r="A9312" s="519" t="s">
        <v>9547</v>
      </c>
      <c r="B9312" s="519" t="str">
        <f t="shared" si="145"/>
        <v>EMENDA DE TOPO EM ESTACA DE TRILHO TR-37 TRIPLO,INCLUSIVE TALAS DE CHAPA DE ACO E SOLDAGEM DE TOPO, COM FORNECIMENTO DETODOS OS MATERIAIS</v>
      </c>
      <c r="C9312" s="519" t="s">
        <v>38244</v>
      </c>
      <c r="D9312" s="519" t="s">
        <v>38236</v>
      </c>
      <c r="E9312" s="519" t="s">
        <v>38237</v>
      </c>
      <c r="I9312" s="519" t="s">
        <v>5</v>
      </c>
      <c r="J9312" s="650">
        <v>444.17</v>
      </c>
    </row>
    <row r="9313" spans="1:10">
      <c r="A9313" s="519" t="s">
        <v>9548</v>
      </c>
      <c r="B9313" s="519" t="str">
        <f t="shared" si="145"/>
        <v>EMENDA DE TOPO EM ESTACA DE TRILHO TR-45 SIMPLES,INCLUSIVE TALAS DE CHAPA DE ACO E SOLDAGEM DE TOPO,COM FORNECIMENTO DETODOS OS MATERIAIS</v>
      </c>
      <c r="C9313" s="519" t="s">
        <v>38245</v>
      </c>
      <c r="D9313" s="519" t="s">
        <v>38239</v>
      </c>
      <c r="E9313" s="519" t="s">
        <v>38237</v>
      </c>
      <c r="I9313" s="519" t="s">
        <v>5</v>
      </c>
      <c r="J9313" s="650">
        <v>296.45</v>
      </c>
    </row>
    <row r="9314" spans="1:10">
      <c r="A9314" s="519" t="s">
        <v>9549</v>
      </c>
      <c r="B9314" s="519" t="str">
        <f t="shared" si="145"/>
        <v>EMENDA DE TOPO EM ESTACA DE TRILHO TR-45 SIMPLES,INCLUSIVE TALAS DE CHAPA DE ACO E SOLDAGEM DE TOPO,COM FORNECIMENTO DETODOS OS MATERIAIS</v>
      </c>
      <c r="C9314" s="519" t="s">
        <v>38245</v>
      </c>
      <c r="D9314" s="519" t="s">
        <v>38239</v>
      </c>
      <c r="E9314" s="519" t="s">
        <v>38237</v>
      </c>
      <c r="I9314" s="519" t="s">
        <v>5</v>
      </c>
      <c r="J9314" s="650">
        <v>280.67</v>
      </c>
    </row>
    <row r="9315" spans="1:10">
      <c r="A9315" s="519" t="s">
        <v>9550</v>
      </c>
      <c r="B9315" s="519" t="str">
        <f t="shared" si="145"/>
        <v>EMENDA DE TOPO DE ESTACA DE TRILHO TR-45 DUPLO,INCLUSIVE TALAS DE CHAPA DE ACO E SOLDAGEM DE TOPO,COM FORNECIMENTO DE TODOS OS MATERIAIS</v>
      </c>
      <c r="C9315" s="519" t="s">
        <v>38246</v>
      </c>
      <c r="D9315" s="519" t="s">
        <v>38233</v>
      </c>
      <c r="E9315" s="519" t="s">
        <v>38234</v>
      </c>
      <c r="I9315" s="519" t="s">
        <v>5</v>
      </c>
      <c r="J9315" s="650">
        <v>536.6</v>
      </c>
    </row>
    <row r="9316" spans="1:10">
      <c r="A9316" s="519" t="s">
        <v>9551</v>
      </c>
      <c r="B9316" s="519" t="str">
        <f t="shared" si="145"/>
        <v>EMENDA DE TOPO DE ESTACA DE TRILHO TR-45 DUPLO,INCLUSIVE TALAS DE CHAPA DE ACO E SOLDAGEM DE TOPO,COM FORNECIMENTO DE TODOS OS MATERIAIS</v>
      </c>
      <c r="C9316" s="519" t="s">
        <v>38246</v>
      </c>
      <c r="D9316" s="519" t="s">
        <v>38233</v>
      </c>
      <c r="E9316" s="519" t="s">
        <v>38234</v>
      </c>
      <c r="I9316" s="519" t="s">
        <v>5</v>
      </c>
      <c r="J9316" s="650">
        <v>508.94</v>
      </c>
    </row>
    <row r="9317" spans="1:10">
      <c r="A9317" s="519" t="s">
        <v>9552</v>
      </c>
      <c r="B9317" s="519" t="str">
        <f t="shared" si="145"/>
        <v>EMENDA DE TOPO EM ESTACA DE TRILHO TR-45 TRIPLO,INCLUSIVE TALAS DE CHAPA DE ACO E SOLDAGEM DE TOPO, COM FORNECIMENTO DETODOS OS MATERIAIS</v>
      </c>
      <c r="C9317" s="519" t="s">
        <v>38247</v>
      </c>
      <c r="D9317" s="519" t="s">
        <v>38236</v>
      </c>
      <c r="E9317" s="519" t="s">
        <v>38237</v>
      </c>
      <c r="I9317" s="519" t="s">
        <v>5</v>
      </c>
      <c r="J9317" s="650">
        <v>683.65</v>
      </c>
    </row>
    <row r="9318" spans="1:10">
      <c r="A9318" s="519" t="s">
        <v>9553</v>
      </c>
      <c r="B9318" s="519" t="str">
        <f t="shared" si="145"/>
        <v>EMENDA DE TOPO EM ESTACA DE TRILHO TR-45 TRIPLO,INCLUSIVE TALAS DE CHAPA DE ACO E SOLDAGEM DE TOPO, COM FORNECIMENTO DETODOS OS MATERIAIS</v>
      </c>
      <c r="C9318" s="519" t="s">
        <v>38247</v>
      </c>
      <c r="D9318" s="519" t="s">
        <v>38236</v>
      </c>
      <c r="E9318" s="519" t="s">
        <v>38237</v>
      </c>
      <c r="I9318" s="519" t="s">
        <v>5</v>
      </c>
      <c r="J9318" s="650">
        <v>644.29999999999995</v>
      </c>
    </row>
    <row r="9319" spans="1:10">
      <c r="A9319" s="519" t="s">
        <v>9554</v>
      </c>
      <c r="B9319" s="519" t="str">
        <f t="shared" si="145"/>
        <v>EMENDA DE TOPO EM ESTACA DE TRILHO TR-50 SIMPLES,INCLUSIVE TALAS DE CHAPA DE ACO E SOLDAGEM DE TOPO,COM FORNECIMENTO DETODOS OS MATERIAIS</v>
      </c>
      <c r="C9319" s="519" t="s">
        <v>38248</v>
      </c>
      <c r="D9319" s="519" t="s">
        <v>38239</v>
      </c>
      <c r="E9319" s="519" t="s">
        <v>38237</v>
      </c>
      <c r="I9319" s="519" t="s">
        <v>5</v>
      </c>
      <c r="J9319" s="650">
        <v>307.89999999999998</v>
      </c>
    </row>
    <row r="9320" spans="1:10">
      <c r="A9320" s="519" t="s">
        <v>9555</v>
      </c>
      <c r="B9320" s="519" t="str">
        <f t="shared" si="145"/>
        <v>EMENDA DE TOPO EM ESTACA DE TRILHO TR-50 SIMPLES,INCLUSIVE TALAS DE CHAPA DE ACO E SOLDAGEM DE TOPO,COM FORNECIMENTO DETODOS OS MATERIAIS</v>
      </c>
      <c r="C9320" s="519" t="s">
        <v>38248</v>
      </c>
      <c r="D9320" s="519" t="s">
        <v>38239</v>
      </c>
      <c r="E9320" s="519" t="s">
        <v>38237</v>
      </c>
      <c r="I9320" s="519" t="s">
        <v>5</v>
      </c>
      <c r="J9320" s="650">
        <v>290.58999999999997</v>
      </c>
    </row>
    <row r="9321" spans="1:10">
      <c r="A9321" s="519" t="s">
        <v>9556</v>
      </c>
      <c r="B9321" s="519" t="str">
        <f t="shared" si="145"/>
        <v>EMENDA DE TOPO EM ESTACA DE TRILHO TR-50 DUPLO,INCLUSIVE TALAS DE CHAPA DE ACO E SOLDAGEM DE TOPO,COM FORNECIMENTO DE TODOS OS MATERIAIS</v>
      </c>
      <c r="C9321" s="519" t="s">
        <v>38249</v>
      </c>
      <c r="D9321" s="519" t="s">
        <v>38233</v>
      </c>
      <c r="E9321" s="519" t="s">
        <v>38234</v>
      </c>
      <c r="I9321" s="519" t="s">
        <v>5</v>
      </c>
      <c r="J9321" s="650">
        <v>550.16999999999996</v>
      </c>
    </row>
    <row r="9322" spans="1:10">
      <c r="A9322" s="519" t="s">
        <v>9557</v>
      </c>
      <c r="B9322" s="519" t="str">
        <f t="shared" si="145"/>
        <v>EMENDA DE TOPO EM ESTACA DE TRILHO TR-50 DUPLO,INCLUSIVE TALAS DE CHAPA DE ACO E SOLDAGEM DE TOPO,COM FORNECIMENTO DE TODOS OS MATERIAIS</v>
      </c>
      <c r="C9322" s="519" t="s">
        <v>38249</v>
      </c>
      <c r="D9322" s="519" t="s">
        <v>38233</v>
      </c>
      <c r="E9322" s="519" t="s">
        <v>38234</v>
      </c>
      <c r="I9322" s="519" t="s">
        <v>5</v>
      </c>
      <c r="J9322" s="650">
        <v>520.70000000000005</v>
      </c>
    </row>
    <row r="9323" spans="1:10">
      <c r="A9323" s="519" t="s">
        <v>9558</v>
      </c>
      <c r="B9323" s="519" t="str">
        <f t="shared" si="145"/>
        <v>EMENDA DE TOPO EM ESTACA DE TRILHO TR-50 TRIPLO,INCLUSIVE TALAS DE CHAPA DE ACO E SOLDAGEM DE TOPO, COM FORNECIMENTO DETODOS OS MATERIAIS</v>
      </c>
      <c r="C9323" s="519" t="s">
        <v>38250</v>
      </c>
      <c r="D9323" s="519" t="s">
        <v>38236</v>
      </c>
      <c r="E9323" s="519" t="s">
        <v>38237</v>
      </c>
      <c r="I9323" s="519" t="s">
        <v>5</v>
      </c>
      <c r="J9323" s="650">
        <v>703.15</v>
      </c>
    </row>
    <row r="9324" spans="1:10">
      <c r="A9324" s="519" t="s">
        <v>9559</v>
      </c>
      <c r="B9324" s="519" t="str">
        <f t="shared" si="145"/>
        <v>EMENDA DE TOPO EM ESTACA DE TRILHO TR-50 TRIPLO,INCLUSIVE TALAS DE CHAPA DE ACO E SOLDAGEM DE TOPO, COM FORNECIMENTO DETODOS OS MATERIAIS</v>
      </c>
      <c r="C9324" s="519" t="s">
        <v>38250</v>
      </c>
      <c r="D9324" s="519" t="s">
        <v>38236</v>
      </c>
      <c r="E9324" s="519" t="s">
        <v>38237</v>
      </c>
      <c r="I9324" s="519" t="s">
        <v>5</v>
      </c>
      <c r="J9324" s="650">
        <v>661.2</v>
      </c>
    </row>
    <row r="9325" spans="1:10">
      <c r="A9325" s="519" t="s">
        <v>9560</v>
      </c>
      <c r="B9325" s="519" t="str">
        <f t="shared" si="145"/>
        <v>EMENDA DE TOPO EM ESTACA DE TRILHO TR-57 SIMPLES,INCLUSIVE TALAS DE CHAPA DE ACO E SOLDAGEM DE TOPO,COM FORNECIMENTO DETODOS OS MATERIAIS</v>
      </c>
      <c r="C9325" s="519" t="s">
        <v>38251</v>
      </c>
      <c r="D9325" s="519" t="s">
        <v>38239</v>
      </c>
      <c r="E9325" s="519" t="s">
        <v>38237</v>
      </c>
      <c r="I9325" s="519" t="s">
        <v>5</v>
      </c>
      <c r="J9325" s="650">
        <v>316.38</v>
      </c>
    </row>
    <row r="9326" spans="1:10">
      <c r="A9326" s="519" t="s">
        <v>9561</v>
      </c>
      <c r="B9326" s="519" t="str">
        <f t="shared" si="145"/>
        <v>EMENDA DE TOPO EM ESTACA DE TRILHO TR-57 SIMPLES,INCLUSIVE TALAS DE CHAPA DE ACO E SOLDAGEM DE TOPO,COM FORNECIMENTO DETODOS OS MATERIAIS</v>
      </c>
      <c r="C9326" s="519" t="s">
        <v>38251</v>
      </c>
      <c r="D9326" s="519" t="s">
        <v>38239</v>
      </c>
      <c r="E9326" s="519" t="s">
        <v>38237</v>
      </c>
      <c r="I9326" s="519" t="s">
        <v>5</v>
      </c>
      <c r="J9326" s="650">
        <v>297.94</v>
      </c>
    </row>
    <row r="9327" spans="1:10">
      <c r="A9327" s="519" t="s">
        <v>9562</v>
      </c>
      <c r="B9327" s="519" t="str">
        <f t="shared" si="145"/>
        <v>EMENDA DE TOPO EM ESTACA DE TRILHO TR-57 DUPLO,INCLUSIVE TALAS DE CHAPA DE ACO E SOLDAGEM DE TOPO,COM FORNECIMENTO DE TODOS OS MATERIAIS</v>
      </c>
      <c r="C9327" s="519" t="s">
        <v>38252</v>
      </c>
      <c r="D9327" s="519" t="s">
        <v>38233</v>
      </c>
      <c r="E9327" s="519" t="s">
        <v>38234</v>
      </c>
      <c r="I9327" s="519" t="s">
        <v>5</v>
      </c>
      <c r="J9327" s="650">
        <v>567.12</v>
      </c>
    </row>
    <row r="9328" spans="1:10">
      <c r="A9328" s="519" t="s">
        <v>9563</v>
      </c>
      <c r="B9328" s="519" t="str">
        <f t="shared" si="145"/>
        <v>EMENDA DE TOPO EM ESTACA DE TRILHO TR-57 DUPLO,INCLUSIVE TALAS DE CHAPA DE ACO E SOLDAGEM DE TOPO,COM FORNECIMENTO DE TODOS OS MATERIAIS</v>
      </c>
      <c r="C9328" s="519" t="s">
        <v>38252</v>
      </c>
      <c r="D9328" s="519" t="s">
        <v>38233</v>
      </c>
      <c r="E9328" s="519" t="s">
        <v>38234</v>
      </c>
      <c r="I9328" s="519" t="s">
        <v>5</v>
      </c>
      <c r="J9328" s="650">
        <v>535.39</v>
      </c>
    </row>
    <row r="9329" spans="1:10">
      <c r="A9329" s="519" t="s">
        <v>9564</v>
      </c>
      <c r="B9329" s="519" t="str">
        <f t="shared" si="145"/>
        <v>EMENDA DE TOPO EM ESTACA DE TRILHO TR-57 TRIPLO,INCLUSIVE TALAS DE CHAPA DE ACO E SOLDAGEM DE TOPO, COM FORNECIMENTO DETODOS OS MATERIAIS</v>
      </c>
      <c r="C9329" s="519" t="s">
        <v>38253</v>
      </c>
      <c r="D9329" s="519" t="s">
        <v>38236</v>
      </c>
      <c r="E9329" s="519" t="s">
        <v>38237</v>
      </c>
      <c r="I9329" s="519" t="s">
        <v>5</v>
      </c>
      <c r="J9329" s="650">
        <v>739.61</v>
      </c>
    </row>
    <row r="9330" spans="1:10">
      <c r="A9330" s="519" t="s">
        <v>9565</v>
      </c>
      <c r="B9330" s="519" t="str">
        <f t="shared" si="145"/>
        <v>EMENDA DE TOPO EM ESTACA DE TRILHO TR-57 TRIPLO,INCLUSIVE TALAS DE CHAPA DE ACO E SOLDAGEM DE TOPO, COM FORNECIMENTO DETODOS OS MATERIAIS</v>
      </c>
      <c r="C9330" s="519" t="s">
        <v>38253</v>
      </c>
      <c r="D9330" s="519" t="s">
        <v>38236</v>
      </c>
      <c r="E9330" s="519" t="s">
        <v>38237</v>
      </c>
      <c r="I9330" s="519" t="s">
        <v>5</v>
      </c>
      <c r="J9330" s="650">
        <v>692.8</v>
      </c>
    </row>
    <row r="9331" spans="1:10">
      <c r="A9331" s="519" t="s">
        <v>9566</v>
      </c>
      <c r="B9331" s="519" t="str">
        <f t="shared" si="145"/>
        <v>PLACA DE ACO CONTRAPUNCAO,COM ESPESSURA DE 1/2",SOLDADA SOBRE CABECA DE ESTACA METALICA DE PERFIL SIMPLES DE 10",INCLUSIVE FORNECIMENTO</v>
      </c>
      <c r="C9331" s="519" t="s">
        <v>38254</v>
      </c>
      <c r="D9331" s="519" t="s">
        <v>38255</v>
      </c>
      <c r="E9331" s="519" t="s">
        <v>38256</v>
      </c>
      <c r="I9331" s="519" t="s">
        <v>5</v>
      </c>
      <c r="J9331" s="650">
        <v>137.83000000000001</v>
      </c>
    </row>
    <row r="9332" spans="1:10">
      <c r="A9332" s="519" t="s">
        <v>9567</v>
      </c>
      <c r="B9332" s="519" t="str">
        <f t="shared" si="145"/>
        <v>PLACA DE ACO CONTRAPUNCAO,COM ESPESSURA DE 1/2",SOLDADA SOBRE CABECA DE ESTACA METALICA DE PERFIL SIMPLES DE 10",INCLUSIVE FORNECIMENTO</v>
      </c>
      <c r="C9332" s="519" t="s">
        <v>38254</v>
      </c>
      <c r="D9332" s="519" t="s">
        <v>38255</v>
      </c>
      <c r="E9332" s="519" t="s">
        <v>38256</v>
      </c>
      <c r="I9332" s="519" t="s">
        <v>5</v>
      </c>
      <c r="J9332" s="650">
        <v>131.07</v>
      </c>
    </row>
    <row r="9333" spans="1:10">
      <c r="A9333" s="519" t="s">
        <v>9568</v>
      </c>
      <c r="B9333" s="519" t="str">
        <f t="shared" si="145"/>
        <v>PLACA DE ACO CONTRAPUNCAO,COM ESPESSURA DE 1/2",SOLDADA SOBRE CABECA DE ESTACA METALICA DE PERFIL SIMPLES DE 12",INCLUSIVE FORNECIMENTO</v>
      </c>
      <c r="C9333" s="519" t="s">
        <v>38254</v>
      </c>
      <c r="D9333" s="519" t="s">
        <v>38257</v>
      </c>
      <c r="E9333" s="519" t="s">
        <v>38256</v>
      </c>
      <c r="I9333" s="519" t="s">
        <v>5</v>
      </c>
      <c r="J9333" s="650">
        <v>186.07</v>
      </c>
    </row>
    <row r="9334" spans="1:10">
      <c r="A9334" s="519" t="s">
        <v>9569</v>
      </c>
      <c r="B9334" s="519" t="str">
        <f t="shared" si="145"/>
        <v>PLACA DE ACO CONTRAPUNCAO,COM ESPESSURA DE 1/2",SOLDADA SOBRE CABECA DE ESTACA METALICA DE PERFIL SIMPLES DE 12",INCLUSIVE FORNECIMENTO</v>
      </c>
      <c r="C9334" s="519" t="s">
        <v>38254</v>
      </c>
      <c r="D9334" s="519" t="s">
        <v>38257</v>
      </c>
      <c r="E9334" s="519" t="s">
        <v>38256</v>
      </c>
      <c r="I9334" s="519" t="s">
        <v>5</v>
      </c>
      <c r="J9334" s="650">
        <v>176.95</v>
      </c>
    </row>
    <row r="9335" spans="1:10">
      <c r="A9335" s="519" t="s">
        <v>9570</v>
      </c>
      <c r="B9335" s="519" t="str">
        <f t="shared" si="145"/>
        <v>PLACA DE ACO CONTRAPUNCAO,COM ESPESSURA DE 1/2",SOLDADA SOBRE CABECA DE ESTACA METALICA DE PERFIL SIMPLES 15",INCLUSIVEFORNECIMENTO</v>
      </c>
      <c r="C9335" s="519" t="s">
        <v>38254</v>
      </c>
      <c r="D9335" s="519" t="s">
        <v>38258</v>
      </c>
      <c r="E9335" s="519" t="s">
        <v>36413</v>
      </c>
      <c r="I9335" s="519" t="s">
        <v>5</v>
      </c>
      <c r="J9335" s="650">
        <v>220.53</v>
      </c>
    </row>
    <row r="9336" spans="1:10">
      <c r="A9336" s="519" t="s">
        <v>9571</v>
      </c>
      <c r="B9336" s="519" t="str">
        <f t="shared" si="145"/>
        <v>PLACA DE ACO CONTRAPUNCAO,COM ESPESSURA DE 1/2",SOLDADA SOBRE CABECA DE ESTACA METALICA DE PERFIL SIMPLES 15",INCLUSIVEFORNECIMENTO</v>
      </c>
      <c r="C9336" s="519" t="s">
        <v>38254</v>
      </c>
      <c r="D9336" s="519" t="s">
        <v>38258</v>
      </c>
      <c r="E9336" s="519" t="s">
        <v>36413</v>
      </c>
      <c r="I9336" s="519" t="s">
        <v>5</v>
      </c>
      <c r="J9336" s="650">
        <v>209.72</v>
      </c>
    </row>
    <row r="9337" spans="1:10">
      <c r="A9337" s="519" t="s">
        <v>9572</v>
      </c>
      <c r="B9337" s="519" t="str">
        <f t="shared" si="145"/>
        <v>PLACA DE ACO CONTRAPUNCAO,COM ESPESSURA DE 1/2",SOLDADA SOBRE CABECA DE ESTACA METALICA DE PERFIL DUPLO DE 10",INCLUSIVEFORNECIMENTO</v>
      </c>
      <c r="C9337" s="519" t="s">
        <v>38254</v>
      </c>
      <c r="D9337" s="519" t="s">
        <v>38259</v>
      </c>
      <c r="E9337" s="519" t="s">
        <v>36413</v>
      </c>
      <c r="I9337" s="519" t="s">
        <v>5</v>
      </c>
      <c r="J9337" s="650">
        <v>234.31</v>
      </c>
    </row>
    <row r="9338" spans="1:10">
      <c r="A9338" s="519" t="s">
        <v>9573</v>
      </c>
      <c r="B9338" s="519" t="str">
        <f t="shared" si="145"/>
        <v>PLACA DE ACO CONTRAPUNCAO,COM ESPESSURA DE 1/2",SOLDADA SOBRE CABECA DE ESTACA METALICA DE PERFIL DUPLO DE 10",INCLUSIVEFORNECIMENTO</v>
      </c>
      <c r="C9338" s="519" t="s">
        <v>38254</v>
      </c>
      <c r="D9338" s="519" t="s">
        <v>38259</v>
      </c>
      <c r="E9338" s="519" t="s">
        <v>36413</v>
      </c>
      <c r="I9338" s="519" t="s">
        <v>5</v>
      </c>
      <c r="J9338" s="650">
        <v>222.83</v>
      </c>
    </row>
    <row r="9339" spans="1:10">
      <c r="A9339" s="519" t="s">
        <v>9574</v>
      </c>
      <c r="B9339" s="519" t="str">
        <f t="shared" si="145"/>
        <v>PLACA DE ACO CONTRAPUNCAO,COM ESPESSURA DE 1/2",SOLDADA SOBRE CABECA DE ESTACA METALICA DE PERFIL DUPLO DE 12",INCLUSIVEFORNECIMENTO</v>
      </c>
      <c r="C9339" s="519" t="s">
        <v>38254</v>
      </c>
      <c r="D9339" s="519" t="s">
        <v>38260</v>
      </c>
      <c r="E9339" s="519" t="s">
        <v>36413</v>
      </c>
      <c r="I9339" s="519" t="s">
        <v>5</v>
      </c>
      <c r="J9339" s="650">
        <v>316.33</v>
      </c>
    </row>
    <row r="9340" spans="1:10">
      <c r="A9340" s="519" t="s">
        <v>9575</v>
      </c>
      <c r="B9340" s="519" t="str">
        <f t="shared" si="145"/>
        <v>PLACA DE ACO CONTRAPUNCAO,COM ESPESSURA DE 1/2",SOLDADA SOBRE CABECA DE ESTACA METALICA DE PERFIL DUPLO DE 12",INCLUSIVEFORNECIMENTO</v>
      </c>
      <c r="C9340" s="519" t="s">
        <v>38254</v>
      </c>
      <c r="D9340" s="519" t="s">
        <v>38260</v>
      </c>
      <c r="E9340" s="519" t="s">
        <v>36413</v>
      </c>
      <c r="I9340" s="519" t="s">
        <v>5</v>
      </c>
      <c r="J9340" s="650">
        <v>300.82</v>
      </c>
    </row>
    <row r="9341" spans="1:10">
      <c r="A9341" s="519" t="s">
        <v>9576</v>
      </c>
      <c r="B9341" s="519" t="str">
        <f t="shared" si="145"/>
        <v>PLACA DE ACO CONTRAPUNCAO,COM ESPESSURA DE 1/2",SOLDADA SOBRE CABECA DE ESTACA METALICA DE PERFIL DUPLO DE 15",INCLUSIVEFORNECIMENTO</v>
      </c>
      <c r="C9341" s="519" t="s">
        <v>38254</v>
      </c>
      <c r="D9341" s="519" t="s">
        <v>38261</v>
      </c>
      <c r="E9341" s="519" t="s">
        <v>36413</v>
      </c>
      <c r="I9341" s="519" t="s">
        <v>5</v>
      </c>
      <c r="J9341" s="650">
        <v>374.91</v>
      </c>
    </row>
    <row r="9342" spans="1:10">
      <c r="A9342" s="519" t="s">
        <v>9577</v>
      </c>
      <c r="B9342" s="519" t="str">
        <f t="shared" si="145"/>
        <v>PLACA DE ACO CONTRAPUNCAO,COM ESPESSURA DE 1/2",SOLDADA SOBRE CABECA DE ESTACA METALICA DE PERFIL DUPLO DE 15",INCLUSIVEFORNECIMENTO</v>
      </c>
      <c r="C9342" s="519" t="s">
        <v>38254</v>
      </c>
      <c r="D9342" s="519" t="s">
        <v>38261</v>
      </c>
      <c r="E9342" s="519" t="s">
        <v>36413</v>
      </c>
      <c r="I9342" s="519" t="s">
        <v>5</v>
      </c>
      <c r="J9342" s="650">
        <v>356.53</v>
      </c>
    </row>
    <row r="9343" spans="1:10">
      <c r="A9343" s="519" t="s">
        <v>9578</v>
      </c>
      <c r="B9343" s="519" t="str">
        <f t="shared" si="145"/>
        <v>PLACA DE ACO CONTRAPUNCAO,NAS DIMENSOES DE PROJETO,SOLDADA SOBRE CABECA DE ESTACA DE ACO DE PERFIL SIMPLES OU DUPLO,MEDIDA PELO PESO INCORPORADO DE CHAPA DE ACO</v>
      </c>
      <c r="C9343" s="519" t="s">
        <v>38262</v>
      </c>
      <c r="D9343" s="519" t="s">
        <v>38263</v>
      </c>
      <c r="E9343" s="519" t="s">
        <v>38264</v>
      </c>
      <c r="I9343" s="519" t="s">
        <v>51</v>
      </c>
      <c r="J9343" s="650">
        <v>19.71</v>
      </c>
    </row>
    <row r="9344" spans="1:10">
      <c r="A9344" s="519" t="s">
        <v>9579</v>
      </c>
      <c r="B9344" s="519" t="str">
        <f t="shared" si="145"/>
        <v>PLACA DE ACO CONTRAPUNCAO,NAS DIMENSOES DE PROJETO,SOLDADA SOBRE CABECA DE ESTACA DE ACO DE PERFIL SIMPLES OU DUPLO,MEDIDA PELO PESO INCORPORADO DE CHAPA DE ACO</v>
      </c>
      <c r="C9344" s="519" t="s">
        <v>38262</v>
      </c>
      <c r="D9344" s="519" t="s">
        <v>38263</v>
      </c>
      <c r="E9344" s="519" t="s">
        <v>38264</v>
      </c>
      <c r="I9344" s="519" t="s">
        <v>51</v>
      </c>
      <c r="J9344" s="650">
        <v>18.739999999999998</v>
      </c>
    </row>
    <row r="9345" spans="1:10">
      <c r="A9345" s="519" t="s">
        <v>9580</v>
      </c>
      <c r="B9345" s="519" t="str">
        <f t="shared" si="145"/>
        <v>ARRASAMENTO DE ESTACA DE CONCRETO PARA CARGA DE TRABALHO DECOMPRESSAO AXIAL ATE 600KN</v>
      </c>
      <c r="C9345" s="519" t="s">
        <v>38265</v>
      </c>
      <c r="D9345" s="519" t="s">
        <v>38266</v>
      </c>
      <c r="I9345" s="519" t="s">
        <v>5</v>
      </c>
      <c r="J9345" s="650">
        <v>141.27000000000001</v>
      </c>
    </row>
    <row r="9346" spans="1:10">
      <c r="A9346" s="519" t="s">
        <v>9581</v>
      </c>
      <c r="B9346" s="519" t="str">
        <f t="shared" si="145"/>
        <v>ARRASAMENTO DE ESTACA DE CONCRETO PARA CARGA DE TRABALHO DECOMPRESSAO AXIAL ATE 600KN</v>
      </c>
      <c r="C9346" s="519" t="s">
        <v>38265</v>
      </c>
      <c r="D9346" s="519" t="s">
        <v>38266</v>
      </c>
      <c r="I9346" s="519" t="s">
        <v>5</v>
      </c>
      <c r="J9346" s="650">
        <v>122.42</v>
      </c>
    </row>
    <row r="9347" spans="1:10">
      <c r="A9347" s="519" t="s">
        <v>9582</v>
      </c>
      <c r="B9347" s="519" t="str">
        <f t="shared" si="145"/>
        <v>ARRASAMENTO DE ESTACA DE CONCRETO PARA CARGA DE TRABALHO DECOMPRESSAO AXIAL DE 600 A 950KN</v>
      </c>
      <c r="C9347" s="519" t="s">
        <v>38265</v>
      </c>
      <c r="D9347" s="519" t="s">
        <v>38267</v>
      </c>
      <c r="I9347" s="519" t="s">
        <v>5</v>
      </c>
      <c r="J9347" s="650">
        <v>183.65</v>
      </c>
    </row>
    <row r="9348" spans="1:10">
      <c r="A9348" s="519" t="s">
        <v>9583</v>
      </c>
      <c r="B9348" s="519" t="str">
        <f t="shared" si="145"/>
        <v>ARRASAMENTO DE ESTACA DE CONCRETO PARA CARGA DE TRABALHO DECOMPRESSAO AXIAL DE 600 A 950KN</v>
      </c>
      <c r="C9348" s="519" t="s">
        <v>38265</v>
      </c>
      <c r="D9348" s="519" t="s">
        <v>38267</v>
      </c>
      <c r="I9348" s="519" t="s">
        <v>5</v>
      </c>
      <c r="J9348" s="650">
        <v>159.15</v>
      </c>
    </row>
    <row r="9349" spans="1:10">
      <c r="A9349" s="519" t="s">
        <v>9584</v>
      </c>
      <c r="B9349" s="519" t="str">
        <f t="shared" si="145"/>
        <v>ARRASAMENTO DE ESTACA DE CONCRETO PARA CARGA DE TRABALHO DECOMPRESSAO AXIAL DE 950 A 1.300KN</v>
      </c>
      <c r="C9349" s="519" t="s">
        <v>38265</v>
      </c>
      <c r="D9349" s="519" t="s">
        <v>38268</v>
      </c>
      <c r="I9349" s="519" t="s">
        <v>5</v>
      </c>
      <c r="J9349" s="650">
        <v>324.93</v>
      </c>
    </row>
    <row r="9350" spans="1:10">
      <c r="A9350" s="519" t="s">
        <v>9585</v>
      </c>
      <c r="B9350" s="519" t="str">
        <f t="shared" si="145"/>
        <v>ARRASAMENTO DE ESTACA DE CONCRETO PARA CARGA DE TRABALHO DECOMPRESSAO AXIAL DE 950 A 1.300KN</v>
      </c>
      <c r="C9350" s="519" t="s">
        <v>38265</v>
      </c>
      <c r="D9350" s="519" t="s">
        <v>38268</v>
      </c>
      <c r="I9350" s="519" t="s">
        <v>5</v>
      </c>
      <c r="J9350" s="650">
        <v>281.57</v>
      </c>
    </row>
    <row r="9351" spans="1:10">
      <c r="A9351" s="519" t="s">
        <v>9586</v>
      </c>
      <c r="B9351" s="519" t="str">
        <f t="shared" si="145"/>
        <v>ARRASAMENTO DE ESTACA DE CONCRETO PARA CARGA DE TRABALHO DECOMPRESSAO AXIAL DE 1.300 A 1.700KN</v>
      </c>
      <c r="C9351" s="519" t="s">
        <v>38265</v>
      </c>
      <c r="D9351" s="519" t="s">
        <v>38269</v>
      </c>
      <c r="I9351" s="519" t="s">
        <v>5</v>
      </c>
      <c r="J9351" s="650">
        <v>381.44</v>
      </c>
    </row>
    <row r="9352" spans="1:10">
      <c r="A9352" s="519" t="s">
        <v>9587</v>
      </c>
      <c r="B9352" s="519" t="str">
        <f t="shared" ref="B9352:B9415" si="146">C9352&amp;D9352&amp;E9352&amp;F9352&amp;G9352&amp;H9352</f>
        <v>ARRASAMENTO DE ESTACA DE CONCRETO PARA CARGA DE TRABALHO DECOMPRESSAO AXIAL DE 1.300 A 1.700KN</v>
      </c>
      <c r="C9352" s="519" t="s">
        <v>38265</v>
      </c>
      <c r="D9352" s="519" t="s">
        <v>38269</v>
      </c>
      <c r="I9352" s="519" t="s">
        <v>5</v>
      </c>
      <c r="J9352" s="650">
        <v>330.54</v>
      </c>
    </row>
    <row r="9353" spans="1:10">
      <c r="A9353" s="519" t="s">
        <v>9588</v>
      </c>
      <c r="B9353" s="519" t="str">
        <f t="shared" si="146"/>
        <v>ARRASAMENTO DE TUBULAO DE CONCRETO COM DIAMETRO DE 80CM</v>
      </c>
      <c r="C9353" s="519" t="s">
        <v>9589</v>
      </c>
      <c r="I9353" s="519" t="s">
        <v>5</v>
      </c>
      <c r="J9353" s="650">
        <v>453.8</v>
      </c>
    </row>
    <row r="9354" spans="1:10">
      <c r="A9354" s="519" t="s">
        <v>9590</v>
      </c>
      <c r="B9354" s="519" t="str">
        <f t="shared" si="146"/>
        <v>ARRASAMENTO DE TUBULAO DE CONCRETO COM DIAMETRO DE 80CM</v>
      </c>
      <c r="C9354" s="519" t="s">
        <v>9589</v>
      </c>
      <c r="I9354" s="519" t="s">
        <v>5</v>
      </c>
      <c r="J9354" s="650">
        <v>437.55</v>
      </c>
    </row>
    <row r="9355" spans="1:10">
      <c r="A9355" s="519" t="s">
        <v>9591</v>
      </c>
      <c r="B9355" s="519" t="str">
        <f t="shared" si="146"/>
        <v>ARRASAMENTO DE TUBULAO DE CONCRETO COM DIAMETRO DE 1,00 A 1,20M</v>
      </c>
      <c r="C9355" s="519" t="s">
        <v>38270</v>
      </c>
      <c r="D9355" s="519" t="s">
        <v>38271</v>
      </c>
      <c r="I9355" s="519" t="s">
        <v>5</v>
      </c>
      <c r="J9355" s="650">
        <v>680.7</v>
      </c>
    </row>
    <row r="9356" spans="1:10">
      <c r="A9356" s="519" t="s">
        <v>9592</v>
      </c>
      <c r="B9356" s="519" t="str">
        <f t="shared" si="146"/>
        <v>ARRASAMENTO DE TUBULAO DE CONCRETO COM DIAMETRO DE 1,00 A 1,20M</v>
      </c>
      <c r="C9356" s="519" t="s">
        <v>38270</v>
      </c>
      <c r="D9356" s="519" t="s">
        <v>38271</v>
      </c>
      <c r="I9356" s="519" t="s">
        <v>5</v>
      </c>
      <c r="J9356" s="650">
        <v>656.32</v>
      </c>
    </row>
    <row r="9357" spans="1:10">
      <c r="A9357" s="519" t="s">
        <v>9593</v>
      </c>
      <c r="B9357" s="519" t="str">
        <f t="shared" si="146"/>
        <v>ARRASAMENTO DE TUBULAO DE CONCRETO COM DIAMETRO DE 1,25 A 1,40M</v>
      </c>
      <c r="C9357" s="519" t="s">
        <v>38272</v>
      </c>
      <c r="D9357" s="519" t="s">
        <v>38273</v>
      </c>
      <c r="I9357" s="519" t="s">
        <v>5</v>
      </c>
      <c r="J9357" s="650">
        <v>786.59</v>
      </c>
    </row>
    <row r="9358" spans="1:10">
      <c r="A9358" s="519" t="s">
        <v>9594</v>
      </c>
      <c r="B9358" s="519" t="str">
        <f t="shared" si="146"/>
        <v>ARRASAMENTO DE TUBULAO DE CONCRETO COM DIAMETRO DE 1,25 A 1,40M</v>
      </c>
      <c r="C9358" s="519" t="s">
        <v>38272</v>
      </c>
      <c r="D9358" s="519" t="s">
        <v>38273</v>
      </c>
      <c r="I9358" s="519" t="s">
        <v>5</v>
      </c>
      <c r="J9358" s="650">
        <v>758.42</v>
      </c>
    </row>
    <row r="9359" spans="1:10">
      <c r="A9359" s="519" t="s">
        <v>9595</v>
      </c>
      <c r="B9359" s="519" t="str">
        <f t="shared" si="146"/>
        <v>ARRASAMENTO DE TUBULAO DE CONCRETO COM DIAMETRO DE 1,45 A 1,60M</v>
      </c>
      <c r="C9359" s="519" t="s">
        <v>38274</v>
      </c>
      <c r="D9359" s="519" t="s">
        <v>38275</v>
      </c>
      <c r="I9359" s="519" t="s">
        <v>5</v>
      </c>
      <c r="J9359" s="650">
        <v>907.6</v>
      </c>
    </row>
    <row r="9360" spans="1:10">
      <c r="A9360" s="519" t="s">
        <v>9596</v>
      </c>
      <c r="B9360" s="519" t="str">
        <f t="shared" si="146"/>
        <v>ARRASAMENTO DE TUBULAO DE CONCRETO COM DIAMETRO DE 1,45 A 1,60M</v>
      </c>
      <c r="C9360" s="519" t="s">
        <v>38274</v>
      </c>
      <c r="D9360" s="519" t="s">
        <v>38275</v>
      </c>
      <c r="I9360" s="519" t="s">
        <v>5</v>
      </c>
      <c r="J9360" s="650">
        <v>875.1</v>
      </c>
    </row>
    <row r="9361" spans="1:10">
      <c r="A9361" s="519" t="s">
        <v>9597</v>
      </c>
      <c r="B9361" s="519" t="str">
        <f t="shared" si="146"/>
        <v>ARRASAMENTO DE TUBULAO DE CONCRETO COM DIAMETRO DE 1,65 A 2,00M</v>
      </c>
      <c r="C9361" s="519" t="s">
        <v>38276</v>
      </c>
      <c r="D9361" s="519" t="s">
        <v>38277</v>
      </c>
      <c r="I9361" s="519" t="s">
        <v>5</v>
      </c>
      <c r="J9361" s="650">
        <v>1134.51</v>
      </c>
    </row>
    <row r="9362" spans="1:10">
      <c r="A9362" s="519" t="s">
        <v>9598</v>
      </c>
      <c r="B9362" s="519" t="str">
        <f t="shared" si="146"/>
        <v>ARRASAMENTO DE TUBULAO DE CONCRETO COM DIAMETRO DE 1,65 A 2,00M</v>
      </c>
      <c r="C9362" s="519" t="s">
        <v>38276</v>
      </c>
      <c r="D9362" s="519" t="s">
        <v>38277</v>
      </c>
      <c r="I9362" s="519" t="s">
        <v>5</v>
      </c>
      <c r="J9362" s="650">
        <v>1093.8699999999999</v>
      </c>
    </row>
    <row r="9363" spans="1:10">
      <c r="A9363" s="519" t="s">
        <v>9599</v>
      </c>
      <c r="B9363" s="519" t="str">
        <f t="shared" si="146"/>
        <v>ARRASAMENTO DE TUBULAO DE CONCRETO COM DIAMETRO DE 2,10 A 2,50M</v>
      </c>
      <c r="C9363" s="519" t="s">
        <v>38278</v>
      </c>
      <c r="D9363" s="519" t="s">
        <v>38279</v>
      </c>
      <c r="I9363" s="519" t="s">
        <v>5</v>
      </c>
      <c r="J9363" s="650">
        <v>1406.79</v>
      </c>
    </row>
    <row r="9364" spans="1:10">
      <c r="A9364" s="519" t="s">
        <v>9600</v>
      </c>
      <c r="B9364" s="519" t="str">
        <f t="shared" si="146"/>
        <v>ARRASAMENTO DE TUBULAO DE CONCRETO COM DIAMETRO DE 2,10 A 2,50M</v>
      </c>
      <c r="C9364" s="519" t="s">
        <v>38278</v>
      </c>
      <c r="D9364" s="519" t="s">
        <v>38279</v>
      </c>
      <c r="I9364" s="519" t="s">
        <v>5</v>
      </c>
      <c r="J9364" s="650">
        <v>1356.4</v>
      </c>
    </row>
    <row r="9365" spans="1:10">
      <c r="A9365" s="519" t="s">
        <v>9601</v>
      </c>
      <c r="B9365" s="519" t="str">
        <f t="shared" si="146"/>
        <v>ARRASAMENTO DE ESTACA DE TRILHO TR-25,TR-32,TR-37 OU TR-45,SIMPLES</v>
      </c>
      <c r="C9365" s="519" t="s">
        <v>38280</v>
      </c>
      <c r="D9365" s="519" t="s">
        <v>38281</v>
      </c>
      <c r="I9365" s="519" t="s">
        <v>5</v>
      </c>
      <c r="J9365" s="650">
        <v>149.86000000000001</v>
      </c>
    </row>
    <row r="9366" spans="1:10">
      <c r="A9366" s="519" t="s">
        <v>9602</v>
      </c>
      <c r="B9366" s="519" t="str">
        <f t="shared" si="146"/>
        <v>ARRASAMENTO DE ESTACA DE TRILHO TR-25,TR-32,TR-37 OU TR-45,SIMPLES</v>
      </c>
      <c r="C9366" s="519" t="s">
        <v>38280</v>
      </c>
      <c r="D9366" s="519" t="s">
        <v>38281</v>
      </c>
      <c r="I9366" s="519" t="s">
        <v>5</v>
      </c>
      <c r="J9366" s="650">
        <v>130.88</v>
      </c>
    </row>
    <row r="9367" spans="1:10">
      <c r="A9367" s="519" t="s">
        <v>9603</v>
      </c>
      <c r="B9367" s="519" t="str">
        <f t="shared" si="146"/>
        <v>ARRASAMENTO DE ESTACA DE TRILHO TR-50 OU TR-57,SIMPLES</v>
      </c>
      <c r="C9367" s="519" t="s">
        <v>9604</v>
      </c>
      <c r="I9367" s="519" t="s">
        <v>5</v>
      </c>
      <c r="J9367" s="650">
        <v>235.61</v>
      </c>
    </row>
    <row r="9368" spans="1:10">
      <c r="A9368" s="519" t="s">
        <v>9605</v>
      </c>
      <c r="B9368" s="519" t="str">
        <f t="shared" si="146"/>
        <v>ARRASAMENTO DE ESTACA DE TRILHO TR-50 OU TR-57,SIMPLES</v>
      </c>
      <c r="C9368" s="519" t="s">
        <v>9604</v>
      </c>
      <c r="I9368" s="519" t="s">
        <v>5</v>
      </c>
      <c r="J9368" s="650">
        <v>205.56</v>
      </c>
    </row>
    <row r="9369" spans="1:10">
      <c r="A9369" s="519" t="s">
        <v>9606</v>
      </c>
      <c r="B9369" s="519" t="str">
        <f t="shared" si="146"/>
        <v>ARRASAMENTO DE ESTACA DE TRILHO,TR-25,TR-32,TR-37 OU TR-45,DUPLO</v>
      </c>
      <c r="C9369" s="519" t="s">
        <v>38282</v>
      </c>
      <c r="D9369" s="519" t="s">
        <v>38283</v>
      </c>
      <c r="I9369" s="519" t="s">
        <v>5</v>
      </c>
      <c r="J9369" s="650">
        <v>256.72000000000003</v>
      </c>
    </row>
    <row r="9370" spans="1:10">
      <c r="A9370" s="519" t="s">
        <v>9607</v>
      </c>
      <c r="B9370" s="519" t="str">
        <f t="shared" si="146"/>
        <v>ARRASAMENTO DE ESTACA DE TRILHO,TR-25,TR-32,TR-37 OU TR-45,DUPLO</v>
      </c>
      <c r="C9370" s="519" t="s">
        <v>38282</v>
      </c>
      <c r="D9370" s="519" t="s">
        <v>38283</v>
      </c>
      <c r="I9370" s="519" t="s">
        <v>5</v>
      </c>
      <c r="J9370" s="650">
        <v>224.29</v>
      </c>
    </row>
    <row r="9371" spans="1:10">
      <c r="A9371" s="519" t="s">
        <v>9608</v>
      </c>
      <c r="B9371" s="519" t="str">
        <f t="shared" si="146"/>
        <v>ARRASAMENTO DE ESTACA DE TRILHO TR-50 OU TR-57,DUPLO</v>
      </c>
      <c r="C9371" s="519" t="s">
        <v>9609</v>
      </c>
      <c r="I9371" s="519" t="s">
        <v>5</v>
      </c>
      <c r="J9371" s="650">
        <v>299.32</v>
      </c>
    </row>
    <row r="9372" spans="1:10">
      <c r="A9372" s="519" t="s">
        <v>9610</v>
      </c>
      <c r="B9372" s="519" t="str">
        <f t="shared" si="146"/>
        <v>ARRASAMENTO DE ESTACA DE TRILHO TR-50 OU TR-57,DUPLO</v>
      </c>
      <c r="C9372" s="519" t="s">
        <v>9609</v>
      </c>
      <c r="I9372" s="519" t="s">
        <v>5</v>
      </c>
      <c r="J9372" s="650">
        <v>261.52</v>
      </c>
    </row>
    <row r="9373" spans="1:10">
      <c r="A9373" s="519" t="s">
        <v>9611</v>
      </c>
      <c r="B9373" s="519" t="str">
        <f t="shared" si="146"/>
        <v>ARRASAMENTO DE ESTACA DE TRILHO TR-25,TR-32,TR-37 OU TR-45,TRIPLO</v>
      </c>
      <c r="C9373" s="519" t="s">
        <v>38284</v>
      </c>
      <c r="D9373" s="519" t="s">
        <v>38285</v>
      </c>
      <c r="I9373" s="519" t="s">
        <v>5</v>
      </c>
      <c r="J9373" s="650">
        <v>321.16000000000003</v>
      </c>
    </row>
    <row r="9374" spans="1:10">
      <c r="A9374" s="519" t="s">
        <v>9612</v>
      </c>
      <c r="B9374" s="519" t="str">
        <f t="shared" si="146"/>
        <v>ARRASAMENTO DE ESTACA DE TRILHO TR-25,TR-32,TR-37 OU TR-45,TRIPLO</v>
      </c>
      <c r="C9374" s="519" t="s">
        <v>38284</v>
      </c>
      <c r="D9374" s="519" t="s">
        <v>38285</v>
      </c>
      <c r="I9374" s="519" t="s">
        <v>5</v>
      </c>
      <c r="J9374" s="650">
        <v>280.83</v>
      </c>
    </row>
    <row r="9375" spans="1:10">
      <c r="A9375" s="519" t="s">
        <v>9613</v>
      </c>
      <c r="B9375" s="519" t="str">
        <f t="shared" si="146"/>
        <v>ARRASAMENTO DE ESTACA DE TRILHO TR-50 OU TR-57,TRIPLO</v>
      </c>
      <c r="C9375" s="519" t="s">
        <v>9614</v>
      </c>
      <c r="I9375" s="519" t="s">
        <v>5</v>
      </c>
      <c r="J9375" s="650">
        <v>347.28</v>
      </c>
    </row>
    <row r="9376" spans="1:10">
      <c r="A9376" s="519" t="s">
        <v>9615</v>
      </c>
      <c r="B9376" s="519" t="str">
        <f t="shared" si="146"/>
        <v>ARRASAMENTO DE ESTACA DE TRILHO TR-50 OU TR-57,TRIPLO</v>
      </c>
      <c r="C9376" s="519" t="s">
        <v>9614</v>
      </c>
      <c r="I9376" s="519" t="s">
        <v>5</v>
      </c>
      <c r="J9376" s="650">
        <v>304.11</v>
      </c>
    </row>
    <row r="9377" spans="1:10">
      <c r="A9377" s="519" t="s">
        <v>9616</v>
      </c>
      <c r="B9377" s="519" t="str">
        <f t="shared" si="146"/>
        <v>ARRASAMENTO DE ESTACA DE ACO,PERFIL H DE 6"X6"</v>
      </c>
      <c r="C9377" s="519" t="s">
        <v>9617</v>
      </c>
      <c r="I9377" s="519" t="s">
        <v>5</v>
      </c>
      <c r="J9377" s="650">
        <v>179.74</v>
      </c>
    </row>
    <row r="9378" spans="1:10">
      <c r="A9378" s="519" t="s">
        <v>9618</v>
      </c>
      <c r="B9378" s="519" t="str">
        <f t="shared" si="146"/>
        <v>ARRASAMENTO DE ESTACA DE ACO,PERFIL H DE 6"X6"</v>
      </c>
      <c r="C9378" s="519" t="s">
        <v>9617</v>
      </c>
      <c r="I9378" s="519" t="s">
        <v>5</v>
      </c>
      <c r="J9378" s="650">
        <v>157.05000000000001</v>
      </c>
    </row>
    <row r="9379" spans="1:10">
      <c r="A9379" s="519" t="s">
        <v>9619</v>
      </c>
      <c r="B9379" s="519" t="str">
        <f t="shared" si="146"/>
        <v>ARRASAMENTO DE ESTACA DE ACO,PERFIL I DE 12" A 20"</v>
      </c>
      <c r="C9379" s="519" t="s">
        <v>9620</v>
      </c>
      <c r="I9379" s="519" t="s">
        <v>5</v>
      </c>
      <c r="J9379" s="650">
        <v>265.58999999999997</v>
      </c>
    </row>
    <row r="9380" spans="1:10">
      <c r="A9380" s="519" t="s">
        <v>9621</v>
      </c>
      <c r="B9380" s="519" t="str">
        <f t="shared" si="146"/>
        <v>ARRASAMENTO DE ESTACA DE ACO,PERFIL I DE 12" A 20"</v>
      </c>
      <c r="C9380" s="519" t="s">
        <v>9620</v>
      </c>
      <c r="I9380" s="519" t="s">
        <v>5</v>
      </c>
      <c r="J9380" s="650">
        <v>232.23</v>
      </c>
    </row>
    <row r="9381" spans="1:10">
      <c r="A9381" s="519" t="s">
        <v>9622</v>
      </c>
      <c r="B9381" s="519" t="str">
        <f t="shared" si="146"/>
        <v>ARRASAMENTO DE ESTACA RAIZ DE 4" A 6" DE DIAMETRO</v>
      </c>
      <c r="C9381" s="519" t="s">
        <v>9623</v>
      </c>
      <c r="I9381" s="519" t="s">
        <v>5</v>
      </c>
      <c r="J9381" s="650">
        <v>151.08000000000001</v>
      </c>
    </row>
    <row r="9382" spans="1:10">
      <c r="A9382" s="519" t="s">
        <v>9624</v>
      </c>
      <c r="B9382" s="519" t="str">
        <f t="shared" si="146"/>
        <v>ARRASAMENTO DE ESTACA RAIZ DE 4" A 6" DE DIAMETRO</v>
      </c>
      <c r="C9382" s="519" t="s">
        <v>9623</v>
      </c>
      <c r="I9382" s="519" t="s">
        <v>5</v>
      </c>
      <c r="J9382" s="650">
        <v>132.07</v>
      </c>
    </row>
    <row r="9383" spans="1:10">
      <c r="A9383" s="519" t="s">
        <v>9625</v>
      </c>
      <c r="B9383" s="519" t="str">
        <f t="shared" si="146"/>
        <v>ARRASAMENTO DE ESTACA RAIZ DE 8" A 10" DE DIAMETRO</v>
      </c>
      <c r="C9383" s="519" t="s">
        <v>9626</v>
      </c>
      <c r="I9383" s="519" t="s">
        <v>5</v>
      </c>
      <c r="J9383" s="650">
        <v>225.62</v>
      </c>
    </row>
    <row r="9384" spans="1:10">
      <c r="A9384" s="519" t="s">
        <v>9627</v>
      </c>
      <c r="B9384" s="519" t="str">
        <f t="shared" si="146"/>
        <v>ARRASAMENTO DE ESTACA RAIZ DE 8" A 10" DE DIAMETRO</v>
      </c>
      <c r="C9384" s="519" t="s">
        <v>9626</v>
      </c>
      <c r="I9384" s="519" t="s">
        <v>5</v>
      </c>
      <c r="J9384" s="650">
        <v>196.98</v>
      </c>
    </row>
    <row r="9385" spans="1:10">
      <c r="A9385" s="519" t="s">
        <v>9628</v>
      </c>
      <c r="B9385" s="519" t="str">
        <f t="shared" si="146"/>
        <v>ARRASAMENTO DE ESTACA RAIZ DE 12" A 16" DE DIAMETRO</v>
      </c>
      <c r="C9385" s="519" t="s">
        <v>9629</v>
      </c>
      <c r="I9385" s="519" t="s">
        <v>5</v>
      </c>
      <c r="J9385" s="650">
        <v>332.9</v>
      </c>
    </row>
    <row r="9386" spans="1:10">
      <c r="A9386" s="519" t="s">
        <v>9630</v>
      </c>
      <c r="B9386" s="519" t="str">
        <f t="shared" si="146"/>
        <v>ARRASAMENTO DE ESTACA RAIZ DE 12" A 16" DE DIAMETRO</v>
      </c>
      <c r="C9386" s="519" t="s">
        <v>9629</v>
      </c>
      <c r="I9386" s="519" t="s">
        <v>5</v>
      </c>
      <c r="J9386" s="650">
        <v>298.33999999999997</v>
      </c>
    </row>
    <row r="9387" spans="1:10">
      <c r="A9387" s="519" t="s">
        <v>9631</v>
      </c>
      <c r="B9387" s="519" t="str">
        <f t="shared" si="146"/>
        <v>RETIRADA DE ESTACA EM PERFIL DE ACO ALTURA ATE 15" E COMPRIMENTO ATE 12,00M</v>
      </c>
      <c r="C9387" s="519" t="s">
        <v>38286</v>
      </c>
      <c r="D9387" s="519" t="s">
        <v>38287</v>
      </c>
      <c r="I9387" s="519" t="s">
        <v>36</v>
      </c>
      <c r="J9387" s="650">
        <v>40.31</v>
      </c>
    </row>
    <row r="9388" spans="1:10">
      <c r="A9388" s="519" t="s">
        <v>9632</v>
      </c>
      <c r="B9388" s="519" t="str">
        <f t="shared" si="146"/>
        <v>RETIRADA DE ESTACA EM PERFIL DE ACO ALTURA ATE 15" E COMPRIMENTO ATE 12,00M</v>
      </c>
      <c r="C9388" s="519" t="s">
        <v>38286</v>
      </c>
      <c r="D9388" s="519" t="s">
        <v>38287</v>
      </c>
      <c r="I9388" s="519" t="s">
        <v>36</v>
      </c>
      <c r="J9388" s="650">
        <v>37.89</v>
      </c>
    </row>
    <row r="9389" spans="1:10">
      <c r="A9389" s="519" t="s">
        <v>9633</v>
      </c>
      <c r="B9389" s="519" t="str">
        <f t="shared" si="146"/>
        <v>ARRANCAMENTO DE ESTACA EM MADEIRA DE REFLORESTAMENTO,DIAMETRO DE 25CM</v>
      </c>
      <c r="C9389" s="519" t="s">
        <v>38288</v>
      </c>
      <c r="D9389" s="519" t="s">
        <v>38289</v>
      </c>
      <c r="I9389" s="519" t="s">
        <v>36</v>
      </c>
      <c r="J9389" s="650">
        <v>35.35</v>
      </c>
    </row>
    <row r="9390" spans="1:10">
      <c r="A9390" s="519" t="s">
        <v>9634</v>
      </c>
      <c r="B9390" s="519" t="str">
        <f t="shared" si="146"/>
        <v>ARRANCAMENTO DE ESTACA EM MADEIRA DE REFLORESTAMENTO,DIAMETRO DE 25CM</v>
      </c>
      <c r="C9390" s="519" t="s">
        <v>38288</v>
      </c>
      <c r="D9390" s="519" t="s">
        <v>38289</v>
      </c>
      <c r="I9390" s="519" t="s">
        <v>36</v>
      </c>
      <c r="J9390" s="650">
        <v>32.82</v>
      </c>
    </row>
    <row r="9391" spans="1:10">
      <c r="A9391" s="519" t="s">
        <v>9635</v>
      </c>
      <c r="B9391" s="519" t="str">
        <f t="shared" si="146"/>
        <v>PERFIL SIMPLES "I" OU "H" ATE 8",INCLUSIVE PERDAS.FORNECIMENTO</v>
      </c>
      <c r="C9391" s="519" t="s">
        <v>38290</v>
      </c>
      <c r="D9391" s="519" t="s">
        <v>33272</v>
      </c>
      <c r="I9391" s="519" t="s">
        <v>51</v>
      </c>
      <c r="J9391" s="650">
        <v>11.02</v>
      </c>
    </row>
    <row r="9392" spans="1:10">
      <c r="A9392" s="519" t="s">
        <v>9636</v>
      </c>
      <c r="B9392" s="519" t="str">
        <f t="shared" si="146"/>
        <v>PERFIL SIMPLES "I" OU "H" ATE 8",INCLUSIVE PERDAS.FORNECIMENTO</v>
      </c>
      <c r="C9392" s="519" t="s">
        <v>38290</v>
      </c>
      <c r="D9392" s="519" t="s">
        <v>33272</v>
      </c>
      <c r="I9392" s="519" t="s">
        <v>51</v>
      </c>
      <c r="J9392" s="650">
        <v>11.02</v>
      </c>
    </row>
    <row r="9393" spans="1:10">
      <c r="A9393" s="519" t="s">
        <v>9637</v>
      </c>
      <c r="B9393" s="519" t="str">
        <f t="shared" si="146"/>
        <v>PERFIL SIMPLES "I" OU "H" SENDO ACIMA DE 8" ATE 12",INCLUSIVE PERDAS.FORNECIMENTO</v>
      </c>
      <c r="C9393" s="519" t="s">
        <v>38291</v>
      </c>
      <c r="D9393" s="519" t="s">
        <v>38292</v>
      </c>
      <c r="I9393" s="519" t="s">
        <v>51</v>
      </c>
      <c r="J9393" s="650">
        <v>11.71</v>
      </c>
    </row>
    <row r="9394" spans="1:10">
      <c r="A9394" s="519" t="s">
        <v>9638</v>
      </c>
      <c r="B9394" s="519" t="str">
        <f t="shared" si="146"/>
        <v>PERFIL SIMPLES "I" OU "H" SENDO ACIMA DE 8" ATE 12",INCLUSIVE PERDAS.FORNECIMENTO</v>
      </c>
      <c r="C9394" s="519" t="s">
        <v>38291</v>
      </c>
      <c r="D9394" s="519" t="s">
        <v>38292</v>
      </c>
      <c r="I9394" s="519" t="s">
        <v>51</v>
      </c>
      <c r="J9394" s="650">
        <v>11.71</v>
      </c>
    </row>
    <row r="9395" spans="1:10">
      <c r="A9395" s="519" t="s">
        <v>9639</v>
      </c>
      <c r="B9395" s="519" t="str">
        <f t="shared" si="146"/>
        <v>PERFIL DUPLO "I" OU "H" ATE 8",INCLUSIVE EMENDA LONGITUDINAL.O CUSTO JA ESTA MULTIPLICADO POR 2(DOIS).FORNECIMENTO</v>
      </c>
      <c r="C9395" s="519" t="s">
        <v>38293</v>
      </c>
      <c r="D9395" s="519" t="s">
        <v>38294</v>
      </c>
      <c r="I9395" s="519" t="s">
        <v>51</v>
      </c>
      <c r="J9395" s="650">
        <v>28.06</v>
      </c>
    </row>
    <row r="9396" spans="1:10">
      <c r="A9396" s="519" t="s">
        <v>9640</v>
      </c>
      <c r="B9396" s="519" t="str">
        <f t="shared" si="146"/>
        <v>PERFIL DUPLO "I" OU "H" ATE 8",INCLUSIVE EMENDA LONGITUDINAL.O CUSTO JA ESTA MULTIPLICADO POR 2(DOIS).FORNECIMENTO</v>
      </c>
      <c r="C9396" s="519" t="s">
        <v>38293</v>
      </c>
      <c r="D9396" s="519" t="s">
        <v>38294</v>
      </c>
      <c r="I9396" s="519" t="s">
        <v>51</v>
      </c>
      <c r="J9396" s="650">
        <v>27.84</v>
      </c>
    </row>
    <row r="9397" spans="1:10">
      <c r="A9397" s="519" t="s">
        <v>9641</v>
      </c>
      <c r="B9397" s="519" t="str">
        <f t="shared" si="146"/>
        <v>PERFIL DUPLO "I" OU "H" SENDO ACIMA DE 8" ATE 12",INCLUSIVEEMENDA LONGITUDINAL.O CUSTO JA ESTA MULTIPLICADO POR 2(DOIS).FORNECIMENTO</v>
      </c>
      <c r="C9397" s="519" t="s">
        <v>38295</v>
      </c>
      <c r="D9397" s="519" t="s">
        <v>38296</v>
      </c>
      <c r="E9397" s="519" t="s">
        <v>38297</v>
      </c>
      <c r="I9397" s="519" t="s">
        <v>51</v>
      </c>
      <c r="J9397" s="650">
        <v>27.19</v>
      </c>
    </row>
    <row r="9398" spans="1:10">
      <c r="A9398" s="519" t="s">
        <v>9642</v>
      </c>
      <c r="B9398" s="519" t="str">
        <f t="shared" si="146"/>
        <v>PERFIL DUPLO "I" OU "H" SENDO ACIMA DE 8" ATE 12",INCLUSIVEEMENDA LONGITUDINAL.O CUSTO JA ESTA MULTIPLICADO POR 2(DOIS).FORNECIMENTO</v>
      </c>
      <c r="C9398" s="519" t="s">
        <v>38295</v>
      </c>
      <c r="D9398" s="519" t="s">
        <v>38296</v>
      </c>
      <c r="E9398" s="519" t="s">
        <v>38297</v>
      </c>
      <c r="I9398" s="519" t="s">
        <v>51</v>
      </c>
      <c r="J9398" s="650">
        <v>27.12</v>
      </c>
    </row>
    <row r="9399" spans="1:10">
      <c r="A9399" s="519" t="s">
        <v>9643</v>
      </c>
      <c r="B9399" s="519" t="str">
        <f t="shared" si="146"/>
        <v>CHAPA DE ACO CARBONO,ESPESSURA DE 1/4",PARA USO GERAL.FORNECIMENTO</v>
      </c>
      <c r="C9399" s="519" t="s">
        <v>38298</v>
      </c>
      <c r="D9399" s="519" t="s">
        <v>37694</v>
      </c>
      <c r="I9399" s="519" t="s">
        <v>51</v>
      </c>
      <c r="J9399" s="650">
        <v>11.9</v>
      </c>
    </row>
    <row r="9400" spans="1:10">
      <c r="A9400" s="519" t="s">
        <v>9644</v>
      </c>
      <c r="B9400" s="519" t="str">
        <f t="shared" si="146"/>
        <v>CHAPA DE ACO CARBONO,ESPESSURA DE 1/4",PARA USO GERAL.FORNECIMENTO</v>
      </c>
      <c r="C9400" s="519" t="s">
        <v>38298</v>
      </c>
      <c r="D9400" s="519" t="s">
        <v>37694</v>
      </c>
      <c r="I9400" s="519" t="s">
        <v>51</v>
      </c>
      <c r="J9400" s="650">
        <v>11.9</v>
      </c>
    </row>
    <row r="9401" spans="1:10">
      <c r="A9401" s="519" t="s">
        <v>9645</v>
      </c>
      <c r="B9401" s="519" t="str">
        <f t="shared" si="146"/>
        <v>CHAPA DE ACO CARBONO,ESPESSURA DE 5/16",PARA USO GERAL.FORNECIMENTO</v>
      </c>
      <c r="C9401" s="519" t="s">
        <v>38299</v>
      </c>
      <c r="D9401" s="519" t="s">
        <v>38300</v>
      </c>
      <c r="I9401" s="519" t="s">
        <v>51</v>
      </c>
      <c r="J9401" s="650">
        <v>10.92</v>
      </c>
    </row>
    <row r="9402" spans="1:10">
      <c r="A9402" s="519" t="s">
        <v>9646</v>
      </c>
      <c r="B9402" s="519" t="str">
        <f t="shared" si="146"/>
        <v>CHAPA DE ACO CARBONO,ESPESSURA DE 5/16",PARA USO GERAL.FORNECIMENTO</v>
      </c>
      <c r="C9402" s="519" t="s">
        <v>38299</v>
      </c>
      <c r="D9402" s="519" t="s">
        <v>38300</v>
      </c>
      <c r="I9402" s="519" t="s">
        <v>51</v>
      </c>
      <c r="J9402" s="650">
        <v>10.92</v>
      </c>
    </row>
    <row r="9403" spans="1:10">
      <c r="A9403" s="519" t="s">
        <v>9647</v>
      </c>
      <c r="B9403" s="519" t="str">
        <f t="shared" si="146"/>
        <v>CHAPA DE ACO CARBONO,ESPESSURA DE 3/8",PARA USO GERAL.FORNECIMENTO</v>
      </c>
      <c r="C9403" s="519" t="s">
        <v>38301</v>
      </c>
      <c r="D9403" s="519" t="s">
        <v>37694</v>
      </c>
      <c r="I9403" s="519" t="s">
        <v>51</v>
      </c>
      <c r="J9403" s="650">
        <v>11.91</v>
      </c>
    </row>
    <row r="9404" spans="1:10">
      <c r="A9404" s="519" t="s">
        <v>9648</v>
      </c>
      <c r="B9404" s="519" t="str">
        <f t="shared" si="146"/>
        <v>CHAPA DE ACO CARBONO,ESPESSURA DE 3/8",PARA USO GERAL.FORNECIMENTO</v>
      </c>
      <c r="C9404" s="519" t="s">
        <v>38301</v>
      </c>
      <c r="D9404" s="519" t="s">
        <v>37694</v>
      </c>
      <c r="I9404" s="519" t="s">
        <v>51</v>
      </c>
      <c r="J9404" s="650">
        <v>11.91</v>
      </c>
    </row>
    <row r="9405" spans="1:10">
      <c r="A9405" s="519" t="s">
        <v>9649</v>
      </c>
      <c r="B9405" s="519" t="str">
        <f t="shared" si="146"/>
        <v>TRILHO SEMINOVO SIMPLES,INCLUSIVE PERDAS.FORNECIMENTO</v>
      </c>
      <c r="C9405" s="519" t="s">
        <v>9650</v>
      </c>
      <c r="I9405" s="519" t="s">
        <v>51</v>
      </c>
      <c r="J9405" s="650">
        <v>2.7</v>
      </c>
    </row>
    <row r="9406" spans="1:10">
      <c r="A9406" s="519" t="s">
        <v>9651</v>
      </c>
      <c r="B9406" s="519" t="str">
        <f t="shared" si="146"/>
        <v>TRILHO SEMINOVO SIMPLES,INCLUSIVE PERDAS.FORNECIMENTO</v>
      </c>
      <c r="C9406" s="519" t="s">
        <v>9650</v>
      </c>
      <c r="I9406" s="519" t="s">
        <v>51</v>
      </c>
      <c r="J9406" s="650">
        <v>2.7</v>
      </c>
    </row>
    <row r="9407" spans="1:10">
      <c r="A9407" s="519" t="s">
        <v>9652</v>
      </c>
      <c r="B9407" s="519" t="str">
        <f t="shared" si="146"/>
        <v>TRILHO SEMINOVO DUPLO.NO CUSTO JA FOI CONSIDERADO EMENDA LONGITUDINAL E MULTIPLICADO POR 2(DOIS),INCLUSIVE PERDAS.FORNECIMENTO</v>
      </c>
      <c r="C9407" s="519" t="s">
        <v>38302</v>
      </c>
      <c r="D9407" s="519" t="s">
        <v>38303</v>
      </c>
      <c r="E9407" s="519" t="s">
        <v>37694</v>
      </c>
      <c r="I9407" s="519" t="s">
        <v>51</v>
      </c>
      <c r="J9407" s="650">
        <v>9.16</v>
      </c>
    </row>
    <row r="9408" spans="1:10">
      <c r="A9408" s="519" t="s">
        <v>9653</v>
      </c>
      <c r="B9408" s="519" t="str">
        <f t="shared" si="146"/>
        <v>TRILHO SEMINOVO DUPLO.NO CUSTO JA FOI CONSIDERADO EMENDA LONGITUDINAL E MULTIPLICADO POR 2(DOIS),INCLUSIVE PERDAS.FORNECIMENTO</v>
      </c>
      <c r="C9408" s="519" t="s">
        <v>38302</v>
      </c>
      <c r="D9408" s="519" t="s">
        <v>38303</v>
      </c>
      <c r="E9408" s="519" t="s">
        <v>37694</v>
      </c>
      <c r="I9408" s="519" t="s">
        <v>51</v>
      </c>
      <c r="J9408" s="650">
        <v>8.9499999999999993</v>
      </c>
    </row>
    <row r="9409" spans="1:10">
      <c r="A9409" s="519" t="s">
        <v>9654</v>
      </c>
      <c r="B9409" s="519" t="str">
        <f t="shared" si="146"/>
        <v>TRILHO SEMINOVO TRIPLO.NO CUSTO JA FOI CONSIDERADO EMENDA LONGITUDINAL E MULTIPLICADO POR 2(DOIS),INCLUSIVE PERDAS.FORNECIMENTO</v>
      </c>
      <c r="C9409" s="519" t="s">
        <v>38304</v>
      </c>
      <c r="D9409" s="519" t="s">
        <v>38305</v>
      </c>
      <c r="E9409" s="519" t="s">
        <v>38300</v>
      </c>
      <c r="I9409" s="519" t="s">
        <v>51</v>
      </c>
      <c r="J9409" s="650">
        <v>12.81</v>
      </c>
    </row>
    <row r="9410" spans="1:10">
      <c r="A9410" s="519" t="s">
        <v>9655</v>
      </c>
      <c r="B9410" s="519" t="str">
        <f t="shared" si="146"/>
        <v>TRILHO SEMINOVO TRIPLO.NO CUSTO JA FOI CONSIDERADO EMENDA LONGITUDINAL E MULTIPLICADO POR 2(DOIS),INCLUSIVE PERDAS.FORNECIMENTO</v>
      </c>
      <c r="C9410" s="519" t="s">
        <v>38304</v>
      </c>
      <c r="D9410" s="519" t="s">
        <v>38305</v>
      </c>
      <c r="E9410" s="519" t="s">
        <v>38300</v>
      </c>
      <c r="I9410" s="519" t="s">
        <v>51</v>
      </c>
      <c r="J9410" s="650">
        <v>12.57</v>
      </c>
    </row>
    <row r="9411" spans="1:10">
      <c r="A9411" s="519" t="s">
        <v>9656</v>
      </c>
      <c r="B9411" s="519" t="str">
        <f t="shared" si="146"/>
        <v>TRILHO SEMINOVO QUADRUPLO.NO CUSTO JA FOI CONSIDERADO EMENDALONGITUDINAL E MULTIPLICADO POR 2(DOIS),INCLUSIVE PERDAS.FORNECIMENTO</v>
      </c>
      <c r="C9411" s="519" t="s">
        <v>38306</v>
      </c>
      <c r="D9411" s="519" t="s">
        <v>38307</v>
      </c>
      <c r="E9411" s="519" t="s">
        <v>38308</v>
      </c>
      <c r="I9411" s="519" t="s">
        <v>51</v>
      </c>
      <c r="J9411" s="650">
        <v>16.63</v>
      </c>
    </row>
    <row r="9412" spans="1:10">
      <c r="A9412" s="519" t="s">
        <v>9657</v>
      </c>
      <c r="B9412" s="519" t="str">
        <f t="shared" si="146"/>
        <v>TRILHO SEMINOVO QUADRUPLO.NO CUSTO JA FOI CONSIDERADO EMENDALONGITUDINAL E MULTIPLICADO POR 2(DOIS),INCLUSIVE PERDAS.FORNECIMENTO</v>
      </c>
      <c r="C9412" s="519" t="s">
        <v>38306</v>
      </c>
      <c r="D9412" s="519" t="s">
        <v>38307</v>
      </c>
      <c r="E9412" s="519" t="s">
        <v>38308</v>
      </c>
      <c r="I9412" s="519" t="s">
        <v>51</v>
      </c>
      <c r="J9412" s="650">
        <v>16.329999999999998</v>
      </c>
    </row>
    <row r="9413" spans="1:10">
      <c r="A9413" s="519" t="s">
        <v>9658</v>
      </c>
      <c r="B9413" s="519" t="str">
        <f t="shared" si="146"/>
        <v>ESTRONCA(ESCORA)DE PERFIL DE ACO "I" DE 8",SIMPLES OU DUPLO(SOLDADOS AO LARGO),EM TRABALHOS DE ESCORAMENTO E CONGENERES,TENDO COMPRIMENTO DE 4,00 A 9,00M,SOLDADA EM GUIAS,INCLUSIVE COLOCACAO,RETIRADA E TRANSPORTE INTERNO COM TRATOR,EXCLUSIVE FORNECIMENTO</v>
      </c>
      <c r="C9413" s="519" t="s">
        <v>38309</v>
      </c>
      <c r="D9413" s="519" t="s">
        <v>38310</v>
      </c>
      <c r="E9413" s="519" t="s">
        <v>38311</v>
      </c>
      <c r="F9413" s="519" t="s">
        <v>38312</v>
      </c>
      <c r="G9413" s="519" t="s">
        <v>38256</v>
      </c>
      <c r="I9413" s="519" t="s">
        <v>5</v>
      </c>
      <c r="J9413" s="650">
        <v>314.67</v>
      </c>
    </row>
    <row r="9414" spans="1:10">
      <c r="A9414" s="519" t="s">
        <v>9659</v>
      </c>
      <c r="B9414" s="519" t="str">
        <f t="shared" si="146"/>
        <v>ESTRONCA(ESCORA)DE PERFIL DE ACO "I" DE 8",SIMPLES OU DUPLO(SOLDADOS AO LARGO),EM TRABALHOS DE ESCORAMENTO E CONGENERES,TENDO COMPRIMENTO DE 4,00 A 9,00M,SOLDADA EM GUIAS,INCLUSIVE COLOCACAO,RETIRADA E TRANSPORTE INTERNO COM TRATOR,EXCLUSIVE FORNECIMENTO</v>
      </c>
      <c r="C9414" s="519" t="s">
        <v>38309</v>
      </c>
      <c r="D9414" s="519" t="s">
        <v>38310</v>
      </c>
      <c r="E9414" s="519" t="s">
        <v>38311</v>
      </c>
      <c r="F9414" s="519" t="s">
        <v>38312</v>
      </c>
      <c r="G9414" s="519" t="s">
        <v>38256</v>
      </c>
      <c r="I9414" s="519" t="s">
        <v>5</v>
      </c>
      <c r="J9414" s="650">
        <v>299.33999999999997</v>
      </c>
    </row>
    <row r="9415" spans="1:10">
      <c r="A9415" s="519" t="s">
        <v>9660</v>
      </c>
      <c r="B9415" s="519" t="str">
        <f t="shared" si="146"/>
        <v>CRAVACAO DE PERFIL DE ACO "H" ATE 8",INCLUSIVE UM CORTE AO MACARICO,EXCLUSIVE EMENDAS,FORNECIMENTO E PERDAS DO PERFIL</v>
      </c>
      <c r="C9415" s="519" t="s">
        <v>38313</v>
      </c>
      <c r="D9415" s="519" t="s">
        <v>38314</v>
      </c>
      <c r="I9415" s="519" t="s">
        <v>36</v>
      </c>
      <c r="J9415" s="650">
        <v>79.17</v>
      </c>
    </row>
    <row r="9416" spans="1:10">
      <c r="A9416" s="519" t="s">
        <v>9661</v>
      </c>
      <c r="B9416" s="519" t="str">
        <f t="shared" ref="B9416:B9479" si="147">C9416&amp;D9416&amp;E9416&amp;F9416&amp;G9416&amp;H9416</f>
        <v>CRAVACAO DE PERFIL DE ACO "H" ATE 8",INCLUSIVE UM CORTE AO MACARICO,EXCLUSIVE EMENDAS,FORNECIMENTO E PERDAS DO PERFIL</v>
      </c>
      <c r="C9416" s="519" t="s">
        <v>38313</v>
      </c>
      <c r="D9416" s="519" t="s">
        <v>38314</v>
      </c>
      <c r="I9416" s="519" t="s">
        <v>36</v>
      </c>
      <c r="J9416" s="650">
        <v>74.489999999999995</v>
      </c>
    </row>
    <row r="9417" spans="1:10">
      <c r="A9417" s="519" t="s">
        <v>9662</v>
      </c>
      <c r="B9417" s="519" t="str">
        <f t="shared" si="147"/>
        <v>CRAVACAO DE PERFIL DE ACO "I" DE 10" A 12",INCLUSIVE UM CORTE AO MACARICO,EXCLUSIVE EMENDAS,FORNECIMENTO E PERDAS DO PERFIL</v>
      </c>
      <c r="C9417" s="519" t="s">
        <v>38315</v>
      </c>
      <c r="D9417" s="519" t="s">
        <v>38316</v>
      </c>
      <c r="E9417" s="519" t="s">
        <v>38317</v>
      </c>
      <c r="I9417" s="519" t="s">
        <v>36</v>
      </c>
      <c r="J9417" s="650">
        <v>81.400000000000006</v>
      </c>
    </row>
    <row r="9418" spans="1:10">
      <c r="A9418" s="519" t="s">
        <v>9663</v>
      </c>
      <c r="B9418" s="519" t="str">
        <f t="shared" si="147"/>
        <v>CRAVACAO DE PERFIL DE ACO "I" DE 10" A 12",INCLUSIVE UM CORTE AO MACARICO,EXCLUSIVE EMENDAS,FORNECIMENTO E PERDAS DO PERFIL</v>
      </c>
      <c r="C9418" s="519" t="s">
        <v>38315</v>
      </c>
      <c r="D9418" s="519" t="s">
        <v>38316</v>
      </c>
      <c r="E9418" s="519" t="s">
        <v>38317</v>
      </c>
      <c r="I9418" s="519" t="s">
        <v>36</v>
      </c>
      <c r="J9418" s="650">
        <v>76.55</v>
      </c>
    </row>
    <row r="9419" spans="1:10">
      <c r="A9419" s="519" t="s">
        <v>9664</v>
      </c>
      <c r="B9419" s="519" t="str">
        <f t="shared" si="147"/>
        <v>CRAVACAO DE PERFIL DE ACO "I" DE 15" A 20",INCLUSIVE UM CORTE AO MACARICO,EXCLUSIVE EMENDAS,FORNECIMENTO E PERDAS DO PERFIL</v>
      </c>
      <c r="C9419" s="519" t="s">
        <v>38318</v>
      </c>
      <c r="D9419" s="519" t="s">
        <v>38316</v>
      </c>
      <c r="E9419" s="519" t="s">
        <v>38317</v>
      </c>
      <c r="I9419" s="519" t="s">
        <v>36</v>
      </c>
      <c r="J9419" s="650">
        <v>145.88</v>
      </c>
    </row>
    <row r="9420" spans="1:10">
      <c r="A9420" s="519" t="s">
        <v>9665</v>
      </c>
      <c r="B9420" s="519" t="str">
        <f t="shared" si="147"/>
        <v>CRAVACAO DE PERFIL DE ACO "I" DE 15" A 20",INCLUSIVE UM CORTE AO MACARICO,EXCLUSIVE EMENDAS,FORNECIMENTO E PERDAS DO PERFIL</v>
      </c>
      <c r="C9420" s="519" t="s">
        <v>38318</v>
      </c>
      <c r="D9420" s="519" t="s">
        <v>38316</v>
      </c>
      <c r="E9420" s="519" t="s">
        <v>38317</v>
      </c>
      <c r="I9420" s="519" t="s">
        <v>36</v>
      </c>
      <c r="J9420" s="650">
        <v>139.04</v>
      </c>
    </row>
    <row r="9421" spans="1:10">
      <c r="A9421" s="519" t="s">
        <v>9666</v>
      </c>
      <c r="B9421" s="519" t="str">
        <f t="shared" si="147"/>
        <v>CRAVACAO DE PERFIL DE ACO "I" ATE 8",DUPLO,INCLUSIVE UM CORTE AO MACARICO,EXCLUSIVE EMENDAS,FORNECIMENTO E PERDAS DO PERFIL</v>
      </c>
      <c r="C9421" s="519" t="s">
        <v>38319</v>
      </c>
      <c r="D9421" s="519" t="s">
        <v>38316</v>
      </c>
      <c r="E9421" s="519" t="s">
        <v>38317</v>
      </c>
      <c r="I9421" s="519" t="s">
        <v>36</v>
      </c>
      <c r="J9421" s="650">
        <v>84.33</v>
      </c>
    </row>
    <row r="9422" spans="1:10">
      <c r="A9422" s="519" t="s">
        <v>9667</v>
      </c>
      <c r="B9422" s="519" t="str">
        <f t="shared" si="147"/>
        <v>CRAVACAO DE PERFIL DE ACO "I" ATE 8",DUPLO,INCLUSIVE UM CORTE AO MACARICO,EXCLUSIVE EMENDAS,FORNECIMENTO E PERDAS DO PERFIL</v>
      </c>
      <c r="C9422" s="519" t="s">
        <v>38319</v>
      </c>
      <c r="D9422" s="519" t="s">
        <v>38316</v>
      </c>
      <c r="E9422" s="519" t="s">
        <v>38317</v>
      </c>
      <c r="I9422" s="519" t="s">
        <v>36</v>
      </c>
      <c r="J9422" s="650">
        <v>78.77</v>
      </c>
    </row>
    <row r="9423" spans="1:10">
      <c r="A9423" s="519" t="s">
        <v>9668</v>
      </c>
      <c r="B9423" s="519" t="str">
        <f t="shared" si="147"/>
        <v>CRAVACAO DE PERFIL DE ACO "I" DE 10",DUPLO,INCLUSIVE UM CORTE AO MACARICO,EXCLUSIVE EMENDAS,FORNECIMENTO E PERDAS DO PERFIL</v>
      </c>
      <c r="C9423" s="519" t="s">
        <v>38320</v>
      </c>
      <c r="D9423" s="519" t="s">
        <v>38316</v>
      </c>
      <c r="E9423" s="519" t="s">
        <v>38317</v>
      </c>
      <c r="I9423" s="519" t="s">
        <v>36</v>
      </c>
      <c r="J9423" s="650">
        <v>127.23</v>
      </c>
    </row>
    <row r="9424" spans="1:10">
      <c r="A9424" s="519" t="s">
        <v>9669</v>
      </c>
      <c r="B9424" s="519" t="str">
        <f t="shared" si="147"/>
        <v>CRAVACAO DE PERFIL DE ACO "I" DE 10",DUPLO,INCLUSIVE UM CORTE AO MACARICO,EXCLUSIVE EMENDAS,FORNECIMENTO E PERDAS DO PERFIL</v>
      </c>
      <c r="C9424" s="519" t="s">
        <v>38320</v>
      </c>
      <c r="D9424" s="519" t="s">
        <v>38316</v>
      </c>
      <c r="E9424" s="519" t="s">
        <v>38317</v>
      </c>
      <c r="I9424" s="519" t="s">
        <v>36</v>
      </c>
      <c r="J9424" s="650">
        <v>121.41</v>
      </c>
    </row>
    <row r="9425" spans="1:10">
      <c r="A9425" s="519" t="s">
        <v>9670</v>
      </c>
      <c r="B9425" s="519" t="str">
        <f t="shared" si="147"/>
        <v>CRAVACAO DE PERFIL DE ACO "I" DE 12",DUPLO,INCLUSIVE UM CORTE AO MACARICO,EXCLUSIVE EMENDAS,FORNECIMENTO E PERDAS DO PERFIL</v>
      </c>
      <c r="C9425" s="519" t="s">
        <v>38321</v>
      </c>
      <c r="D9425" s="519" t="s">
        <v>38316</v>
      </c>
      <c r="E9425" s="519" t="s">
        <v>38317</v>
      </c>
      <c r="I9425" s="519" t="s">
        <v>36</v>
      </c>
      <c r="J9425" s="650">
        <v>148.04</v>
      </c>
    </row>
    <row r="9426" spans="1:10">
      <c r="A9426" s="519" t="s">
        <v>9671</v>
      </c>
      <c r="B9426" s="519" t="str">
        <f t="shared" si="147"/>
        <v>CRAVACAO DE PERFIL DE ACO "I" DE 12",DUPLO,INCLUSIVE UM CORTE AO MACARICO,EXCLUSIVE EMENDAS,FORNECIMENTO E PERDAS DO PERFIL</v>
      </c>
      <c r="C9426" s="519" t="s">
        <v>38321</v>
      </c>
      <c r="D9426" s="519" t="s">
        <v>38316</v>
      </c>
      <c r="E9426" s="519" t="s">
        <v>38317</v>
      </c>
      <c r="I9426" s="519" t="s">
        <v>36</v>
      </c>
      <c r="J9426" s="650">
        <v>141.22999999999999</v>
      </c>
    </row>
    <row r="9427" spans="1:10">
      <c r="A9427" s="519" t="s">
        <v>9672</v>
      </c>
      <c r="B9427" s="519" t="str">
        <f t="shared" si="147"/>
        <v>ESTACA DE CONCRETO FCK=15MPA,ARMADA,MOLDADA NO TERRENO,COM DIAMETRO DE 150MM,COM CAPACIDADE PARA 15T,INCLUSIVE FORNECIMENTO DOS MATERIAIS E CONCRETAGEM COM ADENSAMENTO MANUAL,EXCLUSIVE PERFURACAO</v>
      </c>
      <c r="C9427" s="519" t="s">
        <v>38322</v>
      </c>
      <c r="D9427" s="519" t="s">
        <v>38323</v>
      </c>
      <c r="E9427" s="519" t="s">
        <v>38324</v>
      </c>
      <c r="F9427" s="519" t="s">
        <v>38325</v>
      </c>
      <c r="I9427" s="519" t="s">
        <v>36</v>
      </c>
      <c r="J9427" s="650">
        <v>68.19</v>
      </c>
    </row>
    <row r="9428" spans="1:10">
      <c r="A9428" s="519" t="s">
        <v>9673</v>
      </c>
      <c r="B9428" s="519" t="str">
        <f t="shared" si="147"/>
        <v>ESTACA DE CONCRETO FCK=15MPA,ARMADA,MOLDADA NO TERRENO,COM DIAMETRO DE 150MM,COM CAPACIDADE PARA 15T,INCLUSIVE FORNECIMENTO DOS MATERIAIS E CONCRETAGEM COM ADENSAMENTO MANUAL,EXCLUSIVE PERFURACAO</v>
      </c>
      <c r="C9428" s="519" t="s">
        <v>38322</v>
      </c>
      <c r="D9428" s="519" t="s">
        <v>38323</v>
      </c>
      <c r="E9428" s="519" t="s">
        <v>38324</v>
      </c>
      <c r="F9428" s="519" t="s">
        <v>38325</v>
      </c>
      <c r="I9428" s="519" t="s">
        <v>36</v>
      </c>
      <c r="J9428" s="650">
        <v>64.319999999999993</v>
      </c>
    </row>
    <row r="9429" spans="1:10">
      <c r="A9429" s="519" t="s">
        <v>9674</v>
      </c>
      <c r="B9429" s="519" t="str">
        <f t="shared" si="147"/>
        <v>ESTACA DE CONCRETO FCK=15MPA,ARMADA,MOLDADA NO TERRENO,COM DIAMETRO DE 200MM,COM CAPACIDADE PARA 20T,INCLUSIVE FORNECIMENTO DOS MATERIAIS E CONCRETAGEM COM ANDENSAMENTO MANUAL,EXCLUSIVE PERFURACAO</v>
      </c>
      <c r="C9429" s="519" t="s">
        <v>38322</v>
      </c>
      <c r="D9429" s="519" t="s">
        <v>38326</v>
      </c>
      <c r="E9429" s="519" t="s">
        <v>38327</v>
      </c>
      <c r="F9429" s="519" t="s">
        <v>38328</v>
      </c>
      <c r="I9429" s="519" t="s">
        <v>36</v>
      </c>
      <c r="J9429" s="650">
        <v>92.86</v>
      </c>
    </row>
    <row r="9430" spans="1:10">
      <c r="A9430" s="519" t="s">
        <v>9675</v>
      </c>
      <c r="B9430" s="519" t="str">
        <f t="shared" si="147"/>
        <v>ESTACA DE CONCRETO FCK=15MPA,ARMADA,MOLDADA NO TERRENO,COM DIAMETRO DE 200MM,COM CAPACIDADE PARA 20T,INCLUSIVE FORNECIMENTO DOS MATERIAIS E CONCRETAGEM COM ANDENSAMENTO MANUAL,EXCLUSIVE PERFURACAO</v>
      </c>
      <c r="C9430" s="519" t="s">
        <v>38322</v>
      </c>
      <c r="D9430" s="519" t="s">
        <v>38326</v>
      </c>
      <c r="E9430" s="519" t="s">
        <v>38327</v>
      </c>
      <c r="F9430" s="519" t="s">
        <v>38328</v>
      </c>
      <c r="I9430" s="519" t="s">
        <v>36</v>
      </c>
      <c r="J9430" s="650">
        <v>87.77</v>
      </c>
    </row>
    <row r="9431" spans="1:10">
      <c r="A9431" s="519" t="s">
        <v>9676</v>
      </c>
      <c r="B9431" s="519" t="str">
        <f t="shared" si="147"/>
        <v>ESTACA DE CONCRETO FCK=15MPA,ARMADA,MOLDADA NO TERRENO,COM DIAMETRO DE 250MM,COM CAPACIDADE PARA 25T,INCLUSIVE FORNECIMENTO DOS MATERIAIS E CONCRETAGEM COM ADENSAMENTO MANUAL,EXCLUSIVE PERFURACAO</v>
      </c>
      <c r="C9431" s="519" t="s">
        <v>38322</v>
      </c>
      <c r="D9431" s="519" t="s">
        <v>38329</v>
      </c>
      <c r="E9431" s="519" t="s">
        <v>38324</v>
      </c>
      <c r="F9431" s="519" t="s">
        <v>38325</v>
      </c>
      <c r="I9431" s="519" t="s">
        <v>36</v>
      </c>
      <c r="J9431" s="650">
        <v>117.75</v>
      </c>
    </row>
    <row r="9432" spans="1:10">
      <c r="A9432" s="519" t="s">
        <v>9677</v>
      </c>
      <c r="B9432" s="519" t="str">
        <f t="shared" si="147"/>
        <v>ESTACA DE CONCRETO FCK=15MPA,ARMADA,MOLDADA NO TERRENO,COM DIAMETRO DE 250MM,COM CAPACIDADE PARA 25T,INCLUSIVE FORNECIMENTO DOS MATERIAIS E CONCRETAGEM COM ADENSAMENTO MANUAL,EXCLUSIVE PERFURACAO</v>
      </c>
      <c r="C9432" s="519" t="s">
        <v>38322</v>
      </c>
      <c r="D9432" s="519" t="s">
        <v>38329</v>
      </c>
      <c r="E9432" s="519" t="s">
        <v>38324</v>
      </c>
      <c r="F9432" s="519" t="s">
        <v>38325</v>
      </c>
      <c r="I9432" s="519" t="s">
        <v>36</v>
      </c>
      <c r="J9432" s="650">
        <v>111.23</v>
      </c>
    </row>
    <row r="9433" spans="1:10">
      <c r="A9433" s="519" t="s">
        <v>9678</v>
      </c>
      <c r="B9433" s="519" t="str">
        <f t="shared" si="147"/>
        <v>ESTACA DE CONCRETO FCK=15MPA,ARMADA,MOLDADA NO TERRENO,UTILIZANDO TUBO DE PVC DEFOFO DE 150MM,COMO FORMA REMOVIVEL,SERVINDO 10 VEZES,COM CAPACIDADE PARA 15T,INCLUSIVE FORNECIMENTODOS MATERIAIS E CONCRETAGEM COM ADENSAMENTO MANUAL,EXCLUSIVE PERFURACAO</v>
      </c>
      <c r="C9433" s="519" t="s">
        <v>38330</v>
      </c>
      <c r="D9433" s="519" t="s">
        <v>38331</v>
      </c>
      <c r="E9433" s="519" t="s">
        <v>38332</v>
      </c>
      <c r="F9433" s="519" t="s">
        <v>38333</v>
      </c>
      <c r="G9433" s="519" t="s">
        <v>38334</v>
      </c>
      <c r="I9433" s="519" t="s">
        <v>36</v>
      </c>
      <c r="J9433" s="650">
        <v>92.35</v>
      </c>
    </row>
    <row r="9434" spans="1:10">
      <c r="A9434" s="519" t="s">
        <v>9679</v>
      </c>
      <c r="B9434" s="519" t="str">
        <f t="shared" si="147"/>
        <v>ESTACA DE CONCRETO FCK=15MPA,ARMADA,MOLDADA NO TERRENO,UTILIZANDO TUBO DE PVC DEFOFO DE 150MM,COMO FORMA REMOVIVEL,SERVINDO 10 VEZES,COM CAPACIDADE PARA 15T,INCLUSIVE FORNECIMENTODOS MATERIAIS E CONCRETAGEM COM ADENSAMENTO MANUAL,EXCLUSIVE PERFURACAO</v>
      </c>
      <c r="C9434" s="519" t="s">
        <v>38330</v>
      </c>
      <c r="D9434" s="519" t="s">
        <v>38331</v>
      </c>
      <c r="E9434" s="519" t="s">
        <v>38332</v>
      </c>
      <c r="F9434" s="519" t="s">
        <v>38333</v>
      </c>
      <c r="G9434" s="519" t="s">
        <v>38334</v>
      </c>
      <c r="I9434" s="519" t="s">
        <v>36</v>
      </c>
      <c r="J9434" s="650">
        <v>87.35</v>
      </c>
    </row>
    <row r="9435" spans="1:10">
      <c r="A9435" s="519" t="s">
        <v>9680</v>
      </c>
      <c r="B9435" s="519" t="str">
        <f t="shared" si="147"/>
        <v>ESTACA DE CONCRETO FCK=15MPA,ARMADA,MOLDADA NO TERRENO,UTILIZANDO TUBO DE PVC DEFOFO DE 200MM,COMO FORMA REMOVIVEL,SERVINDO 10 VEZES,COM CAPACIDADE PARA 15T,INCLUSIVE FORNECIMENTODOS MATERIAIS E CONCRETAGEM COM ADENSAMENTO MANUAL,EXCLUSIVE PERFURACAO</v>
      </c>
      <c r="C9435" s="519" t="s">
        <v>38330</v>
      </c>
      <c r="D9435" s="519" t="s">
        <v>38335</v>
      </c>
      <c r="E9435" s="519" t="s">
        <v>38332</v>
      </c>
      <c r="F9435" s="519" t="s">
        <v>38333</v>
      </c>
      <c r="G9435" s="519" t="s">
        <v>38334</v>
      </c>
      <c r="I9435" s="519" t="s">
        <v>36</v>
      </c>
      <c r="J9435" s="650">
        <v>125.28</v>
      </c>
    </row>
    <row r="9436" spans="1:10">
      <c r="A9436" s="519" t="s">
        <v>9681</v>
      </c>
      <c r="B9436" s="519" t="str">
        <f t="shared" si="147"/>
        <v>ESTACA DE CONCRETO FCK=15MPA,ARMADA,MOLDADA NO TERRENO,UTILIZANDO TUBO DE PVC DEFOFO DE 200MM,COMO FORMA REMOVIVEL,SERVINDO 10 VEZES,COM CAPACIDADE PARA 15T,INCLUSIVE FORNECIMENTODOS MATERIAIS E CONCRETAGEM COM ADENSAMENTO MANUAL,EXCLUSIVE PERFURACAO</v>
      </c>
      <c r="C9436" s="519" t="s">
        <v>38330</v>
      </c>
      <c r="D9436" s="519" t="s">
        <v>38335</v>
      </c>
      <c r="E9436" s="519" t="s">
        <v>38332</v>
      </c>
      <c r="F9436" s="519" t="s">
        <v>38333</v>
      </c>
      <c r="G9436" s="519" t="s">
        <v>38334</v>
      </c>
      <c r="I9436" s="519" t="s">
        <v>36</v>
      </c>
      <c r="J9436" s="650">
        <v>119.45</v>
      </c>
    </row>
    <row r="9437" spans="1:10">
      <c r="A9437" s="519" t="s">
        <v>9682</v>
      </c>
      <c r="B9437" s="519" t="str">
        <f t="shared" si="147"/>
        <v>ESTACA DE CONCRETO FCK=15MPA,ARMADA,MOLDADA NO TERRENO,UTILIZANDO TUBO DE PVC DEFOFO DE 250MM,COMO FORMA REMOVIVEL,SERVINDO 10 VEZES,COM CAPACIDADE PARA 15T,INCLUSIVE FORNECIMENTODOS MATERIAIS E CONCRETAGEM COM ADENSAMENTO MANUAL,EXCLUSIVE PERFURACAO</v>
      </c>
      <c r="C9437" s="519" t="s">
        <v>38330</v>
      </c>
      <c r="D9437" s="519" t="s">
        <v>38336</v>
      </c>
      <c r="E9437" s="519" t="s">
        <v>38332</v>
      </c>
      <c r="F9437" s="519" t="s">
        <v>38333</v>
      </c>
      <c r="G9437" s="519" t="s">
        <v>38334</v>
      </c>
      <c r="I9437" s="519" t="s">
        <v>36</v>
      </c>
      <c r="J9437" s="650">
        <v>168.05</v>
      </c>
    </row>
    <row r="9438" spans="1:10">
      <c r="A9438" s="519" t="s">
        <v>9683</v>
      </c>
      <c r="B9438" s="519" t="str">
        <f t="shared" si="147"/>
        <v>ESTACA DE CONCRETO FCK=15MPA,ARMADA,MOLDADA NO TERRENO,UTILIZANDO TUBO DE PVC DEFOFO DE 250MM,COMO FORMA REMOVIVEL,SERVINDO 10 VEZES,COM CAPACIDADE PARA 15T,INCLUSIVE FORNECIMENTODOS MATERIAIS E CONCRETAGEM COM ADENSAMENTO MANUAL,EXCLUSIVE PERFURACAO</v>
      </c>
      <c r="C9438" s="519" t="s">
        <v>38330</v>
      </c>
      <c r="D9438" s="519" t="s">
        <v>38336</v>
      </c>
      <c r="E9438" s="519" t="s">
        <v>38332</v>
      </c>
      <c r="F9438" s="519" t="s">
        <v>38333</v>
      </c>
      <c r="G9438" s="519" t="s">
        <v>38334</v>
      </c>
      <c r="I9438" s="519" t="s">
        <v>36</v>
      </c>
      <c r="J9438" s="650">
        <v>160.83000000000001</v>
      </c>
    </row>
    <row r="9439" spans="1:10">
      <c r="A9439" s="519" t="s">
        <v>9684</v>
      </c>
      <c r="B9439" s="519" t="str">
        <f t="shared" si="147"/>
        <v>ESTACA DE CONCRETO FCK=15MPA,ARMADA,MOLDADA NO TERRENO,UTILIZANDO TUBO DE PVC DEFOFO DE 150MM,COMO FORMA PERDIDA,COM CAPACIDADE PARA 15T,INCLUSIVE FORNECIMENTO DOS MATERIAIS E CONCRETAGEM COM ADENSAMENTO MANUAL,EXCLUSIVE PERFURACAO</v>
      </c>
      <c r="C9439" s="519" t="s">
        <v>38330</v>
      </c>
      <c r="D9439" s="519" t="s">
        <v>38337</v>
      </c>
      <c r="E9439" s="519" t="s">
        <v>38338</v>
      </c>
      <c r="F9439" s="519" t="s">
        <v>38339</v>
      </c>
      <c r="I9439" s="519" t="s">
        <v>36</v>
      </c>
      <c r="J9439" s="650">
        <v>225.36</v>
      </c>
    </row>
    <row r="9440" spans="1:10">
      <c r="A9440" s="519" t="s">
        <v>9685</v>
      </c>
      <c r="B9440" s="519" t="str">
        <f t="shared" si="147"/>
        <v>ESTACA DE CONCRETO FCK=15MPA,ARMADA,MOLDADA NO TERRENO,UTILIZANDO TUBO DE PVC DEFOFO DE 150MM,COMO FORMA PERDIDA,COM CAPACIDADE PARA 15T,INCLUSIVE FORNECIMENTO DOS MATERIAIS E CONCRETAGEM COM ADENSAMENTO MANUAL,EXCLUSIVE PERFURACAO</v>
      </c>
      <c r="C9440" s="519" t="s">
        <v>38330</v>
      </c>
      <c r="D9440" s="519" t="s">
        <v>38337</v>
      </c>
      <c r="E9440" s="519" t="s">
        <v>38338</v>
      </c>
      <c r="F9440" s="519" t="s">
        <v>38339</v>
      </c>
      <c r="I9440" s="519" t="s">
        <v>36</v>
      </c>
      <c r="J9440" s="650">
        <v>220.44</v>
      </c>
    </row>
    <row r="9441" spans="1:10">
      <c r="A9441" s="519" t="s">
        <v>9686</v>
      </c>
      <c r="B9441" s="519" t="str">
        <f t="shared" si="147"/>
        <v>ESTACA DE CONCRETO FCK=15MPA,ARMADA,MOLDADA NO TERRENO,UTILIZANDO TUBO DE PVC DEFOFO DE 200MM,COMO FORMA PERDIDA,COM CAPACIDADE PARA 15T,INCLUSIVE FORNECIMENTO DOS MATERIAIS E CONCRETAGEM E ADENSAMENTO MANUAL,EXCLUSIVE PERFURACAO</v>
      </c>
      <c r="C9441" s="519" t="s">
        <v>38330</v>
      </c>
      <c r="D9441" s="519" t="s">
        <v>38340</v>
      </c>
      <c r="E9441" s="519" t="s">
        <v>38338</v>
      </c>
      <c r="F9441" s="519" t="s">
        <v>38341</v>
      </c>
      <c r="I9441" s="519" t="s">
        <v>36</v>
      </c>
      <c r="J9441" s="650">
        <v>407.31</v>
      </c>
    </row>
    <row r="9442" spans="1:10">
      <c r="A9442" s="519" t="s">
        <v>9687</v>
      </c>
      <c r="B9442" s="519" t="str">
        <f t="shared" si="147"/>
        <v>ESTACA DE CONCRETO FCK=15MPA,ARMADA,MOLDADA NO TERRENO,UTILIZANDO TUBO DE PVC DEFOFO DE 200MM,COMO FORMA PERDIDA,COM CAPACIDADE PARA 15T,INCLUSIVE FORNECIMENTO DOS MATERIAIS E CONCRETAGEM E ADENSAMENTO MANUAL,EXCLUSIVE PERFURACAO</v>
      </c>
      <c r="C9442" s="519" t="s">
        <v>38330</v>
      </c>
      <c r="D9442" s="519" t="s">
        <v>38340</v>
      </c>
      <c r="E9442" s="519" t="s">
        <v>38338</v>
      </c>
      <c r="F9442" s="519" t="s">
        <v>38341</v>
      </c>
      <c r="I9442" s="519" t="s">
        <v>36</v>
      </c>
      <c r="J9442" s="650">
        <v>400.02</v>
      </c>
    </row>
    <row r="9443" spans="1:10">
      <c r="A9443" s="519" t="s">
        <v>9688</v>
      </c>
      <c r="B9443" s="519" t="str">
        <f t="shared" si="147"/>
        <v>ESTACA DE CONCRETO FCK=15MPA,ARMADA,MOLDADA NO TERRENO,UTILIZANDO TUBO DE PVC DEFOFO DE 250MM,COMO FORMA PERDIDA,COM CAPACIDADE PARA 15T,INCLUSIVE FORNECIMENTO DOS MATERIAIS E CONCRETAGEM E ADENSAMENTO MANUAL,EXCLUSIVE PERFURACAO</v>
      </c>
      <c r="C9443" s="519" t="s">
        <v>38330</v>
      </c>
      <c r="D9443" s="519" t="s">
        <v>38342</v>
      </c>
      <c r="E9443" s="519" t="s">
        <v>38338</v>
      </c>
      <c r="F9443" s="519" t="s">
        <v>38341</v>
      </c>
      <c r="I9443" s="519" t="s">
        <v>36</v>
      </c>
      <c r="J9443" s="650">
        <v>582.05999999999995</v>
      </c>
    </row>
    <row r="9444" spans="1:10">
      <c r="A9444" s="519" t="s">
        <v>9689</v>
      </c>
      <c r="B9444" s="519" t="str">
        <f t="shared" si="147"/>
        <v>ESTACA DE CONCRETO FCK=15MPA,ARMADA,MOLDADA NO TERRENO,UTILIZANDO TUBO DE PVC DEFOFO DE 250MM,COMO FORMA PERDIDA,COM CAPACIDADE PARA 15T,INCLUSIVE FORNECIMENTO DOS MATERIAIS E CONCRETAGEM E ADENSAMENTO MANUAL,EXCLUSIVE PERFURACAO</v>
      </c>
      <c r="C9444" s="519" t="s">
        <v>38330</v>
      </c>
      <c r="D9444" s="519" t="s">
        <v>38342</v>
      </c>
      <c r="E9444" s="519" t="s">
        <v>38338</v>
      </c>
      <c r="F9444" s="519" t="s">
        <v>38341</v>
      </c>
      <c r="I9444" s="519" t="s">
        <v>36</v>
      </c>
      <c r="J9444" s="650">
        <v>573.11</v>
      </c>
    </row>
    <row r="9445" spans="1:10">
      <c r="A9445" s="519" t="s">
        <v>9690</v>
      </c>
      <c r="B9445" s="519" t="str">
        <f t="shared" si="147"/>
        <v>CRAVACAO DE ESTACA-PRANCHA DE CONCRETO PRE-MOLDADA,COM LARGURA UTIL DE 30CM E COMPRIMENTO ATE 7,00M,CONSIDERANDO-SE TODA A SUPERFICIE DA ESTACA,EXCLUSIVE ESTACA</v>
      </c>
      <c r="C9445" s="519" t="s">
        <v>38343</v>
      </c>
      <c r="D9445" s="519" t="s">
        <v>38344</v>
      </c>
      <c r="E9445" s="519" t="s">
        <v>38345</v>
      </c>
      <c r="I9445" s="519" t="s">
        <v>13</v>
      </c>
      <c r="J9445" s="650">
        <v>148.52000000000001</v>
      </c>
    </row>
    <row r="9446" spans="1:10">
      <c r="A9446" s="519" t="s">
        <v>9691</v>
      </c>
      <c r="B9446" s="519" t="str">
        <f t="shared" si="147"/>
        <v>CRAVACAO DE ESTACA-PRANCHA DE CONCRETO PRE-MOLDADA,COM LARGURA UTIL DE 30CM E COMPRIMENTO ATE 7,00M,CONSIDERANDO-SE TODA A SUPERFICIE DA ESTACA,EXCLUSIVE ESTACA</v>
      </c>
      <c r="C9446" s="519" t="s">
        <v>38343</v>
      </c>
      <c r="D9446" s="519" t="s">
        <v>38344</v>
      </c>
      <c r="E9446" s="519" t="s">
        <v>38345</v>
      </c>
      <c r="I9446" s="519" t="s">
        <v>13</v>
      </c>
      <c r="J9446" s="650">
        <v>137.37</v>
      </c>
    </row>
    <row r="9447" spans="1:10">
      <c r="A9447" s="519" t="s">
        <v>9692</v>
      </c>
      <c r="B9447" s="519" t="str">
        <f t="shared" si="147"/>
        <v>EXECUCAO DE PAREDE DIAFRAGMA,COM 0,40M DE ESPESSURA,INCLUSIVE ESCAVACAO DA TRINCHEIRA,FORNECIMENTO E PREPARO DA LAMA BENTONITA,CARGA DO MATERIAL ESCAVADO,OPERACAO DE COLOCACAO DA ARMADURA(GAIOLA) E DE CONCRETAGEM,EXCLUSIVE MATERIAIS(CONCRETO E ACO)</v>
      </c>
      <c r="C9447" s="519" t="s">
        <v>38346</v>
      </c>
      <c r="D9447" s="519" t="s">
        <v>38347</v>
      </c>
      <c r="E9447" s="519" t="s">
        <v>38348</v>
      </c>
      <c r="F9447" s="519" t="s">
        <v>38349</v>
      </c>
      <c r="G9447" s="519" t="s">
        <v>38350</v>
      </c>
      <c r="I9447" s="519" t="s">
        <v>13</v>
      </c>
      <c r="J9447" s="650">
        <v>1009.19</v>
      </c>
    </row>
    <row r="9448" spans="1:10">
      <c r="A9448" s="519" t="s">
        <v>9693</v>
      </c>
      <c r="B9448" s="519" t="str">
        <f t="shared" si="147"/>
        <v>EXECUCAO DE PAREDE DIAFRAGMA,COM 0,40M DE ESPESSURA,INCLUSIVE ESCAVACAO DA TRINCHEIRA,FORNECIMENTO E PREPARO DA LAMA BENTONITA,CARGA DO MATERIAL ESCAVADO,OPERACAO DE COLOCACAO DA ARMADURA(GAIOLA) E DE CONCRETAGEM,EXCLUSIVE MATERIAIS(CONCRETO E ACO)</v>
      </c>
      <c r="C9448" s="519" t="s">
        <v>38346</v>
      </c>
      <c r="D9448" s="519" t="s">
        <v>38347</v>
      </c>
      <c r="E9448" s="519" t="s">
        <v>38348</v>
      </c>
      <c r="F9448" s="519" t="s">
        <v>38349</v>
      </c>
      <c r="G9448" s="519" t="s">
        <v>38350</v>
      </c>
      <c r="I9448" s="519" t="s">
        <v>13</v>
      </c>
      <c r="J9448" s="650">
        <v>945.89</v>
      </c>
    </row>
    <row r="9449" spans="1:10">
      <c r="A9449" s="519" t="s">
        <v>9694</v>
      </c>
      <c r="B9449" s="519" t="str">
        <f t="shared" si="147"/>
        <v>EXECUCAO DE PAREDE DIAFRAGMA,COM 0,60M DE ESPESSURA,INCLUSIVE ESCAVACAO DE TRINCHEIRA,FORNECIMENTO E PREPARO DA LAMA BENTONITA,CARGA DO MATERIAL ESCAVADO,OPERACAO DE COLOCACAO DA ARMADURA(GAIOLA) E DE CONCRETAGEM,EXCLUSIVE MATERIAIS(CONCRETO E ACO)</v>
      </c>
      <c r="C9449" s="519" t="s">
        <v>38351</v>
      </c>
      <c r="D9449" s="519" t="s">
        <v>38352</v>
      </c>
      <c r="E9449" s="519" t="s">
        <v>38348</v>
      </c>
      <c r="F9449" s="519" t="s">
        <v>38349</v>
      </c>
      <c r="G9449" s="519" t="s">
        <v>38350</v>
      </c>
      <c r="I9449" s="519" t="s">
        <v>13</v>
      </c>
      <c r="J9449" s="650">
        <v>1231.53</v>
      </c>
    </row>
    <row r="9450" spans="1:10">
      <c r="A9450" s="519" t="s">
        <v>9695</v>
      </c>
      <c r="B9450" s="519" t="str">
        <f t="shared" si="147"/>
        <v>EXECUCAO DE PAREDE DIAFRAGMA,COM 0,60M DE ESPESSURA,INCLUSIVE ESCAVACAO DE TRINCHEIRA,FORNECIMENTO E PREPARO DA LAMA BENTONITA,CARGA DO MATERIAL ESCAVADO,OPERACAO DE COLOCACAO DA ARMADURA(GAIOLA) E DE CONCRETAGEM,EXCLUSIVE MATERIAIS(CONCRETO E ACO)</v>
      </c>
      <c r="C9450" s="519" t="s">
        <v>38351</v>
      </c>
      <c r="D9450" s="519" t="s">
        <v>38352</v>
      </c>
      <c r="E9450" s="519" t="s">
        <v>38348</v>
      </c>
      <c r="F9450" s="519" t="s">
        <v>38349</v>
      </c>
      <c r="G9450" s="519" t="s">
        <v>38350</v>
      </c>
      <c r="I9450" s="519" t="s">
        <v>13</v>
      </c>
      <c r="J9450" s="650">
        <v>1154.43</v>
      </c>
    </row>
    <row r="9451" spans="1:10">
      <c r="A9451" s="519" t="s">
        <v>9696</v>
      </c>
      <c r="B9451" s="519" t="str">
        <f t="shared" si="147"/>
        <v>EXECUCAO DE PAREDE DIAFRAGMA,COM 0,80M DE ESPESSURA,INCLUSIVE ESCAVACAO DA TRINCHEIRA,FORNECIMENTO E PREPARO DA LAMA BENTONITA,CARGA DO MATERIAL ESCAVADO,OPERACAO DE COLOCACAO DE ARMADURA(GAIOLA)E DE CONCRETAGEM,EXCLUSIVE MATERIAIS(CONCRETOE ACO)</v>
      </c>
      <c r="C9451" s="519" t="s">
        <v>38353</v>
      </c>
      <c r="D9451" s="519" t="s">
        <v>38347</v>
      </c>
      <c r="E9451" s="519" t="s">
        <v>38354</v>
      </c>
      <c r="F9451" s="519" t="s">
        <v>38355</v>
      </c>
      <c r="G9451" s="519" t="s">
        <v>38356</v>
      </c>
      <c r="I9451" s="519" t="s">
        <v>13</v>
      </c>
      <c r="J9451" s="650">
        <v>2018.39</v>
      </c>
    </row>
    <row r="9452" spans="1:10">
      <c r="A9452" s="519" t="s">
        <v>9697</v>
      </c>
      <c r="B9452" s="519" t="str">
        <f t="shared" si="147"/>
        <v>EXECUCAO DE PAREDE DIAFRAGMA,COM 0,80M DE ESPESSURA,INCLUSIVE ESCAVACAO DA TRINCHEIRA,FORNECIMENTO E PREPARO DA LAMA BENTONITA,CARGA DO MATERIAL ESCAVADO,OPERACAO DE COLOCACAO DE ARMADURA(GAIOLA)E DE CONCRETAGEM,EXCLUSIVE MATERIAIS(CONCRETOE ACO)</v>
      </c>
      <c r="C9452" s="519" t="s">
        <v>38353</v>
      </c>
      <c r="D9452" s="519" t="s">
        <v>38347</v>
      </c>
      <c r="E9452" s="519" t="s">
        <v>38354</v>
      </c>
      <c r="F9452" s="519" t="s">
        <v>38355</v>
      </c>
      <c r="G9452" s="519" t="s">
        <v>38356</v>
      </c>
      <c r="I9452" s="519" t="s">
        <v>13</v>
      </c>
      <c r="J9452" s="650">
        <v>1891.78</v>
      </c>
    </row>
    <row r="9453" spans="1:10">
      <c r="A9453" s="519" t="s">
        <v>9698</v>
      </c>
      <c r="B9453" s="519" t="str">
        <f t="shared" si="147"/>
        <v>EXECUCAO DE PAREDE DIAFRAGMA,COM 1,00M DE ESPESSURA,INCLUSIVE ESCAVACAO DA TRINCHEIRA,FORNECIMENTO E PREPARO DA LAMA BENTONITA,CARGA DO MATERIAL ESCAVADO,OPERACAO DE COLOCACAO DA ARMADURA(GAIOLA) E DE CONCRETAGEM,EXCLUSIVE MATERIAIS (CONCRETO E ACO)</v>
      </c>
      <c r="C9453" s="519" t="s">
        <v>38357</v>
      </c>
      <c r="D9453" s="519" t="s">
        <v>38347</v>
      </c>
      <c r="E9453" s="519" t="s">
        <v>38348</v>
      </c>
      <c r="F9453" s="519" t="s">
        <v>38358</v>
      </c>
      <c r="G9453" s="519" t="s">
        <v>38359</v>
      </c>
      <c r="I9453" s="519" t="s">
        <v>13</v>
      </c>
      <c r="J9453" s="650">
        <v>2722.92</v>
      </c>
    </row>
    <row r="9454" spans="1:10">
      <c r="A9454" s="519" t="s">
        <v>9699</v>
      </c>
      <c r="B9454" s="519" t="str">
        <f t="shared" si="147"/>
        <v>EXECUCAO DE PAREDE DIAFRAGMA,COM 1,00M DE ESPESSURA,INCLUSIVE ESCAVACAO DA TRINCHEIRA,FORNECIMENTO E PREPARO DA LAMA BENTONITA,CARGA DO MATERIAL ESCAVADO,OPERACAO DE COLOCACAO DA ARMADURA(GAIOLA) E DE CONCRETAGEM,EXCLUSIVE MATERIAIS (CONCRETO E ACO)</v>
      </c>
      <c r="C9454" s="519" t="s">
        <v>38357</v>
      </c>
      <c r="D9454" s="519" t="s">
        <v>38347</v>
      </c>
      <c r="E9454" s="519" t="s">
        <v>38348</v>
      </c>
      <c r="F9454" s="519" t="s">
        <v>38358</v>
      </c>
      <c r="G9454" s="519" t="s">
        <v>38359</v>
      </c>
      <c r="I9454" s="519" t="s">
        <v>13</v>
      </c>
      <c r="J9454" s="650">
        <v>2551.9899999999998</v>
      </c>
    </row>
    <row r="9455" spans="1:10">
      <c r="A9455" s="519" t="s">
        <v>9700</v>
      </c>
      <c r="B9455" s="519" t="str">
        <f t="shared" si="147"/>
        <v>GAIOLA ARMADURA PARA PAREDE DIAFRAGMA,EM ACO CA-50,INCLUSIVE FORNECIMENTO,PERDAS,CORTE,DOBRAGEM,MONTAGEM E SOLDAS</v>
      </c>
      <c r="C9455" s="519" t="s">
        <v>38360</v>
      </c>
      <c r="D9455" s="519" t="s">
        <v>38361</v>
      </c>
      <c r="I9455" s="519" t="s">
        <v>51</v>
      </c>
      <c r="J9455" s="650">
        <v>16.309999999999999</v>
      </c>
    </row>
    <row r="9456" spans="1:10">
      <c r="A9456" s="519" t="s">
        <v>9701</v>
      </c>
      <c r="B9456" s="519" t="str">
        <f t="shared" si="147"/>
        <v>GAIOLA ARMADURA PARA PAREDE DIAFRAGMA,EM ACO CA-50,INCLUSIVE FORNECIMENTO,PERDAS,CORTE,DOBRAGEM,MONTAGEM E SOLDAS</v>
      </c>
      <c r="C9456" s="519" t="s">
        <v>38360</v>
      </c>
      <c r="D9456" s="519" t="s">
        <v>38361</v>
      </c>
      <c r="I9456" s="519" t="s">
        <v>51</v>
      </c>
      <c r="J9456" s="650">
        <v>15.85</v>
      </c>
    </row>
    <row r="9457" spans="1:10">
      <c r="A9457" s="519" t="s">
        <v>9702</v>
      </c>
      <c r="B9457" s="519" t="str">
        <f t="shared" si="147"/>
        <v>MANUSEIO DE PERFIS METALICOS ESTRUTURAIS ATE 20,00M</v>
      </c>
      <c r="C9457" s="519" t="s">
        <v>9703</v>
      </c>
      <c r="I9457" s="519" t="s">
        <v>606</v>
      </c>
      <c r="J9457" s="650">
        <v>85.23</v>
      </c>
    </row>
    <row r="9458" spans="1:10">
      <c r="A9458" s="519" t="s">
        <v>9704</v>
      </c>
      <c r="B9458" s="519" t="str">
        <f t="shared" si="147"/>
        <v>MANUSEIO DE PERFIS METALICOS ESTRUTURAIS ATE 20,00M</v>
      </c>
      <c r="C9458" s="519" t="s">
        <v>9703</v>
      </c>
      <c r="I9458" s="519" t="s">
        <v>606</v>
      </c>
      <c r="J9458" s="650">
        <v>73.849999999999994</v>
      </c>
    </row>
    <row r="9459" spans="1:10">
      <c r="A9459" s="519" t="s">
        <v>9705</v>
      </c>
      <c r="B9459" s="519" t="str">
        <f t="shared" si="147"/>
        <v>CONCRETO DOSADO RACIONALMENTE PARA UMA RESISTENCIA CARACTERISTICA A COMPRESSAO DE 10MPA,COMPREENDENDO APENAS O FORNECIMENTO DOS MATERIAIS,INCLUSIVE 5% DE PERDAS</v>
      </c>
      <c r="C9459" s="519" t="s">
        <v>38362</v>
      </c>
      <c r="D9459" s="519" t="s">
        <v>38363</v>
      </c>
      <c r="E9459" s="519" t="s">
        <v>38364</v>
      </c>
      <c r="I9459" s="519" t="s">
        <v>22</v>
      </c>
      <c r="J9459" s="650">
        <v>318.39</v>
      </c>
    </row>
    <row r="9460" spans="1:10">
      <c r="A9460" s="519" t="s">
        <v>9706</v>
      </c>
      <c r="B9460" s="519" t="str">
        <f t="shared" si="147"/>
        <v>CONCRETO DOSADO RACIONALMENTE PARA UMA RESISTENCIA CARACTERISTICA A COMPRESSAO DE 10MPA,COMPREENDENDO APENAS O FORNECIMENTO DOS MATERIAIS,INCLUSIVE 5% DE PERDAS</v>
      </c>
      <c r="C9460" s="519" t="s">
        <v>38362</v>
      </c>
      <c r="D9460" s="519" t="s">
        <v>38363</v>
      </c>
      <c r="E9460" s="519" t="s">
        <v>38364</v>
      </c>
      <c r="I9460" s="519" t="s">
        <v>22</v>
      </c>
      <c r="J9460" s="650">
        <v>318.39</v>
      </c>
    </row>
    <row r="9461" spans="1:10">
      <c r="A9461" s="519" t="s">
        <v>9707</v>
      </c>
      <c r="B9461" s="519" t="str">
        <f t="shared" si="147"/>
        <v>CONCRETO DOSADO RACIONALMENTE PARA UMA RESISTENCIA CARACTERISTICA A COMPRESSAO DE 15MPA,COMPREENDENDO APENAS O FORNECIMENTO DOS MATERIAIS,INCLUSIVE 5% DE PERDAS</v>
      </c>
      <c r="C9461" s="519" t="s">
        <v>38362</v>
      </c>
      <c r="D9461" s="519" t="s">
        <v>38365</v>
      </c>
      <c r="E9461" s="519" t="s">
        <v>38364</v>
      </c>
      <c r="I9461" s="519" t="s">
        <v>22</v>
      </c>
      <c r="J9461" s="650">
        <v>338.93</v>
      </c>
    </row>
    <row r="9462" spans="1:10">
      <c r="A9462" s="519" t="s">
        <v>9708</v>
      </c>
      <c r="B9462" s="519" t="str">
        <f t="shared" si="147"/>
        <v>CONCRETO DOSADO RACIONALMENTE PARA UMA RESISTENCIA CARACTERISTICA A COMPRESSAO DE 15MPA,COMPREENDENDO APENAS O FORNECIMENTO DOS MATERIAIS,INCLUSIVE 5% DE PERDAS</v>
      </c>
      <c r="C9462" s="519" t="s">
        <v>38362</v>
      </c>
      <c r="D9462" s="519" t="s">
        <v>38365</v>
      </c>
      <c r="E9462" s="519" t="s">
        <v>38364</v>
      </c>
      <c r="I9462" s="519" t="s">
        <v>22</v>
      </c>
      <c r="J9462" s="650">
        <v>338.93</v>
      </c>
    </row>
    <row r="9463" spans="1:10">
      <c r="A9463" s="519" t="s">
        <v>9709</v>
      </c>
      <c r="B9463" s="519" t="str">
        <f t="shared" si="147"/>
        <v>CONCRETO DOSADO RACIONALMENTE PARA UMA RESISTENCIA CARACTERISTICA A COMPRESSAO DE 20MPA,COMPREENDENDO APENAS O FORNECIMENTO DOS MATERIAIS,INCLUSIVE 5% DE PERDAS</v>
      </c>
      <c r="C9463" s="519" t="s">
        <v>38362</v>
      </c>
      <c r="D9463" s="519" t="s">
        <v>38366</v>
      </c>
      <c r="E9463" s="519" t="s">
        <v>38364</v>
      </c>
      <c r="I9463" s="519" t="s">
        <v>22</v>
      </c>
      <c r="J9463" s="650">
        <v>361.51</v>
      </c>
    </row>
    <row r="9464" spans="1:10">
      <c r="A9464" s="519" t="s">
        <v>9710</v>
      </c>
      <c r="B9464" s="519" t="str">
        <f t="shared" si="147"/>
        <v>CONCRETO DOSADO RACIONALMENTE PARA UMA RESISTENCIA CARACTERISTICA A COMPRESSAO DE 20MPA,COMPREENDENDO APENAS O FORNECIMENTO DOS MATERIAIS,INCLUSIVE 5% DE PERDAS</v>
      </c>
      <c r="C9464" s="519" t="s">
        <v>38362</v>
      </c>
      <c r="D9464" s="519" t="s">
        <v>38366</v>
      </c>
      <c r="E9464" s="519" t="s">
        <v>38364</v>
      </c>
      <c r="I9464" s="519" t="s">
        <v>22</v>
      </c>
      <c r="J9464" s="650">
        <v>361.51</v>
      </c>
    </row>
    <row r="9465" spans="1:10">
      <c r="A9465" s="519" t="s">
        <v>9711</v>
      </c>
      <c r="B9465" s="519" t="str">
        <f t="shared" si="147"/>
        <v>CONCRETO DOSADO RACIONALMENTE PARA UMA RESISTENCIA CARACTERISTICA A COMPRESSAO DE 25MPA,COMPREENDENDO APENAS O FORNECIMENTO DOS MATERIAIS,INCLUSIVE 5% DE PERDAS</v>
      </c>
      <c r="C9465" s="519" t="s">
        <v>38362</v>
      </c>
      <c r="D9465" s="519" t="s">
        <v>38367</v>
      </c>
      <c r="E9465" s="519" t="s">
        <v>38364</v>
      </c>
      <c r="I9465" s="519" t="s">
        <v>22</v>
      </c>
      <c r="J9465" s="650">
        <v>380.03</v>
      </c>
    </row>
    <row r="9466" spans="1:10">
      <c r="A9466" s="519" t="s">
        <v>9712</v>
      </c>
      <c r="B9466" s="519" t="str">
        <f t="shared" si="147"/>
        <v>CONCRETO DOSADO RACIONALMENTE PARA UMA RESISTENCIA CARACTERISTICA A COMPRESSAO DE 25MPA,COMPREENDENDO APENAS O FORNECIMENTO DOS MATERIAIS,INCLUSIVE 5% DE PERDAS</v>
      </c>
      <c r="C9466" s="519" t="s">
        <v>38362</v>
      </c>
      <c r="D9466" s="519" t="s">
        <v>38367</v>
      </c>
      <c r="E9466" s="519" t="s">
        <v>38364</v>
      </c>
      <c r="I9466" s="519" t="s">
        <v>22</v>
      </c>
      <c r="J9466" s="650">
        <v>380.03</v>
      </c>
    </row>
    <row r="9467" spans="1:10">
      <c r="A9467" s="519" t="s">
        <v>9713</v>
      </c>
      <c r="B9467" s="519" t="str">
        <f t="shared" si="147"/>
        <v>CONCRETO DOSADO RACIONALMENTE PARA UMA RESISTENCIA CARACTERISTICA A COMPRESSAO DE 30MPA,COMPREENDENDO APENAS O FORNECIMENTO DOS MATERIAIS,INCLUSIVE 5% DE PERDAS</v>
      </c>
      <c r="C9467" s="519" t="s">
        <v>38362</v>
      </c>
      <c r="D9467" s="519" t="s">
        <v>38368</v>
      </c>
      <c r="E9467" s="519" t="s">
        <v>38364</v>
      </c>
      <c r="I9467" s="519" t="s">
        <v>22</v>
      </c>
      <c r="J9467" s="650">
        <v>407.23</v>
      </c>
    </row>
    <row r="9468" spans="1:10">
      <c r="A9468" s="519" t="s">
        <v>9714</v>
      </c>
      <c r="B9468" s="519" t="str">
        <f t="shared" si="147"/>
        <v>CONCRETO DOSADO RACIONALMENTE PARA UMA RESISTENCIA CARACTERISTICA A COMPRESSAO DE 30MPA,COMPREENDENDO APENAS O FORNECIMENTO DOS MATERIAIS,INCLUSIVE 5% DE PERDAS</v>
      </c>
      <c r="C9468" s="519" t="s">
        <v>38362</v>
      </c>
      <c r="D9468" s="519" t="s">
        <v>38368</v>
      </c>
      <c r="E9468" s="519" t="s">
        <v>38364</v>
      </c>
      <c r="I9468" s="519" t="s">
        <v>22</v>
      </c>
      <c r="J9468" s="650">
        <v>407.23</v>
      </c>
    </row>
    <row r="9469" spans="1:10">
      <c r="A9469" s="519" t="s">
        <v>9715</v>
      </c>
      <c r="B9469" s="519" t="str">
        <f t="shared" si="147"/>
        <v>CONCRETO DOSADO RACIONALMENTE PARA UMA RESISTENCIA CARACTERISTICA A COMPRESSAO DE 35MPA,COMPREENDENDO APENAS O FORNECIMENTO DOS MATERIAIS,INCLUSIVE 5% DE PERDAS</v>
      </c>
      <c r="C9469" s="519" t="s">
        <v>38362</v>
      </c>
      <c r="D9469" s="519" t="s">
        <v>38369</v>
      </c>
      <c r="E9469" s="519" t="s">
        <v>38364</v>
      </c>
      <c r="I9469" s="519" t="s">
        <v>22</v>
      </c>
      <c r="J9469" s="650">
        <v>411.88</v>
      </c>
    </row>
    <row r="9470" spans="1:10">
      <c r="A9470" s="519" t="s">
        <v>9716</v>
      </c>
      <c r="B9470" s="519" t="str">
        <f t="shared" si="147"/>
        <v>CONCRETO DOSADO RACIONALMENTE PARA UMA RESISTENCIA CARACTERISTICA A COMPRESSAO DE 35MPA,COMPREENDENDO APENAS O FORNECIMENTO DOS MATERIAIS,INCLUSIVE 5% DE PERDAS</v>
      </c>
      <c r="C9470" s="519" t="s">
        <v>38362</v>
      </c>
      <c r="D9470" s="519" t="s">
        <v>38369</v>
      </c>
      <c r="E9470" s="519" t="s">
        <v>38364</v>
      </c>
      <c r="I9470" s="519" t="s">
        <v>22</v>
      </c>
      <c r="J9470" s="650">
        <v>411.88</v>
      </c>
    </row>
    <row r="9471" spans="1:10">
      <c r="A9471" s="519" t="s">
        <v>9717</v>
      </c>
      <c r="B9471" s="519" t="str">
        <f t="shared" si="147"/>
        <v>CONCRETO DOSADO RACIONALMENTE PARA UMA RESISTENCIA CARACTERISTICA A COMPRESSAO DE 40MPA,COMPREENDENDO APENAS O FORNECIMENTO DOS MATERIAIS,INCLUSIVE 5% DE PERDAS</v>
      </c>
      <c r="C9471" s="519" t="s">
        <v>38362</v>
      </c>
      <c r="D9471" s="519" t="s">
        <v>38370</v>
      </c>
      <c r="E9471" s="519" t="s">
        <v>38364</v>
      </c>
      <c r="I9471" s="519" t="s">
        <v>22</v>
      </c>
      <c r="J9471" s="650">
        <v>413.5</v>
      </c>
    </row>
    <row r="9472" spans="1:10">
      <c r="A9472" s="519" t="s">
        <v>9718</v>
      </c>
      <c r="B9472" s="519" t="str">
        <f t="shared" si="147"/>
        <v>CONCRETO DOSADO RACIONALMENTE PARA UMA RESISTENCIA CARACTERISTICA A COMPRESSAO DE 40MPA,COMPREENDENDO APENAS O FORNECIMENTO DOS MATERIAIS,INCLUSIVE 5% DE PERDAS</v>
      </c>
      <c r="C9472" s="519" t="s">
        <v>38362</v>
      </c>
      <c r="D9472" s="519" t="s">
        <v>38370</v>
      </c>
      <c r="E9472" s="519" t="s">
        <v>38364</v>
      </c>
      <c r="I9472" s="519" t="s">
        <v>22</v>
      </c>
      <c r="J9472" s="650">
        <v>413.5</v>
      </c>
    </row>
    <row r="9473" spans="1:10">
      <c r="A9473" s="519" t="s">
        <v>9719</v>
      </c>
      <c r="B9473" s="519" t="str">
        <f t="shared" si="147"/>
        <v>CONCRETO DOSADO RACIONALMENTE PARA UMA RESISTENCIA CARACTERISTICA A COMPRESSAO DE 25MPA,COMPREENDENDO APENAS O FORNECIMENTO DOS MATERIAIS,INCLUSIVE 5% DE PERDAS E ADICAO DE 8% DE MICROSSILICA</v>
      </c>
      <c r="C9473" s="519" t="s">
        <v>38362</v>
      </c>
      <c r="D9473" s="519" t="s">
        <v>38367</v>
      </c>
      <c r="E9473" s="519" t="s">
        <v>38371</v>
      </c>
      <c r="F9473" s="519" t="s">
        <v>38372</v>
      </c>
      <c r="I9473" s="519" t="s">
        <v>22</v>
      </c>
      <c r="J9473" s="650">
        <v>377.11</v>
      </c>
    </row>
    <row r="9474" spans="1:10">
      <c r="A9474" s="519" t="s">
        <v>9720</v>
      </c>
      <c r="B9474" s="519" t="str">
        <f t="shared" si="147"/>
        <v>CONCRETO DOSADO RACIONALMENTE PARA UMA RESISTENCIA CARACTERISTICA A COMPRESSAO DE 25MPA,COMPREENDENDO APENAS O FORNECIMENTO DOS MATERIAIS,INCLUSIVE 5% DE PERDAS E ADICAO DE 8% DE MICROSSILICA</v>
      </c>
      <c r="C9474" s="519" t="s">
        <v>38362</v>
      </c>
      <c r="D9474" s="519" t="s">
        <v>38367</v>
      </c>
      <c r="E9474" s="519" t="s">
        <v>38371</v>
      </c>
      <c r="F9474" s="519" t="s">
        <v>38372</v>
      </c>
      <c r="I9474" s="519" t="s">
        <v>22</v>
      </c>
      <c r="J9474" s="650">
        <v>377.11</v>
      </c>
    </row>
    <row r="9475" spans="1:10">
      <c r="A9475" s="519" t="s">
        <v>9721</v>
      </c>
      <c r="B9475" s="519" t="str">
        <f t="shared" si="147"/>
        <v>MICRO-CONCRETO ADITIVADO COM 80KG DE ADESIVO ESTRUTURAL A BASE DE ESTIRENO BUTADIENO(LATEX),PARA UMA RESISTENCIA CARACTERISTICA A COMPRESSAO DE 25MPA,COMPREENDENDO APENAS O FORNECIMENTO DOS MATERIAIS,INCLUSIVE 5% DE PERDAS</v>
      </c>
      <c r="C9475" s="519" t="s">
        <v>38373</v>
      </c>
      <c r="D9475" s="519" t="s">
        <v>38374</v>
      </c>
      <c r="E9475" s="519" t="s">
        <v>38375</v>
      </c>
      <c r="F9475" s="519" t="s">
        <v>38376</v>
      </c>
      <c r="I9475" s="519" t="s">
        <v>22</v>
      </c>
      <c r="J9475" s="650">
        <v>1066.0999999999999</v>
      </c>
    </row>
    <row r="9476" spans="1:10">
      <c r="A9476" s="519" t="s">
        <v>9722</v>
      </c>
      <c r="B9476" s="519" t="str">
        <f t="shared" si="147"/>
        <v>MICRO-CONCRETO ADITIVADO COM 80KG DE ADESIVO ESTRUTURAL A BASE DE ESTIRENO BUTADIENO(LATEX),PARA UMA RESISTENCIA CARACTERISTICA A COMPRESSAO DE 25MPA,COMPREENDENDO APENAS O FORNECIMENTO DOS MATERIAIS,INCLUSIVE 5% DE PERDAS</v>
      </c>
      <c r="C9476" s="519" t="s">
        <v>38373</v>
      </c>
      <c r="D9476" s="519" t="s">
        <v>38374</v>
      </c>
      <c r="E9476" s="519" t="s">
        <v>38375</v>
      </c>
      <c r="F9476" s="519" t="s">
        <v>38376</v>
      </c>
      <c r="I9476" s="519" t="s">
        <v>22</v>
      </c>
      <c r="J9476" s="650">
        <v>1066.0999999999999</v>
      </c>
    </row>
    <row r="9477" spans="1:10">
      <c r="A9477" s="519" t="s">
        <v>9723</v>
      </c>
      <c r="B9477" s="519" t="str">
        <f t="shared" si="147"/>
        <v>CONCRETO COLORIDO,UTILIZANDO OXIDO DE FERRO VERMELHO SINTETICO,DOSADO PARA UMA RESISTENCIA CARACTERISTICA A COMPRESSAO(FCK)MINIMO DE 15MPA,COMPREENDENDO APENAS O FORNECIMENTO DOS MATERIAIS,INCLUSIVE 5% DE PERDAS</v>
      </c>
      <c r="C9477" s="519" t="s">
        <v>38377</v>
      </c>
      <c r="D9477" s="519" t="s">
        <v>38378</v>
      </c>
      <c r="E9477" s="519" t="s">
        <v>38379</v>
      </c>
      <c r="F9477" s="519" t="s">
        <v>38380</v>
      </c>
      <c r="I9477" s="519" t="s">
        <v>22</v>
      </c>
      <c r="J9477" s="650">
        <v>388.43</v>
      </c>
    </row>
    <row r="9478" spans="1:10">
      <c r="A9478" s="519" t="s">
        <v>9724</v>
      </c>
      <c r="B9478" s="519" t="str">
        <f t="shared" si="147"/>
        <v>CONCRETO COLORIDO,UTILIZANDO OXIDO DE FERRO VERMELHO SINTETICO,DOSADO PARA UMA RESISTENCIA CARACTERISTICA A COMPRESSAO(FCK)MINIMO DE 15MPA,COMPREENDENDO APENAS O FORNECIMENTO DOS MATERIAIS,INCLUSIVE 5% DE PERDAS</v>
      </c>
      <c r="C9478" s="519" t="s">
        <v>38377</v>
      </c>
      <c r="D9478" s="519" t="s">
        <v>38378</v>
      </c>
      <c r="E9478" s="519" t="s">
        <v>38379</v>
      </c>
      <c r="F9478" s="519" t="s">
        <v>38380</v>
      </c>
      <c r="I9478" s="519" t="s">
        <v>22</v>
      </c>
      <c r="J9478" s="650">
        <v>388.43</v>
      </c>
    </row>
    <row r="9479" spans="1:10">
      <c r="A9479" s="519" t="s">
        <v>9725</v>
      </c>
      <c r="B9479" s="519" t="str">
        <f t="shared" si="147"/>
        <v>CONCRETO PARA CAMADAS PREPARATORIAS COM 180KG DE CIMENTO POR M3 DE CONCRETO,COMPREENDENDO APENAS O FORNECIMENTO DOS MATERIAIS,INCLUSIVE 5% DE PERDAS</v>
      </c>
      <c r="C9479" s="519" t="s">
        <v>38381</v>
      </c>
      <c r="D9479" s="519" t="s">
        <v>38382</v>
      </c>
      <c r="E9479" s="519" t="s">
        <v>38383</v>
      </c>
      <c r="I9479" s="519" t="s">
        <v>22</v>
      </c>
      <c r="J9479" s="650">
        <v>275.69</v>
      </c>
    </row>
    <row r="9480" spans="1:10">
      <c r="A9480" s="519" t="s">
        <v>9726</v>
      </c>
      <c r="B9480" s="519" t="str">
        <f t="shared" ref="B9480:B9543" si="148">C9480&amp;D9480&amp;E9480&amp;F9480&amp;G9480&amp;H9480</f>
        <v>CONCRETO PARA CAMADAS PREPARATORIAS COM 180KG DE CIMENTO POR M3 DE CONCRETO,COMPREENDENDO APENAS O FORNECIMENTO DOS MATERIAIS,INCLUSIVE 5% DE PERDAS</v>
      </c>
      <c r="C9480" s="519" t="s">
        <v>38381</v>
      </c>
      <c r="D9480" s="519" t="s">
        <v>38382</v>
      </c>
      <c r="E9480" s="519" t="s">
        <v>38383</v>
      </c>
      <c r="I9480" s="519" t="s">
        <v>22</v>
      </c>
      <c r="J9480" s="650">
        <v>275.69</v>
      </c>
    </row>
    <row r="9481" spans="1:10">
      <c r="A9481" s="519" t="s">
        <v>9727</v>
      </c>
      <c r="B9481" s="519" t="str">
        <f t="shared" si="148"/>
        <v>CONCRETO PARA MEIOS AGRESSIVOS,COM UTILIZACAO DE CIMENTO RESISTENTE A SULFATOS,COM FATOR AGUA E CIMENTO MENOR OU IGUAL A 0,50,COM CONSUMO MAIOR OU IGUAL A 400KG,COMPREENDENDO APENAS O FORNECIMENTO DOS MATERIAIS,INCLUSIVE 5% DE PERDAS</v>
      </c>
      <c r="C9481" s="519" t="s">
        <v>38384</v>
      </c>
      <c r="D9481" s="519" t="s">
        <v>38385</v>
      </c>
      <c r="E9481" s="519" t="s">
        <v>38386</v>
      </c>
      <c r="F9481" s="519" t="s">
        <v>38387</v>
      </c>
      <c r="I9481" s="519" t="s">
        <v>22</v>
      </c>
      <c r="J9481" s="650">
        <v>397.82</v>
      </c>
    </row>
    <row r="9482" spans="1:10">
      <c r="A9482" s="519" t="s">
        <v>9728</v>
      </c>
      <c r="B9482" s="519" t="str">
        <f t="shared" si="148"/>
        <v>CONCRETO PARA MEIOS AGRESSIVOS,COM UTILIZACAO DE CIMENTO RESISTENTE A SULFATOS,COM FATOR AGUA E CIMENTO MENOR OU IGUAL A 0,50,COM CONSUMO MAIOR OU IGUAL A 400KG,COMPREENDENDO APENAS O FORNECIMENTO DOS MATERIAIS,INCLUSIVE 5% DE PERDAS</v>
      </c>
      <c r="C9482" s="519" t="s">
        <v>38384</v>
      </c>
      <c r="D9482" s="519" t="s">
        <v>38385</v>
      </c>
      <c r="E9482" s="519" t="s">
        <v>38386</v>
      </c>
      <c r="F9482" s="519" t="s">
        <v>38387</v>
      </c>
      <c r="I9482" s="519" t="s">
        <v>22</v>
      </c>
      <c r="J9482" s="650">
        <v>397.82</v>
      </c>
    </row>
    <row r="9483" spans="1:10">
      <c r="A9483" s="519" t="s">
        <v>9729</v>
      </c>
      <c r="B9483" s="519" t="str">
        <f t="shared" si="148"/>
        <v>CONCRETO AUTO-ADENSAVEL DOSADO RACIONALMENTE PARA UMA RESISTENCIA CARACTERISTICA A COMPRESSAO DE 30MPA, COMPREENDENDO APENAS O FORNECIMENTO DOS MATERIAIS,INCLUSIVE 5% DE PERDAS</v>
      </c>
      <c r="C9483" s="519" t="s">
        <v>38388</v>
      </c>
      <c r="D9483" s="519" t="s">
        <v>38389</v>
      </c>
      <c r="E9483" s="519" t="s">
        <v>38390</v>
      </c>
      <c r="I9483" s="519" t="s">
        <v>22</v>
      </c>
      <c r="J9483" s="650">
        <v>517.97</v>
      </c>
    </row>
    <row r="9484" spans="1:10">
      <c r="A9484" s="519" t="s">
        <v>9730</v>
      </c>
      <c r="B9484" s="519" t="str">
        <f t="shared" si="148"/>
        <v>CONCRETO AUTO-ADENSAVEL DOSADO RACIONALMENTE PARA UMA RESISTENCIA CARACTERISTICA A COMPRESSAO DE 30MPA, COMPREENDENDO APENAS O FORNECIMENTO DOS MATERIAIS,INCLUSIVE 5% DE PERDAS</v>
      </c>
      <c r="C9484" s="519" t="s">
        <v>38388</v>
      </c>
      <c r="D9484" s="519" t="s">
        <v>38389</v>
      </c>
      <c r="E9484" s="519" t="s">
        <v>38390</v>
      </c>
      <c r="I9484" s="519" t="s">
        <v>22</v>
      </c>
      <c r="J9484" s="650">
        <v>517.97</v>
      </c>
    </row>
    <row r="9485" spans="1:10">
      <c r="A9485" s="519" t="s">
        <v>9731</v>
      </c>
      <c r="B9485" s="519" t="str">
        <f t="shared" si="148"/>
        <v>CONCRETO DE ALTO DESEMPENHO (CAD) DOSADO RACIONALMENTE PARAUMA RESISTENCIA CARACTERISTICA A COMPRESSAO DE 50MPA,COMPREENDENDO APENAS O FORNECIMENTO DOS MATERIAIS,INCLUSIVE 5% DE PERDAS</v>
      </c>
      <c r="C9485" s="519" t="s">
        <v>38391</v>
      </c>
      <c r="D9485" s="519" t="s">
        <v>38392</v>
      </c>
      <c r="E9485" s="519" t="s">
        <v>38393</v>
      </c>
      <c r="F9485" s="519" t="s">
        <v>38394</v>
      </c>
      <c r="I9485" s="519" t="s">
        <v>22</v>
      </c>
      <c r="J9485" s="650">
        <v>422.77</v>
      </c>
    </row>
    <row r="9486" spans="1:10">
      <c r="A9486" s="519" t="s">
        <v>9732</v>
      </c>
      <c r="B9486" s="519" t="str">
        <f t="shared" si="148"/>
        <v>CONCRETO DE ALTO DESEMPENHO (CAD) DOSADO RACIONALMENTE PARAUMA RESISTENCIA CARACTERISTICA A COMPRESSAO DE 50MPA,COMPREENDENDO APENAS O FORNECIMENTO DOS MATERIAIS,INCLUSIVE 5% DE PERDAS</v>
      </c>
      <c r="C9486" s="519" t="s">
        <v>38391</v>
      </c>
      <c r="D9486" s="519" t="s">
        <v>38392</v>
      </c>
      <c r="E9486" s="519" t="s">
        <v>38393</v>
      </c>
      <c r="F9486" s="519" t="s">
        <v>38394</v>
      </c>
      <c r="I9486" s="519" t="s">
        <v>22</v>
      </c>
      <c r="J9486" s="650">
        <v>422.77</v>
      </c>
    </row>
    <row r="9487" spans="1:10">
      <c r="A9487" s="519" t="s">
        <v>9733</v>
      </c>
      <c r="B9487" s="519" t="str">
        <f t="shared" si="148"/>
        <v>CONCRETO DE ALTO DESEMPENHO (CAD) DOSADO RACIONALMENTE PARAUMA RESISTENCIA CARACTERISTICA A COMPRESSAO DE 60MPA,COMPREENDENDO APENAS O FORNECIMENTO DOS MATERIAIS,INCLUSIVE 5% DE PERDAS</v>
      </c>
      <c r="C9487" s="519" t="s">
        <v>38391</v>
      </c>
      <c r="D9487" s="519" t="s">
        <v>38395</v>
      </c>
      <c r="E9487" s="519" t="s">
        <v>38393</v>
      </c>
      <c r="F9487" s="519" t="s">
        <v>38394</v>
      </c>
      <c r="I9487" s="519" t="s">
        <v>22</v>
      </c>
      <c r="J9487" s="650">
        <v>457.03</v>
      </c>
    </row>
    <row r="9488" spans="1:10">
      <c r="A9488" s="519" t="s">
        <v>9734</v>
      </c>
      <c r="B9488" s="519" t="str">
        <f t="shared" si="148"/>
        <v>CONCRETO DE ALTO DESEMPENHO (CAD) DOSADO RACIONALMENTE PARAUMA RESISTENCIA CARACTERISTICA A COMPRESSAO DE 60MPA,COMPREENDENDO APENAS O FORNECIMENTO DOS MATERIAIS,INCLUSIVE 5% DE PERDAS</v>
      </c>
      <c r="C9488" s="519" t="s">
        <v>38391</v>
      </c>
      <c r="D9488" s="519" t="s">
        <v>38395</v>
      </c>
      <c r="E9488" s="519" t="s">
        <v>38393</v>
      </c>
      <c r="F9488" s="519" t="s">
        <v>38394</v>
      </c>
      <c r="I9488" s="519" t="s">
        <v>22</v>
      </c>
      <c r="J9488" s="650">
        <v>457.03</v>
      </c>
    </row>
    <row r="9489" spans="1:10">
      <c r="A9489" s="519" t="s">
        <v>9735</v>
      </c>
      <c r="B9489" s="519" t="str">
        <f t="shared" si="148"/>
        <v>CONCRETO DE ALTO DESEMPENHO (CAD) DOSADO RACIONALMENTE PARAUMA RESISTENCIA CARACTERISTICA A COMPRESSAO DE 70MPA,COMPREENDENDO APENAS O FORNECIMENTO DOS MATERIAIS,INCLUSIVE 5% DE PERDAS</v>
      </c>
      <c r="C9489" s="519" t="s">
        <v>38391</v>
      </c>
      <c r="D9489" s="519" t="s">
        <v>38396</v>
      </c>
      <c r="E9489" s="519" t="s">
        <v>38393</v>
      </c>
      <c r="F9489" s="519" t="s">
        <v>38394</v>
      </c>
      <c r="I9489" s="519" t="s">
        <v>22</v>
      </c>
      <c r="J9489" s="650">
        <v>487.25</v>
      </c>
    </row>
    <row r="9490" spans="1:10">
      <c r="A9490" s="519" t="s">
        <v>9736</v>
      </c>
      <c r="B9490" s="519" t="str">
        <f t="shared" si="148"/>
        <v>CONCRETO DE ALTO DESEMPENHO (CAD) DOSADO RACIONALMENTE PARAUMA RESISTENCIA CARACTERISTICA A COMPRESSAO DE 70MPA,COMPREENDENDO APENAS O FORNECIMENTO DOS MATERIAIS,INCLUSIVE 5% DE PERDAS</v>
      </c>
      <c r="C9490" s="519" t="s">
        <v>38391</v>
      </c>
      <c r="D9490" s="519" t="s">
        <v>38396</v>
      </c>
      <c r="E9490" s="519" t="s">
        <v>38393</v>
      </c>
      <c r="F9490" s="519" t="s">
        <v>38394</v>
      </c>
      <c r="I9490" s="519" t="s">
        <v>22</v>
      </c>
      <c r="J9490" s="650">
        <v>487.25</v>
      </c>
    </row>
    <row r="9491" spans="1:10">
      <c r="A9491" s="519" t="s">
        <v>9737</v>
      </c>
      <c r="B9491" s="519" t="str">
        <f t="shared" si="148"/>
        <v>PREPARO MANUAL DE CONCRETO,INCLUSIVE TRANSPORTE HORIZONTAL COM CARRINHO DE MAO,ATE 20,00M</v>
      </c>
      <c r="C9491" s="519" t="s">
        <v>38397</v>
      </c>
      <c r="D9491" s="519" t="s">
        <v>38398</v>
      </c>
      <c r="I9491" s="519" t="s">
        <v>22</v>
      </c>
      <c r="J9491" s="650">
        <v>136.37</v>
      </c>
    </row>
    <row r="9492" spans="1:10">
      <c r="A9492" s="519" t="s">
        <v>9738</v>
      </c>
      <c r="B9492" s="519" t="str">
        <f t="shared" si="148"/>
        <v>PREPARO MANUAL DE CONCRETO,INCLUSIVE TRANSPORTE HORIZONTAL COM CARRINHO DE MAO,ATE 20,00M</v>
      </c>
      <c r="C9492" s="519" t="s">
        <v>38397</v>
      </c>
      <c r="D9492" s="519" t="s">
        <v>38398</v>
      </c>
      <c r="I9492" s="519" t="s">
        <v>22</v>
      </c>
      <c r="J9492" s="650">
        <v>118.16</v>
      </c>
    </row>
    <row r="9493" spans="1:10">
      <c r="A9493" s="519" t="s">
        <v>9739</v>
      </c>
      <c r="B9493" s="519" t="str">
        <f t="shared" si="148"/>
        <v>PREPARO DE CONCRETO,COMPREENDENDO MISTURA E AMASSAMENTO EM 2 (DUAS) BETONEIRAS DE 600L,ADMITINDO-SE UMA PRODUCAO APROXIMADA DE 7,00M3/H,EXCLUINDO O FORNECIMENTO DOS MATERIAIS</v>
      </c>
      <c r="C9493" s="519" t="s">
        <v>38399</v>
      </c>
      <c r="D9493" s="519" t="s">
        <v>38400</v>
      </c>
      <c r="E9493" s="519" t="s">
        <v>38401</v>
      </c>
      <c r="I9493" s="519" t="s">
        <v>22</v>
      </c>
      <c r="J9493" s="650">
        <v>54.66</v>
      </c>
    </row>
    <row r="9494" spans="1:10">
      <c r="A9494" s="519" t="s">
        <v>9740</v>
      </c>
      <c r="B9494" s="519" t="str">
        <f t="shared" si="148"/>
        <v>PREPARO DE CONCRETO,COMPREENDENDO MISTURA E AMASSAMENTO EM 2 (DUAS) BETONEIRAS DE 600L,ADMITINDO-SE UMA PRODUCAO APROXIMADA DE 7,00M3/H,EXCLUINDO O FORNECIMENTO DOS MATERIAIS</v>
      </c>
      <c r="C9494" s="519" t="s">
        <v>38399</v>
      </c>
      <c r="D9494" s="519" t="s">
        <v>38400</v>
      </c>
      <c r="E9494" s="519" t="s">
        <v>38401</v>
      </c>
      <c r="I9494" s="519" t="s">
        <v>22</v>
      </c>
      <c r="J9494" s="650">
        <v>49.42</v>
      </c>
    </row>
    <row r="9495" spans="1:10">
      <c r="A9495" s="519" t="s">
        <v>9741</v>
      </c>
      <c r="B9495" s="519" t="str">
        <f t="shared" si="148"/>
        <v>PREPARO DE CONCRETO,COMPREENDENDO MISTURA E AMASSAMENTO EM UMA BETONEIRA DE 600L,ADMITINDO-SE UMA PRODUCAO APROXIMADA DE 3,50M3/H,EXCLUINDO O FORNECIMENTO DOS MATERIAIS</v>
      </c>
      <c r="C9495" s="519" t="s">
        <v>38402</v>
      </c>
      <c r="D9495" s="519" t="s">
        <v>38403</v>
      </c>
      <c r="E9495" s="519" t="s">
        <v>38404</v>
      </c>
      <c r="I9495" s="519" t="s">
        <v>22</v>
      </c>
      <c r="J9495" s="650">
        <v>65.680000000000007</v>
      </c>
    </row>
    <row r="9496" spans="1:10">
      <c r="A9496" s="519" t="s">
        <v>9742</v>
      </c>
      <c r="B9496" s="519" t="str">
        <f t="shared" si="148"/>
        <v>PREPARO DE CONCRETO,COMPREENDENDO MISTURA E AMASSAMENTO EM UMA BETONEIRA DE 600L,ADMITINDO-SE UMA PRODUCAO APROXIMADA DE 3,50M3/H,EXCLUINDO O FORNECIMENTO DOS MATERIAIS</v>
      </c>
      <c r="C9496" s="519" t="s">
        <v>38402</v>
      </c>
      <c r="D9496" s="519" t="s">
        <v>38403</v>
      </c>
      <c r="E9496" s="519" t="s">
        <v>38404</v>
      </c>
      <c r="I9496" s="519" t="s">
        <v>22</v>
      </c>
      <c r="J9496" s="650">
        <v>57.94</v>
      </c>
    </row>
    <row r="9497" spans="1:10">
      <c r="A9497" s="519" t="s">
        <v>9743</v>
      </c>
      <c r="B9497" s="519" t="str">
        <f t="shared" si="148"/>
        <v>PREPARO DE CONCRETO,COMPREENDENDO MISTURA E AMASSAMENTO EM UMA BETONEIRA DE 320L,ADMITINDO-SE UMA PRODUCAO APROXIMADA DE 2,00M3/H,EXCLUINDO O FORNECIMENTO DOS MATERIAIS</v>
      </c>
      <c r="C9497" s="519" t="s">
        <v>38402</v>
      </c>
      <c r="D9497" s="519" t="s">
        <v>38405</v>
      </c>
      <c r="E9497" s="519" t="s">
        <v>38406</v>
      </c>
      <c r="I9497" s="519" t="s">
        <v>22</v>
      </c>
      <c r="J9497" s="650">
        <v>83.72</v>
      </c>
    </row>
    <row r="9498" spans="1:10">
      <c r="A9498" s="519" t="s">
        <v>9744</v>
      </c>
      <c r="B9498" s="519" t="str">
        <f t="shared" si="148"/>
        <v>PREPARO DE CONCRETO,COMPREENDENDO MISTURA E AMASSAMENTO EM UMA BETONEIRA DE 320L,ADMITINDO-SE UMA PRODUCAO APROXIMADA DE 2,00M3/H,EXCLUINDO O FORNECIMENTO DOS MATERIAIS</v>
      </c>
      <c r="C9498" s="519" t="s">
        <v>38402</v>
      </c>
      <c r="D9498" s="519" t="s">
        <v>38405</v>
      </c>
      <c r="E9498" s="519" t="s">
        <v>38406</v>
      </c>
      <c r="I9498" s="519" t="s">
        <v>22</v>
      </c>
      <c r="J9498" s="650">
        <v>73.48</v>
      </c>
    </row>
    <row r="9499" spans="1:10">
      <c r="A9499" s="519" t="s">
        <v>9745</v>
      </c>
      <c r="B9499" s="519" t="str">
        <f t="shared" si="148"/>
        <v>PREPARO DE CONCRETO,EM CONDICOES ESPECIAIS,COMPREENDENDO MISTURA E AMASSAMENTO EM UMA BETONEIRA DE 320L,ADMITINDO-SE UMA PRODUCAO APROXIMADA DE 1,50M3/H,EXCLUINDO O FORNECIMENTO DOS MATERIAIS</v>
      </c>
      <c r="C9499" s="519" t="s">
        <v>38407</v>
      </c>
      <c r="D9499" s="519" t="s">
        <v>38408</v>
      </c>
      <c r="E9499" s="519" t="s">
        <v>38409</v>
      </c>
      <c r="F9499" s="519" t="s">
        <v>33935</v>
      </c>
      <c r="I9499" s="519" t="s">
        <v>22</v>
      </c>
      <c r="J9499" s="650">
        <v>100.68</v>
      </c>
    </row>
    <row r="9500" spans="1:10">
      <c r="A9500" s="519" t="s">
        <v>9746</v>
      </c>
      <c r="B9500" s="519" t="str">
        <f t="shared" si="148"/>
        <v>PREPARO DE CONCRETO,EM CONDICOES ESPECIAIS,COMPREENDENDO MISTURA E AMASSAMENTO EM UMA BETONEIRA DE 320L,ADMITINDO-SE UMA PRODUCAO APROXIMADA DE 1,50M3/H,EXCLUINDO O FORNECIMENTO DOS MATERIAIS</v>
      </c>
      <c r="C9500" s="519" t="s">
        <v>38407</v>
      </c>
      <c r="D9500" s="519" t="s">
        <v>38408</v>
      </c>
      <c r="E9500" s="519" t="s">
        <v>38409</v>
      </c>
      <c r="F9500" s="519" t="s">
        <v>33935</v>
      </c>
      <c r="I9500" s="519" t="s">
        <v>22</v>
      </c>
      <c r="J9500" s="650">
        <v>88.55</v>
      </c>
    </row>
    <row r="9501" spans="1:10">
      <c r="A9501" s="519" t="s">
        <v>9747</v>
      </c>
      <c r="B9501" s="519" t="str">
        <f t="shared" si="148"/>
        <v>PREPARO DE CONCRETO,EM CONDICOES ESPECIAIS,COMPREENDENDO MISTURA E AMASSAMENTO EM UMA BETONEIRA DE 320L,ADMITINDO-SE UMA PRODUCAO APROXIMADA DE 1,00M3/H,EXCLUINDO O FORNECIMENTO DOS MATERIAIS</v>
      </c>
      <c r="C9501" s="519" t="s">
        <v>38407</v>
      </c>
      <c r="D9501" s="519" t="s">
        <v>38408</v>
      </c>
      <c r="E9501" s="519" t="s">
        <v>38410</v>
      </c>
      <c r="F9501" s="519" t="s">
        <v>33935</v>
      </c>
      <c r="I9501" s="519" t="s">
        <v>22</v>
      </c>
      <c r="J9501" s="650">
        <v>116.31</v>
      </c>
    </row>
    <row r="9502" spans="1:10">
      <c r="A9502" s="519" t="s">
        <v>9748</v>
      </c>
      <c r="B9502" s="519" t="str">
        <f t="shared" si="148"/>
        <v>PREPARO DE CONCRETO,EM CONDICOES ESPECIAIS,COMPREENDENDO MISTURA E AMASSAMENTO EM UMA BETONEIRA DE 320L,ADMITINDO-SE UMA PRODUCAO APROXIMADA DE 1,00M3/H,EXCLUINDO O FORNECIMENTO DOS MATERIAIS</v>
      </c>
      <c r="C9502" s="519" t="s">
        <v>38407</v>
      </c>
      <c r="D9502" s="519" t="s">
        <v>38408</v>
      </c>
      <c r="E9502" s="519" t="s">
        <v>38410</v>
      </c>
      <c r="F9502" s="519" t="s">
        <v>33935</v>
      </c>
      <c r="I9502" s="519" t="s">
        <v>22</v>
      </c>
      <c r="J9502" s="650">
        <v>102.66</v>
      </c>
    </row>
    <row r="9503" spans="1:10">
      <c r="A9503" s="519" t="s">
        <v>9749</v>
      </c>
      <c r="B9503" s="519" t="str">
        <f t="shared" si="148"/>
        <v>PREPARO DE CONCRETO EM USINA TIPO PAREDE,PRODUCAO DE 8,00M3/H,EXCLUSIVE O FORNECIMENTO DE MATERIAIS</v>
      </c>
      <c r="C9503" s="519" t="s">
        <v>38411</v>
      </c>
      <c r="D9503" s="519" t="s">
        <v>38412</v>
      </c>
      <c r="I9503" s="519" t="s">
        <v>22</v>
      </c>
      <c r="J9503" s="650">
        <v>47.03</v>
      </c>
    </row>
    <row r="9504" spans="1:10">
      <c r="A9504" s="519" t="s">
        <v>9750</v>
      </c>
      <c r="B9504" s="519" t="str">
        <f t="shared" si="148"/>
        <v>PREPARO DE CONCRETO EM USINA TIPO PAREDE,PRODUCAO DE 8,00M3/H,EXCLUSIVE O FORNECIMENTO DE MATERIAIS</v>
      </c>
      <c r="C9504" s="519" t="s">
        <v>38411</v>
      </c>
      <c r="D9504" s="519" t="s">
        <v>38412</v>
      </c>
      <c r="I9504" s="519" t="s">
        <v>22</v>
      </c>
      <c r="J9504" s="650">
        <v>43.9</v>
      </c>
    </row>
    <row r="9505" spans="1:10">
      <c r="A9505" s="519" t="s">
        <v>9751</v>
      </c>
      <c r="B9505" s="519" t="str">
        <f t="shared" si="148"/>
        <v>DOSAGEM DE CONCRETO EM USINA DOSADORA,TIPO VERTICAL,PARA 16,00M3/H,EXCLUSIVE O FORNECIMENTO DE MATERIAIS,SENDO O TRABALHO INTERMITENTE,A 50%</v>
      </c>
      <c r="C9505" s="519" t="s">
        <v>38413</v>
      </c>
      <c r="D9505" s="519" t="s">
        <v>38414</v>
      </c>
      <c r="E9505" s="519" t="s">
        <v>38415</v>
      </c>
      <c r="I9505" s="519" t="s">
        <v>22</v>
      </c>
      <c r="J9505" s="650">
        <v>54.91</v>
      </c>
    </row>
    <row r="9506" spans="1:10">
      <c r="A9506" s="519" t="s">
        <v>9752</v>
      </c>
      <c r="B9506" s="519" t="str">
        <f t="shared" si="148"/>
        <v>DOSAGEM DE CONCRETO EM USINA DOSADORA,TIPO VERTICAL,PARA 16,00M3/H,EXCLUSIVE O FORNECIMENTO DE MATERIAIS,SENDO O TRABALHO INTERMITENTE,A 50%</v>
      </c>
      <c r="C9506" s="519" t="s">
        <v>38413</v>
      </c>
      <c r="D9506" s="519" t="s">
        <v>38414</v>
      </c>
      <c r="E9506" s="519" t="s">
        <v>38415</v>
      </c>
      <c r="I9506" s="519" t="s">
        <v>22</v>
      </c>
      <c r="J9506" s="650">
        <v>50.53</v>
      </c>
    </row>
    <row r="9507" spans="1:10">
      <c r="A9507" s="519" t="s">
        <v>9753</v>
      </c>
      <c r="B9507" s="519" t="str">
        <f t="shared" si="148"/>
        <v>LANCAMENTO DE CONCRETO EM PECAS ARMADAS,INCLUSIVE TRANSPORTE HORIZONTAL ATE 20,00M EM CARRINHOS,E VERTICAL ATE 10,00M COM TORRE E GUINCHO,COLOCACAO,ADENSAMENTO E ACABAMENTO,CONSIDERANDO UMA PRODUCAO APROXIMADA DE 7,00M3/H</v>
      </c>
      <c r="C9507" s="519" t="s">
        <v>38416</v>
      </c>
      <c r="D9507" s="519" t="s">
        <v>38417</v>
      </c>
      <c r="E9507" s="519" t="s">
        <v>38418</v>
      </c>
      <c r="F9507" s="519" t="s">
        <v>38419</v>
      </c>
      <c r="I9507" s="519" t="s">
        <v>22</v>
      </c>
      <c r="J9507" s="650">
        <v>96.18</v>
      </c>
    </row>
    <row r="9508" spans="1:10">
      <c r="A9508" s="519" t="s">
        <v>9754</v>
      </c>
      <c r="B9508" s="519" t="str">
        <f t="shared" si="148"/>
        <v>LANCAMENTO DE CONCRETO EM PECAS ARMADAS,INCLUSIVE TRANSPORTE HORIZONTAL ATE 20,00M EM CARRINHOS,E VERTICAL ATE 10,00M COM TORRE E GUINCHO,COLOCACAO,ADENSAMENTO E ACABAMENTO,CONSIDERANDO UMA PRODUCAO APROXIMADA DE 7,00M3/H</v>
      </c>
      <c r="C9508" s="519" t="s">
        <v>38416</v>
      </c>
      <c r="D9508" s="519" t="s">
        <v>38417</v>
      </c>
      <c r="E9508" s="519" t="s">
        <v>38418</v>
      </c>
      <c r="F9508" s="519" t="s">
        <v>38419</v>
      </c>
      <c r="I9508" s="519" t="s">
        <v>22</v>
      </c>
      <c r="J9508" s="650">
        <v>83.67</v>
      </c>
    </row>
    <row r="9509" spans="1:10">
      <c r="A9509" s="519" t="s">
        <v>9755</v>
      </c>
      <c r="B9509" s="519" t="str">
        <f t="shared" si="148"/>
        <v>LANCAMENTO DE CONCRETO EM PECAS ARMADAS,INCLUSIVE TRANSPORTE HORIZONTAL ATE 20,00M EM CARRINHOS,E VERTICAL ATE 10,00M COM TORRE E GUINCHO,COLOCACAO,ADENSAMENTO E ACABAMENTO,CONSIDERANDO UMA PRODUCAO APROXIMADA DE 3,50M3/H</v>
      </c>
      <c r="C9509" s="519" t="s">
        <v>38416</v>
      </c>
      <c r="D9509" s="519" t="s">
        <v>38417</v>
      </c>
      <c r="E9509" s="519" t="s">
        <v>38418</v>
      </c>
      <c r="F9509" s="519" t="s">
        <v>38420</v>
      </c>
      <c r="I9509" s="519" t="s">
        <v>22</v>
      </c>
      <c r="J9509" s="650">
        <v>100.19</v>
      </c>
    </row>
    <row r="9510" spans="1:10">
      <c r="A9510" s="519" t="s">
        <v>9756</v>
      </c>
      <c r="B9510" s="519" t="str">
        <f t="shared" si="148"/>
        <v>LANCAMENTO DE CONCRETO EM PECAS ARMADAS,INCLUSIVE TRANSPORTE HORIZONTAL ATE 20,00M EM CARRINHOS,E VERTICAL ATE 10,00M COM TORRE E GUINCHO,COLOCACAO,ADENSAMENTO E ACABAMENTO,CONSIDERANDO UMA PRODUCAO APROXIMADA DE 3,50M3/H</v>
      </c>
      <c r="C9510" s="519" t="s">
        <v>38416</v>
      </c>
      <c r="D9510" s="519" t="s">
        <v>38417</v>
      </c>
      <c r="E9510" s="519" t="s">
        <v>38418</v>
      </c>
      <c r="F9510" s="519" t="s">
        <v>38420</v>
      </c>
      <c r="I9510" s="519" t="s">
        <v>22</v>
      </c>
      <c r="J9510" s="650">
        <v>87.21</v>
      </c>
    </row>
    <row r="9511" spans="1:10">
      <c r="A9511" s="519" t="s">
        <v>9757</v>
      </c>
      <c r="B9511" s="519" t="str">
        <f t="shared" si="148"/>
        <v>LANCAMENTO DE CONCRETO EM PECAS ARMADAS,INCLUSIVE TRANSPORTE HORIZONTAL ATE 20,00M EM CARRINHOS,E VERTICAL ATE 10,00M COM TORRE E GUINCHO,COLOCACAO,ADENSAMENTO E ACABAMENTO,CONSIDERANDO UMA PRODUCAO APROXIMADA DE 2,00M3/H</v>
      </c>
      <c r="C9511" s="519" t="s">
        <v>38416</v>
      </c>
      <c r="D9511" s="519" t="s">
        <v>38417</v>
      </c>
      <c r="E9511" s="519" t="s">
        <v>38418</v>
      </c>
      <c r="F9511" s="519" t="s">
        <v>38421</v>
      </c>
      <c r="I9511" s="519" t="s">
        <v>22</v>
      </c>
      <c r="J9511" s="650">
        <v>120.28</v>
      </c>
    </row>
    <row r="9512" spans="1:10">
      <c r="A9512" s="519" t="s">
        <v>9758</v>
      </c>
      <c r="B9512" s="519" t="str">
        <f t="shared" si="148"/>
        <v>LANCAMENTO DE CONCRETO EM PECAS ARMADAS,INCLUSIVE TRANSPORTE HORIZONTAL ATE 20,00M EM CARRINHOS,E VERTICAL ATE 10,00M COM TORRE E GUINCHO,COLOCACAO,ADENSAMENTO E ACABAMENTO,CONSIDERANDO UMA PRODUCAO APROXIMADA DE 2,00M3/H</v>
      </c>
      <c r="C9512" s="519" t="s">
        <v>38416</v>
      </c>
      <c r="D9512" s="519" t="s">
        <v>38417</v>
      </c>
      <c r="E9512" s="519" t="s">
        <v>38418</v>
      </c>
      <c r="F9512" s="519" t="s">
        <v>38421</v>
      </c>
      <c r="I9512" s="519" t="s">
        <v>22</v>
      </c>
      <c r="J9512" s="650">
        <v>104.89</v>
      </c>
    </row>
    <row r="9513" spans="1:10">
      <c r="A9513" s="519" t="s">
        <v>9759</v>
      </c>
      <c r="B9513" s="519" t="str">
        <f t="shared" si="148"/>
        <v>LANCAMENTO DE CONCRETO EM PECAS ARMADAS,EM CONDICOES ESPECIAIS,INCLUSIVE TRANSPORTE HORIZONTAL ATE 20,00M EM CARRINHOS,E VERTICAL ATE 10,00M COM TORRE E GUINCHO,COLOCACAO,ADENSAMENTO E ACABAMENTO,CONSIDERANDO UMA PRODUCAO APROXIMADA DE 1,50M3/H</v>
      </c>
      <c r="C9513" s="519" t="s">
        <v>38422</v>
      </c>
      <c r="D9513" s="519" t="s">
        <v>38423</v>
      </c>
      <c r="E9513" s="519" t="s">
        <v>38424</v>
      </c>
      <c r="F9513" s="519" t="s">
        <v>38425</v>
      </c>
      <c r="G9513" s="519" t="s">
        <v>38426</v>
      </c>
      <c r="I9513" s="519" t="s">
        <v>22</v>
      </c>
      <c r="J9513" s="650">
        <v>132.84</v>
      </c>
    </row>
    <row r="9514" spans="1:10">
      <c r="A9514" s="519" t="s">
        <v>9760</v>
      </c>
      <c r="B9514" s="519" t="str">
        <f t="shared" si="148"/>
        <v>LANCAMENTO DE CONCRETO EM PECAS ARMADAS,EM CONDICOES ESPECIAIS,INCLUSIVE TRANSPORTE HORIZONTAL ATE 20,00M EM CARRINHOS,E VERTICAL ATE 10,00M COM TORRE E GUINCHO,COLOCACAO,ADENSAMENTO E ACABAMENTO,CONSIDERANDO UMA PRODUCAO APROXIMADA DE 1,50M3/H</v>
      </c>
      <c r="C9514" s="519" t="s">
        <v>38422</v>
      </c>
      <c r="D9514" s="519" t="s">
        <v>38423</v>
      </c>
      <c r="E9514" s="519" t="s">
        <v>38424</v>
      </c>
      <c r="F9514" s="519" t="s">
        <v>38425</v>
      </c>
      <c r="G9514" s="519" t="s">
        <v>38426</v>
      </c>
      <c r="I9514" s="519" t="s">
        <v>22</v>
      </c>
      <c r="J9514" s="650">
        <v>115.82</v>
      </c>
    </row>
    <row r="9515" spans="1:10">
      <c r="A9515" s="519" t="s">
        <v>9761</v>
      </c>
      <c r="B9515" s="519" t="str">
        <f t="shared" si="148"/>
        <v>LANCAMENTO DE CONCRETO EM PECAS ARMADAS,EM CONDICOES ESPECIAIS,INCLUSIVE TRANSPORTE HORIZONTAL ATE 20,00M EM CARRINHOS,E VERTICAL ATE 10,00M COM TORRE E GUINCHO,COLOCACAO,ADENSAMENTO E ACABAMENTO,CONSIDERANDO UMA PRODUCAO APROXIMADA DE 1,00M3/H</v>
      </c>
      <c r="C9515" s="519" t="s">
        <v>38422</v>
      </c>
      <c r="D9515" s="519" t="s">
        <v>38423</v>
      </c>
      <c r="E9515" s="519" t="s">
        <v>38424</v>
      </c>
      <c r="F9515" s="519" t="s">
        <v>38427</v>
      </c>
      <c r="G9515" s="519" t="s">
        <v>38426</v>
      </c>
      <c r="I9515" s="519" t="s">
        <v>22</v>
      </c>
      <c r="J9515" s="650">
        <v>177.62</v>
      </c>
    </row>
    <row r="9516" spans="1:10">
      <c r="A9516" s="519" t="s">
        <v>9762</v>
      </c>
      <c r="B9516" s="519" t="str">
        <f t="shared" si="148"/>
        <v>LANCAMENTO DE CONCRETO EM PECAS ARMADAS,EM CONDICOES ESPECIAIS,INCLUSIVE TRANSPORTE HORIZONTAL ATE 20,00M EM CARRINHOS,E VERTICAL ATE 10,00M COM TORRE E GUINCHO,COLOCACAO,ADENSAMENTO E ACABAMENTO,CONSIDERANDO UMA PRODUCAO APROXIMADA DE 1,00M3/H</v>
      </c>
      <c r="C9516" s="519" t="s">
        <v>38422</v>
      </c>
      <c r="D9516" s="519" t="s">
        <v>38423</v>
      </c>
      <c r="E9516" s="519" t="s">
        <v>38424</v>
      </c>
      <c r="F9516" s="519" t="s">
        <v>38427</v>
      </c>
      <c r="G9516" s="519" t="s">
        <v>38426</v>
      </c>
      <c r="I9516" s="519" t="s">
        <v>22</v>
      </c>
      <c r="J9516" s="650">
        <v>154.54</v>
      </c>
    </row>
    <row r="9517" spans="1:10">
      <c r="A9517" s="519" t="s">
        <v>9763</v>
      </c>
      <c r="B9517" s="519" t="str">
        <f t="shared" si="148"/>
        <v>LANCAMENTO DE CONCRETO EM PECAS SEM ARMADURA,INCLUSIVE TRANSPORTE HORIZONTAL ATE 20,00M EM CARRINHOS,E VERTICAL ATE 10,00M COM TORRE E GUINCHO,COLOCACAO,ADENSAMENTO E ACABAMENTO,CONSIDERANDO UMA PRODUCAO APROXIMADA DE 7,00M3/H</v>
      </c>
      <c r="C9517" s="519" t="s">
        <v>38428</v>
      </c>
      <c r="D9517" s="519" t="s">
        <v>38429</v>
      </c>
      <c r="E9517" s="519" t="s">
        <v>38430</v>
      </c>
      <c r="F9517" s="519" t="s">
        <v>38431</v>
      </c>
      <c r="I9517" s="519" t="s">
        <v>22</v>
      </c>
      <c r="J9517" s="650">
        <v>84.26</v>
      </c>
    </row>
    <row r="9518" spans="1:10">
      <c r="A9518" s="519" t="s">
        <v>9764</v>
      </c>
      <c r="B9518" s="519" t="str">
        <f t="shared" si="148"/>
        <v>LANCAMENTO DE CONCRETO EM PECAS SEM ARMADURA,INCLUSIVE TRANSPORTE HORIZONTAL ATE 20,00M EM CARRINHOS,E VERTICAL ATE 10,00M COM TORRE E GUINCHO,COLOCACAO,ADENSAMENTO E ACABAMENTO,CONSIDERANDO UMA PRODUCAO APROXIMADA DE 7,00M3/H</v>
      </c>
      <c r="C9518" s="519" t="s">
        <v>38428</v>
      </c>
      <c r="D9518" s="519" t="s">
        <v>38429</v>
      </c>
      <c r="E9518" s="519" t="s">
        <v>38430</v>
      </c>
      <c r="F9518" s="519" t="s">
        <v>38431</v>
      </c>
      <c r="I9518" s="519" t="s">
        <v>22</v>
      </c>
      <c r="J9518" s="650">
        <v>73.319999999999993</v>
      </c>
    </row>
    <row r="9519" spans="1:10">
      <c r="A9519" s="519" t="s">
        <v>9765</v>
      </c>
      <c r="B9519" s="519" t="str">
        <f t="shared" si="148"/>
        <v>LANCAMENTO DE CONCRETO EM PECAS SEM ARMADURA,INCLUSIVE TRANSPORTE HORIZONTAL ATE 20,00M EM CARRINHOS,E VERTICAL ATE 10,00M COM TORRE E GUINCHO,COLOCACAO,ADENSAMENTO E ACABAMENTO,CONSIDERANDO UMA PRODUCAO APROXIMADA DE 3,50M3/H</v>
      </c>
      <c r="C9519" s="519" t="s">
        <v>38428</v>
      </c>
      <c r="D9519" s="519" t="s">
        <v>38429</v>
      </c>
      <c r="E9519" s="519" t="s">
        <v>38430</v>
      </c>
      <c r="F9519" s="519" t="s">
        <v>38432</v>
      </c>
      <c r="I9519" s="519" t="s">
        <v>22</v>
      </c>
      <c r="J9519" s="650">
        <v>98.02</v>
      </c>
    </row>
    <row r="9520" spans="1:10">
      <c r="A9520" s="519" t="s">
        <v>9766</v>
      </c>
      <c r="B9520" s="519" t="str">
        <f t="shared" si="148"/>
        <v>LANCAMENTO DE CONCRETO EM PECAS SEM ARMADURA,INCLUSIVE TRANSPORTE HORIZONTAL ATE 20,00M EM CARRINHOS,E VERTICAL ATE 10,00M COM TORRE E GUINCHO,COLOCACAO,ADENSAMENTO E ACABAMENTO,CONSIDERANDO UMA PRODUCAO APROXIMADA DE 3,50M3/H</v>
      </c>
      <c r="C9520" s="519" t="s">
        <v>38428</v>
      </c>
      <c r="D9520" s="519" t="s">
        <v>38429</v>
      </c>
      <c r="E9520" s="519" t="s">
        <v>38430</v>
      </c>
      <c r="F9520" s="519" t="s">
        <v>38432</v>
      </c>
      <c r="I9520" s="519" t="s">
        <v>22</v>
      </c>
      <c r="J9520" s="650">
        <v>85.24</v>
      </c>
    </row>
    <row r="9521" spans="1:10">
      <c r="A9521" s="519" t="s">
        <v>9767</v>
      </c>
      <c r="B9521" s="519" t="str">
        <f t="shared" si="148"/>
        <v>LANCAMENTO DE CONCRETO EM PECAS SEM ARMADURA,INCLUSIVE TRANSPORTE HORIZONTAL ATE 20,00M EM CARRINHOS,E VERTICAL ATE 10,00M COM TORRE E GUINCHO,COLOCACAO,ADENSAMENTO E ACABAMENTO,CONSIDERANDO UMA PRODUCAO APROXIMADA DE 2,00M3/H</v>
      </c>
      <c r="C9521" s="519" t="s">
        <v>38428</v>
      </c>
      <c r="D9521" s="519" t="s">
        <v>38429</v>
      </c>
      <c r="E9521" s="519" t="s">
        <v>38430</v>
      </c>
      <c r="F9521" s="519" t="s">
        <v>38433</v>
      </c>
      <c r="I9521" s="519" t="s">
        <v>22</v>
      </c>
      <c r="J9521" s="650">
        <v>108.4</v>
      </c>
    </row>
    <row r="9522" spans="1:10">
      <c r="A9522" s="519" t="s">
        <v>9768</v>
      </c>
      <c r="B9522" s="519" t="str">
        <f t="shared" si="148"/>
        <v>LANCAMENTO DE CONCRETO EM PECAS SEM ARMADURA,INCLUSIVE TRANSPORTE HORIZONTAL ATE 20,00M EM CARRINHOS,E VERTICAL ATE 10,00M COM TORRE E GUINCHO,COLOCACAO,ADENSAMENTO E ACABAMENTO,CONSIDERANDO UMA PRODUCAO APROXIMADA DE 2,00M3/H</v>
      </c>
      <c r="C9522" s="519" t="s">
        <v>38428</v>
      </c>
      <c r="D9522" s="519" t="s">
        <v>38429</v>
      </c>
      <c r="E9522" s="519" t="s">
        <v>38430</v>
      </c>
      <c r="F9522" s="519" t="s">
        <v>38433</v>
      </c>
      <c r="I9522" s="519" t="s">
        <v>22</v>
      </c>
      <c r="J9522" s="650">
        <v>94.58</v>
      </c>
    </row>
    <row r="9523" spans="1:10">
      <c r="A9523" s="519" t="s">
        <v>9769</v>
      </c>
      <c r="B9523" s="519" t="str">
        <f t="shared" si="148"/>
        <v>LANCAMENTO DE CONCRETO EM PECAS SEM ARMADURA,EM CONDICOES ESPECIAIS,INCLUSIVE TRANSPORTE HORIZONTAL ATE 20,00M EM CARRINHOS,E VERTICAL ATE 10,00M COM TORRE E GUINCHO,COLOCACAO,ADENSAMENTO E ACABAMENTO,CONSIDERANDO UMA PRODUCAO APROXIMADA DE 1,50M3/H</v>
      </c>
      <c r="C9523" s="519" t="s">
        <v>38434</v>
      </c>
      <c r="D9523" s="519" t="s">
        <v>38435</v>
      </c>
      <c r="E9523" s="519" t="s">
        <v>38436</v>
      </c>
      <c r="F9523" s="519" t="s">
        <v>38437</v>
      </c>
      <c r="G9523" s="519" t="s">
        <v>38438</v>
      </c>
      <c r="I9523" s="519" t="s">
        <v>22</v>
      </c>
      <c r="J9523" s="650">
        <v>120.8</v>
      </c>
    </row>
    <row r="9524" spans="1:10">
      <c r="A9524" s="519" t="s">
        <v>9770</v>
      </c>
      <c r="B9524" s="519" t="str">
        <f t="shared" si="148"/>
        <v>LANCAMENTO DE CONCRETO EM PECAS SEM ARMADURA,EM CONDICOES ESPECIAIS,INCLUSIVE TRANSPORTE HORIZONTAL ATE 20,00M EM CARRINHOS,E VERTICAL ATE 10,00M COM TORRE E GUINCHO,COLOCACAO,ADENSAMENTO E ACABAMENTO,CONSIDERANDO UMA PRODUCAO APROXIMADA DE 1,50M3/H</v>
      </c>
      <c r="C9524" s="519" t="s">
        <v>38434</v>
      </c>
      <c r="D9524" s="519" t="s">
        <v>38435</v>
      </c>
      <c r="E9524" s="519" t="s">
        <v>38436</v>
      </c>
      <c r="F9524" s="519" t="s">
        <v>38437</v>
      </c>
      <c r="G9524" s="519" t="s">
        <v>38438</v>
      </c>
      <c r="I9524" s="519" t="s">
        <v>22</v>
      </c>
      <c r="J9524" s="650">
        <v>105.38</v>
      </c>
    </row>
    <row r="9525" spans="1:10">
      <c r="A9525" s="519" t="s">
        <v>9771</v>
      </c>
      <c r="B9525" s="519" t="str">
        <f t="shared" si="148"/>
        <v>LANCAMENTO DE CONCRETO EM PECAS SEM ARMADURA,EM CONDICOES ESPECIAIS,INCLUSIVE TRANSPORTE HORIZONTAL ATE 20,00M EM CARRINHOS,E VERTICAL ATE 10,00M COM TORRE E GUINCHO,COLOCACAO,ADENSAMENTO E ACABAMENTO,CONSIDERANDO UMA PRODUCAO APROXIMADA DE 1,00M3/H</v>
      </c>
      <c r="C9525" s="519" t="s">
        <v>38434</v>
      </c>
      <c r="D9525" s="519" t="s">
        <v>38435</v>
      </c>
      <c r="E9525" s="519" t="s">
        <v>38436</v>
      </c>
      <c r="F9525" s="519" t="s">
        <v>38437</v>
      </c>
      <c r="G9525" s="519" t="s">
        <v>38439</v>
      </c>
      <c r="I9525" s="519" t="s">
        <v>22</v>
      </c>
      <c r="J9525" s="650">
        <v>160.53</v>
      </c>
    </row>
    <row r="9526" spans="1:10">
      <c r="A9526" s="519" t="s">
        <v>9772</v>
      </c>
      <c r="B9526" s="519" t="str">
        <f t="shared" si="148"/>
        <v>LANCAMENTO DE CONCRETO EM PECAS SEM ARMADURA,EM CONDICOES ESPECIAIS,INCLUSIVE TRANSPORTE HORIZONTAL ATE 20,00M EM CARRINHOS,E VERTICAL ATE 10,00M COM TORRE E GUINCHO,COLOCACAO,ADENSAMENTO E ACABAMENTO,CONSIDERANDO UMA PRODUCAO APROXIMADA DE 1,00M3/H</v>
      </c>
      <c r="C9526" s="519" t="s">
        <v>38434</v>
      </c>
      <c r="D9526" s="519" t="s">
        <v>38435</v>
      </c>
      <c r="E9526" s="519" t="s">
        <v>38436</v>
      </c>
      <c r="F9526" s="519" t="s">
        <v>38437</v>
      </c>
      <c r="G9526" s="519" t="s">
        <v>38439</v>
      </c>
      <c r="I9526" s="519" t="s">
        <v>22</v>
      </c>
      <c r="J9526" s="650">
        <v>139.72</v>
      </c>
    </row>
    <row r="9527" spans="1:10">
      <c r="A9527" s="519" t="s">
        <v>9773</v>
      </c>
      <c r="B9527" s="519" t="str">
        <f t="shared" si="148"/>
        <v>LANCAMENTO DE CONCRETO EM PECAS SEM ARMADURA,INCLUSIVE O TRANSPORTE HORIZONTAL ATE 20,00M EM CARRINHOS,COLOCACAO,ADENSAMENTO E ACABAMENTO,CONSIDERANDO UMA PRODUCAO APROXIMADA DE 7,00M3/H</v>
      </c>
      <c r="C9527" s="519" t="s">
        <v>38440</v>
      </c>
      <c r="D9527" s="519" t="s">
        <v>38441</v>
      </c>
      <c r="E9527" s="519" t="s">
        <v>38442</v>
      </c>
      <c r="F9527" s="519" t="s">
        <v>38443</v>
      </c>
      <c r="I9527" s="519" t="s">
        <v>22</v>
      </c>
      <c r="J9527" s="650">
        <v>74.17</v>
      </c>
    </row>
    <row r="9528" spans="1:10">
      <c r="A9528" s="519" t="s">
        <v>9774</v>
      </c>
      <c r="B9528" s="519" t="str">
        <f t="shared" si="148"/>
        <v>LANCAMENTO DE CONCRETO EM PECAS SEM ARMADURA,INCLUSIVE O TRANSPORTE HORIZONTAL ATE 20,00M EM CARRINHOS,COLOCACAO,ADENSAMENTO E ACABAMENTO,CONSIDERANDO UMA PRODUCAO APROXIMADA DE 7,00M3/H</v>
      </c>
      <c r="C9528" s="519" t="s">
        <v>38440</v>
      </c>
      <c r="D9528" s="519" t="s">
        <v>38441</v>
      </c>
      <c r="E9528" s="519" t="s">
        <v>38442</v>
      </c>
      <c r="F9528" s="519" t="s">
        <v>38443</v>
      </c>
      <c r="I9528" s="519" t="s">
        <v>22</v>
      </c>
      <c r="J9528" s="650">
        <v>64.38</v>
      </c>
    </row>
    <row r="9529" spans="1:10">
      <c r="A9529" s="519" t="s">
        <v>9775</v>
      </c>
      <c r="B9529" s="519" t="str">
        <f t="shared" si="148"/>
        <v>LANCAMENTO DE CONCRETO EM PECAS SEM ARMADURA,INCLUSIVE O TRANSPORTE HORIZONTAL ATE 20,00M EM CARRINHOS,COLOCACAO,ADENSAMENTO E ACABAMENTO,CONSIDERANDO UMA PRODUCAO APROXIMADA DE 3,50M3/H</v>
      </c>
      <c r="C9529" s="519" t="s">
        <v>38440</v>
      </c>
      <c r="D9529" s="519" t="s">
        <v>38441</v>
      </c>
      <c r="E9529" s="519" t="s">
        <v>38444</v>
      </c>
      <c r="F9529" s="519" t="s">
        <v>38445</v>
      </c>
      <c r="I9529" s="519" t="s">
        <v>22</v>
      </c>
      <c r="J9529" s="650">
        <v>74.63</v>
      </c>
    </row>
    <row r="9530" spans="1:10">
      <c r="A9530" s="519" t="s">
        <v>9776</v>
      </c>
      <c r="B9530" s="519" t="str">
        <f t="shared" si="148"/>
        <v>LANCAMENTO DE CONCRETO EM PECAS SEM ARMADURA,INCLUSIVE O TRANSPORTE HORIZONTAL ATE 20,00M EM CARRINHOS,COLOCACAO,ADENSAMENTO E ACABAMENTO,CONSIDERANDO UMA PRODUCAO APROXIMADA DE 3,50M3/H</v>
      </c>
      <c r="C9530" s="519" t="s">
        <v>38440</v>
      </c>
      <c r="D9530" s="519" t="s">
        <v>38441</v>
      </c>
      <c r="E9530" s="519" t="s">
        <v>38444</v>
      </c>
      <c r="F9530" s="519" t="s">
        <v>38445</v>
      </c>
      <c r="I9530" s="519" t="s">
        <v>22</v>
      </c>
      <c r="J9530" s="650">
        <v>64.760000000000005</v>
      </c>
    </row>
    <row r="9531" spans="1:10">
      <c r="A9531" s="519" t="s">
        <v>9777</v>
      </c>
      <c r="B9531" s="519" t="str">
        <f t="shared" si="148"/>
        <v>LANCAMENTO DE CONCRETO EM PECAS SEM ARMADURA,INCLUSIVE O TRANSPORTE HORIZONTAL ATE 20,00M EM CARRINHOS,COLOCACAO,ADENSAMENTO E ACABAMENTO,CONSIDERANDO UMA PRODUCAO APROXIMADA DE 2,00M3/H</v>
      </c>
      <c r="C9531" s="519" t="s">
        <v>38440</v>
      </c>
      <c r="D9531" s="519" t="s">
        <v>38441</v>
      </c>
      <c r="E9531" s="519" t="s">
        <v>38446</v>
      </c>
      <c r="F9531" s="519" t="s">
        <v>38443</v>
      </c>
      <c r="I9531" s="519" t="s">
        <v>22</v>
      </c>
      <c r="J9531" s="650">
        <v>75.319999999999993</v>
      </c>
    </row>
    <row r="9532" spans="1:10">
      <c r="A9532" s="519" t="s">
        <v>9778</v>
      </c>
      <c r="B9532" s="519" t="str">
        <f t="shared" si="148"/>
        <v>LANCAMENTO DE CONCRETO EM PECAS SEM ARMADURA,INCLUSIVE O TRANSPORTE HORIZONTAL ATE 20,00M EM CARRINHOS,COLOCACAO,ADENSAMENTO E ACABAMENTO,CONSIDERANDO UMA PRODUCAO APROXIMADA DE 2,00M3/H</v>
      </c>
      <c r="C9532" s="519" t="s">
        <v>38440</v>
      </c>
      <c r="D9532" s="519" t="s">
        <v>38441</v>
      </c>
      <c r="E9532" s="519" t="s">
        <v>38446</v>
      </c>
      <c r="F9532" s="519" t="s">
        <v>38443</v>
      </c>
      <c r="I9532" s="519" t="s">
        <v>22</v>
      </c>
      <c r="J9532" s="650">
        <v>65.349999999999994</v>
      </c>
    </row>
    <row r="9533" spans="1:10">
      <c r="A9533" s="519" t="s">
        <v>9779</v>
      </c>
      <c r="B9533" s="519" t="str">
        <f t="shared" si="148"/>
        <v>LANCAMENTO DE CONCRETO EM PECAS SEM ARMADURA,EM CONDICOES ESPECIAIS,INCLUSIVE O TRANSPORTE HORIZONTAL ATE 20,00M EM CARRINHOS,COLOCACAO,ADENSAMENTO E ACABAMENTO,CONSIDERANDO UMA PRODUCAO APROXIMADA DE 1,50M3/H</v>
      </c>
      <c r="C9533" s="519" t="s">
        <v>38434</v>
      </c>
      <c r="D9533" s="519" t="s">
        <v>38447</v>
      </c>
      <c r="E9533" s="519" t="s">
        <v>38448</v>
      </c>
      <c r="F9533" s="519" t="s">
        <v>38449</v>
      </c>
      <c r="I9533" s="519" t="s">
        <v>22</v>
      </c>
      <c r="J9533" s="650">
        <v>78.11</v>
      </c>
    </row>
    <row r="9534" spans="1:10">
      <c r="A9534" s="519" t="s">
        <v>9780</v>
      </c>
      <c r="B9534" s="519" t="str">
        <f t="shared" si="148"/>
        <v>LANCAMENTO DE CONCRETO EM PECAS SEM ARMADURA,EM CONDICOES ESPECIAIS,INCLUSIVE O TRANSPORTE HORIZONTAL ATE 20,00M EM CARRINHOS,COLOCACAO,ADENSAMENTO E ACABAMENTO,CONSIDERANDO UMA PRODUCAO APROXIMADA DE 1,50M3/H</v>
      </c>
      <c r="C9534" s="519" t="s">
        <v>38434</v>
      </c>
      <c r="D9534" s="519" t="s">
        <v>38447</v>
      </c>
      <c r="E9534" s="519" t="s">
        <v>38448</v>
      </c>
      <c r="F9534" s="519" t="s">
        <v>38449</v>
      </c>
      <c r="I9534" s="519" t="s">
        <v>22</v>
      </c>
      <c r="J9534" s="650">
        <v>67.75</v>
      </c>
    </row>
    <row r="9535" spans="1:10">
      <c r="A9535" s="519" t="s">
        <v>9781</v>
      </c>
      <c r="B9535" s="519" t="str">
        <f t="shared" si="148"/>
        <v>LANCAMENTO DE CONCRETO EM PECAS SEM ARMADURA,EM CONDICOES ESPECIAIS,INCLUSIVE O TRANSPORTE HORIZONTAL ATE 20,00M EM CARRINHOS,COLOCACAO,ADENSAMENTO E ACABAMENTO,CONSIDERANDO UMA PRODUCAO APROXIMADA DE 1,00M3/H</v>
      </c>
      <c r="C9535" s="519" t="s">
        <v>38434</v>
      </c>
      <c r="D9535" s="519" t="s">
        <v>38447</v>
      </c>
      <c r="E9535" s="519" t="s">
        <v>38448</v>
      </c>
      <c r="F9535" s="519" t="s">
        <v>38450</v>
      </c>
      <c r="I9535" s="519" t="s">
        <v>22</v>
      </c>
      <c r="J9535" s="650">
        <v>90.14</v>
      </c>
    </row>
    <row r="9536" spans="1:10">
      <c r="A9536" s="519" t="s">
        <v>9782</v>
      </c>
      <c r="B9536" s="519" t="str">
        <f t="shared" si="148"/>
        <v>LANCAMENTO DE CONCRETO EM PECAS SEM ARMADURA,EM CONDICOES ESPECIAIS,INCLUSIVE O TRANSPORTE HORIZONTAL ATE 20,00M EM CARRINHOS,COLOCACAO,ADENSAMENTO E ACABAMENTO,CONSIDERANDO UMA PRODUCAO APROXIMADA DE 1,00M3/H</v>
      </c>
      <c r="C9536" s="519" t="s">
        <v>38434</v>
      </c>
      <c r="D9536" s="519" t="s">
        <v>38447</v>
      </c>
      <c r="E9536" s="519" t="s">
        <v>38448</v>
      </c>
      <c r="F9536" s="519" t="s">
        <v>38450</v>
      </c>
      <c r="I9536" s="519" t="s">
        <v>22</v>
      </c>
      <c r="J9536" s="650">
        <v>78.16</v>
      </c>
    </row>
    <row r="9537" spans="1:10">
      <c r="A9537" s="519" t="s">
        <v>9783</v>
      </c>
      <c r="B9537" s="519" t="str">
        <f t="shared" si="148"/>
        <v>ADICIONAL PARA ITENS 11.002.0021 A 11.002.0037,CORRESPONDENTE A ACRESCIMOS NA DISTANCIA HORIZONTAL</v>
      </c>
      <c r="C9537" s="519" t="s">
        <v>38451</v>
      </c>
      <c r="D9537" s="519" t="s">
        <v>38452</v>
      </c>
      <c r="I9537" s="519" t="s">
        <v>9784</v>
      </c>
      <c r="J9537" s="650">
        <v>7.01</v>
      </c>
    </row>
    <row r="9538" spans="1:10">
      <c r="A9538" s="519" t="s">
        <v>9785</v>
      </c>
      <c r="B9538" s="519" t="str">
        <f t="shared" si="148"/>
        <v>ADICIONAL PARA ITENS 11.002.0021 A 11.002.0037,CORRESPONDENTE A ACRESCIMOS NA DISTANCIA HORIZONTAL</v>
      </c>
      <c r="C9538" s="519" t="s">
        <v>38451</v>
      </c>
      <c r="D9538" s="519" t="s">
        <v>38452</v>
      </c>
      <c r="I9538" s="519" t="s">
        <v>9784</v>
      </c>
      <c r="J9538" s="650">
        <v>6.07</v>
      </c>
    </row>
    <row r="9539" spans="1:10">
      <c r="A9539" s="519" t="s">
        <v>9786</v>
      </c>
      <c r="B9539" s="519" t="str">
        <f t="shared" si="148"/>
        <v>ADICIONAL PARA ITENS 11.002.0021 A 11.002.0031,CORRESPONDENTE A ACRESCIMOS NA DISTANCIA VERTICAL</v>
      </c>
      <c r="C9539" s="519" t="s">
        <v>38453</v>
      </c>
      <c r="D9539" s="519" t="s">
        <v>38454</v>
      </c>
      <c r="I9539" s="519" t="s">
        <v>9784</v>
      </c>
      <c r="J9539" s="650">
        <v>4.0199999999999996</v>
      </c>
    </row>
    <row r="9540" spans="1:10">
      <c r="A9540" s="519" t="s">
        <v>9787</v>
      </c>
      <c r="B9540" s="519" t="str">
        <f t="shared" si="148"/>
        <v>ADICIONAL PARA ITENS 11.002.0021 A 11.002.0031,CORRESPONDENTE A ACRESCIMOS NA DISTANCIA VERTICAL</v>
      </c>
      <c r="C9540" s="519" t="s">
        <v>38453</v>
      </c>
      <c r="D9540" s="519" t="s">
        <v>38454</v>
      </c>
      <c r="I9540" s="519" t="s">
        <v>9784</v>
      </c>
      <c r="J9540" s="650">
        <v>3.56</v>
      </c>
    </row>
    <row r="9541" spans="1:10">
      <c r="A9541" s="519" t="s">
        <v>9788</v>
      </c>
      <c r="B9541" s="519" t="str">
        <f t="shared" si="148"/>
        <v>LANCAMENTO DE CONCRETO EM PECAS ARMADAS,INCLUSIVE O TRANSPORTE HORIZONTAL ATE 20,00M EM CARRINHOS,COLOCACAO,ADENSAMENTOE ACABAMENTO,CONSIDERANDO UMA PRODUCAO APROXIMADA DE 7,00M3/H</v>
      </c>
      <c r="C9541" s="519" t="s">
        <v>38455</v>
      </c>
      <c r="D9541" s="519" t="s">
        <v>38456</v>
      </c>
      <c r="E9541" s="519" t="s">
        <v>38457</v>
      </c>
      <c r="F9541" s="519" t="s">
        <v>1848</v>
      </c>
      <c r="I9541" s="519" t="s">
        <v>22</v>
      </c>
      <c r="J9541" s="650">
        <v>85.2</v>
      </c>
    </row>
    <row r="9542" spans="1:10">
      <c r="A9542" s="519" t="s">
        <v>9789</v>
      </c>
      <c r="B9542" s="519" t="str">
        <f t="shared" si="148"/>
        <v>LANCAMENTO DE CONCRETO EM PECAS ARMADAS,INCLUSIVE O TRANSPORTE HORIZONTAL ATE 20,00M EM CARRINHOS,COLOCACAO,ADENSAMENTOE ACABAMENTO,CONSIDERANDO UMA PRODUCAO APROXIMADA DE 7,00M3/H</v>
      </c>
      <c r="C9542" s="519" t="s">
        <v>38455</v>
      </c>
      <c r="D9542" s="519" t="s">
        <v>38456</v>
      </c>
      <c r="E9542" s="519" t="s">
        <v>38457</v>
      </c>
      <c r="F9542" s="519" t="s">
        <v>1848</v>
      </c>
      <c r="I9542" s="519" t="s">
        <v>22</v>
      </c>
      <c r="J9542" s="650">
        <v>73.959999999999994</v>
      </c>
    </row>
    <row r="9543" spans="1:10">
      <c r="A9543" s="519" t="s">
        <v>9790</v>
      </c>
      <c r="B9543" s="519" t="str">
        <f t="shared" si="148"/>
        <v>LANCAMENTO DE CONCRETO EM PECAS ARMADAS,INCLUSIVE O TRANSPORTE HORIZONTAL ATE 20,00M EM CARRINHOS,COLOCACAO,ADENSAMENTOE ACABAMENTO,CONSIDERANDO UMA PRODUCAO APROXIMADA DE 3,50M3/H</v>
      </c>
      <c r="C9543" s="519" t="s">
        <v>38455</v>
      </c>
      <c r="D9543" s="519" t="s">
        <v>38456</v>
      </c>
      <c r="E9543" s="519" t="s">
        <v>38458</v>
      </c>
      <c r="F9543" s="519" t="s">
        <v>1848</v>
      </c>
      <c r="I9543" s="519" t="s">
        <v>22</v>
      </c>
      <c r="J9543" s="650">
        <v>85.71</v>
      </c>
    </row>
    <row r="9544" spans="1:10">
      <c r="A9544" s="519" t="s">
        <v>9791</v>
      </c>
      <c r="B9544" s="519" t="str">
        <f t="shared" ref="B9544:B9607" si="149">C9544&amp;D9544&amp;E9544&amp;F9544&amp;G9544&amp;H9544</f>
        <v>LANCAMENTO DE CONCRETO EM PECAS ARMADAS,INCLUSIVE O TRANSPORTE HORIZONTAL ATE 20,00M EM CARRINHOS,COLOCACAO,ADENSAMENTOE ACABAMENTO,CONSIDERANDO UMA PRODUCAO APROXIMADA DE 3,50M3/H</v>
      </c>
      <c r="C9544" s="519" t="s">
        <v>38455</v>
      </c>
      <c r="D9544" s="519" t="s">
        <v>38456</v>
      </c>
      <c r="E9544" s="519" t="s">
        <v>38458</v>
      </c>
      <c r="F9544" s="519" t="s">
        <v>1848</v>
      </c>
      <c r="I9544" s="519" t="s">
        <v>22</v>
      </c>
      <c r="J9544" s="650">
        <v>74.38</v>
      </c>
    </row>
    <row r="9545" spans="1:10">
      <c r="A9545" s="519" t="s">
        <v>9792</v>
      </c>
      <c r="B9545" s="519" t="str">
        <f t="shared" si="149"/>
        <v>LANCAMENTO DE CONCRETO EM PECAS ARMADAS,INCLUSIVE O TRANSPORTE HORIZONTAL ATE 20,00M EM CARRINHOS,COLOCACAO,ADENSAMENTOE ACABAMENTO,CONSIDERANDO UMA PRODUCAO APROXIMADA DE 2,00M3/H</v>
      </c>
      <c r="C9545" s="519" t="s">
        <v>38455</v>
      </c>
      <c r="D9545" s="519" t="s">
        <v>38456</v>
      </c>
      <c r="E9545" s="519" t="s">
        <v>38459</v>
      </c>
      <c r="F9545" s="519" t="s">
        <v>1848</v>
      </c>
      <c r="I9545" s="519" t="s">
        <v>22</v>
      </c>
      <c r="J9545" s="650">
        <v>86.62</v>
      </c>
    </row>
    <row r="9546" spans="1:10">
      <c r="A9546" s="519" t="s">
        <v>9793</v>
      </c>
      <c r="B9546" s="519" t="str">
        <f t="shared" si="149"/>
        <v>LANCAMENTO DE CONCRETO EM PECAS ARMADAS,INCLUSIVE O TRANSPORTE HORIZONTAL ATE 20,00M EM CARRINHOS,COLOCACAO,ADENSAMENTOE ACABAMENTO,CONSIDERANDO UMA PRODUCAO APROXIMADA DE 2,00M3/H</v>
      </c>
      <c r="C9546" s="519" t="s">
        <v>38455</v>
      </c>
      <c r="D9546" s="519" t="s">
        <v>38456</v>
      </c>
      <c r="E9546" s="519" t="s">
        <v>38459</v>
      </c>
      <c r="F9546" s="519" t="s">
        <v>1848</v>
      </c>
      <c r="I9546" s="519" t="s">
        <v>22</v>
      </c>
      <c r="J9546" s="650">
        <v>75.150000000000006</v>
      </c>
    </row>
    <row r="9547" spans="1:10">
      <c r="A9547" s="519" t="s">
        <v>9794</v>
      </c>
      <c r="B9547" s="519" t="str">
        <f t="shared" si="149"/>
        <v>LANCAMENTO DE CONCRETO EM PECAS ARMADAS,EM CONDICOES ESPECIAIS,INCLUSIVE O TRANSPORTE HORIZONTAL ATE 20,00M EM CARRINHOS,COLOCACAO,ADENSAMENTO E ACABAMENTO,CONSIDERANDO UMA PRODUCAO APROXIMADA DE 1,50M3/H</v>
      </c>
      <c r="C9547" s="519" t="s">
        <v>38422</v>
      </c>
      <c r="D9547" s="519" t="s">
        <v>38460</v>
      </c>
      <c r="E9547" s="519" t="s">
        <v>38461</v>
      </c>
      <c r="F9547" s="519" t="s">
        <v>38462</v>
      </c>
      <c r="I9547" s="519" t="s">
        <v>22</v>
      </c>
      <c r="J9547" s="650">
        <v>89.72</v>
      </c>
    </row>
    <row r="9548" spans="1:10">
      <c r="A9548" s="519" t="s">
        <v>9795</v>
      </c>
      <c r="B9548" s="519" t="str">
        <f t="shared" si="149"/>
        <v>LANCAMENTO DE CONCRETO EM PECAS ARMADAS,EM CONDICOES ESPECIAIS,INCLUSIVE O TRANSPORTE HORIZONTAL ATE 20,00M EM CARRINHOS,COLOCACAO,ADENSAMENTO E ACABAMENTO,CONSIDERANDO UMA PRODUCAO APROXIMADA DE 1,50M3/H</v>
      </c>
      <c r="C9548" s="519" t="s">
        <v>38422</v>
      </c>
      <c r="D9548" s="519" t="s">
        <v>38460</v>
      </c>
      <c r="E9548" s="519" t="s">
        <v>38461</v>
      </c>
      <c r="F9548" s="519" t="s">
        <v>38462</v>
      </c>
      <c r="I9548" s="519" t="s">
        <v>22</v>
      </c>
      <c r="J9548" s="650">
        <v>77.819999999999993</v>
      </c>
    </row>
    <row r="9549" spans="1:10">
      <c r="A9549" s="519" t="s">
        <v>9796</v>
      </c>
      <c r="B9549" s="519" t="str">
        <f t="shared" si="149"/>
        <v>LANCAMENTO DE CONCRETO EM PECAS ARMADAS,EM CONDICOES ESPECIAIS,INCLUSIVE O TRANSPORTE HORIZONTAL ATE 20,00M EM CARRINHOS,COLOCACAO,ADENSAMENTO E ACABAMENTO,CONSIDERANDO UMA PRODUCAO APROXIMADA DE 1,00M3/H</v>
      </c>
      <c r="C9549" s="519" t="s">
        <v>38422</v>
      </c>
      <c r="D9549" s="519" t="s">
        <v>38460</v>
      </c>
      <c r="E9549" s="519" t="s">
        <v>38461</v>
      </c>
      <c r="F9549" s="519" t="s">
        <v>38463</v>
      </c>
      <c r="I9549" s="519" t="s">
        <v>22</v>
      </c>
      <c r="J9549" s="650">
        <v>103.57</v>
      </c>
    </row>
    <row r="9550" spans="1:10">
      <c r="A9550" s="519" t="s">
        <v>9797</v>
      </c>
      <c r="B9550" s="519" t="str">
        <f t="shared" si="149"/>
        <v>LANCAMENTO DE CONCRETO EM PECAS ARMADAS,EM CONDICOES ESPECIAIS,INCLUSIVE O TRANSPORTE HORIZONTAL ATE 20,00M EM CARRINHOS,COLOCACAO,ADENSAMENTO E ACABAMENTO,CONSIDERANDO UMA PRODUCAO APROXIMADA DE 1,00M3/H</v>
      </c>
      <c r="C9550" s="519" t="s">
        <v>38422</v>
      </c>
      <c r="D9550" s="519" t="s">
        <v>38460</v>
      </c>
      <c r="E9550" s="519" t="s">
        <v>38461</v>
      </c>
      <c r="F9550" s="519" t="s">
        <v>38463</v>
      </c>
      <c r="I9550" s="519" t="s">
        <v>22</v>
      </c>
      <c r="J9550" s="650">
        <v>89.81</v>
      </c>
    </row>
    <row r="9551" spans="1:10">
      <c r="A9551" s="519" t="s">
        <v>9798</v>
      </c>
      <c r="B9551" s="519" t="str">
        <f t="shared" si="149"/>
        <v>LANCAMENTO DE CONCRETO EM PECAS ARMADAS,INCLUSIVE TRANSPORTE HORIZONTAL E VERTICAL,COM AUXILIO DE GUINDASTE E CACAMBAS DE 1,00 A 1,50M3,CURA,COLOCACAO,ADENSAMENTO E ACABAMENTO</v>
      </c>
      <c r="C9551" s="519" t="s">
        <v>38416</v>
      </c>
      <c r="D9551" s="519" t="s">
        <v>38464</v>
      </c>
      <c r="E9551" s="519" t="s">
        <v>38465</v>
      </c>
      <c r="I9551" s="519" t="s">
        <v>22</v>
      </c>
      <c r="J9551" s="650">
        <v>148.41999999999999</v>
      </c>
    </row>
    <row r="9552" spans="1:10">
      <c r="A9552" s="519" t="s">
        <v>9799</v>
      </c>
      <c r="B9552" s="519" t="str">
        <f t="shared" si="149"/>
        <v>LANCAMENTO DE CONCRETO EM PECAS ARMADAS,INCLUSIVE TRANSPORTE HORIZONTAL E VERTICAL,COM AUXILIO DE GUINDASTE E CACAMBAS DE 1,00 A 1,50M3,CURA,COLOCACAO,ADENSAMENTO E ACABAMENTO</v>
      </c>
      <c r="C9552" s="519" t="s">
        <v>38416</v>
      </c>
      <c r="D9552" s="519" t="s">
        <v>38464</v>
      </c>
      <c r="E9552" s="519" t="s">
        <v>38465</v>
      </c>
      <c r="I9552" s="519" t="s">
        <v>22</v>
      </c>
      <c r="J9552" s="650">
        <v>130.27000000000001</v>
      </c>
    </row>
    <row r="9553" spans="1:10">
      <c r="A9553" s="519" t="s">
        <v>9800</v>
      </c>
      <c r="B9553" s="519" t="str">
        <f t="shared" si="149"/>
        <v>CONCRETO DOSADO RACIONALMENTE PARA UMA RESISTENCIA CARACTERISTICA A COMPRESSAO DE 10MPA,INCLUSIVE MATERIAIS,TRANSPORTE,PREPARO COM BETONEIRA,LANCAMENTO E ADENSAMENTO</v>
      </c>
      <c r="C9553" s="519" t="s">
        <v>38362</v>
      </c>
      <c r="D9553" s="519" t="s">
        <v>38466</v>
      </c>
      <c r="E9553" s="519" t="s">
        <v>38467</v>
      </c>
      <c r="I9553" s="519" t="s">
        <v>22</v>
      </c>
      <c r="J9553" s="650">
        <v>522.4</v>
      </c>
    </row>
    <row r="9554" spans="1:10">
      <c r="A9554" s="519" t="s">
        <v>9801</v>
      </c>
      <c r="B9554" s="519" t="str">
        <f t="shared" si="149"/>
        <v>CONCRETO DOSADO RACIONALMENTE PARA UMA RESISTENCIA CARACTERISTICA A COMPRESSAO DE 10MPA,INCLUSIVE MATERIAIS,TRANSPORTE,PREPARO COM BETONEIRA,LANCAMENTO E ADENSAMENTO</v>
      </c>
      <c r="C9554" s="519" t="s">
        <v>38362</v>
      </c>
      <c r="D9554" s="519" t="s">
        <v>38466</v>
      </c>
      <c r="E9554" s="519" t="s">
        <v>38467</v>
      </c>
      <c r="I9554" s="519" t="s">
        <v>22</v>
      </c>
      <c r="J9554" s="650">
        <v>496.77</v>
      </c>
    </row>
    <row r="9555" spans="1:10">
      <c r="A9555" s="519" t="s">
        <v>9802</v>
      </c>
      <c r="B9555" s="519" t="str">
        <f t="shared" si="149"/>
        <v>CONCRETO DOSADO RACIONALMENTE PARA UMA RESISTENCIA CARACTERISTICA A COMPRESSAO DE 15MPA,INCLUSIVE MATERIAIS,TRANSPORTE,PREPARO COM BETONEIRA,LANCAMENTO E ADENSAMENTO</v>
      </c>
      <c r="C9555" s="519" t="s">
        <v>38362</v>
      </c>
      <c r="D9555" s="519" t="s">
        <v>38468</v>
      </c>
      <c r="E9555" s="519" t="s">
        <v>38467</v>
      </c>
      <c r="I9555" s="519" t="s">
        <v>22</v>
      </c>
      <c r="J9555" s="650">
        <v>542.94000000000005</v>
      </c>
    </row>
    <row r="9556" spans="1:10">
      <c r="A9556" s="519" t="s">
        <v>9803</v>
      </c>
      <c r="B9556" s="519" t="str">
        <f t="shared" si="149"/>
        <v>CONCRETO DOSADO RACIONALMENTE PARA UMA RESISTENCIA CARACTERISTICA A COMPRESSAO DE 15MPA,INCLUSIVE MATERIAIS,TRANSPORTE,PREPARO COM BETONEIRA,LANCAMENTO E ADENSAMENTO</v>
      </c>
      <c r="C9556" s="519" t="s">
        <v>38362</v>
      </c>
      <c r="D9556" s="519" t="s">
        <v>38468</v>
      </c>
      <c r="E9556" s="519" t="s">
        <v>38467</v>
      </c>
      <c r="I9556" s="519" t="s">
        <v>22</v>
      </c>
      <c r="J9556" s="650">
        <v>517.30999999999995</v>
      </c>
    </row>
    <row r="9557" spans="1:10">
      <c r="A9557" s="519" t="s">
        <v>9804</v>
      </c>
      <c r="B9557" s="519" t="str">
        <f t="shared" si="149"/>
        <v>CONCRETO DOSADO RACIONALMENTE PARA UMA RESISTENCIA CARACTERISTICA A COMPRESSAO DE 20MPA,INCLUSIVE MATERIAIS,TRANSPORTE,PREPARO COM BETONEIRA,LANCAMENTO E ADENSAMENTO</v>
      </c>
      <c r="C9557" s="519" t="s">
        <v>38362</v>
      </c>
      <c r="D9557" s="519" t="s">
        <v>38469</v>
      </c>
      <c r="E9557" s="519" t="s">
        <v>38467</v>
      </c>
      <c r="I9557" s="519" t="s">
        <v>22</v>
      </c>
      <c r="J9557" s="650">
        <v>565.52</v>
      </c>
    </row>
    <row r="9558" spans="1:10">
      <c r="A9558" s="519" t="s">
        <v>9805</v>
      </c>
      <c r="B9558" s="519" t="str">
        <f t="shared" si="149"/>
        <v>CONCRETO DOSADO RACIONALMENTE PARA UMA RESISTENCIA CARACTERISTICA A COMPRESSAO DE 20MPA,INCLUSIVE MATERIAIS,TRANSPORTE,PREPARO COM BETONEIRA,LANCAMENTO E ADENSAMENTO</v>
      </c>
      <c r="C9558" s="519" t="s">
        <v>38362</v>
      </c>
      <c r="D9558" s="519" t="s">
        <v>38469</v>
      </c>
      <c r="E9558" s="519" t="s">
        <v>38467</v>
      </c>
      <c r="I9558" s="519" t="s">
        <v>22</v>
      </c>
      <c r="J9558" s="650">
        <v>539.89</v>
      </c>
    </row>
    <row r="9559" spans="1:10">
      <c r="A9559" s="519" t="s">
        <v>9806</v>
      </c>
      <c r="B9559" s="519" t="str">
        <f t="shared" si="149"/>
        <v>CONCRETO DOSADO RACIONALMENTE PARA UMA RESISTENCIA CARACTERISTICA A COMPRESSAO DE 25MPA,INCLUSIVE MATERIAIS,TRANSPORTE,PREPARO COM BETONEIRA,LANCAMENTO E ADENSAMENTO</v>
      </c>
      <c r="C9559" s="519" t="s">
        <v>38362</v>
      </c>
      <c r="D9559" s="519" t="s">
        <v>38470</v>
      </c>
      <c r="E9559" s="519" t="s">
        <v>38467</v>
      </c>
      <c r="I9559" s="519" t="s">
        <v>22</v>
      </c>
      <c r="J9559" s="650">
        <v>584.04</v>
      </c>
    </row>
    <row r="9560" spans="1:10">
      <c r="A9560" s="519" t="s">
        <v>9807</v>
      </c>
      <c r="B9560" s="519" t="str">
        <f t="shared" si="149"/>
        <v>CONCRETO DOSADO RACIONALMENTE PARA UMA RESISTENCIA CARACTERISTICA A COMPRESSAO DE 25MPA,INCLUSIVE MATERIAIS,TRANSPORTE,PREPARO COM BETONEIRA,LANCAMENTO E ADENSAMENTO</v>
      </c>
      <c r="C9560" s="519" t="s">
        <v>38362</v>
      </c>
      <c r="D9560" s="519" t="s">
        <v>38470</v>
      </c>
      <c r="E9560" s="519" t="s">
        <v>38467</v>
      </c>
      <c r="I9560" s="519" t="s">
        <v>22</v>
      </c>
      <c r="J9560" s="650">
        <v>558.4</v>
      </c>
    </row>
    <row r="9561" spans="1:10">
      <c r="A9561" s="519" t="s">
        <v>9808</v>
      </c>
      <c r="B9561" s="519" t="str">
        <f t="shared" si="149"/>
        <v>CONCRETO DOSADO RACIONALMENTE PARA UMA RESISTENCIA CARACTERISTICA A COMPRESSAO DE 30MPA,INCLUSIVE MATERIAIS,TRANSPORTE,PREPARO COM BETONEIRA,LANCAMENTO E ADENSAMENTO</v>
      </c>
      <c r="C9561" s="519" t="s">
        <v>38362</v>
      </c>
      <c r="D9561" s="519" t="s">
        <v>38471</v>
      </c>
      <c r="E9561" s="519" t="s">
        <v>38467</v>
      </c>
      <c r="I9561" s="519" t="s">
        <v>22</v>
      </c>
      <c r="J9561" s="650">
        <v>611.24</v>
      </c>
    </row>
    <row r="9562" spans="1:10">
      <c r="A9562" s="519" t="s">
        <v>9809</v>
      </c>
      <c r="B9562" s="519" t="str">
        <f t="shared" si="149"/>
        <v>CONCRETO DOSADO RACIONALMENTE PARA UMA RESISTENCIA CARACTERISTICA A COMPRESSAO DE 30MPA,INCLUSIVE MATERIAIS,TRANSPORTE,PREPARO COM BETONEIRA,LANCAMENTO E ADENSAMENTO</v>
      </c>
      <c r="C9562" s="519" t="s">
        <v>38362</v>
      </c>
      <c r="D9562" s="519" t="s">
        <v>38471</v>
      </c>
      <c r="E9562" s="519" t="s">
        <v>38467</v>
      </c>
      <c r="I9562" s="519" t="s">
        <v>22</v>
      </c>
      <c r="J9562" s="650">
        <v>585.6</v>
      </c>
    </row>
    <row r="9563" spans="1:10">
      <c r="A9563" s="519" t="s">
        <v>9810</v>
      </c>
      <c r="B9563" s="519" t="str">
        <f t="shared" si="149"/>
        <v>CONCRETO DOSADO RACIONALMENTE PARA UMA RESISTENCIA CARACTERISTICA A COMPRESSAO DE 35MPA,INCLUSIVE MATERIAIS,TRANSPORTE,PREPARO COM BETONEIRA,LANCAMENTO E ADENSAMENTO</v>
      </c>
      <c r="C9563" s="519" t="s">
        <v>38362</v>
      </c>
      <c r="D9563" s="519" t="s">
        <v>38472</v>
      </c>
      <c r="E9563" s="519" t="s">
        <v>38467</v>
      </c>
      <c r="I9563" s="519" t="s">
        <v>22</v>
      </c>
      <c r="J9563" s="650">
        <v>615.89</v>
      </c>
    </row>
    <row r="9564" spans="1:10">
      <c r="A9564" s="519" t="s">
        <v>9811</v>
      </c>
      <c r="B9564" s="519" t="str">
        <f t="shared" si="149"/>
        <v>CONCRETO DOSADO RACIONALMENTE PARA UMA RESISTENCIA CARACTERISTICA A COMPRESSAO DE 35MPA,INCLUSIVE MATERIAIS,TRANSPORTE,PREPARO COM BETONEIRA,LANCAMENTO E ADENSAMENTO</v>
      </c>
      <c r="C9564" s="519" t="s">
        <v>38362</v>
      </c>
      <c r="D9564" s="519" t="s">
        <v>38472</v>
      </c>
      <c r="E9564" s="519" t="s">
        <v>38467</v>
      </c>
      <c r="I9564" s="519" t="s">
        <v>22</v>
      </c>
      <c r="J9564" s="650">
        <v>590.26</v>
      </c>
    </row>
    <row r="9565" spans="1:10">
      <c r="A9565" s="519" t="s">
        <v>9812</v>
      </c>
      <c r="B9565" s="519" t="str">
        <f t="shared" si="149"/>
        <v>CONCRETO DOSADO RACIONALMENTE PARA UMA RESISTENCIA CARACTERISTICA A COMPRESSAO DE 40MPA,INCLUSIVE MATERIAIS,TRANSPORTE,PREPARO COM BETONEIRA,LANCAMENTO E ADENSAMENTO</v>
      </c>
      <c r="C9565" s="519" t="s">
        <v>38362</v>
      </c>
      <c r="D9565" s="519" t="s">
        <v>38473</v>
      </c>
      <c r="E9565" s="519" t="s">
        <v>38467</v>
      </c>
      <c r="I9565" s="519" t="s">
        <v>22</v>
      </c>
      <c r="J9565" s="650">
        <v>617.51</v>
      </c>
    </row>
    <row r="9566" spans="1:10">
      <c r="A9566" s="519" t="s">
        <v>9813</v>
      </c>
      <c r="B9566" s="519" t="str">
        <f t="shared" si="149"/>
        <v>CONCRETO DOSADO RACIONALMENTE PARA UMA RESISTENCIA CARACTERISTICA A COMPRESSAO DE 40MPA,INCLUSIVE MATERIAIS,TRANSPORTE,PREPARO COM BETONEIRA,LANCAMENTO E ADENSAMENTO</v>
      </c>
      <c r="C9566" s="519" t="s">
        <v>38362</v>
      </c>
      <c r="D9566" s="519" t="s">
        <v>38473</v>
      </c>
      <c r="E9566" s="519" t="s">
        <v>38467</v>
      </c>
      <c r="I9566" s="519" t="s">
        <v>22</v>
      </c>
      <c r="J9566" s="650">
        <v>591.88</v>
      </c>
    </row>
    <row r="9567" spans="1:10">
      <c r="A9567" s="519" t="s">
        <v>9814</v>
      </c>
      <c r="B9567" s="519" t="str">
        <f t="shared" si="149"/>
        <v>CONCRETO DOSADO RACIONALMENTE PARA UMA RESISTENCIA CARACTERISTICA A COMPRESSAO DE 15MPA,INCLUSIVE IMPERMEABILIZANTE DE PEGA NORMAL,ADICIONADO A AGUA DE AMASSAMENTO</v>
      </c>
      <c r="C9567" s="519" t="s">
        <v>38362</v>
      </c>
      <c r="D9567" s="519" t="s">
        <v>38474</v>
      </c>
      <c r="E9567" s="519" t="s">
        <v>38475</v>
      </c>
      <c r="I9567" s="519" t="s">
        <v>22</v>
      </c>
      <c r="J9567" s="650">
        <v>580.47</v>
      </c>
    </row>
    <row r="9568" spans="1:10">
      <c r="A9568" s="519" t="s">
        <v>9815</v>
      </c>
      <c r="B9568" s="519" t="str">
        <f t="shared" si="149"/>
        <v>CONCRETO DOSADO RACIONALMENTE PARA UMA RESISTENCIA CARACTERISTICA A COMPRESSAO DE 15MPA,INCLUSIVE IMPERMEABILIZANTE DE PEGA NORMAL,ADICIONADO A AGUA DE AMASSAMENTO</v>
      </c>
      <c r="C9568" s="519" t="s">
        <v>38362</v>
      </c>
      <c r="D9568" s="519" t="s">
        <v>38474</v>
      </c>
      <c r="E9568" s="519" t="s">
        <v>38475</v>
      </c>
      <c r="I9568" s="519" t="s">
        <v>22</v>
      </c>
      <c r="J9568" s="650">
        <v>554.84</v>
      </c>
    </row>
    <row r="9569" spans="1:10">
      <c r="A9569" s="519" t="s">
        <v>9816</v>
      </c>
      <c r="B9569" s="519" t="str">
        <f t="shared" si="149"/>
        <v>CONCRETO CICLOPICO CONFECCIONADO COM CONCRETO DOSADO PARA UMA RESISTENCIA CARACTERISTICA A COMPRESSAO DE 10MPA,TENDO 30% DO VOLUME REAL OCUPADO POR PEDRA-DE-MAO,INCLUSIVE MATERIAIS,TRANSPORTE,PREPARO,LANCAMENTO E ADENSAMENTO</v>
      </c>
      <c r="C9569" s="519" t="s">
        <v>38476</v>
      </c>
      <c r="D9569" s="519" t="s">
        <v>38477</v>
      </c>
      <c r="E9569" s="519" t="s">
        <v>38478</v>
      </c>
      <c r="F9569" s="519" t="s">
        <v>38479</v>
      </c>
      <c r="I9569" s="519" t="s">
        <v>22</v>
      </c>
      <c r="J9569" s="650">
        <v>463.02</v>
      </c>
    </row>
    <row r="9570" spans="1:10">
      <c r="A9570" s="519" t="s">
        <v>9817</v>
      </c>
      <c r="B9570" s="519" t="str">
        <f t="shared" si="149"/>
        <v>CONCRETO CICLOPICO CONFECCIONADO COM CONCRETO DOSADO PARA UMA RESISTENCIA CARACTERISTICA A COMPRESSAO DE 10MPA,TENDO 30% DO VOLUME REAL OCUPADO POR PEDRA-DE-MAO,INCLUSIVE MATERIAIS,TRANSPORTE,PREPARO,LANCAMENTO E ADENSAMENTO</v>
      </c>
      <c r="C9570" s="519" t="s">
        <v>38476</v>
      </c>
      <c r="D9570" s="519" t="s">
        <v>38477</v>
      </c>
      <c r="E9570" s="519" t="s">
        <v>38478</v>
      </c>
      <c r="F9570" s="519" t="s">
        <v>38479</v>
      </c>
      <c r="I9570" s="519" t="s">
        <v>22</v>
      </c>
      <c r="J9570" s="650">
        <v>440.91</v>
      </c>
    </row>
    <row r="9571" spans="1:10">
      <c r="A9571" s="519" t="s">
        <v>9818</v>
      </c>
      <c r="B9571" s="519" t="str">
        <f t="shared" si="149"/>
        <v>CONCRETO CICLOPICO CONFECCIONADO COM CONCRETO DOSADO PARA UMA RESISTENCIA CARACTERISTICA A COMPRESSAO DE 10MPA,EXCLUSIVE A PEDRA-DE-MAO,INCLUSIVE MATERIAIS,TRANSPORTE,PREPARO,LANCAMENTO E ADENSAMENTO</v>
      </c>
      <c r="C9571" s="519" t="s">
        <v>38476</v>
      </c>
      <c r="D9571" s="519" t="s">
        <v>38480</v>
      </c>
      <c r="E9571" s="519" t="s">
        <v>38481</v>
      </c>
      <c r="F9571" s="519" t="s">
        <v>38482</v>
      </c>
      <c r="I9571" s="519" t="s">
        <v>22</v>
      </c>
      <c r="J9571" s="650">
        <v>395.76</v>
      </c>
    </row>
    <row r="9572" spans="1:10">
      <c r="A9572" s="519" t="s">
        <v>9819</v>
      </c>
      <c r="B9572" s="519" t="str">
        <f t="shared" si="149"/>
        <v>CONCRETO CICLOPICO CONFECCIONADO COM CONCRETO DOSADO PARA UMA RESISTENCIA CARACTERISTICA A COMPRESSAO DE 10MPA,EXCLUSIVE A PEDRA-DE-MAO,INCLUSIVE MATERIAIS,TRANSPORTE,PREPARO,LANCAMENTO E ADENSAMENTO</v>
      </c>
      <c r="C9572" s="519" t="s">
        <v>38476</v>
      </c>
      <c r="D9572" s="519" t="s">
        <v>38480</v>
      </c>
      <c r="E9572" s="519" t="s">
        <v>38481</v>
      </c>
      <c r="F9572" s="519" t="s">
        <v>38482</v>
      </c>
      <c r="I9572" s="519" t="s">
        <v>22</v>
      </c>
      <c r="J9572" s="650">
        <v>373.65</v>
      </c>
    </row>
    <row r="9573" spans="1:10">
      <c r="A9573" s="519" t="s">
        <v>9820</v>
      </c>
      <c r="B9573" s="519" t="str">
        <f t="shared" si="149"/>
        <v>CONCRETO PARA CAMADAS PREPARATORIAS COM 180KG DE CIMENTO POR M3 DE CONCRETO,INCLUSIVE MATERIAIS,TRANSPORTE,PRODUCAO,LANCAMENTO E ADENSAMENTO</v>
      </c>
      <c r="C9573" s="519" t="s">
        <v>38381</v>
      </c>
      <c r="D9573" s="519" t="s">
        <v>38483</v>
      </c>
      <c r="E9573" s="519" t="s">
        <v>38484</v>
      </c>
      <c r="I9573" s="519" t="s">
        <v>22</v>
      </c>
      <c r="J9573" s="650">
        <v>454.49</v>
      </c>
    </row>
    <row r="9574" spans="1:10">
      <c r="A9574" s="519" t="s">
        <v>9821</v>
      </c>
      <c r="B9574" s="519" t="str">
        <f t="shared" si="149"/>
        <v>CONCRETO PARA CAMADAS PREPARATORIAS COM 180KG DE CIMENTO POR M3 DE CONCRETO,INCLUSIVE MATERIAIS,TRANSPORTE,PRODUCAO,LANCAMENTO E ADENSAMENTO</v>
      </c>
      <c r="C9574" s="519" t="s">
        <v>38381</v>
      </c>
      <c r="D9574" s="519" t="s">
        <v>38483</v>
      </c>
      <c r="E9574" s="519" t="s">
        <v>38484</v>
      </c>
      <c r="I9574" s="519" t="s">
        <v>22</v>
      </c>
      <c r="J9574" s="650">
        <v>432</v>
      </c>
    </row>
    <row r="9575" spans="1:10">
      <c r="A9575" s="519" t="s">
        <v>9822</v>
      </c>
      <c r="B9575" s="519" t="str">
        <f t="shared" si="149"/>
        <v>PREENCHIMENTO COM CONCRETO DE 15MPA EM VAZIOS DE ALVENARIA DE BLOCOS DE CONCRETO 10X20X40CM,EM PAREDES DE 10CM,MEDIDO PELA AREA REAL,EXCLUSIVE ARMACAO E A ALVENARIA</v>
      </c>
      <c r="C9575" s="519" t="s">
        <v>38485</v>
      </c>
      <c r="D9575" s="519" t="s">
        <v>38486</v>
      </c>
      <c r="E9575" s="519" t="s">
        <v>38487</v>
      </c>
      <c r="I9575" s="519" t="s">
        <v>13</v>
      </c>
      <c r="J9575" s="650">
        <v>51.11</v>
      </c>
    </row>
    <row r="9576" spans="1:10">
      <c r="A9576" s="519" t="s">
        <v>9823</v>
      </c>
      <c r="B9576" s="519" t="str">
        <f t="shared" si="149"/>
        <v>PREENCHIMENTO COM CONCRETO DE 15MPA EM VAZIOS DE ALVENARIA DE BLOCOS DE CONCRETO 10X20X40CM,EM PAREDES DE 10CM,MEDIDO PELA AREA REAL,EXCLUSIVE ARMACAO E A ALVENARIA</v>
      </c>
      <c r="C9576" s="519" t="s">
        <v>38485</v>
      </c>
      <c r="D9576" s="519" t="s">
        <v>38486</v>
      </c>
      <c r="E9576" s="519" t="s">
        <v>38487</v>
      </c>
      <c r="I9576" s="519" t="s">
        <v>13</v>
      </c>
      <c r="J9576" s="650">
        <v>46.78</v>
      </c>
    </row>
    <row r="9577" spans="1:10">
      <c r="A9577" s="519" t="s">
        <v>9824</v>
      </c>
      <c r="B9577" s="519" t="str">
        <f t="shared" si="149"/>
        <v>PREENCHIMENTO COM CONCRETO DE 20MPA EM VAZIOS DE ALVENARIA DE BLOCOS DE CONCRETO 10X20X40CM,EM PAREDES DE 10CM,MEDIDO PELA AREA REAL,EXCLUSIVE ARMACAO E A ALVENARIA</v>
      </c>
      <c r="C9577" s="519" t="s">
        <v>38488</v>
      </c>
      <c r="D9577" s="519" t="s">
        <v>38486</v>
      </c>
      <c r="E9577" s="519" t="s">
        <v>38487</v>
      </c>
      <c r="I9577" s="519" t="s">
        <v>13</v>
      </c>
      <c r="J9577" s="650">
        <v>52.35</v>
      </c>
    </row>
    <row r="9578" spans="1:10">
      <c r="A9578" s="519" t="s">
        <v>9825</v>
      </c>
      <c r="B9578" s="519" t="str">
        <f t="shared" si="149"/>
        <v>PREENCHIMENTO COM CONCRETO DE 20MPA EM VAZIOS DE ALVENARIA DE BLOCOS DE CONCRETO 10X20X40CM,EM PAREDES DE 10CM,MEDIDO PELA AREA REAL,EXCLUSIVE ARMACAO E A ALVENARIA</v>
      </c>
      <c r="C9578" s="519" t="s">
        <v>38488</v>
      </c>
      <c r="D9578" s="519" t="s">
        <v>38486</v>
      </c>
      <c r="E9578" s="519" t="s">
        <v>38487</v>
      </c>
      <c r="I9578" s="519" t="s">
        <v>13</v>
      </c>
      <c r="J9578" s="650">
        <v>48.02</v>
      </c>
    </row>
    <row r="9579" spans="1:10">
      <c r="A9579" s="519" t="s">
        <v>9826</v>
      </c>
      <c r="B9579" s="519" t="str">
        <f t="shared" si="149"/>
        <v>PREENCHIMENTO COM CONCRETO DE 25MPA EM VAZIOS DE ALVENARIA DE BLOCOS DE CONCRETO 10X20X40CM,EM PAREDES DE 10CM,MEDIDO PELA AREA REAL,EXCLUSIVE ARMACAO E A ALVENARIA</v>
      </c>
      <c r="C9579" s="519" t="s">
        <v>38489</v>
      </c>
      <c r="D9579" s="519" t="s">
        <v>38486</v>
      </c>
      <c r="E9579" s="519" t="s">
        <v>38487</v>
      </c>
      <c r="I9579" s="519" t="s">
        <v>13</v>
      </c>
      <c r="J9579" s="650">
        <v>53.37</v>
      </c>
    </row>
    <row r="9580" spans="1:10">
      <c r="A9580" s="519" t="s">
        <v>9827</v>
      </c>
      <c r="B9580" s="519" t="str">
        <f t="shared" si="149"/>
        <v>PREENCHIMENTO COM CONCRETO DE 25MPA EM VAZIOS DE ALVENARIA DE BLOCOS DE CONCRETO 10X20X40CM,EM PAREDES DE 10CM,MEDIDO PELA AREA REAL,EXCLUSIVE ARMACAO E A ALVENARIA</v>
      </c>
      <c r="C9580" s="519" t="s">
        <v>38489</v>
      </c>
      <c r="D9580" s="519" t="s">
        <v>38486</v>
      </c>
      <c r="E9580" s="519" t="s">
        <v>38487</v>
      </c>
      <c r="I9580" s="519" t="s">
        <v>13</v>
      </c>
      <c r="J9580" s="650">
        <v>49.04</v>
      </c>
    </row>
    <row r="9581" spans="1:10">
      <c r="A9581" s="519" t="s">
        <v>9828</v>
      </c>
      <c r="B9581" s="519" t="str">
        <f t="shared" si="149"/>
        <v>PREENCHIMENTO COM CONCRETO DE 30MPA EM VAZIOS DE ALVENARIA DE BLOCOS DE CONCRETO 10X20X40CM,EM PAREDES DE 10CM,MEDIDO PELA AREA REAL,EXCLUSIVE ARMACAO E A ALVENARIA</v>
      </c>
      <c r="C9581" s="519" t="s">
        <v>38490</v>
      </c>
      <c r="D9581" s="519" t="s">
        <v>38486</v>
      </c>
      <c r="E9581" s="519" t="s">
        <v>38487</v>
      </c>
      <c r="I9581" s="519" t="s">
        <v>13</v>
      </c>
      <c r="J9581" s="650">
        <v>54.87</v>
      </c>
    </row>
    <row r="9582" spans="1:10">
      <c r="A9582" s="519" t="s">
        <v>9829</v>
      </c>
      <c r="B9582" s="519" t="str">
        <f t="shared" si="149"/>
        <v>PREENCHIMENTO COM CONCRETO DE 30MPA EM VAZIOS DE ALVENARIA DE BLOCOS DE CONCRETO 10X20X40CM,EM PAREDES DE 10CM,MEDIDO PELA AREA REAL,EXCLUSIVE ARMACAO E A ALVENARIA</v>
      </c>
      <c r="C9582" s="519" t="s">
        <v>38490</v>
      </c>
      <c r="D9582" s="519" t="s">
        <v>38486</v>
      </c>
      <c r="E9582" s="519" t="s">
        <v>38487</v>
      </c>
      <c r="I9582" s="519" t="s">
        <v>13</v>
      </c>
      <c r="J9582" s="650">
        <v>50.53</v>
      </c>
    </row>
    <row r="9583" spans="1:10">
      <c r="A9583" s="519" t="s">
        <v>9830</v>
      </c>
      <c r="B9583" s="519" t="str">
        <f t="shared" si="149"/>
        <v>PREENCHIMENTO COM CONCRETO DE 15MPA EM VAZIOS DE ALVENARIA DE BLOCOS DE CONCRETO 15X20X40CM,EM PAREDES DE 15CM,MEDIDO PELA AREA REAL,EXCLUSIVE ARMACAO E A ALVENARIA</v>
      </c>
      <c r="C9583" s="519" t="s">
        <v>38485</v>
      </c>
      <c r="D9583" s="519" t="s">
        <v>38491</v>
      </c>
      <c r="E9583" s="519" t="s">
        <v>38487</v>
      </c>
      <c r="I9583" s="519" t="s">
        <v>13</v>
      </c>
      <c r="J9583" s="650">
        <v>59.58</v>
      </c>
    </row>
    <row r="9584" spans="1:10">
      <c r="A9584" s="519" t="s">
        <v>9831</v>
      </c>
      <c r="B9584" s="519" t="str">
        <f t="shared" si="149"/>
        <v>PREENCHIMENTO COM CONCRETO DE 15MPA EM VAZIOS DE ALVENARIA DE BLOCOS DE CONCRETO 15X20X40CM,EM PAREDES DE 15CM,MEDIDO PELA AREA REAL,EXCLUSIVE ARMACAO E A ALVENARIA</v>
      </c>
      <c r="C9584" s="519" t="s">
        <v>38485</v>
      </c>
      <c r="D9584" s="519" t="s">
        <v>38491</v>
      </c>
      <c r="E9584" s="519" t="s">
        <v>38487</v>
      </c>
      <c r="I9584" s="519" t="s">
        <v>13</v>
      </c>
      <c r="J9584" s="650">
        <v>55.25</v>
      </c>
    </row>
    <row r="9585" spans="1:10">
      <c r="A9585" s="519" t="s">
        <v>9832</v>
      </c>
      <c r="B9585" s="519" t="str">
        <f t="shared" si="149"/>
        <v>PREENCHIMENTO COM CONCRETO DE 20MPA EM VAZIOS DE ALVENARIA DE BLOCOS DE CONCRETO 15X20X40CM,EM PAREDES DE 15CM,MEDIDO PELA AREA REAL,EXCLUSIVE ARMACAO E A ALVENARIA</v>
      </c>
      <c r="C9585" s="519" t="s">
        <v>38488</v>
      </c>
      <c r="D9585" s="519" t="s">
        <v>38491</v>
      </c>
      <c r="E9585" s="519" t="s">
        <v>38487</v>
      </c>
      <c r="I9585" s="519" t="s">
        <v>13</v>
      </c>
      <c r="J9585" s="650">
        <v>61.39</v>
      </c>
    </row>
    <row r="9586" spans="1:10">
      <c r="A9586" s="519" t="s">
        <v>9833</v>
      </c>
      <c r="B9586" s="519" t="str">
        <f t="shared" si="149"/>
        <v>PREENCHIMENTO COM CONCRETO DE 20MPA EM VAZIOS DE ALVENARIA DE BLOCOS DE CONCRETO 15X20X40CM,EM PAREDES DE 15CM,MEDIDO PELA AREA REAL,EXCLUSIVE ARMACAO E A ALVENARIA</v>
      </c>
      <c r="C9586" s="519" t="s">
        <v>38488</v>
      </c>
      <c r="D9586" s="519" t="s">
        <v>38491</v>
      </c>
      <c r="E9586" s="519" t="s">
        <v>38487</v>
      </c>
      <c r="I9586" s="519" t="s">
        <v>13</v>
      </c>
      <c r="J9586" s="650">
        <v>57.06</v>
      </c>
    </row>
    <row r="9587" spans="1:10">
      <c r="A9587" s="519" t="s">
        <v>9834</v>
      </c>
      <c r="B9587" s="519" t="str">
        <f t="shared" si="149"/>
        <v>PREENCHIMENTO COM CONCRETO DE 25MPA EM VAZIOS DE ALVENARIA DE BLOCOS DE CONCRETO 15X20X40CM,EM PAREDES DE 15CM,MEDIDO PELA AREA REAL,EXCLUSIVE ARMACAO E A ALVENARIA</v>
      </c>
      <c r="C9587" s="519" t="s">
        <v>38489</v>
      </c>
      <c r="D9587" s="519" t="s">
        <v>38491</v>
      </c>
      <c r="E9587" s="519" t="s">
        <v>38487</v>
      </c>
      <c r="I9587" s="519" t="s">
        <v>13</v>
      </c>
      <c r="J9587" s="650">
        <v>62.87</v>
      </c>
    </row>
    <row r="9588" spans="1:10">
      <c r="A9588" s="519" t="s">
        <v>9835</v>
      </c>
      <c r="B9588" s="519" t="str">
        <f t="shared" si="149"/>
        <v>PREENCHIMENTO COM CONCRETO DE 25MPA EM VAZIOS DE ALVENARIA DE BLOCOS DE CONCRETO 15X20X40CM,EM PAREDES DE 15CM,MEDIDO PELA AREA REAL,EXCLUSIVE ARMACAO E A ALVENARIA</v>
      </c>
      <c r="C9588" s="519" t="s">
        <v>38489</v>
      </c>
      <c r="D9588" s="519" t="s">
        <v>38491</v>
      </c>
      <c r="E9588" s="519" t="s">
        <v>38487</v>
      </c>
      <c r="I9588" s="519" t="s">
        <v>13</v>
      </c>
      <c r="J9588" s="650">
        <v>58.54</v>
      </c>
    </row>
    <row r="9589" spans="1:10">
      <c r="A9589" s="519" t="s">
        <v>9836</v>
      </c>
      <c r="B9589" s="519" t="str">
        <f t="shared" si="149"/>
        <v>PREENCHIMENTO COM CONCRETO DE 30MPA EM VAZIOS DE ALVENARIA DE BLOCOS DE CONCRETO 15X20X40CM,EM PAREDES DE 15CM,MEDIDO PELA AREA REAL,EXCLUSIVE ARMACAO E A ALVENARIA</v>
      </c>
      <c r="C9589" s="519" t="s">
        <v>38490</v>
      </c>
      <c r="D9589" s="519" t="s">
        <v>38491</v>
      </c>
      <c r="E9589" s="519" t="s">
        <v>38487</v>
      </c>
      <c r="I9589" s="519" t="s">
        <v>13</v>
      </c>
      <c r="J9589" s="650">
        <v>65.05</v>
      </c>
    </row>
    <row r="9590" spans="1:10">
      <c r="A9590" s="519" t="s">
        <v>9837</v>
      </c>
      <c r="B9590" s="519" t="str">
        <f t="shared" si="149"/>
        <v>PREENCHIMENTO COM CONCRETO DE 30MPA EM VAZIOS DE ALVENARIA DE BLOCOS DE CONCRETO 15X20X40CM,EM PAREDES DE 15CM,MEDIDO PELA AREA REAL,EXCLUSIVE ARMACAO E A ALVENARIA</v>
      </c>
      <c r="C9590" s="519" t="s">
        <v>38490</v>
      </c>
      <c r="D9590" s="519" t="s">
        <v>38491</v>
      </c>
      <c r="E9590" s="519" t="s">
        <v>38487</v>
      </c>
      <c r="I9590" s="519" t="s">
        <v>13</v>
      </c>
      <c r="J9590" s="650">
        <v>60.71</v>
      </c>
    </row>
    <row r="9591" spans="1:10">
      <c r="A9591" s="519" t="s">
        <v>9838</v>
      </c>
      <c r="B9591" s="519" t="str">
        <f t="shared" si="149"/>
        <v>PREENCHIMENTO COM CONCRETO DE 15MPA EM VAZIOS DE ALVENARIA DE BLOCOS DE CONCRETO 20X20X40CM,EM PAREDES DE 20CM,MEDIDO PELA AREA REAL,EXCLUSIVE ARMACAO E A ALVENARIA</v>
      </c>
      <c r="C9591" s="519" t="s">
        <v>38485</v>
      </c>
      <c r="D9591" s="519" t="s">
        <v>38492</v>
      </c>
      <c r="E9591" s="519" t="s">
        <v>38487</v>
      </c>
      <c r="I9591" s="519" t="s">
        <v>13</v>
      </c>
      <c r="J9591" s="650">
        <v>69.75</v>
      </c>
    </row>
    <row r="9592" spans="1:10">
      <c r="A9592" s="519" t="s">
        <v>9839</v>
      </c>
      <c r="B9592" s="519" t="str">
        <f t="shared" si="149"/>
        <v>PREENCHIMENTO COM CONCRETO DE 15MPA EM VAZIOS DE ALVENARIA DE BLOCOS DE CONCRETO 20X20X40CM,EM PAREDES DE 20CM,MEDIDO PELA AREA REAL,EXCLUSIVE ARMACAO E A ALVENARIA</v>
      </c>
      <c r="C9592" s="519" t="s">
        <v>38485</v>
      </c>
      <c r="D9592" s="519" t="s">
        <v>38492</v>
      </c>
      <c r="E9592" s="519" t="s">
        <v>38487</v>
      </c>
      <c r="I9592" s="519" t="s">
        <v>13</v>
      </c>
      <c r="J9592" s="650">
        <v>65.42</v>
      </c>
    </row>
    <row r="9593" spans="1:10">
      <c r="A9593" s="519" t="s">
        <v>9840</v>
      </c>
      <c r="B9593" s="519" t="str">
        <f t="shared" si="149"/>
        <v>PREENCHIMENTO COM CONCRETO DE 20MPA EM VAZIOS DE ALVENARIA DE BLOCOS DE CONCRETO 20X20X40CM,EM PAREDES DE 20CM,MEDIDO PELA AREA REAL,EXCLUSIVE ARMACAO E A ALVENARIA</v>
      </c>
      <c r="C9593" s="519" t="s">
        <v>38488</v>
      </c>
      <c r="D9593" s="519" t="s">
        <v>38492</v>
      </c>
      <c r="E9593" s="519" t="s">
        <v>38487</v>
      </c>
      <c r="I9593" s="519" t="s">
        <v>13</v>
      </c>
      <c r="J9593" s="650">
        <v>72.239999999999995</v>
      </c>
    </row>
    <row r="9594" spans="1:10">
      <c r="A9594" s="519" t="s">
        <v>9841</v>
      </c>
      <c r="B9594" s="519" t="str">
        <f t="shared" si="149"/>
        <v>PREENCHIMENTO COM CONCRETO DE 20MPA EM VAZIOS DE ALVENARIA DE BLOCOS DE CONCRETO 20X20X40CM,EM PAREDES DE 20CM,MEDIDO PELA AREA REAL,EXCLUSIVE ARMACAO E A ALVENARIA</v>
      </c>
      <c r="C9594" s="519" t="s">
        <v>38488</v>
      </c>
      <c r="D9594" s="519" t="s">
        <v>38492</v>
      </c>
      <c r="E9594" s="519" t="s">
        <v>38487</v>
      </c>
      <c r="I9594" s="519" t="s">
        <v>13</v>
      </c>
      <c r="J9594" s="650">
        <v>67.900000000000006</v>
      </c>
    </row>
    <row r="9595" spans="1:10">
      <c r="A9595" s="519" t="s">
        <v>9842</v>
      </c>
      <c r="B9595" s="519" t="str">
        <f t="shared" si="149"/>
        <v>PREENCHIMENTO COM CONCRETO DE 25MPA EM VAZIOS DE ALVENARIA DE BLOCOS DE CONCRETO 20X20X40CM,EM PAREDES DE 20CM,MEDIDO PELA AREA REAL,EXCLUSIVE ARMACAO E A ALVENARIA</v>
      </c>
      <c r="C9595" s="519" t="s">
        <v>38489</v>
      </c>
      <c r="D9595" s="519" t="s">
        <v>38492</v>
      </c>
      <c r="E9595" s="519" t="s">
        <v>38487</v>
      </c>
      <c r="I9595" s="519" t="s">
        <v>13</v>
      </c>
      <c r="J9595" s="650">
        <v>74.27</v>
      </c>
    </row>
    <row r="9596" spans="1:10">
      <c r="A9596" s="519" t="s">
        <v>9843</v>
      </c>
      <c r="B9596" s="519" t="str">
        <f t="shared" si="149"/>
        <v>PREENCHIMENTO COM CONCRETO DE 25MPA EM VAZIOS DE ALVENARIA DE BLOCOS DE CONCRETO 20X20X40CM,EM PAREDES DE 20CM,MEDIDO PELA AREA REAL,EXCLUSIVE ARMACAO E A ALVENARIA</v>
      </c>
      <c r="C9596" s="519" t="s">
        <v>38489</v>
      </c>
      <c r="D9596" s="519" t="s">
        <v>38492</v>
      </c>
      <c r="E9596" s="519" t="s">
        <v>38487</v>
      </c>
      <c r="I9596" s="519" t="s">
        <v>13</v>
      </c>
      <c r="J9596" s="650">
        <v>69.94</v>
      </c>
    </row>
    <row r="9597" spans="1:10">
      <c r="A9597" s="519" t="s">
        <v>9844</v>
      </c>
      <c r="B9597" s="519" t="str">
        <f t="shared" si="149"/>
        <v>PREENCHIMENTO COM CONCRETO DE 30MPA EM VAZIOS DE ALVENARIA DE BLOCOS DE CONCRETO 20X20X40CM,EM PAREDES DE 20CM,MEDIDO PELA AREA REAL,EXCLUSIVE ARMACAO E A ALVENARIA</v>
      </c>
      <c r="C9597" s="519" t="s">
        <v>38490</v>
      </c>
      <c r="D9597" s="519" t="s">
        <v>38492</v>
      </c>
      <c r="E9597" s="519" t="s">
        <v>38487</v>
      </c>
      <c r="I9597" s="519" t="s">
        <v>13</v>
      </c>
      <c r="J9597" s="650">
        <v>77.260000000000005</v>
      </c>
    </row>
    <row r="9598" spans="1:10">
      <c r="A9598" s="519" t="s">
        <v>9845</v>
      </c>
      <c r="B9598" s="519" t="str">
        <f t="shared" si="149"/>
        <v>PREENCHIMENTO COM CONCRETO DE 30MPA EM VAZIOS DE ALVENARIA DE BLOCOS DE CONCRETO 20X20X40CM,EM PAREDES DE 20CM,MEDIDO PELA AREA REAL,EXCLUSIVE ARMACAO E A ALVENARIA</v>
      </c>
      <c r="C9598" s="519" t="s">
        <v>38490</v>
      </c>
      <c r="D9598" s="519" t="s">
        <v>38492</v>
      </c>
      <c r="E9598" s="519" t="s">
        <v>38487</v>
      </c>
      <c r="I9598" s="519" t="s">
        <v>13</v>
      </c>
      <c r="J9598" s="650">
        <v>72.930000000000007</v>
      </c>
    </row>
    <row r="9599" spans="1:10">
      <c r="A9599" s="519" t="s">
        <v>9846</v>
      </c>
      <c r="B9599" s="519" t="str">
        <f t="shared" si="149"/>
        <v>FORMAS ESPECIAIS DE MADEIRA PARA PECAS DE CONCRETO PRE-MOLDADO,SERVINDO 20 VEZES,TABUAS DE MADEIRA DE 3ª,COM 4CM DE ESPESSURA,MOLDAGEM E DESMOLDAGEM</v>
      </c>
      <c r="C9599" s="519" t="s">
        <v>38493</v>
      </c>
      <c r="D9599" s="519" t="s">
        <v>38494</v>
      </c>
      <c r="E9599" s="519" t="s">
        <v>38495</v>
      </c>
      <c r="I9599" s="519" t="s">
        <v>13</v>
      </c>
      <c r="J9599" s="650">
        <v>34.78</v>
      </c>
    </row>
    <row r="9600" spans="1:10">
      <c r="A9600" s="519" t="s">
        <v>9847</v>
      </c>
      <c r="B9600" s="519" t="str">
        <f t="shared" si="149"/>
        <v>FORMAS ESPECIAIS DE MADEIRA PARA PECAS DE CONCRETO PRE-MOLDADO,SERVINDO 20 VEZES,TABUAS DE MADEIRA DE 3ª,COM 4CM DE ESPESSURA,MOLDAGEM E DESMOLDAGEM</v>
      </c>
      <c r="C9600" s="519" t="s">
        <v>38493</v>
      </c>
      <c r="D9600" s="519" t="s">
        <v>38494</v>
      </c>
      <c r="E9600" s="519" t="s">
        <v>38495</v>
      </c>
      <c r="I9600" s="519" t="s">
        <v>13</v>
      </c>
      <c r="J9600" s="650">
        <v>31.38</v>
      </c>
    </row>
    <row r="9601" spans="1:10">
      <c r="A9601" s="519" t="s">
        <v>9848</v>
      </c>
      <c r="B9601" s="519" t="str">
        <f t="shared" si="149"/>
        <v>FORMAS ESPECIAIS DE MADEIRA PARA ABOBADA DE TUNEL,EM MADEIRA DE 3ª,CONSIDERANDO O APROVEITAMENTO DA MADEIRA DE 3 VEZES,INCLUSIVE FORNECIMENTO DOS MATERIAIS E DESMOLDAGEM</v>
      </c>
      <c r="C9601" s="519" t="s">
        <v>38496</v>
      </c>
      <c r="D9601" s="519" t="s">
        <v>38497</v>
      </c>
      <c r="E9601" s="519" t="s">
        <v>38498</v>
      </c>
      <c r="I9601" s="519" t="s">
        <v>13</v>
      </c>
      <c r="J9601" s="650">
        <v>280.68</v>
      </c>
    </row>
    <row r="9602" spans="1:10">
      <c r="A9602" s="519" t="s">
        <v>9849</v>
      </c>
      <c r="B9602" s="519" t="str">
        <f t="shared" si="149"/>
        <v>FORMAS ESPECIAIS DE MADEIRA PARA ABOBADA DE TUNEL,EM MADEIRA DE 3ª,CONSIDERANDO O APROVEITAMENTO DA MADEIRA DE 3 VEZES,INCLUSIVE FORNECIMENTO DOS MATERIAIS E DESMOLDAGEM</v>
      </c>
      <c r="C9602" s="519" t="s">
        <v>38496</v>
      </c>
      <c r="D9602" s="519" t="s">
        <v>38497</v>
      </c>
      <c r="E9602" s="519" t="s">
        <v>38498</v>
      </c>
      <c r="I9602" s="519" t="s">
        <v>13</v>
      </c>
      <c r="J9602" s="650">
        <v>252.39</v>
      </c>
    </row>
    <row r="9603" spans="1:10">
      <c r="A9603" s="519" t="s">
        <v>9850</v>
      </c>
      <c r="B9603" s="519" t="str">
        <f t="shared" si="149"/>
        <v>FORMAS ESPECIAIS DE MADEIRA PARA ABOBODA DE TUNEL,EM MADEIRA DE 3ª,CONSIDERANDO O APROVEITAMENTO DA MADEIRA APENAS 1 VEZ,INCLUSIVE FORNECIMENTO DOS MATERIAIS E DESMOLDAGEM</v>
      </c>
      <c r="C9603" s="519" t="s">
        <v>38499</v>
      </c>
      <c r="D9603" s="519" t="s">
        <v>38500</v>
      </c>
      <c r="E9603" s="519" t="s">
        <v>38501</v>
      </c>
      <c r="I9603" s="519" t="s">
        <v>13</v>
      </c>
      <c r="J9603" s="650">
        <v>385.1</v>
      </c>
    </row>
    <row r="9604" spans="1:10">
      <c r="A9604" s="519" t="s">
        <v>9851</v>
      </c>
      <c r="B9604" s="519" t="str">
        <f t="shared" si="149"/>
        <v>FORMAS ESPECIAIS DE MADEIRA PARA ABOBODA DE TUNEL,EM MADEIRA DE 3ª,CONSIDERANDO O APROVEITAMENTO DA MADEIRA APENAS 1 VEZ,INCLUSIVE FORNECIMENTO DOS MATERIAIS E DESMOLDAGEM</v>
      </c>
      <c r="C9604" s="519" t="s">
        <v>38499</v>
      </c>
      <c r="D9604" s="519" t="s">
        <v>38500</v>
      </c>
      <c r="E9604" s="519" t="s">
        <v>38501</v>
      </c>
      <c r="I9604" s="519" t="s">
        <v>13</v>
      </c>
      <c r="J9604" s="650">
        <v>356.8</v>
      </c>
    </row>
    <row r="9605" spans="1:10">
      <c r="A9605" s="519" t="s">
        <v>9852</v>
      </c>
      <c r="B9605" s="519" t="str">
        <f t="shared" si="149"/>
        <v>FORMAS DE MADEIRA DE 3ª PARA MOLDAGEM DE PECAS DE CONCRETO ARMADO COM PARAMENTOS PLANOS,EM LAJES,VIGAS,PAREDES,ETC,SERVINDO A MADEIRA 3 VEZES,INCLUSIVE DESMOLDAGEM,EXCLUSIVE ESCORAMENTO.</v>
      </c>
      <c r="C9605" s="519" t="s">
        <v>38502</v>
      </c>
      <c r="D9605" s="519" t="s">
        <v>38503</v>
      </c>
      <c r="E9605" s="519" t="s">
        <v>38504</v>
      </c>
      <c r="F9605" s="519" t="s">
        <v>38505</v>
      </c>
      <c r="I9605" s="519" t="s">
        <v>13</v>
      </c>
      <c r="J9605" s="650">
        <v>64.790000000000006</v>
      </c>
    </row>
    <row r="9606" spans="1:10">
      <c r="A9606" s="519" t="s">
        <v>9853</v>
      </c>
      <c r="B9606" s="519" t="str">
        <f t="shared" si="149"/>
        <v>FORMAS DE MADEIRA DE 3ª PARA MOLDAGEM DE PECAS DE CONCRETO ARMADO COM PARAMENTOS PLANOS,EM LAJES,VIGAS,PAREDES,ETC,SERVINDO A MADEIRA 3 VEZES,INCLUSIVE DESMOLDAGEM,EXCLUSIVE ESCORAMENTO.</v>
      </c>
      <c r="C9606" s="519" t="s">
        <v>38502</v>
      </c>
      <c r="D9606" s="519" t="s">
        <v>38503</v>
      </c>
      <c r="E9606" s="519" t="s">
        <v>38504</v>
      </c>
      <c r="F9606" s="519" t="s">
        <v>38505</v>
      </c>
      <c r="I9606" s="519" t="s">
        <v>13</v>
      </c>
      <c r="J9606" s="650">
        <v>58.76</v>
      </c>
    </row>
    <row r="9607" spans="1:10">
      <c r="A9607" s="519" t="s">
        <v>9854</v>
      </c>
      <c r="B9607" s="519" t="str">
        <f t="shared" si="149"/>
        <v>FORMAS DE MADEIRA DE 3ª PARA MOLDAGEM DE PECAS DE CONCRETO ARMADO COM PARAMENTOS PLANOS,EM LAJES,VIGAS,PAREDES,ETC,SERVINDO A MADEIRA 2 VEZES,INCLUSIVE DESMOLDAGEM,EXCLUSIVE ESCORAMENTO</v>
      </c>
      <c r="C9607" s="519" t="s">
        <v>38502</v>
      </c>
      <c r="D9607" s="519" t="s">
        <v>38503</v>
      </c>
      <c r="E9607" s="519" t="s">
        <v>38506</v>
      </c>
      <c r="F9607" s="519" t="s">
        <v>35233</v>
      </c>
      <c r="I9607" s="519" t="s">
        <v>13</v>
      </c>
      <c r="J9607" s="650">
        <v>72.900000000000006</v>
      </c>
    </row>
    <row r="9608" spans="1:10">
      <c r="A9608" s="519" t="s">
        <v>9855</v>
      </c>
      <c r="B9608" s="519" t="str">
        <f t="shared" ref="B9608:B9671" si="150">C9608&amp;D9608&amp;E9608&amp;F9608&amp;G9608&amp;H9608</f>
        <v>FORMAS DE MADEIRA DE 3ª PARA MOLDAGEM DE PECAS DE CONCRETO ARMADO COM PARAMENTOS PLANOS,EM LAJES,VIGAS,PAREDES,ETC,SERVINDO A MADEIRA 2 VEZES,INCLUSIVE DESMOLDAGEM,EXCLUSIVE ESCORAMENTO</v>
      </c>
      <c r="C9608" s="519" t="s">
        <v>38502</v>
      </c>
      <c r="D9608" s="519" t="s">
        <v>38503</v>
      </c>
      <c r="E9608" s="519" t="s">
        <v>38506</v>
      </c>
      <c r="F9608" s="519" t="s">
        <v>35233</v>
      </c>
      <c r="I9608" s="519" t="s">
        <v>13</v>
      </c>
      <c r="J9608" s="650">
        <v>66.87</v>
      </c>
    </row>
    <row r="9609" spans="1:10">
      <c r="A9609" s="519" t="s">
        <v>9856</v>
      </c>
      <c r="B9609" s="519" t="str">
        <f t="shared" si="150"/>
        <v>FORMAS DE MADEIRA DE 3ª PARA MOLDAGEM DE PECAS DE CONCRETO ARMADO COM PARAMENTOS PLANOS,EM LAJES,VIGAS,PAREDES,ETC,SERVINDO A MADEIRA 1,4 VEZES,INCLUSIVE DESMOLDAGEM,EXCLUSIVE ESCORAMENTO</v>
      </c>
      <c r="C9609" s="519" t="s">
        <v>38502</v>
      </c>
      <c r="D9609" s="519" t="s">
        <v>38503</v>
      </c>
      <c r="E9609" s="519" t="s">
        <v>38507</v>
      </c>
      <c r="F9609" s="519" t="s">
        <v>38508</v>
      </c>
      <c r="I9609" s="519" t="s">
        <v>13</v>
      </c>
      <c r="J9609" s="650">
        <v>83.66</v>
      </c>
    </row>
    <row r="9610" spans="1:10">
      <c r="A9610" s="519" t="s">
        <v>9857</v>
      </c>
      <c r="B9610" s="519" t="str">
        <f t="shared" si="150"/>
        <v>FORMAS DE MADEIRA DE 3ª PARA MOLDAGEM DE PECAS DE CONCRETO ARMADO COM PARAMENTOS PLANOS,EM LAJES,VIGAS,PAREDES,ETC,SERVINDO A MADEIRA 1,4 VEZES,INCLUSIVE DESMOLDAGEM,EXCLUSIVE ESCORAMENTO</v>
      </c>
      <c r="C9610" s="519" t="s">
        <v>38502</v>
      </c>
      <c r="D9610" s="519" t="s">
        <v>38503</v>
      </c>
      <c r="E9610" s="519" t="s">
        <v>38507</v>
      </c>
      <c r="F9610" s="519" t="s">
        <v>38508</v>
      </c>
      <c r="I9610" s="519" t="s">
        <v>13</v>
      </c>
      <c r="J9610" s="650">
        <v>77.63</v>
      </c>
    </row>
    <row r="9611" spans="1:10">
      <c r="A9611" s="519" t="s">
        <v>9858</v>
      </c>
      <c r="B9611" s="519" t="str">
        <f t="shared" si="150"/>
        <v>FORMAS DE MADEIRA DE 3ª PARA MOLDAGEM DE PECAS DE CONCRETO ARMADO COM PARAMENTOS PLANOS,EM LAJES,VIGAS,PAREDES,ETC,SERVINDO A MADEIRA 1 VEZ,INCLUSIVE DESMOLDAGEM,EXCLUSIVE ESCORAMENTO</v>
      </c>
      <c r="C9611" s="519" t="s">
        <v>38502</v>
      </c>
      <c r="D9611" s="519" t="s">
        <v>38503</v>
      </c>
      <c r="E9611" s="519" t="s">
        <v>38509</v>
      </c>
      <c r="F9611" s="519" t="s">
        <v>33282</v>
      </c>
      <c r="I9611" s="519" t="s">
        <v>13</v>
      </c>
      <c r="J9611" s="650">
        <v>97.79</v>
      </c>
    </row>
    <row r="9612" spans="1:10">
      <c r="A9612" s="519" t="s">
        <v>9859</v>
      </c>
      <c r="B9612" s="519" t="str">
        <f t="shared" si="150"/>
        <v>FORMAS DE MADEIRA DE 3ª PARA MOLDAGEM DE PECAS DE CONCRETO ARMADO COM PARAMENTOS PLANOS,EM LAJES,VIGAS,PAREDES,ETC,SERVINDO A MADEIRA 1 VEZ,INCLUSIVE DESMOLDAGEM,EXCLUSIVE ESCORAMENTO</v>
      </c>
      <c r="C9612" s="519" t="s">
        <v>38502</v>
      </c>
      <c r="D9612" s="519" t="s">
        <v>38503</v>
      </c>
      <c r="E9612" s="519" t="s">
        <v>38509</v>
      </c>
      <c r="F9612" s="519" t="s">
        <v>33282</v>
      </c>
      <c r="I9612" s="519" t="s">
        <v>13</v>
      </c>
      <c r="J9612" s="650">
        <v>91.76</v>
      </c>
    </row>
    <row r="9613" spans="1:10">
      <c r="A9613" s="519" t="s">
        <v>9860</v>
      </c>
      <c r="B9613" s="519" t="str">
        <f t="shared" si="150"/>
        <v>FORMAS DE MADEIRA DE 3ª,PARA MOLDAGEM DE PECAS DE CONCRETOPARAMENTOS CURVOS,SERVINDO A MADEIRA 1,4 VEZES,INCLUSIVE DESMOLDAGEM,EXCLUSIVE ESCORAMENTO</v>
      </c>
      <c r="C9613" s="519" t="s">
        <v>38510</v>
      </c>
      <c r="D9613" s="519" t="s">
        <v>38511</v>
      </c>
      <c r="E9613" s="519" t="s">
        <v>38512</v>
      </c>
      <c r="I9613" s="519" t="s">
        <v>13</v>
      </c>
      <c r="J9613" s="650">
        <v>120.34</v>
      </c>
    </row>
    <row r="9614" spans="1:10">
      <c r="A9614" s="519" t="s">
        <v>9861</v>
      </c>
      <c r="B9614" s="519" t="str">
        <f t="shared" si="150"/>
        <v>FORMAS DE MADEIRA DE 3ª,PARA MOLDAGEM DE PECAS DE CONCRETOPARAMENTOS CURVOS,SERVINDO A MADEIRA 1,4 VEZES,INCLUSIVE DESMOLDAGEM,EXCLUSIVE ESCORAMENTO</v>
      </c>
      <c r="C9614" s="519" t="s">
        <v>38510</v>
      </c>
      <c r="D9614" s="519" t="s">
        <v>38511</v>
      </c>
      <c r="E9614" s="519" t="s">
        <v>38512</v>
      </c>
      <c r="I9614" s="519" t="s">
        <v>13</v>
      </c>
      <c r="J9614" s="650">
        <v>110.24</v>
      </c>
    </row>
    <row r="9615" spans="1:10">
      <c r="A9615" s="519" t="s">
        <v>9862</v>
      </c>
      <c r="B9615" s="519" t="str">
        <f t="shared" si="150"/>
        <v>FORMAS DE MADEIRA DE 3ª,PARA MOLDAGEM DE PECAS DE CONCRETOARMADO COM PARAMENTOS CURVOS,SERVINDO A MADEIRA 2 VEZES,INCLUSIVE DESMOLDAGEM,EXCLUSIVE ESCORAMENTO</v>
      </c>
      <c r="C9615" s="519" t="s">
        <v>38510</v>
      </c>
      <c r="D9615" s="519" t="s">
        <v>38513</v>
      </c>
      <c r="E9615" s="519" t="s">
        <v>38514</v>
      </c>
      <c r="I9615" s="519" t="s">
        <v>13</v>
      </c>
      <c r="J9615" s="650">
        <v>107.24</v>
      </c>
    </row>
    <row r="9616" spans="1:10">
      <c r="A9616" s="519" t="s">
        <v>9863</v>
      </c>
      <c r="B9616" s="519" t="str">
        <f t="shared" si="150"/>
        <v>FORMAS DE MADEIRA DE 3ª,PARA MOLDAGEM DE PECAS DE CONCRETOARMADO COM PARAMENTOS CURVOS,SERVINDO A MADEIRA 2 VEZES,INCLUSIVE DESMOLDAGEM,EXCLUSIVE ESCORAMENTO</v>
      </c>
      <c r="C9616" s="519" t="s">
        <v>38510</v>
      </c>
      <c r="D9616" s="519" t="s">
        <v>38513</v>
      </c>
      <c r="E9616" s="519" t="s">
        <v>38514</v>
      </c>
      <c r="I9616" s="519" t="s">
        <v>13</v>
      </c>
      <c r="J9616" s="650">
        <v>97.14</v>
      </c>
    </row>
    <row r="9617" spans="1:10">
      <c r="A9617" s="519" t="s">
        <v>9864</v>
      </c>
      <c r="B9617" s="519" t="str">
        <f t="shared" si="150"/>
        <v>FORMAS DE MADEIRA DE 3ª,PARA GALERIAS RETANGULARES DE CONCRETO ARMADO,SERVINDO A MADEIRA 3 VEZES,INCLUSIVE ESCORAMENTO,FORNECIMENTO DOS MATERIAIS E DESMOLDAGEM</v>
      </c>
      <c r="C9617" s="519" t="s">
        <v>38515</v>
      </c>
      <c r="D9617" s="519" t="s">
        <v>38516</v>
      </c>
      <c r="E9617" s="519" t="s">
        <v>38517</v>
      </c>
      <c r="I9617" s="519" t="s">
        <v>13</v>
      </c>
      <c r="J9617" s="650">
        <v>70.680000000000007</v>
      </c>
    </row>
    <row r="9618" spans="1:10">
      <c r="A9618" s="519" t="s">
        <v>9865</v>
      </c>
      <c r="B9618" s="519" t="str">
        <f t="shared" si="150"/>
        <v>FORMAS DE MADEIRA DE 3ª,PARA GALERIAS RETANGULARES DE CONCRETO ARMADO,SERVINDO A MADEIRA 3 VEZES,INCLUSIVE ESCORAMENTO,FORNECIMENTO DOS MATERIAIS E DESMOLDAGEM</v>
      </c>
      <c r="C9618" s="519" t="s">
        <v>38515</v>
      </c>
      <c r="D9618" s="519" t="s">
        <v>38516</v>
      </c>
      <c r="E9618" s="519" t="s">
        <v>38517</v>
      </c>
      <c r="I9618" s="519" t="s">
        <v>13</v>
      </c>
      <c r="J9618" s="650">
        <v>64.92</v>
      </c>
    </row>
    <row r="9619" spans="1:10">
      <c r="A9619" s="519" t="s">
        <v>9866</v>
      </c>
      <c r="B9619" s="519" t="str">
        <f t="shared" si="150"/>
        <v>FORMAS DE MADEIRA DE 3ª,COM APROVEITAMENTO DA MADEIRA APENAS 1 VEZ,PARA VIADUTO DE CONCRETO,COM ESCORAMENTO METALICO,EXCLUSIVE ALUGUEL DESTE,INCLUSIVE FORNECIMENTO DE MATERIAIS E DESMOLDAGEM</v>
      </c>
      <c r="C9619" s="519" t="s">
        <v>38518</v>
      </c>
      <c r="D9619" s="519" t="s">
        <v>38519</v>
      </c>
      <c r="E9619" s="519" t="s">
        <v>38520</v>
      </c>
      <c r="F9619" s="519" t="s">
        <v>38521</v>
      </c>
      <c r="I9619" s="519" t="s">
        <v>13</v>
      </c>
      <c r="J9619" s="650">
        <v>197.17</v>
      </c>
    </row>
    <row r="9620" spans="1:10">
      <c r="A9620" s="519" t="s">
        <v>9867</v>
      </c>
      <c r="B9620" s="519" t="str">
        <f t="shared" si="150"/>
        <v>FORMAS DE MADEIRA DE 3ª,COM APROVEITAMENTO DA MADEIRA APENAS 1 VEZ,PARA VIADUTO DE CONCRETO,COM ESCORAMENTO METALICO,EXCLUSIVE ALUGUEL DESTE,INCLUSIVE FORNECIMENTO DE MATERIAIS E DESMOLDAGEM</v>
      </c>
      <c r="C9620" s="519" t="s">
        <v>38518</v>
      </c>
      <c r="D9620" s="519" t="s">
        <v>38519</v>
      </c>
      <c r="E9620" s="519" t="s">
        <v>38520</v>
      </c>
      <c r="F9620" s="519" t="s">
        <v>38521</v>
      </c>
      <c r="I9620" s="519" t="s">
        <v>13</v>
      </c>
      <c r="J9620" s="650">
        <v>188.37</v>
      </c>
    </row>
    <row r="9621" spans="1:10">
      <c r="A9621" s="519" t="s">
        <v>9868</v>
      </c>
      <c r="B9621" s="519" t="str">
        <f t="shared" si="150"/>
        <v>FORMAS DE MADEIRA DE 3ª,COM APROVEITAMENTO DA MADEIRA 2 VEZES,PARA VIADUTO DE CONCRETO,COM ESCORAMENTO METALICO,EXCLUSIVE ALUGUEL DESTE,INCLUSIVE FORNECIMENTO DE MATERIAIS E DESMOLDAGEM</v>
      </c>
      <c r="C9621" s="519" t="s">
        <v>38522</v>
      </c>
      <c r="D9621" s="519" t="s">
        <v>38523</v>
      </c>
      <c r="E9621" s="519" t="s">
        <v>38524</v>
      </c>
      <c r="F9621" s="519" t="s">
        <v>38525</v>
      </c>
      <c r="I9621" s="519" t="s">
        <v>13</v>
      </c>
      <c r="J9621" s="650">
        <v>145.36000000000001</v>
      </c>
    </row>
    <row r="9622" spans="1:10">
      <c r="A9622" s="519" t="s">
        <v>9869</v>
      </c>
      <c r="B9622" s="519" t="str">
        <f t="shared" si="150"/>
        <v>FORMAS DE MADEIRA DE 3ª,COM APROVEITAMENTO DA MADEIRA 2 VEZES,PARA VIADUTO DE CONCRETO,COM ESCORAMENTO METALICO,EXCLUSIVE ALUGUEL DESTE,INCLUSIVE FORNECIMENTO DE MATERIAIS E DESMOLDAGEM</v>
      </c>
      <c r="C9622" s="519" t="s">
        <v>38522</v>
      </c>
      <c r="D9622" s="519" t="s">
        <v>38523</v>
      </c>
      <c r="E9622" s="519" t="s">
        <v>38524</v>
      </c>
      <c r="F9622" s="519" t="s">
        <v>38525</v>
      </c>
      <c r="I9622" s="519" t="s">
        <v>13</v>
      </c>
      <c r="J9622" s="650">
        <v>135.25</v>
      </c>
    </row>
    <row r="9623" spans="1:10">
      <c r="A9623" s="519" t="s">
        <v>9870</v>
      </c>
      <c r="B9623" s="519" t="str">
        <f t="shared" si="150"/>
        <v>FORMAS DE MADEIRA DE 3ª,COM APROVEITAMENTO DA MADEIRA POR 4VEZES,PARA A MOLDAGEM DE CINTA SOBRE BALDRAME,INCLUSIVE FORNECIMENTO DE MATERIAIS E DESMOLDAGEM</v>
      </c>
      <c r="C9623" s="519" t="s">
        <v>38526</v>
      </c>
      <c r="D9623" s="519" t="s">
        <v>38527</v>
      </c>
      <c r="E9623" s="519" t="s">
        <v>38528</v>
      </c>
      <c r="I9623" s="519" t="s">
        <v>13</v>
      </c>
      <c r="J9623" s="650">
        <v>34.479999999999997</v>
      </c>
    </row>
    <row r="9624" spans="1:10">
      <c r="A9624" s="519" t="s">
        <v>9871</v>
      </c>
      <c r="B9624" s="519" t="str">
        <f t="shared" si="150"/>
        <v>FORMAS DE MADEIRA DE 3ª,COM APROVEITAMENTO DA MADEIRA POR 4VEZES,PARA A MOLDAGEM DE CINTA SOBRE BALDRAME,INCLUSIVE FORNECIMENTO DE MATERIAIS E DESMOLDAGEM</v>
      </c>
      <c r="C9624" s="519" t="s">
        <v>38526</v>
      </c>
      <c r="D9624" s="519" t="s">
        <v>38527</v>
      </c>
      <c r="E9624" s="519" t="s">
        <v>38528</v>
      </c>
      <c r="I9624" s="519" t="s">
        <v>13</v>
      </c>
      <c r="J9624" s="650">
        <v>31.74</v>
      </c>
    </row>
    <row r="9625" spans="1:10">
      <c r="A9625" s="519" t="s">
        <v>9872</v>
      </c>
      <c r="B9625" s="519" t="str">
        <f t="shared" si="150"/>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625" s="519" t="s">
        <v>38529</v>
      </c>
      <c r="D9625" s="519" t="s">
        <v>38530</v>
      </c>
      <c r="E9625" s="519" t="s">
        <v>38531</v>
      </c>
      <c r="F9625" s="519" t="s">
        <v>38532</v>
      </c>
      <c r="G9625" s="519" t="s">
        <v>38533</v>
      </c>
      <c r="H9625" s="519" t="s">
        <v>38534</v>
      </c>
      <c r="I9625" s="519" t="s">
        <v>22</v>
      </c>
      <c r="J9625" s="650">
        <v>65.12</v>
      </c>
    </row>
    <row r="9626" spans="1:10">
      <c r="A9626" s="519" t="s">
        <v>9873</v>
      </c>
      <c r="B9626" s="519" t="str">
        <f t="shared" si="150"/>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9626" s="519" t="s">
        <v>38529</v>
      </c>
      <c r="D9626" s="519" t="s">
        <v>38530</v>
      </c>
      <c r="E9626" s="519" t="s">
        <v>38531</v>
      </c>
      <c r="F9626" s="519" t="s">
        <v>38532</v>
      </c>
      <c r="G9626" s="519" t="s">
        <v>38533</v>
      </c>
      <c r="H9626" s="519" t="s">
        <v>38534</v>
      </c>
      <c r="I9626" s="519" t="s">
        <v>22</v>
      </c>
      <c r="J9626" s="650">
        <v>61.49</v>
      </c>
    </row>
    <row r="9627" spans="1:10">
      <c r="A9627" s="519" t="s">
        <v>9874</v>
      </c>
      <c r="B9627" s="519" t="str">
        <f t="shared" si="150"/>
        <v>ESCORAMENTO DE FORMAS ATE 3,30M DE PE DIREITO,COM MADEIRA DE 3ª,TABUAS EMPREGADAS 3 VEZES,PRUMOS 4 VEZES</v>
      </c>
      <c r="C9627" s="519" t="s">
        <v>38535</v>
      </c>
      <c r="D9627" s="519" t="s">
        <v>38536</v>
      </c>
      <c r="I9627" s="519" t="s">
        <v>22</v>
      </c>
      <c r="J9627" s="650">
        <v>11.9</v>
      </c>
    </row>
    <row r="9628" spans="1:10">
      <c r="A9628" s="519" t="s">
        <v>9875</v>
      </c>
      <c r="B9628" s="519" t="str">
        <f t="shared" si="150"/>
        <v>ESCORAMENTO DE FORMAS ATE 3,30M DE PE DIREITO,COM MADEIRA DE 3ª,TABUAS EMPREGADAS 3 VEZES,PRUMOS 4 VEZES</v>
      </c>
      <c r="C9628" s="519" t="s">
        <v>38535</v>
      </c>
      <c r="D9628" s="519" t="s">
        <v>38536</v>
      </c>
      <c r="I9628" s="519" t="s">
        <v>22</v>
      </c>
      <c r="J9628" s="650">
        <v>10.98</v>
      </c>
    </row>
    <row r="9629" spans="1:10">
      <c r="A9629" s="519" t="s">
        <v>9876</v>
      </c>
      <c r="B9629" s="519" t="str">
        <f t="shared" si="150"/>
        <v>ESCORAMENTO DE FORMAS DE 3,30 ATE 3,50M DE PE DIREITO,COM MADEIRA DE 3ª,TABUAS EMPREGADAS 3 VEZES,PRUMOS 4 VEZES</v>
      </c>
      <c r="C9629" s="519" t="s">
        <v>38537</v>
      </c>
      <c r="D9629" s="519" t="s">
        <v>38538</v>
      </c>
      <c r="I9629" s="519" t="s">
        <v>22</v>
      </c>
      <c r="J9629" s="650">
        <v>15.42</v>
      </c>
    </row>
    <row r="9630" spans="1:10">
      <c r="A9630" s="519" t="s">
        <v>9877</v>
      </c>
      <c r="B9630" s="519" t="str">
        <f t="shared" si="150"/>
        <v>ESCORAMENTO DE FORMAS DE 3,30 ATE 3,50M DE PE DIREITO,COM MADEIRA DE 3ª,TABUAS EMPREGADAS 3 VEZES,PRUMOS 4 VEZES</v>
      </c>
      <c r="C9630" s="519" t="s">
        <v>38537</v>
      </c>
      <c r="D9630" s="519" t="s">
        <v>38538</v>
      </c>
      <c r="I9630" s="519" t="s">
        <v>22</v>
      </c>
      <c r="J9630" s="650">
        <v>14.42</v>
      </c>
    </row>
    <row r="9631" spans="1:10">
      <c r="A9631" s="519" t="s">
        <v>9878</v>
      </c>
      <c r="B9631" s="519" t="str">
        <f t="shared" si="150"/>
        <v>ESCORAMENTO DE FORMAS DE 3,50 ATE 4,00M DE PE DIREITO,COM MADEIRA DE 3ª,TABUAS EMPREGADAS 3 VEZES,PRUMOS 4 VEZES</v>
      </c>
      <c r="C9631" s="519" t="s">
        <v>38539</v>
      </c>
      <c r="D9631" s="519" t="s">
        <v>38538</v>
      </c>
      <c r="I9631" s="519" t="s">
        <v>22</v>
      </c>
      <c r="J9631" s="650">
        <v>17.809999999999999</v>
      </c>
    </row>
    <row r="9632" spans="1:10">
      <c r="A9632" s="519" t="s">
        <v>9879</v>
      </c>
      <c r="B9632" s="519" t="str">
        <f t="shared" si="150"/>
        <v>ESCORAMENTO DE FORMAS DE 3,50 ATE 4,00M DE PE DIREITO,COM MADEIRA DE 3ª,TABUAS EMPREGADAS 3 VEZES,PRUMOS 4 VEZES</v>
      </c>
      <c r="C9632" s="519" t="s">
        <v>38539</v>
      </c>
      <c r="D9632" s="519" t="s">
        <v>38538</v>
      </c>
      <c r="I9632" s="519" t="s">
        <v>22</v>
      </c>
      <c r="J9632" s="650">
        <v>16.649999999999999</v>
      </c>
    </row>
    <row r="9633" spans="1:10">
      <c r="A9633" s="519" t="s">
        <v>9880</v>
      </c>
      <c r="B9633" s="519" t="str">
        <f t="shared" si="150"/>
        <v>ESCORAMENTO DE FORMAS DE 4,00 ATE 5,00M DE PE DIREITO,COM MADEIRA DE 3ª,TABUAS EMPREGADAS 3 VEZES,PRUMOS 4 VEZES</v>
      </c>
      <c r="C9633" s="519" t="s">
        <v>38540</v>
      </c>
      <c r="D9633" s="519" t="s">
        <v>38538</v>
      </c>
      <c r="I9633" s="519" t="s">
        <v>22</v>
      </c>
      <c r="J9633" s="650">
        <v>23.74</v>
      </c>
    </row>
    <row r="9634" spans="1:10">
      <c r="A9634" s="519" t="s">
        <v>9881</v>
      </c>
      <c r="B9634" s="519" t="str">
        <f t="shared" si="150"/>
        <v>ESCORAMENTO DE FORMAS DE 4,00 ATE 5,00M DE PE DIREITO,COM MADEIRA DE 3ª,TABUAS EMPREGADAS 3 VEZES,PRUMOS 4 VEZES</v>
      </c>
      <c r="C9634" s="519" t="s">
        <v>38540</v>
      </c>
      <c r="D9634" s="519" t="s">
        <v>38538</v>
      </c>
      <c r="I9634" s="519" t="s">
        <v>22</v>
      </c>
      <c r="J9634" s="650">
        <v>22.19</v>
      </c>
    </row>
    <row r="9635" spans="1:10">
      <c r="A9635" s="519" t="s">
        <v>9882</v>
      </c>
      <c r="B9635" s="519" t="str">
        <f t="shared" si="150"/>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635" s="519" t="s">
        <v>38541</v>
      </c>
      <c r="D9635" s="519" t="s">
        <v>38542</v>
      </c>
      <c r="E9635" s="519" t="s">
        <v>38543</v>
      </c>
      <c r="F9635" s="519" t="s">
        <v>38544</v>
      </c>
      <c r="G9635" s="519" t="s">
        <v>38545</v>
      </c>
      <c r="I9635" s="519" t="s">
        <v>13</v>
      </c>
      <c r="J9635" s="650">
        <v>93.43</v>
      </c>
    </row>
    <row r="9636" spans="1:10">
      <c r="A9636" s="519" t="s">
        <v>9883</v>
      </c>
      <c r="B9636" s="519" t="str">
        <f t="shared" si="150"/>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9636" s="519" t="s">
        <v>38541</v>
      </c>
      <c r="D9636" s="519" t="s">
        <v>38542</v>
      </c>
      <c r="E9636" s="519" t="s">
        <v>38543</v>
      </c>
      <c r="F9636" s="519" t="s">
        <v>38544</v>
      </c>
      <c r="G9636" s="519" t="s">
        <v>38545</v>
      </c>
      <c r="I9636" s="519" t="s">
        <v>13</v>
      </c>
      <c r="J9636" s="650">
        <v>86.71</v>
      </c>
    </row>
    <row r="9637" spans="1:10">
      <c r="A9637" s="519" t="s">
        <v>9884</v>
      </c>
      <c r="B9637" s="519" t="str">
        <f t="shared" si="150"/>
        <v>ESCORAMENTO DE ROCHA,OU ENCHIMENTO POR CIMA DE CAMBOTAS METALICAS,COM MADEIRA DE REFLORESTAMENTO,MEDIDO PELO VOLUME DE MADEIRA EMPREGADA,CONSIDERANDO A SECAO MEDIA DAS TORAS E SEUCOMPRIMENTO</v>
      </c>
      <c r="C9637" s="519" t="s">
        <v>38546</v>
      </c>
      <c r="D9637" s="519" t="s">
        <v>38547</v>
      </c>
      <c r="E9637" s="519" t="s">
        <v>38548</v>
      </c>
      <c r="F9637" s="519" t="s">
        <v>38549</v>
      </c>
      <c r="I9637" s="519" t="s">
        <v>22</v>
      </c>
      <c r="J9637" s="650">
        <v>3619.04</v>
      </c>
    </row>
    <row r="9638" spans="1:10">
      <c r="A9638" s="519" t="s">
        <v>9885</v>
      </c>
      <c r="B9638" s="519" t="str">
        <f t="shared" si="150"/>
        <v>ESCORAMENTO DE ROCHA,OU ENCHIMENTO POR CIMA DE CAMBOTAS METALICAS,COM MADEIRA DE REFLORESTAMENTO,MEDIDO PELO VOLUME DE MADEIRA EMPREGADA,CONSIDERANDO A SECAO MEDIA DAS TORAS E SEUCOMPRIMENTO</v>
      </c>
      <c r="C9638" s="519" t="s">
        <v>38546</v>
      </c>
      <c r="D9638" s="519" t="s">
        <v>38547</v>
      </c>
      <c r="E9638" s="519" t="s">
        <v>38548</v>
      </c>
      <c r="F9638" s="519" t="s">
        <v>38549</v>
      </c>
      <c r="I9638" s="519" t="s">
        <v>22</v>
      </c>
      <c r="J9638" s="650">
        <v>3564.86</v>
      </c>
    </row>
    <row r="9639" spans="1:10">
      <c r="A9639" s="519" t="s">
        <v>9886</v>
      </c>
      <c r="B9639" s="519" t="str">
        <f t="shared" si="150"/>
        <v>ESCORAMENTO DE TUNEL ESCAVADO EM TERRA,COM MADEIRA DE REFLORESTAMENTO SERRADA,DE 2",POR CIMA DAS CAMBOTAS METALICAS,INCLUSIVE O FORNECIMENTO E COLOCACAO DA MADEIRA,SEM APROVEITAMENTO DESTA</v>
      </c>
      <c r="C9639" s="519" t="s">
        <v>38550</v>
      </c>
      <c r="D9639" s="519" t="s">
        <v>38551</v>
      </c>
      <c r="E9639" s="519" t="s">
        <v>38552</v>
      </c>
      <c r="F9639" s="519" t="s">
        <v>38553</v>
      </c>
      <c r="I9639" s="519" t="s">
        <v>13</v>
      </c>
      <c r="J9639" s="650">
        <v>162.54</v>
      </c>
    </row>
    <row r="9640" spans="1:10">
      <c r="A9640" s="519" t="s">
        <v>9887</v>
      </c>
      <c r="B9640" s="519" t="str">
        <f t="shared" si="150"/>
        <v>ESCORAMENTO DE TUNEL ESCAVADO EM TERRA,COM MADEIRA DE REFLORESTAMENTO SERRADA,DE 2",POR CIMA DAS CAMBOTAS METALICAS,INCLUSIVE O FORNECIMENTO E COLOCACAO DA MADEIRA,SEM APROVEITAMENTO DESTA</v>
      </c>
      <c r="C9640" s="519" t="s">
        <v>38550</v>
      </c>
      <c r="D9640" s="519" t="s">
        <v>38551</v>
      </c>
      <c r="E9640" s="519" t="s">
        <v>38552</v>
      </c>
      <c r="F9640" s="519" t="s">
        <v>38553</v>
      </c>
      <c r="I9640" s="519" t="s">
        <v>13</v>
      </c>
      <c r="J9640" s="650">
        <v>153.72</v>
      </c>
    </row>
    <row r="9641" spans="1:10">
      <c r="A9641" s="519" t="s">
        <v>9888</v>
      </c>
      <c r="B9641" s="519" t="str">
        <f t="shared" si="150"/>
        <v>REFORCO LATERAL DE ESCORAMENTO DE FORMAS DE PILARES OU VIGAS,COM 30% DE APROVEITAMENTO DA MADEIRA,INCLUSIVE RETIRADA</v>
      </c>
      <c r="C9641" s="519" t="s">
        <v>38554</v>
      </c>
      <c r="D9641" s="519" t="s">
        <v>38555</v>
      </c>
      <c r="I9641" s="519" t="s">
        <v>13</v>
      </c>
      <c r="J9641" s="650">
        <v>16.46</v>
      </c>
    </row>
    <row r="9642" spans="1:10">
      <c r="A9642" s="519" t="s">
        <v>9889</v>
      </c>
      <c r="B9642" s="519" t="str">
        <f t="shared" si="150"/>
        <v>REFORCO LATERAL DE ESCORAMENTO DE FORMAS DE PILARES OU VIGAS,COM 30% DE APROVEITAMENTO DA MADEIRA,INCLUSIVE RETIRADA</v>
      </c>
      <c r="C9642" s="519" t="s">
        <v>38554</v>
      </c>
      <c r="D9642" s="519" t="s">
        <v>38555</v>
      </c>
      <c r="I9642" s="519" t="s">
        <v>13</v>
      </c>
      <c r="J9642" s="650">
        <v>15.65</v>
      </c>
    </row>
    <row r="9643" spans="1:10">
      <c r="A9643" s="519" t="s">
        <v>9890</v>
      </c>
      <c r="B9643" s="519" t="str">
        <f t="shared" si="150"/>
        <v>REFORCO LATERAL DE ESCORAMENTO DE FORMAS DE PILARES OU VIGAS,COM APROVEITAMENTO DE 2 VEZES DA MADEIRA,INCLUSIVE RETIRADA</v>
      </c>
      <c r="C9643" s="519" t="s">
        <v>38554</v>
      </c>
      <c r="D9643" s="519" t="s">
        <v>38556</v>
      </c>
      <c r="I9643" s="519" t="s">
        <v>13</v>
      </c>
      <c r="J9643" s="650">
        <v>15.03</v>
      </c>
    </row>
    <row r="9644" spans="1:10">
      <c r="A9644" s="519" t="s">
        <v>9891</v>
      </c>
      <c r="B9644" s="519" t="str">
        <f t="shared" si="150"/>
        <v>REFORCO LATERAL DE ESCORAMENTO DE FORMAS DE PILARES OU VIGAS,COM APROVEITAMENTO DE 2 VEZES DA MADEIRA,INCLUSIVE RETIRADA</v>
      </c>
      <c r="C9644" s="519" t="s">
        <v>38554</v>
      </c>
      <c r="D9644" s="519" t="s">
        <v>38556</v>
      </c>
      <c r="I9644" s="519" t="s">
        <v>13</v>
      </c>
      <c r="J9644" s="650">
        <v>14.22</v>
      </c>
    </row>
    <row r="9645" spans="1:10">
      <c r="A9645" s="519" t="s">
        <v>50</v>
      </c>
      <c r="B9645" s="519" t="str">
        <f t="shared" si="150"/>
        <v>ESCORAMENTO DE FORMA DE PARAMENTOS VERTICAIS,PARA ALTURA ATE 1,50M,COM 30% DE APROVEITAMENTO DA MADEIRA,INCLUSIVE RETIRADA</v>
      </c>
      <c r="C9645" s="519" t="s">
        <v>38557</v>
      </c>
      <c r="D9645" s="519" t="s">
        <v>38558</v>
      </c>
      <c r="E9645" s="519" t="s">
        <v>38559</v>
      </c>
      <c r="I9645" s="519" t="s">
        <v>13</v>
      </c>
      <c r="J9645" s="650">
        <v>38.86</v>
      </c>
    </row>
    <row r="9646" spans="1:10">
      <c r="A9646" s="519" t="s">
        <v>78</v>
      </c>
      <c r="B9646" s="519" t="str">
        <f t="shared" si="150"/>
        <v>ESCORAMENTO DE FORMA DE PARAMENTOS VERTICAIS,PARA ALTURA ATE 1,50M,COM 30% DE APROVEITAMENTO DA MADEIRA,INCLUSIVE RETIRADA</v>
      </c>
      <c r="C9646" s="519" t="s">
        <v>38557</v>
      </c>
      <c r="D9646" s="519" t="s">
        <v>38558</v>
      </c>
      <c r="E9646" s="519" t="s">
        <v>38559</v>
      </c>
      <c r="I9646" s="519" t="s">
        <v>13</v>
      </c>
      <c r="J9646" s="650">
        <v>36.159999999999997</v>
      </c>
    </row>
    <row r="9647" spans="1:10">
      <c r="A9647" s="519" t="s">
        <v>9892</v>
      </c>
      <c r="B9647" s="519" t="str">
        <f t="shared" si="150"/>
        <v>ESCORAMENTO DE FORMA DE PARAMETROS VERTICAIS,PARA ALTURA ATE 1,50M,COM APROVEITAMENTO DE 2 VEZES DA MADEIRA,INCLUSIVE RETIRADA</v>
      </c>
      <c r="C9647" s="519" t="s">
        <v>38560</v>
      </c>
      <c r="D9647" s="519" t="s">
        <v>38561</v>
      </c>
      <c r="E9647" s="519" t="s">
        <v>38562</v>
      </c>
      <c r="I9647" s="519" t="s">
        <v>13</v>
      </c>
      <c r="J9647" s="650">
        <v>33.46</v>
      </c>
    </row>
    <row r="9648" spans="1:10">
      <c r="A9648" s="519" t="s">
        <v>9893</v>
      </c>
      <c r="B9648" s="519" t="str">
        <f t="shared" si="150"/>
        <v>ESCORAMENTO DE FORMA DE PARAMETROS VERTICAIS,PARA ALTURA ATE 1,50M,COM APROVEITAMENTO DE 2 VEZES DA MADEIRA,INCLUSIVE RETIRADA</v>
      </c>
      <c r="C9648" s="519" t="s">
        <v>38560</v>
      </c>
      <c r="D9648" s="519" t="s">
        <v>38561</v>
      </c>
      <c r="E9648" s="519" t="s">
        <v>38562</v>
      </c>
      <c r="I9648" s="519" t="s">
        <v>13</v>
      </c>
      <c r="J9648" s="650">
        <v>30.75</v>
      </c>
    </row>
    <row r="9649" spans="1:10">
      <c r="A9649" s="519" t="s">
        <v>9894</v>
      </c>
      <c r="B9649" s="519" t="str">
        <f t="shared" si="150"/>
        <v>ESCORAMENTO DE FORMAS DE PARAMENTOS VERTICAIS,PARA ALTURA DE 1,50 A 5,00M,COM 30% DE APROVEITAMENTO DA MADEIRA,INCLUSIVE RETIRADA</v>
      </c>
      <c r="C9649" s="519" t="s">
        <v>38563</v>
      </c>
      <c r="D9649" s="519" t="s">
        <v>38564</v>
      </c>
      <c r="E9649" s="519" t="s">
        <v>38565</v>
      </c>
      <c r="I9649" s="519" t="s">
        <v>13</v>
      </c>
      <c r="J9649" s="650">
        <v>50.49</v>
      </c>
    </row>
    <row r="9650" spans="1:10">
      <c r="A9650" s="519" t="s">
        <v>9895</v>
      </c>
      <c r="B9650" s="519" t="str">
        <f t="shared" si="150"/>
        <v>ESCORAMENTO DE FORMAS DE PARAMENTOS VERTICAIS,PARA ALTURA DE 1,50 A 5,00M,COM 30% DE APROVEITAMENTO DA MADEIRA,INCLUSIVE RETIRADA</v>
      </c>
      <c r="C9650" s="519" t="s">
        <v>38563</v>
      </c>
      <c r="D9650" s="519" t="s">
        <v>38564</v>
      </c>
      <c r="E9650" s="519" t="s">
        <v>38565</v>
      </c>
      <c r="I9650" s="519" t="s">
        <v>13</v>
      </c>
      <c r="J9650" s="650">
        <v>46.69</v>
      </c>
    </row>
    <row r="9651" spans="1:10">
      <c r="A9651" s="519" t="s">
        <v>9896</v>
      </c>
      <c r="B9651" s="519" t="str">
        <f t="shared" si="150"/>
        <v>ESCORAMENTO DE FORMAS DE PARAMENTOS VERTICAIS,PARA ALTURA DE 1,50 A 5,00M,COM APROVEITAMENTO DE 2 VEZES DA MADEIRA,INCLUSIVE RETIRADA</v>
      </c>
      <c r="C9651" s="519" t="s">
        <v>38563</v>
      </c>
      <c r="D9651" s="519" t="s">
        <v>38566</v>
      </c>
      <c r="E9651" s="519" t="s">
        <v>38567</v>
      </c>
      <c r="I9651" s="519" t="s">
        <v>13</v>
      </c>
      <c r="J9651" s="650">
        <v>44.37</v>
      </c>
    </row>
    <row r="9652" spans="1:10">
      <c r="A9652" s="519" t="s">
        <v>9897</v>
      </c>
      <c r="B9652" s="519" t="str">
        <f t="shared" si="150"/>
        <v>ESCORAMENTO DE FORMAS DE PARAMENTOS VERTICAIS,PARA ALTURA DE 1,50 A 5,00M,COM APROVEITAMENTO DE 2 VEZES DA MADEIRA,INCLUSIVE RETIRADA</v>
      </c>
      <c r="C9652" s="519" t="s">
        <v>38563</v>
      </c>
      <c r="D9652" s="519" t="s">
        <v>38566</v>
      </c>
      <c r="E9652" s="519" t="s">
        <v>38567</v>
      </c>
      <c r="I9652" s="519" t="s">
        <v>13</v>
      </c>
      <c r="J9652" s="650">
        <v>40.58</v>
      </c>
    </row>
    <row r="9653" spans="1:10">
      <c r="A9653" s="519" t="s">
        <v>9898</v>
      </c>
      <c r="B9653" s="519" t="str">
        <f t="shared" si="150"/>
        <v>ESCORAMENTO DE FORMAS DE PARAMENTOS VERTICAIS,PARA ALTURA DE 5,00M A 8,00M,COM 30% DE APROVEITAMENTO DA MADEIRA,INCLUSIVE RETIRADA</v>
      </c>
      <c r="C9653" s="519" t="s">
        <v>38563</v>
      </c>
      <c r="D9653" s="519" t="s">
        <v>38568</v>
      </c>
      <c r="E9653" s="519" t="s">
        <v>38569</v>
      </c>
      <c r="I9653" s="519" t="s">
        <v>13</v>
      </c>
      <c r="J9653" s="650">
        <v>78.08</v>
      </c>
    </row>
    <row r="9654" spans="1:10">
      <c r="A9654" s="519" t="s">
        <v>9899</v>
      </c>
      <c r="B9654" s="519" t="str">
        <f t="shared" si="150"/>
        <v>ESCORAMENTO DE FORMAS DE PARAMENTOS VERTICAIS,PARA ALTURA DE 5,00M A 8,00M,COM 30% DE APROVEITAMENTO DA MADEIRA,INCLUSIVE RETIRADA</v>
      </c>
      <c r="C9654" s="519" t="s">
        <v>38563</v>
      </c>
      <c r="D9654" s="519" t="s">
        <v>38568</v>
      </c>
      <c r="E9654" s="519" t="s">
        <v>38569</v>
      </c>
      <c r="I9654" s="519" t="s">
        <v>13</v>
      </c>
      <c r="J9654" s="650">
        <v>72.12</v>
      </c>
    </row>
    <row r="9655" spans="1:10">
      <c r="A9655" s="519" t="s">
        <v>9900</v>
      </c>
      <c r="B9655" s="519" t="str">
        <f t="shared" si="150"/>
        <v>ESCORAMENTO DE FORMAS DE PARAMENTOS VERTICAIS,PARA ALTURA DE 5,00M A 8,00M,COM APROVEITAMENTO DE 2 VEZES DA MADEIRA,INCLUSIVE RETIRADA</v>
      </c>
      <c r="C9655" s="519" t="s">
        <v>38563</v>
      </c>
      <c r="D9655" s="519" t="s">
        <v>38570</v>
      </c>
      <c r="E9655" s="519" t="s">
        <v>38571</v>
      </c>
      <c r="I9655" s="519" t="s">
        <v>13</v>
      </c>
      <c r="J9655" s="650">
        <v>68.930000000000007</v>
      </c>
    </row>
    <row r="9656" spans="1:10">
      <c r="A9656" s="519" t="s">
        <v>9901</v>
      </c>
      <c r="B9656" s="519" t="str">
        <f t="shared" si="150"/>
        <v>ESCORAMENTO DE FORMAS DE PARAMENTOS VERTICAIS,PARA ALTURA DE 5,00M A 8,00M,COM APROVEITAMENTO DE 2 VEZES DA MADEIRA,INCLUSIVE RETIRADA</v>
      </c>
      <c r="C9656" s="519" t="s">
        <v>38563</v>
      </c>
      <c r="D9656" s="519" t="s">
        <v>38570</v>
      </c>
      <c r="E9656" s="519" t="s">
        <v>38571</v>
      </c>
      <c r="I9656" s="519" t="s">
        <v>13</v>
      </c>
      <c r="J9656" s="650">
        <v>62.98</v>
      </c>
    </row>
    <row r="9657" spans="1:10">
      <c r="A9657" s="519" t="s">
        <v>9902</v>
      </c>
      <c r="B9657" s="519" t="str">
        <f t="shared" si="150"/>
        <v>ESCORAMENTO DE FORMAS DE PARAMENTOS VERTICAIS,PARA ALTURA DE 8,00M A 12,00M,COM 30% DE APROVEITAMENTO DA MADEIRA,INCLUSIVE RETIRADA</v>
      </c>
      <c r="C9657" s="519" t="s">
        <v>38563</v>
      </c>
      <c r="D9657" s="519" t="s">
        <v>38572</v>
      </c>
      <c r="E9657" s="519" t="s">
        <v>38573</v>
      </c>
      <c r="I9657" s="519" t="s">
        <v>13</v>
      </c>
      <c r="J9657" s="650">
        <v>89.29</v>
      </c>
    </row>
    <row r="9658" spans="1:10">
      <c r="A9658" s="519" t="s">
        <v>9903</v>
      </c>
      <c r="B9658" s="519" t="str">
        <f t="shared" si="150"/>
        <v>ESCORAMENTO DE FORMAS DE PARAMENTOS VERTICAIS,PARA ALTURA DE 8,00M A 12,00M,COM 30% DE APROVEITAMENTO DA MADEIRA,INCLUSIVE RETIRADA</v>
      </c>
      <c r="C9658" s="519" t="s">
        <v>38563</v>
      </c>
      <c r="D9658" s="519" t="s">
        <v>38572</v>
      </c>
      <c r="E9658" s="519" t="s">
        <v>38573</v>
      </c>
      <c r="I9658" s="519" t="s">
        <v>13</v>
      </c>
      <c r="J9658" s="650">
        <v>82.24</v>
      </c>
    </row>
    <row r="9659" spans="1:10">
      <c r="A9659" s="519" t="s">
        <v>9904</v>
      </c>
      <c r="B9659" s="519" t="str">
        <f t="shared" si="150"/>
        <v>ESCORAMENTO DE FORMAS DE PARAMENTOS VERTICAIS,PARA ALTURA DE 8,00 A 12,00M,COM APROVEITAMENTO DE 2 VEZES DA MADEIRA,INCLUSIVE RETIRADA</v>
      </c>
      <c r="C9659" s="519" t="s">
        <v>38563</v>
      </c>
      <c r="D9659" s="519" t="s">
        <v>38574</v>
      </c>
      <c r="E9659" s="519" t="s">
        <v>38571</v>
      </c>
      <c r="I9659" s="519" t="s">
        <v>13</v>
      </c>
      <c r="J9659" s="650">
        <v>78.819999999999993</v>
      </c>
    </row>
    <row r="9660" spans="1:10">
      <c r="A9660" s="519" t="s">
        <v>9905</v>
      </c>
      <c r="B9660" s="519" t="str">
        <f t="shared" si="150"/>
        <v>ESCORAMENTO DE FORMAS DE PARAMENTOS VERTICAIS,PARA ALTURA DE 8,00 A 12,00M,COM APROVEITAMENTO DE 2 VEZES DA MADEIRA,INCLUSIVE RETIRADA</v>
      </c>
      <c r="C9660" s="519" t="s">
        <v>38563</v>
      </c>
      <c r="D9660" s="519" t="s">
        <v>38574</v>
      </c>
      <c r="E9660" s="519" t="s">
        <v>38571</v>
      </c>
      <c r="I9660" s="519" t="s">
        <v>13</v>
      </c>
      <c r="J9660" s="650">
        <v>71.78</v>
      </c>
    </row>
    <row r="9661" spans="1:10">
      <c r="A9661" s="519" t="s">
        <v>9906</v>
      </c>
      <c r="B9661" s="519" t="str">
        <f t="shared" si="150"/>
        <v>JUNTA DE MADEIRA PARA PONTES,UTILIZANDO SARRAFOS DE 1X7CM</v>
      </c>
      <c r="C9661" s="519" t="s">
        <v>9907</v>
      </c>
      <c r="I9661" s="519" t="s">
        <v>36</v>
      </c>
      <c r="J9661" s="650">
        <v>4.26</v>
      </c>
    </row>
    <row r="9662" spans="1:10">
      <c r="A9662" s="519" t="s">
        <v>9908</v>
      </c>
      <c r="B9662" s="519" t="str">
        <f t="shared" si="150"/>
        <v>JUNTA DE MADEIRA PARA PONTES,UTILIZANDO SARRAFOS DE 1X7CM</v>
      </c>
      <c r="C9662" s="519" t="s">
        <v>9907</v>
      </c>
      <c r="I9662" s="519" t="s">
        <v>36</v>
      </c>
      <c r="J9662" s="650">
        <v>3.92</v>
      </c>
    </row>
    <row r="9663" spans="1:10">
      <c r="A9663" s="519" t="s">
        <v>9909</v>
      </c>
      <c r="B9663" s="519" t="str">
        <f t="shared" si="150"/>
        <v>PILAR EM MADEIRA DE REFLORESTAMENTO,COM DIAMETRO APROXIMADODE 25CM,TRATADO COM IMUNIZANTE,EXCLUSIVE ESCAVACAO,FUNDACAOE REATERRO.FORNECIMENTO E ASSENTAMENTO</v>
      </c>
      <c r="C9663" s="519" t="s">
        <v>38575</v>
      </c>
      <c r="D9663" s="519" t="s">
        <v>38576</v>
      </c>
      <c r="E9663" s="519" t="s">
        <v>38577</v>
      </c>
      <c r="I9663" s="519" t="s">
        <v>36</v>
      </c>
      <c r="J9663" s="650">
        <v>106.87</v>
      </c>
    </row>
    <row r="9664" spans="1:10">
      <c r="A9664" s="519" t="s">
        <v>9910</v>
      </c>
      <c r="B9664" s="519" t="str">
        <f t="shared" si="150"/>
        <v>PILAR EM MADEIRA DE REFLORESTAMENTO,COM DIAMETRO APROXIMADODE 25CM,TRATADO COM IMUNIZANTE,EXCLUSIVE ESCAVACAO,FUNDACAOE REATERRO.FORNECIMENTO E ASSENTAMENTO</v>
      </c>
      <c r="C9664" s="519" t="s">
        <v>38575</v>
      </c>
      <c r="D9664" s="519" t="s">
        <v>38576</v>
      </c>
      <c r="E9664" s="519" t="s">
        <v>38577</v>
      </c>
      <c r="I9664" s="519" t="s">
        <v>36</v>
      </c>
      <c r="J9664" s="650">
        <v>103.52</v>
      </c>
    </row>
    <row r="9665" spans="1:10">
      <c r="A9665" s="519" t="s">
        <v>9911</v>
      </c>
      <c r="B9665" s="519" t="str">
        <f t="shared" si="150"/>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665" s="519" t="s">
        <v>38578</v>
      </c>
      <c r="D9665" s="519" t="s">
        <v>38579</v>
      </c>
      <c r="E9665" s="519" t="s">
        <v>38580</v>
      </c>
      <c r="F9665" s="519" t="s">
        <v>38581</v>
      </c>
      <c r="G9665" s="519" t="s">
        <v>38582</v>
      </c>
      <c r="H9665" s="519" t="s">
        <v>38583</v>
      </c>
      <c r="I9665" s="519" t="s">
        <v>13</v>
      </c>
      <c r="J9665" s="650">
        <v>1027.4000000000001</v>
      </c>
    </row>
    <row r="9666" spans="1:10">
      <c r="A9666" s="519" t="s">
        <v>9912</v>
      </c>
      <c r="B9666" s="519" t="str">
        <f t="shared" si="150"/>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9666" s="519" t="s">
        <v>38578</v>
      </c>
      <c r="D9666" s="519" t="s">
        <v>38579</v>
      </c>
      <c r="E9666" s="519" t="s">
        <v>38580</v>
      </c>
      <c r="F9666" s="519" t="s">
        <v>38581</v>
      </c>
      <c r="G9666" s="519" t="s">
        <v>38582</v>
      </c>
      <c r="H9666" s="519" t="s">
        <v>38583</v>
      </c>
      <c r="I9666" s="519" t="s">
        <v>13</v>
      </c>
      <c r="J9666" s="650">
        <v>978.63</v>
      </c>
    </row>
    <row r="9667" spans="1:10">
      <c r="A9667" s="519" t="s">
        <v>9913</v>
      </c>
      <c r="B9667" s="519" t="str">
        <f t="shared" si="150"/>
        <v>FORMAS DE CHAPAS DE MADEIRA COMPENSADA,EMPREGANDO-SE AS DE 14MM,RESINADAS,E TAMBEM AS DE 20MM DE ESPESSURA,PLASTIFICADAS,SERVINDO 4 VEZES,E A MADEIRA AUXILIAR SERVINDO 3 VEZES,INCLUSIVE FORNECIMENTO E DESMOLDAGEM,EXCLUSIVE ESCORAMENTO</v>
      </c>
      <c r="C9667" s="519" t="s">
        <v>38584</v>
      </c>
      <c r="D9667" s="519" t="s">
        <v>38585</v>
      </c>
      <c r="E9667" s="519" t="s">
        <v>38586</v>
      </c>
      <c r="F9667" s="519" t="s">
        <v>38587</v>
      </c>
      <c r="I9667" s="519" t="s">
        <v>13</v>
      </c>
      <c r="J9667" s="650">
        <v>88.89</v>
      </c>
    </row>
    <row r="9668" spans="1:10">
      <c r="A9668" s="519" t="s">
        <v>9914</v>
      </c>
      <c r="B9668" s="519" t="str">
        <f t="shared" si="150"/>
        <v>FORMAS DE CHAPAS DE MADEIRA COMPENSADA,EMPREGANDO-SE AS DE 14MM,RESINADAS,E TAMBEM AS DE 20MM DE ESPESSURA,PLASTIFICADAS,SERVINDO 4 VEZES,E A MADEIRA AUXILIAR SERVINDO 3 VEZES,INCLUSIVE FORNECIMENTO E DESMOLDAGEM,EXCLUSIVE ESCORAMENTO</v>
      </c>
      <c r="C9668" s="519" t="s">
        <v>38584</v>
      </c>
      <c r="D9668" s="519" t="s">
        <v>38585</v>
      </c>
      <c r="E9668" s="519" t="s">
        <v>38586</v>
      </c>
      <c r="F9668" s="519" t="s">
        <v>38587</v>
      </c>
      <c r="I9668" s="519" t="s">
        <v>13</v>
      </c>
      <c r="J9668" s="650">
        <v>79.989999999999995</v>
      </c>
    </row>
    <row r="9669" spans="1:10">
      <c r="A9669" s="519" t="s">
        <v>9915</v>
      </c>
      <c r="B9669" s="519" t="str">
        <f t="shared" si="150"/>
        <v>FORMAS DE CHAPAS DE MADEIRA COMPENSADA,EMPREGANDO-SE AS DE 14MM,RESINADAS E TAMBEM AS DE 20MM DE ESPESSURA,PLASTIFICADAS,SERVINDO 1 VEZ,INCLUSIVE FORNECIMENTO E DESMOLDAGEM,EXCLUSIVE ESCORAMENTO</v>
      </c>
      <c r="C9669" s="519" t="s">
        <v>38584</v>
      </c>
      <c r="D9669" s="519" t="s">
        <v>38588</v>
      </c>
      <c r="E9669" s="519" t="s">
        <v>38589</v>
      </c>
      <c r="F9669" s="519" t="s">
        <v>38590</v>
      </c>
      <c r="I9669" s="519" t="s">
        <v>13</v>
      </c>
      <c r="J9669" s="650">
        <v>135.83000000000001</v>
      </c>
    </row>
    <row r="9670" spans="1:10">
      <c r="A9670" s="519" t="s">
        <v>9916</v>
      </c>
      <c r="B9670" s="519" t="str">
        <f t="shared" si="150"/>
        <v>FORMAS DE CHAPAS DE MADEIRA COMPENSADA,EMPREGANDO-SE AS DE 14MM,RESINADAS E TAMBEM AS DE 20MM DE ESPESSURA,PLASTIFICADAS,SERVINDO 1 VEZ,INCLUSIVE FORNECIMENTO E DESMOLDAGEM,EXCLUSIVE ESCORAMENTO</v>
      </c>
      <c r="C9670" s="519" t="s">
        <v>38584</v>
      </c>
      <c r="D9670" s="519" t="s">
        <v>38588</v>
      </c>
      <c r="E9670" s="519" t="s">
        <v>38589</v>
      </c>
      <c r="F9670" s="519" t="s">
        <v>38590</v>
      </c>
      <c r="I9670" s="519" t="s">
        <v>13</v>
      </c>
      <c r="J9670" s="650">
        <v>126.93</v>
      </c>
    </row>
    <row r="9671" spans="1:10">
      <c r="A9671" s="519" t="s">
        <v>9917</v>
      </c>
      <c r="B9671" s="519" t="str">
        <f t="shared" si="150"/>
        <v>FORMAS DE CHAPAS DE MADEIRA COMPENSADA,DE 20MM DE ESPESSURA,PLASTIFICADAS,SERVINDO 1 VEZ PARA VIADUTOS,INCLUINDO PECAS DE TRANSFERENCIA PARA ESCORAMENTO METALICO,EXCLUSIVE ESTE,INCLUSIVE FORNECIMENTO DE MATERIAIS E DESMOLDAGEM</v>
      </c>
      <c r="C9671" s="519" t="s">
        <v>38591</v>
      </c>
      <c r="D9671" s="519" t="s">
        <v>38592</v>
      </c>
      <c r="E9671" s="519" t="s">
        <v>38593</v>
      </c>
      <c r="F9671" s="519" t="s">
        <v>38594</v>
      </c>
      <c r="I9671" s="519" t="s">
        <v>13</v>
      </c>
      <c r="J9671" s="650">
        <v>226.14</v>
      </c>
    </row>
    <row r="9672" spans="1:10">
      <c r="A9672" s="519" t="s">
        <v>9918</v>
      </c>
      <c r="B9672" s="519" t="str">
        <f t="shared" ref="B9672:B9735" si="151">C9672&amp;D9672&amp;E9672&amp;F9672&amp;G9672&amp;H9672</f>
        <v>FORMAS DE CHAPAS DE MADEIRA COMPENSADA,DE 20MM DE ESPESSURA,PLASTIFICADAS,SERVINDO 1 VEZ PARA VIADUTOS,INCLUINDO PECAS DE TRANSFERENCIA PARA ESCORAMENTO METALICO,EXCLUSIVE ESTE,INCLUSIVE FORNECIMENTO DE MATERIAIS E DESMOLDAGEM</v>
      </c>
      <c r="C9672" s="519" t="s">
        <v>38591</v>
      </c>
      <c r="D9672" s="519" t="s">
        <v>38592</v>
      </c>
      <c r="E9672" s="519" t="s">
        <v>38593</v>
      </c>
      <c r="F9672" s="519" t="s">
        <v>38594</v>
      </c>
      <c r="I9672" s="519" t="s">
        <v>13</v>
      </c>
      <c r="J9672" s="650">
        <v>213.88</v>
      </c>
    </row>
    <row r="9673" spans="1:10">
      <c r="A9673" s="519" t="s">
        <v>9919</v>
      </c>
      <c r="B9673" s="519" t="str">
        <f t="shared" si="151"/>
        <v>FORMAS DE CHAPAS DE MADEIRA COMPENSADA,DE 20MM DE ESPESSURA,PLASTIFICADAS,SERVINDO A MADEIRA 2 VEZES PARA VIADUTOS,INCLUINDO PECAS DE TRANSFERENCIA PARA ESCORAMENTO METALICO,EXCLUSIVE ESTE,INCLUSIVE FORNECIMENTO DE MATERIAIS E DESMOLDAGEM</v>
      </c>
      <c r="C9673" s="519" t="s">
        <v>38591</v>
      </c>
      <c r="D9673" s="519" t="s">
        <v>38595</v>
      </c>
      <c r="E9673" s="519" t="s">
        <v>38596</v>
      </c>
      <c r="F9673" s="519" t="s">
        <v>38597</v>
      </c>
      <c r="I9673" s="519" t="s">
        <v>13</v>
      </c>
      <c r="J9673" s="650">
        <v>168.24</v>
      </c>
    </row>
    <row r="9674" spans="1:10">
      <c r="A9674" s="519" t="s">
        <v>9920</v>
      </c>
      <c r="B9674" s="519" t="str">
        <f t="shared" si="151"/>
        <v>FORMAS DE CHAPAS DE MADEIRA COMPENSADA,DE 20MM DE ESPESSURA,PLASTIFICADAS,SERVINDO A MADEIRA 2 VEZES PARA VIADUTOS,INCLUINDO PECAS DE TRANSFERENCIA PARA ESCORAMENTO METALICO,EXCLUSIVE ESTE,INCLUSIVE FORNECIMENTO DE MATERIAIS E DESMOLDAGEM</v>
      </c>
      <c r="C9674" s="519" t="s">
        <v>38591</v>
      </c>
      <c r="D9674" s="519" t="s">
        <v>38595</v>
      </c>
      <c r="E9674" s="519" t="s">
        <v>38596</v>
      </c>
      <c r="F9674" s="519" t="s">
        <v>38597</v>
      </c>
      <c r="I9674" s="519" t="s">
        <v>13</v>
      </c>
      <c r="J9674" s="650">
        <v>155.16999999999999</v>
      </c>
    </row>
    <row r="9675" spans="1:10">
      <c r="A9675" s="519" t="s">
        <v>9921</v>
      </c>
      <c r="B9675" s="519" t="str">
        <f t="shared" si="151"/>
        <v>FORMAS DE CHAPAS DE MADEIRA COMPENSADA,DE 14MM DE ESPESSURA,RESINADAS,PARA LAJES,SERVINDO 5 VEZES,E MADEIRA AUXILIAR SERVINDO 5 VEZES,INCLUSIVE FORNECIMENTO E DESMOLDAGEM,EXCLUSIVE ESCORAMENTO</v>
      </c>
      <c r="C9675" s="519" t="s">
        <v>38598</v>
      </c>
      <c r="D9675" s="519" t="s">
        <v>38599</v>
      </c>
      <c r="E9675" s="519" t="s">
        <v>38600</v>
      </c>
      <c r="F9675" s="519" t="s">
        <v>33113</v>
      </c>
      <c r="I9675" s="519" t="s">
        <v>13</v>
      </c>
      <c r="J9675" s="650">
        <v>71</v>
      </c>
    </row>
    <row r="9676" spans="1:10">
      <c r="A9676" s="519" t="s">
        <v>9922</v>
      </c>
      <c r="B9676" s="519" t="str">
        <f t="shared" si="151"/>
        <v>FORMAS DE CHAPAS DE MADEIRA COMPENSADA,DE 14MM DE ESPESSURA,RESINADAS,PARA LAJES,SERVINDO 5 VEZES,E MADEIRA AUXILIAR SERVINDO 5 VEZES,INCLUSIVE FORNECIMENTO E DESMOLDAGEM,EXCLUSIVE ESCORAMENTO</v>
      </c>
      <c r="C9676" s="519" t="s">
        <v>38598</v>
      </c>
      <c r="D9676" s="519" t="s">
        <v>38599</v>
      </c>
      <c r="E9676" s="519" t="s">
        <v>38600</v>
      </c>
      <c r="F9676" s="519" t="s">
        <v>33113</v>
      </c>
      <c r="I9676" s="519" t="s">
        <v>13</v>
      </c>
      <c r="J9676" s="650">
        <v>64.16</v>
      </c>
    </row>
    <row r="9677" spans="1:10">
      <c r="A9677" s="519" t="s">
        <v>9923</v>
      </c>
      <c r="B9677" s="519" t="str">
        <f t="shared" si="151"/>
        <v>FORMAS DE CHAPAS DE MADEIRA COMPENSADA,DE 14MM DE ESPESSURA,RESINADAS,PARA LAJES,SERVINDO 2 VEZES,E MADEIRA AUXILIAR SERVINDO 2 VEZES,INCLUSIVE FORNECIMENTO E DESMOLDAGEM,EXCLUSIVE ESCORAMENTO</v>
      </c>
      <c r="C9677" s="519" t="s">
        <v>38598</v>
      </c>
      <c r="D9677" s="519" t="s">
        <v>38601</v>
      </c>
      <c r="E9677" s="519" t="s">
        <v>38602</v>
      </c>
      <c r="F9677" s="519" t="s">
        <v>33113</v>
      </c>
      <c r="I9677" s="519" t="s">
        <v>13</v>
      </c>
      <c r="J9677" s="650">
        <v>93.46</v>
      </c>
    </row>
    <row r="9678" spans="1:10">
      <c r="A9678" s="519" t="s">
        <v>9924</v>
      </c>
      <c r="B9678" s="519" t="str">
        <f t="shared" si="151"/>
        <v>FORMAS DE CHAPAS DE MADEIRA COMPENSADA,DE 14MM DE ESPESSURA,RESINADAS,PARA LAJES,SERVINDO 2 VEZES,E MADEIRA AUXILIAR SERVINDO 2 VEZES,INCLUSIVE FORNECIMENTO E DESMOLDAGEM,EXCLUSIVE ESCORAMENTO</v>
      </c>
      <c r="C9678" s="519" t="s">
        <v>38598</v>
      </c>
      <c r="D9678" s="519" t="s">
        <v>38601</v>
      </c>
      <c r="E9678" s="519" t="s">
        <v>38602</v>
      </c>
      <c r="F9678" s="519" t="s">
        <v>33113</v>
      </c>
      <c r="I9678" s="519" t="s">
        <v>13</v>
      </c>
      <c r="J9678" s="650">
        <v>86.62</v>
      </c>
    </row>
    <row r="9679" spans="1:10">
      <c r="A9679" s="519" t="s">
        <v>9925</v>
      </c>
      <c r="B9679" s="519" t="str">
        <f t="shared" si="151"/>
        <v>FORMAS DE CHAPAS DE MADEIRA COMPENSADA,DE 20MM DE ESPESSURA,PLASTIFICADAS,SERVINDO 2 VEZES,E MADEIRA AUXILIAR SERVINDO 3 VEZES,INCLUSIVE FORNECIMENTO E DESMOLDAGEM,EXCLUSIVE ESCORAMENTO</v>
      </c>
      <c r="C9679" s="519" t="s">
        <v>38591</v>
      </c>
      <c r="D9679" s="519" t="s">
        <v>38603</v>
      </c>
      <c r="E9679" s="519" t="s">
        <v>38604</v>
      </c>
      <c r="F9679" s="519" t="s">
        <v>35233</v>
      </c>
      <c r="I9679" s="519" t="s">
        <v>13</v>
      </c>
      <c r="J9679" s="650">
        <v>118.56</v>
      </c>
    </row>
    <row r="9680" spans="1:10">
      <c r="A9680" s="519" t="s">
        <v>9926</v>
      </c>
      <c r="B9680" s="519" t="str">
        <f t="shared" si="151"/>
        <v>FORMAS DE CHAPAS DE MADEIRA COMPENSADA,DE 20MM DE ESPESSURA,PLASTIFICADAS,SERVINDO 2 VEZES,E MADEIRA AUXILIAR SERVINDO 3 VEZES,INCLUSIVE FORNECIMENTO E DESMOLDAGEM,EXCLUSIVE ESCORAMENTO</v>
      </c>
      <c r="C9680" s="519" t="s">
        <v>38591</v>
      </c>
      <c r="D9680" s="519" t="s">
        <v>38603</v>
      </c>
      <c r="E9680" s="519" t="s">
        <v>38604</v>
      </c>
      <c r="F9680" s="519" t="s">
        <v>35233</v>
      </c>
      <c r="I9680" s="519" t="s">
        <v>13</v>
      </c>
      <c r="J9680" s="650">
        <v>109.66</v>
      </c>
    </row>
    <row r="9681" spans="1:10">
      <c r="A9681" s="519" t="s">
        <v>9927</v>
      </c>
      <c r="B9681" s="519" t="str">
        <f t="shared" si="151"/>
        <v>FORMAS DE CHAPAS DE MADEIRA COMPENSADA,DE 10MM DE ESPESSURA,TIPO CAIXA PERDIDA,COM 50CM DE LARGURA E 46CM DE ALTURA.FORNECIMENTO E COLOCACAO</v>
      </c>
      <c r="C9681" s="519" t="s">
        <v>38605</v>
      </c>
      <c r="D9681" s="519" t="s">
        <v>38606</v>
      </c>
      <c r="E9681" s="519" t="s">
        <v>36234</v>
      </c>
      <c r="I9681" s="519" t="s">
        <v>36</v>
      </c>
      <c r="J9681" s="650">
        <v>48.78</v>
      </c>
    </row>
    <row r="9682" spans="1:10">
      <c r="A9682" s="519" t="s">
        <v>9928</v>
      </c>
      <c r="B9682" s="519" t="str">
        <f t="shared" si="151"/>
        <v>FORMAS DE CHAPAS DE MADEIRA COMPENSADA,DE 10MM DE ESPESSURA,TIPO CAIXA PERDIDA,COM 50CM DE LARGURA E 46CM DE ALTURA.FORNECIMENTO E COLOCACAO</v>
      </c>
      <c r="C9682" s="519" t="s">
        <v>38605</v>
      </c>
      <c r="D9682" s="519" t="s">
        <v>38606</v>
      </c>
      <c r="E9682" s="519" t="s">
        <v>36234</v>
      </c>
      <c r="I9682" s="519" t="s">
        <v>36</v>
      </c>
      <c r="J9682" s="650">
        <v>46.07</v>
      </c>
    </row>
    <row r="9683" spans="1:10">
      <c r="A9683" s="519" t="s">
        <v>9929</v>
      </c>
      <c r="B9683" s="519" t="str">
        <f t="shared" si="151"/>
        <v>FORMAS DE CHAPAS DE MADEIRA COMPENSADA,DE 20MM,RESINADAS,E MADEIRA AUXILIAR,USO 1 VEZ,PARA ESTRUTURA DE PONTES E VIADUTOS,INCLUSIVE FORNECIMENTO DE TODOS OS MATERIAIS,EQUIPAMENTOSAUXILIARES(GUINDASTE E GUINDAUTO)E DESMOLDAGEM,EXCLUSIVE ESCORAMENTO</v>
      </c>
      <c r="C9683" s="519" t="s">
        <v>38607</v>
      </c>
      <c r="D9683" s="519" t="s">
        <v>38608</v>
      </c>
      <c r="E9683" s="519" t="s">
        <v>38609</v>
      </c>
      <c r="F9683" s="519" t="s">
        <v>38610</v>
      </c>
      <c r="G9683" s="519" t="s">
        <v>38611</v>
      </c>
      <c r="I9683" s="519" t="s">
        <v>13</v>
      </c>
      <c r="J9683" s="650">
        <v>302.51</v>
      </c>
    </row>
    <row r="9684" spans="1:10">
      <c r="A9684" s="519" t="s">
        <v>9930</v>
      </c>
      <c r="B9684" s="519" t="str">
        <f t="shared" si="151"/>
        <v>FORMAS DE CHAPAS DE MADEIRA COMPENSADA,DE 20MM,RESINADAS,E MADEIRA AUXILIAR,USO 1 VEZ,PARA ESTRUTURA DE PONTES E VIADUTOS,INCLUSIVE FORNECIMENTO DE TODOS OS MATERIAIS,EQUIPAMENTOSAUXILIARES(GUINDASTE E GUINDAUTO)E DESMOLDAGEM,EXCLUSIVE ESCORAMENTO</v>
      </c>
      <c r="C9684" s="519" t="s">
        <v>38607</v>
      </c>
      <c r="D9684" s="519" t="s">
        <v>38608</v>
      </c>
      <c r="E9684" s="519" t="s">
        <v>38609</v>
      </c>
      <c r="F9684" s="519" t="s">
        <v>38610</v>
      </c>
      <c r="G9684" s="519" t="s">
        <v>38611</v>
      </c>
      <c r="I9684" s="519" t="s">
        <v>13</v>
      </c>
      <c r="J9684" s="650">
        <v>277.20999999999998</v>
      </c>
    </row>
    <row r="9685" spans="1:10">
      <c r="A9685" s="519" t="s">
        <v>9931</v>
      </c>
      <c r="B9685" s="519" t="str">
        <f t="shared" si="151"/>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685" s="519" t="s">
        <v>38612</v>
      </c>
      <c r="D9685" s="519" t="s">
        <v>38613</v>
      </c>
      <c r="E9685" s="519" t="s">
        <v>38614</v>
      </c>
      <c r="F9685" s="519" t="s">
        <v>38615</v>
      </c>
      <c r="G9685" s="519" t="s">
        <v>38616</v>
      </c>
      <c r="I9685" s="519" t="s">
        <v>13</v>
      </c>
      <c r="J9685" s="650">
        <v>243.12</v>
      </c>
    </row>
    <row r="9686" spans="1:10">
      <c r="A9686" s="519" t="s">
        <v>9932</v>
      </c>
      <c r="B9686" s="519" t="str">
        <f t="shared" si="151"/>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9686" s="519" t="s">
        <v>38612</v>
      </c>
      <c r="D9686" s="519" t="s">
        <v>38613</v>
      </c>
      <c r="E9686" s="519" t="s">
        <v>38614</v>
      </c>
      <c r="F9686" s="519" t="s">
        <v>38615</v>
      </c>
      <c r="G9686" s="519" t="s">
        <v>38616</v>
      </c>
      <c r="I9686" s="519" t="s">
        <v>13</v>
      </c>
      <c r="J9686" s="650">
        <v>219.73</v>
      </c>
    </row>
    <row r="9687" spans="1:10">
      <c r="A9687" s="519" t="s">
        <v>9933</v>
      </c>
      <c r="B9687" s="519" t="str">
        <f t="shared" si="151"/>
        <v>BARRA DE ACO CA-25,REDONDA,SEM SALIENCIA OU MOSSA,COEFICIENTE DE CONFORMACAO SUPERFICIAL MINIMO(ADERENCIA)IGUAL A 1,DIAMETRO IGUAL A 6,3MM,DESTINADA A ARMADURA DE PECAS DE CONCRETO ARMADO,COMPREENDENDO 10% DE PERDAS DE PONTAS E ARAME 18.FORNECIMENTO</v>
      </c>
      <c r="C9687" s="519" t="s">
        <v>38617</v>
      </c>
      <c r="D9687" s="519" t="s">
        <v>38618</v>
      </c>
      <c r="E9687" s="519" t="s">
        <v>38619</v>
      </c>
      <c r="F9687" s="519" t="s">
        <v>38620</v>
      </c>
      <c r="G9687" s="519" t="s">
        <v>38308</v>
      </c>
      <c r="I9687" s="519" t="s">
        <v>51</v>
      </c>
      <c r="J9687" s="650">
        <v>10.37</v>
      </c>
    </row>
    <row r="9688" spans="1:10">
      <c r="A9688" s="519" t="s">
        <v>9934</v>
      </c>
      <c r="B9688" s="519" t="str">
        <f t="shared" si="151"/>
        <v>BARRA DE ACO CA-25,REDONDA,SEM SALIENCIA OU MOSSA,COEFICIENTE DE CONFORMACAO SUPERFICIAL MINIMO(ADERENCIA)IGUAL A 1,DIAMETRO IGUAL A 6,3MM,DESTINADA A ARMADURA DE PECAS DE CONCRETO ARMADO,COMPREENDENDO 10% DE PERDAS DE PONTAS E ARAME 18.FORNECIMENTO</v>
      </c>
      <c r="C9688" s="519" t="s">
        <v>38617</v>
      </c>
      <c r="D9688" s="519" t="s">
        <v>38618</v>
      </c>
      <c r="E9688" s="519" t="s">
        <v>38619</v>
      </c>
      <c r="F9688" s="519" t="s">
        <v>38620</v>
      </c>
      <c r="G9688" s="519" t="s">
        <v>38308</v>
      </c>
      <c r="I9688" s="519" t="s">
        <v>51</v>
      </c>
      <c r="J9688" s="650">
        <v>10.37</v>
      </c>
    </row>
    <row r="9689" spans="1:10">
      <c r="A9689" s="519" t="s">
        <v>9935</v>
      </c>
      <c r="B9689" s="519" t="str">
        <f t="shared" si="151"/>
        <v>BARRA DE ACO CA-25,REDONDA,SEM SALIENCIA OU MOSSA,COEFICIENTE DE CONFORMACAO SUPERFICIAL MINIMO(ADERENCIA)IGUAL A 1,DIAMETRO IGUAL A 8MM,DESTINADA A ARMADURA DE PECAS DE CONCRETO ARMADO,COMPREENDENDO 10% DE PERDAS DE PONTAS E ARAME 18.FORNECIMENTO</v>
      </c>
      <c r="C9689" s="519" t="s">
        <v>38617</v>
      </c>
      <c r="D9689" s="519" t="s">
        <v>38618</v>
      </c>
      <c r="E9689" s="519" t="s">
        <v>38621</v>
      </c>
      <c r="F9689" s="519" t="s">
        <v>38622</v>
      </c>
      <c r="G9689" s="519" t="s">
        <v>38300</v>
      </c>
      <c r="I9689" s="519" t="s">
        <v>51</v>
      </c>
      <c r="J9689" s="650">
        <v>8.8800000000000008</v>
      </c>
    </row>
    <row r="9690" spans="1:10">
      <c r="A9690" s="519" t="s">
        <v>9936</v>
      </c>
      <c r="B9690" s="519" t="str">
        <f t="shared" si="151"/>
        <v>BARRA DE ACO CA-25,REDONDA,SEM SALIENCIA OU MOSSA,COEFICIENTE DE CONFORMACAO SUPERFICIAL MINIMO(ADERENCIA)IGUAL A 1,DIAMETRO IGUAL A 8MM,DESTINADA A ARMADURA DE PECAS DE CONCRETO ARMADO,COMPREENDENDO 10% DE PERDAS DE PONTAS E ARAME 18.FORNECIMENTO</v>
      </c>
      <c r="C9690" s="519" t="s">
        <v>38617</v>
      </c>
      <c r="D9690" s="519" t="s">
        <v>38618</v>
      </c>
      <c r="E9690" s="519" t="s">
        <v>38621</v>
      </c>
      <c r="F9690" s="519" t="s">
        <v>38622</v>
      </c>
      <c r="G9690" s="519" t="s">
        <v>38300</v>
      </c>
      <c r="I9690" s="519" t="s">
        <v>51</v>
      </c>
      <c r="J9690" s="650">
        <v>8.8800000000000008</v>
      </c>
    </row>
    <row r="9691" spans="1:10">
      <c r="A9691" s="519" t="s">
        <v>9937</v>
      </c>
      <c r="B9691" s="519" t="str">
        <f t="shared" si="151"/>
        <v>BARRA DE ACO CA-25,REDONDA,SEM SALIENCIA OU MOSSA,COEFICIENTE DE CONFORMACAO SUPERFICIAL MINIMO (ADERENCIA) IGUAL A 1,DIAMETRO MAIOR OU IGUAL A 10MM,DESTINADA A ARMADURA DE PECAS DE CONCRETO ARMADO,COMPREENDENDO 10% DE PERDAS DE PONTAS E ARAME 18.FORNECIMENTO</v>
      </c>
      <c r="C9691" s="519" t="s">
        <v>38617</v>
      </c>
      <c r="D9691" s="519" t="s">
        <v>38623</v>
      </c>
      <c r="E9691" s="519" t="s">
        <v>38624</v>
      </c>
      <c r="F9691" s="519" t="s">
        <v>38625</v>
      </c>
      <c r="G9691" s="519" t="s">
        <v>38626</v>
      </c>
      <c r="I9691" s="519" t="s">
        <v>51</v>
      </c>
      <c r="J9691" s="650">
        <v>9.19</v>
      </c>
    </row>
    <row r="9692" spans="1:10">
      <c r="A9692" s="519" t="s">
        <v>9938</v>
      </c>
      <c r="B9692" s="519" t="str">
        <f t="shared" si="151"/>
        <v>BARRA DE ACO CA-25,REDONDA,SEM SALIENCIA OU MOSSA,COEFICIENTE DE CONFORMACAO SUPERFICIAL MINIMO (ADERENCIA) IGUAL A 1,DIAMETRO MAIOR OU IGUAL A 10MM,DESTINADA A ARMADURA DE PECAS DE CONCRETO ARMADO,COMPREENDENDO 10% DE PERDAS DE PONTAS E ARAME 18.FORNECIMENTO</v>
      </c>
      <c r="C9692" s="519" t="s">
        <v>38617</v>
      </c>
      <c r="D9692" s="519" t="s">
        <v>38623</v>
      </c>
      <c r="E9692" s="519" t="s">
        <v>38624</v>
      </c>
      <c r="F9692" s="519" t="s">
        <v>38625</v>
      </c>
      <c r="G9692" s="519" t="s">
        <v>38626</v>
      </c>
      <c r="I9692" s="519" t="s">
        <v>51</v>
      </c>
      <c r="J9692" s="650">
        <v>9.19</v>
      </c>
    </row>
    <row r="9693" spans="1:10">
      <c r="A9693" s="519" t="s">
        <v>9939</v>
      </c>
      <c r="B9693" s="519" t="str">
        <f t="shared" si="151"/>
        <v>FIO DE ACO CA-60,REDONDO,COM SALIENCIA OU MOSSA,COEFICIENTEDE CONFORMACAO SUPERFICIAL MINIMO(ADERENCIA)IGUAL A 1,5,DIAMETRO ENTRE 4,2 A 5MM,DESTINADO A ARMADURA DE PECAS DE CONCRETO ARMADO,COMPREENDENDO 10% DE PERDAS DE PONTAS E ARAME 18.FORNECIMENTO</v>
      </c>
      <c r="C9693" s="519" t="s">
        <v>38627</v>
      </c>
      <c r="D9693" s="519" t="s">
        <v>38628</v>
      </c>
      <c r="E9693" s="519" t="s">
        <v>38629</v>
      </c>
      <c r="F9693" s="519" t="s">
        <v>38630</v>
      </c>
      <c r="G9693" s="519" t="s">
        <v>36470</v>
      </c>
      <c r="I9693" s="519" t="s">
        <v>51</v>
      </c>
      <c r="J9693" s="650">
        <v>10.130000000000001</v>
      </c>
    </row>
    <row r="9694" spans="1:10">
      <c r="A9694" s="519" t="s">
        <v>9940</v>
      </c>
      <c r="B9694" s="519" t="str">
        <f t="shared" si="151"/>
        <v>FIO DE ACO CA-60,REDONDO,COM SALIENCIA OU MOSSA,COEFICIENTEDE CONFORMACAO SUPERFICIAL MINIMO(ADERENCIA)IGUAL A 1,5,DIAMETRO ENTRE 4,2 A 5MM,DESTINADO A ARMADURA DE PECAS DE CONCRETO ARMADO,COMPREENDENDO 10% DE PERDAS DE PONTAS E ARAME 18.FORNECIMENTO</v>
      </c>
      <c r="C9694" s="519" t="s">
        <v>38627</v>
      </c>
      <c r="D9694" s="519" t="s">
        <v>38628</v>
      </c>
      <c r="E9694" s="519" t="s">
        <v>38629</v>
      </c>
      <c r="F9694" s="519" t="s">
        <v>38630</v>
      </c>
      <c r="G9694" s="519" t="s">
        <v>36470</v>
      </c>
      <c r="I9694" s="519" t="s">
        <v>51</v>
      </c>
      <c r="J9694" s="650">
        <v>10.130000000000001</v>
      </c>
    </row>
    <row r="9695" spans="1:10">
      <c r="A9695" s="519" t="s">
        <v>9941</v>
      </c>
      <c r="B9695" s="519" t="str">
        <f t="shared" si="151"/>
        <v>FIO DE ACO CA-60,REDONDO,COM SALIENCIA OU MOSSA,COEFICIENTEDE CONFORMACAO SUPERFICIAL MINIMO (ADERENCIA)IGUAL A 1,5,DIAMETRO ACIMA DE 5MM,DESTINADO A ARMADURA DE PECAS DE CONCRETO ARMADO,10% DE PERDAS DE PONTAS E ARAME 18.FORNECIMENTO</v>
      </c>
      <c r="C9695" s="519" t="s">
        <v>38627</v>
      </c>
      <c r="D9695" s="519" t="s">
        <v>38631</v>
      </c>
      <c r="E9695" s="519" t="s">
        <v>38632</v>
      </c>
      <c r="F9695" s="519" t="s">
        <v>38633</v>
      </c>
      <c r="I9695" s="519" t="s">
        <v>51</v>
      </c>
      <c r="J9695" s="650">
        <v>10.44</v>
      </c>
    </row>
    <row r="9696" spans="1:10">
      <c r="A9696" s="519" t="s">
        <v>9942</v>
      </c>
      <c r="B9696" s="519" t="str">
        <f t="shared" si="151"/>
        <v>FIO DE ACO CA-60,REDONDO,COM SALIENCIA OU MOSSA,COEFICIENTEDE CONFORMACAO SUPERFICIAL MINIMO (ADERENCIA)IGUAL A 1,5,DIAMETRO ACIMA DE 5MM,DESTINADO A ARMADURA DE PECAS DE CONCRETO ARMADO,10% DE PERDAS DE PONTAS E ARAME 18.FORNECIMENTO</v>
      </c>
      <c r="C9696" s="519" t="s">
        <v>38627</v>
      </c>
      <c r="D9696" s="519" t="s">
        <v>38631</v>
      </c>
      <c r="E9696" s="519" t="s">
        <v>38632</v>
      </c>
      <c r="F9696" s="519" t="s">
        <v>38633</v>
      </c>
      <c r="I9696" s="519" t="s">
        <v>51</v>
      </c>
      <c r="J9696" s="650">
        <v>10.44</v>
      </c>
    </row>
    <row r="9697" spans="1:10">
      <c r="A9697" s="519" t="s">
        <v>9943</v>
      </c>
      <c r="B9697" s="519" t="str">
        <f t="shared" si="151"/>
        <v>BARRA DE ACO CA-50,COM SALIENCIA OU MOSSA,COEFICIENTE DE CONFORMACAO SUPERFICIAL MINIMO (ADERENCIA) IGUAL A 1,5,DIAMETRO DE 6,3MM,DESTINADA A ARMADURA DE CONCRETO ARMADO,10% DE PERDAS DE PONTAS E ARAME 18.FORNECIMENTO</v>
      </c>
      <c r="C9697" s="519" t="s">
        <v>38634</v>
      </c>
      <c r="D9697" s="519" t="s">
        <v>38635</v>
      </c>
      <c r="E9697" s="519" t="s">
        <v>38636</v>
      </c>
      <c r="F9697" s="519" t="s">
        <v>38637</v>
      </c>
      <c r="I9697" s="519" t="s">
        <v>51</v>
      </c>
      <c r="J9697" s="650">
        <v>8.9499999999999993</v>
      </c>
    </row>
    <row r="9698" spans="1:10">
      <c r="A9698" s="519" t="s">
        <v>9944</v>
      </c>
      <c r="B9698" s="519" t="str">
        <f t="shared" si="151"/>
        <v>BARRA DE ACO CA-50,COM SALIENCIA OU MOSSA,COEFICIENTE DE CONFORMACAO SUPERFICIAL MINIMO (ADERENCIA) IGUAL A 1,5,DIAMETRO DE 6,3MM,DESTINADA A ARMADURA DE CONCRETO ARMADO,10% DE PERDAS DE PONTAS E ARAME 18.FORNECIMENTO</v>
      </c>
      <c r="C9698" s="519" t="s">
        <v>38634</v>
      </c>
      <c r="D9698" s="519" t="s">
        <v>38635</v>
      </c>
      <c r="E9698" s="519" t="s">
        <v>38636</v>
      </c>
      <c r="F9698" s="519" t="s">
        <v>38637</v>
      </c>
      <c r="I9698" s="519" t="s">
        <v>51</v>
      </c>
      <c r="J9698" s="650">
        <v>8.9499999999999993</v>
      </c>
    </row>
    <row r="9699" spans="1:10">
      <c r="A9699" s="519" t="s">
        <v>9945</v>
      </c>
      <c r="B9699" s="519" t="str">
        <f t="shared" si="151"/>
        <v>BARRA DE ACO CA-50,COM SALIENCIA OU MOSSA,COEFICIENTE DE CONFORMACAO SUPERFICIAL MINIMO (ADERENCIA) IGUAL A 1,5,DIAMETRO DE 8 A 12,5MM,DESTINADA A ARMADURA DE CONCRETO ARMADO,10%DE PERDAS DE PONTAS E ARAME 18.FORNECIMENTO</v>
      </c>
      <c r="C9699" s="519" t="s">
        <v>38634</v>
      </c>
      <c r="D9699" s="519" t="s">
        <v>38635</v>
      </c>
      <c r="E9699" s="519" t="s">
        <v>38638</v>
      </c>
      <c r="F9699" s="519" t="s">
        <v>38639</v>
      </c>
      <c r="I9699" s="519" t="s">
        <v>51</v>
      </c>
      <c r="J9699" s="650">
        <v>8.6300000000000008</v>
      </c>
    </row>
    <row r="9700" spans="1:10">
      <c r="A9700" s="519" t="s">
        <v>9946</v>
      </c>
      <c r="B9700" s="519" t="str">
        <f t="shared" si="151"/>
        <v>BARRA DE ACO CA-50,COM SALIENCIA OU MOSSA,COEFICIENTE DE CONFORMACAO SUPERFICIAL MINIMO (ADERENCIA) IGUAL A 1,5,DIAMETRO DE 8 A 12,5MM,DESTINADA A ARMADURA DE CONCRETO ARMADO,10%DE PERDAS DE PONTAS E ARAME 18.FORNECIMENTO</v>
      </c>
      <c r="C9700" s="519" t="s">
        <v>38634</v>
      </c>
      <c r="D9700" s="519" t="s">
        <v>38635</v>
      </c>
      <c r="E9700" s="519" t="s">
        <v>38638</v>
      </c>
      <c r="F9700" s="519" t="s">
        <v>38639</v>
      </c>
      <c r="I9700" s="519" t="s">
        <v>51</v>
      </c>
      <c r="J9700" s="650">
        <v>8.6300000000000008</v>
      </c>
    </row>
    <row r="9701" spans="1:10">
      <c r="A9701" s="519" t="s">
        <v>9947</v>
      </c>
      <c r="B9701" s="519" t="str">
        <f t="shared" si="151"/>
        <v>BARRA DE ACO CA-50,COM SALIENCIA OU MOSSA,COEFICIENTE DE CONFORMACAO SUPERFICIAL MINIMO (ADERENCIA) IGUAL A 1,5,DIAMETRO ACIMA DE 12,5MM,DESTINADA A ARMADURA DE CONCRETO ARMADO,10% DE PERDAS DE PONTAS E ARAME 18.FORNECIMENTO</v>
      </c>
      <c r="C9701" s="519" t="s">
        <v>38634</v>
      </c>
      <c r="D9701" s="519" t="s">
        <v>38635</v>
      </c>
      <c r="E9701" s="519" t="s">
        <v>38640</v>
      </c>
      <c r="F9701" s="519" t="s">
        <v>38641</v>
      </c>
      <c r="I9701" s="519" t="s">
        <v>51</v>
      </c>
      <c r="J9701" s="650">
        <v>7.45</v>
      </c>
    </row>
    <row r="9702" spans="1:10">
      <c r="A9702" s="519" t="s">
        <v>9948</v>
      </c>
      <c r="B9702" s="519" t="str">
        <f t="shared" si="151"/>
        <v>BARRA DE ACO CA-50,COM SALIENCIA OU MOSSA,COEFICIENTE DE CONFORMACAO SUPERFICIAL MINIMO (ADERENCIA) IGUAL A 1,5,DIAMETRO ACIMA DE 12,5MM,DESTINADA A ARMADURA DE CONCRETO ARMADO,10% DE PERDAS DE PONTAS E ARAME 18.FORNECIMENTO</v>
      </c>
      <c r="C9702" s="519" t="s">
        <v>38634</v>
      </c>
      <c r="D9702" s="519" t="s">
        <v>38635</v>
      </c>
      <c r="E9702" s="519" t="s">
        <v>38640</v>
      </c>
      <c r="F9702" s="519" t="s">
        <v>38641</v>
      </c>
      <c r="I9702" s="519" t="s">
        <v>51</v>
      </c>
      <c r="J9702" s="650">
        <v>7.45</v>
      </c>
    </row>
    <row r="9703" spans="1:10">
      <c r="A9703" s="519" t="s">
        <v>38642</v>
      </c>
      <c r="B9703" s="519" t="str">
        <f t="shared" si="151"/>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703" s="519" t="s">
        <v>38617</v>
      </c>
      <c r="D9703" s="519" t="s">
        <v>38623</v>
      </c>
      <c r="E9703" s="519" t="s">
        <v>38643</v>
      </c>
      <c r="F9703" s="519" t="s">
        <v>38630</v>
      </c>
      <c r="G9703" s="519" t="s">
        <v>38644</v>
      </c>
      <c r="H9703" s="519" t="s">
        <v>38645</v>
      </c>
      <c r="I9703" s="519" t="s">
        <v>51</v>
      </c>
      <c r="J9703" s="650">
        <v>15.24</v>
      </c>
    </row>
    <row r="9704" spans="1:10">
      <c r="A9704" s="519" t="s">
        <v>38646</v>
      </c>
      <c r="B9704" s="519" t="str">
        <f t="shared" si="151"/>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9704" s="519" t="s">
        <v>38617</v>
      </c>
      <c r="D9704" s="519" t="s">
        <v>38623</v>
      </c>
      <c r="E9704" s="519" t="s">
        <v>38643</v>
      </c>
      <c r="F9704" s="519" t="s">
        <v>38630</v>
      </c>
      <c r="G9704" s="519" t="s">
        <v>38644</v>
      </c>
      <c r="H9704" s="519" t="s">
        <v>38645</v>
      </c>
      <c r="I9704" s="519" t="s">
        <v>51</v>
      </c>
      <c r="J9704" s="650">
        <v>14.59</v>
      </c>
    </row>
    <row r="9705" spans="1:10">
      <c r="A9705" s="519" t="s">
        <v>38647</v>
      </c>
      <c r="B9705" s="519" t="str">
        <f t="shared" si="151"/>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705" s="519" t="s">
        <v>38617</v>
      </c>
      <c r="D9705" s="519" t="s">
        <v>38623</v>
      </c>
      <c r="E9705" s="519" t="s">
        <v>38648</v>
      </c>
      <c r="F9705" s="519" t="s">
        <v>38649</v>
      </c>
      <c r="G9705" s="519" t="s">
        <v>38650</v>
      </c>
      <c r="I9705" s="519" t="s">
        <v>51</v>
      </c>
      <c r="J9705" s="650">
        <v>12.94</v>
      </c>
    </row>
    <row r="9706" spans="1:10">
      <c r="A9706" s="519" t="s">
        <v>38651</v>
      </c>
      <c r="B9706" s="519" t="str">
        <f t="shared" si="151"/>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9706" s="519" t="s">
        <v>38617</v>
      </c>
      <c r="D9706" s="519" t="s">
        <v>38623</v>
      </c>
      <c r="E9706" s="519" t="s">
        <v>38648</v>
      </c>
      <c r="F9706" s="519" t="s">
        <v>38649</v>
      </c>
      <c r="G9706" s="519" t="s">
        <v>38650</v>
      </c>
      <c r="I9706" s="519" t="s">
        <v>51</v>
      </c>
      <c r="J9706" s="650">
        <v>12.39</v>
      </c>
    </row>
    <row r="9707" spans="1:10">
      <c r="A9707" s="519" t="s">
        <v>38652</v>
      </c>
      <c r="B9707" s="519" t="str">
        <f t="shared" si="151"/>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707" s="519" t="s">
        <v>38617</v>
      </c>
      <c r="D9707" s="519" t="s">
        <v>38653</v>
      </c>
      <c r="E9707" s="519" t="s">
        <v>38654</v>
      </c>
      <c r="F9707" s="519" t="s">
        <v>38655</v>
      </c>
      <c r="G9707" s="519" t="s">
        <v>38656</v>
      </c>
      <c r="I9707" s="519" t="s">
        <v>51</v>
      </c>
      <c r="J9707" s="650">
        <v>12.44</v>
      </c>
    </row>
    <row r="9708" spans="1:10">
      <c r="A9708" s="519" t="s">
        <v>38657</v>
      </c>
      <c r="B9708" s="519" t="str">
        <f t="shared" si="151"/>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9708" s="519" t="s">
        <v>38617</v>
      </c>
      <c r="D9708" s="519" t="s">
        <v>38653</v>
      </c>
      <c r="E9708" s="519" t="s">
        <v>38654</v>
      </c>
      <c r="F9708" s="519" t="s">
        <v>38655</v>
      </c>
      <c r="G9708" s="519" t="s">
        <v>38656</v>
      </c>
      <c r="I9708" s="519" t="s">
        <v>51</v>
      </c>
      <c r="J9708" s="650">
        <v>12</v>
      </c>
    </row>
    <row r="9709" spans="1:10">
      <c r="A9709" s="519" t="s">
        <v>38658</v>
      </c>
      <c r="B9709" s="519" t="str">
        <f t="shared" si="151"/>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709" s="519" t="s">
        <v>38627</v>
      </c>
      <c r="D9709" s="519" t="s">
        <v>38659</v>
      </c>
      <c r="E9709" s="519" t="s">
        <v>38660</v>
      </c>
      <c r="F9709" s="519" t="s">
        <v>38661</v>
      </c>
      <c r="G9709" s="519" t="s">
        <v>38662</v>
      </c>
      <c r="H9709" s="519" t="s">
        <v>38663</v>
      </c>
      <c r="I9709" s="519" t="s">
        <v>51</v>
      </c>
      <c r="J9709" s="650">
        <v>14.6</v>
      </c>
    </row>
    <row r="9710" spans="1:10">
      <c r="A9710" s="519" t="s">
        <v>38664</v>
      </c>
      <c r="B9710" s="519" t="str">
        <f t="shared" si="151"/>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9710" s="519" t="s">
        <v>38627</v>
      </c>
      <c r="D9710" s="519" t="s">
        <v>38659</v>
      </c>
      <c r="E9710" s="519" t="s">
        <v>38660</v>
      </c>
      <c r="F9710" s="519" t="s">
        <v>38661</v>
      </c>
      <c r="G9710" s="519" t="s">
        <v>38662</v>
      </c>
      <c r="H9710" s="519" t="s">
        <v>38663</v>
      </c>
      <c r="I9710" s="519" t="s">
        <v>51</v>
      </c>
      <c r="J9710" s="650">
        <v>14</v>
      </c>
    </row>
    <row r="9711" spans="1:10">
      <c r="A9711" s="519" t="s">
        <v>38665</v>
      </c>
      <c r="B9711" s="519" t="str">
        <f t="shared" si="151"/>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711" s="519" t="s">
        <v>38627</v>
      </c>
      <c r="D9711" s="519" t="s">
        <v>38659</v>
      </c>
      <c r="E9711" s="519" t="s">
        <v>38666</v>
      </c>
      <c r="F9711" s="519" t="s">
        <v>38667</v>
      </c>
      <c r="G9711" s="519" t="s">
        <v>38668</v>
      </c>
      <c r="H9711" s="519" t="s">
        <v>38669</v>
      </c>
      <c r="I9711" s="519" t="s">
        <v>51</v>
      </c>
      <c r="J9711" s="650">
        <v>14.5</v>
      </c>
    </row>
    <row r="9712" spans="1:10">
      <c r="A9712" s="519" t="s">
        <v>38670</v>
      </c>
      <c r="B9712" s="519" t="str">
        <f t="shared" si="151"/>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9712" s="519" t="s">
        <v>38627</v>
      </c>
      <c r="D9712" s="519" t="s">
        <v>38659</v>
      </c>
      <c r="E9712" s="519" t="s">
        <v>38666</v>
      </c>
      <c r="F9712" s="519" t="s">
        <v>38667</v>
      </c>
      <c r="G9712" s="519" t="s">
        <v>38668</v>
      </c>
      <c r="H9712" s="519" t="s">
        <v>38669</v>
      </c>
      <c r="I9712" s="519" t="s">
        <v>51</v>
      </c>
      <c r="J9712" s="650">
        <v>13.96</v>
      </c>
    </row>
    <row r="9713" spans="1:10">
      <c r="A9713" s="519" t="s">
        <v>38671</v>
      </c>
      <c r="B9713" s="519" t="str">
        <f t="shared" si="151"/>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713" s="519" t="s">
        <v>38634</v>
      </c>
      <c r="D9713" s="519" t="s">
        <v>38635</v>
      </c>
      <c r="E9713" s="519" t="s">
        <v>38672</v>
      </c>
      <c r="F9713" s="519" t="s">
        <v>38673</v>
      </c>
      <c r="G9713" s="519" t="s">
        <v>38674</v>
      </c>
      <c r="I9713" s="519" t="s">
        <v>51</v>
      </c>
      <c r="J9713" s="650">
        <v>13.82</v>
      </c>
    </row>
    <row r="9714" spans="1:10">
      <c r="A9714" s="519" t="s">
        <v>38675</v>
      </c>
      <c r="B9714" s="519" t="str">
        <f t="shared" si="151"/>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9714" s="519" t="s">
        <v>38634</v>
      </c>
      <c r="D9714" s="519" t="s">
        <v>38635</v>
      </c>
      <c r="E9714" s="519" t="s">
        <v>38672</v>
      </c>
      <c r="F9714" s="519" t="s">
        <v>38673</v>
      </c>
      <c r="G9714" s="519" t="s">
        <v>38674</v>
      </c>
      <c r="I9714" s="519" t="s">
        <v>51</v>
      </c>
      <c r="J9714" s="650">
        <v>13.17</v>
      </c>
    </row>
    <row r="9715" spans="1:10">
      <c r="A9715" s="519" t="s">
        <v>38676</v>
      </c>
      <c r="B9715" s="519" t="str">
        <f t="shared" si="151"/>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715" s="519" t="s">
        <v>38634</v>
      </c>
      <c r="D9715" s="519" t="s">
        <v>38635</v>
      </c>
      <c r="E9715" s="519" t="s">
        <v>38677</v>
      </c>
      <c r="F9715" s="519" t="s">
        <v>38678</v>
      </c>
      <c r="G9715" s="519" t="s">
        <v>38679</v>
      </c>
      <c r="I9715" s="519" t="s">
        <v>51</v>
      </c>
      <c r="J9715" s="650">
        <v>12.89</v>
      </c>
    </row>
    <row r="9716" spans="1:10">
      <c r="A9716" s="519" t="s">
        <v>38680</v>
      </c>
      <c r="B9716" s="519" t="str">
        <f t="shared" si="151"/>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9716" s="519" t="s">
        <v>38634</v>
      </c>
      <c r="D9716" s="519" t="s">
        <v>38635</v>
      </c>
      <c r="E9716" s="519" t="s">
        <v>38677</v>
      </c>
      <c r="F9716" s="519" t="s">
        <v>38678</v>
      </c>
      <c r="G9716" s="519" t="s">
        <v>38679</v>
      </c>
      <c r="I9716" s="519" t="s">
        <v>51</v>
      </c>
      <c r="J9716" s="650">
        <v>12.32</v>
      </c>
    </row>
    <row r="9717" spans="1:10">
      <c r="A9717" s="519" t="s">
        <v>38681</v>
      </c>
      <c r="B9717" s="519" t="str">
        <f t="shared" si="151"/>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717" s="519" t="s">
        <v>38634</v>
      </c>
      <c r="D9717" s="519" t="s">
        <v>38635</v>
      </c>
      <c r="E9717" s="519" t="s">
        <v>38682</v>
      </c>
      <c r="F9717" s="519" t="s">
        <v>38683</v>
      </c>
      <c r="G9717" s="519" t="s">
        <v>38684</v>
      </c>
      <c r="I9717" s="519" t="s">
        <v>51</v>
      </c>
      <c r="J9717" s="650">
        <v>11.1</v>
      </c>
    </row>
    <row r="9718" spans="1:10">
      <c r="A9718" s="519" t="s">
        <v>38685</v>
      </c>
      <c r="B9718" s="519" t="str">
        <f t="shared" si="151"/>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9718" s="519" t="s">
        <v>38634</v>
      </c>
      <c r="D9718" s="519" t="s">
        <v>38635</v>
      </c>
      <c r="E9718" s="519" t="s">
        <v>38682</v>
      </c>
      <c r="F9718" s="519" t="s">
        <v>38683</v>
      </c>
      <c r="G9718" s="519" t="s">
        <v>38684</v>
      </c>
      <c r="I9718" s="519" t="s">
        <v>51</v>
      </c>
      <c r="J9718" s="650">
        <v>10.62</v>
      </c>
    </row>
    <row r="9719" spans="1:10">
      <c r="A9719" s="519" t="s">
        <v>38686</v>
      </c>
      <c r="B9719" s="519" t="str">
        <f t="shared" si="151"/>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719" s="519" t="s">
        <v>38687</v>
      </c>
      <c r="D9719" s="519" t="s">
        <v>38688</v>
      </c>
      <c r="E9719" s="519" t="s">
        <v>38689</v>
      </c>
      <c r="F9719" s="519" t="s">
        <v>38690</v>
      </c>
      <c r="G9719" s="519" t="s">
        <v>38691</v>
      </c>
      <c r="H9719" s="519" t="s">
        <v>38692</v>
      </c>
      <c r="I9719" s="519" t="s">
        <v>51</v>
      </c>
      <c r="J9719" s="650">
        <v>15.96</v>
      </c>
    </row>
    <row r="9720" spans="1:10">
      <c r="A9720" s="519" t="s">
        <v>38693</v>
      </c>
      <c r="B9720" s="519" t="str">
        <f t="shared" si="151"/>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9720" s="519" t="s">
        <v>38687</v>
      </c>
      <c r="D9720" s="519" t="s">
        <v>38688</v>
      </c>
      <c r="E9720" s="519" t="s">
        <v>38689</v>
      </c>
      <c r="F9720" s="519" t="s">
        <v>38690</v>
      </c>
      <c r="G9720" s="519" t="s">
        <v>38691</v>
      </c>
      <c r="H9720" s="519" t="s">
        <v>38692</v>
      </c>
      <c r="I9720" s="519" t="s">
        <v>51</v>
      </c>
      <c r="J9720" s="650">
        <v>15.3</v>
      </c>
    </row>
    <row r="9721" spans="1:10">
      <c r="A9721" s="519" t="s">
        <v>38694</v>
      </c>
      <c r="B9721" s="519" t="str">
        <f t="shared" si="151"/>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721" s="519" t="s">
        <v>38687</v>
      </c>
      <c r="D9721" s="519" t="s">
        <v>38695</v>
      </c>
      <c r="E9721" s="519" t="s">
        <v>38696</v>
      </c>
      <c r="F9721" s="519" t="s">
        <v>38697</v>
      </c>
      <c r="G9721" s="519" t="s">
        <v>38698</v>
      </c>
      <c r="H9721" s="519" t="s">
        <v>38699</v>
      </c>
      <c r="I9721" s="519" t="s">
        <v>51</v>
      </c>
      <c r="J9721" s="650">
        <v>13.86</v>
      </c>
    </row>
    <row r="9722" spans="1:10">
      <c r="A9722" s="519" t="s">
        <v>38700</v>
      </c>
      <c r="B9722" s="519" t="str">
        <f t="shared" si="151"/>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9722" s="519" t="s">
        <v>38687</v>
      </c>
      <c r="D9722" s="519" t="s">
        <v>38695</v>
      </c>
      <c r="E9722" s="519" t="s">
        <v>38696</v>
      </c>
      <c r="F9722" s="519" t="s">
        <v>38697</v>
      </c>
      <c r="G9722" s="519" t="s">
        <v>38698</v>
      </c>
      <c r="H9722" s="519" t="s">
        <v>38699</v>
      </c>
      <c r="I9722" s="519" t="s">
        <v>51</v>
      </c>
      <c r="J9722" s="650">
        <v>13.28</v>
      </c>
    </row>
    <row r="9723" spans="1:10">
      <c r="A9723" s="519" t="s">
        <v>38701</v>
      </c>
      <c r="B9723" s="519" t="str">
        <f t="shared" si="151"/>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723" s="519" t="s">
        <v>38687</v>
      </c>
      <c r="D9723" s="519" t="s">
        <v>38702</v>
      </c>
      <c r="E9723" s="519" t="s">
        <v>38703</v>
      </c>
      <c r="F9723" s="519" t="s">
        <v>38704</v>
      </c>
      <c r="G9723" s="519" t="s">
        <v>38705</v>
      </c>
      <c r="H9723" s="519" t="s">
        <v>38706</v>
      </c>
      <c r="I9723" s="519" t="s">
        <v>51</v>
      </c>
      <c r="J9723" s="650">
        <v>13.56</v>
      </c>
    </row>
    <row r="9724" spans="1:10">
      <c r="A9724" s="519" t="s">
        <v>38707</v>
      </c>
      <c r="B9724" s="519" t="str">
        <f t="shared" si="151"/>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9724" s="519" t="s">
        <v>38687</v>
      </c>
      <c r="D9724" s="519" t="s">
        <v>38702</v>
      </c>
      <c r="E9724" s="519" t="s">
        <v>38703</v>
      </c>
      <c r="F9724" s="519" t="s">
        <v>38704</v>
      </c>
      <c r="G9724" s="519" t="s">
        <v>38705</v>
      </c>
      <c r="H9724" s="519" t="s">
        <v>38706</v>
      </c>
      <c r="I9724" s="519" t="s">
        <v>51</v>
      </c>
      <c r="J9724" s="650">
        <v>13.06</v>
      </c>
    </row>
    <row r="9725" spans="1:10">
      <c r="A9725" s="519" t="s">
        <v>38708</v>
      </c>
      <c r="B9725" s="519" t="str">
        <f t="shared" si="151"/>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725" s="519" t="s">
        <v>38709</v>
      </c>
      <c r="D9725" s="519" t="s">
        <v>38710</v>
      </c>
      <c r="E9725" s="519" t="s">
        <v>38711</v>
      </c>
      <c r="F9725" s="519" t="s">
        <v>38712</v>
      </c>
      <c r="G9725" s="519" t="s">
        <v>38713</v>
      </c>
      <c r="H9725" s="519" t="s">
        <v>38714</v>
      </c>
      <c r="I9725" s="519" t="s">
        <v>51</v>
      </c>
      <c r="J9725" s="650">
        <v>15.72</v>
      </c>
    </row>
    <row r="9726" spans="1:10">
      <c r="A9726" s="519" t="s">
        <v>38715</v>
      </c>
      <c r="B9726" s="519" t="str">
        <f t="shared" si="151"/>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9726" s="519" t="s">
        <v>38709</v>
      </c>
      <c r="D9726" s="519" t="s">
        <v>38710</v>
      </c>
      <c r="E9726" s="519" t="s">
        <v>38711</v>
      </c>
      <c r="F9726" s="519" t="s">
        <v>38712</v>
      </c>
      <c r="G9726" s="519" t="s">
        <v>38713</v>
      </c>
      <c r="H9726" s="519" t="s">
        <v>38714</v>
      </c>
      <c r="I9726" s="519" t="s">
        <v>51</v>
      </c>
      <c r="J9726" s="650">
        <v>15.06</v>
      </c>
    </row>
    <row r="9727" spans="1:10">
      <c r="A9727" s="519" t="s">
        <v>38716</v>
      </c>
      <c r="B9727" s="519" t="str">
        <f t="shared" si="151"/>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727" s="519" t="s">
        <v>38717</v>
      </c>
      <c r="D9727" s="519" t="s">
        <v>38718</v>
      </c>
      <c r="E9727" s="519" t="s">
        <v>38719</v>
      </c>
      <c r="F9727" s="519" t="s">
        <v>38720</v>
      </c>
      <c r="G9727" s="519" t="s">
        <v>38721</v>
      </c>
      <c r="H9727" s="519" t="s">
        <v>38722</v>
      </c>
      <c r="I9727" s="519" t="s">
        <v>51</v>
      </c>
      <c r="J9727" s="650">
        <v>15.42</v>
      </c>
    </row>
    <row r="9728" spans="1:10">
      <c r="A9728" s="519" t="s">
        <v>38723</v>
      </c>
      <c r="B9728" s="519" t="str">
        <f t="shared" si="151"/>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9728" s="519" t="s">
        <v>38717</v>
      </c>
      <c r="D9728" s="519" t="s">
        <v>38718</v>
      </c>
      <c r="E9728" s="519" t="s">
        <v>38719</v>
      </c>
      <c r="F9728" s="519" t="s">
        <v>38720</v>
      </c>
      <c r="G9728" s="519" t="s">
        <v>38721</v>
      </c>
      <c r="H9728" s="519" t="s">
        <v>38722</v>
      </c>
      <c r="I9728" s="519" t="s">
        <v>51</v>
      </c>
      <c r="J9728" s="650">
        <v>14.84</v>
      </c>
    </row>
    <row r="9729" spans="1:10">
      <c r="A9729" s="519" t="s">
        <v>38724</v>
      </c>
      <c r="B9729" s="519" t="str">
        <f t="shared" si="151"/>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729" s="519" t="s">
        <v>38725</v>
      </c>
      <c r="D9729" s="519" t="s">
        <v>38726</v>
      </c>
      <c r="E9729" s="519" t="s">
        <v>38727</v>
      </c>
      <c r="F9729" s="519" t="s">
        <v>38728</v>
      </c>
      <c r="G9729" s="519" t="s">
        <v>38729</v>
      </c>
      <c r="H9729" s="519" t="s">
        <v>38730</v>
      </c>
      <c r="I9729" s="519" t="s">
        <v>51</v>
      </c>
      <c r="J9729" s="650">
        <v>14.54</v>
      </c>
    </row>
    <row r="9730" spans="1:10">
      <c r="A9730" s="519" t="s">
        <v>38731</v>
      </c>
      <c r="B9730" s="519" t="str">
        <f t="shared" si="151"/>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9730" s="519" t="s">
        <v>38725</v>
      </c>
      <c r="D9730" s="519" t="s">
        <v>38726</v>
      </c>
      <c r="E9730" s="519" t="s">
        <v>38727</v>
      </c>
      <c r="F9730" s="519" t="s">
        <v>38728</v>
      </c>
      <c r="G9730" s="519" t="s">
        <v>38729</v>
      </c>
      <c r="H9730" s="519" t="s">
        <v>38730</v>
      </c>
      <c r="I9730" s="519" t="s">
        <v>51</v>
      </c>
      <c r="J9730" s="650">
        <v>13.87</v>
      </c>
    </row>
    <row r="9731" spans="1:10">
      <c r="A9731" s="519" t="s">
        <v>38732</v>
      </c>
      <c r="B9731" s="519" t="str">
        <f t="shared" si="151"/>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731" s="519" t="s">
        <v>38733</v>
      </c>
      <c r="D9731" s="519" t="s">
        <v>38734</v>
      </c>
      <c r="E9731" s="519" t="s">
        <v>38735</v>
      </c>
      <c r="F9731" s="519" t="s">
        <v>38736</v>
      </c>
      <c r="G9731" s="519" t="s">
        <v>38737</v>
      </c>
      <c r="H9731" s="519" t="s">
        <v>38738</v>
      </c>
      <c r="I9731" s="519" t="s">
        <v>51</v>
      </c>
      <c r="J9731" s="650">
        <v>13.61</v>
      </c>
    </row>
    <row r="9732" spans="1:10">
      <c r="A9732" s="519" t="s">
        <v>38739</v>
      </c>
      <c r="B9732" s="519" t="str">
        <f t="shared" si="151"/>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9732" s="519" t="s">
        <v>38733</v>
      </c>
      <c r="D9732" s="519" t="s">
        <v>38734</v>
      </c>
      <c r="E9732" s="519" t="s">
        <v>38735</v>
      </c>
      <c r="F9732" s="519" t="s">
        <v>38736</v>
      </c>
      <c r="G9732" s="519" t="s">
        <v>38737</v>
      </c>
      <c r="H9732" s="519" t="s">
        <v>38738</v>
      </c>
      <c r="I9732" s="519" t="s">
        <v>51</v>
      </c>
      <c r="J9732" s="650">
        <v>13.03</v>
      </c>
    </row>
    <row r="9733" spans="1:10">
      <c r="A9733" s="519" t="s">
        <v>38740</v>
      </c>
      <c r="B9733" s="519" t="str">
        <f t="shared" si="151"/>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733" s="519" t="s">
        <v>38733</v>
      </c>
      <c r="D9733" s="519" t="s">
        <v>38741</v>
      </c>
      <c r="E9733" s="519" t="s">
        <v>38742</v>
      </c>
      <c r="F9733" s="519" t="s">
        <v>38743</v>
      </c>
      <c r="G9733" s="519" t="s">
        <v>38744</v>
      </c>
      <c r="H9733" s="519" t="s">
        <v>38745</v>
      </c>
      <c r="I9733" s="519" t="s">
        <v>51</v>
      </c>
      <c r="J9733" s="650">
        <v>11.82</v>
      </c>
    </row>
    <row r="9734" spans="1:10">
      <c r="A9734" s="519" t="s">
        <v>38746</v>
      </c>
      <c r="B9734" s="519" t="str">
        <f t="shared" si="151"/>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9734" s="519" t="s">
        <v>38733</v>
      </c>
      <c r="D9734" s="519" t="s">
        <v>38741</v>
      </c>
      <c r="E9734" s="519" t="s">
        <v>38742</v>
      </c>
      <c r="F9734" s="519" t="s">
        <v>38743</v>
      </c>
      <c r="G9734" s="519" t="s">
        <v>38744</v>
      </c>
      <c r="H9734" s="519" t="s">
        <v>38745</v>
      </c>
      <c r="I9734" s="519" t="s">
        <v>51</v>
      </c>
      <c r="J9734" s="650">
        <v>11.32</v>
      </c>
    </row>
    <row r="9735" spans="1:10">
      <c r="A9735" s="519" t="s">
        <v>9949</v>
      </c>
      <c r="B9735" s="519" t="str">
        <f t="shared" si="151"/>
        <v>CABO DE ACO DE 1 CORDOALHA DE 12,7MM,EXCLUSIVE BAINHA E PERDAS DE PONTAS,COMPREENDENDO APENAS O FORNECIMENTO MEDIDO PELOPESO DO CABO GEOMETRICAMENTE NECESSARIO</v>
      </c>
      <c r="C9735" s="519" t="s">
        <v>38747</v>
      </c>
      <c r="D9735" s="519" t="s">
        <v>38748</v>
      </c>
      <c r="E9735" s="519" t="s">
        <v>38749</v>
      </c>
      <c r="I9735" s="519" t="s">
        <v>51</v>
      </c>
      <c r="J9735" s="650">
        <v>15.51</v>
      </c>
    </row>
    <row r="9736" spans="1:10">
      <c r="A9736" s="519" t="s">
        <v>9950</v>
      </c>
      <c r="B9736" s="519" t="str">
        <f t="shared" ref="B9736:B9799" si="152">C9736&amp;D9736&amp;E9736&amp;F9736&amp;G9736&amp;H9736</f>
        <v>CABO DE ACO DE 1 CORDOALHA DE 12,7MM,EXCLUSIVE BAINHA E PERDAS DE PONTAS,COMPREENDENDO APENAS O FORNECIMENTO MEDIDO PELOPESO DO CABO GEOMETRICAMENTE NECESSARIO</v>
      </c>
      <c r="C9736" s="519" t="s">
        <v>38747</v>
      </c>
      <c r="D9736" s="519" t="s">
        <v>38748</v>
      </c>
      <c r="E9736" s="519" t="s">
        <v>38749</v>
      </c>
      <c r="I9736" s="519" t="s">
        <v>51</v>
      </c>
      <c r="J9736" s="650">
        <v>15.51</v>
      </c>
    </row>
    <row r="9737" spans="1:10">
      <c r="A9737" s="519" t="s">
        <v>9951</v>
      </c>
      <c r="B9737" s="519" t="str">
        <f t="shared" si="152"/>
        <v>CABO DE ACO PARA 2 CORDOALHAS DE 12,7MM,INCLUSIVE BAINHA DEACO GALVANIZADO,COMPREENDENDO APENAS O FORNECIMENTO MEDIDO PELO PESO DO CABO GEOMETRICAMENTE NECESSARIO</v>
      </c>
      <c r="C9737" s="519" t="s">
        <v>38750</v>
      </c>
      <c r="D9737" s="519" t="s">
        <v>38751</v>
      </c>
      <c r="E9737" s="519" t="s">
        <v>38752</v>
      </c>
      <c r="I9737" s="519" t="s">
        <v>51</v>
      </c>
      <c r="J9737" s="650">
        <v>23.32</v>
      </c>
    </row>
    <row r="9738" spans="1:10">
      <c r="A9738" s="519" t="s">
        <v>9952</v>
      </c>
      <c r="B9738" s="519" t="str">
        <f t="shared" si="152"/>
        <v>CABO DE ACO PARA 2 CORDOALHAS DE 12,7MM,INCLUSIVE BAINHA DEACO GALVANIZADO,COMPREENDENDO APENAS O FORNECIMENTO MEDIDO PELO PESO DO CABO GEOMETRICAMENTE NECESSARIO</v>
      </c>
      <c r="C9738" s="519" t="s">
        <v>38750</v>
      </c>
      <c r="D9738" s="519" t="s">
        <v>38751</v>
      </c>
      <c r="E9738" s="519" t="s">
        <v>38752</v>
      </c>
      <c r="I9738" s="519" t="s">
        <v>51</v>
      </c>
      <c r="J9738" s="650">
        <v>23.32</v>
      </c>
    </row>
    <row r="9739" spans="1:10">
      <c r="A9739" s="519" t="s">
        <v>9953</v>
      </c>
      <c r="B9739" s="519" t="str">
        <f t="shared" si="152"/>
        <v>CABO DE ACO PARA 3 CORDOALHAS DE 12,7MM,INCLUSIVE BAINHA DEACO GALVANIZADO,COMPREENDENDO APENAS O FORNECIMENTO MEDIDO PELO PESO DO CABO GEOMETRICAMENTE NECESSARIO</v>
      </c>
      <c r="C9739" s="519" t="s">
        <v>38753</v>
      </c>
      <c r="D9739" s="519" t="s">
        <v>38751</v>
      </c>
      <c r="E9739" s="519" t="s">
        <v>38752</v>
      </c>
      <c r="I9739" s="519" t="s">
        <v>51</v>
      </c>
      <c r="J9739" s="650">
        <v>20.72</v>
      </c>
    </row>
    <row r="9740" spans="1:10">
      <c r="A9740" s="519" t="s">
        <v>9954</v>
      </c>
      <c r="B9740" s="519" t="str">
        <f t="shared" si="152"/>
        <v>CABO DE ACO PARA 3 CORDOALHAS DE 12,7MM,INCLUSIVE BAINHA DEACO GALVANIZADO,COMPREENDENDO APENAS O FORNECIMENTO MEDIDO PELO PESO DO CABO GEOMETRICAMENTE NECESSARIO</v>
      </c>
      <c r="C9740" s="519" t="s">
        <v>38753</v>
      </c>
      <c r="D9740" s="519" t="s">
        <v>38751</v>
      </c>
      <c r="E9740" s="519" t="s">
        <v>38752</v>
      </c>
      <c r="I9740" s="519" t="s">
        <v>51</v>
      </c>
      <c r="J9740" s="650">
        <v>20.72</v>
      </c>
    </row>
    <row r="9741" spans="1:10">
      <c r="A9741" s="519" t="s">
        <v>9955</v>
      </c>
      <c r="B9741" s="519" t="str">
        <f t="shared" si="152"/>
        <v>CABO DE ACO PARA 4 CORDOALHAS DE 12,7MM,INCLUSIVE BAINHA DEACO GALVANIZADO,COMPREENDENDO APENAS O FORNECIMENTO MEDIDO PELO PESO DO CABO GEOMETRICAMENTE NECESSARIO</v>
      </c>
      <c r="C9741" s="519" t="s">
        <v>38754</v>
      </c>
      <c r="D9741" s="519" t="s">
        <v>38751</v>
      </c>
      <c r="E9741" s="519" t="s">
        <v>38752</v>
      </c>
      <c r="I9741" s="519" t="s">
        <v>51</v>
      </c>
      <c r="J9741" s="650">
        <v>19.850000000000001</v>
      </c>
    </row>
    <row r="9742" spans="1:10">
      <c r="A9742" s="519" t="s">
        <v>9956</v>
      </c>
      <c r="B9742" s="519" t="str">
        <f t="shared" si="152"/>
        <v>CABO DE ACO PARA 4 CORDOALHAS DE 12,7MM,INCLUSIVE BAINHA DEACO GALVANIZADO,COMPREENDENDO APENAS O FORNECIMENTO MEDIDO PELO PESO DO CABO GEOMETRICAMENTE NECESSARIO</v>
      </c>
      <c r="C9742" s="519" t="s">
        <v>38754</v>
      </c>
      <c r="D9742" s="519" t="s">
        <v>38751</v>
      </c>
      <c r="E9742" s="519" t="s">
        <v>38752</v>
      </c>
      <c r="I9742" s="519" t="s">
        <v>51</v>
      </c>
      <c r="J9742" s="650">
        <v>19.850000000000001</v>
      </c>
    </row>
    <row r="9743" spans="1:10">
      <c r="A9743" s="519" t="s">
        <v>9957</v>
      </c>
      <c r="B9743" s="519" t="str">
        <f t="shared" si="152"/>
        <v>CABO DE ACO PARA 5 CORDOALHAS DE 12,7MM,INCLUSIVE BAINHA DEACO GALVANIZADO,COMPREENDENDO APENAS O FORNECIMENTO MEDIDO PELO PESO DO CABO GEOMETRICAMENTE NECESSARIO</v>
      </c>
      <c r="C9743" s="519" t="s">
        <v>38755</v>
      </c>
      <c r="D9743" s="519" t="s">
        <v>38751</v>
      </c>
      <c r="E9743" s="519" t="s">
        <v>38752</v>
      </c>
      <c r="I9743" s="519" t="s">
        <v>51</v>
      </c>
      <c r="J9743" s="650">
        <v>19.45</v>
      </c>
    </row>
    <row r="9744" spans="1:10">
      <c r="A9744" s="519" t="s">
        <v>9958</v>
      </c>
      <c r="B9744" s="519" t="str">
        <f t="shared" si="152"/>
        <v>CABO DE ACO PARA 5 CORDOALHAS DE 12,7MM,INCLUSIVE BAINHA DEACO GALVANIZADO,COMPREENDENDO APENAS O FORNECIMENTO MEDIDO PELO PESO DO CABO GEOMETRICAMENTE NECESSARIO</v>
      </c>
      <c r="C9744" s="519" t="s">
        <v>38755</v>
      </c>
      <c r="D9744" s="519" t="s">
        <v>38751</v>
      </c>
      <c r="E9744" s="519" t="s">
        <v>38752</v>
      </c>
      <c r="I9744" s="519" t="s">
        <v>51</v>
      </c>
      <c r="J9744" s="650">
        <v>19.45</v>
      </c>
    </row>
    <row r="9745" spans="1:10">
      <c r="A9745" s="519" t="s">
        <v>9959</v>
      </c>
      <c r="B9745" s="519" t="str">
        <f t="shared" si="152"/>
        <v>CABO DE ACO PARA 6 CORDOALHAS DE 12,7MM,INCLUSIVE BAINHA DEACO GALVANIZADO,COMPREENDENDO APENAS O FORNECIMENTO MEDIDO PELO PESO DO CABO GEOMETRICAMENTE NECESSARIO</v>
      </c>
      <c r="C9745" s="519" t="s">
        <v>38756</v>
      </c>
      <c r="D9745" s="519" t="s">
        <v>38751</v>
      </c>
      <c r="E9745" s="519" t="s">
        <v>38752</v>
      </c>
      <c r="I9745" s="519" t="s">
        <v>51</v>
      </c>
      <c r="J9745" s="650">
        <v>19.100000000000001</v>
      </c>
    </row>
    <row r="9746" spans="1:10">
      <c r="A9746" s="519" t="s">
        <v>9960</v>
      </c>
      <c r="B9746" s="519" t="str">
        <f t="shared" si="152"/>
        <v>CABO DE ACO PARA 6 CORDOALHAS DE 12,7MM,INCLUSIVE BAINHA DEACO GALVANIZADO,COMPREENDENDO APENAS O FORNECIMENTO MEDIDO PELO PESO DO CABO GEOMETRICAMENTE NECESSARIO</v>
      </c>
      <c r="C9746" s="519" t="s">
        <v>38756</v>
      </c>
      <c r="D9746" s="519" t="s">
        <v>38751</v>
      </c>
      <c r="E9746" s="519" t="s">
        <v>38752</v>
      </c>
      <c r="I9746" s="519" t="s">
        <v>51</v>
      </c>
      <c r="J9746" s="650">
        <v>19.100000000000001</v>
      </c>
    </row>
    <row r="9747" spans="1:10">
      <c r="A9747" s="519" t="s">
        <v>9961</v>
      </c>
      <c r="B9747" s="519" t="str">
        <f t="shared" si="152"/>
        <v>CABO DE ACO PARA 7 CORDOALHAS DE 12,7MM,INCLUSIVE BAINHA DEACO GALVANIZADO,COMPREENDENDO APENAS O FORNECIMENTO MEDIDO PELO PESO DO CABO GEOMETRICAMENTE NECESSARIO</v>
      </c>
      <c r="C9747" s="519" t="s">
        <v>38757</v>
      </c>
      <c r="D9747" s="519" t="s">
        <v>38751</v>
      </c>
      <c r="E9747" s="519" t="s">
        <v>38752</v>
      </c>
      <c r="I9747" s="519" t="s">
        <v>51</v>
      </c>
      <c r="J9747" s="650">
        <v>18.82</v>
      </c>
    </row>
    <row r="9748" spans="1:10">
      <c r="A9748" s="519" t="s">
        <v>9962</v>
      </c>
      <c r="B9748" s="519" t="str">
        <f t="shared" si="152"/>
        <v>CABO DE ACO PARA 7 CORDOALHAS DE 12,7MM,INCLUSIVE BAINHA DEACO GALVANIZADO,COMPREENDENDO APENAS O FORNECIMENTO MEDIDO PELO PESO DO CABO GEOMETRICAMENTE NECESSARIO</v>
      </c>
      <c r="C9748" s="519" t="s">
        <v>38757</v>
      </c>
      <c r="D9748" s="519" t="s">
        <v>38751</v>
      </c>
      <c r="E9748" s="519" t="s">
        <v>38752</v>
      </c>
      <c r="I9748" s="519" t="s">
        <v>51</v>
      </c>
      <c r="J9748" s="650">
        <v>18.82</v>
      </c>
    </row>
    <row r="9749" spans="1:10">
      <c r="A9749" s="519" t="s">
        <v>9963</v>
      </c>
      <c r="B9749" s="519" t="str">
        <f t="shared" si="152"/>
        <v>CABO DE ACO PARA 12 CORDOALHAS DE 12,7MM,INCLUSIVE BAINHA DE ACO GALVANIZADO,COMPREENDENDO APENAS O FORNECIMENTO MEDIDOPELO PESO DO CABO GEOMETRICAMENTE NECESSARIO</v>
      </c>
      <c r="C9749" s="519" t="s">
        <v>38758</v>
      </c>
      <c r="D9749" s="519" t="s">
        <v>38759</v>
      </c>
      <c r="E9749" s="519" t="s">
        <v>38760</v>
      </c>
      <c r="I9749" s="519" t="s">
        <v>51</v>
      </c>
      <c r="J9749" s="650">
        <v>18.07</v>
      </c>
    </row>
    <row r="9750" spans="1:10">
      <c r="A9750" s="519" t="s">
        <v>9964</v>
      </c>
      <c r="B9750" s="519" t="str">
        <f t="shared" si="152"/>
        <v>CABO DE ACO PARA 12 CORDOALHAS DE 12,7MM,INCLUSIVE BAINHA DE ACO GALVANIZADO,COMPREENDENDO APENAS O FORNECIMENTO MEDIDOPELO PESO DO CABO GEOMETRICAMENTE NECESSARIO</v>
      </c>
      <c r="C9750" s="519" t="s">
        <v>38758</v>
      </c>
      <c r="D9750" s="519" t="s">
        <v>38759</v>
      </c>
      <c r="E9750" s="519" t="s">
        <v>38760</v>
      </c>
      <c r="I9750" s="519" t="s">
        <v>51</v>
      </c>
      <c r="J9750" s="650">
        <v>18.07</v>
      </c>
    </row>
    <row r="9751" spans="1:10">
      <c r="A9751" s="519" t="s">
        <v>9965</v>
      </c>
      <c r="B9751" s="519" t="str">
        <f t="shared" si="152"/>
        <v>CABO DE ACO PARA 19 CORDOALHAS DE 12,7MM,INCLUSIVE BAINHA DE ACO GALVANIZADO,COMPREENDENDO APENAS O FORNECIMENTO MEDIDOPELO PESO DO CABO GEOMETRICAMENTE NECESSARIO</v>
      </c>
      <c r="C9751" s="519" t="s">
        <v>38761</v>
      </c>
      <c r="D9751" s="519" t="s">
        <v>38759</v>
      </c>
      <c r="E9751" s="519" t="s">
        <v>38760</v>
      </c>
      <c r="I9751" s="519" t="s">
        <v>51</v>
      </c>
      <c r="J9751" s="650">
        <v>17.649999999999999</v>
      </c>
    </row>
    <row r="9752" spans="1:10">
      <c r="A9752" s="519" t="s">
        <v>9966</v>
      </c>
      <c r="B9752" s="519" t="str">
        <f t="shared" si="152"/>
        <v>CABO DE ACO PARA 19 CORDOALHAS DE 12,7MM,INCLUSIVE BAINHA DE ACO GALVANIZADO,COMPREENDENDO APENAS O FORNECIMENTO MEDIDOPELO PESO DO CABO GEOMETRICAMENTE NECESSARIO</v>
      </c>
      <c r="C9752" s="519" t="s">
        <v>38761</v>
      </c>
      <c r="D9752" s="519" t="s">
        <v>38759</v>
      </c>
      <c r="E9752" s="519" t="s">
        <v>38760</v>
      </c>
      <c r="I9752" s="519" t="s">
        <v>51</v>
      </c>
      <c r="J9752" s="650">
        <v>17.649999999999999</v>
      </c>
    </row>
    <row r="9753" spans="1:10">
      <c r="A9753" s="519" t="s">
        <v>9967</v>
      </c>
      <c r="B9753" s="519" t="str">
        <f t="shared" si="152"/>
        <v>CABO DE ACO PARA 22 CORDOALHAS DE 12,7MM,INCLUSIVE BAINHA DE ACO GALVANIZADO,COMPREENDENDO APENAS O FORNECIMENTO MEDIDOPELO PESO DO CABO GEOMETRICAMENTE NECESSARIO</v>
      </c>
      <c r="C9753" s="519" t="s">
        <v>38762</v>
      </c>
      <c r="D9753" s="519" t="s">
        <v>38759</v>
      </c>
      <c r="E9753" s="519" t="s">
        <v>38760</v>
      </c>
      <c r="I9753" s="519" t="s">
        <v>51</v>
      </c>
      <c r="J9753" s="650">
        <v>17.45</v>
      </c>
    </row>
    <row r="9754" spans="1:10">
      <c r="A9754" s="519" t="s">
        <v>9968</v>
      </c>
      <c r="B9754" s="519" t="str">
        <f t="shared" si="152"/>
        <v>CABO DE ACO PARA 22 CORDOALHAS DE 12,7MM,INCLUSIVE BAINHA DE ACO GALVANIZADO,COMPREENDENDO APENAS O FORNECIMENTO MEDIDOPELO PESO DO CABO GEOMETRICAMENTE NECESSARIO</v>
      </c>
      <c r="C9754" s="519" t="s">
        <v>38762</v>
      </c>
      <c r="D9754" s="519" t="s">
        <v>38759</v>
      </c>
      <c r="E9754" s="519" t="s">
        <v>38760</v>
      </c>
      <c r="I9754" s="519" t="s">
        <v>51</v>
      </c>
      <c r="J9754" s="650">
        <v>17.45</v>
      </c>
    </row>
    <row r="9755" spans="1:10">
      <c r="A9755" s="519" t="s">
        <v>9969</v>
      </c>
      <c r="B9755" s="519" t="str">
        <f t="shared" si="152"/>
        <v>CABO DE ACO PARA 27 CORDOALHAS DE 12,7MM,INCLUSIVE BAINHA DE ACO GALVANIZADO,COMPREENDENDO APENAS O FORNECIMENTO MEDIDOPELO PESO DO CABO GEOMETRICAMENTE NECESSARIO</v>
      </c>
      <c r="C9755" s="519" t="s">
        <v>38763</v>
      </c>
      <c r="D9755" s="519" t="s">
        <v>38759</v>
      </c>
      <c r="E9755" s="519" t="s">
        <v>38760</v>
      </c>
      <c r="I9755" s="519" t="s">
        <v>51</v>
      </c>
      <c r="J9755" s="650">
        <v>17.25</v>
      </c>
    </row>
    <row r="9756" spans="1:10">
      <c r="A9756" s="519" t="s">
        <v>9970</v>
      </c>
      <c r="B9756" s="519" t="str">
        <f t="shared" si="152"/>
        <v>CABO DE ACO PARA 27 CORDOALHAS DE 12,7MM,INCLUSIVE BAINHA DE ACO GALVANIZADO,COMPREENDENDO APENAS O FORNECIMENTO MEDIDOPELO PESO DO CABO GEOMETRICAMENTE NECESSARIO</v>
      </c>
      <c r="C9756" s="519" t="s">
        <v>38763</v>
      </c>
      <c r="D9756" s="519" t="s">
        <v>38759</v>
      </c>
      <c r="E9756" s="519" t="s">
        <v>38760</v>
      </c>
      <c r="I9756" s="519" t="s">
        <v>51</v>
      </c>
      <c r="J9756" s="650">
        <v>17.25</v>
      </c>
    </row>
    <row r="9757" spans="1:10">
      <c r="A9757" s="519" t="s">
        <v>9971</v>
      </c>
      <c r="B9757" s="519" t="str">
        <f t="shared" si="152"/>
        <v>CABO DE ACO PARA 31 CORDOALHAS DE 12,7MM,INCLUSIVE BAINHA DE ACO GALVANIZADO,COMPREENDENDO APENAS O FORNECIMENTO MEDIDOPELO PESO DO CABO GEOMETRICAMENTE NECESSARIO</v>
      </c>
      <c r="C9757" s="519" t="s">
        <v>38764</v>
      </c>
      <c r="D9757" s="519" t="s">
        <v>38759</v>
      </c>
      <c r="E9757" s="519" t="s">
        <v>38760</v>
      </c>
      <c r="I9757" s="519" t="s">
        <v>51</v>
      </c>
      <c r="J9757" s="650">
        <v>17.03</v>
      </c>
    </row>
    <row r="9758" spans="1:10">
      <c r="A9758" s="519" t="s">
        <v>9972</v>
      </c>
      <c r="B9758" s="519" t="str">
        <f t="shared" si="152"/>
        <v>CABO DE ACO PARA 31 CORDOALHAS DE 12,7MM,INCLUSIVE BAINHA DE ACO GALVANIZADO,COMPREENDENDO APENAS O FORNECIMENTO MEDIDOPELO PESO DO CABO GEOMETRICAMENTE NECESSARIO</v>
      </c>
      <c r="C9758" s="519" t="s">
        <v>38764</v>
      </c>
      <c r="D9758" s="519" t="s">
        <v>38759</v>
      </c>
      <c r="E9758" s="519" t="s">
        <v>38760</v>
      </c>
      <c r="I9758" s="519" t="s">
        <v>51</v>
      </c>
      <c r="J9758" s="650">
        <v>17.03</v>
      </c>
    </row>
    <row r="9759" spans="1:10">
      <c r="A9759" s="519" t="s">
        <v>9973</v>
      </c>
      <c r="B9759" s="519" t="str">
        <f t="shared" si="152"/>
        <v>CABO DE ACO PARA 37 CORDOALHAS DE 12,7MM,INCLUSIVE BAINHA DE ACO GALVANIZADO,COMPREENDENDO APENAS O FORNECIMENTO MEDIDOPELO PESO DO CABO GEOMETRICAMENTE NECESSARIO</v>
      </c>
      <c r="C9759" s="519" t="s">
        <v>38765</v>
      </c>
      <c r="D9759" s="519" t="s">
        <v>38759</v>
      </c>
      <c r="E9759" s="519" t="s">
        <v>38760</v>
      </c>
      <c r="I9759" s="519" t="s">
        <v>51</v>
      </c>
      <c r="J9759" s="650">
        <v>16.86</v>
      </c>
    </row>
    <row r="9760" spans="1:10">
      <c r="A9760" s="519" t="s">
        <v>9974</v>
      </c>
      <c r="B9760" s="519" t="str">
        <f t="shared" si="152"/>
        <v>CABO DE ACO PARA 37 CORDOALHAS DE 12,7MM,INCLUSIVE BAINHA DE ACO GALVANIZADO,COMPREENDENDO APENAS O FORNECIMENTO MEDIDOPELO PESO DO CABO GEOMETRICAMENTE NECESSARIO</v>
      </c>
      <c r="C9760" s="519" t="s">
        <v>38765</v>
      </c>
      <c r="D9760" s="519" t="s">
        <v>38759</v>
      </c>
      <c r="E9760" s="519" t="s">
        <v>38760</v>
      </c>
      <c r="I9760" s="519" t="s">
        <v>51</v>
      </c>
      <c r="J9760" s="650">
        <v>16.86</v>
      </c>
    </row>
    <row r="9761" spans="1:10">
      <c r="A9761" s="519" t="s">
        <v>9975</v>
      </c>
      <c r="B9761" s="519" t="str">
        <f t="shared" si="152"/>
        <v>CABO DE ACO DE 1 CORDOALHA DE 15,2MM,EXCLUSIVE BAINHA E PERDAS DE PONTAS,COMPREENDENDO APENAS O FORNECIMENTO MEDIDO PELO PESO DO CABO GEOMETRICAMENTE NECESSARIO</v>
      </c>
      <c r="C9761" s="519" t="s">
        <v>38766</v>
      </c>
      <c r="D9761" s="519" t="s">
        <v>38748</v>
      </c>
      <c r="E9761" s="519" t="s">
        <v>38767</v>
      </c>
      <c r="I9761" s="519" t="s">
        <v>51</v>
      </c>
      <c r="J9761" s="650">
        <v>16.48</v>
      </c>
    </row>
    <row r="9762" spans="1:10">
      <c r="A9762" s="519" t="s">
        <v>9976</v>
      </c>
      <c r="B9762" s="519" t="str">
        <f t="shared" si="152"/>
        <v>CABO DE ACO DE 1 CORDOALHA DE 15,2MM,EXCLUSIVE BAINHA E PERDAS DE PONTAS,COMPREENDENDO APENAS O FORNECIMENTO MEDIDO PELO PESO DO CABO GEOMETRICAMENTE NECESSARIO</v>
      </c>
      <c r="C9762" s="519" t="s">
        <v>38766</v>
      </c>
      <c r="D9762" s="519" t="s">
        <v>38748</v>
      </c>
      <c r="E9762" s="519" t="s">
        <v>38767</v>
      </c>
      <c r="I9762" s="519" t="s">
        <v>51</v>
      </c>
      <c r="J9762" s="650">
        <v>16.48</v>
      </c>
    </row>
    <row r="9763" spans="1:10">
      <c r="A9763" s="519" t="s">
        <v>9977</v>
      </c>
      <c r="B9763" s="519" t="str">
        <f t="shared" si="152"/>
        <v>CABO DE ACO DE 2 CORDOALHAS DE 15,2MM,INCLUSIVE BAINHA DE ACO GALVANIZADO,COMPREENDENDO APENAS O FORNECIMENTO MEDIDO PELO PESO DO CABO GEOMETRICAMENTE NECESSARIO</v>
      </c>
      <c r="C9763" s="519" t="s">
        <v>38768</v>
      </c>
      <c r="D9763" s="519" t="s">
        <v>38769</v>
      </c>
      <c r="E9763" s="519" t="s">
        <v>38770</v>
      </c>
      <c r="I9763" s="519" t="s">
        <v>51</v>
      </c>
      <c r="J9763" s="650">
        <v>22.79</v>
      </c>
    </row>
    <row r="9764" spans="1:10">
      <c r="A9764" s="519" t="s">
        <v>9978</v>
      </c>
      <c r="B9764" s="519" t="str">
        <f t="shared" si="152"/>
        <v>CABO DE ACO DE 2 CORDOALHAS DE 15,2MM,INCLUSIVE BAINHA DE ACO GALVANIZADO,COMPREENDENDO APENAS O FORNECIMENTO MEDIDO PELO PESO DO CABO GEOMETRICAMENTE NECESSARIO</v>
      </c>
      <c r="C9764" s="519" t="s">
        <v>38768</v>
      </c>
      <c r="D9764" s="519" t="s">
        <v>38769</v>
      </c>
      <c r="E9764" s="519" t="s">
        <v>38770</v>
      </c>
      <c r="I9764" s="519" t="s">
        <v>51</v>
      </c>
      <c r="J9764" s="650">
        <v>22.79</v>
      </c>
    </row>
    <row r="9765" spans="1:10">
      <c r="A9765" s="519" t="s">
        <v>9979</v>
      </c>
      <c r="B9765" s="519" t="str">
        <f t="shared" si="152"/>
        <v>CABO DE ACO DE 3 CORDOALHAS DE 15,2MM,INCLUSIVE BAINHA DE ACO GALVANIZADO,COMPREENDENDO APENAS O FORNECIMENTO MEDIDO PELO PESO DO CABO GEOMETRICAMENTE NECESSARIO</v>
      </c>
      <c r="C9765" s="519" t="s">
        <v>38771</v>
      </c>
      <c r="D9765" s="519" t="s">
        <v>38769</v>
      </c>
      <c r="E9765" s="519" t="s">
        <v>38770</v>
      </c>
      <c r="I9765" s="519" t="s">
        <v>51</v>
      </c>
      <c r="J9765" s="650">
        <v>21.16</v>
      </c>
    </row>
    <row r="9766" spans="1:10">
      <c r="A9766" s="519" t="s">
        <v>9980</v>
      </c>
      <c r="B9766" s="519" t="str">
        <f t="shared" si="152"/>
        <v>CABO DE ACO DE 3 CORDOALHAS DE 15,2MM,INCLUSIVE BAINHA DE ACO GALVANIZADO,COMPREENDENDO APENAS O FORNECIMENTO MEDIDO PELO PESO DO CABO GEOMETRICAMENTE NECESSARIO</v>
      </c>
      <c r="C9766" s="519" t="s">
        <v>38771</v>
      </c>
      <c r="D9766" s="519" t="s">
        <v>38769</v>
      </c>
      <c r="E9766" s="519" t="s">
        <v>38770</v>
      </c>
      <c r="I9766" s="519" t="s">
        <v>51</v>
      </c>
      <c r="J9766" s="650">
        <v>21.16</v>
      </c>
    </row>
    <row r="9767" spans="1:10">
      <c r="A9767" s="519" t="s">
        <v>9981</v>
      </c>
      <c r="B9767" s="519" t="str">
        <f t="shared" si="152"/>
        <v>CABO DE ACO DE 4 CORDOALHAS DE 15,2MM,INCLUSIVE BAINHA DE ACO GALVANIZADO,COMPREENDENDO APENAS O FORNECIMENTO MEDIDO PELO PESO DO CABO GEOMETRICAMENTE NECESSARIO</v>
      </c>
      <c r="C9767" s="519" t="s">
        <v>38772</v>
      </c>
      <c r="D9767" s="519" t="s">
        <v>38769</v>
      </c>
      <c r="E9767" s="519" t="s">
        <v>38770</v>
      </c>
      <c r="I9767" s="519" t="s">
        <v>51</v>
      </c>
      <c r="J9767" s="650">
        <v>20.25</v>
      </c>
    </row>
    <row r="9768" spans="1:10">
      <c r="A9768" s="519" t="s">
        <v>9982</v>
      </c>
      <c r="B9768" s="519" t="str">
        <f t="shared" si="152"/>
        <v>CABO DE ACO DE 4 CORDOALHAS DE 15,2MM,INCLUSIVE BAINHA DE ACO GALVANIZADO,COMPREENDENDO APENAS O FORNECIMENTO MEDIDO PELO PESO DO CABO GEOMETRICAMENTE NECESSARIO</v>
      </c>
      <c r="C9768" s="519" t="s">
        <v>38772</v>
      </c>
      <c r="D9768" s="519" t="s">
        <v>38769</v>
      </c>
      <c r="E9768" s="519" t="s">
        <v>38770</v>
      </c>
      <c r="I9768" s="519" t="s">
        <v>51</v>
      </c>
      <c r="J9768" s="650">
        <v>20.25</v>
      </c>
    </row>
    <row r="9769" spans="1:10">
      <c r="A9769" s="519" t="s">
        <v>9983</v>
      </c>
      <c r="B9769" s="519" t="str">
        <f t="shared" si="152"/>
        <v>CABO DE ACO DE 5 CORDOALHAS DE 15,2MM,INCLUSIVE BAINHA DE ACO GALVANIZADO,COMPREENDENDO APENAS O FORNECIMENTO MEDIDO PELO PESO DO CABO GEOMETRICAMENTE NECESSARIO</v>
      </c>
      <c r="C9769" s="519" t="s">
        <v>38773</v>
      </c>
      <c r="D9769" s="519" t="s">
        <v>38769</v>
      </c>
      <c r="E9769" s="519" t="s">
        <v>38770</v>
      </c>
      <c r="I9769" s="519" t="s">
        <v>51</v>
      </c>
      <c r="J9769" s="650">
        <v>19.559999999999999</v>
      </c>
    </row>
    <row r="9770" spans="1:10">
      <c r="A9770" s="519" t="s">
        <v>9984</v>
      </c>
      <c r="B9770" s="519" t="str">
        <f t="shared" si="152"/>
        <v>CABO DE ACO DE 5 CORDOALHAS DE 15,2MM,INCLUSIVE BAINHA DE ACO GALVANIZADO,COMPREENDENDO APENAS O FORNECIMENTO MEDIDO PELO PESO DO CABO GEOMETRICAMENTE NECESSARIO</v>
      </c>
      <c r="C9770" s="519" t="s">
        <v>38773</v>
      </c>
      <c r="D9770" s="519" t="s">
        <v>38769</v>
      </c>
      <c r="E9770" s="519" t="s">
        <v>38770</v>
      </c>
      <c r="I9770" s="519" t="s">
        <v>51</v>
      </c>
      <c r="J9770" s="650">
        <v>19.559999999999999</v>
      </c>
    </row>
    <row r="9771" spans="1:10">
      <c r="A9771" s="519" t="s">
        <v>9985</v>
      </c>
      <c r="B9771" s="519" t="str">
        <f t="shared" si="152"/>
        <v>CABO DE ACO DE 6 CORDOALHAS DE 15,2MM,INCLUSIVE BAINHA DE ACO GALVANIZADO,COMPREENDENDO APENAS O FORNECIMENTO MEDIDO PELO PESO DO CABO GEOMETRICAMENTE NECESSARIO</v>
      </c>
      <c r="C9771" s="519" t="s">
        <v>38774</v>
      </c>
      <c r="D9771" s="519" t="s">
        <v>38769</v>
      </c>
      <c r="E9771" s="519" t="s">
        <v>38770</v>
      </c>
      <c r="I9771" s="519" t="s">
        <v>51</v>
      </c>
      <c r="J9771" s="650">
        <v>19.98</v>
      </c>
    </row>
    <row r="9772" spans="1:10">
      <c r="A9772" s="519" t="s">
        <v>9986</v>
      </c>
      <c r="B9772" s="519" t="str">
        <f t="shared" si="152"/>
        <v>CABO DE ACO DE 6 CORDOALHAS DE 15,2MM,INCLUSIVE BAINHA DE ACO GALVANIZADO,COMPREENDENDO APENAS O FORNECIMENTO MEDIDO PELO PESO DO CABO GEOMETRICAMENTE NECESSARIO</v>
      </c>
      <c r="C9772" s="519" t="s">
        <v>38774</v>
      </c>
      <c r="D9772" s="519" t="s">
        <v>38769</v>
      </c>
      <c r="E9772" s="519" t="s">
        <v>38770</v>
      </c>
      <c r="I9772" s="519" t="s">
        <v>51</v>
      </c>
      <c r="J9772" s="650">
        <v>19.98</v>
      </c>
    </row>
    <row r="9773" spans="1:10">
      <c r="A9773" s="519" t="s">
        <v>9987</v>
      </c>
      <c r="B9773" s="519" t="str">
        <f t="shared" si="152"/>
        <v>CABO DE ACO DE 7 CORDOALHAS DE 15,2MM,INCLUSIVE BAINHA DE ACO GALVANIZADO,COMPREENDENDO APENAS O FORNECIMENTO MEDIDO PELO PESO DO CABO GEOMETRICAMENTE NECESSARIO</v>
      </c>
      <c r="C9773" s="519" t="s">
        <v>38775</v>
      </c>
      <c r="D9773" s="519" t="s">
        <v>38769</v>
      </c>
      <c r="E9773" s="519" t="s">
        <v>38770</v>
      </c>
      <c r="I9773" s="519" t="s">
        <v>51</v>
      </c>
      <c r="J9773" s="650">
        <v>19.510000000000002</v>
      </c>
    </row>
    <row r="9774" spans="1:10">
      <c r="A9774" s="519" t="s">
        <v>9988</v>
      </c>
      <c r="B9774" s="519" t="str">
        <f t="shared" si="152"/>
        <v>CABO DE ACO DE 7 CORDOALHAS DE 15,2MM,INCLUSIVE BAINHA DE ACO GALVANIZADO,COMPREENDENDO APENAS O FORNECIMENTO MEDIDO PELO PESO DO CABO GEOMETRICAMENTE NECESSARIO</v>
      </c>
      <c r="C9774" s="519" t="s">
        <v>38775</v>
      </c>
      <c r="D9774" s="519" t="s">
        <v>38769</v>
      </c>
      <c r="E9774" s="519" t="s">
        <v>38770</v>
      </c>
      <c r="I9774" s="519" t="s">
        <v>51</v>
      </c>
      <c r="J9774" s="650">
        <v>19.510000000000002</v>
      </c>
    </row>
    <row r="9775" spans="1:10">
      <c r="A9775" s="519" t="s">
        <v>9989</v>
      </c>
      <c r="B9775" s="519" t="str">
        <f t="shared" si="152"/>
        <v>CABO DE ACO DE 12 CORDOALHAS DE 15,2MM,INCLUSIVE BAINHA DE ACO GALVANIZADO,COMPREENDENDO APENAS O FORNECIMENTO MEDIDO PELO PESO DO CABO GEOMETRICAMENTE NECESSARIO</v>
      </c>
      <c r="C9775" s="519" t="s">
        <v>38776</v>
      </c>
      <c r="D9775" s="519" t="s">
        <v>38777</v>
      </c>
      <c r="E9775" s="519" t="s">
        <v>38778</v>
      </c>
      <c r="I9775" s="519" t="s">
        <v>51</v>
      </c>
      <c r="J9775" s="650">
        <v>18.75</v>
      </c>
    </row>
    <row r="9776" spans="1:10">
      <c r="A9776" s="519" t="s">
        <v>9990</v>
      </c>
      <c r="B9776" s="519" t="str">
        <f t="shared" si="152"/>
        <v>CABO DE ACO DE 12 CORDOALHAS DE 15,2MM,INCLUSIVE BAINHA DE ACO GALVANIZADO,COMPREENDENDO APENAS O FORNECIMENTO MEDIDO PELO PESO DO CABO GEOMETRICAMENTE NECESSARIO</v>
      </c>
      <c r="C9776" s="519" t="s">
        <v>38776</v>
      </c>
      <c r="D9776" s="519" t="s">
        <v>38777</v>
      </c>
      <c r="E9776" s="519" t="s">
        <v>38778</v>
      </c>
      <c r="I9776" s="519" t="s">
        <v>51</v>
      </c>
      <c r="J9776" s="650">
        <v>18.75</v>
      </c>
    </row>
    <row r="9777" spans="1:10">
      <c r="A9777" s="519" t="s">
        <v>9991</v>
      </c>
      <c r="B9777" s="519" t="str">
        <f t="shared" si="152"/>
        <v>CABO DE ACO DE 19 CORDOALHAS DE 15,2MM,INCLUSIVE BAINHA DE ACO GALVANIZADO,COMPREENDENDO APENAS O FORNECIMENTO MEDIDO PELO PESO DO CABO GEOMETRICAMENTE NECESSARIO</v>
      </c>
      <c r="C9777" s="519" t="s">
        <v>38779</v>
      </c>
      <c r="D9777" s="519" t="s">
        <v>38777</v>
      </c>
      <c r="E9777" s="519" t="s">
        <v>38778</v>
      </c>
      <c r="I9777" s="519" t="s">
        <v>51</v>
      </c>
      <c r="J9777" s="650">
        <v>18.010000000000002</v>
      </c>
    </row>
    <row r="9778" spans="1:10">
      <c r="A9778" s="519" t="s">
        <v>9992</v>
      </c>
      <c r="B9778" s="519" t="str">
        <f t="shared" si="152"/>
        <v>CABO DE ACO DE 19 CORDOALHAS DE 15,2MM,INCLUSIVE BAINHA DE ACO GALVANIZADO,COMPREENDENDO APENAS O FORNECIMENTO MEDIDO PELO PESO DO CABO GEOMETRICAMENTE NECESSARIO</v>
      </c>
      <c r="C9778" s="519" t="s">
        <v>38779</v>
      </c>
      <c r="D9778" s="519" t="s">
        <v>38777</v>
      </c>
      <c r="E9778" s="519" t="s">
        <v>38778</v>
      </c>
      <c r="I9778" s="519" t="s">
        <v>51</v>
      </c>
      <c r="J9778" s="650">
        <v>18.010000000000002</v>
      </c>
    </row>
    <row r="9779" spans="1:10">
      <c r="A9779" s="519" t="s">
        <v>9993</v>
      </c>
      <c r="B9779" s="519" t="str">
        <f t="shared" si="152"/>
        <v>CABO DE ACO DE 22 CORDOALHAS DE 15,2MM,INCLUSIVE BAINHA DE ACO GALVANIZADO,COMPREENDENDO APENAS O FORNECIMENTO MEDIDO PELO PESO DO CABO GEOMETRICAMENTE NECESSARIO</v>
      </c>
      <c r="C9779" s="519" t="s">
        <v>38780</v>
      </c>
      <c r="D9779" s="519" t="s">
        <v>38777</v>
      </c>
      <c r="E9779" s="519" t="s">
        <v>38778</v>
      </c>
      <c r="I9779" s="519" t="s">
        <v>51</v>
      </c>
      <c r="J9779" s="650">
        <v>17.88</v>
      </c>
    </row>
    <row r="9780" spans="1:10">
      <c r="A9780" s="519" t="s">
        <v>9994</v>
      </c>
      <c r="B9780" s="519" t="str">
        <f t="shared" si="152"/>
        <v>CABO DE ACO DE 22 CORDOALHAS DE 15,2MM,INCLUSIVE BAINHA DE ACO GALVANIZADO,COMPREENDENDO APENAS O FORNECIMENTO MEDIDO PELO PESO DO CABO GEOMETRICAMENTE NECESSARIO</v>
      </c>
      <c r="C9780" s="519" t="s">
        <v>38780</v>
      </c>
      <c r="D9780" s="519" t="s">
        <v>38777</v>
      </c>
      <c r="E9780" s="519" t="s">
        <v>38778</v>
      </c>
      <c r="I9780" s="519" t="s">
        <v>51</v>
      </c>
      <c r="J9780" s="650">
        <v>17.88</v>
      </c>
    </row>
    <row r="9781" spans="1:10">
      <c r="A9781" s="519" t="s">
        <v>9995</v>
      </c>
      <c r="B9781" s="519" t="str">
        <f t="shared" si="152"/>
        <v>CABO DE ACO DE 27 CORDOALHAS DE 15,2MM,INCLUSIVE BAINHA DE ACO GALVANIZADO,COMPREENDENDO APENAS O FORNECIMENTO MEDIDO PELO PESO DO CABO GEOMETRICAMENTE NECESSARIO</v>
      </c>
      <c r="C9781" s="519" t="s">
        <v>38781</v>
      </c>
      <c r="D9781" s="519" t="s">
        <v>38777</v>
      </c>
      <c r="E9781" s="519" t="s">
        <v>38778</v>
      </c>
      <c r="I9781" s="519" t="s">
        <v>51</v>
      </c>
      <c r="J9781" s="650">
        <v>17.91</v>
      </c>
    </row>
    <row r="9782" spans="1:10">
      <c r="A9782" s="519" t="s">
        <v>9996</v>
      </c>
      <c r="B9782" s="519" t="str">
        <f t="shared" si="152"/>
        <v>CABO DE ACO DE 27 CORDOALHAS DE 15,2MM,INCLUSIVE BAINHA DE ACO GALVANIZADO,COMPREENDENDO APENAS O FORNECIMENTO MEDIDO PELO PESO DO CABO GEOMETRICAMENTE NECESSARIO</v>
      </c>
      <c r="C9782" s="519" t="s">
        <v>38781</v>
      </c>
      <c r="D9782" s="519" t="s">
        <v>38777</v>
      </c>
      <c r="E9782" s="519" t="s">
        <v>38778</v>
      </c>
      <c r="I9782" s="519" t="s">
        <v>51</v>
      </c>
      <c r="J9782" s="650">
        <v>17.91</v>
      </c>
    </row>
    <row r="9783" spans="1:10">
      <c r="A9783" s="519" t="s">
        <v>9997</v>
      </c>
      <c r="B9783" s="519" t="str">
        <f t="shared" si="152"/>
        <v>CABO DE ACO DE 31 CORDOALHAS DE 15,2MM,INCLUSIVE BAINHA DE ACO GALVANIZADO,COMPREENDENDO APENAS O FORNECIMENTO MEDIDO PELO PESO DO CABO GEOMETRICAMENTE NECESSARIO</v>
      </c>
      <c r="C9783" s="519" t="s">
        <v>38782</v>
      </c>
      <c r="D9783" s="519" t="s">
        <v>38777</v>
      </c>
      <c r="E9783" s="519" t="s">
        <v>38778</v>
      </c>
      <c r="I9783" s="519" t="s">
        <v>51</v>
      </c>
      <c r="J9783" s="650">
        <v>17.739999999999998</v>
      </c>
    </row>
    <row r="9784" spans="1:10">
      <c r="A9784" s="519" t="s">
        <v>9998</v>
      </c>
      <c r="B9784" s="519" t="str">
        <f t="shared" si="152"/>
        <v>CABO DE ACO DE 31 CORDOALHAS DE 15,2MM,INCLUSIVE BAINHA DE ACO GALVANIZADO,COMPREENDENDO APENAS O FORNECIMENTO MEDIDO PELO PESO DO CABO GEOMETRICAMENTE NECESSARIO</v>
      </c>
      <c r="C9784" s="519" t="s">
        <v>38782</v>
      </c>
      <c r="D9784" s="519" t="s">
        <v>38777</v>
      </c>
      <c r="E9784" s="519" t="s">
        <v>38778</v>
      </c>
      <c r="I9784" s="519" t="s">
        <v>51</v>
      </c>
      <c r="J9784" s="650">
        <v>17.739999999999998</v>
      </c>
    </row>
    <row r="9785" spans="1:10">
      <c r="A9785" s="519" t="s">
        <v>9999</v>
      </c>
      <c r="B9785" s="519" t="str">
        <f t="shared" si="152"/>
        <v>CABO DE ACO DE 37 CORDOALHAS DE 15,2MM,INCLUSIVE BAINHA DE ACO GALVANIZADO,COMPREENDENDO APENAS O FORNECIMENTO MEDIDO PELO PESO DO CABO GEOMETRICAMENTE NECESSARIO</v>
      </c>
      <c r="C9785" s="519" t="s">
        <v>38783</v>
      </c>
      <c r="D9785" s="519" t="s">
        <v>38777</v>
      </c>
      <c r="E9785" s="519" t="s">
        <v>38778</v>
      </c>
      <c r="I9785" s="519" t="s">
        <v>51</v>
      </c>
      <c r="J9785" s="650">
        <v>17.52</v>
      </c>
    </row>
    <row r="9786" spans="1:10">
      <c r="A9786" s="519" t="s">
        <v>10000</v>
      </c>
      <c r="B9786" s="519" t="str">
        <f t="shared" si="152"/>
        <v>CABO DE ACO DE 37 CORDOALHAS DE 15,2MM,INCLUSIVE BAINHA DE ACO GALVANIZADO,COMPREENDENDO APENAS O FORNECIMENTO MEDIDO PELO PESO DO CABO GEOMETRICAMENTE NECESSARIO</v>
      </c>
      <c r="C9786" s="519" t="s">
        <v>38783</v>
      </c>
      <c r="D9786" s="519" t="s">
        <v>38777</v>
      </c>
      <c r="E9786" s="519" t="s">
        <v>38778</v>
      </c>
      <c r="I9786" s="519" t="s">
        <v>51</v>
      </c>
      <c r="J9786" s="650">
        <v>17.52</v>
      </c>
    </row>
    <row r="9787" spans="1:10">
      <c r="A9787" s="519" t="s">
        <v>10001</v>
      </c>
      <c r="B9787" s="519" t="str">
        <f t="shared" si="152"/>
        <v>PREPARO E COLOCACAO DE 1 CORDOALHA DE 12,7MM OU 15,2MM,NAS FORMAS,COMPREENDENDO CORTE,MONTAGEM,ENFIACAO NA BAINHA,BEM COMO FORNECIMENTO DE CIMENTO PARA INJECAO</v>
      </c>
      <c r="C9787" s="519" t="s">
        <v>38784</v>
      </c>
      <c r="D9787" s="519" t="s">
        <v>38785</v>
      </c>
      <c r="E9787" s="519" t="s">
        <v>38786</v>
      </c>
      <c r="I9787" s="519" t="s">
        <v>51</v>
      </c>
      <c r="J9787" s="650">
        <v>3.46</v>
      </c>
    </row>
    <row r="9788" spans="1:10">
      <c r="A9788" s="519" t="s">
        <v>10002</v>
      </c>
      <c r="B9788" s="519" t="str">
        <f t="shared" si="152"/>
        <v>PREPARO E COLOCACAO DE 1 CORDOALHA DE 12,7MM OU 15,2MM,NAS FORMAS,COMPREENDENDO CORTE,MONTAGEM,ENFIACAO NA BAINHA,BEM COMO FORNECIMENTO DE CIMENTO PARA INJECAO</v>
      </c>
      <c r="C9788" s="519" t="s">
        <v>38784</v>
      </c>
      <c r="D9788" s="519" t="s">
        <v>38785</v>
      </c>
      <c r="E9788" s="519" t="s">
        <v>38786</v>
      </c>
      <c r="I9788" s="519" t="s">
        <v>51</v>
      </c>
      <c r="J9788" s="650">
        <v>3.22</v>
      </c>
    </row>
    <row r="9789" spans="1:10">
      <c r="A9789" s="519" t="s">
        <v>10003</v>
      </c>
      <c r="B9789" s="519" t="str">
        <f t="shared" si="152"/>
        <v>PREPARO E COLOCACAO DE 2 CORDOALHAS DE 12,7MM,NAS FORMAS,COMPREENDENDO CORTE,MONTAGEM,ENFIACAO NA BAINHA,BEM COMO FORNECIMENTO DE CIMENTO PARA INJECAO</v>
      </c>
      <c r="C9789" s="519" t="s">
        <v>38787</v>
      </c>
      <c r="D9789" s="519" t="s">
        <v>38788</v>
      </c>
      <c r="E9789" s="519" t="s">
        <v>38789</v>
      </c>
      <c r="I9789" s="519" t="s">
        <v>51</v>
      </c>
      <c r="J9789" s="650">
        <v>3.62</v>
      </c>
    </row>
    <row r="9790" spans="1:10">
      <c r="A9790" s="519" t="s">
        <v>10004</v>
      </c>
      <c r="B9790" s="519" t="str">
        <f t="shared" si="152"/>
        <v>PREPARO E COLOCACAO DE 2 CORDOALHAS DE 12,7MM,NAS FORMAS,COMPREENDENDO CORTE,MONTAGEM,ENFIACAO NA BAINHA,BEM COMO FORNECIMENTO DE CIMENTO PARA INJECAO</v>
      </c>
      <c r="C9790" s="519" t="s">
        <v>38787</v>
      </c>
      <c r="D9790" s="519" t="s">
        <v>38788</v>
      </c>
      <c r="E9790" s="519" t="s">
        <v>38789</v>
      </c>
      <c r="I9790" s="519" t="s">
        <v>51</v>
      </c>
      <c r="J9790" s="650">
        <v>3.35</v>
      </c>
    </row>
    <row r="9791" spans="1:10">
      <c r="A9791" s="519" t="s">
        <v>10005</v>
      </c>
      <c r="B9791" s="519" t="str">
        <f t="shared" si="152"/>
        <v>PREPARO E COLOCACAO DE 3 CORDOALHAS DE 12,7MM,NAS FORMAS,COMPREENDENDO CORTE,MONTAGEM,ENFIACAO NA BAINHA,BEM COMO FORNECIMENTO DE CIMENTO PARA INJECAO</v>
      </c>
      <c r="C9791" s="519" t="s">
        <v>38790</v>
      </c>
      <c r="D9791" s="519" t="s">
        <v>38788</v>
      </c>
      <c r="E9791" s="519" t="s">
        <v>38789</v>
      </c>
      <c r="I9791" s="519" t="s">
        <v>51</v>
      </c>
      <c r="J9791" s="650">
        <v>3.81</v>
      </c>
    </row>
    <row r="9792" spans="1:10">
      <c r="A9792" s="519" t="s">
        <v>10006</v>
      </c>
      <c r="B9792" s="519" t="str">
        <f t="shared" si="152"/>
        <v>PREPARO E COLOCACAO DE 3 CORDOALHAS DE 12,7MM,NAS FORMAS,COMPREENDENDO CORTE,MONTAGEM,ENFIACAO NA BAINHA,BEM COMO FORNECIMENTO DE CIMENTO PARA INJECAO</v>
      </c>
      <c r="C9792" s="519" t="s">
        <v>38790</v>
      </c>
      <c r="D9792" s="519" t="s">
        <v>38788</v>
      </c>
      <c r="E9792" s="519" t="s">
        <v>38789</v>
      </c>
      <c r="I9792" s="519" t="s">
        <v>51</v>
      </c>
      <c r="J9792" s="650">
        <v>3.52</v>
      </c>
    </row>
    <row r="9793" spans="1:10">
      <c r="A9793" s="519" t="s">
        <v>10007</v>
      </c>
      <c r="B9793" s="519" t="str">
        <f t="shared" si="152"/>
        <v>PREPARO E COLOCACAO DE 4 CORDOALHAS DE 12,7MM,NAS FORMAS,COMPREENDENDO CORTE,MONTAGEM,ENFIACAO NA BAINHA,BEM COMO FORNECIMENTO DE CIMENTO PARA INJECAO</v>
      </c>
      <c r="C9793" s="519" t="s">
        <v>38791</v>
      </c>
      <c r="D9793" s="519" t="s">
        <v>38788</v>
      </c>
      <c r="E9793" s="519" t="s">
        <v>38789</v>
      </c>
      <c r="I9793" s="519" t="s">
        <v>51</v>
      </c>
      <c r="J9793" s="650">
        <v>3.97</v>
      </c>
    </row>
    <row r="9794" spans="1:10">
      <c r="A9794" s="519" t="s">
        <v>10008</v>
      </c>
      <c r="B9794" s="519" t="str">
        <f t="shared" si="152"/>
        <v>PREPARO E COLOCACAO DE 4 CORDOALHAS DE 12,7MM,NAS FORMAS,COMPREENDENDO CORTE,MONTAGEM,ENFIACAO NA BAINHA,BEM COMO FORNECIMENTO DE CIMENTO PARA INJECAO</v>
      </c>
      <c r="C9794" s="519" t="s">
        <v>38791</v>
      </c>
      <c r="D9794" s="519" t="s">
        <v>38788</v>
      </c>
      <c r="E9794" s="519" t="s">
        <v>38789</v>
      </c>
      <c r="I9794" s="519" t="s">
        <v>51</v>
      </c>
      <c r="J9794" s="650">
        <v>3.65</v>
      </c>
    </row>
    <row r="9795" spans="1:10">
      <c r="A9795" s="519" t="s">
        <v>10009</v>
      </c>
      <c r="B9795" s="519" t="str">
        <f t="shared" si="152"/>
        <v>PREPARO E COLOCACAO DE 5 CORDOALHAS DE 12,7MM,NAS FORMAS,COMPREENDENDO CORTE,MONTAGEM,ENFIACAO NA BAINHA,BEM COMO FORNECIMENTO DE CIMENTO PARA INJECAO</v>
      </c>
      <c r="C9795" s="519" t="s">
        <v>38792</v>
      </c>
      <c r="D9795" s="519" t="s">
        <v>38788</v>
      </c>
      <c r="E9795" s="519" t="s">
        <v>38789</v>
      </c>
      <c r="I9795" s="519" t="s">
        <v>51</v>
      </c>
      <c r="J9795" s="650">
        <v>4.0599999999999996</v>
      </c>
    </row>
    <row r="9796" spans="1:10">
      <c r="A9796" s="519" t="s">
        <v>10010</v>
      </c>
      <c r="B9796" s="519" t="str">
        <f t="shared" si="152"/>
        <v>PREPARO E COLOCACAO DE 5 CORDOALHAS DE 12,7MM,NAS FORMAS,COMPREENDENDO CORTE,MONTAGEM,ENFIACAO NA BAINHA,BEM COMO FORNECIMENTO DE CIMENTO PARA INJECAO</v>
      </c>
      <c r="C9796" s="519" t="s">
        <v>38792</v>
      </c>
      <c r="D9796" s="519" t="s">
        <v>38788</v>
      </c>
      <c r="E9796" s="519" t="s">
        <v>38789</v>
      </c>
      <c r="I9796" s="519" t="s">
        <v>51</v>
      </c>
      <c r="J9796" s="650">
        <v>3.73</v>
      </c>
    </row>
    <row r="9797" spans="1:10">
      <c r="A9797" s="519" t="s">
        <v>10011</v>
      </c>
      <c r="B9797" s="519" t="str">
        <f t="shared" si="152"/>
        <v>PREPARO E COLOCACAO DE 6 CORDOALHAS DE 12,7MM,NAS FORMAS,COMPREENDENDO CORTE,MONTAGEM,ENFIACAO NA BAINHA,BEM COMO FORNECIMENTO DE CIMENTO PARA INJECAO</v>
      </c>
      <c r="C9797" s="519" t="s">
        <v>38793</v>
      </c>
      <c r="D9797" s="519" t="s">
        <v>38788</v>
      </c>
      <c r="E9797" s="519" t="s">
        <v>38789</v>
      </c>
      <c r="I9797" s="519" t="s">
        <v>51</v>
      </c>
      <c r="J9797" s="650">
        <v>4.1500000000000004</v>
      </c>
    </row>
    <row r="9798" spans="1:10">
      <c r="A9798" s="519" t="s">
        <v>10012</v>
      </c>
      <c r="B9798" s="519" t="str">
        <f t="shared" si="152"/>
        <v>PREPARO E COLOCACAO DE 6 CORDOALHAS DE 12,7MM,NAS FORMAS,COMPREENDENDO CORTE,MONTAGEM,ENFIACAO NA BAINHA,BEM COMO FORNECIMENTO DE CIMENTO PARA INJECAO</v>
      </c>
      <c r="C9798" s="519" t="s">
        <v>38793</v>
      </c>
      <c r="D9798" s="519" t="s">
        <v>38788</v>
      </c>
      <c r="E9798" s="519" t="s">
        <v>38789</v>
      </c>
      <c r="I9798" s="519" t="s">
        <v>51</v>
      </c>
      <c r="J9798" s="650">
        <v>3.81</v>
      </c>
    </row>
    <row r="9799" spans="1:10">
      <c r="A9799" s="519" t="s">
        <v>10013</v>
      </c>
      <c r="B9799" s="519" t="str">
        <f t="shared" si="152"/>
        <v>PREPARO E COLOCACAO DE 7 CORDOALHAS DE 12,7MM,NAS FORMAS,COMPREENDENDO CORTE,MONTAGEM,ENFIACAO NA BAINHA,BEM COMO FORNECIMENTO DE CIMENTO PARA INJECAO</v>
      </c>
      <c r="C9799" s="519" t="s">
        <v>38794</v>
      </c>
      <c r="D9799" s="519" t="s">
        <v>38788</v>
      </c>
      <c r="E9799" s="519" t="s">
        <v>38789</v>
      </c>
      <c r="I9799" s="519" t="s">
        <v>51</v>
      </c>
      <c r="J9799" s="650">
        <v>4.2</v>
      </c>
    </row>
    <row r="9800" spans="1:10">
      <c r="A9800" s="519" t="s">
        <v>10014</v>
      </c>
      <c r="B9800" s="519" t="str">
        <f t="shared" ref="B9800:B9863" si="153">C9800&amp;D9800&amp;E9800&amp;F9800&amp;G9800&amp;H9800</f>
        <v>PREPARO E COLOCACAO DE 7 CORDOALHAS DE 12,7MM,NAS FORMAS,COMPREENDENDO CORTE,MONTAGEM,ENFIACAO NA BAINHA,BEM COMO FORNECIMENTO DE CIMENTO PARA INJECAO</v>
      </c>
      <c r="C9800" s="519" t="s">
        <v>38794</v>
      </c>
      <c r="D9800" s="519" t="s">
        <v>38788</v>
      </c>
      <c r="E9800" s="519" t="s">
        <v>38789</v>
      </c>
      <c r="I9800" s="519" t="s">
        <v>51</v>
      </c>
      <c r="J9800" s="650">
        <v>3.85</v>
      </c>
    </row>
    <row r="9801" spans="1:10">
      <c r="A9801" s="519" t="s">
        <v>10015</v>
      </c>
      <c r="B9801" s="519" t="str">
        <f t="shared" si="153"/>
        <v>PREPARO E COLOCACAO DE 12 CORDOALHAS DE 12,7MM,NAS FORMAS,COMPREENDENDO CORTE,MONTAGEM,ENFIACAO NA BAINHA,BEM COMO FORNECIMENTO DE CIMENTO PARA INJECAO</v>
      </c>
      <c r="C9801" s="519" t="s">
        <v>38795</v>
      </c>
      <c r="D9801" s="519" t="s">
        <v>38796</v>
      </c>
      <c r="E9801" s="519" t="s">
        <v>38797</v>
      </c>
      <c r="I9801" s="519" t="s">
        <v>51</v>
      </c>
      <c r="J9801" s="650">
        <v>4.6900000000000004</v>
      </c>
    </row>
    <row r="9802" spans="1:10">
      <c r="A9802" s="519" t="s">
        <v>10016</v>
      </c>
      <c r="B9802" s="519" t="str">
        <f t="shared" si="153"/>
        <v>PREPARO E COLOCACAO DE 12 CORDOALHAS DE 12,7MM,NAS FORMAS,COMPREENDENDO CORTE,MONTAGEM,ENFIACAO NA BAINHA,BEM COMO FORNECIMENTO DE CIMENTO PARA INJECAO</v>
      </c>
      <c r="C9802" s="519" t="s">
        <v>38795</v>
      </c>
      <c r="D9802" s="519" t="s">
        <v>38796</v>
      </c>
      <c r="E9802" s="519" t="s">
        <v>38797</v>
      </c>
      <c r="I9802" s="519" t="s">
        <v>51</v>
      </c>
      <c r="J9802" s="650">
        <v>4.3</v>
      </c>
    </row>
    <row r="9803" spans="1:10">
      <c r="A9803" s="519" t="s">
        <v>10017</v>
      </c>
      <c r="B9803" s="519" t="str">
        <f t="shared" si="153"/>
        <v>PREPARO E COLOCACAO DE 19 CORDOALHAS DE 12,7MM,NAS FORMAS,COMPREENDENDO CORTE,MONTAGEM,ENFIACAO NA BAINHA,BEM COMO FORNECIMENTO DE CIMENTO PARA INJECAO</v>
      </c>
      <c r="C9803" s="519" t="s">
        <v>38798</v>
      </c>
      <c r="D9803" s="519" t="s">
        <v>38796</v>
      </c>
      <c r="E9803" s="519" t="s">
        <v>38797</v>
      </c>
      <c r="I9803" s="519" t="s">
        <v>51</v>
      </c>
      <c r="J9803" s="650">
        <v>4.99</v>
      </c>
    </row>
    <row r="9804" spans="1:10">
      <c r="A9804" s="519" t="s">
        <v>10018</v>
      </c>
      <c r="B9804" s="519" t="str">
        <f t="shared" si="153"/>
        <v>PREPARO E COLOCACAO DE 19 CORDOALHAS DE 12,7MM,NAS FORMAS,COMPREENDENDO CORTE,MONTAGEM,ENFIACAO NA BAINHA,BEM COMO FORNECIMENTO DE CIMENTO PARA INJECAO</v>
      </c>
      <c r="C9804" s="519" t="s">
        <v>38798</v>
      </c>
      <c r="D9804" s="519" t="s">
        <v>38796</v>
      </c>
      <c r="E9804" s="519" t="s">
        <v>38797</v>
      </c>
      <c r="I9804" s="519" t="s">
        <v>51</v>
      </c>
      <c r="J9804" s="650">
        <v>4.55</v>
      </c>
    </row>
    <row r="9805" spans="1:10">
      <c r="A9805" s="519" t="s">
        <v>10019</v>
      </c>
      <c r="B9805" s="519" t="str">
        <f t="shared" si="153"/>
        <v>PREPARO E COLOCACAO DE 22 CORDOALHAS DE 12,7MM,NAS FORMAS,COMPREENDENDO CORTE,MONTAGEM,ENFIACAO NA BAINHA,BEM COMO FORNECIMENTO DE CIMENTO PARA INJECAO</v>
      </c>
      <c r="C9805" s="519" t="s">
        <v>38799</v>
      </c>
      <c r="D9805" s="519" t="s">
        <v>38796</v>
      </c>
      <c r="E9805" s="519" t="s">
        <v>38797</v>
      </c>
      <c r="I9805" s="519" t="s">
        <v>51</v>
      </c>
      <c r="J9805" s="650">
        <v>5.14</v>
      </c>
    </row>
    <row r="9806" spans="1:10">
      <c r="A9806" s="519" t="s">
        <v>10020</v>
      </c>
      <c r="B9806" s="519" t="str">
        <f t="shared" si="153"/>
        <v>PREPARO E COLOCACAO DE 22 CORDOALHAS DE 12,7MM,NAS FORMAS,COMPREENDENDO CORTE,MONTAGEM,ENFIACAO NA BAINHA,BEM COMO FORNECIMENTO DE CIMENTO PARA INJECAO</v>
      </c>
      <c r="C9806" s="519" t="s">
        <v>38799</v>
      </c>
      <c r="D9806" s="519" t="s">
        <v>38796</v>
      </c>
      <c r="E9806" s="519" t="s">
        <v>38797</v>
      </c>
      <c r="I9806" s="519" t="s">
        <v>51</v>
      </c>
      <c r="J9806" s="650">
        <v>4.67</v>
      </c>
    </row>
    <row r="9807" spans="1:10">
      <c r="A9807" s="519" t="s">
        <v>10021</v>
      </c>
      <c r="B9807" s="519" t="str">
        <f t="shared" si="153"/>
        <v>PREPARO E COLOCACAO DE 27 CORDOALHAS DE 12,7MM,NAS FORMAS,COMPREENDENDO CORTE,MONTAGEM,ENFIACAO NA BAINHA,BEM COMO FORNECIMENTO DE CIMENTO PARA INJECAO</v>
      </c>
      <c r="C9807" s="519" t="s">
        <v>38800</v>
      </c>
      <c r="D9807" s="519" t="s">
        <v>38796</v>
      </c>
      <c r="E9807" s="519" t="s">
        <v>38797</v>
      </c>
      <c r="I9807" s="519" t="s">
        <v>51</v>
      </c>
      <c r="J9807" s="650">
        <v>5.43</v>
      </c>
    </row>
    <row r="9808" spans="1:10">
      <c r="A9808" s="519" t="s">
        <v>10022</v>
      </c>
      <c r="B9808" s="519" t="str">
        <f t="shared" si="153"/>
        <v>PREPARO E COLOCACAO DE 27 CORDOALHAS DE 12,7MM,NAS FORMAS,COMPREENDENDO CORTE,MONTAGEM,ENFIACAO NA BAINHA,BEM COMO FORNECIMENTO DE CIMENTO PARA INJECAO</v>
      </c>
      <c r="C9808" s="519" t="s">
        <v>38800</v>
      </c>
      <c r="D9808" s="519" t="s">
        <v>38796</v>
      </c>
      <c r="E9808" s="519" t="s">
        <v>38797</v>
      </c>
      <c r="I9808" s="519" t="s">
        <v>51</v>
      </c>
      <c r="J9808" s="650">
        <v>4.92</v>
      </c>
    </row>
    <row r="9809" spans="1:10">
      <c r="A9809" s="519" t="s">
        <v>10023</v>
      </c>
      <c r="B9809" s="519" t="str">
        <f t="shared" si="153"/>
        <v>PREPARO E COLOCACAO DE 31 CORDOALHAS DE 12,7MM,NAS FORMAS,COMPREENDENDO CORTE,MONTAGEM,ENFIACAO NA BAINHA,BEM COMO FORNECIMENTO DE CIMENTO PARA INJECAO</v>
      </c>
      <c r="C9809" s="519" t="s">
        <v>38801</v>
      </c>
      <c r="D9809" s="519" t="s">
        <v>38796</v>
      </c>
      <c r="E9809" s="519" t="s">
        <v>38797</v>
      </c>
      <c r="I9809" s="519" t="s">
        <v>51</v>
      </c>
      <c r="J9809" s="650">
        <v>5.55</v>
      </c>
    </row>
    <row r="9810" spans="1:10">
      <c r="A9810" s="519" t="s">
        <v>10024</v>
      </c>
      <c r="B9810" s="519" t="str">
        <f t="shared" si="153"/>
        <v>PREPARO E COLOCACAO DE 31 CORDOALHAS DE 12,7MM,NAS FORMAS,COMPREENDENDO CORTE,MONTAGEM,ENFIACAO NA BAINHA,BEM COMO FORNECIMENTO DE CIMENTO PARA INJECAO</v>
      </c>
      <c r="C9810" s="519" t="s">
        <v>38801</v>
      </c>
      <c r="D9810" s="519" t="s">
        <v>38796</v>
      </c>
      <c r="E9810" s="519" t="s">
        <v>38797</v>
      </c>
      <c r="I9810" s="519" t="s">
        <v>51</v>
      </c>
      <c r="J9810" s="650">
        <v>5.0199999999999996</v>
      </c>
    </row>
    <row r="9811" spans="1:10">
      <c r="A9811" s="519" t="s">
        <v>10025</v>
      </c>
      <c r="B9811" s="519" t="str">
        <f t="shared" si="153"/>
        <v>PREPARO E COLOCACAO DE 37 CORDOALHAS DE 12,7MM,NAS FORMAS,COMPREENDENDO CORTE,MONTAGEM,ENFIACAO NA BAINHA,BEM COMO FORNECIMENTO DE CIMENTO PARA INJECAO</v>
      </c>
      <c r="C9811" s="519" t="s">
        <v>38802</v>
      </c>
      <c r="D9811" s="519" t="s">
        <v>38796</v>
      </c>
      <c r="E9811" s="519" t="s">
        <v>38797</v>
      </c>
      <c r="I9811" s="519" t="s">
        <v>51</v>
      </c>
      <c r="J9811" s="650">
        <v>5.89</v>
      </c>
    </row>
    <row r="9812" spans="1:10">
      <c r="A9812" s="519" t="s">
        <v>10026</v>
      </c>
      <c r="B9812" s="519" t="str">
        <f t="shared" si="153"/>
        <v>PREPARO E COLOCACAO DE 37 CORDOALHAS DE 12,7MM,NAS FORMAS,COMPREENDENDO CORTE,MONTAGEM,ENFIACAO NA BAINHA,BEM COMO FORNECIMENTO DE CIMENTO PARA INJECAO</v>
      </c>
      <c r="C9812" s="519" t="s">
        <v>38802</v>
      </c>
      <c r="D9812" s="519" t="s">
        <v>38796</v>
      </c>
      <c r="E9812" s="519" t="s">
        <v>38797</v>
      </c>
      <c r="I9812" s="519" t="s">
        <v>51</v>
      </c>
      <c r="J9812" s="650">
        <v>5.31</v>
      </c>
    </row>
    <row r="9813" spans="1:10">
      <c r="A9813" s="519" t="s">
        <v>10027</v>
      </c>
      <c r="B9813" s="519" t="str">
        <f t="shared" si="153"/>
        <v>CORTE,DOBRAGEM,MONTAGEM E COLOCACAO DE FERRAGENS NA FORMAS,ACO CA-25,EM BARRA REDONDA COM DIAMETRO IGUAL A 6,3MM</v>
      </c>
      <c r="C9813" s="519" t="s">
        <v>38803</v>
      </c>
      <c r="D9813" s="519" t="s">
        <v>38804</v>
      </c>
      <c r="I9813" s="519" t="s">
        <v>51</v>
      </c>
      <c r="J9813" s="650">
        <v>4.87</v>
      </c>
    </row>
    <row r="9814" spans="1:10">
      <c r="A9814" s="519" t="s">
        <v>10028</v>
      </c>
      <c r="B9814" s="519" t="str">
        <f t="shared" si="153"/>
        <v>CORTE,DOBRAGEM,MONTAGEM E COLOCACAO DE FERRAGENS NA FORMAS,ACO CA-25,EM BARRA REDONDA COM DIAMETRO IGUAL A 6,3MM</v>
      </c>
      <c r="C9814" s="519" t="s">
        <v>38803</v>
      </c>
      <c r="D9814" s="519" t="s">
        <v>38804</v>
      </c>
      <c r="I9814" s="519" t="s">
        <v>51</v>
      </c>
      <c r="J9814" s="650">
        <v>4.22</v>
      </c>
    </row>
    <row r="9815" spans="1:10">
      <c r="A9815" s="519" t="s">
        <v>10029</v>
      </c>
      <c r="B9815" s="519" t="str">
        <f t="shared" si="153"/>
        <v>CORTE,DOBRAGEM,MONTAGEM E COLOCACAO DE FERRAGENS NAS FORMAS,ACO CA-25,EM BARRA REDONDA COM DIAMETRO IGUAL A 8MM</v>
      </c>
      <c r="C9815" s="519" t="s">
        <v>38805</v>
      </c>
      <c r="D9815" s="519" t="s">
        <v>38806</v>
      </c>
      <c r="I9815" s="519" t="s">
        <v>51</v>
      </c>
      <c r="J9815" s="650">
        <v>4.05</v>
      </c>
    </row>
    <row r="9816" spans="1:10">
      <c r="A9816" s="519" t="s">
        <v>10030</v>
      </c>
      <c r="B9816" s="519" t="str">
        <f t="shared" si="153"/>
        <v>CORTE,DOBRAGEM,MONTAGEM E COLOCACAO DE FERRAGENS NAS FORMAS,ACO CA-25,EM BARRA REDONDA COM DIAMETRO IGUAL A 8MM</v>
      </c>
      <c r="C9816" s="519" t="s">
        <v>38805</v>
      </c>
      <c r="D9816" s="519" t="s">
        <v>38806</v>
      </c>
      <c r="I9816" s="519" t="s">
        <v>51</v>
      </c>
      <c r="J9816" s="650">
        <v>3.51</v>
      </c>
    </row>
    <row r="9817" spans="1:10">
      <c r="A9817" s="519" t="s">
        <v>10031</v>
      </c>
      <c r="B9817" s="519" t="str">
        <f t="shared" si="153"/>
        <v>CORTE,DOBRAGEM,MONTAGEM E COLOCACAO DE FERRAGENS NAS FORMAS,ACO CA-25,EM BARRA REDONDA COM DIAMETRO MAIOR OU IGUAL A 10MM</v>
      </c>
      <c r="C9817" s="519" t="s">
        <v>38805</v>
      </c>
      <c r="D9817" s="519" t="s">
        <v>38807</v>
      </c>
      <c r="E9817" s="519" t="s">
        <v>36</v>
      </c>
      <c r="I9817" s="519" t="s">
        <v>51</v>
      </c>
      <c r="J9817" s="650">
        <v>3.24</v>
      </c>
    </row>
    <row r="9818" spans="1:10">
      <c r="A9818" s="519" t="s">
        <v>10032</v>
      </c>
      <c r="B9818" s="519" t="str">
        <f t="shared" si="153"/>
        <v>CORTE,DOBRAGEM,MONTAGEM E COLOCACAO DE FERRAGENS NAS FORMAS,ACO CA-25,EM BARRA REDONDA COM DIAMETRO MAIOR OU IGUAL A 10MM</v>
      </c>
      <c r="C9818" s="519" t="s">
        <v>38805</v>
      </c>
      <c r="D9818" s="519" t="s">
        <v>38807</v>
      </c>
      <c r="E9818" s="519" t="s">
        <v>36</v>
      </c>
      <c r="I9818" s="519" t="s">
        <v>51</v>
      </c>
      <c r="J9818" s="650">
        <v>2.81</v>
      </c>
    </row>
    <row r="9819" spans="1:10">
      <c r="A9819" s="519" t="s">
        <v>10033</v>
      </c>
      <c r="B9819" s="519" t="str">
        <f t="shared" si="153"/>
        <v>CORTE,DOBRAGEM,MONTAGEM E COLOCACAO DE FERRAGENS NAS FORMAS,ACO CA-60,EM FIO REDONDO,COM DIAMETRO DE 4,2 A 5MM</v>
      </c>
      <c r="C9819" s="519" t="s">
        <v>38805</v>
      </c>
      <c r="D9819" s="519" t="s">
        <v>38808</v>
      </c>
      <c r="I9819" s="519" t="s">
        <v>51</v>
      </c>
      <c r="J9819" s="650">
        <v>4.46</v>
      </c>
    </row>
    <row r="9820" spans="1:10">
      <c r="A9820" s="519" t="s">
        <v>10034</v>
      </c>
      <c r="B9820" s="519" t="str">
        <f t="shared" si="153"/>
        <v>CORTE,DOBRAGEM,MONTAGEM E COLOCACAO DE FERRAGENS NAS FORMAS,ACO CA-60,EM FIO REDONDO,COM DIAMETRO DE 4,2 A 5MM</v>
      </c>
      <c r="C9820" s="519" t="s">
        <v>38805</v>
      </c>
      <c r="D9820" s="519" t="s">
        <v>38808</v>
      </c>
      <c r="I9820" s="519" t="s">
        <v>51</v>
      </c>
      <c r="J9820" s="650">
        <v>3.86</v>
      </c>
    </row>
    <row r="9821" spans="1:10">
      <c r="A9821" s="519" t="s">
        <v>10035</v>
      </c>
      <c r="B9821" s="519" t="str">
        <f t="shared" si="153"/>
        <v>CORTE,DOBRAGEM,MONTAGEM E COLOCACAO DE FERRAGENS NAS FORMAS,ACO CA-60,EM FIO REDONDO COM DIAMETRO ACIMA DE 5MM</v>
      </c>
      <c r="C9821" s="519" t="s">
        <v>38805</v>
      </c>
      <c r="D9821" s="519" t="s">
        <v>38809</v>
      </c>
      <c r="I9821" s="519" t="s">
        <v>51</v>
      </c>
      <c r="J9821" s="650">
        <v>4.05</v>
      </c>
    </row>
    <row r="9822" spans="1:10">
      <c r="A9822" s="519" t="s">
        <v>10036</v>
      </c>
      <c r="B9822" s="519" t="str">
        <f t="shared" si="153"/>
        <v>CORTE,DOBRAGEM,MONTAGEM E COLOCACAO DE FERRAGENS NAS FORMAS,ACO CA-60,EM FIO REDONDO COM DIAMETRO ACIMA DE 5MM</v>
      </c>
      <c r="C9822" s="519" t="s">
        <v>38805</v>
      </c>
      <c r="D9822" s="519" t="s">
        <v>38809</v>
      </c>
      <c r="I9822" s="519" t="s">
        <v>51</v>
      </c>
      <c r="J9822" s="650">
        <v>3.51</v>
      </c>
    </row>
    <row r="9823" spans="1:10">
      <c r="A9823" s="519" t="s">
        <v>10037</v>
      </c>
      <c r="B9823" s="519" t="str">
        <f t="shared" si="153"/>
        <v>CORTE,DOBRAGEM,MONTAGEM E COLOCACAO DE FERRAGENS NAS FORMAS,ACO CA-50,EM BARRAS REDONDAS,COM DIAMETRO IGUAL A 6,3MM</v>
      </c>
      <c r="C9823" s="519" t="s">
        <v>38805</v>
      </c>
      <c r="D9823" s="519" t="s">
        <v>38810</v>
      </c>
      <c r="I9823" s="519" t="s">
        <v>51</v>
      </c>
      <c r="J9823" s="650">
        <v>4.87</v>
      </c>
    </row>
    <row r="9824" spans="1:10">
      <c r="A9824" s="519" t="s">
        <v>10038</v>
      </c>
      <c r="B9824" s="519" t="str">
        <f t="shared" si="153"/>
        <v>CORTE,DOBRAGEM,MONTAGEM E COLOCACAO DE FERRAGENS NAS FORMAS,ACO CA-50,EM BARRAS REDONDAS,COM DIAMETRO IGUAL A 6,3MM</v>
      </c>
      <c r="C9824" s="519" t="s">
        <v>38805</v>
      </c>
      <c r="D9824" s="519" t="s">
        <v>38810</v>
      </c>
      <c r="I9824" s="519" t="s">
        <v>51</v>
      </c>
      <c r="J9824" s="650">
        <v>4.22</v>
      </c>
    </row>
    <row r="9825" spans="1:10">
      <c r="A9825" s="519" t="s">
        <v>10039</v>
      </c>
      <c r="B9825" s="519" t="str">
        <f t="shared" si="153"/>
        <v>CORTE,DOBRAGEM,MONTAGEM E COLOCACAO DE FERRAGENS NAS FORMAS,ACO CA-50,EM BARRAS REDONDAS,COM DIAMETRO DE 8 A 12,5MM</v>
      </c>
      <c r="C9825" s="519" t="s">
        <v>38805</v>
      </c>
      <c r="D9825" s="519" t="s">
        <v>38811</v>
      </c>
      <c r="I9825" s="519" t="s">
        <v>51</v>
      </c>
      <c r="J9825" s="650">
        <v>4.26</v>
      </c>
    </row>
    <row r="9826" spans="1:10">
      <c r="A9826" s="519" t="s">
        <v>10040</v>
      </c>
      <c r="B9826" s="519" t="str">
        <f t="shared" si="153"/>
        <v>CORTE,DOBRAGEM,MONTAGEM E COLOCACAO DE FERRAGENS NAS FORMAS,ACO CA-50,EM BARRAS REDONDAS,COM DIAMETRO DE 8 A 12,5MM</v>
      </c>
      <c r="C9826" s="519" t="s">
        <v>38805</v>
      </c>
      <c r="D9826" s="519" t="s">
        <v>38811</v>
      </c>
      <c r="I9826" s="519" t="s">
        <v>51</v>
      </c>
      <c r="J9826" s="650">
        <v>3.69</v>
      </c>
    </row>
    <row r="9827" spans="1:10">
      <c r="A9827" s="519" t="s">
        <v>10041</v>
      </c>
      <c r="B9827" s="519" t="str">
        <f t="shared" si="153"/>
        <v>CORTE,DOBRAGEM,MONTAGEM E COLOCACAO DE FERRAGENS NAS FORMAS,ACO CA-50,EM BARRAS REDONDAS,COM DIAMETRO ACIMA DE 12,5MM</v>
      </c>
      <c r="C9827" s="519" t="s">
        <v>38805</v>
      </c>
      <c r="D9827" s="519" t="s">
        <v>38812</v>
      </c>
      <c r="I9827" s="519" t="s">
        <v>51</v>
      </c>
      <c r="J9827" s="650">
        <v>3.65</v>
      </c>
    </row>
    <row r="9828" spans="1:10">
      <c r="A9828" s="519" t="s">
        <v>10042</v>
      </c>
      <c r="B9828" s="519" t="str">
        <f t="shared" si="153"/>
        <v>CORTE,DOBRAGEM,MONTAGEM E COLOCACAO DE FERRAGENS NAS FORMAS,ACO CA-50,EM BARRAS REDONDAS,COM DIAMETRO ACIMA DE 12,5MM</v>
      </c>
      <c r="C9828" s="519" t="s">
        <v>38805</v>
      </c>
      <c r="D9828" s="519" t="s">
        <v>38812</v>
      </c>
      <c r="I9828" s="519" t="s">
        <v>51</v>
      </c>
      <c r="J9828" s="650">
        <v>3.16</v>
      </c>
    </row>
    <row r="9829" spans="1:10">
      <c r="A9829" s="519" t="s">
        <v>10043</v>
      </c>
      <c r="B9829" s="519" t="str">
        <f t="shared" si="153"/>
        <v>CORTE,DOBRAGEM,MONTAGEM E COLOCACAO DE FERRAGENS NAS FORMAS,INCLUSIVE TRANSPORTE HORIZONTAL E VERTICAL COM EQUIPAMENTOS(GUINDASTE E GUINDAUTO),PARA ESTRUTURAS DE PONTES E VIADUTOS,ACO CA-50,DIAMETRO ATE 6,3MM</v>
      </c>
      <c r="C9829" s="519" t="s">
        <v>38805</v>
      </c>
      <c r="D9829" s="519" t="s">
        <v>38813</v>
      </c>
      <c r="E9829" s="519" t="s">
        <v>38814</v>
      </c>
      <c r="F9829" s="519" t="s">
        <v>38815</v>
      </c>
      <c r="I9829" s="519" t="s">
        <v>51</v>
      </c>
      <c r="J9829" s="650">
        <v>5.59</v>
      </c>
    </row>
    <row r="9830" spans="1:10">
      <c r="A9830" s="519" t="s">
        <v>10044</v>
      </c>
      <c r="B9830" s="519" t="str">
        <f t="shared" si="153"/>
        <v>CORTE,DOBRAGEM,MONTAGEM E COLOCACAO DE FERRAGENS NAS FORMAS,INCLUSIVE TRANSPORTE HORIZONTAL E VERTICAL COM EQUIPAMENTOS(GUINDASTE E GUINDAUTO),PARA ESTRUTURAS DE PONTES E VIADUTOS,ACO CA-50,DIAMETRO ATE 6,3MM</v>
      </c>
      <c r="C9830" s="519" t="s">
        <v>38805</v>
      </c>
      <c r="D9830" s="519" t="s">
        <v>38813</v>
      </c>
      <c r="E9830" s="519" t="s">
        <v>38814</v>
      </c>
      <c r="F9830" s="519" t="s">
        <v>38815</v>
      </c>
      <c r="I9830" s="519" t="s">
        <v>51</v>
      </c>
      <c r="J9830" s="650">
        <v>4.92</v>
      </c>
    </row>
    <row r="9831" spans="1:10">
      <c r="A9831" s="519" t="s">
        <v>10045</v>
      </c>
      <c r="B9831" s="519" t="str">
        <f t="shared" si="153"/>
        <v>CORTE,DOBRAGEM,MONTAGEM E COLOCACAO DE FERRAGENS NAS FORMAS,INCLUSIVE TRANSPORTE HORIZONTAL E VERTICAL COM EQUIPAMENTOS(GUINDASTE E GUINDAUTO),PARA ESTRUTURAS DE PONTES E VIADUTOS,ACO CA-50,DIAMETRO DE 8 A 12,5MM</v>
      </c>
      <c r="C9831" s="519" t="s">
        <v>38805</v>
      </c>
      <c r="D9831" s="519" t="s">
        <v>38813</v>
      </c>
      <c r="E9831" s="519" t="s">
        <v>38814</v>
      </c>
      <c r="F9831" s="519" t="s">
        <v>38816</v>
      </c>
      <c r="I9831" s="519" t="s">
        <v>51</v>
      </c>
      <c r="J9831" s="650">
        <v>4.9800000000000004</v>
      </c>
    </row>
    <row r="9832" spans="1:10">
      <c r="A9832" s="519" t="s">
        <v>10046</v>
      </c>
      <c r="B9832" s="519" t="str">
        <f t="shared" si="153"/>
        <v>CORTE,DOBRAGEM,MONTAGEM E COLOCACAO DE FERRAGENS NAS FORMAS,INCLUSIVE TRANSPORTE HORIZONTAL E VERTICAL COM EQUIPAMENTOS(GUINDASTE E GUINDAUTO),PARA ESTRUTURAS DE PONTES E VIADUTOS,ACO CA-50,DIAMETRO DE 8 A 12,5MM</v>
      </c>
      <c r="C9832" s="519" t="s">
        <v>38805</v>
      </c>
      <c r="D9832" s="519" t="s">
        <v>38813</v>
      </c>
      <c r="E9832" s="519" t="s">
        <v>38814</v>
      </c>
      <c r="F9832" s="519" t="s">
        <v>38816</v>
      </c>
      <c r="I9832" s="519" t="s">
        <v>51</v>
      </c>
      <c r="J9832" s="650">
        <v>4.4000000000000004</v>
      </c>
    </row>
    <row r="9833" spans="1:10">
      <c r="A9833" s="519" t="s">
        <v>10047</v>
      </c>
      <c r="B9833" s="519" t="str">
        <f t="shared" si="153"/>
        <v>CORTE,DOBRAGEM,MONTAGEM E COLOCACAO DE FERRAGENS NAS FORMAS,INCLUSIVE TRANSPORTE HORIZONTAL E VERTICAL COM EQUIPAMENTOS(GUINDASTE E GUINDAUTO),PARA ESTRUTURAS DE PONTES E VIADUTOS,ACO CA-50,DIAMETRO ACIMA DE 12,5MM</v>
      </c>
      <c r="C9833" s="519" t="s">
        <v>38805</v>
      </c>
      <c r="D9833" s="519" t="s">
        <v>38813</v>
      </c>
      <c r="E9833" s="519" t="s">
        <v>38814</v>
      </c>
      <c r="F9833" s="519" t="s">
        <v>38817</v>
      </c>
      <c r="I9833" s="519" t="s">
        <v>51</v>
      </c>
      <c r="J9833" s="650">
        <v>4.37</v>
      </c>
    </row>
    <row r="9834" spans="1:10">
      <c r="A9834" s="519" t="s">
        <v>10048</v>
      </c>
      <c r="B9834" s="519" t="str">
        <f t="shared" si="153"/>
        <v>CORTE,DOBRAGEM,MONTAGEM E COLOCACAO DE FERRAGENS NAS FORMAS,INCLUSIVE TRANSPORTE HORIZONTAL E VERTICAL COM EQUIPAMENTOS(GUINDASTE E GUINDAUTO),PARA ESTRUTURAS DE PONTES E VIADUTOS,ACO CA-50,DIAMETRO ACIMA DE 12,5MM</v>
      </c>
      <c r="C9834" s="519" t="s">
        <v>38805</v>
      </c>
      <c r="D9834" s="519" t="s">
        <v>38813</v>
      </c>
      <c r="E9834" s="519" t="s">
        <v>38814</v>
      </c>
      <c r="F9834" s="519" t="s">
        <v>38817</v>
      </c>
      <c r="I9834" s="519" t="s">
        <v>51</v>
      </c>
      <c r="J9834" s="650">
        <v>3.87</v>
      </c>
    </row>
    <row r="9835" spans="1:10">
      <c r="A9835" s="519" t="s">
        <v>10049</v>
      </c>
      <c r="B9835" s="519" t="str">
        <f t="shared" si="153"/>
        <v>CORTE,MONTAGEM E COLOCACAO DE TELAS DE ACO CA-60,CRUZADAS ESOLDADAS ENTRE SI,EM PECAS DE CONCRETO</v>
      </c>
      <c r="C9835" s="519" t="s">
        <v>38818</v>
      </c>
      <c r="D9835" s="519" t="s">
        <v>38819</v>
      </c>
      <c r="I9835" s="519" t="s">
        <v>51</v>
      </c>
      <c r="J9835" s="650">
        <v>2.02</v>
      </c>
    </row>
    <row r="9836" spans="1:10">
      <c r="A9836" s="519" t="s">
        <v>10050</v>
      </c>
      <c r="B9836" s="519" t="str">
        <f t="shared" si="153"/>
        <v>CORTE,MONTAGEM E COLOCACAO DE TELAS DE ACO CA-60,CRUZADAS ESOLDADAS ENTRE SI,EM PECAS DE CONCRETO</v>
      </c>
      <c r="C9836" s="519" t="s">
        <v>38818</v>
      </c>
      <c r="D9836" s="519" t="s">
        <v>38819</v>
      </c>
      <c r="I9836" s="519" t="s">
        <v>51</v>
      </c>
      <c r="J9836" s="650">
        <v>1.75</v>
      </c>
    </row>
    <row r="9837" spans="1:10">
      <c r="A9837" s="519" t="s">
        <v>10051</v>
      </c>
      <c r="B9837" s="519" t="str">
        <f t="shared" si="153"/>
        <v>CONE DE ANCORAGEM DE CABO DE ACO DE 1 CORDOALHA DE 12,7MM,COMPREENDENDO FORNECIMENTO DO CONE,DE LUVA CONE-BAINHA,DE 2,00M DE MOLA CENTRAL E BAINHA,BEM COMO AS OPERACOES DE PROTENSAO E INJECAO DE CIMENTO</v>
      </c>
      <c r="C9837" s="519" t="s">
        <v>38820</v>
      </c>
      <c r="D9837" s="519" t="s">
        <v>38821</v>
      </c>
      <c r="E9837" s="519" t="s">
        <v>38822</v>
      </c>
      <c r="F9837" s="519" t="s">
        <v>38823</v>
      </c>
      <c r="I9837" s="519" t="s">
        <v>5</v>
      </c>
      <c r="J9837" s="650">
        <v>320.64999999999998</v>
      </c>
    </row>
    <row r="9838" spans="1:10">
      <c r="A9838" s="519" t="s">
        <v>10052</v>
      </c>
      <c r="B9838" s="519" t="str">
        <f t="shared" si="153"/>
        <v>CONE DE ANCORAGEM DE CABO DE ACO DE 1 CORDOALHA DE 12,7MM,COMPREENDENDO FORNECIMENTO DO CONE,DE LUVA CONE-BAINHA,DE 2,00M DE MOLA CENTRAL E BAINHA,BEM COMO AS OPERACOES DE PROTENSAO E INJECAO DE CIMENTO</v>
      </c>
      <c r="C9838" s="519" t="s">
        <v>38820</v>
      </c>
      <c r="D9838" s="519" t="s">
        <v>38821</v>
      </c>
      <c r="E9838" s="519" t="s">
        <v>38822</v>
      </c>
      <c r="F9838" s="519" t="s">
        <v>38823</v>
      </c>
      <c r="I9838" s="519" t="s">
        <v>5</v>
      </c>
      <c r="J9838" s="650">
        <v>314.33999999999997</v>
      </c>
    </row>
    <row r="9839" spans="1:10">
      <c r="A9839" s="519" t="s">
        <v>10053</v>
      </c>
      <c r="B9839" s="519" t="str">
        <f t="shared" si="153"/>
        <v>CONE DE ANCORAGEM DE CABO DE ACO DE 2 CORDOALHAS DE 12,7MM,COMPREENDENDO FORNECIMENTO DO CONE,DE LUVA CONE-BAINHA,DE 2,00M DE MOLA CENTRAL E BAINHA,BEM COMO AS OPERACOES DE PROTENSAO E INJECAO DE CIMENTO</v>
      </c>
      <c r="C9839" s="519" t="s">
        <v>38824</v>
      </c>
      <c r="D9839" s="519" t="s">
        <v>38825</v>
      </c>
      <c r="E9839" s="519" t="s">
        <v>38826</v>
      </c>
      <c r="F9839" s="519" t="s">
        <v>38827</v>
      </c>
      <c r="I9839" s="519" t="s">
        <v>5</v>
      </c>
      <c r="J9839" s="650">
        <v>448.07</v>
      </c>
    </row>
    <row r="9840" spans="1:10">
      <c r="A9840" s="519" t="s">
        <v>10054</v>
      </c>
      <c r="B9840" s="519" t="str">
        <f t="shared" si="153"/>
        <v>CONE DE ANCORAGEM DE CABO DE ACO DE 2 CORDOALHAS DE 12,7MM,COMPREENDENDO FORNECIMENTO DO CONE,DE LUVA CONE-BAINHA,DE 2,00M DE MOLA CENTRAL E BAINHA,BEM COMO AS OPERACOES DE PROTENSAO E INJECAO DE CIMENTO</v>
      </c>
      <c r="C9840" s="519" t="s">
        <v>38824</v>
      </c>
      <c r="D9840" s="519" t="s">
        <v>38825</v>
      </c>
      <c r="E9840" s="519" t="s">
        <v>38826</v>
      </c>
      <c r="F9840" s="519" t="s">
        <v>38827</v>
      </c>
      <c r="I9840" s="519" t="s">
        <v>5</v>
      </c>
      <c r="J9840" s="650">
        <v>435.23</v>
      </c>
    </row>
    <row r="9841" spans="1:10">
      <c r="A9841" s="519" t="s">
        <v>10055</v>
      </c>
      <c r="B9841" s="519" t="str">
        <f t="shared" si="153"/>
        <v>CONE DE ANCORAGEM DE CABO DE ACO DE 3 CORDOALHAS DE 12,7MM,COMPREENDENDO FORNECIMENTO DO CONE,DE LUVA CONE-BAINHA,DE 2,00M DE MOLA CENTRAL E BAINHA,BEM COMO AS OPERACOES DE PROTENSAO E INJECAO DE CIMENTO</v>
      </c>
      <c r="C9841" s="519" t="s">
        <v>38828</v>
      </c>
      <c r="D9841" s="519" t="s">
        <v>38825</v>
      </c>
      <c r="E9841" s="519" t="s">
        <v>38826</v>
      </c>
      <c r="F9841" s="519" t="s">
        <v>38827</v>
      </c>
      <c r="I9841" s="519" t="s">
        <v>5</v>
      </c>
      <c r="J9841" s="650">
        <v>550.09</v>
      </c>
    </row>
    <row r="9842" spans="1:10">
      <c r="A9842" s="519" t="s">
        <v>10056</v>
      </c>
      <c r="B9842" s="519" t="str">
        <f t="shared" si="153"/>
        <v>CONE DE ANCORAGEM DE CABO DE ACO DE 3 CORDOALHAS DE 12,7MM,COMPREENDENDO FORNECIMENTO DO CONE,DE LUVA CONE-BAINHA,DE 2,00M DE MOLA CENTRAL E BAINHA,BEM COMO AS OPERACOES DE PROTENSAO E INJECAO DE CIMENTO</v>
      </c>
      <c r="C9842" s="519" t="s">
        <v>38828</v>
      </c>
      <c r="D9842" s="519" t="s">
        <v>38825</v>
      </c>
      <c r="E9842" s="519" t="s">
        <v>38826</v>
      </c>
      <c r="F9842" s="519" t="s">
        <v>38827</v>
      </c>
      <c r="I9842" s="519" t="s">
        <v>5</v>
      </c>
      <c r="J9842" s="650">
        <v>530.95000000000005</v>
      </c>
    </row>
    <row r="9843" spans="1:10">
      <c r="A9843" s="519" t="s">
        <v>10057</v>
      </c>
      <c r="B9843" s="519" t="str">
        <f t="shared" si="153"/>
        <v>CONE DE ANCORAGEM DE CABO DE ACO DE 4 CORDOALHAS DE 12,7MM,COMPREENDENDO FORNECIMENTO DO CONE,DE LUVA CONE-BAINHA,DE 2,00M DE MOLA CENTRAL E BAINHA,BEM COMO AS OPERACOES DE PROTENSAO E INJECAO DE CIMENTO</v>
      </c>
      <c r="C9843" s="519" t="s">
        <v>38829</v>
      </c>
      <c r="D9843" s="519" t="s">
        <v>38825</v>
      </c>
      <c r="E9843" s="519" t="s">
        <v>38826</v>
      </c>
      <c r="F9843" s="519" t="s">
        <v>38827</v>
      </c>
      <c r="I9843" s="519" t="s">
        <v>5</v>
      </c>
      <c r="J9843" s="650">
        <v>714.23</v>
      </c>
    </row>
    <row r="9844" spans="1:10">
      <c r="A9844" s="519" t="s">
        <v>10058</v>
      </c>
      <c r="B9844" s="519" t="str">
        <f t="shared" si="153"/>
        <v>CONE DE ANCORAGEM DE CABO DE ACO DE 4 CORDOALHAS DE 12,7MM,COMPREENDENDO FORNECIMENTO DO CONE,DE LUVA CONE-BAINHA,DE 2,00M DE MOLA CENTRAL E BAINHA,BEM COMO AS OPERACOES DE PROTENSAO E INJECAO DE CIMENTO</v>
      </c>
      <c r="C9844" s="519" t="s">
        <v>38829</v>
      </c>
      <c r="D9844" s="519" t="s">
        <v>38825</v>
      </c>
      <c r="E9844" s="519" t="s">
        <v>38826</v>
      </c>
      <c r="F9844" s="519" t="s">
        <v>38827</v>
      </c>
      <c r="I9844" s="519" t="s">
        <v>5</v>
      </c>
      <c r="J9844" s="650">
        <v>689.03</v>
      </c>
    </row>
    <row r="9845" spans="1:10">
      <c r="A9845" s="519" t="s">
        <v>10059</v>
      </c>
      <c r="B9845" s="519" t="str">
        <f t="shared" si="153"/>
        <v>CONE DE ANCORAGEM DE CABO DE ACO DE 5 CORDOALHAS DE 12,7MM,COMPREENDENDO FORNECIMENTO DO CONE,DE LUVA CONE-BAINHA,DE 2,00M DE MOLA CENTRAL E BAINHA,BEM COMO AS OPERACOES DE PROTENSAO E INJECAO DE CIMENTO</v>
      </c>
      <c r="C9845" s="519" t="s">
        <v>38830</v>
      </c>
      <c r="D9845" s="519" t="s">
        <v>38825</v>
      </c>
      <c r="E9845" s="519" t="s">
        <v>38826</v>
      </c>
      <c r="F9845" s="519" t="s">
        <v>38827</v>
      </c>
      <c r="I9845" s="519" t="s">
        <v>5</v>
      </c>
      <c r="J9845" s="650">
        <v>843.64</v>
      </c>
    </row>
    <row r="9846" spans="1:10">
      <c r="A9846" s="519" t="s">
        <v>10060</v>
      </c>
      <c r="B9846" s="519" t="str">
        <f t="shared" si="153"/>
        <v>CONE DE ANCORAGEM DE CABO DE ACO DE 5 CORDOALHAS DE 12,7MM,COMPREENDENDO FORNECIMENTO DO CONE,DE LUVA CONE-BAINHA,DE 2,00M DE MOLA CENTRAL E BAINHA,BEM COMO AS OPERACOES DE PROTENSAO E INJECAO DE CIMENTO</v>
      </c>
      <c r="C9846" s="519" t="s">
        <v>38830</v>
      </c>
      <c r="D9846" s="519" t="s">
        <v>38825</v>
      </c>
      <c r="E9846" s="519" t="s">
        <v>38826</v>
      </c>
      <c r="F9846" s="519" t="s">
        <v>38827</v>
      </c>
      <c r="I9846" s="519" t="s">
        <v>5</v>
      </c>
      <c r="J9846" s="650">
        <v>817.26</v>
      </c>
    </row>
    <row r="9847" spans="1:10">
      <c r="A9847" s="519" t="s">
        <v>10061</v>
      </c>
      <c r="B9847" s="519" t="str">
        <f t="shared" si="153"/>
        <v>CONE DE ANCORAGEM DE CABO DE ACO DE 6 CORDOALHAS DE 12,7MM,COMPREENDENDO FORNECIMENTO DO CONE,DE LUVA CONE-BAINHA,DE 2,00M DE MOLA CENTRAL E BAINHA,BEM COMO AS OPERACOES DE PROTENSAO E INJECAO DE CIMENTO</v>
      </c>
      <c r="C9847" s="519" t="s">
        <v>38831</v>
      </c>
      <c r="D9847" s="519" t="s">
        <v>38825</v>
      </c>
      <c r="E9847" s="519" t="s">
        <v>38826</v>
      </c>
      <c r="F9847" s="519" t="s">
        <v>38827</v>
      </c>
      <c r="I9847" s="519" t="s">
        <v>5</v>
      </c>
      <c r="J9847" s="650">
        <v>855.75</v>
      </c>
    </row>
    <row r="9848" spans="1:10">
      <c r="A9848" s="519" t="s">
        <v>10062</v>
      </c>
      <c r="B9848" s="519" t="str">
        <f t="shared" si="153"/>
        <v>CONE DE ANCORAGEM DE CABO DE ACO DE 6 CORDOALHAS DE 12,7MM,COMPREENDENDO FORNECIMENTO DO CONE,DE LUVA CONE-BAINHA,DE 2,00M DE MOLA CENTRAL E BAINHA,BEM COMO AS OPERACOES DE PROTENSAO E INJECAO DE CIMENTO</v>
      </c>
      <c r="C9848" s="519" t="s">
        <v>38831</v>
      </c>
      <c r="D9848" s="519" t="s">
        <v>38825</v>
      </c>
      <c r="E9848" s="519" t="s">
        <v>38826</v>
      </c>
      <c r="F9848" s="519" t="s">
        <v>38827</v>
      </c>
      <c r="I9848" s="519" t="s">
        <v>5</v>
      </c>
      <c r="J9848" s="650">
        <v>828.36</v>
      </c>
    </row>
    <row r="9849" spans="1:10">
      <c r="A9849" s="519" t="s">
        <v>10063</v>
      </c>
      <c r="B9849" s="519" t="str">
        <f t="shared" si="153"/>
        <v>CONE DE ANCORAGEM DE CABO DE ACO DE 7 CORDOALHAS DE 12,7MM,COMPREENDENDO FORNECIMENTO DO CONE,DE LUVA CONE-BAINHA,DE 2,00M DE MOLA CENTRAL E BAINHA,BEM COMO AS OPERACOES DE PROTENSAO E INJECAO DE CIMENTO</v>
      </c>
      <c r="C9849" s="519" t="s">
        <v>38832</v>
      </c>
      <c r="D9849" s="519" t="s">
        <v>38825</v>
      </c>
      <c r="E9849" s="519" t="s">
        <v>38826</v>
      </c>
      <c r="F9849" s="519" t="s">
        <v>38827</v>
      </c>
      <c r="I9849" s="519" t="s">
        <v>5</v>
      </c>
      <c r="J9849" s="650">
        <v>864.43</v>
      </c>
    </row>
    <row r="9850" spans="1:10">
      <c r="A9850" s="519" t="s">
        <v>10064</v>
      </c>
      <c r="B9850" s="519" t="str">
        <f t="shared" si="153"/>
        <v>CONE DE ANCORAGEM DE CABO DE ACO DE 7 CORDOALHAS DE 12,7MM,COMPREENDENDO FORNECIMENTO DO CONE,DE LUVA CONE-BAINHA,DE 2,00M DE MOLA CENTRAL E BAINHA,BEM COMO AS OPERACOES DE PROTENSAO E INJECAO DE CIMENTO</v>
      </c>
      <c r="C9850" s="519" t="s">
        <v>38832</v>
      </c>
      <c r="D9850" s="519" t="s">
        <v>38825</v>
      </c>
      <c r="E9850" s="519" t="s">
        <v>38826</v>
      </c>
      <c r="F9850" s="519" t="s">
        <v>38827</v>
      </c>
      <c r="I9850" s="519" t="s">
        <v>5</v>
      </c>
      <c r="J9850" s="650">
        <v>836.14</v>
      </c>
    </row>
    <row r="9851" spans="1:10">
      <c r="A9851" s="519" t="s">
        <v>10065</v>
      </c>
      <c r="B9851" s="519" t="str">
        <f t="shared" si="153"/>
        <v>CONE DE ANCORAGEM DE CABO DE ACO DE 12 CORDOALHAS DE 12,7MM,COMPREENDENDO FORNECIMENTO DO CONE,DE LUVA CONE-BAINHA,DE 2,00M DE MOLA CENTRAL E BAINHA,BEM COMO AS OPERACOES DE PROTENSAO E INJECAO DE CIMENTO</v>
      </c>
      <c r="C9851" s="519" t="s">
        <v>38833</v>
      </c>
      <c r="D9851" s="519" t="s">
        <v>38834</v>
      </c>
      <c r="E9851" s="519" t="s">
        <v>38835</v>
      </c>
      <c r="F9851" s="519" t="s">
        <v>38836</v>
      </c>
      <c r="I9851" s="519" t="s">
        <v>5</v>
      </c>
      <c r="J9851" s="650">
        <v>1056.24</v>
      </c>
    </row>
    <row r="9852" spans="1:10">
      <c r="A9852" s="519" t="s">
        <v>10066</v>
      </c>
      <c r="B9852" s="519" t="str">
        <f t="shared" si="153"/>
        <v>CONE DE ANCORAGEM DE CABO DE ACO DE 12 CORDOALHAS DE 12,7MM,COMPREENDENDO FORNECIMENTO DO CONE,DE LUVA CONE-BAINHA,DE 2,00M DE MOLA CENTRAL E BAINHA,BEM COMO AS OPERACOES DE PROTENSAO E INJECAO DE CIMENTO</v>
      </c>
      <c r="C9852" s="519" t="s">
        <v>38833</v>
      </c>
      <c r="D9852" s="519" t="s">
        <v>38834</v>
      </c>
      <c r="E9852" s="519" t="s">
        <v>38835</v>
      </c>
      <c r="F9852" s="519" t="s">
        <v>38836</v>
      </c>
      <c r="I9852" s="519" t="s">
        <v>5</v>
      </c>
      <c r="J9852" s="650">
        <v>1024.98</v>
      </c>
    </row>
    <row r="9853" spans="1:10">
      <c r="A9853" s="519" t="s">
        <v>10067</v>
      </c>
      <c r="B9853" s="519" t="str">
        <f t="shared" si="153"/>
        <v>CONE DE ANCORAGEM DE CABO DE ACO DE 19 CORDOALHAS DE 12,7MM,COMPREENDENDO FORNECIMENTO DO CONE,DE LUVA CONE-BAINHA,DE 2,00M DE MOLA CENTRAL E BAINHA,BEM COMO AS OPERACOES DE PROTENSAO E INJECAO DE CIMENTO</v>
      </c>
      <c r="C9853" s="519" t="s">
        <v>38837</v>
      </c>
      <c r="D9853" s="519" t="s">
        <v>38834</v>
      </c>
      <c r="E9853" s="519" t="s">
        <v>38835</v>
      </c>
      <c r="F9853" s="519" t="s">
        <v>38836</v>
      </c>
      <c r="I9853" s="519" t="s">
        <v>5</v>
      </c>
      <c r="J9853" s="650">
        <v>1734.58</v>
      </c>
    </row>
    <row r="9854" spans="1:10">
      <c r="A9854" s="519" t="s">
        <v>10068</v>
      </c>
      <c r="B9854" s="519" t="str">
        <f t="shared" si="153"/>
        <v>CONE DE ANCORAGEM DE CABO DE ACO DE 19 CORDOALHAS DE 12,7MM,COMPREENDENDO FORNECIMENTO DO CONE,DE LUVA CONE-BAINHA,DE 2,00M DE MOLA CENTRAL E BAINHA,BEM COMO AS OPERACOES DE PROTENSAO E INJECAO DE CIMENTO</v>
      </c>
      <c r="C9854" s="519" t="s">
        <v>38837</v>
      </c>
      <c r="D9854" s="519" t="s">
        <v>38834</v>
      </c>
      <c r="E9854" s="519" t="s">
        <v>38835</v>
      </c>
      <c r="F9854" s="519" t="s">
        <v>38836</v>
      </c>
      <c r="I9854" s="519" t="s">
        <v>5</v>
      </c>
      <c r="J9854" s="650">
        <v>1697.43</v>
      </c>
    </row>
    <row r="9855" spans="1:10">
      <c r="A9855" s="519" t="s">
        <v>10069</v>
      </c>
      <c r="B9855" s="519" t="str">
        <f t="shared" si="153"/>
        <v>CONE DE ANCORAGEM DE CABO DE ACO DE 22 CORDOALHAS DE 12,7MM,COMPREENDENDO FORNECIMENTO DO CONE,DE LUVA CONE-BAINHA,DE 2,00M DE MOLA CENTRAL E BAINHA,BEM COMO AS OPERACOES DE PROTENSAO E INJECAO DE CIMENTO</v>
      </c>
      <c r="C9855" s="519" t="s">
        <v>38838</v>
      </c>
      <c r="D9855" s="519" t="s">
        <v>38834</v>
      </c>
      <c r="E9855" s="519" t="s">
        <v>38835</v>
      </c>
      <c r="F9855" s="519" t="s">
        <v>38836</v>
      </c>
      <c r="I9855" s="519" t="s">
        <v>5</v>
      </c>
      <c r="J9855" s="650">
        <v>3439.21</v>
      </c>
    </row>
    <row r="9856" spans="1:10">
      <c r="A9856" s="519" t="s">
        <v>10070</v>
      </c>
      <c r="B9856" s="519" t="str">
        <f t="shared" si="153"/>
        <v>CONE DE ANCORAGEM DE CABO DE ACO DE 22 CORDOALHAS DE 12,7MM,COMPREENDENDO FORNECIMENTO DO CONE,DE LUVA CONE-BAINHA,DE 2,00M DE MOLA CENTRAL E BAINHA,BEM COMO AS OPERACOES DE PROTENSAO E INJECAO DE CIMENTO</v>
      </c>
      <c r="C9856" s="519" t="s">
        <v>38838</v>
      </c>
      <c r="D9856" s="519" t="s">
        <v>38834</v>
      </c>
      <c r="E9856" s="519" t="s">
        <v>38835</v>
      </c>
      <c r="F9856" s="519" t="s">
        <v>38836</v>
      </c>
      <c r="I9856" s="519" t="s">
        <v>5</v>
      </c>
      <c r="J9856" s="650">
        <v>3398.01</v>
      </c>
    </row>
    <row r="9857" spans="1:10">
      <c r="A9857" s="519" t="s">
        <v>10071</v>
      </c>
      <c r="B9857" s="519" t="str">
        <f t="shared" si="153"/>
        <v>CONE DE ANCORAGEM DE CABO DE ACO DE 27 CORDOALHAS DE 12,7MM,COMPREENDENDO FORNECIMENTO DO CONE,DE LUVA CONE-BAINHA,DE 2,00M DE MOLA CENTRAL E BAINHA,BEM COMO AS OPERACOES DE PROTENSAO E INJECAO DE CIMENTO</v>
      </c>
      <c r="C9857" s="519" t="s">
        <v>38839</v>
      </c>
      <c r="D9857" s="519" t="s">
        <v>38834</v>
      </c>
      <c r="E9857" s="519" t="s">
        <v>38835</v>
      </c>
      <c r="F9857" s="519" t="s">
        <v>38836</v>
      </c>
      <c r="I9857" s="519" t="s">
        <v>5</v>
      </c>
      <c r="J9857" s="650">
        <v>4490.72</v>
      </c>
    </row>
    <row r="9858" spans="1:10">
      <c r="A9858" s="519" t="s">
        <v>10072</v>
      </c>
      <c r="B9858" s="519" t="str">
        <f t="shared" si="153"/>
        <v>CONE DE ANCORAGEM DE CABO DE ACO DE 27 CORDOALHAS DE 12,7MM,COMPREENDENDO FORNECIMENTO DO CONE,DE LUVA CONE-BAINHA,DE 2,00M DE MOLA CENTRAL E BAINHA,BEM COMO AS OPERACOES DE PROTENSAO E INJECAO DE CIMENTO</v>
      </c>
      <c r="C9858" s="519" t="s">
        <v>38839</v>
      </c>
      <c r="D9858" s="519" t="s">
        <v>38834</v>
      </c>
      <c r="E9858" s="519" t="s">
        <v>38835</v>
      </c>
      <c r="F9858" s="519" t="s">
        <v>38836</v>
      </c>
      <c r="I9858" s="519" t="s">
        <v>5</v>
      </c>
      <c r="J9858" s="650">
        <v>4446.47</v>
      </c>
    </row>
    <row r="9859" spans="1:10">
      <c r="A9859" s="519" t="s">
        <v>10073</v>
      </c>
      <c r="B9859" s="519" t="str">
        <f t="shared" si="153"/>
        <v>CONE DE ANCORAGEM DE CABO DE ACO DE 31 CORDOALHAS DE 12,7MM,COMPREENDENDO FORNECIMENTO DO CONE,DE LUVA CONE-BAINHA,DE 2,00M DE MOLA CENTRAL E BAINHA,BEM COMO AS OPERACOES DE PROTENSAO E INJECAO DE CIMENTO</v>
      </c>
      <c r="C9859" s="519" t="s">
        <v>38840</v>
      </c>
      <c r="D9859" s="519" t="s">
        <v>38834</v>
      </c>
      <c r="E9859" s="519" t="s">
        <v>38835</v>
      </c>
      <c r="F9859" s="519" t="s">
        <v>38836</v>
      </c>
      <c r="I9859" s="519" t="s">
        <v>5</v>
      </c>
      <c r="J9859" s="650">
        <v>5849.85</v>
      </c>
    </row>
    <row r="9860" spans="1:10">
      <c r="A9860" s="519" t="s">
        <v>10074</v>
      </c>
      <c r="B9860" s="519" t="str">
        <f t="shared" si="153"/>
        <v>CONE DE ANCORAGEM DE CABO DE ACO DE 31 CORDOALHAS DE 12,7MM,COMPREENDENDO FORNECIMENTO DO CONE,DE LUVA CONE-BAINHA,DE 2,00M DE MOLA CENTRAL E BAINHA,BEM COMO AS OPERACOES DE PROTENSAO E INJECAO DE CIMENTO</v>
      </c>
      <c r="C9860" s="519" t="s">
        <v>38840</v>
      </c>
      <c r="D9860" s="519" t="s">
        <v>38834</v>
      </c>
      <c r="E9860" s="519" t="s">
        <v>38835</v>
      </c>
      <c r="F9860" s="519" t="s">
        <v>38836</v>
      </c>
      <c r="I9860" s="519" t="s">
        <v>5</v>
      </c>
      <c r="J9860" s="650">
        <v>5802.85</v>
      </c>
    </row>
    <row r="9861" spans="1:10">
      <c r="A9861" s="519" t="s">
        <v>10075</v>
      </c>
      <c r="B9861" s="519" t="str">
        <f t="shared" si="153"/>
        <v>CONE DE ANCORAGEM DE CABO DE ACO DE 37 CORDOALHAS DE 12,7MM,COMPREENDENDO FORNECIMENTO DO CONE,DE LUVA CONE-BAINHA,DE 2,00M DE MOLA CENTRAL E BAINHA,BEM COMO AS OPERACOES DE PROTENSAO E INJECAO DE CIMENTO</v>
      </c>
      <c r="C9861" s="519" t="s">
        <v>38841</v>
      </c>
      <c r="D9861" s="519" t="s">
        <v>38834</v>
      </c>
      <c r="E9861" s="519" t="s">
        <v>38835</v>
      </c>
      <c r="F9861" s="519" t="s">
        <v>38836</v>
      </c>
      <c r="I9861" s="519" t="s">
        <v>5</v>
      </c>
      <c r="J9861" s="650">
        <v>7400.02</v>
      </c>
    </row>
    <row r="9862" spans="1:10">
      <c r="A9862" s="519" t="s">
        <v>10076</v>
      </c>
      <c r="B9862" s="519" t="str">
        <f t="shared" si="153"/>
        <v>CONE DE ANCORAGEM DE CABO DE ACO DE 37 CORDOALHAS DE 12,7MM,COMPREENDENDO FORNECIMENTO DO CONE,DE LUVA CONE-BAINHA,DE 2,00M DE MOLA CENTRAL E BAINHA,BEM COMO AS OPERACOES DE PROTENSAO E INJECAO DE CIMENTO</v>
      </c>
      <c r="C9862" s="519" t="s">
        <v>38841</v>
      </c>
      <c r="D9862" s="519" t="s">
        <v>38834</v>
      </c>
      <c r="E9862" s="519" t="s">
        <v>38835</v>
      </c>
      <c r="F9862" s="519" t="s">
        <v>38836</v>
      </c>
      <c r="I9862" s="519" t="s">
        <v>5</v>
      </c>
      <c r="J9862" s="650">
        <v>7346.86</v>
      </c>
    </row>
    <row r="9863" spans="1:10">
      <c r="A9863" s="519" t="s">
        <v>10077</v>
      </c>
      <c r="B9863" s="519" t="str">
        <f t="shared" si="153"/>
        <v>CONE DE ANCORAGEM DE CABO DE ACO DE 1 CORDOALHA DE 15,2MM,COMPREENDENDO FORNECIMENTO DO CONE,DE LUVA CONE-BAINHA,DE 2,00M DE MOLA CENTRAL E BAINHA,BEM COMO AS OPERACOES DE PROTENSAO E INJECAO DE CIMENTO</v>
      </c>
      <c r="C9863" s="519" t="s">
        <v>38842</v>
      </c>
      <c r="D9863" s="519" t="s">
        <v>38821</v>
      </c>
      <c r="E9863" s="519" t="s">
        <v>38822</v>
      </c>
      <c r="F9863" s="519" t="s">
        <v>38823</v>
      </c>
      <c r="I9863" s="519" t="s">
        <v>5</v>
      </c>
      <c r="J9863" s="650">
        <v>326.01</v>
      </c>
    </row>
    <row r="9864" spans="1:10">
      <c r="A9864" s="519" t="s">
        <v>10078</v>
      </c>
      <c r="B9864" s="519" t="str">
        <f t="shared" ref="B9864:B9927" si="154">C9864&amp;D9864&amp;E9864&amp;F9864&amp;G9864&amp;H9864</f>
        <v>CONE DE ANCORAGEM DE CABO DE ACO DE 1 CORDOALHA DE 15,2MM,COMPREENDENDO FORNECIMENTO DO CONE,DE LUVA CONE-BAINHA,DE 2,00M DE MOLA CENTRAL E BAINHA,BEM COMO AS OPERACOES DE PROTENSAO E INJECAO DE CIMENTO</v>
      </c>
      <c r="C9864" s="519" t="s">
        <v>38842</v>
      </c>
      <c r="D9864" s="519" t="s">
        <v>38821</v>
      </c>
      <c r="E9864" s="519" t="s">
        <v>38822</v>
      </c>
      <c r="F9864" s="519" t="s">
        <v>38823</v>
      </c>
      <c r="I9864" s="519" t="s">
        <v>5</v>
      </c>
      <c r="J9864" s="650">
        <v>319.7</v>
      </c>
    </row>
    <row r="9865" spans="1:10">
      <c r="A9865" s="519" t="s">
        <v>10079</v>
      </c>
      <c r="B9865" s="519" t="str">
        <f t="shared" si="154"/>
        <v>CONE DE ANCORAGEM DE CABO DE ACO DE 2 CORDOALHAS DE 15,2MM,COMPREENDENDO FORNECIMENTO DO CONE,DE LUVA CONE-BAINHA,DE 2,00M DE MOLA CENTRAL E BAINHA,BEM COMO AS OPERACOES DE PROTENSAO E INJECAO DE CIMENTO</v>
      </c>
      <c r="C9865" s="519" t="s">
        <v>38843</v>
      </c>
      <c r="D9865" s="519" t="s">
        <v>38825</v>
      </c>
      <c r="E9865" s="519" t="s">
        <v>38826</v>
      </c>
      <c r="F9865" s="519" t="s">
        <v>38827</v>
      </c>
      <c r="I9865" s="519" t="s">
        <v>5</v>
      </c>
      <c r="J9865" s="650">
        <v>434.34</v>
      </c>
    </row>
    <row r="9866" spans="1:10">
      <c r="A9866" s="519" t="s">
        <v>10080</v>
      </c>
      <c r="B9866" s="519" t="str">
        <f t="shared" si="154"/>
        <v>CONE DE ANCORAGEM DE CABO DE ACO DE 2 CORDOALHAS DE 15,2MM,COMPREENDENDO FORNECIMENTO DO CONE,DE LUVA CONE-BAINHA,DE 2,00M DE MOLA CENTRAL E BAINHA,BEM COMO AS OPERACOES DE PROTENSAO E INJECAO DE CIMENTO</v>
      </c>
      <c r="C9866" s="519" t="s">
        <v>38843</v>
      </c>
      <c r="D9866" s="519" t="s">
        <v>38825</v>
      </c>
      <c r="E9866" s="519" t="s">
        <v>38826</v>
      </c>
      <c r="F9866" s="519" t="s">
        <v>38827</v>
      </c>
      <c r="I9866" s="519" t="s">
        <v>5</v>
      </c>
      <c r="J9866" s="650">
        <v>421.5</v>
      </c>
    </row>
    <row r="9867" spans="1:10">
      <c r="A9867" s="519" t="s">
        <v>10081</v>
      </c>
      <c r="B9867" s="519" t="str">
        <f t="shared" si="154"/>
        <v>CONE DE ANCORAGEM DE CABO DE ACO DE 3 CORDOALHAS DE 15,2MM,COMPREENDENDO FORNECIMENTO DO CONE,DE LUVA CONE-BAINHA,DE 2,00M DE MOLA CENTRAL E BAINHA,BEM COMO AS OPERACOES DE PROTENSAO E INJECAO DE CIMENTO</v>
      </c>
      <c r="C9867" s="519" t="s">
        <v>38844</v>
      </c>
      <c r="D9867" s="519" t="s">
        <v>38825</v>
      </c>
      <c r="E9867" s="519" t="s">
        <v>38826</v>
      </c>
      <c r="F9867" s="519" t="s">
        <v>38827</v>
      </c>
      <c r="I9867" s="519" t="s">
        <v>5</v>
      </c>
      <c r="J9867" s="650">
        <v>553.4</v>
      </c>
    </row>
    <row r="9868" spans="1:10">
      <c r="A9868" s="519" t="s">
        <v>10082</v>
      </c>
      <c r="B9868" s="519" t="str">
        <f t="shared" si="154"/>
        <v>CONE DE ANCORAGEM DE CABO DE ACO DE 3 CORDOALHAS DE 15,2MM,COMPREENDENDO FORNECIMENTO DO CONE,DE LUVA CONE-BAINHA,DE 2,00M DE MOLA CENTRAL E BAINHA,BEM COMO AS OPERACOES DE PROTENSAO E INJECAO DE CIMENTO</v>
      </c>
      <c r="C9868" s="519" t="s">
        <v>38844</v>
      </c>
      <c r="D9868" s="519" t="s">
        <v>38825</v>
      </c>
      <c r="E9868" s="519" t="s">
        <v>38826</v>
      </c>
      <c r="F9868" s="519" t="s">
        <v>38827</v>
      </c>
      <c r="I9868" s="519" t="s">
        <v>5</v>
      </c>
      <c r="J9868" s="650">
        <v>534.26</v>
      </c>
    </row>
    <row r="9869" spans="1:10">
      <c r="A9869" s="519" t="s">
        <v>10083</v>
      </c>
      <c r="B9869" s="519" t="str">
        <f t="shared" si="154"/>
        <v>CONE DE ANCORAGEM DE CABO DE ACO DE 4 CORDOALHAS DE 15,2MM,COMPREENDENDO FORNECIMENTO DO CONE,DE LUVA CONE-BAINHA,DE 2,00M DE MOLA CENTRAL E BAINHA,BEM COMO AS OPERACOES DE PROTENSAO E INJECAO DE CIMENTO</v>
      </c>
      <c r="C9869" s="519" t="s">
        <v>38845</v>
      </c>
      <c r="D9869" s="519" t="s">
        <v>38825</v>
      </c>
      <c r="E9869" s="519" t="s">
        <v>38826</v>
      </c>
      <c r="F9869" s="519" t="s">
        <v>38827</v>
      </c>
      <c r="I9869" s="519" t="s">
        <v>5</v>
      </c>
      <c r="J9869" s="650">
        <v>694.7</v>
      </c>
    </row>
    <row r="9870" spans="1:10">
      <c r="A9870" s="519" t="s">
        <v>10084</v>
      </c>
      <c r="B9870" s="519" t="str">
        <f t="shared" si="154"/>
        <v>CONE DE ANCORAGEM DE CABO DE ACO DE 4 CORDOALHAS DE 15,2MM,COMPREENDENDO FORNECIMENTO DO CONE,DE LUVA CONE-BAINHA,DE 2,00M DE MOLA CENTRAL E BAINHA,BEM COMO AS OPERACOES DE PROTENSAO E INJECAO DE CIMENTO</v>
      </c>
      <c r="C9870" s="519" t="s">
        <v>38845</v>
      </c>
      <c r="D9870" s="519" t="s">
        <v>38825</v>
      </c>
      <c r="E9870" s="519" t="s">
        <v>38826</v>
      </c>
      <c r="F9870" s="519" t="s">
        <v>38827</v>
      </c>
      <c r="I9870" s="519" t="s">
        <v>5</v>
      </c>
      <c r="J9870" s="650">
        <v>669.5</v>
      </c>
    </row>
    <row r="9871" spans="1:10">
      <c r="A9871" s="519" t="s">
        <v>10085</v>
      </c>
      <c r="B9871" s="519" t="str">
        <f t="shared" si="154"/>
        <v>CONE DE ANCORAGEM DE CABO DE ACO DE 5 CORDOALHAS DE 15,2MM,COMPREENDENDO FORNECIMENTO DO CONE,DE LUVA CONE-BAINHA,DE 2,00M DE MOLA CENTRAL E BAINHA,BEM COMO AS OPERACOES DE PROTENSAO E INJECAO DE CIMENTO</v>
      </c>
      <c r="C9871" s="519" t="s">
        <v>38846</v>
      </c>
      <c r="D9871" s="519" t="s">
        <v>38825</v>
      </c>
      <c r="E9871" s="519" t="s">
        <v>38826</v>
      </c>
      <c r="F9871" s="519" t="s">
        <v>38827</v>
      </c>
      <c r="I9871" s="519" t="s">
        <v>5</v>
      </c>
      <c r="J9871" s="650">
        <v>891.82</v>
      </c>
    </row>
    <row r="9872" spans="1:10">
      <c r="A9872" s="519" t="s">
        <v>10086</v>
      </c>
      <c r="B9872" s="519" t="str">
        <f t="shared" si="154"/>
        <v>CONE DE ANCORAGEM DE CABO DE ACO DE 5 CORDOALHAS DE 15,2MM,COMPREENDENDO FORNECIMENTO DO CONE,DE LUVA CONE-BAINHA,DE 2,00M DE MOLA CENTRAL E BAINHA,BEM COMO AS OPERACOES DE PROTENSAO E INJECAO DE CIMENTO</v>
      </c>
      <c r="C9872" s="519" t="s">
        <v>38846</v>
      </c>
      <c r="D9872" s="519" t="s">
        <v>38825</v>
      </c>
      <c r="E9872" s="519" t="s">
        <v>38826</v>
      </c>
      <c r="F9872" s="519" t="s">
        <v>38827</v>
      </c>
      <c r="I9872" s="519" t="s">
        <v>5</v>
      </c>
      <c r="J9872" s="650">
        <v>865.44</v>
      </c>
    </row>
    <row r="9873" spans="1:10">
      <c r="A9873" s="519" t="s">
        <v>10087</v>
      </c>
      <c r="B9873" s="519" t="str">
        <f t="shared" si="154"/>
        <v>CONE DE ANCORAGEM DE CABO DE ACO DE 6 CORDOALHAS DE 15,2MM,COMPREENDENDO FORNECIMENTO DO CONE,DE LUVA CONE-BAINHA,DE 2,00M DE MOLA CENTRAL E BAINHA,BEM COMO AS OPERACOES DE PROTENSAO E INJECAO DE CIMENTO</v>
      </c>
      <c r="C9873" s="519" t="s">
        <v>38847</v>
      </c>
      <c r="D9873" s="519" t="s">
        <v>38825</v>
      </c>
      <c r="E9873" s="519" t="s">
        <v>38826</v>
      </c>
      <c r="F9873" s="519" t="s">
        <v>38827</v>
      </c>
      <c r="I9873" s="519" t="s">
        <v>5</v>
      </c>
      <c r="J9873" s="650">
        <v>902.09</v>
      </c>
    </row>
    <row r="9874" spans="1:10">
      <c r="A9874" s="519" t="s">
        <v>10088</v>
      </c>
      <c r="B9874" s="519" t="str">
        <f t="shared" si="154"/>
        <v>CONE DE ANCORAGEM DE CABO DE ACO DE 6 CORDOALHAS DE 15,2MM,COMPREENDENDO FORNECIMENTO DO CONE,DE LUVA CONE-BAINHA,DE 2,00M DE MOLA CENTRAL E BAINHA,BEM COMO AS OPERACOES DE PROTENSAO E INJECAO DE CIMENTO</v>
      </c>
      <c r="C9874" s="519" t="s">
        <v>38847</v>
      </c>
      <c r="D9874" s="519" t="s">
        <v>38825</v>
      </c>
      <c r="E9874" s="519" t="s">
        <v>38826</v>
      </c>
      <c r="F9874" s="519" t="s">
        <v>38827</v>
      </c>
      <c r="I9874" s="519" t="s">
        <v>5</v>
      </c>
      <c r="J9874" s="650">
        <v>874.7</v>
      </c>
    </row>
    <row r="9875" spans="1:10">
      <c r="A9875" s="519" t="s">
        <v>10089</v>
      </c>
      <c r="B9875" s="519" t="str">
        <f t="shared" si="154"/>
        <v>CONE DE ANCORAGEM DE CABO DE ACO DE 7 CORDOALHAS DE 15,2MM,COMPREENDENDO FORNECIMENTO DO CONE,DE LUVA CONE-BAINHA,DE 2,00MM DE MOLA CENTRAL E BAINHA,BEM COMO AS OPERACOES DE PROTENSAO E INJECAO DE CIMENTO</v>
      </c>
      <c r="C9875" s="519" t="s">
        <v>38848</v>
      </c>
      <c r="D9875" s="519" t="s">
        <v>38825</v>
      </c>
      <c r="E9875" s="519" t="s">
        <v>38849</v>
      </c>
      <c r="F9875" s="519" t="s">
        <v>38836</v>
      </c>
      <c r="I9875" s="519" t="s">
        <v>5</v>
      </c>
      <c r="J9875" s="650">
        <v>910.61</v>
      </c>
    </row>
    <row r="9876" spans="1:10">
      <c r="A9876" s="519" t="s">
        <v>10090</v>
      </c>
      <c r="B9876" s="519" t="str">
        <f t="shared" si="154"/>
        <v>CONE DE ANCORAGEM DE CABO DE ACO DE 7 CORDOALHAS DE 15,2MM,COMPREENDENDO FORNECIMENTO DO CONE,DE LUVA CONE-BAINHA,DE 2,00MM DE MOLA CENTRAL E BAINHA,BEM COMO AS OPERACOES DE PROTENSAO E INJECAO DE CIMENTO</v>
      </c>
      <c r="C9876" s="519" t="s">
        <v>38848</v>
      </c>
      <c r="D9876" s="519" t="s">
        <v>38825</v>
      </c>
      <c r="E9876" s="519" t="s">
        <v>38849</v>
      </c>
      <c r="F9876" s="519" t="s">
        <v>38836</v>
      </c>
      <c r="I9876" s="519" t="s">
        <v>5</v>
      </c>
      <c r="J9876" s="650">
        <v>882.32</v>
      </c>
    </row>
    <row r="9877" spans="1:10">
      <c r="A9877" s="519" t="s">
        <v>10091</v>
      </c>
      <c r="B9877" s="519" t="str">
        <f t="shared" si="154"/>
        <v>CONE DE ANCORAGEM DE CABO DE ACO DE 12 CORDOALHAS DE 15,2MM,COMPREENDENDO FORNECIMENTO DO CONE,DE LUVA CONE-BAINHA,DE 2,00M DE MOLA CENTRAL E BAINHA,BEM COMO AS OPERACOES DE PROTENSAO E INJECAO DE CIMENTO</v>
      </c>
      <c r="C9877" s="519" t="s">
        <v>38850</v>
      </c>
      <c r="D9877" s="519" t="s">
        <v>38834</v>
      </c>
      <c r="E9877" s="519" t="s">
        <v>38835</v>
      </c>
      <c r="F9877" s="519" t="s">
        <v>38836</v>
      </c>
      <c r="I9877" s="519" t="s">
        <v>5</v>
      </c>
      <c r="J9877" s="650">
        <v>1320.36</v>
      </c>
    </row>
    <row r="9878" spans="1:10">
      <c r="A9878" s="519" t="s">
        <v>10092</v>
      </c>
      <c r="B9878" s="519" t="str">
        <f t="shared" si="154"/>
        <v>CONE DE ANCORAGEM DE CABO DE ACO DE 12 CORDOALHAS DE 15,2MM,COMPREENDENDO FORNECIMENTO DO CONE,DE LUVA CONE-BAINHA,DE 2,00M DE MOLA CENTRAL E BAINHA,BEM COMO AS OPERACOES DE PROTENSAO E INJECAO DE CIMENTO</v>
      </c>
      <c r="C9878" s="519" t="s">
        <v>38850</v>
      </c>
      <c r="D9878" s="519" t="s">
        <v>38834</v>
      </c>
      <c r="E9878" s="519" t="s">
        <v>38835</v>
      </c>
      <c r="F9878" s="519" t="s">
        <v>38836</v>
      </c>
      <c r="I9878" s="519" t="s">
        <v>5</v>
      </c>
      <c r="J9878" s="650">
        <v>1289.0999999999999</v>
      </c>
    </row>
    <row r="9879" spans="1:10">
      <c r="A9879" s="519" t="s">
        <v>10093</v>
      </c>
      <c r="B9879" s="519" t="str">
        <f t="shared" si="154"/>
        <v>CONE DE ANCORAGEM DE CABO DE ACO DE 19 CORDOALHAS DE 15,2MM,COMPREENDENDO FORNECIMENTO DO CONE,DE LUVA CONE-BAINHA,DE 2,00M DE MOLA CENTRAL E BAINHA,BEM COMO AS OPERACOES DE PROTENSAO E INJECAO DE CIMENTO</v>
      </c>
      <c r="C9879" s="519" t="s">
        <v>38851</v>
      </c>
      <c r="D9879" s="519" t="s">
        <v>38834</v>
      </c>
      <c r="E9879" s="519" t="s">
        <v>38835</v>
      </c>
      <c r="F9879" s="519" t="s">
        <v>38836</v>
      </c>
      <c r="I9879" s="519" t="s">
        <v>5</v>
      </c>
      <c r="J9879" s="650">
        <v>2141.66</v>
      </c>
    </row>
    <row r="9880" spans="1:10">
      <c r="A9880" s="519" t="s">
        <v>10094</v>
      </c>
      <c r="B9880" s="519" t="str">
        <f t="shared" si="154"/>
        <v>CONE DE ANCORAGEM DE CABO DE ACO DE 19 CORDOALHAS DE 15,2MM,COMPREENDENDO FORNECIMENTO DO CONE,DE LUVA CONE-BAINHA,DE 2,00M DE MOLA CENTRAL E BAINHA,BEM COMO AS OPERACOES DE PROTENSAO E INJECAO DE CIMENTO</v>
      </c>
      <c r="C9880" s="519" t="s">
        <v>38851</v>
      </c>
      <c r="D9880" s="519" t="s">
        <v>38834</v>
      </c>
      <c r="E9880" s="519" t="s">
        <v>38835</v>
      </c>
      <c r="F9880" s="519" t="s">
        <v>38836</v>
      </c>
      <c r="I9880" s="519" t="s">
        <v>5</v>
      </c>
      <c r="J9880" s="650">
        <v>2104.5100000000002</v>
      </c>
    </row>
    <row r="9881" spans="1:10">
      <c r="A9881" s="519" t="s">
        <v>10095</v>
      </c>
      <c r="B9881" s="519" t="str">
        <f t="shared" si="154"/>
        <v>CONE DE ANCORAGEM DE CABO DE ACO DE 22 CORDOALHAS DE 15,2MM,COMPREENDENDO FORNECIMENTO DO CONE,DE LUVA CONE-BAINHA,DE 2,00M DE MOLA CENTRAL E BAINHA,BEM COMO AS OPERACOES DE PROTENSAO E INJECAO DE CIMENTO</v>
      </c>
      <c r="C9881" s="519" t="s">
        <v>38852</v>
      </c>
      <c r="D9881" s="519" t="s">
        <v>38834</v>
      </c>
      <c r="E9881" s="519" t="s">
        <v>38835</v>
      </c>
      <c r="F9881" s="519" t="s">
        <v>38836</v>
      </c>
      <c r="I9881" s="519" t="s">
        <v>5</v>
      </c>
      <c r="J9881" s="650">
        <v>3193.43</v>
      </c>
    </row>
    <row r="9882" spans="1:10">
      <c r="A9882" s="519" t="s">
        <v>10096</v>
      </c>
      <c r="B9882" s="519" t="str">
        <f t="shared" si="154"/>
        <v>CONE DE ANCORAGEM DE CABO DE ACO DE 22 CORDOALHAS DE 15,2MM,COMPREENDENDO FORNECIMENTO DO CONE,DE LUVA CONE-BAINHA,DE 2,00M DE MOLA CENTRAL E BAINHA,BEM COMO AS OPERACOES DE PROTENSAO E INJECAO DE CIMENTO</v>
      </c>
      <c r="C9882" s="519" t="s">
        <v>38852</v>
      </c>
      <c r="D9882" s="519" t="s">
        <v>38834</v>
      </c>
      <c r="E9882" s="519" t="s">
        <v>38835</v>
      </c>
      <c r="F9882" s="519" t="s">
        <v>38836</v>
      </c>
      <c r="I9882" s="519" t="s">
        <v>5</v>
      </c>
      <c r="J9882" s="650">
        <v>3152.23</v>
      </c>
    </row>
    <row r="9883" spans="1:10">
      <c r="A9883" s="519" t="s">
        <v>10097</v>
      </c>
      <c r="B9883" s="519" t="str">
        <f t="shared" si="154"/>
        <v>CONE DE ANCORAGEM DE CABO DE ACO DE 27 CORDOALHAS DE 15,2MM,COMPREENDENDO FORNECIMENTO DO CONE,DE LUVA CONE-BAINHA,DE 2,00M DE MOLA CENTRAL E BAINHA,BEM COMO AS OPERACOES DE PROTENSAO E INJECAO DE CIMENTO</v>
      </c>
      <c r="C9883" s="519" t="s">
        <v>38853</v>
      </c>
      <c r="D9883" s="519" t="s">
        <v>38834</v>
      </c>
      <c r="E9883" s="519" t="s">
        <v>38835</v>
      </c>
      <c r="F9883" s="519" t="s">
        <v>38836</v>
      </c>
      <c r="I9883" s="519" t="s">
        <v>5</v>
      </c>
      <c r="J9883" s="650">
        <v>4600.6400000000003</v>
      </c>
    </row>
    <row r="9884" spans="1:10">
      <c r="A9884" s="519" t="s">
        <v>10098</v>
      </c>
      <c r="B9884" s="519" t="str">
        <f t="shared" si="154"/>
        <v>CONE DE ANCORAGEM DE CABO DE ACO DE 27 CORDOALHAS DE 15,2MM,COMPREENDENDO FORNECIMENTO DO CONE,DE LUVA CONE-BAINHA,DE 2,00M DE MOLA CENTRAL E BAINHA,BEM COMO AS OPERACOES DE PROTENSAO E INJECAO DE CIMENTO</v>
      </c>
      <c r="C9884" s="519" t="s">
        <v>38853</v>
      </c>
      <c r="D9884" s="519" t="s">
        <v>38834</v>
      </c>
      <c r="E9884" s="519" t="s">
        <v>38835</v>
      </c>
      <c r="F9884" s="519" t="s">
        <v>38836</v>
      </c>
      <c r="I9884" s="519" t="s">
        <v>5</v>
      </c>
      <c r="J9884" s="650">
        <v>4556.3900000000003</v>
      </c>
    </row>
    <row r="9885" spans="1:10">
      <c r="A9885" s="519" t="s">
        <v>10099</v>
      </c>
      <c r="B9885" s="519" t="str">
        <f t="shared" si="154"/>
        <v>CONE DE ANCORAGEM DE CABO DE ACO DE 31 CORDOALHAS DE 15,2MM,COMPREENDENDO FORNECIMENTO DO CONE,DE LUVA CONE-BAINHA,DE 2,00M DE MOLA CENTRAL E BAINHA,BEM COMO AS OPERACOES DE PROTENSAO E INJECAO DE CIMENTO</v>
      </c>
      <c r="C9885" s="519" t="s">
        <v>38854</v>
      </c>
      <c r="D9885" s="519" t="s">
        <v>38834</v>
      </c>
      <c r="E9885" s="519" t="s">
        <v>38835</v>
      </c>
      <c r="F9885" s="519" t="s">
        <v>38836</v>
      </c>
      <c r="I9885" s="519" t="s">
        <v>5</v>
      </c>
      <c r="J9885" s="650">
        <v>4916.2700000000004</v>
      </c>
    </row>
    <row r="9886" spans="1:10">
      <c r="A9886" s="519" t="s">
        <v>10100</v>
      </c>
      <c r="B9886" s="519" t="str">
        <f t="shared" si="154"/>
        <v>CONE DE ANCORAGEM DE CABO DE ACO DE 31 CORDOALHAS DE 15,2MM,COMPREENDENDO FORNECIMENTO DO CONE,DE LUVA CONE-BAINHA,DE 2,00M DE MOLA CENTRAL E BAINHA,BEM COMO AS OPERACOES DE PROTENSAO E INJECAO DE CIMENTO</v>
      </c>
      <c r="C9886" s="519" t="s">
        <v>38854</v>
      </c>
      <c r="D9886" s="519" t="s">
        <v>38834</v>
      </c>
      <c r="E9886" s="519" t="s">
        <v>38835</v>
      </c>
      <c r="F9886" s="519" t="s">
        <v>38836</v>
      </c>
      <c r="I9886" s="519" t="s">
        <v>5</v>
      </c>
      <c r="J9886" s="650">
        <v>4869.2700000000004</v>
      </c>
    </row>
    <row r="9887" spans="1:10">
      <c r="A9887" s="519" t="s">
        <v>10101</v>
      </c>
      <c r="B9887" s="519" t="str">
        <f t="shared" si="154"/>
        <v>CONE DE ANCORAGEM DE CABO DE ACO DE 37 CORDOALHAS DE 15,2MM,COMPREENDENDO FORNECIMENTO DO CONE,DE LUVA CONE-BAINHA,DE 2,00M DE MOLA CENTRAL E BAINHA,BEM COMO AS OPERACOES DE PROTENSAO E INJECAO DE CIMENTO</v>
      </c>
      <c r="C9887" s="519" t="s">
        <v>38855</v>
      </c>
      <c r="D9887" s="519" t="s">
        <v>38834</v>
      </c>
      <c r="E9887" s="519" t="s">
        <v>38835</v>
      </c>
      <c r="F9887" s="519" t="s">
        <v>38836</v>
      </c>
      <c r="I9887" s="519" t="s">
        <v>5</v>
      </c>
      <c r="J9887" s="650">
        <v>9792.6299999999992</v>
      </c>
    </row>
    <row r="9888" spans="1:10">
      <c r="A9888" s="519" t="s">
        <v>10102</v>
      </c>
      <c r="B9888" s="519" t="str">
        <f t="shared" si="154"/>
        <v>CONE DE ANCORAGEM DE CABO DE ACO DE 37 CORDOALHAS DE 15,2MM,COMPREENDENDO FORNECIMENTO DO CONE,DE LUVA CONE-BAINHA,DE 2,00M DE MOLA CENTRAL E BAINHA,BEM COMO AS OPERACOES DE PROTENSAO E INJECAO DE CIMENTO</v>
      </c>
      <c r="C9888" s="519" t="s">
        <v>38855</v>
      </c>
      <c r="D9888" s="519" t="s">
        <v>38834</v>
      </c>
      <c r="E9888" s="519" t="s">
        <v>38835</v>
      </c>
      <c r="F9888" s="519" t="s">
        <v>38836</v>
      </c>
      <c r="I9888" s="519" t="s">
        <v>5</v>
      </c>
      <c r="J9888" s="650">
        <v>9739.4699999999993</v>
      </c>
    </row>
    <row r="9889" spans="1:10">
      <c r="A9889" s="519" t="s">
        <v>10103</v>
      </c>
      <c r="B9889" s="519" t="str">
        <f t="shared" si="154"/>
        <v>VERGAS DE CONCRETO ARMADO PARA ALVENARIA,COM APROVEITAMENTODA MADEIRA POR 10 VEZES</v>
      </c>
      <c r="C9889" s="519" t="s">
        <v>38856</v>
      </c>
      <c r="D9889" s="519" t="s">
        <v>38857</v>
      </c>
      <c r="I9889" s="519" t="s">
        <v>22</v>
      </c>
      <c r="J9889" s="650">
        <v>2248.4299999999998</v>
      </c>
    </row>
    <row r="9890" spans="1:10">
      <c r="A9890" s="519" t="s">
        <v>10104</v>
      </c>
      <c r="B9890" s="519" t="str">
        <f t="shared" si="154"/>
        <v>VERGAS DE CONCRETO ARMADO PARA ALVENARIA,COM APROVEITAMENTODA MADEIRA POR 10 VEZES</v>
      </c>
      <c r="C9890" s="519" t="s">
        <v>38856</v>
      </c>
      <c r="D9890" s="519" t="s">
        <v>38857</v>
      </c>
      <c r="I9890" s="519" t="s">
        <v>22</v>
      </c>
      <c r="J9890" s="650">
        <v>2101.6</v>
      </c>
    </row>
    <row r="9891" spans="1:10">
      <c r="A9891" s="519" t="s">
        <v>10105</v>
      </c>
      <c r="B9891" s="519" t="str">
        <f t="shared" si="154"/>
        <v>PEITORIL DE CONCRETO ARMADO,SECAO EM T,70X20CM,ESPESSURA DE12CM,CONCRETO FCK=15MPA,FORMA DE CHAPAS COMPENSADAS,ACABAMENTO DESEMPENADO,CONFORME PROJETO TIPO Nº6061/EMOP.FORNECIMENTO E COLOCACAO</v>
      </c>
      <c r="C9891" s="519" t="s">
        <v>38858</v>
      </c>
      <c r="D9891" s="519" t="s">
        <v>38859</v>
      </c>
      <c r="E9891" s="519" t="s">
        <v>38860</v>
      </c>
      <c r="F9891" s="519" t="s">
        <v>34477</v>
      </c>
      <c r="I9891" s="519" t="s">
        <v>36</v>
      </c>
      <c r="J9891" s="650">
        <v>356.33</v>
      </c>
    </row>
    <row r="9892" spans="1:10">
      <c r="A9892" s="519" t="s">
        <v>10106</v>
      </c>
      <c r="B9892" s="519" t="str">
        <f t="shared" si="154"/>
        <v>PEITORIL DE CONCRETO ARMADO,SECAO EM T,70X20CM,ESPESSURA DE12CM,CONCRETO FCK=15MPA,FORMA DE CHAPAS COMPENSADAS,ACABAMENTO DESEMPENADO,CONFORME PROJETO TIPO Nº6061/EMOP.FORNECIMENTO E COLOCACAO</v>
      </c>
      <c r="C9892" s="519" t="s">
        <v>38858</v>
      </c>
      <c r="D9892" s="519" t="s">
        <v>38859</v>
      </c>
      <c r="E9892" s="519" t="s">
        <v>38860</v>
      </c>
      <c r="F9892" s="519" t="s">
        <v>34477</v>
      </c>
      <c r="I9892" s="519" t="s">
        <v>36</v>
      </c>
      <c r="J9892" s="650">
        <v>334.66</v>
      </c>
    </row>
    <row r="9893" spans="1:10">
      <c r="A9893" s="519" t="s">
        <v>10107</v>
      </c>
      <c r="B9893" s="519" t="str">
        <f t="shared" si="154"/>
        <v>CHAPIM/SOLEIRA DE CONCRETO APARENTE COM ACABAMENTO DESEMPENADO,USANDO FORMA DE CHAPA COMPENSADA,MEDINDO 14X10CM,CONFORMEPROJETO TIPO Nº6062/EMOP,FUNDIDO NO LOCAL</v>
      </c>
      <c r="C9893" s="519" t="s">
        <v>38861</v>
      </c>
      <c r="D9893" s="519" t="s">
        <v>38862</v>
      </c>
      <c r="E9893" s="519" t="s">
        <v>38863</v>
      </c>
      <c r="I9893" s="519" t="s">
        <v>36</v>
      </c>
      <c r="J9893" s="650">
        <v>32.880000000000003</v>
      </c>
    </row>
    <row r="9894" spans="1:10">
      <c r="A9894" s="519" t="s">
        <v>10108</v>
      </c>
      <c r="B9894" s="519" t="str">
        <f t="shared" si="154"/>
        <v>CHAPIM/SOLEIRA DE CONCRETO APARENTE COM ACABAMENTO DESEMPENADO,USANDO FORMA DE CHAPA COMPENSADA,MEDINDO 14X10CM,CONFORMEPROJETO TIPO Nº6062/EMOP,FUNDIDO NO LOCAL</v>
      </c>
      <c r="C9894" s="519" t="s">
        <v>38861</v>
      </c>
      <c r="D9894" s="519" t="s">
        <v>38862</v>
      </c>
      <c r="E9894" s="519" t="s">
        <v>38863</v>
      </c>
      <c r="I9894" s="519" t="s">
        <v>36</v>
      </c>
      <c r="J9894" s="650">
        <v>30.51</v>
      </c>
    </row>
    <row r="9895" spans="1:10">
      <c r="A9895" s="519" t="s">
        <v>10109</v>
      </c>
      <c r="B9895" s="519" t="str">
        <f t="shared" si="154"/>
        <v>CAMADA IMPERMEABILIZADORA EM CONCRETO ARMADO,ESPESSURA DE 5CM,ARMADURA CRUZADA COM BARRAS DE ACO CA-25 DE 3/16",ESPACADAS DE 30CM,JUNTAS DE SARRAFO DE MADEIRA ESPACADAS DE 3,00M,SENDO O CONCRETO DOSADO PARA UMA RESISTENCIA CARACTERISTICA ACOMPRESSAO DE 10MPA</v>
      </c>
      <c r="C9895" s="519" t="s">
        <v>38864</v>
      </c>
      <c r="D9895" s="519" t="s">
        <v>38865</v>
      </c>
      <c r="E9895" s="519" t="s">
        <v>38866</v>
      </c>
      <c r="F9895" s="519" t="s">
        <v>38867</v>
      </c>
      <c r="G9895" s="519" t="s">
        <v>38868</v>
      </c>
      <c r="I9895" s="519" t="s">
        <v>13</v>
      </c>
      <c r="J9895" s="650">
        <v>45.78</v>
      </c>
    </row>
    <row r="9896" spans="1:10">
      <c r="A9896" s="519" t="s">
        <v>10110</v>
      </c>
      <c r="B9896" s="519" t="str">
        <f t="shared" si="154"/>
        <v>CAMADA IMPERMEABILIZADORA EM CONCRETO ARMADO,ESPESSURA DE 5CM,ARMADURA CRUZADA COM BARRAS DE ACO CA-25 DE 3/16",ESPACADAS DE 30CM,JUNTAS DE SARRAFO DE MADEIRA ESPACADAS DE 3,00M,SENDO O CONCRETO DOSADO PARA UMA RESISTENCIA CARACTERISTICA ACOMPRESSAO DE 10MPA</v>
      </c>
      <c r="C9896" s="519" t="s">
        <v>38864</v>
      </c>
      <c r="D9896" s="519" t="s">
        <v>38865</v>
      </c>
      <c r="E9896" s="519" t="s">
        <v>38866</v>
      </c>
      <c r="F9896" s="519" t="s">
        <v>38867</v>
      </c>
      <c r="G9896" s="519" t="s">
        <v>38868</v>
      </c>
      <c r="I9896" s="519" t="s">
        <v>13</v>
      </c>
      <c r="J9896" s="650">
        <v>43.19</v>
      </c>
    </row>
    <row r="9897" spans="1:10">
      <c r="A9897" s="519" t="s">
        <v>10111</v>
      </c>
      <c r="B9897" s="519" t="str">
        <f t="shared" si="154"/>
        <v>CORTINA DE CONCRETO ARMADO,COM 18 A 20CM DE ESPESSURA,FCK=20MPA,INCLUINDO MATERIAIS PARA 1,00M3 DE CONCRETO (IMPORTADO DE USINA) ADENSADO E COLOCADO,10,00M2 DE FORMAS DE MADEIRA DE 3ª,SERVINDO 1,4 VEZES,ESCORAMENTO E 80KG DE ACO CA-50</v>
      </c>
      <c r="C9897" s="519" t="s">
        <v>38869</v>
      </c>
      <c r="D9897" s="519" t="s">
        <v>38870</v>
      </c>
      <c r="E9897" s="519" t="s">
        <v>38871</v>
      </c>
      <c r="F9897" s="519" t="s">
        <v>38872</v>
      </c>
      <c r="I9897" s="519" t="s">
        <v>22</v>
      </c>
      <c r="J9897" s="650">
        <v>2668.98</v>
      </c>
    </row>
    <row r="9898" spans="1:10">
      <c r="A9898" s="519" t="s">
        <v>10112</v>
      </c>
      <c r="B9898" s="519" t="str">
        <f t="shared" si="154"/>
        <v>CORTINA DE CONCRETO ARMADO,COM 18 A 20CM DE ESPESSURA,FCK=20MPA,INCLUINDO MATERIAIS PARA 1,00M3 DE CONCRETO (IMPORTADO DE USINA) ADENSADO E COLOCADO,10,00M2 DE FORMAS DE MADEIRA DE 3ª,SERVINDO 1,4 VEZES,ESCORAMENTO E 80KG DE ACO CA-50</v>
      </c>
      <c r="C9898" s="519" t="s">
        <v>38869</v>
      </c>
      <c r="D9898" s="519" t="s">
        <v>38870</v>
      </c>
      <c r="E9898" s="519" t="s">
        <v>38871</v>
      </c>
      <c r="F9898" s="519" t="s">
        <v>38872</v>
      </c>
      <c r="I9898" s="519" t="s">
        <v>22</v>
      </c>
      <c r="J9898" s="650">
        <v>2522.86</v>
      </c>
    </row>
    <row r="9899" spans="1:10">
      <c r="A9899" s="519" t="s">
        <v>10113</v>
      </c>
      <c r="B9899" s="519" t="str">
        <f t="shared" si="154"/>
        <v>CORTINA DE CONCRETO ARMADO,COM 18 A 20CM DE ESPESSURA,FCK=25MPA,INCLUINDO MATERIAIS PARA 1,00M3 DE CONCRETO(IMPORTADO DE USINA)ADENSADO E COLOCADO,10,00M2 DE FORMAS DE MADEIRA DE 3ª,SERVINDO 1,4 VEZES,ESCORAMENTO E 80KG DE ACO CA-50</v>
      </c>
      <c r="C9899" s="519" t="s">
        <v>38873</v>
      </c>
      <c r="D9899" s="519" t="s">
        <v>38874</v>
      </c>
      <c r="E9899" s="519" t="s">
        <v>38875</v>
      </c>
      <c r="F9899" s="519" t="s">
        <v>38876</v>
      </c>
      <c r="I9899" s="519" t="s">
        <v>22</v>
      </c>
      <c r="J9899" s="650">
        <v>2680.98</v>
      </c>
    </row>
    <row r="9900" spans="1:10">
      <c r="A9900" s="519" t="s">
        <v>10114</v>
      </c>
      <c r="B9900" s="519" t="str">
        <f t="shared" si="154"/>
        <v>CORTINA DE CONCRETO ARMADO,COM 18 A 20CM DE ESPESSURA,FCK=25MPA,INCLUINDO MATERIAIS PARA 1,00M3 DE CONCRETO(IMPORTADO DE USINA)ADENSADO E COLOCADO,10,00M2 DE FORMAS DE MADEIRA DE 3ª,SERVINDO 1,4 VEZES,ESCORAMENTO E 80KG DE ACO CA-50</v>
      </c>
      <c r="C9900" s="519" t="s">
        <v>38873</v>
      </c>
      <c r="D9900" s="519" t="s">
        <v>38874</v>
      </c>
      <c r="E9900" s="519" t="s">
        <v>38875</v>
      </c>
      <c r="F9900" s="519" t="s">
        <v>38876</v>
      </c>
      <c r="I9900" s="519" t="s">
        <v>22</v>
      </c>
      <c r="J9900" s="650">
        <v>2534.86</v>
      </c>
    </row>
    <row r="9901" spans="1:10">
      <c r="A9901" s="519" t="s">
        <v>10115</v>
      </c>
      <c r="B9901" s="519" t="str">
        <f t="shared" si="154"/>
        <v>CORTINA DE CONCRETO ARMADO,COM 18 A 20CM DE ESPESSURA,FCK=30MPA,INCLUINDO MATERIAIS PARA 1,00M3 DE CONCRETO(IMPORTADO DE USINA)ADENSADO E COLOCADO 10,00M2 DE FORMAS DE AMDEIRA DE 3ª,SERVINDO 1,4 VEZES,ESCORAMENTO E 80KG DE ACO CA-50</v>
      </c>
      <c r="C9901" s="519" t="s">
        <v>38877</v>
      </c>
      <c r="D9901" s="519" t="s">
        <v>38874</v>
      </c>
      <c r="E9901" s="519" t="s">
        <v>38878</v>
      </c>
      <c r="F9901" s="519" t="s">
        <v>38876</v>
      </c>
      <c r="I9901" s="519" t="s">
        <v>22</v>
      </c>
      <c r="J9901" s="650">
        <v>2703.98</v>
      </c>
    </row>
    <row r="9902" spans="1:10">
      <c r="A9902" s="519" t="s">
        <v>10116</v>
      </c>
      <c r="B9902" s="519" t="str">
        <f t="shared" si="154"/>
        <v>CORTINA DE CONCRETO ARMADO,COM 18 A 20CM DE ESPESSURA,FCK=30MPA,INCLUINDO MATERIAIS PARA 1,00M3 DE CONCRETO(IMPORTADO DE USINA)ADENSADO E COLOCADO 10,00M2 DE FORMAS DE AMDEIRA DE 3ª,SERVINDO 1,4 VEZES,ESCORAMENTO E 80KG DE ACO CA-50</v>
      </c>
      <c r="C9902" s="519" t="s">
        <v>38877</v>
      </c>
      <c r="D9902" s="519" t="s">
        <v>38874</v>
      </c>
      <c r="E9902" s="519" t="s">
        <v>38878</v>
      </c>
      <c r="F9902" s="519" t="s">
        <v>38876</v>
      </c>
      <c r="I9902" s="519" t="s">
        <v>22</v>
      </c>
      <c r="J9902" s="650">
        <v>2557.86</v>
      </c>
    </row>
    <row r="9903" spans="1:10">
      <c r="A9903" s="519" t="s">
        <v>10117</v>
      </c>
      <c r="B9903" s="519" t="str">
        <f t="shared" si="154"/>
        <v>PLACAS DE CONCRETO ARMADO PRE-MOLDADAS,COM FCK=20MPA,ESPESSURA DE 6CM EM PECAS DE ATE 90KG,INCLUSIVE COLOCACAO MANUAL NO LOCAL DEFINITIVO</v>
      </c>
      <c r="C9903" s="519" t="s">
        <v>38879</v>
      </c>
      <c r="D9903" s="519" t="s">
        <v>38880</v>
      </c>
      <c r="E9903" s="519" t="s">
        <v>38881</v>
      </c>
      <c r="I9903" s="519" t="s">
        <v>13</v>
      </c>
      <c r="J9903" s="650">
        <v>194.54</v>
      </c>
    </row>
    <row r="9904" spans="1:10">
      <c r="A9904" s="519" t="s">
        <v>10118</v>
      </c>
      <c r="B9904" s="519" t="str">
        <f t="shared" si="154"/>
        <v>PLACAS DE CONCRETO ARMADO PRE-MOLDADAS,COM FCK=20MPA,ESPESSURA DE 6CM EM PECAS DE ATE 90KG,INCLUSIVE COLOCACAO MANUAL NO LOCAL DEFINITIVO</v>
      </c>
      <c r="C9904" s="519" t="s">
        <v>38879</v>
      </c>
      <c r="D9904" s="519" t="s">
        <v>38880</v>
      </c>
      <c r="E9904" s="519" t="s">
        <v>38881</v>
      </c>
      <c r="I9904" s="519" t="s">
        <v>13</v>
      </c>
      <c r="J9904" s="650">
        <v>180.86</v>
      </c>
    </row>
    <row r="9905" spans="1:10">
      <c r="A9905" s="519" t="s">
        <v>10119</v>
      </c>
      <c r="B9905" s="519" t="str">
        <f t="shared" si="154"/>
        <v>PLACAS DE CONCRETO ARMADO PRE-MOLDADAS,COM FCK=20MPA,ESPESSURA DE 6CM EM PECAS ACIMA DE 90KG E COLOCACAO COM GUINDASTE</v>
      </c>
      <c r="C9905" s="519" t="s">
        <v>38879</v>
      </c>
      <c r="D9905" s="519" t="s">
        <v>38882</v>
      </c>
      <c r="I9905" s="519" t="s">
        <v>13</v>
      </c>
      <c r="J9905" s="650">
        <v>221.53</v>
      </c>
    </row>
    <row r="9906" spans="1:10">
      <c r="A9906" s="519" t="s">
        <v>10120</v>
      </c>
      <c r="B9906" s="519" t="str">
        <f t="shared" si="154"/>
        <v>PLACAS DE CONCRETO ARMADO PRE-MOLDADAS,COM FCK=20MPA,ESPESSURA DE 6CM EM PECAS ACIMA DE 90KG E COLOCACAO COM GUINDASTE</v>
      </c>
      <c r="C9906" s="519" t="s">
        <v>38879</v>
      </c>
      <c r="D9906" s="519" t="s">
        <v>38882</v>
      </c>
      <c r="I9906" s="519" t="s">
        <v>13</v>
      </c>
      <c r="J9906" s="650">
        <v>208.88</v>
      </c>
    </row>
    <row r="9907" spans="1:10">
      <c r="A9907" s="519" t="s">
        <v>10121</v>
      </c>
      <c r="B9907" s="519" t="str">
        <f t="shared" si="154"/>
        <v>PLACAS DE CONCRETO ARMADO PRE-MOLDADAS,COM FCK=20MPA,ESPESSURA DE 8CM EM PECAS DE ATE 90KG,INCLUSIVE COLOCACAO MANUAL NO LOCAL DEFINITIVO</v>
      </c>
      <c r="C9907" s="519" t="s">
        <v>38879</v>
      </c>
      <c r="D9907" s="519" t="s">
        <v>38883</v>
      </c>
      <c r="E9907" s="519" t="s">
        <v>38881</v>
      </c>
      <c r="I9907" s="519" t="s">
        <v>13</v>
      </c>
      <c r="J9907" s="650">
        <v>225.17</v>
      </c>
    </row>
    <row r="9908" spans="1:10">
      <c r="A9908" s="519" t="s">
        <v>10122</v>
      </c>
      <c r="B9908" s="519" t="str">
        <f t="shared" si="154"/>
        <v>PLACAS DE CONCRETO ARMADO PRE-MOLDADAS,COM FCK=20MPA,ESPESSURA DE 8CM EM PECAS DE ATE 90KG,INCLUSIVE COLOCACAO MANUAL NO LOCAL DEFINITIVO</v>
      </c>
      <c r="C9908" s="519" t="s">
        <v>38879</v>
      </c>
      <c r="D9908" s="519" t="s">
        <v>38883</v>
      </c>
      <c r="E9908" s="519" t="s">
        <v>38881</v>
      </c>
      <c r="I9908" s="519" t="s">
        <v>13</v>
      </c>
      <c r="J9908" s="650">
        <v>210.1</v>
      </c>
    </row>
    <row r="9909" spans="1:10">
      <c r="A9909" s="519" t="s">
        <v>10123</v>
      </c>
      <c r="B9909" s="519" t="str">
        <f t="shared" si="154"/>
        <v>PLACAS DE CONCRETO ARMADO PRE-MOLDADAS,COM FCK=20MPA,ESPESSURA DE 8CM EM PECAS ACIMA DE 90KG E COLOCACAO COM GUINDASTE</v>
      </c>
      <c r="C9909" s="519" t="s">
        <v>38879</v>
      </c>
      <c r="D9909" s="519" t="s">
        <v>38884</v>
      </c>
      <c r="I9909" s="519" t="s">
        <v>13</v>
      </c>
      <c r="J9909" s="650">
        <v>262.79000000000002</v>
      </c>
    </row>
    <row r="9910" spans="1:10">
      <c r="A9910" s="519" t="s">
        <v>10124</v>
      </c>
      <c r="B9910" s="519" t="str">
        <f t="shared" si="154"/>
        <v>PLACAS DE CONCRETO ARMADO PRE-MOLDADAS,COM FCK=20MPA,ESPESSURA DE 8CM EM PECAS ACIMA DE 90KG E COLOCACAO COM GUINDASTE</v>
      </c>
      <c r="C9910" s="519" t="s">
        <v>38879</v>
      </c>
      <c r="D9910" s="519" t="s">
        <v>38884</v>
      </c>
      <c r="I9910" s="519" t="s">
        <v>13</v>
      </c>
      <c r="J9910" s="650">
        <v>248.11</v>
      </c>
    </row>
    <row r="9911" spans="1:10">
      <c r="A9911" s="519" t="s">
        <v>10125</v>
      </c>
      <c r="B9911" s="519" t="str">
        <f t="shared" si="154"/>
        <v>PLACAS DE CONCRETO ARMADO PRE-MOLDADAS,COM FCK=20MPA,ESPESSURA DE 10CM EM PECAS DE ATE 90KG,INCLUSIVE COLOCACAO MANUAL NO LOCAL DEFINITIVO</v>
      </c>
      <c r="C9911" s="519" t="s">
        <v>38879</v>
      </c>
      <c r="D9911" s="519" t="s">
        <v>38885</v>
      </c>
      <c r="E9911" s="519" t="s">
        <v>38886</v>
      </c>
      <c r="I9911" s="519" t="s">
        <v>13</v>
      </c>
      <c r="J9911" s="650">
        <v>266.45</v>
      </c>
    </row>
    <row r="9912" spans="1:10">
      <c r="A9912" s="519" t="s">
        <v>10126</v>
      </c>
      <c r="B9912" s="519" t="str">
        <f t="shared" si="154"/>
        <v>PLACAS DE CONCRETO ARMADO PRE-MOLDADAS,COM FCK=20MPA,ESPESSURA DE 10CM EM PECAS DE ATE 90KG,INCLUSIVE COLOCACAO MANUAL NO LOCAL DEFINITIVO</v>
      </c>
      <c r="C9912" s="519" t="s">
        <v>38879</v>
      </c>
      <c r="D9912" s="519" t="s">
        <v>38885</v>
      </c>
      <c r="E9912" s="519" t="s">
        <v>38886</v>
      </c>
      <c r="I9912" s="519" t="s">
        <v>13</v>
      </c>
      <c r="J9912" s="650">
        <v>248.9</v>
      </c>
    </row>
    <row r="9913" spans="1:10">
      <c r="A9913" s="519" t="s">
        <v>10127</v>
      </c>
      <c r="B9913" s="519" t="str">
        <f t="shared" si="154"/>
        <v>PLACAS DE CONCRETO ARMADO PRE-MOLDADAS,COM FCK=20MPA,ESPESSURA DE 10CM EM PECAS ACIMA DE 90KG E COLOCACAO COM GUINDASTE</v>
      </c>
      <c r="C9913" s="519" t="s">
        <v>38879</v>
      </c>
      <c r="D9913" s="519" t="s">
        <v>38887</v>
      </c>
      <c r="I9913" s="519" t="s">
        <v>13</v>
      </c>
      <c r="J9913" s="650">
        <v>296.2</v>
      </c>
    </row>
    <row r="9914" spans="1:10">
      <c r="A9914" s="519" t="s">
        <v>10128</v>
      </c>
      <c r="B9914" s="519" t="str">
        <f t="shared" si="154"/>
        <v>PLACAS DE CONCRETO ARMADO PRE-MOLDADAS,COM FCK=20MPA,ESPESSURA DE 10CM EM PECAS ACIMA DE 90KG E COLOCACAO COM GUINDASTE</v>
      </c>
      <c r="C9914" s="519" t="s">
        <v>38879</v>
      </c>
      <c r="D9914" s="519" t="s">
        <v>38887</v>
      </c>
      <c r="I9914" s="519" t="s">
        <v>13</v>
      </c>
      <c r="J9914" s="650">
        <v>279.79000000000002</v>
      </c>
    </row>
    <row r="9915" spans="1:10">
      <c r="A9915" s="519" t="s">
        <v>10129</v>
      </c>
      <c r="B9915" s="519" t="str">
        <f t="shared" si="154"/>
        <v>PLACAS DE CONCRETO ARMADO PRE-MOLDADAS,COM FCK=20MPA,ESPESSURA DE 10CM EM PECAS ACIMA DE 90KG,COM FUROS DE 3CM DE DIAMETRO ESPACADOS DE 15CM EM AMBAS AS DIRECOES,COLOCACAO COM GUINDASTE</v>
      </c>
      <c r="C9915" s="519" t="s">
        <v>38879</v>
      </c>
      <c r="D9915" s="519" t="s">
        <v>38888</v>
      </c>
      <c r="E9915" s="519" t="s">
        <v>38889</v>
      </c>
      <c r="F9915" s="519" t="s">
        <v>38890</v>
      </c>
      <c r="I9915" s="519" t="s">
        <v>13</v>
      </c>
      <c r="J9915" s="650">
        <v>712.47</v>
      </c>
    </row>
    <row r="9916" spans="1:10">
      <c r="A9916" s="519" t="s">
        <v>10130</v>
      </c>
      <c r="B9916" s="519" t="str">
        <f t="shared" si="154"/>
        <v>PLACAS DE CONCRETO ARMADO PRE-MOLDADAS,COM FCK=20MPA,ESPESSURA DE 10CM EM PECAS ACIMA DE 90KG,COM FUROS DE 3CM DE DIAMETRO ESPACADOS DE 15CM EM AMBAS AS DIRECOES,COLOCACAO COM GUINDASTE</v>
      </c>
      <c r="C9916" s="519" t="s">
        <v>38879</v>
      </c>
      <c r="D9916" s="519" t="s">
        <v>38888</v>
      </c>
      <c r="E9916" s="519" t="s">
        <v>38889</v>
      </c>
      <c r="F9916" s="519" t="s">
        <v>38890</v>
      </c>
      <c r="I9916" s="519" t="s">
        <v>13</v>
      </c>
      <c r="J9916" s="650">
        <v>647.84</v>
      </c>
    </row>
    <row r="9917" spans="1:10">
      <c r="A9917" s="519" t="s">
        <v>10131</v>
      </c>
      <c r="B9917" s="519" t="str">
        <f t="shared" si="154"/>
        <v>PLACAS DE CONCRETO ARMADO PRE-MOLDADAS,COM FCK=20MPA,ESPESSURA DE 12CM,INCLUSIVE COLOCACAO COM GUINDASTE NO LOCAL DEFINITIVO</v>
      </c>
      <c r="C9917" s="519" t="s">
        <v>38879</v>
      </c>
      <c r="D9917" s="519" t="s">
        <v>38891</v>
      </c>
      <c r="E9917" s="519" t="s">
        <v>38892</v>
      </c>
      <c r="I9917" s="519" t="s">
        <v>13</v>
      </c>
      <c r="J9917" s="650">
        <v>300.55</v>
      </c>
    </row>
    <row r="9918" spans="1:10">
      <c r="A9918" s="519" t="s">
        <v>10132</v>
      </c>
      <c r="B9918" s="519" t="str">
        <f t="shared" si="154"/>
        <v>PLACAS DE CONCRETO ARMADO PRE-MOLDADAS,COM FCK=20MPA,ESPESSURA DE 12CM,INCLUSIVE COLOCACAO COM GUINDASTE NO LOCAL DEFINITIVO</v>
      </c>
      <c r="C9918" s="519" t="s">
        <v>38879</v>
      </c>
      <c r="D9918" s="519" t="s">
        <v>38891</v>
      </c>
      <c r="E9918" s="519" t="s">
        <v>38892</v>
      </c>
      <c r="I9918" s="519" t="s">
        <v>13</v>
      </c>
      <c r="J9918" s="650">
        <v>283.77999999999997</v>
      </c>
    </row>
    <row r="9919" spans="1:10">
      <c r="A9919" s="519" t="s">
        <v>10133</v>
      </c>
      <c r="B9919" s="519" t="str">
        <f t="shared" si="154"/>
        <v>PLACAS DE CONCRETO ARMADO PRE-MOLDADAS,COM FCK=20MPA,ESPESSURA DE 12CM,COM FUROS DE 3CM DE DIAMETRO ESPACADOS DE 15CM EM AMBAS AS DIRECOES,INCLUSIVE COLOCACAO COM GUINDASTE NO LOCAL DEFINITIVO</v>
      </c>
      <c r="C9919" s="519" t="s">
        <v>38879</v>
      </c>
      <c r="D9919" s="519" t="s">
        <v>38893</v>
      </c>
      <c r="E9919" s="519" t="s">
        <v>38894</v>
      </c>
      <c r="F9919" s="519" t="s">
        <v>38895</v>
      </c>
      <c r="I9919" s="519" t="s">
        <v>13</v>
      </c>
      <c r="J9919" s="650">
        <v>725.61</v>
      </c>
    </row>
    <row r="9920" spans="1:10">
      <c r="A9920" s="519" t="s">
        <v>10134</v>
      </c>
      <c r="B9920" s="519" t="str">
        <f t="shared" si="154"/>
        <v>PLACAS DE CONCRETO ARMADO PRE-MOLDADAS,COM FCK=20MPA,ESPESSURA DE 12CM,COM FUROS DE 3CM DE DIAMETRO ESPACADOS DE 15CM EM AMBAS AS DIRECOES,INCLUSIVE COLOCACAO COM GUINDASTE NO LOCAL DEFINITIVO</v>
      </c>
      <c r="C9920" s="519" t="s">
        <v>38879</v>
      </c>
      <c r="D9920" s="519" t="s">
        <v>38893</v>
      </c>
      <c r="E9920" s="519" t="s">
        <v>38894</v>
      </c>
      <c r="F9920" s="519" t="s">
        <v>38895</v>
      </c>
      <c r="I9920" s="519" t="s">
        <v>13</v>
      </c>
      <c r="J9920" s="650">
        <v>660.63</v>
      </c>
    </row>
    <row r="9921" spans="1:10">
      <c r="A9921" s="519" t="s">
        <v>10135</v>
      </c>
      <c r="B9921" s="519" t="str">
        <f t="shared" si="154"/>
        <v>PLACAS DE CONCRETO ARMADO PRE-MOLDADAS,COM FCK=20MPA,ESPESSURA DE 15CM,INCLUSIVE COLOCACAO COM GUINDASTE NO LOCAL DEFINITIVO</v>
      </c>
      <c r="C9921" s="519" t="s">
        <v>38879</v>
      </c>
      <c r="D9921" s="519" t="s">
        <v>38896</v>
      </c>
      <c r="E9921" s="519" t="s">
        <v>38892</v>
      </c>
      <c r="I9921" s="519" t="s">
        <v>13</v>
      </c>
      <c r="J9921" s="650">
        <v>348.47</v>
      </c>
    </row>
    <row r="9922" spans="1:10">
      <c r="A9922" s="519" t="s">
        <v>10136</v>
      </c>
      <c r="B9922" s="519" t="str">
        <f t="shared" si="154"/>
        <v>PLACAS DE CONCRETO ARMADO PRE-MOLDADAS,COM FCK=20MPA,ESPESSURA DE 15CM,INCLUSIVE COLOCACAO COM GUINDASTE NO LOCAL DEFINITIVO</v>
      </c>
      <c r="C9922" s="519" t="s">
        <v>38879</v>
      </c>
      <c r="D9922" s="519" t="s">
        <v>38896</v>
      </c>
      <c r="E9922" s="519" t="s">
        <v>38892</v>
      </c>
      <c r="I9922" s="519" t="s">
        <v>13</v>
      </c>
      <c r="J9922" s="650">
        <v>329.3</v>
      </c>
    </row>
    <row r="9923" spans="1:10">
      <c r="A9923" s="519" t="s">
        <v>10137</v>
      </c>
      <c r="B9923" s="519" t="str">
        <f t="shared" si="154"/>
        <v>PLACAS DE CONCRETO ARMADO PRE-MOLDADAS,COM FCK=20MPA,ESPESSURA DE 15CM,COM FUROS DE 3CM DE DIAMETRO ESPACADOS DE 15CM EM AMBAS AS DIRECOES,INCLUSIVE COLOCACAO COM GUINDASTE NO LOCAL DEFINITIVO</v>
      </c>
      <c r="C9923" s="519" t="s">
        <v>38879</v>
      </c>
      <c r="D9923" s="519" t="s">
        <v>38897</v>
      </c>
      <c r="E9923" s="519" t="s">
        <v>38894</v>
      </c>
      <c r="F9923" s="519" t="s">
        <v>38895</v>
      </c>
      <c r="I9923" s="519" t="s">
        <v>13</v>
      </c>
      <c r="J9923" s="650">
        <v>786.56</v>
      </c>
    </row>
    <row r="9924" spans="1:10">
      <c r="A9924" s="519" t="s">
        <v>10138</v>
      </c>
      <c r="B9924" s="519" t="str">
        <f t="shared" si="154"/>
        <v>PLACAS DE CONCRETO ARMADO PRE-MOLDADAS,COM FCK=20MPA,ESPESSURA DE 15CM,COM FUROS DE 3CM DE DIAMETRO ESPACADOS DE 15CM EM AMBAS AS DIRECOES,INCLUSIVE COLOCACAO COM GUINDASTE NO LOCAL DEFINITIVO</v>
      </c>
      <c r="C9924" s="519" t="s">
        <v>38879</v>
      </c>
      <c r="D9924" s="519" t="s">
        <v>38897</v>
      </c>
      <c r="E9924" s="519" t="s">
        <v>38894</v>
      </c>
      <c r="F9924" s="519" t="s">
        <v>38895</v>
      </c>
      <c r="I9924" s="519" t="s">
        <v>13</v>
      </c>
      <c r="J9924" s="650">
        <v>719.18</v>
      </c>
    </row>
    <row r="9925" spans="1:10">
      <c r="A9925" s="519" t="s">
        <v>10139</v>
      </c>
      <c r="B9925" s="519" t="str">
        <f t="shared" si="154"/>
        <v>CONCRETO ARMADO,FCK=20MPA,INCLUINDO MATERIAIS PARA 1,00M3 DE CONCRETO(IMPORTADO DE USINA)ADENSADO E COLOCADO,14,00M2 DEAREA MOLDADA,FORMAS E ESCORAMENTO CONFORME ITENS 11.004.0022 E 11.004.0035,60KG DE ACO CA-50,INCLUSIVE MAO-DE-OBRA PARACORTE,DOBRAGEM,MONTAGEM E COLOCACAO NAS FORMAS</v>
      </c>
      <c r="C9925" s="519" t="s">
        <v>38898</v>
      </c>
      <c r="D9925" s="519" t="s">
        <v>38899</v>
      </c>
      <c r="E9925" s="519" t="s">
        <v>38900</v>
      </c>
      <c r="F9925" s="519" t="s">
        <v>38901</v>
      </c>
      <c r="G9925" s="519" t="s">
        <v>38902</v>
      </c>
      <c r="I9925" s="519" t="s">
        <v>22</v>
      </c>
      <c r="J9925" s="650">
        <v>2731.57</v>
      </c>
    </row>
    <row r="9926" spans="1:10">
      <c r="A9926" s="519" t="s">
        <v>10140</v>
      </c>
      <c r="B9926" s="519" t="str">
        <f t="shared" si="154"/>
        <v>CONCRETO ARMADO,FCK=20MPA,INCLUINDO MATERIAIS PARA 1,00M3 DE CONCRETO(IMPORTADO DE USINA)ADENSADO E COLOCADO,14,00M2 DEAREA MOLDADA,FORMAS E ESCORAMENTO CONFORME ITENS 11.004.0022 E 11.004.0035,60KG DE ACO CA-50,INCLUSIVE MAO-DE-OBRA PARACORTE,DOBRAGEM,MONTAGEM E COLOCACAO NAS FORMAS</v>
      </c>
      <c r="C9926" s="519" t="s">
        <v>38898</v>
      </c>
      <c r="D9926" s="519" t="s">
        <v>38899</v>
      </c>
      <c r="E9926" s="519" t="s">
        <v>38900</v>
      </c>
      <c r="F9926" s="519" t="s">
        <v>38901</v>
      </c>
      <c r="G9926" s="519" t="s">
        <v>38902</v>
      </c>
      <c r="I9926" s="519" t="s">
        <v>22</v>
      </c>
      <c r="J9926" s="650">
        <v>2580.65</v>
      </c>
    </row>
    <row r="9927" spans="1:10">
      <c r="A9927" s="519" t="s">
        <v>10141</v>
      </c>
      <c r="B9927" s="519" t="str">
        <f t="shared" si="154"/>
        <v>CONCRETO ARMADO,FCK=25MPA,INCLUINDO MATERIAIS PARA 1,00M3 DE CONCRETO(IMPORTADO DE USINA)ADENSADO E COLOCADO,14,00M2 DEAREA MOLDADA,FORMAS E ESCORAMENTO CONFORME ITENS 11.004.0022 E 11.004.0035,60KG DE ACO CA-50,INCLUSIVE MAO-DE-OBRA PARACORTE,DOBRAGEM,MONTAGEM E COLOCACAO NAS FORMAS</v>
      </c>
      <c r="C9927" s="519" t="s">
        <v>38903</v>
      </c>
      <c r="D9927" s="519" t="s">
        <v>38899</v>
      </c>
      <c r="E9927" s="519" t="s">
        <v>38900</v>
      </c>
      <c r="F9927" s="519" t="s">
        <v>38901</v>
      </c>
      <c r="G9927" s="519" t="s">
        <v>38902</v>
      </c>
      <c r="I9927" s="519" t="s">
        <v>22</v>
      </c>
      <c r="J9927" s="650">
        <v>2743.57</v>
      </c>
    </row>
    <row r="9928" spans="1:10">
      <c r="A9928" s="519" t="s">
        <v>10142</v>
      </c>
      <c r="B9928" s="519" t="str">
        <f t="shared" ref="B9928:B9991" si="155">C9928&amp;D9928&amp;E9928&amp;F9928&amp;G9928&amp;H9928</f>
        <v>CONCRETO ARMADO,FCK=25MPA,INCLUINDO MATERIAIS PARA 1,00M3 DE CONCRETO(IMPORTADO DE USINA)ADENSADO E COLOCADO,14,00M2 DEAREA MOLDADA,FORMAS E ESCORAMENTO CONFORME ITENS 11.004.0022 E 11.004.0035,60KG DE ACO CA-50,INCLUSIVE MAO-DE-OBRA PARACORTE,DOBRAGEM,MONTAGEM E COLOCACAO NAS FORMAS</v>
      </c>
      <c r="C9928" s="519" t="s">
        <v>38903</v>
      </c>
      <c r="D9928" s="519" t="s">
        <v>38899</v>
      </c>
      <c r="E9928" s="519" t="s">
        <v>38900</v>
      </c>
      <c r="F9928" s="519" t="s">
        <v>38901</v>
      </c>
      <c r="G9928" s="519" t="s">
        <v>38902</v>
      </c>
      <c r="I9928" s="519" t="s">
        <v>22</v>
      </c>
      <c r="J9928" s="650">
        <v>2592.65</v>
      </c>
    </row>
    <row r="9929" spans="1:10">
      <c r="A9929" s="519" t="s">
        <v>10143</v>
      </c>
      <c r="B9929" s="519" t="str">
        <f t="shared" si="155"/>
        <v>CONCRETO ARMADO,FCK=30MPA,INCLUINDO MATERIAIS PARA 1,00M3 DE CONCRETO(IMPORTADO DE USINA)ADENSADO E COLOCADO,14,00M2 DEAREA MOLDADA,FORMAS E ESCORAMENTO CONFORME ITENS 11.004.0022 E 11.004.0035,60KG DE ACO CA-50,INCLUSIVE MAO-DE-OBRA PARACORTE,DOBRAGEM,MONTAGEM E COLOCACAO NAS FORMAS</v>
      </c>
      <c r="C9929" s="519" t="s">
        <v>38904</v>
      </c>
      <c r="D9929" s="519" t="s">
        <v>38899</v>
      </c>
      <c r="E9929" s="519" t="s">
        <v>38900</v>
      </c>
      <c r="F9929" s="519" t="s">
        <v>38901</v>
      </c>
      <c r="G9929" s="519" t="s">
        <v>38902</v>
      </c>
      <c r="I9929" s="519" t="s">
        <v>22</v>
      </c>
      <c r="J9929" s="650">
        <v>2766.57</v>
      </c>
    </row>
    <row r="9930" spans="1:10">
      <c r="A9930" s="519" t="s">
        <v>10144</v>
      </c>
      <c r="B9930" s="519" t="str">
        <f t="shared" si="155"/>
        <v>CONCRETO ARMADO,FCK=30MPA,INCLUINDO MATERIAIS PARA 1,00M3 DE CONCRETO(IMPORTADO DE USINA)ADENSADO E COLOCADO,14,00M2 DEAREA MOLDADA,FORMAS E ESCORAMENTO CONFORME ITENS 11.004.0022 E 11.004.0035,60KG DE ACO CA-50,INCLUSIVE MAO-DE-OBRA PARACORTE,DOBRAGEM,MONTAGEM E COLOCACAO NAS FORMAS</v>
      </c>
      <c r="C9930" s="519" t="s">
        <v>38904</v>
      </c>
      <c r="D9930" s="519" t="s">
        <v>38899</v>
      </c>
      <c r="E9930" s="519" t="s">
        <v>38900</v>
      </c>
      <c r="F9930" s="519" t="s">
        <v>38901</v>
      </c>
      <c r="G9930" s="519" t="s">
        <v>38902</v>
      </c>
      <c r="I9930" s="519" t="s">
        <v>22</v>
      </c>
      <c r="J9930" s="650">
        <v>2615.65</v>
      </c>
    </row>
    <row r="9931" spans="1:10">
      <c r="A9931" s="519" t="s">
        <v>10145</v>
      </c>
      <c r="B9931" s="519" t="str">
        <f t="shared" si="155"/>
        <v>CONCRETO ARMADO,FCK=20MPA,INCLUINDO MATERIAIS PARA 1,00M3 DE CONCRETO(IMPORTADO DE USINA)ADENSADO E COLOCADO,12,00M2 DEAREA MOLDADA,FORMAS E ESCORAMENTO CONFORME ITENS 11.004.0022 E 11.004.0035,80KG DE ACO CA-50,INCLUSIVE MAO-DE-OBRA PARACORTE,DOBRAGEM,MONTAGEM E COLOCACAO NAS FORMAS</v>
      </c>
      <c r="C9931" s="519" t="s">
        <v>38898</v>
      </c>
      <c r="D9931" s="519" t="s">
        <v>38905</v>
      </c>
      <c r="E9931" s="519" t="s">
        <v>38900</v>
      </c>
      <c r="F9931" s="519" t="s">
        <v>38906</v>
      </c>
      <c r="G9931" s="519" t="s">
        <v>38902</v>
      </c>
      <c r="I9931" s="519" t="s">
        <v>22</v>
      </c>
      <c r="J9931" s="650">
        <v>2837.4</v>
      </c>
    </row>
    <row r="9932" spans="1:10">
      <c r="A9932" s="519" t="s">
        <v>10146</v>
      </c>
      <c r="B9932" s="519" t="str">
        <f t="shared" si="155"/>
        <v>CONCRETO ARMADO,FCK=20MPA,INCLUINDO MATERIAIS PARA 1,00M3 DE CONCRETO(IMPORTADO DE USINA)ADENSADO E COLOCADO,12,00M2 DEAREA MOLDADA,FORMAS E ESCORAMENTO CONFORME ITENS 11.004.0022 E 11.004.0035,80KG DE ACO CA-50,INCLUSIVE MAO-DE-OBRA PARACORTE,DOBRAGEM,MONTAGEM E COLOCACAO NAS FORMAS</v>
      </c>
      <c r="C9932" s="519" t="s">
        <v>38898</v>
      </c>
      <c r="D9932" s="519" t="s">
        <v>38905</v>
      </c>
      <c r="E9932" s="519" t="s">
        <v>38900</v>
      </c>
      <c r="F9932" s="519" t="s">
        <v>38906</v>
      </c>
      <c r="G9932" s="519" t="s">
        <v>38902</v>
      </c>
      <c r="I9932" s="519" t="s">
        <v>22</v>
      </c>
      <c r="J9932" s="650">
        <v>2684.67</v>
      </c>
    </row>
    <row r="9933" spans="1:10">
      <c r="A9933" s="519" t="s">
        <v>10147</v>
      </c>
      <c r="B9933" s="519" t="str">
        <f t="shared" si="155"/>
        <v>CONCRETO ARMADO,FCK=25MPA,INCLUINDO MATERIAIS PARA 1,00M3 DE CONCRETO(IMPORTADO DE USINA)ADENSADO E COLOCADO,12,00M2 DEAREA MOLDADA,FORMAS E ESCORAMENTO CONFORME ITENS 11.004.0022 E 11.004.0035,80KG DE ACO CA-50,INCLUINDO MAO-DE-OBRA PARACORTE,DOBRAGEM,MONTAGEM E COLOCACAO NAS FORMAS</v>
      </c>
      <c r="C9933" s="519" t="s">
        <v>38903</v>
      </c>
      <c r="D9933" s="519" t="s">
        <v>38905</v>
      </c>
      <c r="E9933" s="519" t="s">
        <v>38900</v>
      </c>
      <c r="F9933" s="519" t="s">
        <v>38907</v>
      </c>
      <c r="G9933" s="519" t="s">
        <v>38902</v>
      </c>
      <c r="I9933" s="519" t="s">
        <v>22</v>
      </c>
      <c r="J9933" s="650">
        <v>2796.92</v>
      </c>
    </row>
    <row r="9934" spans="1:10">
      <c r="A9934" s="519" t="s">
        <v>10148</v>
      </c>
      <c r="B9934" s="519" t="str">
        <f t="shared" si="155"/>
        <v>CONCRETO ARMADO,FCK=25MPA,INCLUINDO MATERIAIS PARA 1,00M3 DE CONCRETO(IMPORTADO DE USINA)ADENSADO E COLOCADO,12,00M2 DEAREA MOLDADA,FORMAS E ESCORAMENTO CONFORME ITENS 11.004.0022 E 11.004.0035,80KG DE ACO CA-50,INCLUINDO MAO-DE-OBRA PARACORTE,DOBRAGEM,MONTAGEM E COLOCACAO NAS FORMAS</v>
      </c>
      <c r="C9934" s="519" t="s">
        <v>38903</v>
      </c>
      <c r="D9934" s="519" t="s">
        <v>38905</v>
      </c>
      <c r="E9934" s="519" t="s">
        <v>38900</v>
      </c>
      <c r="F9934" s="519" t="s">
        <v>38907</v>
      </c>
      <c r="G9934" s="519" t="s">
        <v>38902</v>
      </c>
      <c r="I9934" s="519" t="s">
        <v>22</v>
      </c>
      <c r="J9934" s="650">
        <v>2651.19</v>
      </c>
    </row>
    <row r="9935" spans="1:10">
      <c r="A9935" s="519" t="s">
        <v>10149</v>
      </c>
      <c r="B9935" s="519" t="str">
        <f t="shared" si="155"/>
        <v>CONCRETO ARMADO,FCK=30MPA,INCLUINDO MATERIAIS PARA 1,00M3 DE CONCRETO(IMPORTADO DE USINA)ADENSADO E COLOCADO,12,00M2 DEAREA MOLDADA,FORMAS E ESCORAMENTO CONFORME ITENS 11.004.0022 E 11.004.0035,80KG DE ACO CA-50,INCLUSIVE MAO-DE-OBRA PARACORTE,DOBRAGEM,MONTAGEM E COLOCACAO NAS FORMAS</v>
      </c>
      <c r="C9935" s="519" t="s">
        <v>38904</v>
      </c>
      <c r="D9935" s="519" t="s">
        <v>38905</v>
      </c>
      <c r="E9935" s="519" t="s">
        <v>38900</v>
      </c>
      <c r="F9935" s="519" t="s">
        <v>38906</v>
      </c>
      <c r="G9935" s="519" t="s">
        <v>38902</v>
      </c>
      <c r="I9935" s="519" t="s">
        <v>22</v>
      </c>
      <c r="J9935" s="650">
        <v>2824.43</v>
      </c>
    </row>
    <row r="9936" spans="1:10">
      <c r="A9936" s="519" t="s">
        <v>10150</v>
      </c>
      <c r="B9936" s="519" t="str">
        <f t="shared" si="155"/>
        <v>CONCRETO ARMADO,FCK=30MPA,INCLUINDO MATERIAIS PARA 1,00M3 DE CONCRETO(IMPORTADO DE USINA)ADENSADO E COLOCADO,12,00M2 DEAREA MOLDADA,FORMAS E ESCORAMENTO CONFORME ITENS 11.004.0022 E 11.004.0035,80KG DE ACO CA-50,INCLUSIVE MAO-DE-OBRA PARACORTE,DOBRAGEM,MONTAGEM E COLOCACAO NAS FORMAS</v>
      </c>
      <c r="C9936" s="519" t="s">
        <v>38904</v>
      </c>
      <c r="D9936" s="519" t="s">
        <v>38905</v>
      </c>
      <c r="E9936" s="519" t="s">
        <v>38900</v>
      </c>
      <c r="F9936" s="519" t="s">
        <v>38906</v>
      </c>
      <c r="G9936" s="519" t="s">
        <v>38902</v>
      </c>
      <c r="I9936" s="519" t="s">
        <v>22</v>
      </c>
      <c r="J9936" s="650">
        <v>2678.7</v>
      </c>
    </row>
    <row r="9937" spans="1:10">
      <c r="A9937" s="519" t="s">
        <v>10151</v>
      </c>
      <c r="B9937" s="519" t="str">
        <f t="shared" si="155"/>
        <v>CONCRETO ARMADO,FCK=20MPA,INCLUINDO MATERIAIS PARA 1,00M3 DE CONCRETO(IMPORTADO DE USINA)ADENSADO E COLOCADO,12,00M2 DEAREA MOLDADA,FORMAS CONFORME O ITEM 11.004.0022,60KG DE ACOCA-50,INCLUSIVE MAO-DE-OBRA PARA CORTE,DOBRAGEM,MONTAGEM E COLOCACAO NAS FORMAS,EXCLUSIVE ESCORAMENTO</v>
      </c>
      <c r="C9937" s="519" t="s">
        <v>38898</v>
      </c>
      <c r="D9937" s="519" t="s">
        <v>38905</v>
      </c>
      <c r="E9937" s="519" t="s">
        <v>38908</v>
      </c>
      <c r="F9937" s="519" t="s">
        <v>38909</v>
      </c>
      <c r="G9937" s="519" t="s">
        <v>38910</v>
      </c>
      <c r="I9937" s="519" t="s">
        <v>31351</v>
      </c>
      <c r="J9937" s="650">
        <v>2264.2199999999998</v>
      </c>
    </row>
    <row r="9938" spans="1:10">
      <c r="A9938" s="519" t="s">
        <v>10152</v>
      </c>
      <c r="B9938" s="519" t="str">
        <f t="shared" si="155"/>
        <v>CONCRETO ARMADO,FCK=20MPA,INCLUINDO MATERIAIS PARA 1,00M3 DE CONCRETO(IMPORTADO DE USINA)ADENSADO E COLOCADO,12,00M2 DEAREA MOLDADA,FORMAS CONFORME O ITEM 11.004.0022,60KG DE ACOCA-50,INCLUSIVE MAO-DE-OBRA PARA CORTE,DOBRAGEM,MONTAGEM E COLOCACAO NAS FORMAS,EXCLUSIVE ESCORAMENTO</v>
      </c>
      <c r="C9938" s="519" t="s">
        <v>38898</v>
      </c>
      <c r="D9938" s="519" t="s">
        <v>38905</v>
      </c>
      <c r="E9938" s="519" t="s">
        <v>38908</v>
      </c>
      <c r="F9938" s="519" t="s">
        <v>38909</v>
      </c>
      <c r="G9938" s="519" t="s">
        <v>38910</v>
      </c>
      <c r="I9938" s="519" t="s">
        <v>31351</v>
      </c>
      <c r="J9938" s="650">
        <v>2148.5700000000002</v>
      </c>
    </row>
    <row r="9939" spans="1:10">
      <c r="A9939" s="519" t="s">
        <v>10153</v>
      </c>
      <c r="B9939" s="519" t="str">
        <f t="shared" si="155"/>
        <v>CONCRETO ARMADO,FCK=25MPA,INCLUINDO MATERIAIS PARA 1,00M3 DE CONCRETO(IMPORTADO DE USINA)ADENSADO E COLOCADO,12,00M2 DEAREA MOLDADA,FORMAS CONFORME O ITEM 11.004.0022,60KG DE ACOCA-50,INCLUSIVE MAO-DE-OBRA PARA CORTE,DOBRAGEM,MONTAGEM ECOLOCACAO NAS FORMAS,EXCLUSIVE ESCORAMENTO</v>
      </c>
      <c r="C9939" s="519" t="s">
        <v>38903</v>
      </c>
      <c r="D9939" s="519" t="s">
        <v>38905</v>
      </c>
      <c r="E9939" s="519" t="s">
        <v>38908</v>
      </c>
      <c r="F9939" s="519" t="s">
        <v>38911</v>
      </c>
      <c r="G9939" s="519" t="s">
        <v>38912</v>
      </c>
      <c r="I9939" s="519" t="s">
        <v>22</v>
      </c>
      <c r="J9939" s="650">
        <v>2276.2199999999998</v>
      </c>
    </row>
    <row r="9940" spans="1:10">
      <c r="A9940" s="519" t="s">
        <v>10154</v>
      </c>
      <c r="B9940" s="519" t="str">
        <f t="shared" si="155"/>
        <v>CONCRETO ARMADO,FCK=25MPA,INCLUINDO MATERIAIS PARA 1,00M3 DE CONCRETO(IMPORTADO DE USINA)ADENSADO E COLOCADO,12,00M2 DEAREA MOLDADA,FORMAS CONFORME O ITEM 11.004.0022,60KG DE ACOCA-50,INCLUSIVE MAO-DE-OBRA PARA CORTE,DOBRAGEM,MONTAGEM ECOLOCACAO NAS FORMAS,EXCLUSIVE ESCORAMENTO</v>
      </c>
      <c r="C9940" s="519" t="s">
        <v>38903</v>
      </c>
      <c r="D9940" s="519" t="s">
        <v>38905</v>
      </c>
      <c r="E9940" s="519" t="s">
        <v>38908</v>
      </c>
      <c r="F9940" s="519" t="s">
        <v>38911</v>
      </c>
      <c r="G9940" s="519" t="s">
        <v>38912</v>
      </c>
      <c r="I9940" s="519" t="s">
        <v>22</v>
      </c>
      <c r="J9940" s="650">
        <v>2160.5700000000002</v>
      </c>
    </row>
    <row r="9941" spans="1:10">
      <c r="A9941" s="519" t="s">
        <v>10155</v>
      </c>
      <c r="B9941" s="519" t="str">
        <f t="shared" si="155"/>
        <v>CONCRETO ARMADO,FCK=30MPA,INCLUINDO MATERIAIS PARA 1,00M3 DE CONCRETO(IMPORTADO DE USINA)ADENSADO E COLOCADO,12,00M2 DEAREA MOLDADA,FORMAS CONFORME O ITEM 11.004.0022,60KG DE ACOCA-50,INCLUSIVE MAO-DE-OBRA PARA CORTE,DOBRAGEM,MONTAGEM ECOLOCACAO NAS FORMAS,EXCLUSIVE ESCORAMENTO</v>
      </c>
      <c r="C9941" s="519" t="s">
        <v>38904</v>
      </c>
      <c r="D9941" s="519" t="s">
        <v>38905</v>
      </c>
      <c r="E9941" s="519" t="s">
        <v>38908</v>
      </c>
      <c r="F9941" s="519" t="s">
        <v>38911</v>
      </c>
      <c r="G9941" s="519" t="s">
        <v>38912</v>
      </c>
      <c r="I9941" s="519" t="s">
        <v>22</v>
      </c>
      <c r="J9941" s="650">
        <v>2299.2199999999998</v>
      </c>
    </row>
    <row r="9942" spans="1:10">
      <c r="A9942" s="519" t="s">
        <v>10156</v>
      </c>
      <c r="B9942" s="519" t="str">
        <f t="shared" si="155"/>
        <v>CONCRETO ARMADO,FCK=30MPA,INCLUINDO MATERIAIS PARA 1,00M3 DE CONCRETO(IMPORTADO DE USINA)ADENSADO E COLOCADO,12,00M2 DEAREA MOLDADA,FORMAS CONFORME O ITEM 11.004.0022,60KG DE ACOCA-50,INCLUSIVE MAO-DE-OBRA PARA CORTE,DOBRAGEM,MONTAGEM ECOLOCACAO NAS FORMAS,EXCLUSIVE ESCORAMENTO</v>
      </c>
      <c r="C9942" s="519" t="s">
        <v>38904</v>
      </c>
      <c r="D9942" s="519" t="s">
        <v>38905</v>
      </c>
      <c r="E9942" s="519" t="s">
        <v>38908</v>
      </c>
      <c r="F9942" s="519" t="s">
        <v>38911</v>
      </c>
      <c r="G9942" s="519" t="s">
        <v>38912</v>
      </c>
      <c r="I9942" s="519" t="s">
        <v>22</v>
      </c>
      <c r="J9942" s="650">
        <v>2183.5700000000002</v>
      </c>
    </row>
    <row r="9943" spans="1:10">
      <c r="A9943" s="519" t="s">
        <v>10157</v>
      </c>
      <c r="B9943" s="519" t="str">
        <f t="shared" si="155"/>
        <v>ADITIVO PLASTIFICANTE E DENSIFICADOR,ADICIONADO AO CONCRETONA PROPORCAO DE 500G POR SACO DE CIMENTO</v>
      </c>
      <c r="C9943" s="519" t="s">
        <v>38913</v>
      </c>
      <c r="D9943" s="519" t="s">
        <v>38914</v>
      </c>
      <c r="I9943" s="519" t="s">
        <v>51</v>
      </c>
      <c r="J9943" s="650">
        <v>5.82</v>
      </c>
    </row>
    <row r="9944" spans="1:10">
      <c r="A9944" s="519" t="s">
        <v>10158</v>
      </c>
      <c r="B9944" s="519" t="str">
        <f t="shared" si="155"/>
        <v>ADITIVO PLASTIFICANTE E DENSIFICADOR,ADICIONADO AO CONCRETONA PROPORCAO DE 500G POR SACO DE CIMENTO</v>
      </c>
      <c r="C9944" s="519" t="s">
        <v>38913</v>
      </c>
      <c r="D9944" s="519" t="s">
        <v>38914</v>
      </c>
      <c r="I9944" s="519" t="s">
        <v>51</v>
      </c>
      <c r="J9944" s="650">
        <v>5.82</v>
      </c>
    </row>
    <row r="9945" spans="1:10">
      <c r="A9945" s="519" t="s">
        <v>10159</v>
      </c>
      <c r="B9945" s="519" t="str">
        <f t="shared" si="155"/>
        <v>ADITIVO PLASTIFICANTE,RETARDADOR E DENSIFICADOR,LIQUIDO,ADICIONADO AO CONCRETO NA PROPORCAO DE 500G POR SACO DE CIMENTO</v>
      </c>
      <c r="C9945" s="519" t="s">
        <v>38915</v>
      </c>
      <c r="D9945" s="519" t="s">
        <v>38916</v>
      </c>
      <c r="I9945" s="519" t="s">
        <v>51</v>
      </c>
      <c r="J9945" s="650">
        <v>6.47</v>
      </c>
    </row>
    <row r="9946" spans="1:10">
      <c r="A9946" s="519" t="s">
        <v>10160</v>
      </c>
      <c r="B9946" s="519" t="str">
        <f t="shared" si="155"/>
        <v>ADITIVO PLASTIFICANTE,RETARDADOR E DENSIFICADOR,LIQUIDO,ADICIONADO AO CONCRETO NA PROPORCAO DE 500G POR SACO DE CIMENTO</v>
      </c>
      <c r="C9946" s="519" t="s">
        <v>38915</v>
      </c>
      <c r="D9946" s="519" t="s">
        <v>38916</v>
      </c>
      <c r="I9946" s="519" t="s">
        <v>51</v>
      </c>
      <c r="J9946" s="650">
        <v>6.47</v>
      </c>
    </row>
    <row r="9947" spans="1:10">
      <c r="A9947" s="519" t="s">
        <v>10161</v>
      </c>
      <c r="B9947" s="519" t="str">
        <f t="shared" si="155"/>
        <v>ADITIVO INCORPORADOR DE AR SIMPLES,ADICIONADO AO CONCRETO NA PROPORCAO DE 150G POR SACO DE CIMENTO</v>
      </c>
      <c r="C9947" s="519" t="s">
        <v>38917</v>
      </c>
      <c r="D9947" s="519" t="s">
        <v>38918</v>
      </c>
      <c r="I9947" s="519" t="s">
        <v>51</v>
      </c>
      <c r="J9947" s="650">
        <v>6.13</v>
      </c>
    </row>
    <row r="9948" spans="1:10">
      <c r="A9948" s="519" t="s">
        <v>10162</v>
      </c>
      <c r="B9948" s="519" t="str">
        <f t="shared" si="155"/>
        <v>ADITIVO INCORPORADOR DE AR SIMPLES,ADICIONADO AO CONCRETO NA PROPORCAO DE 150G POR SACO DE CIMENTO</v>
      </c>
      <c r="C9948" s="519" t="s">
        <v>38917</v>
      </c>
      <c r="D9948" s="519" t="s">
        <v>38918</v>
      </c>
      <c r="I9948" s="519" t="s">
        <v>51</v>
      </c>
      <c r="J9948" s="650">
        <v>6.13</v>
      </c>
    </row>
    <row r="9949" spans="1:10">
      <c r="A9949" s="519" t="s">
        <v>10163</v>
      </c>
      <c r="B9949" s="519" t="str">
        <f t="shared" si="155"/>
        <v>GROUT (ARGAMASSA FLUIDA DE ELEVADA RESISTENCIA),INCLUSIVEPREPARO,LANCAMENTO E FORNECIMENTO DOS MATERIAIS</v>
      </c>
      <c r="C9949" s="519" t="s">
        <v>38919</v>
      </c>
      <c r="D9949" s="519" t="s">
        <v>38920</v>
      </c>
      <c r="I9949" s="519" t="s">
        <v>22</v>
      </c>
      <c r="J9949" s="650">
        <v>3120.85</v>
      </c>
    </row>
    <row r="9950" spans="1:10">
      <c r="A9950" s="519" t="s">
        <v>10164</v>
      </c>
      <c r="B9950" s="519" t="str">
        <f t="shared" si="155"/>
        <v>GROUT (ARGAMASSA FLUIDA DE ELEVADA RESISTENCIA),INCLUSIVEPREPARO,LANCAMENTO E FORNECIMENTO DOS MATERIAIS</v>
      </c>
      <c r="C9950" s="519" t="s">
        <v>38919</v>
      </c>
      <c r="D9950" s="519" t="s">
        <v>38920</v>
      </c>
      <c r="I9950" s="519" t="s">
        <v>22</v>
      </c>
      <c r="J9950" s="650">
        <v>3086.38</v>
      </c>
    </row>
    <row r="9951" spans="1:10">
      <c r="A9951" s="519" t="s">
        <v>10165</v>
      </c>
      <c r="B9951" s="519" t="str">
        <f t="shared" si="155"/>
        <v>GROUT (ARGAMASSA FLUIDA DE ELEVADA RESISTENCIA) COM PEDRISCO (30% EM PESO),INCLUSIVE PREPARO,LANCAMENTO E FORNECIMENTODOS MATERIAIS</v>
      </c>
      <c r="C9951" s="519" t="s">
        <v>38921</v>
      </c>
      <c r="D9951" s="519" t="s">
        <v>38922</v>
      </c>
      <c r="E9951" s="519" t="s">
        <v>38923</v>
      </c>
      <c r="I9951" s="519" t="s">
        <v>22</v>
      </c>
      <c r="J9951" s="650">
        <v>2820.31</v>
      </c>
    </row>
    <row r="9952" spans="1:10">
      <c r="A9952" s="519" t="s">
        <v>10166</v>
      </c>
      <c r="B9952" s="519" t="str">
        <f t="shared" si="155"/>
        <v>GROUT (ARGAMASSA FLUIDA DE ELEVADA RESISTENCIA) COM PEDRISCO (30% EM PESO),INCLUSIVE PREPARO,LANCAMENTO E FORNECIMENTODOS MATERIAIS</v>
      </c>
      <c r="C9952" s="519" t="s">
        <v>38921</v>
      </c>
      <c r="D9952" s="519" t="s">
        <v>38922</v>
      </c>
      <c r="E9952" s="519" t="s">
        <v>38923</v>
      </c>
      <c r="I9952" s="519" t="s">
        <v>22</v>
      </c>
      <c r="J9952" s="650">
        <v>2785.85</v>
      </c>
    </row>
    <row r="9953" spans="1:10">
      <c r="A9953" s="519" t="s">
        <v>10167</v>
      </c>
      <c r="B9953" s="519" t="str">
        <f t="shared" si="155"/>
        <v>ENCHIMENTO DE NICHOS OU FUROS DE CONCRETO OU ROCHA COM MISTURA DE ARGAMASSA EXPANSIVA E PEDRISCO NA PROPORCAO EM PESO DE50% DESTE EM RELACAO A ARGAMASSA,CONFORME INSTRUCOES DE FABRICANTES,INCLUSIVE PREPARO PREVIO DA CAVIDADE A TAMPONAR</v>
      </c>
      <c r="C9953" s="519" t="s">
        <v>38924</v>
      </c>
      <c r="D9953" s="519" t="s">
        <v>38925</v>
      </c>
      <c r="E9953" s="519" t="s">
        <v>38926</v>
      </c>
      <c r="F9953" s="519" t="s">
        <v>38927</v>
      </c>
      <c r="I9953" s="519" t="s">
        <v>10168</v>
      </c>
      <c r="J9953" s="650">
        <v>13.98</v>
      </c>
    </row>
    <row r="9954" spans="1:10">
      <c r="A9954" s="519" t="s">
        <v>10169</v>
      </c>
      <c r="B9954" s="519" t="str">
        <f t="shared" si="155"/>
        <v>ENCHIMENTO DE NICHOS OU FUROS DE CONCRETO OU ROCHA COM MISTURA DE ARGAMASSA EXPANSIVA E PEDRISCO NA PROPORCAO EM PESO DE50% DESTE EM RELACAO A ARGAMASSA,CONFORME INSTRUCOES DE FABRICANTES,INCLUSIVE PREPARO PREVIO DA CAVIDADE A TAMPONAR</v>
      </c>
      <c r="C9954" s="519" t="s">
        <v>38924</v>
      </c>
      <c r="D9954" s="519" t="s">
        <v>38925</v>
      </c>
      <c r="E9954" s="519" t="s">
        <v>38926</v>
      </c>
      <c r="F9954" s="519" t="s">
        <v>38927</v>
      </c>
      <c r="I9954" s="519" t="s">
        <v>10168</v>
      </c>
      <c r="J9954" s="650">
        <v>12.41</v>
      </c>
    </row>
    <row r="9955" spans="1:10">
      <c r="A9955" s="519" t="s">
        <v>10170</v>
      </c>
      <c r="B9955" s="519" t="str">
        <f t="shared" si="155"/>
        <v>APLICACAO DE ARGAMASSA EXPANSIVA TIPO SIKA GROUT PARA FIXACAO DE CHUMBADORES EM ESTRUTURAS DE CONCRETO OU SERVICOS SIMILARES,CONFORME INSTRUCOES DO FABRICANTE</v>
      </c>
      <c r="C9955" s="519" t="s">
        <v>38928</v>
      </c>
      <c r="D9955" s="519" t="s">
        <v>38929</v>
      </c>
      <c r="E9955" s="519" t="s">
        <v>38930</v>
      </c>
      <c r="I9955" s="519" t="s">
        <v>10168</v>
      </c>
      <c r="J9955" s="650">
        <v>26.56</v>
      </c>
    </row>
    <row r="9956" spans="1:10">
      <c r="A9956" s="519" t="s">
        <v>10171</v>
      </c>
      <c r="B9956" s="519" t="str">
        <f t="shared" si="155"/>
        <v>APLICACAO DE ARGAMASSA EXPANSIVA TIPO SIKA GROUT PARA FIXACAO DE CHUMBADORES EM ESTRUTURAS DE CONCRETO OU SERVICOS SIMILARES,CONFORME INSTRUCOES DO FABRICANTE</v>
      </c>
      <c r="C9956" s="519" t="s">
        <v>38928</v>
      </c>
      <c r="D9956" s="519" t="s">
        <v>38929</v>
      </c>
      <c r="E9956" s="519" t="s">
        <v>38930</v>
      </c>
      <c r="I9956" s="519" t="s">
        <v>10168</v>
      </c>
      <c r="J9956" s="650">
        <v>23.42</v>
      </c>
    </row>
    <row r="9957" spans="1:10">
      <c r="A9957" s="519" t="s">
        <v>10172</v>
      </c>
      <c r="B9957" s="519" t="str">
        <f t="shared" si="155"/>
        <v>ADITIVO A BASE DE SILICA ATIVA,DOSADO SOBRE O PESO DO CIMENTO NA PROPORCAO MEDIA DE 10%,INCLUSIVE MAO-DE-OBRA E PERDAS.POR M3 DE CONCRETO</v>
      </c>
      <c r="C9957" s="519" t="s">
        <v>38931</v>
      </c>
      <c r="D9957" s="519" t="s">
        <v>38932</v>
      </c>
      <c r="E9957" s="519" t="s">
        <v>38933</v>
      </c>
      <c r="I9957" s="519" t="s">
        <v>22</v>
      </c>
      <c r="J9957" s="650">
        <v>62.16</v>
      </c>
    </row>
    <row r="9958" spans="1:10">
      <c r="A9958" s="519" t="s">
        <v>10173</v>
      </c>
      <c r="B9958" s="519" t="str">
        <f t="shared" si="155"/>
        <v>ADITIVO A BASE DE SILICA ATIVA,DOSADO SOBRE O PESO DO CIMENTO NA PROPORCAO MEDIA DE 10%,INCLUSIVE MAO-DE-OBRA E PERDAS.POR M3 DE CONCRETO</v>
      </c>
      <c r="C9958" s="519" t="s">
        <v>38931</v>
      </c>
      <c r="D9958" s="519" t="s">
        <v>38932</v>
      </c>
      <c r="E9958" s="519" t="s">
        <v>38933</v>
      </c>
      <c r="I9958" s="519" t="s">
        <v>22</v>
      </c>
      <c r="J9958" s="650">
        <v>61.02</v>
      </c>
    </row>
    <row r="9959" spans="1:10">
      <c r="A9959" s="519" t="s">
        <v>10174</v>
      </c>
      <c r="B9959" s="519" t="str">
        <f t="shared" si="155"/>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959" s="519" t="s">
        <v>38934</v>
      </c>
      <c r="D9959" s="519" t="s">
        <v>38935</v>
      </c>
      <c r="E9959" s="519" t="s">
        <v>38936</v>
      </c>
      <c r="F9959" s="519" t="s">
        <v>38937</v>
      </c>
      <c r="G9959" s="519" t="s">
        <v>38938</v>
      </c>
      <c r="I9959" s="519" t="s">
        <v>51</v>
      </c>
      <c r="J9959" s="650">
        <v>19.5</v>
      </c>
    </row>
    <row r="9960" spans="1:10">
      <c r="A9960" s="519" t="s">
        <v>10175</v>
      </c>
      <c r="B9960" s="519" t="str">
        <f t="shared" si="155"/>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9960" s="519" t="s">
        <v>38934</v>
      </c>
      <c r="D9960" s="519" t="s">
        <v>38935</v>
      </c>
      <c r="E9960" s="519" t="s">
        <v>38936</v>
      </c>
      <c r="F9960" s="519" t="s">
        <v>38937</v>
      </c>
      <c r="G9960" s="519" t="s">
        <v>38938</v>
      </c>
      <c r="I9960" s="519" t="s">
        <v>51</v>
      </c>
      <c r="J9960" s="650">
        <v>18.75</v>
      </c>
    </row>
    <row r="9961" spans="1:10">
      <c r="A9961" s="519" t="s">
        <v>10176</v>
      </c>
      <c r="B9961" s="519" t="str">
        <f t="shared" si="155"/>
        <v>ESTRUTURA METALICA PARA PASSARELAS E PEQUENOS VIADUTOS,EXCLUSIVE PREPARO(CORTE)DAS PECAS,CONFORME PROJETO DO DER-RJ,INCLUSIVE PINTURA.FORNECIMENTO E MONTAGEM</v>
      </c>
      <c r="C9961" s="519" t="s">
        <v>38939</v>
      </c>
      <c r="D9961" s="519" t="s">
        <v>38940</v>
      </c>
      <c r="E9961" s="519" t="s">
        <v>38941</v>
      </c>
      <c r="I9961" s="519" t="s">
        <v>606</v>
      </c>
      <c r="J9961" s="650">
        <v>24997.759999999998</v>
      </c>
    </row>
    <row r="9962" spans="1:10">
      <c r="A9962" s="519" t="s">
        <v>10177</v>
      </c>
      <c r="B9962" s="519" t="str">
        <f t="shared" si="155"/>
        <v>ESTRUTURA METALICA PARA PASSARELAS E PEQUENOS VIADUTOS,EXCLUSIVE PREPARO(CORTE)DAS PECAS,CONFORME PROJETO DO DER-RJ,INCLUSIVE PINTURA.FORNECIMENTO E MONTAGEM</v>
      </c>
      <c r="C9962" s="519" t="s">
        <v>38939</v>
      </c>
      <c r="D9962" s="519" t="s">
        <v>38940</v>
      </c>
      <c r="E9962" s="519" t="s">
        <v>38941</v>
      </c>
      <c r="I9962" s="519" t="s">
        <v>606</v>
      </c>
      <c r="J9962" s="650">
        <v>23443.279999999999</v>
      </c>
    </row>
    <row r="9963" spans="1:10">
      <c r="A9963" s="519" t="s">
        <v>10178</v>
      </c>
      <c r="B9963" s="519" t="str">
        <f t="shared" si="155"/>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963" s="519" t="s">
        <v>38934</v>
      </c>
      <c r="D9963" s="519" t="s">
        <v>38935</v>
      </c>
      <c r="E9963" s="519" t="s">
        <v>38942</v>
      </c>
      <c r="F9963" s="519" t="s">
        <v>38943</v>
      </c>
      <c r="G9963" s="519" t="s">
        <v>38944</v>
      </c>
      <c r="H9963" s="519" t="s">
        <v>38945</v>
      </c>
      <c r="I9963" s="519" t="s">
        <v>13</v>
      </c>
      <c r="J9963" s="650">
        <v>243.84</v>
      </c>
    </row>
    <row r="9964" spans="1:10">
      <c r="A9964" s="519" t="s">
        <v>10179</v>
      </c>
      <c r="B9964" s="519" t="str">
        <f t="shared" si="155"/>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9964" s="519" t="s">
        <v>38934</v>
      </c>
      <c r="D9964" s="519" t="s">
        <v>38935</v>
      </c>
      <c r="E9964" s="519" t="s">
        <v>38942</v>
      </c>
      <c r="F9964" s="519" t="s">
        <v>38943</v>
      </c>
      <c r="G9964" s="519" t="s">
        <v>38944</v>
      </c>
      <c r="H9964" s="519" t="s">
        <v>38945</v>
      </c>
      <c r="I9964" s="519" t="s">
        <v>13</v>
      </c>
      <c r="J9964" s="650">
        <v>234.44</v>
      </c>
    </row>
    <row r="9965" spans="1:10">
      <c r="A9965" s="519" t="s">
        <v>10180</v>
      </c>
      <c r="B9965" s="519" t="str">
        <f t="shared" si="155"/>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965" s="519" t="s">
        <v>38934</v>
      </c>
      <c r="D9965" s="519" t="s">
        <v>38935</v>
      </c>
      <c r="E9965" s="519" t="s">
        <v>38942</v>
      </c>
      <c r="F9965" s="519" t="s">
        <v>38946</v>
      </c>
      <c r="G9965" s="519" t="s">
        <v>38947</v>
      </c>
      <c r="H9965" s="519" t="s">
        <v>36149</v>
      </c>
      <c r="I9965" s="519" t="s">
        <v>13</v>
      </c>
      <c r="J9965" s="650">
        <v>264.17</v>
      </c>
    </row>
    <row r="9966" spans="1:10">
      <c r="A9966" s="519" t="s">
        <v>10181</v>
      </c>
      <c r="B9966" s="519" t="str">
        <f t="shared" si="155"/>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9966" s="519" t="s">
        <v>38934</v>
      </c>
      <c r="D9966" s="519" t="s">
        <v>38935</v>
      </c>
      <c r="E9966" s="519" t="s">
        <v>38942</v>
      </c>
      <c r="F9966" s="519" t="s">
        <v>38946</v>
      </c>
      <c r="G9966" s="519" t="s">
        <v>38947</v>
      </c>
      <c r="H9966" s="519" t="s">
        <v>36149</v>
      </c>
      <c r="I9966" s="519" t="s">
        <v>13</v>
      </c>
      <c r="J9966" s="650">
        <v>253.98</v>
      </c>
    </row>
    <row r="9967" spans="1:10">
      <c r="A9967" s="519" t="s">
        <v>10182</v>
      </c>
      <c r="B9967" s="519" t="str">
        <f t="shared" si="155"/>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967" s="519" t="s">
        <v>38934</v>
      </c>
      <c r="D9967" s="519" t="s">
        <v>38935</v>
      </c>
      <c r="E9967" s="519" t="s">
        <v>38942</v>
      </c>
      <c r="F9967" s="519" t="s">
        <v>38948</v>
      </c>
      <c r="G9967" s="519" t="s">
        <v>38947</v>
      </c>
      <c r="H9967" s="519" t="s">
        <v>36149</v>
      </c>
      <c r="I9967" s="519" t="s">
        <v>13</v>
      </c>
      <c r="J9967" s="650">
        <v>334.57</v>
      </c>
    </row>
    <row r="9968" spans="1:10">
      <c r="A9968" s="519" t="s">
        <v>10183</v>
      </c>
      <c r="B9968" s="519" t="str">
        <f t="shared" si="155"/>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9968" s="519" t="s">
        <v>38934</v>
      </c>
      <c r="D9968" s="519" t="s">
        <v>38935</v>
      </c>
      <c r="E9968" s="519" t="s">
        <v>38942</v>
      </c>
      <c r="F9968" s="519" t="s">
        <v>38948</v>
      </c>
      <c r="G9968" s="519" t="s">
        <v>38947</v>
      </c>
      <c r="H9968" s="519" t="s">
        <v>36149</v>
      </c>
      <c r="I9968" s="519" t="s">
        <v>13</v>
      </c>
      <c r="J9968" s="650">
        <v>321.66000000000003</v>
      </c>
    </row>
    <row r="9969" spans="1:10">
      <c r="A9969" s="519" t="s">
        <v>10184</v>
      </c>
      <c r="B9969" s="519" t="str">
        <f t="shared" si="155"/>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969" s="519" t="s">
        <v>38934</v>
      </c>
      <c r="D9969" s="519" t="s">
        <v>38935</v>
      </c>
      <c r="E9969" s="519" t="s">
        <v>38942</v>
      </c>
      <c r="F9969" s="519" t="s">
        <v>38949</v>
      </c>
      <c r="G9969" s="519" t="s">
        <v>38947</v>
      </c>
      <c r="H9969" s="519" t="s">
        <v>36149</v>
      </c>
      <c r="I9969" s="519" t="s">
        <v>13</v>
      </c>
      <c r="J9969" s="650">
        <v>429.18</v>
      </c>
    </row>
    <row r="9970" spans="1:10">
      <c r="A9970" s="519" t="s">
        <v>10185</v>
      </c>
      <c r="B9970" s="519" t="str">
        <f t="shared" si="155"/>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9970" s="519" t="s">
        <v>38934</v>
      </c>
      <c r="D9970" s="519" t="s">
        <v>38935</v>
      </c>
      <c r="E9970" s="519" t="s">
        <v>38942</v>
      </c>
      <c r="F9970" s="519" t="s">
        <v>38949</v>
      </c>
      <c r="G9970" s="519" t="s">
        <v>38947</v>
      </c>
      <c r="H9970" s="519" t="s">
        <v>36149</v>
      </c>
      <c r="I9970" s="519" t="s">
        <v>13</v>
      </c>
      <c r="J9970" s="650">
        <v>412.63</v>
      </c>
    </row>
    <row r="9971" spans="1:10">
      <c r="A9971" s="519" t="s">
        <v>10186</v>
      </c>
      <c r="B9971" s="519" t="str">
        <f t="shared" si="155"/>
        <v>PILARES E/OU VIGAS EM TRELICAS METALICAS,INCLUSIVE PERDAS EUMA DEMAO PINTURA ANTIOXIDO.FORNECIMENTO E MONTAGEM</v>
      </c>
      <c r="C9971" s="519" t="s">
        <v>38950</v>
      </c>
      <c r="D9971" s="519" t="s">
        <v>38951</v>
      </c>
      <c r="I9971" s="519" t="s">
        <v>51</v>
      </c>
      <c r="J9971" s="650">
        <v>18.649999999999999</v>
      </c>
    </row>
    <row r="9972" spans="1:10">
      <c r="A9972" s="519" t="s">
        <v>10187</v>
      </c>
      <c r="B9972" s="519" t="str">
        <f t="shared" si="155"/>
        <v>PILARES E/OU VIGAS EM TRELICAS METALICAS,INCLUSIVE PERDAS EUMA DEMAO PINTURA ANTIOXIDO.FORNECIMENTO E MONTAGEM</v>
      </c>
      <c r="C9972" s="519" t="s">
        <v>38950</v>
      </c>
      <c r="D9972" s="519" t="s">
        <v>38951</v>
      </c>
      <c r="I9972" s="519" t="s">
        <v>51</v>
      </c>
      <c r="J9972" s="650">
        <v>18.02</v>
      </c>
    </row>
    <row r="9973" spans="1:10">
      <c r="A9973" s="519" t="s">
        <v>10188</v>
      </c>
      <c r="B9973" s="519" t="str">
        <f t="shared" si="155"/>
        <v>ESTRUTURAS DE ELEMENTOS EM PERFIS "I" ATE 8",EM ACO LAMINADO,(VIGAS ISOLADAS,ESCORAS,PORTICOS,ETC),INCLUSIVE PERDAS.FORNECIMENTO E MONTAGEM</v>
      </c>
      <c r="C9973" s="519" t="s">
        <v>38952</v>
      </c>
      <c r="D9973" s="519" t="s">
        <v>38953</v>
      </c>
      <c r="E9973" s="519" t="s">
        <v>38954</v>
      </c>
      <c r="I9973" s="519" t="s">
        <v>51</v>
      </c>
      <c r="J9973" s="650">
        <v>12.95</v>
      </c>
    </row>
    <row r="9974" spans="1:10">
      <c r="A9974" s="519" t="s">
        <v>10189</v>
      </c>
      <c r="B9974" s="519" t="str">
        <f t="shared" si="155"/>
        <v>ESTRUTURAS DE ELEMENTOS EM PERFIS "I" ATE 8",EM ACO LAMINADO,(VIGAS ISOLADAS,ESCORAS,PORTICOS,ETC),INCLUSIVE PERDAS.FORNECIMENTO E MONTAGEM</v>
      </c>
      <c r="C9974" s="519" t="s">
        <v>38952</v>
      </c>
      <c r="D9974" s="519" t="s">
        <v>38953</v>
      </c>
      <c r="E9974" s="519" t="s">
        <v>38954</v>
      </c>
      <c r="I9974" s="519" t="s">
        <v>51</v>
      </c>
      <c r="J9974" s="650">
        <v>12.72</v>
      </c>
    </row>
    <row r="9975" spans="1:10">
      <c r="A9975" s="519" t="s">
        <v>10190</v>
      </c>
      <c r="B9975" s="519" t="str">
        <f t="shared" si="155"/>
        <v>ESTRUTURAS DE ELEMENTOS EM PERFIS "I",8" ATE 12",EM ACO LAMINADO,(VIGAS ISOLADAS,ESCORAS,PORTICOS,ETC),INCLUSIVE PERDAS.FORNECIMENTO E MONTAGEM</v>
      </c>
      <c r="C9975" s="519" t="s">
        <v>38955</v>
      </c>
      <c r="D9975" s="519" t="s">
        <v>38956</v>
      </c>
      <c r="E9975" s="519" t="s">
        <v>38957</v>
      </c>
      <c r="I9975" s="519" t="s">
        <v>51</v>
      </c>
      <c r="J9975" s="650">
        <v>17.04</v>
      </c>
    </row>
    <row r="9976" spans="1:10">
      <c r="A9976" s="519" t="s">
        <v>10191</v>
      </c>
      <c r="B9976" s="519" t="str">
        <f t="shared" si="155"/>
        <v>ESTRUTURAS DE ELEMENTOS EM PERFIS "I",8" ATE 12",EM ACO LAMINADO,(VIGAS ISOLADAS,ESCORAS,PORTICOS,ETC),INCLUSIVE PERDAS.FORNECIMENTO E MONTAGEM</v>
      </c>
      <c r="C9976" s="519" t="s">
        <v>38955</v>
      </c>
      <c r="D9976" s="519" t="s">
        <v>38956</v>
      </c>
      <c r="E9976" s="519" t="s">
        <v>38957</v>
      </c>
      <c r="I9976" s="519" t="s">
        <v>51</v>
      </c>
      <c r="J9976" s="650">
        <v>16.350000000000001</v>
      </c>
    </row>
    <row r="9977" spans="1:10">
      <c r="A9977" s="519" t="s">
        <v>10192</v>
      </c>
      <c r="B9977" s="519" t="str">
        <f t="shared" si="155"/>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977" s="519" t="s">
        <v>38958</v>
      </c>
      <c r="D9977" s="519" t="s">
        <v>38959</v>
      </c>
      <c r="E9977" s="519" t="s">
        <v>38960</v>
      </c>
      <c r="F9977" s="519" t="s">
        <v>38961</v>
      </c>
      <c r="G9977" s="519" t="s">
        <v>38962</v>
      </c>
      <c r="H9977" s="519" t="s">
        <v>38963</v>
      </c>
      <c r="I9977" s="519" t="s">
        <v>51</v>
      </c>
      <c r="J9977" s="650">
        <v>26.3</v>
      </c>
    </row>
    <row r="9978" spans="1:10">
      <c r="A9978" s="519" t="s">
        <v>10193</v>
      </c>
      <c r="B9978" s="519" t="str">
        <f t="shared" si="155"/>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9978" s="519" t="s">
        <v>38958</v>
      </c>
      <c r="D9978" s="519" t="s">
        <v>38959</v>
      </c>
      <c r="E9978" s="519" t="s">
        <v>38960</v>
      </c>
      <c r="F9978" s="519" t="s">
        <v>38961</v>
      </c>
      <c r="G9978" s="519" t="s">
        <v>38962</v>
      </c>
      <c r="H9978" s="519" t="s">
        <v>38963</v>
      </c>
      <c r="I9978" s="519" t="s">
        <v>51</v>
      </c>
      <c r="J9978" s="650">
        <v>24.87</v>
      </c>
    </row>
    <row r="9979" spans="1:10">
      <c r="A9979" s="519" t="s">
        <v>10194</v>
      </c>
      <c r="B9979" s="519" t="str">
        <f t="shared" si="155"/>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979" s="519" t="s">
        <v>38958</v>
      </c>
      <c r="D9979" s="519" t="s">
        <v>38964</v>
      </c>
      <c r="E9979" s="519" t="s">
        <v>38965</v>
      </c>
      <c r="F9979" s="519" t="s">
        <v>38966</v>
      </c>
      <c r="G9979" s="519" t="s">
        <v>38967</v>
      </c>
      <c r="H9979" s="519" t="s">
        <v>38968</v>
      </c>
      <c r="I9979" s="519" t="s">
        <v>13</v>
      </c>
      <c r="J9979" s="650">
        <v>951.91</v>
      </c>
    </row>
    <row r="9980" spans="1:10">
      <c r="A9980" s="519" t="s">
        <v>10195</v>
      </c>
      <c r="B9980" s="519" t="str">
        <f t="shared" si="155"/>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9980" s="519" t="s">
        <v>38958</v>
      </c>
      <c r="D9980" s="519" t="s">
        <v>38964</v>
      </c>
      <c r="E9980" s="519" t="s">
        <v>38965</v>
      </c>
      <c r="F9980" s="519" t="s">
        <v>38966</v>
      </c>
      <c r="G9980" s="519" t="s">
        <v>38967</v>
      </c>
      <c r="H9980" s="519" t="s">
        <v>38968</v>
      </c>
      <c r="I9980" s="519" t="s">
        <v>13</v>
      </c>
      <c r="J9980" s="650">
        <v>920.8</v>
      </c>
    </row>
    <row r="9981" spans="1:10">
      <c r="A9981" s="519" t="s">
        <v>10196</v>
      </c>
      <c r="B9981" s="519" t="str">
        <f t="shared" si="155"/>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981" s="519" t="s">
        <v>38958</v>
      </c>
      <c r="D9981" s="519" t="s">
        <v>38969</v>
      </c>
      <c r="E9981" s="519" t="s">
        <v>38970</v>
      </c>
      <c r="F9981" s="519" t="s">
        <v>38971</v>
      </c>
      <c r="G9981" s="519" t="s">
        <v>38972</v>
      </c>
      <c r="I9981" s="519" t="s">
        <v>13</v>
      </c>
      <c r="J9981" s="650">
        <v>618.66</v>
      </c>
    </row>
    <row r="9982" spans="1:10">
      <c r="A9982" s="519" t="s">
        <v>10197</v>
      </c>
      <c r="B9982" s="519" t="str">
        <f t="shared" si="155"/>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9982" s="519" t="s">
        <v>38958</v>
      </c>
      <c r="D9982" s="519" t="s">
        <v>38969</v>
      </c>
      <c r="E9982" s="519" t="s">
        <v>38970</v>
      </c>
      <c r="F9982" s="519" t="s">
        <v>38971</v>
      </c>
      <c r="G9982" s="519" t="s">
        <v>38972</v>
      </c>
      <c r="I9982" s="519" t="s">
        <v>13</v>
      </c>
      <c r="J9982" s="650">
        <v>618.22</v>
      </c>
    </row>
    <row r="9983" spans="1:10">
      <c r="A9983" s="519" t="s">
        <v>10198</v>
      </c>
      <c r="B9983" s="519" t="str">
        <f t="shared" si="155"/>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983" s="519" t="s">
        <v>38973</v>
      </c>
      <c r="D9983" s="519" t="s">
        <v>38974</v>
      </c>
      <c r="E9983" s="519" t="s">
        <v>38975</v>
      </c>
      <c r="F9983" s="519" t="s">
        <v>38976</v>
      </c>
      <c r="G9983" s="519" t="s">
        <v>38977</v>
      </c>
      <c r="I9983" s="519" t="s">
        <v>13</v>
      </c>
      <c r="J9983" s="650">
        <v>335.79</v>
      </c>
    </row>
    <row r="9984" spans="1:10">
      <c r="A9984" s="519" t="s">
        <v>10199</v>
      </c>
      <c r="B9984" s="519" t="str">
        <f t="shared" si="155"/>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9984" s="519" t="s">
        <v>38973</v>
      </c>
      <c r="D9984" s="519" t="s">
        <v>38974</v>
      </c>
      <c r="E9984" s="519" t="s">
        <v>38975</v>
      </c>
      <c r="F9984" s="519" t="s">
        <v>38976</v>
      </c>
      <c r="G9984" s="519" t="s">
        <v>38977</v>
      </c>
      <c r="I9984" s="519" t="s">
        <v>13</v>
      </c>
      <c r="J9984" s="650">
        <v>305.02999999999997</v>
      </c>
    </row>
    <row r="9985" spans="1:10">
      <c r="A9985" s="519" t="s">
        <v>10200</v>
      </c>
      <c r="B9985" s="519" t="str">
        <f t="shared" si="155"/>
        <v>ESTRUTURA METALICA,COM ACO ASTM A-572,PARA ESTRUTURA DE EDIFICACOES,PILARES,VIGAS PRINCIPAIS E SECUNDARIAS,ESCADAS,PATAMARES E CHAPAS DAS BASES DA FUNDACAO,PERDAS E PINTURA DE TRATAMENTO,INCLUSIVE FORNECIMENTO DE TODOS OS MATERIAIS PARA LIGACOES E FIXACOES E MONTAGEM</v>
      </c>
      <c r="C9985" s="519" t="s">
        <v>38978</v>
      </c>
      <c r="D9985" s="519" t="s">
        <v>38979</v>
      </c>
      <c r="E9985" s="519" t="s">
        <v>38980</v>
      </c>
      <c r="F9985" s="519" t="s">
        <v>38981</v>
      </c>
      <c r="G9985" s="519" t="s">
        <v>38982</v>
      </c>
      <c r="I9985" s="519" t="s">
        <v>51</v>
      </c>
      <c r="J9985" s="650">
        <v>27.57</v>
      </c>
    </row>
    <row r="9986" spans="1:10">
      <c r="A9986" s="519" t="s">
        <v>10201</v>
      </c>
      <c r="B9986" s="519" t="str">
        <f t="shared" si="155"/>
        <v>ESTRUTURA METALICA,COM ACO ASTM A-572,PARA ESTRUTURA DE EDIFICACOES,PILARES,VIGAS PRINCIPAIS E SECUNDARIAS,ESCADAS,PATAMARES E CHAPAS DAS BASES DA FUNDACAO,PERDAS E PINTURA DE TRATAMENTO,INCLUSIVE FORNECIMENTO DE TODOS OS MATERIAIS PARA LIGACOES E FIXACOES E MONTAGEM</v>
      </c>
      <c r="C9986" s="519" t="s">
        <v>38978</v>
      </c>
      <c r="D9986" s="519" t="s">
        <v>38979</v>
      </c>
      <c r="E9986" s="519" t="s">
        <v>38980</v>
      </c>
      <c r="F9986" s="519" t="s">
        <v>38981</v>
      </c>
      <c r="G9986" s="519" t="s">
        <v>38982</v>
      </c>
      <c r="I9986" s="519" t="s">
        <v>51</v>
      </c>
      <c r="J9986" s="650">
        <v>26.08</v>
      </c>
    </row>
    <row r="9987" spans="1:10">
      <c r="A9987" s="519" t="s">
        <v>10202</v>
      </c>
      <c r="B9987" s="519" t="str">
        <f t="shared" si="155"/>
        <v>ESTRUTURA METALICA,COM ACO ASTM A-572,PARA ESTRUTURA DE EDIFICACOES,PILARES,VIGAS PRINCIPAIS E SECUNDARIAS,ESCADAS,PATAMARES E CHAPAS DAS BASES DA FUNDACAO,PERDAS E PINTURA E TRATAMENTO,INCLUSIVE MONTAGEM,EXCLUSIVE FORNECIMENTO DOS PERFIS ECHAPA DE ACO</v>
      </c>
      <c r="C9987" s="519" t="s">
        <v>38978</v>
      </c>
      <c r="D9987" s="519" t="s">
        <v>38979</v>
      </c>
      <c r="E9987" s="519" t="s">
        <v>38983</v>
      </c>
      <c r="F9987" s="519" t="s">
        <v>38984</v>
      </c>
      <c r="G9987" s="519" t="s">
        <v>38985</v>
      </c>
      <c r="I9987" s="519" t="s">
        <v>51</v>
      </c>
      <c r="J9987" s="650">
        <v>13.99</v>
      </c>
    </row>
    <row r="9988" spans="1:10">
      <c r="A9988" s="519" t="s">
        <v>10203</v>
      </c>
      <c r="B9988" s="519" t="str">
        <f t="shared" si="155"/>
        <v>ESTRUTURA METALICA,COM ACO ASTM A-572,PARA ESTRUTURA DE EDIFICACOES,PILARES,VIGAS PRINCIPAIS E SECUNDARIAS,ESCADAS,PATAMARES E CHAPAS DAS BASES DA FUNDACAO,PERDAS E PINTURA E TRATAMENTO,INCLUSIVE MONTAGEM,EXCLUSIVE FORNECIMENTO DOS PERFIS ECHAPA DE ACO</v>
      </c>
      <c r="C9988" s="519" t="s">
        <v>38978</v>
      </c>
      <c r="D9988" s="519" t="s">
        <v>38979</v>
      </c>
      <c r="E9988" s="519" t="s">
        <v>38983</v>
      </c>
      <c r="F9988" s="519" t="s">
        <v>38984</v>
      </c>
      <c r="G9988" s="519" t="s">
        <v>38985</v>
      </c>
      <c r="I9988" s="519" t="s">
        <v>51</v>
      </c>
      <c r="J9988" s="650">
        <v>12.5</v>
      </c>
    </row>
    <row r="9989" spans="1:10">
      <c r="A9989" s="519" t="s">
        <v>10204</v>
      </c>
      <c r="B9989" s="519" t="str">
        <f t="shared" si="155"/>
        <v>ESTRUTURA METALICA,COM ACO ASTM A-572,PARA ESTRUTURA DE EDIFICACOES,PILARES,VIGAS PRINCIPAIS E SECUNDARIAS,ESCADAS,PATAMARES E CHAPAS DAS BASES DA FUNDACAO,PERDAS E PINTURA DE TRATAMENTO,INCLUSIVE FORNECIMENTO DOS PERFIS,CHAPAS E PINTURA ANTICORROSIVA,EXCLUSIVE MONTAGEM</v>
      </c>
      <c r="C9989" s="519" t="s">
        <v>38978</v>
      </c>
      <c r="D9989" s="519" t="s">
        <v>38979</v>
      </c>
      <c r="E9989" s="519" t="s">
        <v>38980</v>
      </c>
      <c r="F9989" s="519" t="s">
        <v>38986</v>
      </c>
      <c r="G9989" s="519" t="s">
        <v>38987</v>
      </c>
      <c r="I9989" s="519" t="s">
        <v>51</v>
      </c>
      <c r="J9989" s="650">
        <v>13.58</v>
      </c>
    </row>
    <row r="9990" spans="1:10">
      <c r="A9990" s="519" t="s">
        <v>10205</v>
      </c>
      <c r="B9990" s="519" t="str">
        <f t="shared" si="155"/>
        <v>ESTRUTURA METALICA,COM ACO ASTM A-572,PARA ESTRUTURA DE EDIFICACOES,PILARES,VIGAS PRINCIPAIS E SECUNDARIAS,ESCADAS,PATAMARES E CHAPAS DAS BASES DA FUNDACAO,PERDAS E PINTURA DE TRATAMENTO,INCLUSIVE FORNECIMENTO DOS PERFIS,CHAPAS E PINTURA ANTICORROSIVA,EXCLUSIVE MONTAGEM</v>
      </c>
      <c r="C9990" s="519" t="s">
        <v>38978</v>
      </c>
      <c r="D9990" s="519" t="s">
        <v>38979</v>
      </c>
      <c r="E9990" s="519" t="s">
        <v>38980</v>
      </c>
      <c r="F9990" s="519" t="s">
        <v>38986</v>
      </c>
      <c r="G9990" s="519" t="s">
        <v>38987</v>
      </c>
      <c r="I9990" s="519" t="s">
        <v>51</v>
      </c>
      <c r="J9990" s="650">
        <v>13.58</v>
      </c>
    </row>
    <row r="9991" spans="1:10">
      <c r="A9991" s="519" t="s">
        <v>10206</v>
      </c>
      <c r="B9991" s="519" t="str">
        <f t="shared" si="155"/>
        <v>ESTRUTURA METALICA EM ACO ESPECIAL,RESISTENTE A CORROSAO(USI-SAC OU SIMILAR),PARA PONTES,VIADUTOS,PASSARELAS,CONSIDERANDO APENAS O FORNECIMENTO DO ACO,EXCLUSIVE MONTAGEM</v>
      </c>
      <c r="C9991" s="519" t="s">
        <v>38988</v>
      </c>
      <c r="D9991" s="519" t="s">
        <v>38989</v>
      </c>
      <c r="E9991" s="519" t="s">
        <v>38990</v>
      </c>
      <c r="I9991" s="519" t="s">
        <v>51</v>
      </c>
      <c r="J9991" s="650">
        <v>14.99</v>
      </c>
    </row>
    <row r="9992" spans="1:10">
      <c r="A9992" s="519" t="s">
        <v>10207</v>
      </c>
      <c r="B9992" s="519" t="str">
        <f t="shared" ref="B9992:B10055" si="156">C9992&amp;D9992&amp;E9992&amp;F9992&amp;G9992&amp;H9992</f>
        <v>ESTRUTURA METALICA EM ACO ESPECIAL,RESISTENTE A CORROSAO(USI-SAC OU SIMILAR),PARA PONTES,VIADUTOS,PASSARELAS,CONSIDERANDO APENAS O FORNECIMENTO DO ACO,EXCLUSIVE MONTAGEM</v>
      </c>
      <c r="C9992" s="519" t="s">
        <v>38988</v>
      </c>
      <c r="D9992" s="519" t="s">
        <v>38989</v>
      </c>
      <c r="E9992" s="519" t="s">
        <v>38990</v>
      </c>
      <c r="I9992" s="519" t="s">
        <v>51</v>
      </c>
      <c r="J9992" s="650">
        <v>14.99</v>
      </c>
    </row>
    <row r="9993" spans="1:10">
      <c r="A9993" s="519" t="s">
        <v>10208</v>
      </c>
      <c r="B9993" s="519" t="str">
        <f t="shared" si="156"/>
        <v>ESTRUTURA METALICA EM ACO ESPECIAL,RESISTENTE A CORROSAO(USI-SAC OU SIMILAR),PARA PONTES,VIADUTOS,PASSARELAS,CONSIDERANDO A MONTAGEM E TODOS OS MATERIAIS E SERVICOS NECESSARIOS,INCLUSIVE PINTURA PROTETORA E EXCLUSIVE O FORNECIMENTO DO ACO</v>
      </c>
      <c r="C9993" s="519" t="s">
        <v>38988</v>
      </c>
      <c r="D9993" s="519" t="s">
        <v>38989</v>
      </c>
      <c r="E9993" s="519" t="s">
        <v>38991</v>
      </c>
      <c r="F9993" s="519" t="s">
        <v>38992</v>
      </c>
      <c r="I9993" s="519" t="s">
        <v>51</v>
      </c>
      <c r="J9993" s="650">
        <v>16.23</v>
      </c>
    </row>
    <row r="9994" spans="1:10">
      <c r="A9994" s="519" t="s">
        <v>10209</v>
      </c>
      <c r="B9994" s="519" t="str">
        <f t="shared" si="156"/>
        <v>ESTRUTURA METALICA EM ACO ESPECIAL,RESISTENTE A CORROSAO(USI-SAC OU SIMILAR),PARA PONTES,VIADUTOS,PASSARELAS,CONSIDERANDO A MONTAGEM E TODOS OS MATERIAIS E SERVICOS NECESSARIOS,INCLUSIVE PINTURA PROTETORA E EXCLUSIVE O FORNECIMENTO DO ACO</v>
      </c>
      <c r="C9994" s="519" t="s">
        <v>38988</v>
      </c>
      <c r="D9994" s="519" t="s">
        <v>38989</v>
      </c>
      <c r="E9994" s="519" t="s">
        <v>38991</v>
      </c>
      <c r="F9994" s="519" t="s">
        <v>38992</v>
      </c>
      <c r="I9994" s="519" t="s">
        <v>51</v>
      </c>
      <c r="J9994" s="650">
        <v>14.19</v>
      </c>
    </row>
    <row r="9995" spans="1:10">
      <c r="A9995" s="519" t="s">
        <v>10210</v>
      </c>
      <c r="B9995" s="519" t="str">
        <f t="shared" si="156"/>
        <v>RECONSTITUICAO DE ESTRUTURAS METALICAS LEVES,MEDIDAS POR KGDE ACO NECESSARIO(CHAPAS,PERFIS,ETC),INCLUSIVE FORNECIMENTODOS MATERIAIS E PINTURA EM TINTA A BASE DE EPOXI</v>
      </c>
      <c r="C9995" s="519" t="s">
        <v>38993</v>
      </c>
      <c r="D9995" s="519" t="s">
        <v>38994</v>
      </c>
      <c r="E9995" s="519" t="s">
        <v>38995</v>
      </c>
      <c r="I9995" s="519" t="s">
        <v>51</v>
      </c>
      <c r="J9995" s="650">
        <v>20.350000000000001</v>
      </c>
    </row>
    <row r="9996" spans="1:10">
      <c r="A9996" s="519" t="s">
        <v>10211</v>
      </c>
      <c r="B9996" s="519" t="str">
        <f t="shared" si="156"/>
        <v>RECONSTITUICAO DE ESTRUTURAS METALICAS LEVES,MEDIDAS POR KGDE ACO NECESSARIO(CHAPAS,PERFIS,ETC),INCLUSIVE FORNECIMENTODOS MATERIAIS E PINTURA EM TINTA A BASE DE EPOXI</v>
      </c>
      <c r="C9996" s="519" t="s">
        <v>38993</v>
      </c>
      <c r="D9996" s="519" t="s">
        <v>38994</v>
      </c>
      <c r="E9996" s="519" t="s">
        <v>38995</v>
      </c>
      <c r="I9996" s="519" t="s">
        <v>51</v>
      </c>
      <c r="J9996" s="650">
        <v>19.760000000000002</v>
      </c>
    </row>
    <row r="9997" spans="1:10">
      <c r="A9997" s="519" t="s">
        <v>10212</v>
      </c>
      <c r="B9997" s="519" t="str">
        <f t="shared" si="156"/>
        <v>JUNTA DE DILATACAO E VEDACAO,PARA OBRAS DE ARTE,MOVIMENTOS DE -10 A +20MM,INCLUSIVE LABIOS POLIMERICOS.FORNECIMENTO E COLOCACAO.O CUSTO NAO INCLUI:CORTE E REMOCAO DO PAVIMENTO,APICOAMENTO DA LAJE,FORMAS E CONCRETAGEM DOS BERCOS</v>
      </c>
      <c r="C9997" s="519" t="s">
        <v>38996</v>
      </c>
      <c r="D9997" s="519" t="s">
        <v>38997</v>
      </c>
      <c r="E9997" s="519" t="s">
        <v>38998</v>
      </c>
      <c r="F9997" s="519" t="s">
        <v>38999</v>
      </c>
      <c r="I9997" s="519" t="s">
        <v>36</v>
      </c>
      <c r="J9997" s="650">
        <v>122.22</v>
      </c>
    </row>
    <row r="9998" spans="1:10">
      <c r="A9998" s="519" t="s">
        <v>10213</v>
      </c>
      <c r="B9998" s="519" t="str">
        <f t="shared" si="156"/>
        <v>JUNTA DE DILATACAO E VEDACAO,PARA OBRAS DE ARTE,MOVIMENTOS DE -10 A +20MM,INCLUSIVE LABIOS POLIMERICOS.FORNECIMENTO E COLOCACAO.O CUSTO NAO INCLUI:CORTE E REMOCAO DO PAVIMENTO,APICOAMENTO DA LAJE,FORMAS E CONCRETAGEM DOS BERCOS</v>
      </c>
      <c r="C9998" s="519" t="s">
        <v>38996</v>
      </c>
      <c r="D9998" s="519" t="s">
        <v>38997</v>
      </c>
      <c r="E9998" s="519" t="s">
        <v>38998</v>
      </c>
      <c r="F9998" s="519" t="s">
        <v>38999</v>
      </c>
      <c r="I9998" s="519" t="s">
        <v>36</v>
      </c>
      <c r="J9998" s="650">
        <v>122.22</v>
      </c>
    </row>
    <row r="9999" spans="1:10">
      <c r="A9999" s="519" t="s">
        <v>10214</v>
      </c>
      <c r="B9999" s="519" t="str">
        <f t="shared" si="156"/>
        <v>JUNTA DE DILATACAO E VEDACAO,PARA OBRAS DE ARTE,MOVIMENTOS DE -10 A +20MM,INCLUSIVE LABIOS POLIMERICOS,CORTE E REMOCAO DO PAVIMENTO,APICOAMENTO DA LAJE,FORMAS E CONCRETAGEM DOS BERCOS</v>
      </c>
      <c r="C9999" s="519" t="s">
        <v>38996</v>
      </c>
      <c r="D9999" s="519" t="s">
        <v>39000</v>
      </c>
      <c r="E9999" s="519" t="s">
        <v>39001</v>
      </c>
      <c r="F9999" s="519" t="s">
        <v>39002</v>
      </c>
      <c r="I9999" s="519" t="s">
        <v>36</v>
      </c>
      <c r="J9999" s="650">
        <v>518.84</v>
      </c>
    </row>
    <row r="10000" spans="1:10">
      <c r="A10000" s="519" t="s">
        <v>10215</v>
      </c>
      <c r="B10000" s="519" t="str">
        <f t="shared" si="156"/>
        <v>JUNTA DE DILATACAO E VEDACAO,PARA OBRAS DE ARTE,MOVIMENTOS DE -10 A +20MM,INCLUSIVE LABIOS POLIMERICOS,CORTE E REMOCAO DO PAVIMENTO,APICOAMENTO DA LAJE,FORMAS E CONCRETAGEM DOS BERCOS</v>
      </c>
      <c r="C10000" s="519" t="s">
        <v>38996</v>
      </c>
      <c r="D10000" s="519" t="s">
        <v>39000</v>
      </c>
      <c r="E10000" s="519" t="s">
        <v>39001</v>
      </c>
      <c r="F10000" s="519" t="s">
        <v>39002</v>
      </c>
      <c r="I10000" s="519" t="s">
        <v>36</v>
      </c>
      <c r="J10000" s="650">
        <v>502.38</v>
      </c>
    </row>
    <row r="10001" spans="1:10">
      <c r="A10001" s="519" t="s">
        <v>10216</v>
      </c>
      <c r="B10001" s="519" t="str">
        <f t="shared" si="156"/>
        <v>JUNTA DE DILATACAO E VEDACAO,PARA OBRAS DE ARTE,MOVIMENTOS DE -15 A +25MM,INCLUSIVE LABIOS POLIMERICOS.FORNECIMENTO E COLOCACAO.O CUSTO NAO INCLUI:CORTE E REMOCAO DO PAVIMENTO,APICOAMENTO DA LAJE,FORMAS E CONCRETAGEM DOS BERCOS</v>
      </c>
      <c r="C10001" s="519" t="s">
        <v>38996</v>
      </c>
      <c r="D10001" s="519" t="s">
        <v>39003</v>
      </c>
      <c r="E10001" s="519" t="s">
        <v>38998</v>
      </c>
      <c r="F10001" s="519" t="s">
        <v>38999</v>
      </c>
      <c r="I10001" s="519" t="s">
        <v>36</v>
      </c>
      <c r="J10001" s="650">
        <v>130.47999999999999</v>
      </c>
    </row>
    <row r="10002" spans="1:10">
      <c r="A10002" s="519" t="s">
        <v>10217</v>
      </c>
      <c r="B10002" s="519" t="str">
        <f t="shared" si="156"/>
        <v>JUNTA DE DILATACAO E VEDACAO,PARA OBRAS DE ARTE,MOVIMENTOS DE -15 A +25MM,INCLUSIVE LABIOS POLIMERICOS.FORNECIMENTO E COLOCACAO.O CUSTO NAO INCLUI:CORTE E REMOCAO DO PAVIMENTO,APICOAMENTO DA LAJE,FORMAS E CONCRETAGEM DOS BERCOS</v>
      </c>
      <c r="C10002" s="519" t="s">
        <v>38996</v>
      </c>
      <c r="D10002" s="519" t="s">
        <v>39003</v>
      </c>
      <c r="E10002" s="519" t="s">
        <v>38998</v>
      </c>
      <c r="F10002" s="519" t="s">
        <v>38999</v>
      </c>
      <c r="I10002" s="519" t="s">
        <v>36</v>
      </c>
      <c r="J10002" s="650">
        <v>130.47999999999999</v>
      </c>
    </row>
    <row r="10003" spans="1:10">
      <c r="A10003" s="519" t="s">
        <v>10218</v>
      </c>
      <c r="B10003" s="519" t="str">
        <f t="shared" si="156"/>
        <v>JUNTA DE DILATACAO E VEDACAO,PARA OBRAS DE ARTE,MOVIMENTOS DE -15 A +25MM,INCLUSIVE LABIOS POLIMERICOS,CORTE E REMOCAO DO PAVIMENTO,APICOAMENTO DA LAJE,FORMAS E CONCRETAGEM DOS BERCOS</v>
      </c>
      <c r="C10003" s="519" t="s">
        <v>38996</v>
      </c>
      <c r="D10003" s="519" t="s">
        <v>39004</v>
      </c>
      <c r="E10003" s="519" t="s">
        <v>39001</v>
      </c>
      <c r="F10003" s="519" t="s">
        <v>39002</v>
      </c>
      <c r="I10003" s="519" t="s">
        <v>36</v>
      </c>
      <c r="J10003" s="650">
        <v>527.1</v>
      </c>
    </row>
    <row r="10004" spans="1:10">
      <c r="A10004" s="519" t="s">
        <v>10219</v>
      </c>
      <c r="B10004" s="519" t="str">
        <f t="shared" si="156"/>
        <v>JUNTA DE DILATACAO E VEDACAO,PARA OBRAS DE ARTE,MOVIMENTOS DE -15 A +25MM,INCLUSIVE LABIOS POLIMERICOS,CORTE E REMOCAO DO PAVIMENTO,APICOAMENTO DA LAJE,FORMAS E CONCRETAGEM DOS BERCOS</v>
      </c>
      <c r="C10004" s="519" t="s">
        <v>38996</v>
      </c>
      <c r="D10004" s="519" t="s">
        <v>39004</v>
      </c>
      <c r="E10004" s="519" t="s">
        <v>39001</v>
      </c>
      <c r="F10004" s="519" t="s">
        <v>39002</v>
      </c>
      <c r="I10004" s="519" t="s">
        <v>36</v>
      </c>
      <c r="J10004" s="650">
        <v>510.64</v>
      </c>
    </row>
    <row r="10005" spans="1:10">
      <c r="A10005" s="519" t="s">
        <v>10220</v>
      </c>
      <c r="B10005" s="519" t="str">
        <f t="shared" si="156"/>
        <v>JUNTA DE DILATACAO E VEDACAO,PARA OBRAS DE ARTE,MOVIMENTOS DE -20 A +40MM,INCLUSIVE LABIOS POLIMERICOS.FORNECIMENTO E COLOCACAO.O CUSTO NAO INCLUI:CORTE E REMOCAO DO PAVIMENTO,APICOAMENTO DA LAJE,FORMAS E CONCRETAGEM DOS BERCOS</v>
      </c>
      <c r="C10005" s="519" t="s">
        <v>38996</v>
      </c>
      <c r="D10005" s="519" t="s">
        <v>39005</v>
      </c>
      <c r="E10005" s="519" t="s">
        <v>38998</v>
      </c>
      <c r="F10005" s="519" t="s">
        <v>38999</v>
      </c>
      <c r="I10005" s="519" t="s">
        <v>36</v>
      </c>
      <c r="J10005" s="650">
        <v>147</v>
      </c>
    </row>
    <row r="10006" spans="1:10">
      <c r="A10006" s="519" t="s">
        <v>10221</v>
      </c>
      <c r="B10006" s="519" t="str">
        <f t="shared" si="156"/>
        <v>JUNTA DE DILATACAO E VEDACAO,PARA OBRAS DE ARTE,MOVIMENTOS DE -20 A +40MM,INCLUSIVE LABIOS POLIMERICOS.FORNECIMENTO E COLOCACAO.O CUSTO NAO INCLUI:CORTE E REMOCAO DO PAVIMENTO,APICOAMENTO DA LAJE,FORMAS E CONCRETAGEM DOS BERCOS</v>
      </c>
      <c r="C10006" s="519" t="s">
        <v>38996</v>
      </c>
      <c r="D10006" s="519" t="s">
        <v>39005</v>
      </c>
      <c r="E10006" s="519" t="s">
        <v>38998</v>
      </c>
      <c r="F10006" s="519" t="s">
        <v>38999</v>
      </c>
      <c r="I10006" s="519" t="s">
        <v>36</v>
      </c>
      <c r="J10006" s="650">
        <v>147</v>
      </c>
    </row>
    <row r="10007" spans="1:10">
      <c r="A10007" s="519" t="s">
        <v>10222</v>
      </c>
      <c r="B10007" s="519" t="str">
        <f t="shared" si="156"/>
        <v>JUNTA DE DILATACAO E VEDACAO,PARA OBRAS DE ARTE,MOVIMENTOS DE -20 A +40MM,INCLUSIVE LABIOS POLIMERICOS,CORTE E REMOCAO DO PAVIMENTO,APICOAMENTO DA LAJE,FORMAS E CONCRETAGEM DOS BERCOS</v>
      </c>
      <c r="C10007" s="519" t="s">
        <v>38996</v>
      </c>
      <c r="D10007" s="519" t="s">
        <v>39006</v>
      </c>
      <c r="E10007" s="519" t="s">
        <v>39001</v>
      </c>
      <c r="F10007" s="519" t="s">
        <v>39002</v>
      </c>
      <c r="I10007" s="519" t="s">
        <v>36</v>
      </c>
      <c r="J10007" s="650">
        <v>543.62</v>
      </c>
    </row>
    <row r="10008" spans="1:10">
      <c r="A10008" s="519" t="s">
        <v>10223</v>
      </c>
      <c r="B10008" s="519" t="str">
        <f t="shared" si="156"/>
        <v>JUNTA DE DILATACAO E VEDACAO,PARA OBRAS DE ARTE,MOVIMENTOS DE -20 A +40MM,INCLUSIVE LABIOS POLIMERICOS,CORTE E REMOCAO DO PAVIMENTO,APICOAMENTO DA LAJE,FORMAS E CONCRETAGEM DOS BERCOS</v>
      </c>
      <c r="C10008" s="519" t="s">
        <v>38996</v>
      </c>
      <c r="D10008" s="519" t="s">
        <v>39006</v>
      </c>
      <c r="E10008" s="519" t="s">
        <v>39001</v>
      </c>
      <c r="F10008" s="519" t="s">
        <v>39002</v>
      </c>
      <c r="I10008" s="519" t="s">
        <v>36</v>
      </c>
      <c r="J10008" s="650">
        <v>527.16</v>
      </c>
    </row>
    <row r="10009" spans="1:10">
      <c r="A10009" s="519" t="s">
        <v>10224</v>
      </c>
      <c r="B10009" s="519" t="str">
        <f t="shared" si="156"/>
        <v>JUNTA DE DILATACAO E VEDACAO DE PISOS,LAJES,PILARES,FISSURAS,ALVENARIAS,RESERVATORIOS,ETC,PARA MOVIMENTOS DE -10 A +30MM.FORNECIMENTO E COLOCACAO</v>
      </c>
      <c r="C10009" s="519" t="s">
        <v>39007</v>
      </c>
      <c r="D10009" s="519" t="s">
        <v>39008</v>
      </c>
      <c r="E10009" s="519" t="s">
        <v>34487</v>
      </c>
      <c r="I10009" s="519" t="s">
        <v>36</v>
      </c>
      <c r="J10009" s="650">
        <v>171.76</v>
      </c>
    </row>
    <row r="10010" spans="1:10">
      <c r="A10010" s="519" t="s">
        <v>10225</v>
      </c>
      <c r="B10010" s="519" t="str">
        <f t="shared" si="156"/>
        <v>JUNTA DE DILATACAO E VEDACAO DE PISOS,LAJES,PILARES,FISSURAS,ALVENARIAS,RESERVATORIOS,ETC,PARA MOVIMENTOS DE -10 A +30MM.FORNECIMENTO E COLOCACAO</v>
      </c>
      <c r="C10010" s="519" t="s">
        <v>39007</v>
      </c>
      <c r="D10010" s="519" t="s">
        <v>39008</v>
      </c>
      <c r="E10010" s="519" t="s">
        <v>34487</v>
      </c>
      <c r="I10010" s="519" t="s">
        <v>36</v>
      </c>
      <c r="J10010" s="650">
        <v>171.76</v>
      </c>
    </row>
    <row r="10011" spans="1:10">
      <c r="A10011" s="519" t="s">
        <v>10226</v>
      </c>
      <c r="B10011" s="519" t="str">
        <f t="shared" si="156"/>
        <v>JUNTA DE DILATACAO E VEDACAO DE PISOS,LAJES,PILARES,FISSURAS,ALVENARIAS,RESERVATORIOS,ETC,PARA MOVIMENTOS DE -15 A +40MM.FORNECIMENTO E COLOCACAO</v>
      </c>
      <c r="C10011" s="519" t="s">
        <v>39007</v>
      </c>
      <c r="D10011" s="519" t="s">
        <v>39009</v>
      </c>
      <c r="E10011" s="519" t="s">
        <v>34487</v>
      </c>
      <c r="I10011" s="519" t="s">
        <v>36</v>
      </c>
      <c r="J10011" s="650">
        <v>218.02</v>
      </c>
    </row>
    <row r="10012" spans="1:10">
      <c r="A10012" s="519" t="s">
        <v>10227</v>
      </c>
      <c r="B10012" s="519" t="str">
        <f t="shared" si="156"/>
        <v>JUNTA DE DILATACAO E VEDACAO DE PISOS,LAJES,PILARES,FISSURAS,ALVENARIAS,RESERVATORIOS,ETC,PARA MOVIMENTOS DE -15 A +40MM.FORNECIMENTO E COLOCACAO</v>
      </c>
      <c r="C10012" s="519" t="s">
        <v>39007</v>
      </c>
      <c r="D10012" s="519" t="s">
        <v>39009</v>
      </c>
      <c r="E10012" s="519" t="s">
        <v>34487</v>
      </c>
      <c r="I10012" s="519" t="s">
        <v>36</v>
      </c>
      <c r="J10012" s="650">
        <v>218.02</v>
      </c>
    </row>
    <row r="10013" spans="1:10">
      <c r="A10013" s="519" t="s">
        <v>10228</v>
      </c>
      <c r="B10013" s="519" t="str">
        <f t="shared" si="156"/>
        <v>JUNTA DE DILATACAO E VEDACAO DE PISOS,LAJES,PILARES,FISSURAS,ALVENARIAS,RESERVATORIOS,ETC,PARA MOVIMENTOS DE -7 A +10MM.FORNECIMENTO E COLOCACAO</v>
      </c>
      <c r="C10013" s="519" t="s">
        <v>39007</v>
      </c>
      <c r="D10013" s="519" t="s">
        <v>39010</v>
      </c>
      <c r="E10013" s="519" t="s">
        <v>34490</v>
      </c>
      <c r="I10013" s="519" t="s">
        <v>36</v>
      </c>
      <c r="J10013" s="650">
        <v>107.36</v>
      </c>
    </row>
    <row r="10014" spans="1:10">
      <c r="A10014" s="519" t="s">
        <v>10229</v>
      </c>
      <c r="B10014" s="519" t="str">
        <f t="shared" si="156"/>
        <v>JUNTA DE DILATACAO E VEDACAO DE PISOS,LAJES,PILARES,FISSURAS,ALVENARIAS,RESERVATORIOS,ETC,PARA MOVIMENTOS DE -7 A +10MM.FORNECIMENTO E COLOCACAO</v>
      </c>
      <c r="C10014" s="519" t="s">
        <v>39007</v>
      </c>
      <c r="D10014" s="519" t="s">
        <v>39010</v>
      </c>
      <c r="E10014" s="519" t="s">
        <v>34490</v>
      </c>
      <c r="I10014" s="519" t="s">
        <v>36</v>
      </c>
      <c r="J10014" s="650">
        <v>107.36</v>
      </c>
    </row>
    <row r="10015" spans="1:10">
      <c r="A10015" s="519" t="s">
        <v>10230</v>
      </c>
      <c r="B10015" s="519" t="str">
        <f t="shared" si="156"/>
        <v>JUNTA DE DILATACAO E VEDACAO DE PISOS,LAJES,PILARES,FISSURAS,ALVENARIAS,RESERVATORIOS,ETC,PARA MOVIMENTOS DE -16 A +23MM.FORNECIMENTO E COLOCACAO</v>
      </c>
      <c r="C10015" s="519" t="s">
        <v>39007</v>
      </c>
      <c r="D10015" s="519" t="s">
        <v>39011</v>
      </c>
      <c r="E10015" s="519" t="s">
        <v>34487</v>
      </c>
      <c r="I10015" s="519" t="s">
        <v>36</v>
      </c>
      <c r="J10015" s="650">
        <v>244.44</v>
      </c>
    </row>
    <row r="10016" spans="1:10">
      <c r="A10016" s="519" t="s">
        <v>10231</v>
      </c>
      <c r="B10016" s="519" t="str">
        <f t="shared" si="156"/>
        <v>JUNTA DE DILATACAO E VEDACAO DE PISOS,LAJES,PILARES,FISSURAS,ALVENARIAS,RESERVATORIOS,ETC,PARA MOVIMENTOS DE -16 A +23MM.FORNECIMENTO E COLOCACAO</v>
      </c>
      <c r="C10016" s="519" t="s">
        <v>39007</v>
      </c>
      <c r="D10016" s="519" t="s">
        <v>39011</v>
      </c>
      <c r="E10016" s="519" t="s">
        <v>34487</v>
      </c>
      <c r="I10016" s="519" t="s">
        <v>36</v>
      </c>
      <c r="J10016" s="650">
        <v>244.44</v>
      </c>
    </row>
    <row r="10017" spans="1:10">
      <c r="A10017" s="519" t="s">
        <v>10232</v>
      </c>
      <c r="B10017" s="519" t="str">
        <f t="shared" si="156"/>
        <v>JUNTA DE DILATACAO E VEDACAO DE PISOS,LAJES,PILARES,FISSURAS,ALVENARIAS,RESERVATORIOS,ETC,PARA MOVIMENTOS DE -20 A +30MM.FORNECIMENTO E COLOCACAO</v>
      </c>
      <c r="C10017" s="519" t="s">
        <v>39007</v>
      </c>
      <c r="D10017" s="519" t="s">
        <v>39012</v>
      </c>
      <c r="E10017" s="519" t="s">
        <v>34487</v>
      </c>
      <c r="I10017" s="519" t="s">
        <v>36</v>
      </c>
      <c r="J10017" s="650">
        <v>229.58</v>
      </c>
    </row>
    <row r="10018" spans="1:10">
      <c r="A10018" s="519" t="s">
        <v>10233</v>
      </c>
      <c r="B10018" s="519" t="str">
        <f t="shared" si="156"/>
        <v>JUNTA DE DILATACAO E VEDACAO DE PISOS,LAJES,PILARES,FISSURAS,ALVENARIAS,RESERVATORIOS,ETC,PARA MOVIMENTOS DE -20 A +30MM.FORNECIMENTO E COLOCACAO</v>
      </c>
      <c r="C10018" s="519" t="s">
        <v>39007</v>
      </c>
      <c r="D10018" s="519" t="s">
        <v>39012</v>
      </c>
      <c r="E10018" s="519" t="s">
        <v>34487</v>
      </c>
      <c r="I10018" s="519" t="s">
        <v>36</v>
      </c>
      <c r="J10018" s="650">
        <v>229.58</v>
      </c>
    </row>
    <row r="10019" spans="1:10">
      <c r="A10019" s="519" t="s">
        <v>10234</v>
      </c>
      <c r="B10019" s="519" t="str">
        <f t="shared" si="156"/>
        <v>JUNTA ELASTICA EM PVC TERMOPLASTICO,TIPO 022,PARA JUNTAS SUBMETIDAS A UMA PRESSAO MEDIA E DE POUCA DEFORMACAO.FORNECIMENTO E COLOCACAO</v>
      </c>
      <c r="C10019" s="519" t="s">
        <v>39013</v>
      </c>
      <c r="D10019" s="519" t="s">
        <v>39014</v>
      </c>
      <c r="E10019" s="519" t="s">
        <v>34305</v>
      </c>
      <c r="I10019" s="519" t="s">
        <v>36</v>
      </c>
      <c r="J10019" s="650">
        <v>183.86</v>
      </c>
    </row>
    <row r="10020" spans="1:10">
      <c r="A10020" s="519" t="s">
        <v>10235</v>
      </c>
      <c r="B10020" s="519" t="str">
        <f t="shared" si="156"/>
        <v>JUNTA ELASTICA EM PVC TERMOPLASTICO,TIPO 022,PARA JUNTAS SUBMETIDAS A UMA PRESSAO MEDIA E DE POUCA DEFORMACAO.FORNECIMENTO E COLOCACAO</v>
      </c>
      <c r="C10020" s="519" t="s">
        <v>39013</v>
      </c>
      <c r="D10020" s="519" t="s">
        <v>39014</v>
      </c>
      <c r="E10020" s="519" t="s">
        <v>34305</v>
      </c>
      <c r="I10020" s="519" t="s">
        <v>36</v>
      </c>
      <c r="J10020" s="650">
        <v>183.86</v>
      </c>
    </row>
    <row r="10021" spans="1:10">
      <c r="A10021" s="519" t="s">
        <v>10236</v>
      </c>
      <c r="B10021" s="519" t="str">
        <f t="shared" si="156"/>
        <v>JUNTA DE DILATACAO E VEDACAO DE ISOPOR,NA ESPESSURA DE 1CM,INCLUSIVE IMPERMEABILIZANTE A FRIO.FORNECIMENTO E COLOCACAO</v>
      </c>
      <c r="C10021" s="519" t="s">
        <v>51579</v>
      </c>
      <c r="D10021" s="519" t="s">
        <v>51580</v>
      </c>
      <c r="I10021" s="519" t="s">
        <v>13</v>
      </c>
      <c r="J10021" s="650">
        <v>29.77</v>
      </c>
    </row>
    <row r="10022" spans="1:10">
      <c r="A10022" s="519" t="s">
        <v>10237</v>
      </c>
      <c r="B10022" s="519" t="str">
        <f t="shared" si="156"/>
        <v>JUNTA DE DILATACAO E VEDACAO DE ISOPOR,NA ESPESSURA DE 1CM,INCLUSIVE IMPERMEABILIZANTE A FRIO.FORNECIMENTO E COLOCACAO</v>
      </c>
      <c r="C10022" s="519" t="s">
        <v>51579</v>
      </c>
      <c r="D10022" s="519" t="s">
        <v>51580</v>
      </c>
      <c r="I10022" s="519" t="s">
        <v>13</v>
      </c>
      <c r="J10022" s="650">
        <v>27.06</v>
      </c>
    </row>
    <row r="10023" spans="1:10">
      <c r="A10023" s="519" t="s">
        <v>10238</v>
      </c>
      <c r="B10023" s="519" t="str">
        <f t="shared" si="156"/>
        <v>JUNTA DE DILATACAO E VEDACAO DE ISOPOR,NA ESPESSURA DE 2CM,INCLUSIVE IMPERMEABILIZANTE A FRIO.FORNECIMENTO E COLOCACAO</v>
      </c>
      <c r="C10023" s="519" t="s">
        <v>51581</v>
      </c>
      <c r="D10023" s="519" t="s">
        <v>51580</v>
      </c>
      <c r="I10023" s="519" t="s">
        <v>13</v>
      </c>
      <c r="J10023" s="650">
        <v>33.6</v>
      </c>
    </row>
    <row r="10024" spans="1:10">
      <c r="A10024" s="519" t="s">
        <v>10239</v>
      </c>
      <c r="B10024" s="519" t="str">
        <f t="shared" si="156"/>
        <v>JUNTA DE DILATACAO E VEDACAO DE ISOPOR,NA ESPESSURA DE 2CM,INCLUSIVE IMPERMEABILIZANTE A FRIO.FORNECIMENTO E COLOCACAO</v>
      </c>
      <c r="C10024" s="519" t="s">
        <v>51581</v>
      </c>
      <c r="D10024" s="519" t="s">
        <v>51580</v>
      </c>
      <c r="I10024" s="519" t="s">
        <v>13</v>
      </c>
      <c r="J10024" s="650">
        <v>30.89</v>
      </c>
    </row>
    <row r="10025" spans="1:10">
      <c r="A10025" s="519" t="s">
        <v>10240</v>
      </c>
      <c r="B10025" s="519" t="str">
        <f t="shared" si="156"/>
        <v>JUNTA DE DILATACAO E VEDACAO DE ISOPOR,NA ESPESSURA DE 3CM,INCLUSIVE IMPERMEABILIZANTE A FRIO.FORNECIMENTO E COLOCACAO</v>
      </c>
      <c r="C10025" s="519" t="s">
        <v>51582</v>
      </c>
      <c r="D10025" s="519" t="s">
        <v>51580</v>
      </c>
      <c r="I10025" s="519" t="s">
        <v>13</v>
      </c>
      <c r="J10025" s="650">
        <v>37.06</v>
      </c>
    </row>
    <row r="10026" spans="1:10">
      <c r="A10026" s="519" t="s">
        <v>10241</v>
      </c>
      <c r="B10026" s="519" t="str">
        <f t="shared" si="156"/>
        <v>JUNTA DE DILATACAO E VEDACAO DE ISOPOR,NA ESPESSURA DE 3CM,INCLUSIVE IMPERMEABILIZANTE A FRIO.FORNECIMENTO E COLOCACAO</v>
      </c>
      <c r="C10026" s="519" t="s">
        <v>51582</v>
      </c>
      <c r="D10026" s="519" t="s">
        <v>51580</v>
      </c>
      <c r="I10026" s="519" t="s">
        <v>13</v>
      </c>
      <c r="J10026" s="650">
        <v>34.35</v>
      </c>
    </row>
    <row r="10027" spans="1:10">
      <c r="A10027" s="519" t="s">
        <v>10242</v>
      </c>
      <c r="B10027" s="519" t="str">
        <f t="shared" si="156"/>
        <v>JUNTA DE DILATACAO E VEDACAO DE ISOPOR,NA ESPESSURA DE 5CM,INCLUSIVE IMPERMEABILIZANTE A FRIO.FORNECIMENTO E COLOCACAO</v>
      </c>
      <c r="C10027" s="519" t="s">
        <v>51583</v>
      </c>
      <c r="D10027" s="519" t="s">
        <v>51580</v>
      </c>
      <c r="I10027" s="519" t="s">
        <v>13</v>
      </c>
      <c r="J10027" s="650">
        <v>43.89</v>
      </c>
    </row>
    <row r="10028" spans="1:10">
      <c r="A10028" s="519" t="s">
        <v>10243</v>
      </c>
      <c r="B10028" s="519" t="str">
        <f t="shared" si="156"/>
        <v>JUNTA DE DILATACAO E VEDACAO DE ISOPOR,NA ESPESSURA DE 5CM,INCLUSIVE IMPERMEABILIZANTE A FRIO.FORNECIMENTO E COLOCACAO</v>
      </c>
      <c r="C10028" s="519" t="s">
        <v>51583</v>
      </c>
      <c r="D10028" s="519" t="s">
        <v>51580</v>
      </c>
      <c r="I10028" s="519" t="s">
        <v>13</v>
      </c>
      <c r="J10028" s="650">
        <v>41.18</v>
      </c>
    </row>
    <row r="10029" spans="1:10">
      <c r="A10029" s="519" t="s">
        <v>10244</v>
      </c>
      <c r="B10029" s="519" t="str">
        <f t="shared" si="156"/>
        <v>MONTAGEM DAS ARMADURAS E ESCAMAS EM SERVICO DE TERRA ARMADA,EXCLUSIVE FORNECIMENTO E TRANSPORTE DAS PECAS</v>
      </c>
      <c r="C10029" s="519" t="s">
        <v>39015</v>
      </c>
      <c r="D10029" s="519" t="s">
        <v>39016</v>
      </c>
      <c r="I10029" s="519" t="s">
        <v>13</v>
      </c>
      <c r="J10029" s="650">
        <v>60.34</v>
      </c>
    </row>
    <row r="10030" spans="1:10">
      <c r="A10030" s="519" t="s">
        <v>10245</v>
      </c>
      <c r="B10030" s="519" t="str">
        <f t="shared" si="156"/>
        <v>MONTAGEM DAS ARMADURAS E ESCAMAS EM SERVICO DE TERRA ARMADA,EXCLUSIVE FORNECIMENTO E TRANSPORTE DAS PECAS</v>
      </c>
      <c r="C10030" s="519" t="s">
        <v>39015</v>
      </c>
      <c r="D10030" s="519" t="s">
        <v>39016</v>
      </c>
      <c r="I10030" s="519" t="s">
        <v>13</v>
      </c>
      <c r="J10030" s="650">
        <v>57.58</v>
      </c>
    </row>
    <row r="10031" spans="1:10">
      <c r="A10031" s="519" t="s">
        <v>10246</v>
      </c>
      <c r="B10031" s="519" t="str">
        <f t="shared" si="156"/>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031" s="519" t="s">
        <v>39017</v>
      </c>
      <c r="D10031" s="519" t="s">
        <v>39018</v>
      </c>
      <c r="E10031" s="519" t="s">
        <v>51584</v>
      </c>
      <c r="F10031" s="519" t="s">
        <v>39019</v>
      </c>
      <c r="G10031" s="519" t="s">
        <v>39020</v>
      </c>
      <c r="H10031" s="519" t="s">
        <v>39021</v>
      </c>
      <c r="I10031" s="519" t="s">
        <v>13</v>
      </c>
      <c r="J10031" s="650">
        <v>564.22</v>
      </c>
    </row>
    <row r="10032" spans="1:10">
      <c r="A10032" s="519" t="s">
        <v>10247</v>
      </c>
      <c r="B10032" s="519" t="str">
        <f t="shared" si="156"/>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032" s="519" t="s">
        <v>39017</v>
      </c>
      <c r="D10032" s="519" t="s">
        <v>39018</v>
      </c>
      <c r="E10032" s="519" t="s">
        <v>51584</v>
      </c>
      <c r="F10032" s="519" t="s">
        <v>39019</v>
      </c>
      <c r="G10032" s="519" t="s">
        <v>39020</v>
      </c>
      <c r="H10032" s="519" t="s">
        <v>39021</v>
      </c>
      <c r="I10032" s="519" t="s">
        <v>13</v>
      </c>
      <c r="J10032" s="650">
        <v>538.17999999999995</v>
      </c>
    </row>
    <row r="10033" spans="1:10">
      <c r="A10033" s="519" t="s">
        <v>10248</v>
      </c>
      <c r="B10033" s="519" t="str">
        <f t="shared" si="156"/>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033" s="519" t="s">
        <v>39022</v>
      </c>
      <c r="D10033" s="519" t="s">
        <v>39023</v>
      </c>
      <c r="E10033" s="519" t="s">
        <v>51585</v>
      </c>
      <c r="F10033" s="519" t="s">
        <v>39024</v>
      </c>
      <c r="G10033" s="519" t="s">
        <v>39025</v>
      </c>
      <c r="H10033" s="519" t="s">
        <v>39026</v>
      </c>
      <c r="I10033" s="519" t="s">
        <v>13</v>
      </c>
      <c r="J10033" s="650">
        <v>550.39</v>
      </c>
    </row>
    <row r="10034" spans="1:10">
      <c r="A10034" s="519" t="s">
        <v>10249</v>
      </c>
      <c r="B10034" s="519" t="str">
        <f t="shared" si="156"/>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034" s="519" t="s">
        <v>39022</v>
      </c>
      <c r="D10034" s="519" t="s">
        <v>39023</v>
      </c>
      <c r="E10034" s="519" t="s">
        <v>51585</v>
      </c>
      <c r="F10034" s="519" t="s">
        <v>39024</v>
      </c>
      <c r="G10034" s="519" t="s">
        <v>39025</v>
      </c>
      <c r="H10034" s="519" t="s">
        <v>39026</v>
      </c>
      <c r="I10034" s="519" t="s">
        <v>13</v>
      </c>
      <c r="J10034" s="650">
        <v>524.35</v>
      </c>
    </row>
    <row r="10035" spans="1:10">
      <c r="A10035" s="519" t="s">
        <v>10250</v>
      </c>
      <c r="B10035" s="519" t="str">
        <f t="shared" si="156"/>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035" s="519" t="s">
        <v>39022</v>
      </c>
      <c r="D10035" s="519" t="s">
        <v>39023</v>
      </c>
      <c r="E10035" s="519" t="s">
        <v>51586</v>
      </c>
      <c r="F10035" s="519" t="s">
        <v>39027</v>
      </c>
      <c r="G10035" s="519" t="s">
        <v>39028</v>
      </c>
      <c r="H10035" s="519" t="s">
        <v>39029</v>
      </c>
      <c r="I10035" s="519" t="s">
        <v>13</v>
      </c>
      <c r="J10035" s="650">
        <v>549.16</v>
      </c>
    </row>
    <row r="10036" spans="1:10">
      <c r="A10036" s="519" t="s">
        <v>10251</v>
      </c>
      <c r="B10036" s="519" t="str">
        <f t="shared" si="156"/>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036" s="519" t="s">
        <v>39022</v>
      </c>
      <c r="D10036" s="519" t="s">
        <v>39023</v>
      </c>
      <c r="E10036" s="519" t="s">
        <v>51586</v>
      </c>
      <c r="F10036" s="519" t="s">
        <v>39027</v>
      </c>
      <c r="G10036" s="519" t="s">
        <v>39028</v>
      </c>
      <c r="H10036" s="519" t="s">
        <v>39029</v>
      </c>
      <c r="I10036" s="519" t="s">
        <v>13</v>
      </c>
      <c r="J10036" s="650">
        <v>523.12</v>
      </c>
    </row>
    <row r="10037" spans="1:10">
      <c r="A10037" s="519" t="s">
        <v>10252</v>
      </c>
      <c r="B10037" s="519" t="str">
        <f t="shared" si="156"/>
        <v>CHUMBAMENTO DE ROCHA,PARA REFORCO DE ABOBODA DE TUNEL,NA FASE DE ESCAVACAO,COM CHUMBADORES DE ACO CA-50,INCLUSIVE FORNECIMENTO DE MATERIAIS,FUROS COM PERFURATRIZ,EXCLUSIVE INJECAO,SENDO MEDIDO POR KG DE VERGALHAO</v>
      </c>
      <c r="C10037" s="519" t="s">
        <v>39030</v>
      </c>
      <c r="D10037" s="519" t="s">
        <v>39031</v>
      </c>
      <c r="E10037" s="519" t="s">
        <v>39032</v>
      </c>
      <c r="F10037" s="519" t="s">
        <v>39033</v>
      </c>
      <c r="I10037" s="519" t="s">
        <v>51</v>
      </c>
      <c r="J10037" s="650">
        <v>49.17</v>
      </c>
    </row>
    <row r="10038" spans="1:10">
      <c r="A10038" s="519" t="s">
        <v>10253</v>
      </c>
      <c r="B10038" s="519" t="str">
        <f t="shared" si="156"/>
        <v>CHUMBAMENTO DE ROCHA,PARA REFORCO DE ABOBODA DE TUNEL,NA FASE DE ESCAVACAO,COM CHUMBADORES DE ACO CA-50,INCLUSIVE FORNECIMENTO DE MATERIAIS,FUROS COM PERFURATRIZ,EXCLUSIVE INJECAO,SENDO MEDIDO POR KG DE VERGALHAO</v>
      </c>
      <c r="C10038" s="519" t="s">
        <v>39030</v>
      </c>
      <c r="D10038" s="519" t="s">
        <v>39031</v>
      </c>
      <c r="E10038" s="519" t="s">
        <v>39032</v>
      </c>
      <c r="F10038" s="519" t="s">
        <v>39033</v>
      </c>
      <c r="I10038" s="519" t="s">
        <v>51</v>
      </c>
      <c r="J10038" s="650">
        <v>45.34</v>
      </c>
    </row>
    <row r="10039" spans="1:10">
      <c r="A10039" s="519" t="s">
        <v>10254</v>
      </c>
      <c r="B10039" s="519" t="str">
        <f t="shared" si="156"/>
        <v>CHUMBAMENTO DE ROCHA,A CEU ABERTO,COM VERGALHAO DE ACO CA-50,INCLUSIVE FORNECIMENTO DE MATERIAIS,FUROS COM PERFURATRIZ,EXCLUSIVE INJECAO,SENDO MEDIDO POR KG DE VERGALHAO</v>
      </c>
      <c r="C10039" s="519" t="s">
        <v>39034</v>
      </c>
      <c r="D10039" s="519" t="s">
        <v>39035</v>
      </c>
      <c r="E10039" s="519" t="s">
        <v>39036</v>
      </c>
      <c r="I10039" s="519" t="s">
        <v>51</v>
      </c>
      <c r="J10039" s="650">
        <v>28.51</v>
      </c>
    </row>
    <row r="10040" spans="1:10">
      <c r="A10040" s="519" t="s">
        <v>10255</v>
      </c>
      <c r="B10040" s="519" t="str">
        <f t="shared" si="156"/>
        <v>CHUMBAMENTO DE ROCHA,A CEU ABERTO,COM VERGALHAO DE ACO CA-50,INCLUSIVE FORNECIMENTO DE MATERIAIS,FUROS COM PERFURATRIZ,EXCLUSIVE INJECAO,SENDO MEDIDO POR KG DE VERGALHAO</v>
      </c>
      <c r="C10040" s="519" t="s">
        <v>39034</v>
      </c>
      <c r="D10040" s="519" t="s">
        <v>39035</v>
      </c>
      <c r="E10040" s="519" t="s">
        <v>39036</v>
      </c>
      <c r="I10040" s="519" t="s">
        <v>51</v>
      </c>
      <c r="J10040" s="650">
        <v>26.5</v>
      </c>
    </row>
    <row r="10041" spans="1:10">
      <c r="A10041" s="519" t="s">
        <v>10256</v>
      </c>
      <c r="B10041" s="519" t="str">
        <f t="shared" si="156"/>
        <v>TIRANTES PROTENDIDOS DE ACO CA-50,DIAMETRO DE 25MM(7/8"),COM COMPRIMENTO TOTAL ATE 9,00M,INCLUSIVE FORNECIMENTO DE MATERIAIS,PROTECAO ANTICORROSIVA,PREPARO,COLOCACAO E PROTENSAO,EXCLUSIVE PERFURACAO E INJECAO</v>
      </c>
      <c r="C10041" s="519" t="s">
        <v>39037</v>
      </c>
      <c r="D10041" s="519" t="s">
        <v>39038</v>
      </c>
      <c r="E10041" s="519" t="s">
        <v>39039</v>
      </c>
      <c r="F10041" s="519" t="s">
        <v>39040</v>
      </c>
      <c r="I10041" s="519" t="s">
        <v>36</v>
      </c>
      <c r="J10041" s="650">
        <v>122.83</v>
      </c>
    </row>
    <row r="10042" spans="1:10">
      <c r="A10042" s="519" t="s">
        <v>10257</v>
      </c>
      <c r="B10042" s="519" t="str">
        <f t="shared" si="156"/>
        <v>TIRANTES PROTENDIDOS DE ACO CA-50,DIAMETRO DE 25MM(7/8"),COM COMPRIMENTO TOTAL ATE 9,00M,INCLUSIVE FORNECIMENTO DE MATERIAIS,PROTECAO ANTICORROSIVA,PREPARO,COLOCACAO E PROTENSAO,EXCLUSIVE PERFURACAO E INJECAO</v>
      </c>
      <c r="C10042" s="519" t="s">
        <v>39037</v>
      </c>
      <c r="D10042" s="519" t="s">
        <v>39038</v>
      </c>
      <c r="E10042" s="519" t="s">
        <v>39039</v>
      </c>
      <c r="F10042" s="519" t="s">
        <v>39040</v>
      </c>
      <c r="I10042" s="519" t="s">
        <v>36</v>
      </c>
      <c r="J10042" s="650">
        <v>116.52</v>
      </c>
    </row>
    <row r="10043" spans="1:10">
      <c r="A10043" s="519" t="s">
        <v>10258</v>
      </c>
      <c r="B10043" s="519" t="str">
        <f t="shared" si="156"/>
        <v>TIRANTES PROTENDIDOS DE ACO CA-50,DIAMETRO DE 32MM(1.1/4"),COM COMPRIMENTO TOTAL ATE 9,00M,INCLUSIVE FORNECIMENTO DE MATERIAIS,PROTECAO ANTICORROSIVA,PREPARO,COLOCACAO E PROTENSAO,EXCLUSIVE PERFURACAO E INJECAO</v>
      </c>
      <c r="C10043" s="519" t="s">
        <v>39041</v>
      </c>
      <c r="D10043" s="519" t="s">
        <v>39042</v>
      </c>
      <c r="E10043" s="519" t="s">
        <v>39043</v>
      </c>
      <c r="F10043" s="519" t="s">
        <v>39044</v>
      </c>
      <c r="I10043" s="519" t="s">
        <v>36</v>
      </c>
      <c r="J10043" s="650">
        <v>211.89</v>
      </c>
    </row>
    <row r="10044" spans="1:10">
      <c r="A10044" s="519" t="s">
        <v>10259</v>
      </c>
      <c r="B10044" s="519" t="str">
        <f t="shared" si="156"/>
        <v>TIRANTES PROTENDIDOS DE ACO CA-50,DIAMETRO DE 32MM(1.1/4"),COM COMPRIMENTO TOTAL ATE 9,00M,INCLUSIVE FORNECIMENTO DE MATERIAIS,PROTECAO ANTICORROSIVA,PREPARO,COLOCACAO E PROTENSAO,EXCLUSIVE PERFURACAO E INJECAO</v>
      </c>
      <c r="C10044" s="519" t="s">
        <v>39041</v>
      </c>
      <c r="D10044" s="519" t="s">
        <v>39042</v>
      </c>
      <c r="E10044" s="519" t="s">
        <v>39043</v>
      </c>
      <c r="F10044" s="519" t="s">
        <v>39044</v>
      </c>
      <c r="I10044" s="519" t="s">
        <v>36</v>
      </c>
      <c r="J10044" s="650">
        <v>201.85</v>
      </c>
    </row>
    <row r="10045" spans="1:10">
      <c r="A10045" s="519" t="s">
        <v>10260</v>
      </c>
      <c r="B10045" s="519" t="str">
        <f t="shared" si="156"/>
        <v>TIRANTES PROTENDIDOS DE ACO CA-50,DIAMETRO DE 25MM(7/8"),COM COMPRIMENTO TOTAL ENTRE 9,00 E 15,00M,INCLUSIVE FORNECIMENTO DE MATERIAIS,PROTECAO ANTICORROSIVA,PREPARO,COLOCACAO E PROTENSAO,EXCLUSIVE PERFURACAO E INJECAO</v>
      </c>
      <c r="C10045" s="519" t="s">
        <v>39037</v>
      </c>
      <c r="D10045" s="519" t="s">
        <v>39045</v>
      </c>
      <c r="E10045" s="519" t="s">
        <v>39046</v>
      </c>
      <c r="F10045" s="519" t="s">
        <v>39047</v>
      </c>
      <c r="I10045" s="519" t="s">
        <v>36</v>
      </c>
      <c r="J10045" s="650">
        <v>94.48</v>
      </c>
    </row>
    <row r="10046" spans="1:10">
      <c r="A10046" s="519" t="s">
        <v>10261</v>
      </c>
      <c r="B10046" s="519" t="str">
        <f t="shared" si="156"/>
        <v>TIRANTES PROTENDIDOS DE ACO CA-50,DIAMETRO DE 25MM(7/8"),COM COMPRIMENTO TOTAL ENTRE 9,00 E 15,00M,INCLUSIVE FORNECIMENTO DE MATERIAIS,PROTECAO ANTICORROSIVA,PREPARO,COLOCACAO E PROTENSAO,EXCLUSIVE PERFURACAO E INJECAO</v>
      </c>
      <c r="C10046" s="519" t="s">
        <v>39037</v>
      </c>
      <c r="D10046" s="519" t="s">
        <v>39045</v>
      </c>
      <c r="E10046" s="519" t="s">
        <v>39046</v>
      </c>
      <c r="F10046" s="519" t="s">
        <v>39047</v>
      </c>
      <c r="I10046" s="519" t="s">
        <v>36</v>
      </c>
      <c r="J10046" s="650">
        <v>89.63</v>
      </c>
    </row>
    <row r="10047" spans="1:10">
      <c r="A10047" s="519" t="s">
        <v>10262</v>
      </c>
      <c r="B10047" s="519" t="str">
        <f t="shared" si="156"/>
        <v>TIRANTES PROTENDIDOS DE ACO CA-50,DIAMETRO DE 32MM(1.1/4"),COM COMPRIMENTO TOTAL ENTRE 9,00 E 15,00M,INCLUSIVE FORNECIMENTO DE MATERIAIS,PROTECAO ANTICORROSIVA,PREPARO,COLOCACAO EPROTENSAO,EXCLUSIVE PERFURACAO E INJECAO</v>
      </c>
      <c r="C10047" s="519" t="s">
        <v>39041</v>
      </c>
      <c r="D10047" s="519" t="s">
        <v>39048</v>
      </c>
      <c r="E10047" s="519" t="s">
        <v>39049</v>
      </c>
      <c r="F10047" s="519" t="s">
        <v>39050</v>
      </c>
      <c r="I10047" s="519" t="s">
        <v>36</v>
      </c>
      <c r="J10047" s="650">
        <v>162.99</v>
      </c>
    </row>
    <row r="10048" spans="1:10">
      <c r="A10048" s="519" t="s">
        <v>10263</v>
      </c>
      <c r="B10048" s="519" t="str">
        <f t="shared" si="156"/>
        <v>TIRANTES PROTENDIDOS DE ACO CA-50,DIAMETRO DE 32MM(1.1/4"),COM COMPRIMENTO TOTAL ENTRE 9,00 E 15,00M,INCLUSIVE FORNECIMENTO DE MATERIAIS,PROTECAO ANTICORROSIVA,PREPARO,COLOCACAO EPROTENSAO,EXCLUSIVE PERFURACAO E INJECAO</v>
      </c>
      <c r="C10048" s="519" t="s">
        <v>39041</v>
      </c>
      <c r="D10048" s="519" t="s">
        <v>39048</v>
      </c>
      <c r="E10048" s="519" t="s">
        <v>39049</v>
      </c>
      <c r="F10048" s="519" t="s">
        <v>39050</v>
      </c>
      <c r="I10048" s="519" t="s">
        <v>36</v>
      </c>
      <c r="J10048" s="650">
        <v>155.27000000000001</v>
      </c>
    </row>
    <row r="10049" spans="1:10">
      <c r="A10049" s="519" t="s">
        <v>10264</v>
      </c>
      <c r="B10049" s="519" t="str">
        <f t="shared" si="156"/>
        <v>TIRANTES PROTENDIDOS DE ACO CA-50,DIAMETRO DE 25MM(7/8"),COM COMPRIMENTO TOTAL MAIOR QUE 15,00M,INCLUSIVE FORNECIMENTO DE MATERIAIS,PROTECAO ANTICORROSIVA,PREPARO,COLOCACAO E PROTENSAO,EXCLUSIVE PERFURACAO E INJECAO</v>
      </c>
      <c r="C10049" s="519" t="s">
        <v>39037</v>
      </c>
      <c r="D10049" s="519" t="s">
        <v>39051</v>
      </c>
      <c r="E10049" s="519" t="s">
        <v>39052</v>
      </c>
      <c r="F10049" s="519" t="s">
        <v>39053</v>
      </c>
      <c r="I10049" s="519" t="s">
        <v>36</v>
      </c>
      <c r="J10049" s="650">
        <v>80.31</v>
      </c>
    </row>
    <row r="10050" spans="1:10">
      <c r="A10050" s="519" t="s">
        <v>10265</v>
      </c>
      <c r="B10050" s="519" t="str">
        <f t="shared" si="156"/>
        <v>TIRANTES PROTENDIDOS DE ACO CA-50,DIAMETRO DE 25MM(7/8"),COM COMPRIMENTO TOTAL MAIOR QUE 15,00M,INCLUSIVE FORNECIMENTO DE MATERIAIS,PROTECAO ANTICORROSIVA,PREPARO,COLOCACAO E PROTENSAO,EXCLUSIVE PERFURACAO E INJECAO</v>
      </c>
      <c r="C10050" s="519" t="s">
        <v>39037</v>
      </c>
      <c r="D10050" s="519" t="s">
        <v>39051</v>
      </c>
      <c r="E10050" s="519" t="s">
        <v>39052</v>
      </c>
      <c r="F10050" s="519" t="s">
        <v>39053</v>
      </c>
      <c r="I10050" s="519" t="s">
        <v>36</v>
      </c>
      <c r="J10050" s="650">
        <v>76.19</v>
      </c>
    </row>
    <row r="10051" spans="1:10">
      <c r="A10051" s="519" t="s">
        <v>10266</v>
      </c>
      <c r="B10051" s="519" t="str">
        <f t="shared" si="156"/>
        <v>TIRANTES PROTENDIDOS DE ACO CA-50,DIAMETRO DE 32MM(1.1/4"),COM COMPRIMENTO TOTAL MAIOR QUE 15,00M,INCLUSIVE FORNECIMENTO DE MATERIAIS,PROTECAO ANTICORROSIVA,PREPARO,COLOCACAO E PROTENSAO,EXCLUSIVE PERFURACAO E INJECAO</v>
      </c>
      <c r="C10051" s="519" t="s">
        <v>39041</v>
      </c>
      <c r="D10051" s="519" t="s">
        <v>39054</v>
      </c>
      <c r="E10051" s="519" t="s">
        <v>39055</v>
      </c>
      <c r="F10051" s="519" t="s">
        <v>39056</v>
      </c>
      <c r="I10051" s="519" t="s">
        <v>36</v>
      </c>
      <c r="J10051" s="650">
        <v>138.54</v>
      </c>
    </row>
    <row r="10052" spans="1:10">
      <c r="A10052" s="519" t="s">
        <v>10267</v>
      </c>
      <c r="B10052" s="519" t="str">
        <f t="shared" si="156"/>
        <v>TIRANTES PROTENDIDOS DE ACO CA-50,DIAMETRO DE 32MM(1.1/4"),COM COMPRIMENTO TOTAL MAIOR QUE 15,00M,INCLUSIVE FORNECIMENTO DE MATERIAIS,PROTECAO ANTICORROSIVA,PREPARO,COLOCACAO E PROTENSAO,EXCLUSIVE PERFURACAO E INJECAO</v>
      </c>
      <c r="C10052" s="519" t="s">
        <v>39041</v>
      </c>
      <c r="D10052" s="519" t="s">
        <v>39054</v>
      </c>
      <c r="E10052" s="519" t="s">
        <v>39055</v>
      </c>
      <c r="F10052" s="519" t="s">
        <v>39056</v>
      </c>
      <c r="I10052" s="519" t="s">
        <v>36</v>
      </c>
      <c r="J10052" s="650">
        <v>131.97</v>
      </c>
    </row>
    <row r="10053" spans="1:10">
      <c r="A10053" s="519" t="s">
        <v>10268</v>
      </c>
      <c r="B10053" s="519" t="str">
        <f t="shared" si="156"/>
        <v>PROTENSAO DE TIRANTE DE BARRA DE ACO CA-50,EXCLUSIVE FORNECIMENTO DE MATERIAIS</v>
      </c>
      <c r="C10053" s="519" t="s">
        <v>39057</v>
      </c>
      <c r="D10053" s="519" t="s">
        <v>39058</v>
      </c>
      <c r="I10053" s="519" t="s">
        <v>5</v>
      </c>
      <c r="J10053" s="650">
        <v>25.05</v>
      </c>
    </row>
    <row r="10054" spans="1:10">
      <c r="A10054" s="519" t="s">
        <v>10269</v>
      </c>
      <c r="B10054" s="519" t="str">
        <f t="shared" si="156"/>
        <v>PROTENSAO DE TIRANTE DE BARRA DE ACO CA-50,EXCLUSIVE FORNECIMENTO DE MATERIAIS</v>
      </c>
      <c r="C10054" s="519" t="s">
        <v>39057</v>
      </c>
      <c r="D10054" s="519" t="s">
        <v>39058</v>
      </c>
      <c r="I10054" s="519" t="s">
        <v>5</v>
      </c>
      <c r="J10054" s="650">
        <v>21.7</v>
      </c>
    </row>
    <row r="10055" spans="1:10">
      <c r="A10055" s="519" t="s">
        <v>10270</v>
      </c>
      <c r="B10055" s="519" t="str">
        <f t="shared" si="156"/>
        <v>FORMA INTERNA EM TUBO DE PVC,DIAMETRO EXTERNO DE 25CM PARA ALIVIO DE PESO PROPRIO DE PECA ESTRUTURAL,INCLUSIVE FORNECIMENTO DOS MATERIAIS</v>
      </c>
      <c r="C10055" s="519" t="s">
        <v>39059</v>
      </c>
      <c r="D10055" s="519" t="s">
        <v>39060</v>
      </c>
      <c r="E10055" s="519" t="s">
        <v>39061</v>
      </c>
      <c r="I10055" s="519" t="s">
        <v>36</v>
      </c>
      <c r="J10055" s="650">
        <v>56.29</v>
      </c>
    </row>
    <row r="10056" spans="1:10">
      <c r="A10056" s="519" t="s">
        <v>10271</v>
      </c>
      <c r="B10056" s="519" t="str">
        <f t="shared" ref="B10056:B10119" si="157">C10056&amp;D10056&amp;E10056&amp;F10056&amp;G10056&amp;H10056</f>
        <v>FORMA INTERNA EM TUBO DE PVC,DIAMETRO EXTERNO DE 25CM PARA ALIVIO DE PESO PROPRIO DE PECA ESTRUTURAL,INCLUSIVE FORNECIMENTO DOS MATERIAIS</v>
      </c>
      <c r="C10056" s="519" t="s">
        <v>39059</v>
      </c>
      <c r="D10056" s="519" t="s">
        <v>39060</v>
      </c>
      <c r="E10056" s="519" t="s">
        <v>39061</v>
      </c>
      <c r="I10056" s="519" t="s">
        <v>36</v>
      </c>
      <c r="J10056" s="650">
        <v>55.15</v>
      </c>
    </row>
    <row r="10057" spans="1:10">
      <c r="A10057" s="519" t="s">
        <v>10272</v>
      </c>
      <c r="B10057" s="519" t="str">
        <f t="shared" si="157"/>
        <v>TELA PARA ESTRUTURA DE CONCRETO ARMADO,FORMADA POR FIOS DEACO CA-60,COM DIAMETRO DE 3,4MM,CRUZADOS E SOLDADOS ENTRE SI,FORMANDO MALHAS QUADRADAS COM ESPACAMENTO ENTRE OS FIOS DE(15X15)CM.FORNECIMENTO</v>
      </c>
      <c r="C10057" s="519" t="s">
        <v>39062</v>
      </c>
      <c r="D10057" s="519" t="s">
        <v>39063</v>
      </c>
      <c r="E10057" s="519" t="s">
        <v>39064</v>
      </c>
      <c r="F10057" s="519" t="s">
        <v>50464</v>
      </c>
      <c r="I10057" s="519" t="s">
        <v>51</v>
      </c>
      <c r="J10057" s="650">
        <v>11.25</v>
      </c>
    </row>
    <row r="10058" spans="1:10">
      <c r="A10058" s="519" t="s">
        <v>10273</v>
      </c>
      <c r="B10058" s="519" t="str">
        <f t="shared" si="157"/>
        <v>TELA PARA ESTRUTURA DE CONCRETO ARMADO,FORMADA POR FIOS DEACO CA-60,COM DIAMETRO DE 3,4MM,CRUZADOS E SOLDADOS ENTRE SI,FORMANDO MALHAS QUADRADAS COM ESPACAMENTO ENTRE OS FIOS DE(15X15)CM.FORNECIMENTO</v>
      </c>
      <c r="C10058" s="519" t="s">
        <v>39062</v>
      </c>
      <c r="D10058" s="519" t="s">
        <v>39063</v>
      </c>
      <c r="E10058" s="519" t="s">
        <v>39064</v>
      </c>
      <c r="F10058" s="519" t="s">
        <v>50464</v>
      </c>
      <c r="I10058" s="519" t="s">
        <v>51</v>
      </c>
      <c r="J10058" s="650">
        <v>11.25</v>
      </c>
    </row>
    <row r="10059" spans="1:10">
      <c r="A10059" s="519" t="s">
        <v>10274</v>
      </c>
      <c r="B10059" s="519" t="str">
        <f t="shared" si="157"/>
        <v>TELA PARA ESTRUTURA DE CONCRETO ARMADO,FORMADA POR FIOS DEACO CA-60,CRUZADAS E SOLDADAS ENTRE SI,FORMANDO MALHAS QUADRADAS DE FIOS COM DIAMETRO DE 4,2MM E ESPACAMENTO ENTRE ELESDE (15X15)CM.FORNECIMENTO</v>
      </c>
      <c r="C10059" s="519" t="s">
        <v>39062</v>
      </c>
      <c r="D10059" s="519" t="s">
        <v>39065</v>
      </c>
      <c r="E10059" s="519" t="s">
        <v>39066</v>
      </c>
      <c r="F10059" s="519" t="s">
        <v>50465</v>
      </c>
      <c r="I10059" s="519" t="s">
        <v>51</v>
      </c>
      <c r="J10059" s="650">
        <v>10.3</v>
      </c>
    </row>
    <row r="10060" spans="1:10">
      <c r="A10060" s="519" t="s">
        <v>10275</v>
      </c>
      <c r="B10060" s="519" t="str">
        <f t="shared" si="157"/>
        <v>TELA PARA ESTRUTURA DE CONCRETO ARMADO,FORMADA POR FIOS DEACO CA-60,CRUZADAS E SOLDADAS ENTRE SI,FORMANDO MALHAS QUADRADAS DE FIOS COM DIAMETRO DE 4,2MM E ESPACAMENTO ENTRE ELESDE (15X15)CM.FORNECIMENTO</v>
      </c>
      <c r="C10060" s="519" t="s">
        <v>39062</v>
      </c>
      <c r="D10060" s="519" t="s">
        <v>39065</v>
      </c>
      <c r="E10060" s="519" t="s">
        <v>39066</v>
      </c>
      <c r="F10060" s="519" t="s">
        <v>50465</v>
      </c>
      <c r="I10060" s="519" t="s">
        <v>51</v>
      </c>
      <c r="J10060" s="650">
        <v>10.3</v>
      </c>
    </row>
    <row r="10061" spans="1:10">
      <c r="A10061" s="519" t="s">
        <v>10276</v>
      </c>
      <c r="B10061" s="519" t="str">
        <f t="shared" si="157"/>
        <v>TELA PARA ESTRUTURA DE CONCRETO ARMADO,FORMADA POR FIOS DEACO CA-60,CRUZADAS E SOLDADAS ENTRE SI,FORMANDO MALHAS RETANGULARES DE FIOS COM DIAMETRO DE 4,2MM E ESPACAMENTO ENTRE ELES DE (30X15)CM.FORNECIMENTO</v>
      </c>
      <c r="C10061" s="519" t="s">
        <v>39062</v>
      </c>
      <c r="D10061" s="519" t="s">
        <v>39067</v>
      </c>
      <c r="E10061" s="519" t="s">
        <v>39068</v>
      </c>
      <c r="F10061" s="519" t="s">
        <v>50466</v>
      </c>
      <c r="I10061" s="519" t="s">
        <v>51</v>
      </c>
      <c r="J10061" s="650">
        <v>11.37</v>
      </c>
    </row>
    <row r="10062" spans="1:10">
      <c r="A10062" s="519" t="s">
        <v>10277</v>
      </c>
      <c r="B10062" s="519" t="str">
        <f t="shared" si="157"/>
        <v>TELA PARA ESTRUTURA DE CONCRETO ARMADO,FORMADA POR FIOS DEACO CA-60,CRUZADAS E SOLDADAS ENTRE SI,FORMANDO MALHAS RETANGULARES DE FIOS COM DIAMETRO DE 4,2MM E ESPACAMENTO ENTRE ELES DE (30X15)CM.FORNECIMENTO</v>
      </c>
      <c r="C10062" s="519" t="s">
        <v>39062</v>
      </c>
      <c r="D10062" s="519" t="s">
        <v>39067</v>
      </c>
      <c r="E10062" s="519" t="s">
        <v>39068</v>
      </c>
      <c r="F10062" s="519" t="s">
        <v>50466</v>
      </c>
      <c r="I10062" s="519" t="s">
        <v>51</v>
      </c>
      <c r="J10062" s="650">
        <v>11.37</v>
      </c>
    </row>
    <row r="10063" spans="1:10">
      <c r="A10063" s="519" t="s">
        <v>50467</v>
      </c>
      <c r="B10063" s="519" t="str">
        <f t="shared" si="157"/>
        <v>TELA PARA ESTRUTURA DE CONCRETO ARMADO,FORMADA POR FIOS DE ACO CA-60,COM DIAMETRO DE 5,0MM,CRUZADOS E SOLDADOS ENTRE SI,FORMANDO MALHAS QUADRADAS COM ESPACAMENTO ENTRE ELES DE (10X10)CM.FORNECIMENTO</v>
      </c>
      <c r="C10063" s="519" t="s">
        <v>50468</v>
      </c>
      <c r="D10063" s="519" t="s">
        <v>50469</v>
      </c>
      <c r="E10063" s="519" t="s">
        <v>50470</v>
      </c>
      <c r="F10063" s="519" t="s">
        <v>50471</v>
      </c>
      <c r="I10063" s="519" t="s">
        <v>51</v>
      </c>
      <c r="J10063" s="650">
        <v>10</v>
      </c>
    </row>
    <row r="10064" spans="1:10">
      <c r="A10064" s="519" t="s">
        <v>50472</v>
      </c>
      <c r="B10064" s="519" t="str">
        <f t="shared" si="157"/>
        <v>TELA PARA ESTRUTURA DE CONCRETO ARMADO,FORMADA POR FIOS DE ACO CA-60,COM DIAMETRO DE 5,0MM,CRUZADOS E SOLDADOS ENTRE SI,FORMANDO MALHAS QUADRADAS COM ESPACAMENTO ENTRE ELES DE (10X10)CM.FORNECIMENTO</v>
      </c>
      <c r="C10064" s="519" t="s">
        <v>50468</v>
      </c>
      <c r="D10064" s="519" t="s">
        <v>50469</v>
      </c>
      <c r="E10064" s="519" t="s">
        <v>50470</v>
      </c>
      <c r="F10064" s="519" t="s">
        <v>50471</v>
      </c>
      <c r="I10064" s="519" t="s">
        <v>51</v>
      </c>
      <c r="J10064" s="650">
        <v>10</v>
      </c>
    </row>
    <row r="10065" spans="1:10">
      <c r="A10065" s="519" t="s">
        <v>10278</v>
      </c>
      <c r="B10065" s="519" t="str">
        <f t="shared" si="157"/>
        <v>TELA PARA ESTRUTURA DE CONCRETO ARMADO,FORMADA POR FIOS DEACO CA-60,CRUZADAS E SOLDADAS ENTRE SI,FORMANDO MALHAS QUADRADAS DE FIOS COM DIAMETRO DE 4,2MM E ESPACAMENTO ENTRE ELESDE 10X10CM.FORNECIMENTO</v>
      </c>
      <c r="C10065" s="519" t="s">
        <v>39062</v>
      </c>
      <c r="D10065" s="519" t="s">
        <v>39065</v>
      </c>
      <c r="E10065" s="519" t="s">
        <v>39066</v>
      </c>
      <c r="F10065" s="519" t="s">
        <v>39069</v>
      </c>
      <c r="I10065" s="519" t="s">
        <v>51</v>
      </c>
      <c r="J10065" s="650">
        <v>10.97</v>
      </c>
    </row>
    <row r="10066" spans="1:10">
      <c r="A10066" s="519" t="s">
        <v>10279</v>
      </c>
      <c r="B10066" s="519" t="str">
        <f t="shared" si="157"/>
        <v>TELA PARA ESTRUTURA DE CONCRETO ARMADO,FORMADA POR FIOS DEACO CA-60,CRUZADAS E SOLDADAS ENTRE SI,FORMANDO MALHAS QUADRADAS DE FIOS COM DIAMETRO DE 4,2MM E ESPACAMENTO ENTRE ELESDE 10X10CM.FORNECIMENTO</v>
      </c>
      <c r="C10066" s="519" t="s">
        <v>39062</v>
      </c>
      <c r="D10066" s="519" t="s">
        <v>39065</v>
      </c>
      <c r="E10066" s="519" t="s">
        <v>39066</v>
      </c>
      <c r="F10066" s="519" t="s">
        <v>39069</v>
      </c>
      <c r="I10066" s="519" t="s">
        <v>51</v>
      </c>
      <c r="J10066" s="650">
        <v>10.97</v>
      </c>
    </row>
    <row r="10067" spans="1:10">
      <c r="A10067" s="519" t="s">
        <v>10280</v>
      </c>
      <c r="B10067" s="519" t="str">
        <f t="shared" si="157"/>
        <v>CONCRETO PROJETADO,INCLUSIVE EQUIPAMENTO DE AR COMPRIMIDO,CONSUMO DE 355KG/M3 DE CIMENTO,ADITIVOS E PERDAS POR REFLEXAO,SENDO A APLICACAO REALIZADA CONTRA SUPERFICIE VERTICAL OU HORIZONTAL SUPERIOR E A MEDICAO FEITA PELO CONCRETO APLICADO</v>
      </c>
      <c r="C10067" s="519" t="s">
        <v>39070</v>
      </c>
      <c r="D10067" s="519" t="s">
        <v>39071</v>
      </c>
      <c r="E10067" s="519" t="s">
        <v>39072</v>
      </c>
      <c r="F10067" s="519" t="s">
        <v>39073</v>
      </c>
      <c r="I10067" s="519" t="s">
        <v>22</v>
      </c>
      <c r="J10067" s="650">
        <v>1707.75</v>
      </c>
    </row>
    <row r="10068" spans="1:10">
      <c r="A10068" s="519" t="s">
        <v>10281</v>
      </c>
      <c r="B10068" s="519" t="str">
        <f t="shared" si="157"/>
        <v>CONCRETO PROJETADO,INCLUSIVE EQUIPAMENTO DE AR COMPRIMIDO,CONSUMO DE 355KG/M3 DE CIMENTO,ADITIVOS E PERDAS POR REFLEXAO,SENDO A APLICACAO REALIZADA CONTRA SUPERFICIE VERTICAL OU HORIZONTAL SUPERIOR E A MEDICAO FEITA PELO CONCRETO APLICADO</v>
      </c>
      <c r="C10068" s="519" t="s">
        <v>39070</v>
      </c>
      <c r="D10068" s="519" t="s">
        <v>39071</v>
      </c>
      <c r="E10068" s="519" t="s">
        <v>39072</v>
      </c>
      <c r="F10068" s="519" t="s">
        <v>39073</v>
      </c>
      <c r="I10068" s="519" t="s">
        <v>22</v>
      </c>
      <c r="J10068" s="650">
        <v>1667.87</v>
      </c>
    </row>
    <row r="10069" spans="1:10">
      <c r="A10069" s="519" t="s">
        <v>10282</v>
      </c>
      <c r="B10069" s="519" t="str">
        <f t="shared" si="157"/>
        <v>CONCRETO PROJETADO,INCLUSIVE EQUIPAMENTO DE AR COMPRIMIDO,CONSUMO DE 355KG/M3 DE CIMENTO,ADITIVOS E PERDAS POR REFLEXAO,SENDO A APLICACAO REALIZADA CONTRA SUPERFICIE HORIZONTAL INFERIOR E A MEDICAO FEITA PELO CONCRETO APLICADO</v>
      </c>
      <c r="C10069" s="519" t="s">
        <v>39070</v>
      </c>
      <c r="D10069" s="519" t="s">
        <v>39071</v>
      </c>
      <c r="E10069" s="519" t="s">
        <v>39074</v>
      </c>
      <c r="F10069" s="519" t="s">
        <v>39075</v>
      </c>
      <c r="I10069" s="519" t="s">
        <v>22</v>
      </c>
      <c r="J10069" s="650">
        <v>1366.2</v>
      </c>
    </row>
    <row r="10070" spans="1:10">
      <c r="A10070" s="519" t="s">
        <v>10283</v>
      </c>
      <c r="B10070" s="519" t="str">
        <f t="shared" si="157"/>
        <v>CONCRETO PROJETADO,INCLUSIVE EQUIPAMENTO DE AR COMPRIMIDO,CONSUMO DE 355KG/M3 DE CIMENTO,ADITIVOS E PERDAS POR REFLEXAO,SENDO A APLICACAO REALIZADA CONTRA SUPERFICIE HORIZONTAL INFERIOR E A MEDICAO FEITA PELO CONCRETO APLICADO</v>
      </c>
      <c r="C10070" s="519" t="s">
        <v>39070</v>
      </c>
      <c r="D10070" s="519" t="s">
        <v>39071</v>
      </c>
      <c r="E10070" s="519" t="s">
        <v>39074</v>
      </c>
      <c r="F10070" s="519" t="s">
        <v>39075</v>
      </c>
      <c r="I10070" s="519" t="s">
        <v>22</v>
      </c>
      <c r="J10070" s="650">
        <v>1334.29</v>
      </c>
    </row>
    <row r="10071" spans="1:10">
      <c r="A10071" s="519" t="s">
        <v>10284</v>
      </c>
      <c r="B10071" s="519" t="str">
        <f t="shared" si="157"/>
        <v>CONCRETO PROJETADO,INCLUSIVE EQUIPAMENTO DE AR COMPRIMIDO,CONSUMO DE 355KG/M3 DE CIMENTO,ADITIVOS E PERDAS POR REFLEXAO,SENDO A APLICACAO REALIZADA CONTRA SUPERFICIE VERTICAL OU HORIZONTAL SUPERIOR E A MEDICAO FEITA NA MAQUINA DE PROJECAO</v>
      </c>
      <c r="C10071" s="519" t="s">
        <v>39070</v>
      </c>
      <c r="D10071" s="519" t="s">
        <v>39071</v>
      </c>
      <c r="E10071" s="519" t="s">
        <v>39072</v>
      </c>
      <c r="F10071" s="519" t="s">
        <v>39076</v>
      </c>
      <c r="I10071" s="519" t="s">
        <v>22</v>
      </c>
      <c r="J10071" s="650">
        <v>1195.42</v>
      </c>
    </row>
    <row r="10072" spans="1:10">
      <c r="A10072" s="519" t="s">
        <v>10285</v>
      </c>
      <c r="B10072" s="519" t="str">
        <f t="shared" si="157"/>
        <v>CONCRETO PROJETADO,INCLUSIVE EQUIPAMENTO DE AR COMPRIMIDO,CONSUMO DE 355KG/M3 DE CIMENTO,ADITIVOS E PERDAS POR REFLEXAO,SENDO A APLICACAO REALIZADA CONTRA SUPERFICIE VERTICAL OU HORIZONTAL SUPERIOR E A MEDICAO FEITA NA MAQUINA DE PROJECAO</v>
      </c>
      <c r="C10072" s="519" t="s">
        <v>39070</v>
      </c>
      <c r="D10072" s="519" t="s">
        <v>39071</v>
      </c>
      <c r="E10072" s="519" t="s">
        <v>39072</v>
      </c>
      <c r="F10072" s="519" t="s">
        <v>39076</v>
      </c>
      <c r="I10072" s="519" t="s">
        <v>22</v>
      </c>
      <c r="J10072" s="650">
        <v>1167.51</v>
      </c>
    </row>
    <row r="10073" spans="1:10">
      <c r="A10073" s="519" t="s">
        <v>10286</v>
      </c>
      <c r="B10073" s="519" t="str">
        <f t="shared" si="157"/>
        <v>CONCRETO PROJETADO,INCLUSIVE EQUIPAMENTO DE AR COMPRIMIDO,CONSUMO DE 355KG/M3 DE CIMENTO,ADITIVOS E PERDAS POR REFLEXAO,SENDO A APLICACAO REALIZADA CONTRA SUPERFICIE HORIZONTAL INFERIOR E A MEDICAO FEITA NA MAQUINA DE PROJECAO</v>
      </c>
      <c r="C10073" s="519" t="s">
        <v>39070</v>
      </c>
      <c r="D10073" s="519" t="s">
        <v>39071</v>
      </c>
      <c r="E10073" s="519" t="s">
        <v>39074</v>
      </c>
      <c r="F10073" s="519" t="s">
        <v>39077</v>
      </c>
      <c r="I10073" s="519" t="s">
        <v>22</v>
      </c>
      <c r="J10073" s="650">
        <v>956.34</v>
      </c>
    </row>
    <row r="10074" spans="1:10">
      <c r="A10074" s="519" t="s">
        <v>10287</v>
      </c>
      <c r="B10074" s="519" t="str">
        <f t="shared" si="157"/>
        <v>CONCRETO PROJETADO,INCLUSIVE EQUIPAMENTO DE AR COMPRIMIDO,CONSUMO DE 355KG/M3 DE CIMENTO,ADITIVOS E PERDAS POR REFLEXAO,SENDO A APLICACAO REALIZADA CONTRA SUPERFICIE HORIZONTAL INFERIOR E A MEDICAO FEITA NA MAQUINA DE PROJECAO</v>
      </c>
      <c r="C10074" s="519" t="s">
        <v>39070</v>
      </c>
      <c r="D10074" s="519" t="s">
        <v>39071</v>
      </c>
      <c r="E10074" s="519" t="s">
        <v>39074</v>
      </c>
      <c r="F10074" s="519" t="s">
        <v>39077</v>
      </c>
      <c r="I10074" s="519" t="s">
        <v>22</v>
      </c>
      <c r="J10074" s="650">
        <v>934</v>
      </c>
    </row>
    <row r="10075" spans="1:10">
      <c r="A10075" s="519" t="s">
        <v>10288</v>
      </c>
      <c r="B10075" s="519"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075" s="519" t="s">
        <v>39078</v>
      </c>
      <c r="D10075" s="519" t="s">
        <v>39079</v>
      </c>
      <c r="E10075" s="519" t="s">
        <v>39080</v>
      </c>
      <c r="F10075" s="519" t="s">
        <v>39081</v>
      </c>
      <c r="G10075" s="519" t="s">
        <v>39082</v>
      </c>
      <c r="H10075" s="519" t="s">
        <v>39083</v>
      </c>
      <c r="I10075" s="519" t="s">
        <v>22</v>
      </c>
      <c r="J10075" s="650">
        <v>2283.12</v>
      </c>
    </row>
    <row r="10076" spans="1:10">
      <c r="A10076" s="519" t="s">
        <v>10289</v>
      </c>
      <c r="B10076" s="519"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076" s="519" t="s">
        <v>39078</v>
      </c>
      <c r="D10076" s="519" t="s">
        <v>39079</v>
      </c>
      <c r="E10076" s="519" t="s">
        <v>39080</v>
      </c>
      <c r="F10076" s="519" t="s">
        <v>39081</v>
      </c>
      <c r="G10076" s="519" t="s">
        <v>39082</v>
      </c>
      <c r="H10076" s="519" t="s">
        <v>39083</v>
      </c>
      <c r="I10076" s="519" t="s">
        <v>22</v>
      </c>
      <c r="J10076" s="650">
        <v>2243.2399999999998</v>
      </c>
    </row>
    <row r="10077" spans="1:10">
      <c r="A10077" s="519" t="s">
        <v>10290</v>
      </c>
      <c r="B10077" s="519"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077" s="519" t="s">
        <v>39078</v>
      </c>
      <c r="D10077" s="519" t="s">
        <v>39079</v>
      </c>
      <c r="E10077" s="519" t="s">
        <v>39080</v>
      </c>
      <c r="F10077" s="519" t="s">
        <v>39081</v>
      </c>
      <c r="G10077" s="519" t="s">
        <v>39084</v>
      </c>
      <c r="H10077" s="519" t="s">
        <v>39085</v>
      </c>
      <c r="I10077" s="519" t="s">
        <v>22</v>
      </c>
      <c r="J10077" s="650">
        <v>1826.5</v>
      </c>
    </row>
    <row r="10078" spans="1:10">
      <c r="A10078" s="519" t="s">
        <v>10291</v>
      </c>
      <c r="B10078" s="519"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078" s="519" t="s">
        <v>39078</v>
      </c>
      <c r="D10078" s="519" t="s">
        <v>39079</v>
      </c>
      <c r="E10078" s="519" t="s">
        <v>39080</v>
      </c>
      <c r="F10078" s="519" t="s">
        <v>39081</v>
      </c>
      <c r="G10078" s="519" t="s">
        <v>39084</v>
      </c>
      <c r="H10078" s="519" t="s">
        <v>39085</v>
      </c>
      <c r="I10078" s="519" t="s">
        <v>22</v>
      </c>
      <c r="J10078" s="650">
        <v>1794.59</v>
      </c>
    </row>
    <row r="10079" spans="1:10">
      <c r="A10079" s="519" t="s">
        <v>10292</v>
      </c>
      <c r="B10079" s="519"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079" s="519" t="s">
        <v>39078</v>
      </c>
      <c r="D10079" s="519" t="s">
        <v>39079</v>
      </c>
      <c r="E10079" s="519" t="s">
        <v>39080</v>
      </c>
      <c r="F10079" s="519" t="s">
        <v>39081</v>
      </c>
      <c r="G10079" s="519" t="s">
        <v>39086</v>
      </c>
      <c r="H10079" s="519" t="s">
        <v>39087</v>
      </c>
      <c r="I10079" s="519" t="s">
        <v>22</v>
      </c>
      <c r="J10079" s="650">
        <v>1598.18</v>
      </c>
    </row>
    <row r="10080" spans="1:10">
      <c r="A10080" s="519" t="s">
        <v>10293</v>
      </c>
      <c r="B10080" s="519" t="str">
        <f t="shared" si="157"/>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080" s="519" t="s">
        <v>39078</v>
      </c>
      <c r="D10080" s="519" t="s">
        <v>39079</v>
      </c>
      <c r="E10080" s="519" t="s">
        <v>39080</v>
      </c>
      <c r="F10080" s="519" t="s">
        <v>39081</v>
      </c>
      <c r="G10080" s="519" t="s">
        <v>39086</v>
      </c>
      <c r="H10080" s="519" t="s">
        <v>39087</v>
      </c>
      <c r="I10080" s="519" t="s">
        <v>22</v>
      </c>
      <c r="J10080" s="650">
        <v>1570.27</v>
      </c>
    </row>
    <row r="10081" spans="1:10">
      <c r="A10081" s="519" t="s">
        <v>10294</v>
      </c>
      <c r="B10081" s="519"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081" s="519" t="s">
        <v>39078</v>
      </c>
      <c r="D10081" s="519" t="s">
        <v>39079</v>
      </c>
      <c r="E10081" s="519" t="s">
        <v>39080</v>
      </c>
      <c r="F10081" s="519" t="s">
        <v>39081</v>
      </c>
      <c r="G10081" s="519" t="s">
        <v>39088</v>
      </c>
      <c r="H10081" s="519" t="s">
        <v>34257</v>
      </c>
      <c r="I10081" s="519" t="s">
        <v>22</v>
      </c>
      <c r="J10081" s="650">
        <v>1278.55</v>
      </c>
    </row>
    <row r="10082" spans="1:10">
      <c r="A10082" s="519" t="s">
        <v>10295</v>
      </c>
      <c r="B10082" s="519" t="str">
        <f t="shared" si="157"/>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082" s="519" t="s">
        <v>39078</v>
      </c>
      <c r="D10082" s="519" t="s">
        <v>39079</v>
      </c>
      <c r="E10082" s="519" t="s">
        <v>39080</v>
      </c>
      <c r="F10082" s="519" t="s">
        <v>39081</v>
      </c>
      <c r="G10082" s="519" t="s">
        <v>39088</v>
      </c>
      <c r="H10082" s="519" t="s">
        <v>34257</v>
      </c>
      <c r="I10082" s="519" t="s">
        <v>22</v>
      </c>
      <c r="J10082" s="650">
        <v>1256.21</v>
      </c>
    </row>
    <row r="10083" spans="1:10">
      <c r="A10083" s="519" t="s">
        <v>10296</v>
      </c>
      <c r="B10083" s="519" t="str">
        <f t="shared" si="157"/>
        <v>CONCRETO BOMBEADO,FCK=15MPA,COMPREENDENDO O FORNECIMENTO DECONCRETO IMPORTADO DE USINA,COLOCACAO NAS FORMAS,ESPALHAMENTO,ADENSAMENTO MECANICO E ACABAMENTO</v>
      </c>
      <c r="C10083" s="519" t="s">
        <v>39089</v>
      </c>
      <c r="D10083" s="519" t="s">
        <v>39090</v>
      </c>
      <c r="E10083" s="519" t="s">
        <v>39091</v>
      </c>
      <c r="I10083" s="519" t="s">
        <v>22</v>
      </c>
      <c r="J10083" s="650">
        <v>518.61</v>
      </c>
    </row>
    <row r="10084" spans="1:10">
      <c r="A10084" s="519" t="s">
        <v>10297</v>
      </c>
      <c r="B10084" s="519" t="str">
        <f t="shared" si="157"/>
        <v>CONCRETO BOMBEADO,FCK=15MPA,COMPREENDENDO O FORNECIMENTO DECONCRETO IMPORTADO DE USINA,COLOCACAO NAS FORMAS,ESPALHAMENTO,ADENSAMENTO MECANICO E ACABAMENTO</v>
      </c>
      <c r="C10084" s="519" t="s">
        <v>39089</v>
      </c>
      <c r="D10084" s="519" t="s">
        <v>39090</v>
      </c>
      <c r="E10084" s="519" t="s">
        <v>39091</v>
      </c>
      <c r="I10084" s="519" t="s">
        <v>22</v>
      </c>
      <c r="J10084" s="650">
        <v>509.23</v>
      </c>
    </row>
    <row r="10085" spans="1:10">
      <c r="A10085" s="519" t="s">
        <v>10298</v>
      </c>
      <c r="B10085" s="519" t="str">
        <f t="shared" si="157"/>
        <v>CONCRETO BOMBEADO,FCK=20MPA,COMPREENDENDO O FORNECIMENTO DECONCRETO IMPORTADO DE USINA,COLOCACAO NAS FORMAS,ESPALHAMENTO,ADENSAMENTO MECANICO E ACABAMENTO</v>
      </c>
      <c r="C10085" s="519" t="s">
        <v>39092</v>
      </c>
      <c r="D10085" s="519" t="s">
        <v>39090</v>
      </c>
      <c r="E10085" s="519" t="s">
        <v>39091</v>
      </c>
      <c r="I10085" s="519" t="s">
        <v>22</v>
      </c>
      <c r="J10085" s="650">
        <v>519.77</v>
      </c>
    </row>
    <row r="10086" spans="1:10">
      <c r="A10086" s="519" t="s">
        <v>10299</v>
      </c>
      <c r="B10086" s="519" t="str">
        <f t="shared" si="157"/>
        <v>CONCRETO BOMBEADO,FCK=20MPA,COMPREENDENDO O FORNECIMENTO DECONCRETO IMPORTADO DE USINA,COLOCACAO NAS FORMAS,ESPALHAMENTO,ADENSAMENTO MECANICO E ACABAMENTO</v>
      </c>
      <c r="C10086" s="519" t="s">
        <v>39092</v>
      </c>
      <c r="D10086" s="519" t="s">
        <v>39090</v>
      </c>
      <c r="E10086" s="519" t="s">
        <v>39091</v>
      </c>
      <c r="I10086" s="519" t="s">
        <v>22</v>
      </c>
      <c r="J10086" s="650">
        <v>510.38</v>
      </c>
    </row>
    <row r="10087" spans="1:10">
      <c r="A10087" s="519" t="s">
        <v>10300</v>
      </c>
      <c r="B10087" s="519" t="str">
        <f t="shared" si="157"/>
        <v>CONCRETO BOMBEADO,FCK=25MPA,COMPREENDENDO O FORNECIMENTO DECONCRETO IMPORTADO DE USINA,COLOCACAO NAS FORMAS,ESPALHAMENTO,ADENSAMENTO MECANICO E ACABAMENTO</v>
      </c>
      <c r="C10087" s="519" t="s">
        <v>39093</v>
      </c>
      <c r="D10087" s="519" t="s">
        <v>39090</v>
      </c>
      <c r="E10087" s="519" t="s">
        <v>39091</v>
      </c>
      <c r="I10087" s="519" t="s">
        <v>22</v>
      </c>
      <c r="J10087" s="650">
        <v>540.77</v>
      </c>
    </row>
    <row r="10088" spans="1:10">
      <c r="A10088" s="519" t="s">
        <v>10301</v>
      </c>
      <c r="B10088" s="519" t="str">
        <f t="shared" si="157"/>
        <v>CONCRETO BOMBEADO,FCK=25MPA,COMPREENDENDO O FORNECIMENTO DECONCRETO IMPORTADO DE USINA,COLOCACAO NAS FORMAS,ESPALHAMENTO,ADENSAMENTO MECANICO E ACABAMENTO</v>
      </c>
      <c r="C10088" s="519" t="s">
        <v>39093</v>
      </c>
      <c r="D10088" s="519" t="s">
        <v>39090</v>
      </c>
      <c r="E10088" s="519" t="s">
        <v>39091</v>
      </c>
      <c r="I10088" s="519" t="s">
        <v>22</v>
      </c>
      <c r="J10088" s="650">
        <v>531.38</v>
      </c>
    </row>
    <row r="10089" spans="1:10">
      <c r="A10089" s="519" t="s">
        <v>10302</v>
      </c>
      <c r="B10089" s="519" t="str">
        <f t="shared" si="157"/>
        <v>CONCRETO BOMBEADO,FCK=30MPA,COMPREENDENDO O FORNECIMENTO DECONCRETO IMPORTADO DE USINA,COLOCACAO NAS FORMAS,ESPALHAMENTO,ADENSAMENTO MECANICO E ACABAMENTO</v>
      </c>
      <c r="C10089" s="519" t="s">
        <v>39094</v>
      </c>
      <c r="D10089" s="519" t="s">
        <v>39090</v>
      </c>
      <c r="E10089" s="519" t="s">
        <v>39091</v>
      </c>
      <c r="I10089" s="519" t="s">
        <v>22</v>
      </c>
      <c r="J10089" s="650">
        <v>561.77</v>
      </c>
    </row>
    <row r="10090" spans="1:10">
      <c r="A10090" s="519" t="s">
        <v>10303</v>
      </c>
      <c r="B10090" s="519" t="str">
        <f t="shared" si="157"/>
        <v>CONCRETO BOMBEADO,FCK=30MPA,COMPREENDENDO O FORNECIMENTO DECONCRETO IMPORTADO DE USINA,COLOCACAO NAS FORMAS,ESPALHAMENTO,ADENSAMENTO MECANICO E ACABAMENTO</v>
      </c>
      <c r="C10090" s="519" t="s">
        <v>39094</v>
      </c>
      <c r="D10090" s="519" t="s">
        <v>39090</v>
      </c>
      <c r="E10090" s="519" t="s">
        <v>39091</v>
      </c>
      <c r="I10090" s="519" t="s">
        <v>22</v>
      </c>
      <c r="J10090" s="650">
        <v>552.38</v>
      </c>
    </row>
    <row r="10091" spans="1:10">
      <c r="A10091" s="519" t="s">
        <v>10304</v>
      </c>
      <c r="B10091" s="519" t="str">
        <f t="shared" si="157"/>
        <v>CONCRETO BOMBEADO,FCK=35MPA,COMPREENDENDO O FORNECIMENTO DECONCRETO IMPORTADO DE USINA,COLOCACAO NAS FORMAS,ESPALHAMENTO,ADENSAMENTO MECANICO E ACABAMENTO</v>
      </c>
      <c r="C10091" s="519" t="s">
        <v>39095</v>
      </c>
      <c r="D10091" s="519" t="s">
        <v>39090</v>
      </c>
      <c r="E10091" s="519" t="s">
        <v>39091</v>
      </c>
      <c r="I10091" s="519" t="s">
        <v>22</v>
      </c>
      <c r="J10091" s="650">
        <v>577.52</v>
      </c>
    </row>
    <row r="10092" spans="1:10">
      <c r="A10092" s="519" t="s">
        <v>10305</v>
      </c>
      <c r="B10092" s="519" t="str">
        <f t="shared" si="157"/>
        <v>CONCRETO BOMBEADO,FCK=35MPA,COMPREENDENDO O FORNECIMENTO DECONCRETO IMPORTADO DE USINA,COLOCACAO NAS FORMAS,ESPALHAMENTO,ADENSAMENTO MECANICO E ACABAMENTO</v>
      </c>
      <c r="C10092" s="519" t="s">
        <v>39095</v>
      </c>
      <c r="D10092" s="519" t="s">
        <v>39090</v>
      </c>
      <c r="E10092" s="519" t="s">
        <v>39091</v>
      </c>
      <c r="I10092" s="519" t="s">
        <v>22</v>
      </c>
      <c r="J10092" s="650">
        <v>568.13</v>
      </c>
    </row>
    <row r="10093" spans="1:10">
      <c r="A10093" s="519" t="s">
        <v>10306</v>
      </c>
      <c r="B10093" s="519" t="str">
        <f t="shared" si="157"/>
        <v>CONCRETO BOMBEADO,FCK=40MPA,COMPREENDENDO O FORNECIMENTO DECONCRETO IMPORTADO DE USINA,COLOCACAO NAS FORMAS,ESPALHAMENTO,ADENSAMENTO MECANICO E ACABAMENTO</v>
      </c>
      <c r="C10093" s="519" t="s">
        <v>39096</v>
      </c>
      <c r="D10093" s="519" t="s">
        <v>39090</v>
      </c>
      <c r="E10093" s="519" t="s">
        <v>39091</v>
      </c>
      <c r="I10093" s="519" t="s">
        <v>22</v>
      </c>
      <c r="J10093" s="650">
        <v>593.27</v>
      </c>
    </row>
    <row r="10094" spans="1:10">
      <c r="A10094" s="519" t="s">
        <v>10307</v>
      </c>
      <c r="B10094" s="519" t="str">
        <f t="shared" si="157"/>
        <v>CONCRETO BOMBEADO,FCK=40MPA,COMPREENDENDO O FORNECIMENTO DECONCRETO IMPORTADO DE USINA,COLOCACAO NAS FORMAS,ESPALHAMENTO,ADENSAMENTO MECANICO E ACABAMENTO</v>
      </c>
      <c r="C10094" s="519" t="s">
        <v>39096</v>
      </c>
      <c r="D10094" s="519" t="s">
        <v>39090</v>
      </c>
      <c r="E10094" s="519" t="s">
        <v>39091</v>
      </c>
      <c r="I10094" s="519" t="s">
        <v>22</v>
      </c>
      <c r="J10094" s="650">
        <v>583.88</v>
      </c>
    </row>
    <row r="10095" spans="1:10">
      <c r="A10095" s="519" t="s">
        <v>10308</v>
      </c>
      <c r="B10095" s="519" t="str">
        <f t="shared" si="157"/>
        <v>PROTECAO DE ROCHA EM GALERIAS,COM TELAS,INCLUSIVE CHUMBADORES,EXCLUSIVE TELA(VIDE FAMILIA 11.023)</v>
      </c>
      <c r="C10095" s="519" t="s">
        <v>39097</v>
      </c>
      <c r="D10095" s="519" t="s">
        <v>39098</v>
      </c>
      <c r="I10095" s="519" t="s">
        <v>13</v>
      </c>
      <c r="J10095" s="650">
        <v>73.19</v>
      </c>
    </row>
    <row r="10096" spans="1:10">
      <c r="A10096" s="519" t="s">
        <v>10309</v>
      </c>
      <c r="B10096" s="519" t="str">
        <f t="shared" si="157"/>
        <v>PROTECAO DE ROCHA EM GALERIAS,COM TELAS,INCLUSIVE CHUMBADORES,EXCLUSIVE TELA(VIDE FAMILIA 11.023)</v>
      </c>
      <c r="C10096" s="519" t="s">
        <v>39097</v>
      </c>
      <c r="D10096" s="519" t="s">
        <v>39098</v>
      </c>
      <c r="I10096" s="519" t="s">
        <v>13</v>
      </c>
      <c r="J10096" s="650">
        <v>68.95</v>
      </c>
    </row>
    <row r="10097" spans="1:10">
      <c r="A10097" s="519" t="s">
        <v>10310</v>
      </c>
      <c r="B10097" s="519" t="str">
        <f t="shared" si="157"/>
        <v>CONTENCAO DE BLOCOS SOLTOS EM ENCOSTA,COM TELA,EXCLUSIVE FORNECIMENTO DA TELA(VIDE FAMILIA 11.023)</v>
      </c>
      <c r="C10097" s="519" t="s">
        <v>39099</v>
      </c>
      <c r="D10097" s="519" t="s">
        <v>39100</v>
      </c>
      <c r="I10097" s="519" t="s">
        <v>13</v>
      </c>
      <c r="J10097" s="650">
        <v>2.89</v>
      </c>
    </row>
    <row r="10098" spans="1:10">
      <c r="A10098" s="519" t="s">
        <v>10311</v>
      </c>
      <c r="B10098" s="519" t="str">
        <f t="shared" si="157"/>
        <v>CONTENCAO DE BLOCOS SOLTOS EM ENCOSTA,COM TELA,EXCLUSIVE FORNECIMENTO DA TELA(VIDE FAMILIA 11.023)</v>
      </c>
      <c r="C10098" s="519" t="s">
        <v>39099</v>
      </c>
      <c r="D10098" s="519" t="s">
        <v>39100</v>
      </c>
      <c r="I10098" s="519" t="s">
        <v>13</v>
      </c>
      <c r="J10098" s="650">
        <v>2.5099999999999998</v>
      </c>
    </row>
    <row r="10099" spans="1:10">
      <c r="A10099" s="519" t="s">
        <v>10312</v>
      </c>
      <c r="B10099" s="519" t="str">
        <f t="shared" si="157"/>
        <v>PROTECAO DE REVESTIMENTO EM ALVENARIA,COM TELA,EXCLUSIVE FORNECIMENTO DA TELA,CHAPISCO E REVESTIMENTO(VIDE FAMILIA 11.023)</v>
      </c>
      <c r="C10099" s="519" t="s">
        <v>39101</v>
      </c>
      <c r="D10099" s="519" t="s">
        <v>39102</v>
      </c>
      <c r="E10099" s="519" t="s">
        <v>39103</v>
      </c>
      <c r="I10099" s="519" t="s">
        <v>13</v>
      </c>
      <c r="J10099" s="650">
        <v>12.37</v>
      </c>
    </row>
    <row r="10100" spans="1:10">
      <c r="A10100" s="519" t="s">
        <v>10313</v>
      </c>
      <c r="B10100" s="519" t="str">
        <f t="shared" si="157"/>
        <v>PROTECAO DE REVESTIMENTO EM ALVENARIA,COM TELA,EXCLUSIVE FORNECIMENTO DA TELA,CHAPISCO E REVESTIMENTO(VIDE FAMILIA 11.023)</v>
      </c>
      <c r="C10100" s="519" t="s">
        <v>39101</v>
      </c>
      <c r="D10100" s="519" t="s">
        <v>39102</v>
      </c>
      <c r="E10100" s="519" t="s">
        <v>39103</v>
      </c>
      <c r="I10100" s="519" t="s">
        <v>13</v>
      </c>
      <c r="J10100" s="650">
        <v>10.74</v>
      </c>
    </row>
    <row r="10101" spans="1:10">
      <c r="A10101" s="519" t="s">
        <v>10314</v>
      </c>
      <c r="B10101" s="519" t="str">
        <f t="shared" si="157"/>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101" s="519" t="s">
        <v>39104</v>
      </c>
      <c r="D10101" s="519" t="s">
        <v>39105</v>
      </c>
      <c r="E10101" s="519" t="s">
        <v>39106</v>
      </c>
      <c r="F10101" s="519" t="s">
        <v>39107</v>
      </c>
      <c r="G10101" s="519" t="s">
        <v>39108</v>
      </c>
      <c r="H10101" s="519" t="s">
        <v>39109</v>
      </c>
      <c r="I10101" s="519" t="s">
        <v>13</v>
      </c>
      <c r="J10101" s="650">
        <v>145.63999999999999</v>
      </c>
    </row>
    <row r="10102" spans="1:10">
      <c r="A10102" s="519" t="s">
        <v>10315</v>
      </c>
      <c r="B10102" s="519" t="str">
        <f t="shared" si="157"/>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102" s="519" t="s">
        <v>39104</v>
      </c>
      <c r="D10102" s="519" t="s">
        <v>39105</v>
      </c>
      <c r="E10102" s="519" t="s">
        <v>39106</v>
      </c>
      <c r="F10102" s="519" t="s">
        <v>39107</v>
      </c>
      <c r="G10102" s="519" t="s">
        <v>39108</v>
      </c>
      <c r="H10102" s="519" t="s">
        <v>39109</v>
      </c>
      <c r="I10102" s="519" t="s">
        <v>13</v>
      </c>
      <c r="J10102" s="650">
        <v>131.21</v>
      </c>
    </row>
    <row r="10103" spans="1:10">
      <c r="A10103" s="519" t="s">
        <v>10316</v>
      </c>
      <c r="B10103" s="519" t="str">
        <f t="shared" si="157"/>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103" s="519" t="s">
        <v>39104</v>
      </c>
      <c r="D10103" s="519" t="s">
        <v>39110</v>
      </c>
      <c r="E10103" s="519" t="s">
        <v>39111</v>
      </c>
      <c r="F10103" s="519" t="s">
        <v>39112</v>
      </c>
      <c r="G10103" s="519" t="s">
        <v>39113</v>
      </c>
      <c r="H10103" s="519" t="s">
        <v>39114</v>
      </c>
      <c r="I10103" s="519" t="s">
        <v>13</v>
      </c>
      <c r="J10103" s="650">
        <v>144.4</v>
      </c>
    </row>
    <row r="10104" spans="1:10">
      <c r="A10104" s="519" t="s">
        <v>10317</v>
      </c>
      <c r="B10104" s="519" t="str">
        <f t="shared" si="157"/>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104" s="519" t="s">
        <v>39104</v>
      </c>
      <c r="D10104" s="519" t="s">
        <v>39110</v>
      </c>
      <c r="E10104" s="519" t="s">
        <v>39111</v>
      </c>
      <c r="F10104" s="519" t="s">
        <v>39112</v>
      </c>
      <c r="G10104" s="519" t="s">
        <v>39113</v>
      </c>
      <c r="H10104" s="519" t="s">
        <v>39114</v>
      </c>
      <c r="I10104" s="519" t="s">
        <v>13</v>
      </c>
      <c r="J10104" s="650">
        <v>130.28</v>
      </c>
    </row>
    <row r="10105" spans="1:10">
      <c r="A10105" s="519" t="s">
        <v>10318</v>
      </c>
      <c r="B10105" s="519" t="str">
        <f t="shared" si="157"/>
        <v>MURO DE CONTENCAO DE TALUDES EM ALVENARIA DE BLOCO DE CONCRETO ESTRUTURAL DE(19X19X39)CM,ATE 1,80M DE ALTURA,INCLUINDO BASE DE CONCRETO,ACO CA-50 E ENCHIMENTO DE BLOCOS E MEDIDO PELA AREA REAL</v>
      </c>
      <c r="C10105" s="519" t="s">
        <v>39115</v>
      </c>
      <c r="D10105" s="519" t="s">
        <v>39116</v>
      </c>
      <c r="E10105" s="519" t="s">
        <v>39117</v>
      </c>
      <c r="F10105" s="519" t="s">
        <v>39118</v>
      </c>
      <c r="I10105" s="519" t="s">
        <v>13</v>
      </c>
      <c r="J10105" s="650">
        <v>276.08</v>
      </c>
    </row>
    <row r="10106" spans="1:10">
      <c r="A10106" s="519" t="s">
        <v>10319</v>
      </c>
      <c r="B10106" s="519" t="str">
        <f t="shared" si="157"/>
        <v>MURO DE CONTENCAO DE TALUDES EM ALVENARIA DE BLOCO DE CONCRETO ESTRUTURAL DE(19X19X39)CM,ATE 1,80M DE ALTURA,INCLUINDO BASE DE CONCRETO,ACO CA-50 E ENCHIMENTO DE BLOCOS E MEDIDO PELA AREA REAL</v>
      </c>
      <c r="C10106" s="519" t="s">
        <v>39115</v>
      </c>
      <c r="D10106" s="519" t="s">
        <v>39116</v>
      </c>
      <c r="E10106" s="519" t="s">
        <v>39117</v>
      </c>
      <c r="F10106" s="519" t="s">
        <v>39118</v>
      </c>
      <c r="I10106" s="519" t="s">
        <v>13</v>
      </c>
      <c r="J10106" s="650">
        <v>268.07</v>
      </c>
    </row>
    <row r="10107" spans="1:10">
      <c r="A10107" s="519" t="s">
        <v>10320</v>
      </c>
      <c r="B10107" s="519" t="str">
        <f t="shared" si="157"/>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107" s="519" t="s">
        <v>39119</v>
      </c>
      <c r="D10107" s="519" t="s">
        <v>39120</v>
      </c>
      <c r="E10107" s="519" t="s">
        <v>39121</v>
      </c>
      <c r="F10107" s="519" t="s">
        <v>39122</v>
      </c>
      <c r="G10107" s="519" t="s">
        <v>39123</v>
      </c>
      <c r="H10107" s="519" t="s">
        <v>39124</v>
      </c>
      <c r="I10107" s="519" t="s">
        <v>13</v>
      </c>
      <c r="J10107" s="650">
        <v>644.38</v>
      </c>
    </row>
    <row r="10108" spans="1:10">
      <c r="A10108" s="519" t="s">
        <v>10321</v>
      </c>
      <c r="B10108" s="519" t="str">
        <f t="shared" si="157"/>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108" s="519" t="s">
        <v>39119</v>
      </c>
      <c r="D10108" s="519" t="s">
        <v>39120</v>
      </c>
      <c r="E10108" s="519" t="s">
        <v>39121</v>
      </c>
      <c r="F10108" s="519" t="s">
        <v>39122</v>
      </c>
      <c r="G10108" s="519" t="s">
        <v>39123</v>
      </c>
      <c r="H10108" s="519" t="s">
        <v>39124</v>
      </c>
      <c r="I10108" s="519" t="s">
        <v>13</v>
      </c>
      <c r="J10108" s="650">
        <v>632.84</v>
      </c>
    </row>
    <row r="10109" spans="1:10">
      <c r="A10109" s="519" t="s">
        <v>10322</v>
      </c>
      <c r="B10109" s="519" t="str">
        <f t="shared" si="157"/>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109" s="519" t="s">
        <v>39119</v>
      </c>
      <c r="D10109" s="519" t="s">
        <v>39125</v>
      </c>
      <c r="E10109" s="519" t="s">
        <v>39121</v>
      </c>
      <c r="F10109" s="519" t="s">
        <v>39122</v>
      </c>
      <c r="G10109" s="519" t="s">
        <v>39123</v>
      </c>
      <c r="H10109" s="519" t="s">
        <v>39124</v>
      </c>
      <c r="I10109" s="519" t="s">
        <v>13</v>
      </c>
      <c r="J10109" s="650">
        <v>610.91</v>
      </c>
    </row>
    <row r="10110" spans="1:10">
      <c r="A10110" s="519" t="s">
        <v>10323</v>
      </c>
      <c r="B10110" s="519" t="str">
        <f t="shared" si="157"/>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110" s="519" t="s">
        <v>39119</v>
      </c>
      <c r="D10110" s="519" t="s">
        <v>39125</v>
      </c>
      <c r="E10110" s="519" t="s">
        <v>39121</v>
      </c>
      <c r="F10110" s="519" t="s">
        <v>39122</v>
      </c>
      <c r="G10110" s="519" t="s">
        <v>39123</v>
      </c>
      <c r="H10110" s="519" t="s">
        <v>39124</v>
      </c>
      <c r="I10110" s="519" t="s">
        <v>13</v>
      </c>
      <c r="J10110" s="650">
        <v>599.37</v>
      </c>
    </row>
    <row r="10111" spans="1:10">
      <c r="A10111" s="519" t="s">
        <v>10324</v>
      </c>
      <c r="B10111" s="519" t="str">
        <f t="shared" si="157"/>
        <v>PROTECAO DE TALUDE COM PLACAS DE CONCRETO PRE-MOLDADAS(40X80X8)CM,FCK=11MPA,JUNTA DE DILATACAO DE 2CM,INCLUSIVE PREPARODO TERRENO</v>
      </c>
      <c r="C10111" s="519" t="s">
        <v>39126</v>
      </c>
      <c r="D10111" s="519" t="s">
        <v>39127</v>
      </c>
      <c r="E10111" s="519" t="s">
        <v>39128</v>
      </c>
      <c r="I10111" s="519" t="s">
        <v>13</v>
      </c>
      <c r="J10111" s="650">
        <v>56.48</v>
      </c>
    </row>
    <row r="10112" spans="1:10">
      <c r="A10112" s="519" t="s">
        <v>10325</v>
      </c>
      <c r="B10112" s="519" t="str">
        <f t="shared" si="157"/>
        <v>PROTECAO DE TALUDE COM PLACAS DE CONCRETO PRE-MOLDADAS(40X80X8)CM,FCK=11MPA,JUNTA DE DILATACAO DE 2CM,INCLUSIVE PREPARODO TERRENO</v>
      </c>
      <c r="C10112" s="519" t="s">
        <v>39126</v>
      </c>
      <c r="D10112" s="519" t="s">
        <v>39127</v>
      </c>
      <c r="E10112" s="519" t="s">
        <v>39128</v>
      </c>
      <c r="I10112" s="519" t="s">
        <v>13</v>
      </c>
      <c r="J10112" s="650">
        <v>53.6</v>
      </c>
    </row>
    <row r="10113" spans="1:10">
      <c r="A10113" s="519" t="s">
        <v>10326</v>
      </c>
      <c r="B10113" s="519" t="str">
        <f t="shared" si="157"/>
        <v>LAJE PRE-MOLDADA BETA 11,PARA SOBRECARGA ATE 3,5KN/M2 E VAODE 4,40M,CONSIDERANDO VIGOTAS,EPS E ARMADURA NEGATIVA,INCLUSIVE CAPEAMENTO DE 3CM DE ESPESSURA,COM CONCRETO FCK=20MPA EESCORAMENTO,CONFORME ABNT NBR 14859.FORNECIMENTO E MONTAGEMDO CONJUNTO</v>
      </c>
      <c r="C10113" s="519" t="s">
        <v>39129</v>
      </c>
      <c r="D10113" s="519" t="s">
        <v>72626</v>
      </c>
      <c r="E10113" s="519" t="s">
        <v>72627</v>
      </c>
      <c r="F10113" s="519" t="s">
        <v>72628</v>
      </c>
      <c r="G10113" s="519" t="s">
        <v>72629</v>
      </c>
      <c r="I10113" s="519" t="s">
        <v>13</v>
      </c>
      <c r="J10113" s="650">
        <v>176.38</v>
      </c>
    </row>
    <row r="10114" spans="1:10">
      <c r="A10114" s="519" t="s">
        <v>10327</v>
      </c>
      <c r="B10114" s="519" t="str">
        <f t="shared" si="157"/>
        <v>LAJE PRE-MOLDADA BETA 11,PARA SOBRECARGA ATE 3,5KN/M2 E VAODE 4,40M,CONSIDERANDO VIGOTAS,EPS E ARMADURA NEGATIVA,INCLUSIVE CAPEAMENTO DE 3CM DE ESPESSURA,COM CONCRETO FCK=20MPA EESCORAMENTO,CONFORME ABNT NBR 14859.FORNECIMENTO E MONTAGEMDO CONJUNTO</v>
      </c>
      <c r="C10114" s="519" t="s">
        <v>39129</v>
      </c>
      <c r="D10114" s="519" t="s">
        <v>72626</v>
      </c>
      <c r="E10114" s="519" t="s">
        <v>72627</v>
      </c>
      <c r="F10114" s="519" t="s">
        <v>72628</v>
      </c>
      <c r="G10114" s="519" t="s">
        <v>72629</v>
      </c>
      <c r="I10114" s="519" t="s">
        <v>13</v>
      </c>
      <c r="J10114" s="650">
        <v>171.63</v>
      </c>
    </row>
    <row r="10115" spans="1:10">
      <c r="A10115" s="519" t="s">
        <v>10328</v>
      </c>
      <c r="B10115" s="519" t="str">
        <f t="shared" si="157"/>
        <v>LAJE PRE-MOLDADA BETA 11,PARA SOBRECARGA ATE 3,5KN/M2 E VAODE 4,40M,CONSIDERANDO VIGOTAS,EPS E ARMADURA NEGATIVA,INCLUSIVE CAPEAMENTO DE 3CM DE ESPESSURA,COM CONCRETO FCK=25MPA EESCORAMENTO,CONFORME ABNT NBR 14859.FORNECIMENTO E MONTAGEMDO CONJUNTO</v>
      </c>
      <c r="C10115" s="519" t="s">
        <v>39129</v>
      </c>
      <c r="D10115" s="519" t="s">
        <v>72626</v>
      </c>
      <c r="E10115" s="519" t="s">
        <v>72630</v>
      </c>
      <c r="F10115" s="519" t="s">
        <v>72628</v>
      </c>
      <c r="G10115" s="519" t="s">
        <v>72629</v>
      </c>
      <c r="I10115" s="519" t="s">
        <v>13</v>
      </c>
      <c r="J10115" s="650">
        <v>176.8</v>
      </c>
    </row>
    <row r="10116" spans="1:10">
      <c r="A10116" s="519" t="s">
        <v>10329</v>
      </c>
      <c r="B10116" s="519" t="str">
        <f t="shared" si="157"/>
        <v>LAJE PRE-MOLDADA BETA 11,PARA SOBRECARGA ATE 3,5KN/M2 E VAODE 4,40M,CONSIDERANDO VIGOTAS,EPS E ARMADURA NEGATIVA,INCLUSIVE CAPEAMENTO DE 3CM DE ESPESSURA,COM CONCRETO FCK=25MPA EESCORAMENTO,CONFORME ABNT NBR 14859.FORNECIMENTO E MONTAGEMDO CONJUNTO</v>
      </c>
      <c r="C10116" s="519" t="s">
        <v>39129</v>
      </c>
      <c r="D10116" s="519" t="s">
        <v>72626</v>
      </c>
      <c r="E10116" s="519" t="s">
        <v>72630</v>
      </c>
      <c r="F10116" s="519" t="s">
        <v>72628</v>
      </c>
      <c r="G10116" s="519" t="s">
        <v>72629</v>
      </c>
      <c r="I10116" s="519" t="s">
        <v>13</v>
      </c>
      <c r="J10116" s="650">
        <v>172.05</v>
      </c>
    </row>
    <row r="10117" spans="1:10">
      <c r="A10117" s="519" t="s">
        <v>10330</v>
      </c>
      <c r="B10117" s="519" t="str">
        <f t="shared" si="157"/>
        <v>LAJE PRE-MOLDADA BETA 11,PARA SOBRECARGA ATE 3,5KN/M2 E VAODE 4,40M,CONSIDERANDO VIGOTAS,EPS E ARMADURA NEGATIVA,INCLUSIVE CAPEAMENTO DE 3CM DE ESPESSURA,COM CONCRETO FCK=30MPA EESCORAMENTO,CONFORME ABNT NBR 14859.FORNECIMENTO E MONTAGEMDO CONJUNTO</v>
      </c>
      <c r="C10117" s="519" t="s">
        <v>39129</v>
      </c>
      <c r="D10117" s="519" t="s">
        <v>72626</v>
      </c>
      <c r="E10117" s="519" t="s">
        <v>72631</v>
      </c>
      <c r="F10117" s="519" t="s">
        <v>72628</v>
      </c>
      <c r="G10117" s="519" t="s">
        <v>72629</v>
      </c>
      <c r="I10117" s="519" t="s">
        <v>13</v>
      </c>
      <c r="J10117" s="650">
        <v>177.61</v>
      </c>
    </row>
    <row r="10118" spans="1:10">
      <c r="A10118" s="519" t="s">
        <v>10331</v>
      </c>
      <c r="B10118" s="519" t="str">
        <f t="shared" si="157"/>
        <v>LAJE PRE-MOLDADA BETA 11,PARA SOBRECARGA ATE 3,5KN/M2 E VAODE 4,40M,CONSIDERANDO VIGOTAS,EPS E ARMADURA NEGATIVA,INCLUSIVE CAPEAMENTO DE 3CM DE ESPESSURA,COM CONCRETO FCK=30MPA EESCORAMENTO,CONFORME ABNT NBR 14859.FORNECIMENTO E MONTAGEMDO CONJUNTO</v>
      </c>
      <c r="C10118" s="519" t="s">
        <v>39129</v>
      </c>
      <c r="D10118" s="519" t="s">
        <v>72626</v>
      </c>
      <c r="E10118" s="519" t="s">
        <v>72631</v>
      </c>
      <c r="F10118" s="519" t="s">
        <v>72628</v>
      </c>
      <c r="G10118" s="519" t="s">
        <v>72629</v>
      </c>
      <c r="I10118" s="519" t="s">
        <v>13</v>
      </c>
      <c r="J10118" s="650">
        <v>172.85</v>
      </c>
    </row>
    <row r="10119" spans="1:10">
      <c r="A10119" s="519" t="s">
        <v>10332</v>
      </c>
      <c r="B10119" s="519" t="str">
        <f t="shared" si="157"/>
        <v>LAJE PRE-MOLDADA BETA 12,PARA SOBRECARGA DE 3,5KN/M2 E VAO DE 4,10M,CONSIDERANDO VIGOTAS,EPS E ARMADURA NEGATIVA,INCLUSIVE CAPEAMENTO DE 4CM DE ESPESSURA,COM CONCRETO FCK=20MPA E ESCORAMENTO,CONFORME ABNT NBR 14859.FORNECIMENTO E MONTAGEM DO CONJUNTO</v>
      </c>
      <c r="C10119" s="519" t="s">
        <v>39130</v>
      </c>
      <c r="D10119" s="519" t="s">
        <v>72632</v>
      </c>
      <c r="E10119" s="519" t="s">
        <v>72633</v>
      </c>
      <c r="F10119" s="519" t="s">
        <v>72634</v>
      </c>
      <c r="G10119" s="519" t="s">
        <v>72635</v>
      </c>
      <c r="I10119" s="519" t="s">
        <v>31349</v>
      </c>
      <c r="J10119" s="650">
        <v>181.5</v>
      </c>
    </row>
    <row r="10120" spans="1:10">
      <c r="A10120" s="519" t="s">
        <v>10333</v>
      </c>
      <c r="B10120" s="519" t="str">
        <f t="shared" ref="B10120:B10183" si="158">C10120&amp;D10120&amp;E10120&amp;F10120&amp;G10120&amp;H10120</f>
        <v>LAJE PRE-MOLDADA BETA 12,PARA SOBRECARGA DE 3,5KN/M2 E VAO DE 4,10M,CONSIDERANDO VIGOTAS,EPS E ARMADURA NEGATIVA,INCLUSIVE CAPEAMENTO DE 4CM DE ESPESSURA,COM CONCRETO FCK=20MPA E ESCORAMENTO,CONFORME ABNT NBR 14859.FORNECIMENTO E MONTAGEM DO CONJUNTO</v>
      </c>
      <c r="C10120" s="519" t="s">
        <v>39130</v>
      </c>
      <c r="D10120" s="519" t="s">
        <v>72632</v>
      </c>
      <c r="E10120" s="519" t="s">
        <v>72633</v>
      </c>
      <c r="F10120" s="519" t="s">
        <v>72634</v>
      </c>
      <c r="G10120" s="519" t="s">
        <v>72635</v>
      </c>
      <c r="I10120" s="519" t="s">
        <v>31349</v>
      </c>
      <c r="J10120" s="650">
        <v>176.28</v>
      </c>
    </row>
    <row r="10121" spans="1:10">
      <c r="A10121" s="519" t="s">
        <v>10334</v>
      </c>
      <c r="B10121" s="519" t="str">
        <f t="shared" si="158"/>
        <v>LAJE PRE-MOLDADA BETA 12,PARA SOBRECARGA DE 3,5KN/M2 E VAO DE 4,10M,CONSIDERANDO VIGOTAS,EPS E ARMADURA NEGATIVA,INCLUSIVE CAPEAMENTO DE 4CM DE ESPESSURA,COM CONCRETO FCK=25MPA E ESCORAMENTO,CONFORME ABNT NBR 14859.FORNECIMENTO E MONTAGEM DO CONJUNTO</v>
      </c>
      <c r="C10121" s="519" t="s">
        <v>39130</v>
      </c>
      <c r="D10121" s="519" t="s">
        <v>72632</v>
      </c>
      <c r="E10121" s="519" t="s">
        <v>72636</v>
      </c>
      <c r="F10121" s="519" t="s">
        <v>72634</v>
      </c>
      <c r="G10121" s="519" t="s">
        <v>72635</v>
      </c>
      <c r="I10121" s="519" t="s">
        <v>13</v>
      </c>
      <c r="J10121" s="650">
        <v>182.04</v>
      </c>
    </row>
    <row r="10122" spans="1:10">
      <c r="A10122" s="519" t="s">
        <v>10335</v>
      </c>
      <c r="B10122" s="519" t="str">
        <f t="shared" si="158"/>
        <v>LAJE PRE-MOLDADA BETA 12,PARA SOBRECARGA DE 3,5KN/M2 E VAO DE 4,10M,CONSIDERANDO VIGOTAS,EPS E ARMADURA NEGATIVA,INCLUSIVE CAPEAMENTO DE 4CM DE ESPESSURA,COM CONCRETO FCK=25MPA E ESCORAMENTO,CONFORME ABNT NBR 14859.FORNECIMENTO E MONTAGEM DO CONJUNTO</v>
      </c>
      <c r="C10122" s="519" t="s">
        <v>39130</v>
      </c>
      <c r="D10122" s="519" t="s">
        <v>72632</v>
      </c>
      <c r="E10122" s="519" t="s">
        <v>72636</v>
      </c>
      <c r="F10122" s="519" t="s">
        <v>72634</v>
      </c>
      <c r="G10122" s="519" t="s">
        <v>72635</v>
      </c>
      <c r="I10122" s="519" t="s">
        <v>13</v>
      </c>
      <c r="J10122" s="650">
        <v>176.82</v>
      </c>
    </row>
    <row r="10123" spans="1:10">
      <c r="A10123" s="519" t="s">
        <v>10336</v>
      </c>
      <c r="B10123" s="519" t="str">
        <f t="shared" si="158"/>
        <v>LAJE PRE-MOLDADA BETA 12,PARA SOBRECARGA DE 3,5KN/M2 E VAO DE 4,10M,CONSIDERANDO VIGOTAS,EPS E ARMADURA NEGATIVA,INCLUSIVE CAPEAMENTO DE 4CM DE ESPESSURA,COM CONCRETO FCK=30MPA E ESCORAMENTO,CONFORME ABNT NBR 14859.FORNECIMENTO E MONTAGEM DO CONJUNTO</v>
      </c>
      <c r="C10123" s="519" t="s">
        <v>39130</v>
      </c>
      <c r="D10123" s="519" t="s">
        <v>72632</v>
      </c>
      <c r="E10123" s="519" t="s">
        <v>72637</v>
      </c>
      <c r="F10123" s="519" t="s">
        <v>72634</v>
      </c>
      <c r="G10123" s="519" t="s">
        <v>72635</v>
      </c>
      <c r="I10123" s="519" t="s">
        <v>13</v>
      </c>
      <c r="J10123" s="650">
        <v>183.08</v>
      </c>
    </row>
    <row r="10124" spans="1:10">
      <c r="A10124" s="519" t="s">
        <v>10337</v>
      </c>
      <c r="B10124" s="519" t="str">
        <f t="shared" si="158"/>
        <v>LAJE PRE-MOLDADA BETA 12,PARA SOBRECARGA DE 3,5KN/M2 E VAO DE 4,10M,CONSIDERANDO VIGOTAS,EPS E ARMADURA NEGATIVA,INCLUSIVE CAPEAMENTO DE 4CM DE ESPESSURA,COM CONCRETO FCK=30MPA E ESCORAMENTO,CONFORME ABNT NBR 14859.FORNECIMENTO E MONTAGEM DO CONJUNTO</v>
      </c>
      <c r="C10124" s="519" t="s">
        <v>39130</v>
      </c>
      <c r="D10124" s="519" t="s">
        <v>72632</v>
      </c>
      <c r="E10124" s="519" t="s">
        <v>72637</v>
      </c>
      <c r="F10124" s="519" t="s">
        <v>72634</v>
      </c>
      <c r="G10124" s="519" t="s">
        <v>72635</v>
      </c>
      <c r="I10124" s="519" t="s">
        <v>13</v>
      </c>
      <c r="J10124" s="650">
        <v>177.86</v>
      </c>
    </row>
    <row r="10125" spans="1:10">
      <c r="A10125" s="519" t="s">
        <v>10338</v>
      </c>
      <c r="B10125" s="519" t="str">
        <f t="shared" si="158"/>
        <v>LAJE PRE-MOLDADA BETA 16,PARA SOBRECARGA DE 3,5KN/M2 E VAO DE 5,20M,CONSIDERANDO VIGOTAS,EPS E ARMADURA NEGATIVA,INCLUSIVE CAPEAMENTO DE 4CM DE ESPESSURA,COM CONCRETO FCK=20MPA E ESCORAMENTO,CONFORME ABNT NBR 14859.FORNECIMENTO E MONTAGEM DO CONJUNTO</v>
      </c>
      <c r="C10125" s="519" t="s">
        <v>39131</v>
      </c>
      <c r="D10125" s="519" t="s">
        <v>72638</v>
      </c>
      <c r="E10125" s="519" t="s">
        <v>72633</v>
      </c>
      <c r="F10125" s="519" t="s">
        <v>72634</v>
      </c>
      <c r="G10125" s="519" t="s">
        <v>72635</v>
      </c>
      <c r="I10125" s="519" t="s">
        <v>13</v>
      </c>
      <c r="J10125" s="650">
        <v>191.94</v>
      </c>
    </row>
    <row r="10126" spans="1:10">
      <c r="A10126" s="519" t="s">
        <v>10339</v>
      </c>
      <c r="B10126" s="519" t="str">
        <f t="shared" si="158"/>
        <v>LAJE PRE-MOLDADA BETA 16,PARA SOBRECARGA DE 3,5KN/M2 E VAO DE 5,20M,CONSIDERANDO VIGOTAS,EPS E ARMADURA NEGATIVA,INCLUSIVE CAPEAMENTO DE 4CM DE ESPESSURA,COM CONCRETO FCK=20MPA E ESCORAMENTO,CONFORME ABNT NBR 14859.FORNECIMENTO E MONTAGEM DO CONJUNTO</v>
      </c>
      <c r="C10126" s="519" t="s">
        <v>39131</v>
      </c>
      <c r="D10126" s="519" t="s">
        <v>72638</v>
      </c>
      <c r="E10126" s="519" t="s">
        <v>72633</v>
      </c>
      <c r="F10126" s="519" t="s">
        <v>72634</v>
      </c>
      <c r="G10126" s="519" t="s">
        <v>72635</v>
      </c>
      <c r="I10126" s="519" t="s">
        <v>13</v>
      </c>
      <c r="J10126" s="650">
        <v>186.27</v>
      </c>
    </row>
    <row r="10127" spans="1:10">
      <c r="A10127" s="519" t="s">
        <v>10340</v>
      </c>
      <c r="B10127" s="519" t="str">
        <f t="shared" si="158"/>
        <v>LAJE PRE-MOLDADA BETA 16,PARA SOBRECARGA DE 3,5KN/M2 E VAO DE 5,20M,CONSIDERANDO VIGOTAS,EPS E ARMADURA NEGATIVA,INCLUSIVE CAPEAMENTO DE 4CM DE ESPESSURA,COM CONCRETO FCK=25MPA E ESCORAMENTO,CONFORME ABNT NBR 14859.FORNECIMENTO E MONTAGEM DO CONJUNTO</v>
      </c>
      <c r="C10127" s="519" t="s">
        <v>39131</v>
      </c>
      <c r="D10127" s="519" t="s">
        <v>72638</v>
      </c>
      <c r="E10127" s="519" t="s">
        <v>72636</v>
      </c>
      <c r="F10127" s="519" t="s">
        <v>72634</v>
      </c>
      <c r="G10127" s="519" t="s">
        <v>72635</v>
      </c>
      <c r="I10127" s="519" t="s">
        <v>13</v>
      </c>
      <c r="J10127" s="650">
        <v>192.48</v>
      </c>
    </row>
    <row r="10128" spans="1:10">
      <c r="A10128" s="519" t="s">
        <v>10341</v>
      </c>
      <c r="B10128" s="519" t="str">
        <f t="shared" si="158"/>
        <v>LAJE PRE-MOLDADA BETA 16,PARA SOBRECARGA DE 3,5KN/M2 E VAO DE 5,20M,CONSIDERANDO VIGOTAS,EPS E ARMADURA NEGATIVA,INCLUSIVE CAPEAMENTO DE 4CM DE ESPESSURA,COM CONCRETO FCK=25MPA E ESCORAMENTO,CONFORME ABNT NBR 14859.FORNECIMENTO E MONTAGEM DO CONJUNTO</v>
      </c>
      <c r="C10128" s="519" t="s">
        <v>39131</v>
      </c>
      <c r="D10128" s="519" t="s">
        <v>72638</v>
      </c>
      <c r="E10128" s="519" t="s">
        <v>72636</v>
      </c>
      <c r="F10128" s="519" t="s">
        <v>72634</v>
      </c>
      <c r="G10128" s="519" t="s">
        <v>72635</v>
      </c>
      <c r="I10128" s="519" t="s">
        <v>13</v>
      </c>
      <c r="J10128" s="650">
        <v>186.81</v>
      </c>
    </row>
    <row r="10129" spans="1:10">
      <c r="A10129" s="519" t="s">
        <v>10342</v>
      </c>
      <c r="B10129" s="519" t="str">
        <f t="shared" si="158"/>
        <v>LAJE PRE-MOLDADA BETA 16,PARA SOBRECARGA DE 3,5KN/M2 E VAO DE 5,20M,CONSIDERANDO VIGOTAS,EPS E ARMADURA NEGATIVA,INCLUSIVE CAPEAMENTO DE 4CM DE ESPESSURA,COM CONCRETO FCK=30MPA E ESCORAMENTO,CONFORME ABNT NBR 14859.FORNECIMENTO E MONTAGEM DO CONJUNTO</v>
      </c>
      <c r="C10129" s="519" t="s">
        <v>39131</v>
      </c>
      <c r="D10129" s="519" t="s">
        <v>72638</v>
      </c>
      <c r="E10129" s="519" t="s">
        <v>72637</v>
      </c>
      <c r="F10129" s="519" t="s">
        <v>72634</v>
      </c>
      <c r="G10129" s="519" t="s">
        <v>72635</v>
      </c>
      <c r="I10129" s="519" t="s">
        <v>13</v>
      </c>
      <c r="J10129" s="650">
        <v>193.52</v>
      </c>
    </row>
    <row r="10130" spans="1:10">
      <c r="A10130" s="519" t="s">
        <v>10343</v>
      </c>
      <c r="B10130" s="519" t="str">
        <f t="shared" si="158"/>
        <v>LAJE PRE-MOLDADA BETA 16,PARA SOBRECARGA DE 3,5KN/M2 E VAO DE 5,20M,CONSIDERANDO VIGOTAS,EPS E ARMADURA NEGATIVA,INCLUSIVE CAPEAMENTO DE 4CM DE ESPESSURA,COM CONCRETO FCK=30MPA E ESCORAMENTO,CONFORME ABNT NBR 14859.FORNECIMENTO E MONTAGEM DO CONJUNTO</v>
      </c>
      <c r="C10130" s="519" t="s">
        <v>39131</v>
      </c>
      <c r="D10130" s="519" t="s">
        <v>72638</v>
      </c>
      <c r="E10130" s="519" t="s">
        <v>72637</v>
      </c>
      <c r="F10130" s="519" t="s">
        <v>72634</v>
      </c>
      <c r="G10130" s="519" t="s">
        <v>72635</v>
      </c>
      <c r="I10130" s="519" t="s">
        <v>13</v>
      </c>
      <c r="J10130" s="650">
        <v>187.84</v>
      </c>
    </row>
    <row r="10131" spans="1:10">
      <c r="A10131" s="519" t="s">
        <v>10344</v>
      </c>
      <c r="B10131" s="519" t="str">
        <f t="shared" si="158"/>
        <v>LAJE PRE-MOLDADA BETA 20,PARA SOBRECARGA DE 3,5KN/M2 E VAO DE 6,20M,CONSIDERANDO VIGOTAS,EPS E ARMADURA NEGATIVA,INCLUSIVE CAPEAMENTO DE 4CM DE ESPESSURA,COM CONCRETO FCK=20MPA E ESCORAMENTO,CONFORME ABNT NBR 14859.FORNECIMENTO E MONTAGEM DO CONJUNTO</v>
      </c>
      <c r="C10131" s="519" t="s">
        <v>39132</v>
      </c>
      <c r="D10131" s="519" t="s">
        <v>72639</v>
      </c>
      <c r="E10131" s="519" t="s">
        <v>72633</v>
      </c>
      <c r="F10131" s="519" t="s">
        <v>72634</v>
      </c>
      <c r="G10131" s="519" t="s">
        <v>72635</v>
      </c>
      <c r="I10131" s="519" t="s">
        <v>13</v>
      </c>
      <c r="J10131" s="650">
        <v>236.69</v>
      </c>
    </row>
    <row r="10132" spans="1:10">
      <c r="A10132" s="519" t="s">
        <v>10345</v>
      </c>
      <c r="B10132" s="519" t="str">
        <f t="shared" si="158"/>
        <v>LAJE PRE-MOLDADA BETA 20,PARA SOBRECARGA DE 3,5KN/M2 E VAO DE 6,20M,CONSIDERANDO VIGOTAS,EPS E ARMADURA NEGATIVA,INCLUSIVE CAPEAMENTO DE 4CM DE ESPESSURA,COM CONCRETO FCK=20MPA E ESCORAMENTO,CONFORME ABNT NBR 14859.FORNECIMENTO E MONTAGEM DO CONJUNTO</v>
      </c>
      <c r="C10132" s="519" t="s">
        <v>39132</v>
      </c>
      <c r="D10132" s="519" t="s">
        <v>72639</v>
      </c>
      <c r="E10132" s="519" t="s">
        <v>72633</v>
      </c>
      <c r="F10132" s="519" t="s">
        <v>72634</v>
      </c>
      <c r="G10132" s="519" t="s">
        <v>72635</v>
      </c>
      <c r="I10132" s="519" t="s">
        <v>13</v>
      </c>
      <c r="J10132" s="650">
        <v>230.86</v>
      </c>
    </row>
    <row r="10133" spans="1:10">
      <c r="A10133" s="519" t="s">
        <v>10346</v>
      </c>
      <c r="B10133" s="519" t="str">
        <f t="shared" si="158"/>
        <v>LAJE PRE-MOLDADA BETA 20,PARA SOBRECARGA DE 3,5KN/M2 E VAO DE 6,20M,CONSIDERANDO VIGOTAS,EPS E ARMADURA NEGATIVA,INCLUSIVE CAPEAMENTO DE 4CM DE ESPESSURA,COM CONCRETO FCK=25MPA E ESCORAMENTO,CONFORME ABNT NBR 14859.FORNECIMENTO E MONTAGEM DO CONJUNTO</v>
      </c>
      <c r="C10133" s="519" t="s">
        <v>39132</v>
      </c>
      <c r="D10133" s="519" t="s">
        <v>72639</v>
      </c>
      <c r="E10133" s="519" t="s">
        <v>72636</v>
      </c>
      <c r="F10133" s="519" t="s">
        <v>72634</v>
      </c>
      <c r="G10133" s="519" t="s">
        <v>72635</v>
      </c>
      <c r="I10133" s="519" t="s">
        <v>13</v>
      </c>
      <c r="J10133" s="650">
        <v>237.23</v>
      </c>
    </row>
    <row r="10134" spans="1:10">
      <c r="A10134" s="519" t="s">
        <v>10347</v>
      </c>
      <c r="B10134" s="519" t="str">
        <f t="shared" si="158"/>
        <v>LAJE PRE-MOLDADA BETA 20,PARA SOBRECARGA DE 3,5KN/M2 E VAO DE 6,20M,CONSIDERANDO VIGOTAS,EPS E ARMADURA NEGATIVA,INCLUSIVE CAPEAMENTO DE 4CM DE ESPESSURA,COM CONCRETO FCK=25MPA E ESCORAMENTO,CONFORME ABNT NBR 14859.FORNECIMENTO E MONTAGEM DO CONJUNTO</v>
      </c>
      <c r="C10134" s="519" t="s">
        <v>39132</v>
      </c>
      <c r="D10134" s="519" t="s">
        <v>72639</v>
      </c>
      <c r="E10134" s="519" t="s">
        <v>72636</v>
      </c>
      <c r="F10134" s="519" t="s">
        <v>72634</v>
      </c>
      <c r="G10134" s="519" t="s">
        <v>72635</v>
      </c>
      <c r="I10134" s="519" t="s">
        <v>13</v>
      </c>
      <c r="J10134" s="650">
        <v>231.4</v>
      </c>
    </row>
    <row r="10135" spans="1:10">
      <c r="A10135" s="519" t="s">
        <v>10348</v>
      </c>
      <c r="B10135" s="519" t="str">
        <f t="shared" si="158"/>
        <v>LAJE PRE-MOLDADA BETA 20,PARA SOBRECARGA DE 3,5KN/M2 E VAO DE 6,20M,CONSIDERANDO VIGOTAS,EPS E ARMADURA NEGATIVA,INCLUSIVE CAPEAMENTO DE 4CM DE ESPESSURA,COM CONCRETO FCK=30MPA E ESCORAMENTO,CONFORME ABNT NBR 14859.FORNECIMENTO E MONTAGEM DO CONJUNTO</v>
      </c>
      <c r="C10135" s="519" t="s">
        <v>39132</v>
      </c>
      <c r="D10135" s="519" t="s">
        <v>72639</v>
      </c>
      <c r="E10135" s="519" t="s">
        <v>72637</v>
      </c>
      <c r="F10135" s="519" t="s">
        <v>72634</v>
      </c>
      <c r="G10135" s="519" t="s">
        <v>72635</v>
      </c>
      <c r="I10135" s="519" t="s">
        <v>13</v>
      </c>
      <c r="J10135" s="650">
        <v>238.27</v>
      </c>
    </row>
    <row r="10136" spans="1:10">
      <c r="A10136" s="519" t="s">
        <v>10349</v>
      </c>
      <c r="B10136" s="519" t="str">
        <f t="shared" si="158"/>
        <v>LAJE PRE-MOLDADA BETA 20,PARA SOBRECARGA DE 3,5KN/M2 E VAO DE 6,20M,CONSIDERANDO VIGOTAS,EPS E ARMADURA NEGATIVA,INCLUSIVE CAPEAMENTO DE 4CM DE ESPESSURA,COM CONCRETO FCK=30MPA E ESCORAMENTO,CONFORME ABNT NBR 14859.FORNECIMENTO E MONTAGEM DO CONJUNTO</v>
      </c>
      <c r="C10136" s="519" t="s">
        <v>39132</v>
      </c>
      <c r="D10136" s="519" t="s">
        <v>72639</v>
      </c>
      <c r="E10136" s="519" t="s">
        <v>72637</v>
      </c>
      <c r="F10136" s="519" t="s">
        <v>72634</v>
      </c>
      <c r="G10136" s="519" t="s">
        <v>72635</v>
      </c>
      <c r="I10136" s="519" t="s">
        <v>13</v>
      </c>
      <c r="J10136" s="650">
        <v>232.43</v>
      </c>
    </row>
    <row r="10137" spans="1:10">
      <c r="A10137" s="519" t="s">
        <v>10350</v>
      </c>
      <c r="B10137" s="519" t="str">
        <f t="shared" si="158"/>
        <v>PRE-LAJE COM PAINEL TRELICADO,MACICA,PARA VAO DE 5,20 A 6,20M,PARA TRAFEGO PESADO,CAPEAMENTO DE 25CM DE ESPESSURA,FCK=35MPA,CARGA PERMANENTE DE 7,50KN/M2,INCLUSIVE ARMACAO NEGATIVA E POSITIVA ADICIONAL.FORNECIMENTO E ASSENTAMENTO</v>
      </c>
      <c r="C10137" s="519" t="s">
        <v>39133</v>
      </c>
      <c r="D10137" s="519" t="s">
        <v>39134</v>
      </c>
      <c r="E10137" s="519" t="s">
        <v>39135</v>
      </c>
      <c r="F10137" s="519" t="s">
        <v>39136</v>
      </c>
      <c r="I10137" s="519" t="s">
        <v>13</v>
      </c>
      <c r="J10137" s="650">
        <v>395.88</v>
      </c>
    </row>
    <row r="10138" spans="1:10">
      <c r="A10138" s="519" t="s">
        <v>10351</v>
      </c>
      <c r="B10138" s="519" t="str">
        <f t="shared" si="158"/>
        <v>PRE-LAJE COM PAINEL TRELICADO,MACICA,PARA VAO DE 5,20 A 6,20M,PARA TRAFEGO PESADO,CAPEAMENTO DE 25CM DE ESPESSURA,FCK=35MPA,CARGA PERMANENTE DE 7,50KN/M2,INCLUSIVE ARMACAO NEGATIVA E POSITIVA ADICIONAL.FORNECIMENTO E ASSENTAMENTO</v>
      </c>
      <c r="C10138" s="519" t="s">
        <v>39133</v>
      </c>
      <c r="D10138" s="519" t="s">
        <v>39134</v>
      </c>
      <c r="E10138" s="519" t="s">
        <v>39135</v>
      </c>
      <c r="F10138" s="519" t="s">
        <v>39136</v>
      </c>
      <c r="I10138" s="519" t="s">
        <v>13</v>
      </c>
      <c r="J10138" s="650">
        <v>388.75</v>
      </c>
    </row>
    <row r="10139" spans="1:10">
      <c r="A10139" s="519" t="s">
        <v>10352</v>
      </c>
      <c r="B10139" s="519" t="str">
        <f t="shared" si="158"/>
        <v>PRE-LAJE COM PAINEL TRELICADO,MACICA,PARA VAO DE 5,20 A 6,20M,PARA TRAFEGO PESADO,CARGA PERMANENTE DE 7,50KN/M2,EXCLUSIVE CAPEAMENTO E ARMACAO NEGATIVA E POSITIVA ADICIONAL.FORNECIMENTO E ASSENTAMENTO</v>
      </c>
      <c r="C10139" s="519" t="s">
        <v>39133</v>
      </c>
      <c r="D10139" s="519" t="s">
        <v>39137</v>
      </c>
      <c r="E10139" s="519" t="s">
        <v>39138</v>
      </c>
      <c r="F10139" s="519" t="s">
        <v>35792</v>
      </c>
      <c r="I10139" s="519" t="s">
        <v>13</v>
      </c>
      <c r="J10139" s="650">
        <v>240.43</v>
      </c>
    </row>
    <row r="10140" spans="1:10">
      <c r="A10140" s="519" t="s">
        <v>10353</v>
      </c>
      <c r="B10140" s="519" t="str">
        <f t="shared" si="158"/>
        <v>PRE-LAJE COM PAINEL TRELICADO,MACICA,PARA VAO DE 5,20 A 6,20M,PARA TRAFEGO PESADO,CARGA PERMANENTE DE 7,50KN/M2,EXCLUSIVE CAPEAMENTO E ARMACAO NEGATIVA E POSITIVA ADICIONAL.FORNECIMENTO E ASSENTAMENTO</v>
      </c>
      <c r="C10140" s="519" t="s">
        <v>39133</v>
      </c>
      <c r="D10140" s="519" t="s">
        <v>39137</v>
      </c>
      <c r="E10140" s="519" t="s">
        <v>39138</v>
      </c>
      <c r="F10140" s="519" t="s">
        <v>35792</v>
      </c>
      <c r="I10140" s="519" t="s">
        <v>13</v>
      </c>
      <c r="J10140" s="650">
        <v>235.93</v>
      </c>
    </row>
    <row r="10141" spans="1:10">
      <c r="A10141" s="519" t="s">
        <v>10354</v>
      </c>
      <c r="B10141" s="519" t="str">
        <f t="shared" si="158"/>
        <v>PRE-LAJE COM PAINEL TRELICADO,MACICA,PARA VAO ATE 5,20M,PARA TRAFEGO PESADO,CAPEAMENTO DE 25CM DE ESPESSURA,FCK=35MPA,CARGA PERMANENTE DE 7,50KN/M2,INCLUSIVE ARMACAO NEGATIVA E POSITIVA ADICIONAL.FORNECIMENTO E ASSENTAMENTO</v>
      </c>
      <c r="C10141" s="519" t="s">
        <v>39139</v>
      </c>
      <c r="D10141" s="519" t="s">
        <v>39140</v>
      </c>
      <c r="E10141" s="519" t="s">
        <v>39141</v>
      </c>
      <c r="F10141" s="519" t="s">
        <v>39142</v>
      </c>
      <c r="I10141" s="519" t="s">
        <v>13</v>
      </c>
      <c r="J10141" s="650">
        <v>366.63</v>
      </c>
    </row>
    <row r="10142" spans="1:10">
      <c r="A10142" s="519" t="s">
        <v>10355</v>
      </c>
      <c r="B10142" s="519" t="str">
        <f t="shared" si="158"/>
        <v>PRE-LAJE COM PAINEL TRELICADO,MACICA,PARA VAO ATE 5,20M,PARA TRAFEGO PESADO,CAPEAMENTO DE 25CM DE ESPESSURA,FCK=35MPA,CARGA PERMANENTE DE 7,50KN/M2,INCLUSIVE ARMACAO NEGATIVA E POSITIVA ADICIONAL.FORNECIMENTO E ASSENTAMENTO</v>
      </c>
      <c r="C10142" s="519" t="s">
        <v>39139</v>
      </c>
      <c r="D10142" s="519" t="s">
        <v>39140</v>
      </c>
      <c r="E10142" s="519" t="s">
        <v>39141</v>
      </c>
      <c r="F10142" s="519" t="s">
        <v>39142</v>
      </c>
      <c r="I10142" s="519" t="s">
        <v>13</v>
      </c>
      <c r="J10142" s="650">
        <v>359.5</v>
      </c>
    </row>
    <row r="10143" spans="1:10">
      <c r="A10143" s="519" t="s">
        <v>10356</v>
      </c>
      <c r="B10143" s="519" t="str">
        <f t="shared" si="158"/>
        <v>PRE-LAJE COM PAINEL TRELICADO,MACICA,PARA VAO ATE 5,20M,PARA TRAFEGO PESADO,CARGA PERMANENTE DE 7,50KN/M2,EXCLUSIVE CAPEAMENTO E ARMACAO NEGATIVA E POSITIVA ADICIONAL.FORNECIMENTOE ASSENTAMENTO</v>
      </c>
      <c r="C10143" s="519" t="s">
        <v>39139</v>
      </c>
      <c r="D10143" s="519" t="s">
        <v>39143</v>
      </c>
      <c r="E10143" s="519" t="s">
        <v>39144</v>
      </c>
      <c r="F10143" s="519" t="s">
        <v>39145</v>
      </c>
      <c r="I10143" s="519" t="s">
        <v>13</v>
      </c>
      <c r="J10143" s="650">
        <v>211.18</v>
      </c>
    </row>
    <row r="10144" spans="1:10">
      <c r="A10144" s="519" t="s">
        <v>10357</v>
      </c>
      <c r="B10144" s="519" t="str">
        <f t="shared" si="158"/>
        <v>PRE-LAJE COM PAINEL TRELICADO,MACICA,PARA VAO ATE 5,20M,PARA TRAFEGO PESADO,CARGA PERMANENTE DE 7,50KN/M2,EXCLUSIVE CAPEAMENTO E ARMACAO NEGATIVA E POSITIVA ADICIONAL.FORNECIMENTOE ASSENTAMENTO</v>
      </c>
      <c r="C10144" s="519" t="s">
        <v>39139</v>
      </c>
      <c r="D10144" s="519" t="s">
        <v>39143</v>
      </c>
      <c r="E10144" s="519" t="s">
        <v>39144</v>
      </c>
      <c r="F10144" s="519" t="s">
        <v>39145</v>
      </c>
      <c r="I10144" s="519" t="s">
        <v>13</v>
      </c>
      <c r="J10144" s="650">
        <v>206.68</v>
      </c>
    </row>
    <row r="10145" spans="1:10">
      <c r="A10145" s="519" t="s">
        <v>10358</v>
      </c>
      <c r="B10145" s="519" t="str">
        <f t="shared" si="158"/>
        <v>PRE-LAJE COM PAINEL TRELICADO,MACICA,PARA VAO DE 4,10 A 5,20M,CAPEAMENTO DE 9CM DE ESPESSURA,FCK=25MPA,SOBRECARGA DE 2,5 A 3,5KN/M2,INCLUSIVE ARMACAO NEGATIVA E POSITIVA ADICIONAL.FORNECIMENTO E ASSENTAMENTO</v>
      </c>
      <c r="C10145" s="519" t="s">
        <v>39146</v>
      </c>
      <c r="D10145" s="519" t="s">
        <v>39147</v>
      </c>
      <c r="E10145" s="519" t="s">
        <v>39148</v>
      </c>
      <c r="F10145" s="519" t="s">
        <v>35793</v>
      </c>
      <c r="I10145" s="519" t="s">
        <v>13</v>
      </c>
      <c r="J10145" s="650">
        <v>215.96</v>
      </c>
    </row>
    <row r="10146" spans="1:10">
      <c r="A10146" s="519" t="s">
        <v>10359</v>
      </c>
      <c r="B10146" s="519" t="str">
        <f t="shared" si="158"/>
        <v>PRE-LAJE COM PAINEL TRELICADO,MACICA,PARA VAO DE 4,10 A 5,20M,CAPEAMENTO DE 9CM DE ESPESSURA,FCK=25MPA,SOBRECARGA DE 2,5 A 3,5KN/M2,INCLUSIVE ARMACAO NEGATIVA E POSITIVA ADICIONAL.FORNECIMENTO E ASSENTAMENTO</v>
      </c>
      <c r="C10146" s="519" t="s">
        <v>39146</v>
      </c>
      <c r="D10146" s="519" t="s">
        <v>39147</v>
      </c>
      <c r="E10146" s="519" t="s">
        <v>39148</v>
      </c>
      <c r="F10146" s="519" t="s">
        <v>35793</v>
      </c>
      <c r="I10146" s="519" t="s">
        <v>13</v>
      </c>
      <c r="J10146" s="650">
        <v>211.8</v>
      </c>
    </row>
    <row r="10147" spans="1:10">
      <c r="A10147" s="519" t="s">
        <v>10360</v>
      </c>
      <c r="B10147" s="519" t="str">
        <f t="shared" si="158"/>
        <v>PRE-LAJE COM PAINEL TRELICADO,MACICA,PARA VAO DE 4,10 A 5,20M,SOBRECARGA DE 2,5 A 3,5KN/M2,EXCLUSIVE CAPEAMENTO E ARMACAO NEGATIVA E POSITIVA ADICIONAL.FORNECIMENTO E ASSENTAMENTO.</v>
      </c>
      <c r="C10147" s="519" t="s">
        <v>39146</v>
      </c>
      <c r="D10147" s="519" t="s">
        <v>39149</v>
      </c>
      <c r="E10147" s="519" t="s">
        <v>39150</v>
      </c>
      <c r="I10147" s="519" t="s">
        <v>13</v>
      </c>
      <c r="J10147" s="650">
        <v>156.25</v>
      </c>
    </row>
    <row r="10148" spans="1:10">
      <c r="A10148" s="519" t="s">
        <v>10361</v>
      </c>
      <c r="B10148" s="519" t="str">
        <f t="shared" si="158"/>
        <v>PRE-LAJE COM PAINEL TRELICADO,MACICA,PARA VAO DE 4,10 A 5,20M,SOBRECARGA DE 2,5 A 3,5KN/M2,EXCLUSIVE CAPEAMENTO E ARMACAO NEGATIVA E POSITIVA ADICIONAL.FORNECIMENTO E ASSENTAMENTO.</v>
      </c>
      <c r="C10148" s="519" t="s">
        <v>39146</v>
      </c>
      <c r="D10148" s="519" t="s">
        <v>39149</v>
      </c>
      <c r="E10148" s="519" t="s">
        <v>39150</v>
      </c>
      <c r="I10148" s="519" t="s">
        <v>13</v>
      </c>
      <c r="J10148" s="650">
        <v>153.21</v>
      </c>
    </row>
    <row r="10149" spans="1:10">
      <c r="A10149" s="519" t="s">
        <v>10362</v>
      </c>
      <c r="B10149" s="519" t="str">
        <f t="shared" si="158"/>
        <v>COLAGEM COM ADESIVO ESPECIAL ESTRUTURAL DE PECAS DE CONCRETO PRE-FABRICADAS,SOBRE LAJE PREPARADA E REGULARIZADA,EXCLUSIVE ESTA CAMADA,ESTIMANDO-SE A APLICACAO DE UMA CAMADA DE ADESIVO NAS FACES</v>
      </c>
      <c r="C10149" s="519" t="s">
        <v>39151</v>
      </c>
      <c r="D10149" s="519" t="s">
        <v>39152</v>
      </c>
      <c r="E10149" s="519" t="s">
        <v>39153</v>
      </c>
      <c r="F10149" s="519" t="s">
        <v>39154</v>
      </c>
      <c r="I10149" s="519" t="s">
        <v>13</v>
      </c>
      <c r="J10149" s="650">
        <v>392.32</v>
      </c>
    </row>
    <row r="10150" spans="1:10">
      <c r="A10150" s="519" t="s">
        <v>10363</v>
      </c>
      <c r="B10150" s="519" t="str">
        <f t="shared" si="158"/>
        <v>COLAGEM COM ADESIVO ESPECIAL ESTRUTURAL DE PECAS DE CONCRETO PRE-FABRICADAS,SOBRE LAJE PREPARADA E REGULARIZADA,EXCLUSIVE ESTA CAMADA,ESTIMANDO-SE A APLICACAO DE UMA CAMADA DE ADESIVO NAS FACES</v>
      </c>
      <c r="C10150" s="519" t="s">
        <v>39151</v>
      </c>
      <c r="D10150" s="519" t="s">
        <v>39152</v>
      </c>
      <c r="E10150" s="519" t="s">
        <v>39153</v>
      </c>
      <c r="F10150" s="519" t="s">
        <v>39154</v>
      </c>
      <c r="I10150" s="519" t="s">
        <v>13</v>
      </c>
      <c r="J10150" s="650">
        <v>386.56</v>
      </c>
    </row>
    <row r="10151" spans="1:10">
      <c r="A10151" s="519" t="s">
        <v>10364</v>
      </c>
      <c r="B10151" s="519" t="str">
        <f t="shared" si="158"/>
        <v>REFORCO DE CANTO DE LAJE OU JUNTA DE VIADUTO,EM CANTONEIRASDE FERRO DE 3 X 3/8",CHUMBADAS NO CONCRETO POR MEIO DE VERGALHAO SOLDADO.FORNECIMENTO E COLOCACAO</v>
      </c>
      <c r="C10151" s="519" t="s">
        <v>39155</v>
      </c>
      <c r="D10151" s="519" t="s">
        <v>39156</v>
      </c>
      <c r="E10151" s="519" t="s">
        <v>39157</v>
      </c>
      <c r="I10151" s="519" t="s">
        <v>36</v>
      </c>
      <c r="J10151" s="650">
        <v>192.2</v>
      </c>
    </row>
    <row r="10152" spans="1:10">
      <c r="A10152" s="519" t="s">
        <v>10365</v>
      </c>
      <c r="B10152" s="519" t="str">
        <f t="shared" si="158"/>
        <v>REFORCO DE CANTO DE LAJE OU JUNTA DE VIADUTO,EM CANTONEIRASDE FERRO DE 3 X 3/8",CHUMBADAS NO CONCRETO POR MEIO DE VERGALHAO SOLDADO.FORNECIMENTO E COLOCACAO</v>
      </c>
      <c r="C10152" s="519" t="s">
        <v>39155</v>
      </c>
      <c r="D10152" s="519" t="s">
        <v>39156</v>
      </c>
      <c r="E10152" s="519" t="s">
        <v>39157</v>
      </c>
      <c r="I10152" s="519" t="s">
        <v>36</v>
      </c>
      <c r="J10152" s="650">
        <v>188.87</v>
      </c>
    </row>
    <row r="10153" spans="1:10">
      <c r="A10153" s="519" t="s">
        <v>10366</v>
      </c>
      <c r="B10153" s="519" t="str">
        <f t="shared" si="158"/>
        <v>REFORCO DE CANTO DE LAJE OU JUNTA DE VIADUTO,EM CANTONEIRASDE FERRO DE 4 X 3/8",CHUMBADAS NO CONCRETO POR MEIO DE VERGALHAO SOLDADO.FORNECIMENTO E COLOCACAO</v>
      </c>
      <c r="C10153" s="519" t="s">
        <v>39155</v>
      </c>
      <c r="D10153" s="519" t="s">
        <v>39158</v>
      </c>
      <c r="E10153" s="519" t="s">
        <v>39157</v>
      </c>
      <c r="I10153" s="519" t="s">
        <v>36</v>
      </c>
      <c r="J10153" s="650">
        <v>236.64</v>
      </c>
    </row>
    <row r="10154" spans="1:10">
      <c r="A10154" s="519" t="s">
        <v>10367</v>
      </c>
      <c r="B10154" s="519" t="str">
        <f t="shared" si="158"/>
        <v>REFORCO DE CANTO DE LAJE OU JUNTA DE VIADUTO,EM CANTONEIRASDE FERRO DE 4 X 3/8",CHUMBADAS NO CONCRETO POR MEIO DE VERGALHAO SOLDADO.FORNECIMENTO E COLOCACAO</v>
      </c>
      <c r="C10154" s="519" t="s">
        <v>39155</v>
      </c>
      <c r="D10154" s="519" t="s">
        <v>39158</v>
      </c>
      <c r="E10154" s="519" t="s">
        <v>39157</v>
      </c>
      <c r="I10154" s="519" t="s">
        <v>36</v>
      </c>
      <c r="J10154" s="650">
        <v>232.9</v>
      </c>
    </row>
    <row r="10155" spans="1:10">
      <c r="A10155" s="519" t="s">
        <v>10368</v>
      </c>
      <c r="B10155" s="519" t="str">
        <f t="shared" si="158"/>
        <v>FORMA METALICA PARA CONCRETO,INCLUSIVE FORNECIMENTO,CONFECCAO,MONTAGEM E DESMONTAGEM,SEM UTILIZACAO DE GUINDASTE,ADMITINDO 25 VEZES DE UTILIZACAO,EXCLUSIVE ESCORAMENTO</v>
      </c>
      <c r="C10155" s="519" t="s">
        <v>39159</v>
      </c>
      <c r="D10155" s="519" t="s">
        <v>39160</v>
      </c>
      <c r="E10155" s="519" t="s">
        <v>39161</v>
      </c>
      <c r="I10155" s="519" t="s">
        <v>13</v>
      </c>
      <c r="J10155" s="650">
        <v>18.29</v>
      </c>
    </row>
    <row r="10156" spans="1:10">
      <c r="A10156" s="519" t="s">
        <v>10369</v>
      </c>
      <c r="B10156" s="519" t="str">
        <f t="shared" si="158"/>
        <v>FORMA METALICA PARA CONCRETO,INCLUSIVE FORNECIMENTO,CONFECCAO,MONTAGEM E DESMONTAGEM,SEM UTILIZACAO DE GUINDASTE,ADMITINDO 25 VEZES DE UTILIZACAO,EXCLUSIVE ESCORAMENTO</v>
      </c>
      <c r="C10156" s="519" t="s">
        <v>39159</v>
      </c>
      <c r="D10156" s="519" t="s">
        <v>39160</v>
      </c>
      <c r="E10156" s="519" t="s">
        <v>39161</v>
      </c>
      <c r="I10156" s="519" t="s">
        <v>13</v>
      </c>
      <c r="J10156" s="650">
        <v>16.91</v>
      </c>
    </row>
    <row r="10157" spans="1:10">
      <c r="A10157" s="519" t="s">
        <v>10370</v>
      </c>
      <c r="B10157" s="519" t="str">
        <f t="shared" si="158"/>
        <v>FORMA METALICA PARA CONCRETO,INCLUSIVE FORNECIMENTO,CONFECCAO,MONTAGEM E DESMONTAGEM,SEM UTILIZACAO DE GUINDASTE,ADMITINDO 50 VEZES DE UTILIZACAO,EXCLUSIVE ESCORAMENTO</v>
      </c>
      <c r="C10157" s="519" t="s">
        <v>39159</v>
      </c>
      <c r="D10157" s="519" t="s">
        <v>39160</v>
      </c>
      <c r="E10157" s="519" t="s">
        <v>39162</v>
      </c>
      <c r="I10157" s="519" t="s">
        <v>13</v>
      </c>
      <c r="J10157" s="650">
        <v>14.79</v>
      </c>
    </row>
    <row r="10158" spans="1:10">
      <c r="A10158" s="519" t="s">
        <v>10371</v>
      </c>
      <c r="B10158" s="519" t="str">
        <f t="shared" si="158"/>
        <v>FORMA METALICA PARA CONCRETO,INCLUSIVE FORNECIMENTO,CONFECCAO,MONTAGEM E DESMONTAGEM,SEM UTILIZACAO DE GUINDASTE,ADMITINDO 50 VEZES DE UTILIZACAO,EXCLUSIVE ESCORAMENTO</v>
      </c>
      <c r="C10158" s="519" t="s">
        <v>39159</v>
      </c>
      <c r="D10158" s="519" t="s">
        <v>39160</v>
      </c>
      <c r="E10158" s="519" t="s">
        <v>39162</v>
      </c>
      <c r="I10158" s="519" t="s">
        <v>13</v>
      </c>
      <c r="J10158" s="650">
        <v>13.4</v>
      </c>
    </row>
    <row r="10159" spans="1:10">
      <c r="A10159" s="519" t="s">
        <v>10372</v>
      </c>
      <c r="B10159" s="519" t="str">
        <f t="shared" si="158"/>
        <v>FORMA PERDIDA PARA CONCRETO,EM PERFIL DE ACO ZINCADO E MICRO PERFURADO,COM ESPESSURA DE 0,50MM, TIPO "QUICKJET",INCLUSIVE ACESSORIOS.FORNECIMENTO E COLOCACAO</v>
      </c>
      <c r="C10159" s="519" t="s">
        <v>39163</v>
      </c>
      <c r="D10159" s="519" t="s">
        <v>39164</v>
      </c>
      <c r="E10159" s="519" t="s">
        <v>39165</v>
      </c>
      <c r="I10159" s="519" t="s">
        <v>13</v>
      </c>
      <c r="J10159" s="650">
        <v>101.06</v>
      </c>
    </row>
    <row r="10160" spans="1:10">
      <c r="A10160" s="519" t="s">
        <v>10373</v>
      </c>
      <c r="B10160" s="519" t="str">
        <f t="shared" si="158"/>
        <v>FORMA PERDIDA PARA CONCRETO,EM PERFIL DE ACO ZINCADO E MICRO PERFURADO,COM ESPESSURA DE 0,50MM, TIPO "QUICKJET",INCLUSIVE ACESSORIOS.FORNECIMENTO E COLOCACAO</v>
      </c>
      <c r="C10160" s="519" t="s">
        <v>39163</v>
      </c>
      <c r="D10160" s="519" t="s">
        <v>39164</v>
      </c>
      <c r="E10160" s="519" t="s">
        <v>39165</v>
      </c>
      <c r="I10160" s="519" t="s">
        <v>13</v>
      </c>
      <c r="J10160" s="650">
        <v>99.94</v>
      </c>
    </row>
    <row r="10161" spans="1:10">
      <c r="A10161" s="519" t="s">
        <v>10374</v>
      </c>
      <c r="B10161" s="519" t="str">
        <f t="shared" si="158"/>
        <v>FORMA PARA CONCRETO EM PERFIL DE ACO GALVANIZADO ESTRUTURALTIPO "STEEL DECK",COM ESPESSURA DE 0,80MM,INCLUSIVE ACESSORIOS GALVANIZADOS E EXCLUSIVE TELA E CONCRETO.FORNECIMENTO E COLOCACAO</v>
      </c>
      <c r="C10161" s="519" t="s">
        <v>39166</v>
      </c>
      <c r="D10161" s="519" t="s">
        <v>39167</v>
      </c>
      <c r="E10161" s="519" t="s">
        <v>39168</v>
      </c>
      <c r="F10161" s="519" t="s">
        <v>36236</v>
      </c>
      <c r="I10161" s="519" t="s">
        <v>13</v>
      </c>
      <c r="J10161" s="650">
        <v>149.85</v>
      </c>
    </row>
    <row r="10162" spans="1:10">
      <c r="A10162" s="519" t="s">
        <v>10375</v>
      </c>
      <c r="B10162" s="519" t="str">
        <f t="shared" si="158"/>
        <v>FORMA PARA CONCRETO EM PERFIL DE ACO GALVANIZADO ESTRUTURALTIPO "STEEL DECK",COM ESPESSURA DE 0,80MM,INCLUSIVE ACESSORIOS GALVANIZADOS E EXCLUSIVE TELA E CONCRETO.FORNECIMENTO E COLOCACAO</v>
      </c>
      <c r="C10162" s="519" t="s">
        <v>39166</v>
      </c>
      <c r="D10162" s="519" t="s">
        <v>39167</v>
      </c>
      <c r="E10162" s="519" t="s">
        <v>39168</v>
      </c>
      <c r="F10162" s="519" t="s">
        <v>36236</v>
      </c>
      <c r="I10162" s="519" t="s">
        <v>13</v>
      </c>
      <c r="J10162" s="650">
        <v>148.43</v>
      </c>
    </row>
    <row r="10163" spans="1:10">
      <c r="A10163" s="519" t="s">
        <v>10376</v>
      </c>
      <c r="B10163" s="519" t="str">
        <f t="shared" si="158"/>
        <v>FORMA PARA CONCRETO EM PERFIL DE ACO GALVANIZADO ESTRUTURALTIPO "STEEL DECK",COM ESPESSURA DE 0,95MM,INCLUSIVE ACESSORIOS GALVANIZADOS E EXCLUSIVE TELA E CONCRETO.FORNECIMENTO E COLOCACAO</v>
      </c>
      <c r="C10163" s="519" t="s">
        <v>39166</v>
      </c>
      <c r="D10163" s="519" t="s">
        <v>39169</v>
      </c>
      <c r="E10163" s="519" t="s">
        <v>39168</v>
      </c>
      <c r="F10163" s="519" t="s">
        <v>36236</v>
      </c>
      <c r="I10163" s="519" t="s">
        <v>13</v>
      </c>
      <c r="J10163" s="650">
        <v>195.05</v>
      </c>
    </row>
    <row r="10164" spans="1:10">
      <c r="A10164" s="519" t="s">
        <v>10377</v>
      </c>
      <c r="B10164" s="519" t="str">
        <f t="shared" si="158"/>
        <v>FORMA PARA CONCRETO EM PERFIL DE ACO GALVANIZADO ESTRUTURALTIPO "STEEL DECK",COM ESPESSURA DE 0,95MM,INCLUSIVE ACESSORIOS GALVANIZADOS E EXCLUSIVE TELA E CONCRETO.FORNECIMENTO E COLOCACAO</v>
      </c>
      <c r="C10164" s="519" t="s">
        <v>39166</v>
      </c>
      <c r="D10164" s="519" t="s">
        <v>39169</v>
      </c>
      <c r="E10164" s="519" t="s">
        <v>39168</v>
      </c>
      <c r="F10164" s="519" t="s">
        <v>36236</v>
      </c>
      <c r="I10164" s="519" t="s">
        <v>13</v>
      </c>
      <c r="J10164" s="650">
        <v>193.32</v>
      </c>
    </row>
    <row r="10165" spans="1:10">
      <c r="A10165" s="519" t="s">
        <v>10378</v>
      </c>
      <c r="B10165" s="519" t="str">
        <f t="shared" si="158"/>
        <v>FORMA PARA CONCRETO EM PERFIL DE ACO GALVANIZADO ESTRUTURALTIPO "STEEL DECK",COM ESPESSURA DE 1,25MM,INCLUSIVE ACESSORIOS GALVANIZADOS E EXCLUSIVE TELA E CONCRETO.FORNECIMENTO E COLOCACAO</v>
      </c>
      <c r="C10165" s="519" t="s">
        <v>39166</v>
      </c>
      <c r="D10165" s="519" t="s">
        <v>39170</v>
      </c>
      <c r="E10165" s="519" t="s">
        <v>39168</v>
      </c>
      <c r="F10165" s="519" t="s">
        <v>36236</v>
      </c>
      <c r="I10165" s="519" t="s">
        <v>13</v>
      </c>
      <c r="J10165" s="650">
        <v>229.54</v>
      </c>
    </row>
    <row r="10166" spans="1:10">
      <c r="A10166" s="519" t="s">
        <v>10379</v>
      </c>
      <c r="B10166" s="519" t="str">
        <f t="shared" si="158"/>
        <v>FORMA PARA CONCRETO EM PERFIL DE ACO GALVANIZADO ESTRUTURALTIPO "STEEL DECK",COM ESPESSURA DE 1,25MM,INCLUSIVE ACESSORIOS GALVANIZADOS E EXCLUSIVE TELA E CONCRETO.FORNECIMENTO E COLOCACAO</v>
      </c>
      <c r="C10166" s="519" t="s">
        <v>39166</v>
      </c>
      <c r="D10166" s="519" t="s">
        <v>39170</v>
      </c>
      <c r="E10166" s="519" t="s">
        <v>39168</v>
      </c>
      <c r="F10166" s="519" t="s">
        <v>36236</v>
      </c>
      <c r="I10166" s="519" t="s">
        <v>13</v>
      </c>
      <c r="J10166" s="650">
        <v>227.5</v>
      </c>
    </row>
    <row r="10167" spans="1:10">
      <c r="A10167" s="519" t="s">
        <v>10380</v>
      </c>
      <c r="B10167" s="519" t="str">
        <f t="shared" si="158"/>
        <v>APARELHO DE APOIO DE NEOPRENE,NAO FRETADO(1,4KG/DM3),INCLUSIVE PREPARO DO BERCO.FORNECIMENTO E COLOCACAO</v>
      </c>
      <c r="C10167" s="519" t="s">
        <v>39171</v>
      </c>
      <c r="D10167" s="519" t="s">
        <v>39172</v>
      </c>
      <c r="I10167" s="519" t="s">
        <v>10168</v>
      </c>
      <c r="J10167" s="650">
        <v>77.33</v>
      </c>
    </row>
    <row r="10168" spans="1:10">
      <c r="A10168" s="519" t="s">
        <v>10381</v>
      </c>
      <c r="B10168" s="519" t="str">
        <f t="shared" si="158"/>
        <v>APARELHO DE APOIO DE NEOPRENE,NAO FRETADO(1,4KG/DM3),INCLUSIVE PREPARO DO BERCO.FORNECIMENTO E COLOCACAO</v>
      </c>
      <c r="C10168" s="519" t="s">
        <v>39171</v>
      </c>
      <c r="D10168" s="519" t="s">
        <v>39172</v>
      </c>
      <c r="I10168" s="519" t="s">
        <v>10168</v>
      </c>
      <c r="J10168" s="650">
        <v>76.98</v>
      </c>
    </row>
    <row r="10169" spans="1:10">
      <c r="A10169" s="519" t="s">
        <v>10382</v>
      </c>
      <c r="B10169" s="519" t="str">
        <f t="shared" si="158"/>
        <v>APARELHO DE APOIO DE NEOPRENE,FRETADO,INCLUSIVE PREPARO DO BERCO.FORNECIMENTO E COLOCACAO</v>
      </c>
      <c r="C10169" s="519" t="s">
        <v>39173</v>
      </c>
      <c r="D10169" s="519" t="s">
        <v>39174</v>
      </c>
      <c r="I10169" s="519" t="s">
        <v>10168</v>
      </c>
      <c r="J10169" s="650">
        <v>101.53</v>
      </c>
    </row>
    <row r="10170" spans="1:10">
      <c r="A10170" s="519" t="s">
        <v>10383</v>
      </c>
      <c r="B10170" s="519" t="str">
        <f t="shared" si="158"/>
        <v>APARELHO DE APOIO DE NEOPRENE,FRETADO,INCLUSIVE PREPARO DO BERCO.FORNECIMENTO E COLOCACAO</v>
      </c>
      <c r="C10170" s="519" t="s">
        <v>39173</v>
      </c>
      <c r="D10170" s="519" t="s">
        <v>39174</v>
      </c>
      <c r="I10170" s="519" t="s">
        <v>10168</v>
      </c>
      <c r="J10170" s="650">
        <v>101.18</v>
      </c>
    </row>
    <row r="10171" spans="1:10">
      <c r="A10171" s="519" t="s">
        <v>10384</v>
      </c>
      <c r="B10171" s="519" t="str">
        <f t="shared" si="158"/>
        <v>APARELHO DE APOIO,EM ACO EXTRA DURO(ETD).FORNECIMENTO E COLOCACAO</v>
      </c>
      <c r="C10171" s="519" t="s">
        <v>39175</v>
      </c>
      <c r="D10171" s="519" t="s">
        <v>34526</v>
      </c>
      <c r="I10171" s="519" t="s">
        <v>51</v>
      </c>
      <c r="J10171" s="650">
        <v>78.13</v>
      </c>
    </row>
    <row r="10172" spans="1:10">
      <c r="A10172" s="519" t="s">
        <v>10385</v>
      </c>
      <c r="B10172" s="519" t="str">
        <f t="shared" si="158"/>
        <v>APARELHO DE APOIO,EM ACO EXTRA DURO(ETD).FORNECIMENTO E COLOCACAO</v>
      </c>
      <c r="C10172" s="519" t="s">
        <v>39175</v>
      </c>
      <c r="D10172" s="519" t="s">
        <v>34526</v>
      </c>
      <c r="I10172" s="519" t="s">
        <v>51</v>
      </c>
      <c r="J10172" s="650">
        <v>74.23</v>
      </c>
    </row>
    <row r="10173" spans="1:10">
      <c r="A10173" s="519" t="s">
        <v>10386</v>
      </c>
      <c r="B10173" s="519" t="str">
        <f t="shared" si="158"/>
        <v>FORMA METALICA PARA TUNEIS,EXCLUSIVE A FORMA METALICA,COMPREENDENDO:DESLOCAMENTOS,POSICIONAMENTO,FIXACAO E RETIRADA DE CONJUNTO DE FORMAS DE 7,00M DE EXTENSAO E RESPECTIVOS TRILHOS,EM TUNEL DE 70,00M2 DE SECAO</v>
      </c>
      <c r="C10173" s="519" t="s">
        <v>50473</v>
      </c>
      <c r="D10173" s="519" t="s">
        <v>50474</v>
      </c>
      <c r="E10173" s="519" t="s">
        <v>50475</v>
      </c>
      <c r="F10173" s="519" t="s">
        <v>50476</v>
      </c>
      <c r="I10173" s="519" t="s">
        <v>13</v>
      </c>
      <c r="J10173" s="650">
        <v>12.57</v>
      </c>
    </row>
    <row r="10174" spans="1:10">
      <c r="A10174" s="519" t="s">
        <v>10387</v>
      </c>
      <c r="B10174" s="519" t="str">
        <f t="shared" si="158"/>
        <v>FORMA METALICA PARA TUNEIS,EXCLUSIVE A FORMA METALICA,COMPREENDENDO:DESLOCAMENTOS,POSICIONAMENTO,FIXACAO E RETIRADA DE CONJUNTO DE FORMAS DE 7,00M DE EXTENSAO E RESPECTIVOS TRILHOS,EM TUNEL DE 70,00M2 DE SECAO</v>
      </c>
      <c r="C10174" s="519" t="s">
        <v>50473</v>
      </c>
      <c r="D10174" s="519" t="s">
        <v>50474</v>
      </c>
      <c r="E10174" s="519" t="s">
        <v>50475</v>
      </c>
      <c r="F10174" s="519" t="s">
        <v>50476</v>
      </c>
      <c r="I10174" s="519" t="s">
        <v>13</v>
      </c>
      <c r="J10174" s="650">
        <v>11.09</v>
      </c>
    </row>
    <row r="10175" spans="1:10">
      <c r="A10175" s="519" t="s">
        <v>10388</v>
      </c>
      <c r="B10175" s="519" t="str">
        <f t="shared" si="158"/>
        <v>FORMA METALICA PARA TUNEIS COMPREENDENDO:FORNECIMENTO DE FORMAS DESLIZANTES SOBRE TRILHOS DE 7,00M DE EXTENSAO,EM TUNELDE 70,00M2 DE SECAO,FORMAS RIGIDAS SUSPENSAS POR MACACOS</v>
      </c>
      <c r="C10175" s="519" t="s">
        <v>50477</v>
      </c>
      <c r="D10175" s="519" t="s">
        <v>50478</v>
      </c>
      <c r="E10175" s="519" t="s">
        <v>50479</v>
      </c>
      <c r="I10175" s="519" t="s">
        <v>5</v>
      </c>
      <c r="J10175" s="650">
        <v>208111.37</v>
      </c>
    </row>
    <row r="10176" spans="1:10">
      <c r="A10176" s="519" t="s">
        <v>10389</v>
      </c>
      <c r="B10176" s="519" t="str">
        <f t="shared" si="158"/>
        <v>FORMA METALICA PARA TUNEIS COMPREENDENDO:FORNECIMENTO DE FORMAS DESLIZANTES SOBRE TRILHOS DE 7,00M DE EXTENSAO,EM TUNELDE 70,00M2 DE SECAO,FORMAS RIGIDAS SUSPENSAS POR MACACOS</v>
      </c>
      <c r="C10176" s="519" t="s">
        <v>50477</v>
      </c>
      <c r="D10176" s="519" t="s">
        <v>50478</v>
      </c>
      <c r="E10176" s="519" t="s">
        <v>50479</v>
      </c>
      <c r="I10176" s="519" t="s">
        <v>5</v>
      </c>
      <c r="J10176" s="650">
        <v>200423.95</v>
      </c>
    </row>
    <row r="10177" spans="1:10">
      <c r="A10177" s="519" t="s">
        <v>10390</v>
      </c>
      <c r="B10177" s="519" t="str">
        <f t="shared" si="158"/>
        <v>BARREIRA DINAMICA CONTRA QUEDAS DE ROCHAS,COMPOSTA DE ARAMEDE ALTA RESISTENCIA,ENERGIA DE CONTENCAO ATE 1500KJ,COM GALVANIZACAO EM ZINCO ALUMINIO,INCLUSIVE POSTES,PLACAS DE BASE,CABOS DE ACO ESPECIAIS E DEMAIS COMPONENTES DO SISTEMA.FORNECIMENTO E COLOCACAO</v>
      </c>
      <c r="C10177" s="519" t="s">
        <v>39176</v>
      </c>
      <c r="D10177" s="519" t="s">
        <v>39177</v>
      </c>
      <c r="E10177" s="519" t="s">
        <v>39178</v>
      </c>
      <c r="F10177" s="519" t="s">
        <v>39179</v>
      </c>
      <c r="G10177" s="519" t="s">
        <v>34520</v>
      </c>
      <c r="I10177" s="519" t="s">
        <v>13</v>
      </c>
      <c r="J10177" s="650">
        <v>5694.84</v>
      </c>
    </row>
    <row r="10178" spans="1:10">
      <c r="A10178" s="519" t="s">
        <v>10391</v>
      </c>
      <c r="B10178" s="519" t="str">
        <f t="shared" si="158"/>
        <v>BARREIRA DINAMICA CONTRA QUEDAS DE ROCHAS,COMPOSTA DE ARAMEDE ALTA RESISTENCIA,ENERGIA DE CONTENCAO ATE 1500KJ,COM GALVANIZACAO EM ZINCO ALUMINIO,INCLUSIVE POSTES,PLACAS DE BASE,CABOS DE ACO ESPECIAIS E DEMAIS COMPONENTES DO SISTEMA.FORNECIMENTO E COLOCACAO</v>
      </c>
      <c r="C10178" s="519" t="s">
        <v>39176</v>
      </c>
      <c r="D10178" s="519" t="s">
        <v>39177</v>
      </c>
      <c r="E10178" s="519" t="s">
        <v>39178</v>
      </c>
      <c r="F10178" s="519" t="s">
        <v>39179</v>
      </c>
      <c r="G10178" s="519" t="s">
        <v>34520</v>
      </c>
      <c r="I10178" s="519" t="s">
        <v>13</v>
      </c>
      <c r="J10178" s="650">
        <v>5632.39</v>
      </c>
    </row>
    <row r="10179" spans="1:10">
      <c r="A10179" s="519" t="s">
        <v>10392</v>
      </c>
      <c r="B10179" s="519" t="str">
        <f t="shared" si="158"/>
        <v>BARREIRA DINAMICA CONTRA QUEDAS DE ROCHAS,COMPOSTA DE ARAMEDE ALTA RESISTENCIA,ENERGIA DE CONTENCAO ATE 3000KJ,COM GALVANIZACAO EM ZINCO ALUMINIO,INCLUSIVE POSTES,PLACAS DE BASE,CABOS DE ACO ESPECIAIS E DEMAIS COMPONENTES DO SISTEMA.FORNECIMENTO E COLOCACAO</v>
      </c>
      <c r="C10179" s="519" t="s">
        <v>39176</v>
      </c>
      <c r="D10179" s="519" t="s">
        <v>39180</v>
      </c>
      <c r="E10179" s="519" t="s">
        <v>39178</v>
      </c>
      <c r="F10179" s="519" t="s">
        <v>39179</v>
      </c>
      <c r="G10179" s="519" t="s">
        <v>34520</v>
      </c>
      <c r="I10179" s="519" t="s">
        <v>13</v>
      </c>
      <c r="J10179" s="650">
        <v>8340.7000000000007</v>
      </c>
    </row>
    <row r="10180" spans="1:10">
      <c r="A10180" s="519" t="s">
        <v>10393</v>
      </c>
      <c r="B10180" s="519" t="str">
        <f t="shared" si="158"/>
        <v>BARREIRA DINAMICA CONTRA QUEDAS DE ROCHAS,COMPOSTA DE ARAMEDE ALTA RESISTENCIA,ENERGIA DE CONTENCAO ATE 3000KJ,COM GALVANIZACAO EM ZINCO ALUMINIO,INCLUSIVE POSTES,PLACAS DE BASE,CABOS DE ACO ESPECIAIS E DEMAIS COMPONENTES DO SISTEMA.FORNECIMENTO E COLOCACAO</v>
      </c>
      <c r="C10180" s="519" t="s">
        <v>39176</v>
      </c>
      <c r="D10180" s="519" t="s">
        <v>39180</v>
      </c>
      <c r="E10180" s="519" t="s">
        <v>39178</v>
      </c>
      <c r="F10180" s="519" t="s">
        <v>39179</v>
      </c>
      <c r="G10180" s="519" t="s">
        <v>34520</v>
      </c>
      <c r="I10180" s="519" t="s">
        <v>13</v>
      </c>
      <c r="J10180" s="650">
        <v>8278.26</v>
      </c>
    </row>
    <row r="10181" spans="1:10">
      <c r="A10181" s="519" t="s">
        <v>10394</v>
      </c>
      <c r="B10181" s="519" t="str">
        <f t="shared" si="158"/>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181" s="519" t="s">
        <v>39181</v>
      </c>
      <c r="D10181" s="519" t="s">
        <v>39182</v>
      </c>
      <c r="E10181" s="519" t="s">
        <v>39183</v>
      </c>
      <c r="F10181" s="519" t="s">
        <v>39184</v>
      </c>
      <c r="G10181" s="519" t="s">
        <v>39185</v>
      </c>
      <c r="H10181" s="519" t="s">
        <v>39186</v>
      </c>
      <c r="I10181" s="519" t="s">
        <v>13</v>
      </c>
      <c r="J10181" s="650">
        <v>954.86</v>
      </c>
    </row>
    <row r="10182" spans="1:10">
      <c r="A10182" s="519" t="s">
        <v>10395</v>
      </c>
      <c r="B10182" s="519" t="str">
        <f t="shared" si="158"/>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182" s="519" t="s">
        <v>39181</v>
      </c>
      <c r="D10182" s="519" t="s">
        <v>39182</v>
      </c>
      <c r="E10182" s="519" t="s">
        <v>39183</v>
      </c>
      <c r="F10182" s="519" t="s">
        <v>39184</v>
      </c>
      <c r="G10182" s="519" t="s">
        <v>39185</v>
      </c>
      <c r="H10182" s="519" t="s">
        <v>39186</v>
      </c>
      <c r="I10182" s="519" t="s">
        <v>13</v>
      </c>
      <c r="J10182" s="650">
        <v>894.15</v>
      </c>
    </row>
    <row r="10183" spans="1:10">
      <c r="A10183" s="519" t="s">
        <v>10396</v>
      </c>
      <c r="B10183" s="519" t="str">
        <f t="shared" si="158"/>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183" s="519" t="s">
        <v>39187</v>
      </c>
      <c r="D10183" s="519" t="s">
        <v>39188</v>
      </c>
      <c r="E10183" s="519" t="s">
        <v>39189</v>
      </c>
      <c r="F10183" s="519" t="s">
        <v>39190</v>
      </c>
      <c r="G10183" s="519" t="s">
        <v>39191</v>
      </c>
      <c r="H10183" s="519" t="s">
        <v>39192</v>
      </c>
      <c r="I10183" s="519" t="s">
        <v>13</v>
      </c>
      <c r="J10183" s="650">
        <v>1227.3599999999999</v>
      </c>
    </row>
    <row r="10184" spans="1:10">
      <c r="A10184" s="519" t="s">
        <v>10397</v>
      </c>
      <c r="B10184" s="519" t="str">
        <f t="shared" ref="B10184:B10247" si="159">C10184&amp;D10184&amp;E10184&amp;F10184&amp;G10184&amp;H10184</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184" s="519" t="s">
        <v>39187</v>
      </c>
      <c r="D10184" s="519" t="s">
        <v>39188</v>
      </c>
      <c r="E10184" s="519" t="s">
        <v>39189</v>
      </c>
      <c r="F10184" s="519" t="s">
        <v>39190</v>
      </c>
      <c r="G10184" s="519" t="s">
        <v>39191</v>
      </c>
      <c r="H10184" s="519" t="s">
        <v>39192</v>
      </c>
      <c r="I10184" s="519" t="s">
        <v>13</v>
      </c>
      <c r="J10184" s="650">
        <v>1166.6500000000001</v>
      </c>
    </row>
    <row r="10185" spans="1:10">
      <c r="A10185" s="519" t="s">
        <v>10398</v>
      </c>
      <c r="B10185" s="519" t="str">
        <f t="shared" si="159"/>
        <v>TIRANTE PARA PROTENSAO,PARA ANCORAGEM EM ROCHA,CONSTITUIDO POR 6 FIOS DE ACO DURO DE 8MM.O CUSTO LEVA EM CONTA APENAS OFORNECIMENTO E A CONFECCAO DO CABO,INCLUSIVE PROTECAO ANTICORROSIVA</v>
      </c>
      <c r="C10185" s="519" t="s">
        <v>39193</v>
      </c>
      <c r="D10185" s="519" t="s">
        <v>39194</v>
      </c>
      <c r="E10185" s="519" t="s">
        <v>39195</v>
      </c>
      <c r="F10185" s="519" t="s">
        <v>39196</v>
      </c>
      <c r="I10185" s="519" t="s">
        <v>36</v>
      </c>
      <c r="J10185" s="650">
        <v>79.53</v>
      </c>
    </row>
    <row r="10186" spans="1:10">
      <c r="A10186" s="519" t="s">
        <v>10399</v>
      </c>
      <c r="B10186" s="519" t="str">
        <f t="shared" si="159"/>
        <v>TIRANTE PARA PROTENSAO,PARA ANCORAGEM EM ROCHA,CONSTITUIDO POR 6 FIOS DE ACO DURO DE 8MM.O CUSTO LEVA EM CONTA APENAS OFORNECIMENTO E A CONFECCAO DO CABO,INCLUSIVE PROTECAO ANTICORROSIVA</v>
      </c>
      <c r="C10186" s="519" t="s">
        <v>39193</v>
      </c>
      <c r="D10186" s="519" t="s">
        <v>39194</v>
      </c>
      <c r="E10186" s="519" t="s">
        <v>39195</v>
      </c>
      <c r="F10186" s="519" t="s">
        <v>39196</v>
      </c>
      <c r="I10186" s="519" t="s">
        <v>36</v>
      </c>
      <c r="J10186" s="650">
        <v>75.8</v>
      </c>
    </row>
    <row r="10187" spans="1:10">
      <c r="A10187" s="519" t="s">
        <v>10400</v>
      </c>
      <c r="B10187" s="519" t="str">
        <f t="shared" si="159"/>
        <v>TIRANTE PARA PROTENSAO,PARA ANCORAGEM EM ROCHA,CONSTITUIDO POR 8 FIOS DE ACO DURO DE 8MM.O CUSTO LEVA EM CONTA APENAS OFORNECIMENTO E A CONFECCAO DO CABO,INCLUSIVE PROTECAO ANTICORROSIVA</v>
      </c>
      <c r="C10187" s="519" t="s">
        <v>39193</v>
      </c>
      <c r="D10187" s="519" t="s">
        <v>39197</v>
      </c>
      <c r="E10187" s="519" t="s">
        <v>39195</v>
      </c>
      <c r="F10187" s="519" t="s">
        <v>39196</v>
      </c>
      <c r="I10187" s="519" t="s">
        <v>36</v>
      </c>
      <c r="J10187" s="650">
        <v>96.72</v>
      </c>
    </row>
    <row r="10188" spans="1:10">
      <c r="A10188" s="519" t="s">
        <v>10401</v>
      </c>
      <c r="B10188" s="519" t="str">
        <f t="shared" si="159"/>
        <v>TIRANTE PARA PROTENSAO,PARA ANCORAGEM EM ROCHA,CONSTITUIDO POR 8 FIOS DE ACO DURO DE 8MM.O CUSTO LEVA EM CONTA APENAS OFORNECIMENTO E A CONFECCAO DO CABO,INCLUSIVE PROTECAO ANTICORROSIVA</v>
      </c>
      <c r="C10188" s="519" t="s">
        <v>39193</v>
      </c>
      <c r="D10188" s="519" t="s">
        <v>39197</v>
      </c>
      <c r="E10188" s="519" t="s">
        <v>39195</v>
      </c>
      <c r="F10188" s="519" t="s">
        <v>39196</v>
      </c>
      <c r="I10188" s="519" t="s">
        <v>36</v>
      </c>
      <c r="J10188" s="650">
        <v>92.99</v>
      </c>
    </row>
    <row r="10189" spans="1:10">
      <c r="A10189" s="519" t="s">
        <v>10402</v>
      </c>
      <c r="B10189" s="519" t="str">
        <f t="shared" si="159"/>
        <v>TIRANTE PARA PROTENSAO,PARA ANCORAGEM EM ROCHA,CONSTITUIDO POR 10 FIOS DE ACO DURO DE 8MM.O CUSTO LEVA EM CONTA APENAS O FORNECIMENTO E A CONFECCAO DO CABO,INCLUSIVE PROTECAO ANTICORROSIVA</v>
      </c>
      <c r="C10189" s="519" t="s">
        <v>39193</v>
      </c>
      <c r="D10189" s="519" t="s">
        <v>39198</v>
      </c>
      <c r="E10189" s="519" t="s">
        <v>39199</v>
      </c>
      <c r="F10189" s="519" t="s">
        <v>39200</v>
      </c>
      <c r="I10189" s="519" t="s">
        <v>36</v>
      </c>
      <c r="J10189" s="650">
        <v>113.91</v>
      </c>
    </row>
    <row r="10190" spans="1:10">
      <c r="A10190" s="519" t="s">
        <v>10403</v>
      </c>
      <c r="B10190" s="519" t="str">
        <f t="shared" si="159"/>
        <v>TIRANTE PARA PROTENSAO,PARA ANCORAGEM EM ROCHA,CONSTITUIDO POR 10 FIOS DE ACO DURO DE 8MM.O CUSTO LEVA EM CONTA APENAS O FORNECIMENTO E A CONFECCAO DO CABO,INCLUSIVE PROTECAO ANTICORROSIVA</v>
      </c>
      <c r="C10190" s="519" t="s">
        <v>39193</v>
      </c>
      <c r="D10190" s="519" t="s">
        <v>39198</v>
      </c>
      <c r="E10190" s="519" t="s">
        <v>39199</v>
      </c>
      <c r="F10190" s="519" t="s">
        <v>39200</v>
      </c>
      <c r="I10190" s="519" t="s">
        <v>36</v>
      </c>
      <c r="J10190" s="650">
        <v>110.18</v>
      </c>
    </row>
    <row r="10191" spans="1:10">
      <c r="A10191" s="519" t="s">
        <v>10404</v>
      </c>
      <c r="B10191" s="519" t="str">
        <f t="shared" si="159"/>
        <v>TIRANTE PARA PROTENSAO,PARA ANCORAGEM EM ROCHA,CONSTITUIDO POR 12 FIOS DE ACO DURO DE 8MM.O CUSTO LEVA EM CONTA APENAS O FORNECIMENTO E A CONFECCAO DO CABO,INCLUSIVE PROTECAO ANTICORROSIVA</v>
      </c>
      <c r="C10191" s="519" t="s">
        <v>39193</v>
      </c>
      <c r="D10191" s="519" t="s">
        <v>39201</v>
      </c>
      <c r="E10191" s="519" t="s">
        <v>39199</v>
      </c>
      <c r="F10191" s="519" t="s">
        <v>39200</v>
      </c>
      <c r="I10191" s="519" t="s">
        <v>36</v>
      </c>
      <c r="J10191" s="650">
        <v>131.1</v>
      </c>
    </row>
    <row r="10192" spans="1:10">
      <c r="A10192" s="519" t="s">
        <v>10405</v>
      </c>
      <c r="B10192" s="519" t="str">
        <f t="shared" si="159"/>
        <v>TIRANTE PARA PROTENSAO,PARA ANCORAGEM EM ROCHA,CONSTITUIDO POR 12 FIOS DE ACO DURO DE 8MM.O CUSTO LEVA EM CONTA APENAS O FORNECIMENTO E A CONFECCAO DO CABO,INCLUSIVE PROTECAO ANTICORROSIVA</v>
      </c>
      <c r="C10192" s="519" t="s">
        <v>39193</v>
      </c>
      <c r="D10192" s="519" t="s">
        <v>39201</v>
      </c>
      <c r="E10192" s="519" t="s">
        <v>39199</v>
      </c>
      <c r="F10192" s="519" t="s">
        <v>39200</v>
      </c>
      <c r="I10192" s="519" t="s">
        <v>36</v>
      </c>
      <c r="J10192" s="650">
        <v>127.37</v>
      </c>
    </row>
    <row r="10193" spans="1:10">
      <c r="A10193" s="519" t="s">
        <v>10406</v>
      </c>
      <c r="B10193" s="519" t="str">
        <f t="shared" si="159"/>
        <v>TIRANTE PARA PROTENSAO,PARA ANCORAGEM EM ROCHA,CONSTITUIDO POR 4 CORDOALHAS DE 12,7MM.O CUSTO LEVA EM CONTA APENAS O FORNECIMENTO E A CONFECCAO DO CABO,INCLUSIVE PROTECAO ANTICORROSIVA</v>
      </c>
      <c r="C10193" s="519" t="s">
        <v>39193</v>
      </c>
      <c r="D10193" s="519" t="s">
        <v>39202</v>
      </c>
      <c r="E10193" s="519" t="s">
        <v>39203</v>
      </c>
      <c r="F10193" s="519" t="s">
        <v>39204</v>
      </c>
      <c r="I10193" s="519" t="s">
        <v>36</v>
      </c>
      <c r="J10193" s="650">
        <v>105.52</v>
      </c>
    </row>
    <row r="10194" spans="1:10">
      <c r="A10194" s="519" t="s">
        <v>10407</v>
      </c>
      <c r="B10194" s="519" t="str">
        <f t="shared" si="159"/>
        <v>TIRANTE PARA PROTENSAO,PARA ANCORAGEM EM ROCHA,CONSTITUIDO POR 4 CORDOALHAS DE 12,7MM.O CUSTO LEVA EM CONTA APENAS O FORNECIMENTO E A CONFECCAO DO CABO,INCLUSIVE PROTECAO ANTICORROSIVA</v>
      </c>
      <c r="C10194" s="519" t="s">
        <v>39193</v>
      </c>
      <c r="D10194" s="519" t="s">
        <v>39202</v>
      </c>
      <c r="E10194" s="519" t="s">
        <v>39203</v>
      </c>
      <c r="F10194" s="519" t="s">
        <v>39204</v>
      </c>
      <c r="I10194" s="519" t="s">
        <v>36</v>
      </c>
      <c r="J10194" s="650">
        <v>100.61</v>
      </c>
    </row>
    <row r="10195" spans="1:10">
      <c r="A10195" s="519" t="s">
        <v>10408</v>
      </c>
      <c r="B10195" s="519" t="str">
        <f t="shared" si="159"/>
        <v>TIRANTE PARA PROTENSAO,PARA ANCORAGEM EM ROCHA,CONSTITUIDO POR 6 CORDOALHAS DE 12,7MM.O CUSTO LEVA EM CONTA APENAS O FORNECIMENTO E A CONFECCAO DO CABO,INCLUSIVE PROTECAO ANTICORROSIVA</v>
      </c>
      <c r="C10195" s="519" t="s">
        <v>39193</v>
      </c>
      <c r="D10195" s="519" t="s">
        <v>39205</v>
      </c>
      <c r="E10195" s="519" t="s">
        <v>39203</v>
      </c>
      <c r="F10195" s="519" t="s">
        <v>39204</v>
      </c>
      <c r="I10195" s="519" t="s">
        <v>36</v>
      </c>
      <c r="J10195" s="650">
        <v>139.88999999999999</v>
      </c>
    </row>
    <row r="10196" spans="1:10">
      <c r="A10196" s="519" t="s">
        <v>10409</v>
      </c>
      <c r="B10196" s="519" t="str">
        <f t="shared" si="159"/>
        <v>TIRANTE PARA PROTENSAO,PARA ANCORAGEM EM ROCHA,CONSTITUIDO POR 6 CORDOALHAS DE 12,7MM.O CUSTO LEVA EM CONTA APENAS O FORNECIMENTO E A CONFECCAO DO CABO,INCLUSIVE PROTECAO ANTICORROSIVA</v>
      </c>
      <c r="C10196" s="519" t="s">
        <v>39193</v>
      </c>
      <c r="D10196" s="519" t="s">
        <v>39205</v>
      </c>
      <c r="E10196" s="519" t="s">
        <v>39203</v>
      </c>
      <c r="F10196" s="519" t="s">
        <v>39204</v>
      </c>
      <c r="I10196" s="519" t="s">
        <v>36</v>
      </c>
      <c r="J10196" s="650">
        <v>134.97999999999999</v>
      </c>
    </row>
    <row r="10197" spans="1:10">
      <c r="A10197" s="519" t="s">
        <v>10410</v>
      </c>
      <c r="B10197" s="519" t="str">
        <f t="shared" si="159"/>
        <v>TIRANTE PARA PROTENSAO,PARA ANCORAGEM EM ROCHA,CONSTITUIDO POR 8 CORDOALHAS DE 12,7MM.O CUSTO LEVA EM CONTA APENAS O FORNECIMENTO E A CONFECCAO DO CABO,INCLUSIVE PROTECAO ANTICORROSIVA</v>
      </c>
      <c r="C10197" s="519" t="s">
        <v>39193</v>
      </c>
      <c r="D10197" s="519" t="s">
        <v>39206</v>
      </c>
      <c r="E10197" s="519" t="s">
        <v>39203</v>
      </c>
      <c r="F10197" s="519" t="s">
        <v>39204</v>
      </c>
      <c r="I10197" s="519" t="s">
        <v>36</v>
      </c>
      <c r="J10197" s="650">
        <v>174.26</v>
      </c>
    </row>
    <row r="10198" spans="1:10">
      <c r="A10198" s="519" t="s">
        <v>10411</v>
      </c>
      <c r="B10198" s="519" t="str">
        <f t="shared" si="159"/>
        <v>TIRANTE PARA PROTENSAO,PARA ANCORAGEM EM ROCHA,CONSTITUIDO POR 8 CORDOALHAS DE 12,7MM.O CUSTO LEVA EM CONTA APENAS O FORNECIMENTO E A CONFECCAO DO CABO,INCLUSIVE PROTECAO ANTICORROSIVA</v>
      </c>
      <c r="C10198" s="519" t="s">
        <v>39193</v>
      </c>
      <c r="D10198" s="519" t="s">
        <v>39206</v>
      </c>
      <c r="E10198" s="519" t="s">
        <v>39203</v>
      </c>
      <c r="F10198" s="519" t="s">
        <v>39204</v>
      </c>
      <c r="I10198" s="519" t="s">
        <v>36</v>
      </c>
      <c r="J10198" s="650">
        <v>169.35</v>
      </c>
    </row>
    <row r="10199" spans="1:10">
      <c r="A10199" s="519" t="s">
        <v>10412</v>
      </c>
      <c r="B10199" s="519" t="str">
        <f t="shared" si="159"/>
        <v>TIRANTE PARA PROTENSAO,PARA ANCORAGEM EM ROCHA,CONSTITUIDO POR 10 CORDOALHAS DE 12,7MM.O CUSTO LEVA EM CONTA APENAS O FORNECIMENTO E A CONFECCAO DO CABO,INCLUSIVE PROTECAO ANTICORROSIVA</v>
      </c>
      <c r="C10199" s="519" t="s">
        <v>39193</v>
      </c>
      <c r="D10199" s="519" t="s">
        <v>39207</v>
      </c>
      <c r="E10199" s="519" t="s">
        <v>39208</v>
      </c>
      <c r="F10199" s="519" t="s">
        <v>39209</v>
      </c>
      <c r="I10199" s="519" t="s">
        <v>36</v>
      </c>
      <c r="J10199" s="650">
        <v>208.63</v>
      </c>
    </row>
    <row r="10200" spans="1:10">
      <c r="A10200" s="519" t="s">
        <v>10413</v>
      </c>
      <c r="B10200" s="519" t="str">
        <f t="shared" si="159"/>
        <v>TIRANTE PARA PROTENSAO,PARA ANCORAGEM EM ROCHA,CONSTITUIDO POR 10 CORDOALHAS DE 12,7MM.O CUSTO LEVA EM CONTA APENAS O FORNECIMENTO E A CONFECCAO DO CABO,INCLUSIVE PROTECAO ANTICORROSIVA</v>
      </c>
      <c r="C10200" s="519" t="s">
        <v>39193</v>
      </c>
      <c r="D10200" s="519" t="s">
        <v>39207</v>
      </c>
      <c r="E10200" s="519" t="s">
        <v>39208</v>
      </c>
      <c r="F10200" s="519" t="s">
        <v>39209</v>
      </c>
      <c r="I10200" s="519" t="s">
        <v>36</v>
      </c>
      <c r="J10200" s="650">
        <v>203.72</v>
      </c>
    </row>
    <row r="10201" spans="1:10">
      <c r="A10201" s="519" t="s">
        <v>10414</v>
      </c>
      <c r="B10201" s="519" t="str">
        <f t="shared" si="159"/>
        <v>TIRANTE PARA PROTENSAO,PARA ANCORAGEM EM ROCHA,CONSTITUIDO POR 12 CORDOALHAS DE 12,7MM.O CUSTO LEVA EM CONTA APENAS O FORNECIMENTO E A CONFECCAO DO CABO,INCLUSIVE PROTECAO ANTICORROSIVA</v>
      </c>
      <c r="C10201" s="519" t="s">
        <v>39193</v>
      </c>
      <c r="D10201" s="519" t="s">
        <v>39210</v>
      </c>
      <c r="E10201" s="519" t="s">
        <v>39208</v>
      </c>
      <c r="F10201" s="519" t="s">
        <v>39209</v>
      </c>
      <c r="I10201" s="519" t="s">
        <v>36</v>
      </c>
      <c r="J10201" s="650">
        <v>243</v>
      </c>
    </row>
    <row r="10202" spans="1:10">
      <c r="A10202" s="519" t="s">
        <v>10415</v>
      </c>
      <c r="B10202" s="519" t="str">
        <f t="shared" si="159"/>
        <v>TIRANTE PARA PROTENSAO,PARA ANCORAGEM EM ROCHA,CONSTITUIDO POR 12 CORDOALHAS DE 12,7MM.O CUSTO LEVA EM CONTA APENAS O FORNECIMENTO E A CONFECCAO DO CABO,INCLUSIVE PROTECAO ANTICORROSIVA</v>
      </c>
      <c r="C10202" s="519" t="s">
        <v>39193</v>
      </c>
      <c r="D10202" s="519" t="s">
        <v>39210</v>
      </c>
      <c r="E10202" s="519" t="s">
        <v>39208</v>
      </c>
      <c r="F10202" s="519" t="s">
        <v>39209</v>
      </c>
      <c r="I10202" s="519" t="s">
        <v>36</v>
      </c>
      <c r="J10202" s="650">
        <v>238.09</v>
      </c>
    </row>
    <row r="10203" spans="1:10">
      <c r="A10203" s="519" t="s">
        <v>10416</v>
      </c>
      <c r="B10203" s="519" t="str">
        <f t="shared" si="159"/>
        <v>TIRANTE PROTENDIDO PARA ANCORAGEM EM SOLO,CONSTITUIDO POR 6FIOS DE ACO DURO DE 8MM.O CUSTO INCLUI APENAS O FORNECIMENTO E A CONFECCAO DO CABO PARA O TRECHO LIVRE,INCLUSIVE PROTECAO ANTICORROSIVA</v>
      </c>
      <c r="C10203" s="519" t="s">
        <v>39211</v>
      </c>
      <c r="D10203" s="519" t="s">
        <v>39212</v>
      </c>
      <c r="E10203" s="519" t="s">
        <v>39213</v>
      </c>
      <c r="F10203" s="519" t="s">
        <v>39214</v>
      </c>
      <c r="I10203" s="519" t="s">
        <v>36</v>
      </c>
      <c r="J10203" s="650">
        <v>92.93</v>
      </c>
    </row>
    <row r="10204" spans="1:10">
      <c r="A10204" s="519" t="s">
        <v>10417</v>
      </c>
      <c r="B10204" s="519" t="str">
        <f t="shared" si="159"/>
        <v>TIRANTE PROTENDIDO PARA ANCORAGEM EM SOLO,CONSTITUIDO POR 6FIOS DE ACO DURO DE 8MM.O CUSTO INCLUI APENAS O FORNECIMENTO E A CONFECCAO DO CABO PARA O TRECHO LIVRE,INCLUSIVE PROTECAO ANTICORROSIVA</v>
      </c>
      <c r="C10204" s="519" t="s">
        <v>39211</v>
      </c>
      <c r="D10204" s="519" t="s">
        <v>39212</v>
      </c>
      <c r="E10204" s="519" t="s">
        <v>39213</v>
      </c>
      <c r="F10204" s="519" t="s">
        <v>39214</v>
      </c>
      <c r="I10204" s="519" t="s">
        <v>36</v>
      </c>
      <c r="J10204" s="650">
        <v>88.21</v>
      </c>
    </row>
    <row r="10205" spans="1:10">
      <c r="A10205" s="519" t="s">
        <v>10418</v>
      </c>
      <c r="B10205" s="519" t="str">
        <f t="shared" si="159"/>
        <v>TIRANTE PROTENDIDO PARA ANCORAGEM EM SOLO,CONSTITUIDO POR 8FIOS DE ACO DURO DE 8MM.O CUSTO INCLUI APENAS O FORNECIMENTO E A CONFECCAO DO CABO PARA O TRECHO LIVRE,INCLUSIVE PROTECAO ANTICORROSIVA</v>
      </c>
      <c r="C10205" s="519" t="s">
        <v>39215</v>
      </c>
      <c r="D10205" s="519" t="s">
        <v>39212</v>
      </c>
      <c r="E10205" s="519" t="s">
        <v>39213</v>
      </c>
      <c r="F10205" s="519" t="s">
        <v>39214</v>
      </c>
      <c r="I10205" s="519" t="s">
        <v>36</v>
      </c>
      <c r="J10205" s="650">
        <v>110.12</v>
      </c>
    </row>
    <row r="10206" spans="1:10">
      <c r="A10206" s="519" t="s">
        <v>10419</v>
      </c>
      <c r="B10206" s="519" t="str">
        <f t="shared" si="159"/>
        <v>TIRANTE PROTENDIDO PARA ANCORAGEM EM SOLO,CONSTITUIDO POR 8FIOS DE ACO DURO DE 8MM.O CUSTO INCLUI APENAS O FORNECIMENTO E A CONFECCAO DO CABO PARA O TRECHO LIVRE,INCLUSIVE PROTECAO ANTICORROSIVA</v>
      </c>
      <c r="C10206" s="519" t="s">
        <v>39215</v>
      </c>
      <c r="D10206" s="519" t="s">
        <v>39212</v>
      </c>
      <c r="E10206" s="519" t="s">
        <v>39213</v>
      </c>
      <c r="F10206" s="519" t="s">
        <v>39214</v>
      </c>
      <c r="I10206" s="519" t="s">
        <v>36</v>
      </c>
      <c r="J10206" s="650">
        <v>105.4</v>
      </c>
    </row>
    <row r="10207" spans="1:10">
      <c r="A10207" s="519" t="s">
        <v>10420</v>
      </c>
      <c r="B10207" s="519" t="str">
        <f t="shared" si="159"/>
        <v>TIRANTE PROTENDIDO PARA ANCORAGEM EM SOLO,CONSTITUIDO POR 10 FIOS DE ACO DURO DE 8MM.O CUSTO INCLUI APENAS O FORNECIMENTO E A CONFECCAO DO CABO PARA O TRECHO LIVRE,INCLUSIVE PROTECAO ANTICORROSIVA</v>
      </c>
      <c r="C10207" s="519" t="s">
        <v>39216</v>
      </c>
      <c r="D10207" s="519" t="s">
        <v>39217</v>
      </c>
      <c r="E10207" s="519" t="s">
        <v>39218</v>
      </c>
      <c r="F10207" s="519" t="s">
        <v>39219</v>
      </c>
      <c r="I10207" s="519" t="s">
        <v>36</v>
      </c>
      <c r="J10207" s="650">
        <v>127.31</v>
      </c>
    </row>
    <row r="10208" spans="1:10">
      <c r="A10208" s="519" t="s">
        <v>10421</v>
      </c>
      <c r="B10208" s="519" t="str">
        <f t="shared" si="159"/>
        <v>TIRANTE PROTENDIDO PARA ANCORAGEM EM SOLO,CONSTITUIDO POR 10 FIOS DE ACO DURO DE 8MM.O CUSTO INCLUI APENAS O FORNECIMENTO E A CONFECCAO DO CABO PARA O TRECHO LIVRE,INCLUSIVE PROTECAO ANTICORROSIVA</v>
      </c>
      <c r="C10208" s="519" t="s">
        <v>39216</v>
      </c>
      <c r="D10208" s="519" t="s">
        <v>39217</v>
      </c>
      <c r="E10208" s="519" t="s">
        <v>39218</v>
      </c>
      <c r="F10208" s="519" t="s">
        <v>39219</v>
      </c>
      <c r="I10208" s="519" t="s">
        <v>36</v>
      </c>
      <c r="J10208" s="650">
        <v>122.59</v>
      </c>
    </row>
    <row r="10209" spans="1:10">
      <c r="A10209" s="519" t="s">
        <v>10422</v>
      </c>
      <c r="B10209" s="519" t="str">
        <f t="shared" si="159"/>
        <v>TIRANTE PROTENDIDO PARA ANCORAGEM EM SOLO,CONSTITUIDO POR 12 FIOS DE ACO DURO DE 8MM.O CUSTO INCLUI APENAS O FORNECIMENTO E A CONFECCAO DO CABO PARA O TRECHO LIVRE,INCLUSIVE PROTECAO ANTICORROSIVA</v>
      </c>
      <c r="C10209" s="519" t="s">
        <v>39220</v>
      </c>
      <c r="D10209" s="519" t="s">
        <v>39217</v>
      </c>
      <c r="E10209" s="519" t="s">
        <v>39218</v>
      </c>
      <c r="F10209" s="519" t="s">
        <v>39219</v>
      </c>
      <c r="I10209" s="519" t="s">
        <v>36</v>
      </c>
      <c r="J10209" s="650">
        <v>144.5</v>
      </c>
    </row>
    <row r="10210" spans="1:10">
      <c r="A10210" s="519" t="s">
        <v>10423</v>
      </c>
      <c r="B10210" s="519" t="str">
        <f t="shared" si="159"/>
        <v>TIRANTE PROTENDIDO PARA ANCORAGEM EM SOLO,CONSTITUIDO POR 12 FIOS DE ACO DURO DE 8MM.O CUSTO INCLUI APENAS O FORNECIMENTO E A CONFECCAO DO CABO PARA O TRECHO LIVRE,INCLUSIVE PROTECAO ANTICORROSIVA</v>
      </c>
      <c r="C10210" s="519" t="s">
        <v>39220</v>
      </c>
      <c r="D10210" s="519" t="s">
        <v>39217</v>
      </c>
      <c r="E10210" s="519" t="s">
        <v>39218</v>
      </c>
      <c r="F10210" s="519" t="s">
        <v>39219</v>
      </c>
      <c r="I10210" s="519" t="s">
        <v>36</v>
      </c>
      <c r="J10210" s="650">
        <v>139.79</v>
      </c>
    </row>
    <row r="10211" spans="1:10">
      <c r="A10211" s="519" t="s">
        <v>10424</v>
      </c>
      <c r="B10211" s="519" t="str">
        <f t="shared" si="159"/>
        <v>TIRANTE PROTENDIDO PARA ANCORAGEM EM SOLO,CONSTITUIDO POR 16 FIOS DE ACO DURO DE 8MM.O CUSTO INCLUI APENAS O FORNECIMENTO E A CONFECCAO DO CABO PARA O TRECHO LIVRE,INCLUSIVE PROTECAO ANTICORROSIVA</v>
      </c>
      <c r="C10211" s="519" t="s">
        <v>39221</v>
      </c>
      <c r="D10211" s="519" t="s">
        <v>39217</v>
      </c>
      <c r="E10211" s="519" t="s">
        <v>39218</v>
      </c>
      <c r="F10211" s="519" t="s">
        <v>39219</v>
      </c>
      <c r="I10211" s="519" t="s">
        <v>36</v>
      </c>
      <c r="J10211" s="650">
        <v>181.03</v>
      </c>
    </row>
    <row r="10212" spans="1:10">
      <c r="A10212" s="519" t="s">
        <v>10425</v>
      </c>
      <c r="B10212" s="519" t="str">
        <f t="shared" si="159"/>
        <v>TIRANTE PROTENDIDO PARA ANCORAGEM EM SOLO,CONSTITUIDO POR 16 FIOS DE ACO DURO DE 8MM.O CUSTO INCLUI APENAS O FORNECIMENTO E A CONFECCAO DO CABO PARA O TRECHO LIVRE,INCLUSIVE PROTECAO ANTICORROSIVA</v>
      </c>
      <c r="C10212" s="519" t="s">
        <v>39221</v>
      </c>
      <c r="D10212" s="519" t="s">
        <v>39217</v>
      </c>
      <c r="E10212" s="519" t="s">
        <v>39218</v>
      </c>
      <c r="F10212" s="519" t="s">
        <v>39219</v>
      </c>
      <c r="I10212" s="519" t="s">
        <v>36</v>
      </c>
      <c r="J10212" s="650">
        <v>176.31</v>
      </c>
    </row>
    <row r="10213" spans="1:10">
      <c r="A10213" s="519" t="s">
        <v>10426</v>
      </c>
      <c r="B10213" s="519" t="str">
        <f t="shared" si="159"/>
        <v>TIRANTE PROTENDIDO PARA ANCORAGEM EM SOLO,CONSTITUIDO POR 4CORDOALHAS DE 12,7MM.O CUSTO INCLUI APENAS O FORNECIMENTO EA CONFECCAO DO CABO PARA O TRECHO LIVRE,INCLUSIVE PROTECAO ANTICORROSIVA</v>
      </c>
      <c r="C10213" s="519" t="s">
        <v>39222</v>
      </c>
      <c r="D10213" s="519" t="s">
        <v>39223</v>
      </c>
      <c r="E10213" s="519" t="s">
        <v>39224</v>
      </c>
      <c r="F10213" s="519" t="s">
        <v>39225</v>
      </c>
      <c r="I10213" s="519" t="s">
        <v>36</v>
      </c>
      <c r="J10213" s="650">
        <v>113.03</v>
      </c>
    </row>
    <row r="10214" spans="1:10">
      <c r="A10214" s="519" t="s">
        <v>10427</v>
      </c>
      <c r="B10214" s="519" t="str">
        <f t="shared" si="159"/>
        <v>TIRANTE PROTENDIDO PARA ANCORAGEM EM SOLO,CONSTITUIDO POR 4CORDOALHAS DE 12,7MM.O CUSTO INCLUI APENAS O FORNECIMENTO EA CONFECCAO DO CABO PARA O TRECHO LIVRE,INCLUSIVE PROTECAO ANTICORROSIVA</v>
      </c>
      <c r="C10214" s="519" t="s">
        <v>39222</v>
      </c>
      <c r="D10214" s="519" t="s">
        <v>39223</v>
      </c>
      <c r="E10214" s="519" t="s">
        <v>39224</v>
      </c>
      <c r="F10214" s="519" t="s">
        <v>39225</v>
      </c>
      <c r="I10214" s="519" t="s">
        <v>36</v>
      </c>
      <c r="J10214" s="650">
        <v>107.93</v>
      </c>
    </row>
    <row r="10215" spans="1:10">
      <c r="A10215" s="519" t="s">
        <v>10428</v>
      </c>
      <c r="B10215" s="519" t="str">
        <f t="shared" si="159"/>
        <v>TIRANTE PROTENDIDO PARA ANCORAGEM EM SOLO,CONSTITUIDO POR 6CORDOALHAS DE 12,7MM.O CUSTO INCLUI APENAS O FORNECIMENTO EA CONFECCAO DO CABO PARA O TRECHO LIVRE,INCLUSIVE PROTECAO ANTICORROSIVA</v>
      </c>
      <c r="C10215" s="519" t="s">
        <v>39211</v>
      </c>
      <c r="D10215" s="519" t="s">
        <v>39223</v>
      </c>
      <c r="E10215" s="519" t="s">
        <v>39224</v>
      </c>
      <c r="F10215" s="519" t="s">
        <v>39225</v>
      </c>
      <c r="I10215" s="519" t="s">
        <v>36</v>
      </c>
      <c r="J10215" s="650">
        <v>147.4</v>
      </c>
    </row>
    <row r="10216" spans="1:10">
      <c r="A10216" s="519" t="s">
        <v>10429</v>
      </c>
      <c r="B10216" s="519" t="str">
        <f t="shared" si="159"/>
        <v>TIRANTE PROTENDIDO PARA ANCORAGEM EM SOLO,CONSTITUIDO POR 6CORDOALHAS DE 12,7MM.O CUSTO INCLUI APENAS O FORNECIMENTO EA CONFECCAO DO CABO PARA O TRECHO LIVRE,INCLUSIVE PROTECAO ANTICORROSIVA</v>
      </c>
      <c r="C10216" s="519" t="s">
        <v>39211</v>
      </c>
      <c r="D10216" s="519" t="s">
        <v>39223</v>
      </c>
      <c r="E10216" s="519" t="s">
        <v>39224</v>
      </c>
      <c r="F10216" s="519" t="s">
        <v>39225</v>
      </c>
      <c r="I10216" s="519" t="s">
        <v>36</v>
      </c>
      <c r="J10216" s="650">
        <v>142.30000000000001</v>
      </c>
    </row>
    <row r="10217" spans="1:10">
      <c r="A10217" s="519" t="s">
        <v>10430</v>
      </c>
      <c r="B10217" s="519" t="str">
        <f t="shared" si="159"/>
        <v>TIRANTE PROTENDIDO PARA ANCORAGEM EM SOLO,CONSTITUIDO POR 8CORDOALHAS DE 12,7MM.O CUSTO INCLUI APENAS O FORNECIMENTO EA CONFECCAO DO CABO PARA O TRECHO LIVRE,INCLUSIVE PROTECAO ANTICORROSIVA</v>
      </c>
      <c r="C10217" s="519" t="s">
        <v>39215</v>
      </c>
      <c r="D10217" s="519" t="s">
        <v>39223</v>
      </c>
      <c r="E10217" s="519" t="s">
        <v>39224</v>
      </c>
      <c r="F10217" s="519" t="s">
        <v>39225</v>
      </c>
      <c r="I10217" s="519" t="s">
        <v>36</v>
      </c>
      <c r="J10217" s="650">
        <v>181.77</v>
      </c>
    </row>
    <row r="10218" spans="1:10">
      <c r="A10218" s="519" t="s">
        <v>10431</v>
      </c>
      <c r="B10218" s="519" t="str">
        <f t="shared" si="159"/>
        <v>TIRANTE PROTENDIDO PARA ANCORAGEM EM SOLO,CONSTITUIDO POR 8CORDOALHAS DE 12,7MM.O CUSTO INCLUI APENAS O FORNECIMENTO EA CONFECCAO DO CABO PARA O TRECHO LIVRE,INCLUSIVE PROTECAO ANTICORROSIVA</v>
      </c>
      <c r="C10218" s="519" t="s">
        <v>39215</v>
      </c>
      <c r="D10218" s="519" t="s">
        <v>39223</v>
      </c>
      <c r="E10218" s="519" t="s">
        <v>39224</v>
      </c>
      <c r="F10218" s="519" t="s">
        <v>39225</v>
      </c>
      <c r="I10218" s="519" t="s">
        <v>36</v>
      </c>
      <c r="J10218" s="650">
        <v>176.67</v>
      </c>
    </row>
    <row r="10219" spans="1:10">
      <c r="A10219" s="519" t="s">
        <v>10432</v>
      </c>
      <c r="B10219" s="519" t="str">
        <f t="shared" si="159"/>
        <v>TIRANTE PROTENDIDO PARA ANCORAGEM EM SOLO,CONSTITUIDO POR 10 CORDOALHAS DE 12,7MM.O CUSTO INCLUI APENAS O FORNECIMENTO E A CONFECCAO DO CABO PARA O TRECHO LIVRE,INCLUSIVE PROTECAOANTICORROSIVA</v>
      </c>
      <c r="C10219" s="519" t="s">
        <v>39216</v>
      </c>
      <c r="D10219" s="519" t="s">
        <v>39226</v>
      </c>
      <c r="E10219" s="519" t="s">
        <v>39227</v>
      </c>
      <c r="F10219" s="519" t="s">
        <v>39228</v>
      </c>
      <c r="I10219" s="519" t="s">
        <v>36</v>
      </c>
      <c r="J10219" s="650">
        <v>222.03</v>
      </c>
    </row>
    <row r="10220" spans="1:10">
      <c r="A10220" s="519" t="s">
        <v>10433</v>
      </c>
      <c r="B10220" s="519" t="str">
        <f t="shared" si="159"/>
        <v>TIRANTE PROTENDIDO PARA ANCORAGEM EM SOLO,CONSTITUIDO POR 10 CORDOALHAS DE 12,7MM.O CUSTO INCLUI APENAS O FORNECIMENTO E A CONFECCAO DO CABO PARA O TRECHO LIVRE,INCLUSIVE PROTECAOANTICORROSIVA</v>
      </c>
      <c r="C10220" s="519" t="s">
        <v>39216</v>
      </c>
      <c r="D10220" s="519" t="s">
        <v>39226</v>
      </c>
      <c r="E10220" s="519" t="s">
        <v>39227</v>
      </c>
      <c r="F10220" s="519" t="s">
        <v>39228</v>
      </c>
      <c r="I10220" s="519" t="s">
        <v>36</v>
      </c>
      <c r="J10220" s="650">
        <v>216.14</v>
      </c>
    </row>
    <row r="10221" spans="1:10">
      <c r="A10221" s="519" t="s">
        <v>10434</v>
      </c>
      <c r="B10221" s="519" t="str">
        <f t="shared" si="159"/>
        <v>TIRANTE PROTENDIDO PARA ANCORAGEM EM SOLO,CONSTITUIDO POR 12 CORDOALHAS DE 12,7MM.O CUSTO INCLUI APENAS O FORNECIMENTO E A CONFECCAO DO CABO PARA O TRECHO LIVRE,INCLUSIVE PROTECAO ANTICORROSIVA</v>
      </c>
      <c r="C10221" s="519" t="s">
        <v>39220</v>
      </c>
      <c r="D10221" s="519" t="s">
        <v>39226</v>
      </c>
      <c r="E10221" s="519" t="s">
        <v>39227</v>
      </c>
      <c r="F10221" s="519" t="s">
        <v>39229</v>
      </c>
      <c r="I10221" s="519" t="s">
        <v>36</v>
      </c>
      <c r="J10221" s="650">
        <v>256.39999999999998</v>
      </c>
    </row>
    <row r="10222" spans="1:10">
      <c r="A10222" s="519" t="s">
        <v>10435</v>
      </c>
      <c r="B10222" s="519" t="str">
        <f t="shared" si="159"/>
        <v>TIRANTE PROTENDIDO PARA ANCORAGEM EM SOLO,CONSTITUIDO POR 12 CORDOALHAS DE 12,7MM.O CUSTO INCLUI APENAS O FORNECIMENTO E A CONFECCAO DO CABO PARA O TRECHO LIVRE,INCLUSIVE PROTECAO ANTICORROSIVA</v>
      </c>
      <c r="C10222" s="519" t="s">
        <v>39220</v>
      </c>
      <c r="D10222" s="519" t="s">
        <v>39226</v>
      </c>
      <c r="E10222" s="519" t="s">
        <v>39227</v>
      </c>
      <c r="F10222" s="519" t="s">
        <v>39229</v>
      </c>
      <c r="I10222" s="519" t="s">
        <v>36</v>
      </c>
      <c r="J10222" s="650">
        <v>250.51</v>
      </c>
    </row>
    <row r="10223" spans="1:10">
      <c r="A10223" s="519" t="s">
        <v>10436</v>
      </c>
      <c r="B10223" s="519" t="str">
        <f t="shared" si="159"/>
        <v>TIRANTE PROTENDIDO PARA ANCORAGEM EM SOLO,CONSTITUIDO POR 6FIOS DE ACO DURO DE 8MM.O CUSTO INCLUI APENAS O FORNECIMENTO E A CONFECCAO DO CABO PARA TRECHO DE ANCORAGEM</v>
      </c>
      <c r="C10223" s="519" t="s">
        <v>39211</v>
      </c>
      <c r="D10223" s="519" t="s">
        <v>39212</v>
      </c>
      <c r="E10223" s="519" t="s">
        <v>39230</v>
      </c>
      <c r="I10223" s="519" t="s">
        <v>36</v>
      </c>
      <c r="J10223" s="650">
        <v>154.81</v>
      </c>
    </row>
    <row r="10224" spans="1:10">
      <c r="A10224" s="519" t="s">
        <v>10437</v>
      </c>
      <c r="B10224" s="519" t="str">
        <f t="shared" si="159"/>
        <v>TIRANTE PROTENDIDO PARA ANCORAGEM EM SOLO,CONSTITUIDO POR 6FIOS DE ACO DURO DE 8MM.O CUSTO INCLUI APENAS O FORNECIMENTO E A CONFECCAO DO CABO PARA TRECHO DE ANCORAGEM</v>
      </c>
      <c r="C10224" s="519" t="s">
        <v>39211</v>
      </c>
      <c r="D10224" s="519" t="s">
        <v>39212</v>
      </c>
      <c r="E10224" s="519" t="s">
        <v>39230</v>
      </c>
      <c r="I10224" s="519" t="s">
        <v>36</v>
      </c>
      <c r="J10224" s="650">
        <v>142.24</v>
      </c>
    </row>
    <row r="10225" spans="1:10">
      <c r="A10225" s="519" t="s">
        <v>10438</v>
      </c>
      <c r="B10225" s="519" t="str">
        <f t="shared" si="159"/>
        <v>TIRANTE PROTENDIDO PARA ANCORAGEM EM SOLO,CONSTITUIDO POR 8FIOS DE ACO DURO DE 8MM.O CUSTO INCLUI APENAS O FORNECIMENTO E A CONFECCAO DO CABO PARA TRECHO DE ANCORAGEM</v>
      </c>
      <c r="C10225" s="519" t="s">
        <v>39215</v>
      </c>
      <c r="D10225" s="519" t="s">
        <v>39212</v>
      </c>
      <c r="E10225" s="519" t="s">
        <v>39230</v>
      </c>
      <c r="I10225" s="519" t="s">
        <v>36</v>
      </c>
      <c r="J10225" s="650">
        <v>172</v>
      </c>
    </row>
    <row r="10226" spans="1:10">
      <c r="A10226" s="519" t="s">
        <v>10439</v>
      </c>
      <c r="B10226" s="519" t="str">
        <f t="shared" si="159"/>
        <v>TIRANTE PROTENDIDO PARA ANCORAGEM EM SOLO,CONSTITUIDO POR 8FIOS DE ACO DURO DE 8MM.O CUSTO INCLUI APENAS O FORNECIMENTO E A CONFECCAO DO CABO PARA TRECHO DE ANCORAGEM</v>
      </c>
      <c r="C10226" s="519" t="s">
        <v>39215</v>
      </c>
      <c r="D10226" s="519" t="s">
        <v>39212</v>
      </c>
      <c r="E10226" s="519" t="s">
        <v>39230</v>
      </c>
      <c r="I10226" s="519" t="s">
        <v>36</v>
      </c>
      <c r="J10226" s="650">
        <v>159.44</v>
      </c>
    </row>
    <row r="10227" spans="1:10">
      <c r="A10227" s="519" t="s">
        <v>10440</v>
      </c>
      <c r="B10227" s="519" t="str">
        <f t="shared" si="159"/>
        <v>TIRANTE PROTENDIDO PARA ANCORAGEM EM SOLO,CONSTITUIDO POR 10 FIOS DE ACO DURO DE 8MM.O CUSTO INCLUI APENAS O FORNECIMENTO E A CONFECCAO DO CABO PARA TRECHOS DE ANCORAGEM</v>
      </c>
      <c r="C10227" s="519" t="s">
        <v>39216</v>
      </c>
      <c r="D10227" s="519" t="s">
        <v>39217</v>
      </c>
      <c r="E10227" s="519" t="s">
        <v>39231</v>
      </c>
      <c r="I10227" s="519" t="s">
        <v>36</v>
      </c>
      <c r="J10227" s="650">
        <v>189.19</v>
      </c>
    </row>
    <row r="10228" spans="1:10">
      <c r="A10228" s="519" t="s">
        <v>10441</v>
      </c>
      <c r="B10228" s="519" t="str">
        <f t="shared" si="159"/>
        <v>TIRANTE PROTENDIDO PARA ANCORAGEM EM SOLO,CONSTITUIDO POR 10 FIOS DE ACO DURO DE 8MM.O CUSTO INCLUI APENAS O FORNECIMENTO E A CONFECCAO DO CABO PARA TRECHOS DE ANCORAGEM</v>
      </c>
      <c r="C10228" s="519" t="s">
        <v>39216</v>
      </c>
      <c r="D10228" s="519" t="s">
        <v>39217</v>
      </c>
      <c r="E10228" s="519" t="s">
        <v>39231</v>
      </c>
      <c r="I10228" s="519" t="s">
        <v>36</v>
      </c>
      <c r="J10228" s="650">
        <v>176.63</v>
      </c>
    </row>
    <row r="10229" spans="1:10">
      <c r="A10229" s="519" t="s">
        <v>10442</v>
      </c>
      <c r="B10229" s="519" t="str">
        <f t="shared" si="159"/>
        <v>TIRANTE PROTENDIDO PARA ANCORAGEM EM SOLO,CONSTITUIDO POR 12 FIOS DE ACO DURO DE 8MM.O CUSTO INCLUI APENAS O FORNECIMENTO E A CONFECCAO DO CABO PARA TRECHO DE ANCORAGEM</v>
      </c>
      <c r="C10229" s="519" t="s">
        <v>39220</v>
      </c>
      <c r="D10229" s="519" t="s">
        <v>39217</v>
      </c>
      <c r="E10229" s="519" t="s">
        <v>39232</v>
      </c>
      <c r="I10229" s="519" t="s">
        <v>36</v>
      </c>
      <c r="J10229" s="650">
        <v>206.38</v>
      </c>
    </row>
    <row r="10230" spans="1:10">
      <c r="A10230" s="519" t="s">
        <v>10443</v>
      </c>
      <c r="B10230" s="519" t="str">
        <f t="shared" si="159"/>
        <v>TIRANTE PROTENDIDO PARA ANCORAGEM EM SOLO,CONSTITUIDO POR 12 FIOS DE ACO DURO DE 8MM.O CUSTO INCLUI APENAS O FORNECIMENTO E A CONFECCAO DO CABO PARA TRECHO DE ANCORAGEM</v>
      </c>
      <c r="C10230" s="519" t="s">
        <v>39220</v>
      </c>
      <c r="D10230" s="519" t="s">
        <v>39217</v>
      </c>
      <c r="E10230" s="519" t="s">
        <v>39232</v>
      </c>
      <c r="I10230" s="519" t="s">
        <v>36</v>
      </c>
      <c r="J10230" s="650">
        <v>193.82</v>
      </c>
    </row>
    <row r="10231" spans="1:10">
      <c r="A10231" s="519" t="s">
        <v>10444</v>
      </c>
      <c r="B10231" s="519" t="str">
        <f t="shared" si="159"/>
        <v>TIRANTE PROTENDIDO PARA ANCORAGEM EM SOLO,CONSTITUIDO POR 16 FIOS DE ACO DURO DE 8MM.O CUSTO INCLUI APENAS O FORNECIMENTO E A CONFECCAO DO CABO PARA TRECHO DE ANCORAGEM</v>
      </c>
      <c r="C10231" s="519" t="s">
        <v>39221</v>
      </c>
      <c r="D10231" s="519" t="s">
        <v>39217</v>
      </c>
      <c r="E10231" s="519" t="s">
        <v>39232</v>
      </c>
      <c r="I10231" s="519" t="s">
        <v>36</v>
      </c>
      <c r="J10231" s="650">
        <v>242.91</v>
      </c>
    </row>
    <row r="10232" spans="1:10">
      <c r="A10232" s="519" t="s">
        <v>10445</v>
      </c>
      <c r="B10232" s="519" t="str">
        <f t="shared" si="159"/>
        <v>TIRANTE PROTENDIDO PARA ANCORAGEM EM SOLO,CONSTITUIDO POR 16 FIOS DE ACO DURO DE 8MM.O CUSTO INCLUI APENAS O FORNECIMENTO E A CONFECCAO DO CABO PARA TRECHO DE ANCORAGEM</v>
      </c>
      <c r="C10232" s="519" t="s">
        <v>39221</v>
      </c>
      <c r="D10232" s="519" t="s">
        <v>39217</v>
      </c>
      <c r="E10232" s="519" t="s">
        <v>39232</v>
      </c>
      <c r="I10232" s="519" t="s">
        <v>36</v>
      </c>
      <c r="J10232" s="650">
        <v>230.35</v>
      </c>
    </row>
    <row r="10233" spans="1:10">
      <c r="A10233" s="519" t="s">
        <v>10446</v>
      </c>
      <c r="B10233" s="519" t="str">
        <f t="shared" si="159"/>
        <v>TIRANTE PROTENDIDO PARA ANCORAGEM EM SOLO,CONSTITUIDO POR 4CORDOALHAS DE 12,7MM.O CUSTO INCLUI APENAS O FORNECIMENTO EA CONFECCAO DO CABO PARA TRECHO DE ANCORAGEM</v>
      </c>
      <c r="C10233" s="519" t="s">
        <v>39222</v>
      </c>
      <c r="D10233" s="519" t="s">
        <v>39223</v>
      </c>
      <c r="E10233" s="519" t="s">
        <v>39233</v>
      </c>
      <c r="I10233" s="519" t="s">
        <v>36</v>
      </c>
      <c r="J10233" s="650">
        <v>174.92</v>
      </c>
    </row>
    <row r="10234" spans="1:10">
      <c r="A10234" s="519" t="s">
        <v>10447</v>
      </c>
      <c r="B10234" s="519" t="str">
        <f t="shared" si="159"/>
        <v>TIRANTE PROTENDIDO PARA ANCORAGEM EM SOLO,CONSTITUIDO POR 4CORDOALHAS DE 12,7MM.O CUSTO INCLUI APENAS O FORNECIMENTO EA CONFECCAO DO CABO PARA TRECHO DE ANCORAGEM</v>
      </c>
      <c r="C10234" s="519" t="s">
        <v>39222</v>
      </c>
      <c r="D10234" s="519" t="s">
        <v>39223</v>
      </c>
      <c r="E10234" s="519" t="s">
        <v>39233</v>
      </c>
      <c r="I10234" s="519" t="s">
        <v>36</v>
      </c>
      <c r="J10234" s="650">
        <v>161.96</v>
      </c>
    </row>
    <row r="10235" spans="1:10">
      <c r="A10235" s="519" t="s">
        <v>10448</v>
      </c>
      <c r="B10235" s="519" t="str">
        <f t="shared" si="159"/>
        <v>TIRANTE PROTENDIDO PARA ANCORAGEM EM SOLO,CONSTITUIDO POR 6CORDOALHAS DE 12,7MM.O CUSTO INCLUI APENAS O FORNECIMENTO EA CONFECCAO DO CABO PARA TRECHO DE ANCORAGEM</v>
      </c>
      <c r="C10235" s="519" t="s">
        <v>39211</v>
      </c>
      <c r="D10235" s="519" t="s">
        <v>39223</v>
      </c>
      <c r="E10235" s="519" t="s">
        <v>39233</v>
      </c>
      <c r="I10235" s="519" t="s">
        <v>36</v>
      </c>
      <c r="J10235" s="650">
        <v>209.29</v>
      </c>
    </row>
    <row r="10236" spans="1:10">
      <c r="A10236" s="519" t="s">
        <v>10449</v>
      </c>
      <c r="B10236" s="519" t="str">
        <f t="shared" si="159"/>
        <v>TIRANTE PROTENDIDO PARA ANCORAGEM EM SOLO,CONSTITUIDO POR 6CORDOALHAS DE 12,7MM.O CUSTO INCLUI APENAS O FORNECIMENTO EA CONFECCAO DO CABO PARA TRECHO DE ANCORAGEM</v>
      </c>
      <c r="C10236" s="519" t="s">
        <v>39211</v>
      </c>
      <c r="D10236" s="519" t="s">
        <v>39223</v>
      </c>
      <c r="E10236" s="519" t="s">
        <v>39233</v>
      </c>
      <c r="I10236" s="519" t="s">
        <v>36</v>
      </c>
      <c r="J10236" s="650">
        <v>196.33</v>
      </c>
    </row>
    <row r="10237" spans="1:10">
      <c r="A10237" s="519" t="s">
        <v>10450</v>
      </c>
      <c r="B10237" s="519" t="str">
        <f t="shared" si="159"/>
        <v>TIRANTE PROTENDIDO PARA ANCORAGEM EM SOLO,CONSTITUIDO POR 8CORDOALHAS DE 12,7MM.O CUSTO INCLUI APENAS O FORNECIMENTO EA CONFECCAO DO CABO PARA TRECHO DE ANCORAGEM</v>
      </c>
      <c r="C10237" s="519" t="s">
        <v>39215</v>
      </c>
      <c r="D10237" s="519" t="s">
        <v>39223</v>
      </c>
      <c r="E10237" s="519" t="s">
        <v>39233</v>
      </c>
      <c r="I10237" s="519" t="s">
        <v>36</v>
      </c>
      <c r="J10237" s="650">
        <v>243.66</v>
      </c>
    </row>
    <row r="10238" spans="1:10">
      <c r="A10238" s="519" t="s">
        <v>10451</v>
      </c>
      <c r="B10238" s="519" t="str">
        <f t="shared" si="159"/>
        <v>TIRANTE PROTENDIDO PARA ANCORAGEM EM SOLO,CONSTITUIDO POR 8CORDOALHAS DE 12,7MM.O CUSTO INCLUI APENAS O FORNECIMENTO EA CONFECCAO DO CABO PARA TRECHO DE ANCORAGEM</v>
      </c>
      <c r="C10238" s="519" t="s">
        <v>39215</v>
      </c>
      <c r="D10238" s="519" t="s">
        <v>39223</v>
      </c>
      <c r="E10238" s="519" t="s">
        <v>39233</v>
      </c>
      <c r="I10238" s="519" t="s">
        <v>36</v>
      </c>
      <c r="J10238" s="650">
        <v>230.7</v>
      </c>
    </row>
    <row r="10239" spans="1:10">
      <c r="A10239" s="519" t="s">
        <v>10452</v>
      </c>
      <c r="B10239" s="519" t="str">
        <f t="shared" si="159"/>
        <v>TIRANTE PROTENDIDO PARA ANCORAGEM EM SOLO,CONSTITUIDO POR 10 CORDOALHAS DE 12,7MM.O CUSTO INCLUI APENAS O FORNECIMENTO E A CONFECCAO DO CABO PARA TRECHO DE ANCORAGEM</v>
      </c>
      <c r="C10239" s="519" t="s">
        <v>39216</v>
      </c>
      <c r="D10239" s="519" t="s">
        <v>39226</v>
      </c>
      <c r="E10239" s="519" t="s">
        <v>39234</v>
      </c>
      <c r="I10239" s="519" t="s">
        <v>36</v>
      </c>
      <c r="J10239" s="650">
        <v>298.63</v>
      </c>
    </row>
    <row r="10240" spans="1:10">
      <c r="A10240" s="519" t="s">
        <v>10453</v>
      </c>
      <c r="B10240" s="519" t="str">
        <f t="shared" si="159"/>
        <v>TIRANTE PROTENDIDO PARA ANCORAGEM EM SOLO,CONSTITUIDO POR 10 CORDOALHAS DE 12,7MM.O CUSTO INCLUI APENAS O FORNECIMENTO E A CONFECCAO DO CABO PARA TRECHO DE ANCORAGEM</v>
      </c>
      <c r="C10240" s="519" t="s">
        <v>39216</v>
      </c>
      <c r="D10240" s="519" t="s">
        <v>39226</v>
      </c>
      <c r="E10240" s="519" t="s">
        <v>39234</v>
      </c>
      <c r="I10240" s="519" t="s">
        <v>36</v>
      </c>
      <c r="J10240" s="650">
        <v>282.92</v>
      </c>
    </row>
    <row r="10241" spans="1:10">
      <c r="A10241" s="519" t="s">
        <v>10454</v>
      </c>
      <c r="B10241" s="519" t="str">
        <f t="shared" si="159"/>
        <v>TIRANTE PROTENDIDO PARA ANCORAGEM EM SOLO,CONSTITUIDO POR 12 CORDOALHAS DE 12,7MM.O CUSTO INCLUI APENAS O FORNECIMENTO E A CONFECCAO DO CABO PARA TRECHO DE ANCORAGEM</v>
      </c>
      <c r="C10241" s="519" t="s">
        <v>39220</v>
      </c>
      <c r="D10241" s="519" t="s">
        <v>39226</v>
      </c>
      <c r="E10241" s="519" t="s">
        <v>39234</v>
      </c>
      <c r="I10241" s="519" t="s">
        <v>36</v>
      </c>
      <c r="J10241" s="650">
        <v>333</v>
      </c>
    </row>
    <row r="10242" spans="1:10">
      <c r="A10242" s="519" t="s">
        <v>10455</v>
      </c>
      <c r="B10242" s="519" t="str">
        <f t="shared" si="159"/>
        <v>TIRANTE PROTENDIDO PARA ANCORAGEM EM SOLO,CONSTITUIDO POR 12 CORDOALHAS DE 12,7MM.O CUSTO INCLUI APENAS O FORNECIMENTO E A CONFECCAO DO CABO PARA TRECHO DE ANCORAGEM</v>
      </c>
      <c r="C10242" s="519" t="s">
        <v>39220</v>
      </c>
      <c r="D10242" s="519" t="s">
        <v>39226</v>
      </c>
      <c r="E10242" s="519" t="s">
        <v>39234</v>
      </c>
      <c r="I10242" s="519" t="s">
        <v>36</v>
      </c>
      <c r="J10242" s="650">
        <v>317.29000000000002</v>
      </c>
    </row>
    <row r="10243" spans="1:10">
      <c r="A10243" s="519" t="s">
        <v>10456</v>
      </c>
      <c r="B10243" s="519" t="str">
        <f t="shared" si="159"/>
        <v>PROTENSAO INCLUSIVE INSTALACAO,CONE E PLACA DE ANCORAGEM DETIRANTE PARA ANCORAGEM EM ROCHA,CONSTITUIDO POR 4 CORDOALHAS DE 12,7MM,EXCLUSIVE PERFURACAO, INJECAO E O TIRANTE</v>
      </c>
      <c r="C10243" s="519" t="s">
        <v>39235</v>
      </c>
      <c r="D10243" s="519" t="s">
        <v>39236</v>
      </c>
      <c r="E10243" s="519" t="s">
        <v>39237</v>
      </c>
      <c r="I10243" s="519" t="s">
        <v>5</v>
      </c>
      <c r="J10243" s="650">
        <v>2420.46</v>
      </c>
    </row>
    <row r="10244" spans="1:10">
      <c r="A10244" s="519" t="s">
        <v>10457</v>
      </c>
      <c r="B10244" s="519" t="str">
        <f t="shared" si="159"/>
        <v>PROTENSAO INCLUSIVE INSTALACAO,CONE E PLACA DE ANCORAGEM DETIRANTE PARA ANCORAGEM EM ROCHA,CONSTITUIDO POR 4 CORDOALHAS DE 12,7MM,EXCLUSIVE PERFURACAO, INJECAO E O TIRANTE</v>
      </c>
      <c r="C10244" s="519" t="s">
        <v>39235</v>
      </c>
      <c r="D10244" s="519" t="s">
        <v>39236</v>
      </c>
      <c r="E10244" s="519" t="s">
        <v>39237</v>
      </c>
      <c r="I10244" s="519" t="s">
        <v>5</v>
      </c>
      <c r="J10244" s="650">
        <v>2211.67</v>
      </c>
    </row>
    <row r="10245" spans="1:10">
      <c r="A10245" s="519" t="s">
        <v>10458</v>
      </c>
      <c r="B10245" s="519" t="str">
        <f t="shared" si="159"/>
        <v>PROTENSAO INCLUSIVE INSTALACAO,CONE E PLACA DE ANCORAGEM DETIRANTE PARA ANCORAGEM EM ROCHA,CONSTITUIDO POR 6 CORDOALHAS DE 12,7MM,EXCLUSIVE PERFURACAO,INJECAO E O TIRANTE</v>
      </c>
      <c r="C10245" s="519" t="s">
        <v>39235</v>
      </c>
      <c r="D10245" s="519" t="s">
        <v>39238</v>
      </c>
      <c r="E10245" s="519" t="s">
        <v>39239</v>
      </c>
      <c r="I10245" s="519" t="s">
        <v>5</v>
      </c>
      <c r="J10245" s="650">
        <v>2880.9</v>
      </c>
    </row>
    <row r="10246" spans="1:10">
      <c r="A10246" s="519" t="s">
        <v>10459</v>
      </c>
      <c r="B10246" s="519" t="str">
        <f t="shared" si="159"/>
        <v>PROTENSAO INCLUSIVE INSTALACAO,CONE E PLACA DE ANCORAGEM DETIRANTE PARA ANCORAGEM EM ROCHA,CONSTITUIDO POR 6 CORDOALHAS DE 12,7MM,EXCLUSIVE PERFURACAO,INJECAO E O TIRANTE</v>
      </c>
      <c r="C10246" s="519" t="s">
        <v>39235</v>
      </c>
      <c r="D10246" s="519" t="s">
        <v>39238</v>
      </c>
      <c r="E10246" s="519" t="s">
        <v>39239</v>
      </c>
      <c r="I10246" s="519" t="s">
        <v>5</v>
      </c>
      <c r="J10246" s="650">
        <v>2637.24</v>
      </c>
    </row>
    <row r="10247" spans="1:10">
      <c r="A10247" s="519" t="s">
        <v>10460</v>
      </c>
      <c r="B10247" s="519" t="str">
        <f t="shared" si="159"/>
        <v>PROTENSAO INCLUSIVE INSTALACAO,CONE E PLACA DE ANCORAGEM DETIRANTE PARA ANCORAGEM EM ROCHA,CONSTITUIDO POR 8 CORDOALHAS DE 12,7MM,EXCLUSIVE PERFURACAO,INJECAO E O TIRANTE</v>
      </c>
      <c r="C10247" s="519" t="s">
        <v>39235</v>
      </c>
      <c r="D10247" s="519" t="s">
        <v>39240</v>
      </c>
      <c r="E10247" s="519" t="s">
        <v>39239</v>
      </c>
      <c r="I10247" s="519" t="s">
        <v>5</v>
      </c>
      <c r="J10247" s="650">
        <v>3365.95</v>
      </c>
    </row>
    <row r="10248" spans="1:10">
      <c r="A10248" s="519" t="s">
        <v>10461</v>
      </c>
      <c r="B10248" s="519" t="str">
        <f t="shared" ref="B10248:B10311" si="160">C10248&amp;D10248&amp;E10248&amp;F10248&amp;G10248&amp;H10248</f>
        <v>PROTENSAO INCLUSIVE INSTALACAO,CONE E PLACA DE ANCORAGEM DETIRANTE PARA ANCORAGEM EM ROCHA,CONSTITUIDO POR 8 CORDOALHAS DE 12,7MM,EXCLUSIVE PERFURACAO,INJECAO E O TIRANTE</v>
      </c>
      <c r="C10248" s="519" t="s">
        <v>39235</v>
      </c>
      <c r="D10248" s="519" t="s">
        <v>39240</v>
      </c>
      <c r="E10248" s="519" t="s">
        <v>39239</v>
      </c>
      <c r="I10248" s="519" t="s">
        <v>5</v>
      </c>
      <c r="J10248" s="650">
        <v>3100.41</v>
      </c>
    </row>
    <row r="10249" spans="1:10">
      <c r="A10249" s="519" t="s">
        <v>10462</v>
      </c>
      <c r="B10249" s="519" t="str">
        <f t="shared" si="160"/>
        <v>PROTENSAO INCLUSIVE INSTALACAO,CONE E PLACA DE ANCORAGEM DETIRANTE PARA ANCORAGEM EM ROCHA,CONSTITUIDO POR 10 CORDOALHAS DE 12,7MM,EXCLUSIVE PERFURACAO,INJECAO E O TIRANTE</v>
      </c>
      <c r="C10249" s="519" t="s">
        <v>39235</v>
      </c>
      <c r="D10249" s="519" t="s">
        <v>39241</v>
      </c>
      <c r="E10249" s="519" t="s">
        <v>39242</v>
      </c>
      <c r="I10249" s="519" t="s">
        <v>5</v>
      </c>
      <c r="J10249" s="650">
        <v>4052.77</v>
      </c>
    </row>
    <row r="10250" spans="1:10">
      <c r="A10250" s="519" t="s">
        <v>10463</v>
      </c>
      <c r="B10250" s="519" t="str">
        <f t="shared" si="160"/>
        <v>PROTENSAO INCLUSIVE INSTALACAO,CONE E PLACA DE ANCORAGEM DETIRANTE PARA ANCORAGEM EM ROCHA,CONSTITUIDO POR 10 CORDOALHAS DE 12,7MM,EXCLUSIVE PERFURACAO,INJECAO E O TIRANTE</v>
      </c>
      <c r="C10250" s="519" t="s">
        <v>39235</v>
      </c>
      <c r="D10250" s="519" t="s">
        <v>39241</v>
      </c>
      <c r="E10250" s="519" t="s">
        <v>39242</v>
      </c>
      <c r="I10250" s="519" t="s">
        <v>5</v>
      </c>
      <c r="J10250" s="650">
        <v>3695.58</v>
      </c>
    </row>
    <row r="10251" spans="1:10">
      <c r="A10251" s="519" t="s">
        <v>10464</v>
      </c>
      <c r="B10251" s="519" t="str">
        <f t="shared" si="160"/>
        <v>PROTENSAO INCLUSIVE INSTALACAO,CONE E PLACA DE ANCORAGEM DETIRANTE PARA ANCORAGEM EM ROCHA,CONSTITUIDO POR 12 CORDOALHAS DE 12,7MM,EXCLUSIVE PERFURACAO,INJECAO E O TIRANTE</v>
      </c>
      <c r="C10251" s="519" t="s">
        <v>39235</v>
      </c>
      <c r="D10251" s="519" t="s">
        <v>39243</v>
      </c>
      <c r="E10251" s="519" t="s">
        <v>39242</v>
      </c>
      <c r="I10251" s="519" t="s">
        <v>5</v>
      </c>
      <c r="J10251" s="650">
        <v>4833.09</v>
      </c>
    </row>
    <row r="10252" spans="1:10">
      <c r="A10252" s="519" t="s">
        <v>10465</v>
      </c>
      <c r="B10252" s="519" t="str">
        <f t="shared" si="160"/>
        <v>PROTENSAO INCLUSIVE INSTALACAO,CONE E PLACA DE ANCORAGEM DETIRANTE PARA ANCORAGEM EM ROCHA,CONSTITUIDO POR 12 CORDOALHAS DE 12,7MM,EXCLUSIVE PERFURACAO,INJECAO E O TIRANTE</v>
      </c>
      <c r="C10252" s="519" t="s">
        <v>39235</v>
      </c>
      <c r="D10252" s="519" t="s">
        <v>39243</v>
      </c>
      <c r="E10252" s="519" t="s">
        <v>39242</v>
      </c>
      <c r="I10252" s="519" t="s">
        <v>5</v>
      </c>
      <c r="J10252" s="650">
        <v>4371.75</v>
      </c>
    </row>
    <row r="10253" spans="1:10">
      <c r="A10253" s="519" t="s">
        <v>10466</v>
      </c>
      <c r="B10253" s="519" t="str">
        <f t="shared" si="160"/>
        <v>PROTENSAO DE TIRANTES DE 4 CORDOALHAS DE 12,7MM,EXCLUSIVE FORNECIMENTO DOS MATERIAIS</v>
      </c>
      <c r="C10253" s="519" t="s">
        <v>39244</v>
      </c>
      <c r="D10253" s="519" t="s">
        <v>39245</v>
      </c>
      <c r="I10253" s="519" t="s">
        <v>5</v>
      </c>
      <c r="J10253" s="650">
        <v>886.12</v>
      </c>
    </row>
    <row r="10254" spans="1:10">
      <c r="A10254" s="519" t="s">
        <v>10467</v>
      </c>
      <c r="B10254" s="519" t="str">
        <f t="shared" si="160"/>
        <v>PROTENSAO DE TIRANTES DE 4 CORDOALHAS DE 12,7MM,EXCLUSIVE FORNECIMENTO DOS MATERIAIS</v>
      </c>
      <c r="C10254" s="519" t="s">
        <v>39244</v>
      </c>
      <c r="D10254" s="519" t="s">
        <v>39245</v>
      </c>
      <c r="I10254" s="519" t="s">
        <v>5</v>
      </c>
      <c r="J10254" s="650">
        <v>799.23</v>
      </c>
    </row>
    <row r="10255" spans="1:10">
      <c r="A10255" s="519" t="s">
        <v>10468</v>
      </c>
      <c r="B10255" s="519" t="str">
        <f t="shared" si="160"/>
        <v>PROTENSAO DE TIRANTES DE 6 E 8 CORDOALHAS DE 12,7MM,EXCLUSIVE FORNECIMENTO DOS MATERIAIS</v>
      </c>
      <c r="C10255" s="519" t="s">
        <v>39246</v>
      </c>
      <c r="D10255" s="519" t="s">
        <v>39247</v>
      </c>
      <c r="I10255" s="519" t="s">
        <v>5</v>
      </c>
      <c r="J10255" s="650">
        <v>1033.8599999999999</v>
      </c>
    </row>
    <row r="10256" spans="1:10">
      <c r="A10256" s="519" t="s">
        <v>10469</v>
      </c>
      <c r="B10256" s="519" t="str">
        <f t="shared" si="160"/>
        <v>PROTENSAO DE TIRANTES DE 6 E 8 CORDOALHAS DE 12,7MM,EXCLUSIVE FORNECIMENTO DOS MATERIAIS</v>
      </c>
      <c r="C10256" s="519" t="s">
        <v>39246</v>
      </c>
      <c r="D10256" s="519" t="s">
        <v>39247</v>
      </c>
      <c r="I10256" s="519" t="s">
        <v>5</v>
      </c>
      <c r="J10256" s="650">
        <v>932.46</v>
      </c>
    </row>
    <row r="10257" spans="1:10">
      <c r="A10257" s="519" t="s">
        <v>10470</v>
      </c>
      <c r="B10257" s="519" t="str">
        <f t="shared" si="160"/>
        <v>PROTENSAO DE TIRANTES DE 10 E 12 CORDOALHAS DE 12,7MM,EXCLUSIVE FORNECIMENTO DOS MATERIAIS</v>
      </c>
      <c r="C10257" s="519" t="s">
        <v>39248</v>
      </c>
      <c r="D10257" s="519" t="s">
        <v>39249</v>
      </c>
      <c r="I10257" s="519" t="s">
        <v>5</v>
      </c>
      <c r="J10257" s="650">
        <v>1387.88</v>
      </c>
    </row>
    <row r="10258" spans="1:10">
      <c r="A10258" s="519" t="s">
        <v>10471</v>
      </c>
      <c r="B10258" s="519" t="str">
        <f t="shared" si="160"/>
        <v>PROTENSAO DE TIRANTES DE 10 E 12 CORDOALHAS DE 12,7MM,EXCLUSIVE FORNECIMENTO DOS MATERIAIS</v>
      </c>
      <c r="C10258" s="519" t="s">
        <v>39248</v>
      </c>
      <c r="D10258" s="519" t="s">
        <v>39249</v>
      </c>
      <c r="I10258" s="519" t="s">
        <v>5</v>
      </c>
      <c r="J10258" s="650">
        <v>1239.23</v>
      </c>
    </row>
    <row r="10259" spans="1:10">
      <c r="A10259" s="519" t="s">
        <v>10472</v>
      </c>
      <c r="B10259" s="519" t="str">
        <f t="shared" si="160"/>
        <v>PROTENSAO INCLUSIVE INSTALACAO,CONE E PLACA DE ANCORAGEM DETIRANTE PARA ANCORAGEM EM SOLO,CONSTITUIDO POR 4 CORDOALHASDE 12,7MM,EXCLUSIVE PERFURACAO,INJECAO E O TIRANTE</v>
      </c>
      <c r="C10259" s="519" t="s">
        <v>39235</v>
      </c>
      <c r="D10259" s="519" t="s">
        <v>39250</v>
      </c>
      <c r="E10259" s="519" t="s">
        <v>39251</v>
      </c>
      <c r="I10259" s="519" t="s">
        <v>5</v>
      </c>
      <c r="J10259" s="650">
        <v>2485.65</v>
      </c>
    </row>
    <row r="10260" spans="1:10">
      <c r="A10260" s="519" t="s">
        <v>10473</v>
      </c>
      <c r="B10260" s="519" t="str">
        <f t="shared" si="160"/>
        <v>PROTENSAO INCLUSIVE INSTALACAO,CONE E PLACA DE ANCORAGEM DETIRANTE PARA ANCORAGEM EM SOLO,CONSTITUIDO POR 4 CORDOALHASDE 12,7MM,EXCLUSIVE PERFURACAO,INJECAO E O TIRANTE</v>
      </c>
      <c r="C10260" s="519" t="s">
        <v>39235</v>
      </c>
      <c r="D10260" s="519" t="s">
        <v>39250</v>
      </c>
      <c r="E10260" s="519" t="s">
        <v>39251</v>
      </c>
      <c r="I10260" s="519" t="s">
        <v>5</v>
      </c>
      <c r="J10260" s="650">
        <v>2268.16</v>
      </c>
    </row>
    <row r="10261" spans="1:10">
      <c r="A10261" s="519" t="s">
        <v>10474</v>
      </c>
      <c r="B10261" s="519" t="str">
        <f t="shared" si="160"/>
        <v>PROTENSAO INCLUSIVE INSTALACAO,CONE E PLACA DE ANCORAGEM DETIRANTE PARA ANCORAGEM EM SOLO,CONSTITUIDO POR 6 CORDOALHASDE 12,7MM,EXCLUSIVE PERFURACAO,INJECAO E O TIRANTE</v>
      </c>
      <c r="C10261" s="519" t="s">
        <v>39235</v>
      </c>
      <c r="D10261" s="519" t="s">
        <v>39252</v>
      </c>
      <c r="E10261" s="519" t="s">
        <v>39251</v>
      </c>
      <c r="I10261" s="519" t="s">
        <v>5</v>
      </c>
      <c r="J10261" s="650">
        <v>2956.98</v>
      </c>
    </row>
    <row r="10262" spans="1:10">
      <c r="A10262" s="519" t="s">
        <v>10475</v>
      </c>
      <c r="B10262" s="519" t="str">
        <f t="shared" si="160"/>
        <v>PROTENSAO INCLUSIVE INSTALACAO,CONE E PLACA DE ANCORAGEM DETIRANTE PARA ANCORAGEM EM SOLO,CONSTITUIDO POR 6 CORDOALHASDE 12,7MM,EXCLUSIVE PERFURACAO,INJECAO E O TIRANTE</v>
      </c>
      <c r="C10262" s="519" t="s">
        <v>39235</v>
      </c>
      <c r="D10262" s="519" t="s">
        <v>39252</v>
      </c>
      <c r="E10262" s="519" t="s">
        <v>39251</v>
      </c>
      <c r="I10262" s="519" t="s">
        <v>5</v>
      </c>
      <c r="J10262" s="650">
        <v>2703.17</v>
      </c>
    </row>
    <row r="10263" spans="1:10">
      <c r="A10263" s="519" t="s">
        <v>10476</v>
      </c>
      <c r="B10263" s="519" t="str">
        <f t="shared" si="160"/>
        <v>PROTENSAO INCLUSIVE INSTALACAO,CONE E PLACA DE ANCORAGEM DETIRANTE PARA ANCORAGEM EM SOLO,CONSTITUIDO POR 8 CORDOALHASDE 12,7MM,EXCLUSIVE PERFURACAO,INJECAO E O TIRANTE</v>
      </c>
      <c r="C10263" s="519" t="s">
        <v>39235</v>
      </c>
      <c r="D10263" s="519" t="s">
        <v>39253</v>
      </c>
      <c r="E10263" s="519" t="s">
        <v>39251</v>
      </c>
      <c r="I10263" s="519" t="s">
        <v>5</v>
      </c>
      <c r="J10263" s="650">
        <v>3448.86</v>
      </c>
    </row>
    <row r="10264" spans="1:10">
      <c r="A10264" s="519" t="s">
        <v>10477</v>
      </c>
      <c r="B10264" s="519" t="str">
        <f t="shared" si="160"/>
        <v>PROTENSAO INCLUSIVE INSTALACAO,CONE E PLACA DE ANCORAGEM DETIRANTE PARA ANCORAGEM EM SOLO,CONSTITUIDO POR 8 CORDOALHASDE 12,7MM,EXCLUSIVE PERFURACAO,INJECAO E O TIRANTE</v>
      </c>
      <c r="C10264" s="519" t="s">
        <v>39235</v>
      </c>
      <c r="D10264" s="519" t="s">
        <v>39253</v>
      </c>
      <c r="E10264" s="519" t="s">
        <v>39251</v>
      </c>
      <c r="I10264" s="519" t="s">
        <v>5</v>
      </c>
      <c r="J10264" s="650">
        <v>3172.26</v>
      </c>
    </row>
    <row r="10265" spans="1:10">
      <c r="A10265" s="519" t="s">
        <v>10478</v>
      </c>
      <c r="B10265" s="519" t="str">
        <f t="shared" si="160"/>
        <v>PROTENSAO INCLUSIVE INSTALACAO,CONE E PLACA DE ANCORAGEM DETIRANTE PARA ANCORAGEM EM SOLO,CONSTITUIDO POR 10 CORDOALHAS DE 12,7MM,EXCLUSIVE PERFURACAO,INJECAO E O TIRANTE</v>
      </c>
      <c r="C10265" s="519" t="s">
        <v>39235</v>
      </c>
      <c r="D10265" s="519" t="s">
        <v>39254</v>
      </c>
      <c r="E10265" s="519" t="s">
        <v>39239</v>
      </c>
      <c r="I10265" s="519" t="s">
        <v>5</v>
      </c>
      <c r="J10265" s="650">
        <v>4164.3</v>
      </c>
    </row>
    <row r="10266" spans="1:10">
      <c r="A10266" s="519" t="s">
        <v>10479</v>
      </c>
      <c r="B10266" s="519" t="str">
        <f t="shared" si="160"/>
        <v>PROTENSAO INCLUSIVE INSTALACAO,CONE E PLACA DE ANCORAGEM DETIRANTE PARA ANCORAGEM EM SOLO,CONSTITUIDO POR 10 CORDOALHAS DE 12,7MM,EXCLUSIVE PERFURACAO,INJECAO E O TIRANTE</v>
      </c>
      <c r="C10266" s="519" t="s">
        <v>39235</v>
      </c>
      <c r="D10266" s="519" t="s">
        <v>39254</v>
      </c>
      <c r="E10266" s="519" t="s">
        <v>39239</v>
      </c>
      <c r="I10266" s="519" t="s">
        <v>5</v>
      </c>
      <c r="J10266" s="650">
        <v>3792.22</v>
      </c>
    </row>
    <row r="10267" spans="1:10">
      <c r="A10267" s="519" t="s">
        <v>10480</v>
      </c>
      <c r="B10267" s="519" t="str">
        <f t="shared" si="160"/>
        <v>PROTENSAO INCLUSIVE INSTALACAO,CONE E PLACA DE ANCORAGEM DETIRANTE PARA ANCORAGEM EM SOLO,CONSTITUIDO POR 12 CORDOALHAS DE 12,7MM,EXCLUSIVE PERFURACAO,INJECAO E O TIRANTE</v>
      </c>
      <c r="C10267" s="519" t="s">
        <v>39235</v>
      </c>
      <c r="D10267" s="519" t="s">
        <v>39255</v>
      </c>
      <c r="E10267" s="519" t="s">
        <v>39239</v>
      </c>
      <c r="I10267" s="519" t="s">
        <v>5</v>
      </c>
      <c r="J10267" s="650">
        <v>4977.13</v>
      </c>
    </row>
    <row r="10268" spans="1:10">
      <c r="A10268" s="519" t="s">
        <v>10481</v>
      </c>
      <c r="B10268" s="519" t="str">
        <f t="shared" si="160"/>
        <v>PROTENSAO INCLUSIVE INSTALACAO,CONE E PLACA DE ANCORAGEM DETIRANTE PARA ANCORAGEM EM SOLO,CONSTITUIDO POR 12 CORDOALHAS DE 12,7MM,EXCLUSIVE PERFURACAO,INJECAO E O TIRANTE</v>
      </c>
      <c r="C10268" s="519" t="s">
        <v>39235</v>
      </c>
      <c r="D10268" s="519" t="s">
        <v>39255</v>
      </c>
      <c r="E10268" s="519" t="s">
        <v>39239</v>
      </c>
      <c r="I10268" s="519" t="s">
        <v>5</v>
      </c>
      <c r="J10268" s="650">
        <v>4496.57</v>
      </c>
    </row>
    <row r="10269" spans="1:10">
      <c r="A10269" s="519" t="s">
        <v>10482</v>
      </c>
      <c r="B10269" s="519" t="str">
        <f t="shared" si="160"/>
        <v>CONCRETO IMPORTADO DE USINA,DOSADO RACIONALMENTE PARA UMA RESISTENCIA CARACTERISTICA A COMPRESSAO DE 10MPA</v>
      </c>
      <c r="C10269" s="519" t="s">
        <v>39256</v>
      </c>
      <c r="D10269" s="519" t="s">
        <v>39257</v>
      </c>
      <c r="I10269" s="519" t="s">
        <v>22</v>
      </c>
      <c r="J10269" s="650">
        <v>340</v>
      </c>
    </row>
    <row r="10270" spans="1:10">
      <c r="A10270" s="519" t="s">
        <v>10483</v>
      </c>
      <c r="B10270" s="519" t="str">
        <f t="shared" si="160"/>
        <v>CONCRETO IMPORTADO DE USINA,DOSADO RACIONALMENTE PARA UMA RESISTENCIA CARACTERISTICA A COMPRESSAO DE 10MPA</v>
      </c>
      <c r="C10270" s="519" t="s">
        <v>39256</v>
      </c>
      <c r="D10270" s="519" t="s">
        <v>39257</v>
      </c>
      <c r="I10270" s="519" t="s">
        <v>22</v>
      </c>
      <c r="J10270" s="650">
        <v>340</v>
      </c>
    </row>
    <row r="10271" spans="1:10">
      <c r="A10271" s="519" t="s">
        <v>10484</v>
      </c>
      <c r="B10271" s="519" t="str">
        <f t="shared" si="160"/>
        <v>CONCRETO IMPORTADO DE USINA,DOSADO RACIONALMENTE PARA UMA RESISTENCIA CARACTERISTICA A COMPRESSAO DE 15MPA</v>
      </c>
      <c r="C10271" s="519" t="s">
        <v>39256</v>
      </c>
      <c r="D10271" s="519" t="s">
        <v>39258</v>
      </c>
      <c r="I10271" s="519" t="s">
        <v>22</v>
      </c>
      <c r="J10271" s="650">
        <v>355</v>
      </c>
    </row>
    <row r="10272" spans="1:10">
      <c r="A10272" s="519" t="s">
        <v>10485</v>
      </c>
      <c r="B10272" s="519" t="str">
        <f t="shared" si="160"/>
        <v>CONCRETO IMPORTADO DE USINA,DOSADO RACIONALMENTE PARA UMA RESISTENCIA CARACTERISTICA A COMPRESSAO DE 15MPA</v>
      </c>
      <c r="C10272" s="519" t="s">
        <v>39256</v>
      </c>
      <c r="D10272" s="519" t="s">
        <v>39258</v>
      </c>
      <c r="I10272" s="519" t="s">
        <v>22</v>
      </c>
      <c r="J10272" s="650">
        <v>355</v>
      </c>
    </row>
    <row r="10273" spans="1:10">
      <c r="A10273" s="519" t="s">
        <v>10486</v>
      </c>
      <c r="B10273" s="519" t="str">
        <f t="shared" si="160"/>
        <v>CONCRETO IMPORTADO DE USINA,DOSADO RACIONALMENTE PARA UMA RESISTENCIA CARACTERISTICA A COMPRESSAO DE 20MPA</v>
      </c>
      <c r="C10273" s="519" t="s">
        <v>39256</v>
      </c>
      <c r="D10273" s="519" t="s">
        <v>39259</v>
      </c>
      <c r="I10273" s="519" t="s">
        <v>22</v>
      </c>
      <c r="J10273" s="650">
        <v>363</v>
      </c>
    </row>
    <row r="10274" spans="1:10">
      <c r="A10274" s="519" t="s">
        <v>10487</v>
      </c>
      <c r="B10274" s="519" t="str">
        <f t="shared" si="160"/>
        <v>CONCRETO IMPORTADO DE USINA,DOSADO RACIONALMENTE PARA UMA RESISTENCIA CARACTERISTICA A COMPRESSAO DE 20MPA</v>
      </c>
      <c r="C10274" s="519" t="s">
        <v>39256</v>
      </c>
      <c r="D10274" s="519" t="s">
        <v>39259</v>
      </c>
      <c r="I10274" s="519" t="s">
        <v>22</v>
      </c>
      <c r="J10274" s="650">
        <v>363</v>
      </c>
    </row>
    <row r="10275" spans="1:10">
      <c r="A10275" s="519" t="s">
        <v>10488</v>
      </c>
      <c r="B10275" s="519" t="str">
        <f t="shared" si="160"/>
        <v>CONCRETO IMPORTADO DE USINA,DOSADO RACIONALMENTE PARA UMA RESISTENCIA CARACTERISTICA A COMPRESSAO DE 25MPA</v>
      </c>
      <c r="C10275" s="519" t="s">
        <v>39256</v>
      </c>
      <c r="D10275" s="519" t="s">
        <v>39260</v>
      </c>
      <c r="I10275" s="519" t="s">
        <v>22</v>
      </c>
      <c r="J10275" s="650">
        <v>375</v>
      </c>
    </row>
    <row r="10276" spans="1:10">
      <c r="A10276" s="519" t="s">
        <v>10489</v>
      </c>
      <c r="B10276" s="519" t="str">
        <f t="shared" si="160"/>
        <v>CONCRETO IMPORTADO DE USINA,DOSADO RACIONALMENTE PARA UMA RESISTENCIA CARACTERISTICA A COMPRESSAO DE 25MPA</v>
      </c>
      <c r="C10276" s="519" t="s">
        <v>39256</v>
      </c>
      <c r="D10276" s="519" t="s">
        <v>39260</v>
      </c>
      <c r="I10276" s="519" t="s">
        <v>22</v>
      </c>
      <c r="J10276" s="650">
        <v>375</v>
      </c>
    </row>
    <row r="10277" spans="1:10">
      <c r="A10277" s="519" t="s">
        <v>10490</v>
      </c>
      <c r="B10277" s="519" t="str">
        <f t="shared" si="160"/>
        <v>CONCRETO IMPORTADO DE USINA,DOSADO RACIONALMENTE PARA UMA RESISTENCIA CARACTERISTICA A COMPRESSAO DE 30MPA</v>
      </c>
      <c r="C10277" s="519" t="s">
        <v>39256</v>
      </c>
      <c r="D10277" s="519" t="s">
        <v>39261</v>
      </c>
      <c r="I10277" s="519" t="s">
        <v>22</v>
      </c>
      <c r="J10277" s="650">
        <v>398</v>
      </c>
    </row>
    <row r="10278" spans="1:10">
      <c r="A10278" s="519" t="s">
        <v>10491</v>
      </c>
      <c r="B10278" s="519" t="str">
        <f t="shared" si="160"/>
        <v>CONCRETO IMPORTADO DE USINA,DOSADO RACIONALMENTE PARA UMA RESISTENCIA CARACTERISTICA A COMPRESSAO DE 30MPA</v>
      </c>
      <c r="C10278" s="519" t="s">
        <v>39256</v>
      </c>
      <c r="D10278" s="519" t="s">
        <v>39261</v>
      </c>
      <c r="I10278" s="519" t="s">
        <v>22</v>
      </c>
      <c r="J10278" s="650">
        <v>398</v>
      </c>
    </row>
    <row r="10279" spans="1:10">
      <c r="A10279" s="519" t="s">
        <v>10492</v>
      </c>
      <c r="B10279" s="519" t="str">
        <f t="shared" si="160"/>
        <v>CONCRETO IMPORTADO DE USINA,DOSADO RACIONALMENTE PARA UMA RESISTENCIA CARACTERISTICA A COMPRESSAO DE 35MPA</v>
      </c>
      <c r="C10279" s="519" t="s">
        <v>39256</v>
      </c>
      <c r="D10279" s="519" t="s">
        <v>39262</v>
      </c>
      <c r="I10279" s="519" t="s">
        <v>22</v>
      </c>
      <c r="J10279" s="650">
        <v>410</v>
      </c>
    </row>
    <row r="10280" spans="1:10">
      <c r="A10280" s="519" t="s">
        <v>10493</v>
      </c>
      <c r="B10280" s="519" t="str">
        <f t="shared" si="160"/>
        <v>CONCRETO IMPORTADO DE USINA,DOSADO RACIONALMENTE PARA UMA RESISTENCIA CARACTERISTICA A COMPRESSAO DE 35MPA</v>
      </c>
      <c r="C10280" s="519" t="s">
        <v>39256</v>
      </c>
      <c r="D10280" s="519" t="s">
        <v>39262</v>
      </c>
      <c r="I10280" s="519" t="s">
        <v>22</v>
      </c>
      <c r="J10280" s="650">
        <v>410</v>
      </c>
    </row>
    <row r="10281" spans="1:10">
      <c r="A10281" s="519" t="s">
        <v>10494</v>
      </c>
      <c r="B10281" s="519" t="str">
        <f t="shared" si="160"/>
        <v>CONCRETO IMPORTADO DE USINA,DOSADO RACIONALMENTE PARA UMA RESISTENCIA CARACTERISTICA A COMPRESSAO DE 40MPA</v>
      </c>
      <c r="C10281" s="519" t="s">
        <v>39256</v>
      </c>
      <c r="D10281" s="519" t="s">
        <v>39263</v>
      </c>
      <c r="I10281" s="519" t="s">
        <v>22</v>
      </c>
      <c r="J10281" s="650">
        <v>440</v>
      </c>
    </row>
    <row r="10282" spans="1:10">
      <c r="A10282" s="519" t="s">
        <v>10495</v>
      </c>
      <c r="B10282" s="519" t="str">
        <f t="shared" si="160"/>
        <v>CONCRETO IMPORTADO DE USINA,DOSADO RACIONALMENTE PARA UMA RESISTENCIA CARACTERISTICA A COMPRESSAO DE 40MPA</v>
      </c>
      <c r="C10282" s="519" t="s">
        <v>39256</v>
      </c>
      <c r="D10282" s="519" t="s">
        <v>39263</v>
      </c>
      <c r="I10282" s="519" t="s">
        <v>22</v>
      </c>
      <c r="J10282" s="650">
        <v>440</v>
      </c>
    </row>
    <row r="10283" spans="1:10">
      <c r="A10283" s="519" t="s">
        <v>10496</v>
      </c>
      <c r="B10283" s="519" t="str">
        <f t="shared" si="160"/>
        <v>CONCRETO COLORIDO,COM OXIDO DE FERRO VERMELHO SINTETICO,IMPORTADO DE USINA,DOSADO RACIONALMENTE PARA UMA RESISTENCIA CARACTERISTICA A COMPRESSAO DE 15MPA</v>
      </c>
      <c r="C10283" s="519" t="s">
        <v>39264</v>
      </c>
      <c r="D10283" s="519" t="s">
        <v>39265</v>
      </c>
      <c r="E10283" s="519" t="s">
        <v>39266</v>
      </c>
      <c r="I10283" s="519" t="s">
        <v>22</v>
      </c>
      <c r="J10283" s="650">
        <v>404.18</v>
      </c>
    </row>
    <row r="10284" spans="1:10">
      <c r="A10284" s="519" t="s">
        <v>10497</v>
      </c>
      <c r="B10284" s="519" t="str">
        <f t="shared" si="160"/>
        <v>CONCRETO COLORIDO,COM OXIDO DE FERRO VERMELHO SINTETICO,IMPORTADO DE USINA,DOSADO RACIONALMENTE PARA UMA RESISTENCIA CARACTERISTICA A COMPRESSAO DE 15MPA</v>
      </c>
      <c r="C10284" s="519" t="s">
        <v>39264</v>
      </c>
      <c r="D10284" s="519" t="s">
        <v>39265</v>
      </c>
      <c r="E10284" s="519" t="s">
        <v>39266</v>
      </c>
      <c r="I10284" s="519" t="s">
        <v>22</v>
      </c>
      <c r="J10284" s="650">
        <v>404.18</v>
      </c>
    </row>
    <row r="10285" spans="1:10">
      <c r="A10285" s="519" t="s">
        <v>26225</v>
      </c>
      <c r="B10285" s="519" t="str">
        <f t="shared" si="160"/>
        <v>CONCRETO DOSADO RACIONALMENTE PARA UMA RESISTENCIA CARACTERISTICA A COMPRESSAO DE 25MPA, COM ADICAO DE 8% DE MICROSSILICA, PREPARO EM USINA DOSADORA TIPO VERTICAL E LANCAMENTO COM AUXILIO DE EQUIPAMENTOS</v>
      </c>
      <c r="C10285" s="519" t="s">
        <v>38362</v>
      </c>
      <c r="D10285" s="519" t="s">
        <v>39267</v>
      </c>
      <c r="E10285" s="519" t="s">
        <v>39268</v>
      </c>
      <c r="F10285" s="519" t="s">
        <v>39269</v>
      </c>
      <c r="I10285" s="519" t="s">
        <v>22</v>
      </c>
      <c r="J10285" s="650">
        <v>590.58000000000004</v>
      </c>
    </row>
    <row r="10286" spans="1:10">
      <c r="A10286" s="519" t="s">
        <v>26226</v>
      </c>
      <c r="B10286" s="519" t="str">
        <f t="shared" si="160"/>
        <v>CONCRETO DOSADO RACIONALMENTE PARA UMA RESISTENCIA CARACTERISTICA A COMPRESSAO DE 25MPA, COM ADICAO DE 8% DE MICROSSILICA, PREPARO EM USINA DOSADORA TIPO VERTICAL E LANCAMENTO COM AUXILIO DE EQUIPAMENTOS</v>
      </c>
      <c r="C10286" s="519" t="s">
        <v>38362</v>
      </c>
      <c r="D10286" s="519" t="s">
        <v>39267</v>
      </c>
      <c r="E10286" s="519" t="s">
        <v>39268</v>
      </c>
      <c r="F10286" s="519" t="s">
        <v>39269</v>
      </c>
      <c r="I10286" s="519" t="s">
        <v>22</v>
      </c>
      <c r="J10286" s="650">
        <v>567.89</v>
      </c>
    </row>
    <row r="10287" spans="1:10">
      <c r="A10287" s="519" t="s">
        <v>10498</v>
      </c>
      <c r="B10287" s="519" t="str">
        <f t="shared" si="160"/>
        <v>CONCRETO DE ALTO DESEMPENHO (CAD) DOSADO RACIONALMENTE PARAUMA RESISTENCIA CARACTERISTICA A COMPRESSAO DE 50MPA,PREPARO EM USINA DOSADORA TIPO VERTICAL E LANCAMENTO COM AUXILIO DE  EQUIPAMENTOS,INCLUINDO ADITIVOS</v>
      </c>
      <c r="C10287" s="519" t="s">
        <v>38391</v>
      </c>
      <c r="D10287" s="519" t="s">
        <v>39270</v>
      </c>
      <c r="E10287" s="519" t="s">
        <v>39271</v>
      </c>
      <c r="F10287" s="519" t="s">
        <v>39272</v>
      </c>
      <c r="I10287" s="519" t="s">
        <v>22</v>
      </c>
      <c r="J10287" s="650">
        <v>636.25</v>
      </c>
    </row>
    <row r="10288" spans="1:10">
      <c r="A10288" s="519" t="s">
        <v>10499</v>
      </c>
      <c r="B10288" s="519" t="str">
        <f t="shared" si="160"/>
        <v>CONCRETO DE ALTO DESEMPENHO (CAD) DOSADO RACIONALMENTE PARAUMA RESISTENCIA CARACTERISTICA A COMPRESSAO DE 50MPA,PREPARO EM USINA DOSADORA TIPO VERTICAL E LANCAMENTO COM AUXILIO DE  EQUIPAMENTOS,INCLUINDO ADITIVOS</v>
      </c>
      <c r="C10288" s="519" t="s">
        <v>38391</v>
      </c>
      <c r="D10288" s="519" t="s">
        <v>39270</v>
      </c>
      <c r="E10288" s="519" t="s">
        <v>39271</v>
      </c>
      <c r="F10288" s="519" t="s">
        <v>39272</v>
      </c>
      <c r="I10288" s="519" t="s">
        <v>22</v>
      </c>
      <c r="J10288" s="650">
        <v>613.55999999999995</v>
      </c>
    </row>
    <row r="10289" spans="1:10">
      <c r="A10289" s="519" t="s">
        <v>10500</v>
      </c>
      <c r="B10289" s="519" t="str">
        <f t="shared" si="160"/>
        <v>CONCRETO DE ALTO DESEMPENHO (CAD) DOSADO RACIONALMENTE PARAUMA RESISTENCIA CARACTERISTICA A COMPRESSAO DE 60MPA, PREPARO EM USINA DOSADORA TIPO VERTICAL E LANCAMENTO COM AUXILIO DE EQUIPAMENTOS, INCLUINDO ADITIVOS</v>
      </c>
      <c r="C10289" s="519" t="s">
        <v>38391</v>
      </c>
      <c r="D10289" s="519" t="s">
        <v>39273</v>
      </c>
      <c r="E10289" s="519" t="s">
        <v>39274</v>
      </c>
      <c r="F10289" s="519" t="s">
        <v>39275</v>
      </c>
      <c r="I10289" s="519" t="s">
        <v>22</v>
      </c>
      <c r="J10289" s="650">
        <v>670.51</v>
      </c>
    </row>
    <row r="10290" spans="1:10">
      <c r="A10290" s="519" t="s">
        <v>10501</v>
      </c>
      <c r="B10290" s="519" t="str">
        <f t="shared" si="160"/>
        <v>CONCRETO DE ALTO DESEMPENHO (CAD) DOSADO RACIONALMENTE PARAUMA RESISTENCIA CARACTERISTICA A COMPRESSAO DE 60MPA, PREPARO EM USINA DOSADORA TIPO VERTICAL E LANCAMENTO COM AUXILIO DE EQUIPAMENTOS, INCLUINDO ADITIVOS</v>
      </c>
      <c r="C10290" s="519" t="s">
        <v>38391</v>
      </c>
      <c r="D10290" s="519" t="s">
        <v>39273</v>
      </c>
      <c r="E10290" s="519" t="s">
        <v>39274</v>
      </c>
      <c r="F10290" s="519" t="s">
        <v>39275</v>
      </c>
      <c r="I10290" s="519" t="s">
        <v>22</v>
      </c>
      <c r="J10290" s="650">
        <v>647.82000000000005</v>
      </c>
    </row>
    <row r="10291" spans="1:10">
      <c r="A10291" s="519" t="s">
        <v>10502</v>
      </c>
      <c r="B10291" s="519" t="str">
        <f t="shared" si="160"/>
        <v>CONCRETO DE ALTO DESEMPENHO (CAD) DOSADO RACIONALMENTE PARAUMA RESISTENCIA CARACTERISTICA A COMPRESSAO DE 70MPA,PREPAROEM USINA DOSADORA TIPO VERTICAL E LANCAMENTO COM AUXILIO DEEQUIPAMENTOS, INCLUINDO ADITIVOS</v>
      </c>
      <c r="C10291" s="519" t="s">
        <v>38391</v>
      </c>
      <c r="D10291" s="519" t="s">
        <v>39276</v>
      </c>
      <c r="E10291" s="519" t="s">
        <v>39277</v>
      </c>
      <c r="F10291" s="519" t="s">
        <v>39278</v>
      </c>
      <c r="I10291" s="519" t="s">
        <v>22</v>
      </c>
      <c r="J10291" s="650">
        <v>700.73</v>
      </c>
    </row>
    <row r="10292" spans="1:10">
      <c r="A10292" s="519" t="s">
        <v>10503</v>
      </c>
      <c r="B10292" s="519" t="str">
        <f t="shared" si="160"/>
        <v>CONCRETO DE ALTO DESEMPENHO (CAD) DOSADO RACIONALMENTE PARAUMA RESISTENCIA CARACTERISTICA A COMPRESSAO DE 70MPA,PREPAROEM USINA DOSADORA TIPO VERTICAL E LANCAMENTO COM AUXILIO DEEQUIPAMENTOS, INCLUINDO ADITIVOS</v>
      </c>
      <c r="C10292" s="519" t="s">
        <v>38391</v>
      </c>
      <c r="D10292" s="519" t="s">
        <v>39276</v>
      </c>
      <c r="E10292" s="519" t="s">
        <v>39277</v>
      </c>
      <c r="F10292" s="519" t="s">
        <v>39278</v>
      </c>
      <c r="I10292" s="519" t="s">
        <v>22</v>
      </c>
      <c r="J10292" s="650">
        <v>678.04</v>
      </c>
    </row>
    <row r="10293" spans="1:10">
      <c r="A10293" s="519" t="s">
        <v>10504</v>
      </c>
      <c r="B10293" s="519" t="str">
        <f t="shared" si="160"/>
        <v>BOMBEAMENTO PARA CONCRETO DE ALTO DESEMPENHO</v>
      </c>
      <c r="C10293" s="519" t="s">
        <v>10505</v>
      </c>
      <c r="I10293" s="519" t="s">
        <v>22</v>
      </c>
      <c r="J10293" s="650">
        <v>40</v>
      </c>
    </row>
    <row r="10294" spans="1:10">
      <c r="A10294" s="519" t="s">
        <v>10506</v>
      </c>
      <c r="B10294" s="519" t="str">
        <f t="shared" si="160"/>
        <v>BOMBEAMENTO PARA CONCRETO DE ALTO DESEMPENHO</v>
      </c>
      <c r="C10294" s="519" t="s">
        <v>10505</v>
      </c>
      <c r="I10294" s="519" t="s">
        <v>22</v>
      </c>
      <c r="J10294" s="650">
        <v>40</v>
      </c>
    </row>
    <row r="10295" spans="1:10">
      <c r="A10295" s="519" t="s">
        <v>10507</v>
      </c>
      <c r="B10295" s="519" t="str">
        <f t="shared" si="160"/>
        <v>TIRANTE PROTENDIDO,PARA CARGA DE TRABALHO ATE 34T,DIAMETRO DE 32MM,INCLUSIVE O FORNECIMENTO DA BARRA E BAINHA,PROTECAO ANTICORROSIVA,PREPARO E COLOCACAO NO FURO,EXCLUSIVE LUVAS,PLACAS,CONTRAPORCAS,ETC,PERFURACAO E INJECAO</v>
      </c>
      <c r="C10295" s="519" t="s">
        <v>39279</v>
      </c>
      <c r="D10295" s="519" t="s">
        <v>39280</v>
      </c>
      <c r="E10295" s="519" t="s">
        <v>39281</v>
      </c>
      <c r="F10295" s="519" t="s">
        <v>39282</v>
      </c>
      <c r="I10295" s="519" t="s">
        <v>36</v>
      </c>
      <c r="J10295" s="650">
        <v>439.4</v>
      </c>
    </row>
    <row r="10296" spans="1:10">
      <c r="A10296" s="519" t="s">
        <v>10508</v>
      </c>
      <c r="B10296" s="519" t="str">
        <f t="shared" si="160"/>
        <v>TIRANTE PROTENDIDO,PARA CARGA DE TRABALHO ATE 34T,DIAMETRO DE 32MM,INCLUSIVE O FORNECIMENTO DA BARRA E BAINHA,PROTECAO ANTICORROSIVA,PREPARO E COLOCACAO NO FURO,EXCLUSIVE LUVAS,PLACAS,CONTRAPORCAS,ETC,PERFURACAO E INJECAO</v>
      </c>
      <c r="C10296" s="519" t="s">
        <v>39279</v>
      </c>
      <c r="D10296" s="519" t="s">
        <v>39280</v>
      </c>
      <c r="E10296" s="519" t="s">
        <v>39281</v>
      </c>
      <c r="F10296" s="519" t="s">
        <v>39282</v>
      </c>
      <c r="I10296" s="519" t="s">
        <v>36</v>
      </c>
      <c r="J10296" s="650">
        <v>428.54</v>
      </c>
    </row>
    <row r="10297" spans="1:10">
      <c r="A10297" s="519" t="s">
        <v>10509</v>
      </c>
      <c r="B10297" s="519" t="str">
        <f t="shared" si="160"/>
        <v>PROTENSAO PARCIAL E FINAL DE TIRANTE (EXCLUSIVE ESTE),PARA CARGA DE TRABALHO ATE 34T,DIAMETRO DE 32MM,INCLUSIVE O FORNECIMENTO E INSTALACAO DA PLACA,ANEL DE ANGULO,PORCAS,CONTRAPORCAS,LUVAS,ETC,PINTURA E PROTECAO DA CABECA,EXCLUSIVE PERFURACAO E INJECAO</v>
      </c>
      <c r="C10297" s="519" t="s">
        <v>39283</v>
      </c>
      <c r="D10297" s="519" t="s">
        <v>39284</v>
      </c>
      <c r="E10297" s="519" t="s">
        <v>39285</v>
      </c>
      <c r="F10297" s="519" t="s">
        <v>39286</v>
      </c>
      <c r="G10297" s="519" t="s">
        <v>39287</v>
      </c>
      <c r="I10297" s="519" t="s">
        <v>5</v>
      </c>
      <c r="J10297" s="650">
        <v>2263.23</v>
      </c>
    </row>
    <row r="10298" spans="1:10">
      <c r="A10298" s="519" t="s">
        <v>10510</v>
      </c>
      <c r="B10298" s="519" t="str">
        <f t="shared" si="160"/>
        <v>PROTENSAO PARCIAL E FINAL DE TIRANTE (EXCLUSIVE ESTE),PARA CARGA DE TRABALHO ATE 34T,DIAMETRO DE 32MM,INCLUSIVE O FORNECIMENTO E INSTALACAO DA PLACA,ANEL DE ANGULO,PORCAS,CONTRAPORCAS,LUVAS,ETC,PINTURA E PROTECAO DA CABECA,EXCLUSIVE PERFURACAO E INJECAO</v>
      </c>
      <c r="C10298" s="519" t="s">
        <v>39283</v>
      </c>
      <c r="D10298" s="519" t="s">
        <v>39284</v>
      </c>
      <c r="E10298" s="519" t="s">
        <v>39285</v>
      </c>
      <c r="F10298" s="519" t="s">
        <v>39286</v>
      </c>
      <c r="G10298" s="519" t="s">
        <v>39287</v>
      </c>
      <c r="I10298" s="519" t="s">
        <v>5</v>
      </c>
      <c r="J10298" s="650">
        <v>2167.81</v>
      </c>
    </row>
    <row r="10299" spans="1:10">
      <c r="A10299" s="519" t="s">
        <v>10511</v>
      </c>
      <c r="B10299" s="519" t="str">
        <f t="shared" si="160"/>
        <v>TIRANTE PROTENDIDO,PARA CARGA DE TRABALHO ATE 34T,DIAMETRO DE 32MM,INCLUSIVE O FORNECIMENTO DA BARRA E BAINHA,PROTECAO ANTICORROSIVA,PREPARO E COLOCACAO NO FURO E TUBO ESPECIAL PARA INJECAO (TUBO PVC 3/4" E MANCHETES),EXCLUSIVE LUVAS,PLACAS,CONTRAPORCAS,ETC,PERFURACAO E INJECAO</v>
      </c>
      <c r="C10299" s="519" t="s">
        <v>39279</v>
      </c>
      <c r="D10299" s="519" t="s">
        <v>39280</v>
      </c>
      <c r="E10299" s="519" t="s">
        <v>39288</v>
      </c>
      <c r="F10299" s="519" t="s">
        <v>39289</v>
      </c>
      <c r="G10299" s="519" t="s">
        <v>39290</v>
      </c>
      <c r="I10299" s="519" t="s">
        <v>36</v>
      </c>
      <c r="J10299" s="650">
        <v>455.34</v>
      </c>
    </row>
    <row r="10300" spans="1:10">
      <c r="A10300" s="519" t="s">
        <v>10512</v>
      </c>
      <c r="B10300" s="519" t="str">
        <f t="shared" si="160"/>
        <v>TIRANTE PROTENDIDO,PARA CARGA DE TRABALHO ATE 34T,DIAMETRO DE 32MM,INCLUSIVE O FORNECIMENTO DA BARRA E BAINHA,PROTECAO ANTICORROSIVA,PREPARO E COLOCACAO NO FURO E TUBO ESPECIAL PARA INJECAO (TUBO PVC 3/4" E MANCHETES),EXCLUSIVE LUVAS,PLACAS,CONTRAPORCAS,ETC,PERFURACAO E INJECAO</v>
      </c>
      <c r="C10300" s="519" t="s">
        <v>39279</v>
      </c>
      <c r="D10300" s="519" t="s">
        <v>39280</v>
      </c>
      <c r="E10300" s="519" t="s">
        <v>39288</v>
      </c>
      <c r="F10300" s="519" t="s">
        <v>39289</v>
      </c>
      <c r="G10300" s="519" t="s">
        <v>39290</v>
      </c>
      <c r="I10300" s="519" t="s">
        <v>36</v>
      </c>
      <c r="J10300" s="650">
        <v>444.48</v>
      </c>
    </row>
    <row r="10301" spans="1:10">
      <c r="A10301" s="519" t="s">
        <v>10513</v>
      </c>
      <c r="B10301" s="519" t="str">
        <f t="shared" si="160"/>
        <v>TIRANTE PROTENDIDO,PARA CARGA DE TRABALHO ATE 22T,DIAMETRO DE 32MM,INCLUSIVE O FORNECIMENTO DA BARRA,BAINHA,PROTECAO ANTICORROSIVA,PREPARO E COLOCACAO NO FURO,EXCLUSIVE LUVAS,PLACAS,PORCAS E CONTRAPORCAS,ETC,PERFURACAO E INJECAO</v>
      </c>
      <c r="C10301" s="519" t="s">
        <v>39291</v>
      </c>
      <c r="D10301" s="519" t="s">
        <v>39292</v>
      </c>
      <c r="E10301" s="519" t="s">
        <v>39293</v>
      </c>
      <c r="F10301" s="519" t="s">
        <v>39294</v>
      </c>
      <c r="I10301" s="519" t="s">
        <v>36</v>
      </c>
      <c r="J10301" s="650">
        <v>245.1</v>
      </c>
    </row>
    <row r="10302" spans="1:10">
      <c r="A10302" s="519" t="s">
        <v>10514</v>
      </c>
      <c r="B10302" s="519" t="str">
        <f t="shared" si="160"/>
        <v>TIRANTE PROTENDIDO,PARA CARGA DE TRABALHO ATE 22T,DIAMETRO DE 32MM,INCLUSIVE O FORNECIMENTO DA BARRA,BAINHA,PROTECAO ANTICORROSIVA,PREPARO E COLOCACAO NO FURO,EXCLUSIVE LUVAS,PLACAS,PORCAS E CONTRAPORCAS,ETC,PERFURACAO E INJECAO</v>
      </c>
      <c r="C10302" s="519" t="s">
        <v>39291</v>
      </c>
      <c r="D10302" s="519" t="s">
        <v>39292</v>
      </c>
      <c r="E10302" s="519" t="s">
        <v>39293</v>
      </c>
      <c r="F10302" s="519" t="s">
        <v>39294</v>
      </c>
      <c r="I10302" s="519" t="s">
        <v>36</v>
      </c>
      <c r="J10302" s="650">
        <v>240</v>
      </c>
    </row>
    <row r="10303" spans="1:10">
      <c r="A10303" s="519" t="s">
        <v>10515</v>
      </c>
      <c r="B10303" s="519" t="str">
        <f t="shared" si="160"/>
        <v>PROTENSAO PARCIAL E FINAL DE TIRANTE (EXCLUSIVE ESTE),PARA CARGA DE TRABALHO DE 22T,DIAMETRO DE 32MM,INCLUSIVE O FORNECIMENTO E INSTALACAO DA PLACA,ANEL DE ANGULO,PORCAS,CONTRAPORCAS,LUVAS,ETC,PINTURA E PROTECAO DA CABECA,EXCLUSIVE PERFURACAO E INJECAO</v>
      </c>
      <c r="C10303" s="519" t="s">
        <v>39283</v>
      </c>
      <c r="D10303" s="519" t="s">
        <v>39295</v>
      </c>
      <c r="E10303" s="519" t="s">
        <v>39296</v>
      </c>
      <c r="F10303" s="519" t="s">
        <v>39297</v>
      </c>
      <c r="G10303" s="519" t="s">
        <v>39298</v>
      </c>
      <c r="I10303" s="519" t="s">
        <v>5</v>
      </c>
      <c r="J10303" s="650">
        <v>1708.3</v>
      </c>
    </row>
    <row r="10304" spans="1:10">
      <c r="A10304" s="519" t="s">
        <v>10516</v>
      </c>
      <c r="B10304" s="519" t="str">
        <f t="shared" si="160"/>
        <v>PROTENSAO PARCIAL E FINAL DE TIRANTE (EXCLUSIVE ESTE),PARA CARGA DE TRABALHO DE 22T,DIAMETRO DE 32MM,INCLUSIVE O FORNECIMENTO E INSTALACAO DA PLACA,ANEL DE ANGULO,PORCAS,CONTRAPORCAS,LUVAS,ETC,PINTURA E PROTECAO DA CABECA,EXCLUSIVE PERFURACAO E INJECAO</v>
      </c>
      <c r="C10304" s="519" t="s">
        <v>39283</v>
      </c>
      <c r="D10304" s="519" t="s">
        <v>39295</v>
      </c>
      <c r="E10304" s="519" t="s">
        <v>39296</v>
      </c>
      <c r="F10304" s="519" t="s">
        <v>39297</v>
      </c>
      <c r="G10304" s="519" t="s">
        <v>39298</v>
      </c>
      <c r="I10304" s="519" t="s">
        <v>5</v>
      </c>
      <c r="J10304" s="650">
        <v>1612.88</v>
      </c>
    </row>
    <row r="10305" spans="1:10">
      <c r="A10305" s="519" t="s">
        <v>10517</v>
      </c>
      <c r="B10305" s="519" t="str">
        <f t="shared" si="160"/>
        <v>PROTENSAO DE TIRANTE DE BARRA,DIAMETRO DE 32MM,EXCLUSIVE FORNECIMENTO DE MATERIAIS</v>
      </c>
      <c r="C10305" s="519" t="s">
        <v>39299</v>
      </c>
      <c r="D10305" s="519" t="s">
        <v>39300</v>
      </c>
      <c r="I10305" s="519" t="s">
        <v>5</v>
      </c>
      <c r="J10305" s="650">
        <v>412.52</v>
      </c>
    </row>
    <row r="10306" spans="1:10">
      <c r="A10306" s="519" t="s">
        <v>10518</v>
      </c>
      <c r="B10306" s="519" t="str">
        <f t="shared" si="160"/>
        <v>PROTENSAO DE TIRANTE DE BARRA,DIAMETRO DE 32MM,EXCLUSIVE FORNECIMENTO DE MATERIAIS</v>
      </c>
      <c r="C10306" s="519" t="s">
        <v>39299</v>
      </c>
      <c r="D10306" s="519" t="s">
        <v>39300</v>
      </c>
      <c r="I10306" s="519" t="s">
        <v>5</v>
      </c>
      <c r="J10306" s="650">
        <v>376.28</v>
      </c>
    </row>
    <row r="10307" spans="1:10">
      <c r="A10307" s="519" t="s">
        <v>10519</v>
      </c>
      <c r="B10307" s="519" t="str">
        <f t="shared" si="160"/>
        <v>CONCRETO IMPORTADO DE USINA,DOSADO RACIONALMENTE PARA RESISTENCIA CARACTERISTICA A COMPRESSAO DE 10MPA,INCLUSIVE TRANSPORTE HORIZONTAL ATE 20,00M EM CARRINHOS,ADENSAMENTO E ACABAMENTO</v>
      </c>
      <c r="C10307" s="519" t="s">
        <v>39301</v>
      </c>
      <c r="D10307" s="519" t="s">
        <v>39302</v>
      </c>
      <c r="E10307" s="519" t="s">
        <v>39303</v>
      </c>
      <c r="F10307" s="519" t="s">
        <v>33282</v>
      </c>
      <c r="I10307" s="519" t="s">
        <v>22</v>
      </c>
      <c r="J10307" s="650">
        <v>415.42</v>
      </c>
    </row>
    <row r="10308" spans="1:10">
      <c r="A10308" s="519" t="s">
        <v>10520</v>
      </c>
      <c r="B10308" s="519" t="str">
        <f t="shared" si="160"/>
        <v>CONCRETO IMPORTADO DE USINA,DOSADO RACIONALMENTE PARA RESISTENCIA CARACTERISTICA A COMPRESSAO DE 10MPA,INCLUSIVE TRANSPORTE HORIZONTAL ATE 20,00M EM CARRINHOS,ADENSAMENTO E ACABAMENTO</v>
      </c>
      <c r="C10308" s="519" t="s">
        <v>39301</v>
      </c>
      <c r="D10308" s="519" t="s">
        <v>39302</v>
      </c>
      <c r="E10308" s="519" t="s">
        <v>39303</v>
      </c>
      <c r="F10308" s="519" t="s">
        <v>33282</v>
      </c>
      <c r="I10308" s="519" t="s">
        <v>22</v>
      </c>
      <c r="J10308" s="650">
        <v>405.45</v>
      </c>
    </row>
    <row r="10309" spans="1:10">
      <c r="A10309" s="519" t="s">
        <v>10521</v>
      </c>
      <c r="B10309" s="519" t="str">
        <f t="shared" si="160"/>
        <v>CONCRETO IMPORTADO DE USINA,DOSADO RACIONALMENTE PARA RESISTENCIA CARACTERISTICA A COMPRESSAO DE 15MPA,INCLUSIVE TRANSPORTE HORIZONTAL ATE 20,00M EM CARRINHOS,ADENSAMENTO E ACABAMENTO</v>
      </c>
      <c r="C10309" s="519" t="s">
        <v>39301</v>
      </c>
      <c r="D10309" s="519" t="s">
        <v>39304</v>
      </c>
      <c r="E10309" s="519" t="s">
        <v>39303</v>
      </c>
      <c r="F10309" s="519" t="s">
        <v>33282</v>
      </c>
      <c r="I10309" s="519" t="s">
        <v>22</v>
      </c>
      <c r="J10309" s="650">
        <v>430.42</v>
      </c>
    </row>
    <row r="10310" spans="1:10">
      <c r="A10310" s="519" t="s">
        <v>10522</v>
      </c>
      <c r="B10310" s="519" t="str">
        <f t="shared" si="160"/>
        <v>CONCRETO IMPORTADO DE USINA,DOSADO RACIONALMENTE PARA RESISTENCIA CARACTERISTICA A COMPRESSAO DE 15MPA,INCLUSIVE TRANSPORTE HORIZONTAL ATE 20,00M EM CARRINHOS,ADENSAMENTO E ACABAMENTO</v>
      </c>
      <c r="C10310" s="519" t="s">
        <v>39301</v>
      </c>
      <c r="D10310" s="519" t="s">
        <v>39304</v>
      </c>
      <c r="E10310" s="519" t="s">
        <v>39303</v>
      </c>
      <c r="F10310" s="519" t="s">
        <v>33282</v>
      </c>
      <c r="I10310" s="519" t="s">
        <v>22</v>
      </c>
      <c r="J10310" s="650">
        <v>420.45</v>
      </c>
    </row>
    <row r="10311" spans="1:10">
      <c r="A10311" s="519" t="s">
        <v>10523</v>
      </c>
      <c r="B10311" s="519" t="str">
        <f t="shared" si="160"/>
        <v>CONCRETO IMPORTADO DE USINA,DOSADO RACIONALMENTE PARA RESISTENCIA CARACTERISTICA A COMPRESSAO DE 20MPA,INCLUSIVE TRANSPORTE HORIZONTAL ATE 20,00M EM CARRINHOS,ADENSAMENTO E ACABAMENTO</v>
      </c>
      <c r="C10311" s="519" t="s">
        <v>39301</v>
      </c>
      <c r="D10311" s="519" t="s">
        <v>39305</v>
      </c>
      <c r="E10311" s="519" t="s">
        <v>39303</v>
      </c>
      <c r="F10311" s="519" t="s">
        <v>33282</v>
      </c>
      <c r="I10311" s="519" t="s">
        <v>22</v>
      </c>
      <c r="J10311" s="650">
        <v>438.42</v>
      </c>
    </row>
    <row r="10312" spans="1:10">
      <c r="A10312" s="519" t="s">
        <v>10524</v>
      </c>
      <c r="B10312" s="519" t="str">
        <f t="shared" ref="B10312:B10375" si="161">C10312&amp;D10312&amp;E10312&amp;F10312&amp;G10312&amp;H10312</f>
        <v>CONCRETO IMPORTADO DE USINA,DOSADO RACIONALMENTE PARA RESISTENCIA CARACTERISTICA A COMPRESSAO DE 20MPA,INCLUSIVE TRANSPORTE HORIZONTAL ATE 20,00M EM CARRINHOS,ADENSAMENTO E ACABAMENTO</v>
      </c>
      <c r="C10312" s="519" t="s">
        <v>39301</v>
      </c>
      <c r="D10312" s="519" t="s">
        <v>39305</v>
      </c>
      <c r="E10312" s="519" t="s">
        <v>39303</v>
      </c>
      <c r="F10312" s="519" t="s">
        <v>33282</v>
      </c>
      <c r="I10312" s="519" t="s">
        <v>22</v>
      </c>
      <c r="J10312" s="650">
        <v>428.45</v>
      </c>
    </row>
    <row r="10313" spans="1:10">
      <c r="A10313" s="519" t="s">
        <v>10525</v>
      </c>
      <c r="B10313" s="519" t="str">
        <f t="shared" si="161"/>
        <v>CONCRETO IMPORTADO DE USINA,DOSADO RACIONALMENTE PARA RESISTENCIA CARACTERISTICA A COMPRESSAO DE 25MPA,INCLUSIVE TRANSPORTE HORIZONTAL ATE 20,00M EM CARRINHOS,ADENSAMENTO E ACABAMENTO</v>
      </c>
      <c r="C10313" s="519" t="s">
        <v>39301</v>
      </c>
      <c r="D10313" s="519" t="s">
        <v>39306</v>
      </c>
      <c r="E10313" s="519" t="s">
        <v>39303</v>
      </c>
      <c r="F10313" s="519" t="s">
        <v>33282</v>
      </c>
      <c r="I10313" s="519" t="s">
        <v>22</v>
      </c>
      <c r="J10313" s="650">
        <v>450.42</v>
      </c>
    </row>
    <row r="10314" spans="1:10">
      <c r="A10314" s="519" t="s">
        <v>10526</v>
      </c>
      <c r="B10314" s="519" t="str">
        <f t="shared" si="161"/>
        <v>CONCRETO IMPORTADO DE USINA,DOSADO RACIONALMENTE PARA RESISTENCIA CARACTERISTICA A COMPRESSAO DE 25MPA,INCLUSIVE TRANSPORTE HORIZONTAL ATE 20,00M EM CARRINHOS,ADENSAMENTO E ACABAMENTO</v>
      </c>
      <c r="C10314" s="519" t="s">
        <v>39301</v>
      </c>
      <c r="D10314" s="519" t="s">
        <v>39306</v>
      </c>
      <c r="E10314" s="519" t="s">
        <v>39303</v>
      </c>
      <c r="F10314" s="519" t="s">
        <v>33282</v>
      </c>
      <c r="I10314" s="519" t="s">
        <v>22</v>
      </c>
      <c r="J10314" s="650">
        <v>440.45</v>
      </c>
    </row>
    <row r="10315" spans="1:10">
      <c r="A10315" s="519" t="s">
        <v>10527</v>
      </c>
      <c r="B10315" s="519" t="str">
        <f t="shared" si="161"/>
        <v>CONCRETO IMPORTADO DE USINA,DOSADO RACIONALMENTE PARA RESISTENCIA CARACTERISTICA A COMPRESSAO DE 30MPA,INCLUSIVE TRANSPORTE HORIZONTAL ATE 20,00M EM CARRINHOS,ADENSAMENTO E ACABAMENTO</v>
      </c>
      <c r="C10315" s="519" t="s">
        <v>39301</v>
      </c>
      <c r="D10315" s="519" t="s">
        <v>39307</v>
      </c>
      <c r="E10315" s="519" t="s">
        <v>39303</v>
      </c>
      <c r="F10315" s="519" t="s">
        <v>33282</v>
      </c>
      <c r="I10315" s="519" t="s">
        <v>22</v>
      </c>
      <c r="J10315" s="650">
        <v>473.42</v>
      </c>
    </row>
    <row r="10316" spans="1:10">
      <c r="A10316" s="519" t="s">
        <v>10528</v>
      </c>
      <c r="B10316" s="519" t="str">
        <f t="shared" si="161"/>
        <v>CONCRETO IMPORTADO DE USINA,DOSADO RACIONALMENTE PARA RESISTENCIA CARACTERISTICA A COMPRESSAO DE 30MPA,INCLUSIVE TRANSPORTE HORIZONTAL ATE 20,00M EM CARRINHOS,ADENSAMENTO E ACABAMENTO</v>
      </c>
      <c r="C10316" s="519" t="s">
        <v>39301</v>
      </c>
      <c r="D10316" s="519" t="s">
        <v>39307</v>
      </c>
      <c r="E10316" s="519" t="s">
        <v>39303</v>
      </c>
      <c r="F10316" s="519" t="s">
        <v>33282</v>
      </c>
      <c r="I10316" s="519" t="s">
        <v>22</v>
      </c>
      <c r="J10316" s="650">
        <v>463.45</v>
      </c>
    </row>
    <row r="10317" spans="1:10">
      <c r="A10317" s="519" t="s">
        <v>10529</v>
      </c>
      <c r="B10317" s="519" t="str">
        <f t="shared" si="161"/>
        <v>CONCRETO IMPORTADO DE USINA,DOSADO RACIONALMENTE PARA RESISTENCIA CARACTERISTICA A COMPRESSAO DE 35MPA,INCLUSIVE TRANSPORTE HORIZONTAL ATE 20,00M EM CARRINHOS,ADENSAMENTO E ACABAMENTO</v>
      </c>
      <c r="C10317" s="519" t="s">
        <v>39301</v>
      </c>
      <c r="D10317" s="519" t="s">
        <v>39308</v>
      </c>
      <c r="E10317" s="519" t="s">
        <v>39303</v>
      </c>
      <c r="F10317" s="519" t="s">
        <v>33282</v>
      </c>
      <c r="I10317" s="519" t="s">
        <v>22</v>
      </c>
      <c r="J10317" s="650">
        <v>485.42</v>
      </c>
    </row>
    <row r="10318" spans="1:10">
      <c r="A10318" s="519" t="s">
        <v>10530</v>
      </c>
      <c r="B10318" s="519" t="str">
        <f t="shared" si="161"/>
        <v>CONCRETO IMPORTADO DE USINA,DOSADO RACIONALMENTE PARA RESISTENCIA CARACTERISTICA A COMPRESSAO DE 35MPA,INCLUSIVE TRANSPORTE HORIZONTAL ATE 20,00M EM CARRINHOS,ADENSAMENTO E ACABAMENTO</v>
      </c>
      <c r="C10318" s="519" t="s">
        <v>39301</v>
      </c>
      <c r="D10318" s="519" t="s">
        <v>39308</v>
      </c>
      <c r="E10318" s="519" t="s">
        <v>39303</v>
      </c>
      <c r="F10318" s="519" t="s">
        <v>33282</v>
      </c>
      <c r="I10318" s="519" t="s">
        <v>22</v>
      </c>
      <c r="J10318" s="650">
        <v>475.45</v>
      </c>
    </row>
    <row r="10319" spans="1:10">
      <c r="A10319" s="519" t="s">
        <v>10531</v>
      </c>
      <c r="B10319" s="519" t="str">
        <f t="shared" si="161"/>
        <v>CONCRETO IMPORTADO DE USINA,DOSADO RACIONALMENTE PARA RESISTENCIA CARACTERISTICA A COMPRESSAO DE 40MPA,INCLUSIVE TRANSPORTE HORIZONTAL ATE 20,00M EM CARRINHOS,ADENSAMENTO E ACABAMENTO</v>
      </c>
      <c r="C10319" s="519" t="s">
        <v>39301</v>
      </c>
      <c r="D10319" s="519" t="s">
        <v>39309</v>
      </c>
      <c r="E10319" s="519" t="s">
        <v>39303</v>
      </c>
      <c r="F10319" s="519" t="s">
        <v>33282</v>
      </c>
      <c r="I10319" s="519" t="s">
        <v>22</v>
      </c>
      <c r="J10319" s="650">
        <v>515.41999999999996</v>
      </c>
    </row>
    <row r="10320" spans="1:10">
      <c r="A10320" s="519" t="s">
        <v>10532</v>
      </c>
      <c r="B10320" s="519" t="str">
        <f t="shared" si="161"/>
        <v>CONCRETO IMPORTADO DE USINA,DOSADO RACIONALMENTE PARA RESISTENCIA CARACTERISTICA A COMPRESSAO DE 40MPA,INCLUSIVE TRANSPORTE HORIZONTAL ATE 20,00M EM CARRINHOS,ADENSAMENTO E ACABAMENTO</v>
      </c>
      <c r="C10320" s="519" t="s">
        <v>39301</v>
      </c>
      <c r="D10320" s="519" t="s">
        <v>39309</v>
      </c>
      <c r="E10320" s="519" t="s">
        <v>39303</v>
      </c>
      <c r="F10320" s="519" t="s">
        <v>33282</v>
      </c>
      <c r="I10320" s="519" t="s">
        <v>22</v>
      </c>
      <c r="J10320" s="650">
        <v>505.45</v>
      </c>
    </row>
    <row r="10321" spans="1:10">
      <c r="A10321" s="519" t="s">
        <v>10533</v>
      </c>
      <c r="B10321" s="519" t="str">
        <f t="shared" si="161"/>
        <v>PLACA DE CONCRETO ARMADO PRE-MOLDADA,COM 6CM DE ESPESSURA,CONFECCIONADA COM CONCRETO PREPARADO EM USINA DOSADORA TIPO VERTICAL,DOSADO PARA FCK=25MPA E 8% DE MICROSSILICA,COMPREENDENDO LANCAMENTO E ADENSAMENTO MECANICO,INCLUSIVE TRANSPORTE E COLOCACAO SOBRE VIGAS,COM GUINDASTE</v>
      </c>
      <c r="C10321" s="519" t="s">
        <v>39310</v>
      </c>
      <c r="D10321" s="519" t="s">
        <v>39311</v>
      </c>
      <c r="E10321" s="519" t="s">
        <v>39312</v>
      </c>
      <c r="F10321" s="519" t="s">
        <v>39313</v>
      </c>
      <c r="G10321" s="519" t="s">
        <v>39314</v>
      </c>
      <c r="I10321" s="519" t="s">
        <v>13</v>
      </c>
      <c r="J10321" s="650">
        <v>190.17</v>
      </c>
    </row>
    <row r="10322" spans="1:10">
      <c r="A10322" s="519" t="s">
        <v>10534</v>
      </c>
      <c r="B10322" s="519" t="str">
        <f t="shared" si="161"/>
        <v>PLACA DE CONCRETO ARMADO PRE-MOLDADA,COM 6CM DE ESPESSURA,CONFECCIONADA COM CONCRETO PREPARADO EM USINA DOSADORA TIPO VERTICAL,DOSADO PARA FCK=25MPA E 8% DE MICROSSILICA,COMPREENDENDO LANCAMENTO E ADENSAMENTO MECANICO,INCLUSIVE TRANSPORTE E COLOCACAO SOBRE VIGAS,COM GUINDASTE</v>
      </c>
      <c r="C10322" s="519" t="s">
        <v>39310</v>
      </c>
      <c r="D10322" s="519" t="s">
        <v>39311</v>
      </c>
      <c r="E10322" s="519" t="s">
        <v>39312</v>
      </c>
      <c r="F10322" s="519" t="s">
        <v>39313</v>
      </c>
      <c r="G10322" s="519" t="s">
        <v>39314</v>
      </c>
      <c r="I10322" s="519" t="s">
        <v>13</v>
      </c>
      <c r="J10322" s="650">
        <v>183.82</v>
      </c>
    </row>
    <row r="10323" spans="1:10">
      <c r="A10323" s="519" t="s">
        <v>10535</v>
      </c>
      <c r="B10323" s="519" t="str">
        <f t="shared" si="161"/>
        <v>PLACA DE CONCRETO ARMADO PRE-MOLDADA,COM 8CM DE ESPESSURA,CONFECCIONADA COM CONCRETO PREPARADO EM USINA DOSADORA TIPO VERTICAL,DOSADO PARA FCK=25MPA E 8% DE MICROSSILICA,COMPREENDENDO LANCAMENTO E ADENSAMENTO MECANICO,INCLUSIVE TRANSPORTE E COLOCACAO SOBRE VIGAS,COM GUINDASTE</v>
      </c>
      <c r="C10323" s="519" t="s">
        <v>39315</v>
      </c>
      <c r="D10323" s="519" t="s">
        <v>39311</v>
      </c>
      <c r="E10323" s="519" t="s">
        <v>39312</v>
      </c>
      <c r="F10323" s="519" t="s">
        <v>39313</v>
      </c>
      <c r="G10323" s="519" t="s">
        <v>39314</v>
      </c>
      <c r="I10323" s="519" t="s">
        <v>13</v>
      </c>
      <c r="J10323" s="650">
        <v>201.98</v>
      </c>
    </row>
    <row r="10324" spans="1:10">
      <c r="A10324" s="519" t="s">
        <v>10536</v>
      </c>
      <c r="B10324" s="519" t="str">
        <f t="shared" si="161"/>
        <v>PLACA DE CONCRETO ARMADO PRE-MOLDADA,COM 8CM DE ESPESSURA,CONFECCIONADA COM CONCRETO PREPARADO EM USINA DOSADORA TIPO VERTICAL,DOSADO PARA FCK=25MPA E 8% DE MICROSSILICA,COMPREENDENDO LANCAMENTO E ADENSAMENTO MECANICO,INCLUSIVE TRANSPORTE E COLOCACAO SOBRE VIGAS,COM GUINDASTE</v>
      </c>
      <c r="C10324" s="519" t="s">
        <v>39315</v>
      </c>
      <c r="D10324" s="519" t="s">
        <v>39311</v>
      </c>
      <c r="E10324" s="519" t="s">
        <v>39312</v>
      </c>
      <c r="F10324" s="519" t="s">
        <v>39313</v>
      </c>
      <c r="G10324" s="519" t="s">
        <v>39314</v>
      </c>
      <c r="I10324" s="519" t="s">
        <v>13</v>
      </c>
      <c r="J10324" s="650">
        <v>195.18</v>
      </c>
    </row>
    <row r="10325" spans="1:10">
      <c r="A10325" s="519" t="s">
        <v>10537</v>
      </c>
      <c r="B10325" s="519" t="str">
        <f t="shared" si="161"/>
        <v>PLACA DE CONCRETO ARMADO PRE-MOLDADA,COM 10CM DE ESPESSURA,CONFECCIONADA COM CONCRETO PREPARADO EM USINA DOSADORA TIPO VERTICAL,DOSADO PARA FCK=25MPA E 8% DE MICROSSILICA,COMPREENDENDO LANCAMENTO E ADENSAMENTO MECANICO,INCLUSIVE TRANSPORTEE COLOCACAO SOBRE VIGAS,COM GUINDASTE</v>
      </c>
      <c r="C10325" s="519" t="s">
        <v>39316</v>
      </c>
      <c r="D10325" s="519" t="s">
        <v>39317</v>
      </c>
      <c r="E10325" s="519" t="s">
        <v>39318</v>
      </c>
      <c r="F10325" s="519" t="s">
        <v>39319</v>
      </c>
      <c r="G10325" s="519" t="s">
        <v>39320</v>
      </c>
      <c r="I10325" s="519" t="s">
        <v>13</v>
      </c>
      <c r="J10325" s="650">
        <v>213.79</v>
      </c>
    </row>
    <row r="10326" spans="1:10">
      <c r="A10326" s="519" t="s">
        <v>10538</v>
      </c>
      <c r="B10326" s="519" t="str">
        <f t="shared" si="161"/>
        <v>PLACA DE CONCRETO ARMADO PRE-MOLDADA,COM 10CM DE ESPESSURA,CONFECCIONADA COM CONCRETO PREPARADO EM USINA DOSADORA TIPO VERTICAL,DOSADO PARA FCK=25MPA E 8% DE MICROSSILICA,COMPREENDENDO LANCAMENTO E ADENSAMENTO MECANICO,INCLUSIVE TRANSPORTEE COLOCACAO SOBRE VIGAS,COM GUINDASTE</v>
      </c>
      <c r="C10326" s="519" t="s">
        <v>39316</v>
      </c>
      <c r="D10326" s="519" t="s">
        <v>39317</v>
      </c>
      <c r="E10326" s="519" t="s">
        <v>39318</v>
      </c>
      <c r="F10326" s="519" t="s">
        <v>39319</v>
      </c>
      <c r="G10326" s="519" t="s">
        <v>39320</v>
      </c>
      <c r="I10326" s="519" t="s">
        <v>13</v>
      </c>
      <c r="J10326" s="650">
        <v>206.54</v>
      </c>
    </row>
    <row r="10327" spans="1:10">
      <c r="A10327" s="519" t="s">
        <v>10539</v>
      </c>
      <c r="B10327" s="519" t="str">
        <f t="shared" si="161"/>
        <v>ESCORAMENTO TUBULAR(ALUGUEL)COM TUBOS METALICOS,NA DENSIDADE DE 5,00M DE TUBO EQUIPADO POR M3 DE ESCORAMENTO,PAGO PELO VOLUME DESTE E PELO TEMPO NECESSARIO,DESDE A ENTREGA DO MATERIAL NA OBRA,NA OCASIAO APROPRIADA ATE SUA CARGA,PARA DEVOLUCAO,LOGO QUE DESNECESSARIA</v>
      </c>
      <c r="C10327" s="519" t="s">
        <v>39321</v>
      </c>
      <c r="D10327" s="519" t="s">
        <v>39322</v>
      </c>
      <c r="E10327" s="519" t="s">
        <v>39323</v>
      </c>
      <c r="F10327" s="519" t="s">
        <v>39324</v>
      </c>
      <c r="G10327" s="519" t="s">
        <v>39325</v>
      </c>
      <c r="I10327" s="519" t="s">
        <v>10540</v>
      </c>
      <c r="J10327" s="650">
        <v>14.15</v>
      </c>
    </row>
    <row r="10328" spans="1:10">
      <c r="A10328" s="519" t="s">
        <v>10541</v>
      </c>
      <c r="B10328" s="519" t="str">
        <f t="shared" si="161"/>
        <v>ESCORAMENTO TUBULAR(ALUGUEL)COM TUBOS METALICOS,NA DENSIDADE DE 5,00M DE TUBO EQUIPADO POR M3 DE ESCORAMENTO,PAGO PELO VOLUME DESTE E PELO TEMPO NECESSARIO,DESDE A ENTREGA DO MATERIAL NA OBRA,NA OCASIAO APROPRIADA ATE SUA CARGA,PARA DEVOLUCAO,LOGO QUE DESNECESSARIA</v>
      </c>
      <c r="C10328" s="519" t="s">
        <v>39321</v>
      </c>
      <c r="D10328" s="519" t="s">
        <v>39322</v>
      </c>
      <c r="E10328" s="519" t="s">
        <v>39323</v>
      </c>
      <c r="F10328" s="519" t="s">
        <v>39324</v>
      </c>
      <c r="G10328" s="519" t="s">
        <v>39325</v>
      </c>
      <c r="I10328" s="519" t="s">
        <v>10540</v>
      </c>
      <c r="J10328" s="650">
        <v>14.15</v>
      </c>
    </row>
    <row r="10329" spans="1:10">
      <c r="A10329" s="519" t="s">
        <v>10542</v>
      </c>
      <c r="B10329" s="519" t="str">
        <f t="shared" si="161"/>
        <v>ESCORAMENTO TUBULAR(ALUGUEL)COM TUBOS METALICOS,PARA QUALQUER DENSIDADE DE TUBO,PAGO PELO COMPRIMENTO NECESSARIO,NO MESMO TEMPO,DESDE A ENTREGA DO MATERIAL NA OBRA,NA OCASIAO APROPRIADA ATE SUA CARGA,PARA DEVOLUCAO,LOGO QUE DESNECESSARIA</v>
      </c>
      <c r="C10329" s="519" t="s">
        <v>39326</v>
      </c>
      <c r="D10329" s="519" t="s">
        <v>39327</v>
      </c>
      <c r="E10329" s="519" t="s">
        <v>39328</v>
      </c>
      <c r="F10329" s="519" t="s">
        <v>39329</v>
      </c>
      <c r="I10329" s="519" t="s">
        <v>3455</v>
      </c>
      <c r="J10329" s="650">
        <v>2.83</v>
      </c>
    </row>
    <row r="10330" spans="1:10">
      <c r="A10330" s="519" t="s">
        <v>10543</v>
      </c>
      <c r="B10330" s="519" t="str">
        <f t="shared" si="161"/>
        <v>ESCORAMENTO TUBULAR(ALUGUEL)COM TUBOS METALICOS,PARA QUALQUER DENSIDADE DE TUBO,PAGO PELO COMPRIMENTO NECESSARIO,NO MESMO TEMPO,DESDE A ENTREGA DO MATERIAL NA OBRA,NA OCASIAO APROPRIADA ATE SUA CARGA,PARA DEVOLUCAO,LOGO QUE DESNECESSARIA</v>
      </c>
      <c r="C10330" s="519" t="s">
        <v>39326</v>
      </c>
      <c r="D10330" s="519" t="s">
        <v>39327</v>
      </c>
      <c r="E10330" s="519" t="s">
        <v>39328</v>
      </c>
      <c r="F10330" s="519" t="s">
        <v>39329</v>
      </c>
      <c r="I10330" s="519" t="s">
        <v>3455</v>
      </c>
      <c r="J10330" s="650">
        <v>2.83</v>
      </c>
    </row>
    <row r="10331" spans="1:10">
      <c r="A10331" s="519" t="s">
        <v>10544</v>
      </c>
      <c r="B10331" s="519" t="str">
        <f t="shared" si="161"/>
        <v>ESCORAMENTO METALICO (ALUGUEL),COM ESCORAS TELESCOPAVEIS OUTORRES DE CARGA,PARA ESTRUTURA CONVENCIONAL DE CONCRETO ARMADO,EXCLUSIVE CIMBRAMENTO,MONTAGEM E DESMONTAGEM (VIDE ITEM 11.055.0010).MEDICAO PELO VOLUME DE ESCORAMENTO</v>
      </c>
      <c r="C10331" s="519" t="s">
        <v>51587</v>
      </c>
      <c r="D10331" s="519" t="s">
        <v>51588</v>
      </c>
      <c r="E10331" s="519" t="s">
        <v>51589</v>
      </c>
      <c r="F10331" s="519" t="s">
        <v>51590</v>
      </c>
      <c r="I10331" s="519" t="s">
        <v>10540</v>
      </c>
      <c r="J10331" s="650">
        <v>8.25</v>
      </c>
    </row>
    <row r="10332" spans="1:10">
      <c r="A10332" s="519" t="s">
        <v>10545</v>
      </c>
      <c r="B10332" s="519" t="str">
        <f t="shared" si="161"/>
        <v>ESCORAMENTO METALICO (ALUGUEL),COM ESCORAS TELESCOPAVEIS OUTORRES DE CARGA,PARA ESTRUTURA CONVENCIONAL DE CONCRETO ARMADO,EXCLUSIVE CIMBRAMENTO,MONTAGEM E DESMONTAGEM (VIDE ITEM 11.055.0010).MEDICAO PELO VOLUME DE ESCORAMENTO</v>
      </c>
      <c r="C10332" s="519" t="s">
        <v>51587</v>
      </c>
      <c r="D10332" s="519" t="s">
        <v>51588</v>
      </c>
      <c r="E10332" s="519" t="s">
        <v>51589</v>
      </c>
      <c r="F10332" s="519" t="s">
        <v>51590</v>
      </c>
      <c r="I10332" s="519" t="s">
        <v>10540</v>
      </c>
      <c r="J10332" s="650">
        <v>8.25</v>
      </c>
    </row>
    <row r="10333" spans="1:10">
      <c r="A10333" s="519" t="s">
        <v>10546</v>
      </c>
      <c r="B10333" s="519" t="str">
        <f t="shared" si="161"/>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333" s="519" t="s">
        <v>39330</v>
      </c>
      <c r="D10333" s="519" t="s">
        <v>39331</v>
      </c>
      <c r="E10333" s="519" t="s">
        <v>39332</v>
      </c>
      <c r="F10333" s="519" t="s">
        <v>39333</v>
      </c>
      <c r="G10333" s="519" t="s">
        <v>39334</v>
      </c>
      <c r="H10333" s="519" t="s">
        <v>39335</v>
      </c>
      <c r="I10333" s="519" t="s">
        <v>22</v>
      </c>
      <c r="J10333" s="650">
        <v>21.22</v>
      </c>
    </row>
    <row r="10334" spans="1:10">
      <c r="A10334" s="519" t="s">
        <v>10547</v>
      </c>
      <c r="B10334" s="519" t="str">
        <f t="shared" si="161"/>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334" s="519" t="s">
        <v>39330</v>
      </c>
      <c r="D10334" s="519" t="s">
        <v>39331</v>
      </c>
      <c r="E10334" s="519" t="s">
        <v>39332</v>
      </c>
      <c r="F10334" s="519" t="s">
        <v>39333</v>
      </c>
      <c r="G10334" s="519" t="s">
        <v>39334</v>
      </c>
      <c r="H10334" s="519" t="s">
        <v>39335</v>
      </c>
      <c r="I10334" s="519" t="s">
        <v>22</v>
      </c>
      <c r="J10334" s="650">
        <v>18.68</v>
      </c>
    </row>
    <row r="10335" spans="1:10">
      <c r="A10335" s="519" t="s">
        <v>10548</v>
      </c>
      <c r="B10335" s="519" t="str">
        <f t="shared" si="161"/>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335" s="519" t="s">
        <v>39336</v>
      </c>
      <c r="D10335" s="519" t="s">
        <v>39337</v>
      </c>
      <c r="E10335" s="519" t="s">
        <v>39338</v>
      </c>
      <c r="F10335" s="519" t="s">
        <v>39339</v>
      </c>
      <c r="G10335" s="519" t="s">
        <v>39340</v>
      </c>
      <c r="H10335" s="519" t="s">
        <v>39341</v>
      </c>
      <c r="I10335" s="519" t="s">
        <v>36</v>
      </c>
      <c r="J10335" s="650">
        <v>4.93</v>
      </c>
    </row>
    <row r="10336" spans="1:10">
      <c r="A10336" s="519" t="s">
        <v>10549</v>
      </c>
      <c r="B10336" s="519" t="str">
        <f t="shared" si="161"/>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336" s="519" t="s">
        <v>39336</v>
      </c>
      <c r="D10336" s="519" t="s">
        <v>39337</v>
      </c>
      <c r="E10336" s="519" t="s">
        <v>39338</v>
      </c>
      <c r="F10336" s="519" t="s">
        <v>39339</v>
      </c>
      <c r="G10336" s="519" t="s">
        <v>39340</v>
      </c>
      <c r="H10336" s="519" t="s">
        <v>39341</v>
      </c>
      <c r="I10336" s="519" t="s">
        <v>36</v>
      </c>
      <c r="J10336" s="650">
        <v>4.33</v>
      </c>
    </row>
    <row r="10337" spans="1:10">
      <c r="A10337" s="519" t="s">
        <v>10550</v>
      </c>
      <c r="B10337" s="519" t="str">
        <f t="shared" si="161"/>
        <v>MONTAGEM E DESMONTAGEM DE ESCORAMENTO METALICO,CONFORME ITEM 11.050.0010,COMPREENDENDO TRANSPORTE DO MATERIAL PARA OBRAE DESTA PARA O DEPOSITO,INCLUSIVE CARGA E DESCARGA.O CUSTO E DADO POR M3 DE ESCORAMENTO,SENDO PAGOS 60% NA MONTAGEM E 40% NA DESMONTAGEM</v>
      </c>
      <c r="C10337" s="519" t="s">
        <v>39342</v>
      </c>
      <c r="D10337" s="519" t="s">
        <v>39343</v>
      </c>
      <c r="E10337" s="519" t="s">
        <v>39344</v>
      </c>
      <c r="F10337" s="519" t="s">
        <v>39345</v>
      </c>
      <c r="G10337" s="519" t="s">
        <v>39346</v>
      </c>
      <c r="I10337" s="519" t="s">
        <v>22</v>
      </c>
      <c r="J10337" s="650">
        <v>12.05</v>
      </c>
    </row>
    <row r="10338" spans="1:10">
      <c r="A10338" s="519" t="s">
        <v>10551</v>
      </c>
      <c r="B10338" s="519" t="str">
        <f t="shared" si="161"/>
        <v>MONTAGEM E DESMONTAGEM DE ESCORAMENTO METALICO,CONFORME ITEM 11.050.0010,COMPREENDENDO TRANSPORTE DO MATERIAL PARA OBRAE DESTA PARA O DEPOSITO,INCLUSIVE CARGA E DESCARGA.O CUSTO E DADO POR M3 DE ESCORAMENTO,SENDO PAGOS 60% NA MONTAGEM E 40% NA DESMONTAGEM</v>
      </c>
      <c r="C10338" s="519" t="s">
        <v>39342</v>
      </c>
      <c r="D10338" s="519" t="s">
        <v>39343</v>
      </c>
      <c r="E10338" s="519" t="s">
        <v>39344</v>
      </c>
      <c r="F10338" s="519" t="s">
        <v>39345</v>
      </c>
      <c r="G10338" s="519" t="s">
        <v>39346</v>
      </c>
      <c r="I10338" s="519" t="s">
        <v>22</v>
      </c>
      <c r="J10338" s="650">
        <v>10.73</v>
      </c>
    </row>
    <row r="10339" spans="1:10">
      <c r="A10339" s="519" t="s">
        <v>10552</v>
      </c>
      <c r="B10339" s="519" t="str">
        <f t="shared" si="161"/>
        <v>SUPERESTRUTURA DE PONTE OU VIADUTO,PRE-FABRICADA,EM CONCRETO PROTENDIDO,CLASSE 45,PARA UMA FAIXA DE TRAFEGO COM GUARDA-RODAS E 3,20M DE PISTA DE ROLAMENTO,SEM CAPEAMENTO,COM VAO ENTRE 7,50 E 12,50M,COLOCADA</v>
      </c>
      <c r="C10339" s="519" t="s">
        <v>39347</v>
      </c>
      <c r="D10339" s="519" t="s">
        <v>39348</v>
      </c>
      <c r="E10339" s="519" t="s">
        <v>39349</v>
      </c>
      <c r="F10339" s="519" t="s">
        <v>39350</v>
      </c>
      <c r="I10339" s="519" t="s">
        <v>36</v>
      </c>
      <c r="J10339" s="650">
        <v>18234.349999999999</v>
      </c>
    </row>
    <row r="10340" spans="1:10">
      <c r="A10340" s="519" t="s">
        <v>10553</v>
      </c>
      <c r="B10340" s="519" t="str">
        <f t="shared" si="161"/>
        <v>SUPERESTRUTURA DE PONTE OU VIADUTO,PRE-FABRICADA,EM CONCRETO PROTENDIDO,CLASSE 45,PARA UMA FAIXA DE TRAFEGO COM GUARDA-RODAS E 3,20M DE PISTA DE ROLAMENTO,SEM CAPEAMENTO,COM VAO ENTRE 7,50 E 12,50M,COLOCADA</v>
      </c>
      <c r="C10340" s="519" t="s">
        <v>39347</v>
      </c>
      <c r="D10340" s="519" t="s">
        <v>39348</v>
      </c>
      <c r="E10340" s="519" t="s">
        <v>39349</v>
      </c>
      <c r="F10340" s="519" t="s">
        <v>39350</v>
      </c>
      <c r="I10340" s="519" t="s">
        <v>36</v>
      </c>
      <c r="J10340" s="650">
        <v>16780.810000000001</v>
      </c>
    </row>
    <row r="10341" spans="1:10">
      <c r="A10341" s="519" t="s">
        <v>10554</v>
      </c>
      <c r="B10341" s="519" t="str">
        <f t="shared" si="161"/>
        <v>SUPERESTRUTURA DE PONTE OU VIADUTO,PRE-FABRICADA,EM CONCRETO PROTENDIDO,CLASSE 45,PARA DUAS FAIXAS DE TRAFEGO E 7,20M DE PISTA DE ROLAMENTO,SEM CAPEAMENTO,COM VAO ENTRE 7,50 E 12,50M,COLOCADA</v>
      </c>
      <c r="C10341" s="519" t="s">
        <v>39347</v>
      </c>
      <c r="D10341" s="519" t="s">
        <v>39351</v>
      </c>
      <c r="E10341" s="519" t="s">
        <v>39352</v>
      </c>
      <c r="F10341" s="519" t="s">
        <v>39353</v>
      </c>
      <c r="I10341" s="519" t="s">
        <v>36</v>
      </c>
      <c r="J10341" s="650">
        <v>34391.64</v>
      </c>
    </row>
    <row r="10342" spans="1:10">
      <c r="A10342" s="519" t="s">
        <v>10555</v>
      </c>
      <c r="B10342" s="519" t="str">
        <f t="shared" si="161"/>
        <v>SUPERESTRUTURA DE PONTE OU VIADUTO,PRE-FABRICADA,EM CONCRETO PROTENDIDO,CLASSE 45,PARA DUAS FAIXAS DE TRAFEGO E 7,20M DE PISTA DE ROLAMENTO,SEM CAPEAMENTO,COM VAO ENTRE 7,50 E 12,50M,COLOCADA</v>
      </c>
      <c r="C10342" s="519" t="s">
        <v>39347</v>
      </c>
      <c r="D10342" s="519" t="s">
        <v>39351</v>
      </c>
      <c r="E10342" s="519" t="s">
        <v>39352</v>
      </c>
      <c r="F10342" s="519" t="s">
        <v>39353</v>
      </c>
      <c r="I10342" s="519" t="s">
        <v>36</v>
      </c>
      <c r="J10342" s="650">
        <v>31828.82</v>
      </c>
    </row>
    <row r="10343" spans="1:10">
      <c r="A10343" s="519" t="s">
        <v>10556</v>
      </c>
      <c r="B10343" s="519" t="str">
        <f t="shared" si="161"/>
        <v>SUPERESTRUTURA DE PONTE OU VIADUTO,PRE-FABRICADA,EM CONCRETO PROTENDIDO,CLASSE 45,PARA UMA FAIXA DE TRAFEGO COM 3,20M DE PISTA DE ROLAMENTO,COM GUARDA-RODAS,PASSEIOS E GUARDA-CORPOS,COM LARGURA DE 4,60M,SEM CAPEAMENTO,COM VAO ENTRE 7,50 E 12,50M,COLOCADA</v>
      </c>
      <c r="C10343" s="519" t="s">
        <v>39347</v>
      </c>
      <c r="D10343" s="519" t="s">
        <v>39354</v>
      </c>
      <c r="E10343" s="519" t="s">
        <v>39355</v>
      </c>
      <c r="F10343" s="519" t="s">
        <v>39356</v>
      </c>
      <c r="G10343" s="519" t="s">
        <v>39357</v>
      </c>
      <c r="I10343" s="519" t="s">
        <v>36</v>
      </c>
      <c r="J10343" s="650">
        <v>20875.189999999999</v>
      </c>
    </row>
    <row r="10344" spans="1:10">
      <c r="A10344" s="519" t="s">
        <v>10557</v>
      </c>
      <c r="B10344" s="519" t="str">
        <f t="shared" si="161"/>
        <v>SUPERESTRUTURA DE PONTE OU VIADUTO,PRE-FABRICADA,EM CONCRETO PROTENDIDO,CLASSE 45,PARA UMA FAIXA DE TRAFEGO COM 3,20M DE PISTA DE ROLAMENTO,COM GUARDA-RODAS,PASSEIOS E GUARDA-CORPOS,COM LARGURA DE 4,60M,SEM CAPEAMENTO,COM VAO ENTRE 7,50 E 12,50M,COLOCADA</v>
      </c>
      <c r="C10344" s="519" t="s">
        <v>39347</v>
      </c>
      <c r="D10344" s="519" t="s">
        <v>39354</v>
      </c>
      <c r="E10344" s="519" t="s">
        <v>39355</v>
      </c>
      <c r="F10344" s="519" t="s">
        <v>39356</v>
      </c>
      <c r="G10344" s="519" t="s">
        <v>39357</v>
      </c>
      <c r="I10344" s="519" t="s">
        <v>36</v>
      </c>
      <c r="J10344" s="650">
        <v>19160.86</v>
      </c>
    </row>
    <row r="10345" spans="1:10">
      <c r="A10345" s="519" t="s">
        <v>10558</v>
      </c>
      <c r="B10345" s="519" t="str">
        <f t="shared" si="161"/>
        <v>SUPERESTRUTURA DE PONTE OU VIADUTO,PRE-FABRICADA,EM CONCRETO PROTENDIDO,CLASSE 45,PARA DUAS FAIXAS DE TRAFEGO COM 7,20MDE PISTA DE ROLAMENTO,COM GUARDA-RODAS,PASSEIOS E GUARDA-CORPOS,COM LARGURA TOTAL DE 9,00M,SEM CAPEAMENTO,COM VAO ENTRE7,50 E 12,50M,COLOCADA</v>
      </c>
      <c r="C10345" s="519" t="s">
        <v>39347</v>
      </c>
      <c r="D10345" s="519" t="s">
        <v>39358</v>
      </c>
      <c r="E10345" s="519" t="s">
        <v>39359</v>
      </c>
      <c r="F10345" s="519" t="s">
        <v>39360</v>
      </c>
      <c r="G10345" s="519" t="s">
        <v>39361</v>
      </c>
      <c r="I10345" s="519" t="s">
        <v>36</v>
      </c>
      <c r="J10345" s="650">
        <v>39268.199999999997</v>
      </c>
    </row>
    <row r="10346" spans="1:10">
      <c r="A10346" s="519" t="s">
        <v>10559</v>
      </c>
      <c r="B10346" s="519" t="str">
        <f t="shared" si="161"/>
        <v>SUPERESTRUTURA DE PONTE OU VIADUTO,PRE-FABRICADA,EM CONCRETO PROTENDIDO,CLASSE 45,PARA DUAS FAIXAS DE TRAFEGO COM 7,20MDE PISTA DE ROLAMENTO,COM GUARDA-RODAS,PASSEIOS E GUARDA-CORPOS,COM LARGURA TOTAL DE 9,00M,SEM CAPEAMENTO,COM VAO ENTRE7,50 E 12,50M,COLOCADA</v>
      </c>
      <c r="C10346" s="519" t="s">
        <v>39347</v>
      </c>
      <c r="D10346" s="519" t="s">
        <v>39358</v>
      </c>
      <c r="E10346" s="519" t="s">
        <v>39359</v>
      </c>
      <c r="F10346" s="519" t="s">
        <v>39360</v>
      </c>
      <c r="G10346" s="519" t="s">
        <v>39361</v>
      </c>
      <c r="I10346" s="519" t="s">
        <v>36</v>
      </c>
      <c r="J10346" s="650">
        <v>36435.51</v>
      </c>
    </row>
    <row r="10347" spans="1:10">
      <c r="A10347" s="519" t="s">
        <v>10560</v>
      </c>
      <c r="B10347" s="519" t="str">
        <f t="shared" si="161"/>
        <v>SUPERESTRUTURA DE PONTE OU VIADUTO,PRE-FABRICADA,EM CONCRETO PROTENDIDO,CLASSE 45,PARA DUAS FAIXAS DE TRAFEGO COM 7,20MDE PISTA DE ROLAMENTO,COM GUARDA-RODAS,PASSEIOS E GUARDA-CORPOS,COM LARGURA TOTAL DE 10,50M,SEM CAPEAMENTO,COM VAO ENTRE 7,50 E 12,50M,COLOCADA</v>
      </c>
      <c r="C10347" s="519" t="s">
        <v>39347</v>
      </c>
      <c r="D10347" s="519" t="s">
        <v>39358</v>
      </c>
      <c r="E10347" s="519" t="s">
        <v>39359</v>
      </c>
      <c r="F10347" s="519" t="s">
        <v>39362</v>
      </c>
      <c r="G10347" s="519" t="s">
        <v>39363</v>
      </c>
      <c r="I10347" s="519" t="s">
        <v>36</v>
      </c>
      <c r="J10347" s="650">
        <v>44663.78</v>
      </c>
    </row>
    <row r="10348" spans="1:10">
      <c r="A10348" s="519" t="s">
        <v>10561</v>
      </c>
      <c r="B10348" s="519" t="str">
        <f t="shared" si="161"/>
        <v>SUPERESTRUTURA DE PONTE OU VIADUTO,PRE-FABRICADA,EM CONCRETO PROTENDIDO,CLASSE 45,PARA DUAS FAIXAS DE TRAFEGO COM 7,20MDE PISTA DE ROLAMENTO,COM GUARDA-RODAS,PASSEIOS E GUARDA-CORPOS,COM LARGURA TOTAL DE 10,50M,SEM CAPEAMENTO,COM VAO ENTRE 7,50 E 12,50M,COLOCADA</v>
      </c>
      <c r="C10348" s="519" t="s">
        <v>39347</v>
      </c>
      <c r="D10348" s="519" t="s">
        <v>39358</v>
      </c>
      <c r="E10348" s="519" t="s">
        <v>39359</v>
      </c>
      <c r="F10348" s="519" t="s">
        <v>39362</v>
      </c>
      <c r="G10348" s="519" t="s">
        <v>39363</v>
      </c>
      <c r="I10348" s="519" t="s">
        <v>36</v>
      </c>
      <c r="J10348" s="650">
        <v>41299.81</v>
      </c>
    </row>
    <row r="10349" spans="1:10">
      <c r="A10349" s="519" t="s">
        <v>10562</v>
      </c>
      <c r="B10349" s="519" t="str">
        <f t="shared" si="161"/>
        <v>SUPERESTRUTURA DE PONTE OU VIADUTO,PRE-FABRICADA,EM CONCRETO PROTENDIDO,CLASSE 45,PARA DUAS FAIXAS DE TRAFEGO DE 3,60M E BARREIRAS TIPO DER-RJ,COM LARGURA TOTAL DE 9,00M,SEM CAPEAMENTO,COM VAO ENTRE 7,50 E 12,50M,COLOCADA</v>
      </c>
      <c r="C10349" s="519" t="s">
        <v>39347</v>
      </c>
      <c r="D10349" s="519" t="s">
        <v>39364</v>
      </c>
      <c r="E10349" s="519" t="s">
        <v>39365</v>
      </c>
      <c r="F10349" s="519" t="s">
        <v>39366</v>
      </c>
      <c r="I10349" s="519" t="s">
        <v>36</v>
      </c>
      <c r="J10349" s="650">
        <v>38875.03</v>
      </c>
    </row>
    <row r="10350" spans="1:10">
      <c r="A10350" s="519" t="s">
        <v>10563</v>
      </c>
      <c r="B10350" s="519" t="str">
        <f t="shared" si="161"/>
        <v>SUPERESTRUTURA DE PONTE OU VIADUTO,PRE-FABRICADA,EM CONCRETO PROTENDIDO,CLASSE 45,PARA DUAS FAIXAS DE TRAFEGO DE 3,60M E BARREIRAS TIPO DER-RJ,COM LARGURA TOTAL DE 9,00M,SEM CAPEAMENTO,COM VAO ENTRE 7,50 E 12,50M,COLOCADA</v>
      </c>
      <c r="C10350" s="519" t="s">
        <v>39347</v>
      </c>
      <c r="D10350" s="519" t="s">
        <v>39364</v>
      </c>
      <c r="E10350" s="519" t="s">
        <v>39365</v>
      </c>
      <c r="F10350" s="519" t="s">
        <v>39366</v>
      </c>
      <c r="I10350" s="519" t="s">
        <v>36</v>
      </c>
      <c r="J10350" s="650">
        <v>35914.980000000003</v>
      </c>
    </row>
    <row r="10351" spans="1:10">
      <c r="A10351" s="519" t="s">
        <v>10564</v>
      </c>
      <c r="B10351" s="519" t="str">
        <f t="shared" si="161"/>
        <v>SUPERESTRUTURA DE PONTE OU VIADUTO,PRE-FABRICADA,EM CONCRETO PROTENDIDO,CLASSE 45,PARA DUAS FAIXAS DE TRAFEGO DE 3,60M E BARREIRAS TIPO DER-RJ,COM LARGURA TOTAL DE 11,00M,SEM CAPEAMENTO,COM VAO ENTRE 7,50 E 12,50M,COLOCADA</v>
      </c>
      <c r="C10351" s="519" t="s">
        <v>39347</v>
      </c>
      <c r="D10351" s="519" t="s">
        <v>39364</v>
      </c>
      <c r="E10351" s="519" t="s">
        <v>39367</v>
      </c>
      <c r="F10351" s="519" t="s">
        <v>39368</v>
      </c>
      <c r="I10351" s="519" t="s">
        <v>36</v>
      </c>
      <c r="J10351" s="650">
        <v>45690.3</v>
      </c>
    </row>
    <row r="10352" spans="1:10">
      <c r="A10352" s="519" t="s">
        <v>10565</v>
      </c>
      <c r="B10352" s="519" t="str">
        <f t="shared" si="161"/>
        <v>SUPERESTRUTURA DE PONTE OU VIADUTO,PRE-FABRICADA,EM CONCRETO PROTENDIDO,CLASSE 45,PARA DUAS FAIXAS DE TRAFEGO DE 3,60M E BARREIRAS TIPO DER-RJ,COM LARGURA TOTAL DE 11,00M,SEM CAPEAMENTO,COM VAO ENTRE 7,50 E 12,50M,COLOCADA</v>
      </c>
      <c r="C10352" s="519" t="s">
        <v>39347</v>
      </c>
      <c r="D10352" s="519" t="s">
        <v>39364</v>
      </c>
      <c r="E10352" s="519" t="s">
        <v>39367</v>
      </c>
      <c r="F10352" s="519" t="s">
        <v>39368</v>
      </c>
      <c r="I10352" s="519" t="s">
        <v>36</v>
      </c>
      <c r="J10352" s="650">
        <v>42315.67</v>
      </c>
    </row>
    <row r="10353" spans="1:10">
      <c r="A10353" s="519" t="s">
        <v>10566</v>
      </c>
      <c r="B10353" s="519" t="str">
        <f t="shared" si="161"/>
        <v>SUPERESTRUTURA DE PONTE OU VIADUTO,PRE-FABRICADA,EM CONCRETO PROTENDIDO,CLASSE 45,PARA DUAS FAIXAS DE TRAFEGO DE 3,60M,DOIS ACOSTAMENTOS DE 2,50M E BARREIRAS TIPO DER-RJ,COM LARGURA TOTAL DE 13,00M,SEM CAPEAMENTO,COM VAO ENTRE 7,50 E 12,50M,COLOCADA</v>
      </c>
      <c r="C10353" s="519" t="s">
        <v>39347</v>
      </c>
      <c r="D10353" s="519" t="s">
        <v>39369</v>
      </c>
      <c r="E10353" s="519" t="s">
        <v>39370</v>
      </c>
      <c r="F10353" s="519" t="s">
        <v>39371</v>
      </c>
      <c r="G10353" s="519" t="s">
        <v>39372</v>
      </c>
      <c r="I10353" s="519" t="s">
        <v>36</v>
      </c>
      <c r="J10353" s="650">
        <v>51399.09</v>
      </c>
    </row>
    <row r="10354" spans="1:10">
      <c r="A10354" s="519" t="s">
        <v>10567</v>
      </c>
      <c r="B10354" s="519" t="str">
        <f t="shared" si="161"/>
        <v>SUPERESTRUTURA DE PONTE OU VIADUTO,PRE-FABRICADA,EM CONCRETO PROTENDIDO,CLASSE 45,PARA DUAS FAIXAS DE TRAFEGO DE 3,60M,DOIS ACOSTAMENTOS DE 2,50M E BARREIRAS TIPO DER-RJ,COM LARGURA TOTAL DE 13,00M,SEM CAPEAMENTO,COM VAO ENTRE 7,50 E 12,50M,COLOCADA</v>
      </c>
      <c r="C10354" s="519" t="s">
        <v>39347</v>
      </c>
      <c r="D10354" s="519" t="s">
        <v>39369</v>
      </c>
      <c r="E10354" s="519" t="s">
        <v>39370</v>
      </c>
      <c r="F10354" s="519" t="s">
        <v>39371</v>
      </c>
      <c r="G10354" s="519" t="s">
        <v>39372</v>
      </c>
      <c r="I10354" s="519" t="s">
        <v>36</v>
      </c>
      <c r="J10354" s="650">
        <v>47720.73</v>
      </c>
    </row>
    <row r="10355" spans="1:10">
      <c r="A10355" s="519" t="s">
        <v>10568</v>
      </c>
      <c r="B10355" s="519" t="str">
        <f t="shared" si="161"/>
        <v>SUPERESTRUTURA DE PASSARELA PARA PEDESTRE,PRE-FABRICADA,EM CONCRETO PROTENDIDO,COM 2,00M DE LARGURA UTIL E GUARDA-CORPOSMETALICOS,COM VAO ENTRE 7,50 E 10,00M,COLOCADA</v>
      </c>
      <c r="C10355" s="519" t="s">
        <v>39373</v>
      </c>
      <c r="D10355" s="519" t="s">
        <v>39374</v>
      </c>
      <c r="E10355" s="519" t="s">
        <v>39375</v>
      </c>
      <c r="I10355" s="519" t="s">
        <v>36</v>
      </c>
      <c r="J10355" s="650">
        <v>8670.7999999999993</v>
      </c>
    </row>
    <row r="10356" spans="1:10">
      <c r="A10356" s="519" t="s">
        <v>10569</v>
      </c>
      <c r="B10356" s="519" t="str">
        <f t="shared" si="161"/>
        <v>SUPERESTRUTURA DE PASSARELA PARA PEDESTRE,PRE-FABRICADA,EM CONCRETO PROTENDIDO,COM 2,00M DE LARGURA UTIL E GUARDA-CORPOSMETALICOS,COM VAO ENTRE 7,50 E 10,00M,COLOCADA</v>
      </c>
      <c r="C10356" s="519" t="s">
        <v>39373</v>
      </c>
      <c r="D10356" s="519" t="s">
        <v>39374</v>
      </c>
      <c r="E10356" s="519" t="s">
        <v>39375</v>
      </c>
      <c r="I10356" s="519" t="s">
        <v>36</v>
      </c>
      <c r="J10356" s="650">
        <v>8114.89</v>
      </c>
    </row>
    <row r="10357" spans="1:10">
      <c r="A10357" s="519" t="s">
        <v>10570</v>
      </c>
      <c r="B10357" s="519" t="str">
        <f t="shared" si="161"/>
        <v>ABRIGO DESTINADO A PARADA DE ONIBUS,INTEGRALMENTE PRE-FABRICADO EM CONCRETO PROTENDIDO E/OU ARMADO,COM BANCO INCORPORADO AO PILAR E COBERTURA CURVA COM AREA DE PROJECAO HORIZONTALDE 8,00M2,NAS DIMENSOES DE 4,00X2,00M,COLOCADO</v>
      </c>
      <c r="C10357" s="519" t="s">
        <v>39376</v>
      </c>
      <c r="D10357" s="519" t="s">
        <v>39377</v>
      </c>
      <c r="E10357" s="519" t="s">
        <v>39378</v>
      </c>
      <c r="F10357" s="519" t="s">
        <v>39379</v>
      </c>
      <c r="I10357" s="519" t="s">
        <v>5</v>
      </c>
      <c r="J10357" s="650">
        <v>10754.86</v>
      </c>
    </row>
    <row r="10358" spans="1:10">
      <c r="A10358" s="519" t="s">
        <v>10571</v>
      </c>
      <c r="B10358" s="519" t="str">
        <f t="shared" si="161"/>
        <v>ABRIGO DESTINADO A PARADA DE ONIBUS,INTEGRALMENTE PRE-FABRICADO EM CONCRETO PROTENDIDO E/OU ARMADO,COM BANCO INCORPORADO AO PILAR E COBERTURA CURVA COM AREA DE PROJECAO HORIZONTALDE 8,00M2,NAS DIMENSOES DE 4,00X2,00M,COLOCADO</v>
      </c>
      <c r="C10358" s="519" t="s">
        <v>39376</v>
      </c>
      <c r="D10358" s="519" t="s">
        <v>39377</v>
      </c>
      <c r="E10358" s="519" t="s">
        <v>39378</v>
      </c>
      <c r="F10358" s="519" t="s">
        <v>39379</v>
      </c>
      <c r="I10358" s="519" t="s">
        <v>5</v>
      </c>
      <c r="J10358" s="650">
        <v>10754.86</v>
      </c>
    </row>
    <row r="10359" spans="1:10">
      <c r="A10359" s="519" t="s">
        <v>10572</v>
      </c>
      <c r="B10359" s="519" t="str">
        <f t="shared" si="161"/>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359" s="519" t="s">
        <v>39380</v>
      </c>
      <c r="D10359" s="519" t="s">
        <v>39381</v>
      </c>
      <c r="E10359" s="519" t="s">
        <v>39382</v>
      </c>
      <c r="F10359" s="519" t="s">
        <v>39383</v>
      </c>
      <c r="G10359" s="519" t="s">
        <v>39384</v>
      </c>
      <c r="H10359" s="519" t="s">
        <v>39385</v>
      </c>
      <c r="I10359" s="519" t="s">
        <v>13</v>
      </c>
      <c r="J10359" s="650">
        <v>566.04999999999995</v>
      </c>
    </row>
    <row r="10360" spans="1:10">
      <c r="A10360" s="519" t="s">
        <v>10573</v>
      </c>
      <c r="B10360" s="519" t="str">
        <f t="shared" si="161"/>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360" s="519" t="s">
        <v>39380</v>
      </c>
      <c r="D10360" s="519" t="s">
        <v>39381</v>
      </c>
      <c r="E10360" s="519" t="s">
        <v>39382</v>
      </c>
      <c r="F10360" s="519" t="s">
        <v>39383</v>
      </c>
      <c r="G10360" s="519" t="s">
        <v>39384</v>
      </c>
      <c r="H10360" s="519" t="s">
        <v>39385</v>
      </c>
      <c r="I10360" s="519" t="s">
        <v>13</v>
      </c>
      <c r="J10360" s="650">
        <v>547.94000000000005</v>
      </c>
    </row>
    <row r="10361" spans="1:10">
      <c r="A10361" s="519" t="s">
        <v>10574</v>
      </c>
      <c r="B10361" s="519" t="str">
        <f t="shared" si="161"/>
        <v>ESTRUTURA PRE-FABRICADA EM CONCRETO ARMADO/PROTENDIDO,COM FCK&gt;=30MPA,PARA OBRAS PREDIAIS ATE QUATRO PAVIMENTOS,COM PILARES,VIGAS PRINCIPAIS E SECUNDARIAS,LAJES,PATAMARES E RAMPAS DE ACESSO,CONSIDERANDO A MONTAGEM,EXCLUSIVE A CONFECCAO DAS PECAS(VIDE ITEM 11.060.0410)</v>
      </c>
      <c r="C10361" s="519" t="s">
        <v>39380</v>
      </c>
      <c r="D10361" s="519" t="s">
        <v>39381</v>
      </c>
      <c r="E10361" s="519" t="s">
        <v>39382</v>
      </c>
      <c r="F10361" s="519" t="s">
        <v>39386</v>
      </c>
      <c r="G10361" s="519" t="s">
        <v>39387</v>
      </c>
      <c r="I10361" s="519" t="s">
        <v>13</v>
      </c>
      <c r="J10361" s="650">
        <v>162.63</v>
      </c>
    </row>
    <row r="10362" spans="1:10">
      <c r="A10362" s="519" t="s">
        <v>10575</v>
      </c>
      <c r="B10362" s="519" t="str">
        <f t="shared" si="161"/>
        <v>ESTRUTURA PRE-FABRICADA EM CONCRETO ARMADO/PROTENDIDO,COM FCK&gt;=30MPA,PARA OBRAS PREDIAIS ATE QUATRO PAVIMENTOS,COM PILARES,VIGAS PRINCIPAIS E SECUNDARIAS,LAJES,PATAMARES E RAMPAS DE ACESSO,CONSIDERANDO A MONTAGEM,EXCLUSIVE A CONFECCAO DAS PECAS(VIDE ITEM 11.060.0410)</v>
      </c>
      <c r="C10362" s="519" t="s">
        <v>39380</v>
      </c>
      <c r="D10362" s="519" t="s">
        <v>39381</v>
      </c>
      <c r="E10362" s="519" t="s">
        <v>39382</v>
      </c>
      <c r="F10362" s="519" t="s">
        <v>39386</v>
      </c>
      <c r="G10362" s="519" t="s">
        <v>39387</v>
      </c>
      <c r="I10362" s="519" t="s">
        <v>13</v>
      </c>
      <c r="J10362" s="650">
        <v>148.15</v>
      </c>
    </row>
    <row r="10363" spans="1:10">
      <c r="A10363" s="519" t="s">
        <v>10576</v>
      </c>
      <c r="B10363" s="519" t="str">
        <f t="shared" si="161"/>
        <v>MURO DE ARRIMO CELULAR,DE PECAS PRE-MOLDADAS DE CONCRETO,COMPREENDENDO:CONFECCAO DAS PECAS,MONTAGEM E COMPACTACAO DO SOLO DE ENCHIMENTO.O CUSTO INCLUI TODOS OS MATERIAIS NECESSARIOS,EXCLUSIVE FORMAS</v>
      </c>
      <c r="C10363" s="519" t="s">
        <v>39388</v>
      </c>
      <c r="D10363" s="519" t="s">
        <v>39389</v>
      </c>
      <c r="E10363" s="519" t="s">
        <v>39390</v>
      </c>
      <c r="F10363" s="519" t="s">
        <v>39391</v>
      </c>
      <c r="I10363" s="519" t="s">
        <v>22</v>
      </c>
      <c r="J10363" s="650">
        <v>408.13</v>
      </c>
    </row>
    <row r="10364" spans="1:10">
      <c r="A10364" s="519" t="s">
        <v>10577</v>
      </c>
      <c r="B10364" s="519" t="str">
        <f t="shared" si="161"/>
        <v>MURO DE ARRIMO CELULAR,DE PECAS PRE-MOLDADAS DE CONCRETO,COMPREENDENDO:CONFECCAO DAS PECAS,MONTAGEM E COMPACTACAO DO SOLO DE ENCHIMENTO.O CUSTO INCLUI TODOS OS MATERIAIS NECESSARIOS,EXCLUSIVE FORMAS</v>
      </c>
      <c r="C10364" s="519" t="s">
        <v>39388</v>
      </c>
      <c r="D10364" s="519" t="s">
        <v>39389</v>
      </c>
      <c r="E10364" s="519" t="s">
        <v>39390</v>
      </c>
      <c r="F10364" s="519" t="s">
        <v>39391</v>
      </c>
      <c r="I10364" s="519" t="s">
        <v>22</v>
      </c>
      <c r="J10364" s="650">
        <v>389.3</v>
      </c>
    </row>
    <row r="10365" spans="1:10">
      <c r="A10365" s="519" t="s">
        <v>10578</v>
      </c>
      <c r="B10365" s="519" t="str">
        <f t="shared" si="161"/>
        <v>MURO DE ARRIMO CELULAR,DE PECAS PRE-MOLDADAS DE CONCRETO,COMPREENDENDO:CONFECCAO DAS PECAS,MONTAGEM E COMPACTACAO DO SOLO DE ENCHIMENTO,EXCLUSIVE MATERIAIS E FORMAS</v>
      </c>
      <c r="C10365" s="519" t="s">
        <v>39388</v>
      </c>
      <c r="D10365" s="519" t="s">
        <v>39389</v>
      </c>
      <c r="E10365" s="519" t="s">
        <v>39392</v>
      </c>
      <c r="I10365" s="519" t="s">
        <v>22</v>
      </c>
      <c r="J10365" s="650">
        <v>141.05000000000001</v>
      </c>
    </row>
    <row r="10366" spans="1:10">
      <c r="A10366" s="519" t="s">
        <v>10579</v>
      </c>
      <c r="B10366" s="519" t="str">
        <f t="shared" si="161"/>
        <v>MURO DE ARRIMO CELULAR,DE PECAS PRE-MOLDADAS DE CONCRETO,COMPREENDENDO:CONFECCAO DAS PECAS,MONTAGEM E COMPACTACAO DO SOLO DE ENCHIMENTO,EXCLUSIVE MATERIAIS E FORMAS</v>
      </c>
      <c r="C10366" s="519" t="s">
        <v>39388</v>
      </c>
      <c r="D10366" s="519" t="s">
        <v>39389</v>
      </c>
      <c r="E10366" s="519" t="s">
        <v>39392</v>
      </c>
      <c r="I10366" s="519" t="s">
        <v>22</v>
      </c>
      <c r="J10366" s="650">
        <v>122.22</v>
      </c>
    </row>
    <row r="10367" spans="1:10">
      <c r="A10367" s="519" t="s">
        <v>10580</v>
      </c>
      <c r="B10367" s="519" t="str">
        <f t="shared" si="161"/>
        <v>RECUPERACAO DE JUNTAS DE DILATACAO DE OBRAS DE CONTENCAO ATE 2CM DE ABERTURA COM PROTECAO,ATE PROFUNDIDADE DE 1CM,EXCLUSIVE ANDAIME E RECUPERACAO ESTRUTURAL DAS FACES LATERAIS DA JUNTA</v>
      </c>
      <c r="C10367" s="519" t="s">
        <v>39393</v>
      </c>
      <c r="D10367" s="519" t="s">
        <v>39394</v>
      </c>
      <c r="E10367" s="519" t="s">
        <v>39395</v>
      </c>
      <c r="F10367" s="519" t="s">
        <v>39396</v>
      </c>
      <c r="I10367" s="519" t="s">
        <v>36</v>
      </c>
      <c r="J10367" s="650">
        <v>65.45</v>
      </c>
    </row>
    <row r="10368" spans="1:10">
      <c r="A10368" s="519" t="s">
        <v>10581</v>
      </c>
      <c r="B10368" s="519" t="str">
        <f t="shared" si="161"/>
        <v>RECUPERACAO DE JUNTAS DE DILATACAO DE OBRAS DE CONTENCAO ATE 2CM DE ABERTURA COM PROTECAO,ATE PROFUNDIDADE DE 1CM,EXCLUSIVE ANDAIME E RECUPERACAO ESTRUTURAL DAS FACES LATERAIS DA JUNTA</v>
      </c>
      <c r="C10368" s="519" t="s">
        <v>39393</v>
      </c>
      <c r="D10368" s="519" t="s">
        <v>39394</v>
      </c>
      <c r="E10368" s="519" t="s">
        <v>39395</v>
      </c>
      <c r="F10368" s="519" t="s">
        <v>39396</v>
      </c>
      <c r="I10368" s="519" t="s">
        <v>36</v>
      </c>
      <c r="J10368" s="650">
        <v>62.74</v>
      </c>
    </row>
    <row r="10369" spans="1:10">
      <c r="A10369" s="519" t="s">
        <v>10582</v>
      </c>
      <c r="B10369" s="519" t="str">
        <f t="shared" si="161"/>
        <v>RECUPERACAO DE ARMADURAS EM ESTRUTURA DE CONCRETO,POR MEIO DE SOLDA A QUENTE,INCLUSIVE FORNECIMENTO,CORTE,DOBRAGEM E COLOCACAO</v>
      </c>
      <c r="C10369" s="519" t="s">
        <v>39397</v>
      </c>
      <c r="D10369" s="519" t="s">
        <v>39398</v>
      </c>
      <c r="E10369" s="519" t="s">
        <v>34525</v>
      </c>
      <c r="I10369" s="519" t="s">
        <v>51</v>
      </c>
      <c r="J10369" s="650">
        <v>51.29</v>
      </c>
    </row>
    <row r="10370" spans="1:10">
      <c r="A10370" s="519" t="s">
        <v>10583</v>
      </c>
      <c r="B10370" s="519" t="str">
        <f t="shared" si="161"/>
        <v>RECUPERACAO DE ARMADURAS EM ESTRUTURA DE CONCRETO,POR MEIO DE SOLDA A QUENTE,INCLUSIVE FORNECIMENTO,CORTE,DOBRAGEM E COLOCACAO</v>
      </c>
      <c r="C10370" s="519" t="s">
        <v>39397</v>
      </c>
      <c r="D10370" s="519" t="s">
        <v>39398</v>
      </c>
      <c r="E10370" s="519" t="s">
        <v>34525</v>
      </c>
      <c r="I10370" s="519" t="s">
        <v>51</v>
      </c>
      <c r="J10370" s="650">
        <v>47.35</v>
      </c>
    </row>
    <row r="10371" spans="1:10">
      <c r="A10371" s="519" t="s">
        <v>10584</v>
      </c>
      <c r="B10371" s="519" t="str">
        <f t="shared" si="161"/>
        <v>RECUPERACAO DE ARMADURAS EM ESTRUTURA DE CONCRETO,POR MEIO DE SOLDA A FRIO,INCLUSIVE FORNECIMENTO,CORTE,DOBRAGEM E COLOCACAO</v>
      </c>
      <c r="C10371" s="519" t="s">
        <v>39397</v>
      </c>
      <c r="D10371" s="519" t="s">
        <v>39399</v>
      </c>
      <c r="E10371" s="519" t="s">
        <v>34258</v>
      </c>
      <c r="I10371" s="519" t="s">
        <v>51</v>
      </c>
      <c r="J10371" s="650">
        <v>115.59</v>
      </c>
    </row>
    <row r="10372" spans="1:10">
      <c r="A10372" s="519" t="s">
        <v>10585</v>
      </c>
      <c r="B10372" s="519" t="str">
        <f t="shared" si="161"/>
        <v>RECUPERACAO DE ARMADURAS EM ESTRUTURA DE CONCRETO,POR MEIO DE SOLDA A FRIO,INCLUSIVE FORNECIMENTO,CORTE,DOBRAGEM E COLOCACAO</v>
      </c>
      <c r="C10372" s="519" t="s">
        <v>39397</v>
      </c>
      <c r="D10372" s="519" t="s">
        <v>39399</v>
      </c>
      <c r="E10372" s="519" t="s">
        <v>34258</v>
      </c>
      <c r="I10372" s="519" t="s">
        <v>51</v>
      </c>
      <c r="J10372" s="650">
        <v>111.78</v>
      </c>
    </row>
    <row r="10373" spans="1:10">
      <c r="A10373" s="519" t="s">
        <v>10586</v>
      </c>
      <c r="B10373" s="519" t="str">
        <f t="shared" si="161"/>
        <v>RECUPERACAO DE FERRAGEM EM ESTRUTURA DE CONCRETO,SEM UTILIZACAO DE SOLDA,INCLUSIVE FORNECIMENTO,CORTE,DOBRAGEM E COLOCACAO</v>
      </c>
      <c r="C10373" s="519" t="s">
        <v>39400</v>
      </c>
      <c r="D10373" s="519" t="s">
        <v>39401</v>
      </c>
      <c r="E10373" s="519" t="s">
        <v>31370</v>
      </c>
      <c r="I10373" s="519" t="s">
        <v>51</v>
      </c>
      <c r="J10373" s="650">
        <v>30.47</v>
      </c>
    </row>
    <row r="10374" spans="1:10">
      <c r="A10374" s="519" t="s">
        <v>10587</v>
      </c>
      <c r="B10374" s="519" t="str">
        <f t="shared" si="161"/>
        <v>RECUPERACAO DE FERRAGEM EM ESTRUTURA DE CONCRETO,SEM UTILIZACAO DE SOLDA,INCLUSIVE FORNECIMENTO,CORTE,DOBRAGEM E COLOCACAO</v>
      </c>
      <c r="C10374" s="519" t="s">
        <v>39400</v>
      </c>
      <c r="D10374" s="519" t="s">
        <v>39401</v>
      </c>
      <c r="E10374" s="519" t="s">
        <v>31370</v>
      </c>
      <c r="I10374" s="519" t="s">
        <v>51</v>
      </c>
      <c r="J10374" s="650">
        <v>27.76</v>
      </c>
    </row>
    <row r="10375" spans="1:10">
      <c r="A10375" s="519" t="s">
        <v>10588</v>
      </c>
      <c r="B10375" s="519" t="str">
        <f t="shared" si="161"/>
        <v>APLICACAO COM AIRLESS DE INIBIDOR DE CORROSAO, EM ESTRUTURADE CONCRETO ARMADO NOS SERVICOS DE RECUPERACAO ESTRUTURAL,EXCLUSIVE LIMPEZA DA ESTRUTURA</v>
      </c>
      <c r="C10375" s="519" t="s">
        <v>39402</v>
      </c>
      <c r="D10375" s="519" t="s">
        <v>39403</v>
      </c>
      <c r="E10375" s="519" t="s">
        <v>39404</v>
      </c>
      <c r="I10375" s="519" t="s">
        <v>13</v>
      </c>
      <c r="J10375" s="650">
        <v>55.3</v>
      </c>
    </row>
    <row r="10376" spans="1:10">
      <c r="A10376" s="519" t="s">
        <v>10589</v>
      </c>
      <c r="B10376" s="519" t="str">
        <f t="shared" ref="B10376:B10439" si="162">C10376&amp;D10376&amp;E10376&amp;F10376&amp;G10376&amp;H10376</f>
        <v>APLICACAO COM AIRLESS DE INIBIDOR DE CORROSAO, EM ESTRUTURADE CONCRETO ARMADO NOS SERVICOS DE RECUPERACAO ESTRUTURAL,EXCLUSIVE LIMPEZA DA ESTRUTURA</v>
      </c>
      <c r="C10376" s="519" t="s">
        <v>39402</v>
      </c>
      <c r="D10376" s="519" t="s">
        <v>39403</v>
      </c>
      <c r="E10376" s="519" t="s">
        <v>39404</v>
      </c>
      <c r="I10376" s="519" t="s">
        <v>13</v>
      </c>
      <c r="J10376" s="650">
        <v>53.03</v>
      </c>
    </row>
    <row r="10377" spans="1:10">
      <c r="A10377" s="519" t="s">
        <v>10590</v>
      </c>
      <c r="B10377" s="519" t="str">
        <f t="shared" si="162"/>
        <v>REFORCO ESTRUTURAL COMPOSTO DE MANTA DE FIBRA DE CARBONO COM ESPESSURA DE 0,165MM,INCLUSIVE LIXAMENTO DA SUPERFICIE,REGULARIZACAO POR ENCHIMENTO ALEATORIO E APLICACAO DE ADESIVO EPOXI PARA FIXACAO E SUTURACAO DAS FIBRAS DE CARBONO</v>
      </c>
      <c r="C10377" s="519" t="s">
        <v>39405</v>
      </c>
      <c r="D10377" s="519" t="s">
        <v>39406</v>
      </c>
      <c r="E10377" s="519" t="s">
        <v>39407</v>
      </c>
      <c r="F10377" s="519" t="s">
        <v>39408</v>
      </c>
      <c r="I10377" s="519" t="s">
        <v>13</v>
      </c>
      <c r="J10377" s="650">
        <v>631.19000000000005</v>
      </c>
    </row>
    <row r="10378" spans="1:10">
      <c r="A10378" s="519" t="s">
        <v>10591</v>
      </c>
      <c r="B10378" s="519" t="str">
        <f t="shared" si="162"/>
        <v>REFORCO ESTRUTURAL COMPOSTO DE MANTA DE FIBRA DE CARBONO COM ESPESSURA DE 0,165MM,INCLUSIVE LIXAMENTO DA SUPERFICIE,REGULARIZACAO POR ENCHIMENTO ALEATORIO E APLICACAO DE ADESIVO EPOXI PARA FIXACAO E SUTURACAO DAS FIBRAS DE CARBONO</v>
      </c>
      <c r="C10378" s="519" t="s">
        <v>39405</v>
      </c>
      <c r="D10378" s="519" t="s">
        <v>39406</v>
      </c>
      <c r="E10378" s="519" t="s">
        <v>39407</v>
      </c>
      <c r="F10378" s="519" t="s">
        <v>39408</v>
      </c>
      <c r="I10378" s="519" t="s">
        <v>13</v>
      </c>
      <c r="J10378" s="650">
        <v>614.94000000000005</v>
      </c>
    </row>
    <row r="10379" spans="1:10">
      <c r="A10379" s="519" t="s">
        <v>10592</v>
      </c>
      <c r="B10379" s="519" t="str">
        <f t="shared" si="162"/>
        <v>REFORCO ESTRUTURAL COM LAMINA DE FIBRA DE CARBONO,LARGURA DE 50MM E ESPESSURA DE 1,20MM,INCLUSIVE LIXAMENTO DA SUPERFICIE,REGULARIZACAO POR ENCHIMENTO ALEATORIO E APLICACAO DE ADESIVO EPOXI PARA FIXACAO E SUTURACAO DAS FIBRAS DE CARBONO</v>
      </c>
      <c r="C10379" s="519" t="s">
        <v>39409</v>
      </c>
      <c r="D10379" s="519" t="s">
        <v>39410</v>
      </c>
      <c r="E10379" s="519" t="s">
        <v>39411</v>
      </c>
      <c r="F10379" s="519" t="s">
        <v>39412</v>
      </c>
      <c r="I10379" s="519" t="s">
        <v>36</v>
      </c>
      <c r="J10379" s="650">
        <v>182.42</v>
      </c>
    </row>
    <row r="10380" spans="1:10">
      <c r="A10380" s="519" t="s">
        <v>10593</v>
      </c>
      <c r="B10380" s="519" t="str">
        <f t="shared" si="162"/>
        <v>REFORCO ESTRUTURAL COM LAMINA DE FIBRA DE CARBONO,LARGURA DE 50MM E ESPESSURA DE 1,20MM,INCLUSIVE LIXAMENTO DA SUPERFICIE,REGULARIZACAO POR ENCHIMENTO ALEATORIO E APLICACAO DE ADESIVO EPOXI PARA FIXACAO E SUTURACAO DAS FIBRAS DE CARBONO</v>
      </c>
      <c r="C10380" s="519" t="s">
        <v>39409</v>
      </c>
      <c r="D10380" s="519" t="s">
        <v>39410</v>
      </c>
      <c r="E10380" s="519" t="s">
        <v>39411</v>
      </c>
      <c r="F10380" s="519" t="s">
        <v>39412</v>
      </c>
      <c r="I10380" s="519" t="s">
        <v>36</v>
      </c>
      <c r="J10380" s="650">
        <v>179.73</v>
      </c>
    </row>
    <row r="10381" spans="1:10">
      <c r="A10381" s="519" t="s">
        <v>10594</v>
      </c>
      <c r="B10381" s="519" t="str">
        <f t="shared" si="162"/>
        <v>TRATAMENTO DE ARMADURA DE FERRO EM ESTRUTURA DE CONCRETO ARMADO COM ARGAMASSA CIMENTICIA PRE-DOSADA,POLIMERICA,BICOMPONENTE,INIBIDOR DE CORROSAO</v>
      </c>
      <c r="C10381" s="519" t="s">
        <v>39413</v>
      </c>
      <c r="D10381" s="519" t="s">
        <v>39414</v>
      </c>
      <c r="E10381" s="519" t="s">
        <v>39415</v>
      </c>
      <c r="I10381" s="519" t="s">
        <v>13</v>
      </c>
      <c r="J10381" s="650">
        <v>82.58</v>
      </c>
    </row>
    <row r="10382" spans="1:10">
      <c r="A10382" s="519" t="s">
        <v>10595</v>
      </c>
      <c r="B10382" s="519" t="str">
        <f t="shared" si="162"/>
        <v>TRATAMENTO DE ARMADURA DE FERRO EM ESTRUTURA DE CONCRETO ARMADO COM ARGAMASSA CIMENTICIA PRE-DOSADA,POLIMERICA,BICOMPONENTE,INIBIDOR DE CORROSAO</v>
      </c>
      <c r="C10382" s="519" t="s">
        <v>39413</v>
      </c>
      <c r="D10382" s="519" t="s">
        <v>39414</v>
      </c>
      <c r="E10382" s="519" t="s">
        <v>39415</v>
      </c>
      <c r="I10382" s="519" t="s">
        <v>13</v>
      </c>
      <c r="J10382" s="650">
        <v>80.87</v>
      </c>
    </row>
    <row r="10383" spans="1:10">
      <c r="A10383" s="519" t="s">
        <v>10596</v>
      </c>
      <c r="B10383" s="519" t="str">
        <f t="shared" si="162"/>
        <v>RECUPERACAO DE ESTRUTURA,CAVIDADES E ARESTAS EM CONCRETO ARMADO,COM ARGAMASSA TIXOTROPICA POLIMERICA DE ALTO DESEMPENHOCOM ESPESSURA ATE 3CM</v>
      </c>
      <c r="C10383" s="519" t="s">
        <v>39416</v>
      </c>
      <c r="D10383" s="519" t="s">
        <v>39417</v>
      </c>
      <c r="E10383" s="519" t="s">
        <v>39418</v>
      </c>
      <c r="I10383" s="519" t="s">
        <v>22</v>
      </c>
      <c r="J10383" s="650">
        <v>3604.73</v>
      </c>
    </row>
    <row r="10384" spans="1:10">
      <c r="A10384" s="519" t="s">
        <v>10597</v>
      </c>
      <c r="B10384" s="519" t="str">
        <f t="shared" si="162"/>
        <v>RECUPERACAO DE ESTRUTURA,CAVIDADES E ARESTAS EM CONCRETO ARMADO,COM ARGAMASSA TIXOTROPICA POLIMERICA DE ALTO DESEMPENHOCOM ESPESSURA ATE 3CM</v>
      </c>
      <c r="C10384" s="519" t="s">
        <v>39416</v>
      </c>
      <c r="D10384" s="519" t="s">
        <v>39417</v>
      </c>
      <c r="E10384" s="519" t="s">
        <v>39418</v>
      </c>
      <c r="I10384" s="519" t="s">
        <v>22</v>
      </c>
      <c r="J10384" s="650">
        <v>3561.39</v>
      </c>
    </row>
    <row r="10385" spans="1:10">
      <c r="A10385" s="519" t="s">
        <v>10598</v>
      </c>
      <c r="B10385" s="519" t="str">
        <f t="shared" si="162"/>
        <v>RECOMPOSICAO DE CAPEAMENTO DE CONCRETO E PEQUENAS ESPESSURAS EM SERVICOS DE RECUPERACAO ESTRUTURAL,COM ARGAMASSA DE CIMENTO E AREIA NO TRACO 1:3 ADITIVADA COM RESINA ACRILICA NA PROPORCAO 50ML/M3 DE ARGAMASSA E SILICA ATIVA NA PROPORCAO DE5% A 10% DE CIMENTO</v>
      </c>
      <c r="C10385" s="519" t="s">
        <v>39419</v>
      </c>
      <c r="D10385" s="519" t="s">
        <v>39420</v>
      </c>
      <c r="E10385" s="519" t="s">
        <v>39421</v>
      </c>
      <c r="F10385" s="519" t="s">
        <v>39422</v>
      </c>
      <c r="G10385" s="519" t="s">
        <v>39423</v>
      </c>
      <c r="I10385" s="519" t="s">
        <v>22</v>
      </c>
      <c r="J10385" s="650">
        <v>2068.02</v>
      </c>
    </row>
    <row r="10386" spans="1:10">
      <c r="A10386" s="519" t="s">
        <v>10599</v>
      </c>
      <c r="B10386" s="519" t="str">
        <f t="shared" si="162"/>
        <v>RECOMPOSICAO DE CAPEAMENTO DE CONCRETO E PEQUENAS ESPESSURAS EM SERVICOS DE RECUPERACAO ESTRUTURAL,COM ARGAMASSA DE CIMENTO E AREIA NO TRACO 1:3 ADITIVADA COM RESINA ACRILICA NA PROPORCAO 50ML/M3 DE ARGAMASSA E SILICA ATIVA NA PROPORCAO DE5% A 10% DE CIMENTO</v>
      </c>
      <c r="C10386" s="519" t="s">
        <v>39419</v>
      </c>
      <c r="D10386" s="519" t="s">
        <v>39420</v>
      </c>
      <c r="E10386" s="519" t="s">
        <v>39421</v>
      </c>
      <c r="F10386" s="519" t="s">
        <v>39422</v>
      </c>
      <c r="G10386" s="519" t="s">
        <v>39423</v>
      </c>
      <c r="I10386" s="519" t="s">
        <v>22</v>
      </c>
      <c r="J10386" s="650">
        <v>2029.23</v>
      </c>
    </row>
    <row r="10387" spans="1:10">
      <c r="A10387" s="519" t="s">
        <v>10600</v>
      </c>
      <c r="B10387" s="519" t="str">
        <f t="shared" si="162"/>
        <v>RECOMPOSICAO DE CAMADA DE CAPEAMENTO DE CONCRETO DE PEQUENAS ESPESSURAS EM SERVICOS DE RECUPERACAO ESTRUTURAL,EXCLUSIVEO MATERIAL</v>
      </c>
      <c r="C10387" s="519" t="s">
        <v>39424</v>
      </c>
      <c r="D10387" s="519" t="s">
        <v>39425</v>
      </c>
      <c r="E10387" s="519" t="s">
        <v>39426</v>
      </c>
      <c r="I10387" s="519" t="s">
        <v>13</v>
      </c>
      <c r="J10387" s="650">
        <v>22.65</v>
      </c>
    </row>
    <row r="10388" spans="1:10">
      <c r="A10388" s="519" t="s">
        <v>10601</v>
      </c>
      <c r="B10388" s="519" t="str">
        <f t="shared" si="162"/>
        <v>RECOMPOSICAO DE CAMADA DE CAPEAMENTO DE CONCRETO DE PEQUENAS ESPESSURAS EM SERVICOS DE RECUPERACAO ESTRUTURAL,EXCLUSIVEO MATERIAL</v>
      </c>
      <c r="C10388" s="519" t="s">
        <v>39424</v>
      </c>
      <c r="D10388" s="519" t="s">
        <v>39425</v>
      </c>
      <c r="E10388" s="519" t="s">
        <v>39426</v>
      </c>
      <c r="I10388" s="519" t="s">
        <v>13</v>
      </c>
      <c r="J10388" s="650">
        <v>19.62</v>
      </c>
    </row>
    <row r="10389" spans="1:10">
      <c r="A10389" s="519" t="s">
        <v>10602</v>
      </c>
      <c r="B10389" s="519" t="str">
        <f t="shared" si="162"/>
        <v>ESTUCAMENTO DE CONCRETO APARENTE SENDO A ARGAMASSA DE CIMENTO,CAL E AREIA FINA NO TRACO 1:3:5,COM ESPESSURA DE 2MM,SOBRE SUPERFICIE LIMPA</v>
      </c>
      <c r="C10389" s="519" t="s">
        <v>39427</v>
      </c>
      <c r="D10389" s="519" t="s">
        <v>39428</v>
      </c>
      <c r="E10389" s="519" t="s">
        <v>39429</v>
      </c>
      <c r="I10389" s="519" t="s">
        <v>13</v>
      </c>
      <c r="J10389" s="650">
        <v>10.83</v>
      </c>
    </row>
    <row r="10390" spans="1:10">
      <c r="A10390" s="519" t="s">
        <v>10603</v>
      </c>
      <c r="B10390" s="519" t="str">
        <f t="shared" si="162"/>
        <v>ESTUCAMENTO DE CONCRETO APARENTE SENDO A ARGAMASSA DE CIMENTO,CAL E AREIA FINA NO TRACO 1:3:5,COM ESPESSURA DE 2MM,SOBRE SUPERFICIE LIMPA</v>
      </c>
      <c r="C10390" s="519" t="s">
        <v>39427</v>
      </c>
      <c r="D10390" s="519" t="s">
        <v>39428</v>
      </c>
      <c r="E10390" s="519" t="s">
        <v>39429</v>
      </c>
      <c r="I10390" s="519" t="s">
        <v>13</v>
      </c>
      <c r="J10390" s="650">
        <v>9.5</v>
      </c>
    </row>
    <row r="10391" spans="1:10">
      <c r="A10391" s="519" t="s">
        <v>10604</v>
      </c>
      <c r="B10391" s="519" t="str">
        <f t="shared" si="162"/>
        <v>MACAQUEAMENTO PARA TROCA DE APARELHO DE APOIO COM UTILIZACAO DE MACACO PISTAO,CAPACIDADE DE 100T</v>
      </c>
      <c r="C10391" s="519" t="s">
        <v>39430</v>
      </c>
      <c r="D10391" s="519" t="s">
        <v>39431</v>
      </c>
      <c r="I10391" s="519" t="s">
        <v>5</v>
      </c>
      <c r="J10391" s="650">
        <v>1078.78</v>
      </c>
    </row>
    <row r="10392" spans="1:10">
      <c r="A10392" s="519" t="s">
        <v>10605</v>
      </c>
      <c r="B10392" s="519" t="str">
        <f t="shared" si="162"/>
        <v>MACAQUEAMENTO PARA TROCA DE APARELHO DE APOIO COM UTILIZACAO DE MACACO PISTAO,CAPACIDADE DE 100T</v>
      </c>
      <c r="C10392" s="519" t="s">
        <v>39430</v>
      </c>
      <c r="D10392" s="519" t="s">
        <v>39431</v>
      </c>
      <c r="I10392" s="519" t="s">
        <v>5</v>
      </c>
      <c r="J10392" s="650">
        <v>963.88</v>
      </c>
    </row>
    <row r="10393" spans="1:10">
      <c r="A10393" s="519" t="s">
        <v>10606</v>
      </c>
      <c r="B10393" s="519" t="str">
        <f t="shared" si="162"/>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393" s="519" t="s">
        <v>39432</v>
      </c>
      <c r="D10393" s="519" t="s">
        <v>39433</v>
      </c>
      <c r="E10393" s="519" t="s">
        <v>39434</v>
      </c>
      <c r="F10393" s="519" t="s">
        <v>39435</v>
      </c>
      <c r="G10393" s="519" t="s">
        <v>39436</v>
      </c>
      <c r="H10393" s="519" t="s">
        <v>32130</v>
      </c>
      <c r="I10393" s="519" t="s">
        <v>5</v>
      </c>
      <c r="J10393" s="650">
        <v>669.19</v>
      </c>
    </row>
    <row r="10394" spans="1:10">
      <c r="A10394" s="519" t="s">
        <v>10607</v>
      </c>
      <c r="B10394" s="519" t="str">
        <f t="shared" si="162"/>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394" s="519" t="s">
        <v>39432</v>
      </c>
      <c r="D10394" s="519" t="s">
        <v>39433</v>
      </c>
      <c r="E10394" s="519" t="s">
        <v>39434</v>
      </c>
      <c r="F10394" s="519" t="s">
        <v>39435</v>
      </c>
      <c r="G10394" s="519" t="s">
        <v>39436</v>
      </c>
      <c r="H10394" s="519" t="s">
        <v>32130</v>
      </c>
      <c r="I10394" s="519" t="s">
        <v>5</v>
      </c>
      <c r="J10394" s="650">
        <v>642.87</v>
      </c>
    </row>
    <row r="10395" spans="1:10">
      <c r="A10395" s="519" t="s">
        <v>10608</v>
      </c>
      <c r="B10395" s="519" t="str">
        <f t="shared" si="162"/>
        <v>FUNDACAO DE ALVENARIA DE PEDRA,COM ARGAMASSA DE CIMENTO,SAIBRO E AREIA,NO TRACO 1:2:3,TENDO 0,60 A 0,80M DE LARGURA</v>
      </c>
      <c r="C10395" s="519" t="s">
        <v>38020</v>
      </c>
      <c r="D10395" s="519" t="s">
        <v>38022</v>
      </c>
      <c r="I10395" s="519" t="s">
        <v>22</v>
      </c>
      <c r="J10395" s="650">
        <v>438</v>
      </c>
    </row>
    <row r="10396" spans="1:10">
      <c r="A10396" s="519" t="s">
        <v>10609</v>
      </c>
      <c r="B10396" s="519" t="str">
        <f t="shared" si="162"/>
        <v>FUNDACAO DE ALVENARIA DE PEDRA,COM ARGAMASSA DE CIMENTO,SAIBRO E AREIA,NO TRACO 1:2:3,TENDO 0,60 A 0,80M DE LARGURA</v>
      </c>
      <c r="C10396" s="519" t="s">
        <v>38020</v>
      </c>
      <c r="D10396" s="519" t="s">
        <v>38022</v>
      </c>
      <c r="I10396" s="519" t="s">
        <v>22</v>
      </c>
      <c r="J10396" s="650">
        <v>399.03</v>
      </c>
    </row>
    <row r="10397" spans="1:10">
      <c r="A10397" s="519" t="s">
        <v>10610</v>
      </c>
      <c r="B10397" s="519" t="str">
        <f t="shared" si="162"/>
        <v>FUNDACAO DE ALVENARIA DE PEDRA,COM ARGAMASSA DE CIMENTO,SAIBRO E AREIA,NO TRACO 1:2:3,TENDO 0,35 A 0,45M DE LARGURA</v>
      </c>
      <c r="C10397" s="519" t="s">
        <v>38020</v>
      </c>
      <c r="D10397" s="519" t="s">
        <v>38021</v>
      </c>
      <c r="I10397" s="519" t="s">
        <v>22</v>
      </c>
      <c r="J10397" s="650">
        <v>537.66999999999996</v>
      </c>
    </row>
    <row r="10398" spans="1:10">
      <c r="A10398" s="519" t="s">
        <v>10611</v>
      </c>
      <c r="B10398" s="519" t="str">
        <f t="shared" si="162"/>
        <v>FUNDACAO DE ALVENARIA DE PEDRA,COM ARGAMASSA DE CIMENTO,SAIBRO E AREIA,NO TRACO 1:2:3,TENDO 0,35 A 0,45M DE LARGURA</v>
      </c>
      <c r="C10398" s="519" t="s">
        <v>38020</v>
      </c>
      <c r="D10398" s="519" t="s">
        <v>38021</v>
      </c>
      <c r="I10398" s="519" t="s">
        <v>22</v>
      </c>
      <c r="J10398" s="650">
        <v>487.39</v>
      </c>
    </row>
    <row r="10399" spans="1:10">
      <c r="A10399" s="519" t="s">
        <v>10612</v>
      </c>
      <c r="B10399" s="519" t="str">
        <f t="shared" si="162"/>
        <v>ALVENARIA DE PEDRA EM ELEVACAO,DE UMA FACE,FEITA COM BLOCOSDE DIMENSOES APROXIMADAS DE 30X30X30 A 40X40X40CM,ASSENTES COM ARGAMASSA DE CIMENTO,SAIBRO E AREIA,NO TRACO 1:2:3,JUNTAS SIMPLES,TENDO ALTURA ATE 1,50M</v>
      </c>
      <c r="C10399" s="519" t="s">
        <v>39437</v>
      </c>
      <c r="D10399" s="519" t="s">
        <v>39438</v>
      </c>
      <c r="E10399" s="519" t="s">
        <v>39439</v>
      </c>
      <c r="F10399" s="519" t="s">
        <v>39440</v>
      </c>
      <c r="I10399" s="519" t="s">
        <v>22</v>
      </c>
      <c r="J10399" s="650">
        <v>380.36</v>
      </c>
    </row>
    <row r="10400" spans="1:10">
      <c r="A10400" s="519" t="s">
        <v>10613</v>
      </c>
      <c r="B10400" s="519" t="str">
        <f t="shared" si="162"/>
        <v>ALVENARIA DE PEDRA EM ELEVACAO,DE UMA FACE,FEITA COM BLOCOSDE DIMENSOES APROXIMADAS DE 30X30X30 A 40X40X40CM,ASSENTES COM ARGAMASSA DE CIMENTO,SAIBRO E AREIA,NO TRACO 1:2:3,JUNTAS SIMPLES,TENDO ALTURA ATE 1,50M</v>
      </c>
      <c r="C10400" s="519" t="s">
        <v>39437</v>
      </c>
      <c r="D10400" s="519" t="s">
        <v>39438</v>
      </c>
      <c r="E10400" s="519" t="s">
        <v>39439</v>
      </c>
      <c r="F10400" s="519" t="s">
        <v>39440</v>
      </c>
      <c r="I10400" s="519" t="s">
        <v>22</v>
      </c>
      <c r="J10400" s="650">
        <v>349.09</v>
      </c>
    </row>
    <row r="10401" spans="1:10">
      <c r="A10401" s="519" t="s">
        <v>10614</v>
      </c>
      <c r="B10401" s="519" t="str">
        <f t="shared" si="162"/>
        <v>ALVENARIA DE PEDRA EM ELEVACAO,DE UMA FACE,FEITA COM BLOCOSDE DIMENSOES APROXIMADAS DE 30X30X30 A 40X40X40CM,ASSENTES COM ARGAMASSA DE CIMENTO,SAIBRO E AREIA,NO TRACO 1:2:3,JUNTAS SIMPLES,TENDO ALTURA ATE 2,00M</v>
      </c>
      <c r="C10401" s="519" t="s">
        <v>39437</v>
      </c>
      <c r="D10401" s="519" t="s">
        <v>39438</v>
      </c>
      <c r="E10401" s="519" t="s">
        <v>39439</v>
      </c>
      <c r="F10401" s="519" t="s">
        <v>39441</v>
      </c>
      <c r="I10401" s="519" t="s">
        <v>22</v>
      </c>
      <c r="J10401" s="650">
        <v>474.33</v>
      </c>
    </row>
    <row r="10402" spans="1:10">
      <c r="A10402" s="519" t="s">
        <v>10615</v>
      </c>
      <c r="B10402" s="519" t="str">
        <f t="shared" si="162"/>
        <v>ALVENARIA DE PEDRA EM ELEVACAO,DE UMA FACE,FEITA COM BLOCOSDE DIMENSOES APROXIMADAS DE 30X30X30 A 40X40X40CM,ASSENTES COM ARGAMASSA DE CIMENTO,SAIBRO E AREIA,NO TRACO 1:2:3,JUNTAS SIMPLES,TENDO ALTURA ATE 2,00M</v>
      </c>
      <c r="C10402" s="519" t="s">
        <v>39437</v>
      </c>
      <c r="D10402" s="519" t="s">
        <v>39438</v>
      </c>
      <c r="E10402" s="519" t="s">
        <v>39439</v>
      </c>
      <c r="F10402" s="519" t="s">
        <v>39441</v>
      </c>
      <c r="I10402" s="519" t="s">
        <v>22</v>
      </c>
      <c r="J10402" s="650">
        <v>430.51</v>
      </c>
    </row>
    <row r="10403" spans="1:10">
      <c r="A10403" s="519" t="s">
        <v>10616</v>
      </c>
      <c r="B10403" s="519" t="str">
        <f t="shared" si="162"/>
        <v>ALVENARIA DE PEDRA EM ELEVACAO,DE UMA FACE,FEITA COM BLOCOSDE DIMENSOES APROXIMADAS DE 30X30X30 A 40X40X40CM,ASSENTES COM ARGAMASSA DE CIMENTO,SAIBRO E AREIA,NO TRACO 1:2:3,JUNTAS SIMPLES,TENDO ALTURA ATE 2,50M</v>
      </c>
      <c r="C10403" s="519" t="s">
        <v>39437</v>
      </c>
      <c r="D10403" s="519" t="s">
        <v>39438</v>
      </c>
      <c r="E10403" s="519" t="s">
        <v>39439</v>
      </c>
      <c r="F10403" s="519" t="s">
        <v>39442</v>
      </c>
      <c r="I10403" s="519" t="s">
        <v>22</v>
      </c>
      <c r="J10403" s="650">
        <v>576.82000000000005</v>
      </c>
    </row>
    <row r="10404" spans="1:10">
      <c r="A10404" s="519" t="s">
        <v>10617</v>
      </c>
      <c r="B10404" s="519" t="str">
        <f t="shared" si="162"/>
        <v>ALVENARIA DE PEDRA EM ELEVACAO,DE UMA FACE,FEITA COM BLOCOSDE DIMENSOES APROXIMADAS DE 30X30X30 A 40X40X40CM,ASSENTES COM ARGAMASSA DE CIMENTO,SAIBRO E AREIA,NO TRACO 1:2:3,JUNTAS SIMPLES,TENDO ALTURA ATE 2,50M</v>
      </c>
      <c r="C10404" s="519" t="s">
        <v>39437</v>
      </c>
      <c r="D10404" s="519" t="s">
        <v>39438</v>
      </c>
      <c r="E10404" s="519" t="s">
        <v>39439</v>
      </c>
      <c r="F10404" s="519" t="s">
        <v>39442</v>
      </c>
      <c r="I10404" s="519" t="s">
        <v>22</v>
      </c>
      <c r="J10404" s="650">
        <v>519.32000000000005</v>
      </c>
    </row>
    <row r="10405" spans="1:10">
      <c r="A10405" s="519" t="s">
        <v>10618</v>
      </c>
      <c r="B10405" s="519" t="str">
        <f t="shared" si="162"/>
        <v>ALVENARIA DE PEDRA EM ELEVACAO,DE UMA FACE,FEITA COM BLOCOSDE DIMENSOES APROXIMADAS DE 30X30X30 A 40X40X40CM,ASSENTES COM ARGAMASSA DE CIMENTO,SAIBRO E AREIA,NO TRACO 1:2:3,JUNTAS SIMPLES,TENDO ALTURA ATE 3,00M</v>
      </c>
      <c r="C10405" s="519" t="s">
        <v>39437</v>
      </c>
      <c r="D10405" s="519" t="s">
        <v>39438</v>
      </c>
      <c r="E10405" s="519" t="s">
        <v>39439</v>
      </c>
      <c r="F10405" s="519" t="s">
        <v>39443</v>
      </c>
      <c r="I10405" s="519" t="s">
        <v>22</v>
      </c>
      <c r="J10405" s="650">
        <v>681.87</v>
      </c>
    </row>
    <row r="10406" spans="1:10">
      <c r="A10406" s="519" t="s">
        <v>10619</v>
      </c>
      <c r="B10406" s="519" t="str">
        <f t="shared" si="162"/>
        <v>ALVENARIA DE PEDRA EM ELEVACAO,DE UMA FACE,FEITA COM BLOCOSDE DIMENSOES APROXIMADAS DE 30X30X30 A 40X40X40CM,ASSENTES COM ARGAMASSA DE CIMENTO,SAIBRO E AREIA,NO TRACO 1:2:3,JUNTAS SIMPLES,TENDO ALTURA ATE 3,00M</v>
      </c>
      <c r="C10406" s="519" t="s">
        <v>39437</v>
      </c>
      <c r="D10406" s="519" t="s">
        <v>39438</v>
      </c>
      <c r="E10406" s="519" t="s">
        <v>39439</v>
      </c>
      <c r="F10406" s="519" t="s">
        <v>39443</v>
      </c>
      <c r="I10406" s="519" t="s">
        <v>22</v>
      </c>
      <c r="J10406" s="650">
        <v>610.35</v>
      </c>
    </row>
    <row r="10407" spans="1:10">
      <c r="A10407" s="519" t="s">
        <v>10620</v>
      </c>
      <c r="B10407" s="519" t="str">
        <f t="shared" si="162"/>
        <v>JUNTAS REENTRANTES,EM ALVENARIA DE PEDRA,COMO EM 12.001.0020,FEITAS COM ARGAMASSA DE CIMENTO,CAL E AREIA FINA,NO TRACO 1:3:5</v>
      </c>
      <c r="C10407" s="519" t="s">
        <v>39444</v>
      </c>
      <c r="D10407" s="519" t="s">
        <v>39445</v>
      </c>
      <c r="E10407" s="519" t="s">
        <v>39446</v>
      </c>
      <c r="I10407" s="519" t="s">
        <v>13</v>
      </c>
      <c r="J10407" s="650">
        <v>81.11</v>
      </c>
    </row>
    <row r="10408" spans="1:10">
      <c r="A10408" s="519" t="s">
        <v>10621</v>
      </c>
      <c r="B10408" s="519" t="str">
        <f t="shared" si="162"/>
        <v>JUNTAS REENTRANTES,EM ALVENARIA DE PEDRA,COMO EM 12.001.0020,FEITAS COM ARGAMASSA DE CIMENTO,CAL E AREIA FINA,NO TRACO 1:3:5</v>
      </c>
      <c r="C10408" s="519" t="s">
        <v>39444</v>
      </c>
      <c r="D10408" s="519" t="s">
        <v>39445</v>
      </c>
      <c r="E10408" s="519" t="s">
        <v>39446</v>
      </c>
      <c r="I10408" s="519" t="s">
        <v>13</v>
      </c>
      <c r="J10408" s="650">
        <v>70.62</v>
      </c>
    </row>
    <row r="10409" spans="1:10">
      <c r="A10409" s="519" t="s">
        <v>10622</v>
      </c>
      <c r="B10409" s="519" t="str">
        <f t="shared" si="162"/>
        <v>JUNTAS EM RELEVO,EM ALVENARIA DE PEDRA,COMO EM 12.001.0020,FEITAS COM ARGAMASSA DE CIMENTO,CAL E AREIA FINA,NO TRACO 1:3:5</v>
      </c>
      <c r="C10409" s="519" t="s">
        <v>39447</v>
      </c>
      <c r="D10409" s="519" t="s">
        <v>39448</v>
      </c>
      <c r="E10409" s="519" t="s">
        <v>39449</v>
      </c>
      <c r="I10409" s="519" t="s">
        <v>13</v>
      </c>
      <c r="J10409" s="650">
        <v>162.22</v>
      </c>
    </row>
    <row r="10410" spans="1:10">
      <c r="A10410" s="519" t="s">
        <v>10623</v>
      </c>
      <c r="B10410" s="519" t="str">
        <f t="shared" si="162"/>
        <v>JUNTAS EM RELEVO,EM ALVENARIA DE PEDRA,COMO EM 12.001.0020,FEITAS COM ARGAMASSA DE CIMENTO,CAL E AREIA FINA,NO TRACO 1:3:5</v>
      </c>
      <c r="C10410" s="519" t="s">
        <v>39447</v>
      </c>
      <c r="D10410" s="519" t="s">
        <v>39448</v>
      </c>
      <c r="E10410" s="519" t="s">
        <v>39449</v>
      </c>
      <c r="I10410" s="519" t="s">
        <v>13</v>
      </c>
      <c r="J10410" s="650">
        <v>141.25</v>
      </c>
    </row>
    <row r="10411" spans="1:10">
      <c r="A10411" s="519" t="s">
        <v>10624</v>
      </c>
      <c r="B10411" s="519" t="str">
        <f t="shared" si="162"/>
        <v>ALVENARIA DE PEDRA SECA,EM ELEVACAO,DE UMA FACE,FEITA COM BLOCOS DE DIMENSOES APROXIMADAS DE 30X30X30 A 40X40X40CM ATE 1,50M DE ALTURA</v>
      </c>
      <c r="C10411" s="519" t="s">
        <v>39450</v>
      </c>
      <c r="D10411" s="519" t="s">
        <v>39451</v>
      </c>
      <c r="E10411" s="519" t="s">
        <v>39452</v>
      </c>
      <c r="I10411" s="519" t="s">
        <v>22</v>
      </c>
      <c r="J10411" s="650">
        <v>247.6</v>
      </c>
    </row>
    <row r="10412" spans="1:10">
      <c r="A10412" s="519" t="s">
        <v>10625</v>
      </c>
      <c r="B10412" s="519" t="str">
        <f t="shared" si="162"/>
        <v>ALVENARIA DE PEDRA SECA,EM ELEVACAO,DE UMA FACE,FEITA COM BLOCOS DE DIMENSOES APROXIMADAS DE 30X30X30 A 40X40X40CM ATE 1,50M DE ALTURA</v>
      </c>
      <c r="C10412" s="519" t="s">
        <v>39450</v>
      </c>
      <c r="D10412" s="519" t="s">
        <v>39451</v>
      </c>
      <c r="E10412" s="519" t="s">
        <v>39452</v>
      </c>
      <c r="I10412" s="519" t="s">
        <v>22</v>
      </c>
      <c r="J10412" s="650">
        <v>227.04</v>
      </c>
    </row>
    <row r="10413" spans="1:10">
      <c r="A10413" s="519" t="s">
        <v>10626</v>
      </c>
      <c r="B10413" s="519" t="str">
        <f t="shared" si="162"/>
        <v>ALVENARIA DE PEDRA SECA,EM ELEVACAO,DE DUAS FACES,FEITA COMBLOCOS DE DIMENSOES APROXIMADAS DE 30X30X30 A 40X40X40CM,ATE1,50M DE ALTURA</v>
      </c>
      <c r="C10413" s="519" t="s">
        <v>39453</v>
      </c>
      <c r="D10413" s="519" t="s">
        <v>39454</v>
      </c>
      <c r="E10413" s="519" t="s">
        <v>39455</v>
      </c>
      <c r="I10413" s="519" t="s">
        <v>22</v>
      </c>
      <c r="J10413" s="650">
        <v>320.8</v>
      </c>
    </row>
    <row r="10414" spans="1:10">
      <c r="A10414" s="519" t="s">
        <v>10627</v>
      </c>
      <c r="B10414" s="519" t="str">
        <f t="shared" si="162"/>
        <v>ALVENARIA DE PEDRA SECA,EM ELEVACAO,DE DUAS FACES,FEITA COMBLOCOS DE DIMENSOES APROXIMADAS DE 30X30X30 A 40X40X40CM,ATE1,50M DE ALTURA</v>
      </c>
      <c r="C10414" s="519" t="s">
        <v>39453</v>
      </c>
      <c r="D10414" s="519" t="s">
        <v>39454</v>
      </c>
      <c r="E10414" s="519" t="s">
        <v>39455</v>
      </c>
      <c r="I10414" s="519" t="s">
        <v>22</v>
      </c>
      <c r="J10414" s="650">
        <v>291.44</v>
      </c>
    </row>
    <row r="10415" spans="1:10">
      <c r="A10415" s="519" t="s">
        <v>10628</v>
      </c>
      <c r="B10415" s="519" t="str">
        <f t="shared" si="162"/>
        <v>ALVENARIA DE PEDRA EM ELEVACAO,DE UMA FACE,FEITA COM BLOCOSDE PEDRA DE MAO,ASSENTES COM ARGAMASSA DE CIMENTO,SAIBRO E AREIA,NO TRACO 1:2:3,TENDO ALTURA ATE 1,50M,SENDO A ESPESSURA ATE 0,35M</v>
      </c>
      <c r="C10415" s="519" t="s">
        <v>39437</v>
      </c>
      <c r="D10415" s="519" t="s">
        <v>39456</v>
      </c>
      <c r="E10415" s="519" t="s">
        <v>39457</v>
      </c>
      <c r="F10415" s="519" t="s">
        <v>39458</v>
      </c>
      <c r="I10415" s="519" t="s">
        <v>22</v>
      </c>
      <c r="J10415" s="650">
        <v>614.07000000000005</v>
      </c>
    </row>
    <row r="10416" spans="1:10">
      <c r="A10416" s="519" t="s">
        <v>10629</v>
      </c>
      <c r="B10416" s="519" t="str">
        <f t="shared" si="162"/>
        <v>ALVENARIA DE PEDRA EM ELEVACAO,DE UMA FACE,FEITA COM BLOCOSDE PEDRA DE MAO,ASSENTES COM ARGAMASSA DE CIMENTO,SAIBRO E AREIA,NO TRACO 1:2:3,TENDO ALTURA ATE 1,50M,SENDO A ESPESSURA ATE 0,35M</v>
      </c>
      <c r="C10416" s="519" t="s">
        <v>39437</v>
      </c>
      <c r="D10416" s="519" t="s">
        <v>39456</v>
      </c>
      <c r="E10416" s="519" t="s">
        <v>39457</v>
      </c>
      <c r="F10416" s="519" t="s">
        <v>39458</v>
      </c>
      <c r="I10416" s="519" t="s">
        <v>22</v>
      </c>
      <c r="J10416" s="650">
        <v>552.55999999999995</v>
      </c>
    </row>
    <row r="10417" spans="1:10">
      <c r="A10417" s="519" t="s">
        <v>10630</v>
      </c>
      <c r="B10417" s="519" t="str">
        <f t="shared" si="162"/>
        <v>ALVENARIA DE PEDRA EM ELEVACAO,DE UMA FACE,FEITA COM BLOCOSDE PEDRA DE MAO,ASSENTES COM ARGAMASSA DE CIMENTO,SAIBRO E AREIA,NO TRACO 1:2:3,TENDO ALTURA ATE 3,00M,SENDO A ESPESSURA ATE 0,35M</v>
      </c>
      <c r="C10417" s="519" t="s">
        <v>39437</v>
      </c>
      <c r="D10417" s="519" t="s">
        <v>39456</v>
      </c>
      <c r="E10417" s="519" t="s">
        <v>39459</v>
      </c>
      <c r="F10417" s="519" t="s">
        <v>39458</v>
      </c>
      <c r="I10417" s="519" t="s">
        <v>22</v>
      </c>
      <c r="J10417" s="650">
        <v>735.85</v>
      </c>
    </row>
    <row r="10418" spans="1:10">
      <c r="A10418" s="519" t="s">
        <v>10631</v>
      </c>
      <c r="B10418" s="519" t="str">
        <f t="shared" si="162"/>
        <v>ALVENARIA DE PEDRA EM ELEVACAO,DE UMA FACE,FEITA COM BLOCOSDE PEDRA DE MAO,ASSENTES COM ARGAMASSA DE CIMENTO,SAIBRO E AREIA,NO TRACO 1:2:3,TENDO ALTURA ATE 3,00M,SENDO A ESPESSURA ATE 0,35M</v>
      </c>
      <c r="C10418" s="519" t="s">
        <v>39437</v>
      </c>
      <c r="D10418" s="519" t="s">
        <v>39456</v>
      </c>
      <c r="E10418" s="519" t="s">
        <v>39459</v>
      </c>
      <c r="F10418" s="519" t="s">
        <v>39458</v>
      </c>
      <c r="I10418" s="519" t="s">
        <v>22</v>
      </c>
      <c r="J10418" s="650">
        <v>658.09</v>
      </c>
    </row>
    <row r="10419" spans="1:10">
      <c r="A10419" s="519" t="s">
        <v>10632</v>
      </c>
      <c r="B10419" s="519" t="str">
        <f t="shared" si="162"/>
        <v>ALVENARIA DE PEDRA EM ELEVACAO,DE DUAS FACES,FEITA COM BLOCOS DE PEDRA DE MAO,ASSENTES COM ARGAMASSA DE CIMENTO,SAIBRO EAREIA,NO TRACO 1:2:3,TENDO ALTURA ATE 1,50M,SENDO A ESPESSURA ATE 0,35M</v>
      </c>
      <c r="C10419" s="519" t="s">
        <v>39460</v>
      </c>
      <c r="D10419" s="519" t="s">
        <v>39461</v>
      </c>
      <c r="E10419" s="519" t="s">
        <v>39462</v>
      </c>
      <c r="F10419" s="519" t="s">
        <v>39463</v>
      </c>
      <c r="I10419" s="519" t="s">
        <v>22</v>
      </c>
      <c r="J10419" s="650">
        <v>842.73</v>
      </c>
    </row>
    <row r="10420" spans="1:10">
      <c r="A10420" s="519" t="s">
        <v>10633</v>
      </c>
      <c r="B10420" s="519" t="str">
        <f t="shared" si="162"/>
        <v>ALVENARIA DE PEDRA EM ELEVACAO,DE DUAS FACES,FEITA COM BLOCOS DE PEDRA DE MAO,ASSENTES COM ARGAMASSA DE CIMENTO,SAIBRO EAREIA,NO TRACO 1:2:3,TENDO ALTURA ATE 1,50M,SENDO A ESPESSURA ATE 0,35M</v>
      </c>
      <c r="C10420" s="519" t="s">
        <v>39460</v>
      </c>
      <c r="D10420" s="519" t="s">
        <v>39461</v>
      </c>
      <c r="E10420" s="519" t="s">
        <v>39462</v>
      </c>
      <c r="F10420" s="519" t="s">
        <v>39463</v>
      </c>
      <c r="I10420" s="519" t="s">
        <v>22</v>
      </c>
      <c r="J10420" s="650">
        <v>749.2</v>
      </c>
    </row>
    <row r="10421" spans="1:10">
      <c r="A10421" s="519" t="s">
        <v>10634</v>
      </c>
      <c r="B10421" s="519" t="str">
        <f t="shared" si="162"/>
        <v>ALVENARIA DE PEDRA EM ELEVACAO,DE DUAS FACES,FEITA COM BLOCOS DE PEDRA DE MAO,ASSENTES COM ARGAMASSA DE CIMENTO,SAIBRO EAREIA,NO TRACO 1:2:3,TENDO ALTURA ATE 3,00M,SENDO A ESPESSURA ATE 0,35M</v>
      </c>
      <c r="C10421" s="519" t="s">
        <v>39460</v>
      </c>
      <c r="D10421" s="519" t="s">
        <v>39461</v>
      </c>
      <c r="E10421" s="519" t="s">
        <v>39464</v>
      </c>
      <c r="F10421" s="519" t="s">
        <v>39463</v>
      </c>
      <c r="I10421" s="519" t="s">
        <v>22</v>
      </c>
      <c r="J10421" s="650">
        <v>1005.1</v>
      </c>
    </row>
    <row r="10422" spans="1:10">
      <c r="A10422" s="519" t="s">
        <v>10635</v>
      </c>
      <c r="B10422" s="519" t="str">
        <f t="shared" si="162"/>
        <v>ALVENARIA DE PEDRA EM ELEVACAO,DE DUAS FACES,FEITA COM BLOCOS DE PEDRA DE MAO,ASSENTES COM ARGAMASSA DE CIMENTO,SAIBRO EAREIA,NO TRACO 1:2:3,TENDO ALTURA ATE 3,00M,SENDO A ESPESSURA ATE 0,35M</v>
      </c>
      <c r="C10422" s="519" t="s">
        <v>39460</v>
      </c>
      <c r="D10422" s="519" t="s">
        <v>39461</v>
      </c>
      <c r="E10422" s="519" t="s">
        <v>39464</v>
      </c>
      <c r="F10422" s="519" t="s">
        <v>39463</v>
      </c>
      <c r="I10422" s="519" t="s">
        <v>22</v>
      </c>
      <c r="J10422" s="650">
        <v>889.9</v>
      </c>
    </row>
    <row r="10423" spans="1:10">
      <c r="A10423" s="519" t="s">
        <v>10636</v>
      </c>
      <c r="B10423" s="519" t="str">
        <f t="shared" si="162"/>
        <v>JUNTAS REENTRANTES EM ALVENARIA DE PEDRA DE MAO,FEITAS COM ARGAMASSA DE CIMENTO,CAL E AREIA FINA,NO TRACO 1:3:5</v>
      </c>
      <c r="C10423" s="519" t="s">
        <v>39465</v>
      </c>
      <c r="D10423" s="519" t="s">
        <v>39466</v>
      </c>
      <c r="I10423" s="519" t="s">
        <v>13</v>
      </c>
      <c r="J10423" s="650">
        <v>142</v>
      </c>
    </row>
    <row r="10424" spans="1:10">
      <c r="A10424" s="519" t="s">
        <v>10637</v>
      </c>
      <c r="B10424" s="519" t="str">
        <f t="shared" si="162"/>
        <v>JUNTAS REENTRANTES EM ALVENARIA DE PEDRA DE MAO,FEITAS COM ARGAMASSA DE CIMENTO,CAL E AREIA FINA,NO TRACO 1:3:5</v>
      </c>
      <c r="C10424" s="519" t="s">
        <v>39465</v>
      </c>
      <c r="D10424" s="519" t="s">
        <v>39466</v>
      </c>
      <c r="I10424" s="519" t="s">
        <v>13</v>
      </c>
      <c r="J10424" s="650">
        <v>123.39</v>
      </c>
    </row>
    <row r="10425" spans="1:10">
      <c r="A10425" s="519" t="s">
        <v>10638</v>
      </c>
      <c r="B10425" s="519" t="str">
        <f t="shared" si="162"/>
        <v>ALVENARIA DE TIJOLOS MACICOS 7X10X20CM,COM ARGAMASSA DE CIMENTO E SAIBRO,NO TRACO 1:6,ATE 3,00M DE ALTURA</v>
      </c>
      <c r="C10425" s="519" t="s">
        <v>39467</v>
      </c>
      <c r="D10425" s="519" t="s">
        <v>39468</v>
      </c>
      <c r="I10425" s="519" t="s">
        <v>22</v>
      </c>
      <c r="J10425" s="650">
        <v>1434.5</v>
      </c>
    </row>
    <row r="10426" spans="1:10">
      <c r="A10426" s="519" t="s">
        <v>10639</v>
      </c>
      <c r="B10426" s="519" t="str">
        <f t="shared" si="162"/>
        <v>ALVENARIA DE TIJOLOS MACICOS 7X10X20CM,COM ARGAMASSA DE CIMENTO E SAIBRO,NO TRACO 1:6,ATE 3,00M DE ALTURA</v>
      </c>
      <c r="C10426" s="519" t="s">
        <v>39467</v>
      </c>
      <c r="D10426" s="519" t="s">
        <v>39468</v>
      </c>
      <c r="I10426" s="519" t="s">
        <v>22</v>
      </c>
      <c r="J10426" s="650">
        <v>1368.59</v>
      </c>
    </row>
    <row r="10427" spans="1:10">
      <c r="A10427" s="519" t="s">
        <v>10640</v>
      </c>
      <c r="B10427" s="519" t="str">
        <f t="shared" si="162"/>
        <v>ALVENARIA DE TIJOLOS MACICOS 7X10X20CM,COM ARGAMASSA DE CIMENTO E SAIBRO,NO TRACO 1:6,ATE 1,50M DE ALTURA</v>
      </c>
      <c r="C10427" s="519" t="s">
        <v>39467</v>
      </c>
      <c r="D10427" s="519" t="s">
        <v>39469</v>
      </c>
      <c r="I10427" s="519" t="s">
        <v>22</v>
      </c>
      <c r="J10427" s="650">
        <v>1408.84</v>
      </c>
    </row>
    <row r="10428" spans="1:10">
      <c r="A10428" s="519" t="s">
        <v>10641</v>
      </c>
      <c r="B10428" s="519" t="str">
        <f t="shared" si="162"/>
        <v>ALVENARIA DE TIJOLOS MACICOS 7X10X20CM,COM ARGAMASSA DE CIMENTO E SAIBRO,NO TRACO 1:6,ATE 1,50M DE ALTURA</v>
      </c>
      <c r="C10428" s="519" t="s">
        <v>39467</v>
      </c>
      <c r="D10428" s="519" t="s">
        <v>39469</v>
      </c>
      <c r="I10428" s="519" t="s">
        <v>22</v>
      </c>
      <c r="J10428" s="650">
        <v>1346.36</v>
      </c>
    </row>
    <row r="10429" spans="1:10">
      <c r="A10429" s="519" t="s">
        <v>10642</v>
      </c>
      <c r="B10429" s="519" t="str">
        <f t="shared" si="162"/>
        <v>ALVENARIA DE TIJOLOS MACICOS 7X10X20CM,COM ARGAMASSA DE CIMENTO E SAIBRO,NO TRACO 1:6,EM PAREDES DE UMA VEZ (0,20M),DE SUPERFICIE CORRIDA,ATE 3,00M DE ALTURA E MEDIDA PELA AREA REAL</v>
      </c>
      <c r="C10429" s="519" t="s">
        <v>39467</v>
      </c>
      <c r="D10429" s="519" t="s">
        <v>39470</v>
      </c>
      <c r="E10429" s="519" t="s">
        <v>39471</v>
      </c>
      <c r="F10429" s="519" t="s">
        <v>939</v>
      </c>
      <c r="I10429" s="519" t="s">
        <v>13</v>
      </c>
      <c r="J10429" s="650">
        <v>272.14</v>
      </c>
    </row>
    <row r="10430" spans="1:10">
      <c r="A10430" s="519" t="s">
        <v>10643</v>
      </c>
      <c r="B10430" s="519" t="str">
        <f t="shared" si="162"/>
        <v>ALVENARIA DE TIJOLOS MACICOS 7X10X20CM,COM ARGAMASSA DE CIMENTO E SAIBRO,NO TRACO 1:6,EM PAREDES DE UMA VEZ (0,20M),DE SUPERFICIE CORRIDA,ATE 3,00M DE ALTURA E MEDIDA PELA AREA REAL</v>
      </c>
      <c r="C10430" s="519" t="s">
        <v>39467</v>
      </c>
      <c r="D10430" s="519" t="s">
        <v>39470</v>
      </c>
      <c r="E10430" s="519" t="s">
        <v>39471</v>
      </c>
      <c r="F10430" s="519" t="s">
        <v>939</v>
      </c>
      <c r="I10430" s="519" t="s">
        <v>13</v>
      </c>
      <c r="J10430" s="650">
        <v>260.93</v>
      </c>
    </row>
    <row r="10431" spans="1:10">
      <c r="A10431" s="519" t="s">
        <v>10644</v>
      </c>
      <c r="B10431" s="519" t="str">
        <f t="shared" si="162"/>
        <v>ALVENARIA DE TIJOLOS MACICOS 7X10X20CM,COM ARGAMASSA DE CIMENTO E SAIBRO,NO TRACO 1:6,EM PAREDES DE UMA VEZ(0,20M),DE SUPERFICIE CORRIDA,ATE 1,50M DE ALTURA E MEDIDA PELA AREA REAL</v>
      </c>
      <c r="C10431" s="519" t="s">
        <v>39467</v>
      </c>
      <c r="D10431" s="519" t="s">
        <v>39472</v>
      </c>
      <c r="E10431" s="519" t="s">
        <v>39473</v>
      </c>
      <c r="I10431" s="519" t="s">
        <v>13</v>
      </c>
      <c r="J10431" s="650">
        <v>268.29000000000002</v>
      </c>
    </row>
    <row r="10432" spans="1:10">
      <c r="A10432" s="519" t="s">
        <v>10645</v>
      </c>
      <c r="B10432" s="519" t="str">
        <f t="shared" si="162"/>
        <v>ALVENARIA DE TIJOLOS MACICOS 7X10X20CM,COM ARGAMASSA DE CIMENTO E SAIBRO,NO TRACO 1:6,EM PAREDES DE UMA VEZ(0,20M),DE SUPERFICIE CORRIDA,ATE 1,50M DE ALTURA E MEDIDA PELA AREA REAL</v>
      </c>
      <c r="C10432" s="519" t="s">
        <v>39467</v>
      </c>
      <c r="D10432" s="519" t="s">
        <v>39472</v>
      </c>
      <c r="E10432" s="519" t="s">
        <v>39473</v>
      </c>
      <c r="I10432" s="519" t="s">
        <v>13</v>
      </c>
      <c r="J10432" s="650">
        <v>257.60000000000002</v>
      </c>
    </row>
    <row r="10433" spans="1:10">
      <c r="A10433" s="519" t="s">
        <v>10646</v>
      </c>
      <c r="B10433" s="519" t="str">
        <f t="shared" si="162"/>
        <v>ALVENARIA DE TIJOLOS MACICOS 7X10X20CM,COM ARGAMASSA DE CIMENTO E SAIBRO,NO TRACO 1:6,EM PAREDES DE UMA VEZ(0,20M),COM VAOS OU ARESTAS,ATE 3,00M DE ALTURA E MEDIDA PELA AREA REAL</v>
      </c>
      <c r="C10433" s="519" t="s">
        <v>39467</v>
      </c>
      <c r="D10433" s="519" t="s">
        <v>39474</v>
      </c>
      <c r="E10433" s="519" t="s">
        <v>39475</v>
      </c>
      <c r="I10433" s="519" t="s">
        <v>13</v>
      </c>
      <c r="J10433" s="650">
        <v>296.75</v>
      </c>
    </row>
    <row r="10434" spans="1:10">
      <c r="A10434" s="519" t="s">
        <v>10647</v>
      </c>
      <c r="B10434" s="519" t="str">
        <f t="shared" si="162"/>
        <v>ALVENARIA DE TIJOLOS MACICOS 7X10X20CM,COM ARGAMASSA DE CIMENTO E SAIBRO,NO TRACO 1:6,EM PAREDES DE UMA VEZ(0,20M),COM VAOS OU ARESTAS,ATE 3,00M DE ALTURA E MEDIDA PELA AREA REAL</v>
      </c>
      <c r="C10434" s="519" t="s">
        <v>39467</v>
      </c>
      <c r="D10434" s="519" t="s">
        <v>39474</v>
      </c>
      <c r="E10434" s="519" t="s">
        <v>39475</v>
      </c>
      <c r="I10434" s="519" t="s">
        <v>13</v>
      </c>
      <c r="J10434" s="650">
        <v>283.29000000000002</v>
      </c>
    </row>
    <row r="10435" spans="1:10">
      <c r="A10435" s="519" t="s">
        <v>10648</v>
      </c>
      <c r="B10435" s="519" t="str">
        <f t="shared" si="162"/>
        <v>ALVENARIA DE TIJOLOS MACICOS 7X10X20CM,COM ARGAMASSA DE CIMENTO E SAIBRO,NO TRACO 1:6,EM PAREDES DE UMA VEZ(0,20M),CORRIDAS,DE 3,00M A 4,50M DE ALTURA E MEDIDA PELA AREA REAL</v>
      </c>
      <c r="C10435" s="519" t="s">
        <v>39467</v>
      </c>
      <c r="D10435" s="519" t="s">
        <v>39476</v>
      </c>
      <c r="E10435" s="519" t="s">
        <v>39477</v>
      </c>
      <c r="I10435" s="519" t="s">
        <v>13</v>
      </c>
      <c r="J10435" s="650">
        <v>330.52</v>
      </c>
    </row>
    <row r="10436" spans="1:10">
      <c r="A10436" s="519" t="s">
        <v>10649</v>
      </c>
      <c r="B10436" s="519" t="str">
        <f t="shared" si="162"/>
        <v>ALVENARIA DE TIJOLOS MACICOS 7X10X20CM,COM ARGAMASSA DE CIMENTO E SAIBRO,NO TRACO 1:6,EM PAREDES DE UMA VEZ(0,20M),CORRIDAS,DE 3,00M A 4,50M DE ALTURA E MEDIDA PELA AREA REAL</v>
      </c>
      <c r="C10436" s="519" t="s">
        <v>39467</v>
      </c>
      <c r="D10436" s="519" t="s">
        <v>39476</v>
      </c>
      <c r="E10436" s="519" t="s">
        <v>39477</v>
      </c>
      <c r="I10436" s="519" t="s">
        <v>13</v>
      </c>
      <c r="J10436" s="650">
        <v>311.52</v>
      </c>
    </row>
    <row r="10437" spans="1:10">
      <c r="A10437" s="519" t="s">
        <v>10650</v>
      </c>
      <c r="B10437" s="519" t="str">
        <f t="shared" si="162"/>
        <v>ALVENARIA DE TIJOLOS MACICOS 7X10X20CM,COM ARGAMASSA DE CIMENTO E SAIBRO,NO TRACO 1:6,EM PAREDES DE UMA VEZ(0,20M),COM VAOS OU ARESTAS,DE 3,00M A 4,50M DE ALTURA E MEDIDA PELA AREA REAL</v>
      </c>
      <c r="C10437" s="519" t="s">
        <v>39467</v>
      </c>
      <c r="D10437" s="519" t="s">
        <v>39474</v>
      </c>
      <c r="E10437" s="519" t="s">
        <v>39478</v>
      </c>
      <c r="F10437" s="519" t="s">
        <v>39479</v>
      </c>
      <c r="I10437" s="519" t="s">
        <v>13</v>
      </c>
      <c r="J10437" s="650">
        <v>364.61</v>
      </c>
    </row>
    <row r="10438" spans="1:10">
      <c r="A10438" s="519" t="s">
        <v>10651</v>
      </c>
      <c r="B10438" s="519" t="str">
        <f t="shared" si="162"/>
        <v>ALVENARIA DE TIJOLOS MACICOS 7X10X20CM,COM ARGAMASSA DE CIMENTO E SAIBRO,NO TRACO 1:6,EM PAREDES DE UMA VEZ(0,20M),COM VAOS OU ARESTAS,DE 3,00M A 4,50M DE ALTURA E MEDIDA PELA AREA REAL</v>
      </c>
      <c r="C10438" s="519" t="s">
        <v>39467</v>
      </c>
      <c r="D10438" s="519" t="s">
        <v>39474</v>
      </c>
      <c r="E10438" s="519" t="s">
        <v>39478</v>
      </c>
      <c r="F10438" s="519" t="s">
        <v>39479</v>
      </c>
      <c r="I10438" s="519" t="s">
        <v>13</v>
      </c>
      <c r="J10438" s="650">
        <v>342.08</v>
      </c>
    </row>
    <row r="10439" spans="1:10">
      <c r="A10439" s="519" t="s">
        <v>10652</v>
      </c>
      <c r="B10439" s="519" t="str">
        <f t="shared" si="162"/>
        <v>ALVENARIA DE TIJOLOS MACICOS 7X10X20CM,COM ARGAMASSA DE CIMENTO E SAIBRO,NO TRACO 1:6,EM PAREDES DE MEIA VEZ(0,10M),DE SUPERFICIE CORRIDA,ATE 3,00M DE ALTURA E MEDIDA PELA AREA REAL</v>
      </c>
      <c r="C10439" s="519" t="s">
        <v>39467</v>
      </c>
      <c r="D10439" s="519" t="s">
        <v>39480</v>
      </c>
      <c r="E10439" s="519" t="s">
        <v>39471</v>
      </c>
      <c r="F10439" s="519" t="s">
        <v>939</v>
      </c>
      <c r="I10439" s="519" t="s">
        <v>13</v>
      </c>
      <c r="J10439" s="650">
        <v>140.99</v>
      </c>
    </row>
    <row r="10440" spans="1:10">
      <c r="A10440" s="519" t="s">
        <v>10653</v>
      </c>
      <c r="B10440" s="519" t="str">
        <f t="shared" ref="B10440:B10503" si="163">C10440&amp;D10440&amp;E10440&amp;F10440&amp;G10440&amp;H10440</f>
        <v>ALVENARIA DE TIJOLOS MACICOS 7X10X20CM,COM ARGAMASSA DE CIMENTO E SAIBRO,NO TRACO 1:6,EM PAREDES DE MEIA VEZ(0,10M),DE SUPERFICIE CORRIDA,ATE 3,00M DE ALTURA E MEDIDA PELA AREA REAL</v>
      </c>
      <c r="C10440" s="519" t="s">
        <v>39467</v>
      </c>
      <c r="D10440" s="519" t="s">
        <v>39480</v>
      </c>
      <c r="E10440" s="519" t="s">
        <v>39471</v>
      </c>
      <c r="F10440" s="519" t="s">
        <v>939</v>
      </c>
      <c r="I10440" s="519" t="s">
        <v>13</v>
      </c>
      <c r="J10440" s="650">
        <v>134.51</v>
      </c>
    </row>
    <row r="10441" spans="1:10">
      <c r="A10441" s="519" t="s">
        <v>10654</v>
      </c>
      <c r="B10441" s="519" t="str">
        <f t="shared" si="163"/>
        <v>ALVENARIA DE TIJOLOS MACICOS 7X10X20CM,COM ARGAMASSA DE CIMENTO E SAIBRO,NO TRACO 1:6,EM PAREDES DE MEIA VEZ(0,10M),DE SUPERFICIE CORRIDA,ATE 1,50M DE ALTURA E MEDIDA PELA AREA REAL</v>
      </c>
      <c r="C10441" s="519" t="s">
        <v>39467</v>
      </c>
      <c r="D10441" s="519" t="s">
        <v>39480</v>
      </c>
      <c r="E10441" s="519" t="s">
        <v>39481</v>
      </c>
      <c r="F10441" s="519" t="s">
        <v>939</v>
      </c>
      <c r="I10441" s="519" t="s">
        <v>13</v>
      </c>
      <c r="J10441" s="650">
        <v>138.41999999999999</v>
      </c>
    </row>
    <row r="10442" spans="1:10">
      <c r="A10442" s="519" t="s">
        <v>10655</v>
      </c>
      <c r="B10442" s="519" t="str">
        <f t="shared" si="163"/>
        <v>ALVENARIA DE TIJOLOS MACICOS 7X10X20CM,COM ARGAMASSA DE CIMENTO E SAIBRO,NO TRACO 1:6,EM PAREDES DE MEIA VEZ(0,10M),DE SUPERFICIE CORRIDA,ATE 1,50M DE ALTURA E MEDIDA PELA AREA REAL</v>
      </c>
      <c r="C10442" s="519" t="s">
        <v>39467</v>
      </c>
      <c r="D10442" s="519" t="s">
        <v>39480</v>
      </c>
      <c r="E10442" s="519" t="s">
        <v>39481</v>
      </c>
      <c r="F10442" s="519" t="s">
        <v>939</v>
      </c>
      <c r="I10442" s="519" t="s">
        <v>13</v>
      </c>
      <c r="J10442" s="650">
        <v>132.28</v>
      </c>
    </row>
    <row r="10443" spans="1:10">
      <c r="A10443" s="519" t="s">
        <v>10656</v>
      </c>
      <c r="B10443" s="519" t="str">
        <f t="shared" si="163"/>
        <v>ALVENARIA DE TIJOLOS MACICOS 7X10X20CM,COM ARGAMASSA DE CIMENTO E SAIBRO,NO TRACO 1:6,EM PAREDES DE MEIA VEZ(0,10M),COMVAOS OU ARESTAS,ATE 3,00M DE ALTURA E MEDIDA PELA AREA REAL</v>
      </c>
      <c r="C10443" s="519" t="s">
        <v>39467</v>
      </c>
      <c r="D10443" s="519" t="s">
        <v>39482</v>
      </c>
      <c r="E10443" s="519" t="s">
        <v>39483</v>
      </c>
      <c r="I10443" s="519" t="s">
        <v>13</v>
      </c>
      <c r="J10443" s="650">
        <v>151.16</v>
      </c>
    </row>
    <row r="10444" spans="1:10">
      <c r="A10444" s="519" t="s">
        <v>10657</v>
      </c>
      <c r="B10444" s="519" t="str">
        <f t="shared" si="163"/>
        <v>ALVENARIA DE TIJOLOS MACICOS 7X10X20CM,COM ARGAMASSA DE CIMENTO E SAIBRO,NO TRACO 1:6,EM PAREDES DE MEIA VEZ(0,10M),COMVAOS OU ARESTAS,ATE 3,00M DE ALTURA E MEDIDA PELA AREA REAL</v>
      </c>
      <c r="C10444" s="519" t="s">
        <v>39467</v>
      </c>
      <c r="D10444" s="519" t="s">
        <v>39482</v>
      </c>
      <c r="E10444" s="519" t="s">
        <v>39483</v>
      </c>
      <c r="I10444" s="519" t="s">
        <v>13</v>
      </c>
      <c r="J10444" s="650">
        <v>143.91</v>
      </c>
    </row>
    <row r="10445" spans="1:10">
      <c r="A10445" s="519" t="s">
        <v>10658</v>
      </c>
      <c r="B10445" s="519" t="str">
        <f t="shared" si="163"/>
        <v>ALVENARIA DE TIJOLOS MACICOS 7X10X20CM,COM ARGAMASSA DE CIMENTO E SAIBRO,NO TRACO 1:6,EM PAREDES DE MEIA VEZ(0,10M),DE SUPERFICIE CORRIDA,DE 3,00M A 4,50M DE ALTURA E MEDIDA PELA AREA REAL</v>
      </c>
      <c r="C10445" s="519" t="s">
        <v>39467</v>
      </c>
      <c r="D10445" s="519" t="s">
        <v>39480</v>
      </c>
      <c r="E10445" s="519" t="s">
        <v>39484</v>
      </c>
      <c r="F10445" s="519" t="s">
        <v>39485</v>
      </c>
      <c r="I10445" s="519" t="s">
        <v>13</v>
      </c>
      <c r="J10445" s="650">
        <v>171.94</v>
      </c>
    </row>
    <row r="10446" spans="1:10">
      <c r="A10446" s="519" t="s">
        <v>10659</v>
      </c>
      <c r="B10446" s="519" t="str">
        <f t="shared" si="163"/>
        <v>ALVENARIA DE TIJOLOS MACICOS 7X10X20CM,COM ARGAMASSA DE CIMENTO E SAIBRO,NO TRACO 1:6,EM PAREDES DE MEIA VEZ(0,10M),DE SUPERFICIE CORRIDA,DE 3,00M A 4,50M DE ALTURA E MEDIDA PELA AREA REAL</v>
      </c>
      <c r="C10446" s="519" t="s">
        <v>39467</v>
      </c>
      <c r="D10446" s="519" t="s">
        <v>39480</v>
      </c>
      <c r="E10446" s="519" t="s">
        <v>39484</v>
      </c>
      <c r="F10446" s="519" t="s">
        <v>39485</v>
      </c>
      <c r="I10446" s="519" t="s">
        <v>13</v>
      </c>
      <c r="J10446" s="650">
        <v>161.32</v>
      </c>
    </row>
    <row r="10447" spans="1:10">
      <c r="A10447" s="519" t="s">
        <v>10660</v>
      </c>
      <c r="B10447" s="519" t="str">
        <f t="shared" si="163"/>
        <v>ALVENARIA DE TIJOLOS MACICOS 7X10X20CM,COM ARGAMASSA DE CIMENTO E SAIBRO,NO TRACO 1:6,EM PAREDES DE MEIA VEZ (0,10M),COM VAOS OU ARESTAS,DE 3,00M A 4,50M DE ALTURA E MEDIDA PELA AREA REAL</v>
      </c>
      <c r="C10447" s="519" t="s">
        <v>39467</v>
      </c>
      <c r="D10447" s="519" t="s">
        <v>39486</v>
      </c>
      <c r="E10447" s="519" t="s">
        <v>39487</v>
      </c>
      <c r="F10447" s="519" t="s">
        <v>39488</v>
      </c>
      <c r="I10447" s="519" t="s">
        <v>13</v>
      </c>
      <c r="J10447" s="650">
        <v>190.54</v>
      </c>
    </row>
    <row r="10448" spans="1:10">
      <c r="A10448" s="519" t="s">
        <v>10661</v>
      </c>
      <c r="B10448" s="519" t="str">
        <f t="shared" si="163"/>
        <v>ALVENARIA DE TIJOLOS MACICOS 7X10X20CM,COM ARGAMASSA DE CIMENTO E SAIBRO,NO TRACO 1:6,EM PAREDES DE MEIA VEZ (0,10M),COM VAOS OU ARESTAS,DE 3,00M A 4,50M DE ALTURA E MEDIDA PELA AREA REAL</v>
      </c>
      <c r="C10448" s="519" t="s">
        <v>39467</v>
      </c>
      <c r="D10448" s="519" t="s">
        <v>39486</v>
      </c>
      <c r="E10448" s="519" t="s">
        <v>39487</v>
      </c>
      <c r="F10448" s="519" t="s">
        <v>39488</v>
      </c>
      <c r="I10448" s="519" t="s">
        <v>13</v>
      </c>
      <c r="J10448" s="650">
        <v>178.03</v>
      </c>
    </row>
    <row r="10449" spans="1:10">
      <c r="A10449" s="519" t="s">
        <v>10662</v>
      </c>
      <c r="B10449" s="519" t="str">
        <f t="shared" si="163"/>
        <v>ALVENARIA PARA CAIXAS ENTERRADAS,ATE 0,80M DE PROFUNDIDADE,DE TIJOLOS MACICOS 7X10X20CM,ASSENTES COM ARGAMASSA DE CIMENTO,SAIBRO E AREIA,NO TRACO 1:2:2,EM PAREDES DE MEIA VEZ(0,10M)</v>
      </c>
      <c r="C10449" s="519" t="s">
        <v>39489</v>
      </c>
      <c r="D10449" s="519" t="s">
        <v>39490</v>
      </c>
      <c r="E10449" s="519" t="s">
        <v>39491</v>
      </c>
      <c r="F10449" s="519" t="s">
        <v>32891</v>
      </c>
      <c r="I10449" s="519" t="s">
        <v>13</v>
      </c>
      <c r="J10449" s="650">
        <v>152.12</v>
      </c>
    </row>
    <row r="10450" spans="1:10">
      <c r="A10450" s="519" t="s">
        <v>10663</v>
      </c>
      <c r="B10450" s="519" t="str">
        <f t="shared" si="163"/>
        <v>ALVENARIA PARA CAIXAS ENTERRADAS,ATE 0,80M DE PROFUNDIDADE,DE TIJOLOS MACICOS 7X10X20CM,ASSENTES COM ARGAMASSA DE CIMENTO,SAIBRO E AREIA,NO TRACO 1:2:2,EM PAREDES DE MEIA VEZ(0,10M)</v>
      </c>
      <c r="C10450" s="519" t="s">
        <v>39489</v>
      </c>
      <c r="D10450" s="519" t="s">
        <v>39490</v>
      </c>
      <c r="E10450" s="519" t="s">
        <v>39491</v>
      </c>
      <c r="F10450" s="519" t="s">
        <v>32891</v>
      </c>
      <c r="I10450" s="519" t="s">
        <v>13</v>
      </c>
      <c r="J10450" s="650">
        <v>144.83000000000001</v>
      </c>
    </row>
    <row r="10451" spans="1:10">
      <c r="A10451" s="519" t="s">
        <v>10664</v>
      </c>
      <c r="B10451" s="519" t="str">
        <f t="shared" si="163"/>
        <v>ALVENARIA PARA CAIXAS ENTERRADAS,ATE 0,80M DE PROFUNDIDADE,DE TIJOLOS MACICOS 7X10X20CM,ASSENTES COM ARGAMASSA DE CIMENTO,SAIBRO E AREIA,NO TRACO 1:2:2,EM PAREDES DE UMA VEZ (0,20M)</v>
      </c>
      <c r="C10451" s="519" t="s">
        <v>39489</v>
      </c>
      <c r="D10451" s="519" t="s">
        <v>39490</v>
      </c>
      <c r="E10451" s="519" t="s">
        <v>39492</v>
      </c>
      <c r="F10451" s="519" t="s">
        <v>32891</v>
      </c>
      <c r="I10451" s="519" t="s">
        <v>13</v>
      </c>
      <c r="J10451" s="650">
        <v>299.64999999999998</v>
      </c>
    </row>
    <row r="10452" spans="1:10">
      <c r="A10452" s="519" t="s">
        <v>10665</v>
      </c>
      <c r="B10452" s="519" t="str">
        <f t="shared" si="163"/>
        <v>ALVENARIA PARA CAIXAS ENTERRADAS,ATE 0,80M DE PROFUNDIDADE,DE TIJOLOS MACICOS 7X10X20CM,ASSENTES COM ARGAMASSA DE CIMENTO,SAIBRO E AREIA,NO TRACO 1:2:2,EM PAREDES DE UMA VEZ (0,20M)</v>
      </c>
      <c r="C10452" s="519" t="s">
        <v>39489</v>
      </c>
      <c r="D10452" s="519" t="s">
        <v>39490</v>
      </c>
      <c r="E10452" s="519" t="s">
        <v>39492</v>
      </c>
      <c r="F10452" s="519" t="s">
        <v>32891</v>
      </c>
      <c r="I10452" s="519" t="s">
        <v>13</v>
      </c>
      <c r="J10452" s="650">
        <v>286.52</v>
      </c>
    </row>
    <row r="10453" spans="1:10">
      <c r="A10453" s="519" t="s">
        <v>10666</v>
      </c>
      <c r="B10453" s="519" t="str">
        <f t="shared" si="163"/>
        <v>ALVENARIA PARA CAIXAS ENTERRADAS,DE 0,80 A 1,60M DE PROFUNDIDADE,DE TIJOLOS MACICOS 7X10X20CM,ASSENTES COM ARGAMASSA DECIMENTO,SAIBRO E AREIA,NO TRACO 1:2:2,EM PAREDES DE UMA VEZ(0,20M)</v>
      </c>
      <c r="C10453" s="519" t="s">
        <v>39493</v>
      </c>
      <c r="D10453" s="519" t="s">
        <v>39494</v>
      </c>
      <c r="E10453" s="519" t="s">
        <v>39495</v>
      </c>
      <c r="F10453" s="519" t="s">
        <v>39496</v>
      </c>
      <c r="I10453" s="519" t="s">
        <v>13</v>
      </c>
      <c r="J10453" s="650">
        <v>329.41</v>
      </c>
    </row>
    <row r="10454" spans="1:10">
      <c r="A10454" s="519" t="s">
        <v>10667</v>
      </c>
      <c r="B10454" s="519" t="str">
        <f t="shared" si="163"/>
        <v>ALVENARIA PARA CAIXAS ENTERRADAS,DE 0,80 A 1,60M DE PROFUNDIDADE,DE TIJOLOS MACICOS 7X10X20CM,ASSENTES COM ARGAMASSA DECIMENTO,SAIBRO E AREIA,NO TRACO 1:2:2,EM PAREDES DE UMA VEZ(0,20M)</v>
      </c>
      <c r="C10454" s="519" t="s">
        <v>39493</v>
      </c>
      <c r="D10454" s="519" t="s">
        <v>39494</v>
      </c>
      <c r="E10454" s="519" t="s">
        <v>39495</v>
      </c>
      <c r="F10454" s="519" t="s">
        <v>39496</v>
      </c>
      <c r="I10454" s="519" t="s">
        <v>13</v>
      </c>
      <c r="J10454" s="650">
        <v>314</v>
      </c>
    </row>
    <row r="10455" spans="1:10">
      <c r="A10455" s="519" t="s">
        <v>10668</v>
      </c>
      <c r="B10455" s="519" t="str">
        <f t="shared" si="163"/>
        <v>APERTO DE ALVENARIA SOB VIGAS OU TETOS,EXECUTADA COM TIJOLOS MACICOS DE 7X10X20CM,INCLINADOS,ASSENTES COM ARGAMASSA DE CIMENTO E SAIBRO,TRACO 1:6,EM PAREDES DE UMA VEZ(0,20M)</v>
      </c>
      <c r="C10455" s="519" t="s">
        <v>39497</v>
      </c>
      <c r="D10455" s="519" t="s">
        <v>39498</v>
      </c>
      <c r="E10455" s="519" t="s">
        <v>39499</v>
      </c>
      <c r="I10455" s="519" t="s">
        <v>36</v>
      </c>
      <c r="J10455" s="650">
        <v>58.25</v>
      </c>
    </row>
    <row r="10456" spans="1:10">
      <c r="A10456" s="519" t="s">
        <v>10669</v>
      </c>
      <c r="B10456" s="519" t="str">
        <f t="shared" si="163"/>
        <v>APERTO DE ALVENARIA SOB VIGAS OU TETOS,EXECUTADA COM TIJOLOS MACICOS DE 7X10X20CM,INCLINADOS,ASSENTES COM ARGAMASSA DE CIMENTO E SAIBRO,TRACO 1:6,EM PAREDES DE UMA VEZ(0,20M)</v>
      </c>
      <c r="C10456" s="519" t="s">
        <v>39497</v>
      </c>
      <c r="D10456" s="519" t="s">
        <v>39498</v>
      </c>
      <c r="E10456" s="519" t="s">
        <v>39499</v>
      </c>
      <c r="I10456" s="519" t="s">
        <v>36</v>
      </c>
      <c r="J10456" s="650">
        <v>55.76</v>
      </c>
    </row>
    <row r="10457" spans="1:10">
      <c r="A10457" s="519" t="s">
        <v>10670</v>
      </c>
      <c r="B10457" s="519" t="str">
        <f t="shared" si="163"/>
        <v>APERTO DE ALVENARIA SOB VIGAS OU TETOS,EXECUTADA COM TIJOLOS MACICOS DE 7X10X20CM INCLINADOS,ASSENTES COM ARGAMASSA DE CIMENTO E SAIBRO,TRACO 1:6,EM PAREDES DE MEIA VEZ(0,10M)</v>
      </c>
      <c r="C10457" s="519" t="s">
        <v>39497</v>
      </c>
      <c r="D10457" s="519" t="s">
        <v>39500</v>
      </c>
      <c r="E10457" s="519" t="s">
        <v>39501</v>
      </c>
      <c r="I10457" s="519" t="s">
        <v>36</v>
      </c>
      <c r="J10457" s="650">
        <v>34</v>
      </c>
    </row>
    <row r="10458" spans="1:10">
      <c r="A10458" s="519" t="s">
        <v>10671</v>
      </c>
      <c r="B10458" s="519" t="str">
        <f t="shared" si="163"/>
        <v>APERTO DE ALVENARIA SOB VIGAS OU TETOS,EXECUTADA COM TIJOLOS MACICOS DE 7X10X20CM INCLINADOS,ASSENTES COM ARGAMASSA DE CIMENTO E SAIBRO,TRACO 1:6,EM PAREDES DE MEIA VEZ(0,10M)</v>
      </c>
      <c r="C10458" s="519" t="s">
        <v>39497</v>
      </c>
      <c r="D10458" s="519" t="s">
        <v>39500</v>
      </c>
      <c r="E10458" s="519" t="s">
        <v>39501</v>
      </c>
      <c r="I10458" s="519" t="s">
        <v>36</v>
      </c>
      <c r="J10458" s="650">
        <v>32.1</v>
      </c>
    </row>
    <row r="10459" spans="1:10">
      <c r="A10459" s="519" t="s">
        <v>10672</v>
      </c>
      <c r="B10459" s="519" t="str">
        <f t="shared" si="163"/>
        <v>APERTO DE ALVENARIA,SOB VIGAS OU TETOS,EXECUTADO COM ARGILAEXPANDIDA</v>
      </c>
      <c r="C10459" s="519" t="s">
        <v>39502</v>
      </c>
      <c r="D10459" s="519" t="s">
        <v>39503</v>
      </c>
      <c r="I10459" s="519" t="s">
        <v>22</v>
      </c>
      <c r="J10459" s="650">
        <v>746.09</v>
      </c>
    </row>
    <row r="10460" spans="1:10">
      <c r="A10460" s="519" t="s">
        <v>10673</v>
      </c>
      <c r="B10460" s="519" t="str">
        <f t="shared" si="163"/>
        <v>APERTO DE ALVENARIA,SOB VIGAS OU TETOS,EXECUTADO COM ARGILAEXPANDIDA</v>
      </c>
      <c r="C10460" s="519" t="s">
        <v>39502</v>
      </c>
      <c r="D10460" s="519" t="s">
        <v>39503</v>
      </c>
      <c r="I10460" s="519" t="s">
        <v>22</v>
      </c>
      <c r="J10460" s="650">
        <v>708.17</v>
      </c>
    </row>
    <row r="10461" spans="1:10">
      <c r="A10461" s="519" t="s">
        <v>10674</v>
      </c>
      <c r="B10461" s="519" t="str">
        <f t="shared" si="163"/>
        <v>ALVENARIA DE TIJOLOS CERAMICOS FURADOS 10X20X20CM,ASSENTES COM ARGAMASSA DE CIMENTO E SAIBRO,NO TRACO 1:8,EM PAREDES DEUMA VEZ(0,20M),DE SUPERFICIE CORRIDA,ATE 3,00M DE ALTURA E MEDIDA PELA AREA REAL</v>
      </c>
      <c r="C10461" s="519" t="s">
        <v>39504</v>
      </c>
      <c r="D10461" s="519" t="s">
        <v>39505</v>
      </c>
      <c r="E10461" s="519" t="s">
        <v>39506</v>
      </c>
      <c r="F10461" s="519" t="s">
        <v>39507</v>
      </c>
      <c r="I10461" s="519" t="s">
        <v>13</v>
      </c>
      <c r="J10461" s="650">
        <v>118.25</v>
      </c>
    </row>
    <row r="10462" spans="1:10">
      <c r="A10462" s="519" t="s">
        <v>10675</v>
      </c>
      <c r="B10462" s="519" t="str">
        <f t="shared" si="163"/>
        <v>ALVENARIA DE TIJOLOS CERAMICOS FURADOS 10X20X20CM,ASSENTES COM ARGAMASSA DE CIMENTO E SAIBRO,NO TRACO 1:8,EM PAREDES DEUMA VEZ(0,20M),DE SUPERFICIE CORRIDA,ATE 3,00M DE ALTURA E MEDIDA PELA AREA REAL</v>
      </c>
      <c r="C10462" s="519" t="s">
        <v>39504</v>
      </c>
      <c r="D10462" s="519" t="s">
        <v>39505</v>
      </c>
      <c r="E10462" s="519" t="s">
        <v>39506</v>
      </c>
      <c r="F10462" s="519" t="s">
        <v>39507</v>
      </c>
      <c r="I10462" s="519" t="s">
        <v>13</v>
      </c>
      <c r="J10462" s="650">
        <v>108.81</v>
      </c>
    </row>
    <row r="10463" spans="1:10">
      <c r="A10463" s="519" t="s">
        <v>10676</v>
      </c>
      <c r="B10463" s="519" t="str">
        <f t="shared" si="163"/>
        <v>ALVENARIA DE TIJOLOS CERAMICOS FURADOS 10X20X20CM,ASSENTES COM ARGAMASSA DE CIMENTO E SAIBRO,NO TRACO 1:8,EM PAREDES DEUMA VEZ(0,20M),DE SUPERFICIE CORRIDA,ATE 1,50M DE ALTURA E MEDIDA PELA AREA REAL</v>
      </c>
      <c r="C10463" s="519" t="s">
        <v>39504</v>
      </c>
      <c r="D10463" s="519" t="s">
        <v>39505</v>
      </c>
      <c r="E10463" s="519" t="s">
        <v>39508</v>
      </c>
      <c r="F10463" s="519" t="s">
        <v>39507</v>
      </c>
      <c r="I10463" s="519" t="s">
        <v>13</v>
      </c>
      <c r="J10463" s="650">
        <v>115.05</v>
      </c>
    </row>
    <row r="10464" spans="1:10">
      <c r="A10464" s="519" t="s">
        <v>10677</v>
      </c>
      <c r="B10464" s="519" t="str">
        <f t="shared" si="163"/>
        <v>ALVENARIA DE TIJOLOS CERAMICOS FURADOS 10X20X20CM,ASSENTES COM ARGAMASSA DE CIMENTO E SAIBRO,NO TRACO 1:8,EM PAREDES DEUMA VEZ(0,20M),DE SUPERFICIE CORRIDA,ATE 1,50M DE ALTURA E MEDIDA PELA AREA REAL</v>
      </c>
      <c r="C10464" s="519" t="s">
        <v>39504</v>
      </c>
      <c r="D10464" s="519" t="s">
        <v>39505</v>
      </c>
      <c r="E10464" s="519" t="s">
        <v>39508</v>
      </c>
      <c r="F10464" s="519" t="s">
        <v>39507</v>
      </c>
      <c r="I10464" s="519" t="s">
        <v>13</v>
      </c>
      <c r="J10464" s="650">
        <v>106.03</v>
      </c>
    </row>
    <row r="10465" spans="1:10">
      <c r="A10465" s="519" t="s">
        <v>10678</v>
      </c>
      <c r="B10465" s="519" t="str">
        <f t="shared" si="163"/>
        <v>ALVENARIA DE TIJOLOS CERAMICOS FURADOS 10X20X20CM,ASSENTES COM ARGAMASSA DE CIMENTO E SAIBRO,NO TRACO 1:8,EM PAREDES DEUMA VEZ(0,20M),COM VAOS OU ARESTAS,ATE 3,00M DE ALTURA E MEDIDA PELA AREA REAL</v>
      </c>
      <c r="C10465" s="519" t="s">
        <v>39504</v>
      </c>
      <c r="D10465" s="519" t="s">
        <v>39505</v>
      </c>
      <c r="E10465" s="519" t="s">
        <v>39509</v>
      </c>
      <c r="F10465" s="519" t="s">
        <v>39510</v>
      </c>
      <c r="I10465" s="519" t="s">
        <v>13</v>
      </c>
      <c r="J10465" s="650">
        <v>133.27000000000001</v>
      </c>
    </row>
    <row r="10466" spans="1:10">
      <c r="A10466" s="519" t="s">
        <v>10679</v>
      </c>
      <c r="B10466" s="519" t="str">
        <f t="shared" si="163"/>
        <v>ALVENARIA DE TIJOLOS CERAMICOS FURADOS 10X20X20CM,ASSENTES COM ARGAMASSA DE CIMENTO E SAIBRO,NO TRACO 1:8,EM PAREDES DEUMA VEZ(0,20M),COM VAOS OU ARESTAS,ATE 3,00M DE ALTURA E MEDIDA PELA AREA REAL</v>
      </c>
      <c r="C10466" s="519" t="s">
        <v>39504</v>
      </c>
      <c r="D10466" s="519" t="s">
        <v>39505</v>
      </c>
      <c r="E10466" s="519" t="s">
        <v>39509</v>
      </c>
      <c r="F10466" s="519" t="s">
        <v>39510</v>
      </c>
      <c r="I10466" s="519" t="s">
        <v>13</v>
      </c>
      <c r="J10466" s="650">
        <v>122.11</v>
      </c>
    </row>
    <row r="10467" spans="1:10">
      <c r="A10467" s="519" t="s">
        <v>10680</v>
      </c>
      <c r="B10467" s="519" t="str">
        <f t="shared" si="163"/>
        <v>ALVENARIA DE TIJOLOS CERAMICOS FURADOS 10X20X20CM,ASSENTES COM ARGAMASSA DE CIMENTO E SAIBRO,NO TRACO 1:8,EM PAREDES DEUMA VEZ(0,20M),DE SUPERFICIE CORRIDA,DE 3,00M A 4,50M DE ALTURA E MEDIDA PELA AREA REAL</v>
      </c>
      <c r="C10467" s="519" t="s">
        <v>39504</v>
      </c>
      <c r="D10467" s="519" t="s">
        <v>39505</v>
      </c>
      <c r="E10467" s="519" t="s">
        <v>39511</v>
      </c>
      <c r="F10467" s="519" t="s">
        <v>39512</v>
      </c>
      <c r="I10467" s="519" t="s">
        <v>13</v>
      </c>
      <c r="J10467" s="650">
        <v>164.23</v>
      </c>
    </row>
    <row r="10468" spans="1:10">
      <c r="A10468" s="519" t="s">
        <v>10681</v>
      </c>
      <c r="B10468" s="519" t="str">
        <f t="shared" si="163"/>
        <v>ALVENARIA DE TIJOLOS CERAMICOS FURADOS 10X20X20CM,ASSENTES COM ARGAMASSA DE CIMENTO E SAIBRO,NO TRACO 1:8,EM PAREDES DEUMA VEZ(0,20M),DE SUPERFICIE CORRIDA,DE 3,00M A 4,50M DE ALTURA E MEDIDA PELA AREA REAL</v>
      </c>
      <c r="C10468" s="519" t="s">
        <v>39504</v>
      </c>
      <c r="D10468" s="519" t="s">
        <v>39505</v>
      </c>
      <c r="E10468" s="519" t="s">
        <v>39511</v>
      </c>
      <c r="F10468" s="519" t="s">
        <v>39512</v>
      </c>
      <c r="I10468" s="519" t="s">
        <v>13</v>
      </c>
      <c r="J10468" s="650">
        <v>148.63999999999999</v>
      </c>
    </row>
    <row r="10469" spans="1:10">
      <c r="A10469" s="519" t="s">
        <v>10682</v>
      </c>
      <c r="B10469" s="519" t="str">
        <f t="shared" si="163"/>
        <v>ALVENARIA DE TIJOLOS CERAMICOS FURADOS 10X20X20CM,ASSENTES COM ARGAMASSA DE CIMENTO E SAIBRO,NO TRACO 1:8,EM PAREDES DEUMA VEZ(0,20M),COM VAOS OU ARESTAS,DE 3,00M A 4,50M DE ALTURA E MEDIDA PELA AREA REAL</v>
      </c>
      <c r="C10469" s="519" t="s">
        <v>39504</v>
      </c>
      <c r="D10469" s="519" t="s">
        <v>39505</v>
      </c>
      <c r="E10469" s="519" t="s">
        <v>39513</v>
      </c>
      <c r="F10469" s="519" t="s">
        <v>39514</v>
      </c>
      <c r="I10469" s="519" t="s">
        <v>13</v>
      </c>
      <c r="J10469" s="650">
        <v>190.77</v>
      </c>
    </row>
    <row r="10470" spans="1:10">
      <c r="A10470" s="519" t="s">
        <v>10683</v>
      </c>
      <c r="B10470" s="519" t="str">
        <f t="shared" si="163"/>
        <v>ALVENARIA DE TIJOLOS CERAMICOS FURADOS 10X20X20CM,ASSENTES COM ARGAMASSA DE CIMENTO E SAIBRO,NO TRACO 1:8,EM PAREDES DEUMA VEZ(0,20M),COM VAOS OU ARESTAS,DE 3,00M A 4,50M DE ALTURA E MEDIDA PELA AREA REAL</v>
      </c>
      <c r="C10470" s="519" t="s">
        <v>39504</v>
      </c>
      <c r="D10470" s="519" t="s">
        <v>39505</v>
      </c>
      <c r="E10470" s="519" t="s">
        <v>39513</v>
      </c>
      <c r="F10470" s="519" t="s">
        <v>39514</v>
      </c>
      <c r="I10470" s="519" t="s">
        <v>13</v>
      </c>
      <c r="J10470" s="650">
        <v>171.94</v>
      </c>
    </row>
    <row r="10471" spans="1:10">
      <c r="A10471" s="519" t="s">
        <v>10684</v>
      </c>
      <c r="B10471" s="519" t="str">
        <f t="shared" si="163"/>
        <v>ALVENARIA DE TIJOLOS CERAMICOS FURADOS 10X20X20CM,ASSENTES COM ARGAMASSA DE CIMENTO E SAIBRO,NO TRACO 1:8,EM PAREDES DEMEIA VEZ(0,10M),DE SUPERFICIE CORRIDA,ATE 3,00M DE ALTURA EMEDIDA PELA AREA REAL</v>
      </c>
      <c r="C10471" s="519" t="s">
        <v>39504</v>
      </c>
      <c r="D10471" s="519" t="s">
        <v>39505</v>
      </c>
      <c r="E10471" s="519" t="s">
        <v>39515</v>
      </c>
      <c r="F10471" s="519" t="s">
        <v>39516</v>
      </c>
      <c r="I10471" s="519" t="s">
        <v>13</v>
      </c>
      <c r="J10471" s="650">
        <v>60.23</v>
      </c>
    </row>
    <row r="10472" spans="1:10">
      <c r="A10472" s="519" t="s">
        <v>10685</v>
      </c>
      <c r="B10472" s="519" t="str">
        <f t="shared" si="163"/>
        <v>ALVENARIA DE TIJOLOS CERAMICOS FURADOS 10X20X20CM,ASSENTES COM ARGAMASSA DE CIMENTO E SAIBRO,NO TRACO 1:8,EM PAREDES DEMEIA VEZ(0,10M),DE SUPERFICIE CORRIDA,ATE 3,00M DE ALTURA EMEDIDA PELA AREA REAL</v>
      </c>
      <c r="C10472" s="519" t="s">
        <v>39504</v>
      </c>
      <c r="D10472" s="519" t="s">
        <v>39505</v>
      </c>
      <c r="E10472" s="519" t="s">
        <v>39515</v>
      </c>
      <c r="F10472" s="519" t="s">
        <v>39516</v>
      </c>
      <c r="I10472" s="519" t="s">
        <v>13</v>
      </c>
      <c r="J10472" s="650">
        <v>55.21</v>
      </c>
    </row>
    <row r="10473" spans="1:10">
      <c r="A10473" s="519" t="s">
        <v>10686</v>
      </c>
      <c r="B10473" s="519" t="str">
        <f t="shared" si="163"/>
        <v>ALVENARIA DE TIJOLOS CERAMICOS FURADOS 10X20X20CM,ASSENTES COM ARGAMASSA DE CIMENTO E SAIBRO,NO TRACO 1:8,EM PAREDES DEMEIA VEZ(0,10M),DE SUPERFICIE CORRIDA,ATE 1,50M DE ALTURA EMEDIDA PELA AREA REAL</v>
      </c>
      <c r="C10473" s="519" t="s">
        <v>39504</v>
      </c>
      <c r="D10473" s="519" t="s">
        <v>39505</v>
      </c>
      <c r="E10473" s="519" t="s">
        <v>39517</v>
      </c>
      <c r="F10473" s="519" t="s">
        <v>39516</v>
      </c>
      <c r="I10473" s="519" t="s">
        <v>13</v>
      </c>
      <c r="J10473" s="650">
        <v>58.13</v>
      </c>
    </row>
    <row r="10474" spans="1:10">
      <c r="A10474" s="519" t="s">
        <v>10687</v>
      </c>
      <c r="B10474" s="519" t="str">
        <f t="shared" si="163"/>
        <v>ALVENARIA DE TIJOLOS CERAMICOS FURADOS 10X20X20CM,ASSENTES COM ARGAMASSA DE CIMENTO E SAIBRO,NO TRACO 1:8,EM PAREDES DEMEIA VEZ(0,10M),DE SUPERFICIE CORRIDA,ATE 1,50M DE ALTURA EMEDIDA PELA AREA REAL</v>
      </c>
      <c r="C10474" s="519" t="s">
        <v>39504</v>
      </c>
      <c r="D10474" s="519" t="s">
        <v>39505</v>
      </c>
      <c r="E10474" s="519" t="s">
        <v>39517</v>
      </c>
      <c r="F10474" s="519" t="s">
        <v>39516</v>
      </c>
      <c r="I10474" s="519" t="s">
        <v>13</v>
      </c>
      <c r="J10474" s="650">
        <v>53.4</v>
      </c>
    </row>
    <row r="10475" spans="1:10">
      <c r="A10475" s="519" t="s">
        <v>10688</v>
      </c>
      <c r="B10475" s="519" t="str">
        <f t="shared" si="163"/>
        <v>ALVENARIA DE TIJOLOS CERAMICOS FURADOS 10X20X20CM,ASSENTES COM ARGAMASSA DE CIMENTO E SAIBRO,NO TRACO 1:8,EM PAREDES DEMEIA VEZ(0,10M)COM VAOS OU ARESTAS,ATE 3,00M DE ALTURA E MEDIDA PELA AREA REAL</v>
      </c>
      <c r="C10475" s="519" t="s">
        <v>39504</v>
      </c>
      <c r="D10475" s="519" t="s">
        <v>39505</v>
      </c>
      <c r="E10475" s="519" t="s">
        <v>39518</v>
      </c>
      <c r="F10475" s="519" t="s">
        <v>39510</v>
      </c>
      <c r="I10475" s="519" t="s">
        <v>13</v>
      </c>
      <c r="J10475" s="650">
        <v>67.349999999999994</v>
      </c>
    </row>
    <row r="10476" spans="1:10">
      <c r="A10476" s="519" t="s">
        <v>10689</v>
      </c>
      <c r="B10476" s="519" t="str">
        <f t="shared" si="163"/>
        <v>ALVENARIA DE TIJOLOS CERAMICOS FURADOS 10X20X20CM,ASSENTES COM ARGAMASSA DE CIMENTO E SAIBRO,NO TRACO 1:8,EM PAREDES DEMEIA VEZ(0,10M)COM VAOS OU ARESTAS,ATE 3,00M DE ALTURA E MEDIDA PELA AREA REAL</v>
      </c>
      <c r="C10476" s="519" t="s">
        <v>39504</v>
      </c>
      <c r="D10476" s="519" t="s">
        <v>39505</v>
      </c>
      <c r="E10476" s="519" t="s">
        <v>39518</v>
      </c>
      <c r="F10476" s="519" t="s">
        <v>39510</v>
      </c>
      <c r="I10476" s="519" t="s">
        <v>13</v>
      </c>
      <c r="J10476" s="650">
        <v>61.38</v>
      </c>
    </row>
    <row r="10477" spans="1:10">
      <c r="A10477" s="519" t="s">
        <v>10690</v>
      </c>
      <c r="B10477" s="519" t="str">
        <f t="shared" si="163"/>
        <v>ALVENARIA DE TIJOLOS CERAMICOS FURADOS 10X20X20CM,ASSENTES COM ARGAMASSA DE CIMENTO E SAIBRO,NO TRACO 1:8,EM PAREDES DEMEIA VEZ(0,10M),DE SUPERFICIE CORRIDA,DE 3,00M A 4,50M DE ALTURA E MEDIDA PELA AREA REAL</v>
      </c>
      <c r="C10477" s="519" t="s">
        <v>39504</v>
      </c>
      <c r="D10477" s="519" t="s">
        <v>39505</v>
      </c>
      <c r="E10477" s="519" t="s">
        <v>39519</v>
      </c>
      <c r="F10477" s="519" t="s">
        <v>39520</v>
      </c>
      <c r="I10477" s="519" t="s">
        <v>13</v>
      </c>
      <c r="J10477" s="650">
        <v>87.06</v>
      </c>
    </row>
    <row r="10478" spans="1:10">
      <c r="A10478" s="519" t="s">
        <v>10691</v>
      </c>
      <c r="B10478" s="519" t="str">
        <f t="shared" si="163"/>
        <v>ALVENARIA DE TIJOLOS CERAMICOS FURADOS 10X20X20CM,ASSENTES COM ARGAMASSA DE CIMENTO E SAIBRO,NO TRACO 1:8,EM PAREDES DEMEIA VEZ(0,10M),DE SUPERFICIE CORRIDA,DE 3,00M A 4,50M DE ALTURA E MEDIDA PELA AREA REAL</v>
      </c>
      <c r="C10478" s="519" t="s">
        <v>39504</v>
      </c>
      <c r="D10478" s="519" t="s">
        <v>39505</v>
      </c>
      <c r="E10478" s="519" t="s">
        <v>39519</v>
      </c>
      <c r="F10478" s="519" t="s">
        <v>39520</v>
      </c>
      <c r="I10478" s="519" t="s">
        <v>13</v>
      </c>
      <c r="J10478" s="650">
        <v>78.459999999999994</v>
      </c>
    </row>
    <row r="10479" spans="1:10">
      <c r="A10479" s="519" t="s">
        <v>10692</v>
      </c>
      <c r="B10479" s="519" t="str">
        <f t="shared" si="163"/>
        <v>ALVENARIA DE TIJOLOS CERAMICOS FURADOS 10X20X20CM,ASSENTES COM ARGAMASSA DE CIMENTO E SAIBRO,NO TRACO 1:8,EM PAREDES DEMEIA VEZ(0,10M),COM VAOS OU ARESTAS,DE 3,00M A 4,50M,MEDIDAPELA AREA REAL</v>
      </c>
      <c r="C10479" s="519" t="s">
        <v>39504</v>
      </c>
      <c r="D10479" s="519" t="s">
        <v>39505</v>
      </c>
      <c r="E10479" s="519" t="s">
        <v>39521</v>
      </c>
      <c r="F10479" s="519" t="s">
        <v>39522</v>
      </c>
      <c r="I10479" s="519" t="s">
        <v>13</v>
      </c>
      <c r="J10479" s="650">
        <v>101.26</v>
      </c>
    </row>
    <row r="10480" spans="1:10">
      <c r="A10480" s="519" t="s">
        <v>10693</v>
      </c>
      <c r="B10480" s="519" t="str">
        <f t="shared" si="163"/>
        <v>ALVENARIA DE TIJOLOS CERAMICOS FURADOS 10X20X20CM,ASSENTES COM ARGAMASSA DE CIMENTO E SAIBRO,NO TRACO 1:8,EM PAREDES DEMEIA VEZ(0,10M),COM VAOS OU ARESTAS,DE 3,00M A 4,50M,MEDIDAPELA AREA REAL</v>
      </c>
      <c r="C10480" s="519" t="s">
        <v>39504</v>
      </c>
      <c r="D10480" s="519" t="s">
        <v>39505</v>
      </c>
      <c r="E10480" s="519" t="s">
        <v>39521</v>
      </c>
      <c r="F10480" s="519" t="s">
        <v>39522</v>
      </c>
      <c r="I10480" s="519" t="s">
        <v>13</v>
      </c>
      <c r="J10480" s="650">
        <v>90.77</v>
      </c>
    </row>
    <row r="10481" spans="1:10">
      <c r="A10481" s="519" t="s">
        <v>10694</v>
      </c>
      <c r="B10481" s="519" t="str">
        <f t="shared" si="163"/>
        <v>ALVENARIA DE TIJOLOS CERAMICOS FURADOS 10X20X30CM,COMPLEMENTADA COM 20% DE TIJOLOS DE 10X20X20CM,ASSENTES COM ARGAMASSADE CIMENTO E SAIBRO,NO TRACO 1:8,EM PAREDES DE UMA VEZ(0,20M),DE SUPERFICIE CORRIDA,ATE 3,00M DE ALTURA E MEDIDA PELA AREA REAL</v>
      </c>
      <c r="C10481" s="519" t="s">
        <v>39523</v>
      </c>
      <c r="D10481" s="519" t="s">
        <v>39524</v>
      </c>
      <c r="E10481" s="519" t="s">
        <v>39525</v>
      </c>
      <c r="F10481" s="519" t="s">
        <v>39526</v>
      </c>
      <c r="G10481" s="519" t="s">
        <v>39488</v>
      </c>
      <c r="I10481" s="519" t="s">
        <v>13</v>
      </c>
      <c r="J10481" s="650">
        <v>97.74</v>
      </c>
    </row>
    <row r="10482" spans="1:10">
      <c r="A10482" s="519" t="s">
        <v>10695</v>
      </c>
      <c r="B10482" s="519" t="str">
        <f t="shared" si="163"/>
        <v>ALVENARIA DE TIJOLOS CERAMICOS FURADOS 10X20X30CM,COMPLEMENTADA COM 20% DE TIJOLOS DE 10X20X20CM,ASSENTES COM ARGAMASSADE CIMENTO E SAIBRO,NO TRACO 1:8,EM PAREDES DE UMA VEZ(0,20M),DE SUPERFICIE CORRIDA,ATE 3,00M DE ALTURA E MEDIDA PELA AREA REAL</v>
      </c>
      <c r="C10482" s="519" t="s">
        <v>39523</v>
      </c>
      <c r="D10482" s="519" t="s">
        <v>39524</v>
      </c>
      <c r="E10482" s="519" t="s">
        <v>39525</v>
      </c>
      <c r="F10482" s="519" t="s">
        <v>39526</v>
      </c>
      <c r="G10482" s="519" t="s">
        <v>39488</v>
      </c>
      <c r="I10482" s="519" t="s">
        <v>13</v>
      </c>
      <c r="J10482" s="650">
        <v>90.89</v>
      </c>
    </row>
    <row r="10483" spans="1:10">
      <c r="A10483" s="519" t="s">
        <v>10696</v>
      </c>
      <c r="B10483" s="519" t="str">
        <f t="shared" si="163"/>
        <v>ALVENARIA DE TIJOLOS CERAMICOS FURADOS 10X20X30CM,COMPLEMENTADA COM 20% DE TIJOLOS DE 10X20X20CM,ASSENTES COM ARGAMASSADE CIMENTO E SAIBRO,NO TRACO 1:8,EM PAREDES DE UMA VEZ(0,20M),DE SUPERFICIE CORRIDA,ATE 1,50M DE ALTURA E MEDIDA PELA AREA REAL</v>
      </c>
      <c r="C10483" s="519" t="s">
        <v>39523</v>
      </c>
      <c r="D10483" s="519" t="s">
        <v>39524</v>
      </c>
      <c r="E10483" s="519" t="s">
        <v>39525</v>
      </c>
      <c r="F10483" s="519" t="s">
        <v>39527</v>
      </c>
      <c r="G10483" s="519" t="s">
        <v>39488</v>
      </c>
      <c r="I10483" s="519" t="s">
        <v>13</v>
      </c>
      <c r="J10483" s="650">
        <v>95.17</v>
      </c>
    </row>
    <row r="10484" spans="1:10">
      <c r="A10484" s="519" t="s">
        <v>10697</v>
      </c>
      <c r="B10484" s="519" t="str">
        <f t="shared" si="163"/>
        <v>ALVENARIA DE TIJOLOS CERAMICOS FURADOS 10X20X30CM,COMPLEMENTADA COM 20% DE TIJOLOS DE 10X20X20CM,ASSENTES COM ARGAMASSADE CIMENTO E SAIBRO,NO TRACO 1:8,EM PAREDES DE UMA VEZ(0,20M),DE SUPERFICIE CORRIDA,ATE 1,50M DE ALTURA E MEDIDA PELA AREA REAL</v>
      </c>
      <c r="C10484" s="519" t="s">
        <v>39523</v>
      </c>
      <c r="D10484" s="519" t="s">
        <v>39524</v>
      </c>
      <c r="E10484" s="519" t="s">
        <v>39525</v>
      </c>
      <c r="F10484" s="519" t="s">
        <v>39527</v>
      </c>
      <c r="G10484" s="519" t="s">
        <v>39488</v>
      </c>
      <c r="I10484" s="519" t="s">
        <v>13</v>
      </c>
      <c r="J10484" s="650">
        <v>88.67</v>
      </c>
    </row>
    <row r="10485" spans="1:10">
      <c r="A10485" s="519" t="s">
        <v>10698</v>
      </c>
      <c r="B10485" s="519" t="str">
        <f t="shared" si="163"/>
        <v>ALVENARIA DE TIJOLOS CERAMICOS FURADOS 10X20X30CM,COMPLEMENTADA COM 20% DE TIJOLOS DE 10X20X20CM,ASSENTES COM ARGAMASSADE CIMENTO E SAIBRO,NO TRACO 1:8,EM PAREDES DE UMA VEZ(0,20M),COM VAOS OU ARESTAS,ATE 3,00M DE ALTURA E MEDIDA PELA AREA REAL</v>
      </c>
      <c r="C10485" s="519" t="s">
        <v>39523</v>
      </c>
      <c r="D10485" s="519" t="s">
        <v>39524</v>
      </c>
      <c r="E10485" s="519" t="s">
        <v>39525</v>
      </c>
      <c r="F10485" s="519" t="s">
        <v>39528</v>
      </c>
      <c r="G10485" s="519" t="s">
        <v>39479</v>
      </c>
      <c r="I10485" s="519" t="s">
        <v>13</v>
      </c>
      <c r="J10485" s="650">
        <v>106.65</v>
      </c>
    </row>
    <row r="10486" spans="1:10">
      <c r="A10486" s="519" t="s">
        <v>10699</v>
      </c>
      <c r="B10486" s="519" t="str">
        <f t="shared" si="163"/>
        <v>ALVENARIA DE TIJOLOS CERAMICOS FURADOS 10X20X30CM,COMPLEMENTADA COM 20% DE TIJOLOS DE 10X20X20CM,ASSENTES COM ARGAMASSADE CIMENTO E SAIBRO,NO TRACO 1:8,EM PAREDES DE UMA VEZ(0,20M),COM VAOS OU ARESTAS,ATE 3,00M DE ALTURA E MEDIDA PELA AREA REAL</v>
      </c>
      <c r="C10486" s="519" t="s">
        <v>39523</v>
      </c>
      <c r="D10486" s="519" t="s">
        <v>39524</v>
      </c>
      <c r="E10486" s="519" t="s">
        <v>39525</v>
      </c>
      <c r="F10486" s="519" t="s">
        <v>39528</v>
      </c>
      <c r="G10486" s="519" t="s">
        <v>39479</v>
      </c>
      <c r="I10486" s="519" t="s">
        <v>13</v>
      </c>
      <c r="J10486" s="650">
        <v>98.61</v>
      </c>
    </row>
    <row r="10487" spans="1:10">
      <c r="A10487" s="519" t="s">
        <v>10700</v>
      </c>
      <c r="B10487" s="519" t="str">
        <f t="shared" si="163"/>
        <v>ALVENARIA DE TIJOLOS CERAMICOS FURADOS 10X20X30CM,COMPLEMENTADA COM 20% DE TIJOLOS DE 10X20X20CM,ASSENTES COM ARGAMASSADE CIMENTO E SAIBRO,NO TRACO 1:8,EM PAREDES DE UMA VEZ(0,20M),DE SUPERFICIE CORRIDA,DE 3,00M A 4,50M DE ALTURA E MEDIDAPELA AREA REAL</v>
      </c>
      <c r="C10487" s="519" t="s">
        <v>39523</v>
      </c>
      <c r="D10487" s="519" t="s">
        <v>39524</v>
      </c>
      <c r="E10487" s="519" t="s">
        <v>39525</v>
      </c>
      <c r="F10487" s="519" t="s">
        <v>39529</v>
      </c>
      <c r="G10487" s="519" t="s">
        <v>39522</v>
      </c>
      <c r="I10487" s="519" t="s">
        <v>13</v>
      </c>
      <c r="J10487" s="650">
        <v>130.82</v>
      </c>
    </row>
    <row r="10488" spans="1:10">
      <c r="A10488" s="519" t="s">
        <v>10701</v>
      </c>
      <c r="B10488" s="519" t="str">
        <f t="shared" si="163"/>
        <v>ALVENARIA DE TIJOLOS CERAMICOS FURADOS 10X20X30CM,COMPLEMENTADA COM 20% DE TIJOLOS DE 10X20X20CM,ASSENTES COM ARGAMASSADE CIMENTO E SAIBRO,NO TRACO 1:8,EM PAREDES DE UMA VEZ(0,20M),DE SUPERFICIE CORRIDA,DE 3,00M A 4,50M DE ALTURA E MEDIDAPELA AREA REAL</v>
      </c>
      <c r="C10488" s="519" t="s">
        <v>39523</v>
      </c>
      <c r="D10488" s="519" t="s">
        <v>39524</v>
      </c>
      <c r="E10488" s="519" t="s">
        <v>39525</v>
      </c>
      <c r="F10488" s="519" t="s">
        <v>39529</v>
      </c>
      <c r="G10488" s="519" t="s">
        <v>39522</v>
      </c>
      <c r="I10488" s="519" t="s">
        <v>13</v>
      </c>
      <c r="J10488" s="650">
        <v>119.55</v>
      </c>
    </row>
    <row r="10489" spans="1:10">
      <c r="A10489" s="519" t="s">
        <v>10702</v>
      </c>
      <c r="B10489" s="519" t="str">
        <f t="shared" si="163"/>
        <v>ALVENARIA DE TIJOLOS CERAMICOS FURADOS 10X20X30CM,COMPLEMENTADA COM 20% DE TIJOLOS DE 10X20X20CM,ASSENTES COM ARGAMASSADE CIMENTO E SAIBRO,NO TRACO 1:8,EM PAREDES DE UMA VEZ(0,20M),COM VAOS OU ARESTAS,DE 3,00M A 4,50M DE ALTURA E MEDIDA PELA AREA REAL</v>
      </c>
      <c r="C10489" s="519" t="s">
        <v>39523</v>
      </c>
      <c r="D10489" s="519" t="s">
        <v>39524</v>
      </c>
      <c r="E10489" s="519" t="s">
        <v>39525</v>
      </c>
      <c r="F10489" s="519" t="s">
        <v>39530</v>
      </c>
      <c r="G10489" s="519" t="s">
        <v>39118</v>
      </c>
      <c r="I10489" s="519" t="s">
        <v>13</v>
      </c>
      <c r="J10489" s="650">
        <v>147.05000000000001</v>
      </c>
    </row>
    <row r="10490" spans="1:10">
      <c r="A10490" s="519" t="s">
        <v>10703</v>
      </c>
      <c r="B10490" s="519" t="str">
        <f t="shared" si="163"/>
        <v>ALVENARIA DE TIJOLOS CERAMICOS FURADOS 10X20X30CM,COMPLEMENTADA COM 20% DE TIJOLOS DE 10X20X20CM,ASSENTES COM ARGAMASSADE CIMENTO E SAIBRO,NO TRACO 1:8,EM PAREDES DE UMA VEZ(0,20M),COM VAOS OU ARESTAS,DE 3,00M A 4,50M DE ALTURA E MEDIDA PELA AREA REAL</v>
      </c>
      <c r="C10490" s="519" t="s">
        <v>39523</v>
      </c>
      <c r="D10490" s="519" t="s">
        <v>39524</v>
      </c>
      <c r="E10490" s="519" t="s">
        <v>39525</v>
      </c>
      <c r="F10490" s="519" t="s">
        <v>39530</v>
      </c>
      <c r="G10490" s="519" t="s">
        <v>39118</v>
      </c>
      <c r="I10490" s="519" t="s">
        <v>13</v>
      </c>
      <c r="J10490" s="650">
        <v>133.62</v>
      </c>
    </row>
    <row r="10491" spans="1:10">
      <c r="A10491" s="519" t="s">
        <v>10704</v>
      </c>
      <c r="B10491" s="519" t="str">
        <f t="shared" si="163"/>
        <v>ALVENARIA DE TIJOLOS CERAMICOS FURADOS 10X20X30CM,COMPLEMENTADA COM 6% DE TIJOLOS DE 10X20X20CM,ASSENTES COM ARGAMASSA DE CIMENTO E SAIBRO,NO TRACO 1:8,EM PAREDES DE MEIA VEZ(0,10M) DE SUPERFICIE CORRIDA,ATE 3,00M DE ALTURA E MEDIDA PELA AREA REAL</v>
      </c>
      <c r="C10491" s="519" t="s">
        <v>39523</v>
      </c>
      <c r="D10491" s="519" t="s">
        <v>39531</v>
      </c>
      <c r="E10491" s="519" t="s">
        <v>39532</v>
      </c>
      <c r="F10491" s="519" t="s">
        <v>39533</v>
      </c>
      <c r="G10491" s="519" t="s">
        <v>39488</v>
      </c>
      <c r="I10491" s="519" t="s">
        <v>13</v>
      </c>
      <c r="J10491" s="650">
        <v>49.12</v>
      </c>
    </row>
    <row r="10492" spans="1:10">
      <c r="A10492" s="519" t="s">
        <v>10705</v>
      </c>
      <c r="B10492" s="519" t="str">
        <f t="shared" si="163"/>
        <v>ALVENARIA DE TIJOLOS CERAMICOS FURADOS 10X20X30CM,COMPLEMENTADA COM 6% DE TIJOLOS DE 10X20X20CM,ASSENTES COM ARGAMASSA DE CIMENTO E SAIBRO,NO TRACO 1:8,EM PAREDES DE MEIA VEZ(0,10M) DE SUPERFICIE CORRIDA,ATE 3,00M DE ALTURA E MEDIDA PELA AREA REAL</v>
      </c>
      <c r="C10492" s="519" t="s">
        <v>39523</v>
      </c>
      <c r="D10492" s="519" t="s">
        <v>39531</v>
      </c>
      <c r="E10492" s="519" t="s">
        <v>39532</v>
      </c>
      <c r="F10492" s="519" t="s">
        <v>39533</v>
      </c>
      <c r="G10492" s="519" t="s">
        <v>39488</v>
      </c>
      <c r="I10492" s="519" t="s">
        <v>13</v>
      </c>
      <c r="J10492" s="650">
        <v>45.53</v>
      </c>
    </row>
    <row r="10493" spans="1:10">
      <c r="A10493" s="519" t="s">
        <v>10706</v>
      </c>
      <c r="B10493" s="519" t="str">
        <f t="shared" si="163"/>
        <v>ALVENARIA DE TIJOLOS CERAMICOS FURADOS 10X20X30CM,COMPLEMENTADA COM 6% DE TIJOLOS DE 10X20X20CM,ASSENTES COM ARGAMASSA DE CIMENTO E SAIBRO,NO TRACO 1:8,EM PAREDES DE MEIA VEZ(0,10M) DE SUPERFICIE CORRIDA,ATE 1,50M DE ALTURA E MEDIDA PELA AREA REAL</v>
      </c>
      <c r="C10493" s="519" t="s">
        <v>39523</v>
      </c>
      <c r="D10493" s="519" t="s">
        <v>39531</v>
      </c>
      <c r="E10493" s="519" t="s">
        <v>39532</v>
      </c>
      <c r="F10493" s="519" t="s">
        <v>39534</v>
      </c>
      <c r="G10493" s="519" t="s">
        <v>39488</v>
      </c>
      <c r="I10493" s="519" t="s">
        <v>13</v>
      </c>
      <c r="J10493" s="650">
        <v>48.01</v>
      </c>
    </row>
    <row r="10494" spans="1:10">
      <c r="A10494" s="519" t="s">
        <v>10707</v>
      </c>
      <c r="B10494" s="519" t="str">
        <f t="shared" si="163"/>
        <v>ALVENARIA DE TIJOLOS CERAMICOS FURADOS 10X20X30CM,COMPLEMENTADA COM 6% DE TIJOLOS DE 10X20X20CM,ASSENTES COM ARGAMASSA DE CIMENTO E SAIBRO,NO TRACO 1:8,EM PAREDES DE MEIA VEZ(0,10M) DE SUPERFICIE CORRIDA,ATE 1,50M DE ALTURA E MEDIDA PELA AREA REAL</v>
      </c>
      <c r="C10494" s="519" t="s">
        <v>39523</v>
      </c>
      <c r="D10494" s="519" t="s">
        <v>39531</v>
      </c>
      <c r="E10494" s="519" t="s">
        <v>39532</v>
      </c>
      <c r="F10494" s="519" t="s">
        <v>39534</v>
      </c>
      <c r="G10494" s="519" t="s">
        <v>39488</v>
      </c>
      <c r="I10494" s="519" t="s">
        <v>13</v>
      </c>
      <c r="J10494" s="650">
        <v>44.57</v>
      </c>
    </row>
    <row r="10495" spans="1:10">
      <c r="A10495" s="519" t="s">
        <v>10708</v>
      </c>
      <c r="B10495" s="519" t="str">
        <f t="shared" si="163"/>
        <v>ALVENARIA DE TIJOLOS CERAMICOS FURADOS 10X20X30CM,COMPLEMENTADA COM 6% DE TIJOLOS DE 10X20X20CM,ASSENTES COM ARGAMASSA DE CIMENTO E SAIBRO,NO TRACO 1:8,EM PAREDES DE MEIA VEZ(0,10M) COM VAOS OU ARESTAS,ATE 3,00M DE ALTURA E MEDIDA PELA AREA REAL</v>
      </c>
      <c r="C10495" s="519" t="s">
        <v>39523</v>
      </c>
      <c r="D10495" s="519" t="s">
        <v>39531</v>
      </c>
      <c r="E10495" s="519" t="s">
        <v>39532</v>
      </c>
      <c r="F10495" s="519" t="s">
        <v>39535</v>
      </c>
      <c r="G10495" s="519" t="s">
        <v>39479</v>
      </c>
      <c r="I10495" s="519" t="s">
        <v>13</v>
      </c>
      <c r="J10495" s="650">
        <v>55.91</v>
      </c>
    </row>
    <row r="10496" spans="1:10">
      <c r="A10496" s="519" t="s">
        <v>10709</v>
      </c>
      <c r="B10496" s="519" t="str">
        <f t="shared" si="163"/>
        <v>ALVENARIA DE TIJOLOS CERAMICOS FURADOS 10X20X30CM,COMPLEMENTADA COM 6% DE TIJOLOS DE 10X20X20CM,ASSENTES COM ARGAMASSA DE CIMENTO E SAIBRO,NO TRACO 1:8,EM PAREDES DE MEIA VEZ(0,10M) COM VAOS OU ARESTAS,ATE 3,00M DE ALTURA E MEDIDA PELA AREA REAL</v>
      </c>
      <c r="C10496" s="519" t="s">
        <v>39523</v>
      </c>
      <c r="D10496" s="519" t="s">
        <v>39531</v>
      </c>
      <c r="E10496" s="519" t="s">
        <v>39532</v>
      </c>
      <c r="F10496" s="519" t="s">
        <v>39535</v>
      </c>
      <c r="G10496" s="519" t="s">
        <v>39479</v>
      </c>
      <c r="I10496" s="519" t="s">
        <v>13</v>
      </c>
      <c r="J10496" s="650">
        <v>51.48</v>
      </c>
    </row>
    <row r="10497" spans="1:10">
      <c r="A10497" s="519" t="s">
        <v>10710</v>
      </c>
      <c r="B10497" s="519" t="str">
        <f t="shared" si="163"/>
        <v>ALVENARIA DE TIJOLOS CERAMICOS FURADOS 10X20X30CM,COMPLEMENTADA COM 6% DE TIJOLOS DE 10X20X20CM,ASSENTES COM ARGAMASSA DE CIMENTO E SAIBRO,NO TRACO 1:8,EM PAREDES DE MEIA VEZ (0,10M),DE SUPERFICIE CORRIDA,DE 3,00 A 4,50M DE ALTURA E MEDIDAPELA AREA REAL</v>
      </c>
      <c r="C10497" s="519" t="s">
        <v>39523</v>
      </c>
      <c r="D10497" s="519" t="s">
        <v>39531</v>
      </c>
      <c r="E10497" s="519" t="s">
        <v>39536</v>
      </c>
      <c r="F10497" s="519" t="s">
        <v>39537</v>
      </c>
      <c r="G10497" s="519" t="s">
        <v>39522</v>
      </c>
      <c r="I10497" s="519" t="s">
        <v>13</v>
      </c>
      <c r="J10497" s="650">
        <v>68.489999999999995</v>
      </c>
    </row>
    <row r="10498" spans="1:10">
      <c r="A10498" s="519" t="s">
        <v>10711</v>
      </c>
      <c r="B10498" s="519" t="str">
        <f t="shared" si="163"/>
        <v>ALVENARIA DE TIJOLOS CERAMICOS FURADOS 10X20X30CM,COMPLEMENTADA COM 6% DE TIJOLOS DE 10X20X20CM,ASSENTES COM ARGAMASSA DE CIMENTO E SAIBRO,NO TRACO 1:8,EM PAREDES DE MEIA VEZ (0,10M),DE SUPERFICIE CORRIDA,DE 3,00 A 4,50M DE ALTURA E MEDIDAPELA AREA REAL</v>
      </c>
      <c r="C10498" s="519" t="s">
        <v>39523</v>
      </c>
      <c r="D10498" s="519" t="s">
        <v>39531</v>
      </c>
      <c r="E10498" s="519" t="s">
        <v>39536</v>
      </c>
      <c r="F10498" s="519" t="s">
        <v>39537</v>
      </c>
      <c r="G10498" s="519" t="s">
        <v>39522</v>
      </c>
      <c r="I10498" s="519" t="s">
        <v>13</v>
      </c>
      <c r="J10498" s="650">
        <v>62.38</v>
      </c>
    </row>
    <row r="10499" spans="1:10">
      <c r="A10499" s="519" t="s">
        <v>10712</v>
      </c>
      <c r="B10499" s="519" t="str">
        <f t="shared" si="163"/>
        <v>ALVENARIA DE TIJOLOS CERAMICOS FURADOS 10X20X30CM,COMPLEMENTADA COM 6% DE TIJOLOS DE 10X20X20CM,ASSENTES COM ARGAMASSA DE CIMENTO E SAIBRO,NO TRACO 1:8,EM PAREDES DE MEIA VEZ(0,10M) COM VAOS OU ARESTAS,DE 3,00 A 4,50M DE ALTURA E MEDIDA PELA AREA REAL</v>
      </c>
      <c r="C10499" s="519" t="s">
        <v>39523</v>
      </c>
      <c r="D10499" s="519" t="s">
        <v>39531</v>
      </c>
      <c r="E10499" s="519" t="s">
        <v>39532</v>
      </c>
      <c r="F10499" s="519" t="s">
        <v>39538</v>
      </c>
      <c r="G10499" s="519" t="s">
        <v>39539</v>
      </c>
      <c r="I10499" s="519" t="s">
        <v>13</v>
      </c>
      <c r="J10499" s="650">
        <v>77.819999999999993</v>
      </c>
    </row>
    <row r="10500" spans="1:10">
      <c r="A10500" s="519" t="s">
        <v>10713</v>
      </c>
      <c r="B10500" s="519" t="str">
        <f t="shared" si="163"/>
        <v>ALVENARIA DE TIJOLOS CERAMICOS FURADOS 10X20X30CM,COMPLEMENTADA COM 6% DE TIJOLOS DE 10X20X20CM,ASSENTES COM ARGAMASSA DE CIMENTO E SAIBRO,NO TRACO 1:8,EM PAREDES DE MEIA VEZ(0,10M) COM VAOS OU ARESTAS,DE 3,00 A 4,50M DE ALTURA E MEDIDA PELA AREA REAL</v>
      </c>
      <c r="C10500" s="519" t="s">
        <v>39523</v>
      </c>
      <c r="D10500" s="519" t="s">
        <v>39531</v>
      </c>
      <c r="E10500" s="519" t="s">
        <v>39532</v>
      </c>
      <c r="F10500" s="519" t="s">
        <v>39538</v>
      </c>
      <c r="G10500" s="519" t="s">
        <v>39539</v>
      </c>
      <c r="I10500" s="519" t="s">
        <v>13</v>
      </c>
      <c r="J10500" s="650">
        <v>70.47</v>
      </c>
    </row>
    <row r="10501" spans="1:10">
      <c r="A10501" s="519" t="s">
        <v>10714</v>
      </c>
      <c r="B10501" s="519" t="str">
        <f t="shared" si="163"/>
        <v>ALVENARIA DE TIJOLOS CERAMICOS FURADOS 10X20X20CM,ASSENTES COM ARGAMASSA DE CIMENTO,CAL HIDRATADA ADITIVADA E AREIA,NO TRACO 1:1:8,EM PAREDES DE UMA VEZ(0,20M),DE SUPERFICIE CORRIDA,ATE 3,00M DE ALTURA E MEDIDA PELA AREA REAL</v>
      </c>
      <c r="C10501" s="519" t="s">
        <v>39504</v>
      </c>
      <c r="D10501" s="519" t="s">
        <v>39540</v>
      </c>
      <c r="E10501" s="519" t="s">
        <v>39541</v>
      </c>
      <c r="F10501" s="519" t="s">
        <v>39542</v>
      </c>
      <c r="I10501" s="519" t="s">
        <v>13</v>
      </c>
      <c r="J10501" s="650">
        <v>125.69</v>
      </c>
    </row>
    <row r="10502" spans="1:10">
      <c r="A10502" s="519" t="s">
        <v>10715</v>
      </c>
      <c r="B10502" s="519" t="str">
        <f t="shared" si="163"/>
        <v>ALVENARIA DE TIJOLOS CERAMICOS FURADOS 10X20X20CM,ASSENTES COM ARGAMASSA DE CIMENTO,CAL HIDRATADA ADITIVADA E AREIA,NO TRACO 1:1:8,EM PAREDES DE UMA VEZ(0,20M),DE SUPERFICIE CORRIDA,ATE 3,00M DE ALTURA E MEDIDA PELA AREA REAL</v>
      </c>
      <c r="C10502" s="519" t="s">
        <v>39504</v>
      </c>
      <c r="D10502" s="519" t="s">
        <v>39540</v>
      </c>
      <c r="E10502" s="519" t="s">
        <v>39541</v>
      </c>
      <c r="F10502" s="519" t="s">
        <v>39542</v>
      </c>
      <c r="I10502" s="519" t="s">
        <v>13</v>
      </c>
      <c r="J10502" s="650">
        <v>116.4</v>
      </c>
    </row>
    <row r="10503" spans="1:10">
      <c r="A10503" s="519" t="s">
        <v>10716</v>
      </c>
      <c r="B10503" s="519" t="str">
        <f t="shared" si="163"/>
        <v>ALVENARIA DE TIJOLOS CERAMICOS FURADOS 10X20X20CM,ASSENTES COM ARGAMASSA DE CIMENTO,CAL HIDRATADA ADITIVADA E AREIA,NO TRACO 1:1:8,EM PAREDES DE UMA VEZ(0,20M),DE SUPERFICIE CORRIDA,ATE 1,50M DE ALTURA E MEDIDA PELA AREA REAL</v>
      </c>
      <c r="C10503" s="519" t="s">
        <v>39504</v>
      </c>
      <c r="D10503" s="519" t="s">
        <v>39540</v>
      </c>
      <c r="E10503" s="519" t="s">
        <v>39541</v>
      </c>
      <c r="F10503" s="519" t="s">
        <v>39543</v>
      </c>
      <c r="I10503" s="519" t="s">
        <v>13</v>
      </c>
      <c r="J10503" s="650">
        <v>122.48</v>
      </c>
    </row>
    <row r="10504" spans="1:10">
      <c r="A10504" s="519" t="s">
        <v>10717</v>
      </c>
      <c r="B10504" s="519" t="str">
        <f t="shared" ref="B10504:B10567" si="164">C10504&amp;D10504&amp;E10504&amp;F10504&amp;G10504&amp;H10504</f>
        <v>ALVENARIA DE TIJOLOS CERAMICOS FURADOS 10X20X20CM,ASSENTES COM ARGAMASSA DE CIMENTO,CAL HIDRATADA ADITIVADA E AREIA,NO TRACO 1:1:8,EM PAREDES DE UMA VEZ(0,20M),DE SUPERFICIE CORRIDA,ATE 1,50M DE ALTURA E MEDIDA PELA AREA REAL</v>
      </c>
      <c r="C10504" s="519" t="s">
        <v>39504</v>
      </c>
      <c r="D10504" s="519" t="s">
        <v>39540</v>
      </c>
      <c r="E10504" s="519" t="s">
        <v>39541</v>
      </c>
      <c r="F10504" s="519" t="s">
        <v>39543</v>
      </c>
      <c r="I10504" s="519" t="s">
        <v>13</v>
      </c>
      <c r="J10504" s="650">
        <v>113.62</v>
      </c>
    </row>
    <row r="10505" spans="1:10">
      <c r="A10505" s="519" t="s">
        <v>10718</v>
      </c>
      <c r="B10505" s="519" t="str">
        <f t="shared" si="164"/>
        <v>ALVENARIA DE TIJOLOS CERAMICOS FURADOS 10X20X20CM,ASSENTES COM ARGAMASSA DE CIMENTO,CAL HIDRATADA ADITIVADA E AREIA,NO TRACO 1:1:8,EM PAREDES DE UMA VEZ(0,20M),COM VAOS OU ARESTAS,ATE 3,00M DE ALTURA E MEDIDA PELA AREA REAL</v>
      </c>
      <c r="C10505" s="519" t="s">
        <v>39504</v>
      </c>
      <c r="D10505" s="519" t="s">
        <v>39540</v>
      </c>
      <c r="E10505" s="519" t="s">
        <v>39544</v>
      </c>
      <c r="F10505" s="519" t="s">
        <v>39545</v>
      </c>
      <c r="I10505" s="519" t="s">
        <v>13</v>
      </c>
      <c r="J10505" s="650">
        <v>140.69999999999999</v>
      </c>
    </row>
    <row r="10506" spans="1:10">
      <c r="A10506" s="519" t="s">
        <v>10719</v>
      </c>
      <c r="B10506" s="519" t="str">
        <f t="shared" si="164"/>
        <v>ALVENARIA DE TIJOLOS CERAMICOS FURADOS 10X20X20CM,ASSENTES COM ARGAMASSA DE CIMENTO,CAL HIDRATADA ADITIVADA E AREIA,NO TRACO 1:1:8,EM PAREDES DE UMA VEZ(0,20M),COM VAOS OU ARESTAS,ATE 3,00M DE ALTURA E MEDIDA PELA AREA REAL</v>
      </c>
      <c r="C10506" s="519" t="s">
        <v>39504</v>
      </c>
      <c r="D10506" s="519" t="s">
        <v>39540</v>
      </c>
      <c r="E10506" s="519" t="s">
        <v>39544</v>
      </c>
      <c r="F10506" s="519" t="s">
        <v>39545</v>
      </c>
      <c r="I10506" s="519" t="s">
        <v>13</v>
      </c>
      <c r="J10506" s="650">
        <v>129.71</v>
      </c>
    </row>
    <row r="10507" spans="1:10">
      <c r="A10507" s="519" t="s">
        <v>10720</v>
      </c>
      <c r="B10507" s="519" t="str">
        <f t="shared" si="164"/>
        <v>ALVENARIA DE TIJOLOS,CERAMICOS FURADOS 10X20X20CM,ASSENTES COM ARGAMASSA DE CIMENTO,CAL HIDRATADA ADITIVADA E AREIA,NO TRACO 1:1:8,EM PAREDES DE UMA VEZ(0,20M),DE SUPERFICIE CORRIDA,DE 3,00 A 4,50M DE ALTURA E MEDIDA PELA AREA REAL</v>
      </c>
      <c r="C10507" s="519" t="s">
        <v>39546</v>
      </c>
      <c r="D10507" s="519" t="s">
        <v>39540</v>
      </c>
      <c r="E10507" s="519" t="s">
        <v>39541</v>
      </c>
      <c r="F10507" s="519" t="s">
        <v>39547</v>
      </c>
      <c r="I10507" s="519" t="s">
        <v>13</v>
      </c>
      <c r="J10507" s="650">
        <v>171.66</v>
      </c>
    </row>
    <row r="10508" spans="1:10">
      <c r="A10508" s="519" t="s">
        <v>10721</v>
      </c>
      <c r="B10508" s="519" t="str">
        <f t="shared" si="164"/>
        <v>ALVENARIA DE TIJOLOS,CERAMICOS FURADOS 10X20X20CM,ASSENTES COM ARGAMASSA DE CIMENTO,CAL HIDRATADA ADITIVADA E AREIA,NO TRACO 1:1:8,EM PAREDES DE UMA VEZ(0,20M),DE SUPERFICIE CORRIDA,DE 3,00 A 4,50M DE ALTURA E MEDIDA PELA AREA REAL</v>
      </c>
      <c r="C10508" s="519" t="s">
        <v>39546</v>
      </c>
      <c r="D10508" s="519" t="s">
        <v>39540</v>
      </c>
      <c r="E10508" s="519" t="s">
        <v>39541</v>
      </c>
      <c r="F10508" s="519" t="s">
        <v>39547</v>
      </c>
      <c r="I10508" s="519" t="s">
        <v>13</v>
      </c>
      <c r="J10508" s="650">
        <v>156.24</v>
      </c>
    </row>
    <row r="10509" spans="1:10">
      <c r="A10509" s="519" t="s">
        <v>10722</v>
      </c>
      <c r="B10509" s="519" t="str">
        <f t="shared" si="164"/>
        <v>ALVENARIA DE TIJOLOS CERAMICOS FURADOS 10X20X20CM,ASSENTES COM ARGAMASSA DE CIMENTO,CAL HIDRATADA ADITIVADA E AREIA,NO TRACO 1:1:8,EM PAREDES DE UMA VEZ(0,20M),COM VAOS OU ARESTAS,DE 3,00 A 4,50M DE ALTURA E MEDIDA PELA AREA REAL</v>
      </c>
      <c r="C10509" s="519" t="s">
        <v>39504</v>
      </c>
      <c r="D10509" s="519" t="s">
        <v>39540</v>
      </c>
      <c r="E10509" s="519" t="s">
        <v>39544</v>
      </c>
      <c r="F10509" s="519" t="s">
        <v>39548</v>
      </c>
      <c r="I10509" s="519" t="s">
        <v>13</v>
      </c>
      <c r="J10509" s="650">
        <v>198.2</v>
      </c>
    </row>
    <row r="10510" spans="1:10">
      <c r="A10510" s="519" t="s">
        <v>10723</v>
      </c>
      <c r="B10510" s="519" t="str">
        <f t="shared" si="164"/>
        <v>ALVENARIA DE TIJOLOS CERAMICOS FURADOS 10X20X20CM,ASSENTES COM ARGAMASSA DE CIMENTO,CAL HIDRATADA ADITIVADA E AREIA,NO TRACO 1:1:8,EM PAREDES DE UMA VEZ(0,20M),COM VAOS OU ARESTAS,DE 3,00 A 4,50M DE ALTURA E MEDIDA PELA AREA REAL</v>
      </c>
      <c r="C10510" s="519" t="s">
        <v>39504</v>
      </c>
      <c r="D10510" s="519" t="s">
        <v>39540</v>
      </c>
      <c r="E10510" s="519" t="s">
        <v>39544</v>
      </c>
      <c r="F10510" s="519" t="s">
        <v>39548</v>
      </c>
      <c r="I10510" s="519" t="s">
        <v>13</v>
      </c>
      <c r="J10510" s="650">
        <v>179.53</v>
      </c>
    </row>
    <row r="10511" spans="1:10">
      <c r="A10511" s="519" t="s">
        <v>10724</v>
      </c>
      <c r="B10511" s="519" t="str">
        <f t="shared" si="164"/>
        <v>ALVENARIA DE TIJOLOS CERAMICOS FURADOS 10X20X20CM ASSENTES COM ARGAMASSA DE CIMENTO,CAL HIDRATADA ADITIVADA E AREIA,NO TRACO 1:1:8,EM PAREDES DE MEIA VEZ(0,10M),DE SUPERFICIE CORRIDA,ATE 3,00M DE ALTURA E MEDIDA PELA AREA REAL</v>
      </c>
      <c r="C10511" s="519" t="s">
        <v>39549</v>
      </c>
      <c r="D10511" s="519" t="s">
        <v>39540</v>
      </c>
      <c r="E10511" s="519" t="s">
        <v>39550</v>
      </c>
      <c r="F10511" s="519" t="s">
        <v>39551</v>
      </c>
      <c r="I10511" s="519" t="s">
        <v>13</v>
      </c>
      <c r="J10511" s="650">
        <v>62.37</v>
      </c>
    </row>
    <row r="10512" spans="1:10">
      <c r="A10512" s="519" t="s">
        <v>10725</v>
      </c>
      <c r="B10512" s="519" t="str">
        <f t="shared" si="164"/>
        <v>ALVENARIA DE TIJOLOS CERAMICOS FURADOS 10X20X20CM ASSENTES COM ARGAMASSA DE CIMENTO,CAL HIDRATADA ADITIVADA E AREIA,NO TRACO 1:1:8,EM PAREDES DE MEIA VEZ(0,10M),DE SUPERFICIE CORRIDA,ATE 3,00M DE ALTURA E MEDIDA PELA AREA REAL</v>
      </c>
      <c r="C10512" s="519" t="s">
        <v>39549</v>
      </c>
      <c r="D10512" s="519" t="s">
        <v>39540</v>
      </c>
      <c r="E10512" s="519" t="s">
        <v>39550</v>
      </c>
      <c r="F10512" s="519" t="s">
        <v>39551</v>
      </c>
      <c r="I10512" s="519" t="s">
        <v>13</v>
      </c>
      <c r="J10512" s="650">
        <v>57.4</v>
      </c>
    </row>
    <row r="10513" spans="1:10">
      <c r="A10513" s="519" t="s">
        <v>10726</v>
      </c>
      <c r="B10513" s="519" t="str">
        <f t="shared" si="164"/>
        <v>ALVENARIA DE TIJOLOS CERAMICOS,FURADOS 10X20X20CM,ASSENTES COM ARGAMASSA DE CIMENTO,CAL HIDRATADA ADITIVADA E AREIA,NO TRACO 1:1:8,EM PAREDES DE MEIA VEZ(0,10M),DE SUPERFICIE CORRIDA,ATE 1,50M DE ALTURA E MEDIDA PELA AREA REAL</v>
      </c>
      <c r="C10513" s="519" t="s">
        <v>39552</v>
      </c>
      <c r="D10513" s="519" t="s">
        <v>39540</v>
      </c>
      <c r="E10513" s="519" t="s">
        <v>39550</v>
      </c>
      <c r="F10513" s="519" t="s">
        <v>39553</v>
      </c>
      <c r="I10513" s="519" t="s">
        <v>13</v>
      </c>
      <c r="J10513" s="650">
        <v>60.28</v>
      </c>
    </row>
    <row r="10514" spans="1:10">
      <c r="A10514" s="519" t="s">
        <v>10727</v>
      </c>
      <c r="B10514" s="519" t="str">
        <f t="shared" si="164"/>
        <v>ALVENARIA DE TIJOLOS CERAMICOS,FURADOS 10X20X20CM,ASSENTES COM ARGAMASSA DE CIMENTO,CAL HIDRATADA ADITIVADA E AREIA,NO TRACO 1:1:8,EM PAREDES DE MEIA VEZ(0,10M),DE SUPERFICIE CORRIDA,ATE 1,50M DE ALTURA E MEDIDA PELA AREA REAL</v>
      </c>
      <c r="C10514" s="519" t="s">
        <v>39552</v>
      </c>
      <c r="D10514" s="519" t="s">
        <v>39540</v>
      </c>
      <c r="E10514" s="519" t="s">
        <v>39550</v>
      </c>
      <c r="F10514" s="519" t="s">
        <v>39553</v>
      </c>
      <c r="I10514" s="519" t="s">
        <v>13</v>
      </c>
      <c r="J10514" s="650">
        <v>55.59</v>
      </c>
    </row>
    <row r="10515" spans="1:10">
      <c r="A10515" s="519" t="s">
        <v>10728</v>
      </c>
      <c r="B10515" s="519" t="str">
        <f t="shared" si="164"/>
        <v>ALVENARIA DE TIJOLOS CERAMICOS FURADOS 10X20X20CM,ASSENTES COM ARGAMASSA DE CIMENTO,CAL HIDRATADA ADITIVADA E AREIA,NO TRACO 1:1:8,EM PAREDES DE MEIA VEZ(0,10M),COM VAOS OU ARESTAS,ATE 3,00M DE ALTURA E MEDIDA PELA AREA REAL</v>
      </c>
      <c r="C10515" s="519" t="s">
        <v>39504</v>
      </c>
      <c r="D10515" s="519" t="s">
        <v>39540</v>
      </c>
      <c r="E10515" s="519" t="s">
        <v>39554</v>
      </c>
      <c r="F10515" s="519" t="s">
        <v>39555</v>
      </c>
      <c r="I10515" s="519" t="s">
        <v>13</v>
      </c>
      <c r="J10515" s="650">
        <v>69.489999999999995</v>
      </c>
    </row>
    <row r="10516" spans="1:10">
      <c r="A10516" s="519" t="s">
        <v>10729</v>
      </c>
      <c r="B10516" s="519" t="str">
        <f t="shared" si="164"/>
        <v>ALVENARIA DE TIJOLOS CERAMICOS FURADOS 10X20X20CM,ASSENTES COM ARGAMASSA DE CIMENTO,CAL HIDRATADA ADITIVADA E AREIA,NO TRACO 1:1:8,EM PAREDES DE MEIA VEZ(0,10M),COM VAOS OU ARESTAS,ATE 3,00M DE ALTURA E MEDIDA PELA AREA REAL</v>
      </c>
      <c r="C10516" s="519" t="s">
        <v>39504</v>
      </c>
      <c r="D10516" s="519" t="s">
        <v>39540</v>
      </c>
      <c r="E10516" s="519" t="s">
        <v>39554</v>
      </c>
      <c r="F10516" s="519" t="s">
        <v>39555</v>
      </c>
      <c r="I10516" s="519" t="s">
        <v>13</v>
      </c>
      <c r="J10516" s="650">
        <v>63.57</v>
      </c>
    </row>
    <row r="10517" spans="1:10">
      <c r="A10517" s="519" t="s">
        <v>10730</v>
      </c>
      <c r="B10517" s="519" t="str">
        <f t="shared" si="164"/>
        <v>ALVENARIA DE TIJOLOS CERAMICOS FURADOS 10X20X20CM ASSENTES COM ARGAMASSA DE CIMENTO,CAL HIDRATADA ADITIVADA E AREIA,NO TRACO 1:1:8,EM PAREDES DE MEIA VEZ(0,10M),DE SUPERFICIE CORRIDA,DE 3,00 A 4,50M DE ALTURA E MEDIDA PELA AREA REAL</v>
      </c>
      <c r="C10517" s="519" t="s">
        <v>39549</v>
      </c>
      <c r="D10517" s="519" t="s">
        <v>39540</v>
      </c>
      <c r="E10517" s="519" t="s">
        <v>39550</v>
      </c>
      <c r="F10517" s="519" t="s">
        <v>39556</v>
      </c>
      <c r="I10517" s="519" t="s">
        <v>13</v>
      </c>
      <c r="J10517" s="650">
        <v>89.2</v>
      </c>
    </row>
    <row r="10518" spans="1:10">
      <c r="A10518" s="519" t="s">
        <v>10731</v>
      </c>
      <c r="B10518" s="519" t="str">
        <f t="shared" si="164"/>
        <v>ALVENARIA DE TIJOLOS CERAMICOS FURADOS 10X20X20CM ASSENTES COM ARGAMASSA DE CIMENTO,CAL HIDRATADA ADITIVADA E AREIA,NO TRACO 1:1:8,EM PAREDES DE MEIA VEZ(0,10M),DE SUPERFICIE CORRIDA,DE 3,00 A 4,50M DE ALTURA E MEDIDA PELA AREA REAL</v>
      </c>
      <c r="C10518" s="519" t="s">
        <v>39549</v>
      </c>
      <c r="D10518" s="519" t="s">
        <v>39540</v>
      </c>
      <c r="E10518" s="519" t="s">
        <v>39550</v>
      </c>
      <c r="F10518" s="519" t="s">
        <v>39556</v>
      </c>
      <c r="I10518" s="519" t="s">
        <v>13</v>
      </c>
      <c r="J10518" s="650">
        <v>80.650000000000006</v>
      </c>
    </row>
    <row r="10519" spans="1:10">
      <c r="A10519" s="519" t="s">
        <v>10732</v>
      </c>
      <c r="B10519" s="519" t="str">
        <f t="shared" si="164"/>
        <v>ALVENARIA DE TIJOLOS CERAMICOS FURADOS 10X20X20CM,ASSENTES COM ARGAMASSA DE CIMENTO,CAL HIDRATADA ADITIVADA E AREIA,NO TRACO 1:1:8,EM PAREDES DE MEIA VEZ(0,10M),COM VAOS OU ARESTAS,DE 3,00 A 4,50M DE ALTURA E MEDIDA PELA AREA REAL</v>
      </c>
      <c r="C10519" s="519" t="s">
        <v>39504</v>
      </c>
      <c r="D10519" s="519" t="s">
        <v>39540</v>
      </c>
      <c r="E10519" s="519" t="s">
        <v>39554</v>
      </c>
      <c r="F10519" s="519" t="s">
        <v>39557</v>
      </c>
      <c r="I10519" s="519" t="s">
        <v>13</v>
      </c>
      <c r="J10519" s="650">
        <v>103.41</v>
      </c>
    </row>
    <row r="10520" spans="1:10">
      <c r="A10520" s="519" t="s">
        <v>10733</v>
      </c>
      <c r="B10520" s="519" t="str">
        <f t="shared" si="164"/>
        <v>ALVENARIA DE TIJOLOS CERAMICOS FURADOS 10X20X20CM,ASSENTES COM ARGAMASSA DE CIMENTO,CAL HIDRATADA ADITIVADA E AREIA,NO TRACO 1:1:8,EM PAREDES DE MEIA VEZ(0,10M),COM VAOS OU ARESTAS,DE 3,00 A 4,50M DE ALTURA E MEDIDA PELA AREA REAL</v>
      </c>
      <c r="C10520" s="519" t="s">
        <v>39504</v>
      </c>
      <c r="D10520" s="519" t="s">
        <v>39540</v>
      </c>
      <c r="E10520" s="519" t="s">
        <v>39554</v>
      </c>
      <c r="F10520" s="519" t="s">
        <v>39557</v>
      </c>
      <c r="I10520" s="519" t="s">
        <v>13</v>
      </c>
      <c r="J10520" s="650">
        <v>92.96</v>
      </c>
    </row>
    <row r="10521" spans="1:10">
      <c r="A10521" s="519" t="s">
        <v>10734</v>
      </c>
      <c r="B10521" s="519" t="str">
        <f t="shared" si="164"/>
        <v>ALVENARIA DE TIJOLOS CERAMICOS FURADOS 10X20X30CM,COMPLEMENTADA COM 20% DE TIJOLOS DE 10X20X20CM,ASSENTES COM ARGAMASSADE CIMENTO,CAL HIDRATADA ADITIVADA E AREIA,NO TRACO 1:1:8,EM PAREDES DE UMA VEZ(0,20M),DE SUPERFICIE CORRIDA,ATE 3,00M DE ALTURA E MEDIDA PELA AREA REAL</v>
      </c>
      <c r="C10521" s="519" t="s">
        <v>39523</v>
      </c>
      <c r="D10521" s="519" t="s">
        <v>39524</v>
      </c>
      <c r="E10521" s="519" t="s">
        <v>39558</v>
      </c>
      <c r="F10521" s="519" t="s">
        <v>39559</v>
      </c>
      <c r="G10521" s="519" t="s">
        <v>39560</v>
      </c>
      <c r="I10521" s="519" t="s">
        <v>13</v>
      </c>
      <c r="J10521" s="650">
        <v>102.38</v>
      </c>
    </row>
    <row r="10522" spans="1:10">
      <c r="A10522" s="519" t="s">
        <v>10735</v>
      </c>
      <c r="B10522" s="519" t="str">
        <f t="shared" si="164"/>
        <v>ALVENARIA DE TIJOLOS CERAMICOS FURADOS 10X20X30CM,COMPLEMENTADA COM 20% DE TIJOLOS DE 10X20X20CM,ASSENTES COM ARGAMASSADE CIMENTO,CAL HIDRATADA ADITIVADA E AREIA,NO TRACO 1:1:8,EM PAREDES DE UMA VEZ(0,20M),DE SUPERFICIE CORRIDA,ATE 3,00M DE ALTURA E MEDIDA PELA AREA REAL</v>
      </c>
      <c r="C10522" s="519" t="s">
        <v>39523</v>
      </c>
      <c r="D10522" s="519" t="s">
        <v>39524</v>
      </c>
      <c r="E10522" s="519" t="s">
        <v>39558</v>
      </c>
      <c r="F10522" s="519" t="s">
        <v>39559</v>
      </c>
      <c r="G10522" s="519" t="s">
        <v>39560</v>
      </c>
      <c r="I10522" s="519" t="s">
        <v>13</v>
      </c>
      <c r="J10522" s="650">
        <v>95.64</v>
      </c>
    </row>
    <row r="10523" spans="1:10">
      <c r="A10523" s="519" t="s">
        <v>10736</v>
      </c>
      <c r="B10523" s="519" t="str">
        <f t="shared" si="164"/>
        <v>ALVENARIA DE TIJOLOS CERAMICOS FURADOS 10X20X30CM,COMPLEMENTADA COM 20% DE TIJOLOS DE 10X20X20CM,ASSENTES COM ARGAMASSADE CIMENTO,CAL HIDRATADA ADITIVADA E AREIA,NO TRACO 1:1:8,EM PAREDES DE UMA VEZ(0,20M),DE SUPERFICIE CORRIDA,ATE 1,50M DE ALTURA E MEDIDA PELA AREA REAL</v>
      </c>
      <c r="C10523" s="519" t="s">
        <v>39523</v>
      </c>
      <c r="D10523" s="519" t="s">
        <v>39524</v>
      </c>
      <c r="E10523" s="519" t="s">
        <v>39558</v>
      </c>
      <c r="F10523" s="519" t="s">
        <v>39561</v>
      </c>
      <c r="G10523" s="519" t="s">
        <v>39560</v>
      </c>
      <c r="I10523" s="519" t="s">
        <v>13</v>
      </c>
      <c r="J10523" s="650">
        <v>99.82</v>
      </c>
    </row>
    <row r="10524" spans="1:10">
      <c r="A10524" s="519" t="s">
        <v>10737</v>
      </c>
      <c r="B10524" s="519" t="str">
        <f t="shared" si="164"/>
        <v>ALVENARIA DE TIJOLOS CERAMICOS FURADOS 10X20X30CM,COMPLEMENTADA COM 20% DE TIJOLOS DE 10X20X20CM,ASSENTES COM ARGAMASSADE CIMENTO,CAL HIDRATADA ADITIVADA E AREIA,NO TRACO 1:1:8,EM PAREDES DE UMA VEZ(0,20M),DE SUPERFICIE CORRIDA,ATE 1,50M DE ALTURA E MEDIDA PELA AREA REAL</v>
      </c>
      <c r="C10524" s="519" t="s">
        <v>39523</v>
      </c>
      <c r="D10524" s="519" t="s">
        <v>39524</v>
      </c>
      <c r="E10524" s="519" t="s">
        <v>39558</v>
      </c>
      <c r="F10524" s="519" t="s">
        <v>39561</v>
      </c>
      <c r="G10524" s="519" t="s">
        <v>39560</v>
      </c>
      <c r="I10524" s="519" t="s">
        <v>13</v>
      </c>
      <c r="J10524" s="650">
        <v>93.41</v>
      </c>
    </row>
    <row r="10525" spans="1:10">
      <c r="A10525" s="519" t="s">
        <v>10738</v>
      </c>
      <c r="B10525" s="519" t="str">
        <f t="shared" si="164"/>
        <v>ALVENARIA DE TIJOLOS CERAMICOS FURADOS 10X20X30CM,COMPLEMENTADA COM 20% DE TIJOLOS DE 10X20X20CM,ASSENTES COM ARGAMASSADE CIMENTO,CAL HIDRATADA ADITIVADA E AREIA,NO TRACO 1:1:8,EM PAREDES DE UMA VEZ(0,20M),COM VAOS OU ARESTAS,ATE 3,00M DEALTURA E MEDIDA PELA AREA REAL</v>
      </c>
      <c r="C10525" s="519" t="s">
        <v>39523</v>
      </c>
      <c r="D10525" s="519" t="s">
        <v>39524</v>
      </c>
      <c r="E10525" s="519" t="s">
        <v>39558</v>
      </c>
      <c r="F10525" s="519" t="s">
        <v>39562</v>
      </c>
      <c r="G10525" s="519" t="s">
        <v>39563</v>
      </c>
      <c r="I10525" s="519" t="s">
        <v>13</v>
      </c>
      <c r="J10525" s="650">
        <v>111.3</v>
      </c>
    </row>
    <row r="10526" spans="1:10">
      <c r="A10526" s="519" t="s">
        <v>10739</v>
      </c>
      <c r="B10526" s="519" t="str">
        <f t="shared" si="164"/>
        <v>ALVENARIA DE TIJOLOS CERAMICOS FURADOS 10X20X30CM,COMPLEMENTADA COM 20% DE TIJOLOS DE 10X20X20CM,ASSENTES COM ARGAMASSADE CIMENTO,CAL HIDRATADA ADITIVADA E AREIA,NO TRACO 1:1:8,EM PAREDES DE UMA VEZ(0,20M),COM VAOS OU ARESTAS,ATE 3,00M DEALTURA E MEDIDA PELA AREA REAL</v>
      </c>
      <c r="C10526" s="519" t="s">
        <v>39523</v>
      </c>
      <c r="D10526" s="519" t="s">
        <v>39524</v>
      </c>
      <c r="E10526" s="519" t="s">
        <v>39558</v>
      </c>
      <c r="F10526" s="519" t="s">
        <v>39562</v>
      </c>
      <c r="G10526" s="519" t="s">
        <v>39563</v>
      </c>
      <c r="I10526" s="519" t="s">
        <v>13</v>
      </c>
      <c r="J10526" s="650">
        <v>103.36</v>
      </c>
    </row>
    <row r="10527" spans="1:10">
      <c r="A10527" s="519" t="s">
        <v>10740</v>
      </c>
      <c r="B10527" s="519" t="str">
        <f t="shared" si="164"/>
        <v>ALVENARIA DE TIJOLOS CERAMICOS FURADOS 10X20X30CM,COMPLEMENTADA COM 20% DE TIJOLOS DE 10X20X20CM,ASSENTES COM ARGAMASSADE CIMENTO,CAL HIDRATADA ADITIVADA E AREIA,NO TRACO 1:1:8,EM PAREDES DE UMA VEZ(0,20M),DE SUPERFICIE CORRIDA,DE 3,00 A 4,50 DE ALTURA E MEDIDA PELA AREA REAL</v>
      </c>
      <c r="C10527" s="519" t="s">
        <v>39523</v>
      </c>
      <c r="D10527" s="519" t="s">
        <v>39524</v>
      </c>
      <c r="E10527" s="519" t="s">
        <v>39558</v>
      </c>
      <c r="F10527" s="519" t="s">
        <v>39564</v>
      </c>
      <c r="G10527" s="519" t="s">
        <v>39565</v>
      </c>
      <c r="I10527" s="519" t="s">
        <v>13</v>
      </c>
      <c r="J10527" s="650">
        <v>135.46</v>
      </c>
    </row>
    <row r="10528" spans="1:10">
      <c r="A10528" s="519" t="s">
        <v>10741</v>
      </c>
      <c r="B10528" s="519" t="str">
        <f t="shared" si="164"/>
        <v>ALVENARIA DE TIJOLOS CERAMICOS FURADOS 10X20X30CM,COMPLEMENTADA COM 20% DE TIJOLOS DE 10X20X20CM,ASSENTES COM ARGAMASSADE CIMENTO,CAL HIDRATADA ADITIVADA E AREIA,NO TRACO 1:1:8,EM PAREDES DE UMA VEZ(0,20M),DE SUPERFICIE CORRIDA,DE 3,00 A 4,50 DE ALTURA E MEDIDA PELA AREA REAL</v>
      </c>
      <c r="C10528" s="519" t="s">
        <v>39523</v>
      </c>
      <c r="D10528" s="519" t="s">
        <v>39524</v>
      </c>
      <c r="E10528" s="519" t="s">
        <v>39558</v>
      </c>
      <c r="F10528" s="519" t="s">
        <v>39564</v>
      </c>
      <c r="G10528" s="519" t="s">
        <v>39565</v>
      </c>
      <c r="I10528" s="519" t="s">
        <v>13</v>
      </c>
      <c r="J10528" s="650">
        <v>124.3</v>
      </c>
    </row>
    <row r="10529" spans="1:10">
      <c r="A10529" s="519" t="s">
        <v>10742</v>
      </c>
      <c r="B10529" s="519" t="str">
        <f t="shared" si="164"/>
        <v>ALVENARIA DE TIJOLOS CERAMICOS FURADOS 10X20X30CM,COMPLEMENTADA COM 20% DE TIJOLOS DE 10X20X20CM,ASSENTES COM ARGAMASSADE CIMENTO,CAL HIDRATADA ADITIVADA E AREIA,NO TRACO 1:1:8,EM PAREDES DE UMA VEZ (0,20M),COM VAOS OU ARESTAS,DE 3,00 A 4,50M DE ALTURA E MEDIDA PELA AREA REAL</v>
      </c>
      <c r="C10529" s="519" t="s">
        <v>39523</v>
      </c>
      <c r="D10529" s="519" t="s">
        <v>39524</v>
      </c>
      <c r="E10529" s="519" t="s">
        <v>39558</v>
      </c>
      <c r="F10529" s="519" t="s">
        <v>39566</v>
      </c>
      <c r="G10529" s="519" t="s">
        <v>39567</v>
      </c>
      <c r="I10529" s="519" t="s">
        <v>13</v>
      </c>
      <c r="J10529" s="650">
        <v>151.69999999999999</v>
      </c>
    </row>
    <row r="10530" spans="1:10">
      <c r="A10530" s="519" t="s">
        <v>10743</v>
      </c>
      <c r="B10530" s="519" t="str">
        <f t="shared" si="164"/>
        <v>ALVENARIA DE TIJOLOS CERAMICOS FURADOS 10X20X30CM,COMPLEMENTADA COM 20% DE TIJOLOS DE 10X20X20CM,ASSENTES COM ARGAMASSADE CIMENTO,CAL HIDRATADA ADITIVADA E AREIA,NO TRACO 1:1:8,EM PAREDES DE UMA VEZ (0,20M),COM VAOS OU ARESTAS,DE 3,00 A 4,50M DE ALTURA E MEDIDA PELA AREA REAL</v>
      </c>
      <c r="C10530" s="519" t="s">
        <v>39523</v>
      </c>
      <c r="D10530" s="519" t="s">
        <v>39524</v>
      </c>
      <c r="E10530" s="519" t="s">
        <v>39558</v>
      </c>
      <c r="F10530" s="519" t="s">
        <v>39566</v>
      </c>
      <c r="G10530" s="519" t="s">
        <v>39567</v>
      </c>
      <c r="I10530" s="519" t="s">
        <v>13</v>
      </c>
      <c r="J10530" s="650">
        <v>138.37</v>
      </c>
    </row>
    <row r="10531" spans="1:10">
      <c r="A10531" s="519" t="s">
        <v>10744</v>
      </c>
      <c r="B10531" s="519" t="str">
        <f t="shared" si="164"/>
        <v>ALVENARIA DE TIJOLOS CERAMICOS FURADOS 10X20X30CM,COMPLEMENTADA COM 6% DE TIJOLOS DE 10X20X20CM,ASSENTES COM ARGAMASSA DE CIMENTO,CAL HIDRATADA ADITIVADA E AREIA,NO TRACO 1:1:8,EMPAREDES DE MEIA VEZ(0,10M),DE SUPERFICIE CORRIDA,ATE 3,00M DE ALTURA E MEDIDA PELA AREA REAL</v>
      </c>
      <c r="C10531" s="519" t="s">
        <v>39523</v>
      </c>
      <c r="D10531" s="519" t="s">
        <v>39531</v>
      </c>
      <c r="E10531" s="519" t="s">
        <v>39568</v>
      </c>
      <c r="F10531" s="519" t="s">
        <v>39569</v>
      </c>
      <c r="G10531" s="519" t="s">
        <v>39560</v>
      </c>
      <c r="I10531" s="519" t="s">
        <v>13</v>
      </c>
      <c r="J10531" s="650">
        <v>50.55</v>
      </c>
    </row>
    <row r="10532" spans="1:10">
      <c r="A10532" s="519" t="s">
        <v>10745</v>
      </c>
      <c r="B10532" s="519" t="str">
        <f t="shared" si="164"/>
        <v>ALVENARIA DE TIJOLOS CERAMICOS FURADOS 10X20X30CM,COMPLEMENTADA COM 6% DE TIJOLOS DE 10X20X20CM,ASSENTES COM ARGAMASSA DE CIMENTO,CAL HIDRATADA ADITIVADA E AREIA,NO TRACO 1:1:8,EMPAREDES DE MEIA VEZ(0,10M),DE SUPERFICIE CORRIDA,ATE 3,00M DE ALTURA E MEDIDA PELA AREA REAL</v>
      </c>
      <c r="C10532" s="519" t="s">
        <v>39523</v>
      </c>
      <c r="D10532" s="519" t="s">
        <v>39531</v>
      </c>
      <c r="E10532" s="519" t="s">
        <v>39568</v>
      </c>
      <c r="F10532" s="519" t="s">
        <v>39569</v>
      </c>
      <c r="G10532" s="519" t="s">
        <v>39560</v>
      </c>
      <c r="I10532" s="519" t="s">
        <v>13</v>
      </c>
      <c r="J10532" s="650">
        <v>47</v>
      </c>
    </row>
    <row r="10533" spans="1:10">
      <c r="A10533" s="519" t="s">
        <v>10746</v>
      </c>
      <c r="B10533" s="519" t="str">
        <f t="shared" si="164"/>
        <v>ALVENARIA DE TIJOLOS CERAMICOS FURADOS 10X20X30CM,COMPLEMENTADA COM 6% DE TIJOLOS DE 10X20X20CM,ASSENTES COM ARGAMASSA DE CIMENTO,CAL HIDRATADA ADITIVADA E AREIA,NO TRACO 1:1:8,EMPAREDES DE MEIA VEZ(0,10M),DE SUPERFICIE CORRIDA,ATE 1,50M DE ALTURA E MEDIDA PELA AREA REAL</v>
      </c>
      <c r="C10533" s="519" t="s">
        <v>39523</v>
      </c>
      <c r="D10533" s="519" t="s">
        <v>39531</v>
      </c>
      <c r="E10533" s="519" t="s">
        <v>39568</v>
      </c>
      <c r="F10533" s="519" t="s">
        <v>39570</v>
      </c>
      <c r="G10533" s="519" t="s">
        <v>39560</v>
      </c>
      <c r="I10533" s="519" t="s">
        <v>13</v>
      </c>
      <c r="J10533" s="650">
        <v>49.44</v>
      </c>
    </row>
    <row r="10534" spans="1:10">
      <c r="A10534" s="519" t="s">
        <v>10747</v>
      </c>
      <c r="B10534" s="519" t="str">
        <f t="shared" si="164"/>
        <v>ALVENARIA DE TIJOLOS CERAMICOS FURADOS 10X20X30CM,COMPLEMENTADA COM 6% DE TIJOLOS DE 10X20X20CM,ASSENTES COM ARGAMASSA DE CIMENTO,CAL HIDRATADA ADITIVADA E AREIA,NO TRACO 1:1:8,EMPAREDES DE MEIA VEZ(0,10M),DE SUPERFICIE CORRIDA,ATE 1,50M DE ALTURA E MEDIDA PELA AREA REAL</v>
      </c>
      <c r="C10534" s="519" t="s">
        <v>39523</v>
      </c>
      <c r="D10534" s="519" t="s">
        <v>39531</v>
      </c>
      <c r="E10534" s="519" t="s">
        <v>39568</v>
      </c>
      <c r="F10534" s="519" t="s">
        <v>39570</v>
      </c>
      <c r="G10534" s="519" t="s">
        <v>39560</v>
      </c>
      <c r="I10534" s="519" t="s">
        <v>13</v>
      </c>
      <c r="J10534" s="650">
        <v>46.03</v>
      </c>
    </row>
    <row r="10535" spans="1:10">
      <c r="A10535" s="519" t="s">
        <v>10748</v>
      </c>
      <c r="B10535" s="519" t="str">
        <f t="shared" si="164"/>
        <v>ALVENARIA DE TIJOLOS CERAMICOS FURADOS 10X20X30CM,COMPLEMENTADA COM 6% DE TIJOLOS DE 10X20X20CM,ASSENTES COM ARGAMASSA DE CIMENTO,CAL HIDRATADA ADITIVADA E AREIA,NO TRACO 1:1:8,EMPAREDES DE MEIA VEZ(0,10M),COM VAOS OU ARESTAS,ATE 3,00M DEALTURA E MEDIDA PELA AREA REAL</v>
      </c>
      <c r="C10535" s="519" t="s">
        <v>39523</v>
      </c>
      <c r="D10535" s="519" t="s">
        <v>39531</v>
      </c>
      <c r="E10535" s="519" t="s">
        <v>39568</v>
      </c>
      <c r="F10535" s="519" t="s">
        <v>39571</v>
      </c>
      <c r="G10535" s="519" t="s">
        <v>39563</v>
      </c>
      <c r="I10535" s="519" t="s">
        <v>13</v>
      </c>
      <c r="J10535" s="650">
        <v>57.48</v>
      </c>
    </row>
    <row r="10536" spans="1:10">
      <c r="A10536" s="519" t="s">
        <v>10749</v>
      </c>
      <c r="B10536" s="519" t="str">
        <f t="shared" si="164"/>
        <v>ALVENARIA DE TIJOLOS CERAMICOS FURADOS 10X20X30CM,COMPLEMENTADA COM 6% DE TIJOLOS DE 10X20X20CM,ASSENTES COM ARGAMASSA DE CIMENTO,CAL HIDRATADA ADITIVADA E AREIA,NO TRACO 1:1:8,EMPAREDES DE MEIA VEZ(0,10M),COM VAOS OU ARESTAS,ATE 3,00M DEALTURA E MEDIDA PELA AREA REAL</v>
      </c>
      <c r="C10536" s="519" t="s">
        <v>39523</v>
      </c>
      <c r="D10536" s="519" t="s">
        <v>39531</v>
      </c>
      <c r="E10536" s="519" t="s">
        <v>39568</v>
      </c>
      <c r="F10536" s="519" t="s">
        <v>39571</v>
      </c>
      <c r="G10536" s="519" t="s">
        <v>39563</v>
      </c>
      <c r="I10536" s="519" t="s">
        <v>13</v>
      </c>
      <c r="J10536" s="650">
        <v>53.09</v>
      </c>
    </row>
    <row r="10537" spans="1:10">
      <c r="A10537" s="519" t="s">
        <v>10750</v>
      </c>
      <c r="B10537" s="519" t="str">
        <f t="shared" si="164"/>
        <v>ALVENARIA DE TIJOLOS CERAMICOS FURADOS 10X20X30CM,COMPLEMENTADA COM 6% DE TIJOLOS DE 10X20X20CM,ASSENTES COM ARGAMASSA DE CIMENTO,CAL HIDRATADA ADITIVADA E AREIA,NO TRACO 1:1:8,EMPAREDES DE MEIA VEZ(0,10M),DE SUPERFICIE CORRIDA,DE 3,00 A 4,50 DE ALTURA E MEDIDA PELA AREA REAL</v>
      </c>
      <c r="C10537" s="519" t="s">
        <v>39523</v>
      </c>
      <c r="D10537" s="519" t="s">
        <v>39531</v>
      </c>
      <c r="E10537" s="519" t="s">
        <v>39568</v>
      </c>
      <c r="F10537" s="519" t="s">
        <v>39572</v>
      </c>
      <c r="G10537" s="519" t="s">
        <v>39565</v>
      </c>
      <c r="I10537" s="519" t="s">
        <v>13</v>
      </c>
      <c r="J10537" s="650">
        <v>70.06</v>
      </c>
    </row>
    <row r="10538" spans="1:10">
      <c r="A10538" s="519" t="s">
        <v>10751</v>
      </c>
      <c r="B10538" s="519" t="str">
        <f t="shared" si="164"/>
        <v>ALVENARIA DE TIJOLOS CERAMICOS FURADOS 10X20X30CM,COMPLEMENTADA COM 6% DE TIJOLOS DE 10X20X20CM,ASSENTES COM ARGAMASSA DE CIMENTO,CAL HIDRATADA ADITIVADA E AREIA,NO TRACO 1:1:8,EMPAREDES DE MEIA VEZ(0,10M),DE SUPERFICIE CORRIDA,DE 3,00 A 4,50 DE ALTURA E MEDIDA PELA AREA REAL</v>
      </c>
      <c r="C10538" s="519" t="s">
        <v>39523</v>
      </c>
      <c r="D10538" s="519" t="s">
        <v>39531</v>
      </c>
      <c r="E10538" s="519" t="s">
        <v>39568</v>
      </c>
      <c r="F10538" s="519" t="s">
        <v>39572</v>
      </c>
      <c r="G10538" s="519" t="s">
        <v>39565</v>
      </c>
      <c r="I10538" s="519" t="s">
        <v>13</v>
      </c>
      <c r="J10538" s="650">
        <v>63.99</v>
      </c>
    </row>
    <row r="10539" spans="1:10">
      <c r="A10539" s="519" t="s">
        <v>10752</v>
      </c>
      <c r="B10539" s="519" t="str">
        <f t="shared" si="164"/>
        <v>ALVENARIA DE TIJOLOS CERAMICOS FURADOS 10X20X30CM,COMPLEMENTADA COM 6% DE TIJOLOS DE 10X20X20CM,ASSENTES COM ARGAMASSA DE CIMENTO,CAL HIDRATADA ADITIVADA E AREIA,NO TRACO 1:1:8,EMPAREDES DE MEIA VEZ(0,10M),COM VAOS OU ARESTAS,DE 3,00 A 4,50M DE ALTURA E MEDIDA PELA AREA REAL</v>
      </c>
      <c r="C10539" s="519" t="s">
        <v>39523</v>
      </c>
      <c r="D10539" s="519" t="s">
        <v>39531</v>
      </c>
      <c r="E10539" s="519" t="s">
        <v>39568</v>
      </c>
      <c r="F10539" s="519" t="s">
        <v>39573</v>
      </c>
      <c r="G10539" s="519" t="s">
        <v>39574</v>
      </c>
      <c r="I10539" s="519" t="s">
        <v>13</v>
      </c>
      <c r="J10539" s="650">
        <v>79.400000000000006</v>
      </c>
    </row>
    <row r="10540" spans="1:10">
      <c r="A10540" s="519" t="s">
        <v>10753</v>
      </c>
      <c r="B10540" s="519" t="str">
        <f t="shared" si="164"/>
        <v>ALVENARIA DE TIJOLOS CERAMICOS FURADOS 10X20X30CM,COMPLEMENTADA COM 6% DE TIJOLOS DE 10X20X20CM,ASSENTES COM ARGAMASSA DE CIMENTO,CAL HIDRATADA ADITIVADA E AREIA,NO TRACO 1:1:8,EMPAREDES DE MEIA VEZ(0,10M),COM VAOS OU ARESTAS,DE 3,00 A 4,50M DE ALTURA E MEDIDA PELA AREA REAL</v>
      </c>
      <c r="C10540" s="519" t="s">
        <v>39523</v>
      </c>
      <c r="D10540" s="519" t="s">
        <v>39531</v>
      </c>
      <c r="E10540" s="519" t="s">
        <v>39568</v>
      </c>
      <c r="F10540" s="519" t="s">
        <v>39573</v>
      </c>
      <c r="G10540" s="519" t="s">
        <v>39574</v>
      </c>
      <c r="I10540" s="519" t="s">
        <v>13</v>
      </c>
      <c r="J10540" s="650">
        <v>72.08</v>
      </c>
    </row>
    <row r="10541" spans="1:10">
      <c r="A10541" s="519" t="s">
        <v>10754</v>
      </c>
      <c r="B10541" s="519" t="str">
        <f t="shared" si="164"/>
        <v>ALVENARIA DE 10CM DE ESPESSURA EM TIJOLOS REFRATARIOS APARENTES,COM MEDIDAS APROXIMADAS DE 5X11X23CM,ASSENTES COM ARGAMASSA DE CIMENTO E SAIBRO,NO TRACO 1:6,EM PAREDES COM VAOS OUARESTAS E MEDIDA PELA AREA REAL</v>
      </c>
      <c r="C10541" s="519" t="s">
        <v>39575</v>
      </c>
      <c r="D10541" s="519" t="s">
        <v>39576</v>
      </c>
      <c r="E10541" s="519" t="s">
        <v>39577</v>
      </c>
      <c r="F10541" s="519" t="s">
        <v>39578</v>
      </c>
      <c r="I10541" s="519" t="s">
        <v>13</v>
      </c>
      <c r="J10541" s="650">
        <v>652.35</v>
      </c>
    </row>
    <row r="10542" spans="1:10">
      <c r="A10542" s="519" t="s">
        <v>10755</v>
      </c>
      <c r="B10542" s="519" t="str">
        <f t="shared" si="164"/>
        <v>ALVENARIA DE 10CM DE ESPESSURA EM TIJOLOS REFRATARIOS APARENTES,COM MEDIDAS APROXIMADAS DE 5X11X23CM,ASSENTES COM ARGAMASSA DE CIMENTO E SAIBRO,NO TRACO 1:6,EM PAREDES COM VAOS OUARESTAS E MEDIDA PELA AREA REAL</v>
      </c>
      <c r="C10542" s="519" t="s">
        <v>39575</v>
      </c>
      <c r="D10542" s="519" t="s">
        <v>39576</v>
      </c>
      <c r="E10542" s="519" t="s">
        <v>39577</v>
      </c>
      <c r="F10542" s="519" t="s">
        <v>39578</v>
      </c>
      <c r="I10542" s="519" t="s">
        <v>13</v>
      </c>
      <c r="J10542" s="650">
        <v>645.08000000000004</v>
      </c>
    </row>
    <row r="10543" spans="1:10">
      <c r="A10543" s="519" t="s">
        <v>10756</v>
      </c>
      <c r="B10543" s="519" t="str">
        <f t="shared" si="164"/>
        <v>ALVENARIA DE BLOCOS DE CONCRETO 10X20X40CM,ASSENTES COM ARGAMASSA DE CIMENTO E AREIA,NO TRACO 1:8,EM PAREDES DE 0,10M DEESPESSURA,DE SUPERFICIE CORRIDA,ATE 3,00M DE ALTURA E MEDIDA PELA AREA REAL</v>
      </c>
      <c r="C10543" s="519" t="s">
        <v>39579</v>
      </c>
      <c r="D10543" s="519" t="s">
        <v>39580</v>
      </c>
      <c r="E10543" s="519" t="s">
        <v>39581</v>
      </c>
      <c r="F10543" s="519" t="s">
        <v>39582</v>
      </c>
      <c r="I10543" s="519" t="s">
        <v>13</v>
      </c>
      <c r="J10543" s="650">
        <v>57.7</v>
      </c>
    </row>
    <row r="10544" spans="1:10">
      <c r="A10544" s="519" t="s">
        <v>10757</v>
      </c>
      <c r="B10544" s="519" t="str">
        <f t="shared" si="164"/>
        <v>ALVENARIA DE BLOCOS DE CONCRETO 10X20X40CM,ASSENTES COM ARGAMASSA DE CIMENTO E AREIA,NO TRACO 1:8,EM PAREDES DE 0,10M DEESPESSURA,DE SUPERFICIE CORRIDA,ATE 3,00M DE ALTURA E MEDIDA PELA AREA REAL</v>
      </c>
      <c r="C10544" s="519" t="s">
        <v>39579</v>
      </c>
      <c r="D10544" s="519" t="s">
        <v>39580</v>
      </c>
      <c r="E10544" s="519" t="s">
        <v>39581</v>
      </c>
      <c r="F10544" s="519" t="s">
        <v>39582</v>
      </c>
      <c r="I10544" s="519" t="s">
        <v>13</v>
      </c>
      <c r="J10544" s="650">
        <v>53.77</v>
      </c>
    </row>
    <row r="10545" spans="1:10">
      <c r="A10545" s="519" t="s">
        <v>10758</v>
      </c>
      <c r="B10545" s="519" t="str">
        <f t="shared" si="164"/>
        <v>ALVENARIA DE BLOCOS DE CONCRETO 10X20X40CM,ASSENTES COM ARGAMASSA DE CIMENTO E AREIA,NO TRACO 1:8,EM PAREDES DE 0,10M DEESPESSURA,COM VAOS OU ARESTAS,ATE 3,00M DE ALTURA E MEDIDA PELA AREA REAL</v>
      </c>
      <c r="C10545" s="519" t="s">
        <v>39579</v>
      </c>
      <c r="D10545" s="519" t="s">
        <v>39580</v>
      </c>
      <c r="E10545" s="519" t="s">
        <v>39583</v>
      </c>
      <c r="F10545" s="519" t="s">
        <v>39584</v>
      </c>
      <c r="I10545" s="519" t="s">
        <v>13</v>
      </c>
      <c r="J10545" s="650">
        <v>65.81</v>
      </c>
    </row>
    <row r="10546" spans="1:10">
      <c r="A10546" s="519" t="s">
        <v>10759</v>
      </c>
      <c r="B10546" s="519" t="str">
        <f t="shared" si="164"/>
        <v>ALVENARIA DE BLOCOS DE CONCRETO 10X20X40CM,ASSENTES COM ARGAMASSA DE CIMENTO E AREIA,NO TRACO 1:8,EM PAREDES DE 0,10M DEESPESSURA,COM VAOS OU ARESTAS,ATE 3,00M DE ALTURA E MEDIDA PELA AREA REAL</v>
      </c>
      <c r="C10546" s="519" t="s">
        <v>39579</v>
      </c>
      <c r="D10546" s="519" t="s">
        <v>39580</v>
      </c>
      <c r="E10546" s="519" t="s">
        <v>39583</v>
      </c>
      <c r="F10546" s="519" t="s">
        <v>39584</v>
      </c>
      <c r="I10546" s="519" t="s">
        <v>13</v>
      </c>
      <c r="J10546" s="650">
        <v>60.81</v>
      </c>
    </row>
    <row r="10547" spans="1:10">
      <c r="A10547" s="519" t="s">
        <v>10760</v>
      </c>
      <c r="B10547" s="519" t="str">
        <f t="shared" si="164"/>
        <v>ALVENARIA DE BLOCOS DE CONCRETO 10X20X40CM,ASSENTES COM ARGAMASSA DE CIMENTO E AREIA,NO TRACO 1:8,EM PAREDES DE 0,10M DEESPESSURA,DE SUPERFICIE CORRIDA,DE 3,00 A 4,50M DE ALTURA EE MEDIDA PELA AREA REAL</v>
      </c>
      <c r="C10547" s="519" t="s">
        <v>39579</v>
      </c>
      <c r="D10547" s="519" t="s">
        <v>39580</v>
      </c>
      <c r="E10547" s="519" t="s">
        <v>39585</v>
      </c>
      <c r="F10547" s="519" t="s">
        <v>39586</v>
      </c>
      <c r="I10547" s="519" t="s">
        <v>13</v>
      </c>
      <c r="J10547" s="650">
        <v>84.08</v>
      </c>
    </row>
    <row r="10548" spans="1:10">
      <c r="A10548" s="519" t="s">
        <v>10761</v>
      </c>
      <c r="B10548" s="519" t="str">
        <f t="shared" si="164"/>
        <v>ALVENARIA DE BLOCOS DE CONCRETO 10X20X40CM,ASSENTES COM ARGAMASSA DE CIMENTO E AREIA,NO TRACO 1:8,EM PAREDES DE 0,10M DEESPESSURA,DE SUPERFICIE CORRIDA,DE 3,00 A 4,50M DE ALTURA EE MEDIDA PELA AREA REAL</v>
      </c>
      <c r="C10548" s="519" t="s">
        <v>39579</v>
      </c>
      <c r="D10548" s="519" t="s">
        <v>39580</v>
      </c>
      <c r="E10548" s="519" t="s">
        <v>39585</v>
      </c>
      <c r="F10548" s="519" t="s">
        <v>39586</v>
      </c>
      <c r="I10548" s="519" t="s">
        <v>13</v>
      </c>
      <c r="J10548" s="650">
        <v>76.63</v>
      </c>
    </row>
    <row r="10549" spans="1:10">
      <c r="A10549" s="519" t="s">
        <v>10762</v>
      </c>
      <c r="B10549" s="519" t="str">
        <f t="shared" si="164"/>
        <v>ALVENARIA DE BLOCOS DE CONCRETO 10X20X40CM,ASSENTES COM ARGAMASSA DE CIMENTO E AREIA,NO TRACO 1:8,EM PAREDES DE 0,10M DEESPESSURA,COM VAOS OU ARESTAS,DE 3,00 A 4,50M DE ALTURA E MEDIDA PELA AREA REAL</v>
      </c>
      <c r="C10549" s="519" t="s">
        <v>39579</v>
      </c>
      <c r="D10549" s="519" t="s">
        <v>39580</v>
      </c>
      <c r="E10549" s="519" t="s">
        <v>39587</v>
      </c>
      <c r="F10549" s="519" t="s">
        <v>39588</v>
      </c>
      <c r="I10549" s="519" t="s">
        <v>13</v>
      </c>
      <c r="J10549" s="650">
        <v>86.11</v>
      </c>
    </row>
    <row r="10550" spans="1:10">
      <c r="A10550" s="519" t="s">
        <v>10763</v>
      </c>
      <c r="B10550" s="519" t="str">
        <f t="shared" si="164"/>
        <v>ALVENARIA DE BLOCOS DE CONCRETO 10X20X40CM,ASSENTES COM ARGAMASSA DE CIMENTO E AREIA,NO TRACO 1:8,EM PAREDES DE 0,10M DEESPESSURA,COM VAOS OU ARESTAS,DE 3,00 A 4,50M DE ALTURA E MEDIDA PELA AREA REAL</v>
      </c>
      <c r="C10550" s="519" t="s">
        <v>39579</v>
      </c>
      <c r="D10550" s="519" t="s">
        <v>39580</v>
      </c>
      <c r="E10550" s="519" t="s">
        <v>39587</v>
      </c>
      <c r="F10550" s="519" t="s">
        <v>39588</v>
      </c>
      <c r="I10550" s="519" t="s">
        <v>13</v>
      </c>
      <c r="J10550" s="650">
        <v>78.39</v>
      </c>
    </row>
    <row r="10551" spans="1:10">
      <c r="A10551" s="519" t="s">
        <v>10764</v>
      </c>
      <c r="B10551" s="519" t="str">
        <f t="shared" si="164"/>
        <v>ALVENARIA DE BLOCOS DE CONCRETO 15X20X40CM,ASSENTES COM ARGAMASSA DE CIMENTO E AREIA,NO TRACO 1:8,EM PAREDES DE 0,15M DE ESPESSURA,DE SUPERFICIE CORRIDA,ATE 3,00M DE ALTURA E MEDIDA PELA AREA REAL</v>
      </c>
      <c r="C10551" s="519" t="s">
        <v>39589</v>
      </c>
      <c r="D10551" s="519" t="s">
        <v>39590</v>
      </c>
      <c r="E10551" s="519" t="s">
        <v>39591</v>
      </c>
      <c r="F10551" s="519" t="s">
        <v>39592</v>
      </c>
      <c r="I10551" s="519" t="s">
        <v>13</v>
      </c>
      <c r="J10551" s="650">
        <v>73.89</v>
      </c>
    </row>
    <row r="10552" spans="1:10">
      <c r="A10552" s="519" t="s">
        <v>10765</v>
      </c>
      <c r="B10552" s="519" t="str">
        <f t="shared" si="164"/>
        <v>ALVENARIA DE BLOCOS DE CONCRETO 15X20X40CM,ASSENTES COM ARGAMASSA DE CIMENTO E AREIA,NO TRACO 1:8,EM PAREDES DE 0,15M DE ESPESSURA,DE SUPERFICIE CORRIDA,ATE 3,00M DE ALTURA E MEDIDA PELA AREA REAL</v>
      </c>
      <c r="C10552" s="519" t="s">
        <v>39589</v>
      </c>
      <c r="D10552" s="519" t="s">
        <v>39590</v>
      </c>
      <c r="E10552" s="519" t="s">
        <v>39591</v>
      </c>
      <c r="F10552" s="519" t="s">
        <v>39592</v>
      </c>
      <c r="I10552" s="519" t="s">
        <v>13</v>
      </c>
      <c r="J10552" s="650">
        <v>69.2</v>
      </c>
    </row>
    <row r="10553" spans="1:10">
      <c r="A10553" s="519" t="s">
        <v>10766</v>
      </c>
      <c r="B10553" s="519" t="str">
        <f t="shared" si="164"/>
        <v>ALVENARIA DE BLOCOS DE CONCRETO 15X20X40CM,ASSENTES COM ARGAMASSA DE CIMENTO E AREIA,NO TRACO 1:8,EM PAREDES DE 0,15M DEESPESSURA,COM VAOS OU ARESTAS,ATE 3,00M DE ALTURA E MEDIDA PELA AREA REAL</v>
      </c>
      <c r="C10553" s="519" t="s">
        <v>39589</v>
      </c>
      <c r="D10553" s="519" t="s">
        <v>39590</v>
      </c>
      <c r="E10553" s="519" t="s">
        <v>39583</v>
      </c>
      <c r="F10553" s="519" t="s">
        <v>39584</v>
      </c>
      <c r="I10553" s="519" t="s">
        <v>13</v>
      </c>
      <c r="J10553" s="650">
        <v>76.739999999999995</v>
      </c>
    </row>
    <row r="10554" spans="1:10">
      <c r="A10554" s="519" t="s">
        <v>10767</v>
      </c>
      <c r="B10554" s="519" t="str">
        <f t="shared" si="164"/>
        <v>ALVENARIA DE BLOCOS DE CONCRETO 15X20X40CM,ASSENTES COM ARGAMASSA DE CIMENTO E AREIA,NO TRACO 1:8,EM PAREDES DE 0,15M DEESPESSURA,COM VAOS OU ARESTAS,ATE 3,00M DE ALTURA E MEDIDA PELA AREA REAL</v>
      </c>
      <c r="C10554" s="519" t="s">
        <v>39589</v>
      </c>
      <c r="D10554" s="519" t="s">
        <v>39590</v>
      </c>
      <c r="E10554" s="519" t="s">
        <v>39583</v>
      </c>
      <c r="F10554" s="519" t="s">
        <v>39584</v>
      </c>
      <c r="I10554" s="519" t="s">
        <v>13</v>
      </c>
      <c r="J10554" s="650">
        <v>71.66</v>
      </c>
    </row>
    <row r="10555" spans="1:10">
      <c r="A10555" s="519" t="s">
        <v>10768</v>
      </c>
      <c r="B10555" s="519" t="str">
        <f t="shared" si="164"/>
        <v>ALVENARIA DE BLOCOS DE CONCRETO 15X20X40CM,ASSENTES COM ARGAMASSA DE CIMENTO E AREIA,NO TRACO 1:8,EM PAREDES DE 0,15M DEESPESSURA,DE SUPERFICIE CORRIDA,DE 3,00 A 4,50M DE ALTURA EMEDIDA PELA AREA REAL</v>
      </c>
      <c r="C10555" s="519" t="s">
        <v>39589</v>
      </c>
      <c r="D10555" s="519" t="s">
        <v>39590</v>
      </c>
      <c r="E10555" s="519" t="s">
        <v>39585</v>
      </c>
      <c r="F10555" s="519" t="s">
        <v>39516</v>
      </c>
      <c r="I10555" s="519" t="s">
        <v>13</v>
      </c>
      <c r="J10555" s="650">
        <v>86.07</v>
      </c>
    </row>
    <row r="10556" spans="1:10">
      <c r="A10556" s="519" t="s">
        <v>10769</v>
      </c>
      <c r="B10556" s="519" t="str">
        <f t="shared" si="164"/>
        <v>ALVENARIA DE BLOCOS DE CONCRETO 15X20X40CM,ASSENTES COM ARGAMASSA DE CIMENTO E AREIA,NO TRACO 1:8,EM PAREDES DE 0,15M DEESPESSURA,DE SUPERFICIE CORRIDA,DE 3,00 A 4,50M DE ALTURA EMEDIDA PELA AREA REAL</v>
      </c>
      <c r="C10556" s="519" t="s">
        <v>39589</v>
      </c>
      <c r="D10556" s="519" t="s">
        <v>39590</v>
      </c>
      <c r="E10556" s="519" t="s">
        <v>39585</v>
      </c>
      <c r="F10556" s="519" t="s">
        <v>39516</v>
      </c>
      <c r="I10556" s="519" t="s">
        <v>13</v>
      </c>
      <c r="J10556" s="650">
        <v>79.75</v>
      </c>
    </row>
    <row r="10557" spans="1:10">
      <c r="A10557" s="519" t="s">
        <v>10770</v>
      </c>
      <c r="B10557" s="519" t="str">
        <f t="shared" si="164"/>
        <v>ALVENARIA DE BLOCOS DE CONCRETO 15X20X40CM,ASSENTES COM ARGAMASSA DE CIMENTO E AREIA,NO TRACO 1:8,EM PAREDES DE 0,15M DEESPESSURA,COM VAOS OU ARESTAS,DE 3,00M A 4,50M DE ALTURA E MEDIDA PELA AREA REAL</v>
      </c>
      <c r="C10557" s="519" t="s">
        <v>39589</v>
      </c>
      <c r="D10557" s="519" t="s">
        <v>39590</v>
      </c>
      <c r="E10557" s="519" t="s">
        <v>39593</v>
      </c>
      <c r="F10557" s="519" t="s">
        <v>39507</v>
      </c>
      <c r="I10557" s="519" t="s">
        <v>13</v>
      </c>
      <c r="J10557" s="650">
        <v>92.16</v>
      </c>
    </row>
    <row r="10558" spans="1:10">
      <c r="A10558" s="519" t="s">
        <v>10771</v>
      </c>
      <c r="B10558" s="519" t="str">
        <f t="shared" si="164"/>
        <v>ALVENARIA DE BLOCOS DE CONCRETO 15X20X40CM,ASSENTES COM ARGAMASSA DE CIMENTO E AREIA,NO TRACO 1:8,EM PAREDES DE 0,15M DEESPESSURA,COM VAOS OU ARESTAS,DE 3,00M A 4,50M DE ALTURA E MEDIDA PELA AREA REAL</v>
      </c>
      <c r="C10558" s="519" t="s">
        <v>39589</v>
      </c>
      <c r="D10558" s="519" t="s">
        <v>39590</v>
      </c>
      <c r="E10558" s="519" t="s">
        <v>39593</v>
      </c>
      <c r="F10558" s="519" t="s">
        <v>39507</v>
      </c>
      <c r="I10558" s="519" t="s">
        <v>13</v>
      </c>
      <c r="J10558" s="650">
        <v>85.03</v>
      </c>
    </row>
    <row r="10559" spans="1:10">
      <c r="A10559" s="519" t="s">
        <v>10772</v>
      </c>
      <c r="B10559" s="519" t="str">
        <f t="shared" si="164"/>
        <v>ALVENARIA DE BLOCOS DE CONCRETO 20X20X40CM,ASSENTES COM ARGAMASSA DE CIMENTO E AREIA,NO TRACO 1:6,EM PAREDES DE 0,20M DE ESPESSURA,DE SUPERFICIE CORRIDA,ATE 3,00M DE ALTURA E MEDIDA PELA AREA REAL</v>
      </c>
      <c r="C10559" s="519" t="s">
        <v>39594</v>
      </c>
      <c r="D10559" s="519" t="s">
        <v>39595</v>
      </c>
      <c r="E10559" s="519" t="s">
        <v>39591</v>
      </c>
      <c r="F10559" s="519" t="s">
        <v>39592</v>
      </c>
      <c r="I10559" s="519" t="s">
        <v>13</v>
      </c>
      <c r="J10559" s="650">
        <v>99.18</v>
      </c>
    </row>
    <row r="10560" spans="1:10">
      <c r="A10560" s="519" t="s">
        <v>10773</v>
      </c>
      <c r="B10560" s="519" t="str">
        <f t="shared" si="164"/>
        <v>ALVENARIA DE BLOCOS DE CONCRETO 20X20X40CM,ASSENTES COM ARGAMASSA DE CIMENTO E AREIA,NO TRACO 1:6,EM PAREDES DE 0,20M DE ESPESSURA,DE SUPERFICIE CORRIDA,ATE 3,00M DE ALTURA E MEDIDA PELA AREA REAL</v>
      </c>
      <c r="C10560" s="519" t="s">
        <v>39594</v>
      </c>
      <c r="D10560" s="519" t="s">
        <v>39595</v>
      </c>
      <c r="E10560" s="519" t="s">
        <v>39591</v>
      </c>
      <c r="F10560" s="519" t="s">
        <v>39592</v>
      </c>
      <c r="I10560" s="519" t="s">
        <v>13</v>
      </c>
      <c r="J10560" s="650">
        <v>93</v>
      </c>
    </row>
    <row r="10561" spans="1:10">
      <c r="A10561" s="519" t="s">
        <v>10774</v>
      </c>
      <c r="B10561" s="519" t="str">
        <f t="shared" si="164"/>
        <v>ALVENARIA DE BLOCOS DE CONCRETO 20X20X40CM,ASSENTES COM ARGAMASSA DE CIMENTO E AREIA,NO TRACO 1:6,EM PAREDES DE 0,20M DEESPESSURA,COM VAOS OU ARESTAS,ATE 3,00M DE ALTURA E MEDIDA PELA AREA REAL</v>
      </c>
      <c r="C10561" s="519" t="s">
        <v>39594</v>
      </c>
      <c r="D10561" s="519" t="s">
        <v>39595</v>
      </c>
      <c r="E10561" s="519" t="s">
        <v>39583</v>
      </c>
      <c r="F10561" s="519" t="s">
        <v>39584</v>
      </c>
      <c r="I10561" s="519" t="s">
        <v>13</v>
      </c>
      <c r="J10561" s="650">
        <v>103.24</v>
      </c>
    </row>
    <row r="10562" spans="1:10">
      <c r="A10562" s="519" t="s">
        <v>10775</v>
      </c>
      <c r="B10562" s="519" t="str">
        <f t="shared" si="164"/>
        <v>ALVENARIA DE BLOCOS DE CONCRETO 20X20X40CM,ASSENTES COM ARGAMASSA DE CIMENTO E AREIA,NO TRACO 1:6,EM PAREDES DE 0,20M DEESPESSURA,COM VAOS OU ARESTAS,ATE 3,00M DE ALTURA E MEDIDA PELA AREA REAL</v>
      </c>
      <c r="C10562" s="519" t="s">
        <v>39594</v>
      </c>
      <c r="D10562" s="519" t="s">
        <v>39595</v>
      </c>
      <c r="E10562" s="519" t="s">
        <v>39583</v>
      </c>
      <c r="F10562" s="519" t="s">
        <v>39584</v>
      </c>
      <c r="I10562" s="519" t="s">
        <v>13</v>
      </c>
      <c r="J10562" s="650">
        <v>96.52</v>
      </c>
    </row>
    <row r="10563" spans="1:10">
      <c r="A10563" s="519" t="s">
        <v>10776</v>
      </c>
      <c r="B10563" s="519" t="str">
        <f t="shared" si="164"/>
        <v>ALVENARIA DE BLOCOS DE CONCRETO 20X20X40CM,ASSENTES COM ARGAMASSA DE CIMENTO E AREIA,NO TRACO 1:6,EM PAREDES DE 0,20M DEESPESSURA,DE SUPERFICIE CORRIDA,DE 3,00 A 4,50M DE ALTURA EMEDIDA PELA AREA REAL</v>
      </c>
      <c r="C10563" s="519" t="s">
        <v>39594</v>
      </c>
      <c r="D10563" s="519" t="s">
        <v>39595</v>
      </c>
      <c r="E10563" s="519" t="s">
        <v>39585</v>
      </c>
      <c r="F10563" s="519" t="s">
        <v>39516</v>
      </c>
      <c r="I10563" s="519" t="s">
        <v>13</v>
      </c>
      <c r="J10563" s="650">
        <v>115.42</v>
      </c>
    </row>
    <row r="10564" spans="1:10">
      <c r="A10564" s="519" t="s">
        <v>10777</v>
      </c>
      <c r="B10564" s="519" t="str">
        <f t="shared" si="164"/>
        <v>ALVENARIA DE BLOCOS DE CONCRETO 20X20X40CM,ASSENTES COM ARGAMASSA DE CIMENTO E AREIA,NO TRACO 1:6,EM PAREDES DE 0,20M DEESPESSURA,DE SUPERFICIE CORRIDA,DE 3,00 A 4,50M DE ALTURA EMEDIDA PELA AREA REAL</v>
      </c>
      <c r="C10564" s="519" t="s">
        <v>39594</v>
      </c>
      <c r="D10564" s="519" t="s">
        <v>39595</v>
      </c>
      <c r="E10564" s="519" t="s">
        <v>39585</v>
      </c>
      <c r="F10564" s="519" t="s">
        <v>39516</v>
      </c>
      <c r="I10564" s="519" t="s">
        <v>13</v>
      </c>
      <c r="J10564" s="650">
        <v>107.07</v>
      </c>
    </row>
    <row r="10565" spans="1:10">
      <c r="A10565" s="519" t="s">
        <v>10778</v>
      </c>
      <c r="B10565" s="519" t="str">
        <f t="shared" si="164"/>
        <v>ALVENARIA DE BLOCOS DE CONCRETO 20X20X40CM,ASSENTES COM ARGAMASSA DE CIMENTO E AREIA,NO TRACO 1:6,EM PAREDES DE 0,20M DEESPESSURA,COM VAOS OU ARESTAS,DE 3,00 A 4,50M DE ALTURA E MEDIDA PELA AREA REAL</v>
      </c>
      <c r="C10565" s="519" t="s">
        <v>39594</v>
      </c>
      <c r="D10565" s="519" t="s">
        <v>39595</v>
      </c>
      <c r="E10565" s="519" t="s">
        <v>39587</v>
      </c>
      <c r="F10565" s="519" t="s">
        <v>39588</v>
      </c>
      <c r="I10565" s="519" t="s">
        <v>13</v>
      </c>
      <c r="J10565" s="650">
        <v>123.53</v>
      </c>
    </row>
    <row r="10566" spans="1:10">
      <c r="A10566" s="519" t="s">
        <v>10779</v>
      </c>
      <c r="B10566" s="519" t="str">
        <f t="shared" si="164"/>
        <v>ALVENARIA DE BLOCOS DE CONCRETO 20X20X40CM,ASSENTES COM ARGAMASSA DE CIMENTO E AREIA,NO TRACO 1:6,EM PAREDES DE 0,20M DEESPESSURA,COM VAOS OU ARESTAS,DE 3,00 A 4,50M DE ALTURA E MEDIDA PELA AREA REAL</v>
      </c>
      <c r="C10566" s="519" t="s">
        <v>39594</v>
      </c>
      <c r="D10566" s="519" t="s">
        <v>39595</v>
      </c>
      <c r="E10566" s="519" t="s">
        <v>39587</v>
      </c>
      <c r="F10566" s="519" t="s">
        <v>39588</v>
      </c>
      <c r="I10566" s="519" t="s">
        <v>13</v>
      </c>
      <c r="J10566" s="650">
        <v>114.11</v>
      </c>
    </row>
    <row r="10567" spans="1:10">
      <c r="A10567" s="519" t="s">
        <v>10780</v>
      </c>
      <c r="B10567" s="519" t="str">
        <f t="shared" si="164"/>
        <v>ALVENARIA DE BLOCOS DE CONCRETO 10X20X40CM,ASSENTES COM ARGAMASSA DE CIMENTO,CAL HIDRATADA ADITIVADA E AREIA,NO TRACO 1:1:10,EM PAREDES DE 0,10M DE ESPESSURA,DE SUPERFICIE CORRIDA,ATE 3,00M DE ALTURA E MEDIDA PELA AREA REAL</v>
      </c>
      <c r="C10567" s="519" t="s">
        <v>39579</v>
      </c>
      <c r="D10567" s="519" t="s">
        <v>39596</v>
      </c>
      <c r="E10567" s="519" t="s">
        <v>39597</v>
      </c>
      <c r="F10567" s="519" t="s">
        <v>39545</v>
      </c>
      <c r="I10567" s="519" t="s">
        <v>13</v>
      </c>
      <c r="J10567" s="650">
        <v>57.86</v>
      </c>
    </row>
    <row r="10568" spans="1:10">
      <c r="A10568" s="519" t="s">
        <v>10781</v>
      </c>
      <c r="B10568" s="519" t="str">
        <f t="shared" ref="B10568:B10631" si="165">C10568&amp;D10568&amp;E10568&amp;F10568&amp;G10568&amp;H10568</f>
        <v>ALVENARIA DE BLOCOS DE CONCRETO 10X20X40CM,ASSENTES COM ARGAMASSA DE CIMENTO,CAL HIDRATADA ADITIVADA E AREIA,NO TRACO 1:1:10,EM PAREDES DE 0,10M DE ESPESSURA,DE SUPERFICIE CORRIDA,ATE 3,00M DE ALTURA E MEDIDA PELA AREA REAL</v>
      </c>
      <c r="C10568" s="519" t="s">
        <v>39579</v>
      </c>
      <c r="D10568" s="519" t="s">
        <v>39596</v>
      </c>
      <c r="E10568" s="519" t="s">
        <v>39597</v>
      </c>
      <c r="F10568" s="519" t="s">
        <v>39545</v>
      </c>
      <c r="I10568" s="519" t="s">
        <v>13</v>
      </c>
      <c r="J10568" s="650">
        <v>53.96</v>
      </c>
    </row>
    <row r="10569" spans="1:10">
      <c r="A10569" s="519" t="s">
        <v>10782</v>
      </c>
      <c r="B10569" s="519" t="str">
        <f t="shared" si="165"/>
        <v>ALVENARIA DE BLOCOS DE CONCRETO 10X20X40CM,ASSENTES COM ARGAMASSA DE CIMENTO,CAL HIDRATADA ADITIVADA E AREIA,NO TRACO 1:1:10,EM PAREDES DE 0,10M DE ESPESSURA,COM VAOS OU ARESTAS,ATE 3,00M DE ALTURA E MEDIDA PELA AREA REAL</v>
      </c>
      <c r="C10569" s="519" t="s">
        <v>39579</v>
      </c>
      <c r="D10569" s="519" t="s">
        <v>39596</v>
      </c>
      <c r="E10569" s="519" t="s">
        <v>39598</v>
      </c>
      <c r="F10569" s="519" t="s">
        <v>39599</v>
      </c>
      <c r="I10569" s="519" t="s">
        <v>13</v>
      </c>
      <c r="J10569" s="650">
        <v>65.98</v>
      </c>
    </row>
    <row r="10570" spans="1:10">
      <c r="A10570" s="519" t="s">
        <v>10783</v>
      </c>
      <c r="B10570" s="519" t="str">
        <f t="shared" si="165"/>
        <v>ALVENARIA DE BLOCOS DE CONCRETO 10X20X40CM,ASSENTES COM ARGAMASSA DE CIMENTO,CAL HIDRATADA ADITIVADA E AREIA,NO TRACO 1:1:10,EM PAREDES DE 0,10M DE ESPESSURA,COM VAOS OU ARESTAS,ATE 3,00M DE ALTURA E MEDIDA PELA AREA REAL</v>
      </c>
      <c r="C10570" s="519" t="s">
        <v>39579</v>
      </c>
      <c r="D10570" s="519" t="s">
        <v>39596</v>
      </c>
      <c r="E10570" s="519" t="s">
        <v>39598</v>
      </c>
      <c r="F10570" s="519" t="s">
        <v>39599</v>
      </c>
      <c r="I10570" s="519" t="s">
        <v>13</v>
      </c>
      <c r="J10570" s="650">
        <v>60.99</v>
      </c>
    </row>
    <row r="10571" spans="1:10">
      <c r="A10571" s="519" t="s">
        <v>10784</v>
      </c>
      <c r="B10571" s="519" t="str">
        <f t="shared" si="165"/>
        <v>ALVENARIA DE BLOCOS DE CONCRETO 10X20X40CM,ASSENTES COM ARGAMASSA DE CIMENTO,CAL HIDRATADA ADITIVADA E AREIA,NO TRACO 1:1:10,EM PAREDES DE 0,10M DE ESPESSURA,DE SUPERFICIE CORRIDA,DE 3,00M A 4,50M DE ALTURA E MEDIDA PELA AREA REAL</v>
      </c>
      <c r="C10571" s="519" t="s">
        <v>39579</v>
      </c>
      <c r="D10571" s="519" t="s">
        <v>39596</v>
      </c>
      <c r="E10571" s="519" t="s">
        <v>39597</v>
      </c>
      <c r="F10571" s="519" t="s">
        <v>39600</v>
      </c>
      <c r="I10571" s="519" t="s">
        <v>13</v>
      </c>
      <c r="J10571" s="650">
        <v>84.24</v>
      </c>
    </row>
    <row r="10572" spans="1:10">
      <c r="A10572" s="519" t="s">
        <v>10785</v>
      </c>
      <c r="B10572" s="519" t="str">
        <f t="shared" si="165"/>
        <v>ALVENARIA DE BLOCOS DE CONCRETO 10X20X40CM,ASSENTES COM ARGAMASSA DE CIMENTO,CAL HIDRATADA ADITIVADA E AREIA,NO TRACO 1:1:10,EM PAREDES DE 0,10M DE ESPESSURA,DE SUPERFICIE CORRIDA,DE 3,00M A 4,50M DE ALTURA E MEDIDA PELA AREA REAL</v>
      </c>
      <c r="C10572" s="519" t="s">
        <v>39579</v>
      </c>
      <c r="D10572" s="519" t="s">
        <v>39596</v>
      </c>
      <c r="E10572" s="519" t="s">
        <v>39597</v>
      </c>
      <c r="F10572" s="519" t="s">
        <v>39600</v>
      </c>
      <c r="I10572" s="519" t="s">
        <v>13</v>
      </c>
      <c r="J10572" s="650">
        <v>76.819999999999993</v>
      </c>
    </row>
    <row r="10573" spans="1:10">
      <c r="A10573" s="519" t="s">
        <v>10786</v>
      </c>
      <c r="B10573" s="519" t="str">
        <f t="shared" si="165"/>
        <v>ALVENARIA DE BLOCOS DE CONCRETO 10X20X40CM,ASSENTES COM ARGAMASSA DE CIMENTO,CAL HIDRATADA ADITIVADA E AREIA,NO TRACO 1:1:10,EM PAREDES DE 0,10M DE ESPESSURA,COM VAOS OU ARESTAS,DE 3,00M A 4,50M DE ALTURA E MEDIDA PELA AREA REAL</v>
      </c>
      <c r="C10573" s="519" t="s">
        <v>39579</v>
      </c>
      <c r="D10573" s="519" t="s">
        <v>39596</v>
      </c>
      <c r="E10573" s="519" t="s">
        <v>39601</v>
      </c>
      <c r="F10573" s="519" t="s">
        <v>39602</v>
      </c>
      <c r="I10573" s="519" t="s">
        <v>13</v>
      </c>
      <c r="J10573" s="650">
        <v>86.27</v>
      </c>
    </row>
    <row r="10574" spans="1:10">
      <c r="A10574" s="519" t="s">
        <v>10787</v>
      </c>
      <c r="B10574" s="519" t="str">
        <f t="shared" si="165"/>
        <v>ALVENARIA DE BLOCOS DE CONCRETO 10X20X40CM,ASSENTES COM ARGAMASSA DE CIMENTO,CAL HIDRATADA ADITIVADA E AREIA,NO TRACO 1:1:10,EM PAREDES DE 0,10M DE ESPESSURA,COM VAOS OU ARESTAS,DE 3,00M A 4,50M DE ALTURA E MEDIDA PELA AREA REAL</v>
      </c>
      <c r="C10574" s="519" t="s">
        <v>39579</v>
      </c>
      <c r="D10574" s="519" t="s">
        <v>39596</v>
      </c>
      <c r="E10574" s="519" t="s">
        <v>39601</v>
      </c>
      <c r="F10574" s="519" t="s">
        <v>39602</v>
      </c>
      <c r="I10574" s="519" t="s">
        <v>13</v>
      </c>
      <c r="J10574" s="650">
        <v>78.58</v>
      </c>
    </row>
    <row r="10575" spans="1:10">
      <c r="A10575" s="519" t="s">
        <v>10788</v>
      </c>
      <c r="B10575" s="519" t="str">
        <f t="shared" si="165"/>
        <v>ALVENARIA DE BLOCOS DE CONCRETO 15X20X40CM,ASSENTES COM ARGAMASSA DE CIMENTO,CAL HIDRATADA ADITIVADA E AREIA,NO TRACO 1:1:10,EM PAREDES DE 0,15M DE ESPESSURA,DE SUPERFICIE CORRIDA,ATE 3,00M DE ALTURA E MEDIDA PELA AREA REAL</v>
      </c>
      <c r="C10575" s="519" t="s">
        <v>39589</v>
      </c>
      <c r="D10575" s="519" t="s">
        <v>39596</v>
      </c>
      <c r="E10575" s="519" t="s">
        <v>39603</v>
      </c>
      <c r="F10575" s="519" t="s">
        <v>39545</v>
      </c>
      <c r="I10575" s="519" t="s">
        <v>13</v>
      </c>
      <c r="J10575" s="650">
        <v>74.14</v>
      </c>
    </row>
    <row r="10576" spans="1:10">
      <c r="A10576" s="519" t="s">
        <v>10789</v>
      </c>
      <c r="B10576" s="519" t="str">
        <f t="shared" si="165"/>
        <v>ALVENARIA DE BLOCOS DE CONCRETO 15X20X40CM,ASSENTES COM ARGAMASSA DE CIMENTO,CAL HIDRATADA ADITIVADA E AREIA,NO TRACO 1:1:10,EM PAREDES DE 0,15M DE ESPESSURA,DE SUPERFICIE CORRIDA,ATE 3,00M DE ALTURA E MEDIDA PELA AREA REAL</v>
      </c>
      <c r="C10576" s="519" t="s">
        <v>39589</v>
      </c>
      <c r="D10576" s="519" t="s">
        <v>39596</v>
      </c>
      <c r="E10576" s="519" t="s">
        <v>39603</v>
      </c>
      <c r="F10576" s="519" t="s">
        <v>39545</v>
      </c>
      <c r="I10576" s="519" t="s">
        <v>13</v>
      </c>
      <c r="J10576" s="650">
        <v>69.48</v>
      </c>
    </row>
    <row r="10577" spans="1:10">
      <c r="A10577" s="519" t="s">
        <v>10790</v>
      </c>
      <c r="B10577" s="519" t="str">
        <f t="shared" si="165"/>
        <v>ALVENARIA DE BLOCOS DE CONCRETO 15X20X40CM,ASSENTES COM ARGAMASSA DE CIMENTO,CAL HIDRATADA ADITIVADA E AREIA,NO TRACO 1:1:10,EM PAREDES DE 0,15M DE ESPESSURA,COM VAOS OU ARESTAS,ATE 3,00M DE ALTURA E MEDIDA PELA AREA REAL</v>
      </c>
      <c r="C10577" s="519" t="s">
        <v>39589</v>
      </c>
      <c r="D10577" s="519" t="s">
        <v>39596</v>
      </c>
      <c r="E10577" s="519" t="s">
        <v>39604</v>
      </c>
      <c r="F10577" s="519" t="s">
        <v>39599</v>
      </c>
      <c r="I10577" s="519" t="s">
        <v>13</v>
      </c>
      <c r="J10577" s="650">
        <v>76.98</v>
      </c>
    </row>
    <row r="10578" spans="1:10">
      <c r="A10578" s="519" t="s">
        <v>10791</v>
      </c>
      <c r="B10578" s="519" t="str">
        <f t="shared" si="165"/>
        <v>ALVENARIA DE BLOCOS DE CONCRETO 15X20X40CM,ASSENTES COM ARGAMASSA DE CIMENTO,CAL HIDRATADA ADITIVADA E AREIA,NO TRACO 1:1:10,EM PAREDES DE 0,15M DE ESPESSURA,COM VAOS OU ARESTAS,ATE 3,00M DE ALTURA E MEDIDA PELA AREA REAL</v>
      </c>
      <c r="C10578" s="519" t="s">
        <v>39589</v>
      </c>
      <c r="D10578" s="519" t="s">
        <v>39596</v>
      </c>
      <c r="E10578" s="519" t="s">
        <v>39604</v>
      </c>
      <c r="F10578" s="519" t="s">
        <v>39599</v>
      </c>
      <c r="I10578" s="519" t="s">
        <v>13</v>
      </c>
      <c r="J10578" s="650">
        <v>71.94</v>
      </c>
    </row>
    <row r="10579" spans="1:10">
      <c r="A10579" s="519" t="s">
        <v>10792</v>
      </c>
      <c r="B10579" s="519" t="str">
        <f t="shared" si="165"/>
        <v>ALVENARIA DE BLOCOS DE CONCRETO 15X20X40CM,ASSENTES COM ARGAMASSA DE CIMENTO,CAL HIDRATADA ADITIVADA E AREIA,NO TRACO 1:1:10,EM PAREDES DE 0,15M DE ESPESSURA,DE SUPERFICIE CORRIDA,DE 3,00M A 4,50M DE ALTURA E MEDIDA PELA AREA REAL</v>
      </c>
      <c r="C10579" s="519" t="s">
        <v>39589</v>
      </c>
      <c r="D10579" s="519" t="s">
        <v>39596</v>
      </c>
      <c r="E10579" s="519" t="s">
        <v>39603</v>
      </c>
      <c r="F10579" s="519" t="s">
        <v>39600</v>
      </c>
      <c r="I10579" s="519" t="s">
        <v>13</v>
      </c>
      <c r="J10579" s="650">
        <v>86.32</v>
      </c>
    </row>
    <row r="10580" spans="1:10">
      <c r="A10580" s="519" t="s">
        <v>10793</v>
      </c>
      <c r="B10580" s="519" t="str">
        <f t="shared" si="165"/>
        <v>ALVENARIA DE BLOCOS DE CONCRETO 15X20X40CM,ASSENTES COM ARGAMASSA DE CIMENTO,CAL HIDRATADA ADITIVADA E AREIA,NO TRACO 1:1:10,EM PAREDES DE 0,15M DE ESPESSURA,DE SUPERFICIE CORRIDA,DE 3,00M A 4,50M DE ALTURA E MEDIDA PELA AREA REAL</v>
      </c>
      <c r="C10580" s="519" t="s">
        <v>39589</v>
      </c>
      <c r="D10580" s="519" t="s">
        <v>39596</v>
      </c>
      <c r="E10580" s="519" t="s">
        <v>39603</v>
      </c>
      <c r="F10580" s="519" t="s">
        <v>39600</v>
      </c>
      <c r="I10580" s="519" t="s">
        <v>13</v>
      </c>
      <c r="J10580" s="650">
        <v>80.03</v>
      </c>
    </row>
    <row r="10581" spans="1:10">
      <c r="A10581" s="519" t="s">
        <v>10794</v>
      </c>
      <c r="B10581" s="519" t="str">
        <f t="shared" si="165"/>
        <v>ALVENARIA DE BLOCOS DE CONCRETO 15X20X40CM,ASSENTES COM ARGAMASSA DE CIMENTO,CAL HIDRATADA ADITIVADA E AREIA,NO TRACO 1:1:10,EM PAREDES DE 0,15M DE ESPESSURA,COM VAOS OU ARESTAS,DE 3,00M A 4,50M DE ALTURA E MEDIDA PELA AREA REAL</v>
      </c>
      <c r="C10581" s="519" t="s">
        <v>39589</v>
      </c>
      <c r="D10581" s="519" t="s">
        <v>39596</v>
      </c>
      <c r="E10581" s="519" t="s">
        <v>39605</v>
      </c>
      <c r="F10581" s="519" t="s">
        <v>39602</v>
      </c>
      <c r="I10581" s="519" t="s">
        <v>13</v>
      </c>
      <c r="J10581" s="650">
        <v>92.4</v>
      </c>
    </row>
    <row r="10582" spans="1:10">
      <c r="A10582" s="519" t="s">
        <v>10795</v>
      </c>
      <c r="B10582" s="519" t="str">
        <f t="shared" si="165"/>
        <v>ALVENARIA DE BLOCOS DE CONCRETO 15X20X40CM,ASSENTES COM ARGAMASSA DE CIMENTO,CAL HIDRATADA ADITIVADA E AREIA,NO TRACO 1:1:10,EM PAREDES DE 0,15M DE ESPESSURA,COM VAOS OU ARESTAS,DE 3,00M A 4,50M DE ALTURA E MEDIDA PELA AREA REAL</v>
      </c>
      <c r="C10582" s="519" t="s">
        <v>39589</v>
      </c>
      <c r="D10582" s="519" t="s">
        <v>39596</v>
      </c>
      <c r="E10582" s="519" t="s">
        <v>39605</v>
      </c>
      <c r="F10582" s="519" t="s">
        <v>39602</v>
      </c>
      <c r="I10582" s="519" t="s">
        <v>13</v>
      </c>
      <c r="J10582" s="650">
        <v>85.31</v>
      </c>
    </row>
    <row r="10583" spans="1:10">
      <c r="A10583" s="519" t="s">
        <v>10796</v>
      </c>
      <c r="B10583" s="519" t="str">
        <f t="shared" si="165"/>
        <v>ALVENARIA DE BLOCOS DE CONCRETO 20X20X40CM,ASSENTES COM ARGAMASSA DE CIMENTO,CAL HIDRATADA ADITIVADA E AREIA,NO TRACO 1:1:10,EM PAREDES DE 0,20M DE ESPESSURA,DE SUPERFICIE CORRIDA,ATE 3,00M DE ALTURA E MEDIDA PELA AREA REAL</v>
      </c>
      <c r="C10583" s="519" t="s">
        <v>39594</v>
      </c>
      <c r="D10583" s="519" t="s">
        <v>39596</v>
      </c>
      <c r="E10583" s="519" t="s">
        <v>39606</v>
      </c>
      <c r="F10583" s="519" t="s">
        <v>39545</v>
      </c>
      <c r="I10583" s="519" t="s">
        <v>13</v>
      </c>
      <c r="J10583" s="650">
        <v>99.38</v>
      </c>
    </row>
    <row r="10584" spans="1:10">
      <c r="A10584" s="519" t="s">
        <v>10797</v>
      </c>
      <c r="B10584" s="519" t="str">
        <f t="shared" si="165"/>
        <v>ALVENARIA DE BLOCOS DE CONCRETO 20X20X40CM,ASSENTES COM ARGAMASSA DE CIMENTO,CAL HIDRATADA ADITIVADA E AREIA,NO TRACO 1:1:10,EM PAREDES DE 0,20M DE ESPESSURA,DE SUPERFICIE CORRIDA,ATE 3,00M DE ALTURA E MEDIDA PELA AREA REAL</v>
      </c>
      <c r="C10584" s="519" t="s">
        <v>39594</v>
      </c>
      <c r="D10584" s="519" t="s">
        <v>39596</v>
      </c>
      <c r="E10584" s="519" t="s">
        <v>39606</v>
      </c>
      <c r="F10584" s="519" t="s">
        <v>39545</v>
      </c>
      <c r="I10584" s="519" t="s">
        <v>13</v>
      </c>
      <c r="J10584" s="650">
        <v>93.21</v>
      </c>
    </row>
    <row r="10585" spans="1:10">
      <c r="A10585" s="519" t="s">
        <v>10798</v>
      </c>
      <c r="B10585" s="519" t="str">
        <f t="shared" si="165"/>
        <v>ALVENARIA DE BLOCOS DE CONCRETO 20X20X40CM,ASSENTES COM ARGAMASSA DE CIMENTO,CAL HIDRATADA ADITIVADA E AREIA NO TRACO 1:1:10,EM PAREDES DE 0,20M DE ESPESSURA,COM VAOS OU ARESTAS,ATE 3,00M DE ALTURA E MEDIDA PELA AREA REAL</v>
      </c>
      <c r="C10585" s="519" t="s">
        <v>39594</v>
      </c>
      <c r="D10585" s="519" t="s">
        <v>39607</v>
      </c>
      <c r="E10585" s="519" t="s">
        <v>39608</v>
      </c>
      <c r="F10585" s="519" t="s">
        <v>39599</v>
      </c>
      <c r="I10585" s="519" t="s">
        <v>13</v>
      </c>
      <c r="J10585" s="650">
        <v>103.44</v>
      </c>
    </row>
    <row r="10586" spans="1:10">
      <c r="A10586" s="519" t="s">
        <v>10799</v>
      </c>
      <c r="B10586" s="519" t="str">
        <f t="shared" si="165"/>
        <v>ALVENARIA DE BLOCOS DE CONCRETO 20X20X40CM,ASSENTES COM ARGAMASSA DE CIMENTO,CAL HIDRATADA ADITIVADA E AREIA NO TRACO 1:1:10,EM PAREDES DE 0,20M DE ESPESSURA,COM VAOS OU ARESTAS,ATE 3,00M DE ALTURA E MEDIDA PELA AREA REAL</v>
      </c>
      <c r="C10586" s="519" t="s">
        <v>39594</v>
      </c>
      <c r="D10586" s="519" t="s">
        <v>39607</v>
      </c>
      <c r="E10586" s="519" t="s">
        <v>39608</v>
      </c>
      <c r="F10586" s="519" t="s">
        <v>39599</v>
      </c>
      <c r="I10586" s="519" t="s">
        <v>13</v>
      </c>
      <c r="J10586" s="650">
        <v>96.73</v>
      </c>
    </row>
    <row r="10587" spans="1:10">
      <c r="A10587" s="519" t="s">
        <v>10800</v>
      </c>
      <c r="B10587" s="519" t="str">
        <f t="shared" si="165"/>
        <v>ALVENARIA DE BLOCOS DE CONCRETO 20X20X40CM,ASSENTES COM ARGAMASSA DE CIMENTO,CAL HIDRATADA ADITIVADA E AREIA,NO TRACO 1:1:10,EM PAREDES DE 0,20M DE ESPESSURA,DE SUPERFICIE CORRIDA,DE 3,00M A 4,50M DE ALTURA E MEDIDA PELA AREA REAL</v>
      </c>
      <c r="C10587" s="519" t="s">
        <v>39594</v>
      </c>
      <c r="D10587" s="519" t="s">
        <v>39596</v>
      </c>
      <c r="E10587" s="519" t="s">
        <v>39606</v>
      </c>
      <c r="F10587" s="519" t="s">
        <v>39600</v>
      </c>
      <c r="I10587" s="519" t="s">
        <v>13</v>
      </c>
      <c r="J10587" s="650">
        <v>115.62</v>
      </c>
    </row>
    <row r="10588" spans="1:10">
      <c r="A10588" s="519" t="s">
        <v>10801</v>
      </c>
      <c r="B10588" s="519" t="str">
        <f t="shared" si="165"/>
        <v>ALVENARIA DE BLOCOS DE CONCRETO 20X20X40CM,ASSENTES COM ARGAMASSA DE CIMENTO,CAL HIDRATADA ADITIVADA E AREIA,NO TRACO 1:1:10,EM PAREDES DE 0,20M DE ESPESSURA,DE SUPERFICIE CORRIDA,DE 3,00M A 4,50M DE ALTURA E MEDIDA PELA AREA REAL</v>
      </c>
      <c r="C10588" s="519" t="s">
        <v>39594</v>
      </c>
      <c r="D10588" s="519" t="s">
        <v>39596</v>
      </c>
      <c r="E10588" s="519" t="s">
        <v>39606</v>
      </c>
      <c r="F10588" s="519" t="s">
        <v>39600</v>
      </c>
      <c r="I10588" s="519" t="s">
        <v>13</v>
      </c>
      <c r="J10588" s="650">
        <v>107.28</v>
      </c>
    </row>
    <row r="10589" spans="1:10">
      <c r="A10589" s="519" t="s">
        <v>10802</v>
      </c>
      <c r="B10589" s="519" t="str">
        <f t="shared" si="165"/>
        <v>ALVENARIA DE BLOCOS DE CONCRETO 20X20X40CM,ASSENTES COM ARGAMASSA DE CIMENTO,CAL HIDRATADA ADITIVADA E AREIA,NO TRACO 1:1:10,EM PAREDES DE 0,20M DE ESPESSURA,COM VAOS OU ARESTAS,DE 3,00M A 4,50M DE ALTURA E MEDIDA PELA AREA REAL</v>
      </c>
      <c r="C10589" s="519" t="s">
        <v>39594</v>
      </c>
      <c r="D10589" s="519" t="s">
        <v>39596</v>
      </c>
      <c r="E10589" s="519" t="s">
        <v>39609</v>
      </c>
      <c r="F10589" s="519" t="s">
        <v>39602</v>
      </c>
      <c r="I10589" s="519" t="s">
        <v>13</v>
      </c>
      <c r="J10589" s="650">
        <v>123.74</v>
      </c>
    </row>
    <row r="10590" spans="1:10">
      <c r="A10590" s="519" t="s">
        <v>10803</v>
      </c>
      <c r="B10590" s="519" t="str">
        <f t="shared" si="165"/>
        <v>ALVENARIA DE BLOCOS DE CONCRETO 20X20X40CM,ASSENTES COM ARGAMASSA DE CIMENTO,CAL HIDRATADA ADITIVADA E AREIA,NO TRACO 1:1:10,EM PAREDES DE 0,20M DE ESPESSURA,COM VAOS OU ARESTAS,DE 3,00M A 4,50M DE ALTURA E MEDIDA PELA AREA REAL</v>
      </c>
      <c r="C10590" s="519" t="s">
        <v>39594</v>
      </c>
      <c r="D10590" s="519" t="s">
        <v>39596</v>
      </c>
      <c r="E10590" s="519" t="s">
        <v>39609</v>
      </c>
      <c r="F10590" s="519" t="s">
        <v>39602</v>
      </c>
      <c r="I10590" s="519" t="s">
        <v>13</v>
      </c>
      <c r="J10590" s="650">
        <v>114.32</v>
      </c>
    </row>
    <row r="10591" spans="1:10">
      <c r="A10591" s="519" t="s">
        <v>10804</v>
      </c>
      <c r="B10591" s="519" t="str">
        <f t="shared" si="165"/>
        <v>ALVENARIA PARA CAIXAS ENTERRADAS,ATE 0,80M DE PROFUNDIDADE,COM BLOCOS DE CONCRETO DE 10X20X40CM,COM ARGAMASSA DE CIMENTO E AREIA,NO TRACO 1:4 E CONCRETO 20MPA,PARA PREENCHIMENTO DOS FUROS DOS MESMOS,EM PAREDES DE MEIA VEZ(0,10M)</v>
      </c>
      <c r="C10591" s="519" t="s">
        <v>39610</v>
      </c>
      <c r="D10591" s="519" t="s">
        <v>39611</v>
      </c>
      <c r="E10591" s="519" t="s">
        <v>39612</v>
      </c>
      <c r="F10591" s="519" t="s">
        <v>39613</v>
      </c>
      <c r="I10591" s="519" t="s">
        <v>13</v>
      </c>
      <c r="J10591" s="650">
        <v>80.61</v>
      </c>
    </row>
    <row r="10592" spans="1:10">
      <c r="A10592" s="519" t="s">
        <v>10805</v>
      </c>
      <c r="B10592" s="519" t="str">
        <f t="shared" si="165"/>
        <v>ALVENARIA PARA CAIXAS ENTERRADAS,ATE 0,80M DE PROFUNDIDADE,COM BLOCOS DE CONCRETO DE 10X20X40CM,COM ARGAMASSA DE CIMENTO E AREIA,NO TRACO 1:4 E CONCRETO 20MPA,PARA PREENCHIMENTO DOS FUROS DOS MESMOS,EM PAREDES DE MEIA VEZ(0,10M)</v>
      </c>
      <c r="C10592" s="519" t="s">
        <v>39610</v>
      </c>
      <c r="D10592" s="519" t="s">
        <v>39611</v>
      </c>
      <c r="E10592" s="519" t="s">
        <v>39612</v>
      </c>
      <c r="F10592" s="519" t="s">
        <v>39613</v>
      </c>
      <c r="I10592" s="519" t="s">
        <v>13</v>
      </c>
      <c r="J10592" s="650">
        <v>75.650000000000006</v>
      </c>
    </row>
    <row r="10593" spans="1:10">
      <c r="A10593" s="519" t="s">
        <v>10806</v>
      </c>
      <c r="B10593" s="519" t="str">
        <f t="shared" si="165"/>
        <v>ALVENARIA PARA CAIXAS ENTERRADAS,ATE 1,60M DE PROFUNDIDADE,COM BLOCOS DE CONCRETO DE 20X20X40CM,COM ARGAMASSA DE CIMENTOE AREIA,NO TRACO 1:4 E CONCRETO 20MPA,PARA PREENCHIMENTO DOS FUROS DOS MESMOS,EM PAREDES DE UMA VEZ(0,20M)</v>
      </c>
      <c r="C10593" s="519" t="s">
        <v>39614</v>
      </c>
      <c r="D10593" s="519" t="s">
        <v>39615</v>
      </c>
      <c r="E10593" s="519" t="s">
        <v>39616</v>
      </c>
      <c r="F10593" s="519" t="s">
        <v>39617</v>
      </c>
      <c r="I10593" s="519" t="s">
        <v>13</v>
      </c>
      <c r="J10593" s="650">
        <v>135.43</v>
      </c>
    </row>
    <row r="10594" spans="1:10">
      <c r="A10594" s="519" t="s">
        <v>10807</v>
      </c>
      <c r="B10594" s="519" t="str">
        <f t="shared" si="165"/>
        <v>ALVENARIA PARA CAIXAS ENTERRADAS,ATE 1,60M DE PROFUNDIDADE,COM BLOCOS DE CONCRETO DE 20X20X40CM,COM ARGAMASSA DE CIMENTOE AREIA,NO TRACO 1:4 E CONCRETO 20MPA,PARA PREENCHIMENTO DOS FUROS DOS MESMOS,EM PAREDES DE UMA VEZ(0,20M)</v>
      </c>
      <c r="C10594" s="519" t="s">
        <v>39614</v>
      </c>
      <c r="D10594" s="519" t="s">
        <v>39615</v>
      </c>
      <c r="E10594" s="519" t="s">
        <v>39616</v>
      </c>
      <c r="F10594" s="519" t="s">
        <v>39617</v>
      </c>
      <c r="I10594" s="519" t="s">
        <v>13</v>
      </c>
      <c r="J10594" s="650">
        <v>129.85</v>
      </c>
    </row>
    <row r="10595" spans="1:10">
      <c r="A10595" s="519" t="s">
        <v>10808</v>
      </c>
      <c r="B10595" s="519" t="str">
        <f t="shared" si="165"/>
        <v>ALVENARIA PARA CAIXAS ENTERRADAS,ATE 3,00M DE PROFUNDIDADE,COM BLOCOS DE CONCRETO DE 20X20X40CM,COM ARGAMASSA DE CIMENTOE AREIA,NO TRACO 1:4 E CONCRETO 20MPA,PARA PREENCHIMENTO DOS FUROS DOS MESMOS,EM PAREDES DE UMA VEZ(0,20M)</v>
      </c>
      <c r="C10595" s="519" t="s">
        <v>39618</v>
      </c>
      <c r="D10595" s="519" t="s">
        <v>39615</v>
      </c>
      <c r="E10595" s="519" t="s">
        <v>39616</v>
      </c>
      <c r="F10595" s="519" t="s">
        <v>39617</v>
      </c>
      <c r="I10595" s="519" t="s">
        <v>13</v>
      </c>
      <c r="J10595" s="650">
        <v>143.55000000000001</v>
      </c>
    </row>
    <row r="10596" spans="1:10">
      <c r="A10596" s="519" t="s">
        <v>10809</v>
      </c>
      <c r="B10596" s="519" t="str">
        <f t="shared" si="165"/>
        <v>ALVENARIA PARA CAIXAS ENTERRADAS,ATE 3,00M DE PROFUNDIDADE,COM BLOCOS DE CONCRETO DE 20X20X40CM,COM ARGAMASSA DE CIMENTOE AREIA,NO TRACO 1:4 E CONCRETO 20MPA,PARA PREENCHIMENTO DOS FUROS DOS MESMOS,EM PAREDES DE UMA VEZ(0,20M)</v>
      </c>
      <c r="C10596" s="519" t="s">
        <v>39618</v>
      </c>
      <c r="D10596" s="519" t="s">
        <v>39615</v>
      </c>
      <c r="E10596" s="519" t="s">
        <v>39616</v>
      </c>
      <c r="F10596" s="519" t="s">
        <v>39617</v>
      </c>
      <c r="I10596" s="519" t="s">
        <v>13</v>
      </c>
      <c r="J10596" s="650">
        <v>136.88</v>
      </c>
    </row>
    <row r="10597" spans="1:10">
      <c r="A10597" s="519" t="s">
        <v>10810</v>
      </c>
      <c r="B10597" s="519" t="str">
        <f t="shared" si="165"/>
        <v>ALVENARIA DE BLOCOS DE CONCRETO ESTRUTURAL 15X20X40CM,ASSENTES COM ARGAMASSA DE CIMENTO E AREIA,NO TRACO 1:8,EM PAREDESDE 0,15M DE ESPESSURA,DE SUPERFICIE CORRIDA ATE 3,00M DE ALTURA E MEDIDA PELA AREA REAL</v>
      </c>
      <c r="C10597" s="519" t="s">
        <v>39619</v>
      </c>
      <c r="D10597" s="519" t="s">
        <v>39620</v>
      </c>
      <c r="E10597" s="519" t="s">
        <v>39621</v>
      </c>
      <c r="F10597" s="519" t="s">
        <v>39512</v>
      </c>
      <c r="I10597" s="519" t="s">
        <v>13</v>
      </c>
      <c r="J10597" s="650">
        <v>78.400000000000006</v>
      </c>
    </row>
    <row r="10598" spans="1:10">
      <c r="A10598" s="519" t="s">
        <v>10811</v>
      </c>
      <c r="B10598" s="519" t="str">
        <f t="shared" si="165"/>
        <v>ALVENARIA DE BLOCOS DE CONCRETO ESTRUTURAL 15X20X40CM,ASSENTES COM ARGAMASSA DE CIMENTO E AREIA,NO TRACO 1:8,EM PAREDESDE 0,15M DE ESPESSURA,DE SUPERFICIE CORRIDA ATE 3,00M DE ALTURA E MEDIDA PELA AREA REAL</v>
      </c>
      <c r="C10598" s="519" t="s">
        <v>39619</v>
      </c>
      <c r="D10598" s="519" t="s">
        <v>39620</v>
      </c>
      <c r="E10598" s="519" t="s">
        <v>39621</v>
      </c>
      <c r="F10598" s="519" t="s">
        <v>39512</v>
      </c>
      <c r="I10598" s="519" t="s">
        <v>13</v>
      </c>
      <c r="J10598" s="650">
        <v>73.7</v>
      </c>
    </row>
    <row r="10599" spans="1:10">
      <c r="A10599" s="519" t="s">
        <v>10812</v>
      </c>
      <c r="B10599" s="519" t="str">
        <f t="shared" si="165"/>
        <v>ALVENARIA DE BLOCOS DE CONCRETO ESTRUTURAL 15X20X40CM,ASSENTES COM ARGAMASSA DE CIMENTO E AREIA,NO TRACO 1:8,EM PAREDESDE 0,15M DE ESPESSURA,COM VAOS OU ARESTAS,ATE 3,00M DE ALTURA E MEDIDA PELA AREA REAL</v>
      </c>
      <c r="C10599" s="519" t="s">
        <v>39619</v>
      </c>
      <c r="D10599" s="519" t="s">
        <v>39620</v>
      </c>
      <c r="E10599" s="519" t="s">
        <v>39622</v>
      </c>
      <c r="F10599" s="519" t="s">
        <v>39514</v>
      </c>
      <c r="I10599" s="519" t="s">
        <v>13</v>
      </c>
      <c r="J10599" s="650">
        <v>81.239999999999995</v>
      </c>
    </row>
    <row r="10600" spans="1:10">
      <c r="A10600" s="519" t="s">
        <v>10813</v>
      </c>
      <c r="B10600" s="519" t="str">
        <f t="shared" si="165"/>
        <v>ALVENARIA DE BLOCOS DE CONCRETO ESTRUTURAL 15X20X40CM,ASSENTES COM ARGAMASSA DE CIMENTO E AREIA,NO TRACO 1:8,EM PAREDESDE 0,15M DE ESPESSURA,COM VAOS OU ARESTAS,ATE 3,00M DE ALTURA E MEDIDA PELA AREA REAL</v>
      </c>
      <c r="C10600" s="519" t="s">
        <v>39619</v>
      </c>
      <c r="D10600" s="519" t="s">
        <v>39620</v>
      </c>
      <c r="E10600" s="519" t="s">
        <v>39622</v>
      </c>
      <c r="F10600" s="519" t="s">
        <v>39514</v>
      </c>
      <c r="I10600" s="519" t="s">
        <v>13</v>
      </c>
      <c r="J10600" s="650">
        <v>76.16</v>
      </c>
    </row>
    <row r="10601" spans="1:10">
      <c r="A10601" s="519" t="s">
        <v>10814</v>
      </c>
      <c r="B10601" s="519" t="str">
        <f t="shared" si="165"/>
        <v>ALVENARIA DE BLOCOS DE CONCRETO ESTRUTURAL 15X20X40CM,ASSENTES COM ARGAMASSA DE CIMENTO E AREIA,NO TRACO 1:8,EM PAREDESDE 0,15M DE ESPESSURA,DE SUPERFICIE CORRIDA,DE 3,00M ATE 4,50M DE ALTURA E MEDIDA PELA AREA REAL</v>
      </c>
      <c r="C10601" s="519" t="s">
        <v>39619</v>
      </c>
      <c r="D10601" s="519" t="s">
        <v>39620</v>
      </c>
      <c r="E10601" s="519" t="s">
        <v>39623</v>
      </c>
      <c r="F10601" s="519" t="s">
        <v>39574</v>
      </c>
      <c r="I10601" s="519" t="s">
        <v>13</v>
      </c>
      <c r="J10601" s="650">
        <v>90.57</v>
      </c>
    </row>
    <row r="10602" spans="1:10">
      <c r="A10602" s="519" t="s">
        <v>10815</v>
      </c>
      <c r="B10602" s="519" t="str">
        <f t="shared" si="165"/>
        <v>ALVENARIA DE BLOCOS DE CONCRETO ESTRUTURAL 15X20X40CM,ASSENTES COM ARGAMASSA DE CIMENTO E AREIA,NO TRACO 1:8,EM PAREDESDE 0,15M DE ESPESSURA,DE SUPERFICIE CORRIDA,DE 3,00M ATE 4,50M DE ALTURA E MEDIDA PELA AREA REAL</v>
      </c>
      <c r="C10602" s="519" t="s">
        <v>39619</v>
      </c>
      <c r="D10602" s="519" t="s">
        <v>39620</v>
      </c>
      <c r="E10602" s="519" t="s">
        <v>39623</v>
      </c>
      <c r="F10602" s="519" t="s">
        <v>39574</v>
      </c>
      <c r="I10602" s="519" t="s">
        <v>13</v>
      </c>
      <c r="J10602" s="650">
        <v>84.25</v>
      </c>
    </row>
    <row r="10603" spans="1:10">
      <c r="A10603" s="519" t="s">
        <v>10816</v>
      </c>
      <c r="B10603" s="519" t="str">
        <f t="shared" si="165"/>
        <v>ALVENARIA DE BLOCOS DE CONCRETO ESTRUTURAL 15X20X40CM,ASSENTES COM ARGAMASSA DE CIMENTO E AREIA,NO TRACO 1:8,EM PAREDESDE 0,15M DE ESPESSURA,COM VAOS OU ARESTAS,DE 3,00M A 4,50M DE ALTURA E MEDIDA PELA AREA REAL</v>
      </c>
      <c r="C10603" s="519" t="s">
        <v>39619</v>
      </c>
      <c r="D10603" s="519" t="s">
        <v>39620</v>
      </c>
      <c r="E10603" s="519" t="s">
        <v>39624</v>
      </c>
      <c r="F10603" s="519" t="s">
        <v>39560</v>
      </c>
      <c r="I10603" s="519" t="s">
        <v>13</v>
      </c>
      <c r="J10603" s="650">
        <v>96.66</v>
      </c>
    </row>
    <row r="10604" spans="1:10">
      <c r="A10604" s="519" t="s">
        <v>10817</v>
      </c>
      <c r="B10604" s="519" t="str">
        <f t="shared" si="165"/>
        <v>ALVENARIA DE BLOCOS DE CONCRETO ESTRUTURAL 15X20X40CM,ASSENTES COM ARGAMASSA DE CIMENTO E AREIA,NO TRACO 1:8,EM PAREDESDE 0,15M DE ESPESSURA,COM VAOS OU ARESTAS,DE 3,00M A 4,50M DE ALTURA E MEDIDA PELA AREA REAL</v>
      </c>
      <c r="C10604" s="519" t="s">
        <v>39619</v>
      </c>
      <c r="D10604" s="519" t="s">
        <v>39620</v>
      </c>
      <c r="E10604" s="519" t="s">
        <v>39624</v>
      </c>
      <c r="F10604" s="519" t="s">
        <v>39560</v>
      </c>
      <c r="I10604" s="519" t="s">
        <v>13</v>
      </c>
      <c r="J10604" s="650">
        <v>89.53</v>
      </c>
    </row>
    <row r="10605" spans="1:10">
      <c r="A10605" s="519" t="s">
        <v>10818</v>
      </c>
      <c r="B10605" s="519" t="str">
        <f t="shared" si="165"/>
        <v>ALVENARIA DE BLOCOS DE CONCRETO ESTRUTURAL 15X20X40CM,ASSENTES COM ARGAMASSA DE CIMENTO,CAL HIDRATADA ADITIVADA E AREIA,NO TRACO 1:1:8,EM PAREDES DE 15CM DE ESPESSURA,DE SUPERFICIE CORRIDA ATE 3,00M DE ALTURA E MEDIDA PELA AREA REAL</v>
      </c>
      <c r="C10605" s="519" t="s">
        <v>39619</v>
      </c>
      <c r="D10605" s="519" t="s">
        <v>39625</v>
      </c>
      <c r="E10605" s="519" t="s">
        <v>39626</v>
      </c>
      <c r="F10605" s="519" t="s">
        <v>39627</v>
      </c>
      <c r="I10605" s="519" t="s">
        <v>13</v>
      </c>
      <c r="J10605" s="650">
        <v>79.260000000000005</v>
      </c>
    </row>
    <row r="10606" spans="1:10">
      <c r="A10606" s="519" t="s">
        <v>10819</v>
      </c>
      <c r="B10606" s="519" t="str">
        <f t="shared" si="165"/>
        <v>ALVENARIA DE BLOCOS DE CONCRETO ESTRUTURAL 15X20X40CM,ASSENTES COM ARGAMASSA DE CIMENTO,CAL HIDRATADA ADITIVADA E AREIA,NO TRACO 1:1:8,EM PAREDES DE 15CM DE ESPESSURA,DE SUPERFICIE CORRIDA ATE 3,00M DE ALTURA E MEDIDA PELA AREA REAL</v>
      </c>
      <c r="C10606" s="519" t="s">
        <v>39619</v>
      </c>
      <c r="D10606" s="519" t="s">
        <v>39625</v>
      </c>
      <c r="E10606" s="519" t="s">
        <v>39626</v>
      </c>
      <c r="F10606" s="519" t="s">
        <v>39627</v>
      </c>
      <c r="I10606" s="519" t="s">
        <v>13</v>
      </c>
      <c r="J10606" s="650">
        <v>74.62</v>
      </c>
    </row>
    <row r="10607" spans="1:10">
      <c r="A10607" s="519" t="s">
        <v>10820</v>
      </c>
      <c r="B10607" s="519" t="str">
        <f t="shared" si="165"/>
        <v>ALVENARIA DE BLOCOS DE CONCRETO ESTRUTURAL 15X20X40CM,ASSENTES COM ARGAMASSA DE CIMENTO,CAL HIDRATADA ADITIVADA E AREIA,NO TRACO 1:1:8,EM PAREDES DE 15CM DE ESPESSURA,COM VAOS OU ARESTAS,ATE 3,00 DE ALTURA E MEDIDA PELA AREA REAL</v>
      </c>
      <c r="C10607" s="519" t="s">
        <v>39619</v>
      </c>
      <c r="D10607" s="519" t="s">
        <v>39625</v>
      </c>
      <c r="E10607" s="519" t="s">
        <v>39628</v>
      </c>
      <c r="F10607" s="519" t="s">
        <v>39629</v>
      </c>
      <c r="I10607" s="519" t="s">
        <v>13</v>
      </c>
      <c r="J10607" s="650">
        <v>82.11</v>
      </c>
    </row>
    <row r="10608" spans="1:10">
      <c r="A10608" s="519" t="s">
        <v>10821</v>
      </c>
      <c r="B10608" s="519" t="str">
        <f t="shared" si="165"/>
        <v>ALVENARIA DE BLOCOS DE CONCRETO ESTRUTURAL 15X20X40CM,ASSENTES COM ARGAMASSA DE CIMENTO,CAL HIDRATADA ADITIVADA E AREIA,NO TRACO 1:1:8,EM PAREDES DE 15CM DE ESPESSURA,COM VAOS OU ARESTAS,ATE 3,00 DE ALTURA E MEDIDA PELA AREA REAL</v>
      </c>
      <c r="C10608" s="519" t="s">
        <v>39619</v>
      </c>
      <c r="D10608" s="519" t="s">
        <v>39625</v>
      </c>
      <c r="E10608" s="519" t="s">
        <v>39628</v>
      </c>
      <c r="F10608" s="519" t="s">
        <v>39629</v>
      </c>
      <c r="I10608" s="519" t="s">
        <v>13</v>
      </c>
      <c r="J10608" s="650">
        <v>77.08</v>
      </c>
    </row>
    <row r="10609" spans="1:10">
      <c r="A10609" s="519" t="s">
        <v>10822</v>
      </c>
      <c r="B10609" s="519" t="str">
        <f t="shared" si="165"/>
        <v>ALVENARIA DE BLOCOS DE CONCRETO ESTRUTURAL 15X20X40CM,ASSENTES COM ARGAMASSA DE CIMENTO,CAL HIDRATADA ADITIVADA E AREIA,NO TRACO 1:1:8,EM PAREDES DE 15CM DE ESPESSURA,DE SUPERFICIE CORRIDA DE 3,00M A 4,50M DE ALTURA E MEDIDA PELA AREA REAL</v>
      </c>
      <c r="C10609" s="519" t="s">
        <v>39619</v>
      </c>
      <c r="D10609" s="519" t="s">
        <v>39625</v>
      </c>
      <c r="E10609" s="519" t="s">
        <v>39626</v>
      </c>
      <c r="F10609" s="519" t="s">
        <v>39630</v>
      </c>
      <c r="I10609" s="519" t="s">
        <v>13</v>
      </c>
      <c r="J10609" s="650">
        <v>91.44</v>
      </c>
    </row>
    <row r="10610" spans="1:10">
      <c r="A10610" s="519" t="s">
        <v>10823</v>
      </c>
      <c r="B10610" s="519" t="str">
        <f t="shared" si="165"/>
        <v>ALVENARIA DE BLOCOS DE CONCRETO ESTRUTURAL 15X20X40CM,ASSENTES COM ARGAMASSA DE CIMENTO,CAL HIDRATADA ADITIVADA E AREIA,NO TRACO 1:1:8,EM PAREDES DE 15CM DE ESPESSURA,DE SUPERFICIE CORRIDA DE 3,00M A 4,50M DE ALTURA E MEDIDA PELA AREA REAL</v>
      </c>
      <c r="C10610" s="519" t="s">
        <v>39619</v>
      </c>
      <c r="D10610" s="519" t="s">
        <v>39625</v>
      </c>
      <c r="E10610" s="519" t="s">
        <v>39626</v>
      </c>
      <c r="F10610" s="519" t="s">
        <v>39630</v>
      </c>
      <c r="I10610" s="519" t="s">
        <v>13</v>
      </c>
      <c r="J10610" s="650">
        <v>85.17</v>
      </c>
    </row>
    <row r="10611" spans="1:10">
      <c r="A10611" s="519" t="s">
        <v>10824</v>
      </c>
      <c r="B10611" s="519" t="str">
        <f t="shared" si="165"/>
        <v>ALVENARIA DE BLOCOS DE CONCRETO ESTRUTURAL 15X20X40CM,ASSENTES COM ARGAMASSA DE CIMENTO,CAL HIDRATADA ADITIVADA E AREIA,NO TRACO 1:1:8,EM PAREDES DE 15CM DE ESPESSURA,COM VAOS OU ARESTAS,DE 3,00M A 4,50M DE ALTURA E MEDIDA PELA AREA REAL</v>
      </c>
      <c r="C10611" s="519" t="s">
        <v>39619</v>
      </c>
      <c r="D10611" s="519" t="s">
        <v>39625</v>
      </c>
      <c r="E10611" s="519" t="s">
        <v>39628</v>
      </c>
      <c r="F10611" s="519" t="s">
        <v>39631</v>
      </c>
      <c r="I10611" s="519" t="s">
        <v>13</v>
      </c>
      <c r="J10611" s="650">
        <v>97.53</v>
      </c>
    </row>
    <row r="10612" spans="1:10">
      <c r="A10612" s="519" t="s">
        <v>10825</v>
      </c>
      <c r="B10612" s="519" t="str">
        <f t="shared" si="165"/>
        <v>ALVENARIA DE BLOCOS DE CONCRETO ESTRUTURAL 15X20X40CM,ASSENTES COM ARGAMASSA DE CIMENTO,CAL HIDRATADA ADITIVADA E AREIA,NO TRACO 1:1:8,EM PAREDES DE 15CM DE ESPESSURA,COM VAOS OU ARESTAS,DE 3,00M A 4,50M DE ALTURA E MEDIDA PELA AREA REAL</v>
      </c>
      <c r="C10612" s="519" t="s">
        <v>39619</v>
      </c>
      <c r="D10612" s="519" t="s">
        <v>39625</v>
      </c>
      <c r="E10612" s="519" t="s">
        <v>39628</v>
      </c>
      <c r="F10612" s="519" t="s">
        <v>39631</v>
      </c>
      <c r="I10612" s="519" t="s">
        <v>13</v>
      </c>
      <c r="J10612" s="650">
        <v>90.45</v>
      </c>
    </row>
    <row r="10613" spans="1:10">
      <c r="A10613" s="519" t="s">
        <v>10826</v>
      </c>
      <c r="B10613" s="519" t="str">
        <f t="shared" si="165"/>
        <v>PAREDE DE BLOCOS CERAMICOS VAZADOS(COBOGO),DE 10X10X10CM,ASSENTES COM ARGAMASSA DE CIMENTO E AREIA,NO TRACO 1:4,LEVANDOUM VERGALHAO DE 4,2MM EM CADA JUNTA HORIZONTAL,PRESO NAS EXTREMIDADES A ESTRUTURA OU ALVENARIA EXISTENTE</v>
      </c>
      <c r="C10613" s="519" t="s">
        <v>39632</v>
      </c>
      <c r="D10613" s="519" t="s">
        <v>39633</v>
      </c>
      <c r="E10613" s="519" t="s">
        <v>39634</v>
      </c>
      <c r="F10613" s="519" t="s">
        <v>39635</v>
      </c>
      <c r="I10613" s="519" t="s">
        <v>13</v>
      </c>
      <c r="J10613" s="650">
        <v>238.34</v>
      </c>
    </row>
    <row r="10614" spans="1:10">
      <c r="A10614" s="519" t="s">
        <v>10827</v>
      </c>
      <c r="B10614" s="519" t="str">
        <f t="shared" si="165"/>
        <v>PAREDE DE BLOCOS CERAMICOS VAZADOS(COBOGO),DE 10X10X10CM,ASSENTES COM ARGAMASSA DE CIMENTO E AREIA,NO TRACO 1:4,LEVANDOUM VERGALHAO DE 4,2MM EM CADA JUNTA HORIZONTAL,PRESO NAS EXTREMIDADES A ESTRUTURA OU ALVENARIA EXISTENTE</v>
      </c>
      <c r="C10614" s="519" t="s">
        <v>39632</v>
      </c>
      <c r="D10614" s="519" t="s">
        <v>39633</v>
      </c>
      <c r="E10614" s="519" t="s">
        <v>39634</v>
      </c>
      <c r="F10614" s="519" t="s">
        <v>39635</v>
      </c>
      <c r="I10614" s="519" t="s">
        <v>13</v>
      </c>
      <c r="J10614" s="650">
        <v>227.43</v>
      </c>
    </row>
    <row r="10615" spans="1:10">
      <c r="A10615" s="519" t="s">
        <v>10828</v>
      </c>
      <c r="B10615" s="519" t="str">
        <f t="shared" si="165"/>
        <v>PAREDE DE BLOCOS VAZADOS(COBOGO),DE CIMENTO E AREIA,COM PESO DE 4,6KG,29X29X6CM,ASSENTES COMO EM 12.006.0010</v>
      </c>
      <c r="C10615" s="519" t="s">
        <v>39636</v>
      </c>
      <c r="D10615" s="519" t="s">
        <v>39637</v>
      </c>
      <c r="I10615" s="519" t="s">
        <v>13</v>
      </c>
      <c r="J10615" s="650">
        <v>193.09</v>
      </c>
    </row>
    <row r="10616" spans="1:10">
      <c r="A10616" s="519" t="s">
        <v>10829</v>
      </c>
      <c r="B10616" s="519" t="str">
        <f t="shared" si="165"/>
        <v>PAREDE DE BLOCOS VAZADOS(COBOGO),DE CIMENTO E AREIA,COM PESO DE 4,6KG,29X29X6CM,ASSENTES COMO EM 12.006.0010</v>
      </c>
      <c r="C10616" s="519" t="s">
        <v>39636</v>
      </c>
      <c r="D10616" s="519" t="s">
        <v>39637</v>
      </c>
      <c r="I10616" s="519" t="s">
        <v>13</v>
      </c>
      <c r="J10616" s="650">
        <v>188.67</v>
      </c>
    </row>
    <row r="10617" spans="1:10">
      <c r="A10617" s="519" t="s">
        <v>10830</v>
      </c>
      <c r="B10617" s="519" t="str">
        <f t="shared" si="165"/>
        <v>PAREDE DE BLOCOS VAZADOS(COBOGO),DE CIMENTO E AREIA,COM PESO DE 9,6KG,39X39X7CM,ASSENTES COMO EM 12.006.0010</v>
      </c>
      <c r="C10617" s="519" t="s">
        <v>39636</v>
      </c>
      <c r="D10617" s="519" t="s">
        <v>39638</v>
      </c>
      <c r="I10617" s="519" t="s">
        <v>13</v>
      </c>
      <c r="J10617" s="650">
        <v>142.97</v>
      </c>
    </row>
    <row r="10618" spans="1:10">
      <c r="A10618" s="519" t="s">
        <v>10831</v>
      </c>
      <c r="B10618" s="519" t="str">
        <f t="shared" si="165"/>
        <v>PAREDE DE BLOCOS VAZADOS(COBOGO),DE CIMENTO E AREIA,COM PESO DE 9,6KG,39X39X7CM,ASSENTES COMO EM 12.006.0010</v>
      </c>
      <c r="C10618" s="519" t="s">
        <v>39636</v>
      </c>
      <c r="D10618" s="519" t="s">
        <v>39638</v>
      </c>
      <c r="I10618" s="519" t="s">
        <v>13</v>
      </c>
      <c r="J10618" s="650">
        <v>140.74</v>
      </c>
    </row>
    <row r="10619" spans="1:10">
      <c r="A10619" s="519" t="s">
        <v>10832</v>
      </c>
      <c r="B10619" s="519" t="str">
        <f t="shared" si="165"/>
        <v>PAREDE DE BLOCOS VAZADOS(COBOGO),DE CIMENTO E AREIA,COM PESO DE 4KG,29X29X10CM,ASSENTES COMO EM 12.006.0010</v>
      </c>
      <c r="C10619" s="519" t="s">
        <v>39636</v>
      </c>
      <c r="D10619" s="519" t="s">
        <v>39639</v>
      </c>
      <c r="I10619" s="519" t="s">
        <v>13</v>
      </c>
      <c r="J10619" s="650">
        <v>178.34</v>
      </c>
    </row>
    <row r="10620" spans="1:10">
      <c r="A10620" s="519" t="s">
        <v>10833</v>
      </c>
      <c r="B10620" s="519" t="str">
        <f t="shared" si="165"/>
        <v>PAREDE DE BLOCOS VAZADOS(COBOGO),DE CIMENTO E AREIA,COM PESO DE 4KG,29X29X10CM,ASSENTES COMO EM 12.006.0010</v>
      </c>
      <c r="C10620" s="519" t="s">
        <v>39636</v>
      </c>
      <c r="D10620" s="519" t="s">
        <v>39639</v>
      </c>
      <c r="I10620" s="519" t="s">
        <v>13</v>
      </c>
      <c r="J10620" s="650">
        <v>175.24</v>
      </c>
    </row>
    <row r="10621" spans="1:10">
      <c r="A10621" s="519" t="s">
        <v>10834</v>
      </c>
      <c r="B10621" s="519" t="str">
        <f t="shared" si="165"/>
        <v>PAREDE DE BLOCOS VAZADOS(COBOGO),DE CIMENTO E AREIA,COM PESO DE 6,2KG,39X21,5X15CM,ASSENTES COMO EM 12.006.0010</v>
      </c>
      <c r="C10621" s="519" t="s">
        <v>39636</v>
      </c>
      <c r="D10621" s="519" t="s">
        <v>39640</v>
      </c>
      <c r="I10621" s="519" t="s">
        <v>13</v>
      </c>
      <c r="J10621" s="650">
        <v>229.23</v>
      </c>
    </row>
    <row r="10622" spans="1:10">
      <c r="A10622" s="519" t="s">
        <v>10835</v>
      </c>
      <c r="B10622" s="519" t="str">
        <f t="shared" si="165"/>
        <v>PAREDE DE BLOCOS VAZADOS(COBOGO),DE CIMENTO E AREIA,COM PESO DE 6,2KG,39X21,5X15CM,ASSENTES COMO EM 12.006.0010</v>
      </c>
      <c r="C10622" s="519" t="s">
        <v>39636</v>
      </c>
      <c r="D10622" s="519" t="s">
        <v>39640</v>
      </c>
      <c r="I10622" s="519" t="s">
        <v>13</v>
      </c>
      <c r="J10622" s="650">
        <v>224.67</v>
      </c>
    </row>
    <row r="10623" spans="1:10">
      <c r="A10623" s="519" t="s">
        <v>10836</v>
      </c>
      <c r="B10623" s="519" t="str">
        <f t="shared" si="165"/>
        <v>PAREDE DE BLOCOS VAZADOS(COBOGO),DE CIMENTO E AREIA,COM PESO DE 2,9KG,40X10X10CM,ASSENTES COMO EM 12.006.0010</v>
      </c>
      <c r="C10623" s="519" t="s">
        <v>39636</v>
      </c>
      <c r="D10623" s="519" t="s">
        <v>39641</v>
      </c>
      <c r="I10623" s="519" t="s">
        <v>13</v>
      </c>
      <c r="J10623" s="650">
        <v>337.88</v>
      </c>
    </row>
    <row r="10624" spans="1:10">
      <c r="A10624" s="519" t="s">
        <v>10837</v>
      </c>
      <c r="B10624" s="519" t="str">
        <f t="shared" si="165"/>
        <v>PAREDE DE BLOCOS VAZADOS(COBOGO),DE CIMENTO E AREIA,COM PESO DE 2,9KG,40X10X10CM,ASSENTES COMO EM 12.006.0010</v>
      </c>
      <c r="C10624" s="519" t="s">
        <v>39636</v>
      </c>
      <c r="D10624" s="519" t="s">
        <v>39641</v>
      </c>
      <c r="I10624" s="519" t="s">
        <v>13</v>
      </c>
      <c r="J10624" s="650">
        <v>330.58</v>
      </c>
    </row>
    <row r="10625" spans="1:10">
      <c r="A10625" s="519" t="s">
        <v>10838</v>
      </c>
      <c r="B10625" s="519" t="str">
        <f t="shared" si="165"/>
        <v>PAREDE DE BLOCOS VAZADOS(COBOGO),DE CIMENTO E AREIA,COM PESO DE 11,2KG,33X33X10CM,ASSENTES COMO EM 12.006.0010</v>
      </c>
      <c r="C10625" s="519" t="s">
        <v>39636</v>
      </c>
      <c r="D10625" s="519" t="s">
        <v>39642</v>
      </c>
      <c r="I10625" s="519" t="s">
        <v>13</v>
      </c>
      <c r="J10625" s="650">
        <v>261.48</v>
      </c>
    </row>
    <row r="10626" spans="1:10">
      <c r="A10626" s="519" t="s">
        <v>10839</v>
      </c>
      <c r="B10626" s="519" t="str">
        <f t="shared" si="165"/>
        <v>PAREDE DE BLOCOS VAZADOS(COBOGO),DE CIMENTO E AREIA,COM PESO DE 11,2KG,33X33X10CM,ASSENTES COMO EM 12.006.0010</v>
      </c>
      <c r="C10626" s="519" t="s">
        <v>39636</v>
      </c>
      <c r="D10626" s="519" t="s">
        <v>39642</v>
      </c>
      <c r="I10626" s="519" t="s">
        <v>13</v>
      </c>
      <c r="J10626" s="650">
        <v>258.22000000000003</v>
      </c>
    </row>
    <row r="10627" spans="1:10">
      <c r="A10627" s="519" t="s">
        <v>10840</v>
      </c>
      <c r="B10627" s="519" t="str">
        <f t="shared" si="165"/>
        <v>PAREDE DE BLOCOS VAZADOS(COBOGO),EM PLACAS DE CONCRETO,MEDINDO APROXIMADAMENTE 50X50X5CM,FUROS QUADRADOS,ASSENTES COMO 12.006.0010</v>
      </c>
      <c r="C10627" s="519" t="s">
        <v>39643</v>
      </c>
      <c r="D10627" s="519" t="s">
        <v>39644</v>
      </c>
      <c r="E10627" s="519" t="s">
        <v>39645</v>
      </c>
      <c r="I10627" s="519" t="s">
        <v>13</v>
      </c>
      <c r="J10627" s="650">
        <v>188.25</v>
      </c>
    </row>
    <row r="10628" spans="1:10">
      <c r="A10628" s="519" t="s">
        <v>10841</v>
      </c>
      <c r="B10628" s="519" t="str">
        <f t="shared" si="165"/>
        <v>PAREDE DE BLOCOS VAZADOS(COBOGO),EM PLACAS DE CONCRETO,MEDINDO APROXIMADAMENTE 50X50X5CM,FUROS QUADRADOS,ASSENTES COMO 12.006.0010</v>
      </c>
      <c r="C10628" s="519" t="s">
        <v>39643</v>
      </c>
      <c r="D10628" s="519" t="s">
        <v>39644</v>
      </c>
      <c r="E10628" s="519" t="s">
        <v>39645</v>
      </c>
      <c r="I10628" s="519" t="s">
        <v>13</v>
      </c>
      <c r="J10628" s="650">
        <v>177.29</v>
      </c>
    </row>
    <row r="10629" spans="1:10">
      <c r="A10629" s="519" t="s">
        <v>10842</v>
      </c>
      <c r="B10629" s="519" t="str">
        <f t="shared" si="165"/>
        <v>PAREDE DE BLOCOS VAZADOS(COBOGO),EM PLACAS DE CONCRETO,MEDINDO APROXIMADAMENTE 39X50X8CM,EM VENEZIANA,ASSENTES COMO 12.006.0010</v>
      </c>
      <c r="C10629" s="519" t="s">
        <v>39643</v>
      </c>
      <c r="D10629" s="519" t="s">
        <v>39646</v>
      </c>
      <c r="E10629" s="651" t="s">
        <v>39647</v>
      </c>
      <c r="I10629" s="519" t="s">
        <v>13</v>
      </c>
      <c r="J10629" s="650">
        <v>178.52</v>
      </c>
    </row>
    <row r="10630" spans="1:10">
      <c r="A10630" s="519" t="s">
        <v>10843</v>
      </c>
      <c r="B10630" s="519" t="str">
        <f t="shared" si="165"/>
        <v>PAREDE DE BLOCOS VAZADOS(COBOGO),EM PLACAS DE CONCRETO,MEDINDO APROXIMADAMENTE 39X50X8CM,EM VENEZIANA,ASSENTES COMO 12.006.0010</v>
      </c>
      <c r="C10630" s="519" t="s">
        <v>39643</v>
      </c>
      <c r="D10630" s="519" t="s">
        <v>39646</v>
      </c>
      <c r="E10630" s="651" t="s">
        <v>39647</v>
      </c>
      <c r="I10630" s="519" t="s">
        <v>13</v>
      </c>
      <c r="J10630" s="650">
        <v>166.67</v>
      </c>
    </row>
    <row r="10631" spans="1:10">
      <c r="A10631" s="519" t="s">
        <v>10844</v>
      </c>
      <c r="B10631" s="519" t="str">
        <f t="shared" si="165"/>
        <v>PAREDE DE BLOCOS DE VIDRO NACIONAL,TIPO VENEZIANA,MEDINDO 20X10X8CM,COM ARGAMASSA DE CIMENTO,CAL E AREIA FINA,NO TRACO 1:3:5</v>
      </c>
      <c r="C10631" s="519" t="s">
        <v>39648</v>
      </c>
      <c r="D10631" s="519" t="s">
        <v>39649</v>
      </c>
      <c r="E10631" s="519" t="s">
        <v>39446</v>
      </c>
      <c r="I10631" s="519" t="s">
        <v>13</v>
      </c>
      <c r="J10631" s="650">
        <v>1406.16</v>
      </c>
    </row>
    <row r="10632" spans="1:10">
      <c r="A10632" s="519" t="s">
        <v>10845</v>
      </c>
      <c r="B10632" s="519" t="str">
        <f t="shared" ref="B10632:B10695" si="166">C10632&amp;D10632&amp;E10632&amp;F10632&amp;G10632&amp;H10632</f>
        <v>PAREDE DE BLOCOS DE VIDRO NACIONAL,TIPO VENEZIANA,MEDINDO 20X10X8CM,COM ARGAMASSA DE CIMENTO,CAL E AREIA FINA,NO TRACO 1:3:5</v>
      </c>
      <c r="C10632" s="519" t="s">
        <v>39648</v>
      </c>
      <c r="D10632" s="519" t="s">
        <v>39649</v>
      </c>
      <c r="E10632" s="519" t="s">
        <v>39446</v>
      </c>
      <c r="I10632" s="519" t="s">
        <v>13</v>
      </c>
      <c r="J10632" s="650">
        <v>1379.04</v>
      </c>
    </row>
    <row r="10633" spans="1:10">
      <c r="A10633" s="519" t="s">
        <v>10846</v>
      </c>
      <c r="B10633" s="519" t="str">
        <f t="shared" si="166"/>
        <v>PAREDE DE BLOCOS DE VIDRO NACIONAL,TIPO VENEZIANA MEDINDO 20X10X10CM,COM ARGAMASSA DE CIMENTO,CAL E AREIA FINA,NO TRACO1:3:5</v>
      </c>
      <c r="C10633" s="519" t="s">
        <v>39650</v>
      </c>
      <c r="D10633" s="519" t="s">
        <v>39651</v>
      </c>
      <c r="E10633" s="651" t="s">
        <v>39652</v>
      </c>
      <c r="I10633" s="519" t="s">
        <v>13</v>
      </c>
      <c r="J10633" s="650">
        <v>1681.36</v>
      </c>
    </row>
    <row r="10634" spans="1:10">
      <c r="A10634" s="519" t="s">
        <v>10847</v>
      </c>
      <c r="B10634" s="519" t="str">
        <f t="shared" si="166"/>
        <v>PAREDE DE BLOCOS DE VIDRO NACIONAL,TIPO VENEZIANA MEDINDO 20X10X10CM,COM ARGAMASSA DE CIMENTO,CAL E AREIA FINA,NO TRACO1:3:5</v>
      </c>
      <c r="C10634" s="519" t="s">
        <v>39650</v>
      </c>
      <c r="D10634" s="519" t="s">
        <v>39651</v>
      </c>
      <c r="E10634" s="651" t="s">
        <v>39652</v>
      </c>
      <c r="I10634" s="519" t="s">
        <v>13</v>
      </c>
      <c r="J10634" s="650">
        <v>1654.2</v>
      </c>
    </row>
    <row r="10635" spans="1:10">
      <c r="A10635" s="519" t="s">
        <v>10848</v>
      </c>
      <c r="B10635" s="519" t="str">
        <f t="shared" si="166"/>
        <v>PAREDE DE BLOCOS DE VIDRO NACIONAL,TIPO VENEZIANA MEDINDO 20X20X6CM,COM ARGAMASSA DE CIMENTO,CAL E AREIA FINA,NO TRACO 1:3:5</v>
      </c>
      <c r="C10635" s="519" t="s">
        <v>39650</v>
      </c>
      <c r="D10635" s="519" t="s">
        <v>39653</v>
      </c>
      <c r="E10635" s="519" t="s">
        <v>39446</v>
      </c>
      <c r="I10635" s="519" t="s">
        <v>13</v>
      </c>
      <c r="J10635" s="650">
        <v>858.36</v>
      </c>
    </row>
    <row r="10636" spans="1:10">
      <c r="A10636" s="519" t="s">
        <v>10849</v>
      </c>
      <c r="B10636" s="519" t="str">
        <f t="shared" si="166"/>
        <v>PAREDE DE BLOCOS DE VIDRO NACIONAL,TIPO VENEZIANA MEDINDO 20X20X6CM,COM ARGAMASSA DE CIMENTO,CAL E AREIA FINA,NO TRACO 1:3:5</v>
      </c>
      <c r="C10636" s="519" t="s">
        <v>39650</v>
      </c>
      <c r="D10636" s="519" t="s">
        <v>39653</v>
      </c>
      <c r="E10636" s="519" t="s">
        <v>39446</v>
      </c>
      <c r="I10636" s="519" t="s">
        <v>13</v>
      </c>
      <c r="J10636" s="650">
        <v>833.95</v>
      </c>
    </row>
    <row r="10637" spans="1:10">
      <c r="A10637" s="519" t="s">
        <v>10850</v>
      </c>
      <c r="B10637" s="519" t="str">
        <f t="shared" si="166"/>
        <v>PAREDE DE BLOCOS DE VIDRO NACIONAL CANELADO 20X20X10CM,COM ARGAMASSA DE CIMENTO,CAL E AREIA FINA,NO TRACO 1:3:5</v>
      </c>
      <c r="C10637" s="519" t="s">
        <v>39654</v>
      </c>
      <c r="D10637" s="519" t="s">
        <v>39466</v>
      </c>
      <c r="I10637" s="519" t="s">
        <v>13</v>
      </c>
      <c r="J10637" s="650">
        <v>632.96</v>
      </c>
    </row>
    <row r="10638" spans="1:10">
      <c r="A10638" s="519" t="s">
        <v>10851</v>
      </c>
      <c r="B10638" s="519" t="str">
        <f t="shared" si="166"/>
        <v>PAREDE DE BLOCOS DE VIDRO NACIONAL CANELADO 20X20X10CM,COM ARGAMASSA DE CIMENTO,CAL E AREIA FINA,NO TRACO 1:3:5</v>
      </c>
      <c r="C10638" s="519" t="s">
        <v>39654</v>
      </c>
      <c r="D10638" s="519" t="s">
        <v>39466</v>
      </c>
      <c r="I10638" s="519" t="s">
        <v>13</v>
      </c>
      <c r="J10638" s="650">
        <v>611.22</v>
      </c>
    </row>
    <row r="10639" spans="1:10">
      <c r="A10639" s="519" t="s">
        <v>10852</v>
      </c>
      <c r="B10639" s="519" t="str">
        <f t="shared" si="166"/>
        <v>ALVENARIA DE BLOCOS DE CONCRETO CELULAR,MEDINDO 10X30X60CM,ASSENTES COM ARGAMASSA DE CIMENTO,CAL HIDRATADA E AREIA,NO TRACO 1:2:9,EM PAREDES DE 10CM DE ESPESSURA E MEDIDA PELA AREA REAL</v>
      </c>
      <c r="C10639" s="519" t="s">
        <v>39655</v>
      </c>
      <c r="D10639" s="519" t="s">
        <v>39656</v>
      </c>
      <c r="E10639" s="519" t="s">
        <v>39657</v>
      </c>
      <c r="F10639" s="519" t="s">
        <v>39479</v>
      </c>
      <c r="I10639" s="519" t="s">
        <v>13</v>
      </c>
      <c r="J10639" s="650">
        <v>68.92</v>
      </c>
    </row>
    <row r="10640" spans="1:10">
      <c r="A10640" s="519" t="s">
        <v>10853</v>
      </c>
      <c r="B10640" s="519" t="str">
        <f t="shared" si="166"/>
        <v>ALVENARIA DE BLOCOS DE CONCRETO CELULAR,MEDINDO 10X30X60CM,ASSENTES COM ARGAMASSA DE CIMENTO,CAL HIDRATADA E AREIA,NO TRACO 1:2:9,EM PAREDES DE 10CM DE ESPESSURA E MEDIDA PELA AREA REAL</v>
      </c>
      <c r="C10640" s="519" t="s">
        <v>39655</v>
      </c>
      <c r="D10640" s="519" t="s">
        <v>39656</v>
      </c>
      <c r="E10640" s="519" t="s">
        <v>39657</v>
      </c>
      <c r="F10640" s="519" t="s">
        <v>39479</v>
      </c>
      <c r="I10640" s="519" t="s">
        <v>13</v>
      </c>
      <c r="J10640" s="650">
        <v>67.63</v>
      </c>
    </row>
    <row r="10641" spans="1:10">
      <c r="A10641" s="519" t="s">
        <v>10854</v>
      </c>
      <c r="B10641" s="519" t="str">
        <f t="shared" si="166"/>
        <v>ALVENARIA DE BLOCOS DE CONCRETO CELULAR,MEDINDO 20X30X60CM,ASSENTES COM ARGAMASSA DE CIMENTO,CAL HIDRATADA E AREIA,NO TRACO 1:2:9,EM PAREDES DE 20CM DE ESPESSURA E MEDIDA PELA AREA REAL</v>
      </c>
      <c r="C10641" s="519" t="s">
        <v>39658</v>
      </c>
      <c r="D10641" s="519" t="s">
        <v>39656</v>
      </c>
      <c r="E10641" s="519" t="s">
        <v>39659</v>
      </c>
      <c r="F10641" s="519" t="s">
        <v>39479</v>
      </c>
      <c r="I10641" s="519" t="s">
        <v>13</v>
      </c>
      <c r="J10641" s="650">
        <v>142.11000000000001</v>
      </c>
    </row>
    <row r="10642" spans="1:10">
      <c r="A10642" s="519" t="s">
        <v>10855</v>
      </c>
      <c r="B10642" s="519" t="str">
        <f t="shared" si="166"/>
        <v>ALVENARIA DE BLOCOS DE CONCRETO CELULAR,MEDINDO 20X30X60CM,ASSENTES COM ARGAMASSA DE CIMENTO,CAL HIDRATADA E AREIA,NO TRACO 1:2:9,EM PAREDES DE 20CM DE ESPESSURA E MEDIDA PELA AREA REAL</v>
      </c>
      <c r="C10642" s="519" t="s">
        <v>39658</v>
      </c>
      <c r="D10642" s="519" t="s">
        <v>39656</v>
      </c>
      <c r="E10642" s="519" t="s">
        <v>39659</v>
      </c>
      <c r="F10642" s="519" t="s">
        <v>39479</v>
      </c>
      <c r="I10642" s="519" t="s">
        <v>13</v>
      </c>
      <c r="J10642" s="650">
        <v>139.69</v>
      </c>
    </row>
    <row r="10643" spans="1:10">
      <c r="A10643" s="519" t="s">
        <v>10856</v>
      </c>
      <c r="B10643" s="519" t="str">
        <f t="shared" si="166"/>
        <v>ALVENARIA DE BLOCOS DE CONCRETO CELULAR,MEDINDO 15X30X60CM,ASSENTES COM ARGAMASSA DE CIMENTO,CAL HIDRATADA E AREIA,NO TRACO 1:2:9,EM PAREDES DE 15CM DE ESPESSURA E MEDIDA PELA AREA REAL</v>
      </c>
      <c r="C10643" s="519" t="s">
        <v>39660</v>
      </c>
      <c r="D10643" s="519" t="s">
        <v>39656</v>
      </c>
      <c r="E10643" s="519" t="s">
        <v>39661</v>
      </c>
      <c r="F10643" s="519" t="s">
        <v>39479</v>
      </c>
      <c r="I10643" s="519" t="s">
        <v>13</v>
      </c>
      <c r="J10643" s="650">
        <v>103.22</v>
      </c>
    </row>
    <row r="10644" spans="1:10">
      <c r="A10644" s="519" t="s">
        <v>10857</v>
      </c>
      <c r="B10644" s="519" t="str">
        <f t="shared" si="166"/>
        <v>ALVENARIA DE BLOCOS DE CONCRETO CELULAR,MEDINDO 15X30X60CM,ASSENTES COM ARGAMASSA DE CIMENTO,CAL HIDRATADA E AREIA,NO TRACO 1:2:9,EM PAREDES DE 15CM DE ESPESSURA E MEDIDA PELA AREA REAL</v>
      </c>
      <c r="C10644" s="519" t="s">
        <v>39660</v>
      </c>
      <c r="D10644" s="519" t="s">
        <v>39656</v>
      </c>
      <c r="E10644" s="519" t="s">
        <v>39661</v>
      </c>
      <c r="F10644" s="519" t="s">
        <v>39479</v>
      </c>
      <c r="I10644" s="519" t="s">
        <v>13</v>
      </c>
      <c r="J10644" s="650">
        <v>101.31</v>
      </c>
    </row>
    <row r="10645" spans="1:10">
      <c r="A10645" s="519" t="s">
        <v>10858</v>
      </c>
      <c r="B10645" s="519" t="str">
        <f t="shared" si="166"/>
        <v>ALVENARIA EM TIJOLO MACICO ECOLOGICO(SOLO-CIMENTO)MEDINDO 15X30X7,5CM,EM PAREDES DE 15CM DE ESPESSURA,ESTRUTURADA COM BARRAS DE ACO CA-50,COLA, REJUNTE E GROUT NO ENTORNO DOS VAOS,VERGAS,BLOCOS E CALHAS,EXCLUSIVE CINTA DE AMARRACAO E ALICERCE</v>
      </c>
      <c r="C10645" s="519" t="s">
        <v>39662</v>
      </c>
      <c r="D10645" s="519" t="s">
        <v>39663</v>
      </c>
      <c r="E10645" s="519" t="s">
        <v>39664</v>
      </c>
      <c r="F10645" s="519" t="s">
        <v>39665</v>
      </c>
      <c r="G10645" s="519" t="s">
        <v>39666</v>
      </c>
      <c r="I10645" s="519" t="s">
        <v>13</v>
      </c>
      <c r="J10645" s="650">
        <v>217.32</v>
      </c>
    </row>
    <row r="10646" spans="1:10">
      <c r="A10646" s="519" t="s">
        <v>10859</v>
      </c>
      <c r="B10646" s="519" t="str">
        <f t="shared" si="166"/>
        <v>ALVENARIA EM TIJOLO MACICO ECOLOGICO(SOLO-CIMENTO)MEDINDO 15X30X7,5CM,EM PAREDES DE 15CM DE ESPESSURA,ESTRUTURADA COM BARRAS DE ACO CA-50,COLA, REJUNTE E GROUT NO ENTORNO DOS VAOS,VERGAS,BLOCOS E CALHAS,EXCLUSIVE CINTA DE AMARRACAO E ALICERCE</v>
      </c>
      <c r="C10646" s="519" t="s">
        <v>39662</v>
      </c>
      <c r="D10646" s="519" t="s">
        <v>39663</v>
      </c>
      <c r="E10646" s="519" t="s">
        <v>39664</v>
      </c>
      <c r="F10646" s="519" t="s">
        <v>39665</v>
      </c>
      <c r="G10646" s="519" t="s">
        <v>39666</v>
      </c>
      <c r="I10646" s="519" t="s">
        <v>13</v>
      </c>
      <c r="J10646" s="650">
        <v>210.39</v>
      </c>
    </row>
    <row r="10647" spans="1:10">
      <c r="A10647" s="519" t="s">
        <v>10860</v>
      </c>
      <c r="B10647" s="519" t="str">
        <f t="shared" si="166"/>
        <v>ALVENARIA EM TIJOLO MACICO ECOLOGICO(SOLO-CIMENTO)MEDINDO 12,5X25X6,25CM,EM PAREDES DE 12,5CM DE ESPESSURA, ESTRUTURADACOM BARRAS DE ACO CA-50,COLA,REJUNTE E GROUT NO ENTORNO DOSVAOS,VERGAS,BLOCOS E CALHAS,EXCLUSIVE CINTA DE AMARRACAO E ALICERCE</v>
      </c>
      <c r="C10647" s="519" t="s">
        <v>39667</v>
      </c>
      <c r="D10647" s="519" t="s">
        <v>39668</v>
      </c>
      <c r="E10647" s="519" t="s">
        <v>39669</v>
      </c>
      <c r="F10647" s="519" t="s">
        <v>39670</v>
      </c>
      <c r="G10647" s="519" t="s">
        <v>39671</v>
      </c>
      <c r="I10647" s="519" t="s">
        <v>13</v>
      </c>
      <c r="J10647" s="650">
        <v>247.54</v>
      </c>
    </row>
    <row r="10648" spans="1:10">
      <c r="A10648" s="519" t="s">
        <v>10861</v>
      </c>
      <c r="B10648" s="519" t="str">
        <f t="shared" si="166"/>
        <v>ALVENARIA EM TIJOLO MACICO ECOLOGICO(SOLO-CIMENTO)MEDINDO 12,5X25X6,25CM,EM PAREDES DE 12,5CM DE ESPESSURA, ESTRUTURADACOM BARRAS DE ACO CA-50,COLA,REJUNTE E GROUT NO ENTORNO DOSVAOS,VERGAS,BLOCOS E CALHAS,EXCLUSIVE CINTA DE AMARRACAO E ALICERCE</v>
      </c>
      <c r="C10648" s="519" t="s">
        <v>39667</v>
      </c>
      <c r="D10648" s="519" t="s">
        <v>39668</v>
      </c>
      <c r="E10648" s="519" t="s">
        <v>39669</v>
      </c>
      <c r="F10648" s="519" t="s">
        <v>39670</v>
      </c>
      <c r="G10648" s="519" t="s">
        <v>39671</v>
      </c>
      <c r="I10648" s="519" t="s">
        <v>13</v>
      </c>
      <c r="J10648" s="650">
        <v>239.94</v>
      </c>
    </row>
    <row r="10649" spans="1:10">
      <c r="A10649" s="519" t="s">
        <v>10862</v>
      </c>
      <c r="B10649" s="519" t="str">
        <f t="shared" si="166"/>
        <v>PAREDE DIVISORIA EM PAINEL CEGO DE CHAPA DE FIBRA DE MADEIRA DE DENSIDADE MEDIA,TIPO MDF 15MM DE ESPESSURA,ARMADA SOBRETARUGAMENTO DE SARRAFO,INCLUSIVE MATA-JUNTAS,MEDIDA PELA AREA REAL,FAZENDO AS PORTAS PARTE DO CONJUNTO,EXCLUSIVE SUASFERRAGENS E PINTURA</v>
      </c>
      <c r="C10649" s="519" t="s">
        <v>39672</v>
      </c>
      <c r="D10649" s="519" t="s">
        <v>39673</v>
      </c>
      <c r="E10649" s="519" t="s">
        <v>39674</v>
      </c>
      <c r="F10649" s="519" t="s">
        <v>39675</v>
      </c>
      <c r="G10649" s="519" t="s">
        <v>39676</v>
      </c>
      <c r="I10649" s="519" t="s">
        <v>13</v>
      </c>
      <c r="J10649" s="650">
        <v>428.84</v>
      </c>
    </row>
    <row r="10650" spans="1:10">
      <c r="A10650" s="519" t="s">
        <v>10863</v>
      </c>
      <c r="B10650" s="519" t="str">
        <f t="shared" si="166"/>
        <v>PAREDE DIVISORIA EM PAINEL CEGO DE CHAPA DE FIBRA DE MADEIRA DE DENSIDADE MEDIA,TIPO MDF 15MM DE ESPESSURA,ARMADA SOBRETARUGAMENTO DE SARRAFO,INCLUSIVE MATA-JUNTAS,MEDIDA PELA AREA REAL,FAZENDO AS PORTAS PARTE DO CONJUNTO,EXCLUSIVE SUASFERRAGENS E PINTURA</v>
      </c>
      <c r="C10650" s="519" t="s">
        <v>39672</v>
      </c>
      <c r="D10650" s="519" t="s">
        <v>39673</v>
      </c>
      <c r="E10650" s="519" t="s">
        <v>39674</v>
      </c>
      <c r="F10650" s="519" t="s">
        <v>39675</v>
      </c>
      <c r="G10650" s="519" t="s">
        <v>39676</v>
      </c>
      <c r="I10650" s="519" t="s">
        <v>13</v>
      </c>
      <c r="J10650" s="650">
        <v>383.6</v>
      </c>
    </row>
    <row r="10651" spans="1:10">
      <c r="A10651" s="519" t="s">
        <v>10864</v>
      </c>
      <c r="B10651" s="519" t="str">
        <f t="shared" si="166"/>
        <v>PAREDE DIVISORIA EM PAINEL CEGO,DE CHAPA DE FIBRA DE MADEIRA(NA PARTE INFERIOR) DE DENSIDADE MEDIA,TIPO MDF,DE 15MM DE ESPESSURA E VIDRO DE 4MM (INCLUSIVE ESTE) NA PARTE SUPERIOR</v>
      </c>
      <c r="C10651" s="519" t="s">
        <v>39677</v>
      </c>
      <c r="D10651" s="519" t="s">
        <v>39678</v>
      </c>
      <c r="E10651" s="519" t="s">
        <v>39679</v>
      </c>
      <c r="I10651" s="519" t="s">
        <v>13</v>
      </c>
      <c r="J10651" s="650">
        <v>452.06</v>
      </c>
    </row>
    <row r="10652" spans="1:10">
      <c r="A10652" s="519" t="s">
        <v>10865</v>
      </c>
      <c r="B10652" s="519" t="str">
        <f t="shared" si="166"/>
        <v>PAREDE DIVISORIA EM PAINEL CEGO,DE CHAPA DE FIBRA DE MADEIRA(NA PARTE INFERIOR) DE DENSIDADE MEDIA,TIPO MDF,DE 15MM DE ESPESSURA E VIDRO DE 4MM (INCLUSIVE ESTE) NA PARTE SUPERIOR</v>
      </c>
      <c r="C10652" s="519" t="s">
        <v>39677</v>
      </c>
      <c r="D10652" s="519" t="s">
        <v>39678</v>
      </c>
      <c r="E10652" s="519" t="s">
        <v>39679</v>
      </c>
      <c r="I10652" s="519" t="s">
        <v>13</v>
      </c>
      <c r="J10652" s="650">
        <v>405.56</v>
      </c>
    </row>
    <row r="10653" spans="1:10">
      <c r="A10653" s="519" t="s">
        <v>10866</v>
      </c>
      <c r="B10653" s="519" t="str">
        <f t="shared" si="166"/>
        <v>PAREDE DIVISORIA EM MODULOS TIPO FOLHA DE PORTA DE COMPENSADO,FOLHEADO NAS 2 FACES,DE 60,70 OU 80X210CM,ESPESSURA DE 35MM,MONTANTES EM ACO NAVAL,INCLUSIVE PORTAS,EXCLUSIVE FERRAGENS E PINTURA.FORNECIMENTO E COLOCACAO</v>
      </c>
      <c r="C10653" s="519" t="s">
        <v>39680</v>
      </c>
      <c r="D10653" s="519" t="s">
        <v>39681</v>
      </c>
      <c r="E10653" s="519" t="s">
        <v>39682</v>
      </c>
      <c r="F10653" s="519" t="s">
        <v>39683</v>
      </c>
      <c r="I10653" s="519" t="s">
        <v>13</v>
      </c>
      <c r="J10653" s="650">
        <v>209.92</v>
      </c>
    </row>
    <row r="10654" spans="1:10">
      <c r="A10654" s="519" t="s">
        <v>10867</v>
      </c>
      <c r="B10654" s="519" t="str">
        <f t="shared" si="166"/>
        <v>PAREDE DIVISORIA EM MODULOS TIPO FOLHA DE PORTA DE COMPENSADO,FOLHEADO NAS 2 FACES,DE 60,70 OU 80X210CM,ESPESSURA DE 35MM,MONTANTES EM ACO NAVAL,INCLUSIVE PORTAS,EXCLUSIVE FERRAGENS E PINTURA.FORNECIMENTO E COLOCACAO</v>
      </c>
      <c r="C10654" s="519" t="s">
        <v>39680</v>
      </c>
      <c r="D10654" s="519" t="s">
        <v>39681</v>
      </c>
      <c r="E10654" s="519" t="s">
        <v>39682</v>
      </c>
      <c r="F10654" s="519" t="s">
        <v>39683</v>
      </c>
      <c r="I10654" s="519" t="s">
        <v>13</v>
      </c>
      <c r="J10654" s="650">
        <v>198.61</v>
      </c>
    </row>
    <row r="10655" spans="1:10">
      <c r="A10655" s="519" t="s">
        <v>10868</v>
      </c>
      <c r="B10655" s="519" t="str">
        <f t="shared" si="166"/>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0655" s="519" t="s">
        <v>39684</v>
      </c>
      <c r="D10655" s="519" t="s">
        <v>39685</v>
      </c>
      <c r="E10655" s="519" t="s">
        <v>39686</v>
      </c>
      <c r="F10655" s="519" t="s">
        <v>39687</v>
      </c>
      <c r="G10655" s="519" t="s">
        <v>39688</v>
      </c>
      <c r="I10655" s="519" t="s">
        <v>13</v>
      </c>
      <c r="J10655" s="650">
        <v>121.5</v>
      </c>
    </row>
    <row r="10656" spans="1:10">
      <c r="A10656" s="519" t="s">
        <v>10869</v>
      </c>
      <c r="B10656" s="519" t="str">
        <f t="shared" si="166"/>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0656" s="519" t="s">
        <v>39684</v>
      </c>
      <c r="D10656" s="519" t="s">
        <v>39685</v>
      </c>
      <c r="E10656" s="519" t="s">
        <v>39686</v>
      </c>
      <c r="F10656" s="519" t="s">
        <v>39687</v>
      </c>
      <c r="G10656" s="519" t="s">
        <v>39688</v>
      </c>
      <c r="I10656" s="519" t="s">
        <v>13</v>
      </c>
      <c r="J10656" s="650">
        <v>121.5</v>
      </c>
    </row>
    <row r="10657" spans="1:10">
      <c r="A10657" s="519" t="s">
        <v>10870</v>
      </c>
      <c r="B10657" s="519" t="str">
        <f t="shared" si="166"/>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0657" s="519" t="s">
        <v>39684</v>
      </c>
      <c r="D10657" s="519" t="s">
        <v>39685</v>
      </c>
      <c r="E10657" s="519" t="s">
        <v>39686</v>
      </c>
      <c r="F10657" s="519" t="s">
        <v>39689</v>
      </c>
      <c r="G10657" s="519" t="s">
        <v>39690</v>
      </c>
      <c r="I10657" s="519" t="s">
        <v>13</v>
      </c>
      <c r="J10657" s="650">
        <v>121.5</v>
      </c>
    </row>
    <row r="10658" spans="1:10">
      <c r="A10658" s="519" t="s">
        <v>10871</v>
      </c>
      <c r="B10658" s="519" t="str">
        <f t="shared" si="166"/>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0658" s="519" t="s">
        <v>39684</v>
      </c>
      <c r="D10658" s="519" t="s">
        <v>39685</v>
      </c>
      <c r="E10658" s="519" t="s">
        <v>39686</v>
      </c>
      <c r="F10658" s="519" t="s">
        <v>39689</v>
      </c>
      <c r="G10658" s="519" t="s">
        <v>39690</v>
      </c>
      <c r="I10658" s="519" t="s">
        <v>13</v>
      </c>
      <c r="J10658" s="650">
        <v>121.5</v>
      </c>
    </row>
    <row r="10659" spans="1:10">
      <c r="A10659" s="519" t="s">
        <v>10872</v>
      </c>
      <c r="B10659" s="519" t="str">
        <f t="shared" si="166"/>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0659" s="519" t="s">
        <v>39684</v>
      </c>
      <c r="D10659" s="519" t="s">
        <v>39685</v>
      </c>
      <c r="E10659" s="519" t="s">
        <v>39691</v>
      </c>
      <c r="F10659" s="519" t="s">
        <v>39692</v>
      </c>
      <c r="G10659" s="519" t="s">
        <v>39693</v>
      </c>
      <c r="H10659" s="519" t="s">
        <v>39694</v>
      </c>
      <c r="I10659" s="519" t="s">
        <v>13</v>
      </c>
      <c r="J10659" s="650">
        <v>151.22999999999999</v>
      </c>
    </row>
    <row r="10660" spans="1:10">
      <c r="A10660" s="519" t="s">
        <v>10873</v>
      </c>
      <c r="B10660" s="519" t="str">
        <f t="shared" si="166"/>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0660" s="519" t="s">
        <v>39684</v>
      </c>
      <c r="D10660" s="519" t="s">
        <v>39685</v>
      </c>
      <c r="E10660" s="519" t="s">
        <v>39691</v>
      </c>
      <c r="F10660" s="519" t="s">
        <v>39692</v>
      </c>
      <c r="G10660" s="519" t="s">
        <v>39693</v>
      </c>
      <c r="H10660" s="519" t="s">
        <v>39694</v>
      </c>
      <c r="I10660" s="519" t="s">
        <v>13</v>
      </c>
      <c r="J10660" s="650">
        <v>151.22999999999999</v>
      </c>
    </row>
    <row r="10661" spans="1:10">
      <c r="A10661" s="519" t="s">
        <v>10874</v>
      </c>
      <c r="B10661" s="519" t="str">
        <f t="shared" si="166"/>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0661" s="519" t="s">
        <v>39684</v>
      </c>
      <c r="D10661" s="519" t="s">
        <v>39685</v>
      </c>
      <c r="E10661" s="519" t="s">
        <v>39695</v>
      </c>
      <c r="F10661" s="519" t="s">
        <v>39696</v>
      </c>
      <c r="G10661" s="519" t="s">
        <v>39697</v>
      </c>
      <c r="I10661" s="519" t="s">
        <v>13</v>
      </c>
      <c r="J10661" s="650">
        <v>151.22999999999999</v>
      </c>
    </row>
    <row r="10662" spans="1:10">
      <c r="A10662" s="519" t="s">
        <v>10875</v>
      </c>
      <c r="B10662" s="519" t="str">
        <f t="shared" si="166"/>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0662" s="519" t="s">
        <v>39684</v>
      </c>
      <c r="D10662" s="519" t="s">
        <v>39685</v>
      </c>
      <c r="E10662" s="519" t="s">
        <v>39695</v>
      </c>
      <c r="F10662" s="519" t="s">
        <v>39696</v>
      </c>
      <c r="G10662" s="519" t="s">
        <v>39697</v>
      </c>
      <c r="I10662" s="519" t="s">
        <v>13</v>
      </c>
      <c r="J10662" s="650">
        <v>151.22999999999999</v>
      </c>
    </row>
    <row r="10663" spans="1:10">
      <c r="A10663" s="519" t="s">
        <v>10876</v>
      </c>
      <c r="B10663" s="519" t="str">
        <f t="shared" si="166"/>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0663" s="519" t="s">
        <v>39684</v>
      </c>
      <c r="D10663" s="519" t="s">
        <v>39698</v>
      </c>
      <c r="E10663" s="519" t="s">
        <v>39699</v>
      </c>
      <c r="F10663" s="519" t="s">
        <v>39700</v>
      </c>
      <c r="G10663" s="519" t="s">
        <v>39701</v>
      </c>
      <c r="H10663" s="519" t="s">
        <v>39702</v>
      </c>
      <c r="I10663" s="519" t="s">
        <v>13</v>
      </c>
      <c r="J10663" s="650">
        <v>96.44</v>
      </c>
    </row>
    <row r="10664" spans="1:10">
      <c r="A10664" s="519" t="s">
        <v>10877</v>
      </c>
      <c r="B10664" s="519" t="str">
        <f t="shared" si="166"/>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0664" s="519" t="s">
        <v>39684</v>
      </c>
      <c r="D10664" s="519" t="s">
        <v>39698</v>
      </c>
      <c r="E10664" s="519" t="s">
        <v>39699</v>
      </c>
      <c r="F10664" s="519" t="s">
        <v>39700</v>
      </c>
      <c r="G10664" s="519" t="s">
        <v>39701</v>
      </c>
      <c r="H10664" s="519" t="s">
        <v>39702</v>
      </c>
      <c r="I10664" s="519" t="s">
        <v>13</v>
      </c>
      <c r="J10664" s="650">
        <v>96.44</v>
      </c>
    </row>
    <row r="10665" spans="1:10">
      <c r="A10665" s="519" t="s">
        <v>10878</v>
      </c>
      <c r="B10665" s="519" t="str">
        <f t="shared" si="166"/>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0665" s="519" t="s">
        <v>39684</v>
      </c>
      <c r="D10665" s="519" t="s">
        <v>39698</v>
      </c>
      <c r="E10665" s="519" t="s">
        <v>39699</v>
      </c>
      <c r="F10665" s="519" t="s">
        <v>39700</v>
      </c>
      <c r="G10665" s="519" t="s">
        <v>39703</v>
      </c>
      <c r="H10665" s="519" t="s">
        <v>39704</v>
      </c>
      <c r="I10665" s="519" t="s">
        <v>13</v>
      </c>
      <c r="J10665" s="650">
        <v>108.5</v>
      </c>
    </row>
    <row r="10666" spans="1:10">
      <c r="A10666" s="519" t="s">
        <v>10879</v>
      </c>
      <c r="B10666" s="519" t="str">
        <f t="shared" si="166"/>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0666" s="519" t="s">
        <v>39684</v>
      </c>
      <c r="D10666" s="519" t="s">
        <v>39698</v>
      </c>
      <c r="E10666" s="519" t="s">
        <v>39699</v>
      </c>
      <c r="F10666" s="519" t="s">
        <v>39700</v>
      </c>
      <c r="G10666" s="519" t="s">
        <v>39703</v>
      </c>
      <c r="H10666" s="519" t="s">
        <v>39704</v>
      </c>
      <c r="I10666" s="519" t="s">
        <v>13</v>
      </c>
      <c r="J10666" s="650">
        <v>108.5</v>
      </c>
    </row>
    <row r="10667" spans="1:10">
      <c r="A10667" s="519" t="s">
        <v>10880</v>
      </c>
      <c r="B10667" s="519" t="str">
        <f t="shared" si="166"/>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0667" s="519" t="s">
        <v>39684</v>
      </c>
      <c r="D10667" s="519" t="s">
        <v>39698</v>
      </c>
      <c r="E10667" s="519" t="s">
        <v>39699</v>
      </c>
      <c r="F10667" s="519" t="s">
        <v>39705</v>
      </c>
      <c r="G10667" s="519" t="s">
        <v>39706</v>
      </c>
      <c r="H10667" s="519" t="s">
        <v>39702</v>
      </c>
      <c r="I10667" s="519" t="s">
        <v>13</v>
      </c>
      <c r="J10667" s="650">
        <v>134.13</v>
      </c>
    </row>
    <row r="10668" spans="1:10">
      <c r="A10668" s="519" t="s">
        <v>10881</v>
      </c>
      <c r="B10668" s="519" t="str">
        <f t="shared" si="166"/>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0668" s="519" t="s">
        <v>39684</v>
      </c>
      <c r="D10668" s="519" t="s">
        <v>39698</v>
      </c>
      <c r="E10668" s="519" t="s">
        <v>39699</v>
      </c>
      <c r="F10668" s="519" t="s">
        <v>39705</v>
      </c>
      <c r="G10668" s="519" t="s">
        <v>39706</v>
      </c>
      <c r="H10668" s="519" t="s">
        <v>39702</v>
      </c>
      <c r="I10668" s="519" t="s">
        <v>13</v>
      </c>
      <c r="J10668" s="650">
        <v>134.13</v>
      </c>
    </row>
    <row r="10669" spans="1:10">
      <c r="A10669" s="519" t="s">
        <v>10882</v>
      </c>
      <c r="B10669" s="519" t="str">
        <f t="shared" si="166"/>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0669" s="519" t="s">
        <v>39684</v>
      </c>
      <c r="D10669" s="519" t="s">
        <v>39698</v>
      </c>
      <c r="E10669" s="519" t="s">
        <v>39707</v>
      </c>
      <c r="F10669" s="519" t="s">
        <v>39708</v>
      </c>
      <c r="G10669" s="519" t="s">
        <v>39709</v>
      </c>
      <c r="H10669" s="519" t="s">
        <v>39710</v>
      </c>
      <c r="I10669" s="519" t="s">
        <v>13</v>
      </c>
      <c r="J10669" s="650">
        <v>134.13</v>
      </c>
    </row>
    <row r="10670" spans="1:10">
      <c r="A10670" s="519" t="s">
        <v>10883</v>
      </c>
      <c r="B10670" s="519" t="str">
        <f t="shared" si="166"/>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0670" s="519" t="s">
        <v>39684</v>
      </c>
      <c r="D10670" s="519" t="s">
        <v>39698</v>
      </c>
      <c r="E10670" s="519" t="s">
        <v>39707</v>
      </c>
      <c r="F10670" s="519" t="s">
        <v>39708</v>
      </c>
      <c r="G10670" s="519" t="s">
        <v>39709</v>
      </c>
      <c r="H10670" s="519" t="s">
        <v>39710</v>
      </c>
      <c r="I10670" s="519" t="s">
        <v>13</v>
      </c>
      <c r="J10670" s="650">
        <v>134.13</v>
      </c>
    </row>
    <row r="10671" spans="1:10">
      <c r="A10671" s="519" t="s">
        <v>10884</v>
      </c>
      <c r="B10671" s="519" t="str">
        <f t="shared" si="166"/>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0671" s="519" t="s">
        <v>39684</v>
      </c>
      <c r="D10671" s="519" t="s">
        <v>39711</v>
      </c>
      <c r="E10671" s="519" t="s">
        <v>39712</v>
      </c>
      <c r="F10671" s="519" t="s">
        <v>39713</v>
      </c>
      <c r="G10671" s="519" t="s">
        <v>39714</v>
      </c>
      <c r="H10671" s="519" t="s">
        <v>39715</v>
      </c>
      <c r="I10671" s="519" t="s">
        <v>13</v>
      </c>
      <c r="J10671" s="650">
        <v>121.5</v>
      </c>
    </row>
    <row r="10672" spans="1:10">
      <c r="A10672" s="519" t="s">
        <v>10885</v>
      </c>
      <c r="B10672" s="519" t="str">
        <f t="shared" si="166"/>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0672" s="519" t="s">
        <v>39684</v>
      </c>
      <c r="D10672" s="519" t="s">
        <v>39711</v>
      </c>
      <c r="E10672" s="519" t="s">
        <v>39712</v>
      </c>
      <c r="F10672" s="519" t="s">
        <v>39713</v>
      </c>
      <c r="G10672" s="519" t="s">
        <v>39714</v>
      </c>
      <c r="H10672" s="519" t="s">
        <v>39715</v>
      </c>
      <c r="I10672" s="519" t="s">
        <v>13</v>
      </c>
      <c r="J10672" s="650">
        <v>121.5</v>
      </c>
    </row>
    <row r="10673" spans="1:10">
      <c r="A10673" s="519" t="s">
        <v>10886</v>
      </c>
      <c r="B10673" s="519" t="str">
        <f t="shared" si="166"/>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0673" s="519" t="s">
        <v>39684</v>
      </c>
      <c r="D10673" s="519" t="s">
        <v>39716</v>
      </c>
      <c r="E10673" s="519" t="s">
        <v>39717</v>
      </c>
      <c r="F10673" s="519" t="s">
        <v>39718</v>
      </c>
      <c r="G10673" s="519" t="s">
        <v>39719</v>
      </c>
      <c r="H10673" s="519" t="s">
        <v>39720</v>
      </c>
      <c r="I10673" s="519" t="s">
        <v>13</v>
      </c>
      <c r="J10673" s="650">
        <v>121.5</v>
      </c>
    </row>
    <row r="10674" spans="1:10">
      <c r="A10674" s="519" t="s">
        <v>10887</v>
      </c>
      <c r="B10674" s="519" t="str">
        <f t="shared" si="166"/>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0674" s="519" t="s">
        <v>39684</v>
      </c>
      <c r="D10674" s="519" t="s">
        <v>39716</v>
      </c>
      <c r="E10674" s="519" t="s">
        <v>39717</v>
      </c>
      <c r="F10674" s="519" t="s">
        <v>39718</v>
      </c>
      <c r="G10674" s="519" t="s">
        <v>39719</v>
      </c>
      <c r="H10674" s="519" t="s">
        <v>39720</v>
      </c>
      <c r="I10674" s="519" t="s">
        <v>13</v>
      </c>
      <c r="J10674" s="650">
        <v>121.5</v>
      </c>
    </row>
    <row r="10675" spans="1:10">
      <c r="A10675" s="519" t="s">
        <v>10888</v>
      </c>
      <c r="B10675" s="519" t="str">
        <f t="shared" si="166"/>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0675" s="519" t="s">
        <v>39684</v>
      </c>
      <c r="D10675" s="519" t="s">
        <v>39716</v>
      </c>
      <c r="E10675" s="519" t="s">
        <v>39717</v>
      </c>
      <c r="F10675" s="519" t="s">
        <v>39721</v>
      </c>
      <c r="G10675" s="519" t="s">
        <v>39722</v>
      </c>
      <c r="H10675" s="519" t="s">
        <v>39723</v>
      </c>
      <c r="I10675" s="519" t="s">
        <v>13</v>
      </c>
      <c r="J10675" s="650">
        <v>151.22999999999999</v>
      </c>
    </row>
    <row r="10676" spans="1:10">
      <c r="A10676" s="519" t="s">
        <v>10889</v>
      </c>
      <c r="B10676" s="519" t="str">
        <f t="shared" si="166"/>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0676" s="519" t="s">
        <v>39684</v>
      </c>
      <c r="D10676" s="519" t="s">
        <v>39716</v>
      </c>
      <c r="E10676" s="519" t="s">
        <v>39717</v>
      </c>
      <c r="F10676" s="519" t="s">
        <v>39721</v>
      </c>
      <c r="G10676" s="519" t="s">
        <v>39722</v>
      </c>
      <c r="H10676" s="519" t="s">
        <v>39723</v>
      </c>
      <c r="I10676" s="519" t="s">
        <v>13</v>
      </c>
      <c r="J10676" s="650">
        <v>151.22999999999999</v>
      </c>
    </row>
    <row r="10677" spans="1:10">
      <c r="A10677" s="519" t="s">
        <v>10890</v>
      </c>
      <c r="B10677" s="519" t="str">
        <f t="shared" si="166"/>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0677" s="519" t="s">
        <v>39684</v>
      </c>
      <c r="D10677" s="519" t="s">
        <v>39716</v>
      </c>
      <c r="E10677" s="519" t="s">
        <v>39717</v>
      </c>
      <c r="F10677" s="519" t="s">
        <v>39721</v>
      </c>
      <c r="G10677" s="519" t="s">
        <v>39724</v>
      </c>
      <c r="H10677" s="519" t="s">
        <v>39725</v>
      </c>
      <c r="I10677" s="519" t="s">
        <v>13</v>
      </c>
      <c r="J10677" s="650">
        <v>151.22999999999999</v>
      </c>
    </row>
    <row r="10678" spans="1:10">
      <c r="A10678" s="519" t="s">
        <v>10891</v>
      </c>
      <c r="B10678" s="519" t="str">
        <f t="shared" si="166"/>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0678" s="519" t="s">
        <v>39684</v>
      </c>
      <c r="D10678" s="519" t="s">
        <v>39716</v>
      </c>
      <c r="E10678" s="519" t="s">
        <v>39717</v>
      </c>
      <c r="F10678" s="519" t="s">
        <v>39721</v>
      </c>
      <c r="G10678" s="519" t="s">
        <v>39724</v>
      </c>
      <c r="H10678" s="519" t="s">
        <v>39725</v>
      </c>
      <c r="I10678" s="519" t="s">
        <v>13</v>
      </c>
      <c r="J10678" s="650">
        <v>151.22999999999999</v>
      </c>
    </row>
    <row r="10679" spans="1:10">
      <c r="A10679" s="519" t="s">
        <v>10892</v>
      </c>
      <c r="B10679" s="519" t="str">
        <f t="shared" si="166"/>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0679" s="519" t="s">
        <v>39726</v>
      </c>
      <c r="D10679" s="519" t="s">
        <v>39727</v>
      </c>
      <c r="E10679" s="519" t="s">
        <v>39728</v>
      </c>
      <c r="F10679" s="519" t="s">
        <v>39729</v>
      </c>
      <c r="G10679" s="519" t="s">
        <v>39730</v>
      </c>
      <c r="H10679" s="519" t="s">
        <v>39731</v>
      </c>
      <c r="I10679" s="519" t="s">
        <v>13</v>
      </c>
      <c r="J10679" s="650">
        <v>108.5</v>
      </c>
    </row>
    <row r="10680" spans="1:10">
      <c r="A10680" s="519" t="s">
        <v>10893</v>
      </c>
      <c r="B10680" s="519" t="str">
        <f t="shared" si="166"/>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0680" s="519" t="s">
        <v>39726</v>
      </c>
      <c r="D10680" s="519" t="s">
        <v>39727</v>
      </c>
      <c r="E10680" s="519" t="s">
        <v>39728</v>
      </c>
      <c r="F10680" s="519" t="s">
        <v>39729</v>
      </c>
      <c r="G10680" s="519" t="s">
        <v>39730</v>
      </c>
      <c r="H10680" s="519" t="s">
        <v>39731</v>
      </c>
      <c r="I10680" s="519" t="s">
        <v>13</v>
      </c>
      <c r="J10680" s="650">
        <v>108.5</v>
      </c>
    </row>
    <row r="10681" spans="1:10">
      <c r="A10681" s="519" t="s">
        <v>10894</v>
      </c>
      <c r="B10681" s="519" t="str">
        <f t="shared" si="166"/>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0681" s="519" t="s">
        <v>39732</v>
      </c>
      <c r="D10681" s="519" t="s">
        <v>39733</v>
      </c>
      <c r="E10681" s="519" t="s">
        <v>39734</v>
      </c>
      <c r="F10681" s="519" t="s">
        <v>39735</v>
      </c>
      <c r="G10681" s="519" t="s">
        <v>39736</v>
      </c>
      <c r="H10681" s="519" t="s">
        <v>39737</v>
      </c>
      <c r="I10681" s="519" t="s">
        <v>13</v>
      </c>
      <c r="J10681" s="650">
        <v>108.5</v>
      </c>
    </row>
    <row r="10682" spans="1:10">
      <c r="A10682" s="519" t="s">
        <v>10895</v>
      </c>
      <c r="B10682" s="519" t="str">
        <f t="shared" si="166"/>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0682" s="519" t="s">
        <v>39732</v>
      </c>
      <c r="D10682" s="519" t="s">
        <v>39733</v>
      </c>
      <c r="E10682" s="519" t="s">
        <v>39734</v>
      </c>
      <c r="F10682" s="519" t="s">
        <v>39735</v>
      </c>
      <c r="G10682" s="519" t="s">
        <v>39736</v>
      </c>
      <c r="H10682" s="519" t="s">
        <v>39737</v>
      </c>
      <c r="I10682" s="519" t="s">
        <v>13</v>
      </c>
      <c r="J10682" s="650">
        <v>108.5</v>
      </c>
    </row>
    <row r="10683" spans="1:10">
      <c r="A10683" s="519" t="s">
        <v>10896</v>
      </c>
      <c r="B10683" s="519" t="str">
        <f t="shared" si="166"/>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0683" s="519" t="s">
        <v>39732</v>
      </c>
      <c r="D10683" s="519" t="s">
        <v>39738</v>
      </c>
      <c r="E10683" s="519" t="s">
        <v>39739</v>
      </c>
      <c r="F10683" s="519" t="s">
        <v>39740</v>
      </c>
      <c r="G10683" s="519" t="s">
        <v>39741</v>
      </c>
      <c r="H10683" s="519" t="s">
        <v>39742</v>
      </c>
      <c r="I10683" s="519" t="s">
        <v>13</v>
      </c>
      <c r="J10683" s="650">
        <v>134.13</v>
      </c>
    </row>
    <row r="10684" spans="1:10">
      <c r="A10684" s="519" t="s">
        <v>10897</v>
      </c>
      <c r="B10684" s="519" t="str">
        <f t="shared" si="166"/>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0684" s="519" t="s">
        <v>39732</v>
      </c>
      <c r="D10684" s="519" t="s">
        <v>39738</v>
      </c>
      <c r="E10684" s="519" t="s">
        <v>39739</v>
      </c>
      <c r="F10684" s="519" t="s">
        <v>39740</v>
      </c>
      <c r="G10684" s="519" t="s">
        <v>39741</v>
      </c>
      <c r="H10684" s="519" t="s">
        <v>39742</v>
      </c>
      <c r="I10684" s="519" t="s">
        <v>13</v>
      </c>
      <c r="J10684" s="650">
        <v>134.13</v>
      </c>
    </row>
    <row r="10685" spans="1:10">
      <c r="A10685" s="519" t="s">
        <v>10898</v>
      </c>
      <c r="B10685" s="519" t="str">
        <f t="shared" si="166"/>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0685" s="519" t="s">
        <v>39684</v>
      </c>
      <c r="D10685" s="519" t="s">
        <v>39743</v>
      </c>
      <c r="E10685" s="519" t="s">
        <v>39744</v>
      </c>
      <c r="F10685" s="519" t="s">
        <v>39745</v>
      </c>
      <c r="G10685" s="519" t="s">
        <v>39746</v>
      </c>
      <c r="H10685" s="519" t="s">
        <v>39688</v>
      </c>
      <c r="I10685" s="519" t="s">
        <v>13</v>
      </c>
      <c r="J10685" s="650">
        <v>134.13</v>
      </c>
    </row>
    <row r="10686" spans="1:10">
      <c r="A10686" s="519" t="s">
        <v>10899</v>
      </c>
      <c r="B10686" s="519" t="str">
        <f t="shared" si="166"/>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0686" s="519" t="s">
        <v>39684</v>
      </c>
      <c r="D10686" s="519" t="s">
        <v>39743</v>
      </c>
      <c r="E10686" s="519" t="s">
        <v>39744</v>
      </c>
      <c r="F10686" s="519" t="s">
        <v>39745</v>
      </c>
      <c r="G10686" s="519" t="s">
        <v>39746</v>
      </c>
      <c r="H10686" s="519" t="s">
        <v>39688</v>
      </c>
      <c r="I10686" s="519" t="s">
        <v>13</v>
      </c>
      <c r="J10686" s="650">
        <v>134.13</v>
      </c>
    </row>
    <row r="10687" spans="1:10">
      <c r="A10687" s="519" t="s">
        <v>10900</v>
      </c>
      <c r="B10687" s="519" t="str">
        <f t="shared" si="166"/>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0687" s="519" t="s">
        <v>39684</v>
      </c>
      <c r="D10687" s="519" t="s">
        <v>39747</v>
      </c>
      <c r="E10687" s="519" t="s">
        <v>39748</v>
      </c>
      <c r="F10687" s="519" t="s">
        <v>39749</v>
      </c>
      <c r="G10687" s="519" t="s">
        <v>39750</v>
      </c>
      <c r="H10687" s="519" t="s">
        <v>39751</v>
      </c>
      <c r="I10687" s="519" t="s">
        <v>13</v>
      </c>
      <c r="J10687" s="650">
        <v>121.5</v>
      </c>
    </row>
    <row r="10688" spans="1:10">
      <c r="A10688" s="519" t="s">
        <v>10901</v>
      </c>
      <c r="B10688" s="519" t="str">
        <f t="shared" si="166"/>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0688" s="519" t="s">
        <v>39684</v>
      </c>
      <c r="D10688" s="519" t="s">
        <v>39747</v>
      </c>
      <c r="E10688" s="519" t="s">
        <v>39748</v>
      </c>
      <c r="F10688" s="519" t="s">
        <v>39749</v>
      </c>
      <c r="G10688" s="519" t="s">
        <v>39750</v>
      </c>
      <c r="H10688" s="519" t="s">
        <v>39751</v>
      </c>
      <c r="I10688" s="519" t="s">
        <v>13</v>
      </c>
      <c r="J10688" s="650">
        <v>121.5</v>
      </c>
    </row>
    <row r="10689" spans="1:10">
      <c r="A10689" s="519" t="s">
        <v>10902</v>
      </c>
      <c r="B10689" s="519" t="str">
        <f t="shared" si="166"/>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0689" s="519" t="s">
        <v>39684</v>
      </c>
      <c r="D10689" s="519" t="s">
        <v>39747</v>
      </c>
      <c r="E10689" s="519" t="s">
        <v>39748</v>
      </c>
      <c r="F10689" s="519" t="s">
        <v>39752</v>
      </c>
      <c r="G10689" s="519" t="s">
        <v>39753</v>
      </c>
      <c r="H10689" s="519" t="s">
        <v>39754</v>
      </c>
      <c r="I10689" s="519" t="s">
        <v>13</v>
      </c>
      <c r="J10689" s="650">
        <v>121.5</v>
      </c>
    </row>
    <row r="10690" spans="1:10">
      <c r="A10690" s="519" t="s">
        <v>10903</v>
      </c>
      <c r="B10690" s="519" t="str">
        <f t="shared" si="166"/>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0690" s="519" t="s">
        <v>39684</v>
      </c>
      <c r="D10690" s="519" t="s">
        <v>39747</v>
      </c>
      <c r="E10690" s="519" t="s">
        <v>39748</v>
      </c>
      <c r="F10690" s="519" t="s">
        <v>39752</v>
      </c>
      <c r="G10690" s="519" t="s">
        <v>39753</v>
      </c>
      <c r="H10690" s="519" t="s">
        <v>39754</v>
      </c>
      <c r="I10690" s="519" t="s">
        <v>13</v>
      </c>
      <c r="J10690" s="650">
        <v>121.5</v>
      </c>
    </row>
    <row r="10691" spans="1:10">
      <c r="A10691" s="519" t="s">
        <v>10904</v>
      </c>
      <c r="B10691" s="519" t="str">
        <f t="shared" si="166"/>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0691" s="519" t="s">
        <v>39684</v>
      </c>
      <c r="D10691" s="519" t="s">
        <v>39747</v>
      </c>
      <c r="E10691" s="519" t="s">
        <v>39748</v>
      </c>
      <c r="F10691" s="519" t="s">
        <v>39755</v>
      </c>
      <c r="G10691" s="519" t="s">
        <v>39756</v>
      </c>
      <c r="H10691" s="519" t="s">
        <v>39757</v>
      </c>
      <c r="I10691" s="519" t="s">
        <v>13</v>
      </c>
      <c r="J10691" s="650">
        <v>151.22999999999999</v>
      </c>
    </row>
    <row r="10692" spans="1:10">
      <c r="A10692" s="519" t="s">
        <v>10905</v>
      </c>
      <c r="B10692" s="519" t="str">
        <f t="shared" si="166"/>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0692" s="519" t="s">
        <v>39684</v>
      </c>
      <c r="D10692" s="519" t="s">
        <v>39747</v>
      </c>
      <c r="E10692" s="519" t="s">
        <v>39748</v>
      </c>
      <c r="F10692" s="519" t="s">
        <v>39755</v>
      </c>
      <c r="G10692" s="519" t="s">
        <v>39756</v>
      </c>
      <c r="H10692" s="519" t="s">
        <v>39757</v>
      </c>
      <c r="I10692" s="519" t="s">
        <v>13</v>
      </c>
      <c r="J10692" s="650">
        <v>151.22999999999999</v>
      </c>
    </row>
    <row r="10693" spans="1:10">
      <c r="A10693" s="519" t="s">
        <v>10906</v>
      </c>
      <c r="B10693" s="519" t="str">
        <f t="shared" si="166"/>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0693" s="519" t="s">
        <v>39684</v>
      </c>
      <c r="D10693" s="519" t="s">
        <v>39747</v>
      </c>
      <c r="E10693" s="519" t="s">
        <v>39748</v>
      </c>
      <c r="F10693" s="519" t="s">
        <v>39758</v>
      </c>
      <c r="G10693" s="519" t="s">
        <v>39759</v>
      </c>
      <c r="H10693" s="519" t="s">
        <v>39760</v>
      </c>
      <c r="I10693" s="519" t="s">
        <v>13</v>
      </c>
      <c r="J10693" s="650">
        <v>151.22999999999999</v>
      </c>
    </row>
    <row r="10694" spans="1:10">
      <c r="A10694" s="519" t="s">
        <v>10907</v>
      </c>
      <c r="B10694" s="519" t="str">
        <f t="shared" si="166"/>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0694" s="519" t="s">
        <v>39684</v>
      </c>
      <c r="D10694" s="519" t="s">
        <v>39747</v>
      </c>
      <c r="E10694" s="519" t="s">
        <v>39748</v>
      </c>
      <c r="F10694" s="519" t="s">
        <v>39758</v>
      </c>
      <c r="G10694" s="519" t="s">
        <v>39759</v>
      </c>
      <c r="H10694" s="519" t="s">
        <v>39760</v>
      </c>
      <c r="I10694" s="519" t="s">
        <v>13</v>
      </c>
      <c r="J10694" s="650">
        <v>151.22999999999999</v>
      </c>
    </row>
    <row r="10695" spans="1:10">
      <c r="A10695" s="519" t="s">
        <v>10908</v>
      </c>
      <c r="B10695" s="519" t="str">
        <f t="shared" si="166"/>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0695" s="519" t="s">
        <v>39761</v>
      </c>
      <c r="D10695" s="519" t="s">
        <v>39762</v>
      </c>
      <c r="E10695" s="519" t="s">
        <v>39763</v>
      </c>
      <c r="F10695" s="519" t="s">
        <v>39764</v>
      </c>
      <c r="G10695" s="519" t="s">
        <v>39765</v>
      </c>
      <c r="H10695" s="519" t="s">
        <v>39766</v>
      </c>
      <c r="I10695" s="519" t="s">
        <v>13</v>
      </c>
      <c r="J10695" s="650">
        <v>108.5</v>
      </c>
    </row>
    <row r="10696" spans="1:10">
      <c r="A10696" s="519" t="s">
        <v>10909</v>
      </c>
      <c r="B10696" s="519" t="str">
        <f t="shared" ref="B10696:B10759" si="167">C10696&amp;D10696&amp;E10696&amp;F10696&amp;G10696&amp;H10696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0696" s="519" t="s">
        <v>39761</v>
      </c>
      <c r="D10696" s="519" t="s">
        <v>39762</v>
      </c>
      <c r="E10696" s="519" t="s">
        <v>39763</v>
      </c>
      <c r="F10696" s="519" t="s">
        <v>39764</v>
      </c>
      <c r="G10696" s="519" t="s">
        <v>39765</v>
      </c>
      <c r="H10696" s="519" t="s">
        <v>39766</v>
      </c>
      <c r="I10696" s="519" t="s">
        <v>13</v>
      </c>
      <c r="J10696" s="650">
        <v>108.5</v>
      </c>
    </row>
    <row r="10697" spans="1:10">
      <c r="A10697" s="519" t="s">
        <v>10910</v>
      </c>
      <c r="B10697" s="519" t="str">
        <f t="shared" si="167"/>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0697" s="519" t="s">
        <v>39761</v>
      </c>
      <c r="D10697" s="519" t="s">
        <v>39767</v>
      </c>
      <c r="E10697" s="519" t="s">
        <v>39763</v>
      </c>
      <c r="F10697" s="519" t="s">
        <v>39764</v>
      </c>
      <c r="G10697" s="519" t="s">
        <v>39768</v>
      </c>
      <c r="H10697" s="519" t="s">
        <v>39702</v>
      </c>
      <c r="I10697" s="519" t="s">
        <v>13</v>
      </c>
      <c r="J10697" s="650">
        <v>108.5</v>
      </c>
    </row>
    <row r="10698" spans="1:10">
      <c r="A10698" s="519" t="s">
        <v>10911</v>
      </c>
      <c r="B10698" s="519" t="str">
        <f t="shared" si="167"/>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0698" s="519" t="s">
        <v>39761</v>
      </c>
      <c r="D10698" s="519" t="s">
        <v>39767</v>
      </c>
      <c r="E10698" s="519" t="s">
        <v>39763</v>
      </c>
      <c r="F10698" s="519" t="s">
        <v>39764</v>
      </c>
      <c r="G10698" s="519" t="s">
        <v>39768</v>
      </c>
      <c r="H10698" s="519" t="s">
        <v>39702</v>
      </c>
      <c r="I10698" s="519" t="s">
        <v>13</v>
      </c>
      <c r="J10698" s="650">
        <v>108.5</v>
      </c>
    </row>
    <row r="10699" spans="1:10">
      <c r="A10699" s="519" t="s">
        <v>10912</v>
      </c>
      <c r="B10699" s="519" t="str">
        <f t="shared" si="167"/>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0699" s="519" t="s">
        <v>39761</v>
      </c>
      <c r="D10699" s="519" t="s">
        <v>39769</v>
      </c>
      <c r="E10699" s="519" t="s">
        <v>39763</v>
      </c>
      <c r="F10699" s="519" t="s">
        <v>39770</v>
      </c>
      <c r="G10699" s="519" t="s">
        <v>39771</v>
      </c>
      <c r="H10699" s="519" t="s">
        <v>39772</v>
      </c>
      <c r="I10699" s="519" t="s">
        <v>13</v>
      </c>
      <c r="J10699" s="650">
        <v>134.13</v>
      </c>
    </row>
    <row r="10700" spans="1:10">
      <c r="A10700" s="519" t="s">
        <v>10913</v>
      </c>
      <c r="B10700" s="519" t="str">
        <f t="shared" si="167"/>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0700" s="519" t="s">
        <v>39761</v>
      </c>
      <c r="D10700" s="519" t="s">
        <v>39769</v>
      </c>
      <c r="E10700" s="519" t="s">
        <v>39763</v>
      </c>
      <c r="F10700" s="519" t="s">
        <v>39770</v>
      </c>
      <c r="G10700" s="519" t="s">
        <v>39771</v>
      </c>
      <c r="H10700" s="519" t="s">
        <v>39772</v>
      </c>
      <c r="I10700" s="519" t="s">
        <v>13</v>
      </c>
      <c r="J10700" s="650">
        <v>134.13</v>
      </c>
    </row>
    <row r="10701" spans="1:10">
      <c r="A10701" s="519" t="s">
        <v>10914</v>
      </c>
      <c r="B10701" s="519" t="str">
        <f t="shared" si="167"/>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0701" s="519" t="s">
        <v>39761</v>
      </c>
      <c r="D10701" s="519" t="s">
        <v>39769</v>
      </c>
      <c r="E10701" s="519" t="s">
        <v>39763</v>
      </c>
      <c r="F10701" s="519" t="s">
        <v>39770</v>
      </c>
      <c r="G10701" s="519" t="s">
        <v>39773</v>
      </c>
      <c r="H10701" s="519" t="s">
        <v>39690</v>
      </c>
      <c r="I10701" s="519" t="s">
        <v>13</v>
      </c>
      <c r="J10701" s="650">
        <v>134.13</v>
      </c>
    </row>
    <row r="10702" spans="1:10">
      <c r="A10702" s="519" t="s">
        <v>10915</v>
      </c>
      <c r="B10702" s="519" t="str">
        <f t="shared" si="167"/>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0702" s="519" t="s">
        <v>39761</v>
      </c>
      <c r="D10702" s="519" t="s">
        <v>39769</v>
      </c>
      <c r="E10702" s="519" t="s">
        <v>39763</v>
      </c>
      <c r="F10702" s="519" t="s">
        <v>39770</v>
      </c>
      <c r="G10702" s="519" t="s">
        <v>39773</v>
      </c>
      <c r="H10702" s="519" t="s">
        <v>39690</v>
      </c>
      <c r="I10702" s="519" t="s">
        <v>13</v>
      </c>
      <c r="J10702" s="650">
        <v>134.13</v>
      </c>
    </row>
    <row r="10703" spans="1:10">
      <c r="A10703" s="519" t="s">
        <v>10916</v>
      </c>
      <c r="B10703" s="519" t="str">
        <f t="shared" si="167"/>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703" s="519" t="s">
        <v>39774</v>
      </c>
      <c r="D10703" s="519" t="s">
        <v>39775</v>
      </c>
      <c r="E10703" s="519" t="s">
        <v>39776</v>
      </c>
      <c r="F10703" s="519" t="s">
        <v>39777</v>
      </c>
      <c r="G10703" s="519" t="s">
        <v>39778</v>
      </c>
      <c r="H10703" s="519" t="s">
        <v>39779</v>
      </c>
      <c r="I10703" s="519" t="s">
        <v>13</v>
      </c>
      <c r="J10703" s="650">
        <v>74.709999999999994</v>
      </c>
    </row>
    <row r="10704" spans="1:10">
      <c r="A10704" s="519" t="s">
        <v>10917</v>
      </c>
      <c r="B10704" s="519" t="str">
        <f t="shared" si="167"/>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0704" s="519" t="s">
        <v>39774</v>
      </c>
      <c r="D10704" s="519" t="s">
        <v>39775</v>
      </c>
      <c r="E10704" s="519" t="s">
        <v>39776</v>
      </c>
      <c r="F10704" s="519" t="s">
        <v>39777</v>
      </c>
      <c r="G10704" s="519" t="s">
        <v>39778</v>
      </c>
      <c r="H10704" s="519" t="s">
        <v>39779</v>
      </c>
      <c r="I10704" s="519" t="s">
        <v>13</v>
      </c>
      <c r="J10704" s="650">
        <v>72.56</v>
      </c>
    </row>
    <row r="10705" spans="1:10">
      <c r="A10705" s="519" t="s">
        <v>10918</v>
      </c>
      <c r="B10705" s="519" t="str">
        <f t="shared" si="167"/>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705" s="519" t="s">
        <v>39780</v>
      </c>
      <c r="D10705" s="519" t="s">
        <v>39781</v>
      </c>
      <c r="E10705" s="519" t="s">
        <v>39782</v>
      </c>
      <c r="F10705" s="519" t="s">
        <v>39783</v>
      </c>
      <c r="G10705" s="519" t="s">
        <v>39784</v>
      </c>
      <c r="H10705" s="519" t="s">
        <v>39785</v>
      </c>
      <c r="I10705" s="519" t="s">
        <v>13</v>
      </c>
      <c r="J10705" s="650">
        <v>86.09</v>
      </c>
    </row>
    <row r="10706" spans="1:10">
      <c r="A10706" s="519" t="s">
        <v>10919</v>
      </c>
      <c r="B10706" s="519" t="str">
        <f t="shared" si="167"/>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0706" s="519" t="s">
        <v>39780</v>
      </c>
      <c r="D10706" s="519" t="s">
        <v>39781</v>
      </c>
      <c r="E10706" s="519" t="s">
        <v>39782</v>
      </c>
      <c r="F10706" s="519" t="s">
        <v>39783</v>
      </c>
      <c r="G10706" s="519" t="s">
        <v>39784</v>
      </c>
      <c r="H10706" s="519" t="s">
        <v>39785</v>
      </c>
      <c r="I10706" s="519" t="s">
        <v>13</v>
      </c>
      <c r="J10706" s="650">
        <v>83.67</v>
      </c>
    </row>
    <row r="10707" spans="1:10">
      <c r="A10707" s="519" t="s">
        <v>10920</v>
      </c>
      <c r="B10707" s="519" t="str">
        <f t="shared" si="167"/>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707" s="519" t="s">
        <v>39786</v>
      </c>
      <c r="D10707" s="519" t="s">
        <v>39787</v>
      </c>
      <c r="E10707" s="519" t="s">
        <v>39776</v>
      </c>
      <c r="F10707" s="519" t="s">
        <v>39777</v>
      </c>
      <c r="G10707" s="519" t="s">
        <v>39778</v>
      </c>
      <c r="H10707" s="519" t="s">
        <v>39788</v>
      </c>
      <c r="I10707" s="519" t="s">
        <v>13</v>
      </c>
      <c r="J10707" s="650">
        <v>78.989999999999995</v>
      </c>
    </row>
    <row r="10708" spans="1:10">
      <c r="A10708" s="519" t="s">
        <v>10921</v>
      </c>
      <c r="B10708" s="519" t="str">
        <f t="shared" si="167"/>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0708" s="519" t="s">
        <v>39786</v>
      </c>
      <c r="D10708" s="519" t="s">
        <v>39787</v>
      </c>
      <c r="E10708" s="519" t="s">
        <v>39776</v>
      </c>
      <c r="F10708" s="519" t="s">
        <v>39777</v>
      </c>
      <c r="G10708" s="519" t="s">
        <v>39778</v>
      </c>
      <c r="H10708" s="519" t="s">
        <v>39788</v>
      </c>
      <c r="I10708" s="519" t="s">
        <v>13</v>
      </c>
      <c r="J10708" s="650">
        <v>76.84</v>
      </c>
    </row>
    <row r="10709" spans="1:10">
      <c r="A10709" s="519" t="s">
        <v>10922</v>
      </c>
      <c r="B10709" s="519" t="str">
        <f t="shared" si="167"/>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709" s="519" t="s">
        <v>39786</v>
      </c>
      <c r="D10709" s="519" t="s">
        <v>39789</v>
      </c>
      <c r="E10709" s="519" t="s">
        <v>39790</v>
      </c>
      <c r="F10709" s="519" t="s">
        <v>39791</v>
      </c>
      <c r="G10709" s="519" t="s">
        <v>39792</v>
      </c>
      <c r="H10709" s="519" t="s">
        <v>39793</v>
      </c>
      <c r="I10709" s="519" t="s">
        <v>13</v>
      </c>
      <c r="J10709" s="650">
        <v>90.37</v>
      </c>
    </row>
    <row r="10710" spans="1:10">
      <c r="A10710" s="519" t="s">
        <v>10923</v>
      </c>
      <c r="B10710" s="519" t="str">
        <f t="shared" si="167"/>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0710" s="519" t="s">
        <v>39786</v>
      </c>
      <c r="D10710" s="519" t="s">
        <v>39789</v>
      </c>
      <c r="E10710" s="519" t="s">
        <v>39790</v>
      </c>
      <c r="F10710" s="519" t="s">
        <v>39791</v>
      </c>
      <c r="G10710" s="519" t="s">
        <v>39792</v>
      </c>
      <c r="H10710" s="519" t="s">
        <v>39793</v>
      </c>
      <c r="I10710" s="519" t="s">
        <v>13</v>
      </c>
      <c r="J10710" s="650">
        <v>87.95</v>
      </c>
    </row>
    <row r="10711" spans="1:10">
      <c r="A10711" s="519" t="s">
        <v>10924</v>
      </c>
      <c r="B10711" s="519" t="str">
        <f t="shared" si="167"/>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711" s="519" t="s">
        <v>39794</v>
      </c>
      <c r="D10711" s="519" t="s">
        <v>39795</v>
      </c>
      <c r="E10711" s="519" t="s">
        <v>39796</v>
      </c>
      <c r="F10711" s="519" t="s">
        <v>39797</v>
      </c>
      <c r="G10711" s="519" t="s">
        <v>39798</v>
      </c>
      <c r="H10711" s="519" t="s">
        <v>39799</v>
      </c>
      <c r="I10711" s="519" t="s">
        <v>13</v>
      </c>
      <c r="J10711" s="650">
        <v>119.11</v>
      </c>
    </row>
    <row r="10712" spans="1:10">
      <c r="A10712" s="519" t="s">
        <v>10925</v>
      </c>
      <c r="B10712" s="519" t="str">
        <f t="shared" si="167"/>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0712" s="519" t="s">
        <v>39794</v>
      </c>
      <c r="D10712" s="519" t="s">
        <v>39795</v>
      </c>
      <c r="E10712" s="519" t="s">
        <v>39796</v>
      </c>
      <c r="F10712" s="519" t="s">
        <v>39797</v>
      </c>
      <c r="G10712" s="519" t="s">
        <v>39798</v>
      </c>
      <c r="H10712" s="519" t="s">
        <v>39799</v>
      </c>
      <c r="I10712" s="519" t="s">
        <v>13</v>
      </c>
      <c r="J10712" s="650">
        <v>116.21</v>
      </c>
    </row>
    <row r="10713" spans="1:10">
      <c r="A10713" s="519" t="s">
        <v>10926</v>
      </c>
      <c r="B10713" s="519" t="str">
        <f t="shared" si="167"/>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713" s="519" t="s">
        <v>39800</v>
      </c>
      <c r="D10713" s="519" t="s">
        <v>39801</v>
      </c>
      <c r="E10713" s="519" t="s">
        <v>39802</v>
      </c>
      <c r="F10713" s="519" t="s">
        <v>39803</v>
      </c>
      <c r="G10713" s="519" t="s">
        <v>39804</v>
      </c>
      <c r="H10713" s="519" t="s">
        <v>39805</v>
      </c>
      <c r="I10713" s="519" t="s">
        <v>13</v>
      </c>
      <c r="J10713" s="650">
        <v>130.49</v>
      </c>
    </row>
    <row r="10714" spans="1:10">
      <c r="A10714" s="519" t="s">
        <v>10927</v>
      </c>
      <c r="B10714" s="519" t="str">
        <f t="shared" si="167"/>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0714" s="519" t="s">
        <v>39800</v>
      </c>
      <c r="D10714" s="519" t="s">
        <v>39801</v>
      </c>
      <c r="E10714" s="519" t="s">
        <v>39802</v>
      </c>
      <c r="F10714" s="519" t="s">
        <v>39803</v>
      </c>
      <c r="G10714" s="519" t="s">
        <v>39804</v>
      </c>
      <c r="H10714" s="519" t="s">
        <v>39805</v>
      </c>
      <c r="I10714" s="519" t="s">
        <v>13</v>
      </c>
      <c r="J10714" s="650">
        <v>127.32</v>
      </c>
    </row>
    <row r="10715" spans="1:10">
      <c r="A10715" s="519" t="s">
        <v>10928</v>
      </c>
      <c r="B10715" s="519" t="str">
        <f t="shared" si="167"/>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715" s="519" t="s">
        <v>39806</v>
      </c>
      <c r="D10715" s="519" t="s">
        <v>39807</v>
      </c>
      <c r="E10715" s="519" t="s">
        <v>39808</v>
      </c>
      <c r="F10715" s="519" t="s">
        <v>39809</v>
      </c>
      <c r="G10715" s="519" t="s">
        <v>39810</v>
      </c>
      <c r="H10715" s="519" t="s">
        <v>39811</v>
      </c>
      <c r="I10715" s="519" t="s">
        <v>13</v>
      </c>
      <c r="J10715" s="650">
        <v>122.62</v>
      </c>
    </row>
    <row r="10716" spans="1:10">
      <c r="A10716" s="519" t="s">
        <v>10929</v>
      </c>
      <c r="B10716" s="519" t="str">
        <f t="shared" si="167"/>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0716" s="519" t="s">
        <v>39806</v>
      </c>
      <c r="D10716" s="519" t="s">
        <v>39807</v>
      </c>
      <c r="E10716" s="519" t="s">
        <v>39808</v>
      </c>
      <c r="F10716" s="519" t="s">
        <v>39809</v>
      </c>
      <c r="G10716" s="519" t="s">
        <v>39810</v>
      </c>
      <c r="H10716" s="519" t="s">
        <v>39811</v>
      </c>
      <c r="I10716" s="519" t="s">
        <v>13</v>
      </c>
      <c r="J10716" s="650">
        <v>119.72</v>
      </c>
    </row>
    <row r="10717" spans="1:10">
      <c r="A10717" s="519" t="s">
        <v>10930</v>
      </c>
      <c r="B10717" s="519" t="str">
        <f t="shared" si="167"/>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717" s="519" t="s">
        <v>39812</v>
      </c>
      <c r="D10717" s="519" t="s">
        <v>39813</v>
      </c>
      <c r="E10717" s="519" t="s">
        <v>39814</v>
      </c>
      <c r="F10717" s="519" t="s">
        <v>39815</v>
      </c>
      <c r="G10717" s="519" t="s">
        <v>39816</v>
      </c>
      <c r="H10717" s="519" t="s">
        <v>39817</v>
      </c>
      <c r="I10717" s="519" t="s">
        <v>13</v>
      </c>
      <c r="J10717" s="650">
        <v>134</v>
      </c>
    </row>
    <row r="10718" spans="1:10">
      <c r="A10718" s="519" t="s">
        <v>10931</v>
      </c>
      <c r="B10718" s="519" t="str">
        <f t="shared" si="167"/>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0718" s="519" t="s">
        <v>39812</v>
      </c>
      <c r="D10718" s="519" t="s">
        <v>39813</v>
      </c>
      <c r="E10718" s="519" t="s">
        <v>39814</v>
      </c>
      <c r="F10718" s="519" t="s">
        <v>39815</v>
      </c>
      <c r="G10718" s="519" t="s">
        <v>39816</v>
      </c>
      <c r="H10718" s="519" t="s">
        <v>39817</v>
      </c>
      <c r="I10718" s="519" t="s">
        <v>13</v>
      </c>
      <c r="J10718" s="650">
        <v>130.83000000000001</v>
      </c>
    </row>
    <row r="10719" spans="1:10">
      <c r="A10719" s="519" t="s">
        <v>10932</v>
      </c>
      <c r="B10719" s="519" t="str">
        <f t="shared" si="167"/>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719" s="519" t="s">
        <v>39818</v>
      </c>
      <c r="D10719" s="519" t="s">
        <v>39819</v>
      </c>
      <c r="E10719" s="519" t="s">
        <v>39820</v>
      </c>
      <c r="F10719" s="519" t="s">
        <v>39821</v>
      </c>
      <c r="G10719" s="519" t="s">
        <v>39778</v>
      </c>
      <c r="H10719" s="519" t="s">
        <v>39822</v>
      </c>
      <c r="I10719" s="519" t="s">
        <v>13</v>
      </c>
      <c r="J10719" s="650">
        <v>83.56</v>
      </c>
    </row>
    <row r="10720" spans="1:10">
      <c r="A10720" s="519" t="s">
        <v>10933</v>
      </c>
      <c r="B10720" s="519" t="str">
        <f t="shared" si="167"/>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0720" s="519" t="s">
        <v>39818</v>
      </c>
      <c r="D10720" s="519" t="s">
        <v>39819</v>
      </c>
      <c r="E10720" s="519" t="s">
        <v>39820</v>
      </c>
      <c r="F10720" s="519" t="s">
        <v>39821</v>
      </c>
      <c r="G10720" s="519" t="s">
        <v>39778</v>
      </c>
      <c r="H10720" s="519" t="s">
        <v>39822</v>
      </c>
      <c r="I10720" s="519" t="s">
        <v>13</v>
      </c>
      <c r="J10720" s="650">
        <v>81.41</v>
      </c>
    </row>
    <row r="10721" spans="1:10">
      <c r="A10721" s="519" t="s">
        <v>10934</v>
      </c>
      <c r="B10721" s="519" t="str">
        <f t="shared" si="167"/>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721" s="519" t="s">
        <v>39823</v>
      </c>
      <c r="D10721" s="519" t="s">
        <v>39824</v>
      </c>
      <c r="E10721" s="519" t="s">
        <v>39825</v>
      </c>
      <c r="F10721" s="519" t="s">
        <v>39826</v>
      </c>
      <c r="G10721" s="519" t="s">
        <v>39827</v>
      </c>
      <c r="H10721" s="519" t="s">
        <v>39828</v>
      </c>
      <c r="I10721" s="519" t="s">
        <v>13</v>
      </c>
      <c r="J10721" s="650">
        <v>94.94</v>
      </c>
    </row>
    <row r="10722" spans="1:10">
      <c r="A10722" s="519" t="s">
        <v>10935</v>
      </c>
      <c r="B10722" s="519" t="str">
        <f t="shared" si="167"/>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0722" s="519" t="s">
        <v>39823</v>
      </c>
      <c r="D10722" s="519" t="s">
        <v>39824</v>
      </c>
      <c r="E10722" s="519" t="s">
        <v>39825</v>
      </c>
      <c r="F10722" s="519" t="s">
        <v>39826</v>
      </c>
      <c r="G10722" s="519" t="s">
        <v>39827</v>
      </c>
      <c r="H10722" s="519" t="s">
        <v>39828</v>
      </c>
      <c r="I10722" s="519" t="s">
        <v>13</v>
      </c>
      <c r="J10722" s="650">
        <v>92.52</v>
      </c>
    </row>
    <row r="10723" spans="1:10">
      <c r="A10723" s="519" t="s">
        <v>10936</v>
      </c>
      <c r="B10723" s="519" t="str">
        <f t="shared" si="167"/>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723" s="519" t="s">
        <v>39829</v>
      </c>
      <c r="D10723" s="519" t="s">
        <v>39830</v>
      </c>
      <c r="E10723" s="519" t="s">
        <v>39831</v>
      </c>
      <c r="F10723" s="519" t="s">
        <v>39832</v>
      </c>
      <c r="G10723" s="519" t="s">
        <v>39833</v>
      </c>
      <c r="H10723" s="519" t="s">
        <v>39834</v>
      </c>
      <c r="I10723" s="519" t="s">
        <v>13</v>
      </c>
      <c r="J10723" s="650">
        <v>95.02</v>
      </c>
    </row>
    <row r="10724" spans="1:10">
      <c r="A10724" s="519" t="s">
        <v>10937</v>
      </c>
      <c r="B10724" s="519" t="str">
        <f t="shared" si="167"/>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0724" s="519" t="s">
        <v>39829</v>
      </c>
      <c r="D10724" s="519" t="s">
        <v>39830</v>
      </c>
      <c r="E10724" s="519" t="s">
        <v>39831</v>
      </c>
      <c r="F10724" s="519" t="s">
        <v>39832</v>
      </c>
      <c r="G10724" s="519" t="s">
        <v>39833</v>
      </c>
      <c r="H10724" s="519" t="s">
        <v>39834</v>
      </c>
      <c r="I10724" s="519" t="s">
        <v>13</v>
      </c>
      <c r="J10724" s="650">
        <v>92.87</v>
      </c>
    </row>
    <row r="10725" spans="1:10">
      <c r="A10725" s="519" t="s">
        <v>10938</v>
      </c>
      <c r="B10725" s="519" t="str">
        <f t="shared" si="167"/>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725" s="519" t="s">
        <v>39829</v>
      </c>
      <c r="D10725" s="519" t="s">
        <v>39835</v>
      </c>
      <c r="E10725" s="519" t="s">
        <v>39831</v>
      </c>
      <c r="F10725" s="519" t="s">
        <v>39836</v>
      </c>
      <c r="G10725" s="519" t="s">
        <v>39837</v>
      </c>
      <c r="H10725" s="519" t="s">
        <v>39838</v>
      </c>
      <c r="I10725" s="519" t="s">
        <v>13</v>
      </c>
      <c r="J10725" s="650">
        <v>106.4</v>
      </c>
    </row>
    <row r="10726" spans="1:10">
      <c r="A10726" s="519" t="s">
        <v>10939</v>
      </c>
      <c r="B10726" s="519" t="str">
        <f t="shared" si="167"/>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0726" s="519" t="s">
        <v>39829</v>
      </c>
      <c r="D10726" s="519" t="s">
        <v>39835</v>
      </c>
      <c r="E10726" s="519" t="s">
        <v>39831</v>
      </c>
      <c r="F10726" s="519" t="s">
        <v>39836</v>
      </c>
      <c r="G10726" s="519" t="s">
        <v>39837</v>
      </c>
      <c r="H10726" s="519" t="s">
        <v>39838</v>
      </c>
      <c r="I10726" s="519" t="s">
        <v>13</v>
      </c>
      <c r="J10726" s="650">
        <v>103.98</v>
      </c>
    </row>
    <row r="10727" spans="1:10">
      <c r="A10727" s="519" t="s">
        <v>10940</v>
      </c>
      <c r="B10727" s="519" t="str">
        <f t="shared" si="167"/>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727" s="519" t="s">
        <v>39829</v>
      </c>
      <c r="D10727" s="519" t="s">
        <v>39835</v>
      </c>
      <c r="E10727" s="519" t="s">
        <v>39839</v>
      </c>
      <c r="F10727" s="519" t="s">
        <v>39840</v>
      </c>
      <c r="G10727" s="519" t="s">
        <v>39841</v>
      </c>
      <c r="H10727" s="519" t="s">
        <v>39842</v>
      </c>
      <c r="I10727" s="519" t="s">
        <v>13</v>
      </c>
      <c r="J10727" s="650">
        <v>86.83</v>
      </c>
    </row>
    <row r="10728" spans="1:10">
      <c r="A10728" s="519" t="s">
        <v>10941</v>
      </c>
      <c r="B10728" s="519" t="str">
        <f t="shared" si="167"/>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0728" s="519" t="s">
        <v>39829</v>
      </c>
      <c r="D10728" s="519" t="s">
        <v>39835</v>
      </c>
      <c r="E10728" s="519" t="s">
        <v>39839</v>
      </c>
      <c r="F10728" s="519" t="s">
        <v>39840</v>
      </c>
      <c r="G10728" s="519" t="s">
        <v>39841</v>
      </c>
      <c r="H10728" s="519" t="s">
        <v>39842</v>
      </c>
      <c r="I10728" s="519" t="s">
        <v>13</v>
      </c>
      <c r="J10728" s="650">
        <v>84.68</v>
      </c>
    </row>
    <row r="10729" spans="1:10">
      <c r="A10729" s="519" t="s">
        <v>10942</v>
      </c>
      <c r="B10729" s="519" t="str">
        <f t="shared" si="167"/>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729" s="519" t="s">
        <v>39829</v>
      </c>
      <c r="D10729" s="519" t="s">
        <v>39835</v>
      </c>
      <c r="E10729" s="519" t="s">
        <v>39839</v>
      </c>
      <c r="F10729" s="519" t="s">
        <v>39843</v>
      </c>
      <c r="G10729" s="519" t="s">
        <v>39844</v>
      </c>
      <c r="H10729" s="519" t="s">
        <v>39845</v>
      </c>
      <c r="I10729" s="519" t="s">
        <v>13</v>
      </c>
      <c r="J10729" s="650">
        <v>98.21</v>
      </c>
    </row>
    <row r="10730" spans="1:10">
      <c r="A10730" s="519" t="s">
        <v>10943</v>
      </c>
      <c r="B10730" s="519" t="str">
        <f t="shared" si="167"/>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0730" s="519" t="s">
        <v>39829</v>
      </c>
      <c r="D10730" s="519" t="s">
        <v>39835</v>
      </c>
      <c r="E10730" s="519" t="s">
        <v>39839</v>
      </c>
      <c r="F10730" s="519" t="s">
        <v>39843</v>
      </c>
      <c r="G10730" s="519" t="s">
        <v>39844</v>
      </c>
      <c r="H10730" s="519" t="s">
        <v>39845</v>
      </c>
      <c r="I10730" s="519" t="s">
        <v>13</v>
      </c>
      <c r="J10730" s="650">
        <v>95.79</v>
      </c>
    </row>
    <row r="10731" spans="1:10">
      <c r="A10731" s="519" t="s">
        <v>10944</v>
      </c>
      <c r="B10731" s="519" t="str">
        <f t="shared" si="167"/>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731" s="519" t="s">
        <v>39829</v>
      </c>
      <c r="D10731" s="519" t="s">
        <v>39835</v>
      </c>
      <c r="E10731" s="519" t="s">
        <v>39846</v>
      </c>
      <c r="F10731" s="519" t="s">
        <v>39847</v>
      </c>
      <c r="G10731" s="519" t="s">
        <v>39848</v>
      </c>
      <c r="H10731" s="519" t="s">
        <v>39849</v>
      </c>
      <c r="I10731" s="519" t="s">
        <v>13</v>
      </c>
      <c r="J10731" s="650">
        <v>86.08</v>
      </c>
    </row>
    <row r="10732" spans="1:10">
      <c r="A10732" s="519" t="s">
        <v>10945</v>
      </c>
      <c r="B10732" s="519" t="str">
        <f t="shared" si="167"/>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0732" s="519" t="s">
        <v>39829</v>
      </c>
      <c r="D10732" s="519" t="s">
        <v>39835</v>
      </c>
      <c r="E10732" s="519" t="s">
        <v>39846</v>
      </c>
      <c r="F10732" s="519" t="s">
        <v>39847</v>
      </c>
      <c r="G10732" s="519" t="s">
        <v>39848</v>
      </c>
      <c r="H10732" s="519" t="s">
        <v>39849</v>
      </c>
      <c r="I10732" s="519" t="s">
        <v>13</v>
      </c>
      <c r="J10732" s="650">
        <v>83.93</v>
      </c>
    </row>
    <row r="10733" spans="1:10">
      <c r="A10733" s="519" t="s">
        <v>10946</v>
      </c>
      <c r="B10733" s="519" t="str">
        <f t="shared" si="167"/>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733" s="519" t="s">
        <v>39829</v>
      </c>
      <c r="D10733" s="519" t="s">
        <v>39835</v>
      </c>
      <c r="E10733" s="519" t="s">
        <v>39846</v>
      </c>
      <c r="F10733" s="519" t="s">
        <v>39850</v>
      </c>
      <c r="G10733" s="519" t="s">
        <v>39851</v>
      </c>
      <c r="H10733" s="519" t="s">
        <v>39838</v>
      </c>
      <c r="I10733" s="519" t="s">
        <v>13</v>
      </c>
      <c r="J10733" s="650">
        <v>97.46</v>
      </c>
    </row>
    <row r="10734" spans="1:10">
      <c r="A10734" s="519" t="s">
        <v>10947</v>
      </c>
      <c r="B10734" s="519" t="str">
        <f t="shared" si="167"/>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0734" s="519" t="s">
        <v>39829</v>
      </c>
      <c r="D10734" s="519" t="s">
        <v>39835</v>
      </c>
      <c r="E10734" s="519" t="s">
        <v>39846</v>
      </c>
      <c r="F10734" s="519" t="s">
        <v>39850</v>
      </c>
      <c r="G10734" s="519" t="s">
        <v>39851</v>
      </c>
      <c r="H10734" s="519" t="s">
        <v>39838</v>
      </c>
      <c r="I10734" s="519" t="s">
        <v>13</v>
      </c>
      <c r="J10734" s="650">
        <v>95.04</v>
      </c>
    </row>
    <row r="10735" spans="1:10">
      <c r="A10735" s="519" t="s">
        <v>10948</v>
      </c>
      <c r="B10735" s="519" t="str">
        <f t="shared" si="167"/>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735" s="519" t="s">
        <v>39852</v>
      </c>
      <c r="D10735" s="519" t="s">
        <v>39853</v>
      </c>
      <c r="E10735" s="519" t="s">
        <v>39854</v>
      </c>
      <c r="F10735" s="519" t="s">
        <v>39855</v>
      </c>
      <c r="G10735" s="519" t="s">
        <v>39856</v>
      </c>
      <c r="H10735" s="519" t="s">
        <v>39857</v>
      </c>
      <c r="I10735" s="519" t="s">
        <v>13</v>
      </c>
      <c r="J10735" s="650">
        <v>364.13</v>
      </c>
    </row>
    <row r="10736" spans="1:10">
      <c r="A10736" s="519" t="s">
        <v>10949</v>
      </c>
      <c r="B10736" s="519" t="str">
        <f t="shared" si="167"/>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0736" s="519" t="s">
        <v>39852</v>
      </c>
      <c r="D10736" s="519" t="s">
        <v>39853</v>
      </c>
      <c r="E10736" s="519" t="s">
        <v>39854</v>
      </c>
      <c r="F10736" s="519" t="s">
        <v>39855</v>
      </c>
      <c r="G10736" s="519" t="s">
        <v>39856</v>
      </c>
      <c r="H10736" s="519" t="s">
        <v>39857</v>
      </c>
      <c r="I10736" s="519" t="s">
        <v>13</v>
      </c>
      <c r="J10736" s="650">
        <v>330.76</v>
      </c>
    </row>
    <row r="10737" spans="1:10">
      <c r="A10737" s="519" t="s">
        <v>10950</v>
      </c>
      <c r="B10737" s="519" t="str">
        <f t="shared" si="167"/>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737" s="519" t="s">
        <v>39858</v>
      </c>
      <c r="D10737" s="519" t="s">
        <v>72640</v>
      </c>
      <c r="E10737" s="519" t="s">
        <v>39859</v>
      </c>
      <c r="F10737" s="519" t="s">
        <v>39860</v>
      </c>
      <c r="G10737" s="519" t="s">
        <v>39861</v>
      </c>
      <c r="I10737" s="519" t="s">
        <v>13</v>
      </c>
      <c r="J10737" s="650">
        <v>445.27</v>
      </c>
    </row>
    <row r="10738" spans="1:10">
      <c r="A10738" s="519" t="s">
        <v>10951</v>
      </c>
      <c r="B10738" s="519" t="str">
        <f t="shared" si="167"/>
        <v>PAREDE DIVISORIA PARA SANITARIOS EM PLACA DE MARMORE BRANCONACIONAL COM 3CM DE ESPESSURA,POLIDO NAS DUAS FACES,APOIADANO PISO E NA PAREDE,EXCLUSIVE FORNECIMENTO DAS FERRAGENS DEFIXACAO DO MARMORE,PORTAS E SUAS FERRAGENS(VIDE ITENS 14.007.0085 E 14.007.0200).FORNECIMENTO E COLOCACAO</v>
      </c>
      <c r="C10738" s="519" t="s">
        <v>39858</v>
      </c>
      <c r="D10738" s="519" t="s">
        <v>72640</v>
      </c>
      <c r="E10738" s="519" t="s">
        <v>39859</v>
      </c>
      <c r="F10738" s="519" t="s">
        <v>39860</v>
      </c>
      <c r="G10738" s="519" t="s">
        <v>39861</v>
      </c>
      <c r="I10738" s="519" t="s">
        <v>13</v>
      </c>
      <c r="J10738" s="650">
        <v>429.88</v>
      </c>
    </row>
    <row r="10739" spans="1:10">
      <c r="A10739" s="519" t="s">
        <v>10952</v>
      </c>
      <c r="B10739" s="519" t="str">
        <f t="shared" si="167"/>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739" s="519" t="s">
        <v>39862</v>
      </c>
      <c r="D10739" s="519" t="s">
        <v>39863</v>
      </c>
      <c r="E10739" s="519" t="s">
        <v>39864</v>
      </c>
      <c r="F10739" s="519" t="s">
        <v>39865</v>
      </c>
      <c r="G10739" s="519" t="s">
        <v>39866</v>
      </c>
      <c r="H10739" s="519" t="s">
        <v>39867</v>
      </c>
      <c r="I10739" s="519" t="s">
        <v>13</v>
      </c>
      <c r="J10739" s="650">
        <v>165.64</v>
      </c>
    </row>
    <row r="10740" spans="1:10">
      <c r="A10740" s="519" t="s">
        <v>10953</v>
      </c>
      <c r="B10740" s="519" t="str">
        <f t="shared" si="167"/>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0740" s="519" t="s">
        <v>39862</v>
      </c>
      <c r="D10740" s="519" t="s">
        <v>39863</v>
      </c>
      <c r="E10740" s="519" t="s">
        <v>39864</v>
      </c>
      <c r="F10740" s="519" t="s">
        <v>39865</v>
      </c>
      <c r="G10740" s="519" t="s">
        <v>39866</v>
      </c>
      <c r="H10740" s="519" t="s">
        <v>39867</v>
      </c>
      <c r="I10740" s="519" t="s">
        <v>13</v>
      </c>
      <c r="J10740" s="650">
        <v>153.03</v>
      </c>
    </row>
    <row r="10741" spans="1:10">
      <c r="A10741" s="519" t="s">
        <v>10954</v>
      </c>
      <c r="B10741" s="519" t="str">
        <f t="shared" si="167"/>
        <v>PAREDE DIVISORIA PARA SANITARIO EM GRANITO CINZA ANDORINHA,COM 2CM DE ESPESSURA,POLIDA NAS DUAS FACES,FIXACAO PISO OU PAREDE,EXCLUSIVE FERRAGENS PARA FIXACAO.FORNECIMENTO E COLOCACAO</v>
      </c>
      <c r="C10741" s="519" t="s">
        <v>72641</v>
      </c>
      <c r="D10741" s="519" t="s">
        <v>72642</v>
      </c>
      <c r="E10741" s="519" t="s">
        <v>39869</v>
      </c>
      <c r="F10741" s="519" t="s">
        <v>31370</v>
      </c>
      <c r="I10741" s="519" t="s">
        <v>13</v>
      </c>
      <c r="J10741" s="650">
        <v>503.27</v>
      </c>
    </row>
    <row r="10742" spans="1:10">
      <c r="A10742" s="519" t="s">
        <v>10955</v>
      </c>
      <c r="B10742" s="519" t="str">
        <f t="shared" si="167"/>
        <v>PAREDE DIVISORIA PARA SANITARIO EM GRANITO CINZA ANDORINHA,COM 2CM DE ESPESSURA,POLIDA NAS DUAS FACES,FIXACAO PISO OU PAREDE,EXCLUSIVE FERRAGENS PARA FIXACAO.FORNECIMENTO E COLOCACAO</v>
      </c>
      <c r="C10742" s="519" t="s">
        <v>72641</v>
      </c>
      <c r="D10742" s="519" t="s">
        <v>72642</v>
      </c>
      <c r="E10742" s="519" t="s">
        <v>39869</v>
      </c>
      <c r="F10742" s="519" t="s">
        <v>31370</v>
      </c>
      <c r="I10742" s="519" t="s">
        <v>13</v>
      </c>
      <c r="J10742" s="650">
        <v>487.88</v>
      </c>
    </row>
    <row r="10743" spans="1:10">
      <c r="A10743" s="519" t="s">
        <v>10956</v>
      </c>
      <c r="B10743" s="519" t="str">
        <f t="shared" si="167"/>
        <v>PAREDE DIVISORIA PARA SANITARIO EM GRANITO AMARELO ICARAI,COM 2CM DE ESPESSURA,POLIDA NAS DUAS FACES, FIXACAO PISO OU PAREDE,EXCLUSIVE FERRAGENS PARA FIXACAO.FORNECIMENTO E COLOCACAO</v>
      </c>
      <c r="C10743" s="519" t="s">
        <v>39868</v>
      </c>
      <c r="D10743" s="519" t="s">
        <v>72643</v>
      </c>
      <c r="E10743" s="519" t="s">
        <v>39869</v>
      </c>
      <c r="F10743" s="519" t="s">
        <v>31370</v>
      </c>
      <c r="I10743" s="519" t="s">
        <v>13</v>
      </c>
      <c r="J10743" s="650">
        <v>560.27</v>
      </c>
    </row>
    <row r="10744" spans="1:10">
      <c r="A10744" s="519" t="s">
        <v>10957</v>
      </c>
      <c r="B10744" s="519" t="str">
        <f t="shared" si="167"/>
        <v>PAREDE DIVISORIA PARA SANITARIO EM GRANITO AMARELO ICARAI,COM 2CM DE ESPESSURA,POLIDA NAS DUAS FACES, FIXACAO PISO OU PAREDE,EXCLUSIVE FERRAGENS PARA FIXACAO.FORNECIMENTO E COLOCACAO</v>
      </c>
      <c r="C10744" s="519" t="s">
        <v>39868</v>
      </c>
      <c r="D10744" s="519" t="s">
        <v>72643</v>
      </c>
      <c r="E10744" s="519" t="s">
        <v>39869</v>
      </c>
      <c r="F10744" s="519" t="s">
        <v>31370</v>
      </c>
      <c r="I10744" s="519" t="s">
        <v>13</v>
      </c>
      <c r="J10744" s="650">
        <v>544.88</v>
      </c>
    </row>
    <row r="10745" spans="1:10">
      <c r="A10745" s="519" t="s">
        <v>10958</v>
      </c>
      <c r="B10745" s="519" t="str">
        <f t="shared" si="167"/>
        <v>PAREDE DIVISORIA PARA SANITARIO EM GRANITO CINZA CORUMBA,COM 2CM DE ESPESSURA,POLIDA NAS DUAS FACES,FIXACAO PISO OU PAREDE,EXCLUSIVE FERRAGENS PARA FIXACAO.FORNECIMENTO E COLOCACAO</v>
      </c>
      <c r="C10745" s="519" t="s">
        <v>39870</v>
      </c>
      <c r="D10745" s="519" t="s">
        <v>72644</v>
      </c>
      <c r="E10745" s="519" t="s">
        <v>39871</v>
      </c>
      <c r="I10745" s="519" t="s">
        <v>13</v>
      </c>
      <c r="J10745" s="650">
        <v>513.27</v>
      </c>
    </row>
    <row r="10746" spans="1:10">
      <c r="A10746" s="519" t="s">
        <v>10959</v>
      </c>
      <c r="B10746" s="519" t="str">
        <f t="shared" si="167"/>
        <v>PAREDE DIVISORIA PARA SANITARIO EM GRANITO CINZA CORUMBA,COM 2CM DE ESPESSURA,POLIDA NAS DUAS FACES,FIXACAO PISO OU PAREDE,EXCLUSIVE FERRAGENS PARA FIXACAO.FORNECIMENTO E COLOCACAO</v>
      </c>
      <c r="C10746" s="519" t="s">
        <v>39870</v>
      </c>
      <c r="D10746" s="519" t="s">
        <v>72644</v>
      </c>
      <c r="E10746" s="519" t="s">
        <v>39871</v>
      </c>
      <c r="I10746" s="519" t="s">
        <v>13</v>
      </c>
      <c r="J10746" s="650">
        <v>497.88</v>
      </c>
    </row>
    <row r="10747" spans="1:10">
      <c r="A10747" s="519" t="s">
        <v>10960</v>
      </c>
      <c r="B10747" s="519" t="str">
        <f t="shared" si="167"/>
        <v>PAREDE DIVISORIA PARA SANITARIO EM GRANITO AMARELO ARABESCO,COM 2CM DE ESPESSURA,POLIDA NAS DUAS FACES,FIXACAO PISO OU PAREDE,EXCLUSIVE FERRAGENS PARA FIXACAO.FORNECIMENTO E COLOCACAO</v>
      </c>
      <c r="C10747" s="519" t="s">
        <v>39872</v>
      </c>
      <c r="D10747" s="519" t="s">
        <v>72645</v>
      </c>
      <c r="E10747" s="519" t="s">
        <v>39873</v>
      </c>
      <c r="F10747" s="519" t="s">
        <v>34257</v>
      </c>
      <c r="I10747" s="519" t="s">
        <v>13</v>
      </c>
      <c r="J10747" s="650">
        <v>543.27</v>
      </c>
    </row>
    <row r="10748" spans="1:10">
      <c r="A10748" s="519" t="s">
        <v>10961</v>
      </c>
      <c r="B10748" s="519" t="str">
        <f t="shared" si="167"/>
        <v>PAREDE DIVISORIA PARA SANITARIO EM GRANITO AMARELO ARABESCO,COM 2CM DE ESPESSURA,POLIDA NAS DUAS FACES,FIXACAO PISO OU PAREDE,EXCLUSIVE FERRAGENS PARA FIXACAO.FORNECIMENTO E COLOCACAO</v>
      </c>
      <c r="C10748" s="519" t="s">
        <v>39872</v>
      </c>
      <c r="D10748" s="519" t="s">
        <v>72645</v>
      </c>
      <c r="E10748" s="519" t="s">
        <v>39873</v>
      </c>
      <c r="F10748" s="519" t="s">
        <v>34257</v>
      </c>
      <c r="I10748" s="519" t="s">
        <v>13</v>
      </c>
      <c r="J10748" s="650">
        <v>527.88</v>
      </c>
    </row>
    <row r="10749" spans="1:10">
      <c r="A10749" s="519" t="s">
        <v>10962</v>
      </c>
      <c r="B10749" s="519" t="str">
        <f t="shared" si="167"/>
        <v>PAREDE DIVISORIA PARA SANITARIO EM PLACA DE ARDOSIA CINZA,COM 2CM DE ESPESSURA,POLIDA NAS DUAS FACES, FIXACAO PISO OU PAREDE,EXCLUSIVE FERRAGENS PARA FIXACAO.FORNECIMENTO E COLOCACAO</v>
      </c>
      <c r="C10749" s="519" t="s">
        <v>39874</v>
      </c>
      <c r="D10749" s="519" t="s">
        <v>72643</v>
      </c>
      <c r="E10749" s="519" t="s">
        <v>39869</v>
      </c>
      <c r="F10749" s="519" t="s">
        <v>31370</v>
      </c>
      <c r="I10749" s="519" t="s">
        <v>13</v>
      </c>
      <c r="J10749" s="650">
        <v>192.27</v>
      </c>
    </row>
    <row r="10750" spans="1:10">
      <c r="A10750" s="519" t="s">
        <v>10963</v>
      </c>
      <c r="B10750" s="519" t="str">
        <f t="shared" si="167"/>
        <v>PAREDE DIVISORIA PARA SANITARIO EM PLACA DE ARDOSIA CINZA,COM 2CM DE ESPESSURA,POLIDA NAS DUAS FACES, FIXACAO PISO OU PAREDE,EXCLUSIVE FERRAGENS PARA FIXACAO.FORNECIMENTO E COLOCACAO</v>
      </c>
      <c r="C10750" s="519" t="s">
        <v>39874</v>
      </c>
      <c r="D10750" s="519" t="s">
        <v>72643</v>
      </c>
      <c r="E10750" s="519" t="s">
        <v>39869</v>
      </c>
      <c r="F10750" s="519" t="s">
        <v>31370</v>
      </c>
      <c r="I10750" s="519" t="s">
        <v>13</v>
      </c>
      <c r="J10750" s="650">
        <v>176.88</v>
      </c>
    </row>
    <row r="10751" spans="1:10">
      <c r="A10751" s="519" t="s">
        <v>10964</v>
      </c>
      <c r="B10751" s="519" t="str">
        <f t="shared" si="167"/>
        <v>PAREDE DIVISORIA PARA SANITARIO EM GRANITO BRANCO ITAUNAS,COM 2CM DE ESPESSURA,POLIDA NAS DUAS FACES, FIXACAO PISO OU PAREDE,EXCLUSIVE FERRAGENS PARA FIXACAO.FORNECIMENTO E COLOCACAO</v>
      </c>
      <c r="C10751" s="519" t="s">
        <v>39875</v>
      </c>
      <c r="D10751" s="519" t="s">
        <v>72643</v>
      </c>
      <c r="E10751" s="519" t="s">
        <v>39869</v>
      </c>
      <c r="F10751" s="519" t="s">
        <v>31370</v>
      </c>
      <c r="I10751" s="519" t="s">
        <v>13</v>
      </c>
      <c r="J10751" s="650">
        <v>733.27</v>
      </c>
    </row>
    <row r="10752" spans="1:10">
      <c r="A10752" s="519" t="s">
        <v>10965</v>
      </c>
      <c r="B10752" s="519" t="str">
        <f t="shared" si="167"/>
        <v>PAREDE DIVISORIA PARA SANITARIO EM GRANITO BRANCO ITAUNAS,COM 2CM DE ESPESSURA,POLIDA NAS DUAS FACES, FIXACAO PISO OU PAREDE,EXCLUSIVE FERRAGENS PARA FIXACAO.FORNECIMENTO E COLOCACAO</v>
      </c>
      <c r="C10752" s="519" t="s">
        <v>39875</v>
      </c>
      <c r="D10752" s="519" t="s">
        <v>72643</v>
      </c>
      <c r="E10752" s="519" t="s">
        <v>39869</v>
      </c>
      <c r="F10752" s="519" t="s">
        <v>31370</v>
      </c>
      <c r="I10752" s="519" t="s">
        <v>13</v>
      </c>
      <c r="J10752" s="650">
        <v>717.88</v>
      </c>
    </row>
    <row r="10753" spans="1:10">
      <c r="A10753" s="519" t="s">
        <v>10966</v>
      </c>
      <c r="B10753" s="519" t="str">
        <f t="shared" si="167"/>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753" s="519" t="s">
        <v>51591</v>
      </c>
      <c r="D10753" s="519" t="s">
        <v>51592</v>
      </c>
      <c r="E10753" s="519" t="s">
        <v>51593</v>
      </c>
      <c r="F10753" s="519" t="s">
        <v>39876</v>
      </c>
      <c r="G10753" s="519" t="s">
        <v>39877</v>
      </c>
      <c r="H10753" s="519" t="s">
        <v>39878</v>
      </c>
      <c r="I10753" s="519" t="s">
        <v>13</v>
      </c>
      <c r="J10753" s="650">
        <v>216.27</v>
      </c>
    </row>
    <row r="10754" spans="1:10">
      <c r="A10754" s="519" t="s">
        <v>10967</v>
      </c>
      <c r="B10754" s="519" t="str">
        <f t="shared" si="167"/>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0754" s="519" t="s">
        <v>51591</v>
      </c>
      <c r="D10754" s="519" t="s">
        <v>51592</v>
      </c>
      <c r="E10754" s="519" t="s">
        <v>51593</v>
      </c>
      <c r="F10754" s="519" t="s">
        <v>39876</v>
      </c>
      <c r="G10754" s="519" t="s">
        <v>39877</v>
      </c>
      <c r="H10754" s="519" t="s">
        <v>39878</v>
      </c>
      <c r="I10754" s="519" t="s">
        <v>13</v>
      </c>
      <c r="J10754" s="650">
        <v>210.35</v>
      </c>
    </row>
    <row r="10755" spans="1:10">
      <c r="A10755" s="519" t="s">
        <v>10968</v>
      </c>
      <c r="B10755" s="519" t="str">
        <f t="shared" si="167"/>
        <v>PAREDE DE ACABAMENTO PARA CABINES E PALCOS,CONSTRUIDO COM PANO DE POLIPROPILENO,GRAMATURA 60,COM LARGURA DE 1,40M,EM COR,ESTRUTURADO COM MADEIRA SERRADA DE(2X5)CM.FORNECIMENTO E COLOCACAO</v>
      </c>
      <c r="C10755" s="519" t="s">
        <v>39879</v>
      </c>
      <c r="D10755" s="519" t="s">
        <v>39880</v>
      </c>
      <c r="E10755" s="519" t="s">
        <v>39881</v>
      </c>
      <c r="F10755" s="519" t="s">
        <v>34540</v>
      </c>
      <c r="I10755" s="519" t="s">
        <v>13</v>
      </c>
      <c r="J10755" s="650">
        <v>27.57</v>
      </c>
    </row>
    <row r="10756" spans="1:10">
      <c r="A10756" s="519" t="s">
        <v>10969</v>
      </c>
      <c r="B10756" s="519" t="str">
        <f t="shared" si="167"/>
        <v>PAREDE DE ACABAMENTO PARA CABINES E PALCOS,CONSTRUIDO COM PANO DE POLIPROPILENO,GRAMATURA 60,COM LARGURA DE 1,40M,EM COR,ESTRUTURADO COM MADEIRA SERRADA DE(2X5)CM.FORNECIMENTO E COLOCACAO</v>
      </c>
      <c r="C10756" s="519" t="s">
        <v>39879</v>
      </c>
      <c r="D10756" s="519" t="s">
        <v>39880</v>
      </c>
      <c r="E10756" s="519" t="s">
        <v>39881</v>
      </c>
      <c r="F10756" s="519" t="s">
        <v>34540</v>
      </c>
      <c r="I10756" s="519" t="s">
        <v>13</v>
      </c>
      <c r="J10756" s="650">
        <v>25.87</v>
      </c>
    </row>
    <row r="10757" spans="1:10">
      <c r="A10757" s="519" t="s">
        <v>10970</v>
      </c>
      <c r="B10757" s="519" t="str">
        <f t="shared" si="167"/>
        <v>PAINEL DIVISORIO DE CONCRETO LEVE COM EPS,PARA VEDACAO,MEDIDAS APROXIMADAS DE 2,40X0,60X0,10M.FORNECIMENTO E COLOCACAO</v>
      </c>
      <c r="C10757" s="519" t="s">
        <v>39882</v>
      </c>
      <c r="D10757" s="519" t="s">
        <v>39883</v>
      </c>
      <c r="I10757" s="519" t="s">
        <v>13</v>
      </c>
      <c r="J10757" s="650">
        <v>209.33</v>
      </c>
    </row>
    <row r="10758" spans="1:10">
      <c r="A10758" s="519" t="s">
        <v>10971</v>
      </c>
      <c r="B10758" s="519" t="str">
        <f t="shared" si="167"/>
        <v>PAINEL DIVISORIO DE CONCRETO LEVE COM EPS,PARA VEDACAO,MEDIDAS APROXIMADAS DE 2,40X0,60X0,10M.FORNECIMENTO E COLOCACAO</v>
      </c>
      <c r="C10758" s="519" t="s">
        <v>39882</v>
      </c>
      <c r="D10758" s="519" t="s">
        <v>39883</v>
      </c>
      <c r="I10758" s="519" t="s">
        <v>13</v>
      </c>
      <c r="J10758" s="650">
        <v>208.85</v>
      </c>
    </row>
    <row r="10759" spans="1:10">
      <c r="A10759" s="519" t="s">
        <v>10972</v>
      </c>
      <c r="B10759" s="519" t="str">
        <f t="shared" si="167"/>
        <v>ALVENARIA ESTRUTURAL DE TIJOLOS CERAMICOS 14X19X29CM,APARENTES,ESPESSURA 14CM,COM QUALIDADE E RESISTENCIA A COMPRESSAO CONFORME NORMAS DA ABNT,ASSENTES COM ARGAMASSA DE CIMENTO E AREIA,NO TRACO 1:3,SUPERFICIES COM VAOS E ARESTAS,CONFORME PROJETO CEHAB</v>
      </c>
      <c r="C10759" s="519" t="s">
        <v>39884</v>
      </c>
      <c r="D10759" s="519" t="s">
        <v>39885</v>
      </c>
      <c r="E10759" s="519" t="s">
        <v>39886</v>
      </c>
      <c r="F10759" s="519" t="s">
        <v>39887</v>
      </c>
      <c r="G10759" s="519" t="s">
        <v>39888</v>
      </c>
      <c r="I10759" s="519" t="s">
        <v>13</v>
      </c>
      <c r="J10759" s="650">
        <v>96.84</v>
      </c>
    </row>
    <row r="10760" spans="1:10">
      <c r="A10760" s="519" t="s">
        <v>10973</v>
      </c>
      <c r="B10760" s="519" t="str">
        <f t="shared" ref="B10760:B10823" si="168">C10760&amp;D10760&amp;E10760&amp;F10760&amp;G10760&amp;H10760</f>
        <v>ALVENARIA ESTRUTURAL DE TIJOLOS CERAMICOS 14X19X29CM,APARENTES,ESPESSURA 14CM,COM QUALIDADE E RESISTENCIA A COMPRESSAO CONFORME NORMAS DA ABNT,ASSENTES COM ARGAMASSA DE CIMENTO E AREIA,NO TRACO 1:3,SUPERFICIES COM VAOS E ARESTAS,CONFORME PROJETO CEHAB</v>
      </c>
      <c r="C10760" s="519" t="s">
        <v>39884</v>
      </c>
      <c r="D10760" s="519" t="s">
        <v>39885</v>
      </c>
      <c r="E10760" s="519" t="s">
        <v>39886</v>
      </c>
      <c r="F10760" s="519" t="s">
        <v>39887</v>
      </c>
      <c r="G10760" s="519" t="s">
        <v>39888</v>
      </c>
      <c r="I10760" s="519" t="s">
        <v>13</v>
      </c>
      <c r="J10760" s="650">
        <v>90.66</v>
      </c>
    </row>
    <row r="10761" spans="1:10">
      <c r="A10761" s="519" t="s">
        <v>10974</v>
      </c>
      <c r="B10761" s="519" t="str">
        <f t="shared" si="168"/>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761" s="519" t="s">
        <v>39889</v>
      </c>
      <c r="D10761" s="519" t="s">
        <v>39890</v>
      </c>
      <c r="E10761" s="519" t="s">
        <v>39891</v>
      </c>
      <c r="F10761" s="519" t="s">
        <v>39892</v>
      </c>
      <c r="G10761" s="519" t="s">
        <v>39893</v>
      </c>
      <c r="I10761" s="519" t="s">
        <v>36</v>
      </c>
      <c r="J10761" s="650">
        <v>30.8</v>
      </c>
    </row>
    <row r="10762" spans="1:10">
      <c r="A10762" s="519" t="s">
        <v>10975</v>
      </c>
      <c r="B10762" s="519" t="str">
        <f t="shared" si="168"/>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0762" s="519" t="s">
        <v>39889</v>
      </c>
      <c r="D10762" s="519" t="s">
        <v>39890</v>
      </c>
      <c r="E10762" s="519" t="s">
        <v>39891</v>
      </c>
      <c r="F10762" s="519" t="s">
        <v>39892</v>
      </c>
      <c r="G10762" s="519" t="s">
        <v>39893</v>
      </c>
      <c r="I10762" s="519" t="s">
        <v>36</v>
      </c>
      <c r="J10762" s="650">
        <v>28.75</v>
      </c>
    </row>
    <row r="10763" spans="1:10">
      <c r="A10763" s="519" t="s">
        <v>10976</v>
      </c>
      <c r="B10763" s="519" t="str">
        <f t="shared" si="168"/>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763" s="519" t="s">
        <v>39894</v>
      </c>
      <c r="D10763" s="519" t="s">
        <v>39890</v>
      </c>
      <c r="E10763" s="519" t="s">
        <v>39891</v>
      </c>
      <c r="F10763" s="519" t="s">
        <v>39895</v>
      </c>
      <c r="G10763" s="519" t="s">
        <v>39896</v>
      </c>
      <c r="H10763" s="519" t="s">
        <v>39897</v>
      </c>
      <c r="I10763" s="519" t="s">
        <v>36</v>
      </c>
      <c r="J10763" s="650">
        <v>23.3</v>
      </c>
    </row>
    <row r="10764" spans="1:10">
      <c r="A10764" s="519" t="s">
        <v>10977</v>
      </c>
      <c r="B10764" s="519" t="str">
        <f t="shared" si="168"/>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0764" s="519" t="s">
        <v>39894</v>
      </c>
      <c r="D10764" s="519" t="s">
        <v>39890</v>
      </c>
      <c r="E10764" s="519" t="s">
        <v>39891</v>
      </c>
      <c r="F10764" s="519" t="s">
        <v>39895</v>
      </c>
      <c r="G10764" s="519" t="s">
        <v>39896</v>
      </c>
      <c r="H10764" s="519" t="s">
        <v>39897</v>
      </c>
      <c r="I10764" s="519" t="s">
        <v>36</v>
      </c>
      <c r="J10764" s="650">
        <v>21.49</v>
      </c>
    </row>
    <row r="10765" spans="1:10">
      <c r="A10765" s="519" t="s">
        <v>10978</v>
      </c>
      <c r="B10765" s="519" t="str">
        <f t="shared" si="168"/>
        <v>REVESTIMENTO DE VIGAS DE CONCRETO COM PLACAS DE TIJOLOS CERAMICOS 14X19X29CM,APARENTES,COM QUALIDADE E RESISTENCIA A COMPRESSAO CONFORME NORMAS DA ABNT,ASSENTES COM ARGAMASSA DE CIMENTO E AREIA,NO TRACO 1:3,INCLUSIVE CORTES DOS BLOCOS,CONFORME PROJETO CEHAB</v>
      </c>
      <c r="C10765" s="519" t="s">
        <v>39898</v>
      </c>
      <c r="D10765" s="519" t="s">
        <v>39899</v>
      </c>
      <c r="E10765" s="519" t="s">
        <v>39900</v>
      </c>
      <c r="F10765" s="519" t="s">
        <v>39901</v>
      </c>
      <c r="G10765" s="519" t="s">
        <v>39902</v>
      </c>
      <c r="I10765" s="519" t="s">
        <v>13</v>
      </c>
      <c r="J10765" s="650">
        <v>127.59</v>
      </c>
    </row>
    <row r="10766" spans="1:10">
      <c r="A10766" s="519" t="s">
        <v>10979</v>
      </c>
      <c r="B10766" s="519" t="str">
        <f t="shared" si="168"/>
        <v>REVESTIMENTO DE VIGAS DE CONCRETO COM PLACAS DE TIJOLOS CERAMICOS 14X19X29CM,APARENTES,COM QUALIDADE E RESISTENCIA A COMPRESSAO CONFORME NORMAS DA ABNT,ASSENTES COM ARGAMASSA DE CIMENTO E AREIA,NO TRACO 1:3,INCLUSIVE CORTES DOS BLOCOS,CONFORME PROJETO CEHAB</v>
      </c>
      <c r="C10766" s="519" t="s">
        <v>39898</v>
      </c>
      <c r="D10766" s="519" t="s">
        <v>39899</v>
      </c>
      <c r="E10766" s="519" t="s">
        <v>39900</v>
      </c>
      <c r="F10766" s="519" t="s">
        <v>39901</v>
      </c>
      <c r="G10766" s="519" t="s">
        <v>39902</v>
      </c>
      <c r="I10766" s="519" t="s">
        <v>13</v>
      </c>
      <c r="J10766" s="650">
        <v>114.68</v>
      </c>
    </row>
    <row r="10767" spans="1:10">
      <c r="A10767" s="519" t="s">
        <v>10980</v>
      </c>
      <c r="B10767" s="519" t="str">
        <f t="shared" si="168"/>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767" s="519" t="s">
        <v>39884</v>
      </c>
      <c r="D10767" s="519" t="s">
        <v>39885</v>
      </c>
      <c r="E10767" s="519" t="s">
        <v>39886</v>
      </c>
      <c r="F10767" s="519" t="s">
        <v>39903</v>
      </c>
      <c r="G10767" s="519" t="s">
        <v>39904</v>
      </c>
      <c r="I10767" s="519" t="s">
        <v>13</v>
      </c>
      <c r="J10767" s="650">
        <v>122.67</v>
      </c>
    </row>
    <row r="10768" spans="1:10">
      <c r="A10768" s="519" t="s">
        <v>10981</v>
      </c>
      <c r="B10768" s="519" t="str">
        <f t="shared" si="168"/>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0768" s="519" t="s">
        <v>39884</v>
      </c>
      <c r="D10768" s="519" t="s">
        <v>39885</v>
      </c>
      <c r="E10768" s="519" t="s">
        <v>39886</v>
      </c>
      <c r="F10768" s="519" t="s">
        <v>39903</v>
      </c>
      <c r="G10768" s="519" t="s">
        <v>39904</v>
      </c>
      <c r="I10768" s="519" t="s">
        <v>13</v>
      </c>
      <c r="J10768" s="650">
        <v>113.05</v>
      </c>
    </row>
    <row r="10769" spans="1:10">
      <c r="A10769" s="519" t="s">
        <v>10982</v>
      </c>
      <c r="B10769" s="519" t="str">
        <f t="shared" si="168"/>
        <v>CHAPISCO EM SUPERFICIE DE CONCRETO OU ALVENARIA,COM ARGAMASSA DE CIMENTO E AREIA,NO TRACO 1:3,COM 5MM DE ESPESSURA</v>
      </c>
      <c r="C10769" s="519" t="s">
        <v>39905</v>
      </c>
      <c r="D10769" s="519" t="s">
        <v>50480</v>
      </c>
      <c r="I10769" s="519" t="s">
        <v>13</v>
      </c>
      <c r="J10769" s="650">
        <v>6.22</v>
      </c>
    </row>
    <row r="10770" spans="1:10">
      <c r="A10770" s="519" t="s">
        <v>10983</v>
      </c>
      <c r="B10770" s="519" t="str">
        <f t="shared" si="168"/>
        <v>CHAPISCO EM SUPERFICIE DE CONCRETO OU ALVENARIA,COM ARGAMASSA DE CIMENTO E AREIA,NO TRACO 1:3,COM 5MM DE ESPESSURA</v>
      </c>
      <c r="C10770" s="519" t="s">
        <v>39905</v>
      </c>
      <c r="D10770" s="519" t="s">
        <v>50480</v>
      </c>
      <c r="I10770" s="519" t="s">
        <v>13</v>
      </c>
      <c r="J10770" s="650">
        <v>5.65</v>
      </c>
    </row>
    <row r="10771" spans="1:10">
      <c r="A10771" s="519" t="s">
        <v>10984</v>
      </c>
      <c r="B10771" s="519" t="str">
        <f t="shared" si="168"/>
        <v>CHAPISCO EM SUPERFICIE DE CONCRETO OU ALVENARIA,COM ARGAMASSA DE CIMENTO E AREIA,NO TRACO 1:3,COM 5MM DE ESPESSURA E 0,72L/M2 DE LATEX</v>
      </c>
      <c r="C10771" s="519" t="s">
        <v>39905</v>
      </c>
      <c r="D10771" s="519" t="s">
        <v>50481</v>
      </c>
      <c r="E10771" s="519" t="s">
        <v>50482</v>
      </c>
      <c r="I10771" s="519" t="s">
        <v>13</v>
      </c>
      <c r="J10771" s="650">
        <v>14.38</v>
      </c>
    </row>
    <row r="10772" spans="1:10">
      <c r="A10772" s="519" t="s">
        <v>10985</v>
      </c>
      <c r="B10772" s="519" t="str">
        <f t="shared" si="168"/>
        <v>CHAPISCO EM SUPERFICIE DE CONCRETO OU ALVENARIA,COM ARGAMASSA DE CIMENTO E AREIA,NO TRACO 1:3,COM 5MM DE ESPESSURA E 0,72L/M2 DE LATEX</v>
      </c>
      <c r="C10772" s="519" t="s">
        <v>39905</v>
      </c>
      <c r="D10772" s="519" t="s">
        <v>50481</v>
      </c>
      <c r="E10772" s="519" t="s">
        <v>50482</v>
      </c>
      <c r="I10772" s="519" t="s">
        <v>13</v>
      </c>
      <c r="J10772" s="650">
        <v>13.53</v>
      </c>
    </row>
    <row r="10773" spans="1:10">
      <c r="A10773" s="519" t="s">
        <v>10986</v>
      </c>
      <c r="B10773" s="519" t="str">
        <f t="shared" si="168"/>
        <v>REVESTIMENTO CHAPISCADO DE SUPERFICIE DE CONCRETO OU ALVENARIA,USANDO MAQUINA MANUAL,COM ARGAMASSA DE CIMENTO E AREIA,NOTRACO 1:6</v>
      </c>
      <c r="C10773" s="519" t="s">
        <v>39906</v>
      </c>
      <c r="D10773" s="519" t="s">
        <v>39907</v>
      </c>
      <c r="E10773" s="519" t="s">
        <v>39908</v>
      </c>
      <c r="I10773" s="519" t="s">
        <v>13</v>
      </c>
      <c r="J10773" s="650">
        <v>5.18</v>
      </c>
    </row>
    <row r="10774" spans="1:10">
      <c r="A10774" s="519" t="s">
        <v>10987</v>
      </c>
      <c r="B10774" s="519" t="str">
        <f t="shared" si="168"/>
        <v>REVESTIMENTO CHAPISCADO DE SUPERFICIE DE CONCRETO OU ALVENARIA,USANDO MAQUINA MANUAL,COM ARGAMASSA DE CIMENTO E AREIA,NOTRACO 1:6</v>
      </c>
      <c r="C10774" s="519" t="s">
        <v>39906</v>
      </c>
      <c r="D10774" s="519" t="s">
        <v>39907</v>
      </c>
      <c r="E10774" s="519" t="s">
        <v>39908</v>
      </c>
      <c r="I10774" s="519" t="s">
        <v>13</v>
      </c>
      <c r="J10774" s="650">
        <v>4.8499999999999996</v>
      </c>
    </row>
    <row r="10775" spans="1:10">
      <c r="A10775" s="519" t="s">
        <v>10988</v>
      </c>
      <c r="B10775" s="519" t="str">
        <f t="shared" si="168"/>
        <v>REVESTIMENTO CHAPISCADO DE CIMENTO E AREIA,NO TRACO 1:3,PENEIRADO,ESPESSURA DE 9MM,APLICADO SOBRE EMBOCO EXISTENTE</v>
      </c>
      <c r="C10775" s="519" t="s">
        <v>39909</v>
      </c>
      <c r="D10775" s="519" t="s">
        <v>39910</v>
      </c>
      <c r="I10775" s="519" t="s">
        <v>13</v>
      </c>
      <c r="J10775" s="650">
        <v>12.02</v>
      </c>
    </row>
    <row r="10776" spans="1:10">
      <c r="A10776" s="519" t="s">
        <v>10989</v>
      </c>
      <c r="B10776" s="519" t="str">
        <f t="shared" si="168"/>
        <v>REVESTIMENTO CHAPISCADO DE CIMENTO E AREIA,NO TRACO 1:3,PENEIRADO,ESPESSURA DE 9MM,APLICADO SOBRE EMBOCO EXISTENTE</v>
      </c>
      <c r="C10776" s="519" t="s">
        <v>39909</v>
      </c>
      <c r="D10776" s="519" t="s">
        <v>39910</v>
      </c>
      <c r="I10776" s="519" t="s">
        <v>13</v>
      </c>
      <c r="J10776" s="650">
        <v>10.87</v>
      </c>
    </row>
    <row r="10777" spans="1:10">
      <c r="A10777" s="519" t="s">
        <v>10990</v>
      </c>
      <c r="B10777" s="519" t="str">
        <f t="shared" si="168"/>
        <v>EMBOCO COM ARGAMASSA DE CIMENTO E AREIA,NO TRACO 1:1,5 COM 1,5CM DE ESPESSURA,INCLUSIVE CHAPISCO DE CIMENTO E AREIA,NO TRACO 1:3</v>
      </c>
      <c r="C10777" s="519" t="s">
        <v>39911</v>
      </c>
      <c r="D10777" s="519" t="s">
        <v>39912</v>
      </c>
      <c r="E10777" s="519" t="s">
        <v>39913</v>
      </c>
      <c r="I10777" s="519" t="s">
        <v>13</v>
      </c>
      <c r="J10777" s="650">
        <v>31.25</v>
      </c>
    </row>
    <row r="10778" spans="1:10">
      <c r="A10778" s="519" t="s">
        <v>10991</v>
      </c>
      <c r="B10778" s="519" t="str">
        <f t="shared" si="168"/>
        <v>EMBOCO COM ARGAMASSA DE CIMENTO E AREIA,NO TRACO 1:1,5 COM 1,5CM DE ESPESSURA,INCLUSIVE CHAPISCO DE CIMENTO E AREIA,NO TRACO 1:3</v>
      </c>
      <c r="C10778" s="519" t="s">
        <v>39911</v>
      </c>
      <c r="D10778" s="519" t="s">
        <v>39912</v>
      </c>
      <c r="E10778" s="519" t="s">
        <v>39913</v>
      </c>
      <c r="I10778" s="519" t="s">
        <v>13</v>
      </c>
      <c r="J10778" s="650">
        <v>28.42</v>
      </c>
    </row>
    <row r="10779" spans="1:10">
      <c r="A10779" s="519" t="s">
        <v>10992</v>
      </c>
      <c r="B10779" s="519" t="str">
        <f t="shared" si="168"/>
        <v>EMBOCO COM ARGAMASSA DE CIMENTO E AREIA,NO TRACO 1:2 COM 1,5CM DE ESPESSURA,INCLUSIVE CHAPISCO DE CIMENTO E AREIA,NO TRACO 1:3</v>
      </c>
      <c r="C10779" s="519" t="s">
        <v>39914</v>
      </c>
      <c r="D10779" s="519" t="s">
        <v>39915</v>
      </c>
      <c r="E10779" s="519" t="s">
        <v>39916</v>
      </c>
      <c r="I10779" s="519" t="s">
        <v>13</v>
      </c>
      <c r="J10779" s="650">
        <v>30.69</v>
      </c>
    </row>
    <row r="10780" spans="1:10">
      <c r="A10780" s="519" t="s">
        <v>10993</v>
      </c>
      <c r="B10780" s="519" t="str">
        <f t="shared" si="168"/>
        <v>EMBOCO COM ARGAMASSA DE CIMENTO E AREIA,NO TRACO 1:2 COM 1,5CM DE ESPESSURA,INCLUSIVE CHAPISCO DE CIMENTO E AREIA,NO TRACO 1:3</v>
      </c>
      <c r="C10780" s="519" t="s">
        <v>39914</v>
      </c>
      <c r="D10780" s="519" t="s">
        <v>39915</v>
      </c>
      <c r="E10780" s="519" t="s">
        <v>39916</v>
      </c>
      <c r="I10780" s="519" t="s">
        <v>13</v>
      </c>
      <c r="J10780" s="650">
        <v>27.85</v>
      </c>
    </row>
    <row r="10781" spans="1:10">
      <c r="A10781" s="519" t="s">
        <v>10994</v>
      </c>
      <c r="B10781" s="519" t="str">
        <f t="shared" si="168"/>
        <v>EMBOCO COM ARGAMASSA DE CIMENTO E AREIA,NO TRACO 1:3 COM 1,5CM DE ESPESSURA,INCLUSIVE CHAPISCO DE CIMENTO E AREIA,NO TRACO 1:3</v>
      </c>
      <c r="C10781" s="519" t="s">
        <v>39917</v>
      </c>
      <c r="D10781" s="519" t="s">
        <v>39915</v>
      </c>
      <c r="E10781" s="519" t="s">
        <v>39916</v>
      </c>
      <c r="I10781" s="519" t="s">
        <v>13</v>
      </c>
      <c r="J10781" s="650">
        <v>29.84</v>
      </c>
    </row>
    <row r="10782" spans="1:10">
      <c r="A10782" s="519" t="s">
        <v>10995</v>
      </c>
      <c r="B10782" s="519" t="str">
        <f t="shared" si="168"/>
        <v>EMBOCO COM ARGAMASSA DE CIMENTO E AREIA,NO TRACO 1:3 COM 1,5CM DE ESPESSURA,INCLUSIVE CHAPISCO DE CIMENTO E AREIA,NO TRACO 1:3</v>
      </c>
      <c r="C10782" s="519" t="s">
        <v>39917</v>
      </c>
      <c r="D10782" s="519" t="s">
        <v>39915</v>
      </c>
      <c r="E10782" s="519" t="s">
        <v>39916</v>
      </c>
      <c r="I10782" s="519" t="s">
        <v>13</v>
      </c>
      <c r="J10782" s="650">
        <v>26.97</v>
      </c>
    </row>
    <row r="10783" spans="1:10">
      <c r="A10783" s="519" t="s">
        <v>10996</v>
      </c>
      <c r="B10783" s="519" t="str">
        <f t="shared" si="168"/>
        <v>EMBOCO COM ARGAMASSA DE CIMENTO E AREIA,NO TRACO 1:3 COM 2CM DE ESPESSURA,INCLUSIVE CHAPISCO DE CIMENTO E AREIA,NO TRACO 1:3</v>
      </c>
      <c r="C10783" s="519" t="s">
        <v>39918</v>
      </c>
      <c r="D10783" s="519" t="s">
        <v>39919</v>
      </c>
      <c r="E10783" s="651" t="s">
        <v>39920</v>
      </c>
      <c r="I10783" s="519" t="s">
        <v>13</v>
      </c>
      <c r="J10783" s="650">
        <v>32.869999999999997</v>
      </c>
    </row>
    <row r="10784" spans="1:10">
      <c r="A10784" s="519" t="s">
        <v>10997</v>
      </c>
      <c r="B10784" s="519" t="str">
        <f t="shared" si="168"/>
        <v>EMBOCO COM ARGAMASSA DE CIMENTO E AREIA,NO TRACO 1:3 COM 2CM DE ESPESSURA,INCLUSIVE CHAPISCO DE CIMENTO E AREIA,NO TRACO 1:3</v>
      </c>
      <c r="C10784" s="519" t="s">
        <v>39918</v>
      </c>
      <c r="D10784" s="519" t="s">
        <v>39919</v>
      </c>
      <c r="E10784" s="651" t="s">
        <v>39920</v>
      </c>
      <c r="I10784" s="519" t="s">
        <v>13</v>
      </c>
      <c r="J10784" s="650">
        <v>29.96</v>
      </c>
    </row>
    <row r="10785" spans="1:10">
      <c r="A10785" s="519" t="s">
        <v>10998</v>
      </c>
      <c r="B10785" s="519" t="str">
        <f t="shared" si="168"/>
        <v>EMBOCO COM ARGAMASSA DE CIMENTO E AREIA,NO TRACO 1:4 COM 1,5CM DE ESPESSURA,INCLUSIVE CHAPISCO DE CIMENTO E AREIA,NO TRACO 1:3</v>
      </c>
      <c r="C10785" s="519" t="s">
        <v>39921</v>
      </c>
      <c r="D10785" s="519" t="s">
        <v>39915</v>
      </c>
      <c r="E10785" s="519" t="s">
        <v>39916</v>
      </c>
      <c r="I10785" s="519" t="s">
        <v>13</v>
      </c>
      <c r="J10785" s="650">
        <v>29.5</v>
      </c>
    </row>
    <row r="10786" spans="1:10">
      <c r="A10786" s="519" t="s">
        <v>10999</v>
      </c>
      <c r="B10786" s="519" t="str">
        <f t="shared" si="168"/>
        <v>EMBOCO COM ARGAMASSA DE CIMENTO E AREIA,NO TRACO 1:4 COM 1,5CM DE ESPESSURA,INCLUSIVE CHAPISCO DE CIMENTO E AREIA,NO TRACO 1:3</v>
      </c>
      <c r="C10786" s="519" t="s">
        <v>39921</v>
      </c>
      <c r="D10786" s="519" t="s">
        <v>39915</v>
      </c>
      <c r="E10786" s="519" t="s">
        <v>39916</v>
      </c>
      <c r="I10786" s="519" t="s">
        <v>13</v>
      </c>
      <c r="J10786" s="650">
        <v>26.61</v>
      </c>
    </row>
    <row r="10787" spans="1:10">
      <c r="A10787" s="519" t="s">
        <v>11000</v>
      </c>
      <c r="B10787" s="519" t="str">
        <f t="shared" si="168"/>
        <v>EMBOCO COM ARGAMASSA DE CIMENTO E AREIA, NO TRACO 1:3, COM2,5CM DE ESPESSURA,COM CORANTE,APLICADO SOBRE CHAPISCO,EXCLUSIVE ESTE</v>
      </c>
      <c r="C10787" s="519" t="s">
        <v>39922</v>
      </c>
      <c r="D10787" s="519" t="s">
        <v>39923</v>
      </c>
      <c r="E10787" s="519" t="s">
        <v>39924</v>
      </c>
      <c r="I10787" s="519" t="s">
        <v>13</v>
      </c>
      <c r="J10787" s="650">
        <v>39.869999999999997</v>
      </c>
    </row>
    <row r="10788" spans="1:10">
      <c r="A10788" s="519" t="s">
        <v>11001</v>
      </c>
      <c r="B10788" s="519" t="str">
        <f t="shared" si="168"/>
        <v>EMBOCO COM ARGAMASSA DE CIMENTO E AREIA, NO TRACO 1:3, COM2,5CM DE ESPESSURA,COM CORANTE,APLICADO SOBRE CHAPISCO,EXCLUSIVE ESTE</v>
      </c>
      <c r="C10788" s="519" t="s">
        <v>39922</v>
      </c>
      <c r="D10788" s="519" t="s">
        <v>39923</v>
      </c>
      <c r="E10788" s="519" t="s">
        <v>39924</v>
      </c>
      <c r="I10788" s="519" t="s">
        <v>13</v>
      </c>
      <c r="J10788" s="650">
        <v>36.950000000000003</v>
      </c>
    </row>
    <row r="10789" spans="1:10">
      <c r="A10789" s="519" t="s">
        <v>11002</v>
      </c>
      <c r="B10789" s="519" t="str">
        <f t="shared" si="168"/>
        <v>EMBOCO INTERNO COM ARGAMASSA DE CIMENTO,CAL HIDRATADA ADITIVADA E AREIA,NO TRACO 1:1:8,COM ESPESSURA DE 1,5CM,INCLUSIVECHAPISCO DE CIMENTO E AREIA,NO TRACO 1:3</v>
      </c>
      <c r="C10789" s="519" t="s">
        <v>39925</v>
      </c>
      <c r="D10789" s="519" t="s">
        <v>39926</v>
      </c>
      <c r="E10789" s="519" t="s">
        <v>39927</v>
      </c>
      <c r="I10789" s="519" t="s">
        <v>13</v>
      </c>
      <c r="J10789" s="650">
        <v>29.37</v>
      </c>
    </row>
    <row r="10790" spans="1:10">
      <c r="A10790" s="519" t="s">
        <v>11003</v>
      </c>
      <c r="B10790" s="519" t="str">
        <f t="shared" si="168"/>
        <v>EMBOCO INTERNO COM ARGAMASSA DE CIMENTO,CAL HIDRATADA ADITIVADA E AREIA,NO TRACO 1:1:8,COM ESPESSURA DE 1,5CM,INCLUSIVECHAPISCO DE CIMENTO E AREIA,NO TRACO 1:3</v>
      </c>
      <c r="C10790" s="519" t="s">
        <v>39925</v>
      </c>
      <c r="D10790" s="519" t="s">
        <v>39926</v>
      </c>
      <c r="E10790" s="519" t="s">
        <v>39927</v>
      </c>
      <c r="I10790" s="519" t="s">
        <v>13</v>
      </c>
      <c r="J10790" s="650">
        <v>26.47</v>
      </c>
    </row>
    <row r="10791" spans="1:10">
      <c r="A10791" s="519" t="s">
        <v>11004</v>
      </c>
      <c r="B10791" s="519" t="str">
        <f t="shared" si="168"/>
        <v>EMBOCO INTERNO COM ARGAMASSA DE CIMENTO,CAL HIDRATADA ADITIVADA E AREIA,NO TRACO 1:1:8,COM ESPESSURA DE 1,5CM,EXCLUSIVECHAPISCO</v>
      </c>
      <c r="C10791" s="519" t="s">
        <v>39925</v>
      </c>
      <c r="D10791" s="519" t="s">
        <v>39928</v>
      </c>
      <c r="E10791" s="519" t="s">
        <v>39929</v>
      </c>
      <c r="I10791" s="519" t="s">
        <v>13</v>
      </c>
      <c r="J10791" s="650">
        <v>23.14</v>
      </c>
    </row>
    <row r="10792" spans="1:10">
      <c r="A10792" s="519" t="s">
        <v>11005</v>
      </c>
      <c r="B10792" s="519" t="str">
        <f t="shared" si="168"/>
        <v>EMBOCO INTERNO COM ARGAMASSA DE CIMENTO,CAL HIDRATADA ADITIVADA E AREIA,NO TRACO 1:1:8,COM ESPESSURA DE 1,5CM,EXCLUSIVECHAPISCO</v>
      </c>
      <c r="C10792" s="519" t="s">
        <v>39925</v>
      </c>
      <c r="D10792" s="519" t="s">
        <v>39928</v>
      </c>
      <c r="E10792" s="519" t="s">
        <v>39929</v>
      </c>
      <c r="I10792" s="519" t="s">
        <v>13</v>
      </c>
      <c r="J10792" s="650">
        <v>20.81</v>
      </c>
    </row>
    <row r="10793" spans="1:10">
      <c r="A10793" s="519" t="s">
        <v>11006</v>
      </c>
      <c r="B10793" s="519" t="str">
        <f t="shared" si="168"/>
        <v>EMBOCO INTERNO COM ARGAMASSA DE CIMENTO,CAL HIDRATADA ADITIVADA E AREIA,NO TRACO 1:1:8,COM ESPESSURA DE 2CM,INCLUSIVE CHAPISCO DE CIMENTO E AREIA,NO TRACO 1:3</v>
      </c>
      <c r="C10793" s="519" t="s">
        <v>39925</v>
      </c>
      <c r="D10793" s="519" t="s">
        <v>39930</v>
      </c>
      <c r="E10793" s="519" t="s">
        <v>39931</v>
      </c>
      <c r="I10793" s="519" t="s">
        <v>13</v>
      </c>
      <c r="J10793" s="650">
        <v>31.67</v>
      </c>
    </row>
    <row r="10794" spans="1:10">
      <c r="A10794" s="519" t="s">
        <v>11007</v>
      </c>
      <c r="B10794" s="519" t="str">
        <f t="shared" si="168"/>
        <v>EMBOCO INTERNO COM ARGAMASSA DE CIMENTO,CAL HIDRATADA ADITIVADA E AREIA,NO TRACO 1:1:8,COM ESPESSURA DE 2CM,INCLUSIVE CHAPISCO DE CIMENTO E AREIA,NO TRACO 1:3</v>
      </c>
      <c r="C10794" s="519" t="s">
        <v>39925</v>
      </c>
      <c r="D10794" s="519" t="s">
        <v>39930</v>
      </c>
      <c r="E10794" s="519" t="s">
        <v>39931</v>
      </c>
      <c r="I10794" s="519" t="s">
        <v>13</v>
      </c>
      <c r="J10794" s="650">
        <v>28.72</v>
      </c>
    </row>
    <row r="10795" spans="1:10">
      <c r="A10795" s="519" t="s">
        <v>11008</v>
      </c>
      <c r="B10795" s="519" t="str">
        <f t="shared" si="168"/>
        <v>EMBOCO INTERNO COM ARGAMASSA DE CIMENTO,CAL HIDRATADA ADITIVADA E AREIA,NO TRACO 1:1:8,COM ESPESSURA DE 2CM,EXCLUSIVE CHAPISCO</v>
      </c>
      <c r="C10795" s="519" t="s">
        <v>39925</v>
      </c>
      <c r="D10795" s="519" t="s">
        <v>39932</v>
      </c>
      <c r="E10795" s="519" t="s">
        <v>39933</v>
      </c>
      <c r="I10795" s="519" t="s">
        <v>13</v>
      </c>
      <c r="J10795" s="650">
        <v>25.44</v>
      </c>
    </row>
    <row r="10796" spans="1:10">
      <c r="A10796" s="519" t="s">
        <v>11009</v>
      </c>
      <c r="B10796" s="519" t="str">
        <f t="shared" si="168"/>
        <v>EMBOCO INTERNO COM ARGAMASSA DE CIMENTO,CAL HIDRATADA ADITIVADA E AREIA,NO TRACO 1:1:8,COM ESPESSURA DE 2CM,EXCLUSIVE CHAPISCO</v>
      </c>
      <c r="C10796" s="519" t="s">
        <v>39925</v>
      </c>
      <c r="D10796" s="519" t="s">
        <v>39932</v>
      </c>
      <c r="E10796" s="519" t="s">
        <v>39933</v>
      </c>
      <c r="I10796" s="519" t="s">
        <v>13</v>
      </c>
      <c r="J10796" s="650">
        <v>23.06</v>
      </c>
    </row>
    <row r="10797" spans="1:10">
      <c r="A10797" s="519" t="s">
        <v>11010</v>
      </c>
      <c r="B10797" s="519" t="str">
        <f t="shared" si="168"/>
        <v>REVESTIMENTO EXTERNO,DE UMA VEZ,COM ARGAMASSA DE CIMENTO E AREOLA PARA EMBOCO,NO TRACO 1:2,COM 3CM DE ESPESSURA,INCLUSIVE CHAPISCO DE CIMENTO E AREIA,NO TRACO 1:3</v>
      </c>
      <c r="C10797" s="519" t="s">
        <v>39934</v>
      </c>
      <c r="D10797" s="519" t="s">
        <v>39935</v>
      </c>
      <c r="E10797" s="519" t="s">
        <v>39936</v>
      </c>
      <c r="I10797" s="519" t="s">
        <v>13</v>
      </c>
      <c r="J10797" s="650">
        <v>38.96</v>
      </c>
    </row>
    <row r="10798" spans="1:10">
      <c r="A10798" s="519" t="s">
        <v>11011</v>
      </c>
      <c r="B10798" s="519" t="str">
        <f t="shared" si="168"/>
        <v>REVESTIMENTO EXTERNO,DE UMA VEZ,COM ARGAMASSA DE CIMENTO E AREOLA PARA EMBOCO,NO TRACO 1:2,COM 3CM DE ESPESSURA,INCLUSIVE CHAPISCO DE CIMENTO E AREIA,NO TRACO 1:3</v>
      </c>
      <c r="C10798" s="519" t="s">
        <v>39934</v>
      </c>
      <c r="D10798" s="519" t="s">
        <v>39935</v>
      </c>
      <c r="E10798" s="519" t="s">
        <v>39936</v>
      </c>
      <c r="I10798" s="519" t="s">
        <v>13</v>
      </c>
      <c r="J10798" s="650">
        <v>36.01</v>
      </c>
    </row>
    <row r="10799" spans="1:10">
      <c r="A10799" s="519" t="s">
        <v>11012</v>
      </c>
      <c r="B10799" s="519" t="str">
        <f t="shared" si="168"/>
        <v>REVESTIMENTO EXTERNO,DE UMA VEZ,COM ARGAMASSA DE CIMENTO E AREOLA PARA EMBOCO,NO TRACO 1:4,COM 3CM DE ESPESSURA,INCLUSIVE CHAPISCO DE CIMENTO E AREIA,NO TRACO 1:3</v>
      </c>
      <c r="C10799" s="519" t="s">
        <v>39934</v>
      </c>
      <c r="D10799" s="519" t="s">
        <v>39937</v>
      </c>
      <c r="E10799" s="519" t="s">
        <v>39936</v>
      </c>
      <c r="I10799" s="519" t="s">
        <v>13</v>
      </c>
      <c r="J10799" s="650">
        <v>35.56</v>
      </c>
    </row>
    <row r="10800" spans="1:10">
      <c r="A10800" s="519" t="s">
        <v>11013</v>
      </c>
      <c r="B10800" s="519" t="str">
        <f t="shared" si="168"/>
        <v>REVESTIMENTO EXTERNO,DE UMA VEZ,COM ARGAMASSA DE CIMENTO E AREOLA PARA EMBOCO,NO TRACO 1:4,COM 3CM DE ESPESSURA,INCLUSIVE CHAPISCO DE CIMENTO E AREIA,NO TRACO 1:3</v>
      </c>
      <c r="C10800" s="519" t="s">
        <v>39934</v>
      </c>
      <c r="D10800" s="519" t="s">
        <v>39937</v>
      </c>
      <c r="E10800" s="519" t="s">
        <v>39936</v>
      </c>
      <c r="I10800" s="519" t="s">
        <v>13</v>
      </c>
      <c r="J10800" s="650">
        <v>32.520000000000003</v>
      </c>
    </row>
    <row r="10801" spans="1:10">
      <c r="A10801" s="519" t="s">
        <v>11014</v>
      </c>
      <c r="B10801" s="519" t="str">
        <f t="shared" si="168"/>
        <v>REVESTIMENTO EXTERNO,DE UMA VEZ,COM ARGAMASSA DE CIMENTO E AREOLA PARA EMBOCO,NO TRACO 1:6,COM 3CM DE ESPESSURA,INCLUSIVE CHAPISCO DE CIMENTO E AREIA,NO TRACO 1:3</v>
      </c>
      <c r="C10801" s="519" t="s">
        <v>39934</v>
      </c>
      <c r="D10801" s="519" t="s">
        <v>39938</v>
      </c>
      <c r="E10801" s="519" t="s">
        <v>39936</v>
      </c>
      <c r="I10801" s="519" t="s">
        <v>13</v>
      </c>
      <c r="J10801" s="650">
        <v>34.630000000000003</v>
      </c>
    </row>
    <row r="10802" spans="1:10">
      <c r="A10802" s="519" t="s">
        <v>11015</v>
      </c>
      <c r="B10802" s="519" t="str">
        <f t="shared" si="168"/>
        <v>REVESTIMENTO EXTERNO,DE UMA VEZ,COM ARGAMASSA DE CIMENTO E AREOLA PARA EMBOCO,NO TRACO 1:6,COM 3CM DE ESPESSURA,INCLUSIVE CHAPISCO DE CIMENTO E AREIA,NO TRACO 1:3</v>
      </c>
      <c r="C10802" s="519" t="s">
        <v>39934</v>
      </c>
      <c r="D10802" s="519" t="s">
        <v>39938</v>
      </c>
      <c r="E10802" s="519" t="s">
        <v>39936</v>
      </c>
      <c r="I10802" s="519" t="s">
        <v>13</v>
      </c>
      <c r="J10802" s="650">
        <v>31.5</v>
      </c>
    </row>
    <row r="10803" spans="1:10">
      <c r="A10803" s="519" t="s">
        <v>11016</v>
      </c>
      <c r="B10803" s="519" t="str">
        <f t="shared" si="168"/>
        <v>REVESTIMENTO EXTERNO,EMBOCO,DE UMA VEZ,COM ARGAMASSA DE CIMENTO,CAL HIDRATADA ADITIVADA E AREIA,NO TRACO 1:1:12,COM ESPESSURA DE 2,5CM,INCLUSIVE CHAPISCO DE CIMENTO E AREIA,NO TRACO 1:3</v>
      </c>
      <c r="C10803" s="519" t="s">
        <v>39939</v>
      </c>
      <c r="D10803" s="519" t="s">
        <v>39940</v>
      </c>
      <c r="E10803" s="519" t="s">
        <v>39941</v>
      </c>
      <c r="F10803" s="519" t="s">
        <v>39942</v>
      </c>
      <c r="I10803" s="519" t="s">
        <v>13</v>
      </c>
      <c r="J10803" s="650">
        <v>31.97</v>
      </c>
    </row>
    <row r="10804" spans="1:10">
      <c r="A10804" s="519" t="s">
        <v>11017</v>
      </c>
      <c r="B10804" s="519" t="str">
        <f t="shared" si="168"/>
        <v>REVESTIMENTO EXTERNO,EMBOCO,DE UMA VEZ,COM ARGAMASSA DE CIMENTO,CAL HIDRATADA ADITIVADA E AREIA,NO TRACO 1:1:12,COM ESPESSURA DE 2,5CM,INCLUSIVE CHAPISCO DE CIMENTO E AREIA,NO TRACO 1:3</v>
      </c>
      <c r="C10804" s="519" t="s">
        <v>39939</v>
      </c>
      <c r="D10804" s="519" t="s">
        <v>39940</v>
      </c>
      <c r="E10804" s="519" t="s">
        <v>39941</v>
      </c>
      <c r="F10804" s="519" t="s">
        <v>39942</v>
      </c>
      <c r="I10804" s="519" t="s">
        <v>13</v>
      </c>
      <c r="J10804" s="650">
        <v>28.9</v>
      </c>
    </row>
    <row r="10805" spans="1:10">
      <c r="A10805" s="519" t="s">
        <v>11018</v>
      </c>
      <c r="B10805" s="519" t="str">
        <f t="shared" si="168"/>
        <v>RECOMPOSICAO DE REVESTIMENTO EXTERNO DE PO-DE-PEDRA,CIMENTOE CAL HIDRATADA COM ADICAO DE RHODOPAS PARA CONSOLIDACAO</v>
      </c>
      <c r="C10805" s="519" t="s">
        <v>39943</v>
      </c>
      <c r="D10805" s="519" t="s">
        <v>39944</v>
      </c>
      <c r="I10805" s="519" t="s">
        <v>13</v>
      </c>
      <c r="J10805" s="650">
        <v>18.600000000000001</v>
      </c>
    </row>
    <row r="10806" spans="1:10">
      <c r="A10806" s="519" t="s">
        <v>11019</v>
      </c>
      <c r="B10806" s="519" t="str">
        <f t="shared" si="168"/>
        <v>RECOMPOSICAO DE REVESTIMENTO EXTERNO DE PO-DE-PEDRA,CIMENTOE CAL HIDRATADA COM ADICAO DE RHODOPAS PARA CONSOLIDACAO</v>
      </c>
      <c r="C10806" s="519" t="s">
        <v>39943</v>
      </c>
      <c r="D10806" s="519" t="s">
        <v>39944</v>
      </c>
      <c r="I10806" s="519" t="s">
        <v>13</v>
      </c>
      <c r="J10806" s="650">
        <v>17.690000000000001</v>
      </c>
    </row>
    <row r="10807" spans="1:10">
      <c r="A10807" s="519" t="s">
        <v>11020</v>
      </c>
      <c r="B10807" s="519" t="str">
        <f t="shared" si="168"/>
        <v>RECOMPOSICAO DE REVESTIMENTO COM ARGAMASSA DE CIMENTO E AREIA,NO TRACO 1:3 COM 3CM DE ESPESSURA,ADITIVADA COM 10% DE MICROSSILICA</v>
      </c>
      <c r="C10807" s="519" t="s">
        <v>39945</v>
      </c>
      <c r="D10807" s="519" t="s">
        <v>39946</v>
      </c>
      <c r="E10807" s="519" t="s">
        <v>39947</v>
      </c>
      <c r="I10807" s="519" t="s">
        <v>13</v>
      </c>
      <c r="J10807" s="650">
        <v>24.47</v>
      </c>
    </row>
    <row r="10808" spans="1:10">
      <c r="A10808" s="519" t="s">
        <v>11021</v>
      </c>
      <c r="B10808" s="519" t="str">
        <f t="shared" si="168"/>
        <v>RECOMPOSICAO DE REVESTIMENTO COM ARGAMASSA DE CIMENTO E AREIA,NO TRACO 1:3 COM 3CM DE ESPESSURA,ADITIVADA COM 10% DE MICROSSILICA</v>
      </c>
      <c r="C10808" s="519" t="s">
        <v>39945</v>
      </c>
      <c r="D10808" s="519" t="s">
        <v>39946</v>
      </c>
      <c r="E10808" s="519" t="s">
        <v>39947</v>
      </c>
      <c r="I10808" s="519" t="s">
        <v>13</v>
      </c>
      <c r="J10808" s="650">
        <v>23</v>
      </c>
    </row>
    <row r="10809" spans="1:10">
      <c r="A10809" s="519" t="s">
        <v>11022</v>
      </c>
      <c r="B10809" s="519" t="str">
        <f t="shared" si="168"/>
        <v>RECOMPOSICAO DE REVESTIMENTO COM ARGAMASSA DE CIMENTO E AREIA,NO TRACO 1:3 COM 2CM DE ESPESSURA,ADITIVADA COM 10% DE MICROSSILICA</v>
      </c>
      <c r="C10809" s="519" t="s">
        <v>39945</v>
      </c>
      <c r="D10809" s="519" t="s">
        <v>39948</v>
      </c>
      <c r="E10809" s="519" t="s">
        <v>39947</v>
      </c>
      <c r="I10809" s="519" t="s">
        <v>13</v>
      </c>
      <c r="J10809" s="650">
        <v>19.45</v>
      </c>
    </row>
    <row r="10810" spans="1:10">
      <c r="A10810" s="519" t="s">
        <v>11023</v>
      </c>
      <c r="B10810" s="519" t="str">
        <f t="shared" si="168"/>
        <v>RECOMPOSICAO DE REVESTIMENTO COM ARGAMASSA DE CIMENTO E AREIA,NO TRACO 1:3 COM 2CM DE ESPESSURA,ADITIVADA COM 10% DE MICROSSILICA</v>
      </c>
      <c r="C10810" s="519" t="s">
        <v>39945</v>
      </c>
      <c r="D10810" s="519" t="s">
        <v>39948</v>
      </c>
      <c r="E10810" s="519" t="s">
        <v>39947</v>
      </c>
      <c r="I10810" s="519" t="s">
        <v>13</v>
      </c>
      <c r="J10810" s="650">
        <v>18.05</v>
      </c>
    </row>
    <row r="10811" spans="1:10">
      <c r="A10811" s="519" t="s">
        <v>11024</v>
      </c>
      <c r="B10811" s="519" t="str">
        <f t="shared" si="168"/>
        <v>RECOMPOSICAO DE REVESTIMENTO COM ARGAMASSA DE CIMENTO E AREIA,NO TRACO 1:3 COM 1CM DE ESPESSURA,ADITIVADA COM 10% DE MICROSSILICA</v>
      </c>
      <c r="C10811" s="519" t="s">
        <v>39945</v>
      </c>
      <c r="D10811" s="519" t="s">
        <v>39949</v>
      </c>
      <c r="E10811" s="519" t="s">
        <v>39947</v>
      </c>
      <c r="I10811" s="519" t="s">
        <v>13</v>
      </c>
      <c r="J10811" s="650">
        <v>14.43</v>
      </c>
    </row>
    <row r="10812" spans="1:10">
      <c r="A10812" s="519" t="s">
        <v>11025</v>
      </c>
      <c r="B10812" s="519" t="str">
        <f t="shared" si="168"/>
        <v>RECOMPOSICAO DE REVESTIMENTO COM ARGAMASSA DE CIMENTO E AREIA,NO TRACO 1:3 COM 1CM DE ESPESSURA,ADITIVADA COM 10% DE MICROSSILICA</v>
      </c>
      <c r="C10812" s="519" t="s">
        <v>39945</v>
      </c>
      <c r="D10812" s="519" t="s">
        <v>39949</v>
      </c>
      <c r="E10812" s="519" t="s">
        <v>39947</v>
      </c>
      <c r="I10812" s="519" t="s">
        <v>13</v>
      </c>
      <c r="J10812" s="650">
        <v>13.1</v>
      </c>
    </row>
    <row r="10813" spans="1:10">
      <c r="A10813" s="519" t="s">
        <v>11026</v>
      </c>
      <c r="B10813" s="519" t="str">
        <f t="shared" si="168"/>
        <v>REVESTIMENTO EXTERNO,DE UMA VEZ,COM ARGAMASSA DE CIMENTO,SAIBRO MACIO E AREIA FINA,NO TRACO 1:2:2,COM ESPESSURA DE 3,5CM,INCLUSIVE CHAPISCO DE CIMENTO E AREIA,NO TRACO 1:3</v>
      </c>
      <c r="C10813" s="519" t="s">
        <v>39950</v>
      </c>
      <c r="D10813" s="519" t="s">
        <v>39951</v>
      </c>
      <c r="E10813" s="519" t="s">
        <v>39952</v>
      </c>
      <c r="I10813" s="519" t="s">
        <v>13</v>
      </c>
      <c r="J10813" s="650">
        <v>37.61</v>
      </c>
    </row>
    <row r="10814" spans="1:10">
      <c r="A10814" s="519" t="s">
        <v>11027</v>
      </c>
      <c r="B10814" s="519" t="str">
        <f t="shared" si="168"/>
        <v>REVESTIMENTO EXTERNO,DE UMA VEZ,COM ARGAMASSA DE CIMENTO,SAIBRO MACIO E AREIA FINA,NO TRACO 1:2:2,COM ESPESSURA DE 3,5CM,INCLUSIVE CHAPISCO DE CIMENTO E AREIA,NO TRACO 1:3</v>
      </c>
      <c r="C10814" s="519" t="s">
        <v>39950</v>
      </c>
      <c r="D10814" s="519" t="s">
        <v>39951</v>
      </c>
      <c r="E10814" s="519" t="s">
        <v>39952</v>
      </c>
      <c r="I10814" s="519" t="s">
        <v>13</v>
      </c>
      <c r="J10814" s="650">
        <v>34.53</v>
      </c>
    </row>
    <row r="10815" spans="1:10">
      <c r="A10815" s="519" t="s">
        <v>11028</v>
      </c>
      <c r="B10815" s="519" t="str">
        <f t="shared" si="168"/>
        <v>REVESTIMENTO EXTERNO,DE UMA VEZ,COM ARGAMASSA DE CIMENTO,SAIBRO MACIO E AREIA FINA,NO TRACO 1:3:3,COM ESPESSURA DE 2,5CM,INCLUSIVE CHAPISCO DE CIMENTO E AREIA,NO TRACO 1:3</v>
      </c>
      <c r="C10815" s="519" t="s">
        <v>39950</v>
      </c>
      <c r="D10815" s="519" t="s">
        <v>39953</v>
      </c>
      <c r="E10815" s="519" t="s">
        <v>39952</v>
      </c>
      <c r="I10815" s="519" t="s">
        <v>13</v>
      </c>
      <c r="J10815" s="650">
        <v>33.21</v>
      </c>
    </row>
    <row r="10816" spans="1:10">
      <c r="A10816" s="519" t="s">
        <v>11029</v>
      </c>
      <c r="B10816" s="519" t="str">
        <f t="shared" si="168"/>
        <v>REVESTIMENTO EXTERNO,DE UMA VEZ,COM ARGAMASSA DE CIMENTO,SAIBRO MACIO E AREIA FINA,NO TRACO 1:3:3,COM ESPESSURA DE 2,5CM,INCLUSIVE CHAPISCO DE CIMENTO E AREIA,NO TRACO 1:3</v>
      </c>
      <c r="C10816" s="519" t="s">
        <v>39950</v>
      </c>
      <c r="D10816" s="519" t="s">
        <v>39953</v>
      </c>
      <c r="E10816" s="519" t="s">
        <v>39952</v>
      </c>
      <c r="I10816" s="519" t="s">
        <v>13</v>
      </c>
      <c r="J10816" s="650">
        <v>30.15</v>
      </c>
    </row>
    <row r="10817" spans="1:10">
      <c r="A10817" s="519" t="s">
        <v>11030</v>
      </c>
      <c r="B10817" s="519" t="str">
        <f t="shared" si="168"/>
        <v>REVESTIMENTO EXTERNO,DE UMA VEZ,COM ARGAMASSA DE CIMENTO,SAIBRO MACIO E AREIA FINA,NO TRACO 1:3:3,COM ESPESSURA DE 3,5CM,INCLUSIVE CHAPISCO DE CIMENTO E AREIA,NO TRACO 1:3</v>
      </c>
      <c r="C10817" s="519" t="s">
        <v>39950</v>
      </c>
      <c r="D10817" s="519" t="s">
        <v>39954</v>
      </c>
      <c r="E10817" s="519" t="s">
        <v>39952</v>
      </c>
      <c r="I10817" s="519" t="s">
        <v>13</v>
      </c>
      <c r="J10817" s="650">
        <v>36.799999999999997</v>
      </c>
    </row>
    <row r="10818" spans="1:10">
      <c r="A10818" s="519" t="s">
        <v>11031</v>
      </c>
      <c r="B10818" s="519" t="str">
        <f t="shared" si="168"/>
        <v>REVESTIMENTO EXTERNO,DE UMA VEZ,COM ARGAMASSA DE CIMENTO,SAIBRO MACIO E AREIA FINA,NO TRACO 1:3:3,COM ESPESSURA DE 3,5CM,INCLUSIVE CHAPISCO DE CIMENTO E AREIA,NO TRACO 1:3</v>
      </c>
      <c r="C10818" s="519" t="s">
        <v>39950</v>
      </c>
      <c r="D10818" s="519" t="s">
        <v>39954</v>
      </c>
      <c r="E10818" s="519" t="s">
        <v>39952</v>
      </c>
      <c r="I10818" s="519" t="s">
        <v>13</v>
      </c>
      <c r="J10818" s="650">
        <v>33.630000000000003</v>
      </c>
    </row>
    <row r="10819" spans="1:10">
      <c r="A10819" s="519" t="s">
        <v>11032</v>
      </c>
      <c r="B10819" s="519" t="str">
        <f t="shared" si="168"/>
        <v>EMBOCO INTERNO COM ARGAMASSA DE CIMENTO E SAIBRO,NO TRACO 1:4,COM 2,5CM DE ESPESSURA,INCLUSIVE CHAPISCO DE CIMENTO E AREIA,NO TRACO 1:3</v>
      </c>
      <c r="C10819" s="519" t="s">
        <v>39955</v>
      </c>
      <c r="D10819" s="519" t="s">
        <v>39956</v>
      </c>
      <c r="E10819" s="519" t="s">
        <v>39957</v>
      </c>
      <c r="I10819" s="519" t="s">
        <v>13</v>
      </c>
      <c r="J10819" s="650">
        <v>32.31</v>
      </c>
    </row>
    <row r="10820" spans="1:10">
      <c r="A10820" s="519" t="s">
        <v>11033</v>
      </c>
      <c r="B10820" s="519" t="str">
        <f t="shared" si="168"/>
        <v>EMBOCO INTERNO COM ARGAMASSA DE CIMENTO E SAIBRO,NO TRACO 1:4,COM 2,5CM DE ESPESSURA,INCLUSIVE CHAPISCO DE CIMENTO E AREIA,NO TRACO 1:3</v>
      </c>
      <c r="C10820" s="519" t="s">
        <v>39955</v>
      </c>
      <c r="D10820" s="519" t="s">
        <v>39956</v>
      </c>
      <c r="E10820" s="519" t="s">
        <v>39957</v>
      </c>
      <c r="I10820" s="519" t="s">
        <v>13</v>
      </c>
      <c r="J10820" s="650">
        <v>29.32</v>
      </c>
    </row>
    <row r="10821" spans="1:10">
      <c r="A10821" s="519" t="s">
        <v>11034</v>
      </c>
      <c r="B10821" s="519" t="str">
        <f t="shared" si="168"/>
        <v>EMBOCO INTERNO COM ARGAMASSA DE CIMENTO E SAIBRO,NO TRACO 1:6,COM 2,5CM DE ESPESSURA,INCLUSIVE CHAPISCO DE CIMENTO E AREIA,NO TRACO 1:3</v>
      </c>
      <c r="C10821" s="519" t="s">
        <v>39955</v>
      </c>
      <c r="D10821" s="519" t="s">
        <v>39958</v>
      </c>
      <c r="E10821" s="519" t="s">
        <v>39957</v>
      </c>
      <c r="I10821" s="519" t="s">
        <v>13</v>
      </c>
      <c r="J10821" s="650">
        <v>31.48</v>
      </c>
    </row>
    <row r="10822" spans="1:10">
      <c r="A10822" s="519" t="s">
        <v>11035</v>
      </c>
      <c r="B10822" s="519" t="str">
        <f t="shared" si="168"/>
        <v>EMBOCO INTERNO COM ARGAMASSA DE CIMENTO E SAIBRO,NO TRACO 1:6,COM 2,5CM DE ESPESSURA,INCLUSIVE CHAPISCO DE CIMENTO E AREIA,NO TRACO 1:3</v>
      </c>
      <c r="C10822" s="519" t="s">
        <v>39955</v>
      </c>
      <c r="D10822" s="519" t="s">
        <v>39958</v>
      </c>
      <c r="E10822" s="519" t="s">
        <v>39957</v>
      </c>
      <c r="I10822" s="519" t="s">
        <v>13</v>
      </c>
      <c r="J10822" s="650">
        <v>28.41</v>
      </c>
    </row>
    <row r="10823" spans="1:10">
      <c r="A10823" s="519" t="s">
        <v>11036</v>
      </c>
      <c r="B10823" s="519" t="str">
        <f t="shared" si="168"/>
        <v>REVESTIMENTO INTERNO,DE UMA VEZ,MASSA UNICA OU EMBOCO PAULISTA COM ARGAMASSA DE CIMENTO,CAL,SAIBRO MACIO E AREIA FINA,NOTRACO 1:4:4:4, ESPESSURA DE 2CM ACABAMENTO CAMURCADO, APLICADO SOBRE SUPERFICIE CHAPISCADA, EXCLUSIVE CHAPISCO</v>
      </c>
      <c r="C10823" s="519" t="s">
        <v>39959</v>
      </c>
      <c r="D10823" s="519" t="s">
        <v>39960</v>
      </c>
      <c r="E10823" s="519" t="s">
        <v>39961</v>
      </c>
      <c r="F10823" s="519" t="s">
        <v>39962</v>
      </c>
      <c r="I10823" s="519" t="s">
        <v>13</v>
      </c>
      <c r="J10823" s="650">
        <v>28.32</v>
      </c>
    </row>
    <row r="10824" spans="1:10">
      <c r="A10824" s="519" t="s">
        <v>11037</v>
      </c>
      <c r="B10824" s="519" t="str">
        <f t="shared" ref="B10824:B10887" si="169">C10824&amp;D10824&amp;E10824&amp;F10824&amp;G10824&amp;H10824</f>
        <v>REVESTIMENTO INTERNO,DE UMA VEZ,MASSA UNICA OU EMBOCO PAULISTA COM ARGAMASSA DE CIMENTO,CAL,SAIBRO MACIO E AREIA FINA,NOTRACO 1:4:4:4, ESPESSURA DE 2CM ACABAMENTO CAMURCADO, APLICADO SOBRE SUPERFICIE CHAPISCADA, EXCLUSIVE CHAPISCO</v>
      </c>
      <c r="C10824" s="519" t="s">
        <v>39959</v>
      </c>
      <c r="D10824" s="519" t="s">
        <v>39960</v>
      </c>
      <c r="E10824" s="519" t="s">
        <v>39961</v>
      </c>
      <c r="F10824" s="519" t="s">
        <v>39962</v>
      </c>
      <c r="I10824" s="519" t="s">
        <v>13</v>
      </c>
      <c r="J10824" s="650">
        <v>25.61</v>
      </c>
    </row>
    <row r="10825" spans="1:10">
      <c r="A10825" s="519" t="s">
        <v>11038</v>
      </c>
      <c r="B10825" s="519" t="str">
        <f t="shared" si="169"/>
        <v>REVESTIMENTO INTERNO(PRONTO)EM MASSA UNICA COM ARGAMASSA DECIMENTO E AREIA TERMOTRATADA, COM ESPESSURA DE 2CM,SOBRE SUPERFICIE CHAPISCADA, EXCLUSIVE CHAPISCO</v>
      </c>
      <c r="C10825" s="519" t="s">
        <v>39963</v>
      </c>
      <c r="D10825" s="519" t="s">
        <v>39964</v>
      </c>
      <c r="E10825" s="519" t="s">
        <v>39965</v>
      </c>
      <c r="I10825" s="519" t="s">
        <v>13</v>
      </c>
      <c r="J10825" s="650">
        <v>36.01</v>
      </c>
    </row>
    <row r="10826" spans="1:10">
      <c r="A10826" s="519" t="s">
        <v>11039</v>
      </c>
      <c r="B10826" s="519" t="str">
        <f t="shared" si="169"/>
        <v>REVESTIMENTO INTERNO(PRONTO)EM MASSA UNICA COM ARGAMASSA DECIMENTO E AREIA TERMOTRATADA, COM ESPESSURA DE 2CM,SOBRE SUPERFICIE CHAPISCADA, EXCLUSIVE CHAPISCO</v>
      </c>
      <c r="C10826" s="519" t="s">
        <v>39963</v>
      </c>
      <c r="D10826" s="519" t="s">
        <v>39964</v>
      </c>
      <c r="E10826" s="519" t="s">
        <v>39965</v>
      </c>
      <c r="I10826" s="519" t="s">
        <v>13</v>
      </c>
      <c r="J10826" s="650">
        <v>33.840000000000003</v>
      </c>
    </row>
    <row r="10827" spans="1:10">
      <c r="A10827" s="519" t="s">
        <v>11040</v>
      </c>
      <c r="B10827" s="519" t="str">
        <f t="shared" si="169"/>
        <v>REVESTIMENTO INTERNO(PRONTO)EM MASSA UNICA COM ARGAMASSA DECIMENTO E AREIA TERMOTRATADA,ESPESSURA DE 3CM,SOBRE SUPERFICIE CHAPISCADA,EXCLUSIVE CHAPISCO</v>
      </c>
      <c r="C10827" s="519" t="s">
        <v>39963</v>
      </c>
      <c r="D10827" s="519" t="s">
        <v>39966</v>
      </c>
      <c r="E10827" s="519" t="s">
        <v>39967</v>
      </c>
      <c r="I10827" s="519" t="s">
        <v>13</v>
      </c>
      <c r="J10827" s="650">
        <v>45.9</v>
      </c>
    </row>
    <row r="10828" spans="1:10">
      <c r="A10828" s="519" t="s">
        <v>11041</v>
      </c>
      <c r="B10828" s="519" t="str">
        <f t="shared" si="169"/>
        <v>REVESTIMENTO INTERNO(PRONTO)EM MASSA UNICA COM ARGAMASSA DECIMENTO E AREIA TERMOTRATADA,ESPESSURA DE 3CM,SOBRE SUPERFICIE CHAPISCADA,EXCLUSIVE CHAPISCO</v>
      </c>
      <c r="C10828" s="519" t="s">
        <v>39963</v>
      </c>
      <c r="D10828" s="519" t="s">
        <v>39966</v>
      </c>
      <c r="E10828" s="519" t="s">
        <v>39967</v>
      </c>
      <c r="I10828" s="519" t="s">
        <v>13</v>
      </c>
      <c r="J10828" s="650">
        <v>43.73</v>
      </c>
    </row>
    <row r="10829" spans="1:10">
      <c r="A10829" s="519" t="s">
        <v>11042</v>
      </c>
      <c r="B10829" s="519" t="str">
        <f t="shared" si="169"/>
        <v>REVESTIMENTO EXTERNO(PRONTO)EM MASSA UNICA COM ARGAMASSA DECIMENTO E AREIA TERMOTRATADA,COM ESPESSURA DE 3CM,INCLUSIVECHAPISCO DE CIMENTO E AREIA TRACO 1:3</v>
      </c>
      <c r="C10829" s="519" t="s">
        <v>39968</v>
      </c>
      <c r="D10829" s="519" t="s">
        <v>39969</v>
      </c>
      <c r="E10829" s="519" t="s">
        <v>39970</v>
      </c>
      <c r="I10829" s="519" t="s">
        <v>13</v>
      </c>
      <c r="J10829" s="650">
        <v>52.12</v>
      </c>
    </row>
    <row r="10830" spans="1:10">
      <c r="A10830" s="519" t="s">
        <v>11043</v>
      </c>
      <c r="B10830" s="519" t="str">
        <f t="shared" si="169"/>
        <v>REVESTIMENTO EXTERNO(PRONTO)EM MASSA UNICA COM ARGAMASSA DECIMENTO E AREIA TERMOTRATADA,COM ESPESSURA DE 3CM,INCLUSIVECHAPISCO DE CIMENTO E AREIA TRACO 1:3</v>
      </c>
      <c r="C10830" s="519" t="s">
        <v>39968</v>
      </c>
      <c r="D10830" s="519" t="s">
        <v>39969</v>
      </c>
      <c r="E10830" s="519" t="s">
        <v>39970</v>
      </c>
      <c r="I10830" s="519" t="s">
        <v>13</v>
      </c>
      <c r="J10830" s="650">
        <v>49.38</v>
      </c>
    </row>
    <row r="10831" spans="1:10">
      <c r="A10831" s="519" t="s">
        <v>11044</v>
      </c>
      <c r="B10831" s="519" t="str">
        <f t="shared" si="169"/>
        <v>REVESTIMENTO INTERNO,EMBOCO,DE UMA VEZ,COM ARGAMASSA DE CIMENTO,CAL HIDRATADA ADITIVADA E AREIA,NO TRACO 1:1:8,COM ESPESSURA DE 2CM,ACABAMENTO CAMURCADO,APLICADO SOBRE SUPERFICIE CHAPISCADA,EXCLUSIVE CHAPISCO</v>
      </c>
      <c r="C10831" s="519" t="s">
        <v>39971</v>
      </c>
      <c r="D10831" s="519" t="s">
        <v>39972</v>
      </c>
      <c r="E10831" s="519" t="s">
        <v>39973</v>
      </c>
      <c r="F10831" s="519" t="s">
        <v>39974</v>
      </c>
      <c r="I10831" s="519" t="s">
        <v>13</v>
      </c>
      <c r="J10831" s="650">
        <v>29.5</v>
      </c>
    </row>
    <row r="10832" spans="1:10">
      <c r="A10832" s="519" t="s">
        <v>11045</v>
      </c>
      <c r="B10832" s="519" t="str">
        <f t="shared" si="169"/>
        <v>REVESTIMENTO INTERNO,EMBOCO,DE UMA VEZ,COM ARGAMASSA DE CIMENTO,CAL HIDRATADA ADITIVADA E AREIA,NO TRACO 1:1:8,COM ESPESSURA DE 2CM,ACABAMENTO CAMURCADO,APLICADO SOBRE SUPERFICIE CHAPISCADA,EXCLUSIVE CHAPISCO</v>
      </c>
      <c r="C10832" s="519" t="s">
        <v>39971</v>
      </c>
      <c r="D10832" s="519" t="s">
        <v>39972</v>
      </c>
      <c r="E10832" s="519" t="s">
        <v>39973</v>
      </c>
      <c r="F10832" s="519" t="s">
        <v>39974</v>
      </c>
      <c r="I10832" s="519" t="s">
        <v>13</v>
      </c>
      <c r="J10832" s="650">
        <v>26.58</v>
      </c>
    </row>
    <row r="10833" spans="1:10">
      <c r="A10833" s="519" t="s">
        <v>11046</v>
      </c>
      <c r="B10833" s="519" t="str">
        <f t="shared" si="169"/>
        <v>REVESTIMENTO EXTERNO EM 2 MASSAS SOBRE SUPERFICIE CHAPISCADA,EXCLUSIVE CHAPISCO,INCLUSIVE EMBOCO COM ARGAMASSA DE CIMENTO E SAIBRO,NO TRACO 1:2,COM ESPESSURA DE 2,5CM E REBOCO DE CIMENTO E PO-DE-PEDRA,NO TRACO 1:3,COM ESPESSURA DE 5MM</v>
      </c>
      <c r="C10833" s="519" t="s">
        <v>39975</v>
      </c>
      <c r="D10833" s="519" t="s">
        <v>39976</v>
      </c>
      <c r="E10833" s="519" t="s">
        <v>39977</v>
      </c>
      <c r="F10833" s="519" t="s">
        <v>39978</v>
      </c>
      <c r="I10833" s="519" t="s">
        <v>13</v>
      </c>
      <c r="J10833" s="650">
        <v>48.89</v>
      </c>
    </row>
    <row r="10834" spans="1:10">
      <c r="A10834" s="519" t="s">
        <v>11047</v>
      </c>
      <c r="B10834" s="519" t="str">
        <f t="shared" si="169"/>
        <v>REVESTIMENTO EXTERNO EM 2 MASSAS SOBRE SUPERFICIE CHAPISCADA,EXCLUSIVE CHAPISCO,INCLUSIVE EMBOCO COM ARGAMASSA DE CIMENTO E SAIBRO,NO TRACO 1:2,COM ESPESSURA DE 2,5CM E REBOCO DE CIMENTO E PO-DE-PEDRA,NO TRACO 1:3,COM ESPESSURA DE 5MM</v>
      </c>
      <c r="C10834" s="519" t="s">
        <v>39975</v>
      </c>
      <c r="D10834" s="519" t="s">
        <v>39976</v>
      </c>
      <c r="E10834" s="519" t="s">
        <v>39977</v>
      </c>
      <c r="F10834" s="519" t="s">
        <v>39978</v>
      </c>
      <c r="I10834" s="519" t="s">
        <v>13</v>
      </c>
      <c r="J10834" s="650">
        <v>44.34</v>
      </c>
    </row>
    <row r="10835" spans="1:10">
      <c r="A10835" s="519" t="s">
        <v>11048</v>
      </c>
      <c r="B10835" s="519" t="str">
        <f t="shared" si="169"/>
        <v>REVESTIMENTO EXTERNO EM 2 MASSAS SOBRE SUPERFICIE CHAPISCADA,EXCLUSIVE CHAPISCO,INCLUSIVE EMBOCO COM ARGAMASSA DE CIMENTO E SAIBRO,NO TRACO 1:2,COM ESPESSURA DE 2CM E REBOCO DE CIMENTO E PO-DE-PEDRA,NO TRACO 1:3,COM ESPESSURA DE 5MM</v>
      </c>
      <c r="C10835" s="519" t="s">
        <v>39975</v>
      </c>
      <c r="D10835" s="519" t="s">
        <v>39976</v>
      </c>
      <c r="E10835" s="519" t="s">
        <v>39979</v>
      </c>
      <c r="F10835" s="519" t="s">
        <v>39980</v>
      </c>
      <c r="I10835" s="519" t="s">
        <v>13</v>
      </c>
      <c r="J10835" s="650">
        <v>46.45</v>
      </c>
    </row>
    <row r="10836" spans="1:10">
      <c r="A10836" s="519" t="s">
        <v>11049</v>
      </c>
      <c r="B10836" s="519" t="str">
        <f t="shared" si="169"/>
        <v>REVESTIMENTO EXTERNO EM 2 MASSAS SOBRE SUPERFICIE CHAPISCADA,EXCLUSIVE CHAPISCO,INCLUSIVE EMBOCO COM ARGAMASSA DE CIMENTO E SAIBRO,NO TRACO 1:2,COM ESPESSURA DE 2CM E REBOCO DE CIMENTO E PO-DE-PEDRA,NO TRACO 1:3,COM ESPESSURA DE 5MM</v>
      </c>
      <c r="C10836" s="519" t="s">
        <v>39975</v>
      </c>
      <c r="D10836" s="519" t="s">
        <v>39976</v>
      </c>
      <c r="E10836" s="519" t="s">
        <v>39979</v>
      </c>
      <c r="F10836" s="519" t="s">
        <v>39980</v>
      </c>
      <c r="I10836" s="519" t="s">
        <v>13</v>
      </c>
      <c r="J10836" s="650">
        <v>41.94</v>
      </c>
    </row>
    <row r="10837" spans="1:10">
      <c r="A10837" s="519" t="s">
        <v>11050</v>
      </c>
      <c r="B10837" s="519" t="str">
        <f t="shared" si="169"/>
        <v>REVESTIMENTO EXTERNO EM 2 MASSAS,SOBRE SUPERFICIE CHAPISCADA,EXCLUSIVE CHAPISCO,INCLUSIVE EMBOCO COM ARGAMASSA DE CIMENTO,SAIBRO E AREIA,NO TRACO 1:2:2,COM ESPESSURA DE 3,5CM E REBOCO DE ARGAMASSA PRONTA,COM CAL E AGREGADOS,COM ESPESSURA DE 3MM</v>
      </c>
      <c r="C10837" s="519" t="s">
        <v>39981</v>
      </c>
      <c r="D10837" s="519" t="s">
        <v>39976</v>
      </c>
      <c r="E10837" s="519" t="s">
        <v>39982</v>
      </c>
      <c r="F10837" s="519" t="s">
        <v>39983</v>
      </c>
      <c r="G10837" s="519" t="s">
        <v>39984</v>
      </c>
      <c r="I10837" s="519" t="s">
        <v>13</v>
      </c>
      <c r="J10837" s="650">
        <v>59.93</v>
      </c>
    </row>
    <row r="10838" spans="1:10">
      <c r="A10838" s="519" t="s">
        <v>11051</v>
      </c>
      <c r="B10838" s="519" t="str">
        <f t="shared" si="169"/>
        <v>REVESTIMENTO EXTERNO EM 2 MASSAS,SOBRE SUPERFICIE CHAPISCADA,EXCLUSIVE CHAPISCO,INCLUSIVE EMBOCO COM ARGAMASSA DE CIMENTO,SAIBRO E AREIA,NO TRACO 1:2:2,COM ESPESSURA DE 3,5CM E REBOCO DE ARGAMASSA PRONTA,COM CAL E AGREGADOS,COM ESPESSURA DE 3MM</v>
      </c>
      <c r="C10838" s="519" t="s">
        <v>39981</v>
      </c>
      <c r="D10838" s="519" t="s">
        <v>39976</v>
      </c>
      <c r="E10838" s="519" t="s">
        <v>39982</v>
      </c>
      <c r="F10838" s="519" t="s">
        <v>39983</v>
      </c>
      <c r="G10838" s="519" t="s">
        <v>39984</v>
      </c>
      <c r="I10838" s="519" t="s">
        <v>13</v>
      </c>
      <c r="J10838" s="650">
        <v>55.27</v>
      </c>
    </row>
    <row r="10839" spans="1:10">
      <c r="A10839" s="519" t="s">
        <v>11052</v>
      </c>
      <c r="B10839" s="519" t="str">
        <f t="shared" si="169"/>
        <v>REVESTIMENTO EXTERNO EM 2 MASSAS,SOBRE SUPERFICIE CHAPISCADA,EXCLUSIVE CHAPISCO,INCLUSIVE EMBOCO COM ARGAMASSA DE CIMENTO,SAIBRO E AREIA,NO TRACO 1:2:2,COM ESPESSURA DE 3CM E REBOCO DE ARGAMASSA PRONTA,COM CAL E AGREGADOS,COM ESPESSURA DE 3MM</v>
      </c>
      <c r="C10839" s="519" t="s">
        <v>39981</v>
      </c>
      <c r="D10839" s="519" t="s">
        <v>39976</v>
      </c>
      <c r="E10839" s="519" t="s">
        <v>39985</v>
      </c>
      <c r="F10839" s="519" t="s">
        <v>39986</v>
      </c>
      <c r="G10839" s="519" t="s">
        <v>35261</v>
      </c>
      <c r="I10839" s="519" t="s">
        <v>13</v>
      </c>
      <c r="J10839" s="650">
        <v>58.42</v>
      </c>
    </row>
    <row r="10840" spans="1:10">
      <c r="A10840" s="519" t="s">
        <v>11053</v>
      </c>
      <c r="B10840" s="519" t="str">
        <f t="shared" si="169"/>
        <v>REVESTIMENTO EXTERNO EM 2 MASSAS,SOBRE SUPERFICIE CHAPISCADA,EXCLUSIVE CHAPISCO,INCLUSIVE EMBOCO COM ARGAMASSA DE CIMENTO,SAIBRO E AREIA,NO TRACO 1:2:2,COM ESPESSURA DE 3CM E REBOCO DE ARGAMASSA PRONTA,COM CAL E AGREGADOS,COM ESPESSURA DE 3MM</v>
      </c>
      <c r="C10840" s="519" t="s">
        <v>39981</v>
      </c>
      <c r="D10840" s="519" t="s">
        <v>39976</v>
      </c>
      <c r="E10840" s="519" t="s">
        <v>39985</v>
      </c>
      <c r="F10840" s="519" t="s">
        <v>39986</v>
      </c>
      <c r="G10840" s="519" t="s">
        <v>35261</v>
      </c>
      <c r="I10840" s="519" t="s">
        <v>13</v>
      </c>
      <c r="J10840" s="650">
        <v>53.79</v>
      </c>
    </row>
    <row r="10841" spans="1:10">
      <c r="A10841" s="519" t="s">
        <v>11054</v>
      </c>
      <c r="B10841" s="519" t="str">
        <f t="shared" si="169"/>
        <v>REVESTIMENTO EXTERNO EM 2 MASSAS,SOBRE SUPERFICIE CHAPISCADA,EXCLUSIVE CHAPISCO,INCLUSIVE EMBOCO COM ARGAMASSA DE CIMENTO,SAIBRO E AREIA,NO TRACO 1:2:2,COM ESPESSURA DE 2CM E REBOCO DE ARGAMASSA PRONTA,COM CAL E AGREGADOS,COM ESPESSURA DE 3MM</v>
      </c>
      <c r="C10841" s="519" t="s">
        <v>39981</v>
      </c>
      <c r="D10841" s="519" t="s">
        <v>39976</v>
      </c>
      <c r="E10841" s="519" t="s">
        <v>39987</v>
      </c>
      <c r="F10841" s="519" t="s">
        <v>39986</v>
      </c>
      <c r="G10841" s="519" t="s">
        <v>35261</v>
      </c>
      <c r="I10841" s="519" t="s">
        <v>13</v>
      </c>
      <c r="J10841" s="650">
        <v>53.88</v>
      </c>
    </row>
    <row r="10842" spans="1:10">
      <c r="A10842" s="519" t="s">
        <v>11055</v>
      </c>
      <c r="B10842" s="519" t="str">
        <f t="shared" si="169"/>
        <v>REVESTIMENTO EXTERNO EM 2 MASSAS,SOBRE SUPERFICIE CHAPISCADA,EXCLUSIVE CHAPISCO,INCLUSIVE EMBOCO COM ARGAMASSA DE CIMENTO,SAIBRO E AREIA,NO TRACO 1:2:2,COM ESPESSURA DE 2CM E REBOCO DE ARGAMASSA PRONTA,COM CAL E AGREGADOS,COM ESPESSURA DE 3MM</v>
      </c>
      <c r="C10842" s="519" t="s">
        <v>39981</v>
      </c>
      <c r="D10842" s="519" t="s">
        <v>39976</v>
      </c>
      <c r="E10842" s="519" t="s">
        <v>39987</v>
      </c>
      <c r="F10842" s="519" t="s">
        <v>39986</v>
      </c>
      <c r="G10842" s="519" t="s">
        <v>35261</v>
      </c>
      <c r="I10842" s="519" t="s">
        <v>13</v>
      </c>
      <c r="J10842" s="650">
        <v>49.34</v>
      </c>
    </row>
    <row r="10843" spans="1:10">
      <c r="A10843" s="519" t="s">
        <v>11056</v>
      </c>
      <c r="B10843" s="519" t="str">
        <f t="shared" si="169"/>
        <v>REVESTIMENTO EXTERNO EM 2 MASSAS,SOBRE SUPERFICIE CHAPISCADA,EXCLUSIVE CHAPISCO,INCLUSIVE EMBOCO COM ARGAMASSA DE CIMENTO,CAL HIDRATADA ADITIVADA E AREIA,NO TRACO 1:1:12,COM ESPESSURA DE 3,5CM E REBOCO DE ARGAMASSA PRONTA,COM CAL E AGREGADOS,COM ESPESSURA DE 3MM</v>
      </c>
      <c r="C10843" s="519" t="s">
        <v>39981</v>
      </c>
      <c r="D10843" s="519" t="s">
        <v>39976</v>
      </c>
      <c r="E10843" s="519" t="s">
        <v>39988</v>
      </c>
      <c r="F10843" s="519" t="s">
        <v>39989</v>
      </c>
      <c r="G10843" s="519" t="s">
        <v>39990</v>
      </c>
      <c r="I10843" s="519" t="s">
        <v>13</v>
      </c>
      <c r="J10843" s="650">
        <v>56.3</v>
      </c>
    </row>
    <row r="10844" spans="1:10">
      <c r="A10844" s="519" t="s">
        <v>11057</v>
      </c>
      <c r="B10844" s="519" t="str">
        <f t="shared" si="169"/>
        <v>REVESTIMENTO EXTERNO EM 2 MASSAS,SOBRE SUPERFICIE CHAPISCADA,EXCLUSIVE CHAPISCO,INCLUSIVE EMBOCO COM ARGAMASSA DE CIMENTO,CAL HIDRATADA ADITIVADA E AREIA,NO TRACO 1:1:12,COM ESPESSURA DE 3,5CM E REBOCO DE ARGAMASSA PRONTA,COM CAL E AGREGADOS,COM ESPESSURA DE 3MM</v>
      </c>
      <c r="C10844" s="519" t="s">
        <v>39981</v>
      </c>
      <c r="D10844" s="519" t="s">
        <v>39976</v>
      </c>
      <c r="E10844" s="519" t="s">
        <v>39988</v>
      </c>
      <c r="F10844" s="519" t="s">
        <v>39989</v>
      </c>
      <c r="G10844" s="519" t="s">
        <v>39990</v>
      </c>
      <c r="I10844" s="519" t="s">
        <v>13</v>
      </c>
      <c r="J10844" s="650">
        <v>50.97</v>
      </c>
    </row>
    <row r="10845" spans="1:10">
      <c r="A10845" s="519" t="s">
        <v>11058</v>
      </c>
      <c r="B10845" s="519" t="str">
        <f t="shared" si="169"/>
        <v>REVESTIMENTO EXTERNO EM 2 MASSAS,SOBRE SUPERFICIE CHAPISCADA,EXCLUSIVE CHAPISCO,INCLUSIVE EMBOCO COM ARGAMASSA DE CIMENTO,SAIBRO E AREIA,NO TRACO 1:3:3,COM ESPESSURA DE 3,5CM E REBOCO DE CIMENTO,CAL HIDRATADA EM PO E AREIA FINA,NO TRACO 1:3:5,COM ESPESSURA DE 5MM</v>
      </c>
      <c r="C10845" s="519" t="s">
        <v>39981</v>
      </c>
      <c r="D10845" s="519" t="s">
        <v>39976</v>
      </c>
      <c r="E10845" s="519" t="s">
        <v>39991</v>
      </c>
      <c r="F10845" s="519" t="s">
        <v>39992</v>
      </c>
      <c r="G10845" s="519" t="s">
        <v>39993</v>
      </c>
      <c r="I10845" s="519" t="s">
        <v>13</v>
      </c>
      <c r="J10845" s="650">
        <v>53.51</v>
      </c>
    </row>
    <row r="10846" spans="1:10">
      <c r="A10846" s="519" t="s">
        <v>11059</v>
      </c>
      <c r="B10846" s="519" t="str">
        <f t="shared" si="169"/>
        <v>REVESTIMENTO EXTERNO EM 2 MASSAS,SOBRE SUPERFICIE CHAPISCADA,EXCLUSIVE CHAPISCO,INCLUSIVE EMBOCO COM ARGAMASSA DE CIMENTO,SAIBRO E AREIA,NO TRACO 1:3:3,COM ESPESSURA DE 3,5CM E REBOCO DE CIMENTO,CAL HIDRATADA EM PO E AREIA FINA,NO TRACO 1:3:5,COM ESPESSURA DE 5MM</v>
      </c>
      <c r="C10846" s="519" t="s">
        <v>39981</v>
      </c>
      <c r="D10846" s="519" t="s">
        <v>39976</v>
      </c>
      <c r="E10846" s="519" t="s">
        <v>39991</v>
      </c>
      <c r="F10846" s="519" t="s">
        <v>39992</v>
      </c>
      <c r="G10846" s="519" t="s">
        <v>39993</v>
      </c>
      <c r="I10846" s="519" t="s">
        <v>13</v>
      </c>
      <c r="J10846" s="650">
        <v>48.14</v>
      </c>
    </row>
    <row r="10847" spans="1:10">
      <c r="A10847" s="519" t="s">
        <v>11060</v>
      </c>
      <c r="B10847" s="519" t="str">
        <f t="shared" si="169"/>
        <v>REVESTIMENTO EXTERNO EM 2 MASSAS,SOBRE SUPERFICIE CHAPISCADA,EXCLUSIVE CHAPISCO,INCLUSIVE EMBOCO COM ARGAMASSA DE CIMENTO,SAIBRO E AREIA,NO TRACO 1:3:3,COM ESPESSURA DE 3CM E REBOCO DE CIMENTO,CAL HIDRATADA EM PO E AREIA FINA,NO TRACO 1:3:5,COM ESPESSURA DE 5MM</v>
      </c>
      <c r="C10847" s="519" t="s">
        <v>39981</v>
      </c>
      <c r="D10847" s="519" t="s">
        <v>39976</v>
      </c>
      <c r="E10847" s="519" t="s">
        <v>39994</v>
      </c>
      <c r="F10847" s="519" t="s">
        <v>39995</v>
      </c>
      <c r="G10847" s="519" t="s">
        <v>39996</v>
      </c>
      <c r="I10847" s="519" t="s">
        <v>13</v>
      </c>
      <c r="J10847" s="650">
        <v>50.05</v>
      </c>
    </row>
    <row r="10848" spans="1:10">
      <c r="A10848" s="519" t="s">
        <v>11061</v>
      </c>
      <c r="B10848" s="519" t="str">
        <f t="shared" si="169"/>
        <v>REVESTIMENTO EXTERNO EM 2 MASSAS,SOBRE SUPERFICIE CHAPISCADA,EXCLUSIVE CHAPISCO,INCLUSIVE EMBOCO COM ARGAMASSA DE CIMENTO,SAIBRO E AREIA,NO TRACO 1:3:3,COM ESPESSURA DE 3CM E REBOCO DE CIMENTO,CAL HIDRATADA EM PO E AREIA FINA,NO TRACO 1:3:5,COM ESPESSURA DE 5MM</v>
      </c>
      <c r="C10848" s="519" t="s">
        <v>39981</v>
      </c>
      <c r="D10848" s="519" t="s">
        <v>39976</v>
      </c>
      <c r="E10848" s="519" t="s">
        <v>39994</v>
      </c>
      <c r="F10848" s="519" t="s">
        <v>39995</v>
      </c>
      <c r="G10848" s="519" t="s">
        <v>39996</v>
      </c>
      <c r="I10848" s="519" t="s">
        <v>13</v>
      </c>
      <c r="J10848" s="650">
        <v>44.99</v>
      </c>
    </row>
    <row r="10849" spans="1:10">
      <c r="A10849" s="519" t="s">
        <v>11062</v>
      </c>
      <c r="B10849" s="519" t="str">
        <f t="shared" si="169"/>
        <v>REVESTIMENTO EXTERNO EM 2 MASSAS,SOBRE SUPERFICIE CHAPISCADA,EXCLUSIVE CHAPISCO,INCLUSIVE EMBOCO COM ARGAMASSA DE CIMENTO,SAIBRO E AREIA,NO TRACO 1:3:3,COM ESPESSURA DE 2CM E REBOCO DE CIMENTO,CAL HIDRATADA EM PO E AREIA FINA,NO TRACO 1:3:5,COM ESPESSURA DE 5MM</v>
      </c>
      <c r="C10849" s="519" t="s">
        <v>39981</v>
      </c>
      <c r="D10849" s="519" t="s">
        <v>39976</v>
      </c>
      <c r="E10849" s="519" t="s">
        <v>39997</v>
      </c>
      <c r="F10849" s="519" t="s">
        <v>39995</v>
      </c>
      <c r="G10849" s="519" t="s">
        <v>39996</v>
      </c>
      <c r="I10849" s="519" t="s">
        <v>13</v>
      </c>
      <c r="J10849" s="650">
        <v>43.72</v>
      </c>
    </row>
    <row r="10850" spans="1:10">
      <c r="A10850" s="519" t="s">
        <v>11063</v>
      </c>
      <c r="B10850" s="519" t="str">
        <f t="shared" si="169"/>
        <v>REVESTIMENTO EXTERNO EM 2 MASSAS,SOBRE SUPERFICIE CHAPISCADA,EXCLUSIVE CHAPISCO,INCLUSIVE EMBOCO COM ARGAMASSA DE CIMENTO,SAIBRO E AREIA,NO TRACO 1:3:3,COM ESPESSURA DE 2CM E REBOCO DE CIMENTO,CAL HIDRATADA EM PO E AREIA FINA,NO TRACO 1:3:5,COM ESPESSURA DE 5MM</v>
      </c>
      <c r="C10850" s="519" t="s">
        <v>39981</v>
      </c>
      <c r="D10850" s="519" t="s">
        <v>39976</v>
      </c>
      <c r="E10850" s="519" t="s">
        <v>39997</v>
      </c>
      <c r="F10850" s="519" t="s">
        <v>39995</v>
      </c>
      <c r="G10850" s="519" t="s">
        <v>39996</v>
      </c>
      <c r="I10850" s="519" t="s">
        <v>13</v>
      </c>
      <c r="J10850" s="650">
        <v>39.06</v>
      </c>
    </row>
    <row r="10851" spans="1:10">
      <c r="A10851" s="519" t="s">
        <v>11064</v>
      </c>
      <c r="B10851" s="519" t="str">
        <f t="shared" si="169"/>
        <v>REBOCO EXTERNO OU INTERNO COM ARGAMASSA DE CIMENTO,CAL HIDRATADA EM PO E AREIA FINA,NO TRACO 1:3:5,COM ESPESSURA DE 3MM,APLICADO SOBRE EMBOCO EXISTENTE,EXCLUSIVE EMBOCO</v>
      </c>
      <c r="C10851" s="519" t="s">
        <v>39998</v>
      </c>
      <c r="D10851" s="519" t="s">
        <v>39999</v>
      </c>
      <c r="E10851" s="519" t="s">
        <v>40000</v>
      </c>
      <c r="I10851" s="519" t="s">
        <v>13</v>
      </c>
      <c r="J10851" s="650">
        <v>19.5</v>
      </c>
    </row>
    <row r="10852" spans="1:10">
      <c r="A10852" s="519" t="s">
        <v>11065</v>
      </c>
      <c r="B10852" s="519" t="str">
        <f t="shared" si="169"/>
        <v>REBOCO EXTERNO OU INTERNO COM ARGAMASSA DE CIMENTO,CAL HIDRATADA EM PO E AREIA FINA,NO TRACO 1:3:5,COM ESPESSURA DE 3MM,APLICADO SOBRE EMBOCO EXISTENTE,EXCLUSIVE EMBOCO</v>
      </c>
      <c r="C10852" s="519" t="s">
        <v>39998</v>
      </c>
      <c r="D10852" s="519" t="s">
        <v>39999</v>
      </c>
      <c r="E10852" s="519" t="s">
        <v>40000</v>
      </c>
      <c r="I10852" s="519" t="s">
        <v>13</v>
      </c>
      <c r="J10852" s="650">
        <v>17.100000000000001</v>
      </c>
    </row>
    <row r="10853" spans="1:10">
      <c r="A10853" s="519" t="s">
        <v>11066</v>
      </c>
      <c r="B10853" s="519" t="str">
        <f t="shared" si="169"/>
        <v>REBOCO EXTERNO OU INTERNO COM ARGAMASSA DE CIMENTO,CAL HIDRATADA EM PO E AREIA FINA,NO TRACO 1:3:5,COM ESPESSURA DE 3MM,COM 0,24L/M2 DE LATEX,APLICADO SOBRE EMBOCO EXISTENTE,EXCLUSIVE EMBOCO</v>
      </c>
      <c r="C10853" s="519" t="s">
        <v>39998</v>
      </c>
      <c r="D10853" s="519" t="s">
        <v>39999</v>
      </c>
      <c r="E10853" s="519" t="s">
        <v>40001</v>
      </c>
      <c r="F10853" s="519" t="s">
        <v>40002</v>
      </c>
      <c r="I10853" s="519" t="s">
        <v>13</v>
      </c>
      <c r="J10853" s="650">
        <v>21.54</v>
      </c>
    </row>
    <row r="10854" spans="1:10">
      <c r="A10854" s="519" t="s">
        <v>11067</v>
      </c>
      <c r="B10854" s="519" t="str">
        <f t="shared" si="169"/>
        <v>REBOCO EXTERNO OU INTERNO COM ARGAMASSA DE CIMENTO,CAL HIDRATADA EM PO E AREIA FINA,NO TRACO 1:3:5,COM ESPESSURA DE 3MM,COM 0,24L/M2 DE LATEX,APLICADO SOBRE EMBOCO EXISTENTE,EXCLUSIVE EMBOCO</v>
      </c>
      <c r="C10854" s="519" t="s">
        <v>39998</v>
      </c>
      <c r="D10854" s="519" t="s">
        <v>39999</v>
      </c>
      <c r="E10854" s="519" t="s">
        <v>40001</v>
      </c>
      <c r="F10854" s="519" t="s">
        <v>40002</v>
      </c>
      <c r="I10854" s="519" t="s">
        <v>13</v>
      </c>
      <c r="J10854" s="650">
        <v>19.149999999999999</v>
      </c>
    </row>
    <row r="10855" spans="1:10">
      <c r="A10855" s="519" t="s">
        <v>11068</v>
      </c>
      <c r="B10855" s="519" t="str">
        <f t="shared" si="169"/>
        <v>REBOCO PRONTO PARA PAREDES INTERNAS COMPOSTO DE CAL E AGREGADOS,COM 5MM DE ESPESSURA,APLICADO SOBRE SUPERFICIE</v>
      </c>
      <c r="C10855" s="519" t="s">
        <v>50483</v>
      </c>
      <c r="D10855" s="519" t="s">
        <v>50484</v>
      </c>
      <c r="I10855" s="519" t="s">
        <v>13</v>
      </c>
      <c r="J10855" s="650">
        <v>27.01</v>
      </c>
    </row>
    <row r="10856" spans="1:10">
      <c r="A10856" s="519" t="s">
        <v>11069</v>
      </c>
      <c r="B10856" s="519" t="str">
        <f t="shared" si="169"/>
        <v>REBOCO PRONTO PARA PAREDES INTERNAS COMPOSTO DE CAL E AGREGADOS,COM 5MM DE ESPESSURA,APLICADO SOBRE SUPERFICIE</v>
      </c>
      <c r="C10856" s="519" t="s">
        <v>50483</v>
      </c>
      <c r="D10856" s="519" t="s">
        <v>50484</v>
      </c>
      <c r="I10856" s="519" t="s">
        <v>13</v>
      </c>
      <c r="J10856" s="650">
        <v>24.84</v>
      </c>
    </row>
    <row r="10857" spans="1:10">
      <c r="A10857" s="519" t="s">
        <v>50485</v>
      </c>
      <c r="B10857" s="519" t="str">
        <f t="shared" si="169"/>
        <v>REBOCO PRONTO PARA PAREDES INTERNAS COMPOSTO DE CAL E AGREGADOS,COM 3MM DE ESPESSURA,APLICADO SOBRE SUPERFICIE</v>
      </c>
      <c r="C10857" s="519" t="s">
        <v>50483</v>
      </c>
      <c r="D10857" s="519" t="s">
        <v>50486</v>
      </c>
      <c r="I10857" s="519" t="s">
        <v>13</v>
      </c>
      <c r="J10857" s="650">
        <v>22.7</v>
      </c>
    </row>
    <row r="10858" spans="1:10">
      <c r="A10858" s="519" t="s">
        <v>50487</v>
      </c>
      <c r="B10858" s="519" t="str">
        <f t="shared" si="169"/>
        <v>REBOCO PRONTO PARA PAREDES INTERNAS COMPOSTO DE CAL E AGREGADOS,COM 3MM DE ESPESSURA,APLICADO SOBRE SUPERFICIE</v>
      </c>
      <c r="C10858" s="519" t="s">
        <v>50483</v>
      </c>
      <c r="D10858" s="519" t="s">
        <v>50486</v>
      </c>
      <c r="I10858" s="519" t="s">
        <v>13</v>
      </c>
      <c r="J10858" s="650">
        <v>20.53</v>
      </c>
    </row>
    <row r="10859" spans="1:10">
      <c r="A10859" s="519" t="s">
        <v>50488</v>
      </c>
      <c r="B10859" s="519" t="str">
        <f t="shared" si="169"/>
        <v>REBOCO PRONTO PARA PAREDES EXTERNAS COMPOSTO DE CAL E AGREGADOS,INCLUSIVE CIMENTO ADICIONADO MANUALMENTE,COM 5MM DE ESPESSURA,APLICADO SOBRE SUPERFICIE</v>
      </c>
      <c r="C10859" s="519" t="s">
        <v>50489</v>
      </c>
      <c r="D10859" s="519" t="s">
        <v>50490</v>
      </c>
      <c r="E10859" s="519" t="s">
        <v>50491</v>
      </c>
      <c r="I10859" s="519" t="s">
        <v>13</v>
      </c>
      <c r="J10859" s="650">
        <v>29.23</v>
      </c>
    </row>
    <row r="10860" spans="1:10">
      <c r="A10860" s="519" t="s">
        <v>50492</v>
      </c>
      <c r="B10860" s="519" t="str">
        <f t="shared" si="169"/>
        <v>REBOCO PRONTO PARA PAREDES EXTERNAS COMPOSTO DE CAL E AGREGADOS,INCLUSIVE CIMENTO ADICIONADO MANUALMENTE,COM 5MM DE ESPESSURA,APLICADO SOBRE SUPERFICIE</v>
      </c>
      <c r="C10860" s="519" t="s">
        <v>50489</v>
      </c>
      <c r="D10860" s="519" t="s">
        <v>50490</v>
      </c>
      <c r="E10860" s="519" t="s">
        <v>50491</v>
      </c>
      <c r="I10860" s="519" t="s">
        <v>13</v>
      </c>
      <c r="J10860" s="650">
        <v>26.79</v>
      </c>
    </row>
    <row r="10861" spans="1:10">
      <c r="A10861" s="519" t="s">
        <v>50493</v>
      </c>
      <c r="B10861" s="519" t="str">
        <f t="shared" si="169"/>
        <v>REBOCO PRONTO PARA PAREDES EXTERNAS COMPOSTO DE CAL E AGREGADOS,INCLUSIVE CIMENTO ADICIONADO MANUALMENTE,COM 3MM DE ESPESSURA,APLICADO SOBRE SUPERFICIE</v>
      </c>
      <c r="C10861" s="519" t="s">
        <v>50489</v>
      </c>
      <c r="D10861" s="519" t="s">
        <v>50494</v>
      </c>
      <c r="E10861" s="519" t="s">
        <v>50491</v>
      </c>
      <c r="I10861" s="519" t="s">
        <v>13</v>
      </c>
      <c r="J10861" s="650">
        <v>24.84</v>
      </c>
    </row>
    <row r="10862" spans="1:10">
      <c r="A10862" s="519" t="s">
        <v>50495</v>
      </c>
      <c r="B10862" s="519" t="str">
        <f t="shared" si="169"/>
        <v>REBOCO PRONTO PARA PAREDES EXTERNAS COMPOSTO DE CAL E AGREGADOS,INCLUSIVE CIMENTO ADICIONADO MANUALMENTE,COM 3MM DE ESPESSURA,APLICADO SOBRE SUPERFICIE</v>
      </c>
      <c r="C10862" s="519" t="s">
        <v>50489</v>
      </c>
      <c r="D10862" s="519" t="s">
        <v>50494</v>
      </c>
      <c r="E10862" s="519" t="s">
        <v>50491</v>
      </c>
      <c r="I10862" s="519" t="s">
        <v>13</v>
      </c>
      <c r="J10862" s="650">
        <v>22.4</v>
      </c>
    </row>
    <row r="10863" spans="1:10">
      <c r="A10863" s="519" t="s">
        <v>11070</v>
      </c>
      <c r="B10863" s="519" t="str">
        <f t="shared" si="169"/>
        <v>REVESTIMENTO INTERNO DE PAREDES E TETOS,COM PASTA DE GESSO,COM ESPESSURA DE 1CM,INCLUSIVE LIMPEZA,FORNECIMENTO DE TODOSOS MATERIAIS E COLA,APLICACAO,REGULARIZACAO E LIXAMENTO</v>
      </c>
      <c r="C10863" s="519" t="s">
        <v>40003</v>
      </c>
      <c r="D10863" s="519" t="s">
        <v>40004</v>
      </c>
      <c r="E10863" s="519" t="s">
        <v>40005</v>
      </c>
      <c r="I10863" s="519" t="s">
        <v>13</v>
      </c>
      <c r="J10863" s="650">
        <v>44.53</v>
      </c>
    </row>
    <row r="10864" spans="1:10">
      <c r="A10864" s="519" t="s">
        <v>11071</v>
      </c>
      <c r="B10864" s="519" t="str">
        <f t="shared" si="169"/>
        <v>REVESTIMENTO INTERNO DE PAREDES E TETOS,COM PASTA DE GESSO,COM ESPESSURA DE 1CM,INCLUSIVE LIMPEZA,FORNECIMENTO DE TODOSOS MATERIAIS E COLA,APLICACAO,REGULARIZACAO E LIXAMENTO</v>
      </c>
      <c r="C10864" s="519" t="s">
        <v>40003</v>
      </c>
      <c r="D10864" s="519" t="s">
        <v>40004</v>
      </c>
      <c r="E10864" s="519" t="s">
        <v>40005</v>
      </c>
      <c r="I10864" s="519" t="s">
        <v>13</v>
      </c>
      <c r="J10864" s="650">
        <v>40.9</v>
      </c>
    </row>
    <row r="10865" spans="1:10">
      <c r="A10865" s="519" t="s">
        <v>11072</v>
      </c>
      <c r="B10865" s="519" t="str">
        <f t="shared" si="169"/>
        <v>REVESTIMENTO INTERNO DE PAREDES E TETOS,COM PASTA DE GESSO,COM ESPESSURA DE 1,5CM,INCLUSIVE LIMPEZA,FORNECIMENTO DE TODOS OS MATERIAIS E COLA,APLICACAO,REGULARIZACAO E LIXAMENTO</v>
      </c>
      <c r="C10865" s="519" t="s">
        <v>40003</v>
      </c>
      <c r="D10865" s="519" t="s">
        <v>40006</v>
      </c>
      <c r="E10865" s="519" t="s">
        <v>40007</v>
      </c>
      <c r="I10865" s="519" t="s">
        <v>13</v>
      </c>
      <c r="J10865" s="650">
        <v>52.16</v>
      </c>
    </row>
    <row r="10866" spans="1:10">
      <c r="A10866" s="519" t="s">
        <v>11073</v>
      </c>
      <c r="B10866" s="519" t="str">
        <f t="shared" si="169"/>
        <v>REVESTIMENTO INTERNO DE PAREDES E TETOS,COM PASTA DE GESSO,COM ESPESSURA DE 1,5CM,INCLUSIVE LIMPEZA,FORNECIMENTO DE TODOS OS MATERIAIS E COLA,APLICACAO,REGULARIZACAO E LIXAMENTO</v>
      </c>
      <c r="C10866" s="519" t="s">
        <v>40003</v>
      </c>
      <c r="D10866" s="519" t="s">
        <v>40006</v>
      </c>
      <c r="E10866" s="519" t="s">
        <v>40007</v>
      </c>
      <c r="I10866" s="519" t="s">
        <v>13</v>
      </c>
      <c r="J10866" s="650">
        <v>48.42</v>
      </c>
    </row>
    <row r="10867" spans="1:10">
      <c r="A10867" s="519" t="s">
        <v>11074</v>
      </c>
      <c r="B10867" s="519" t="str">
        <f t="shared" si="169"/>
        <v>PINGADEIRA DE 4X0,5CM,EXECUTADA EM MASSA UNICA CONFORME ITEM 13.003.0001</v>
      </c>
      <c r="C10867" s="519" t="s">
        <v>40008</v>
      </c>
      <c r="D10867" s="519" t="s">
        <v>40009</v>
      </c>
      <c r="I10867" s="519" t="s">
        <v>36</v>
      </c>
      <c r="J10867" s="650">
        <v>16.11</v>
      </c>
    </row>
    <row r="10868" spans="1:10">
      <c r="A10868" s="519" t="s">
        <v>11075</v>
      </c>
      <c r="B10868" s="519" t="str">
        <f t="shared" si="169"/>
        <v>PINGADEIRA DE 4X0,5CM,EXECUTADA EM MASSA UNICA CONFORME ITEM 13.003.0001</v>
      </c>
      <c r="C10868" s="519" t="s">
        <v>40008</v>
      </c>
      <c r="D10868" s="519" t="s">
        <v>40009</v>
      </c>
      <c r="I10868" s="519" t="s">
        <v>36</v>
      </c>
      <c r="J10868" s="650">
        <v>13.97</v>
      </c>
    </row>
    <row r="10869" spans="1:10">
      <c r="A10869" s="519" t="s">
        <v>11076</v>
      </c>
      <c r="B10869" s="519" t="str">
        <f t="shared" si="169"/>
        <v>PINGADEIRA DE 4X0,5CM,EXECUTADA EM 2 MASSAS CONFORME ITEM 13.006.0025</v>
      </c>
      <c r="C10869" s="519" t="s">
        <v>40010</v>
      </c>
      <c r="D10869" s="519" t="s">
        <v>40011</v>
      </c>
      <c r="I10869" s="519" t="s">
        <v>36</v>
      </c>
      <c r="J10869" s="650">
        <v>17.09</v>
      </c>
    </row>
    <row r="10870" spans="1:10">
      <c r="A10870" s="519" t="s">
        <v>11077</v>
      </c>
      <c r="B10870" s="519" t="str">
        <f t="shared" si="169"/>
        <v>PINGADEIRA DE 4X0,5CM,EXECUTADA EM 2 MASSAS CONFORME ITEM 13.006.0025</v>
      </c>
      <c r="C10870" s="519" t="s">
        <v>40010</v>
      </c>
      <c r="D10870" s="519" t="s">
        <v>40011</v>
      </c>
      <c r="I10870" s="519" t="s">
        <v>36</v>
      </c>
      <c r="J10870" s="650">
        <v>14.83</v>
      </c>
    </row>
    <row r="10871" spans="1:10">
      <c r="A10871" s="519" t="s">
        <v>11078</v>
      </c>
      <c r="B10871" s="519" t="str">
        <f t="shared" si="169"/>
        <v>PINGADEIRA DE 4X0,5CM,EXECUTADA EM ARGAMASSA DE CIMENTO,CALHIDRATADA ADITIVADA E AREIA,NO TRACO 1:1:10,ACABAMENTO CAMURCADO</v>
      </c>
      <c r="C10871" s="519" t="s">
        <v>40012</v>
      </c>
      <c r="D10871" s="519" t="s">
        <v>40013</v>
      </c>
      <c r="E10871" s="519" t="s">
        <v>40014</v>
      </c>
      <c r="I10871" s="519" t="s">
        <v>36</v>
      </c>
      <c r="J10871" s="650">
        <v>16.97</v>
      </c>
    </row>
    <row r="10872" spans="1:10">
      <c r="A10872" s="519" t="s">
        <v>11079</v>
      </c>
      <c r="B10872" s="519" t="str">
        <f t="shared" si="169"/>
        <v>PINGADEIRA DE 4X0,5CM,EXECUTADA EM ARGAMASSA DE CIMENTO,CALHIDRATADA ADITIVADA E AREIA,NO TRACO 1:1:10,ACABAMENTO CAMURCADO</v>
      </c>
      <c r="C10872" s="519" t="s">
        <v>40012</v>
      </c>
      <c r="D10872" s="519" t="s">
        <v>40013</v>
      </c>
      <c r="E10872" s="519" t="s">
        <v>40014</v>
      </c>
      <c r="I10872" s="519" t="s">
        <v>36</v>
      </c>
      <c r="J10872" s="650">
        <v>14.71</v>
      </c>
    </row>
    <row r="10873" spans="1:10">
      <c r="A10873" s="519" t="s">
        <v>11080</v>
      </c>
      <c r="B10873" s="519" t="str">
        <f t="shared" si="169"/>
        <v>REGULARIZACAO COM ARGAMASSA DE CIMENTO E AREIA NO TRACO 1:3</v>
      </c>
      <c r="C10873" s="519" t="s">
        <v>11081</v>
      </c>
      <c r="I10873" s="519" t="s">
        <v>22</v>
      </c>
      <c r="J10873" s="650">
        <v>980.47</v>
      </c>
    </row>
    <row r="10874" spans="1:10">
      <c r="A10874" s="519" t="s">
        <v>11082</v>
      </c>
      <c r="B10874" s="519" t="str">
        <f t="shared" si="169"/>
        <v>REGULARIZACAO COM ARGAMASSA DE CIMENTO E AREIA NO TRACO 1:3</v>
      </c>
      <c r="C10874" s="519" t="s">
        <v>11081</v>
      </c>
      <c r="I10874" s="519" t="s">
        <v>22</v>
      </c>
      <c r="J10874" s="650">
        <v>904.16</v>
      </c>
    </row>
    <row r="10875" spans="1:10">
      <c r="A10875" s="519" t="s">
        <v>11083</v>
      </c>
      <c r="B10875" s="519" t="str">
        <f t="shared" si="169"/>
        <v>MOLDURA EXTERNA EXECUTADA NO PERIMETRO DAS ESQUADRIAS COM ARGAMASSA DE CIMENTO,SAIBRO MACIO E AREIA FINA,NO TRACO 1:3:3</v>
      </c>
      <c r="C10875" s="519" t="s">
        <v>40015</v>
      </c>
      <c r="D10875" s="519" t="s">
        <v>40016</v>
      </c>
      <c r="I10875" s="519" t="s">
        <v>22</v>
      </c>
      <c r="J10875" s="650">
        <v>908.08</v>
      </c>
    </row>
    <row r="10876" spans="1:10">
      <c r="A10876" s="519" t="s">
        <v>11084</v>
      </c>
      <c r="B10876" s="519" t="str">
        <f t="shared" si="169"/>
        <v>MOLDURA EXTERNA EXECUTADA NO PERIMETRO DAS ESQUADRIAS COM ARGAMASSA DE CIMENTO,SAIBRO MACIO E AREIA FINA,NO TRACO 1:3:3</v>
      </c>
      <c r="C10876" s="519" t="s">
        <v>40015</v>
      </c>
      <c r="D10876" s="519" t="s">
        <v>40016</v>
      </c>
      <c r="I10876" s="519" t="s">
        <v>22</v>
      </c>
      <c r="J10876" s="650">
        <v>826.36</v>
      </c>
    </row>
    <row r="10877" spans="1:10">
      <c r="A10877" s="519" t="s">
        <v>11085</v>
      </c>
      <c r="B10877" s="519" t="str">
        <f t="shared" si="169"/>
        <v>TELA DE REFORCO PARA REVESTIMENTO COM ARGAMASSA(EXCLUSIVE ESTA),FIXADA NO SUBSTRATO POR MEIO DE GRAMPOS DE ACO GALVANIZADO Nº12.FORNECIMENTO E COLOCACAO</v>
      </c>
      <c r="C10877" s="519" t="s">
        <v>40017</v>
      </c>
      <c r="D10877" s="519" t="s">
        <v>40018</v>
      </c>
      <c r="E10877" s="519" t="s">
        <v>40019</v>
      </c>
      <c r="I10877" s="519" t="s">
        <v>13</v>
      </c>
      <c r="J10877" s="650">
        <v>13.77</v>
      </c>
    </row>
    <row r="10878" spans="1:10">
      <c r="A10878" s="519" t="s">
        <v>11086</v>
      </c>
      <c r="B10878" s="519" t="str">
        <f t="shared" si="169"/>
        <v>TELA DE REFORCO PARA REVESTIMENTO COM ARGAMASSA(EXCLUSIVE ESTA),FIXADA NO SUBSTRATO POR MEIO DE GRAMPOS DE ACO GALVANIZADO Nº12.FORNECIMENTO E COLOCACAO</v>
      </c>
      <c r="C10878" s="519" t="s">
        <v>40017</v>
      </c>
      <c r="D10878" s="519" t="s">
        <v>40018</v>
      </c>
      <c r="E10878" s="519" t="s">
        <v>40019</v>
      </c>
      <c r="I10878" s="519" t="s">
        <v>13</v>
      </c>
      <c r="J10878" s="650">
        <v>12.69</v>
      </c>
    </row>
    <row r="10879" spans="1:10">
      <c r="A10879" s="519" t="s">
        <v>11087</v>
      </c>
      <c r="B10879" s="519" t="str">
        <f t="shared" si="169"/>
        <v>REVESTIMENTO COM ARGAMASSA DE CIMENTO E AREIA FINA,NO TRACO1:3,INCLUSIVE TELA DE REFORCO BETUMINOSO</v>
      </c>
      <c r="C10879" s="519" t="s">
        <v>40020</v>
      </c>
      <c r="D10879" s="519" t="s">
        <v>40021</v>
      </c>
      <c r="I10879" s="519" t="s">
        <v>13</v>
      </c>
      <c r="J10879" s="650">
        <v>35.56</v>
      </c>
    </row>
    <row r="10880" spans="1:10">
      <c r="A10880" s="519" t="s">
        <v>11088</v>
      </c>
      <c r="B10880" s="519" t="str">
        <f t="shared" si="169"/>
        <v>REVESTIMENTO COM ARGAMASSA DE CIMENTO E AREIA FINA,NO TRACO1:3,INCLUSIVE TELA DE REFORCO BETUMINOSO</v>
      </c>
      <c r="C10880" s="519" t="s">
        <v>40020</v>
      </c>
      <c r="D10880" s="519" t="s">
        <v>40021</v>
      </c>
      <c r="I10880" s="519" t="s">
        <v>13</v>
      </c>
      <c r="J10880" s="650">
        <v>33.17</v>
      </c>
    </row>
    <row r="10881" spans="1:10">
      <c r="A10881" s="519" t="s">
        <v>11089</v>
      </c>
      <c r="B10881" s="519" t="str">
        <f t="shared" si="169"/>
        <v>TELA DE FIO DE ARAME GALVANIZADO,FIO 12,COM MALHA DE 1",FIXADA EM ALVENARIA PARA PROTECAO DE REVESTIMENTO,EXCLUSIVE CHAPISCO E REVESTIMENTO.FORNECIMENTO E COLOCACAO</v>
      </c>
      <c r="C10881" s="519" t="s">
        <v>40022</v>
      </c>
      <c r="D10881" s="519" t="s">
        <v>40023</v>
      </c>
      <c r="E10881" s="519" t="s">
        <v>40024</v>
      </c>
      <c r="I10881" s="519" t="s">
        <v>13</v>
      </c>
      <c r="J10881" s="650">
        <v>106.65</v>
      </c>
    </row>
    <row r="10882" spans="1:10">
      <c r="A10882" s="519" t="s">
        <v>11090</v>
      </c>
      <c r="B10882" s="519" t="str">
        <f t="shared" si="169"/>
        <v>TELA DE FIO DE ARAME GALVANIZADO,FIO 12,COM MALHA DE 1",FIXADA EM ALVENARIA PARA PROTECAO DE REVESTIMENTO,EXCLUSIVE CHAPISCO E REVESTIMENTO.FORNECIMENTO E COLOCACAO</v>
      </c>
      <c r="C10882" s="519" t="s">
        <v>40022</v>
      </c>
      <c r="D10882" s="519" t="s">
        <v>40023</v>
      </c>
      <c r="E10882" s="519" t="s">
        <v>40024</v>
      </c>
      <c r="I10882" s="519" t="s">
        <v>13</v>
      </c>
      <c r="J10882" s="650">
        <v>105.57</v>
      </c>
    </row>
    <row r="10883" spans="1:10">
      <c r="A10883" s="519" t="s">
        <v>11091</v>
      </c>
      <c r="B10883" s="519" t="str">
        <f t="shared" si="169"/>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883" s="519" t="s">
        <v>51594</v>
      </c>
      <c r="D10883" s="519" t="s">
        <v>51595</v>
      </c>
      <c r="E10883" s="519" t="s">
        <v>51596</v>
      </c>
      <c r="F10883" s="519" t="s">
        <v>51597</v>
      </c>
      <c r="G10883" s="519" t="s">
        <v>51598</v>
      </c>
      <c r="H10883" s="519" t="s">
        <v>51599</v>
      </c>
      <c r="I10883" s="519" t="s">
        <v>13</v>
      </c>
      <c r="J10883" s="650">
        <v>179.14</v>
      </c>
    </row>
    <row r="10884" spans="1:10">
      <c r="A10884" s="519" t="s">
        <v>11092</v>
      </c>
      <c r="B10884" s="519" t="str">
        <f t="shared" si="169"/>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0884" s="519" t="s">
        <v>51594</v>
      </c>
      <c r="D10884" s="519" t="s">
        <v>51595</v>
      </c>
      <c r="E10884" s="519" t="s">
        <v>51596</v>
      </c>
      <c r="F10884" s="519" t="s">
        <v>51597</v>
      </c>
      <c r="G10884" s="519" t="s">
        <v>51598</v>
      </c>
      <c r="H10884" s="519" t="s">
        <v>51599</v>
      </c>
      <c r="I10884" s="519" t="s">
        <v>13</v>
      </c>
      <c r="J10884" s="650">
        <v>171.75</v>
      </c>
    </row>
    <row r="10885" spans="1:10">
      <c r="A10885" s="519" t="s">
        <v>11093</v>
      </c>
      <c r="B10885" s="519" t="str">
        <f t="shared" si="169"/>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885" s="519" t="s">
        <v>51594</v>
      </c>
      <c r="D10885" s="519" t="s">
        <v>51600</v>
      </c>
      <c r="E10885" s="519" t="s">
        <v>51601</v>
      </c>
      <c r="F10885" s="519" t="s">
        <v>51602</v>
      </c>
      <c r="G10885" s="519" t="s">
        <v>51603</v>
      </c>
      <c r="I10885" s="519" t="s">
        <v>13</v>
      </c>
      <c r="J10885" s="650">
        <v>306.02</v>
      </c>
    </row>
    <row r="10886" spans="1:10">
      <c r="A10886" s="519" t="s">
        <v>11094</v>
      </c>
      <c r="B10886" s="519" t="str">
        <f t="shared" si="169"/>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0886" s="519" t="s">
        <v>51594</v>
      </c>
      <c r="D10886" s="519" t="s">
        <v>51600</v>
      </c>
      <c r="E10886" s="519" t="s">
        <v>51601</v>
      </c>
      <c r="F10886" s="519" t="s">
        <v>51602</v>
      </c>
      <c r="G10886" s="519" t="s">
        <v>51603</v>
      </c>
      <c r="I10886" s="519" t="s">
        <v>13</v>
      </c>
      <c r="J10886" s="650">
        <v>298.64</v>
      </c>
    </row>
    <row r="10887" spans="1:10">
      <c r="A10887" s="519" t="s">
        <v>11095</v>
      </c>
      <c r="B10887" s="519" t="str">
        <f t="shared" si="169"/>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887" s="519" t="s">
        <v>51604</v>
      </c>
      <c r="D10887" s="519" t="s">
        <v>51605</v>
      </c>
      <c r="E10887" s="519" t="s">
        <v>51606</v>
      </c>
      <c r="F10887" s="519" t="s">
        <v>51607</v>
      </c>
      <c r="G10887" s="519" t="s">
        <v>40025</v>
      </c>
      <c r="H10887" s="519" t="s">
        <v>40026</v>
      </c>
      <c r="I10887" s="519" t="s">
        <v>13</v>
      </c>
      <c r="J10887" s="650">
        <v>146.4</v>
      </c>
    </row>
    <row r="10888" spans="1:10">
      <c r="A10888" s="519" t="s">
        <v>11096</v>
      </c>
      <c r="B10888" s="519" t="str">
        <f t="shared" ref="B10888:B10951" si="170">C10888&amp;D10888&amp;E10888&amp;F10888&amp;G10888&amp;H10888</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0888" s="519" t="s">
        <v>51604</v>
      </c>
      <c r="D10888" s="519" t="s">
        <v>51605</v>
      </c>
      <c r="E10888" s="519" t="s">
        <v>51606</v>
      </c>
      <c r="F10888" s="519" t="s">
        <v>51607</v>
      </c>
      <c r="G10888" s="519" t="s">
        <v>40025</v>
      </c>
      <c r="H10888" s="519" t="s">
        <v>40026</v>
      </c>
      <c r="I10888" s="519" t="s">
        <v>13</v>
      </c>
      <c r="J10888" s="650">
        <v>141.02000000000001</v>
      </c>
    </row>
    <row r="10889" spans="1:10">
      <c r="A10889" s="519" t="s">
        <v>11097</v>
      </c>
      <c r="B10889" s="519" t="str">
        <f t="shared" si="170"/>
        <v>REVESTIMENTO COM PASTILHA DE PORCELANA,COM MEDIDAS EM TORNODE (5X5)CM,PLACAS DE (30X30)CM,CORES FORTES(VERMELHO,LARANJA E AMARELO),ASSENTES COM ARGAMASSA COLANTE,REJUNTAMENTO COMARGAMASSA INDUSTRIALIZADA,INCLUSIVE CHAPISCO E EMBOCO NO TRACO 1:6</v>
      </c>
      <c r="C10889" s="519" t="s">
        <v>51604</v>
      </c>
      <c r="D10889" s="519" t="s">
        <v>51608</v>
      </c>
      <c r="E10889" s="519" t="s">
        <v>51609</v>
      </c>
      <c r="F10889" s="519" t="s">
        <v>40027</v>
      </c>
      <c r="G10889" s="519" t="s">
        <v>40028</v>
      </c>
      <c r="I10889" s="519" t="s">
        <v>13</v>
      </c>
      <c r="J10889" s="650">
        <v>318.18</v>
      </c>
    </row>
    <row r="10890" spans="1:10">
      <c r="A10890" s="519" t="s">
        <v>11098</v>
      </c>
      <c r="B10890" s="519" t="str">
        <f t="shared" si="170"/>
        <v>REVESTIMENTO COM PASTILHA DE PORCELANA,COM MEDIDAS EM TORNODE (5X5)CM,PLACAS DE (30X30)CM,CORES FORTES(VERMELHO,LARANJA E AMARELO),ASSENTES COM ARGAMASSA COLANTE,REJUNTAMENTO COMARGAMASSA INDUSTRIALIZADA,INCLUSIVE CHAPISCO E EMBOCO NO TRACO 1:6</v>
      </c>
      <c r="C10890" s="519" t="s">
        <v>51604</v>
      </c>
      <c r="D10890" s="519" t="s">
        <v>51608</v>
      </c>
      <c r="E10890" s="519" t="s">
        <v>51609</v>
      </c>
      <c r="F10890" s="519" t="s">
        <v>40027</v>
      </c>
      <c r="G10890" s="519" t="s">
        <v>40028</v>
      </c>
      <c r="I10890" s="519" t="s">
        <v>13</v>
      </c>
      <c r="J10890" s="650">
        <v>310.81</v>
      </c>
    </row>
    <row r="10891" spans="1:10">
      <c r="A10891" s="519" t="s">
        <v>11099</v>
      </c>
      <c r="B10891" s="519" t="str">
        <f t="shared" si="170"/>
        <v>REVESTIMENTO COM PASTILHA DE PORCELANA,COM MEDIDAS EM TORNODE (5X10)CM,PLACAS DE (30X30)CM,CORES ECONOMICAS(BRANCO,BEGE,CINZA,AZUL,VERDE,MARROM E PRETO),ASSENTES COM ARGAMASSA COLANTE,REJUNTAMENTO COM ARGAMASSA INDUSTRIALIZADA,INCLUSIVE CHAPISCO E EMBOCO NO TRACO 1:6</v>
      </c>
      <c r="C10891" s="519" t="s">
        <v>51604</v>
      </c>
      <c r="D10891" s="519" t="s">
        <v>51610</v>
      </c>
      <c r="E10891" s="519" t="s">
        <v>51611</v>
      </c>
      <c r="F10891" s="519" t="s">
        <v>51612</v>
      </c>
      <c r="G10891" s="519" t="s">
        <v>51613</v>
      </c>
      <c r="I10891" s="519" t="s">
        <v>13</v>
      </c>
      <c r="J10891" s="650">
        <v>132.37</v>
      </c>
    </row>
    <row r="10892" spans="1:10">
      <c r="A10892" s="519" t="s">
        <v>11100</v>
      </c>
      <c r="B10892" s="519" t="str">
        <f t="shared" si="170"/>
        <v>REVESTIMENTO COM PASTILHA DE PORCELANA,COM MEDIDAS EM TORNODE (5X10)CM,PLACAS DE (30X30)CM,CORES ECONOMICAS(BRANCO,BEGE,CINZA,AZUL,VERDE,MARROM E PRETO),ASSENTES COM ARGAMASSA COLANTE,REJUNTAMENTO COM ARGAMASSA INDUSTRIALIZADA,INCLUSIVE CHAPISCO E EMBOCO NO TRACO 1:6</v>
      </c>
      <c r="C10892" s="519" t="s">
        <v>51604</v>
      </c>
      <c r="D10892" s="519" t="s">
        <v>51610</v>
      </c>
      <c r="E10892" s="519" t="s">
        <v>51611</v>
      </c>
      <c r="F10892" s="519" t="s">
        <v>51612</v>
      </c>
      <c r="G10892" s="519" t="s">
        <v>51613</v>
      </c>
      <c r="I10892" s="519" t="s">
        <v>13</v>
      </c>
      <c r="J10892" s="650">
        <v>125</v>
      </c>
    </row>
    <row r="10893" spans="1:10">
      <c r="A10893" s="519" t="s">
        <v>51614</v>
      </c>
      <c r="B10893" s="519" t="str">
        <f t="shared" si="170"/>
        <v>REVESTIMENTO DE PAREDES COM PASTILHA CERAMICA,COM MEDIDAS EM TORNO DE (7,5X7,5)CM,ASSENTE CONFORME ITEM 13.025.0016</v>
      </c>
      <c r="C10893" s="519" t="s">
        <v>51615</v>
      </c>
      <c r="D10893" s="519" t="s">
        <v>51616</v>
      </c>
      <c r="I10893" s="519" t="s">
        <v>13</v>
      </c>
      <c r="J10893" s="650">
        <v>182.44</v>
      </c>
    </row>
    <row r="10894" spans="1:10">
      <c r="A10894" s="519" t="s">
        <v>51617</v>
      </c>
      <c r="B10894" s="519" t="str">
        <f t="shared" si="170"/>
        <v>REVESTIMENTO DE PAREDES COM PASTILHA CERAMICA,COM MEDIDAS EM TORNO DE (7,5X7,5)CM,ASSENTE CONFORME ITEM 13.025.0016</v>
      </c>
      <c r="C10894" s="519" t="s">
        <v>51615</v>
      </c>
      <c r="D10894" s="519" t="s">
        <v>51616</v>
      </c>
      <c r="I10894" s="519" t="s">
        <v>13</v>
      </c>
      <c r="J10894" s="650">
        <v>171.67</v>
      </c>
    </row>
    <row r="10895" spans="1:10">
      <c r="A10895" s="519" t="s">
        <v>51618</v>
      </c>
      <c r="B10895" s="519" t="str">
        <f t="shared" si="170"/>
        <v>REVESTIMENTO DE PAREDES COM PASTILHA CERAMICA,COM MEDIDAS EM TORNO DE (7,5X7,5)CM,ASSENTE CONFORME ITEM 13.025.0058</v>
      </c>
      <c r="C10895" s="519" t="s">
        <v>51615</v>
      </c>
      <c r="D10895" s="519" t="s">
        <v>51619</v>
      </c>
      <c r="I10895" s="519" t="s">
        <v>13</v>
      </c>
      <c r="J10895" s="650">
        <v>171.24</v>
      </c>
    </row>
    <row r="10896" spans="1:10">
      <c r="A10896" s="519" t="s">
        <v>51620</v>
      </c>
      <c r="B10896" s="519" t="str">
        <f t="shared" si="170"/>
        <v>REVESTIMENTO DE PAREDES COM PASTILHA CERAMICA,COM MEDIDAS EM TORNO DE (7,5X7,5)CM,ASSENTE CONFORME ITEM 13.025.0058</v>
      </c>
      <c r="C10896" s="519" t="s">
        <v>51615</v>
      </c>
      <c r="D10896" s="519" t="s">
        <v>51619</v>
      </c>
      <c r="I10896" s="519" t="s">
        <v>13</v>
      </c>
      <c r="J10896" s="650">
        <v>163.59</v>
      </c>
    </row>
    <row r="10897" spans="1:10">
      <c r="A10897" s="519" t="s">
        <v>51621</v>
      </c>
      <c r="B10897" s="519" t="str">
        <f t="shared" si="170"/>
        <v>REVESTIMENTO DE PAREDES COM PASTILHA CERAMICA,COM MEDIDAS EM TORNO DE (7,5X7,5)CM,EXCLUSIVE CHAPISCO,EMBOCO,NATA DE CIMENTO OU ARGAMASSA COLANTE E REJUNTAMENTO.</v>
      </c>
      <c r="C10897" s="519" t="s">
        <v>51615</v>
      </c>
      <c r="D10897" s="519" t="s">
        <v>51622</v>
      </c>
      <c r="E10897" s="519" t="s">
        <v>51623</v>
      </c>
      <c r="I10897" s="519" t="s">
        <v>13</v>
      </c>
      <c r="J10897" s="650">
        <v>136.22999999999999</v>
      </c>
    </row>
    <row r="10898" spans="1:10">
      <c r="A10898" s="519" t="s">
        <v>51624</v>
      </c>
      <c r="B10898" s="519" t="str">
        <f t="shared" si="170"/>
        <v>REVESTIMENTO DE PAREDES COM PASTILHA CERAMICA,COM MEDIDAS EM TORNO DE (7,5X7,5)CM,EXCLUSIVE CHAPISCO,EMBOCO,NATA DE CIMENTO OU ARGAMASSA COLANTE E REJUNTAMENTO.</v>
      </c>
      <c r="C10898" s="519" t="s">
        <v>51615</v>
      </c>
      <c r="D10898" s="519" t="s">
        <v>51622</v>
      </c>
      <c r="E10898" s="519" t="s">
        <v>51623</v>
      </c>
      <c r="I10898" s="519" t="s">
        <v>13</v>
      </c>
      <c r="J10898" s="650">
        <v>129.16</v>
      </c>
    </row>
    <row r="10899" spans="1:10">
      <c r="A10899" s="519" t="s">
        <v>11101</v>
      </c>
      <c r="B10899" s="519" t="str">
        <f t="shared" si="170"/>
        <v>RECOMPOSICAO DE REVESTIMENTO DE PARADE EM PASTILHAS,AZULEJOS E CERAMICAS,EXCLUSIVE ESTAS,INCLUSIVE MAO-DE-OBRA TOTAL E MATERIAIS DE ASSENTAMENTO E REJUNTAMENTO COMO EM 13.025.0010E 13.024.0010</v>
      </c>
      <c r="C10899" s="519" t="s">
        <v>40029</v>
      </c>
      <c r="D10899" s="519" t="s">
        <v>40030</v>
      </c>
      <c r="E10899" s="519" t="s">
        <v>40031</v>
      </c>
      <c r="F10899" s="519" t="s">
        <v>40032</v>
      </c>
      <c r="I10899" s="519" t="s">
        <v>13</v>
      </c>
      <c r="J10899" s="650">
        <v>83.82</v>
      </c>
    </row>
    <row r="10900" spans="1:10">
      <c r="A10900" s="519" t="s">
        <v>11102</v>
      </c>
      <c r="B10900" s="519" t="str">
        <f t="shared" si="170"/>
        <v>RECOMPOSICAO DE REVESTIMENTO DE PARADE EM PASTILHAS,AZULEJOS E CERAMICAS,EXCLUSIVE ESTAS,INCLUSIVE MAO-DE-OBRA TOTAL E MATERIAIS DE ASSENTAMENTO E REJUNTAMENTO COMO EM 13.025.0010E 13.024.0010</v>
      </c>
      <c r="C10900" s="519" t="s">
        <v>40029</v>
      </c>
      <c r="D10900" s="519" t="s">
        <v>40030</v>
      </c>
      <c r="E10900" s="519" t="s">
        <v>40031</v>
      </c>
      <c r="F10900" s="519" t="s">
        <v>40032</v>
      </c>
      <c r="I10900" s="519" t="s">
        <v>13</v>
      </c>
      <c r="J10900" s="650">
        <v>75.36</v>
      </c>
    </row>
    <row r="10901" spans="1:10">
      <c r="A10901" s="519" t="s">
        <v>11103</v>
      </c>
      <c r="B10901" s="519" t="str">
        <f t="shared" si="170"/>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901" s="519" t="s">
        <v>40033</v>
      </c>
      <c r="D10901" s="519" t="s">
        <v>40034</v>
      </c>
      <c r="E10901" s="519" t="s">
        <v>40035</v>
      </c>
      <c r="F10901" s="519" t="s">
        <v>40036</v>
      </c>
      <c r="G10901" s="519" t="s">
        <v>40037</v>
      </c>
      <c r="H10901" s="519" t="s">
        <v>40038</v>
      </c>
      <c r="I10901" s="519" t="s">
        <v>13</v>
      </c>
      <c r="J10901" s="650">
        <v>254.44</v>
      </c>
    </row>
    <row r="10902" spans="1:10">
      <c r="A10902" s="519" t="s">
        <v>11104</v>
      </c>
      <c r="B10902" s="519" t="str">
        <f t="shared" si="170"/>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0902" s="519" t="s">
        <v>40033</v>
      </c>
      <c r="D10902" s="519" t="s">
        <v>40034</v>
      </c>
      <c r="E10902" s="519" t="s">
        <v>40035</v>
      </c>
      <c r="F10902" s="519" t="s">
        <v>40036</v>
      </c>
      <c r="G10902" s="519" t="s">
        <v>40037</v>
      </c>
      <c r="H10902" s="519" t="s">
        <v>40038</v>
      </c>
      <c r="I10902" s="519" t="s">
        <v>13</v>
      </c>
      <c r="J10902" s="650">
        <v>246.2</v>
      </c>
    </row>
    <row r="10903" spans="1:10">
      <c r="A10903" s="519" t="s">
        <v>11105</v>
      </c>
      <c r="B10903" s="519" t="str">
        <f t="shared" si="170"/>
        <v>REVESTIMENTO COM PASTILHAS DE VIDRO,DIMENSOES DE 1 X 1CM ATE3 X 3CM,NAS CORES AZUL,VERDE,MARROM ROSADO,CARAMELO,BEGE,CINZA,PRETO,PEROLA,LILAS E BRANCO,EXCLUSIVE CHAPISCO,EMBOCO E REJUNTAMENTO</v>
      </c>
      <c r="C10903" s="519" t="s">
        <v>40033</v>
      </c>
      <c r="D10903" s="519" t="s">
        <v>40039</v>
      </c>
      <c r="E10903" s="519" t="s">
        <v>40040</v>
      </c>
      <c r="F10903" s="519" t="s">
        <v>40041</v>
      </c>
      <c r="I10903" s="519" t="s">
        <v>13</v>
      </c>
      <c r="J10903" s="650">
        <v>206.23</v>
      </c>
    </row>
    <row r="10904" spans="1:10">
      <c r="A10904" s="519" t="s">
        <v>11106</v>
      </c>
      <c r="B10904" s="519" t="str">
        <f t="shared" si="170"/>
        <v>REVESTIMENTO COM PASTILHAS DE VIDRO,DIMENSOES DE 1 X 1CM ATE3 X 3CM,NAS CORES AZUL,VERDE,MARROM ROSADO,CARAMELO,BEGE,CINZA,PRETO,PEROLA,LILAS E BRANCO,EXCLUSIVE CHAPISCO,EMBOCO E REJUNTAMENTO</v>
      </c>
      <c r="C10904" s="519" t="s">
        <v>40033</v>
      </c>
      <c r="D10904" s="519" t="s">
        <v>40039</v>
      </c>
      <c r="E10904" s="519" t="s">
        <v>40040</v>
      </c>
      <c r="F10904" s="519" t="s">
        <v>40041</v>
      </c>
      <c r="I10904" s="519" t="s">
        <v>13</v>
      </c>
      <c r="J10904" s="650">
        <v>201.7</v>
      </c>
    </row>
    <row r="10905" spans="1:10">
      <c r="A10905" s="519" t="s">
        <v>11107</v>
      </c>
      <c r="B10905" s="519" t="str">
        <f t="shared" si="170"/>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905" s="519" t="s">
        <v>40042</v>
      </c>
      <c r="D10905" s="519" t="s">
        <v>40043</v>
      </c>
      <c r="E10905" s="519" t="s">
        <v>40044</v>
      </c>
      <c r="F10905" s="519" t="s">
        <v>40045</v>
      </c>
      <c r="G10905" s="519" t="s">
        <v>40046</v>
      </c>
      <c r="I10905" s="519" t="s">
        <v>13</v>
      </c>
      <c r="J10905" s="650">
        <v>299.92</v>
      </c>
    </row>
    <row r="10906" spans="1:10">
      <c r="A10906" s="519" t="s">
        <v>11108</v>
      </c>
      <c r="B10906" s="519" t="str">
        <f t="shared" si="170"/>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0906" s="519" t="s">
        <v>40042</v>
      </c>
      <c r="D10906" s="519" t="s">
        <v>40043</v>
      </c>
      <c r="E10906" s="519" t="s">
        <v>40044</v>
      </c>
      <c r="F10906" s="519" t="s">
        <v>40045</v>
      </c>
      <c r="G10906" s="519" t="s">
        <v>40046</v>
      </c>
      <c r="I10906" s="519" t="s">
        <v>13</v>
      </c>
      <c r="J10906" s="650">
        <v>291.68</v>
      </c>
    </row>
    <row r="10907" spans="1:10">
      <c r="A10907" s="519" t="s">
        <v>11109</v>
      </c>
      <c r="B10907" s="519" t="str">
        <f t="shared" si="170"/>
        <v>REVESTIMENTO COM PASTILHAS DE VIDRO CRISTAL OU COM RESINA,DIMENSOES DE 2 X 2CM ATE 3 X 3CM, NAS CORES VERMELHA,LARANJA EAMARELA,EXCLUSIVE CHAPISCO,EMBOCO E REJUNTAMENTO</v>
      </c>
      <c r="C10907" s="519" t="s">
        <v>40042</v>
      </c>
      <c r="D10907" s="519" t="s">
        <v>40047</v>
      </c>
      <c r="E10907" s="519" t="s">
        <v>40048</v>
      </c>
      <c r="I10907" s="519" t="s">
        <v>13</v>
      </c>
      <c r="J10907" s="650">
        <v>251.71</v>
      </c>
    </row>
    <row r="10908" spans="1:10">
      <c r="A10908" s="519" t="s">
        <v>11110</v>
      </c>
      <c r="B10908" s="519" t="str">
        <f t="shared" si="170"/>
        <v>REVESTIMENTO COM PASTILHAS DE VIDRO CRISTAL OU COM RESINA,DIMENSOES DE 2 X 2CM ATE 3 X 3CM, NAS CORES VERMELHA,LARANJA EAMARELA,EXCLUSIVE CHAPISCO,EMBOCO E REJUNTAMENTO</v>
      </c>
      <c r="C10908" s="519" t="s">
        <v>40042</v>
      </c>
      <c r="D10908" s="519" t="s">
        <v>40047</v>
      </c>
      <c r="E10908" s="519" t="s">
        <v>40048</v>
      </c>
      <c r="I10908" s="519" t="s">
        <v>13</v>
      </c>
      <c r="J10908" s="650">
        <v>247.19</v>
      </c>
    </row>
    <row r="10909" spans="1:10">
      <c r="A10909" s="519" t="s">
        <v>11111</v>
      </c>
      <c r="B10909" s="519" t="str">
        <f t="shared" si="170"/>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909" s="519" t="s">
        <v>40042</v>
      </c>
      <c r="D10909" s="519" t="s">
        <v>40049</v>
      </c>
      <c r="E10909" s="519" t="s">
        <v>40050</v>
      </c>
      <c r="F10909" s="519" t="s">
        <v>40051</v>
      </c>
      <c r="G10909" s="519" t="s">
        <v>40046</v>
      </c>
      <c r="I10909" s="519" t="s">
        <v>13</v>
      </c>
      <c r="J10909" s="650">
        <v>190.07</v>
      </c>
    </row>
    <row r="10910" spans="1:10">
      <c r="A10910" s="519" t="s">
        <v>11112</v>
      </c>
      <c r="B10910" s="519" t="str">
        <f t="shared" si="170"/>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0910" s="519" t="s">
        <v>40042</v>
      </c>
      <c r="D10910" s="519" t="s">
        <v>40049</v>
      </c>
      <c r="E10910" s="519" t="s">
        <v>40050</v>
      </c>
      <c r="F10910" s="519" t="s">
        <v>40051</v>
      </c>
      <c r="G10910" s="519" t="s">
        <v>40046</v>
      </c>
      <c r="I10910" s="519" t="s">
        <v>13</v>
      </c>
      <c r="J10910" s="650">
        <v>181.84</v>
      </c>
    </row>
    <row r="10911" spans="1:10">
      <c r="A10911" s="519" t="s">
        <v>11113</v>
      </c>
      <c r="B10911" s="519" t="str">
        <f t="shared" si="170"/>
        <v>REVESTIMENTO COM PASTILHAS DE VIDRO CRISTAL OU COM RESINA,DIMENSOES DE 2 X 2CM ATE 3 X 3CM,NAS CORES AZUL,VERDE,PRETO EBRANCO,EXCLUSIVE CHAPISCO,EMBOCO E REJUNTAMENTO</v>
      </c>
      <c r="C10911" s="519" t="s">
        <v>40042</v>
      </c>
      <c r="D10911" s="519" t="s">
        <v>40049</v>
      </c>
      <c r="E10911" s="519" t="s">
        <v>40052</v>
      </c>
      <c r="I10911" s="519" t="s">
        <v>13</v>
      </c>
      <c r="J10911" s="650">
        <v>141.86000000000001</v>
      </c>
    </row>
    <row r="10912" spans="1:10">
      <c r="A10912" s="519" t="s">
        <v>11114</v>
      </c>
      <c r="B10912" s="519" t="str">
        <f t="shared" si="170"/>
        <v>REVESTIMENTO COM PASTILHAS DE VIDRO CRISTAL OU COM RESINA,DIMENSOES DE 2 X 2CM ATE 3 X 3CM,NAS CORES AZUL,VERDE,PRETO EBRANCO,EXCLUSIVE CHAPISCO,EMBOCO E REJUNTAMENTO</v>
      </c>
      <c r="C10912" s="519" t="s">
        <v>40042</v>
      </c>
      <c r="D10912" s="519" t="s">
        <v>40049</v>
      </c>
      <c r="E10912" s="519" t="s">
        <v>40052</v>
      </c>
      <c r="I10912" s="519" t="s">
        <v>13</v>
      </c>
      <c r="J10912" s="650">
        <v>137.34</v>
      </c>
    </row>
    <row r="10913" spans="1:10">
      <c r="A10913" s="519" t="s">
        <v>11115</v>
      </c>
      <c r="B10913" s="519" t="str">
        <f t="shared" si="170"/>
        <v>REVESTIMENTO COM PASTILHAS DE VIDRO CRISTAL OU COM RESINA,MEDINDO 5 X 5CM,NAS CORES AZUL E BRANCO,INCLUSIVE CHAPISCO DECIMENTO E AREIA,NO TRACO 1:3,EMBOCO COM ARGAMASSA DE CIMENTO,SAIBRO E AREIA,NO TRACO 1:3:3,ASSENTES E REJUNTADAS COM PASTA DE CIMENTO BRANCO</v>
      </c>
      <c r="C10913" s="519" t="s">
        <v>40053</v>
      </c>
      <c r="D10913" s="519" t="s">
        <v>40054</v>
      </c>
      <c r="E10913" s="519" t="s">
        <v>40055</v>
      </c>
      <c r="F10913" s="519" t="s">
        <v>40056</v>
      </c>
      <c r="G10913" s="519" t="s">
        <v>40057</v>
      </c>
      <c r="I10913" s="519" t="s">
        <v>13</v>
      </c>
      <c r="J10913" s="650">
        <v>289.02</v>
      </c>
    </row>
    <row r="10914" spans="1:10">
      <c r="A10914" s="519" t="s">
        <v>11116</v>
      </c>
      <c r="B10914" s="519" t="str">
        <f t="shared" si="170"/>
        <v>REVESTIMENTO COM PASTILHAS DE VIDRO CRISTAL OU COM RESINA,MEDINDO 5 X 5CM,NAS CORES AZUL E BRANCO,INCLUSIVE CHAPISCO DECIMENTO E AREIA,NO TRACO 1:3,EMBOCO COM ARGAMASSA DE CIMENTO,SAIBRO E AREIA,NO TRACO 1:3:3,ASSENTES E REJUNTADAS COM PASTA DE CIMENTO BRANCO</v>
      </c>
      <c r="C10914" s="519" t="s">
        <v>40053</v>
      </c>
      <c r="D10914" s="519" t="s">
        <v>40054</v>
      </c>
      <c r="E10914" s="519" t="s">
        <v>40055</v>
      </c>
      <c r="F10914" s="519" t="s">
        <v>40056</v>
      </c>
      <c r="G10914" s="519" t="s">
        <v>40057</v>
      </c>
      <c r="I10914" s="519" t="s">
        <v>13</v>
      </c>
      <c r="J10914" s="650">
        <v>280.77999999999997</v>
      </c>
    </row>
    <row r="10915" spans="1:10">
      <c r="A10915" s="519" t="s">
        <v>11117</v>
      </c>
      <c r="B10915" s="519" t="str">
        <f t="shared" si="170"/>
        <v>REVESTIMENTO COM PASTILHAS DE VIDRO CRISTAL OU COM RESINA,MEDINDO 5 X 5CM, NAS CORES AZUL E BRANCO,EXCLUSIVE CHAPISCO,EMBOCO E REJUNTAMENTO</v>
      </c>
      <c r="C10915" s="519" t="s">
        <v>40053</v>
      </c>
      <c r="D10915" s="519" t="s">
        <v>40058</v>
      </c>
      <c r="E10915" s="519" t="s">
        <v>40059</v>
      </c>
      <c r="I10915" s="519" t="s">
        <v>13</v>
      </c>
      <c r="J10915" s="650">
        <v>240.81</v>
      </c>
    </row>
    <row r="10916" spans="1:10">
      <c r="A10916" s="519" t="s">
        <v>11118</v>
      </c>
      <c r="B10916" s="519" t="str">
        <f t="shared" si="170"/>
        <v>REVESTIMENTO COM PASTILHAS DE VIDRO CRISTAL OU COM RESINA,MEDINDO 5 X 5CM, NAS CORES AZUL E BRANCO,EXCLUSIVE CHAPISCO,EMBOCO E REJUNTAMENTO</v>
      </c>
      <c r="C10916" s="519" t="s">
        <v>40053</v>
      </c>
      <c r="D10916" s="519" t="s">
        <v>40058</v>
      </c>
      <c r="E10916" s="519" t="s">
        <v>40059</v>
      </c>
      <c r="I10916" s="519" t="s">
        <v>13</v>
      </c>
      <c r="J10916" s="650">
        <v>236.29</v>
      </c>
    </row>
    <row r="10917" spans="1:10">
      <c r="A10917" s="519" t="s">
        <v>11119</v>
      </c>
      <c r="B10917" s="519" t="str">
        <f t="shared" si="170"/>
        <v>ASSENTAMENTO DE AZULEJOS,PASTILHAS OU LADRILHOS EM PAREDES,EXCLUSIVE ESTES,COM NATA DE CIMENTO COMUM,SOBRE EMBOCO EXISTENTE,INCLUSIVE REJUNTAMENTO COM PASTA DE CIMENTO BRANCO</v>
      </c>
      <c r="C10917" s="519" t="s">
        <v>40060</v>
      </c>
      <c r="D10917" s="519" t="s">
        <v>40061</v>
      </c>
      <c r="E10917" s="519" t="s">
        <v>40062</v>
      </c>
      <c r="I10917" s="519" t="s">
        <v>13</v>
      </c>
      <c r="J10917" s="650">
        <v>45.06</v>
      </c>
    </row>
    <row r="10918" spans="1:10">
      <c r="A10918" s="519" t="s">
        <v>11120</v>
      </c>
      <c r="B10918" s="519" t="str">
        <f t="shared" si="170"/>
        <v>ASSENTAMENTO DE AZULEJOS,PASTILHAS OU LADRILHOS EM PAREDES,EXCLUSIVE ESTES,COM NATA DE CIMENTO COMUM,SOBRE EMBOCO EXISTENTE,INCLUSIVE REJUNTAMENTO COM PASTA DE CIMENTO BRANCO</v>
      </c>
      <c r="C10918" s="519" t="s">
        <v>40060</v>
      </c>
      <c r="D10918" s="519" t="s">
        <v>40061</v>
      </c>
      <c r="E10918" s="519" t="s">
        <v>40062</v>
      </c>
      <c r="I10918" s="519" t="s">
        <v>13</v>
      </c>
      <c r="J10918" s="650">
        <v>39.340000000000003</v>
      </c>
    </row>
    <row r="10919" spans="1:10">
      <c r="A10919" s="519" t="s">
        <v>11121</v>
      </c>
      <c r="B10919" s="519" t="str">
        <f t="shared" si="170"/>
        <v>ASSENTAMENTO DE AZULEJOS,PASTILHAS OU LADRILHOS,EM PAREDES,EXCLUSIVE ESTES,CONSTANDO DE CHAPISCO DE CIMENTO E AREIA,NO TRACO 1:3,EMBOCO DE ARGAMASSA DE CIMENTO,SAIBRO E AREIA,NO TRACO 1:3:3,NATA DE CIMENTO COMUM E REJUNTAMENTO COM PASTA DECIMENTO BRANCO</v>
      </c>
      <c r="C10919" s="519" t="s">
        <v>40063</v>
      </c>
      <c r="D10919" s="519" t="s">
        <v>40064</v>
      </c>
      <c r="E10919" s="519" t="s">
        <v>40065</v>
      </c>
      <c r="F10919" s="519" t="s">
        <v>40066</v>
      </c>
      <c r="G10919" s="519" t="s">
        <v>40038</v>
      </c>
      <c r="I10919" s="519" t="s">
        <v>13</v>
      </c>
      <c r="J10919" s="650">
        <v>84.51</v>
      </c>
    </row>
    <row r="10920" spans="1:10">
      <c r="A10920" s="519" t="s">
        <v>11122</v>
      </c>
      <c r="B10920" s="519" t="str">
        <f t="shared" si="170"/>
        <v>ASSENTAMENTO DE AZULEJOS,PASTILHAS OU LADRILHOS,EM PAREDES,EXCLUSIVE ESTES,CONSTANDO DE CHAPISCO DE CIMENTO E AREIA,NO TRACO 1:3,EMBOCO DE ARGAMASSA DE CIMENTO,SAIBRO E AREIA,NO TRACO 1:3:3,NATA DE CIMENTO COMUM E REJUNTAMENTO COM PASTA DECIMENTO BRANCO</v>
      </c>
      <c r="C10920" s="519" t="s">
        <v>40063</v>
      </c>
      <c r="D10920" s="519" t="s">
        <v>40064</v>
      </c>
      <c r="E10920" s="519" t="s">
        <v>40065</v>
      </c>
      <c r="F10920" s="519" t="s">
        <v>40066</v>
      </c>
      <c r="G10920" s="519" t="s">
        <v>40038</v>
      </c>
      <c r="I10920" s="519" t="s">
        <v>13</v>
      </c>
      <c r="J10920" s="650">
        <v>75.150000000000006</v>
      </c>
    </row>
    <row r="10921" spans="1:10">
      <c r="A10921" s="519" t="s">
        <v>11123</v>
      </c>
      <c r="B10921" s="519" t="str">
        <f t="shared" si="170"/>
        <v>ASSENTAMENTO DE AZULEJOS,PASTILHAS OU LADRILHOS,EM PAREDES,EXCLUSIVE ESTES,CONSTANDO DE CHAPISCO DE CIMENTO E AREIA,NO TRACO 1:3,EMBOCO DE ARGAMASSA DE CIMENTO,SAIBRO E AREIA,NO TRACO 1:3:3,NATA DE CIMENTO COMUM E REJUNTAMENTO COM PASTA DECIMENTO BRANCO E CORANTE</v>
      </c>
      <c r="C10921" s="519" t="s">
        <v>40063</v>
      </c>
      <c r="D10921" s="519" t="s">
        <v>40064</v>
      </c>
      <c r="E10921" s="519" t="s">
        <v>40065</v>
      </c>
      <c r="F10921" s="519" t="s">
        <v>40066</v>
      </c>
      <c r="G10921" s="519" t="s">
        <v>40067</v>
      </c>
      <c r="I10921" s="519" t="s">
        <v>13</v>
      </c>
      <c r="J10921" s="650">
        <v>88.61</v>
      </c>
    </row>
    <row r="10922" spans="1:10">
      <c r="A10922" s="519" t="s">
        <v>11124</v>
      </c>
      <c r="B10922" s="519" t="str">
        <f t="shared" si="170"/>
        <v>ASSENTAMENTO DE AZULEJOS,PASTILHAS OU LADRILHOS,EM PAREDES,EXCLUSIVE ESTES,CONSTANDO DE CHAPISCO DE CIMENTO E AREIA,NO TRACO 1:3,EMBOCO DE ARGAMASSA DE CIMENTO,SAIBRO E AREIA,NO TRACO 1:3:3,NATA DE CIMENTO COMUM E REJUNTAMENTO COM PASTA DECIMENTO BRANCO E CORANTE</v>
      </c>
      <c r="C10922" s="519" t="s">
        <v>40063</v>
      </c>
      <c r="D10922" s="519" t="s">
        <v>40064</v>
      </c>
      <c r="E10922" s="519" t="s">
        <v>40065</v>
      </c>
      <c r="F10922" s="519" t="s">
        <v>40066</v>
      </c>
      <c r="G10922" s="519" t="s">
        <v>40067</v>
      </c>
      <c r="I10922" s="519" t="s">
        <v>13</v>
      </c>
      <c r="J10922" s="650">
        <v>79.25</v>
      </c>
    </row>
    <row r="10923" spans="1:10">
      <c r="A10923" s="519" t="s">
        <v>11125</v>
      </c>
      <c r="B10923" s="519" t="str">
        <f t="shared" si="170"/>
        <v>REJUNTAMENTO DE AZULEJOS,PASTILHAS OU LADRILHOS,EM PAREDES,COM PASTA DE CIMENTO BRANCO</v>
      </c>
      <c r="C10923" s="519" t="s">
        <v>40068</v>
      </c>
      <c r="D10923" s="519" t="s">
        <v>40069</v>
      </c>
      <c r="I10923" s="519" t="s">
        <v>13</v>
      </c>
      <c r="J10923" s="650">
        <v>2.46</v>
      </c>
    </row>
    <row r="10924" spans="1:10">
      <c r="A10924" s="519" t="s">
        <v>11126</v>
      </c>
      <c r="B10924" s="519" t="str">
        <f t="shared" si="170"/>
        <v>REJUNTAMENTO DE AZULEJOS,PASTILHAS OU LADRILHOS,EM PAREDES,COM PASTA DE CIMENTO BRANCO</v>
      </c>
      <c r="C10924" s="519" t="s">
        <v>40068</v>
      </c>
      <c r="D10924" s="519" t="s">
        <v>40069</v>
      </c>
      <c r="I10924" s="519" t="s">
        <v>13</v>
      </c>
      <c r="J10924" s="650">
        <v>2.16</v>
      </c>
    </row>
    <row r="10925" spans="1:10">
      <c r="A10925" s="519" t="s">
        <v>11127</v>
      </c>
      <c r="B10925" s="519" t="str">
        <f t="shared" si="170"/>
        <v>ASSENTAMENTO DE AZULEJOS,PASTILHAS OU LADRILHOS,EM PAREDES,EXCLUSIVE ESTES,COM EMBOCO(PRONTO)EM MASSA UNICA DE CIMENTO EAREIA TERMOTRATADA,ARGAMASSA COLANTE E REJUNTAMENTO COM ARGAMASSA INDUSTRIALIZADA,EXCLUSIVE CHAPISCO</v>
      </c>
      <c r="C10925" s="519" t="s">
        <v>40063</v>
      </c>
      <c r="D10925" s="519" t="s">
        <v>40070</v>
      </c>
      <c r="E10925" s="519" t="s">
        <v>40071</v>
      </c>
      <c r="F10925" s="519" t="s">
        <v>40072</v>
      </c>
      <c r="I10925" s="519" t="s">
        <v>13</v>
      </c>
      <c r="J10925" s="650">
        <v>71.180000000000007</v>
      </c>
    </row>
    <row r="10926" spans="1:10">
      <c r="A10926" s="519" t="s">
        <v>11128</v>
      </c>
      <c r="B10926" s="519" t="str">
        <f t="shared" si="170"/>
        <v>ASSENTAMENTO DE AZULEJOS,PASTILHAS OU LADRILHOS,EM PAREDES,EXCLUSIVE ESTES,COM EMBOCO(PRONTO)EM MASSA UNICA DE CIMENTO EAREIA TERMOTRATADA,ARGAMASSA COLANTE E REJUNTAMENTO COM ARGAMASSA INDUSTRIALIZADA,EXCLUSIVE CHAPISCO</v>
      </c>
      <c r="C10926" s="519" t="s">
        <v>40063</v>
      </c>
      <c r="D10926" s="519" t="s">
        <v>40070</v>
      </c>
      <c r="E10926" s="519" t="s">
        <v>40071</v>
      </c>
      <c r="F10926" s="519" t="s">
        <v>40072</v>
      </c>
      <c r="I10926" s="519" t="s">
        <v>13</v>
      </c>
      <c r="J10926" s="650">
        <v>65.52</v>
      </c>
    </row>
    <row r="10927" spans="1:10">
      <c r="A10927" s="519" t="s">
        <v>11129</v>
      </c>
      <c r="B10927" s="519" t="str">
        <f t="shared" si="170"/>
        <v>ASSENTAMENTO DE AZULEJOS,PASTILHAS OU LADRILHOS,EM PAREDES,EXCLUSIVE ESTES,COM EMBOCO(PRONTO)EM MASSA UNICA DE CIMENTO EAREIA TERMOTRATADA,ARGAMASSA COLANTE E REJUNTAMENTO COM ARGAMASSA INDUSTRIALIZADA,INCLUSIVE CHAPISCO DE CIMENTO E AREIA,NO TRACO 1:3</v>
      </c>
      <c r="C10927" s="519" t="s">
        <v>40063</v>
      </c>
      <c r="D10927" s="519" t="s">
        <v>40070</v>
      </c>
      <c r="E10927" s="519" t="s">
        <v>40071</v>
      </c>
      <c r="F10927" s="519" t="s">
        <v>40073</v>
      </c>
      <c r="G10927" s="519" t="s">
        <v>40074</v>
      </c>
      <c r="I10927" s="519" t="s">
        <v>13</v>
      </c>
      <c r="J10927" s="650">
        <v>77.400000000000006</v>
      </c>
    </row>
    <row r="10928" spans="1:10">
      <c r="A10928" s="519" t="s">
        <v>11130</v>
      </c>
      <c r="B10928" s="519" t="str">
        <f t="shared" si="170"/>
        <v>ASSENTAMENTO DE AZULEJOS,PASTILHAS OU LADRILHOS,EM PAREDES,EXCLUSIVE ESTES,COM EMBOCO(PRONTO)EM MASSA UNICA DE CIMENTO EAREIA TERMOTRATADA,ARGAMASSA COLANTE E REJUNTAMENTO COM ARGAMASSA INDUSTRIALIZADA,INCLUSIVE CHAPISCO DE CIMENTO E AREIA,NO TRACO 1:3</v>
      </c>
      <c r="C10928" s="519" t="s">
        <v>40063</v>
      </c>
      <c r="D10928" s="519" t="s">
        <v>40070</v>
      </c>
      <c r="E10928" s="519" t="s">
        <v>40071</v>
      </c>
      <c r="F10928" s="519" t="s">
        <v>40073</v>
      </c>
      <c r="G10928" s="519" t="s">
        <v>40074</v>
      </c>
      <c r="I10928" s="519" t="s">
        <v>13</v>
      </c>
      <c r="J10928" s="650">
        <v>71.17</v>
      </c>
    </row>
    <row r="10929" spans="1:10">
      <c r="A10929" s="519" t="s">
        <v>11131</v>
      </c>
      <c r="B10929" s="519" t="str">
        <f t="shared" si="170"/>
        <v>ASSENTAMENTO DE AZULEJOS,PASTILHAS OU LADRILHOS,EM PAREDES,EXCLUSIVE:AZULEJOS,PASTILHAS OU LADRILHOS,EMBOCO,CHAPISCO EREJUNTAMENTO</v>
      </c>
      <c r="C10929" s="519" t="s">
        <v>40063</v>
      </c>
      <c r="D10929" s="519" t="s">
        <v>40075</v>
      </c>
      <c r="E10929" s="519" t="s">
        <v>40076</v>
      </c>
      <c r="I10929" s="519" t="s">
        <v>13</v>
      </c>
      <c r="J10929" s="650">
        <v>42.39</v>
      </c>
    </row>
    <row r="10930" spans="1:10">
      <c r="A10930" s="519" t="s">
        <v>11132</v>
      </c>
      <c r="B10930" s="519" t="str">
        <f t="shared" si="170"/>
        <v>ASSENTAMENTO DE AZULEJOS,PASTILHAS OU LADRILHOS,EM PAREDES,EXCLUSIVE:AZULEJOS,PASTILHAS OU LADRILHOS,EMBOCO,CHAPISCO EREJUNTAMENTO</v>
      </c>
      <c r="C10930" s="519" t="s">
        <v>40063</v>
      </c>
      <c r="D10930" s="519" t="s">
        <v>40075</v>
      </c>
      <c r="E10930" s="519" t="s">
        <v>40076</v>
      </c>
      <c r="I10930" s="519" t="s">
        <v>13</v>
      </c>
      <c r="J10930" s="650">
        <v>36.74</v>
      </c>
    </row>
    <row r="10931" spans="1:10">
      <c r="A10931" s="519" t="s">
        <v>11133</v>
      </c>
      <c r="B10931" s="519" t="str">
        <f t="shared" si="170"/>
        <v>ASSENTAMENTO DE PEITORIL DE MARMORE,GRANITO OU AFINS,EXCLUSIVE ESTES,ATE 20CM DE LARGURA,ASSENTE CONFORME ITEM 13.345.0015</v>
      </c>
      <c r="C10931" s="519" t="s">
        <v>40077</v>
      </c>
      <c r="D10931" s="519" t="s">
        <v>40078</v>
      </c>
      <c r="E10931" s="651" t="s">
        <v>63</v>
      </c>
      <c r="I10931" s="519" t="s">
        <v>36</v>
      </c>
      <c r="J10931" s="650">
        <v>43.04</v>
      </c>
    </row>
    <row r="10932" spans="1:10">
      <c r="A10932" s="519" t="s">
        <v>11134</v>
      </c>
      <c r="B10932" s="519" t="str">
        <f t="shared" si="170"/>
        <v>ASSENTAMENTO DE PEITORIL DE MARMORE,GRANITO OU AFINS,EXCLUSIVE ESTES,ATE 20CM DE LARGURA,ASSENTE CONFORME ITEM 13.345.0015</v>
      </c>
      <c r="C10932" s="519" t="s">
        <v>40077</v>
      </c>
      <c r="D10932" s="519" t="s">
        <v>40078</v>
      </c>
      <c r="E10932" s="651" t="s">
        <v>63</v>
      </c>
      <c r="I10932" s="519" t="s">
        <v>36</v>
      </c>
      <c r="J10932" s="650">
        <v>37.78</v>
      </c>
    </row>
    <row r="10933" spans="1:10">
      <c r="A10933" s="519" t="s">
        <v>11135</v>
      </c>
      <c r="B10933" s="519" t="str">
        <f t="shared" si="170"/>
        <v>ASSENTAMENTO DE PEITORIL DE MARMORE, GRANITO OU AFINS, EXCLUSIVE ESTES, DE 20 A 30CM DE LARGURA, ASSENTE CONFORME  ITEM13.345.0015</v>
      </c>
      <c r="C10933" s="519" t="s">
        <v>40079</v>
      </c>
      <c r="D10933" s="519" t="s">
        <v>40080</v>
      </c>
      <c r="E10933" s="519" t="s">
        <v>40081</v>
      </c>
      <c r="I10933" s="519" t="s">
        <v>36</v>
      </c>
      <c r="J10933" s="650">
        <v>45</v>
      </c>
    </row>
    <row r="10934" spans="1:10">
      <c r="A10934" s="519" t="s">
        <v>11136</v>
      </c>
      <c r="B10934" s="519" t="str">
        <f t="shared" si="170"/>
        <v>ASSENTAMENTO DE PEITORIL DE MARMORE, GRANITO OU AFINS, EXCLUSIVE ESTES, DE 20 A 30CM DE LARGURA, ASSENTE CONFORME  ITEM13.345.0015</v>
      </c>
      <c r="C10934" s="519" t="s">
        <v>40079</v>
      </c>
      <c r="D10934" s="519" t="s">
        <v>40080</v>
      </c>
      <c r="E10934" s="519" t="s">
        <v>40081</v>
      </c>
      <c r="I10934" s="519" t="s">
        <v>36</v>
      </c>
      <c r="J10934" s="650">
        <v>39.71</v>
      </c>
    </row>
    <row r="10935" spans="1:10">
      <c r="A10935" s="519" t="s">
        <v>11137</v>
      </c>
      <c r="B10935" s="519" t="str">
        <f t="shared" si="170"/>
        <v>REVESTIMENTO COM NATA DE CIMENTO E ADESIVO APLICADO UNIFORMEMENTE SOBRE SUPERFICIE DE AZULEJO,PASTILHA OU CERAMICA,ALISADO A COLHER E LIXADO</v>
      </c>
      <c r="C10935" s="519" t="s">
        <v>40082</v>
      </c>
      <c r="D10935" s="519" t="s">
        <v>40083</v>
      </c>
      <c r="E10935" s="519" t="s">
        <v>40084</v>
      </c>
      <c r="I10935" s="519" t="s">
        <v>13</v>
      </c>
      <c r="J10935" s="650">
        <v>31.01</v>
      </c>
    </row>
    <row r="10936" spans="1:10">
      <c r="A10936" s="519" t="s">
        <v>11138</v>
      </c>
      <c r="B10936" s="519" t="str">
        <f t="shared" si="170"/>
        <v>REVESTIMENTO COM NATA DE CIMENTO E ADESIVO APLICADO UNIFORMEMENTE SOBRE SUPERFICIE DE AZULEJO,PASTILHA OU CERAMICA,ALISADO A COLHER E LIXADO</v>
      </c>
      <c r="C10936" s="519" t="s">
        <v>40082</v>
      </c>
      <c r="D10936" s="519" t="s">
        <v>40083</v>
      </c>
      <c r="E10936" s="519" t="s">
        <v>40084</v>
      </c>
      <c r="I10936" s="519" t="s">
        <v>13</v>
      </c>
      <c r="J10936" s="650">
        <v>30.88</v>
      </c>
    </row>
    <row r="10937" spans="1:10">
      <c r="A10937" s="519" t="s">
        <v>11139</v>
      </c>
      <c r="B10937" s="519" t="str">
        <f t="shared" si="170"/>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937" s="519" t="s">
        <v>40085</v>
      </c>
      <c r="D10937" s="519" t="s">
        <v>40086</v>
      </c>
      <c r="E10937" s="519" t="s">
        <v>40087</v>
      </c>
      <c r="F10937" s="519" t="s">
        <v>40088</v>
      </c>
      <c r="G10937" s="519" t="s">
        <v>40089</v>
      </c>
      <c r="H10937" s="519" t="s">
        <v>40090</v>
      </c>
      <c r="I10937" s="519" t="s">
        <v>13</v>
      </c>
      <c r="J10937" s="650">
        <v>117.51</v>
      </c>
    </row>
    <row r="10938" spans="1:10">
      <c r="A10938" s="519" t="s">
        <v>11140</v>
      </c>
      <c r="B10938" s="519" t="str">
        <f t="shared" si="170"/>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0938" s="519" t="s">
        <v>40085</v>
      </c>
      <c r="D10938" s="519" t="s">
        <v>40086</v>
      </c>
      <c r="E10938" s="519" t="s">
        <v>40087</v>
      </c>
      <c r="F10938" s="519" t="s">
        <v>40088</v>
      </c>
      <c r="G10938" s="519" t="s">
        <v>40089</v>
      </c>
      <c r="H10938" s="519" t="s">
        <v>40090</v>
      </c>
      <c r="I10938" s="519" t="s">
        <v>13</v>
      </c>
      <c r="J10938" s="650">
        <v>108.15</v>
      </c>
    </row>
    <row r="10939" spans="1:10">
      <c r="A10939" s="519" t="s">
        <v>11141</v>
      </c>
      <c r="B10939" s="519" t="str">
        <f t="shared" si="170"/>
        <v>REVESTIMENTO DE PAREDES COM AZULEJO BRANCO 15X15CM,QUALIDADE EXTRA,ASSENTES COM NATA DE CIMENTO COMUM,TENDO JUNTAS CORRIDAS COM 2MM,REJUNTADAS COM PASTA DE CIMENTO BRANCO,EXCLUSIVE CHAPISCO E EMBOCO</v>
      </c>
      <c r="C10939" s="519" t="s">
        <v>40085</v>
      </c>
      <c r="D10939" s="519" t="s">
        <v>40086</v>
      </c>
      <c r="E10939" s="519" t="s">
        <v>40091</v>
      </c>
      <c r="F10939" s="519" t="s">
        <v>40092</v>
      </c>
      <c r="I10939" s="519" t="s">
        <v>13</v>
      </c>
      <c r="J10939" s="650">
        <v>78.06</v>
      </c>
    </row>
    <row r="10940" spans="1:10">
      <c r="A10940" s="519" t="s">
        <v>11142</v>
      </c>
      <c r="B10940" s="519" t="str">
        <f t="shared" si="170"/>
        <v>REVESTIMENTO DE PAREDES COM AZULEJO BRANCO 15X15CM,QUALIDADE EXTRA,ASSENTES COM NATA DE CIMENTO COMUM,TENDO JUNTAS CORRIDAS COM 2MM,REJUNTADAS COM PASTA DE CIMENTO BRANCO,EXCLUSIVE CHAPISCO E EMBOCO</v>
      </c>
      <c r="C10940" s="519" t="s">
        <v>40085</v>
      </c>
      <c r="D10940" s="519" t="s">
        <v>40086</v>
      </c>
      <c r="E10940" s="519" t="s">
        <v>40091</v>
      </c>
      <c r="F10940" s="519" t="s">
        <v>40092</v>
      </c>
      <c r="I10940" s="519" t="s">
        <v>13</v>
      </c>
      <c r="J10940" s="650">
        <v>72.34</v>
      </c>
    </row>
    <row r="10941" spans="1:10">
      <c r="A10941" s="519" t="s">
        <v>11143</v>
      </c>
      <c r="B10941" s="519" t="str">
        <f t="shared" si="170"/>
        <v>REVESTIMENTO DE PAREDES COM AZULEJO BRANCO 15X15CM,QUALIDADE EXTRA,ASSENTE CONFORME ITEM 13.025.0058</v>
      </c>
      <c r="C10941" s="519" t="s">
        <v>40085</v>
      </c>
      <c r="D10941" s="519" t="s">
        <v>40093</v>
      </c>
      <c r="I10941" s="519" t="s">
        <v>13</v>
      </c>
      <c r="J10941" s="650">
        <v>110.4</v>
      </c>
    </row>
    <row r="10942" spans="1:10">
      <c r="A10942" s="519" t="s">
        <v>11144</v>
      </c>
      <c r="B10942" s="519" t="str">
        <f t="shared" si="170"/>
        <v>REVESTIMENTO DE PAREDES COM AZULEJO BRANCO 15X15CM,QUALIDADE EXTRA,ASSENTE CONFORME ITEM 13.025.0058</v>
      </c>
      <c r="C10942" s="519" t="s">
        <v>40085</v>
      </c>
      <c r="D10942" s="519" t="s">
        <v>40093</v>
      </c>
      <c r="I10942" s="519" t="s">
        <v>13</v>
      </c>
      <c r="J10942" s="650">
        <v>104.17</v>
      </c>
    </row>
    <row r="10943" spans="1:10">
      <c r="A10943" s="519" t="s">
        <v>11145</v>
      </c>
      <c r="B10943" s="519" t="str">
        <f t="shared" si="170"/>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943" s="519" t="s">
        <v>40094</v>
      </c>
      <c r="D10943" s="519" t="s">
        <v>51625</v>
      </c>
      <c r="E10943" s="519" t="s">
        <v>51626</v>
      </c>
      <c r="F10943" s="519" t="s">
        <v>51627</v>
      </c>
      <c r="G10943" s="519" t="s">
        <v>51628</v>
      </c>
      <c r="H10943" s="519" t="s">
        <v>51629</v>
      </c>
      <c r="I10943" s="519" t="s">
        <v>13</v>
      </c>
      <c r="J10943" s="650">
        <v>208.39</v>
      </c>
    </row>
    <row r="10944" spans="1:10">
      <c r="A10944" s="519" t="s">
        <v>11146</v>
      </c>
      <c r="B10944" s="519" t="str">
        <f t="shared" si="170"/>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0944" s="519" t="s">
        <v>40094</v>
      </c>
      <c r="D10944" s="519" t="s">
        <v>51625</v>
      </c>
      <c r="E10944" s="519" t="s">
        <v>51626</v>
      </c>
      <c r="F10944" s="519" t="s">
        <v>51627</v>
      </c>
      <c r="G10944" s="519" t="s">
        <v>51628</v>
      </c>
      <c r="H10944" s="519" t="s">
        <v>51629</v>
      </c>
      <c r="I10944" s="519" t="s">
        <v>13</v>
      </c>
      <c r="J10944" s="650">
        <v>186.59</v>
      </c>
    </row>
    <row r="10945" spans="1:10">
      <c r="A10945" s="519" t="s">
        <v>11147</v>
      </c>
      <c r="B10945" s="519" t="str">
        <f t="shared" si="170"/>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945" s="519" t="s">
        <v>40095</v>
      </c>
      <c r="D10945" s="519" t="s">
        <v>51630</v>
      </c>
      <c r="E10945" s="519" t="s">
        <v>51631</v>
      </c>
      <c r="F10945" s="519" t="s">
        <v>51632</v>
      </c>
      <c r="G10945" s="519" t="s">
        <v>51633</v>
      </c>
      <c r="H10945" s="519" t="s">
        <v>51634</v>
      </c>
      <c r="I10945" s="519" t="s">
        <v>13</v>
      </c>
      <c r="J10945" s="650">
        <v>204.93</v>
      </c>
    </row>
    <row r="10946" spans="1:10">
      <c r="A10946" s="519" t="s">
        <v>11148</v>
      </c>
      <c r="B10946" s="519" t="str">
        <f t="shared" si="170"/>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0946" s="519" t="s">
        <v>40095</v>
      </c>
      <c r="D10946" s="519" t="s">
        <v>51630</v>
      </c>
      <c r="E10946" s="519" t="s">
        <v>51631</v>
      </c>
      <c r="F10946" s="519" t="s">
        <v>51632</v>
      </c>
      <c r="G10946" s="519" t="s">
        <v>51633</v>
      </c>
      <c r="H10946" s="519" t="s">
        <v>51634</v>
      </c>
      <c r="I10946" s="519" t="s">
        <v>13</v>
      </c>
      <c r="J10946" s="650">
        <v>182.56</v>
      </c>
    </row>
    <row r="10947" spans="1:10">
      <c r="A10947" s="519" t="s">
        <v>11149</v>
      </c>
      <c r="B10947" s="519" t="str">
        <f t="shared" si="170"/>
        <v>REVESTIMENTO DE PAREDES COM LADRILHOS CERAMICOS,COM MEDIDASEM TORNO DE (20X20)CM,ASSENTE CONFORME ITEM 13.025.0016</v>
      </c>
      <c r="C10947" s="519" t="s">
        <v>51635</v>
      </c>
      <c r="D10947" s="519" t="s">
        <v>51636</v>
      </c>
      <c r="I10947" s="519" t="s">
        <v>13</v>
      </c>
      <c r="J10947" s="650">
        <v>138.19999999999999</v>
      </c>
    </row>
    <row r="10948" spans="1:10">
      <c r="A10948" s="519" t="s">
        <v>11150</v>
      </c>
      <c r="B10948" s="519" t="str">
        <f t="shared" si="170"/>
        <v>REVESTIMENTO DE PAREDES COM LADRILHOS CERAMICOS,COM MEDIDASEM TORNO DE (20X20)CM,ASSENTE CONFORME ITEM 13.025.0016</v>
      </c>
      <c r="C10948" s="519" t="s">
        <v>51635</v>
      </c>
      <c r="D10948" s="519" t="s">
        <v>51636</v>
      </c>
      <c r="I10948" s="519" t="s">
        <v>13</v>
      </c>
      <c r="J10948" s="650">
        <v>127.71</v>
      </c>
    </row>
    <row r="10949" spans="1:10">
      <c r="A10949" s="519" t="s">
        <v>11151</v>
      </c>
      <c r="B10949" s="519" t="str">
        <f t="shared" si="170"/>
        <v>REVESTIMENTO DE PAREDES COM LADRILHOS CERAMICOS,COM MEDIDASEM TORNO DE (20X20)CM,ASSENTE CONFORME ITEM 13.025.0058</v>
      </c>
      <c r="C10949" s="519" t="s">
        <v>51635</v>
      </c>
      <c r="D10949" s="519" t="s">
        <v>51637</v>
      </c>
      <c r="I10949" s="519" t="s">
        <v>13</v>
      </c>
      <c r="J10949" s="650">
        <v>131.09</v>
      </c>
    </row>
    <row r="10950" spans="1:10">
      <c r="A10950" s="519" t="s">
        <v>11152</v>
      </c>
      <c r="B10950" s="519" t="str">
        <f t="shared" si="170"/>
        <v>REVESTIMENTO DE PAREDES COM LADRILHOS CERAMICOS,COM MEDIDASEM TORNO DE (20X20)CM,ASSENTE CONFORME ITEM 13.025.0058</v>
      </c>
      <c r="C10950" s="519" t="s">
        <v>51635</v>
      </c>
      <c r="D10950" s="519" t="s">
        <v>51637</v>
      </c>
      <c r="I10950" s="519" t="s">
        <v>13</v>
      </c>
      <c r="J10950" s="650">
        <v>123.73</v>
      </c>
    </row>
    <row r="10951" spans="1:10">
      <c r="A10951" s="519" t="s">
        <v>11153</v>
      </c>
      <c r="B10951" s="519" t="str">
        <f t="shared" si="170"/>
        <v>REVESTIMENTO DE PAREDES COM LADRILHOS CERAMICOS,COM MEDIDASEM TORNO DE 20X20CM,ASSENTE COM ARGAMASSA COLANTE,REJUNTAMENTO COM ARGAMASSA INDUSTRIALIZADA,EXCLUSIVE CHAPISCO E EMBOCO</v>
      </c>
      <c r="C10951" s="519" t="s">
        <v>51635</v>
      </c>
      <c r="D10951" s="519" t="s">
        <v>51638</v>
      </c>
      <c r="E10951" s="519" t="s">
        <v>51639</v>
      </c>
      <c r="I10951" s="519" t="s">
        <v>13</v>
      </c>
      <c r="J10951" s="650">
        <v>92.37</v>
      </c>
    </row>
    <row r="10952" spans="1:10">
      <c r="A10952" s="519" t="s">
        <v>11154</v>
      </c>
      <c r="B10952" s="519" t="str">
        <f t="shared" ref="B10952:B11015" si="171">C10952&amp;D10952&amp;E10952&amp;F10952&amp;G10952&amp;H10952</f>
        <v>REVESTIMENTO DE PAREDES COM LADRILHOS CERAMICOS,COM MEDIDASEM TORNO DE 20X20CM,ASSENTE COM ARGAMASSA COLANTE,REJUNTAMENTO COM ARGAMASSA INDUSTRIALIZADA,EXCLUSIVE CHAPISCO E EMBOCO</v>
      </c>
      <c r="C10952" s="519" t="s">
        <v>51635</v>
      </c>
      <c r="D10952" s="519" t="s">
        <v>51638</v>
      </c>
      <c r="E10952" s="519" t="s">
        <v>51639</v>
      </c>
      <c r="I10952" s="519" t="s">
        <v>13</v>
      </c>
      <c r="J10952" s="650">
        <v>87.28</v>
      </c>
    </row>
    <row r="10953" spans="1:10">
      <c r="A10953" s="519" t="s">
        <v>11155</v>
      </c>
      <c r="B10953" s="519" t="str">
        <f t="shared" si="171"/>
        <v>REVESTIMENTO DE PAREDES COM LADRILHOS CERAMICOS,CORES ECONOMICAS (BRANCO,CINZA,BEGE,AZUL,VERDE,MARROM E PRETO),COM MEDIDAS EM TORNO DE (10X10)CM,ASSENTE COM ARGAMASSA COLANTE,REJUNTAMENTO COM ARGAMASSA INDUSTRIALIZADA,EXCLUSIVE CHAPISCO E EMBOCO</v>
      </c>
      <c r="C10953" s="519" t="s">
        <v>51640</v>
      </c>
      <c r="D10953" s="519" t="s">
        <v>51641</v>
      </c>
      <c r="E10953" s="519" t="s">
        <v>51642</v>
      </c>
      <c r="F10953" s="519" t="s">
        <v>51643</v>
      </c>
      <c r="G10953" s="519" t="s">
        <v>51644</v>
      </c>
      <c r="I10953" s="519" t="s">
        <v>13</v>
      </c>
      <c r="J10953" s="650">
        <v>108.25</v>
      </c>
    </row>
    <row r="10954" spans="1:10">
      <c r="A10954" s="519" t="s">
        <v>11156</v>
      </c>
      <c r="B10954" s="519" t="str">
        <f t="shared" si="171"/>
        <v>REVESTIMENTO DE PAREDES COM LADRILHOS CERAMICOS,CORES ECONOMICAS (BRANCO,CINZA,BEGE,AZUL,VERDE,MARROM E PRETO),COM MEDIDAS EM TORNO DE (10X10)CM,ASSENTE COM ARGAMASSA COLANTE,REJUNTAMENTO COM ARGAMASSA INDUSTRIALIZADA,EXCLUSIVE CHAPISCO E EMBOCO</v>
      </c>
      <c r="C10954" s="519" t="s">
        <v>51640</v>
      </c>
      <c r="D10954" s="519" t="s">
        <v>51641</v>
      </c>
      <c r="E10954" s="519" t="s">
        <v>51642</v>
      </c>
      <c r="F10954" s="519" t="s">
        <v>51643</v>
      </c>
      <c r="G10954" s="519" t="s">
        <v>51644</v>
      </c>
      <c r="I10954" s="519" t="s">
        <v>13</v>
      </c>
      <c r="J10954" s="650">
        <v>103.16</v>
      </c>
    </row>
    <row r="10955" spans="1:10">
      <c r="A10955" s="519" t="s">
        <v>11157</v>
      </c>
      <c r="B10955" s="519" t="str">
        <f t="shared" si="171"/>
        <v>REVESTIMENTO DE PAREDES COM LADRILHOS CERAMICOS,CORES ECONOMICAS(BRANCO,CINZA,BEGE,AZUL,VERDE,MARROM E PRETO),COM MEDIDAS EM TORNO DE (10X10)CM,ASSENTE CONFORME ITEM 13.025.0058</v>
      </c>
      <c r="C10955" s="519" t="s">
        <v>51640</v>
      </c>
      <c r="D10955" s="519" t="s">
        <v>51645</v>
      </c>
      <c r="E10955" s="519" t="s">
        <v>51646</v>
      </c>
      <c r="I10955" s="519" t="s">
        <v>13</v>
      </c>
      <c r="J10955" s="650">
        <v>134.26</v>
      </c>
    </row>
    <row r="10956" spans="1:10">
      <c r="A10956" s="519" t="s">
        <v>11158</v>
      </c>
      <c r="B10956" s="519" t="str">
        <f t="shared" si="171"/>
        <v>REVESTIMENTO DE PAREDES COM LADRILHOS CERAMICOS,CORES ECONOMICAS(BRANCO,CINZA,BEGE,AZUL,VERDE,MARROM E PRETO),COM MEDIDAS EM TORNO DE (10X10)CM,ASSENTE CONFORME ITEM 13.025.0058</v>
      </c>
      <c r="C10956" s="519" t="s">
        <v>51640</v>
      </c>
      <c r="D10956" s="519" t="s">
        <v>51645</v>
      </c>
      <c r="E10956" s="519" t="s">
        <v>51646</v>
      </c>
      <c r="I10956" s="519" t="s">
        <v>13</v>
      </c>
      <c r="J10956" s="650">
        <v>128.59</v>
      </c>
    </row>
    <row r="10957" spans="1:10">
      <c r="A10957" s="519" t="s">
        <v>11159</v>
      </c>
      <c r="B10957" s="519" t="str">
        <f t="shared" si="171"/>
        <v>REVESTIMENTO DE PAREDES COM LADRILHO CERAMICO,COM MEDIDAS EMTORNO DE (11,60X11,60X0,09)CM,ASSENTES COM ARGAMASSA DE CIMENTO,CAL E AREIA,NO TRACO 1:3:5,JUNTAS REENTRANTES DE 1CM DELARGURA</v>
      </c>
      <c r="C10957" s="519" t="s">
        <v>51647</v>
      </c>
      <c r="D10957" s="519" t="s">
        <v>51648</v>
      </c>
      <c r="E10957" s="519" t="s">
        <v>51649</v>
      </c>
      <c r="F10957" s="519" t="s">
        <v>51650</v>
      </c>
      <c r="I10957" s="519" t="s">
        <v>13</v>
      </c>
      <c r="J10957" s="650">
        <v>151</v>
      </c>
    </row>
    <row r="10958" spans="1:10">
      <c r="A10958" s="519" t="s">
        <v>11160</v>
      </c>
      <c r="B10958" s="519" t="str">
        <f t="shared" si="171"/>
        <v>REVESTIMENTO DE PAREDES COM LADRILHO CERAMICO,COM MEDIDAS EMTORNO DE (11,60X11,60X0,09)CM,ASSENTES COM ARGAMASSA DE CIMENTO,CAL E AREIA,NO TRACO 1:3:5,JUNTAS REENTRANTES DE 1CM DELARGURA</v>
      </c>
      <c r="C10958" s="519" t="s">
        <v>51647</v>
      </c>
      <c r="D10958" s="519" t="s">
        <v>51648</v>
      </c>
      <c r="E10958" s="519" t="s">
        <v>51649</v>
      </c>
      <c r="F10958" s="519" t="s">
        <v>51650</v>
      </c>
      <c r="I10958" s="519" t="s">
        <v>13</v>
      </c>
      <c r="J10958" s="650">
        <v>142.74</v>
      </c>
    </row>
    <row r="10959" spans="1:10">
      <c r="A10959" s="519" t="s">
        <v>11161</v>
      </c>
      <c r="B10959" s="519" t="str">
        <f t="shared" si="171"/>
        <v>REVESTIMENTO DE PAREDES COM LADRILHO CERAMICO,COM MEDIDAS EM TORNO DE (11,60X11,60X0,09)CM,EXCLUSIVE ARGAMASSA DE ASSENTAMENTO,JUNTAS REETRANTES DE 1CM DE LARGURA</v>
      </c>
      <c r="C10959" s="519" t="s">
        <v>51647</v>
      </c>
      <c r="D10959" s="519" t="s">
        <v>51651</v>
      </c>
      <c r="E10959" s="519" t="s">
        <v>51652</v>
      </c>
      <c r="I10959" s="519" t="s">
        <v>13</v>
      </c>
      <c r="J10959" s="650">
        <v>135.80000000000001</v>
      </c>
    </row>
    <row r="10960" spans="1:10">
      <c r="A10960" s="519" t="s">
        <v>11162</v>
      </c>
      <c r="B10960" s="519" t="str">
        <f t="shared" si="171"/>
        <v>REVESTIMENTO DE PAREDES COM LADRILHO CERAMICO,COM MEDIDAS EM TORNO DE (11,60X11,60X0,09)CM,EXCLUSIVE ARGAMASSA DE ASSENTAMENTO,JUNTAS REETRANTES DE 1CM DE LARGURA</v>
      </c>
      <c r="C10960" s="519" t="s">
        <v>51647</v>
      </c>
      <c r="D10960" s="519" t="s">
        <v>51651</v>
      </c>
      <c r="E10960" s="519" t="s">
        <v>51652</v>
      </c>
      <c r="I10960" s="519" t="s">
        <v>13</v>
      </c>
      <c r="J10960" s="650">
        <v>128.16999999999999</v>
      </c>
    </row>
    <row r="10961" spans="1:10">
      <c r="A10961" s="519" t="s">
        <v>11163</v>
      </c>
      <c r="B10961" s="519" t="str">
        <f t="shared" si="171"/>
        <v>REVESTIMENTO DE PAREDES COM LADRILHO CERAMICO,COM MEDIDAS EM TORNO DE (24X11,60X0,09)CM,ASSENTES COM ARGAMASSA DE CIMENTO,CAL E AREIA NO TRACO 1:3:5,JUNTAS REENTRANTES DE 1CM DE LARGURA</v>
      </c>
      <c r="C10961" s="519" t="s">
        <v>51647</v>
      </c>
      <c r="D10961" s="519" t="s">
        <v>51653</v>
      </c>
      <c r="E10961" s="519" t="s">
        <v>51654</v>
      </c>
      <c r="F10961" s="519" t="s">
        <v>51655</v>
      </c>
      <c r="I10961" s="519" t="s">
        <v>13</v>
      </c>
      <c r="J10961" s="650">
        <v>142.53</v>
      </c>
    </row>
    <row r="10962" spans="1:10">
      <c r="A10962" s="519" t="s">
        <v>11164</v>
      </c>
      <c r="B10962" s="519" t="str">
        <f t="shared" si="171"/>
        <v>REVESTIMENTO DE PAREDES COM LADRILHO CERAMICO,COM MEDIDAS EM TORNO DE (24X11,60X0,09)CM,ASSENTES COM ARGAMASSA DE CIMENTO,CAL E AREIA NO TRACO 1:3:5,JUNTAS REENTRANTES DE 1CM DE LARGURA</v>
      </c>
      <c r="C10962" s="519" t="s">
        <v>51647</v>
      </c>
      <c r="D10962" s="519" t="s">
        <v>51653</v>
      </c>
      <c r="E10962" s="519" t="s">
        <v>51654</v>
      </c>
      <c r="F10962" s="519" t="s">
        <v>51655</v>
      </c>
      <c r="I10962" s="519" t="s">
        <v>13</v>
      </c>
      <c r="J10962" s="650">
        <v>135.4</v>
      </c>
    </row>
    <row r="10963" spans="1:10">
      <c r="A10963" s="519" t="s">
        <v>11165</v>
      </c>
      <c r="B10963" s="519" t="str">
        <f t="shared" si="171"/>
        <v>REVESTIMENTO DE PAREDES COM LADRILHO CERAMICO,COM MEDIDAS EM TORNO DE (24X11,60X09)CM,EXCLUSIVE ARGAMASSA DE ASSENTAMENTO,JUNTAS REENTRANTES DE 1CM DE LARGURA</v>
      </c>
      <c r="C10963" s="519" t="s">
        <v>51647</v>
      </c>
      <c r="D10963" s="519" t="s">
        <v>51656</v>
      </c>
      <c r="E10963" s="519" t="s">
        <v>51657</v>
      </c>
      <c r="I10963" s="519" t="s">
        <v>13</v>
      </c>
      <c r="J10963" s="650">
        <v>127.33</v>
      </c>
    </row>
    <row r="10964" spans="1:10">
      <c r="A10964" s="519" t="s">
        <v>11166</v>
      </c>
      <c r="B10964" s="519" t="str">
        <f t="shared" si="171"/>
        <v>REVESTIMENTO DE PAREDES COM LADRILHO CERAMICO,COM MEDIDAS EM TORNO DE (24X11,60X09)CM,EXCLUSIVE ARGAMASSA DE ASSENTAMENTO,JUNTAS REENTRANTES DE 1CM DE LARGURA</v>
      </c>
      <c r="C10964" s="519" t="s">
        <v>51647</v>
      </c>
      <c r="D10964" s="519" t="s">
        <v>51656</v>
      </c>
      <c r="E10964" s="519" t="s">
        <v>51657</v>
      </c>
      <c r="I10964" s="519" t="s">
        <v>13</v>
      </c>
      <c r="J10964" s="650">
        <v>120.83</v>
      </c>
    </row>
    <row r="10965" spans="1:10">
      <c r="A10965" s="519" t="s">
        <v>11167</v>
      </c>
      <c r="B10965" s="519" t="str">
        <f t="shared" si="171"/>
        <v>REVESTIMENTO DE PAREDES COM LADRILHO CERAMICO,COM MEDIDAS EMTORNO DE (24X11,60X09)CM,TIPO INDUSTRIAL,ASSENTES COM ARGAMASSA DE CIMENTO,CAL E AREIA,NO TRACO 1:3:5,JUNTAS REENTRANTES DE 1CM DE LARGURA</v>
      </c>
      <c r="C10965" s="519" t="s">
        <v>51647</v>
      </c>
      <c r="D10965" s="519" t="s">
        <v>51658</v>
      </c>
      <c r="E10965" s="519" t="s">
        <v>51659</v>
      </c>
      <c r="F10965" s="519" t="s">
        <v>51660</v>
      </c>
      <c r="I10965" s="519" t="s">
        <v>13</v>
      </c>
      <c r="J10965" s="650">
        <v>151.19999999999999</v>
      </c>
    </row>
    <row r="10966" spans="1:10">
      <c r="A10966" s="519" t="s">
        <v>11168</v>
      </c>
      <c r="B10966" s="519" t="str">
        <f t="shared" si="171"/>
        <v>REVESTIMENTO DE PAREDES COM LADRILHO CERAMICO,COM MEDIDAS EMTORNO DE (24X11,60X09)CM,TIPO INDUSTRIAL,ASSENTES COM ARGAMASSA DE CIMENTO,CAL E AREIA,NO TRACO 1:3:5,JUNTAS REENTRANTES DE 1CM DE LARGURA</v>
      </c>
      <c r="C10966" s="519" t="s">
        <v>51647</v>
      </c>
      <c r="D10966" s="519" t="s">
        <v>51658</v>
      </c>
      <c r="E10966" s="519" t="s">
        <v>51659</v>
      </c>
      <c r="F10966" s="519" t="s">
        <v>51660</v>
      </c>
      <c r="I10966" s="519" t="s">
        <v>13</v>
      </c>
      <c r="J10966" s="650">
        <v>144.07</v>
      </c>
    </row>
    <row r="10967" spans="1:10">
      <c r="A10967" s="519" t="s">
        <v>11169</v>
      </c>
      <c r="B10967" s="519" t="str">
        <f t="shared" si="171"/>
        <v>REVESTIMENTO DE PAREDES COM LADRILHO CERAMICO,COM MEDIDAS EMTORNO DE (24X11,60X09)CM,TIPO INDUSTRIAL,EXCLUSIVE ARGAMASSA DE ASSENTAMENTO,JUNTAS REETRANTES DE 1CM DE LARGURA</v>
      </c>
      <c r="C10967" s="519" t="s">
        <v>51647</v>
      </c>
      <c r="D10967" s="519" t="s">
        <v>51661</v>
      </c>
      <c r="E10967" s="519" t="s">
        <v>51662</v>
      </c>
      <c r="I10967" s="519" t="s">
        <v>13</v>
      </c>
      <c r="J10967" s="650">
        <v>136</v>
      </c>
    </row>
    <row r="10968" spans="1:10">
      <c r="A10968" s="519" t="s">
        <v>11170</v>
      </c>
      <c r="B10968" s="519" t="str">
        <f t="shared" si="171"/>
        <v>REVESTIMENTO DE PAREDES COM LADRILHO CERAMICO,COM MEDIDAS EMTORNO DE (24X11,60X09)CM,TIPO INDUSTRIAL,EXCLUSIVE ARGAMASSA DE ASSENTAMENTO,JUNTAS REETRANTES DE 1CM DE LARGURA</v>
      </c>
      <c r="C10968" s="519" t="s">
        <v>51647</v>
      </c>
      <c r="D10968" s="519" t="s">
        <v>51661</v>
      </c>
      <c r="E10968" s="519" t="s">
        <v>51662</v>
      </c>
      <c r="I10968" s="519" t="s">
        <v>13</v>
      </c>
      <c r="J10968" s="650">
        <v>129.5</v>
      </c>
    </row>
    <row r="10969" spans="1:10">
      <c r="A10969" s="519" t="s">
        <v>11171</v>
      </c>
      <c r="B10969" s="519" t="str">
        <f t="shared" si="171"/>
        <v>REVESTIMENTO DE PAREDES COM CERAMICA,COM MEDIDAS EM TORNO DE (32X57)CM,ASSENTE CONFORME ITEM 13.025.0016</v>
      </c>
      <c r="C10969" s="519" t="s">
        <v>51663</v>
      </c>
      <c r="D10969" s="519" t="s">
        <v>51664</v>
      </c>
      <c r="I10969" s="519" t="s">
        <v>13</v>
      </c>
      <c r="J10969" s="650">
        <v>123.62</v>
      </c>
    </row>
    <row r="10970" spans="1:10">
      <c r="A10970" s="519" t="s">
        <v>11172</v>
      </c>
      <c r="B10970" s="519" t="str">
        <f t="shared" si="171"/>
        <v>REVESTIMENTO DE PAREDES COM CERAMICA,COM MEDIDAS EM TORNO DE (32X57)CM,ASSENTE CONFORME ITEM 13.025.0016</v>
      </c>
      <c r="C10970" s="519" t="s">
        <v>51663</v>
      </c>
      <c r="D10970" s="519" t="s">
        <v>51664</v>
      </c>
      <c r="I10970" s="519" t="s">
        <v>13</v>
      </c>
      <c r="J10970" s="650">
        <v>114.26</v>
      </c>
    </row>
    <row r="10971" spans="1:10">
      <c r="A10971" s="519" t="s">
        <v>11173</v>
      </c>
      <c r="B10971" s="519" t="str">
        <f t="shared" si="171"/>
        <v>REVESTIMENTO DE PAREDES COM CERAMICA,COM MEDIDAS EM TORNO DE (32X57)CM,ASSENTE CONFORME ITEM 13.025.0058</v>
      </c>
      <c r="C10971" s="519" t="s">
        <v>51663</v>
      </c>
      <c r="D10971" s="519" t="s">
        <v>51665</v>
      </c>
      <c r="I10971" s="519" t="s">
        <v>13</v>
      </c>
      <c r="J10971" s="650">
        <v>112.42</v>
      </c>
    </row>
    <row r="10972" spans="1:10">
      <c r="A10972" s="519" t="s">
        <v>11174</v>
      </c>
      <c r="B10972" s="519" t="str">
        <f t="shared" si="171"/>
        <v>REVESTIMENTO DE PAREDES COM CERAMICA,COM MEDIDAS EM TORNO DE (32X57)CM,ASSENTE CONFORME ITEM 13.025.0058</v>
      </c>
      <c r="C10972" s="519" t="s">
        <v>51663</v>
      </c>
      <c r="D10972" s="519" t="s">
        <v>51665</v>
      </c>
      <c r="I10972" s="519" t="s">
        <v>13</v>
      </c>
      <c r="J10972" s="650">
        <v>106.19</v>
      </c>
    </row>
    <row r="10973" spans="1:10">
      <c r="A10973" s="519" t="s">
        <v>11175</v>
      </c>
      <c r="B10973" s="519" t="str">
        <f t="shared" si="171"/>
        <v>REVESTIMENTO DE PAREDES COM CERAMICA,COM MEDIDAS EM TORNO DE (32X57)CM,EXCLUSIVE CHAPISCO,EMBOCO,NATA DE CIMENTO OU ARGAMASSA COLANTE E REJUNTAMENTO</v>
      </c>
      <c r="C10973" s="519" t="s">
        <v>51663</v>
      </c>
      <c r="D10973" s="519" t="s">
        <v>51666</v>
      </c>
      <c r="E10973" s="519" t="s">
        <v>51667</v>
      </c>
      <c r="I10973" s="519" t="s">
        <v>13</v>
      </c>
      <c r="J10973" s="650">
        <v>77.400000000000006</v>
      </c>
    </row>
    <row r="10974" spans="1:10">
      <c r="A10974" s="519" t="s">
        <v>11176</v>
      </c>
      <c r="B10974" s="519" t="str">
        <f t="shared" si="171"/>
        <v>REVESTIMENTO DE PAREDES COM CERAMICA,COM MEDIDAS EM TORNO DE (32X57)CM,EXCLUSIVE CHAPISCO,EMBOCO,NATA DE CIMENTO OU ARGAMASSA COLANTE E REJUNTAMENTO</v>
      </c>
      <c r="C10974" s="519" t="s">
        <v>51663</v>
      </c>
      <c r="D10974" s="519" t="s">
        <v>51666</v>
      </c>
      <c r="E10974" s="519" t="s">
        <v>51667</v>
      </c>
      <c r="I10974" s="519" t="s">
        <v>13</v>
      </c>
      <c r="J10974" s="650">
        <v>71.75</v>
      </c>
    </row>
    <row r="10975" spans="1:10">
      <c r="A10975" s="519" t="s">
        <v>11177</v>
      </c>
      <c r="B10975" s="519" t="str">
        <f t="shared" si="171"/>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975" s="519" t="s">
        <v>40096</v>
      </c>
      <c r="D10975" s="519" t="s">
        <v>40097</v>
      </c>
      <c r="E10975" s="519" t="s">
        <v>40098</v>
      </c>
      <c r="F10975" s="519" t="s">
        <v>40099</v>
      </c>
      <c r="G10975" s="519" t="s">
        <v>40100</v>
      </c>
      <c r="H10975" s="519" t="s">
        <v>40101</v>
      </c>
      <c r="I10975" s="519" t="s">
        <v>13</v>
      </c>
      <c r="J10975" s="650">
        <v>314.38</v>
      </c>
    </row>
    <row r="10976" spans="1:10">
      <c r="A10976" s="519" t="s">
        <v>11178</v>
      </c>
      <c r="B10976" s="519" t="str">
        <f t="shared" si="171"/>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0976" s="519" t="s">
        <v>40096</v>
      </c>
      <c r="D10976" s="519" t="s">
        <v>40097</v>
      </c>
      <c r="E10976" s="519" t="s">
        <v>40098</v>
      </c>
      <c r="F10976" s="519" t="s">
        <v>40099</v>
      </c>
      <c r="G10976" s="519" t="s">
        <v>40100</v>
      </c>
      <c r="H10976" s="519" t="s">
        <v>40101</v>
      </c>
      <c r="I10976" s="519" t="s">
        <v>13</v>
      </c>
      <c r="J10976" s="650">
        <v>281.3</v>
      </c>
    </row>
    <row r="10977" spans="1:10">
      <c r="A10977" s="519" t="s">
        <v>11179</v>
      </c>
      <c r="B10977" s="519" t="str">
        <f t="shared" si="171"/>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977" s="519" t="s">
        <v>40096</v>
      </c>
      <c r="D10977" s="519" t="s">
        <v>40102</v>
      </c>
      <c r="E10977" s="519" t="s">
        <v>40098</v>
      </c>
      <c r="F10977" s="519" t="s">
        <v>40099</v>
      </c>
      <c r="G10977" s="519" t="s">
        <v>40100</v>
      </c>
      <c r="H10977" s="519" t="s">
        <v>40101</v>
      </c>
      <c r="I10977" s="519" t="s">
        <v>13</v>
      </c>
      <c r="J10977" s="650">
        <v>397.59</v>
      </c>
    </row>
    <row r="10978" spans="1:10">
      <c r="A10978" s="519" t="s">
        <v>11180</v>
      </c>
      <c r="B10978" s="519" t="str">
        <f t="shared" si="171"/>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0978" s="519" t="s">
        <v>40096</v>
      </c>
      <c r="D10978" s="519" t="s">
        <v>40102</v>
      </c>
      <c r="E10978" s="519" t="s">
        <v>40098</v>
      </c>
      <c r="F10978" s="519" t="s">
        <v>40099</v>
      </c>
      <c r="G10978" s="519" t="s">
        <v>40100</v>
      </c>
      <c r="H10978" s="519" t="s">
        <v>40101</v>
      </c>
      <c r="I10978" s="519" t="s">
        <v>13</v>
      </c>
      <c r="J10978" s="650">
        <v>353.67</v>
      </c>
    </row>
    <row r="10979" spans="1:10">
      <c r="A10979" s="519" t="s">
        <v>11181</v>
      </c>
      <c r="B10979" s="519" t="str">
        <f t="shared" si="171"/>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979" s="519" t="s">
        <v>40096</v>
      </c>
      <c r="D10979" s="519" t="s">
        <v>40097</v>
      </c>
      <c r="E10979" s="519" t="s">
        <v>40103</v>
      </c>
      <c r="F10979" s="519" t="s">
        <v>40099</v>
      </c>
      <c r="G10979" s="519" t="s">
        <v>40100</v>
      </c>
      <c r="H10979" s="519" t="s">
        <v>40101</v>
      </c>
      <c r="I10979" s="519" t="s">
        <v>13</v>
      </c>
      <c r="J10979" s="650">
        <v>438.32</v>
      </c>
    </row>
    <row r="10980" spans="1:10">
      <c r="A10980" s="519" t="s">
        <v>11182</v>
      </c>
      <c r="B10980" s="519" t="str">
        <f t="shared" si="171"/>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0980" s="519" t="s">
        <v>40096</v>
      </c>
      <c r="D10980" s="519" t="s">
        <v>40097</v>
      </c>
      <c r="E10980" s="519" t="s">
        <v>40103</v>
      </c>
      <c r="F10980" s="519" t="s">
        <v>40099</v>
      </c>
      <c r="G10980" s="519" t="s">
        <v>40100</v>
      </c>
      <c r="H10980" s="519" t="s">
        <v>40101</v>
      </c>
      <c r="I10980" s="519" t="s">
        <v>13</v>
      </c>
      <c r="J10980" s="650">
        <v>388.96</v>
      </c>
    </row>
    <row r="10981" spans="1:10">
      <c r="A10981" s="519" t="s">
        <v>11183</v>
      </c>
      <c r="B10981" s="519" t="str">
        <f t="shared" si="171"/>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981" s="519" t="s">
        <v>40096</v>
      </c>
      <c r="D10981" s="519" t="s">
        <v>40102</v>
      </c>
      <c r="E10981" s="519" t="s">
        <v>40103</v>
      </c>
      <c r="F10981" s="519" t="s">
        <v>40099</v>
      </c>
      <c r="G10981" s="519" t="s">
        <v>40100</v>
      </c>
      <c r="H10981" s="519" t="s">
        <v>40101</v>
      </c>
      <c r="I10981" s="519" t="s">
        <v>13</v>
      </c>
      <c r="J10981" s="650">
        <v>562.13</v>
      </c>
    </row>
    <row r="10982" spans="1:10">
      <c r="A10982" s="519" t="s">
        <v>11184</v>
      </c>
      <c r="B10982" s="519" t="str">
        <f t="shared" si="171"/>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0982" s="519" t="s">
        <v>40096</v>
      </c>
      <c r="D10982" s="519" t="s">
        <v>40102</v>
      </c>
      <c r="E10982" s="519" t="s">
        <v>40103</v>
      </c>
      <c r="F10982" s="519" t="s">
        <v>40099</v>
      </c>
      <c r="G10982" s="519" t="s">
        <v>40100</v>
      </c>
      <c r="H10982" s="519" t="s">
        <v>40101</v>
      </c>
      <c r="I10982" s="519" t="s">
        <v>13</v>
      </c>
      <c r="J10982" s="650">
        <v>496.51</v>
      </c>
    </row>
    <row r="10983" spans="1:10">
      <c r="A10983" s="519" t="s">
        <v>11185</v>
      </c>
      <c r="B10983" s="519" t="str">
        <f t="shared" si="171"/>
        <v>REVESTIMENTO DE PAREDE COM GRANITO CINZA CORUMBA,EM PLACAS,COM ESPESSURA DE 2CM,POLIDO,ASSENTE COM GRAMPOS DE METAL E ARGAMASSA DE CIMENTO,AREIA E SAIBRO,NO TRACO 1:3:3 E REJUNTAMENTO PRONTO</v>
      </c>
      <c r="C10983" s="519" t="s">
        <v>40104</v>
      </c>
      <c r="D10983" s="519" t="s">
        <v>40105</v>
      </c>
      <c r="E10983" s="519" t="s">
        <v>40106</v>
      </c>
      <c r="F10983" s="519" t="s">
        <v>40107</v>
      </c>
      <c r="I10983" s="519" t="s">
        <v>13</v>
      </c>
      <c r="J10983" s="650">
        <v>387.32</v>
      </c>
    </row>
    <row r="10984" spans="1:10">
      <c r="A10984" s="519" t="s">
        <v>11186</v>
      </c>
      <c r="B10984" s="519" t="str">
        <f t="shared" si="171"/>
        <v>REVESTIMENTO DE PAREDE COM GRANITO CINZA CORUMBA,EM PLACAS,COM ESPESSURA DE 2CM,POLIDO,ASSENTE COM GRAMPOS DE METAL E ARGAMASSA DE CIMENTO,AREIA E SAIBRO,NO TRACO 1:3:3 E REJUNTAMENTO PRONTO</v>
      </c>
      <c r="C10984" s="519" t="s">
        <v>40104</v>
      </c>
      <c r="D10984" s="519" t="s">
        <v>40105</v>
      </c>
      <c r="E10984" s="519" t="s">
        <v>40106</v>
      </c>
      <c r="F10984" s="519" t="s">
        <v>40107</v>
      </c>
      <c r="I10984" s="519" t="s">
        <v>13</v>
      </c>
      <c r="J10984" s="650">
        <v>373.27</v>
      </c>
    </row>
    <row r="10985" spans="1:10">
      <c r="A10985" s="519" t="s">
        <v>11187</v>
      </c>
      <c r="B10985" s="519" t="str">
        <f t="shared" si="171"/>
        <v>REVESTIMENTO DE PAREDE COM GRANITO CINZA CORUMBA,EM PLACAS,COM ESPESSURA DE 2CM,POLIDO,ASSENTE COM GRAMPOS DE LATAO,EXCLUSIVE ARGAMASSA E REJUNTAMENTO</v>
      </c>
      <c r="C10985" s="519" t="s">
        <v>40104</v>
      </c>
      <c r="D10985" s="519" t="s">
        <v>40108</v>
      </c>
      <c r="E10985" s="519" t="s">
        <v>40109</v>
      </c>
      <c r="I10985" s="519" t="s">
        <v>13</v>
      </c>
      <c r="J10985" s="650">
        <v>373.94</v>
      </c>
    </row>
    <row r="10986" spans="1:10">
      <c r="A10986" s="519" t="s">
        <v>11188</v>
      </c>
      <c r="B10986" s="519" t="str">
        <f t="shared" si="171"/>
        <v>REVESTIMENTO DE PAREDE COM GRANITO CINZA CORUMBA,EM PLACAS,COM ESPESSURA DE 2CM,POLIDO,ASSENTE COM GRAMPOS DE LATAO,EXCLUSIVE ARGAMASSA E REJUNTAMENTO</v>
      </c>
      <c r="C10986" s="519" t="s">
        <v>40104</v>
      </c>
      <c r="D10986" s="519" t="s">
        <v>40108</v>
      </c>
      <c r="E10986" s="519" t="s">
        <v>40109</v>
      </c>
      <c r="I10986" s="519" t="s">
        <v>13</v>
      </c>
      <c r="J10986" s="650">
        <v>360.4</v>
      </c>
    </row>
    <row r="10987" spans="1:10">
      <c r="A10987" s="519" t="s">
        <v>11189</v>
      </c>
      <c r="B10987" s="519" t="str">
        <f t="shared" si="171"/>
        <v>RODAPE EM GRANITO CINZA CORUMBA,POLIDO,COM ALTURA DE 10CM E2CM DE ESPESSURA,ASSENTE COM ARGAMASSA DE CIMENTO, SAIBRO EAREIA,NO TRACO 1:2:2,INCLUSIVE CHAPISCO,NO TRACO 1:3 E REJUNTAMENTO PRONTO</v>
      </c>
      <c r="C10987" s="519" t="s">
        <v>40110</v>
      </c>
      <c r="D10987" s="519" t="s">
        <v>40111</v>
      </c>
      <c r="E10987" s="519" t="s">
        <v>40112</v>
      </c>
      <c r="F10987" s="519" t="s">
        <v>40113</v>
      </c>
      <c r="I10987" s="519" t="s">
        <v>36</v>
      </c>
      <c r="J10987" s="650">
        <v>63.32</v>
      </c>
    </row>
    <row r="10988" spans="1:10">
      <c r="A10988" s="519" t="s">
        <v>11190</v>
      </c>
      <c r="B10988" s="519" t="str">
        <f t="shared" si="171"/>
        <v>RODAPE EM GRANITO CINZA CORUMBA,POLIDO,COM ALTURA DE 10CM E2CM DE ESPESSURA,ASSENTE COM ARGAMASSA DE CIMENTO, SAIBRO EAREIA,NO TRACO 1:2:2,INCLUSIVE CHAPISCO,NO TRACO 1:3 E REJUNTAMENTO PRONTO</v>
      </c>
      <c r="C10988" s="519" t="s">
        <v>40110</v>
      </c>
      <c r="D10988" s="519" t="s">
        <v>40111</v>
      </c>
      <c r="E10988" s="519" t="s">
        <v>40112</v>
      </c>
      <c r="F10988" s="519" t="s">
        <v>40113</v>
      </c>
      <c r="I10988" s="519" t="s">
        <v>36</v>
      </c>
      <c r="J10988" s="650">
        <v>60.01</v>
      </c>
    </row>
    <row r="10989" spans="1:10">
      <c r="A10989" s="519" t="s">
        <v>11191</v>
      </c>
      <c r="B10989" s="519" t="str">
        <f t="shared" si="171"/>
        <v>RODAPE EM GRANITO CINZA CORUMBA,POLIDO,COM ALTURA DE 10CM E2CM DE ESPESSURA,EXCLUSIVE ARGAMASSA,CHAPISCO E REJUNTAMENTO</v>
      </c>
      <c r="C10989" s="519" t="s">
        <v>40110</v>
      </c>
      <c r="D10989" s="519" t="s">
        <v>40114</v>
      </c>
      <c r="I10989" s="519" t="s">
        <v>36</v>
      </c>
      <c r="J10989" s="650">
        <v>57.31</v>
      </c>
    </row>
    <row r="10990" spans="1:10">
      <c r="A10990" s="519" t="s">
        <v>11192</v>
      </c>
      <c r="B10990" s="519" t="str">
        <f t="shared" si="171"/>
        <v>RODAPE EM GRANITO CINZA CORUMBA,POLIDO,COM ALTURA DE 10CM E2CM DE ESPESSURA,EXCLUSIVE ARGAMASSA,CHAPISCO E REJUNTAMENTO</v>
      </c>
      <c r="C10990" s="519" t="s">
        <v>40110</v>
      </c>
      <c r="D10990" s="519" t="s">
        <v>40114</v>
      </c>
      <c r="I10990" s="519" t="s">
        <v>36</v>
      </c>
      <c r="J10990" s="650">
        <v>54.09</v>
      </c>
    </row>
    <row r="10991" spans="1:10">
      <c r="A10991" s="519" t="s">
        <v>11193</v>
      </c>
      <c r="B10991" s="519" t="str">
        <f t="shared" si="171"/>
        <v>REVESTIMENTO VERTICAL EM DIVISORIAS OU BANCADAS(ILHARGA)EM GRANITO CINZA CORUMBA,2CM DE ESPESSURA,ASSENTE COMO EM 13.0360010</v>
      </c>
      <c r="C10991" s="519" t="s">
        <v>40115</v>
      </c>
      <c r="D10991" s="519" t="s">
        <v>40116</v>
      </c>
      <c r="E10991" s="651" t="s">
        <v>40117</v>
      </c>
      <c r="I10991" s="519" t="s">
        <v>13</v>
      </c>
      <c r="J10991" s="650">
        <v>468.06</v>
      </c>
    </row>
    <row r="10992" spans="1:10">
      <c r="A10992" s="519" t="s">
        <v>11194</v>
      </c>
      <c r="B10992" s="519" t="str">
        <f t="shared" si="171"/>
        <v>REVESTIMENTO VERTICAL EM DIVISORIAS OU BANCADAS(ILHARGA)EM GRANITO CINZA CORUMBA,2CM DE ESPESSURA,ASSENTE COMO EM 13.0360010</v>
      </c>
      <c r="C10992" s="519" t="s">
        <v>40115</v>
      </c>
      <c r="D10992" s="519" t="s">
        <v>40116</v>
      </c>
      <c r="E10992" s="651" t="s">
        <v>40117</v>
      </c>
      <c r="I10992" s="519" t="s">
        <v>13</v>
      </c>
      <c r="J10992" s="650">
        <v>454.01</v>
      </c>
    </row>
    <row r="10993" spans="1:10">
      <c r="A10993" s="519" t="s">
        <v>11195</v>
      </c>
      <c r="B10993" s="519" t="str">
        <f t="shared" si="171"/>
        <v>REVESTIMENTO VERTICAL EM DIVISORIAS OU BANCADAS(ILHARGA)EM GRANITO CINZA CORUMBA,2CM DE ESPESSURA, EXCLUSIVE ARGAMASSA E REJUNTAMENTO</v>
      </c>
      <c r="C10993" s="519" t="s">
        <v>40115</v>
      </c>
      <c r="D10993" s="519" t="s">
        <v>40118</v>
      </c>
      <c r="E10993" s="519" t="s">
        <v>40119</v>
      </c>
      <c r="I10993" s="519" t="s">
        <v>13</v>
      </c>
      <c r="J10993" s="650">
        <v>454.68</v>
      </c>
    </row>
    <row r="10994" spans="1:10">
      <c r="A10994" s="519" t="s">
        <v>11196</v>
      </c>
      <c r="B10994" s="519" t="str">
        <f t="shared" si="171"/>
        <v>REVESTIMENTO VERTICAL EM DIVISORIAS OU BANCADAS(ILHARGA)EM GRANITO CINZA CORUMBA,2CM DE ESPESSURA, EXCLUSIVE ARGAMASSA E REJUNTAMENTO</v>
      </c>
      <c r="C10994" s="519" t="s">
        <v>40115</v>
      </c>
      <c r="D10994" s="519" t="s">
        <v>40118</v>
      </c>
      <c r="E10994" s="519" t="s">
        <v>40119</v>
      </c>
      <c r="I10994" s="519" t="s">
        <v>13</v>
      </c>
      <c r="J10994" s="650">
        <v>441.14</v>
      </c>
    </row>
    <row r="10995" spans="1:10">
      <c r="A10995" s="519" t="s">
        <v>11197</v>
      </c>
      <c r="B10995" s="519" t="str">
        <f t="shared" si="171"/>
        <v>MOLDURA EXTERNA EXECUTADA NO PERIMETRO DAS ESQUADRIAS COM GRANITO CINZA CORUMBA,2CM DE ESPESSURA,COM 2 POLIMENTOS,ASSENTE COMO EM 13.036.0010</v>
      </c>
      <c r="C10995" s="519" t="s">
        <v>40120</v>
      </c>
      <c r="D10995" s="519" t="s">
        <v>40121</v>
      </c>
      <c r="E10995" s="519" t="s">
        <v>40122</v>
      </c>
      <c r="I10995" s="519" t="s">
        <v>13</v>
      </c>
      <c r="J10995" s="650">
        <v>447.76</v>
      </c>
    </row>
    <row r="10996" spans="1:10">
      <c r="A10996" s="519" t="s">
        <v>11198</v>
      </c>
      <c r="B10996" s="519" t="str">
        <f t="shared" si="171"/>
        <v>MOLDURA EXTERNA EXECUTADA NO PERIMETRO DAS ESQUADRIAS COM GRANITO CINZA CORUMBA,2CM DE ESPESSURA,COM 2 POLIMENTOS,ASSENTE COMO EM 13.036.0010</v>
      </c>
      <c r="C10996" s="519" t="s">
        <v>40120</v>
      </c>
      <c r="D10996" s="519" t="s">
        <v>40121</v>
      </c>
      <c r="E10996" s="519" t="s">
        <v>40122</v>
      </c>
      <c r="I10996" s="519" t="s">
        <v>13</v>
      </c>
      <c r="J10996" s="650">
        <v>436.43</v>
      </c>
    </row>
    <row r="10997" spans="1:10">
      <c r="A10997" s="519" t="s">
        <v>11199</v>
      </c>
      <c r="B10997" s="519" t="str">
        <f t="shared" si="171"/>
        <v>MOLDURA EXTERNA EXECUTADA NO PERIMETRO DAS ESQUADRIAS COM GRANITO CINZA CORUMBA,2CM DE ESPESSURA,COM 2 POLIMENTOS,ASSENTE COMO EM 13.036.0010,EXCLUSIVE ARGAMASSA E REJUNTAMENTO</v>
      </c>
      <c r="C10997" s="519" t="s">
        <v>40120</v>
      </c>
      <c r="D10997" s="519" t="s">
        <v>40121</v>
      </c>
      <c r="E10997" s="519" t="s">
        <v>40123</v>
      </c>
      <c r="I10997" s="519" t="s">
        <v>13</v>
      </c>
      <c r="J10997" s="650">
        <v>434.38</v>
      </c>
    </row>
    <row r="10998" spans="1:10">
      <c r="A10998" s="519" t="s">
        <v>11200</v>
      </c>
      <c r="B10998" s="519" t="str">
        <f t="shared" si="171"/>
        <v>MOLDURA EXTERNA EXECUTADA NO PERIMETRO DAS ESQUADRIAS COM GRANITO CINZA CORUMBA,2CM DE ESPESSURA,COM 2 POLIMENTOS,ASSENTE COMO EM 13.036.0010,EXCLUSIVE ARGAMASSA E REJUNTAMENTO</v>
      </c>
      <c r="C10998" s="519" t="s">
        <v>40120</v>
      </c>
      <c r="D10998" s="519" t="s">
        <v>40121</v>
      </c>
      <c r="E10998" s="519" t="s">
        <v>40123</v>
      </c>
      <c r="I10998" s="519" t="s">
        <v>13</v>
      </c>
      <c r="J10998" s="650">
        <v>423.55</v>
      </c>
    </row>
    <row r="10999" spans="1:10">
      <c r="A10999" s="519" t="s">
        <v>11201</v>
      </c>
      <c r="B10999" s="519" t="str">
        <f t="shared" si="171"/>
        <v>PEITORIL DE MARMORE BRANCO NACIONAL,DE 2X18CM,COM 2 POLIMENTOS,ASSENTE COM ARGAMASSA DE CIMENTO,SAIBRO E AREIA,NO TRACO1:3:3 E NATA DE CIMENTO COMUM,REJUNTADO COM CIMENTO BRANCO</v>
      </c>
      <c r="C10999" s="519" t="s">
        <v>72646</v>
      </c>
      <c r="D10999" s="519" t="s">
        <v>40124</v>
      </c>
      <c r="E10999" s="519" t="s">
        <v>40125</v>
      </c>
      <c r="I10999" s="519" t="s">
        <v>36</v>
      </c>
      <c r="J10999" s="650">
        <v>71.87</v>
      </c>
    </row>
    <row r="11000" spans="1:10">
      <c r="A11000" s="519" t="s">
        <v>11202</v>
      </c>
      <c r="B11000" s="519" t="str">
        <f t="shared" si="171"/>
        <v>PEITORIL DE MARMORE BRANCO NACIONAL,DE 2X18CM,COM 2 POLIMENTOS,ASSENTE COM ARGAMASSA DE CIMENTO,SAIBRO E AREIA,NO TRACO1:3:3 E NATA DE CIMENTO COMUM,REJUNTADO COM CIMENTO BRANCO</v>
      </c>
      <c r="C11000" s="519" t="s">
        <v>72646</v>
      </c>
      <c r="D11000" s="519" t="s">
        <v>40124</v>
      </c>
      <c r="E11000" s="519" t="s">
        <v>40125</v>
      </c>
      <c r="I11000" s="519" t="s">
        <v>36</v>
      </c>
      <c r="J11000" s="650">
        <v>69.040000000000006</v>
      </c>
    </row>
    <row r="11001" spans="1:10">
      <c r="A11001" s="519" t="s">
        <v>11203</v>
      </c>
      <c r="B11001" s="519" t="str">
        <f t="shared" si="171"/>
        <v>PEITORIL DE MARMORE BRANCO NACIONAL,COM ESPESSURA DE 2CM,COM 2 POLIMENTOS,EM 2 TIRAS,NA LARGURA,SOMADA DE 20CM, SENDO APARTE INFERIOR EM SUPERPOSICAO,ASSENTE COMO EM 13.045.0040</v>
      </c>
      <c r="C11001" s="519" t="s">
        <v>72647</v>
      </c>
      <c r="D11001" s="519" t="s">
        <v>40126</v>
      </c>
      <c r="E11001" s="519" t="s">
        <v>40127</v>
      </c>
      <c r="I11001" s="519" t="s">
        <v>36</v>
      </c>
      <c r="J11001" s="650">
        <v>77.67</v>
      </c>
    </row>
    <row r="11002" spans="1:10">
      <c r="A11002" s="519" t="s">
        <v>11204</v>
      </c>
      <c r="B11002" s="519" t="str">
        <f t="shared" si="171"/>
        <v>PEITORIL DE MARMORE BRANCO NACIONAL,COM ESPESSURA DE 2CM,COM 2 POLIMENTOS,EM 2 TIRAS,NA LARGURA,SOMADA DE 20CM, SENDO APARTE INFERIOR EM SUPERPOSICAO,ASSENTE COMO EM 13.045.0040</v>
      </c>
      <c r="C11002" s="519" t="s">
        <v>72647</v>
      </c>
      <c r="D11002" s="519" t="s">
        <v>40126</v>
      </c>
      <c r="E11002" s="519" t="s">
        <v>40127</v>
      </c>
      <c r="I11002" s="519" t="s">
        <v>36</v>
      </c>
      <c r="J11002" s="650">
        <v>74.790000000000006</v>
      </c>
    </row>
    <row r="11003" spans="1:10">
      <c r="A11003" s="519" t="s">
        <v>11205</v>
      </c>
      <c r="B11003" s="519" t="str">
        <f t="shared" si="171"/>
        <v>PEITORIL DE MARMORE BRANCO NACIONAL,DE 2X28CM,COM 2 POLIMENTOS,ASSENTE COM ARGAMASSA DE CIMENTO,SAIBRO E AREIA,NO TRACO1:3:3 E NATA DE CIMENTO COMUM,REJUNTADO COM CIMENTO BRANCO</v>
      </c>
      <c r="C11003" s="519" t="s">
        <v>72648</v>
      </c>
      <c r="D11003" s="519" t="s">
        <v>40124</v>
      </c>
      <c r="E11003" s="519" t="s">
        <v>40125</v>
      </c>
      <c r="I11003" s="519" t="s">
        <v>36</v>
      </c>
      <c r="J11003" s="650">
        <v>99.07</v>
      </c>
    </row>
    <row r="11004" spans="1:10">
      <c r="A11004" s="519" t="s">
        <v>11206</v>
      </c>
      <c r="B11004" s="519" t="str">
        <f t="shared" si="171"/>
        <v>PEITORIL DE MARMORE BRANCO NACIONAL,DE 2X28CM,COM 2 POLIMENTOS,ASSENTE COM ARGAMASSA DE CIMENTO,SAIBRO E AREIA,NO TRACO1:3:3 E NATA DE CIMENTO COMUM,REJUNTADO COM CIMENTO BRANCO</v>
      </c>
      <c r="C11004" s="519" t="s">
        <v>72648</v>
      </c>
      <c r="D11004" s="519" t="s">
        <v>40124</v>
      </c>
      <c r="E11004" s="519" t="s">
        <v>40125</v>
      </c>
      <c r="I11004" s="519" t="s">
        <v>36</v>
      </c>
      <c r="J11004" s="650">
        <v>96.14</v>
      </c>
    </row>
    <row r="11005" spans="1:10">
      <c r="A11005" s="519" t="s">
        <v>11207</v>
      </c>
      <c r="B11005" s="519" t="str">
        <f t="shared" si="171"/>
        <v>PEITORIL DE MARMORE BRANCO NACIONAL,DE 2X7CM,COM 2 POLIMENTOS,ASSENTE COM ARGAMASSA DE CIMENTO,SAIBRO E AREIA,NO TRACO 1:3:3 E NATA DE CIMENTO COMUM,REJUNTADO COM CIMENTO BRANCO</v>
      </c>
      <c r="C11005" s="519" t="s">
        <v>72649</v>
      </c>
      <c r="D11005" s="519" t="s">
        <v>72650</v>
      </c>
      <c r="E11005" s="519" t="s">
        <v>72651</v>
      </c>
      <c r="I11005" s="519" t="s">
        <v>36</v>
      </c>
      <c r="J11005" s="650">
        <v>34.49</v>
      </c>
    </row>
    <row r="11006" spans="1:10">
      <c r="A11006" s="519" t="s">
        <v>11208</v>
      </c>
      <c r="B11006" s="519" t="str">
        <f t="shared" si="171"/>
        <v>PEITORIL DE MARMORE BRANCO NACIONAL,DE 2X7CM,COM 2 POLIMENTOS,ASSENTE COM ARGAMASSA DE CIMENTO,SAIBRO E AREIA,NO TRACO 1:3:3 E NATA DE CIMENTO COMUM,REJUNTADO COM CIMENTO BRANCO</v>
      </c>
      <c r="C11006" s="519" t="s">
        <v>72649</v>
      </c>
      <c r="D11006" s="519" t="s">
        <v>72650</v>
      </c>
      <c r="E11006" s="519" t="s">
        <v>72651</v>
      </c>
      <c r="I11006" s="519" t="s">
        <v>36</v>
      </c>
      <c r="J11006" s="650">
        <v>32.61</v>
      </c>
    </row>
    <row r="11007" spans="1:10">
      <c r="A11007" s="519" t="s">
        <v>11209</v>
      </c>
      <c r="B11007" s="519" t="str">
        <f t="shared" si="171"/>
        <v>PEITORIL DE MARMORE BRANCO NACIONAL,DE 2X16CM,COM 2 POLIMENTOS,ASSENTE COM ARGAMASSA DE CIMENTO,SAIBRO E AREIA,NO TRACO1:3:3 E NATA DE CIMENTO COMUM,REJUNTADO COM CIMENTO BRANCO</v>
      </c>
      <c r="C11007" s="519" t="s">
        <v>72652</v>
      </c>
      <c r="D11007" s="519" t="s">
        <v>40124</v>
      </c>
      <c r="E11007" s="519" t="s">
        <v>40125</v>
      </c>
      <c r="I11007" s="519" t="s">
        <v>36</v>
      </c>
      <c r="J11007" s="650">
        <v>63.39</v>
      </c>
    </row>
    <row r="11008" spans="1:10">
      <c r="A11008" s="519" t="s">
        <v>11210</v>
      </c>
      <c r="B11008" s="519" t="str">
        <f t="shared" si="171"/>
        <v>PEITORIL DE MARMORE BRANCO NACIONAL,DE 2X16CM,COM 2 POLIMENTOS,ASSENTE COM ARGAMASSA DE CIMENTO,SAIBRO E AREIA,NO TRACO1:3:3 E NATA DE CIMENTO COMUM,REJUNTADO COM CIMENTO BRANCO</v>
      </c>
      <c r="C11008" s="519" t="s">
        <v>72652</v>
      </c>
      <c r="D11008" s="519" t="s">
        <v>40124</v>
      </c>
      <c r="E11008" s="519" t="s">
        <v>40125</v>
      </c>
      <c r="I11008" s="519" t="s">
        <v>36</v>
      </c>
      <c r="J11008" s="650">
        <v>60.99</v>
      </c>
    </row>
    <row r="11009" spans="1:10">
      <c r="A11009" s="519" t="s">
        <v>11211</v>
      </c>
      <c r="B11009" s="519" t="str">
        <f t="shared" si="171"/>
        <v>PEDRA PARA BOX DE BANHEIRO,EM MARMORE BRANCO NACIONAL,COM ALTURA EM TORNO DE 10CM E 4CM DE ESPESSURA,ASSENTE COMO EM 13.045.0040</v>
      </c>
      <c r="C11009" s="519" t="s">
        <v>72653</v>
      </c>
      <c r="D11009" s="519" t="s">
        <v>72654</v>
      </c>
      <c r="E11009" s="651" t="s">
        <v>72655</v>
      </c>
      <c r="I11009" s="519" t="s">
        <v>36</v>
      </c>
      <c r="J11009" s="650">
        <v>97.27</v>
      </c>
    </row>
    <row r="11010" spans="1:10">
      <c r="A11010" s="519" t="s">
        <v>11212</v>
      </c>
      <c r="B11010" s="519" t="str">
        <f t="shared" si="171"/>
        <v>PEDRA PARA BOX DE BANHEIRO,EM MARMORE BRANCO NACIONAL,COM ALTURA EM TORNO DE 10CM E 4CM DE ESPESSURA,ASSENTE COMO EM 13.045.0040</v>
      </c>
      <c r="C11010" s="519" t="s">
        <v>72653</v>
      </c>
      <c r="D11010" s="519" t="s">
        <v>72654</v>
      </c>
      <c r="E11010" s="651" t="s">
        <v>72655</v>
      </c>
      <c r="I11010" s="519" t="s">
        <v>36</v>
      </c>
      <c r="J11010" s="650">
        <v>94.44</v>
      </c>
    </row>
    <row r="11011" spans="1:10">
      <c r="A11011" s="519" t="s">
        <v>11213</v>
      </c>
      <c r="B11011" s="519" t="str">
        <f t="shared" si="171"/>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1011" s="519" t="s">
        <v>72656</v>
      </c>
      <c r="D11011" s="519" t="s">
        <v>40128</v>
      </c>
      <c r="E11011" s="519" t="s">
        <v>40129</v>
      </c>
      <c r="F11011" s="519" t="s">
        <v>40130</v>
      </c>
      <c r="G11011" s="519" t="s">
        <v>40131</v>
      </c>
      <c r="I11011" s="519" t="s">
        <v>13</v>
      </c>
      <c r="J11011" s="650">
        <v>407.81</v>
      </c>
    </row>
    <row r="11012" spans="1:10">
      <c r="A11012" s="519" t="s">
        <v>11214</v>
      </c>
      <c r="B11012" s="519" t="str">
        <f t="shared" si="171"/>
        <v>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v>
      </c>
      <c r="C11012" s="519" t="s">
        <v>72656</v>
      </c>
      <c r="D11012" s="519" t="s">
        <v>40128</v>
      </c>
      <c r="E11012" s="519" t="s">
        <v>40129</v>
      </c>
      <c r="F11012" s="519" t="s">
        <v>40130</v>
      </c>
      <c r="G11012" s="519" t="s">
        <v>40131</v>
      </c>
      <c r="I11012" s="519" t="s">
        <v>13</v>
      </c>
      <c r="J11012" s="650">
        <v>393.71</v>
      </c>
    </row>
    <row r="11013" spans="1:10">
      <c r="A11013" s="519" t="s">
        <v>11215</v>
      </c>
      <c r="B11013" s="519" t="str">
        <f t="shared" si="171"/>
        <v>REVESTIMENTO DE PAREDES COM MARMORE BRANCO NACIONAL,EM PLACAS POLIDAS,MEDIDAS IGUAIS OU MAIORES QUE 60X40CM,COM ESPESSURA DE 2CM,COM 2 POLIMENTOS,ASSENTES COM 2 GRAMPOS DE LATAO DE 1/8" POR PLACA,EXCLUSIVE ARGAMASSA,NATA DE CIMENTO E REJUNTAMENTO</v>
      </c>
      <c r="C11013" s="519" t="s">
        <v>72656</v>
      </c>
      <c r="D11013" s="519" t="s">
        <v>40128</v>
      </c>
      <c r="E11013" s="519" t="s">
        <v>40129</v>
      </c>
      <c r="F11013" s="519" t="s">
        <v>40132</v>
      </c>
      <c r="G11013" s="519" t="s">
        <v>33747</v>
      </c>
      <c r="I11013" s="519" t="s">
        <v>13</v>
      </c>
      <c r="J11013" s="650">
        <v>388.68</v>
      </c>
    </row>
    <row r="11014" spans="1:10">
      <c r="A11014" s="519" t="s">
        <v>11216</v>
      </c>
      <c r="B11014" s="519" t="str">
        <f t="shared" si="171"/>
        <v>REVESTIMENTO DE PAREDES COM MARMORE BRANCO NACIONAL,EM PLACAS POLIDAS,MEDIDAS IGUAIS OU MAIORES QUE 60X40CM,COM ESPESSURA DE 2CM,COM 2 POLIMENTOS,ASSENTES COM 2 GRAMPOS DE LATAO DE 1/8" POR PLACA,EXCLUSIVE ARGAMASSA,NATA DE CIMENTO E REJUNTAMENTO</v>
      </c>
      <c r="C11014" s="519" t="s">
        <v>72656</v>
      </c>
      <c r="D11014" s="519" t="s">
        <v>40128</v>
      </c>
      <c r="E11014" s="519" t="s">
        <v>40129</v>
      </c>
      <c r="F11014" s="519" t="s">
        <v>40132</v>
      </c>
      <c r="G11014" s="519" t="s">
        <v>33747</v>
      </c>
      <c r="I11014" s="519" t="s">
        <v>13</v>
      </c>
      <c r="J11014" s="650">
        <v>375.14</v>
      </c>
    </row>
    <row r="11015" spans="1:10">
      <c r="A11015" s="519" t="s">
        <v>11217</v>
      </c>
      <c r="B11015" s="519" t="str">
        <f t="shared" si="171"/>
        <v>REVESTIMENTO DE COLUNAS COM MARMORE BRANCO NACIONAL,EM PLACAS DE 2CM DE ESPESSURA,COM 2 POLIMENTOS,ASSENTES COMO EM 13.045.0065</v>
      </c>
      <c r="C11015" s="519" t="s">
        <v>72657</v>
      </c>
      <c r="D11015" s="519" t="s">
        <v>40133</v>
      </c>
      <c r="E11015" s="651" t="s">
        <v>40134</v>
      </c>
      <c r="I11015" s="519" t="s">
        <v>13</v>
      </c>
      <c r="J11015" s="650">
        <v>424.73</v>
      </c>
    </row>
    <row r="11016" spans="1:10">
      <c r="A11016" s="519" t="s">
        <v>11218</v>
      </c>
      <c r="B11016" s="519" t="str">
        <f t="shared" ref="B11016:B11079" si="172">C11016&amp;D11016&amp;E11016&amp;F11016&amp;G11016&amp;H11016</f>
        <v>REVESTIMENTO DE COLUNAS COM MARMORE BRANCO NACIONAL,EM PLACAS DE 2CM DE ESPESSURA,COM 2 POLIMENTOS,ASSENTES COMO EM 13.045.0065</v>
      </c>
      <c r="C11016" s="519" t="s">
        <v>72657</v>
      </c>
      <c r="D11016" s="519" t="s">
        <v>40133</v>
      </c>
      <c r="E11016" s="651" t="s">
        <v>40134</v>
      </c>
      <c r="I11016" s="519" t="s">
        <v>13</v>
      </c>
      <c r="J11016" s="650">
        <v>407.12</v>
      </c>
    </row>
    <row r="11017" spans="1:10">
      <c r="A11017" s="519" t="s">
        <v>11219</v>
      </c>
      <c r="B11017" s="519" t="str">
        <f t="shared" si="172"/>
        <v>REVESTIMENTO DE COLUNAS COM MARMORE BRANCO NACIONAL,EM PLACAS DE 2CM DE ESPESSURA, COM 2 POLIMENTOS, ASSENTES  COMO  EM13.045.0065, EXCLUSIVE ARGAMASSA,NATA DE CIMENTO E REJUNTAMENTO</v>
      </c>
      <c r="C11017" s="519" t="s">
        <v>72657</v>
      </c>
      <c r="D11017" s="519" t="s">
        <v>40135</v>
      </c>
      <c r="E11017" s="519" t="s">
        <v>72658</v>
      </c>
      <c r="F11017" s="519" t="s">
        <v>33282</v>
      </c>
      <c r="I11017" s="519" t="s">
        <v>13</v>
      </c>
      <c r="J11017" s="650">
        <v>401.04</v>
      </c>
    </row>
    <row r="11018" spans="1:10">
      <c r="A11018" s="519" t="s">
        <v>11220</v>
      </c>
      <c r="B11018" s="519" t="str">
        <f t="shared" si="172"/>
        <v>REVESTIMENTO DE COLUNAS COM MARMORE BRANCO NACIONAL,EM PLACAS DE 2CM DE ESPESSURA, COM 2 POLIMENTOS, ASSENTES  COMO  EM13.045.0065, EXCLUSIVE ARGAMASSA,NATA DE CIMENTO E REJUNTAMENTO</v>
      </c>
      <c r="C11018" s="519" t="s">
        <v>72657</v>
      </c>
      <c r="D11018" s="519" t="s">
        <v>40135</v>
      </c>
      <c r="E11018" s="519" t="s">
        <v>72658</v>
      </c>
      <c r="F11018" s="519" t="s">
        <v>33282</v>
      </c>
      <c r="I11018" s="519" t="s">
        <v>13</v>
      </c>
      <c r="J11018" s="650">
        <v>384.24</v>
      </c>
    </row>
    <row r="11019" spans="1:10">
      <c r="A11019" s="519" t="s">
        <v>11221</v>
      </c>
      <c r="B11019" s="519" t="str">
        <f t="shared" si="172"/>
        <v>REVESTIMENTO VERTICAL EM DIVISORIAS OU BANCADAS(ILHARGA)EM MARMORE BRANCO NACIONAL, 3CM DE ESPESSURA, COM 2 POLIMENTOS,ASSENTES COMO EM 13.045.0065</v>
      </c>
      <c r="C11019" s="519" t="s">
        <v>40136</v>
      </c>
      <c r="D11019" s="519" t="s">
        <v>72659</v>
      </c>
      <c r="E11019" s="519" t="s">
        <v>40137</v>
      </c>
      <c r="I11019" s="519" t="s">
        <v>13</v>
      </c>
      <c r="J11019" s="650">
        <v>454.11</v>
      </c>
    </row>
    <row r="11020" spans="1:10">
      <c r="A11020" s="519" t="s">
        <v>11222</v>
      </c>
      <c r="B11020" s="519" t="str">
        <f t="shared" si="172"/>
        <v>REVESTIMENTO VERTICAL EM DIVISORIAS OU BANCADAS(ILHARGA)EM MARMORE BRANCO NACIONAL, 3CM DE ESPESSURA, COM 2 POLIMENTOS,ASSENTES COMO EM 13.045.0065</v>
      </c>
      <c r="C11020" s="519" t="s">
        <v>40136</v>
      </c>
      <c r="D11020" s="519" t="s">
        <v>72659</v>
      </c>
      <c r="E11020" s="519" t="s">
        <v>40137</v>
      </c>
      <c r="I11020" s="519" t="s">
        <v>13</v>
      </c>
      <c r="J11020" s="650">
        <v>440.01</v>
      </c>
    </row>
    <row r="11021" spans="1:10">
      <c r="A11021" s="519" t="s">
        <v>11223</v>
      </c>
      <c r="B11021" s="519" t="str">
        <f t="shared" si="172"/>
        <v>REVESTIMENTO VERTICAL EM DIVISORIAS OU BANCADAS(ILHARGA)EM MARMORE BRANCO NACIONAL, 3CM DE ESPESSURA, COM 2 POLIMENTOS,ASSENTES COMO EM 13.045.0065,EXCLUSIVE ARGAMASSA, NATA DE CIMENTO E REJUNTAMENTO</v>
      </c>
      <c r="C11021" s="519" t="s">
        <v>40136</v>
      </c>
      <c r="D11021" s="519" t="s">
        <v>72659</v>
      </c>
      <c r="E11021" s="519" t="s">
        <v>40138</v>
      </c>
      <c r="F11021" s="519" t="s">
        <v>40139</v>
      </c>
      <c r="I11021" s="519" t="s">
        <v>13</v>
      </c>
      <c r="J11021" s="650">
        <v>429.53</v>
      </c>
    </row>
    <row r="11022" spans="1:10">
      <c r="A11022" s="519" t="s">
        <v>11224</v>
      </c>
      <c r="B11022" s="519" t="str">
        <f t="shared" si="172"/>
        <v>REVESTIMENTO VERTICAL EM DIVISORIAS OU BANCADAS(ILHARGA)EM MARMORE BRANCO NACIONAL, 3CM DE ESPESSURA, COM 2 POLIMENTOS,ASSENTES COMO EM 13.045.0065,EXCLUSIVE ARGAMASSA, NATA DE CIMENTO E REJUNTAMENTO</v>
      </c>
      <c r="C11022" s="519" t="s">
        <v>40136</v>
      </c>
      <c r="D11022" s="519" t="s">
        <v>72659</v>
      </c>
      <c r="E11022" s="519" t="s">
        <v>40138</v>
      </c>
      <c r="F11022" s="519" t="s">
        <v>40139</v>
      </c>
      <c r="I11022" s="519" t="s">
        <v>13</v>
      </c>
      <c r="J11022" s="650">
        <v>417.34</v>
      </c>
    </row>
    <row r="11023" spans="1:10">
      <c r="A11023" s="519" t="s">
        <v>11225</v>
      </c>
      <c r="B11023" s="519" t="str">
        <f t="shared" si="172"/>
        <v>MOLDURA EXTERNA EXECUTADA NO PERIMETRO DAS ESQUADRIAS COM MARMORE BRANCO NACIONAL, 2CM DE ESPESSURA, COM 2 POLIMENTOS, ASSENTES COMO EM 13.045.0065</v>
      </c>
      <c r="C11023" s="519" t="s">
        <v>40140</v>
      </c>
      <c r="D11023" s="519" t="s">
        <v>72660</v>
      </c>
      <c r="E11023" s="519" t="s">
        <v>72661</v>
      </c>
      <c r="I11023" s="519" t="s">
        <v>13</v>
      </c>
      <c r="J11023" s="650">
        <v>372.67</v>
      </c>
    </row>
    <row r="11024" spans="1:10">
      <c r="A11024" s="519" t="s">
        <v>11226</v>
      </c>
      <c r="B11024" s="519" t="str">
        <f t="shared" si="172"/>
        <v>MOLDURA EXTERNA EXECUTADA NO PERIMETRO DAS ESQUADRIAS COM MARMORE BRANCO NACIONAL, 2CM DE ESPESSURA, COM 2 POLIMENTOS, ASSENTES COMO EM 13.045.0065</v>
      </c>
      <c r="C11024" s="519" t="s">
        <v>40140</v>
      </c>
      <c r="D11024" s="519" t="s">
        <v>72660</v>
      </c>
      <c r="E11024" s="519" t="s">
        <v>72661</v>
      </c>
      <c r="I11024" s="519" t="s">
        <v>13</v>
      </c>
      <c r="J11024" s="650">
        <v>362.62</v>
      </c>
    </row>
    <row r="11025" spans="1:10">
      <c r="A11025" s="519" t="s">
        <v>11227</v>
      </c>
      <c r="B11025" s="519" t="str">
        <f t="shared" si="172"/>
        <v>MOLDURA EXTERNA EXECUTADA NO PERIMETRO DAS ESQUADRIAS COM MARMORE BRANCO NACIONAL, 2CM DE ESPESSURA, COM 2 POLIMENTOS, ASSENTES COMO EM 13.045.0065,EXCLUSIVE ARGAMASSA, NATA DE CIMENTO E REJUNTAMENTO</v>
      </c>
      <c r="C11025" s="519" t="s">
        <v>40140</v>
      </c>
      <c r="D11025" s="519" t="s">
        <v>72660</v>
      </c>
      <c r="E11025" s="519" t="s">
        <v>72662</v>
      </c>
      <c r="F11025" s="519" t="s">
        <v>72663</v>
      </c>
      <c r="I11025" s="519" t="s">
        <v>13</v>
      </c>
      <c r="J11025" s="650">
        <v>358.24</v>
      </c>
    </row>
    <row r="11026" spans="1:10">
      <c r="A11026" s="519" t="s">
        <v>11228</v>
      </c>
      <c r="B11026" s="519" t="str">
        <f t="shared" si="172"/>
        <v>MOLDURA EXTERNA EXECUTADA NO PERIMETRO DAS ESQUADRIAS COM MARMORE BRANCO NACIONAL, 2CM DE ESPESSURA, COM 2 POLIMENTOS, ASSENTES COMO EM 13.045.0065,EXCLUSIVE ARGAMASSA, NATA DE CIMENTO E REJUNTAMENTO</v>
      </c>
      <c r="C11026" s="519" t="s">
        <v>40140</v>
      </c>
      <c r="D11026" s="519" t="s">
        <v>72660</v>
      </c>
      <c r="E11026" s="519" t="s">
        <v>72662</v>
      </c>
      <c r="F11026" s="519" t="s">
        <v>72663</v>
      </c>
      <c r="I11026" s="519" t="s">
        <v>13</v>
      </c>
      <c r="J11026" s="650">
        <v>348.75</v>
      </c>
    </row>
    <row r="11027" spans="1:10">
      <c r="A11027" s="519" t="s">
        <v>11229</v>
      </c>
      <c r="B11027" s="519" t="str">
        <f t="shared" si="172"/>
        <v>CHAPIM OU ESPELHO DE MARMORE BRANCO NACIONAL,COM 2X17CM,COM1 POLIMENTO,ASSENTE COMO EM 13.045.0040</v>
      </c>
      <c r="C11027" s="519" t="s">
        <v>72664</v>
      </c>
      <c r="D11027" s="519" t="s">
        <v>40141</v>
      </c>
      <c r="I11027" s="519" t="s">
        <v>36</v>
      </c>
      <c r="J11027" s="650">
        <v>65.150000000000006</v>
      </c>
    </row>
    <row r="11028" spans="1:10">
      <c r="A11028" s="519" t="s">
        <v>11230</v>
      </c>
      <c r="B11028" s="519" t="str">
        <f t="shared" si="172"/>
        <v>CHAPIM OU ESPELHO DE MARMORE BRANCO NACIONAL,COM 2X17CM,COM1 POLIMENTO,ASSENTE COMO EM 13.045.0040</v>
      </c>
      <c r="C11028" s="519" t="s">
        <v>72664</v>
      </c>
      <c r="D11028" s="519" t="s">
        <v>40141</v>
      </c>
      <c r="I11028" s="519" t="s">
        <v>36</v>
      </c>
      <c r="J11028" s="650">
        <v>62.33</v>
      </c>
    </row>
    <row r="11029" spans="1:10">
      <c r="A11029" s="519" t="s">
        <v>11231</v>
      </c>
      <c r="B11029" s="519" t="str">
        <f t="shared" si="172"/>
        <v>REVESTIMENTO DE PAREDES COM MARMORE BRANCO NACIONAL, EM  PLACAS DE 2CM DE ESPESSURA, COM 2 POLIMENTOS, ASSENTE COMO EM 13.045.0065</v>
      </c>
      <c r="C11029" s="519" t="s">
        <v>72665</v>
      </c>
      <c r="D11029" s="519" t="s">
        <v>72666</v>
      </c>
      <c r="E11029" s="519" t="s">
        <v>72667</v>
      </c>
      <c r="I11029" s="519" t="s">
        <v>13</v>
      </c>
      <c r="J11029" s="650">
        <v>395.81</v>
      </c>
    </row>
    <row r="11030" spans="1:10">
      <c r="A11030" s="519" t="s">
        <v>11232</v>
      </c>
      <c r="B11030" s="519" t="str">
        <f t="shared" si="172"/>
        <v>REVESTIMENTO DE PAREDES COM MARMORE BRANCO NACIONAL, EM  PLACAS DE 2CM DE ESPESSURA, COM 2 POLIMENTOS, ASSENTE COMO EM 13.045.0065</v>
      </c>
      <c r="C11030" s="519" t="s">
        <v>72665</v>
      </c>
      <c r="D11030" s="519" t="s">
        <v>72666</v>
      </c>
      <c r="E11030" s="519" t="s">
        <v>72667</v>
      </c>
      <c r="I11030" s="519" t="s">
        <v>13</v>
      </c>
      <c r="J11030" s="650">
        <v>381.71</v>
      </c>
    </row>
    <row r="11031" spans="1:10">
      <c r="A11031" s="519" t="s">
        <v>11233</v>
      </c>
      <c r="B11031" s="519" t="str">
        <f t="shared" si="172"/>
        <v>REVESTIMENTO DE COLUNAS COM MARMORE BRANCO NACIONAL, EM PLACAS DE 2CM DE ESPESSURA, COM 2 POLIMENTOS, ASSENTES COMO EM 13.045.0065</v>
      </c>
      <c r="C11031" s="519" t="s">
        <v>72668</v>
      </c>
      <c r="D11031" s="519" t="s">
        <v>72669</v>
      </c>
      <c r="E11031" s="519" t="s">
        <v>72667</v>
      </c>
      <c r="I11031" s="519" t="s">
        <v>13</v>
      </c>
      <c r="J11031" s="650">
        <v>424.73</v>
      </c>
    </row>
    <row r="11032" spans="1:10">
      <c r="A11032" s="519" t="s">
        <v>11234</v>
      </c>
      <c r="B11032" s="519" t="str">
        <f t="shared" si="172"/>
        <v>REVESTIMENTO DE COLUNAS COM MARMORE BRANCO NACIONAL, EM PLACAS DE 2CM DE ESPESSURA, COM 2 POLIMENTOS, ASSENTES COMO EM 13.045.0065</v>
      </c>
      <c r="C11032" s="519" t="s">
        <v>72668</v>
      </c>
      <c r="D11032" s="519" t="s">
        <v>72669</v>
      </c>
      <c r="E11032" s="519" t="s">
        <v>72667</v>
      </c>
      <c r="I11032" s="519" t="s">
        <v>13</v>
      </c>
      <c r="J11032" s="650">
        <v>407.12</v>
      </c>
    </row>
    <row r="11033" spans="1:10">
      <c r="A11033" s="519" t="s">
        <v>11235</v>
      </c>
      <c r="B11033" s="519" t="str">
        <f t="shared" si="172"/>
        <v>REVESTIMENTO DE PAREDES COM GRANITO PRETO EM PLACAS,POLIDO,ESPESSURA 2CM,ASSENTES COM 2 GRAMPOS DE LATAO DE 1/8" POR PLACA E ARGAMASSA DE CIMENTO,SAIBRO E AREIA,NO TRACO 1:3:3 E NATA DE CIMENTO,REJUNTAMENTO COM CIMENTO E CORANTE</v>
      </c>
      <c r="C11033" s="519" t="s">
        <v>40142</v>
      </c>
      <c r="D11033" s="519" t="s">
        <v>40143</v>
      </c>
      <c r="E11033" s="519" t="s">
        <v>40144</v>
      </c>
      <c r="F11033" s="519" t="s">
        <v>40145</v>
      </c>
      <c r="I11033" s="519" t="s">
        <v>13</v>
      </c>
      <c r="J11033" s="650">
        <v>609.91</v>
      </c>
    </row>
    <row r="11034" spans="1:10">
      <c r="A11034" s="519" t="s">
        <v>11236</v>
      </c>
      <c r="B11034" s="519" t="str">
        <f t="shared" si="172"/>
        <v>REVESTIMENTO DE PAREDES COM GRANITO PRETO EM PLACAS,POLIDO,ESPESSURA 2CM,ASSENTES COM 2 GRAMPOS DE LATAO DE 1/8" POR PLACA E ARGAMASSA DE CIMENTO,SAIBRO E AREIA,NO TRACO 1:3:3 E NATA DE CIMENTO,REJUNTAMENTO COM CIMENTO E CORANTE</v>
      </c>
      <c r="C11034" s="519" t="s">
        <v>40142</v>
      </c>
      <c r="D11034" s="519" t="s">
        <v>40143</v>
      </c>
      <c r="E11034" s="519" t="s">
        <v>40144</v>
      </c>
      <c r="F11034" s="519" t="s">
        <v>40145</v>
      </c>
      <c r="I11034" s="519" t="s">
        <v>13</v>
      </c>
      <c r="J11034" s="650">
        <v>595.79999999999995</v>
      </c>
    </row>
    <row r="11035" spans="1:10">
      <c r="A11035" s="519" t="s">
        <v>11237</v>
      </c>
      <c r="B11035" s="519" t="str">
        <f t="shared" si="172"/>
        <v>REVESTIMENTO DE PAREDES COM GRANITO PRETO EM PLACAS,POLIDO,ESPESSURA DE 3CM,ASSENTES COM 2 GRAMPOS DE LATAO DE 1/8" PORPLACA E ARGAMASSA DE CIMENTO,SAIBRO E AREIA,NO TRACO 1:3:3 ENATA DE CIMENTO,REJUNTAMENTO COM CIMENTO E CORANTE</v>
      </c>
      <c r="C11035" s="519" t="s">
        <v>40142</v>
      </c>
      <c r="D11035" s="519" t="s">
        <v>40146</v>
      </c>
      <c r="E11035" s="519" t="s">
        <v>40147</v>
      </c>
      <c r="F11035" s="519" t="s">
        <v>40148</v>
      </c>
      <c r="I11035" s="519" t="s">
        <v>13</v>
      </c>
      <c r="J11035" s="650">
        <v>823.76</v>
      </c>
    </row>
    <row r="11036" spans="1:10">
      <c r="A11036" s="519" t="s">
        <v>11238</v>
      </c>
      <c r="B11036" s="519" t="str">
        <f t="shared" si="172"/>
        <v>REVESTIMENTO DE PAREDES COM GRANITO PRETO EM PLACAS,POLIDO,ESPESSURA DE 3CM,ASSENTES COM 2 GRAMPOS DE LATAO DE 1/8" PORPLACA E ARGAMASSA DE CIMENTO,SAIBRO E AREIA,NO TRACO 1:3:3 ENATA DE CIMENTO,REJUNTAMENTO COM CIMENTO E CORANTE</v>
      </c>
      <c r="C11036" s="519" t="s">
        <v>40142</v>
      </c>
      <c r="D11036" s="519" t="s">
        <v>40146</v>
      </c>
      <c r="E11036" s="519" t="s">
        <v>40147</v>
      </c>
      <c r="F11036" s="519" t="s">
        <v>40148</v>
      </c>
      <c r="I11036" s="519" t="s">
        <v>13</v>
      </c>
      <c r="J11036" s="650">
        <v>808.86</v>
      </c>
    </row>
    <row r="11037" spans="1:10">
      <c r="A11037" s="519" t="s">
        <v>11239</v>
      </c>
      <c r="B11037" s="519" t="str">
        <f t="shared" si="172"/>
        <v>REVESTIMENTO DE COLUNAS COM GRANITO PRETO EM PLACAS,POLIDO,ESPESSURA 3CM,ASSENTES COM 2 GRAMPOS DE LATAO DE 1/8" POR PLACA E ARGAMASSA DE CIMENTO,SAIBRO E AREIA,NO TRACO 1:3:3 E NATA DE CIMENTO,REJUNTAMENTO COM CIMENTO E CORANTE</v>
      </c>
      <c r="C11037" s="519" t="s">
        <v>40149</v>
      </c>
      <c r="D11037" s="519" t="s">
        <v>40150</v>
      </c>
      <c r="E11037" s="519" t="s">
        <v>40144</v>
      </c>
      <c r="F11037" s="519" t="s">
        <v>40145</v>
      </c>
      <c r="I11037" s="519" t="s">
        <v>13</v>
      </c>
      <c r="J11037" s="650">
        <v>844.05</v>
      </c>
    </row>
    <row r="11038" spans="1:10">
      <c r="A11038" s="519" t="s">
        <v>11240</v>
      </c>
      <c r="B11038" s="519" t="str">
        <f t="shared" si="172"/>
        <v>REVESTIMENTO DE COLUNAS COM GRANITO PRETO EM PLACAS,POLIDO,ESPESSURA 3CM,ASSENTES COM 2 GRAMPOS DE LATAO DE 1/8" POR PLACA E ARGAMASSA DE CIMENTO,SAIBRO E AREIA,NO TRACO 1:3:3 E NATA DE CIMENTO,REJUNTAMENTO COM CIMENTO E CORANTE</v>
      </c>
      <c r="C11038" s="519" t="s">
        <v>40149</v>
      </c>
      <c r="D11038" s="519" t="s">
        <v>40150</v>
      </c>
      <c r="E11038" s="519" t="s">
        <v>40144</v>
      </c>
      <c r="F11038" s="519" t="s">
        <v>40145</v>
      </c>
      <c r="I11038" s="519" t="s">
        <v>13</v>
      </c>
      <c r="J11038" s="650">
        <v>826.44</v>
      </c>
    </row>
    <row r="11039" spans="1:10">
      <c r="A11039" s="519" t="s">
        <v>11241</v>
      </c>
      <c r="B11039" s="519" t="str">
        <f t="shared" si="172"/>
        <v>REVESTIMENTO DE PAREDES OU MUROS COM FILETES DERIVADOS DE PEDRAS COM ESPESSURA DE 1,5 A 4,0CM.FORNECIMENTO E COLOCACAO</v>
      </c>
      <c r="C11039" s="519" t="s">
        <v>40151</v>
      </c>
      <c r="D11039" s="519" t="s">
        <v>40152</v>
      </c>
      <c r="I11039" s="519" t="s">
        <v>13</v>
      </c>
      <c r="J11039" s="650">
        <v>147.85</v>
      </c>
    </row>
    <row r="11040" spans="1:10">
      <c r="A11040" s="519" t="s">
        <v>11242</v>
      </c>
      <c r="B11040" s="519" t="str">
        <f t="shared" si="172"/>
        <v>REVESTIMENTO DE PAREDES OU MUROS COM FILETES DERIVADOS DE PEDRAS COM ESPESSURA DE 1,5 A 4,0CM.FORNECIMENTO E COLOCACAO</v>
      </c>
      <c r="C11040" s="519" t="s">
        <v>40151</v>
      </c>
      <c r="D11040" s="519" t="s">
        <v>40152</v>
      </c>
      <c r="I11040" s="519" t="s">
        <v>13</v>
      </c>
      <c r="J11040" s="650">
        <v>142.30000000000001</v>
      </c>
    </row>
    <row r="11041" spans="1:10">
      <c r="A11041" s="519" t="s">
        <v>40153</v>
      </c>
      <c r="B11041" s="519" t="str">
        <f t="shared" si="172"/>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041" s="519" t="s">
        <v>40154</v>
      </c>
      <c r="D11041" s="519" t="s">
        <v>40155</v>
      </c>
      <c r="E11041" s="519" t="s">
        <v>40156</v>
      </c>
      <c r="F11041" s="519" t="s">
        <v>40157</v>
      </c>
      <c r="G11041" s="519" t="s">
        <v>40158</v>
      </c>
      <c r="H11041" s="519" t="s">
        <v>40159</v>
      </c>
      <c r="I11041" s="519" t="s">
        <v>13</v>
      </c>
      <c r="J11041" s="650">
        <v>1300</v>
      </c>
    </row>
    <row r="11042" spans="1:10">
      <c r="A11042" s="519" t="s">
        <v>40160</v>
      </c>
      <c r="B11042" s="519" t="str">
        <f t="shared" si="172"/>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042" s="519" t="s">
        <v>40154</v>
      </c>
      <c r="D11042" s="519" t="s">
        <v>40155</v>
      </c>
      <c r="E11042" s="519" t="s">
        <v>40156</v>
      </c>
      <c r="F11042" s="519" t="s">
        <v>40157</v>
      </c>
      <c r="G11042" s="519" t="s">
        <v>40158</v>
      </c>
      <c r="H11042" s="519" t="s">
        <v>40159</v>
      </c>
      <c r="I11042" s="519" t="s">
        <v>13</v>
      </c>
      <c r="J11042" s="650">
        <v>1300</v>
      </c>
    </row>
    <row r="11043" spans="1:10">
      <c r="A11043" s="519" t="s">
        <v>40161</v>
      </c>
      <c r="B11043" s="519" t="str">
        <f t="shared" si="172"/>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043" s="519" t="s">
        <v>40162</v>
      </c>
      <c r="D11043" s="519" t="s">
        <v>40163</v>
      </c>
      <c r="E11043" s="519" t="s">
        <v>40164</v>
      </c>
      <c r="F11043" s="519" t="s">
        <v>40165</v>
      </c>
      <c r="G11043" s="519" t="s">
        <v>40166</v>
      </c>
      <c r="H11043" s="519" t="s">
        <v>36234</v>
      </c>
      <c r="I11043" s="519" t="s">
        <v>13</v>
      </c>
      <c r="J11043" s="650">
        <v>1238.1300000000001</v>
      </c>
    </row>
    <row r="11044" spans="1:10">
      <c r="A11044" s="519" t="s">
        <v>40167</v>
      </c>
      <c r="B11044" s="519" t="str">
        <f t="shared" si="172"/>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044" s="519" t="s">
        <v>40162</v>
      </c>
      <c r="D11044" s="519" t="s">
        <v>40163</v>
      </c>
      <c r="E11044" s="519" t="s">
        <v>40164</v>
      </c>
      <c r="F11044" s="519" t="s">
        <v>40165</v>
      </c>
      <c r="G11044" s="519" t="s">
        <v>40166</v>
      </c>
      <c r="H11044" s="519" t="s">
        <v>36234</v>
      </c>
      <c r="I11044" s="519" t="s">
        <v>13</v>
      </c>
      <c r="J11044" s="650">
        <v>1238.1300000000001</v>
      </c>
    </row>
    <row r="11045" spans="1:10">
      <c r="A11045" s="519" t="s">
        <v>11243</v>
      </c>
      <c r="B11045" s="519" t="str">
        <f t="shared" si="172"/>
        <v>REVESTIMENTO DE PAREDES OU TETOS COM TECIDO ISOLANTE ACUSTICO,EM MANTA DE LA DE VIDRO REVESTIDA COM FOLHA DE ALUMINIO</v>
      </c>
      <c r="C11045" s="519" t="s">
        <v>40168</v>
      </c>
      <c r="D11045" s="519" t="s">
        <v>50496</v>
      </c>
      <c r="I11045" s="519" t="s">
        <v>13</v>
      </c>
      <c r="J11045" s="650">
        <v>32.25</v>
      </c>
    </row>
    <row r="11046" spans="1:10">
      <c r="A11046" s="519" t="s">
        <v>11244</v>
      </c>
      <c r="B11046" s="519" t="str">
        <f t="shared" si="172"/>
        <v>REVESTIMENTO DE PAREDES OU TETOS COM TECIDO ISOLANTE ACUSTICO,EM MANTA DE LA DE VIDRO REVESTIDA COM FOLHA DE ALUMINIO</v>
      </c>
      <c r="C11046" s="519" t="s">
        <v>40168</v>
      </c>
      <c r="D11046" s="519" t="s">
        <v>50496</v>
      </c>
      <c r="I11046" s="519" t="s">
        <v>13</v>
      </c>
      <c r="J11046" s="650">
        <v>30.37</v>
      </c>
    </row>
    <row r="11047" spans="1:10">
      <c r="A11047" s="519" t="s">
        <v>11245</v>
      </c>
      <c r="B11047" s="519" t="str">
        <f t="shared" si="172"/>
        <v>REVESTIMENTO DE PAREDES COM LENCOL DE CHUMBO, 2MM DE ESPESSURA, ASSENTE SOBRE COMPENSADO DE MADEIRA DE 6MM, INCLUSIVE ENTARUGAMENTO</v>
      </c>
      <c r="C11047" s="519" t="s">
        <v>40169</v>
      </c>
      <c r="D11047" s="519" t="s">
        <v>40170</v>
      </c>
      <c r="E11047" s="519" t="s">
        <v>40171</v>
      </c>
      <c r="I11047" s="519" t="s">
        <v>13</v>
      </c>
      <c r="J11047" s="650">
        <v>1131.1600000000001</v>
      </c>
    </row>
    <row r="11048" spans="1:10">
      <c r="A11048" s="519" t="s">
        <v>11246</v>
      </c>
      <c r="B11048" s="519" t="str">
        <f t="shared" si="172"/>
        <v>REVESTIMENTO DE PAREDES COM LENCOL DE CHUMBO, 2MM DE ESPESSURA, ASSENTE SOBRE COMPENSADO DE MADEIRA DE 6MM, INCLUSIVE ENTARUGAMENTO</v>
      </c>
      <c r="C11048" s="519" t="s">
        <v>40169</v>
      </c>
      <c r="D11048" s="519" t="s">
        <v>40170</v>
      </c>
      <c r="E11048" s="519" t="s">
        <v>40171</v>
      </c>
      <c r="I11048" s="519" t="s">
        <v>13</v>
      </c>
      <c r="J11048" s="650">
        <v>1114.19</v>
      </c>
    </row>
    <row r="11049" spans="1:10">
      <c r="A11049" s="519" t="s">
        <v>11247</v>
      </c>
      <c r="B11049" s="519" t="str">
        <f t="shared" si="172"/>
        <v>REVESTIMENTO COM ARGAMASSA DE CIMENTO E BARITA(GROSSA E FINA),TRACO 1:1:1, PARA PAREDES DE SALAS RADIOLOGICAS(APARELHOSDE 125 A 150KV),COM ESPESSURA DE 2,5CM,EXCLUSIVE CHAPISCO</v>
      </c>
      <c r="C11049" s="519" t="s">
        <v>40172</v>
      </c>
      <c r="D11049" s="519" t="s">
        <v>40173</v>
      </c>
      <c r="E11049" s="519" t="s">
        <v>40174</v>
      </c>
      <c r="I11049" s="519" t="s">
        <v>13</v>
      </c>
      <c r="J11049" s="650">
        <v>211.32</v>
      </c>
    </row>
    <row r="11050" spans="1:10">
      <c r="A11050" s="519" t="s">
        <v>11248</v>
      </c>
      <c r="B11050" s="519" t="str">
        <f t="shared" si="172"/>
        <v>REVESTIMENTO COM ARGAMASSA DE CIMENTO E BARITA(GROSSA E FINA),TRACO 1:1:1, PARA PAREDES DE SALAS RADIOLOGICAS(APARELHOSDE 125 A 150KV),COM ESPESSURA DE 2,5CM,EXCLUSIVE CHAPISCO</v>
      </c>
      <c r="C11050" s="519" t="s">
        <v>40172</v>
      </c>
      <c r="D11050" s="519" t="s">
        <v>40173</v>
      </c>
      <c r="E11050" s="519" t="s">
        <v>40174</v>
      </c>
      <c r="I11050" s="519" t="s">
        <v>13</v>
      </c>
      <c r="J11050" s="650">
        <v>203.19</v>
      </c>
    </row>
    <row r="11051" spans="1:10">
      <c r="A11051" s="519" t="s">
        <v>11249</v>
      </c>
      <c r="B11051" s="519" t="str">
        <f t="shared" si="172"/>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051" s="519" t="s">
        <v>40175</v>
      </c>
      <c r="D11051" s="519" t="s">
        <v>40176</v>
      </c>
      <c r="E11051" s="519" t="s">
        <v>40177</v>
      </c>
      <c r="F11051" s="519" t="s">
        <v>40178</v>
      </c>
      <c r="G11051" s="519" t="s">
        <v>40179</v>
      </c>
      <c r="H11051" s="519" t="s">
        <v>40180</v>
      </c>
      <c r="I11051" s="519" t="s">
        <v>13</v>
      </c>
      <c r="J11051" s="650">
        <v>741.6</v>
      </c>
    </row>
    <row r="11052" spans="1:10">
      <c r="A11052" s="519" t="s">
        <v>11250</v>
      </c>
      <c r="B11052" s="519" t="str">
        <f t="shared" si="172"/>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052" s="519" t="s">
        <v>40175</v>
      </c>
      <c r="D11052" s="519" t="s">
        <v>40176</v>
      </c>
      <c r="E11052" s="519" t="s">
        <v>40177</v>
      </c>
      <c r="F11052" s="519" t="s">
        <v>40178</v>
      </c>
      <c r="G11052" s="519" t="s">
        <v>40179</v>
      </c>
      <c r="H11052" s="519" t="s">
        <v>40180</v>
      </c>
      <c r="I11052" s="519" t="s">
        <v>13</v>
      </c>
      <c r="J11052" s="650">
        <v>741.6</v>
      </c>
    </row>
    <row r="11053" spans="1:10">
      <c r="A11053" s="519" t="s">
        <v>11251</v>
      </c>
      <c r="B11053" s="519" t="str">
        <f t="shared" si="172"/>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053" s="519" t="s">
        <v>40181</v>
      </c>
      <c r="D11053" s="519" t="s">
        <v>40182</v>
      </c>
      <c r="E11053" s="519" t="s">
        <v>40183</v>
      </c>
      <c r="F11053" s="519" t="s">
        <v>40178</v>
      </c>
      <c r="G11053" s="519" t="s">
        <v>40179</v>
      </c>
      <c r="H11053" s="519" t="s">
        <v>40184</v>
      </c>
      <c r="I11053" s="519" t="s">
        <v>13</v>
      </c>
      <c r="J11053" s="650">
        <v>597.4</v>
      </c>
    </row>
    <row r="11054" spans="1:10">
      <c r="A11054" s="519" t="s">
        <v>11252</v>
      </c>
      <c r="B11054" s="519" t="str">
        <f t="shared" si="172"/>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054" s="519" t="s">
        <v>40181</v>
      </c>
      <c r="D11054" s="519" t="s">
        <v>40182</v>
      </c>
      <c r="E11054" s="519" t="s">
        <v>40183</v>
      </c>
      <c r="F11054" s="519" t="s">
        <v>40178</v>
      </c>
      <c r="G11054" s="519" t="s">
        <v>40179</v>
      </c>
      <c r="H11054" s="519" t="s">
        <v>40184</v>
      </c>
      <c r="I11054" s="519" t="s">
        <v>13</v>
      </c>
      <c r="J11054" s="650">
        <v>597.4</v>
      </c>
    </row>
    <row r="11055" spans="1:10">
      <c r="A11055" s="519" t="s">
        <v>11253</v>
      </c>
      <c r="B11055" s="519" t="str">
        <f t="shared" si="172"/>
        <v>REVESTIMENTO DE PAREDE COM LAMBRI DE MADEIRA DE LEI,FEITO COM REGUAS DE 10CM DE LARGURA,EXCLUSIVE ENTARUGAMENTO.FORNECIMENTO E COLOCACAO</v>
      </c>
      <c r="C11055" s="519" t="s">
        <v>40185</v>
      </c>
      <c r="D11055" s="519" t="s">
        <v>40186</v>
      </c>
      <c r="E11055" s="519" t="s">
        <v>34162</v>
      </c>
      <c r="I11055" s="519" t="s">
        <v>13</v>
      </c>
      <c r="J11055" s="650">
        <v>156.16</v>
      </c>
    </row>
    <row r="11056" spans="1:10">
      <c r="A11056" s="519" t="s">
        <v>11254</v>
      </c>
      <c r="B11056" s="519" t="str">
        <f t="shared" si="172"/>
        <v>REVESTIMENTO DE PAREDE COM LAMBRI DE MADEIRA DE LEI,FEITO COM REGUAS DE 10CM DE LARGURA,EXCLUSIVE ENTARUGAMENTO.FORNECIMENTO E COLOCACAO</v>
      </c>
      <c r="C11056" s="519" t="s">
        <v>40185</v>
      </c>
      <c r="D11056" s="519" t="s">
        <v>40186</v>
      </c>
      <c r="E11056" s="519" t="s">
        <v>34162</v>
      </c>
      <c r="I11056" s="519" t="s">
        <v>13</v>
      </c>
      <c r="J11056" s="650">
        <v>150.97</v>
      </c>
    </row>
    <row r="11057" spans="1:10">
      <c r="A11057" s="519" t="s">
        <v>11255</v>
      </c>
      <c r="B11057" s="519" t="str">
        <f t="shared" si="172"/>
        <v>REVESTIMENTO DE TETOS COMO FORRO OU REBAIXO, COM LAMBRI DEMADEIRA DE LEI,FEITO COM REGUAS DE 10CM DE LARGURA,EXCLUSIVEENTARUGAMENTO.FORNECIMENTO E COLOCACAO</v>
      </c>
      <c r="C11057" s="519" t="s">
        <v>40187</v>
      </c>
      <c r="D11057" s="519" t="s">
        <v>40188</v>
      </c>
      <c r="E11057" s="519" t="s">
        <v>40189</v>
      </c>
      <c r="I11057" s="519" t="s">
        <v>13</v>
      </c>
      <c r="J11057" s="650">
        <v>171.41</v>
      </c>
    </row>
    <row r="11058" spans="1:10">
      <c r="A11058" s="519" t="s">
        <v>11256</v>
      </c>
      <c r="B11058" s="519" t="str">
        <f t="shared" si="172"/>
        <v>REVESTIMENTO DE TETOS COMO FORRO OU REBAIXO, COM LAMBRI DEMADEIRA DE LEI,FEITO COM REGUAS DE 10CM DE LARGURA,EXCLUSIVEENTARUGAMENTO.FORNECIMENTO E COLOCACAO</v>
      </c>
      <c r="C11058" s="519" t="s">
        <v>40187</v>
      </c>
      <c r="D11058" s="519" t="s">
        <v>40188</v>
      </c>
      <c r="E11058" s="519" t="s">
        <v>40189</v>
      </c>
      <c r="I11058" s="519" t="s">
        <v>13</v>
      </c>
      <c r="J11058" s="650">
        <v>164.19</v>
      </c>
    </row>
    <row r="11059" spans="1:10">
      <c r="A11059" s="519" t="s">
        <v>11257</v>
      </c>
      <c r="B11059" s="519" t="str">
        <f t="shared" si="172"/>
        <v>REVESTIMENTO DE PAREDE OU TETO COM PLACAS DE CORTICA,DE 0,60X0,90M,COM 3MM DE ESPESSURA.FORNECIMENTO E COLOCACAO</v>
      </c>
      <c r="C11059" s="519" t="s">
        <v>40190</v>
      </c>
      <c r="D11059" s="519" t="s">
        <v>40191</v>
      </c>
      <c r="I11059" s="519" t="s">
        <v>13</v>
      </c>
      <c r="J11059" s="650">
        <v>83.92</v>
      </c>
    </row>
    <row r="11060" spans="1:10">
      <c r="A11060" s="519" t="s">
        <v>11258</v>
      </c>
      <c r="B11060" s="519" t="str">
        <f t="shared" si="172"/>
        <v>REVESTIMENTO DE PAREDE OU TETO COM PLACAS DE CORTICA,DE 0,60X0,90M,COM 3MM DE ESPESSURA.FORNECIMENTO E COLOCACAO</v>
      </c>
      <c r="C11060" s="519" t="s">
        <v>40190</v>
      </c>
      <c r="D11060" s="519" t="s">
        <v>40191</v>
      </c>
      <c r="I11060" s="519" t="s">
        <v>13</v>
      </c>
      <c r="J11060" s="650">
        <v>83.2</v>
      </c>
    </row>
    <row r="11061" spans="1:10">
      <c r="A11061" s="519" t="s">
        <v>11259</v>
      </c>
      <c r="B11061" s="519" t="str">
        <f t="shared" si="172"/>
        <v>ENTARUGAMENTO PARA LAMBRI EM PAREDE FEITO COM MADEIRA DE LEI,DE 1.1/2"X3",COM SECAO TRAPEZOIDAL</v>
      </c>
      <c r="C11061" s="519" t="s">
        <v>40192</v>
      </c>
      <c r="D11061" s="519" t="s">
        <v>40193</v>
      </c>
      <c r="I11061" s="519" t="s">
        <v>13</v>
      </c>
      <c r="J11061" s="650">
        <v>74.12</v>
      </c>
    </row>
    <row r="11062" spans="1:10">
      <c r="A11062" s="519" t="s">
        <v>11260</v>
      </c>
      <c r="B11062" s="519" t="str">
        <f t="shared" si="172"/>
        <v>ENTARUGAMENTO PARA LAMBRI EM PAREDE FEITO COM MADEIRA DE LEI,DE 1.1/2"X3",COM SECAO TRAPEZOIDAL</v>
      </c>
      <c r="C11062" s="519" t="s">
        <v>40192</v>
      </c>
      <c r="D11062" s="519" t="s">
        <v>40193</v>
      </c>
      <c r="I11062" s="519" t="s">
        <v>13</v>
      </c>
      <c r="J11062" s="650">
        <v>68.7</v>
      </c>
    </row>
    <row r="11063" spans="1:10">
      <c r="A11063" s="519" t="s">
        <v>11261</v>
      </c>
      <c r="B11063" s="519" t="str">
        <f t="shared" si="172"/>
        <v>BARROTEAMENTO PARA FORRO FEITO COM MADEIRA DE LEI DE 2X10CM,ESPACADO DE 50CM</v>
      </c>
      <c r="C11063" s="519" t="s">
        <v>40194</v>
      </c>
      <c r="D11063" s="519" t="s">
        <v>40195</v>
      </c>
      <c r="I11063" s="519" t="s">
        <v>13</v>
      </c>
      <c r="J11063" s="650">
        <v>83.19</v>
      </c>
    </row>
    <row r="11064" spans="1:10">
      <c r="A11064" s="519" t="s">
        <v>11262</v>
      </c>
      <c r="B11064" s="519" t="str">
        <f t="shared" si="172"/>
        <v>BARROTEAMENTO PARA FORRO FEITO COM MADEIRA DE LEI DE 2X10CM,ESPACADO DE 50CM</v>
      </c>
      <c r="C11064" s="519" t="s">
        <v>40194</v>
      </c>
      <c r="D11064" s="519" t="s">
        <v>40195</v>
      </c>
      <c r="I11064" s="519" t="s">
        <v>13</v>
      </c>
      <c r="J11064" s="650">
        <v>78.86</v>
      </c>
    </row>
    <row r="11065" spans="1:10">
      <c r="A11065" s="519" t="s">
        <v>11263</v>
      </c>
      <c r="B11065" s="519" t="str">
        <f t="shared" si="172"/>
        <v>FORRO DE PVC EM REGUAS DE 200MM DE LARGURA, ESPESSURA IGUALOU SUPERIOR A 8MM, ENCAIXADOS ENTRE SI, INCLUSIVE RODAFORRODE PVC PARA ACABAMENTO, ESTRUTURA EM METALON (20X20)MM E PARAFUSOS DE FIXACAO. FORNECIMENTO E COLOCACAO</v>
      </c>
      <c r="C11065" s="519" t="s">
        <v>40196</v>
      </c>
      <c r="D11065" s="519" t="s">
        <v>40197</v>
      </c>
      <c r="E11065" s="519" t="s">
        <v>40198</v>
      </c>
      <c r="F11065" s="519" t="s">
        <v>40199</v>
      </c>
      <c r="I11065" s="519" t="s">
        <v>13</v>
      </c>
      <c r="J11065" s="650">
        <v>72</v>
      </c>
    </row>
    <row r="11066" spans="1:10">
      <c r="A11066" s="519" t="s">
        <v>11264</v>
      </c>
      <c r="B11066" s="519" t="str">
        <f t="shared" si="172"/>
        <v>FORRO DE PVC EM REGUAS DE 200MM DE LARGURA, ESPESSURA IGUALOU SUPERIOR A 8MM, ENCAIXADOS ENTRE SI, INCLUSIVE RODAFORRODE PVC PARA ACABAMENTO, ESTRUTURA EM METALON (20X20)MM E PARAFUSOS DE FIXACAO. FORNECIMENTO E COLOCACAO</v>
      </c>
      <c r="C11066" s="519" t="s">
        <v>40196</v>
      </c>
      <c r="D11066" s="519" t="s">
        <v>40197</v>
      </c>
      <c r="E11066" s="519" t="s">
        <v>40198</v>
      </c>
      <c r="F11066" s="519" t="s">
        <v>40199</v>
      </c>
      <c r="I11066" s="519" t="s">
        <v>13</v>
      </c>
      <c r="J11066" s="650">
        <v>72</v>
      </c>
    </row>
    <row r="11067" spans="1:10">
      <c r="A11067" s="519" t="s">
        <v>11265</v>
      </c>
      <c r="B11067" s="519" t="str">
        <f t="shared" si="172"/>
        <v>FORRO DE GESSO ESTAFE,COM PLACAS DE 1,00X0,70M FUNDIDAS NA OBRA, PRESAS COM 6 ESBIRROS DE CANHAMO, EMBEBIDAS EM NATA DEGESSO E REJUNTADAS.FORNECIMENTO E COLOCACAO</v>
      </c>
      <c r="C11067" s="519" t="s">
        <v>40200</v>
      </c>
      <c r="D11067" s="519" t="s">
        <v>40201</v>
      </c>
      <c r="E11067" s="519" t="s">
        <v>40202</v>
      </c>
      <c r="I11067" s="519" t="s">
        <v>13</v>
      </c>
      <c r="J11067" s="650">
        <v>53.65</v>
      </c>
    </row>
    <row r="11068" spans="1:10">
      <c r="A11068" s="519" t="s">
        <v>11266</v>
      </c>
      <c r="B11068" s="519" t="str">
        <f t="shared" si="172"/>
        <v>FORRO DE GESSO ESTAFE,COM PLACAS DE 1,00X0,70M FUNDIDAS NA OBRA, PRESAS COM 6 ESBIRROS DE CANHAMO, EMBEBIDAS EM NATA DEGESSO E REJUNTADAS.FORNECIMENTO E COLOCACAO</v>
      </c>
      <c r="C11068" s="519" t="s">
        <v>40200</v>
      </c>
      <c r="D11068" s="519" t="s">
        <v>40201</v>
      </c>
      <c r="E11068" s="519" t="s">
        <v>40202</v>
      </c>
      <c r="I11068" s="519" t="s">
        <v>13</v>
      </c>
      <c r="J11068" s="650">
        <v>48</v>
      </c>
    </row>
    <row r="11069" spans="1:10">
      <c r="A11069" s="519" t="s">
        <v>11267</v>
      </c>
      <c r="B11069" s="519" t="str">
        <f t="shared" si="172"/>
        <v>FORRO FALSO DE GESSO, COM PLACAS PRE-MOLDADAS, DE 60X60CM,DE ENCAIXE, PRESAS COM 4 TIRANTES DE ARAME E REJUNTADAS. FORNECIMENTO E COLOCACAO</v>
      </c>
      <c r="C11069" s="519" t="s">
        <v>40203</v>
      </c>
      <c r="D11069" s="519" t="s">
        <v>40204</v>
      </c>
      <c r="E11069" s="519" t="s">
        <v>36323</v>
      </c>
      <c r="I11069" s="519" t="s">
        <v>13</v>
      </c>
      <c r="J11069" s="650">
        <v>55</v>
      </c>
    </row>
    <row r="11070" spans="1:10">
      <c r="A11070" s="519" t="s">
        <v>11268</v>
      </c>
      <c r="B11070" s="519" t="str">
        <f t="shared" si="172"/>
        <v>FORRO FALSO DE GESSO, COM PLACAS PRE-MOLDADAS, DE 60X60CM,DE ENCAIXE, PRESAS COM 4 TIRANTES DE ARAME E REJUNTADAS. FORNECIMENTO E COLOCACAO</v>
      </c>
      <c r="C11070" s="519" t="s">
        <v>40203</v>
      </c>
      <c r="D11070" s="519" t="s">
        <v>40204</v>
      </c>
      <c r="E11070" s="519" t="s">
        <v>36323</v>
      </c>
      <c r="I11070" s="519" t="s">
        <v>13</v>
      </c>
      <c r="J11070" s="650">
        <v>55</v>
      </c>
    </row>
    <row r="11071" spans="1:10">
      <c r="A11071" s="519" t="s">
        <v>11269</v>
      </c>
      <c r="B11071" s="519" t="str">
        <f t="shared" si="172"/>
        <v>REVESTIMENTO DE PAREDES OU FORROS COM CHAPA DE MADEIRA MINERALIZADA,PRENSADA COM CIMENTO,COM 25MM DE ESPESSURA,TERMOACUSTICO,RESISTENTE AO FOGO,UMIDADE,FUNGOS E INSETOS.FORNECIMENTO E COLOCACAO</v>
      </c>
      <c r="C11071" s="519" t="s">
        <v>51668</v>
      </c>
      <c r="D11071" s="519" t="s">
        <v>51669</v>
      </c>
      <c r="E11071" s="519" t="s">
        <v>51670</v>
      </c>
      <c r="F11071" s="519" t="s">
        <v>34477</v>
      </c>
      <c r="I11071" s="519" t="s">
        <v>13</v>
      </c>
      <c r="J11071" s="650">
        <v>156.26</v>
      </c>
    </row>
    <row r="11072" spans="1:10">
      <c r="A11072" s="519" t="s">
        <v>11270</v>
      </c>
      <c r="B11072" s="519" t="str">
        <f t="shared" si="172"/>
        <v>REVESTIMENTO DE PAREDES OU FORROS COM CHAPA DE MADEIRA MINERALIZADA,PRENSADA COM CIMENTO,COM 25MM DE ESPESSURA,TERMOACUSTICO,RESISTENTE AO FOGO,UMIDADE,FUNGOS E INSETOS.FORNECIMENTO E COLOCACAO</v>
      </c>
      <c r="C11072" s="519" t="s">
        <v>51668</v>
      </c>
      <c r="D11072" s="519" t="s">
        <v>51669</v>
      </c>
      <c r="E11072" s="519" t="s">
        <v>51670</v>
      </c>
      <c r="F11072" s="519" t="s">
        <v>34477</v>
      </c>
      <c r="I11072" s="519" t="s">
        <v>13</v>
      </c>
      <c r="J11072" s="650">
        <v>151.06</v>
      </c>
    </row>
    <row r="11073" spans="1:10">
      <c r="A11073" s="519" t="s">
        <v>11271</v>
      </c>
      <c r="B11073" s="519" t="str">
        <f t="shared" si="172"/>
        <v>FORRO TERMOACUSTICO COM PAINEL DE LA DE VIDRO,REVESTIDO PORPELICULAS DE PVC MICROPERFURADAS,SOBRE PERFIS METALICOS,COMTIRANTES RIGIDOS,EM PLACA DE 1250X625X15MM.FORNECIMENTO E COLOCACAO</v>
      </c>
      <c r="C11073" s="519" t="s">
        <v>40205</v>
      </c>
      <c r="D11073" s="519" t="s">
        <v>40206</v>
      </c>
      <c r="E11073" s="519" t="s">
        <v>40207</v>
      </c>
      <c r="F11073" s="519" t="s">
        <v>34540</v>
      </c>
      <c r="I11073" s="519" t="s">
        <v>13</v>
      </c>
      <c r="J11073" s="650">
        <v>261.48</v>
      </c>
    </row>
    <row r="11074" spans="1:10">
      <c r="A11074" s="519" t="s">
        <v>11272</v>
      </c>
      <c r="B11074" s="519" t="str">
        <f t="shared" si="172"/>
        <v>FORRO TERMOACUSTICO COM PAINEL DE LA DE VIDRO,REVESTIDO PORPELICULAS DE PVC MICROPERFURADAS,SOBRE PERFIS METALICOS,COMTIRANTES RIGIDOS,EM PLACA DE 1250X625X15MM.FORNECIMENTO E COLOCACAO</v>
      </c>
      <c r="C11074" s="519" t="s">
        <v>40205</v>
      </c>
      <c r="D11074" s="519" t="s">
        <v>40206</v>
      </c>
      <c r="E11074" s="519" t="s">
        <v>40207</v>
      </c>
      <c r="F11074" s="519" t="s">
        <v>34540</v>
      </c>
      <c r="I11074" s="519" t="s">
        <v>13</v>
      </c>
      <c r="J11074" s="650">
        <v>261.48</v>
      </c>
    </row>
    <row r="11075" spans="1:10">
      <c r="A11075" s="519" t="s">
        <v>11273</v>
      </c>
      <c r="B11075" s="519" t="str">
        <f t="shared" si="172"/>
        <v>FORRO EM PLACA TIPO COLMEIA,EM ALUMINIO PRE-PINTADO,MODULACAO DE (62X62)CM,MALHA MEDINDO APROXIMADAMENTE 5X5CM,FIXADO COM PERFIL "T" APARENTE.FORNECIMENTO E COLOCACAO</v>
      </c>
      <c r="C11075" s="519" t="s">
        <v>50497</v>
      </c>
      <c r="D11075" s="519" t="s">
        <v>50498</v>
      </c>
      <c r="E11075" s="519" t="s">
        <v>50499</v>
      </c>
      <c r="I11075" s="519" t="s">
        <v>13</v>
      </c>
      <c r="J11075" s="650">
        <v>327.2</v>
      </c>
    </row>
    <row r="11076" spans="1:10">
      <c r="A11076" s="519" t="s">
        <v>11274</v>
      </c>
      <c r="B11076" s="519" t="str">
        <f t="shared" si="172"/>
        <v>FORRO EM PLACA TIPO COLMEIA,EM ALUMINIO PRE-PINTADO,MODULACAO DE (62X62)CM,MALHA MEDINDO APROXIMADAMENTE 5X5CM,FIXADO COM PERFIL "T" APARENTE.FORNECIMENTO E COLOCACAO</v>
      </c>
      <c r="C11076" s="519" t="s">
        <v>50497</v>
      </c>
      <c r="D11076" s="519" t="s">
        <v>50498</v>
      </c>
      <c r="E11076" s="519" t="s">
        <v>50499</v>
      </c>
      <c r="I11076" s="519" t="s">
        <v>13</v>
      </c>
      <c r="J11076" s="650">
        <v>327.2</v>
      </c>
    </row>
    <row r="11077" spans="1:10">
      <c r="A11077" s="519" t="s">
        <v>11275</v>
      </c>
      <c r="B11077" s="519" t="str">
        <f t="shared" si="172"/>
        <v>FORRO DE TABUAS DE PINUS MACHO-FEMEA,COM 10X1CM,PREGADO EM SARRAFOS DE MADEIRA DE LEI DE 2X10CM,ESPACADOS DE 50CM. FORNECIMENTO E COLOCACAO</v>
      </c>
      <c r="C11077" s="519" t="s">
        <v>40208</v>
      </c>
      <c r="D11077" s="519" t="s">
        <v>40209</v>
      </c>
      <c r="E11077" s="519" t="s">
        <v>36323</v>
      </c>
      <c r="I11077" s="519" t="s">
        <v>13</v>
      </c>
      <c r="J11077" s="650">
        <v>118.05</v>
      </c>
    </row>
    <row r="11078" spans="1:10">
      <c r="A11078" s="519" t="s">
        <v>11276</v>
      </c>
      <c r="B11078" s="519" t="str">
        <f t="shared" si="172"/>
        <v>FORRO DE TABUAS DE PINUS MACHO-FEMEA,COM 10X1CM,PREGADO EM SARRAFOS DE MADEIRA DE LEI DE 2X10CM,ESPACADOS DE 50CM. FORNECIMENTO E COLOCACAO</v>
      </c>
      <c r="C11078" s="519" t="s">
        <v>40208</v>
      </c>
      <c r="D11078" s="519" t="s">
        <v>40209</v>
      </c>
      <c r="E11078" s="519" t="s">
        <v>36323</v>
      </c>
      <c r="I11078" s="519" t="s">
        <v>13</v>
      </c>
      <c r="J11078" s="650">
        <v>112.09</v>
      </c>
    </row>
    <row r="11079" spans="1:10">
      <c r="A11079" s="519" t="s">
        <v>11277</v>
      </c>
      <c r="B11079" s="519" t="str">
        <f t="shared" si="172"/>
        <v>FORRO DE TABUAS DE MADEIRA DE LEI MACHO-FEMEA,COM 10X1CM,PREGADO EM SARRAFOS DE MADEIRA DE LEI DE 2X10CM, ESPACADOS  DE50CM. FORNECIMENTO E COLOCACAO</v>
      </c>
      <c r="C11079" s="519" t="s">
        <v>40210</v>
      </c>
      <c r="D11079" s="519" t="s">
        <v>40211</v>
      </c>
      <c r="E11079" s="519" t="s">
        <v>40212</v>
      </c>
      <c r="I11079" s="519" t="s">
        <v>13</v>
      </c>
      <c r="J11079" s="650">
        <v>188.28</v>
      </c>
    </row>
    <row r="11080" spans="1:10">
      <c r="A11080" s="519" t="s">
        <v>11278</v>
      </c>
      <c r="B11080" s="519" t="str">
        <f t="shared" ref="B11080:B11143" si="173">C11080&amp;D11080&amp;E11080&amp;F11080&amp;G11080&amp;H11080</f>
        <v>FORRO DE TABUAS DE MADEIRA DE LEI MACHO-FEMEA,COM 10X1CM,PREGADO EM SARRAFOS DE MADEIRA DE LEI DE 2X10CM, ESPACADOS  DE50CM. FORNECIMENTO E COLOCACAO</v>
      </c>
      <c r="C11080" s="519" t="s">
        <v>40210</v>
      </c>
      <c r="D11080" s="519" t="s">
        <v>40211</v>
      </c>
      <c r="E11080" s="519" t="s">
        <v>40212</v>
      </c>
      <c r="I11080" s="519" t="s">
        <v>13</v>
      </c>
      <c r="J11080" s="650">
        <v>182.32</v>
      </c>
    </row>
    <row r="11081" spans="1:10">
      <c r="A11081" s="519" t="s">
        <v>11279</v>
      </c>
      <c r="B11081" s="519" t="str">
        <f t="shared" si="173"/>
        <v>REVESTIMENTO EM PAREDES,COM CHAPAS DE FIBRA DE MADEIRA,ACABAMENTO MATE,COM ESPESSURA DE 3MM,SOBRE BASE EXISTENTE.FORNECIMENTO E COLOCACAO</v>
      </c>
      <c r="C11081" s="519" t="s">
        <v>40213</v>
      </c>
      <c r="D11081" s="519" t="s">
        <v>40214</v>
      </c>
      <c r="E11081" s="519" t="s">
        <v>32940</v>
      </c>
      <c r="I11081" s="519" t="s">
        <v>13</v>
      </c>
      <c r="J11081" s="650">
        <v>76.09</v>
      </c>
    </row>
    <row r="11082" spans="1:10">
      <c r="A11082" s="519" t="s">
        <v>11280</v>
      </c>
      <c r="B11082" s="519" t="str">
        <f t="shared" si="173"/>
        <v>REVESTIMENTO EM PAREDES,COM CHAPAS DE FIBRA DE MADEIRA,ACABAMENTO MATE,COM ESPESSURA DE 3MM,SOBRE BASE EXISTENTE.FORNECIMENTO E COLOCACAO</v>
      </c>
      <c r="C11082" s="519" t="s">
        <v>40213</v>
      </c>
      <c r="D11082" s="519" t="s">
        <v>40214</v>
      </c>
      <c r="E11082" s="519" t="s">
        <v>32940</v>
      </c>
      <c r="I11082" s="519" t="s">
        <v>13</v>
      </c>
      <c r="J11082" s="650">
        <v>70.790000000000006</v>
      </c>
    </row>
    <row r="11083" spans="1:10">
      <c r="A11083" s="519" t="s">
        <v>11281</v>
      </c>
      <c r="B11083" s="519" t="str">
        <f t="shared" si="173"/>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083" s="519" t="s">
        <v>40215</v>
      </c>
      <c r="D11083" s="519" t="s">
        <v>40216</v>
      </c>
      <c r="E11083" s="519" t="s">
        <v>40217</v>
      </c>
      <c r="F11083" s="519" t="s">
        <v>40218</v>
      </c>
      <c r="G11083" s="519" t="s">
        <v>40219</v>
      </c>
      <c r="H11083" s="519" t="s">
        <v>40220</v>
      </c>
      <c r="I11083" s="519" t="s">
        <v>13</v>
      </c>
      <c r="J11083" s="650">
        <v>110.36</v>
      </c>
    </row>
    <row r="11084" spans="1:10">
      <c r="A11084" s="519" t="s">
        <v>11282</v>
      </c>
      <c r="B11084" s="519" t="str">
        <f t="shared" si="173"/>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084" s="519" t="s">
        <v>40215</v>
      </c>
      <c r="D11084" s="519" t="s">
        <v>40216</v>
      </c>
      <c r="E11084" s="519" t="s">
        <v>40217</v>
      </c>
      <c r="F11084" s="519" t="s">
        <v>40218</v>
      </c>
      <c r="G11084" s="519" t="s">
        <v>40219</v>
      </c>
      <c r="H11084" s="519" t="s">
        <v>40220</v>
      </c>
      <c r="I11084" s="519" t="s">
        <v>13</v>
      </c>
      <c r="J11084" s="650">
        <v>107.78</v>
      </c>
    </row>
    <row r="11085" spans="1:10">
      <c r="A11085" s="519" t="s">
        <v>11283</v>
      </c>
      <c r="B11085" s="519" t="str">
        <f t="shared" si="173"/>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085" s="519" t="s">
        <v>40221</v>
      </c>
      <c r="D11085" s="519" t="s">
        <v>40222</v>
      </c>
      <c r="E11085" s="519" t="s">
        <v>40223</v>
      </c>
      <c r="F11085" s="519" t="s">
        <v>40224</v>
      </c>
      <c r="G11085" s="519" t="s">
        <v>40225</v>
      </c>
      <c r="H11085" s="519" t="s">
        <v>40226</v>
      </c>
      <c r="I11085" s="519" t="s">
        <v>13</v>
      </c>
      <c r="J11085" s="650">
        <v>121.74</v>
      </c>
    </row>
    <row r="11086" spans="1:10">
      <c r="A11086" s="519" t="s">
        <v>11284</v>
      </c>
      <c r="B11086" s="519" t="str">
        <f t="shared" si="173"/>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086" s="519" t="s">
        <v>40221</v>
      </c>
      <c r="D11086" s="519" t="s">
        <v>40222</v>
      </c>
      <c r="E11086" s="519" t="s">
        <v>40223</v>
      </c>
      <c r="F11086" s="519" t="s">
        <v>40224</v>
      </c>
      <c r="G11086" s="519" t="s">
        <v>40225</v>
      </c>
      <c r="H11086" s="519" t="s">
        <v>40226</v>
      </c>
      <c r="I11086" s="519" t="s">
        <v>13</v>
      </c>
      <c r="J11086" s="650">
        <v>118.89</v>
      </c>
    </row>
    <row r="11087" spans="1:10">
      <c r="A11087" s="519" t="s">
        <v>11285</v>
      </c>
      <c r="B11087" s="519" t="str">
        <f t="shared" si="173"/>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087" s="519" t="s">
        <v>40215</v>
      </c>
      <c r="D11087" s="519" t="s">
        <v>40216</v>
      </c>
      <c r="E11087" s="519" t="s">
        <v>40227</v>
      </c>
      <c r="F11087" s="519" t="s">
        <v>40228</v>
      </c>
      <c r="G11087" s="519" t="s">
        <v>40229</v>
      </c>
      <c r="H11087" s="519" t="s">
        <v>40230</v>
      </c>
      <c r="I11087" s="519" t="s">
        <v>13</v>
      </c>
      <c r="J11087" s="650">
        <v>103.09</v>
      </c>
    </row>
    <row r="11088" spans="1:10">
      <c r="A11088" s="519" t="s">
        <v>11286</v>
      </c>
      <c r="B11088" s="519" t="str">
        <f t="shared" si="173"/>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088" s="519" t="s">
        <v>40215</v>
      </c>
      <c r="D11088" s="519" t="s">
        <v>40216</v>
      </c>
      <c r="E11088" s="519" t="s">
        <v>40227</v>
      </c>
      <c r="F11088" s="519" t="s">
        <v>40228</v>
      </c>
      <c r="G11088" s="519" t="s">
        <v>40229</v>
      </c>
      <c r="H11088" s="519" t="s">
        <v>40230</v>
      </c>
      <c r="I11088" s="519" t="s">
        <v>13</v>
      </c>
      <c r="J11088" s="650">
        <v>100.5</v>
      </c>
    </row>
    <row r="11089" spans="1:10">
      <c r="A11089" s="519" t="s">
        <v>11287</v>
      </c>
      <c r="B11089" s="519" t="str">
        <f t="shared" si="173"/>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089" s="519" t="s">
        <v>40231</v>
      </c>
      <c r="D11089" s="519" t="s">
        <v>40232</v>
      </c>
      <c r="E11089" s="519" t="s">
        <v>40233</v>
      </c>
      <c r="F11089" s="519" t="s">
        <v>40234</v>
      </c>
      <c r="G11089" s="519" t="s">
        <v>40235</v>
      </c>
      <c r="H11089" s="519" t="s">
        <v>40236</v>
      </c>
      <c r="I11089" s="519" t="s">
        <v>13</v>
      </c>
      <c r="J11089" s="650">
        <v>114.46</v>
      </c>
    </row>
    <row r="11090" spans="1:10">
      <c r="A11090" s="519" t="s">
        <v>11288</v>
      </c>
      <c r="B11090" s="519" t="str">
        <f t="shared" si="173"/>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090" s="519" t="s">
        <v>40231</v>
      </c>
      <c r="D11090" s="519" t="s">
        <v>40232</v>
      </c>
      <c r="E11090" s="519" t="s">
        <v>40233</v>
      </c>
      <c r="F11090" s="519" t="s">
        <v>40234</v>
      </c>
      <c r="G11090" s="519" t="s">
        <v>40235</v>
      </c>
      <c r="H11090" s="519" t="s">
        <v>40236</v>
      </c>
      <c r="I11090" s="519" t="s">
        <v>13</v>
      </c>
      <c r="J11090" s="650">
        <v>111.61</v>
      </c>
    </row>
    <row r="11091" spans="1:10">
      <c r="A11091" s="519" t="s">
        <v>11289</v>
      </c>
      <c r="B11091" s="519" t="str">
        <f t="shared" si="173"/>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091" s="519" t="s">
        <v>40237</v>
      </c>
      <c r="D11091" s="519" t="s">
        <v>40238</v>
      </c>
      <c r="E11091" s="519" t="s">
        <v>40239</v>
      </c>
      <c r="F11091" s="519" t="s">
        <v>40240</v>
      </c>
      <c r="G11091" s="519" t="s">
        <v>40241</v>
      </c>
      <c r="H11091" s="519" t="s">
        <v>40242</v>
      </c>
      <c r="I11091" s="519" t="s">
        <v>13</v>
      </c>
      <c r="J11091" s="650">
        <v>85.32</v>
      </c>
    </row>
    <row r="11092" spans="1:10">
      <c r="A11092" s="519" t="s">
        <v>11290</v>
      </c>
      <c r="B11092" s="519" t="str">
        <f t="shared" si="173"/>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092" s="519" t="s">
        <v>40237</v>
      </c>
      <c r="D11092" s="519" t="s">
        <v>40238</v>
      </c>
      <c r="E11092" s="519" t="s">
        <v>40239</v>
      </c>
      <c r="F11092" s="519" t="s">
        <v>40240</v>
      </c>
      <c r="G11092" s="519" t="s">
        <v>40241</v>
      </c>
      <c r="H11092" s="519" t="s">
        <v>40242</v>
      </c>
      <c r="I11092" s="519" t="s">
        <v>13</v>
      </c>
      <c r="J11092" s="650">
        <v>82.74</v>
      </c>
    </row>
    <row r="11093" spans="1:10">
      <c r="A11093" s="519" t="s">
        <v>11291</v>
      </c>
      <c r="B11093" s="519" t="str">
        <f t="shared" si="173"/>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093" s="519" t="s">
        <v>40231</v>
      </c>
      <c r="D11093" s="519" t="s">
        <v>40243</v>
      </c>
      <c r="E11093" s="519" t="s">
        <v>40244</v>
      </c>
      <c r="F11093" s="519" t="s">
        <v>40245</v>
      </c>
      <c r="G11093" s="519" t="s">
        <v>40246</v>
      </c>
      <c r="H11093" s="519" t="s">
        <v>40247</v>
      </c>
      <c r="I11093" s="519" t="s">
        <v>13</v>
      </c>
      <c r="J11093" s="650">
        <v>96.7</v>
      </c>
    </row>
    <row r="11094" spans="1:10">
      <c r="A11094" s="519" t="s">
        <v>11292</v>
      </c>
      <c r="B11094" s="519" t="str">
        <f t="shared" si="173"/>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094" s="519" t="s">
        <v>40231</v>
      </c>
      <c r="D11094" s="519" t="s">
        <v>40243</v>
      </c>
      <c r="E11094" s="519" t="s">
        <v>40244</v>
      </c>
      <c r="F11094" s="519" t="s">
        <v>40245</v>
      </c>
      <c r="G11094" s="519" t="s">
        <v>40246</v>
      </c>
      <c r="H11094" s="519" t="s">
        <v>40247</v>
      </c>
      <c r="I11094" s="519" t="s">
        <v>13</v>
      </c>
      <c r="J11094" s="650">
        <v>93.85</v>
      </c>
    </row>
    <row r="11095" spans="1:10">
      <c r="A11095" s="519" t="s">
        <v>11293</v>
      </c>
      <c r="B11095" s="519" t="str">
        <f t="shared" si="173"/>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095" s="519" t="s">
        <v>40237</v>
      </c>
      <c r="D11095" s="519" t="s">
        <v>40248</v>
      </c>
      <c r="E11095" s="519" t="s">
        <v>40249</v>
      </c>
      <c r="F11095" s="519" t="s">
        <v>40250</v>
      </c>
      <c r="G11095" s="519" t="s">
        <v>40251</v>
      </c>
      <c r="H11095" s="519" t="s">
        <v>40252</v>
      </c>
      <c r="I11095" s="519" t="s">
        <v>13</v>
      </c>
      <c r="J11095" s="650">
        <v>96.96</v>
      </c>
    </row>
    <row r="11096" spans="1:10">
      <c r="A11096" s="519" t="s">
        <v>11294</v>
      </c>
      <c r="B11096" s="519" t="str">
        <f t="shared" si="173"/>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096" s="519" t="s">
        <v>40237</v>
      </c>
      <c r="D11096" s="519" t="s">
        <v>40248</v>
      </c>
      <c r="E11096" s="519" t="s">
        <v>40249</v>
      </c>
      <c r="F11096" s="519" t="s">
        <v>40250</v>
      </c>
      <c r="G11096" s="519" t="s">
        <v>40251</v>
      </c>
      <c r="H11096" s="519" t="s">
        <v>40252</v>
      </c>
      <c r="I11096" s="519" t="s">
        <v>13</v>
      </c>
      <c r="J11096" s="650">
        <v>94.38</v>
      </c>
    </row>
    <row r="11097" spans="1:10">
      <c r="A11097" s="519" t="s">
        <v>11295</v>
      </c>
      <c r="B11097" s="519" t="str">
        <f t="shared" si="173"/>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097" s="519" t="s">
        <v>40231</v>
      </c>
      <c r="D11097" s="519" t="s">
        <v>40253</v>
      </c>
      <c r="E11097" s="519" t="s">
        <v>40254</v>
      </c>
      <c r="F11097" s="519" t="s">
        <v>40255</v>
      </c>
      <c r="G11097" s="519" t="s">
        <v>40256</v>
      </c>
      <c r="H11097" s="519" t="s">
        <v>40257</v>
      </c>
      <c r="I11097" s="519" t="s">
        <v>13</v>
      </c>
      <c r="J11097" s="650">
        <v>108.34</v>
      </c>
    </row>
    <row r="11098" spans="1:10">
      <c r="A11098" s="519" t="s">
        <v>11296</v>
      </c>
      <c r="B11098" s="519" t="str">
        <f t="shared" si="173"/>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098" s="519" t="s">
        <v>40231</v>
      </c>
      <c r="D11098" s="519" t="s">
        <v>40253</v>
      </c>
      <c r="E11098" s="519" t="s">
        <v>40254</v>
      </c>
      <c r="F11098" s="519" t="s">
        <v>40255</v>
      </c>
      <c r="G11098" s="519" t="s">
        <v>40256</v>
      </c>
      <c r="H11098" s="519" t="s">
        <v>40257</v>
      </c>
      <c r="I11098" s="519" t="s">
        <v>13</v>
      </c>
      <c r="J11098" s="650">
        <v>105.49</v>
      </c>
    </row>
    <row r="11099" spans="1:10">
      <c r="A11099" s="519" t="s">
        <v>11297</v>
      </c>
      <c r="B11099" s="519" t="str">
        <f t="shared" si="173"/>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099" s="519" t="s">
        <v>40258</v>
      </c>
      <c r="D11099" s="519" t="s">
        <v>40259</v>
      </c>
      <c r="E11099" s="519" t="s">
        <v>40260</v>
      </c>
      <c r="F11099" s="519" t="s">
        <v>40261</v>
      </c>
      <c r="G11099" s="519" t="s">
        <v>40262</v>
      </c>
      <c r="H11099" s="519" t="s">
        <v>40263</v>
      </c>
      <c r="I11099" s="519" t="s">
        <v>13</v>
      </c>
      <c r="J11099" s="650">
        <v>147.9</v>
      </c>
    </row>
    <row r="11100" spans="1:10">
      <c r="A11100" s="519" t="s">
        <v>11298</v>
      </c>
      <c r="B11100" s="519" t="str">
        <f t="shared" si="173"/>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100" s="519" t="s">
        <v>40258</v>
      </c>
      <c r="D11100" s="519" t="s">
        <v>40259</v>
      </c>
      <c r="E11100" s="519" t="s">
        <v>40260</v>
      </c>
      <c r="F11100" s="519" t="s">
        <v>40261</v>
      </c>
      <c r="G11100" s="519" t="s">
        <v>40262</v>
      </c>
      <c r="H11100" s="519" t="s">
        <v>40263</v>
      </c>
      <c r="I11100" s="519" t="s">
        <v>13</v>
      </c>
      <c r="J11100" s="650">
        <v>145.32</v>
      </c>
    </row>
    <row r="11101" spans="1:10">
      <c r="A11101" s="519" t="s">
        <v>11299</v>
      </c>
      <c r="B11101" s="519" t="str">
        <f t="shared" si="173"/>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101" s="519" t="s">
        <v>40264</v>
      </c>
      <c r="D11101" s="519" t="s">
        <v>40265</v>
      </c>
      <c r="E11101" s="519" t="s">
        <v>40266</v>
      </c>
      <c r="F11101" s="519" t="s">
        <v>40267</v>
      </c>
      <c r="G11101" s="519" t="s">
        <v>40268</v>
      </c>
      <c r="H11101" s="519" t="s">
        <v>40269</v>
      </c>
      <c r="I11101" s="519" t="s">
        <v>13</v>
      </c>
      <c r="J11101" s="650">
        <v>55.6</v>
      </c>
    </row>
    <row r="11102" spans="1:10">
      <c r="A11102" s="519" t="s">
        <v>11300</v>
      </c>
      <c r="B11102" s="519" t="str">
        <f t="shared" si="173"/>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102" s="519" t="s">
        <v>40264</v>
      </c>
      <c r="D11102" s="519" t="s">
        <v>40265</v>
      </c>
      <c r="E11102" s="519" t="s">
        <v>40266</v>
      </c>
      <c r="F11102" s="519" t="s">
        <v>40267</v>
      </c>
      <c r="G11102" s="519" t="s">
        <v>40268</v>
      </c>
      <c r="H11102" s="519" t="s">
        <v>40269</v>
      </c>
      <c r="I11102" s="519" t="s">
        <v>13</v>
      </c>
      <c r="J11102" s="650">
        <v>54.17</v>
      </c>
    </row>
    <row r="11103" spans="1:10">
      <c r="A11103" s="519" t="s">
        <v>11301</v>
      </c>
      <c r="B11103" s="519" t="str">
        <f t="shared" si="173"/>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103" s="519" t="s">
        <v>40270</v>
      </c>
      <c r="D11103" s="519" t="s">
        <v>40271</v>
      </c>
      <c r="E11103" s="519" t="s">
        <v>40272</v>
      </c>
      <c r="F11103" s="519" t="s">
        <v>40273</v>
      </c>
      <c r="G11103" s="519" t="s">
        <v>40274</v>
      </c>
      <c r="H11103" s="519" t="s">
        <v>40275</v>
      </c>
      <c r="I11103" s="519" t="s">
        <v>13</v>
      </c>
      <c r="J11103" s="650">
        <v>57.25</v>
      </c>
    </row>
    <row r="11104" spans="1:10">
      <c r="A11104" s="519" t="s">
        <v>11302</v>
      </c>
      <c r="B11104" s="519" t="str">
        <f t="shared" si="173"/>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104" s="519" t="s">
        <v>40270</v>
      </c>
      <c r="D11104" s="519" t="s">
        <v>40271</v>
      </c>
      <c r="E11104" s="519" t="s">
        <v>40272</v>
      </c>
      <c r="F11104" s="519" t="s">
        <v>40273</v>
      </c>
      <c r="G11104" s="519" t="s">
        <v>40274</v>
      </c>
      <c r="H11104" s="519" t="s">
        <v>40275</v>
      </c>
      <c r="I11104" s="519" t="s">
        <v>13</v>
      </c>
      <c r="J11104" s="650">
        <v>55.82</v>
      </c>
    </row>
    <row r="11105" spans="1:10">
      <c r="A11105" s="519" t="s">
        <v>11303</v>
      </c>
      <c r="B11105" s="519" t="str">
        <f t="shared" si="173"/>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105" s="519" t="s">
        <v>40270</v>
      </c>
      <c r="D11105" s="519" t="s">
        <v>40276</v>
      </c>
      <c r="E11105" s="519" t="s">
        <v>40277</v>
      </c>
      <c r="F11105" s="519" t="s">
        <v>40278</v>
      </c>
      <c r="G11105" s="519" t="s">
        <v>40279</v>
      </c>
      <c r="H11105" s="519" t="s">
        <v>40280</v>
      </c>
      <c r="I11105" s="519" t="s">
        <v>13</v>
      </c>
      <c r="J11105" s="650">
        <v>57.69</v>
      </c>
    </row>
    <row r="11106" spans="1:10">
      <c r="A11106" s="519" t="s">
        <v>11304</v>
      </c>
      <c r="B11106" s="519" t="str">
        <f t="shared" si="173"/>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106" s="519" t="s">
        <v>40270</v>
      </c>
      <c r="D11106" s="519" t="s">
        <v>40276</v>
      </c>
      <c r="E11106" s="519" t="s">
        <v>40277</v>
      </c>
      <c r="F11106" s="519" t="s">
        <v>40278</v>
      </c>
      <c r="G11106" s="519" t="s">
        <v>40279</v>
      </c>
      <c r="H11106" s="519" t="s">
        <v>40280</v>
      </c>
      <c r="I11106" s="519" t="s">
        <v>13</v>
      </c>
      <c r="J11106" s="650">
        <v>56.26</v>
      </c>
    </row>
    <row r="11107" spans="1:10">
      <c r="A11107" s="519" t="s">
        <v>11305</v>
      </c>
      <c r="B11107" s="519" t="str">
        <f t="shared" si="173"/>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107" s="519" t="s">
        <v>40281</v>
      </c>
      <c r="D11107" s="519" t="s">
        <v>40282</v>
      </c>
      <c r="E11107" s="519" t="s">
        <v>40283</v>
      </c>
      <c r="F11107" s="519" t="s">
        <v>40284</v>
      </c>
      <c r="G11107" s="519" t="s">
        <v>40285</v>
      </c>
      <c r="H11107" s="519" t="s">
        <v>40286</v>
      </c>
      <c r="I11107" s="519" t="s">
        <v>13</v>
      </c>
      <c r="J11107" s="650">
        <v>157.46</v>
      </c>
    </row>
    <row r="11108" spans="1:10">
      <c r="A11108" s="519" t="s">
        <v>11306</v>
      </c>
      <c r="B11108" s="519" t="str">
        <f t="shared" si="173"/>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108" s="519" t="s">
        <v>40281</v>
      </c>
      <c r="D11108" s="519" t="s">
        <v>40282</v>
      </c>
      <c r="E11108" s="519" t="s">
        <v>40283</v>
      </c>
      <c r="F11108" s="519" t="s">
        <v>40284</v>
      </c>
      <c r="G11108" s="519" t="s">
        <v>40285</v>
      </c>
      <c r="H11108" s="519" t="s">
        <v>40286</v>
      </c>
      <c r="I11108" s="519" t="s">
        <v>13</v>
      </c>
      <c r="J11108" s="650">
        <v>156.03</v>
      </c>
    </row>
    <row r="11109" spans="1:10">
      <c r="A11109" s="519" t="s">
        <v>11307</v>
      </c>
      <c r="B11109" s="519" t="str">
        <f t="shared" si="173"/>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109" s="519" t="s">
        <v>40287</v>
      </c>
      <c r="D11109" s="519" t="s">
        <v>40288</v>
      </c>
      <c r="E11109" s="519" t="s">
        <v>40289</v>
      </c>
      <c r="F11109" s="519" t="s">
        <v>40290</v>
      </c>
      <c r="G11109" s="519" t="s">
        <v>40291</v>
      </c>
      <c r="H11109" s="519" t="s">
        <v>40292</v>
      </c>
      <c r="I11109" s="519" t="s">
        <v>13</v>
      </c>
      <c r="J11109" s="650">
        <v>161.72</v>
      </c>
    </row>
    <row r="11110" spans="1:10">
      <c r="A11110" s="519" t="s">
        <v>11308</v>
      </c>
      <c r="B11110" s="519" t="str">
        <f t="shared" si="173"/>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110" s="519" t="s">
        <v>40287</v>
      </c>
      <c r="D11110" s="519" t="s">
        <v>40288</v>
      </c>
      <c r="E11110" s="519" t="s">
        <v>40289</v>
      </c>
      <c r="F11110" s="519" t="s">
        <v>40290</v>
      </c>
      <c r="G11110" s="519" t="s">
        <v>40291</v>
      </c>
      <c r="H11110" s="519" t="s">
        <v>40292</v>
      </c>
      <c r="I11110" s="519" t="s">
        <v>13</v>
      </c>
      <c r="J11110" s="650">
        <v>160.74</v>
      </c>
    </row>
    <row r="11111" spans="1:10">
      <c r="A11111" s="519" t="s">
        <v>11309</v>
      </c>
      <c r="B11111" s="519" t="str">
        <f t="shared" si="173"/>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111" s="519" t="s">
        <v>40293</v>
      </c>
      <c r="D11111" s="519" t="s">
        <v>51671</v>
      </c>
      <c r="E11111" s="519" t="s">
        <v>40294</v>
      </c>
      <c r="F11111" s="519" t="s">
        <v>51672</v>
      </c>
      <c r="G11111" s="519" t="s">
        <v>51673</v>
      </c>
      <c r="H11111" s="519" t="s">
        <v>51674</v>
      </c>
      <c r="I11111" s="519" t="s">
        <v>13</v>
      </c>
      <c r="J11111" s="650">
        <v>84.73</v>
      </c>
    </row>
    <row r="11112" spans="1:10">
      <c r="A11112" s="519" t="s">
        <v>11310</v>
      </c>
      <c r="B11112" s="519" t="str">
        <f t="shared" si="173"/>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112" s="519" t="s">
        <v>40293</v>
      </c>
      <c r="D11112" s="519" t="s">
        <v>51671</v>
      </c>
      <c r="E11112" s="519" t="s">
        <v>40294</v>
      </c>
      <c r="F11112" s="519" t="s">
        <v>51672</v>
      </c>
      <c r="G11112" s="519" t="s">
        <v>51673</v>
      </c>
      <c r="H11112" s="519" t="s">
        <v>51674</v>
      </c>
      <c r="I11112" s="519" t="s">
        <v>13</v>
      </c>
      <c r="J11112" s="650">
        <v>82.15</v>
      </c>
    </row>
    <row r="11113" spans="1:10">
      <c r="A11113" s="519" t="s">
        <v>11311</v>
      </c>
      <c r="B11113" s="519" t="str">
        <f t="shared" si="173"/>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113" s="519" t="s">
        <v>40295</v>
      </c>
      <c r="D11113" s="519" t="s">
        <v>51675</v>
      </c>
      <c r="E11113" s="519" t="s">
        <v>40296</v>
      </c>
      <c r="F11113" s="519" t="s">
        <v>51676</v>
      </c>
      <c r="G11113" s="519" t="s">
        <v>51677</v>
      </c>
      <c r="H11113" s="519" t="s">
        <v>51678</v>
      </c>
      <c r="I11113" s="519" t="s">
        <v>13</v>
      </c>
      <c r="J11113" s="650">
        <v>88.62</v>
      </c>
    </row>
    <row r="11114" spans="1:10">
      <c r="A11114" s="519" t="s">
        <v>11312</v>
      </c>
      <c r="B11114" s="519" t="str">
        <f t="shared" si="173"/>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114" s="519" t="s">
        <v>40295</v>
      </c>
      <c r="D11114" s="519" t="s">
        <v>51675</v>
      </c>
      <c r="E11114" s="519" t="s">
        <v>40296</v>
      </c>
      <c r="F11114" s="519" t="s">
        <v>51676</v>
      </c>
      <c r="G11114" s="519" t="s">
        <v>51677</v>
      </c>
      <c r="H11114" s="519" t="s">
        <v>51678</v>
      </c>
      <c r="I11114" s="519" t="s">
        <v>13</v>
      </c>
      <c r="J11114" s="650">
        <v>86.04</v>
      </c>
    </row>
    <row r="11115" spans="1:10">
      <c r="A11115" s="519" t="s">
        <v>11313</v>
      </c>
      <c r="B11115" s="519" t="str">
        <f t="shared" si="173"/>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115" s="519" t="s">
        <v>40293</v>
      </c>
      <c r="D11115" s="519" t="s">
        <v>51679</v>
      </c>
      <c r="E11115" s="519" t="s">
        <v>40294</v>
      </c>
      <c r="F11115" s="519" t="s">
        <v>51680</v>
      </c>
      <c r="G11115" s="519" t="s">
        <v>51673</v>
      </c>
      <c r="H11115" s="519" t="s">
        <v>51674</v>
      </c>
      <c r="I11115" s="519" t="s">
        <v>13</v>
      </c>
      <c r="J11115" s="650">
        <v>106.22</v>
      </c>
    </row>
    <row r="11116" spans="1:10">
      <c r="A11116" s="519" t="s">
        <v>11314</v>
      </c>
      <c r="B11116" s="519" t="str">
        <f t="shared" si="173"/>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116" s="519" t="s">
        <v>40293</v>
      </c>
      <c r="D11116" s="519" t="s">
        <v>51679</v>
      </c>
      <c r="E11116" s="519" t="s">
        <v>40294</v>
      </c>
      <c r="F11116" s="519" t="s">
        <v>51680</v>
      </c>
      <c r="G11116" s="519" t="s">
        <v>51673</v>
      </c>
      <c r="H11116" s="519" t="s">
        <v>51674</v>
      </c>
      <c r="I11116" s="519" t="s">
        <v>13</v>
      </c>
      <c r="J11116" s="650">
        <v>103.64</v>
      </c>
    </row>
    <row r="11117" spans="1:10">
      <c r="A11117" s="519" t="s">
        <v>11315</v>
      </c>
      <c r="B11117" s="519" t="str">
        <f t="shared" si="173"/>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117" s="519" t="s">
        <v>40293</v>
      </c>
      <c r="D11117" s="519" t="s">
        <v>51681</v>
      </c>
      <c r="E11117" s="519" t="s">
        <v>40296</v>
      </c>
      <c r="F11117" s="519" t="s">
        <v>51682</v>
      </c>
      <c r="G11117" s="519" t="s">
        <v>51677</v>
      </c>
      <c r="H11117" s="519" t="s">
        <v>51683</v>
      </c>
      <c r="I11117" s="519" t="s">
        <v>13</v>
      </c>
      <c r="J11117" s="650">
        <v>95.14</v>
      </c>
    </row>
    <row r="11118" spans="1:10">
      <c r="A11118" s="519" t="s">
        <v>11316</v>
      </c>
      <c r="B11118" s="519" t="str">
        <f t="shared" si="173"/>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118" s="519" t="s">
        <v>40293</v>
      </c>
      <c r="D11118" s="519" t="s">
        <v>51681</v>
      </c>
      <c r="E11118" s="519" t="s">
        <v>40296</v>
      </c>
      <c r="F11118" s="519" t="s">
        <v>51682</v>
      </c>
      <c r="G11118" s="519" t="s">
        <v>51677</v>
      </c>
      <c r="H11118" s="519" t="s">
        <v>51683</v>
      </c>
      <c r="I11118" s="519" t="s">
        <v>13</v>
      </c>
      <c r="J11118" s="650">
        <v>92.56</v>
      </c>
    </row>
    <row r="11119" spans="1:10">
      <c r="A11119" s="519" t="s">
        <v>11317</v>
      </c>
      <c r="B11119" s="519" t="str">
        <f t="shared" si="173"/>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119" s="519" t="s">
        <v>40293</v>
      </c>
      <c r="D11119" s="519" t="s">
        <v>51684</v>
      </c>
      <c r="E11119" s="519" t="s">
        <v>40294</v>
      </c>
      <c r="F11119" s="519" t="s">
        <v>51680</v>
      </c>
      <c r="G11119" s="519" t="s">
        <v>51673</v>
      </c>
      <c r="H11119" s="519" t="s">
        <v>51685</v>
      </c>
      <c r="I11119" s="519" t="s">
        <v>13</v>
      </c>
      <c r="J11119" s="650">
        <v>175.83</v>
      </c>
    </row>
    <row r="11120" spans="1:10">
      <c r="A11120" s="519" t="s">
        <v>11318</v>
      </c>
      <c r="B11120" s="519" t="str">
        <f t="shared" si="173"/>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120" s="519" t="s">
        <v>40293</v>
      </c>
      <c r="D11120" s="519" t="s">
        <v>51684</v>
      </c>
      <c r="E11120" s="519" t="s">
        <v>40294</v>
      </c>
      <c r="F11120" s="519" t="s">
        <v>51680</v>
      </c>
      <c r="G11120" s="519" t="s">
        <v>51673</v>
      </c>
      <c r="H11120" s="519" t="s">
        <v>51685</v>
      </c>
      <c r="I11120" s="519" t="s">
        <v>13</v>
      </c>
      <c r="J11120" s="650">
        <v>173.25</v>
      </c>
    </row>
    <row r="11121" spans="1:10">
      <c r="A11121" s="519" t="s">
        <v>11319</v>
      </c>
      <c r="B11121" s="519" t="str">
        <f t="shared" si="173"/>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121" s="519" t="s">
        <v>40293</v>
      </c>
      <c r="D11121" s="519" t="s">
        <v>51686</v>
      </c>
      <c r="E11121" s="519" t="s">
        <v>51687</v>
      </c>
      <c r="F11121" s="519" t="s">
        <v>51688</v>
      </c>
      <c r="G11121" s="519" t="s">
        <v>51689</v>
      </c>
      <c r="H11121" s="519" t="s">
        <v>51678</v>
      </c>
      <c r="I11121" s="519" t="s">
        <v>13</v>
      </c>
      <c r="J11121" s="650">
        <v>103.76</v>
      </c>
    </row>
    <row r="11122" spans="1:10">
      <c r="A11122" s="519" t="s">
        <v>11320</v>
      </c>
      <c r="B11122" s="519" t="str">
        <f t="shared" si="173"/>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122" s="519" t="s">
        <v>40293</v>
      </c>
      <c r="D11122" s="519" t="s">
        <v>51686</v>
      </c>
      <c r="E11122" s="519" t="s">
        <v>51687</v>
      </c>
      <c r="F11122" s="519" t="s">
        <v>51688</v>
      </c>
      <c r="G11122" s="519" t="s">
        <v>51689</v>
      </c>
      <c r="H11122" s="519" t="s">
        <v>51678</v>
      </c>
      <c r="I11122" s="519" t="s">
        <v>13</v>
      </c>
      <c r="J11122" s="650">
        <v>101.18</v>
      </c>
    </row>
    <row r="11123" spans="1:10">
      <c r="A11123" s="519" t="s">
        <v>11321</v>
      </c>
      <c r="B11123" s="519" t="str">
        <f t="shared" si="173"/>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123" s="519" t="s">
        <v>40297</v>
      </c>
      <c r="D11123" s="519" t="s">
        <v>40298</v>
      </c>
      <c r="E11123" s="519" t="s">
        <v>40299</v>
      </c>
      <c r="F11123" s="519" t="s">
        <v>40300</v>
      </c>
      <c r="G11123" s="519" t="s">
        <v>40301</v>
      </c>
      <c r="H11123" s="519" t="s">
        <v>40302</v>
      </c>
      <c r="I11123" s="519" t="s">
        <v>13</v>
      </c>
      <c r="J11123" s="650">
        <v>33.020000000000003</v>
      </c>
    </row>
    <row r="11124" spans="1:10">
      <c r="A11124" s="519" t="s">
        <v>11322</v>
      </c>
      <c r="B11124" s="519" t="str">
        <f t="shared" si="173"/>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124" s="519" t="s">
        <v>40297</v>
      </c>
      <c r="D11124" s="519" t="s">
        <v>40298</v>
      </c>
      <c r="E11124" s="519" t="s">
        <v>40299</v>
      </c>
      <c r="F11124" s="519" t="s">
        <v>40300</v>
      </c>
      <c r="G11124" s="519" t="s">
        <v>40301</v>
      </c>
      <c r="H11124" s="519" t="s">
        <v>40302</v>
      </c>
      <c r="I11124" s="519" t="s">
        <v>13</v>
      </c>
      <c r="J11124" s="650">
        <v>31.68</v>
      </c>
    </row>
    <row r="11125" spans="1:10">
      <c r="A11125" s="519" t="s">
        <v>11323</v>
      </c>
      <c r="B11125" s="519" t="str">
        <f t="shared" si="173"/>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125" s="519" t="s">
        <v>40297</v>
      </c>
      <c r="D11125" s="519" t="s">
        <v>40303</v>
      </c>
      <c r="E11125" s="519" t="s">
        <v>40304</v>
      </c>
      <c r="F11125" s="519" t="s">
        <v>40305</v>
      </c>
      <c r="G11125" s="519" t="s">
        <v>40306</v>
      </c>
      <c r="H11125" s="519" t="s">
        <v>40307</v>
      </c>
      <c r="I11125" s="519" t="s">
        <v>13</v>
      </c>
      <c r="J11125" s="650">
        <v>34.67</v>
      </c>
    </row>
    <row r="11126" spans="1:10">
      <c r="A11126" s="519" t="s">
        <v>11324</v>
      </c>
      <c r="B11126" s="519" t="str">
        <f t="shared" si="173"/>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126" s="519" t="s">
        <v>40297</v>
      </c>
      <c r="D11126" s="519" t="s">
        <v>40303</v>
      </c>
      <c r="E11126" s="519" t="s">
        <v>40304</v>
      </c>
      <c r="F11126" s="519" t="s">
        <v>40305</v>
      </c>
      <c r="G11126" s="519" t="s">
        <v>40306</v>
      </c>
      <c r="H11126" s="519" t="s">
        <v>40307</v>
      </c>
      <c r="I11126" s="519" t="s">
        <v>13</v>
      </c>
      <c r="J11126" s="650">
        <v>33.33</v>
      </c>
    </row>
    <row r="11127" spans="1:10">
      <c r="A11127" s="519" t="s">
        <v>11325</v>
      </c>
      <c r="B11127" s="519" t="str">
        <f t="shared" si="173"/>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127" s="519" t="s">
        <v>40308</v>
      </c>
      <c r="D11127" s="519" t="s">
        <v>40309</v>
      </c>
      <c r="E11127" s="519" t="s">
        <v>40310</v>
      </c>
      <c r="F11127" s="519" t="s">
        <v>40311</v>
      </c>
      <c r="G11127" s="519" t="s">
        <v>40312</v>
      </c>
      <c r="H11127" s="519" t="s">
        <v>40313</v>
      </c>
      <c r="I11127" s="519" t="s">
        <v>13</v>
      </c>
      <c r="J11127" s="650">
        <v>33.83</v>
      </c>
    </row>
    <row r="11128" spans="1:10">
      <c r="A11128" s="519" t="s">
        <v>11326</v>
      </c>
      <c r="B11128" s="519" t="str">
        <f t="shared" si="173"/>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128" s="519" t="s">
        <v>40308</v>
      </c>
      <c r="D11128" s="519" t="s">
        <v>40309</v>
      </c>
      <c r="E11128" s="519" t="s">
        <v>40310</v>
      </c>
      <c r="F11128" s="519" t="s">
        <v>40311</v>
      </c>
      <c r="G11128" s="519" t="s">
        <v>40312</v>
      </c>
      <c r="H11128" s="519" t="s">
        <v>40313</v>
      </c>
      <c r="I11128" s="519" t="s">
        <v>13</v>
      </c>
      <c r="J11128" s="650">
        <v>32.479999999999997</v>
      </c>
    </row>
    <row r="11129" spans="1:10">
      <c r="A11129" s="519" t="s">
        <v>11327</v>
      </c>
      <c r="B11129" s="519" t="str">
        <f t="shared" si="173"/>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129" s="519" t="s">
        <v>40314</v>
      </c>
      <c r="D11129" s="519" t="s">
        <v>40315</v>
      </c>
      <c r="E11129" s="519" t="s">
        <v>40316</v>
      </c>
      <c r="F11129" s="519" t="s">
        <v>40317</v>
      </c>
      <c r="G11129" s="519" t="s">
        <v>40318</v>
      </c>
      <c r="H11129" s="519" t="s">
        <v>40319</v>
      </c>
      <c r="I11129" s="519" t="s">
        <v>13</v>
      </c>
      <c r="J11129" s="650">
        <v>59.18</v>
      </c>
    </row>
    <row r="11130" spans="1:10">
      <c r="A11130" s="519" t="s">
        <v>11328</v>
      </c>
      <c r="B11130" s="519" t="str">
        <f t="shared" si="173"/>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130" s="519" t="s">
        <v>40314</v>
      </c>
      <c r="D11130" s="519" t="s">
        <v>40315</v>
      </c>
      <c r="E11130" s="519" t="s">
        <v>40316</v>
      </c>
      <c r="F11130" s="519" t="s">
        <v>40317</v>
      </c>
      <c r="G11130" s="519" t="s">
        <v>40318</v>
      </c>
      <c r="H11130" s="519" t="s">
        <v>40319</v>
      </c>
      <c r="I11130" s="519" t="s">
        <v>13</v>
      </c>
      <c r="J11130" s="650">
        <v>57.03</v>
      </c>
    </row>
    <row r="11131" spans="1:10">
      <c r="A11131" s="519" t="s">
        <v>11329</v>
      </c>
      <c r="B11131" s="519" t="str">
        <f t="shared" si="173"/>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131" s="519" t="s">
        <v>40314</v>
      </c>
      <c r="D11131" s="519" t="s">
        <v>40320</v>
      </c>
      <c r="E11131" s="519" t="s">
        <v>40321</v>
      </c>
      <c r="F11131" s="519" t="s">
        <v>40322</v>
      </c>
      <c r="G11131" s="519" t="s">
        <v>40323</v>
      </c>
      <c r="H11131" s="519" t="s">
        <v>40324</v>
      </c>
      <c r="I11131" s="519" t="s">
        <v>13</v>
      </c>
      <c r="J11131" s="650">
        <v>70.56</v>
      </c>
    </row>
    <row r="11132" spans="1:10">
      <c r="A11132" s="519" t="s">
        <v>11330</v>
      </c>
      <c r="B11132" s="519" t="str">
        <f t="shared" si="173"/>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132" s="519" t="s">
        <v>40314</v>
      </c>
      <c r="D11132" s="519" t="s">
        <v>40320</v>
      </c>
      <c r="E11132" s="519" t="s">
        <v>40321</v>
      </c>
      <c r="F11132" s="519" t="s">
        <v>40322</v>
      </c>
      <c r="G11132" s="519" t="s">
        <v>40323</v>
      </c>
      <c r="H11132" s="519" t="s">
        <v>40324</v>
      </c>
      <c r="I11132" s="519" t="s">
        <v>13</v>
      </c>
      <c r="J11132" s="650">
        <v>68.14</v>
      </c>
    </row>
    <row r="11133" spans="1:10">
      <c r="A11133" s="519" t="s">
        <v>11331</v>
      </c>
      <c r="B11133" s="519" t="str">
        <f t="shared" si="173"/>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133" s="519" t="s">
        <v>40314</v>
      </c>
      <c r="D11133" s="519" t="s">
        <v>40325</v>
      </c>
      <c r="E11133" s="519" t="s">
        <v>40326</v>
      </c>
      <c r="F11133" s="519" t="s">
        <v>40327</v>
      </c>
      <c r="G11133" s="519" t="s">
        <v>40328</v>
      </c>
      <c r="H11133" s="519" t="s">
        <v>40329</v>
      </c>
      <c r="I11133" s="519" t="s">
        <v>13</v>
      </c>
      <c r="J11133" s="650">
        <v>60.83</v>
      </c>
    </row>
    <row r="11134" spans="1:10">
      <c r="A11134" s="519" t="s">
        <v>11332</v>
      </c>
      <c r="B11134" s="519" t="str">
        <f t="shared" si="173"/>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134" s="519" t="s">
        <v>40314</v>
      </c>
      <c r="D11134" s="519" t="s">
        <v>40325</v>
      </c>
      <c r="E11134" s="519" t="s">
        <v>40326</v>
      </c>
      <c r="F11134" s="519" t="s">
        <v>40327</v>
      </c>
      <c r="G11134" s="519" t="s">
        <v>40328</v>
      </c>
      <c r="H11134" s="519" t="s">
        <v>40329</v>
      </c>
      <c r="I11134" s="519" t="s">
        <v>13</v>
      </c>
      <c r="J11134" s="650">
        <v>58.68</v>
      </c>
    </row>
    <row r="11135" spans="1:10">
      <c r="A11135" s="519" t="s">
        <v>11333</v>
      </c>
      <c r="B11135" s="519" t="str">
        <f t="shared" si="173"/>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135" s="519" t="s">
        <v>40314</v>
      </c>
      <c r="D11135" s="519" t="s">
        <v>40325</v>
      </c>
      <c r="E11135" s="519" t="s">
        <v>40330</v>
      </c>
      <c r="F11135" s="519" t="s">
        <v>40331</v>
      </c>
      <c r="G11135" s="519" t="s">
        <v>40332</v>
      </c>
      <c r="H11135" s="519" t="s">
        <v>40333</v>
      </c>
      <c r="I11135" s="519" t="s">
        <v>13</v>
      </c>
      <c r="J11135" s="650">
        <v>72.209999999999994</v>
      </c>
    </row>
    <row r="11136" spans="1:10">
      <c r="A11136" s="519" t="s">
        <v>11334</v>
      </c>
      <c r="B11136" s="519" t="str">
        <f t="shared" si="173"/>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136" s="519" t="s">
        <v>40314</v>
      </c>
      <c r="D11136" s="519" t="s">
        <v>40325</v>
      </c>
      <c r="E11136" s="519" t="s">
        <v>40330</v>
      </c>
      <c r="F11136" s="519" t="s">
        <v>40331</v>
      </c>
      <c r="G11136" s="519" t="s">
        <v>40332</v>
      </c>
      <c r="H11136" s="519" t="s">
        <v>40333</v>
      </c>
      <c r="I11136" s="519" t="s">
        <v>13</v>
      </c>
      <c r="J11136" s="650">
        <v>69.790000000000006</v>
      </c>
    </row>
    <row r="11137" spans="1:10">
      <c r="A11137" s="519" t="s">
        <v>11335</v>
      </c>
      <c r="B11137" s="519" t="str">
        <f t="shared" si="173"/>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137" s="519" t="s">
        <v>40314</v>
      </c>
      <c r="D11137" s="519" t="s">
        <v>40325</v>
      </c>
      <c r="E11137" s="519" t="s">
        <v>40326</v>
      </c>
      <c r="F11137" s="519" t="s">
        <v>40327</v>
      </c>
      <c r="G11137" s="519" t="s">
        <v>40334</v>
      </c>
      <c r="H11137" s="519" t="s">
        <v>40335</v>
      </c>
      <c r="I11137" s="519" t="s">
        <v>13</v>
      </c>
      <c r="J11137" s="650">
        <v>59.98</v>
      </c>
    </row>
    <row r="11138" spans="1:10">
      <c r="A11138" s="519" t="s">
        <v>11336</v>
      </c>
      <c r="B11138" s="519" t="str">
        <f t="shared" si="173"/>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138" s="519" t="s">
        <v>40314</v>
      </c>
      <c r="D11138" s="519" t="s">
        <v>40325</v>
      </c>
      <c r="E11138" s="519" t="s">
        <v>40326</v>
      </c>
      <c r="F11138" s="519" t="s">
        <v>40327</v>
      </c>
      <c r="G11138" s="519" t="s">
        <v>40334</v>
      </c>
      <c r="H11138" s="519" t="s">
        <v>40335</v>
      </c>
      <c r="I11138" s="519" t="s">
        <v>13</v>
      </c>
      <c r="J11138" s="650">
        <v>57.84</v>
      </c>
    </row>
    <row r="11139" spans="1:10">
      <c r="A11139" s="519" t="s">
        <v>11337</v>
      </c>
      <c r="B11139" s="519" t="str">
        <f t="shared" si="173"/>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139" s="519" t="s">
        <v>40336</v>
      </c>
      <c r="D11139" s="519" t="s">
        <v>40337</v>
      </c>
      <c r="E11139" s="519" t="s">
        <v>40338</v>
      </c>
      <c r="F11139" s="519" t="s">
        <v>40339</v>
      </c>
      <c r="G11139" s="519" t="s">
        <v>40340</v>
      </c>
      <c r="H11139" s="519" t="s">
        <v>40341</v>
      </c>
      <c r="I11139" s="519" t="s">
        <v>13</v>
      </c>
      <c r="J11139" s="650">
        <v>71.36</v>
      </c>
    </row>
    <row r="11140" spans="1:10">
      <c r="A11140" s="519" t="s">
        <v>11338</v>
      </c>
      <c r="B11140" s="519" t="str">
        <f t="shared" si="173"/>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140" s="519" t="s">
        <v>40336</v>
      </c>
      <c r="D11140" s="519" t="s">
        <v>40337</v>
      </c>
      <c r="E11140" s="519" t="s">
        <v>40338</v>
      </c>
      <c r="F11140" s="519" t="s">
        <v>40339</v>
      </c>
      <c r="G11140" s="519" t="s">
        <v>40340</v>
      </c>
      <c r="H11140" s="519" t="s">
        <v>40341</v>
      </c>
      <c r="I11140" s="519" t="s">
        <v>13</v>
      </c>
      <c r="J11140" s="650">
        <v>68.95</v>
      </c>
    </row>
    <row r="11141" spans="1:10">
      <c r="A11141" s="519" t="s">
        <v>11339</v>
      </c>
      <c r="B11141" s="519" t="str">
        <f t="shared" si="173"/>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141" s="519" t="s">
        <v>40342</v>
      </c>
      <c r="D11141" s="519" t="s">
        <v>40343</v>
      </c>
      <c r="E11141" s="519" t="s">
        <v>40344</v>
      </c>
      <c r="F11141" s="519" t="s">
        <v>40345</v>
      </c>
      <c r="G11141" s="519" t="s">
        <v>40346</v>
      </c>
      <c r="H11141" s="519" t="s">
        <v>40347</v>
      </c>
      <c r="I11141" s="519" t="s">
        <v>13</v>
      </c>
      <c r="J11141" s="650">
        <v>57.69</v>
      </c>
    </row>
    <row r="11142" spans="1:10">
      <c r="A11142" s="519" t="s">
        <v>11340</v>
      </c>
      <c r="B11142" s="519" t="str">
        <f t="shared" si="173"/>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142" s="519" t="s">
        <v>40342</v>
      </c>
      <c r="D11142" s="519" t="s">
        <v>40343</v>
      </c>
      <c r="E11142" s="519" t="s">
        <v>40344</v>
      </c>
      <c r="F11142" s="519" t="s">
        <v>40345</v>
      </c>
      <c r="G11142" s="519" t="s">
        <v>40346</v>
      </c>
      <c r="H11142" s="519" t="s">
        <v>40347</v>
      </c>
      <c r="I11142" s="519" t="s">
        <v>13</v>
      </c>
      <c r="J11142" s="650">
        <v>55.55</v>
      </c>
    </row>
    <row r="11143" spans="1:10">
      <c r="A11143" s="519" t="s">
        <v>11341</v>
      </c>
      <c r="B11143" s="519" t="str">
        <f t="shared" si="173"/>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143" s="519" t="s">
        <v>40342</v>
      </c>
      <c r="D11143" s="519" t="s">
        <v>40343</v>
      </c>
      <c r="E11143" s="519" t="s">
        <v>40348</v>
      </c>
      <c r="F11143" s="519" t="s">
        <v>40349</v>
      </c>
      <c r="G11143" s="519" t="s">
        <v>40350</v>
      </c>
      <c r="H11143" s="519" t="s">
        <v>40351</v>
      </c>
      <c r="I11143" s="519" t="s">
        <v>13</v>
      </c>
      <c r="J11143" s="650">
        <v>69.069999999999993</v>
      </c>
    </row>
    <row r="11144" spans="1:10">
      <c r="A11144" s="519" t="s">
        <v>11342</v>
      </c>
      <c r="B11144" s="519" t="str">
        <f t="shared" ref="B11144:B11207" si="174">C11144&amp;D11144&amp;E11144&amp;F11144&amp;G11144&amp;H11144</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144" s="519" t="s">
        <v>40342</v>
      </c>
      <c r="D11144" s="519" t="s">
        <v>40343</v>
      </c>
      <c r="E11144" s="519" t="s">
        <v>40348</v>
      </c>
      <c r="F11144" s="519" t="s">
        <v>40349</v>
      </c>
      <c r="G11144" s="519" t="s">
        <v>40350</v>
      </c>
      <c r="H11144" s="519" t="s">
        <v>40351</v>
      </c>
      <c r="I11144" s="519" t="s">
        <v>13</v>
      </c>
      <c r="J11144" s="650">
        <v>66.66</v>
      </c>
    </row>
    <row r="11145" spans="1:10">
      <c r="A11145" s="519" t="s">
        <v>11343</v>
      </c>
      <c r="B11145" s="519" t="str">
        <f t="shared" si="174"/>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145" s="519" t="s">
        <v>40352</v>
      </c>
      <c r="D11145" s="519" t="s">
        <v>40353</v>
      </c>
      <c r="E11145" s="519" t="s">
        <v>40354</v>
      </c>
      <c r="F11145" s="519" t="s">
        <v>40355</v>
      </c>
      <c r="G11145" s="519" t="s">
        <v>40356</v>
      </c>
      <c r="H11145" s="519" t="s">
        <v>40357</v>
      </c>
      <c r="I11145" s="519" t="s">
        <v>13</v>
      </c>
      <c r="J11145" s="650">
        <v>59.34</v>
      </c>
    </row>
    <row r="11146" spans="1:10">
      <c r="A11146" s="519" t="s">
        <v>11344</v>
      </c>
      <c r="B11146" s="519" t="str">
        <f t="shared" si="174"/>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146" s="519" t="s">
        <v>40352</v>
      </c>
      <c r="D11146" s="519" t="s">
        <v>40353</v>
      </c>
      <c r="E11146" s="519" t="s">
        <v>40354</v>
      </c>
      <c r="F11146" s="519" t="s">
        <v>40355</v>
      </c>
      <c r="G11146" s="519" t="s">
        <v>40356</v>
      </c>
      <c r="H11146" s="519" t="s">
        <v>40357</v>
      </c>
      <c r="I11146" s="519" t="s">
        <v>13</v>
      </c>
      <c r="J11146" s="650">
        <v>57.2</v>
      </c>
    </row>
    <row r="11147" spans="1:10">
      <c r="A11147" s="519" t="s">
        <v>11345</v>
      </c>
      <c r="B11147" s="519" t="str">
        <f t="shared" si="174"/>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147" s="519" t="s">
        <v>40358</v>
      </c>
      <c r="D11147" s="519" t="s">
        <v>40359</v>
      </c>
      <c r="E11147" s="519" t="s">
        <v>40360</v>
      </c>
      <c r="F11147" s="519" t="s">
        <v>40361</v>
      </c>
      <c r="G11147" s="519" t="s">
        <v>40362</v>
      </c>
      <c r="H11147" s="519" t="s">
        <v>40363</v>
      </c>
      <c r="I11147" s="519" t="s">
        <v>13</v>
      </c>
      <c r="J11147" s="650">
        <v>70.72</v>
      </c>
    </row>
    <row r="11148" spans="1:10">
      <c r="A11148" s="519" t="s">
        <v>11346</v>
      </c>
      <c r="B11148" s="519" t="str">
        <f t="shared" si="174"/>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148" s="519" t="s">
        <v>40358</v>
      </c>
      <c r="D11148" s="519" t="s">
        <v>40359</v>
      </c>
      <c r="E11148" s="519" t="s">
        <v>40360</v>
      </c>
      <c r="F11148" s="519" t="s">
        <v>40361</v>
      </c>
      <c r="G11148" s="519" t="s">
        <v>40362</v>
      </c>
      <c r="H11148" s="519" t="s">
        <v>40363</v>
      </c>
      <c r="I11148" s="519" t="s">
        <v>13</v>
      </c>
      <c r="J11148" s="650">
        <v>68.31</v>
      </c>
    </row>
    <row r="11149" spans="1:10">
      <c r="A11149" s="519" t="s">
        <v>11347</v>
      </c>
      <c r="B11149" s="519" t="str">
        <f t="shared" si="174"/>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149" s="519" t="s">
        <v>40364</v>
      </c>
      <c r="D11149" s="519" t="s">
        <v>40365</v>
      </c>
      <c r="E11149" s="519" t="s">
        <v>40366</v>
      </c>
      <c r="F11149" s="519" t="s">
        <v>40367</v>
      </c>
      <c r="G11149" s="519" t="s">
        <v>40368</v>
      </c>
      <c r="H11149" s="519" t="s">
        <v>40369</v>
      </c>
      <c r="I11149" s="519" t="s">
        <v>13</v>
      </c>
      <c r="J11149" s="650">
        <v>58.5</v>
      </c>
    </row>
    <row r="11150" spans="1:10">
      <c r="A11150" s="519" t="s">
        <v>11348</v>
      </c>
      <c r="B11150" s="519" t="str">
        <f t="shared" si="174"/>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150" s="519" t="s">
        <v>40364</v>
      </c>
      <c r="D11150" s="519" t="s">
        <v>40365</v>
      </c>
      <c r="E11150" s="519" t="s">
        <v>40366</v>
      </c>
      <c r="F11150" s="519" t="s">
        <v>40367</v>
      </c>
      <c r="G11150" s="519" t="s">
        <v>40368</v>
      </c>
      <c r="H11150" s="519" t="s">
        <v>40369</v>
      </c>
      <c r="I11150" s="519" t="s">
        <v>13</v>
      </c>
      <c r="J11150" s="650">
        <v>56.35</v>
      </c>
    </row>
    <row r="11151" spans="1:10">
      <c r="A11151" s="519" t="s">
        <v>11349</v>
      </c>
      <c r="B11151" s="519" t="str">
        <f t="shared" si="174"/>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151" s="519" t="s">
        <v>40352</v>
      </c>
      <c r="D11151" s="519" t="s">
        <v>40353</v>
      </c>
      <c r="E11151" s="519" t="s">
        <v>40354</v>
      </c>
      <c r="F11151" s="519" t="s">
        <v>40370</v>
      </c>
      <c r="G11151" s="519" t="s">
        <v>40371</v>
      </c>
      <c r="H11151" s="519" t="s">
        <v>40372</v>
      </c>
      <c r="I11151" s="519" t="s">
        <v>13</v>
      </c>
      <c r="J11151" s="650">
        <v>69.88</v>
      </c>
    </row>
    <row r="11152" spans="1:10">
      <c r="A11152" s="519" t="s">
        <v>11350</v>
      </c>
      <c r="B11152" s="519" t="str">
        <f t="shared" si="174"/>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152" s="519" t="s">
        <v>40352</v>
      </c>
      <c r="D11152" s="519" t="s">
        <v>40353</v>
      </c>
      <c r="E11152" s="519" t="s">
        <v>40354</v>
      </c>
      <c r="F11152" s="519" t="s">
        <v>40370</v>
      </c>
      <c r="G11152" s="519" t="s">
        <v>40371</v>
      </c>
      <c r="H11152" s="519" t="s">
        <v>40372</v>
      </c>
      <c r="I11152" s="519" t="s">
        <v>13</v>
      </c>
      <c r="J11152" s="650">
        <v>67.459999999999994</v>
      </c>
    </row>
    <row r="11153" spans="1:10">
      <c r="A11153" s="519" t="s">
        <v>11351</v>
      </c>
      <c r="B11153" s="519" t="str">
        <f t="shared" si="174"/>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153" s="519" t="s">
        <v>40373</v>
      </c>
      <c r="D11153" s="519" t="s">
        <v>40374</v>
      </c>
      <c r="E11153" s="519" t="s">
        <v>40375</v>
      </c>
      <c r="F11153" s="519" t="s">
        <v>40376</v>
      </c>
      <c r="G11153" s="519" t="s">
        <v>40377</v>
      </c>
      <c r="H11153" s="519" t="s">
        <v>40378</v>
      </c>
      <c r="I11153" s="519" t="s">
        <v>13</v>
      </c>
      <c r="J11153" s="650">
        <v>61.97</v>
      </c>
    </row>
    <row r="11154" spans="1:10">
      <c r="A11154" s="519" t="s">
        <v>11352</v>
      </c>
      <c r="B11154" s="519" t="str">
        <f t="shared" si="174"/>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154" s="519" t="s">
        <v>40373</v>
      </c>
      <c r="D11154" s="519" t="s">
        <v>40374</v>
      </c>
      <c r="E11154" s="519" t="s">
        <v>40375</v>
      </c>
      <c r="F11154" s="519" t="s">
        <v>40376</v>
      </c>
      <c r="G11154" s="519" t="s">
        <v>40377</v>
      </c>
      <c r="H11154" s="519" t="s">
        <v>40378</v>
      </c>
      <c r="I11154" s="519" t="s">
        <v>13</v>
      </c>
      <c r="J11154" s="650">
        <v>59.82</v>
      </c>
    </row>
    <row r="11155" spans="1:10">
      <c r="A11155" s="519" t="s">
        <v>11353</v>
      </c>
      <c r="B11155" s="519" t="str">
        <f t="shared" si="174"/>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155" s="519" t="s">
        <v>40379</v>
      </c>
      <c r="D11155" s="519" t="s">
        <v>40380</v>
      </c>
      <c r="E11155" s="519" t="s">
        <v>40381</v>
      </c>
      <c r="F11155" s="519" t="s">
        <v>40382</v>
      </c>
      <c r="G11155" s="519" t="s">
        <v>40383</v>
      </c>
      <c r="H11155" s="519" t="s">
        <v>40384</v>
      </c>
      <c r="I11155" s="519" t="s">
        <v>13</v>
      </c>
      <c r="J11155" s="650">
        <v>73.349999999999994</v>
      </c>
    </row>
    <row r="11156" spans="1:10">
      <c r="A11156" s="519" t="s">
        <v>11354</v>
      </c>
      <c r="B11156" s="519" t="str">
        <f t="shared" si="174"/>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156" s="519" t="s">
        <v>40379</v>
      </c>
      <c r="D11156" s="519" t="s">
        <v>40380</v>
      </c>
      <c r="E11156" s="519" t="s">
        <v>40381</v>
      </c>
      <c r="F11156" s="519" t="s">
        <v>40382</v>
      </c>
      <c r="G11156" s="519" t="s">
        <v>40383</v>
      </c>
      <c r="H11156" s="519" t="s">
        <v>40384</v>
      </c>
      <c r="I11156" s="519" t="s">
        <v>13</v>
      </c>
      <c r="J11156" s="650">
        <v>70.930000000000007</v>
      </c>
    </row>
    <row r="11157" spans="1:10">
      <c r="A11157" s="519" t="s">
        <v>11355</v>
      </c>
      <c r="B11157" s="519" t="str">
        <f t="shared" si="174"/>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157" s="519" t="s">
        <v>40379</v>
      </c>
      <c r="D11157" s="519" t="s">
        <v>40380</v>
      </c>
      <c r="E11157" s="519" t="s">
        <v>40381</v>
      </c>
      <c r="F11157" s="519" t="s">
        <v>40376</v>
      </c>
      <c r="G11157" s="519" t="s">
        <v>40385</v>
      </c>
      <c r="H11157" s="519" t="s">
        <v>40386</v>
      </c>
      <c r="I11157" s="519" t="s">
        <v>13</v>
      </c>
      <c r="J11157" s="650">
        <v>63.62</v>
      </c>
    </row>
    <row r="11158" spans="1:10">
      <c r="A11158" s="519" t="s">
        <v>11356</v>
      </c>
      <c r="B11158" s="519" t="str">
        <f t="shared" si="174"/>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158" s="519" t="s">
        <v>40379</v>
      </c>
      <c r="D11158" s="519" t="s">
        <v>40380</v>
      </c>
      <c r="E11158" s="519" t="s">
        <v>40381</v>
      </c>
      <c r="F11158" s="519" t="s">
        <v>40376</v>
      </c>
      <c r="G11158" s="519" t="s">
        <v>40385</v>
      </c>
      <c r="H11158" s="519" t="s">
        <v>40386</v>
      </c>
      <c r="I11158" s="519" t="s">
        <v>13</v>
      </c>
      <c r="J11158" s="650">
        <v>61.47</v>
      </c>
    </row>
    <row r="11159" spans="1:10">
      <c r="A11159" s="519" t="s">
        <v>11357</v>
      </c>
      <c r="B11159" s="519" t="str">
        <f t="shared" si="174"/>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159" s="519" t="s">
        <v>40379</v>
      </c>
      <c r="D11159" s="519" t="s">
        <v>40380</v>
      </c>
      <c r="E11159" s="519" t="s">
        <v>40381</v>
      </c>
      <c r="F11159" s="519" t="s">
        <v>40387</v>
      </c>
      <c r="G11159" s="519" t="s">
        <v>40388</v>
      </c>
      <c r="H11159" s="519" t="s">
        <v>40389</v>
      </c>
      <c r="I11159" s="519" t="s">
        <v>13</v>
      </c>
      <c r="J11159" s="650">
        <v>75</v>
      </c>
    </row>
    <row r="11160" spans="1:10">
      <c r="A11160" s="519" t="s">
        <v>11358</v>
      </c>
      <c r="B11160" s="519" t="str">
        <f t="shared" si="174"/>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160" s="519" t="s">
        <v>40379</v>
      </c>
      <c r="D11160" s="519" t="s">
        <v>40380</v>
      </c>
      <c r="E11160" s="519" t="s">
        <v>40381</v>
      </c>
      <c r="F11160" s="519" t="s">
        <v>40387</v>
      </c>
      <c r="G11160" s="519" t="s">
        <v>40388</v>
      </c>
      <c r="H11160" s="519" t="s">
        <v>40389</v>
      </c>
      <c r="I11160" s="519" t="s">
        <v>13</v>
      </c>
      <c r="J11160" s="650">
        <v>72.58</v>
      </c>
    </row>
    <row r="11161" spans="1:10">
      <c r="A11161" s="519" t="s">
        <v>11359</v>
      </c>
      <c r="B11161" s="519" t="str">
        <f t="shared" si="174"/>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161" s="519" t="s">
        <v>40373</v>
      </c>
      <c r="D11161" s="519" t="s">
        <v>40374</v>
      </c>
      <c r="E11161" s="519" t="s">
        <v>40390</v>
      </c>
      <c r="F11161" s="519" t="s">
        <v>40391</v>
      </c>
      <c r="G11161" s="519" t="s">
        <v>40392</v>
      </c>
      <c r="H11161" s="519" t="s">
        <v>40393</v>
      </c>
      <c r="I11161" s="519" t="s">
        <v>13</v>
      </c>
      <c r="J11161" s="650">
        <v>62.77</v>
      </c>
    </row>
    <row r="11162" spans="1:10">
      <c r="A11162" s="519" t="s">
        <v>11360</v>
      </c>
      <c r="B11162" s="519" t="str">
        <f t="shared" si="174"/>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162" s="519" t="s">
        <v>40373</v>
      </c>
      <c r="D11162" s="519" t="s">
        <v>40374</v>
      </c>
      <c r="E11162" s="519" t="s">
        <v>40390</v>
      </c>
      <c r="F11162" s="519" t="s">
        <v>40391</v>
      </c>
      <c r="G11162" s="519" t="s">
        <v>40392</v>
      </c>
      <c r="H11162" s="519" t="s">
        <v>40393</v>
      </c>
      <c r="I11162" s="519" t="s">
        <v>13</v>
      </c>
      <c r="J11162" s="650">
        <v>60.63</v>
      </c>
    </row>
    <row r="11163" spans="1:10">
      <c r="A11163" s="519" t="s">
        <v>11361</v>
      </c>
      <c r="B11163" s="519" t="str">
        <f t="shared" si="174"/>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163" s="519" t="s">
        <v>40379</v>
      </c>
      <c r="D11163" s="519" t="s">
        <v>40380</v>
      </c>
      <c r="E11163" s="519" t="s">
        <v>40381</v>
      </c>
      <c r="F11163" s="519" t="s">
        <v>40387</v>
      </c>
      <c r="G11163" s="519" t="s">
        <v>40394</v>
      </c>
      <c r="H11163" s="519" t="s">
        <v>40395</v>
      </c>
      <c r="I11163" s="519" t="s">
        <v>13</v>
      </c>
      <c r="J11163" s="650">
        <v>74.150000000000006</v>
      </c>
    </row>
    <row r="11164" spans="1:10">
      <c r="A11164" s="519" t="s">
        <v>11362</v>
      </c>
      <c r="B11164" s="519" t="str">
        <f t="shared" si="174"/>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164" s="519" t="s">
        <v>40379</v>
      </c>
      <c r="D11164" s="519" t="s">
        <v>40380</v>
      </c>
      <c r="E11164" s="519" t="s">
        <v>40381</v>
      </c>
      <c r="F11164" s="519" t="s">
        <v>40387</v>
      </c>
      <c r="G11164" s="519" t="s">
        <v>40394</v>
      </c>
      <c r="H11164" s="519" t="s">
        <v>40395</v>
      </c>
      <c r="I11164" s="519" t="s">
        <v>13</v>
      </c>
      <c r="J11164" s="650">
        <v>71.739999999999995</v>
      </c>
    </row>
    <row r="11165" spans="1:10">
      <c r="A11165" s="519" t="s">
        <v>11363</v>
      </c>
      <c r="B11165" s="519" t="str">
        <f t="shared" si="174"/>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165" s="519" t="s">
        <v>40396</v>
      </c>
      <c r="D11165" s="519" t="s">
        <v>40397</v>
      </c>
      <c r="E11165" s="519" t="s">
        <v>40398</v>
      </c>
      <c r="F11165" s="519" t="s">
        <v>40399</v>
      </c>
      <c r="G11165" s="519" t="s">
        <v>40400</v>
      </c>
      <c r="H11165" s="519" t="s">
        <v>40401</v>
      </c>
      <c r="I11165" s="519" t="s">
        <v>13</v>
      </c>
      <c r="J11165" s="650">
        <v>65.48</v>
      </c>
    </row>
    <row r="11166" spans="1:10">
      <c r="A11166" s="519" t="s">
        <v>11364</v>
      </c>
      <c r="B11166" s="519" t="str">
        <f t="shared" si="174"/>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166" s="519" t="s">
        <v>40396</v>
      </c>
      <c r="D11166" s="519" t="s">
        <v>40397</v>
      </c>
      <c r="E11166" s="519" t="s">
        <v>40398</v>
      </c>
      <c r="F11166" s="519" t="s">
        <v>40399</v>
      </c>
      <c r="G11166" s="519" t="s">
        <v>40400</v>
      </c>
      <c r="H11166" s="519" t="s">
        <v>40401</v>
      </c>
      <c r="I11166" s="519" t="s">
        <v>13</v>
      </c>
      <c r="J11166" s="650">
        <v>63.33</v>
      </c>
    </row>
    <row r="11167" spans="1:10">
      <c r="A11167" s="519" t="s">
        <v>11365</v>
      </c>
      <c r="B11167" s="519" t="str">
        <f t="shared" si="174"/>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167" s="519" t="s">
        <v>40396</v>
      </c>
      <c r="D11167" s="519" t="s">
        <v>40402</v>
      </c>
      <c r="E11167" s="519" t="s">
        <v>40403</v>
      </c>
      <c r="F11167" s="519" t="s">
        <v>40404</v>
      </c>
      <c r="G11167" s="519" t="s">
        <v>40405</v>
      </c>
      <c r="H11167" s="519" t="s">
        <v>40386</v>
      </c>
      <c r="I11167" s="519" t="s">
        <v>13</v>
      </c>
      <c r="J11167" s="650">
        <v>76.86</v>
      </c>
    </row>
    <row r="11168" spans="1:10">
      <c r="A11168" s="519" t="s">
        <v>11366</v>
      </c>
      <c r="B11168" s="519" t="str">
        <f t="shared" si="174"/>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168" s="519" t="s">
        <v>40396</v>
      </c>
      <c r="D11168" s="519" t="s">
        <v>40402</v>
      </c>
      <c r="E11168" s="519" t="s">
        <v>40403</v>
      </c>
      <c r="F11168" s="519" t="s">
        <v>40404</v>
      </c>
      <c r="G11168" s="519" t="s">
        <v>40405</v>
      </c>
      <c r="H11168" s="519" t="s">
        <v>40386</v>
      </c>
      <c r="I11168" s="519" t="s">
        <v>13</v>
      </c>
      <c r="J11168" s="650">
        <v>74.44</v>
      </c>
    </row>
    <row r="11169" spans="1:10">
      <c r="A11169" s="519" t="s">
        <v>11367</v>
      </c>
      <c r="B11169" s="519" t="str">
        <f t="shared" si="174"/>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169" s="519" t="s">
        <v>40406</v>
      </c>
      <c r="D11169" s="519" t="s">
        <v>40407</v>
      </c>
      <c r="E11169" s="519" t="s">
        <v>40408</v>
      </c>
      <c r="F11169" s="519" t="s">
        <v>40409</v>
      </c>
      <c r="G11169" s="519" t="s">
        <v>40410</v>
      </c>
      <c r="H11169" s="519" t="s">
        <v>40411</v>
      </c>
      <c r="I11169" s="519" t="s">
        <v>13</v>
      </c>
      <c r="J11169" s="650">
        <v>67.13</v>
      </c>
    </row>
    <row r="11170" spans="1:10">
      <c r="A11170" s="519" t="s">
        <v>11368</v>
      </c>
      <c r="B11170" s="519" t="str">
        <f t="shared" si="174"/>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170" s="519" t="s">
        <v>40406</v>
      </c>
      <c r="D11170" s="519" t="s">
        <v>40407</v>
      </c>
      <c r="E11170" s="519" t="s">
        <v>40408</v>
      </c>
      <c r="F11170" s="519" t="s">
        <v>40409</v>
      </c>
      <c r="G11170" s="519" t="s">
        <v>40410</v>
      </c>
      <c r="H11170" s="519" t="s">
        <v>40411</v>
      </c>
      <c r="I11170" s="519" t="s">
        <v>13</v>
      </c>
      <c r="J11170" s="650">
        <v>64.98</v>
      </c>
    </row>
    <row r="11171" spans="1:10">
      <c r="A11171" s="519" t="s">
        <v>11369</v>
      </c>
      <c r="B11171" s="519" t="str">
        <f t="shared" si="174"/>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171" s="519" t="s">
        <v>40406</v>
      </c>
      <c r="D11171" s="519" t="s">
        <v>40407</v>
      </c>
      <c r="E11171" s="519" t="s">
        <v>40408</v>
      </c>
      <c r="F11171" s="519" t="s">
        <v>40412</v>
      </c>
      <c r="G11171" s="519" t="s">
        <v>40413</v>
      </c>
      <c r="H11171" s="519" t="s">
        <v>40395</v>
      </c>
      <c r="I11171" s="519" t="s">
        <v>13</v>
      </c>
      <c r="J11171" s="650">
        <v>78.510000000000005</v>
      </c>
    </row>
    <row r="11172" spans="1:10">
      <c r="A11172" s="519" t="s">
        <v>11370</v>
      </c>
      <c r="B11172" s="519" t="str">
        <f t="shared" si="174"/>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172" s="519" t="s">
        <v>40406</v>
      </c>
      <c r="D11172" s="519" t="s">
        <v>40407</v>
      </c>
      <c r="E11172" s="519" t="s">
        <v>40408</v>
      </c>
      <c r="F11172" s="519" t="s">
        <v>40412</v>
      </c>
      <c r="G11172" s="519" t="s">
        <v>40413</v>
      </c>
      <c r="H11172" s="519" t="s">
        <v>40395</v>
      </c>
      <c r="I11172" s="519" t="s">
        <v>13</v>
      </c>
      <c r="J11172" s="650">
        <v>76.09</v>
      </c>
    </row>
    <row r="11173" spans="1:10">
      <c r="A11173" s="519" t="s">
        <v>11371</v>
      </c>
      <c r="B11173" s="519" t="str">
        <f t="shared" si="174"/>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173" s="519" t="s">
        <v>40396</v>
      </c>
      <c r="D11173" s="519" t="s">
        <v>40402</v>
      </c>
      <c r="E11173" s="519" t="s">
        <v>40403</v>
      </c>
      <c r="F11173" s="519" t="s">
        <v>40414</v>
      </c>
      <c r="G11173" s="519" t="s">
        <v>40415</v>
      </c>
      <c r="H11173" s="519" t="s">
        <v>40384</v>
      </c>
      <c r="I11173" s="519" t="s">
        <v>13</v>
      </c>
      <c r="J11173" s="650">
        <v>66.28</v>
      </c>
    </row>
    <row r="11174" spans="1:10">
      <c r="A11174" s="519" t="s">
        <v>11372</v>
      </c>
      <c r="B11174" s="519" t="str">
        <f t="shared" si="174"/>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174" s="519" t="s">
        <v>40396</v>
      </c>
      <c r="D11174" s="519" t="s">
        <v>40402</v>
      </c>
      <c r="E11174" s="519" t="s">
        <v>40403</v>
      </c>
      <c r="F11174" s="519" t="s">
        <v>40414</v>
      </c>
      <c r="G11174" s="519" t="s">
        <v>40415</v>
      </c>
      <c r="H11174" s="519" t="s">
        <v>40384</v>
      </c>
      <c r="I11174" s="519" t="s">
        <v>13</v>
      </c>
      <c r="J11174" s="650">
        <v>64.14</v>
      </c>
    </row>
    <row r="11175" spans="1:10">
      <c r="A11175" s="519" t="s">
        <v>11373</v>
      </c>
      <c r="B11175" s="519" t="str">
        <f t="shared" si="174"/>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175" s="519" t="s">
        <v>40396</v>
      </c>
      <c r="D11175" s="519" t="s">
        <v>40402</v>
      </c>
      <c r="E11175" s="519" t="s">
        <v>40403</v>
      </c>
      <c r="F11175" s="519" t="s">
        <v>40416</v>
      </c>
      <c r="G11175" s="519" t="s">
        <v>40417</v>
      </c>
      <c r="H11175" s="519" t="s">
        <v>40418</v>
      </c>
      <c r="I11175" s="519" t="s">
        <v>13</v>
      </c>
      <c r="J11175" s="650">
        <v>77.66</v>
      </c>
    </row>
    <row r="11176" spans="1:10">
      <c r="A11176" s="519" t="s">
        <v>11374</v>
      </c>
      <c r="B11176" s="519" t="str">
        <f t="shared" si="174"/>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176" s="519" t="s">
        <v>40396</v>
      </c>
      <c r="D11176" s="519" t="s">
        <v>40402</v>
      </c>
      <c r="E11176" s="519" t="s">
        <v>40403</v>
      </c>
      <c r="F11176" s="519" t="s">
        <v>40416</v>
      </c>
      <c r="G11176" s="519" t="s">
        <v>40417</v>
      </c>
      <c r="H11176" s="519" t="s">
        <v>40418</v>
      </c>
      <c r="I11176" s="519" t="s">
        <v>13</v>
      </c>
      <c r="J11176" s="650">
        <v>75.25</v>
      </c>
    </row>
    <row r="11177" spans="1:10">
      <c r="A11177" s="519" t="s">
        <v>11375</v>
      </c>
      <c r="B11177" s="519" t="str">
        <f t="shared" si="174"/>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177" s="519" t="s">
        <v>40419</v>
      </c>
      <c r="D11177" s="519" t="s">
        <v>40420</v>
      </c>
      <c r="E11177" s="519" t="s">
        <v>40421</v>
      </c>
      <c r="F11177" s="519" t="s">
        <v>40422</v>
      </c>
      <c r="G11177" s="519" t="s">
        <v>40423</v>
      </c>
      <c r="H11177" s="519" t="s">
        <v>40424</v>
      </c>
      <c r="I11177" s="519" t="s">
        <v>13</v>
      </c>
      <c r="J11177" s="650">
        <v>50.42</v>
      </c>
    </row>
    <row r="11178" spans="1:10">
      <c r="A11178" s="519" t="s">
        <v>11376</v>
      </c>
      <c r="B11178" s="519" t="str">
        <f t="shared" si="174"/>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178" s="519" t="s">
        <v>40419</v>
      </c>
      <c r="D11178" s="519" t="s">
        <v>40420</v>
      </c>
      <c r="E11178" s="519" t="s">
        <v>40421</v>
      </c>
      <c r="F11178" s="519" t="s">
        <v>40422</v>
      </c>
      <c r="G11178" s="519" t="s">
        <v>40423</v>
      </c>
      <c r="H11178" s="519" t="s">
        <v>40424</v>
      </c>
      <c r="I11178" s="519" t="s">
        <v>13</v>
      </c>
      <c r="J11178" s="650">
        <v>48.99</v>
      </c>
    </row>
    <row r="11179" spans="1:10">
      <c r="A11179" s="519" t="s">
        <v>11377</v>
      </c>
      <c r="B11179" s="519" t="str">
        <f t="shared" si="174"/>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179" s="519" t="s">
        <v>40419</v>
      </c>
      <c r="D11179" s="519" t="s">
        <v>40425</v>
      </c>
      <c r="E11179" s="519" t="s">
        <v>40426</v>
      </c>
      <c r="F11179" s="519" t="s">
        <v>40427</v>
      </c>
      <c r="G11179" s="519" t="s">
        <v>40428</v>
      </c>
      <c r="H11179" s="519" t="s">
        <v>40429</v>
      </c>
      <c r="I11179" s="519" t="s">
        <v>13</v>
      </c>
      <c r="J11179" s="650">
        <v>61.8</v>
      </c>
    </row>
    <row r="11180" spans="1:10">
      <c r="A11180" s="519" t="s">
        <v>11378</v>
      </c>
      <c r="B11180" s="519" t="str">
        <f t="shared" si="174"/>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180" s="519" t="s">
        <v>40419</v>
      </c>
      <c r="D11180" s="519" t="s">
        <v>40425</v>
      </c>
      <c r="E11180" s="519" t="s">
        <v>40426</v>
      </c>
      <c r="F11180" s="519" t="s">
        <v>40427</v>
      </c>
      <c r="G11180" s="519" t="s">
        <v>40428</v>
      </c>
      <c r="H11180" s="519" t="s">
        <v>40429</v>
      </c>
      <c r="I11180" s="519" t="s">
        <v>13</v>
      </c>
      <c r="J11180" s="650">
        <v>60.1</v>
      </c>
    </row>
    <row r="11181" spans="1:10">
      <c r="A11181" s="519" t="s">
        <v>11379</v>
      </c>
      <c r="B11181" s="519" t="str">
        <f t="shared" si="174"/>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181" s="519" t="s">
        <v>40419</v>
      </c>
      <c r="D11181" s="519" t="s">
        <v>40420</v>
      </c>
      <c r="E11181" s="519" t="s">
        <v>40430</v>
      </c>
      <c r="F11181" s="519" t="s">
        <v>40431</v>
      </c>
      <c r="G11181" s="519" t="s">
        <v>40432</v>
      </c>
      <c r="H11181" s="519" t="s">
        <v>40433</v>
      </c>
      <c r="I11181" s="519" t="s">
        <v>13</v>
      </c>
      <c r="J11181" s="650">
        <v>52.07</v>
      </c>
    </row>
    <row r="11182" spans="1:10">
      <c r="A11182" s="519" t="s">
        <v>11380</v>
      </c>
      <c r="B11182" s="519" t="str">
        <f t="shared" si="174"/>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182" s="519" t="s">
        <v>40419</v>
      </c>
      <c r="D11182" s="519" t="s">
        <v>40420</v>
      </c>
      <c r="E11182" s="519" t="s">
        <v>40430</v>
      </c>
      <c r="F11182" s="519" t="s">
        <v>40431</v>
      </c>
      <c r="G11182" s="519" t="s">
        <v>40432</v>
      </c>
      <c r="H11182" s="519" t="s">
        <v>40433</v>
      </c>
      <c r="I11182" s="519" t="s">
        <v>13</v>
      </c>
      <c r="J11182" s="650">
        <v>50.64</v>
      </c>
    </row>
    <row r="11183" spans="1:10">
      <c r="A11183" s="519" t="s">
        <v>11381</v>
      </c>
      <c r="B11183" s="519" t="str">
        <f t="shared" si="174"/>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183" s="519" t="s">
        <v>40419</v>
      </c>
      <c r="D11183" s="519" t="s">
        <v>40420</v>
      </c>
      <c r="E11183" s="519" t="s">
        <v>40430</v>
      </c>
      <c r="F11183" s="519" t="s">
        <v>40434</v>
      </c>
      <c r="G11183" s="519" t="s">
        <v>40435</v>
      </c>
      <c r="H11183" s="519" t="s">
        <v>40436</v>
      </c>
      <c r="I11183" s="519" t="s">
        <v>13</v>
      </c>
      <c r="J11183" s="650">
        <v>63.45</v>
      </c>
    </row>
    <row r="11184" spans="1:10">
      <c r="A11184" s="519" t="s">
        <v>11382</v>
      </c>
      <c r="B11184" s="519" t="str">
        <f t="shared" si="174"/>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184" s="519" t="s">
        <v>40419</v>
      </c>
      <c r="D11184" s="519" t="s">
        <v>40420</v>
      </c>
      <c r="E11184" s="519" t="s">
        <v>40430</v>
      </c>
      <c r="F11184" s="519" t="s">
        <v>40434</v>
      </c>
      <c r="G11184" s="519" t="s">
        <v>40435</v>
      </c>
      <c r="H11184" s="519" t="s">
        <v>40436</v>
      </c>
      <c r="I11184" s="519" t="s">
        <v>13</v>
      </c>
      <c r="J11184" s="650">
        <v>61.75</v>
      </c>
    </row>
    <row r="11185" spans="1:10">
      <c r="A11185" s="519" t="s">
        <v>11383</v>
      </c>
      <c r="B11185" s="519" t="str">
        <f t="shared" si="174"/>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185" s="519" t="s">
        <v>40437</v>
      </c>
      <c r="D11185" s="519" t="s">
        <v>40438</v>
      </c>
      <c r="E11185" s="519" t="s">
        <v>40439</v>
      </c>
      <c r="F11185" s="519" t="s">
        <v>40440</v>
      </c>
      <c r="G11185" s="519" t="s">
        <v>40441</v>
      </c>
      <c r="H11185" s="519" t="s">
        <v>40442</v>
      </c>
      <c r="I11185" s="519" t="s">
        <v>13</v>
      </c>
      <c r="J11185" s="650">
        <v>51.23</v>
      </c>
    </row>
    <row r="11186" spans="1:10">
      <c r="A11186" s="519" t="s">
        <v>11384</v>
      </c>
      <c r="B11186" s="519" t="str">
        <f t="shared" si="174"/>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186" s="519" t="s">
        <v>40437</v>
      </c>
      <c r="D11186" s="519" t="s">
        <v>40438</v>
      </c>
      <c r="E11186" s="519" t="s">
        <v>40439</v>
      </c>
      <c r="F11186" s="519" t="s">
        <v>40440</v>
      </c>
      <c r="G11186" s="519" t="s">
        <v>40441</v>
      </c>
      <c r="H11186" s="519" t="s">
        <v>40442</v>
      </c>
      <c r="I11186" s="519" t="s">
        <v>13</v>
      </c>
      <c r="J11186" s="650">
        <v>49.8</v>
      </c>
    </row>
    <row r="11187" spans="1:10">
      <c r="A11187" s="519" t="s">
        <v>11385</v>
      </c>
      <c r="B11187" s="519" t="str">
        <f t="shared" si="174"/>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187" s="519" t="s">
        <v>40419</v>
      </c>
      <c r="D11187" s="519" t="s">
        <v>40420</v>
      </c>
      <c r="E11187" s="519" t="s">
        <v>40443</v>
      </c>
      <c r="F11187" s="519" t="s">
        <v>40444</v>
      </c>
      <c r="G11187" s="519" t="s">
        <v>40445</v>
      </c>
      <c r="H11187" s="519" t="s">
        <v>40446</v>
      </c>
      <c r="I11187" s="519" t="s">
        <v>13</v>
      </c>
      <c r="J11187" s="650">
        <v>62.6</v>
      </c>
    </row>
    <row r="11188" spans="1:10">
      <c r="A11188" s="519" t="s">
        <v>11386</v>
      </c>
      <c r="B11188" s="519" t="str">
        <f t="shared" si="174"/>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188" s="519" t="s">
        <v>40419</v>
      </c>
      <c r="D11188" s="519" t="s">
        <v>40420</v>
      </c>
      <c r="E11188" s="519" t="s">
        <v>40443</v>
      </c>
      <c r="F11188" s="519" t="s">
        <v>40444</v>
      </c>
      <c r="G11188" s="519" t="s">
        <v>40445</v>
      </c>
      <c r="H11188" s="519" t="s">
        <v>40446</v>
      </c>
      <c r="I11188" s="519" t="s">
        <v>13</v>
      </c>
      <c r="J11188" s="650">
        <v>60.91</v>
      </c>
    </row>
    <row r="11189" spans="1:10">
      <c r="A11189" s="519" t="s">
        <v>11387</v>
      </c>
      <c r="B11189" s="519" t="str">
        <f t="shared" si="174"/>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189" s="519" t="s">
        <v>40447</v>
      </c>
      <c r="D11189" s="519" t="s">
        <v>40448</v>
      </c>
      <c r="E11189" s="519" t="s">
        <v>40449</v>
      </c>
      <c r="F11189" s="519" t="s">
        <v>40450</v>
      </c>
      <c r="G11189" s="519" t="s">
        <v>40451</v>
      </c>
      <c r="H11189" s="519" t="s">
        <v>40452</v>
      </c>
      <c r="I11189" s="519" t="s">
        <v>13</v>
      </c>
      <c r="J11189" s="650">
        <v>54.7</v>
      </c>
    </row>
    <row r="11190" spans="1:10">
      <c r="A11190" s="519" t="s">
        <v>11388</v>
      </c>
      <c r="B11190" s="519" t="str">
        <f t="shared" si="174"/>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190" s="519" t="s">
        <v>40447</v>
      </c>
      <c r="D11190" s="519" t="s">
        <v>40448</v>
      </c>
      <c r="E11190" s="519" t="s">
        <v>40449</v>
      </c>
      <c r="F11190" s="519" t="s">
        <v>40450</v>
      </c>
      <c r="G11190" s="519" t="s">
        <v>40451</v>
      </c>
      <c r="H11190" s="519" t="s">
        <v>40452</v>
      </c>
      <c r="I11190" s="519" t="s">
        <v>13</v>
      </c>
      <c r="J11190" s="650">
        <v>53.27</v>
      </c>
    </row>
    <row r="11191" spans="1:10">
      <c r="A11191" s="519" t="s">
        <v>11389</v>
      </c>
      <c r="B11191" s="519" t="str">
        <f t="shared" si="174"/>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191" s="519" t="s">
        <v>40447</v>
      </c>
      <c r="D11191" s="519" t="s">
        <v>40453</v>
      </c>
      <c r="E11191" s="519" t="s">
        <v>40449</v>
      </c>
      <c r="F11191" s="519" t="s">
        <v>40454</v>
      </c>
      <c r="G11191" s="519" t="s">
        <v>40455</v>
      </c>
      <c r="H11191" s="519" t="s">
        <v>40456</v>
      </c>
      <c r="I11191" s="519" t="s">
        <v>13</v>
      </c>
      <c r="J11191" s="650">
        <v>66.069999999999993</v>
      </c>
    </row>
    <row r="11192" spans="1:10">
      <c r="A11192" s="519" t="s">
        <v>11390</v>
      </c>
      <c r="B11192" s="519" t="str">
        <f t="shared" si="174"/>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192" s="519" t="s">
        <v>40447</v>
      </c>
      <c r="D11192" s="519" t="s">
        <v>40453</v>
      </c>
      <c r="E11192" s="519" t="s">
        <v>40449</v>
      </c>
      <c r="F11192" s="519" t="s">
        <v>40454</v>
      </c>
      <c r="G11192" s="519" t="s">
        <v>40455</v>
      </c>
      <c r="H11192" s="519" t="s">
        <v>40456</v>
      </c>
      <c r="I11192" s="519" t="s">
        <v>13</v>
      </c>
      <c r="J11192" s="650">
        <v>64.38</v>
      </c>
    </row>
    <row r="11193" spans="1:10">
      <c r="A11193" s="519" t="s">
        <v>11391</v>
      </c>
      <c r="B11193" s="519" t="str">
        <f t="shared" si="174"/>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193" s="519" t="s">
        <v>40447</v>
      </c>
      <c r="D11193" s="519" t="s">
        <v>40453</v>
      </c>
      <c r="E11193" s="519" t="s">
        <v>40449</v>
      </c>
      <c r="F11193" s="519" t="s">
        <v>40457</v>
      </c>
      <c r="G11193" s="519" t="s">
        <v>40441</v>
      </c>
      <c r="H11193" s="519" t="s">
        <v>40458</v>
      </c>
      <c r="I11193" s="519" t="s">
        <v>13</v>
      </c>
      <c r="J11193" s="650">
        <v>56.35</v>
      </c>
    </row>
    <row r="11194" spans="1:10">
      <c r="A11194" s="519" t="s">
        <v>11392</v>
      </c>
      <c r="B11194" s="519" t="str">
        <f t="shared" si="174"/>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194" s="519" t="s">
        <v>40447</v>
      </c>
      <c r="D11194" s="519" t="s">
        <v>40453</v>
      </c>
      <c r="E11194" s="519" t="s">
        <v>40449</v>
      </c>
      <c r="F11194" s="519" t="s">
        <v>40457</v>
      </c>
      <c r="G11194" s="519" t="s">
        <v>40441</v>
      </c>
      <c r="H11194" s="519" t="s">
        <v>40458</v>
      </c>
      <c r="I11194" s="519" t="s">
        <v>13</v>
      </c>
      <c r="J11194" s="650">
        <v>54.92</v>
      </c>
    </row>
    <row r="11195" spans="1:10">
      <c r="A11195" s="519" t="s">
        <v>11393</v>
      </c>
      <c r="B11195" s="519" t="str">
        <f t="shared" si="174"/>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195" s="519" t="s">
        <v>40459</v>
      </c>
      <c r="D11195" s="519" t="s">
        <v>40460</v>
      </c>
      <c r="E11195" s="519" t="s">
        <v>40461</v>
      </c>
      <c r="F11195" s="519" t="s">
        <v>40462</v>
      </c>
      <c r="G11195" s="519" t="s">
        <v>40463</v>
      </c>
      <c r="H11195" s="519" t="s">
        <v>40464</v>
      </c>
      <c r="I11195" s="519" t="s">
        <v>13</v>
      </c>
      <c r="J11195" s="650">
        <v>67.72</v>
      </c>
    </row>
    <row r="11196" spans="1:10">
      <c r="A11196" s="519" t="s">
        <v>11394</v>
      </c>
      <c r="B11196" s="519" t="str">
        <f t="shared" si="174"/>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196" s="519" t="s">
        <v>40459</v>
      </c>
      <c r="D11196" s="519" t="s">
        <v>40460</v>
      </c>
      <c r="E11196" s="519" t="s">
        <v>40461</v>
      </c>
      <c r="F11196" s="519" t="s">
        <v>40462</v>
      </c>
      <c r="G11196" s="519" t="s">
        <v>40463</v>
      </c>
      <c r="H11196" s="519" t="s">
        <v>40464</v>
      </c>
      <c r="I11196" s="519" t="s">
        <v>13</v>
      </c>
      <c r="J11196" s="650">
        <v>66.03</v>
      </c>
    </row>
    <row r="11197" spans="1:10">
      <c r="A11197" s="519" t="s">
        <v>11395</v>
      </c>
      <c r="B11197" s="519" t="str">
        <f t="shared" si="174"/>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197" s="519" t="s">
        <v>40447</v>
      </c>
      <c r="D11197" s="519" t="s">
        <v>40453</v>
      </c>
      <c r="E11197" s="519" t="s">
        <v>40449</v>
      </c>
      <c r="F11197" s="519" t="s">
        <v>40465</v>
      </c>
      <c r="G11197" s="519" t="s">
        <v>40466</v>
      </c>
      <c r="H11197" s="519" t="s">
        <v>40467</v>
      </c>
      <c r="I11197" s="519" t="s">
        <v>13</v>
      </c>
      <c r="J11197" s="650">
        <v>55.5</v>
      </c>
    </row>
    <row r="11198" spans="1:10">
      <c r="A11198" s="519" t="s">
        <v>11396</v>
      </c>
      <c r="B11198" s="519" t="str">
        <f t="shared" si="174"/>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198" s="519" t="s">
        <v>40447</v>
      </c>
      <c r="D11198" s="519" t="s">
        <v>40453</v>
      </c>
      <c r="E11198" s="519" t="s">
        <v>40449</v>
      </c>
      <c r="F11198" s="519" t="s">
        <v>40465</v>
      </c>
      <c r="G11198" s="519" t="s">
        <v>40466</v>
      </c>
      <c r="H11198" s="519" t="s">
        <v>40467</v>
      </c>
      <c r="I11198" s="519" t="s">
        <v>13</v>
      </c>
      <c r="J11198" s="650">
        <v>54.07</v>
      </c>
    </row>
    <row r="11199" spans="1:10">
      <c r="A11199" s="519" t="s">
        <v>11397</v>
      </c>
      <c r="B11199" s="519" t="str">
        <f t="shared" si="174"/>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199" s="519" t="s">
        <v>40468</v>
      </c>
      <c r="D11199" s="519" t="s">
        <v>40469</v>
      </c>
      <c r="E11199" s="519" t="s">
        <v>40470</v>
      </c>
      <c r="F11199" s="519" t="s">
        <v>40471</v>
      </c>
      <c r="G11199" s="519" t="s">
        <v>40472</v>
      </c>
      <c r="H11199" s="519" t="s">
        <v>40473</v>
      </c>
      <c r="I11199" s="519" t="s">
        <v>13</v>
      </c>
      <c r="J11199" s="650">
        <v>66.88</v>
      </c>
    </row>
    <row r="11200" spans="1:10">
      <c r="A11200" s="519" t="s">
        <v>11398</v>
      </c>
      <c r="B11200" s="519" t="str">
        <f t="shared" si="174"/>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200" s="519" t="s">
        <v>40468</v>
      </c>
      <c r="D11200" s="519" t="s">
        <v>40469</v>
      </c>
      <c r="E11200" s="519" t="s">
        <v>40470</v>
      </c>
      <c r="F11200" s="519" t="s">
        <v>40471</v>
      </c>
      <c r="G11200" s="519" t="s">
        <v>40472</v>
      </c>
      <c r="H11200" s="519" t="s">
        <v>40473</v>
      </c>
      <c r="I11200" s="519" t="s">
        <v>13</v>
      </c>
      <c r="J11200" s="650">
        <v>65.180000000000007</v>
      </c>
    </row>
    <row r="11201" spans="1:10">
      <c r="A11201" s="519" t="s">
        <v>11399</v>
      </c>
      <c r="B11201" s="519" t="str">
        <f t="shared" si="174"/>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201" s="519" t="s">
        <v>40474</v>
      </c>
      <c r="D11201" s="519" t="s">
        <v>40475</v>
      </c>
      <c r="E11201" s="519" t="s">
        <v>40476</v>
      </c>
      <c r="F11201" s="519" t="s">
        <v>40477</v>
      </c>
      <c r="G11201" s="519" t="s">
        <v>40478</v>
      </c>
      <c r="H11201" s="519" t="s">
        <v>40479</v>
      </c>
      <c r="I11201" s="519" t="s">
        <v>13</v>
      </c>
      <c r="J11201" s="650">
        <v>58.21</v>
      </c>
    </row>
    <row r="11202" spans="1:10">
      <c r="A11202" s="519" t="s">
        <v>11400</v>
      </c>
      <c r="B11202" s="519" t="str">
        <f t="shared" si="174"/>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202" s="519" t="s">
        <v>40474</v>
      </c>
      <c r="D11202" s="519" t="s">
        <v>40475</v>
      </c>
      <c r="E11202" s="519" t="s">
        <v>40476</v>
      </c>
      <c r="F11202" s="519" t="s">
        <v>40477</v>
      </c>
      <c r="G11202" s="519" t="s">
        <v>40478</v>
      </c>
      <c r="H11202" s="519" t="s">
        <v>40479</v>
      </c>
      <c r="I11202" s="519" t="s">
        <v>13</v>
      </c>
      <c r="J11202" s="650">
        <v>56.78</v>
      </c>
    </row>
    <row r="11203" spans="1:10">
      <c r="A11203" s="519" t="s">
        <v>11401</v>
      </c>
      <c r="B11203" s="519" t="str">
        <f t="shared" si="174"/>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203" s="519" t="s">
        <v>40474</v>
      </c>
      <c r="D11203" s="519" t="s">
        <v>40475</v>
      </c>
      <c r="E11203" s="519" t="s">
        <v>40480</v>
      </c>
      <c r="F11203" s="519" t="s">
        <v>40481</v>
      </c>
      <c r="G11203" s="519" t="s">
        <v>40463</v>
      </c>
      <c r="H11203" s="519" t="s">
        <v>40464</v>
      </c>
      <c r="I11203" s="519" t="s">
        <v>13</v>
      </c>
      <c r="J11203" s="650">
        <v>69.59</v>
      </c>
    </row>
    <row r="11204" spans="1:10">
      <c r="A11204" s="519" t="s">
        <v>11402</v>
      </c>
      <c r="B11204" s="519" t="str">
        <f t="shared" si="174"/>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204" s="519" t="s">
        <v>40474</v>
      </c>
      <c r="D11204" s="519" t="s">
        <v>40475</v>
      </c>
      <c r="E11204" s="519" t="s">
        <v>40480</v>
      </c>
      <c r="F11204" s="519" t="s">
        <v>40481</v>
      </c>
      <c r="G11204" s="519" t="s">
        <v>40463</v>
      </c>
      <c r="H11204" s="519" t="s">
        <v>40464</v>
      </c>
      <c r="I11204" s="519" t="s">
        <v>13</v>
      </c>
      <c r="J11204" s="650">
        <v>67.89</v>
      </c>
    </row>
    <row r="11205" spans="1:10">
      <c r="A11205" s="519" t="s">
        <v>11403</v>
      </c>
      <c r="B11205" s="519" t="str">
        <f t="shared" si="174"/>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205" s="519" t="s">
        <v>40474</v>
      </c>
      <c r="D11205" s="519" t="s">
        <v>40475</v>
      </c>
      <c r="E11205" s="519" t="s">
        <v>40476</v>
      </c>
      <c r="F11205" s="519" t="s">
        <v>40482</v>
      </c>
      <c r="G11205" s="519" t="s">
        <v>40483</v>
      </c>
      <c r="H11205" s="519" t="s">
        <v>40484</v>
      </c>
      <c r="I11205" s="519" t="s">
        <v>13</v>
      </c>
      <c r="J11205" s="650">
        <v>59.86</v>
      </c>
    </row>
    <row r="11206" spans="1:10">
      <c r="A11206" s="519" t="s">
        <v>11404</v>
      </c>
      <c r="B11206" s="519" t="str">
        <f t="shared" si="174"/>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206" s="519" t="s">
        <v>40474</v>
      </c>
      <c r="D11206" s="519" t="s">
        <v>40475</v>
      </c>
      <c r="E11206" s="519" t="s">
        <v>40476</v>
      </c>
      <c r="F11206" s="519" t="s">
        <v>40482</v>
      </c>
      <c r="G11206" s="519" t="s">
        <v>40483</v>
      </c>
      <c r="H11206" s="519" t="s">
        <v>40484</v>
      </c>
      <c r="I11206" s="519" t="s">
        <v>13</v>
      </c>
      <c r="J11206" s="650">
        <v>58.43</v>
      </c>
    </row>
    <row r="11207" spans="1:10">
      <c r="A11207" s="519" t="s">
        <v>11405</v>
      </c>
      <c r="B11207" s="519" t="str">
        <f t="shared" si="174"/>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207" s="519" t="s">
        <v>40485</v>
      </c>
      <c r="D11207" s="519" t="s">
        <v>40486</v>
      </c>
      <c r="E11207" s="519" t="s">
        <v>40487</v>
      </c>
      <c r="F11207" s="519" t="s">
        <v>40488</v>
      </c>
      <c r="G11207" s="519" t="s">
        <v>40489</v>
      </c>
      <c r="H11207" s="519" t="s">
        <v>40335</v>
      </c>
      <c r="I11207" s="519" t="s">
        <v>13</v>
      </c>
      <c r="J11207" s="650">
        <v>71.23</v>
      </c>
    </row>
    <row r="11208" spans="1:10">
      <c r="A11208" s="519" t="s">
        <v>11406</v>
      </c>
      <c r="B11208" s="519" t="str">
        <f t="shared" ref="B11208:B11271" si="175">C11208&amp;D11208&amp;E11208&amp;F11208&amp;G11208&amp;H11208</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208" s="519" t="s">
        <v>40485</v>
      </c>
      <c r="D11208" s="519" t="s">
        <v>40486</v>
      </c>
      <c r="E11208" s="519" t="s">
        <v>40487</v>
      </c>
      <c r="F11208" s="519" t="s">
        <v>40488</v>
      </c>
      <c r="G11208" s="519" t="s">
        <v>40489</v>
      </c>
      <c r="H11208" s="519" t="s">
        <v>40335</v>
      </c>
      <c r="I11208" s="519" t="s">
        <v>13</v>
      </c>
      <c r="J11208" s="650">
        <v>69.540000000000006</v>
      </c>
    </row>
    <row r="11209" spans="1:10">
      <c r="A11209" s="519" t="s">
        <v>11407</v>
      </c>
      <c r="B11209" s="519" t="str">
        <f t="shared" si="175"/>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209" s="519" t="s">
        <v>40474</v>
      </c>
      <c r="D11209" s="519" t="s">
        <v>40475</v>
      </c>
      <c r="E11209" s="519" t="s">
        <v>40476</v>
      </c>
      <c r="F11209" s="519" t="s">
        <v>40490</v>
      </c>
      <c r="G11209" s="519" t="s">
        <v>40491</v>
      </c>
      <c r="H11209" s="519" t="s">
        <v>40492</v>
      </c>
      <c r="I11209" s="519" t="s">
        <v>13</v>
      </c>
      <c r="J11209" s="650">
        <v>59.01</v>
      </c>
    </row>
    <row r="11210" spans="1:10">
      <c r="A11210" s="519" t="s">
        <v>11408</v>
      </c>
      <c r="B11210" s="519" t="str">
        <f t="shared" si="175"/>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210" s="519" t="s">
        <v>40474</v>
      </c>
      <c r="D11210" s="519" t="s">
        <v>40475</v>
      </c>
      <c r="E11210" s="519" t="s">
        <v>40476</v>
      </c>
      <c r="F11210" s="519" t="s">
        <v>40490</v>
      </c>
      <c r="G11210" s="519" t="s">
        <v>40491</v>
      </c>
      <c r="H11210" s="519" t="s">
        <v>40492</v>
      </c>
      <c r="I11210" s="519" t="s">
        <v>13</v>
      </c>
      <c r="J11210" s="650">
        <v>57.58</v>
      </c>
    </row>
    <row r="11211" spans="1:10">
      <c r="A11211" s="519" t="s">
        <v>11409</v>
      </c>
      <c r="B11211" s="519" t="str">
        <f t="shared" si="175"/>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211" s="519" t="s">
        <v>40485</v>
      </c>
      <c r="D11211" s="519" t="s">
        <v>40493</v>
      </c>
      <c r="E11211" s="519" t="s">
        <v>40494</v>
      </c>
      <c r="F11211" s="519" t="s">
        <v>40495</v>
      </c>
      <c r="G11211" s="519" t="s">
        <v>40463</v>
      </c>
      <c r="H11211" s="519" t="s">
        <v>40464</v>
      </c>
      <c r="I11211" s="519" t="s">
        <v>13</v>
      </c>
      <c r="J11211" s="650">
        <v>70.39</v>
      </c>
    </row>
    <row r="11212" spans="1:10">
      <c r="A11212" s="519" t="s">
        <v>11410</v>
      </c>
      <c r="B11212" s="519" t="str">
        <f t="shared" si="175"/>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212" s="519" t="s">
        <v>40485</v>
      </c>
      <c r="D11212" s="519" t="s">
        <v>40493</v>
      </c>
      <c r="E11212" s="519" t="s">
        <v>40494</v>
      </c>
      <c r="F11212" s="519" t="s">
        <v>40495</v>
      </c>
      <c r="G11212" s="519" t="s">
        <v>40463</v>
      </c>
      <c r="H11212" s="519" t="s">
        <v>40464</v>
      </c>
      <c r="I11212" s="519" t="s">
        <v>13</v>
      </c>
      <c r="J11212" s="650">
        <v>68.69</v>
      </c>
    </row>
    <row r="11213" spans="1:10">
      <c r="A11213" s="519" t="s">
        <v>11411</v>
      </c>
      <c r="B11213" s="519" t="str">
        <f t="shared" si="175"/>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213" s="519" t="s">
        <v>40496</v>
      </c>
      <c r="D11213" s="519" t="s">
        <v>40438</v>
      </c>
      <c r="E11213" s="519" t="s">
        <v>40497</v>
      </c>
      <c r="F11213" s="519" t="s">
        <v>40498</v>
      </c>
      <c r="G11213" s="519" t="s">
        <v>40499</v>
      </c>
      <c r="H11213" s="519" t="s">
        <v>40500</v>
      </c>
      <c r="I11213" s="519" t="s">
        <v>13</v>
      </c>
      <c r="J11213" s="650">
        <v>67.650000000000006</v>
      </c>
    </row>
    <row r="11214" spans="1:10">
      <c r="A11214" s="519" t="s">
        <v>11412</v>
      </c>
      <c r="B11214" s="519" t="str">
        <f t="shared" si="175"/>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214" s="519" t="s">
        <v>40496</v>
      </c>
      <c r="D11214" s="519" t="s">
        <v>40438</v>
      </c>
      <c r="E11214" s="519" t="s">
        <v>40497</v>
      </c>
      <c r="F11214" s="519" t="s">
        <v>40498</v>
      </c>
      <c r="G11214" s="519" t="s">
        <v>40499</v>
      </c>
      <c r="H11214" s="519" t="s">
        <v>40500</v>
      </c>
      <c r="I11214" s="519" t="s">
        <v>13</v>
      </c>
      <c r="J11214" s="650">
        <v>66.209999999999994</v>
      </c>
    </row>
    <row r="11215" spans="1:10">
      <c r="A11215" s="519" t="s">
        <v>11413</v>
      </c>
      <c r="B11215" s="519" t="str">
        <f t="shared" si="175"/>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215" s="519" t="s">
        <v>40496</v>
      </c>
      <c r="D11215" s="519" t="s">
        <v>40438</v>
      </c>
      <c r="E11215" s="519" t="s">
        <v>40497</v>
      </c>
      <c r="F11215" s="519" t="s">
        <v>40501</v>
      </c>
      <c r="G11215" s="519" t="s">
        <v>40445</v>
      </c>
      <c r="H11215" s="519" t="s">
        <v>40446</v>
      </c>
      <c r="I11215" s="519" t="s">
        <v>13</v>
      </c>
      <c r="J11215" s="650">
        <v>79.02</v>
      </c>
    </row>
    <row r="11216" spans="1:10">
      <c r="A11216" s="519" t="s">
        <v>11414</v>
      </c>
      <c r="B11216" s="519" t="str">
        <f t="shared" si="175"/>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216" s="519" t="s">
        <v>40496</v>
      </c>
      <c r="D11216" s="519" t="s">
        <v>40438</v>
      </c>
      <c r="E11216" s="519" t="s">
        <v>40497</v>
      </c>
      <c r="F11216" s="519" t="s">
        <v>40501</v>
      </c>
      <c r="G11216" s="519" t="s">
        <v>40445</v>
      </c>
      <c r="H11216" s="519" t="s">
        <v>40446</v>
      </c>
      <c r="I11216" s="519" t="s">
        <v>13</v>
      </c>
      <c r="J11216" s="650">
        <v>77.319999999999993</v>
      </c>
    </row>
    <row r="11217" spans="1:10">
      <c r="A11217" s="519" t="s">
        <v>11415</v>
      </c>
      <c r="B11217" s="519" t="str">
        <f t="shared" si="175"/>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217" s="519" t="s">
        <v>40496</v>
      </c>
      <c r="D11217" s="519" t="s">
        <v>40438</v>
      </c>
      <c r="E11217" s="519" t="s">
        <v>40502</v>
      </c>
      <c r="F11217" s="519" t="s">
        <v>40503</v>
      </c>
      <c r="G11217" s="519" t="s">
        <v>40504</v>
      </c>
      <c r="H11217" s="519" t="s">
        <v>40505</v>
      </c>
      <c r="I11217" s="519" t="s">
        <v>13</v>
      </c>
      <c r="J11217" s="650">
        <v>70.94</v>
      </c>
    </row>
    <row r="11218" spans="1:10">
      <c r="A11218" s="519" t="s">
        <v>11416</v>
      </c>
      <c r="B11218" s="519" t="str">
        <f t="shared" si="175"/>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218" s="519" t="s">
        <v>40496</v>
      </c>
      <c r="D11218" s="519" t="s">
        <v>40438</v>
      </c>
      <c r="E11218" s="519" t="s">
        <v>40502</v>
      </c>
      <c r="F11218" s="519" t="s">
        <v>40503</v>
      </c>
      <c r="G11218" s="519" t="s">
        <v>40504</v>
      </c>
      <c r="H11218" s="519" t="s">
        <v>40505</v>
      </c>
      <c r="I11218" s="519" t="s">
        <v>13</v>
      </c>
      <c r="J11218" s="650">
        <v>69.510000000000005</v>
      </c>
    </row>
    <row r="11219" spans="1:10">
      <c r="A11219" s="519" t="s">
        <v>11417</v>
      </c>
      <c r="B11219" s="519" t="str">
        <f t="shared" si="175"/>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219" s="519" t="s">
        <v>40496</v>
      </c>
      <c r="D11219" s="519" t="s">
        <v>40506</v>
      </c>
      <c r="E11219" s="519" t="s">
        <v>40507</v>
      </c>
      <c r="F11219" s="519" t="s">
        <v>40508</v>
      </c>
      <c r="G11219" s="519" t="s">
        <v>40509</v>
      </c>
      <c r="H11219" s="519" t="s">
        <v>40510</v>
      </c>
      <c r="I11219" s="519" t="s">
        <v>13</v>
      </c>
      <c r="J11219" s="650">
        <v>82.32</v>
      </c>
    </row>
    <row r="11220" spans="1:10">
      <c r="A11220" s="519" t="s">
        <v>11418</v>
      </c>
      <c r="B11220" s="519" t="str">
        <f t="shared" si="175"/>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220" s="519" t="s">
        <v>40496</v>
      </c>
      <c r="D11220" s="519" t="s">
        <v>40506</v>
      </c>
      <c r="E11220" s="519" t="s">
        <v>40507</v>
      </c>
      <c r="F11220" s="519" t="s">
        <v>40508</v>
      </c>
      <c r="G11220" s="519" t="s">
        <v>40509</v>
      </c>
      <c r="H11220" s="519" t="s">
        <v>40510</v>
      </c>
      <c r="I11220" s="519" t="s">
        <v>13</v>
      </c>
      <c r="J11220" s="650">
        <v>80.62</v>
      </c>
    </row>
    <row r="11221" spans="1:10">
      <c r="A11221" s="519" t="s">
        <v>11419</v>
      </c>
      <c r="B11221" s="519" t="str">
        <f t="shared" si="175"/>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221" s="519" t="s">
        <v>40496</v>
      </c>
      <c r="D11221" s="519" t="s">
        <v>40438</v>
      </c>
      <c r="E11221" s="519" t="s">
        <v>40497</v>
      </c>
      <c r="F11221" s="519" t="s">
        <v>40511</v>
      </c>
      <c r="G11221" s="519" t="s">
        <v>40512</v>
      </c>
      <c r="H11221" s="519" t="s">
        <v>40513</v>
      </c>
      <c r="I11221" s="519" t="s">
        <v>13</v>
      </c>
      <c r="J11221" s="650">
        <v>69.25</v>
      </c>
    </row>
    <row r="11222" spans="1:10">
      <c r="A11222" s="519" t="s">
        <v>11420</v>
      </c>
      <c r="B11222" s="519" t="str">
        <f t="shared" si="175"/>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222" s="519" t="s">
        <v>40496</v>
      </c>
      <c r="D11222" s="519" t="s">
        <v>40438</v>
      </c>
      <c r="E11222" s="519" t="s">
        <v>40497</v>
      </c>
      <c r="F11222" s="519" t="s">
        <v>40511</v>
      </c>
      <c r="G11222" s="519" t="s">
        <v>40512</v>
      </c>
      <c r="H11222" s="519" t="s">
        <v>40513</v>
      </c>
      <c r="I11222" s="519" t="s">
        <v>13</v>
      </c>
      <c r="J11222" s="650">
        <v>67.819999999999993</v>
      </c>
    </row>
    <row r="11223" spans="1:10">
      <c r="A11223" s="519" t="s">
        <v>11421</v>
      </c>
      <c r="B11223" s="519" t="str">
        <f t="shared" si="175"/>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223" s="519" t="s">
        <v>40514</v>
      </c>
      <c r="D11223" s="519" t="s">
        <v>40515</v>
      </c>
      <c r="E11223" s="519" t="s">
        <v>40516</v>
      </c>
      <c r="F11223" s="519" t="s">
        <v>40517</v>
      </c>
      <c r="G11223" s="519" t="s">
        <v>40518</v>
      </c>
      <c r="H11223" s="519" t="s">
        <v>40519</v>
      </c>
      <c r="I11223" s="519" t="s">
        <v>13</v>
      </c>
      <c r="J11223" s="650">
        <v>80.63</v>
      </c>
    </row>
    <row r="11224" spans="1:10">
      <c r="A11224" s="519" t="s">
        <v>11422</v>
      </c>
      <c r="B11224" s="519" t="str">
        <f t="shared" si="175"/>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224" s="519" t="s">
        <v>40514</v>
      </c>
      <c r="D11224" s="519" t="s">
        <v>40515</v>
      </c>
      <c r="E11224" s="519" t="s">
        <v>40516</v>
      </c>
      <c r="F11224" s="519" t="s">
        <v>40517</v>
      </c>
      <c r="G11224" s="519" t="s">
        <v>40518</v>
      </c>
      <c r="H11224" s="519" t="s">
        <v>40519</v>
      </c>
      <c r="I11224" s="519" t="s">
        <v>13</v>
      </c>
      <c r="J11224" s="650">
        <v>78.930000000000007</v>
      </c>
    </row>
    <row r="11225" spans="1:10">
      <c r="A11225" s="519" t="s">
        <v>11423</v>
      </c>
      <c r="B11225" s="519" t="str">
        <f t="shared" si="175"/>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225" s="519" t="s">
        <v>40520</v>
      </c>
      <c r="D11225" s="519" t="s">
        <v>40460</v>
      </c>
      <c r="E11225" s="519" t="s">
        <v>40521</v>
      </c>
      <c r="F11225" s="519" t="s">
        <v>40522</v>
      </c>
      <c r="G11225" s="519" t="s">
        <v>40523</v>
      </c>
      <c r="H11225" s="519" t="s">
        <v>40500</v>
      </c>
      <c r="I11225" s="519" t="s">
        <v>13</v>
      </c>
      <c r="J11225" s="650">
        <v>71.92</v>
      </c>
    </row>
    <row r="11226" spans="1:10">
      <c r="A11226" s="519" t="s">
        <v>11424</v>
      </c>
      <c r="B11226" s="519" t="str">
        <f t="shared" si="175"/>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226" s="519" t="s">
        <v>40520</v>
      </c>
      <c r="D11226" s="519" t="s">
        <v>40460</v>
      </c>
      <c r="E11226" s="519" t="s">
        <v>40521</v>
      </c>
      <c r="F11226" s="519" t="s">
        <v>40522</v>
      </c>
      <c r="G11226" s="519" t="s">
        <v>40523</v>
      </c>
      <c r="H11226" s="519" t="s">
        <v>40500</v>
      </c>
      <c r="I11226" s="519" t="s">
        <v>13</v>
      </c>
      <c r="J11226" s="650">
        <v>70.489999999999995</v>
      </c>
    </row>
    <row r="11227" spans="1:10">
      <c r="A11227" s="519" t="s">
        <v>11425</v>
      </c>
      <c r="B11227" s="519" t="str">
        <f t="shared" si="175"/>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227" s="519" t="s">
        <v>40524</v>
      </c>
      <c r="D11227" s="519" t="s">
        <v>40453</v>
      </c>
      <c r="E11227" s="519" t="s">
        <v>40525</v>
      </c>
      <c r="F11227" s="519" t="s">
        <v>40501</v>
      </c>
      <c r="G11227" s="519" t="s">
        <v>40445</v>
      </c>
      <c r="H11227" s="519" t="s">
        <v>40446</v>
      </c>
      <c r="I11227" s="519" t="s">
        <v>13</v>
      </c>
      <c r="J11227" s="650">
        <v>83.3</v>
      </c>
    </row>
    <row r="11228" spans="1:10">
      <c r="A11228" s="519" t="s">
        <v>11426</v>
      </c>
      <c r="B11228" s="519" t="str">
        <f t="shared" si="175"/>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228" s="519" t="s">
        <v>40524</v>
      </c>
      <c r="D11228" s="519" t="s">
        <v>40453</v>
      </c>
      <c r="E11228" s="519" t="s">
        <v>40525</v>
      </c>
      <c r="F11228" s="519" t="s">
        <v>40501</v>
      </c>
      <c r="G11228" s="519" t="s">
        <v>40445</v>
      </c>
      <c r="H11228" s="519" t="s">
        <v>40446</v>
      </c>
      <c r="I11228" s="519" t="s">
        <v>13</v>
      </c>
      <c r="J11228" s="650">
        <v>81.599999999999994</v>
      </c>
    </row>
    <row r="11229" spans="1:10">
      <c r="A11229" s="519" t="s">
        <v>11427</v>
      </c>
      <c r="B11229" s="519" t="str">
        <f t="shared" si="175"/>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229" s="519" t="s">
        <v>40526</v>
      </c>
      <c r="D11229" s="519" t="s">
        <v>40527</v>
      </c>
      <c r="E11229" s="519" t="s">
        <v>40528</v>
      </c>
      <c r="F11229" s="519" t="s">
        <v>40529</v>
      </c>
      <c r="G11229" s="519" t="s">
        <v>40530</v>
      </c>
      <c r="H11229" s="519" t="s">
        <v>40531</v>
      </c>
      <c r="I11229" s="519" t="s">
        <v>13</v>
      </c>
      <c r="J11229" s="650">
        <v>75.22</v>
      </c>
    </row>
    <row r="11230" spans="1:10">
      <c r="A11230" s="519" t="s">
        <v>11428</v>
      </c>
      <c r="B11230" s="519" t="str">
        <f t="shared" si="175"/>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230" s="519" t="s">
        <v>40526</v>
      </c>
      <c r="D11230" s="519" t="s">
        <v>40527</v>
      </c>
      <c r="E11230" s="519" t="s">
        <v>40528</v>
      </c>
      <c r="F11230" s="519" t="s">
        <v>40529</v>
      </c>
      <c r="G11230" s="519" t="s">
        <v>40530</v>
      </c>
      <c r="H11230" s="519" t="s">
        <v>40531</v>
      </c>
      <c r="I11230" s="519" t="s">
        <v>13</v>
      </c>
      <c r="J11230" s="650">
        <v>73.790000000000006</v>
      </c>
    </row>
    <row r="11231" spans="1:10">
      <c r="A11231" s="519" t="s">
        <v>11429</v>
      </c>
      <c r="B11231" s="519" t="str">
        <f t="shared" si="175"/>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231" s="519" t="s">
        <v>40532</v>
      </c>
      <c r="D11231" s="519" t="s">
        <v>40533</v>
      </c>
      <c r="E11231" s="519" t="s">
        <v>40534</v>
      </c>
      <c r="F11231" s="519" t="s">
        <v>40535</v>
      </c>
      <c r="G11231" s="519" t="s">
        <v>40536</v>
      </c>
      <c r="H11231" s="519" t="s">
        <v>40537</v>
      </c>
      <c r="I11231" s="519" t="s">
        <v>13</v>
      </c>
      <c r="J11231" s="650">
        <v>86.6</v>
      </c>
    </row>
    <row r="11232" spans="1:10">
      <c r="A11232" s="519" t="s">
        <v>11430</v>
      </c>
      <c r="B11232" s="519" t="str">
        <f t="shared" si="175"/>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232" s="519" t="s">
        <v>40532</v>
      </c>
      <c r="D11232" s="519" t="s">
        <v>40533</v>
      </c>
      <c r="E11232" s="519" t="s">
        <v>40534</v>
      </c>
      <c r="F11232" s="519" t="s">
        <v>40535</v>
      </c>
      <c r="G11232" s="519" t="s">
        <v>40536</v>
      </c>
      <c r="H11232" s="519" t="s">
        <v>40537</v>
      </c>
      <c r="I11232" s="519" t="s">
        <v>13</v>
      </c>
      <c r="J11232" s="650">
        <v>84.9</v>
      </c>
    </row>
    <row r="11233" spans="1:10">
      <c r="A11233" s="519" t="s">
        <v>11431</v>
      </c>
      <c r="B11233" s="519" t="str">
        <f t="shared" si="175"/>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233" s="519" t="s">
        <v>40538</v>
      </c>
      <c r="D11233" s="519" t="s">
        <v>40539</v>
      </c>
      <c r="E11233" s="519" t="s">
        <v>40540</v>
      </c>
      <c r="F11233" s="519" t="s">
        <v>40541</v>
      </c>
      <c r="G11233" s="519" t="s">
        <v>40542</v>
      </c>
      <c r="H11233" s="519" t="s">
        <v>40543</v>
      </c>
      <c r="I11233" s="519" t="s">
        <v>13</v>
      </c>
      <c r="J11233" s="650">
        <v>73.53</v>
      </c>
    </row>
    <row r="11234" spans="1:10">
      <c r="A11234" s="519" t="s">
        <v>11432</v>
      </c>
      <c r="B11234" s="519" t="str">
        <f t="shared" si="175"/>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234" s="519" t="s">
        <v>40538</v>
      </c>
      <c r="D11234" s="519" t="s">
        <v>40539</v>
      </c>
      <c r="E11234" s="519" t="s">
        <v>40540</v>
      </c>
      <c r="F11234" s="519" t="s">
        <v>40541</v>
      </c>
      <c r="G11234" s="519" t="s">
        <v>40542</v>
      </c>
      <c r="H11234" s="519" t="s">
        <v>40543</v>
      </c>
      <c r="I11234" s="519" t="s">
        <v>13</v>
      </c>
      <c r="J11234" s="650">
        <v>72.099999999999994</v>
      </c>
    </row>
    <row r="11235" spans="1:10">
      <c r="A11235" s="519" t="s">
        <v>11433</v>
      </c>
      <c r="B11235" s="519" t="str">
        <f t="shared" si="175"/>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235" s="519" t="s">
        <v>40538</v>
      </c>
      <c r="D11235" s="519" t="s">
        <v>40539</v>
      </c>
      <c r="E11235" s="519" t="s">
        <v>40544</v>
      </c>
      <c r="F11235" s="519" t="s">
        <v>40545</v>
      </c>
      <c r="G11235" s="519" t="s">
        <v>40546</v>
      </c>
      <c r="H11235" s="519" t="s">
        <v>40537</v>
      </c>
      <c r="I11235" s="519" t="s">
        <v>13</v>
      </c>
      <c r="J11235" s="650">
        <v>84.9</v>
      </c>
    </row>
    <row r="11236" spans="1:10">
      <c r="A11236" s="519" t="s">
        <v>11434</v>
      </c>
      <c r="B11236" s="519" t="str">
        <f t="shared" si="175"/>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236" s="519" t="s">
        <v>40538</v>
      </c>
      <c r="D11236" s="519" t="s">
        <v>40539</v>
      </c>
      <c r="E11236" s="519" t="s">
        <v>40544</v>
      </c>
      <c r="F11236" s="519" t="s">
        <v>40545</v>
      </c>
      <c r="G11236" s="519" t="s">
        <v>40546</v>
      </c>
      <c r="H11236" s="519" t="s">
        <v>40537</v>
      </c>
      <c r="I11236" s="519" t="s">
        <v>13</v>
      </c>
      <c r="J11236" s="650">
        <v>83.21</v>
      </c>
    </row>
    <row r="11237" spans="1:10">
      <c r="A11237" s="519" t="s">
        <v>11435</v>
      </c>
      <c r="B11237" s="519" t="str">
        <f t="shared" si="175"/>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237" s="519" t="s">
        <v>40547</v>
      </c>
      <c r="D11237" s="519" t="s">
        <v>40475</v>
      </c>
      <c r="E11237" s="519" t="s">
        <v>40548</v>
      </c>
      <c r="F11237" s="519" t="s">
        <v>40549</v>
      </c>
      <c r="G11237" s="519" t="s">
        <v>40550</v>
      </c>
      <c r="H11237" s="519" t="s">
        <v>40551</v>
      </c>
      <c r="I11237" s="519" t="s">
        <v>13</v>
      </c>
      <c r="J11237" s="650">
        <v>75.430000000000007</v>
      </c>
    </row>
    <row r="11238" spans="1:10">
      <c r="A11238" s="519" t="s">
        <v>11436</v>
      </c>
      <c r="B11238" s="519" t="str">
        <f t="shared" si="175"/>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238" s="519" t="s">
        <v>40547</v>
      </c>
      <c r="D11238" s="519" t="s">
        <v>40475</v>
      </c>
      <c r="E11238" s="519" t="s">
        <v>40548</v>
      </c>
      <c r="F11238" s="519" t="s">
        <v>40549</v>
      </c>
      <c r="G11238" s="519" t="s">
        <v>40550</v>
      </c>
      <c r="H11238" s="519" t="s">
        <v>40551</v>
      </c>
      <c r="I11238" s="519" t="s">
        <v>13</v>
      </c>
      <c r="J11238" s="650">
        <v>74</v>
      </c>
    </row>
    <row r="11239" spans="1:10">
      <c r="A11239" s="519" t="s">
        <v>11437</v>
      </c>
      <c r="B11239" s="519" t="str">
        <f t="shared" si="175"/>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239" s="519" t="s">
        <v>40552</v>
      </c>
      <c r="D11239" s="519" t="s">
        <v>40553</v>
      </c>
      <c r="E11239" s="519" t="s">
        <v>40554</v>
      </c>
      <c r="F11239" s="519" t="s">
        <v>40555</v>
      </c>
      <c r="G11239" s="519" t="s">
        <v>40428</v>
      </c>
      <c r="H11239" s="519" t="s">
        <v>40556</v>
      </c>
      <c r="I11239" s="519" t="s">
        <v>13</v>
      </c>
      <c r="J11239" s="650">
        <v>86.81</v>
      </c>
    </row>
    <row r="11240" spans="1:10">
      <c r="A11240" s="519" t="s">
        <v>11438</v>
      </c>
      <c r="B11240" s="519" t="str">
        <f t="shared" si="175"/>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240" s="519" t="s">
        <v>40552</v>
      </c>
      <c r="D11240" s="519" t="s">
        <v>40553</v>
      </c>
      <c r="E11240" s="519" t="s">
        <v>40554</v>
      </c>
      <c r="F11240" s="519" t="s">
        <v>40555</v>
      </c>
      <c r="G11240" s="519" t="s">
        <v>40428</v>
      </c>
      <c r="H11240" s="519" t="s">
        <v>40556</v>
      </c>
      <c r="I11240" s="519" t="s">
        <v>13</v>
      </c>
      <c r="J11240" s="650">
        <v>85.11</v>
      </c>
    </row>
    <row r="11241" spans="1:10">
      <c r="A11241" s="519" t="s">
        <v>11439</v>
      </c>
      <c r="B11241" s="519" t="str">
        <f t="shared" si="175"/>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241" s="519" t="s">
        <v>40557</v>
      </c>
      <c r="D11241" s="519" t="s">
        <v>40558</v>
      </c>
      <c r="E11241" s="519" t="s">
        <v>40559</v>
      </c>
      <c r="F11241" s="519" t="s">
        <v>40560</v>
      </c>
      <c r="G11241" s="519" t="s">
        <v>40509</v>
      </c>
      <c r="H11241" s="519" t="s">
        <v>40510</v>
      </c>
      <c r="I11241" s="519" t="s">
        <v>13</v>
      </c>
      <c r="J11241" s="650">
        <v>78.73</v>
      </c>
    </row>
    <row r="11242" spans="1:10">
      <c r="A11242" s="519" t="s">
        <v>11440</v>
      </c>
      <c r="B11242" s="519" t="str">
        <f t="shared" si="175"/>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242" s="519" t="s">
        <v>40557</v>
      </c>
      <c r="D11242" s="519" t="s">
        <v>40558</v>
      </c>
      <c r="E11242" s="519" t="s">
        <v>40559</v>
      </c>
      <c r="F11242" s="519" t="s">
        <v>40560</v>
      </c>
      <c r="G11242" s="519" t="s">
        <v>40509</v>
      </c>
      <c r="H11242" s="519" t="s">
        <v>40510</v>
      </c>
      <c r="I11242" s="519" t="s">
        <v>13</v>
      </c>
      <c r="J11242" s="650">
        <v>77.3</v>
      </c>
    </row>
    <row r="11243" spans="1:10">
      <c r="A11243" s="519" t="s">
        <v>11441</v>
      </c>
      <c r="B11243" s="519" t="str">
        <f t="shared" si="175"/>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243" s="519" t="s">
        <v>40557</v>
      </c>
      <c r="D11243" s="519" t="s">
        <v>40561</v>
      </c>
      <c r="E11243" s="519" t="s">
        <v>40562</v>
      </c>
      <c r="F11243" s="519" t="s">
        <v>40563</v>
      </c>
      <c r="G11243" s="519" t="s">
        <v>40564</v>
      </c>
      <c r="H11243" s="519" t="s">
        <v>40565</v>
      </c>
      <c r="I11243" s="519" t="s">
        <v>13</v>
      </c>
      <c r="J11243" s="650">
        <v>90.11</v>
      </c>
    </row>
    <row r="11244" spans="1:10">
      <c r="A11244" s="519" t="s">
        <v>11442</v>
      </c>
      <c r="B11244" s="519" t="str">
        <f t="shared" si="175"/>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244" s="519" t="s">
        <v>40557</v>
      </c>
      <c r="D11244" s="519" t="s">
        <v>40561</v>
      </c>
      <c r="E11244" s="519" t="s">
        <v>40562</v>
      </c>
      <c r="F11244" s="519" t="s">
        <v>40563</v>
      </c>
      <c r="G11244" s="519" t="s">
        <v>40564</v>
      </c>
      <c r="H11244" s="519" t="s">
        <v>40565</v>
      </c>
      <c r="I11244" s="519" t="s">
        <v>13</v>
      </c>
      <c r="J11244" s="650">
        <v>88.41</v>
      </c>
    </row>
    <row r="11245" spans="1:10">
      <c r="A11245" s="519" t="s">
        <v>11443</v>
      </c>
      <c r="B11245" s="519" t="str">
        <f t="shared" si="175"/>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245" s="519" t="s">
        <v>40566</v>
      </c>
      <c r="D11245" s="519" t="s">
        <v>40567</v>
      </c>
      <c r="E11245" s="519" t="s">
        <v>40568</v>
      </c>
      <c r="F11245" s="519" t="s">
        <v>40569</v>
      </c>
      <c r="G11245" s="519" t="s">
        <v>40570</v>
      </c>
      <c r="H11245" s="519" t="s">
        <v>40571</v>
      </c>
      <c r="I11245" s="519" t="s">
        <v>13</v>
      </c>
      <c r="J11245" s="650">
        <v>77.040000000000006</v>
      </c>
    </row>
    <row r="11246" spans="1:10">
      <c r="A11246" s="519" t="s">
        <v>11444</v>
      </c>
      <c r="B11246" s="519" t="str">
        <f t="shared" si="175"/>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246" s="519" t="s">
        <v>40566</v>
      </c>
      <c r="D11246" s="519" t="s">
        <v>40567</v>
      </c>
      <c r="E11246" s="519" t="s">
        <v>40568</v>
      </c>
      <c r="F11246" s="519" t="s">
        <v>40569</v>
      </c>
      <c r="G11246" s="519" t="s">
        <v>40570</v>
      </c>
      <c r="H11246" s="519" t="s">
        <v>40571</v>
      </c>
      <c r="I11246" s="519" t="s">
        <v>13</v>
      </c>
      <c r="J11246" s="650">
        <v>75.61</v>
      </c>
    </row>
    <row r="11247" spans="1:10">
      <c r="A11247" s="519" t="s">
        <v>11445</v>
      </c>
      <c r="B11247" s="519" t="str">
        <f t="shared" si="175"/>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247" s="519" t="s">
        <v>40557</v>
      </c>
      <c r="D11247" s="519" t="s">
        <v>40558</v>
      </c>
      <c r="E11247" s="519" t="s">
        <v>40572</v>
      </c>
      <c r="F11247" s="519" t="s">
        <v>40573</v>
      </c>
      <c r="G11247" s="519" t="s">
        <v>40574</v>
      </c>
      <c r="H11247" s="519" t="s">
        <v>40575</v>
      </c>
      <c r="I11247" s="519" t="s">
        <v>13</v>
      </c>
      <c r="J11247" s="650">
        <v>88.42</v>
      </c>
    </row>
    <row r="11248" spans="1:10">
      <c r="A11248" s="519" t="s">
        <v>11446</v>
      </c>
      <c r="B11248" s="519" t="str">
        <f t="shared" si="175"/>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248" s="519" t="s">
        <v>40557</v>
      </c>
      <c r="D11248" s="519" t="s">
        <v>40558</v>
      </c>
      <c r="E11248" s="519" t="s">
        <v>40572</v>
      </c>
      <c r="F11248" s="519" t="s">
        <v>40573</v>
      </c>
      <c r="G11248" s="519" t="s">
        <v>40574</v>
      </c>
      <c r="H11248" s="519" t="s">
        <v>40575</v>
      </c>
      <c r="I11248" s="519" t="s">
        <v>13</v>
      </c>
      <c r="J11248" s="650">
        <v>86.72</v>
      </c>
    </row>
    <row r="11249" spans="1:10">
      <c r="A11249" s="519" t="s">
        <v>11447</v>
      </c>
      <c r="B11249" s="519" t="str">
        <f t="shared" si="175"/>
        <v>REVESTIMENTO TEXTURIZADO FOSCO PARA USO EXTERNO SOBRE SUPERFICIE CAMURCADA OU CONCRETO LISO,COM 2MM DE ESPESSURA,EXECUTADO COM PO CREPE ATB,NA COR INDICADA,SOBRE ADITIVOS C/2 DEMAOS DE ACABAMENTO</v>
      </c>
      <c r="C11249" s="519" t="s">
        <v>40576</v>
      </c>
      <c r="D11249" s="519" t="s">
        <v>40577</v>
      </c>
      <c r="E11249" s="519" t="s">
        <v>40578</v>
      </c>
      <c r="F11249" s="519" t="s">
        <v>40579</v>
      </c>
      <c r="I11249" s="519" t="s">
        <v>13</v>
      </c>
      <c r="J11249" s="650">
        <v>50.73</v>
      </c>
    </row>
    <row r="11250" spans="1:10">
      <c r="A11250" s="519" t="s">
        <v>11448</v>
      </c>
      <c r="B11250" s="519" t="str">
        <f t="shared" si="175"/>
        <v>REVESTIMENTO TEXTURIZADO FOSCO PARA USO EXTERNO SOBRE SUPERFICIE CAMURCADA OU CONCRETO LISO,COM 2MM DE ESPESSURA,EXECUTADO COM PO CREPE ATB,NA COR INDICADA,SOBRE ADITIVOS C/2 DEMAOS DE ACABAMENTO</v>
      </c>
      <c r="C11250" s="519" t="s">
        <v>40576</v>
      </c>
      <c r="D11250" s="519" t="s">
        <v>40577</v>
      </c>
      <c r="E11250" s="519" t="s">
        <v>40578</v>
      </c>
      <c r="F11250" s="519" t="s">
        <v>40579</v>
      </c>
      <c r="I11250" s="519" t="s">
        <v>13</v>
      </c>
      <c r="J11250" s="650">
        <v>45.86</v>
      </c>
    </row>
    <row r="11251" spans="1:10">
      <c r="A11251" s="519" t="s">
        <v>11449</v>
      </c>
      <c r="B11251" s="519" t="str">
        <f t="shared" si="175"/>
        <v>VENEZIANA VERTICAL (BRISE SOLEIL) CONSTRUIDA COM PLACA CIMENTICIA (SEM UTILIZACAO DE AMIANTO),COM ESPESSURA DE 12MM,COM400MM DE LARGURA,FIXADA EM CANTONEIRAS DE ACO APARAFUSADAS,E MEDIDA PELA AREA COLOCADA.FORNECIMENTO E COLOCACAO</v>
      </c>
      <c r="C11251" s="519" t="s">
        <v>51690</v>
      </c>
      <c r="D11251" s="519" t="s">
        <v>51691</v>
      </c>
      <c r="E11251" s="519" t="s">
        <v>51692</v>
      </c>
      <c r="F11251" s="519" t="s">
        <v>51693</v>
      </c>
      <c r="I11251" s="519" t="s">
        <v>13</v>
      </c>
      <c r="J11251" s="650">
        <v>191.53</v>
      </c>
    </row>
    <row r="11252" spans="1:10">
      <c r="A11252" s="519" t="s">
        <v>11450</v>
      </c>
      <c r="B11252" s="519" t="str">
        <f t="shared" si="175"/>
        <v>VENEZIANA VERTICAL (BRISE SOLEIL) CONSTRUIDA COM PLACA CIMENTICIA (SEM UTILIZACAO DE AMIANTO),COM ESPESSURA DE 12MM,COM400MM DE LARGURA,FIXADA EM CANTONEIRAS DE ACO APARAFUSADAS,E MEDIDA PELA AREA COLOCADA.FORNECIMENTO E COLOCACAO</v>
      </c>
      <c r="C11252" s="519" t="s">
        <v>51690</v>
      </c>
      <c r="D11252" s="519" t="s">
        <v>51691</v>
      </c>
      <c r="E11252" s="519" t="s">
        <v>51692</v>
      </c>
      <c r="F11252" s="519" t="s">
        <v>51693</v>
      </c>
      <c r="I11252" s="519" t="s">
        <v>13</v>
      </c>
      <c r="J11252" s="650">
        <v>181.92</v>
      </c>
    </row>
    <row r="11253" spans="1:10">
      <c r="A11253" s="519" t="s">
        <v>11451</v>
      </c>
      <c r="B11253" s="519" t="str">
        <f t="shared" si="175"/>
        <v>VENEZIANA VERTICAL(BRISE SOLEIL)DE CHAPA DE ALUMINIO,COM 1,2MM DE ESPESSURA,FIXADO EM CANTONEIRAS DE ACO APARAFUSADAS,EMEDIDA PELA AREA COLOCADA.FORNECIMENTO E COLOCACAO</v>
      </c>
      <c r="C11253" s="519" t="s">
        <v>40580</v>
      </c>
      <c r="D11253" s="519" t="s">
        <v>40581</v>
      </c>
      <c r="E11253" s="519" t="s">
        <v>40582</v>
      </c>
      <c r="I11253" s="519" t="s">
        <v>13</v>
      </c>
      <c r="J11253" s="650">
        <v>1329.27</v>
      </c>
    </row>
    <row r="11254" spans="1:10">
      <c r="A11254" s="519" t="s">
        <v>11452</v>
      </c>
      <c r="B11254" s="519" t="str">
        <f t="shared" si="175"/>
        <v>VENEZIANA VERTICAL(BRISE SOLEIL)DE CHAPA DE ALUMINIO,COM 1,2MM DE ESPESSURA,FIXADO EM CANTONEIRAS DE ACO APARAFUSADAS,EMEDIDA PELA AREA COLOCADA.FORNECIMENTO E COLOCACAO</v>
      </c>
      <c r="C11254" s="519" t="s">
        <v>40580</v>
      </c>
      <c r="D11254" s="519" t="s">
        <v>40581</v>
      </c>
      <c r="E11254" s="519" t="s">
        <v>40582</v>
      </c>
      <c r="I11254" s="519" t="s">
        <v>13</v>
      </c>
      <c r="J11254" s="650">
        <v>1319.66</v>
      </c>
    </row>
    <row r="11255" spans="1:10">
      <c r="A11255" s="519" t="s">
        <v>11453</v>
      </c>
      <c r="B11255" s="519" t="str">
        <f t="shared" si="175"/>
        <v>REVESTIMENTO EM CHAPA LAMINADA COM ACABAMENTO TEXTURIZADO,DE 1,3MM DE ESPESSURA,EM PAREDES, SOBRE REVESTIMENTO LIXADO EESCOVADO</v>
      </c>
      <c r="C11255" s="519" t="s">
        <v>40583</v>
      </c>
      <c r="D11255" s="519" t="s">
        <v>40584</v>
      </c>
      <c r="E11255" s="519" t="s">
        <v>40585</v>
      </c>
      <c r="I11255" s="519" t="s">
        <v>13</v>
      </c>
      <c r="J11255" s="650">
        <v>127.68</v>
      </c>
    </row>
    <row r="11256" spans="1:10">
      <c r="A11256" s="519" t="s">
        <v>11454</v>
      </c>
      <c r="B11256" s="519" t="str">
        <f t="shared" si="175"/>
        <v>REVESTIMENTO EM CHAPA LAMINADA COM ACABAMENTO TEXTURIZADO,DE 1,3MM DE ESPESSURA,EM PAREDES, SOBRE REVESTIMENTO LIXADO EESCOVADO</v>
      </c>
      <c r="C11256" s="519" t="s">
        <v>40583</v>
      </c>
      <c r="D11256" s="519" t="s">
        <v>40584</v>
      </c>
      <c r="E11256" s="519" t="s">
        <v>40585</v>
      </c>
      <c r="I11256" s="519" t="s">
        <v>13</v>
      </c>
      <c r="J11256" s="650">
        <v>123.04</v>
      </c>
    </row>
    <row r="11257" spans="1:10">
      <c r="A11257" s="519" t="s">
        <v>11455</v>
      </c>
      <c r="B11257" s="519" t="str">
        <f t="shared" si="175"/>
        <v>REVESTIMENTO EM CHAPA LAMINADA COM ACABAMENTO BRILHANTE,DE 0,8MM DE ESPESSURA,SOBRE PECAS DE MADEIRA AMPLAS,COMO PORTAS,MESAS,ARMARIOS E PRATELEIRAS FUNDAS</v>
      </c>
      <c r="C11257" s="519" t="s">
        <v>40586</v>
      </c>
      <c r="D11257" s="519" t="s">
        <v>40587</v>
      </c>
      <c r="E11257" s="519" t="s">
        <v>40588</v>
      </c>
      <c r="I11257" s="519" t="s">
        <v>13</v>
      </c>
      <c r="J11257" s="650">
        <v>109.24</v>
      </c>
    </row>
    <row r="11258" spans="1:10">
      <c r="A11258" s="519" t="s">
        <v>11456</v>
      </c>
      <c r="B11258" s="519" t="str">
        <f t="shared" si="175"/>
        <v>REVESTIMENTO EM CHAPA LAMINADA COM ACABAMENTO BRILHANTE,DE 0,8MM DE ESPESSURA,SOBRE PECAS DE MADEIRA AMPLAS,COMO PORTAS,MESAS,ARMARIOS E PRATELEIRAS FUNDAS</v>
      </c>
      <c r="C11258" s="519" t="s">
        <v>40586</v>
      </c>
      <c r="D11258" s="519" t="s">
        <v>40587</v>
      </c>
      <c r="E11258" s="519" t="s">
        <v>40588</v>
      </c>
      <c r="I11258" s="519" t="s">
        <v>13</v>
      </c>
      <c r="J11258" s="650">
        <v>100.52</v>
      </c>
    </row>
    <row r="11259" spans="1:10">
      <c r="A11259" s="519" t="s">
        <v>11457</v>
      </c>
      <c r="B11259" s="519" t="str">
        <f t="shared" si="175"/>
        <v>REVESTIMENTO EM CHAPA LAMINADA COM ACABAMENTO BRILHANTE,DE 0,8MM DE ESPESSURA,SOBRE PECAS AMPLAS EM UMA SO DIMENSAO,COMOPRATELEIRAS COMUNS,CAIXOES DE ESQUADRIAS E COLUNAS PRISMATICAS</v>
      </c>
      <c r="C11259" s="519" t="s">
        <v>40586</v>
      </c>
      <c r="D11259" s="519" t="s">
        <v>40589</v>
      </c>
      <c r="E11259" s="519" t="s">
        <v>40590</v>
      </c>
      <c r="F11259" s="519" t="s">
        <v>40591</v>
      </c>
      <c r="I11259" s="519" t="s">
        <v>13</v>
      </c>
      <c r="J11259" s="650">
        <v>141.81</v>
      </c>
    </row>
    <row r="11260" spans="1:10">
      <c r="A11260" s="519" t="s">
        <v>11458</v>
      </c>
      <c r="B11260" s="519" t="str">
        <f t="shared" si="175"/>
        <v>REVESTIMENTO EM CHAPA LAMINADA COM ACABAMENTO BRILHANTE,DE 0,8MM DE ESPESSURA,SOBRE PECAS AMPLAS EM UMA SO DIMENSAO,COMOPRATELEIRAS COMUNS,CAIXOES DE ESQUADRIAS E COLUNAS PRISMATICAS</v>
      </c>
      <c r="C11260" s="519" t="s">
        <v>40586</v>
      </c>
      <c r="D11260" s="519" t="s">
        <v>40589</v>
      </c>
      <c r="E11260" s="519" t="s">
        <v>40590</v>
      </c>
      <c r="F11260" s="519" t="s">
        <v>40591</v>
      </c>
      <c r="I11260" s="519" t="s">
        <v>13</v>
      </c>
      <c r="J11260" s="650">
        <v>128.74</v>
      </c>
    </row>
    <row r="11261" spans="1:10">
      <c r="A11261" s="519" t="s">
        <v>11459</v>
      </c>
      <c r="B11261" s="519" t="str">
        <f t="shared" si="175"/>
        <v>REVESTIMENTO EM CHAPA LAMINADA COM ACABAMENTO BRILHANTE, DE0,8MM DE ESPESSURA, SOBRE GAVETAS, ARMARIOS, CONSOLOS, MESAS PEQUENAS E MOLDURAS</v>
      </c>
      <c r="C11261" s="519" t="s">
        <v>40592</v>
      </c>
      <c r="D11261" s="519" t="s">
        <v>40593</v>
      </c>
      <c r="E11261" s="519" t="s">
        <v>40594</v>
      </c>
      <c r="I11261" s="519" t="s">
        <v>13</v>
      </c>
      <c r="J11261" s="650">
        <v>174.39</v>
      </c>
    </row>
    <row r="11262" spans="1:10">
      <c r="A11262" s="519" t="s">
        <v>11460</v>
      </c>
      <c r="B11262" s="519" t="str">
        <f t="shared" si="175"/>
        <v>REVESTIMENTO EM CHAPA LAMINADA COM ACABAMENTO BRILHANTE, DE0,8MM DE ESPESSURA, SOBRE GAVETAS, ARMARIOS, CONSOLOS, MESAS PEQUENAS E MOLDURAS</v>
      </c>
      <c r="C11262" s="519" t="s">
        <v>40592</v>
      </c>
      <c r="D11262" s="519" t="s">
        <v>40593</v>
      </c>
      <c r="E11262" s="519" t="s">
        <v>40594</v>
      </c>
      <c r="I11262" s="519" t="s">
        <v>13</v>
      </c>
      <c r="J11262" s="650">
        <v>156.97</v>
      </c>
    </row>
    <row r="11263" spans="1:10">
      <c r="A11263" s="519" t="s">
        <v>11461</v>
      </c>
      <c r="B11263" s="519" t="str">
        <f t="shared" si="175"/>
        <v>PROTETOR DE PAREDE(BATE-MACA), COM 20CM DE LARGURA, VINIL DE ALTO IMPACTO,ANTICHAMA E LAVAVEL,ACABAMENTO TEXTURIZADO,REFORCOS EM NEOPRENE E FIXADO COM SUPORTES DE ALUMINIO RESISTENTES.FORNECIMENTO E COLOCACAO</v>
      </c>
      <c r="C11263" s="519" t="s">
        <v>40595</v>
      </c>
      <c r="D11263" s="519" t="s">
        <v>40596</v>
      </c>
      <c r="E11263" s="519" t="s">
        <v>40597</v>
      </c>
      <c r="F11263" s="519" t="s">
        <v>40598</v>
      </c>
      <c r="I11263" s="519" t="s">
        <v>36</v>
      </c>
      <c r="J11263" s="650">
        <v>159.03</v>
      </c>
    </row>
    <row r="11264" spans="1:10">
      <c r="A11264" s="519" t="s">
        <v>11462</v>
      </c>
      <c r="B11264" s="519" t="str">
        <f t="shared" si="175"/>
        <v>PROTETOR DE PAREDE(BATE-MACA), COM 20CM DE LARGURA, VINIL DE ALTO IMPACTO,ANTICHAMA E LAVAVEL,ACABAMENTO TEXTURIZADO,REFORCOS EM NEOPRENE E FIXADO COM SUPORTES DE ALUMINIO RESISTENTES.FORNECIMENTO E COLOCACAO</v>
      </c>
      <c r="C11264" s="519" t="s">
        <v>40595</v>
      </c>
      <c r="D11264" s="519" t="s">
        <v>40596</v>
      </c>
      <c r="E11264" s="519" t="s">
        <v>40597</v>
      </c>
      <c r="F11264" s="519" t="s">
        <v>40598</v>
      </c>
      <c r="I11264" s="519" t="s">
        <v>36</v>
      </c>
      <c r="J11264" s="650">
        <v>158.12</v>
      </c>
    </row>
    <row r="11265" spans="1:10">
      <c r="A11265" s="519" t="s">
        <v>11463</v>
      </c>
      <c r="B11265" s="519" t="str">
        <f t="shared" si="175"/>
        <v>PROTETOR DE PAREDE(BATE-MACA),TIPO CORRIMAO,COM LARGURA DE APROXIMADAMENTE 14CM,VINIL DE ALTO IMPACTO,ANTICHAMA E LAVAVEL,ACABAMENTO TEXTURIZADO,REFORCOS EM NEOPRENE E FIXADO COM SUPORTES DE ALUMINIO RESISTENTES.FORNECIMENTO E COLOCACAO</v>
      </c>
      <c r="C11265" s="519" t="s">
        <v>40599</v>
      </c>
      <c r="D11265" s="519" t="s">
        <v>40600</v>
      </c>
      <c r="E11265" s="519" t="s">
        <v>40601</v>
      </c>
      <c r="F11265" s="519" t="s">
        <v>40602</v>
      </c>
      <c r="I11265" s="519" t="s">
        <v>36</v>
      </c>
      <c r="J11265" s="650">
        <v>143.94</v>
      </c>
    </row>
    <row r="11266" spans="1:10">
      <c r="A11266" s="519" t="s">
        <v>11464</v>
      </c>
      <c r="B11266" s="519" t="str">
        <f t="shared" si="175"/>
        <v>PROTETOR DE PAREDE(BATE-MACA),TIPO CORRIMAO,COM LARGURA DE APROXIMADAMENTE 14CM,VINIL DE ALTO IMPACTO,ANTICHAMA E LAVAVEL,ACABAMENTO TEXTURIZADO,REFORCOS EM NEOPRENE E FIXADO COM SUPORTES DE ALUMINIO RESISTENTES.FORNECIMENTO E COLOCACAO</v>
      </c>
      <c r="C11266" s="519" t="s">
        <v>40599</v>
      </c>
      <c r="D11266" s="519" t="s">
        <v>40600</v>
      </c>
      <c r="E11266" s="519" t="s">
        <v>40601</v>
      </c>
      <c r="F11266" s="519" t="s">
        <v>40602</v>
      </c>
      <c r="I11266" s="519" t="s">
        <v>36</v>
      </c>
      <c r="J11266" s="650">
        <v>143.03</v>
      </c>
    </row>
    <row r="11267" spans="1:10">
      <c r="A11267" s="519" t="s">
        <v>11465</v>
      </c>
      <c r="B11267" s="519" t="str">
        <f t="shared" si="175"/>
        <v>PROTETOR DE PAREDE(BATE-MACA),COM 12,7CM DE LARGURA,VINIL DE ALTO IMPACTO,ANTICHAMA E LAVAVEL,ACABAMENTO TEXTURIZADO,REFORCOS EM NEOPRENE E FIXADO COM SUPORTES DE ALUMINIO RESISTENTES.FORNECIMENTO E COLOCACAO</v>
      </c>
      <c r="C11267" s="519" t="s">
        <v>40603</v>
      </c>
      <c r="D11267" s="519" t="s">
        <v>40596</v>
      </c>
      <c r="E11267" s="519" t="s">
        <v>40597</v>
      </c>
      <c r="F11267" s="519" t="s">
        <v>40598</v>
      </c>
      <c r="I11267" s="519" t="s">
        <v>36</v>
      </c>
      <c r="J11267" s="650">
        <v>143.94</v>
      </c>
    </row>
    <row r="11268" spans="1:10">
      <c r="A11268" s="519" t="s">
        <v>11466</v>
      </c>
      <c r="B11268" s="519" t="str">
        <f t="shared" si="175"/>
        <v>PROTETOR DE PAREDE(BATE-MACA),COM 12,7CM DE LARGURA,VINIL DE ALTO IMPACTO,ANTICHAMA E LAVAVEL,ACABAMENTO TEXTURIZADO,REFORCOS EM NEOPRENE E FIXADO COM SUPORTES DE ALUMINIO RESISTENTES.FORNECIMENTO E COLOCACAO</v>
      </c>
      <c r="C11268" s="519" t="s">
        <v>40603</v>
      </c>
      <c r="D11268" s="519" t="s">
        <v>40596</v>
      </c>
      <c r="E11268" s="519" t="s">
        <v>40597</v>
      </c>
      <c r="F11268" s="519" t="s">
        <v>40598</v>
      </c>
      <c r="I11268" s="519" t="s">
        <v>36</v>
      </c>
      <c r="J11268" s="650">
        <v>143.03</v>
      </c>
    </row>
    <row r="11269" spans="1:10">
      <c r="A11269" s="519" t="s">
        <v>40604</v>
      </c>
      <c r="B11269" s="519" t="str">
        <f t="shared" si="175"/>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269" s="519" t="s">
        <v>40605</v>
      </c>
      <c r="D11269" s="519" t="s">
        <v>40606</v>
      </c>
      <c r="E11269" s="519" t="s">
        <v>40607</v>
      </c>
      <c r="F11269" s="519" t="s">
        <v>40608</v>
      </c>
      <c r="G11269" s="519" t="s">
        <v>40609</v>
      </c>
      <c r="I11269" s="519" t="s">
        <v>36</v>
      </c>
      <c r="J11269" s="650">
        <v>114.93</v>
      </c>
    </row>
    <row r="11270" spans="1:10">
      <c r="A11270" s="519" t="s">
        <v>40610</v>
      </c>
      <c r="B11270" s="519" t="str">
        <f t="shared" si="175"/>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270" s="519" t="s">
        <v>40605</v>
      </c>
      <c r="D11270" s="519" t="s">
        <v>40606</v>
      </c>
      <c r="E11270" s="519" t="s">
        <v>40607</v>
      </c>
      <c r="F11270" s="519" t="s">
        <v>40608</v>
      </c>
      <c r="G11270" s="519" t="s">
        <v>40609</v>
      </c>
      <c r="I11270" s="519" t="s">
        <v>36</v>
      </c>
      <c r="J11270" s="650">
        <v>114.02</v>
      </c>
    </row>
    <row r="11271" spans="1:10">
      <c r="A11271" s="519" t="s">
        <v>11467</v>
      </c>
      <c r="B11271" s="519" t="str">
        <f t="shared" si="175"/>
        <v>PROTECAO DE PORTAS EM VINIL DE ALTO IMPACTO,COM ACABAMENTO TEXTURIZADO,VARIAS CORES.FORNECIMENTO E COLOCACAO</v>
      </c>
      <c r="C11271" s="519" t="s">
        <v>40611</v>
      </c>
      <c r="D11271" s="519" t="s">
        <v>40612</v>
      </c>
      <c r="I11271" s="519" t="s">
        <v>13</v>
      </c>
      <c r="J11271" s="650">
        <v>190.23</v>
      </c>
    </row>
    <row r="11272" spans="1:10">
      <c r="A11272" s="519" t="s">
        <v>11468</v>
      </c>
      <c r="B11272" s="519" t="str">
        <f t="shared" ref="B11272:B11335" si="176">C11272&amp;D11272&amp;E11272&amp;F11272&amp;G11272&amp;H11272</f>
        <v>PROTECAO DE PORTAS EM VINIL DE ALTO IMPACTO,COM ACABAMENTO TEXTURIZADO,VARIAS CORES.FORNECIMENTO E COLOCACAO</v>
      </c>
      <c r="C11272" s="519" t="s">
        <v>40611</v>
      </c>
      <c r="D11272" s="519" t="s">
        <v>40612</v>
      </c>
      <c r="I11272" s="519" t="s">
        <v>13</v>
      </c>
      <c r="J11272" s="650">
        <v>184.58</v>
      </c>
    </row>
    <row r="11273" spans="1:10">
      <c r="A11273" s="519" t="s">
        <v>11469</v>
      </c>
      <c r="B11273" s="519" t="str">
        <f t="shared" si="176"/>
        <v>PISO CIMENTADO,COM 1,5CM DE ESPESSURA,COM ARGAMASSA DE CIMENTO E AREIA,NO TRACO 1:3,ALISADO A COLHER, SOBRE BASE EXISTENTE</v>
      </c>
      <c r="C11273" s="519" t="s">
        <v>40613</v>
      </c>
      <c r="D11273" s="519" t="s">
        <v>40614</v>
      </c>
      <c r="E11273" s="519" t="s">
        <v>40615</v>
      </c>
      <c r="I11273" s="519" t="s">
        <v>13</v>
      </c>
      <c r="J11273" s="650">
        <v>38.47</v>
      </c>
    </row>
    <row r="11274" spans="1:10">
      <c r="A11274" s="519" t="s">
        <v>11470</v>
      </c>
      <c r="B11274" s="519" t="str">
        <f t="shared" si="176"/>
        <v>PISO CIMENTADO,COM 1,5CM DE ESPESSURA,COM ARGAMASSA DE CIMENTO E AREIA,NO TRACO 1:3,ALISADO A COLHER, SOBRE BASE EXISTENTE</v>
      </c>
      <c r="C11274" s="519" t="s">
        <v>40613</v>
      </c>
      <c r="D11274" s="519" t="s">
        <v>40614</v>
      </c>
      <c r="E11274" s="519" t="s">
        <v>40615</v>
      </c>
      <c r="I11274" s="519" t="s">
        <v>13</v>
      </c>
      <c r="J11274" s="650">
        <v>34.090000000000003</v>
      </c>
    </row>
    <row r="11275" spans="1:10">
      <c r="A11275" s="519" t="s">
        <v>11471</v>
      </c>
      <c r="B11275" s="519" t="str">
        <f t="shared" si="176"/>
        <v>PISO CIMENTADO,COM 1,5CM DE ESPESSURA,COM ARGAMASSA DE CIMENTO E AREIA, NO TRACO 1:3, COM ACABAMENTO ASPERO, SOBRE BASEEXISTENTE</v>
      </c>
      <c r="C11275" s="519" t="s">
        <v>40613</v>
      </c>
      <c r="D11275" s="519" t="s">
        <v>40616</v>
      </c>
      <c r="E11275" s="519" t="s">
        <v>40617</v>
      </c>
      <c r="I11275" s="519" t="s">
        <v>13</v>
      </c>
      <c r="J11275" s="650">
        <v>35.22</v>
      </c>
    </row>
    <row r="11276" spans="1:10">
      <c r="A11276" s="519" t="s">
        <v>11472</v>
      </c>
      <c r="B11276" s="519" t="str">
        <f t="shared" si="176"/>
        <v>PISO CIMENTADO,COM 1,5CM DE ESPESSURA,COM ARGAMASSA DE CIMENTO E AREIA, NO TRACO 1:3, COM ACABAMENTO ASPERO, SOBRE BASEEXISTENTE</v>
      </c>
      <c r="C11276" s="519" t="s">
        <v>40613</v>
      </c>
      <c r="D11276" s="519" t="s">
        <v>40616</v>
      </c>
      <c r="E11276" s="519" t="s">
        <v>40617</v>
      </c>
      <c r="I11276" s="519" t="s">
        <v>13</v>
      </c>
      <c r="J11276" s="650">
        <v>31.28</v>
      </c>
    </row>
    <row r="11277" spans="1:10">
      <c r="A11277" s="519" t="s">
        <v>11473</v>
      </c>
      <c r="B11277" s="519" t="str">
        <f t="shared" si="176"/>
        <v>PISO CIMENTADO,COM 1,5CM DE ESPESSURA,COM ARGAMASSA DE CIMENTO E AREIA,NO TRACO 1:3,ALISADO A COLHER,COM CORANTE, SOBREBASE EXISTENTE</v>
      </c>
      <c r="C11277" s="519" t="s">
        <v>40613</v>
      </c>
      <c r="D11277" s="519" t="s">
        <v>40618</v>
      </c>
      <c r="E11277" s="519" t="s">
        <v>40619</v>
      </c>
      <c r="I11277" s="519" t="s">
        <v>13</v>
      </c>
      <c r="J11277" s="650">
        <v>52.54</v>
      </c>
    </row>
    <row r="11278" spans="1:10">
      <c r="A11278" s="519" t="s">
        <v>11474</v>
      </c>
      <c r="B11278" s="519" t="str">
        <f t="shared" si="176"/>
        <v>PISO CIMENTADO,COM 1,5CM DE ESPESSURA,COM ARGAMASSA DE CIMENTO E AREIA,NO TRACO 1:3,ALISADO A COLHER,COM CORANTE, SOBREBASE EXISTENTE</v>
      </c>
      <c r="C11278" s="519" t="s">
        <v>40613</v>
      </c>
      <c r="D11278" s="519" t="s">
        <v>40618</v>
      </c>
      <c r="E11278" s="519" t="s">
        <v>40619</v>
      </c>
      <c r="I11278" s="519" t="s">
        <v>13</v>
      </c>
      <c r="J11278" s="650">
        <v>46.98</v>
      </c>
    </row>
    <row r="11279" spans="1:10">
      <c r="A11279" s="519" t="s">
        <v>11475</v>
      </c>
      <c r="B11279" s="519" t="str">
        <f t="shared" si="176"/>
        <v>PISO CIMENTADO,COM 1,5CM DE ESPESSURA,COM ARGAMASSA DE CIMENTO E AREIA,NO TRACO 1:3,ALISADO A COLHER,COM IMPERMEABILIZANTE DE PEGA NORMAL ADICIONADO A AGUA DA ARGAMASSA NA DOSAGEM1:2,COM CORANTE,SOBRE BASE EXISTENTE</v>
      </c>
      <c r="C11279" s="519" t="s">
        <v>40613</v>
      </c>
      <c r="D11279" s="519" t="s">
        <v>40620</v>
      </c>
      <c r="E11279" s="519" t="s">
        <v>40621</v>
      </c>
      <c r="F11279" s="519" t="s">
        <v>40622</v>
      </c>
      <c r="I11279" s="519" t="s">
        <v>13</v>
      </c>
      <c r="J11279" s="650">
        <v>56.47</v>
      </c>
    </row>
    <row r="11280" spans="1:10">
      <c r="A11280" s="519" t="s">
        <v>11476</v>
      </c>
      <c r="B11280" s="519" t="str">
        <f t="shared" si="176"/>
        <v>PISO CIMENTADO,COM 1,5CM DE ESPESSURA,COM ARGAMASSA DE CIMENTO E AREIA,NO TRACO 1:3,ALISADO A COLHER,COM IMPERMEABILIZANTE DE PEGA NORMAL ADICIONADO A AGUA DA ARGAMASSA NA DOSAGEM1:2,COM CORANTE,SOBRE BASE EXISTENTE</v>
      </c>
      <c r="C11280" s="519" t="s">
        <v>40613</v>
      </c>
      <c r="D11280" s="519" t="s">
        <v>40620</v>
      </c>
      <c r="E11280" s="519" t="s">
        <v>40621</v>
      </c>
      <c r="F11280" s="519" t="s">
        <v>40622</v>
      </c>
      <c r="I11280" s="519" t="s">
        <v>13</v>
      </c>
      <c r="J11280" s="650">
        <v>50.47</v>
      </c>
    </row>
    <row r="11281" spans="1:10">
      <c r="A11281" s="519" t="s">
        <v>11477</v>
      </c>
      <c r="B11281" s="519" t="str">
        <f t="shared" si="176"/>
        <v>PISO CIMENTADO,COM 1,5CM DE ESPESSURA,COM ARGAMASSA DE CIMENTO E AREIA,NO TRACO 1:3,ALISADO A COLHER,COM JUNTAS BATIDASFORMANDO QUADROS,SOBRE BASE EXISTENTE</v>
      </c>
      <c r="C11281" s="519" t="s">
        <v>40613</v>
      </c>
      <c r="D11281" s="519" t="s">
        <v>40623</v>
      </c>
      <c r="E11281" s="519" t="s">
        <v>40624</v>
      </c>
      <c r="I11281" s="519" t="s">
        <v>13</v>
      </c>
      <c r="J11281" s="650">
        <v>51.15</v>
      </c>
    </row>
    <row r="11282" spans="1:10">
      <c r="A11282" s="519" t="s">
        <v>11478</v>
      </c>
      <c r="B11282" s="519" t="str">
        <f t="shared" si="176"/>
        <v>PISO CIMENTADO,COM 1,5CM DE ESPESSURA,COM ARGAMASSA DE CIMENTO E AREIA,NO TRACO 1:3,ALISADO A COLHER,COM JUNTAS BATIDASFORMANDO QUADROS,SOBRE BASE EXISTENTE</v>
      </c>
      <c r="C11282" s="519" t="s">
        <v>40613</v>
      </c>
      <c r="D11282" s="519" t="s">
        <v>40623</v>
      </c>
      <c r="E11282" s="519" t="s">
        <v>40624</v>
      </c>
      <c r="I11282" s="519" t="s">
        <v>13</v>
      </c>
      <c r="J11282" s="650">
        <v>45.09</v>
      </c>
    </row>
    <row r="11283" spans="1:10">
      <c r="A11283" s="519" t="s">
        <v>11479</v>
      </c>
      <c r="B11283" s="519" t="str">
        <f t="shared" si="176"/>
        <v>PISO CIMENTADO,COM 1,5CM DE ESPESSURA,COM ARGAMASSA DE CIMENTO E AREIA,NO TRACO 1:3,ALISADO A COLHER,COM NOVO ALISAMENTO, SOBRE PO DE CIMENTO ESPARGIDO E MOLHADO,SOBRE BASE EXISTENTE</v>
      </c>
      <c r="C11283" s="519" t="s">
        <v>40613</v>
      </c>
      <c r="D11283" s="519" t="s">
        <v>40625</v>
      </c>
      <c r="E11283" s="519" t="s">
        <v>40626</v>
      </c>
      <c r="F11283" s="519" t="s">
        <v>40615</v>
      </c>
      <c r="I11283" s="519" t="s">
        <v>13</v>
      </c>
      <c r="J11283" s="650">
        <v>47.15</v>
      </c>
    </row>
    <row r="11284" spans="1:10">
      <c r="A11284" s="519" t="s">
        <v>11480</v>
      </c>
      <c r="B11284" s="519" t="str">
        <f t="shared" si="176"/>
        <v>PISO CIMENTADO,COM 1,5CM DE ESPESSURA,COM ARGAMASSA DE CIMENTO E AREIA,NO TRACO 1:3,ALISADO A COLHER,COM NOVO ALISAMENTO, SOBRE PO DE CIMENTO ESPARGIDO E MOLHADO,SOBRE BASE EXISTENTE</v>
      </c>
      <c r="C11284" s="519" t="s">
        <v>40613</v>
      </c>
      <c r="D11284" s="519" t="s">
        <v>40625</v>
      </c>
      <c r="E11284" s="519" t="s">
        <v>40626</v>
      </c>
      <c r="F11284" s="519" t="s">
        <v>40615</v>
      </c>
      <c r="I11284" s="519" t="s">
        <v>13</v>
      </c>
      <c r="J11284" s="650">
        <v>41.63</v>
      </c>
    </row>
    <row r="11285" spans="1:10">
      <c r="A11285" s="519" t="s">
        <v>11481</v>
      </c>
      <c r="B11285" s="519" t="str">
        <f t="shared" si="176"/>
        <v>RODAPE DE ARGAMASSA DE CIMENTO E AREIA,NO TRACO 1:3,COM 15CM DE ALTURA E 2CM DE ESPESSURA,SOBRE PAREDE EM OSSO</v>
      </c>
      <c r="C11285" s="519" t="s">
        <v>40627</v>
      </c>
      <c r="D11285" s="519" t="s">
        <v>40628</v>
      </c>
      <c r="I11285" s="519" t="s">
        <v>36</v>
      </c>
      <c r="J11285" s="650">
        <v>18.010000000000002</v>
      </c>
    </row>
    <row r="11286" spans="1:10">
      <c r="A11286" s="519" t="s">
        <v>11482</v>
      </c>
      <c r="B11286" s="519" t="str">
        <f t="shared" si="176"/>
        <v>RODAPE DE ARGAMASSA DE CIMENTO E AREIA,NO TRACO 1:3,COM 15CM DE ALTURA E 2CM DE ESPESSURA,SOBRE PAREDE EM OSSO</v>
      </c>
      <c r="C11286" s="519" t="s">
        <v>40627</v>
      </c>
      <c r="D11286" s="519" t="s">
        <v>40628</v>
      </c>
      <c r="I11286" s="519" t="s">
        <v>36</v>
      </c>
      <c r="J11286" s="650">
        <v>15.76</v>
      </c>
    </row>
    <row r="11287" spans="1:10">
      <c r="A11287" s="519" t="s">
        <v>11483</v>
      </c>
      <c r="B11287" s="519" t="str">
        <f t="shared" si="176"/>
        <v>RODAPE DE ARGAMASSA DE CIMENTO E AREIA,NO TRACO 1:3,COM 15CM DE ALTURA E 2CM DE ESPESSURA,SOBRE PAREDE EM OSSO,COM CORANTE</v>
      </c>
      <c r="C11287" s="519" t="s">
        <v>40627</v>
      </c>
      <c r="D11287" s="519" t="s">
        <v>40629</v>
      </c>
      <c r="E11287" s="519" t="s">
        <v>40615</v>
      </c>
      <c r="I11287" s="519" t="s">
        <v>36</v>
      </c>
      <c r="J11287" s="650">
        <v>25.52</v>
      </c>
    </row>
    <row r="11288" spans="1:10">
      <c r="A11288" s="519" t="s">
        <v>11484</v>
      </c>
      <c r="B11288" s="519" t="str">
        <f t="shared" si="176"/>
        <v>RODAPE DE ARGAMASSA DE CIMENTO E AREIA,NO TRACO 1:3,COM 15CM DE ALTURA E 2CM DE ESPESSURA,SOBRE PAREDE EM OSSO,COM CORANTE</v>
      </c>
      <c r="C11288" s="519" t="s">
        <v>40627</v>
      </c>
      <c r="D11288" s="519" t="s">
        <v>40629</v>
      </c>
      <c r="E11288" s="519" t="s">
        <v>40615</v>
      </c>
      <c r="I11288" s="519" t="s">
        <v>36</v>
      </c>
      <c r="J11288" s="650">
        <v>22.81</v>
      </c>
    </row>
    <row r="11289" spans="1:10">
      <c r="A11289" s="519" t="s">
        <v>11485</v>
      </c>
      <c r="B11289" s="519" t="str">
        <f t="shared" si="176"/>
        <v>RODAPE DE ARGAMASSA DE CIMENTO E AREIA,NO TRACO 1:3,COM 7CMDE ALTURA E 2CM DE ESPESSURA,SOBRE PAREDE DE OSSO</v>
      </c>
      <c r="C11289" s="519" t="s">
        <v>40630</v>
      </c>
      <c r="D11289" s="519" t="s">
        <v>40631</v>
      </c>
      <c r="I11289" s="519" t="s">
        <v>36</v>
      </c>
      <c r="J11289" s="650">
        <v>14.52</v>
      </c>
    </row>
    <row r="11290" spans="1:10">
      <c r="A11290" s="519" t="s">
        <v>11486</v>
      </c>
      <c r="B11290" s="519" t="str">
        <f t="shared" si="176"/>
        <v>RODAPE DE ARGAMASSA DE CIMENTO E AREIA,NO TRACO 1:3,COM 7CMDE ALTURA E 2CM DE ESPESSURA,SOBRE PAREDE DE OSSO</v>
      </c>
      <c r="C11290" s="519" t="s">
        <v>40630</v>
      </c>
      <c r="D11290" s="519" t="s">
        <v>40631</v>
      </c>
      <c r="I11290" s="519" t="s">
        <v>36</v>
      </c>
      <c r="J11290" s="650">
        <v>12.65</v>
      </c>
    </row>
    <row r="11291" spans="1:10">
      <c r="A11291" s="519" t="s">
        <v>11487</v>
      </c>
      <c r="B11291" s="519" t="str">
        <f t="shared" si="176"/>
        <v>PISO CIMENTADO IMPERMEAVEL,COM 1,5CM DE ESPESSURA,DE ARGAMASSA DE CIMENTO E AREIA,NO TRACO 1:3 E IMPERMEABILIZANTE DE PEGA NORMAL ADICIONADO A AGUA DA ARGAMASSA NA DOSAGEM DE 1:12,ALISADO A COLHER,SOBRE BASE OU CONTRAPISO EXISTENTE</v>
      </c>
      <c r="C11291" s="519" t="s">
        <v>40632</v>
      </c>
      <c r="D11291" s="519" t="s">
        <v>40633</v>
      </c>
      <c r="E11291" s="519" t="s">
        <v>40634</v>
      </c>
      <c r="F11291" s="519" t="s">
        <v>40635</v>
      </c>
      <c r="I11291" s="519" t="s">
        <v>13</v>
      </c>
      <c r="J11291" s="650">
        <v>35.340000000000003</v>
      </c>
    </row>
    <row r="11292" spans="1:10">
      <c r="A11292" s="519" t="s">
        <v>11488</v>
      </c>
      <c r="B11292" s="519" t="str">
        <f t="shared" si="176"/>
        <v>PISO CIMENTADO IMPERMEAVEL,COM 1,5CM DE ESPESSURA,DE ARGAMASSA DE CIMENTO E AREIA,NO TRACO 1:3 E IMPERMEABILIZANTE DE PEGA NORMAL ADICIONADO A AGUA DA ARGAMASSA NA DOSAGEM DE 1:12,ALISADO A COLHER,SOBRE BASE OU CONTRAPISO EXISTENTE</v>
      </c>
      <c r="C11292" s="519" t="s">
        <v>40632</v>
      </c>
      <c r="D11292" s="519" t="s">
        <v>40633</v>
      </c>
      <c r="E11292" s="519" t="s">
        <v>40634</v>
      </c>
      <c r="F11292" s="519" t="s">
        <v>40635</v>
      </c>
      <c r="I11292" s="519" t="s">
        <v>13</v>
      </c>
      <c r="J11292" s="650">
        <v>31.51</v>
      </c>
    </row>
    <row r="11293" spans="1:10">
      <c r="A11293" s="519" t="s">
        <v>11489</v>
      </c>
      <c r="B11293" s="519" t="str">
        <f t="shared" si="176"/>
        <v>PISO CIMENTADO IMPERMEAVEL,COM 3CM DE ESPESSURA EM DUAS CAMADAS DE 1,5CM,DE ARGAMASSA DE CIMENTO E AREIA,NO TRACO 1:3 EIMPERMEABILIZANTE DE PEGA NORMAL ADICIONADO A AGUA DA ARGAMASSA NA DOSAGEM DE 1:12,ALISADO A COLHER,SOBRE BASE,OU CONTRAPISO EXISTENTE</v>
      </c>
      <c r="C11293" s="519" t="s">
        <v>40636</v>
      </c>
      <c r="D11293" s="519" t="s">
        <v>40637</v>
      </c>
      <c r="E11293" s="519" t="s">
        <v>40638</v>
      </c>
      <c r="F11293" s="519" t="s">
        <v>40639</v>
      </c>
      <c r="G11293" s="519" t="s">
        <v>40640</v>
      </c>
      <c r="I11293" s="519" t="s">
        <v>13</v>
      </c>
      <c r="J11293" s="650">
        <v>61.89</v>
      </c>
    </row>
    <row r="11294" spans="1:10">
      <c r="A11294" s="519" t="s">
        <v>11490</v>
      </c>
      <c r="B11294" s="519" t="str">
        <f t="shared" si="176"/>
        <v>PISO CIMENTADO IMPERMEAVEL,COM 3CM DE ESPESSURA EM DUAS CAMADAS DE 1,5CM,DE ARGAMASSA DE CIMENTO E AREIA,NO TRACO 1:3 EIMPERMEABILIZANTE DE PEGA NORMAL ADICIONADO A AGUA DA ARGAMASSA NA DOSAGEM DE 1:12,ALISADO A COLHER,SOBRE BASE,OU CONTRAPISO EXISTENTE</v>
      </c>
      <c r="C11294" s="519" t="s">
        <v>40636</v>
      </c>
      <c r="D11294" s="519" t="s">
        <v>40637</v>
      </c>
      <c r="E11294" s="519" t="s">
        <v>40638</v>
      </c>
      <c r="F11294" s="519" t="s">
        <v>40639</v>
      </c>
      <c r="G11294" s="519" t="s">
        <v>40640</v>
      </c>
      <c r="I11294" s="519" t="s">
        <v>13</v>
      </c>
      <c r="J11294" s="650">
        <v>55.41</v>
      </c>
    </row>
    <row r="11295" spans="1:10">
      <c r="A11295" s="519" t="s">
        <v>11491</v>
      </c>
      <c r="B11295" s="519" t="str">
        <f t="shared" si="176"/>
        <v>RODAPE DE CIMENTADO IMPERMEAVEL COM 7CM DE ALTURA E 2CM DE ESPESSURA, EM ARGAMASSA DE CIMENTO E AREIA, NO TRACO 1:3 E IMPERMEABILIZANTE DE PEGA NORMAL  ADICIONADO A AGUA DA ARGAMASSA NA DOSAGEM DE 1:12,ALISADO A COLHER,SOBRE PAREDE EM OSSO</v>
      </c>
      <c r="C11295" s="519" t="s">
        <v>40641</v>
      </c>
      <c r="D11295" s="519" t="s">
        <v>40642</v>
      </c>
      <c r="E11295" s="519" t="s">
        <v>40643</v>
      </c>
      <c r="F11295" s="519" t="s">
        <v>40644</v>
      </c>
      <c r="I11295" s="519" t="s">
        <v>36</v>
      </c>
      <c r="J11295" s="650">
        <v>15.46</v>
      </c>
    </row>
    <row r="11296" spans="1:10">
      <c r="A11296" s="519" t="s">
        <v>11492</v>
      </c>
      <c r="B11296" s="519" t="str">
        <f t="shared" si="176"/>
        <v>RODAPE DE CIMENTADO IMPERMEAVEL COM 7CM DE ALTURA E 2CM DE ESPESSURA, EM ARGAMASSA DE CIMENTO E AREIA, NO TRACO 1:3 E IMPERMEABILIZANTE DE PEGA NORMAL  ADICIONADO A AGUA DA ARGAMASSA NA DOSAGEM DE 1:12,ALISADO A COLHER,SOBRE PAREDE EM OSSO</v>
      </c>
      <c r="C11296" s="519" t="s">
        <v>40641</v>
      </c>
      <c r="D11296" s="519" t="s">
        <v>40642</v>
      </c>
      <c r="E11296" s="519" t="s">
        <v>40643</v>
      </c>
      <c r="F11296" s="519" t="s">
        <v>40644</v>
      </c>
      <c r="I11296" s="519" t="s">
        <v>36</v>
      </c>
      <c r="J11296" s="650">
        <v>13.48</v>
      </c>
    </row>
    <row r="11297" spans="1:10">
      <c r="A11297" s="519" t="s">
        <v>11493</v>
      </c>
      <c r="B11297" s="519" t="str">
        <f t="shared" si="176"/>
        <v>RODAPE DE CIMENTADO IMPERMEAVEL COM 10CM DE ALTURA E 3CM DEESPESSURA, EM ARGAMASSA DE CIMENTO E AREIA, NO TRACO 1:3 EIMPERMEABILIZANTE DE PEGA NORMAL  ADICIONADO  A AGUA DA ARGAMASSA NA DOSAGEM DE 1:12,ALISADO A COLHER,SOBRE PAREDE EM OSSO</v>
      </c>
      <c r="C11297" s="519" t="s">
        <v>40645</v>
      </c>
      <c r="D11297" s="519" t="s">
        <v>40646</v>
      </c>
      <c r="E11297" s="519" t="s">
        <v>40647</v>
      </c>
      <c r="F11297" s="519" t="s">
        <v>40648</v>
      </c>
      <c r="G11297" s="519" t="s">
        <v>40649</v>
      </c>
      <c r="I11297" s="519" t="s">
        <v>36</v>
      </c>
      <c r="J11297" s="650">
        <v>17.190000000000001</v>
      </c>
    </row>
    <row r="11298" spans="1:10">
      <c r="A11298" s="519" t="s">
        <v>11494</v>
      </c>
      <c r="B11298" s="519" t="str">
        <f t="shared" si="176"/>
        <v>RODAPE DE CIMENTADO IMPERMEAVEL COM 10CM DE ALTURA E 3CM DEESPESSURA, EM ARGAMASSA DE CIMENTO E AREIA, NO TRACO 1:3 EIMPERMEABILIZANTE DE PEGA NORMAL  ADICIONADO  A AGUA DA ARGAMASSA NA DOSAGEM DE 1:12,ALISADO A COLHER,SOBRE PAREDE EM OSSO</v>
      </c>
      <c r="C11298" s="519" t="s">
        <v>40645</v>
      </c>
      <c r="D11298" s="519" t="s">
        <v>40646</v>
      </c>
      <c r="E11298" s="519" t="s">
        <v>40647</v>
      </c>
      <c r="F11298" s="519" t="s">
        <v>40648</v>
      </c>
      <c r="G11298" s="519" t="s">
        <v>40649</v>
      </c>
      <c r="I11298" s="519" t="s">
        <v>36</v>
      </c>
      <c r="J11298" s="650">
        <v>15.08</v>
      </c>
    </row>
    <row r="11299" spans="1:10">
      <c r="A11299" s="519" t="s">
        <v>11495</v>
      </c>
      <c r="B11299" s="519" t="str">
        <f t="shared" si="176"/>
        <v>RODAPE DE CIMENTADO IMPERMEAVEL COM 25CM DE ALTURA E 3CM DEESPESSURA, EM ARGAMASSA DE CIMENTO E AREIA, NO TRACO 1:3  EIMPERMEABILIZANTE DE PEGA NORMAL  ADICIONADO  A AGUA DA ARGAMASSA NA DOSAGEM DE 1:12,ALISADO A COLHER,SOBRE PAREDE EM OSSO</v>
      </c>
      <c r="C11299" s="519" t="s">
        <v>40650</v>
      </c>
      <c r="D11299" s="519" t="s">
        <v>40651</v>
      </c>
      <c r="E11299" s="519" t="s">
        <v>40647</v>
      </c>
      <c r="F11299" s="519" t="s">
        <v>40648</v>
      </c>
      <c r="G11299" s="519" t="s">
        <v>40649</v>
      </c>
      <c r="I11299" s="519" t="s">
        <v>36</v>
      </c>
      <c r="J11299" s="650">
        <v>28.72</v>
      </c>
    </row>
    <row r="11300" spans="1:10">
      <c r="A11300" s="519" t="s">
        <v>11496</v>
      </c>
      <c r="B11300" s="519" t="str">
        <f t="shared" si="176"/>
        <v>RODAPE DE CIMENTADO IMPERMEAVEL COM 25CM DE ALTURA E 3CM DEESPESSURA, EM ARGAMASSA DE CIMENTO E AREIA, NO TRACO 1:3  EIMPERMEABILIZANTE DE PEGA NORMAL  ADICIONADO  A AGUA DA ARGAMASSA NA DOSAGEM DE 1:12,ALISADO A COLHER,SOBRE PAREDE EM OSSO</v>
      </c>
      <c r="C11300" s="519" t="s">
        <v>40650</v>
      </c>
      <c r="D11300" s="519" t="s">
        <v>40651</v>
      </c>
      <c r="E11300" s="519" t="s">
        <v>40647</v>
      </c>
      <c r="F11300" s="519" t="s">
        <v>40648</v>
      </c>
      <c r="G11300" s="519" t="s">
        <v>40649</v>
      </c>
      <c r="I11300" s="519" t="s">
        <v>36</v>
      </c>
      <c r="J11300" s="650">
        <v>25.33</v>
      </c>
    </row>
    <row r="11301" spans="1:10">
      <c r="A11301" s="519" t="s">
        <v>11497</v>
      </c>
      <c r="B11301" s="519" t="str">
        <f t="shared" si="176"/>
        <v>CONTRAPISO,BASE OU CAMADA REGULARIZADORA EXECUTADA COM ARGAMASSA DE CIMENTO E AREIA,NO TRACO 1:4,NA ESPESSURA DE 1CM</v>
      </c>
      <c r="C11301" s="519" t="s">
        <v>40652</v>
      </c>
      <c r="D11301" s="519" t="s">
        <v>40653</v>
      </c>
      <c r="I11301" s="519" t="s">
        <v>13</v>
      </c>
      <c r="J11301" s="650">
        <v>18.34</v>
      </c>
    </row>
    <row r="11302" spans="1:10">
      <c r="A11302" s="519" t="s">
        <v>11498</v>
      </c>
      <c r="B11302" s="519" t="str">
        <f t="shared" si="176"/>
        <v>CONTRAPISO,BASE OU CAMADA REGULARIZADORA EXECUTADA COM ARGAMASSA DE CIMENTO E AREIA,NO TRACO 1:4,NA ESPESSURA DE 1CM</v>
      </c>
      <c r="C11302" s="519" t="s">
        <v>40652</v>
      </c>
      <c r="D11302" s="519" t="s">
        <v>40653</v>
      </c>
      <c r="I11302" s="519" t="s">
        <v>13</v>
      </c>
      <c r="J11302" s="650">
        <v>16.36</v>
      </c>
    </row>
    <row r="11303" spans="1:10">
      <c r="A11303" s="519" t="s">
        <v>11499</v>
      </c>
      <c r="B11303" s="519" t="str">
        <f t="shared" si="176"/>
        <v>CONTRAPISO,BASE OU CAMADA REGULARIZADORA EXECUTADA COM ARGAMASSA DE CIMENTO A AREIA,NO TRACO 1:4,NA ESPESSURA DE 1,5CM</v>
      </c>
      <c r="C11303" s="519" t="s">
        <v>40652</v>
      </c>
      <c r="D11303" s="519" t="s">
        <v>40654</v>
      </c>
      <c r="I11303" s="519" t="s">
        <v>13</v>
      </c>
      <c r="J11303" s="650">
        <v>22.44</v>
      </c>
    </row>
    <row r="11304" spans="1:10">
      <c r="A11304" s="519" t="s">
        <v>11500</v>
      </c>
      <c r="B11304" s="519" t="str">
        <f t="shared" si="176"/>
        <v>CONTRAPISO,BASE OU CAMADA REGULARIZADORA EXECUTADA COM ARGAMASSA DE CIMENTO A AREIA,NO TRACO 1:4,NA ESPESSURA DE 1,5CM</v>
      </c>
      <c r="C11304" s="519" t="s">
        <v>40652</v>
      </c>
      <c r="D11304" s="519" t="s">
        <v>40654</v>
      </c>
      <c r="I11304" s="519" t="s">
        <v>13</v>
      </c>
      <c r="J11304" s="650">
        <v>20.149999999999999</v>
      </c>
    </row>
    <row r="11305" spans="1:10">
      <c r="A11305" s="519" t="s">
        <v>11501</v>
      </c>
      <c r="B11305" s="519" t="str">
        <f t="shared" si="176"/>
        <v>CONTRAPISO,BASE OU CAMADA REGULARIZADORA,EXECUTADA COM ARGAMASSA DE CIMENTO A AREIA,NO TRACO 1:4,NA ESPESSURA DE 2CM</v>
      </c>
      <c r="C11305" s="519" t="s">
        <v>40655</v>
      </c>
      <c r="D11305" s="519" t="s">
        <v>40656</v>
      </c>
      <c r="I11305" s="519" t="s">
        <v>13</v>
      </c>
      <c r="J11305" s="650">
        <v>26.54</v>
      </c>
    </row>
    <row r="11306" spans="1:10">
      <c r="A11306" s="519" t="s">
        <v>11502</v>
      </c>
      <c r="B11306" s="519" t="str">
        <f t="shared" si="176"/>
        <v>CONTRAPISO,BASE OU CAMADA REGULARIZADORA,EXECUTADA COM ARGAMASSA DE CIMENTO A AREIA,NO TRACO 1:4,NA ESPESSURA DE 2CM</v>
      </c>
      <c r="C11306" s="519" t="s">
        <v>40655</v>
      </c>
      <c r="D11306" s="519" t="s">
        <v>40656</v>
      </c>
      <c r="I11306" s="519" t="s">
        <v>13</v>
      </c>
      <c r="J11306" s="650">
        <v>23.93</v>
      </c>
    </row>
    <row r="11307" spans="1:10">
      <c r="A11307" s="519" t="s">
        <v>11503</v>
      </c>
      <c r="B11307" s="519" t="str">
        <f t="shared" si="176"/>
        <v>CONTRAPISO,BASE OU CAMADA REGULARIZADORA,EXECUTADA COM ARGAMASSA DE CIMNENTO E AREIA,NO TRACO 1:4,NA ESPESSURA DE 2,5CM</v>
      </c>
      <c r="C11307" s="519" t="s">
        <v>40655</v>
      </c>
      <c r="D11307" s="519" t="s">
        <v>40657</v>
      </c>
      <c r="I11307" s="519" t="s">
        <v>13</v>
      </c>
      <c r="J11307" s="650">
        <v>30.64</v>
      </c>
    </row>
    <row r="11308" spans="1:10">
      <c r="A11308" s="519" t="s">
        <v>11504</v>
      </c>
      <c r="B11308" s="519" t="str">
        <f t="shared" si="176"/>
        <v>CONTRAPISO,BASE OU CAMADA REGULARIZADORA,EXECUTADA COM ARGAMASSA DE CIMNENTO E AREIA,NO TRACO 1:4,NA ESPESSURA DE 2,5CM</v>
      </c>
      <c r="C11308" s="519" t="s">
        <v>40655</v>
      </c>
      <c r="D11308" s="519" t="s">
        <v>40657</v>
      </c>
      <c r="I11308" s="519" t="s">
        <v>13</v>
      </c>
      <c r="J11308" s="650">
        <v>27.72</v>
      </c>
    </row>
    <row r="11309" spans="1:10">
      <c r="A11309" s="519" t="s">
        <v>11505</v>
      </c>
      <c r="B11309" s="519" t="str">
        <f t="shared" si="176"/>
        <v>CONTRAPISO,BASE OU CAMADA REGULARIZADORA,EXECUTADA COM ARGAMASSA DE CIMENTO E AREIA,NO TRACO 1:4,NA ESPESSURA DE 3CM</v>
      </c>
      <c r="C11309" s="519" t="s">
        <v>40655</v>
      </c>
      <c r="D11309" s="519" t="s">
        <v>40658</v>
      </c>
      <c r="I11309" s="519" t="s">
        <v>13</v>
      </c>
      <c r="J11309" s="650">
        <v>34.74</v>
      </c>
    </row>
    <row r="11310" spans="1:10">
      <c r="A11310" s="519" t="s">
        <v>11506</v>
      </c>
      <c r="B11310" s="519" t="str">
        <f t="shared" si="176"/>
        <v>CONTRAPISO,BASE OU CAMADA REGULARIZADORA,EXECUTADA COM ARGAMASSA DE CIMENTO E AREIA,NO TRACO 1:4,NA ESPESSURA DE 3CM</v>
      </c>
      <c r="C11310" s="519" t="s">
        <v>40655</v>
      </c>
      <c r="D11310" s="519" t="s">
        <v>40658</v>
      </c>
      <c r="I11310" s="519" t="s">
        <v>13</v>
      </c>
      <c r="J11310" s="650">
        <v>31.51</v>
      </c>
    </row>
    <row r="11311" spans="1:10">
      <c r="A11311" s="519" t="s">
        <v>11507</v>
      </c>
      <c r="B11311" s="519" t="str">
        <f t="shared" si="176"/>
        <v>CONTRAPISO,BASE OU CAMADA REGULARIZADORA,EXECUTADA COM ARGAMASSA DE CIMENTO E AREIA,NO TRACO 1:4,NA ESPESSURA DE 3,5CM</v>
      </c>
      <c r="C11311" s="519" t="s">
        <v>40655</v>
      </c>
      <c r="D11311" s="519" t="s">
        <v>40659</v>
      </c>
      <c r="I11311" s="519" t="s">
        <v>13</v>
      </c>
      <c r="J11311" s="650">
        <v>38.83</v>
      </c>
    </row>
    <row r="11312" spans="1:10">
      <c r="A11312" s="519" t="s">
        <v>11508</v>
      </c>
      <c r="B11312" s="519" t="str">
        <f t="shared" si="176"/>
        <v>CONTRAPISO,BASE OU CAMADA REGULARIZADORA,EXECUTADA COM ARGAMASSA DE CIMENTO E AREIA,NO TRACO 1:4,NA ESPESSURA DE 3,5CM</v>
      </c>
      <c r="C11312" s="519" t="s">
        <v>40655</v>
      </c>
      <c r="D11312" s="519" t="s">
        <v>40659</v>
      </c>
      <c r="I11312" s="519" t="s">
        <v>13</v>
      </c>
      <c r="J11312" s="650">
        <v>35.29</v>
      </c>
    </row>
    <row r="11313" spans="1:10">
      <c r="A11313" s="519" t="s">
        <v>11509</v>
      </c>
      <c r="B11313" s="519" t="str">
        <f t="shared" si="176"/>
        <v>CONTRAPISO,BASE OU CAMADA REGULARIZADORA,EXECUTADA COM ARGAMASSA DE CIMENTO E AREIA,NO TRACO 1:4,NA ESPESSURA DE 4CM</v>
      </c>
      <c r="C11313" s="519" t="s">
        <v>40655</v>
      </c>
      <c r="D11313" s="519" t="s">
        <v>40660</v>
      </c>
      <c r="I11313" s="519" t="s">
        <v>13</v>
      </c>
      <c r="J11313" s="650">
        <v>42.93</v>
      </c>
    </row>
    <row r="11314" spans="1:10">
      <c r="A11314" s="519" t="s">
        <v>11510</v>
      </c>
      <c r="B11314" s="519" t="str">
        <f t="shared" si="176"/>
        <v>CONTRAPISO,BASE OU CAMADA REGULARIZADORA,EXECUTADA COM ARGAMASSA DE CIMENTO E AREIA,NO TRACO 1:4,NA ESPESSURA DE 4CM</v>
      </c>
      <c r="C11314" s="519" t="s">
        <v>40655</v>
      </c>
      <c r="D11314" s="519" t="s">
        <v>40660</v>
      </c>
      <c r="I11314" s="519" t="s">
        <v>13</v>
      </c>
      <c r="J11314" s="650">
        <v>39.08</v>
      </c>
    </row>
    <row r="11315" spans="1:10">
      <c r="A11315" s="519" t="s">
        <v>11511</v>
      </c>
      <c r="B11315" s="519" t="str">
        <f t="shared" si="176"/>
        <v>CONTRAPISO,BASE OU CAMADA REGULARIZADORA,EXECUTADA COM ARGAMASSA DE CIMENTO E AREIA,NO TRACO 1:4,NA ESPESSURA DE 5CM</v>
      </c>
      <c r="C11315" s="519" t="s">
        <v>40655</v>
      </c>
      <c r="D11315" s="519" t="s">
        <v>40661</v>
      </c>
      <c r="I11315" s="519" t="s">
        <v>13</v>
      </c>
      <c r="J11315" s="650">
        <v>51.13</v>
      </c>
    </row>
    <row r="11316" spans="1:10">
      <c r="A11316" s="519" t="s">
        <v>11512</v>
      </c>
      <c r="B11316" s="519" t="str">
        <f t="shared" si="176"/>
        <v>CONTRAPISO,BASE OU CAMADA REGULARIZADORA,EXECUTADA COM ARGAMASSA DE CIMENTO E AREIA,NO TRACO 1:4,NA ESPESSURA DE 5CM</v>
      </c>
      <c r="C11316" s="519" t="s">
        <v>40655</v>
      </c>
      <c r="D11316" s="519" t="s">
        <v>40661</v>
      </c>
      <c r="I11316" s="519" t="s">
        <v>13</v>
      </c>
      <c r="J11316" s="650">
        <v>46.65</v>
      </c>
    </row>
    <row r="11317" spans="1:10">
      <c r="A11317" s="519" t="s">
        <v>11513</v>
      </c>
      <c r="B11317" s="519" t="str">
        <f t="shared" si="176"/>
        <v>CONTRAPISO,BASE OU CAMADA REGULARIZADORA,EXECUTADA COM ARGAMASSA DE CIMENTO E AREIA,NO TRACO 1:4,NA ESPESSURA DE 6CM</v>
      </c>
      <c r="C11317" s="519" t="s">
        <v>40655</v>
      </c>
      <c r="D11317" s="519" t="s">
        <v>40662</v>
      </c>
      <c r="I11317" s="519" t="s">
        <v>13</v>
      </c>
      <c r="J11317" s="650">
        <v>59.33</v>
      </c>
    </row>
    <row r="11318" spans="1:10">
      <c r="A11318" s="519" t="s">
        <v>11514</v>
      </c>
      <c r="B11318" s="519" t="str">
        <f t="shared" si="176"/>
        <v>CONTRAPISO,BASE OU CAMADA REGULARIZADORA,EXECUTADA COM ARGAMASSA DE CIMENTO E AREIA,NO TRACO 1:4,NA ESPESSURA DE 6CM</v>
      </c>
      <c r="C11318" s="519" t="s">
        <v>40655</v>
      </c>
      <c r="D11318" s="519" t="s">
        <v>40662</v>
      </c>
      <c r="I11318" s="519" t="s">
        <v>13</v>
      </c>
      <c r="J11318" s="650">
        <v>54.22</v>
      </c>
    </row>
    <row r="11319" spans="1:10">
      <c r="A11319" s="519" t="s">
        <v>11515</v>
      </c>
      <c r="B11319" s="519" t="str">
        <f t="shared" si="176"/>
        <v>CONTRAPISO,BASE OU CAMADA REGULARIZADORA EXECUTADA,COM ARGAMASSA DE CIMENTO E AREIA,NO TRACO 1:4,NA ESPESSURA DE 6,5CM</v>
      </c>
      <c r="C11319" s="519" t="s">
        <v>40663</v>
      </c>
      <c r="D11319" s="519" t="s">
        <v>40664</v>
      </c>
      <c r="I11319" s="519" t="s">
        <v>13</v>
      </c>
      <c r="J11319" s="650">
        <v>63.43</v>
      </c>
    </row>
    <row r="11320" spans="1:10">
      <c r="A11320" s="519" t="s">
        <v>11516</v>
      </c>
      <c r="B11320" s="519" t="str">
        <f t="shared" si="176"/>
        <v>CONTRAPISO,BASE OU CAMADA REGULARIZADORA EXECUTADA,COM ARGAMASSA DE CIMENTO E AREIA,NO TRACO 1:4,NA ESPESSURA DE 6,5CM</v>
      </c>
      <c r="C11320" s="519" t="s">
        <v>40663</v>
      </c>
      <c r="D11320" s="519" t="s">
        <v>40664</v>
      </c>
      <c r="I11320" s="519" t="s">
        <v>13</v>
      </c>
      <c r="J11320" s="650">
        <v>58.01</v>
      </c>
    </row>
    <row r="11321" spans="1:10">
      <c r="A11321" s="519" t="s">
        <v>11517</v>
      </c>
      <c r="B11321" s="519" t="str">
        <f t="shared" si="176"/>
        <v>CONTRAPISO,BASE OU CAMADA REGULARIZADORA EXECUTADA,COM ARGAMASSA DE CIMENTO E AREIA,NO TRACO 1:4,NA ESPESSURA DE 8CM</v>
      </c>
      <c r="C11321" s="519" t="s">
        <v>40663</v>
      </c>
      <c r="D11321" s="519" t="s">
        <v>40665</v>
      </c>
      <c r="I11321" s="519" t="s">
        <v>13</v>
      </c>
      <c r="J11321" s="650">
        <v>75.72</v>
      </c>
    </row>
    <row r="11322" spans="1:10">
      <c r="A11322" s="519" t="s">
        <v>11518</v>
      </c>
      <c r="B11322" s="519" t="str">
        <f t="shared" si="176"/>
        <v>CONTRAPISO,BASE OU CAMADA REGULARIZADORA EXECUTADA,COM ARGAMASSA DE CIMENTO E AREIA,NO TRACO 1:4,NA ESPESSURA DE 8CM</v>
      </c>
      <c r="C11322" s="519" t="s">
        <v>40663</v>
      </c>
      <c r="D11322" s="519" t="s">
        <v>40665</v>
      </c>
      <c r="I11322" s="519" t="s">
        <v>13</v>
      </c>
      <c r="J11322" s="650">
        <v>69.37</v>
      </c>
    </row>
    <row r="11323" spans="1:10">
      <c r="A11323" s="519" t="s">
        <v>11519</v>
      </c>
      <c r="B11323" s="519" t="str">
        <f t="shared" si="176"/>
        <v>RECOMPOSICAO DE PISO CIMENTADO,COM ARGAMASSA DE CIMENTO E AREIA, NO TRACO 1:3, COM 2CM DE ESPESSURA, EXCLUSIVE BASE  DECONCRETO</v>
      </c>
      <c r="C11323" s="519" t="s">
        <v>40666</v>
      </c>
      <c r="D11323" s="519" t="s">
        <v>40667</v>
      </c>
      <c r="E11323" s="519" t="s">
        <v>40668</v>
      </c>
      <c r="I11323" s="519" t="s">
        <v>13</v>
      </c>
      <c r="J11323" s="650">
        <v>53.54</v>
      </c>
    </row>
    <row r="11324" spans="1:10">
      <c r="A11324" s="519" t="s">
        <v>11520</v>
      </c>
      <c r="B11324" s="519" t="str">
        <f t="shared" si="176"/>
        <v>RECOMPOSICAO DE PISO CIMENTADO,COM ARGAMASSA DE CIMENTO E AREIA, NO TRACO 1:3, COM 2CM DE ESPESSURA, EXCLUSIVE BASE  DECONCRETO</v>
      </c>
      <c r="C11324" s="519" t="s">
        <v>40666</v>
      </c>
      <c r="D11324" s="519" t="s">
        <v>40667</v>
      </c>
      <c r="E11324" s="519" t="s">
        <v>40668</v>
      </c>
      <c r="I11324" s="519" t="s">
        <v>13</v>
      </c>
      <c r="J11324" s="650">
        <v>47.51</v>
      </c>
    </row>
    <row r="11325" spans="1:10">
      <c r="A11325" s="519" t="s">
        <v>11521</v>
      </c>
      <c r="B11325" s="519" t="str">
        <f t="shared" si="176"/>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325" s="519" t="s">
        <v>40669</v>
      </c>
      <c r="D11325" s="519" t="s">
        <v>40670</v>
      </c>
      <c r="E11325" s="519" t="s">
        <v>40671</v>
      </c>
      <c r="F11325" s="519" t="s">
        <v>40672</v>
      </c>
      <c r="G11325" s="519" t="s">
        <v>40673</v>
      </c>
      <c r="I11325" s="519" t="s">
        <v>13</v>
      </c>
      <c r="J11325" s="650">
        <v>93.62</v>
      </c>
    </row>
    <row r="11326" spans="1:10">
      <c r="A11326" s="519" t="s">
        <v>11522</v>
      </c>
      <c r="B11326" s="519" t="str">
        <f t="shared" si="176"/>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326" s="519" t="s">
        <v>40669</v>
      </c>
      <c r="D11326" s="519" t="s">
        <v>40670</v>
      </c>
      <c r="E11326" s="519" t="s">
        <v>40671</v>
      </c>
      <c r="F11326" s="519" t="s">
        <v>40672</v>
      </c>
      <c r="G11326" s="519" t="s">
        <v>40673</v>
      </c>
      <c r="I11326" s="519" t="s">
        <v>13</v>
      </c>
      <c r="J11326" s="650">
        <v>86.94</v>
      </c>
    </row>
    <row r="11327" spans="1:10">
      <c r="A11327" s="519" t="s">
        <v>11523</v>
      </c>
      <c r="B11327" s="519" t="str">
        <f t="shared" si="176"/>
        <v>RECOMPOSICAO DE PISO DE CONCRETO SIMPLES,COM RESISTENCIA DE15MPA,COM 8CM DE ESPESSURA,INCLUSIVE DEMOLICAO COM EQUIPAMENTO DE AR COMPRIMIDO DO PISO</v>
      </c>
      <c r="C11327" s="519" t="s">
        <v>40674</v>
      </c>
      <c r="D11327" s="519" t="s">
        <v>40675</v>
      </c>
      <c r="E11327" s="519" t="s">
        <v>40676</v>
      </c>
      <c r="I11327" s="519" t="s">
        <v>13</v>
      </c>
      <c r="J11327" s="650">
        <v>105.61</v>
      </c>
    </row>
    <row r="11328" spans="1:10">
      <c r="A11328" s="519" t="s">
        <v>11524</v>
      </c>
      <c r="B11328" s="519" t="str">
        <f t="shared" si="176"/>
        <v>RECOMPOSICAO DE PISO DE CONCRETO SIMPLES,COM RESISTENCIA DE15MPA,COM 8CM DE ESPESSURA,INCLUSIVE DEMOLICAO COM EQUIPAMENTO DE AR COMPRIMIDO DO PISO</v>
      </c>
      <c r="C11328" s="519" t="s">
        <v>40674</v>
      </c>
      <c r="D11328" s="519" t="s">
        <v>40675</v>
      </c>
      <c r="E11328" s="519" t="s">
        <v>40676</v>
      </c>
      <c r="I11328" s="519" t="s">
        <v>13</v>
      </c>
      <c r="J11328" s="650">
        <v>98.15</v>
      </c>
    </row>
    <row r="11329" spans="1:10">
      <c r="A11329" s="519" t="s">
        <v>11525</v>
      </c>
      <c r="B11329" s="519" t="str">
        <f t="shared" si="176"/>
        <v>CAMADA DE BRITA 1,COM ESPESSURA ESTIMADA DE 3CM,ESPALHAMENTO MANUAL</v>
      </c>
      <c r="C11329" s="519" t="s">
        <v>40677</v>
      </c>
      <c r="D11329" s="519" t="s">
        <v>36857</v>
      </c>
      <c r="I11329" s="519" t="s">
        <v>13</v>
      </c>
      <c r="J11329" s="650">
        <v>11.56</v>
      </c>
    </row>
    <row r="11330" spans="1:10">
      <c r="A11330" s="519" t="s">
        <v>11526</v>
      </c>
      <c r="B11330" s="519" t="str">
        <f t="shared" si="176"/>
        <v>CAMADA DE BRITA 1,COM ESPESSURA ESTIMADA DE 3CM,ESPALHAMENTO MANUAL</v>
      </c>
      <c r="C11330" s="519" t="s">
        <v>40677</v>
      </c>
      <c r="D11330" s="519" t="s">
        <v>36857</v>
      </c>
      <c r="I11330" s="519" t="s">
        <v>13</v>
      </c>
      <c r="J11330" s="650">
        <v>10.36</v>
      </c>
    </row>
    <row r="11331" spans="1:10">
      <c r="A11331" s="519" t="s">
        <v>11527</v>
      </c>
      <c r="B11331" s="519" t="str">
        <f t="shared" si="176"/>
        <v>ASSENTAMENTO DE LADRILHOS,EXCLUSIVE ESTES,EM PISOS DE SUPERFICIE EM OSSO,COM NATA DE CIMENTO SOBRE ARGAMASSA DE CIMENTO,SAIBRO E AREIA,NO TRACO 1:3:3,ESPESSURA MEDIA DE 3,5CM,REJUNTAMENTO COM CIMENTO BRANCO E CORANTE</v>
      </c>
      <c r="C11331" s="519" t="s">
        <v>40678</v>
      </c>
      <c r="D11331" s="519" t="s">
        <v>40679</v>
      </c>
      <c r="E11331" s="519" t="s">
        <v>40680</v>
      </c>
      <c r="F11331" s="519" t="s">
        <v>40681</v>
      </c>
      <c r="I11331" s="519" t="s">
        <v>13</v>
      </c>
      <c r="J11331" s="650">
        <v>68.55</v>
      </c>
    </row>
    <row r="11332" spans="1:10">
      <c r="A11332" s="519" t="s">
        <v>11528</v>
      </c>
      <c r="B11332" s="519" t="str">
        <f t="shared" si="176"/>
        <v>ASSENTAMENTO DE LADRILHOS,EXCLUSIVE ESTES,EM PISOS DE SUPERFICIE EM OSSO,COM NATA DE CIMENTO SOBRE ARGAMASSA DE CIMENTO,SAIBRO E AREIA,NO TRACO 1:3:3,ESPESSURA MEDIA DE 3,5CM,REJUNTAMENTO COM CIMENTO BRANCO E CORANTE</v>
      </c>
      <c r="C11332" s="519" t="s">
        <v>40678</v>
      </c>
      <c r="D11332" s="519" t="s">
        <v>40679</v>
      </c>
      <c r="E11332" s="519" t="s">
        <v>40680</v>
      </c>
      <c r="F11332" s="519" t="s">
        <v>40681</v>
      </c>
      <c r="I11332" s="519" t="s">
        <v>13</v>
      </c>
      <c r="J11332" s="650">
        <v>61.41</v>
      </c>
    </row>
    <row r="11333" spans="1:10">
      <c r="A11333" s="519" t="s">
        <v>11529</v>
      </c>
      <c r="B11333" s="519" t="str">
        <f t="shared" si="176"/>
        <v>ASSENTAMENTO DE LADRILHOS,EXCLUSIVE ESTES,EM PISO DE SUPERFICIE EM OSSO,COM NATA DE CIMENTO SOBRE ARGAMASSA DE CIMENTO,CAL HIDRATADA ADITIVADA E AREIA,NO TRACO 1:1:10, COM ESPESSURA DE 3,5CM E REJUNTAMENTO COM CIMENTO BRANCO E CORANTE</v>
      </c>
      <c r="C11333" s="519" t="s">
        <v>40682</v>
      </c>
      <c r="D11333" s="519" t="s">
        <v>40683</v>
      </c>
      <c r="E11333" s="519" t="s">
        <v>40684</v>
      </c>
      <c r="F11333" s="519" t="s">
        <v>40685</v>
      </c>
      <c r="I11333" s="519" t="s">
        <v>13</v>
      </c>
      <c r="J11333" s="650">
        <v>66.459999999999994</v>
      </c>
    </row>
    <row r="11334" spans="1:10">
      <c r="A11334" s="519" t="s">
        <v>11530</v>
      </c>
      <c r="B11334" s="519" t="str">
        <f t="shared" si="176"/>
        <v>ASSENTAMENTO DE LADRILHOS,EXCLUSIVE ESTES,EM PISO DE SUPERFICIE EM OSSO,COM NATA DE CIMENTO SOBRE ARGAMASSA DE CIMENTO,CAL HIDRATADA ADITIVADA E AREIA,NO TRACO 1:1:10, COM ESPESSURA DE 3,5CM E REJUNTAMENTO COM CIMENTO BRANCO E CORANTE</v>
      </c>
      <c r="C11334" s="519" t="s">
        <v>40682</v>
      </c>
      <c r="D11334" s="519" t="s">
        <v>40683</v>
      </c>
      <c r="E11334" s="519" t="s">
        <v>40684</v>
      </c>
      <c r="F11334" s="519" t="s">
        <v>40685</v>
      </c>
      <c r="I11334" s="519" t="s">
        <v>13</v>
      </c>
      <c r="J11334" s="650">
        <v>59.83</v>
      </c>
    </row>
    <row r="11335" spans="1:10">
      <c r="A11335" s="519" t="s">
        <v>11531</v>
      </c>
      <c r="B11335" s="519" t="str">
        <f t="shared" si="176"/>
        <v>ASSENTAMENTO DE LADRILHOS,EXCLUSIVE ESTES,EM PISO DE SUPERFICIE EM OSSO, COM ARGAMASSA(PRONTA)COLANTE E REJUNTAMENTO INDUSTRIALIZADO</v>
      </c>
      <c r="C11335" s="519" t="s">
        <v>40682</v>
      </c>
      <c r="D11335" s="519" t="s">
        <v>40686</v>
      </c>
      <c r="E11335" s="519" t="s">
        <v>40687</v>
      </c>
      <c r="I11335" s="519" t="s">
        <v>13</v>
      </c>
      <c r="J11335" s="650">
        <v>56.83</v>
      </c>
    </row>
    <row r="11336" spans="1:10">
      <c r="A11336" s="519" t="s">
        <v>11532</v>
      </c>
      <c r="B11336" s="519" t="str">
        <f t="shared" ref="B11336:B11399" si="177">C11336&amp;D11336&amp;E11336&amp;F11336&amp;G11336&amp;H11336</f>
        <v>ASSENTAMENTO DE LADRILHOS,EXCLUSIVE ESTES,EM PISO DE SUPERFICIE EM OSSO, COM ARGAMASSA(PRONTA)COLANTE E REJUNTAMENTO INDUSTRIALIZADO</v>
      </c>
      <c r="C11336" s="519" t="s">
        <v>40682</v>
      </c>
      <c r="D11336" s="519" t="s">
        <v>40686</v>
      </c>
      <c r="E11336" s="519" t="s">
        <v>40687</v>
      </c>
      <c r="I11336" s="519" t="s">
        <v>13</v>
      </c>
      <c r="J11336" s="650">
        <v>50.61</v>
      </c>
    </row>
    <row r="11337" spans="1:10">
      <c r="A11337" s="519" t="s">
        <v>11533</v>
      </c>
      <c r="B11337" s="519" t="str">
        <f t="shared" si="177"/>
        <v>ASSENTAMENTO DE PISO VINILICO,EXCLUSIVE ESTE,COMPREENDENDOREGULARIZACAO COM ARGAMASSA DE CIMENTO E AREIA,NO TRACO 1:4,LIXAMENTO MECANICO COM ESMERIL E LIMPEZA COM JATO D'AGUA</v>
      </c>
      <c r="C11337" s="519" t="s">
        <v>40688</v>
      </c>
      <c r="D11337" s="519" t="s">
        <v>40689</v>
      </c>
      <c r="E11337" s="519" t="s">
        <v>40690</v>
      </c>
      <c r="I11337" s="519" t="s">
        <v>13</v>
      </c>
      <c r="J11337" s="650">
        <v>38.85</v>
      </c>
    </row>
    <row r="11338" spans="1:10">
      <c r="A11338" s="519" t="s">
        <v>11534</v>
      </c>
      <c r="B11338" s="519" t="str">
        <f t="shared" si="177"/>
        <v>ASSENTAMENTO DE PISO VINILICO,EXCLUSIVE ESTE,COMPREENDENDOREGULARIZACAO COM ARGAMASSA DE CIMENTO E AREIA,NO TRACO 1:4,LIXAMENTO MECANICO COM ESMERIL E LIMPEZA COM JATO D'AGUA</v>
      </c>
      <c r="C11338" s="519" t="s">
        <v>40688</v>
      </c>
      <c r="D11338" s="519" t="s">
        <v>40689</v>
      </c>
      <c r="E11338" s="519" t="s">
        <v>40690</v>
      </c>
      <c r="I11338" s="519" t="s">
        <v>13</v>
      </c>
      <c r="J11338" s="650">
        <v>35.090000000000003</v>
      </c>
    </row>
    <row r="11339" spans="1:10">
      <c r="A11339" s="519" t="s">
        <v>11535</v>
      </c>
      <c r="B11339" s="519" t="str">
        <f t="shared" si="177"/>
        <v>ASSENTAMENTO DE PISOS DE MARMORE OU GRANITO,EXCLUSIVE ESTES,EM PLACAS,EM SUPERFICIE EM OSSO,COM NATA DE CIMENTO SOBRE ARGAMASSA DE CIMENTO,AREIA E SAIBRO,NO TRACO 1:2:2,COM ESPESSURA MEDIA DE 3,5CM E REJUNTAMENTO DE CIMENTO BRANCO E CORANTE</v>
      </c>
      <c r="C11339" s="519" t="s">
        <v>40691</v>
      </c>
      <c r="D11339" s="519" t="s">
        <v>40692</v>
      </c>
      <c r="E11339" s="519" t="s">
        <v>40693</v>
      </c>
      <c r="F11339" s="519" t="s">
        <v>40694</v>
      </c>
      <c r="I11339" s="519" t="s">
        <v>13</v>
      </c>
      <c r="J11339" s="650">
        <v>105.46</v>
      </c>
    </row>
    <row r="11340" spans="1:10">
      <c r="A11340" s="519" t="s">
        <v>11536</v>
      </c>
      <c r="B11340" s="519" t="str">
        <f t="shared" si="177"/>
        <v>ASSENTAMENTO DE PISOS DE MARMORE OU GRANITO,EXCLUSIVE ESTES,EM PLACAS,EM SUPERFICIE EM OSSO,COM NATA DE CIMENTO SOBRE ARGAMASSA DE CIMENTO,AREIA E SAIBRO,NO TRACO 1:2:2,COM ESPESSURA MEDIA DE 3,5CM E REJUNTAMENTO DE CIMENTO BRANCO E CORANTE</v>
      </c>
      <c r="C11340" s="519" t="s">
        <v>40691</v>
      </c>
      <c r="D11340" s="519" t="s">
        <v>40692</v>
      </c>
      <c r="E11340" s="519" t="s">
        <v>40693</v>
      </c>
      <c r="F11340" s="519" t="s">
        <v>40694</v>
      </c>
      <c r="I11340" s="519" t="s">
        <v>13</v>
      </c>
      <c r="J11340" s="650">
        <v>94.27</v>
      </c>
    </row>
    <row r="11341" spans="1:10">
      <c r="A11341" s="519" t="s">
        <v>11537</v>
      </c>
      <c r="B11341" s="519" t="str">
        <f t="shared" si="177"/>
        <v>ASSENTAMENTO DE PISOS DE MARMORE OU GRANITO,EXCLUSIVE ESTES,EM PLACAS,EM SUPERFICIE EM OSSO,COM NATA DE CIMENTO SOBRE ARGAMASSA DE CIMENTO,CAL HIDRATADA ADITIVADA E AREIA,NO TRACO1:1:10,COM ESPESSURA DE 3,5CM E REJUNTAMENTO PRONTO</v>
      </c>
      <c r="C11341" s="519" t="s">
        <v>40691</v>
      </c>
      <c r="D11341" s="519" t="s">
        <v>40692</v>
      </c>
      <c r="E11341" s="519" t="s">
        <v>40695</v>
      </c>
      <c r="F11341" s="519" t="s">
        <v>40696</v>
      </c>
      <c r="I11341" s="519" t="s">
        <v>13</v>
      </c>
      <c r="J11341" s="650">
        <v>101.8</v>
      </c>
    </row>
    <row r="11342" spans="1:10">
      <c r="A11342" s="519" t="s">
        <v>11538</v>
      </c>
      <c r="B11342" s="519" t="str">
        <f t="shared" si="177"/>
        <v>ASSENTAMENTO DE PISOS DE MARMORE OU GRANITO,EXCLUSIVE ESTES,EM PLACAS,EM SUPERFICIE EM OSSO,COM NATA DE CIMENTO SOBRE ARGAMASSA DE CIMENTO,CAL HIDRATADA ADITIVADA E AREIA,NO TRACO1:1:10,COM ESPESSURA DE 3,5CM E REJUNTAMENTO PRONTO</v>
      </c>
      <c r="C11342" s="519" t="s">
        <v>40691</v>
      </c>
      <c r="D11342" s="519" t="s">
        <v>40692</v>
      </c>
      <c r="E11342" s="519" t="s">
        <v>40695</v>
      </c>
      <c r="F11342" s="519" t="s">
        <v>40696</v>
      </c>
      <c r="I11342" s="519" t="s">
        <v>13</v>
      </c>
      <c r="J11342" s="650">
        <v>90.53</v>
      </c>
    </row>
    <row r="11343" spans="1:10">
      <c r="A11343" s="519" t="s">
        <v>11539</v>
      </c>
      <c r="B11343" s="519" t="str">
        <f t="shared" si="177"/>
        <v>ASSENTAMENTO DE BANCADAS OU ILHARGAS,COM PLACAS DE MARMORE OU GRANITO,EXCLUSIVE ESTAS,EM SUPERFICIE EM OSSO,COM NATA DECIMENTO SOBRE ARGAMASSA DE CIMENTO,AREIA E SAIBRO,NO TRACO 1:2:2,COM ESPESSURA MEDIA DE 3,5CM E REJUNTAMENTO DE CIMENTOBRANCO E CORANTE</v>
      </c>
      <c r="C11343" s="519" t="s">
        <v>40697</v>
      </c>
      <c r="D11343" s="519" t="s">
        <v>40698</v>
      </c>
      <c r="E11343" s="519" t="s">
        <v>40699</v>
      </c>
      <c r="F11343" s="519" t="s">
        <v>40700</v>
      </c>
      <c r="G11343" s="519" t="s">
        <v>40701</v>
      </c>
      <c r="I11343" s="519" t="s">
        <v>13</v>
      </c>
      <c r="J11343" s="650">
        <v>105.46</v>
      </c>
    </row>
    <row r="11344" spans="1:10">
      <c r="A11344" s="519" t="s">
        <v>11540</v>
      </c>
      <c r="B11344" s="519" t="str">
        <f t="shared" si="177"/>
        <v>ASSENTAMENTO DE BANCADAS OU ILHARGAS,COM PLACAS DE MARMORE OU GRANITO,EXCLUSIVE ESTAS,EM SUPERFICIE EM OSSO,COM NATA DECIMENTO SOBRE ARGAMASSA DE CIMENTO,AREIA E SAIBRO,NO TRACO 1:2:2,COM ESPESSURA MEDIA DE 3,5CM E REJUNTAMENTO DE CIMENTOBRANCO E CORANTE</v>
      </c>
      <c r="C11344" s="519" t="s">
        <v>40697</v>
      </c>
      <c r="D11344" s="519" t="s">
        <v>40698</v>
      </c>
      <c r="E11344" s="519" t="s">
        <v>40699</v>
      </c>
      <c r="F11344" s="519" t="s">
        <v>40700</v>
      </c>
      <c r="G11344" s="519" t="s">
        <v>40701</v>
      </c>
      <c r="I11344" s="519" t="s">
        <v>13</v>
      </c>
      <c r="J11344" s="650">
        <v>94.27</v>
      </c>
    </row>
    <row r="11345" spans="1:10">
      <c r="A11345" s="519" t="s">
        <v>11541</v>
      </c>
      <c r="B11345" s="519" t="str">
        <f t="shared" si="177"/>
        <v>ASSENTAMENTO DE BANCADAS OU ILHARGAS,COM PLACAS DE MARMORE OU GRANITO,EXCLUSIVE ESTAS,EM SUPERFICIE EM OSSO,COM NATA DECIMENTO SOBRE ARGAMASSA DE CIMENTO,CAL HIDRATADA ADITIVADA E AREIA,NO TRACO 1:1:10,COM ESPESSURA DE 3,5CM E REJUNTAMENTO PRONTO</v>
      </c>
      <c r="C11345" s="519" t="s">
        <v>40697</v>
      </c>
      <c r="D11345" s="519" t="s">
        <v>40698</v>
      </c>
      <c r="E11345" s="519" t="s">
        <v>40702</v>
      </c>
      <c r="F11345" s="519" t="s">
        <v>40703</v>
      </c>
      <c r="G11345" s="519" t="s">
        <v>40704</v>
      </c>
      <c r="I11345" s="519" t="s">
        <v>13</v>
      </c>
      <c r="J11345" s="650">
        <v>101.8</v>
      </c>
    </row>
    <row r="11346" spans="1:10">
      <c r="A11346" s="519" t="s">
        <v>11542</v>
      </c>
      <c r="B11346" s="519" t="str">
        <f t="shared" si="177"/>
        <v>ASSENTAMENTO DE BANCADAS OU ILHARGAS,COM PLACAS DE MARMORE OU GRANITO,EXCLUSIVE ESTAS,EM SUPERFICIE EM OSSO,COM NATA DECIMENTO SOBRE ARGAMASSA DE CIMENTO,CAL HIDRATADA ADITIVADA E AREIA,NO TRACO 1:1:10,COM ESPESSURA DE 3,5CM E REJUNTAMENTO PRONTO</v>
      </c>
      <c r="C11346" s="519" t="s">
        <v>40697</v>
      </c>
      <c r="D11346" s="519" t="s">
        <v>40698</v>
      </c>
      <c r="E11346" s="519" t="s">
        <v>40702</v>
      </c>
      <c r="F11346" s="519" t="s">
        <v>40703</v>
      </c>
      <c r="G11346" s="519" t="s">
        <v>40704</v>
      </c>
      <c r="I11346" s="519" t="s">
        <v>13</v>
      </c>
      <c r="J11346" s="650">
        <v>90.53</v>
      </c>
    </row>
    <row r="11347" spans="1:10">
      <c r="A11347" s="519" t="s">
        <v>11543</v>
      </c>
      <c r="B11347" s="519" t="str">
        <f t="shared" si="177"/>
        <v>ASSENTAMENTO DE LAJOES OU PLACAS DE GRANITO EM CALCADAS DE LOGRADOUROS OU SUPERFICIES NIVELADAS,COM REJUNTAMENTO DE ARGAMASSA DE CIMENTO E AREIA,NO TRACO 1:3,EXCLUSIVE O FORNECIMENTO DAS PEDRAS</v>
      </c>
      <c r="C11347" s="519" t="s">
        <v>40705</v>
      </c>
      <c r="D11347" s="519" t="s">
        <v>40706</v>
      </c>
      <c r="E11347" s="519" t="s">
        <v>40707</v>
      </c>
      <c r="F11347" s="519" t="s">
        <v>40708</v>
      </c>
      <c r="I11347" s="519" t="s">
        <v>13</v>
      </c>
      <c r="J11347" s="650">
        <v>53.18</v>
      </c>
    </row>
    <row r="11348" spans="1:10">
      <c r="A11348" s="519" t="s">
        <v>11544</v>
      </c>
      <c r="B11348" s="519" t="str">
        <f t="shared" si="177"/>
        <v>ASSENTAMENTO DE LAJOES OU PLACAS DE GRANITO EM CALCADAS DE LOGRADOUROS OU SUPERFICIES NIVELADAS,COM REJUNTAMENTO DE ARGAMASSA DE CIMENTO E AREIA,NO TRACO 1:3,EXCLUSIVE O FORNECIMENTO DAS PEDRAS</v>
      </c>
      <c r="C11348" s="519" t="s">
        <v>40705</v>
      </c>
      <c r="D11348" s="519" t="s">
        <v>40706</v>
      </c>
      <c r="E11348" s="519" t="s">
        <v>40707</v>
      </c>
      <c r="F11348" s="519" t="s">
        <v>40708</v>
      </c>
      <c r="I11348" s="519" t="s">
        <v>13</v>
      </c>
      <c r="J11348" s="650">
        <v>46.58</v>
      </c>
    </row>
    <row r="11349" spans="1:10">
      <c r="A11349" s="519" t="s">
        <v>11545</v>
      </c>
      <c r="B11349" s="519" t="str">
        <f t="shared" si="177"/>
        <v>ASSENTAMENTO DE RODAPES DE MARMORE OU GRANITO,COM 10CM DE ALTURA, EXCLUSIVE ESTES, ASSENTES EM PAREDE EM OSSO, COM  ARGAMASSA DE CIMENTO, AREIA E SAIBRO, NO TRACO 1:2:2, SOBRE  CHAPISCO DE CIMENTO E AREIA, NO TRACO 1:3 E REJUNTAMENTO  DE CIMENTO BRANCO E CORANTE</v>
      </c>
      <c r="C11349" s="519" t="s">
        <v>40709</v>
      </c>
      <c r="D11349" s="519" t="s">
        <v>40710</v>
      </c>
      <c r="E11349" s="519" t="s">
        <v>40711</v>
      </c>
      <c r="F11349" s="519" t="s">
        <v>40712</v>
      </c>
      <c r="G11349" s="519" t="s">
        <v>40713</v>
      </c>
      <c r="I11349" s="519" t="s">
        <v>36</v>
      </c>
      <c r="J11349" s="650">
        <v>26.97</v>
      </c>
    </row>
    <row r="11350" spans="1:10">
      <c r="A11350" s="519" t="s">
        <v>11546</v>
      </c>
      <c r="B11350" s="519" t="str">
        <f t="shared" si="177"/>
        <v>ASSENTAMENTO DE RODAPES DE MARMORE OU GRANITO,COM 10CM DE ALTURA, EXCLUSIVE ESTES, ASSENTES EM PAREDE EM OSSO, COM  ARGAMASSA DE CIMENTO, AREIA E SAIBRO, NO TRACO 1:2:2, SOBRE  CHAPISCO DE CIMENTO E AREIA, NO TRACO 1:3 E REJUNTAMENTO  DE CIMENTO BRANCO E CORANTE</v>
      </c>
      <c r="C11350" s="519" t="s">
        <v>40709</v>
      </c>
      <c r="D11350" s="519" t="s">
        <v>40710</v>
      </c>
      <c r="E11350" s="519" t="s">
        <v>40711</v>
      </c>
      <c r="F11350" s="519" t="s">
        <v>40712</v>
      </c>
      <c r="G11350" s="519" t="s">
        <v>40713</v>
      </c>
      <c r="I11350" s="519" t="s">
        <v>36</v>
      </c>
      <c r="J11350" s="650">
        <v>23.66</v>
      </c>
    </row>
    <row r="11351" spans="1:10">
      <c r="A11351" s="519" t="s">
        <v>11547</v>
      </c>
      <c r="B11351" s="519" t="str">
        <f t="shared" si="177"/>
        <v>ASSENTAMENTO DE CHAPINS OU ESPELHOS DE MARMORE  OU GRANITO,DE 17CM DE ALTURA,EXCLUSIVE ESTES,ASSENTES EM PAREDE EM OSSO,COM ARGAMASSA DE CIMENTO, AREIA E SAIBRO, NO TRACO  1:2:2,SOBRE CHAPISCO DE CIMENTO E AREIA, NO TRACO 1:3 E REJUNTAMENTO DE CIMENTO BRANCO E CORANTE</v>
      </c>
      <c r="C11351" s="519" t="s">
        <v>40714</v>
      </c>
      <c r="D11351" s="519" t="s">
        <v>40715</v>
      </c>
      <c r="E11351" s="519" t="s">
        <v>40716</v>
      </c>
      <c r="F11351" s="519" t="s">
        <v>40717</v>
      </c>
      <c r="G11351" s="519" t="s">
        <v>40718</v>
      </c>
      <c r="I11351" s="519" t="s">
        <v>36</v>
      </c>
      <c r="J11351" s="650">
        <v>66.150000000000006</v>
      </c>
    </row>
    <row r="11352" spans="1:10">
      <c r="A11352" s="519" t="s">
        <v>11548</v>
      </c>
      <c r="B11352" s="519" t="str">
        <f t="shared" si="177"/>
        <v>ASSENTAMENTO DE CHAPINS OU ESPELHOS DE MARMORE  OU GRANITO,DE 17CM DE ALTURA,EXCLUSIVE ESTES,ASSENTES EM PAREDE EM OSSO,COM ARGAMASSA DE CIMENTO, AREIA E SAIBRO, NO TRACO  1:2:2,SOBRE CHAPISCO DE CIMENTO E AREIA, NO TRACO 1:3 E REJUNTAMENTO DE CIMENTO BRANCO E CORANTE</v>
      </c>
      <c r="C11352" s="519" t="s">
        <v>40714</v>
      </c>
      <c r="D11352" s="519" t="s">
        <v>40715</v>
      </c>
      <c r="E11352" s="519" t="s">
        <v>40716</v>
      </c>
      <c r="F11352" s="519" t="s">
        <v>40717</v>
      </c>
      <c r="G11352" s="519" t="s">
        <v>40718</v>
      </c>
      <c r="I11352" s="519" t="s">
        <v>36</v>
      </c>
      <c r="J11352" s="650">
        <v>57.86</v>
      </c>
    </row>
    <row r="11353" spans="1:10">
      <c r="A11353" s="519" t="s">
        <v>11549</v>
      </c>
      <c r="B11353" s="519" t="str">
        <f t="shared" si="177"/>
        <v>ASSENTAMENTO DE SOLEIRAS DE MARMORE OU GRANITO,COM 13CM DELARGURA,EXCLUSIVE ESTES,ASSENTES EM SUPERFICIE EM OSSO,COM ARGAMASSA DE CIMENTO,AREIA E SAIBRO,NO TRACO 1:2:2,SOBRE CHAPISCO DE CIMENTO E AREIA,NO TRACO 1:3 E REJUNTAMENTO DE CIMENTO BRANCO E CORANTE</v>
      </c>
      <c r="C11353" s="519" t="s">
        <v>40719</v>
      </c>
      <c r="D11353" s="519" t="s">
        <v>40720</v>
      </c>
      <c r="E11353" s="519" t="s">
        <v>40721</v>
      </c>
      <c r="F11353" s="519" t="s">
        <v>40722</v>
      </c>
      <c r="G11353" s="519" t="s">
        <v>40723</v>
      </c>
      <c r="I11353" s="519" t="s">
        <v>36</v>
      </c>
      <c r="J11353" s="650">
        <v>20.350000000000001</v>
      </c>
    </row>
    <row r="11354" spans="1:10">
      <c r="A11354" s="519" t="s">
        <v>11550</v>
      </c>
      <c r="B11354" s="519" t="str">
        <f t="shared" si="177"/>
        <v>ASSENTAMENTO DE SOLEIRAS DE MARMORE OU GRANITO,COM 13CM DELARGURA,EXCLUSIVE ESTES,ASSENTES EM SUPERFICIE EM OSSO,COM ARGAMASSA DE CIMENTO,AREIA E SAIBRO,NO TRACO 1:2:2,SOBRE CHAPISCO DE CIMENTO E AREIA,NO TRACO 1:3 E REJUNTAMENTO DE CIMENTO BRANCO E CORANTE</v>
      </c>
      <c r="C11354" s="519" t="s">
        <v>40719</v>
      </c>
      <c r="D11354" s="519" t="s">
        <v>40720</v>
      </c>
      <c r="E11354" s="519" t="s">
        <v>40721</v>
      </c>
      <c r="F11354" s="519" t="s">
        <v>40722</v>
      </c>
      <c r="G11354" s="519" t="s">
        <v>40723</v>
      </c>
      <c r="I11354" s="519" t="s">
        <v>36</v>
      </c>
      <c r="J11354" s="650">
        <v>18.02</v>
      </c>
    </row>
    <row r="11355" spans="1:10">
      <c r="A11355" s="519" t="s">
        <v>11551</v>
      </c>
      <c r="B11355" s="519" t="str">
        <f t="shared" si="177"/>
        <v>ASSENTAMENTO DE SOLEIRAS DE MARMORE OU GRANITO,DE 15CM DE LARGURA,EXCLUSIVE ESTES,ASSENTES EM SUPERFICIE EM OSSO,COM ARGAMASSA DE CIMENTO,AREIA E SAIBRO,NO TRACO 1:2:2,SOBRE CHAPISCO DE CIMENTO E AREIA,NO TRACO 1:3 E REJUNTAMENTO DE CIMENTO BRANCO E CORANTE</v>
      </c>
      <c r="C11355" s="519" t="s">
        <v>40724</v>
      </c>
      <c r="D11355" s="519" t="s">
        <v>40725</v>
      </c>
      <c r="E11355" s="519" t="s">
        <v>40726</v>
      </c>
      <c r="F11355" s="519" t="s">
        <v>40727</v>
      </c>
      <c r="G11355" s="519" t="s">
        <v>40728</v>
      </c>
      <c r="I11355" s="519" t="s">
        <v>36</v>
      </c>
      <c r="J11355" s="650">
        <v>24.17</v>
      </c>
    </row>
    <row r="11356" spans="1:10">
      <c r="A11356" s="519" t="s">
        <v>11552</v>
      </c>
      <c r="B11356" s="519" t="str">
        <f t="shared" si="177"/>
        <v>ASSENTAMENTO DE SOLEIRAS DE MARMORE OU GRANITO,DE 15CM DE LARGURA,EXCLUSIVE ESTES,ASSENTES EM SUPERFICIE EM OSSO,COM ARGAMASSA DE CIMENTO,AREIA E SAIBRO,NO TRACO 1:2:2,SOBRE CHAPISCO DE CIMENTO E AREIA,NO TRACO 1:3 E REJUNTAMENTO DE CIMENTO BRANCO E CORANTE</v>
      </c>
      <c r="C11356" s="519" t="s">
        <v>40724</v>
      </c>
      <c r="D11356" s="519" t="s">
        <v>40725</v>
      </c>
      <c r="E11356" s="519" t="s">
        <v>40726</v>
      </c>
      <c r="F11356" s="519" t="s">
        <v>40727</v>
      </c>
      <c r="G11356" s="519" t="s">
        <v>40728</v>
      </c>
      <c r="I11356" s="519" t="s">
        <v>36</v>
      </c>
      <c r="J11356" s="650">
        <v>21.41</v>
      </c>
    </row>
    <row r="11357" spans="1:10">
      <c r="A11357" s="519" t="s">
        <v>11553</v>
      </c>
      <c r="B11357" s="519" t="str">
        <f t="shared" si="177"/>
        <v>ASSENTAMENTO DE SOLEIRAS DE MARMORE OU GRANITO,COM 25CM DE LARGURA,EXCLUSIVE ESTES,ASSENTES EM SUPERFICIE EM OSSO COM ARGAMASSA DE CIMENTO,AREIA E SAIBRO,NO TRACO 1:2:2,SOBRE CHAPISCO DE CIMENTO E AREIA,NO TRACO 1:3 E REJUNTAMENTO DE CIMENTO BRANCO E CORANTE</v>
      </c>
      <c r="C11357" s="519" t="s">
        <v>40729</v>
      </c>
      <c r="D11357" s="519" t="s">
        <v>40730</v>
      </c>
      <c r="E11357" s="519" t="s">
        <v>40731</v>
      </c>
      <c r="F11357" s="519" t="s">
        <v>40732</v>
      </c>
      <c r="G11357" s="519" t="s">
        <v>40733</v>
      </c>
      <c r="I11357" s="519" t="s">
        <v>36</v>
      </c>
      <c r="J11357" s="650">
        <v>32.64</v>
      </c>
    </row>
    <row r="11358" spans="1:10">
      <c r="A11358" s="519" t="s">
        <v>11554</v>
      </c>
      <c r="B11358" s="519" t="str">
        <f t="shared" si="177"/>
        <v>ASSENTAMENTO DE SOLEIRAS DE MARMORE OU GRANITO,COM 25CM DE LARGURA,EXCLUSIVE ESTES,ASSENTES EM SUPERFICIE EM OSSO COM ARGAMASSA DE CIMENTO,AREIA E SAIBRO,NO TRACO 1:2:2,SOBRE CHAPISCO DE CIMENTO E AREIA,NO TRACO 1:3 E REJUNTAMENTO DE CIMENTO BRANCO E CORANTE</v>
      </c>
      <c r="C11358" s="519" t="s">
        <v>40729</v>
      </c>
      <c r="D11358" s="519" t="s">
        <v>40730</v>
      </c>
      <c r="E11358" s="519" t="s">
        <v>40731</v>
      </c>
      <c r="F11358" s="519" t="s">
        <v>40732</v>
      </c>
      <c r="G11358" s="519" t="s">
        <v>40733</v>
      </c>
      <c r="I11358" s="519" t="s">
        <v>36</v>
      </c>
      <c r="J11358" s="650">
        <v>29.06</v>
      </c>
    </row>
    <row r="11359" spans="1:10">
      <c r="A11359" s="519" t="s">
        <v>11555</v>
      </c>
      <c r="B11359" s="519" t="str">
        <f t="shared" si="177"/>
        <v>ASSENTAMENTO DE CAPA DE DEGRAU DE MARMORE OU GRANITO, COM 28CM DE LARGURA,EXCLUSIVE ESTES,ASSENTES EM PAREDE EM OSSO,COMARGAMASSA DE CIMENTO,AREIA E SAIBRO,NO TRACO 1:2:2,SOBRE CHAPISCO DE CIMENTO E AREIA,NO TRACO 1:3 E REJUNTAMENTO DE CIMENTO BRANCO E CORANTE</v>
      </c>
      <c r="C11359" s="519" t="s">
        <v>40734</v>
      </c>
      <c r="D11359" s="519" t="s">
        <v>40735</v>
      </c>
      <c r="E11359" s="519" t="s">
        <v>40736</v>
      </c>
      <c r="F11359" s="519" t="s">
        <v>40737</v>
      </c>
      <c r="G11359" s="519" t="s">
        <v>40738</v>
      </c>
      <c r="I11359" s="519" t="s">
        <v>36</v>
      </c>
      <c r="J11359" s="650">
        <v>55.89</v>
      </c>
    </row>
    <row r="11360" spans="1:10">
      <c r="A11360" s="519" t="s">
        <v>11556</v>
      </c>
      <c r="B11360" s="519" t="str">
        <f t="shared" si="177"/>
        <v>ASSENTAMENTO DE CAPA DE DEGRAU DE MARMORE OU GRANITO, COM 28CM DE LARGURA,EXCLUSIVE ESTES,ASSENTES EM PAREDE EM OSSO,COMARGAMASSA DE CIMENTO,AREIA E SAIBRO,NO TRACO 1:2:2,SOBRE CHAPISCO DE CIMENTO E AREIA,NO TRACO 1:3 E REJUNTAMENTO DE CIMENTO BRANCO E CORANTE</v>
      </c>
      <c r="C11360" s="519" t="s">
        <v>40734</v>
      </c>
      <c r="D11360" s="519" t="s">
        <v>40735</v>
      </c>
      <c r="E11360" s="519" t="s">
        <v>40736</v>
      </c>
      <c r="F11360" s="519" t="s">
        <v>40737</v>
      </c>
      <c r="G11360" s="519" t="s">
        <v>40738</v>
      </c>
      <c r="I11360" s="519" t="s">
        <v>36</v>
      </c>
      <c r="J11360" s="650">
        <v>49.27</v>
      </c>
    </row>
    <row r="11361" spans="1:10">
      <c r="A11361" s="519" t="s">
        <v>11557</v>
      </c>
      <c r="B11361" s="519" t="str">
        <f t="shared" si="177"/>
        <v>ASSENTAMENTO DE RODAPE DE MARMORE OU GRANITO,COM 30CM DE ALTURA, EXCLUSIVE ESTES, ASSENTES EM PAREDE EM OSSO, COM  ARGAMASSA DE CIMENTO, AREIA E SAIBRO, NO TRACO 1:2:2, SOBRE  CHAPISCO DE CIMENTO E AREIA, NO TRACO 1:3 E REJUNTAMENTO  DE CIMENTO BRANCO E CORANTE</v>
      </c>
      <c r="C11361" s="519" t="s">
        <v>40739</v>
      </c>
      <c r="D11361" s="519" t="s">
        <v>40740</v>
      </c>
      <c r="E11361" s="519" t="s">
        <v>40711</v>
      </c>
      <c r="F11361" s="519" t="s">
        <v>40712</v>
      </c>
      <c r="G11361" s="519" t="s">
        <v>40713</v>
      </c>
      <c r="I11361" s="519" t="s">
        <v>36</v>
      </c>
      <c r="J11361" s="650">
        <v>28.23</v>
      </c>
    </row>
    <row r="11362" spans="1:10">
      <c r="A11362" s="519" t="s">
        <v>11558</v>
      </c>
      <c r="B11362" s="519" t="str">
        <f t="shared" si="177"/>
        <v>ASSENTAMENTO DE RODAPE DE MARMORE OU GRANITO,COM 30CM DE ALTURA, EXCLUSIVE ESTES, ASSENTES EM PAREDE EM OSSO, COM  ARGAMASSA DE CIMENTO, AREIA E SAIBRO, NO TRACO 1:2:2, SOBRE  CHAPISCO DE CIMENTO E AREIA, NO TRACO 1:3 E REJUNTAMENTO  DE CIMENTO BRANCO E CORANTE</v>
      </c>
      <c r="C11362" s="519" t="s">
        <v>40739</v>
      </c>
      <c r="D11362" s="519" t="s">
        <v>40740</v>
      </c>
      <c r="E11362" s="519" t="s">
        <v>40711</v>
      </c>
      <c r="F11362" s="519" t="s">
        <v>40712</v>
      </c>
      <c r="G11362" s="519" t="s">
        <v>40713</v>
      </c>
      <c r="I11362" s="519" t="s">
        <v>36</v>
      </c>
      <c r="J11362" s="650">
        <v>25.4</v>
      </c>
    </row>
    <row r="11363" spans="1:10">
      <c r="A11363" s="519" t="s">
        <v>11559</v>
      </c>
      <c r="B11363" s="519" t="str">
        <f t="shared" si="177"/>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363" s="519" t="s">
        <v>40741</v>
      </c>
      <c r="D11363" s="519" t="s">
        <v>40742</v>
      </c>
      <c r="E11363" s="519" t="s">
        <v>40743</v>
      </c>
      <c r="F11363" s="519" t="s">
        <v>40744</v>
      </c>
      <c r="G11363" s="519" t="s">
        <v>40745</v>
      </c>
      <c r="H11363" s="519" t="s">
        <v>40746</v>
      </c>
      <c r="I11363" s="519" t="s">
        <v>13</v>
      </c>
      <c r="J11363" s="650">
        <v>96.58</v>
      </c>
    </row>
    <row r="11364" spans="1:10">
      <c r="A11364" s="519" t="s">
        <v>11560</v>
      </c>
      <c r="B11364" s="519" t="str">
        <f t="shared" si="177"/>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364" s="519" t="s">
        <v>40741</v>
      </c>
      <c r="D11364" s="519" t="s">
        <v>40742</v>
      </c>
      <c r="E11364" s="519" t="s">
        <v>40743</v>
      </c>
      <c r="F11364" s="519" t="s">
        <v>40744</v>
      </c>
      <c r="G11364" s="519" t="s">
        <v>40745</v>
      </c>
      <c r="H11364" s="519" t="s">
        <v>40746</v>
      </c>
      <c r="I11364" s="519" t="s">
        <v>13</v>
      </c>
      <c r="J11364" s="650">
        <v>89.98</v>
      </c>
    </row>
    <row r="11365" spans="1:10">
      <c r="A11365" s="519" t="s">
        <v>11561</v>
      </c>
      <c r="B11365" s="519" t="str">
        <f t="shared" si="177"/>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365" s="519" t="s">
        <v>40741</v>
      </c>
      <c r="D11365" s="519" t="s">
        <v>40742</v>
      </c>
      <c r="E11365" s="519" t="s">
        <v>40747</v>
      </c>
      <c r="F11365" s="519" t="s">
        <v>40748</v>
      </c>
      <c r="G11365" s="519" t="s">
        <v>40749</v>
      </c>
      <c r="H11365" s="519" t="s">
        <v>33282</v>
      </c>
      <c r="I11365" s="519" t="s">
        <v>13</v>
      </c>
      <c r="J11365" s="650">
        <v>101.89</v>
      </c>
    </row>
    <row r="11366" spans="1:10">
      <c r="A11366" s="519" t="s">
        <v>11562</v>
      </c>
      <c r="B11366" s="519" t="str">
        <f t="shared" si="177"/>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366" s="519" t="s">
        <v>40741</v>
      </c>
      <c r="D11366" s="519" t="s">
        <v>40742</v>
      </c>
      <c r="E11366" s="519" t="s">
        <v>40747</v>
      </c>
      <c r="F11366" s="519" t="s">
        <v>40748</v>
      </c>
      <c r="G11366" s="519" t="s">
        <v>40749</v>
      </c>
      <c r="H11366" s="519" t="s">
        <v>33282</v>
      </c>
      <c r="I11366" s="519" t="s">
        <v>13</v>
      </c>
      <c r="J11366" s="650">
        <v>95.36</v>
      </c>
    </row>
    <row r="11367" spans="1:10">
      <c r="A11367" s="519" t="s">
        <v>11563</v>
      </c>
      <c r="B11367" s="519" t="str">
        <f t="shared" si="177"/>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367" s="519" t="s">
        <v>40741</v>
      </c>
      <c r="D11367" s="519" t="s">
        <v>40750</v>
      </c>
      <c r="E11367" s="519" t="s">
        <v>40751</v>
      </c>
      <c r="F11367" s="519" t="s">
        <v>40752</v>
      </c>
      <c r="G11367" s="519" t="s">
        <v>40745</v>
      </c>
      <c r="H11367" s="519" t="s">
        <v>40746</v>
      </c>
      <c r="I11367" s="519" t="s">
        <v>13</v>
      </c>
      <c r="J11367" s="650">
        <v>110.14</v>
      </c>
    </row>
    <row r="11368" spans="1:10">
      <c r="A11368" s="519" t="s">
        <v>11564</v>
      </c>
      <c r="B11368" s="519" t="str">
        <f t="shared" si="177"/>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368" s="519" t="s">
        <v>40741</v>
      </c>
      <c r="D11368" s="519" t="s">
        <v>40750</v>
      </c>
      <c r="E11368" s="519" t="s">
        <v>40751</v>
      </c>
      <c r="F11368" s="519" t="s">
        <v>40752</v>
      </c>
      <c r="G11368" s="519" t="s">
        <v>40745</v>
      </c>
      <c r="H11368" s="519" t="s">
        <v>40746</v>
      </c>
      <c r="I11368" s="519" t="s">
        <v>13</v>
      </c>
      <c r="J11368" s="650">
        <v>102.41</v>
      </c>
    </row>
    <row r="11369" spans="1:10">
      <c r="A11369" s="519" t="s">
        <v>11565</v>
      </c>
      <c r="B11369" s="519" t="str">
        <f t="shared" si="177"/>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369" s="519" t="s">
        <v>40741</v>
      </c>
      <c r="D11369" s="519" t="s">
        <v>40753</v>
      </c>
      <c r="E11369" s="519" t="s">
        <v>40754</v>
      </c>
      <c r="F11369" s="519" t="s">
        <v>40748</v>
      </c>
      <c r="G11369" s="519" t="s">
        <v>40755</v>
      </c>
      <c r="H11369" s="519" t="s">
        <v>40756</v>
      </c>
      <c r="I11369" s="519" t="s">
        <v>13</v>
      </c>
      <c r="J11369" s="650">
        <v>115.45</v>
      </c>
    </row>
    <row r="11370" spans="1:10">
      <c r="A11370" s="519" t="s">
        <v>11566</v>
      </c>
      <c r="B11370" s="519" t="str">
        <f t="shared" si="177"/>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370" s="519" t="s">
        <v>40741</v>
      </c>
      <c r="D11370" s="519" t="s">
        <v>40753</v>
      </c>
      <c r="E11370" s="519" t="s">
        <v>40754</v>
      </c>
      <c r="F11370" s="519" t="s">
        <v>40748</v>
      </c>
      <c r="G11370" s="519" t="s">
        <v>40755</v>
      </c>
      <c r="H11370" s="519" t="s">
        <v>40756</v>
      </c>
      <c r="I11370" s="519" t="s">
        <v>13</v>
      </c>
      <c r="J11370" s="650">
        <v>107.79</v>
      </c>
    </row>
    <row r="11371" spans="1:10">
      <c r="A11371" s="519" t="s">
        <v>11567</v>
      </c>
      <c r="B11371" s="519" t="str">
        <f t="shared" si="177"/>
        <v>REVESTIMENTO DE PISOS COM LADRILHOS CERAMICOS ANTIDERRAPANTES,COM MEDIDAS EM TORNO DE 11,6X24CM COM ESPESSURA DE 9MM,ASSENTES COMO EM 13.330.0050,CORES:PESSEGO,VERMELHO E CASTOR</v>
      </c>
      <c r="C11371" s="519" t="s">
        <v>40757</v>
      </c>
      <c r="D11371" s="519" t="s">
        <v>40758</v>
      </c>
      <c r="E11371" s="519" t="s">
        <v>40759</v>
      </c>
      <c r="I11371" s="519" t="s">
        <v>13</v>
      </c>
      <c r="J11371" s="650">
        <v>169.13</v>
      </c>
    </row>
    <row r="11372" spans="1:10">
      <c r="A11372" s="519" t="s">
        <v>11568</v>
      </c>
      <c r="B11372" s="519" t="str">
        <f t="shared" si="177"/>
        <v>REVESTIMENTO DE PISOS COM LADRILHOS CERAMICOS ANTIDERRAPANTES,COM MEDIDAS EM TORNO DE 11,6X24CM COM ESPESSURA DE 9MM,ASSENTES COMO EM 13.330.0050,CORES:PESSEGO,VERMELHO E CASTOR</v>
      </c>
      <c r="C11372" s="519" t="s">
        <v>40757</v>
      </c>
      <c r="D11372" s="519" t="s">
        <v>40758</v>
      </c>
      <c r="E11372" s="519" t="s">
        <v>40759</v>
      </c>
      <c r="I11372" s="519" t="s">
        <v>13</v>
      </c>
      <c r="J11372" s="650">
        <v>162.54</v>
      </c>
    </row>
    <row r="11373" spans="1:10">
      <c r="A11373" s="519" t="s">
        <v>11569</v>
      </c>
      <c r="B11373" s="519" t="str">
        <f t="shared" si="177"/>
        <v>REVESTIMENTO DE PISOS COM LADRILHOS CERAMICOS ANTIDERRAPANTES,COM MEDIDAS EM TORNO DE 11,6X24CM,COM ESPESSURA DE 9MM,ASSENTES EM SUPERFICIE EM OSSO,COM ARGAMASSA COLANTE E REJUNTAMENTO PRONTO,CORES:PESSEGO,VERMELHO E CASTOR.</v>
      </c>
      <c r="C11373" s="519" t="s">
        <v>40757</v>
      </c>
      <c r="D11373" s="519" t="s">
        <v>40760</v>
      </c>
      <c r="E11373" s="519" t="s">
        <v>40761</v>
      </c>
      <c r="F11373" s="519" t="s">
        <v>40762</v>
      </c>
      <c r="I11373" s="519" t="s">
        <v>13</v>
      </c>
      <c r="J11373" s="650">
        <v>174.45</v>
      </c>
    </row>
    <row r="11374" spans="1:10">
      <c r="A11374" s="519" t="s">
        <v>11570</v>
      </c>
      <c r="B11374" s="519" t="str">
        <f t="shared" si="177"/>
        <v>REVESTIMENTO DE PISOS COM LADRILHOS CERAMICOS ANTIDERRAPANTES,COM MEDIDAS EM TORNO DE 11,6X24CM,COM ESPESSURA DE 9MM,ASSENTES EM SUPERFICIE EM OSSO,COM ARGAMASSA COLANTE E REJUNTAMENTO PRONTO,CORES:PESSEGO,VERMELHO E CASTOR.</v>
      </c>
      <c r="C11374" s="519" t="s">
        <v>40757</v>
      </c>
      <c r="D11374" s="519" t="s">
        <v>40760</v>
      </c>
      <c r="E11374" s="519" t="s">
        <v>40761</v>
      </c>
      <c r="F11374" s="519" t="s">
        <v>40762</v>
      </c>
      <c r="I11374" s="519" t="s">
        <v>13</v>
      </c>
      <c r="J11374" s="650">
        <v>167.91</v>
      </c>
    </row>
    <row r="11375" spans="1:10">
      <c r="A11375" s="519" t="s">
        <v>11571</v>
      </c>
      <c r="B11375" s="519" t="str">
        <f t="shared" si="177"/>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375" s="519" t="s">
        <v>40763</v>
      </c>
      <c r="D11375" s="519" t="s">
        <v>40764</v>
      </c>
      <c r="E11375" s="519" t="s">
        <v>40765</v>
      </c>
      <c r="F11375" s="519" t="s">
        <v>40766</v>
      </c>
      <c r="G11375" s="519" t="s">
        <v>40767</v>
      </c>
      <c r="I11375" s="519" t="s">
        <v>13</v>
      </c>
      <c r="J11375" s="650">
        <v>83.72</v>
      </c>
    </row>
    <row r="11376" spans="1:10">
      <c r="A11376" s="519" t="s">
        <v>11572</v>
      </c>
      <c r="B11376" s="519" t="str">
        <f t="shared" si="177"/>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376" s="519" t="s">
        <v>40763</v>
      </c>
      <c r="D11376" s="519" t="s">
        <v>40764</v>
      </c>
      <c r="E11376" s="519" t="s">
        <v>40765</v>
      </c>
      <c r="F11376" s="519" t="s">
        <v>40766</v>
      </c>
      <c r="G11376" s="519" t="s">
        <v>40767</v>
      </c>
      <c r="I11376" s="519" t="s">
        <v>13</v>
      </c>
      <c r="J11376" s="650">
        <v>77.97</v>
      </c>
    </row>
    <row r="11377" spans="1:10">
      <c r="A11377" s="519" t="s">
        <v>11573</v>
      </c>
      <c r="B11377" s="519" t="str">
        <f t="shared" si="177"/>
        <v>REVESTIMENTO DE PISO COM LADRILHO CERAMICO,ANTIDERRAPANTE,MEDIDAS EM TORNO DE 45X45CM,SUJEITO A TRAFEGO INTENSO,RESISTENCIA A ABRASAO P.E.I.-IV,ASSENTES EM SUPERFICIE EM OSSO,COM ARGAMASSA COLANTE E REJUNTAMENTO PRONTO</v>
      </c>
      <c r="C11377" s="519" t="s">
        <v>40768</v>
      </c>
      <c r="D11377" s="519" t="s">
        <v>40769</v>
      </c>
      <c r="E11377" s="519" t="s">
        <v>40770</v>
      </c>
      <c r="F11377" s="519" t="s">
        <v>40771</v>
      </c>
      <c r="I11377" s="519" t="s">
        <v>13</v>
      </c>
      <c r="J11377" s="650">
        <v>89.03</v>
      </c>
    </row>
    <row r="11378" spans="1:10">
      <c r="A11378" s="519" t="s">
        <v>11574</v>
      </c>
      <c r="B11378" s="519" t="str">
        <f t="shared" si="177"/>
        <v>REVESTIMENTO DE PISO COM LADRILHO CERAMICO,ANTIDERRAPANTE,MEDIDAS EM TORNO DE 45X45CM,SUJEITO A TRAFEGO INTENSO,RESISTENCIA A ABRASAO P.E.I.-IV,ASSENTES EM SUPERFICIE EM OSSO,COM ARGAMASSA COLANTE E REJUNTAMENTO PRONTO</v>
      </c>
      <c r="C11378" s="519" t="s">
        <v>40768</v>
      </c>
      <c r="D11378" s="519" t="s">
        <v>40769</v>
      </c>
      <c r="E11378" s="519" t="s">
        <v>40770</v>
      </c>
      <c r="F11378" s="519" t="s">
        <v>40771</v>
      </c>
      <c r="I11378" s="519" t="s">
        <v>13</v>
      </c>
      <c r="J11378" s="650">
        <v>83.35</v>
      </c>
    </row>
    <row r="11379" spans="1:10">
      <c r="A11379" s="519" t="s">
        <v>11575</v>
      </c>
      <c r="B11379" s="519" t="str">
        <f t="shared" si="177"/>
        <v>REVESTIMENTO DE PISO COM MOSAICO DE AZULEJOS DE VARIAS ORIGENS,COM ARGAMASSA DE CIMENTO E AREIA,NO TRACO 1:3,SOBRE BASEJA EXISTENTE</v>
      </c>
      <c r="C11379" s="519" t="s">
        <v>40772</v>
      </c>
      <c r="D11379" s="519" t="s">
        <v>40773</v>
      </c>
      <c r="E11379" s="519" t="s">
        <v>40774</v>
      </c>
      <c r="I11379" s="519" t="s">
        <v>13</v>
      </c>
      <c r="J11379" s="650">
        <v>71.94</v>
      </c>
    </row>
    <row r="11380" spans="1:10">
      <c r="A11380" s="519" t="s">
        <v>11576</v>
      </c>
      <c r="B11380" s="519" t="str">
        <f t="shared" si="177"/>
        <v>REVESTIMENTO DE PISO COM MOSAICO DE AZULEJOS DE VARIAS ORIGENS,COM ARGAMASSA DE CIMENTO E AREIA,NO TRACO 1:3,SOBRE BASEJA EXISTENTE</v>
      </c>
      <c r="C11380" s="519" t="s">
        <v>40772</v>
      </c>
      <c r="D11380" s="519" t="s">
        <v>40773</v>
      </c>
      <c r="E11380" s="519" t="s">
        <v>40774</v>
      </c>
      <c r="I11380" s="519" t="s">
        <v>13</v>
      </c>
      <c r="J11380" s="650">
        <v>67.16</v>
      </c>
    </row>
    <row r="11381" spans="1:10">
      <c r="A11381" s="519" t="s">
        <v>11577</v>
      </c>
      <c r="B11381" s="519" t="str">
        <f t="shared" si="177"/>
        <v>REVESTIMENTO DE PISO COM MOSAICO DE AZULEJOS DE VARIAS ORIGENS,ASSENTES EM SUPERFICIE EM OSSO,COM ARGAMASSA COLANTE E REJUNTAMENTO PRONTO</v>
      </c>
      <c r="C11381" s="519" t="s">
        <v>40772</v>
      </c>
      <c r="D11381" s="519" t="s">
        <v>40775</v>
      </c>
      <c r="E11381" s="519" t="s">
        <v>40776</v>
      </c>
      <c r="I11381" s="519" t="s">
        <v>13</v>
      </c>
      <c r="J11381" s="650">
        <v>80.58</v>
      </c>
    </row>
    <row r="11382" spans="1:10">
      <c r="A11382" s="519" t="s">
        <v>11578</v>
      </c>
      <c r="B11382" s="519" t="str">
        <f t="shared" si="177"/>
        <v>REVESTIMENTO DE PISO COM MOSAICO DE AZULEJOS DE VARIAS ORIGENS,ASSENTES EM SUPERFICIE EM OSSO,COM ARGAMASSA COLANTE E REJUNTAMENTO PRONTO</v>
      </c>
      <c r="C11382" s="519" t="s">
        <v>40772</v>
      </c>
      <c r="D11382" s="519" t="s">
        <v>40775</v>
      </c>
      <c r="E11382" s="519" t="s">
        <v>40776</v>
      </c>
      <c r="I11382" s="519" t="s">
        <v>13</v>
      </c>
      <c r="J11382" s="650">
        <v>75.16</v>
      </c>
    </row>
    <row r="11383" spans="1:10">
      <c r="A11383" s="519" t="s">
        <v>11579</v>
      </c>
      <c r="B11383" s="519" t="str">
        <f t="shared" si="177"/>
        <v>RODAPE COM LADRILHO CERAMICO,COM 7,5 A 10CM DE ALTURA,ASSENTE CONFORME ITEM 13.025.0016</v>
      </c>
      <c r="C11383" s="519" t="s">
        <v>40777</v>
      </c>
      <c r="D11383" s="519" t="s">
        <v>40778</v>
      </c>
      <c r="I11383" s="519" t="s">
        <v>36</v>
      </c>
      <c r="J11383" s="650">
        <v>34.17</v>
      </c>
    </row>
    <row r="11384" spans="1:10">
      <c r="A11384" s="519" t="s">
        <v>11580</v>
      </c>
      <c r="B11384" s="519" t="str">
        <f t="shared" si="177"/>
        <v>RODAPE COM LADRILHO CERAMICO,COM 7,5 A 10CM DE ALTURA,ASSENTE CONFORME ITEM 13.025.0016</v>
      </c>
      <c r="C11384" s="519" t="s">
        <v>40777</v>
      </c>
      <c r="D11384" s="519" t="s">
        <v>40778</v>
      </c>
      <c r="I11384" s="519" t="s">
        <v>36</v>
      </c>
      <c r="J11384" s="650">
        <v>30.46</v>
      </c>
    </row>
    <row r="11385" spans="1:10">
      <c r="A11385" s="519" t="s">
        <v>11581</v>
      </c>
      <c r="B11385" s="519" t="str">
        <f t="shared" si="177"/>
        <v>RODAPE COM LADRILHO CERAMICO,COM 7,5 A 10CM DE ALTURA,ASSENTES CONFORME ITEM 13.025.0058</v>
      </c>
      <c r="C11385" s="519" t="s">
        <v>40777</v>
      </c>
      <c r="D11385" s="519" t="s">
        <v>40779</v>
      </c>
      <c r="I11385" s="519" t="s">
        <v>36</v>
      </c>
      <c r="J11385" s="650">
        <v>34.25</v>
      </c>
    </row>
    <row r="11386" spans="1:10">
      <c r="A11386" s="519" t="s">
        <v>11582</v>
      </c>
      <c r="B11386" s="519" t="str">
        <f t="shared" si="177"/>
        <v>RODAPE COM LADRILHO CERAMICO,COM 7,5 A 10CM DE ALTURA,ASSENTES CONFORME ITEM 13.025.0058</v>
      </c>
      <c r="C11386" s="519" t="s">
        <v>40777</v>
      </c>
      <c r="D11386" s="519" t="s">
        <v>40779</v>
      </c>
      <c r="I11386" s="519" t="s">
        <v>36</v>
      </c>
      <c r="J11386" s="650">
        <v>30.69</v>
      </c>
    </row>
    <row r="11387" spans="1:10">
      <c r="A11387" s="519" t="s">
        <v>11583</v>
      </c>
      <c r="B11387" s="519" t="str">
        <f t="shared" si="177"/>
        <v>RODAPE COM LADRILHO CERAMICO,COM 15CM DE ALTURA,ASSENTE CONFORME ITEM 13.025.0016</v>
      </c>
      <c r="C11387" s="519" t="s">
        <v>40780</v>
      </c>
      <c r="D11387" s="519" t="s">
        <v>40781</v>
      </c>
      <c r="I11387" s="519" t="s">
        <v>36</v>
      </c>
      <c r="J11387" s="650">
        <v>38.53</v>
      </c>
    </row>
    <row r="11388" spans="1:10">
      <c r="A11388" s="519" t="s">
        <v>11584</v>
      </c>
      <c r="B11388" s="519" t="str">
        <f t="shared" si="177"/>
        <v>RODAPE COM LADRILHO CERAMICO,COM 15CM DE ALTURA,ASSENTE CONFORME ITEM 13.025.0016</v>
      </c>
      <c r="C11388" s="519" t="s">
        <v>40780</v>
      </c>
      <c r="D11388" s="519" t="s">
        <v>40781</v>
      </c>
      <c r="I11388" s="519" t="s">
        <v>36</v>
      </c>
      <c r="J11388" s="650">
        <v>34.64</v>
      </c>
    </row>
    <row r="11389" spans="1:10">
      <c r="A11389" s="519" t="s">
        <v>11585</v>
      </c>
      <c r="B11389" s="519" t="str">
        <f t="shared" si="177"/>
        <v>RODAPE COM LADRILHO CERAMICO,COM 15CM DE ALTURA,ASSENTES CONFORME ITEM 13.025.0058</v>
      </c>
      <c r="C11389" s="519" t="s">
        <v>40782</v>
      </c>
      <c r="D11389" s="519" t="s">
        <v>40783</v>
      </c>
      <c r="I11389" s="519" t="s">
        <v>36</v>
      </c>
      <c r="J11389" s="650">
        <v>38.89</v>
      </c>
    </row>
    <row r="11390" spans="1:10">
      <c r="A11390" s="519" t="s">
        <v>11586</v>
      </c>
      <c r="B11390" s="519" t="str">
        <f t="shared" si="177"/>
        <v>RODAPE COM LADRILHO CERAMICO,COM 15CM DE ALTURA,ASSENTES CONFORME ITEM 13.025.0058</v>
      </c>
      <c r="C11390" s="519" t="s">
        <v>40782</v>
      </c>
      <c r="D11390" s="519" t="s">
        <v>40783</v>
      </c>
      <c r="I11390" s="519" t="s">
        <v>36</v>
      </c>
      <c r="J11390" s="650">
        <v>35.19</v>
      </c>
    </row>
    <row r="11391" spans="1:10">
      <c r="A11391" s="519" t="s">
        <v>11587</v>
      </c>
      <c r="B11391" s="519" t="str">
        <f t="shared" si="177"/>
        <v>RECOMPOSICAO DE PISO DE CERAMICAS,EXCLUSIVE ESTAS,INCLUSIVEMAO-DE-OBRA TOTAL E MATERIAIS DE ASSENTAMENTO E REJUNTAMENTO COMO EM 13.330.0010</v>
      </c>
      <c r="C11391" s="519" t="s">
        <v>40784</v>
      </c>
      <c r="D11391" s="519" t="s">
        <v>40785</v>
      </c>
      <c r="E11391" s="519" t="s">
        <v>40786</v>
      </c>
      <c r="I11391" s="519" t="s">
        <v>13</v>
      </c>
      <c r="J11391" s="650">
        <v>64.31</v>
      </c>
    </row>
    <row r="11392" spans="1:10">
      <c r="A11392" s="519" t="s">
        <v>11588</v>
      </c>
      <c r="B11392" s="519" t="str">
        <f t="shared" si="177"/>
        <v>RECOMPOSICAO DE PISO DE CERAMICAS,EXCLUSIVE ESTAS,INCLUSIVEMAO-DE-OBRA TOTAL E MATERIAIS DE ASSENTAMENTO E REJUNTAMENTO COMO EM 13.330.0010</v>
      </c>
      <c r="C11392" s="519" t="s">
        <v>40784</v>
      </c>
      <c r="D11392" s="519" t="s">
        <v>40785</v>
      </c>
      <c r="E11392" s="519" t="s">
        <v>40786</v>
      </c>
      <c r="I11392" s="519" t="s">
        <v>13</v>
      </c>
      <c r="J11392" s="650">
        <v>57.74</v>
      </c>
    </row>
    <row r="11393" spans="1:10">
      <c r="A11393" s="519" t="s">
        <v>11589</v>
      </c>
      <c r="B11393" s="519" t="str">
        <f t="shared" si="177"/>
        <v>REVESTIMENTO DE PISO CERAMICO EM PORCELANATO TECNICO NATURAL,ACABAMENTO DA BORDA RETIFICADO,PARA USO EM AREAS COMERCIAIS COM ACESSO PARA RUA,NO FORMATO (60X60)CM,ASSENTES EM SUPERFICIE EM OSSO COM ARGAMASSA DE CIMENTO E COLA (ARGAMASSA COLANTE)E REJUNTAMENTO PRONTO</v>
      </c>
      <c r="C11393" s="519" t="s">
        <v>40787</v>
      </c>
      <c r="D11393" s="519" t="s">
        <v>40788</v>
      </c>
      <c r="E11393" s="519" t="s">
        <v>40789</v>
      </c>
      <c r="F11393" s="519" t="s">
        <v>40790</v>
      </c>
      <c r="G11393" s="519" t="s">
        <v>40791</v>
      </c>
      <c r="I11393" s="519" t="s">
        <v>13</v>
      </c>
      <c r="J11393" s="650">
        <v>191.8</v>
      </c>
    </row>
    <row r="11394" spans="1:10">
      <c r="A11394" s="519" t="s">
        <v>11590</v>
      </c>
      <c r="B11394" s="519" t="str">
        <f t="shared" si="177"/>
        <v>REVESTIMENTO DE PISO CERAMICO EM PORCELANATO TECNICO NATURAL,ACABAMENTO DA BORDA RETIFICADO,PARA USO EM AREAS COMERCIAIS COM ACESSO PARA RUA,NO FORMATO (60X60)CM,ASSENTES EM SUPERFICIE EM OSSO COM ARGAMASSA DE CIMENTO E COLA (ARGAMASSA COLANTE)E REJUNTAMENTO PRONTO</v>
      </c>
      <c r="C11394" s="519" t="s">
        <v>40787</v>
      </c>
      <c r="D11394" s="519" t="s">
        <v>40788</v>
      </c>
      <c r="E11394" s="519" t="s">
        <v>40789</v>
      </c>
      <c r="F11394" s="519" t="s">
        <v>40790</v>
      </c>
      <c r="G11394" s="519" t="s">
        <v>40791</v>
      </c>
      <c r="I11394" s="519" t="s">
        <v>13</v>
      </c>
      <c r="J11394" s="650">
        <v>185.58</v>
      </c>
    </row>
    <row r="11395" spans="1:10">
      <c r="A11395" s="519" t="s">
        <v>11591</v>
      </c>
      <c r="B11395" s="519" t="str">
        <f t="shared" si="177"/>
        <v>REVESTIMENTO DE PISO CERAMICO,EM PORCELANATO TECNICO NATURAL,ACABAMENTO DA BORDA RETIFICADO,PARA USO EM AREAS COMERCIAIS COM ACESSO PARA RUA,NO FORMATO (60X60)CM,ASSENTES CONFORMEITEM 13.330.0010</v>
      </c>
      <c r="C11395" s="519" t="s">
        <v>40792</v>
      </c>
      <c r="D11395" s="519" t="s">
        <v>40788</v>
      </c>
      <c r="E11395" s="519" t="s">
        <v>40793</v>
      </c>
      <c r="F11395" s="519" t="s">
        <v>40794</v>
      </c>
      <c r="I11395" s="519" t="s">
        <v>13</v>
      </c>
      <c r="J11395" s="650">
        <v>203.52</v>
      </c>
    </row>
    <row r="11396" spans="1:10">
      <c r="A11396" s="519" t="s">
        <v>11592</v>
      </c>
      <c r="B11396" s="519" t="str">
        <f t="shared" si="177"/>
        <v>REVESTIMENTO DE PISO CERAMICO,EM PORCELANATO TECNICO NATURAL,ACABAMENTO DA BORDA RETIFICADO,PARA USO EM AREAS COMERCIAIS COM ACESSO PARA RUA,NO FORMATO (60X60)CM,ASSENTES CONFORMEITEM 13.330.0010</v>
      </c>
      <c r="C11396" s="519" t="s">
        <v>40792</v>
      </c>
      <c r="D11396" s="519" t="s">
        <v>40788</v>
      </c>
      <c r="E11396" s="519" t="s">
        <v>40793</v>
      </c>
      <c r="F11396" s="519" t="s">
        <v>40794</v>
      </c>
      <c r="I11396" s="519" t="s">
        <v>13</v>
      </c>
      <c r="J11396" s="650">
        <v>196.38</v>
      </c>
    </row>
    <row r="11397" spans="1:10">
      <c r="A11397" s="519" t="s">
        <v>11593</v>
      </c>
      <c r="B11397" s="519" t="str">
        <f t="shared" si="177"/>
        <v>REVESTIMENTO DE PISO CERAMICO EM PORCELANATO TECNICO NATURAL,ACABAMENTO DA BORDA RETIFICADO,PARA USO EM AREAS COMERCIAISCOM ACESSO PARA RUA,NO FORMATO (60X60)CM,ASSENTES EM SUPERFICIE EM OSSO,EXCLUSIVE ARGAMASSA E REJUNTAMENTO</v>
      </c>
      <c r="C11397" s="519" t="s">
        <v>40787</v>
      </c>
      <c r="D11397" s="519" t="s">
        <v>40788</v>
      </c>
      <c r="E11397" s="519" t="s">
        <v>40795</v>
      </c>
      <c r="F11397" s="519" t="s">
        <v>40796</v>
      </c>
      <c r="I11397" s="519" t="s">
        <v>13</v>
      </c>
      <c r="J11397" s="650">
        <v>181.6</v>
      </c>
    </row>
    <row r="11398" spans="1:10">
      <c r="A11398" s="519" t="s">
        <v>11594</v>
      </c>
      <c r="B11398" s="519" t="str">
        <f t="shared" si="177"/>
        <v>REVESTIMENTO DE PISO CERAMICO EM PORCELANATO TECNICO NATURAL,ACABAMENTO DA BORDA RETIFICADO,PARA USO EM AREAS COMERCIAISCOM ACESSO PARA RUA,NO FORMATO (60X60)CM,ASSENTES EM SUPERFICIE EM OSSO,EXCLUSIVE ARGAMASSA E REJUNTAMENTO</v>
      </c>
      <c r="C11398" s="519" t="s">
        <v>40787</v>
      </c>
      <c r="D11398" s="519" t="s">
        <v>40788</v>
      </c>
      <c r="E11398" s="519" t="s">
        <v>40795</v>
      </c>
      <c r="F11398" s="519" t="s">
        <v>40796</v>
      </c>
      <c r="I11398" s="519" t="s">
        <v>13</v>
      </c>
      <c r="J11398" s="650">
        <v>175.38</v>
      </c>
    </row>
    <row r="11399" spans="1:10">
      <c r="A11399" s="519" t="s">
        <v>11595</v>
      </c>
      <c r="B11399" s="519" t="str">
        <f t="shared" si="177"/>
        <v>RODAPE COM CERAMICA EM PORCELANATO TECNICO NATURAL,COM 7,5 A 10CM DE ALTURA,ASSENTES CONFORME ITEM 13.025.0016</v>
      </c>
      <c r="C11399" s="519" t="s">
        <v>40797</v>
      </c>
      <c r="D11399" s="519" t="s">
        <v>40798</v>
      </c>
      <c r="I11399" s="519" t="s">
        <v>36</v>
      </c>
      <c r="J11399" s="650">
        <v>45.07</v>
      </c>
    </row>
    <row r="11400" spans="1:10">
      <c r="A11400" s="519" t="s">
        <v>11596</v>
      </c>
      <c r="B11400" s="519" t="str">
        <f t="shared" ref="B11400:B11463" si="178">C11400&amp;D11400&amp;E11400&amp;F11400&amp;G11400&amp;H11400</f>
        <v>RODAPE COM CERAMICA EM PORCELANATO TECNICO NATURAL,COM 7,5 A 10CM DE ALTURA,ASSENTES CONFORME ITEM 13.025.0016</v>
      </c>
      <c r="C11400" s="519" t="s">
        <v>40797</v>
      </c>
      <c r="D11400" s="519" t="s">
        <v>40798</v>
      </c>
      <c r="I11400" s="519" t="s">
        <v>36</v>
      </c>
      <c r="J11400" s="650">
        <v>41.36</v>
      </c>
    </row>
    <row r="11401" spans="1:10">
      <c r="A11401" s="519" t="s">
        <v>11597</v>
      </c>
      <c r="B11401" s="519" t="str">
        <f t="shared" si="178"/>
        <v>RODAPE COM CERAMICA EM PORCELANATO NATURAL,COM 7,5 A 10CM DE ALTURA,ASSENTES CONFORME ITEM 13.025.0058</v>
      </c>
      <c r="C11401" s="519" t="s">
        <v>40799</v>
      </c>
      <c r="D11401" s="519" t="s">
        <v>40800</v>
      </c>
      <c r="I11401" s="519" t="s">
        <v>36</v>
      </c>
      <c r="J11401" s="650">
        <v>45.05</v>
      </c>
    </row>
    <row r="11402" spans="1:10">
      <c r="A11402" s="519" t="s">
        <v>11598</v>
      </c>
      <c r="B11402" s="519" t="str">
        <f t="shared" si="178"/>
        <v>RODAPE COM CERAMICA EM PORCELANATO NATURAL,COM 7,5 A 10CM DE ALTURA,ASSENTES CONFORME ITEM 13.025.0058</v>
      </c>
      <c r="C11402" s="519" t="s">
        <v>40799</v>
      </c>
      <c r="D11402" s="519" t="s">
        <v>40800</v>
      </c>
      <c r="I11402" s="519" t="s">
        <v>36</v>
      </c>
      <c r="J11402" s="650">
        <v>41.51</v>
      </c>
    </row>
    <row r="11403" spans="1:10">
      <c r="A11403" s="519" t="s">
        <v>11599</v>
      </c>
      <c r="B11403" s="519" t="str">
        <f t="shared" si="178"/>
        <v>REVESTIMENTO DE PISO COM LADRILHO HIDRAULICO,20X20CM,ASSENTES CONFORME ITEM 13.330.0010</v>
      </c>
      <c r="C11403" s="519" t="s">
        <v>40801</v>
      </c>
      <c r="D11403" s="519" t="s">
        <v>40802</v>
      </c>
      <c r="I11403" s="519" t="s">
        <v>13</v>
      </c>
      <c r="J11403" s="650">
        <v>119.91</v>
      </c>
    </row>
    <row r="11404" spans="1:10">
      <c r="A11404" s="519" t="s">
        <v>11600</v>
      </c>
      <c r="B11404" s="519" t="str">
        <f t="shared" si="178"/>
        <v>REVESTIMENTO DE PISO COM LADRILHO HIDRAULICO,20X20CM,ASSENTES CONFORME ITEM 13.330.0010</v>
      </c>
      <c r="C11404" s="519" t="s">
        <v>40801</v>
      </c>
      <c r="D11404" s="519" t="s">
        <v>40802</v>
      </c>
      <c r="I11404" s="519" t="s">
        <v>13</v>
      </c>
      <c r="J11404" s="650">
        <v>112.78</v>
      </c>
    </row>
    <row r="11405" spans="1:10">
      <c r="A11405" s="519" t="s">
        <v>11601</v>
      </c>
      <c r="B11405" s="519" t="str">
        <f t="shared" si="178"/>
        <v>REVESTIMENTO DE PISO COM LADRILHO HIDRAULICO,20X20CM,ASSENTES CONFORME ITEM 13.330.0015</v>
      </c>
      <c r="C11405" s="519" t="s">
        <v>40801</v>
      </c>
      <c r="D11405" s="519" t="s">
        <v>40803</v>
      </c>
      <c r="I11405" s="519" t="s">
        <v>13</v>
      </c>
      <c r="J11405" s="650">
        <v>108.19</v>
      </c>
    </row>
    <row r="11406" spans="1:10">
      <c r="A11406" s="519" t="s">
        <v>11602</v>
      </c>
      <c r="B11406" s="519" t="str">
        <f t="shared" si="178"/>
        <v>REVESTIMENTO DE PISO COM LADRILHO HIDRAULICO,20X20CM,ASSENTES CONFORME ITEM 13.330.0015</v>
      </c>
      <c r="C11406" s="519" t="s">
        <v>40801</v>
      </c>
      <c r="D11406" s="519" t="s">
        <v>40803</v>
      </c>
      <c r="I11406" s="519" t="s">
        <v>13</v>
      </c>
      <c r="J11406" s="650">
        <v>101.97</v>
      </c>
    </row>
    <row r="11407" spans="1:10">
      <c r="A11407" s="519" t="s">
        <v>11603</v>
      </c>
      <c r="B11407" s="519" t="str">
        <f t="shared" si="178"/>
        <v>REVESTIMENTO DE PISO COM LADRILHO HIDRAULICO,20X20CM,EXCLUSIVE ARGAMASSA E REJUNTAMENTO</v>
      </c>
      <c r="C11407" s="519" t="s">
        <v>40804</v>
      </c>
      <c r="D11407" s="519" t="s">
        <v>40805</v>
      </c>
      <c r="I11407" s="519" t="s">
        <v>13</v>
      </c>
      <c r="J11407" s="650">
        <v>98</v>
      </c>
    </row>
    <row r="11408" spans="1:10">
      <c r="A11408" s="519" t="s">
        <v>11604</v>
      </c>
      <c r="B11408" s="519" t="str">
        <f t="shared" si="178"/>
        <v>REVESTIMENTO DE PISO COM LADRILHO HIDRAULICO,20X20CM,EXCLUSIVE ARGAMASSA E REJUNTAMENTO</v>
      </c>
      <c r="C11408" s="519" t="s">
        <v>40804</v>
      </c>
      <c r="D11408" s="519" t="s">
        <v>40805</v>
      </c>
      <c r="I11408" s="519" t="s">
        <v>13</v>
      </c>
      <c r="J11408" s="650">
        <v>91.78</v>
      </c>
    </row>
    <row r="11409" spans="1:10">
      <c r="A11409" s="519" t="s">
        <v>11605</v>
      </c>
      <c r="B11409" s="519" t="str">
        <f t="shared" si="178"/>
        <v>REVESTIMENTO DE PISO COM CERAMICA TATIL DIRECIONAL,(LADRILHO HIDRAULICO),PARA PESSOAS COM NECESSIDADES ESPECIFICAS,ASSENTES SOBRE SUPERFICIE EM OSSO,CONFORME ITEM 13.330.0010</v>
      </c>
      <c r="C11409" s="519" t="s">
        <v>40806</v>
      </c>
      <c r="D11409" s="519" t="s">
        <v>40807</v>
      </c>
      <c r="E11409" s="519" t="s">
        <v>40808</v>
      </c>
      <c r="I11409" s="519" t="s">
        <v>13</v>
      </c>
      <c r="J11409" s="650">
        <v>145.72</v>
      </c>
    </row>
    <row r="11410" spans="1:10">
      <c r="A11410" s="519" t="s">
        <v>11606</v>
      </c>
      <c r="B11410" s="519" t="str">
        <f t="shared" si="178"/>
        <v>REVESTIMENTO DE PISO COM CERAMICA TATIL DIRECIONAL,(LADRILHO HIDRAULICO),PARA PESSOAS COM NECESSIDADES ESPECIFICAS,ASSENTES SOBRE SUPERFICIE EM OSSO,CONFORME ITEM 13.330.0010</v>
      </c>
      <c r="C11410" s="519" t="s">
        <v>40806</v>
      </c>
      <c r="D11410" s="519" t="s">
        <v>40807</v>
      </c>
      <c r="E11410" s="519" t="s">
        <v>40808</v>
      </c>
      <c r="I11410" s="519" t="s">
        <v>13</v>
      </c>
      <c r="J11410" s="650">
        <v>138.59</v>
      </c>
    </row>
    <row r="11411" spans="1:10">
      <c r="A11411" s="519" t="s">
        <v>11607</v>
      </c>
      <c r="B11411" s="519" t="str">
        <f t="shared" si="178"/>
        <v>REVESTIMENTO DE PISO COM CERAMICA TATIL DIRECIONAL,(LADRILHO HIDRAULICO),PARA PESSOAS C/NECESSIDADES ESPECIFICAS,ASSENTES SOBRE SUPERFICIE EM OSSO,EXCLUSIVE NATA DE CIMENTO,ARGAMASSA E REJUNTAMENTO</v>
      </c>
      <c r="C11411" s="519" t="s">
        <v>40806</v>
      </c>
      <c r="D11411" s="519" t="s">
        <v>40809</v>
      </c>
      <c r="E11411" s="519" t="s">
        <v>40810</v>
      </c>
      <c r="F11411" s="519" t="s">
        <v>40811</v>
      </c>
      <c r="I11411" s="519" t="s">
        <v>13</v>
      </c>
      <c r="J11411" s="650">
        <v>123.8</v>
      </c>
    </row>
    <row r="11412" spans="1:10">
      <c r="A11412" s="519" t="s">
        <v>11608</v>
      </c>
      <c r="B11412" s="519" t="str">
        <f t="shared" si="178"/>
        <v>REVESTIMENTO DE PISO COM CERAMICA TATIL DIRECIONAL,(LADRILHO HIDRAULICO),PARA PESSOAS C/NECESSIDADES ESPECIFICAS,ASSENTES SOBRE SUPERFICIE EM OSSO,EXCLUSIVE NATA DE CIMENTO,ARGAMASSA E REJUNTAMENTO</v>
      </c>
      <c r="C11412" s="519" t="s">
        <v>40806</v>
      </c>
      <c r="D11412" s="519" t="s">
        <v>40809</v>
      </c>
      <c r="E11412" s="519" t="s">
        <v>40810</v>
      </c>
      <c r="F11412" s="519" t="s">
        <v>40811</v>
      </c>
      <c r="I11412" s="519" t="s">
        <v>13</v>
      </c>
      <c r="J11412" s="650">
        <v>117.58</v>
      </c>
    </row>
    <row r="11413" spans="1:10">
      <c r="A11413" s="519" t="s">
        <v>11609</v>
      </c>
      <c r="B11413" s="519" t="str">
        <f t="shared" si="178"/>
        <v>REVESTIMENTO DE PISO COM CERAMICA TATIL ALERTA,(LADRILHO HIDRAULICO) PARA PESSOAS COM NECESSIDADES  ESPECIFICAS,ASSENTES SOBRE SUPERFICIE EM OSSO,CONFORME ITEM 13.330.0010</v>
      </c>
      <c r="C11413" s="519" t="s">
        <v>40812</v>
      </c>
      <c r="D11413" s="519" t="s">
        <v>40813</v>
      </c>
      <c r="E11413" s="519" t="s">
        <v>40814</v>
      </c>
      <c r="I11413" s="519" t="s">
        <v>13</v>
      </c>
      <c r="J11413" s="650">
        <v>145.72</v>
      </c>
    </row>
    <row r="11414" spans="1:10">
      <c r="A11414" s="519" t="s">
        <v>53</v>
      </c>
      <c r="B11414" s="519" t="str">
        <f t="shared" si="178"/>
        <v>REVESTIMENTO DE PISO COM CERAMICA TATIL ALERTA,(LADRILHO HIDRAULICO) PARA PESSOAS COM NECESSIDADES  ESPECIFICAS,ASSENTES SOBRE SUPERFICIE EM OSSO,CONFORME ITEM 13.330.0010</v>
      </c>
      <c r="C11414" s="519" t="s">
        <v>40812</v>
      </c>
      <c r="D11414" s="519" t="s">
        <v>40813</v>
      </c>
      <c r="E11414" s="519" t="s">
        <v>40814</v>
      </c>
      <c r="I11414" s="519" t="s">
        <v>13</v>
      </c>
      <c r="J11414" s="650">
        <v>138.59</v>
      </c>
    </row>
    <row r="11415" spans="1:10">
      <c r="A11415" s="519" t="s">
        <v>11610</v>
      </c>
      <c r="B11415" s="519" t="str">
        <f t="shared" si="178"/>
        <v>REVESTIMENTO DE PISO COM CERAMICA TATIL ALERTA,(LADRILHO HIDRAULICO) PARA PESSOAS COM NECESSIDADES ESPECIFICAS,ASSENTES SOBRE SUPERFICIE EM OSSO,EXCLUSIVE NATA DE CIMENTO,ARGAMASSA E REJUNTAMENTO</v>
      </c>
      <c r="C11415" s="519" t="s">
        <v>40812</v>
      </c>
      <c r="D11415" s="519" t="s">
        <v>40815</v>
      </c>
      <c r="E11415" s="519" t="s">
        <v>40816</v>
      </c>
      <c r="F11415" s="519" t="s">
        <v>40817</v>
      </c>
      <c r="I11415" s="519" t="s">
        <v>13</v>
      </c>
      <c r="J11415" s="650">
        <v>123.8</v>
      </c>
    </row>
    <row r="11416" spans="1:10">
      <c r="A11416" s="519" t="s">
        <v>11611</v>
      </c>
      <c r="B11416" s="519" t="str">
        <f t="shared" si="178"/>
        <v>REVESTIMENTO DE PISO COM CERAMICA TATIL ALERTA,(LADRILHO HIDRAULICO) PARA PESSOAS COM NECESSIDADES ESPECIFICAS,ASSENTES SOBRE SUPERFICIE EM OSSO,EXCLUSIVE NATA DE CIMENTO,ARGAMASSA E REJUNTAMENTO</v>
      </c>
      <c r="C11416" s="519" t="s">
        <v>40812</v>
      </c>
      <c r="D11416" s="519" t="s">
        <v>40815</v>
      </c>
      <c r="E11416" s="519" t="s">
        <v>40816</v>
      </c>
      <c r="F11416" s="519" t="s">
        <v>40817</v>
      </c>
      <c r="I11416" s="519" t="s">
        <v>13</v>
      </c>
      <c r="J11416" s="650">
        <v>117.58</v>
      </c>
    </row>
    <row r="11417" spans="1:10">
      <c r="A11417" s="519" t="s">
        <v>11612</v>
      </c>
      <c r="B11417" s="519" t="str">
        <f t="shared" si="178"/>
        <v>PISOS DE PLACAS NAO TRABALHADAS DE GRANITO,RETANGULARES,SOBRE TERRENO NIVELADO,COM AS JUNTAS TOMADAS COM ARGAMASSA DE CIMENTO E AREIA,NO TRACO 1:3</v>
      </c>
      <c r="C11417" s="519" t="s">
        <v>40818</v>
      </c>
      <c r="D11417" s="519" t="s">
        <v>40819</v>
      </c>
      <c r="E11417" s="519" t="s">
        <v>40820</v>
      </c>
      <c r="I11417" s="519" t="s">
        <v>13</v>
      </c>
      <c r="J11417" s="650">
        <v>146.47999999999999</v>
      </c>
    </row>
    <row r="11418" spans="1:10">
      <c r="A11418" s="519" t="s">
        <v>11613</v>
      </c>
      <c r="B11418" s="519" t="str">
        <f t="shared" si="178"/>
        <v>PISOS DE PLACAS NAO TRABALHADAS DE GRANITO,RETANGULARES,SOBRE TERRENO NIVELADO,COM AS JUNTAS TOMADAS COM ARGAMASSA DE CIMENTO E AREIA,NO TRACO 1:3</v>
      </c>
      <c r="C11418" s="519" t="s">
        <v>40818</v>
      </c>
      <c r="D11418" s="519" t="s">
        <v>40819</v>
      </c>
      <c r="E11418" s="519" t="s">
        <v>40820</v>
      </c>
      <c r="I11418" s="519" t="s">
        <v>13</v>
      </c>
      <c r="J11418" s="650">
        <v>134.56</v>
      </c>
    </row>
    <row r="11419" spans="1:10">
      <c r="A11419" s="519" t="s">
        <v>11614</v>
      </c>
      <c r="B11419" s="519" t="str">
        <f t="shared" si="178"/>
        <v>REVESTIMENTO DE PISOS EM MARMORE BRANCO NACIONAL,EM PLACAS,2CM DE ESPESSURA,COM 2 POLIMENTOS,ASSENTE EM SUPERFICIE EM OSSO,COM NATA DE CIMENTO SOBRE ARGAMASSA DE CIMENTO,AREIA E SAIBRO,NO TRACO 1:2:2 E REJUNTAMENTO EM CIMENTO BRANCO</v>
      </c>
      <c r="C11419" s="519" t="s">
        <v>72670</v>
      </c>
      <c r="D11419" s="519" t="s">
        <v>40821</v>
      </c>
      <c r="E11419" s="519" t="s">
        <v>40822</v>
      </c>
      <c r="F11419" s="519" t="s">
        <v>40823</v>
      </c>
      <c r="I11419" s="519" t="s">
        <v>13</v>
      </c>
      <c r="J11419" s="650">
        <v>354.54</v>
      </c>
    </row>
    <row r="11420" spans="1:10">
      <c r="A11420" s="519" t="s">
        <v>11615</v>
      </c>
      <c r="B11420" s="519" t="str">
        <f t="shared" si="178"/>
        <v>REVESTIMENTO DE PISOS EM MARMORE BRANCO NACIONAL,EM PLACAS,2CM DE ESPESSURA,COM 2 POLIMENTOS,ASSENTE EM SUPERFICIE EM OSSO,COM NATA DE CIMENTO SOBRE ARGAMASSA DE CIMENTO,AREIA E SAIBRO,NO TRACO 1:2:2 E REJUNTAMENTO EM CIMENTO BRANCO</v>
      </c>
      <c r="C11420" s="519" t="s">
        <v>72670</v>
      </c>
      <c r="D11420" s="519" t="s">
        <v>40821</v>
      </c>
      <c r="E11420" s="519" t="s">
        <v>40822</v>
      </c>
      <c r="F11420" s="519" t="s">
        <v>40823</v>
      </c>
      <c r="I11420" s="519" t="s">
        <v>13</v>
      </c>
      <c r="J11420" s="650">
        <v>343.39</v>
      </c>
    </row>
    <row r="11421" spans="1:10">
      <c r="A11421" s="519" t="s">
        <v>11616</v>
      </c>
      <c r="B11421" s="519" t="str">
        <f t="shared" si="178"/>
        <v>REVESTIMENTO DE PISOS EM MARMORE BRANCO NACIONAL,EM PLACAS,3CM DE ESPESSURA,COM 2 POLIMENTOS,ASSENTE EM SUPERFICIE EM OSSO,COM NATA DE CIMENTO SOBRE ARGAMASSA DE CIMENTO,AREIA E SAIBRO,NO TRACO 1:2:2 E REJUNTAMENTO EM CIMENTO BRANCO</v>
      </c>
      <c r="C11421" s="519" t="s">
        <v>72671</v>
      </c>
      <c r="D11421" s="519" t="s">
        <v>40821</v>
      </c>
      <c r="E11421" s="519" t="s">
        <v>40822</v>
      </c>
      <c r="F11421" s="519" t="s">
        <v>40823</v>
      </c>
      <c r="I11421" s="519" t="s">
        <v>13</v>
      </c>
      <c r="J11421" s="650">
        <v>417.54</v>
      </c>
    </row>
    <row r="11422" spans="1:10">
      <c r="A11422" s="519" t="s">
        <v>11617</v>
      </c>
      <c r="B11422" s="519" t="str">
        <f t="shared" si="178"/>
        <v>REVESTIMENTO DE PISOS EM MARMORE BRANCO NACIONAL,EM PLACAS,3CM DE ESPESSURA,COM 2 POLIMENTOS,ASSENTE EM SUPERFICIE EM OSSO,COM NATA DE CIMENTO SOBRE ARGAMASSA DE CIMENTO,AREIA E SAIBRO,NO TRACO 1:2:2 E REJUNTAMENTO EM CIMENTO BRANCO</v>
      </c>
      <c r="C11422" s="519" t="s">
        <v>72671</v>
      </c>
      <c r="D11422" s="519" t="s">
        <v>40821</v>
      </c>
      <c r="E11422" s="519" t="s">
        <v>40822</v>
      </c>
      <c r="F11422" s="519" t="s">
        <v>40823</v>
      </c>
      <c r="I11422" s="519" t="s">
        <v>13</v>
      </c>
      <c r="J11422" s="650">
        <v>406.39</v>
      </c>
    </row>
    <row r="11423" spans="1:10">
      <c r="A11423" s="519" t="s">
        <v>11618</v>
      </c>
      <c r="B11423" s="519" t="str">
        <f t="shared" si="178"/>
        <v>REVESTIMENTO DE PISOS EM MARMORE BRANCO NACIONAL,EM PLACAS,2CM DE ESPESSURA,COM 2 POLIMENTOS,ASSENTE EM SUPERFICIE EM OSSO,EXCLUSIVE NATA DE CIMENTO,ARGAMASSA E REJUNTAMENTO</v>
      </c>
      <c r="C11423" s="519" t="s">
        <v>72670</v>
      </c>
      <c r="D11423" s="519" t="s">
        <v>40821</v>
      </c>
      <c r="E11423" s="519" t="s">
        <v>40824</v>
      </c>
      <c r="I11423" s="519" t="s">
        <v>13</v>
      </c>
      <c r="J11423" s="650">
        <v>333.18</v>
      </c>
    </row>
    <row r="11424" spans="1:10">
      <c r="A11424" s="519" t="s">
        <v>11619</v>
      </c>
      <c r="B11424" s="519" t="str">
        <f t="shared" si="178"/>
        <v>REVESTIMENTO DE PISOS EM MARMORE BRANCO NACIONAL,EM PLACAS,2CM DE ESPESSURA,COM 2 POLIMENTOS,ASSENTE EM SUPERFICIE EM OSSO,EXCLUSIVE NATA DE CIMENTO,ARGAMASSA E REJUNTAMENTO</v>
      </c>
      <c r="C11424" s="519" t="s">
        <v>72670</v>
      </c>
      <c r="D11424" s="519" t="s">
        <v>40821</v>
      </c>
      <c r="E11424" s="519" t="s">
        <v>40824</v>
      </c>
      <c r="I11424" s="519" t="s">
        <v>13</v>
      </c>
      <c r="J11424" s="650">
        <v>322.33999999999997</v>
      </c>
    </row>
    <row r="11425" spans="1:10">
      <c r="A11425" s="519" t="s">
        <v>11620</v>
      </c>
      <c r="B11425" s="519" t="str">
        <f t="shared" si="178"/>
        <v>REVESTIMENTO DE PISOS EM MARMORE BRANCO NACIONAL,EM PLACAS,3CM DE ESPESSURA,COM 2 POLIMENTOS,ASSENTE EM SUPERFICIE EM OSSO,EXCLUSIVE NATA DE CIMENTO,ARGAMASSA E REJUNTAMENTO</v>
      </c>
      <c r="C11425" s="519" t="s">
        <v>72671</v>
      </c>
      <c r="D11425" s="519" t="s">
        <v>40821</v>
      </c>
      <c r="E11425" s="519" t="s">
        <v>40824</v>
      </c>
      <c r="I11425" s="519" t="s">
        <v>13</v>
      </c>
      <c r="J11425" s="650">
        <v>396.18</v>
      </c>
    </row>
    <row r="11426" spans="1:10">
      <c r="A11426" s="519" t="s">
        <v>11621</v>
      </c>
      <c r="B11426" s="519" t="str">
        <f t="shared" si="178"/>
        <v>REVESTIMENTO DE PISOS EM MARMORE BRANCO NACIONAL,EM PLACAS,3CM DE ESPESSURA,COM 2 POLIMENTOS,ASSENTE EM SUPERFICIE EM OSSO,EXCLUSIVE NATA DE CIMENTO,ARGAMASSA E REJUNTAMENTO</v>
      </c>
      <c r="C11426" s="519" t="s">
        <v>72671</v>
      </c>
      <c r="D11426" s="519" t="s">
        <v>40821</v>
      </c>
      <c r="E11426" s="519" t="s">
        <v>40824</v>
      </c>
      <c r="I11426" s="519" t="s">
        <v>13</v>
      </c>
      <c r="J11426" s="650">
        <v>385.34</v>
      </c>
    </row>
    <row r="11427" spans="1:10">
      <c r="A11427" s="519" t="s">
        <v>11622</v>
      </c>
      <c r="B11427" s="519" t="str">
        <f t="shared" si="178"/>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427" s="519" t="s">
        <v>72672</v>
      </c>
      <c r="D11427" s="519" t="s">
        <v>40825</v>
      </c>
      <c r="E11427" s="519" t="s">
        <v>40826</v>
      </c>
      <c r="F11427" s="519" t="s">
        <v>40827</v>
      </c>
      <c r="G11427" s="519" t="s">
        <v>72673</v>
      </c>
      <c r="I11427" s="519" t="s">
        <v>36</v>
      </c>
      <c r="J11427" s="650">
        <v>53.83</v>
      </c>
    </row>
    <row r="11428" spans="1:10">
      <c r="A11428" s="519" t="s">
        <v>11623</v>
      </c>
      <c r="B11428" s="519" t="str">
        <f t="shared" si="178"/>
        <v>RODAPE DE MARMORE BRANCO NACIONAL COM 10CM DE ALTURA E 2CM DE ESPESSURA, COM 2 POLIMENTOS,ASSENTE EM PAREDE EM OSSO, COM ARGAMASSA DE CIMENTO,AREIA E SAIBRO, NO TRACO 1:2:2 E NATADE CIMENTO, SOBRE CHAPISCO DE CIMENTO E AREIA, NO TRACO 1:3(INCLUSIVE ESTES) E REJUNTAMENTO EM CIMENTO BRANCO</v>
      </c>
      <c r="C11428" s="519" t="s">
        <v>72672</v>
      </c>
      <c r="D11428" s="519" t="s">
        <v>40825</v>
      </c>
      <c r="E11428" s="519" t="s">
        <v>40826</v>
      </c>
      <c r="F11428" s="519" t="s">
        <v>40827</v>
      </c>
      <c r="G11428" s="519" t="s">
        <v>72673</v>
      </c>
      <c r="I11428" s="519" t="s">
        <v>36</v>
      </c>
      <c r="J11428" s="650">
        <v>50.52</v>
      </c>
    </row>
    <row r="11429" spans="1:10">
      <c r="A11429" s="519" t="s">
        <v>11624</v>
      </c>
      <c r="B11429" s="519" t="str">
        <f t="shared" si="178"/>
        <v>RODAPE DE MARMORE BRANCO NACIONAL COM 10CM DE ALTURA E 2CM DE ESPESSURA,COM 2 POLIMENTOS,ASSENTE EM PAREDE EM OSSO,EXCLUSIVE NATA DE CIMENTO,ARGAMASSA,CHAPISCO E REJUNTAMENTO</v>
      </c>
      <c r="C11429" s="519" t="s">
        <v>72672</v>
      </c>
      <c r="D11429" s="519" t="s">
        <v>40828</v>
      </c>
      <c r="E11429" s="519" t="s">
        <v>40829</v>
      </c>
      <c r="I11429" s="519" t="s">
        <v>36</v>
      </c>
      <c r="J11429" s="650">
        <v>50.51</v>
      </c>
    </row>
    <row r="11430" spans="1:10">
      <c r="A11430" s="519" t="s">
        <v>11625</v>
      </c>
      <c r="B11430" s="519" t="str">
        <f t="shared" si="178"/>
        <v>RODAPE DE MARMORE BRANCO NACIONAL COM 10CM DE ALTURA E 2CM DE ESPESSURA,COM 2 POLIMENTOS,ASSENTE EM PAREDE EM OSSO,EXCLUSIVE NATA DE CIMENTO,ARGAMASSA,CHAPISCO E REJUNTAMENTO</v>
      </c>
      <c r="C11430" s="519" t="s">
        <v>72672</v>
      </c>
      <c r="D11430" s="519" t="s">
        <v>40828</v>
      </c>
      <c r="E11430" s="519" t="s">
        <v>40829</v>
      </c>
      <c r="I11430" s="519" t="s">
        <v>36</v>
      </c>
      <c r="J11430" s="650">
        <v>47.29</v>
      </c>
    </row>
    <row r="11431" spans="1:10">
      <c r="A11431" s="519" t="s">
        <v>11626</v>
      </c>
      <c r="B11431" s="519" t="str">
        <f t="shared" si="178"/>
        <v>SOLEIRA DE MARMORE BRANCO NACIONAL,DE 2X13CM,COM 2 POLIMENTOS,ASSENTE COMO EM 13.345.0015</v>
      </c>
      <c r="C11431" s="519" t="s">
        <v>72674</v>
      </c>
      <c r="D11431" s="519" t="s">
        <v>40830</v>
      </c>
      <c r="I11431" s="519" t="s">
        <v>36</v>
      </c>
      <c r="J11431" s="650">
        <v>54.11</v>
      </c>
    </row>
    <row r="11432" spans="1:10">
      <c r="A11432" s="519" t="s">
        <v>11627</v>
      </c>
      <c r="B11432" s="519" t="str">
        <f t="shared" si="178"/>
        <v>SOLEIRA DE MARMORE BRANCO NACIONAL,DE 2X13CM,COM 2 POLIMENTOS,ASSENTE COMO EM 13.345.0015</v>
      </c>
      <c r="C11432" s="519" t="s">
        <v>72674</v>
      </c>
      <c r="D11432" s="519" t="s">
        <v>40830</v>
      </c>
      <c r="I11432" s="519" t="s">
        <v>36</v>
      </c>
      <c r="J11432" s="650">
        <v>51.78</v>
      </c>
    </row>
    <row r="11433" spans="1:10">
      <c r="A11433" s="519" t="s">
        <v>11628</v>
      </c>
      <c r="B11433" s="519" t="str">
        <f t="shared" si="178"/>
        <v>SOLEIRA DE MARMORE BRANCO NACIONAL,DE 2X13CM,COM 2 POLIMENTOS,EXCLUSIVE NATA DE CIMENTO,ARGAMASSA E REJUNTAMENTO</v>
      </c>
      <c r="C11433" s="519" t="s">
        <v>72674</v>
      </c>
      <c r="D11433" s="519" t="s">
        <v>40831</v>
      </c>
      <c r="I11433" s="519" t="s">
        <v>36</v>
      </c>
      <c r="J11433" s="650">
        <v>50.68</v>
      </c>
    </row>
    <row r="11434" spans="1:10">
      <c r="A11434" s="519" t="s">
        <v>11629</v>
      </c>
      <c r="B11434" s="519" t="str">
        <f t="shared" si="178"/>
        <v>SOLEIRA DE MARMORE BRANCO NACIONAL,DE 2X13CM,COM 2 POLIMENTOS,EXCLUSIVE NATA DE CIMENTO,ARGAMASSA E REJUNTAMENTO</v>
      </c>
      <c r="C11434" s="519" t="s">
        <v>72674</v>
      </c>
      <c r="D11434" s="519" t="s">
        <v>40831</v>
      </c>
      <c r="I11434" s="519" t="s">
        <v>36</v>
      </c>
      <c r="J11434" s="650">
        <v>48.4</v>
      </c>
    </row>
    <row r="11435" spans="1:10">
      <c r="A11435" s="519" t="s">
        <v>11630</v>
      </c>
      <c r="B11435" s="519" t="str">
        <f t="shared" si="178"/>
        <v>SOLEIRA DE MARMORE BRANCO NACIONAL,DE 2X15CM,COM 2 POLIMENTOS,ASSENTE COMO EM 13.345.0015</v>
      </c>
      <c r="C11435" s="519" t="s">
        <v>72675</v>
      </c>
      <c r="D11435" s="519" t="s">
        <v>40830</v>
      </c>
      <c r="I11435" s="519" t="s">
        <v>36</v>
      </c>
      <c r="J11435" s="650">
        <v>59.33</v>
      </c>
    </row>
    <row r="11436" spans="1:10">
      <c r="A11436" s="519" t="s">
        <v>11631</v>
      </c>
      <c r="B11436" s="519" t="str">
        <f t="shared" si="178"/>
        <v>SOLEIRA DE MARMORE BRANCO NACIONAL,DE 2X15CM,COM 2 POLIMENTOS,ASSENTE COMO EM 13.345.0015</v>
      </c>
      <c r="C11436" s="519" t="s">
        <v>72675</v>
      </c>
      <c r="D11436" s="519" t="s">
        <v>40830</v>
      </c>
      <c r="I11436" s="519" t="s">
        <v>36</v>
      </c>
      <c r="J11436" s="650">
        <v>56.99</v>
      </c>
    </row>
    <row r="11437" spans="1:10">
      <c r="A11437" s="519" t="s">
        <v>11632</v>
      </c>
      <c r="B11437" s="519" t="str">
        <f t="shared" si="178"/>
        <v>SOLEIRA DE MARMORE BRANCO NACIONAL,DE 2X15CM,COM 2 POLIMENTOS,EXCLUSIVE NATA DE CIMENTO,ARGAMASSA E REJUNTAMENTO</v>
      </c>
      <c r="C11437" s="519" t="s">
        <v>72675</v>
      </c>
      <c r="D11437" s="519" t="s">
        <v>40831</v>
      </c>
      <c r="I11437" s="519" t="s">
        <v>36</v>
      </c>
      <c r="J11437" s="650">
        <v>55.48</v>
      </c>
    </row>
    <row r="11438" spans="1:10">
      <c r="A11438" s="519" t="s">
        <v>11633</v>
      </c>
      <c r="B11438" s="519" t="str">
        <f t="shared" si="178"/>
        <v>SOLEIRA DE MARMORE BRANCO NACIONAL,DE 2X15CM,COM 2 POLIMENTOS,EXCLUSIVE NATA DE CIMENTO,ARGAMASSA E REJUNTAMENTO</v>
      </c>
      <c r="C11438" s="519" t="s">
        <v>72675</v>
      </c>
      <c r="D11438" s="519" t="s">
        <v>40831</v>
      </c>
      <c r="I11438" s="519" t="s">
        <v>36</v>
      </c>
      <c r="J11438" s="650">
        <v>53.2</v>
      </c>
    </row>
    <row r="11439" spans="1:10">
      <c r="A11439" s="519" t="s">
        <v>11634</v>
      </c>
      <c r="B11439" s="519" t="str">
        <f t="shared" si="178"/>
        <v>SOLEIRA DE MARMORE BRANCO NACIONAL,DE 2X25CM,COM 2 POLIMENTOS,ASSENTE COMO EM 13.345.0015</v>
      </c>
      <c r="C11439" s="519" t="s">
        <v>72676</v>
      </c>
      <c r="D11439" s="519" t="s">
        <v>40830</v>
      </c>
      <c r="I11439" s="519" t="s">
        <v>36</v>
      </c>
      <c r="J11439" s="650">
        <v>85.43</v>
      </c>
    </row>
    <row r="11440" spans="1:10">
      <c r="A11440" s="519" t="s">
        <v>11635</v>
      </c>
      <c r="B11440" s="519" t="str">
        <f t="shared" si="178"/>
        <v>SOLEIRA DE MARMORE BRANCO NACIONAL,DE 2X25CM,COM 2 POLIMENTOS,ASSENTE COMO EM 13.345.0015</v>
      </c>
      <c r="C11440" s="519" t="s">
        <v>72676</v>
      </c>
      <c r="D11440" s="519" t="s">
        <v>40830</v>
      </c>
      <c r="I11440" s="519" t="s">
        <v>36</v>
      </c>
      <c r="J11440" s="650">
        <v>83.06</v>
      </c>
    </row>
    <row r="11441" spans="1:10">
      <c r="A11441" s="519" t="s">
        <v>11636</v>
      </c>
      <c r="B11441" s="519" t="str">
        <f t="shared" si="178"/>
        <v>SOLEIRA DE MARMORE BRANCO NACIONAL,DE 2X25CM,COM 2 POLIMENTOS,EXCLUSIVE NATA DE CIMENTO,ARGAMASSA E REJUNTAMENTO</v>
      </c>
      <c r="C11441" s="519" t="s">
        <v>72676</v>
      </c>
      <c r="D11441" s="519" t="s">
        <v>40831</v>
      </c>
      <c r="I11441" s="519" t="s">
        <v>36</v>
      </c>
      <c r="J11441" s="650">
        <v>79.48</v>
      </c>
    </row>
    <row r="11442" spans="1:10">
      <c r="A11442" s="519" t="s">
        <v>11637</v>
      </c>
      <c r="B11442" s="519" t="str">
        <f t="shared" si="178"/>
        <v>SOLEIRA DE MARMORE BRANCO NACIONAL,DE 2X25CM,COM 2 POLIMENTOS,EXCLUSIVE NATA DE CIMENTO,ARGAMASSA E REJUNTAMENTO</v>
      </c>
      <c r="C11442" s="519" t="s">
        <v>72676</v>
      </c>
      <c r="D11442" s="519" t="s">
        <v>40831</v>
      </c>
      <c r="I11442" s="519" t="s">
        <v>36</v>
      </c>
      <c r="J11442" s="650">
        <v>77.2</v>
      </c>
    </row>
    <row r="11443" spans="1:10">
      <c r="A11443" s="519" t="s">
        <v>11638</v>
      </c>
      <c r="B11443" s="519" t="str">
        <f t="shared" si="178"/>
        <v>SOLEIRA DE MARMORE BRANCO NACIONAL,DE 2X45CM,SEM DESNIVEL,PARA PORTAS DE 2 FOLHAS,ASSENTE COMO EM 13.345.0015</v>
      </c>
      <c r="C11443" s="519" t="s">
        <v>72677</v>
      </c>
      <c r="D11443" s="519" t="s">
        <v>40832</v>
      </c>
      <c r="I11443" s="519" t="s">
        <v>36</v>
      </c>
      <c r="J11443" s="650">
        <v>139.35</v>
      </c>
    </row>
    <row r="11444" spans="1:10">
      <c r="A11444" s="519" t="s">
        <v>11639</v>
      </c>
      <c r="B11444" s="519" t="str">
        <f t="shared" si="178"/>
        <v>SOLEIRA DE MARMORE BRANCO NACIONAL,DE 2X45CM,SEM DESNIVEL,PARA PORTAS DE 2 FOLHAS,ASSENTE COMO EM 13.345.0015</v>
      </c>
      <c r="C11444" s="519" t="s">
        <v>72677</v>
      </c>
      <c r="D11444" s="519" t="s">
        <v>40832</v>
      </c>
      <c r="I11444" s="519" t="s">
        <v>36</v>
      </c>
      <c r="J11444" s="650">
        <v>136.88999999999999</v>
      </c>
    </row>
    <row r="11445" spans="1:10">
      <c r="A11445" s="519" t="s">
        <v>11640</v>
      </c>
      <c r="B11445" s="519" t="str">
        <f t="shared" si="178"/>
        <v>SOLEIRA DE MARMORE BRANCO NACIONAL,DE 2X45CM,SEM DESNIVEL,PARA PORTAS DE 2 FOLHAS,EXCLUSIVE NATA DE CIMENTO,ARGAMASSA EREJUNTAMENTO</v>
      </c>
      <c r="C11445" s="519" t="s">
        <v>72677</v>
      </c>
      <c r="D11445" s="519" t="s">
        <v>40833</v>
      </c>
      <c r="E11445" s="519" t="s">
        <v>40076</v>
      </c>
      <c r="I11445" s="519" t="s">
        <v>36</v>
      </c>
      <c r="J11445" s="650">
        <v>127.48</v>
      </c>
    </row>
    <row r="11446" spans="1:10">
      <c r="A11446" s="519" t="s">
        <v>11641</v>
      </c>
      <c r="B11446" s="519" t="str">
        <f t="shared" si="178"/>
        <v>SOLEIRA DE MARMORE BRANCO NACIONAL,DE 2X45CM,SEM DESNIVEL,PARA PORTAS DE 2 FOLHAS,EXCLUSIVE NATA DE CIMENTO,ARGAMASSA EREJUNTAMENTO</v>
      </c>
      <c r="C11446" s="519" t="s">
        <v>72677</v>
      </c>
      <c r="D11446" s="519" t="s">
        <v>40833</v>
      </c>
      <c r="E11446" s="519" t="s">
        <v>40076</v>
      </c>
      <c r="I11446" s="519" t="s">
        <v>36</v>
      </c>
      <c r="J11446" s="650">
        <v>125.2</v>
      </c>
    </row>
    <row r="11447" spans="1:10">
      <c r="A11447" s="519" t="s">
        <v>11642</v>
      </c>
      <c r="B11447" s="519" t="str">
        <f t="shared" si="178"/>
        <v>CHAPIM OU ESPELHO DE MARMORE BRANCO NACIONAL,COM 2X17CM COM1 POLIMENTO,ASSENTE COMO EM 13.345.0020</v>
      </c>
      <c r="C11447" s="519" t="s">
        <v>72678</v>
      </c>
      <c r="D11447" s="519" t="s">
        <v>40834</v>
      </c>
      <c r="I11447" s="519" t="s">
        <v>36</v>
      </c>
      <c r="J11447" s="650">
        <v>65.34</v>
      </c>
    </row>
    <row r="11448" spans="1:10">
      <c r="A11448" s="519" t="s">
        <v>11643</v>
      </c>
      <c r="B11448" s="519" t="str">
        <f t="shared" si="178"/>
        <v>CHAPIM OU ESPELHO DE MARMORE BRANCO NACIONAL,COM 2X17CM COM1 POLIMENTO,ASSENTE COMO EM 13.345.0020</v>
      </c>
      <c r="C11448" s="519" t="s">
        <v>72678</v>
      </c>
      <c r="D11448" s="519" t="s">
        <v>40834</v>
      </c>
      <c r="I11448" s="519" t="s">
        <v>36</v>
      </c>
      <c r="J11448" s="650">
        <v>62.91</v>
      </c>
    </row>
    <row r="11449" spans="1:10">
      <c r="A11449" s="519" t="s">
        <v>11644</v>
      </c>
      <c r="B11449" s="519" t="str">
        <f t="shared" si="178"/>
        <v>CHAPIM OU ESPELHO DE MARMORE BRANCO NACIONAL,COM 2X17CM COM1 POLIMENTO, EXCLUSIVE NATA DE CIMENTO,ARGAMASSA,CHAPISCO EREJUNTAMENTO</v>
      </c>
      <c r="C11449" s="519" t="s">
        <v>72678</v>
      </c>
      <c r="D11449" s="519" t="s">
        <v>40835</v>
      </c>
      <c r="E11449" s="519" t="s">
        <v>40076</v>
      </c>
      <c r="I11449" s="519" t="s">
        <v>36</v>
      </c>
      <c r="J11449" s="650">
        <v>60.28</v>
      </c>
    </row>
    <row r="11450" spans="1:10">
      <c r="A11450" s="519" t="s">
        <v>11645</v>
      </c>
      <c r="B11450" s="519" t="str">
        <f t="shared" si="178"/>
        <v>CHAPIM OU ESPELHO DE MARMORE BRANCO NACIONAL,COM 2X17CM COM1 POLIMENTO, EXCLUSIVE NATA DE CIMENTO,ARGAMASSA,CHAPISCO EREJUNTAMENTO</v>
      </c>
      <c r="C11450" s="519" t="s">
        <v>72678</v>
      </c>
      <c r="D11450" s="519" t="s">
        <v>40835</v>
      </c>
      <c r="E11450" s="519" t="s">
        <v>40076</v>
      </c>
      <c r="I11450" s="519" t="s">
        <v>36</v>
      </c>
      <c r="J11450" s="650">
        <v>58</v>
      </c>
    </row>
    <row r="11451" spans="1:10">
      <c r="A11451" s="519" t="s">
        <v>11646</v>
      </c>
      <c r="B11451" s="519" t="str">
        <f t="shared" si="178"/>
        <v>CAPA DE DEGRAU,DE MARMORE BRANCO NACIONAL,COM 2X28CM,COM 1 POLIMENTO,ASSENTE COMO EM 13.345.0015</v>
      </c>
      <c r="C11451" s="519" t="s">
        <v>72679</v>
      </c>
      <c r="D11451" s="519" t="s">
        <v>40836</v>
      </c>
      <c r="I11451" s="519" t="s">
        <v>36</v>
      </c>
      <c r="J11451" s="650">
        <v>112.67</v>
      </c>
    </row>
    <row r="11452" spans="1:10">
      <c r="A11452" s="519" t="s">
        <v>11647</v>
      </c>
      <c r="B11452" s="519" t="str">
        <f t="shared" si="178"/>
        <v>CAPA DE DEGRAU,DE MARMORE BRANCO NACIONAL,COM 2X28CM,COM 1 POLIMENTO,ASSENTE COMO EM 13.345.0015</v>
      </c>
      <c r="C11452" s="519" t="s">
        <v>72679</v>
      </c>
      <c r="D11452" s="519" t="s">
        <v>40836</v>
      </c>
      <c r="I11452" s="519" t="s">
        <v>36</v>
      </c>
      <c r="J11452" s="650">
        <v>108</v>
      </c>
    </row>
    <row r="11453" spans="1:10">
      <c r="A11453" s="519" t="s">
        <v>11648</v>
      </c>
      <c r="B11453" s="519" t="str">
        <f t="shared" si="178"/>
        <v>CAPA DE DEGRAU,DE MARMORE BRANCO NACIONAL, COM 2X28CM,COM 1POLIMENTO,EXCLUSIVE NATA DE CIMENTO,ARGAMASSA E REJUNTAMENTO</v>
      </c>
      <c r="C11453" s="519" t="s">
        <v>72680</v>
      </c>
      <c r="D11453" s="519" t="s">
        <v>40837</v>
      </c>
      <c r="I11453" s="519" t="s">
        <v>36</v>
      </c>
      <c r="J11453" s="650">
        <v>106.17</v>
      </c>
    </row>
    <row r="11454" spans="1:10">
      <c r="A11454" s="519" t="s">
        <v>11649</v>
      </c>
      <c r="B11454" s="519" t="str">
        <f t="shared" si="178"/>
        <v>CAPA DE DEGRAU,DE MARMORE BRANCO NACIONAL, COM 2X28CM,COM 1POLIMENTO,EXCLUSIVE NATA DE CIMENTO,ARGAMASSA E REJUNTAMENTO</v>
      </c>
      <c r="C11454" s="519" t="s">
        <v>72680</v>
      </c>
      <c r="D11454" s="519" t="s">
        <v>40837</v>
      </c>
      <c r="I11454" s="519" t="s">
        <v>36</v>
      </c>
      <c r="J11454" s="650">
        <v>101.61</v>
      </c>
    </row>
    <row r="11455" spans="1:10">
      <c r="A11455" s="519" t="s">
        <v>11650</v>
      </c>
      <c r="B11455" s="519" t="str">
        <f t="shared" si="178"/>
        <v>CAPA DE DEGRAU,DE MARMORE BRANCO NACIONAL,COM 2X30CM,COM 1 POLIMENTO,ASSENTE COMO EM 13.345.0015</v>
      </c>
      <c r="C11455" s="519" t="s">
        <v>72681</v>
      </c>
      <c r="D11455" s="519" t="s">
        <v>40836</v>
      </c>
      <c r="I11455" s="519" t="s">
        <v>36</v>
      </c>
      <c r="J11455" s="650">
        <v>116.2</v>
      </c>
    </row>
    <row r="11456" spans="1:10">
      <c r="A11456" s="519" t="s">
        <v>11651</v>
      </c>
      <c r="B11456" s="519" t="str">
        <f t="shared" si="178"/>
        <v>CAPA DE DEGRAU,DE MARMORE BRANCO NACIONAL,COM 2X30CM,COM 1 POLIMENTO,ASSENTE COMO EM 13.345.0015</v>
      </c>
      <c r="C11456" s="519" t="s">
        <v>72681</v>
      </c>
      <c r="D11456" s="519" t="s">
        <v>40836</v>
      </c>
      <c r="I11456" s="519" t="s">
        <v>36</v>
      </c>
      <c r="J11456" s="650">
        <v>111.52</v>
      </c>
    </row>
    <row r="11457" spans="1:10">
      <c r="A11457" s="519" t="s">
        <v>11652</v>
      </c>
      <c r="B11457" s="519" t="str">
        <f t="shared" si="178"/>
        <v>CAPA DE DEGRAU,DE MARMORE BRANCO NACIONAL,COM 2X30CM, COM 1POLIMENTO,EXCLUSIVE NATA DE CIMENTO,ARGAMASSA E REJUNTAMENTO</v>
      </c>
      <c r="C11457" s="519" t="s">
        <v>72682</v>
      </c>
      <c r="D11457" s="519" t="s">
        <v>40837</v>
      </c>
      <c r="I11457" s="519" t="s">
        <v>36</v>
      </c>
      <c r="J11457" s="650">
        <v>108.57</v>
      </c>
    </row>
    <row r="11458" spans="1:10">
      <c r="A11458" s="519" t="s">
        <v>11653</v>
      </c>
      <c r="B11458" s="519" t="str">
        <f t="shared" si="178"/>
        <v>CAPA DE DEGRAU,DE MARMORE BRANCO NACIONAL,COM 2X30CM, COM 1POLIMENTO,EXCLUSIVE NATA DE CIMENTO,ARGAMASSA E REJUNTAMENTO</v>
      </c>
      <c r="C11458" s="519" t="s">
        <v>72682</v>
      </c>
      <c r="D11458" s="519" t="s">
        <v>40837</v>
      </c>
      <c r="I11458" s="519" t="s">
        <v>36</v>
      </c>
      <c r="J11458" s="650">
        <v>104.01</v>
      </c>
    </row>
    <row r="11459" spans="1:10">
      <c r="A11459" s="519" t="s">
        <v>11654</v>
      </c>
      <c r="B11459" s="519" t="str">
        <f t="shared" si="178"/>
        <v>REVESTIMENTO DE PISOS COM GRANITO CINZA ANDORINHA,EM PLACAS,COM ESPESSURA DE 2CM,POLIDO,ASSENTE EM SUPERFICIE EM OSSO,COM NATA DE CIMENTO SOBRE ARGAMASSA DE CIMENTO,AREIA E SAIBRO,NO TRACO 1:2:2 E REJUNTAMENTO PRONTO</v>
      </c>
      <c r="C11459" s="519" t="s">
        <v>40838</v>
      </c>
      <c r="D11459" s="519" t="s">
        <v>72683</v>
      </c>
      <c r="E11459" s="519" t="s">
        <v>72684</v>
      </c>
      <c r="F11459" s="519" t="s">
        <v>72685</v>
      </c>
      <c r="I11459" s="519" t="s">
        <v>13</v>
      </c>
      <c r="J11459" s="650">
        <v>288.27</v>
      </c>
    </row>
    <row r="11460" spans="1:10">
      <c r="A11460" s="519" t="s">
        <v>11655</v>
      </c>
      <c r="B11460" s="519" t="str">
        <f t="shared" si="178"/>
        <v>REVESTIMENTO DE PISOS COM GRANITO CINZA ANDORINHA,EM PLACAS,COM ESPESSURA DE 2CM,POLIDO,ASSENTE EM SUPERFICIE EM OSSO,COM NATA DE CIMENTO SOBRE ARGAMASSA DE CIMENTO,AREIA E SAIBRO,NO TRACO 1:2:2 E REJUNTAMENTO PRONTO</v>
      </c>
      <c r="C11460" s="519" t="s">
        <v>40838</v>
      </c>
      <c r="D11460" s="519" t="s">
        <v>72683</v>
      </c>
      <c r="E11460" s="519" t="s">
        <v>72684</v>
      </c>
      <c r="F11460" s="519" t="s">
        <v>72685</v>
      </c>
      <c r="I11460" s="519" t="s">
        <v>13</v>
      </c>
      <c r="J11460" s="650">
        <v>277.12</v>
      </c>
    </row>
    <row r="11461" spans="1:10">
      <c r="A11461" s="519" t="s">
        <v>11656</v>
      </c>
      <c r="B11461" s="519" t="str">
        <f t="shared" si="178"/>
        <v>REVESTIMENTO DE PISOS COM GRANITO CINZA ANDORINHA,EM PLACAS,COM ESPESSURA DE 2CM,POLIDO,ASSENTE EM SUPERFICIE EM OSSO,EXCLUSIVE NATA DE CIMENTO,ARGAMASSA DE ASSENTAMENTO E REJUNTAMENTO</v>
      </c>
      <c r="C11461" s="519" t="s">
        <v>40838</v>
      </c>
      <c r="D11461" s="519" t="s">
        <v>72686</v>
      </c>
      <c r="E11461" s="519" t="s">
        <v>72687</v>
      </c>
      <c r="F11461" s="519" t="s">
        <v>33759</v>
      </c>
      <c r="I11461" s="519" t="s">
        <v>13</v>
      </c>
      <c r="J11461" s="650">
        <v>270.18</v>
      </c>
    </row>
    <row r="11462" spans="1:10">
      <c r="A11462" s="519" t="s">
        <v>11657</v>
      </c>
      <c r="B11462" s="519" t="str">
        <f t="shared" si="178"/>
        <v>REVESTIMENTO DE PISOS COM GRANITO CINZA ANDORINHA,EM PLACAS,COM ESPESSURA DE 2CM,POLIDO,ASSENTE EM SUPERFICIE EM OSSO,EXCLUSIVE NATA DE CIMENTO,ARGAMASSA DE ASSENTAMENTO E REJUNTAMENTO</v>
      </c>
      <c r="C11462" s="519" t="s">
        <v>40838</v>
      </c>
      <c r="D11462" s="519" t="s">
        <v>72686</v>
      </c>
      <c r="E11462" s="519" t="s">
        <v>72687</v>
      </c>
      <c r="F11462" s="519" t="s">
        <v>33759</v>
      </c>
      <c r="I11462" s="519" t="s">
        <v>13</v>
      </c>
      <c r="J11462" s="650">
        <v>259.33999999999997</v>
      </c>
    </row>
    <row r="11463" spans="1:10">
      <c r="A11463" s="519" t="s">
        <v>72688</v>
      </c>
      <c r="B11463" s="519" t="str">
        <f t="shared" si="178"/>
        <v>RODAPE DE GRANITO CINZA ANDORINHA,COM 10CM DE ALTURA E 2CM DE ESPESSURA,ASSENTE EM PAREDE EM OSSO,COM ARGAMASSA DE CIMENTO,AREIA E SAIBRO NO TRACO 1:2:2 E NATA DE CIMENTO SOBRE CHAPISCO DE CIMENTO E AREIA,NO TRACO 1:3 (INCLUSIVE ESTE) E REJUNTAMENTO PRONTO</v>
      </c>
      <c r="C11463" s="519" t="s">
        <v>72689</v>
      </c>
      <c r="D11463" s="519" t="s">
        <v>72690</v>
      </c>
      <c r="E11463" s="519" t="s">
        <v>72691</v>
      </c>
      <c r="F11463" s="519" t="s">
        <v>72692</v>
      </c>
      <c r="G11463" s="519" t="s">
        <v>72693</v>
      </c>
      <c r="I11463" s="519" t="s">
        <v>36</v>
      </c>
      <c r="J11463" s="650">
        <v>63.94</v>
      </c>
    </row>
    <row r="11464" spans="1:10">
      <c r="A11464" s="519" t="s">
        <v>72694</v>
      </c>
      <c r="B11464" s="519" t="str">
        <f t="shared" ref="B11464:B11527" si="179">C11464&amp;D11464&amp;E11464&amp;F11464&amp;G11464&amp;H11464</f>
        <v>RODAPE DE GRANITO CINZA ANDORINHA,COM 10CM DE ALTURA E 2CM DE ESPESSURA,ASSENTE EM PAREDE EM OSSO,COM ARGAMASSA DE CIMENTO,AREIA E SAIBRO NO TRACO 1:2:2 E NATA DE CIMENTO SOBRE CHAPISCO DE CIMENTO E AREIA,NO TRACO 1:3 (INCLUSIVE ESTE) E REJUNTAMENTO PRONTO</v>
      </c>
      <c r="C11464" s="519" t="s">
        <v>72689</v>
      </c>
      <c r="D11464" s="519" t="s">
        <v>72690</v>
      </c>
      <c r="E11464" s="519" t="s">
        <v>72691</v>
      </c>
      <c r="F11464" s="519" t="s">
        <v>72692</v>
      </c>
      <c r="G11464" s="519" t="s">
        <v>72693</v>
      </c>
      <c r="I11464" s="519" t="s">
        <v>36</v>
      </c>
      <c r="J11464" s="650">
        <v>60.63</v>
      </c>
    </row>
    <row r="11465" spans="1:10">
      <c r="A11465" s="519" t="s">
        <v>72695</v>
      </c>
      <c r="B11465" s="519" t="str">
        <f t="shared" si="179"/>
        <v>RODAPE DE GRANITO CINZA ANDORINHA,COM 10CM DE ALTURA E 2CM DE ESPESSURA,ASSENTE EM PAREDE EM OSSO,EXCLUSIVE NATA DE CIMENTO,CHAPISCO,ARGAMASSA E REJUNTAMENTO</v>
      </c>
      <c r="C11465" s="519" t="s">
        <v>72689</v>
      </c>
      <c r="D11465" s="519" t="s">
        <v>72696</v>
      </c>
      <c r="E11465" s="519" t="s">
        <v>72697</v>
      </c>
      <c r="I11465" s="519" t="s">
        <v>36</v>
      </c>
      <c r="J11465" s="650">
        <v>57.31</v>
      </c>
    </row>
    <row r="11466" spans="1:10">
      <c r="A11466" s="519" t="s">
        <v>72698</v>
      </c>
      <c r="B11466" s="519" t="str">
        <f t="shared" si="179"/>
        <v>RODAPE DE GRANITO CINZA ANDORINHA,COM 10CM DE ALTURA E 2CM DE ESPESSURA,ASSENTE EM PAREDE EM OSSO,EXCLUSIVE NATA DE CIMENTO,CHAPISCO,ARGAMASSA E REJUNTAMENTO</v>
      </c>
      <c r="C11466" s="519" t="s">
        <v>72689</v>
      </c>
      <c r="D11466" s="519" t="s">
        <v>72696</v>
      </c>
      <c r="E11466" s="519" t="s">
        <v>72697</v>
      </c>
      <c r="I11466" s="519" t="s">
        <v>36</v>
      </c>
      <c r="J11466" s="650">
        <v>54.09</v>
      </c>
    </row>
    <row r="11467" spans="1:10">
      <c r="A11467" s="519" t="s">
        <v>11658</v>
      </c>
      <c r="B11467" s="519" t="str">
        <f t="shared" si="179"/>
        <v>CAPA DE DEGRAU EM GRANITO CINZA ANDORINHA,30X2CM,POLIDO,ASSENTE COMO EM 13.348.0010</v>
      </c>
      <c r="C11467" s="519" t="s">
        <v>72699</v>
      </c>
      <c r="D11467" s="519" t="s">
        <v>72700</v>
      </c>
      <c r="I11467" s="519" t="s">
        <v>36</v>
      </c>
      <c r="J11467" s="650">
        <v>121.67</v>
      </c>
    </row>
    <row r="11468" spans="1:10">
      <c r="A11468" s="519" t="s">
        <v>11659</v>
      </c>
      <c r="B11468" s="519" t="str">
        <f t="shared" si="179"/>
        <v>CAPA DE DEGRAU EM GRANITO CINZA ANDORINHA,30X2CM,POLIDO,ASSENTE COMO EM 13.348.0010</v>
      </c>
      <c r="C11468" s="519" t="s">
        <v>72699</v>
      </c>
      <c r="D11468" s="519" t="s">
        <v>72700</v>
      </c>
      <c r="I11468" s="519" t="s">
        <v>36</v>
      </c>
      <c r="J11468" s="650">
        <v>117.11</v>
      </c>
    </row>
    <row r="11469" spans="1:10">
      <c r="A11469" s="519" t="s">
        <v>11660</v>
      </c>
      <c r="B11469" s="519" t="str">
        <f t="shared" si="179"/>
        <v>CAPA DE DEGRAU EM GRANITO CINZA ANDORINHA,30X2CM,POLIDO,EXCLUSIVE NATA DE CIMENTO,ARGAMASSA E REJUNTAMENTO</v>
      </c>
      <c r="C11469" s="519" t="s">
        <v>72701</v>
      </c>
      <c r="D11469" s="519" t="s">
        <v>72702</v>
      </c>
      <c r="I11469" s="519" t="s">
        <v>36</v>
      </c>
      <c r="J11469" s="650">
        <v>115.22</v>
      </c>
    </row>
    <row r="11470" spans="1:10">
      <c r="A11470" s="519" t="s">
        <v>11661</v>
      </c>
      <c r="B11470" s="519" t="str">
        <f t="shared" si="179"/>
        <v>CAPA DE DEGRAU EM GRANITO CINZA ANDORINHA,30X2CM,POLIDO,EXCLUSIVE NATA DE CIMENTO,ARGAMASSA E REJUNTAMENTO</v>
      </c>
      <c r="C11470" s="519" t="s">
        <v>72701</v>
      </c>
      <c r="D11470" s="519" t="s">
        <v>72702</v>
      </c>
      <c r="I11470" s="519" t="s">
        <v>36</v>
      </c>
      <c r="J11470" s="650">
        <v>110.77</v>
      </c>
    </row>
    <row r="11471" spans="1:10">
      <c r="A11471" s="519" t="s">
        <v>11662</v>
      </c>
      <c r="B11471" s="519" t="str">
        <f t="shared" si="179"/>
        <v>ESPELHO OU CHAPIM EM GRANITO CINZA ANDORINHA,20X2CM,POLIDO,ASSENTADO COMO NO ITEM 13.348.0010</v>
      </c>
      <c r="C11471" s="519" t="s">
        <v>72703</v>
      </c>
      <c r="D11471" s="519" t="s">
        <v>72704</v>
      </c>
      <c r="I11471" s="519" t="s">
        <v>36</v>
      </c>
      <c r="J11471" s="650">
        <v>92.86</v>
      </c>
    </row>
    <row r="11472" spans="1:10">
      <c r="A11472" s="519" t="s">
        <v>11663</v>
      </c>
      <c r="B11472" s="519" t="str">
        <f t="shared" si="179"/>
        <v>ESPELHO OU CHAPIM EM GRANITO CINZA ANDORINHA,20X2CM,POLIDO,ASSENTADO COMO NO ITEM 13.348.0010</v>
      </c>
      <c r="C11472" s="519" t="s">
        <v>72703</v>
      </c>
      <c r="D11472" s="519" t="s">
        <v>72704</v>
      </c>
      <c r="I11472" s="519" t="s">
        <v>36</v>
      </c>
      <c r="J11472" s="650">
        <v>89.83</v>
      </c>
    </row>
    <row r="11473" spans="1:10">
      <c r="A11473" s="519" t="s">
        <v>11664</v>
      </c>
      <c r="B11473" s="519" t="str">
        <f t="shared" si="179"/>
        <v>ESPELHO OU CHAPIM EM GRANITO CINZA ANDORINHA,20X2CM,POLIDO,EXCLUSIVE NATA DE CIMENTO,ARGAMASSA E REJUNTAMENTO</v>
      </c>
      <c r="C11473" s="519" t="s">
        <v>72705</v>
      </c>
      <c r="D11473" s="519" t="s">
        <v>40860</v>
      </c>
      <c r="I11473" s="519" t="s">
        <v>36</v>
      </c>
      <c r="J11473" s="650">
        <v>88.55</v>
      </c>
    </row>
    <row r="11474" spans="1:10">
      <c r="A11474" s="519" t="s">
        <v>11665</v>
      </c>
      <c r="B11474" s="519" t="str">
        <f t="shared" si="179"/>
        <v>ESPELHO OU CHAPIM EM GRANITO CINZA ANDORINHA,20X2CM,POLIDO,EXCLUSIVE NATA DE CIMENTO,ARGAMASSA E REJUNTAMENTO</v>
      </c>
      <c r="C11474" s="519" t="s">
        <v>72705</v>
      </c>
      <c r="D11474" s="519" t="s">
        <v>40860</v>
      </c>
      <c r="I11474" s="519" t="s">
        <v>36</v>
      </c>
      <c r="J11474" s="650">
        <v>85.6</v>
      </c>
    </row>
    <row r="11475" spans="1:10">
      <c r="A11475" s="519" t="s">
        <v>11666</v>
      </c>
      <c r="B11475" s="519" t="str">
        <f t="shared" si="179"/>
        <v>PEITORIL EM GRANITO CINZA ANDORINHA,ESPESSURA DE 2CM,LARGURA 15 A 18CM,ASSENTADO COM NATA DE CIMENTO SOBRE ARGAMASSA DECIMENTO,SAIBRO E AREIA,NO TRACO 1:3:3 E REJUNTAMENTO COM CIMENTO BRANCO</v>
      </c>
      <c r="C11475" s="519" t="s">
        <v>40839</v>
      </c>
      <c r="D11475" s="519" t="s">
        <v>40840</v>
      </c>
      <c r="E11475" s="519" t="s">
        <v>40841</v>
      </c>
      <c r="F11475" s="519" t="s">
        <v>40842</v>
      </c>
      <c r="I11475" s="519" t="s">
        <v>36</v>
      </c>
      <c r="J11475" s="650">
        <v>83.64</v>
      </c>
    </row>
    <row r="11476" spans="1:10">
      <c r="A11476" s="519" t="s">
        <v>11667</v>
      </c>
      <c r="B11476" s="519" t="str">
        <f t="shared" si="179"/>
        <v>PEITORIL EM GRANITO CINZA ANDORINHA,ESPESSURA DE 2CM,LARGURA 15 A 18CM,ASSENTADO COM NATA DE CIMENTO SOBRE ARGAMASSA DECIMENTO,SAIBRO E AREIA,NO TRACO 1:3:3 E REJUNTAMENTO COM CIMENTO BRANCO</v>
      </c>
      <c r="C11476" s="519" t="s">
        <v>40839</v>
      </c>
      <c r="D11476" s="519" t="s">
        <v>40840</v>
      </c>
      <c r="E11476" s="519" t="s">
        <v>40841</v>
      </c>
      <c r="F11476" s="519" t="s">
        <v>40842</v>
      </c>
      <c r="I11476" s="519" t="s">
        <v>36</v>
      </c>
      <c r="J11476" s="650">
        <v>80.81</v>
      </c>
    </row>
    <row r="11477" spans="1:10">
      <c r="A11477" s="519" t="s">
        <v>11668</v>
      </c>
      <c r="B11477" s="519" t="str">
        <f t="shared" si="179"/>
        <v>PEITORIL EM GRANITO CINZA ANDORINHA,ESPESSURA DE 2CM,LARGURA 15 A 18CM,EXCLUSIVE NATA DE CIMENTO, ARGAMASSA E REJUNTAMENTO</v>
      </c>
      <c r="C11477" s="519" t="s">
        <v>40839</v>
      </c>
      <c r="D11477" s="519" t="s">
        <v>40843</v>
      </c>
      <c r="E11477" s="519" t="s">
        <v>33272</v>
      </c>
      <c r="I11477" s="519" t="s">
        <v>36</v>
      </c>
      <c r="J11477" s="650">
        <v>79.73</v>
      </c>
    </row>
    <row r="11478" spans="1:10">
      <c r="A11478" s="519" t="s">
        <v>11669</v>
      </c>
      <c r="B11478" s="519" t="str">
        <f t="shared" si="179"/>
        <v>PEITORIL EM GRANITO CINZA ANDORINHA,ESPESSURA DE 2CM,LARGURA 15 A 18CM,EXCLUSIVE NATA DE CIMENTO, ARGAMASSA E REJUNTAMENTO</v>
      </c>
      <c r="C11478" s="519" t="s">
        <v>40839</v>
      </c>
      <c r="D11478" s="519" t="s">
        <v>40843</v>
      </c>
      <c r="E11478" s="519" t="s">
        <v>33272</v>
      </c>
      <c r="I11478" s="519" t="s">
        <v>36</v>
      </c>
      <c r="J11478" s="650">
        <v>77.069999999999993</v>
      </c>
    </row>
    <row r="11479" spans="1:10">
      <c r="A11479" s="519" t="s">
        <v>11670</v>
      </c>
      <c r="B11479" s="519" t="str">
        <f t="shared" si="179"/>
        <v>PEITORIL EM GRANITO CINZA ANDORINHA,ESPESSURA DE 2CM,LARGURA DE 28CM,ASSENTADO COM NATA DE CIMENTO SOBRE ARGAMASSA DE CIMENTO,SAIBRO E AREIA,NO TRACO 1:3:3 E REJUNTAMENTO COM CIMENTO BRANCO</v>
      </c>
      <c r="C11479" s="519" t="s">
        <v>40839</v>
      </c>
      <c r="D11479" s="519" t="s">
        <v>40844</v>
      </c>
      <c r="E11479" s="519" t="s">
        <v>40845</v>
      </c>
      <c r="F11479" s="519" t="s">
        <v>40846</v>
      </c>
      <c r="I11479" s="519" t="s">
        <v>36</v>
      </c>
      <c r="J11479" s="650">
        <v>110.29</v>
      </c>
    </row>
    <row r="11480" spans="1:10">
      <c r="A11480" s="519" t="s">
        <v>11671</v>
      </c>
      <c r="B11480" s="519" t="str">
        <f t="shared" si="179"/>
        <v>PEITORIL EM GRANITO CINZA ANDORINHA,ESPESSURA DE 2CM,LARGURA DE 28CM,ASSENTADO COM NATA DE CIMENTO SOBRE ARGAMASSA DE CIMENTO,SAIBRO E AREIA,NO TRACO 1:3:3 E REJUNTAMENTO COM CIMENTO BRANCO</v>
      </c>
      <c r="C11480" s="519" t="s">
        <v>40839</v>
      </c>
      <c r="D11480" s="519" t="s">
        <v>40844</v>
      </c>
      <c r="E11480" s="519" t="s">
        <v>40845</v>
      </c>
      <c r="F11480" s="519" t="s">
        <v>40846</v>
      </c>
      <c r="I11480" s="519" t="s">
        <v>36</v>
      </c>
      <c r="J11480" s="650">
        <v>107.74</v>
      </c>
    </row>
    <row r="11481" spans="1:10">
      <c r="A11481" s="519" t="s">
        <v>11672</v>
      </c>
      <c r="B11481" s="519" t="str">
        <f t="shared" si="179"/>
        <v>PEITORIL EM GRANITO CINZA ANDORINHA,ESPESSURA DE 2CM,LARGURA DE 28CM,EXCLUSIVE NATA DE CIMENTO,ARGAMASSA E REJUNTAMENTO</v>
      </c>
      <c r="C11481" s="519" t="s">
        <v>40839</v>
      </c>
      <c r="D11481" s="519" t="s">
        <v>40847</v>
      </c>
      <c r="I11481" s="519" t="s">
        <v>36</v>
      </c>
      <c r="J11481" s="650">
        <v>106.07</v>
      </c>
    </row>
    <row r="11482" spans="1:10">
      <c r="A11482" s="519" t="s">
        <v>11673</v>
      </c>
      <c r="B11482" s="519" t="str">
        <f t="shared" si="179"/>
        <v>PEITORIL EM GRANITO CINZA ANDORINHA,ESPESSURA DE 2CM,LARGURA DE 28CM,EXCLUSIVE NATA DE CIMENTO,ARGAMASSA E REJUNTAMENTO</v>
      </c>
      <c r="C11482" s="519" t="s">
        <v>40839</v>
      </c>
      <c r="D11482" s="519" t="s">
        <v>40847</v>
      </c>
      <c r="I11482" s="519" t="s">
        <v>36</v>
      </c>
      <c r="J11482" s="650">
        <v>103.4</v>
      </c>
    </row>
    <row r="11483" spans="1:10">
      <c r="A11483" s="519" t="s">
        <v>11674</v>
      </c>
      <c r="B11483" s="519" t="str">
        <f t="shared" si="179"/>
        <v>SOLEIRA EM GRANITO CINZA ANDORINHA,ESPESSURA DE 2CM,COM 2 POLIMENTOS,LARGURA DE 13CM,ASSENTADO COM ARGAMASSA DE CIMENTO, SAIBRO E AREIA, NO TRACO 1:2:2, E REJUNTAMENTO COM CIMENTOBRANCO E CORANTE</v>
      </c>
      <c r="C11483" s="519" t="s">
        <v>72706</v>
      </c>
      <c r="D11483" s="519" t="s">
        <v>40848</v>
      </c>
      <c r="E11483" s="519" t="s">
        <v>40849</v>
      </c>
      <c r="F11483" s="519" t="s">
        <v>40701</v>
      </c>
      <c r="I11483" s="519" t="s">
        <v>36</v>
      </c>
      <c r="J11483" s="650">
        <v>60.55</v>
      </c>
    </row>
    <row r="11484" spans="1:10">
      <c r="A11484" s="519" t="s">
        <v>11675</v>
      </c>
      <c r="B11484" s="519" t="str">
        <f t="shared" si="179"/>
        <v>SOLEIRA EM GRANITO CINZA ANDORINHA,ESPESSURA DE 2CM,COM 2 POLIMENTOS,LARGURA DE 13CM,ASSENTADO COM ARGAMASSA DE CIMENTO, SAIBRO E AREIA, NO TRACO 1:2:2, E REJUNTAMENTO COM CIMENTOBRANCO E CORANTE</v>
      </c>
      <c r="C11484" s="519" t="s">
        <v>72706</v>
      </c>
      <c r="D11484" s="519" t="s">
        <v>40848</v>
      </c>
      <c r="E11484" s="519" t="s">
        <v>40849</v>
      </c>
      <c r="F11484" s="519" t="s">
        <v>40701</v>
      </c>
      <c r="I11484" s="519" t="s">
        <v>36</v>
      </c>
      <c r="J11484" s="650">
        <v>58.23</v>
      </c>
    </row>
    <row r="11485" spans="1:10">
      <c r="A11485" s="519" t="s">
        <v>11676</v>
      </c>
      <c r="B11485" s="519" t="str">
        <f t="shared" si="179"/>
        <v>SOLEIRA EM GRANITO CINZA ANDORINHA,ESPESSURA DE 2CM COM 2 POLIMENTOS,LARGURA DE 13CM,EXCLUSIVE ARGAMASSA E REJUNTAMENTO</v>
      </c>
      <c r="C11485" s="519" t="s">
        <v>72707</v>
      </c>
      <c r="D11485" s="519" t="s">
        <v>40850</v>
      </c>
      <c r="I11485" s="519" t="s">
        <v>36</v>
      </c>
      <c r="J11485" s="650">
        <v>57.61</v>
      </c>
    </row>
    <row r="11486" spans="1:10">
      <c r="A11486" s="519" t="s">
        <v>11677</v>
      </c>
      <c r="B11486" s="519" t="str">
        <f t="shared" si="179"/>
        <v>SOLEIRA EM GRANITO CINZA ANDORINHA,ESPESSURA DE 2CM COM 2 POLIMENTOS,LARGURA DE 13CM,EXCLUSIVE ARGAMASSA E REJUNTAMENTO</v>
      </c>
      <c r="C11486" s="519" t="s">
        <v>72707</v>
      </c>
      <c r="D11486" s="519" t="s">
        <v>40850</v>
      </c>
      <c r="I11486" s="519" t="s">
        <v>36</v>
      </c>
      <c r="J11486" s="650">
        <v>55.33</v>
      </c>
    </row>
    <row r="11487" spans="1:10">
      <c r="A11487" s="519" t="s">
        <v>11678</v>
      </c>
      <c r="B11487" s="519" t="str">
        <f t="shared" si="179"/>
        <v>SOLEIRA EM GRANITO CINZA ANDORINHA,ESPESSURA DE 2CM,COM 2 POLIMENTOS,LARGURA DE 15CM,ASSENTADO COM ARGAMASSA DE CIMENTO, SAIBRO E AREIA, NO TRACO 1:2:2, E REJUNTAMENTO COM CIMENTOBRANCO E CORANTE</v>
      </c>
      <c r="C11487" s="519" t="s">
        <v>72706</v>
      </c>
      <c r="D11487" s="519" t="s">
        <v>40851</v>
      </c>
      <c r="E11487" s="519" t="s">
        <v>40849</v>
      </c>
      <c r="F11487" s="519" t="s">
        <v>40701</v>
      </c>
      <c r="I11487" s="519" t="s">
        <v>36</v>
      </c>
      <c r="J11487" s="650">
        <v>65.63</v>
      </c>
    </row>
    <row r="11488" spans="1:10">
      <c r="A11488" s="519" t="s">
        <v>11679</v>
      </c>
      <c r="B11488" s="519" t="str">
        <f t="shared" si="179"/>
        <v>SOLEIRA EM GRANITO CINZA ANDORINHA,ESPESSURA DE 2CM,COM 2 POLIMENTOS,LARGURA DE 15CM,ASSENTADO COM ARGAMASSA DE CIMENTO, SAIBRO E AREIA, NO TRACO 1:2:2, E REJUNTAMENTO COM CIMENTOBRANCO E CORANTE</v>
      </c>
      <c r="C11488" s="519" t="s">
        <v>72706</v>
      </c>
      <c r="D11488" s="519" t="s">
        <v>40851</v>
      </c>
      <c r="E11488" s="519" t="s">
        <v>40849</v>
      </c>
      <c r="F11488" s="519" t="s">
        <v>40701</v>
      </c>
      <c r="I11488" s="519" t="s">
        <v>36</v>
      </c>
      <c r="J11488" s="650">
        <v>63.3</v>
      </c>
    </row>
    <row r="11489" spans="1:10">
      <c r="A11489" s="519" t="s">
        <v>11680</v>
      </c>
      <c r="B11489" s="519" t="str">
        <f t="shared" si="179"/>
        <v>SOLEIRA EM GRANITO CINZA ANDORINHA,ESPESSURA DE 2CM,COM 2 POLIMENTOS,LARGURA DE 15CM,EXCLUSIVE ARGAMASSA E REJUNTAMENTO</v>
      </c>
      <c r="C11489" s="519" t="s">
        <v>72706</v>
      </c>
      <c r="D11489" s="519" t="s">
        <v>40852</v>
      </c>
      <c r="I11489" s="519" t="s">
        <v>36</v>
      </c>
      <c r="J11489" s="650">
        <v>62.23</v>
      </c>
    </row>
    <row r="11490" spans="1:10">
      <c r="A11490" s="519" t="s">
        <v>11681</v>
      </c>
      <c r="B11490" s="519" t="str">
        <f t="shared" si="179"/>
        <v>SOLEIRA EM GRANITO CINZA ANDORINHA,ESPESSURA DE 2CM,COM 2 POLIMENTOS,LARGURA DE 15CM,EXCLUSIVE ARGAMASSA E REJUNTAMENTO</v>
      </c>
      <c r="C11490" s="519" t="s">
        <v>72706</v>
      </c>
      <c r="D11490" s="519" t="s">
        <v>40852</v>
      </c>
      <c r="I11490" s="519" t="s">
        <v>36</v>
      </c>
      <c r="J11490" s="650">
        <v>59.95</v>
      </c>
    </row>
    <row r="11491" spans="1:10">
      <c r="A11491" s="519" t="s">
        <v>11682</v>
      </c>
      <c r="B11491" s="519" t="str">
        <f t="shared" si="179"/>
        <v>SOLEIRA EM GRANITO CINZA ANDORINHA,ESPESSURA DE 2CM,COM 2 POLIMENTOS,LARGURA DE 25CM,ASSENTADO COM ARGAMASSA DE CIMENTO, SAIBRO E AREIA, NO TRACO 1:2:2, E REJUNTAMENTO COM CIMENTOBRANCO E CORANTE</v>
      </c>
      <c r="C11491" s="519" t="s">
        <v>72706</v>
      </c>
      <c r="D11491" s="519" t="s">
        <v>40853</v>
      </c>
      <c r="E11491" s="519" t="s">
        <v>40849</v>
      </c>
      <c r="F11491" s="519" t="s">
        <v>40701</v>
      </c>
      <c r="I11491" s="519" t="s">
        <v>36</v>
      </c>
      <c r="J11491" s="650">
        <v>90.97</v>
      </c>
    </row>
    <row r="11492" spans="1:10">
      <c r="A11492" s="519" t="s">
        <v>11683</v>
      </c>
      <c r="B11492" s="519" t="str">
        <f t="shared" si="179"/>
        <v>SOLEIRA EM GRANITO CINZA ANDORINHA,ESPESSURA DE 2CM,COM 2 POLIMENTOS,LARGURA DE 25CM,ASSENTADO COM ARGAMASSA DE CIMENTO, SAIBRO E AREIA, NO TRACO 1:2:2, E REJUNTAMENTO COM CIMENTOBRANCO E CORANTE</v>
      </c>
      <c r="C11492" s="519" t="s">
        <v>72706</v>
      </c>
      <c r="D11492" s="519" t="s">
        <v>40853</v>
      </c>
      <c r="E11492" s="519" t="s">
        <v>40849</v>
      </c>
      <c r="F11492" s="519" t="s">
        <v>40701</v>
      </c>
      <c r="I11492" s="519" t="s">
        <v>36</v>
      </c>
      <c r="J11492" s="650">
        <v>88.61</v>
      </c>
    </row>
    <row r="11493" spans="1:10">
      <c r="A11493" s="519" t="s">
        <v>11684</v>
      </c>
      <c r="B11493" s="519" t="str">
        <f t="shared" si="179"/>
        <v>SOLEIRA EM GRANITO CINZA ANDORINHA,ESPESSURA DE 2CM,COM 2 POLIMENTOS,LARGURA DE 25CM,EXCLUSIVE ARGAMASSA E REJUNTAMENTO</v>
      </c>
      <c r="C11493" s="519" t="s">
        <v>72706</v>
      </c>
      <c r="D11493" s="519" t="s">
        <v>40854</v>
      </c>
      <c r="I11493" s="519" t="s">
        <v>36</v>
      </c>
      <c r="J11493" s="650">
        <v>85.33</v>
      </c>
    </row>
    <row r="11494" spans="1:10">
      <c r="A11494" s="519" t="s">
        <v>11685</v>
      </c>
      <c r="B11494" s="519" t="str">
        <f t="shared" si="179"/>
        <v>SOLEIRA EM GRANITO CINZA ANDORINHA,ESPESSURA DE 2CM,COM 2 POLIMENTOS,LARGURA DE 25CM,EXCLUSIVE ARGAMASSA E REJUNTAMENTO</v>
      </c>
      <c r="C11494" s="519" t="s">
        <v>72706</v>
      </c>
      <c r="D11494" s="519" t="s">
        <v>40854</v>
      </c>
      <c r="I11494" s="519" t="s">
        <v>36</v>
      </c>
      <c r="J11494" s="650">
        <v>83.05</v>
      </c>
    </row>
    <row r="11495" spans="1:10">
      <c r="A11495" s="519" t="s">
        <v>11686</v>
      </c>
      <c r="B11495" s="519" t="str">
        <f t="shared" si="179"/>
        <v>REVESTIMENTO DE PISOS COM GRANITO PRETO EM PLACAS,COM ESPESSURA DE 2CM,COM 2 POLIMENTOS,ASSENTES EM SUPERFICIE EM OSSO,COM NATA DE CIMENTO SOBRE ARGAMASSA DE CIMENTO,AREIA E SAIBRO,NO TRACO 1:2:2 E REJUNTAMENTO DE CIMENTO BRANCO E CORANTE</v>
      </c>
      <c r="C11495" s="519" t="s">
        <v>40855</v>
      </c>
      <c r="D11495" s="519" t="s">
        <v>40856</v>
      </c>
      <c r="E11495" s="519" t="s">
        <v>40857</v>
      </c>
      <c r="F11495" s="519" t="s">
        <v>40858</v>
      </c>
      <c r="I11495" s="519" t="s">
        <v>13</v>
      </c>
      <c r="J11495" s="650">
        <v>565.57000000000005</v>
      </c>
    </row>
    <row r="11496" spans="1:10">
      <c r="A11496" s="519" t="s">
        <v>11687</v>
      </c>
      <c r="B11496" s="519" t="str">
        <f t="shared" si="179"/>
        <v>REVESTIMENTO DE PISOS COM GRANITO PRETO EM PLACAS,COM ESPESSURA DE 2CM,COM 2 POLIMENTOS,ASSENTES EM SUPERFICIE EM OSSO,COM NATA DE CIMENTO SOBRE ARGAMASSA DE CIMENTO,AREIA E SAIBRO,NO TRACO 1:2:2 E REJUNTAMENTO DE CIMENTO BRANCO E CORANTE</v>
      </c>
      <c r="C11496" s="519" t="s">
        <v>40855</v>
      </c>
      <c r="D11496" s="519" t="s">
        <v>40856</v>
      </c>
      <c r="E11496" s="519" t="s">
        <v>40857</v>
      </c>
      <c r="F11496" s="519" t="s">
        <v>40858</v>
      </c>
      <c r="I11496" s="519" t="s">
        <v>13</v>
      </c>
      <c r="J11496" s="650">
        <v>554.41999999999996</v>
      </c>
    </row>
    <row r="11497" spans="1:10">
      <c r="A11497" s="519" t="s">
        <v>11688</v>
      </c>
      <c r="B11497" s="519" t="str">
        <f t="shared" si="179"/>
        <v>REVESTIMENTO DE PISOS COM GRANITO PRETO EM PLACAS,COM ESPESSURA DE 2CM,COM 2 POLIMENTOS,ASSENTES EM SUPERFICIE EM OSSO,EXCLUSIVE NATA DE CIMENTO,ARGAMASSA E REJUNTAMENTO</v>
      </c>
      <c r="C11497" s="519" t="s">
        <v>40855</v>
      </c>
      <c r="D11497" s="519" t="s">
        <v>40859</v>
      </c>
      <c r="E11497" s="519" t="s">
        <v>40860</v>
      </c>
      <c r="I11497" s="519" t="s">
        <v>13</v>
      </c>
      <c r="J11497" s="650">
        <v>543.17999999999995</v>
      </c>
    </row>
    <row r="11498" spans="1:10">
      <c r="A11498" s="519" t="s">
        <v>11689</v>
      </c>
      <c r="B11498" s="519" t="str">
        <f t="shared" si="179"/>
        <v>REVESTIMENTO DE PISOS COM GRANITO PRETO EM PLACAS,COM ESPESSURA DE 2CM,COM 2 POLIMENTOS,ASSENTES EM SUPERFICIE EM OSSO,EXCLUSIVE NATA DE CIMENTO,ARGAMASSA E REJUNTAMENTO</v>
      </c>
      <c r="C11498" s="519" t="s">
        <v>40855</v>
      </c>
      <c r="D11498" s="519" t="s">
        <v>40859</v>
      </c>
      <c r="E11498" s="519" t="s">
        <v>40860</v>
      </c>
      <c r="I11498" s="519" t="s">
        <v>13</v>
      </c>
      <c r="J11498" s="650">
        <v>532.34</v>
      </c>
    </row>
    <row r="11499" spans="1:10">
      <c r="A11499" s="519" t="s">
        <v>11690</v>
      </c>
      <c r="B11499" s="519" t="str">
        <f t="shared" si="179"/>
        <v>REVESTIMENTO DE PISOS COM GRANITO PRETO EM PLACAS COM MEDIDAS ACIMA DE 30X30CM,COM ESPESSURA DE 2CM,COM 2 POLIMENTOS,ASSENTES EM SUPERFICIE EM OSSO,COM NATA DE CIMENTO SOBRE ARGAMASSA DE CIMENTO,AREIA E SAIBRO,NO TRACO 1:2:2 E REJUNTAMENTODE CIMENTO BRANCO E CORANTE</v>
      </c>
      <c r="C11499" s="519" t="s">
        <v>40861</v>
      </c>
      <c r="D11499" s="519" t="s">
        <v>72708</v>
      </c>
      <c r="E11499" s="519" t="s">
        <v>40862</v>
      </c>
      <c r="F11499" s="519" t="s">
        <v>40863</v>
      </c>
      <c r="G11499" s="519" t="s">
        <v>40864</v>
      </c>
      <c r="I11499" s="519" t="s">
        <v>13</v>
      </c>
      <c r="J11499" s="650">
        <v>565.57000000000005</v>
      </c>
    </row>
    <row r="11500" spans="1:10">
      <c r="A11500" s="519" t="s">
        <v>11691</v>
      </c>
      <c r="B11500" s="519" t="str">
        <f t="shared" si="179"/>
        <v>REVESTIMENTO DE PISOS COM GRANITO PRETO EM PLACAS COM MEDIDAS ACIMA DE 30X30CM,COM ESPESSURA DE 2CM,COM 2 POLIMENTOS,ASSENTES EM SUPERFICIE EM OSSO,COM NATA DE CIMENTO SOBRE ARGAMASSA DE CIMENTO,AREIA E SAIBRO,NO TRACO 1:2:2 E REJUNTAMENTODE CIMENTO BRANCO E CORANTE</v>
      </c>
      <c r="C11500" s="519" t="s">
        <v>40861</v>
      </c>
      <c r="D11500" s="519" t="s">
        <v>72708</v>
      </c>
      <c r="E11500" s="519" t="s">
        <v>40862</v>
      </c>
      <c r="F11500" s="519" t="s">
        <v>40863</v>
      </c>
      <c r="G11500" s="519" t="s">
        <v>40864</v>
      </c>
      <c r="I11500" s="519" t="s">
        <v>13</v>
      </c>
      <c r="J11500" s="650">
        <v>554.41999999999996</v>
      </c>
    </row>
    <row r="11501" spans="1:10">
      <c r="A11501" s="519" t="s">
        <v>11692</v>
      </c>
      <c r="B11501" s="519" t="str">
        <f t="shared" si="179"/>
        <v>REVESTIMENTO DE PISOS COM GRANITO PRETO EM PLACAS COM MEDIDAS ACIMA DE 30X30CM,COM 2CM DE ESPESSURA,COM 2 POLIMENTOS,ASSENTES EM SUPERFICIE EM OSSO,EXCLUSIVE NATA DE CIMENTO,ARGAMASSA E REJUNTAMENTO</v>
      </c>
      <c r="C11501" s="519" t="s">
        <v>40861</v>
      </c>
      <c r="D11501" s="519" t="s">
        <v>72709</v>
      </c>
      <c r="E11501" s="519" t="s">
        <v>40865</v>
      </c>
      <c r="F11501" s="519" t="s">
        <v>40866</v>
      </c>
      <c r="I11501" s="519" t="s">
        <v>13</v>
      </c>
      <c r="J11501" s="650">
        <v>543.17999999999995</v>
      </c>
    </row>
    <row r="11502" spans="1:10">
      <c r="A11502" s="519" t="s">
        <v>11693</v>
      </c>
      <c r="B11502" s="519" t="str">
        <f t="shared" si="179"/>
        <v>REVESTIMENTO DE PISOS COM GRANITO PRETO EM PLACAS COM MEDIDAS ACIMA DE 30X30CM,COM 2CM DE ESPESSURA,COM 2 POLIMENTOS,ASSENTES EM SUPERFICIE EM OSSO,EXCLUSIVE NATA DE CIMENTO,ARGAMASSA E REJUNTAMENTO</v>
      </c>
      <c r="C11502" s="519" t="s">
        <v>40861</v>
      </c>
      <c r="D11502" s="519" t="s">
        <v>72709</v>
      </c>
      <c r="E11502" s="519" t="s">
        <v>40865</v>
      </c>
      <c r="F11502" s="519" t="s">
        <v>40866</v>
      </c>
      <c r="I11502" s="519" t="s">
        <v>13</v>
      </c>
      <c r="J11502" s="650">
        <v>532.34</v>
      </c>
    </row>
    <row r="11503" spans="1:10">
      <c r="A11503" s="519" t="s">
        <v>11694</v>
      </c>
      <c r="B11503" s="519" t="str">
        <f t="shared" si="179"/>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503" s="519" t="s">
        <v>40867</v>
      </c>
      <c r="D11503" s="519" t="s">
        <v>40868</v>
      </c>
      <c r="E11503" s="519" t="s">
        <v>40869</v>
      </c>
      <c r="F11503" s="519" t="s">
        <v>40870</v>
      </c>
      <c r="G11503" s="519" t="s">
        <v>40871</v>
      </c>
      <c r="I11503" s="519" t="s">
        <v>36</v>
      </c>
      <c r="J11503" s="650">
        <v>75.37</v>
      </c>
    </row>
    <row r="11504" spans="1:10">
      <c r="A11504" s="519" t="s">
        <v>11695</v>
      </c>
      <c r="B11504" s="519" t="str">
        <f t="shared" si="179"/>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504" s="519" t="s">
        <v>40867</v>
      </c>
      <c r="D11504" s="519" t="s">
        <v>40868</v>
      </c>
      <c r="E11504" s="519" t="s">
        <v>40869</v>
      </c>
      <c r="F11504" s="519" t="s">
        <v>40870</v>
      </c>
      <c r="G11504" s="519" t="s">
        <v>40871</v>
      </c>
      <c r="I11504" s="519" t="s">
        <v>36</v>
      </c>
      <c r="J11504" s="650">
        <v>72.06</v>
      </c>
    </row>
    <row r="11505" spans="1:10">
      <c r="A11505" s="519" t="s">
        <v>11696</v>
      </c>
      <c r="B11505" s="519" t="str">
        <f t="shared" si="179"/>
        <v>RODAPE DE GRANITO PRETO COM 10CM DE ALTURA E 2CM DE ESPESSURA,COM 2 POLIMENTOS, ASSENTE EM PAREDE EM OSSO, EXCLUSIVE CHAPISCO,ARGAMASSA,NATA DE CIMENTO E REJUNTAMENTO</v>
      </c>
      <c r="C11505" s="519" t="s">
        <v>40867</v>
      </c>
      <c r="D11505" s="519" t="s">
        <v>40872</v>
      </c>
      <c r="E11505" s="519" t="s">
        <v>40873</v>
      </c>
      <c r="I11505" s="519" t="s">
        <v>36</v>
      </c>
      <c r="J11505" s="650">
        <v>72.510000000000005</v>
      </c>
    </row>
    <row r="11506" spans="1:10">
      <c r="A11506" s="519" t="s">
        <v>11697</v>
      </c>
      <c r="B11506" s="519" t="str">
        <f t="shared" si="179"/>
        <v>RODAPE DE GRANITO PRETO COM 10CM DE ALTURA E 2CM DE ESPESSURA,COM 2 POLIMENTOS, ASSENTE EM PAREDE EM OSSO, EXCLUSIVE CHAPISCO,ARGAMASSA,NATA DE CIMENTO E REJUNTAMENTO</v>
      </c>
      <c r="C11506" s="519" t="s">
        <v>40867</v>
      </c>
      <c r="D11506" s="519" t="s">
        <v>40872</v>
      </c>
      <c r="E11506" s="519" t="s">
        <v>40873</v>
      </c>
      <c r="I11506" s="519" t="s">
        <v>36</v>
      </c>
      <c r="J11506" s="650">
        <v>69.290000000000006</v>
      </c>
    </row>
    <row r="11507" spans="1:10">
      <c r="A11507" s="519" t="s">
        <v>11698</v>
      </c>
      <c r="B11507" s="519" t="str">
        <f t="shared" si="179"/>
        <v>SOLEIRA DE GRANITO PRETO DE 2X13CM COM 2 POLIMENTOS,ASSENTECOMO EM 13.365.0010</v>
      </c>
      <c r="C11507" s="519" t="s">
        <v>72710</v>
      </c>
      <c r="D11507" s="519" t="s">
        <v>40874</v>
      </c>
      <c r="I11507" s="519" t="s">
        <v>36</v>
      </c>
      <c r="J11507" s="650">
        <v>81.95</v>
      </c>
    </row>
    <row r="11508" spans="1:10">
      <c r="A11508" s="519" t="s">
        <v>11699</v>
      </c>
      <c r="B11508" s="519" t="str">
        <f t="shared" si="179"/>
        <v>SOLEIRA DE GRANITO PRETO DE 2X13CM COM 2 POLIMENTOS,ASSENTECOMO EM 13.365.0010</v>
      </c>
      <c r="C11508" s="519" t="s">
        <v>72710</v>
      </c>
      <c r="D11508" s="519" t="s">
        <v>40874</v>
      </c>
      <c r="I11508" s="519" t="s">
        <v>36</v>
      </c>
      <c r="J11508" s="650">
        <v>79.62</v>
      </c>
    </row>
    <row r="11509" spans="1:10">
      <c r="A11509" s="519" t="s">
        <v>11700</v>
      </c>
      <c r="B11509" s="519" t="str">
        <f t="shared" si="179"/>
        <v>SOLEIRA DE GRANITO PRETO DE 2X13CM COM 2 POLIMENTOS, EXCLUSIVE NATA DE CIMENTO,ARGAMASSA E REJUNTAMENTO</v>
      </c>
      <c r="C11509" s="519" t="s">
        <v>72711</v>
      </c>
      <c r="D11509" s="519" t="s">
        <v>40875</v>
      </c>
      <c r="I11509" s="519" t="s">
        <v>36</v>
      </c>
      <c r="J11509" s="650">
        <v>78.680000000000007</v>
      </c>
    </row>
    <row r="11510" spans="1:10">
      <c r="A11510" s="519" t="s">
        <v>11701</v>
      </c>
      <c r="B11510" s="519" t="str">
        <f t="shared" si="179"/>
        <v>SOLEIRA DE GRANITO PRETO DE 2X13CM COM 2 POLIMENTOS, EXCLUSIVE NATA DE CIMENTO,ARGAMASSA E REJUNTAMENTO</v>
      </c>
      <c r="C11510" s="519" t="s">
        <v>72711</v>
      </c>
      <c r="D11510" s="519" t="s">
        <v>40875</v>
      </c>
      <c r="I11510" s="519" t="s">
        <v>36</v>
      </c>
      <c r="J11510" s="650">
        <v>76.400000000000006</v>
      </c>
    </row>
    <row r="11511" spans="1:10">
      <c r="A11511" s="519" t="s">
        <v>11702</v>
      </c>
      <c r="B11511" s="519" t="str">
        <f t="shared" si="179"/>
        <v>SOLEIRA DE GRANITO PRETO DE 2X15CM COM 2 POLIMENTOS,ASSENTECOMO EM 13.365.0010</v>
      </c>
      <c r="C11511" s="519" t="s">
        <v>72712</v>
      </c>
      <c r="D11511" s="519" t="s">
        <v>40874</v>
      </c>
      <c r="I11511" s="519" t="s">
        <v>36</v>
      </c>
      <c r="J11511" s="650">
        <v>91.37</v>
      </c>
    </row>
    <row r="11512" spans="1:10">
      <c r="A11512" s="519" t="s">
        <v>11703</v>
      </c>
      <c r="B11512" s="519" t="str">
        <f t="shared" si="179"/>
        <v>SOLEIRA DE GRANITO PRETO DE 2X15CM COM 2 POLIMENTOS,ASSENTECOMO EM 13.365.0010</v>
      </c>
      <c r="C11512" s="519" t="s">
        <v>72712</v>
      </c>
      <c r="D11512" s="519" t="s">
        <v>40874</v>
      </c>
      <c r="I11512" s="519" t="s">
        <v>36</v>
      </c>
      <c r="J11512" s="650">
        <v>89.03</v>
      </c>
    </row>
    <row r="11513" spans="1:10">
      <c r="A11513" s="519" t="s">
        <v>11704</v>
      </c>
      <c r="B11513" s="519" t="str">
        <f t="shared" si="179"/>
        <v>SOLEIRA DE GRANITO PRETO DE 2X15CM COM 2 POLIMENTOS, EXCLUSIVE NATA DE CIMENTO,ARGAMASSA E REJUNTAMENTO</v>
      </c>
      <c r="C11513" s="519" t="s">
        <v>72713</v>
      </c>
      <c r="D11513" s="519" t="s">
        <v>40875</v>
      </c>
      <c r="I11513" s="519" t="s">
        <v>36</v>
      </c>
      <c r="J11513" s="650">
        <v>87.48</v>
      </c>
    </row>
    <row r="11514" spans="1:10">
      <c r="A11514" s="519" t="s">
        <v>11705</v>
      </c>
      <c r="B11514" s="519" t="str">
        <f t="shared" si="179"/>
        <v>SOLEIRA DE GRANITO PRETO DE 2X15CM COM 2 POLIMENTOS, EXCLUSIVE NATA DE CIMENTO,ARGAMASSA E REJUNTAMENTO</v>
      </c>
      <c r="C11514" s="519" t="s">
        <v>72713</v>
      </c>
      <c r="D11514" s="519" t="s">
        <v>40875</v>
      </c>
      <c r="I11514" s="519" t="s">
        <v>36</v>
      </c>
      <c r="J11514" s="650">
        <v>85.2</v>
      </c>
    </row>
    <row r="11515" spans="1:10">
      <c r="A11515" s="519" t="s">
        <v>11706</v>
      </c>
      <c r="B11515" s="519" t="str">
        <f t="shared" si="179"/>
        <v>SOLEIRA DE GRANITO PRETO DE 2X25CM COM 2 POLIMENTOS,ASSENTECOMO EM 13.365.0010</v>
      </c>
      <c r="C11515" s="519" t="s">
        <v>72714</v>
      </c>
      <c r="D11515" s="519" t="s">
        <v>40874</v>
      </c>
      <c r="I11515" s="519" t="s">
        <v>36</v>
      </c>
      <c r="J11515" s="650">
        <v>137.69</v>
      </c>
    </row>
    <row r="11516" spans="1:10">
      <c r="A11516" s="519" t="s">
        <v>11707</v>
      </c>
      <c r="B11516" s="519" t="str">
        <f t="shared" si="179"/>
        <v>SOLEIRA DE GRANITO PRETO DE 2X25CM COM 2 POLIMENTOS,ASSENTECOMO EM 13.365.0010</v>
      </c>
      <c r="C11516" s="519" t="s">
        <v>72714</v>
      </c>
      <c r="D11516" s="519" t="s">
        <v>40874</v>
      </c>
      <c r="I11516" s="519" t="s">
        <v>36</v>
      </c>
      <c r="J11516" s="650">
        <v>135.32</v>
      </c>
    </row>
    <row r="11517" spans="1:10">
      <c r="A11517" s="519" t="s">
        <v>11708</v>
      </c>
      <c r="B11517" s="519" t="str">
        <f t="shared" si="179"/>
        <v>SOLEIRA DE GRANITO PRETO DE 2X25CM COM 2 POLIMENTOS, EXCLUSIVE NATA DE CIMENTO,ARGAMASSA E REJUNTAMENTO</v>
      </c>
      <c r="C11517" s="519" t="s">
        <v>72715</v>
      </c>
      <c r="D11517" s="519" t="s">
        <v>40875</v>
      </c>
      <c r="I11517" s="519" t="s">
        <v>36</v>
      </c>
      <c r="J11517" s="650">
        <v>131.47999999999999</v>
      </c>
    </row>
    <row r="11518" spans="1:10">
      <c r="A11518" s="519" t="s">
        <v>11709</v>
      </c>
      <c r="B11518" s="519" t="str">
        <f t="shared" si="179"/>
        <v>SOLEIRA DE GRANITO PRETO DE 2X25CM COM 2 POLIMENTOS, EXCLUSIVE NATA DE CIMENTO,ARGAMASSA E REJUNTAMENTO</v>
      </c>
      <c r="C11518" s="519" t="s">
        <v>72715</v>
      </c>
      <c r="D11518" s="519" t="s">
        <v>40875</v>
      </c>
      <c r="I11518" s="519" t="s">
        <v>36</v>
      </c>
      <c r="J11518" s="650">
        <v>129.19999999999999</v>
      </c>
    </row>
    <row r="11519" spans="1:10">
      <c r="A11519" s="519" t="s">
        <v>11710</v>
      </c>
      <c r="B11519" s="519" t="str">
        <f t="shared" si="179"/>
        <v>CHAPIM OU ESPELHO DE GRANITO PRETO COM 2X17CM,COM 1 POLIMENTO,ASSENTE COMO EM 13.365.0020</v>
      </c>
      <c r="C11519" s="519" t="s">
        <v>40876</v>
      </c>
      <c r="D11519" s="519" t="s">
        <v>40877</v>
      </c>
      <c r="I11519" s="519" t="s">
        <v>36</v>
      </c>
      <c r="J11519" s="650">
        <v>101.55</v>
      </c>
    </row>
    <row r="11520" spans="1:10">
      <c r="A11520" s="519" t="s">
        <v>11711</v>
      </c>
      <c r="B11520" s="519" t="str">
        <f t="shared" si="179"/>
        <v>CHAPIM OU ESPELHO DE GRANITO PRETO COM 2X17CM,COM 1 POLIMENTO,ASSENTE COMO EM 13.365.0020</v>
      </c>
      <c r="C11520" s="519" t="s">
        <v>40876</v>
      </c>
      <c r="D11520" s="519" t="s">
        <v>40877</v>
      </c>
      <c r="I11520" s="519" t="s">
        <v>36</v>
      </c>
      <c r="J11520" s="650">
        <v>99.11</v>
      </c>
    </row>
    <row r="11521" spans="1:10">
      <c r="A11521" s="519" t="s">
        <v>11712</v>
      </c>
      <c r="B11521" s="519" t="str">
        <f t="shared" si="179"/>
        <v>CHAPIM OU ESPELHO DE GRANITO PRETO COM 2X17CM,COM 1 POLIMENTO,EXCLUSIVE CHAPISCO,ARGAMASSA,REJUNTAMENTO E NATA DE CIMENTO</v>
      </c>
      <c r="C11521" s="519" t="s">
        <v>40876</v>
      </c>
      <c r="D11521" s="519" t="s">
        <v>40878</v>
      </c>
      <c r="E11521" s="519" t="s">
        <v>32884</v>
      </c>
      <c r="I11521" s="519" t="s">
        <v>36</v>
      </c>
      <c r="J11521" s="650">
        <v>96.28</v>
      </c>
    </row>
    <row r="11522" spans="1:10">
      <c r="A11522" s="519" t="s">
        <v>11713</v>
      </c>
      <c r="B11522" s="519" t="str">
        <f t="shared" si="179"/>
        <v>CHAPIM OU ESPELHO DE GRANITO PRETO COM 2X17CM,COM 1 POLIMENTO,EXCLUSIVE CHAPISCO,ARGAMASSA,REJUNTAMENTO E NATA DE CIMENTO</v>
      </c>
      <c r="C11522" s="519" t="s">
        <v>40876</v>
      </c>
      <c r="D11522" s="519" t="s">
        <v>40878</v>
      </c>
      <c r="E11522" s="519" t="s">
        <v>32884</v>
      </c>
      <c r="I11522" s="519" t="s">
        <v>36</v>
      </c>
      <c r="J11522" s="650">
        <v>94</v>
      </c>
    </row>
    <row r="11523" spans="1:10">
      <c r="A11523" s="519" t="s">
        <v>11714</v>
      </c>
      <c r="B11523" s="519" t="str">
        <f t="shared" si="179"/>
        <v>CAPA DE DEGRAU DE GRANITO PRETO,COM 2X28CM,COM 1 POLIMENTO,ASSENTE COMO EM 13.365.0010</v>
      </c>
      <c r="C11523" s="519" t="s">
        <v>72716</v>
      </c>
      <c r="D11523" s="519" t="s">
        <v>40879</v>
      </c>
      <c r="I11523" s="519" t="s">
        <v>36</v>
      </c>
      <c r="J11523" s="650">
        <v>172.5</v>
      </c>
    </row>
    <row r="11524" spans="1:10">
      <c r="A11524" s="519" t="s">
        <v>11715</v>
      </c>
      <c r="B11524" s="519" t="str">
        <f t="shared" si="179"/>
        <v>CAPA DE DEGRAU DE GRANITO PRETO,COM 2X28CM,COM 1 POLIMENTO,ASSENTE COMO EM 13.365.0010</v>
      </c>
      <c r="C11524" s="519" t="s">
        <v>72716</v>
      </c>
      <c r="D11524" s="519" t="s">
        <v>40879</v>
      </c>
      <c r="I11524" s="519" t="s">
        <v>36</v>
      </c>
      <c r="J11524" s="650">
        <v>167.94</v>
      </c>
    </row>
    <row r="11525" spans="1:10">
      <c r="A11525" s="519" t="s">
        <v>11716</v>
      </c>
      <c r="B11525" s="519" t="str">
        <f t="shared" si="179"/>
        <v>CAPA DE DEGRAU DE GRANITO PRETO,COM 2X28CM,COM 1 POLIMENTO,EXCLUSIVE NATA DE CIMENTO,ARGAMASSA E REJUNTAMENTO</v>
      </c>
      <c r="C11525" s="519" t="s">
        <v>72717</v>
      </c>
      <c r="D11525" s="519" t="s">
        <v>40880</v>
      </c>
      <c r="I11525" s="519" t="s">
        <v>36</v>
      </c>
      <c r="J11525" s="650">
        <v>165.32</v>
      </c>
    </row>
    <row r="11526" spans="1:10">
      <c r="A11526" s="519" t="s">
        <v>11717</v>
      </c>
      <c r="B11526" s="519" t="str">
        <f t="shared" si="179"/>
        <v>CAPA DE DEGRAU DE GRANITO PRETO,COM 2X28CM,COM 1 POLIMENTO,EXCLUSIVE NATA DE CIMENTO,ARGAMASSA E REJUNTAMENTO</v>
      </c>
      <c r="C11526" s="519" t="s">
        <v>72717</v>
      </c>
      <c r="D11526" s="519" t="s">
        <v>40880</v>
      </c>
      <c r="I11526" s="519" t="s">
        <v>36</v>
      </c>
      <c r="J11526" s="650">
        <v>160.87</v>
      </c>
    </row>
    <row r="11527" spans="1:10">
      <c r="A11527" s="519" t="s">
        <v>11718</v>
      </c>
      <c r="B11527" s="519" t="str">
        <f t="shared" si="179"/>
        <v>CAPA DE DEGRAU DE GRANITO PRETO,COM 2X30CM,COM 1 POLIMENTO,ASSENTE COMO EM 13.365.0010</v>
      </c>
      <c r="C11527" s="519" t="s">
        <v>72718</v>
      </c>
      <c r="D11527" s="519" t="s">
        <v>40879</v>
      </c>
      <c r="I11527" s="519" t="s">
        <v>36</v>
      </c>
      <c r="J11527" s="650">
        <v>177.66</v>
      </c>
    </row>
    <row r="11528" spans="1:10">
      <c r="A11528" s="519" t="s">
        <v>11719</v>
      </c>
      <c r="B11528" s="519" t="str">
        <f t="shared" ref="B11528:B11591" si="180">C11528&amp;D11528&amp;E11528&amp;F11528&amp;G11528&amp;H11528</f>
        <v>CAPA DE DEGRAU DE GRANITO PRETO,COM 2X30CM,COM 1 POLIMENTO,ASSENTE COMO EM 13.365.0010</v>
      </c>
      <c r="C11528" s="519" t="s">
        <v>72718</v>
      </c>
      <c r="D11528" s="519" t="s">
        <v>40879</v>
      </c>
      <c r="I11528" s="519" t="s">
        <v>36</v>
      </c>
      <c r="J11528" s="650">
        <v>173.09</v>
      </c>
    </row>
    <row r="11529" spans="1:10">
      <c r="A11529" s="519" t="s">
        <v>11720</v>
      </c>
      <c r="B11529" s="519" t="str">
        <f t="shared" si="180"/>
        <v>CAPA DE DEGRAU DE GRANITO PRETO,COM 2X30CM,COM 1 POLIMENTO,EXCLUSIVE NATA DE CIMENTO,ARGAMASSA E REJUNTAMENTO</v>
      </c>
      <c r="C11529" s="519" t="s">
        <v>72719</v>
      </c>
      <c r="D11529" s="519" t="s">
        <v>40880</v>
      </c>
      <c r="I11529" s="519" t="s">
        <v>36</v>
      </c>
      <c r="J11529" s="650">
        <v>169.72</v>
      </c>
    </row>
    <row r="11530" spans="1:10">
      <c r="A11530" s="519" t="s">
        <v>11721</v>
      </c>
      <c r="B11530" s="519" t="str">
        <f t="shared" si="180"/>
        <v>CAPA DE DEGRAU DE GRANITO PRETO,COM 2X30CM,COM 1 POLIMENTO,EXCLUSIVE NATA DE CIMENTO,ARGAMASSA E REJUNTAMENTO</v>
      </c>
      <c r="C11530" s="519" t="s">
        <v>72719</v>
      </c>
      <c r="D11530" s="519" t="s">
        <v>40880</v>
      </c>
      <c r="I11530" s="519" t="s">
        <v>36</v>
      </c>
      <c r="J11530" s="650">
        <v>165.27</v>
      </c>
    </row>
    <row r="11531" spans="1:10">
      <c r="A11531" s="519" t="s">
        <v>11722</v>
      </c>
      <c r="B11531" s="519" t="str">
        <f t="shared" si="180"/>
        <v>REVESTIMENTO DE PISO COM GRANITO CINZA CORUMBA,EM PLACAS,ESPESSURA DE 2CM,POLIDO E LUSTRADO, ASSENTE COM ARGAMASSA COLANTE,JUNTAS DE 2MM DE ESPESSURA E REJUNTAMENTO PRONTO</v>
      </c>
      <c r="C11531" s="519" t="s">
        <v>40881</v>
      </c>
      <c r="D11531" s="519" t="s">
        <v>40882</v>
      </c>
      <c r="E11531" s="519" t="s">
        <v>40883</v>
      </c>
      <c r="I11531" s="519" t="s">
        <v>13</v>
      </c>
      <c r="J11531" s="650">
        <v>330.5</v>
      </c>
    </row>
    <row r="11532" spans="1:10">
      <c r="A11532" s="519" t="s">
        <v>11723</v>
      </c>
      <c r="B11532" s="519" t="str">
        <f t="shared" si="180"/>
        <v>REVESTIMENTO DE PISO COM GRANITO CINZA CORUMBA,EM PLACAS,ESPESSURA DE 2CM,POLIDO E LUSTRADO, ASSENTE COM ARGAMASSA COLANTE,JUNTAS DE 2MM DE ESPESSURA E REJUNTAMENTO PRONTO</v>
      </c>
      <c r="C11532" s="519" t="s">
        <v>40881</v>
      </c>
      <c r="D11532" s="519" t="s">
        <v>40882</v>
      </c>
      <c r="E11532" s="519" t="s">
        <v>40883</v>
      </c>
      <c r="I11532" s="519" t="s">
        <v>13</v>
      </c>
      <c r="J11532" s="650">
        <v>319.66000000000003</v>
      </c>
    </row>
    <row r="11533" spans="1:10">
      <c r="A11533" s="519" t="s">
        <v>11724</v>
      </c>
      <c r="B11533" s="519" t="str">
        <f t="shared" si="180"/>
        <v>REVESTIMENTO DE PISO COM GRANITO CINZA CORUMBA,EM PLACAS,ESPESSURA DE 2CM,POLIDO E LUSTRADO,EXCLUSIVE ARGAMASSA COLANTEE REJUNTAMENTO PRONTO</v>
      </c>
      <c r="C11533" s="519" t="s">
        <v>40881</v>
      </c>
      <c r="D11533" s="519" t="s">
        <v>40884</v>
      </c>
      <c r="E11533" s="519" t="s">
        <v>40885</v>
      </c>
      <c r="I11533" s="519" t="s">
        <v>13</v>
      </c>
      <c r="J11533" s="650">
        <v>319.11</v>
      </c>
    </row>
    <row r="11534" spans="1:10">
      <c r="A11534" s="519" t="s">
        <v>11725</v>
      </c>
      <c r="B11534" s="519" t="str">
        <f t="shared" si="180"/>
        <v>REVESTIMENTO DE PISO COM GRANITO CINZA CORUMBA,EM PLACAS,ESPESSURA DE 2CM,POLIDO E LUSTRADO,EXCLUSIVE ARGAMASSA COLANTEE REJUNTAMENTO PRONTO</v>
      </c>
      <c r="C11534" s="519" t="s">
        <v>40881</v>
      </c>
      <c r="D11534" s="519" t="s">
        <v>40884</v>
      </c>
      <c r="E11534" s="519" t="s">
        <v>40885</v>
      </c>
      <c r="I11534" s="519" t="s">
        <v>13</v>
      </c>
      <c r="J11534" s="650">
        <v>308.27</v>
      </c>
    </row>
    <row r="11535" spans="1:10">
      <c r="A11535" s="519" t="s">
        <v>11726</v>
      </c>
      <c r="B11535" s="519" t="str">
        <f t="shared" si="180"/>
        <v>RODAPE DE GRANITO CINZA CORUMBA,COM 10CM DE ALTURA E 2CM DEESPESSURA,ASSENTE EM PAREDE EM OSSO,COM ARGAMASSA DE CIMENTO,AREIA E SAIBRO NO TRACO 1:2:2 E NATA DE CIMENTO,SOBRE CHAPISCO DE CIMENTO E AREIA, NO TRACO 1:3(INCLUSIVE ESTE) E REJUNTAMENTO PRONTO</v>
      </c>
      <c r="C11535" s="519" t="s">
        <v>40886</v>
      </c>
      <c r="D11535" s="519" t="s">
        <v>40887</v>
      </c>
      <c r="E11535" s="519" t="s">
        <v>40888</v>
      </c>
      <c r="F11535" s="519" t="s">
        <v>40889</v>
      </c>
      <c r="G11535" s="519" t="s">
        <v>40113</v>
      </c>
      <c r="I11535" s="519" t="s">
        <v>36</v>
      </c>
      <c r="J11535" s="650">
        <v>63.94</v>
      </c>
    </row>
    <row r="11536" spans="1:10">
      <c r="A11536" s="519" t="s">
        <v>11727</v>
      </c>
      <c r="B11536" s="519" t="str">
        <f t="shared" si="180"/>
        <v>RODAPE DE GRANITO CINZA CORUMBA,COM 10CM DE ALTURA E 2CM DEESPESSURA,ASSENTE EM PAREDE EM OSSO,COM ARGAMASSA DE CIMENTO,AREIA E SAIBRO NO TRACO 1:2:2 E NATA DE CIMENTO,SOBRE CHAPISCO DE CIMENTO E AREIA, NO TRACO 1:3(INCLUSIVE ESTE) E REJUNTAMENTO PRONTO</v>
      </c>
      <c r="C11536" s="519" t="s">
        <v>40886</v>
      </c>
      <c r="D11536" s="519" t="s">
        <v>40887</v>
      </c>
      <c r="E11536" s="519" t="s">
        <v>40888</v>
      </c>
      <c r="F11536" s="519" t="s">
        <v>40889</v>
      </c>
      <c r="G11536" s="519" t="s">
        <v>40113</v>
      </c>
      <c r="I11536" s="519" t="s">
        <v>36</v>
      </c>
      <c r="J11536" s="650">
        <v>60.63</v>
      </c>
    </row>
    <row r="11537" spans="1:10">
      <c r="A11537" s="519" t="s">
        <v>11728</v>
      </c>
      <c r="B11537" s="519" t="str">
        <f t="shared" si="180"/>
        <v>RODAPE DE GRANITO CINZA CORUMBA,COM 10CM DE ALTURA E 2CM DEESPESSURA,ASSENTE EM PAREDE EM OSSO,EXCLUSIVE NATA DE CIMENTO,CHAPISCO,ARGAMASSA E REJUNTAMENTO</v>
      </c>
      <c r="C11537" s="519" t="s">
        <v>40886</v>
      </c>
      <c r="D11537" s="519" t="s">
        <v>40890</v>
      </c>
      <c r="E11537" s="519" t="s">
        <v>40891</v>
      </c>
      <c r="I11537" s="519" t="s">
        <v>36</v>
      </c>
      <c r="J11537" s="650">
        <v>57.31</v>
      </c>
    </row>
    <row r="11538" spans="1:10">
      <c r="A11538" s="519" t="s">
        <v>11729</v>
      </c>
      <c r="B11538" s="519" t="str">
        <f t="shared" si="180"/>
        <v>RODAPE DE GRANITO CINZA CORUMBA,COM 10CM DE ALTURA E 2CM DEESPESSURA,ASSENTE EM PAREDE EM OSSO,EXCLUSIVE NATA DE CIMENTO,CHAPISCO,ARGAMASSA E REJUNTAMENTO</v>
      </c>
      <c r="C11538" s="519" t="s">
        <v>40886</v>
      </c>
      <c r="D11538" s="519" t="s">
        <v>40890</v>
      </c>
      <c r="E11538" s="519" t="s">
        <v>40891</v>
      </c>
      <c r="I11538" s="519" t="s">
        <v>36</v>
      </c>
      <c r="J11538" s="650">
        <v>54.09</v>
      </c>
    </row>
    <row r="11539" spans="1:10">
      <c r="A11539" s="519" t="s">
        <v>11730</v>
      </c>
      <c r="B11539" s="519" t="str">
        <f t="shared" si="180"/>
        <v>CAPA DE DEGRAU EM GRANITO CINZA CORUMBA,COM LARGURA DE 30CM,ESPESSURA DE 2CM,COM POLIMENTO ASSENTE EM SUPERFICIE EM OSSO,COM NATA DE CIMENTO,SOBRE ARGAMASSA DE CIMENTO,AREIA E SAIBRO NO TRACO 1:2:2 E REJUNTAMENTO PRONTO</v>
      </c>
      <c r="C11539" s="519" t="s">
        <v>40892</v>
      </c>
      <c r="D11539" s="519" t="s">
        <v>72720</v>
      </c>
      <c r="E11539" s="519" t="s">
        <v>40893</v>
      </c>
      <c r="F11539" s="519" t="s">
        <v>40894</v>
      </c>
      <c r="I11539" s="519" t="s">
        <v>36</v>
      </c>
      <c r="J11539" s="650">
        <v>135.85</v>
      </c>
    </row>
    <row r="11540" spans="1:10">
      <c r="A11540" s="519" t="s">
        <v>11731</v>
      </c>
      <c r="B11540" s="519" t="str">
        <f t="shared" si="180"/>
        <v>CAPA DE DEGRAU EM GRANITO CINZA CORUMBA,COM LARGURA DE 30CM,ESPESSURA DE 2CM,COM POLIMENTO ASSENTE EM SUPERFICIE EM OSSO,COM NATA DE CIMENTO,SOBRE ARGAMASSA DE CIMENTO,AREIA E SAIBRO NO TRACO 1:2:2 E REJUNTAMENTO PRONTO</v>
      </c>
      <c r="C11540" s="519" t="s">
        <v>40892</v>
      </c>
      <c r="D11540" s="519" t="s">
        <v>72720</v>
      </c>
      <c r="E11540" s="519" t="s">
        <v>40893</v>
      </c>
      <c r="F11540" s="519" t="s">
        <v>40894</v>
      </c>
      <c r="I11540" s="519" t="s">
        <v>36</v>
      </c>
      <c r="J11540" s="650">
        <v>131.28</v>
      </c>
    </row>
    <row r="11541" spans="1:10">
      <c r="A11541" s="519" t="s">
        <v>11732</v>
      </c>
      <c r="B11541" s="519" t="str">
        <f t="shared" si="180"/>
        <v>CAPA DE DEGRAU EM GRANITO CINZA CORUMBA,ESPESSURA DE 2CM,LARGURA DE 30CM, COM POLIMENTO, ASSENTE EM SUPERFICIE EM OSSO,EXCLUSIVE NATA DE CIMENTO,ARGAMASSA E REJUNTAMENTO</v>
      </c>
      <c r="C11541" s="519" t="s">
        <v>72721</v>
      </c>
      <c r="D11541" s="519" t="s">
        <v>40895</v>
      </c>
      <c r="E11541" s="519" t="s">
        <v>40880</v>
      </c>
      <c r="I11541" s="519" t="s">
        <v>36</v>
      </c>
      <c r="J11541" s="650">
        <v>127.82</v>
      </c>
    </row>
    <row r="11542" spans="1:10">
      <c r="A11542" s="519" t="s">
        <v>11733</v>
      </c>
      <c r="B11542" s="519" t="str">
        <f t="shared" si="180"/>
        <v>CAPA DE DEGRAU EM GRANITO CINZA CORUMBA,ESPESSURA DE 2CM,LARGURA DE 30CM, COM POLIMENTO, ASSENTE EM SUPERFICIE EM OSSO,EXCLUSIVE NATA DE CIMENTO,ARGAMASSA E REJUNTAMENTO</v>
      </c>
      <c r="C11542" s="519" t="s">
        <v>72721</v>
      </c>
      <c r="D11542" s="519" t="s">
        <v>40895</v>
      </c>
      <c r="E11542" s="519" t="s">
        <v>40880</v>
      </c>
      <c r="I11542" s="519" t="s">
        <v>36</v>
      </c>
      <c r="J11542" s="650">
        <v>123.37</v>
      </c>
    </row>
    <row r="11543" spans="1:10">
      <c r="A11543" s="519" t="s">
        <v>11734</v>
      </c>
      <c r="B11543" s="519" t="str">
        <f t="shared" si="180"/>
        <v>ESPELHO OU CHAPIM EM GRANITO CINZA CORUMBA,ESPESSURA DE 2CM,LARGURA DE 20CM,POLIDO E ASSENTE COMO EM 13.365.0083</v>
      </c>
      <c r="C11543" s="519" t="s">
        <v>72722</v>
      </c>
      <c r="D11543" s="519" t="s">
        <v>40896</v>
      </c>
      <c r="I11543" s="519" t="s">
        <v>36</v>
      </c>
      <c r="J11543" s="650">
        <v>95.1</v>
      </c>
    </row>
    <row r="11544" spans="1:10">
      <c r="A11544" s="519" t="s">
        <v>11735</v>
      </c>
      <c r="B11544" s="519" t="str">
        <f t="shared" si="180"/>
        <v>ESPELHO OU CHAPIM EM GRANITO CINZA CORUMBA,ESPESSURA DE 2CM,LARGURA DE 20CM,POLIDO E ASSENTE COMO EM 13.365.0083</v>
      </c>
      <c r="C11544" s="519" t="s">
        <v>72722</v>
      </c>
      <c r="D11544" s="519" t="s">
        <v>40896</v>
      </c>
      <c r="I11544" s="519" t="s">
        <v>36</v>
      </c>
      <c r="J11544" s="650">
        <v>92.63</v>
      </c>
    </row>
    <row r="11545" spans="1:10">
      <c r="A11545" s="519" t="s">
        <v>11736</v>
      </c>
      <c r="B11545" s="519" t="str">
        <f t="shared" si="180"/>
        <v>ESPELHO OU CHAPIM DE GRANITO CINZA CORUMBA,ESPESSURA DE 2CM,LARGURA DE 20CM,POLIDO,ASSENTE EM PAREDE EM OSSO,EXCLUSIVE NATA DE CIMENTO, ARGAMASSA,CHAPISCO E REJUNTAMENTO</v>
      </c>
      <c r="C11545" s="519" t="s">
        <v>72723</v>
      </c>
      <c r="D11545" s="519" t="s">
        <v>40897</v>
      </c>
      <c r="E11545" s="519" t="s">
        <v>40898</v>
      </c>
      <c r="I11545" s="519" t="s">
        <v>36</v>
      </c>
      <c r="J11545" s="650">
        <v>80.08</v>
      </c>
    </row>
    <row r="11546" spans="1:10">
      <c r="A11546" s="519" t="s">
        <v>11737</v>
      </c>
      <c r="B11546" s="519" t="str">
        <f t="shared" si="180"/>
        <v>ESPELHO OU CHAPIM DE GRANITO CINZA CORUMBA,ESPESSURA DE 2CM,LARGURA DE 20CM,POLIDO,ASSENTE EM PAREDE EM OSSO,EXCLUSIVE NATA DE CIMENTO, ARGAMASSA,CHAPISCO E REJUNTAMENTO</v>
      </c>
      <c r="C11546" s="519" t="s">
        <v>72723</v>
      </c>
      <c r="D11546" s="519" t="s">
        <v>40897</v>
      </c>
      <c r="E11546" s="519" t="s">
        <v>40898</v>
      </c>
      <c r="I11546" s="519" t="s">
        <v>36</v>
      </c>
      <c r="J11546" s="650">
        <v>77.8</v>
      </c>
    </row>
    <row r="11547" spans="1:10">
      <c r="A11547" s="519" t="s">
        <v>11738</v>
      </c>
      <c r="B11547" s="519" t="str">
        <f t="shared" si="180"/>
        <v>CHAPIM/TESTEIRA EM GRANITO CINZA CORUMBA,SERRADO,10CM DE LARGURA E ESPESSURA DE 2CM, ASSENTE EM PAREDE EM OSSO, COM ARGAMASSA DE CIMENTO, AREIA E SAIBRO NO TRACO 1:2:2 E NATA DE CIMENTO,SOBRE CHAPISCO DE CIMENTO E AREIA NO TRACO 1:3(INCLUSIVE ESTE) E REJUNTAMENTO PRONTO</v>
      </c>
      <c r="C11547" s="519" t="s">
        <v>40899</v>
      </c>
      <c r="D11547" s="519" t="s">
        <v>40900</v>
      </c>
      <c r="E11547" s="519" t="s">
        <v>40901</v>
      </c>
      <c r="F11547" s="519" t="s">
        <v>40902</v>
      </c>
      <c r="G11547" s="519" t="s">
        <v>40903</v>
      </c>
      <c r="I11547" s="519" t="s">
        <v>36</v>
      </c>
      <c r="J11547" s="650">
        <v>57.79</v>
      </c>
    </row>
    <row r="11548" spans="1:10">
      <c r="A11548" s="519" t="s">
        <v>11739</v>
      </c>
      <c r="B11548" s="519" t="str">
        <f t="shared" si="180"/>
        <v>CHAPIM/TESTEIRA EM GRANITO CINZA CORUMBA,SERRADO,10CM DE LARGURA E ESPESSURA DE 2CM, ASSENTE EM PAREDE EM OSSO, COM ARGAMASSA DE CIMENTO, AREIA E SAIBRO NO TRACO 1:2:2 E NATA DE CIMENTO,SOBRE CHAPISCO DE CIMENTO E AREIA NO TRACO 1:3(INCLUSIVE ESTE) E REJUNTAMENTO PRONTO</v>
      </c>
      <c r="C11548" s="519" t="s">
        <v>40899</v>
      </c>
      <c r="D11548" s="519" t="s">
        <v>40900</v>
      </c>
      <c r="E11548" s="519" t="s">
        <v>40901</v>
      </c>
      <c r="F11548" s="519" t="s">
        <v>40902</v>
      </c>
      <c r="G11548" s="519" t="s">
        <v>40903</v>
      </c>
      <c r="I11548" s="519" t="s">
        <v>36</v>
      </c>
      <c r="J11548" s="650">
        <v>55.42</v>
      </c>
    </row>
    <row r="11549" spans="1:10">
      <c r="A11549" s="519" t="s">
        <v>11740</v>
      </c>
      <c r="B11549" s="519" t="str">
        <f t="shared" si="180"/>
        <v>CHAPIM/TESTEIRA EM GRANITO CINZA CORUMBA,SERRADO,10CM DE LARGURA E ESPESSURA DE 2CM,ASSENTE EM PAREDE EM OSSO,EXCLUSIVENATA DE CIMENTO,CHAPISCO,ARGAMASSA E REJUNTAMENTO</v>
      </c>
      <c r="C11549" s="519" t="s">
        <v>40899</v>
      </c>
      <c r="D11549" s="519" t="s">
        <v>40904</v>
      </c>
      <c r="E11549" s="519" t="s">
        <v>40905</v>
      </c>
      <c r="I11549" s="519" t="s">
        <v>36</v>
      </c>
      <c r="J11549" s="650">
        <v>50.29</v>
      </c>
    </row>
    <row r="11550" spans="1:10">
      <c r="A11550" s="519" t="s">
        <v>11741</v>
      </c>
      <c r="B11550" s="519" t="str">
        <f t="shared" si="180"/>
        <v>CHAPIM/TESTEIRA EM GRANITO CINZA CORUMBA,SERRADO,10CM DE LARGURA E ESPESSURA DE 2CM,ASSENTE EM PAREDE EM OSSO,EXCLUSIVENATA DE CIMENTO,CHAPISCO,ARGAMASSA E REJUNTAMENTO</v>
      </c>
      <c r="C11550" s="519" t="s">
        <v>40899</v>
      </c>
      <c r="D11550" s="519" t="s">
        <v>40904</v>
      </c>
      <c r="E11550" s="519" t="s">
        <v>40905</v>
      </c>
      <c r="I11550" s="519" t="s">
        <v>36</v>
      </c>
      <c r="J11550" s="650">
        <v>48</v>
      </c>
    </row>
    <row r="11551" spans="1:10">
      <c r="A11551" s="519" t="s">
        <v>11742</v>
      </c>
      <c r="B11551" s="519" t="str">
        <f t="shared" si="180"/>
        <v>PEITORIL EM GRANITO CINZA CORUMBA,2CM DE ESPESSURA,LARGURA DE 15 A 18CM,ASSENTADO COM NATA DE CIMENTO SOBRE ARGAMASSA DE CIMENTO,SAIBRO E AREIA,NO TRACO 1:3:3 E REJUNTAMENTO COM CIMENTO BRANCO</v>
      </c>
      <c r="C11551" s="519" t="s">
        <v>40906</v>
      </c>
      <c r="D11551" s="519" t="s">
        <v>40907</v>
      </c>
      <c r="E11551" s="519" t="s">
        <v>40908</v>
      </c>
      <c r="F11551" s="519" t="s">
        <v>40909</v>
      </c>
      <c r="I11551" s="519" t="s">
        <v>36</v>
      </c>
      <c r="J11551" s="650">
        <v>83.64</v>
      </c>
    </row>
    <row r="11552" spans="1:10">
      <c r="A11552" s="519" t="s">
        <v>11743</v>
      </c>
      <c r="B11552" s="519" t="str">
        <f t="shared" si="180"/>
        <v>PEITORIL EM GRANITO CINZA CORUMBA,2CM DE ESPESSURA,LARGURA DE 15 A 18CM,ASSENTADO COM NATA DE CIMENTO SOBRE ARGAMASSA DE CIMENTO,SAIBRO E AREIA,NO TRACO 1:3:3 E REJUNTAMENTO COM CIMENTO BRANCO</v>
      </c>
      <c r="C11552" s="519" t="s">
        <v>40906</v>
      </c>
      <c r="D11552" s="519" t="s">
        <v>40907</v>
      </c>
      <c r="E11552" s="519" t="s">
        <v>40908</v>
      </c>
      <c r="F11552" s="519" t="s">
        <v>40909</v>
      </c>
      <c r="I11552" s="519" t="s">
        <v>36</v>
      </c>
      <c r="J11552" s="650">
        <v>80.81</v>
      </c>
    </row>
    <row r="11553" spans="1:10">
      <c r="A11553" s="519" t="s">
        <v>11744</v>
      </c>
      <c r="B11553" s="519" t="str">
        <f t="shared" si="180"/>
        <v>PEITORIL EM GRANITO CINZA CORUMBA,2CM DE ESPESSURA,LARGURA DE 15 A 18CM,EXCLUSIVE NATA DE CIMENTO,ARGAMASSA E REJUNTAMENTO</v>
      </c>
      <c r="C11553" s="519" t="s">
        <v>40906</v>
      </c>
      <c r="D11553" s="519" t="s">
        <v>40910</v>
      </c>
      <c r="E11553" s="519" t="s">
        <v>33272</v>
      </c>
      <c r="I11553" s="519" t="s">
        <v>36</v>
      </c>
      <c r="J11553" s="650">
        <v>79.73</v>
      </c>
    </row>
    <row r="11554" spans="1:10">
      <c r="A11554" s="519" t="s">
        <v>11745</v>
      </c>
      <c r="B11554" s="519" t="str">
        <f t="shared" si="180"/>
        <v>PEITORIL EM GRANITO CINZA CORUMBA,2CM DE ESPESSURA,LARGURA DE 15 A 18CM,EXCLUSIVE NATA DE CIMENTO,ARGAMASSA E REJUNTAMENTO</v>
      </c>
      <c r="C11554" s="519" t="s">
        <v>40906</v>
      </c>
      <c r="D11554" s="519" t="s">
        <v>40910</v>
      </c>
      <c r="E11554" s="519" t="s">
        <v>33272</v>
      </c>
      <c r="I11554" s="519" t="s">
        <v>36</v>
      </c>
      <c r="J11554" s="650">
        <v>77.069999999999993</v>
      </c>
    </row>
    <row r="11555" spans="1:10">
      <c r="A11555" s="519" t="s">
        <v>11746</v>
      </c>
      <c r="B11555" s="519" t="str">
        <f t="shared" si="180"/>
        <v>PEITORIL EM GRANITO CINZA CORUMBA,2CM DE ESPESSURA, LARGURADE 28CM, ASSENTADO COM NATA DE CIMENTO SOBRE ARGAMASSA DE CIMENTO,SAIBRO E AREIA, NO TRACO 1:3:3 E REJUNTAMENTO COM  CIMENTO BRANCO</v>
      </c>
      <c r="C11555" s="519" t="s">
        <v>40911</v>
      </c>
      <c r="D11555" s="519" t="s">
        <v>40912</v>
      </c>
      <c r="E11555" s="519" t="s">
        <v>40913</v>
      </c>
      <c r="F11555" s="519" t="s">
        <v>40842</v>
      </c>
      <c r="I11555" s="519" t="s">
        <v>36</v>
      </c>
      <c r="J11555" s="650">
        <v>119.47</v>
      </c>
    </row>
    <row r="11556" spans="1:10">
      <c r="A11556" s="519" t="s">
        <v>11747</v>
      </c>
      <c r="B11556" s="519" t="str">
        <f t="shared" si="180"/>
        <v>PEITORIL EM GRANITO CINZA CORUMBA,2CM DE ESPESSURA, LARGURADE 28CM, ASSENTADO COM NATA DE CIMENTO SOBRE ARGAMASSA DE CIMENTO,SAIBRO E AREIA, NO TRACO 1:3:3 E REJUNTAMENTO COM  CIMENTO BRANCO</v>
      </c>
      <c r="C11556" s="519" t="s">
        <v>40911</v>
      </c>
      <c r="D11556" s="519" t="s">
        <v>40912</v>
      </c>
      <c r="E11556" s="519" t="s">
        <v>40913</v>
      </c>
      <c r="F11556" s="519" t="s">
        <v>40842</v>
      </c>
      <c r="I11556" s="519" t="s">
        <v>36</v>
      </c>
      <c r="J11556" s="650">
        <v>116.54</v>
      </c>
    </row>
    <row r="11557" spans="1:10">
      <c r="A11557" s="519" t="s">
        <v>11748</v>
      </c>
      <c r="B11557" s="519" t="str">
        <f t="shared" si="180"/>
        <v>PEITORIL EM GRANITO CINZA CORUMBA,2CM DE ESPESSURA, LARGURADE 28CM,EXCLUSIVE NATA DE CIMENTO,ARGAMASSA E REJUNTAMENTO</v>
      </c>
      <c r="C11557" s="519" t="s">
        <v>40911</v>
      </c>
      <c r="D11557" s="519" t="s">
        <v>40914</v>
      </c>
      <c r="I11557" s="519" t="s">
        <v>36</v>
      </c>
      <c r="J11557" s="650">
        <v>109.48</v>
      </c>
    </row>
    <row r="11558" spans="1:10">
      <c r="A11558" s="519" t="s">
        <v>11749</v>
      </c>
      <c r="B11558" s="519" t="str">
        <f t="shared" si="180"/>
        <v>PEITORIL EM GRANITO CINZA CORUMBA,2CM DE ESPESSURA, LARGURADE 28CM,EXCLUSIVE NATA DE CIMENTO,ARGAMASSA E REJUNTAMENTO</v>
      </c>
      <c r="C11558" s="519" t="s">
        <v>40911</v>
      </c>
      <c r="D11558" s="519" t="s">
        <v>40914</v>
      </c>
      <c r="I11558" s="519" t="s">
        <v>36</v>
      </c>
      <c r="J11558" s="650">
        <v>107.2</v>
      </c>
    </row>
    <row r="11559" spans="1:10">
      <c r="A11559" s="519" t="s">
        <v>11750</v>
      </c>
      <c r="B11559" s="519" t="str">
        <f t="shared" si="180"/>
        <v>SOLEIRA EM GRANITO CINZA CORUMBA,2CM DE ESPESSURA,COM 2 POLIMENTOS,LARGURA DE 13CM, ASSENTE EM SUPERFICIE EM OSSO,COM NATA DE CIMENTO SOBRE ARGAMASSA DE CIMENTO,SAIBRO E AREIA,NO TRACO 1:2:2 E REJUNTAMENTO COM CIMENTO BRANCO E CORANTE</v>
      </c>
      <c r="C11559" s="519" t="s">
        <v>40915</v>
      </c>
      <c r="D11559" s="519" t="s">
        <v>40916</v>
      </c>
      <c r="E11559" s="519" t="s">
        <v>40917</v>
      </c>
      <c r="F11559" s="519" t="s">
        <v>40918</v>
      </c>
      <c r="I11559" s="519" t="s">
        <v>36</v>
      </c>
      <c r="J11559" s="650">
        <v>63.52</v>
      </c>
    </row>
    <row r="11560" spans="1:10">
      <c r="A11560" s="519" t="s">
        <v>11751</v>
      </c>
      <c r="B11560" s="519" t="str">
        <f t="shared" si="180"/>
        <v>SOLEIRA EM GRANITO CINZA CORUMBA,2CM DE ESPESSURA,COM 2 POLIMENTOS,LARGURA DE 13CM, ASSENTE EM SUPERFICIE EM OSSO,COM NATA DE CIMENTO SOBRE ARGAMASSA DE CIMENTO,SAIBRO E AREIA,NO TRACO 1:2:2 E REJUNTAMENTO COM CIMENTO BRANCO E CORANTE</v>
      </c>
      <c r="C11560" s="519" t="s">
        <v>40915</v>
      </c>
      <c r="D11560" s="519" t="s">
        <v>40916</v>
      </c>
      <c r="E11560" s="519" t="s">
        <v>40917</v>
      </c>
      <c r="F11560" s="519" t="s">
        <v>40918</v>
      </c>
      <c r="I11560" s="519" t="s">
        <v>36</v>
      </c>
      <c r="J11560" s="650">
        <v>61.19</v>
      </c>
    </row>
    <row r="11561" spans="1:10">
      <c r="A11561" s="519" t="s">
        <v>11752</v>
      </c>
      <c r="B11561" s="519" t="str">
        <f t="shared" si="180"/>
        <v>SOLEIRA EM GRANITO CINZA CORUMBA,2CM DE ESPESSURA,COM 2 POLIMENTOS,LARGURA DE 13CM, EXCLUSIVE NATA DE CIMENTO,ARGAMASSAE REJUNTAMENTO</v>
      </c>
      <c r="C11561" s="519" t="s">
        <v>40915</v>
      </c>
      <c r="D11561" s="519" t="s">
        <v>40919</v>
      </c>
      <c r="E11561" s="519" t="s">
        <v>40920</v>
      </c>
      <c r="I11561" s="519" t="s">
        <v>36</v>
      </c>
      <c r="J11561" s="650">
        <v>60.25</v>
      </c>
    </row>
    <row r="11562" spans="1:10">
      <c r="A11562" s="519" t="s">
        <v>11753</v>
      </c>
      <c r="B11562" s="519" t="str">
        <f t="shared" si="180"/>
        <v>SOLEIRA EM GRANITO CINZA CORUMBA,2CM DE ESPESSURA,COM 2 POLIMENTOS,LARGURA DE 13CM, EXCLUSIVE NATA DE CIMENTO,ARGAMASSAE REJUNTAMENTO</v>
      </c>
      <c r="C11562" s="519" t="s">
        <v>40915</v>
      </c>
      <c r="D11562" s="519" t="s">
        <v>40919</v>
      </c>
      <c r="E11562" s="519" t="s">
        <v>40920</v>
      </c>
      <c r="I11562" s="519" t="s">
        <v>36</v>
      </c>
      <c r="J11562" s="650">
        <v>57.97</v>
      </c>
    </row>
    <row r="11563" spans="1:10">
      <c r="A11563" s="519" t="s">
        <v>11754</v>
      </c>
      <c r="B11563" s="519" t="str">
        <f t="shared" si="180"/>
        <v>SOLEIRA EM GRANITO CINZA CORUMBA,2CM DE ESPESSURA,COM 2 POLIMENTOS,LARGURA DE 15CM, ASSENTE EM SUPERFICIE EM OSSO,COM NATA DE CIMENTO SOBRE ARGAMASSA DE CIMENTO,SAIBRO E AREIA,NO TRACO 1:2:2 E REJUNTAMENTO COM CIMENTO BRANCO E CORANTE</v>
      </c>
      <c r="C11563" s="519" t="s">
        <v>40915</v>
      </c>
      <c r="D11563" s="519" t="s">
        <v>40921</v>
      </c>
      <c r="E11563" s="519" t="s">
        <v>40917</v>
      </c>
      <c r="F11563" s="519" t="s">
        <v>40918</v>
      </c>
      <c r="I11563" s="519" t="s">
        <v>36</v>
      </c>
      <c r="J11563" s="650">
        <v>69.2</v>
      </c>
    </row>
    <row r="11564" spans="1:10">
      <c r="A11564" s="519" t="s">
        <v>11755</v>
      </c>
      <c r="B11564" s="519" t="str">
        <f t="shared" si="180"/>
        <v>SOLEIRA EM GRANITO CINZA CORUMBA,2CM DE ESPESSURA,COM 2 POLIMENTOS,LARGURA DE 15CM, ASSENTE EM SUPERFICIE EM OSSO,COM NATA DE CIMENTO SOBRE ARGAMASSA DE CIMENTO,SAIBRO E AREIA,NO TRACO 1:2:2 E REJUNTAMENTO COM CIMENTO BRANCO E CORANTE</v>
      </c>
      <c r="C11564" s="519" t="s">
        <v>40915</v>
      </c>
      <c r="D11564" s="519" t="s">
        <v>40921</v>
      </c>
      <c r="E11564" s="519" t="s">
        <v>40917</v>
      </c>
      <c r="F11564" s="519" t="s">
        <v>40918</v>
      </c>
      <c r="I11564" s="519" t="s">
        <v>36</v>
      </c>
      <c r="J11564" s="650">
        <v>66.86</v>
      </c>
    </row>
    <row r="11565" spans="1:10">
      <c r="A11565" s="519" t="s">
        <v>11756</v>
      </c>
      <c r="B11565" s="519" t="str">
        <f t="shared" si="180"/>
        <v>SOLEIRA EM GRANITO CINZA CORUMBA,2CM DE ESPESSURA,COM 2 POLIMENTOS,LARGURA DE 15CM, EXCLUSIVE NATA DE CIMENTO,ARGAMASSA E REJUNTAMENTO</v>
      </c>
      <c r="C11565" s="519" t="s">
        <v>40915</v>
      </c>
      <c r="D11565" s="519" t="s">
        <v>40922</v>
      </c>
      <c r="E11565" s="519" t="s">
        <v>40923</v>
      </c>
      <c r="I11565" s="519" t="s">
        <v>36</v>
      </c>
      <c r="J11565" s="650">
        <v>65.38</v>
      </c>
    </row>
    <row r="11566" spans="1:10">
      <c r="A11566" s="519" t="s">
        <v>11757</v>
      </c>
      <c r="B11566" s="519" t="str">
        <f t="shared" si="180"/>
        <v>SOLEIRA EM GRANITO CINZA CORUMBA,2CM DE ESPESSURA,COM 2 POLIMENTOS,LARGURA DE 15CM, EXCLUSIVE NATA DE CIMENTO,ARGAMASSA E REJUNTAMENTO</v>
      </c>
      <c r="C11566" s="519" t="s">
        <v>40915</v>
      </c>
      <c r="D11566" s="519" t="s">
        <v>40922</v>
      </c>
      <c r="E11566" s="519" t="s">
        <v>40923</v>
      </c>
      <c r="I11566" s="519" t="s">
        <v>36</v>
      </c>
      <c r="J11566" s="650">
        <v>63.1</v>
      </c>
    </row>
    <row r="11567" spans="1:10">
      <c r="A11567" s="519" t="s">
        <v>11758</v>
      </c>
      <c r="B11567" s="519" t="str">
        <f t="shared" si="180"/>
        <v>SOLEIRA EM GRANITO CINZA CORUMBA,2CM DE ESPESSURA,COM 2 POLIMENTOS,LARGURA DE 25CM, ASSENTE EM SUPERFICIE EM OSSO,COM NATA DE CIMENTO SOBRE ARGAMASSA DE CIMENTO,SAIBRO E AREIA,NO TRACO 1:2:2 E REJUNTAMENTO COM CIMENTO BRANCO E CORANTE</v>
      </c>
      <c r="C11567" s="519" t="s">
        <v>40915</v>
      </c>
      <c r="D11567" s="519" t="s">
        <v>40924</v>
      </c>
      <c r="E11567" s="519" t="s">
        <v>40917</v>
      </c>
      <c r="F11567" s="519" t="s">
        <v>40918</v>
      </c>
      <c r="I11567" s="519" t="s">
        <v>36</v>
      </c>
      <c r="J11567" s="650">
        <v>102.12</v>
      </c>
    </row>
    <row r="11568" spans="1:10">
      <c r="A11568" s="519" t="s">
        <v>11759</v>
      </c>
      <c r="B11568" s="519" t="str">
        <f t="shared" si="180"/>
        <v>SOLEIRA EM GRANITO CINZA CORUMBA,2CM DE ESPESSURA,COM 2 POLIMENTOS,LARGURA DE 25CM, ASSENTE EM SUPERFICIE EM OSSO,COM NATA DE CIMENTO SOBRE ARGAMASSA DE CIMENTO,SAIBRO E AREIA,NO TRACO 1:2:2 E REJUNTAMENTO COM CIMENTO BRANCO E CORANTE</v>
      </c>
      <c r="C11568" s="519" t="s">
        <v>40915</v>
      </c>
      <c r="D11568" s="519" t="s">
        <v>40924</v>
      </c>
      <c r="E11568" s="519" t="s">
        <v>40917</v>
      </c>
      <c r="F11568" s="519" t="s">
        <v>40918</v>
      </c>
      <c r="I11568" s="519" t="s">
        <v>36</v>
      </c>
      <c r="J11568" s="650">
        <v>99.74</v>
      </c>
    </row>
    <row r="11569" spans="1:10">
      <c r="A11569" s="519" t="s">
        <v>11760</v>
      </c>
      <c r="B11569" s="519" t="str">
        <f t="shared" si="180"/>
        <v>SOLEIRA EM GRANITO CINZA CORUMBA,2CM DE ESPESSURA,COM 2 POLIMENTOS,LARGURA DE 25CM,ASSENTE EM SUPERFICIE EM OSSO,EXCLUSIVE NATA DE CIMENTO,ARGAMASSA E REJUNTAMENTO</v>
      </c>
      <c r="C11569" s="519" t="s">
        <v>40915</v>
      </c>
      <c r="D11569" s="519" t="s">
        <v>40925</v>
      </c>
      <c r="E11569" s="519" t="s">
        <v>40875</v>
      </c>
      <c r="I11569" s="519" t="s">
        <v>36</v>
      </c>
      <c r="J11569" s="650">
        <v>95.83</v>
      </c>
    </row>
    <row r="11570" spans="1:10">
      <c r="A11570" s="519" t="s">
        <v>11761</v>
      </c>
      <c r="B11570" s="519" t="str">
        <f t="shared" si="180"/>
        <v>SOLEIRA EM GRANITO CINZA CORUMBA,2CM DE ESPESSURA,COM 2 POLIMENTOS,LARGURA DE 25CM,ASSENTE EM SUPERFICIE EM OSSO,EXCLUSIVE NATA DE CIMENTO,ARGAMASSA E REJUNTAMENTO</v>
      </c>
      <c r="C11570" s="519" t="s">
        <v>40915</v>
      </c>
      <c r="D11570" s="519" t="s">
        <v>40925</v>
      </c>
      <c r="E11570" s="519" t="s">
        <v>40875</v>
      </c>
      <c r="I11570" s="519" t="s">
        <v>36</v>
      </c>
      <c r="J11570" s="650">
        <v>93.55</v>
      </c>
    </row>
    <row r="11571" spans="1:10">
      <c r="A11571" s="519" t="s">
        <v>11762</v>
      </c>
      <c r="B11571" s="519" t="str">
        <f t="shared" si="180"/>
        <v>REVESTIMENTO DE PISO COM GRANITO CINZA MIRACEMA (LAJINHA) EMPLACAS,ESPESSURA DE 2CM,ASSENTE EM SUPERFICIE EM OSSO,COM NATA DE CIMENTO SOBRE ARGAMASSA DE CIMENTO,AREIA E SAIBRO,NO TRACO 1:2:2 E REJUNTAMENTO PRONTO</v>
      </c>
      <c r="C11571" s="519" t="s">
        <v>72724</v>
      </c>
      <c r="D11571" s="519" t="s">
        <v>72725</v>
      </c>
      <c r="E11571" s="519" t="s">
        <v>72726</v>
      </c>
      <c r="F11571" s="519" t="s">
        <v>72727</v>
      </c>
      <c r="I11571" s="519" t="s">
        <v>13</v>
      </c>
      <c r="J11571" s="650">
        <v>294.61</v>
      </c>
    </row>
    <row r="11572" spans="1:10">
      <c r="A11572" s="519" t="s">
        <v>11763</v>
      </c>
      <c r="B11572" s="519" t="str">
        <f t="shared" si="180"/>
        <v>REVESTIMENTO DE PISO COM GRANITO CINZA MIRACEMA (LAJINHA) EMPLACAS,ESPESSURA DE 2CM,ASSENTE EM SUPERFICIE EM OSSO,COM NATA DE CIMENTO SOBRE ARGAMASSA DE CIMENTO,AREIA E SAIBRO,NO TRACO 1:2:2 E REJUNTAMENTO PRONTO</v>
      </c>
      <c r="C11572" s="519" t="s">
        <v>72724</v>
      </c>
      <c r="D11572" s="519" t="s">
        <v>72725</v>
      </c>
      <c r="E11572" s="519" t="s">
        <v>72726</v>
      </c>
      <c r="F11572" s="519" t="s">
        <v>72727</v>
      </c>
      <c r="I11572" s="519" t="s">
        <v>13</v>
      </c>
      <c r="J11572" s="650">
        <v>282.95</v>
      </c>
    </row>
    <row r="11573" spans="1:10">
      <c r="A11573" s="519" t="s">
        <v>11764</v>
      </c>
      <c r="B11573" s="519" t="str">
        <f t="shared" si="180"/>
        <v>REVESTIMENTO DE PISO COM GRANITO CINZA MIRACEMA (LAJINHA) EMPLACAS,ESPESSURA DE 2CM,ASSENTE EM SUPERFICIE EM OSSO,EXCLUSIVE NATA DE CIMENTO,ARGAMASSA E REJUNTAMENTO</v>
      </c>
      <c r="C11573" s="519" t="s">
        <v>72724</v>
      </c>
      <c r="D11573" s="519" t="s">
        <v>72728</v>
      </c>
      <c r="E11573" s="519" t="s">
        <v>72729</v>
      </c>
      <c r="I11573" s="519" t="s">
        <v>13</v>
      </c>
      <c r="J11573" s="650">
        <v>247.08</v>
      </c>
    </row>
    <row r="11574" spans="1:10">
      <c r="A11574" s="519" t="s">
        <v>11765</v>
      </c>
      <c r="B11574" s="519" t="str">
        <f t="shared" si="180"/>
        <v>REVESTIMENTO DE PISO COM GRANITO CINZA MIRACEMA (LAJINHA) EMPLACAS,ESPESSURA DE 2CM,ASSENTE EM SUPERFICIE EM OSSO,EXCLUSIVE NATA DE CIMENTO,ARGAMASSA E REJUNTAMENTO</v>
      </c>
      <c r="C11574" s="519" t="s">
        <v>72724</v>
      </c>
      <c r="D11574" s="519" t="s">
        <v>72728</v>
      </c>
      <c r="E11574" s="519" t="s">
        <v>72729</v>
      </c>
      <c r="I11574" s="519" t="s">
        <v>13</v>
      </c>
      <c r="J11574" s="650">
        <v>236.24</v>
      </c>
    </row>
    <row r="11575" spans="1:10">
      <c r="A11575" s="519" t="s">
        <v>11766</v>
      </c>
      <c r="B11575" s="519" t="str">
        <f t="shared" si="180"/>
        <v>REVESTIMENTO DE PISO COM GRANITO VERMELHO BRASILIA,EM PLACADE 2CM DE ESPESSURA, ACABAMENTO POLIDO, ASSENTADO SOBRE TERRENO NIVELADO,COM NATA DE CIMENTO SOBRE ARGAMASSA DE CIMENTOE AREIA,NO TRACO 1:3</v>
      </c>
      <c r="C11575" s="519" t="s">
        <v>72730</v>
      </c>
      <c r="D11575" s="519" t="s">
        <v>72731</v>
      </c>
      <c r="E11575" s="519" t="s">
        <v>72732</v>
      </c>
      <c r="F11575" s="519" t="s">
        <v>72733</v>
      </c>
      <c r="I11575" s="519" t="s">
        <v>13</v>
      </c>
      <c r="J11575" s="650">
        <v>287.95999999999998</v>
      </c>
    </row>
    <row r="11576" spans="1:10">
      <c r="A11576" s="519" t="s">
        <v>11767</v>
      </c>
      <c r="B11576" s="519" t="str">
        <f t="shared" si="180"/>
        <v>REVESTIMENTO DE PISO COM GRANITO VERMELHO BRASILIA,EM PLACADE 2CM DE ESPESSURA, ACABAMENTO POLIDO, ASSENTADO SOBRE TERRENO NIVELADO,COM NATA DE CIMENTO SOBRE ARGAMASSA DE CIMENTOE AREIA,NO TRACO 1:3</v>
      </c>
      <c r="C11576" s="519" t="s">
        <v>72730</v>
      </c>
      <c r="D11576" s="519" t="s">
        <v>72731</v>
      </c>
      <c r="E11576" s="519" t="s">
        <v>72732</v>
      </c>
      <c r="F11576" s="519" t="s">
        <v>72733</v>
      </c>
      <c r="I11576" s="519" t="s">
        <v>13</v>
      </c>
      <c r="J11576" s="650">
        <v>281.92</v>
      </c>
    </row>
    <row r="11577" spans="1:10">
      <c r="A11577" s="519" t="s">
        <v>11768</v>
      </c>
      <c r="B11577" s="519" t="str">
        <f t="shared" si="180"/>
        <v>REVESTIMENTO DE PISO COM GRANITO VERMELHO BRASILIA,EM PLACADE 2CM DE ESPESSURA,ACABAMENTO POLIDO,ASSENTADO SOBRE TERRENO NIVELADO,EXCLUSIVE NATA DE CIMENTO E ARGAMASSA</v>
      </c>
      <c r="C11577" s="519" t="s">
        <v>72730</v>
      </c>
      <c r="D11577" s="519" t="s">
        <v>72734</v>
      </c>
      <c r="E11577" s="519" t="s">
        <v>72735</v>
      </c>
      <c r="I11577" s="519" t="s">
        <v>13</v>
      </c>
      <c r="J11577" s="650">
        <v>248.49</v>
      </c>
    </row>
    <row r="11578" spans="1:10">
      <c r="A11578" s="519" t="s">
        <v>11769</v>
      </c>
      <c r="B11578" s="519" t="str">
        <f t="shared" si="180"/>
        <v>REVESTIMENTO DE PISO COM GRANITO VERMELHO BRASILIA,EM PLACADE 2CM DE ESPESSURA,ACABAMENTO POLIDO,ASSENTADO SOBRE TERRENO NIVELADO,EXCLUSIVE NATA DE CIMENTO E ARGAMASSA</v>
      </c>
      <c r="C11578" s="519" t="s">
        <v>72730</v>
      </c>
      <c r="D11578" s="519" t="s">
        <v>72734</v>
      </c>
      <c r="E11578" s="519" t="s">
        <v>72735</v>
      </c>
      <c r="I11578" s="519" t="s">
        <v>13</v>
      </c>
      <c r="J11578" s="650">
        <v>243.07</v>
      </c>
    </row>
    <row r="11579" spans="1:10">
      <c r="A11579" s="519" t="s">
        <v>11770</v>
      </c>
      <c r="B11579" s="519" t="str">
        <f t="shared" si="180"/>
        <v>REVESTIMENTO DE BANCADAS OU ILHARGAS,COM GRANITO VERMELHO BRASILIA,EM PLACA DE 2CM DE ESPESSURA,ACABAMENTO POLIDO,ASSENTE COM NATA DE CIMENTO SOBRE ARGAMASSA DE CIMENTO E AREIA,NOTRACO 1:3</v>
      </c>
      <c r="C11579" s="519" t="s">
        <v>72736</v>
      </c>
      <c r="D11579" s="519" t="s">
        <v>72737</v>
      </c>
      <c r="E11579" s="519" t="s">
        <v>72738</v>
      </c>
      <c r="F11579" s="519" t="s">
        <v>40926</v>
      </c>
      <c r="I11579" s="519" t="s">
        <v>13</v>
      </c>
      <c r="J11579" s="650">
        <v>326.91000000000003</v>
      </c>
    </row>
    <row r="11580" spans="1:10">
      <c r="A11580" s="519" t="s">
        <v>11771</v>
      </c>
      <c r="B11580" s="519" t="str">
        <f t="shared" si="180"/>
        <v>REVESTIMENTO DE BANCADAS OU ILHARGAS,COM GRANITO VERMELHO BRASILIA,EM PLACA DE 2CM DE ESPESSURA,ACABAMENTO POLIDO,ASSENTE COM NATA DE CIMENTO SOBRE ARGAMASSA DE CIMENTO E AREIA,NOTRACO 1:3</v>
      </c>
      <c r="C11580" s="519" t="s">
        <v>72736</v>
      </c>
      <c r="D11580" s="519" t="s">
        <v>72737</v>
      </c>
      <c r="E11580" s="519" t="s">
        <v>72738</v>
      </c>
      <c r="F11580" s="519" t="s">
        <v>40926</v>
      </c>
      <c r="I11580" s="519" t="s">
        <v>13</v>
      </c>
      <c r="J11580" s="650">
        <v>315.25</v>
      </c>
    </row>
    <row r="11581" spans="1:10">
      <c r="A11581" s="519" t="s">
        <v>11772</v>
      </c>
      <c r="B11581" s="519" t="str">
        <f t="shared" si="180"/>
        <v>REVESTIMENTO DE BANCADAS OU ILHARGAS,COM GRANITO VERMELHO BRASILIA,EM PLACA DE 2CM DE ESPESSURA,ACABAMENTO POLIDO,EXCLUSIVE NATA DE CIMENTO E ARGAMASSA</v>
      </c>
      <c r="C11581" s="519" t="s">
        <v>72736</v>
      </c>
      <c r="D11581" s="519" t="s">
        <v>72739</v>
      </c>
      <c r="E11581" s="519" t="s">
        <v>72740</v>
      </c>
      <c r="I11581" s="519" t="s">
        <v>13</v>
      </c>
      <c r="J11581" s="650">
        <v>289.08</v>
      </c>
    </row>
    <row r="11582" spans="1:10">
      <c r="A11582" s="519" t="s">
        <v>11773</v>
      </c>
      <c r="B11582" s="519" t="str">
        <f t="shared" si="180"/>
        <v>REVESTIMENTO DE BANCADAS OU ILHARGAS,COM GRANITO VERMELHO BRASILIA,EM PLACA DE 2CM DE ESPESSURA,ACABAMENTO POLIDO,EXCLUSIVE NATA DE CIMENTO E ARGAMASSA</v>
      </c>
      <c r="C11582" s="519" t="s">
        <v>72736</v>
      </c>
      <c r="D11582" s="519" t="s">
        <v>72739</v>
      </c>
      <c r="E11582" s="519" t="s">
        <v>72740</v>
      </c>
      <c r="I11582" s="519" t="s">
        <v>13</v>
      </c>
      <c r="J11582" s="650">
        <v>278.24</v>
      </c>
    </row>
    <row r="11583" spans="1:10">
      <c r="A11583" s="519" t="s">
        <v>11774</v>
      </c>
      <c r="B11583" s="519" t="str">
        <f t="shared" si="180"/>
        <v>PATIO DE CONCRETO,NA ESPESSURA DE 8CM,NO TRACO 1:3:3 EM VOLUME, FORMANDO QUADROS DE 1,00X1,00M, COM SARRAFOS DE MADEIRAINCORPORADOS,EXCLUSIVE PREPARO DO TERRENO</v>
      </c>
      <c r="C11583" s="519" t="s">
        <v>40927</v>
      </c>
      <c r="D11583" s="519" t="s">
        <v>40928</v>
      </c>
      <c r="E11583" s="519" t="s">
        <v>40929</v>
      </c>
      <c r="I11583" s="519" t="s">
        <v>13</v>
      </c>
      <c r="J11583" s="650">
        <v>61.45</v>
      </c>
    </row>
    <row r="11584" spans="1:10">
      <c r="A11584" s="519" t="s">
        <v>11775</v>
      </c>
      <c r="B11584" s="519" t="str">
        <f t="shared" si="180"/>
        <v>PATIO DE CONCRETO,NA ESPESSURA DE 8CM,NO TRACO 1:3:3 EM VOLUME, FORMANDO QUADROS DE 1,00X1,00M, COM SARRAFOS DE MADEIRAINCORPORADOS,EXCLUSIVE PREPARO DO TERRENO</v>
      </c>
      <c r="C11584" s="519" t="s">
        <v>40927</v>
      </c>
      <c r="D11584" s="519" t="s">
        <v>40928</v>
      </c>
      <c r="E11584" s="519" t="s">
        <v>40929</v>
      </c>
      <c r="I11584" s="519" t="s">
        <v>13</v>
      </c>
      <c r="J11584" s="650">
        <v>57.48</v>
      </c>
    </row>
    <row r="11585" spans="1:10">
      <c r="A11585" s="519" t="s">
        <v>11776</v>
      </c>
      <c r="B11585" s="519" t="str">
        <f t="shared" si="180"/>
        <v>PATIO DE CONCRETO,NA ESPESSURA DE 10CM,NO TRACO 1:2:3 EM VOLUME, FORMANDO QUADROS DE 1,50X1,50M,COM SARRAFOS DE MADEIRAINCORPORADOS,EXCLUSIVE PREPARO DO TERRENO</v>
      </c>
      <c r="C11585" s="519" t="s">
        <v>40930</v>
      </c>
      <c r="D11585" s="519" t="s">
        <v>40931</v>
      </c>
      <c r="E11585" s="519" t="s">
        <v>40929</v>
      </c>
      <c r="I11585" s="519" t="s">
        <v>13</v>
      </c>
      <c r="J11585" s="650">
        <v>62.21</v>
      </c>
    </row>
    <row r="11586" spans="1:10">
      <c r="A11586" s="519" t="s">
        <v>11777</v>
      </c>
      <c r="B11586" s="519" t="str">
        <f t="shared" si="180"/>
        <v>PATIO DE CONCRETO,NA ESPESSURA DE 10CM,NO TRACO 1:2:3 EM VOLUME, FORMANDO QUADROS DE 1,50X1,50M,COM SARRAFOS DE MADEIRAINCORPORADOS,EXCLUSIVE PREPARO DO TERRENO</v>
      </c>
      <c r="C11586" s="519" t="s">
        <v>40930</v>
      </c>
      <c r="D11586" s="519" t="s">
        <v>40931</v>
      </c>
      <c r="E11586" s="519" t="s">
        <v>40929</v>
      </c>
      <c r="I11586" s="519" t="s">
        <v>13</v>
      </c>
      <c r="J11586" s="650">
        <v>58.97</v>
      </c>
    </row>
    <row r="11587" spans="1:10">
      <c r="A11587" s="519" t="s">
        <v>11778</v>
      </c>
      <c r="B11587" s="519" t="str">
        <f t="shared" si="180"/>
        <v>PATIO DE CONCRETO,NA ESPESSURA DE 12CM,NO TRACO 1:2:2,5 EM VOLUME,FORMANDO QUADROS DE 1,50X1,50M,COM SARRAFOS DE MADEIRA INCORPORADOS,EXCLUSIVE PREPARO DO TERRENO</v>
      </c>
      <c r="C11587" s="519" t="s">
        <v>40932</v>
      </c>
      <c r="D11587" s="519" t="s">
        <v>40933</v>
      </c>
      <c r="E11587" s="519" t="s">
        <v>40934</v>
      </c>
      <c r="I11587" s="519" t="s">
        <v>13</v>
      </c>
      <c r="J11587" s="650">
        <v>71.48</v>
      </c>
    </row>
    <row r="11588" spans="1:10">
      <c r="A11588" s="519" t="s">
        <v>11779</v>
      </c>
      <c r="B11588" s="519" t="str">
        <f t="shared" si="180"/>
        <v>PATIO DE CONCRETO,NA ESPESSURA DE 12CM,NO TRACO 1:2:2,5 EM VOLUME,FORMANDO QUADROS DE 1,50X1,50M,COM SARRAFOS DE MADEIRA INCORPORADOS,EXCLUSIVE PREPARO DO TERRENO</v>
      </c>
      <c r="C11588" s="519" t="s">
        <v>40932</v>
      </c>
      <c r="D11588" s="519" t="s">
        <v>40933</v>
      </c>
      <c r="E11588" s="519" t="s">
        <v>40934</v>
      </c>
      <c r="I11588" s="519" t="s">
        <v>13</v>
      </c>
      <c r="J11588" s="650">
        <v>67.95</v>
      </c>
    </row>
    <row r="11589" spans="1:10">
      <c r="A11589" s="519" t="s">
        <v>11780</v>
      </c>
      <c r="B11589" s="519" t="str">
        <f t="shared" si="180"/>
        <v>PATIO DE CONCRETO,NA ESPESSURA DE 15CM,NO TRACO 1:2:2 EM VOLUME, FORMANDO QUADROS DE 1,50X1,50M,COM SARRAFOS DE MADEIRAINCORPORADOS,EXCLUSIVE PREPARO DO TERRENO</v>
      </c>
      <c r="C11589" s="519" t="s">
        <v>40935</v>
      </c>
      <c r="D11589" s="519" t="s">
        <v>40931</v>
      </c>
      <c r="E11589" s="519" t="s">
        <v>40929</v>
      </c>
      <c r="I11589" s="519" t="s">
        <v>13</v>
      </c>
      <c r="J11589" s="650">
        <v>86.22</v>
      </c>
    </row>
    <row r="11590" spans="1:10">
      <c r="A11590" s="519" t="s">
        <v>11781</v>
      </c>
      <c r="B11590" s="519" t="str">
        <f t="shared" si="180"/>
        <v>PATIO DE CONCRETO,NA ESPESSURA DE 15CM,NO TRACO 1:2:2 EM VOLUME, FORMANDO QUADROS DE 1,50X1,50M,COM SARRAFOS DE MADEIRAINCORPORADOS,EXCLUSIVE PREPARO DO TERRENO</v>
      </c>
      <c r="C11590" s="519" t="s">
        <v>40935</v>
      </c>
      <c r="D11590" s="519" t="s">
        <v>40931</v>
      </c>
      <c r="E11590" s="519" t="s">
        <v>40929</v>
      </c>
      <c r="I11590" s="519" t="s">
        <v>13</v>
      </c>
      <c r="J11590" s="650">
        <v>82.25</v>
      </c>
    </row>
    <row r="11591" spans="1:10">
      <c r="A11591" s="519" t="s">
        <v>11782</v>
      </c>
      <c r="B11591" s="519" t="str">
        <f t="shared" si="180"/>
        <v>PAVIMENTACAO TIPO PLAQUEAMENTO EXECUTADO COM PLACAS DE 40X80X10CM DE CONCRETO FCK=10MPA,JUNTA DE 2CM, INCLUSIVE PREPARODO TERRENO</v>
      </c>
      <c r="C11591" s="519" t="s">
        <v>40936</v>
      </c>
      <c r="D11591" s="519" t="s">
        <v>40937</v>
      </c>
      <c r="E11591" s="519" t="s">
        <v>39128</v>
      </c>
      <c r="I11591" s="519" t="s">
        <v>13</v>
      </c>
      <c r="J11591" s="650">
        <v>73.790000000000006</v>
      </c>
    </row>
    <row r="11592" spans="1:10">
      <c r="A11592" s="519" t="s">
        <v>11783</v>
      </c>
      <c r="B11592" s="519" t="str">
        <f t="shared" ref="B11592:B11655" si="181">C11592&amp;D11592&amp;E11592&amp;F11592&amp;G11592&amp;H11592</f>
        <v>PAVIMENTACAO TIPO PLAQUEAMENTO EXECUTADO COM PLACAS DE 40X80X10CM DE CONCRETO FCK=10MPA,JUNTA DE 2CM, INCLUSIVE PREPARODO TERRENO</v>
      </c>
      <c r="C11592" s="519" t="s">
        <v>40936</v>
      </c>
      <c r="D11592" s="519" t="s">
        <v>40937</v>
      </c>
      <c r="E11592" s="519" t="s">
        <v>39128</v>
      </c>
      <c r="I11592" s="519" t="s">
        <v>13</v>
      </c>
      <c r="J11592" s="650">
        <v>68.680000000000007</v>
      </c>
    </row>
    <row r="11593" spans="1:10">
      <c r="A11593" s="519" t="s">
        <v>11784</v>
      </c>
      <c r="B11593" s="519" t="str">
        <f t="shared" si="181"/>
        <v>PAVIMENTACAO TIPO PLAQUEAMENTO EXECUTADO COM PLACAS DE 40X80X10CM DE CONCRETO FCK=10MPA,JUNTA DE 2CM,COM ARMACAO DE TELA ESTRUTURAL CA-60,PRE-FABRICADA,MALHA QUADRADA,SOLDADA,FIO DIAMETRO DE 3,4MM A CADA 15CM,INCLUSIVE PREPARO DO TERRENO</v>
      </c>
      <c r="C11593" s="519" t="s">
        <v>40936</v>
      </c>
      <c r="D11593" s="519" t="s">
        <v>40938</v>
      </c>
      <c r="E11593" s="519" t="s">
        <v>40939</v>
      </c>
      <c r="F11593" s="519" t="s">
        <v>40940</v>
      </c>
      <c r="I11593" s="519" t="s">
        <v>13</v>
      </c>
      <c r="J11593" s="650">
        <v>90.32</v>
      </c>
    </row>
    <row r="11594" spans="1:10">
      <c r="A11594" s="519" t="s">
        <v>11785</v>
      </c>
      <c r="B11594" s="519" t="str">
        <f t="shared" si="181"/>
        <v>PAVIMENTACAO TIPO PLAQUEAMENTO EXECUTADO COM PLACAS DE 40X80X10CM DE CONCRETO FCK=10MPA,JUNTA DE 2CM,COM ARMACAO DE TELA ESTRUTURAL CA-60,PRE-FABRICADA,MALHA QUADRADA,SOLDADA,FIO DIAMETRO DE 3,4MM A CADA 15CM,INCLUSIVE PREPARO DO TERRENO</v>
      </c>
      <c r="C11594" s="519" t="s">
        <v>40936</v>
      </c>
      <c r="D11594" s="519" t="s">
        <v>40938</v>
      </c>
      <c r="E11594" s="519" t="s">
        <v>40939</v>
      </c>
      <c r="F11594" s="519" t="s">
        <v>40940</v>
      </c>
      <c r="I11594" s="519" t="s">
        <v>13</v>
      </c>
      <c r="J11594" s="650">
        <v>84.58</v>
      </c>
    </row>
    <row r="11595" spans="1:10">
      <c r="A11595" s="519" t="s">
        <v>11786</v>
      </c>
      <c r="B11595" s="519" t="str">
        <f t="shared" si="181"/>
        <v>PAVIMENTACAO TIPO PLAQUEAMENTO EXECUTADO COM PLACAS DE 40X80X10CM DE CONCRETO FCK=10MPA,JUNTA DE 8CM PLANTADA DE GRAMA,COM ARMACAO DE TELA ESTRUTURAL CA-60,PRE-FABRICADA,MALHA QUADRADA,SOLDADA,FIO DIAMETRO DE 3,4MM A CADA 15CM,INCLUSIVE PREPARO DO TERRENO</v>
      </c>
      <c r="C11595" s="519" t="s">
        <v>40936</v>
      </c>
      <c r="D11595" s="519" t="s">
        <v>72741</v>
      </c>
      <c r="E11595" s="519" t="s">
        <v>40941</v>
      </c>
      <c r="F11595" s="519" t="s">
        <v>40942</v>
      </c>
      <c r="G11595" s="519" t="s">
        <v>40943</v>
      </c>
      <c r="I11595" s="519" t="s">
        <v>13</v>
      </c>
      <c r="J11595" s="650">
        <v>83.42</v>
      </c>
    </row>
    <row r="11596" spans="1:10">
      <c r="A11596" s="519" t="s">
        <v>11787</v>
      </c>
      <c r="B11596" s="519" t="str">
        <f t="shared" si="181"/>
        <v>PAVIMENTACAO TIPO PLAQUEAMENTO EXECUTADO COM PLACAS DE 40X80X10CM DE CONCRETO FCK=10MPA,JUNTA DE 8CM PLANTADA DE GRAMA,COM ARMACAO DE TELA ESTRUTURAL CA-60,PRE-FABRICADA,MALHA QUADRADA,SOLDADA,FIO DIAMETRO DE 3,4MM A CADA 15CM,INCLUSIVE PREPARO DO TERRENO</v>
      </c>
      <c r="C11596" s="519" t="s">
        <v>40936</v>
      </c>
      <c r="D11596" s="519" t="s">
        <v>72741</v>
      </c>
      <c r="E11596" s="519" t="s">
        <v>40941</v>
      </c>
      <c r="F11596" s="519" t="s">
        <v>40942</v>
      </c>
      <c r="G11596" s="519" t="s">
        <v>40943</v>
      </c>
      <c r="I11596" s="519" t="s">
        <v>13</v>
      </c>
      <c r="J11596" s="650">
        <v>77.88</v>
      </c>
    </row>
    <row r="11597" spans="1:10">
      <c r="A11597" s="519" t="s">
        <v>11788</v>
      </c>
      <c r="B11597" s="519" t="str">
        <f t="shared" si="181"/>
        <v>PAVIMENTACAO COM PLACAS DE CONCRETO PRE-MOLDADAS,40X40X6CM FCK=10MPA,COM INTERSTICIOS DE 5CM,ASSENTE COM ARGAMASSA DE CIMENTO E AREIA,NO TRACO 1:8,EXCLUSIVE TOMADA DE JUNTAS E PREPARO DO TERRENO</v>
      </c>
      <c r="C11597" s="519" t="s">
        <v>40944</v>
      </c>
      <c r="D11597" s="519" t="s">
        <v>40945</v>
      </c>
      <c r="E11597" s="519" t="s">
        <v>40946</v>
      </c>
      <c r="F11597" s="519" t="s">
        <v>40947</v>
      </c>
      <c r="I11597" s="519" t="s">
        <v>13</v>
      </c>
      <c r="J11597" s="650">
        <v>84.12</v>
      </c>
    </row>
    <row r="11598" spans="1:10">
      <c r="A11598" s="519" t="s">
        <v>11789</v>
      </c>
      <c r="B11598" s="519" t="str">
        <f t="shared" si="181"/>
        <v>PAVIMENTACAO COM PLACAS DE CONCRETO PRE-MOLDADAS,40X40X6CM FCK=10MPA,COM INTERSTICIOS DE 5CM,ASSENTE COM ARGAMASSA DE CIMENTO E AREIA,NO TRACO 1:8,EXCLUSIVE TOMADA DE JUNTAS E PREPARO DO TERRENO</v>
      </c>
      <c r="C11598" s="519" t="s">
        <v>40944</v>
      </c>
      <c r="D11598" s="519" t="s">
        <v>40945</v>
      </c>
      <c r="E11598" s="519" t="s">
        <v>40946</v>
      </c>
      <c r="F11598" s="519" t="s">
        <v>40947</v>
      </c>
      <c r="I11598" s="519" t="s">
        <v>13</v>
      </c>
      <c r="J11598" s="650">
        <v>77.650000000000006</v>
      </c>
    </row>
    <row r="11599" spans="1:10">
      <c r="A11599" s="519" t="s">
        <v>11790</v>
      </c>
      <c r="B11599" s="519" t="str">
        <f t="shared" si="181"/>
        <v>PAVIMENTACAO TIPO PLAQUEAMENTO "IN SITU",PARA PROTECAO DE IMPERMEABILIZACAO,COM PLACAS DE 60X60X2,5CM,FUNDIDAS E REVESTIDAS COM ARGAMASSA DE CIMENTO E AREIA,NO TRACO 1:3,JUNTAS DE2,5CM TOMADAS COM HIDROASFALTO,CIMENTO E AREIA,TRACO 1:1:3,EXCLUSIVE JUNTAS (VIDE ITEM 13.383.0002)</v>
      </c>
      <c r="C11599" s="519" t="s">
        <v>40948</v>
      </c>
      <c r="D11599" s="519" t="s">
        <v>40949</v>
      </c>
      <c r="E11599" s="519" t="s">
        <v>40950</v>
      </c>
      <c r="F11599" s="519" t="s">
        <v>51694</v>
      </c>
      <c r="G11599" s="519" t="s">
        <v>51695</v>
      </c>
      <c r="I11599" s="519" t="s">
        <v>13</v>
      </c>
      <c r="J11599" s="650">
        <v>56.82</v>
      </c>
    </row>
    <row r="11600" spans="1:10">
      <c r="A11600" s="519" t="s">
        <v>11791</v>
      </c>
      <c r="B11600" s="519" t="str">
        <f t="shared" si="181"/>
        <v>PAVIMENTACAO TIPO PLAQUEAMENTO "IN SITU",PARA PROTECAO DE IMPERMEABILIZACAO,COM PLACAS DE 60X60X2,5CM,FUNDIDAS E REVESTIDAS COM ARGAMASSA DE CIMENTO E AREIA,NO TRACO 1:3,JUNTAS DE2,5CM TOMADAS COM HIDROASFALTO,CIMENTO E AREIA,TRACO 1:1:3,EXCLUSIVE JUNTAS (VIDE ITEM 13.383.0002)</v>
      </c>
      <c r="C11600" s="519" t="s">
        <v>40948</v>
      </c>
      <c r="D11600" s="519" t="s">
        <v>40949</v>
      </c>
      <c r="E11600" s="519" t="s">
        <v>40950</v>
      </c>
      <c r="F11600" s="519" t="s">
        <v>51694</v>
      </c>
      <c r="G11600" s="519" t="s">
        <v>51695</v>
      </c>
      <c r="I11600" s="519" t="s">
        <v>13</v>
      </c>
      <c r="J11600" s="650">
        <v>51.47</v>
      </c>
    </row>
    <row r="11601" spans="1:10">
      <c r="A11601" s="519" t="s">
        <v>11792</v>
      </c>
      <c r="B11601" s="519" t="str">
        <f t="shared" si="181"/>
        <v>PATIO DE CONCRETO IMPORTADO DE USINA,NA ESPESSURA DE 8CM, NO TRACO 1:3:3 EM VOLUME, FORMANDO QUADROS DE 1,00X1,00M, COMSARRAFOS DE MADEIRA INCORPORADOS ,EXCLUSIVE PREPARO DO TERRENO</v>
      </c>
      <c r="C11601" s="519" t="s">
        <v>40951</v>
      </c>
      <c r="D11601" s="519" t="s">
        <v>40952</v>
      </c>
      <c r="E11601" s="519" t="s">
        <v>40953</v>
      </c>
      <c r="F11601" s="519" t="s">
        <v>40954</v>
      </c>
      <c r="I11601" s="519" t="s">
        <v>13</v>
      </c>
      <c r="J11601" s="650">
        <v>59.4</v>
      </c>
    </row>
    <row r="11602" spans="1:10">
      <c r="A11602" s="519" t="s">
        <v>11793</v>
      </c>
      <c r="B11602" s="519" t="str">
        <f t="shared" si="181"/>
        <v>PATIO DE CONCRETO IMPORTADO DE USINA,NA ESPESSURA DE 8CM, NO TRACO 1:3:3 EM VOLUME, FORMANDO QUADROS DE 1,00X1,00M, COMSARRAFOS DE MADEIRA INCORPORADOS ,EXCLUSIVE PREPARO DO TERRENO</v>
      </c>
      <c r="C11602" s="519" t="s">
        <v>40951</v>
      </c>
      <c r="D11602" s="519" t="s">
        <v>40952</v>
      </c>
      <c r="E11602" s="519" t="s">
        <v>40953</v>
      </c>
      <c r="F11602" s="519" t="s">
        <v>40954</v>
      </c>
      <c r="I11602" s="519" t="s">
        <v>13</v>
      </c>
      <c r="J11602" s="650">
        <v>55.93</v>
      </c>
    </row>
    <row r="11603" spans="1:10">
      <c r="A11603" s="519" t="s">
        <v>11794</v>
      </c>
      <c r="B11603" s="519" t="str">
        <f t="shared" si="181"/>
        <v>PATIO DE CONCRETO IMPORTADO DE USINA,NA ESPESSURA DE 10CM,NO TRACO 1:2:3 EM VOLUME, FORMANDO QUADROS DE 1,50X1,50M, COMSARRAFOS DE MADEIRA INCORPORADOS, EXCLUSIVE PREPARO DO TERRENO</v>
      </c>
      <c r="C11603" s="519" t="s">
        <v>40955</v>
      </c>
      <c r="D11603" s="519" t="s">
        <v>40956</v>
      </c>
      <c r="E11603" s="519" t="s">
        <v>40957</v>
      </c>
      <c r="F11603" s="519" t="s">
        <v>40954</v>
      </c>
      <c r="I11603" s="519" t="s">
        <v>13</v>
      </c>
      <c r="J11603" s="650">
        <v>59.89</v>
      </c>
    </row>
    <row r="11604" spans="1:10">
      <c r="A11604" s="519" t="s">
        <v>11795</v>
      </c>
      <c r="B11604" s="519" t="str">
        <f t="shared" si="181"/>
        <v>PATIO DE CONCRETO IMPORTADO DE USINA,NA ESPESSURA DE 10CM,NO TRACO 1:2:3 EM VOLUME, FORMANDO QUADROS DE 1,50X1,50M, COMSARRAFOS DE MADEIRA INCORPORADOS, EXCLUSIVE PREPARO DO TERRENO</v>
      </c>
      <c r="C11604" s="519" t="s">
        <v>40955</v>
      </c>
      <c r="D11604" s="519" t="s">
        <v>40956</v>
      </c>
      <c r="E11604" s="519" t="s">
        <v>40957</v>
      </c>
      <c r="F11604" s="519" t="s">
        <v>40954</v>
      </c>
      <c r="I11604" s="519" t="s">
        <v>13</v>
      </c>
      <c r="J11604" s="650">
        <v>57.1</v>
      </c>
    </row>
    <row r="11605" spans="1:10">
      <c r="A11605" s="519" t="s">
        <v>11796</v>
      </c>
      <c r="B11605" s="519" t="str">
        <f t="shared" si="181"/>
        <v>PATIO DE CONCRETO IMPORTADO DE USINA,NA ESPESSURA DE 12CM,NO TRACO 1:2:3 EM VOLUME, FORMANDO QUADROS DE 1,50X1,50M, COMSARRAFOS DE MADEIRA INCORPORADOS, EXCLUSIVE PREPARO DO TERRENO</v>
      </c>
      <c r="C11605" s="519" t="s">
        <v>40958</v>
      </c>
      <c r="D11605" s="519" t="s">
        <v>40956</v>
      </c>
      <c r="E11605" s="519" t="s">
        <v>40957</v>
      </c>
      <c r="F11605" s="519" t="s">
        <v>40954</v>
      </c>
      <c r="I11605" s="519" t="s">
        <v>13</v>
      </c>
      <c r="J11605" s="650">
        <v>68.19</v>
      </c>
    </row>
    <row r="11606" spans="1:10">
      <c r="A11606" s="519" t="s">
        <v>11797</v>
      </c>
      <c r="B11606" s="519" t="str">
        <f t="shared" si="181"/>
        <v>PATIO DE CONCRETO IMPORTADO DE USINA,NA ESPESSURA DE 12CM,NO TRACO 1:2:3 EM VOLUME, FORMANDO QUADROS DE 1,50X1,50M, COMSARRAFOS DE MADEIRA INCORPORADOS, EXCLUSIVE PREPARO DO TERRENO</v>
      </c>
      <c r="C11606" s="519" t="s">
        <v>40958</v>
      </c>
      <c r="D11606" s="519" t="s">
        <v>40956</v>
      </c>
      <c r="E11606" s="519" t="s">
        <v>40957</v>
      </c>
      <c r="F11606" s="519" t="s">
        <v>40954</v>
      </c>
      <c r="I11606" s="519" t="s">
        <v>13</v>
      </c>
      <c r="J11606" s="650">
        <v>65.209999999999994</v>
      </c>
    </row>
    <row r="11607" spans="1:10">
      <c r="A11607" s="519" t="s">
        <v>11798</v>
      </c>
      <c r="B11607" s="519" t="str">
        <f t="shared" si="181"/>
        <v>PATIO DE CONCRETO IMPORTADO DE USINA,NA ESPESSURA DE 15CM,NO TRACO 1:2:3 EM VOLUME, FORMANDO QUADROS DE 1,50X1,50M, COMSARRAFOS DE MADEIRA INCORPORADOS, EXCLUSIVE PREPARO DO TERRENO</v>
      </c>
      <c r="C11607" s="519" t="s">
        <v>40959</v>
      </c>
      <c r="D11607" s="519" t="s">
        <v>40956</v>
      </c>
      <c r="E11607" s="519" t="s">
        <v>40957</v>
      </c>
      <c r="F11607" s="519" t="s">
        <v>40954</v>
      </c>
      <c r="I11607" s="519" t="s">
        <v>13</v>
      </c>
      <c r="J11607" s="650">
        <v>80.650000000000006</v>
      </c>
    </row>
    <row r="11608" spans="1:10">
      <c r="A11608" s="519" t="s">
        <v>11799</v>
      </c>
      <c r="B11608" s="519" t="str">
        <f t="shared" si="181"/>
        <v>PATIO DE CONCRETO IMPORTADO DE USINA,NA ESPESSURA DE 15CM,NO TRACO 1:2:3 EM VOLUME, FORMANDO QUADROS DE 1,50X1,50M, COMSARRAFOS DE MADEIRA INCORPORADOS, EXCLUSIVE PREPARO DO TERRENO</v>
      </c>
      <c r="C11608" s="519" t="s">
        <v>40959</v>
      </c>
      <c r="D11608" s="519" t="s">
        <v>40956</v>
      </c>
      <c r="E11608" s="519" t="s">
        <v>40957</v>
      </c>
      <c r="F11608" s="519" t="s">
        <v>40954</v>
      </c>
      <c r="I11608" s="519" t="s">
        <v>13</v>
      </c>
      <c r="J11608" s="650">
        <v>77.37</v>
      </c>
    </row>
    <row r="11609" spans="1:10">
      <c r="A11609" s="519" t="s">
        <v>11800</v>
      </c>
      <c r="B11609" s="519" t="str">
        <f t="shared" si="181"/>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609" s="519" t="s">
        <v>40960</v>
      </c>
      <c r="D11609" s="519" t="s">
        <v>40961</v>
      </c>
      <c r="E11609" s="519" t="s">
        <v>40962</v>
      </c>
      <c r="F11609" s="519" t="s">
        <v>40963</v>
      </c>
      <c r="G11609" s="519" t="s">
        <v>40964</v>
      </c>
      <c r="H11609" s="519" t="s">
        <v>40965</v>
      </c>
      <c r="I11609" s="519" t="s">
        <v>13</v>
      </c>
      <c r="J11609" s="650">
        <v>29.21</v>
      </c>
    </row>
    <row r="11610" spans="1:10">
      <c r="A11610" s="519" t="s">
        <v>11801</v>
      </c>
      <c r="B11610" s="519" t="str">
        <f t="shared" si="181"/>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1610" s="519" t="s">
        <v>40960</v>
      </c>
      <c r="D11610" s="519" t="s">
        <v>40961</v>
      </c>
      <c r="E11610" s="519" t="s">
        <v>40962</v>
      </c>
      <c r="F11610" s="519" t="s">
        <v>40963</v>
      </c>
      <c r="G11610" s="519" t="s">
        <v>40964</v>
      </c>
      <c r="H11610" s="519" t="s">
        <v>40965</v>
      </c>
      <c r="I11610" s="519" t="s">
        <v>13</v>
      </c>
      <c r="J11610" s="650">
        <v>26.37</v>
      </c>
    </row>
    <row r="11611" spans="1:10">
      <c r="A11611" s="519" t="s">
        <v>11802</v>
      </c>
      <c r="B11611" s="519" t="str">
        <f t="shared" si="181"/>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611" s="519" t="s">
        <v>40966</v>
      </c>
      <c r="D11611" s="519" t="s">
        <v>40967</v>
      </c>
      <c r="E11611" s="519" t="s">
        <v>40968</v>
      </c>
      <c r="F11611" s="519" t="s">
        <v>40969</v>
      </c>
      <c r="G11611" s="519" t="s">
        <v>40970</v>
      </c>
      <c r="H11611" s="519" t="s">
        <v>40971</v>
      </c>
      <c r="I11611" s="519" t="s">
        <v>13</v>
      </c>
      <c r="J11611" s="650">
        <v>119.28</v>
      </c>
    </row>
    <row r="11612" spans="1:10">
      <c r="A11612" s="519" t="s">
        <v>11803</v>
      </c>
      <c r="B11612" s="519" t="str">
        <f t="shared" si="181"/>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1612" s="519" t="s">
        <v>40966</v>
      </c>
      <c r="D11612" s="519" t="s">
        <v>40967</v>
      </c>
      <c r="E11612" s="519" t="s">
        <v>40968</v>
      </c>
      <c r="F11612" s="519" t="s">
        <v>40969</v>
      </c>
      <c r="G11612" s="519" t="s">
        <v>40970</v>
      </c>
      <c r="H11612" s="519" t="s">
        <v>40971</v>
      </c>
      <c r="I11612" s="519" t="s">
        <v>13</v>
      </c>
      <c r="J11612" s="650">
        <v>113.89</v>
      </c>
    </row>
    <row r="11613" spans="1:10">
      <c r="A11613" s="519" t="s">
        <v>11804</v>
      </c>
      <c r="B11613" s="519" t="str">
        <f t="shared" si="181"/>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613" s="519" t="s">
        <v>40972</v>
      </c>
      <c r="D11613" s="519" t="s">
        <v>40973</v>
      </c>
      <c r="E11613" s="519" t="s">
        <v>40974</v>
      </c>
      <c r="F11613" s="519" t="s">
        <v>40975</v>
      </c>
      <c r="G11613" s="519" t="s">
        <v>40976</v>
      </c>
      <c r="H11613" s="519" t="s">
        <v>40977</v>
      </c>
      <c r="I11613" s="519" t="s">
        <v>13</v>
      </c>
      <c r="J11613" s="650">
        <v>80.510000000000005</v>
      </c>
    </row>
    <row r="11614" spans="1:10">
      <c r="A11614" s="519" t="s">
        <v>11805</v>
      </c>
      <c r="B11614" s="519" t="str">
        <f t="shared" si="181"/>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1614" s="519" t="s">
        <v>40972</v>
      </c>
      <c r="D11614" s="519" t="s">
        <v>40973</v>
      </c>
      <c r="E11614" s="519" t="s">
        <v>40974</v>
      </c>
      <c r="F11614" s="519" t="s">
        <v>40975</v>
      </c>
      <c r="G11614" s="519" t="s">
        <v>40976</v>
      </c>
      <c r="H11614" s="519" t="s">
        <v>40977</v>
      </c>
      <c r="I11614" s="519" t="s">
        <v>13</v>
      </c>
      <c r="J11614" s="650">
        <v>75.989999999999995</v>
      </c>
    </row>
    <row r="11615" spans="1:10">
      <c r="A11615" s="519" t="s">
        <v>11806</v>
      </c>
      <c r="B11615" s="519" t="str">
        <f t="shared" si="181"/>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615" s="519" t="s">
        <v>40978</v>
      </c>
      <c r="D11615" s="519" t="s">
        <v>40979</v>
      </c>
      <c r="E11615" s="519" t="s">
        <v>40980</v>
      </c>
      <c r="F11615" s="519" t="s">
        <v>40981</v>
      </c>
      <c r="G11615" s="519" t="s">
        <v>40982</v>
      </c>
      <c r="H11615" s="519" t="s">
        <v>40983</v>
      </c>
      <c r="I11615" s="519" t="s">
        <v>13</v>
      </c>
      <c r="J11615" s="650">
        <v>145.46</v>
      </c>
    </row>
    <row r="11616" spans="1:10">
      <c r="A11616" s="519" t="s">
        <v>11807</v>
      </c>
      <c r="B11616" s="519" t="str">
        <f t="shared" si="181"/>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1616" s="519" t="s">
        <v>40978</v>
      </c>
      <c r="D11616" s="519" t="s">
        <v>40979</v>
      </c>
      <c r="E11616" s="519" t="s">
        <v>40980</v>
      </c>
      <c r="F11616" s="519" t="s">
        <v>40981</v>
      </c>
      <c r="G11616" s="519" t="s">
        <v>40982</v>
      </c>
      <c r="H11616" s="519" t="s">
        <v>40983</v>
      </c>
      <c r="I11616" s="519" t="s">
        <v>13</v>
      </c>
      <c r="J11616" s="650">
        <v>137.38</v>
      </c>
    </row>
    <row r="11617" spans="1:10">
      <c r="A11617" s="519" t="s">
        <v>11808</v>
      </c>
      <c r="B11617" s="519" t="str">
        <f t="shared" si="181"/>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617" s="519" t="s">
        <v>40978</v>
      </c>
      <c r="D11617" s="519" t="s">
        <v>40979</v>
      </c>
      <c r="E11617" s="519" t="s">
        <v>40984</v>
      </c>
      <c r="F11617" s="519" t="s">
        <v>40985</v>
      </c>
      <c r="G11617" s="519" t="s">
        <v>40986</v>
      </c>
      <c r="H11617" s="519" t="s">
        <v>40987</v>
      </c>
      <c r="I11617" s="519" t="s">
        <v>13</v>
      </c>
      <c r="J11617" s="650">
        <v>108.22</v>
      </c>
    </row>
    <row r="11618" spans="1:10">
      <c r="A11618" s="519" t="s">
        <v>11809</v>
      </c>
      <c r="B11618" s="519" t="str">
        <f t="shared" si="181"/>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1618" s="519" t="s">
        <v>40978</v>
      </c>
      <c r="D11618" s="519" t="s">
        <v>40979</v>
      </c>
      <c r="E11618" s="519" t="s">
        <v>40984</v>
      </c>
      <c r="F11618" s="519" t="s">
        <v>40985</v>
      </c>
      <c r="G11618" s="519" t="s">
        <v>40986</v>
      </c>
      <c r="H11618" s="519" t="s">
        <v>40987</v>
      </c>
      <c r="I11618" s="519" t="s">
        <v>13</v>
      </c>
      <c r="J11618" s="650">
        <v>100.64</v>
      </c>
    </row>
    <row r="11619" spans="1:10">
      <c r="A11619" s="519" t="s">
        <v>11810</v>
      </c>
      <c r="B11619" s="519" t="str">
        <f t="shared" si="181"/>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619" s="519" t="s">
        <v>40988</v>
      </c>
      <c r="D11619" s="519" t="s">
        <v>40989</v>
      </c>
      <c r="E11619" s="519" t="s">
        <v>40990</v>
      </c>
      <c r="F11619" s="519" t="s">
        <v>40991</v>
      </c>
      <c r="G11619" s="519" t="s">
        <v>40970</v>
      </c>
      <c r="H11619" s="519" t="s">
        <v>40992</v>
      </c>
      <c r="I11619" s="519" t="s">
        <v>13</v>
      </c>
      <c r="J11619" s="650">
        <v>139.59</v>
      </c>
    </row>
    <row r="11620" spans="1:10">
      <c r="A11620" s="519" t="s">
        <v>11811</v>
      </c>
      <c r="B11620" s="519" t="str">
        <f t="shared" si="181"/>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1620" s="519" t="s">
        <v>40988</v>
      </c>
      <c r="D11620" s="519" t="s">
        <v>40989</v>
      </c>
      <c r="E11620" s="519" t="s">
        <v>40990</v>
      </c>
      <c r="F11620" s="519" t="s">
        <v>40991</v>
      </c>
      <c r="G11620" s="519" t="s">
        <v>40970</v>
      </c>
      <c r="H11620" s="519" t="s">
        <v>40992</v>
      </c>
      <c r="I11620" s="519" t="s">
        <v>13</v>
      </c>
      <c r="J11620" s="650">
        <v>134.19999999999999</v>
      </c>
    </row>
    <row r="11621" spans="1:10">
      <c r="A11621" s="519" t="s">
        <v>11812</v>
      </c>
      <c r="B11621" s="519" t="str">
        <f t="shared" si="181"/>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621" s="519" t="s">
        <v>40972</v>
      </c>
      <c r="D11621" s="519" t="s">
        <v>40993</v>
      </c>
      <c r="E11621" s="519" t="s">
        <v>40974</v>
      </c>
      <c r="F11621" s="519" t="s">
        <v>40994</v>
      </c>
      <c r="G11621" s="519" t="s">
        <v>40995</v>
      </c>
      <c r="H11621" s="519" t="s">
        <v>40971</v>
      </c>
      <c r="I11621" s="519" t="s">
        <v>13</v>
      </c>
      <c r="J11621" s="650">
        <v>105.55</v>
      </c>
    </row>
    <row r="11622" spans="1:10">
      <c r="A11622" s="519" t="s">
        <v>11813</v>
      </c>
      <c r="B11622" s="519" t="str">
        <f t="shared" si="181"/>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1622" s="519" t="s">
        <v>40972</v>
      </c>
      <c r="D11622" s="519" t="s">
        <v>40993</v>
      </c>
      <c r="E11622" s="519" t="s">
        <v>40974</v>
      </c>
      <c r="F11622" s="519" t="s">
        <v>40994</v>
      </c>
      <c r="G11622" s="519" t="s">
        <v>40995</v>
      </c>
      <c r="H11622" s="519" t="s">
        <v>40971</v>
      </c>
      <c r="I11622" s="519" t="s">
        <v>13</v>
      </c>
      <c r="J11622" s="650">
        <v>100.24</v>
      </c>
    </row>
    <row r="11623" spans="1:10">
      <c r="A11623" s="519" t="s">
        <v>11814</v>
      </c>
      <c r="B11623" s="519" t="str">
        <f t="shared" si="181"/>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623" s="519" t="s">
        <v>40966</v>
      </c>
      <c r="D11623" s="519" t="s">
        <v>40996</v>
      </c>
      <c r="E11623" s="519" t="s">
        <v>40968</v>
      </c>
      <c r="F11623" s="519" t="s">
        <v>40969</v>
      </c>
      <c r="G11623" s="519" t="s">
        <v>40970</v>
      </c>
      <c r="H11623" s="519" t="s">
        <v>40997</v>
      </c>
      <c r="I11623" s="519" t="s">
        <v>13</v>
      </c>
      <c r="J11623" s="650">
        <v>160.97</v>
      </c>
    </row>
    <row r="11624" spans="1:10">
      <c r="A11624" s="519" t="s">
        <v>11815</v>
      </c>
      <c r="B11624" s="519" t="str">
        <f t="shared" si="181"/>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1624" s="519" t="s">
        <v>40966</v>
      </c>
      <c r="D11624" s="519" t="s">
        <v>40996</v>
      </c>
      <c r="E11624" s="519" t="s">
        <v>40968</v>
      </c>
      <c r="F11624" s="519" t="s">
        <v>40969</v>
      </c>
      <c r="G11624" s="519" t="s">
        <v>40970</v>
      </c>
      <c r="H11624" s="519" t="s">
        <v>40997</v>
      </c>
      <c r="I11624" s="519" t="s">
        <v>13</v>
      </c>
      <c r="J11624" s="650">
        <v>155.58000000000001</v>
      </c>
    </row>
    <row r="11625" spans="1:10">
      <c r="A11625" s="519" t="s">
        <v>11816</v>
      </c>
      <c r="B11625" s="519" t="str">
        <f t="shared" si="181"/>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625" s="519" t="s">
        <v>40972</v>
      </c>
      <c r="D11625" s="519" t="s">
        <v>40998</v>
      </c>
      <c r="E11625" s="519" t="s">
        <v>40974</v>
      </c>
      <c r="F11625" s="519" t="s">
        <v>40975</v>
      </c>
      <c r="G11625" s="519" t="s">
        <v>40976</v>
      </c>
      <c r="H11625" s="519" t="s">
        <v>40977</v>
      </c>
      <c r="I11625" s="519" t="s">
        <v>13</v>
      </c>
      <c r="J11625" s="650">
        <v>127.49</v>
      </c>
    </row>
    <row r="11626" spans="1:10">
      <c r="A11626" s="519" t="s">
        <v>11817</v>
      </c>
      <c r="B11626" s="519" t="str">
        <f t="shared" si="181"/>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1626" s="519" t="s">
        <v>40972</v>
      </c>
      <c r="D11626" s="519" t="s">
        <v>40998</v>
      </c>
      <c r="E11626" s="519" t="s">
        <v>40974</v>
      </c>
      <c r="F11626" s="519" t="s">
        <v>40975</v>
      </c>
      <c r="G11626" s="519" t="s">
        <v>40976</v>
      </c>
      <c r="H11626" s="519" t="s">
        <v>40977</v>
      </c>
      <c r="I11626" s="519" t="s">
        <v>13</v>
      </c>
      <c r="J11626" s="650">
        <v>122.1</v>
      </c>
    </row>
    <row r="11627" spans="1:10">
      <c r="A11627" s="519" t="s">
        <v>11818</v>
      </c>
      <c r="B11627" s="519" t="str">
        <f t="shared" si="181"/>
        <v>CAMADA IMPERMEABILIZADORA DE PISO,DE CONCRETO SIMPLES,COM 8CM DE ESPESSURA,NO TRACO 1:3:4,COM IMPERMEABILIZANTE DE PEGANORMAL ADICIONADO A AGUA DA MISTURA DO CONCRETO NA DOSAGEM 1:12</v>
      </c>
      <c r="C11627" s="519" t="s">
        <v>40999</v>
      </c>
      <c r="D11627" s="519" t="s">
        <v>41000</v>
      </c>
      <c r="E11627" s="519" t="s">
        <v>41001</v>
      </c>
      <c r="F11627" s="519" t="s">
        <v>41002</v>
      </c>
      <c r="I11627" s="519" t="s">
        <v>13</v>
      </c>
      <c r="J11627" s="650">
        <v>34.68</v>
      </c>
    </row>
    <row r="11628" spans="1:10">
      <c r="A11628" s="519" t="s">
        <v>11819</v>
      </c>
      <c r="B11628" s="519" t="str">
        <f t="shared" si="181"/>
        <v>CAMADA IMPERMEABILIZADORA DE PISO,DE CONCRETO SIMPLES,COM 8CM DE ESPESSURA,NO TRACO 1:3:4,COM IMPERMEABILIZANTE DE PEGANORMAL ADICIONADO A AGUA DA MISTURA DO CONCRETO NA DOSAGEM 1:12</v>
      </c>
      <c r="C11628" s="519" t="s">
        <v>40999</v>
      </c>
      <c r="D11628" s="519" t="s">
        <v>41000</v>
      </c>
      <c r="E11628" s="519" t="s">
        <v>41001</v>
      </c>
      <c r="F11628" s="519" t="s">
        <v>41002</v>
      </c>
      <c r="I11628" s="519" t="s">
        <v>13</v>
      </c>
      <c r="J11628" s="650">
        <v>33.520000000000003</v>
      </c>
    </row>
    <row r="11629" spans="1:10">
      <c r="A11629" s="519" t="s">
        <v>11820</v>
      </c>
      <c r="B11629" s="519" t="str">
        <f t="shared" si="181"/>
        <v>CAMADA IMPERMEABILIZADORA DE PISO,DE CONCRETO SIMPLES,COM 10CM DE ESPESSURA,NO TRACO 1:3:4,COM IMPERMEABILIZANTE DE PEGA NORMAL ADICIONADO A AGUA DA MISTURA DO CONCRETO NA DOSAGEM1:12</v>
      </c>
      <c r="C11629" s="519" t="s">
        <v>41003</v>
      </c>
      <c r="D11629" s="519" t="s">
        <v>41004</v>
      </c>
      <c r="E11629" s="519" t="s">
        <v>41005</v>
      </c>
      <c r="F11629" s="651" t="s">
        <v>41006</v>
      </c>
      <c r="I11629" s="519" t="s">
        <v>13</v>
      </c>
      <c r="J11629" s="650">
        <v>43.2</v>
      </c>
    </row>
    <row r="11630" spans="1:10">
      <c r="A11630" s="519" t="s">
        <v>11821</v>
      </c>
      <c r="B11630" s="519" t="str">
        <f t="shared" si="181"/>
        <v>CAMADA IMPERMEABILIZADORA DE PISO,DE CONCRETO SIMPLES,COM 10CM DE ESPESSURA,NO TRACO 1:3:4,COM IMPERMEABILIZANTE DE PEGA NORMAL ADICIONADO A AGUA DA MISTURA DO CONCRETO NA DOSAGEM1:12</v>
      </c>
      <c r="C11630" s="519" t="s">
        <v>41003</v>
      </c>
      <c r="D11630" s="519" t="s">
        <v>41004</v>
      </c>
      <c r="E11630" s="519" t="s">
        <v>41005</v>
      </c>
      <c r="F11630" s="651" t="s">
        <v>41006</v>
      </c>
      <c r="I11630" s="519" t="s">
        <v>13</v>
      </c>
      <c r="J11630" s="650">
        <v>41.75</v>
      </c>
    </row>
    <row r="11631" spans="1:10">
      <c r="A11631" s="519" t="s">
        <v>11822</v>
      </c>
      <c r="B11631" s="519" t="str">
        <f t="shared" si="181"/>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631" s="519" t="s">
        <v>41007</v>
      </c>
      <c r="D11631" s="519" t="s">
        <v>41008</v>
      </c>
      <c r="E11631" s="519" t="s">
        <v>72742</v>
      </c>
      <c r="F11631" s="519" t="s">
        <v>72743</v>
      </c>
      <c r="G11631" s="519" t="s">
        <v>72744</v>
      </c>
      <c r="I11631" s="519" t="s">
        <v>13</v>
      </c>
      <c r="J11631" s="650">
        <v>75.900000000000006</v>
      </c>
    </row>
    <row r="11632" spans="1:10">
      <c r="A11632" s="519" t="s">
        <v>11823</v>
      </c>
      <c r="B11632" s="519" t="str">
        <f t="shared" si="181"/>
        <v>PISO DE MARMORITE,COMPREENDENDO:A)LASTRO,COM 4CM DE ESPESSURA MEDIA,DE ARGAMASSA DE CIMENTO E AREIA GROSSA,NO TRACO 1:4;B)CAMADA DE MARMORITE,COM 1CM DE ESPESSURA,FEITA COM GRANILHA Nº1 BRANCA E CIMENTO,SUPERFICIE ESTUCADA APOS A FUNDICAO,COM 3 POLIMENTOS MECANICOS,EXCLUSIVE JUNTA</v>
      </c>
      <c r="C11632" s="519" t="s">
        <v>41007</v>
      </c>
      <c r="D11632" s="519" t="s">
        <v>41008</v>
      </c>
      <c r="E11632" s="519" t="s">
        <v>72742</v>
      </c>
      <c r="F11632" s="519" t="s">
        <v>72743</v>
      </c>
      <c r="G11632" s="519" t="s">
        <v>72744</v>
      </c>
      <c r="I11632" s="519" t="s">
        <v>13</v>
      </c>
      <c r="J11632" s="650">
        <v>70.58</v>
      </c>
    </row>
    <row r="11633" spans="1:10">
      <c r="A11633" s="519" t="s">
        <v>11824</v>
      </c>
      <c r="B11633" s="519" t="str">
        <f t="shared" si="181"/>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633" s="519" t="s">
        <v>41007</v>
      </c>
      <c r="D11633" s="519" t="s">
        <v>41008</v>
      </c>
      <c r="E11633" s="519" t="s">
        <v>72745</v>
      </c>
      <c r="F11633" s="519" t="s">
        <v>72746</v>
      </c>
      <c r="G11633" s="519" t="s">
        <v>72744</v>
      </c>
      <c r="I11633" s="519" t="s">
        <v>13</v>
      </c>
      <c r="J11633" s="650">
        <v>80.72</v>
      </c>
    </row>
    <row r="11634" spans="1:10">
      <c r="A11634" s="519" t="s">
        <v>11825</v>
      </c>
      <c r="B11634" s="519" t="str">
        <f t="shared" si="181"/>
        <v>PISO DE MARMORITE,COMPREENDENDO:A)LASTRO,COM 4CM DE ESPESSURA MEDIA,DE ARGAMASSA DE CIMENTO E AREIA GROSSA,NO TRACO 1:4;B) CAMADA DE MARMORITE,COM 1CM DE ESPESSURA,FEITA COM GRANILHA Nº1 PRETA E CIMENTO,SUPERFICIE ESTUCADA APOS A FUNDICAO,COM 3 POLIMENTOS MECANICOS,EXCLUSIVE JUNTA</v>
      </c>
      <c r="C11634" s="519" t="s">
        <v>41007</v>
      </c>
      <c r="D11634" s="519" t="s">
        <v>41008</v>
      </c>
      <c r="E11634" s="519" t="s">
        <v>72745</v>
      </c>
      <c r="F11634" s="519" t="s">
        <v>72746</v>
      </c>
      <c r="G11634" s="519" t="s">
        <v>72744</v>
      </c>
      <c r="I11634" s="519" t="s">
        <v>13</v>
      </c>
      <c r="J11634" s="650">
        <v>75.400000000000006</v>
      </c>
    </row>
    <row r="11635" spans="1:10">
      <c r="A11635" s="519" t="s">
        <v>11826</v>
      </c>
      <c r="B11635" s="519" t="str">
        <f t="shared" si="181"/>
        <v>PISO DE GRANITINA,COMPREENDENDO:A)LASTRO,COM 4CM DE ESPESSURA MEDIA,DE ARGAMASSA DE CIMENTO E AREIA GROSSA,NO TRACO 1:4;B) CAMADA DE GRANITINA,COM 3CM DE ESPESSURA,FEITA COM GRANILHA Nº1 PRETA E CIMENTO,SUPERFICIE ESTUCADA APOS A FUNDICAO,SEM POLIMENTO</v>
      </c>
      <c r="C11635" s="519" t="s">
        <v>41009</v>
      </c>
      <c r="D11635" s="519" t="s">
        <v>41008</v>
      </c>
      <c r="E11635" s="519" t="s">
        <v>72747</v>
      </c>
      <c r="F11635" s="519" t="s">
        <v>72748</v>
      </c>
      <c r="G11635" s="519" t="s">
        <v>72749</v>
      </c>
      <c r="I11635" s="519" t="s">
        <v>13</v>
      </c>
      <c r="J11635" s="650">
        <v>68.349999999999994</v>
      </c>
    </row>
    <row r="11636" spans="1:10">
      <c r="A11636" s="519" t="s">
        <v>11827</v>
      </c>
      <c r="B11636" s="519" t="str">
        <f t="shared" si="181"/>
        <v>PISO DE GRANITINA,COMPREENDENDO:A)LASTRO,COM 4CM DE ESPESSURA MEDIA,DE ARGAMASSA DE CIMENTO E AREIA GROSSA,NO TRACO 1:4;B) CAMADA DE GRANITINA,COM 3CM DE ESPESSURA,FEITA COM GRANILHA Nº1 PRETA E CIMENTO,SUPERFICIE ESTUCADA APOS A FUNDICAO,SEM POLIMENTO</v>
      </c>
      <c r="C11636" s="519" t="s">
        <v>41009</v>
      </c>
      <c r="D11636" s="519" t="s">
        <v>41008</v>
      </c>
      <c r="E11636" s="519" t="s">
        <v>72747</v>
      </c>
      <c r="F11636" s="519" t="s">
        <v>72748</v>
      </c>
      <c r="G11636" s="519" t="s">
        <v>72749</v>
      </c>
      <c r="I11636" s="519" t="s">
        <v>13</v>
      </c>
      <c r="J11636" s="650">
        <v>63.03</v>
      </c>
    </row>
    <row r="11637" spans="1:10">
      <c r="A11637" s="519" t="s">
        <v>11828</v>
      </c>
      <c r="B11637" s="519" t="str">
        <f t="shared" si="181"/>
        <v>PISO DE GRANITINA,COMPREENDENDO:A)LASTRO,COM 4CM DE ESPESSURA MEDIA,DE ARGAMASSA DE CIMENTO E AREIA GROSSA,NO TRACO 1:4;B) CAMADA DE GRANITINA,COM 3CM DE ESPESSURA,FEITA COM GRANILHA Nº1 VERMELHA E CIMENTO,SUPERFICIE ESTUCADA APOS A FUNDICAO,SEM POLIMENTO</v>
      </c>
      <c r="C11637" s="519" t="s">
        <v>41009</v>
      </c>
      <c r="D11637" s="519" t="s">
        <v>41008</v>
      </c>
      <c r="E11637" s="519" t="s">
        <v>72747</v>
      </c>
      <c r="F11637" s="519" t="s">
        <v>72750</v>
      </c>
      <c r="G11637" s="519" t="s">
        <v>72751</v>
      </c>
      <c r="I11637" s="519" t="s">
        <v>13</v>
      </c>
      <c r="J11637" s="650">
        <v>79.430000000000007</v>
      </c>
    </row>
    <row r="11638" spans="1:10">
      <c r="A11638" s="519" t="s">
        <v>11829</v>
      </c>
      <c r="B11638" s="519" t="str">
        <f t="shared" si="181"/>
        <v>PISO DE GRANITINA,COMPREENDENDO:A)LASTRO,COM 4CM DE ESPESSURA MEDIA,DE ARGAMASSA DE CIMENTO E AREIA GROSSA,NO TRACO 1:4;B) CAMADA DE GRANITINA,COM 3CM DE ESPESSURA,FEITA COM GRANILHA Nº1 VERMELHA E CIMENTO,SUPERFICIE ESTUCADA APOS A FUNDICAO,SEM POLIMENTO</v>
      </c>
      <c r="C11638" s="519" t="s">
        <v>41009</v>
      </c>
      <c r="D11638" s="519" t="s">
        <v>41008</v>
      </c>
      <c r="E11638" s="519" t="s">
        <v>72747</v>
      </c>
      <c r="F11638" s="519" t="s">
        <v>72750</v>
      </c>
      <c r="G11638" s="519" t="s">
        <v>72751</v>
      </c>
      <c r="I11638" s="519" t="s">
        <v>13</v>
      </c>
      <c r="J11638" s="650">
        <v>74.11</v>
      </c>
    </row>
    <row r="11639" spans="1:10">
      <c r="A11639" s="519" t="s">
        <v>11830</v>
      </c>
      <c r="B11639" s="519" t="str">
        <f t="shared" si="181"/>
        <v>RODAPE DE MARMORITE,FUNDIDO NO LOCAL,COM 10CM DE ALTURA,1CMDE ESPESSURA,TERMINANDO EM CANTO RETO JUNTO AO PISO,FEITO COM CIMENTO E GRANILHA Nº1 BRANCA,COM POLIMENTO MANUAL,O MARMORITE E EXECUTADO SOBRE EMBOCO PREVIO NAO INCLUIDO NESTA</v>
      </c>
      <c r="C11639" s="519" t="s">
        <v>41010</v>
      </c>
      <c r="D11639" s="519" t="s">
        <v>72752</v>
      </c>
      <c r="E11639" s="519" t="s">
        <v>72753</v>
      </c>
      <c r="F11639" s="519" t="s">
        <v>72754</v>
      </c>
      <c r="I11639" s="519" t="s">
        <v>36</v>
      </c>
      <c r="J11639" s="650">
        <v>24.53</v>
      </c>
    </row>
    <row r="11640" spans="1:10">
      <c r="A11640" s="519" t="s">
        <v>11831</v>
      </c>
      <c r="B11640" s="519" t="str">
        <f t="shared" si="181"/>
        <v>RODAPE DE MARMORITE,FUNDIDO NO LOCAL,COM 10CM DE ALTURA,1CMDE ESPESSURA,TERMINANDO EM CANTO RETO JUNTO AO PISO,FEITO COM CIMENTO E GRANILHA Nº1 BRANCA,COM POLIMENTO MANUAL,O MARMORITE E EXECUTADO SOBRE EMBOCO PREVIO NAO INCLUIDO NESTA</v>
      </c>
      <c r="C11640" s="519" t="s">
        <v>41010</v>
      </c>
      <c r="D11640" s="519" t="s">
        <v>72752</v>
      </c>
      <c r="E11640" s="519" t="s">
        <v>72753</v>
      </c>
      <c r="F11640" s="519" t="s">
        <v>72754</v>
      </c>
      <c r="I11640" s="519" t="s">
        <v>36</v>
      </c>
      <c r="J11640" s="650">
        <v>21.57</v>
      </c>
    </row>
    <row r="11641" spans="1:10">
      <c r="A11641" s="519" t="s">
        <v>11832</v>
      </c>
      <c r="B11641" s="519" t="str">
        <f t="shared" si="181"/>
        <v>RODAPE DE MARMORITE,FUNDIDO NO LOCAL,COM 10CM DE ALTURA,1CMDE ESPESSURA,TERMINANDO EM CANTO RETO JUNTO AO PISO,FEITO COM CIMENTO E GRANILHA Nº1 PRETA,COM POLIMENTO MANUAL,O MARMORITE E EXECUTADO SOBRE EMBOCO PREVIO NAO INCLUIDO NESTA</v>
      </c>
      <c r="C11641" s="519" t="s">
        <v>41010</v>
      </c>
      <c r="D11641" s="519" t="s">
        <v>72752</v>
      </c>
      <c r="E11641" s="519" t="s">
        <v>72755</v>
      </c>
      <c r="F11641" s="519" t="s">
        <v>72756</v>
      </c>
      <c r="I11641" s="519" t="s">
        <v>36</v>
      </c>
      <c r="J11641" s="650">
        <v>24.79</v>
      </c>
    </row>
    <row r="11642" spans="1:10">
      <c r="A11642" s="519" t="s">
        <v>11833</v>
      </c>
      <c r="B11642" s="519" t="str">
        <f t="shared" si="181"/>
        <v>RODAPE DE MARMORITE,FUNDIDO NO LOCAL,COM 10CM DE ALTURA,1CMDE ESPESSURA,TERMINANDO EM CANTO RETO JUNTO AO PISO,FEITO COM CIMENTO E GRANILHA Nº1 PRETA,COM POLIMENTO MANUAL,O MARMORITE E EXECUTADO SOBRE EMBOCO PREVIO NAO INCLUIDO NESTA</v>
      </c>
      <c r="C11642" s="519" t="s">
        <v>41010</v>
      </c>
      <c r="D11642" s="519" t="s">
        <v>72752</v>
      </c>
      <c r="E11642" s="519" t="s">
        <v>72755</v>
      </c>
      <c r="F11642" s="519" t="s">
        <v>72756</v>
      </c>
      <c r="I11642" s="519" t="s">
        <v>36</v>
      </c>
      <c r="J11642" s="650">
        <v>21.84</v>
      </c>
    </row>
    <row r="11643" spans="1:10">
      <c r="A11643" s="519" t="s">
        <v>11834</v>
      </c>
      <c r="B11643" s="519" t="str">
        <f t="shared" si="181"/>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643" s="519" t="s">
        <v>41011</v>
      </c>
      <c r="D11643" s="519" t="s">
        <v>72757</v>
      </c>
      <c r="E11643" s="519" t="s">
        <v>72758</v>
      </c>
      <c r="F11643" s="519" t="s">
        <v>72759</v>
      </c>
      <c r="G11643" s="519" t="s">
        <v>72760</v>
      </c>
      <c r="H11643" s="519" t="s">
        <v>72761</v>
      </c>
      <c r="I11643" s="519" t="s">
        <v>36</v>
      </c>
      <c r="J11643" s="650">
        <v>67.680000000000007</v>
      </c>
    </row>
    <row r="11644" spans="1:10">
      <c r="A11644" s="519" t="s">
        <v>11835</v>
      </c>
      <c r="B11644" s="519" t="str">
        <f t="shared" si="181"/>
        <v>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v>
      </c>
      <c r="C11644" s="519" t="s">
        <v>41011</v>
      </c>
      <c r="D11644" s="519" t="s">
        <v>72757</v>
      </c>
      <c r="E11644" s="519" t="s">
        <v>72758</v>
      </c>
      <c r="F11644" s="519" t="s">
        <v>72759</v>
      </c>
      <c r="G11644" s="519" t="s">
        <v>72760</v>
      </c>
      <c r="H11644" s="519" t="s">
        <v>72761</v>
      </c>
      <c r="I11644" s="519" t="s">
        <v>36</v>
      </c>
      <c r="J11644" s="650">
        <v>62.09</v>
      </c>
    </row>
    <row r="11645" spans="1:10">
      <c r="A11645" s="519" t="s">
        <v>11836</v>
      </c>
      <c r="B11645" s="519" t="str">
        <f t="shared" si="181"/>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645" s="519" t="s">
        <v>41011</v>
      </c>
      <c r="D11645" s="519" t="s">
        <v>72762</v>
      </c>
      <c r="E11645" s="519" t="s">
        <v>72763</v>
      </c>
      <c r="F11645" s="519" t="s">
        <v>72764</v>
      </c>
      <c r="G11645" s="519" t="s">
        <v>72765</v>
      </c>
      <c r="H11645" s="519" t="s">
        <v>72766</v>
      </c>
      <c r="I11645" s="519" t="s">
        <v>36</v>
      </c>
      <c r="J11645" s="650">
        <v>68.13</v>
      </c>
    </row>
    <row r="11646" spans="1:10">
      <c r="A11646" s="519" t="s">
        <v>11837</v>
      </c>
      <c r="B11646" s="519" t="str">
        <f t="shared" si="181"/>
        <v>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v>
      </c>
      <c r="C11646" s="519" t="s">
        <v>41011</v>
      </c>
      <c r="D11646" s="519" t="s">
        <v>72762</v>
      </c>
      <c r="E11646" s="519" t="s">
        <v>72763</v>
      </c>
      <c r="F11646" s="519" t="s">
        <v>72764</v>
      </c>
      <c r="G11646" s="519" t="s">
        <v>72765</v>
      </c>
      <c r="H11646" s="519" t="s">
        <v>72766</v>
      </c>
      <c r="I11646" s="519" t="s">
        <v>36</v>
      </c>
      <c r="J11646" s="650">
        <v>62.54</v>
      </c>
    </row>
    <row r="11647" spans="1:10">
      <c r="A11647" s="519" t="s">
        <v>11838</v>
      </c>
      <c r="B11647" s="519" t="str">
        <f t="shared" si="181"/>
        <v>SOLEIRA,PEITORIL OU CHAPIM DE MARMORITE,PRE-MOLDADO EM OFICINA E ASSENTADO NA OBRA,COM OU SEM REBAIXO,FEITO COM GRANILHA Nº1 BRANCA E CIMENTO,NA ESPESSURA DE 6MM</v>
      </c>
      <c r="C11647" s="519" t="s">
        <v>41012</v>
      </c>
      <c r="D11647" s="519" t="s">
        <v>72767</v>
      </c>
      <c r="E11647" s="519" t="s">
        <v>72768</v>
      </c>
      <c r="I11647" s="519" t="s">
        <v>13</v>
      </c>
      <c r="J11647" s="650">
        <v>164.74</v>
      </c>
    </row>
    <row r="11648" spans="1:10">
      <c r="A11648" s="519" t="s">
        <v>11839</v>
      </c>
      <c r="B11648" s="519" t="str">
        <f t="shared" si="181"/>
        <v>SOLEIRA,PEITORIL OU CHAPIM DE MARMORITE,PRE-MOLDADO EM OFICINA E ASSENTADO NA OBRA,COM OU SEM REBAIXO,FEITO COM GRANILHA Nº1 BRANCA E CIMENTO,NA ESPESSURA DE 6MM</v>
      </c>
      <c r="C11648" s="519" t="s">
        <v>41012</v>
      </c>
      <c r="D11648" s="519" t="s">
        <v>72767</v>
      </c>
      <c r="E11648" s="519" t="s">
        <v>72768</v>
      </c>
      <c r="I11648" s="519" t="s">
        <v>13</v>
      </c>
      <c r="J11648" s="650">
        <v>148.99</v>
      </c>
    </row>
    <row r="11649" spans="1:10">
      <c r="A11649" s="519" t="s">
        <v>11840</v>
      </c>
      <c r="B11649" s="519" t="str">
        <f t="shared" si="181"/>
        <v>SOLEIRA,PEITORIL OU CHAPIM DE MARMORITE,PRE-MOLDADO EM OFICINA E ASSENTADO NA OBRA,COM OU SEM REBAIXO,FEITO COM GRANILHA Nº 1 PRETA E CIMENTO,NA ESPESSURA DE 6MM</v>
      </c>
      <c r="C11649" s="519" t="s">
        <v>41012</v>
      </c>
      <c r="D11649" s="519" t="s">
        <v>72767</v>
      </c>
      <c r="E11649" s="519" t="s">
        <v>72769</v>
      </c>
      <c r="I11649" s="519" t="s">
        <v>13</v>
      </c>
      <c r="J11649" s="650">
        <v>190.37</v>
      </c>
    </row>
    <row r="11650" spans="1:10">
      <c r="A11650" s="519" t="s">
        <v>11841</v>
      </c>
      <c r="B11650" s="519" t="str">
        <f t="shared" si="181"/>
        <v>SOLEIRA,PEITORIL OU CHAPIM DE MARMORITE,PRE-MOLDADO EM OFICINA E ASSENTADO NA OBRA,COM OU SEM REBAIXO,FEITO COM GRANILHA Nº 1 PRETA E CIMENTO,NA ESPESSURA DE 6MM</v>
      </c>
      <c r="C11650" s="519" t="s">
        <v>41012</v>
      </c>
      <c r="D11650" s="519" t="s">
        <v>72767</v>
      </c>
      <c r="E11650" s="519" t="s">
        <v>72769</v>
      </c>
      <c r="I11650" s="519" t="s">
        <v>13</v>
      </c>
      <c r="J11650" s="650">
        <v>172.29</v>
      </c>
    </row>
    <row r="11651" spans="1:10">
      <c r="A11651" s="519" t="s">
        <v>11842</v>
      </c>
      <c r="B11651" s="519" t="str">
        <f t="shared" si="181"/>
        <v>RECOMPOSICAO DE PISO DE MARMORITE,CONSIDERANDO 1CM DE ESPESSURA DE CAMADA DE MARMORITE E LASTRO DE ARGAMASSA COM 4CM DEESPESSURA,EXCLUSIVE POLIMENTO</v>
      </c>
      <c r="C11651" s="519" t="s">
        <v>41013</v>
      </c>
      <c r="D11651" s="519" t="s">
        <v>41014</v>
      </c>
      <c r="E11651" s="519" t="s">
        <v>41015</v>
      </c>
      <c r="I11651" s="519" t="s">
        <v>13</v>
      </c>
      <c r="J11651" s="650">
        <v>106.92</v>
      </c>
    </row>
    <row r="11652" spans="1:10">
      <c r="A11652" s="519" t="s">
        <v>11843</v>
      </c>
      <c r="B11652" s="519" t="str">
        <f t="shared" si="181"/>
        <v>RECOMPOSICAO DE PISO DE MARMORITE,CONSIDERANDO 1CM DE ESPESSURA DE CAMADA DE MARMORITE E LASTRO DE ARGAMASSA COM 4CM DEESPESSURA,EXCLUSIVE POLIMENTO</v>
      </c>
      <c r="C11652" s="519" t="s">
        <v>41013</v>
      </c>
      <c r="D11652" s="519" t="s">
        <v>41014</v>
      </c>
      <c r="E11652" s="519" t="s">
        <v>41015</v>
      </c>
      <c r="I11652" s="519" t="s">
        <v>13</v>
      </c>
      <c r="J11652" s="650">
        <v>95.11</v>
      </c>
    </row>
    <row r="11653" spans="1:10">
      <c r="A11653" s="519" t="s">
        <v>11844</v>
      </c>
      <c r="B11653" s="519" t="str">
        <f t="shared" si="181"/>
        <v>RECOMPOSICAO DE PISO DE MARMORITE,CONSIDERANDO 1CM DE ESPESSURA DE CAMADA DE MARMORITE E LASTRO DE ARGAMSSA  COM 4CM DEESPESSURA,EXCLUSIVE POLIMENTO E LASTRO DE ARGAMASSA(VIDE FAMILIA 13.301)</v>
      </c>
      <c r="C11653" s="519" t="s">
        <v>41013</v>
      </c>
      <c r="D11653" s="519" t="s">
        <v>41016</v>
      </c>
      <c r="E11653" s="519" t="s">
        <v>41017</v>
      </c>
      <c r="F11653" s="519" t="s">
        <v>41018</v>
      </c>
      <c r="I11653" s="519" t="s">
        <v>13</v>
      </c>
      <c r="J11653" s="650">
        <v>88.52</v>
      </c>
    </row>
    <row r="11654" spans="1:10">
      <c r="A11654" s="519" t="s">
        <v>11845</v>
      </c>
      <c r="B11654" s="519" t="str">
        <f t="shared" si="181"/>
        <v>RECOMPOSICAO DE PISO DE MARMORITE,CONSIDERANDO 1CM DE ESPESSURA DE CAMADA DE MARMORITE E LASTRO DE ARGAMSSA  COM 4CM DEESPESSURA,EXCLUSIVE POLIMENTO E LASTRO DE ARGAMASSA(VIDE FAMILIA 13.301)</v>
      </c>
      <c r="C11654" s="519" t="s">
        <v>41013</v>
      </c>
      <c r="D11654" s="519" t="s">
        <v>41016</v>
      </c>
      <c r="E11654" s="519" t="s">
        <v>41017</v>
      </c>
      <c r="F11654" s="519" t="s">
        <v>41018</v>
      </c>
      <c r="I11654" s="519" t="s">
        <v>13</v>
      </c>
      <c r="J11654" s="650">
        <v>76.709999999999994</v>
      </c>
    </row>
    <row r="11655" spans="1:10">
      <c r="A11655" s="519" t="s">
        <v>11846</v>
      </c>
      <c r="B11655" s="519" t="str">
        <f t="shared" si="181"/>
        <v>JUNTA PLASTICA 17X3MM,PARA PISOS CONTINUOS.FORNECIMENTO E COLOCACAO</v>
      </c>
      <c r="C11655" s="519" t="s">
        <v>41019</v>
      </c>
      <c r="D11655" s="519" t="s">
        <v>34540</v>
      </c>
      <c r="I11655" s="519" t="s">
        <v>36</v>
      </c>
      <c r="J11655" s="650">
        <v>8.0299999999999994</v>
      </c>
    </row>
    <row r="11656" spans="1:10">
      <c r="A11656" s="519" t="s">
        <v>11847</v>
      </c>
      <c r="B11656" s="519" t="str">
        <f t="shared" ref="B11656:B11719" si="182">C11656&amp;D11656&amp;E11656&amp;F11656&amp;G11656&amp;H11656</f>
        <v>JUNTA PLASTICA 17X3MM,PARA PISOS CONTINUOS.FORNECIMENTO E COLOCACAO</v>
      </c>
      <c r="C11656" s="519" t="s">
        <v>41019</v>
      </c>
      <c r="D11656" s="519" t="s">
        <v>34540</v>
      </c>
      <c r="I11656" s="519" t="s">
        <v>36</v>
      </c>
      <c r="J11656" s="650">
        <v>7.17</v>
      </c>
    </row>
    <row r="11657" spans="1:10">
      <c r="A11657" s="519" t="s">
        <v>11848</v>
      </c>
      <c r="B11657" s="519" t="str">
        <f t="shared" si="182"/>
        <v>JUNTA PLASTICA 27X3MM,PARA PISOS CONTINUOS.FORNECIMENTO E COLOCACAO</v>
      </c>
      <c r="C11657" s="519" t="s">
        <v>41020</v>
      </c>
      <c r="D11657" s="519" t="s">
        <v>34540</v>
      </c>
      <c r="I11657" s="519" t="s">
        <v>36</v>
      </c>
      <c r="J11657" s="650">
        <v>9.0500000000000007</v>
      </c>
    </row>
    <row r="11658" spans="1:10">
      <c r="A11658" s="519" t="s">
        <v>11849</v>
      </c>
      <c r="B11658" s="519" t="str">
        <f t="shared" si="182"/>
        <v>JUNTA PLASTICA 27X3MM,PARA PISOS CONTINUOS.FORNECIMENTO E COLOCACAO</v>
      </c>
      <c r="C11658" s="519" t="s">
        <v>41020</v>
      </c>
      <c r="D11658" s="519" t="s">
        <v>34540</v>
      </c>
      <c r="I11658" s="519" t="s">
        <v>36</v>
      </c>
      <c r="J11658" s="650">
        <v>8.19</v>
      </c>
    </row>
    <row r="11659" spans="1:10">
      <c r="A11659" s="519" t="s">
        <v>11850</v>
      </c>
      <c r="B11659" s="519" t="str">
        <f t="shared" si="182"/>
        <v>JUNTA METALICA EM LATAO 17X0,70MM,PARA PISOS CONTINUOS.FORNECIMENTO E COLOCACAO</v>
      </c>
      <c r="C11659" s="519" t="s">
        <v>41021</v>
      </c>
      <c r="D11659" s="519" t="s">
        <v>36323</v>
      </c>
      <c r="I11659" s="519" t="s">
        <v>36</v>
      </c>
      <c r="J11659" s="650">
        <v>17.11</v>
      </c>
    </row>
    <row r="11660" spans="1:10">
      <c r="A11660" s="519" t="s">
        <v>11851</v>
      </c>
      <c r="B11660" s="519" t="str">
        <f t="shared" si="182"/>
        <v>JUNTA METALICA EM LATAO 17X0,70MM,PARA PISOS CONTINUOS.FORNECIMENTO E COLOCACAO</v>
      </c>
      <c r="C11660" s="519" t="s">
        <v>41021</v>
      </c>
      <c r="D11660" s="519" t="s">
        <v>36323</v>
      </c>
      <c r="I11660" s="519" t="s">
        <v>36</v>
      </c>
      <c r="J11660" s="650">
        <v>16.25</v>
      </c>
    </row>
    <row r="11661" spans="1:10">
      <c r="A11661" s="519" t="s">
        <v>11852</v>
      </c>
      <c r="B11661" s="519" t="str">
        <f t="shared" si="182"/>
        <v>JUNTA FORMADA DE ARGAMASSA DE CIMENTO E AREIA,NO TRACO 1:3 COM 5X5CM</v>
      </c>
      <c r="C11661" s="519" t="s">
        <v>41022</v>
      </c>
      <c r="D11661" s="519" t="s">
        <v>41023</v>
      </c>
      <c r="I11661" s="519" t="s">
        <v>36</v>
      </c>
      <c r="J11661" s="650">
        <v>13.26</v>
      </c>
    </row>
    <row r="11662" spans="1:10">
      <c r="A11662" s="519" t="s">
        <v>11853</v>
      </c>
      <c r="B11662" s="519" t="str">
        <f t="shared" si="182"/>
        <v>JUNTA FORMADA DE ARGAMASSA DE CIMENTO E AREIA,NO TRACO 1:3 COM 5X5CM</v>
      </c>
      <c r="C11662" s="519" t="s">
        <v>41022</v>
      </c>
      <c r="D11662" s="519" t="s">
        <v>41023</v>
      </c>
      <c r="I11662" s="519" t="s">
        <v>36</v>
      </c>
      <c r="J11662" s="650">
        <v>11.61</v>
      </c>
    </row>
    <row r="11663" spans="1:10">
      <c r="A11663" s="519" t="s">
        <v>11854</v>
      </c>
      <c r="B11663" s="519" t="str">
        <f t="shared" si="182"/>
        <v>JUNTA IMPERMEABILIZANTE DE HIDROASFALTO,CIMENTO E AREIA,NO TRACO 1:1:3 COM 2,5X2,5CM</v>
      </c>
      <c r="C11663" s="519" t="s">
        <v>41024</v>
      </c>
      <c r="D11663" s="519" t="s">
        <v>41025</v>
      </c>
      <c r="I11663" s="519" t="s">
        <v>36</v>
      </c>
      <c r="J11663" s="650">
        <v>32.590000000000003</v>
      </c>
    </row>
    <row r="11664" spans="1:10">
      <c r="A11664" s="519" t="s">
        <v>11855</v>
      </c>
      <c r="B11664" s="519" t="str">
        <f t="shared" si="182"/>
        <v>JUNTA IMPERMEABILIZANTE DE HIDROASFALTO,CIMENTO E AREIA,NO TRACO 1:1:3 COM 2,5X2,5CM</v>
      </c>
      <c r="C11664" s="519" t="s">
        <v>41024</v>
      </c>
      <c r="D11664" s="519" t="s">
        <v>41025</v>
      </c>
      <c r="I11664" s="519" t="s">
        <v>36</v>
      </c>
      <c r="J11664" s="650">
        <v>30.21</v>
      </c>
    </row>
    <row r="11665" spans="1:10">
      <c r="A11665" s="519" t="s">
        <v>11856</v>
      </c>
      <c r="B11665" s="519" t="str">
        <f t="shared" si="182"/>
        <v>JUNTA IMPERMEABILIZANTE DE HIDROASFALTO,CIMENTO E AREIA,NO TRACO 1:1:3 COM 2X2,5CM</v>
      </c>
      <c r="C11665" s="519" t="s">
        <v>41024</v>
      </c>
      <c r="D11665" s="519" t="s">
        <v>41026</v>
      </c>
      <c r="I11665" s="519" t="s">
        <v>36</v>
      </c>
      <c r="J11665" s="650">
        <v>23.97</v>
      </c>
    </row>
    <row r="11666" spans="1:10">
      <c r="A11666" s="519" t="s">
        <v>11857</v>
      </c>
      <c r="B11666" s="519" t="str">
        <f t="shared" si="182"/>
        <v>JUNTA IMPERMEABILIZANTE DE HIDROASFALTO,CIMENTO E AREIA,NO TRACO 1:1:3 COM 2X2,5CM</v>
      </c>
      <c r="C11666" s="519" t="s">
        <v>41024</v>
      </c>
      <c r="D11666" s="519" t="s">
        <v>41026</v>
      </c>
      <c r="I11666" s="519" t="s">
        <v>36</v>
      </c>
      <c r="J11666" s="650">
        <v>22.34</v>
      </c>
    </row>
    <row r="11667" spans="1:10">
      <c r="A11667" s="519" t="s">
        <v>11858</v>
      </c>
      <c r="B11667" s="519" t="str">
        <f t="shared" si="182"/>
        <v>JUNTA GRAMADA COM 5CM DE LARGURA</v>
      </c>
      <c r="C11667" s="519" t="s">
        <v>11859</v>
      </c>
      <c r="I11667" s="519" t="s">
        <v>36</v>
      </c>
      <c r="J11667" s="650">
        <v>16.8</v>
      </c>
    </row>
    <row r="11668" spans="1:10">
      <c r="A11668" s="519" t="s">
        <v>11860</v>
      </c>
      <c r="B11668" s="519" t="str">
        <f t="shared" si="182"/>
        <v>JUNTA GRAMADA COM 5CM DE LARGURA</v>
      </c>
      <c r="C11668" s="519" t="s">
        <v>11859</v>
      </c>
      <c r="I11668" s="519" t="s">
        <v>36</v>
      </c>
      <c r="J11668" s="650">
        <v>14.63</v>
      </c>
    </row>
    <row r="11669" spans="1:10">
      <c r="A11669" s="519" t="s">
        <v>11861</v>
      </c>
      <c r="B11669" s="519" t="str">
        <f t="shared" si="182"/>
        <v>JUNTA GRAMADA COM 8CM DE LARGURA</v>
      </c>
      <c r="C11669" s="519" t="s">
        <v>11862</v>
      </c>
      <c r="I11669" s="519" t="s">
        <v>36</v>
      </c>
      <c r="J11669" s="650">
        <v>17.14</v>
      </c>
    </row>
    <row r="11670" spans="1:10">
      <c r="A11670" s="519" t="s">
        <v>11863</v>
      </c>
      <c r="B11670" s="519" t="str">
        <f t="shared" si="182"/>
        <v>JUNTA GRAMADA COM 8CM DE LARGURA</v>
      </c>
      <c r="C11670" s="519" t="s">
        <v>11862</v>
      </c>
      <c r="I11670" s="519" t="s">
        <v>36</v>
      </c>
      <c r="J11670" s="650">
        <v>14.97</v>
      </c>
    </row>
    <row r="11671" spans="1:10">
      <c r="A11671" s="519" t="s">
        <v>11864</v>
      </c>
      <c r="B11671" s="519" t="str">
        <f t="shared" si="182"/>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671" s="519" t="s">
        <v>41027</v>
      </c>
      <c r="D11671" s="519" t="s">
        <v>41028</v>
      </c>
      <c r="E11671" s="519" t="s">
        <v>41029</v>
      </c>
      <c r="F11671" s="519" t="s">
        <v>41030</v>
      </c>
      <c r="G11671" s="519" t="s">
        <v>41031</v>
      </c>
      <c r="H11671" s="519" t="s">
        <v>41032</v>
      </c>
      <c r="I11671" s="519" t="s">
        <v>13</v>
      </c>
      <c r="J11671" s="650">
        <v>113.65</v>
      </c>
    </row>
    <row r="11672" spans="1:10">
      <c r="A11672" s="519" t="s">
        <v>11865</v>
      </c>
      <c r="B11672" s="519" t="str">
        <f t="shared" si="182"/>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1672" s="519" t="s">
        <v>41027</v>
      </c>
      <c r="D11672" s="519" t="s">
        <v>41028</v>
      </c>
      <c r="E11672" s="519" t="s">
        <v>41029</v>
      </c>
      <c r="F11672" s="519" t="s">
        <v>41030</v>
      </c>
      <c r="G11672" s="519" t="s">
        <v>41031</v>
      </c>
      <c r="H11672" s="519" t="s">
        <v>41032</v>
      </c>
      <c r="I11672" s="519" t="s">
        <v>13</v>
      </c>
      <c r="J11672" s="650">
        <v>113.65</v>
      </c>
    </row>
    <row r="11673" spans="1:10">
      <c r="A11673" s="519" t="s">
        <v>11866</v>
      </c>
      <c r="B11673" s="519" t="str">
        <f t="shared" si="182"/>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673" s="519" t="s">
        <v>41027</v>
      </c>
      <c r="D11673" s="519" t="s">
        <v>41028</v>
      </c>
      <c r="E11673" s="519" t="s">
        <v>41033</v>
      </c>
      <c r="F11673" s="519" t="s">
        <v>41034</v>
      </c>
      <c r="G11673" s="519" t="s">
        <v>41035</v>
      </c>
      <c r="H11673" s="519" t="s">
        <v>41036</v>
      </c>
      <c r="I11673" s="519" t="s">
        <v>13</v>
      </c>
      <c r="J11673" s="650">
        <v>123.61</v>
      </c>
    </row>
    <row r="11674" spans="1:10">
      <c r="A11674" s="519" t="s">
        <v>11867</v>
      </c>
      <c r="B11674" s="519" t="str">
        <f t="shared" si="182"/>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1674" s="519" t="s">
        <v>41027</v>
      </c>
      <c r="D11674" s="519" t="s">
        <v>41028</v>
      </c>
      <c r="E11674" s="519" t="s">
        <v>41033</v>
      </c>
      <c r="F11674" s="519" t="s">
        <v>41034</v>
      </c>
      <c r="G11674" s="519" t="s">
        <v>41035</v>
      </c>
      <c r="H11674" s="519" t="s">
        <v>41036</v>
      </c>
      <c r="I11674" s="519" t="s">
        <v>13</v>
      </c>
      <c r="J11674" s="650">
        <v>123.61</v>
      </c>
    </row>
    <row r="11675" spans="1:10">
      <c r="A11675" s="519" t="s">
        <v>11868</v>
      </c>
      <c r="B11675" s="519" t="str">
        <f t="shared" si="182"/>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675" s="519" t="s">
        <v>41027</v>
      </c>
      <c r="D11675" s="519" t="s">
        <v>41028</v>
      </c>
      <c r="E11675" s="519" t="s">
        <v>41037</v>
      </c>
      <c r="F11675" s="519" t="s">
        <v>41038</v>
      </c>
      <c r="G11675" s="519" t="s">
        <v>41035</v>
      </c>
      <c r="H11675" s="519" t="s">
        <v>41036</v>
      </c>
      <c r="I11675" s="519" t="s">
        <v>13</v>
      </c>
      <c r="J11675" s="650">
        <v>123.61</v>
      </c>
    </row>
    <row r="11676" spans="1:10">
      <c r="A11676" s="519" t="s">
        <v>11869</v>
      </c>
      <c r="B11676" s="519" t="str">
        <f t="shared" si="182"/>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1676" s="519" t="s">
        <v>41027</v>
      </c>
      <c r="D11676" s="519" t="s">
        <v>41028</v>
      </c>
      <c r="E11676" s="519" t="s">
        <v>41037</v>
      </c>
      <c r="F11676" s="519" t="s">
        <v>41038</v>
      </c>
      <c r="G11676" s="519" t="s">
        <v>41035</v>
      </c>
      <c r="H11676" s="519" t="s">
        <v>41036</v>
      </c>
      <c r="I11676" s="519" t="s">
        <v>13</v>
      </c>
      <c r="J11676" s="650">
        <v>123.61</v>
      </c>
    </row>
    <row r="11677" spans="1:10">
      <c r="A11677" s="519" t="s">
        <v>11870</v>
      </c>
      <c r="B11677" s="519" t="str">
        <f t="shared" si="182"/>
        <v>RODAPE DE ALTA RESISTENCIA,EM ARGAMASSA DE CIMENTO E AGREGADOS MINERAIS, COM 10CM DE ALTURA, NA COR NATURAL DO CIMENTO,INCLUSIVE 3 POLIMENTOS,SENDO OS CANTOS SALIENTES BOLEADOS,EOS REENTRANTES E JUNTO AO PISO EM MEIA CANA</v>
      </c>
      <c r="C11677" s="519" t="s">
        <v>41039</v>
      </c>
      <c r="D11677" s="519" t="s">
        <v>41040</v>
      </c>
      <c r="E11677" s="519" t="s">
        <v>41041</v>
      </c>
      <c r="F11677" s="519" t="s">
        <v>41042</v>
      </c>
      <c r="I11677" s="519" t="s">
        <v>36</v>
      </c>
      <c r="J11677" s="650">
        <v>36.479999999999997</v>
      </c>
    </row>
    <row r="11678" spans="1:10">
      <c r="A11678" s="519" t="s">
        <v>11871</v>
      </c>
      <c r="B11678" s="519" t="str">
        <f t="shared" si="182"/>
        <v>RODAPE DE ALTA RESISTENCIA,EM ARGAMASSA DE CIMENTO E AGREGADOS MINERAIS, COM 10CM DE ALTURA, NA COR NATURAL DO CIMENTO,INCLUSIVE 3 POLIMENTOS,SENDO OS CANTOS SALIENTES BOLEADOS,EOS REENTRANTES E JUNTO AO PISO EM MEIA CANA</v>
      </c>
      <c r="C11678" s="519" t="s">
        <v>41039</v>
      </c>
      <c r="D11678" s="519" t="s">
        <v>41040</v>
      </c>
      <c r="E11678" s="519" t="s">
        <v>41041</v>
      </c>
      <c r="F11678" s="519" t="s">
        <v>41042</v>
      </c>
      <c r="I11678" s="519" t="s">
        <v>36</v>
      </c>
      <c r="J11678" s="650">
        <v>36.479999999999997</v>
      </c>
    </row>
    <row r="11679" spans="1:10">
      <c r="A11679" s="519" t="s">
        <v>11872</v>
      </c>
      <c r="B11679" s="519" t="str">
        <f t="shared" si="182"/>
        <v>RODAPE DE ALTA RESISTENCIA,EM ARGAMASSA DE CIMENTO E AGREGADOS MINERAIS,COM 10CM DE ALTURA,NA COR PRETA,INCLUSIVE 3 POLIMENTOS,SENDO OS CANTOS SALIENTES BOLEADOS,E OS REENTRANTES E JUNTO AO PISO EM MEIA CANA</v>
      </c>
      <c r="C11679" s="519" t="s">
        <v>41039</v>
      </c>
      <c r="D11679" s="519" t="s">
        <v>41043</v>
      </c>
      <c r="E11679" s="519" t="s">
        <v>41044</v>
      </c>
      <c r="F11679" s="519" t="s">
        <v>41045</v>
      </c>
      <c r="I11679" s="519" t="s">
        <v>36</v>
      </c>
      <c r="J11679" s="650">
        <v>53.29</v>
      </c>
    </row>
    <row r="11680" spans="1:10">
      <c r="A11680" s="519" t="s">
        <v>11873</v>
      </c>
      <c r="B11680" s="519" t="str">
        <f t="shared" si="182"/>
        <v>RODAPE DE ALTA RESISTENCIA,EM ARGAMASSA DE CIMENTO E AGREGADOS MINERAIS,COM 10CM DE ALTURA,NA COR PRETA,INCLUSIVE 3 POLIMENTOS,SENDO OS CANTOS SALIENTES BOLEADOS,E OS REENTRANTES E JUNTO AO PISO EM MEIA CANA</v>
      </c>
      <c r="C11680" s="519" t="s">
        <v>41039</v>
      </c>
      <c r="D11680" s="519" t="s">
        <v>41043</v>
      </c>
      <c r="E11680" s="519" t="s">
        <v>41044</v>
      </c>
      <c r="F11680" s="519" t="s">
        <v>41045</v>
      </c>
      <c r="I11680" s="519" t="s">
        <v>36</v>
      </c>
      <c r="J11680" s="650">
        <v>53.29</v>
      </c>
    </row>
    <row r="11681" spans="1:10">
      <c r="A11681" s="519" t="s">
        <v>11874</v>
      </c>
      <c r="B11681" s="519" t="str">
        <f t="shared" si="182"/>
        <v>RODAPE DE ALTA RESISTENCIA,EM ARGAMASSA DE CIMENTO E AGREGADOS MINERAIS, COM 10CM DE ALTURA, NA COR VERMELHA,INCLUSIVE 3 POLIMENTOS,SENDO OS CANTOS SALIENTES BOLEADOS,E OS REENTRANTES E JUNTO AO PISO EM MEIA CANA</v>
      </c>
      <c r="C11681" s="519" t="s">
        <v>41039</v>
      </c>
      <c r="D11681" s="519" t="s">
        <v>41046</v>
      </c>
      <c r="E11681" s="519" t="s">
        <v>41047</v>
      </c>
      <c r="F11681" s="519" t="s">
        <v>41048</v>
      </c>
      <c r="I11681" s="519" t="s">
        <v>36</v>
      </c>
      <c r="J11681" s="650">
        <v>53.29</v>
      </c>
    </row>
    <row r="11682" spans="1:10">
      <c r="A11682" s="519" t="s">
        <v>11875</v>
      </c>
      <c r="B11682" s="519" t="str">
        <f t="shared" si="182"/>
        <v>RODAPE DE ALTA RESISTENCIA,EM ARGAMASSA DE CIMENTO E AGREGADOS MINERAIS, COM 10CM DE ALTURA, NA COR VERMELHA,INCLUSIVE 3 POLIMENTOS,SENDO OS CANTOS SALIENTES BOLEADOS,E OS REENTRANTES E JUNTO AO PISO EM MEIA CANA</v>
      </c>
      <c r="C11682" s="519" t="s">
        <v>41039</v>
      </c>
      <c r="D11682" s="519" t="s">
        <v>41046</v>
      </c>
      <c r="E11682" s="519" t="s">
        <v>41047</v>
      </c>
      <c r="F11682" s="519" t="s">
        <v>41048</v>
      </c>
      <c r="I11682" s="519" t="s">
        <v>36</v>
      </c>
      <c r="J11682" s="650">
        <v>53.29</v>
      </c>
    </row>
    <row r="11683" spans="1:10">
      <c r="A11683" s="519" t="s">
        <v>11876</v>
      </c>
      <c r="B11683" s="519" t="str">
        <f t="shared" si="182"/>
        <v>DEGRAU DE ESCADA DE ALTA RESISTENCIA,COMPOSTA DE CAPA E ESPELHO,EM ARGAMASSA DE CIMENTO E AGREGADOS MINERAIS,NA COR NATURAL DE CIMENTO,INCLUSIVE 3 POLIMENTOS</v>
      </c>
      <c r="C11683" s="519" t="s">
        <v>41049</v>
      </c>
      <c r="D11683" s="519" t="s">
        <v>41050</v>
      </c>
      <c r="E11683" s="519" t="s">
        <v>41051</v>
      </c>
      <c r="I11683" s="519" t="s">
        <v>36</v>
      </c>
      <c r="J11683" s="650">
        <v>106.8</v>
      </c>
    </row>
    <row r="11684" spans="1:10">
      <c r="A11684" s="519" t="s">
        <v>11877</v>
      </c>
      <c r="B11684" s="519" t="str">
        <f t="shared" si="182"/>
        <v>DEGRAU DE ESCADA DE ALTA RESISTENCIA,COMPOSTA DE CAPA E ESPELHO,EM ARGAMASSA DE CIMENTO E AGREGADOS MINERAIS,NA COR NATURAL DE CIMENTO,INCLUSIVE 3 POLIMENTOS</v>
      </c>
      <c r="C11684" s="519" t="s">
        <v>41049</v>
      </c>
      <c r="D11684" s="519" t="s">
        <v>41050</v>
      </c>
      <c r="E11684" s="519" t="s">
        <v>41051</v>
      </c>
      <c r="I11684" s="519" t="s">
        <v>36</v>
      </c>
      <c r="J11684" s="650">
        <v>106.8</v>
      </c>
    </row>
    <row r="11685" spans="1:10">
      <c r="A11685" s="519" t="s">
        <v>11878</v>
      </c>
      <c r="B11685" s="519" t="str">
        <f t="shared" si="182"/>
        <v>DEGRAU DE ESCADA DE ALTA RESISTENCIA,COMPOSTA DE CAPA E ESPELHO,EM ARGAMASSA DE CIMENTO E AGREGADOS MINERAIS, NA COR PRETA,INCLUSIVE 3 POLIMENTOS</v>
      </c>
      <c r="C11685" s="519" t="s">
        <v>41049</v>
      </c>
      <c r="D11685" s="519" t="s">
        <v>41052</v>
      </c>
      <c r="E11685" s="519" t="s">
        <v>41053</v>
      </c>
      <c r="I11685" s="519" t="s">
        <v>36</v>
      </c>
      <c r="J11685" s="650">
        <v>133.91999999999999</v>
      </c>
    </row>
    <row r="11686" spans="1:10">
      <c r="A11686" s="519" t="s">
        <v>11879</v>
      </c>
      <c r="B11686" s="519" t="str">
        <f t="shared" si="182"/>
        <v>DEGRAU DE ESCADA DE ALTA RESISTENCIA,COMPOSTA DE CAPA E ESPELHO,EM ARGAMASSA DE CIMENTO E AGREGADOS MINERAIS, NA COR PRETA,INCLUSIVE 3 POLIMENTOS</v>
      </c>
      <c r="C11686" s="519" t="s">
        <v>41049</v>
      </c>
      <c r="D11686" s="519" t="s">
        <v>41052</v>
      </c>
      <c r="E11686" s="519" t="s">
        <v>41053</v>
      </c>
      <c r="I11686" s="519" t="s">
        <v>36</v>
      </c>
      <c r="J11686" s="650">
        <v>133.91999999999999</v>
      </c>
    </row>
    <row r="11687" spans="1:10">
      <c r="A11687" s="519" t="s">
        <v>11880</v>
      </c>
      <c r="B11687" s="519" t="str">
        <f t="shared" si="182"/>
        <v>DEGRAU DE ESCADA DE ALTA RESISTENCIA,COMPOSTA DE CAPA E ESPELHO, EM ARGAMASSA DE CIMENTO E AGREGADOS MINERAIS,NA COR VERMELHA,INCLUSIVE 3 POLIMENTOS</v>
      </c>
      <c r="C11687" s="519" t="s">
        <v>41049</v>
      </c>
      <c r="D11687" s="519" t="s">
        <v>41054</v>
      </c>
      <c r="E11687" s="519" t="s">
        <v>41055</v>
      </c>
      <c r="I11687" s="519" t="s">
        <v>36</v>
      </c>
      <c r="J11687" s="650">
        <v>133.91999999999999</v>
      </c>
    </row>
    <row r="11688" spans="1:10">
      <c r="A11688" s="519" t="s">
        <v>11881</v>
      </c>
      <c r="B11688" s="519" t="str">
        <f t="shared" si="182"/>
        <v>DEGRAU DE ESCADA DE ALTA RESISTENCIA,COMPOSTA DE CAPA E ESPELHO, EM ARGAMASSA DE CIMENTO E AGREGADOS MINERAIS,NA COR VERMELHA,INCLUSIVE 3 POLIMENTOS</v>
      </c>
      <c r="C11688" s="519" t="s">
        <v>41049</v>
      </c>
      <c r="D11688" s="519" t="s">
        <v>41054</v>
      </c>
      <c r="E11688" s="519" t="s">
        <v>41055</v>
      </c>
      <c r="I11688" s="519" t="s">
        <v>36</v>
      </c>
      <c r="J11688" s="650">
        <v>133.91999999999999</v>
      </c>
    </row>
    <row r="11689" spans="1:10">
      <c r="A11689" s="519" t="s">
        <v>11882</v>
      </c>
      <c r="B11689" s="519" t="str">
        <f t="shared" si="182"/>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689" s="519" t="s">
        <v>41056</v>
      </c>
      <c r="D11689" s="519" t="s">
        <v>41057</v>
      </c>
      <c r="E11689" s="519" t="s">
        <v>41058</v>
      </c>
      <c r="F11689" s="519" t="s">
        <v>41059</v>
      </c>
      <c r="G11689" s="519" t="s">
        <v>41060</v>
      </c>
      <c r="H11689" s="519" t="s">
        <v>41061</v>
      </c>
      <c r="I11689" s="519" t="s">
        <v>13</v>
      </c>
      <c r="J11689" s="650">
        <v>332.97</v>
      </c>
    </row>
    <row r="11690" spans="1:10">
      <c r="A11690" s="519" t="s">
        <v>11883</v>
      </c>
      <c r="B11690" s="519" t="str">
        <f t="shared" si="182"/>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1690" s="519" t="s">
        <v>41056</v>
      </c>
      <c r="D11690" s="519" t="s">
        <v>41057</v>
      </c>
      <c r="E11690" s="519" t="s">
        <v>41058</v>
      </c>
      <c r="F11690" s="519" t="s">
        <v>41059</v>
      </c>
      <c r="G11690" s="519" t="s">
        <v>41060</v>
      </c>
      <c r="H11690" s="519" t="s">
        <v>41061</v>
      </c>
      <c r="I11690" s="519" t="s">
        <v>13</v>
      </c>
      <c r="J11690" s="650">
        <v>318.52</v>
      </c>
    </row>
    <row r="11691" spans="1:10">
      <c r="A11691" s="519" t="s">
        <v>11884</v>
      </c>
      <c r="B11691" s="519" t="str">
        <f t="shared" si="182"/>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691" s="519" t="s">
        <v>41062</v>
      </c>
      <c r="D11691" s="519" t="s">
        <v>41063</v>
      </c>
      <c r="E11691" s="519" t="s">
        <v>41064</v>
      </c>
      <c r="F11691" s="519" t="s">
        <v>41065</v>
      </c>
      <c r="G11691" s="519" t="s">
        <v>41066</v>
      </c>
      <c r="H11691" s="519" t="s">
        <v>41067</v>
      </c>
      <c r="I11691" s="519" t="s">
        <v>13</v>
      </c>
      <c r="J11691" s="650">
        <v>192.35</v>
      </c>
    </row>
    <row r="11692" spans="1:10">
      <c r="A11692" s="519" t="s">
        <v>11885</v>
      </c>
      <c r="B11692" s="519" t="str">
        <f t="shared" si="182"/>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1692" s="519" t="s">
        <v>41062</v>
      </c>
      <c r="D11692" s="519" t="s">
        <v>41063</v>
      </c>
      <c r="E11692" s="519" t="s">
        <v>41064</v>
      </c>
      <c r="F11692" s="519" t="s">
        <v>41065</v>
      </c>
      <c r="G11692" s="519" t="s">
        <v>41066</v>
      </c>
      <c r="H11692" s="519" t="s">
        <v>41067</v>
      </c>
      <c r="I11692" s="519" t="s">
        <v>13</v>
      </c>
      <c r="J11692" s="650">
        <v>182.64</v>
      </c>
    </row>
    <row r="11693" spans="1:10">
      <c r="A11693" s="519" t="s">
        <v>11886</v>
      </c>
      <c r="B11693" s="519" t="str">
        <f t="shared" si="182"/>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693" s="519" t="s">
        <v>41068</v>
      </c>
      <c r="D11693" s="519" t="s">
        <v>41063</v>
      </c>
      <c r="E11693" s="519" t="s">
        <v>41064</v>
      </c>
      <c r="F11693" s="519" t="s">
        <v>41069</v>
      </c>
      <c r="G11693" s="519" t="s">
        <v>41070</v>
      </c>
      <c r="H11693" s="519" t="s">
        <v>34526</v>
      </c>
      <c r="I11693" s="519" t="s">
        <v>13</v>
      </c>
      <c r="J11693" s="650">
        <v>227.11</v>
      </c>
    </row>
    <row r="11694" spans="1:10">
      <c r="A11694" s="519" t="s">
        <v>11887</v>
      </c>
      <c r="B11694" s="519" t="str">
        <f t="shared" si="182"/>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1694" s="519" t="s">
        <v>41068</v>
      </c>
      <c r="D11694" s="519" t="s">
        <v>41063</v>
      </c>
      <c r="E11694" s="519" t="s">
        <v>41064</v>
      </c>
      <c r="F11694" s="519" t="s">
        <v>41069</v>
      </c>
      <c r="G11694" s="519" t="s">
        <v>41070</v>
      </c>
      <c r="H11694" s="519" t="s">
        <v>34526</v>
      </c>
      <c r="I11694" s="519" t="s">
        <v>13</v>
      </c>
      <c r="J11694" s="650">
        <v>215.57</v>
      </c>
    </row>
    <row r="11695" spans="1:10">
      <c r="A11695" s="519" t="s">
        <v>11888</v>
      </c>
      <c r="B11695" s="519" t="str">
        <f t="shared" si="182"/>
        <v>PISO DE ALTA RESISTENCIA,PARA USO EXTERNO,EM PLACAS PRE-MOLDADAS,VIBROPRENSADA A 350T,MEDINDO (40X40X3)CM,CONFECCIONADACOM AGREGADOS MINERAIS (QUARTZO) E CIMENTO BRANCO ESTRUTURAL CP60, COLOCADO SOBRE BASE EXISTENTE, EXCLUSIVE FAROFA DE CIMENTO E AREIA 3:1.FORNECIMENTO E COLOCACAO</v>
      </c>
      <c r="C11695" s="519" t="s">
        <v>41068</v>
      </c>
      <c r="D11695" s="519" t="s">
        <v>41063</v>
      </c>
      <c r="E11695" s="519" t="s">
        <v>41064</v>
      </c>
      <c r="F11695" s="519" t="s">
        <v>41065</v>
      </c>
      <c r="G11695" s="519" t="s">
        <v>41071</v>
      </c>
      <c r="I11695" s="519" t="s">
        <v>13</v>
      </c>
      <c r="J11695" s="650">
        <v>182.56</v>
      </c>
    </row>
    <row r="11696" spans="1:10">
      <c r="A11696" s="519" t="s">
        <v>11889</v>
      </c>
      <c r="B11696" s="519" t="str">
        <f t="shared" si="182"/>
        <v>PISO DE ALTA RESISTENCIA,PARA USO EXTERNO,EM PLACAS PRE-MOLDADAS,VIBROPRENSADA A 350T,MEDINDO (40X40X3)CM,CONFECCIONADACOM AGREGADOS MINERAIS (QUARTZO) E CIMENTO BRANCO ESTRUTURAL CP60, COLOCADO SOBRE BASE EXISTENTE, EXCLUSIVE FAROFA DE CIMENTO E AREIA 3:1.FORNECIMENTO E COLOCACAO</v>
      </c>
      <c r="C11696" s="519" t="s">
        <v>41068</v>
      </c>
      <c r="D11696" s="519" t="s">
        <v>41063</v>
      </c>
      <c r="E11696" s="519" t="s">
        <v>41064</v>
      </c>
      <c r="F11696" s="519" t="s">
        <v>41065</v>
      </c>
      <c r="G11696" s="519" t="s">
        <v>41071</v>
      </c>
      <c r="I11696" s="519" t="s">
        <v>13</v>
      </c>
      <c r="J11696" s="650">
        <v>174.44</v>
      </c>
    </row>
    <row r="11697" spans="1:10">
      <c r="A11697" s="519" t="s">
        <v>11890</v>
      </c>
      <c r="B11697" s="519" t="str">
        <f t="shared" si="182"/>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697" s="519" t="s">
        <v>41072</v>
      </c>
      <c r="D11697" s="519" t="s">
        <v>41073</v>
      </c>
      <c r="E11697" s="519" t="s">
        <v>41074</v>
      </c>
      <c r="F11697" s="519" t="s">
        <v>41075</v>
      </c>
      <c r="G11697" s="519" t="s">
        <v>41076</v>
      </c>
      <c r="H11697" s="519" t="s">
        <v>41077</v>
      </c>
      <c r="I11697" s="519" t="s">
        <v>36</v>
      </c>
      <c r="J11697" s="650">
        <v>86.18</v>
      </c>
    </row>
    <row r="11698" spans="1:10">
      <c r="A11698" s="519" t="s">
        <v>11891</v>
      </c>
      <c r="B11698" s="519" t="str">
        <f t="shared" si="182"/>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1698" s="519" t="s">
        <v>41072</v>
      </c>
      <c r="D11698" s="519" t="s">
        <v>41073</v>
      </c>
      <c r="E11698" s="519" t="s">
        <v>41074</v>
      </c>
      <c r="F11698" s="519" t="s">
        <v>41075</v>
      </c>
      <c r="G11698" s="519" t="s">
        <v>41076</v>
      </c>
      <c r="H11698" s="519" t="s">
        <v>41077</v>
      </c>
      <c r="I11698" s="519" t="s">
        <v>36</v>
      </c>
      <c r="J11698" s="650">
        <v>81.010000000000005</v>
      </c>
    </row>
    <row r="11699" spans="1:10">
      <c r="A11699" s="519" t="s">
        <v>11892</v>
      </c>
      <c r="B11699" s="519" t="str">
        <f t="shared" si="182"/>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699" s="519" t="s">
        <v>41072</v>
      </c>
      <c r="D11699" s="519" t="s">
        <v>41073</v>
      </c>
      <c r="E11699" s="519" t="s">
        <v>41078</v>
      </c>
      <c r="F11699" s="519" t="s">
        <v>41079</v>
      </c>
      <c r="G11699" s="519" t="s">
        <v>41080</v>
      </c>
      <c r="H11699" s="519" t="s">
        <v>34525</v>
      </c>
      <c r="I11699" s="519" t="s">
        <v>36</v>
      </c>
      <c r="J11699" s="650">
        <v>59.98</v>
      </c>
    </row>
    <row r="11700" spans="1:10">
      <c r="A11700" s="519" t="s">
        <v>11893</v>
      </c>
      <c r="B11700" s="519" t="str">
        <f t="shared" si="182"/>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1700" s="519" t="s">
        <v>41072</v>
      </c>
      <c r="D11700" s="519" t="s">
        <v>41073</v>
      </c>
      <c r="E11700" s="519" t="s">
        <v>41078</v>
      </c>
      <c r="F11700" s="519" t="s">
        <v>41079</v>
      </c>
      <c r="G11700" s="519" t="s">
        <v>41080</v>
      </c>
      <c r="H11700" s="519" t="s">
        <v>34525</v>
      </c>
      <c r="I11700" s="519" t="s">
        <v>36</v>
      </c>
      <c r="J11700" s="650">
        <v>56.92</v>
      </c>
    </row>
    <row r="11701" spans="1:10">
      <c r="A11701" s="519" t="s">
        <v>11894</v>
      </c>
      <c r="B11701" s="519" t="str">
        <f t="shared" si="182"/>
        <v>PISO VINILICO EM PLACAS,COM MEDIDAS EM TORNO DE 30X30CM,HOMOGENEO,PADRAO LISO,COM 2MM DE ESPESSURA,PARA ALTO TRAFEGO,ASSENTE SOBRE BASE EXISTENTE,CONFORME ABNT NBR 7374.FORNECIMENTO E COLOCACAO</v>
      </c>
      <c r="C11701" s="519" t="s">
        <v>51696</v>
      </c>
      <c r="D11701" s="519" t="s">
        <v>51697</v>
      </c>
      <c r="E11701" s="519" t="s">
        <v>51698</v>
      </c>
      <c r="F11701" s="519" t="s">
        <v>34477</v>
      </c>
      <c r="I11701" s="519" t="s">
        <v>13</v>
      </c>
      <c r="J11701" s="650">
        <v>121.22</v>
      </c>
    </row>
    <row r="11702" spans="1:10">
      <c r="A11702" s="519" t="s">
        <v>11895</v>
      </c>
      <c r="B11702" s="519" t="str">
        <f t="shared" si="182"/>
        <v>PISO VINILICO EM PLACAS,COM MEDIDAS EM TORNO DE 30X30CM,HOMOGENEO,PADRAO LISO,COM 2MM DE ESPESSURA,PARA ALTO TRAFEGO,ASSENTE SOBRE BASE EXISTENTE,CONFORME ABNT NBR 7374.FORNECIMENTO E COLOCACAO</v>
      </c>
      <c r="C11702" s="519" t="s">
        <v>51696</v>
      </c>
      <c r="D11702" s="519" t="s">
        <v>51697</v>
      </c>
      <c r="E11702" s="519" t="s">
        <v>51698</v>
      </c>
      <c r="F11702" s="519" t="s">
        <v>34477</v>
      </c>
      <c r="I11702" s="519" t="s">
        <v>13</v>
      </c>
      <c r="J11702" s="650">
        <v>120.26</v>
      </c>
    </row>
    <row r="11703" spans="1:10">
      <c r="A11703" s="519" t="s">
        <v>11896</v>
      </c>
      <c r="B11703" s="519" t="str">
        <f t="shared" si="182"/>
        <v>PISO VINILICO EM PLACAS,COM MEDIDAS EM TORNO DE 30X30CM,HOMOGENEO,PADRAO RISCADO,COM 3,2MM DE ESPESSURA,PARA ALTO TRAFEGO,ASSENTE SOBRE BASE EXISTENTE,CONFORME ABNT NBR 7374.FORNECIMENTO E COLOCACAO</v>
      </c>
      <c r="C11703" s="519" t="s">
        <v>51696</v>
      </c>
      <c r="D11703" s="519" t="s">
        <v>51699</v>
      </c>
      <c r="E11703" s="519" t="s">
        <v>51700</v>
      </c>
      <c r="F11703" s="519" t="s">
        <v>34520</v>
      </c>
      <c r="I11703" s="519" t="s">
        <v>13</v>
      </c>
      <c r="J11703" s="650">
        <v>190.69</v>
      </c>
    </row>
    <row r="11704" spans="1:10">
      <c r="A11704" s="519" t="s">
        <v>11897</v>
      </c>
      <c r="B11704" s="519" t="str">
        <f t="shared" si="182"/>
        <v>PISO VINILICO EM PLACAS,COM MEDIDAS EM TORNO DE 30X30CM,HOMOGENEO,PADRAO RISCADO,COM 3,2MM DE ESPESSURA,PARA ALTO TRAFEGO,ASSENTE SOBRE BASE EXISTENTE,CONFORME ABNT NBR 7374.FORNECIMENTO E COLOCACAO</v>
      </c>
      <c r="C11704" s="519" t="s">
        <v>51696</v>
      </c>
      <c r="D11704" s="519" t="s">
        <v>51699</v>
      </c>
      <c r="E11704" s="519" t="s">
        <v>51700</v>
      </c>
      <c r="F11704" s="519" t="s">
        <v>34520</v>
      </c>
      <c r="I11704" s="519" t="s">
        <v>13</v>
      </c>
      <c r="J11704" s="650">
        <v>189.73</v>
      </c>
    </row>
    <row r="11705" spans="1:10">
      <c r="A11705" s="519" t="s">
        <v>11898</v>
      </c>
      <c r="B11705" s="519" t="str">
        <f t="shared" si="182"/>
        <v>PISO VINILICO EM PLACAS,COM MEDIDAS EM TORNO DE 30X30CM,HOMOGENEO,PADRAO RISCADO,COM 2MM DE ESPESSURA,PARA ALTO TRAFEGO,ASSENTE SOBRE BASE EXISTENTE,CONFORME ABNT NBR 7374.FORNECIMENTO E COLOCACAO</v>
      </c>
      <c r="C11705" s="519" t="s">
        <v>51696</v>
      </c>
      <c r="D11705" s="519" t="s">
        <v>51701</v>
      </c>
      <c r="E11705" s="519" t="s">
        <v>51702</v>
      </c>
      <c r="F11705" s="519" t="s">
        <v>34162</v>
      </c>
      <c r="I11705" s="519" t="s">
        <v>13</v>
      </c>
      <c r="J11705" s="650">
        <v>110.03</v>
      </c>
    </row>
    <row r="11706" spans="1:10">
      <c r="A11706" s="519" t="s">
        <v>11899</v>
      </c>
      <c r="B11706" s="519" t="str">
        <f t="shared" si="182"/>
        <v>PISO VINILICO EM PLACAS,COM MEDIDAS EM TORNO DE 30X30CM,HOMOGENEO,PADRAO RISCADO,COM 2MM DE ESPESSURA,PARA ALTO TRAFEGO,ASSENTE SOBRE BASE EXISTENTE,CONFORME ABNT NBR 7374.FORNECIMENTO E COLOCACAO</v>
      </c>
      <c r="C11706" s="519" t="s">
        <v>51696</v>
      </c>
      <c r="D11706" s="519" t="s">
        <v>51701</v>
      </c>
      <c r="E11706" s="519" t="s">
        <v>51702</v>
      </c>
      <c r="F11706" s="519" t="s">
        <v>34162</v>
      </c>
      <c r="I11706" s="519" t="s">
        <v>13</v>
      </c>
      <c r="J11706" s="650">
        <v>109.07</v>
      </c>
    </row>
    <row r="11707" spans="1:10">
      <c r="A11707" s="519" t="s">
        <v>11900</v>
      </c>
      <c r="B11707" s="519" t="str">
        <f t="shared" si="182"/>
        <v>PISO VINILICO EM PLACAS,COM MEDIDAS EM TORNO DE 60X60CM,HOMOGENEO,PADRAO RISCADO,COM 2MM DE ESPESSURA,PARA ALTO TRAFEGO,ASSENTE SOBRE BASE EXISTENTE,CONFORME ABNT NBR 7374.FORNECIMENTO E COLOCACAO</v>
      </c>
      <c r="C11707" s="519" t="s">
        <v>51703</v>
      </c>
      <c r="D11707" s="519" t="s">
        <v>51701</v>
      </c>
      <c r="E11707" s="519" t="s">
        <v>51702</v>
      </c>
      <c r="F11707" s="519" t="s">
        <v>34162</v>
      </c>
      <c r="I11707" s="519" t="s">
        <v>13</v>
      </c>
      <c r="J11707" s="650">
        <v>155.07</v>
      </c>
    </row>
    <row r="11708" spans="1:10">
      <c r="A11708" s="519" t="s">
        <v>11901</v>
      </c>
      <c r="B11708" s="519" t="str">
        <f t="shared" si="182"/>
        <v>PISO VINILICO EM PLACAS,COM MEDIDAS EM TORNO DE 60X60CM,HOMOGENEO,PADRAO RISCADO,COM 2MM DE ESPESSURA,PARA ALTO TRAFEGO,ASSENTE SOBRE BASE EXISTENTE,CONFORME ABNT NBR 7374.FORNECIMENTO E COLOCACAO</v>
      </c>
      <c r="C11708" s="519" t="s">
        <v>51703</v>
      </c>
      <c r="D11708" s="519" t="s">
        <v>51701</v>
      </c>
      <c r="E11708" s="519" t="s">
        <v>51702</v>
      </c>
      <c r="F11708" s="519" t="s">
        <v>34162</v>
      </c>
      <c r="I11708" s="519" t="s">
        <v>13</v>
      </c>
      <c r="J11708" s="650">
        <v>154.11000000000001</v>
      </c>
    </row>
    <row r="11709" spans="1:10">
      <c r="A11709" s="519" t="s">
        <v>51704</v>
      </c>
      <c r="B11709" s="519" t="str">
        <f t="shared" si="182"/>
        <v>PISO VINILICO EM MANTAS,COM 2M DE LARGURA X 20M DE COMPRIMENTO,HOMOGENEO,COM 2MM DE ESPESSURA,REFORCO EM POLIURETANO ULTRA RESISTENTE (PUR),PARA ALTO TRAFEGO,FUNGICIDA,ASSENTE SOBRE BASE EXISTENTE,CONFORME ABNT NBR 14917.FORNECIMENTO E COLOCACAO</v>
      </c>
      <c r="C11709" s="519" t="s">
        <v>51705</v>
      </c>
      <c r="D11709" s="519" t="s">
        <v>51706</v>
      </c>
      <c r="E11709" s="519" t="s">
        <v>51707</v>
      </c>
      <c r="F11709" s="519" t="s">
        <v>51708</v>
      </c>
      <c r="G11709" s="519" t="s">
        <v>34526</v>
      </c>
      <c r="I11709" s="519" t="s">
        <v>13</v>
      </c>
      <c r="J11709" s="650">
        <v>147.91</v>
      </c>
    </row>
    <row r="11710" spans="1:10">
      <c r="A11710" s="519" t="s">
        <v>51709</v>
      </c>
      <c r="B11710" s="519" t="str">
        <f t="shared" si="182"/>
        <v>PISO VINILICO EM MANTAS,COM 2M DE LARGURA X 20M DE COMPRIMENTO,HOMOGENEO,COM 2MM DE ESPESSURA,REFORCO EM POLIURETANO ULTRA RESISTENTE (PUR),PARA ALTO TRAFEGO,FUNGICIDA,ASSENTE SOBRE BASE EXISTENTE,CONFORME ABNT NBR 14917.FORNECIMENTO E COLOCACAO</v>
      </c>
      <c r="C11710" s="519" t="s">
        <v>51705</v>
      </c>
      <c r="D11710" s="519" t="s">
        <v>51706</v>
      </c>
      <c r="E11710" s="519" t="s">
        <v>51707</v>
      </c>
      <c r="F11710" s="519" t="s">
        <v>51708</v>
      </c>
      <c r="G11710" s="519" t="s">
        <v>34526</v>
      </c>
      <c r="I11710" s="519" t="s">
        <v>13</v>
      </c>
      <c r="J11710" s="650">
        <v>147.07</v>
      </c>
    </row>
    <row r="11711" spans="1:10">
      <c r="A11711" s="519" t="s">
        <v>51710</v>
      </c>
      <c r="B11711" s="519" t="str">
        <f t="shared" si="182"/>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711" s="519" t="s">
        <v>51711</v>
      </c>
      <c r="D11711" s="519" t="s">
        <v>51712</v>
      </c>
      <c r="E11711" s="519" t="s">
        <v>51713</v>
      </c>
      <c r="F11711" s="519" t="s">
        <v>51714</v>
      </c>
      <c r="G11711" s="519" t="s">
        <v>51715</v>
      </c>
      <c r="H11711" s="519" t="s">
        <v>51716</v>
      </c>
      <c r="I11711" s="519" t="s">
        <v>13</v>
      </c>
      <c r="J11711" s="650">
        <v>242.32</v>
      </c>
    </row>
    <row r="11712" spans="1:10">
      <c r="A11712" s="519" t="s">
        <v>51717</v>
      </c>
      <c r="B11712" s="519" t="str">
        <f t="shared" si="182"/>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1712" s="519" t="s">
        <v>51711</v>
      </c>
      <c r="D11712" s="519" t="s">
        <v>51712</v>
      </c>
      <c r="E11712" s="519" t="s">
        <v>51713</v>
      </c>
      <c r="F11712" s="519" t="s">
        <v>51714</v>
      </c>
      <c r="G11712" s="519" t="s">
        <v>51715</v>
      </c>
      <c r="H11712" s="519" t="s">
        <v>51716</v>
      </c>
      <c r="I11712" s="519" t="s">
        <v>13</v>
      </c>
      <c r="J11712" s="650">
        <v>241.47</v>
      </c>
    </row>
    <row r="11713" spans="1:10">
      <c r="A11713" s="519" t="s">
        <v>11902</v>
      </c>
      <c r="B11713" s="519" t="str">
        <f t="shared" si="182"/>
        <v>PISO VINILICO EM MANTAS,COM 2M DE LARGURA X 23M DE COMPRIMENTO,HETEROGENEO,COM 2MM DE ESPESSURA,REFORCO EM POLIURETANO ULTRA RESISTENTE (PUR),PARA ALTO TRAFEGO,ASSENTE SOBRE BASE EXISTENTE,CONFORME ABNT NBR 14917.FORNECIMENTO E COLOCACAO</v>
      </c>
      <c r="C11713" s="519" t="s">
        <v>51711</v>
      </c>
      <c r="D11713" s="519" t="s">
        <v>51718</v>
      </c>
      <c r="E11713" s="519" t="s">
        <v>51719</v>
      </c>
      <c r="F11713" s="519" t="s">
        <v>51720</v>
      </c>
      <c r="I11713" s="519" t="s">
        <v>13</v>
      </c>
      <c r="J11713" s="650">
        <v>178.72</v>
      </c>
    </row>
    <row r="11714" spans="1:10">
      <c r="A11714" s="519" t="s">
        <v>11903</v>
      </c>
      <c r="B11714" s="519" t="str">
        <f t="shared" si="182"/>
        <v>PISO VINILICO EM MANTAS,COM 2M DE LARGURA X 23M DE COMPRIMENTO,HETEROGENEO,COM 2MM DE ESPESSURA,REFORCO EM POLIURETANO ULTRA RESISTENTE (PUR),PARA ALTO TRAFEGO,ASSENTE SOBRE BASE EXISTENTE,CONFORME ABNT NBR 14917.FORNECIMENTO E COLOCACAO</v>
      </c>
      <c r="C11714" s="519" t="s">
        <v>51711</v>
      </c>
      <c r="D11714" s="519" t="s">
        <v>51718</v>
      </c>
      <c r="E11714" s="519" t="s">
        <v>51719</v>
      </c>
      <c r="F11714" s="519" t="s">
        <v>51720</v>
      </c>
      <c r="I11714" s="519" t="s">
        <v>13</v>
      </c>
      <c r="J11714" s="650">
        <v>177.87</v>
      </c>
    </row>
    <row r="11715" spans="1:10">
      <c r="A11715" s="519" t="s">
        <v>11904</v>
      </c>
      <c r="B11715" s="519" t="str">
        <f t="shared" si="182"/>
        <v>PISO VINILICO EM MANTAS,COM 2M DE LARGURA X 23M DE COMPRIMENTO,HETEROGENEO,COM 3MM DE ESPESSURA,REFORCO EM POLIURETANO ULTRA RESISTENTE (PUR),PARA ALTO TRAFEGO,ASSENTE SOBRE BASE EXISTENTE,CONFORME ABNT NBR 14917.FORNECIMENTO E COLOCACAO</v>
      </c>
      <c r="C11715" s="519" t="s">
        <v>51711</v>
      </c>
      <c r="D11715" s="519" t="s">
        <v>51721</v>
      </c>
      <c r="E11715" s="519" t="s">
        <v>51719</v>
      </c>
      <c r="F11715" s="519" t="s">
        <v>51720</v>
      </c>
      <c r="I11715" s="519" t="s">
        <v>13</v>
      </c>
      <c r="J11715" s="650">
        <v>229.74</v>
      </c>
    </row>
    <row r="11716" spans="1:10">
      <c r="A11716" s="519" t="s">
        <v>11905</v>
      </c>
      <c r="B11716" s="519" t="str">
        <f t="shared" si="182"/>
        <v>PISO VINILICO EM MANTAS,COM 2M DE LARGURA X 23M DE COMPRIMENTO,HETEROGENEO,COM 3MM DE ESPESSURA,REFORCO EM POLIURETANO ULTRA RESISTENTE (PUR),PARA ALTO TRAFEGO,ASSENTE SOBRE BASE EXISTENTE,CONFORME ABNT NBR 14917.FORNECIMENTO E COLOCACAO</v>
      </c>
      <c r="C11716" s="519" t="s">
        <v>51711</v>
      </c>
      <c r="D11716" s="519" t="s">
        <v>51721</v>
      </c>
      <c r="E11716" s="519" t="s">
        <v>51719</v>
      </c>
      <c r="F11716" s="519" t="s">
        <v>51720</v>
      </c>
      <c r="I11716" s="519" t="s">
        <v>13</v>
      </c>
      <c r="J11716" s="650">
        <v>228.89</v>
      </c>
    </row>
    <row r="11717" spans="1:10">
      <c r="A11717" s="519" t="s">
        <v>11906</v>
      </c>
      <c r="B11717" s="519" t="str">
        <f t="shared" si="182"/>
        <v>TESTEIRA EM MATERIAL VINILICO COM 6CM DE LARGURA.FORNECIMENTO E COLOCACAO</v>
      </c>
      <c r="C11717" s="519" t="s">
        <v>41081</v>
      </c>
      <c r="D11717" s="519" t="s">
        <v>34477</v>
      </c>
      <c r="I11717" s="519" t="s">
        <v>36</v>
      </c>
      <c r="J11717" s="650">
        <v>24.72</v>
      </c>
    </row>
    <row r="11718" spans="1:10">
      <c r="A11718" s="519" t="s">
        <v>11907</v>
      </c>
      <c r="B11718" s="519" t="str">
        <f t="shared" si="182"/>
        <v>TESTEIRA EM MATERIAL VINILICO COM 6CM DE LARGURA.FORNECIMENTO E COLOCACAO</v>
      </c>
      <c r="C11718" s="519" t="s">
        <v>41081</v>
      </c>
      <c r="D11718" s="519" t="s">
        <v>34477</v>
      </c>
      <c r="I11718" s="519" t="s">
        <v>36</v>
      </c>
      <c r="J11718" s="650">
        <v>24.32</v>
      </c>
    </row>
    <row r="11719" spans="1:10">
      <c r="A11719" s="519" t="s">
        <v>11908</v>
      </c>
      <c r="B11719" s="519" t="str">
        <f t="shared" si="182"/>
        <v>RODAPE DE PVC TIPO PLANO OU CURVO,COM 7,5CM DE ALTURA,PARA PISOS VINILICOS.FORNECIMENTO E COLOCACAO</v>
      </c>
      <c r="C11719" s="519" t="s">
        <v>41082</v>
      </c>
      <c r="D11719" s="519" t="s">
        <v>41083</v>
      </c>
      <c r="I11719" s="519" t="s">
        <v>36</v>
      </c>
      <c r="J11719" s="650">
        <v>22.62</v>
      </c>
    </row>
    <row r="11720" spans="1:10">
      <c r="A11720" s="519" t="s">
        <v>11909</v>
      </c>
      <c r="B11720" s="519" t="str">
        <f t="shared" ref="B11720:B11783" si="183">C11720&amp;D11720&amp;E11720&amp;F11720&amp;G11720&amp;H11720</f>
        <v>RODAPE DE PVC TIPO PLANO OU CURVO,COM 7,5CM DE ALTURA,PARA PISOS VINILICOS.FORNECIMENTO E COLOCACAO</v>
      </c>
      <c r="C11720" s="519" t="s">
        <v>41082</v>
      </c>
      <c r="D11720" s="519" t="s">
        <v>41083</v>
      </c>
      <c r="I11720" s="519" t="s">
        <v>36</v>
      </c>
      <c r="J11720" s="650">
        <v>21.77</v>
      </c>
    </row>
    <row r="11721" spans="1:10">
      <c r="A11721" s="519" t="s">
        <v>11910</v>
      </c>
      <c r="B11721" s="519" t="str">
        <f t="shared" si="183"/>
        <v>RODAPE DE PVC TIPO HOSPITALAR,PLANO OU CURVO,COM 7,5CM DE ALTURA,PARA PISOS VINILICOS.FORNECIMENTO E COLOCACAO</v>
      </c>
      <c r="C11721" s="519" t="s">
        <v>41084</v>
      </c>
      <c r="D11721" s="519" t="s">
        <v>41085</v>
      </c>
      <c r="I11721" s="519" t="s">
        <v>36</v>
      </c>
      <c r="J11721" s="650">
        <v>24.25</v>
      </c>
    </row>
    <row r="11722" spans="1:10">
      <c r="A11722" s="519" t="s">
        <v>11911</v>
      </c>
      <c r="B11722" s="519" t="str">
        <f t="shared" si="183"/>
        <v>RODAPE DE PVC TIPO HOSPITALAR,PLANO OU CURVO,COM 7,5CM DE ALTURA,PARA PISOS VINILICOS.FORNECIMENTO E COLOCACAO</v>
      </c>
      <c r="C11722" s="519" t="s">
        <v>41084</v>
      </c>
      <c r="D11722" s="519" t="s">
        <v>41085</v>
      </c>
      <c r="I11722" s="519" t="s">
        <v>36</v>
      </c>
      <c r="J11722" s="650">
        <v>23.4</v>
      </c>
    </row>
    <row r="11723" spans="1:10">
      <c r="A11723" s="519" t="s">
        <v>11912</v>
      </c>
      <c r="B11723" s="519" t="str">
        <f t="shared" si="183"/>
        <v>SUPORTE CURVO E PERFIL DE ARREMATE PARA PISO VINILICO.FORNECIMENTO E COLOCACAO</v>
      </c>
      <c r="C11723" s="519" t="s">
        <v>41086</v>
      </c>
      <c r="D11723" s="519" t="s">
        <v>34520</v>
      </c>
      <c r="I11723" s="519" t="s">
        <v>36</v>
      </c>
      <c r="J11723" s="650">
        <v>39.92</v>
      </c>
    </row>
    <row r="11724" spans="1:10">
      <c r="A11724" s="519" t="s">
        <v>11913</v>
      </c>
      <c r="B11724" s="519" t="str">
        <f t="shared" si="183"/>
        <v>SUPORTE CURVO E PERFIL DE ARREMATE PARA PISO VINILICO.FORNECIMENTO E COLOCACAO</v>
      </c>
      <c r="C11724" s="519" t="s">
        <v>41086</v>
      </c>
      <c r="D11724" s="519" t="s">
        <v>34520</v>
      </c>
      <c r="I11724" s="519" t="s">
        <v>36</v>
      </c>
      <c r="J11724" s="650">
        <v>37.380000000000003</v>
      </c>
    </row>
    <row r="11725" spans="1:10">
      <c r="A11725" s="519" t="s">
        <v>11914</v>
      </c>
      <c r="B11725" s="519" t="str">
        <f t="shared" si="183"/>
        <v>CORDAO DE SOLDA PARA FUSAO A QUENTE,EM JUNTAS DE PISOS VINILICOS FLEXIVEIS.FORNECIMENTO E ASSENTAMENTO</v>
      </c>
      <c r="C11725" s="519" t="s">
        <v>41087</v>
      </c>
      <c r="D11725" s="519" t="s">
        <v>41088</v>
      </c>
      <c r="I11725" s="519" t="s">
        <v>36</v>
      </c>
      <c r="J11725" s="650">
        <v>10.72</v>
      </c>
    </row>
    <row r="11726" spans="1:10">
      <c r="A11726" s="519" t="s">
        <v>11915</v>
      </c>
      <c r="B11726" s="519" t="str">
        <f t="shared" si="183"/>
        <v>CORDAO DE SOLDA PARA FUSAO A QUENTE,EM JUNTAS DE PISOS VINILICOS FLEXIVEIS.FORNECIMENTO E ASSENTAMENTO</v>
      </c>
      <c r="C11726" s="519" t="s">
        <v>41087</v>
      </c>
      <c r="D11726" s="519" t="s">
        <v>41088</v>
      </c>
      <c r="I11726" s="519" t="s">
        <v>36</v>
      </c>
      <c r="J11726" s="650">
        <v>10.210000000000001</v>
      </c>
    </row>
    <row r="11727" spans="1:10">
      <c r="A11727" s="519" t="s">
        <v>11916</v>
      </c>
      <c r="B11727" s="519" t="str">
        <f t="shared" si="183"/>
        <v>RECOMPOSICAO DE PLACAS DE PISO DE MATERIAL VINILICO OU PLASTICO,EXCLUSIVE O FORNECIMENTO DO PISO,INCLUSIVE COLA</v>
      </c>
      <c r="C11727" s="519" t="s">
        <v>41089</v>
      </c>
      <c r="D11727" s="519" t="s">
        <v>41090</v>
      </c>
      <c r="I11727" s="519" t="s">
        <v>13</v>
      </c>
      <c r="J11727" s="650">
        <v>37.31</v>
      </c>
    </row>
    <row r="11728" spans="1:10">
      <c r="A11728" s="519" t="s">
        <v>11917</v>
      </c>
      <c r="B11728" s="519" t="str">
        <f t="shared" si="183"/>
        <v>RECOMPOSICAO DE PLACAS DE PISO DE MATERIAL VINILICO OU PLASTICO,EXCLUSIVE O FORNECIMENTO DO PISO,INCLUSIVE COLA</v>
      </c>
      <c r="C11728" s="519" t="s">
        <v>41089</v>
      </c>
      <c r="D11728" s="519" t="s">
        <v>41090</v>
      </c>
      <c r="I11728" s="519" t="s">
        <v>13</v>
      </c>
      <c r="J11728" s="650">
        <v>33.520000000000003</v>
      </c>
    </row>
    <row r="11729" spans="1:10">
      <c r="A11729" s="519" t="s">
        <v>11918</v>
      </c>
      <c r="B11729" s="519" t="str">
        <f t="shared" si="183"/>
        <v>FORRACAO DE PISO COM CARPETE DE FIBRA DE NYLON,PARA ALTO TRAFEGO,COM ESPESSURA DE 6 A 7MM,SOBRE BASE EXISTENTE.FORNECIMENTO E COLOCACAO</v>
      </c>
      <c r="C11729" s="519" t="s">
        <v>41091</v>
      </c>
      <c r="D11729" s="519" t="s">
        <v>41092</v>
      </c>
      <c r="E11729" s="519" t="s">
        <v>41093</v>
      </c>
      <c r="I11729" s="519" t="s">
        <v>13</v>
      </c>
      <c r="J11729" s="650">
        <v>101.71</v>
      </c>
    </row>
    <row r="11730" spans="1:10">
      <c r="A11730" s="519" t="s">
        <v>11919</v>
      </c>
      <c r="B11730" s="519" t="str">
        <f t="shared" si="183"/>
        <v>FORRACAO DE PISO COM CARPETE DE FIBRA DE NYLON,PARA ALTO TRAFEGO,COM ESPESSURA DE 6 A 7MM,SOBRE BASE EXISTENTE.FORNECIMENTO E COLOCACAO</v>
      </c>
      <c r="C11730" s="519" t="s">
        <v>41091</v>
      </c>
      <c r="D11730" s="519" t="s">
        <v>41092</v>
      </c>
      <c r="E11730" s="519" t="s">
        <v>41093</v>
      </c>
      <c r="I11730" s="519" t="s">
        <v>13</v>
      </c>
      <c r="J11730" s="650">
        <v>101.17</v>
      </c>
    </row>
    <row r="11731" spans="1:10">
      <c r="A11731" s="519" t="s">
        <v>11920</v>
      </c>
      <c r="B11731" s="519" t="str">
        <f t="shared" si="183"/>
        <v>FORRACAO DE PISO COM CARPETE DE FIBRA DE NYLON,PARA ALTO TRAFEGO,COM ESPESSURA DE 10MM,SOBRE BASE EXISTENTE.FORNECIMENTO E COLOCACAO</v>
      </c>
      <c r="C11731" s="519" t="s">
        <v>41091</v>
      </c>
      <c r="D11731" s="519" t="s">
        <v>41094</v>
      </c>
      <c r="E11731" s="519" t="s">
        <v>33906</v>
      </c>
      <c r="I11731" s="519" t="s">
        <v>13</v>
      </c>
      <c r="J11731" s="650">
        <v>219.06</v>
      </c>
    </row>
    <row r="11732" spans="1:10">
      <c r="A11732" s="519" t="s">
        <v>11921</v>
      </c>
      <c r="B11732" s="519" t="str">
        <f t="shared" si="183"/>
        <v>FORRACAO DE PISO COM CARPETE DE FIBRA DE NYLON,PARA ALTO TRAFEGO,COM ESPESSURA DE 10MM,SOBRE BASE EXISTENTE.FORNECIMENTO E COLOCACAO</v>
      </c>
      <c r="C11732" s="519" t="s">
        <v>41091</v>
      </c>
      <c r="D11732" s="519" t="s">
        <v>41094</v>
      </c>
      <c r="E11732" s="519" t="s">
        <v>33906</v>
      </c>
      <c r="I11732" s="519" t="s">
        <v>13</v>
      </c>
      <c r="J11732" s="650">
        <v>218.52</v>
      </c>
    </row>
    <row r="11733" spans="1:10">
      <c r="A11733" s="519" t="s">
        <v>11922</v>
      </c>
      <c r="B11733" s="519" t="str">
        <f t="shared" si="183"/>
        <v>FORRACAO DE PISO COM CARPETE DE FIBRA DE POLIPROPILENO,PARAALTO TRAFEGO,COM ESPESSURA APROXIMADA DE 5MM,SOBRE BASE EXISTENTE.FORNECIMENTO E COLOCACAO</v>
      </c>
      <c r="C11733" s="519" t="s">
        <v>41095</v>
      </c>
      <c r="D11733" s="519" t="s">
        <v>41096</v>
      </c>
      <c r="E11733" s="519" t="s">
        <v>41097</v>
      </c>
      <c r="I11733" s="519" t="s">
        <v>13</v>
      </c>
      <c r="J11733" s="650">
        <v>78.19</v>
      </c>
    </row>
    <row r="11734" spans="1:10">
      <c r="A11734" s="519" t="s">
        <v>11923</v>
      </c>
      <c r="B11734" s="519" t="str">
        <f t="shared" si="183"/>
        <v>FORRACAO DE PISO COM CARPETE DE FIBRA DE POLIPROPILENO,PARAALTO TRAFEGO,COM ESPESSURA APROXIMADA DE 5MM,SOBRE BASE EXISTENTE.FORNECIMENTO E COLOCACAO</v>
      </c>
      <c r="C11734" s="519" t="s">
        <v>41095</v>
      </c>
      <c r="D11734" s="519" t="s">
        <v>41096</v>
      </c>
      <c r="E11734" s="519" t="s">
        <v>41097</v>
      </c>
      <c r="I11734" s="519" t="s">
        <v>13</v>
      </c>
      <c r="J11734" s="650">
        <v>77.650000000000006</v>
      </c>
    </row>
    <row r="11735" spans="1:10">
      <c r="A11735" s="519" t="s">
        <v>11924</v>
      </c>
      <c r="B11735" s="519" t="str">
        <f t="shared" si="183"/>
        <v>FORRACAO DE PISO COM CARPETE DE POLIPROPILENO,COM COBERTURAEM FIBRA DE NYLON,PARA ALTO TRAFEGO,COM ESPESSURA DE 8 A 9MM,SOBRE BASE EXISTENTE.FORNECIMENTO E COLOCACAO</v>
      </c>
      <c r="C11735" s="519" t="s">
        <v>41098</v>
      </c>
      <c r="D11735" s="519" t="s">
        <v>41099</v>
      </c>
      <c r="E11735" s="519" t="s">
        <v>41100</v>
      </c>
      <c r="I11735" s="519" t="s">
        <v>13</v>
      </c>
      <c r="J11735" s="650">
        <v>230.96</v>
      </c>
    </row>
    <row r="11736" spans="1:10">
      <c r="A11736" s="519" t="s">
        <v>11925</v>
      </c>
      <c r="B11736" s="519" t="str">
        <f t="shared" si="183"/>
        <v>FORRACAO DE PISO COM CARPETE DE POLIPROPILENO,COM COBERTURAEM FIBRA DE NYLON,PARA ALTO TRAFEGO,COM ESPESSURA DE 8 A 9MM,SOBRE BASE EXISTENTE.FORNECIMENTO E COLOCACAO</v>
      </c>
      <c r="C11736" s="519" t="s">
        <v>41098</v>
      </c>
      <c r="D11736" s="519" t="s">
        <v>41099</v>
      </c>
      <c r="E11736" s="519" t="s">
        <v>41100</v>
      </c>
      <c r="I11736" s="519" t="s">
        <v>13</v>
      </c>
      <c r="J11736" s="650">
        <v>230.41</v>
      </c>
    </row>
    <row r="11737" spans="1:10">
      <c r="A11737" s="519" t="s">
        <v>11926</v>
      </c>
      <c r="B11737" s="519" t="str">
        <f t="shared" si="183"/>
        <v>FORRACAO DE PISO COM CARPETE DE FIBRA DE POLIPROPILENO,PARATRAFEGO LEVE A MODERADO,COM ESPESSURA DE 5 A 6MM,SOBRE BASEEXISTENTE.FORNECIMENTO E COLOCACAO</v>
      </c>
      <c r="C11737" s="519" t="s">
        <v>41095</v>
      </c>
      <c r="D11737" s="519" t="s">
        <v>72770</v>
      </c>
      <c r="E11737" s="519" t="s">
        <v>41101</v>
      </c>
      <c r="I11737" s="519" t="s">
        <v>13</v>
      </c>
      <c r="J11737" s="650">
        <v>75.459999999999994</v>
      </c>
    </row>
    <row r="11738" spans="1:10">
      <c r="A11738" s="519" t="s">
        <v>11927</v>
      </c>
      <c r="B11738" s="519" t="str">
        <f t="shared" si="183"/>
        <v>FORRACAO DE PISO COM CARPETE DE FIBRA DE POLIPROPILENO,PARATRAFEGO LEVE A MODERADO,COM ESPESSURA DE 5 A 6MM,SOBRE BASEEXISTENTE.FORNECIMENTO E COLOCACAO</v>
      </c>
      <c r="C11738" s="519" t="s">
        <v>41095</v>
      </c>
      <c r="D11738" s="519" t="s">
        <v>72770</v>
      </c>
      <c r="E11738" s="519" t="s">
        <v>41101</v>
      </c>
      <c r="I11738" s="519" t="s">
        <v>13</v>
      </c>
      <c r="J11738" s="650">
        <v>74.92</v>
      </c>
    </row>
    <row r="11739" spans="1:10">
      <c r="A11739" s="519" t="s">
        <v>11928</v>
      </c>
      <c r="B11739" s="519" t="str">
        <f t="shared" si="183"/>
        <v>FORRACAO DE PISO COM CARPETE DE FIBRA DE POLIPROPILENO,COM ACABAMENTO RESINADO,PARA TRAFEGO LEVE A MODERADO,COM ESPESSURA DE 5 A 6MM,SOBRE BASE EXISTENTE.FORNECIMENTO E COLOCACAO</v>
      </c>
      <c r="C11739" s="519" t="s">
        <v>41102</v>
      </c>
      <c r="D11739" s="519" t="s">
        <v>41103</v>
      </c>
      <c r="E11739" s="519" t="s">
        <v>72771</v>
      </c>
      <c r="I11739" s="519" t="s">
        <v>13</v>
      </c>
      <c r="J11739" s="650">
        <v>65.91</v>
      </c>
    </row>
    <row r="11740" spans="1:10">
      <c r="A11740" s="519" t="s">
        <v>11929</v>
      </c>
      <c r="B11740" s="519" t="str">
        <f t="shared" si="183"/>
        <v>FORRACAO DE PISO COM CARPETE DE FIBRA DE POLIPROPILENO,COM ACABAMENTO RESINADO,PARA TRAFEGO LEVE A MODERADO,COM ESPESSURA DE 5 A 6MM,SOBRE BASE EXISTENTE.FORNECIMENTO E COLOCACAO</v>
      </c>
      <c r="C11740" s="519" t="s">
        <v>41102</v>
      </c>
      <c r="D11740" s="519" t="s">
        <v>41103</v>
      </c>
      <c r="E11740" s="519" t="s">
        <v>72771</v>
      </c>
      <c r="I11740" s="519" t="s">
        <v>13</v>
      </c>
      <c r="J11740" s="650">
        <v>65.36</v>
      </c>
    </row>
    <row r="11741" spans="1:10">
      <c r="A11741" s="519" t="s">
        <v>11930</v>
      </c>
      <c r="B11741" s="519" t="str">
        <f t="shared" si="183"/>
        <v>PISO DE TACOS DE IPE OU MADEIRA EQUIVALENTE,MEDINDO 7X21CM,PICHADOS E INCRUSTADOS COM PEDRISCOS, ASSENTES COM ARGAMASSADE CIMENTO E SAIBRO,NO TRACO 1:6,EXCLUSIVE SERVICO DE CALAFATE</v>
      </c>
      <c r="C11741" s="519" t="s">
        <v>41104</v>
      </c>
      <c r="D11741" s="519" t="s">
        <v>41105</v>
      </c>
      <c r="E11741" s="519" t="s">
        <v>41106</v>
      </c>
      <c r="F11741" s="519" t="s">
        <v>40615</v>
      </c>
      <c r="I11741" s="519" t="s">
        <v>13</v>
      </c>
      <c r="J11741" s="650">
        <v>228.25</v>
      </c>
    </row>
    <row r="11742" spans="1:10">
      <c r="A11742" s="519" t="s">
        <v>11931</v>
      </c>
      <c r="B11742" s="519" t="str">
        <f t="shared" si="183"/>
        <v>PISO DE TACOS DE IPE OU MADEIRA EQUIVALENTE,MEDINDO 7X21CM,PICHADOS E INCRUSTADOS COM PEDRISCOS, ASSENTES COM ARGAMASSADE CIMENTO E SAIBRO,NO TRACO 1:6,EXCLUSIVE SERVICO DE CALAFATE</v>
      </c>
      <c r="C11742" s="519" t="s">
        <v>41104</v>
      </c>
      <c r="D11742" s="519" t="s">
        <v>41105</v>
      </c>
      <c r="E11742" s="519" t="s">
        <v>41106</v>
      </c>
      <c r="F11742" s="519" t="s">
        <v>40615</v>
      </c>
      <c r="I11742" s="519" t="s">
        <v>13</v>
      </c>
      <c r="J11742" s="650">
        <v>223.49</v>
      </c>
    </row>
    <row r="11743" spans="1:10">
      <c r="A11743" s="519" t="s">
        <v>11932</v>
      </c>
      <c r="B11743" s="519" t="str">
        <f t="shared" si="183"/>
        <v>PISO DE FRISO DE IPE OU MADEIRA EQUIVALENTE,COM 10CM DE LARGURA,2CM DE ESPESSURA, PREGADO SOBRE REGUAS DE MADEIRA DE LEI DE 1.1/2"X3",EMBUTIDAS EM CONCRETO</v>
      </c>
      <c r="C11743" s="519" t="s">
        <v>41107</v>
      </c>
      <c r="D11743" s="519" t="s">
        <v>41108</v>
      </c>
      <c r="E11743" s="519" t="s">
        <v>41109</v>
      </c>
      <c r="I11743" s="519" t="s">
        <v>13</v>
      </c>
      <c r="J11743" s="650">
        <v>294.26</v>
      </c>
    </row>
    <row r="11744" spans="1:10">
      <c r="A11744" s="519" t="s">
        <v>11933</v>
      </c>
      <c r="B11744" s="519" t="str">
        <f t="shared" si="183"/>
        <v>PISO DE FRISO DE IPE OU MADEIRA EQUIVALENTE,COM 10CM DE LARGURA,2CM DE ESPESSURA, PREGADO SOBRE REGUAS DE MADEIRA DE LEI DE 1.1/2"X3",EMBUTIDAS EM CONCRETO</v>
      </c>
      <c r="C11744" s="519" t="s">
        <v>41107</v>
      </c>
      <c r="D11744" s="519" t="s">
        <v>41108</v>
      </c>
      <c r="E11744" s="519" t="s">
        <v>41109</v>
      </c>
      <c r="I11744" s="519" t="s">
        <v>13</v>
      </c>
      <c r="J11744" s="650">
        <v>285.93</v>
      </c>
    </row>
    <row r="11745" spans="1:10">
      <c r="A11745" s="519" t="s">
        <v>11934</v>
      </c>
      <c r="B11745" s="519" t="str">
        <f t="shared" si="183"/>
        <v>PISO DE FRISO DE IPE OU MADEIRA EQUIVALENTE COM 20X2CM,PREGADO SOBRE  BARROTEAMENTO OU REGUAS DE  MADEIRA DE LEI A CADA50CM,EXCLUSIVE BARROTES OU REGUAS</v>
      </c>
      <c r="C11745" s="519" t="s">
        <v>41110</v>
      </c>
      <c r="D11745" s="519" t="s">
        <v>41111</v>
      </c>
      <c r="E11745" s="519" t="s">
        <v>41112</v>
      </c>
      <c r="I11745" s="519" t="s">
        <v>13</v>
      </c>
      <c r="J11745" s="650">
        <v>208.49</v>
      </c>
    </row>
    <row r="11746" spans="1:10">
      <c r="A11746" s="519" t="s">
        <v>11935</v>
      </c>
      <c r="B11746" s="519" t="str">
        <f t="shared" si="183"/>
        <v>PISO DE FRISO DE IPE OU MADEIRA EQUIVALENTE COM 20X2CM,PREGADO SOBRE  BARROTEAMENTO OU REGUAS DE  MADEIRA DE LEI A CADA50CM,EXCLUSIVE BARROTES OU REGUAS</v>
      </c>
      <c r="C11746" s="519" t="s">
        <v>41110</v>
      </c>
      <c r="D11746" s="519" t="s">
        <v>41111</v>
      </c>
      <c r="E11746" s="519" t="s">
        <v>41112</v>
      </c>
      <c r="I11746" s="519" t="s">
        <v>13</v>
      </c>
      <c r="J11746" s="650">
        <v>204.16</v>
      </c>
    </row>
    <row r="11747" spans="1:10">
      <c r="A11747" s="519" t="s">
        <v>11936</v>
      </c>
      <c r="B11747" s="519" t="str">
        <f t="shared" si="183"/>
        <v>REGUA DE MADEIRA DE LEI DE FORMA TRAPEZOIDAL COM 5X3CM,FIXADA EM CONTRAPISO DE CIMENTO E AREIA,NO TRACO 1:3,EXCLUSIVE OCONTRAPISO</v>
      </c>
      <c r="C11747" s="519" t="s">
        <v>41113</v>
      </c>
      <c r="D11747" s="519" t="s">
        <v>41114</v>
      </c>
      <c r="E11747" s="519" t="s">
        <v>41115</v>
      </c>
      <c r="I11747" s="519" t="s">
        <v>36</v>
      </c>
      <c r="J11747" s="650">
        <v>28.21</v>
      </c>
    </row>
    <row r="11748" spans="1:10">
      <c r="A11748" s="519" t="s">
        <v>11937</v>
      </c>
      <c r="B11748" s="519" t="str">
        <f t="shared" si="183"/>
        <v>REGUA DE MADEIRA DE LEI DE FORMA TRAPEZOIDAL COM 5X3CM,FIXADA EM CONTRAPISO DE CIMENTO E AREIA,NO TRACO 1:3,EXCLUSIVE OCONTRAPISO</v>
      </c>
      <c r="C11748" s="519" t="s">
        <v>41113</v>
      </c>
      <c r="D11748" s="519" t="s">
        <v>41114</v>
      </c>
      <c r="E11748" s="519" t="s">
        <v>41115</v>
      </c>
      <c r="I11748" s="519" t="s">
        <v>36</v>
      </c>
      <c r="J11748" s="650">
        <v>26.67</v>
      </c>
    </row>
    <row r="11749" spans="1:10">
      <c r="A11749" s="519" t="s">
        <v>11938</v>
      </c>
      <c r="B11749" s="519" t="str">
        <f t="shared" si="183"/>
        <v>BARROTE DE MADEIRA DE LEI DE 3"X4.1/2",APOIADO EM PILARETE DE 20X20CM,DE ALVENARIA DE TIJOLOS MACICOS OU OUTRO,EXCLUSIVE OS PILARETES</v>
      </c>
      <c r="C11749" s="519" t="s">
        <v>41116</v>
      </c>
      <c r="D11749" s="519" t="s">
        <v>41117</v>
      </c>
      <c r="E11749" s="519" t="s">
        <v>41118</v>
      </c>
      <c r="I11749" s="519" t="s">
        <v>36</v>
      </c>
      <c r="J11749" s="650">
        <v>62.67</v>
      </c>
    </row>
    <row r="11750" spans="1:10">
      <c r="A11750" s="519" t="s">
        <v>11939</v>
      </c>
      <c r="B11750" s="519" t="str">
        <f t="shared" si="183"/>
        <v>BARROTE DE MADEIRA DE LEI DE 3"X4.1/2",APOIADO EM PILARETE DE 20X20CM,DE ALVENARIA DE TIJOLOS MACICOS OU OUTRO,EXCLUSIVE OS PILARETES</v>
      </c>
      <c r="C11750" s="519" t="s">
        <v>41116</v>
      </c>
      <c r="D11750" s="519" t="s">
        <v>41117</v>
      </c>
      <c r="E11750" s="519" t="s">
        <v>41118</v>
      </c>
      <c r="I11750" s="519" t="s">
        <v>36</v>
      </c>
      <c r="J11750" s="650">
        <v>61.13</v>
      </c>
    </row>
    <row r="11751" spans="1:10">
      <c r="A11751" s="519" t="s">
        <v>11940</v>
      </c>
      <c r="B11751" s="519" t="str">
        <f t="shared" si="183"/>
        <v>RODAPE EM MADEIRA DE LEI,COM SECAO DE 5X2CM,PREGADO EM TACOS EMBUTIDOS NA ALVENARIA</v>
      </c>
      <c r="C11751" s="519" t="s">
        <v>41119</v>
      </c>
      <c r="D11751" s="519" t="s">
        <v>41120</v>
      </c>
      <c r="I11751" s="519" t="s">
        <v>36</v>
      </c>
      <c r="J11751" s="650">
        <v>25.69</v>
      </c>
    </row>
    <row r="11752" spans="1:10">
      <c r="A11752" s="519" t="s">
        <v>11941</v>
      </c>
      <c r="B11752" s="519" t="str">
        <f t="shared" si="183"/>
        <v>RODAPE EM MADEIRA DE LEI,COM SECAO DE 5X2CM,PREGADO EM TACOS EMBUTIDOS NA ALVENARIA</v>
      </c>
      <c r="C11752" s="519" t="s">
        <v>41119</v>
      </c>
      <c r="D11752" s="519" t="s">
        <v>41120</v>
      </c>
      <c r="I11752" s="519" t="s">
        <v>36</v>
      </c>
      <c r="J11752" s="650">
        <v>24.28</v>
      </c>
    </row>
    <row r="11753" spans="1:10">
      <c r="A11753" s="519" t="s">
        <v>11942</v>
      </c>
      <c r="B11753" s="519" t="str">
        <f t="shared" si="183"/>
        <v>RODAPE EM MADEIRA DE LEI,COM SECAO DE 7X2CM,PREGADO EM TACOS EMBUTIDOS NA ALVENARIA</v>
      </c>
      <c r="C11753" s="519" t="s">
        <v>41121</v>
      </c>
      <c r="D11753" s="519" t="s">
        <v>41120</v>
      </c>
      <c r="I11753" s="519" t="s">
        <v>36</v>
      </c>
      <c r="J11753" s="650">
        <v>27.23</v>
      </c>
    </row>
    <row r="11754" spans="1:10">
      <c r="A11754" s="519" t="s">
        <v>11943</v>
      </c>
      <c r="B11754" s="519" t="str">
        <f t="shared" si="183"/>
        <v>RODAPE EM MADEIRA DE LEI,COM SECAO DE 7X2CM,PREGADO EM TACOS EMBUTIDOS NA ALVENARIA</v>
      </c>
      <c r="C11754" s="519" t="s">
        <v>41121</v>
      </c>
      <c r="D11754" s="519" t="s">
        <v>41120</v>
      </c>
      <c r="I11754" s="519" t="s">
        <v>36</v>
      </c>
      <c r="J11754" s="650">
        <v>25.81</v>
      </c>
    </row>
    <row r="11755" spans="1:10">
      <c r="A11755" s="519" t="s">
        <v>11944</v>
      </c>
      <c r="B11755" s="519" t="str">
        <f t="shared" si="183"/>
        <v>RODAPE DE IPE OU MADEIRA EQUIVALENTE DE 10X2CM ACABAMENTO BOLEADO,FIXADO COMO EM 13.398.0020</v>
      </c>
      <c r="C11755" s="519" t="s">
        <v>41122</v>
      </c>
      <c r="D11755" s="519" t="s">
        <v>41123</v>
      </c>
      <c r="I11755" s="519" t="s">
        <v>36</v>
      </c>
      <c r="J11755" s="650">
        <v>40.520000000000003</v>
      </c>
    </row>
    <row r="11756" spans="1:10">
      <c r="A11756" s="519" t="s">
        <v>11945</v>
      </c>
      <c r="B11756" s="519" t="str">
        <f t="shared" si="183"/>
        <v>RODAPE DE IPE OU MADEIRA EQUIVALENTE DE 10X2CM ACABAMENTO BOLEADO,FIXADO COMO EM 13.398.0020</v>
      </c>
      <c r="C11756" s="519" t="s">
        <v>41122</v>
      </c>
      <c r="D11756" s="519" t="s">
        <v>41123</v>
      </c>
      <c r="I11756" s="519" t="s">
        <v>36</v>
      </c>
      <c r="J11756" s="650">
        <v>39.11</v>
      </c>
    </row>
    <row r="11757" spans="1:10">
      <c r="A11757" s="519" t="s">
        <v>11946</v>
      </c>
      <c r="B11757" s="519" t="str">
        <f t="shared" si="183"/>
        <v>PISO DE PEDRA PORTUGUESA,ASSENTADO SOBRE MISTURA DE CIMENTOE SAIBRO,NO TRACO 1:5,INCLUSIVE ACERTO DO TERRENO.FORNECIMENTO E COLOCACAO</v>
      </c>
      <c r="C11757" s="519" t="s">
        <v>41124</v>
      </c>
      <c r="D11757" s="519" t="s">
        <v>41125</v>
      </c>
      <c r="E11757" s="519" t="s">
        <v>34305</v>
      </c>
      <c r="I11757" s="519" t="s">
        <v>13</v>
      </c>
      <c r="J11757" s="650">
        <v>109.15</v>
      </c>
    </row>
    <row r="11758" spans="1:10">
      <c r="A11758" s="519" t="s">
        <v>11947</v>
      </c>
      <c r="B11758" s="519" t="str">
        <f t="shared" si="183"/>
        <v>PISO DE PEDRA PORTUGUESA,ASSENTADO SOBRE MISTURA DE CIMENTOE SAIBRO,NO TRACO 1:5,INCLUSIVE ACERTO DO TERRENO.FORNECIMENTO E COLOCACAO</v>
      </c>
      <c r="C11758" s="519" t="s">
        <v>41124</v>
      </c>
      <c r="D11758" s="519" t="s">
        <v>41125</v>
      </c>
      <c r="E11758" s="519" t="s">
        <v>34305</v>
      </c>
      <c r="I11758" s="519" t="s">
        <v>13</v>
      </c>
      <c r="J11758" s="650">
        <v>104.4</v>
      </c>
    </row>
    <row r="11759" spans="1:10">
      <c r="A11759" s="519" t="s">
        <v>11948</v>
      </c>
      <c r="B11759" s="519" t="str">
        <f t="shared" si="183"/>
        <v>PISO DE PEDRA PORTUGUESA EM DESENHOS SIMPLES, COM APROXIMADAMENTE 40% DE PEDRA PRETA E 60% DE PEDRA BRANCA, ASSENTADO SOBRE MISTURA DE CIMENTO E SAIBRO NO TRACO 1:5, INCLUSIVE ACERTO DO TERRENO.FORNECIMENTO E COLOCACAO</v>
      </c>
      <c r="C11759" s="519" t="s">
        <v>41126</v>
      </c>
      <c r="D11759" s="519" t="s">
        <v>41127</v>
      </c>
      <c r="E11759" s="519" t="s">
        <v>41128</v>
      </c>
      <c r="F11759" s="519" t="s">
        <v>41129</v>
      </c>
      <c r="I11759" s="519" t="s">
        <v>13</v>
      </c>
      <c r="J11759" s="650">
        <v>123.04</v>
      </c>
    </row>
    <row r="11760" spans="1:10">
      <c r="A11760" s="519" t="s">
        <v>11949</v>
      </c>
      <c r="B11760" s="519" t="str">
        <f t="shared" si="183"/>
        <v>PISO DE PEDRA PORTUGUESA EM DESENHOS SIMPLES, COM APROXIMADAMENTE 40% DE PEDRA PRETA E 60% DE PEDRA BRANCA, ASSENTADO SOBRE MISTURA DE CIMENTO E SAIBRO NO TRACO 1:5, INCLUSIVE ACERTO DO TERRENO.FORNECIMENTO E COLOCACAO</v>
      </c>
      <c r="C11760" s="519" t="s">
        <v>41126</v>
      </c>
      <c r="D11760" s="519" t="s">
        <v>41127</v>
      </c>
      <c r="E11760" s="519" t="s">
        <v>41128</v>
      </c>
      <c r="F11760" s="519" t="s">
        <v>41129</v>
      </c>
      <c r="I11760" s="519" t="s">
        <v>13</v>
      </c>
      <c r="J11760" s="650">
        <v>116.43</v>
      </c>
    </row>
    <row r="11761" spans="1:10">
      <c r="A11761" s="519" t="s">
        <v>11950</v>
      </c>
      <c r="B11761" s="519" t="str">
        <f t="shared" si="183"/>
        <v>PEDRA PORTUGUESA COM 60% DE PEDRA BRANCA.FORNECIMENTO SEM COLOCACAO</v>
      </c>
      <c r="C11761" s="519" t="s">
        <v>41130</v>
      </c>
      <c r="D11761" s="519" t="s">
        <v>34540</v>
      </c>
      <c r="I11761" s="519" t="s">
        <v>13</v>
      </c>
      <c r="J11761" s="650">
        <v>58.8</v>
      </c>
    </row>
    <row r="11762" spans="1:10">
      <c r="A11762" s="519" t="s">
        <v>11951</v>
      </c>
      <c r="B11762" s="519" t="str">
        <f t="shared" si="183"/>
        <v>PEDRA PORTUGUESA COM 60% DE PEDRA BRANCA.FORNECIMENTO SEM COLOCACAO</v>
      </c>
      <c r="C11762" s="519" t="s">
        <v>41130</v>
      </c>
      <c r="D11762" s="519" t="s">
        <v>34540</v>
      </c>
      <c r="I11762" s="519" t="s">
        <v>13</v>
      </c>
      <c r="J11762" s="650">
        <v>58.8</v>
      </c>
    </row>
    <row r="11763" spans="1:10">
      <c r="A11763" s="519" t="s">
        <v>11952</v>
      </c>
      <c r="B11763" s="519" t="str">
        <f t="shared" si="183"/>
        <v>PISO DE PEDRA PORTUGUESA,ASSENTADO SOBRE MISTURA DE CIMENTOE SAIBRO,NO TRACO 1:5,EXCLUSIVE ACERTO DO TERRENO.FORNECIMENTO E COLOCACAO</v>
      </c>
      <c r="C11763" s="519" t="s">
        <v>41124</v>
      </c>
      <c r="D11763" s="519" t="s">
        <v>41131</v>
      </c>
      <c r="E11763" s="519" t="s">
        <v>34305</v>
      </c>
      <c r="I11763" s="519" t="s">
        <v>13</v>
      </c>
      <c r="J11763" s="650">
        <v>92.11</v>
      </c>
    </row>
    <row r="11764" spans="1:10">
      <c r="A11764" s="519" t="s">
        <v>11953</v>
      </c>
      <c r="B11764" s="519" t="str">
        <f t="shared" si="183"/>
        <v>PISO DE PEDRA PORTUGUESA,ASSENTADO SOBRE MISTURA DE CIMENTOE SAIBRO,NO TRACO 1:5,EXCLUSIVE ACERTO DO TERRENO.FORNECIMENTO E COLOCACAO</v>
      </c>
      <c r="C11764" s="519" t="s">
        <v>41124</v>
      </c>
      <c r="D11764" s="519" t="s">
        <v>41131</v>
      </c>
      <c r="E11764" s="519" t="s">
        <v>34305</v>
      </c>
      <c r="I11764" s="519" t="s">
        <v>13</v>
      </c>
      <c r="J11764" s="650">
        <v>89.63</v>
      </c>
    </row>
    <row r="11765" spans="1:10">
      <c r="A11765" s="519" t="s">
        <v>11954</v>
      </c>
      <c r="B11765" s="519" t="str">
        <f t="shared" si="183"/>
        <v>PISO DE PEDRA PORTUGUESA EM DESENHO SIMPLES,COM APROXIMADAMENTE 25% DE PEDRA PRETA,25% DE PEDRA VERMELHA E 50% DE PEDRABRANCA,ASSENTADO SOBRE MISTURA DE CIMENTO E SAIBRO NO TRACO1:5,INCLUSIVE ACERTO DO TERRENO.FORNECIMENTO E COLOCACAO</v>
      </c>
      <c r="C11765" s="519" t="s">
        <v>41132</v>
      </c>
      <c r="D11765" s="519" t="s">
        <v>41133</v>
      </c>
      <c r="E11765" s="519" t="s">
        <v>41134</v>
      </c>
      <c r="F11765" s="519" t="s">
        <v>41135</v>
      </c>
      <c r="I11765" s="519" t="s">
        <v>13</v>
      </c>
      <c r="J11765" s="650">
        <v>132.44999999999999</v>
      </c>
    </row>
    <row r="11766" spans="1:10">
      <c r="A11766" s="519" t="s">
        <v>11955</v>
      </c>
      <c r="B11766" s="519" t="str">
        <f t="shared" si="183"/>
        <v>PISO DE PEDRA PORTUGUESA EM DESENHO SIMPLES,COM APROXIMADAMENTE 25% DE PEDRA PRETA,25% DE PEDRA VERMELHA E 50% DE PEDRABRANCA,ASSENTADO SOBRE MISTURA DE CIMENTO E SAIBRO NO TRACO1:5,INCLUSIVE ACERTO DO TERRENO.FORNECIMENTO E COLOCACAO</v>
      </c>
      <c r="C11766" s="519" t="s">
        <v>41132</v>
      </c>
      <c r="D11766" s="519" t="s">
        <v>41133</v>
      </c>
      <c r="E11766" s="519" t="s">
        <v>41134</v>
      </c>
      <c r="F11766" s="519" t="s">
        <v>41135</v>
      </c>
      <c r="I11766" s="519" t="s">
        <v>13</v>
      </c>
      <c r="J11766" s="650">
        <v>124.59</v>
      </c>
    </row>
    <row r="11767" spans="1:10">
      <c r="A11767" s="519" t="s">
        <v>11956</v>
      </c>
      <c r="B11767" s="519" t="str">
        <f t="shared" si="183"/>
        <v>PISO DE PEDRA PORTUGUESA,ASSENTADO SOBRE MISTURA DE CIMENTOE SAIBRO,NO TRACO 1:5,INCLUSIVE ACERTO DO TERRENO,EM FAIXA.FORNECIMENTO E COLOCACAO</v>
      </c>
      <c r="C11767" s="519" t="s">
        <v>41124</v>
      </c>
      <c r="D11767" s="519" t="s">
        <v>41136</v>
      </c>
      <c r="E11767" s="519" t="s">
        <v>34490</v>
      </c>
      <c r="I11767" s="519" t="s">
        <v>13</v>
      </c>
      <c r="J11767" s="650">
        <v>128.69</v>
      </c>
    </row>
    <row r="11768" spans="1:10">
      <c r="A11768" s="519" t="s">
        <v>11957</v>
      </c>
      <c r="B11768" s="519" t="str">
        <f t="shared" si="183"/>
        <v>PISO DE PEDRA PORTUGUESA,ASSENTADO SOBRE MISTURA DE CIMENTOE SAIBRO,NO TRACO 1:5,INCLUSIVE ACERTO DO TERRENO,EM FAIXA.FORNECIMENTO E COLOCACAO</v>
      </c>
      <c r="C11768" s="519" t="s">
        <v>41124</v>
      </c>
      <c r="D11768" s="519" t="s">
        <v>41136</v>
      </c>
      <c r="E11768" s="519" t="s">
        <v>34490</v>
      </c>
      <c r="I11768" s="519" t="s">
        <v>13</v>
      </c>
      <c r="J11768" s="650">
        <v>121.32</v>
      </c>
    </row>
    <row r="11769" spans="1:10">
      <c r="A11769" s="519" t="s">
        <v>11958</v>
      </c>
      <c r="B11769" s="519" t="str">
        <f t="shared" si="183"/>
        <v>PISO COM PEDRA PORTUGUESA VERMELHA,ASSENTADO SOBRE MISTURA DE CIMENTO E SAIBRO,NO TRACO 1:5,INCLUSIVE ACERTO DO TERRENO,EM FAIXA.FORNECIMENTO E COLOCACAO</v>
      </c>
      <c r="C11769" s="519" t="s">
        <v>41137</v>
      </c>
      <c r="D11769" s="519" t="s">
        <v>41138</v>
      </c>
      <c r="E11769" s="519" t="s">
        <v>41139</v>
      </c>
      <c r="I11769" s="519" t="s">
        <v>13</v>
      </c>
      <c r="J11769" s="650">
        <v>109.15</v>
      </c>
    </row>
    <row r="11770" spans="1:10">
      <c r="A11770" s="519" t="s">
        <v>11959</v>
      </c>
      <c r="B11770" s="519" t="str">
        <f t="shared" si="183"/>
        <v>PISO COM PEDRA PORTUGUESA VERMELHA,ASSENTADO SOBRE MISTURA DE CIMENTO E SAIBRO,NO TRACO 1:5,INCLUSIVE ACERTO DO TERRENO,EM FAIXA.FORNECIMENTO E COLOCACAO</v>
      </c>
      <c r="C11770" s="519" t="s">
        <v>41137</v>
      </c>
      <c r="D11770" s="519" t="s">
        <v>41138</v>
      </c>
      <c r="E11770" s="519" t="s">
        <v>41139</v>
      </c>
      <c r="I11770" s="519" t="s">
        <v>13</v>
      </c>
      <c r="J11770" s="650">
        <v>104.4</v>
      </c>
    </row>
    <row r="11771" spans="1:10">
      <c r="A11771" s="519" t="s">
        <v>11960</v>
      </c>
      <c r="B11771" s="519" t="str">
        <f t="shared" si="183"/>
        <v>RECOMPOSICAO DE PAVIMENTACAO DE PEDRA PORTUGUESA,ASSENTADACOM FAROFA DE CIMENTO E SAIBRO,NO TRACO 1:5, INCLUSIVE FORNECIMENTO DO MATERIAL PARA REJUNTAMENTO,EXCLUSIVE A PEDRA</v>
      </c>
      <c r="C11771" s="519" t="s">
        <v>41140</v>
      </c>
      <c r="D11771" s="519" t="s">
        <v>41141</v>
      </c>
      <c r="E11771" s="519" t="s">
        <v>41142</v>
      </c>
      <c r="I11771" s="519" t="s">
        <v>13</v>
      </c>
      <c r="J11771" s="650">
        <v>91.21</v>
      </c>
    </row>
    <row r="11772" spans="1:10">
      <c r="A11772" s="519" t="s">
        <v>11961</v>
      </c>
      <c r="B11772" s="519" t="str">
        <f t="shared" si="183"/>
        <v>RECOMPOSICAO DE PAVIMENTACAO DE PEDRA PORTUGUESA,ASSENTADACOM FAROFA DE CIMENTO E SAIBRO,NO TRACO 1:5, INCLUSIVE FORNECIMENTO DO MATERIAL PARA REJUNTAMENTO,EXCLUSIVE A PEDRA</v>
      </c>
      <c r="C11772" s="519" t="s">
        <v>41140</v>
      </c>
      <c r="D11772" s="519" t="s">
        <v>41141</v>
      </c>
      <c r="E11772" s="519" t="s">
        <v>41142</v>
      </c>
      <c r="I11772" s="519" t="s">
        <v>13</v>
      </c>
      <c r="J11772" s="650">
        <v>80.38</v>
      </c>
    </row>
    <row r="11773" spans="1:10">
      <c r="A11773" s="519" t="s">
        <v>11962</v>
      </c>
      <c r="B11773" s="519" t="str">
        <f t="shared" si="183"/>
        <v>PISO DE PEDRA SAO TOME,MEDINDO 30X30CM,38X38CM,48X48CM OU 58X58CM,COM 2CM DE ESPESSURA,ASSENTE COM ARGAMASSA DE CIMENTO,AREIA E SAIBRO,NO TRACO 1:2:2,COM ESPESSURA DE 3CM.FORNECIMENTO E COLOCACAO</v>
      </c>
      <c r="C11773" s="519" t="s">
        <v>41143</v>
      </c>
      <c r="D11773" s="519" t="s">
        <v>41144</v>
      </c>
      <c r="E11773" s="519" t="s">
        <v>41145</v>
      </c>
      <c r="F11773" s="519" t="s">
        <v>41093</v>
      </c>
      <c r="I11773" s="519" t="s">
        <v>13</v>
      </c>
      <c r="J11773" s="650">
        <v>198.77</v>
      </c>
    </row>
    <row r="11774" spans="1:10">
      <c r="A11774" s="519" t="s">
        <v>11963</v>
      </c>
      <c r="B11774" s="519" t="str">
        <f t="shared" si="183"/>
        <v>PISO DE PEDRA SAO TOME,MEDINDO 30X30CM,38X38CM,48X48CM OU 58X58CM,COM 2CM DE ESPESSURA,ASSENTE COM ARGAMASSA DE CIMENTO,AREIA E SAIBRO,NO TRACO 1:2:2,COM ESPESSURA DE 3CM.FORNECIMENTO E COLOCACAO</v>
      </c>
      <c r="C11774" s="519" t="s">
        <v>41143</v>
      </c>
      <c r="D11774" s="519" t="s">
        <v>41144</v>
      </c>
      <c r="E11774" s="519" t="s">
        <v>41145</v>
      </c>
      <c r="F11774" s="519" t="s">
        <v>41093</v>
      </c>
      <c r="I11774" s="519" t="s">
        <v>13</v>
      </c>
      <c r="J11774" s="650">
        <v>190.83</v>
      </c>
    </row>
    <row r="11775" spans="1:10">
      <c r="A11775" s="519" t="s">
        <v>11964</v>
      </c>
      <c r="B11775" s="519" t="str">
        <f t="shared" si="183"/>
        <v>PISO DE PEDRA SAO TOME,MEDINDO 30X30CM,38X38CM,48X48CM OU 58X58CM,COM 2CM DE ESPESSURA,EXCLUSIVE ARGAMASSA.FORNECIMENTOE COLOCACAO</v>
      </c>
      <c r="C11775" s="519" t="s">
        <v>41143</v>
      </c>
      <c r="D11775" s="519" t="s">
        <v>41146</v>
      </c>
      <c r="E11775" s="519" t="s">
        <v>34469</v>
      </c>
      <c r="I11775" s="519" t="s">
        <v>13</v>
      </c>
      <c r="J11775" s="650">
        <v>187.41</v>
      </c>
    </row>
    <row r="11776" spans="1:10">
      <c r="A11776" s="519" t="s">
        <v>11965</v>
      </c>
      <c r="B11776" s="519" t="str">
        <f t="shared" si="183"/>
        <v>PISO DE PEDRA SAO TOME,MEDINDO 30X30CM,38X38CM,48X48CM OU 58X58CM,COM 2CM DE ESPESSURA,EXCLUSIVE ARGAMASSA.FORNECIMENTOE COLOCACAO</v>
      </c>
      <c r="C11776" s="519" t="s">
        <v>41143</v>
      </c>
      <c r="D11776" s="519" t="s">
        <v>41146</v>
      </c>
      <c r="E11776" s="519" t="s">
        <v>34469</v>
      </c>
      <c r="I11776" s="519" t="s">
        <v>13</v>
      </c>
      <c r="J11776" s="650">
        <v>179.72</v>
      </c>
    </row>
    <row r="11777" spans="1:10">
      <c r="A11777" s="519" t="s">
        <v>11966</v>
      </c>
      <c r="B11777" s="519" t="str">
        <f t="shared" si="183"/>
        <v>PISO DE PEDRA SAO TOME,MEDINDO 57X57CM,TIPO FURNAS/LIGHT,ASSENTE COM ARGAMASSA DE CIMENTO,AREIA E SAIBRO,NO TRACO 1:2:2,REJUNTAMENTO COM CIMENTO BRANCO E CORANTE</v>
      </c>
      <c r="C11777" s="519" t="s">
        <v>41147</v>
      </c>
      <c r="D11777" s="519" t="s">
        <v>41148</v>
      </c>
      <c r="E11777" s="519" t="s">
        <v>41149</v>
      </c>
      <c r="I11777" s="519" t="s">
        <v>13</v>
      </c>
      <c r="J11777" s="650">
        <v>155.26</v>
      </c>
    </row>
    <row r="11778" spans="1:10">
      <c r="A11778" s="519" t="s">
        <v>11967</v>
      </c>
      <c r="B11778" s="519" t="str">
        <f t="shared" si="183"/>
        <v>PISO DE PEDRA SAO TOME,MEDINDO 57X57CM,TIPO FURNAS/LIGHT,ASSENTE COM ARGAMASSA DE CIMENTO,AREIA E SAIBRO,NO TRACO 1:2:2,REJUNTAMENTO COM CIMENTO BRANCO E CORANTE</v>
      </c>
      <c r="C11778" s="519" t="s">
        <v>41147</v>
      </c>
      <c r="D11778" s="519" t="s">
        <v>41148</v>
      </c>
      <c r="E11778" s="519" t="s">
        <v>41149</v>
      </c>
      <c r="I11778" s="519" t="s">
        <v>13</v>
      </c>
      <c r="J11778" s="650">
        <v>147.31</v>
      </c>
    </row>
    <row r="11779" spans="1:10">
      <c r="A11779" s="519" t="s">
        <v>11968</v>
      </c>
      <c r="B11779" s="519" t="str">
        <f t="shared" si="183"/>
        <v>PISO DE PEDRA SAO TOME, MEDINDO 57X57CM, TIPO FURNAS/LIGHT,EXCLUSIVE ARGAMASSA E REJUNTAMENTO</v>
      </c>
      <c r="C11779" s="519" t="s">
        <v>41150</v>
      </c>
      <c r="D11779" s="519" t="s">
        <v>41151</v>
      </c>
      <c r="I11779" s="519" t="s">
        <v>13</v>
      </c>
      <c r="J11779" s="650">
        <v>142.68</v>
      </c>
    </row>
    <row r="11780" spans="1:10">
      <c r="A11780" s="519" t="s">
        <v>11969</v>
      </c>
      <c r="B11780" s="519" t="str">
        <f t="shared" si="183"/>
        <v>PISO DE PEDRA SAO TOME, MEDINDO 57X57CM, TIPO FURNAS/LIGHT,EXCLUSIVE ARGAMASSA E REJUNTAMENTO</v>
      </c>
      <c r="C11780" s="519" t="s">
        <v>41150</v>
      </c>
      <c r="D11780" s="519" t="s">
        <v>41151</v>
      </c>
      <c r="I11780" s="519" t="s">
        <v>13</v>
      </c>
      <c r="J11780" s="650">
        <v>134.99</v>
      </c>
    </row>
    <row r="11781" spans="1:10">
      <c r="A11781" s="519" t="s">
        <v>11970</v>
      </c>
      <c r="B11781" s="519" t="str">
        <f t="shared" si="183"/>
        <v>PISO DE PLACAS DE ARDOSIA COR CINZA MEDINDO 40X40CM,EM TORNO DE 1CM DE ESPESSURA,ASSENTE SOBRE SUPERFICIE EM OSSO COM ARGAMASSA DE CIMENTO,SAIBRO E AREIA,NO TRACO 1:2:2</v>
      </c>
      <c r="C11781" s="519" t="s">
        <v>41152</v>
      </c>
      <c r="D11781" s="519" t="s">
        <v>41153</v>
      </c>
      <c r="E11781" s="519" t="s">
        <v>41154</v>
      </c>
      <c r="I11781" s="519" t="s">
        <v>13</v>
      </c>
      <c r="J11781" s="650">
        <v>74.930000000000007</v>
      </c>
    </row>
    <row r="11782" spans="1:10">
      <c r="A11782" s="519" t="s">
        <v>11971</v>
      </c>
      <c r="B11782" s="519" t="str">
        <f t="shared" si="183"/>
        <v>PISO DE PLACAS DE ARDOSIA COR CINZA MEDINDO 40X40CM,EM TORNO DE 1CM DE ESPESSURA,ASSENTE SOBRE SUPERFICIE EM OSSO COM ARGAMASSA DE CIMENTO,SAIBRO E AREIA,NO TRACO 1:2:2</v>
      </c>
      <c r="C11782" s="519" t="s">
        <v>41152</v>
      </c>
      <c r="D11782" s="519" t="s">
        <v>41153</v>
      </c>
      <c r="E11782" s="519" t="s">
        <v>41154</v>
      </c>
      <c r="I11782" s="519" t="s">
        <v>13</v>
      </c>
      <c r="J11782" s="650">
        <v>69.8</v>
      </c>
    </row>
    <row r="11783" spans="1:10">
      <c r="A11783" s="519" t="s">
        <v>11972</v>
      </c>
      <c r="B11783" s="519" t="str">
        <f t="shared" si="183"/>
        <v>PISO DE PLACAS DE ARDOSIA COR CINZA MEDINDO 40X40CM,EM TORNO DE 1CM DE ESPESSURA,EXCLUSIVE ARGAMASSA</v>
      </c>
      <c r="C11783" s="519" t="s">
        <v>41152</v>
      </c>
      <c r="D11783" s="519" t="s">
        <v>41155</v>
      </c>
      <c r="I11783" s="519" t="s">
        <v>13</v>
      </c>
      <c r="J11783" s="650">
        <v>63.57</v>
      </c>
    </row>
    <row r="11784" spans="1:10">
      <c r="A11784" s="519" t="s">
        <v>11973</v>
      </c>
      <c r="B11784" s="519" t="str">
        <f t="shared" ref="B11784:B11847" si="184">C11784&amp;D11784&amp;E11784&amp;F11784&amp;G11784&amp;H11784</f>
        <v>PISO DE PLACAS DE ARDOSIA COR CINZA MEDINDO 40X40CM,EM TORNO DE 1CM DE ESPESSURA,EXCLUSIVE ARGAMASSA</v>
      </c>
      <c r="C11784" s="519" t="s">
        <v>41152</v>
      </c>
      <c r="D11784" s="519" t="s">
        <v>41155</v>
      </c>
      <c r="I11784" s="519" t="s">
        <v>13</v>
      </c>
      <c r="J11784" s="650">
        <v>58.69</v>
      </c>
    </row>
    <row r="11785" spans="1:10">
      <c r="A11785" s="519" t="s">
        <v>11974</v>
      </c>
      <c r="B11785" s="519" t="str">
        <f t="shared" si="184"/>
        <v>PISO DE PLACAS DE ARDOSIA COR CINZA MEDINDO 30X30CM,EM TORNO DE 1CM DE ESPESSURA,ASSENTE SOBRE SUPERFICIE EM OSSO COM ARGAMASSA DE CIMENTO,SAIBRO E AREIA,NO TRACO 1:2:2</v>
      </c>
      <c r="C11785" s="519" t="s">
        <v>41156</v>
      </c>
      <c r="D11785" s="519" t="s">
        <v>41153</v>
      </c>
      <c r="E11785" s="519" t="s">
        <v>41154</v>
      </c>
      <c r="I11785" s="519" t="s">
        <v>13</v>
      </c>
      <c r="J11785" s="650">
        <v>82.3</v>
      </c>
    </row>
    <row r="11786" spans="1:10">
      <c r="A11786" s="519" t="s">
        <v>11975</v>
      </c>
      <c r="B11786" s="519" t="str">
        <f t="shared" si="184"/>
        <v>PISO DE PLACAS DE ARDOSIA COR CINZA MEDINDO 30X30CM,EM TORNO DE 1CM DE ESPESSURA,ASSENTE SOBRE SUPERFICIE EM OSSO COM ARGAMASSA DE CIMENTO,SAIBRO E AREIA,NO TRACO 1:2:2</v>
      </c>
      <c r="C11786" s="519" t="s">
        <v>41156</v>
      </c>
      <c r="D11786" s="519" t="s">
        <v>41153</v>
      </c>
      <c r="E11786" s="519" t="s">
        <v>41154</v>
      </c>
      <c r="I11786" s="519" t="s">
        <v>13</v>
      </c>
      <c r="J11786" s="650">
        <v>76.64</v>
      </c>
    </row>
    <row r="11787" spans="1:10">
      <c r="A11787" s="519" t="s">
        <v>11976</v>
      </c>
      <c r="B11787" s="519" t="str">
        <f t="shared" si="184"/>
        <v>PISO DE PLACAS DE ARDOSIA COR CINZA MEDINDO 30X30CM,EM TORNO DE 1CM DE ESPESSURA,EXCLUSIVE ARGAMASSA</v>
      </c>
      <c r="C11787" s="519" t="s">
        <v>41156</v>
      </c>
      <c r="D11787" s="519" t="s">
        <v>41155</v>
      </c>
      <c r="I11787" s="519" t="s">
        <v>13</v>
      </c>
      <c r="J11787" s="650">
        <v>70.94</v>
      </c>
    </row>
    <row r="11788" spans="1:10">
      <c r="A11788" s="519" t="s">
        <v>11977</v>
      </c>
      <c r="B11788" s="519" t="str">
        <f t="shared" si="184"/>
        <v>PISO DE PLACAS DE ARDOSIA COR CINZA MEDINDO 30X30CM,EM TORNO DE 1CM DE ESPESSURA,EXCLUSIVE ARGAMASSA</v>
      </c>
      <c r="C11788" s="519" t="s">
        <v>41156</v>
      </c>
      <c r="D11788" s="519" t="s">
        <v>41155</v>
      </c>
      <c r="I11788" s="519" t="s">
        <v>13</v>
      </c>
      <c r="J11788" s="650">
        <v>65.53</v>
      </c>
    </row>
    <row r="11789" spans="1:10">
      <c r="A11789" s="519" t="s">
        <v>11978</v>
      </c>
      <c r="B11789" s="519" t="str">
        <f t="shared" si="184"/>
        <v>PISO DE PLACAS DE ARDOSIA NA COR FERRUGEM MEDINDO 25X25CM,EM TORNO DE 1CM DE ESPESSURA,ASSENTE SOBRE SUPERFICIE EM OSSOCOM ARGAMASSA DE CIMENTO,SAIBRO E AREIA,NO TRACO 1:2:2</v>
      </c>
      <c r="C11789" s="519" t="s">
        <v>41157</v>
      </c>
      <c r="D11789" s="519" t="s">
        <v>41158</v>
      </c>
      <c r="E11789" s="519" t="s">
        <v>41159</v>
      </c>
      <c r="I11789" s="519" t="s">
        <v>13</v>
      </c>
      <c r="J11789" s="650">
        <v>76.239999999999995</v>
      </c>
    </row>
    <row r="11790" spans="1:10">
      <c r="A11790" s="519" t="s">
        <v>11979</v>
      </c>
      <c r="B11790" s="519" t="str">
        <f t="shared" si="184"/>
        <v>PISO DE PLACAS DE ARDOSIA NA COR FERRUGEM MEDINDO 25X25CM,EM TORNO DE 1CM DE ESPESSURA,ASSENTE SOBRE SUPERFICIE EM OSSOCOM ARGAMASSA DE CIMENTO,SAIBRO E AREIA,NO TRACO 1:2:2</v>
      </c>
      <c r="C11790" s="519" t="s">
        <v>41157</v>
      </c>
      <c r="D11790" s="519" t="s">
        <v>41158</v>
      </c>
      <c r="E11790" s="519" t="s">
        <v>41159</v>
      </c>
      <c r="I11790" s="519" t="s">
        <v>13</v>
      </c>
      <c r="J11790" s="650">
        <v>71.11</v>
      </c>
    </row>
    <row r="11791" spans="1:10">
      <c r="A11791" s="519" t="s">
        <v>11980</v>
      </c>
      <c r="B11791" s="519" t="str">
        <f t="shared" si="184"/>
        <v>PISO DE PLACAS DE ARDOSIA COR FERRUGEM MEDINDO 25X25CM,EM TORNO DE 1CM DE ESPESSURA,EXCLUSIVE ARGAMASSA</v>
      </c>
      <c r="C11791" s="519" t="s">
        <v>41160</v>
      </c>
      <c r="D11791" s="519" t="s">
        <v>41161</v>
      </c>
      <c r="I11791" s="519" t="s">
        <v>13</v>
      </c>
      <c r="J11791" s="650">
        <v>64.88</v>
      </c>
    </row>
    <row r="11792" spans="1:10">
      <c r="A11792" s="519" t="s">
        <v>11981</v>
      </c>
      <c r="B11792" s="519" t="str">
        <f t="shared" si="184"/>
        <v>PISO DE PLACAS DE ARDOSIA COR FERRUGEM MEDINDO 25X25CM,EM TORNO DE 1CM DE ESPESSURA,EXCLUSIVE ARGAMASSA</v>
      </c>
      <c r="C11792" s="519" t="s">
        <v>41160</v>
      </c>
      <c r="D11792" s="519" t="s">
        <v>41161</v>
      </c>
      <c r="I11792" s="519" t="s">
        <v>13</v>
      </c>
      <c r="J11792" s="650">
        <v>60</v>
      </c>
    </row>
    <row r="11793" spans="1:10">
      <c r="A11793" s="519" t="s">
        <v>11982</v>
      </c>
      <c r="B11793" s="519" t="str">
        <f t="shared" si="184"/>
        <v>RODAPE DE ARDOSIA COM ALTURA DE 10CM,ASSENTE EM PAREDE EM OSSO COM ARGAMASSA DE CIMENTO,SAIBRO E AREIA,NO TRACO 1:2:2 ECHAPISCO DE CIMENTO E AREIA,NO TRACO 1:3</v>
      </c>
      <c r="C11793" s="519" t="s">
        <v>41162</v>
      </c>
      <c r="D11793" s="519" t="s">
        <v>41163</v>
      </c>
      <c r="E11793" s="519" t="s">
        <v>39927</v>
      </c>
      <c r="I11793" s="519" t="s">
        <v>36</v>
      </c>
      <c r="J11793" s="650">
        <v>30.7</v>
      </c>
    </row>
    <row r="11794" spans="1:10">
      <c r="A11794" s="519" t="s">
        <v>11983</v>
      </c>
      <c r="B11794" s="519" t="str">
        <f t="shared" si="184"/>
        <v>RODAPE DE ARDOSIA COM ALTURA DE 10CM,ASSENTE EM PAREDE EM OSSO COM ARGAMASSA DE CIMENTO,SAIBRO E AREIA,NO TRACO 1:2:2 ECHAPISCO DE CIMENTO E AREIA,NO TRACO 1:3</v>
      </c>
      <c r="C11794" s="519" t="s">
        <v>41162</v>
      </c>
      <c r="D11794" s="519" t="s">
        <v>41163</v>
      </c>
      <c r="E11794" s="519" t="s">
        <v>39927</v>
      </c>
      <c r="I11794" s="519" t="s">
        <v>36</v>
      </c>
      <c r="J11794" s="650">
        <v>27.91</v>
      </c>
    </row>
    <row r="11795" spans="1:10">
      <c r="A11795" s="519" t="s">
        <v>11984</v>
      </c>
      <c r="B11795" s="519" t="str">
        <f t="shared" si="184"/>
        <v>RODAPE DE ARDOSIA COM ALTURA DE 10CM,ASSENTE EM PAREDE EM OSSO COM ARGAMASSA DE CIMENTO,SAIBRO E AREIA,NO TRACO 1:2:2 ECHAPISCO DE CIMENTO E AREIA,NO TRACO 1:3,EXCLUSIVE ARGAMASSA E CHAPISCO</v>
      </c>
      <c r="C11795" s="519" t="s">
        <v>41162</v>
      </c>
      <c r="D11795" s="519" t="s">
        <v>41163</v>
      </c>
      <c r="E11795" s="519" t="s">
        <v>41164</v>
      </c>
      <c r="F11795" s="519" t="s">
        <v>41165</v>
      </c>
      <c r="I11795" s="519" t="s">
        <v>36</v>
      </c>
      <c r="J11795" s="650">
        <v>28.94</v>
      </c>
    </row>
    <row r="11796" spans="1:10">
      <c r="A11796" s="519" t="s">
        <v>11985</v>
      </c>
      <c r="B11796" s="519" t="str">
        <f t="shared" si="184"/>
        <v>RODAPE DE ARDOSIA COM ALTURA DE 10CM,ASSENTE EM PAREDE EM OSSO COM ARGAMASSA DE CIMENTO,SAIBRO E AREIA,NO TRACO 1:2:2 ECHAPISCO DE CIMENTO E AREIA,NO TRACO 1:3,EXCLUSIVE ARGAMASSA E CHAPISCO</v>
      </c>
      <c r="C11796" s="519" t="s">
        <v>41162</v>
      </c>
      <c r="D11796" s="519" t="s">
        <v>41163</v>
      </c>
      <c r="E11796" s="519" t="s">
        <v>41164</v>
      </c>
      <c r="F11796" s="519" t="s">
        <v>41165</v>
      </c>
      <c r="I11796" s="519" t="s">
        <v>36</v>
      </c>
      <c r="J11796" s="650">
        <v>26.23</v>
      </c>
    </row>
    <row r="11797" spans="1:10">
      <c r="A11797" s="519" t="s">
        <v>11986</v>
      </c>
      <c r="B11797" s="519" t="str">
        <f t="shared" si="184"/>
        <v>RODAPE DE ARDOSIA COM ALTURA DE 7CM,ASSENTE EM PAREDE EM OSSO COM ARGAMASSA DE CIMENTO,SAIBRO E AREIA,NO TRACO 1:2:2 E CHAPISCO DE CIMENTO E AREIA,NO TRACO 1:3</v>
      </c>
      <c r="C11797" s="519" t="s">
        <v>41166</v>
      </c>
      <c r="D11797" s="519" t="s">
        <v>41167</v>
      </c>
      <c r="E11797" s="519" t="s">
        <v>41168</v>
      </c>
      <c r="I11797" s="519" t="s">
        <v>36</v>
      </c>
      <c r="J11797" s="650">
        <v>30.97</v>
      </c>
    </row>
    <row r="11798" spans="1:10">
      <c r="A11798" s="519" t="s">
        <v>11987</v>
      </c>
      <c r="B11798" s="519" t="str">
        <f t="shared" si="184"/>
        <v>RODAPE DE ARDOSIA COM ALTURA DE 7CM,ASSENTE EM PAREDE EM OSSO COM ARGAMASSA DE CIMENTO,SAIBRO E AREIA,NO TRACO 1:2:2 E CHAPISCO DE CIMENTO E AREIA,NO TRACO 1:3</v>
      </c>
      <c r="C11798" s="519" t="s">
        <v>41166</v>
      </c>
      <c r="D11798" s="519" t="s">
        <v>41167</v>
      </c>
      <c r="E11798" s="519" t="s">
        <v>41168</v>
      </c>
      <c r="I11798" s="519" t="s">
        <v>36</v>
      </c>
      <c r="J11798" s="650">
        <v>28.21</v>
      </c>
    </row>
    <row r="11799" spans="1:10">
      <c r="A11799" s="519" t="s">
        <v>11988</v>
      </c>
      <c r="B11799" s="519" t="str">
        <f t="shared" si="184"/>
        <v>RODAPE DE ARDOSIA COM ALTURA DE 7CM,ASSENTE EM PAREDE EM OSSO COM ARGAMASSA DE CIMENTO,SAIBRO E AREIA,NO TRACO 1:2:2 E CHAPISCO DE CIMENTO E AREIA,NO TRACO 1:3,EXCLUSIVE ARGAMASSAE CHAPISCO</v>
      </c>
      <c r="C11799" s="519" t="s">
        <v>41166</v>
      </c>
      <c r="D11799" s="519" t="s">
        <v>41167</v>
      </c>
      <c r="E11799" s="519" t="s">
        <v>41169</v>
      </c>
      <c r="F11799" s="519" t="s">
        <v>41170</v>
      </c>
      <c r="I11799" s="519" t="s">
        <v>36</v>
      </c>
      <c r="J11799" s="650">
        <v>29.74</v>
      </c>
    </row>
    <row r="11800" spans="1:10">
      <c r="A11800" s="519" t="s">
        <v>11989</v>
      </c>
      <c r="B11800" s="519" t="str">
        <f t="shared" si="184"/>
        <v>RODAPE DE ARDOSIA COM ALTURA DE 7CM,ASSENTE EM PAREDE EM OSSO COM ARGAMASSA DE CIMENTO,SAIBRO E AREIA,NO TRACO 1:2:2 E CHAPISCO DE CIMENTO E AREIA,NO TRACO 1:3,EXCLUSIVE ARGAMASSAE CHAPISCO</v>
      </c>
      <c r="C11800" s="519" t="s">
        <v>41166</v>
      </c>
      <c r="D11800" s="519" t="s">
        <v>41167</v>
      </c>
      <c r="E11800" s="519" t="s">
        <v>41169</v>
      </c>
      <c r="F11800" s="519" t="s">
        <v>41170</v>
      </c>
      <c r="I11800" s="519" t="s">
        <v>36</v>
      </c>
      <c r="J11800" s="650">
        <v>27.03</v>
      </c>
    </row>
    <row r="11801" spans="1:10">
      <c r="A11801" s="519" t="s">
        <v>11990</v>
      </c>
      <c r="B11801" s="519" t="str">
        <f t="shared" si="184"/>
        <v>PISO DE BORRACHA SINTETICA,SBR,PRETO,EM PLACAS DE 50X50CM,COM 3,0MM DE ESPESSURA,TEXTURA DA SUPERFICIE PASTILHADA,COLOCADO COM COLA SOBRE BASE EXISTENTE.FORNECIMENTO E COLOCACAO</v>
      </c>
      <c r="C11801" s="519" t="s">
        <v>41171</v>
      </c>
      <c r="D11801" s="519" t="s">
        <v>41172</v>
      </c>
      <c r="E11801" s="519" t="s">
        <v>41173</v>
      </c>
      <c r="I11801" s="519" t="s">
        <v>13</v>
      </c>
      <c r="J11801" s="650">
        <v>68.040000000000006</v>
      </c>
    </row>
    <row r="11802" spans="1:10">
      <c r="A11802" s="519" t="s">
        <v>11991</v>
      </c>
      <c r="B11802" s="519" t="str">
        <f t="shared" si="184"/>
        <v>PISO DE BORRACHA SINTETICA,SBR,PRETO,EM PLACAS DE 50X50CM,COM 3,0MM DE ESPESSURA,TEXTURA DA SUPERFICIE PASTILHADA,COLOCADO COM COLA SOBRE BASE EXISTENTE.FORNECIMENTO E COLOCACAO</v>
      </c>
      <c r="C11802" s="519" t="s">
        <v>41171</v>
      </c>
      <c r="D11802" s="519" t="s">
        <v>41172</v>
      </c>
      <c r="E11802" s="519" t="s">
        <v>41173</v>
      </c>
      <c r="I11802" s="519" t="s">
        <v>13</v>
      </c>
      <c r="J11802" s="650">
        <v>65.87</v>
      </c>
    </row>
    <row r="11803" spans="1:10">
      <c r="A11803" s="519" t="s">
        <v>11992</v>
      </c>
      <c r="B11803" s="519" t="str">
        <f t="shared" si="184"/>
        <v>PISO DE BORRACHA SINTETICA,SBR,PRETO,EM ROLO DE 1,40M DE LARGURA,SUPERFICIE GRAO DE ARROZ,COM 3,00MM DE ESPESSURA,COLOCADO COM COLA SOBRE BASE EXISTENTE.FORNECIMENTO E COLOCACAO</v>
      </c>
      <c r="C11803" s="519" t="s">
        <v>41174</v>
      </c>
      <c r="D11803" s="519" t="s">
        <v>41175</v>
      </c>
      <c r="E11803" s="519" t="s">
        <v>41173</v>
      </c>
      <c r="I11803" s="519" t="s">
        <v>13</v>
      </c>
      <c r="J11803" s="650">
        <v>144.75</v>
      </c>
    </row>
    <row r="11804" spans="1:10">
      <c r="A11804" s="519" t="s">
        <v>11993</v>
      </c>
      <c r="B11804" s="519" t="str">
        <f t="shared" si="184"/>
        <v>PISO DE BORRACHA SINTETICA,SBR,PRETO,EM ROLO DE 1,40M DE LARGURA,SUPERFICIE GRAO DE ARROZ,COM 3,00MM DE ESPESSURA,COLOCADO COM COLA SOBRE BASE EXISTENTE.FORNECIMENTO E COLOCACAO</v>
      </c>
      <c r="C11804" s="519" t="s">
        <v>41174</v>
      </c>
      <c r="D11804" s="519" t="s">
        <v>41175</v>
      </c>
      <c r="E11804" s="519" t="s">
        <v>41173</v>
      </c>
      <c r="I11804" s="519" t="s">
        <v>13</v>
      </c>
      <c r="J11804" s="650">
        <v>141.93</v>
      </c>
    </row>
    <row r="11805" spans="1:10">
      <c r="A11805" s="519" t="s">
        <v>11994</v>
      </c>
      <c r="B11805" s="519" t="str">
        <f t="shared" si="184"/>
        <v>RODAPE DE BORRACHA SINTETICA,SBR,PRETO,COM 7X0,3CM, TEXTURADA SUPERFICIE LISA,COLOCADO COM COLA SOBRE PAREDE EMBOCADA.FORNECIMENTO E COLOCACAO</v>
      </c>
      <c r="C11805" s="519" t="s">
        <v>41176</v>
      </c>
      <c r="D11805" s="519" t="s">
        <v>41177</v>
      </c>
      <c r="E11805" s="519" t="s">
        <v>34490</v>
      </c>
      <c r="I11805" s="519" t="s">
        <v>36</v>
      </c>
      <c r="J11805" s="650">
        <v>47.37</v>
      </c>
    </row>
    <row r="11806" spans="1:10">
      <c r="A11806" s="519" t="s">
        <v>11995</v>
      </c>
      <c r="B11806" s="519" t="str">
        <f t="shared" si="184"/>
        <v>RODAPE DE BORRACHA SINTETICA,SBR,PRETO,COM 7X0,3CM, TEXTURADA SUPERFICIE LISA,COLOCADO COM COLA SOBRE PAREDE EMBOCADA.FORNECIMENTO E COLOCACAO</v>
      </c>
      <c r="C11806" s="519" t="s">
        <v>41176</v>
      </c>
      <c r="D11806" s="519" t="s">
        <v>41177</v>
      </c>
      <c r="E11806" s="519" t="s">
        <v>34490</v>
      </c>
      <c r="I11806" s="519" t="s">
        <v>36</v>
      </c>
      <c r="J11806" s="650">
        <v>45.64</v>
      </c>
    </row>
    <row r="11807" spans="1:10">
      <c r="A11807" s="519" t="s">
        <v>11996</v>
      </c>
      <c r="B11807" s="519" t="str">
        <f t="shared" si="184"/>
        <v>DEGRAU DE ESCADA DE BORRACHA SINTETICA,SBR,PRETO,ESPELHO COM 20CM,PISO COM 30CM,TEXTURA DA SUPERFICIE PASTILHADA,COLOCADO COM COLA SOBRE BASE EXISTENTE.FORNECIMENTO E COLOCACAO</v>
      </c>
      <c r="C11807" s="519" t="s">
        <v>51722</v>
      </c>
      <c r="D11807" s="519" t="s">
        <v>51723</v>
      </c>
      <c r="E11807" s="519" t="s">
        <v>51724</v>
      </c>
      <c r="I11807" s="519" t="s">
        <v>36</v>
      </c>
      <c r="J11807" s="650">
        <v>81.03</v>
      </c>
    </row>
    <row r="11808" spans="1:10">
      <c r="A11808" s="519" t="s">
        <v>11997</v>
      </c>
      <c r="B11808" s="519" t="str">
        <f t="shared" si="184"/>
        <v>DEGRAU DE ESCADA DE BORRACHA SINTETICA,SBR,PRETO,ESPELHO COM 20CM,PISO COM 30CM,TEXTURA DA SUPERFICIE PASTILHADA,COLOCADO COM COLA SOBRE BASE EXISTENTE.FORNECIMENTO E COLOCACAO</v>
      </c>
      <c r="C11808" s="519" t="s">
        <v>51722</v>
      </c>
      <c r="D11808" s="519" t="s">
        <v>51723</v>
      </c>
      <c r="E11808" s="519" t="s">
        <v>51724</v>
      </c>
      <c r="I11808" s="519" t="s">
        <v>36</v>
      </c>
      <c r="J11808" s="650">
        <v>78.25</v>
      </c>
    </row>
    <row r="11809" spans="1:10">
      <c r="A11809" s="519" t="s">
        <v>11998</v>
      </c>
      <c r="B11809" s="519" t="str">
        <f t="shared" si="184"/>
        <v>PISO TATIL DE BORRACHA,DIRECIONAL,PARA PESSOAS COM NECESSIDADES ESPECIFICAS,25X25CM,ESPESSURA DE 5MM,NA COR PRETA,COLADO SOBRE BASE EXISTENTE.FORNECIMENTO E COLOCACAO</v>
      </c>
      <c r="C11809" s="519" t="s">
        <v>41179</v>
      </c>
      <c r="D11809" s="519" t="s">
        <v>41180</v>
      </c>
      <c r="E11809" s="519" t="s">
        <v>41178</v>
      </c>
      <c r="I11809" s="519" t="s">
        <v>13</v>
      </c>
      <c r="J11809" s="650">
        <v>101.37</v>
      </c>
    </row>
    <row r="11810" spans="1:10">
      <c r="A11810" s="519" t="s">
        <v>11999</v>
      </c>
      <c r="B11810" s="519" t="str">
        <f t="shared" si="184"/>
        <v>PISO TATIL DE BORRACHA,DIRECIONAL,PARA PESSOAS COM NECESSIDADES ESPECIFICAS,25X25CM,ESPESSURA DE 5MM,NA COR PRETA,COLADO SOBRE BASE EXISTENTE.FORNECIMENTO E COLOCACAO</v>
      </c>
      <c r="C11810" s="519" t="s">
        <v>41179</v>
      </c>
      <c r="D11810" s="519" t="s">
        <v>41180</v>
      </c>
      <c r="E11810" s="519" t="s">
        <v>41178</v>
      </c>
      <c r="I11810" s="519" t="s">
        <v>13</v>
      </c>
      <c r="J11810" s="650">
        <v>98.54</v>
      </c>
    </row>
    <row r="11811" spans="1:10">
      <c r="A11811" s="519" t="s">
        <v>12000</v>
      </c>
      <c r="B11811" s="519" t="str">
        <f t="shared" si="184"/>
        <v>PISO TATIL DE BORRACHA,ALERTA,PARA PESSOAS COM NECESSIDADESESPECIFICAS,25X25CM, ESPESSURA DE 5MM, NA COR PRETA, COLADOSOBRE BASE EXISTENTE.FORNECIMENTO E COLOCACAO</v>
      </c>
      <c r="C11811" s="519" t="s">
        <v>41181</v>
      </c>
      <c r="D11811" s="519" t="s">
        <v>41182</v>
      </c>
      <c r="E11811" s="519" t="s">
        <v>41183</v>
      </c>
      <c r="I11811" s="519" t="s">
        <v>13</v>
      </c>
      <c r="J11811" s="650">
        <v>101.37</v>
      </c>
    </row>
    <row r="11812" spans="1:10">
      <c r="A11812" s="519" t="s">
        <v>12001</v>
      </c>
      <c r="B11812" s="519" t="str">
        <f t="shared" si="184"/>
        <v>PISO TATIL DE BORRACHA,ALERTA,PARA PESSOAS COM NECESSIDADESESPECIFICAS,25X25CM, ESPESSURA DE 5MM, NA COR PRETA, COLADOSOBRE BASE EXISTENTE.FORNECIMENTO E COLOCACAO</v>
      </c>
      <c r="C11812" s="519" t="s">
        <v>41181</v>
      </c>
      <c r="D11812" s="519" t="s">
        <v>41182</v>
      </c>
      <c r="E11812" s="519" t="s">
        <v>41183</v>
      </c>
      <c r="I11812" s="519" t="s">
        <v>13</v>
      </c>
      <c r="J11812" s="650">
        <v>98.54</v>
      </c>
    </row>
    <row r="11813" spans="1:10">
      <c r="A11813" s="519" t="s">
        <v>12002</v>
      </c>
      <c r="B11813" s="519" t="str">
        <f t="shared" si="184"/>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813" s="519" t="s">
        <v>41184</v>
      </c>
      <c r="D11813" s="519" t="s">
        <v>41185</v>
      </c>
      <c r="E11813" s="519" t="s">
        <v>41186</v>
      </c>
      <c r="F11813" s="519" t="s">
        <v>41187</v>
      </c>
      <c r="G11813" s="519" t="s">
        <v>41188</v>
      </c>
      <c r="H11813" s="519" t="s">
        <v>41189</v>
      </c>
      <c r="I11813" s="519" t="s">
        <v>13</v>
      </c>
      <c r="J11813" s="650">
        <v>799.02</v>
      </c>
    </row>
    <row r="11814" spans="1:10">
      <c r="A11814" s="519" t="s">
        <v>12003</v>
      </c>
      <c r="B11814" s="519" t="str">
        <f t="shared" si="184"/>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1814" s="519" t="s">
        <v>41184</v>
      </c>
      <c r="D11814" s="519" t="s">
        <v>41185</v>
      </c>
      <c r="E11814" s="519" t="s">
        <v>41186</v>
      </c>
      <c r="F11814" s="519" t="s">
        <v>41187</v>
      </c>
      <c r="G11814" s="519" t="s">
        <v>41188</v>
      </c>
      <c r="H11814" s="519" t="s">
        <v>41189</v>
      </c>
      <c r="I11814" s="519" t="s">
        <v>13</v>
      </c>
      <c r="J11814" s="650">
        <v>782.77</v>
      </c>
    </row>
    <row r="11815" spans="1:10">
      <c r="A11815" s="519" t="s">
        <v>12004</v>
      </c>
      <c r="B11815" s="519" t="str">
        <f t="shared" si="184"/>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815" s="519" t="s">
        <v>41190</v>
      </c>
      <c r="D11815" s="519" t="s">
        <v>41191</v>
      </c>
      <c r="E11815" s="519" t="s">
        <v>41192</v>
      </c>
      <c r="F11815" s="519" t="s">
        <v>41193</v>
      </c>
      <c r="G11815" s="519" t="s">
        <v>41194</v>
      </c>
      <c r="H11815" s="519" t="s">
        <v>41195</v>
      </c>
      <c r="I11815" s="519" t="s">
        <v>13</v>
      </c>
      <c r="J11815" s="650">
        <v>923.97</v>
      </c>
    </row>
    <row r="11816" spans="1:10">
      <c r="A11816" s="519" t="s">
        <v>12005</v>
      </c>
      <c r="B11816" s="519" t="str">
        <f t="shared" si="184"/>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1816" s="519" t="s">
        <v>41190</v>
      </c>
      <c r="D11816" s="519" t="s">
        <v>41191</v>
      </c>
      <c r="E11816" s="519" t="s">
        <v>41192</v>
      </c>
      <c r="F11816" s="519" t="s">
        <v>41193</v>
      </c>
      <c r="G11816" s="519" t="s">
        <v>41194</v>
      </c>
      <c r="H11816" s="519" t="s">
        <v>41195</v>
      </c>
      <c r="I11816" s="519" t="s">
        <v>13</v>
      </c>
      <c r="J11816" s="650">
        <v>907.72</v>
      </c>
    </row>
    <row r="11817" spans="1:10">
      <c r="A11817" s="519" t="s">
        <v>12006</v>
      </c>
      <c r="B11817" s="519" t="str">
        <f t="shared" si="184"/>
        <v>REVESTIMENTO DE PISO DE BORRACHA ESPECIAL SBR E GRANULOS DEBORRACHA EPDM,AGLUTINADAS C/POLIURETANO MDI,DE ALTO IMPACTO,PARA ACADEMIAS E AFINS,COLADO SOBRE CONTRAPISO EXISTENTE COM ADESIVO DE POLIURETANO BICOMPONENTE A PROVA D`AGUA,COM ESPESSURA MEDIA DE 6MM</v>
      </c>
      <c r="C11817" s="519" t="s">
        <v>41196</v>
      </c>
      <c r="D11817" s="519" t="s">
        <v>41197</v>
      </c>
      <c r="E11817" s="519" t="s">
        <v>41198</v>
      </c>
      <c r="F11817" s="519" t="s">
        <v>41199</v>
      </c>
      <c r="G11817" s="519" t="s">
        <v>41200</v>
      </c>
      <c r="I11817" s="519" t="s">
        <v>13</v>
      </c>
      <c r="J11817" s="650">
        <v>420.69</v>
      </c>
    </row>
    <row r="11818" spans="1:10">
      <c r="A11818" s="519" t="s">
        <v>12007</v>
      </c>
      <c r="B11818" s="519" t="str">
        <f t="shared" si="184"/>
        <v>REVESTIMENTO DE PISO DE BORRACHA ESPECIAL SBR E GRANULOS DEBORRACHA EPDM,AGLUTINADAS C/POLIURETANO MDI,DE ALTO IMPACTO,PARA ACADEMIAS E AFINS,COLADO SOBRE CONTRAPISO EXISTENTE COM ADESIVO DE POLIURETANO BICOMPONENTE A PROVA D`AGUA,COM ESPESSURA MEDIA DE 6MM</v>
      </c>
      <c r="C11818" s="519" t="s">
        <v>41196</v>
      </c>
      <c r="D11818" s="519" t="s">
        <v>41197</v>
      </c>
      <c r="E11818" s="519" t="s">
        <v>41198</v>
      </c>
      <c r="F11818" s="519" t="s">
        <v>41199</v>
      </c>
      <c r="G11818" s="519" t="s">
        <v>41200</v>
      </c>
      <c r="I11818" s="519" t="s">
        <v>13</v>
      </c>
      <c r="J11818" s="650">
        <v>415.27</v>
      </c>
    </row>
    <row r="11819" spans="1:10">
      <c r="A11819" s="519" t="s">
        <v>12008</v>
      </c>
      <c r="B11819" s="519" t="str">
        <f t="shared" si="184"/>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819" s="519" t="s">
        <v>41201</v>
      </c>
      <c r="D11819" s="519" t="s">
        <v>41202</v>
      </c>
      <c r="E11819" s="519" t="s">
        <v>41203</v>
      </c>
      <c r="F11819" s="519" t="s">
        <v>41204</v>
      </c>
      <c r="G11819" s="519" t="s">
        <v>41205</v>
      </c>
      <c r="H11819" s="519" t="s">
        <v>41206</v>
      </c>
      <c r="I11819" s="519" t="s">
        <v>13</v>
      </c>
      <c r="J11819" s="650">
        <v>547.25</v>
      </c>
    </row>
    <row r="11820" spans="1:10">
      <c r="A11820" s="519" t="s">
        <v>12009</v>
      </c>
      <c r="B11820" s="519" t="str">
        <f t="shared" si="184"/>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1820" s="519" t="s">
        <v>41201</v>
      </c>
      <c r="D11820" s="519" t="s">
        <v>41202</v>
      </c>
      <c r="E11820" s="519" t="s">
        <v>41203</v>
      </c>
      <c r="F11820" s="519" t="s">
        <v>41204</v>
      </c>
      <c r="G11820" s="519" t="s">
        <v>41205</v>
      </c>
      <c r="H11820" s="519" t="s">
        <v>41206</v>
      </c>
      <c r="I11820" s="519" t="s">
        <v>13</v>
      </c>
      <c r="J11820" s="650">
        <v>544</v>
      </c>
    </row>
    <row r="11821" spans="1:10">
      <c r="A11821" s="519" t="s">
        <v>12010</v>
      </c>
      <c r="B11821" s="519" t="str">
        <f t="shared" si="184"/>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821" s="519" t="s">
        <v>51725</v>
      </c>
      <c r="D11821" s="519" t="s">
        <v>51726</v>
      </c>
      <c r="E11821" s="519" t="s">
        <v>51727</v>
      </c>
      <c r="F11821" s="519" t="s">
        <v>51728</v>
      </c>
      <c r="G11821" s="519" t="s">
        <v>51729</v>
      </c>
      <c r="H11821" s="519" t="s">
        <v>51730</v>
      </c>
      <c r="I11821" s="519" t="s">
        <v>13</v>
      </c>
      <c r="J11821" s="650">
        <v>538</v>
      </c>
    </row>
    <row r="11822" spans="1:10">
      <c r="A11822" s="519" t="s">
        <v>12011</v>
      </c>
      <c r="B11822" s="519" t="str">
        <f t="shared" si="184"/>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1822" s="519" t="s">
        <v>51725</v>
      </c>
      <c r="D11822" s="519" t="s">
        <v>51726</v>
      </c>
      <c r="E11822" s="519" t="s">
        <v>51727</v>
      </c>
      <c r="F11822" s="519" t="s">
        <v>51728</v>
      </c>
      <c r="G11822" s="519" t="s">
        <v>51729</v>
      </c>
      <c r="H11822" s="519" t="s">
        <v>51730</v>
      </c>
      <c r="I11822" s="519" t="s">
        <v>13</v>
      </c>
      <c r="J11822" s="650">
        <v>538</v>
      </c>
    </row>
    <row r="11823" spans="1:10">
      <c r="A11823" s="519" t="s">
        <v>51731</v>
      </c>
      <c r="B11823" s="519" t="str">
        <f t="shared" si="184"/>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823" s="519" t="s">
        <v>51732</v>
      </c>
      <c r="D11823" s="519" t="s">
        <v>51733</v>
      </c>
      <c r="E11823" s="519" t="s">
        <v>51734</v>
      </c>
      <c r="F11823" s="519" t="s">
        <v>51735</v>
      </c>
      <c r="G11823" s="519" t="s">
        <v>51736</v>
      </c>
      <c r="I11823" s="519" t="s">
        <v>13</v>
      </c>
      <c r="J11823" s="650">
        <v>175.35</v>
      </c>
    </row>
    <row r="11824" spans="1:10">
      <c r="A11824" s="519" t="s">
        <v>51737</v>
      </c>
      <c r="B11824" s="519" t="str">
        <f t="shared" si="184"/>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1824" s="519" t="s">
        <v>51732</v>
      </c>
      <c r="D11824" s="519" t="s">
        <v>51733</v>
      </c>
      <c r="E11824" s="519" t="s">
        <v>51734</v>
      </c>
      <c r="F11824" s="519" t="s">
        <v>51735</v>
      </c>
      <c r="G11824" s="519" t="s">
        <v>51736</v>
      </c>
      <c r="I11824" s="519" t="s">
        <v>13</v>
      </c>
      <c r="J11824" s="650">
        <v>175.35</v>
      </c>
    </row>
    <row r="11825" spans="1:10">
      <c r="A11825" s="519" t="s">
        <v>51738</v>
      </c>
      <c r="B11825" s="519" t="str">
        <f t="shared" si="184"/>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825" s="519" t="s">
        <v>51739</v>
      </c>
      <c r="D11825" s="519" t="s">
        <v>72772</v>
      </c>
      <c r="E11825" s="519" t="s">
        <v>72773</v>
      </c>
      <c r="F11825" s="519" t="s">
        <v>72774</v>
      </c>
      <c r="G11825" s="519" t="s">
        <v>72775</v>
      </c>
      <c r="H11825" s="519" t="s">
        <v>72776</v>
      </c>
      <c r="I11825" s="519" t="s">
        <v>13</v>
      </c>
      <c r="J11825" s="650">
        <v>416.45</v>
      </c>
    </row>
    <row r="11826" spans="1:10">
      <c r="A11826" s="519" t="s">
        <v>51740</v>
      </c>
      <c r="B11826" s="519" t="str">
        <f t="shared" si="184"/>
        <v>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v>
      </c>
      <c r="C11826" s="519" t="s">
        <v>51739</v>
      </c>
      <c r="D11826" s="519" t="s">
        <v>72772</v>
      </c>
      <c r="E11826" s="519" t="s">
        <v>72773</v>
      </c>
      <c r="F11826" s="519" t="s">
        <v>72774</v>
      </c>
      <c r="G11826" s="519" t="s">
        <v>72775</v>
      </c>
      <c r="H11826" s="519" t="s">
        <v>72776</v>
      </c>
      <c r="I11826" s="519" t="s">
        <v>13</v>
      </c>
      <c r="J11826" s="650">
        <v>416.45</v>
      </c>
    </row>
    <row r="11827" spans="1:10">
      <c r="A11827" s="519" t="s">
        <v>72777</v>
      </c>
      <c r="B11827" s="519" t="str">
        <f t="shared" si="184"/>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827" s="519" t="s">
        <v>72778</v>
      </c>
      <c r="D11827" s="519" t="s">
        <v>72779</v>
      </c>
      <c r="E11827" s="519" t="s">
        <v>72780</v>
      </c>
      <c r="F11827" s="519" t="s">
        <v>72781</v>
      </c>
      <c r="G11827" s="519" t="s">
        <v>72782</v>
      </c>
      <c r="H11827" s="519" t="s">
        <v>72783</v>
      </c>
      <c r="I11827" s="519" t="s">
        <v>13</v>
      </c>
      <c r="J11827" s="650">
        <v>445.98</v>
      </c>
    </row>
    <row r="11828" spans="1:10">
      <c r="A11828" s="519" t="s">
        <v>72784</v>
      </c>
      <c r="B11828" s="519" t="str">
        <f t="shared" si="184"/>
        <v>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v>
      </c>
      <c r="C11828" s="519" t="s">
        <v>72778</v>
      </c>
      <c r="D11828" s="519" t="s">
        <v>72779</v>
      </c>
      <c r="E11828" s="519" t="s">
        <v>72780</v>
      </c>
      <c r="F11828" s="519" t="s">
        <v>72781</v>
      </c>
      <c r="G11828" s="519" t="s">
        <v>72782</v>
      </c>
      <c r="H11828" s="519" t="s">
        <v>72783</v>
      </c>
      <c r="I11828" s="519" t="s">
        <v>13</v>
      </c>
      <c r="J11828" s="650">
        <v>445.98</v>
      </c>
    </row>
    <row r="11829" spans="1:10">
      <c r="A11829" s="519" t="s">
        <v>51741</v>
      </c>
      <c r="B11829" s="519" t="str">
        <f t="shared" si="184"/>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829" s="519" t="s">
        <v>51742</v>
      </c>
      <c r="D11829" s="519" t="s">
        <v>51743</v>
      </c>
      <c r="E11829" s="519" t="s">
        <v>51744</v>
      </c>
      <c r="F11829" s="519" t="s">
        <v>51745</v>
      </c>
      <c r="G11829" s="519" t="s">
        <v>51746</v>
      </c>
      <c r="H11829" s="519" t="s">
        <v>51747</v>
      </c>
      <c r="I11829" s="519" t="s">
        <v>13</v>
      </c>
      <c r="J11829" s="650">
        <v>514.46</v>
      </c>
    </row>
    <row r="11830" spans="1:10">
      <c r="A11830" s="519" t="s">
        <v>51748</v>
      </c>
      <c r="B11830" s="519" t="str">
        <f t="shared" si="184"/>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1830" s="519" t="s">
        <v>51742</v>
      </c>
      <c r="D11830" s="519" t="s">
        <v>51743</v>
      </c>
      <c r="E11830" s="519" t="s">
        <v>51744</v>
      </c>
      <c r="F11830" s="519" t="s">
        <v>51745</v>
      </c>
      <c r="G11830" s="519" t="s">
        <v>51746</v>
      </c>
      <c r="H11830" s="519" t="s">
        <v>51747</v>
      </c>
      <c r="I11830" s="519" t="s">
        <v>13</v>
      </c>
      <c r="J11830" s="650">
        <v>514.46</v>
      </c>
    </row>
    <row r="11831" spans="1:10">
      <c r="A11831" s="519" t="s">
        <v>12012</v>
      </c>
      <c r="B11831" s="519" t="str">
        <f t="shared" si="184"/>
        <v>PISO DE ALERTA EM PLACAS MARMORIZADAS VIBROPRENSADAS,COM ACABAMENTO RUSTICO,NA COR CINZA,INCLUSIVE CONTRAPISO COM ESPESSURA DE 3CM.FORNECIMENTO E COLOCACAO</v>
      </c>
      <c r="C11831" s="519" t="s">
        <v>41207</v>
      </c>
      <c r="D11831" s="519" t="s">
        <v>41208</v>
      </c>
      <c r="E11831" s="519" t="s">
        <v>41209</v>
      </c>
      <c r="I11831" s="519" t="s">
        <v>13</v>
      </c>
      <c r="J11831" s="650">
        <v>163.22999999999999</v>
      </c>
    </row>
    <row r="11832" spans="1:10">
      <c r="A11832" s="519" t="s">
        <v>12013</v>
      </c>
      <c r="B11832" s="519" t="str">
        <f t="shared" si="184"/>
        <v>PISO DE ALERTA EM PLACAS MARMORIZADAS VIBROPRENSADAS,COM ACABAMENTO RUSTICO,NA COR CINZA,INCLUSIVE CONTRAPISO COM ESPESSURA DE 3CM.FORNECIMENTO E COLOCACAO</v>
      </c>
      <c r="C11832" s="519" t="s">
        <v>41207</v>
      </c>
      <c r="D11832" s="519" t="s">
        <v>41208</v>
      </c>
      <c r="E11832" s="519" t="s">
        <v>41209</v>
      </c>
      <c r="I11832" s="519" t="s">
        <v>13</v>
      </c>
      <c r="J11832" s="650">
        <v>156.06</v>
      </c>
    </row>
    <row r="11833" spans="1:10">
      <c r="A11833" s="519" t="s">
        <v>12014</v>
      </c>
      <c r="B11833" s="519" t="str">
        <f t="shared" si="184"/>
        <v>PISO DE ALERTA EM PLACAS MARMORIZADAS VIBROPRENSADAS,COM ACABAMENTO RUSTICO,NA COR VERMELHA,INCLUSIVE CONTRAPISO COM ESPESSURA DE 3CM.FORNECIMENTO E COLOCACAO</v>
      </c>
      <c r="C11833" s="519" t="s">
        <v>41207</v>
      </c>
      <c r="D11833" s="519" t="s">
        <v>41210</v>
      </c>
      <c r="E11833" s="519" t="s">
        <v>41211</v>
      </c>
      <c r="I11833" s="519" t="s">
        <v>13</v>
      </c>
      <c r="J11833" s="650">
        <v>163.22999999999999</v>
      </c>
    </row>
    <row r="11834" spans="1:10">
      <c r="A11834" s="519" t="s">
        <v>12015</v>
      </c>
      <c r="B11834" s="519" t="str">
        <f t="shared" si="184"/>
        <v>PISO DE ALERTA EM PLACAS MARMORIZADAS VIBROPRENSADAS,COM ACABAMENTO RUSTICO,NA COR VERMELHA,INCLUSIVE CONTRAPISO COM ESPESSURA DE 3CM.FORNECIMENTO E COLOCACAO</v>
      </c>
      <c r="C11834" s="519" t="s">
        <v>41207</v>
      </c>
      <c r="D11834" s="519" t="s">
        <v>41210</v>
      </c>
      <c r="E11834" s="519" t="s">
        <v>41211</v>
      </c>
      <c r="I11834" s="519" t="s">
        <v>13</v>
      </c>
      <c r="J11834" s="650">
        <v>156.06</v>
      </c>
    </row>
    <row r="11835" spans="1:10">
      <c r="A11835" s="519" t="s">
        <v>12016</v>
      </c>
      <c r="B11835" s="519" t="str">
        <f t="shared" si="184"/>
        <v>PISO DE ALERTA EM PLACAS MARMORIADAS VIBRO-PRENSADAS, COM  ACABAMENTO RUSTICO, NA COR CINZA, EXCLUSIVE  CONTRAPISO, COMESPESSURA DE 3CM.FORNECIMENTO E COLOCACAO</v>
      </c>
      <c r="C11835" s="519" t="s">
        <v>41212</v>
      </c>
      <c r="D11835" s="519" t="s">
        <v>41213</v>
      </c>
      <c r="E11835" s="519" t="s">
        <v>41214</v>
      </c>
      <c r="I11835" s="519" t="s">
        <v>13</v>
      </c>
      <c r="J11835" s="650">
        <v>148.13999999999999</v>
      </c>
    </row>
    <row r="11836" spans="1:10">
      <c r="A11836" s="519" t="s">
        <v>12017</v>
      </c>
      <c r="B11836" s="519" t="str">
        <f t="shared" si="184"/>
        <v>PISO DE ALERTA EM PLACAS MARMORIADAS VIBRO-PRENSADAS, COM  ACABAMENTO RUSTICO, NA COR CINZA, EXCLUSIVE  CONTRAPISO, COMESPESSURA DE 3CM.FORNECIMENTO E COLOCACAO</v>
      </c>
      <c r="C11836" s="519" t="s">
        <v>41212</v>
      </c>
      <c r="D11836" s="519" t="s">
        <v>41213</v>
      </c>
      <c r="E11836" s="519" t="s">
        <v>41214</v>
      </c>
      <c r="I11836" s="519" t="s">
        <v>13</v>
      </c>
      <c r="J11836" s="650">
        <v>141.72</v>
      </c>
    </row>
    <row r="11837" spans="1:10">
      <c r="A11837" s="519" t="s">
        <v>12018</v>
      </c>
      <c r="B11837" s="519" t="str">
        <f t="shared" si="184"/>
        <v>PISO DE ALERTA EM PLACAS MARMORIZADAS VIBRO-PRENSADAS,COM ACABAMENTO RUSTICO,NA COR VERMELHA,EXCLUSIVE CONTRAPISO COM ESPESSURA DE 3CM.FORNECIMENTO E COLOCACAO</v>
      </c>
      <c r="C11837" s="519" t="s">
        <v>41215</v>
      </c>
      <c r="D11837" s="519" t="s">
        <v>41216</v>
      </c>
      <c r="E11837" s="519" t="s">
        <v>41217</v>
      </c>
      <c r="I11837" s="519" t="s">
        <v>13</v>
      </c>
      <c r="J11837" s="650">
        <v>152.91</v>
      </c>
    </row>
    <row r="11838" spans="1:10">
      <c r="A11838" s="519" t="s">
        <v>12019</v>
      </c>
      <c r="B11838" s="519" t="str">
        <f t="shared" si="184"/>
        <v>PISO DE ALERTA EM PLACAS MARMORIZADAS VIBRO-PRENSADAS,COM ACABAMENTO RUSTICO,NA COR VERMELHA,EXCLUSIVE CONTRAPISO COM ESPESSURA DE 3CM.FORNECIMENTO E COLOCACAO</v>
      </c>
      <c r="C11838" s="519" t="s">
        <v>41215</v>
      </c>
      <c r="D11838" s="519" t="s">
        <v>41216</v>
      </c>
      <c r="E11838" s="519" t="s">
        <v>41217</v>
      </c>
      <c r="I11838" s="519" t="s">
        <v>13</v>
      </c>
      <c r="J11838" s="650">
        <v>146.49</v>
      </c>
    </row>
    <row r="11839" spans="1:10">
      <c r="A11839" s="519" t="s">
        <v>12020</v>
      </c>
      <c r="B11839" s="519" t="str">
        <f t="shared" si="184"/>
        <v>CAMADA DE ISOLAMENTO EXECUTADA COM BLOCOS DE CONCRETO DE 10X20X40CM, CAPEAMENTO COM ARGAMASSA DE CIMENTO E AREIA, NO TRACO 1:4,ASSENTES COM ARMAGASSA DE CIMENTO E SAIBRO NO TRACO 1:8</v>
      </c>
      <c r="C11839" s="519" t="s">
        <v>41218</v>
      </c>
      <c r="D11839" s="519" t="s">
        <v>41219</v>
      </c>
      <c r="E11839" s="519" t="s">
        <v>41220</v>
      </c>
      <c r="F11839" s="519" t="s">
        <v>41221</v>
      </c>
      <c r="I11839" s="519" t="s">
        <v>13</v>
      </c>
      <c r="J11839" s="650">
        <v>97.01</v>
      </c>
    </row>
    <row r="11840" spans="1:10">
      <c r="A11840" s="519" t="s">
        <v>12021</v>
      </c>
      <c r="B11840" s="519" t="str">
        <f t="shared" si="184"/>
        <v>CAMADA DE ISOLAMENTO EXECUTADA COM BLOCOS DE CONCRETO DE 10X20X40CM, CAPEAMENTO COM ARGAMASSA DE CIMENTO E AREIA, NO TRACO 1:4,ASSENTES COM ARMAGASSA DE CIMENTO E SAIBRO NO TRACO 1:8</v>
      </c>
      <c r="C11840" s="519" t="s">
        <v>41218</v>
      </c>
      <c r="D11840" s="519" t="s">
        <v>41219</v>
      </c>
      <c r="E11840" s="519" t="s">
        <v>41220</v>
      </c>
      <c r="F11840" s="519" t="s">
        <v>41221</v>
      </c>
      <c r="I11840" s="519" t="s">
        <v>13</v>
      </c>
      <c r="J11840" s="650">
        <v>88.56</v>
      </c>
    </row>
    <row r="11841" spans="1:10">
      <c r="A11841" s="519" t="s">
        <v>12022</v>
      </c>
      <c r="B11841" s="519" t="str">
        <f t="shared" si="184"/>
        <v>CAMADA DE ISOLAMENTO EXECUTADA COM BLOCOS DE CONCRETO CELULAR DE 10X30X60CM,CAPEAMENTO COM ARGAMASSA DE CIMENTO E AREIA,NO TRACO 1:4,ASSENTES COM ARGAMASSA DE CIMENTO E SAIBRO,NO TRACO 1:8</v>
      </c>
      <c r="C11841" s="519" t="s">
        <v>41222</v>
      </c>
      <c r="D11841" s="519" t="s">
        <v>41223</v>
      </c>
      <c r="E11841" s="519" t="s">
        <v>41224</v>
      </c>
      <c r="F11841" s="519" t="s">
        <v>41225</v>
      </c>
      <c r="I11841" s="519" t="s">
        <v>13</v>
      </c>
      <c r="J11841" s="650">
        <v>125.92</v>
      </c>
    </row>
    <row r="11842" spans="1:10">
      <c r="A11842" s="519" t="s">
        <v>12023</v>
      </c>
      <c r="B11842" s="519" t="str">
        <f t="shared" si="184"/>
        <v>CAMADA DE ISOLAMENTO EXECUTADA COM BLOCOS DE CONCRETO CELULAR DE 10X30X60CM,CAPEAMENTO COM ARGAMASSA DE CIMENTO E AREIA,NO TRACO 1:4,ASSENTES COM ARGAMASSA DE CIMENTO E SAIBRO,NO TRACO 1:8</v>
      </c>
      <c r="C11842" s="519" t="s">
        <v>41222</v>
      </c>
      <c r="D11842" s="519" t="s">
        <v>41223</v>
      </c>
      <c r="E11842" s="519" t="s">
        <v>41224</v>
      </c>
      <c r="F11842" s="519" t="s">
        <v>41225</v>
      </c>
      <c r="I11842" s="519" t="s">
        <v>13</v>
      </c>
      <c r="J11842" s="650">
        <v>118.01</v>
      </c>
    </row>
    <row r="11843" spans="1:10">
      <c r="A11843" s="519" t="s">
        <v>12024</v>
      </c>
      <c r="B11843" s="519" t="str">
        <f t="shared" si="184"/>
        <v>JANELA DE PVC BRANCO,CONFORME ABNT NBR 16851,DE CORRER,DUASFOLHAS MOVEIS,DE (1,20X1,20)M,EXCLUSIVE VIDROS,INCLUSIVE FERRAGENS E ACESSORIOS.FORNECIMENTO E COLOCACAO</v>
      </c>
      <c r="C11843" s="519" t="s">
        <v>72785</v>
      </c>
      <c r="D11843" s="519" t="s">
        <v>72786</v>
      </c>
      <c r="E11843" s="519" t="s">
        <v>72787</v>
      </c>
      <c r="I11843" s="519" t="s">
        <v>5</v>
      </c>
      <c r="J11843" s="650">
        <v>2448.9699999999998</v>
      </c>
    </row>
    <row r="11844" spans="1:10">
      <c r="A11844" s="519" t="s">
        <v>12025</v>
      </c>
      <c r="B11844" s="519" t="str">
        <f t="shared" si="184"/>
        <v>JANELA DE PVC BRANCO,CONFORME ABNT NBR 16851,DE CORRER,DUASFOLHAS MOVEIS,DE (1,20X1,20)M,EXCLUSIVE VIDROS,INCLUSIVE FERRAGENS E ACESSORIOS.FORNECIMENTO E COLOCACAO</v>
      </c>
      <c r="C11844" s="519" t="s">
        <v>72785</v>
      </c>
      <c r="D11844" s="519" t="s">
        <v>72786</v>
      </c>
      <c r="E11844" s="519" t="s">
        <v>72787</v>
      </c>
      <c r="I11844" s="519" t="s">
        <v>5</v>
      </c>
      <c r="J11844" s="650">
        <v>2444.16</v>
      </c>
    </row>
    <row r="11845" spans="1:10">
      <c r="A11845" s="519" t="s">
        <v>12026</v>
      </c>
      <c r="B11845" s="519" t="str">
        <f t="shared" si="184"/>
        <v>JANELA DE PVC BRANCO,CONFORME ABNT NBR 16851,DE CORRER,DUASFOLHAS MOVEIS EM VENEZIANAS E DUAS FOLHAS MOVEIS EM VIDROS,DE (1,60X1,00)M,INCLUSIVE FERRAGENS E ACESSORIOS,EXCLUSIVE VIDROS.FORNECIMENTO E COLOCACAO</v>
      </c>
      <c r="C11845" s="519" t="s">
        <v>72785</v>
      </c>
      <c r="D11845" s="519" t="s">
        <v>72788</v>
      </c>
      <c r="E11845" s="519" t="s">
        <v>72789</v>
      </c>
      <c r="F11845" s="519" t="s">
        <v>72790</v>
      </c>
      <c r="I11845" s="519" t="s">
        <v>5</v>
      </c>
      <c r="J11845" s="650">
        <v>4449.1099999999997</v>
      </c>
    </row>
    <row r="11846" spans="1:10">
      <c r="A11846" s="519" t="s">
        <v>12027</v>
      </c>
      <c r="B11846" s="519" t="str">
        <f t="shared" si="184"/>
        <v>JANELA DE PVC BRANCO,CONFORME ABNT NBR 16851,DE CORRER,DUASFOLHAS MOVEIS EM VENEZIANAS E DUAS FOLHAS MOVEIS EM VIDROS,DE (1,60X1,00)M,INCLUSIVE FERRAGENS E ACESSORIOS,EXCLUSIVE VIDROS.FORNECIMENTO E COLOCACAO</v>
      </c>
      <c r="C11846" s="519" t="s">
        <v>72785</v>
      </c>
      <c r="D11846" s="519" t="s">
        <v>72788</v>
      </c>
      <c r="E11846" s="519" t="s">
        <v>72789</v>
      </c>
      <c r="F11846" s="519" t="s">
        <v>72790</v>
      </c>
      <c r="I11846" s="519" t="s">
        <v>5</v>
      </c>
      <c r="J11846" s="650">
        <v>4443.46</v>
      </c>
    </row>
    <row r="11847" spans="1:10">
      <c r="A11847" s="519" t="s">
        <v>12028</v>
      </c>
      <c r="B11847" s="519" t="str">
        <f t="shared" si="184"/>
        <v>JANELA DE PVC BRANCO,CONFORME ABNT NBR 16851,DE CORRER,QUATRO FOLHAS,SENDO DUAS FIXAS E DUAS MOVEIS,DE (2,00X1,20)M,EXCLUSIVE VIDROS,INCLUSIVE FERRAGENS E ACESSORIOS.FORNECIMENTO E COLOCACAO.</v>
      </c>
      <c r="C11847" s="519" t="s">
        <v>72791</v>
      </c>
      <c r="D11847" s="519" t="s">
        <v>72792</v>
      </c>
      <c r="E11847" s="519" t="s">
        <v>72793</v>
      </c>
      <c r="F11847" s="519" t="s">
        <v>72794</v>
      </c>
      <c r="I11847" s="519" t="s">
        <v>5</v>
      </c>
      <c r="J11847" s="650">
        <v>4190.25</v>
      </c>
    </row>
    <row r="11848" spans="1:10">
      <c r="A11848" s="519" t="s">
        <v>12029</v>
      </c>
      <c r="B11848" s="519" t="str">
        <f t="shared" ref="B11848:B11911" si="185">C11848&amp;D11848&amp;E11848&amp;F11848&amp;G11848&amp;H11848</f>
        <v>JANELA DE PVC BRANCO,CONFORME ABNT NBR 16851,DE CORRER,QUATRO FOLHAS,SENDO DUAS FIXAS E DUAS MOVEIS,DE (2,00X1,20)M,EXCLUSIVE VIDROS,INCLUSIVE FERRAGENS E ACESSORIOS.FORNECIMENTO E COLOCACAO.</v>
      </c>
      <c r="C11848" s="519" t="s">
        <v>72791</v>
      </c>
      <c r="D11848" s="519" t="s">
        <v>72792</v>
      </c>
      <c r="E11848" s="519" t="s">
        <v>72793</v>
      </c>
      <c r="F11848" s="519" t="s">
        <v>72794</v>
      </c>
      <c r="I11848" s="519" t="s">
        <v>5</v>
      </c>
      <c r="J11848" s="650">
        <v>4181.7700000000004</v>
      </c>
    </row>
    <row r="11849" spans="1:10">
      <c r="A11849" s="519" t="s">
        <v>12030</v>
      </c>
      <c r="B11849" s="519" t="str">
        <f t="shared" si="185"/>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849" s="519" t="s">
        <v>72791</v>
      </c>
      <c r="D11849" s="519" t="s">
        <v>72795</v>
      </c>
      <c r="E11849" s="519" t="s">
        <v>72796</v>
      </c>
      <c r="F11849" s="519" t="s">
        <v>72797</v>
      </c>
      <c r="G11849" s="519" t="s">
        <v>72798</v>
      </c>
      <c r="H11849" s="519" t="s">
        <v>72799</v>
      </c>
      <c r="I11849" s="519" t="s">
        <v>5</v>
      </c>
      <c r="J11849" s="650">
        <v>10288.42</v>
      </c>
    </row>
    <row r="11850" spans="1:10">
      <c r="A11850" s="519" t="s">
        <v>12031</v>
      </c>
      <c r="B11850" s="519" t="str">
        <f t="shared" si="185"/>
        <v>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v>
      </c>
      <c r="C11850" s="519" t="s">
        <v>72791</v>
      </c>
      <c r="D11850" s="519" t="s">
        <v>72795</v>
      </c>
      <c r="E11850" s="519" t="s">
        <v>72796</v>
      </c>
      <c r="F11850" s="519" t="s">
        <v>72797</v>
      </c>
      <c r="G11850" s="519" t="s">
        <v>72798</v>
      </c>
      <c r="H11850" s="519" t="s">
        <v>72799</v>
      </c>
      <c r="I11850" s="519" t="s">
        <v>5</v>
      </c>
      <c r="J11850" s="650">
        <v>10275.700000000001</v>
      </c>
    </row>
    <row r="11851" spans="1:10">
      <c r="A11851" s="519" t="s">
        <v>12032</v>
      </c>
      <c r="B11851" s="519" t="str">
        <f t="shared" si="185"/>
        <v>JANELA DE PVC BRANCO,CONFORME ABNT NBR 16851,DE PROJETAR,TIPO MAXIM-AR,COM UMA FOLHA DE (0,80X0,80)M,EXCLUSIVE VIDROS,INCLUSIVE FERRAGENS E ACESSORIOS.FORNECIMENTO E COLOCACAO</v>
      </c>
      <c r="C11851" s="519" t="s">
        <v>72800</v>
      </c>
      <c r="D11851" s="519" t="s">
        <v>72801</v>
      </c>
      <c r="E11851" s="519" t="s">
        <v>72802</v>
      </c>
      <c r="I11851" s="519" t="s">
        <v>5</v>
      </c>
      <c r="J11851" s="650">
        <v>1451.48</v>
      </c>
    </row>
    <row r="11852" spans="1:10">
      <c r="A11852" s="519" t="s">
        <v>12033</v>
      </c>
      <c r="B11852" s="519" t="str">
        <f t="shared" si="185"/>
        <v>JANELA DE PVC BRANCO,CONFORME ABNT NBR 16851,DE PROJETAR,TIPO MAXIM-AR,COM UMA FOLHA DE (0,80X0,80)M,EXCLUSIVE VIDROS,INCLUSIVE FERRAGENS E ACESSORIOS.FORNECIMENTO E COLOCACAO</v>
      </c>
      <c r="C11852" s="519" t="s">
        <v>72800</v>
      </c>
      <c r="D11852" s="519" t="s">
        <v>72801</v>
      </c>
      <c r="E11852" s="519" t="s">
        <v>72802</v>
      </c>
      <c r="I11852" s="519" t="s">
        <v>5</v>
      </c>
      <c r="J11852" s="650">
        <v>1447.24</v>
      </c>
    </row>
    <row r="11853" spans="1:10">
      <c r="A11853" s="519" t="s">
        <v>12034</v>
      </c>
      <c r="B11853" s="519" t="str">
        <f t="shared" si="185"/>
        <v>PORTA DE PVC BRANCO,CONFORME ABNT NBR 16851,DE ABRIR,UMA FOLHA COM TRAVESSA INTERMEDIARIA,DE (0,80X2,10)M,EXCLUSIVE VIDROS,INCLUSIVE FERRAGENS E ACESSORIOS.FORNECIMENTO E COLOCACAO</v>
      </c>
      <c r="C11853" s="519" t="s">
        <v>72803</v>
      </c>
      <c r="D11853" s="519" t="s">
        <v>72804</v>
      </c>
      <c r="E11853" s="519" t="s">
        <v>72805</v>
      </c>
      <c r="I11853" s="519" t="s">
        <v>5</v>
      </c>
      <c r="J11853" s="650">
        <v>4740.79</v>
      </c>
    </row>
    <row r="11854" spans="1:10">
      <c r="A11854" s="519" t="s">
        <v>12035</v>
      </c>
      <c r="B11854" s="519" t="str">
        <f t="shared" si="185"/>
        <v>PORTA DE PVC BRANCO,CONFORME ABNT NBR 16851,DE ABRIR,UMA FOLHA COM TRAVESSA INTERMEDIARIA,DE (0,80X2,10)M,EXCLUSIVE VIDROS,INCLUSIVE FERRAGENS E ACESSORIOS.FORNECIMENTO E COLOCACAO</v>
      </c>
      <c r="C11854" s="519" t="s">
        <v>72803</v>
      </c>
      <c r="D11854" s="519" t="s">
        <v>72804</v>
      </c>
      <c r="E11854" s="519" t="s">
        <v>72805</v>
      </c>
      <c r="I11854" s="519" t="s">
        <v>5</v>
      </c>
      <c r="J11854" s="650">
        <v>4733.4399999999996</v>
      </c>
    </row>
    <row r="11855" spans="1:10">
      <c r="A11855" s="519" t="s">
        <v>12036</v>
      </c>
      <c r="B11855" s="519" t="str">
        <f t="shared" si="185"/>
        <v>PORTA DE PVC BRANCO,CONFORME ABNT NBR 16851,DE ABRIR,UMA FOLHA COM TRAVESSA INTERMEDIARIA,DE (0,70X2,10)M,EXCLUSIVE VIDROS,INCLUSIVE FERRAGENS E ACESSORIOS.FORNECIMENTO E COLOCACAO</v>
      </c>
      <c r="C11855" s="519" t="s">
        <v>72803</v>
      </c>
      <c r="D11855" s="519" t="s">
        <v>72806</v>
      </c>
      <c r="E11855" s="519" t="s">
        <v>72805</v>
      </c>
      <c r="I11855" s="519" t="s">
        <v>5</v>
      </c>
      <c r="J11855" s="650">
        <v>4646.3900000000003</v>
      </c>
    </row>
    <row r="11856" spans="1:10">
      <c r="A11856" s="519" t="s">
        <v>12037</v>
      </c>
      <c r="B11856" s="519" t="str">
        <f t="shared" si="185"/>
        <v>PORTA DE PVC BRANCO,CONFORME ABNT NBR 16851,DE ABRIR,UMA FOLHA COM TRAVESSA INTERMEDIARIA,DE (0,70X2,10)M,EXCLUSIVE VIDROS,INCLUSIVE FERRAGENS E ACESSORIOS.FORNECIMENTO E COLOCACAO</v>
      </c>
      <c r="C11856" s="519" t="s">
        <v>72803</v>
      </c>
      <c r="D11856" s="519" t="s">
        <v>72806</v>
      </c>
      <c r="E11856" s="519" t="s">
        <v>72805</v>
      </c>
      <c r="I11856" s="519" t="s">
        <v>5</v>
      </c>
      <c r="J11856" s="650">
        <v>4639.04</v>
      </c>
    </row>
    <row r="11857" spans="1:10">
      <c r="A11857" s="519" t="s">
        <v>12038</v>
      </c>
      <c r="B11857" s="519" t="str">
        <f t="shared" si="185"/>
        <v>PORTA DE PVC BRANCO,CONFORME ABNT NBR 16851,DE ABRIR,UMA FOLHA COM TRAVESSA INTERMEDIARIA,DE (0,60X2,10)M,EXCLUSIVE VIDROS,INCLUSIVE FERRAGENS E ACESSORIOS.FORNECIMENTO E COLOCACAO</v>
      </c>
      <c r="C11857" s="519" t="s">
        <v>72803</v>
      </c>
      <c r="D11857" s="519" t="s">
        <v>72807</v>
      </c>
      <c r="E11857" s="519" t="s">
        <v>72805</v>
      </c>
      <c r="I11857" s="519" t="s">
        <v>5</v>
      </c>
      <c r="J11857" s="650">
        <v>4557.66</v>
      </c>
    </row>
    <row r="11858" spans="1:10">
      <c r="A11858" s="519" t="s">
        <v>12039</v>
      </c>
      <c r="B11858" s="519" t="str">
        <f t="shared" si="185"/>
        <v>PORTA DE PVC BRANCO,CONFORME ABNT NBR 16851,DE ABRIR,UMA FOLHA COM TRAVESSA INTERMEDIARIA,DE (0,60X2,10)M,EXCLUSIVE VIDROS,INCLUSIVE FERRAGENS E ACESSORIOS.FORNECIMENTO E COLOCACAO</v>
      </c>
      <c r="C11858" s="519" t="s">
        <v>72803</v>
      </c>
      <c r="D11858" s="519" t="s">
        <v>72807</v>
      </c>
      <c r="E11858" s="519" t="s">
        <v>72805</v>
      </c>
      <c r="I11858" s="519" t="s">
        <v>5</v>
      </c>
      <c r="J11858" s="650">
        <v>4550.3100000000004</v>
      </c>
    </row>
    <row r="11859" spans="1:10">
      <c r="A11859" s="519" t="s">
        <v>12040</v>
      </c>
      <c r="B11859" s="519" t="str">
        <f t="shared" si="185"/>
        <v>PORTA DE PVC BRANCO,CONFORME ABNT NBR 16851,DE CORRER,DUAS FOLHAS MOVEIS COM TRAVESSA INTERMEDIARIA,DE (1,60X2,10)M,EXCLUSIVE VIDROS,INCLUSIVE FERRAGENS E ACESSORIOS.FORNECIMENTO E COLOCACAO.</v>
      </c>
      <c r="C11859" s="519" t="s">
        <v>72808</v>
      </c>
      <c r="D11859" s="519" t="s">
        <v>72809</v>
      </c>
      <c r="E11859" s="519" t="s">
        <v>72793</v>
      </c>
      <c r="F11859" s="519" t="s">
        <v>72794</v>
      </c>
      <c r="I11859" s="519" t="s">
        <v>5</v>
      </c>
      <c r="J11859" s="650">
        <v>4691.88</v>
      </c>
    </row>
    <row r="11860" spans="1:10">
      <c r="A11860" s="519" t="s">
        <v>12041</v>
      </c>
      <c r="B11860" s="519" t="str">
        <f t="shared" si="185"/>
        <v>PORTA DE PVC BRANCO,CONFORME ABNT NBR 16851,DE CORRER,DUAS FOLHAS MOVEIS COM TRAVESSA INTERMEDIARIA,DE (1,60X2,10)M,EXCLUSIVE VIDROS,INCLUSIVE FERRAGENS E ACESSORIOS.FORNECIMENTO E COLOCACAO.</v>
      </c>
      <c r="C11860" s="519" t="s">
        <v>72808</v>
      </c>
      <c r="D11860" s="519" t="s">
        <v>72809</v>
      </c>
      <c r="E11860" s="519" t="s">
        <v>72793</v>
      </c>
      <c r="F11860" s="519" t="s">
        <v>72794</v>
      </c>
      <c r="I11860" s="519" t="s">
        <v>5</v>
      </c>
      <c r="J11860" s="650">
        <v>4681.41</v>
      </c>
    </row>
    <row r="11861" spans="1:10">
      <c r="A11861" s="519" t="s">
        <v>12042</v>
      </c>
      <c r="B11861" s="519" t="str">
        <f t="shared" si="185"/>
        <v>PORTA DE PVC BRANCO,CONFORME ABNT NBR 16851,DE CORRER,DUAS FOLHAS MOVEIS COM TRAVESSA INTERMEDIARIA,DE (1,40X2,10)M,EXCLUSIVE VIDROS,INCLUSIVE FERRAGENS E ACESSORIOS.FORNECIMENTO E COLOCACAO.</v>
      </c>
      <c r="C11861" s="519" t="s">
        <v>72808</v>
      </c>
      <c r="D11861" s="519" t="s">
        <v>72810</v>
      </c>
      <c r="E11861" s="519" t="s">
        <v>72793</v>
      </c>
      <c r="F11861" s="519" t="s">
        <v>72794</v>
      </c>
      <c r="I11861" s="519" t="s">
        <v>5</v>
      </c>
      <c r="J11861" s="650">
        <v>4509.07</v>
      </c>
    </row>
    <row r="11862" spans="1:10">
      <c r="A11862" s="519" t="s">
        <v>12043</v>
      </c>
      <c r="B11862" s="519" t="str">
        <f t="shared" si="185"/>
        <v>PORTA DE PVC BRANCO,CONFORME ABNT NBR 16851,DE CORRER,DUAS FOLHAS MOVEIS COM TRAVESSA INTERMEDIARIA,DE (1,40X2,10)M,EXCLUSIVE VIDROS,INCLUSIVE FERRAGENS E ACESSORIOS.FORNECIMENTO E COLOCACAO.</v>
      </c>
      <c r="C11862" s="519" t="s">
        <v>72808</v>
      </c>
      <c r="D11862" s="519" t="s">
        <v>72810</v>
      </c>
      <c r="E11862" s="519" t="s">
        <v>72793</v>
      </c>
      <c r="F11862" s="519" t="s">
        <v>72794</v>
      </c>
      <c r="I11862" s="519" t="s">
        <v>5</v>
      </c>
      <c r="J11862" s="650">
        <v>4498.6000000000004</v>
      </c>
    </row>
    <row r="11863" spans="1:10">
      <c r="A11863" s="519" t="s">
        <v>12044</v>
      </c>
      <c r="B11863" s="519" t="str">
        <f t="shared" si="185"/>
        <v>PORTA DE PVC BRANCO,CONFORME ABNT NBR 16851,DE CORRER,QUATRO FOLHAS COM TRAVESSA INTERMEDIARIA,SENDO DUAS FIXAS E DUAS MOVEIS,DE (2,00X2,10)M,EXCLUSIVE VIDROS,INCLUSIVE FERRAGENS E ACESSORIOS.FORNECIMENTO E COLOCACAO</v>
      </c>
      <c r="C11863" s="519" t="s">
        <v>72811</v>
      </c>
      <c r="D11863" s="519" t="s">
        <v>72812</v>
      </c>
      <c r="E11863" s="519" t="s">
        <v>72813</v>
      </c>
      <c r="F11863" s="519" t="s">
        <v>72814</v>
      </c>
      <c r="I11863" s="519" t="s">
        <v>5</v>
      </c>
      <c r="J11863" s="650">
        <v>7325.53</v>
      </c>
    </row>
    <row r="11864" spans="1:10">
      <c r="A11864" s="519" t="s">
        <v>12045</v>
      </c>
      <c r="B11864" s="519" t="str">
        <f t="shared" si="185"/>
        <v>PORTA DE PVC BRANCO,CONFORME ABNT NBR 16851,DE CORRER,QUATRO FOLHAS COM TRAVESSA INTERMEDIARIA,SENDO DUAS FIXAS E DUAS MOVEIS,DE (2,00X2,10)M,EXCLUSIVE VIDROS,INCLUSIVE FERRAGENS E ACESSORIOS.FORNECIMENTO E COLOCACAO</v>
      </c>
      <c r="C11864" s="519" t="s">
        <v>72811</v>
      </c>
      <c r="D11864" s="519" t="s">
        <v>72812</v>
      </c>
      <c r="E11864" s="519" t="s">
        <v>72813</v>
      </c>
      <c r="F11864" s="519" t="s">
        <v>72814</v>
      </c>
      <c r="I11864" s="519" t="s">
        <v>5</v>
      </c>
      <c r="J11864" s="650">
        <v>7312.81</v>
      </c>
    </row>
    <row r="11865" spans="1:10">
      <c r="A11865" s="519" t="s">
        <v>12046</v>
      </c>
      <c r="B11865" s="519" t="str">
        <f t="shared" si="185"/>
        <v>PORTA SANFONADA EM PVC,VAO DE 0,80X2,10M,INCLUSIVE ACESSORIOS(PUXADOR E TRINCOS).FORNECIMENTO E COLOCACAO</v>
      </c>
      <c r="C11865" s="519" t="s">
        <v>41226</v>
      </c>
      <c r="D11865" s="519" t="s">
        <v>41227</v>
      </c>
      <c r="I11865" s="519" t="s">
        <v>5</v>
      </c>
      <c r="J11865" s="650">
        <v>188.15</v>
      </c>
    </row>
    <row r="11866" spans="1:10">
      <c r="A11866" s="519" t="s">
        <v>12047</v>
      </c>
      <c r="B11866" s="519" t="str">
        <f t="shared" si="185"/>
        <v>PORTA SANFONADA EM PVC,VAO DE 0,80X2,10M,INCLUSIVE ACESSORIOS(PUXADOR E TRINCOS).FORNECIMENTO E COLOCACAO</v>
      </c>
      <c r="C11866" s="519" t="s">
        <v>41226</v>
      </c>
      <c r="D11866" s="519" t="s">
        <v>41227</v>
      </c>
      <c r="I11866" s="519" t="s">
        <v>5</v>
      </c>
      <c r="J11866" s="650">
        <v>179.75</v>
      </c>
    </row>
    <row r="11867" spans="1:10">
      <c r="A11867" s="519" t="s">
        <v>12048</v>
      </c>
      <c r="B11867" s="519" t="str">
        <f t="shared" si="185"/>
        <v>PORTA SANFONADA EM PVC,VAO DE 0,60X2,10M.FORNECIMENTO E COLOCACAO</v>
      </c>
      <c r="C11867" s="519" t="s">
        <v>41228</v>
      </c>
      <c r="D11867" s="519" t="s">
        <v>34526</v>
      </c>
      <c r="I11867" s="519" t="s">
        <v>5</v>
      </c>
      <c r="J11867" s="650">
        <v>137.46</v>
      </c>
    </row>
    <row r="11868" spans="1:10">
      <c r="A11868" s="519" t="s">
        <v>12049</v>
      </c>
      <c r="B11868" s="519" t="str">
        <f t="shared" si="185"/>
        <v>PORTA SANFONADA EM PVC,VAO DE 0,60X2,10M.FORNECIMENTO E COLOCACAO</v>
      </c>
      <c r="C11868" s="519" t="s">
        <v>41228</v>
      </c>
      <c r="D11868" s="519" t="s">
        <v>34526</v>
      </c>
      <c r="I11868" s="519" t="s">
        <v>5</v>
      </c>
      <c r="J11868" s="650">
        <v>131.81</v>
      </c>
    </row>
    <row r="11869" spans="1:10">
      <c r="A11869" s="519" t="s">
        <v>12050</v>
      </c>
      <c r="B11869" s="519" t="str">
        <f t="shared" si="185"/>
        <v>PORTA SANFONADA EM PVC,VAO DE 0,70X2,10M.FORNECIMENTO E COLOCACAO</v>
      </c>
      <c r="C11869" s="519" t="s">
        <v>41229</v>
      </c>
      <c r="D11869" s="519" t="s">
        <v>34526</v>
      </c>
      <c r="I11869" s="519" t="s">
        <v>5</v>
      </c>
      <c r="J11869" s="650">
        <v>159.41999999999999</v>
      </c>
    </row>
    <row r="11870" spans="1:10">
      <c r="A11870" s="519" t="s">
        <v>12051</v>
      </c>
      <c r="B11870" s="519" t="str">
        <f t="shared" si="185"/>
        <v>PORTA SANFONADA EM PVC,VAO DE 0,70X2,10M.FORNECIMENTO E COLOCACAO</v>
      </c>
      <c r="C11870" s="519" t="s">
        <v>41229</v>
      </c>
      <c r="D11870" s="519" t="s">
        <v>34526</v>
      </c>
      <c r="I11870" s="519" t="s">
        <v>5</v>
      </c>
      <c r="J11870" s="650">
        <v>152.63</v>
      </c>
    </row>
    <row r="11871" spans="1:10">
      <c r="A11871" s="519" t="s">
        <v>12052</v>
      </c>
      <c r="B11871" s="519" t="str">
        <f t="shared" si="185"/>
        <v>PORTA SANFONADA EM PVC,VAO DE 1,00X2,10M.FORNECIMENTO E COLOCACAO</v>
      </c>
      <c r="C11871" s="519" t="s">
        <v>41230</v>
      </c>
      <c r="D11871" s="519" t="s">
        <v>34526</v>
      </c>
      <c r="I11871" s="519" t="s">
        <v>5</v>
      </c>
      <c r="J11871" s="650">
        <v>253.13</v>
      </c>
    </row>
    <row r="11872" spans="1:10">
      <c r="A11872" s="519" t="s">
        <v>12053</v>
      </c>
      <c r="B11872" s="519" t="str">
        <f t="shared" si="185"/>
        <v>PORTA SANFONADA EM PVC,VAO DE 1,00X2,10M.FORNECIMENTO E COLOCACAO</v>
      </c>
      <c r="C11872" s="519" t="s">
        <v>41230</v>
      </c>
      <c r="D11872" s="519" t="s">
        <v>34526</v>
      </c>
      <c r="I11872" s="519" t="s">
        <v>5</v>
      </c>
      <c r="J11872" s="650">
        <v>244.08</v>
      </c>
    </row>
    <row r="11873" spans="1:10">
      <c r="A11873" s="519" t="s">
        <v>12054</v>
      </c>
      <c r="B11873" s="519" t="str">
        <f t="shared" si="185"/>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873" s="519" t="s">
        <v>50500</v>
      </c>
      <c r="D11873" s="519" t="s">
        <v>50501</v>
      </c>
      <c r="E11873" s="519" t="s">
        <v>50502</v>
      </c>
      <c r="F11873" s="519" t="s">
        <v>50503</v>
      </c>
      <c r="G11873" s="519" t="s">
        <v>50504</v>
      </c>
      <c r="H11873" s="519" t="s">
        <v>34273</v>
      </c>
      <c r="I11873" s="519" t="s">
        <v>5</v>
      </c>
      <c r="J11873" s="650">
        <v>3373.41</v>
      </c>
    </row>
    <row r="11874" spans="1:10">
      <c r="A11874" s="519" t="s">
        <v>12055</v>
      </c>
      <c r="B11874" s="519" t="str">
        <f t="shared" si="185"/>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1874" s="519" t="s">
        <v>50500</v>
      </c>
      <c r="D11874" s="519" t="s">
        <v>50501</v>
      </c>
      <c r="E11874" s="519" t="s">
        <v>50502</v>
      </c>
      <c r="F11874" s="519" t="s">
        <v>50503</v>
      </c>
      <c r="G11874" s="519" t="s">
        <v>50504</v>
      </c>
      <c r="H11874" s="519" t="s">
        <v>34273</v>
      </c>
      <c r="I11874" s="519" t="s">
        <v>5</v>
      </c>
      <c r="J11874" s="650">
        <v>3367.76</v>
      </c>
    </row>
    <row r="11875" spans="1:10">
      <c r="A11875" s="519" t="s">
        <v>50505</v>
      </c>
      <c r="B11875" s="519" t="str">
        <f t="shared" si="185"/>
        <v>PORTA EM ABS RIGIDO DE ALTO IMPACTO,TIPO VAI E VEM,MEDINDO (1,80X2,10)M,COM FECHAMENTO POR GRAVIDADE,SEM USO DE MOLAS,VISOR EM POLICARBONATO TRANSPARENTE COM ESPESSURA DE 3MM E PARA-CHOQUE EM ABS NOS DOIS LADOS DE CADA FOLHA,NA COR DA PORTA</v>
      </c>
      <c r="C11875" s="519" t="s">
        <v>50506</v>
      </c>
      <c r="D11875" s="519" t="s">
        <v>50507</v>
      </c>
      <c r="E11875" s="519" t="s">
        <v>50508</v>
      </c>
      <c r="F11875" s="519" t="s">
        <v>50509</v>
      </c>
      <c r="I11875" s="519" t="s">
        <v>5</v>
      </c>
      <c r="J11875" s="650">
        <v>5042.3900000000003</v>
      </c>
    </row>
    <row r="11876" spans="1:10">
      <c r="A11876" s="519" t="s">
        <v>50510</v>
      </c>
      <c r="B11876" s="519" t="str">
        <f t="shared" si="185"/>
        <v>PORTA EM ABS RIGIDO DE ALTO IMPACTO,TIPO VAI E VEM,MEDINDO (1,80X2,10)M,COM FECHAMENTO POR GRAVIDADE,SEM USO DE MOLAS,VISOR EM POLICARBONATO TRANSPARENTE COM ESPESSURA DE 3MM E PARA-CHOQUE EM ABS NOS DOIS LADOS DE CADA FOLHA,NA COR DA PORTA</v>
      </c>
      <c r="C11876" s="519" t="s">
        <v>50506</v>
      </c>
      <c r="D11876" s="519" t="s">
        <v>50507</v>
      </c>
      <c r="E11876" s="519" t="s">
        <v>50508</v>
      </c>
      <c r="F11876" s="519" t="s">
        <v>50509</v>
      </c>
      <c r="I11876" s="519" t="s">
        <v>5</v>
      </c>
      <c r="J11876" s="650">
        <v>5036.74</v>
      </c>
    </row>
    <row r="11877" spans="1:10">
      <c r="A11877" s="519" t="s">
        <v>12056</v>
      </c>
      <c r="B11877" s="519" t="str">
        <f t="shared" si="185"/>
        <v>VENEZIANA COM ALETAS DE PVC TRANSLUCIDAS E MONTANTES DE ALUMINIO NATURAL.FORNECIMENTO E COLOCACAO</v>
      </c>
      <c r="C11877" s="519" t="s">
        <v>41231</v>
      </c>
      <c r="D11877" s="519" t="s">
        <v>41232</v>
      </c>
      <c r="I11877" s="519" t="s">
        <v>13</v>
      </c>
      <c r="J11877" s="650">
        <v>351.03</v>
      </c>
    </row>
    <row r="11878" spans="1:10">
      <c r="A11878" s="519" t="s">
        <v>12057</v>
      </c>
      <c r="B11878" s="519" t="str">
        <f t="shared" si="185"/>
        <v>VENEZIANA COM ALETAS DE PVC TRANSLUCIDAS E MONTANTES DE ALUMINIO NATURAL.FORNECIMENTO E COLOCACAO</v>
      </c>
      <c r="C11878" s="519" t="s">
        <v>41231</v>
      </c>
      <c r="D11878" s="519" t="s">
        <v>41232</v>
      </c>
      <c r="I11878" s="519" t="s">
        <v>13</v>
      </c>
      <c r="J11878" s="650">
        <v>346.22</v>
      </c>
    </row>
    <row r="11879" spans="1:10">
      <c r="A11879" s="519" t="s">
        <v>12058</v>
      </c>
      <c r="B11879" s="519" t="str">
        <f t="shared" si="185"/>
        <v>VENEZIANA,COM ALETAS DE FIBERGLASS E MONTANTES DE ALUMINIO NATURAL.FORNECIMENTO E COLOCACAO</v>
      </c>
      <c r="C11879" s="519" t="s">
        <v>41233</v>
      </c>
      <c r="D11879" s="519" t="s">
        <v>41234</v>
      </c>
      <c r="I11879" s="519" t="s">
        <v>13</v>
      </c>
      <c r="J11879" s="650">
        <v>386.23</v>
      </c>
    </row>
    <row r="11880" spans="1:10">
      <c r="A11880" s="519" t="s">
        <v>12059</v>
      </c>
      <c r="B11880" s="519" t="str">
        <f t="shared" si="185"/>
        <v>VENEZIANA,COM ALETAS DE FIBERGLASS E MONTANTES DE ALUMINIO NATURAL.FORNECIMENTO E COLOCACAO</v>
      </c>
      <c r="C11880" s="519" t="s">
        <v>41233</v>
      </c>
      <c r="D11880" s="519" t="s">
        <v>41234</v>
      </c>
      <c r="I11880" s="519" t="s">
        <v>13</v>
      </c>
      <c r="J11880" s="650">
        <v>381.42</v>
      </c>
    </row>
    <row r="11881" spans="1:10">
      <c r="A11881" s="519" t="s">
        <v>12060</v>
      </c>
      <c r="B11881" s="519" t="str">
        <f t="shared" si="185"/>
        <v>VENEZIANA,COM ALETAS DE PVC TRANSLUCIDAS E MONTANTES EM ACOGALVANIZADO.FORNECIMENTO E COLOCACAO</v>
      </c>
      <c r="C11881" s="519" t="s">
        <v>41235</v>
      </c>
      <c r="D11881" s="519" t="s">
        <v>41236</v>
      </c>
      <c r="I11881" s="519" t="s">
        <v>13</v>
      </c>
      <c r="J11881" s="650">
        <v>283.23</v>
      </c>
    </row>
    <row r="11882" spans="1:10">
      <c r="A11882" s="519" t="s">
        <v>12061</v>
      </c>
      <c r="B11882" s="519" t="str">
        <f t="shared" si="185"/>
        <v>VENEZIANA,COM ALETAS DE PVC TRANSLUCIDAS E MONTANTES EM ACOGALVANIZADO.FORNECIMENTO E COLOCACAO</v>
      </c>
      <c r="C11882" s="519" t="s">
        <v>41235</v>
      </c>
      <c r="D11882" s="519" t="s">
        <v>41236</v>
      </c>
      <c r="I11882" s="519" t="s">
        <v>13</v>
      </c>
      <c r="J11882" s="650">
        <v>278.42</v>
      </c>
    </row>
    <row r="11883" spans="1:10">
      <c r="A11883" s="519" t="s">
        <v>12062</v>
      </c>
      <c r="B11883" s="519" t="str">
        <f t="shared" si="185"/>
        <v>VENEZIANA,COM ALETAS DE FIBERGLASS E MONTANTES EM ACO GALVANIZADO.FORNECIMENTO E COLOCACAO</v>
      </c>
      <c r="C11883" s="519" t="s">
        <v>41237</v>
      </c>
      <c r="D11883" s="519" t="s">
        <v>41238</v>
      </c>
      <c r="I11883" s="519" t="s">
        <v>13</v>
      </c>
      <c r="J11883" s="650">
        <v>277.52999999999997</v>
      </c>
    </row>
    <row r="11884" spans="1:10">
      <c r="A11884" s="519" t="s">
        <v>12063</v>
      </c>
      <c r="B11884" s="519" t="str">
        <f t="shared" si="185"/>
        <v>VENEZIANA,COM ALETAS DE FIBERGLASS E MONTANTES EM ACO GALVANIZADO.FORNECIMENTO E COLOCACAO</v>
      </c>
      <c r="C11884" s="519" t="s">
        <v>41237</v>
      </c>
      <c r="D11884" s="519" t="s">
        <v>41238</v>
      </c>
      <c r="I11884" s="519" t="s">
        <v>13</v>
      </c>
      <c r="J11884" s="650">
        <v>272.72000000000003</v>
      </c>
    </row>
    <row r="11885" spans="1:10">
      <c r="A11885" s="519" t="s">
        <v>12064</v>
      </c>
      <c r="B11885" s="519" t="str">
        <f t="shared" si="185"/>
        <v>VENEZIANA,COM ALETAS DE PVC TRANSLUCIDAS E MONTANTES EM ACOPRE-PINTADO.FORNECIMENTO E COLOCACAO</v>
      </c>
      <c r="C11885" s="519" t="s">
        <v>41235</v>
      </c>
      <c r="D11885" s="519" t="s">
        <v>41239</v>
      </c>
      <c r="I11885" s="519" t="s">
        <v>13</v>
      </c>
      <c r="J11885" s="650">
        <v>310.42</v>
      </c>
    </row>
    <row r="11886" spans="1:10">
      <c r="A11886" s="519" t="s">
        <v>12065</v>
      </c>
      <c r="B11886" s="519" t="str">
        <f t="shared" si="185"/>
        <v>VENEZIANA,COM ALETAS DE PVC TRANSLUCIDAS E MONTANTES EM ACOPRE-PINTADO.FORNECIMENTO E COLOCACAO</v>
      </c>
      <c r="C11886" s="519" t="s">
        <v>41235</v>
      </c>
      <c r="D11886" s="519" t="s">
        <v>41239</v>
      </c>
      <c r="I11886" s="519" t="s">
        <v>13</v>
      </c>
      <c r="J11886" s="650">
        <v>305.61</v>
      </c>
    </row>
    <row r="11887" spans="1:10">
      <c r="A11887" s="519" t="s">
        <v>12066</v>
      </c>
      <c r="B11887" s="519" t="str">
        <f t="shared" si="185"/>
        <v>VENEZIANA,COM ALETAS DE FIBERGLASS E MONTANTES EM ACO PRE-PINTADO.FORNECIMENTO E COLOCACAO</v>
      </c>
      <c r="C11887" s="519" t="s">
        <v>41240</v>
      </c>
      <c r="D11887" s="519" t="s">
        <v>41241</v>
      </c>
      <c r="I11887" s="519" t="s">
        <v>13</v>
      </c>
      <c r="J11887" s="650">
        <v>252.33</v>
      </c>
    </row>
    <row r="11888" spans="1:10">
      <c r="A11888" s="519" t="s">
        <v>12067</v>
      </c>
      <c r="B11888" s="519" t="str">
        <f t="shared" si="185"/>
        <v>VENEZIANA,COM ALETAS DE FIBERGLASS E MONTANTES EM ACO PRE-PINTADO.FORNECIMENTO E COLOCACAO</v>
      </c>
      <c r="C11888" s="519" t="s">
        <v>41240</v>
      </c>
      <c r="D11888" s="519" t="s">
        <v>41241</v>
      </c>
      <c r="I11888" s="519" t="s">
        <v>13</v>
      </c>
      <c r="J11888" s="650">
        <v>247.52</v>
      </c>
    </row>
    <row r="11889" spans="1:10">
      <c r="A11889" s="519" t="s">
        <v>12068</v>
      </c>
      <c r="B11889" s="519" t="str">
        <f t="shared" si="185"/>
        <v>VENEZIANA EXTERNA DE ENROLAR,COM ESTEIRAS EM PVC RIGIDO E PERFIS EM FERRO GALVANIZADO,INCLUSIVE FERRAGENS.FORNECIMENTO E COLOCACAO</v>
      </c>
      <c r="C11889" s="519" t="s">
        <v>41242</v>
      </c>
      <c r="D11889" s="519" t="s">
        <v>41243</v>
      </c>
      <c r="E11889" s="519" t="s">
        <v>37621</v>
      </c>
      <c r="I11889" s="519" t="s">
        <v>13</v>
      </c>
      <c r="J11889" s="650">
        <v>850</v>
      </c>
    </row>
    <row r="11890" spans="1:10">
      <c r="A11890" s="519" t="s">
        <v>12069</v>
      </c>
      <c r="B11890" s="519" t="str">
        <f t="shared" si="185"/>
        <v>VENEZIANA EXTERNA DE ENROLAR,COM ESTEIRAS EM PVC RIGIDO E PERFIS EM FERRO GALVANIZADO,INCLUSIVE FERRAGENS.FORNECIMENTO E COLOCACAO</v>
      </c>
      <c r="C11890" s="519" t="s">
        <v>41242</v>
      </c>
      <c r="D11890" s="519" t="s">
        <v>41243</v>
      </c>
      <c r="E11890" s="519" t="s">
        <v>37621</v>
      </c>
      <c r="I11890" s="519" t="s">
        <v>13</v>
      </c>
      <c r="J11890" s="650">
        <v>850</v>
      </c>
    </row>
    <row r="11891" spans="1:10">
      <c r="A11891" s="519" t="s">
        <v>12070</v>
      </c>
      <c r="B11891" s="519" t="str">
        <f t="shared" si="185"/>
        <v>PERSIANA VERTICAL EM PVC,LAMINA COM LARGURA DE 89MM.FORNECIMENTO E COLOCACAO</v>
      </c>
      <c r="C11891" s="519" t="s">
        <v>41244</v>
      </c>
      <c r="D11891" s="519" t="s">
        <v>34162</v>
      </c>
      <c r="I11891" s="519" t="s">
        <v>13</v>
      </c>
      <c r="J11891" s="650">
        <v>220</v>
      </c>
    </row>
    <row r="11892" spans="1:10">
      <c r="A11892" s="519" t="s">
        <v>12071</v>
      </c>
      <c r="B11892" s="519" t="str">
        <f t="shared" si="185"/>
        <v>PERSIANA VERTICAL EM PVC,LAMINA COM LARGURA DE 89MM.FORNECIMENTO E COLOCACAO</v>
      </c>
      <c r="C11892" s="519" t="s">
        <v>41244</v>
      </c>
      <c r="D11892" s="519" t="s">
        <v>34162</v>
      </c>
      <c r="I11892" s="519" t="s">
        <v>13</v>
      </c>
      <c r="J11892" s="650">
        <v>220</v>
      </c>
    </row>
    <row r="11893" spans="1:10">
      <c r="A11893" s="519" t="s">
        <v>12072</v>
      </c>
      <c r="B11893" s="519" t="str">
        <f t="shared" si="185"/>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893" s="519" t="s">
        <v>41245</v>
      </c>
      <c r="D11893" s="519" t="s">
        <v>41246</v>
      </c>
      <c r="E11893" s="519" t="s">
        <v>41247</v>
      </c>
      <c r="F11893" s="519" t="s">
        <v>41248</v>
      </c>
      <c r="G11893" s="519" t="s">
        <v>41249</v>
      </c>
      <c r="H11893" s="519" t="s">
        <v>41250</v>
      </c>
      <c r="I11893" s="519" t="s">
        <v>13</v>
      </c>
      <c r="J11893" s="650">
        <v>1498.99</v>
      </c>
    </row>
    <row r="11894" spans="1:10">
      <c r="A11894" s="519" t="s">
        <v>12073</v>
      </c>
      <c r="B11894" s="519" t="str">
        <f t="shared" si="185"/>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1894" s="519" t="s">
        <v>41245</v>
      </c>
      <c r="D11894" s="519" t="s">
        <v>41246</v>
      </c>
      <c r="E11894" s="519" t="s">
        <v>41247</v>
      </c>
      <c r="F11894" s="519" t="s">
        <v>41248</v>
      </c>
      <c r="G11894" s="519" t="s">
        <v>41249</v>
      </c>
      <c r="H11894" s="519" t="s">
        <v>41250</v>
      </c>
      <c r="I11894" s="519" t="s">
        <v>13</v>
      </c>
      <c r="J11894" s="650">
        <v>1368.93</v>
      </c>
    </row>
    <row r="11895" spans="1:10">
      <c r="A11895" s="519" t="s">
        <v>12074</v>
      </c>
      <c r="B11895" s="519" t="str">
        <f t="shared" si="185"/>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895" s="519" t="s">
        <v>41251</v>
      </c>
      <c r="D11895" s="519" t="s">
        <v>41252</v>
      </c>
      <c r="E11895" s="519" t="s">
        <v>41253</v>
      </c>
      <c r="F11895" s="519" t="s">
        <v>41254</v>
      </c>
      <c r="G11895" s="519" t="s">
        <v>41255</v>
      </c>
      <c r="H11895" s="519" t="s">
        <v>41256</v>
      </c>
      <c r="I11895" s="519" t="s">
        <v>13</v>
      </c>
      <c r="J11895" s="650">
        <v>1548.38</v>
      </c>
    </row>
    <row r="11896" spans="1:10">
      <c r="A11896" s="519" t="s">
        <v>12075</v>
      </c>
      <c r="B11896" s="519" t="str">
        <f t="shared" si="185"/>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1896" s="519" t="s">
        <v>41251</v>
      </c>
      <c r="D11896" s="519" t="s">
        <v>41252</v>
      </c>
      <c r="E11896" s="519" t="s">
        <v>41253</v>
      </c>
      <c r="F11896" s="519" t="s">
        <v>41254</v>
      </c>
      <c r="G11896" s="519" t="s">
        <v>41255</v>
      </c>
      <c r="H11896" s="519" t="s">
        <v>41256</v>
      </c>
      <c r="I11896" s="519" t="s">
        <v>13</v>
      </c>
      <c r="J11896" s="650">
        <v>1412.67</v>
      </c>
    </row>
    <row r="11897" spans="1:10">
      <c r="A11897" s="519" t="s">
        <v>12076</v>
      </c>
      <c r="B11897" s="519" t="str">
        <f t="shared" si="185"/>
        <v>PORTA DE FERRO EM BARRAS HORIZONTAIS DE 1.1/4"X1/4" A CADA 10CM,CONTORNO DO MESMO MATERIAL,REVESTIDA COM CHAPA DE FERROGALVANIZADO Nº16,GUARNICAO EM CANTONEIRA DE 1.1/2"X1/8",COMFECHO PARA CADEADO DE 30MM, EXCLUSIVE ESTE. FORNECIMENTO E COLOCACAO</v>
      </c>
      <c r="C11897" s="519" t="s">
        <v>41257</v>
      </c>
      <c r="D11897" s="519" t="s">
        <v>41258</v>
      </c>
      <c r="E11897" s="519" t="s">
        <v>41259</v>
      </c>
      <c r="F11897" s="519" t="s">
        <v>41260</v>
      </c>
      <c r="G11897" s="519" t="s">
        <v>36236</v>
      </c>
      <c r="I11897" s="519" t="s">
        <v>13</v>
      </c>
      <c r="J11897" s="650">
        <v>1623.16</v>
      </c>
    </row>
    <row r="11898" spans="1:10">
      <c r="A11898" s="519" t="s">
        <v>12077</v>
      </c>
      <c r="B11898" s="519" t="str">
        <f t="shared" si="185"/>
        <v>PORTA DE FERRO EM BARRAS HORIZONTAIS DE 1.1/4"X1/4" A CADA 10CM,CONTORNO DO MESMO MATERIAL,REVESTIDA COM CHAPA DE FERROGALVANIZADO Nº16,GUARNICAO EM CANTONEIRA DE 1.1/2"X1/8",COMFECHO PARA CADEADO DE 30MM, EXCLUSIVE ESTE. FORNECIMENTO E COLOCACAO</v>
      </c>
      <c r="C11898" s="519" t="s">
        <v>41257</v>
      </c>
      <c r="D11898" s="519" t="s">
        <v>41258</v>
      </c>
      <c r="E11898" s="519" t="s">
        <v>41259</v>
      </c>
      <c r="F11898" s="519" t="s">
        <v>41260</v>
      </c>
      <c r="G11898" s="519" t="s">
        <v>36236</v>
      </c>
      <c r="I11898" s="519" t="s">
        <v>13</v>
      </c>
      <c r="J11898" s="650">
        <v>1481.79</v>
      </c>
    </row>
    <row r="11899" spans="1:10">
      <c r="A11899" s="519" t="s">
        <v>12078</v>
      </c>
      <c r="B11899" s="519" t="str">
        <f t="shared" si="185"/>
        <v>PORTA DE FERRO EM BARRAS HORIZONTAIS DE 1.1/4"X1/4"A CADA 10CM,CONTORNO DO MESMO MATERIAL, REVESTIDA COM CHAPA DE FERROGALVANIZADO Nº16,COM 60CM DE ALTURA,GUARNICAO EM CANTONEIRADE 1.1/2"X1/8",COM FECHO PARA CADEADO DE 30MM,EXCLUSIVE ESTE.FORNECIMENTO E COLOCACAO</v>
      </c>
      <c r="C11899" s="519" t="s">
        <v>41261</v>
      </c>
      <c r="D11899" s="519" t="s">
        <v>41262</v>
      </c>
      <c r="E11899" s="519" t="s">
        <v>41263</v>
      </c>
      <c r="F11899" s="519" t="s">
        <v>41264</v>
      </c>
      <c r="G11899" s="519" t="s">
        <v>34487</v>
      </c>
      <c r="I11899" s="519" t="s">
        <v>13</v>
      </c>
      <c r="J11899" s="650">
        <v>1203.96</v>
      </c>
    </row>
    <row r="11900" spans="1:10">
      <c r="A11900" s="519" t="s">
        <v>12079</v>
      </c>
      <c r="B11900" s="519" t="str">
        <f t="shared" si="185"/>
        <v>PORTA DE FERRO EM BARRAS HORIZONTAIS DE 1.1/4"X1/4"A CADA 10CM,CONTORNO DO MESMO MATERIAL, REVESTIDA COM CHAPA DE FERROGALVANIZADO Nº16,COM 60CM DE ALTURA,GUARNICAO EM CANTONEIRADE 1.1/2"X1/8",COM FECHO PARA CADEADO DE 30MM,EXCLUSIVE ESTE.FORNECIMENTO E COLOCACAO</v>
      </c>
      <c r="C11900" s="519" t="s">
        <v>41261</v>
      </c>
      <c r="D11900" s="519" t="s">
        <v>41262</v>
      </c>
      <c r="E11900" s="519" t="s">
        <v>41263</v>
      </c>
      <c r="F11900" s="519" t="s">
        <v>41264</v>
      </c>
      <c r="G11900" s="519" t="s">
        <v>34487</v>
      </c>
      <c r="I11900" s="519" t="s">
        <v>13</v>
      </c>
      <c r="J11900" s="650">
        <v>1095.3900000000001</v>
      </c>
    </row>
    <row r="11901" spans="1:10">
      <c r="A11901" s="519" t="s">
        <v>12080</v>
      </c>
      <c r="B11901" s="519" t="str">
        <f t="shared" si="185"/>
        <v>PORTA DE ENROLAR EM CHAPA RAIADA Nº24,COMPLETA,COM GUIAS,EIXOS E MOLAS,COM FECHADURA NO CENTRO E CADEADO DE PISO,INCLUSIVE ESTE.FORNECIMENTO E COLOCACAO</v>
      </c>
      <c r="C11901" s="519" t="s">
        <v>41265</v>
      </c>
      <c r="D11901" s="519" t="s">
        <v>41266</v>
      </c>
      <c r="E11901" s="519" t="s">
        <v>41267</v>
      </c>
      <c r="I11901" s="519" t="s">
        <v>13</v>
      </c>
      <c r="J11901" s="650">
        <v>588.94000000000005</v>
      </c>
    </row>
    <row r="11902" spans="1:10">
      <c r="A11902" s="519" t="s">
        <v>12081</v>
      </c>
      <c r="B11902" s="519" t="str">
        <f t="shared" si="185"/>
        <v>PORTA DE ENROLAR EM CHAPA RAIADA Nº24,COMPLETA,COM GUIAS,EIXOS E MOLAS,COM FECHADURA NO CENTRO E CADEADO DE PISO,INCLUSIVE ESTE.FORNECIMENTO E COLOCACAO</v>
      </c>
      <c r="C11902" s="519" t="s">
        <v>41265</v>
      </c>
      <c r="D11902" s="519" t="s">
        <v>41266</v>
      </c>
      <c r="E11902" s="519" t="s">
        <v>41267</v>
      </c>
      <c r="I11902" s="519" t="s">
        <v>13</v>
      </c>
      <c r="J11902" s="650">
        <v>588.94000000000005</v>
      </c>
    </row>
    <row r="11903" spans="1:10">
      <c r="A11903" s="519" t="s">
        <v>12082</v>
      </c>
      <c r="B11903" s="519" t="str">
        <f t="shared" si="185"/>
        <v>PORTA DE ENROLAR,EM PERFIS DE ACO EM "U",20X20MM,FORMANDO RETANGULOS VAZADOS, CORRENDO EM GUIAS,COM ENROLAMENTO EM EIXOHORIZONTAL SUPERIOR,COMPLETA,FECHAMENTO COM CADEADO DE PISO,INCLUSIVE ESTE.FORNECIMENTO E COLOCACAO</v>
      </c>
      <c r="C11903" s="519" t="s">
        <v>41268</v>
      </c>
      <c r="D11903" s="519" t="s">
        <v>41269</v>
      </c>
      <c r="E11903" s="519" t="s">
        <v>41270</v>
      </c>
      <c r="F11903" s="519" t="s">
        <v>41271</v>
      </c>
      <c r="I11903" s="519" t="s">
        <v>13</v>
      </c>
      <c r="J11903" s="650">
        <v>723.94</v>
      </c>
    </row>
    <row r="11904" spans="1:10">
      <c r="A11904" s="519" t="s">
        <v>12083</v>
      </c>
      <c r="B11904" s="519" t="str">
        <f t="shared" si="185"/>
        <v>PORTA DE ENROLAR,EM PERFIS DE ACO EM "U",20X20MM,FORMANDO RETANGULOS VAZADOS, CORRENDO EM GUIAS,COM ENROLAMENTO EM EIXOHORIZONTAL SUPERIOR,COMPLETA,FECHAMENTO COM CADEADO DE PISO,INCLUSIVE ESTE.FORNECIMENTO E COLOCACAO</v>
      </c>
      <c r="C11904" s="519" t="s">
        <v>41268</v>
      </c>
      <c r="D11904" s="519" t="s">
        <v>41269</v>
      </c>
      <c r="E11904" s="519" t="s">
        <v>41270</v>
      </c>
      <c r="F11904" s="519" t="s">
        <v>41271</v>
      </c>
      <c r="I11904" s="519" t="s">
        <v>13</v>
      </c>
      <c r="J11904" s="650">
        <v>723.94</v>
      </c>
    </row>
    <row r="11905" spans="1:10">
      <c r="A11905" s="519" t="s">
        <v>12084</v>
      </c>
      <c r="B11905" s="519" t="str">
        <f t="shared" si="185"/>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905" s="519" t="s">
        <v>41272</v>
      </c>
      <c r="D11905" s="519" t="s">
        <v>41273</v>
      </c>
      <c r="E11905" s="519" t="s">
        <v>41274</v>
      </c>
      <c r="F11905" s="519" t="s">
        <v>41275</v>
      </c>
      <c r="G11905" s="519" t="s">
        <v>41276</v>
      </c>
      <c r="H11905" s="519" t="s">
        <v>41277</v>
      </c>
      <c r="I11905" s="519" t="s">
        <v>13</v>
      </c>
      <c r="J11905" s="650">
        <v>2961.61</v>
      </c>
    </row>
    <row r="11906" spans="1:10">
      <c r="A11906" s="519" t="s">
        <v>12085</v>
      </c>
      <c r="B11906" s="519" t="str">
        <f t="shared" si="185"/>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1906" s="519" t="s">
        <v>41272</v>
      </c>
      <c r="D11906" s="519" t="s">
        <v>41273</v>
      </c>
      <c r="E11906" s="519" t="s">
        <v>41274</v>
      </c>
      <c r="F11906" s="519" t="s">
        <v>41275</v>
      </c>
      <c r="G11906" s="519" t="s">
        <v>41276</v>
      </c>
      <c r="H11906" s="519" t="s">
        <v>41277</v>
      </c>
      <c r="I11906" s="519" t="s">
        <v>13</v>
      </c>
      <c r="J11906" s="650">
        <v>2711.11</v>
      </c>
    </row>
    <row r="11907" spans="1:10">
      <c r="A11907" s="519" t="s">
        <v>12086</v>
      </c>
      <c r="B11907" s="519" t="str">
        <f t="shared" si="185"/>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907" s="519" t="s">
        <v>41278</v>
      </c>
      <c r="D11907" s="519" t="s">
        <v>41279</v>
      </c>
      <c r="E11907" s="519" t="s">
        <v>41280</v>
      </c>
      <c r="F11907" s="519" t="s">
        <v>41281</v>
      </c>
      <c r="G11907" s="519" t="s">
        <v>41282</v>
      </c>
      <c r="H11907" s="519" t="s">
        <v>41283</v>
      </c>
      <c r="I11907" s="519" t="s">
        <v>13</v>
      </c>
      <c r="J11907" s="650">
        <v>1205.02</v>
      </c>
    </row>
    <row r="11908" spans="1:10">
      <c r="A11908" s="519" t="s">
        <v>12087</v>
      </c>
      <c r="B11908" s="519" t="str">
        <f t="shared" si="185"/>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1908" s="519" t="s">
        <v>41278</v>
      </c>
      <c r="D11908" s="519" t="s">
        <v>41279</v>
      </c>
      <c r="E11908" s="519" t="s">
        <v>41280</v>
      </c>
      <c r="F11908" s="519" t="s">
        <v>41281</v>
      </c>
      <c r="G11908" s="519" t="s">
        <v>41282</v>
      </c>
      <c r="H11908" s="519" t="s">
        <v>41283</v>
      </c>
      <c r="I11908" s="519" t="s">
        <v>13</v>
      </c>
      <c r="J11908" s="650">
        <v>1108.8900000000001</v>
      </c>
    </row>
    <row r="11909" spans="1:10">
      <c r="A11909" s="519" t="s">
        <v>12088</v>
      </c>
      <c r="B11909" s="519" t="str">
        <f t="shared" si="185"/>
        <v>PORTA DE CHAPA DE FERRO GALVANIZADO Nº18 ENQUADRADA EM ESTRUTURA DE TUBOS DE FERRO GALVANIZADO DE 1.1/2",C/2,50 A 3,00MDE ALTURA E AREA DE 6,00 A 9,00M2, EM 2 FOLHAS, INCLUSIVE FECHO PARA COLOCACAO DE CADEADO,EXCLUSIVE ESTE.FORNECIMENTO ECOLOCACAO</v>
      </c>
      <c r="C11909" s="519" t="s">
        <v>41284</v>
      </c>
      <c r="D11909" s="519" t="s">
        <v>41285</v>
      </c>
      <c r="E11909" s="519" t="s">
        <v>41286</v>
      </c>
      <c r="F11909" s="519" t="s">
        <v>41287</v>
      </c>
      <c r="G11909" s="519" t="s">
        <v>34485</v>
      </c>
      <c r="I11909" s="519" t="s">
        <v>13</v>
      </c>
      <c r="J11909" s="650">
        <v>2052.77</v>
      </c>
    </row>
    <row r="11910" spans="1:10">
      <c r="A11910" s="519" t="s">
        <v>12089</v>
      </c>
      <c r="B11910" s="519" t="str">
        <f t="shared" si="185"/>
        <v>PORTA DE CHAPA DE FERRO GALVANIZADO Nº18 ENQUADRADA EM ESTRUTURA DE TUBOS DE FERRO GALVANIZADO DE 1.1/2",C/2,50 A 3,00MDE ALTURA E AREA DE 6,00 A 9,00M2, EM 2 FOLHAS, INCLUSIVE FECHO PARA COLOCACAO DE CADEADO,EXCLUSIVE ESTE.FORNECIMENTO ECOLOCACAO</v>
      </c>
      <c r="C11910" s="519" t="s">
        <v>41284</v>
      </c>
      <c r="D11910" s="519" t="s">
        <v>41285</v>
      </c>
      <c r="E11910" s="519" t="s">
        <v>41286</v>
      </c>
      <c r="F11910" s="519" t="s">
        <v>41287</v>
      </c>
      <c r="G11910" s="519" t="s">
        <v>34485</v>
      </c>
      <c r="I11910" s="519" t="s">
        <v>13</v>
      </c>
      <c r="J11910" s="650">
        <v>1878.6</v>
      </c>
    </row>
    <row r="11911" spans="1:10">
      <c r="A11911" s="519" t="s">
        <v>12090</v>
      </c>
      <c r="B11911" s="519" t="str">
        <f t="shared" si="185"/>
        <v>PORTINHOLA PARA ALCAPAO,CISTERNA OU CAIXA D'AGUA ELEVADA,EMCHAPA DE FERRO GALVANIZADO Nº16,ATE 0,80M DE ALTURA,COM GUARNICAO E ALCA PARA FECHAMENTO A CADEADO,EXCLUSIVE ESTE.FORNECIMENTO E COLOCACAO</v>
      </c>
      <c r="C11911" s="519" t="s">
        <v>41288</v>
      </c>
      <c r="D11911" s="519" t="s">
        <v>41289</v>
      </c>
      <c r="E11911" s="519" t="s">
        <v>41290</v>
      </c>
      <c r="F11911" s="519" t="s">
        <v>34520</v>
      </c>
      <c r="I11911" s="519" t="s">
        <v>13</v>
      </c>
      <c r="J11911" s="650">
        <v>741.94</v>
      </c>
    </row>
    <row r="11912" spans="1:10">
      <c r="A11912" s="519" t="s">
        <v>12091</v>
      </c>
      <c r="B11912" s="519" t="str">
        <f t="shared" ref="B11912:B11975" si="186">C11912&amp;D11912&amp;E11912&amp;F11912&amp;G11912&amp;H11912</f>
        <v>PORTINHOLA PARA ALCAPAO,CISTERNA OU CAIXA D'AGUA ELEVADA,EMCHAPA DE FERRO GALVANIZADO Nº16,ATE 0,80M DE ALTURA,COM GUARNICAO E ALCA PARA FECHAMENTO A CADEADO,EXCLUSIVE ESTE.FORNECIMENTO E COLOCACAO</v>
      </c>
      <c r="C11912" s="519" t="s">
        <v>41288</v>
      </c>
      <c r="D11912" s="519" t="s">
        <v>41289</v>
      </c>
      <c r="E11912" s="519" t="s">
        <v>41290</v>
      </c>
      <c r="F11912" s="519" t="s">
        <v>34520</v>
      </c>
      <c r="I11912" s="519" t="s">
        <v>13</v>
      </c>
      <c r="J11912" s="650">
        <v>693.03</v>
      </c>
    </row>
    <row r="11913" spans="1:10">
      <c r="A11913" s="519" t="s">
        <v>12092</v>
      </c>
      <c r="B11913" s="519" t="str">
        <f t="shared" si="186"/>
        <v>PORTINHOLA DE CHAPA DE FERRO GALVANIZADO Nº16,ATE 0,50M DE ALTURA,COM GUARNICAO EM CANTONEIRA DE 3/4"X1/8" E VISOR DE 20X10CM,COM ALCA PARA FECHAMENTO A CADEADO,EXCLUSIVE ESTE.FORNECIMENTO E COLOCACAO</v>
      </c>
      <c r="C11913" s="519" t="s">
        <v>41291</v>
      </c>
      <c r="D11913" s="519" t="s">
        <v>41292</v>
      </c>
      <c r="E11913" s="519" t="s">
        <v>41293</v>
      </c>
      <c r="F11913" s="519" t="s">
        <v>36234</v>
      </c>
      <c r="I11913" s="519" t="s">
        <v>13</v>
      </c>
      <c r="J11913" s="650">
        <v>753.31</v>
      </c>
    </row>
    <row r="11914" spans="1:10">
      <c r="A11914" s="519" t="s">
        <v>12093</v>
      </c>
      <c r="B11914" s="519" t="str">
        <f t="shared" si="186"/>
        <v>PORTINHOLA DE CHAPA DE FERRO GALVANIZADO Nº16,ATE 0,50M DE ALTURA,COM GUARNICAO EM CANTONEIRA DE 3/4"X1/8" E VISOR DE 20X10CM,COM ALCA PARA FECHAMENTO A CADEADO,EXCLUSIVE ESTE.FORNECIMENTO E COLOCACAO</v>
      </c>
      <c r="C11914" s="519" t="s">
        <v>41291</v>
      </c>
      <c r="D11914" s="519" t="s">
        <v>41292</v>
      </c>
      <c r="E11914" s="519" t="s">
        <v>41293</v>
      </c>
      <c r="F11914" s="519" t="s">
        <v>36234</v>
      </c>
      <c r="I11914" s="519" t="s">
        <v>13</v>
      </c>
      <c r="J11914" s="650">
        <v>699.59</v>
      </c>
    </row>
    <row r="11915" spans="1:10">
      <c r="A11915" s="519" t="s">
        <v>12094</v>
      </c>
      <c r="B11915" s="519" t="str">
        <f t="shared" si="186"/>
        <v>PORTINHOLA DE FERRO EM BARRA CHATA DE 1.1/4",MEDINDO 0,40X0,90M.FORNECIMENTO E COLOCACAO</v>
      </c>
      <c r="C11915" s="519" t="s">
        <v>41294</v>
      </c>
      <c r="D11915" s="519" t="s">
        <v>41295</v>
      </c>
      <c r="I11915" s="519" t="s">
        <v>5</v>
      </c>
      <c r="J11915" s="650">
        <v>142.56</v>
      </c>
    </row>
    <row r="11916" spans="1:10">
      <c r="A11916" s="519" t="s">
        <v>12095</v>
      </c>
      <c r="B11916" s="519" t="str">
        <f t="shared" si="186"/>
        <v>PORTINHOLA DE FERRO EM BARRA CHATA DE 1.1/4",MEDINDO 0,40X0,90M.FORNECIMENTO E COLOCACAO</v>
      </c>
      <c r="C11916" s="519" t="s">
        <v>41294</v>
      </c>
      <c r="D11916" s="519" t="s">
        <v>41295</v>
      </c>
      <c r="I11916" s="519" t="s">
        <v>5</v>
      </c>
      <c r="J11916" s="650">
        <v>134.08000000000001</v>
      </c>
    </row>
    <row r="11917" spans="1:10">
      <c r="A11917" s="519" t="s">
        <v>12096</v>
      </c>
      <c r="B11917" s="519" t="str">
        <f t="shared" si="186"/>
        <v>PORTA CORTA-FOGO PARA SAIDA DE EMERGENCIA,MEDINDO (90X210X5CM),CLASSE P-60,EM CHAPA DE ACO,TENDO BATENTE DO MESMO MATERIAL,INCLUSIVE 3 PARES DE DOBRADICAS COM MOLA E FECHADURA,CONFORME ABNT NBR 11742.FORNECIMENTO E COLOCACAO</v>
      </c>
      <c r="C11917" s="519" t="s">
        <v>55572</v>
      </c>
      <c r="D11917" s="519" t="s">
        <v>55573</v>
      </c>
      <c r="E11917" s="519" t="s">
        <v>55574</v>
      </c>
      <c r="F11917" s="519" t="s">
        <v>55575</v>
      </c>
      <c r="I11917" s="519" t="s">
        <v>5</v>
      </c>
      <c r="J11917" s="650">
        <v>1206.8399999999999</v>
      </c>
    </row>
    <row r="11918" spans="1:10">
      <c r="A11918" s="519" t="s">
        <v>12097</v>
      </c>
      <c r="B11918" s="519" t="str">
        <f t="shared" si="186"/>
        <v>PORTA CORTA-FOGO PARA SAIDA DE EMERGENCIA,MEDINDO (90X210X5CM),CLASSE P-60,EM CHAPA DE ACO,TENDO BATENTE DO MESMO MATERIAL,INCLUSIVE 3 PARES DE DOBRADICAS COM MOLA E FECHADURA,CONFORME ABNT NBR 11742.FORNECIMENTO E COLOCACAO</v>
      </c>
      <c r="C11918" s="519" t="s">
        <v>55572</v>
      </c>
      <c r="D11918" s="519" t="s">
        <v>55573</v>
      </c>
      <c r="E11918" s="519" t="s">
        <v>55574</v>
      </c>
      <c r="F11918" s="519" t="s">
        <v>55575</v>
      </c>
      <c r="I11918" s="519" t="s">
        <v>5</v>
      </c>
      <c r="J11918" s="650">
        <v>1194.3800000000001</v>
      </c>
    </row>
    <row r="11919" spans="1:10">
      <c r="A11919" s="519" t="s">
        <v>12098</v>
      </c>
      <c r="B11919" s="519" t="str">
        <f t="shared" si="186"/>
        <v>PORTA CORTA-FOGO PARA SAIDA DE EMERGENCIA,MEDINDO (90X210X5)CM,CLASSE P-90,EM CHAPA DE ACO,TENDO BATENTE DO MESMO MATERIAL,INCLUSIVE 3 PARES DE DOBRADICAS COM MOLA E FECHADURA,CONFORME ABNT NBR 11742.FORNECIMENTO E COLOCACAO</v>
      </c>
      <c r="C11919" s="519" t="s">
        <v>55576</v>
      </c>
      <c r="D11919" s="519" t="s">
        <v>55577</v>
      </c>
      <c r="E11919" s="519" t="s">
        <v>55574</v>
      </c>
      <c r="F11919" s="519" t="s">
        <v>55575</v>
      </c>
      <c r="I11919" s="519" t="s">
        <v>5</v>
      </c>
      <c r="J11919" s="650">
        <v>1373.3</v>
      </c>
    </row>
    <row r="11920" spans="1:10">
      <c r="A11920" s="519" t="s">
        <v>12099</v>
      </c>
      <c r="B11920" s="519" t="str">
        <f t="shared" si="186"/>
        <v>PORTA CORTA-FOGO PARA SAIDA DE EMERGENCIA,MEDINDO (90X210X5)CM,CLASSE P-90,EM CHAPA DE ACO,TENDO BATENTE DO MESMO MATERIAL,INCLUSIVE 3 PARES DE DOBRADICAS COM MOLA E FECHADURA,CONFORME ABNT NBR 11742.FORNECIMENTO E COLOCACAO</v>
      </c>
      <c r="C11920" s="519" t="s">
        <v>55576</v>
      </c>
      <c r="D11920" s="519" t="s">
        <v>55577</v>
      </c>
      <c r="E11920" s="519" t="s">
        <v>55574</v>
      </c>
      <c r="F11920" s="519" t="s">
        <v>55575</v>
      </c>
      <c r="I11920" s="519" t="s">
        <v>5</v>
      </c>
      <c r="J11920" s="650">
        <v>1360.84</v>
      </c>
    </row>
    <row r="11921" spans="1:10">
      <c r="A11921" s="519" t="s">
        <v>12100</v>
      </c>
      <c r="B11921" s="519" t="str">
        <f t="shared" si="186"/>
        <v>PORTA CORTA-FOGO PARA SAIDA DE EMERGENCIA,MEDINDO (90X210X5)CM,CLASSE P-120,EM CHAPA DE ACO,TENDO BATENTE DO MESMO MATERIAL,INCLUSIVE 3 PARES DE DOBRADICAS COM MOLA E FECHADURA,CONFORME ABNT NBR 11742.FORNECIMENTO E COLOCACAO</v>
      </c>
      <c r="C11921" s="519" t="s">
        <v>55576</v>
      </c>
      <c r="D11921" s="519" t="s">
        <v>55578</v>
      </c>
      <c r="E11921" s="519" t="s">
        <v>55579</v>
      </c>
      <c r="F11921" s="519" t="s">
        <v>55580</v>
      </c>
      <c r="I11921" s="519" t="s">
        <v>5</v>
      </c>
      <c r="J11921" s="650">
        <v>1771.52</v>
      </c>
    </row>
    <row r="11922" spans="1:10">
      <c r="A11922" s="519" t="s">
        <v>12101</v>
      </c>
      <c r="B11922" s="519" t="str">
        <f t="shared" si="186"/>
        <v>PORTA CORTA-FOGO PARA SAIDA DE EMERGENCIA,MEDINDO (90X210X5)CM,CLASSE P-120,EM CHAPA DE ACO,TENDO BATENTE DO MESMO MATERIAL,INCLUSIVE 3 PARES DE DOBRADICAS COM MOLA E FECHADURA,CONFORME ABNT NBR 11742.FORNECIMENTO E COLOCACAO</v>
      </c>
      <c r="C11922" s="519" t="s">
        <v>55576</v>
      </c>
      <c r="D11922" s="519" t="s">
        <v>55578</v>
      </c>
      <c r="E11922" s="519" t="s">
        <v>55579</v>
      </c>
      <c r="F11922" s="519" t="s">
        <v>55580</v>
      </c>
      <c r="I11922" s="519" t="s">
        <v>5</v>
      </c>
      <c r="J11922" s="650">
        <v>1759.07</v>
      </c>
    </row>
    <row r="11923" spans="1:10">
      <c r="A11923" s="519" t="s">
        <v>12102</v>
      </c>
      <c r="B11923" s="519" t="str">
        <f t="shared" si="186"/>
        <v>PORTA CORTA-FOGO, MEDINDO (60X180X5)CM,CLASSE P-60,EM CHAPADE ACO,TENDO BATENTE DO MESMO MATERIAL,INCLUSIVE 3 PARES DEDOBRADICAS COM MOLA E FECHADURA.FORNECIMENTO E COLOCACAO</v>
      </c>
      <c r="C11923" s="519" t="s">
        <v>55581</v>
      </c>
      <c r="D11923" s="519" t="s">
        <v>55582</v>
      </c>
      <c r="E11923" s="519" t="s">
        <v>55583</v>
      </c>
      <c r="I11923" s="519" t="s">
        <v>5</v>
      </c>
      <c r="J11923" s="650">
        <v>946.63</v>
      </c>
    </row>
    <row r="11924" spans="1:10">
      <c r="A11924" s="519" t="s">
        <v>12103</v>
      </c>
      <c r="B11924" s="519" t="str">
        <f t="shared" si="186"/>
        <v>PORTA CORTA-FOGO, MEDINDO (60X180X5)CM,CLASSE P-60,EM CHAPADE ACO,TENDO BATENTE DO MESMO MATERIAL,INCLUSIVE 3 PARES DEDOBRADICAS COM MOLA E FECHADURA.FORNECIMENTO E COLOCACAO</v>
      </c>
      <c r="C11924" s="519" t="s">
        <v>55581</v>
      </c>
      <c r="D11924" s="519" t="s">
        <v>55582</v>
      </c>
      <c r="E11924" s="519" t="s">
        <v>55583</v>
      </c>
      <c r="I11924" s="519" t="s">
        <v>5</v>
      </c>
      <c r="J11924" s="650">
        <v>934.18</v>
      </c>
    </row>
    <row r="11925" spans="1:10">
      <c r="A11925" s="519" t="s">
        <v>12104</v>
      </c>
      <c r="B11925" s="519" t="str">
        <f t="shared" si="186"/>
        <v>PORTA CORTA-FOGO,MEDINDO (60X180X5)CM,CLASSE P-90,EM CHAPA DE ACO,TENDO BATENTE DO MESMO MATERIAL,INCLUSIVE 3 PARES DE DOBRADICAS COM MOLA E FECHADURA.FORNECIMENTO E COLOCACAO</v>
      </c>
      <c r="C11925" s="519" t="s">
        <v>55584</v>
      </c>
      <c r="D11925" s="519" t="s">
        <v>55585</v>
      </c>
      <c r="E11925" s="519" t="s">
        <v>55586</v>
      </c>
      <c r="I11925" s="519" t="s">
        <v>5</v>
      </c>
      <c r="J11925" s="650">
        <v>1019.91</v>
      </c>
    </row>
    <row r="11926" spans="1:10">
      <c r="A11926" s="519" t="s">
        <v>12105</v>
      </c>
      <c r="B11926" s="519" t="str">
        <f t="shared" si="186"/>
        <v>PORTA CORTA-FOGO,MEDINDO (60X180X5)CM,CLASSE P-90,EM CHAPA DE ACO,TENDO BATENTE DO MESMO MATERIAL,INCLUSIVE 3 PARES DE DOBRADICAS COM MOLA E FECHADURA.FORNECIMENTO E COLOCACAO</v>
      </c>
      <c r="C11926" s="519" t="s">
        <v>55584</v>
      </c>
      <c r="D11926" s="519" t="s">
        <v>55585</v>
      </c>
      <c r="E11926" s="519" t="s">
        <v>55586</v>
      </c>
      <c r="I11926" s="519" t="s">
        <v>5</v>
      </c>
      <c r="J11926" s="650">
        <v>1007.46</v>
      </c>
    </row>
    <row r="11927" spans="1:10">
      <c r="A11927" s="519" t="s">
        <v>12106</v>
      </c>
      <c r="B11927" s="519" t="str">
        <f t="shared" si="186"/>
        <v>PORTA CORTA-FOGO,MEDINDO (60X180X5)CM,CLASSE P-120,EM CHAPADE ACO,TENDO BATENTE DO MESMO MATERIAL,INCLUSIVE 3 PARES DEDOBRADICAS COM MOLA E FECHADURA.FORNECIMENTO E COLOCACAO</v>
      </c>
      <c r="C11927" s="519" t="s">
        <v>55587</v>
      </c>
      <c r="D11927" s="519" t="s">
        <v>55582</v>
      </c>
      <c r="E11927" s="519" t="s">
        <v>55583</v>
      </c>
      <c r="I11927" s="519" t="s">
        <v>5</v>
      </c>
      <c r="J11927" s="650">
        <v>1159.97</v>
      </c>
    </row>
    <row r="11928" spans="1:10">
      <c r="A11928" s="519" t="s">
        <v>12107</v>
      </c>
      <c r="B11928" s="519" t="str">
        <f t="shared" si="186"/>
        <v>PORTA CORTA-FOGO,MEDINDO (60X180X5)CM,CLASSE P-120,EM CHAPADE ACO,TENDO BATENTE DO MESMO MATERIAL,INCLUSIVE 3 PARES DEDOBRADICAS COM MOLA E FECHADURA.FORNECIMENTO E COLOCACAO</v>
      </c>
      <c r="C11928" s="519" t="s">
        <v>55587</v>
      </c>
      <c r="D11928" s="519" t="s">
        <v>55582</v>
      </c>
      <c r="E11928" s="519" t="s">
        <v>55583</v>
      </c>
      <c r="I11928" s="519" t="s">
        <v>5</v>
      </c>
      <c r="J11928" s="650">
        <v>1147.51</v>
      </c>
    </row>
    <row r="11929" spans="1:10">
      <c r="A11929" s="519" t="s">
        <v>12108</v>
      </c>
      <c r="B11929" s="519" t="str">
        <f t="shared" si="186"/>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929" s="519" t="s">
        <v>41296</v>
      </c>
      <c r="D11929" s="519" t="s">
        <v>41297</v>
      </c>
      <c r="E11929" s="519" t="s">
        <v>41298</v>
      </c>
      <c r="F11929" s="519" t="s">
        <v>41299</v>
      </c>
      <c r="G11929" s="519" t="s">
        <v>41300</v>
      </c>
      <c r="H11929" s="519" t="s">
        <v>41301</v>
      </c>
      <c r="I11929" s="519" t="s">
        <v>13</v>
      </c>
      <c r="J11929" s="650">
        <v>1262.57</v>
      </c>
    </row>
    <row r="11930" spans="1:10">
      <c r="A11930" s="519" t="s">
        <v>12109</v>
      </c>
      <c r="B11930" s="519" t="str">
        <f t="shared" si="186"/>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1930" s="519" t="s">
        <v>41296</v>
      </c>
      <c r="D11930" s="519" t="s">
        <v>41297</v>
      </c>
      <c r="E11930" s="519" t="s">
        <v>41298</v>
      </c>
      <c r="F11930" s="519" t="s">
        <v>41299</v>
      </c>
      <c r="G11930" s="519" t="s">
        <v>41300</v>
      </c>
      <c r="H11930" s="519" t="s">
        <v>41301</v>
      </c>
      <c r="I11930" s="519" t="s">
        <v>13</v>
      </c>
      <c r="J11930" s="650">
        <v>1143.82</v>
      </c>
    </row>
    <row r="11931" spans="1:10">
      <c r="A11931" s="519" t="s">
        <v>12110</v>
      </c>
      <c r="B11931" s="519" t="str">
        <f t="shared" si="186"/>
        <v>PORTAO DE CHAPA DE FERRO GALVANIZADO,COM ESPESSURA DE 0,5MM,COM ALTURA ENTRE 2M E 3M E AREA TOTAL DE 6M2 A 9M2,EXCLUSIVE FECHADURA.FORNECIMENTO E COLOCACAO</v>
      </c>
      <c r="C11931" s="519" t="s">
        <v>41302</v>
      </c>
      <c r="D11931" s="519" t="s">
        <v>41303</v>
      </c>
      <c r="E11931" s="519" t="s">
        <v>41304</v>
      </c>
      <c r="I11931" s="519" t="s">
        <v>13</v>
      </c>
      <c r="J11931" s="650">
        <v>1401.24</v>
      </c>
    </row>
    <row r="11932" spans="1:10">
      <c r="A11932" s="519" t="s">
        <v>12111</v>
      </c>
      <c r="B11932" s="519" t="str">
        <f t="shared" si="186"/>
        <v>PORTAO DE CHAPA DE FERRO GALVANIZADO,COM ESPESSURA DE 0,5MM,COM ALTURA ENTRE 2M E 3M E AREA TOTAL DE 6M2 A 9M2,EXCLUSIVE FECHADURA.FORNECIMENTO E COLOCACAO</v>
      </c>
      <c r="C11932" s="519" t="s">
        <v>41302</v>
      </c>
      <c r="D11932" s="519" t="s">
        <v>41303</v>
      </c>
      <c r="E11932" s="519" t="s">
        <v>41304</v>
      </c>
      <c r="I11932" s="519" t="s">
        <v>13</v>
      </c>
      <c r="J11932" s="650">
        <v>1282.49</v>
      </c>
    </row>
    <row r="11933" spans="1:10">
      <c r="A11933" s="519" t="s">
        <v>12112</v>
      </c>
      <c r="B11933" s="519" t="str">
        <f t="shared" si="186"/>
        <v>PORTAO DE CHAPA DE FERRO COM ESTRUTURA DE BARRAS DE 1.1/4"X5/16",REVESTIDA COM CANTONEIRA DE 3/4"X1/8" E CHAPA GALVANIZADA Nº16,COM GUARNICAO DE CANTONEIRAS DE 1.1/4"X3/16" COM DOBRADICAS TIPO GONZO,EXCLUSIVE FECHADURA.FORNECIMENTO E COLOCACAO</v>
      </c>
      <c r="C11933" s="519" t="s">
        <v>41305</v>
      </c>
      <c r="D11933" s="519" t="s">
        <v>41306</v>
      </c>
      <c r="E11933" s="519" t="s">
        <v>41307</v>
      </c>
      <c r="F11933" s="519" t="s">
        <v>41308</v>
      </c>
      <c r="G11933" s="519" t="s">
        <v>34257</v>
      </c>
      <c r="I11933" s="519" t="s">
        <v>13</v>
      </c>
      <c r="J11933" s="650">
        <v>1680.18</v>
      </c>
    </row>
    <row r="11934" spans="1:10">
      <c r="A11934" s="519" t="s">
        <v>12113</v>
      </c>
      <c r="B11934" s="519" t="str">
        <f t="shared" si="186"/>
        <v>PORTAO DE CHAPA DE FERRO COM ESTRUTURA DE BARRAS DE 1.1/4"X5/16",REVESTIDA COM CANTONEIRA DE 3/4"X1/8" E CHAPA GALVANIZADA Nº16,COM GUARNICAO DE CANTONEIRAS DE 1.1/4"X3/16" COM DOBRADICAS TIPO GONZO,EXCLUSIVE FECHADURA.FORNECIMENTO E COLOCACAO</v>
      </c>
      <c r="C11934" s="519" t="s">
        <v>41305</v>
      </c>
      <c r="D11934" s="519" t="s">
        <v>41306</v>
      </c>
      <c r="E11934" s="519" t="s">
        <v>41307</v>
      </c>
      <c r="F11934" s="519" t="s">
        <v>41308</v>
      </c>
      <c r="G11934" s="519" t="s">
        <v>34257</v>
      </c>
      <c r="I11934" s="519" t="s">
        <v>13</v>
      </c>
      <c r="J11934" s="650">
        <v>1521.84</v>
      </c>
    </row>
    <row r="11935" spans="1:10">
      <c r="A11935" s="519" t="s">
        <v>12114</v>
      </c>
      <c r="B11935" s="519" t="str">
        <f t="shared" si="186"/>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935" s="519" t="s">
        <v>41309</v>
      </c>
      <c r="D11935" s="519" t="s">
        <v>41310</v>
      </c>
      <c r="E11935" s="519" t="s">
        <v>41311</v>
      </c>
      <c r="F11935" s="519" t="s">
        <v>41312</v>
      </c>
      <c r="G11935" s="519" t="s">
        <v>41313</v>
      </c>
      <c r="I11935" s="519" t="s">
        <v>13</v>
      </c>
      <c r="J11935" s="650">
        <v>2338.2600000000002</v>
      </c>
    </row>
    <row r="11936" spans="1:10">
      <c r="A11936" s="519" t="s">
        <v>12115</v>
      </c>
      <c r="B11936" s="519" t="str">
        <f t="shared" si="186"/>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1936" s="519" t="s">
        <v>41309</v>
      </c>
      <c r="D11936" s="519" t="s">
        <v>41310</v>
      </c>
      <c r="E11936" s="519" t="s">
        <v>41311</v>
      </c>
      <c r="F11936" s="519" t="s">
        <v>41312</v>
      </c>
      <c r="G11936" s="519" t="s">
        <v>41313</v>
      </c>
      <c r="I11936" s="519" t="s">
        <v>13</v>
      </c>
      <c r="J11936" s="650">
        <v>2168.62</v>
      </c>
    </row>
    <row r="11937" spans="1:10">
      <c r="A11937" s="519" t="s">
        <v>12116</v>
      </c>
      <c r="B11937" s="519" t="str">
        <f t="shared" si="186"/>
        <v>PORTAO DE FERRO DE DUAS FOLHAS,SENDO UMA FIXA,MEDINDO 1,50X2,00M,EM BARRAS DE 2"X3/8",ESPACADAS DE 10CM,CORRENDO TRES FAIXAS DE CHAPA DE FERRO GALVANIZADO Nº16,DUPLAS,CONFORME PROJETO Nº6003/EMOP,EXCLUSIVE FECHADURA.FORNECIMENTO E COLOCACAO</v>
      </c>
      <c r="C11937" s="519" t="s">
        <v>41314</v>
      </c>
      <c r="D11937" s="519" t="s">
        <v>41315</v>
      </c>
      <c r="E11937" s="519" t="s">
        <v>41316</v>
      </c>
      <c r="F11937" s="519" t="s">
        <v>41317</v>
      </c>
      <c r="I11937" s="519" t="s">
        <v>13</v>
      </c>
      <c r="J11937" s="650">
        <v>2222.52</v>
      </c>
    </row>
    <row r="11938" spans="1:10">
      <c r="A11938" s="519" t="s">
        <v>12117</v>
      </c>
      <c r="B11938" s="519" t="str">
        <f t="shared" si="186"/>
        <v>PORTAO DE FERRO DE DUAS FOLHAS,SENDO UMA FIXA,MEDINDO 1,50X2,00M,EM BARRAS DE 2"X3/8",ESPACADAS DE 10CM,CORRENDO TRES FAIXAS DE CHAPA DE FERRO GALVANIZADO Nº16,DUPLAS,CONFORME PROJETO Nº6003/EMOP,EXCLUSIVE FECHADURA.FORNECIMENTO E COLOCACAO</v>
      </c>
      <c r="C11938" s="519" t="s">
        <v>41314</v>
      </c>
      <c r="D11938" s="519" t="s">
        <v>41315</v>
      </c>
      <c r="E11938" s="519" t="s">
        <v>41316</v>
      </c>
      <c r="F11938" s="519" t="s">
        <v>41317</v>
      </c>
      <c r="I11938" s="519" t="s">
        <v>13</v>
      </c>
      <c r="J11938" s="650">
        <v>2052.88</v>
      </c>
    </row>
    <row r="11939" spans="1:10">
      <c r="A11939" s="519" t="s">
        <v>12118</v>
      </c>
      <c r="B11939" s="519" t="str">
        <f t="shared" si="186"/>
        <v>PORTAO DE FERRO, ATE 1,00M DE LARGURA, EM BARRAS DE 1/2", ESPACADAS DE 10CM, ENTRE EIXOS, CONTORNO E MARCO EM BARRAS DE1.1/2"X1/2", COM UMA FAIXA HORIZONTAL EM CHAPA DE FERRO DE1/8" ESPESSURA,EXCLUSIVE FECHADURA.FORNECIMENTO E COLOCACAO</v>
      </c>
      <c r="C11939" s="519" t="s">
        <v>41318</v>
      </c>
      <c r="D11939" s="519" t="s">
        <v>41319</v>
      </c>
      <c r="E11939" s="519" t="s">
        <v>41320</v>
      </c>
      <c r="F11939" s="519" t="s">
        <v>41321</v>
      </c>
      <c r="I11939" s="519" t="s">
        <v>13</v>
      </c>
      <c r="J11939" s="650">
        <v>1476.58</v>
      </c>
    </row>
    <row r="11940" spans="1:10">
      <c r="A11940" s="519" t="s">
        <v>12119</v>
      </c>
      <c r="B11940" s="519" t="str">
        <f t="shared" si="186"/>
        <v>PORTAO DE FERRO, ATE 1,00M DE LARGURA, EM BARRAS DE 1/2", ESPACADAS DE 10CM, ENTRE EIXOS, CONTORNO E MARCO EM BARRAS DE1.1/2"X1/2", COM UMA FAIXA HORIZONTAL EM CHAPA DE FERRO DE1/8" ESPESSURA,EXCLUSIVE FECHADURA.FORNECIMENTO E COLOCACAO</v>
      </c>
      <c r="C11940" s="519" t="s">
        <v>41318</v>
      </c>
      <c r="D11940" s="519" t="s">
        <v>41319</v>
      </c>
      <c r="E11940" s="519" t="s">
        <v>41320</v>
      </c>
      <c r="F11940" s="519" t="s">
        <v>41321</v>
      </c>
      <c r="I11940" s="519" t="s">
        <v>13</v>
      </c>
      <c r="J11940" s="650">
        <v>1372.53</v>
      </c>
    </row>
    <row r="11941" spans="1:10">
      <c r="A11941" s="519" t="s">
        <v>12120</v>
      </c>
      <c r="B11941" s="519" t="str">
        <f t="shared" si="186"/>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941" s="519" t="s">
        <v>41322</v>
      </c>
      <c r="D11941" s="519" t="s">
        <v>41323</v>
      </c>
      <c r="E11941" s="519" t="s">
        <v>41324</v>
      </c>
      <c r="F11941" s="519" t="s">
        <v>41325</v>
      </c>
      <c r="G11941" s="519" t="s">
        <v>41326</v>
      </c>
      <c r="H11941" s="519" t="s">
        <v>41327</v>
      </c>
      <c r="I11941" s="519" t="s">
        <v>13</v>
      </c>
      <c r="J11941" s="650">
        <v>858.77</v>
      </c>
    </row>
    <row r="11942" spans="1:10">
      <c r="A11942" s="519" t="s">
        <v>12121</v>
      </c>
      <c r="B11942" s="519" t="str">
        <f t="shared" si="186"/>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1942" s="519" t="s">
        <v>41322</v>
      </c>
      <c r="D11942" s="519" t="s">
        <v>41323</v>
      </c>
      <c r="E11942" s="519" t="s">
        <v>41324</v>
      </c>
      <c r="F11942" s="519" t="s">
        <v>41325</v>
      </c>
      <c r="G11942" s="519" t="s">
        <v>41326</v>
      </c>
      <c r="H11942" s="519" t="s">
        <v>41327</v>
      </c>
      <c r="I11942" s="519" t="s">
        <v>13</v>
      </c>
      <c r="J11942" s="650">
        <v>836.15</v>
      </c>
    </row>
    <row r="11943" spans="1:10">
      <c r="A11943" s="519" t="s">
        <v>12122</v>
      </c>
      <c r="B11943" s="519" t="str">
        <f t="shared" si="186"/>
        <v>PORTAO EM ESTRUTURA DE TUBOS DE FERRO GALVANIZADO DE 1" E 1.1/2",COM DUAS FOLHAS DE ABRIR,FECHAMENTO COM TELA DE ARAME GALVANIZADO Nº12,MALHA 2",EXCLUSIVE FECHADURA.FORNECIMENTO ECOLOCACAO</v>
      </c>
      <c r="C11943" s="519" t="s">
        <v>41328</v>
      </c>
      <c r="D11943" s="519" t="s">
        <v>41329</v>
      </c>
      <c r="E11943" s="519" t="s">
        <v>41330</v>
      </c>
      <c r="F11943" s="519" t="s">
        <v>34485</v>
      </c>
      <c r="I11943" s="519" t="s">
        <v>13</v>
      </c>
      <c r="J11943" s="650">
        <v>812.02</v>
      </c>
    </row>
    <row r="11944" spans="1:10">
      <c r="A11944" s="519" t="s">
        <v>12123</v>
      </c>
      <c r="B11944" s="519" t="str">
        <f t="shared" si="186"/>
        <v>PORTAO EM ESTRUTURA DE TUBOS DE FERRO GALVANIZADO DE 1" E 1.1/2",COM DUAS FOLHAS DE ABRIR,FECHAMENTO COM TELA DE ARAME GALVANIZADO Nº12,MALHA 2",EXCLUSIVE FECHADURA.FORNECIMENTO ECOLOCACAO</v>
      </c>
      <c r="C11944" s="519" t="s">
        <v>41328</v>
      </c>
      <c r="D11944" s="519" t="s">
        <v>41329</v>
      </c>
      <c r="E11944" s="519" t="s">
        <v>41330</v>
      </c>
      <c r="F11944" s="519" t="s">
        <v>34485</v>
      </c>
      <c r="I11944" s="519" t="s">
        <v>13</v>
      </c>
      <c r="J11944" s="650">
        <v>766.78</v>
      </c>
    </row>
    <row r="11945" spans="1:10">
      <c r="A11945" s="519" t="s">
        <v>12124</v>
      </c>
      <c r="B11945" s="519" t="str">
        <f t="shared" si="186"/>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945" s="519" t="s">
        <v>41331</v>
      </c>
      <c r="D11945" s="519" t="s">
        <v>41332</v>
      </c>
      <c r="E11945" s="519" t="s">
        <v>41333</v>
      </c>
      <c r="F11945" s="519" t="s">
        <v>41334</v>
      </c>
      <c r="G11945" s="519" t="s">
        <v>41335</v>
      </c>
      <c r="H11945" s="519" t="s">
        <v>41336</v>
      </c>
      <c r="I11945" s="519" t="s">
        <v>5</v>
      </c>
      <c r="J11945" s="650">
        <v>6707.47</v>
      </c>
    </row>
    <row r="11946" spans="1:10">
      <c r="A11946" s="519" t="s">
        <v>12125</v>
      </c>
      <c r="B11946" s="519" t="str">
        <f t="shared" si="186"/>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1946" s="519" t="s">
        <v>41331</v>
      </c>
      <c r="D11946" s="519" t="s">
        <v>41332</v>
      </c>
      <c r="E11946" s="519" t="s">
        <v>41333</v>
      </c>
      <c r="F11946" s="519" t="s">
        <v>41334</v>
      </c>
      <c r="G11946" s="519" t="s">
        <v>41335</v>
      </c>
      <c r="H11946" s="519" t="s">
        <v>41336</v>
      </c>
      <c r="I11946" s="519" t="s">
        <v>5</v>
      </c>
      <c r="J11946" s="650">
        <v>6616.93</v>
      </c>
    </row>
    <row r="11947" spans="1:10">
      <c r="A11947" s="519" t="s">
        <v>12126</v>
      </c>
      <c r="B11947" s="519" t="str">
        <f t="shared" si="186"/>
        <v>PORTAO EM ESTRUTURA DE TUBOS DE FERRO GALVANIZADO DE 1" E 1.1/2",COM DUAS FOLHAS DE ABRIR, FECHAMENTO EM CHAPA DE FERROGALVANIZADO Nº16,EXCLUSIVE FECHADURA.FORNECIMENTO E COLOCACAO</v>
      </c>
      <c r="C11947" s="519" t="s">
        <v>41328</v>
      </c>
      <c r="D11947" s="519" t="s">
        <v>41337</v>
      </c>
      <c r="E11947" s="519" t="s">
        <v>41338</v>
      </c>
      <c r="F11947" s="519" t="s">
        <v>32884</v>
      </c>
      <c r="I11947" s="519" t="s">
        <v>13</v>
      </c>
      <c r="J11947" s="650">
        <v>1144.24</v>
      </c>
    </row>
    <row r="11948" spans="1:10">
      <c r="A11948" s="519" t="s">
        <v>12127</v>
      </c>
      <c r="B11948" s="519" t="str">
        <f t="shared" si="186"/>
        <v>PORTAO EM ESTRUTURA DE TUBOS DE FERRO GALVANIZADO DE 1" E 1.1/2",COM DUAS FOLHAS DE ABRIR, FECHAMENTO EM CHAPA DE FERROGALVANIZADO Nº16,EXCLUSIVE FECHADURA.FORNECIMENTO E COLOCACAO</v>
      </c>
      <c r="C11948" s="519" t="s">
        <v>41328</v>
      </c>
      <c r="D11948" s="519" t="s">
        <v>41337</v>
      </c>
      <c r="E11948" s="519" t="s">
        <v>41338</v>
      </c>
      <c r="F11948" s="519" t="s">
        <v>32884</v>
      </c>
      <c r="I11948" s="519" t="s">
        <v>13</v>
      </c>
      <c r="J11948" s="650">
        <v>1107.49</v>
      </c>
    </row>
    <row r="11949" spans="1:10">
      <c r="A11949" s="519" t="s">
        <v>12128</v>
      </c>
      <c r="B11949" s="519" t="str">
        <f t="shared" si="186"/>
        <v>PORTAO DE FERRO,EM DUAS FOLHAS,MEDINDO 2,10X1,60M CADA UMA,EM BARRAS VERTICAIS EM ACO REDONDO DE 1/2",ESPACADOS DE 15CM,CONTORNO EM BARRA CHATA DE 2"X5/8",INCLUSIVE FECHADURA E PINTURA.FORNECIMENTO E COLOCACAO</v>
      </c>
      <c r="C11949" s="519" t="s">
        <v>41339</v>
      </c>
      <c r="D11949" s="519" t="s">
        <v>41340</v>
      </c>
      <c r="E11949" s="519" t="s">
        <v>41341</v>
      </c>
      <c r="F11949" s="519" t="s">
        <v>41342</v>
      </c>
      <c r="I11949" s="519" t="s">
        <v>5</v>
      </c>
      <c r="J11949" s="650">
        <v>1927.27</v>
      </c>
    </row>
    <row r="11950" spans="1:10">
      <c r="A11950" s="519" t="s">
        <v>12129</v>
      </c>
      <c r="B11950" s="519" t="str">
        <f t="shared" si="186"/>
        <v>PORTAO DE FERRO,EM DUAS FOLHAS,MEDINDO 2,10X1,60M CADA UMA,EM BARRAS VERTICAIS EM ACO REDONDO DE 1/2",ESPACADOS DE 15CM,CONTORNO EM BARRA CHATA DE 2"X5/8",INCLUSIVE FECHADURA E PINTURA.FORNECIMENTO E COLOCACAO</v>
      </c>
      <c r="C11950" s="519" t="s">
        <v>41339</v>
      </c>
      <c r="D11950" s="519" t="s">
        <v>41340</v>
      </c>
      <c r="E11950" s="519" t="s">
        <v>41341</v>
      </c>
      <c r="F11950" s="519" t="s">
        <v>41342</v>
      </c>
      <c r="I11950" s="519" t="s">
        <v>5</v>
      </c>
      <c r="J11950" s="650">
        <v>1826.43</v>
      </c>
    </row>
    <row r="11951" spans="1:10">
      <c r="A11951" s="519" t="s">
        <v>12130</v>
      </c>
      <c r="B11951" s="519" t="str">
        <f t="shared" si="186"/>
        <v>PORTAO DE FERRO,EM DUAS FOLHAS,MEDINDO 2,27X2,20M,CADA UMA,EM BARRAS VERTICAIS EM ACO REDONDO DE 3/4",ESPACAMENTO ENTREEIXOS DE 0,12M,CONTORNO EM BARRA ACO DE 2"X1/2",INCLUSIVE FECHADURA E PINTURA.FORNECIMENTO E COLOCACAO</v>
      </c>
      <c r="C11951" s="519" t="s">
        <v>41343</v>
      </c>
      <c r="D11951" s="519" t="s">
        <v>41344</v>
      </c>
      <c r="E11951" s="519" t="s">
        <v>41345</v>
      </c>
      <c r="F11951" s="519" t="s">
        <v>41346</v>
      </c>
      <c r="I11951" s="519" t="s">
        <v>5</v>
      </c>
      <c r="J11951" s="650">
        <v>2603.63</v>
      </c>
    </row>
    <row r="11952" spans="1:10">
      <c r="A11952" s="519" t="s">
        <v>12131</v>
      </c>
      <c r="B11952" s="519" t="str">
        <f t="shared" si="186"/>
        <v>PORTAO DE FERRO,EM DUAS FOLHAS,MEDINDO 2,27X2,20M,CADA UMA,EM BARRAS VERTICAIS EM ACO REDONDO DE 3/4",ESPACAMENTO ENTREEIXOS DE 0,12M,CONTORNO EM BARRA ACO DE 2"X1/2",INCLUSIVE FECHADURA E PINTURA.FORNECIMENTO E COLOCACAO</v>
      </c>
      <c r="C11952" s="519" t="s">
        <v>41343</v>
      </c>
      <c r="D11952" s="519" t="s">
        <v>41344</v>
      </c>
      <c r="E11952" s="519" t="s">
        <v>41345</v>
      </c>
      <c r="F11952" s="519" t="s">
        <v>41346</v>
      </c>
      <c r="I11952" s="519" t="s">
        <v>5</v>
      </c>
      <c r="J11952" s="650">
        <v>2491.2399999999998</v>
      </c>
    </row>
    <row r="11953" spans="1:10">
      <c r="A11953" s="519" t="s">
        <v>12132</v>
      </c>
      <c r="B11953" s="519" t="str">
        <f t="shared" si="186"/>
        <v>PORTAO DE FERRO,MEDINDO 2,00X2,90M,SENDO 1M FIXO E 1M MOVEL,EM BARRAS VERTICAIS DE FERRO COM DIAMETRO DE 3/4",COM ESPACAMENTO ENTRE EIXOS DE 0,12M,CONTORNO EM BARRAS DE 2"X1/2",INCLUSIVE FECHADURA E PINTURA.FORNECIMENTO E COLOCACAO</v>
      </c>
      <c r="C11953" s="519" t="s">
        <v>41347</v>
      </c>
      <c r="D11953" s="519" t="s">
        <v>41348</v>
      </c>
      <c r="E11953" s="519" t="s">
        <v>41349</v>
      </c>
      <c r="F11953" s="519" t="s">
        <v>41350</v>
      </c>
      <c r="I11953" s="519" t="s">
        <v>5</v>
      </c>
      <c r="J11953" s="650">
        <v>2593.29</v>
      </c>
    </row>
    <row r="11954" spans="1:10">
      <c r="A11954" s="519" t="s">
        <v>12133</v>
      </c>
      <c r="B11954" s="519" t="str">
        <f t="shared" si="186"/>
        <v>PORTAO DE FERRO,MEDINDO 2,00X2,90M,SENDO 1M FIXO E 1M MOVEL,EM BARRAS VERTICAIS DE FERRO COM DIAMETRO DE 3/4",COM ESPACAMENTO ENTRE EIXOS DE 0,12M,CONTORNO EM BARRAS DE 2"X1/2",INCLUSIVE FECHADURA E PINTURA.FORNECIMENTO E COLOCACAO</v>
      </c>
      <c r="C11954" s="519" t="s">
        <v>41347</v>
      </c>
      <c r="D11954" s="519" t="s">
        <v>41348</v>
      </c>
      <c r="E11954" s="519" t="s">
        <v>41349</v>
      </c>
      <c r="F11954" s="519" t="s">
        <v>41350</v>
      </c>
      <c r="I11954" s="519" t="s">
        <v>5</v>
      </c>
      <c r="J11954" s="650">
        <v>2475.4699999999998</v>
      </c>
    </row>
    <row r="11955" spans="1:10">
      <c r="A11955" s="519" t="s">
        <v>12134</v>
      </c>
      <c r="B11955" s="519" t="str">
        <f t="shared" si="186"/>
        <v>PORTAO DE FERRO EM DUAS FOLHAS,MEDINDO 2,27X3,00M,EM BARRASVERTICAIS EM ACO COM DIAMETRO DE 3/4", ESPACAMENTO ENTRE EIXOS DE 0,12M,CONTORNO EM BARRA CHATA DE ACO DE 2"X1/2",INCLUSIVE FECHADURA E PINTURA.FORNECIMENTO E COLOCACAO</v>
      </c>
      <c r="C11955" s="519" t="s">
        <v>41351</v>
      </c>
      <c r="D11955" s="519" t="s">
        <v>41352</v>
      </c>
      <c r="E11955" s="519" t="s">
        <v>41353</v>
      </c>
      <c r="F11955" s="519" t="s">
        <v>41354</v>
      </c>
      <c r="I11955" s="519" t="s">
        <v>5</v>
      </c>
      <c r="J11955" s="650">
        <v>3432.65</v>
      </c>
    </row>
    <row r="11956" spans="1:10">
      <c r="A11956" s="519" t="s">
        <v>12135</v>
      </c>
      <c r="B11956" s="519" t="str">
        <f t="shared" si="186"/>
        <v>PORTAO DE FERRO EM DUAS FOLHAS,MEDINDO 2,27X3,00M,EM BARRASVERTICAIS EM ACO COM DIAMETRO DE 3/4", ESPACAMENTO ENTRE EIXOS DE 0,12M,CONTORNO EM BARRA CHATA DE ACO DE 2"X1/2",INCLUSIVE FECHADURA E PINTURA.FORNECIMENTO E COLOCACAO</v>
      </c>
      <c r="C11956" s="519" t="s">
        <v>41351</v>
      </c>
      <c r="D11956" s="519" t="s">
        <v>41352</v>
      </c>
      <c r="E11956" s="519" t="s">
        <v>41353</v>
      </c>
      <c r="F11956" s="519" t="s">
        <v>41354</v>
      </c>
      <c r="I11956" s="519" t="s">
        <v>5</v>
      </c>
      <c r="J11956" s="650">
        <v>3297.4</v>
      </c>
    </row>
    <row r="11957" spans="1:10">
      <c r="A11957" s="519" t="s">
        <v>12136</v>
      </c>
      <c r="B11957" s="519" t="str">
        <f t="shared" si="186"/>
        <v>PORTAO EM DUAS FOLHAS,MEDINDO 3,00X1,20M,CONSTITUINDO-SE DEDOIS QUADROS COM DOIS TRAVAMENTOS HORIZONTAIS EM TUBO DE FERRO GALVANIZADO DE 4",FIXADOS EM MONTANTES DO MESMO MATERIAL,EXCLUSIVE FECHADURA E PINTURA.FORNECIMENTO E COLOCACAO</v>
      </c>
      <c r="C11957" s="519" t="s">
        <v>41355</v>
      </c>
      <c r="D11957" s="519" t="s">
        <v>41356</v>
      </c>
      <c r="E11957" s="519" t="s">
        <v>41357</v>
      </c>
      <c r="F11957" s="519" t="s">
        <v>41358</v>
      </c>
      <c r="I11957" s="519" t="s">
        <v>5</v>
      </c>
      <c r="J11957" s="650">
        <v>4446.8999999999996</v>
      </c>
    </row>
    <row r="11958" spans="1:10">
      <c r="A11958" s="519" t="s">
        <v>12137</v>
      </c>
      <c r="B11958" s="519" t="str">
        <f t="shared" si="186"/>
        <v>PORTAO EM DUAS FOLHAS,MEDINDO 3,00X1,20M,CONSTITUINDO-SE DEDOIS QUADROS COM DOIS TRAVAMENTOS HORIZONTAIS EM TUBO DE FERRO GALVANIZADO DE 4",FIXADOS EM MONTANTES DO MESMO MATERIAL,EXCLUSIVE FECHADURA E PINTURA.FORNECIMENTO E COLOCACAO</v>
      </c>
      <c r="C11958" s="519" t="s">
        <v>41355</v>
      </c>
      <c r="D11958" s="519" t="s">
        <v>41356</v>
      </c>
      <c r="E11958" s="519" t="s">
        <v>41357</v>
      </c>
      <c r="F11958" s="519" t="s">
        <v>41358</v>
      </c>
      <c r="I11958" s="519" t="s">
        <v>5</v>
      </c>
      <c r="J11958" s="650">
        <v>4319.67</v>
      </c>
    </row>
    <row r="11959" spans="1:10">
      <c r="A11959" s="519" t="s">
        <v>12138</v>
      </c>
      <c r="B11959" s="519" t="str">
        <f t="shared" si="186"/>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959" s="519" t="s">
        <v>41359</v>
      </c>
      <c r="D11959" s="519" t="s">
        <v>41360</v>
      </c>
      <c r="E11959" s="519" t="s">
        <v>41361</v>
      </c>
      <c r="F11959" s="519" t="s">
        <v>41362</v>
      </c>
      <c r="G11959" s="519" t="s">
        <v>41363</v>
      </c>
      <c r="H11959" s="519" t="s">
        <v>31370</v>
      </c>
      <c r="I11959" s="519" t="s">
        <v>13</v>
      </c>
      <c r="J11959" s="650">
        <v>986.41</v>
      </c>
    </row>
    <row r="11960" spans="1:10">
      <c r="A11960" s="519" t="s">
        <v>12139</v>
      </c>
      <c r="B11960" s="519" t="str">
        <f t="shared" si="186"/>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1960" s="519" t="s">
        <v>41359</v>
      </c>
      <c r="D11960" s="519" t="s">
        <v>41360</v>
      </c>
      <c r="E11960" s="519" t="s">
        <v>41361</v>
      </c>
      <c r="F11960" s="519" t="s">
        <v>41362</v>
      </c>
      <c r="G11960" s="519" t="s">
        <v>41363</v>
      </c>
      <c r="H11960" s="519" t="s">
        <v>31370</v>
      </c>
      <c r="I11960" s="519" t="s">
        <v>13</v>
      </c>
      <c r="J11960" s="650">
        <v>960.97</v>
      </c>
    </row>
    <row r="11961" spans="1:10">
      <c r="A11961" s="519" t="s">
        <v>12140</v>
      </c>
      <c r="B11961" s="519" t="str">
        <f t="shared" si="186"/>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961" s="519" t="s">
        <v>41364</v>
      </c>
      <c r="D11961" s="519" t="s">
        <v>41365</v>
      </c>
      <c r="E11961" s="519" t="s">
        <v>41366</v>
      </c>
      <c r="F11961" s="519" t="s">
        <v>41367</v>
      </c>
      <c r="G11961" s="519" t="s">
        <v>41368</v>
      </c>
      <c r="H11961" s="519" t="s">
        <v>41369</v>
      </c>
      <c r="I11961" s="519" t="s">
        <v>5</v>
      </c>
      <c r="J11961" s="650">
        <v>8449.35</v>
      </c>
    </row>
    <row r="11962" spans="1:10">
      <c r="A11962" s="519" t="s">
        <v>12141</v>
      </c>
      <c r="B11962" s="519" t="str">
        <f t="shared" si="186"/>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1962" s="519" t="s">
        <v>41364</v>
      </c>
      <c r="D11962" s="519" t="s">
        <v>41365</v>
      </c>
      <c r="E11962" s="519" t="s">
        <v>41366</v>
      </c>
      <c r="F11962" s="519" t="s">
        <v>41367</v>
      </c>
      <c r="G11962" s="519" t="s">
        <v>41368</v>
      </c>
      <c r="H11962" s="519" t="s">
        <v>41369</v>
      </c>
      <c r="I11962" s="519" t="s">
        <v>5</v>
      </c>
      <c r="J11962" s="650">
        <v>8229.44</v>
      </c>
    </row>
    <row r="11963" spans="1:10">
      <c r="A11963" s="519" t="s">
        <v>12142</v>
      </c>
      <c r="B11963" s="519" t="str">
        <f t="shared" si="186"/>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963" s="519" t="s">
        <v>41370</v>
      </c>
      <c r="D11963" s="519" t="s">
        <v>41371</v>
      </c>
      <c r="E11963" s="519" t="s">
        <v>41372</v>
      </c>
      <c r="F11963" s="519" t="s">
        <v>41373</v>
      </c>
      <c r="G11963" s="519" t="s">
        <v>41374</v>
      </c>
      <c r="H11963" s="519" t="s">
        <v>41375</v>
      </c>
      <c r="I11963" s="519" t="s">
        <v>5</v>
      </c>
      <c r="J11963" s="650">
        <v>7600.72</v>
      </c>
    </row>
    <row r="11964" spans="1:10">
      <c r="A11964" s="519" t="s">
        <v>12143</v>
      </c>
      <c r="B11964" s="519" t="str">
        <f t="shared" si="186"/>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1964" s="519" t="s">
        <v>41370</v>
      </c>
      <c r="D11964" s="519" t="s">
        <v>41371</v>
      </c>
      <c r="E11964" s="519" t="s">
        <v>41372</v>
      </c>
      <c r="F11964" s="519" t="s">
        <v>41373</v>
      </c>
      <c r="G11964" s="519" t="s">
        <v>41374</v>
      </c>
      <c r="H11964" s="519" t="s">
        <v>41375</v>
      </c>
      <c r="I11964" s="519" t="s">
        <v>5</v>
      </c>
      <c r="J11964" s="650">
        <v>7537.58</v>
      </c>
    </row>
    <row r="11965" spans="1:10">
      <c r="A11965" s="519" t="s">
        <v>51749</v>
      </c>
      <c r="B11965" s="519" t="str">
        <f t="shared" si="186"/>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965" s="519" t="s">
        <v>51750</v>
      </c>
      <c r="D11965" s="519" t="s">
        <v>51751</v>
      </c>
      <c r="E11965" s="519" t="s">
        <v>51752</v>
      </c>
      <c r="F11965" s="519" t="s">
        <v>51753</v>
      </c>
      <c r="G11965" s="519" t="s">
        <v>51754</v>
      </c>
      <c r="H11965" s="519" t="s">
        <v>51755</v>
      </c>
      <c r="I11965" s="519" t="s">
        <v>13</v>
      </c>
      <c r="J11965" s="650">
        <v>920.27</v>
      </c>
    </row>
    <row r="11966" spans="1:10">
      <c r="A11966" s="519" t="s">
        <v>51756</v>
      </c>
      <c r="B11966" s="519" t="str">
        <f t="shared" si="186"/>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1966" s="519" t="s">
        <v>51750</v>
      </c>
      <c r="D11966" s="519" t="s">
        <v>51751</v>
      </c>
      <c r="E11966" s="519" t="s">
        <v>51752</v>
      </c>
      <c r="F11966" s="519" t="s">
        <v>51753</v>
      </c>
      <c r="G11966" s="519" t="s">
        <v>51754</v>
      </c>
      <c r="H11966" s="519" t="s">
        <v>51755</v>
      </c>
      <c r="I11966" s="519" t="s">
        <v>13</v>
      </c>
      <c r="J11966" s="650">
        <v>920.02</v>
      </c>
    </row>
    <row r="11967" spans="1:10">
      <c r="A11967" s="519" t="s">
        <v>51757</v>
      </c>
      <c r="B11967" s="519" t="str">
        <f t="shared" si="186"/>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967" s="519" t="s">
        <v>51758</v>
      </c>
      <c r="D11967" s="519" t="s">
        <v>51759</v>
      </c>
      <c r="E11967" s="519" t="s">
        <v>51760</v>
      </c>
      <c r="F11967" s="519" t="s">
        <v>51761</v>
      </c>
      <c r="G11967" s="519" t="s">
        <v>51762</v>
      </c>
      <c r="H11967" s="519" t="s">
        <v>51763</v>
      </c>
      <c r="I11967" s="519" t="s">
        <v>13</v>
      </c>
      <c r="J11967" s="650">
        <v>1229.82</v>
      </c>
    </row>
    <row r="11968" spans="1:10">
      <c r="A11968" s="519" t="s">
        <v>51764</v>
      </c>
      <c r="B11968" s="519" t="str">
        <f t="shared" si="186"/>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1968" s="519" t="s">
        <v>51758</v>
      </c>
      <c r="D11968" s="519" t="s">
        <v>51759</v>
      </c>
      <c r="E11968" s="519" t="s">
        <v>51760</v>
      </c>
      <c r="F11968" s="519" t="s">
        <v>51761</v>
      </c>
      <c r="G11968" s="519" t="s">
        <v>51762</v>
      </c>
      <c r="H11968" s="519" t="s">
        <v>51763</v>
      </c>
      <c r="I11968" s="519" t="s">
        <v>13</v>
      </c>
      <c r="J11968" s="650">
        <v>1229.57</v>
      </c>
    </row>
    <row r="11969" spans="1:10">
      <c r="A11969" s="519" t="s">
        <v>51765</v>
      </c>
      <c r="B11969" s="519" t="str">
        <f t="shared" si="186"/>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969" s="519" t="s">
        <v>51766</v>
      </c>
      <c r="D11969" s="519" t="s">
        <v>51767</v>
      </c>
      <c r="E11969" s="519" t="s">
        <v>51768</v>
      </c>
      <c r="F11969" s="519" t="s">
        <v>51769</v>
      </c>
      <c r="G11969" s="519" t="s">
        <v>51770</v>
      </c>
      <c r="H11969" s="519" t="s">
        <v>51771</v>
      </c>
      <c r="I11969" s="519" t="s">
        <v>13</v>
      </c>
      <c r="J11969" s="650">
        <v>583.26</v>
      </c>
    </row>
    <row r="11970" spans="1:10">
      <c r="A11970" s="519" t="s">
        <v>51772</v>
      </c>
      <c r="B11970" s="519" t="str">
        <f t="shared" si="186"/>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1970" s="519" t="s">
        <v>51766</v>
      </c>
      <c r="D11970" s="519" t="s">
        <v>51767</v>
      </c>
      <c r="E11970" s="519" t="s">
        <v>51768</v>
      </c>
      <c r="F11970" s="519" t="s">
        <v>51769</v>
      </c>
      <c r="G11970" s="519" t="s">
        <v>51770</v>
      </c>
      <c r="H11970" s="519" t="s">
        <v>51771</v>
      </c>
      <c r="I11970" s="519" t="s">
        <v>13</v>
      </c>
      <c r="J11970" s="650">
        <v>583.01</v>
      </c>
    </row>
    <row r="11971" spans="1:10">
      <c r="A11971" s="519" t="s">
        <v>51773</v>
      </c>
      <c r="B11971" s="519" t="str">
        <f t="shared" si="186"/>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971" s="519" t="s">
        <v>51774</v>
      </c>
      <c r="D11971" s="519" t="s">
        <v>51775</v>
      </c>
      <c r="E11971" s="519" t="s">
        <v>51776</v>
      </c>
      <c r="F11971" s="519" t="s">
        <v>51777</v>
      </c>
      <c r="G11971" s="519" t="s">
        <v>51778</v>
      </c>
      <c r="H11971" s="519" t="s">
        <v>51779</v>
      </c>
      <c r="I11971" s="519" t="s">
        <v>13</v>
      </c>
      <c r="J11971" s="650">
        <v>1261.53</v>
      </c>
    </row>
    <row r="11972" spans="1:10">
      <c r="A11972" s="519" t="s">
        <v>51780</v>
      </c>
      <c r="B11972" s="519" t="str">
        <f t="shared" si="186"/>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1972" s="519" t="s">
        <v>51774</v>
      </c>
      <c r="D11972" s="519" t="s">
        <v>51775</v>
      </c>
      <c r="E11972" s="519" t="s">
        <v>51776</v>
      </c>
      <c r="F11972" s="519" t="s">
        <v>51777</v>
      </c>
      <c r="G11972" s="519" t="s">
        <v>51778</v>
      </c>
      <c r="H11972" s="519" t="s">
        <v>51779</v>
      </c>
      <c r="I11972" s="519" t="s">
        <v>13</v>
      </c>
      <c r="J11972" s="650">
        <v>1261.28</v>
      </c>
    </row>
    <row r="11973" spans="1:10">
      <c r="A11973" s="519" t="s">
        <v>12144</v>
      </c>
      <c r="B11973" s="519" t="str">
        <f t="shared" si="186"/>
        <v>BASCULANTE DE FERRO DE 0,50X0,30M EM CANTONEIRA DE 3/4"X1/8",COM UMA BASCULA EM CANTONEIRA DE 5/8"X1/8",COM ALAVANCA DECOMANDO COM PUNHO CROMADO.FORNECIMENTO E COLOCACAO</v>
      </c>
      <c r="C11973" s="519" t="s">
        <v>41376</v>
      </c>
      <c r="D11973" s="519" t="s">
        <v>41377</v>
      </c>
      <c r="E11973" s="519" t="s">
        <v>41378</v>
      </c>
      <c r="I11973" s="519" t="s">
        <v>5</v>
      </c>
      <c r="J11973" s="650">
        <v>540.29</v>
      </c>
    </row>
    <row r="11974" spans="1:10">
      <c r="A11974" s="519" t="s">
        <v>12145</v>
      </c>
      <c r="B11974" s="519" t="str">
        <f t="shared" si="186"/>
        <v>BASCULANTE DE FERRO DE 0,50X0,30M EM CANTONEIRA DE 3/4"X1/8",COM UMA BASCULA EM CANTONEIRA DE 5/8"X1/8",COM ALAVANCA DECOMANDO COM PUNHO CROMADO.FORNECIMENTO E COLOCACAO</v>
      </c>
      <c r="C11974" s="519" t="s">
        <v>41376</v>
      </c>
      <c r="D11974" s="519" t="s">
        <v>41377</v>
      </c>
      <c r="E11974" s="519" t="s">
        <v>41378</v>
      </c>
      <c r="I11974" s="519" t="s">
        <v>5</v>
      </c>
      <c r="J11974" s="650">
        <v>478.09</v>
      </c>
    </row>
    <row r="11975" spans="1:10">
      <c r="A11975" s="519" t="s">
        <v>12146</v>
      </c>
      <c r="B11975" s="519" t="str">
        <f t="shared" si="186"/>
        <v>BASCULANTE DE FERRO DE 0,50X0,50M EM CANTONEIRA DE 3/4"X1/8",COM UMA BASCULA EM CANTONEIRA DE 5/8"X1/8",COM ALAVANCA DECOMANDO COM PUNHO CROMADO.FORNECIMENTO E COLOCACAO</v>
      </c>
      <c r="C11975" s="519" t="s">
        <v>41379</v>
      </c>
      <c r="D11975" s="519" t="s">
        <v>41377</v>
      </c>
      <c r="E11975" s="519" t="s">
        <v>41378</v>
      </c>
      <c r="I11975" s="519" t="s">
        <v>5</v>
      </c>
      <c r="J11975" s="650">
        <v>612.27</v>
      </c>
    </row>
    <row r="11976" spans="1:10">
      <c r="A11976" s="519" t="s">
        <v>12147</v>
      </c>
      <c r="B11976" s="519" t="str">
        <f t="shared" ref="B11976:B12039" si="187">C11976&amp;D11976&amp;E11976&amp;F11976&amp;G11976&amp;H11976</f>
        <v>BASCULANTE DE FERRO DE 0,50X0,50M EM CANTONEIRA DE 3/4"X1/8",COM UMA BASCULA EM CANTONEIRA DE 5/8"X1/8",COM ALAVANCA DECOMANDO COM PUNHO CROMADO.FORNECIMENTO E COLOCACAO</v>
      </c>
      <c r="C11976" s="519" t="s">
        <v>41379</v>
      </c>
      <c r="D11976" s="519" t="s">
        <v>41377</v>
      </c>
      <c r="E11976" s="519" t="s">
        <v>41378</v>
      </c>
      <c r="I11976" s="519" t="s">
        <v>5</v>
      </c>
      <c r="J11976" s="650">
        <v>544.41</v>
      </c>
    </row>
    <row r="11977" spans="1:10">
      <c r="A11977" s="519" t="s">
        <v>12148</v>
      </c>
      <c r="B11977" s="519" t="str">
        <f t="shared" si="187"/>
        <v>BASCULANTE DE FERRO EM CAIXILHO DE CANTONEIRA DE 7/8" OU 3/4", PARA AREA MAIOR QUE 0,50M2 E MENOR QUE 3,75M2,EM UM, DOIS OU TRES MODULOS, BASCULAS DE CANTONEIRA DE 3/4" OU 5/8",ALAVANCA COM PUNHO CROMADO.FORNECIMENTO E COLOCACAO</v>
      </c>
      <c r="C11977" s="519" t="s">
        <v>41380</v>
      </c>
      <c r="D11977" s="519" t="s">
        <v>41381</v>
      </c>
      <c r="E11977" s="519" t="s">
        <v>41382</v>
      </c>
      <c r="F11977" s="519" t="s">
        <v>41383</v>
      </c>
      <c r="I11977" s="519" t="s">
        <v>13</v>
      </c>
      <c r="J11977" s="650">
        <v>652.99</v>
      </c>
    </row>
    <row r="11978" spans="1:10">
      <c r="A11978" s="519" t="s">
        <v>12149</v>
      </c>
      <c r="B11978" s="519" t="str">
        <f t="shared" si="187"/>
        <v>BASCULANTE DE FERRO EM CAIXILHO DE CANTONEIRA DE 7/8" OU 3/4", PARA AREA MAIOR QUE 0,50M2 E MENOR QUE 3,75M2,EM UM, DOIS OU TRES MODULOS, BASCULAS DE CANTONEIRA DE 3/4" OU 5/8",ALAVANCA COM PUNHO CROMADO.FORNECIMENTO E COLOCACAO</v>
      </c>
      <c r="C11978" s="519" t="s">
        <v>41380</v>
      </c>
      <c r="D11978" s="519" t="s">
        <v>41381</v>
      </c>
      <c r="E11978" s="519" t="s">
        <v>41382</v>
      </c>
      <c r="F11978" s="519" t="s">
        <v>41383</v>
      </c>
      <c r="I11978" s="519" t="s">
        <v>13</v>
      </c>
      <c r="J11978" s="650">
        <v>603.23</v>
      </c>
    </row>
    <row r="11979" spans="1:10">
      <c r="A11979" s="519" t="s">
        <v>12150</v>
      </c>
      <c r="B11979" s="519" t="str">
        <f t="shared" si="187"/>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979" s="519" t="s">
        <v>41384</v>
      </c>
      <c r="D11979" s="519" t="s">
        <v>41385</v>
      </c>
      <c r="E11979" s="519" t="s">
        <v>41386</v>
      </c>
      <c r="F11979" s="519" t="s">
        <v>41387</v>
      </c>
      <c r="G11979" s="519" t="s">
        <v>41388</v>
      </c>
      <c r="H11979" s="519" t="s">
        <v>41389</v>
      </c>
      <c r="I11979" s="519" t="s">
        <v>13</v>
      </c>
      <c r="J11979" s="650">
        <v>1541.22</v>
      </c>
    </row>
    <row r="11980" spans="1:10">
      <c r="A11980" s="519" t="s">
        <v>12151</v>
      </c>
      <c r="B11980" s="519" t="str">
        <f t="shared" si="187"/>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1980" s="519" t="s">
        <v>41384</v>
      </c>
      <c r="D11980" s="519" t="s">
        <v>41385</v>
      </c>
      <c r="E11980" s="519" t="s">
        <v>41386</v>
      </c>
      <c r="F11980" s="519" t="s">
        <v>41387</v>
      </c>
      <c r="G11980" s="519" t="s">
        <v>41388</v>
      </c>
      <c r="H11980" s="519" t="s">
        <v>41389</v>
      </c>
      <c r="I11980" s="519" t="s">
        <v>13</v>
      </c>
      <c r="J11980" s="650">
        <v>1515.9</v>
      </c>
    </row>
    <row r="11981" spans="1:10">
      <c r="A11981" s="519" t="s">
        <v>12152</v>
      </c>
      <c r="B11981" s="519" t="str">
        <f t="shared" si="187"/>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981" s="519" t="s">
        <v>41390</v>
      </c>
      <c r="D11981" s="519" t="s">
        <v>41391</v>
      </c>
      <c r="E11981" s="519" t="s">
        <v>41392</v>
      </c>
      <c r="F11981" s="519" t="s">
        <v>41393</v>
      </c>
      <c r="G11981" s="519" t="s">
        <v>41394</v>
      </c>
      <c r="H11981" s="519" t="s">
        <v>41395</v>
      </c>
      <c r="I11981" s="519" t="s">
        <v>13</v>
      </c>
      <c r="J11981" s="650">
        <v>710.77</v>
      </c>
    </row>
    <row r="11982" spans="1:10">
      <c r="A11982" s="519" t="s">
        <v>12153</v>
      </c>
      <c r="B11982" s="519" t="str">
        <f t="shared" si="187"/>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1982" s="519" t="s">
        <v>41390</v>
      </c>
      <c r="D11982" s="519" t="s">
        <v>41391</v>
      </c>
      <c r="E11982" s="519" t="s">
        <v>41392</v>
      </c>
      <c r="F11982" s="519" t="s">
        <v>41393</v>
      </c>
      <c r="G11982" s="519" t="s">
        <v>41394</v>
      </c>
      <c r="H11982" s="519" t="s">
        <v>41395</v>
      </c>
      <c r="I11982" s="519" t="s">
        <v>13</v>
      </c>
      <c r="J11982" s="650">
        <v>648.19000000000005</v>
      </c>
    </row>
    <row r="11983" spans="1:10">
      <c r="A11983" s="519" t="s">
        <v>12154</v>
      </c>
      <c r="B11983" s="519" t="str">
        <f t="shared" si="187"/>
        <v>GRADE EM TUBO DE FERRO GALVANIZADO DE 4" EM MODULOS DE(3,00X1,20)M,CONSTITUINDO-SE CADA MODULO POR 2 MONTANTES DE 1,20MDE ALTURA E 2 TRAVAMENTOS HORIZONTAIS COM 3M.FORNECIMENTO ECOLOCACAO</v>
      </c>
      <c r="C11983" s="519" t="s">
        <v>41396</v>
      </c>
      <c r="D11983" s="519" t="s">
        <v>41397</v>
      </c>
      <c r="E11983" s="519" t="s">
        <v>41398</v>
      </c>
      <c r="F11983" s="519" t="s">
        <v>34485</v>
      </c>
      <c r="I11983" s="519" t="s">
        <v>5</v>
      </c>
      <c r="J11983" s="650">
        <v>1435.8</v>
      </c>
    </row>
    <row r="11984" spans="1:10">
      <c r="A11984" s="519" t="s">
        <v>12155</v>
      </c>
      <c r="B11984" s="519" t="str">
        <f t="shared" si="187"/>
        <v>GRADE EM TUBO DE FERRO GALVANIZADO DE 4" EM MODULOS DE(3,00X1,20)M,CONSTITUINDO-SE CADA MODULO POR 2 MONTANTES DE 1,20MDE ALTURA E 2 TRAVAMENTOS HORIZONTAIS COM 3M.FORNECIMENTO ECOLOCACAO</v>
      </c>
      <c r="C11984" s="519" t="s">
        <v>41396</v>
      </c>
      <c r="D11984" s="519" t="s">
        <v>41397</v>
      </c>
      <c r="E11984" s="519" t="s">
        <v>41398</v>
      </c>
      <c r="F11984" s="519" t="s">
        <v>34485</v>
      </c>
      <c r="I11984" s="519" t="s">
        <v>5</v>
      </c>
      <c r="J11984" s="650">
        <v>1418.83</v>
      </c>
    </row>
    <row r="11985" spans="1:10">
      <c r="A11985" s="519" t="s">
        <v>12156</v>
      </c>
      <c r="B11985" s="519" t="str">
        <f t="shared" si="187"/>
        <v>GRADE PANTOGRAFICA DE FERRO PARA JANELAS OU PORTAS,EM PERFIS"U" DE 3/4",COM ALTURA ATE 2,20M,CORRENDO SOBRE CANALETAS EGUIAS,COM FECHO PARA COLOCACAO DE CADEADO,EXCLUSIVE ESTE.FORNECIMENTO E COLOCACAO</v>
      </c>
      <c r="C11985" s="519" t="s">
        <v>41399</v>
      </c>
      <c r="D11985" s="519" t="s">
        <v>41400</v>
      </c>
      <c r="E11985" s="519" t="s">
        <v>41401</v>
      </c>
      <c r="F11985" s="519" t="s">
        <v>34273</v>
      </c>
      <c r="I11985" s="519" t="s">
        <v>13</v>
      </c>
      <c r="J11985" s="650">
        <v>956.15</v>
      </c>
    </row>
    <row r="11986" spans="1:10">
      <c r="A11986" s="519" t="s">
        <v>12157</v>
      </c>
      <c r="B11986" s="519" t="str">
        <f t="shared" si="187"/>
        <v>GRADE PANTOGRAFICA DE FERRO PARA JANELAS OU PORTAS,EM PERFIS"U" DE 3/4",COM ALTURA ATE 2,20M,CORRENDO SOBRE CANALETAS EGUIAS,COM FECHO PARA COLOCACAO DE CADEADO,EXCLUSIVE ESTE.FORNECIMENTO E COLOCACAO</v>
      </c>
      <c r="C11986" s="519" t="s">
        <v>41399</v>
      </c>
      <c r="D11986" s="519" t="s">
        <v>41400</v>
      </c>
      <c r="E11986" s="519" t="s">
        <v>41401</v>
      </c>
      <c r="F11986" s="519" t="s">
        <v>34273</v>
      </c>
      <c r="I11986" s="519" t="s">
        <v>13</v>
      </c>
      <c r="J11986" s="650">
        <v>879.53</v>
      </c>
    </row>
    <row r="11987" spans="1:10">
      <c r="A11987" s="519" t="s">
        <v>12158</v>
      </c>
      <c r="B11987" s="519" t="str">
        <f t="shared" si="187"/>
        <v>GRADE DE FERRO COM MONTANTES DE BARRAS CHATAS DE  2"X3/8" ACADA 2,00M E BARRAS CHATAS DE 1.1/2"X3/8" A CADA 10CM, INTERCALADAS POR PEQUENAS BARRAS CHATAS DE 1.1/2"X3/8" A CADA 5CM,EXCLUSIVE BALDRAME DE CONCRETO.FORNECIMENTO E COLOCACAO</v>
      </c>
      <c r="C11987" s="519" t="s">
        <v>41402</v>
      </c>
      <c r="D11987" s="519" t="s">
        <v>41403</v>
      </c>
      <c r="E11987" s="519" t="s">
        <v>41404</v>
      </c>
      <c r="F11987" s="519" t="s">
        <v>41405</v>
      </c>
      <c r="I11987" s="519" t="s">
        <v>13</v>
      </c>
      <c r="J11987" s="650">
        <v>771.94</v>
      </c>
    </row>
    <row r="11988" spans="1:10">
      <c r="A11988" s="519" t="s">
        <v>12159</v>
      </c>
      <c r="B11988" s="519" t="str">
        <f t="shared" si="187"/>
        <v>GRADE DE FERRO COM MONTANTES DE BARRAS CHATAS DE  2"X3/8" ACADA 2,00M E BARRAS CHATAS DE 1.1/2"X3/8" A CADA 10CM, INTERCALADAS POR PEQUENAS BARRAS CHATAS DE 1.1/2"X3/8" A CADA 5CM,EXCLUSIVE BALDRAME DE CONCRETO.FORNECIMENTO E COLOCACAO</v>
      </c>
      <c r="C11988" s="519" t="s">
        <v>41402</v>
      </c>
      <c r="D11988" s="519" t="s">
        <v>41403</v>
      </c>
      <c r="E11988" s="519" t="s">
        <v>41404</v>
      </c>
      <c r="F11988" s="519" t="s">
        <v>41405</v>
      </c>
      <c r="I11988" s="519" t="s">
        <v>13</v>
      </c>
      <c r="J11988" s="650">
        <v>732.93</v>
      </c>
    </row>
    <row r="11989" spans="1:10">
      <c r="A11989" s="519" t="s">
        <v>12160</v>
      </c>
      <c r="B11989" s="519" t="str">
        <f t="shared" si="187"/>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989" s="519" t="s">
        <v>72815</v>
      </c>
      <c r="D11989" s="519" t="s">
        <v>72816</v>
      </c>
      <c r="E11989" s="519" t="s">
        <v>72817</v>
      </c>
      <c r="F11989" s="519" t="s">
        <v>72818</v>
      </c>
      <c r="G11989" s="519" t="s">
        <v>72819</v>
      </c>
      <c r="H11989" s="519" t="s">
        <v>34526</v>
      </c>
      <c r="I11989" s="519" t="s">
        <v>13</v>
      </c>
      <c r="J11989" s="650">
        <v>892.76</v>
      </c>
    </row>
    <row r="11990" spans="1:10">
      <c r="A11990" s="519" t="s">
        <v>12161</v>
      </c>
      <c r="B11990" s="519" t="str">
        <f t="shared" si="187"/>
        <v>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v>
      </c>
      <c r="C11990" s="519" t="s">
        <v>72815</v>
      </c>
      <c r="D11990" s="519" t="s">
        <v>72816</v>
      </c>
      <c r="E11990" s="519" t="s">
        <v>72817</v>
      </c>
      <c r="F11990" s="519" t="s">
        <v>72818</v>
      </c>
      <c r="G11990" s="519" t="s">
        <v>72819</v>
      </c>
      <c r="H11990" s="519" t="s">
        <v>34526</v>
      </c>
      <c r="I11990" s="519" t="s">
        <v>13</v>
      </c>
      <c r="J11990" s="650">
        <v>847.52</v>
      </c>
    </row>
    <row r="11991" spans="1:10">
      <c r="A11991" s="519" t="s">
        <v>12162</v>
      </c>
      <c r="B11991" s="519" t="str">
        <f t="shared" si="187"/>
        <v>GRADE DE FERRO ARTICULADA PARA PROTECAO DE ESCADA,EXECUTADAEM VERGALHOES DE 3/8" E CONTORNO EM CANTONEIRA DE 1".FORNECIMENTO E COLOCACAO</v>
      </c>
      <c r="C11991" s="519" t="s">
        <v>41406</v>
      </c>
      <c r="D11991" s="519" t="s">
        <v>41407</v>
      </c>
      <c r="E11991" s="519" t="s">
        <v>32940</v>
      </c>
      <c r="I11991" s="519" t="s">
        <v>13</v>
      </c>
      <c r="J11991" s="650">
        <v>636.87</v>
      </c>
    </row>
    <row r="11992" spans="1:10">
      <c r="A11992" s="519" t="s">
        <v>12163</v>
      </c>
      <c r="B11992" s="519" t="str">
        <f t="shared" si="187"/>
        <v>GRADE DE FERRO ARTICULADA PARA PROTECAO DE ESCADA,EXECUTADAEM VERGALHOES DE 3/8" E CONTORNO EM CANTONEIRA DE 1".FORNECIMENTO E COLOCACAO</v>
      </c>
      <c r="C11992" s="519" t="s">
        <v>41406</v>
      </c>
      <c r="D11992" s="519" t="s">
        <v>41407</v>
      </c>
      <c r="E11992" s="519" t="s">
        <v>32940</v>
      </c>
      <c r="I11992" s="519" t="s">
        <v>13</v>
      </c>
      <c r="J11992" s="650">
        <v>585.86</v>
      </c>
    </row>
    <row r="11993" spans="1:10">
      <c r="A11993" s="519" t="s">
        <v>12164</v>
      </c>
      <c r="B11993" s="519" t="str">
        <f t="shared" si="187"/>
        <v>GRADE DE FERRO,ALTURA DE 1,20M,EM BARRAS VERTICAIS QUADRADAS DE 5/8" E ESPACADAS DE 12,5CM,CENTRO A CENTRO, SOLDADAS EMDUAS BARRAS,SUPERIOR E INFERIOR DE 1.1/2"X1/4", MONTANTES ACADA 1,50M EM BARRAS DE 1.1/2"X3/8".FORNECIMENTO E COLOCACAO</v>
      </c>
      <c r="C11993" s="519" t="s">
        <v>41408</v>
      </c>
      <c r="D11993" s="519" t="s">
        <v>41409</v>
      </c>
      <c r="E11993" s="519" t="s">
        <v>41410</v>
      </c>
      <c r="F11993" s="519" t="s">
        <v>41411</v>
      </c>
      <c r="I11993" s="519" t="s">
        <v>36</v>
      </c>
      <c r="J11993" s="650">
        <v>956.15</v>
      </c>
    </row>
    <row r="11994" spans="1:10">
      <c r="A11994" s="519" t="s">
        <v>12165</v>
      </c>
      <c r="B11994" s="519" t="str">
        <f t="shared" si="187"/>
        <v>GRADE DE FERRO,ALTURA DE 1,20M,EM BARRAS VERTICAIS QUADRADAS DE 5/8" E ESPACADAS DE 12,5CM,CENTRO A CENTRO, SOLDADAS EMDUAS BARRAS,SUPERIOR E INFERIOR DE 1.1/2"X1/4", MONTANTES ACADA 1,50M EM BARRAS DE 1.1/2"X3/8".FORNECIMENTO E COLOCACAO</v>
      </c>
      <c r="C11994" s="519" t="s">
        <v>41408</v>
      </c>
      <c r="D11994" s="519" t="s">
        <v>41409</v>
      </c>
      <c r="E11994" s="519" t="s">
        <v>41410</v>
      </c>
      <c r="F11994" s="519" t="s">
        <v>41411</v>
      </c>
      <c r="I11994" s="519" t="s">
        <v>36</v>
      </c>
      <c r="J11994" s="650">
        <v>879.53</v>
      </c>
    </row>
    <row r="11995" spans="1:10">
      <c r="A11995" s="519" t="s">
        <v>12166</v>
      </c>
      <c r="B11995" s="519" t="str">
        <f t="shared" si="187"/>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995" s="519" t="s">
        <v>41412</v>
      </c>
      <c r="D11995" s="519" t="s">
        <v>41413</v>
      </c>
      <c r="E11995" s="519" t="s">
        <v>41414</v>
      </c>
      <c r="F11995" s="519" t="s">
        <v>41415</v>
      </c>
      <c r="G11995" s="519" t="s">
        <v>41416</v>
      </c>
      <c r="H11995" s="519" t="s">
        <v>41417</v>
      </c>
      <c r="I11995" s="519" t="s">
        <v>36</v>
      </c>
      <c r="J11995" s="650">
        <v>410.27</v>
      </c>
    </row>
    <row r="11996" spans="1:10">
      <c r="A11996" s="519" t="s">
        <v>12167</v>
      </c>
      <c r="B11996" s="519" t="str">
        <f t="shared" si="187"/>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1996" s="519" t="s">
        <v>41412</v>
      </c>
      <c r="D11996" s="519" t="s">
        <v>41413</v>
      </c>
      <c r="E11996" s="519" t="s">
        <v>41414</v>
      </c>
      <c r="F11996" s="519" t="s">
        <v>41415</v>
      </c>
      <c r="G11996" s="519" t="s">
        <v>41416</v>
      </c>
      <c r="H11996" s="519" t="s">
        <v>41417</v>
      </c>
      <c r="I11996" s="519" t="s">
        <v>36</v>
      </c>
      <c r="J11996" s="650">
        <v>398.96</v>
      </c>
    </row>
    <row r="11997" spans="1:10">
      <c r="A11997" s="519" t="s">
        <v>12168</v>
      </c>
      <c r="B11997" s="519" t="str">
        <f t="shared" si="187"/>
        <v>GRADE PARA SOLARIO DE PRISAO,EM BARRAS DE ACO 1020 DE D=1" ACADA 0,075M,SOLDADAS EM PERFIL I DE 4"X2.5/8"(ALMA 1CM),PROTEGIDA POR TELA DE ARAME GALVANIZADO,FIO 12,MALHA DE 1",TAMBEM SOLDADA SOBRE A GRADE.FORNECIMENTO E COLOCACAO</v>
      </c>
      <c r="C11997" s="519" t="s">
        <v>41418</v>
      </c>
      <c r="D11997" s="519" t="s">
        <v>41419</v>
      </c>
      <c r="E11997" s="519" t="s">
        <v>41420</v>
      </c>
      <c r="F11997" s="519" t="s">
        <v>41421</v>
      </c>
      <c r="I11997" s="519" t="s">
        <v>13</v>
      </c>
      <c r="J11997" s="650">
        <v>1893.31</v>
      </c>
    </row>
    <row r="11998" spans="1:10">
      <c r="A11998" s="519" t="s">
        <v>12169</v>
      </c>
      <c r="B11998" s="519" t="str">
        <f t="shared" si="187"/>
        <v>GRADE PARA SOLARIO DE PRISAO,EM BARRAS DE ACO 1020 DE D=1" ACADA 0,075M,SOLDADAS EM PERFIL I DE 4"X2.5/8"(ALMA 1CM),PROTEGIDA POR TELA DE ARAME GALVANIZADO,FIO 12,MALHA DE 1",TAMBEM SOLDADA SOBRE A GRADE.FORNECIMENTO E COLOCACAO</v>
      </c>
      <c r="C11998" s="519" t="s">
        <v>41418</v>
      </c>
      <c r="D11998" s="519" t="s">
        <v>41419</v>
      </c>
      <c r="E11998" s="519" t="s">
        <v>41420</v>
      </c>
      <c r="F11998" s="519" t="s">
        <v>41421</v>
      </c>
      <c r="I11998" s="519" t="s">
        <v>13</v>
      </c>
      <c r="J11998" s="650">
        <v>1780.22</v>
      </c>
    </row>
    <row r="11999" spans="1:10">
      <c r="A11999" s="519" t="s">
        <v>12170</v>
      </c>
      <c r="B11999" s="519" t="str">
        <f t="shared" si="187"/>
        <v>GRADE PARA PRISAO EM BARRAS VERTICAIS DE 1",ESPACADAS A CADA 10CM,ENTRE EIXOS,E HORIZONTAIS DE 1.3/4"X1/2" A CADA 50CM,SENDO O CONTORNO DO MESMO MATERIAL.FORNECIMENTO E COLOCACAO</v>
      </c>
      <c r="C11999" s="519" t="s">
        <v>41422</v>
      </c>
      <c r="D11999" s="519" t="s">
        <v>41423</v>
      </c>
      <c r="E11999" s="519" t="s">
        <v>41424</v>
      </c>
      <c r="I11999" s="519" t="s">
        <v>13</v>
      </c>
      <c r="J11999" s="650">
        <v>1178.76</v>
      </c>
    </row>
    <row r="12000" spans="1:10">
      <c r="A12000" s="519" t="s">
        <v>12171</v>
      </c>
      <c r="B12000" s="519" t="str">
        <f t="shared" si="187"/>
        <v>GRADE PARA PRISAO EM BARRAS VERTICAIS DE 1",ESPACADAS A CADA 10CM,ENTRE EIXOS,E HORIZONTAIS DE 1.3/4"X1/2" A CADA 50CM,SENDO O CONTORNO DO MESMO MATERIAL.FORNECIMENTO E COLOCACAO</v>
      </c>
      <c r="C12000" s="519" t="s">
        <v>41422</v>
      </c>
      <c r="D12000" s="519" t="s">
        <v>41423</v>
      </c>
      <c r="E12000" s="519" t="s">
        <v>41424</v>
      </c>
      <c r="I12000" s="519" t="s">
        <v>13</v>
      </c>
      <c r="J12000" s="650">
        <v>1084.33</v>
      </c>
    </row>
    <row r="12001" spans="1:10">
      <c r="A12001" s="519" t="s">
        <v>12172</v>
      </c>
      <c r="B12001" s="519" t="str">
        <f t="shared" si="187"/>
        <v>GRADE PARA PROTECAO DE SUBESTACAO ELETRICA OU EQUIVALENTE,EMTELA DE ARAME GALVANIZADO Nº12,MALHA DE 1",FORMANDO QUADROSCONTORNADOS POR CANTONEIRAS DE FERRO DE 3/4"X3/4"X1/8",FIXADOS EM MONTANTES DE TUBOS GALVANIZADOS COM DIAMETRO DE 2".FORNECIMENTO E COLOCACAO</v>
      </c>
      <c r="C12001" s="519" t="s">
        <v>41425</v>
      </c>
      <c r="D12001" s="519" t="s">
        <v>41426</v>
      </c>
      <c r="E12001" s="519" t="s">
        <v>41427</v>
      </c>
      <c r="F12001" s="519" t="s">
        <v>41428</v>
      </c>
      <c r="G12001" s="519" t="s">
        <v>34273</v>
      </c>
      <c r="I12001" s="519" t="s">
        <v>13</v>
      </c>
      <c r="J12001" s="650">
        <v>654.08000000000004</v>
      </c>
    </row>
    <row r="12002" spans="1:10">
      <c r="A12002" s="519" t="s">
        <v>12173</v>
      </c>
      <c r="B12002" s="519" t="str">
        <f t="shared" si="187"/>
        <v>GRADE PARA PROTECAO DE SUBESTACAO ELETRICA OU EQUIVALENTE,EMTELA DE ARAME GALVANIZADO Nº12,MALHA DE 1",FORMANDO QUADROSCONTORNADOS POR CANTONEIRAS DE FERRO DE 3/4"X3/4"X1/8",FIXADOS EM MONTANTES DE TUBOS GALVANIZADOS COM DIAMETRO DE 2".FORNECIMENTO E COLOCACAO</v>
      </c>
      <c r="C12002" s="519" t="s">
        <v>41425</v>
      </c>
      <c r="D12002" s="519" t="s">
        <v>41426</v>
      </c>
      <c r="E12002" s="519" t="s">
        <v>41427</v>
      </c>
      <c r="F12002" s="519" t="s">
        <v>41428</v>
      </c>
      <c r="G12002" s="519" t="s">
        <v>34273</v>
      </c>
      <c r="I12002" s="519" t="s">
        <v>13</v>
      </c>
      <c r="J12002" s="650">
        <v>608.84</v>
      </c>
    </row>
    <row r="12003" spans="1:10">
      <c r="A12003" s="519" t="s">
        <v>12174</v>
      </c>
      <c r="B12003" s="519" t="str">
        <f t="shared" si="187"/>
        <v>GRADE DE ACO COM BARRAS REDONDAS DE 3/4" NA VERTICAL,ESPACADAS DE 10CM,FIXADAS EM BARRAS CHATAS DE 2"X3/8".FORNECIMENTOE COLOCACAO</v>
      </c>
      <c r="C12003" s="519" t="s">
        <v>41429</v>
      </c>
      <c r="D12003" s="519" t="s">
        <v>41430</v>
      </c>
      <c r="E12003" s="519" t="s">
        <v>34469</v>
      </c>
      <c r="I12003" s="519" t="s">
        <v>13</v>
      </c>
      <c r="J12003" s="650">
        <v>940.25</v>
      </c>
    </row>
    <row r="12004" spans="1:10">
      <c r="A12004" s="519" t="s">
        <v>12175</v>
      </c>
      <c r="B12004" s="519" t="str">
        <f t="shared" si="187"/>
        <v>GRADE DE ACO COM BARRAS REDONDAS DE 3/4" NA VERTICAL,ESPACADAS DE 10CM,FIXADAS EM BARRAS CHATAS DE 2"X3/8".FORNECIMENTOE COLOCACAO</v>
      </c>
      <c r="C12004" s="519" t="s">
        <v>41429</v>
      </c>
      <c r="D12004" s="519" t="s">
        <v>41430</v>
      </c>
      <c r="E12004" s="519" t="s">
        <v>34469</v>
      </c>
      <c r="I12004" s="519" t="s">
        <v>13</v>
      </c>
      <c r="J12004" s="650">
        <v>863.63</v>
      </c>
    </row>
    <row r="12005" spans="1:10">
      <c r="A12005" s="519" t="s">
        <v>12176</v>
      </c>
      <c r="B12005" s="519" t="str">
        <f t="shared" si="187"/>
        <v>GRADIL EM BARRAS DE ACO C/DIAMETRO DE 1/2", ESPACADOS 15CM,MONTANTES EM ACO REDONDO 2" E 2 BARRAS  CHATAS DE (2"X5/8")HORIZONTAIS,TENDO 2,50M DE LARGURA E 1,60M DE ALTURA,INCLUSIVE PINTURA.FORNECIMENTO E COLOCACAO</v>
      </c>
      <c r="C12005" s="519" t="s">
        <v>41431</v>
      </c>
      <c r="D12005" s="519" t="s">
        <v>41432</v>
      </c>
      <c r="E12005" s="519" t="s">
        <v>41433</v>
      </c>
      <c r="F12005" s="519" t="s">
        <v>41434</v>
      </c>
      <c r="I12005" s="519" t="s">
        <v>5</v>
      </c>
      <c r="J12005" s="650">
        <v>1742.79</v>
      </c>
    </row>
    <row r="12006" spans="1:10">
      <c r="A12006" s="519" t="s">
        <v>12177</v>
      </c>
      <c r="B12006" s="519" t="str">
        <f t="shared" si="187"/>
        <v>GRADIL EM BARRAS DE ACO C/DIAMETRO DE 1/2", ESPACADOS 15CM,MONTANTES EM ACO REDONDO 2" E 2 BARRAS  CHATAS DE (2"X5/8")HORIZONTAIS,TENDO 2,50M DE LARGURA E 1,60M DE ALTURA,INCLUSIVE PINTURA.FORNECIMENTO E COLOCACAO</v>
      </c>
      <c r="C12006" s="519" t="s">
        <v>41431</v>
      </c>
      <c r="D12006" s="519" t="s">
        <v>41432</v>
      </c>
      <c r="E12006" s="519" t="s">
        <v>41433</v>
      </c>
      <c r="F12006" s="519" t="s">
        <v>41434</v>
      </c>
      <c r="I12006" s="519" t="s">
        <v>5</v>
      </c>
      <c r="J12006" s="650">
        <v>1659.72</v>
      </c>
    </row>
    <row r="12007" spans="1:10">
      <c r="A12007" s="519" t="s">
        <v>12178</v>
      </c>
      <c r="B12007" s="519" t="str">
        <f t="shared" si="187"/>
        <v>GRADIL EM BARRAS DE ACO COM DIAMETRO DE 3/4",FORMANDO MODULOS DE 2,00M,COM 1,80M DE ALTURA.INCLUSIVE PINTURA.FORNECIMENTO E COLOCACAO</v>
      </c>
      <c r="C12007" s="519" t="s">
        <v>41435</v>
      </c>
      <c r="D12007" s="519" t="s">
        <v>41436</v>
      </c>
      <c r="E12007" s="519" t="s">
        <v>34477</v>
      </c>
      <c r="I12007" s="519" t="s">
        <v>5</v>
      </c>
      <c r="J12007" s="650">
        <v>1515.68</v>
      </c>
    </row>
    <row r="12008" spans="1:10">
      <c r="A12008" s="519" t="s">
        <v>12179</v>
      </c>
      <c r="B12008" s="519" t="str">
        <f t="shared" si="187"/>
        <v>GRADIL EM BARRAS DE ACO COM DIAMETRO DE 3/4",FORMANDO MODULOS DE 2,00M,COM 1,80M DE ALTURA.INCLUSIVE PINTURA.FORNECIMENTO E COLOCACAO</v>
      </c>
      <c r="C12008" s="519" t="s">
        <v>41435</v>
      </c>
      <c r="D12008" s="519" t="s">
        <v>41436</v>
      </c>
      <c r="E12008" s="519" t="s">
        <v>34477</v>
      </c>
      <c r="I12008" s="519" t="s">
        <v>5</v>
      </c>
      <c r="J12008" s="650">
        <v>1441.77</v>
      </c>
    </row>
    <row r="12009" spans="1:10">
      <c r="A12009" s="519" t="s">
        <v>12180</v>
      </c>
      <c r="B12009" s="519" t="str">
        <f t="shared" si="187"/>
        <v>GRADIL EM BARRAS DE ACO DE 3/4",ESPACADAS DE 12CM,MONTANTESEM BARRA QUADRADA DE 2" E 2 BARRAS CHATAS DE 2"X1/2" HORIZONTAIS,TENDO 2M DE LARGURA E 1,35M DE ALTURA,INCLUSIVE PINTURA.FORNECIMENTO E COLOCACAO</v>
      </c>
      <c r="C12009" s="519" t="s">
        <v>41437</v>
      </c>
      <c r="D12009" s="519" t="s">
        <v>41438</v>
      </c>
      <c r="E12009" s="519" t="s">
        <v>41439</v>
      </c>
      <c r="F12009" s="519" t="s">
        <v>34487</v>
      </c>
      <c r="I12009" s="519" t="s">
        <v>5</v>
      </c>
      <c r="J12009" s="650">
        <v>2043.62</v>
      </c>
    </row>
    <row r="12010" spans="1:10">
      <c r="A12010" s="519" t="s">
        <v>12181</v>
      </c>
      <c r="B12010" s="519" t="str">
        <f t="shared" si="187"/>
        <v>GRADIL EM BARRAS DE ACO DE 3/4",ESPACADAS DE 12CM,MONTANTESEM BARRA QUADRADA DE 2" E 2 BARRAS CHATAS DE 2"X1/2" HORIZONTAIS,TENDO 2M DE LARGURA E 1,35M DE ALTURA,INCLUSIVE PINTURA.FORNECIMENTO E COLOCACAO</v>
      </c>
      <c r="C12010" s="519" t="s">
        <v>41437</v>
      </c>
      <c r="D12010" s="519" t="s">
        <v>41438</v>
      </c>
      <c r="E12010" s="519" t="s">
        <v>41439</v>
      </c>
      <c r="F12010" s="519" t="s">
        <v>34487</v>
      </c>
      <c r="I12010" s="519" t="s">
        <v>5</v>
      </c>
      <c r="J12010" s="650">
        <v>1960.35</v>
      </c>
    </row>
    <row r="12011" spans="1:10">
      <c r="A12011" s="519" t="s">
        <v>12182</v>
      </c>
      <c r="B12011" s="519" t="str">
        <f t="shared" si="187"/>
        <v>GRADIL DE FERRO,ALTURA DE 0,85M,COM MONTANTES A CADA 1,30M EM BARRAS VERTICAIS QUADRADAS DE 1"X1",FIXADAS EM BLOCOS DE CONCRETO DE 0,20X0,20X0,20M,SOLDADAS EM 2 BARRAS HORIZONTAIS,SUPERIOR E INFERIOR,DE 1.1/2"X3/8",INCLUSIVE PINTURA.FORNECIMENTO E COLOCACAO</v>
      </c>
      <c r="C12011" s="519" t="s">
        <v>41440</v>
      </c>
      <c r="D12011" s="519" t="s">
        <v>41441</v>
      </c>
      <c r="E12011" s="519" t="s">
        <v>41442</v>
      </c>
      <c r="F12011" s="519" t="s">
        <v>41443</v>
      </c>
      <c r="G12011" s="519" t="s">
        <v>32940</v>
      </c>
      <c r="I12011" s="519" t="s">
        <v>36</v>
      </c>
      <c r="J12011" s="650">
        <v>565.85</v>
      </c>
    </row>
    <row r="12012" spans="1:10">
      <c r="A12012" s="519" t="s">
        <v>12183</v>
      </c>
      <c r="B12012" s="519" t="str">
        <f t="shared" si="187"/>
        <v>GRADIL DE FERRO,ALTURA DE 0,85M,COM MONTANTES A CADA 1,30M EM BARRAS VERTICAIS QUADRADAS DE 1"X1",FIXADAS EM BLOCOS DE CONCRETO DE 0,20X0,20X0,20M,SOLDADAS EM 2 BARRAS HORIZONTAIS,SUPERIOR E INFERIOR,DE 1.1/2"X3/8",INCLUSIVE PINTURA.FORNECIMENTO E COLOCACAO</v>
      </c>
      <c r="C12012" s="519" t="s">
        <v>41440</v>
      </c>
      <c r="D12012" s="519" t="s">
        <v>41441</v>
      </c>
      <c r="E12012" s="519" t="s">
        <v>41442</v>
      </c>
      <c r="F12012" s="519" t="s">
        <v>41443</v>
      </c>
      <c r="G12012" s="519" t="s">
        <v>32940</v>
      </c>
      <c r="I12012" s="519" t="s">
        <v>36</v>
      </c>
      <c r="J12012" s="650">
        <v>516.85</v>
      </c>
    </row>
    <row r="12013" spans="1:10">
      <c r="A12013" s="519" t="s">
        <v>12184</v>
      </c>
      <c r="B12013" s="519" t="str">
        <f t="shared" si="187"/>
        <v>GRADIL DE FERRO,ALTURA DE 1,20M,EM BARRAS VERTICAIS QUADRADAS DE 5/8" E ESPACADAS DE 12,50CM, SOLDADAS EM DUAS BARRAS,SUPERIOR E INFERIOR DE 1.1/2"X1/4",MONTANTES A CADA 1,50M EM BARRAS DE 1.1/2"X3/8",INCLUSIVE PINTURA.FORNECIMENTO E COLOCACAO</v>
      </c>
      <c r="C12013" s="519" t="s">
        <v>41444</v>
      </c>
      <c r="D12013" s="519" t="s">
        <v>41445</v>
      </c>
      <c r="E12013" s="519" t="s">
        <v>41446</v>
      </c>
      <c r="F12013" s="519" t="s">
        <v>41447</v>
      </c>
      <c r="G12013" s="519" t="s">
        <v>34257</v>
      </c>
      <c r="I12013" s="519" t="s">
        <v>36</v>
      </c>
      <c r="J12013" s="650">
        <v>575.17999999999995</v>
      </c>
    </row>
    <row r="12014" spans="1:10">
      <c r="A12014" s="519" t="s">
        <v>12185</v>
      </c>
      <c r="B12014" s="519" t="str">
        <f t="shared" si="187"/>
        <v>GRADIL DE FERRO,ALTURA DE 1,20M,EM BARRAS VERTICAIS QUADRADAS DE 5/8" E ESPACADAS DE 12,50CM, SOLDADAS EM DUAS BARRAS,SUPERIOR E INFERIOR DE 1.1/2"X1/4",MONTANTES A CADA 1,50M EM BARRAS DE 1.1/2"X3/8",INCLUSIVE PINTURA.FORNECIMENTO E COLOCACAO</v>
      </c>
      <c r="C12014" s="519" t="s">
        <v>41444</v>
      </c>
      <c r="D12014" s="519" t="s">
        <v>41445</v>
      </c>
      <c r="E12014" s="519" t="s">
        <v>41446</v>
      </c>
      <c r="F12014" s="519" t="s">
        <v>41447</v>
      </c>
      <c r="G12014" s="519" t="s">
        <v>34257</v>
      </c>
      <c r="I12014" s="519" t="s">
        <v>36</v>
      </c>
      <c r="J12014" s="650">
        <v>545.91999999999996</v>
      </c>
    </row>
    <row r="12015" spans="1:10">
      <c r="A12015" s="519" t="s">
        <v>12186</v>
      </c>
      <c r="B12015" s="519" t="str">
        <f t="shared" si="187"/>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015" s="519" t="s">
        <v>41448</v>
      </c>
      <c r="D12015" s="519" t="s">
        <v>41449</v>
      </c>
      <c r="E12015" s="519" t="s">
        <v>41450</v>
      </c>
      <c r="F12015" s="519" t="s">
        <v>41451</v>
      </c>
      <c r="G12015" s="519" t="s">
        <v>41452</v>
      </c>
      <c r="H12015" s="519" t="s">
        <v>41453</v>
      </c>
      <c r="I12015" s="519" t="s">
        <v>36</v>
      </c>
      <c r="J12015" s="650">
        <v>1112.76</v>
      </c>
    </row>
    <row r="12016" spans="1:10">
      <c r="A12016" s="519" t="s">
        <v>12187</v>
      </c>
      <c r="B12016" s="519" t="str">
        <f t="shared" si="187"/>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016" s="519" t="s">
        <v>41448</v>
      </c>
      <c r="D12016" s="519" t="s">
        <v>41449</v>
      </c>
      <c r="E12016" s="519" t="s">
        <v>41450</v>
      </c>
      <c r="F12016" s="519" t="s">
        <v>41451</v>
      </c>
      <c r="G12016" s="519" t="s">
        <v>41452</v>
      </c>
      <c r="H12016" s="519" t="s">
        <v>41453</v>
      </c>
      <c r="I12016" s="519" t="s">
        <v>36</v>
      </c>
      <c r="J12016" s="650">
        <v>1085.3699999999999</v>
      </c>
    </row>
    <row r="12017" spans="1:10">
      <c r="A12017" s="519" t="s">
        <v>12188</v>
      </c>
      <c r="B12017" s="519" t="str">
        <f t="shared" si="187"/>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017" s="519" t="s">
        <v>41454</v>
      </c>
      <c r="D12017" s="519" t="s">
        <v>41455</v>
      </c>
      <c r="E12017" s="519" t="s">
        <v>41456</v>
      </c>
      <c r="F12017" s="519" t="s">
        <v>41457</v>
      </c>
      <c r="G12017" s="519" t="s">
        <v>41458</v>
      </c>
      <c r="H12017" s="519" t="s">
        <v>41459</v>
      </c>
      <c r="I12017" s="519" t="s">
        <v>36</v>
      </c>
      <c r="J12017" s="650">
        <v>987.06</v>
      </c>
    </row>
    <row r="12018" spans="1:10">
      <c r="A12018" s="519" t="s">
        <v>12189</v>
      </c>
      <c r="B12018" s="519" t="str">
        <f t="shared" si="187"/>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018" s="519" t="s">
        <v>41454</v>
      </c>
      <c r="D12018" s="519" t="s">
        <v>41455</v>
      </c>
      <c r="E12018" s="519" t="s">
        <v>41456</v>
      </c>
      <c r="F12018" s="519" t="s">
        <v>41457</v>
      </c>
      <c r="G12018" s="519" t="s">
        <v>41458</v>
      </c>
      <c r="H12018" s="519" t="s">
        <v>41459</v>
      </c>
      <c r="I12018" s="519" t="s">
        <v>36</v>
      </c>
      <c r="J12018" s="650">
        <v>975.24</v>
      </c>
    </row>
    <row r="12019" spans="1:10">
      <c r="A12019" s="519" t="s">
        <v>12190</v>
      </c>
      <c r="B12019" s="519" t="str">
        <f t="shared" si="187"/>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019" s="519" t="s">
        <v>41460</v>
      </c>
      <c r="D12019" s="519" t="s">
        <v>41461</v>
      </c>
      <c r="E12019" s="519" t="s">
        <v>41462</v>
      </c>
      <c r="F12019" s="519" t="s">
        <v>41463</v>
      </c>
      <c r="G12019" s="519" t="s">
        <v>41464</v>
      </c>
      <c r="H12019" s="519" t="s">
        <v>34273</v>
      </c>
      <c r="I12019" s="519" t="s">
        <v>5</v>
      </c>
      <c r="J12019" s="650">
        <v>580.61</v>
      </c>
    </row>
    <row r="12020" spans="1:10">
      <c r="A12020" s="519" t="s">
        <v>12191</v>
      </c>
      <c r="B12020" s="519" t="str">
        <f t="shared" si="187"/>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020" s="519" t="s">
        <v>41460</v>
      </c>
      <c r="D12020" s="519" t="s">
        <v>41461</v>
      </c>
      <c r="E12020" s="519" t="s">
        <v>41462</v>
      </c>
      <c r="F12020" s="519" t="s">
        <v>41463</v>
      </c>
      <c r="G12020" s="519" t="s">
        <v>41464</v>
      </c>
      <c r="H12020" s="519" t="s">
        <v>34273</v>
      </c>
      <c r="I12020" s="519" t="s">
        <v>5</v>
      </c>
      <c r="J12020" s="650">
        <v>558.66999999999996</v>
      </c>
    </row>
    <row r="12021" spans="1:10">
      <c r="A12021" s="519" t="s">
        <v>12192</v>
      </c>
      <c r="B12021" s="519" t="str">
        <f t="shared" si="187"/>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021" s="519" t="s">
        <v>41465</v>
      </c>
      <c r="D12021" s="519" t="s">
        <v>41466</v>
      </c>
      <c r="E12021" s="519" t="s">
        <v>41467</v>
      </c>
      <c r="F12021" s="519" t="s">
        <v>41468</v>
      </c>
      <c r="G12021" s="519" t="s">
        <v>41469</v>
      </c>
      <c r="H12021" s="519" t="s">
        <v>41470</v>
      </c>
      <c r="I12021" s="519" t="s">
        <v>5</v>
      </c>
      <c r="J12021" s="650">
        <v>1048.46</v>
      </c>
    </row>
    <row r="12022" spans="1:10">
      <c r="A12022" s="519" t="s">
        <v>12193</v>
      </c>
      <c r="B12022" s="519" t="str">
        <f t="shared" si="187"/>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022" s="519" t="s">
        <v>41465</v>
      </c>
      <c r="D12022" s="519" t="s">
        <v>41466</v>
      </c>
      <c r="E12022" s="519" t="s">
        <v>41467</v>
      </c>
      <c r="F12022" s="519" t="s">
        <v>41468</v>
      </c>
      <c r="G12022" s="519" t="s">
        <v>41469</v>
      </c>
      <c r="H12022" s="519" t="s">
        <v>41470</v>
      </c>
      <c r="I12022" s="519" t="s">
        <v>5</v>
      </c>
      <c r="J12022" s="650">
        <v>970.36</v>
      </c>
    </row>
    <row r="12023" spans="1:10">
      <c r="A12023" s="519" t="s">
        <v>12194</v>
      </c>
      <c r="B12023" s="519" t="str">
        <f t="shared" si="187"/>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023" s="519" t="s">
        <v>41471</v>
      </c>
      <c r="D12023" s="519" t="s">
        <v>41472</v>
      </c>
      <c r="E12023" s="519" t="s">
        <v>41473</v>
      </c>
      <c r="F12023" s="519" t="s">
        <v>41474</v>
      </c>
      <c r="G12023" s="519" t="s">
        <v>41475</v>
      </c>
      <c r="H12023" s="519" t="s">
        <v>34258</v>
      </c>
      <c r="I12023" s="519" t="s">
        <v>5</v>
      </c>
      <c r="J12023" s="650">
        <v>4005.73</v>
      </c>
    </row>
    <row r="12024" spans="1:10">
      <c r="A12024" s="519" t="s">
        <v>12195</v>
      </c>
      <c r="B12024" s="519" t="str">
        <f t="shared" si="187"/>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024" s="519" t="s">
        <v>41471</v>
      </c>
      <c r="D12024" s="519" t="s">
        <v>41472</v>
      </c>
      <c r="E12024" s="519" t="s">
        <v>41473</v>
      </c>
      <c r="F12024" s="519" t="s">
        <v>41474</v>
      </c>
      <c r="G12024" s="519" t="s">
        <v>41475</v>
      </c>
      <c r="H12024" s="519" t="s">
        <v>34258</v>
      </c>
      <c r="I12024" s="519" t="s">
        <v>5</v>
      </c>
      <c r="J12024" s="650">
        <v>3925.34</v>
      </c>
    </row>
    <row r="12025" spans="1:10">
      <c r="A12025" s="519" t="s">
        <v>12196</v>
      </c>
      <c r="B12025" s="519" t="str">
        <f t="shared" si="187"/>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025" s="519" t="s">
        <v>41476</v>
      </c>
      <c r="D12025" s="519" t="s">
        <v>41477</v>
      </c>
      <c r="E12025" s="519" t="s">
        <v>41478</v>
      </c>
      <c r="F12025" s="519" t="s">
        <v>41479</v>
      </c>
      <c r="G12025" s="519" t="s">
        <v>41480</v>
      </c>
      <c r="H12025" s="519" t="s">
        <v>41481</v>
      </c>
      <c r="I12025" s="519" t="s">
        <v>5</v>
      </c>
      <c r="J12025" s="650">
        <v>2361.89</v>
      </c>
    </row>
    <row r="12026" spans="1:10">
      <c r="A12026" s="519" t="s">
        <v>12197</v>
      </c>
      <c r="B12026" s="519" t="str">
        <f t="shared" si="187"/>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026" s="519" t="s">
        <v>41476</v>
      </c>
      <c r="D12026" s="519" t="s">
        <v>41477</v>
      </c>
      <c r="E12026" s="519" t="s">
        <v>41478</v>
      </c>
      <c r="F12026" s="519" t="s">
        <v>41479</v>
      </c>
      <c r="G12026" s="519" t="s">
        <v>41480</v>
      </c>
      <c r="H12026" s="519" t="s">
        <v>41481</v>
      </c>
      <c r="I12026" s="519" t="s">
        <v>5</v>
      </c>
      <c r="J12026" s="650">
        <v>2282.7800000000002</v>
      </c>
    </row>
    <row r="12027" spans="1:10">
      <c r="A12027" s="519" t="s">
        <v>12198</v>
      </c>
      <c r="B12027" s="519" t="str">
        <f t="shared" si="187"/>
        <v>GRADIL DE FERRO EM MODULO DE 2,10M DE COMPRIMENTO COM ALTURA DE 2,60M,BARRA REDONDA DE 5/8",BARRA CHATA DE 1.1/2"X1/4",TUBO DE FERRO GALVANIZADO DE 3",INCLUSIVE PINTURA.FORNECIMENTO E COLOCACAO</v>
      </c>
      <c r="C12027" s="519" t="s">
        <v>41482</v>
      </c>
      <c r="D12027" s="519" t="s">
        <v>41483</v>
      </c>
      <c r="E12027" s="519" t="s">
        <v>41484</v>
      </c>
      <c r="F12027" s="519" t="s">
        <v>34477</v>
      </c>
      <c r="I12027" s="519" t="s">
        <v>5</v>
      </c>
      <c r="J12027" s="650">
        <v>1891.37</v>
      </c>
    </row>
    <row r="12028" spans="1:10">
      <c r="A12028" s="519" t="s">
        <v>12199</v>
      </c>
      <c r="B12028" s="519" t="str">
        <f t="shared" si="187"/>
        <v>GRADIL DE FERRO EM MODULO DE 2,10M DE COMPRIMENTO COM ALTURA DE 2,60M,BARRA REDONDA DE 5/8",BARRA CHATA DE 1.1/2"X1/4",TUBO DE FERRO GALVANIZADO DE 3",INCLUSIVE PINTURA.FORNECIMENTO E COLOCACAO</v>
      </c>
      <c r="C12028" s="519" t="s">
        <v>41482</v>
      </c>
      <c r="D12028" s="519" t="s">
        <v>41483</v>
      </c>
      <c r="E12028" s="519" t="s">
        <v>41484</v>
      </c>
      <c r="F12028" s="519" t="s">
        <v>34477</v>
      </c>
      <c r="I12028" s="519" t="s">
        <v>5</v>
      </c>
      <c r="J12028" s="650">
        <v>1821.72</v>
      </c>
    </row>
    <row r="12029" spans="1:10">
      <c r="A12029" s="519" t="s">
        <v>12200</v>
      </c>
      <c r="B12029" s="519" t="str">
        <f t="shared" si="187"/>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029" s="519" t="s">
        <v>41485</v>
      </c>
      <c r="D12029" s="519" t="s">
        <v>41486</v>
      </c>
      <c r="E12029" s="519" t="s">
        <v>41487</v>
      </c>
      <c r="F12029" s="519" t="s">
        <v>41488</v>
      </c>
      <c r="G12029" s="519" t="s">
        <v>41489</v>
      </c>
      <c r="H12029" s="519" t="s">
        <v>34487</v>
      </c>
      <c r="I12029" s="519" t="s">
        <v>5</v>
      </c>
      <c r="J12029" s="650">
        <v>2749.22</v>
      </c>
    </row>
    <row r="12030" spans="1:10">
      <c r="A12030" s="519" t="s">
        <v>12201</v>
      </c>
      <c r="B12030" s="519" t="str">
        <f t="shared" si="187"/>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030" s="519" t="s">
        <v>41485</v>
      </c>
      <c r="D12030" s="519" t="s">
        <v>41486</v>
      </c>
      <c r="E12030" s="519" t="s">
        <v>41487</v>
      </c>
      <c r="F12030" s="519" t="s">
        <v>41488</v>
      </c>
      <c r="G12030" s="519" t="s">
        <v>41489</v>
      </c>
      <c r="H12030" s="519" t="s">
        <v>34487</v>
      </c>
      <c r="I12030" s="519" t="s">
        <v>5</v>
      </c>
      <c r="J12030" s="650">
        <v>2665.53</v>
      </c>
    </row>
    <row r="12031" spans="1:10">
      <c r="A12031" s="519" t="s">
        <v>12202</v>
      </c>
      <c r="B12031" s="519" t="str">
        <f t="shared" si="187"/>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031" s="519" t="s">
        <v>50511</v>
      </c>
      <c r="D12031" s="519" t="s">
        <v>50512</v>
      </c>
      <c r="E12031" s="519" t="s">
        <v>50513</v>
      </c>
      <c r="F12031" s="519" t="s">
        <v>50514</v>
      </c>
      <c r="G12031" s="519" t="s">
        <v>50515</v>
      </c>
      <c r="I12031" s="519" t="s">
        <v>36</v>
      </c>
      <c r="J12031" s="650">
        <v>583.64</v>
      </c>
    </row>
    <row r="12032" spans="1:10">
      <c r="A12032" s="519" t="s">
        <v>12203</v>
      </c>
      <c r="B12032" s="519" t="str">
        <f t="shared" si="187"/>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032" s="519" t="s">
        <v>50511</v>
      </c>
      <c r="D12032" s="519" t="s">
        <v>50512</v>
      </c>
      <c r="E12032" s="519" t="s">
        <v>50513</v>
      </c>
      <c r="F12032" s="519" t="s">
        <v>50514</v>
      </c>
      <c r="G12032" s="519" t="s">
        <v>50515</v>
      </c>
      <c r="I12032" s="519" t="s">
        <v>36</v>
      </c>
      <c r="J12032" s="650">
        <v>575.16</v>
      </c>
    </row>
    <row r="12033" spans="1:10">
      <c r="A12033" s="519" t="s">
        <v>12204</v>
      </c>
      <c r="B12033" s="519" t="str">
        <f t="shared" si="187"/>
        <v>GRADIL ELETROFUNDIDO TIPO ORSOMETAL,NA MALHA 65X132MM E BARRA PORTANTE 25X2MM,FIO 5,MONTANTES 2120X76X8MM,PARAFUSOS,PINTURA ELETROSTATICA NAS CORES VERDE OU CINZA,INCLUSIVE MONTAGEM</v>
      </c>
      <c r="C12033" s="519" t="s">
        <v>41490</v>
      </c>
      <c r="D12033" s="519" t="s">
        <v>41491</v>
      </c>
      <c r="E12033" s="519" t="s">
        <v>41492</v>
      </c>
      <c r="F12033" s="519" t="s">
        <v>36</v>
      </c>
      <c r="I12033" s="519" t="s">
        <v>13</v>
      </c>
      <c r="J12033" s="650">
        <v>395.82</v>
      </c>
    </row>
    <row r="12034" spans="1:10">
      <c r="A12034" s="519" t="s">
        <v>12205</v>
      </c>
      <c r="B12034" s="519" t="str">
        <f t="shared" si="187"/>
        <v>GRADIL ELETROFUNDIDO TIPO ORSOMETAL,NA MALHA 65X132MM E BARRA PORTANTE 25X2MM,FIO 5,MONTANTES 2120X76X8MM,PARAFUSOS,PINTURA ELETROSTATICA NAS CORES VERDE OU CINZA,INCLUSIVE MONTAGEM</v>
      </c>
      <c r="C12034" s="519" t="s">
        <v>41490</v>
      </c>
      <c r="D12034" s="519" t="s">
        <v>41491</v>
      </c>
      <c r="E12034" s="519" t="s">
        <v>41492</v>
      </c>
      <c r="F12034" s="519" t="s">
        <v>36</v>
      </c>
      <c r="I12034" s="519" t="s">
        <v>13</v>
      </c>
      <c r="J12034" s="650">
        <v>376.87</v>
      </c>
    </row>
    <row r="12035" spans="1:10">
      <c r="A12035" s="519" t="s">
        <v>12206</v>
      </c>
      <c r="B12035" s="519" t="str">
        <f t="shared" si="187"/>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035" s="519" t="s">
        <v>41493</v>
      </c>
      <c r="D12035" s="519" t="s">
        <v>41494</v>
      </c>
      <c r="E12035" s="519" t="s">
        <v>41495</v>
      </c>
      <c r="F12035" s="519" t="s">
        <v>41496</v>
      </c>
      <c r="G12035" s="519" t="s">
        <v>41497</v>
      </c>
      <c r="H12035" s="519" t="s">
        <v>41498</v>
      </c>
      <c r="I12035" s="519" t="s">
        <v>13</v>
      </c>
      <c r="J12035" s="650">
        <v>112.13</v>
      </c>
    </row>
    <row r="12036" spans="1:10">
      <c r="A12036" s="519" t="s">
        <v>12207</v>
      </c>
      <c r="B12036" s="519" t="str">
        <f t="shared" si="187"/>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036" s="519" t="s">
        <v>41493</v>
      </c>
      <c r="D12036" s="519" t="s">
        <v>41494</v>
      </c>
      <c r="E12036" s="519" t="s">
        <v>41495</v>
      </c>
      <c r="F12036" s="519" t="s">
        <v>41496</v>
      </c>
      <c r="G12036" s="519" t="s">
        <v>41497</v>
      </c>
      <c r="H12036" s="519" t="s">
        <v>41498</v>
      </c>
      <c r="I12036" s="519" t="s">
        <v>13</v>
      </c>
      <c r="J12036" s="650">
        <v>111.87</v>
      </c>
    </row>
    <row r="12037" spans="1:10">
      <c r="A12037" s="519" t="s">
        <v>41499</v>
      </c>
      <c r="B12037" s="519" t="str">
        <f t="shared" si="187"/>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037" s="519" t="s">
        <v>41493</v>
      </c>
      <c r="D12037" s="519" t="s">
        <v>41494</v>
      </c>
      <c r="E12037" s="519" t="s">
        <v>41495</v>
      </c>
      <c r="F12037" s="519" t="s">
        <v>41500</v>
      </c>
      <c r="G12037" s="519" t="s">
        <v>41501</v>
      </c>
      <c r="H12037" s="519" t="s">
        <v>41502</v>
      </c>
      <c r="I12037" s="519" t="s">
        <v>13</v>
      </c>
      <c r="J12037" s="650">
        <v>116.47</v>
      </c>
    </row>
    <row r="12038" spans="1:10">
      <c r="A12038" s="519" t="s">
        <v>41503</v>
      </c>
      <c r="B12038" s="519" t="str">
        <f t="shared" si="187"/>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038" s="519" t="s">
        <v>41493</v>
      </c>
      <c r="D12038" s="519" t="s">
        <v>41494</v>
      </c>
      <c r="E12038" s="519" t="s">
        <v>41495</v>
      </c>
      <c r="F12038" s="519" t="s">
        <v>41500</v>
      </c>
      <c r="G12038" s="519" t="s">
        <v>41501</v>
      </c>
      <c r="H12038" s="519" t="s">
        <v>41502</v>
      </c>
      <c r="I12038" s="519" t="s">
        <v>13</v>
      </c>
      <c r="J12038" s="650">
        <v>115.93</v>
      </c>
    </row>
    <row r="12039" spans="1:10">
      <c r="A12039" s="519" t="s">
        <v>41504</v>
      </c>
      <c r="B12039" s="519" t="str">
        <f t="shared" si="187"/>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039" s="519" t="s">
        <v>41505</v>
      </c>
      <c r="D12039" s="519" t="s">
        <v>41506</v>
      </c>
      <c r="E12039" s="519" t="s">
        <v>41507</v>
      </c>
      <c r="F12039" s="519" t="s">
        <v>41508</v>
      </c>
      <c r="G12039" s="519" t="s">
        <v>51781</v>
      </c>
      <c r="H12039" s="519" t="s">
        <v>51782</v>
      </c>
      <c r="I12039" s="519" t="s">
        <v>13</v>
      </c>
      <c r="J12039" s="650">
        <v>299.85000000000002</v>
      </c>
    </row>
    <row r="12040" spans="1:10">
      <c r="A12040" s="519" t="s">
        <v>41509</v>
      </c>
      <c r="B12040" s="519" t="str">
        <f t="shared" ref="B12040:B12103" si="188">C12040&amp;D12040&amp;E12040&amp;F12040&amp;G12040&amp;H12040</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040" s="519" t="s">
        <v>41505</v>
      </c>
      <c r="D12040" s="519" t="s">
        <v>41506</v>
      </c>
      <c r="E12040" s="519" t="s">
        <v>41507</v>
      </c>
      <c r="F12040" s="519" t="s">
        <v>41508</v>
      </c>
      <c r="G12040" s="519" t="s">
        <v>51781</v>
      </c>
      <c r="H12040" s="519" t="s">
        <v>51782</v>
      </c>
      <c r="I12040" s="519" t="s">
        <v>13</v>
      </c>
      <c r="J12040" s="650">
        <v>299.58999999999997</v>
      </c>
    </row>
    <row r="12041" spans="1:10">
      <c r="A12041" s="519" t="s">
        <v>41510</v>
      </c>
      <c r="B12041" s="519" t="str">
        <f t="shared" si="188"/>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041" s="519" t="s">
        <v>41505</v>
      </c>
      <c r="D12041" s="519" t="s">
        <v>41511</v>
      </c>
      <c r="E12041" s="519" t="s">
        <v>41512</v>
      </c>
      <c r="F12041" s="519" t="s">
        <v>41513</v>
      </c>
      <c r="G12041" s="519" t="s">
        <v>51783</v>
      </c>
      <c r="H12041" s="519" t="s">
        <v>51784</v>
      </c>
      <c r="I12041" s="519" t="s">
        <v>13</v>
      </c>
      <c r="J12041" s="650">
        <v>309.17</v>
      </c>
    </row>
    <row r="12042" spans="1:10">
      <c r="A12042" s="519" t="s">
        <v>41514</v>
      </c>
      <c r="B12042" s="519" t="str">
        <f t="shared" si="188"/>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042" s="519" t="s">
        <v>41505</v>
      </c>
      <c r="D12042" s="519" t="s">
        <v>41511</v>
      </c>
      <c r="E12042" s="519" t="s">
        <v>41512</v>
      </c>
      <c r="F12042" s="519" t="s">
        <v>41513</v>
      </c>
      <c r="G12042" s="519" t="s">
        <v>51783</v>
      </c>
      <c r="H12042" s="519" t="s">
        <v>51784</v>
      </c>
      <c r="I12042" s="519" t="s">
        <v>13</v>
      </c>
      <c r="J12042" s="650">
        <v>308.63</v>
      </c>
    </row>
    <row r="12043" spans="1:10">
      <c r="A12043" s="519" t="s">
        <v>12208</v>
      </c>
      <c r="B12043" s="519" t="str">
        <f t="shared" si="188"/>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043" s="519" t="s">
        <v>41515</v>
      </c>
      <c r="D12043" s="519" t="s">
        <v>41516</v>
      </c>
      <c r="E12043" s="519" t="s">
        <v>41517</v>
      </c>
      <c r="F12043" s="519" t="s">
        <v>41518</v>
      </c>
      <c r="G12043" s="519" t="s">
        <v>41519</v>
      </c>
      <c r="H12043" s="519" t="s">
        <v>41520</v>
      </c>
      <c r="I12043" s="519" t="s">
        <v>36</v>
      </c>
      <c r="J12043" s="650">
        <v>966.79</v>
      </c>
    </row>
    <row r="12044" spans="1:10">
      <c r="A12044" s="519" t="s">
        <v>12209</v>
      </c>
      <c r="B12044" s="519" t="str">
        <f t="shared" si="188"/>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044" s="519" t="s">
        <v>41515</v>
      </c>
      <c r="D12044" s="519" t="s">
        <v>41516</v>
      </c>
      <c r="E12044" s="519" t="s">
        <v>41517</v>
      </c>
      <c r="F12044" s="519" t="s">
        <v>41518</v>
      </c>
      <c r="G12044" s="519" t="s">
        <v>41519</v>
      </c>
      <c r="H12044" s="519" t="s">
        <v>41520</v>
      </c>
      <c r="I12044" s="519" t="s">
        <v>36</v>
      </c>
      <c r="J12044" s="650">
        <v>902.9</v>
      </c>
    </row>
    <row r="12045" spans="1:10">
      <c r="A12045" s="519" t="s">
        <v>12210</v>
      </c>
      <c r="B12045" s="519" t="str">
        <f t="shared" si="188"/>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045" s="519" t="s">
        <v>41515</v>
      </c>
      <c r="D12045" s="519" t="s">
        <v>41516</v>
      </c>
      <c r="E12045" s="519" t="s">
        <v>41521</v>
      </c>
      <c r="F12045" s="519" t="s">
        <v>41522</v>
      </c>
      <c r="G12045" s="519" t="s">
        <v>41523</v>
      </c>
      <c r="H12045" s="519" t="s">
        <v>41524</v>
      </c>
      <c r="I12045" s="519" t="s">
        <v>36</v>
      </c>
      <c r="J12045" s="650">
        <v>1143.24</v>
      </c>
    </row>
    <row r="12046" spans="1:10">
      <c r="A12046" s="519" t="s">
        <v>12211</v>
      </c>
      <c r="B12046" s="519" t="str">
        <f t="shared" si="188"/>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046" s="519" t="s">
        <v>41515</v>
      </c>
      <c r="D12046" s="519" t="s">
        <v>41516</v>
      </c>
      <c r="E12046" s="519" t="s">
        <v>41521</v>
      </c>
      <c r="F12046" s="519" t="s">
        <v>41522</v>
      </c>
      <c r="G12046" s="519" t="s">
        <v>41523</v>
      </c>
      <c r="H12046" s="519" t="s">
        <v>41524</v>
      </c>
      <c r="I12046" s="519" t="s">
        <v>36</v>
      </c>
      <c r="J12046" s="650">
        <v>1047.67</v>
      </c>
    </row>
    <row r="12047" spans="1:10">
      <c r="A12047" s="519" t="s">
        <v>12212</v>
      </c>
      <c r="B12047" s="519" t="str">
        <f t="shared" si="188"/>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047" s="519" t="s">
        <v>41525</v>
      </c>
      <c r="D12047" s="519" t="s">
        <v>41526</v>
      </c>
      <c r="E12047" s="519" t="s">
        <v>41527</v>
      </c>
      <c r="F12047" s="519" t="s">
        <v>41528</v>
      </c>
      <c r="G12047" s="519" t="s">
        <v>41529</v>
      </c>
      <c r="H12047" s="519" t="s">
        <v>41530</v>
      </c>
      <c r="I12047" s="519" t="s">
        <v>36</v>
      </c>
      <c r="J12047" s="650">
        <v>940.16</v>
      </c>
    </row>
    <row r="12048" spans="1:10">
      <c r="A12048" s="519" t="s">
        <v>12213</v>
      </c>
      <c r="B12048" s="519" t="str">
        <f t="shared" si="188"/>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048" s="519" t="s">
        <v>41525</v>
      </c>
      <c r="D12048" s="519" t="s">
        <v>41526</v>
      </c>
      <c r="E12048" s="519" t="s">
        <v>41527</v>
      </c>
      <c r="F12048" s="519" t="s">
        <v>41528</v>
      </c>
      <c r="G12048" s="519" t="s">
        <v>41529</v>
      </c>
      <c r="H12048" s="519" t="s">
        <v>41530</v>
      </c>
      <c r="I12048" s="519" t="s">
        <v>36</v>
      </c>
      <c r="J12048" s="650">
        <v>904.66</v>
      </c>
    </row>
    <row r="12049" spans="1:10">
      <c r="A12049" s="519" t="s">
        <v>12214</v>
      </c>
      <c r="B12049" s="519" t="str">
        <f t="shared" si="188"/>
        <v>GUARDA-CORPO DE FERRO GALVANIZADO,COM MODULO DE 2,20M DE COMPRIMENTO,COM DOIS TUBOS DE 2" NA HORIZONTAL,PILARETES DE CONCRETO COM SECAO 20X20CM E 1,00M DE ALTURA,INCLUSIVE TODOS OS MATERIAIS E PINTURA.FORNECIMENTO E COLOCACAO</v>
      </c>
      <c r="C12049" s="519" t="s">
        <v>41531</v>
      </c>
      <c r="D12049" s="519" t="s">
        <v>41532</v>
      </c>
      <c r="E12049" s="519" t="s">
        <v>41533</v>
      </c>
      <c r="F12049" s="519" t="s">
        <v>41534</v>
      </c>
      <c r="I12049" s="519" t="s">
        <v>36</v>
      </c>
      <c r="J12049" s="650">
        <v>410.85</v>
      </c>
    </row>
    <row r="12050" spans="1:10">
      <c r="A12050" s="519" t="s">
        <v>12215</v>
      </c>
      <c r="B12050" s="519" t="str">
        <f t="shared" si="188"/>
        <v>GUARDA-CORPO DE FERRO GALVANIZADO,COM MODULO DE 2,20M DE COMPRIMENTO,COM DOIS TUBOS DE 2" NA HORIZONTAL,PILARETES DE CONCRETO COM SECAO 20X20CM E 1,00M DE ALTURA,INCLUSIVE TODOS OS MATERIAIS E PINTURA.FORNECIMENTO E COLOCACAO</v>
      </c>
      <c r="C12050" s="519" t="s">
        <v>41531</v>
      </c>
      <c r="D12050" s="519" t="s">
        <v>41532</v>
      </c>
      <c r="E12050" s="519" t="s">
        <v>41533</v>
      </c>
      <c r="F12050" s="519" t="s">
        <v>41534</v>
      </c>
      <c r="I12050" s="519" t="s">
        <v>36</v>
      </c>
      <c r="J12050" s="650">
        <v>389.35</v>
      </c>
    </row>
    <row r="12051" spans="1:10">
      <c r="A12051" s="519" t="s">
        <v>12216</v>
      </c>
      <c r="B12051" s="519" t="str">
        <f t="shared" si="188"/>
        <v>GUARDA-CORPO DE FERRO GALVANIZADO,COM MODULO DE 2,00M DE COMPRIMENTO,COM UM TUBO DE 3" E DOIS DE 1.1/4" NA HORIZONTAL,PILARETES DE CONCRETO COM SECAO QUADRADA DE 20CM E 1,05M DE ALTURA,INCLUSIVE TODOS OS MATERIAIS E PINTURA.FORNECIMENTO E COLOCACAO</v>
      </c>
      <c r="C12051" s="519" t="s">
        <v>41535</v>
      </c>
      <c r="D12051" s="519" t="s">
        <v>41536</v>
      </c>
      <c r="E12051" s="519" t="s">
        <v>41537</v>
      </c>
      <c r="F12051" s="519" t="s">
        <v>41538</v>
      </c>
      <c r="G12051" s="519" t="s">
        <v>36236</v>
      </c>
      <c r="I12051" s="519" t="s">
        <v>36</v>
      </c>
      <c r="J12051" s="650">
        <v>521.17999999999995</v>
      </c>
    </row>
    <row r="12052" spans="1:10">
      <c r="A12052" s="519" t="s">
        <v>12217</v>
      </c>
      <c r="B12052" s="519" t="str">
        <f t="shared" si="188"/>
        <v>GUARDA-CORPO DE FERRO GALVANIZADO,COM MODULO DE 2,00M DE COMPRIMENTO,COM UM TUBO DE 3" E DOIS DE 1.1/4" NA HORIZONTAL,PILARETES DE CONCRETO COM SECAO QUADRADA DE 20CM E 1,05M DE ALTURA,INCLUSIVE TODOS OS MATERIAIS E PINTURA.FORNECIMENTO E COLOCACAO</v>
      </c>
      <c r="C12052" s="519" t="s">
        <v>41535</v>
      </c>
      <c r="D12052" s="519" t="s">
        <v>41536</v>
      </c>
      <c r="E12052" s="519" t="s">
        <v>41537</v>
      </c>
      <c r="F12052" s="519" t="s">
        <v>41538</v>
      </c>
      <c r="G12052" s="519" t="s">
        <v>36236</v>
      </c>
      <c r="I12052" s="519" t="s">
        <v>36</v>
      </c>
      <c r="J12052" s="650">
        <v>497.04</v>
      </c>
    </row>
    <row r="12053" spans="1:10">
      <c r="A12053" s="519" t="s">
        <v>12218</v>
      </c>
      <c r="B12053" s="519" t="str">
        <f t="shared" si="188"/>
        <v>GUARDA-CORPO DE TUBO DE FERRO GALVANIZADO COM DOIS MONTANTES EM TUBO DE 1",UMA TRAVESSA SUPERIOR EM TUBO DE 2" E DUAS TRAVESSAS INFERIORES EM TUBO DE 1",EM MODULOS DE 2,20M DE COMPRIMENTO E 1,00M DE ALTURA,INCLUSIVE PINTURA.FORNECIMENTO E COLOCACAO</v>
      </c>
      <c r="C12053" s="519" t="s">
        <v>41539</v>
      </c>
      <c r="D12053" s="519" t="s">
        <v>41540</v>
      </c>
      <c r="E12053" s="519" t="s">
        <v>41541</v>
      </c>
      <c r="F12053" s="519" t="s">
        <v>41542</v>
      </c>
      <c r="G12053" s="519" t="s">
        <v>36236</v>
      </c>
      <c r="I12053" s="519" t="s">
        <v>5</v>
      </c>
      <c r="J12053" s="650">
        <v>609.45000000000005</v>
      </c>
    </row>
    <row r="12054" spans="1:10">
      <c r="A12054" s="519" t="s">
        <v>12219</v>
      </c>
      <c r="B12054" s="519" t="str">
        <f t="shared" si="188"/>
        <v>GUARDA-CORPO DE TUBO DE FERRO GALVANIZADO COM DOIS MONTANTES EM TUBO DE 1",UMA TRAVESSA SUPERIOR EM TUBO DE 2" E DUAS TRAVESSAS INFERIORES EM TUBO DE 1",EM MODULOS DE 2,20M DE COMPRIMENTO E 1,00M DE ALTURA,INCLUSIVE PINTURA.FORNECIMENTO E COLOCACAO</v>
      </c>
      <c r="C12054" s="519" t="s">
        <v>41539</v>
      </c>
      <c r="D12054" s="519" t="s">
        <v>41540</v>
      </c>
      <c r="E12054" s="519" t="s">
        <v>41541</v>
      </c>
      <c r="F12054" s="519" t="s">
        <v>41542</v>
      </c>
      <c r="G12054" s="519" t="s">
        <v>36236</v>
      </c>
      <c r="I12054" s="519" t="s">
        <v>5</v>
      </c>
      <c r="J12054" s="650">
        <v>598.14</v>
      </c>
    </row>
    <row r="12055" spans="1:10">
      <c r="A12055" s="519" t="s">
        <v>12220</v>
      </c>
      <c r="B12055" s="519" t="str">
        <f t="shared" si="188"/>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055" s="519" t="s">
        <v>41543</v>
      </c>
      <c r="D12055" s="519" t="s">
        <v>41544</v>
      </c>
      <c r="E12055" s="519" t="s">
        <v>41545</v>
      </c>
      <c r="F12055" s="519" t="s">
        <v>41546</v>
      </c>
      <c r="G12055" s="519" t="s">
        <v>41547</v>
      </c>
      <c r="I12055" s="519" t="s">
        <v>36</v>
      </c>
      <c r="J12055" s="650">
        <v>442.69</v>
      </c>
    </row>
    <row r="12056" spans="1:10">
      <c r="A12056" s="519" t="s">
        <v>12221</v>
      </c>
      <c r="B12056" s="519" t="str">
        <f t="shared" si="188"/>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056" s="519" t="s">
        <v>41543</v>
      </c>
      <c r="D12056" s="519" t="s">
        <v>41544</v>
      </c>
      <c r="E12056" s="519" t="s">
        <v>41545</v>
      </c>
      <c r="F12056" s="519" t="s">
        <v>41546</v>
      </c>
      <c r="G12056" s="519" t="s">
        <v>41547</v>
      </c>
      <c r="I12056" s="519" t="s">
        <v>36</v>
      </c>
      <c r="J12056" s="650">
        <v>435.98</v>
      </c>
    </row>
    <row r="12057" spans="1:10">
      <c r="A12057" s="519" t="s">
        <v>12222</v>
      </c>
      <c r="B12057" s="519" t="str">
        <f t="shared" si="188"/>
        <v>GUARDA-CORPO DE TUBOS DE ACO GALVANIZADO SOLDADOS, FORMANDOMODULOS DE 2,20M DE COMPRIMENTO E 1,00M DE ALTURA, COM 3 MONTANTES DE 2" DE DIAMETRO CHUMBADOS NO CONCRETO (EXCLUSIVE ESTE),TRAVESSA SUPERIOR DE 2" E TRAVESSA INFERIOR E INTERMEDIARIA DE 1".FORNECIMENTO E COLOCACAO</v>
      </c>
      <c r="C12057" s="519" t="s">
        <v>41548</v>
      </c>
      <c r="D12057" s="519" t="s">
        <v>41549</v>
      </c>
      <c r="E12057" s="519" t="s">
        <v>41550</v>
      </c>
      <c r="F12057" s="519" t="s">
        <v>41551</v>
      </c>
      <c r="G12057" s="519" t="s">
        <v>41552</v>
      </c>
      <c r="I12057" s="519" t="s">
        <v>36</v>
      </c>
      <c r="J12057" s="650">
        <v>436.22</v>
      </c>
    </row>
    <row r="12058" spans="1:10">
      <c r="A12058" s="519" t="s">
        <v>12223</v>
      </c>
      <c r="B12058" s="519" t="str">
        <f t="shared" si="188"/>
        <v>GUARDA-CORPO DE TUBOS DE ACO GALVANIZADO SOLDADOS, FORMANDOMODULOS DE 2,20M DE COMPRIMENTO E 1,00M DE ALTURA, COM 3 MONTANTES DE 2" DE DIAMETRO CHUMBADOS NO CONCRETO (EXCLUSIVE ESTE),TRAVESSA SUPERIOR DE 2" E TRAVESSA INFERIOR E INTERMEDIARIA DE 1".FORNECIMENTO E COLOCACAO</v>
      </c>
      <c r="C12058" s="519" t="s">
        <v>41548</v>
      </c>
      <c r="D12058" s="519" t="s">
        <v>41549</v>
      </c>
      <c r="E12058" s="519" t="s">
        <v>41550</v>
      </c>
      <c r="F12058" s="519" t="s">
        <v>41551</v>
      </c>
      <c r="G12058" s="519" t="s">
        <v>41552</v>
      </c>
      <c r="I12058" s="519" t="s">
        <v>36</v>
      </c>
      <c r="J12058" s="650">
        <v>430.56</v>
      </c>
    </row>
    <row r="12059" spans="1:10">
      <c r="A12059" s="519" t="s">
        <v>12224</v>
      </c>
      <c r="B12059" s="519" t="str">
        <f t="shared" si="188"/>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059" s="519" t="s">
        <v>41553</v>
      </c>
      <c r="D12059" s="519" t="s">
        <v>41554</v>
      </c>
      <c r="E12059" s="519" t="s">
        <v>41555</v>
      </c>
      <c r="F12059" s="519" t="s">
        <v>41556</v>
      </c>
      <c r="G12059" s="519" t="s">
        <v>41557</v>
      </c>
      <c r="H12059" s="519" t="s">
        <v>41558</v>
      </c>
      <c r="I12059" s="519" t="s">
        <v>5</v>
      </c>
      <c r="J12059" s="650">
        <v>1748.95</v>
      </c>
    </row>
    <row r="12060" spans="1:10">
      <c r="A12060" s="519" t="s">
        <v>12225</v>
      </c>
      <c r="B12060" s="519" t="str">
        <f t="shared" si="188"/>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060" s="519" t="s">
        <v>41553</v>
      </c>
      <c r="D12060" s="519" t="s">
        <v>41554</v>
      </c>
      <c r="E12060" s="519" t="s">
        <v>41555</v>
      </c>
      <c r="F12060" s="519" t="s">
        <v>41556</v>
      </c>
      <c r="G12060" s="519" t="s">
        <v>41557</v>
      </c>
      <c r="H12060" s="519" t="s">
        <v>41558</v>
      </c>
      <c r="I12060" s="519" t="s">
        <v>5</v>
      </c>
      <c r="J12060" s="650">
        <v>1740.47</v>
      </c>
    </row>
    <row r="12061" spans="1:10">
      <c r="A12061" s="519" t="s">
        <v>12226</v>
      </c>
      <c r="B12061" s="519" t="str">
        <f t="shared" si="188"/>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061" s="519" t="s">
        <v>41559</v>
      </c>
      <c r="D12061" s="519" t="s">
        <v>41560</v>
      </c>
      <c r="E12061" s="519" t="s">
        <v>41561</v>
      </c>
      <c r="F12061" s="519" t="s">
        <v>41562</v>
      </c>
      <c r="G12061" s="519" t="s">
        <v>41563</v>
      </c>
      <c r="H12061" s="519" t="s">
        <v>41564</v>
      </c>
      <c r="I12061" s="519" t="s">
        <v>5</v>
      </c>
      <c r="J12061" s="650">
        <v>1432.59</v>
      </c>
    </row>
    <row r="12062" spans="1:10">
      <c r="A12062" s="519" t="s">
        <v>12227</v>
      </c>
      <c r="B12062" s="519" t="str">
        <f t="shared" si="188"/>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062" s="519" t="s">
        <v>41559</v>
      </c>
      <c r="D12062" s="519" t="s">
        <v>41560</v>
      </c>
      <c r="E12062" s="519" t="s">
        <v>41561</v>
      </c>
      <c r="F12062" s="519" t="s">
        <v>41562</v>
      </c>
      <c r="G12062" s="519" t="s">
        <v>41563</v>
      </c>
      <c r="H12062" s="519" t="s">
        <v>41564</v>
      </c>
      <c r="I12062" s="519" t="s">
        <v>5</v>
      </c>
      <c r="J12062" s="650">
        <v>1381.21</v>
      </c>
    </row>
    <row r="12063" spans="1:10">
      <c r="A12063" s="519" t="s">
        <v>12228</v>
      </c>
      <c r="B12063" s="519" t="str">
        <f t="shared" si="188"/>
        <v>CORRIMAO DE TUBO DE FERRO GALVANIZADO DE 1.1/4",PRESO POR CHUMBADORES A CADA METRO.FORNECIMENTO E COLOCACAO</v>
      </c>
      <c r="C12063" s="519" t="s">
        <v>41565</v>
      </c>
      <c r="D12063" s="519" t="s">
        <v>41566</v>
      </c>
      <c r="I12063" s="519" t="s">
        <v>36</v>
      </c>
      <c r="J12063" s="650">
        <v>160.24</v>
      </c>
    </row>
    <row r="12064" spans="1:10">
      <c r="A12064" s="519" t="s">
        <v>12229</v>
      </c>
      <c r="B12064" s="519" t="str">
        <f t="shared" si="188"/>
        <v>CORRIMAO DE TUBO DE FERRO GALVANIZADO DE 1.1/4",PRESO POR CHUMBADORES A CADA METRO.FORNECIMENTO E COLOCACAO</v>
      </c>
      <c r="C12064" s="519" t="s">
        <v>41565</v>
      </c>
      <c r="D12064" s="519" t="s">
        <v>41566</v>
      </c>
      <c r="I12064" s="519" t="s">
        <v>36</v>
      </c>
      <c r="J12064" s="650">
        <v>148.93</v>
      </c>
    </row>
    <row r="12065" spans="1:10">
      <c r="A12065" s="519" t="s">
        <v>12230</v>
      </c>
      <c r="B12065" s="519" t="str">
        <f t="shared" si="188"/>
        <v>CORRIMAO DE TUBO DE ACO INOXIDAVEL,DIAMETRO 4",COM GUARDA-CORPO EM VIDRO,EXCLUSIVE ESTE, FIXADO EM MONTANTES DE TUBO DEACO INOXIDAVEL ESCOVADO, DIAMETRO 2.1/2",ALTURA 1,00M, ENVOLVENDO TUBO METALON DE 1.1/4".FORNECIMENTO E COLOCACAO</v>
      </c>
      <c r="C12065" s="519" t="s">
        <v>41567</v>
      </c>
      <c r="D12065" s="519" t="s">
        <v>41568</v>
      </c>
      <c r="E12065" s="519" t="s">
        <v>41569</v>
      </c>
      <c r="F12065" s="519" t="s">
        <v>41570</v>
      </c>
      <c r="I12065" s="519" t="s">
        <v>36</v>
      </c>
      <c r="J12065" s="650">
        <v>688.74</v>
      </c>
    </row>
    <row r="12066" spans="1:10">
      <c r="A12066" s="519" t="s">
        <v>12231</v>
      </c>
      <c r="B12066" s="519" t="str">
        <f t="shared" si="188"/>
        <v>CORRIMAO DE TUBO DE ACO INOXIDAVEL,DIAMETRO 4",COM GUARDA-CORPO EM VIDRO,EXCLUSIVE ESTE, FIXADO EM MONTANTES DE TUBO DEACO INOXIDAVEL ESCOVADO, DIAMETRO 2.1/2",ALTURA 1,00M, ENVOLVENDO TUBO METALON DE 1.1/4".FORNECIMENTO E COLOCACAO</v>
      </c>
      <c r="C12066" s="519" t="s">
        <v>41567</v>
      </c>
      <c r="D12066" s="519" t="s">
        <v>41568</v>
      </c>
      <c r="E12066" s="519" t="s">
        <v>41569</v>
      </c>
      <c r="F12066" s="519" t="s">
        <v>41570</v>
      </c>
      <c r="I12066" s="519" t="s">
        <v>36</v>
      </c>
      <c r="J12066" s="650">
        <v>677.43</v>
      </c>
    </row>
    <row r="12067" spans="1:10">
      <c r="A12067" s="519" t="s">
        <v>12232</v>
      </c>
      <c r="B12067" s="519" t="str">
        <f t="shared" si="188"/>
        <v>QUADRO PARA PROTECAO DE JANELA OU APARELHOS DE AR CONDICIONADO,FORMADA DE BARRAS QUADRADAS DE 3/8",CHUMBADAS NA ALVENARIA.FORNECIMENTO E COLOCACAO</v>
      </c>
      <c r="C12067" s="519" t="s">
        <v>41571</v>
      </c>
      <c r="D12067" s="519" t="s">
        <v>41572</v>
      </c>
      <c r="E12067" s="519" t="s">
        <v>41573</v>
      </c>
      <c r="I12067" s="519" t="s">
        <v>13</v>
      </c>
      <c r="J12067" s="650">
        <v>586.98</v>
      </c>
    </row>
    <row r="12068" spans="1:10">
      <c r="A12068" s="519" t="s">
        <v>12233</v>
      </c>
      <c r="B12068" s="519" t="str">
        <f t="shared" si="188"/>
        <v>QUADRO PARA PROTECAO DE JANELA OU APARELHOS DE AR CONDICIONADO,FORMADA DE BARRAS QUADRADAS DE 3/8",CHUMBADAS NA ALVENARIA.FORNECIMENTO E COLOCACAO</v>
      </c>
      <c r="C12068" s="519" t="s">
        <v>41571</v>
      </c>
      <c r="D12068" s="519" t="s">
        <v>41572</v>
      </c>
      <c r="E12068" s="519" t="s">
        <v>41573</v>
      </c>
      <c r="I12068" s="519" t="s">
        <v>13</v>
      </c>
      <c r="J12068" s="650">
        <v>533.26</v>
      </c>
    </row>
    <row r="12069" spans="1:10">
      <c r="A12069" s="519" t="s">
        <v>12234</v>
      </c>
      <c r="B12069" s="519" t="str">
        <f t="shared" si="188"/>
        <v>QUADRO PARA PROTECAO DE JANELA,COM TELA DE ARAME GALVANIZADO Nº12,MALHA DE 1", FIXADA EM GRADE DE FERRO EM CANTONEIRA EBARRA DE 3/4"X1/8" DE SECAO, ESPACADAS VERTICAL E HORIZONTALMENTE DE 50CM,CHUMBADA NA ALVENARIA.FORNECIMENTO E COLOCACAO</v>
      </c>
      <c r="C12069" s="519" t="s">
        <v>41574</v>
      </c>
      <c r="D12069" s="519" t="s">
        <v>41575</v>
      </c>
      <c r="E12069" s="519" t="s">
        <v>41576</v>
      </c>
      <c r="F12069" s="519" t="s">
        <v>41577</v>
      </c>
      <c r="I12069" s="519" t="s">
        <v>13</v>
      </c>
      <c r="J12069" s="650">
        <v>683.09</v>
      </c>
    </row>
    <row r="12070" spans="1:10">
      <c r="A12070" s="519" t="s">
        <v>12235</v>
      </c>
      <c r="B12070" s="519" t="str">
        <f t="shared" si="188"/>
        <v>QUADRO PARA PROTECAO DE JANELA,COM TELA DE ARAME GALVANIZADO Nº12,MALHA DE 1", FIXADA EM GRADE DE FERRO EM CANTONEIRA EBARRA DE 3/4"X1/8" DE SECAO, ESPACADAS VERTICAL E HORIZONTALMENTE DE 50CM,CHUMBADA NA ALVENARIA.FORNECIMENTO E COLOCACAO</v>
      </c>
      <c r="C12070" s="519" t="s">
        <v>41574</v>
      </c>
      <c r="D12070" s="519" t="s">
        <v>41575</v>
      </c>
      <c r="E12070" s="519" t="s">
        <v>41576</v>
      </c>
      <c r="F12070" s="519" t="s">
        <v>41577</v>
      </c>
      <c r="I12070" s="519" t="s">
        <v>13</v>
      </c>
      <c r="J12070" s="650">
        <v>615.24</v>
      </c>
    </row>
    <row r="12071" spans="1:10">
      <c r="A12071" s="519" t="s">
        <v>12236</v>
      </c>
      <c r="B12071" s="519" t="str">
        <f t="shared" si="188"/>
        <v>QUADRO DE PROTECAO DE VAO EM CANTONEIRA DE ACO COM ABAS IGUAIS DE 5/8"X1/8",TELA DE ACO,FIO 12,MALHA DE 2,5X2,5M E TELATIPO MOSQUITEIRO EM POLIETILENO.FORNECIMENTO E COLOCACAO</v>
      </c>
      <c r="C12071" s="519" t="s">
        <v>41578</v>
      </c>
      <c r="D12071" s="519" t="s">
        <v>41579</v>
      </c>
      <c r="E12071" s="519" t="s">
        <v>72820</v>
      </c>
      <c r="I12071" s="519" t="s">
        <v>13</v>
      </c>
      <c r="J12071" s="650">
        <v>662.06</v>
      </c>
    </row>
    <row r="12072" spans="1:10">
      <c r="A12072" s="519" t="s">
        <v>12237</v>
      </c>
      <c r="B12072" s="519" t="str">
        <f t="shared" si="188"/>
        <v>QUADRO DE PROTECAO DE VAO EM CANTONEIRA DE ACO COM ABAS IGUAIS DE 5/8"X1/8",TELA DE ACO,FIO 12,MALHA DE 2,5X2,5M E TELATIPO MOSQUITEIRO EM POLIETILENO.FORNECIMENTO E COLOCACAO</v>
      </c>
      <c r="C12072" s="519" t="s">
        <v>41578</v>
      </c>
      <c r="D12072" s="519" t="s">
        <v>41579</v>
      </c>
      <c r="E12072" s="519" t="s">
        <v>72820</v>
      </c>
      <c r="I12072" s="519" t="s">
        <v>13</v>
      </c>
      <c r="J12072" s="650">
        <v>594.21</v>
      </c>
    </row>
    <row r="12073" spans="1:10">
      <c r="A12073" s="519" t="s">
        <v>12238</v>
      </c>
      <c r="B12073" s="519" t="str">
        <f t="shared" si="188"/>
        <v>PROTECAO PARA PORTA DE ACO INOX ESCOVADO,CHAPA N°14,COM 90CM DE ALTURA.FORNECIMENTO E COLOCACAO</v>
      </c>
      <c r="C12073" s="519" t="s">
        <v>56203</v>
      </c>
      <c r="D12073" s="519" t="s">
        <v>56204</v>
      </c>
      <c r="I12073" s="519" t="s">
        <v>36</v>
      </c>
      <c r="J12073" s="650">
        <v>112.5</v>
      </c>
    </row>
    <row r="12074" spans="1:10">
      <c r="A12074" s="519" t="s">
        <v>12239</v>
      </c>
      <c r="B12074" s="519" t="str">
        <f t="shared" si="188"/>
        <v>PROTECAO PARA PORTA DE ACO INOX ESCOVADO,CHAPA N°14,COM 90CM DE ALTURA.FORNECIMENTO E COLOCACAO</v>
      </c>
      <c r="C12074" s="519" t="s">
        <v>56203</v>
      </c>
      <c r="D12074" s="519" t="s">
        <v>56204</v>
      </c>
      <c r="I12074" s="519" t="s">
        <v>36</v>
      </c>
      <c r="J12074" s="650">
        <v>108.77</v>
      </c>
    </row>
    <row r="12075" spans="1:10">
      <c r="A12075" s="519" t="s">
        <v>12240</v>
      </c>
      <c r="B12075" s="519" t="str">
        <f t="shared" si="188"/>
        <v>PROTECAO PARA PORTA EM ACO INOX ESCOVADO,CHAPA N°14,COM 30CM DE ALTURA.FORNECIMENTO E COLOCACAO</v>
      </c>
      <c r="C12075" s="519" t="s">
        <v>56205</v>
      </c>
      <c r="D12075" s="519" t="s">
        <v>56204</v>
      </c>
      <c r="I12075" s="519" t="s">
        <v>36</v>
      </c>
      <c r="J12075" s="650">
        <v>50.22</v>
      </c>
    </row>
    <row r="12076" spans="1:10">
      <c r="A12076" s="519" t="s">
        <v>12241</v>
      </c>
      <c r="B12076" s="519" t="str">
        <f t="shared" si="188"/>
        <v>PROTECAO PARA PORTA EM ACO INOX ESCOVADO,CHAPA N°14,COM 30CM DE ALTURA.FORNECIMENTO E COLOCACAO</v>
      </c>
      <c r="C12076" s="519" t="s">
        <v>56205</v>
      </c>
      <c r="D12076" s="519" t="s">
        <v>56204</v>
      </c>
      <c r="I12076" s="519" t="s">
        <v>36</v>
      </c>
      <c r="J12076" s="650">
        <v>47.39</v>
      </c>
    </row>
    <row r="12077" spans="1:10">
      <c r="A12077" s="519" t="s">
        <v>12242</v>
      </c>
      <c r="B12077" s="519" t="str">
        <f t="shared" si="188"/>
        <v>PROTECAO PARA PORTA EM ACO INOX ESCOVADO,CHAPA N°14,COM 20CM DE ALTURA.FORNECIMENTO E COLOCACAO</v>
      </c>
      <c r="C12077" s="519" t="s">
        <v>56206</v>
      </c>
      <c r="D12077" s="519" t="s">
        <v>56204</v>
      </c>
      <c r="I12077" s="519" t="s">
        <v>36</v>
      </c>
      <c r="J12077" s="650">
        <v>33.520000000000003</v>
      </c>
    </row>
    <row r="12078" spans="1:10">
      <c r="A12078" s="519" t="s">
        <v>12243</v>
      </c>
      <c r="B12078" s="519" t="str">
        <f t="shared" si="188"/>
        <v>PROTECAO PARA PORTA EM ACO INOX ESCOVADO,CHAPA N°14,COM 20CM DE ALTURA.FORNECIMENTO E COLOCACAO</v>
      </c>
      <c r="C12078" s="519" t="s">
        <v>56206</v>
      </c>
      <c r="D12078" s="519" t="s">
        <v>56204</v>
      </c>
      <c r="I12078" s="519" t="s">
        <v>36</v>
      </c>
      <c r="J12078" s="650">
        <v>31.66</v>
      </c>
    </row>
    <row r="12079" spans="1:10">
      <c r="A12079" s="519" t="s">
        <v>12244</v>
      </c>
      <c r="B12079" s="519" t="str">
        <f t="shared" si="188"/>
        <v>PROTECAO PARA PORTA EM ACO INOX ESCOVADO,CHAPA N°14,COM 15CM DE ALTURA.FORNECIMENTO E COLOCACAO</v>
      </c>
      <c r="C12079" s="519" t="s">
        <v>56207</v>
      </c>
      <c r="D12079" s="519" t="s">
        <v>56204</v>
      </c>
      <c r="I12079" s="519" t="s">
        <v>36</v>
      </c>
      <c r="J12079" s="650">
        <v>26.66</v>
      </c>
    </row>
    <row r="12080" spans="1:10">
      <c r="A12080" s="519" t="s">
        <v>12245</v>
      </c>
      <c r="B12080" s="519" t="str">
        <f t="shared" si="188"/>
        <v>PROTECAO PARA PORTA EM ACO INOX ESCOVADO,CHAPA N°14,COM 15CM DE ALTURA.FORNECIMENTO E COLOCACAO</v>
      </c>
      <c r="C12080" s="519" t="s">
        <v>56207</v>
      </c>
      <c r="D12080" s="519" t="s">
        <v>56204</v>
      </c>
      <c r="I12080" s="519" t="s">
        <v>36</v>
      </c>
      <c r="J12080" s="650">
        <v>25.08</v>
      </c>
    </row>
    <row r="12081" spans="1:10">
      <c r="A12081" s="519" t="s">
        <v>12246</v>
      </c>
      <c r="B12081" s="519" t="str">
        <f t="shared" si="188"/>
        <v>PROTECAO DE CANTO DE PAREDE (ARESTA VIVA) COM CANTONEIRA 2X2X1/4".FORNECIMENTO E COLOCACAO</v>
      </c>
      <c r="C12081" s="519" t="s">
        <v>41580</v>
      </c>
      <c r="D12081" s="519" t="s">
        <v>41581</v>
      </c>
      <c r="I12081" s="519" t="s">
        <v>36</v>
      </c>
      <c r="J12081" s="650">
        <v>78.989999999999995</v>
      </c>
    </row>
    <row r="12082" spans="1:10">
      <c r="A12082" s="519" t="s">
        <v>12247</v>
      </c>
      <c r="B12082" s="519" t="str">
        <f t="shared" si="188"/>
        <v>PROTECAO DE CANTO DE PAREDE (ARESTA VIVA) COM CANTONEIRA 2X2X1/4".FORNECIMENTO E COLOCACAO</v>
      </c>
      <c r="C12082" s="519" t="s">
        <v>41580</v>
      </c>
      <c r="D12082" s="519" t="s">
        <v>41581</v>
      </c>
      <c r="I12082" s="519" t="s">
        <v>36</v>
      </c>
      <c r="J12082" s="650">
        <v>76.05</v>
      </c>
    </row>
    <row r="12083" spans="1:10">
      <c r="A12083" s="519" t="s">
        <v>41582</v>
      </c>
      <c r="B12083" s="519" t="str">
        <f t="shared" si="188"/>
        <v>PROTECAO DE CANTO DE PAREDE (ARESTA VIVA) COM CANTONEIRA 3/4"X3/4"X1/8".FORNECIMENTO E COLOCACAO</v>
      </c>
      <c r="C12083" s="519" t="s">
        <v>41583</v>
      </c>
      <c r="D12083" s="519" t="s">
        <v>41584</v>
      </c>
      <c r="I12083" s="519" t="s">
        <v>36</v>
      </c>
      <c r="J12083" s="650">
        <v>31.98</v>
      </c>
    </row>
    <row r="12084" spans="1:10">
      <c r="A12084" s="519" t="s">
        <v>41585</v>
      </c>
      <c r="B12084" s="519" t="str">
        <f t="shared" si="188"/>
        <v>PROTECAO DE CANTO DE PAREDE (ARESTA VIVA) COM CANTONEIRA 3/4"X3/4"X1/8".FORNECIMENTO E COLOCACAO</v>
      </c>
      <c r="C12084" s="519" t="s">
        <v>41583</v>
      </c>
      <c r="D12084" s="519" t="s">
        <v>41584</v>
      </c>
      <c r="I12084" s="519" t="s">
        <v>36</v>
      </c>
      <c r="J12084" s="650">
        <v>29.05</v>
      </c>
    </row>
    <row r="12085" spans="1:10">
      <c r="A12085" s="519" t="s">
        <v>12248</v>
      </c>
      <c r="B12085" s="519" t="str">
        <f t="shared" si="188"/>
        <v>ESCADA DE MARINHEIRO,COM LARGURA DE 0,40M,EXECUTADA EM BARRAS DE FERRO DE 1.1/2"X1/4",SENDO OS DEGRAUS EM FERRO REDONDODE 5/8",ESPACADOS DE 30CM.FORNECIMENTO E COLOCACAO</v>
      </c>
      <c r="C12085" s="519" t="s">
        <v>41586</v>
      </c>
      <c r="D12085" s="519" t="s">
        <v>41587</v>
      </c>
      <c r="E12085" s="519" t="s">
        <v>41588</v>
      </c>
      <c r="I12085" s="519" t="s">
        <v>36</v>
      </c>
      <c r="J12085" s="650">
        <v>503.48</v>
      </c>
    </row>
    <row r="12086" spans="1:10">
      <c r="A12086" s="519" t="s">
        <v>12249</v>
      </c>
      <c r="B12086" s="519" t="str">
        <f t="shared" si="188"/>
        <v>ESCADA DE MARINHEIRO,COM LARGURA DE 0,40M,EXECUTADA EM BARRAS DE FERRO DE 1.1/2"X1/4",SENDO OS DEGRAUS EM FERRO REDONDODE 5/8",ESPACADOS DE 30CM.FORNECIMENTO E COLOCACAO</v>
      </c>
      <c r="C12086" s="519" t="s">
        <v>41586</v>
      </c>
      <c r="D12086" s="519" t="s">
        <v>41587</v>
      </c>
      <c r="E12086" s="519" t="s">
        <v>41588</v>
      </c>
      <c r="I12086" s="519" t="s">
        <v>36</v>
      </c>
      <c r="J12086" s="650">
        <v>452.59</v>
      </c>
    </row>
    <row r="12087" spans="1:10">
      <c r="A12087" s="519" t="s">
        <v>12250</v>
      </c>
      <c r="B12087" s="519" t="str">
        <f t="shared" si="188"/>
        <v>ESCADA DE FERRO DE 3/4",COM 3M DE ALTURA,CONSIDERANDO 10 DEGRAUS ESPACADOS DE 30CM.FORNECIMENTO E COLOCACAO</v>
      </c>
      <c r="C12087" s="519" t="s">
        <v>41589</v>
      </c>
      <c r="D12087" s="519" t="s">
        <v>41590</v>
      </c>
      <c r="I12087" s="519" t="s">
        <v>5</v>
      </c>
      <c r="J12087" s="650">
        <v>712</v>
      </c>
    </row>
    <row r="12088" spans="1:10">
      <c r="A12088" s="519" t="s">
        <v>12251</v>
      </c>
      <c r="B12088" s="519" t="str">
        <f t="shared" si="188"/>
        <v>ESCADA DE FERRO DE 3/4",COM 3M DE ALTURA,CONSIDERANDO 10 DEGRAUS ESPACADOS DE 30CM.FORNECIMENTO E COLOCACAO</v>
      </c>
      <c r="C12088" s="519" t="s">
        <v>41589</v>
      </c>
      <c r="D12088" s="519" t="s">
        <v>41590</v>
      </c>
      <c r="I12088" s="519" t="s">
        <v>5</v>
      </c>
      <c r="J12088" s="650">
        <v>661.11</v>
      </c>
    </row>
    <row r="12089" spans="1:10">
      <c r="A12089" s="519" t="s">
        <v>12252</v>
      </c>
      <c r="B12089" s="519" t="str">
        <f t="shared" si="188"/>
        <v>SUPORTE PARA APARELHOS DE AR CONDICIONADO DE 1 A 2HP,EM CANTONEIRA DE FERRO DE 1.1/4"X1/8".FORNECIMENTO E COLOCACAO</v>
      </c>
      <c r="C12089" s="519" t="s">
        <v>41591</v>
      </c>
      <c r="D12089" s="519" t="s">
        <v>41592</v>
      </c>
      <c r="I12089" s="519" t="s">
        <v>5</v>
      </c>
      <c r="J12089" s="650">
        <v>457.9</v>
      </c>
    </row>
    <row r="12090" spans="1:10">
      <c r="A12090" s="519" t="s">
        <v>12253</v>
      </c>
      <c r="B12090" s="519" t="str">
        <f t="shared" si="188"/>
        <v>SUPORTE PARA APARELHOS DE AR CONDICIONADO DE 1 A 2HP,EM CANTONEIRA DE FERRO DE 1.1/4"X1/8".FORNECIMENTO E COLOCACAO</v>
      </c>
      <c r="C12090" s="519" t="s">
        <v>41591</v>
      </c>
      <c r="D12090" s="519" t="s">
        <v>41592</v>
      </c>
      <c r="I12090" s="519" t="s">
        <v>5</v>
      </c>
      <c r="J12090" s="650">
        <v>409.83</v>
      </c>
    </row>
    <row r="12091" spans="1:10">
      <c r="A12091" s="519" t="s">
        <v>72821</v>
      </c>
      <c r="B12091" s="519" t="str">
        <f t="shared" si="188"/>
        <v>SUPORTE TIPO MAO FRANCESA DE ALTA RESISTENCIA,EM ACO,ABAS COM MEDIDAS EM TORNO DE (50X33)CM,COM CAPACIDADE DE PESO MAXIMO APROXIMADO DE 110KG.FORNECIMENTO E INSTALACAO</v>
      </c>
      <c r="C12091" s="519" t="s">
        <v>72822</v>
      </c>
      <c r="D12091" s="519" t="s">
        <v>72823</v>
      </c>
      <c r="E12091" s="519" t="s">
        <v>72824</v>
      </c>
      <c r="I12091" s="519" t="s">
        <v>5</v>
      </c>
      <c r="J12091" s="650">
        <v>66.180000000000007</v>
      </c>
    </row>
    <row r="12092" spans="1:10">
      <c r="A12092" s="519" t="s">
        <v>72825</v>
      </c>
      <c r="B12092" s="519" t="str">
        <f t="shared" si="188"/>
        <v>SUPORTE TIPO MAO FRANCESA DE ALTA RESISTENCIA,EM ACO,ABAS COM MEDIDAS EM TORNO DE (50X33)CM,COM CAPACIDADE DE PESO MAXIMO APROXIMADO DE 110KG.FORNECIMENTO E INSTALACAO</v>
      </c>
      <c r="C12092" s="519" t="s">
        <v>72822</v>
      </c>
      <c r="D12092" s="519" t="s">
        <v>72823</v>
      </c>
      <c r="E12092" s="519" t="s">
        <v>72824</v>
      </c>
      <c r="I12092" s="519" t="s">
        <v>5</v>
      </c>
      <c r="J12092" s="650">
        <v>64.349999999999994</v>
      </c>
    </row>
    <row r="12093" spans="1:10">
      <c r="A12093" s="519" t="s">
        <v>12254</v>
      </c>
      <c r="B12093" s="519" t="str">
        <f t="shared" si="188"/>
        <v>PRATELEIRA EM CHAPA DE ACO PRETA,LISA Nº24,60CM DE LARGURA,PINTURA ELETROSTATICA PRETA,TRATAMENTO ANTIFERRUGEM.FORNECIMENTO E COLOCACAO</v>
      </c>
      <c r="C12093" s="519" t="s">
        <v>41593</v>
      </c>
      <c r="D12093" s="519" t="s">
        <v>41594</v>
      </c>
      <c r="E12093" s="519" t="s">
        <v>34162</v>
      </c>
      <c r="I12093" s="519" t="s">
        <v>36</v>
      </c>
      <c r="J12093" s="650">
        <v>88.68</v>
      </c>
    </row>
    <row r="12094" spans="1:10">
      <c r="A12094" s="519" t="s">
        <v>12255</v>
      </c>
      <c r="B12094" s="519" t="str">
        <f t="shared" si="188"/>
        <v>PRATELEIRA EM CHAPA DE ACO PRETA,LISA Nº24,60CM DE LARGURA,PINTURA ELETROSTATICA PRETA,TRATAMENTO ANTIFERRUGEM.FORNECIMENTO E COLOCACAO</v>
      </c>
      <c r="C12094" s="519" t="s">
        <v>41593</v>
      </c>
      <c r="D12094" s="519" t="s">
        <v>41594</v>
      </c>
      <c r="E12094" s="519" t="s">
        <v>34162</v>
      </c>
      <c r="I12094" s="519" t="s">
        <v>36</v>
      </c>
      <c r="J12094" s="650">
        <v>85.85</v>
      </c>
    </row>
    <row r="12095" spans="1:10">
      <c r="A12095" s="519" t="s">
        <v>12256</v>
      </c>
      <c r="B12095" s="519" t="str">
        <f t="shared" si="188"/>
        <v>PRATELEIRA EM CHAPA DE ACO PRETA,LISA,N°24,50CM DE LARGURA,PINTURA ELETROSTATICA PRETA,TRATAMENTO ANTIFERRUGEM.FORNECIMENTO E COLOCACAO</v>
      </c>
      <c r="C12095" s="519" t="s">
        <v>41595</v>
      </c>
      <c r="D12095" s="519" t="s">
        <v>41594</v>
      </c>
      <c r="E12095" s="519" t="s">
        <v>34162</v>
      </c>
      <c r="I12095" s="519" t="s">
        <v>36</v>
      </c>
      <c r="J12095" s="650">
        <v>77.430000000000007</v>
      </c>
    </row>
    <row r="12096" spans="1:10">
      <c r="A12096" s="519" t="s">
        <v>12257</v>
      </c>
      <c r="B12096" s="519" t="str">
        <f t="shared" si="188"/>
        <v>PRATELEIRA EM CHAPA DE ACO PRETA,LISA,N°24,50CM DE LARGURA,PINTURA ELETROSTATICA PRETA,TRATAMENTO ANTIFERRUGEM.FORNECIMENTO E COLOCACAO</v>
      </c>
      <c r="C12096" s="519" t="s">
        <v>41595</v>
      </c>
      <c r="D12096" s="519" t="s">
        <v>41594</v>
      </c>
      <c r="E12096" s="519" t="s">
        <v>34162</v>
      </c>
      <c r="I12096" s="519" t="s">
        <v>36</v>
      </c>
      <c r="J12096" s="650">
        <v>74.61</v>
      </c>
    </row>
    <row r="12097" spans="1:10">
      <c r="A12097" s="519" t="s">
        <v>12258</v>
      </c>
      <c r="B12097" s="519" t="str">
        <f t="shared" si="188"/>
        <v>PRATELEIRA EM CHAPA DE ACO PRETA,LISA,N°24,40CM DE LARGURA,PINTURA ELETROSTATICA PRETA,TRATAMENTO ANTIFERRUGEM.FORNECIMENTO E COLOCACAO</v>
      </c>
      <c r="C12097" s="519" t="s">
        <v>41596</v>
      </c>
      <c r="D12097" s="519" t="s">
        <v>41594</v>
      </c>
      <c r="E12097" s="519" t="s">
        <v>34162</v>
      </c>
      <c r="I12097" s="519" t="s">
        <v>36</v>
      </c>
      <c r="J12097" s="650">
        <v>66.19</v>
      </c>
    </row>
    <row r="12098" spans="1:10" ht="18.75" customHeight="1">
      <c r="A12098" s="519" t="s">
        <v>12259</v>
      </c>
      <c r="B12098" s="519" t="str">
        <f t="shared" si="188"/>
        <v>PRATELEIRA EM CHAPA DE ACO PRETA,LISA,N°24,40CM DE LARGURA,PINTURA ELETROSTATICA PRETA,TRATAMENTO ANTIFERRUGEM.FORNECIMENTO E COLOCACAO</v>
      </c>
      <c r="C12098" s="519" t="s">
        <v>41596</v>
      </c>
      <c r="D12098" s="519" t="s">
        <v>41594</v>
      </c>
      <c r="E12098" s="519" t="s">
        <v>34162</v>
      </c>
      <c r="I12098" s="519" t="s">
        <v>36</v>
      </c>
      <c r="J12098" s="650">
        <v>63.36</v>
      </c>
    </row>
    <row r="12099" spans="1:10">
      <c r="A12099" s="519" t="s">
        <v>12260</v>
      </c>
      <c r="B12099" s="519" t="str">
        <f t="shared" si="188"/>
        <v>BARRA DE FERRO VERTICAL DE 1.1/4" COM 1,50M DE ALTURA FIXADAS EM 2 BARRAS HORIZONTAIS DE 2.1/2"X5/8",EXCLUSIVE ESTAS,INCLUSIVE 1 PONTA DE LANCA E 4 ANUETOS.FORNECIMENTO E COLOCACAO</v>
      </c>
      <c r="C12099" s="519" t="s">
        <v>41597</v>
      </c>
      <c r="D12099" s="519" t="s">
        <v>41598</v>
      </c>
      <c r="E12099" s="519" t="s">
        <v>41599</v>
      </c>
      <c r="I12099" s="519" t="s">
        <v>5</v>
      </c>
      <c r="J12099" s="650">
        <v>247.16</v>
      </c>
    </row>
    <row r="12100" spans="1:10">
      <c r="A12100" s="519" t="s">
        <v>12261</v>
      </c>
      <c r="B12100" s="519" t="str">
        <f t="shared" si="188"/>
        <v>BARRA DE FERRO VERTICAL DE 1.1/4" COM 1,50M DE ALTURA FIXADAS EM 2 BARRAS HORIZONTAIS DE 2.1/2"X5/8",EXCLUSIVE ESTAS,INCLUSIVE 1 PONTA DE LANCA E 4 ANUETOS.FORNECIMENTO E COLOCACAO</v>
      </c>
      <c r="C12100" s="519" t="s">
        <v>41597</v>
      </c>
      <c r="D12100" s="519" t="s">
        <v>41598</v>
      </c>
      <c r="E12100" s="519" t="s">
        <v>41599</v>
      </c>
      <c r="I12100" s="519" t="s">
        <v>5</v>
      </c>
      <c r="J12100" s="650">
        <v>240.34</v>
      </c>
    </row>
    <row r="12101" spans="1:10">
      <c r="A12101" s="519" t="s">
        <v>12262</v>
      </c>
      <c r="B12101" s="519" t="str">
        <f t="shared" si="188"/>
        <v>ESTRUTURA DE FIXACAO DE QUADROS CONSTITUIDO POR BARRA CHATADE FERRO DE 2"X3/8".FORNECIMENTO E COLOCACAO</v>
      </c>
      <c r="C12101" s="519" t="s">
        <v>41600</v>
      </c>
      <c r="D12101" s="519" t="s">
        <v>41601</v>
      </c>
      <c r="I12101" s="519" t="s">
        <v>36</v>
      </c>
      <c r="J12101" s="650">
        <v>37.97</v>
      </c>
    </row>
    <row r="12102" spans="1:10">
      <c r="A12102" s="519" t="s">
        <v>12263</v>
      </c>
      <c r="B12102" s="519" t="str">
        <f t="shared" si="188"/>
        <v>ESTRUTURA DE FIXACAO DE QUADROS CONSTITUIDO POR BARRA CHATADE FERRO DE 2"X3/8".FORNECIMENTO E COLOCACAO</v>
      </c>
      <c r="C12102" s="519" t="s">
        <v>41600</v>
      </c>
      <c r="D12102" s="519" t="s">
        <v>41601</v>
      </c>
      <c r="I12102" s="519" t="s">
        <v>36</v>
      </c>
      <c r="J12102" s="650">
        <v>35.15</v>
      </c>
    </row>
    <row r="12103" spans="1:10">
      <c r="A12103" s="519" t="s">
        <v>12264</v>
      </c>
      <c r="B12103" s="519" t="str">
        <f t="shared" si="188"/>
        <v>ESTRUTURA DE SUSTENTACAO PARA GAIOLAS,EM MODULO DE 1,80M COM 2 BARRAS QUADRADAS DE 1" EM PARARELO,COM 2 MONTANTES EM TUBO DE FERRO GALVANIZADO DE 3",SENDO 0,50M LIVRE E 0,20M ENTERRADO.FORNECIMENTO E COLOCACAO</v>
      </c>
      <c r="C12103" s="519" t="s">
        <v>41602</v>
      </c>
      <c r="D12103" s="519" t="s">
        <v>41603</v>
      </c>
      <c r="E12103" s="519" t="s">
        <v>41604</v>
      </c>
      <c r="F12103" s="519" t="s">
        <v>41605</v>
      </c>
      <c r="I12103" s="519" t="s">
        <v>5</v>
      </c>
      <c r="J12103" s="650">
        <v>657.06</v>
      </c>
    </row>
    <row r="12104" spans="1:10">
      <c r="A12104" s="519" t="s">
        <v>12265</v>
      </c>
      <c r="B12104" s="519" t="str">
        <f t="shared" ref="B12104:B12167" si="189">C12104&amp;D12104&amp;E12104&amp;F12104&amp;G12104&amp;H12104</f>
        <v>ESTRUTURA DE SUSTENTACAO PARA GAIOLAS,EM MODULO DE 1,80M COM 2 BARRAS QUADRADAS DE 1" EM PARARELO,COM 2 MONTANTES EM TUBO DE FERRO GALVANIZADO DE 3",SENDO 0,50M LIVRE E 0,20M ENTERRADO.FORNECIMENTO E COLOCACAO</v>
      </c>
      <c r="C12104" s="519" t="s">
        <v>41602</v>
      </c>
      <c r="D12104" s="519" t="s">
        <v>41603</v>
      </c>
      <c r="E12104" s="519" t="s">
        <v>41604</v>
      </c>
      <c r="F12104" s="519" t="s">
        <v>41605</v>
      </c>
      <c r="I12104" s="519" t="s">
        <v>5</v>
      </c>
      <c r="J12104" s="650">
        <v>645.75</v>
      </c>
    </row>
    <row r="12105" spans="1:10">
      <c r="A12105" s="519" t="s">
        <v>12266</v>
      </c>
      <c r="B12105" s="519" t="str">
        <f t="shared" si="189"/>
        <v>ESTRUTURA DE SUSTENTACAO PARA GAIOLAS,EM MODULO DE 1,80M COM 2 BARRAS QUADRADAS DE 1" EM PARARELO,COM 2 MONTANTES EM TUBO DE FERRO GALVANIZADO DE 3",SENDO 3,00M LIVRES E 0,50M ENTERRADO.FORNECIMENTO E COLOCACAO</v>
      </c>
      <c r="C12105" s="519" t="s">
        <v>41602</v>
      </c>
      <c r="D12105" s="519" t="s">
        <v>41603</v>
      </c>
      <c r="E12105" s="519" t="s">
        <v>41606</v>
      </c>
      <c r="F12105" s="519" t="s">
        <v>41607</v>
      </c>
      <c r="I12105" s="519" t="s">
        <v>5</v>
      </c>
      <c r="J12105" s="650">
        <v>1641.62</v>
      </c>
    </row>
    <row r="12106" spans="1:10">
      <c r="A12106" s="519" t="s">
        <v>12267</v>
      </c>
      <c r="B12106" s="519" t="str">
        <f t="shared" si="189"/>
        <v>ESTRUTURA DE SUSTENTACAO PARA GAIOLAS,EM MODULO DE 1,80M COM 2 BARRAS QUADRADAS DE 1" EM PARARELO,COM 2 MONTANTES EM TUBO DE FERRO GALVANIZADO DE 3",SENDO 3,00M LIVRES E 0,50M ENTERRADO.FORNECIMENTO E COLOCACAO</v>
      </c>
      <c r="C12106" s="519" t="s">
        <v>41602</v>
      </c>
      <c r="D12106" s="519" t="s">
        <v>41603</v>
      </c>
      <c r="E12106" s="519" t="s">
        <v>41606</v>
      </c>
      <c r="F12106" s="519" t="s">
        <v>41607</v>
      </c>
      <c r="I12106" s="519" t="s">
        <v>5</v>
      </c>
      <c r="J12106" s="650">
        <v>1633.13</v>
      </c>
    </row>
    <row r="12107" spans="1:10">
      <c r="A12107" s="519" t="s">
        <v>12268</v>
      </c>
      <c r="B12107" s="519" t="str">
        <f t="shared" si="189"/>
        <v>GAIOLA DE (1,50X1,50X2)M,MONTADA EM ESTRUTURA DE CANTONEIRADE FERRO DE 1.1/2"X1.1/2"X3/16".FORNECIMENTO E COLOCACAO</v>
      </c>
      <c r="C12107" s="519" t="s">
        <v>41608</v>
      </c>
      <c r="D12107" s="519" t="s">
        <v>41609</v>
      </c>
      <c r="I12107" s="519" t="s">
        <v>5</v>
      </c>
      <c r="J12107" s="650">
        <v>672.21</v>
      </c>
    </row>
    <row r="12108" spans="1:10">
      <c r="A12108" s="519" t="s">
        <v>12269</v>
      </c>
      <c r="B12108" s="519" t="str">
        <f t="shared" si="189"/>
        <v>GAIOLA DE (1,50X1,50X2)M,MONTADA EM ESTRUTURA DE CANTONEIRADE FERRO DE 1.1/2"X1.1/2"X3/16".FORNECIMENTO E COLOCACAO</v>
      </c>
      <c r="C12108" s="519" t="s">
        <v>41608</v>
      </c>
      <c r="D12108" s="519" t="s">
        <v>41609</v>
      </c>
      <c r="I12108" s="519" t="s">
        <v>5</v>
      </c>
      <c r="J12108" s="650">
        <v>655.25</v>
      </c>
    </row>
    <row r="12109" spans="1:10">
      <c r="A12109" s="519" t="s">
        <v>12270</v>
      </c>
      <c r="B12109" s="519" t="str">
        <f t="shared" si="189"/>
        <v>GAVETA EM CHAPA DE ACO DE 1/2" NAS DIMENSOES DE ALTURA DE 10CM,LARGURA DE 20CM E COMPRIMENTO DE 30CM.FORNECIMENTO E COLOCACAO</v>
      </c>
      <c r="C12109" s="519" t="s">
        <v>41610</v>
      </c>
      <c r="D12109" s="519" t="s">
        <v>41611</v>
      </c>
      <c r="E12109" s="519" t="s">
        <v>34526</v>
      </c>
      <c r="I12109" s="519" t="s">
        <v>5</v>
      </c>
      <c r="J12109" s="650">
        <v>420.16</v>
      </c>
    </row>
    <row r="12110" spans="1:10">
      <c r="A12110" s="519" t="s">
        <v>12271</v>
      </c>
      <c r="B12110" s="519" t="str">
        <f t="shared" si="189"/>
        <v>GAVETA EM CHAPA DE ACO DE 1/2" NAS DIMENSOES DE ALTURA DE 10CM,LARGURA DE 20CM E COMPRIMENTO DE 30CM.FORNECIMENTO E COLOCACAO</v>
      </c>
      <c r="C12110" s="519" t="s">
        <v>41610</v>
      </c>
      <c r="D12110" s="519" t="s">
        <v>41611</v>
      </c>
      <c r="E12110" s="519" t="s">
        <v>34526</v>
      </c>
      <c r="I12110" s="519" t="s">
        <v>5</v>
      </c>
      <c r="J12110" s="650">
        <v>397.54</v>
      </c>
    </row>
    <row r="12111" spans="1:10">
      <c r="A12111" s="519" t="s">
        <v>12272</v>
      </c>
      <c r="B12111" s="519" t="str">
        <f t="shared" si="189"/>
        <v>PINHA DE FERRO FUNDIDO COM 35CM DE ALTURA,FIXADA EM MONTANTE DE FERRO,EXCLUSIVE ESTE.FORNECIMENTO E COLOCACAO</v>
      </c>
      <c r="C12111" s="519" t="s">
        <v>41612</v>
      </c>
      <c r="D12111" s="519" t="s">
        <v>41613</v>
      </c>
      <c r="I12111" s="519" t="s">
        <v>5</v>
      </c>
      <c r="J12111" s="650">
        <v>66.14</v>
      </c>
    </row>
    <row r="12112" spans="1:10">
      <c r="A12112" s="519" t="s">
        <v>12273</v>
      </c>
      <c r="B12112" s="519" t="str">
        <f t="shared" si="189"/>
        <v>PINHA DE FERRO FUNDIDO COM 35CM DE ALTURA,FIXADA EM MONTANTE DE FERRO,EXCLUSIVE ESTE.FORNECIMENTO E COLOCACAO</v>
      </c>
      <c r="C12112" s="519" t="s">
        <v>41612</v>
      </c>
      <c r="D12112" s="519" t="s">
        <v>41613</v>
      </c>
      <c r="I12112" s="519" t="s">
        <v>5</v>
      </c>
      <c r="J12112" s="650">
        <v>65.459999999999994</v>
      </c>
    </row>
    <row r="12113" spans="1:10">
      <c r="A12113" s="519" t="s">
        <v>12274</v>
      </c>
      <c r="B12113" s="519" t="str">
        <f t="shared" si="189"/>
        <v>PONTA DE LANCA DE FERRO FUNDIDO COM 12CM DE ALTURA,FIXADA EM BARRA REDONDA DE 1.1/4", EXCLUSIVE ESTA.FORNECIMENTO E COLOCACAO</v>
      </c>
      <c r="C12113" s="519" t="s">
        <v>41614</v>
      </c>
      <c r="D12113" s="519" t="s">
        <v>41615</v>
      </c>
      <c r="E12113" s="519" t="s">
        <v>34526</v>
      </c>
      <c r="I12113" s="519" t="s">
        <v>5</v>
      </c>
      <c r="J12113" s="650">
        <v>10.83</v>
      </c>
    </row>
    <row r="12114" spans="1:10">
      <c r="A12114" s="519" t="s">
        <v>12275</v>
      </c>
      <c r="B12114" s="519" t="str">
        <f t="shared" si="189"/>
        <v>PONTA DE LANCA DE FERRO FUNDIDO COM 12CM DE ALTURA,FIXADA EM BARRA REDONDA DE 1.1/4", EXCLUSIVE ESTA.FORNECIMENTO E COLOCACAO</v>
      </c>
      <c r="C12114" s="519" t="s">
        <v>41614</v>
      </c>
      <c r="D12114" s="519" t="s">
        <v>41615</v>
      </c>
      <c r="E12114" s="519" t="s">
        <v>34526</v>
      </c>
      <c r="I12114" s="519" t="s">
        <v>5</v>
      </c>
      <c r="J12114" s="650">
        <v>10.24</v>
      </c>
    </row>
    <row r="12115" spans="1:10">
      <c r="A12115" s="519" t="s">
        <v>12276</v>
      </c>
      <c r="B12115" s="519" t="str">
        <f t="shared" si="189"/>
        <v>TAMPA DE FERRO PARA CAIXA DE AGUA,EM CHAPA Nº18,COM DIAMETRO DE 1,10M E 10CM DE ALTURA DE VIRADA.FORNECIMENTO E COLOCACAO</v>
      </c>
      <c r="C12115" s="519" t="s">
        <v>41616</v>
      </c>
      <c r="D12115" s="519" t="s">
        <v>41617</v>
      </c>
      <c r="E12115" s="519" t="s">
        <v>32884</v>
      </c>
      <c r="I12115" s="519" t="s">
        <v>5</v>
      </c>
      <c r="J12115" s="650">
        <v>749.74</v>
      </c>
    </row>
    <row r="12116" spans="1:10">
      <c r="A12116" s="519" t="s">
        <v>12277</v>
      </c>
      <c r="B12116" s="519" t="str">
        <f t="shared" si="189"/>
        <v>TAMPA DE FERRO PARA CAIXA DE AGUA,EM CHAPA Nº18,COM DIAMETRO DE 1,10M E 10CM DE ALTURA DE VIRADA.FORNECIMENTO E COLOCACAO</v>
      </c>
      <c r="C12116" s="519" t="s">
        <v>41616</v>
      </c>
      <c r="D12116" s="519" t="s">
        <v>41617</v>
      </c>
      <c r="E12116" s="519" t="s">
        <v>32884</v>
      </c>
      <c r="I12116" s="519" t="s">
        <v>5</v>
      </c>
      <c r="J12116" s="650">
        <v>700.26</v>
      </c>
    </row>
    <row r="12117" spans="1:10">
      <c r="A12117" s="519" t="s">
        <v>12278</v>
      </c>
      <c r="B12117" s="519" t="str">
        <f t="shared" si="189"/>
        <v>TAMPA DE FERRO PINTADA,CHAPA Nº18,DE 1,20X1,20M E 0,20M DE ALTURA DE VIRADA.FORNECIMENTO E COLOCACAO</v>
      </c>
      <c r="C12117" s="519" t="s">
        <v>41618</v>
      </c>
      <c r="D12117" s="519" t="s">
        <v>41619</v>
      </c>
      <c r="I12117" s="519" t="s">
        <v>5</v>
      </c>
      <c r="J12117" s="650">
        <v>852.94</v>
      </c>
    </row>
    <row r="12118" spans="1:10">
      <c r="A12118" s="519" t="s">
        <v>12279</v>
      </c>
      <c r="B12118" s="519" t="str">
        <f t="shared" si="189"/>
        <v>TAMPA DE FERRO PINTADA,CHAPA Nº18,DE 1,20X1,20M E 0,20M DE ALTURA DE VIRADA.FORNECIMENTO E COLOCACAO</v>
      </c>
      <c r="C12118" s="519" t="s">
        <v>41618</v>
      </c>
      <c r="D12118" s="519" t="s">
        <v>41619</v>
      </c>
      <c r="I12118" s="519" t="s">
        <v>5</v>
      </c>
      <c r="J12118" s="650">
        <v>800.92</v>
      </c>
    </row>
    <row r="12119" spans="1:10">
      <c r="A12119" s="519" t="s">
        <v>12280</v>
      </c>
      <c r="B12119" s="519" t="str">
        <f t="shared" si="189"/>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119" s="519" t="s">
        <v>41620</v>
      </c>
      <c r="D12119" s="519" t="s">
        <v>41621</v>
      </c>
      <c r="E12119" s="519" t="s">
        <v>41622</v>
      </c>
      <c r="F12119" s="519" t="s">
        <v>41623</v>
      </c>
      <c r="G12119" s="519" t="s">
        <v>41624</v>
      </c>
      <c r="H12119" s="519" t="s">
        <v>41625</v>
      </c>
      <c r="I12119" s="519" t="s">
        <v>5</v>
      </c>
      <c r="J12119" s="650">
        <v>1408.18</v>
      </c>
    </row>
    <row r="12120" spans="1:10">
      <c r="A12120" s="519" t="s">
        <v>12281</v>
      </c>
      <c r="B12120" s="519" t="str">
        <f t="shared" si="189"/>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120" s="519" t="s">
        <v>41620</v>
      </c>
      <c r="D12120" s="519" t="s">
        <v>41621</v>
      </c>
      <c r="E12120" s="519" t="s">
        <v>41622</v>
      </c>
      <c r="F12120" s="519" t="s">
        <v>41623</v>
      </c>
      <c r="G12120" s="519" t="s">
        <v>41624</v>
      </c>
      <c r="H12120" s="519" t="s">
        <v>41625</v>
      </c>
      <c r="I12120" s="519" t="s">
        <v>5</v>
      </c>
      <c r="J12120" s="650">
        <v>1396.87</v>
      </c>
    </row>
    <row r="12121" spans="1:10">
      <c r="A12121" s="519" t="s">
        <v>12282</v>
      </c>
      <c r="B12121" s="519" t="str">
        <f t="shared" si="189"/>
        <v>PORTA DE ABRIR EM ACO LAMINADO A FRIO COM ADICAO DE COBRE,TIPO VENEZIANA,PINTADA COM TINTA PRIMER,COM LARGURA E ALTURA APROXIMADAS DE 0,80X2,10M,INCLUSIVE FECHADURA DE CILINDRO E DOBRADICAS.FORNECIMENTO E COLOCACAO</v>
      </c>
      <c r="C12121" s="519" t="s">
        <v>41626</v>
      </c>
      <c r="D12121" s="519" t="s">
        <v>41627</v>
      </c>
      <c r="E12121" s="519" t="s">
        <v>41628</v>
      </c>
      <c r="F12121" s="519" t="s">
        <v>41629</v>
      </c>
      <c r="I12121" s="519" t="s">
        <v>5</v>
      </c>
      <c r="J12121" s="650">
        <v>501.65</v>
      </c>
    </row>
    <row r="12122" spans="1:10">
      <c r="A12122" s="519" t="s">
        <v>12283</v>
      </c>
      <c r="B12122" s="519" t="str">
        <f t="shared" si="189"/>
        <v>PORTA DE ABRIR EM ACO LAMINADO A FRIO COM ADICAO DE COBRE,TIPO VENEZIANA,PINTADA COM TINTA PRIMER,COM LARGURA E ALTURA APROXIMADAS DE 0,80X2,10M,INCLUSIVE FECHADURA DE CILINDRO E DOBRADICAS.FORNECIMENTO E COLOCACAO</v>
      </c>
      <c r="C12122" s="519" t="s">
        <v>41626</v>
      </c>
      <c r="D12122" s="519" t="s">
        <v>41627</v>
      </c>
      <c r="E12122" s="519" t="s">
        <v>41628</v>
      </c>
      <c r="F12122" s="519" t="s">
        <v>41629</v>
      </c>
      <c r="I12122" s="519" t="s">
        <v>5</v>
      </c>
      <c r="J12122" s="650">
        <v>493.17</v>
      </c>
    </row>
    <row r="12123" spans="1:10">
      <c r="A12123" s="519" t="s">
        <v>12284</v>
      </c>
      <c r="B12123" s="519" t="str">
        <f t="shared" si="189"/>
        <v>PORTA DE ABRIR EM ACO LAMINADO A FRIO COM ADICAO DE COBRE,COM ALMOFADA E DIVISOES HORIZONTAIS,PINTADA COM TINTA PRIMER,COM LARGURA E ALTURA APROXIMADAS DE 0,80X2,10M,INCLUSIVE FECHADURA DE CILINDRO E DOBRADICAS,EXCLUSIVE VIDRO.FORNECIMENTOE COLOCACAO</v>
      </c>
      <c r="C12123" s="519" t="s">
        <v>41630</v>
      </c>
      <c r="D12123" s="519" t="s">
        <v>41631</v>
      </c>
      <c r="E12123" s="519" t="s">
        <v>41632</v>
      </c>
      <c r="F12123" s="519" t="s">
        <v>41633</v>
      </c>
      <c r="G12123" s="519" t="s">
        <v>34469</v>
      </c>
      <c r="I12123" s="519" t="s">
        <v>5</v>
      </c>
      <c r="J12123" s="650">
        <v>422.29</v>
      </c>
    </row>
    <row r="12124" spans="1:10">
      <c r="A12124" s="519" t="s">
        <v>12285</v>
      </c>
      <c r="B12124" s="519" t="str">
        <f t="shared" si="189"/>
        <v>PORTA DE ABRIR EM ACO LAMINADO A FRIO COM ADICAO DE COBRE,COM ALMOFADA E DIVISOES HORIZONTAIS,PINTADA COM TINTA PRIMER,COM LARGURA E ALTURA APROXIMADAS DE 0,80X2,10M,INCLUSIVE FECHADURA DE CILINDRO E DOBRADICAS,EXCLUSIVE VIDRO.FORNECIMENTOE COLOCACAO</v>
      </c>
      <c r="C12124" s="519" t="s">
        <v>41630</v>
      </c>
      <c r="D12124" s="519" t="s">
        <v>41631</v>
      </c>
      <c r="E12124" s="519" t="s">
        <v>41632</v>
      </c>
      <c r="F12124" s="519" t="s">
        <v>41633</v>
      </c>
      <c r="G12124" s="519" t="s">
        <v>34469</v>
      </c>
      <c r="I12124" s="519" t="s">
        <v>5</v>
      </c>
      <c r="J12124" s="650">
        <v>413.81</v>
      </c>
    </row>
    <row r="12125" spans="1:10">
      <c r="A12125" s="519" t="s">
        <v>12286</v>
      </c>
      <c r="B12125" s="519" t="str">
        <f t="shared" si="189"/>
        <v>PORTA DE ABRIR EM ACO LAMINADO A FRIO COM ADICAO DE COBRE,QUADRICULADA,PINTADA COM TINTA PRIMER,COM LARGURA E ALTURA APROXIMADAS DE 0,80X2,10M,INCLUSIVE FECHADURA DE CILINDRO E DOBRADICAS,EXCLUSIVE VIDRO.FORNECIMENTO E COLOCACAO</v>
      </c>
      <c r="C12125" s="519" t="s">
        <v>41634</v>
      </c>
      <c r="D12125" s="519" t="s">
        <v>41635</v>
      </c>
      <c r="E12125" s="519" t="s">
        <v>41636</v>
      </c>
      <c r="F12125" s="519" t="s">
        <v>41637</v>
      </c>
      <c r="I12125" s="519" t="s">
        <v>5</v>
      </c>
      <c r="J12125" s="650">
        <v>538.66999999999996</v>
      </c>
    </row>
    <row r="12126" spans="1:10">
      <c r="A12126" s="519" t="s">
        <v>12287</v>
      </c>
      <c r="B12126" s="519" t="str">
        <f t="shared" si="189"/>
        <v>PORTA DE ABRIR EM ACO LAMINADO A FRIO COM ADICAO DE COBRE,QUADRICULADA,PINTADA COM TINTA PRIMER,COM LARGURA E ALTURA APROXIMADAS DE 0,80X2,10M,INCLUSIVE FECHADURA DE CILINDRO E DOBRADICAS,EXCLUSIVE VIDRO.FORNECIMENTO E COLOCACAO</v>
      </c>
      <c r="C12126" s="519" t="s">
        <v>41634</v>
      </c>
      <c r="D12126" s="519" t="s">
        <v>41635</v>
      </c>
      <c r="E12126" s="519" t="s">
        <v>41636</v>
      </c>
      <c r="F12126" s="519" t="s">
        <v>41637</v>
      </c>
      <c r="I12126" s="519" t="s">
        <v>5</v>
      </c>
      <c r="J12126" s="650">
        <v>530.19000000000005</v>
      </c>
    </row>
    <row r="12127" spans="1:10">
      <c r="A12127" s="519" t="s">
        <v>12288</v>
      </c>
      <c r="B12127" s="519" t="str">
        <f t="shared" si="189"/>
        <v>PORTA DE ABRIR EM ACO LAMINADO A FRIO COM ADICAO DE COBRE,COM ALMOFADA E BASCULAS PINTADA COM TINTA PRIMER,COM LARGURA E ALTURA APROXIMADAS DE 0,80X2,10M,INCLUSIVE FECHADURA DE CILINDRO E DOBRADICAS,EXCLUSIVE VIDRO.FORNECIMENTO E COLOCACAO</v>
      </c>
      <c r="C12127" s="519" t="s">
        <v>41630</v>
      </c>
      <c r="D12127" s="519" t="s">
        <v>41638</v>
      </c>
      <c r="E12127" s="519" t="s">
        <v>41639</v>
      </c>
      <c r="F12127" s="519" t="s">
        <v>41640</v>
      </c>
      <c r="I12127" s="519" t="s">
        <v>5</v>
      </c>
      <c r="J12127" s="650">
        <v>535.34</v>
      </c>
    </row>
    <row r="12128" spans="1:10">
      <c r="A12128" s="519" t="s">
        <v>12289</v>
      </c>
      <c r="B12128" s="519" t="str">
        <f t="shared" si="189"/>
        <v>PORTA DE ABRIR EM ACO LAMINADO A FRIO COM ADICAO DE COBRE,COM ALMOFADA E BASCULAS PINTADA COM TINTA PRIMER,COM LARGURA E ALTURA APROXIMADAS DE 0,80X2,10M,INCLUSIVE FECHADURA DE CILINDRO E DOBRADICAS,EXCLUSIVE VIDRO.FORNECIMENTO E COLOCACAO</v>
      </c>
      <c r="C12128" s="519" t="s">
        <v>41630</v>
      </c>
      <c r="D12128" s="519" t="s">
        <v>41638</v>
      </c>
      <c r="E12128" s="519" t="s">
        <v>41639</v>
      </c>
      <c r="F12128" s="519" t="s">
        <v>41640</v>
      </c>
      <c r="I12128" s="519" t="s">
        <v>5</v>
      </c>
      <c r="J12128" s="650">
        <v>526.86</v>
      </c>
    </row>
    <row r="12129" spans="1:10">
      <c r="A12129" s="519" t="s">
        <v>12290</v>
      </c>
      <c r="B12129" s="519" t="str">
        <f t="shared" si="189"/>
        <v>PORTA DE ABRIR EM ACO LAMINADO A FRIO COM ADICAO DE COBRE,EM DUAS FOLHAS,QUADRICULADA, PINTADA COM TINTA PRIMER,COM LARGURA E ALTURA APROXIMADAS DE 1,40X2,10M,INCLUSIVE FECHADURA DE CILINDRO E DOBRADICAS.FORNECIMENTO E COLOCACAO</v>
      </c>
      <c r="C12129" s="519" t="s">
        <v>41641</v>
      </c>
      <c r="D12129" s="519" t="s">
        <v>41642</v>
      </c>
      <c r="E12129" s="519" t="s">
        <v>41643</v>
      </c>
      <c r="F12129" s="519" t="s">
        <v>41644</v>
      </c>
      <c r="I12129" s="519" t="s">
        <v>5</v>
      </c>
      <c r="J12129" s="650">
        <v>945.11</v>
      </c>
    </row>
    <row r="12130" spans="1:10">
      <c r="A12130" s="519" t="s">
        <v>12291</v>
      </c>
      <c r="B12130" s="519" t="str">
        <f t="shared" si="189"/>
        <v>PORTA DE ABRIR EM ACO LAMINADO A FRIO COM ADICAO DE COBRE,EM DUAS FOLHAS,QUADRICULADA, PINTADA COM TINTA PRIMER,COM LARGURA E ALTURA APROXIMADAS DE 1,40X2,10M,INCLUSIVE FECHADURA DE CILINDRO E DOBRADICAS.FORNECIMENTO E COLOCACAO</v>
      </c>
      <c r="C12130" s="519" t="s">
        <v>41641</v>
      </c>
      <c r="D12130" s="519" t="s">
        <v>41642</v>
      </c>
      <c r="E12130" s="519" t="s">
        <v>41643</v>
      </c>
      <c r="F12130" s="519" t="s">
        <v>41644</v>
      </c>
      <c r="I12130" s="519" t="s">
        <v>5</v>
      </c>
      <c r="J12130" s="650">
        <v>933.8</v>
      </c>
    </row>
    <row r="12131" spans="1:10">
      <c r="A12131" s="519" t="s">
        <v>12292</v>
      </c>
      <c r="B12131" s="519" t="str">
        <f t="shared" si="189"/>
        <v>PORTA DE CORRER EM ACO LAMINADO A FRIO COM ADICAO DE COBRE,EM QUATRO FOLHAS,QUADRICULADA,PINTURA COM TINTA PRIMER,COM LARGURA E ALTURA APROXIMADAS DE 2,00X2,10M,INCLUSIVE FECHADURA DE CILINDRO E PUXADORES,EXCLUSIVE VIDRO.FORNECIMENTO E COLOCACAO</v>
      </c>
      <c r="C12131" s="519" t="s">
        <v>41645</v>
      </c>
      <c r="D12131" s="519" t="s">
        <v>41646</v>
      </c>
      <c r="E12131" s="519" t="s">
        <v>41647</v>
      </c>
      <c r="F12131" s="519" t="s">
        <v>41648</v>
      </c>
      <c r="G12131" s="519" t="s">
        <v>34526</v>
      </c>
      <c r="I12131" s="519" t="s">
        <v>5</v>
      </c>
      <c r="J12131" s="650">
        <v>1455.18</v>
      </c>
    </row>
    <row r="12132" spans="1:10">
      <c r="A12132" s="519" t="s">
        <v>12293</v>
      </c>
      <c r="B12132" s="519" t="str">
        <f t="shared" si="189"/>
        <v>PORTA DE CORRER EM ACO LAMINADO A FRIO COM ADICAO DE COBRE,EM QUATRO FOLHAS,QUADRICULADA,PINTURA COM TINTA PRIMER,COM LARGURA E ALTURA APROXIMADAS DE 2,00X2,10M,INCLUSIVE FECHADURA DE CILINDRO E PUXADORES,EXCLUSIVE VIDRO.FORNECIMENTO E COLOCACAO</v>
      </c>
      <c r="C12132" s="519" t="s">
        <v>41645</v>
      </c>
      <c r="D12132" s="519" t="s">
        <v>41646</v>
      </c>
      <c r="E12132" s="519" t="s">
        <v>41647</v>
      </c>
      <c r="F12132" s="519" t="s">
        <v>41648</v>
      </c>
      <c r="G12132" s="519" t="s">
        <v>34526</v>
      </c>
      <c r="I12132" s="519" t="s">
        <v>5</v>
      </c>
      <c r="J12132" s="650">
        <v>1443.87</v>
      </c>
    </row>
    <row r="12133" spans="1:10">
      <c r="A12133" s="519" t="s">
        <v>12294</v>
      </c>
      <c r="B12133" s="519" t="str">
        <f t="shared" si="189"/>
        <v>PORTA DE ABRIR EM ACO LAMINADO A FRIO COM ADICAO DE COBRE,TIPO VENEZIANA,PINTADA COM TINTA PRIMER,COM LARGURA E ALTURA APROXIMADAS DE 0,60X2,10M, INCLUSIVE FECHADURA DE CILINDRO EDOBRADICAS.FORNECIMENTO E COLOCACAO</v>
      </c>
      <c r="C12133" s="519" t="s">
        <v>41626</v>
      </c>
      <c r="D12133" s="519" t="s">
        <v>41627</v>
      </c>
      <c r="E12133" s="519" t="s">
        <v>41649</v>
      </c>
      <c r="F12133" s="519" t="s">
        <v>41650</v>
      </c>
      <c r="I12133" s="519" t="s">
        <v>5</v>
      </c>
      <c r="J12133" s="650">
        <v>419.72</v>
      </c>
    </row>
    <row r="12134" spans="1:10">
      <c r="A12134" s="519" t="s">
        <v>12295</v>
      </c>
      <c r="B12134" s="519" t="str">
        <f t="shared" si="189"/>
        <v>PORTA DE ABRIR EM ACO LAMINADO A FRIO COM ADICAO DE COBRE,TIPO VENEZIANA,PINTADA COM TINTA PRIMER,COM LARGURA E ALTURA APROXIMADAS DE 0,60X2,10M, INCLUSIVE FECHADURA DE CILINDRO EDOBRADICAS.FORNECIMENTO E COLOCACAO</v>
      </c>
      <c r="C12134" s="519" t="s">
        <v>41626</v>
      </c>
      <c r="D12134" s="519" t="s">
        <v>41627</v>
      </c>
      <c r="E12134" s="519" t="s">
        <v>41649</v>
      </c>
      <c r="F12134" s="519" t="s">
        <v>41650</v>
      </c>
      <c r="I12134" s="519" t="s">
        <v>5</v>
      </c>
      <c r="J12134" s="650">
        <v>411.23</v>
      </c>
    </row>
    <row r="12135" spans="1:10">
      <c r="A12135" s="519" t="s">
        <v>12296</v>
      </c>
      <c r="B12135" s="519" t="str">
        <f t="shared" si="189"/>
        <v>PORTA DE ABRIR EM ACO LAMINADO A FRIO COM ADICAO DE COBRE,TIPO VENEZIANA,PINTADA COM TINTA PRIMER,COM LARGURA E ALTURA APROXIMADAS DE 0,70X2,10M,INCLUSIVE FECHADURA DE CILINDRO E DOBRADICAS.FORNECIMENTO E COLOCACAO</v>
      </c>
      <c r="C12135" s="519" t="s">
        <v>41626</v>
      </c>
      <c r="D12135" s="519" t="s">
        <v>41627</v>
      </c>
      <c r="E12135" s="519" t="s">
        <v>41651</v>
      </c>
      <c r="F12135" s="519" t="s">
        <v>41629</v>
      </c>
      <c r="I12135" s="519" t="s">
        <v>5</v>
      </c>
      <c r="J12135" s="650">
        <v>495.82</v>
      </c>
    </row>
    <row r="12136" spans="1:10">
      <c r="A12136" s="519" t="s">
        <v>12297</v>
      </c>
      <c r="B12136" s="519" t="str">
        <f t="shared" si="189"/>
        <v>PORTA DE ABRIR EM ACO LAMINADO A FRIO COM ADICAO DE COBRE,TIPO VENEZIANA,PINTADA COM TINTA PRIMER,COM LARGURA E ALTURA APROXIMADAS DE 0,70X2,10M,INCLUSIVE FECHADURA DE CILINDRO E DOBRADICAS.FORNECIMENTO E COLOCACAO</v>
      </c>
      <c r="C12136" s="519" t="s">
        <v>41626</v>
      </c>
      <c r="D12136" s="519" t="s">
        <v>41627</v>
      </c>
      <c r="E12136" s="519" t="s">
        <v>41651</v>
      </c>
      <c r="F12136" s="519" t="s">
        <v>41629</v>
      </c>
      <c r="I12136" s="519" t="s">
        <v>5</v>
      </c>
      <c r="J12136" s="650">
        <v>487.34</v>
      </c>
    </row>
    <row r="12137" spans="1:10">
      <c r="A12137" s="519" t="s">
        <v>12298</v>
      </c>
      <c r="B12137" s="519" t="str">
        <f t="shared" si="189"/>
        <v>JANELA BASCULANTE EM ACO LAMINADO A FRIO COM ADICAO DE COBRE,DE 1 SECAO COM 1 BASCULA,MEDINDO 0,40X0,60M,PRE-PINTADA,COMPLETA,COM 2 QUADROS FIXOS,SENDO 1 SUPERIOR E 1 INFERIOR,EXCLUSIVE VIDRO.FORNECIMENTO E COLOCACAO</v>
      </c>
      <c r="C12137" s="519" t="s">
        <v>41652</v>
      </c>
      <c r="D12137" s="519" t="s">
        <v>41653</v>
      </c>
      <c r="E12137" s="519" t="s">
        <v>41654</v>
      </c>
      <c r="F12137" s="519" t="s">
        <v>41655</v>
      </c>
      <c r="I12137" s="519" t="s">
        <v>5</v>
      </c>
      <c r="J12137" s="650">
        <v>146.52000000000001</v>
      </c>
    </row>
    <row r="12138" spans="1:10">
      <c r="A12138" s="519" t="s">
        <v>12299</v>
      </c>
      <c r="B12138" s="519" t="str">
        <f t="shared" si="189"/>
        <v>JANELA BASCULANTE EM ACO LAMINADO A FRIO COM ADICAO DE COBRE,DE 1 SECAO COM 1 BASCULA,MEDINDO 0,40X0,60M,PRE-PINTADA,COMPLETA,COM 2 QUADROS FIXOS,SENDO 1 SUPERIOR E 1 INFERIOR,EXCLUSIVE VIDRO.FORNECIMENTO E COLOCACAO</v>
      </c>
      <c r="C12138" s="519" t="s">
        <v>41652</v>
      </c>
      <c r="D12138" s="519" t="s">
        <v>41653</v>
      </c>
      <c r="E12138" s="519" t="s">
        <v>41654</v>
      </c>
      <c r="F12138" s="519" t="s">
        <v>41655</v>
      </c>
      <c r="I12138" s="519" t="s">
        <v>5</v>
      </c>
      <c r="J12138" s="650">
        <v>144.35</v>
      </c>
    </row>
    <row r="12139" spans="1:10">
      <c r="A12139" s="519" t="s">
        <v>12300</v>
      </c>
      <c r="B12139" s="519" t="str">
        <f t="shared" si="189"/>
        <v>JANELA BASCULANTE EM ACO LAMINADO A FRIO COM ADICAO DE COBRE,DE 1 SECAO COM 2 BASCULAS,MEDINDO 0,60X0,60M,PRE-PINTADA,COMPLETA,COM 2 QUADROS FIXOS,SENDO 1 SUPERIOR E 1 INFERIOR,EXCLUSIVE VIDRO.FORNECIMENTO E COLOCACAO</v>
      </c>
      <c r="C12139" s="519" t="s">
        <v>41652</v>
      </c>
      <c r="D12139" s="519" t="s">
        <v>41656</v>
      </c>
      <c r="E12139" s="519" t="s">
        <v>41657</v>
      </c>
      <c r="F12139" s="519" t="s">
        <v>41625</v>
      </c>
      <c r="I12139" s="519" t="s">
        <v>5</v>
      </c>
      <c r="J12139" s="650">
        <v>173.17</v>
      </c>
    </row>
    <row r="12140" spans="1:10">
      <c r="A12140" s="519" t="s">
        <v>12301</v>
      </c>
      <c r="B12140" s="519" t="str">
        <f t="shared" si="189"/>
        <v>JANELA BASCULANTE EM ACO LAMINADO A FRIO COM ADICAO DE COBRE,DE 1 SECAO COM 2 BASCULAS,MEDINDO 0,60X0,60M,PRE-PINTADA,COMPLETA,COM 2 QUADROS FIXOS,SENDO 1 SUPERIOR E 1 INFERIOR,EXCLUSIVE VIDRO.FORNECIMENTO E COLOCACAO</v>
      </c>
      <c r="C12140" s="519" t="s">
        <v>41652</v>
      </c>
      <c r="D12140" s="519" t="s">
        <v>41656</v>
      </c>
      <c r="E12140" s="519" t="s">
        <v>41657</v>
      </c>
      <c r="F12140" s="519" t="s">
        <v>41625</v>
      </c>
      <c r="I12140" s="519" t="s">
        <v>5</v>
      </c>
      <c r="J12140" s="650">
        <v>170.21</v>
      </c>
    </row>
    <row r="12141" spans="1:10">
      <c r="A12141" s="519" t="s">
        <v>12302</v>
      </c>
      <c r="B12141" s="519" t="str">
        <f t="shared" si="189"/>
        <v>JANELA BASCULANTE EM ACO LAMINADO A FRIO COM ADICAO DE COBRE,DE 1 SECAO COM 2 BASCULAS,MEDINDO 0,60X0,80M,PRE-PINTADA,COMPLETA,COM 2 QUADROS FIXOS(UM SUPERIOR E UM INFERIOR) E 2 PARTES LATERAIS FIXAS SEM DIVISOES,EXCLUSIVE VIDRO.FORNECIMENTO E COLOCACAO</v>
      </c>
      <c r="C12141" s="519" t="s">
        <v>41652</v>
      </c>
      <c r="D12141" s="519" t="s">
        <v>41658</v>
      </c>
      <c r="E12141" s="519" t="s">
        <v>41659</v>
      </c>
      <c r="F12141" s="519" t="s">
        <v>41660</v>
      </c>
      <c r="G12141" s="519" t="s">
        <v>34477</v>
      </c>
      <c r="I12141" s="519" t="s">
        <v>5</v>
      </c>
      <c r="J12141" s="650">
        <v>184.45</v>
      </c>
    </row>
    <row r="12142" spans="1:10">
      <c r="A12142" s="519" t="s">
        <v>12303</v>
      </c>
      <c r="B12142" s="519" t="str">
        <f t="shared" si="189"/>
        <v>JANELA BASCULANTE EM ACO LAMINADO A FRIO COM ADICAO DE COBRE,DE 1 SECAO COM 2 BASCULAS,MEDINDO 0,60X0,80M,PRE-PINTADA,COMPLETA,COM 2 QUADROS FIXOS(UM SUPERIOR E UM INFERIOR) E 2 PARTES LATERAIS FIXAS SEM DIVISOES,EXCLUSIVE VIDRO.FORNECIMENTO E COLOCACAO</v>
      </c>
      <c r="C12142" s="519" t="s">
        <v>41652</v>
      </c>
      <c r="D12142" s="519" t="s">
        <v>41658</v>
      </c>
      <c r="E12142" s="519" t="s">
        <v>41659</v>
      </c>
      <c r="F12142" s="519" t="s">
        <v>41660</v>
      </c>
      <c r="G12142" s="519" t="s">
        <v>34477</v>
      </c>
      <c r="I12142" s="519" t="s">
        <v>5</v>
      </c>
      <c r="J12142" s="650">
        <v>181.17</v>
      </c>
    </row>
    <row r="12143" spans="1:10">
      <c r="A12143" s="519" t="s">
        <v>12304</v>
      </c>
      <c r="B12143" s="519" t="str">
        <f t="shared" si="189"/>
        <v>JANELA BASCULANTE EM ACO LAMINADO A FRIO COM ADICAO DE COBRE,DE 1 SECAO COM 2 BASCULAS,MEDINDO 0,60X1,00M,PRE-PINTADA,COMPLETA,COM 2 QUADROS FIXOS (1 SUPERIOR E 1 INFERIOR) E 2 PARTES LATERAIS FIXAS SEM DIVISOES,EXCLUSIVE VIDRO.FORNECIMENTO E COLOCACAO</v>
      </c>
      <c r="C12143" s="519" t="s">
        <v>41652</v>
      </c>
      <c r="D12143" s="519" t="s">
        <v>41661</v>
      </c>
      <c r="E12143" s="519" t="s">
        <v>41662</v>
      </c>
      <c r="F12143" s="519" t="s">
        <v>41663</v>
      </c>
      <c r="G12143" s="519" t="s">
        <v>33906</v>
      </c>
      <c r="I12143" s="519" t="s">
        <v>5</v>
      </c>
      <c r="J12143" s="650">
        <v>207.86</v>
      </c>
    </row>
    <row r="12144" spans="1:10">
      <c r="A12144" s="519" t="s">
        <v>12305</v>
      </c>
      <c r="B12144" s="519" t="str">
        <f t="shared" si="189"/>
        <v>JANELA BASCULANTE EM ACO LAMINADO A FRIO COM ADICAO DE COBRE,DE 1 SECAO COM 2 BASCULAS,MEDINDO 0,60X1,00M,PRE-PINTADA,COMPLETA,COM 2 QUADROS FIXOS (1 SUPERIOR E 1 INFERIOR) E 2 PARTES LATERAIS FIXAS SEM DIVISOES,EXCLUSIVE VIDRO.FORNECIMENTO E COLOCACAO</v>
      </c>
      <c r="C12144" s="519" t="s">
        <v>41652</v>
      </c>
      <c r="D12144" s="519" t="s">
        <v>41661</v>
      </c>
      <c r="E12144" s="519" t="s">
        <v>41662</v>
      </c>
      <c r="F12144" s="519" t="s">
        <v>41663</v>
      </c>
      <c r="G12144" s="519" t="s">
        <v>33906</v>
      </c>
      <c r="I12144" s="519" t="s">
        <v>5</v>
      </c>
      <c r="J12144" s="650">
        <v>204.19</v>
      </c>
    </row>
    <row r="12145" spans="1:10">
      <c r="A12145" s="519" t="s">
        <v>12306</v>
      </c>
      <c r="B12145" s="519" t="str">
        <f t="shared" si="189"/>
        <v>JANELA BASCULANTE EM ACO LAMINADO A FRIO COM ADICAO DE COBRE,DE 1 SECAO COM 2 BASCULAS,MEDINDO 0,60X1,20M,PRE-PINTADA,COMPLETA,COM 2 QUADROS FIXOS (1 SUPERIOR E 1 INFERIOR) E 2 PARTES LATERAIS FIXAS COM DIVISOES,EXCLUSIVE VIDRO.FORNECIMENTO E COLOCACAO</v>
      </c>
      <c r="C12145" s="519" t="s">
        <v>41652</v>
      </c>
      <c r="D12145" s="519" t="s">
        <v>41664</v>
      </c>
      <c r="E12145" s="519" t="s">
        <v>41662</v>
      </c>
      <c r="F12145" s="519" t="s">
        <v>41665</v>
      </c>
      <c r="G12145" s="519" t="s">
        <v>33906</v>
      </c>
      <c r="I12145" s="519" t="s">
        <v>5</v>
      </c>
      <c r="J12145" s="650">
        <v>229.22</v>
      </c>
    </row>
    <row r="12146" spans="1:10">
      <c r="A12146" s="519" t="s">
        <v>12307</v>
      </c>
      <c r="B12146" s="519" t="str">
        <f t="shared" si="189"/>
        <v>JANELA BASCULANTE EM ACO LAMINADO A FRIO COM ADICAO DE COBRE,DE 1 SECAO COM 2 BASCULAS,MEDINDO 0,60X1,20M,PRE-PINTADA,COMPLETA,COM 2 QUADROS FIXOS (1 SUPERIOR E 1 INFERIOR) E 2 PARTES LATERAIS FIXAS COM DIVISOES,EXCLUSIVE VIDRO.FORNECIMENTO E COLOCACAO</v>
      </c>
      <c r="C12146" s="519" t="s">
        <v>41652</v>
      </c>
      <c r="D12146" s="519" t="s">
        <v>41664</v>
      </c>
      <c r="E12146" s="519" t="s">
        <v>41662</v>
      </c>
      <c r="F12146" s="519" t="s">
        <v>41665</v>
      </c>
      <c r="G12146" s="519" t="s">
        <v>33906</v>
      </c>
      <c r="I12146" s="519" t="s">
        <v>5</v>
      </c>
      <c r="J12146" s="650">
        <v>225</v>
      </c>
    </row>
    <row r="12147" spans="1:10">
      <c r="A12147" s="519" t="s">
        <v>12308</v>
      </c>
      <c r="B12147" s="519" t="str">
        <f t="shared" si="189"/>
        <v>JANELA BASCULANTE EM ACO LAMINADO A FRIO COM ADICAO DE COBRE,DE 1 SECAO COM 3 BASCULAS,MEDINDO 0,80X0,80M,PRE-PINTADA,COMPLETA,COM 2 QUADROS FIXOS (1 SUPERIOR E 1 INFERIOR) E 2 PARTES LATERAIS FIXAS COM DIVISOES,EXCLUSIVE VIDRO.FORNECIMENTO E COLOCACAO</v>
      </c>
      <c r="C12147" s="519" t="s">
        <v>41652</v>
      </c>
      <c r="D12147" s="519" t="s">
        <v>41666</v>
      </c>
      <c r="E12147" s="519" t="s">
        <v>41662</v>
      </c>
      <c r="F12147" s="519" t="s">
        <v>41665</v>
      </c>
      <c r="G12147" s="519" t="s">
        <v>33906</v>
      </c>
      <c r="I12147" s="519" t="s">
        <v>5</v>
      </c>
      <c r="J12147" s="650">
        <v>274.01</v>
      </c>
    </row>
    <row r="12148" spans="1:10">
      <c r="A12148" s="519" t="s">
        <v>12309</v>
      </c>
      <c r="B12148" s="519" t="str">
        <f t="shared" si="189"/>
        <v>JANELA BASCULANTE EM ACO LAMINADO A FRIO COM ADICAO DE COBRE,DE 1 SECAO COM 3 BASCULAS,MEDINDO 0,80X0,80M,PRE-PINTADA,COMPLETA,COM 2 QUADROS FIXOS (1 SUPERIOR E 1 INFERIOR) E 2 PARTES LATERAIS FIXAS COM DIVISOES,EXCLUSIVE VIDRO.FORNECIMENTO E COLOCACAO</v>
      </c>
      <c r="C12148" s="519" t="s">
        <v>41652</v>
      </c>
      <c r="D12148" s="519" t="s">
        <v>41666</v>
      </c>
      <c r="E12148" s="519" t="s">
        <v>41662</v>
      </c>
      <c r="F12148" s="519" t="s">
        <v>41665</v>
      </c>
      <c r="G12148" s="519" t="s">
        <v>33906</v>
      </c>
      <c r="I12148" s="519" t="s">
        <v>5</v>
      </c>
      <c r="J12148" s="650">
        <v>269.99</v>
      </c>
    </row>
    <row r="12149" spans="1:10">
      <c r="A12149" s="519" t="s">
        <v>12310</v>
      </c>
      <c r="B12149" s="519" t="str">
        <f t="shared" si="189"/>
        <v>JANELA BASCULANTE EM ACO LAMINADO A FRIO COM ADICAO DE COBRE,DE 1 SECAO COM 4 BASCULAS,MEDINDO 1,00X1,00M,PRE-PINTADA,COMPLETA,COM 2 QUADROS FIXOS (1 SUPERIOR E 1 INFERIOR) E 2 PARTES LATERAIS FIXAS COM DIVISOES,EXCLUSIVE VIDRO.FORNECIMENTO E COLOCACAO</v>
      </c>
      <c r="C12149" s="519" t="s">
        <v>41652</v>
      </c>
      <c r="D12149" s="519" t="s">
        <v>41667</v>
      </c>
      <c r="E12149" s="519" t="s">
        <v>41662</v>
      </c>
      <c r="F12149" s="519" t="s">
        <v>41665</v>
      </c>
      <c r="G12149" s="519" t="s">
        <v>33906</v>
      </c>
      <c r="I12149" s="519" t="s">
        <v>5</v>
      </c>
      <c r="J12149" s="650">
        <v>385.75</v>
      </c>
    </row>
    <row r="12150" spans="1:10">
      <c r="A12150" s="519" t="s">
        <v>12311</v>
      </c>
      <c r="B12150" s="519" t="str">
        <f t="shared" si="189"/>
        <v>JANELA BASCULANTE EM ACO LAMINADO A FRIO COM ADICAO DE COBRE,DE 1 SECAO COM 4 BASCULAS,MEDINDO 1,00X1,00M,PRE-PINTADA,COMPLETA,COM 2 QUADROS FIXOS (1 SUPERIOR E 1 INFERIOR) E 2 PARTES LATERAIS FIXAS COM DIVISOES,EXCLUSIVE VIDRO.FORNECIMENTO E COLOCACAO</v>
      </c>
      <c r="C12150" s="519" t="s">
        <v>41652</v>
      </c>
      <c r="D12150" s="519" t="s">
        <v>41667</v>
      </c>
      <c r="E12150" s="519" t="s">
        <v>41662</v>
      </c>
      <c r="F12150" s="519" t="s">
        <v>41665</v>
      </c>
      <c r="G12150" s="519" t="s">
        <v>33906</v>
      </c>
      <c r="I12150" s="519" t="s">
        <v>5</v>
      </c>
      <c r="J12150" s="650">
        <v>380.32</v>
      </c>
    </row>
    <row r="12151" spans="1:10">
      <c r="A12151" s="519" t="s">
        <v>12312</v>
      </c>
      <c r="B12151" s="519" t="str">
        <f t="shared" si="189"/>
        <v>JANELA BASCULANTE EM ACO LAMINADO A FRIO COM ADICAO DE COBRE,DE 1 SECAO COM 4 BASCULAS,MEDINDO 1,00X1,20M,PRE-PINTADA,COMPLETA,COM 2 QUADROS FIXOS (1 SUPERIOR E 1 INFERIOR) E 2 PARTES LATERAIS FIXAS COM DIVISOES,EXCLUSIVE VIDRO.FORNECIMENTO E COLOCACAO</v>
      </c>
      <c r="C12151" s="519" t="s">
        <v>41652</v>
      </c>
      <c r="D12151" s="519" t="s">
        <v>41668</v>
      </c>
      <c r="E12151" s="519" t="s">
        <v>41662</v>
      </c>
      <c r="F12151" s="519" t="s">
        <v>41665</v>
      </c>
      <c r="G12151" s="519" t="s">
        <v>33906</v>
      </c>
      <c r="I12151" s="519" t="s">
        <v>5</v>
      </c>
      <c r="J12151" s="650">
        <v>440.75</v>
      </c>
    </row>
    <row r="12152" spans="1:10">
      <c r="A12152" s="519" t="s">
        <v>12313</v>
      </c>
      <c r="B12152" s="519" t="str">
        <f t="shared" si="189"/>
        <v>JANELA BASCULANTE EM ACO LAMINADO A FRIO COM ADICAO DE COBRE,DE 1 SECAO COM 4 BASCULAS,MEDINDO 1,00X1,20M,PRE-PINTADA,COMPLETA,COM 2 QUADROS FIXOS (1 SUPERIOR E 1 INFERIOR) E 2 PARTES LATERAIS FIXAS COM DIVISOES,EXCLUSIVE VIDRO.FORNECIMENTO E COLOCACAO</v>
      </c>
      <c r="C12152" s="519" t="s">
        <v>41652</v>
      </c>
      <c r="D12152" s="519" t="s">
        <v>41668</v>
      </c>
      <c r="E12152" s="519" t="s">
        <v>41662</v>
      </c>
      <c r="F12152" s="519" t="s">
        <v>41665</v>
      </c>
      <c r="G12152" s="519" t="s">
        <v>33906</v>
      </c>
      <c r="I12152" s="519" t="s">
        <v>5</v>
      </c>
      <c r="J12152" s="650">
        <v>434.28</v>
      </c>
    </row>
    <row r="12153" spans="1:10">
      <c r="A12153" s="519" t="s">
        <v>12314</v>
      </c>
      <c r="B12153" s="519" t="str">
        <f t="shared" si="189"/>
        <v>JANELA DE CORRER EM ACO LAMINADO A FRIO COM ADICAO DE COBRE,COM BANDEIRA BASCULANTE,MEDINDO 1,20X1,50M,PRE-PINTADA,COMPLETA,SEM DIVISOES,COM 4 FOLHAS,SENDO 2 FOLHAS LATERAIS FIXAS,2 FOLHAS CENTRAIS DE CORRER PARA RECEBEREM VIDROS,EXCLUSIVEVIDRO.FORNECIMENTO E COLOCACAO</v>
      </c>
      <c r="C12153" s="519" t="s">
        <v>41669</v>
      </c>
      <c r="D12153" s="519" t="s">
        <v>41670</v>
      </c>
      <c r="E12153" s="519" t="s">
        <v>41671</v>
      </c>
      <c r="F12153" s="519" t="s">
        <v>41672</v>
      </c>
      <c r="G12153" s="519" t="s">
        <v>41673</v>
      </c>
      <c r="I12153" s="519" t="s">
        <v>5</v>
      </c>
      <c r="J12153" s="650">
        <v>348.21</v>
      </c>
    </row>
    <row r="12154" spans="1:10">
      <c r="A12154" s="519" t="s">
        <v>12315</v>
      </c>
      <c r="B12154" s="519" t="str">
        <f t="shared" si="189"/>
        <v>JANELA DE CORRER EM ACO LAMINADO A FRIO COM ADICAO DE COBRE,COM BANDEIRA BASCULANTE,MEDINDO 1,20X1,50M,PRE-PINTADA,COMPLETA,SEM DIVISOES,COM 4 FOLHAS,SENDO 2 FOLHAS LATERAIS FIXAS,2 FOLHAS CENTRAIS DE CORRER PARA RECEBEREM VIDROS,EXCLUSIVEVIDRO.FORNECIMENTO E COLOCACAO</v>
      </c>
      <c r="C12154" s="519" t="s">
        <v>41669</v>
      </c>
      <c r="D12154" s="519" t="s">
        <v>41670</v>
      </c>
      <c r="E12154" s="519" t="s">
        <v>41671</v>
      </c>
      <c r="F12154" s="519" t="s">
        <v>41672</v>
      </c>
      <c r="G12154" s="519" t="s">
        <v>41673</v>
      </c>
      <c r="I12154" s="519" t="s">
        <v>5</v>
      </c>
      <c r="J12154" s="650">
        <v>338.29</v>
      </c>
    </row>
    <row r="12155" spans="1:10">
      <c r="A12155" s="519" t="s">
        <v>12316</v>
      </c>
      <c r="B12155" s="519" t="str">
        <f t="shared" si="189"/>
        <v>JANELA DE CORRER EM ACO LAMINADO A FRIO COM ADICAO DE COBRE,COM BANDEIRA BASCULANTE,MEDINDO 1,20X2,00M,PRE-PINTADA,COMPLETA,SEM DIVISOES,COM 4 FOLHAS,SENDO 2 FOLHAS LATERAIS FIXAS,2 FOLHAS CENTRAIS DE CORRER PARA RECEBEREM VIDROS,EXCLUSIVEVIDRO.FORNECIMENTO E COLOCACAO</v>
      </c>
      <c r="C12155" s="519" t="s">
        <v>41669</v>
      </c>
      <c r="D12155" s="519" t="s">
        <v>41674</v>
      </c>
      <c r="E12155" s="519" t="s">
        <v>41671</v>
      </c>
      <c r="F12155" s="519" t="s">
        <v>41672</v>
      </c>
      <c r="G12155" s="519" t="s">
        <v>41673</v>
      </c>
      <c r="I12155" s="519" t="s">
        <v>5</v>
      </c>
      <c r="J12155" s="650">
        <v>399.77</v>
      </c>
    </row>
    <row r="12156" spans="1:10">
      <c r="A12156" s="519" t="s">
        <v>12317</v>
      </c>
      <c r="B12156" s="519" t="str">
        <f t="shared" si="189"/>
        <v>JANELA DE CORRER EM ACO LAMINADO A FRIO COM ADICAO DE COBRE,COM BANDEIRA BASCULANTE,MEDINDO 1,20X2,00M,PRE-PINTADA,COMPLETA,SEM DIVISOES,COM 4 FOLHAS,SENDO 2 FOLHAS LATERAIS FIXAS,2 FOLHAS CENTRAIS DE CORRER PARA RECEBEREM VIDROS,EXCLUSIVEVIDRO.FORNECIMENTO E COLOCACAO</v>
      </c>
      <c r="C12156" s="519" t="s">
        <v>41669</v>
      </c>
      <c r="D12156" s="519" t="s">
        <v>41674</v>
      </c>
      <c r="E12156" s="519" t="s">
        <v>41671</v>
      </c>
      <c r="F12156" s="519" t="s">
        <v>41672</v>
      </c>
      <c r="G12156" s="519" t="s">
        <v>41673</v>
      </c>
      <c r="I12156" s="519" t="s">
        <v>5</v>
      </c>
      <c r="J12156" s="650">
        <v>388.47</v>
      </c>
    </row>
    <row r="12157" spans="1:10">
      <c r="A12157" s="519" t="s">
        <v>12318</v>
      </c>
      <c r="B12157" s="519" t="str">
        <f t="shared" si="189"/>
        <v>JANELA EM ACO LAMINADO A FRIO COM ADICAO DE COBRE,MAXIM-AR,MEDINDO 0,40X0,60X0,05 M,COM BAGUETE EXTERNO,COM GRADE ELO,PRE-PINTADA,INCLUSIVE FERRAGENS.FORNECIMENTO E COLOCACAO</v>
      </c>
      <c r="C12157" s="519" t="s">
        <v>41675</v>
      </c>
      <c r="D12157" s="519" t="s">
        <v>41676</v>
      </c>
      <c r="E12157" s="519" t="s">
        <v>41677</v>
      </c>
      <c r="I12157" s="519" t="s">
        <v>5</v>
      </c>
      <c r="J12157" s="650">
        <v>184.68</v>
      </c>
    </row>
    <row r="12158" spans="1:10">
      <c r="A12158" s="519" t="s">
        <v>12319</v>
      </c>
      <c r="B12158" s="519" t="str">
        <f t="shared" si="189"/>
        <v>JANELA EM ACO LAMINADO A FRIO COM ADICAO DE COBRE,MAXIM-AR,MEDINDO 0,40X0,60X0,05 M,COM BAGUETE EXTERNO,COM GRADE ELO,PRE-PINTADA,INCLUSIVE FERRAGENS.FORNECIMENTO E COLOCACAO</v>
      </c>
      <c r="C12158" s="519" t="s">
        <v>41675</v>
      </c>
      <c r="D12158" s="519" t="s">
        <v>41676</v>
      </c>
      <c r="E12158" s="519" t="s">
        <v>41677</v>
      </c>
      <c r="I12158" s="519" t="s">
        <v>5</v>
      </c>
      <c r="J12158" s="650">
        <v>177.88</v>
      </c>
    </row>
    <row r="12159" spans="1:10">
      <c r="A12159" s="519" t="s">
        <v>12320</v>
      </c>
      <c r="B12159" s="519" t="str">
        <f t="shared" si="189"/>
        <v>JANELA EM ACO LAMINADO A FRIO COM ADICAO DE COBRE,MAXIM-AR,MEDINDO 0,60X0,60X0,05M,COM MASSA EXTERNA QUADRICULADA,COM GRADE,PRE-PINTADA,INCLUSIVE FERRAGENS.FORNECIMENTO E COLOCACAO</v>
      </c>
      <c r="C12159" s="519" t="s">
        <v>41675</v>
      </c>
      <c r="D12159" s="519" t="s">
        <v>41678</v>
      </c>
      <c r="E12159" s="519" t="s">
        <v>41679</v>
      </c>
      <c r="I12159" s="519" t="s">
        <v>5</v>
      </c>
      <c r="J12159" s="650">
        <v>240.14</v>
      </c>
    </row>
    <row r="12160" spans="1:10">
      <c r="A12160" s="519" t="s">
        <v>12321</v>
      </c>
      <c r="B12160" s="519" t="str">
        <f t="shared" si="189"/>
        <v>JANELA EM ACO LAMINADO A FRIO COM ADICAO DE COBRE,MAXIM-AR,MEDINDO 0,60X0,60X0,05M,COM MASSA EXTERNA QUADRICULADA,COM GRADE,PRE-PINTADA,INCLUSIVE FERRAGENS.FORNECIMENTO E COLOCACAO</v>
      </c>
      <c r="C12160" s="519" t="s">
        <v>41675</v>
      </c>
      <c r="D12160" s="519" t="s">
        <v>41678</v>
      </c>
      <c r="E12160" s="519" t="s">
        <v>41679</v>
      </c>
      <c r="I12160" s="519" t="s">
        <v>5</v>
      </c>
      <c r="J12160" s="650">
        <v>233.35</v>
      </c>
    </row>
    <row r="12161" spans="1:10">
      <c r="A12161" s="519" t="s">
        <v>12322</v>
      </c>
      <c r="B12161" s="519" t="str">
        <f t="shared" si="189"/>
        <v>JANELA EM ACO LAMINADO A FRIO COM ADICAO DE COBRE,MAXIM-AR,MEDINDO 0,60X0,60M,COM MASSA EXTERNA QUADRICULADA,COM GRADE,PRE-PINTADA,INCLUSIVE FERRAGENS E JUNCAO DE UNIAO,EXCLUSIVE VIDRO.FORNECIMENTO E COLOCACAO</v>
      </c>
      <c r="C12161" s="519" t="s">
        <v>41675</v>
      </c>
      <c r="D12161" s="519" t="s">
        <v>41680</v>
      </c>
      <c r="E12161" s="519" t="s">
        <v>41681</v>
      </c>
      <c r="F12161" s="519" t="s">
        <v>41682</v>
      </c>
      <c r="I12161" s="519" t="s">
        <v>5</v>
      </c>
      <c r="J12161" s="650">
        <v>299.07</v>
      </c>
    </row>
    <row r="12162" spans="1:10">
      <c r="A12162" s="519" t="s">
        <v>12323</v>
      </c>
      <c r="B12162" s="519" t="str">
        <f t="shared" si="189"/>
        <v>JANELA EM ACO LAMINADO A FRIO COM ADICAO DE COBRE,MAXIM-AR,MEDINDO 0,60X0,60M,COM MASSA EXTERNA QUADRICULADA,COM GRADE,PRE-PINTADA,INCLUSIVE FERRAGENS E JUNCAO DE UNIAO,EXCLUSIVE VIDRO.FORNECIMENTO E COLOCACAO</v>
      </c>
      <c r="C12162" s="519" t="s">
        <v>41675</v>
      </c>
      <c r="D12162" s="519" t="s">
        <v>41680</v>
      </c>
      <c r="E12162" s="519" t="s">
        <v>41681</v>
      </c>
      <c r="F12162" s="519" t="s">
        <v>41682</v>
      </c>
      <c r="I12162" s="519" t="s">
        <v>5</v>
      </c>
      <c r="J12162" s="650">
        <v>290.58999999999997</v>
      </c>
    </row>
    <row r="12163" spans="1:10">
      <c r="A12163" s="519" t="s">
        <v>12324</v>
      </c>
      <c r="B12163" s="519" t="str">
        <f t="shared" si="189"/>
        <v>JANELA DE ACO LAMINADO A FRIO COM ADICAO DE COBRE,MAXIM-AR,MEDINDO 1,00X,60X0,05M,COM MASSA EXTERNA QUADRICULADA,COM GRADE,PRE-PINTADA,INCLUSIVE FERRANGES.FORNECIMENTO E COLOCACAO</v>
      </c>
      <c r="C12163" s="519" t="s">
        <v>41683</v>
      </c>
      <c r="D12163" s="519" t="s">
        <v>41684</v>
      </c>
      <c r="E12163" s="519" t="s">
        <v>41685</v>
      </c>
      <c r="I12163" s="519" t="s">
        <v>5</v>
      </c>
      <c r="J12163" s="650">
        <v>343.61</v>
      </c>
    </row>
    <row r="12164" spans="1:10">
      <c r="A12164" s="519" t="s">
        <v>12325</v>
      </c>
      <c r="B12164" s="519" t="str">
        <f t="shared" si="189"/>
        <v>JANELA DE ACO LAMINADO A FRIO COM ADICAO DE COBRE,MAXIM-AR,MEDINDO 1,00X,60X0,05M,COM MASSA EXTERNA QUADRICULADA,COM GRADE,PRE-PINTADA,INCLUSIVE FERRANGES.FORNECIMENTO E COLOCACAO</v>
      </c>
      <c r="C12164" s="519" t="s">
        <v>41683</v>
      </c>
      <c r="D12164" s="519" t="s">
        <v>41684</v>
      </c>
      <c r="E12164" s="519" t="s">
        <v>41685</v>
      </c>
      <c r="I12164" s="519" t="s">
        <v>5</v>
      </c>
      <c r="J12164" s="650">
        <v>337.95</v>
      </c>
    </row>
    <row r="12165" spans="1:10">
      <c r="A12165" s="519" t="s">
        <v>12326</v>
      </c>
      <c r="B12165" s="519" t="str">
        <f t="shared" si="189"/>
        <v>JANELA DE CORRER EM ACO LAMINADO A FRIO COM ADICAO DE COBRE, COM BANDEIRA BASCULANTE, MEDINDO 1,00X1,50M,PRE-PINTADA,COMPLETA COM 2 FOLHAS FIXAS E 2 FOLHAS CENTRAIS DE CORRER PARA RECEBER VIDRO (EXCLUSIVE ESTE),MASSA EXTERNA COM DIVISOES E GRADE.FORNECIMENTO E COLOCACAO</v>
      </c>
      <c r="C12165" s="519" t="s">
        <v>41669</v>
      </c>
      <c r="D12165" s="519" t="s">
        <v>41686</v>
      </c>
      <c r="E12165" s="519" t="s">
        <v>41687</v>
      </c>
      <c r="F12165" s="519" t="s">
        <v>41688</v>
      </c>
      <c r="G12165" s="519" t="s">
        <v>41689</v>
      </c>
      <c r="I12165" s="519" t="s">
        <v>5</v>
      </c>
      <c r="J12165" s="650">
        <v>374.45</v>
      </c>
    </row>
    <row r="12166" spans="1:10">
      <c r="A12166" s="519" t="s">
        <v>12327</v>
      </c>
      <c r="B12166" s="519" t="str">
        <f t="shared" si="189"/>
        <v>JANELA DE CORRER EM ACO LAMINADO A FRIO COM ADICAO DE COBRE, COM BANDEIRA BASCULANTE, MEDINDO 1,00X1,50M,PRE-PINTADA,COMPLETA COM 2 FOLHAS FIXAS E 2 FOLHAS CENTRAIS DE CORRER PARA RECEBER VIDRO (EXCLUSIVE ESTE),MASSA EXTERNA COM DIVISOES E GRADE.FORNECIMENTO E COLOCACAO</v>
      </c>
      <c r="C12166" s="519" t="s">
        <v>41669</v>
      </c>
      <c r="D12166" s="519" t="s">
        <v>41686</v>
      </c>
      <c r="E12166" s="519" t="s">
        <v>41687</v>
      </c>
      <c r="F12166" s="519" t="s">
        <v>41688</v>
      </c>
      <c r="G12166" s="519" t="s">
        <v>41689</v>
      </c>
      <c r="I12166" s="519" t="s">
        <v>5</v>
      </c>
      <c r="J12166" s="650">
        <v>367.1</v>
      </c>
    </row>
    <row r="12167" spans="1:10">
      <c r="A12167" s="519" t="s">
        <v>12328</v>
      </c>
      <c r="B12167" s="519" t="str">
        <f t="shared" si="189"/>
        <v>JANELA DE CORRER EM ACO LAMINADO A FRIO COM ADICAO DE COBRE,COM BANDEIRA BASCULANTE,MEDINDO 1,20X1,00X0,08M,COM 4 FOLHAS,MASSA EXTERNA COM DIVISAO,COM GRADE ELO,PRE-PINTADA,INCLUSIVE FERRAGENS.FORNECIMENTO E COLOCACAO</v>
      </c>
      <c r="C12167" s="519" t="s">
        <v>41669</v>
      </c>
      <c r="D12167" s="519" t="s">
        <v>41690</v>
      </c>
      <c r="E12167" s="519" t="s">
        <v>41691</v>
      </c>
      <c r="F12167" s="519" t="s">
        <v>41692</v>
      </c>
      <c r="I12167" s="519" t="s">
        <v>5</v>
      </c>
      <c r="J12167" s="650">
        <v>349.15</v>
      </c>
    </row>
    <row r="12168" spans="1:10">
      <c r="A12168" s="519" t="s">
        <v>12329</v>
      </c>
      <c r="B12168" s="519" t="str">
        <f t="shared" ref="B12168:B12231" si="190">C12168&amp;D12168&amp;E12168&amp;F12168&amp;G12168&amp;H12168</f>
        <v>JANELA DE CORRER EM ACO LAMINADO A FRIO COM ADICAO DE COBRE,COM BANDEIRA BASCULANTE,MEDINDO 1,20X1,00X0,08M,COM 4 FOLHAS,MASSA EXTERNA COM DIVISAO,COM GRADE ELO,PRE-PINTADA,INCLUSIVE FERRAGENS.FORNECIMENTO E COLOCACAO</v>
      </c>
      <c r="C12168" s="519" t="s">
        <v>41669</v>
      </c>
      <c r="D12168" s="519" t="s">
        <v>41690</v>
      </c>
      <c r="E12168" s="519" t="s">
        <v>41691</v>
      </c>
      <c r="F12168" s="519" t="s">
        <v>41692</v>
      </c>
      <c r="I12168" s="519" t="s">
        <v>5</v>
      </c>
      <c r="J12168" s="650">
        <v>343.5</v>
      </c>
    </row>
    <row r="12169" spans="1:10">
      <c r="A12169" s="519" t="s">
        <v>12330</v>
      </c>
      <c r="B12169" s="519" t="str">
        <f t="shared" si="190"/>
        <v>JANELA DE CORRER EM ACO LAMINADO A FRIO COM ADICAO DE COBRE,COM BANDEIRA BASCULANTE,MEDINDO 1,20X1,50M,MASSA EXTERNA QUADRICULADA.FORNECIMENTO E COLOCACAO</v>
      </c>
      <c r="C12169" s="519" t="s">
        <v>41669</v>
      </c>
      <c r="D12169" s="519" t="s">
        <v>41693</v>
      </c>
      <c r="E12169" s="519" t="s">
        <v>41694</v>
      </c>
      <c r="I12169" s="519" t="s">
        <v>5</v>
      </c>
      <c r="J12169" s="650">
        <v>439.02</v>
      </c>
    </row>
    <row r="12170" spans="1:10">
      <c r="A12170" s="519" t="s">
        <v>12331</v>
      </c>
      <c r="B12170" s="519" t="str">
        <f t="shared" si="190"/>
        <v>JANELA DE CORRER EM ACO LAMINADO A FRIO COM ADICAO DE COBRE,COM BANDEIRA BASCULANTE,MEDINDO 1,20X1,50M,MASSA EXTERNA QUADRICULADA.FORNECIMENTO E COLOCACAO</v>
      </c>
      <c r="C12170" s="519" t="s">
        <v>41669</v>
      </c>
      <c r="D12170" s="519" t="s">
        <v>41693</v>
      </c>
      <c r="E12170" s="519" t="s">
        <v>41694</v>
      </c>
      <c r="I12170" s="519" t="s">
        <v>5</v>
      </c>
      <c r="J12170" s="650">
        <v>433.7</v>
      </c>
    </row>
    <row r="12171" spans="1:10">
      <c r="A12171" s="519" t="s">
        <v>12332</v>
      </c>
      <c r="B12171" s="519" t="str">
        <f t="shared" si="190"/>
        <v>JANELA DE CORRER EM ACO LAMINADO A FRIO COM ADICAO DE COBRE,COM BANDEIRA BASCULANTE,MEDINDO 1,20X2,00M,COM 2 FOLHAS FIXAS E 2 FOLHAS CENTRAIS DE CORRER,MASSA EXTERNA,COM DIVISOES,COM GRADE ELO INTERNA NO VAO CENTRAL.FORNECIMENTO E COLOCACAO</v>
      </c>
      <c r="C12171" s="519" t="s">
        <v>41669</v>
      </c>
      <c r="D12171" s="519" t="s">
        <v>41695</v>
      </c>
      <c r="E12171" s="519" t="s">
        <v>41696</v>
      </c>
      <c r="F12171" s="519" t="s">
        <v>41697</v>
      </c>
      <c r="I12171" s="519" t="s">
        <v>5</v>
      </c>
      <c r="J12171" s="650">
        <v>721.89</v>
      </c>
    </row>
    <row r="12172" spans="1:10">
      <c r="A12172" s="519" t="s">
        <v>12333</v>
      </c>
      <c r="B12172" s="519" t="str">
        <f t="shared" si="190"/>
        <v>JANELA DE CORRER EM ACO LAMINADO A FRIO COM ADICAO DE COBRE,COM BANDEIRA BASCULANTE,MEDINDO 1,20X2,00M,COM 2 FOLHAS FIXAS E 2 FOLHAS CENTRAIS DE CORRER,MASSA EXTERNA,COM DIVISOES,COM GRADE ELO INTERNA NO VAO CENTRAL.FORNECIMENTO E COLOCACAO</v>
      </c>
      <c r="C12172" s="519" t="s">
        <v>41669</v>
      </c>
      <c r="D12172" s="519" t="s">
        <v>41695</v>
      </c>
      <c r="E12172" s="519" t="s">
        <v>41696</v>
      </c>
      <c r="F12172" s="519" t="s">
        <v>41697</v>
      </c>
      <c r="I12172" s="519" t="s">
        <v>5</v>
      </c>
      <c r="J12172" s="650">
        <v>704.93</v>
      </c>
    </row>
    <row r="12173" spans="1:10">
      <c r="A12173" s="519" t="s">
        <v>12334</v>
      </c>
      <c r="B12173" s="519" t="str">
        <f t="shared" si="190"/>
        <v>JANELA EM ACO LAMINADO A FRIO COM ADICAO DE COBRE,MAXIM-AR,MEDINDO 1,40X0,60M,2 FOLHAS,COM GRADE ELO,PRE-PINTADA,INCLUSIVE FERRAGENS.FORNECIMENTO E COLOCACAO</v>
      </c>
      <c r="C12173" s="519" t="s">
        <v>41675</v>
      </c>
      <c r="D12173" s="519" t="s">
        <v>41698</v>
      </c>
      <c r="E12173" s="519" t="s">
        <v>41692</v>
      </c>
      <c r="I12173" s="519" t="s">
        <v>5</v>
      </c>
      <c r="J12173" s="650">
        <v>792</v>
      </c>
    </row>
    <row r="12174" spans="1:10">
      <c r="A12174" s="519" t="s">
        <v>12335</v>
      </c>
      <c r="B12174" s="519" t="str">
        <f t="shared" si="190"/>
        <v>JANELA EM ACO LAMINADO A FRIO COM ADICAO DE COBRE,MAXIM-AR,MEDINDO 1,40X0,60M,2 FOLHAS,COM GRADE ELO,PRE-PINTADA,INCLUSIVE FERRAGENS.FORNECIMENTO E COLOCACAO</v>
      </c>
      <c r="C12174" s="519" t="s">
        <v>41675</v>
      </c>
      <c r="D12174" s="519" t="s">
        <v>41698</v>
      </c>
      <c r="E12174" s="519" t="s">
        <v>41692</v>
      </c>
      <c r="I12174" s="519" t="s">
        <v>5</v>
      </c>
      <c r="J12174" s="650">
        <v>786.91</v>
      </c>
    </row>
    <row r="12175" spans="1:10">
      <c r="A12175" s="519" t="s">
        <v>12336</v>
      </c>
      <c r="B12175" s="519" t="str">
        <f t="shared" si="190"/>
        <v>JANELA EM ACO LAMINADO A FRIO COM ADICAO DE COBRE,MAXIM-AR,MEDINDO 0,40X0,60M,COM MASSA EXTERNA QUADRICULADA,COM GRADE INTERNA,COM 1 FOLHA,EXCLUSIVE VIDRO.FORNECIMENTO E COLOCACAO</v>
      </c>
      <c r="C12175" s="519" t="s">
        <v>41675</v>
      </c>
      <c r="D12175" s="519" t="s">
        <v>41699</v>
      </c>
      <c r="E12175" s="519" t="s">
        <v>41700</v>
      </c>
      <c r="I12175" s="519" t="s">
        <v>5</v>
      </c>
      <c r="J12175" s="650">
        <v>203.22</v>
      </c>
    </row>
    <row r="12176" spans="1:10">
      <c r="A12176" s="519" t="s">
        <v>12337</v>
      </c>
      <c r="B12176" s="519" t="str">
        <f t="shared" si="190"/>
        <v>JANELA EM ACO LAMINADO A FRIO COM ADICAO DE COBRE,MAXIM-AR,MEDINDO 0,40X0,60M,COM MASSA EXTERNA QUADRICULADA,COM GRADE INTERNA,COM 1 FOLHA,EXCLUSIVE VIDRO.FORNECIMENTO E COLOCACAO</v>
      </c>
      <c r="C12176" s="519" t="s">
        <v>41675</v>
      </c>
      <c r="D12176" s="519" t="s">
        <v>41699</v>
      </c>
      <c r="E12176" s="519" t="s">
        <v>41700</v>
      </c>
      <c r="I12176" s="519" t="s">
        <v>5</v>
      </c>
      <c r="J12176" s="650">
        <v>197.9</v>
      </c>
    </row>
    <row r="12177" spans="1:10">
      <c r="A12177" s="519" t="s">
        <v>12338</v>
      </c>
      <c r="B12177" s="519" t="str">
        <f t="shared" si="190"/>
        <v>JANELA EM ACO LAMINADO A FRIO COM ADICAO DE COBRE,MAXIM-AR,MEDINDO 0,60X0,80M,COM MASSA EXTERNA QUADRICULADA,COM GRADE INTERNA,COM 1 FOLHA,EXCLUSIVE VIDRO.FORNECIMENTO E COLOCACAO</v>
      </c>
      <c r="C12177" s="519" t="s">
        <v>41675</v>
      </c>
      <c r="D12177" s="519" t="s">
        <v>41701</v>
      </c>
      <c r="E12177" s="519" t="s">
        <v>41700</v>
      </c>
      <c r="I12177" s="519" t="s">
        <v>5</v>
      </c>
      <c r="J12177" s="650">
        <v>285.49</v>
      </c>
    </row>
    <row r="12178" spans="1:10">
      <c r="A12178" s="519" t="s">
        <v>12339</v>
      </c>
      <c r="B12178" s="519" t="str">
        <f t="shared" si="190"/>
        <v>JANELA EM ACO LAMINADO A FRIO COM ADICAO DE COBRE,MAXIM-AR,MEDINDO 0,60X0,80M,COM MASSA EXTERNA QUADRICULADA,COM GRADE INTERNA,COM 1 FOLHA,EXCLUSIVE VIDRO.FORNECIMENTO E COLOCACAO</v>
      </c>
      <c r="C12178" s="519" t="s">
        <v>41675</v>
      </c>
      <c r="D12178" s="519" t="s">
        <v>41701</v>
      </c>
      <c r="E12178" s="519" t="s">
        <v>41700</v>
      </c>
      <c r="I12178" s="519" t="s">
        <v>5</v>
      </c>
      <c r="J12178" s="650">
        <v>280.18</v>
      </c>
    </row>
    <row r="12179" spans="1:10">
      <c r="A12179" s="519" t="s">
        <v>12340</v>
      </c>
      <c r="B12179" s="519" t="str">
        <f t="shared" si="190"/>
        <v>JANELA EM ACO LAMINADO A FRIO COM ADICAO DE COBRE,MAXIM-AR,MEDINDO 1,20X0,60M,COM MASSA EXTERNA QUADRICULADA,COM GRADE INTERNA,COM 1 FOLHA,EXCLUSIVE VIDRO.FORNECIMENTO E COLOCACAO</v>
      </c>
      <c r="C12179" s="519" t="s">
        <v>41675</v>
      </c>
      <c r="D12179" s="519" t="s">
        <v>41702</v>
      </c>
      <c r="E12179" s="519" t="s">
        <v>41700</v>
      </c>
      <c r="I12179" s="519" t="s">
        <v>5</v>
      </c>
      <c r="J12179" s="650">
        <v>429.1</v>
      </c>
    </row>
    <row r="12180" spans="1:10">
      <c r="A12180" s="519" t="s">
        <v>12341</v>
      </c>
      <c r="B12180" s="519" t="str">
        <f t="shared" si="190"/>
        <v>JANELA EM ACO LAMINADO A FRIO COM ADICAO DE COBRE,MAXIM-AR,MEDINDO 1,20X0,60M,COM MASSA EXTERNA QUADRICULADA,COM GRADE INTERNA,COM 1 FOLHA,EXCLUSIVE VIDRO.FORNECIMENTO E COLOCACAO</v>
      </c>
      <c r="C12180" s="519" t="s">
        <v>41675</v>
      </c>
      <c r="D12180" s="519" t="s">
        <v>41702</v>
      </c>
      <c r="E12180" s="519" t="s">
        <v>41700</v>
      </c>
      <c r="I12180" s="519" t="s">
        <v>5</v>
      </c>
      <c r="J12180" s="650">
        <v>414.96</v>
      </c>
    </row>
    <row r="12181" spans="1:10">
      <c r="A12181" s="519" t="s">
        <v>12342</v>
      </c>
      <c r="B12181" s="519" t="str">
        <f t="shared" si="190"/>
        <v>JANELA EM ACO LAMINADO A FRIO COM ADICAO DE COBRE,4 FOLHAS,COM BANDEIRA BASCULANTE,MEDINDO 1,00X2,00X0,14M,MASSA EXTERNA COM DIVISAO,PRE-PINTADA,INCLUSIVE FERRAGENS.FORNECIMENTO ECOLOCACAO</v>
      </c>
      <c r="C12181" s="519" t="s">
        <v>41703</v>
      </c>
      <c r="D12181" s="519" t="s">
        <v>41704</v>
      </c>
      <c r="E12181" s="519" t="s">
        <v>41705</v>
      </c>
      <c r="F12181" s="519" t="s">
        <v>34485</v>
      </c>
      <c r="I12181" s="519" t="s">
        <v>5</v>
      </c>
      <c r="J12181" s="650">
        <v>405.57</v>
      </c>
    </row>
    <row r="12182" spans="1:10">
      <c r="A12182" s="519" t="s">
        <v>12343</v>
      </c>
      <c r="B12182" s="519" t="str">
        <f t="shared" si="190"/>
        <v>JANELA EM ACO LAMINADO A FRIO COM ADICAO DE COBRE,4 FOLHAS,COM BANDEIRA BASCULANTE,MEDINDO 1,00X2,00X0,14M,MASSA EXTERNA COM DIVISAO,PRE-PINTADA,INCLUSIVE FERRAGENS.FORNECIMENTO ECOLOCACAO</v>
      </c>
      <c r="C12182" s="519" t="s">
        <v>41703</v>
      </c>
      <c r="D12182" s="519" t="s">
        <v>41704</v>
      </c>
      <c r="E12182" s="519" t="s">
        <v>41705</v>
      </c>
      <c r="F12182" s="519" t="s">
        <v>34485</v>
      </c>
      <c r="I12182" s="519" t="s">
        <v>5</v>
      </c>
      <c r="J12182" s="650">
        <v>399.91</v>
      </c>
    </row>
    <row r="12183" spans="1:10">
      <c r="A12183" s="519" t="s">
        <v>12344</v>
      </c>
      <c r="B12183" s="519" t="str">
        <f t="shared" si="190"/>
        <v>JANELA DE CORRER EM ACO LAMINADO A FRIO COM ADICAO DE COBRE,MEDINDO 1,20X2,00M,MASSA EXTERNA QUADRICULADA,COM GRADE INTERNA,COM 4 FOLHAS,EXCLUSIVE VIDRO.FORNECIMENTO E COLOCACAO</v>
      </c>
      <c r="C12183" s="519" t="s">
        <v>41669</v>
      </c>
      <c r="D12183" s="519" t="s">
        <v>41706</v>
      </c>
      <c r="E12183" s="519" t="s">
        <v>41707</v>
      </c>
      <c r="I12183" s="519" t="s">
        <v>5</v>
      </c>
      <c r="J12183" s="650">
        <v>568.62</v>
      </c>
    </row>
    <row r="12184" spans="1:10">
      <c r="A12184" s="519" t="s">
        <v>12345</v>
      </c>
      <c r="B12184" s="519" t="str">
        <f t="shared" si="190"/>
        <v>JANELA DE CORRER EM ACO LAMINADO A FRIO COM ADICAO DE COBRE,MEDINDO 1,20X2,00M,MASSA EXTERNA QUADRICULADA,COM GRADE INTERNA,COM 4 FOLHAS,EXCLUSIVE VIDRO.FORNECIMENTO E COLOCACAO</v>
      </c>
      <c r="C12184" s="519" t="s">
        <v>41669</v>
      </c>
      <c r="D12184" s="519" t="s">
        <v>41706</v>
      </c>
      <c r="E12184" s="519" t="s">
        <v>41707</v>
      </c>
      <c r="I12184" s="519" t="s">
        <v>5</v>
      </c>
      <c r="J12184" s="650">
        <v>563.29999999999995</v>
      </c>
    </row>
    <row r="12185" spans="1:10">
      <c r="A12185" s="519" t="s">
        <v>12346</v>
      </c>
      <c r="B12185" s="519" t="str">
        <f t="shared" si="190"/>
        <v>JANELA EM ACO LAMINADO A FRIO COM ADICAO DE COBRE,TIPO MAXIM-AR,MEDINDO 1,40X1,20M,COM GRADE ELO,COMPOSTO POR 2 MODULOSDE 1,40X0,60M,COM 2 FOLHAS CADA E JUNCAO ACO LAMINADO A FRIO COM ADICAO DE COBRE,PARA JANELA MAXIM-AR 140CM.FORNECIMENTO E COLOCACAO</v>
      </c>
      <c r="C12185" s="519" t="s">
        <v>41708</v>
      </c>
      <c r="D12185" s="519" t="s">
        <v>41709</v>
      </c>
      <c r="E12185" s="519" t="s">
        <v>41710</v>
      </c>
      <c r="F12185" s="519" t="s">
        <v>41711</v>
      </c>
      <c r="G12185" s="519" t="s">
        <v>33906</v>
      </c>
      <c r="I12185" s="519" t="s">
        <v>5</v>
      </c>
      <c r="J12185" s="650">
        <v>1638.11</v>
      </c>
    </row>
    <row r="12186" spans="1:10">
      <c r="A12186" s="519" t="s">
        <v>12347</v>
      </c>
      <c r="B12186" s="519" t="str">
        <f t="shared" si="190"/>
        <v>JANELA EM ACO LAMINADO A FRIO COM ADICAO DE COBRE,TIPO MAXIM-AR,MEDINDO 1,40X1,20M,COM GRADE ELO,COMPOSTO POR 2 MODULOSDE 1,40X0,60M,COM 2 FOLHAS CADA E JUNCAO ACO LAMINADO A FRIO COM ADICAO DE COBRE,PARA JANELA MAXIM-AR 140CM.FORNECIMENTO E COLOCACAO</v>
      </c>
      <c r="C12186" s="519" t="s">
        <v>41708</v>
      </c>
      <c r="D12186" s="519" t="s">
        <v>41709</v>
      </c>
      <c r="E12186" s="519" t="s">
        <v>41710</v>
      </c>
      <c r="F12186" s="519" t="s">
        <v>41711</v>
      </c>
      <c r="G12186" s="519" t="s">
        <v>33906</v>
      </c>
      <c r="I12186" s="519" t="s">
        <v>5</v>
      </c>
      <c r="J12186" s="650">
        <v>1630.28</v>
      </c>
    </row>
    <row r="12187" spans="1:10">
      <c r="A12187" s="519" t="s">
        <v>12348</v>
      </c>
      <c r="B12187" s="519" t="str">
        <f t="shared" si="190"/>
        <v>JANELA EM ACO LAMINADO A FRIO COM ADICAO DE COBRE,TIPO MAXIM-AR,MEDINDO 2,40X0,60M,COMPOSTO PARA 4 MODULOS DE 0,60X0,60M,COM 1 FOLHA,COM GRADE ELO E JUNCAO PARA JANELA MAXIM-AR 60CM.FORNECIMENTO E COLOCACAO</v>
      </c>
      <c r="C12187" s="519" t="s">
        <v>41708</v>
      </c>
      <c r="D12187" s="519" t="s">
        <v>41712</v>
      </c>
      <c r="E12187" s="519" t="s">
        <v>41713</v>
      </c>
      <c r="F12187" s="519" t="s">
        <v>34478</v>
      </c>
      <c r="I12187" s="519" t="s">
        <v>5</v>
      </c>
      <c r="J12187" s="650">
        <v>838.86</v>
      </c>
    </row>
    <row r="12188" spans="1:10">
      <c r="A12188" s="519" t="s">
        <v>12349</v>
      </c>
      <c r="B12188" s="519" t="str">
        <f t="shared" si="190"/>
        <v>JANELA EM ACO LAMINADO A FRIO COM ADICAO DE COBRE,TIPO MAXIM-AR,MEDINDO 2,40X0,60M,COMPOSTO PARA 4 MODULOS DE 0,60X0,60M,COM 1 FOLHA,COM GRADE ELO E JUNCAO PARA JANELA MAXIM-AR 60CM.FORNECIMENTO E COLOCACAO</v>
      </c>
      <c r="C12188" s="519" t="s">
        <v>41708</v>
      </c>
      <c r="D12188" s="519" t="s">
        <v>41712</v>
      </c>
      <c r="E12188" s="519" t="s">
        <v>41713</v>
      </c>
      <c r="F12188" s="519" t="s">
        <v>34478</v>
      </c>
      <c r="I12188" s="519" t="s">
        <v>5</v>
      </c>
      <c r="J12188" s="650">
        <v>828.12</v>
      </c>
    </row>
    <row r="12189" spans="1:10">
      <c r="A12189" s="519" t="s">
        <v>12350</v>
      </c>
      <c r="B12189" s="519" t="str">
        <f t="shared" si="190"/>
        <v>JANELA VENEZIANA EM ACO LAMINADO A FRIO COM ADICAO DE COBRE,COM 6 FOLHAS,MEDINDO 1,20X2,00M,COM POSTIGO PARA VIDRO INTERNO,EXCLUSIVE VIDRO.FORNECIMENTO E COLOCACAO</v>
      </c>
      <c r="C12189" s="519" t="s">
        <v>41714</v>
      </c>
      <c r="D12189" s="519" t="s">
        <v>41715</v>
      </c>
      <c r="E12189" s="519" t="s">
        <v>41716</v>
      </c>
      <c r="I12189" s="519" t="s">
        <v>5</v>
      </c>
      <c r="J12189" s="650">
        <v>566.42999999999995</v>
      </c>
    </row>
    <row r="12190" spans="1:10">
      <c r="A12190" s="519" t="s">
        <v>12351</v>
      </c>
      <c r="B12190" s="519" t="str">
        <f t="shared" si="190"/>
        <v>JANELA VENEZIANA EM ACO LAMINADO A FRIO COM ADICAO DE COBRE,COM 6 FOLHAS,MEDINDO 1,20X2,00M,COM POSTIGO PARA VIDRO INTERNO,EXCLUSIVE VIDRO.FORNECIMENTO E COLOCACAO</v>
      </c>
      <c r="C12190" s="519" t="s">
        <v>41714</v>
      </c>
      <c r="D12190" s="519" t="s">
        <v>41715</v>
      </c>
      <c r="E12190" s="519" t="s">
        <v>41716</v>
      </c>
      <c r="I12190" s="519" t="s">
        <v>5</v>
      </c>
      <c r="J12190" s="650">
        <v>557.80999999999995</v>
      </c>
    </row>
    <row r="12191" spans="1:10">
      <c r="A12191" s="519" t="s">
        <v>12352</v>
      </c>
      <c r="B12191" s="519" t="str">
        <f t="shared" si="190"/>
        <v>JANELA VENEZIANA EM ACO LAMINADO A FRIO COM ADICAO DE COBRE,COM 6 FOLHAS,MEDINDO 1,50X1,20M,EXCLUSIVE VIDRO.FORNECIMENTO E COLOCACAO</v>
      </c>
      <c r="C12191" s="519" t="s">
        <v>41714</v>
      </c>
      <c r="D12191" s="519" t="s">
        <v>41717</v>
      </c>
      <c r="E12191" s="519" t="s">
        <v>33906</v>
      </c>
      <c r="I12191" s="519" t="s">
        <v>5</v>
      </c>
      <c r="J12191" s="650">
        <v>519.35</v>
      </c>
    </row>
    <row r="12192" spans="1:10">
      <c r="A12192" s="519" t="s">
        <v>12353</v>
      </c>
      <c r="B12192" s="519" t="str">
        <f t="shared" si="190"/>
        <v>JANELA VENEZIANA EM ACO LAMINADO A FRIO COM ADICAO DE COBRE,COM 6 FOLHAS,MEDINDO 1,50X1,20M,EXCLUSIVE VIDRO.FORNECIMENTO E COLOCACAO</v>
      </c>
      <c r="C12192" s="519" t="s">
        <v>41714</v>
      </c>
      <c r="D12192" s="519" t="s">
        <v>41717</v>
      </c>
      <c r="E12192" s="519" t="s">
        <v>33906</v>
      </c>
      <c r="I12192" s="519" t="s">
        <v>5</v>
      </c>
      <c r="J12192" s="650">
        <v>514.04</v>
      </c>
    </row>
    <row r="12193" spans="1:10">
      <c r="A12193" s="519" t="s">
        <v>12354</v>
      </c>
      <c r="B12193" s="519" t="str">
        <f t="shared" si="190"/>
        <v>JANELA EM ACO LAMINADO A FRIO COM ADICAO DE COBRE,TIPO MAXIM-AR,MEDINDO 2,00X0,60M,COM GRADE ELO,COMPOSTO POR 1 MODULO DE 0,60X0,60M,COM 1 FOLHA,1 MODULO DE 1,40X0,60M,COM 2 FOLHAS E JUNCAO PARA JANELA MAXIM-AR 60CM.FORNECIMENTO E COLOCACAO</v>
      </c>
      <c r="C12193" s="519" t="s">
        <v>41708</v>
      </c>
      <c r="D12193" s="519" t="s">
        <v>41718</v>
      </c>
      <c r="E12193" s="519" t="s">
        <v>41719</v>
      </c>
      <c r="F12193" s="519" t="s">
        <v>41720</v>
      </c>
      <c r="I12193" s="519" t="s">
        <v>5</v>
      </c>
      <c r="J12193" s="650">
        <v>1010.1</v>
      </c>
    </row>
    <row r="12194" spans="1:10">
      <c r="A12194" s="519" t="s">
        <v>12355</v>
      </c>
      <c r="B12194" s="519" t="str">
        <f t="shared" si="190"/>
        <v>JANELA EM ACO LAMINADO A FRIO COM ADICAO DE COBRE,TIPO MAXIM-AR,MEDINDO 2,00X0,60M,COM GRADE ELO,COMPOSTO POR 1 MODULO DE 0,60X0,60M,COM 1 FOLHA,1 MODULO DE 1,40X0,60M,COM 2 FOLHAS E JUNCAO PARA JANELA MAXIM-AR 60CM.FORNECIMENTO E COLOCACAO</v>
      </c>
      <c r="C12194" s="519" t="s">
        <v>41708</v>
      </c>
      <c r="D12194" s="519" t="s">
        <v>41718</v>
      </c>
      <c r="E12194" s="519" t="s">
        <v>41719</v>
      </c>
      <c r="F12194" s="519" t="s">
        <v>41720</v>
      </c>
      <c r="I12194" s="519" t="s">
        <v>5</v>
      </c>
      <c r="J12194" s="650">
        <v>1002.75</v>
      </c>
    </row>
    <row r="12195" spans="1:10">
      <c r="A12195" s="519" t="s">
        <v>12356</v>
      </c>
      <c r="B12195" s="519" t="str">
        <f t="shared" si="190"/>
        <v>JANELA VENEZIANA EM ACO LAMINADO A FRIO COM ADICAO DE COBRE,MEDINDO 2,00X1,00X0,14M,6 FOLHAS,COM GRADE QUADRICULADA,PRE-PINTADA,INCLUSIVE FERRAGENS.FORNECIMENTO E COLOCACAO</v>
      </c>
      <c r="C12195" s="519" t="s">
        <v>41714</v>
      </c>
      <c r="D12195" s="519" t="s">
        <v>41721</v>
      </c>
      <c r="E12195" s="519" t="s">
        <v>41722</v>
      </c>
      <c r="I12195" s="519" t="s">
        <v>5</v>
      </c>
      <c r="J12195" s="650">
        <v>572.79</v>
      </c>
    </row>
    <row r="12196" spans="1:10">
      <c r="A12196" s="519" t="s">
        <v>12357</v>
      </c>
      <c r="B12196" s="519" t="str">
        <f t="shared" si="190"/>
        <v>JANELA VENEZIANA EM ACO LAMINADO A FRIO COM ADICAO DE COBRE,MEDINDO 2,00X1,00X0,14M,6 FOLHAS,COM GRADE QUADRICULADA,PRE-PINTADA,INCLUSIVE FERRAGENS.FORNECIMENTO E COLOCACAO</v>
      </c>
      <c r="C12196" s="519" t="s">
        <v>41714</v>
      </c>
      <c r="D12196" s="519" t="s">
        <v>41721</v>
      </c>
      <c r="E12196" s="519" t="s">
        <v>41722</v>
      </c>
      <c r="I12196" s="519" t="s">
        <v>5</v>
      </c>
      <c r="J12196" s="650">
        <v>567.14</v>
      </c>
    </row>
    <row r="12197" spans="1:10">
      <c r="A12197" s="519" t="s">
        <v>12358</v>
      </c>
      <c r="B12197" s="519" t="str">
        <f t="shared" si="190"/>
        <v>PORTA ACUSTICA METALICA COM INDICE DE PROTECAO SONORA APROXIMADAMENTE COM 46DB,PARA ALTA FREQUENCIA,NAS DIMENSOES DE 700X2100MM,INCLUSIVE FECHADURA ESPECIAL COM CHAVE,MOLDURA EM CANTONEIRA DE ACO.FORNECIMENTO E COLOCACAO</v>
      </c>
      <c r="C12197" s="519" t="s">
        <v>51785</v>
      </c>
      <c r="D12197" s="519" t="s">
        <v>51786</v>
      </c>
      <c r="E12197" s="519" t="s">
        <v>51787</v>
      </c>
      <c r="F12197" s="519" t="s">
        <v>51788</v>
      </c>
      <c r="I12197" s="519" t="s">
        <v>5</v>
      </c>
      <c r="J12197" s="650">
        <v>6822.18</v>
      </c>
    </row>
    <row r="12198" spans="1:10">
      <c r="A12198" s="519" t="s">
        <v>12359</v>
      </c>
      <c r="B12198" s="519" t="str">
        <f t="shared" si="190"/>
        <v>PORTA ACUSTICA METALICA COM INDICE DE PROTECAO SONORA APROXIMADAMENTE COM 46DB,PARA ALTA FREQUENCIA,NAS DIMENSOES DE 700X2100MM,INCLUSIVE FECHADURA ESPECIAL COM CHAVE,MOLDURA EM CANTONEIRA DE ACO.FORNECIMENTO E COLOCACAO</v>
      </c>
      <c r="C12198" s="519" t="s">
        <v>51785</v>
      </c>
      <c r="D12198" s="519" t="s">
        <v>51786</v>
      </c>
      <c r="E12198" s="519" t="s">
        <v>51787</v>
      </c>
      <c r="F12198" s="519" t="s">
        <v>51788</v>
      </c>
      <c r="I12198" s="519" t="s">
        <v>5</v>
      </c>
      <c r="J12198" s="650">
        <v>6805.22</v>
      </c>
    </row>
    <row r="12199" spans="1:10">
      <c r="A12199" s="519" t="s">
        <v>12360</v>
      </c>
      <c r="B12199" s="519" t="str">
        <f t="shared" si="190"/>
        <v>PORTA ACUSTICA METALICA COM INDICE DE PROTECAO SONORA APROXIMADAMENTE COM 46DB,PARA ALTA FREQUENCIA,NAS DIMENSOES DE 800X2100MM,INCLUSIVE FECHADURA ESPECIAL COM CHAVE,MOLDURA EM CANTONEIRA DE ACO.FORNECIMENTO E COLOCACAO</v>
      </c>
      <c r="C12199" s="519" t="s">
        <v>51785</v>
      </c>
      <c r="D12199" s="519" t="s">
        <v>51789</v>
      </c>
      <c r="E12199" s="519" t="s">
        <v>51787</v>
      </c>
      <c r="F12199" s="519" t="s">
        <v>51788</v>
      </c>
      <c r="I12199" s="519" t="s">
        <v>5</v>
      </c>
      <c r="J12199" s="650">
        <v>7740.94</v>
      </c>
    </row>
    <row r="12200" spans="1:10">
      <c r="A12200" s="519" t="s">
        <v>12361</v>
      </c>
      <c r="B12200" s="519" t="str">
        <f t="shared" si="190"/>
        <v>PORTA ACUSTICA METALICA COM INDICE DE PROTECAO SONORA APROXIMADAMENTE COM 46DB,PARA ALTA FREQUENCIA,NAS DIMENSOES DE 800X2100MM,INCLUSIVE FECHADURA ESPECIAL COM CHAVE,MOLDURA EM CANTONEIRA DE ACO.FORNECIMENTO E COLOCACAO</v>
      </c>
      <c r="C12200" s="519" t="s">
        <v>51785</v>
      </c>
      <c r="D12200" s="519" t="s">
        <v>51789</v>
      </c>
      <c r="E12200" s="519" t="s">
        <v>51787</v>
      </c>
      <c r="F12200" s="519" t="s">
        <v>51788</v>
      </c>
      <c r="I12200" s="519" t="s">
        <v>5</v>
      </c>
      <c r="J12200" s="650">
        <v>7723.98</v>
      </c>
    </row>
    <row r="12201" spans="1:10">
      <c r="A12201" s="519" t="s">
        <v>12362</v>
      </c>
      <c r="B12201" s="519" t="str">
        <f t="shared" si="190"/>
        <v>PORTA ACUSTICA METALICA COM INDICE DE PROTECAO SONORA APROXIMADAMENTE COM 46DB,PARA ALTA FREQUENCIA,NAS DIMENSOES DE 900X2100MM,INCLUSIVE FECHADURA ESPECIAL COM CHAVE,MOLDURA EM CANTONEIRA DE ACO.FORNECIMENTO E COLOCACAO</v>
      </c>
      <c r="C12201" s="519" t="s">
        <v>51785</v>
      </c>
      <c r="D12201" s="519" t="s">
        <v>51790</v>
      </c>
      <c r="E12201" s="519" t="s">
        <v>51787</v>
      </c>
      <c r="F12201" s="519" t="s">
        <v>51788</v>
      </c>
      <c r="I12201" s="519" t="s">
        <v>5</v>
      </c>
      <c r="J12201" s="650">
        <v>8692.66</v>
      </c>
    </row>
    <row r="12202" spans="1:10">
      <c r="A12202" s="519" t="s">
        <v>12363</v>
      </c>
      <c r="B12202" s="519" t="str">
        <f t="shared" si="190"/>
        <v>PORTA ACUSTICA METALICA COM INDICE DE PROTECAO SONORA APROXIMADAMENTE COM 46DB,PARA ALTA FREQUENCIA,NAS DIMENSOES DE 900X2100MM,INCLUSIVE FECHADURA ESPECIAL COM CHAVE,MOLDURA EM CANTONEIRA DE ACO.FORNECIMENTO E COLOCACAO</v>
      </c>
      <c r="C12202" s="519" t="s">
        <v>51785</v>
      </c>
      <c r="D12202" s="519" t="s">
        <v>51790</v>
      </c>
      <c r="E12202" s="519" t="s">
        <v>51787</v>
      </c>
      <c r="F12202" s="519" t="s">
        <v>51788</v>
      </c>
      <c r="I12202" s="519" t="s">
        <v>5</v>
      </c>
      <c r="J12202" s="650">
        <v>8675.7000000000007</v>
      </c>
    </row>
    <row r="12203" spans="1:10">
      <c r="A12203" s="519" t="s">
        <v>12364</v>
      </c>
      <c r="B12203" s="519" t="str">
        <f t="shared" si="190"/>
        <v>PORTA ACUSTICA METALICA COM INDICE DE PROTECAO SONORA APROXIMADAMENTE COM 46DB,PARA ALTA FREQUENCIA,NAS DIMENSOES DE 1000X2100MM,INCLUSIVE FECHADURA ESPECIAL COM CHAVE,MOLDURA EM CANTONEIRA DE ACO.FORNECIMENTO E COLOCACAO</v>
      </c>
      <c r="C12203" s="519" t="s">
        <v>51785</v>
      </c>
      <c r="D12203" s="519" t="s">
        <v>51791</v>
      </c>
      <c r="E12203" s="519" t="s">
        <v>51792</v>
      </c>
      <c r="F12203" s="519" t="s">
        <v>51793</v>
      </c>
      <c r="I12203" s="519" t="s">
        <v>5</v>
      </c>
      <c r="J12203" s="650">
        <v>9644.3799999999992</v>
      </c>
    </row>
    <row r="12204" spans="1:10">
      <c r="A12204" s="519" t="s">
        <v>12365</v>
      </c>
      <c r="B12204" s="519" t="str">
        <f t="shared" si="190"/>
        <v>PORTA ACUSTICA METALICA COM INDICE DE PROTECAO SONORA APROXIMADAMENTE COM 46DB,PARA ALTA FREQUENCIA,NAS DIMENSOES DE 1000X2100MM,INCLUSIVE FECHADURA ESPECIAL COM CHAVE,MOLDURA EM CANTONEIRA DE ACO.FORNECIMENTO E COLOCACAO</v>
      </c>
      <c r="C12204" s="519" t="s">
        <v>51785</v>
      </c>
      <c r="D12204" s="519" t="s">
        <v>51791</v>
      </c>
      <c r="E12204" s="519" t="s">
        <v>51792</v>
      </c>
      <c r="F12204" s="519" t="s">
        <v>51793</v>
      </c>
      <c r="I12204" s="519" t="s">
        <v>5</v>
      </c>
      <c r="J12204" s="650">
        <v>9627.42</v>
      </c>
    </row>
    <row r="12205" spans="1:10">
      <c r="A12205" s="519" t="s">
        <v>12366</v>
      </c>
      <c r="B12205" s="519" t="str">
        <f t="shared" si="190"/>
        <v>PORTA ACUSTICA METALICA COM INDICE DE PROTECAO SONORA APROXIMADAMENTE COM 46DB,PARA ALTA FREQUENCIA,NAS DIMENSOES DE 1400X2100MM,INCLUSIVE FECHADURA ESPECIAL COM CHAVE,MOLDURA EM CANTONEIRA DE ACO.FORNECIMENTO E COLOCACAO</v>
      </c>
      <c r="C12205" s="519" t="s">
        <v>51785</v>
      </c>
      <c r="D12205" s="519" t="s">
        <v>51794</v>
      </c>
      <c r="E12205" s="519" t="s">
        <v>51792</v>
      </c>
      <c r="F12205" s="519" t="s">
        <v>51793</v>
      </c>
      <c r="I12205" s="519" t="s">
        <v>5</v>
      </c>
      <c r="J12205" s="650">
        <v>13451.26</v>
      </c>
    </row>
    <row r="12206" spans="1:10">
      <c r="A12206" s="519" t="s">
        <v>12367</v>
      </c>
      <c r="B12206" s="519" t="str">
        <f t="shared" si="190"/>
        <v>PORTA ACUSTICA METALICA COM INDICE DE PROTECAO SONORA APROXIMADAMENTE COM 46DB,PARA ALTA FREQUENCIA,NAS DIMENSOES DE 1400X2100MM,INCLUSIVE FECHADURA ESPECIAL COM CHAVE,MOLDURA EM CANTONEIRA DE ACO.FORNECIMENTO E COLOCACAO</v>
      </c>
      <c r="C12206" s="519" t="s">
        <v>51785</v>
      </c>
      <c r="D12206" s="519" t="s">
        <v>51794</v>
      </c>
      <c r="E12206" s="519" t="s">
        <v>51792</v>
      </c>
      <c r="F12206" s="519" t="s">
        <v>51793</v>
      </c>
      <c r="I12206" s="519" t="s">
        <v>5</v>
      </c>
      <c r="J12206" s="650">
        <v>13434.3</v>
      </c>
    </row>
    <row r="12207" spans="1:10">
      <c r="A12207" s="519" t="s">
        <v>12368</v>
      </c>
      <c r="B12207" s="519" t="str">
        <f t="shared" si="190"/>
        <v>PORTA ACUSTICA METALICA COM INDICE DE PROTECAO SONORA APROXIMADAMENTE COM 46DB,PARA ALTA FREQUENCIA,NAS DIMENSOES DE 1600X2100MM,INCLUSIVE FECHADURA ESPECIAL COM CHAVE,MOLDURA EM CANTONEIRA DE ACO.FORNECIMENTO E COLOCACAO</v>
      </c>
      <c r="C12207" s="519" t="s">
        <v>51785</v>
      </c>
      <c r="D12207" s="519" t="s">
        <v>51795</v>
      </c>
      <c r="E12207" s="519" t="s">
        <v>51792</v>
      </c>
      <c r="F12207" s="519" t="s">
        <v>51793</v>
      </c>
      <c r="I12207" s="519" t="s">
        <v>5</v>
      </c>
      <c r="J12207" s="650">
        <v>15354.7</v>
      </c>
    </row>
    <row r="12208" spans="1:10">
      <c r="A12208" s="519" t="s">
        <v>12369</v>
      </c>
      <c r="B12208" s="519" t="str">
        <f t="shared" si="190"/>
        <v>PORTA ACUSTICA METALICA COM INDICE DE PROTECAO SONORA APROXIMADAMENTE COM 46DB,PARA ALTA FREQUENCIA,NAS DIMENSOES DE 1600X2100MM,INCLUSIVE FECHADURA ESPECIAL COM CHAVE,MOLDURA EM CANTONEIRA DE ACO.FORNECIMENTO E COLOCACAO</v>
      </c>
      <c r="C12208" s="519" t="s">
        <v>51785</v>
      </c>
      <c r="D12208" s="519" t="s">
        <v>51795</v>
      </c>
      <c r="E12208" s="519" t="s">
        <v>51792</v>
      </c>
      <c r="F12208" s="519" t="s">
        <v>51793</v>
      </c>
      <c r="I12208" s="519" t="s">
        <v>5</v>
      </c>
      <c r="J12208" s="650">
        <v>15337.74</v>
      </c>
    </row>
    <row r="12209" spans="1:10">
      <c r="A12209" s="519" t="s">
        <v>12370</v>
      </c>
      <c r="B12209" s="519" t="str">
        <f t="shared" si="190"/>
        <v>PORTA ACUSTICA METALICA COM INDICE DE PROTECAO SONORA APROXIMADAMENTE COM 46DB,PARA ALTA FREQUENCIA,NAS DIMENSOES DE 1800X2100MM,INCLUSIVE FECHADURA ESPECIAL COM CHAVE,MOLDURA EM CANTONEIRA DE ACO.FORNECIMENTO E COLOCACAO</v>
      </c>
      <c r="C12209" s="519" t="s">
        <v>51785</v>
      </c>
      <c r="D12209" s="519" t="s">
        <v>51796</v>
      </c>
      <c r="E12209" s="519" t="s">
        <v>51792</v>
      </c>
      <c r="F12209" s="519" t="s">
        <v>51793</v>
      </c>
      <c r="I12209" s="519" t="s">
        <v>5</v>
      </c>
      <c r="J12209" s="650">
        <v>17258.14</v>
      </c>
    </row>
    <row r="12210" spans="1:10">
      <c r="A12210" s="519" t="s">
        <v>12371</v>
      </c>
      <c r="B12210" s="519" t="str">
        <f t="shared" si="190"/>
        <v>PORTA ACUSTICA METALICA COM INDICE DE PROTECAO SONORA APROXIMADAMENTE COM 46DB,PARA ALTA FREQUENCIA,NAS DIMENSOES DE 1800X2100MM,INCLUSIVE FECHADURA ESPECIAL COM CHAVE,MOLDURA EM CANTONEIRA DE ACO.FORNECIMENTO E COLOCACAO</v>
      </c>
      <c r="C12210" s="519" t="s">
        <v>51785</v>
      </c>
      <c r="D12210" s="519" t="s">
        <v>51796</v>
      </c>
      <c r="E12210" s="519" t="s">
        <v>51792</v>
      </c>
      <c r="F12210" s="519" t="s">
        <v>51793</v>
      </c>
      <c r="I12210" s="519" t="s">
        <v>5</v>
      </c>
      <c r="J12210" s="650">
        <v>17241.18</v>
      </c>
    </row>
    <row r="12211" spans="1:10">
      <c r="A12211" s="519" t="s">
        <v>12372</v>
      </c>
      <c r="B12211" s="519" t="str">
        <f t="shared" si="190"/>
        <v>PORTA ACUSTICA METALICA COM INDICE DE PROTECAO SONORA APROXIMADAMENTE COM 46DB,PARA ALTA FREQUENCIA,NAS DIMENSOES DE 2000X2100MM,INCLUSIVE FECHADURA ESPECIAL COM CHAVE,MOLDURA EM CANTONEIRA DE ACO.FORNECIMENTO E COLOCACAO</v>
      </c>
      <c r="C12211" s="519" t="s">
        <v>51785</v>
      </c>
      <c r="D12211" s="519" t="s">
        <v>51797</v>
      </c>
      <c r="E12211" s="519" t="s">
        <v>51792</v>
      </c>
      <c r="F12211" s="519" t="s">
        <v>51793</v>
      </c>
      <c r="I12211" s="519" t="s">
        <v>5</v>
      </c>
      <c r="J12211" s="650">
        <v>18801.080000000002</v>
      </c>
    </row>
    <row r="12212" spans="1:10">
      <c r="A12212" s="519" t="s">
        <v>12373</v>
      </c>
      <c r="B12212" s="519" t="str">
        <f t="shared" si="190"/>
        <v>PORTA ACUSTICA METALICA COM INDICE DE PROTECAO SONORA APROXIMADAMENTE COM 46DB,PARA ALTA FREQUENCIA,NAS DIMENSOES DE 2000X2100MM,INCLUSIVE FECHADURA ESPECIAL COM CHAVE,MOLDURA EM CANTONEIRA DE ACO.FORNECIMENTO E COLOCACAO</v>
      </c>
      <c r="C12212" s="519" t="s">
        <v>51785</v>
      </c>
      <c r="D12212" s="519" t="s">
        <v>51797</v>
      </c>
      <c r="E12212" s="519" t="s">
        <v>51792</v>
      </c>
      <c r="F12212" s="519" t="s">
        <v>51793</v>
      </c>
      <c r="I12212" s="519" t="s">
        <v>5</v>
      </c>
      <c r="J12212" s="650">
        <v>18784.12</v>
      </c>
    </row>
    <row r="12213" spans="1:10">
      <c r="A12213" s="519" t="s">
        <v>12374</v>
      </c>
      <c r="B12213" s="519" t="str">
        <f t="shared" si="190"/>
        <v>PORTA ACUSTICA METALICA COM INDICE DE PROTECAO SONORA APROXIMADAMENTE COM 56DB,PARA ALTA FREQUENCIA,NAS DIMENSOES DE 700X2100MM,INCLUSIVE FECHADURA ESPECIAL COM CHAVE,MOLDURA EM CANTONEIRA DE ACO.FORNECIMENTO E COLOCACAO</v>
      </c>
      <c r="C12213" s="519" t="s">
        <v>51785</v>
      </c>
      <c r="D12213" s="519" t="s">
        <v>51798</v>
      </c>
      <c r="E12213" s="519" t="s">
        <v>51787</v>
      </c>
      <c r="F12213" s="519" t="s">
        <v>51788</v>
      </c>
      <c r="I12213" s="519" t="s">
        <v>5</v>
      </c>
      <c r="J12213" s="650">
        <v>11848.58</v>
      </c>
    </row>
    <row r="12214" spans="1:10">
      <c r="A12214" s="519" t="s">
        <v>12375</v>
      </c>
      <c r="B12214" s="519" t="str">
        <f t="shared" si="190"/>
        <v>PORTA ACUSTICA METALICA COM INDICE DE PROTECAO SONORA APROXIMADAMENTE COM 56DB,PARA ALTA FREQUENCIA,NAS DIMENSOES DE 700X2100MM,INCLUSIVE FECHADURA ESPECIAL COM CHAVE,MOLDURA EM CANTONEIRA DE ACO.FORNECIMENTO E COLOCACAO</v>
      </c>
      <c r="C12214" s="519" t="s">
        <v>51785</v>
      </c>
      <c r="D12214" s="519" t="s">
        <v>51798</v>
      </c>
      <c r="E12214" s="519" t="s">
        <v>51787</v>
      </c>
      <c r="F12214" s="519" t="s">
        <v>51788</v>
      </c>
      <c r="I12214" s="519" t="s">
        <v>5</v>
      </c>
      <c r="J12214" s="650">
        <v>11831.62</v>
      </c>
    </row>
    <row r="12215" spans="1:10">
      <c r="A12215" s="519" t="s">
        <v>12376</v>
      </c>
      <c r="B12215" s="519" t="str">
        <f t="shared" si="190"/>
        <v>PORTA ACUSTICA METALICA COM INDICE DE PROTECAO SONORA APROXIMADAMENTE COM 56DB,PARA ALTA FREQUENCIA,NAS DIMENSOES DE 800X2100MM,INCLUSIVE FECHADURA ESPECIAL COM CHAVE,MOLDURA EM CANTONEIRA DE ACO.FORNECIMENTO E COLOCACAO</v>
      </c>
      <c r="C12215" s="519" t="s">
        <v>51785</v>
      </c>
      <c r="D12215" s="519" t="s">
        <v>51799</v>
      </c>
      <c r="E12215" s="519" t="s">
        <v>51787</v>
      </c>
      <c r="F12215" s="519" t="s">
        <v>51788</v>
      </c>
      <c r="I12215" s="519" t="s">
        <v>5</v>
      </c>
      <c r="J12215" s="650">
        <v>12342.98</v>
      </c>
    </row>
    <row r="12216" spans="1:10">
      <c r="A12216" s="519" t="s">
        <v>12377</v>
      </c>
      <c r="B12216" s="519" t="str">
        <f t="shared" si="190"/>
        <v>PORTA ACUSTICA METALICA COM INDICE DE PROTECAO SONORA APROXIMADAMENTE COM 56DB,PARA ALTA FREQUENCIA,NAS DIMENSOES DE 800X2100MM,INCLUSIVE FECHADURA ESPECIAL COM CHAVE,MOLDURA EM CANTONEIRA DE ACO.FORNECIMENTO E COLOCACAO</v>
      </c>
      <c r="C12216" s="519" t="s">
        <v>51785</v>
      </c>
      <c r="D12216" s="519" t="s">
        <v>51799</v>
      </c>
      <c r="E12216" s="519" t="s">
        <v>51787</v>
      </c>
      <c r="F12216" s="519" t="s">
        <v>51788</v>
      </c>
      <c r="I12216" s="519" t="s">
        <v>5</v>
      </c>
      <c r="J12216" s="650">
        <v>12326.02</v>
      </c>
    </row>
    <row r="12217" spans="1:10">
      <c r="A12217" s="519" t="s">
        <v>12378</v>
      </c>
      <c r="B12217" s="519" t="str">
        <f t="shared" si="190"/>
        <v>PORTA ACUSTICA METALICA COM INDICE DE PROTECAO SONORA APROXIMADAMENTE COM 56DB,PARA ALTA FREQUENCIA,NAS DIMENSOES DE 900X2100MM,INCLUSIVE FECHADURA ESPECIAL COM CHAVE,MOLDURA EM CANTONEIRA DE ACO.FORNECIMENTO E COLOCACAO</v>
      </c>
      <c r="C12217" s="519" t="s">
        <v>51785</v>
      </c>
      <c r="D12217" s="519" t="s">
        <v>51800</v>
      </c>
      <c r="E12217" s="519" t="s">
        <v>51787</v>
      </c>
      <c r="F12217" s="519" t="s">
        <v>51788</v>
      </c>
      <c r="I12217" s="519" t="s">
        <v>5</v>
      </c>
      <c r="J12217" s="650">
        <v>13022.78</v>
      </c>
    </row>
    <row r="12218" spans="1:10">
      <c r="A12218" s="519" t="s">
        <v>12379</v>
      </c>
      <c r="B12218" s="519" t="str">
        <f t="shared" si="190"/>
        <v>PORTA ACUSTICA METALICA COM INDICE DE PROTECAO SONORA APROXIMADAMENTE COM 56DB,PARA ALTA FREQUENCIA,NAS DIMENSOES DE 900X2100MM,INCLUSIVE FECHADURA ESPECIAL COM CHAVE,MOLDURA EM CANTONEIRA DE ACO.FORNECIMENTO E COLOCACAO</v>
      </c>
      <c r="C12218" s="519" t="s">
        <v>51785</v>
      </c>
      <c r="D12218" s="519" t="s">
        <v>51800</v>
      </c>
      <c r="E12218" s="519" t="s">
        <v>51787</v>
      </c>
      <c r="F12218" s="519" t="s">
        <v>51788</v>
      </c>
      <c r="I12218" s="519" t="s">
        <v>5</v>
      </c>
      <c r="J12218" s="650">
        <v>13005.82</v>
      </c>
    </row>
    <row r="12219" spans="1:10">
      <c r="A12219" s="519" t="s">
        <v>12380</v>
      </c>
      <c r="B12219" s="519" t="str">
        <f t="shared" si="190"/>
        <v>PORTA ACUSTICA METALICA COM INDICE DE PROTECAO SONORA APROXIMADAMENTE COM 56DB,PARA ALTA FREQUENCIA,NAS DIMENSOES DE 1000X2100MM,INCLUSIVE FECHADURA ESPECIAL COM CHAVE,MOLDURA EM CANTONEIRA DE ACO.FORNECIMENTO E COLOCACAO</v>
      </c>
      <c r="C12219" s="519" t="s">
        <v>51785</v>
      </c>
      <c r="D12219" s="519" t="s">
        <v>51801</v>
      </c>
      <c r="E12219" s="519" t="s">
        <v>51792</v>
      </c>
      <c r="F12219" s="519" t="s">
        <v>51793</v>
      </c>
      <c r="I12219" s="519" t="s">
        <v>5</v>
      </c>
      <c r="J12219" s="650">
        <v>13568.68</v>
      </c>
    </row>
    <row r="12220" spans="1:10">
      <c r="A12220" s="519" t="s">
        <v>12381</v>
      </c>
      <c r="B12220" s="519" t="str">
        <f t="shared" si="190"/>
        <v>PORTA ACUSTICA METALICA COM INDICE DE PROTECAO SONORA APROXIMADAMENTE COM 56DB,PARA ALTA FREQUENCIA,NAS DIMENSOES DE 1000X2100MM,INCLUSIVE FECHADURA ESPECIAL COM CHAVE,MOLDURA EM CANTONEIRA DE ACO.FORNECIMENTO E COLOCACAO</v>
      </c>
      <c r="C12220" s="519" t="s">
        <v>51785</v>
      </c>
      <c r="D12220" s="519" t="s">
        <v>51801</v>
      </c>
      <c r="E12220" s="519" t="s">
        <v>51792</v>
      </c>
      <c r="F12220" s="519" t="s">
        <v>51793</v>
      </c>
      <c r="I12220" s="519" t="s">
        <v>5</v>
      </c>
      <c r="J12220" s="650">
        <v>13551.72</v>
      </c>
    </row>
    <row r="12221" spans="1:10">
      <c r="A12221" s="519" t="s">
        <v>12382</v>
      </c>
      <c r="B12221" s="519" t="str">
        <f t="shared" si="190"/>
        <v>PORTA ACUSTICA METALICA COM INDICE DE PROTECAO SONORA APROXIMADAMENTE COM 56DB,PARA ALTA FREQUENCIA,NAS DIMENSOES DE 1400X2100MM,INCLUSIVE FECHADURA ESPECIAL COM CHAVE,MOLDURA EM CANTONEIRA DE ACO.FORNECIMENTO E COLOCACAO</v>
      </c>
      <c r="C12221" s="519" t="s">
        <v>51785</v>
      </c>
      <c r="D12221" s="519" t="s">
        <v>51802</v>
      </c>
      <c r="E12221" s="519" t="s">
        <v>51792</v>
      </c>
      <c r="F12221" s="519" t="s">
        <v>51793</v>
      </c>
      <c r="I12221" s="519" t="s">
        <v>5</v>
      </c>
      <c r="J12221" s="650">
        <v>20037.080000000002</v>
      </c>
    </row>
    <row r="12222" spans="1:10">
      <c r="A12222" s="519" t="s">
        <v>12383</v>
      </c>
      <c r="B12222" s="519" t="str">
        <f t="shared" si="190"/>
        <v>PORTA ACUSTICA METALICA COM INDICE DE PROTECAO SONORA APROXIMADAMENTE COM 56DB,PARA ALTA FREQUENCIA,NAS DIMENSOES DE 1400X2100MM,INCLUSIVE FECHADURA ESPECIAL COM CHAVE,MOLDURA EM CANTONEIRA DE ACO.FORNECIMENTO E COLOCACAO</v>
      </c>
      <c r="C12222" s="519" t="s">
        <v>51785</v>
      </c>
      <c r="D12222" s="519" t="s">
        <v>51802</v>
      </c>
      <c r="E12222" s="519" t="s">
        <v>51792</v>
      </c>
      <c r="F12222" s="519" t="s">
        <v>51793</v>
      </c>
      <c r="I12222" s="519" t="s">
        <v>5</v>
      </c>
      <c r="J12222" s="650">
        <v>20020.12</v>
      </c>
    </row>
    <row r="12223" spans="1:10">
      <c r="A12223" s="519" t="s">
        <v>12384</v>
      </c>
      <c r="B12223" s="519" t="str">
        <f t="shared" si="190"/>
        <v>PORTA ACUSTICA METALICA COM INDICE DE PROTECAO SONORA APROXIMADAMENTE COM 56DB,PARA ALTA FREQUENCIA,NAS DIMENSOES DE 1600X2100MM,INCLUSIVE FECHADURA ESPECIAL COM CHAVE,MOLDURA EM CANTONEIRA DE ACO.FORNECIMENTO E COLOCACAO</v>
      </c>
      <c r="C12223" s="519" t="s">
        <v>51785</v>
      </c>
      <c r="D12223" s="519" t="s">
        <v>51803</v>
      </c>
      <c r="E12223" s="519" t="s">
        <v>51792</v>
      </c>
      <c r="F12223" s="519" t="s">
        <v>51793</v>
      </c>
      <c r="I12223" s="519" t="s">
        <v>5</v>
      </c>
      <c r="J12223" s="650">
        <v>21139.18</v>
      </c>
    </row>
    <row r="12224" spans="1:10">
      <c r="A12224" s="519" t="s">
        <v>12385</v>
      </c>
      <c r="B12224" s="519" t="str">
        <f t="shared" si="190"/>
        <v>PORTA ACUSTICA METALICA COM INDICE DE PROTECAO SONORA APROXIMADAMENTE COM 56DB,PARA ALTA FREQUENCIA,NAS DIMENSOES DE 1600X2100MM,INCLUSIVE FECHADURA ESPECIAL COM CHAVE,MOLDURA EM CANTONEIRA DE ACO.FORNECIMENTO E COLOCACAO</v>
      </c>
      <c r="C12224" s="519" t="s">
        <v>51785</v>
      </c>
      <c r="D12224" s="519" t="s">
        <v>51803</v>
      </c>
      <c r="E12224" s="519" t="s">
        <v>51792</v>
      </c>
      <c r="F12224" s="519" t="s">
        <v>51793</v>
      </c>
      <c r="I12224" s="519" t="s">
        <v>5</v>
      </c>
      <c r="J12224" s="650">
        <v>21122.22</v>
      </c>
    </row>
    <row r="12225" spans="1:10">
      <c r="A12225" s="519" t="s">
        <v>12386</v>
      </c>
      <c r="B12225" s="519" t="str">
        <f t="shared" si="190"/>
        <v>PORTA ACUSTICA METALICA COM INDICE DE PROTECAO SONORA APROXIMADAMENTE COM 56DB,PARA ALTA FREQUENCIA,NAS DIMENSOES DE 1800X2100MM,INCLUSIVE FECHADURA ESPECIAL COM CHAVE,MOLDURA EM CANTONEIRA DE ACO.FORNECIMENTO E COLOCACAO</v>
      </c>
      <c r="C12225" s="519" t="s">
        <v>51785</v>
      </c>
      <c r="D12225" s="519" t="s">
        <v>51804</v>
      </c>
      <c r="E12225" s="519" t="s">
        <v>51792</v>
      </c>
      <c r="F12225" s="519" t="s">
        <v>51793</v>
      </c>
      <c r="I12225" s="519" t="s">
        <v>5</v>
      </c>
      <c r="J12225" s="650">
        <v>22107.38</v>
      </c>
    </row>
    <row r="12226" spans="1:10">
      <c r="A12226" s="519" t="s">
        <v>12387</v>
      </c>
      <c r="B12226" s="519" t="str">
        <f t="shared" si="190"/>
        <v>PORTA ACUSTICA METALICA COM INDICE DE PROTECAO SONORA APROXIMADAMENTE COM 56DB,PARA ALTA FREQUENCIA,NAS DIMENSOES DE 1800X2100MM,INCLUSIVE FECHADURA ESPECIAL COM CHAVE,MOLDURA EM CANTONEIRA DE ACO.FORNECIMENTO E COLOCACAO</v>
      </c>
      <c r="C12226" s="519" t="s">
        <v>51785</v>
      </c>
      <c r="D12226" s="519" t="s">
        <v>51804</v>
      </c>
      <c r="E12226" s="519" t="s">
        <v>51792</v>
      </c>
      <c r="F12226" s="519" t="s">
        <v>51793</v>
      </c>
      <c r="I12226" s="519" t="s">
        <v>5</v>
      </c>
      <c r="J12226" s="650">
        <v>22090.42</v>
      </c>
    </row>
    <row r="12227" spans="1:10">
      <c r="A12227" s="519" t="s">
        <v>12388</v>
      </c>
      <c r="B12227" s="519" t="str">
        <f t="shared" si="190"/>
        <v>PORTA ACUSTICA METALICA COM INDICE DE PROTECAO SONORA APROXIMADAMENTE COM 56DB,PARA ALTA FREQUENCIA,NAS DIMENSOES DE 2000X2100MM,INCLUSIVE FECHADURA ESPECIAL COM CHAVE,MOLDURA EM CANTONEIRA DE ACO.FORNECIMENTO E COLOCACAO</v>
      </c>
      <c r="C12227" s="519" t="s">
        <v>51785</v>
      </c>
      <c r="D12227" s="519" t="s">
        <v>51805</v>
      </c>
      <c r="E12227" s="519" t="s">
        <v>51792</v>
      </c>
      <c r="F12227" s="519" t="s">
        <v>51793</v>
      </c>
      <c r="I12227" s="519" t="s">
        <v>5</v>
      </c>
      <c r="J12227" s="650">
        <v>23281.58</v>
      </c>
    </row>
    <row r="12228" spans="1:10">
      <c r="A12228" s="519" t="s">
        <v>12389</v>
      </c>
      <c r="B12228" s="519" t="str">
        <f t="shared" si="190"/>
        <v>PORTA ACUSTICA METALICA COM INDICE DE PROTECAO SONORA APROXIMADAMENTE COM 56DB,PARA ALTA FREQUENCIA,NAS DIMENSOES DE 2000X2100MM,INCLUSIVE FECHADURA ESPECIAL COM CHAVE,MOLDURA EM CANTONEIRA DE ACO.FORNECIMENTO E COLOCACAO</v>
      </c>
      <c r="C12228" s="519" t="s">
        <v>51785</v>
      </c>
      <c r="D12228" s="519" t="s">
        <v>51805</v>
      </c>
      <c r="E12228" s="519" t="s">
        <v>51792</v>
      </c>
      <c r="F12228" s="519" t="s">
        <v>51793</v>
      </c>
      <c r="I12228" s="519" t="s">
        <v>5</v>
      </c>
      <c r="J12228" s="650">
        <v>23264.62</v>
      </c>
    </row>
    <row r="12229" spans="1:10">
      <c r="A12229" s="519" t="s">
        <v>12390</v>
      </c>
      <c r="B12229" s="519" t="str">
        <f t="shared" si="190"/>
        <v>JANELA DE ALUMINIO ANODIZADO AO NATURAL DE CORRER,DUAS FOLHAS DE CORRER E BANDEIRA DE 0,50M DE ALTURA COM PAINEIS BASCULANTES,EM PERFIS SERIE 28.FORNECIMENTO E COLOCACAO</v>
      </c>
      <c r="C12229" s="519" t="s">
        <v>41723</v>
      </c>
      <c r="D12229" s="519" t="s">
        <v>41724</v>
      </c>
      <c r="E12229" s="519" t="s">
        <v>41725</v>
      </c>
      <c r="I12229" s="519" t="s">
        <v>13</v>
      </c>
      <c r="J12229" s="650">
        <v>536.66999999999996</v>
      </c>
    </row>
    <row r="12230" spans="1:10">
      <c r="A12230" s="519" t="s">
        <v>12391</v>
      </c>
      <c r="B12230" s="519" t="str">
        <f t="shared" si="190"/>
        <v>JANELA DE ALUMINIO ANODIZADO AO NATURAL DE CORRER,DUAS FOLHAS DE CORRER E BANDEIRA DE 0,50M DE ALTURA COM PAINEIS BASCULANTES,EM PERFIS SERIE 28.FORNECIMENTO E COLOCACAO</v>
      </c>
      <c r="C12230" s="519" t="s">
        <v>41723</v>
      </c>
      <c r="D12230" s="519" t="s">
        <v>41724</v>
      </c>
      <c r="E12230" s="519" t="s">
        <v>41725</v>
      </c>
      <c r="I12230" s="519" t="s">
        <v>13</v>
      </c>
      <c r="J12230" s="650">
        <v>514.04999999999995</v>
      </c>
    </row>
    <row r="12231" spans="1:10">
      <c r="A12231" s="519" t="s">
        <v>12392</v>
      </c>
      <c r="B12231" s="519" t="str">
        <f t="shared" si="190"/>
        <v>JANELA DE ALUMINIO ANODIZADO EM BRONZE OU PRETO,DUAS FOLHASDE CORRER E BANDEIRA DE 0,50M DE ALTURA COM PAINEIS BASCULANTES,EM PERFIS SERIE 28.FORNECIMENTO E COLOCACAO</v>
      </c>
      <c r="C12231" s="519" t="s">
        <v>41726</v>
      </c>
      <c r="D12231" s="519" t="s">
        <v>41727</v>
      </c>
      <c r="E12231" s="519" t="s">
        <v>41728</v>
      </c>
      <c r="I12231" s="519" t="s">
        <v>13</v>
      </c>
      <c r="J12231" s="650">
        <v>617.16999999999996</v>
      </c>
    </row>
    <row r="12232" spans="1:10">
      <c r="A12232" s="519" t="s">
        <v>12393</v>
      </c>
      <c r="B12232" s="519" t="str">
        <f t="shared" ref="B12232:B12295" si="191">C12232&amp;D12232&amp;E12232&amp;F12232&amp;G12232&amp;H12232</f>
        <v>JANELA DE ALUMINIO ANODIZADO EM BRONZE OU PRETO,DUAS FOLHASDE CORRER E BANDEIRA DE 0,50M DE ALTURA COM PAINEIS BASCULANTES,EM PERFIS SERIE 28.FORNECIMENTO E COLOCACAO</v>
      </c>
      <c r="C12232" s="519" t="s">
        <v>41726</v>
      </c>
      <c r="D12232" s="519" t="s">
        <v>41727</v>
      </c>
      <c r="E12232" s="519" t="s">
        <v>41728</v>
      </c>
      <c r="I12232" s="519" t="s">
        <v>13</v>
      </c>
      <c r="J12232" s="650">
        <v>591.16</v>
      </c>
    </row>
    <row r="12233" spans="1:10">
      <c r="A12233" s="519" t="s">
        <v>12394</v>
      </c>
      <c r="B12233" s="519" t="str">
        <f t="shared" si="191"/>
        <v>JANELA DE ALUMINIO ANODIZADO AO NATURAL DE CORRER,DUAS FOLHAS FIXAS E DUAS DE CORRER E BANDEIRA DE 0,50M DE ALTURA  COM2 PAINEIS FIXOS E 2 BASCULANTES, EM PERFIS SERIE 28. FORNECIMENTO E COLOCACAO</v>
      </c>
      <c r="C12233" s="519" t="s">
        <v>41723</v>
      </c>
      <c r="D12233" s="519" t="s">
        <v>41729</v>
      </c>
      <c r="E12233" s="519" t="s">
        <v>41730</v>
      </c>
      <c r="F12233" s="519" t="s">
        <v>32940</v>
      </c>
      <c r="I12233" s="519" t="s">
        <v>13</v>
      </c>
      <c r="J12233" s="650">
        <v>548.04999999999995</v>
      </c>
    </row>
    <row r="12234" spans="1:10">
      <c r="A12234" s="519" t="s">
        <v>12395</v>
      </c>
      <c r="B12234" s="519" t="str">
        <f t="shared" si="191"/>
        <v>JANELA DE ALUMINIO ANODIZADO AO NATURAL DE CORRER,DUAS FOLHAS FIXAS E DUAS DE CORRER E BANDEIRA DE 0,50M DE ALTURA  COM2 PAINEIS FIXOS E 2 BASCULANTES, EM PERFIS SERIE 28. FORNECIMENTO E COLOCACAO</v>
      </c>
      <c r="C12234" s="519" t="s">
        <v>41723</v>
      </c>
      <c r="D12234" s="519" t="s">
        <v>41729</v>
      </c>
      <c r="E12234" s="519" t="s">
        <v>41730</v>
      </c>
      <c r="F12234" s="519" t="s">
        <v>32940</v>
      </c>
      <c r="I12234" s="519" t="s">
        <v>13</v>
      </c>
      <c r="J12234" s="650">
        <v>525.42999999999995</v>
      </c>
    </row>
    <row r="12235" spans="1:10">
      <c r="A12235" s="519" t="s">
        <v>12396</v>
      </c>
      <c r="B12235" s="519" t="str">
        <f t="shared" si="191"/>
        <v>JANELA DE ALUMINIO ANODIZADO EM BRONZE OU PRETO, DUAS FOLHAS FIXAS E DUAS DE CORRER E BANDEIRA DE  0,50M DE ALTURA  COM2 PAINEIS FIXOS E 2 BASCULANTES, EM PERFIS SERIE 28. FORNECIMENTO E COLOCACAO</v>
      </c>
      <c r="C12235" s="519" t="s">
        <v>41731</v>
      </c>
      <c r="D12235" s="519" t="s">
        <v>41732</v>
      </c>
      <c r="E12235" s="519" t="s">
        <v>41730</v>
      </c>
      <c r="F12235" s="519" t="s">
        <v>32940</v>
      </c>
      <c r="I12235" s="519" t="s">
        <v>13</v>
      </c>
      <c r="J12235" s="650">
        <v>630.26</v>
      </c>
    </row>
    <row r="12236" spans="1:10">
      <c r="A12236" s="519" t="s">
        <v>12397</v>
      </c>
      <c r="B12236" s="519" t="str">
        <f t="shared" si="191"/>
        <v>JANELA DE ALUMINIO ANODIZADO EM BRONZE OU PRETO, DUAS FOLHAS FIXAS E DUAS DE CORRER E BANDEIRA DE  0,50M DE ALTURA  COM2 PAINEIS FIXOS E 2 BASCULANTES, EM PERFIS SERIE 28. FORNECIMENTO E COLOCACAO</v>
      </c>
      <c r="C12236" s="519" t="s">
        <v>41731</v>
      </c>
      <c r="D12236" s="519" t="s">
        <v>41732</v>
      </c>
      <c r="E12236" s="519" t="s">
        <v>41730</v>
      </c>
      <c r="F12236" s="519" t="s">
        <v>32940</v>
      </c>
      <c r="I12236" s="519" t="s">
        <v>13</v>
      </c>
      <c r="J12236" s="650">
        <v>604.25</v>
      </c>
    </row>
    <row r="12237" spans="1:10">
      <c r="A12237" s="519" t="s">
        <v>12398</v>
      </c>
      <c r="B12237" s="519" t="str">
        <f t="shared" si="191"/>
        <v>JANELA DE ALUMINIO ANODIZADO AO NATURAL DE CORRER,COM DUAS FOLHAS DE CORRER,EM PERFIS SERIE 28.FORNECIMENTO E COLOCACAO</v>
      </c>
      <c r="C12237" s="519" t="s">
        <v>41733</v>
      </c>
      <c r="D12237" s="519" t="s">
        <v>41734</v>
      </c>
      <c r="I12237" s="519" t="s">
        <v>13</v>
      </c>
      <c r="J12237" s="650">
        <v>486.02</v>
      </c>
    </row>
    <row r="12238" spans="1:10">
      <c r="A12238" s="519" t="s">
        <v>12399</v>
      </c>
      <c r="B12238" s="519" t="str">
        <f t="shared" si="191"/>
        <v>JANELA DE ALUMINIO ANODIZADO AO NATURAL DE CORRER,COM DUAS FOLHAS DE CORRER,EM PERFIS SERIE 28.FORNECIMENTO E COLOCACAO</v>
      </c>
      <c r="C12238" s="519" t="s">
        <v>41733</v>
      </c>
      <c r="D12238" s="519" t="s">
        <v>41734</v>
      </c>
      <c r="I12238" s="519" t="s">
        <v>13</v>
      </c>
      <c r="J12238" s="650">
        <v>463.4</v>
      </c>
    </row>
    <row r="12239" spans="1:10">
      <c r="A12239" s="519" t="s">
        <v>12400</v>
      </c>
      <c r="B12239" s="519" t="str">
        <f t="shared" si="191"/>
        <v>JANELA DE ALUMINIO ANODIZADO  EM BRONZE OU PRETO DE CORRER,COM DUAS FOLHAS DE CORRER,EM PERFIS SERIE 28.FORNECIMENTO ECOLOCACAO</v>
      </c>
      <c r="C12239" s="519" t="s">
        <v>41735</v>
      </c>
      <c r="D12239" s="519" t="s">
        <v>41736</v>
      </c>
      <c r="E12239" s="519" t="s">
        <v>34485</v>
      </c>
      <c r="I12239" s="519" t="s">
        <v>13</v>
      </c>
      <c r="J12239" s="650">
        <v>558.91999999999996</v>
      </c>
    </row>
    <row r="12240" spans="1:10">
      <c r="A12240" s="519" t="s">
        <v>12401</v>
      </c>
      <c r="B12240" s="519" t="str">
        <f t="shared" si="191"/>
        <v>JANELA DE ALUMINIO ANODIZADO  EM BRONZE OU PRETO DE CORRER,COM DUAS FOLHAS DE CORRER,EM PERFIS SERIE 28.FORNECIMENTO ECOLOCACAO</v>
      </c>
      <c r="C12240" s="519" t="s">
        <v>41735</v>
      </c>
      <c r="D12240" s="519" t="s">
        <v>41736</v>
      </c>
      <c r="E12240" s="519" t="s">
        <v>34485</v>
      </c>
      <c r="I12240" s="519" t="s">
        <v>13</v>
      </c>
      <c r="J12240" s="650">
        <v>532.91</v>
      </c>
    </row>
    <row r="12241" spans="1:10">
      <c r="A12241" s="519" t="s">
        <v>12402</v>
      </c>
      <c r="B12241" s="519" t="str">
        <f t="shared" si="191"/>
        <v>JANELA DE ALUMINIO ANODIZADO AO NATURAL DE CORRER,COM DUAS FOLHAS FIXAS E DUAS FOLHAS DE CORRER,EM PERFIS SERIE 28.FORNECIMENTO E COLOCACAO</v>
      </c>
      <c r="C12241" s="519" t="s">
        <v>41733</v>
      </c>
      <c r="D12241" s="519" t="s">
        <v>41737</v>
      </c>
      <c r="E12241" s="519" t="s">
        <v>36323</v>
      </c>
      <c r="I12241" s="519" t="s">
        <v>13</v>
      </c>
      <c r="J12241" s="650">
        <v>542.27</v>
      </c>
    </row>
    <row r="12242" spans="1:10">
      <c r="A12242" s="519" t="s">
        <v>12403</v>
      </c>
      <c r="B12242" s="519" t="str">
        <f t="shared" si="191"/>
        <v>JANELA DE ALUMINIO ANODIZADO AO NATURAL DE CORRER,COM DUAS FOLHAS FIXAS E DUAS FOLHAS DE CORRER,EM PERFIS SERIE 28.FORNECIMENTO E COLOCACAO</v>
      </c>
      <c r="C12242" s="519" t="s">
        <v>41733</v>
      </c>
      <c r="D12242" s="519" t="s">
        <v>41737</v>
      </c>
      <c r="E12242" s="519" t="s">
        <v>36323</v>
      </c>
      <c r="I12242" s="519" t="s">
        <v>13</v>
      </c>
      <c r="J12242" s="650">
        <v>519.66</v>
      </c>
    </row>
    <row r="12243" spans="1:10">
      <c r="A12243" s="519" t="s">
        <v>12404</v>
      </c>
      <c r="B12243" s="519" t="str">
        <f t="shared" si="191"/>
        <v>JANELA DE ALUMINIO ANODIZADO EM BRONZE OU PRETO DE CORRER,COM DUAS FOLHAS FIXAS E DUAS FOLHAS DE CORRER,EM PERFIS SERIE28.FORNECIMENTO E COLOCACAO</v>
      </c>
      <c r="C12243" s="519" t="s">
        <v>41738</v>
      </c>
      <c r="D12243" s="519" t="s">
        <v>41739</v>
      </c>
      <c r="E12243" s="519" t="s">
        <v>41740</v>
      </c>
      <c r="I12243" s="519" t="s">
        <v>13</v>
      </c>
      <c r="J12243" s="650">
        <v>623.62</v>
      </c>
    </row>
    <row r="12244" spans="1:10">
      <c r="A12244" s="519" t="s">
        <v>12405</v>
      </c>
      <c r="B12244" s="519" t="str">
        <f t="shared" si="191"/>
        <v>JANELA DE ALUMINIO ANODIZADO EM BRONZE OU PRETO DE CORRER,COM DUAS FOLHAS FIXAS E DUAS FOLHAS DE CORRER,EM PERFIS SERIE28.FORNECIMENTO E COLOCACAO</v>
      </c>
      <c r="C12244" s="519" t="s">
        <v>41738</v>
      </c>
      <c r="D12244" s="519" t="s">
        <v>41739</v>
      </c>
      <c r="E12244" s="519" t="s">
        <v>41740</v>
      </c>
      <c r="I12244" s="519" t="s">
        <v>13</v>
      </c>
      <c r="J12244" s="650">
        <v>597.6</v>
      </c>
    </row>
    <row r="12245" spans="1:10">
      <c r="A12245" s="519" t="s">
        <v>12406</v>
      </c>
      <c r="B12245" s="519" t="str">
        <f t="shared" si="191"/>
        <v>JANELA DE ALUMINIO ANODIZADO AO NATURAL,TIPO PROJETANTE, COM PAINEL PROJETANTE, PROVIDA DE HASTE  DE COMANDO, EM PERFISSERIE 28.FORNECIMENTO E COLOCACAO</v>
      </c>
      <c r="C12245" s="519" t="s">
        <v>41741</v>
      </c>
      <c r="D12245" s="519" t="s">
        <v>41742</v>
      </c>
      <c r="E12245" s="519" t="s">
        <v>41743</v>
      </c>
      <c r="I12245" s="519" t="s">
        <v>13</v>
      </c>
      <c r="J12245" s="650">
        <v>673.99</v>
      </c>
    </row>
    <row r="12246" spans="1:10">
      <c r="A12246" s="519" t="s">
        <v>12407</v>
      </c>
      <c r="B12246" s="519" t="str">
        <f t="shared" si="191"/>
        <v>JANELA DE ALUMINIO ANODIZADO AO NATURAL,TIPO PROJETANTE, COM PAINEL PROJETANTE, PROVIDA DE HASTE  DE COMANDO, EM PERFISSERIE 28.FORNECIMENTO E COLOCACAO</v>
      </c>
      <c r="C12246" s="519" t="s">
        <v>41741</v>
      </c>
      <c r="D12246" s="519" t="s">
        <v>41742</v>
      </c>
      <c r="E12246" s="519" t="s">
        <v>41743</v>
      </c>
      <c r="I12246" s="519" t="s">
        <v>13</v>
      </c>
      <c r="J12246" s="650">
        <v>651.37</v>
      </c>
    </row>
    <row r="12247" spans="1:10">
      <c r="A12247" s="519" t="s">
        <v>12408</v>
      </c>
      <c r="B12247" s="519" t="str">
        <f t="shared" si="191"/>
        <v>JANELA DE ALUMINIO ANODIZADO EM BRONZE OU PRETO,TIPO PROJETANTE, COM PAINEL PROJETANTE, PROVIDA DE HASTE DE COMANDO, EMPERFIS SERIE 28.FORNECIMENTO E COLOCACAO</v>
      </c>
      <c r="C12247" s="519" t="s">
        <v>41744</v>
      </c>
      <c r="D12247" s="519" t="s">
        <v>41745</v>
      </c>
      <c r="E12247" s="519" t="s">
        <v>41746</v>
      </c>
      <c r="I12247" s="519" t="s">
        <v>13</v>
      </c>
      <c r="J12247" s="650">
        <v>775.08</v>
      </c>
    </row>
    <row r="12248" spans="1:10">
      <c r="A12248" s="519" t="s">
        <v>12409</v>
      </c>
      <c r="B12248" s="519" t="str">
        <f t="shared" si="191"/>
        <v>JANELA DE ALUMINIO ANODIZADO EM BRONZE OU PRETO,TIPO PROJETANTE, COM PAINEL PROJETANTE, PROVIDA DE HASTE DE COMANDO, EMPERFIS SERIE 28.FORNECIMENTO E COLOCACAO</v>
      </c>
      <c r="C12248" s="519" t="s">
        <v>41744</v>
      </c>
      <c r="D12248" s="519" t="s">
        <v>41745</v>
      </c>
      <c r="E12248" s="519" t="s">
        <v>41746</v>
      </c>
      <c r="I12248" s="519" t="s">
        <v>13</v>
      </c>
      <c r="J12248" s="650">
        <v>749.07</v>
      </c>
    </row>
    <row r="12249" spans="1:10">
      <c r="A12249" s="519" t="s">
        <v>12410</v>
      </c>
      <c r="B12249" s="519" t="str">
        <f t="shared" si="191"/>
        <v>JANELA DE ALUMINIO ANODIZADO AO NATURAL,TIPO PIVOTANTE,COM PAINEL PIVOTANTE VERTICAL,EM PERFIS SERIE 28. FORNECIMENTO ECOLOCACAO</v>
      </c>
      <c r="C12249" s="519" t="s">
        <v>41747</v>
      </c>
      <c r="D12249" s="519" t="s">
        <v>41748</v>
      </c>
      <c r="E12249" s="519" t="s">
        <v>34485</v>
      </c>
      <c r="I12249" s="519" t="s">
        <v>13</v>
      </c>
      <c r="J12249" s="650">
        <v>669.23</v>
      </c>
    </row>
    <row r="12250" spans="1:10">
      <c r="A12250" s="519" t="s">
        <v>12411</v>
      </c>
      <c r="B12250" s="519" t="str">
        <f t="shared" si="191"/>
        <v>JANELA DE ALUMINIO ANODIZADO AO NATURAL,TIPO PIVOTANTE,COM PAINEL PIVOTANTE VERTICAL,EM PERFIS SERIE 28. FORNECIMENTO ECOLOCACAO</v>
      </c>
      <c r="C12250" s="519" t="s">
        <v>41747</v>
      </c>
      <c r="D12250" s="519" t="s">
        <v>41748</v>
      </c>
      <c r="E12250" s="519" t="s">
        <v>34485</v>
      </c>
      <c r="I12250" s="519" t="s">
        <v>13</v>
      </c>
      <c r="J12250" s="650">
        <v>646.61</v>
      </c>
    </row>
    <row r="12251" spans="1:10">
      <c r="A12251" s="519" t="s">
        <v>12412</v>
      </c>
      <c r="B12251" s="519" t="str">
        <f t="shared" si="191"/>
        <v>JANELA DE ALUMINIO ANODIZADO EM BRONZE OU PRETO,TIPO PIVOTANTE,C/PAINEL PIVOTANTE VERTICAL,EM PERFIS SERIE 28.FORNECIMENTO E COLOCACAO</v>
      </c>
      <c r="C12251" s="519" t="s">
        <v>41749</v>
      </c>
      <c r="D12251" s="519" t="s">
        <v>41750</v>
      </c>
      <c r="E12251" s="519" t="s">
        <v>34305</v>
      </c>
      <c r="I12251" s="519" t="s">
        <v>13</v>
      </c>
      <c r="J12251" s="650">
        <v>769.61</v>
      </c>
    </row>
    <row r="12252" spans="1:10">
      <c r="A12252" s="519" t="s">
        <v>12413</v>
      </c>
      <c r="B12252" s="519" t="str">
        <f t="shared" si="191"/>
        <v>JANELA DE ALUMINIO ANODIZADO EM BRONZE OU PRETO,TIPO PIVOTANTE,C/PAINEL PIVOTANTE VERTICAL,EM PERFIS SERIE 28.FORNECIMENTO E COLOCACAO</v>
      </c>
      <c r="C12252" s="519" t="s">
        <v>41749</v>
      </c>
      <c r="D12252" s="519" t="s">
        <v>41750</v>
      </c>
      <c r="E12252" s="519" t="s">
        <v>34305</v>
      </c>
      <c r="I12252" s="519" t="s">
        <v>13</v>
      </c>
      <c r="J12252" s="650">
        <v>743.6</v>
      </c>
    </row>
    <row r="12253" spans="1:10">
      <c r="A12253" s="519" t="s">
        <v>12414</v>
      </c>
      <c r="B12253" s="519" t="str">
        <f t="shared" si="191"/>
        <v>JANELA BASCULANTE DE ALUMINIO ANODIZADO AO NATURAL,COM 1 ORDEM E BASCULA INFERIOR FIXA,EM PERFIS SERIE 28.FORNECIMENTO E COLOCACAO</v>
      </c>
      <c r="C12253" s="519" t="s">
        <v>41751</v>
      </c>
      <c r="D12253" s="519" t="s">
        <v>41752</v>
      </c>
      <c r="E12253" s="519" t="s">
        <v>37621</v>
      </c>
      <c r="I12253" s="519" t="s">
        <v>13</v>
      </c>
      <c r="J12253" s="650">
        <v>461.64</v>
      </c>
    </row>
    <row r="12254" spans="1:10">
      <c r="A12254" s="519" t="s">
        <v>12415</v>
      </c>
      <c r="B12254" s="519" t="str">
        <f t="shared" si="191"/>
        <v>JANELA BASCULANTE DE ALUMINIO ANODIZADO AO NATURAL,COM 1 ORDEM E BASCULA INFERIOR FIXA,EM PERFIS SERIE 28.FORNECIMENTO E COLOCACAO</v>
      </c>
      <c r="C12254" s="519" t="s">
        <v>41751</v>
      </c>
      <c r="D12254" s="519" t="s">
        <v>41752</v>
      </c>
      <c r="E12254" s="519" t="s">
        <v>37621</v>
      </c>
      <c r="I12254" s="519" t="s">
        <v>13</v>
      </c>
      <c r="J12254" s="650">
        <v>444.68</v>
      </c>
    </row>
    <row r="12255" spans="1:10">
      <c r="A12255" s="519" t="s">
        <v>12416</v>
      </c>
      <c r="B12255" s="519" t="str">
        <f t="shared" si="191"/>
        <v>JANELA BASCULANTE DE ALUMINIO ANODIZADO EM BRONZE OU PRETO,COM 1 ORDEM E BASCULA INFERIOR FIXA, EM PERFIS SERIE 28. FORNECIMENTO E COLOCACAO</v>
      </c>
      <c r="C12255" s="519" t="s">
        <v>41753</v>
      </c>
      <c r="D12255" s="519" t="s">
        <v>41754</v>
      </c>
      <c r="E12255" s="519" t="s">
        <v>34273</v>
      </c>
      <c r="I12255" s="519" t="s">
        <v>13</v>
      </c>
      <c r="J12255" s="650">
        <v>530.89</v>
      </c>
    </row>
    <row r="12256" spans="1:10">
      <c r="A12256" s="519" t="s">
        <v>12417</v>
      </c>
      <c r="B12256" s="519" t="str">
        <f t="shared" si="191"/>
        <v>JANELA BASCULANTE DE ALUMINIO ANODIZADO EM BRONZE OU PRETO,COM 1 ORDEM E BASCULA INFERIOR FIXA, EM PERFIS SERIE 28. FORNECIMENTO E COLOCACAO</v>
      </c>
      <c r="C12256" s="519" t="s">
        <v>41753</v>
      </c>
      <c r="D12256" s="519" t="s">
        <v>41754</v>
      </c>
      <c r="E12256" s="519" t="s">
        <v>34273</v>
      </c>
      <c r="I12256" s="519" t="s">
        <v>13</v>
      </c>
      <c r="J12256" s="650">
        <v>511.38</v>
      </c>
    </row>
    <row r="12257" spans="1:10">
      <c r="A12257" s="519" t="s">
        <v>12418</v>
      </c>
      <c r="B12257" s="519" t="str">
        <f t="shared" si="191"/>
        <v>JANELA BASCULANTE DE ALUMINIO ANODIZADO AO NATURAL,COM 2 ORDENS SENDO A INFERIOR FIXA,EM PERFIS SERIE 28.FORNECIMENTO ECOLOCACAO</v>
      </c>
      <c r="C12257" s="519" t="s">
        <v>41755</v>
      </c>
      <c r="D12257" s="519" t="s">
        <v>41756</v>
      </c>
      <c r="E12257" s="519" t="s">
        <v>34485</v>
      </c>
      <c r="I12257" s="519" t="s">
        <v>13</v>
      </c>
      <c r="J12257" s="650">
        <v>541.08000000000004</v>
      </c>
    </row>
    <row r="12258" spans="1:10">
      <c r="A12258" s="519" t="s">
        <v>12419</v>
      </c>
      <c r="B12258" s="519" t="str">
        <f t="shared" si="191"/>
        <v>JANELA BASCULANTE DE ALUMINIO ANODIZADO AO NATURAL,COM 2 ORDENS SENDO A INFERIOR FIXA,EM PERFIS SERIE 28.FORNECIMENTO ECOLOCACAO</v>
      </c>
      <c r="C12258" s="519" t="s">
        <v>41755</v>
      </c>
      <c r="D12258" s="519" t="s">
        <v>41756</v>
      </c>
      <c r="E12258" s="519" t="s">
        <v>34485</v>
      </c>
      <c r="I12258" s="519" t="s">
        <v>13</v>
      </c>
      <c r="J12258" s="650">
        <v>524.11</v>
      </c>
    </row>
    <row r="12259" spans="1:10">
      <c r="A12259" s="519" t="s">
        <v>12420</v>
      </c>
      <c r="B12259" s="519" t="str">
        <f t="shared" si="191"/>
        <v>JANELA BASCULANTE DE ALUMINIO ANODIZADO EM BRONZE OU PRETO,COM 2 ORDENS SENDO A INFERIOR FIXA,EM PERFIS SERIE 28.FORNECIMENTO E COLOCACAO</v>
      </c>
      <c r="C12259" s="519" t="s">
        <v>41757</v>
      </c>
      <c r="D12259" s="519" t="s">
        <v>41758</v>
      </c>
      <c r="E12259" s="519" t="s">
        <v>32940</v>
      </c>
      <c r="I12259" s="519" t="s">
        <v>13</v>
      </c>
      <c r="J12259" s="650">
        <v>622.24</v>
      </c>
    </row>
    <row r="12260" spans="1:10">
      <c r="A12260" s="519" t="s">
        <v>12421</v>
      </c>
      <c r="B12260" s="519" t="str">
        <f t="shared" si="191"/>
        <v>JANELA BASCULANTE DE ALUMINIO ANODIZADO EM BRONZE OU PRETO,COM 2 ORDENS SENDO A INFERIOR FIXA,EM PERFIS SERIE 28.FORNECIMENTO E COLOCACAO</v>
      </c>
      <c r="C12260" s="519" t="s">
        <v>41757</v>
      </c>
      <c r="D12260" s="519" t="s">
        <v>41758</v>
      </c>
      <c r="E12260" s="519" t="s">
        <v>32940</v>
      </c>
      <c r="I12260" s="519" t="s">
        <v>13</v>
      </c>
      <c r="J12260" s="650">
        <v>602.73</v>
      </c>
    </row>
    <row r="12261" spans="1:10">
      <c r="A12261" s="519" t="s">
        <v>12422</v>
      </c>
      <c r="B12261" s="519" t="str">
        <f t="shared" si="191"/>
        <v>JANELA DE CORRER DE ALUMINIO ANODIZADO AO NATURAL FOSCO,EM PERFIS SERIE 28,COM 8 FOLHAS DE 120CM DE ALTURA, BANDEIRA DE40CM,PARTE FIXA 20CM,CONFORME PROJETO Nº6006/EMOP.FORNECIMENTO E COLOCACAO</v>
      </c>
      <c r="C12261" s="519" t="s">
        <v>41759</v>
      </c>
      <c r="D12261" s="519" t="s">
        <v>41760</v>
      </c>
      <c r="E12261" s="519" t="s">
        <v>41761</v>
      </c>
      <c r="F12261" s="519" t="s">
        <v>34305</v>
      </c>
      <c r="I12261" s="519" t="s">
        <v>13</v>
      </c>
      <c r="J12261" s="650">
        <v>733.03</v>
      </c>
    </row>
    <row r="12262" spans="1:10">
      <c r="A12262" s="519" t="s">
        <v>12423</v>
      </c>
      <c r="B12262" s="519" t="str">
        <f t="shared" si="191"/>
        <v>JANELA DE CORRER DE ALUMINIO ANODIZADO AO NATURAL FOSCO,EM PERFIS SERIE 28,COM 8 FOLHAS DE 120CM DE ALTURA, BANDEIRA DE40CM,PARTE FIXA 20CM,CONFORME PROJETO Nº6006/EMOP.FORNECIMENTO E COLOCACAO</v>
      </c>
      <c r="C12262" s="519" t="s">
        <v>41759</v>
      </c>
      <c r="D12262" s="519" t="s">
        <v>41760</v>
      </c>
      <c r="E12262" s="519" t="s">
        <v>41761</v>
      </c>
      <c r="F12262" s="519" t="s">
        <v>34305</v>
      </c>
      <c r="I12262" s="519" t="s">
        <v>13</v>
      </c>
      <c r="J12262" s="650">
        <v>710.41</v>
      </c>
    </row>
    <row r="12263" spans="1:10">
      <c r="A12263" s="519" t="s">
        <v>12424</v>
      </c>
      <c r="B12263" s="519" t="str">
        <f t="shared" si="191"/>
        <v>JANELA DE CORRER EM ALUMINIO ANODIZADO EM BRONZE OU PRETO,EM PERFIS SERIE 28, COM 8 FOLHAS DE 120CM ALTURA, BANDEIRA DE40CM,PARTE FIXA 20CM,CONFORME PROJETO N°6006/EMOP.FORNECIMENTO E COLOCACAO</v>
      </c>
      <c r="C12263" s="519" t="s">
        <v>41762</v>
      </c>
      <c r="D12263" s="519" t="s">
        <v>41763</v>
      </c>
      <c r="E12263" s="519" t="s">
        <v>41764</v>
      </c>
      <c r="F12263" s="519" t="s">
        <v>34305</v>
      </c>
      <c r="I12263" s="519" t="s">
        <v>13</v>
      </c>
      <c r="J12263" s="650">
        <v>842.98</v>
      </c>
    </row>
    <row r="12264" spans="1:10">
      <c r="A12264" s="519" t="s">
        <v>12425</v>
      </c>
      <c r="B12264" s="519" t="str">
        <f t="shared" si="191"/>
        <v>JANELA DE CORRER EM ALUMINIO ANODIZADO EM BRONZE OU PRETO,EM PERFIS SERIE 28, COM 8 FOLHAS DE 120CM ALTURA, BANDEIRA DE40CM,PARTE FIXA 20CM,CONFORME PROJETO N°6006/EMOP.FORNECIMENTO E COLOCACAO</v>
      </c>
      <c r="C12264" s="519" t="s">
        <v>41762</v>
      </c>
      <c r="D12264" s="519" t="s">
        <v>41763</v>
      </c>
      <c r="E12264" s="519" t="s">
        <v>41764</v>
      </c>
      <c r="F12264" s="519" t="s">
        <v>34305</v>
      </c>
      <c r="I12264" s="519" t="s">
        <v>13</v>
      </c>
      <c r="J12264" s="650">
        <v>816.97</v>
      </c>
    </row>
    <row r="12265" spans="1:10">
      <c r="A12265" s="519" t="s">
        <v>12426</v>
      </c>
      <c r="B12265" s="519" t="str">
        <f t="shared" si="191"/>
        <v>JANELA DE ALUMINIO ANODIZADO AO NATURAL FOSCO,TIPO MAXIM-AR,EM PERFIS SERIE 28,COM 90CM DE ALTURA,EM 4 MODULOS,COM PARTE INFERIOR FIXA,CONFORME PROJETO Nº6007/EMOP.FORNECIMENTO E COLOCACAO</v>
      </c>
      <c r="C12265" s="519" t="s">
        <v>41765</v>
      </c>
      <c r="D12265" s="519" t="s">
        <v>41766</v>
      </c>
      <c r="E12265" s="519" t="s">
        <v>41767</v>
      </c>
      <c r="F12265" s="519" t="s">
        <v>36236</v>
      </c>
      <c r="I12265" s="519" t="s">
        <v>13</v>
      </c>
      <c r="J12265" s="650">
        <v>613.14</v>
      </c>
    </row>
    <row r="12266" spans="1:10">
      <c r="A12266" s="519" t="s">
        <v>12427</v>
      </c>
      <c r="B12266" s="519" t="str">
        <f t="shared" si="191"/>
        <v>JANELA DE ALUMINIO ANODIZADO AO NATURAL FOSCO,TIPO MAXIM-AR,EM PERFIS SERIE 28,COM 90CM DE ALTURA,EM 4 MODULOS,COM PARTE INFERIOR FIXA,CONFORME PROJETO Nº6007/EMOP.FORNECIMENTO E COLOCACAO</v>
      </c>
      <c r="C12266" s="519" t="s">
        <v>41765</v>
      </c>
      <c r="D12266" s="519" t="s">
        <v>41766</v>
      </c>
      <c r="E12266" s="519" t="s">
        <v>41767</v>
      </c>
      <c r="F12266" s="519" t="s">
        <v>36236</v>
      </c>
      <c r="I12266" s="519" t="s">
        <v>13</v>
      </c>
      <c r="J12266" s="650">
        <v>590.52</v>
      </c>
    </row>
    <row r="12267" spans="1:10">
      <c r="A12267" s="519" t="s">
        <v>12428</v>
      </c>
      <c r="B12267" s="519" t="str">
        <f t="shared" si="191"/>
        <v>JANELA DE ALUMINIO ANODIZADO EM BRONZE OU PRETO,TIPO MAXIM-AR,EM PERFIS SERIE 28,COM 90CM DE ALTURA,EM 4 MODULOS,COM PARTE INFERIOR FIXA,CONFORME PROJETO N°6007/EMOP.FORNECIMENTO E COLOCACAO</v>
      </c>
      <c r="C12267" s="519" t="s">
        <v>41768</v>
      </c>
      <c r="D12267" s="519" t="s">
        <v>41769</v>
      </c>
      <c r="E12267" s="519" t="s">
        <v>41770</v>
      </c>
      <c r="F12267" s="519" t="s">
        <v>37621</v>
      </c>
      <c r="I12267" s="519" t="s">
        <v>13</v>
      </c>
      <c r="J12267" s="650">
        <v>705.12</v>
      </c>
    </row>
    <row r="12268" spans="1:10">
      <c r="A12268" s="519" t="s">
        <v>12429</v>
      </c>
      <c r="B12268" s="519" t="str">
        <f t="shared" si="191"/>
        <v>JANELA DE ALUMINIO ANODIZADO EM BRONZE OU PRETO,TIPO MAXIM-AR,EM PERFIS SERIE 28,COM 90CM DE ALTURA,EM 4 MODULOS,COM PARTE INFERIOR FIXA,CONFORME PROJETO N°6007/EMOP.FORNECIMENTO E COLOCACAO</v>
      </c>
      <c r="C12268" s="519" t="s">
        <v>41768</v>
      </c>
      <c r="D12268" s="519" t="s">
        <v>41769</v>
      </c>
      <c r="E12268" s="519" t="s">
        <v>41770</v>
      </c>
      <c r="F12268" s="519" t="s">
        <v>37621</v>
      </c>
      <c r="I12268" s="519" t="s">
        <v>13</v>
      </c>
      <c r="J12268" s="650">
        <v>679.1</v>
      </c>
    </row>
    <row r="12269" spans="1:10">
      <c r="A12269" s="519" t="s">
        <v>12430</v>
      </c>
      <c r="B12269" s="519" t="str">
        <f t="shared" si="191"/>
        <v>JANELA DE ALUMINIO ANODIZADO AO NATURAL FOSCO,TIPO MAXIM-AR,EM PERFIS SERIE 28,COM 50 CM DE ALTURA,EM 4 MODULOS,CONFORME PROJETO Nº6008/EMOP.FORNECIMENTO E COLOCACAO</v>
      </c>
      <c r="C12269" s="519" t="s">
        <v>41765</v>
      </c>
      <c r="D12269" s="519" t="s">
        <v>41771</v>
      </c>
      <c r="E12269" s="519" t="s">
        <v>41772</v>
      </c>
      <c r="I12269" s="519" t="s">
        <v>13</v>
      </c>
      <c r="J12269" s="650">
        <v>884.21</v>
      </c>
    </row>
    <row r="12270" spans="1:10">
      <c r="A12270" s="519" t="s">
        <v>12431</v>
      </c>
      <c r="B12270" s="519" t="str">
        <f t="shared" si="191"/>
        <v>JANELA DE ALUMINIO ANODIZADO AO NATURAL FOSCO,TIPO MAXIM-AR,EM PERFIS SERIE 28,COM 50 CM DE ALTURA,EM 4 MODULOS,CONFORME PROJETO Nº6008/EMOP.FORNECIMENTO E COLOCACAO</v>
      </c>
      <c r="C12270" s="519" t="s">
        <v>41765</v>
      </c>
      <c r="D12270" s="519" t="s">
        <v>41771</v>
      </c>
      <c r="E12270" s="519" t="s">
        <v>41772</v>
      </c>
      <c r="I12270" s="519" t="s">
        <v>13</v>
      </c>
      <c r="J12270" s="650">
        <v>861.6</v>
      </c>
    </row>
    <row r="12271" spans="1:10">
      <c r="A12271" s="519" t="s">
        <v>12432</v>
      </c>
      <c r="B12271" s="519" t="str">
        <f t="shared" si="191"/>
        <v>JANELA DE ALUMINIO ANODIZADO EM BRONZE OU PRETO,TIPO MAXIM-AR,PERFIS SERIE 28,COM 50CM DE ALTURA,EM 4 MODULOS, CONFORMEPROJETO N°6008/EMOP.FORNECIMENTO E COLOCACAO</v>
      </c>
      <c r="C12271" s="519" t="s">
        <v>41768</v>
      </c>
      <c r="D12271" s="519" t="s">
        <v>41773</v>
      </c>
      <c r="E12271" s="519" t="s">
        <v>41774</v>
      </c>
      <c r="I12271" s="519" t="s">
        <v>13</v>
      </c>
      <c r="J12271" s="650">
        <v>1016.85</v>
      </c>
    </row>
    <row r="12272" spans="1:10">
      <c r="A12272" s="519" t="s">
        <v>12433</v>
      </c>
      <c r="B12272" s="519" t="str">
        <f t="shared" si="191"/>
        <v>JANELA DE ALUMINIO ANODIZADO EM BRONZE OU PRETO,TIPO MAXIM-AR,PERFIS SERIE 28,COM 50CM DE ALTURA,EM 4 MODULOS, CONFORMEPROJETO N°6008/EMOP.FORNECIMENTO E COLOCACAO</v>
      </c>
      <c r="C12272" s="519" t="s">
        <v>41768</v>
      </c>
      <c r="D12272" s="519" t="s">
        <v>41773</v>
      </c>
      <c r="E12272" s="519" t="s">
        <v>41774</v>
      </c>
      <c r="I12272" s="519" t="s">
        <v>13</v>
      </c>
      <c r="J12272" s="650">
        <v>990.84</v>
      </c>
    </row>
    <row r="12273" spans="1:10">
      <c r="A12273" s="519" t="s">
        <v>12434</v>
      </c>
      <c r="B12273" s="519" t="str">
        <f t="shared" si="191"/>
        <v>JANELA DE ALUMINIO ANODIZADO AO NATURAL,TIPO MAXIM-AR,COM 1PAINEL DESLIZANTE PROJETANTE,PROVIDA DE HASTE DE COMANDO,EMPERFIS SERIE 28.FORNECIMENTO E COLOCACAO</v>
      </c>
      <c r="C12273" s="519" t="s">
        <v>41775</v>
      </c>
      <c r="D12273" s="519" t="s">
        <v>41776</v>
      </c>
      <c r="E12273" s="519" t="s">
        <v>41746</v>
      </c>
      <c r="I12273" s="519" t="s">
        <v>13</v>
      </c>
      <c r="J12273" s="650">
        <v>968</v>
      </c>
    </row>
    <row r="12274" spans="1:10">
      <c r="A12274" s="519" t="s">
        <v>12435</v>
      </c>
      <c r="B12274" s="519" t="str">
        <f t="shared" si="191"/>
        <v>JANELA DE ALUMINIO ANODIZADO AO NATURAL,TIPO MAXIM-AR,COM 1PAINEL DESLIZANTE PROJETANTE,PROVIDA DE HASTE DE COMANDO,EMPERFIS SERIE 28.FORNECIMENTO E COLOCACAO</v>
      </c>
      <c r="C12274" s="519" t="s">
        <v>41775</v>
      </c>
      <c r="D12274" s="519" t="s">
        <v>41776</v>
      </c>
      <c r="E12274" s="519" t="s">
        <v>41746</v>
      </c>
      <c r="I12274" s="519" t="s">
        <v>13</v>
      </c>
      <c r="J12274" s="650">
        <v>945.38</v>
      </c>
    </row>
    <row r="12275" spans="1:10">
      <c r="A12275" s="519" t="s">
        <v>12436</v>
      </c>
      <c r="B12275" s="519" t="str">
        <f t="shared" si="191"/>
        <v>JANELA DE ALUMINIO ANODIZADO EM BRONZE OU PRETO, TIPO MAXIM-AR, COM 1 PAINEL DESLIZANTE PROJETANTE, PROVIDA DE HASTE DECOMANDO,EM PERFIS SERIE 28.FORNECIMENTO E COLOCACAO</v>
      </c>
      <c r="C12275" s="519" t="s">
        <v>41777</v>
      </c>
      <c r="D12275" s="519" t="s">
        <v>41778</v>
      </c>
      <c r="E12275" s="519" t="s">
        <v>41779</v>
      </c>
      <c r="I12275" s="519" t="s">
        <v>13</v>
      </c>
      <c r="J12275" s="650">
        <v>1112.71</v>
      </c>
    </row>
    <row r="12276" spans="1:10">
      <c r="A12276" s="519" t="s">
        <v>12437</v>
      </c>
      <c r="B12276" s="519" t="str">
        <f t="shared" si="191"/>
        <v>JANELA DE ALUMINIO ANODIZADO EM BRONZE OU PRETO, TIPO MAXIM-AR, COM 1 PAINEL DESLIZANTE PROJETANTE, PROVIDA DE HASTE DECOMANDO,EM PERFIS SERIE 28.FORNECIMENTO E COLOCACAO</v>
      </c>
      <c r="C12276" s="519" t="s">
        <v>41777</v>
      </c>
      <c r="D12276" s="519" t="s">
        <v>41778</v>
      </c>
      <c r="E12276" s="519" t="s">
        <v>41779</v>
      </c>
      <c r="I12276" s="519" t="s">
        <v>13</v>
      </c>
      <c r="J12276" s="650">
        <v>1086.7</v>
      </c>
    </row>
    <row r="12277" spans="1:10">
      <c r="A12277" s="519" t="s">
        <v>12438</v>
      </c>
      <c r="B12277" s="519" t="str">
        <f t="shared" si="191"/>
        <v>JANELA DE ALUMINIO ANODIZADO FOSCO,TIPO MAXIM-AR,EM PERFIS SERIE 25,DE 80X50CM,CONFORME PROJETO Nº6009/EMOP.FORNECIMENTO E COLOCACAO</v>
      </c>
      <c r="C12277" s="519" t="s">
        <v>41780</v>
      </c>
      <c r="D12277" s="519" t="s">
        <v>41781</v>
      </c>
      <c r="E12277" s="519" t="s">
        <v>33906</v>
      </c>
      <c r="I12277" s="519" t="s">
        <v>13</v>
      </c>
      <c r="J12277" s="650">
        <v>884.21</v>
      </c>
    </row>
    <row r="12278" spans="1:10">
      <c r="A12278" s="519" t="s">
        <v>12439</v>
      </c>
      <c r="B12278" s="519" t="str">
        <f t="shared" si="191"/>
        <v>JANELA DE ALUMINIO ANODIZADO FOSCO,TIPO MAXIM-AR,EM PERFIS SERIE 25,DE 80X50CM,CONFORME PROJETO Nº6009/EMOP.FORNECIMENTO E COLOCACAO</v>
      </c>
      <c r="C12278" s="519" t="s">
        <v>41780</v>
      </c>
      <c r="D12278" s="519" t="s">
        <v>41781</v>
      </c>
      <c r="E12278" s="519" t="s">
        <v>33906</v>
      </c>
      <c r="I12278" s="519" t="s">
        <v>13</v>
      </c>
      <c r="J12278" s="650">
        <v>861.6</v>
      </c>
    </row>
    <row r="12279" spans="1:10">
      <c r="A12279" s="519" t="s">
        <v>12440</v>
      </c>
      <c r="B12279" s="519" t="str">
        <f t="shared" si="191"/>
        <v>JANELA DE ALUMINIO ANODIZADO EM BRONZE OU PRETO,TIPO MAXIM-AR,EM PERFIS SERIE 25,DE 80X50CM,CONFORME PROJETO N°6009/EMOP.FORNECIMENTO E COLOCACAO</v>
      </c>
      <c r="C12279" s="519" t="s">
        <v>41768</v>
      </c>
      <c r="D12279" s="519" t="s">
        <v>41782</v>
      </c>
      <c r="E12279" s="519" t="s">
        <v>34487</v>
      </c>
      <c r="I12279" s="519" t="s">
        <v>13</v>
      </c>
      <c r="J12279" s="650">
        <v>1016.85</v>
      </c>
    </row>
    <row r="12280" spans="1:10">
      <c r="A12280" s="519" t="s">
        <v>12441</v>
      </c>
      <c r="B12280" s="519" t="str">
        <f t="shared" si="191"/>
        <v>JANELA DE ALUMINIO ANODIZADO EM BRONZE OU PRETO,TIPO MAXIM-AR,EM PERFIS SERIE 25,DE 80X50CM,CONFORME PROJETO N°6009/EMOP.FORNECIMENTO E COLOCACAO</v>
      </c>
      <c r="C12280" s="519" t="s">
        <v>41768</v>
      </c>
      <c r="D12280" s="519" t="s">
        <v>41782</v>
      </c>
      <c r="E12280" s="519" t="s">
        <v>34487</v>
      </c>
      <c r="I12280" s="519" t="s">
        <v>13</v>
      </c>
      <c r="J12280" s="650">
        <v>990.84</v>
      </c>
    </row>
    <row r="12281" spans="1:10">
      <c r="A12281" s="519" t="s">
        <v>12442</v>
      </c>
      <c r="B12281" s="519" t="str">
        <f t="shared" si="191"/>
        <v>JANELA DE ALUMINIO ANODIZADO FOSCO,TIPO GUILHOTINA,PARA VIDRO(EXCLUSIVE ESTE), INCLUSIVE BORBOLETAS,EM PERFIS SERIE 25.FORNECIMENTO E COLOCACAO</v>
      </c>
      <c r="C12281" s="519" t="s">
        <v>41783</v>
      </c>
      <c r="D12281" s="519" t="s">
        <v>41784</v>
      </c>
      <c r="E12281" s="519" t="s">
        <v>34490</v>
      </c>
      <c r="I12281" s="519" t="s">
        <v>13</v>
      </c>
      <c r="J12281" s="650">
        <v>516.27</v>
      </c>
    </row>
    <row r="12282" spans="1:10">
      <c r="A12282" s="519" t="s">
        <v>12443</v>
      </c>
      <c r="B12282" s="519" t="str">
        <f t="shared" si="191"/>
        <v>JANELA DE ALUMINIO ANODIZADO FOSCO,TIPO GUILHOTINA,PARA VIDRO(EXCLUSIVE ESTE), INCLUSIVE BORBOLETAS,EM PERFIS SERIE 25.FORNECIMENTO E COLOCACAO</v>
      </c>
      <c r="C12282" s="519" t="s">
        <v>41783</v>
      </c>
      <c r="D12282" s="519" t="s">
        <v>41784</v>
      </c>
      <c r="E12282" s="519" t="s">
        <v>34490</v>
      </c>
      <c r="I12282" s="519" t="s">
        <v>13</v>
      </c>
      <c r="J12282" s="650">
        <v>493.65</v>
      </c>
    </row>
    <row r="12283" spans="1:10">
      <c r="A12283" s="519" t="s">
        <v>12444</v>
      </c>
      <c r="B12283" s="519" t="str">
        <f t="shared" si="191"/>
        <v>JANELA DE ALUMINIO ANODIZADO EM BRONZE OU PRETO,TIPO GUILHOTINA,PARA VIDRO(EXCLUSIVE ESTE)INCLUSIVE BORBOLETAS,EM PERFIS SERIE 25.FORNECIMENTO E COLOCACAO</v>
      </c>
      <c r="C12283" s="519" t="s">
        <v>41785</v>
      </c>
      <c r="D12283" s="519" t="s">
        <v>41786</v>
      </c>
      <c r="E12283" s="519" t="s">
        <v>41787</v>
      </c>
      <c r="I12283" s="519" t="s">
        <v>13</v>
      </c>
      <c r="J12283" s="650">
        <v>593.71</v>
      </c>
    </row>
    <row r="12284" spans="1:10">
      <c r="A12284" s="519" t="s">
        <v>12445</v>
      </c>
      <c r="B12284" s="519" t="str">
        <f t="shared" si="191"/>
        <v>JANELA DE ALUMINIO ANODIZADO EM BRONZE OU PRETO,TIPO GUILHOTINA,PARA VIDRO(EXCLUSIVE ESTE)INCLUSIVE BORBOLETAS,EM PERFIS SERIE 25.FORNECIMENTO E COLOCACAO</v>
      </c>
      <c r="C12284" s="519" t="s">
        <v>41785</v>
      </c>
      <c r="D12284" s="519" t="s">
        <v>41786</v>
      </c>
      <c r="E12284" s="519" t="s">
        <v>41787</v>
      </c>
      <c r="I12284" s="519" t="s">
        <v>13</v>
      </c>
      <c r="J12284" s="650">
        <v>567.70000000000005</v>
      </c>
    </row>
    <row r="12285" spans="1:10">
      <c r="A12285" s="519" t="s">
        <v>12446</v>
      </c>
      <c r="B12285" s="519" t="str">
        <f t="shared" si="191"/>
        <v>JANELA DE ALUMINIO ANODIZADO FOSCO,TIPO GUILHOTINA EM VENEZIANA,INCLUSIVE BORBOLETAS,EM PERFIS SERIE 25.FORNECIMENTO ECOLOCACAO</v>
      </c>
      <c r="C12285" s="519" t="s">
        <v>41788</v>
      </c>
      <c r="D12285" s="519" t="s">
        <v>41789</v>
      </c>
      <c r="E12285" s="519" t="s">
        <v>34485</v>
      </c>
      <c r="I12285" s="519" t="s">
        <v>13</v>
      </c>
      <c r="J12285" s="650">
        <v>862.97</v>
      </c>
    </row>
    <row r="12286" spans="1:10">
      <c r="A12286" s="519" t="s">
        <v>12447</v>
      </c>
      <c r="B12286" s="519" t="str">
        <f t="shared" si="191"/>
        <v>JANELA DE ALUMINIO ANODIZADO FOSCO,TIPO GUILHOTINA EM VENEZIANA,INCLUSIVE BORBOLETAS,EM PERFIS SERIE 25.FORNECIMENTO ECOLOCACAO</v>
      </c>
      <c r="C12286" s="519" t="s">
        <v>41788</v>
      </c>
      <c r="D12286" s="519" t="s">
        <v>41789</v>
      </c>
      <c r="E12286" s="519" t="s">
        <v>34485</v>
      </c>
      <c r="I12286" s="519" t="s">
        <v>13</v>
      </c>
      <c r="J12286" s="650">
        <v>840.35</v>
      </c>
    </row>
    <row r="12287" spans="1:10">
      <c r="A12287" s="519" t="s">
        <v>12448</v>
      </c>
      <c r="B12287" s="519" t="str">
        <f t="shared" si="191"/>
        <v>JANELA DE ALUMINIO ANODIZADO EM BRONZE OU PRETO,TIPO GUILHOTINA EM VENEZIANA,INCLUSIVE BORBOLETAS EM PERFIS SERIE 25.FORNECIMENTO E COLOCACAO</v>
      </c>
      <c r="C12287" s="519" t="s">
        <v>41785</v>
      </c>
      <c r="D12287" s="519" t="s">
        <v>41790</v>
      </c>
      <c r="E12287" s="519" t="s">
        <v>34273</v>
      </c>
      <c r="I12287" s="519" t="s">
        <v>13</v>
      </c>
      <c r="J12287" s="650">
        <v>992.42</v>
      </c>
    </row>
    <row r="12288" spans="1:10">
      <c r="A12288" s="519" t="s">
        <v>12449</v>
      </c>
      <c r="B12288" s="519" t="str">
        <f t="shared" si="191"/>
        <v>JANELA DE ALUMINIO ANODIZADO EM BRONZE OU PRETO,TIPO GUILHOTINA EM VENEZIANA,INCLUSIVE BORBOLETAS EM PERFIS SERIE 25.FORNECIMENTO E COLOCACAO</v>
      </c>
      <c r="C12288" s="519" t="s">
        <v>41785</v>
      </c>
      <c r="D12288" s="519" t="s">
        <v>41790</v>
      </c>
      <c r="E12288" s="519" t="s">
        <v>34273</v>
      </c>
      <c r="I12288" s="519" t="s">
        <v>13</v>
      </c>
      <c r="J12288" s="650">
        <v>966.4</v>
      </c>
    </row>
    <row r="12289" spans="1:10">
      <c r="A12289" s="519" t="s">
        <v>12450</v>
      </c>
      <c r="B12289" s="519" t="str">
        <f t="shared" si="191"/>
        <v>CAIXILHO FIXO DE ALUMINIO ANODIZADO AO NATURAL,SERIE 28, EMVENEZIANA.FORNECIMENTO E COLOCACAO</v>
      </c>
      <c r="C12289" s="519" t="s">
        <v>41791</v>
      </c>
      <c r="D12289" s="519" t="s">
        <v>41792</v>
      </c>
      <c r="I12289" s="519" t="s">
        <v>13</v>
      </c>
      <c r="J12289" s="650">
        <v>577.45000000000005</v>
      </c>
    </row>
    <row r="12290" spans="1:10">
      <c r="A12290" s="519" t="s">
        <v>12451</v>
      </c>
      <c r="B12290" s="519" t="str">
        <f t="shared" si="191"/>
        <v>CAIXILHO FIXO DE ALUMINIO ANODIZADO AO NATURAL,SERIE 28, EMVENEZIANA.FORNECIMENTO E COLOCACAO</v>
      </c>
      <c r="C12290" s="519" t="s">
        <v>41791</v>
      </c>
      <c r="D12290" s="519" t="s">
        <v>41792</v>
      </c>
      <c r="I12290" s="519" t="s">
        <v>13</v>
      </c>
      <c r="J12290" s="650">
        <v>554.84</v>
      </c>
    </row>
    <row r="12291" spans="1:10">
      <c r="A12291" s="519" t="s">
        <v>12452</v>
      </c>
      <c r="B12291" s="519" t="str">
        <f t="shared" si="191"/>
        <v>CAIXILHO FIXO DE ALUMINIO ANODIZADO EM BRONZE OU PRETO,SERIE 28,EM VENEZIANA.FORNECIMENTO E COLOCACAO</v>
      </c>
      <c r="C12291" s="519" t="s">
        <v>41793</v>
      </c>
      <c r="D12291" s="519" t="s">
        <v>41794</v>
      </c>
      <c r="I12291" s="519" t="s">
        <v>13</v>
      </c>
      <c r="J12291" s="650">
        <v>664.07</v>
      </c>
    </row>
    <row r="12292" spans="1:10">
      <c r="A12292" s="519" t="s">
        <v>12453</v>
      </c>
      <c r="B12292" s="519" t="str">
        <f t="shared" si="191"/>
        <v>CAIXILHO FIXO DE ALUMINIO ANODIZADO EM BRONZE OU PRETO,SERIE 28,EM VENEZIANA.FORNECIMENTO E COLOCACAO</v>
      </c>
      <c r="C12292" s="519" t="s">
        <v>41793</v>
      </c>
      <c r="D12292" s="519" t="s">
        <v>41794</v>
      </c>
      <c r="I12292" s="519" t="s">
        <v>13</v>
      </c>
      <c r="J12292" s="650">
        <v>638.05999999999995</v>
      </c>
    </row>
    <row r="12293" spans="1:10">
      <c r="A12293" s="519" t="s">
        <v>12454</v>
      </c>
      <c r="B12293" s="519" t="str">
        <f t="shared" si="191"/>
        <v>CAIXILHO FIXO DE ALUMINIO ANODIZADO AO NATURAL,SERIE 28,PARA VIDRO.FORNECIMENTO E COLOCACAO</v>
      </c>
      <c r="C12293" s="519" t="s">
        <v>41795</v>
      </c>
      <c r="D12293" s="519" t="s">
        <v>41796</v>
      </c>
      <c r="I12293" s="519" t="s">
        <v>13</v>
      </c>
      <c r="J12293" s="650">
        <v>392.3</v>
      </c>
    </row>
    <row r="12294" spans="1:10">
      <c r="A12294" s="519" t="s">
        <v>12455</v>
      </c>
      <c r="B12294" s="519" t="str">
        <f t="shared" si="191"/>
        <v>CAIXILHO FIXO DE ALUMINIO ANODIZADO AO NATURAL,SERIE 28,PARA VIDRO.FORNECIMENTO E COLOCACAO</v>
      </c>
      <c r="C12294" s="519" t="s">
        <v>41795</v>
      </c>
      <c r="D12294" s="519" t="s">
        <v>41796</v>
      </c>
      <c r="I12294" s="519" t="s">
        <v>13</v>
      </c>
      <c r="J12294" s="650">
        <v>375.34</v>
      </c>
    </row>
    <row r="12295" spans="1:10">
      <c r="A12295" s="519" t="s">
        <v>12456</v>
      </c>
      <c r="B12295" s="519" t="str">
        <f t="shared" si="191"/>
        <v>CAIXILHO FIXO DE ALUMINIO ANODIZADO PARA VIDRO EM BRONZE OUPRETO,SERIE 28.FORNECIMENTO E COLOCACAO</v>
      </c>
      <c r="C12295" s="519" t="s">
        <v>41797</v>
      </c>
      <c r="D12295" s="519" t="s">
        <v>41798</v>
      </c>
      <c r="I12295" s="519" t="s">
        <v>13</v>
      </c>
      <c r="J12295" s="650">
        <v>451.15</v>
      </c>
    </row>
    <row r="12296" spans="1:10">
      <c r="A12296" s="519" t="s">
        <v>12457</v>
      </c>
      <c r="B12296" s="519" t="str">
        <f t="shared" ref="B12296:B12359" si="192">C12296&amp;D12296&amp;E12296&amp;F12296&amp;G12296&amp;H12296</f>
        <v>CAIXILHO FIXO DE ALUMINIO ANODIZADO PARA VIDRO EM BRONZE OUPRETO,SERIE 28.FORNECIMENTO E COLOCACAO</v>
      </c>
      <c r="C12296" s="519" t="s">
        <v>41797</v>
      </c>
      <c r="D12296" s="519" t="s">
        <v>41798</v>
      </c>
      <c r="I12296" s="519" t="s">
        <v>13</v>
      </c>
      <c r="J12296" s="650">
        <v>431.64</v>
      </c>
    </row>
    <row r="12297" spans="1:10">
      <c r="A12297" s="519" t="s">
        <v>12458</v>
      </c>
      <c r="B12297" s="519" t="str">
        <f t="shared" si="192"/>
        <v>PERFIL DE ALUMINIO PARA FIXACAO DE VIDRO(BAGUETE),INCLUSIVEMANGUEIRA CRISTAL,DIAMETRO 3/8".FORNECIMENTO E COLOCACAO</v>
      </c>
      <c r="C12297" s="519" t="s">
        <v>41799</v>
      </c>
      <c r="D12297" s="519" t="s">
        <v>41800</v>
      </c>
      <c r="I12297" s="519" t="s">
        <v>36</v>
      </c>
      <c r="J12297" s="650">
        <v>28.8</v>
      </c>
    </row>
    <row r="12298" spans="1:10">
      <c r="A12298" s="519" t="s">
        <v>12459</v>
      </c>
      <c r="B12298" s="519" t="str">
        <f t="shared" si="192"/>
        <v>PERFIL DE ALUMINIO PARA FIXACAO DE VIDRO(BAGUETE),INCLUSIVEMANGUEIRA CRISTAL,DIAMETRO 3/8".FORNECIMENTO E COLOCACAO</v>
      </c>
      <c r="C12298" s="519" t="s">
        <v>41799</v>
      </c>
      <c r="D12298" s="519" t="s">
        <v>41800</v>
      </c>
      <c r="I12298" s="519" t="s">
        <v>36</v>
      </c>
      <c r="J12298" s="650">
        <v>25.97</v>
      </c>
    </row>
    <row r="12299" spans="1:10">
      <c r="A12299" s="519" t="s">
        <v>12460</v>
      </c>
      <c r="B12299" s="519" t="str">
        <f t="shared" si="192"/>
        <v>PORTA DE ALUMINIO ANODIZADO AO NATURAL,TENDO 1 CONTRAPINAZIO DIVIDINDO A ESQUADRIA EM 2 VAZIOS P/VIDRO, EM PERFIS SERIE25,EXCLUSIVE FECHADURAS.FORNECIMENTO E COLOCACAO</v>
      </c>
      <c r="C12299" s="519" t="s">
        <v>41801</v>
      </c>
      <c r="D12299" s="519" t="s">
        <v>41802</v>
      </c>
      <c r="E12299" s="519" t="s">
        <v>41803</v>
      </c>
      <c r="I12299" s="519" t="s">
        <v>13</v>
      </c>
      <c r="J12299" s="650">
        <v>1274.3399999999999</v>
      </c>
    </row>
    <row r="12300" spans="1:10">
      <c r="A12300" s="519" t="s">
        <v>12461</v>
      </c>
      <c r="B12300" s="519" t="str">
        <f t="shared" si="192"/>
        <v>PORTA DE ALUMINIO ANODIZADO AO NATURAL,TENDO 1 CONTRAPINAZIO DIVIDINDO A ESQUADRIA EM 2 VAZIOS P/VIDRO, EM PERFIS SERIE25,EXCLUSIVE FECHADURAS.FORNECIMENTO E COLOCACAO</v>
      </c>
      <c r="C12300" s="519" t="s">
        <v>41801</v>
      </c>
      <c r="D12300" s="519" t="s">
        <v>41802</v>
      </c>
      <c r="E12300" s="519" t="s">
        <v>41803</v>
      </c>
      <c r="I12300" s="519" t="s">
        <v>13</v>
      </c>
      <c r="J12300" s="650">
        <v>1257.3800000000001</v>
      </c>
    </row>
    <row r="12301" spans="1:10">
      <c r="A12301" s="519" t="s">
        <v>12462</v>
      </c>
      <c r="B12301" s="519" t="str">
        <f t="shared" si="192"/>
        <v>PORTA DE ALUMINIO ANODIZADO EM BRONZE OU PRETO,TENDO 1 CONTRAPINAZIO DIVIDINDO A ESQUADRIA EM 2 VAZIOS PARA VIDRO,EM PERFIS SERIE 25,EXCLUSIVE FECHADURAS.FORNECIMENTO E COLOCACAO</v>
      </c>
      <c r="C12301" s="519" t="s">
        <v>41804</v>
      </c>
      <c r="D12301" s="519" t="s">
        <v>41805</v>
      </c>
      <c r="E12301" s="519" t="s">
        <v>41806</v>
      </c>
      <c r="I12301" s="519" t="s">
        <v>13</v>
      </c>
      <c r="J12301" s="650">
        <v>1465.49</v>
      </c>
    </row>
    <row r="12302" spans="1:10">
      <c r="A12302" s="519" t="s">
        <v>12463</v>
      </c>
      <c r="B12302" s="519" t="str">
        <f t="shared" si="192"/>
        <v>PORTA DE ALUMINIO ANODIZADO EM BRONZE OU PRETO,TENDO 1 CONTRAPINAZIO DIVIDINDO A ESQUADRIA EM 2 VAZIOS PARA VIDRO,EM PERFIS SERIE 25,EXCLUSIVE FECHADURAS.FORNECIMENTO E COLOCACAO</v>
      </c>
      <c r="C12302" s="519" t="s">
        <v>41804</v>
      </c>
      <c r="D12302" s="519" t="s">
        <v>41805</v>
      </c>
      <c r="E12302" s="519" t="s">
        <v>41806</v>
      </c>
      <c r="I12302" s="519" t="s">
        <v>13</v>
      </c>
      <c r="J12302" s="650">
        <v>1445.99</v>
      </c>
    </row>
    <row r="12303" spans="1:10">
      <c r="A12303" s="519" t="s">
        <v>12464</v>
      </c>
      <c r="B12303" s="519" t="str">
        <f t="shared" si="192"/>
        <v>PORTA DE ALUMINIO ANODIZADO AO NATURAL,EM 2 FOLHAS DE ABRIR,TENDO 1 CONTRAPINAZIO DIVIDINDO A ESQUADRIA EM 2 VAZIOS PARA VIDRO,EM PERFIS SERIE 25,EXCLUSIVE FECHADURA.FORNECIMENTO E COLOCACAO</v>
      </c>
      <c r="C12303" s="519" t="s">
        <v>41807</v>
      </c>
      <c r="D12303" s="519" t="s">
        <v>41808</v>
      </c>
      <c r="E12303" s="519" t="s">
        <v>41809</v>
      </c>
      <c r="F12303" s="519" t="s">
        <v>37621</v>
      </c>
      <c r="I12303" s="519" t="s">
        <v>13</v>
      </c>
      <c r="J12303" s="650">
        <v>1213.8399999999999</v>
      </c>
    </row>
    <row r="12304" spans="1:10">
      <c r="A12304" s="519" t="s">
        <v>12465</v>
      </c>
      <c r="B12304" s="519" t="str">
        <f t="shared" si="192"/>
        <v>PORTA DE ALUMINIO ANODIZADO AO NATURAL,EM 2 FOLHAS DE ABRIR,TENDO 1 CONTRAPINAZIO DIVIDINDO A ESQUADRIA EM 2 VAZIOS PARA VIDRO,EM PERFIS SERIE 25,EXCLUSIVE FECHADURA.FORNECIMENTO E COLOCACAO</v>
      </c>
      <c r="C12304" s="519" t="s">
        <v>41807</v>
      </c>
      <c r="D12304" s="519" t="s">
        <v>41808</v>
      </c>
      <c r="E12304" s="519" t="s">
        <v>41809</v>
      </c>
      <c r="F12304" s="519" t="s">
        <v>37621</v>
      </c>
      <c r="I12304" s="519" t="s">
        <v>13</v>
      </c>
      <c r="J12304" s="650">
        <v>1196.8800000000001</v>
      </c>
    </row>
    <row r="12305" spans="1:10">
      <c r="A12305" s="519" t="s">
        <v>12466</v>
      </c>
      <c r="B12305" s="519" t="str">
        <f t="shared" si="192"/>
        <v>PORTA DE ALUMINIO ANODIZADO EM BRONZE OU PRETO, EM 2 FOLHASDE ABRIR, TENDO 1 CONTRAPINAZIO  DIVIDINDO A ESQUADRIA EM 2VAZIOS PARA VIDRO,PERFIS SERIE 25,EXCLUSIVE FECHADURA. FORNECIMENTO E COLOCACAO</v>
      </c>
      <c r="C12305" s="519" t="s">
        <v>41810</v>
      </c>
      <c r="D12305" s="519" t="s">
        <v>41811</v>
      </c>
      <c r="E12305" s="519" t="s">
        <v>41812</v>
      </c>
      <c r="F12305" s="519" t="s">
        <v>36323</v>
      </c>
      <c r="I12305" s="519" t="s">
        <v>13</v>
      </c>
      <c r="J12305" s="650">
        <v>1395.92</v>
      </c>
    </row>
    <row r="12306" spans="1:10">
      <c r="A12306" s="519" t="s">
        <v>12467</v>
      </c>
      <c r="B12306" s="519" t="str">
        <f t="shared" si="192"/>
        <v>PORTA DE ALUMINIO ANODIZADO EM BRONZE OU PRETO, EM 2 FOLHASDE ABRIR, TENDO 1 CONTRAPINAZIO  DIVIDINDO A ESQUADRIA EM 2VAZIOS PARA VIDRO,PERFIS SERIE 25,EXCLUSIVE FECHADURA. FORNECIMENTO E COLOCACAO</v>
      </c>
      <c r="C12306" s="519" t="s">
        <v>41810</v>
      </c>
      <c r="D12306" s="519" t="s">
        <v>41811</v>
      </c>
      <c r="E12306" s="519" t="s">
        <v>41812</v>
      </c>
      <c r="F12306" s="519" t="s">
        <v>36323</v>
      </c>
      <c r="I12306" s="519" t="s">
        <v>13</v>
      </c>
      <c r="J12306" s="650">
        <v>1376.41</v>
      </c>
    </row>
    <row r="12307" spans="1:10">
      <c r="A12307" s="519" t="s">
        <v>12468</v>
      </c>
      <c r="B12307" s="519" t="str">
        <f t="shared" si="192"/>
        <v>PORTA DE ALUMINIO ANODIZADO AO NATURAL DE CORRER,COM 2 FOLHAS, TENDO 1 CONTRAPINAZIO DIVIDINDO A ESQUADRIA  EM 2 VAZIOSPARA VIDRO,EM PERFIS SERIE 25,EXCLUSIVE FECHADURA.FORNECIMENTO E COLOCACAO</v>
      </c>
      <c r="C12307" s="519" t="s">
        <v>41813</v>
      </c>
      <c r="D12307" s="519" t="s">
        <v>41814</v>
      </c>
      <c r="E12307" s="519" t="s">
        <v>41815</v>
      </c>
      <c r="F12307" s="519" t="s">
        <v>34305</v>
      </c>
      <c r="I12307" s="519" t="s">
        <v>13</v>
      </c>
      <c r="J12307" s="650">
        <v>1337.9</v>
      </c>
    </row>
    <row r="12308" spans="1:10">
      <c r="A12308" s="519" t="s">
        <v>12469</v>
      </c>
      <c r="B12308" s="519" t="str">
        <f t="shared" si="192"/>
        <v>PORTA DE ALUMINIO ANODIZADO AO NATURAL DE CORRER,COM 2 FOLHAS, TENDO 1 CONTRAPINAZIO DIVIDINDO A ESQUADRIA  EM 2 VAZIOSPARA VIDRO,EM PERFIS SERIE 25,EXCLUSIVE FECHADURA.FORNECIMENTO E COLOCACAO</v>
      </c>
      <c r="C12308" s="519" t="s">
        <v>41813</v>
      </c>
      <c r="D12308" s="519" t="s">
        <v>41814</v>
      </c>
      <c r="E12308" s="519" t="s">
        <v>41815</v>
      </c>
      <c r="F12308" s="519" t="s">
        <v>34305</v>
      </c>
      <c r="I12308" s="519" t="s">
        <v>13</v>
      </c>
      <c r="J12308" s="650">
        <v>1320.94</v>
      </c>
    </row>
    <row r="12309" spans="1:10">
      <c r="A12309" s="519" t="s">
        <v>12470</v>
      </c>
      <c r="B12309" s="519" t="str">
        <f t="shared" si="192"/>
        <v>PORTA DE ALUMINIO ANODIZADO EM BRONZE OU PRETO,DE CORRER,COM 2 FOLHAS,TENDO 1 CONTRAPINAZIO DIVIDINDO A ESQUADRIA EM 2 VAZIOS PARA VIDRO,EM PERFIS SERIE 25,EXCLUSIVE FECHADURA.FORNECIMENTO E COLOCACAO</v>
      </c>
      <c r="C12309" s="519" t="s">
        <v>41816</v>
      </c>
      <c r="D12309" s="519" t="s">
        <v>41817</v>
      </c>
      <c r="E12309" s="519" t="s">
        <v>41818</v>
      </c>
      <c r="F12309" s="519" t="s">
        <v>36234</v>
      </c>
      <c r="I12309" s="519" t="s">
        <v>13</v>
      </c>
      <c r="J12309" s="650">
        <v>1538.59</v>
      </c>
    </row>
    <row r="12310" spans="1:10">
      <c r="A12310" s="519" t="s">
        <v>12471</v>
      </c>
      <c r="B12310" s="519" t="str">
        <f t="shared" si="192"/>
        <v>PORTA DE ALUMINIO ANODIZADO EM BRONZE OU PRETO,DE CORRER,COM 2 FOLHAS,TENDO 1 CONTRAPINAZIO DIVIDINDO A ESQUADRIA EM 2 VAZIOS PARA VIDRO,EM PERFIS SERIE 25,EXCLUSIVE FECHADURA.FORNECIMENTO E COLOCACAO</v>
      </c>
      <c r="C12310" s="519" t="s">
        <v>41816</v>
      </c>
      <c r="D12310" s="519" t="s">
        <v>41817</v>
      </c>
      <c r="E12310" s="519" t="s">
        <v>41818</v>
      </c>
      <c r="F12310" s="519" t="s">
        <v>36234</v>
      </c>
      <c r="I12310" s="519" t="s">
        <v>13</v>
      </c>
      <c r="J12310" s="650">
        <v>1519.08</v>
      </c>
    </row>
    <row r="12311" spans="1:10">
      <c r="A12311" s="519" t="s">
        <v>12472</v>
      </c>
      <c r="B12311" s="519" t="str">
        <f t="shared" si="192"/>
        <v>PORTA DE ALUMINIO ANODIZADO AO NATURAL DE CORRER,EM PERFIS SERIE 30,C/CONTRAMARCO,CONFORME PROJETO N°6010/EMOP,EXCLUSIVE FECHADURA.FORNECIMENTO E COLOCACAO</v>
      </c>
      <c r="C12311" s="519" t="s">
        <v>41819</v>
      </c>
      <c r="D12311" s="519" t="s">
        <v>41820</v>
      </c>
      <c r="E12311" s="519" t="s">
        <v>41304</v>
      </c>
      <c r="I12311" s="519" t="s">
        <v>13</v>
      </c>
      <c r="J12311" s="650">
        <v>1524.17</v>
      </c>
    </row>
    <row r="12312" spans="1:10">
      <c r="A12312" s="519" t="s">
        <v>12473</v>
      </c>
      <c r="B12312" s="519" t="str">
        <f t="shared" si="192"/>
        <v>PORTA DE ALUMINIO ANODIZADO AO NATURAL DE CORRER,EM PERFIS SERIE 30,C/CONTRAMARCO,CONFORME PROJETO N°6010/EMOP,EXCLUSIVE FECHADURA.FORNECIMENTO E COLOCACAO</v>
      </c>
      <c r="C12312" s="519" t="s">
        <v>41819</v>
      </c>
      <c r="D12312" s="519" t="s">
        <v>41820</v>
      </c>
      <c r="E12312" s="519" t="s">
        <v>41304</v>
      </c>
      <c r="I12312" s="519" t="s">
        <v>13</v>
      </c>
      <c r="J12312" s="650">
        <v>1507.2</v>
      </c>
    </row>
    <row r="12313" spans="1:10">
      <c r="A12313" s="519" t="s">
        <v>12474</v>
      </c>
      <c r="B12313" s="519" t="str">
        <f t="shared" si="192"/>
        <v>PORTA DE ALUMINIO ANODIZADO EM BRONZE OU PRETO DE CORRER,EMPERFIS SERIE 30,COM CONTRAMARCO,CONFORME PROJETO N°6010/EMOP,EXCLUSIVE FECHADURA.FORNECIMENTO E COLOCACAO</v>
      </c>
      <c r="C12313" s="519" t="s">
        <v>41821</v>
      </c>
      <c r="D12313" s="519" t="s">
        <v>41822</v>
      </c>
      <c r="E12313" s="519" t="s">
        <v>41823</v>
      </c>
      <c r="I12313" s="519" t="s">
        <v>13</v>
      </c>
      <c r="J12313" s="650">
        <v>1752.79</v>
      </c>
    </row>
    <row r="12314" spans="1:10">
      <c r="A12314" s="519" t="s">
        <v>12475</v>
      </c>
      <c r="B12314" s="519" t="str">
        <f t="shared" si="192"/>
        <v>PORTA DE ALUMINIO ANODIZADO EM BRONZE OU PRETO DE CORRER,EMPERFIS SERIE 30,COM CONTRAMARCO,CONFORME PROJETO N°6010/EMOP,EXCLUSIVE FECHADURA.FORNECIMENTO E COLOCACAO</v>
      </c>
      <c r="C12314" s="519" t="s">
        <v>41821</v>
      </c>
      <c r="D12314" s="519" t="s">
        <v>41822</v>
      </c>
      <c r="E12314" s="519" t="s">
        <v>41823</v>
      </c>
      <c r="I12314" s="519" t="s">
        <v>13</v>
      </c>
      <c r="J12314" s="650">
        <v>1733.29</v>
      </c>
    </row>
    <row r="12315" spans="1:10">
      <c r="A12315" s="519" t="s">
        <v>12476</v>
      </c>
      <c r="B12315" s="519" t="str">
        <f t="shared" si="192"/>
        <v>PORTA DE ALUMINIO ANODIZADO AO NATURAL,PERFIL SERIE 25,EM VENEZIANA,EXCLUSIVE FECHADURA.FORNECIMENTO E COLOCACAO</v>
      </c>
      <c r="C12315" s="519" t="s">
        <v>41824</v>
      </c>
      <c r="D12315" s="519" t="s">
        <v>41825</v>
      </c>
      <c r="I12315" s="519" t="s">
        <v>13</v>
      </c>
      <c r="J12315" s="650">
        <v>1308.33</v>
      </c>
    </row>
    <row r="12316" spans="1:10">
      <c r="A12316" s="519" t="s">
        <v>12477</v>
      </c>
      <c r="B12316" s="519" t="str">
        <f t="shared" si="192"/>
        <v>PORTA DE ALUMINIO ANODIZADO AO NATURAL,PERFIL SERIE 25,EM VENEZIANA,EXCLUSIVE FECHADURA.FORNECIMENTO E COLOCACAO</v>
      </c>
      <c r="C12316" s="519" t="s">
        <v>41824</v>
      </c>
      <c r="D12316" s="519" t="s">
        <v>41825</v>
      </c>
      <c r="I12316" s="519" t="s">
        <v>13</v>
      </c>
      <c r="J12316" s="650">
        <v>1291.3699999999999</v>
      </c>
    </row>
    <row r="12317" spans="1:10">
      <c r="A12317" s="519" t="s">
        <v>12478</v>
      </c>
      <c r="B12317" s="519" t="str">
        <f t="shared" si="192"/>
        <v>PORTA DE ALUMINIO ANODIZADO EM BRONZE OU PRETO,PERFIL SERIE25,EM VENEZIANA,EXCLUSIVE FECHADURA.FORNECIMENTO E COLOCACAO</v>
      </c>
      <c r="C12317" s="519" t="s">
        <v>41826</v>
      </c>
      <c r="D12317" s="519" t="s">
        <v>41827</v>
      </c>
      <c r="I12317" s="519" t="s">
        <v>13</v>
      </c>
      <c r="J12317" s="650">
        <v>1504.58</v>
      </c>
    </row>
    <row r="12318" spans="1:10">
      <c r="A12318" s="519" t="s">
        <v>12479</v>
      </c>
      <c r="B12318" s="519" t="str">
        <f t="shared" si="192"/>
        <v>PORTA DE ALUMINIO ANODIZADO EM BRONZE OU PRETO,PERFIL SERIE25,EM VENEZIANA,EXCLUSIVE FECHADURA.FORNECIMENTO E COLOCACAO</v>
      </c>
      <c r="C12318" s="519" t="s">
        <v>41826</v>
      </c>
      <c r="D12318" s="519" t="s">
        <v>41827</v>
      </c>
      <c r="I12318" s="519" t="s">
        <v>13</v>
      </c>
      <c r="J12318" s="650">
        <v>1485.07</v>
      </c>
    </row>
    <row r="12319" spans="1:10">
      <c r="A12319" s="519" t="s">
        <v>12480</v>
      </c>
      <c r="B12319" s="519" t="str">
        <f t="shared" si="192"/>
        <v>PORTA DE ALUMINIO ANODIZADO AO NATURAL,PERFIL SERIE 25,EM LAMBRI HORIZONTAL,EXCLUSIVE FECHADURA.FORNECIMENTO E COLOCACAO</v>
      </c>
      <c r="C12319" s="519" t="s">
        <v>41828</v>
      </c>
      <c r="D12319" s="519" t="s">
        <v>41829</v>
      </c>
      <c r="I12319" s="519" t="s">
        <v>13</v>
      </c>
      <c r="J12319" s="650">
        <v>1308.33</v>
      </c>
    </row>
    <row r="12320" spans="1:10">
      <c r="A12320" s="519" t="s">
        <v>12481</v>
      </c>
      <c r="B12320" s="519" t="str">
        <f t="shared" si="192"/>
        <v>PORTA DE ALUMINIO ANODIZADO AO NATURAL,PERFIL SERIE 25,EM LAMBRI HORIZONTAL,EXCLUSIVE FECHADURA.FORNECIMENTO E COLOCACAO</v>
      </c>
      <c r="C12320" s="519" t="s">
        <v>41828</v>
      </c>
      <c r="D12320" s="519" t="s">
        <v>41829</v>
      </c>
      <c r="I12320" s="519" t="s">
        <v>13</v>
      </c>
      <c r="J12320" s="650">
        <v>1291.3699999999999</v>
      </c>
    </row>
    <row r="12321" spans="1:10">
      <c r="A12321" s="519" t="s">
        <v>12482</v>
      </c>
      <c r="B12321" s="519" t="str">
        <f t="shared" si="192"/>
        <v>PORTA ALUMINIO ANODIZADO EM BRONZE OU PRETO,PERFIL SERIE 25, EM LAMBRI HORIZONTAL, EXCLUSIVE FECHADURA. FORNECIMENTO  ECOLOCACAO</v>
      </c>
      <c r="C12321" s="519" t="s">
        <v>41830</v>
      </c>
      <c r="D12321" s="519" t="s">
        <v>41831</v>
      </c>
      <c r="E12321" s="519" t="s">
        <v>34485</v>
      </c>
      <c r="I12321" s="519" t="s">
        <v>13</v>
      </c>
      <c r="J12321" s="650">
        <v>1504.58</v>
      </c>
    </row>
    <row r="12322" spans="1:10">
      <c r="A12322" s="519" t="s">
        <v>12483</v>
      </c>
      <c r="B12322" s="519" t="str">
        <f t="shared" si="192"/>
        <v>PORTA ALUMINIO ANODIZADO EM BRONZE OU PRETO,PERFIL SERIE 25, EM LAMBRI HORIZONTAL, EXCLUSIVE FECHADURA. FORNECIMENTO  ECOLOCACAO</v>
      </c>
      <c r="C12322" s="519" t="s">
        <v>41830</v>
      </c>
      <c r="D12322" s="519" t="s">
        <v>41831</v>
      </c>
      <c r="E12322" s="519" t="s">
        <v>34485</v>
      </c>
      <c r="I12322" s="519" t="s">
        <v>13</v>
      </c>
      <c r="J12322" s="650">
        <v>1485.07</v>
      </c>
    </row>
    <row r="12323" spans="1:10">
      <c r="A12323" s="519" t="s">
        <v>12484</v>
      </c>
      <c r="B12323" s="519" t="str">
        <f t="shared" si="192"/>
        <v>VISOR DE ALUMINIO ANODIZADO FOSCO,SERIE 25,COM VIDRO LISO TRANSPARENTE,4MM DE ESPESSURA,DIMENSOES 80X40CM.FORNECIMENTO ECOLOCACAO</v>
      </c>
      <c r="C12323" s="519" t="s">
        <v>41832</v>
      </c>
      <c r="D12323" s="519" t="s">
        <v>41833</v>
      </c>
      <c r="E12323" s="519" t="s">
        <v>34485</v>
      </c>
      <c r="I12323" s="519" t="s">
        <v>5</v>
      </c>
      <c r="J12323" s="650">
        <v>205.9</v>
      </c>
    </row>
    <row r="12324" spans="1:10">
      <c r="A12324" s="519" t="s">
        <v>12485</v>
      </c>
      <c r="B12324" s="519" t="str">
        <f t="shared" si="192"/>
        <v>VISOR DE ALUMINIO ANODIZADO FOSCO,SERIE 25,COM VIDRO LISO TRANSPARENTE,4MM DE ESPESSURA,DIMENSOES 80X40CM.FORNECIMENTO ECOLOCACAO</v>
      </c>
      <c r="C12324" s="519" t="s">
        <v>41832</v>
      </c>
      <c r="D12324" s="519" t="s">
        <v>41833</v>
      </c>
      <c r="E12324" s="519" t="s">
        <v>34485</v>
      </c>
      <c r="I12324" s="519" t="s">
        <v>5</v>
      </c>
      <c r="J12324" s="650">
        <v>197.41</v>
      </c>
    </row>
    <row r="12325" spans="1:10">
      <c r="A12325" s="519" t="s">
        <v>12486</v>
      </c>
      <c r="B12325" s="519" t="str">
        <f t="shared" si="192"/>
        <v>VISOR DE ALUMINIO ANODIZADO FOSCO,SERIE 25,EXCLUSIVE O VIDRO.FORNECIMENTO E COLOCACAO</v>
      </c>
      <c r="C12325" s="519" t="s">
        <v>41834</v>
      </c>
      <c r="D12325" s="519" t="s">
        <v>34487</v>
      </c>
      <c r="I12325" s="519" t="s">
        <v>13</v>
      </c>
      <c r="J12325" s="650">
        <v>533.78</v>
      </c>
    </row>
    <row r="12326" spans="1:10">
      <c r="A12326" s="519" t="s">
        <v>12487</v>
      </c>
      <c r="B12326" s="519" t="str">
        <f t="shared" si="192"/>
        <v>VISOR DE ALUMINIO ANODIZADO FOSCO,SERIE 25,EXCLUSIVE O VIDRO.FORNECIMENTO E COLOCACAO</v>
      </c>
      <c r="C12326" s="519" t="s">
        <v>41834</v>
      </c>
      <c r="D12326" s="519" t="s">
        <v>34487</v>
      </c>
      <c r="I12326" s="519" t="s">
        <v>13</v>
      </c>
      <c r="J12326" s="650">
        <v>507.2</v>
      </c>
    </row>
    <row r="12327" spans="1:10">
      <c r="A12327" s="519" t="s">
        <v>12488</v>
      </c>
      <c r="B12327" s="519" t="str">
        <f t="shared" si="192"/>
        <v>SUPORTE EM ALUMINIO PARA AR CONDICIONADO DE 1 A 2HP,EM CANTONEIRA DE ALUMINIO DE 1/8"X1.1/4".FORNECIMENTO E COLOCACAO</v>
      </c>
      <c r="C12327" s="519" t="s">
        <v>41835</v>
      </c>
      <c r="D12327" s="519" t="s">
        <v>41836</v>
      </c>
      <c r="I12327" s="519" t="s">
        <v>5</v>
      </c>
      <c r="J12327" s="650">
        <v>750.3</v>
      </c>
    </row>
    <row r="12328" spans="1:10">
      <c r="A12328" s="519" t="s">
        <v>12489</v>
      </c>
      <c r="B12328" s="519" t="str">
        <f t="shared" si="192"/>
        <v>SUPORTE EM ALUMINIO PARA AR CONDICIONADO DE 1 A 2HP,EM CANTONEIRA DE ALUMINIO DE 1/8"X1.1/4".FORNECIMENTO E COLOCACAO</v>
      </c>
      <c r="C12328" s="519" t="s">
        <v>41835</v>
      </c>
      <c r="D12328" s="519" t="s">
        <v>41836</v>
      </c>
      <c r="I12328" s="519" t="s">
        <v>5</v>
      </c>
      <c r="J12328" s="650">
        <v>686.4</v>
      </c>
    </row>
    <row r="12329" spans="1:10">
      <c r="A12329" s="519" t="s">
        <v>12490</v>
      </c>
      <c r="B12329" s="519" t="str">
        <f t="shared" si="192"/>
        <v>PROTECAO DE ARESTAS DE PAREDE EM CANTONEIRA DE ALUMINIO DE 1.1/2"X1/8",FIXADA COM PARAFUSOS DE FERRO CROMADO E BUCHAS DE PLASTICO.FORNECIMENTO E COLOCACAO</v>
      </c>
      <c r="C12329" s="519" t="s">
        <v>41837</v>
      </c>
      <c r="D12329" s="519" t="s">
        <v>41838</v>
      </c>
      <c r="E12329" s="519" t="s">
        <v>41839</v>
      </c>
      <c r="I12329" s="519" t="s">
        <v>36</v>
      </c>
      <c r="J12329" s="650">
        <v>46.53</v>
      </c>
    </row>
    <row r="12330" spans="1:10">
      <c r="A12330" s="519" t="s">
        <v>12491</v>
      </c>
      <c r="B12330" s="519" t="str">
        <f t="shared" si="192"/>
        <v>PROTECAO DE ARESTAS DE PAREDE EM CANTONEIRA DE ALUMINIO DE 1.1/2"X1/8",FIXADA COM PARAFUSOS DE FERRO CROMADO E BUCHAS DE PLASTICO.FORNECIMENTO E COLOCACAO</v>
      </c>
      <c r="C12330" s="519" t="s">
        <v>41837</v>
      </c>
      <c r="D12330" s="519" t="s">
        <v>41838</v>
      </c>
      <c r="E12330" s="519" t="s">
        <v>41839</v>
      </c>
      <c r="I12330" s="519" t="s">
        <v>36</v>
      </c>
      <c r="J12330" s="650">
        <v>43.6</v>
      </c>
    </row>
    <row r="12331" spans="1:10">
      <c r="A12331" s="519" t="s">
        <v>12492</v>
      </c>
      <c r="B12331" s="519" t="str">
        <f t="shared" si="192"/>
        <v>PROTECAO DE ARESTAS DE PAREDE EM CANTONEIRA DE ALUMINIO DE 1/2"X1/8", FIXADA COM PARAFUSOS DE FERRO CROMADO E BUCHAS DEPLASTICO.FORNECIMENTO E COLOCACAO</v>
      </c>
      <c r="C12331" s="519" t="s">
        <v>41837</v>
      </c>
      <c r="D12331" s="519" t="s">
        <v>41840</v>
      </c>
      <c r="E12331" s="519" t="s">
        <v>41841</v>
      </c>
      <c r="I12331" s="519" t="s">
        <v>36</v>
      </c>
      <c r="J12331" s="650">
        <v>28.76</v>
      </c>
    </row>
    <row r="12332" spans="1:10">
      <c r="A12332" s="519" t="s">
        <v>12493</v>
      </c>
      <c r="B12332" s="519" t="str">
        <f t="shared" si="192"/>
        <v>PROTECAO DE ARESTAS DE PAREDE EM CANTONEIRA DE ALUMINIO DE 1/2"X1/8", FIXADA COM PARAFUSOS DE FERRO CROMADO E BUCHAS DEPLASTICO.FORNECIMENTO E COLOCACAO</v>
      </c>
      <c r="C12332" s="519" t="s">
        <v>41837</v>
      </c>
      <c r="D12332" s="519" t="s">
        <v>41840</v>
      </c>
      <c r="E12332" s="519" t="s">
        <v>41841</v>
      </c>
      <c r="I12332" s="519" t="s">
        <v>36</v>
      </c>
      <c r="J12332" s="650">
        <v>25.82</v>
      </c>
    </row>
    <row r="12333" spans="1:10">
      <c r="A12333" s="519" t="s">
        <v>12494</v>
      </c>
      <c r="B12333" s="519" t="str">
        <f t="shared" si="192"/>
        <v>PROTECAO DE ARESTAS DE PAREDE EM CANTONEIRA DE ALUMINIO DE 3/4"X1/8", FIXADA COM PARAFUSOS DE FERRO CROMADO E BUCHAS DEPLASTICO.FORNECIMENTO E COLOCACAO</v>
      </c>
      <c r="C12333" s="519" t="s">
        <v>41842</v>
      </c>
      <c r="D12333" s="519" t="s">
        <v>41843</v>
      </c>
      <c r="E12333" s="519" t="s">
        <v>41841</v>
      </c>
      <c r="I12333" s="519" t="s">
        <v>36</v>
      </c>
      <c r="J12333" s="650">
        <v>32.64</v>
      </c>
    </row>
    <row r="12334" spans="1:10">
      <c r="A12334" s="519" t="s">
        <v>12495</v>
      </c>
      <c r="B12334" s="519" t="str">
        <f t="shared" si="192"/>
        <v>PROTECAO DE ARESTAS DE PAREDE EM CANTONEIRA DE ALUMINIO DE 3/4"X1/8", FIXADA COM PARAFUSOS DE FERRO CROMADO E BUCHAS DEPLASTICO.FORNECIMENTO E COLOCACAO</v>
      </c>
      <c r="C12334" s="519" t="s">
        <v>41842</v>
      </c>
      <c r="D12334" s="519" t="s">
        <v>41843</v>
      </c>
      <c r="E12334" s="519" t="s">
        <v>41841</v>
      </c>
      <c r="I12334" s="519" t="s">
        <v>36</v>
      </c>
      <c r="J12334" s="650">
        <v>29.7</v>
      </c>
    </row>
    <row r="12335" spans="1:10">
      <c r="A12335" s="519" t="s">
        <v>12496</v>
      </c>
      <c r="B12335" s="519" t="str">
        <f t="shared" si="192"/>
        <v>PROTECAO PARA PORTAS,EM CHAPA DE ALUMINIO FIXADA POR REBITES.FORNECIMENTO E COLOCACAO</v>
      </c>
      <c r="C12335" s="519" t="s">
        <v>41844</v>
      </c>
      <c r="D12335" s="519" t="s">
        <v>34487</v>
      </c>
      <c r="I12335" s="519" t="s">
        <v>13</v>
      </c>
      <c r="J12335" s="650">
        <v>168.39</v>
      </c>
    </row>
    <row r="12336" spans="1:10">
      <c r="A12336" s="519" t="s">
        <v>12497</v>
      </c>
      <c r="B12336" s="519" t="str">
        <f t="shared" si="192"/>
        <v>PROTECAO PARA PORTAS,EM CHAPA DE ALUMINIO FIXADA POR REBITES.FORNECIMENTO E COLOCACAO</v>
      </c>
      <c r="C12336" s="519" t="s">
        <v>41844</v>
      </c>
      <c r="D12336" s="519" t="s">
        <v>34487</v>
      </c>
      <c r="I12336" s="519" t="s">
        <v>13</v>
      </c>
      <c r="J12336" s="650">
        <v>166.69</v>
      </c>
    </row>
    <row r="12337" spans="1:10">
      <c r="A12337" s="519" t="s">
        <v>12498</v>
      </c>
      <c r="B12337" s="519" t="str">
        <f t="shared" si="192"/>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337" s="519" t="s">
        <v>41845</v>
      </c>
      <c r="D12337" s="519" t="s">
        <v>41846</v>
      </c>
      <c r="E12337" s="519" t="s">
        <v>41847</v>
      </c>
      <c r="F12337" s="519" t="s">
        <v>41848</v>
      </c>
      <c r="G12337" s="519" t="s">
        <v>41849</v>
      </c>
      <c r="H12337" s="519" t="s">
        <v>41850</v>
      </c>
      <c r="I12337" s="519" t="s">
        <v>13</v>
      </c>
      <c r="J12337" s="650">
        <v>867.31</v>
      </c>
    </row>
    <row r="12338" spans="1:10">
      <c r="A12338" s="519" t="s">
        <v>12499</v>
      </c>
      <c r="B12338" s="519" t="str">
        <f t="shared" si="192"/>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338" s="519" t="s">
        <v>41845</v>
      </c>
      <c r="D12338" s="519" t="s">
        <v>41846</v>
      </c>
      <c r="E12338" s="519" t="s">
        <v>41847</v>
      </c>
      <c r="F12338" s="519" t="s">
        <v>41848</v>
      </c>
      <c r="G12338" s="519" t="s">
        <v>41849</v>
      </c>
      <c r="H12338" s="519" t="s">
        <v>41850</v>
      </c>
      <c r="I12338" s="519" t="s">
        <v>13</v>
      </c>
      <c r="J12338" s="650">
        <v>784.08</v>
      </c>
    </row>
    <row r="12339" spans="1:10">
      <c r="A12339" s="519" t="s">
        <v>72826</v>
      </c>
      <c r="B12339" s="519" t="str">
        <f t="shared" si="192"/>
        <v>TELA TIPO MOSQUITEIRO,EM POLIETILENO,COM MOLDURA EM PERFIL DE ALUMINIO ANODIZADO.FORNECIMENTO E COLOCACAO</v>
      </c>
      <c r="C12339" s="519" t="s">
        <v>72827</v>
      </c>
      <c r="D12339" s="519" t="s">
        <v>72828</v>
      </c>
      <c r="I12339" s="519" t="s">
        <v>13</v>
      </c>
      <c r="J12339" s="650">
        <v>103.45</v>
      </c>
    </row>
    <row r="12340" spans="1:10">
      <c r="A12340" s="519" t="s">
        <v>72829</v>
      </c>
      <c r="B12340" s="519" t="str">
        <f t="shared" si="192"/>
        <v>TELA TIPO MOSQUITEIRO,EM POLIETILENO,COM MOLDURA EM PERFIL DE ALUMINIO ANODIZADO.FORNECIMENTO E COLOCACAO</v>
      </c>
      <c r="C12340" s="519" t="s">
        <v>72827</v>
      </c>
      <c r="D12340" s="519" t="s">
        <v>72828</v>
      </c>
      <c r="I12340" s="519" t="s">
        <v>13</v>
      </c>
      <c r="J12340" s="650">
        <v>98.93</v>
      </c>
    </row>
    <row r="12341" spans="1:10">
      <c r="A12341" s="519" t="s">
        <v>12500</v>
      </c>
      <c r="B12341" s="519" t="str">
        <f t="shared" si="192"/>
        <v>VIDRO PLANO TRANSPARENTE,COMUM,DE 3MM DE ESPESSURA.FORNECIMENTO E COLOCACAO</v>
      </c>
      <c r="C12341" s="519" t="s">
        <v>41851</v>
      </c>
      <c r="D12341" s="519" t="s">
        <v>41093</v>
      </c>
      <c r="I12341" s="519" t="s">
        <v>13</v>
      </c>
      <c r="J12341" s="650">
        <v>93.73</v>
      </c>
    </row>
    <row r="12342" spans="1:10">
      <c r="A12342" s="519" t="s">
        <v>12501</v>
      </c>
      <c r="B12342" s="519" t="str">
        <f t="shared" si="192"/>
        <v>VIDRO PLANO TRANSPARENTE,COMUM,DE 3MM DE ESPESSURA.FORNECIMENTO E COLOCACAO</v>
      </c>
      <c r="C12342" s="519" t="s">
        <v>41851</v>
      </c>
      <c r="D12342" s="519" t="s">
        <v>41093</v>
      </c>
      <c r="I12342" s="519" t="s">
        <v>13</v>
      </c>
      <c r="J12342" s="650">
        <v>91.56</v>
      </c>
    </row>
    <row r="12343" spans="1:10">
      <c r="A12343" s="519" t="s">
        <v>12502</v>
      </c>
      <c r="B12343" s="519" t="str">
        <f t="shared" si="192"/>
        <v>VIDRO PLANO TRANSPARENTE,COMUM,DE 4MM DE ESPESSURA.FORNECIMENTO E COLOCACAO</v>
      </c>
      <c r="C12343" s="519" t="s">
        <v>41852</v>
      </c>
      <c r="D12343" s="519" t="s">
        <v>41093</v>
      </c>
      <c r="I12343" s="519" t="s">
        <v>13</v>
      </c>
      <c r="J12343" s="650">
        <v>119.01</v>
      </c>
    </row>
    <row r="12344" spans="1:10">
      <c r="A12344" s="519" t="s">
        <v>12503</v>
      </c>
      <c r="B12344" s="519" t="str">
        <f t="shared" si="192"/>
        <v>VIDRO PLANO TRANSPARENTE,COMUM,DE 4MM DE ESPESSURA.FORNECIMENTO E COLOCACAO</v>
      </c>
      <c r="C12344" s="519" t="s">
        <v>41852</v>
      </c>
      <c r="D12344" s="519" t="s">
        <v>41093</v>
      </c>
      <c r="I12344" s="519" t="s">
        <v>13</v>
      </c>
      <c r="J12344" s="650">
        <v>116.57</v>
      </c>
    </row>
    <row r="12345" spans="1:10">
      <c r="A12345" s="519" t="s">
        <v>12504</v>
      </c>
      <c r="B12345" s="519" t="str">
        <f t="shared" si="192"/>
        <v>VIDRO PLANO TRANSPARENTE,COMUM,DE 5MM DE ESPESSURA.FORNECIMENTO E COLOCACAO</v>
      </c>
      <c r="C12345" s="519" t="s">
        <v>41853</v>
      </c>
      <c r="D12345" s="519" t="s">
        <v>41093</v>
      </c>
      <c r="I12345" s="519" t="s">
        <v>13</v>
      </c>
      <c r="J12345" s="650">
        <v>145.58000000000001</v>
      </c>
    </row>
    <row r="12346" spans="1:10">
      <c r="A12346" s="519" t="s">
        <v>12505</v>
      </c>
      <c r="B12346" s="519" t="str">
        <f t="shared" si="192"/>
        <v>VIDRO PLANO TRANSPARENTE,COMUM,DE 5MM DE ESPESSURA.FORNECIMENTO E COLOCACAO</v>
      </c>
      <c r="C12346" s="519" t="s">
        <v>41853</v>
      </c>
      <c r="D12346" s="519" t="s">
        <v>41093</v>
      </c>
      <c r="I12346" s="519" t="s">
        <v>13</v>
      </c>
      <c r="J12346" s="650">
        <v>142.87</v>
      </c>
    </row>
    <row r="12347" spans="1:10">
      <c r="A12347" s="519" t="s">
        <v>12506</v>
      </c>
      <c r="B12347" s="519" t="str">
        <f t="shared" si="192"/>
        <v>VIDRO PLANO TRANSPARENTE,COMUM,DE 6MM DE ESPESSURA.FORNECIMENTO E COLOCACAO</v>
      </c>
      <c r="C12347" s="519" t="s">
        <v>41854</v>
      </c>
      <c r="D12347" s="519" t="s">
        <v>41093</v>
      </c>
      <c r="I12347" s="519" t="s">
        <v>13</v>
      </c>
      <c r="J12347" s="650">
        <v>182.97</v>
      </c>
    </row>
    <row r="12348" spans="1:10">
      <c r="A12348" s="519" t="s">
        <v>12507</v>
      </c>
      <c r="B12348" s="519" t="str">
        <f t="shared" si="192"/>
        <v>VIDRO PLANO TRANSPARENTE,COMUM,DE 6MM DE ESPESSURA.FORNECIMENTO E COLOCACAO</v>
      </c>
      <c r="C12348" s="519" t="s">
        <v>41854</v>
      </c>
      <c r="D12348" s="519" t="s">
        <v>41093</v>
      </c>
      <c r="I12348" s="519" t="s">
        <v>13</v>
      </c>
      <c r="J12348" s="650">
        <v>179.72</v>
      </c>
    </row>
    <row r="12349" spans="1:10">
      <c r="A12349" s="519" t="s">
        <v>12508</v>
      </c>
      <c r="B12349" s="519" t="str">
        <f t="shared" si="192"/>
        <v>VIDRO PLANO TRANSPARENTE,COMUM,DE 10MM DE ESPESSURA.FORNECIMENTO E COLOCACAO</v>
      </c>
      <c r="C12349" s="519" t="s">
        <v>41855</v>
      </c>
      <c r="D12349" s="519" t="s">
        <v>34162</v>
      </c>
      <c r="I12349" s="519" t="s">
        <v>13</v>
      </c>
      <c r="J12349" s="650">
        <v>333.42</v>
      </c>
    </row>
    <row r="12350" spans="1:10">
      <c r="A12350" s="519" t="s">
        <v>12509</v>
      </c>
      <c r="B12350" s="519" t="str">
        <f t="shared" si="192"/>
        <v>VIDRO PLANO TRANSPARENTE,COMUM,DE 10MM DE ESPESSURA.FORNECIMENTO E COLOCACAO</v>
      </c>
      <c r="C12350" s="519" t="s">
        <v>41855</v>
      </c>
      <c r="D12350" s="519" t="s">
        <v>34162</v>
      </c>
      <c r="I12350" s="519" t="s">
        <v>13</v>
      </c>
      <c r="J12350" s="650">
        <v>329.08</v>
      </c>
    </row>
    <row r="12351" spans="1:10">
      <c r="A12351" s="519" t="s">
        <v>12510</v>
      </c>
      <c r="B12351" s="519" t="str">
        <f t="shared" si="192"/>
        <v>VIDRO,FANTASIA,DE 4MM DE ESPESSURA,DO TIPO MARTELADO,ARTICO,OU LIXA.FORNECIMENTO E COLOCACAO</v>
      </c>
      <c r="C12351" s="519" t="s">
        <v>41856</v>
      </c>
      <c r="D12351" s="519" t="s">
        <v>41857</v>
      </c>
      <c r="I12351" s="519" t="s">
        <v>13</v>
      </c>
      <c r="J12351" s="650">
        <v>132.69</v>
      </c>
    </row>
    <row r="12352" spans="1:10">
      <c r="A12352" s="519" t="s">
        <v>12511</v>
      </c>
      <c r="B12352" s="519" t="str">
        <f t="shared" si="192"/>
        <v>VIDRO,FANTASIA,DE 4MM DE ESPESSURA,DO TIPO MARTELADO,ARTICO,OU LIXA.FORNECIMENTO E COLOCACAO</v>
      </c>
      <c r="C12352" s="519" t="s">
        <v>41856</v>
      </c>
      <c r="D12352" s="519" t="s">
        <v>41857</v>
      </c>
      <c r="I12352" s="519" t="s">
        <v>13</v>
      </c>
      <c r="J12352" s="650">
        <v>130.26</v>
      </c>
    </row>
    <row r="12353" spans="1:10">
      <c r="A12353" s="519" t="s">
        <v>12512</v>
      </c>
      <c r="B12353" s="519" t="str">
        <f t="shared" si="192"/>
        <v>VIDRO,FANTASIA, DE 4MM DE ESPESSURA,DO TIPO CANELADO.FORNECIMENTO E COLOCACAO</v>
      </c>
      <c r="C12353" s="519" t="s">
        <v>41858</v>
      </c>
      <c r="D12353" s="519" t="s">
        <v>32940</v>
      </c>
      <c r="I12353" s="519" t="s">
        <v>13</v>
      </c>
      <c r="J12353" s="650">
        <v>95.31</v>
      </c>
    </row>
    <row r="12354" spans="1:10">
      <c r="A12354" s="519" t="s">
        <v>12513</v>
      </c>
      <c r="B12354" s="519" t="str">
        <f t="shared" si="192"/>
        <v>VIDRO,FANTASIA, DE 4MM DE ESPESSURA,DO TIPO CANELADO.FORNECIMENTO E COLOCACAO</v>
      </c>
      <c r="C12354" s="519" t="s">
        <v>41858</v>
      </c>
      <c r="D12354" s="519" t="s">
        <v>32940</v>
      </c>
      <c r="I12354" s="519" t="s">
        <v>13</v>
      </c>
      <c r="J12354" s="650">
        <v>92.87</v>
      </c>
    </row>
    <row r="12355" spans="1:10">
      <c r="A12355" s="519" t="s">
        <v>12514</v>
      </c>
      <c r="B12355" s="519" t="str">
        <f t="shared" si="192"/>
        <v>VIDRO ARAMADO,7MM DE ESPESSURA.FORNECIMENTO E COLOCACAO</v>
      </c>
      <c r="C12355" s="519" t="s">
        <v>12515</v>
      </c>
      <c r="I12355" s="519" t="s">
        <v>13</v>
      </c>
      <c r="J12355" s="650">
        <v>382.53</v>
      </c>
    </row>
    <row r="12356" spans="1:10">
      <c r="A12356" s="519" t="s">
        <v>12516</v>
      </c>
      <c r="B12356" s="519" t="str">
        <f t="shared" si="192"/>
        <v>VIDRO ARAMADO,7MM DE ESPESSURA.FORNECIMENTO E COLOCACAO</v>
      </c>
      <c r="C12356" s="519" t="s">
        <v>12515</v>
      </c>
      <c r="I12356" s="519" t="s">
        <v>13</v>
      </c>
      <c r="J12356" s="650">
        <v>379.01</v>
      </c>
    </row>
    <row r="12357" spans="1:10">
      <c r="A12357" s="519" t="s">
        <v>12517</v>
      </c>
      <c r="B12357" s="519" t="str">
        <f t="shared" si="192"/>
        <v>VIDRO ARAMADO,6MM DE ESPESSURA.FORNECIMENTO E COLOCACAO</v>
      </c>
      <c r="C12357" s="519" t="s">
        <v>12518</v>
      </c>
      <c r="I12357" s="519" t="s">
        <v>13</v>
      </c>
      <c r="J12357" s="650">
        <v>369.92</v>
      </c>
    </row>
    <row r="12358" spans="1:10">
      <c r="A12358" s="519" t="s">
        <v>12519</v>
      </c>
      <c r="B12358" s="519" t="str">
        <f t="shared" si="192"/>
        <v>VIDRO ARAMADO,6MM DE ESPESSURA.FORNECIMENTO E COLOCACAO</v>
      </c>
      <c r="C12358" s="519" t="s">
        <v>12518</v>
      </c>
      <c r="I12358" s="519" t="s">
        <v>13</v>
      </c>
      <c r="J12358" s="650">
        <v>366.66</v>
      </c>
    </row>
    <row r="12359" spans="1:10">
      <c r="A12359" s="519" t="s">
        <v>12520</v>
      </c>
      <c r="B12359" s="519" t="str">
        <f t="shared" si="192"/>
        <v>VIDRO JATEADO COM 4MM DE ESPESSURA.FORNECIMENTO E COLOCACAO</v>
      </c>
      <c r="C12359" s="519" t="s">
        <v>12521</v>
      </c>
      <c r="I12359" s="519" t="s">
        <v>13</v>
      </c>
      <c r="J12359" s="650">
        <v>244.86</v>
      </c>
    </row>
    <row r="12360" spans="1:10">
      <c r="A12360" s="519" t="s">
        <v>12522</v>
      </c>
      <c r="B12360" s="519" t="str">
        <f t="shared" ref="B12360:B12423" si="193">C12360&amp;D12360&amp;E12360&amp;F12360&amp;G12360&amp;H12360</f>
        <v>VIDRO JATEADO COM 4MM DE ESPESSURA.FORNECIMENTO E COLOCACAO</v>
      </c>
      <c r="C12360" s="519" t="s">
        <v>12521</v>
      </c>
      <c r="I12360" s="519" t="s">
        <v>13</v>
      </c>
      <c r="J12360" s="650">
        <v>242.42</v>
      </c>
    </row>
    <row r="12361" spans="1:10">
      <c r="A12361" s="519" t="s">
        <v>12523</v>
      </c>
      <c r="B12361" s="519" t="str">
        <f t="shared" si="193"/>
        <v>VIDRO LISO,TRANSPARENTE,TIPO FUME,6MM DE ESPESSURA.FORNECIMENTO E COLOCACAO</v>
      </c>
      <c r="C12361" s="519" t="s">
        <v>41859</v>
      </c>
      <c r="D12361" s="519" t="s">
        <v>41093</v>
      </c>
      <c r="I12361" s="519" t="s">
        <v>13</v>
      </c>
      <c r="J12361" s="650">
        <v>247.8</v>
      </c>
    </row>
    <row r="12362" spans="1:10">
      <c r="A12362" s="519" t="s">
        <v>12524</v>
      </c>
      <c r="B12362" s="519" t="str">
        <f t="shared" si="193"/>
        <v>VIDRO LISO,TRANSPARENTE,TIPO FUME,6MM DE ESPESSURA.FORNECIMENTO E COLOCACAO</v>
      </c>
      <c r="C12362" s="519" t="s">
        <v>41859</v>
      </c>
      <c r="D12362" s="519" t="s">
        <v>41093</v>
      </c>
      <c r="I12362" s="519" t="s">
        <v>13</v>
      </c>
      <c r="J12362" s="650">
        <v>244.55</v>
      </c>
    </row>
    <row r="12363" spans="1:10">
      <c r="A12363" s="519" t="s">
        <v>12525</v>
      </c>
      <c r="B12363" s="519" t="str">
        <f t="shared" si="193"/>
        <v>VIDRO COLORIDO,FUME,DE 4MM DE ESPESSURA.FORNECIMENTO E COLOCACAO</v>
      </c>
      <c r="C12363" s="519" t="s">
        <v>41860</v>
      </c>
      <c r="D12363" s="519" t="s">
        <v>34258</v>
      </c>
      <c r="I12363" s="519" t="s">
        <v>13</v>
      </c>
      <c r="J12363" s="650">
        <v>154.22</v>
      </c>
    </row>
    <row r="12364" spans="1:10">
      <c r="A12364" s="519" t="s">
        <v>12526</v>
      </c>
      <c r="B12364" s="519" t="str">
        <f t="shared" si="193"/>
        <v>VIDRO COLORIDO,FUME,DE 4MM DE ESPESSURA.FORNECIMENTO E COLOCACAO</v>
      </c>
      <c r="C12364" s="519" t="s">
        <v>41860</v>
      </c>
      <c r="D12364" s="519" t="s">
        <v>34258</v>
      </c>
      <c r="I12364" s="519" t="s">
        <v>13</v>
      </c>
      <c r="J12364" s="650">
        <v>151.78</v>
      </c>
    </row>
    <row r="12365" spans="1:10">
      <c r="A12365" s="519" t="s">
        <v>12527</v>
      </c>
      <c r="B12365" s="519" t="str">
        <f t="shared" si="193"/>
        <v>VIDRO LAMINADO SIMPLES,COM ESPESSURA DE 6MM.FORNECIMENTO E COLOCACAO</v>
      </c>
      <c r="C12365" s="519" t="s">
        <v>41861</v>
      </c>
      <c r="D12365" s="519" t="s">
        <v>36236</v>
      </c>
      <c r="I12365" s="519" t="s">
        <v>13</v>
      </c>
      <c r="J12365" s="650">
        <v>386.91</v>
      </c>
    </row>
    <row r="12366" spans="1:10">
      <c r="A12366" s="519" t="s">
        <v>12528</v>
      </c>
      <c r="B12366" s="519" t="str">
        <f t="shared" si="193"/>
        <v>VIDRO LAMINADO SIMPLES,COM ESPESSURA DE 6MM.FORNECIMENTO E COLOCACAO</v>
      </c>
      <c r="C12366" s="519" t="s">
        <v>41861</v>
      </c>
      <c r="D12366" s="519" t="s">
        <v>36236</v>
      </c>
      <c r="I12366" s="519" t="s">
        <v>13</v>
      </c>
      <c r="J12366" s="650">
        <v>383.66</v>
      </c>
    </row>
    <row r="12367" spans="1:10">
      <c r="A12367" s="519" t="s">
        <v>12529</v>
      </c>
      <c r="B12367" s="519" t="str">
        <f t="shared" si="193"/>
        <v>VIDRO LAMINADO,COM ESPESSURA DE 10MM.FORNECIMENTO E COLOCACAO</v>
      </c>
      <c r="C12367" s="519" t="s">
        <v>56208</v>
      </c>
      <c r="D12367" s="519" t="s">
        <v>32884</v>
      </c>
      <c r="I12367" s="519" t="s">
        <v>13</v>
      </c>
      <c r="J12367" s="650">
        <v>485.67</v>
      </c>
    </row>
    <row r="12368" spans="1:10">
      <c r="A12368" s="519" t="s">
        <v>12530</v>
      </c>
      <c r="B12368" s="519" t="str">
        <f t="shared" si="193"/>
        <v>VIDRO LAMINADO,COM ESPESSURA DE 10MM.FORNECIMENTO E COLOCACAO</v>
      </c>
      <c r="C12368" s="519" t="s">
        <v>56208</v>
      </c>
      <c r="D12368" s="519" t="s">
        <v>32884</v>
      </c>
      <c r="I12368" s="519" t="s">
        <v>13</v>
      </c>
      <c r="J12368" s="650">
        <v>481.33</v>
      </c>
    </row>
    <row r="12369" spans="1:10">
      <c r="A12369" s="519" t="s">
        <v>12531</v>
      </c>
      <c r="B12369" s="519" t="str">
        <f t="shared" si="193"/>
        <v>ESPELHO DE CRISTAL,4MM DE ESPESSURA.COM MOLDURA DE MADEIRA.FORNECIMENTO E COLOCACAO</v>
      </c>
      <c r="C12369" s="519" t="s">
        <v>41862</v>
      </c>
      <c r="D12369" s="519" t="s">
        <v>34492</v>
      </c>
      <c r="I12369" s="519" t="s">
        <v>13</v>
      </c>
      <c r="J12369" s="650">
        <v>344.54</v>
      </c>
    </row>
    <row r="12370" spans="1:10">
      <c r="A12370" s="519" t="s">
        <v>12532</v>
      </c>
      <c r="B12370" s="519" t="str">
        <f t="shared" si="193"/>
        <v>ESPELHO DE CRISTAL,4MM DE ESPESSURA.COM MOLDURA DE MADEIRA.FORNECIMENTO E COLOCACAO</v>
      </c>
      <c r="C12370" s="519" t="s">
        <v>41862</v>
      </c>
      <c r="D12370" s="519" t="s">
        <v>34492</v>
      </c>
      <c r="I12370" s="519" t="s">
        <v>13</v>
      </c>
      <c r="J12370" s="650">
        <v>333.23</v>
      </c>
    </row>
    <row r="12371" spans="1:10">
      <c r="A12371" s="519" t="s">
        <v>12533</v>
      </c>
      <c r="B12371" s="519" t="str">
        <f t="shared" si="193"/>
        <v>VIDRO TEMPERADO INCOLOR,10MM DE ESPESSURA,PARA PORTAS OU PAINEIS FIXOS,EXCLUSIVE FERRAGENS.FORNECIMENTO E COLOCACAO</v>
      </c>
      <c r="C12371" s="519" t="s">
        <v>41863</v>
      </c>
      <c r="D12371" s="519" t="s">
        <v>41864</v>
      </c>
      <c r="I12371" s="519" t="s">
        <v>13</v>
      </c>
      <c r="J12371" s="650">
        <v>515</v>
      </c>
    </row>
    <row r="12372" spans="1:10">
      <c r="A12372" s="519" t="s">
        <v>12534</v>
      </c>
      <c r="B12372" s="519" t="str">
        <f t="shared" si="193"/>
        <v>VIDRO TEMPERADO INCOLOR,10MM DE ESPESSURA,PARA PORTAS OU PAINEIS FIXOS,EXCLUSIVE FERRAGENS.FORNECIMENTO E COLOCACAO</v>
      </c>
      <c r="C12372" s="519" t="s">
        <v>41863</v>
      </c>
      <c r="D12372" s="519" t="s">
        <v>41864</v>
      </c>
      <c r="I12372" s="519" t="s">
        <v>13</v>
      </c>
      <c r="J12372" s="650">
        <v>515</v>
      </c>
    </row>
    <row r="12373" spans="1:10">
      <c r="A12373" s="519" t="s">
        <v>12535</v>
      </c>
      <c r="B12373" s="519" t="str">
        <f t="shared" si="193"/>
        <v>VIDRO TEMPERADO,INCOLOR,COM 6MM DE ESPESSURA,ENCAIXILHADO EM MADEIRA,ALUMINIO OU FERRO.FORNECIMENTO E COLOCACAO</v>
      </c>
      <c r="C12373" s="519" t="s">
        <v>41865</v>
      </c>
      <c r="D12373" s="519" t="s">
        <v>41866</v>
      </c>
      <c r="I12373" s="519" t="s">
        <v>13</v>
      </c>
      <c r="J12373" s="650">
        <v>315.89</v>
      </c>
    </row>
    <row r="12374" spans="1:10">
      <c r="A12374" s="519" t="s">
        <v>12536</v>
      </c>
      <c r="B12374" s="519" t="str">
        <f t="shared" si="193"/>
        <v>VIDRO TEMPERADO,INCOLOR,COM 6MM DE ESPESSURA,ENCAIXILHADO EM MADEIRA,ALUMINIO OU FERRO.FORNECIMENTO E COLOCACAO</v>
      </c>
      <c r="C12374" s="519" t="s">
        <v>41865</v>
      </c>
      <c r="D12374" s="519" t="s">
        <v>41866</v>
      </c>
      <c r="I12374" s="519" t="s">
        <v>13</v>
      </c>
      <c r="J12374" s="650">
        <v>315.89</v>
      </c>
    </row>
    <row r="12375" spans="1:10">
      <c r="A12375" s="519" t="s">
        <v>12537</v>
      </c>
      <c r="B12375" s="519" t="str">
        <f t="shared" si="193"/>
        <v>VIDRO PLUMBIFERO C/ESPESSURA MAXIMA DE 8MM PARA USO EM SALAS RADIOLOGICAS A PROVA DE RAIO-X,NAS DIMENSOES DE(0,20X0,30)M.FORNECIMENTO E COLOCACAO.</v>
      </c>
      <c r="C12375" s="519" t="s">
        <v>41867</v>
      </c>
      <c r="D12375" s="519" t="s">
        <v>41868</v>
      </c>
      <c r="E12375" s="519" t="s">
        <v>41869</v>
      </c>
      <c r="I12375" s="519" t="s">
        <v>5</v>
      </c>
      <c r="J12375" s="650">
        <v>954.06</v>
      </c>
    </row>
    <row r="12376" spans="1:10">
      <c r="A12376" s="519" t="s">
        <v>12538</v>
      </c>
      <c r="B12376" s="519" t="str">
        <f t="shared" si="193"/>
        <v>VIDRO PLUMBIFERO C/ESPESSURA MAXIMA DE 8MM PARA USO EM SALAS RADIOLOGICAS A PROVA DE RAIO-X,NAS DIMENSOES DE(0,20X0,30)M.FORNECIMENTO E COLOCACAO.</v>
      </c>
      <c r="C12376" s="519" t="s">
        <v>41867</v>
      </c>
      <c r="D12376" s="519" t="s">
        <v>41868</v>
      </c>
      <c r="E12376" s="519" t="s">
        <v>41869</v>
      </c>
      <c r="I12376" s="519" t="s">
        <v>5</v>
      </c>
      <c r="J12376" s="650">
        <v>948.64</v>
      </c>
    </row>
    <row r="12377" spans="1:10">
      <c r="A12377" s="519" t="s">
        <v>12539</v>
      </c>
      <c r="B12377" s="519" t="str">
        <f t="shared" si="193"/>
        <v>VIDRO PLUMBIFERO C/ESPESSURA MAXIMA DE 8MM,PARA USO EM SALAS RADIOLOGICAS A PROVA DE RAIO-X,NAS DIMENSOES DE(0,30X0,40)M.FORNECIMENTO E COLOCACAO.</v>
      </c>
      <c r="C12377" s="519" t="s">
        <v>41870</v>
      </c>
      <c r="D12377" s="519" t="s">
        <v>41871</v>
      </c>
      <c r="E12377" s="519" t="s">
        <v>41869</v>
      </c>
      <c r="I12377" s="519" t="s">
        <v>5</v>
      </c>
      <c r="J12377" s="650">
        <v>2229.73</v>
      </c>
    </row>
    <row r="12378" spans="1:10">
      <c r="A12378" s="519" t="s">
        <v>12540</v>
      </c>
      <c r="B12378" s="519" t="str">
        <f t="shared" si="193"/>
        <v>VIDRO PLUMBIFERO C/ESPESSURA MAXIMA DE 8MM,PARA USO EM SALAS RADIOLOGICAS A PROVA DE RAIO-X,NAS DIMENSOES DE(0,30X0,40)M.FORNECIMENTO E COLOCACAO.</v>
      </c>
      <c r="C12378" s="519" t="s">
        <v>41870</v>
      </c>
      <c r="D12378" s="519" t="s">
        <v>41871</v>
      </c>
      <c r="E12378" s="519" t="s">
        <v>41869</v>
      </c>
      <c r="I12378" s="519" t="s">
        <v>5</v>
      </c>
      <c r="J12378" s="650">
        <v>2221.6</v>
      </c>
    </row>
    <row r="12379" spans="1:10">
      <c r="A12379" s="519" t="s">
        <v>12541</v>
      </c>
      <c r="B12379" s="519" t="str">
        <f t="shared" si="193"/>
        <v>VIDRO PLUMBIFERO C/ESPESSURA MAXIMA DE 8MM,PARA USO EM SALAS RADIOLOGICAS A PROVA DE RAIO-X,NAS DIMENSOES DE(1,00X0,70)M.FORNECIMENTO E COLOCACAO.</v>
      </c>
      <c r="C12379" s="519" t="s">
        <v>41870</v>
      </c>
      <c r="D12379" s="519" t="s">
        <v>41872</v>
      </c>
      <c r="E12379" s="519" t="s">
        <v>41869</v>
      </c>
      <c r="I12379" s="519" t="s">
        <v>5</v>
      </c>
      <c r="J12379" s="650">
        <v>11941.33</v>
      </c>
    </row>
    <row r="12380" spans="1:10">
      <c r="A12380" s="519" t="s">
        <v>12542</v>
      </c>
      <c r="B12380" s="519" t="str">
        <f t="shared" si="193"/>
        <v>VIDRO PLUMBIFERO C/ESPESSURA MAXIMA DE 8MM,PARA USO EM SALAS RADIOLOGICAS A PROVA DE RAIO-X,NAS DIMENSOES DE(1,00X0,70)M.FORNECIMENTO E COLOCACAO.</v>
      </c>
      <c r="C12380" s="519" t="s">
        <v>41870</v>
      </c>
      <c r="D12380" s="519" t="s">
        <v>41872</v>
      </c>
      <c r="E12380" s="519" t="s">
        <v>41869</v>
      </c>
      <c r="I12380" s="519" t="s">
        <v>5</v>
      </c>
      <c r="J12380" s="650">
        <v>11927.78</v>
      </c>
    </row>
    <row r="12381" spans="1:10">
      <c r="A12381" s="519" t="s">
        <v>12543</v>
      </c>
      <c r="B12381" s="519" t="str">
        <f t="shared" si="193"/>
        <v>PELICULA DE SEGURANCA ANTI-IMPACTO E CONTROLE SOLAR.FORNECIMENTO E COLOCACAO</v>
      </c>
      <c r="C12381" s="519" t="s">
        <v>41873</v>
      </c>
      <c r="D12381" s="519" t="s">
        <v>34162</v>
      </c>
      <c r="I12381" s="519" t="s">
        <v>13</v>
      </c>
      <c r="J12381" s="650">
        <v>35.9</v>
      </c>
    </row>
    <row r="12382" spans="1:10">
      <c r="A12382" s="519" t="s">
        <v>12544</v>
      </c>
      <c r="B12382" s="519" t="str">
        <f t="shared" si="193"/>
        <v>PELICULA DE SEGURANCA ANTI-IMPACTO E CONTROLE SOLAR.FORNECIMENTO E COLOCACAO</v>
      </c>
      <c r="C12382" s="519" t="s">
        <v>41873</v>
      </c>
      <c r="D12382" s="519" t="s">
        <v>34162</v>
      </c>
      <c r="I12382" s="519" t="s">
        <v>13</v>
      </c>
      <c r="J12382" s="650">
        <v>35.43</v>
      </c>
    </row>
    <row r="12383" spans="1:10">
      <c r="A12383" s="519" t="s">
        <v>41874</v>
      </c>
      <c r="B12383" s="519" t="str">
        <f t="shared" si="193"/>
        <v>PELICULA REFLETIVA DE CONTROLE SOLAR.FORNECIMENTO E COLOCACAO</v>
      </c>
      <c r="C12383" s="519" t="s">
        <v>41875</v>
      </c>
      <c r="D12383" s="519" t="s">
        <v>32884</v>
      </c>
      <c r="I12383" s="519" t="s">
        <v>13</v>
      </c>
      <c r="J12383" s="650">
        <v>21.9</v>
      </c>
    </row>
    <row r="12384" spans="1:10">
      <c r="A12384" s="519" t="s">
        <v>41876</v>
      </c>
      <c r="B12384" s="519" t="str">
        <f t="shared" si="193"/>
        <v>PELICULA REFLETIVA DE CONTROLE SOLAR.FORNECIMENTO E COLOCACAO</v>
      </c>
      <c r="C12384" s="519" t="s">
        <v>41875</v>
      </c>
      <c r="D12384" s="519" t="s">
        <v>32884</v>
      </c>
      <c r="I12384" s="519" t="s">
        <v>13</v>
      </c>
      <c r="J12384" s="650">
        <v>21.43</v>
      </c>
    </row>
    <row r="12385" spans="1:10">
      <c r="A12385" s="519" t="s">
        <v>12545</v>
      </c>
      <c r="B12385" s="519" t="str">
        <f t="shared" si="193"/>
        <v>PLACA DE POLICARBONATO EM CRISTAL COMPACTO,COM ESPESSURA DE4MM.FORNECIMENTO E COLOCACAO</v>
      </c>
      <c r="C12385" s="519" t="s">
        <v>41877</v>
      </c>
      <c r="D12385" s="519" t="s">
        <v>41878</v>
      </c>
      <c r="I12385" s="519" t="s">
        <v>13</v>
      </c>
      <c r="J12385" s="650">
        <v>287.73</v>
      </c>
    </row>
    <row r="12386" spans="1:10">
      <c r="A12386" s="519" t="s">
        <v>12546</v>
      </c>
      <c r="B12386" s="519" t="str">
        <f t="shared" si="193"/>
        <v>PLACA DE POLICARBONATO EM CRISTAL COMPACTO,COM ESPESSURA DE4MM.FORNECIMENTO E COLOCACAO</v>
      </c>
      <c r="C12386" s="519" t="s">
        <v>41877</v>
      </c>
      <c r="D12386" s="519" t="s">
        <v>41878</v>
      </c>
      <c r="I12386" s="519" t="s">
        <v>13</v>
      </c>
      <c r="J12386" s="650">
        <v>286.04000000000002</v>
      </c>
    </row>
    <row r="12387" spans="1:10">
      <c r="A12387" s="519" t="s">
        <v>12547</v>
      </c>
      <c r="B12387" s="519" t="str">
        <f t="shared" si="193"/>
        <v>PLACA DE POLICARBONATO EM CRISTAL COMPACTO,COM ESPESSURA DE6MM.FORNECIMENTO E COLOCACAO</v>
      </c>
      <c r="C12387" s="519" t="s">
        <v>41877</v>
      </c>
      <c r="D12387" s="519" t="s">
        <v>41879</v>
      </c>
      <c r="I12387" s="519" t="s">
        <v>13</v>
      </c>
      <c r="J12387" s="650">
        <v>420.24</v>
      </c>
    </row>
    <row r="12388" spans="1:10">
      <c r="A12388" s="519" t="s">
        <v>12548</v>
      </c>
      <c r="B12388" s="519" t="str">
        <f t="shared" si="193"/>
        <v>PLACA DE POLICARBONATO EM CRISTAL COMPACTO,COM ESPESSURA DE6MM.FORNECIMENTO E COLOCACAO</v>
      </c>
      <c r="C12388" s="519" t="s">
        <v>41877</v>
      </c>
      <c r="D12388" s="519" t="s">
        <v>41879</v>
      </c>
      <c r="I12388" s="519" t="s">
        <v>13</v>
      </c>
      <c r="J12388" s="650">
        <v>418.55</v>
      </c>
    </row>
    <row r="12389" spans="1:10">
      <c r="A12389" s="519" t="s">
        <v>12549</v>
      </c>
      <c r="B12389" s="519" t="str">
        <f t="shared" si="193"/>
        <v>PLACA DE POLICARBONATO EM CRISTAL COMPACTO,COM ESPESSURA DE8MM.FORNECIMENTO E COLOCACAO</v>
      </c>
      <c r="C12389" s="519" t="s">
        <v>41877</v>
      </c>
      <c r="D12389" s="519" t="s">
        <v>41880</v>
      </c>
      <c r="I12389" s="519" t="s">
        <v>13</v>
      </c>
      <c r="J12389" s="650">
        <v>551.59</v>
      </c>
    </row>
    <row r="12390" spans="1:10">
      <c r="A12390" s="519" t="s">
        <v>12550</v>
      </c>
      <c r="B12390" s="519" t="str">
        <f t="shared" si="193"/>
        <v>PLACA DE POLICARBONATO EM CRISTAL COMPACTO,COM ESPESSURA DE8MM.FORNECIMENTO E COLOCACAO</v>
      </c>
      <c r="C12390" s="519" t="s">
        <v>41877</v>
      </c>
      <c r="D12390" s="519" t="s">
        <v>41880</v>
      </c>
      <c r="I12390" s="519" t="s">
        <v>13</v>
      </c>
      <c r="J12390" s="650">
        <v>549.9</v>
      </c>
    </row>
    <row r="12391" spans="1:10">
      <c r="A12391" s="519" t="s">
        <v>12551</v>
      </c>
      <c r="B12391" s="519" t="str">
        <f t="shared" si="193"/>
        <v>PLACA DE POLICARBONATO EM CRISTAL COMPACTO,COM ESPESSURA DE10MM.FORNECIMENTO E COLOCACAO</v>
      </c>
      <c r="C12391" s="519" t="s">
        <v>41877</v>
      </c>
      <c r="D12391" s="519" t="s">
        <v>41881</v>
      </c>
      <c r="I12391" s="519" t="s">
        <v>13</v>
      </c>
      <c r="J12391" s="650">
        <v>680.62</v>
      </c>
    </row>
    <row r="12392" spans="1:10">
      <c r="A12392" s="519" t="s">
        <v>12552</v>
      </c>
      <c r="B12392" s="519" t="str">
        <f t="shared" si="193"/>
        <v>PLACA DE POLICARBONATO EM CRISTAL COMPACTO,COM ESPESSURA DE10MM.FORNECIMENTO E COLOCACAO</v>
      </c>
      <c r="C12392" s="519" t="s">
        <v>41877</v>
      </c>
      <c r="D12392" s="519" t="s">
        <v>41881</v>
      </c>
      <c r="I12392" s="519" t="s">
        <v>13</v>
      </c>
      <c r="J12392" s="650">
        <v>678.93</v>
      </c>
    </row>
    <row r="12393" spans="1:10">
      <c r="A12393" s="519" t="s">
        <v>12553</v>
      </c>
      <c r="B12393" s="519" t="str">
        <f t="shared" si="193"/>
        <v>PORTA DE MADEIRA DE LEI EM COMPENSADO DE 100X210X3,5CM,FOLHEADA NAS 2 FACES,ADUELA DE 13X3CM E ALIZARES DE 5X2CM,EXCLUSIVE FERRAGENS.FORNECIMENTO E COLOCACAO</v>
      </c>
      <c r="C12393" s="519" t="s">
        <v>41882</v>
      </c>
      <c r="D12393" s="519" t="s">
        <v>41883</v>
      </c>
      <c r="E12393" s="519" t="s">
        <v>41692</v>
      </c>
      <c r="I12393" s="519" t="s">
        <v>5</v>
      </c>
      <c r="J12393" s="650">
        <v>710.02</v>
      </c>
    </row>
    <row r="12394" spans="1:10">
      <c r="A12394" s="519" t="s">
        <v>12554</v>
      </c>
      <c r="B12394" s="519" t="str">
        <f t="shared" si="193"/>
        <v>PORTA DE MADEIRA DE LEI EM COMPENSADO DE 100X210X3,5CM,FOLHEADA NAS 2 FACES,ADUELA DE 13X3CM E ALIZARES DE 5X2CM,EXCLUSIVE FERRAGENS.FORNECIMENTO E COLOCACAO</v>
      </c>
      <c r="C12394" s="519" t="s">
        <v>41882</v>
      </c>
      <c r="D12394" s="519" t="s">
        <v>41883</v>
      </c>
      <c r="E12394" s="519" t="s">
        <v>41692</v>
      </c>
      <c r="I12394" s="519" t="s">
        <v>5</v>
      </c>
      <c r="J12394" s="650">
        <v>676.09</v>
      </c>
    </row>
    <row r="12395" spans="1:10">
      <c r="A12395" s="519" t="s">
        <v>12555</v>
      </c>
      <c r="B12395" s="519" t="str">
        <f t="shared" si="193"/>
        <v>PORTA DE MADEIRA DE LEI EM COMPENSADO DE 90X210X3,5CM FOLHEADA NAS 2 FACES,ADUELA DE 13X3CM E ALIZARES DE 5X2CM,EXCLUSIVE FERRAGENS.FORNECIMENTO E COLOCACAO</v>
      </c>
      <c r="C12395" s="519" t="s">
        <v>41884</v>
      </c>
      <c r="D12395" s="519" t="s">
        <v>41885</v>
      </c>
      <c r="E12395" s="519" t="s">
        <v>41886</v>
      </c>
      <c r="I12395" s="519" t="s">
        <v>5</v>
      </c>
      <c r="J12395" s="650">
        <v>693.5</v>
      </c>
    </row>
    <row r="12396" spans="1:10">
      <c r="A12396" s="519" t="s">
        <v>12556</v>
      </c>
      <c r="B12396" s="519" t="str">
        <f t="shared" si="193"/>
        <v>PORTA DE MADEIRA DE LEI EM COMPENSADO DE 90X210X3,5CM FOLHEADA NAS 2 FACES,ADUELA DE 13X3CM E ALIZARES DE 5X2CM,EXCLUSIVE FERRAGENS.FORNECIMENTO E COLOCACAO</v>
      </c>
      <c r="C12396" s="519" t="s">
        <v>41884</v>
      </c>
      <c r="D12396" s="519" t="s">
        <v>41885</v>
      </c>
      <c r="E12396" s="519" t="s">
        <v>41886</v>
      </c>
      <c r="I12396" s="519" t="s">
        <v>5</v>
      </c>
      <c r="J12396" s="650">
        <v>659.57</v>
      </c>
    </row>
    <row r="12397" spans="1:10">
      <c r="A12397" s="519" t="s">
        <v>12557</v>
      </c>
      <c r="B12397" s="519" t="str">
        <f t="shared" si="193"/>
        <v>PORTA DE MADEIRA DE LEI EM COMPENSADO DE 80X210X3,5CM FOLHEADA NAS 2 FACES,ADUELA DE 13X3CM E ALIZARES DE 5X2CM,EXCLUSIVE FERRAGENS.FORNECIMENTO E COLOCACAO</v>
      </c>
      <c r="C12397" s="519" t="s">
        <v>41887</v>
      </c>
      <c r="D12397" s="519" t="s">
        <v>41885</v>
      </c>
      <c r="E12397" s="519" t="s">
        <v>41886</v>
      </c>
      <c r="I12397" s="519" t="s">
        <v>5</v>
      </c>
      <c r="J12397" s="650">
        <v>659.49</v>
      </c>
    </row>
    <row r="12398" spans="1:10">
      <c r="A12398" s="519" t="s">
        <v>12558</v>
      </c>
      <c r="B12398" s="519" t="str">
        <f t="shared" si="193"/>
        <v>PORTA DE MADEIRA DE LEI EM COMPENSADO DE 80X210X3,5CM FOLHEADA NAS 2 FACES,ADUELA DE 13X3CM E ALIZARES DE 5X2CM,EXCLUSIVE FERRAGENS.FORNECIMENTO E COLOCACAO</v>
      </c>
      <c r="C12398" s="519" t="s">
        <v>41887</v>
      </c>
      <c r="D12398" s="519" t="s">
        <v>41885</v>
      </c>
      <c r="E12398" s="519" t="s">
        <v>41886</v>
      </c>
      <c r="I12398" s="519" t="s">
        <v>5</v>
      </c>
      <c r="J12398" s="650">
        <v>625.55999999999995</v>
      </c>
    </row>
    <row r="12399" spans="1:10">
      <c r="A12399" s="519" t="s">
        <v>12559</v>
      </c>
      <c r="B12399" s="519" t="str">
        <f t="shared" si="193"/>
        <v>PORTA DE MADEIRA DE LEI EM COMPENSADO DE 70X210X3,5CM,FOLHEADA NAS 2 FACES,ADUELA DE 13X3CM E ALIZARES DE 5X2CM,EXCLUSIVE FERRAGENS.FORNECIMENTO E COLOCACAO</v>
      </c>
      <c r="C12399" s="519" t="s">
        <v>41888</v>
      </c>
      <c r="D12399" s="519" t="s">
        <v>41885</v>
      </c>
      <c r="E12399" s="519" t="s">
        <v>41886</v>
      </c>
      <c r="I12399" s="519" t="s">
        <v>5</v>
      </c>
      <c r="J12399" s="650">
        <v>639.84</v>
      </c>
    </row>
    <row r="12400" spans="1:10">
      <c r="A12400" s="519" t="s">
        <v>12560</v>
      </c>
      <c r="B12400" s="519" t="str">
        <f t="shared" si="193"/>
        <v>PORTA DE MADEIRA DE LEI EM COMPENSADO DE 70X210X3,5CM,FOLHEADA NAS 2 FACES,ADUELA DE 13X3CM E ALIZARES DE 5X2CM,EXCLUSIVE FERRAGENS.FORNECIMENTO E COLOCACAO</v>
      </c>
      <c r="C12400" s="519" t="s">
        <v>41888</v>
      </c>
      <c r="D12400" s="519" t="s">
        <v>41885</v>
      </c>
      <c r="E12400" s="519" t="s">
        <v>41886</v>
      </c>
      <c r="I12400" s="519" t="s">
        <v>5</v>
      </c>
      <c r="J12400" s="650">
        <v>605.91</v>
      </c>
    </row>
    <row r="12401" spans="1:10">
      <c r="A12401" s="519" t="s">
        <v>12561</v>
      </c>
      <c r="B12401" s="519" t="str">
        <f t="shared" si="193"/>
        <v>PORTA DE MADEIRA DE LEI EM COMPENSADO DE 60X210X3,5CM FOLHEADA NAS 2 FACES,ADUELA DE 13X3CM E ALIZARES DE 5X2CM,EXCLUSIVE FERRAGENS.FORNECIMENTO E COLOCACAO</v>
      </c>
      <c r="C12401" s="519" t="s">
        <v>41889</v>
      </c>
      <c r="D12401" s="519" t="s">
        <v>41885</v>
      </c>
      <c r="E12401" s="519" t="s">
        <v>41886</v>
      </c>
      <c r="I12401" s="519" t="s">
        <v>5</v>
      </c>
      <c r="J12401" s="650">
        <v>634.76</v>
      </c>
    </row>
    <row r="12402" spans="1:10">
      <c r="A12402" s="519" t="s">
        <v>12562</v>
      </c>
      <c r="B12402" s="519" t="str">
        <f t="shared" si="193"/>
        <v>PORTA DE MADEIRA DE LEI EM COMPENSADO DE 60X210X3,5CM FOLHEADA NAS 2 FACES,ADUELA DE 13X3CM E ALIZARES DE 5X2CM,EXCLUSIVE FERRAGENS.FORNECIMENTO E COLOCACAO</v>
      </c>
      <c r="C12402" s="519" t="s">
        <v>41889</v>
      </c>
      <c r="D12402" s="519" t="s">
        <v>41885</v>
      </c>
      <c r="E12402" s="519" t="s">
        <v>41886</v>
      </c>
      <c r="I12402" s="519" t="s">
        <v>5</v>
      </c>
      <c r="J12402" s="650">
        <v>600.83000000000004</v>
      </c>
    </row>
    <row r="12403" spans="1:10">
      <c r="A12403" s="519" t="s">
        <v>41890</v>
      </c>
      <c r="B12403" s="519" t="str">
        <f t="shared" si="193"/>
        <v>PORTA DE MADEIRA DE LEI EM COMPENSADO,DE 200X210X3,5CM,COM DUAS FOLHAS,FOLHEADA NAS 2 FACES,ADUELAS DE 13X3CM E ALIZARES DE 5X2CM,EXCLUSIVE FERRAGENS.FORNECIMENTO E COLOCACAO</v>
      </c>
      <c r="C12403" s="519" t="s">
        <v>41891</v>
      </c>
      <c r="D12403" s="519" t="s">
        <v>41892</v>
      </c>
      <c r="E12403" s="519" t="s">
        <v>41893</v>
      </c>
      <c r="I12403" s="519" t="s">
        <v>5</v>
      </c>
      <c r="J12403" s="650">
        <v>979.65</v>
      </c>
    </row>
    <row r="12404" spans="1:10">
      <c r="A12404" s="519" t="s">
        <v>41894</v>
      </c>
      <c r="B12404" s="519" t="str">
        <f t="shared" si="193"/>
        <v>PORTA DE MADEIRA DE LEI EM COMPENSADO,DE 200X210X3,5CM,COM DUAS FOLHAS,FOLHEADA NAS 2 FACES,ADUELAS DE 13X3CM E ALIZARES DE 5X2CM,EXCLUSIVE FERRAGENS.FORNECIMENTO E COLOCACAO</v>
      </c>
      <c r="C12404" s="519" t="s">
        <v>41891</v>
      </c>
      <c r="D12404" s="519" t="s">
        <v>41892</v>
      </c>
      <c r="E12404" s="519" t="s">
        <v>41893</v>
      </c>
      <c r="I12404" s="519" t="s">
        <v>5</v>
      </c>
      <c r="J12404" s="650">
        <v>938.94</v>
      </c>
    </row>
    <row r="12405" spans="1:10">
      <c r="A12405" s="519" t="s">
        <v>12563</v>
      </c>
      <c r="B12405" s="519" t="str">
        <f t="shared" si="193"/>
        <v>PORTA DE MADEIRA DE LEI EM COMPENSADO,DE 60X210X3,5CM,FOLHEADA NAS 2 FACES,EXCLUSIVE FERRAGENS,ADUELA E ALIZARES.FORNECIMENTO E COLOCACAO</v>
      </c>
      <c r="C12405" s="519" t="s">
        <v>41895</v>
      </c>
      <c r="D12405" s="519" t="s">
        <v>41896</v>
      </c>
      <c r="E12405" s="519" t="s">
        <v>32940</v>
      </c>
      <c r="I12405" s="519" t="s">
        <v>5</v>
      </c>
      <c r="J12405" s="650">
        <v>274.63</v>
      </c>
    </row>
    <row r="12406" spans="1:10">
      <c r="A12406" s="519" t="s">
        <v>12564</v>
      </c>
      <c r="B12406" s="519" t="str">
        <f t="shared" si="193"/>
        <v>PORTA DE MADEIRA DE LEI EM COMPENSADO,DE 60X210X3,5CM,FOLHEADA NAS 2 FACES,EXCLUSIVE FERRAGENS,ADUELA E ALIZARES.FORNECIMENTO E COLOCACAO</v>
      </c>
      <c r="C12406" s="519" t="s">
        <v>41895</v>
      </c>
      <c r="D12406" s="519" t="s">
        <v>41896</v>
      </c>
      <c r="E12406" s="519" t="s">
        <v>32940</v>
      </c>
      <c r="I12406" s="519" t="s">
        <v>5</v>
      </c>
      <c r="J12406" s="650">
        <v>252.02</v>
      </c>
    </row>
    <row r="12407" spans="1:10">
      <c r="A12407" s="519" t="s">
        <v>12565</v>
      </c>
      <c r="B12407" s="519" t="str">
        <f t="shared" si="193"/>
        <v>PORTA DE MADEIRA DE LEI EM COMPENSADO,DE 70X210X3,5CM,FOLHEADA NAS 2 FACES,EXCLUSIVE FERRAGENS,ADUELA E ALIZARES.FORNECIMENTO E COLOCACAO</v>
      </c>
      <c r="C12407" s="519" t="s">
        <v>41897</v>
      </c>
      <c r="D12407" s="519" t="s">
        <v>41896</v>
      </c>
      <c r="E12407" s="519" t="s">
        <v>32940</v>
      </c>
      <c r="I12407" s="519" t="s">
        <v>5</v>
      </c>
      <c r="J12407" s="650">
        <v>274.63</v>
      </c>
    </row>
    <row r="12408" spans="1:10">
      <c r="A12408" s="519" t="s">
        <v>12566</v>
      </c>
      <c r="B12408" s="519" t="str">
        <f t="shared" si="193"/>
        <v>PORTA DE MADEIRA DE LEI EM COMPENSADO,DE 70X210X3,5CM,FOLHEADA NAS 2 FACES,EXCLUSIVE FERRAGENS,ADUELA E ALIZARES.FORNECIMENTO E COLOCACAO</v>
      </c>
      <c r="C12408" s="519" t="s">
        <v>41897</v>
      </c>
      <c r="D12408" s="519" t="s">
        <v>41896</v>
      </c>
      <c r="E12408" s="519" t="s">
        <v>32940</v>
      </c>
      <c r="I12408" s="519" t="s">
        <v>5</v>
      </c>
      <c r="J12408" s="650">
        <v>252.02</v>
      </c>
    </row>
    <row r="12409" spans="1:10">
      <c r="A12409" s="519" t="s">
        <v>12567</v>
      </c>
      <c r="B12409" s="519" t="str">
        <f t="shared" si="193"/>
        <v>PORTA DE MADEIRA DE LEI EM COMPENSADO,DE 80X210X3,5CM,FOLHEADANAS 2 FACES,EXCLUSIVE FERRAGENS,ADUELA E ALIZARES.FORNECIMENTO E COLOCACAO</v>
      </c>
      <c r="C12409" s="519" t="s">
        <v>41898</v>
      </c>
      <c r="D12409" s="519" t="s">
        <v>41899</v>
      </c>
      <c r="E12409" s="519" t="s">
        <v>34162</v>
      </c>
      <c r="I12409" s="519" t="s">
        <v>5</v>
      </c>
      <c r="J12409" s="650">
        <v>289.2</v>
      </c>
    </row>
    <row r="12410" spans="1:10">
      <c r="A12410" s="519" t="s">
        <v>12568</v>
      </c>
      <c r="B12410" s="519" t="str">
        <f t="shared" si="193"/>
        <v>PORTA DE MADEIRA DE LEI EM COMPENSADO,DE 80X210X3,5CM,FOLHEADANAS 2 FACES,EXCLUSIVE FERRAGENS,ADUELA E ALIZARES.FORNECIMENTO E COLOCACAO</v>
      </c>
      <c r="C12410" s="519" t="s">
        <v>41898</v>
      </c>
      <c r="D12410" s="519" t="s">
        <v>41899</v>
      </c>
      <c r="E12410" s="519" t="s">
        <v>34162</v>
      </c>
      <c r="I12410" s="519" t="s">
        <v>5</v>
      </c>
      <c r="J12410" s="650">
        <v>266.58999999999997</v>
      </c>
    </row>
    <row r="12411" spans="1:10">
      <c r="A12411" s="519" t="s">
        <v>12569</v>
      </c>
      <c r="B12411" s="519" t="str">
        <f t="shared" si="193"/>
        <v>PORTA DE MADEIRA DE LEI EM COMPENSADO,DE 90X210X3,5CM,FOLHEADA NAS 2 FACES,EXCLUSIVE FERRAGENS,ADUELA E ALIZARES.FORNECIMENTO E COLOCACAO</v>
      </c>
      <c r="C12411" s="519" t="s">
        <v>41900</v>
      </c>
      <c r="D12411" s="519" t="s">
        <v>41896</v>
      </c>
      <c r="E12411" s="519" t="s">
        <v>32940</v>
      </c>
      <c r="I12411" s="519" t="s">
        <v>5</v>
      </c>
      <c r="J12411" s="650">
        <v>318.13</v>
      </c>
    </row>
    <row r="12412" spans="1:10">
      <c r="A12412" s="519" t="s">
        <v>12570</v>
      </c>
      <c r="B12412" s="519" t="str">
        <f t="shared" si="193"/>
        <v>PORTA DE MADEIRA DE LEI EM COMPENSADO,DE 90X210X3,5CM,FOLHEADA NAS 2 FACES,EXCLUSIVE FERRAGENS,ADUELA E ALIZARES.FORNECIMENTO E COLOCACAO</v>
      </c>
      <c r="C12412" s="519" t="s">
        <v>41900</v>
      </c>
      <c r="D12412" s="519" t="s">
        <v>41896</v>
      </c>
      <c r="E12412" s="519" t="s">
        <v>32940</v>
      </c>
      <c r="I12412" s="519" t="s">
        <v>5</v>
      </c>
      <c r="J12412" s="650">
        <v>295.52</v>
      </c>
    </row>
    <row r="12413" spans="1:10">
      <c r="A12413" s="519" t="s">
        <v>12571</v>
      </c>
      <c r="B12413" s="519" t="str">
        <f t="shared" si="193"/>
        <v>PORTA DE MADEIRA DE LEI EM COMPENSADO,DE 100X210X3,5CM,FOLHEADA NAS 2 FACES,EXCLUSIVE FERRAGENS,ADUELA E ALIZARES.FORNECIMENTO E COLOCACAO</v>
      </c>
      <c r="C12413" s="519" t="s">
        <v>41901</v>
      </c>
      <c r="D12413" s="519" t="s">
        <v>41902</v>
      </c>
      <c r="E12413" s="519" t="s">
        <v>34520</v>
      </c>
      <c r="I12413" s="519" t="s">
        <v>5</v>
      </c>
      <c r="J12413" s="650">
        <v>329.57</v>
      </c>
    </row>
    <row r="12414" spans="1:10">
      <c r="A12414" s="519" t="s">
        <v>12572</v>
      </c>
      <c r="B12414" s="519" t="str">
        <f t="shared" si="193"/>
        <v>PORTA DE MADEIRA DE LEI EM COMPENSADO,DE 100X210X3,5CM,FOLHEADA NAS 2 FACES,EXCLUSIVE FERRAGENS,ADUELA E ALIZARES.FORNECIMENTO E COLOCACAO</v>
      </c>
      <c r="C12414" s="519" t="s">
        <v>41901</v>
      </c>
      <c r="D12414" s="519" t="s">
        <v>41902</v>
      </c>
      <c r="E12414" s="519" t="s">
        <v>34520</v>
      </c>
      <c r="I12414" s="519" t="s">
        <v>5</v>
      </c>
      <c r="J12414" s="650">
        <v>306.95999999999998</v>
      </c>
    </row>
    <row r="12415" spans="1:10">
      <c r="A12415" s="519" t="s">
        <v>12573</v>
      </c>
      <c r="B12415" s="519" t="str">
        <f t="shared" si="193"/>
        <v>PORTA DE MADEIRA DE LEI COM UMA ALMOFADA REBAIXADA DE 80X210X3,5CM,ADUELA DE 13X3CM E ALIZARES DE 5X2CM,EXCLUSIVE FERRAGENS.FORNECIMENTO E COLOCACAO</v>
      </c>
      <c r="C12415" s="519" t="s">
        <v>41903</v>
      </c>
      <c r="D12415" s="519" t="s">
        <v>41904</v>
      </c>
      <c r="E12415" s="519" t="s">
        <v>41905</v>
      </c>
      <c r="I12415" s="519" t="s">
        <v>5</v>
      </c>
      <c r="J12415" s="650">
        <v>908.69</v>
      </c>
    </row>
    <row r="12416" spans="1:10">
      <c r="A12416" s="519" t="s">
        <v>12574</v>
      </c>
      <c r="B12416" s="519" t="str">
        <f t="shared" si="193"/>
        <v>PORTA DE MADEIRA DE LEI COM UMA ALMOFADA REBAIXADA DE 80X210X3,5CM,ADUELA DE 13X3CM E ALIZARES DE 5X2CM,EXCLUSIVE FERRAGENS.FORNECIMENTO E COLOCACAO</v>
      </c>
      <c r="C12416" s="519" t="s">
        <v>41903</v>
      </c>
      <c r="D12416" s="519" t="s">
        <v>41904</v>
      </c>
      <c r="E12416" s="519" t="s">
        <v>41905</v>
      </c>
      <c r="I12416" s="519" t="s">
        <v>5</v>
      </c>
      <c r="J12416" s="650">
        <v>874.76</v>
      </c>
    </row>
    <row r="12417" spans="1:10">
      <c r="A12417" s="519" t="s">
        <v>12575</v>
      </c>
      <c r="B12417" s="519" t="str">
        <f t="shared" si="193"/>
        <v>PORTA DE MADEIRA DE LEI COM UMA ALMOFADA REBAIXADA DE 70X210X3,5CM,ADUELA DE 13X3CM E ALIZARES DE 5X2CM,EXCLUSIVE FERRAGENS.FORNECIMENTO E COLOCACAO</v>
      </c>
      <c r="C12417" s="519" t="s">
        <v>41906</v>
      </c>
      <c r="D12417" s="519" t="s">
        <v>41904</v>
      </c>
      <c r="E12417" s="519" t="s">
        <v>41905</v>
      </c>
      <c r="I12417" s="519" t="s">
        <v>5</v>
      </c>
      <c r="J12417" s="650">
        <v>875.99</v>
      </c>
    </row>
    <row r="12418" spans="1:10">
      <c r="A12418" s="519" t="s">
        <v>12576</v>
      </c>
      <c r="B12418" s="519" t="str">
        <f t="shared" si="193"/>
        <v>PORTA DE MADEIRA DE LEI COM UMA ALMOFADA REBAIXADA DE 70X210X3,5CM,ADUELA DE 13X3CM E ALIZARES DE 5X2CM,EXCLUSIVE FERRAGENS.FORNECIMENTO E COLOCACAO</v>
      </c>
      <c r="C12418" s="519" t="s">
        <v>41906</v>
      </c>
      <c r="D12418" s="519" t="s">
        <v>41904</v>
      </c>
      <c r="E12418" s="519" t="s">
        <v>41905</v>
      </c>
      <c r="I12418" s="519" t="s">
        <v>5</v>
      </c>
      <c r="J12418" s="650">
        <v>842.06</v>
      </c>
    </row>
    <row r="12419" spans="1:10">
      <c r="A12419" s="519" t="s">
        <v>12577</v>
      </c>
      <c r="B12419" s="519" t="str">
        <f t="shared" si="193"/>
        <v>PORTA DE MADEIRA DE LEI COM UMA ALMOFADA REBAIXADA DE 60X210X3,5CM,ADUELA DE 13X3CM E ALIZARES DE 5X2CM,EXCLUSIVE FERRAGENS.FORNECIMENTO E COLOCACAO</v>
      </c>
      <c r="C12419" s="519" t="s">
        <v>41907</v>
      </c>
      <c r="D12419" s="519" t="s">
        <v>41904</v>
      </c>
      <c r="E12419" s="519" t="s">
        <v>41905</v>
      </c>
      <c r="I12419" s="519" t="s">
        <v>5</v>
      </c>
      <c r="J12419" s="650">
        <v>842.39</v>
      </c>
    </row>
    <row r="12420" spans="1:10">
      <c r="A12420" s="519" t="s">
        <v>12578</v>
      </c>
      <c r="B12420" s="519" t="str">
        <f t="shared" si="193"/>
        <v>PORTA DE MADEIRA DE LEI COM UMA ALMOFADA REBAIXADA DE 60X210X3,5CM,ADUELA DE 13X3CM E ALIZARES DE 5X2CM,EXCLUSIVE FERRAGENS.FORNECIMENTO E COLOCACAO</v>
      </c>
      <c r="C12420" s="519" t="s">
        <v>41907</v>
      </c>
      <c r="D12420" s="519" t="s">
        <v>41904</v>
      </c>
      <c r="E12420" s="519" t="s">
        <v>41905</v>
      </c>
      <c r="I12420" s="519" t="s">
        <v>5</v>
      </c>
      <c r="J12420" s="650">
        <v>808.46</v>
      </c>
    </row>
    <row r="12421" spans="1:10">
      <c r="A12421" s="519" t="s">
        <v>12579</v>
      </c>
      <c r="B12421" s="519" t="str">
        <f t="shared" si="193"/>
        <v>PORTA EXTERNA DE MADEIRA DE LEI,ALMOFADADA,DE 80X210CM,COM MARCO DE 7X3,5CM,EXCLUSIVE FERRAGENS.FORNECIMENTO E COLOCACAO</v>
      </c>
      <c r="C12421" s="519" t="s">
        <v>41908</v>
      </c>
      <c r="D12421" s="519" t="s">
        <v>41909</v>
      </c>
      <c r="I12421" s="519" t="s">
        <v>5</v>
      </c>
      <c r="J12421" s="650">
        <v>852.85</v>
      </c>
    </row>
    <row r="12422" spans="1:10">
      <c r="A12422" s="519" t="s">
        <v>12580</v>
      </c>
      <c r="B12422" s="519" t="str">
        <f t="shared" si="193"/>
        <v>PORTA EXTERNA DE MADEIRA DE LEI,ALMOFADADA,DE 80X210CM,COM MARCO DE 7X3,5CM,EXCLUSIVE FERRAGENS.FORNECIMENTO E COLOCACAO</v>
      </c>
      <c r="C12422" s="519" t="s">
        <v>41908</v>
      </c>
      <c r="D12422" s="519" t="s">
        <v>41909</v>
      </c>
      <c r="I12422" s="519" t="s">
        <v>5</v>
      </c>
      <c r="J12422" s="650">
        <v>818.92</v>
      </c>
    </row>
    <row r="12423" spans="1:10">
      <c r="A12423" s="519" t="s">
        <v>12581</v>
      </c>
      <c r="B12423" s="519" t="str">
        <f t="shared" si="193"/>
        <v>PORTA EXTERNA DE MADEIRA DE LEI,ALMOFADADA,DE 70X210CM,COM MARCO DE 7X3,5CM,EXCLUSIVE FERRAGENS.FORNECIMENTO E COLOCACAO</v>
      </c>
      <c r="C12423" s="519" t="s">
        <v>41910</v>
      </c>
      <c r="D12423" s="519" t="s">
        <v>41909</v>
      </c>
      <c r="I12423" s="519" t="s">
        <v>5</v>
      </c>
      <c r="J12423" s="650">
        <v>821.67</v>
      </c>
    </row>
    <row r="12424" spans="1:10">
      <c r="A12424" s="519" t="s">
        <v>12582</v>
      </c>
      <c r="B12424" s="519" t="str">
        <f t="shared" ref="B12424:B12487" si="194">C12424&amp;D12424&amp;E12424&amp;F12424&amp;G12424&amp;H12424</f>
        <v>PORTA EXTERNA DE MADEIRA DE LEI,ALMOFADADA,DE 70X210CM,COM MARCO DE 7X3,5CM,EXCLUSIVE FERRAGENS.FORNECIMENTO E COLOCACAO</v>
      </c>
      <c r="C12424" s="519" t="s">
        <v>41910</v>
      </c>
      <c r="D12424" s="519" t="s">
        <v>41909</v>
      </c>
      <c r="I12424" s="519" t="s">
        <v>5</v>
      </c>
      <c r="J12424" s="650">
        <v>787.75</v>
      </c>
    </row>
    <row r="12425" spans="1:10">
      <c r="A12425" s="519" t="s">
        <v>12583</v>
      </c>
      <c r="B12425" s="519" t="str">
        <f t="shared" si="194"/>
        <v>PORTA DE MADEIRA DE LEI COM UMA ALMOFADA REBAIXADA,DE 80X210X3,5CM,EXCLUSIVE FERRAGENS,ADUELA E ALIZARES.FORNECIMENTO ECOLOCACAO</v>
      </c>
      <c r="C12425" s="519" t="s">
        <v>41911</v>
      </c>
      <c r="D12425" s="519" t="s">
        <v>41912</v>
      </c>
      <c r="E12425" s="519" t="s">
        <v>34485</v>
      </c>
      <c r="I12425" s="519" t="s">
        <v>5</v>
      </c>
      <c r="J12425" s="650">
        <v>539.55999999999995</v>
      </c>
    </row>
    <row r="12426" spans="1:10">
      <c r="A12426" s="519" t="s">
        <v>12584</v>
      </c>
      <c r="B12426" s="519" t="str">
        <f t="shared" si="194"/>
        <v>PORTA DE MADEIRA DE LEI COM UMA ALMOFADA REBAIXADA,DE 80X210X3,5CM,EXCLUSIVE FERRAGENS,ADUELA E ALIZARES.FORNECIMENTO ECOLOCACAO</v>
      </c>
      <c r="C12426" s="519" t="s">
        <v>41911</v>
      </c>
      <c r="D12426" s="519" t="s">
        <v>41912</v>
      </c>
      <c r="E12426" s="519" t="s">
        <v>34485</v>
      </c>
      <c r="I12426" s="519" t="s">
        <v>5</v>
      </c>
      <c r="J12426" s="650">
        <v>516.95000000000005</v>
      </c>
    </row>
    <row r="12427" spans="1:10">
      <c r="A12427" s="519" t="s">
        <v>12585</v>
      </c>
      <c r="B12427" s="519" t="str">
        <f t="shared" si="194"/>
        <v>PORTA DE MADEIRA DE LEI,COM UMA ALMOFADA REBAIXADA,DE 70X210X3,5CM,EXCLUSIVE FERRAGENS,ADUELA E ALIZARES.FORNECIMENTO ECOLOCACAO</v>
      </c>
      <c r="C12427" s="519" t="s">
        <v>41913</v>
      </c>
      <c r="D12427" s="519" t="s">
        <v>41912</v>
      </c>
      <c r="E12427" s="519" t="s">
        <v>34485</v>
      </c>
      <c r="I12427" s="519" t="s">
        <v>5</v>
      </c>
      <c r="J12427" s="650">
        <v>511.94</v>
      </c>
    </row>
    <row r="12428" spans="1:10">
      <c r="A12428" s="519" t="s">
        <v>12586</v>
      </c>
      <c r="B12428" s="519" t="str">
        <f t="shared" si="194"/>
        <v>PORTA DE MADEIRA DE LEI,COM UMA ALMOFADA REBAIXADA,DE 70X210X3,5CM,EXCLUSIVE FERRAGENS,ADUELA E ALIZARES.FORNECIMENTO ECOLOCACAO</v>
      </c>
      <c r="C12428" s="519" t="s">
        <v>41913</v>
      </c>
      <c r="D12428" s="519" t="s">
        <v>41912</v>
      </c>
      <c r="E12428" s="519" t="s">
        <v>34485</v>
      </c>
      <c r="I12428" s="519" t="s">
        <v>5</v>
      </c>
      <c r="J12428" s="650">
        <v>489.33</v>
      </c>
    </row>
    <row r="12429" spans="1:10">
      <c r="A12429" s="519" t="s">
        <v>12587</v>
      </c>
      <c r="B12429" s="519" t="str">
        <f t="shared" si="194"/>
        <v>PORTA DE MADEIRA DE LEI,COM UMA ALMOFADA REBAIXADA,DE 60X210X3,5CM,EXCLUSIVE FERRAGENS,ADUELA E ALIZARES.FORNECIMENTO ECOLOCACAO</v>
      </c>
      <c r="C12429" s="519" t="s">
        <v>41914</v>
      </c>
      <c r="D12429" s="519" t="s">
        <v>41912</v>
      </c>
      <c r="E12429" s="519" t="s">
        <v>34485</v>
      </c>
      <c r="I12429" s="519" t="s">
        <v>5</v>
      </c>
      <c r="J12429" s="650">
        <v>483.42</v>
      </c>
    </row>
    <row r="12430" spans="1:10">
      <c r="A12430" s="519" t="s">
        <v>12588</v>
      </c>
      <c r="B12430" s="519" t="str">
        <f t="shared" si="194"/>
        <v>PORTA DE MADEIRA DE LEI,COM UMA ALMOFADA REBAIXADA,DE 60X210X3,5CM,EXCLUSIVE FERRAGENS,ADUELA E ALIZARES.FORNECIMENTO ECOLOCACAO</v>
      </c>
      <c r="C12430" s="519" t="s">
        <v>41914</v>
      </c>
      <c r="D12430" s="519" t="s">
        <v>41912</v>
      </c>
      <c r="E12430" s="519" t="s">
        <v>34485</v>
      </c>
      <c r="I12430" s="519" t="s">
        <v>5</v>
      </c>
      <c r="J12430" s="650">
        <v>460.81</v>
      </c>
    </row>
    <row r="12431" spans="1:10">
      <c r="A12431" s="519" t="s">
        <v>12589</v>
      </c>
      <c r="B12431" s="519" t="str">
        <f t="shared" si="194"/>
        <v>PORTA DE MADEIRA DE LEI,COM PAINEL DE VENEZIANA DE 80X210X3,5CM,ADUELA DE 13X3CM E ALIZARES DE 5X2CM,EXCLUSIVE FERRAGENS.FORNECIMENTO E COLOCACAO</v>
      </c>
      <c r="C12431" s="519" t="s">
        <v>41915</v>
      </c>
      <c r="D12431" s="519" t="s">
        <v>41916</v>
      </c>
      <c r="E12431" s="519" t="s">
        <v>34487</v>
      </c>
      <c r="I12431" s="519" t="s">
        <v>5</v>
      </c>
      <c r="J12431" s="650">
        <v>1146.4000000000001</v>
      </c>
    </row>
    <row r="12432" spans="1:10">
      <c r="A12432" s="519" t="s">
        <v>12590</v>
      </c>
      <c r="B12432" s="519" t="str">
        <f t="shared" si="194"/>
        <v>PORTA DE MADEIRA DE LEI,COM PAINEL DE VENEZIANA DE 80X210X3,5CM,ADUELA DE 13X3CM E ALIZARES DE 5X2CM,EXCLUSIVE FERRAGENS.FORNECIMENTO E COLOCACAO</v>
      </c>
      <c r="C12432" s="519" t="s">
        <v>41915</v>
      </c>
      <c r="D12432" s="519" t="s">
        <v>41916</v>
      </c>
      <c r="E12432" s="519" t="s">
        <v>34487</v>
      </c>
      <c r="I12432" s="519" t="s">
        <v>5</v>
      </c>
      <c r="J12432" s="650">
        <v>1112.47</v>
      </c>
    </row>
    <row r="12433" spans="1:10">
      <c r="A12433" s="519" t="s">
        <v>12591</v>
      </c>
      <c r="B12433" s="519" t="str">
        <f t="shared" si="194"/>
        <v>PORTA DE MADEIRA DE LEI,COM PAINEL DE VENEZIANA DE 70X210X3,5CM,ADUELA DE 13X3CM E ALIZARES DE 5X2CM,EXCLUSIVE FERRAGENS.FORNECIMENTO E COLOCACAO</v>
      </c>
      <c r="C12433" s="519" t="s">
        <v>41917</v>
      </c>
      <c r="D12433" s="519" t="s">
        <v>41916</v>
      </c>
      <c r="E12433" s="519" t="s">
        <v>34487</v>
      </c>
      <c r="I12433" s="519" t="s">
        <v>5</v>
      </c>
      <c r="J12433" s="650">
        <v>1134.1099999999999</v>
      </c>
    </row>
    <row r="12434" spans="1:10">
      <c r="A12434" s="519" t="s">
        <v>12592</v>
      </c>
      <c r="B12434" s="519" t="str">
        <f t="shared" si="194"/>
        <v>PORTA DE MADEIRA DE LEI,COM PAINEL DE VENEZIANA DE 70X210X3,5CM,ADUELA DE 13X3CM E ALIZARES DE 5X2CM,EXCLUSIVE FERRAGENS.FORNECIMENTO E COLOCACAO</v>
      </c>
      <c r="C12434" s="519" t="s">
        <v>41917</v>
      </c>
      <c r="D12434" s="519" t="s">
        <v>41916</v>
      </c>
      <c r="E12434" s="519" t="s">
        <v>34487</v>
      </c>
      <c r="I12434" s="519" t="s">
        <v>5</v>
      </c>
      <c r="J12434" s="650">
        <v>1100.18</v>
      </c>
    </row>
    <row r="12435" spans="1:10">
      <c r="A12435" s="519" t="s">
        <v>12593</v>
      </c>
      <c r="B12435" s="519" t="str">
        <f t="shared" si="194"/>
        <v>PORTA DE MADEIRA DE LEI,COM PAINEL DE VENEZIANA DE 60X210X3,5CM,ADUELA DE 13X3CM E ALIZARES DE 5X2CM,EXCLUSIVE FERRAGENS.FORNECIMENTO E COLOCACAO</v>
      </c>
      <c r="C12435" s="519" t="s">
        <v>41918</v>
      </c>
      <c r="D12435" s="519" t="s">
        <v>41916</v>
      </c>
      <c r="E12435" s="519" t="s">
        <v>34487</v>
      </c>
      <c r="I12435" s="519" t="s">
        <v>5</v>
      </c>
      <c r="J12435" s="650">
        <v>1066.2</v>
      </c>
    </row>
    <row r="12436" spans="1:10">
      <c r="A12436" s="519" t="s">
        <v>12594</v>
      </c>
      <c r="B12436" s="519" t="str">
        <f t="shared" si="194"/>
        <v>PORTA DE MADEIRA DE LEI,COM PAINEL DE VENEZIANA DE 60X210X3,5CM,ADUELA DE 13X3CM E ALIZARES DE 5X2CM,EXCLUSIVE FERRAGENS.FORNECIMENTO E COLOCACAO</v>
      </c>
      <c r="C12436" s="519" t="s">
        <v>41918</v>
      </c>
      <c r="D12436" s="519" t="s">
        <v>41916</v>
      </c>
      <c r="E12436" s="519" t="s">
        <v>34487</v>
      </c>
      <c r="I12436" s="519" t="s">
        <v>5</v>
      </c>
      <c r="J12436" s="650">
        <v>1032.27</v>
      </c>
    </row>
    <row r="12437" spans="1:10">
      <c r="A12437" s="519" t="s">
        <v>12595</v>
      </c>
      <c r="B12437" s="519" t="str">
        <f t="shared" si="194"/>
        <v>PORTA DE MADEIRA DE LEI,COM PAINEL DE VENEZIANA,DE 80X210X3,5CM,EXCLUSIVE FERRAGENS,ADUELA E ALIZARES.FORNECIMENTO E COLOCACAO</v>
      </c>
      <c r="C12437" s="519" t="s">
        <v>41919</v>
      </c>
      <c r="D12437" s="519" t="s">
        <v>41920</v>
      </c>
      <c r="E12437" s="519" t="s">
        <v>34525</v>
      </c>
      <c r="I12437" s="519" t="s">
        <v>5</v>
      </c>
      <c r="J12437" s="650">
        <v>777.27</v>
      </c>
    </row>
    <row r="12438" spans="1:10">
      <c r="A12438" s="519" t="s">
        <v>12596</v>
      </c>
      <c r="B12438" s="519" t="str">
        <f t="shared" si="194"/>
        <v>PORTA DE MADEIRA DE LEI,COM PAINEL DE VENEZIANA,DE 80X210X3,5CM,EXCLUSIVE FERRAGENS,ADUELA E ALIZARES.FORNECIMENTO E COLOCACAO</v>
      </c>
      <c r="C12438" s="519" t="s">
        <v>41919</v>
      </c>
      <c r="D12438" s="519" t="s">
        <v>41920</v>
      </c>
      <c r="E12438" s="519" t="s">
        <v>34525</v>
      </c>
      <c r="I12438" s="519" t="s">
        <v>5</v>
      </c>
      <c r="J12438" s="650">
        <v>754.66</v>
      </c>
    </row>
    <row r="12439" spans="1:10">
      <c r="A12439" s="519" t="s">
        <v>12597</v>
      </c>
      <c r="B12439" s="519" t="str">
        <f t="shared" si="194"/>
        <v>PORTA DE MADEIRA DE LEI,COM PAINEL DE VENEZIANA,DE 70X210X3,5CM,EXCLUSIVE FERRAGENS,ADUELA E ALIZARES.FORNECIMENTO E COLOCACAO</v>
      </c>
      <c r="C12439" s="519" t="s">
        <v>41921</v>
      </c>
      <c r="D12439" s="519" t="s">
        <v>41920</v>
      </c>
      <c r="E12439" s="519" t="s">
        <v>34525</v>
      </c>
      <c r="I12439" s="519" t="s">
        <v>5</v>
      </c>
      <c r="J12439" s="650">
        <v>770.06</v>
      </c>
    </row>
    <row r="12440" spans="1:10">
      <c r="A12440" s="519" t="s">
        <v>12598</v>
      </c>
      <c r="B12440" s="519" t="str">
        <f t="shared" si="194"/>
        <v>PORTA DE MADEIRA DE LEI,COM PAINEL DE VENEZIANA,DE 70X210X3,5CM,EXCLUSIVE FERRAGENS,ADUELA E ALIZARES.FORNECIMENTO E COLOCACAO</v>
      </c>
      <c r="C12440" s="519" t="s">
        <v>41921</v>
      </c>
      <c r="D12440" s="519" t="s">
        <v>41920</v>
      </c>
      <c r="E12440" s="519" t="s">
        <v>34525</v>
      </c>
      <c r="I12440" s="519" t="s">
        <v>5</v>
      </c>
      <c r="J12440" s="650">
        <v>747.45</v>
      </c>
    </row>
    <row r="12441" spans="1:10">
      <c r="A12441" s="519" t="s">
        <v>12599</v>
      </c>
      <c r="B12441" s="519" t="str">
        <f t="shared" si="194"/>
        <v>PORTA DE MADEIRA DE LEI,COM PAINEL DE VENEZIANA,DE 60X210X3,5CM,EXCLUSIVE FERRAGENS,ADUELA E ALIZARES.FORNECIMENTO E COLOCACAO</v>
      </c>
      <c r="C12441" s="519" t="s">
        <v>41922</v>
      </c>
      <c r="D12441" s="519" t="s">
        <v>41920</v>
      </c>
      <c r="E12441" s="519" t="s">
        <v>34525</v>
      </c>
      <c r="I12441" s="519" t="s">
        <v>5</v>
      </c>
      <c r="J12441" s="650">
        <v>707.23</v>
      </c>
    </row>
    <row r="12442" spans="1:10">
      <c r="A12442" s="519" t="s">
        <v>12600</v>
      </c>
      <c r="B12442" s="519" t="str">
        <f t="shared" si="194"/>
        <v>PORTA DE MADEIRA DE LEI,COM PAINEL DE VENEZIANA,DE 60X210X3,5CM,EXCLUSIVE FERRAGENS,ADUELA E ALIZARES.FORNECIMENTO E COLOCACAO</v>
      </c>
      <c r="C12442" s="519" t="s">
        <v>41922</v>
      </c>
      <c r="D12442" s="519" t="s">
        <v>41920</v>
      </c>
      <c r="E12442" s="519" t="s">
        <v>34525</v>
      </c>
      <c r="I12442" s="519" t="s">
        <v>5</v>
      </c>
      <c r="J12442" s="650">
        <v>684.62</v>
      </c>
    </row>
    <row r="12443" spans="1:10">
      <c r="A12443" s="519" t="s">
        <v>12601</v>
      </c>
      <c r="B12443" s="519" t="str">
        <f t="shared" si="194"/>
        <v>PORTA DE MADEIRA DE LEI MACICA,COM ALMOFADA,PARA ENTRADA DESANITARIO,UMA FOLHA,DE ABRIR,DE 60X210X3,5CM E MARCO 7X3CM,EXCLUSIVE FERRAGENS.FORNECIMENTO E COLOCACAO</v>
      </c>
      <c r="C12443" s="519" t="s">
        <v>41923</v>
      </c>
      <c r="D12443" s="519" t="s">
        <v>41924</v>
      </c>
      <c r="E12443" s="519" t="s">
        <v>41925</v>
      </c>
      <c r="I12443" s="519" t="s">
        <v>5</v>
      </c>
      <c r="J12443" s="650">
        <v>774.95</v>
      </c>
    </row>
    <row r="12444" spans="1:10">
      <c r="A12444" s="519" t="s">
        <v>12602</v>
      </c>
      <c r="B12444" s="519" t="str">
        <f t="shared" si="194"/>
        <v>PORTA DE MADEIRA DE LEI MACICA,COM ALMOFADA,PARA ENTRADA DESANITARIO,UMA FOLHA,DE ABRIR,DE 60X210X3,5CM E MARCO 7X3CM,EXCLUSIVE FERRAGENS.FORNECIMENTO E COLOCACAO</v>
      </c>
      <c r="C12444" s="519" t="s">
        <v>41923</v>
      </c>
      <c r="D12444" s="519" t="s">
        <v>41924</v>
      </c>
      <c r="E12444" s="519" t="s">
        <v>41925</v>
      </c>
      <c r="I12444" s="519" t="s">
        <v>5</v>
      </c>
      <c r="J12444" s="650">
        <v>741.02</v>
      </c>
    </row>
    <row r="12445" spans="1:10">
      <c r="A12445" s="519" t="s">
        <v>12603</v>
      </c>
      <c r="B12445" s="519" t="str">
        <f t="shared" si="194"/>
        <v>PORTA DE MADEIRA DE LEI MACICA COM 5 ALMOFADAS,DE 80X210X3,5CM,MARCO DE 7X3CM E ALIZARES 5X2CM EM UMA FACE,EXCLUSIVE FERRAGENS.FORNECIMENTO E COLOCACAO</v>
      </c>
      <c r="C12445" s="519" t="s">
        <v>41926</v>
      </c>
      <c r="D12445" s="519" t="s">
        <v>41927</v>
      </c>
      <c r="E12445" s="519" t="s">
        <v>41928</v>
      </c>
      <c r="I12445" s="519" t="s">
        <v>5</v>
      </c>
      <c r="J12445" s="650">
        <v>864.01</v>
      </c>
    </row>
    <row r="12446" spans="1:10">
      <c r="A12446" s="519" t="s">
        <v>12604</v>
      </c>
      <c r="B12446" s="519" t="str">
        <f t="shared" si="194"/>
        <v>PORTA DE MADEIRA DE LEI MACICA COM 5 ALMOFADAS,DE 80X210X3,5CM,MARCO DE 7X3CM E ALIZARES 5X2CM EM UMA FACE,EXCLUSIVE FERRAGENS.FORNECIMENTO E COLOCACAO</v>
      </c>
      <c r="C12446" s="519" t="s">
        <v>41926</v>
      </c>
      <c r="D12446" s="519" t="s">
        <v>41927</v>
      </c>
      <c r="E12446" s="519" t="s">
        <v>41928</v>
      </c>
      <c r="I12446" s="519" t="s">
        <v>5</v>
      </c>
      <c r="J12446" s="650">
        <v>830.08</v>
      </c>
    </row>
    <row r="12447" spans="1:10">
      <c r="A12447" s="519" t="s">
        <v>12605</v>
      </c>
      <c r="B12447" s="519" t="str">
        <f t="shared" si="194"/>
        <v>PORTA DE MADEIRA DE LEI MACICA COM 5 ALMOFADAS,DE 70X210X3,5CM,MARCO DE 7X3CM E ALIZARES 5X2CM EM UMA FACE,EXCLUSIVE FERRAGENS.FORNECIMENTO E COLOCACAO</v>
      </c>
      <c r="C12447" s="519" t="s">
        <v>41929</v>
      </c>
      <c r="D12447" s="519" t="s">
        <v>41927</v>
      </c>
      <c r="E12447" s="519" t="s">
        <v>41928</v>
      </c>
      <c r="I12447" s="519" t="s">
        <v>5</v>
      </c>
      <c r="J12447" s="650">
        <v>832.15</v>
      </c>
    </row>
    <row r="12448" spans="1:10">
      <c r="A12448" s="519" t="s">
        <v>12606</v>
      </c>
      <c r="B12448" s="519" t="str">
        <f t="shared" si="194"/>
        <v>PORTA DE MADEIRA DE LEI MACICA COM 5 ALMOFADAS,DE 70X210X3,5CM,MARCO DE 7X3CM E ALIZARES 5X2CM EM UMA FACE,EXCLUSIVE FERRAGENS.FORNECIMENTO E COLOCACAO</v>
      </c>
      <c r="C12448" s="519" t="s">
        <v>41929</v>
      </c>
      <c r="D12448" s="519" t="s">
        <v>41927</v>
      </c>
      <c r="E12448" s="519" t="s">
        <v>41928</v>
      </c>
      <c r="I12448" s="519" t="s">
        <v>5</v>
      </c>
      <c r="J12448" s="650">
        <v>798.22</v>
      </c>
    </row>
    <row r="12449" spans="1:10">
      <c r="A12449" s="519" t="s">
        <v>12607</v>
      </c>
      <c r="B12449" s="519" t="str">
        <f t="shared" si="194"/>
        <v>PORTA DE MADEIRA DE LEI MACICA COM 5 ALMOFADAS,DE 60X210X3,5CM,MARCO DE 7X3CM E ALIZARES 5X2CM EM UMA FACE,EXCLUSIVE FERRAGENS.FORNECIMENTO E COLOCACAO</v>
      </c>
      <c r="C12449" s="519" t="s">
        <v>41930</v>
      </c>
      <c r="D12449" s="519" t="s">
        <v>41927</v>
      </c>
      <c r="E12449" s="519" t="s">
        <v>41928</v>
      </c>
      <c r="I12449" s="519" t="s">
        <v>5</v>
      </c>
      <c r="J12449" s="650">
        <v>799.4</v>
      </c>
    </row>
    <row r="12450" spans="1:10">
      <c r="A12450" s="519" t="s">
        <v>12608</v>
      </c>
      <c r="B12450" s="519" t="str">
        <f t="shared" si="194"/>
        <v>PORTA DE MADEIRA DE LEI MACICA COM 5 ALMOFADAS,DE 60X210X3,5CM,MARCO DE 7X3CM E ALIZARES 5X2CM EM UMA FACE,EXCLUSIVE FERRAGENS.FORNECIMENTO E COLOCACAO</v>
      </c>
      <c r="C12450" s="519" t="s">
        <v>41930</v>
      </c>
      <c r="D12450" s="519" t="s">
        <v>41927</v>
      </c>
      <c r="E12450" s="519" t="s">
        <v>41928</v>
      </c>
      <c r="I12450" s="519" t="s">
        <v>5</v>
      </c>
      <c r="J12450" s="650">
        <v>765.47</v>
      </c>
    </row>
    <row r="12451" spans="1:10">
      <c r="A12451" s="519" t="s">
        <v>12609</v>
      </c>
      <c r="B12451" s="519" t="str">
        <f t="shared" si="194"/>
        <v>PORTA DE MADEIRA DE LEI MACICA COM 5 ALMOFADAS,DE 80X210X3,5CM,EXCLUSIVE FERRAGENS,ADUELA E ALIZARES.FORNECIMENTO E COLOCACAO</v>
      </c>
      <c r="C12451" s="519" t="s">
        <v>41926</v>
      </c>
      <c r="D12451" s="519" t="s">
        <v>51806</v>
      </c>
      <c r="E12451" s="519" t="s">
        <v>34526</v>
      </c>
      <c r="I12451" s="519" t="s">
        <v>5</v>
      </c>
      <c r="J12451" s="650">
        <v>539.55999999999995</v>
      </c>
    </row>
    <row r="12452" spans="1:10">
      <c r="A12452" s="519" t="s">
        <v>12610</v>
      </c>
      <c r="B12452" s="519" t="str">
        <f t="shared" si="194"/>
        <v>PORTA DE MADEIRA DE LEI MACICA COM 5 ALMOFADAS,DE 80X210X3,5CM,EXCLUSIVE FERRAGENS,ADUELA E ALIZARES.FORNECIMENTO E COLOCACAO</v>
      </c>
      <c r="C12452" s="519" t="s">
        <v>41926</v>
      </c>
      <c r="D12452" s="519" t="s">
        <v>51806</v>
      </c>
      <c r="E12452" s="519" t="s">
        <v>34526</v>
      </c>
      <c r="I12452" s="519" t="s">
        <v>5</v>
      </c>
      <c r="J12452" s="650">
        <v>516.95000000000005</v>
      </c>
    </row>
    <row r="12453" spans="1:10">
      <c r="A12453" s="519" t="s">
        <v>12611</v>
      </c>
      <c r="B12453" s="519" t="str">
        <f t="shared" si="194"/>
        <v>PORTA DE MADEIRA DE LEI MACICA COM 5 ALMOFADAS,DE 70X210X3,5CM,EXCLUSIVE FERRAGENS,ADUELA E ALIZARES.FORNECIMENTO E COLOCACAO</v>
      </c>
      <c r="C12453" s="519" t="s">
        <v>41929</v>
      </c>
      <c r="D12453" s="519" t="s">
        <v>51806</v>
      </c>
      <c r="E12453" s="519" t="s">
        <v>34526</v>
      </c>
      <c r="I12453" s="519" t="s">
        <v>5</v>
      </c>
      <c r="J12453" s="650">
        <v>511.94</v>
      </c>
    </row>
    <row r="12454" spans="1:10">
      <c r="A12454" s="519" t="s">
        <v>12612</v>
      </c>
      <c r="B12454" s="519" t="str">
        <f t="shared" si="194"/>
        <v>PORTA DE MADEIRA DE LEI MACICA COM 5 ALMOFADAS,DE 70X210X3,5CM,EXCLUSIVE FERRAGENS,ADUELA E ALIZARES.FORNECIMENTO E COLOCACAO</v>
      </c>
      <c r="C12454" s="519" t="s">
        <v>41929</v>
      </c>
      <c r="D12454" s="519" t="s">
        <v>51806</v>
      </c>
      <c r="E12454" s="519" t="s">
        <v>34526</v>
      </c>
      <c r="I12454" s="519" t="s">
        <v>5</v>
      </c>
      <c r="J12454" s="650">
        <v>489.33</v>
      </c>
    </row>
    <row r="12455" spans="1:10">
      <c r="A12455" s="519" t="s">
        <v>12613</v>
      </c>
      <c r="B12455" s="519" t="str">
        <f t="shared" si="194"/>
        <v>PORTA DE MADEIRA DE LEI MACICA COM 5 ALMOFADAS,DE 60X210X3,5CM,EXCLUSIVE FERRAGENS,ADUELA E ALIZARES.FORNECIMENTO E COLOCACAO</v>
      </c>
      <c r="C12455" s="519" t="s">
        <v>41930</v>
      </c>
      <c r="D12455" s="519" t="s">
        <v>51806</v>
      </c>
      <c r="E12455" s="519" t="s">
        <v>34526</v>
      </c>
      <c r="I12455" s="519" t="s">
        <v>5</v>
      </c>
      <c r="J12455" s="650">
        <v>483.42</v>
      </c>
    </row>
    <row r="12456" spans="1:10">
      <c r="A12456" s="519" t="s">
        <v>12614</v>
      </c>
      <c r="B12456" s="519" t="str">
        <f t="shared" si="194"/>
        <v>PORTA DE MADEIRA DE LEI MACICA COM 5 ALMOFADAS,DE 60X210X3,5CM,EXCLUSIVE FERRAGENS,ADUELA E ALIZARES.FORNECIMENTO E COLOCACAO</v>
      </c>
      <c r="C12456" s="519" t="s">
        <v>41930</v>
      </c>
      <c r="D12456" s="519" t="s">
        <v>51806</v>
      </c>
      <c r="E12456" s="519" t="s">
        <v>34526</v>
      </c>
      <c r="I12456" s="519" t="s">
        <v>5</v>
      </c>
      <c r="J12456" s="650">
        <v>460.81</v>
      </c>
    </row>
    <row r="12457" spans="1:10">
      <c r="A12457" s="519" t="s">
        <v>12615</v>
      </c>
      <c r="B12457" s="519" t="str">
        <f t="shared" si="194"/>
        <v>PORTA EM CHAPA DE FIBRA DE MADEIRA PRENSADA (MDP,MDF OU HDF),LEVE,MIOLO EM COLMEIA,PARA PINTURA,MEDINDO (80X210X3,5)CM,EXCLUSIVE FERRAGENS,ADUELA E ALIZARES.FORNECIMENTO E COLOCACAO</v>
      </c>
      <c r="C12457" s="519" t="s">
        <v>56209</v>
      </c>
      <c r="D12457" s="519" t="s">
        <v>56210</v>
      </c>
      <c r="E12457" s="519" t="s">
        <v>56211</v>
      </c>
      <c r="F12457" s="519" t="s">
        <v>32884</v>
      </c>
      <c r="I12457" s="519" t="s">
        <v>5</v>
      </c>
      <c r="J12457" s="650">
        <v>280.45</v>
      </c>
    </row>
    <row r="12458" spans="1:10">
      <c r="A12458" s="519" t="s">
        <v>12616</v>
      </c>
      <c r="B12458" s="519" t="str">
        <f t="shared" si="194"/>
        <v>PORTA EM CHAPA DE FIBRA DE MADEIRA PRENSADA (MDP,MDF OU HDF),LEVE,MIOLO EM COLMEIA,PARA PINTURA,MEDINDO (80X210X3,5)CM,EXCLUSIVE FERRAGENS,ADUELA E ALIZARES.FORNECIMENTO E COLOCACAO</v>
      </c>
      <c r="C12458" s="519" t="s">
        <v>56209</v>
      </c>
      <c r="D12458" s="519" t="s">
        <v>56210</v>
      </c>
      <c r="E12458" s="519" t="s">
        <v>56211</v>
      </c>
      <c r="F12458" s="519" t="s">
        <v>32884</v>
      </c>
      <c r="I12458" s="519" t="s">
        <v>5</v>
      </c>
      <c r="J12458" s="650">
        <v>257.83999999999997</v>
      </c>
    </row>
    <row r="12459" spans="1:10">
      <c r="A12459" s="519" t="s">
        <v>12617</v>
      </c>
      <c r="B12459" s="519" t="str">
        <f t="shared" si="194"/>
        <v>PORTA EM CHAPA DE FIBRA DE MADEIRA PRENSADA (MDP,MDF OU HDF),LEVE,MIOLO EM COLMEIA,PARA PINTURA,MEDINDO (70X210X3,5)CM,EXCLUSIVE FERRAGENS,ADUELA E ALIZARES.FORNECIMENTO E COLOCACAO</v>
      </c>
      <c r="C12459" s="519" t="s">
        <v>56209</v>
      </c>
      <c r="D12459" s="519" t="s">
        <v>56212</v>
      </c>
      <c r="E12459" s="519" t="s">
        <v>56211</v>
      </c>
      <c r="F12459" s="519" t="s">
        <v>32884</v>
      </c>
      <c r="I12459" s="519" t="s">
        <v>5</v>
      </c>
      <c r="J12459" s="650">
        <v>270.01</v>
      </c>
    </row>
    <row r="12460" spans="1:10">
      <c r="A12460" s="519" t="s">
        <v>12618</v>
      </c>
      <c r="B12460" s="519" t="str">
        <f t="shared" si="194"/>
        <v>PORTA EM CHAPA DE FIBRA DE MADEIRA PRENSADA (MDP,MDF OU HDF),LEVE,MIOLO EM COLMEIA,PARA PINTURA,MEDINDO (70X210X3,5)CM,EXCLUSIVE FERRAGENS,ADUELA E ALIZARES.FORNECIMENTO E COLOCACAO</v>
      </c>
      <c r="C12460" s="519" t="s">
        <v>56209</v>
      </c>
      <c r="D12460" s="519" t="s">
        <v>56212</v>
      </c>
      <c r="E12460" s="519" t="s">
        <v>56211</v>
      </c>
      <c r="F12460" s="519" t="s">
        <v>32884</v>
      </c>
      <c r="I12460" s="519" t="s">
        <v>5</v>
      </c>
      <c r="J12460" s="650">
        <v>247.4</v>
      </c>
    </row>
    <row r="12461" spans="1:10">
      <c r="A12461" s="519" t="s">
        <v>12619</v>
      </c>
      <c r="B12461" s="519" t="str">
        <f t="shared" si="194"/>
        <v>PORTA EM CHAPA DE FIBRA DE MADEIRA PRENSADA (MDP,MDF OU HDF),LEVE,MIOLO EM COLMEIA,PARA PINTURA,MEDINDO (60X210X3,5)CM,EXCLUSIVE FERRAGENS,ADUELA E ALIZARES.FORNECIMENTO E COLOCACAO</v>
      </c>
      <c r="C12461" s="519" t="s">
        <v>56209</v>
      </c>
      <c r="D12461" s="519" t="s">
        <v>56213</v>
      </c>
      <c r="E12461" s="519" t="s">
        <v>56211</v>
      </c>
      <c r="F12461" s="519" t="s">
        <v>32884</v>
      </c>
      <c r="I12461" s="519" t="s">
        <v>5</v>
      </c>
      <c r="J12461" s="650">
        <v>256.43</v>
      </c>
    </row>
    <row r="12462" spans="1:10">
      <c r="A12462" s="519" t="s">
        <v>12620</v>
      </c>
      <c r="B12462" s="519" t="str">
        <f t="shared" si="194"/>
        <v>PORTA EM CHAPA DE FIBRA DE MADEIRA PRENSADA (MDP,MDF OU HDF),LEVE,MIOLO EM COLMEIA,PARA PINTURA,MEDINDO (60X210X3,5)CM,EXCLUSIVE FERRAGENS,ADUELA E ALIZARES.FORNECIMENTO E COLOCACAO</v>
      </c>
      <c r="C12462" s="519" t="s">
        <v>56209</v>
      </c>
      <c r="D12462" s="519" t="s">
        <v>56213</v>
      </c>
      <c r="E12462" s="519" t="s">
        <v>56211</v>
      </c>
      <c r="F12462" s="519" t="s">
        <v>32884</v>
      </c>
      <c r="I12462" s="519" t="s">
        <v>5</v>
      </c>
      <c r="J12462" s="650">
        <v>233.82</v>
      </c>
    </row>
    <row r="12463" spans="1:10">
      <c r="A12463" s="519" t="s">
        <v>12621</v>
      </c>
      <c r="B12463" s="519" t="str">
        <f t="shared" si="194"/>
        <v>PORTA DE MADEIRA DE LEI EM COMPENSADO DE 60X180X3,5CM,FOLHEADA NAS 2 FACES E MARCO DE 7X3CM,EXCLUSIVE FERRAGENS.FORNECIMENTO E COLOCACAO</v>
      </c>
      <c r="C12463" s="519" t="s">
        <v>41931</v>
      </c>
      <c r="D12463" s="519" t="s">
        <v>41932</v>
      </c>
      <c r="E12463" s="519" t="s">
        <v>34162</v>
      </c>
      <c r="I12463" s="519" t="s">
        <v>5</v>
      </c>
      <c r="J12463" s="650">
        <v>435.7</v>
      </c>
    </row>
    <row r="12464" spans="1:10">
      <c r="A12464" s="519" t="s">
        <v>12622</v>
      </c>
      <c r="B12464" s="519" t="str">
        <f t="shared" si="194"/>
        <v>PORTA DE MADEIRA DE LEI EM COMPENSADO DE 60X180X3,5CM,FOLHEADA NAS 2 FACES E MARCO DE 7X3CM,EXCLUSIVE FERRAGENS.FORNECIMENTO E COLOCACAO</v>
      </c>
      <c r="C12464" s="519" t="s">
        <v>41931</v>
      </c>
      <c r="D12464" s="519" t="s">
        <v>41932</v>
      </c>
      <c r="E12464" s="519" t="s">
        <v>34162</v>
      </c>
      <c r="I12464" s="519" t="s">
        <v>5</v>
      </c>
      <c r="J12464" s="650">
        <v>413.08</v>
      </c>
    </row>
    <row r="12465" spans="1:10">
      <c r="A12465" s="519" t="s">
        <v>12623</v>
      </c>
      <c r="B12465" s="519" t="str">
        <f t="shared" si="194"/>
        <v>PORTA DE MADEIRA DE LEI EM COMPENSADO DE 60X150X3,5CM,FOLHEADA NAS 2 FACES E MARCO DE 7X3CM,EXCLUSIVE FERRAGENS.FORNECIMENTO E COLOCACAO</v>
      </c>
      <c r="C12465" s="519" t="s">
        <v>41933</v>
      </c>
      <c r="D12465" s="519" t="s">
        <v>41932</v>
      </c>
      <c r="E12465" s="519" t="s">
        <v>34162</v>
      </c>
      <c r="I12465" s="519" t="s">
        <v>5</v>
      </c>
      <c r="J12465" s="650">
        <v>414.32</v>
      </c>
    </row>
    <row r="12466" spans="1:10">
      <c r="A12466" s="519" t="s">
        <v>12624</v>
      </c>
      <c r="B12466" s="519" t="str">
        <f t="shared" si="194"/>
        <v>PORTA DE MADEIRA DE LEI EM COMPENSADO DE 60X150X3,5CM,FOLHEADA NAS 2 FACES E MARCO DE 7X3CM,EXCLUSIVE FERRAGENS.FORNECIMENTO E COLOCACAO</v>
      </c>
      <c r="C12466" s="519" t="s">
        <v>41933</v>
      </c>
      <c r="D12466" s="519" t="s">
        <v>41932</v>
      </c>
      <c r="E12466" s="519" t="s">
        <v>34162</v>
      </c>
      <c r="I12466" s="519" t="s">
        <v>5</v>
      </c>
      <c r="J12466" s="650">
        <v>391.71</v>
      </c>
    </row>
    <row r="12467" spans="1:10">
      <c r="A12467" s="519" t="s">
        <v>41934</v>
      </c>
      <c r="B12467" s="519" t="str">
        <f t="shared" si="194"/>
        <v>PORTA DE MADEIRA DE LEI EM COMPENSADO, DE 90X180X3,5CM,FOLHEADA NAS 2 FACES E MARCO DE 7X3CM,EXCLUSIVE FERRAGENS.FORNECIMENTO E COLOCACAO</v>
      </c>
      <c r="C12467" s="519" t="s">
        <v>41935</v>
      </c>
      <c r="D12467" s="519" t="s">
        <v>41936</v>
      </c>
      <c r="E12467" s="519" t="s">
        <v>32940</v>
      </c>
      <c r="I12467" s="519" t="s">
        <v>5</v>
      </c>
      <c r="J12467" s="650">
        <v>489.73</v>
      </c>
    </row>
    <row r="12468" spans="1:10">
      <c r="A12468" s="519" t="s">
        <v>41937</v>
      </c>
      <c r="B12468" s="519" t="str">
        <f t="shared" si="194"/>
        <v>PORTA DE MADEIRA DE LEI EM COMPENSADO, DE 90X180X3,5CM,FOLHEADA NAS 2 FACES E MARCO DE 7X3CM,EXCLUSIVE FERRAGENS.FORNECIMENTO E COLOCACAO</v>
      </c>
      <c r="C12468" s="519" t="s">
        <v>41935</v>
      </c>
      <c r="D12468" s="519" t="s">
        <v>41936</v>
      </c>
      <c r="E12468" s="519" t="s">
        <v>32940</v>
      </c>
      <c r="I12468" s="519" t="s">
        <v>5</v>
      </c>
      <c r="J12468" s="650">
        <v>467.11</v>
      </c>
    </row>
    <row r="12469" spans="1:10">
      <c r="A12469" s="519" t="s">
        <v>12625</v>
      </c>
      <c r="B12469" s="519" t="str">
        <f t="shared" si="194"/>
        <v>PORTA DE MADEIRA DE LEI MACICA DE FRISOS (MEXICANA) DE 80X210X3,5CM,ADUELA DE 13X3CM E ALIZARES DE 5X2CM,EXCLUSIVE FERRAGENS.FORNECIMENTO E COLOCACAO</v>
      </c>
      <c r="C12469" s="519" t="s">
        <v>41938</v>
      </c>
      <c r="D12469" s="519" t="s">
        <v>41939</v>
      </c>
      <c r="E12469" s="519" t="s">
        <v>41940</v>
      </c>
      <c r="I12469" s="519" t="s">
        <v>5</v>
      </c>
      <c r="J12469" s="650">
        <v>1144.5</v>
      </c>
    </row>
    <row r="12470" spans="1:10">
      <c r="A12470" s="519" t="s">
        <v>12626</v>
      </c>
      <c r="B12470" s="519" t="str">
        <f t="shared" si="194"/>
        <v>PORTA DE MADEIRA DE LEI MACICA DE FRISOS (MEXICANA) DE 80X210X3,5CM,ADUELA DE 13X3CM E ALIZARES DE 5X2CM,EXCLUSIVE FERRAGENS.FORNECIMENTO E COLOCACAO</v>
      </c>
      <c r="C12470" s="519" t="s">
        <v>41938</v>
      </c>
      <c r="D12470" s="519" t="s">
        <v>41939</v>
      </c>
      <c r="E12470" s="519" t="s">
        <v>41940</v>
      </c>
      <c r="I12470" s="519" t="s">
        <v>5</v>
      </c>
      <c r="J12470" s="650">
        <v>1110.57</v>
      </c>
    </row>
    <row r="12471" spans="1:10">
      <c r="A12471" s="519" t="s">
        <v>12627</v>
      </c>
      <c r="B12471" s="519" t="str">
        <f t="shared" si="194"/>
        <v>PORTA DE MADEIRA DE LEI MACICA DE FRISOS (MEXICANA) DE 70X210X3,5CM,ADUELA DE 13X3CM E ALIZARES DE 5X2CM,EXCLUSIVE FERRAGENS.FORNECIMENTO E COLOCACAO</v>
      </c>
      <c r="C12471" s="519" t="s">
        <v>41941</v>
      </c>
      <c r="D12471" s="519" t="s">
        <v>41939</v>
      </c>
      <c r="E12471" s="519" t="s">
        <v>41940</v>
      </c>
      <c r="I12471" s="519" t="s">
        <v>5</v>
      </c>
      <c r="J12471" s="650">
        <v>1139.42</v>
      </c>
    </row>
    <row r="12472" spans="1:10">
      <c r="A12472" s="519" t="s">
        <v>12628</v>
      </c>
      <c r="B12472" s="519" t="str">
        <f t="shared" si="194"/>
        <v>PORTA DE MADEIRA DE LEI MACICA DE FRISOS (MEXICANA) DE 70X210X3,5CM,ADUELA DE 13X3CM E ALIZARES DE 5X2CM,EXCLUSIVE FERRAGENS.FORNECIMENTO E COLOCACAO</v>
      </c>
      <c r="C12472" s="519" t="s">
        <v>41941</v>
      </c>
      <c r="D12472" s="519" t="s">
        <v>41939</v>
      </c>
      <c r="E12472" s="519" t="s">
        <v>41940</v>
      </c>
      <c r="I12472" s="519" t="s">
        <v>5</v>
      </c>
      <c r="J12472" s="650">
        <v>1105.49</v>
      </c>
    </row>
    <row r="12473" spans="1:10">
      <c r="A12473" s="519" t="s">
        <v>12629</v>
      </c>
      <c r="B12473" s="519" t="str">
        <f t="shared" si="194"/>
        <v>PORTA DE MADEIRA DE LEI MACICA DE FRISOS (MEXICANA) DE 80X210X3,5CM,ADUELA DE 13X3CM E CONTRAMARCO DE 11X2CM,CONFORME PROJETO TIPO Nº6063/EMOP,EXCLUSIVE FERRAGENS.FORNECIMENTO E COLOCACAO</v>
      </c>
      <c r="C12473" s="519" t="s">
        <v>41938</v>
      </c>
      <c r="D12473" s="519" t="s">
        <v>41942</v>
      </c>
      <c r="E12473" s="519" t="s">
        <v>41943</v>
      </c>
      <c r="F12473" s="519" t="s">
        <v>34540</v>
      </c>
      <c r="I12473" s="519" t="s">
        <v>5</v>
      </c>
      <c r="J12473" s="650">
        <v>1316.71</v>
      </c>
    </row>
    <row r="12474" spans="1:10">
      <c r="A12474" s="519" t="s">
        <v>12630</v>
      </c>
      <c r="B12474" s="519" t="str">
        <f t="shared" si="194"/>
        <v>PORTA DE MADEIRA DE LEI MACICA DE FRISOS (MEXICANA) DE 80X210X3,5CM,ADUELA DE 13X3CM E CONTRAMARCO DE 11X2CM,CONFORME PROJETO TIPO Nº6063/EMOP,EXCLUSIVE FERRAGENS.FORNECIMENTO E COLOCACAO</v>
      </c>
      <c r="C12474" s="519" t="s">
        <v>41938</v>
      </c>
      <c r="D12474" s="519" t="s">
        <v>41942</v>
      </c>
      <c r="E12474" s="519" t="s">
        <v>41943</v>
      </c>
      <c r="F12474" s="519" t="s">
        <v>34540</v>
      </c>
      <c r="I12474" s="519" t="s">
        <v>5</v>
      </c>
      <c r="J12474" s="650">
        <v>1279.95</v>
      </c>
    </row>
    <row r="12475" spans="1:10">
      <c r="A12475" s="519" t="s">
        <v>12631</v>
      </c>
      <c r="B12475" s="519" t="str">
        <f t="shared" si="194"/>
        <v>PORTA DE MADEIRA DE LEI MACICA DE FRISOS (MEXICANA) DE 70X210X3,5CM,ADUELA DE 13X3CM E CONTRAMARCO DE 11X2CM,CONFORME PROJETO TIPO Nº6063/EMOP,EXCLUSIVE FERRAGENS.FORNECIMENTO E COLOCACAO</v>
      </c>
      <c r="C12475" s="519" t="s">
        <v>41941</v>
      </c>
      <c r="D12475" s="519" t="s">
        <v>41942</v>
      </c>
      <c r="E12475" s="519" t="s">
        <v>41943</v>
      </c>
      <c r="F12475" s="519" t="s">
        <v>34540</v>
      </c>
      <c r="I12475" s="519" t="s">
        <v>5</v>
      </c>
      <c r="J12475" s="650">
        <v>1308.79</v>
      </c>
    </row>
    <row r="12476" spans="1:10">
      <c r="A12476" s="519" t="s">
        <v>12632</v>
      </c>
      <c r="B12476" s="519" t="str">
        <f t="shared" si="194"/>
        <v>PORTA DE MADEIRA DE LEI MACICA DE FRISOS (MEXICANA) DE 70X210X3,5CM,ADUELA DE 13X3CM E CONTRAMARCO DE 11X2CM,CONFORME PROJETO TIPO Nº6063/EMOP,EXCLUSIVE FERRAGENS.FORNECIMENTO E COLOCACAO</v>
      </c>
      <c r="C12476" s="519" t="s">
        <v>41941</v>
      </c>
      <c r="D12476" s="519" t="s">
        <v>41942</v>
      </c>
      <c r="E12476" s="519" t="s">
        <v>41943</v>
      </c>
      <c r="F12476" s="519" t="s">
        <v>34540</v>
      </c>
      <c r="I12476" s="519" t="s">
        <v>5</v>
      </c>
      <c r="J12476" s="650">
        <v>1272.03</v>
      </c>
    </row>
    <row r="12477" spans="1:10">
      <c r="A12477" s="519" t="s">
        <v>12633</v>
      </c>
      <c r="B12477" s="519" t="str">
        <f t="shared" si="194"/>
        <v>PORTA DE MADEIRA DE LEI MACICA DE FRISOS (MEXICANA) DE 60X210X3,5CM,ADUELA DE 13X3CM E CONTRAMARCO DE 11X2CM,CONFORME PROJETO TIPO Nº6063/EMOP,EXCLUSIVE FERRAGENS.FORNECIMENTO E COLOCACAO</v>
      </c>
      <c r="C12477" s="519" t="s">
        <v>41944</v>
      </c>
      <c r="D12477" s="519" t="s">
        <v>41942</v>
      </c>
      <c r="E12477" s="519" t="s">
        <v>41943</v>
      </c>
      <c r="F12477" s="519" t="s">
        <v>34540</v>
      </c>
      <c r="I12477" s="519" t="s">
        <v>5</v>
      </c>
      <c r="J12477" s="650">
        <v>1300.8699999999999</v>
      </c>
    </row>
    <row r="12478" spans="1:10">
      <c r="A12478" s="519" t="s">
        <v>12634</v>
      </c>
      <c r="B12478" s="519" t="str">
        <f t="shared" si="194"/>
        <v>PORTA DE MADEIRA DE LEI MACICA DE FRISOS (MEXICANA) DE 60X210X3,5CM,ADUELA DE 13X3CM E CONTRAMARCO DE 11X2CM,CONFORME PROJETO TIPO Nº6063/EMOP,EXCLUSIVE FERRAGENS.FORNECIMENTO E COLOCACAO</v>
      </c>
      <c r="C12478" s="519" t="s">
        <v>41944</v>
      </c>
      <c r="D12478" s="519" t="s">
        <v>41942</v>
      </c>
      <c r="E12478" s="519" t="s">
        <v>41943</v>
      </c>
      <c r="F12478" s="519" t="s">
        <v>34540</v>
      </c>
      <c r="I12478" s="519" t="s">
        <v>5</v>
      </c>
      <c r="J12478" s="650">
        <v>1264.1099999999999</v>
      </c>
    </row>
    <row r="12479" spans="1:10">
      <c r="A12479" s="519" t="s">
        <v>12635</v>
      </c>
      <c r="B12479" s="519" t="str">
        <f t="shared" si="194"/>
        <v>PORTA DE MADEIRA DE LEI MACICA DE FRISOS (MEXICANA) DE 120X210X3,5CM,EM 2 FOLHAS,ADUELA DE 13X3CM E CONTRAMARCO DE 11X2CM,CONFORME PROJETO TIPO N°6063/EMOP,EXCLUSIVE FERRAGENS.FORNECIMENTO E COLOCACAO</v>
      </c>
      <c r="C12479" s="519" t="s">
        <v>41945</v>
      </c>
      <c r="D12479" s="519" t="s">
        <v>41946</v>
      </c>
      <c r="E12479" s="519" t="s">
        <v>41947</v>
      </c>
      <c r="F12479" s="519" t="s">
        <v>36234</v>
      </c>
      <c r="I12479" s="519" t="s">
        <v>5</v>
      </c>
      <c r="J12479" s="650">
        <v>2187.37</v>
      </c>
    </row>
    <row r="12480" spans="1:10">
      <c r="A12480" s="519" t="s">
        <v>12636</v>
      </c>
      <c r="B12480" s="519" t="str">
        <f t="shared" si="194"/>
        <v>PORTA DE MADEIRA DE LEI MACICA DE FRISOS (MEXICANA) DE 120X210X3,5CM,EM 2 FOLHAS,ADUELA DE 13X3CM E CONTRAMARCO DE 11X2CM,CONFORME PROJETO TIPO N°6063/EMOP,EXCLUSIVE FERRAGENS.FORNECIMENTO E COLOCACAO</v>
      </c>
      <c r="C12480" s="519" t="s">
        <v>41945</v>
      </c>
      <c r="D12480" s="519" t="s">
        <v>41946</v>
      </c>
      <c r="E12480" s="519" t="s">
        <v>41947</v>
      </c>
      <c r="F12480" s="519" t="s">
        <v>36234</v>
      </c>
      <c r="I12480" s="519" t="s">
        <v>5</v>
      </c>
      <c r="J12480" s="650">
        <v>2119.5100000000002</v>
      </c>
    </row>
    <row r="12481" spans="1:10">
      <c r="A12481" s="519" t="s">
        <v>12637</v>
      </c>
      <c r="B12481" s="519" t="str">
        <f t="shared" si="194"/>
        <v>PORTA DE MADEIRA DE LEI MACICA DE FRISOS (MEXICANA) DE 140X210X3,5CM,EM 2 FOLHAS,ADUELA DE 13X3CM E CONTRAMARCO DE 11X2CCM,CONFORME PROJETO TIPO Nº6063/EMOP,EXCLUSIVE FERRAGENS.FORNECIMENTO E COLOCACAO</v>
      </c>
      <c r="C12481" s="519" t="s">
        <v>41948</v>
      </c>
      <c r="D12481" s="519" t="s">
        <v>41946</v>
      </c>
      <c r="E12481" s="519" t="s">
        <v>41949</v>
      </c>
      <c r="F12481" s="519" t="s">
        <v>34273</v>
      </c>
      <c r="I12481" s="519" t="s">
        <v>5</v>
      </c>
      <c r="J12481" s="650">
        <v>2203.21</v>
      </c>
    </row>
    <row r="12482" spans="1:10">
      <c r="A12482" s="519" t="s">
        <v>12638</v>
      </c>
      <c r="B12482" s="519" t="str">
        <f t="shared" si="194"/>
        <v>PORTA DE MADEIRA DE LEI MACICA DE FRISOS (MEXICANA) DE 140X210X3,5CM,EM 2 FOLHAS,ADUELA DE 13X3CM E CONTRAMARCO DE 11X2CCM,CONFORME PROJETO TIPO Nº6063/EMOP,EXCLUSIVE FERRAGENS.FORNECIMENTO E COLOCACAO</v>
      </c>
      <c r="C12482" s="519" t="s">
        <v>41948</v>
      </c>
      <c r="D12482" s="519" t="s">
        <v>41946</v>
      </c>
      <c r="E12482" s="519" t="s">
        <v>41949</v>
      </c>
      <c r="F12482" s="519" t="s">
        <v>34273</v>
      </c>
      <c r="I12482" s="519" t="s">
        <v>5</v>
      </c>
      <c r="J12482" s="650">
        <v>2135.36</v>
      </c>
    </row>
    <row r="12483" spans="1:10">
      <c r="A12483" s="519" t="s">
        <v>12639</v>
      </c>
      <c r="B12483" s="519" t="str">
        <f t="shared" si="194"/>
        <v>PORTA DE MADEIRA DE LEI MACICA DE FRISOS (MEXICANA) DE(160X210X3,5)CM,EM 2 FOLHAS E BANDEIRAS DE 60CM,ADUELA DE (13X3)CM E CONTRAMARCO DE 11X2CM,CONFORME PROJETO TIPO Nº6063/EMOP,EXCLUSIVE FERRAGENS E VIDROS.FORNECIMENTO E COLOCACAO</v>
      </c>
      <c r="C12483" s="519" t="s">
        <v>72830</v>
      </c>
      <c r="D12483" s="519" t="s">
        <v>72831</v>
      </c>
      <c r="E12483" s="519" t="s">
        <v>72832</v>
      </c>
      <c r="F12483" s="519" t="s">
        <v>72833</v>
      </c>
      <c r="I12483" s="519" t="s">
        <v>5</v>
      </c>
      <c r="J12483" s="650">
        <v>2732.12</v>
      </c>
    </row>
    <row r="12484" spans="1:10">
      <c r="A12484" s="519" t="s">
        <v>12640</v>
      </c>
      <c r="B12484" s="519" t="str">
        <f t="shared" si="194"/>
        <v>PORTA DE MADEIRA DE LEI MACICA DE FRISOS (MEXICANA) DE(160X210X3,5)CM,EM 2 FOLHAS E BANDEIRAS DE 60CM,ADUELA DE (13X3)CM E CONTRAMARCO DE 11X2CM,CONFORME PROJETO TIPO Nº6063/EMOP,EXCLUSIVE FERRAGENS E VIDROS.FORNECIMENTO E COLOCACAO</v>
      </c>
      <c r="C12484" s="519" t="s">
        <v>72830</v>
      </c>
      <c r="D12484" s="519" t="s">
        <v>72831</v>
      </c>
      <c r="E12484" s="519" t="s">
        <v>72832</v>
      </c>
      <c r="F12484" s="519" t="s">
        <v>72833</v>
      </c>
      <c r="I12484" s="519" t="s">
        <v>5</v>
      </c>
      <c r="J12484" s="650">
        <v>2658.61</v>
      </c>
    </row>
    <row r="12485" spans="1:10">
      <c r="A12485" s="519" t="s">
        <v>12641</v>
      </c>
      <c r="B12485" s="519" t="str">
        <f t="shared" si="194"/>
        <v>PORTA DE MADEIRA DE LEI MACICA DE FRISOS (MEXICANA) DE 80X160X3,5,CONFORME PROJETO TIPO Nº6063/EMOP,EXCLUSIVE FERRAGENS,ADUELA E CONTRAMARCO.FORNECIMENTO E COLOCACAO</v>
      </c>
      <c r="C12485" s="519" t="s">
        <v>41951</v>
      </c>
      <c r="D12485" s="519" t="s">
        <v>41952</v>
      </c>
      <c r="E12485" s="519" t="s">
        <v>41953</v>
      </c>
      <c r="I12485" s="519" t="s">
        <v>5</v>
      </c>
      <c r="J12485" s="650">
        <v>775.37</v>
      </c>
    </row>
    <row r="12486" spans="1:10">
      <c r="A12486" s="519" t="s">
        <v>12642</v>
      </c>
      <c r="B12486" s="519" t="str">
        <f t="shared" si="194"/>
        <v>PORTA DE MADEIRA DE LEI MACICA DE FRISOS (MEXICANA) DE 80X160X3,5,CONFORME PROJETO TIPO Nº6063/EMOP,EXCLUSIVE FERRAGENS,ADUELA E CONTRAMARCO.FORNECIMENTO E COLOCACAO</v>
      </c>
      <c r="C12486" s="519" t="s">
        <v>41951</v>
      </c>
      <c r="D12486" s="519" t="s">
        <v>41952</v>
      </c>
      <c r="E12486" s="519" t="s">
        <v>41953</v>
      </c>
      <c r="I12486" s="519" t="s">
        <v>5</v>
      </c>
      <c r="J12486" s="650">
        <v>752.76</v>
      </c>
    </row>
    <row r="12487" spans="1:10">
      <c r="A12487" s="519" t="s">
        <v>12643</v>
      </c>
      <c r="B12487" s="519" t="str">
        <f t="shared" si="194"/>
        <v>PORTA DE MADEIRA DE LEI MACICA DE FRISOS (MEXICANA) DE 55X160X3,5CM,CONFORME PROJETO TIPO Nº6063/EMOP,EXCLUSIVE FERRAGENS,ADUELA E CONTRAMARCO.FORNECIMENTO E COLOCACAO</v>
      </c>
      <c r="C12487" s="519" t="s">
        <v>41954</v>
      </c>
      <c r="D12487" s="519" t="s">
        <v>41955</v>
      </c>
      <c r="E12487" s="519" t="s">
        <v>41956</v>
      </c>
      <c r="I12487" s="519" t="s">
        <v>5</v>
      </c>
      <c r="J12487" s="650">
        <v>775.37</v>
      </c>
    </row>
    <row r="12488" spans="1:10">
      <c r="A12488" s="519" t="s">
        <v>12644</v>
      </c>
      <c r="B12488" s="519" t="str">
        <f t="shared" ref="B12488:B12551" si="195">C12488&amp;D12488&amp;E12488&amp;F12488&amp;G12488&amp;H12488</f>
        <v>PORTA DE MADEIRA DE LEI MACICA DE FRISOS (MEXICANA) DE 55X160X3,5CM,CONFORME PROJETO TIPO Nº6063/EMOP,EXCLUSIVE FERRAGENS,ADUELA E CONTRAMARCO.FORNECIMENTO E COLOCACAO</v>
      </c>
      <c r="C12488" s="519" t="s">
        <v>41954</v>
      </c>
      <c r="D12488" s="519" t="s">
        <v>41955</v>
      </c>
      <c r="E12488" s="519" t="s">
        <v>41956</v>
      </c>
      <c r="I12488" s="519" t="s">
        <v>5</v>
      </c>
      <c r="J12488" s="650">
        <v>752.76</v>
      </c>
    </row>
    <row r="12489" spans="1:10">
      <c r="A12489" s="519" t="s">
        <v>12645</v>
      </c>
      <c r="B12489" s="519" t="str">
        <f t="shared" si="195"/>
        <v>PORTA DE MADEIRA DE LEI VAZADA PARA VIDRO,DE 80X210X3,5CM,COM PINAZIOS DE 3CM E CORDOES DE 1X1CM,EXCLUSIVE FERRAGENS.FORNECIMENTO E COLOCACAO</v>
      </c>
      <c r="C12489" s="519" t="s">
        <v>41957</v>
      </c>
      <c r="D12489" s="519" t="s">
        <v>41958</v>
      </c>
      <c r="E12489" s="519" t="s">
        <v>34273</v>
      </c>
      <c r="I12489" s="519" t="s">
        <v>5</v>
      </c>
      <c r="J12489" s="650">
        <v>1301.8599999999999</v>
      </c>
    </row>
    <row r="12490" spans="1:10">
      <c r="A12490" s="519" t="s">
        <v>12646</v>
      </c>
      <c r="B12490" s="519" t="str">
        <f t="shared" si="195"/>
        <v>PORTA DE MADEIRA DE LEI VAZADA PARA VIDRO,DE 80X210X3,5CM,COM PINAZIOS DE 3CM E CORDOES DE 1X1CM,EXCLUSIVE FERRAGENS.FORNECIMENTO E COLOCACAO</v>
      </c>
      <c r="C12490" s="519" t="s">
        <v>41957</v>
      </c>
      <c r="D12490" s="519" t="s">
        <v>41958</v>
      </c>
      <c r="E12490" s="519" t="s">
        <v>34273</v>
      </c>
      <c r="I12490" s="519" t="s">
        <v>5</v>
      </c>
      <c r="J12490" s="650">
        <v>1267.93</v>
      </c>
    </row>
    <row r="12491" spans="1:10">
      <c r="A12491" s="519" t="s">
        <v>12647</v>
      </c>
      <c r="B12491" s="519" t="str">
        <f t="shared" si="195"/>
        <v>PORTA DE MADEIRA DE LEI VAZADA PARA VIDRO,DE 70X210X3,5CM,COM PINAZIOS DE 3CM E CORDOES DE 1X1CM,EXCLUSIVE FERRAGENS.FORNECIMENTO E COLOCACAO</v>
      </c>
      <c r="C12491" s="519" t="s">
        <v>41959</v>
      </c>
      <c r="D12491" s="519" t="s">
        <v>41958</v>
      </c>
      <c r="E12491" s="519" t="s">
        <v>34273</v>
      </c>
      <c r="I12491" s="519" t="s">
        <v>5</v>
      </c>
      <c r="J12491" s="650">
        <v>1294.94</v>
      </c>
    </row>
    <row r="12492" spans="1:10">
      <c r="A12492" s="519" t="s">
        <v>12648</v>
      </c>
      <c r="B12492" s="519" t="str">
        <f t="shared" si="195"/>
        <v>PORTA DE MADEIRA DE LEI VAZADA PARA VIDRO,DE 70X210X3,5CM,COM PINAZIOS DE 3CM E CORDOES DE 1X1CM,EXCLUSIVE FERRAGENS.FORNECIMENTO E COLOCACAO</v>
      </c>
      <c r="C12492" s="519" t="s">
        <v>41959</v>
      </c>
      <c r="D12492" s="519" t="s">
        <v>41958</v>
      </c>
      <c r="E12492" s="519" t="s">
        <v>34273</v>
      </c>
      <c r="I12492" s="519" t="s">
        <v>5</v>
      </c>
      <c r="J12492" s="650">
        <v>1261.01</v>
      </c>
    </row>
    <row r="12493" spans="1:10">
      <c r="A12493" s="519" t="s">
        <v>12649</v>
      </c>
      <c r="B12493" s="519" t="str">
        <f t="shared" si="195"/>
        <v>PORTA DE MADEIRA DE LEI VAZADA PARA VIDRO,DE 60X210X3,5CM,COM PINAZIOS DE 3CM E CORDOES DE 1X1CM,EXCLUSIVE FERRAGENS.FORNECIMENTO E COLOCACAO</v>
      </c>
      <c r="C12493" s="519" t="s">
        <v>41960</v>
      </c>
      <c r="D12493" s="519" t="s">
        <v>41958</v>
      </c>
      <c r="E12493" s="519" t="s">
        <v>34273</v>
      </c>
      <c r="I12493" s="519" t="s">
        <v>5</v>
      </c>
      <c r="J12493" s="650">
        <v>1286.99</v>
      </c>
    </row>
    <row r="12494" spans="1:10">
      <c r="A12494" s="519" t="s">
        <v>12650</v>
      </c>
      <c r="B12494" s="519" t="str">
        <f t="shared" si="195"/>
        <v>PORTA DE MADEIRA DE LEI VAZADA PARA VIDRO,DE 60X210X3,5CM,COM PINAZIOS DE 3CM E CORDOES DE 1X1CM,EXCLUSIVE FERRAGENS.FORNECIMENTO E COLOCACAO</v>
      </c>
      <c r="C12494" s="519" t="s">
        <v>41960</v>
      </c>
      <c r="D12494" s="519" t="s">
        <v>41958</v>
      </c>
      <c r="E12494" s="519" t="s">
        <v>34273</v>
      </c>
      <c r="I12494" s="519" t="s">
        <v>5</v>
      </c>
      <c r="J12494" s="650">
        <v>1253.06</v>
      </c>
    </row>
    <row r="12495" spans="1:10">
      <c r="A12495" s="519" t="s">
        <v>12651</v>
      </c>
      <c r="B12495" s="519" t="str">
        <f t="shared" si="195"/>
        <v>PORTA DE MADEIRA DE LEI COM PAINEL DE VENEZIANA DE 120X210X3,5CM,EM 2 FOLHAS,MARCO DE 7X3CM E ALIZARES 5X2CM,EXCLUSIVE FERRAGENS.FORNECIMENTO E COLOCACAO</v>
      </c>
      <c r="C12495" s="519" t="s">
        <v>41961</v>
      </c>
      <c r="D12495" s="519" t="s">
        <v>41962</v>
      </c>
      <c r="E12495" s="519" t="s">
        <v>41963</v>
      </c>
      <c r="I12495" s="519" t="s">
        <v>5</v>
      </c>
      <c r="J12495" s="650">
        <v>1671.46</v>
      </c>
    </row>
    <row r="12496" spans="1:10">
      <c r="A12496" s="519" t="s">
        <v>12652</v>
      </c>
      <c r="B12496" s="519" t="str">
        <f t="shared" si="195"/>
        <v>PORTA DE MADEIRA DE LEI COM PAINEL DE VENEZIANA DE 120X210X3,5CM,EM 2 FOLHAS,MARCO DE 7X3CM E ALIZARES 5X2CM,EXCLUSIVE FERRAGENS.FORNECIMENTO E COLOCACAO</v>
      </c>
      <c r="C12496" s="519" t="s">
        <v>41961</v>
      </c>
      <c r="D12496" s="519" t="s">
        <v>41962</v>
      </c>
      <c r="E12496" s="519" t="s">
        <v>41963</v>
      </c>
      <c r="I12496" s="519" t="s">
        <v>5</v>
      </c>
      <c r="J12496" s="650">
        <v>1626.23</v>
      </c>
    </row>
    <row r="12497" spans="1:10">
      <c r="A12497" s="519" t="s">
        <v>12653</v>
      </c>
      <c r="B12497" s="519" t="str">
        <f t="shared" si="195"/>
        <v>PORTA DE MADEIRA DE LEI COM PAINEL DE VENEZIANA DE 120X210X3,5CM,EM 2 FOLHAS,MARCO DE 7X3CM,EXCLUSIVE FERRAGENS.FORNECIMENTO E COLOCACAO</v>
      </c>
      <c r="C12497" s="519" t="s">
        <v>41961</v>
      </c>
      <c r="D12497" s="519" t="s">
        <v>41964</v>
      </c>
      <c r="E12497" s="519" t="s">
        <v>34162</v>
      </c>
      <c r="I12497" s="519" t="s">
        <v>5</v>
      </c>
      <c r="J12497" s="650">
        <v>1642.92</v>
      </c>
    </row>
    <row r="12498" spans="1:10">
      <c r="A12498" s="519" t="s">
        <v>12654</v>
      </c>
      <c r="B12498" s="519" t="str">
        <f t="shared" si="195"/>
        <v>PORTA DE MADEIRA DE LEI COM PAINEL DE VENEZIANA DE 120X210X3,5CM,EM 2 FOLHAS,MARCO DE 7X3CM,EXCLUSIVE FERRAGENS.FORNECIMENTO E COLOCACAO</v>
      </c>
      <c r="C12498" s="519" t="s">
        <v>41961</v>
      </c>
      <c r="D12498" s="519" t="s">
        <v>41964</v>
      </c>
      <c r="E12498" s="519" t="s">
        <v>34162</v>
      </c>
      <c r="I12498" s="519" t="s">
        <v>5</v>
      </c>
      <c r="J12498" s="650">
        <v>1597.68</v>
      </c>
    </row>
    <row r="12499" spans="1:10">
      <c r="A12499" s="519" t="s">
        <v>12655</v>
      </c>
      <c r="B12499" s="519" t="str">
        <f t="shared" si="195"/>
        <v>PORTA DE MADEIRA DE LEI COM PAINEL DE VENEZIANA PARA PC DE 300X200X3,5CM,EM 4 FOLHAS,MARCO SIMPLES E DUPLO DE 7X3CM,EXCLUSIVE FERRAGENS.FORNECIMENTO E COLOCACAO</v>
      </c>
      <c r="C12499" s="519" t="s">
        <v>41965</v>
      </c>
      <c r="D12499" s="519" t="s">
        <v>41966</v>
      </c>
      <c r="E12499" s="519" t="s">
        <v>41967</v>
      </c>
      <c r="I12499" s="519" t="s">
        <v>5</v>
      </c>
      <c r="J12499" s="650">
        <v>3464.35</v>
      </c>
    </row>
    <row r="12500" spans="1:10">
      <c r="A12500" s="519" t="s">
        <v>12656</v>
      </c>
      <c r="B12500" s="519" t="str">
        <f t="shared" si="195"/>
        <v>PORTA DE MADEIRA DE LEI COM PAINEL DE VENEZIANA PARA PC DE 300X200X3,5CM,EM 4 FOLHAS,MARCO SIMPLES E DUPLO DE 7X3CM,EXCLUSIVE FERRAGENS.FORNECIMENTO E COLOCACAO</v>
      </c>
      <c r="C12500" s="519" t="s">
        <v>41965</v>
      </c>
      <c r="D12500" s="519" t="s">
        <v>41966</v>
      </c>
      <c r="E12500" s="519" t="s">
        <v>41967</v>
      </c>
      <c r="I12500" s="519" t="s">
        <v>5</v>
      </c>
      <c r="J12500" s="650">
        <v>3379.53</v>
      </c>
    </row>
    <row r="12501" spans="1:10">
      <c r="A12501" s="519" t="s">
        <v>12657</v>
      </c>
      <c r="B12501" s="519" t="str">
        <f t="shared" si="195"/>
        <v>PORTA DE MADEIRA DE LEI COM PAINEL DE VENEZIANA PARA PC DE 300X200X3,5CM,EM 4 FOLHAS,MARCOS SIMPLES E DUPLOS DE 7X3CM,EXCLUSIVE FERRAGENS.FORNECIMENTO E COLOCACAO</v>
      </c>
      <c r="C12501" s="519" t="s">
        <v>41965</v>
      </c>
      <c r="D12501" s="519" t="s">
        <v>41968</v>
      </c>
      <c r="E12501" s="519" t="s">
        <v>41969</v>
      </c>
      <c r="I12501" s="519" t="s">
        <v>5</v>
      </c>
      <c r="J12501" s="650">
        <v>8833.93</v>
      </c>
    </row>
    <row r="12502" spans="1:10">
      <c r="A12502" s="519" t="s">
        <v>12658</v>
      </c>
      <c r="B12502" s="519" t="str">
        <f t="shared" si="195"/>
        <v>PORTA DE MADEIRA DE LEI COM PAINEL DE VENEZIANA PARA PC DE 300X200X3,5CM,EM 4 FOLHAS,MARCOS SIMPLES E DUPLOS DE 7X3CM,EXCLUSIVE FERRAGENS.FORNECIMENTO E COLOCACAO</v>
      </c>
      <c r="C12502" s="519" t="s">
        <v>41965</v>
      </c>
      <c r="D12502" s="519" t="s">
        <v>41968</v>
      </c>
      <c r="E12502" s="519" t="s">
        <v>41969</v>
      </c>
      <c r="I12502" s="519" t="s">
        <v>5</v>
      </c>
      <c r="J12502" s="650">
        <v>8629.33</v>
      </c>
    </row>
    <row r="12503" spans="1:10">
      <c r="A12503" s="519" t="s">
        <v>12659</v>
      </c>
      <c r="B12503" s="519" t="str">
        <f t="shared" si="195"/>
        <v>PORTA DE MADEIRA DE LEI COM PAINEL DE VENEZIANA,PARA MEDIDORES DE GAS DE 176X140CM,EM 3 FOLHAS,MARCO DE 7X3CM,EXCLUSIVEFERRAGENS.FORNECIMENTO E COLOCACAO</v>
      </c>
      <c r="C12503" s="519" t="s">
        <v>41970</v>
      </c>
      <c r="D12503" s="519" t="s">
        <v>41971</v>
      </c>
      <c r="E12503" s="519" t="s">
        <v>41972</v>
      </c>
      <c r="I12503" s="519" t="s">
        <v>5</v>
      </c>
      <c r="J12503" s="650">
        <v>2390.81</v>
      </c>
    </row>
    <row r="12504" spans="1:10">
      <c r="A12504" s="519" t="s">
        <v>12660</v>
      </c>
      <c r="B12504" s="519" t="str">
        <f t="shared" si="195"/>
        <v>PORTA DE MADEIRA DE LEI COM PAINEL DE VENEZIANA,PARA MEDIDORES DE GAS DE 176X140CM,EM 3 FOLHAS,MARCO DE 7X3CM,EXCLUSIVEFERRAGENS.FORNECIMENTO E COLOCACAO</v>
      </c>
      <c r="C12504" s="519" t="s">
        <v>41970</v>
      </c>
      <c r="D12504" s="519" t="s">
        <v>41971</v>
      </c>
      <c r="E12504" s="519" t="s">
        <v>41972</v>
      </c>
      <c r="I12504" s="519" t="s">
        <v>5</v>
      </c>
      <c r="J12504" s="650">
        <v>2328.61</v>
      </c>
    </row>
    <row r="12505" spans="1:10">
      <c r="A12505" s="519" t="s">
        <v>12661</v>
      </c>
      <c r="B12505" s="519" t="str">
        <f t="shared" si="195"/>
        <v>PORTA DE MADEIRA DE LEI COM PAINEL DE VENEZIANA DE 70X100X3,5CM,1 FOLHA,DE ABRIR,MARCO SIMPLES DE 7X3CM,EXCLUSIVE FERRAGENS.FORNECIMENTO E COLOCACAO</v>
      </c>
      <c r="C12505" s="519" t="s">
        <v>41973</v>
      </c>
      <c r="D12505" s="519" t="s">
        <v>41974</v>
      </c>
      <c r="E12505" s="519" t="s">
        <v>41905</v>
      </c>
      <c r="I12505" s="519" t="s">
        <v>5</v>
      </c>
      <c r="J12505" s="650">
        <v>897.91</v>
      </c>
    </row>
    <row r="12506" spans="1:10">
      <c r="A12506" s="519" t="s">
        <v>12662</v>
      </c>
      <c r="B12506" s="519" t="str">
        <f t="shared" si="195"/>
        <v>PORTA DE MADEIRA DE LEI COM PAINEL DE VENEZIANA DE 70X100X3,5CM,1 FOLHA,DE ABRIR,MARCO SIMPLES DE 7X3CM,EXCLUSIVE FERRAGENS.FORNECIMENTO E COLOCACAO</v>
      </c>
      <c r="C12506" s="519" t="s">
        <v>41973</v>
      </c>
      <c r="D12506" s="519" t="s">
        <v>41974</v>
      </c>
      <c r="E12506" s="519" t="s">
        <v>41905</v>
      </c>
      <c r="I12506" s="519" t="s">
        <v>5</v>
      </c>
      <c r="J12506" s="650">
        <v>887.15</v>
      </c>
    </row>
    <row r="12507" spans="1:10">
      <c r="A12507" s="519" t="s">
        <v>12663</v>
      </c>
      <c r="B12507" s="519" t="str">
        <f t="shared" si="195"/>
        <v>PORTA DE MADEIRA DE LEI EM COMPENSADO DE 120X210X3,5CM,EM 2FOLHAS,ADUELA DE 13X3CM E ALIZARES 5X2CM,EXCLUSIVE FERRAGENS.FORNECIMENTO E COLOCACAO</v>
      </c>
      <c r="C12507" s="519" t="s">
        <v>41975</v>
      </c>
      <c r="D12507" s="519" t="s">
        <v>41976</v>
      </c>
      <c r="E12507" s="519" t="s">
        <v>34487</v>
      </c>
      <c r="I12507" s="519" t="s">
        <v>5</v>
      </c>
      <c r="J12507" s="650">
        <v>1002.7</v>
      </c>
    </row>
    <row r="12508" spans="1:10">
      <c r="A12508" s="519" t="s">
        <v>12664</v>
      </c>
      <c r="B12508" s="519" t="str">
        <f t="shared" si="195"/>
        <v>PORTA DE MADEIRA DE LEI EM COMPENSADO DE 120X210X3,5CM,EM 2FOLHAS,ADUELA DE 13X3CM E ALIZARES 5X2CM,EXCLUSIVE FERRAGENS.FORNECIMENTO E COLOCACAO</v>
      </c>
      <c r="C12508" s="519" t="s">
        <v>41975</v>
      </c>
      <c r="D12508" s="519" t="s">
        <v>41976</v>
      </c>
      <c r="E12508" s="519" t="s">
        <v>34487</v>
      </c>
      <c r="I12508" s="519" t="s">
        <v>5</v>
      </c>
      <c r="J12508" s="650">
        <v>937.67</v>
      </c>
    </row>
    <row r="12509" spans="1:10">
      <c r="A12509" s="519" t="s">
        <v>12665</v>
      </c>
      <c r="B12509" s="519" t="str">
        <f t="shared" si="195"/>
        <v>PORTA DE MADEIRA DE LEI EM COMPENSADO DE 140X210X3,5CM,EM 2FOLHAS,ADUELA DE 13X3CM E ALIZARES 5X2CM,EXCLUSIVE FERRAGENS.FORNECIMENTO E COLOCACAO</v>
      </c>
      <c r="C12509" s="519" t="s">
        <v>41977</v>
      </c>
      <c r="D12509" s="519" t="s">
        <v>41976</v>
      </c>
      <c r="E12509" s="519" t="s">
        <v>34487</v>
      </c>
      <c r="I12509" s="519" t="s">
        <v>5</v>
      </c>
      <c r="J12509" s="650">
        <v>1012.86</v>
      </c>
    </row>
    <row r="12510" spans="1:10">
      <c r="A12510" s="519" t="s">
        <v>12666</v>
      </c>
      <c r="B12510" s="519" t="str">
        <f t="shared" si="195"/>
        <v>PORTA DE MADEIRA DE LEI EM COMPENSADO DE 140X210X3,5CM,EM 2FOLHAS,ADUELA DE 13X3CM E ALIZARES 5X2CM,EXCLUSIVE FERRAGENS.FORNECIMENTO E COLOCACAO</v>
      </c>
      <c r="C12510" s="519" t="s">
        <v>41977</v>
      </c>
      <c r="D12510" s="519" t="s">
        <v>41976</v>
      </c>
      <c r="E12510" s="519" t="s">
        <v>34487</v>
      </c>
      <c r="I12510" s="519" t="s">
        <v>5</v>
      </c>
      <c r="J12510" s="650">
        <v>947.83</v>
      </c>
    </row>
    <row r="12511" spans="1:10">
      <c r="A12511" s="519" t="s">
        <v>12667</v>
      </c>
      <c r="B12511" s="519" t="str">
        <f t="shared" si="195"/>
        <v>PORTA DE MADEIRA DE LEI EM COMPENSADO DE 150CMX210X3,5CM,EM2 FOLHAS,ADUELA DE 13X3CM E ALIZARES 5X2CM,EXCLUSIVE FERRAGENS.FORNECIMENTO E COLOCACAO</v>
      </c>
      <c r="C12511" s="519" t="s">
        <v>41978</v>
      </c>
      <c r="D12511" s="519" t="s">
        <v>41979</v>
      </c>
      <c r="E12511" s="519" t="s">
        <v>41980</v>
      </c>
      <c r="I12511" s="519" t="s">
        <v>5</v>
      </c>
      <c r="J12511" s="650">
        <v>1047.08</v>
      </c>
    </row>
    <row r="12512" spans="1:10">
      <c r="A12512" s="519" t="s">
        <v>12668</v>
      </c>
      <c r="B12512" s="519" t="str">
        <f t="shared" si="195"/>
        <v>PORTA DE MADEIRA DE LEI EM COMPENSADO DE 150CMX210X3,5CM,EM2 FOLHAS,ADUELA DE 13X3CM E ALIZARES 5X2CM,EXCLUSIVE FERRAGENS.FORNECIMENTO E COLOCACAO</v>
      </c>
      <c r="C12512" s="519" t="s">
        <v>41978</v>
      </c>
      <c r="D12512" s="519" t="s">
        <v>41979</v>
      </c>
      <c r="E12512" s="519" t="s">
        <v>41980</v>
      </c>
      <c r="I12512" s="519" t="s">
        <v>5</v>
      </c>
      <c r="J12512" s="650">
        <v>982.05</v>
      </c>
    </row>
    <row r="12513" spans="1:10">
      <c r="A12513" s="519" t="s">
        <v>12669</v>
      </c>
      <c r="B12513" s="519" t="str">
        <f t="shared" si="195"/>
        <v>PORTA DE MADEIRA DE LEI EM COMPENSADO DE 160CMX210X3,5CM,EM2 FOLHAS,ADUELA DE 13X3CM E ALIZARES DE 5X2CM,EXCLUSIVE FERRAGENS.FORNECIMENTO E COLOCACAO</v>
      </c>
      <c r="C12513" s="519" t="s">
        <v>41981</v>
      </c>
      <c r="D12513" s="519" t="s">
        <v>41982</v>
      </c>
      <c r="E12513" s="519" t="s">
        <v>41983</v>
      </c>
      <c r="I12513" s="519" t="s">
        <v>5</v>
      </c>
      <c r="J12513" s="650">
        <v>1052.1600000000001</v>
      </c>
    </row>
    <row r="12514" spans="1:10">
      <c r="A12514" s="519" t="s">
        <v>12670</v>
      </c>
      <c r="B12514" s="519" t="str">
        <f t="shared" si="195"/>
        <v>PORTA DE MADEIRA DE LEI EM COMPENSADO DE 160CMX210X3,5CM,EM2 FOLHAS,ADUELA DE 13X3CM E ALIZARES DE 5X2CM,EXCLUSIVE FERRAGENS.FORNECIMENTO E COLOCACAO</v>
      </c>
      <c r="C12514" s="519" t="s">
        <v>41981</v>
      </c>
      <c r="D12514" s="519" t="s">
        <v>41982</v>
      </c>
      <c r="E12514" s="519" t="s">
        <v>41983</v>
      </c>
      <c r="I12514" s="519" t="s">
        <v>5</v>
      </c>
      <c r="J12514" s="650">
        <v>987.13</v>
      </c>
    </row>
    <row r="12515" spans="1:10">
      <c r="A12515" s="519" t="s">
        <v>12671</v>
      </c>
      <c r="B12515" s="519" t="str">
        <f t="shared" si="195"/>
        <v>PORTA DE MADEIRA DE LEI MACICA DE FRISOS DE 80X210X3,5CM,MARCO DE 7X3CM E ALIZARES DE 5X2CM EM UMA FACE,EXCLUSIVE FERRAGENS.FORNECIMENTO E COLOCACAO</v>
      </c>
      <c r="C12515" s="519" t="s">
        <v>41984</v>
      </c>
      <c r="D12515" s="519" t="s">
        <v>41985</v>
      </c>
      <c r="E12515" s="519" t="s">
        <v>41905</v>
      </c>
      <c r="I12515" s="519" t="s">
        <v>5</v>
      </c>
      <c r="J12515" s="650">
        <v>1492.93</v>
      </c>
    </row>
    <row r="12516" spans="1:10">
      <c r="A12516" s="519" t="s">
        <v>12672</v>
      </c>
      <c r="B12516" s="519" t="str">
        <f t="shared" si="195"/>
        <v>PORTA DE MADEIRA DE LEI MACICA DE FRISOS DE 80X210X3,5CM,MARCO DE 7X3CM E ALIZARES DE 5X2CM EM UMA FACE,EXCLUSIVE FERRAGENS.FORNECIMENTO E COLOCACAO</v>
      </c>
      <c r="C12516" s="519" t="s">
        <v>41984</v>
      </c>
      <c r="D12516" s="519" t="s">
        <v>41985</v>
      </c>
      <c r="E12516" s="519" t="s">
        <v>41905</v>
      </c>
      <c r="I12516" s="519" t="s">
        <v>5</v>
      </c>
      <c r="J12516" s="650">
        <v>1459</v>
      </c>
    </row>
    <row r="12517" spans="1:10">
      <c r="A12517" s="519" t="s">
        <v>12673</v>
      </c>
      <c r="B12517" s="519" t="str">
        <f t="shared" si="195"/>
        <v>PORTA DE MADEIRA DE LEI EM COMPENSADO DE 80X210X3,5CM,ADUELA DE 13X3CM E ALIZARES DE 5X2CM,COMPLEMENTADA POR BANDEIRA FIXA DE 40CM DE ALTURA,EXCLUSIVE FERRAGENS.FORNECIMENTO E COLOCACAO</v>
      </c>
      <c r="C12517" s="519" t="s">
        <v>41986</v>
      </c>
      <c r="D12517" s="519" t="s">
        <v>41987</v>
      </c>
      <c r="E12517" s="519" t="s">
        <v>41988</v>
      </c>
      <c r="F12517" s="519" t="s">
        <v>34526</v>
      </c>
      <c r="I12517" s="519" t="s">
        <v>5</v>
      </c>
      <c r="J12517" s="650">
        <v>1001.76</v>
      </c>
    </row>
    <row r="12518" spans="1:10">
      <c r="A12518" s="519" t="s">
        <v>12674</v>
      </c>
      <c r="B12518" s="519" t="str">
        <f t="shared" si="195"/>
        <v>PORTA DE MADEIRA DE LEI EM COMPENSADO DE 80X210X3,5CM,ADUELA DE 13X3CM E ALIZARES DE 5X2CM,COMPLEMENTADA POR BANDEIRA FIXA DE 40CM DE ALTURA,EXCLUSIVE FERRAGENS.FORNECIMENTO E COLOCACAO</v>
      </c>
      <c r="C12518" s="519" t="s">
        <v>41986</v>
      </c>
      <c r="D12518" s="519" t="s">
        <v>41987</v>
      </c>
      <c r="E12518" s="519" t="s">
        <v>41988</v>
      </c>
      <c r="F12518" s="519" t="s">
        <v>34526</v>
      </c>
      <c r="I12518" s="519" t="s">
        <v>5</v>
      </c>
      <c r="J12518" s="650">
        <v>962.18</v>
      </c>
    </row>
    <row r="12519" spans="1:10">
      <c r="A12519" s="519" t="s">
        <v>12675</v>
      </c>
      <c r="B12519" s="519" t="str">
        <f t="shared" si="195"/>
        <v>PORTA DE MADEIRA DE LEI DE CORRER EM COMPENSADO DE 80X210X3,5CM,PENDURADA EM ROLDANAS,CORRENDO DENTRO DE TRILHO OCO,GUIADA POR CANALETA EMBUTIDA NO PISO COM MARCO DE 7X3CM,EXCLUSIVE FERRAGENS.FORNECIMENTO E COLOCACAO</v>
      </c>
      <c r="C12519" s="519" t="s">
        <v>41989</v>
      </c>
      <c r="D12519" s="519" t="s">
        <v>41990</v>
      </c>
      <c r="E12519" s="519" t="s">
        <v>41991</v>
      </c>
      <c r="F12519" s="519" t="s">
        <v>41886</v>
      </c>
      <c r="I12519" s="519" t="s">
        <v>5</v>
      </c>
      <c r="J12519" s="650">
        <v>563.41</v>
      </c>
    </row>
    <row r="12520" spans="1:10">
      <c r="A12520" s="519" t="s">
        <v>12676</v>
      </c>
      <c r="B12520" s="519" t="str">
        <f t="shared" si="195"/>
        <v>PORTA DE MADEIRA DE LEI DE CORRER EM COMPENSADO DE 80X210X3,5CM,PENDURADA EM ROLDANAS,CORRENDO DENTRO DE TRILHO OCO,GUIADA POR CANALETA EMBUTIDA NO PISO COM MARCO DE 7X3CM,EXCLUSIVE FERRAGENS.FORNECIMENTO E COLOCACAO</v>
      </c>
      <c r="C12520" s="519" t="s">
        <v>41989</v>
      </c>
      <c r="D12520" s="519" t="s">
        <v>41990</v>
      </c>
      <c r="E12520" s="519" t="s">
        <v>41991</v>
      </c>
      <c r="F12520" s="519" t="s">
        <v>41886</v>
      </c>
      <c r="I12520" s="519" t="s">
        <v>5</v>
      </c>
      <c r="J12520" s="650">
        <v>529.48</v>
      </c>
    </row>
    <row r="12521" spans="1:10">
      <c r="A12521" s="519" t="s">
        <v>12677</v>
      </c>
      <c r="B12521" s="519" t="str">
        <f t="shared" si="195"/>
        <v>PORTA DE MADEIRA DE LEI DE CORRER EM COMPENSADO DE 80X210X3,5CM,EM 2 FOLHAS,PENDURADA EM ROLDANAS,CORRENDO DENTRO DE TRILHO OCO,GUIADA POR CANALETA EMBUTIDA NO PISO SEM MARCO DE 7X3CM,EXCLUSIVE FERRAGENS E MARCO.FORNECIMENTO E COLOCACAO</v>
      </c>
      <c r="C12521" s="519" t="s">
        <v>41989</v>
      </c>
      <c r="D12521" s="519" t="s">
        <v>41992</v>
      </c>
      <c r="E12521" s="519" t="s">
        <v>41993</v>
      </c>
      <c r="F12521" s="519" t="s">
        <v>41994</v>
      </c>
      <c r="I12521" s="519" t="s">
        <v>5</v>
      </c>
      <c r="J12521" s="650">
        <v>726.8</v>
      </c>
    </row>
    <row r="12522" spans="1:10">
      <c r="A12522" s="519" t="s">
        <v>12678</v>
      </c>
      <c r="B12522" s="519" t="str">
        <f t="shared" si="195"/>
        <v>PORTA DE MADEIRA DE LEI DE CORRER EM COMPENSADO DE 80X210X3,5CM,EM 2 FOLHAS,PENDURADA EM ROLDANAS,CORRENDO DENTRO DE TRILHO OCO,GUIADA POR CANALETA EMBUTIDA NO PISO SEM MARCO DE 7X3CM,EXCLUSIVE FERRAGENS E MARCO.FORNECIMENTO E COLOCACAO</v>
      </c>
      <c r="C12522" s="519" t="s">
        <v>41989</v>
      </c>
      <c r="D12522" s="519" t="s">
        <v>41992</v>
      </c>
      <c r="E12522" s="519" t="s">
        <v>41993</v>
      </c>
      <c r="F12522" s="519" t="s">
        <v>41994</v>
      </c>
      <c r="I12522" s="519" t="s">
        <v>5</v>
      </c>
      <c r="J12522" s="650">
        <v>661.77</v>
      </c>
    </row>
    <row r="12523" spans="1:10">
      <c r="A12523" s="519" t="s">
        <v>41995</v>
      </c>
      <c r="B12523" s="519" t="str">
        <f t="shared" si="195"/>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523" s="519" t="s">
        <v>41996</v>
      </c>
      <c r="D12523" s="519" t="s">
        <v>41997</v>
      </c>
      <c r="E12523" s="519" t="s">
        <v>41998</v>
      </c>
      <c r="F12523" s="519" t="s">
        <v>41999</v>
      </c>
      <c r="G12523" s="519" t="s">
        <v>42000</v>
      </c>
      <c r="H12523" s="519" t="s">
        <v>42001</v>
      </c>
      <c r="I12523" s="519" t="s">
        <v>5</v>
      </c>
      <c r="J12523" s="650">
        <v>1899.95</v>
      </c>
    </row>
    <row r="12524" spans="1:10">
      <c r="A12524" s="519" t="s">
        <v>42002</v>
      </c>
      <c r="B12524" s="519" t="str">
        <f t="shared" si="195"/>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2524" s="519" t="s">
        <v>41996</v>
      </c>
      <c r="D12524" s="519" t="s">
        <v>41997</v>
      </c>
      <c r="E12524" s="519" t="s">
        <v>41998</v>
      </c>
      <c r="F12524" s="519" t="s">
        <v>41999</v>
      </c>
      <c r="G12524" s="519" t="s">
        <v>42000</v>
      </c>
      <c r="H12524" s="519" t="s">
        <v>42001</v>
      </c>
      <c r="I12524" s="519" t="s">
        <v>5</v>
      </c>
      <c r="J12524" s="650">
        <v>1852.46</v>
      </c>
    </row>
    <row r="12525" spans="1:10">
      <c r="A12525" s="519" t="s">
        <v>12679</v>
      </c>
      <c r="B12525" s="519" t="str">
        <f t="shared" si="195"/>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525" s="519" t="s">
        <v>42003</v>
      </c>
      <c r="D12525" s="519" t="s">
        <v>42004</v>
      </c>
      <c r="E12525" s="519" t="s">
        <v>42005</v>
      </c>
      <c r="F12525" s="519" t="s">
        <v>42006</v>
      </c>
      <c r="G12525" s="519" t="s">
        <v>42007</v>
      </c>
      <c r="H12525" s="519" t="s">
        <v>42008</v>
      </c>
      <c r="I12525" s="519" t="s">
        <v>5</v>
      </c>
      <c r="J12525" s="650">
        <v>1136.5</v>
      </c>
    </row>
    <row r="12526" spans="1:10">
      <c r="A12526" s="519" t="s">
        <v>12680</v>
      </c>
      <c r="B12526" s="519" t="str">
        <f t="shared" si="195"/>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2526" s="519" t="s">
        <v>42003</v>
      </c>
      <c r="D12526" s="519" t="s">
        <v>42004</v>
      </c>
      <c r="E12526" s="519" t="s">
        <v>42005</v>
      </c>
      <c r="F12526" s="519" t="s">
        <v>42006</v>
      </c>
      <c r="G12526" s="519" t="s">
        <v>42007</v>
      </c>
      <c r="H12526" s="519" t="s">
        <v>42008</v>
      </c>
      <c r="I12526" s="519" t="s">
        <v>5</v>
      </c>
      <c r="J12526" s="650">
        <v>1097.93</v>
      </c>
    </row>
    <row r="12527" spans="1:10">
      <c r="A12527" s="519" t="s">
        <v>12681</v>
      </c>
      <c r="B12527" s="519" t="str">
        <f t="shared" si="195"/>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527" s="519" t="s">
        <v>42009</v>
      </c>
      <c r="D12527" s="519" t="s">
        <v>42004</v>
      </c>
      <c r="E12527" s="519" t="s">
        <v>42010</v>
      </c>
      <c r="F12527" s="519" t="s">
        <v>42011</v>
      </c>
      <c r="G12527" s="519" t="s">
        <v>42012</v>
      </c>
      <c r="H12527" s="519" t="s">
        <v>42013</v>
      </c>
      <c r="I12527" s="519" t="s">
        <v>5</v>
      </c>
      <c r="J12527" s="650">
        <v>1175.17</v>
      </c>
    </row>
    <row r="12528" spans="1:10">
      <c r="A12528" s="519" t="s">
        <v>12682</v>
      </c>
      <c r="B12528" s="519" t="str">
        <f t="shared" si="195"/>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2528" s="519" t="s">
        <v>42009</v>
      </c>
      <c r="D12528" s="519" t="s">
        <v>42004</v>
      </c>
      <c r="E12528" s="519" t="s">
        <v>42010</v>
      </c>
      <c r="F12528" s="519" t="s">
        <v>42011</v>
      </c>
      <c r="G12528" s="519" t="s">
        <v>42012</v>
      </c>
      <c r="H12528" s="519" t="s">
        <v>42013</v>
      </c>
      <c r="I12528" s="519" t="s">
        <v>5</v>
      </c>
      <c r="J12528" s="650">
        <v>1136.04</v>
      </c>
    </row>
    <row r="12529" spans="1:10">
      <c r="A12529" s="519" t="s">
        <v>12683</v>
      </c>
      <c r="B12529" s="519" t="str">
        <f t="shared" si="195"/>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529" s="519" t="s">
        <v>42014</v>
      </c>
      <c r="D12529" s="519" t="s">
        <v>42004</v>
      </c>
      <c r="E12529" s="519" t="s">
        <v>42015</v>
      </c>
      <c r="F12529" s="519" t="s">
        <v>42016</v>
      </c>
      <c r="G12529" s="519" t="s">
        <v>42017</v>
      </c>
      <c r="H12529" s="519" t="s">
        <v>42018</v>
      </c>
      <c r="I12529" s="519" t="s">
        <v>5</v>
      </c>
      <c r="J12529" s="650">
        <v>1228.2</v>
      </c>
    </row>
    <row r="12530" spans="1:10">
      <c r="A12530" s="519" t="s">
        <v>12684</v>
      </c>
      <c r="B12530" s="519" t="str">
        <f t="shared" si="195"/>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2530" s="519" t="s">
        <v>42014</v>
      </c>
      <c r="D12530" s="519" t="s">
        <v>42004</v>
      </c>
      <c r="E12530" s="519" t="s">
        <v>42015</v>
      </c>
      <c r="F12530" s="519" t="s">
        <v>42016</v>
      </c>
      <c r="G12530" s="519" t="s">
        <v>42017</v>
      </c>
      <c r="H12530" s="519" t="s">
        <v>42018</v>
      </c>
      <c r="I12530" s="519" t="s">
        <v>5</v>
      </c>
      <c r="J12530" s="650">
        <v>1188.51</v>
      </c>
    </row>
    <row r="12531" spans="1:10">
      <c r="A12531" s="519" t="s">
        <v>12685</v>
      </c>
      <c r="B12531" s="519" t="str">
        <f t="shared" si="195"/>
        <v>PORTA EM CHAPA DE FIBRA DE MADEIRA PRENSADA (MDP,MDF OU HDF),MEDIO,MIOLO SEMI-SOLIDO E REQUADRO EM MADEIRA NATURAL,ACABAMENTO PARA PINTURA,MEDINDO (80X210X3,5)CM,EXCLUSIVE FERRAGENS.FORNECIMENTO E COLOCACAO</v>
      </c>
      <c r="C12531" s="519" t="s">
        <v>56209</v>
      </c>
      <c r="D12531" s="519" t="s">
        <v>56214</v>
      </c>
      <c r="E12531" s="519" t="s">
        <v>56215</v>
      </c>
      <c r="F12531" s="519" t="s">
        <v>42481</v>
      </c>
      <c r="I12531" s="519" t="s">
        <v>5</v>
      </c>
      <c r="J12531" s="650">
        <v>644.96</v>
      </c>
    </row>
    <row r="12532" spans="1:10">
      <c r="A12532" s="519" t="s">
        <v>12686</v>
      </c>
      <c r="B12532" s="519" t="str">
        <f t="shared" si="195"/>
        <v>PORTA EM CHAPA DE FIBRA DE MADEIRA PRENSADA (MDP,MDF OU HDF),MEDIO,MIOLO SEMI-SOLIDO E REQUADRO EM MADEIRA NATURAL,ACABAMENTO PARA PINTURA,MEDINDO (80X210X3,5)CM,EXCLUSIVE FERRAGENS.FORNECIMENTO E COLOCACAO</v>
      </c>
      <c r="C12532" s="519" t="s">
        <v>56209</v>
      </c>
      <c r="D12532" s="519" t="s">
        <v>56214</v>
      </c>
      <c r="E12532" s="519" t="s">
        <v>56215</v>
      </c>
      <c r="F12532" s="519" t="s">
        <v>42481</v>
      </c>
      <c r="I12532" s="519" t="s">
        <v>5</v>
      </c>
      <c r="J12532" s="650">
        <v>611.03</v>
      </c>
    </row>
    <row r="12533" spans="1:10">
      <c r="A12533" s="519" t="s">
        <v>12687</v>
      </c>
      <c r="B12533" s="519" t="str">
        <f t="shared" si="195"/>
        <v>PORTA EM CHAPA DE FIBRA DE MADEIRA PRENSADA (MDP,MDF OU HDF),MEDIO,MIOLO SEMI-SOLIDO E REQUADRO EM MADEIRA NATURAL,ACABAMENTO PARA PINTURA,MEDINDO (70X210X3,5)CM,EXCLUSIVE FERRAGENS.FORNECIMENTO E COLOCACAO</v>
      </c>
      <c r="C12533" s="519" t="s">
        <v>56209</v>
      </c>
      <c r="D12533" s="519" t="s">
        <v>56214</v>
      </c>
      <c r="E12533" s="519" t="s">
        <v>56216</v>
      </c>
      <c r="F12533" s="519" t="s">
        <v>42481</v>
      </c>
      <c r="I12533" s="519" t="s">
        <v>5</v>
      </c>
      <c r="J12533" s="650">
        <v>641.04999999999995</v>
      </c>
    </row>
    <row r="12534" spans="1:10">
      <c r="A12534" s="519" t="s">
        <v>12688</v>
      </c>
      <c r="B12534" s="519" t="str">
        <f t="shared" si="195"/>
        <v>PORTA EM CHAPA DE FIBRA DE MADEIRA PRENSADA (MDP,MDF OU HDF),MEDIO,MIOLO SEMI-SOLIDO E REQUADRO EM MADEIRA NATURAL,ACABAMENTO PARA PINTURA,MEDINDO (70X210X3,5)CM,EXCLUSIVE FERRAGENS.FORNECIMENTO E COLOCACAO</v>
      </c>
      <c r="C12534" s="519" t="s">
        <v>56209</v>
      </c>
      <c r="D12534" s="519" t="s">
        <v>56214</v>
      </c>
      <c r="E12534" s="519" t="s">
        <v>56216</v>
      </c>
      <c r="F12534" s="519" t="s">
        <v>42481</v>
      </c>
      <c r="I12534" s="519" t="s">
        <v>5</v>
      </c>
      <c r="J12534" s="650">
        <v>607.12</v>
      </c>
    </row>
    <row r="12535" spans="1:10">
      <c r="A12535" s="519" t="s">
        <v>12689</v>
      </c>
      <c r="B12535" s="519" t="str">
        <f t="shared" si="195"/>
        <v>PORTA EM CHAPA DE FIBRA DE MADEIRA PRENSADA (MDP,MDF OU HDF),MEDIO,MIOLO SEMI-SOLIDO E REQUADRO EM MADEIRA NATURAL,ACABAMENTO PARA PINTURA,MEDINDO (60X210X3,5)CM,EXCLUSIVE FERRAGENS.FORNECIMENTO E COLOCACAO</v>
      </c>
      <c r="C12535" s="519" t="s">
        <v>56209</v>
      </c>
      <c r="D12535" s="519" t="s">
        <v>56214</v>
      </c>
      <c r="E12535" s="519" t="s">
        <v>56217</v>
      </c>
      <c r="F12535" s="519" t="s">
        <v>42481</v>
      </c>
      <c r="I12535" s="519" t="s">
        <v>5</v>
      </c>
      <c r="J12535" s="650">
        <v>637.14</v>
      </c>
    </row>
    <row r="12536" spans="1:10">
      <c r="A12536" s="519" t="s">
        <v>12690</v>
      </c>
      <c r="B12536" s="519" t="str">
        <f t="shared" si="195"/>
        <v>PORTA EM CHAPA DE FIBRA DE MADEIRA PRENSADA (MDP,MDF OU HDF),MEDIO,MIOLO SEMI-SOLIDO E REQUADRO EM MADEIRA NATURAL,ACABAMENTO PARA PINTURA,MEDINDO (60X210X3,5)CM,EXCLUSIVE FERRAGENS.FORNECIMENTO E COLOCACAO</v>
      </c>
      <c r="C12536" s="519" t="s">
        <v>56209</v>
      </c>
      <c r="D12536" s="519" t="s">
        <v>56214</v>
      </c>
      <c r="E12536" s="519" t="s">
        <v>56217</v>
      </c>
      <c r="F12536" s="519" t="s">
        <v>42481</v>
      </c>
      <c r="I12536" s="519" t="s">
        <v>5</v>
      </c>
      <c r="J12536" s="650">
        <v>603.21</v>
      </c>
    </row>
    <row r="12537" spans="1:10">
      <c r="A12537" s="519" t="s">
        <v>56218</v>
      </c>
      <c r="B12537" s="519" t="str">
        <f t="shared" si="195"/>
        <v>PORTA EM CHAPA DE FIBRA DE MADEIRA PRENSADA (MDP,MDF OU HDF),2 FOLHAS,MEDIO,MIOLO SEMI-SOLIDO E REQUADRO EM MADEIRA NATURAL,ACABAMENTO PARA PINTURA MEDINDO (80X210X3,5)CM,EXCLUSIVE FERRAGENS.FORNECIMENTO E COLOCACAO</v>
      </c>
      <c r="C12537" s="519" t="s">
        <v>56209</v>
      </c>
      <c r="D12537" s="519" t="s">
        <v>56219</v>
      </c>
      <c r="E12537" s="519" t="s">
        <v>56220</v>
      </c>
      <c r="F12537" s="519" t="s">
        <v>56221</v>
      </c>
      <c r="I12537" s="519" t="s">
        <v>5</v>
      </c>
      <c r="J12537" s="650">
        <v>1061.55</v>
      </c>
    </row>
    <row r="12538" spans="1:10">
      <c r="A12538" s="519" t="s">
        <v>56222</v>
      </c>
      <c r="B12538" s="519" t="str">
        <f t="shared" si="195"/>
        <v>PORTA EM CHAPA DE FIBRA DE MADEIRA PRENSADA (MDP,MDF OU HDF),2 FOLHAS,MEDIO,MIOLO SEMI-SOLIDO E REQUADRO EM MADEIRA NATURAL,ACABAMENTO PARA PINTURA MEDINDO (80X210X3,5)CM,EXCLUSIVE FERRAGENS.FORNECIMENTO E COLOCACAO</v>
      </c>
      <c r="C12538" s="519" t="s">
        <v>56209</v>
      </c>
      <c r="D12538" s="519" t="s">
        <v>56219</v>
      </c>
      <c r="E12538" s="519" t="s">
        <v>56220</v>
      </c>
      <c r="F12538" s="519" t="s">
        <v>56221</v>
      </c>
      <c r="I12538" s="519" t="s">
        <v>5</v>
      </c>
      <c r="J12538" s="650">
        <v>996.52</v>
      </c>
    </row>
    <row r="12539" spans="1:10">
      <c r="A12539" s="519" t="s">
        <v>56223</v>
      </c>
      <c r="B12539" s="519" t="str">
        <f t="shared" si="195"/>
        <v>PORTA EM CHAPA DE FIBRA DE MADEIRA PRENSADA (MDP,MDF OU HDF),2 FOLHAS,MEDIO,MIOLO SEMI-SOLIDO E REQUADRO EM MADEIRA NATURAL,ACABAMENTO PARA PINTURA,MEDINDO (70X210X3,5)CM,EXCLUSIVE FERRAGENS.FORNECIMENTO E COLOCACAO</v>
      </c>
      <c r="C12539" s="519" t="s">
        <v>56209</v>
      </c>
      <c r="D12539" s="519" t="s">
        <v>56219</v>
      </c>
      <c r="E12539" s="519" t="s">
        <v>56224</v>
      </c>
      <c r="F12539" s="519" t="s">
        <v>56221</v>
      </c>
      <c r="I12539" s="519" t="s">
        <v>5</v>
      </c>
      <c r="J12539" s="650">
        <v>1054.44</v>
      </c>
    </row>
    <row r="12540" spans="1:10">
      <c r="A12540" s="519" t="s">
        <v>56225</v>
      </c>
      <c r="B12540" s="519" t="str">
        <f t="shared" si="195"/>
        <v>PORTA EM CHAPA DE FIBRA DE MADEIRA PRENSADA (MDP,MDF OU HDF),2 FOLHAS,MEDIO,MIOLO SEMI-SOLIDO E REQUADRO EM MADEIRA NATURAL,ACABAMENTO PARA PINTURA,MEDINDO (70X210X3,5)CM,EXCLUSIVE FERRAGENS.FORNECIMENTO E COLOCACAO</v>
      </c>
      <c r="C12540" s="519" t="s">
        <v>56209</v>
      </c>
      <c r="D12540" s="519" t="s">
        <v>56219</v>
      </c>
      <c r="E12540" s="519" t="s">
        <v>56224</v>
      </c>
      <c r="F12540" s="519" t="s">
        <v>56221</v>
      </c>
      <c r="I12540" s="519" t="s">
        <v>5</v>
      </c>
      <c r="J12540" s="650">
        <v>989.41</v>
      </c>
    </row>
    <row r="12541" spans="1:10">
      <c r="A12541" s="519" t="s">
        <v>56226</v>
      </c>
      <c r="B12541" s="519" t="str">
        <f t="shared" si="195"/>
        <v>PORTA EM CHAPA DE FIBRA DE MADEIRA PRENSADA (MDP,MDF OU HDF),2 FOLHAS,MEDIO,MIOLO SEMI-SOLIDO E REQUADRO EM MADEIRA NATURAL,ACABAMENTO PARA PINTURA,MEDINDO (60X210X3,5)CM,EXCLUSIVE FERRAGENS.FORNECIMENTO E COLOCACAO</v>
      </c>
      <c r="C12541" s="519" t="s">
        <v>56209</v>
      </c>
      <c r="D12541" s="519" t="s">
        <v>56219</v>
      </c>
      <c r="E12541" s="519" t="s">
        <v>56227</v>
      </c>
      <c r="F12541" s="519" t="s">
        <v>56221</v>
      </c>
      <c r="I12541" s="519" t="s">
        <v>5</v>
      </c>
      <c r="J12541" s="650">
        <v>1047.33</v>
      </c>
    </row>
    <row r="12542" spans="1:10">
      <c r="A12542" s="519" t="s">
        <v>56228</v>
      </c>
      <c r="B12542" s="519" t="str">
        <f t="shared" si="195"/>
        <v>PORTA EM CHAPA DE FIBRA DE MADEIRA PRENSADA (MDP,MDF OU HDF),2 FOLHAS,MEDIO,MIOLO SEMI-SOLIDO E REQUADRO EM MADEIRA NATURAL,ACABAMENTO PARA PINTURA,MEDINDO (60X210X3,5)CM,EXCLUSIVE FERRAGENS.FORNECIMENTO E COLOCACAO</v>
      </c>
      <c r="C12542" s="519" t="s">
        <v>56209</v>
      </c>
      <c r="D12542" s="519" t="s">
        <v>56219</v>
      </c>
      <c r="E12542" s="519" t="s">
        <v>56227</v>
      </c>
      <c r="F12542" s="519" t="s">
        <v>56221</v>
      </c>
      <c r="I12542" s="519" t="s">
        <v>5</v>
      </c>
      <c r="J12542" s="650">
        <v>982.31</v>
      </c>
    </row>
    <row r="12543" spans="1:10">
      <c r="A12543" s="519" t="s">
        <v>56229</v>
      </c>
      <c r="B12543" s="519" t="str">
        <f t="shared" si="195"/>
        <v>PORTINHOLA DE MADEIRA DE LEI EM COMPENSADO DE 20MM,PARA FECHAMENTO DE QUADROS DE LUZ OU ARMARIOS,INCLUSIVE GUARNICAO,EXCLUSIVE FERRAGENS.FORNECIMENTO E COLOCACAO</v>
      </c>
      <c r="C12543" s="519" t="s">
        <v>56230</v>
      </c>
      <c r="D12543" s="519" t="s">
        <v>56231</v>
      </c>
      <c r="E12543" s="519" t="s">
        <v>41950</v>
      </c>
      <c r="I12543" s="519" t="s">
        <v>13</v>
      </c>
      <c r="J12543" s="650">
        <v>424.05</v>
      </c>
    </row>
    <row r="12544" spans="1:10">
      <c r="A12544" s="519" t="s">
        <v>56232</v>
      </c>
      <c r="B12544" s="519" t="str">
        <f t="shared" si="195"/>
        <v>PORTINHOLA DE MADEIRA DE LEI EM COMPENSADO DE 20MM,PARA FECHAMENTO DE QUADROS DE LUZ OU ARMARIOS,INCLUSIVE GUARNICAO,EXCLUSIVE FERRAGENS.FORNECIMENTO E COLOCACAO</v>
      </c>
      <c r="C12544" s="519" t="s">
        <v>56230</v>
      </c>
      <c r="D12544" s="519" t="s">
        <v>56231</v>
      </c>
      <c r="E12544" s="519" t="s">
        <v>41950</v>
      </c>
      <c r="I12544" s="519" t="s">
        <v>13</v>
      </c>
      <c r="J12544" s="650">
        <v>401.43</v>
      </c>
    </row>
    <row r="12545" spans="1:10">
      <c r="A12545" s="519" t="s">
        <v>56233</v>
      </c>
      <c r="B12545" s="519" t="str">
        <f t="shared" si="195"/>
        <v>PORTINHOLA DE MADEIRA DE LEI,MACICA,DE 80X20CM,EM 2 FOLHAS DE CORRER EM TRILHOS DE ALUMINIO,CONFORME PROJETO Nº 6011/EMOP.FORNECIMENTO E COLOCACAO</v>
      </c>
      <c r="C12545" s="519" t="s">
        <v>56234</v>
      </c>
      <c r="D12545" s="519" t="s">
        <v>56235</v>
      </c>
      <c r="E12545" s="519" t="s">
        <v>56236</v>
      </c>
      <c r="I12545" s="519" t="s">
        <v>5</v>
      </c>
      <c r="J12545" s="650">
        <v>232.81</v>
      </c>
    </row>
    <row r="12546" spans="1:10">
      <c r="A12546" s="519" t="s">
        <v>56237</v>
      </c>
      <c r="B12546" s="519" t="str">
        <f t="shared" si="195"/>
        <v>PORTINHOLA DE MADEIRA DE LEI,MACICA,DE 80X20CM,EM 2 FOLHAS DE CORRER EM TRILHOS DE ALUMINIO,CONFORME PROJETO Nº 6011/EMOP.FORNECIMENTO E COLOCACAO</v>
      </c>
      <c r="C12546" s="519" t="s">
        <v>56234</v>
      </c>
      <c r="D12546" s="519" t="s">
        <v>56235</v>
      </c>
      <c r="E12546" s="519" t="s">
        <v>56236</v>
      </c>
      <c r="I12546" s="519" t="s">
        <v>5</v>
      </c>
      <c r="J12546" s="650">
        <v>221.5</v>
      </c>
    </row>
    <row r="12547" spans="1:10">
      <c r="A12547" s="519" t="s">
        <v>12691</v>
      </c>
      <c r="B12547" s="519" t="str">
        <f t="shared" si="195"/>
        <v>PORTAO DE TABUAS DE MADEIRA DE LEI,SOBRE ARMACAO TRIANGULADA E MARCO,EXCLUSIVE FERRAGENS.FORNECIMENTO E COLOCACAO</v>
      </c>
      <c r="C12547" s="519" t="s">
        <v>42020</v>
      </c>
      <c r="D12547" s="519" t="s">
        <v>42021</v>
      </c>
      <c r="I12547" s="519" t="s">
        <v>13</v>
      </c>
      <c r="J12547" s="650">
        <v>3127.05</v>
      </c>
    </row>
    <row r="12548" spans="1:10">
      <c r="A12548" s="519" t="s">
        <v>12692</v>
      </c>
      <c r="B12548" s="519" t="str">
        <f t="shared" si="195"/>
        <v>PORTAO DE TABUAS DE MADEIRA DE LEI,SOBRE ARMACAO TRIANGULADA E MARCO,EXCLUSIVE FERRAGENS.FORNECIMENTO E COLOCACAO</v>
      </c>
      <c r="C12548" s="519" t="s">
        <v>42020</v>
      </c>
      <c r="D12548" s="519" t="s">
        <v>42021</v>
      </c>
      <c r="I12548" s="519" t="s">
        <v>13</v>
      </c>
      <c r="J12548" s="650">
        <v>3059.19</v>
      </c>
    </row>
    <row r="12549" spans="1:10">
      <c r="A12549" s="519" t="s">
        <v>12693</v>
      </c>
      <c r="B12549" s="519" t="str">
        <f t="shared" si="195"/>
        <v>JANELA DE MADEIRA DE LEI GUILHOTINA DE 150X150X3,5CM,EM 2 FOLHAS,COM CAIXILHO PARA VIDRO E MARCO DUPLO,COM CAIXAS PARA CONTRAPESOS,EXCLUSIVE FERRAGENS.FORNECIMENTO E COLOCACAO</v>
      </c>
      <c r="C12549" s="519" t="s">
        <v>42022</v>
      </c>
      <c r="D12549" s="519" t="s">
        <v>42023</v>
      </c>
      <c r="E12549" s="519" t="s">
        <v>42024</v>
      </c>
      <c r="I12549" s="519" t="s">
        <v>5</v>
      </c>
      <c r="J12549" s="650">
        <v>1450.02</v>
      </c>
    </row>
    <row r="12550" spans="1:10">
      <c r="A12550" s="519" t="s">
        <v>12694</v>
      </c>
      <c r="B12550" s="519" t="str">
        <f t="shared" si="195"/>
        <v>JANELA DE MADEIRA DE LEI GUILHOTINA DE 150X150X3,5CM,EM 2 FOLHAS,COM CAIXILHO PARA VIDRO E MARCO DUPLO,COM CAIXAS PARA CONTRAPESOS,EXCLUSIVE FERRAGENS.FORNECIMENTO E COLOCACAO</v>
      </c>
      <c r="C12550" s="519" t="s">
        <v>42022</v>
      </c>
      <c r="D12550" s="519" t="s">
        <v>42023</v>
      </c>
      <c r="E12550" s="519" t="s">
        <v>42024</v>
      </c>
      <c r="I12550" s="519" t="s">
        <v>5</v>
      </c>
      <c r="J12550" s="650">
        <v>1346.38</v>
      </c>
    </row>
    <row r="12551" spans="1:10">
      <c r="A12551" s="519" t="s">
        <v>12695</v>
      </c>
      <c r="B12551" s="519" t="str">
        <f t="shared" si="195"/>
        <v>JANELA DE MADEIRA DE LEI GUILHOTINA DE 100X150X3CM,EM 2 FOLHAS,MARCO DUPLO COM CAIXILHO PARA VIDRO,PRESOS EM BORBOLETAS,EXCLUSIVE FERRAGENS.FORNECIMENTO E COLOCACAO</v>
      </c>
      <c r="C12551" s="519" t="s">
        <v>42025</v>
      </c>
      <c r="D12551" s="519" t="s">
        <v>42026</v>
      </c>
      <c r="E12551" s="519" t="s">
        <v>42019</v>
      </c>
      <c r="I12551" s="519" t="s">
        <v>5</v>
      </c>
      <c r="J12551" s="650">
        <v>1562</v>
      </c>
    </row>
    <row r="12552" spans="1:10">
      <c r="A12552" s="519" t="s">
        <v>12696</v>
      </c>
      <c r="B12552" s="519" t="str">
        <f t="shared" ref="B12552:B12615" si="196">C12552&amp;D12552&amp;E12552&amp;F12552&amp;G12552&amp;H12552</f>
        <v>JANELA DE MADEIRA DE LEI GUILHOTINA DE 100X150X3CM,EM 2 FOLHAS,MARCO DUPLO COM CAIXILHO PARA VIDRO,PRESOS EM BORBOLETAS,EXCLUSIVE FERRAGENS.FORNECIMENTO E COLOCACAO</v>
      </c>
      <c r="C12552" s="519" t="s">
        <v>42025</v>
      </c>
      <c r="D12552" s="519" t="s">
        <v>42026</v>
      </c>
      <c r="E12552" s="519" t="s">
        <v>42019</v>
      </c>
      <c r="I12552" s="519" t="s">
        <v>5</v>
      </c>
      <c r="J12552" s="650">
        <v>1528.07</v>
      </c>
    </row>
    <row r="12553" spans="1:10">
      <c r="A12553" s="519" t="s">
        <v>12697</v>
      </c>
      <c r="B12553" s="519" t="str">
        <f t="shared" si="196"/>
        <v>JANELA DE MADEIRA DE LEI GUILHOTINA DE 120X150X3CM,EM 2 FOLHAS,MARCO DUPLO COM CAIXILHO PARA VIDRO,PRESOS EM BORBOLETAS,EXCLUSIVE FERRAGENS.FORNECIMENTO E COLOCACAO</v>
      </c>
      <c r="C12553" s="519" t="s">
        <v>42027</v>
      </c>
      <c r="D12553" s="519" t="s">
        <v>42026</v>
      </c>
      <c r="E12553" s="519" t="s">
        <v>42019</v>
      </c>
      <c r="I12553" s="519" t="s">
        <v>5</v>
      </c>
      <c r="J12553" s="650">
        <v>1815.18</v>
      </c>
    </row>
    <row r="12554" spans="1:10">
      <c r="A12554" s="519" t="s">
        <v>12698</v>
      </c>
      <c r="B12554" s="519" t="str">
        <f t="shared" si="196"/>
        <v>JANELA DE MADEIRA DE LEI GUILHOTINA DE 120X150X3CM,EM 2 FOLHAS,MARCO DUPLO COM CAIXILHO PARA VIDRO,PRESOS EM BORBOLETAS,EXCLUSIVE FERRAGENS.FORNECIMENTO E COLOCACAO</v>
      </c>
      <c r="C12554" s="519" t="s">
        <v>42027</v>
      </c>
      <c r="D12554" s="519" t="s">
        <v>42026</v>
      </c>
      <c r="E12554" s="519" t="s">
        <v>42019</v>
      </c>
      <c r="I12554" s="519" t="s">
        <v>5</v>
      </c>
      <c r="J12554" s="650">
        <v>1781.25</v>
      </c>
    </row>
    <row r="12555" spans="1:10">
      <c r="A12555" s="519" t="s">
        <v>12699</v>
      </c>
      <c r="B12555" s="519" t="str">
        <f t="shared" si="196"/>
        <v>JANELA DE MADEIRA DE LEI GUILHOTINA DE 150X150X3CM,EM 2 FOLHAS,MARCO DUPLO COM CAIXILHO PARA VIDRO,PRESOS EM BORBOLETAS,EXCLUSIVE FERRAGENS.FORNECIMENTO E COLOCACAO</v>
      </c>
      <c r="C12555" s="519" t="s">
        <v>42028</v>
      </c>
      <c r="D12555" s="519" t="s">
        <v>42026</v>
      </c>
      <c r="E12555" s="519" t="s">
        <v>42019</v>
      </c>
      <c r="I12555" s="519" t="s">
        <v>5</v>
      </c>
      <c r="J12555" s="650">
        <v>2248.67</v>
      </c>
    </row>
    <row r="12556" spans="1:10">
      <c r="A12556" s="519" t="s">
        <v>12700</v>
      </c>
      <c r="B12556" s="519" t="str">
        <f t="shared" si="196"/>
        <v>JANELA DE MADEIRA DE LEI GUILHOTINA DE 150X150X3CM,EM 2 FOLHAS,MARCO DUPLO COM CAIXILHO PARA VIDRO,PRESOS EM BORBOLETAS,EXCLUSIVE FERRAGENS.FORNECIMENTO E COLOCACAO</v>
      </c>
      <c r="C12556" s="519" t="s">
        <v>42028</v>
      </c>
      <c r="D12556" s="519" t="s">
        <v>42026</v>
      </c>
      <c r="E12556" s="519" t="s">
        <v>42019</v>
      </c>
      <c r="I12556" s="519" t="s">
        <v>5</v>
      </c>
      <c r="J12556" s="650">
        <v>2209.08</v>
      </c>
    </row>
    <row r="12557" spans="1:10">
      <c r="A12557" s="519" t="s">
        <v>12701</v>
      </c>
      <c r="B12557" s="519" t="str">
        <f t="shared" si="196"/>
        <v>JANELA DE MADEIRA DE LEI DE ABRIR DE 120X150X3CM,TIPO VVP (VENEZIANA,VIDRO E POSTIGO) EM 2 FOLHAS E MARCO DE 7X3CM,EXCLUSIVE FERRAGENS.FORNECIMENTO E COLOCACAO</v>
      </c>
      <c r="C12557" s="519" t="s">
        <v>42029</v>
      </c>
      <c r="D12557" s="519" t="s">
        <v>42030</v>
      </c>
      <c r="E12557" s="519" t="s">
        <v>42031</v>
      </c>
      <c r="I12557" s="519" t="s">
        <v>5</v>
      </c>
      <c r="J12557" s="650">
        <v>1567.23</v>
      </c>
    </row>
    <row r="12558" spans="1:10">
      <c r="A12558" s="519" t="s">
        <v>12702</v>
      </c>
      <c r="B12558" s="519" t="str">
        <f t="shared" si="196"/>
        <v>JANELA DE MADEIRA DE LEI DE ABRIR DE 120X150X3CM,TIPO VVP (VENEZIANA,VIDRO E POSTIGO) EM 2 FOLHAS E MARCO DE 7X3CM,EXCLUSIVE FERRAGENS.FORNECIMENTO E COLOCACAO</v>
      </c>
      <c r="C12558" s="519" t="s">
        <v>42029</v>
      </c>
      <c r="D12558" s="519" t="s">
        <v>42030</v>
      </c>
      <c r="E12558" s="519" t="s">
        <v>42031</v>
      </c>
      <c r="I12558" s="519" t="s">
        <v>5</v>
      </c>
      <c r="J12558" s="650">
        <v>1533.3</v>
      </c>
    </row>
    <row r="12559" spans="1:10">
      <c r="A12559" s="519" t="s">
        <v>12703</v>
      </c>
      <c r="B12559" s="519" t="str">
        <f t="shared" si="196"/>
        <v>JANELA DE MADEIRA DE LEI DE ABRIR DE 100X100X3CM,TIPO VVP (VENEZIANA,VIDRO E POSTIGO) EM 2 FOLHAS E MARCO DE 7X3CM,EXCLUSIVE FERRAGENS.FORNECIMENTO E COLOCACAO</v>
      </c>
      <c r="C12559" s="519" t="s">
        <v>42032</v>
      </c>
      <c r="D12559" s="519" t="s">
        <v>42030</v>
      </c>
      <c r="E12559" s="519" t="s">
        <v>42031</v>
      </c>
      <c r="I12559" s="519" t="s">
        <v>5</v>
      </c>
      <c r="J12559" s="650">
        <v>1299.7</v>
      </c>
    </row>
    <row r="12560" spans="1:10">
      <c r="A12560" s="519" t="s">
        <v>12704</v>
      </c>
      <c r="B12560" s="519" t="str">
        <f t="shared" si="196"/>
        <v>JANELA DE MADEIRA DE LEI DE ABRIR DE 100X100X3CM,TIPO VVP (VENEZIANA,VIDRO E POSTIGO) EM 2 FOLHAS E MARCO DE 7X3CM,EXCLUSIVE FERRAGENS.FORNECIMENTO E COLOCACAO</v>
      </c>
      <c r="C12560" s="519" t="s">
        <v>42032</v>
      </c>
      <c r="D12560" s="519" t="s">
        <v>42030</v>
      </c>
      <c r="E12560" s="519" t="s">
        <v>42031</v>
      </c>
      <c r="I12560" s="519" t="s">
        <v>5</v>
      </c>
      <c r="J12560" s="650">
        <v>1271.42</v>
      </c>
    </row>
    <row r="12561" spans="1:10">
      <c r="A12561" s="519" t="s">
        <v>12705</v>
      </c>
      <c r="B12561" s="519" t="str">
        <f t="shared" si="196"/>
        <v>JANELA DE MADEIRA DE LEI EM VENEZIANA DE 200X100X3CM,COM 2 FOLHAS DE CORRER,EXCLUSIVE FERRAGENS.FORNECIMENTO E COLOCACAO</v>
      </c>
      <c r="C12561" s="519" t="s">
        <v>42033</v>
      </c>
      <c r="D12561" s="519" t="s">
        <v>42034</v>
      </c>
      <c r="I12561" s="519" t="s">
        <v>5</v>
      </c>
      <c r="J12561" s="650">
        <v>1573.52</v>
      </c>
    </row>
    <row r="12562" spans="1:10">
      <c r="A12562" s="519" t="s">
        <v>12706</v>
      </c>
      <c r="B12562" s="519" t="str">
        <f t="shared" si="196"/>
        <v>JANELA DE MADEIRA DE LEI EM VENEZIANA DE 200X100X3CM,COM 2 FOLHAS DE CORRER,EXCLUSIVE FERRAGENS.FORNECIMENTO E COLOCACAO</v>
      </c>
      <c r="C12562" s="519" t="s">
        <v>42033</v>
      </c>
      <c r="D12562" s="519" t="s">
        <v>42034</v>
      </c>
      <c r="I12562" s="519" t="s">
        <v>5</v>
      </c>
      <c r="J12562" s="650">
        <v>1522.62</v>
      </c>
    </row>
    <row r="12563" spans="1:10">
      <c r="A12563" s="519" t="s">
        <v>12707</v>
      </c>
      <c r="B12563" s="519" t="str">
        <f t="shared" si="196"/>
        <v>JANELA DE MADEIRA DE LEI DE CORRER DE 150X150X3,5CM,EM 2 FOLHAS,PARA VIDRO,COM BANDEIRA EM CAIXILHO DE VIDRO,EXCLUSIVE FERRAGENS.FORNECIMENTO E COLOCACAO</v>
      </c>
      <c r="C12563" s="519" t="s">
        <v>42035</v>
      </c>
      <c r="D12563" s="519" t="s">
        <v>42036</v>
      </c>
      <c r="E12563" s="519" t="s">
        <v>41963</v>
      </c>
      <c r="I12563" s="519" t="s">
        <v>5</v>
      </c>
      <c r="J12563" s="650">
        <v>2286.7800000000002</v>
      </c>
    </row>
    <row r="12564" spans="1:10">
      <c r="A12564" s="519" t="s">
        <v>12708</v>
      </c>
      <c r="B12564" s="519" t="str">
        <f t="shared" si="196"/>
        <v>JANELA DE MADEIRA DE LEI DE CORRER DE 150X150X3,5CM,EM 2 FOLHAS,PARA VIDRO,COM BANDEIRA EM CAIXILHO DE VIDRO,EXCLUSIVE FERRAGENS.FORNECIMENTO E COLOCACAO</v>
      </c>
      <c r="C12564" s="519" t="s">
        <v>42035</v>
      </c>
      <c r="D12564" s="519" t="s">
        <v>42036</v>
      </c>
      <c r="E12564" s="519" t="s">
        <v>41963</v>
      </c>
      <c r="I12564" s="519" t="s">
        <v>5</v>
      </c>
      <c r="J12564" s="650">
        <v>2247.19</v>
      </c>
    </row>
    <row r="12565" spans="1:10">
      <c r="A12565" s="519" t="s">
        <v>12709</v>
      </c>
      <c r="B12565" s="519" t="str">
        <f t="shared" si="196"/>
        <v>JANELA DE MADEIRA DE LEI DE CORRER DE 200X150X3,5CM,EM 4 FOLHAS,SENDO 2 DE CORRER,PARA VIDRO,COM BANDEIRA EM CAIXILHO DEVIDRO,EXCLUSIVE FERRAGENS.FORNECIMENTO E COLOCACAO</v>
      </c>
      <c r="C12565" s="519" t="s">
        <v>42037</v>
      </c>
      <c r="D12565" s="519" t="s">
        <v>42038</v>
      </c>
      <c r="E12565" s="519" t="s">
        <v>42039</v>
      </c>
      <c r="I12565" s="519" t="s">
        <v>5</v>
      </c>
      <c r="J12565" s="650">
        <v>2965.65</v>
      </c>
    </row>
    <row r="12566" spans="1:10">
      <c r="A12566" s="519" t="s">
        <v>12710</v>
      </c>
      <c r="B12566" s="519" t="str">
        <f t="shared" si="196"/>
        <v>JANELA DE MADEIRA DE LEI DE CORRER DE 200X150X3,5CM,EM 4 FOLHAS,SENDO 2 DE CORRER,PARA VIDRO,COM BANDEIRA EM CAIXILHO DEVIDRO,EXCLUSIVE FERRAGENS.FORNECIMENTO E COLOCACAO</v>
      </c>
      <c r="C12566" s="519" t="s">
        <v>42037</v>
      </c>
      <c r="D12566" s="519" t="s">
        <v>42038</v>
      </c>
      <c r="E12566" s="519" t="s">
        <v>42039</v>
      </c>
      <c r="I12566" s="519" t="s">
        <v>5</v>
      </c>
      <c r="J12566" s="650">
        <v>2920.41</v>
      </c>
    </row>
    <row r="12567" spans="1:10">
      <c r="A12567" s="519" t="s">
        <v>12711</v>
      </c>
      <c r="B12567" s="519" t="str">
        <f t="shared" si="196"/>
        <v>JANELA DE MADEIRA DE LEI DE CORRER,DE 2 FOLHAS,DE 110X120X3CM,INCLUSIVE GUARNICAO,EXCLUSIVE FERRAGENS.FORNECIMENTO E COLOCACAO</v>
      </c>
      <c r="C12567" s="519" t="s">
        <v>42040</v>
      </c>
      <c r="D12567" s="519" t="s">
        <v>42041</v>
      </c>
      <c r="E12567" s="519" t="s">
        <v>34525</v>
      </c>
      <c r="I12567" s="519" t="s">
        <v>5</v>
      </c>
      <c r="J12567" s="650">
        <v>2302.98</v>
      </c>
    </row>
    <row r="12568" spans="1:10">
      <c r="A12568" s="519" t="s">
        <v>12712</v>
      </c>
      <c r="B12568" s="519" t="str">
        <f t="shared" si="196"/>
        <v>JANELA DE MADEIRA DE LEI DE CORRER,DE 2 FOLHAS,DE 110X120X3CM,INCLUSIVE GUARNICAO,EXCLUSIVE FERRAGENS.FORNECIMENTO E COLOCACAO</v>
      </c>
      <c r="C12568" s="519" t="s">
        <v>42040</v>
      </c>
      <c r="D12568" s="519" t="s">
        <v>42041</v>
      </c>
      <c r="E12568" s="519" t="s">
        <v>34525</v>
      </c>
      <c r="I12568" s="519" t="s">
        <v>5</v>
      </c>
      <c r="J12568" s="650">
        <v>2274.71</v>
      </c>
    </row>
    <row r="12569" spans="1:10">
      <c r="A12569" s="519" t="s">
        <v>12713</v>
      </c>
      <c r="B12569" s="519" t="str">
        <f t="shared" si="196"/>
        <v>JANELA DE MADEIRA DE LEI DE CORRER,DE 2 FOLHAS,DE 110X140X3CM,INCLUSIVE GUARNICAO,EXCLUSIVE FERRAGENS.FORNECIMENTO E COLOCACAO</v>
      </c>
      <c r="C12569" s="519" t="s">
        <v>42042</v>
      </c>
      <c r="D12569" s="519" t="s">
        <v>42041</v>
      </c>
      <c r="E12569" s="519" t="s">
        <v>34525</v>
      </c>
      <c r="I12569" s="519" t="s">
        <v>5</v>
      </c>
      <c r="J12569" s="650">
        <v>2636.53</v>
      </c>
    </row>
    <row r="12570" spans="1:10">
      <c r="A12570" s="519" t="s">
        <v>12714</v>
      </c>
      <c r="B12570" s="519" t="str">
        <f t="shared" si="196"/>
        <v>JANELA DE MADEIRA DE LEI DE CORRER,DE 2 FOLHAS,DE 110X140X3CM,INCLUSIVE GUARNICAO,EXCLUSIVE FERRAGENS.FORNECIMENTO E COLOCACAO</v>
      </c>
      <c r="C12570" s="519" t="s">
        <v>42042</v>
      </c>
      <c r="D12570" s="519" t="s">
        <v>42041</v>
      </c>
      <c r="E12570" s="519" t="s">
        <v>34525</v>
      </c>
      <c r="I12570" s="519" t="s">
        <v>5</v>
      </c>
      <c r="J12570" s="650">
        <v>2608.2600000000002</v>
      </c>
    </row>
    <row r="12571" spans="1:10">
      <c r="A12571" s="519" t="s">
        <v>12715</v>
      </c>
      <c r="B12571" s="519" t="str">
        <f t="shared" si="196"/>
        <v>JANELA DE MADEIRA DE LEI DE CORRER,DE 4 FOLHAS,DE 160X120X3CM,INCLUSIVE GUARNICAO,EXCLUSIVE FERRAGENS.FORNECIMENTO E COLOCACAO</v>
      </c>
      <c r="C12571" s="519" t="s">
        <v>42043</v>
      </c>
      <c r="D12571" s="519" t="s">
        <v>42041</v>
      </c>
      <c r="E12571" s="519" t="s">
        <v>34525</v>
      </c>
      <c r="I12571" s="519" t="s">
        <v>5</v>
      </c>
      <c r="J12571" s="650">
        <v>3305.03</v>
      </c>
    </row>
    <row r="12572" spans="1:10">
      <c r="A12572" s="519" t="s">
        <v>12716</v>
      </c>
      <c r="B12572" s="519" t="str">
        <f t="shared" si="196"/>
        <v>JANELA DE MADEIRA DE LEI DE CORRER,DE 4 FOLHAS,DE 160X120X3CM,INCLUSIVE GUARNICAO,EXCLUSIVE FERRAGENS.FORNECIMENTO E COLOCACAO</v>
      </c>
      <c r="C12572" s="519" t="s">
        <v>42043</v>
      </c>
      <c r="D12572" s="519" t="s">
        <v>42041</v>
      </c>
      <c r="E12572" s="519" t="s">
        <v>34525</v>
      </c>
      <c r="I12572" s="519" t="s">
        <v>5</v>
      </c>
      <c r="J12572" s="650">
        <v>3265.45</v>
      </c>
    </row>
    <row r="12573" spans="1:10">
      <c r="A12573" s="519" t="s">
        <v>12717</v>
      </c>
      <c r="B12573" s="519" t="str">
        <f t="shared" si="196"/>
        <v>JANELA DE MADEIRA DE LEI DE CORRER,DE 4 FOLHAS,DE 210X140X3CM,INCLUSIVE GUARNICAO,EXCLUSIVE FERRAGENS.FORNECIMENTO E COLOCACAO</v>
      </c>
      <c r="C12573" s="519" t="s">
        <v>42044</v>
      </c>
      <c r="D12573" s="519" t="s">
        <v>42041</v>
      </c>
      <c r="E12573" s="519" t="s">
        <v>34525</v>
      </c>
      <c r="I12573" s="519" t="s">
        <v>5</v>
      </c>
      <c r="J12573" s="650">
        <v>4931.79</v>
      </c>
    </row>
    <row r="12574" spans="1:10">
      <c r="A12574" s="519" t="s">
        <v>12718</v>
      </c>
      <c r="B12574" s="519" t="str">
        <f t="shared" si="196"/>
        <v>JANELA DE MADEIRA DE LEI DE CORRER,DE 4 FOLHAS,DE 210X140X3CM,INCLUSIVE GUARNICAO,EXCLUSIVE FERRAGENS.FORNECIMENTO E COLOCACAO</v>
      </c>
      <c r="C12574" s="519" t="s">
        <v>42044</v>
      </c>
      <c r="D12574" s="519" t="s">
        <v>42041</v>
      </c>
      <c r="E12574" s="519" t="s">
        <v>34525</v>
      </c>
      <c r="I12574" s="519" t="s">
        <v>5</v>
      </c>
      <c r="J12574" s="650">
        <v>4886.55</v>
      </c>
    </row>
    <row r="12575" spans="1:10">
      <c r="A12575" s="519" t="s">
        <v>12719</v>
      </c>
      <c r="B12575" s="519" t="str">
        <f t="shared" si="196"/>
        <v>JANELA DE MADEIRA DE LEI,BASCULANTE DE 100X140X3CM,COM 3 FOLHAS,EXCLUSIVE FERRAGENS.FORNECIMENTO E COLOCACAO</v>
      </c>
      <c r="C12575" s="519" t="s">
        <v>42045</v>
      </c>
      <c r="D12575" s="519" t="s">
        <v>42046</v>
      </c>
      <c r="I12575" s="519" t="s">
        <v>5</v>
      </c>
      <c r="J12575" s="650">
        <v>1276.02</v>
      </c>
    </row>
    <row r="12576" spans="1:10">
      <c r="A12576" s="519" t="s">
        <v>12720</v>
      </c>
      <c r="B12576" s="519" t="str">
        <f t="shared" si="196"/>
        <v>JANELA DE MADEIRA DE LEI,BASCULANTE DE 100X140X3CM,COM 3 FOLHAS,EXCLUSIVE FERRAGENS.FORNECIMENTO E COLOCACAO</v>
      </c>
      <c r="C12576" s="519" t="s">
        <v>42045</v>
      </c>
      <c r="D12576" s="519" t="s">
        <v>42046</v>
      </c>
      <c r="I12576" s="519" t="s">
        <v>5</v>
      </c>
      <c r="J12576" s="650">
        <v>1230.78</v>
      </c>
    </row>
    <row r="12577" spans="1:10">
      <c r="A12577" s="519" t="s">
        <v>12721</v>
      </c>
      <c r="B12577" s="519" t="str">
        <f t="shared" si="196"/>
        <v>GUARDA-CORPO DE MADEIRA DE LEI APARELHADA,NA ALTURA UTIL DE1,00M,ENGASTADO 5CM NO CONCRETO,INTERCALADO POR MONTANTES DE 7,5CMX11,25CM/3"X4.1/2",COM ESPACAMENTO DE 1,00M,FORMANDO MODULOS "X",PARA CONTRAVENTAMENTO,COM PECAS DE 3,75CMX7,5CM/1.1/2"X3".FORNECIMENTO E COLOCACAO</v>
      </c>
      <c r="C12577" s="519" t="s">
        <v>42047</v>
      </c>
      <c r="D12577" s="519" t="s">
        <v>42048</v>
      </c>
      <c r="E12577" s="519" t="s">
        <v>42049</v>
      </c>
      <c r="F12577" s="519" t="s">
        <v>42050</v>
      </c>
      <c r="G12577" s="519" t="s">
        <v>42051</v>
      </c>
      <c r="I12577" s="519" t="s">
        <v>36</v>
      </c>
      <c r="J12577" s="650">
        <v>229.55</v>
      </c>
    </row>
    <row r="12578" spans="1:10">
      <c r="A12578" s="519" t="s">
        <v>12722</v>
      </c>
      <c r="B12578" s="519" t="str">
        <f t="shared" si="196"/>
        <v>GUARDA-CORPO DE MADEIRA DE LEI APARELHADA,NA ALTURA UTIL DE1,00M,ENGASTADO 5CM NO CONCRETO,INTERCALADO POR MONTANTES DE 7,5CMX11,25CM/3"X4.1/2",COM ESPACAMENTO DE 1,00M,FORMANDO MODULOS "X",PARA CONTRAVENTAMENTO,COM PECAS DE 3,75CMX7,5CM/1.1/2"X3".FORNECIMENTO E COLOCACAO</v>
      </c>
      <c r="C12578" s="519" t="s">
        <v>42047</v>
      </c>
      <c r="D12578" s="519" t="s">
        <v>42048</v>
      </c>
      <c r="E12578" s="519" t="s">
        <v>42049</v>
      </c>
      <c r="F12578" s="519" t="s">
        <v>42050</v>
      </c>
      <c r="G12578" s="519" t="s">
        <v>42051</v>
      </c>
      <c r="I12578" s="519" t="s">
        <v>36</v>
      </c>
      <c r="J12578" s="650">
        <v>214.86</v>
      </c>
    </row>
    <row r="12579" spans="1:10">
      <c r="A12579" s="519" t="s">
        <v>12723</v>
      </c>
      <c r="B12579" s="519" t="str">
        <f t="shared" si="196"/>
        <v>GRADE DE RIPAS DE MADEIRA DE LEI,CRUZADAS,MONTADAS E FIXADAS SOBRE PECAS DE 5X5CM,FORMANDO QUADROS DE 60X60CM.FORNECIMENTO E COLOCACAO</v>
      </c>
      <c r="C12579" s="519" t="s">
        <v>42052</v>
      </c>
      <c r="D12579" s="519" t="s">
        <v>42053</v>
      </c>
      <c r="E12579" s="519" t="s">
        <v>34305</v>
      </c>
      <c r="I12579" s="519" t="s">
        <v>13</v>
      </c>
      <c r="J12579" s="650">
        <v>445.02</v>
      </c>
    </row>
    <row r="12580" spans="1:10">
      <c r="A12580" s="519" t="s">
        <v>12724</v>
      </c>
      <c r="B12580" s="519" t="str">
        <f t="shared" si="196"/>
        <v>GRADE DE RIPAS DE MADEIRA DE LEI,CRUZADAS,MONTADAS E FIXADAS SOBRE PECAS DE 5X5CM,FORMANDO QUADROS DE 60X60CM.FORNECIMENTO E COLOCACAO</v>
      </c>
      <c r="C12580" s="519" t="s">
        <v>42052</v>
      </c>
      <c r="D12580" s="519" t="s">
        <v>42053</v>
      </c>
      <c r="E12580" s="519" t="s">
        <v>34305</v>
      </c>
      <c r="I12580" s="519" t="s">
        <v>13</v>
      </c>
      <c r="J12580" s="650">
        <v>428.05</v>
      </c>
    </row>
    <row r="12581" spans="1:10">
      <c r="A12581" s="519" t="s">
        <v>12725</v>
      </c>
      <c r="B12581" s="519" t="str">
        <f t="shared" si="196"/>
        <v>ESTRADO DE MADEIRA DE LEI,FORMADO POR RIPAS COM INTERVALOS DE 2,5CM, E APOIADAS EM TRAVESSAS DE 4CM, ESPACADAS DE 10CM,FIXADAS COM PARAFUSOS DE LATAO DE 1.1/2".FORNECIMENTO E COLOCACAO</v>
      </c>
      <c r="C12581" s="519" t="s">
        <v>42054</v>
      </c>
      <c r="D12581" s="519" t="s">
        <v>42055</v>
      </c>
      <c r="E12581" s="519" t="s">
        <v>42056</v>
      </c>
      <c r="F12581" s="519" t="s">
        <v>34526</v>
      </c>
      <c r="I12581" s="519" t="s">
        <v>13</v>
      </c>
      <c r="J12581" s="650">
        <v>617.01</v>
      </c>
    </row>
    <row r="12582" spans="1:10">
      <c r="A12582" s="519" t="s">
        <v>12726</v>
      </c>
      <c r="B12582" s="519" t="str">
        <f t="shared" si="196"/>
        <v>ESTRADO DE MADEIRA DE LEI,FORMADO POR RIPAS COM INTERVALOS DE 2,5CM, E APOIADAS EM TRAVESSAS DE 4CM, ESPACADAS DE 10CM,FIXADAS COM PARAFUSOS DE LATAO DE 1.1/2".FORNECIMENTO E COLOCACAO</v>
      </c>
      <c r="C12582" s="519" t="s">
        <v>42054</v>
      </c>
      <c r="D12582" s="519" t="s">
        <v>42055</v>
      </c>
      <c r="E12582" s="519" t="s">
        <v>42056</v>
      </c>
      <c r="F12582" s="519" t="s">
        <v>34526</v>
      </c>
      <c r="I12582" s="519" t="s">
        <v>13</v>
      </c>
      <c r="J12582" s="650">
        <v>588.74</v>
      </c>
    </row>
    <row r="12583" spans="1:10">
      <c r="A12583" s="519" t="s">
        <v>12727</v>
      </c>
      <c r="B12583" s="519" t="str">
        <f t="shared" si="196"/>
        <v>QUADRO DE MADEIRA DE LEI,PARA COLOCACAO DE APARELHO DE AR CONDICIONADO DE 1 A 2HP,INCLUSIVE ALIZAR.FORNECIMENTO E COLOCACAO</v>
      </c>
      <c r="C12583" s="519" t="s">
        <v>42057</v>
      </c>
      <c r="D12583" s="519" t="s">
        <v>42058</v>
      </c>
      <c r="E12583" s="519" t="s">
        <v>34257</v>
      </c>
      <c r="I12583" s="519" t="s">
        <v>5</v>
      </c>
      <c r="J12583" s="650">
        <v>215.06</v>
      </c>
    </row>
    <row r="12584" spans="1:10">
      <c r="A12584" s="519" t="s">
        <v>12728</v>
      </c>
      <c r="B12584" s="519" t="str">
        <f t="shared" si="196"/>
        <v>QUADRO DE MADEIRA DE LEI,PARA COLOCACAO DE APARELHO DE AR CONDICIONADO DE 1 A 2HP,INCLUSIVE ALIZAR.FORNECIMENTO E COLOCACAO</v>
      </c>
      <c r="C12584" s="519" t="s">
        <v>42057</v>
      </c>
      <c r="D12584" s="519" t="s">
        <v>42058</v>
      </c>
      <c r="E12584" s="519" t="s">
        <v>34257</v>
      </c>
      <c r="I12584" s="519" t="s">
        <v>5</v>
      </c>
      <c r="J12584" s="650">
        <v>203.75</v>
      </c>
    </row>
    <row r="12585" spans="1:10">
      <c r="A12585" s="519" t="s">
        <v>12729</v>
      </c>
      <c r="B12585" s="519" t="str">
        <f t="shared" si="196"/>
        <v>QUADRO MURAL EM COMPENSADO DE 10MM, INCLUSIVE MOLDURA DO MESMO MATERIAL.FORNECIMENTO E COLOCACAO</v>
      </c>
      <c r="C12585" s="519" t="s">
        <v>42059</v>
      </c>
      <c r="D12585" s="519" t="s">
        <v>42060</v>
      </c>
      <c r="I12585" s="519" t="s">
        <v>13</v>
      </c>
      <c r="J12585" s="650">
        <v>388.08</v>
      </c>
    </row>
    <row r="12586" spans="1:10">
      <c r="A12586" s="519" t="s">
        <v>12730</v>
      </c>
      <c r="B12586" s="519" t="str">
        <f t="shared" si="196"/>
        <v>QUADRO MURAL EM COMPENSADO DE 10MM, INCLUSIVE MOLDURA DO MESMO MATERIAL.FORNECIMENTO E COLOCACAO</v>
      </c>
      <c r="C12586" s="519" t="s">
        <v>42059</v>
      </c>
      <c r="D12586" s="519" t="s">
        <v>42060</v>
      </c>
      <c r="I12586" s="519" t="s">
        <v>13</v>
      </c>
      <c r="J12586" s="650">
        <v>376.77</v>
      </c>
    </row>
    <row r="12587" spans="1:10">
      <c r="A12587" s="519" t="s">
        <v>12731</v>
      </c>
      <c r="B12587" s="519" t="str">
        <f t="shared" si="196"/>
        <v>QUADRO DE AULA EM ARGAMASSA,EMPREGANDO-SE CORANTE VERDE,COMMOLDURA E PORTA-GIZ DE MADEIRA.FORNECIMENTO E COLOCACAO</v>
      </c>
      <c r="C12587" s="519" t="s">
        <v>42061</v>
      </c>
      <c r="D12587" s="519" t="s">
        <v>42062</v>
      </c>
      <c r="I12587" s="519" t="s">
        <v>13</v>
      </c>
      <c r="J12587" s="650">
        <v>282.14999999999998</v>
      </c>
    </row>
    <row r="12588" spans="1:10">
      <c r="A12588" s="519" t="s">
        <v>12732</v>
      </c>
      <c r="B12588" s="519" t="str">
        <f t="shared" si="196"/>
        <v>QUADRO DE AULA EM ARGAMASSA,EMPREGANDO-SE CORANTE VERDE,COMMOLDURA E PORTA-GIZ DE MADEIRA.FORNECIMENTO E COLOCACAO</v>
      </c>
      <c r="C12588" s="519" t="s">
        <v>42061</v>
      </c>
      <c r="D12588" s="519" t="s">
        <v>42062</v>
      </c>
      <c r="I12588" s="519" t="s">
        <v>13</v>
      </c>
      <c r="J12588" s="650">
        <v>260.61</v>
      </c>
    </row>
    <row r="12589" spans="1:10">
      <c r="A12589" s="519" t="s">
        <v>12733</v>
      </c>
      <c r="B12589" s="519" t="str">
        <f t="shared" si="196"/>
        <v>QUADRO MURAL DE CELULOSE PRENSADA COM FLANELOGRAFO,MEDINDO 504X123CM, MOLDURA DE MADEIRA ENVERNIZADA,CONFORME PROJETO Nº6012/EMOP.FORNECIMENTO E COLOCACAO</v>
      </c>
      <c r="C12589" s="519" t="s">
        <v>42063</v>
      </c>
      <c r="D12589" s="519" t="s">
        <v>42064</v>
      </c>
      <c r="E12589" s="519" t="s">
        <v>42065</v>
      </c>
      <c r="I12589" s="519" t="s">
        <v>5</v>
      </c>
      <c r="J12589" s="650">
        <v>1896.27</v>
      </c>
    </row>
    <row r="12590" spans="1:10">
      <c r="A12590" s="519" t="s">
        <v>12734</v>
      </c>
      <c r="B12590" s="519" t="str">
        <f t="shared" si="196"/>
        <v>QUADRO MURAL DE CELULOSE PRENSADA COM FLANELOGRAFO,MEDINDO 504X123CM, MOLDURA DE MADEIRA ENVERNIZADA,CONFORME PROJETO Nº6012/EMOP.FORNECIMENTO E COLOCACAO</v>
      </c>
      <c r="C12590" s="519" t="s">
        <v>42063</v>
      </c>
      <c r="D12590" s="519" t="s">
        <v>42064</v>
      </c>
      <c r="E12590" s="519" t="s">
        <v>42065</v>
      </c>
      <c r="I12590" s="519" t="s">
        <v>5</v>
      </c>
      <c r="J12590" s="650">
        <v>1774.38</v>
      </c>
    </row>
    <row r="12591" spans="1:10">
      <c r="A12591" s="519" t="s">
        <v>12735</v>
      </c>
      <c r="B12591" s="519" t="str">
        <f t="shared" si="196"/>
        <v>BALCAO DE ATENDIMENTO DE MADEIRA DE LEI,VAO DE 130X105CM,COMPORTA DE FRISOS DE MADEIRA,EM 2 FOLHAS,COM UMA PRATELEIRA,CONFORME PROJETO Nº6013/EMOP,EXCLUSIVE FERRAGENS E SOCO DE CONCRETO E ALVENARIA.FORNECIMENTO E COLOCACAO</v>
      </c>
      <c r="C12591" s="519" t="s">
        <v>42066</v>
      </c>
      <c r="D12591" s="519" t="s">
        <v>42067</v>
      </c>
      <c r="E12591" s="519" t="s">
        <v>42068</v>
      </c>
      <c r="F12591" s="519" t="s">
        <v>42069</v>
      </c>
      <c r="I12591" s="519" t="s">
        <v>5</v>
      </c>
      <c r="J12591" s="650">
        <v>1982.29</v>
      </c>
    </row>
    <row r="12592" spans="1:10">
      <c r="A12592" s="519" t="s">
        <v>12736</v>
      </c>
      <c r="B12592" s="519" t="str">
        <f t="shared" si="196"/>
        <v>BALCAO DE ATENDIMENTO DE MADEIRA DE LEI,VAO DE 130X105CM,COMPORTA DE FRISOS DE MADEIRA,EM 2 FOLHAS,COM UMA PRATELEIRA,CONFORME PROJETO Nº6013/EMOP,EXCLUSIVE FERRAGENS E SOCO DE CONCRETO E ALVENARIA.FORNECIMENTO E COLOCACAO</v>
      </c>
      <c r="C12592" s="519" t="s">
        <v>42066</v>
      </c>
      <c r="D12592" s="519" t="s">
        <v>42067</v>
      </c>
      <c r="E12592" s="519" t="s">
        <v>42068</v>
      </c>
      <c r="F12592" s="519" t="s">
        <v>42069</v>
      </c>
      <c r="I12592" s="519" t="s">
        <v>5</v>
      </c>
      <c r="J12592" s="650">
        <v>1908.78</v>
      </c>
    </row>
    <row r="12593" spans="1:10">
      <c r="A12593" s="519" t="s">
        <v>12737</v>
      </c>
      <c r="B12593" s="519" t="str">
        <f t="shared" si="196"/>
        <v>BALCAO BASCULAVEL EM COMPENSADO NAVAL DE 10MM,COM ACABAMENTO EM CHAPA LAMINADA,1,50X0,30M.FORNECIMENTO E COLOCACAO</v>
      </c>
      <c r="C12593" s="519" t="s">
        <v>42070</v>
      </c>
      <c r="D12593" s="519" t="s">
        <v>42071</v>
      </c>
      <c r="I12593" s="519" t="s">
        <v>5</v>
      </c>
      <c r="J12593" s="650">
        <v>1187.5999999999999</v>
      </c>
    </row>
    <row r="12594" spans="1:10">
      <c r="A12594" s="519" t="s">
        <v>12738</v>
      </c>
      <c r="B12594" s="519" t="str">
        <f t="shared" si="196"/>
        <v>BALCAO BASCULAVEL EM COMPENSADO NAVAL DE 10MM,COM ACABAMENTO EM CHAPA LAMINADA,1,50X0,30M.FORNECIMENTO E COLOCACAO</v>
      </c>
      <c r="C12594" s="519" t="s">
        <v>42070</v>
      </c>
      <c r="D12594" s="519" t="s">
        <v>42071</v>
      </c>
      <c r="I12594" s="519" t="s">
        <v>5</v>
      </c>
      <c r="J12594" s="650">
        <v>1097.1199999999999</v>
      </c>
    </row>
    <row r="12595" spans="1:10">
      <c r="A12595" s="519" t="s">
        <v>12739</v>
      </c>
      <c r="B12595" s="519" t="str">
        <f t="shared" si="196"/>
        <v>PRATELEIRA DE MADEIRA DE LEI EM COMPENSADO DE 20MM E 40CM DE LARGURA,SOBRE CANTONEIRAS DE FERRO.FORNECIMENTO E COLOCACAO</v>
      </c>
      <c r="C12595" s="519" t="s">
        <v>42072</v>
      </c>
      <c r="D12595" s="519" t="s">
        <v>42073</v>
      </c>
      <c r="I12595" s="519" t="s">
        <v>36</v>
      </c>
      <c r="J12595" s="650">
        <v>90.53</v>
      </c>
    </row>
    <row r="12596" spans="1:10">
      <c r="A12596" s="519" t="s">
        <v>12740</v>
      </c>
      <c r="B12596" s="519" t="str">
        <f t="shared" si="196"/>
        <v>PRATELEIRA DE MADEIRA DE LEI EM COMPENSADO DE 20MM E 40CM DE LARGURA,SOBRE CANTONEIRAS DE FERRO.FORNECIMENTO E COLOCACAO</v>
      </c>
      <c r="C12596" s="519" t="s">
        <v>42072</v>
      </c>
      <c r="D12596" s="519" t="s">
        <v>42073</v>
      </c>
      <c r="I12596" s="519" t="s">
        <v>36</v>
      </c>
      <c r="J12596" s="650">
        <v>84.88</v>
      </c>
    </row>
    <row r="12597" spans="1:10">
      <c r="A12597" s="519" t="s">
        <v>12741</v>
      </c>
      <c r="B12597" s="519" t="str">
        <f t="shared" si="196"/>
        <v>PRATELEIRA DE MADEIRA DE LEI EM COMPENSADO DE 20MM E 50CM DE LARGURA,SOBRE CANTONEIRAS DE FERRO.FORNECIMENTO E COLOCACAO</v>
      </c>
      <c r="C12597" s="519" t="s">
        <v>42074</v>
      </c>
      <c r="D12597" s="519" t="s">
        <v>42073</v>
      </c>
      <c r="I12597" s="519" t="s">
        <v>36</v>
      </c>
      <c r="J12597" s="650">
        <v>100.25</v>
      </c>
    </row>
    <row r="12598" spans="1:10">
      <c r="A12598" s="519" t="s">
        <v>12742</v>
      </c>
      <c r="B12598" s="519" t="str">
        <f t="shared" si="196"/>
        <v>PRATELEIRA DE MADEIRA DE LEI EM COMPENSADO DE 20MM E 50CM DE LARGURA,SOBRE CANTONEIRAS DE FERRO.FORNECIMENTO E COLOCACAO</v>
      </c>
      <c r="C12598" s="519" t="s">
        <v>42074</v>
      </c>
      <c r="D12598" s="519" t="s">
        <v>42073</v>
      </c>
      <c r="I12598" s="519" t="s">
        <v>36</v>
      </c>
      <c r="J12598" s="650">
        <v>94.6</v>
      </c>
    </row>
    <row r="12599" spans="1:10">
      <c r="A12599" s="519" t="s">
        <v>12743</v>
      </c>
      <c r="B12599" s="519" t="str">
        <f t="shared" si="196"/>
        <v>PRATELEIRA DE MADEIRA DE LEI EM COMPENSADO DE 20MM E 60CM DE LARGURA,SOBRE CANTONEIRAS DE FERRO.FORNECIMENTO E COLOCACAO</v>
      </c>
      <c r="C12599" s="519" t="s">
        <v>42075</v>
      </c>
      <c r="D12599" s="519" t="s">
        <v>42073</v>
      </c>
      <c r="I12599" s="519" t="s">
        <v>36</v>
      </c>
      <c r="J12599" s="650">
        <v>109.65</v>
      </c>
    </row>
    <row r="12600" spans="1:10">
      <c r="A12600" s="519" t="s">
        <v>12744</v>
      </c>
      <c r="B12600" s="519" t="str">
        <f t="shared" si="196"/>
        <v>PRATELEIRA DE MADEIRA DE LEI EM COMPENSADO DE 20MM E 60CM DE LARGURA,SOBRE CANTONEIRAS DE FERRO.FORNECIMENTO E COLOCACAO</v>
      </c>
      <c r="C12600" s="519" t="s">
        <v>42075</v>
      </c>
      <c r="D12600" s="519" t="s">
        <v>42073</v>
      </c>
      <c r="I12600" s="519" t="s">
        <v>36</v>
      </c>
      <c r="J12600" s="650">
        <v>103.99</v>
      </c>
    </row>
    <row r="12601" spans="1:10">
      <c r="A12601" s="519" t="s">
        <v>12745</v>
      </c>
      <c r="B12601" s="519" t="str">
        <f t="shared" si="196"/>
        <v>PROTECAO TIPO BATE-CADEIRA DE MADEIRA DE LEI,15X2CM,APARELHADA EM UMA FACE E NOS TOPOS,EXCLUSIVE PINTURA.FORNECIMENTO ECOLOCACAO</v>
      </c>
      <c r="C12601" s="519" t="s">
        <v>42076</v>
      </c>
      <c r="D12601" s="519" t="s">
        <v>42077</v>
      </c>
      <c r="E12601" s="519" t="s">
        <v>34485</v>
      </c>
      <c r="I12601" s="519" t="s">
        <v>36</v>
      </c>
      <c r="J12601" s="650">
        <v>96.93</v>
      </c>
    </row>
    <row r="12602" spans="1:10">
      <c r="A12602" s="519" t="s">
        <v>12746</v>
      </c>
      <c r="B12602" s="519" t="str">
        <f t="shared" si="196"/>
        <v>PROTECAO TIPO BATE-CADEIRA DE MADEIRA DE LEI,15X2CM,APARELHADA EM UMA FACE E NOS TOPOS,EXCLUSIVE PINTURA.FORNECIMENTO ECOLOCACAO</v>
      </c>
      <c r="C12602" s="519" t="s">
        <v>42076</v>
      </c>
      <c r="D12602" s="519" t="s">
        <v>42077</v>
      </c>
      <c r="E12602" s="519" t="s">
        <v>34485</v>
      </c>
      <c r="I12602" s="519" t="s">
        <v>36</v>
      </c>
      <c r="J12602" s="650">
        <v>92.4</v>
      </c>
    </row>
    <row r="12603" spans="1:10">
      <c r="A12603" s="519" t="s">
        <v>12747</v>
      </c>
      <c r="B12603" s="519" t="str">
        <f t="shared" si="196"/>
        <v>PROTECAO DE PAREDES DE SALA DE AULA,COM MADEIRA DE LEI,20X2,5CM, APARELHADA EM UMA FACE E NOS TOPOS, EXCLUSIVE PINTURA.FORNECIMENTO E COLOCACAO</v>
      </c>
      <c r="C12603" s="519" t="s">
        <v>42078</v>
      </c>
      <c r="D12603" s="519" t="s">
        <v>42079</v>
      </c>
      <c r="E12603" s="519" t="s">
        <v>34490</v>
      </c>
      <c r="I12603" s="519" t="s">
        <v>36</v>
      </c>
      <c r="J12603" s="650">
        <v>90.1</v>
      </c>
    </row>
    <row r="12604" spans="1:10">
      <c r="A12604" s="519" t="s">
        <v>12748</v>
      </c>
      <c r="B12604" s="519" t="str">
        <f t="shared" si="196"/>
        <v>PROTECAO DE PAREDES DE SALA DE AULA,COM MADEIRA DE LEI,20X2,5CM, APARELHADA EM UMA FACE E NOS TOPOS, EXCLUSIVE PINTURA.FORNECIMENTO E COLOCACAO</v>
      </c>
      <c r="C12604" s="519" t="s">
        <v>42078</v>
      </c>
      <c r="D12604" s="519" t="s">
        <v>42079</v>
      </c>
      <c r="E12604" s="519" t="s">
        <v>34490</v>
      </c>
      <c r="I12604" s="519" t="s">
        <v>36</v>
      </c>
      <c r="J12604" s="650">
        <v>85.58</v>
      </c>
    </row>
    <row r="12605" spans="1:10">
      <c r="A12605" s="519" t="s">
        <v>12749</v>
      </c>
      <c r="B12605" s="519" t="str">
        <f t="shared" si="196"/>
        <v>FRISO EM MADEIRA DE LEI,MEDINDO 3X1,5CM,BOLEADO.FORNECIMENTO E COLOCACAO</v>
      </c>
      <c r="C12605" s="519" t="s">
        <v>42080</v>
      </c>
      <c r="D12605" s="519" t="s">
        <v>33906</v>
      </c>
      <c r="I12605" s="519" t="s">
        <v>36</v>
      </c>
      <c r="J12605" s="650">
        <v>29.14</v>
      </c>
    </row>
    <row r="12606" spans="1:10">
      <c r="A12606" s="519" t="s">
        <v>12750</v>
      </c>
      <c r="B12606" s="519" t="str">
        <f t="shared" si="196"/>
        <v>FRISO EM MADEIRA DE LEI,MEDINDO 3X1,5CM,BOLEADO.FORNECIMENTO E COLOCACAO</v>
      </c>
      <c r="C12606" s="519" t="s">
        <v>42080</v>
      </c>
      <c r="D12606" s="519" t="s">
        <v>33906</v>
      </c>
      <c r="I12606" s="519" t="s">
        <v>36</v>
      </c>
      <c r="J12606" s="650">
        <v>28.06</v>
      </c>
    </row>
    <row r="12607" spans="1:10">
      <c r="A12607" s="519" t="s">
        <v>12751</v>
      </c>
      <c r="B12607" s="519" t="str">
        <f t="shared" si="196"/>
        <v>ADUELA EM MADEIRA DE LEI,DE 13X3CM.FORNECIMENTO E COLOCACAO</v>
      </c>
      <c r="C12607" s="519" t="s">
        <v>12752</v>
      </c>
      <c r="I12607" s="519" t="s">
        <v>36</v>
      </c>
      <c r="J12607" s="650">
        <v>52.75</v>
      </c>
    </row>
    <row r="12608" spans="1:10">
      <c r="A12608" s="519" t="s">
        <v>12753</v>
      </c>
      <c r="B12608" s="519" t="str">
        <f t="shared" si="196"/>
        <v>ADUELA EM MADEIRA DE LEI,DE 13X3CM.FORNECIMENTO E COLOCACAO</v>
      </c>
      <c r="C12608" s="519" t="s">
        <v>12752</v>
      </c>
      <c r="I12608" s="519" t="s">
        <v>36</v>
      </c>
      <c r="J12608" s="650">
        <v>50.77</v>
      </c>
    </row>
    <row r="12609" spans="1:10">
      <c r="A12609" s="519" t="s">
        <v>12754</v>
      </c>
      <c r="B12609" s="519" t="str">
        <f t="shared" si="196"/>
        <v>ADUELA EM MADEIRA DE LEI,DE 14X3CM,COM 3,5CM DE REBAIXO.FORNECIMENTO E COLOCACAO</v>
      </c>
      <c r="C12609" s="519" t="s">
        <v>42081</v>
      </c>
      <c r="D12609" s="519" t="s">
        <v>36234</v>
      </c>
      <c r="I12609" s="519" t="s">
        <v>36</v>
      </c>
      <c r="J12609" s="650">
        <v>71.11</v>
      </c>
    </row>
    <row r="12610" spans="1:10">
      <c r="A12610" s="519" t="s">
        <v>12755</v>
      </c>
      <c r="B12610" s="519" t="str">
        <f t="shared" si="196"/>
        <v>ADUELA EM MADEIRA DE LEI,DE 14X3CM,COM 3,5CM DE REBAIXO.FORNECIMENTO E COLOCACAO</v>
      </c>
      <c r="C12610" s="519" t="s">
        <v>42081</v>
      </c>
      <c r="D12610" s="519" t="s">
        <v>36234</v>
      </c>
      <c r="I12610" s="519" t="s">
        <v>36</v>
      </c>
      <c r="J12610" s="650">
        <v>69.13</v>
      </c>
    </row>
    <row r="12611" spans="1:10">
      <c r="A12611" s="519" t="s">
        <v>12756</v>
      </c>
      <c r="B12611" s="519" t="str">
        <f t="shared" si="196"/>
        <v>MARCO EM MADEIRA DE LEI,DE 7X3CM.FORNECIMENTO E COLOCACAO</v>
      </c>
      <c r="C12611" s="519" t="s">
        <v>12757</v>
      </c>
      <c r="I12611" s="519" t="s">
        <v>36</v>
      </c>
      <c r="J12611" s="650">
        <v>53.9</v>
      </c>
    </row>
    <row r="12612" spans="1:10">
      <c r="A12612" s="519" t="s">
        <v>12758</v>
      </c>
      <c r="B12612" s="519" t="str">
        <f t="shared" si="196"/>
        <v>MARCO EM MADEIRA DE LEI,DE 7X3CM.FORNECIMENTO E COLOCACAO</v>
      </c>
      <c r="C12612" s="519" t="s">
        <v>12757</v>
      </c>
      <c r="I12612" s="519" t="s">
        <v>36</v>
      </c>
      <c r="J12612" s="650">
        <v>51.92</v>
      </c>
    </row>
    <row r="12613" spans="1:10">
      <c r="A12613" s="519" t="s">
        <v>12759</v>
      </c>
      <c r="B12613" s="519" t="str">
        <f t="shared" si="196"/>
        <v>ALIZAR EM MADEIRA DE LEI,DE 5X2CM.FORNECIMENTO E COLOCACAO</v>
      </c>
      <c r="C12613" s="519" t="s">
        <v>12760</v>
      </c>
      <c r="I12613" s="519" t="s">
        <v>36</v>
      </c>
      <c r="J12613" s="650">
        <v>13.7</v>
      </c>
    </row>
    <row r="12614" spans="1:10">
      <c r="A12614" s="519" t="s">
        <v>12761</v>
      </c>
      <c r="B12614" s="519" t="str">
        <f t="shared" si="196"/>
        <v>ALIZAR EM MADEIRA DE LEI,DE 5X2CM.FORNECIMENTO E COLOCACAO</v>
      </c>
      <c r="C12614" s="519" t="s">
        <v>12760</v>
      </c>
      <c r="I12614" s="519" t="s">
        <v>36</v>
      </c>
      <c r="J12614" s="650">
        <v>13.28</v>
      </c>
    </row>
    <row r="12615" spans="1:10">
      <c r="A12615" s="519" t="s">
        <v>12762</v>
      </c>
      <c r="B12615" s="519" t="str">
        <f t="shared" si="196"/>
        <v>MOLDURA DE MADEIRA DE LEI,ENVERNIZADA,DE 10X2,5CM,PARA QUADRO DE AULA,CONFORME PROJETO N°6015/EMOP.FORNECIMENTO E COLOCACAO</v>
      </c>
      <c r="C12615" s="519" t="s">
        <v>42082</v>
      </c>
      <c r="D12615" s="519" t="s">
        <v>42083</v>
      </c>
      <c r="E12615" s="519" t="s">
        <v>34257</v>
      </c>
      <c r="I12615" s="519" t="s">
        <v>36</v>
      </c>
      <c r="J12615" s="650">
        <v>61.31</v>
      </c>
    </row>
    <row r="12616" spans="1:10">
      <c r="A12616" s="519" t="s">
        <v>12763</v>
      </c>
      <c r="B12616" s="519" t="str">
        <f t="shared" ref="B12616:B12679" si="197">C12616&amp;D12616&amp;E12616&amp;F12616&amp;G12616&amp;H12616</f>
        <v>MOLDURA DE MADEIRA DE LEI,ENVERNIZADA,DE 10X2,5CM,PARA QUADRO DE AULA,CONFORME PROJETO N°6015/EMOP.FORNECIMENTO E COLOCACAO</v>
      </c>
      <c r="C12616" s="519" t="s">
        <v>42082</v>
      </c>
      <c r="D12616" s="519" t="s">
        <v>42083</v>
      </c>
      <c r="E12616" s="519" t="s">
        <v>34257</v>
      </c>
      <c r="I12616" s="519" t="s">
        <v>36</v>
      </c>
      <c r="J12616" s="650">
        <v>55.66</v>
      </c>
    </row>
    <row r="12617" spans="1:10">
      <c r="A12617" s="519" t="s">
        <v>12764</v>
      </c>
      <c r="B12617" s="519" t="str">
        <f t="shared" si="197"/>
        <v>PORTA GIZ DE MADEIRA DE LEI,ENVERNIZADO,DE 10X2,5CM,PARA QUADRO DE AULA,CONFORME PROJETO N°6016/EMOP.FORNECIMENTO E COLOCACAO</v>
      </c>
      <c r="C12617" s="519" t="s">
        <v>42084</v>
      </c>
      <c r="D12617" s="519" t="s">
        <v>42085</v>
      </c>
      <c r="E12617" s="519" t="s">
        <v>34526</v>
      </c>
      <c r="I12617" s="519" t="s">
        <v>36</v>
      </c>
      <c r="J12617" s="650">
        <v>79.84</v>
      </c>
    </row>
    <row r="12618" spans="1:10">
      <c r="A12618" s="519" t="s">
        <v>12765</v>
      </c>
      <c r="B12618" s="519" t="str">
        <f t="shared" si="197"/>
        <v>PORTA GIZ DE MADEIRA DE LEI,ENVERNIZADO,DE 10X2,5CM,PARA QUADRO DE AULA,CONFORME PROJETO N°6016/EMOP.FORNECIMENTO E COLOCACAO</v>
      </c>
      <c r="C12618" s="519" t="s">
        <v>42084</v>
      </c>
      <c r="D12618" s="519" t="s">
        <v>42085</v>
      </c>
      <c r="E12618" s="519" t="s">
        <v>34526</v>
      </c>
      <c r="I12618" s="519" t="s">
        <v>36</v>
      </c>
      <c r="J12618" s="650">
        <v>74.19</v>
      </c>
    </row>
    <row r="12619" spans="1:10">
      <c r="A12619" s="519" t="s">
        <v>12766</v>
      </c>
      <c r="B12619" s="519" t="str">
        <f t="shared" si="197"/>
        <v>PORTA DE MADEIRA DE LEI EM COMPENSADO,FOLHEADA NAS 2 FACES COM 3CM DE ESPESSURA,EXCLUSIVE FERRAGENS,ADUELAS E ALIZARES.FORNECIMENTO E COLOCACAO</v>
      </c>
      <c r="C12619" s="519" t="s">
        <v>42086</v>
      </c>
      <c r="D12619" s="519" t="s">
        <v>42087</v>
      </c>
      <c r="E12619" s="519" t="s">
        <v>34492</v>
      </c>
      <c r="I12619" s="519" t="s">
        <v>13</v>
      </c>
      <c r="J12619" s="650">
        <v>949.18</v>
      </c>
    </row>
    <row r="12620" spans="1:10">
      <c r="A12620" s="519" t="s">
        <v>12767</v>
      </c>
      <c r="B12620" s="519" t="str">
        <f t="shared" si="197"/>
        <v>PORTA DE MADEIRA DE LEI EM COMPENSADO,FOLHEADA NAS 2 FACES COM 3CM DE ESPESSURA,EXCLUSIVE FERRAGENS,ADUELAS E ALIZARES.FORNECIMENTO E COLOCACAO</v>
      </c>
      <c r="C12620" s="519" t="s">
        <v>42086</v>
      </c>
      <c r="D12620" s="519" t="s">
        <v>42087</v>
      </c>
      <c r="E12620" s="519" t="s">
        <v>34492</v>
      </c>
      <c r="I12620" s="519" t="s">
        <v>13</v>
      </c>
      <c r="J12620" s="650">
        <v>933.8</v>
      </c>
    </row>
    <row r="12621" spans="1:10">
      <c r="A12621" s="519" t="s">
        <v>12768</v>
      </c>
      <c r="B12621" s="519" t="str">
        <f t="shared" si="197"/>
        <v>PORTA DE MADEIRA DE LEI COM PAINEL DE VENEZIANA,COM 3CM DE ESPESSURA,EXCLUSIVE FERRAGENS,ADUELAS E ALIZARES.FORNECIMENTO E COLOCACAO</v>
      </c>
      <c r="C12621" s="519" t="s">
        <v>42088</v>
      </c>
      <c r="D12621" s="519" t="s">
        <v>42089</v>
      </c>
      <c r="E12621" s="519" t="s">
        <v>33906</v>
      </c>
      <c r="I12621" s="519" t="s">
        <v>13</v>
      </c>
      <c r="J12621" s="650">
        <v>1282.73</v>
      </c>
    </row>
    <row r="12622" spans="1:10">
      <c r="A12622" s="519" t="s">
        <v>12769</v>
      </c>
      <c r="B12622" s="519" t="str">
        <f t="shared" si="197"/>
        <v>PORTA DE MADEIRA DE LEI COM PAINEL DE VENEZIANA,COM 3CM DE ESPESSURA,EXCLUSIVE FERRAGENS,ADUELAS E ALIZARES.FORNECIMENTO E COLOCACAO</v>
      </c>
      <c r="C12622" s="519" t="s">
        <v>42088</v>
      </c>
      <c r="D12622" s="519" t="s">
        <v>42089</v>
      </c>
      <c r="E12622" s="519" t="s">
        <v>33906</v>
      </c>
      <c r="I12622" s="519" t="s">
        <v>13</v>
      </c>
      <c r="J12622" s="650">
        <v>1267.3499999999999</v>
      </c>
    </row>
    <row r="12623" spans="1:10">
      <c r="A12623" s="519" t="s">
        <v>12770</v>
      </c>
      <c r="B12623" s="519" t="str">
        <f t="shared" si="197"/>
        <v>PORTA DE MADEIRA DE LEI MACICA COM ATE 5 ALMOFADAS,COM 3,5CM DE ESPESSURA,EXCLUSIVE FERRAGENS,MARCO E ALIZAR.FORNECIMENTO E COLOCACAO</v>
      </c>
      <c r="C12623" s="519" t="s">
        <v>42090</v>
      </c>
      <c r="D12623" s="519" t="s">
        <v>42091</v>
      </c>
      <c r="E12623" s="519" t="s">
        <v>34477</v>
      </c>
      <c r="I12623" s="519" t="s">
        <v>13</v>
      </c>
      <c r="J12623" s="650">
        <v>1115.96</v>
      </c>
    </row>
    <row r="12624" spans="1:10">
      <c r="A12624" s="519" t="s">
        <v>12771</v>
      </c>
      <c r="B12624" s="519" t="str">
        <f t="shared" si="197"/>
        <v>PORTA DE MADEIRA DE LEI MACICA COM ATE 5 ALMOFADAS,COM 3,5CM DE ESPESSURA,EXCLUSIVE FERRAGENS,MARCO E ALIZAR.FORNECIMENTO E COLOCACAO</v>
      </c>
      <c r="C12624" s="519" t="s">
        <v>42090</v>
      </c>
      <c r="D12624" s="519" t="s">
        <v>42091</v>
      </c>
      <c r="E12624" s="519" t="s">
        <v>34477</v>
      </c>
      <c r="I12624" s="519" t="s">
        <v>13</v>
      </c>
      <c r="J12624" s="650">
        <v>1100.58</v>
      </c>
    </row>
    <row r="12625" spans="1:10">
      <c r="A12625" s="519" t="s">
        <v>12772</v>
      </c>
      <c r="B12625" s="519" t="str">
        <f t="shared" si="197"/>
        <v>JANELA DE MADEIRA DE LEI DE VENEZIANA DE ABRIR OU CORRER,COM 3CM DE ESPESSURA,EXCLUSIVE FERRAGENS E GUARNICAO.FORNECIMENTO E COLOCACAO</v>
      </c>
      <c r="C12625" s="519" t="s">
        <v>42092</v>
      </c>
      <c r="D12625" s="519" t="s">
        <v>42093</v>
      </c>
      <c r="E12625" s="519" t="s">
        <v>34305</v>
      </c>
      <c r="I12625" s="519" t="s">
        <v>13</v>
      </c>
      <c r="J12625" s="650">
        <v>1260.69</v>
      </c>
    </row>
    <row r="12626" spans="1:10">
      <c r="A12626" s="519" t="s">
        <v>12773</v>
      </c>
      <c r="B12626" s="519" t="str">
        <f t="shared" si="197"/>
        <v>JANELA DE MADEIRA DE LEI DE VENEZIANA DE ABRIR OU CORRER,COM 3CM DE ESPESSURA,EXCLUSIVE FERRAGENS E GUARNICAO.FORNECIMENTO E COLOCACAO</v>
      </c>
      <c r="C12626" s="519" t="s">
        <v>42092</v>
      </c>
      <c r="D12626" s="519" t="s">
        <v>42093</v>
      </c>
      <c r="E12626" s="519" t="s">
        <v>34305</v>
      </c>
      <c r="I12626" s="519" t="s">
        <v>13</v>
      </c>
      <c r="J12626" s="650">
        <v>1248.25</v>
      </c>
    </row>
    <row r="12627" spans="1:10">
      <c r="A12627" s="519" t="s">
        <v>12774</v>
      </c>
      <c r="B12627" s="519" t="str">
        <f t="shared" si="197"/>
        <v>JANELA DE MADEIRA DE LEI DE ABRIR OU CORRER,PARA VIDRO,COM 3CM DE ESPESSURA,EXCLUSIVE FERRAGENS E GUARNICAO.FORNECIMENTO E COLOCACAO</v>
      </c>
      <c r="C12627" s="519" t="s">
        <v>42094</v>
      </c>
      <c r="D12627" s="519" t="s">
        <v>42095</v>
      </c>
      <c r="E12627" s="519" t="s">
        <v>33906</v>
      </c>
      <c r="I12627" s="519" t="s">
        <v>13</v>
      </c>
      <c r="J12627" s="650">
        <v>843.75</v>
      </c>
    </row>
    <row r="12628" spans="1:10">
      <c r="A12628" s="519" t="s">
        <v>12775</v>
      </c>
      <c r="B12628" s="519" t="str">
        <f t="shared" si="197"/>
        <v>JANELA DE MADEIRA DE LEI DE ABRIR OU CORRER,PARA VIDRO,COM 3CM DE ESPESSURA,EXCLUSIVE FERRAGENS E GUARNICAO.FORNECIMENTO E COLOCACAO</v>
      </c>
      <c r="C12628" s="519" t="s">
        <v>42094</v>
      </c>
      <c r="D12628" s="519" t="s">
        <v>42095</v>
      </c>
      <c r="E12628" s="519" t="s">
        <v>33906</v>
      </c>
      <c r="I12628" s="519" t="s">
        <v>13</v>
      </c>
      <c r="J12628" s="650">
        <v>831.31</v>
      </c>
    </row>
    <row r="12629" spans="1:10">
      <c r="A12629" s="519" t="s">
        <v>12776</v>
      </c>
      <c r="B12629" s="519" t="str">
        <f t="shared" si="197"/>
        <v>CAIXILHO FIXO DE VENEZIANA EM MADEIRA DE LEI, COM 3CM DE ES-PESSURA EXCLUSIVE GUARNICAO.FORNECIMENTO E COLOCACAO.</v>
      </c>
      <c r="C12629" s="519" t="s">
        <v>42096</v>
      </c>
      <c r="D12629" s="519" t="s">
        <v>42097</v>
      </c>
      <c r="I12629" s="519" t="s">
        <v>13</v>
      </c>
      <c r="J12629" s="650">
        <v>1209.81</v>
      </c>
    </row>
    <row r="12630" spans="1:10">
      <c r="A12630" s="519" t="s">
        <v>12777</v>
      </c>
      <c r="B12630" s="519" t="str">
        <f t="shared" si="197"/>
        <v>CAIXILHO FIXO DE MADEIRA DE LEI,COM 3CM DE ESPESSURA,EXCLUSIVE GUARNICAO.FORNECIMENTO E COLOCACAO</v>
      </c>
      <c r="C12630" s="519" t="s">
        <v>42098</v>
      </c>
      <c r="D12630" s="519" t="s">
        <v>42099</v>
      </c>
      <c r="I12630" s="519" t="s">
        <v>13</v>
      </c>
      <c r="J12630" s="650">
        <v>1204.1600000000001</v>
      </c>
    </row>
    <row r="12631" spans="1:10">
      <c r="A12631" s="519" t="s">
        <v>12778</v>
      </c>
      <c r="B12631" s="519" t="str">
        <f t="shared" si="197"/>
        <v>CAIXILHO FIXO DE MADEIRA DE LEI,PARA VIDRO,COM 3CM DE ESPESSURA,EXCLUSIVE GUARNICAO.FORNECIMENTO E COLOCACAO</v>
      </c>
      <c r="C12631" s="519" t="s">
        <v>42100</v>
      </c>
      <c r="D12631" s="519" t="s">
        <v>42101</v>
      </c>
      <c r="I12631" s="519" t="s">
        <v>13</v>
      </c>
      <c r="J12631" s="650">
        <v>782.28</v>
      </c>
    </row>
    <row r="12632" spans="1:10">
      <c r="A12632" s="519" t="s">
        <v>12779</v>
      </c>
      <c r="B12632" s="519" t="str">
        <f t="shared" si="197"/>
        <v>CAIXILHO FIXO DE MADEIRA DE LEI,PARA VIDRO,COM 3CM DE ESPESSURA,EXCLUSIVE GUARNICAO.FORNECIMENTO E COLOCACAO</v>
      </c>
      <c r="C12632" s="519" t="s">
        <v>42100</v>
      </c>
      <c r="D12632" s="519" t="s">
        <v>42101</v>
      </c>
      <c r="I12632" s="519" t="s">
        <v>13</v>
      </c>
      <c r="J12632" s="650">
        <v>778.04</v>
      </c>
    </row>
    <row r="12633" spans="1:10">
      <c r="A12633" s="519" t="s">
        <v>12780</v>
      </c>
      <c r="B12633" s="519" t="str">
        <f t="shared" si="197"/>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633" s="519" t="s">
        <v>42102</v>
      </c>
      <c r="D12633" s="519" t="s">
        <v>42103</v>
      </c>
      <c r="E12633" s="519" t="s">
        <v>42104</v>
      </c>
      <c r="F12633" s="519" t="s">
        <v>42105</v>
      </c>
      <c r="G12633" s="519" t="s">
        <v>42106</v>
      </c>
      <c r="I12633" s="519" t="s">
        <v>13</v>
      </c>
      <c r="J12633" s="650">
        <v>2270.04</v>
      </c>
    </row>
    <row r="12634" spans="1:10">
      <c r="A12634" s="519" t="s">
        <v>12781</v>
      </c>
      <c r="B12634" s="519" t="str">
        <f t="shared" si="197"/>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2634" s="519" t="s">
        <v>42102</v>
      </c>
      <c r="D12634" s="519" t="s">
        <v>42103</v>
      </c>
      <c r="E12634" s="519" t="s">
        <v>42104</v>
      </c>
      <c r="F12634" s="519" t="s">
        <v>42105</v>
      </c>
      <c r="G12634" s="519" t="s">
        <v>42106</v>
      </c>
      <c r="I12634" s="519" t="s">
        <v>13</v>
      </c>
      <c r="J12634" s="650">
        <v>2138.48</v>
      </c>
    </row>
    <row r="12635" spans="1:10">
      <c r="A12635" s="519" t="s">
        <v>12782</v>
      </c>
      <c r="B12635" s="519" t="str">
        <f t="shared" si="197"/>
        <v>DECK EM MADEIRA DE LEI APARELHADA,COM ASSOALHO MEDINDO APROXIMADAMENTE 18X2CM,VIGAS LONGITUDINAIS DE 7,5X15CM,TRANSVERSAIS DE 10X15CM,GUARDA-CORPO COMPOSTO DE PECAS DE 15X15CM E 20X2,5CM.FORNECIMENTO E COLOCACAO</v>
      </c>
      <c r="C12635" s="519" t="s">
        <v>42107</v>
      </c>
      <c r="D12635" s="519" t="s">
        <v>42108</v>
      </c>
      <c r="E12635" s="519" t="s">
        <v>42109</v>
      </c>
      <c r="F12635" s="519" t="s">
        <v>42110</v>
      </c>
      <c r="I12635" s="519" t="s">
        <v>13</v>
      </c>
      <c r="J12635" s="650">
        <v>620.39</v>
      </c>
    </row>
    <row r="12636" spans="1:10">
      <c r="A12636" s="519" t="s">
        <v>12783</v>
      </c>
      <c r="B12636" s="519" t="str">
        <f t="shared" si="197"/>
        <v>DECK EM MADEIRA DE LEI APARELHADA,COM ASSOALHO MEDINDO APROXIMADAMENTE 18X2CM,VIGAS LONGITUDINAIS DE 7,5X15CM,TRANSVERSAIS DE 10X15CM,GUARDA-CORPO COMPOSTO DE PECAS DE 15X15CM E 20X2,5CM.FORNECIMENTO E COLOCACAO</v>
      </c>
      <c r="C12636" s="519" t="s">
        <v>42107</v>
      </c>
      <c r="D12636" s="519" t="s">
        <v>42108</v>
      </c>
      <c r="E12636" s="519" t="s">
        <v>42109</v>
      </c>
      <c r="F12636" s="519" t="s">
        <v>42110</v>
      </c>
      <c r="I12636" s="519" t="s">
        <v>13</v>
      </c>
      <c r="J12636" s="650">
        <v>604.53</v>
      </c>
    </row>
    <row r="12637" spans="1:10">
      <c r="A12637" s="519" t="s">
        <v>12784</v>
      </c>
      <c r="B12637" s="519" t="str">
        <f t="shared" si="197"/>
        <v>PECA DE MADEIRA DE LEI,SERRADA,DE 3"X3".FORNECIMENTO</v>
      </c>
      <c r="C12637" s="519" t="s">
        <v>12785</v>
      </c>
      <c r="I12637" s="519" t="s">
        <v>36</v>
      </c>
      <c r="J12637" s="650">
        <v>25.65</v>
      </c>
    </row>
    <row r="12638" spans="1:10">
      <c r="A12638" s="519" t="s">
        <v>12786</v>
      </c>
      <c r="B12638" s="519" t="str">
        <f t="shared" si="197"/>
        <v>PECA DE MADEIRA DE LEI,SERRADA,DE 3"X3".FORNECIMENTO</v>
      </c>
      <c r="C12638" s="519" t="s">
        <v>12785</v>
      </c>
      <c r="I12638" s="519" t="s">
        <v>36</v>
      </c>
      <c r="J12638" s="650">
        <v>25.65</v>
      </c>
    </row>
    <row r="12639" spans="1:10">
      <c r="A12639" s="519" t="s">
        <v>12787</v>
      </c>
      <c r="B12639" s="519" t="str">
        <f t="shared" si="197"/>
        <v>PECA DE MADEIRA DE LEI,SERRADA,DE 3"X4.1/2".FORNECIMENTO</v>
      </c>
      <c r="C12639" s="519" t="s">
        <v>12788</v>
      </c>
      <c r="I12639" s="519" t="s">
        <v>36</v>
      </c>
      <c r="J12639" s="650">
        <v>46.5</v>
      </c>
    </row>
    <row r="12640" spans="1:10">
      <c r="A12640" s="519" t="s">
        <v>12789</v>
      </c>
      <c r="B12640" s="519" t="str">
        <f t="shared" si="197"/>
        <v>PECA DE MADEIRA DE LEI,SERRADA,DE 3"X4.1/2".FORNECIMENTO</v>
      </c>
      <c r="C12640" s="519" t="s">
        <v>12788</v>
      </c>
      <c r="I12640" s="519" t="s">
        <v>36</v>
      </c>
      <c r="J12640" s="650">
        <v>46.5</v>
      </c>
    </row>
    <row r="12641" spans="1:10">
      <c r="A12641" s="519" t="s">
        <v>12790</v>
      </c>
      <c r="B12641" s="519" t="str">
        <f t="shared" si="197"/>
        <v>PECA DE MADEIRA DE LEI,SERRADA,DE 3"X6".FORNECIMENTO</v>
      </c>
      <c r="C12641" s="519" t="s">
        <v>12791</v>
      </c>
      <c r="I12641" s="519" t="s">
        <v>36</v>
      </c>
      <c r="J12641" s="650">
        <v>60.9</v>
      </c>
    </row>
    <row r="12642" spans="1:10">
      <c r="A12642" s="519" t="s">
        <v>12792</v>
      </c>
      <c r="B12642" s="519" t="str">
        <f t="shared" si="197"/>
        <v>PECA DE MADEIRA DE LEI,SERRADA,DE 3"X6".FORNECIMENTO</v>
      </c>
      <c r="C12642" s="519" t="s">
        <v>12791</v>
      </c>
      <c r="I12642" s="519" t="s">
        <v>36</v>
      </c>
      <c r="J12642" s="650">
        <v>60.9</v>
      </c>
    </row>
    <row r="12643" spans="1:10">
      <c r="A12643" s="519" t="s">
        <v>12793</v>
      </c>
      <c r="B12643" s="519" t="str">
        <f t="shared" si="197"/>
        <v>COMPENSADO DE 6MM(CHAPA DE 2,20X1,60M).FORNECIMENTO</v>
      </c>
      <c r="C12643" s="519" t="s">
        <v>12794</v>
      </c>
      <c r="I12643" s="519" t="s">
        <v>13</v>
      </c>
      <c r="J12643" s="650">
        <v>27.98</v>
      </c>
    </row>
    <row r="12644" spans="1:10">
      <c r="A12644" s="519" t="s">
        <v>12795</v>
      </c>
      <c r="B12644" s="519" t="str">
        <f t="shared" si="197"/>
        <v>COMPENSADO DE 6MM(CHAPA DE 2,20X1,60M).FORNECIMENTO</v>
      </c>
      <c r="C12644" s="519" t="s">
        <v>12794</v>
      </c>
      <c r="I12644" s="519" t="s">
        <v>13</v>
      </c>
      <c r="J12644" s="650">
        <v>27.98</v>
      </c>
    </row>
    <row r="12645" spans="1:10">
      <c r="A12645" s="519" t="s">
        <v>12796</v>
      </c>
      <c r="B12645" s="519" t="str">
        <f t="shared" si="197"/>
        <v>COMPENSADO DE 10MM (CHAPA 2,20X1,60M).FORNECIMENTO</v>
      </c>
      <c r="C12645" s="519" t="s">
        <v>12797</v>
      </c>
      <c r="I12645" s="519" t="s">
        <v>13</v>
      </c>
      <c r="J12645" s="650">
        <v>41.99</v>
      </c>
    </row>
    <row r="12646" spans="1:10">
      <c r="A12646" s="519" t="s">
        <v>12798</v>
      </c>
      <c r="B12646" s="519" t="str">
        <f t="shared" si="197"/>
        <v>COMPENSADO DE 10MM (CHAPA 2,20X1,60M).FORNECIMENTO</v>
      </c>
      <c r="C12646" s="519" t="s">
        <v>12797</v>
      </c>
      <c r="I12646" s="519" t="s">
        <v>13</v>
      </c>
      <c r="J12646" s="650">
        <v>41.99</v>
      </c>
    </row>
    <row r="12647" spans="1:10">
      <c r="A12647" s="519" t="s">
        <v>12799</v>
      </c>
      <c r="B12647" s="519" t="str">
        <f t="shared" si="197"/>
        <v>COMPENSADO DE 15MM (CHAPA 2,20X1,60M).FORNECIMENTO</v>
      </c>
      <c r="C12647" s="519" t="s">
        <v>12800</v>
      </c>
      <c r="I12647" s="519" t="s">
        <v>13</v>
      </c>
      <c r="J12647" s="650">
        <v>61.36</v>
      </c>
    </row>
    <row r="12648" spans="1:10">
      <c r="A12648" s="519" t="s">
        <v>12801</v>
      </c>
      <c r="B12648" s="519" t="str">
        <f t="shared" si="197"/>
        <v>COMPENSADO DE 15MM (CHAPA 2,20X1,60M).FORNECIMENTO</v>
      </c>
      <c r="C12648" s="519" t="s">
        <v>12800</v>
      </c>
      <c r="I12648" s="519" t="s">
        <v>13</v>
      </c>
      <c r="J12648" s="650">
        <v>61.36</v>
      </c>
    </row>
    <row r="12649" spans="1:10">
      <c r="A12649" s="519" t="s">
        <v>12802</v>
      </c>
      <c r="B12649" s="519" t="str">
        <f t="shared" si="197"/>
        <v>COMPENSADO DE 20MM (CHAPA 2,20X1,60M).FORNECIMENTO</v>
      </c>
      <c r="C12649" s="519" t="s">
        <v>12803</v>
      </c>
      <c r="I12649" s="519" t="s">
        <v>13</v>
      </c>
      <c r="J12649" s="650">
        <v>79.64</v>
      </c>
    </row>
    <row r="12650" spans="1:10">
      <c r="A12650" s="519" t="s">
        <v>12804</v>
      </c>
      <c r="B12650" s="519" t="str">
        <f t="shared" si="197"/>
        <v>COMPENSADO DE 20MM (CHAPA 2,20X1,60M).FORNECIMENTO</v>
      </c>
      <c r="C12650" s="519" t="s">
        <v>12803</v>
      </c>
      <c r="I12650" s="519" t="s">
        <v>13</v>
      </c>
      <c r="J12650" s="650">
        <v>79.64</v>
      </c>
    </row>
    <row r="12651" spans="1:10">
      <c r="A12651" s="519" t="s">
        <v>12805</v>
      </c>
      <c r="B12651" s="519" t="str">
        <f t="shared" si="197"/>
        <v>COMPENSADO DE 25MM (CHAPA 2,20X1,60M).FORNECIMENTO</v>
      </c>
      <c r="C12651" s="519" t="s">
        <v>12806</v>
      </c>
      <c r="I12651" s="519" t="s">
        <v>13</v>
      </c>
      <c r="J12651" s="650">
        <v>105.12</v>
      </c>
    </row>
    <row r="12652" spans="1:10">
      <c r="A12652" s="519" t="s">
        <v>12807</v>
      </c>
      <c r="B12652" s="519" t="str">
        <f t="shared" si="197"/>
        <v>COMPENSADO DE 25MM (CHAPA 2,20X1,60M).FORNECIMENTO</v>
      </c>
      <c r="C12652" s="519" t="s">
        <v>12806</v>
      </c>
      <c r="I12652" s="519" t="s">
        <v>13</v>
      </c>
      <c r="J12652" s="650">
        <v>105.12</v>
      </c>
    </row>
    <row r="12653" spans="1:10">
      <c r="A12653" s="519" t="s">
        <v>12808</v>
      </c>
      <c r="B12653" s="519" t="str">
        <f t="shared" si="197"/>
        <v>COMPENSADO NAVAL DE 10MM(CHAPA DE 2,20X1,10M).FORNECIMENTO</v>
      </c>
      <c r="C12653" s="519" t="s">
        <v>12809</v>
      </c>
      <c r="I12653" s="519" t="s">
        <v>13</v>
      </c>
      <c r="J12653" s="650">
        <v>51.9</v>
      </c>
    </row>
    <row r="12654" spans="1:10">
      <c r="A12654" s="519" t="s">
        <v>12810</v>
      </c>
      <c r="B12654" s="519" t="str">
        <f t="shared" si="197"/>
        <v>COMPENSADO NAVAL DE 10MM(CHAPA DE 2,20X1,10M).FORNECIMENTO</v>
      </c>
      <c r="C12654" s="519" t="s">
        <v>12809</v>
      </c>
      <c r="I12654" s="519" t="s">
        <v>13</v>
      </c>
      <c r="J12654" s="650">
        <v>51.9</v>
      </c>
    </row>
    <row r="12655" spans="1:10">
      <c r="A12655" s="519" t="s">
        <v>12811</v>
      </c>
      <c r="B12655" s="519" t="str">
        <f t="shared" si="197"/>
        <v>COMPENSADO NAVAL DE 15MM(CHAPA DE 2,20X1,10M).FORNECIMENTO</v>
      </c>
      <c r="C12655" s="519" t="s">
        <v>12812</v>
      </c>
      <c r="I12655" s="519" t="s">
        <v>13</v>
      </c>
      <c r="J12655" s="650">
        <v>68.760000000000005</v>
      </c>
    </row>
    <row r="12656" spans="1:10">
      <c r="A12656" s="519" t="s">
        <v>12813</v>
      </c>
      <c r="B12656" s="519" t="str">
        <f t="shared" si="197"/>
        <v>COMPENSADO NAVAL DE 15MM(CHAPA DE 2,20X1,10M).FORNECIMENTO</v>
      </c>
      <c r="C12656" s="519" t="s">
        <v>12812</v>
      </c>
      <c r="I12656" s="519" t="s">
        <v>13</v>
      </c>
      <c r="J12656" s="650">
        <v>68.760000000000005</v>
      </c>
    </row>
    <row r="12657" spans="1:10">
      <c r="A12657" s="519" t="s">
        <v>12814</v>
      </c>
      <c r="B12657" s="519" t="str">
        <f t="shared" si="197"/>
        <v>CHAPA DE FIBRA  DE MADEIRA  DE ALTA DENSIDADE  EM PLACAS DE1220X2440MM,COM 2,5MM DE ESPESSURA.FORNECIMENTO</v>
      </c>
      <c r="C12657" s="519" t="s">
        <v>42111</v>
      </c>
      <c r="D12657" s="519" t="s">
        <v>42112</v>
      </c>
      <c r="I12657" s="519" t="s">
        <v>5</v>
      </c>
      <c r="J12657" s="650">
        <v>44.6</v>
      </c>
    </row>
    <row r="12658" spans="1:10">
      <c r="A12658" s="519" t="s">
        <v>12815</v>
      </c>
      <c r="B12658" s="519" t="str">
        <f t="shared" si="197"/>
        <v>CHAPA DE FIBRA  DE MADEIRA  DE ALTA DENSIDADE  EM PLACAS DE1220X2440MM,COM 2,5MM DE ESPESSURA.FORNECIMENTO</v>
      </c>
      <c r="C12658" s="519" t="s">
        <v>42111</v>
      </c>
      <c r="D12658" s="519" t="s">
        <v>42112</v>
      </c>
      <c r="I12658" s="519" t="s">
        <v>5</v>
      </c>
      <c r="J12658" s="650">
        <v>44.6</v>
      </c>
    </row>
    <row r="12659" spans="1:10">
      <c r="A12659" s="519" t="s">
        <v>12816</v>
      </c>
      <c r="B12659" s="519" t="str">
        <f t="shared" si="197"/>
        <v>MADEIRA DE REFLORESTAMENTO,AUTOCLAVADA,EM TORA,ATE 6,00M DECOMPRIMENTO,DIAMETRO DE 12CM.FORNECIMENTO</v>
      </c>
      <c r="C12659" s="519" t="s">
        <v>42113</v>
      </c>
      <c r="D12659" s="519" t="s">
        <v>42114</v>
      </c>
      <c r="I12659" s="519" t="s">
        <v>36</v>
      </c>
      <c r="J12659" s="650">
        <v>14.59</v>
      </c>
    </row>
    <row r="12660" spans="1:10">
      <c r="A12660" s="519" t="s">
        <v>12817</v>
      </c>
      <c r="B12660" s="519" t="str">
        <f t="shared" si="197"/>
        <v>MADEIRA DE REFLORESTAMENTO,AUTOCLAVADA,EM TORA,ATE 6,00M DECOMPRIMENTO,DIAMETRO DE 12CM.FORNECIMENTO</v>
      </c>
      <c r="C12660" s="519" t="s">
        <v>42113</v>
      </c>
      <c r="D12660" s="519" t="s">
        <v>42114</v>
      </c>
      <c r="I12660" s="519" t="s">
        <v>36</v>
      </c>
      <c r="J12660" s="650">
        <v>14.59</v>
      </c>
    </row>
    <row r="12661" spans="1:10">
      <c r="A12661" s="519" t="s">
        <v>12818</v>
      </c>
      <c r="B12661" s="519" t="str">
        <f t="shared" si="197"/>
        <v>MADEIRA DE REFLORESTAMENTO,AUTOCLAVADA,EM TORA,ATE 6,00M DE COMPRIMENTO,DIAMETRO DE 15CM.FORNECIMENTO</v>
      </c>
      <c r="C12661" s="519" t="s">
        <v>42113</v>
      </c>
      <c r="D12661" s="519" t="s">
        <v>42115</v>
      </c>
      <c r="I12661" s="519" t="s">
        <v>36</v>
      </c>
      <c r="J12661" s="650">
        <v>33.47</v>
      </c>
    </row>
    <row r="12662" spans="1:10">
      <c r="A12662" s="519" t="s">
        <v>12819</v>
      </c>
      <c r="B12662" s="519" t="str">
        <f t="shared" si="197"/>
        <v>MADEIRA DE REFLORESTAMENTO,AUTOCLAVADA,EM TORA,ATE 6,00M DE COMPRIMENTO,DIAMETRO DE 15CM.FORNECIMENTO</v>
      </c>
      <c r="C12662" s="519" t="s">
        <v>42113</v>
      </c>
      <c r="D12662" s="519" t="s">
        <v>42115</v>
      </c>
      <c r="I12662" s="519" t="s">
        <v>36</v>
      </c>
      <c r="J12662" s="650">
        <v>33.47</v>
      </c>
    </row>
    <row r="12663" spans="1:10">
      <c r="A12663" s="519" t="s">
        <v>12820</v>
      </c>
      <c r="B12663" s="519" t="str">
        <f t="shared" si="197"/>
        <v>MADEIRA DE REFLORESTAMENTO,AUTOCLAVADA,EM TORA,ATE 6,00M DECOMPRIMENTO,DIAMETRO DE 20CM.FORNECIMENTO</v>
      </c>
      <c r="C12663" s="519" t="s">
        <v>42113</v>
      </c>
      <c r="D12663" s="519" t="s">
        <v>42116</v>
      </c>
      <c r="I12663" s="519" t="s">
        <v>36</v>
      </c>
      <c r="J12663" s="650">
        <v>53.56</v>
      </c>
    </row>
    <row r="12664" spans="1:10">
      <c r="A12664" s="519" t="s">
        <v>12821</v>
      </c>
      <c r="B12664" s="519" t="str">
        <f t="shared" si="197"/>
        <v>MADEIRA DE REFLORESTAMENTO,AUTOCLAVADA,EM TORA,ATE 6,00M DECOMPRIMENTO,DIAMETRO DE 20CM.FORNECIMENTO</v>
      </c>
      <c r="C12664" s="519" t="s">
        <v>42113</v>
      </c>
      <c r="D12664" s="519" t="s">
        <v>42116</v>
      </c>
      <c r="I12664" s="519" t="s">
        <v>36</v>
      </c>
      <c r="J12664" s="650">
        <v>53.56</v>
      </c>
    </row>
    <row r="12665" spans="1:10">
      <c r="A12665" s="519" t="s">
        <v>12822</v>
      </c>
      <c r="B12665" s="519" t="str">
        <f t="shared" si="197"/>
        <v>MADEIRA DE REFLORESTAMENTO,AUTOCLAVADA,EM TORA,ATE 6,00M DECOMPRIMENTO,DIAMETRO DE 25CM.FORNECIMENTO</v>
      </c>
      <c r="C12665" s="519" t="s">
        <v>42113</v>
      </c>
      <c r="D12665" s="519" t="s">
        <v>42117</v>
      </c>
      <c r="I12665" s="519" t="s">
        <v>36</v>
      </c>
      <c r="J12665" s="650">
        <v>81.78</v>
      </c>
    </row>
    <row r="12666" spans="1:10">
      <c r="A12666" s="519" t="s">
        <v>12823</v>
      </c>
      <c r="B12666" s="519" t="str">
        <f t="shared" si="197"/>
        <v>MADEIRA DE REFLORESTAMENTO,AUTOCLAVADA,EM TORA,ATE 6,00M DECOMPRIMENTO,DIAMETRO DE 25CM.FORNECIMENTO</v>
      </c>
      <c r="C12666" s="519" t="s">
        <v>42113</v>
      </c>
      <c r="D12666" s="519" t="s">
        <v>42117</v>
      </c>
      <c r="I12666" s="519" t="s">
        <v>36</v>
      </c>
      <c r="J12666" s="650">
        <v>81.78</v>
      </c>
    </row>
    <row r="12667" spans="1:10">
      <c r="A12667" s="519" t="s">
        <v>12824</v>
      </c>
      <c r="B12667" s="519" t="str">
        <f t="shared" si="197"/>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667" s="519" t="s">
        <v>42118</v>
      </c>
      <c r="D12667" s="519" t="s">
        <v>42119</v>
      </c>
      <c r="E12667" s="519" t="s">
        <v>42120</v>
      </c>
      <c r="F12667" s="519" t="s">
        <v>42121</v>
      </c>
      <c r="G12667" s="519" t="s">
        <v>42122</v>
      </c>
      <c r="H12667" s="519" t="s">
        <v>42123</v>
      </c>
      <c r="I12667" s="519" t="s">
        <v>5</v>
      </c>
      <c r="J12667" s="650">
        <v>1169.56</v>
      </c>
    </row>
    <row r="12668" spans="1:10">
      <c r="A12668" s="519" t="s">
        <v>12825</v>
      </c>
      <c r="B12668" s="519" t="str">
        <f t="shared" si="197"/>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2668" s="519" t="s">
        <v>42118</v>
      </c>
      <c r="D12668" s="519" t="s">
        <v>42119</v>
      </c>
      <c r="E12668" s="519" t="s">
        <v>42120</v>
      </c>
      <c r="F12668" s="519" t="s">
        <v>42121</v>
      </c>
      <c r="G12668" s="519" t="s">
        <v>42122</v>
      </c>
      <c r="H12668" s="519" t="s">
        <v>42123</v>
      </c>
      <c r="I12668" s="519" t="s">
        <v>5</v>
      </c>
      <c r="J12668" s="650">
        <v>1169.56</v>
      </c>
    </row>
    <row r="12669" spans="1:10">
      <c r="A12669" s="519" t="s">
        <v>12826</v>
      </c>
      <c r="B12669" s="519" t="str">
        <f t="shared" si="197"/>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669" s="519" t="s">
        <v>42124</v>
      </c>
      <c r="D12669" s="519" t="s">
        <v>42125</v>
      </c>
      <c r="E12669" s="519" t="s">
        <v>42126</v>
      </c>
      <c r="F12669" s="519" t="s">
        <v>42127</v>
      </c>
      <c r="G12669" s="519" t="s">
        <v>42128</v>
      </c>
      <c r="H12669" s="519" t="s">
        <v>42129</v>
      </c>
      <c r="I12669" s="519" t="s">
        <v>5</v>
      </c>
      <c r="J12669" s="650">
        <v>371.97</v>
      </c>
    </row>
    <row r="12670" spans="1:10">
      <c r="A12670" s="519" t="s">
        <v>12827</v>
      </c>
      <c r="B12670" s="519" t="str">
        <f t="shared" si="197"/>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2670" s="519" t="s">
        <v>42124</v>
      </c>
      <c r="D12670" s="519" t="s">
        <v>42125</v>
      </c>
      <c r="E12670" s="519" t="s">
        <v>42126</v>
      </c>
      <c r="F12670" s="519" t="s">
        <v>42127</v>
      </c>
      <c r="G12670" s="519" t="s">
        <v>42128</v>
      </c>
      <c r="H12670" s="519" t="s">
        <v>42129</v>
      </c>
      <c r="I12670" s="519" t="s">
        <v>5</v>
      </c>
      <c r="J12670" s="650">
        <v>371.97</v>
      </c>
    </row>
    <row r="12671" spans="1:10">
      <c r="A12671" s="519" t="s">
        <v>12828</v>
      </c>
      <c r="B12671" s="519" t="str">
        <f t="shared" si="197"/>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671" s="519" t="s">
        <v>42124</v>
      </c>
      <c r="D12671" s="519" t="s">
        <v>42130</v>
      </c>
      <c r="E12671" s="519" t="s">
        <v>42131</v>
      </c>
      <c r="F12671" s="519" t="s">
        <v>42132</v>
      </c>
      <c r="G12671" s="519" t="s">
        <v>42133</v>
      </c>
      <c r="H12671" s="519" t="s">
        <v>42134</v>
      </c>
      <c r="I12671" s="519" t="s">
        <v>5</v>
      </c>
      <c r="J12671" s="650">
        <v>371.94</v>
      </c>
    </row>
    <row r="12672" spans="1:10">
      <c r="A12672" s="519" t="s">
        <v>12829</v>
      </c>
      <c r="B12672" s="519" t="str">
        <f t="shared" si="197"/>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2672" s="519" t="s">
        <v>42124</v>
      </c>
      <c r="D12672" s="519" t="s">
        <v>42130</v>
      </c>
      <c r="E12672" s="519" t="s">
        <v>42131</v>
      </c>
      <c r="F12672" s="519" t="s">
        <v>42132</v>
      </c>
      <c r="G12672" s="519" t="s">
        <v>42133</v>
      </c>
      <c r="H12672" s="519" t="s">
        <v>42134</v>
      </c>
      <c r="I12672" s="519" t="s">
        <v>5</v>
      </c>
      <c r="J12672" s="650">
        <v>371.94</v>
      </c>
    </row>
    <row r="12673" spans="1:10">
      <c r="A12673" s="519" t="s">
        <v>12830</v>
      </c>
      <c r="B12673" s="519" t="str">
        <f t="shared" si="197"/>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673" s="519" t="s">
        <v>42135</v>
      </c>
      <c r="D12673" s="519" t="s">
        <v>42136</v>
      </c>
      <c r="E12673" s="519" t="s">
        <v>42137</v>
      </c>
      <c r="F12673" s="519" t="s">
        <v>42138</v>
      </c>
      <c r="G12673" s="519" t="s">
        <v>42139</v>
      </c>
      <c r="H12673" s="519" t="s">
        <v>42140</v>
      </c>
      <c r="I12673" s="519" t="s">
        <v>5</v>
      </c>
      <c r="J12673" s="650">
        <v>1343.98</v>
      </c>
    </row>
    <row r="12674" spans="1:10">
      <c r="A12674" s="519" t="s">
        <v>12831</v>
      </c>
      <c r="B12674" s="519" t="str">
        <f t="shared" si="197"/>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2674" s="519" t="s">
        <v>42135</v>
      </c>
      <c r="D12674" s="519" t="s">
        <v>42136</v>
      </c>
      <c r="E12674" s="519" t="s">
        <v>42137</v>
      </c>
      <c r="F12674" s="519" t="s">
        <v>42138</v>
      </c>
      <c r="G12674" s="519" t="s">
        <v>42139</v>
      </c>
      <c r="H12674" s="519" t="s">
        <v>42140</v>
      </c>
      <c r="I12674" s="519" t="s">
        <v>5</v>
      </c>
      <c r="J12674" s="650">
        <v>1343.98</v>
      </c>
    </row>
    <row r="12675" spans="1:10">
      <c r="A12675" s="519" t="s">
        <v>12832</v>
      </c>
      <c r="B12675" s="519" t="str">
        <f t="shared" si="197"/>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675" s="519" t="s">
        <v>42141</v>
      </c>
      <c r="D12675" s="519" t="s">
        <v>42142</v>
      </c>
      <c r="E12675" s="519" t="s">
        <v>42143</v>
      </c>
      <c r="F12675" s="519" t="s">
        <v>42144</v>
      </c>
      <c r="G12675" s="519" t="s">
        <v>42145</v>
      </c>
      <c r="H12675" s="519" t="s">
        <v>42146</v>
      </c>
      <c r="I12675" s="519" t="s">
        <v>5</v>
      </c>
      <c r="J12675" s="650">
        <v>686</v>
      </c>
    </row>
    <row r="12676" spans="1:10">
      <c r="A12676" s="519" t="s">
        <v>12833</v>
      </c>
      <c r="B12676" s="519" t="str">
        <f t="shared" si="197"/>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2676" s="519" t="s">
        <v>42141</v>
      </c>
      <c r="D12676" s="519" t="s">
        <v>42142</v>
      </c>
      <c r="E12676" s="519" t="s">
        <v>42143</v>
      </c>
      <c r="F12676" s="519" t="s">
        <v>42144</v>
      </c>
      <c r="G12676" s="519" t="s">
        <v>42145</v>
      </c>
      <c r="H12676" s="519" t="s">
        <v>42146</v>
      </c>
      <c r="I12676" s="519" t="s">
        <v>5</v>
      </c>
      <c r="J12676" s="650">
        <v>686</v>
      </c>
    </row>
    <row r="12677" spans="1:10">
      <c r="A12677" s="519" t="s">
        <v>12834</v>
      </c>
      <c r="B12677" s="519" t="str">
        <f t="shared" si="197"/>
        <v>FERRAGENS PARA PORTA DE MADEIRA,DE 1 FOLHA DE ABRIR,DE ENTRADA DE SERVICO,CONSTANDO DE FORNEC.S/COLOCACAO,DE:-FECHADURADE CILINDRO OVALADO OU CIRCULAR,DE LATAO,DE ACABAMENTO CROMADO;-3 DOBRADICAS 3"X2.1/2" DE FERRO GALVANIZADO, COM PINO EBOLAS DE LATAO</v>
      </c>
      <c r="C12677" s="519" t="s">
        <v>42147</v>
      </c>
      <c r="D12677" s="519" t="s">
        <v>42148</v>
      </c>
      <c r="E12677" s="519" t="s">
        <v>42149</v>
      </c>
      <c r="F12677" s="519" t="s">
        <v>42150</v>
      </c>
      <c r="G12677" s="519" t="s">
        <v>42151</v>
      </c>
      <c r="I12677" s="519" t="s">
        <v>5</v>
      </c>
      <c r="J12677" s="650">
        <v>246.15</v>
      </c>
    </row>
    <row r="12678" spans="1:10">
      <c r="A12678" s="519" t="s">
        <v>12835</v>
      </c>
      <c r="B12678" s="519" t="str">
        <f t="shared" si="197"/>
        <v>FERRAGENS PARA PORTA DE MADEIRA,DE 1 FOLHA DE ABRIR,DE ENTRADA DE SERVICO,CONSTANDO DE FORNEC.S/COLOCACAO,DE:-FECHADURADE CILINDRO OVALADO OU CIRCULAR,DE LATAO,DE ACABAMENTO CROMADO;-3 DOBRADICAS 3"X2.1/2" DE FERRO GALVANIZADO, COM PINO EBOLAS DE LATAO</v>
      </c>
      <c r="C12678" s="519" t="s">
        <v>42147</v>
      </c>
      <c r="D12678" s="519" t="s">
        <v>42148</v>
      </c>
      <c r="E12678" s="519" t="s">
        <v>42149</v>
      </c>
      <c r="F12678" s="519" t="s">
        <v>42150</v>
      </c>
      <c r="G12678" s="519" t="s">
        <v>42151</v>
      </c>
      <c r="I12678" s="519" t="s">
        <v>5</v>
      </c>
      <c r="J12678" s="650">
        <v>246.15</v>
      </c>
    </row>
    <row r="12679" spans="1:10">
      <c r="A12679" s="519" t="s">
        <v>12836</v>
      </c>
      <c r="B12679" s="519" t="str">
        <f t="shared" si="197"/>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679" s="519" t="s">
        <v>42152</v>
      </c>
      <c r="D12679" s="519" t="s">
        <v>42153</v>
      </c>
      <c r="E12679" s="519" t="s">
        <v>42154</v>
      </c>
      <c r="F12679" s="519" t="s">
        <v>42155</v>
      </c>
      <c r="G12679" s="519" t="s">
        <v>42156</v>
      </c>
      <c r="H12679" s="519" t="s">
        <v>42157</v>
      </c>
      <c r="I12679" s="519" t="s">
        <v>5</v>
      </c>
      <c r="J12679" s="650">
        <v>388.71</v>
      </c>
    </row>
    <row r="12680" spans="1:10">
      <c r="A12680" s="519" t="s">
        <v>12837</v>
      </c>
      <c r="B12680" s="519" t="str">
        <f t="shared" ref="B12680:B12743" si="198">C12680&amp;D12680&amp;E12680&amp;F12680&amp;G12680&amp;H12680</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2680" s="519" t="s">
        <v>42152</v>
      </c>
      <c r="D12680" s="519" t="s">
        <v>42153</v>
      </c>
      <c r="E12680" s="519" t="s">
        <v>42154</v>
      </c>
      <c r="F12680" s="519" t="s">
        <v>42155</v>
      </c>
      <c r="G12680" s="519" t="s">
        <v>42156</v>
      </c>
      <c r="H12680" s="519" t="s">
        <v>42157</v>
      </c>
      <c r="I12680" s="519" t="s">
        <v>5</v>
      </c>
      <c r="J12680" s="650">
        <v>388.71</v>
      </c>
    </row>
    <row r="12681" spans="1:10">
      <c r="A12681" s="519" t="s">
        <v>12838</v>
      </c>
      <c r="B12681" s="519" t="str">
        <f t="shared" si="198"/>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681" s="519" t="s">
        <v>42158</v>
      </c>
      <c r="D12681" s="519" t="s">
        <v>42159</v>
      </c>
      <c r="E12681" s="519" t="s">
        <v>42160</v>
      </c>
      <c r="F12681" s="519" t="s">
        <v>42161</v>
      </c>
      <c r="G12681" s="519" t="s">
        <v>42162</v>
      </c>
      <c r="H12681" s="519" t="s">
        <v>42163</v>
      </c>
      <c r="I12681" s="519" t="s">
        <v>5</v>
      </c>
      <c r="J12681" s="650">
        <v>159.9</v>
      </c>
    </row>
    <row r="12682" spans="1:10">
      <c r="A12682" s="519" t="s">
        <v>12839</v>
      </c>
      <c r="B12682" s="519" t="str">
        <f t="shared" si="198"/>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2682" s="519" t="s">
        <v>42158</v>
      </c>
      <c r="D12682" s="519" t="s">
        <v>42159</v>
      </c>
      <c r="E12682" s="519" t="s">
        <v>42160</v>
      </c>
      <c r="F12682" s="519" t="s">
        <v>42161</v>
      </c>
      <c r="G12682" s="519" t="s">
        <v>42162</v>
      </c>
      <c r="H12682" s="519" t="s">
        <v>42163</v>
      </c>
      <c r="I12682" s="519" t="s">
        <v>5</v>
      </c>
      <c r="J12682" s="650">
        <v>159.9</v>
      </c>
    </row>
    <row r="12683" spans="1:10">
      <c r="A12683" s="519" t="s">
        <v>56238</v>
      </c>
      <c r="B12683" s="519" t="str">
        <f t="shared" si="198"/>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683" s="519" t="s">
        <v>56239</v>
      </c>
      <c r="D12683" s="519" t="s">
        <v>56240</v>
      </c>
      <c r="E12683" s="519" t="s">
        <v>56241</v>
      </c>
      <c r="F12683" s="519" t="s">
        <v>56242</v>
      </c>
      <c r="G12683" s="519" t="s">
        <v>56243</v>
      </c>
      <c r="H12683" s="519" t="s">
        <v>56244</v>
      </c>
      <c r="I12683" s="519" t="s">
        <v>5</v>
      </c>
      <c r="J12683" s="650">
        <v>312.20999999999998</v>
      </c>
    </row>
    <row r="12684" spans="1:10">
      <c r="A12684" s="519" t="s">
        <v>56245</v>
      </c>
      <c r="B12684" s="519" t="str">
        <f t="shared" si="198"/>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2684" s="519" t="s">
        <v>56239</v>
      </c>
      <c r="D12684" s="519" t="s">
        <v>56240</v>
      </c>
      <c r="E12684" s="519" t="s">
        <v>56241</v>
      </c>
      <c r="F12684" s="519" t="s">
        <v>56242</v>
      </c>
      <c r="G12684" s="519" t="s">
        <v>56243</v>
      </c>
      <c r="H12684" s="519" t="s">
        <v>56244</v>
      </c>
      <c r="I12684" s="519" t="s">
        <v>5</v>
      </c>
      <c r="J12684" s="650">
        <v>312.20999999999998</v>
      </c>
    </row>
    <row r="12685" spans="1:10">
      <c r="A12685" s="519" t="s">
        <v>12840</v>
      </c>
      <c r="B12685" s="519" t="str">
        <f t="shared" si="198"/>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685" s="519" t="s">
        <v>42164</v>
      </c>
      <c r="D12685" s="519" t="s">
        <v>42165</v>
      </c>
      <c r="E12685" s="519" t="s">
        <v>42166</v>
      </c>
      <c r="F12685" s="519" t="s">
        <v>42167</v>
      </c>
      <c r="G12685" s="519" t="s">
        <v>42168</v>
      </c>
      <c r="H12685" s="519" t="s">
        <v>42169</v>
      </c>
      <c r="I12685" s="519" t="s">
        <v>5</v>
      </c>
      <c r="J12685" s="650">
        <v>454.52</v>
      </c>
    </row>
    <row r="12686" spans="1:10">
      <c r="A12686" s="519" t="s">
        <v>12841</v>
      </c>
      <c r="B12686" s="519" t="str">
        <f t="shared" si="198"/>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2686" s="519" t="s">
        <v>42164</v>
      </c>
      <c r="D12686" s="519" t="s">
        <v>42165</v>
      </c>
      <c r="E12686" s="519" t="s">
        <v>42166</v>
      </c>
      <c r="F12686" s="519" t="s">
        <v>42167</v>
      </c>
      <c r="G12686" s="519" t="s">
        <v>42168</v>
      </c>
      <c r="H12686" s="519" t="s">
        <v>42169</v>
      </c>
      <c r="I12686" s="519" t="s">
        <v>5</v>
      </c>
      <c r="J12686" s="650">
        <v>454.52</v>
      </c>
    </row>
    <row r="12687" spans="1:10">
      <c r="A12687" s="519" t="s">
        <v>12842</v>
      </c>
      <c r="B12687" s="519" t="str">
        <f t="shared" si="198"/>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687" s="519" t="s">
        <v>42170</v>
      </c>
      <c r="D12687" s="519" t="s">
        <v>42171</v>
      </c>
      <c r="E12687" s="519" t="s">
        <v>42172</v>
      </c>
      <c r="F12687" s="519" t="s">
        <v>42173</v>
      </c>
      <c r="G12687" s="519" t="s">
        <v>42174</v>
      </c>
      <c r="H12687" s="519" t="s">
        <v>42175</v>
      </c>
      <c r="I12687" s="519" t="s">
        <v>5</v>
      </c>
      <c r="J12687" s="650">
        <v>113.64</v>
      </c>
    </row>
    <row r="12688" spans="1:10">
      <c r="A12688" s="519" t="s">
        <v>12843</v>
      </c>
      <c r="B12688" s="519" t="str">
        <f t="shared" si="198"/>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2688" s="519" t="s">
        <v>42170</v>
      </c>
      <c r="D12688" s="519" t="s">
        <v>42171</v>
      </c>
      <c r="E12688" s="519" t="s">
        <v>42172</v>
      </c>
      <c r="F12688" s="519" t="s">
        <v>42173</v>
      </c>
      <c r="G12688" s="519" t="s">
        <v>42174</v>
      </c>
      <c r="H12688" s="519" t="s">
        <v>42175</v>
      </c>
      <c r="I12688" s="519" t="s">
        <v>5</v>
      </c>
      <c r="J12688" s="650">
        <v>113.64</v>
      </c>
    </row>
    <row r="12689" spans="1:10">
      <c r="A12689" s="519" t="s">
        <v>12844</v>
      </c>
      <c r="B12689" s="519" t="str">
        <f t="shared" si="198"/>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689" s="519" t="s">
        <v>42176</v>
      </c>
      <c r="D12689" s="519" t="s">
        <v>42177</v>
      </c>
      <c r="E12689" s="519" t="s">
        <v>42178</v>
      </c>
      <c r="F12689" s="519" t="s">
        <v>42179</v>
      </c>
      <c r="G12689" s="519" t="s">
        <v>42180</v>
      </c>
      <c r="H12689" s="519" t="s">
        <v>42181</v>
      </c>
      <c r="I12689" s="519" t="s">
        <v>5</v>
      </c>
      <c r="J12689" s="650">
        <v>647.35</v>
      </c>
    </row>
    <row r="12690" spans="1:10">
      <c r="A12690" s="519" t="s">
        <v>12845</v>
      </c>
      <c r="B12690" s="519" t="str">
        <f t="shared" si="198"/>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2690" s="519" t="s">
        <v>42176</v>
      </c>
      <c r="D12690" s="519" t="s">
        <v>42177</v>
      </c>
      <c r="E12690" s="519" t="s">
        <v>42178</v>
      </c>
      <c r="F12690" s="519" t="s">
        <v>42179</v>
      </c>
      <c r="G12690" s="519" t="s">
        <v>42180</v>
      </c>
      <c r="H12690" s="519" t="s">
        <v>42181</v>
      </c>
      <c r="I12690" s="519" t="s">
        <v>5</v>
      </c>
      <c r="J12690" s="650">
        <v>647.35</v>
      </c>
    </row>
    <row r="12691" spans="1:10">
      <c r="A12691" s="519" t="s">
        <v>12846</v>
      </c>
      <c r="B12691" s="519" t="str">
        <f t="shared" si="198"/>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691" s="519" t="s">
        <v>42182</v>
      </c>
      <c r="D12691" s="519" t="s">
        <v>42183</v>
      </c>
      <c r="E12691" s="519" t="s">
        <v>42184</v>
      </c>
      <c r="F12691" s="519" t="s">
        <v>42185</v>
      </c>
      <c r="G12691" s="519" t="s">
        <v>42186</v>
      </c>
      <c r="H12691" s="519" t="s">
        <v>42187</v>
      </c>
      <c r="I12691" s="519" t="s">
        <v>5</v>
      </c>
      <c r="J12691" s="650">
        <v>408.51</v>
      </c>
    </row>
    <row r="12692" spans="1:10">
      <c r="A12692" s="519" t="s">
        <v>12847</v>
      </c>
      <c r="B12692" s="519" t="str">
        <f t="shared" si="198"/>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2692" s="519" t="s">
        <v>42182</v>
      </c>
      <c r="D12692" s="519" t="s">
        <v>42183</v>
      </c>
      <c r="E12692" s="519" t="s">
        <v>42184</v>
      </c>
      <c r="F12692" s="519" t="s">
        <v>42185</v>
      </c>
      <c r="G12692" s="519" t="s">
        <v>42186</v>
      </c>
      <c r="H12692" s="519" t="s">
        <v>42187</v>
      </c>
      <c r="I12692" s="519" t="s">
        <v>5</v>
      </c>
      <c r="J12692" s="650">
        <v>408.51</v>
      </c>
    </row>
    <row r="12693" spans="1:10">
      <c r="A12693" s="519" t="s">
        <v>12848</v>
      </c>
      <c r="B12693" s="519" t="str">
        <f t="shared" si="198"/>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693" s="519" t="s">
        <v>42188</v>
      </c>
      <c r="D12693" s="519" t="s">
        <v>42189</v>
      </c>
      <c r="E12693" s="519" t="s">
        <v>42190</v>
      </c>
      <c r="F12693" s="519" t="s">
        <v>42191</v>
      </c>
      <c r="G12693" s="519" t="s">
        <v>42192</v>
      </c>
      <c r="H12693" s="519" t="s">
        <v>42134</v>
      </c>
      <c r="I12693" s="519" t="s">
        <v>5</v>
      </c>
      <c r="J12693" s="650">
        <v>102.37</v>
      </c>
    </row>
    <row r="12694" spans="1:10">
      <c r="A12694" s="519" t="s">
        <v>12849</v>
      </c>
      <c r="B12694" s="519" t="str">
        <f t="shared" si="198"/>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2694" s="519" t="s">
        <v>42188</v>
      </c>
      <c r="D12694" s="519" t="s">
        <v>42189</v>
      </c>
      <c r="E12694" s="519" t="s">
        <v>42190</v>
      </c>
      <c r="F12694" s="519" t="s">
        <v>42191</v>
      </c>
      <c r="G12694" s="519" t="s">
        <v>42192</v>
      </c>
      <c r="H12694" s="519" t="s">
        <v>42134</v>
      </c>
      <c r="I12694" s="519" t="s">
        <v>5</v>
      </c>
      <c r="J12694" s="650">
        <v>102.37</v>
      </c>
    </row>
    <row r="12695" spans="1:10">
      <c r="A12695" s="519" t="s">
        <v>12850</v>
      </c>
      <c r="B12695" s="519" t="str">
        <f t="shared" si="198"/>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695" s="519" t="s">
        <v>42193</v>
      </c>
      <c r="D12695" s="519" t="s">
        <v>42194</v>
      </c>
      <c r="E12695" s="519" t="s">
        <v>42195</v>
      </c>
      <c r="F12695" s="519" t="s">
        <v>42196</v>
      </c>
      <c r="G12695" s="519" t="s">
        <v>42197</v>
      </c>
      <c r="H12695" s="519" t="s">
        <v>42198</v>
      </c>
      <c r="I12695" s="519" t="s">
        <v>5</v>
      </c>
      <c r="J12695" s="650">
        <v>731.37</v>
      </c>
    </row>
    <row r="12696" spans="1:10">
      <c r="A12696" s="519" t="s">
        <v>12851</v>
      </c>
      <c r="B12696" s="519" t="str">
        <f t="shared" si="198"/>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2696" s="519" t="s">
        <v>42193</v>
      </c>
      <c r="D12696" s="519" t="s">
        <v>42194</v>
      </c>
      <c r="E12696" s="519" t="s">
        <v>42195</v>
      </c>
      <c r="F12696" s="519" t="s">
        <v>42196</v>
      </c>
      <c r="G12696" s="519" t="s">
        <v>42197</v>
      </c>
      <c r="H12696" s="519" t="s">
        <v>42198</v>
      </c>
      <c r="I12696" s="519" t="s">
        <v>5</v>
      </c>
      <c r="J12696" s="650">
        <v>731.37</v>
      </c>
    </row>
    <row r="12697" spans="1:10">
      <c r="A12697" s="519" t="s">
        <v>12852</v>
      </c>
      <c r="B12697" s="519" t="str">
        <f t="shared" si="198"/>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697" s="519" t="s">
        <v>42199</v>
      </c>
      <c r="D12697" s="519" t="s">
        <v>42200</v>
      </c>
      <c r="E12697" s="519" t="s">
        <v>42201</v>
      </c>
      <c r="F12697" s="519" t="s">
        <v>42202</v>
      </c>
      <c r="G12697" s="519" t="s">
        <v>42203</v>
      </c>
      <c r="H12697" s="519" t="s">
        <v>42204</v>
      </c>
      <c r="I12697" s="519" t="s">
        <v>5</v>
      </c>
      <c r="J12697" s="650">
        <v>194.11</v>
      </c>
    </row>
    <row r="12698" spans="1:10">
      <c r="A12698" s="519" t="s">
        <v>12853</v>
      </c>
      <c r="B12698" s="519" t="str">
        <f t="shared" si="198"/>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2698" s="519" t="s">
        <v>42199</v>
      </c>
      <c r="D12698" s="519" t="s">
        <v>42200</v>
      </c>
      <c r="E12698" s="519" t="s">
        <v>42201</v>
      </c>
      <c r="F12698" s="519" t="s">
        <v>42202</v>
      </c>
      <c r="G12698" s="519" t="s">
        <v>42203</v>
      </c>
      <c r="H12698" s="519" t="s">
        <v>42204</v>
      </c>
      <c r="I12698" s="519" t="s">
        <v>5</v>
      </c>
      <c r="J12698" s="650">
        <v>194.11</v>
      </c>
    </row>
    <row r="12699" spans="1:10">
      <c r="A12699" s="519" t="s">
        <v>12854</v>
      </c>
      <c r="B12699" s="519" t="str">
        <f t="shared" si="198"/>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699" s="519" t="s">
        <v>42205</v>
      </c>
      <c r="D12699" s="519" t="s">
        <v>42206</v>
      </c>
      <c r="E12699" s="519" t="s">
        <v>42207</v>
      </c>
      <c r="F12699" s="519" t="s">
        <v>42208</v>
      </c>
      <c r="G12699" s="519" t="s">
        <v>42209</v>
      </c>
      <c r="I12699" s="519" t="s">
        <v>5</v>
      </c>
      <c r="J12699" s="650">
        <v>96.02</v>
      </c>
    </row>
    <row r="12700" spans="1:10">
      <c r="A12700" s="519" t="s">
        <v>12855</v>
      </c>
      <c r="B12700" s="519" t="str">
        <f t="shared" si="198"/>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2700" s="519" t="s">
        <v>42205</v>
      </c>
      <c r="D12700" s="519" t="s">
        <v>42206</v>
      </c>
      <c r="E12700" s="519" t="s">
        <v>42207</v>
      </c>
      <c r="F12700" s="519" t="s">
        <v>42208</v>
      </c>
      <c r="G12700" s="519" t="s">
        <v>42209</v>
      </c>
      <c r="I12700" s="519" t="s">
        <v>5</v>
      </c>
      <c r="J12700" s="650">
        <v>96.02</v>
      </c>
    </row>
    <row r="12701" spans="1:10">
      <c r="A12701" s="519" t="s">
        <v>12856</v>
      </c>
      <c r="B12701" s="519" t="str">
        <f t="shared" si="198"/>
        <v>FERRAGENS PARA PORTAS DE MADEIRA,1 FOLHA,DE ABRIR,PARA SANITARIOS OU CHUVEIROS COLETIVOS,CONSTANDO DE FORNEC.S/COLOC.,DE:-FECHO DE SOBREPOR,TIPO "LIVRE-OCUPADO",RETANGULAR,EM ZAMAK OU LATAO, ACABAMENTO CROMADO;-3 DOBRADICAS DE FERRO GALVANIZADO DE 3"X3",COM PINO E BOLAS DE LATAO</v>
      </c>
      <c r="C12701" s="519" t="s">
        <v>42210</v>
      </c>
      <c r="D12701" s="519" t="s">
        <v>42211</v>
      </c>
      <c r="E12701" s="519" t="s">
        <v>42212</v>
      </c>
      <c r="F12701" s="519" t="s">
        <v>42213</v>
      </c>
      <c r="G12701" s="519" t="s">
        <v>42214</v>
      </c>
      <c r="I12701" s="519" t="s">
        <v>5</v>
      </c>
      <c r="J12701" s="650">
        <v>79.25</v>
      </c>
    </row>
    <row r="12702" spans="1:10">
      <c r="A12702" s="519" t="s">
        <v>12857</v>
      </c>
      <c r="B12702" s="519" t="str">
        <f t="shared" si="198"/>
        <v>FERRAGENS PARA PORTAS DE MADEIRA,1 FOLHA,DE ABRIR,PARA SANITARIOS OU CHUVEIROS COLETIVOS,CONSTANDO DE FORNEC.S/COLOC.,DE:-FECHO DE SOBREPOR,TIPO "LIVRE-OCUPADO",RETANGULAR,EM ZAMAK OU LATAO, ACABAMENTO CROMADO;-3 DOBRADICAS DE FERRO GALVANIZADO DE 3"X3",COM PINO E BOLAS DE LATAO</v>
      </c>
      <c r="C12702" s="519" t="s">
        <v>42210</v>
      </c>
      <c r="D12702" s="519" t="s">
        <v>42211</v>
      </c>
      <c r="E12702" s="519" t="s">
        <v>42212</v>
      </c>
      <c r="F12702" s="519" t="s">
        <v>42213</v>
      </c>
      <c r="G12702" s="519" t="s">
        <v>42214</v>
      </c>
      <c r="I12702" s="519" t="s">
        <v>5</v>
      </c>
      <c r="J12702" s="650">
        <v>79.25</v>
      </c>
    </row>
    <row r="12703" spans="1:10">
      <c r="A12703" s="519" t="s">
        <v>12858</v>
      </c>
      <c r="B12703" s="519" t="str">
        <f t="shared" si="198"/>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703" s="519" t="s">
        <v>42215</v>
      </c>
      <c r="D12703" s="519" t="s">
        <v>42216</v>
      </c>
      <c r="E12703" s="519" t="s">
        <v>42217</v>
      </c>
      <c r="F12703" s="519" t="s">
        <v>42218</v>
      </c>
      <c r="G12703" s="519" t="s">
        <v>42219</v>
      </c>
      <c r="H12703" s="519" t="s">
        <v>42220</v>
      </c>
      <c r="I12703" s="519" t="s">
        <v>5</v>
      </c>
      <c r="J12703" s="650">
        <v>104.77</v>
      </c>
    </row>
    <row r="12704" spans="1:10">
      <c r="A12704" s="519" t="s">
        <v>12859</v>
      </c>
      <c r="B12704" s="519" t="str">
        <f t="shared" si="198"/>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2704" s="519" t="s">
        <v>42215</v>
      </c>
      <c r="D12704" s="519" t="s">
        <v>42216</v>
      </c>
      <c r="E12704" s="519" t="s">
        <v>42217</v>
      </c>
      <c r="F12704" s="519" t="s">
        <v>42218</v>
      </c>
      <c r="G12704" s="519" t="s">
        <v>42219</v>
      </c>
      <c r="H12704" s="519" t="s">
        <v>42220</v>
      </c>
      <c r="I12704" s="519" t="s">
        <v>5</v>
      </c>
      <c r="J12704" s="650">
        <v>104.77</v>
      </c>
    </row>
    <row r="12705" spans="1:10">
      <c r="A12705" s="519" t="s">
        <v>12860</v>
      </c>
      <c r="B12705" s="519" t="str">
        <f t="shared" si="198"/>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705" s="519" t="s">
        <v>42221</v>
      </c>
      <c r="D12705" s="519" t="s">
        <v>42222</v>
      </c>
      <c r="E12705" s="519" t="s">
        <v>42223</v>
      </c>
      <c r="F12705" s="519" t="s">
        <v>42224</v>
      </c>
      <c r="G12705" s="519" t="s">
        <v>42225</v>
      </c>
      <c r="H12705" s="519" t="s">
        <v>42226</v>
      </c>
      <c r="I12705" s="519" t="s">
        <v>5</v>
      </c>
      <c r="J12705" s="650">
        <v>490.76</v>
      </c>
    </row>
    <row r="12706" spans="1:10">
      <c r="A12706" s="519" t="s">
        <v>12861</v>
      </c>
      <c r="B12706" s="519" t="str">
        <f t="shared" si="198"/>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2706" s="519" t="s">
        <v>42221</v>
      </c>
      <c r="D12706" s="519" t="s">
        <v>42222</v>
      </c>
      <c r="E12706" s="519" t="s">
        <v>42223</v>
      </c>
      <c r="F12706" s="519" t="s">
        <v>42224</v>
      </c>
      <c r="G12706" s="519" t="s">
        <v>42225</v>
      </c>
      <c r="H12706" s="519" t="s">
        <v>42226</v>
      </c>
      <c r="I12706" s="519" t="s">
        <v>5</v>
      </c>
      <c r="J12706" s="650">
        <v>490.76</v>
      </c>
    </row>
    <row r="12707" spans="1:10">
      <c r="A12707" s="519" t="s">
        <v>12862</v>
      </c>
      <c r="B12707" s="519" t="str">
        <f t="shared" si="198"/>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707" s="519" t="s">
        <v>42227</v>
      </c>
      <c r="D12707" s="519" t="s">
        <v>42228</v>
      </c>
      <c r="E12707" s="519" t="s">
        <v>42229</v>
      </c>
      <c r="F12707" s="519" t="s">
        <v>42230</v>
      </c>
      <c r="G12707" s="519" t="s">
        <v>42231</v>
      </c>
      <c r="H12707" s="519" t="s">
        <v>42232</v>
      </c>
      <c r="I12707" s="519" t="s">
        <v>5</v>
      </c>
      <c r="J12707" s="650">
        <v>429.3</v>
      </c>
    </row>
    <row r="12708" spans="1:10">
      <c r="A12708" s="519" t="s">
        <v>12863</v>
      </c>
      <c r="B12708" s="519" t="str">
        <f t="shared" si="198"/>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2708" s="519" t="s">
        <v>42227</v>
      </c>
      <c r="D12708" s="519" t="s">
        <v>42228</v>
      </c>
      <c r="E12708" s="519" t="s">
        <v>42229</v>
      </c>
      <c r="F12708" s="519" t="s">
        <v>42230</v>
      </c>
      <c r="G12708" s="519" t="s">
        <v>42231</v>
      </c>
      <c r="H12708" s="519" t="s">
        <v>42232</v>
      </c>
      <c r="I12708" s="519" t="s">
        <v>5</v>
      </c>
      <c r="J12708" s="650">
        <v>429.3</v>
      </c>
    </row>
    <row r="12709" spans="1:10">
      <c r="A12709" s="519" t="s">
        <v>12864</v>
      </c>
      <c r="B12709" s="519" t="str">
        <f t="shared" si="198"/>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709" s="519" t="s">
        <v>42233</v>
      </c>
      <c r="D12709" s="519" t="s">
        <v>42234</v>
      </c>
      <c r="E12709" s="519" t="s">
        <v>42235</v>
      </c>
      <c r="F12709" s="519" t="s">
        <v>42236</v>
      </c>
      <c r="G12709" s="519" t="s">
        <v>42237</v>
      </c>
      <c r="H12709" s="519" t="s">
        <v>42238</v>
      </c>
      <c r="I12709" s="519" t="s">
        <v>5</v>
      </c>
      <c r="J12709" s="650">
        <v>707.06</v>
      </c>
    </row>
    <row r="12710" spans="1:10">
      <c r="A12710" s="519" t="s">
        <v>12865</v>
      </c>
      <c r="B12710" s="519" t="str">
        <f t="shared" si="198"/>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2710" s="519" t="s">
        <v>42233</v>
      </c>
      <c r="D12710" s="519" t="s">
        <v>42234</v>
      </c>
      <c r="E12710" s="519" t="s">
        <v>42235</v>
      </c>
      <c r="F12710" s="519" t="s">
        <v>42236</v>
      </c>
      <c r="G12710" s="519" t="s">
        <v>42237</v>
      </c>
      <c r="H12710" s="519" t="s">
        <v>42238</v>
      </c>
      <c r="I12710" s="519" t="s">
        <v>5</v>
      </c>
      <c r="J12710" s="650">
        <v>707.06</v>
      </c>
    </row>
    <row r="12711" spans="1:10">
      <c r="A12711" s="519" t="s">
        <v>56246</v>
      </c>
      <c r="B12711" s="519" t="str">
        <f t="shared" si="198"/>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711" s="519" t="s">
        <v>56247</v>
      </c>
      <c r="D12711" s="519" t="s">
        <v>56240</v>
      </c>
      <c r="E12711" s="519" t="s">
        <v>56241</v>
      </c>
      <c r="F12711" s="519" t="s">
        <v>56242</v>
      </c>
      <c r="G12711" s="519" t="s">
        <v>56243</v>
      </c>
      <c r="H12711" s="519" t="s">
        <v>56244</v>
      </c>
      <c r="I12711" s="519" t="s">
        <v>5</v>
      </c>
      <c r="J12711" s="650">
        <v>318.97000000000003</v>
      </c>
    </row>
    <row r="12712" spans="1:10">
      <c r="A12712" s="519" t="s">
        <v>56248</v>
      </c>
      <c r="B12712" s="519" t="str">
        <f t="shared" si="198"/>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2712" s="519" t="s">
        <v>56247</v>
      </c>
      <c r="D12712" s="519" t="s">
        <v>56240</v>
      </c>
      <c r="E12712" s="519" t="s">
        <v>56241</v>
      </c>
      <c r="F12712" s="519" t="s">
        <v>56242</v>
      </c>
      <c r="G12712" s="519" t="s">
        <v>56243</v>
      </c>
      <c r="H12712" s="519" t="s">
        <v>56244</v>
      </c>
      <c r="I12712" s="519" t="s">
        <v>5</v>
      </c>
      <c r="J12712" s="650">
        <v>318.97000000000003</v>
      </c>
    </row>
    <row r="12713" spans="1:10">
      <c r="A12713" s="519" t="s">
        <v>12866</v>
      </c>
      <c r="B12713" s="519" t="str">
        <f t="shared" si="198"/>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713" s="519" t="s">
        <v>42239</v>
      </c>
      <c r="D12713" s="519" t="s">
        <v>42240</v>
      </c>
      <c r="E12713" s="519" t="s">
        <v>42241</v>
      </c>
      <c r="F12713" s="519" t="s">
        <v>42242</v>
      </c>
      <c r="G12713" s="519" t="s">
        <v>42243</v>
      </c>
      <c r="H12713" s="519" t="s">
        <v>42244</v>
      </c>
      <c r="I12713" s="519" t="s">
        <v>5</v>
      </c>
      <c r="J12713" s="650">
        <v>1356.77</v>
      </c>
    </row>
    <row r="12714" spans="1:10">
      <c r="A12714" s="519" t="s">
        <v>12867</v>
      </c>
      <c r="B12714" s="519" t="str">
        <f t="shared" si="198"/>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2714" s="519" t="s">
        <v>42239</v>
      </c>
      <c r="D12714" s="519" t="s">
        <v>42240</v>
      </c>
      <c r="E12714" s="519" t="s">
        <v>42241</v>
      </c>
      <c r="F12714" s="519" t="s">
        <v>42242</v>
      </c>
      <c r="G12714" s="519" t="s">
        <v>42243</v>
      </c>
      <c r="H12714" s="519" t="s">
        <v>42244</v>
      </c>
      <c r="I12714" s="519" t="s">
        <v>5</v>
      </c>
      <c r="J12714" s="650">
        <v>1356.77</v>
      </c>
    </row>
    <row r="12715" spans="1:10">
      <c r="A12715" s="519" t="s">
        <v>12868</v>
      </c>
      <c r="B12715" s="519" t="str">
        <f t="shared" si="198"/>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715" s="519" t="s">
        <v>42245</v>
      </c>
      <c r="D12715" s="519" t="s">
        <v>42246</v>
      </c>
      <c r="E12715" s="519" t="s">
        <v>42247</v>
      </c>
      <c r="F12715" s="519" t="s">
        <v>42248</v>
      </c>
      <c r="G12715" s="519" t="s">
        <v>42249</v>
      </c>
      <c r="H12715" s="519" t="s">
        <v>42250</v>
      </c>
      <c r="I12715" s="519" t="s">
        <v>5</v>
      </c>
      <c r="J12715" s="650">
        <v>1571.97</v>
      </c>
    </row>
    <row r="12716" spans="1:10">
      <c r="A12716" s="519" t="s">
        <v>12869</v>
      </c>
      <c r="B12716" s="519" t="str">
        <f t="shared" si="198"/>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2716" s="519" t="s">
        <v>42245</v>
      </c>
      <c r="D12716" s="519" t="s">
        <v>42246</v>
      </c>
      <c r="E12716" s="519" t="s">
        <v>42247</v>
      </c>
      <c r="F12716" s="519" t="s">
        <v>42248</v>
      </c>
      <c r="G12716" s="519" t="s">
        <v>42249</v>
      </c>
      <c r="H12716" s="519" t="s">
        <v>42250</v>
      </c>
      <c r="I12716" s="519" t="s">
        <v>5</v>
      </c>
      <c r="J12716" s="650">
        <v>1571.97</v>
      </c>
    </row>
    <row r="12717" spans="1:10">
      <c r="A12717" s="519" t="s">
        <v>12870</v>
      </c>
      <c r="B12717" s="519" t="str">
        <f t="shared" si="198"/>
        <v>FERRAGENS PARA PORTAS DE MADEIRA DE BARRACAO DE OBRA OU CASA TIPO POPULAR, CONST.DE FORNEC.S/COLOC.DE:-FECHADURA CAIXAODE SOBREPOR,FORMA RETANGULAR,DE 100X86X38MM,ACABAMENTO FERRO RESINADO PRETO:-3 DOBRADICAS DE FERRO,DE 2.1/2"X2.1/2",COMPINO E BOLAS DE LATAO</v>
      </c>
      <c r="C12717" s="519" t="s">
        <v>42251</v>
      </c>
      <c r="D12717" s="519" t="s">
        <v>42252</v>
      </c>
      <c r="E12717" s="519" t="s">
        <v>42253</v>
      </c>
      <c r="F12717" s="519" t="s">
        <v>42254</v>
      </c>
      <c r="G12717" s="519" t="s">
        <v>42255</v>
      </c>
      <c r="I12717" s="519" t="s">
        <v>5</v>
      </c>
      <c r="J12717" s="650">
        <v>28.27</v>
      </c>
    </row>
    <row r="12718" spans="1:10">
      <c r="A12718" s="519" t="s">
        <v>12871</v>
      </c>
      <c r="B12718" s="519" t="str">
        <f t="shared" si="198"/>
        <v>FERRAGENS PARA PORTAS DE MADEIRA DE BARRACAO DE OBRA OU CASA TIPO POPULAR, CONST.DE FORNEC.S/COLOC.DE:-FECHADURA CAIXAODE SOBREPOR,FORMA RETANGULAR,DE 100X86X38MM,ACABAMENTO FERRO RESINADO PRETO:-3 DOBRADICAS DE FERRO,DE 2.1/2"X2.1/2",COMPINO E BOLAS DE LATAO</v>
      </c>
      <c r="C12718" s="519" t="s">
        <v>42251</v>
      </c>
      <c r="D12718" s="519" t="s">
        <v>42252</v>
      </c>
      <c r="E12718" s="519" t="s">
        <v>42253</v>
      </c>
      <c r="F12718" s="519" t="s">
        <v>42254</v>
      </c>
      <c r="G12718" s="519" t="s">
        <v>42255</v>
      </c>
      <c r="I12718" s="519" t="s">
        <v>5</v>
      </c>
      <c r="J12718" s="650">
        <v>28.27</v>
      </c>
    </row>
    <row r="12719" spans="1:10">
      <c r="A12719" s="519" t="s">
        <v>12872</v>
      </c>
      <c r="B12719" s="519" t="str">
        <f t="shared" si="198"/>
        <v>FERRAGENS PARA PORTAS DE MADEIRA DE ARMARIO,CONSTANDO DE FORNECIMENTO S/COLOC.,DE:-FECHADURA PARA ARMARIO EM LATAO,ACABAMENTO CROMADO,COM CHAVES TIPO GORGE;-3 DOBRADICAS DE 2.1/2"X1.3/8",EM LATAO,ACABAMENTO CROMADO,COM PINO E BOLAS DE LATAO</v>
      </c>
      <c r="C12719" s="519" t="s">
        <v>42256</v>
      </c>
      <c r="D12719" s="519" t="s">
        <v>42257</v>
      </c>
      <c r="E12719" s="519" t="s">
        <v>42258</v>
      </c>
      <c r="F12719" s="519" t="s">
        <v>42259</v>
      </c>
      <c r="I12719" s="519" t="s">
        <v>5</v>
      </c>
      <c r="J12719" s="650">
        <v>151.65</v>
      </c>
    </row>
    <row r="12720" spans="1:10">
      <c r="A12720" s="519" t="s">
        <v>12873</v>
      </c>
      <c r="B12720" s="519" t="str">
        <f t="shared" si="198"/>
        <v>FERRAGENS PARA PORTAS DE MADEIRA DE ARMARIO,CONSTANDO DE FORNECIMENTO S/COLOC.,DE:-FECHADURA PARA ARMARIO EM LATAO,ACABAMENTO CROMADO,COM CHAVES TIPO GORGE;-3 DOBRADICAS DE 2.1/2"X1.3/8",EM LATAO,ACABAMENTO CROMADO,COM PINO E BOLAS DE LATAO</v>
      </c>
      <c r="C12720" s="519" t="s">
        <v>42256</v>
      </c>
      <c r="D12720" s="519" t="s">
        <v>42257</v>
      </c>
      <c r="E12720" s="519" t="s">
        <v>42258</v>
      </c>
      <c r="F12720" s="519" t="s">
        <v>42259</v>
      </c>
      <c r="I12720" s="519" t="s">
        <v>5</v>
      </c>
      <c r="J12720" s="650">
        <v>151.65</v>
      </c>
    </row>
    <row r="12721" spans="1:10">
      <c r="A12721" s="519" t="s">
        <v>12874</v>
      </c>
      <c r="B12721" s="519" t="str">
        <f t="shared" si="198"/>
        <v>FERRAGENS P/PORTAS DE CORRER DE ARMARIO EM BANCA, CONSTANDOFORNEC.S/COLOC.,DE:-2,00M DE TRILHO DE ALUMINIO P/RODIZIOS,SECAO QUADRADA EM TORNO DE 1/4"X1/4";-4 RODIZIOS EM LATAO OU EM ZAMAK;-2 CONCHAS EM LATAO CROMADO,FORMA RETANGULAR, TAMANHO MEDIO,COM A PARTE CENTRAL PARA PUXAR,ARREDONDADA</v>
      </c>
      <c r="C12721" s="519" t="s">
        <v>42260</v>
      </c>
      <c r="D12721" s="519" t="s">
        <v>42261</v>
      </c>
      <c r="E12721" s="519" t="s">
        <v>42262</v>
      </c>
      <c r="F12721" s="519" t="s">
        <v>42263</v>
      </c>
      <c r="G12721" s="519" t="s">
        <v>42264</v>
      </c>
      <c r="I12721" s="519" t="s">
        <v>5</v>
      </c>
      <c r="J12721" s="650">
        <v>59.11</v>
      </c>
    </row>
    <row r="12722" spans="1:10">
      <c r="A12722" s="519" t="s">
        <v>12875</v>
      </c>
      <c r="B12722" s="519" t="str">
        <f t="shared" si="198"/>
        <v>FERRAGENS P/PORTAS DE CORRER DE ARMARIO EM BANCA, CONSTANDOFORNEC.S/COLOC.,DE:-2,00M DE TRILHO DE ALUMINIO P/RODIZIOS,SECAO QUADRADA EM TORNO DE 1/4"X1/4";-4 RODIZIOS EM LATAO OU EM ZAMAK;-2 CONCHAS EM LATAO CROMADO,FORMA RETANGULAR, TAMANHO MEDIO,COM A PARTE CENTRAL PARA PUXAR,ARREDONDADA</v>
      </c>
      <c r="C12722" s="519" t="s">
        <v>42260</v>
      </c>
      <c r="D12722" s="519" t="s">
        <v>42261</v>
      </c>
      <c r="E12722" s="519" t="s">
        <v>42262</v>
      </c>
      <c r="F12722" s="519" t="s">
        <v>42263</v>
      </c>
      <c r="G12722" s="519" t="s">
        <v>42264</v>
      </c>
      <c r="I12722" s="519" t="s">
        <v>5</v>
      </c>
      <c r="J12722" s="650">
        <v>59.11</v>
      </c>
    </row>
    <row r="12723" spans="1:10">
      <c r="A12723" s="519" t="s">
        <v>12876</v>
      </c>
      <c r="B12723" s="519" t="str">
        <f t="shared" si="198"/>
        <v>FERRAGENS PARA JANELA DE MADEIRA,TIPO GUILHOTINA,CONSTANDO DE FORNEC.S/COLOC.DE:-2 BORBOLETAS DE LATAO OU ZAMAK,ASAS TRIANGULARES VAZADAS,ACABAMENTO CROMADO OU NIQUELADO;-4 CONCHAS SIMPLES EM LATAO,FORMA RETANGULAR, FUNDO EM BAIXO RELEVO ESEM FURO,ACABAMENTO CROMADO</v>
      </c>
      <c r="C12723" s="519" t="s">
        <v>42265</v>
      </c>
      <c r="D12723" s="519" t="s">
        <v>42266</v>
      </c>
      <c r="E12723" s="519" t="s">
        <v>42267</v>
      </c>
      <c r="F12723" s="519" t="s">
        <v>42268</v>
      </c>
      <c r="G12723" s="519" t="s">
        <v>42269</v>
      </c>
      <c r="I12723" s="519" t="s">
        <v>5</v>
      </c>
      <c r="J12723" s="650">
        <v>38.64</v>
      </c>
    </row>
    <row r="12724" spans="1:10">
      <c r="A12724" s="519" t="s">
        <v>12877</v>
      </c>
      <c r="B12724" s="519" t="str">
        <f t="shared" si="198"/>
        <v>FERRAGENS PARA JANELA DE MADEIRA,TIPO GUILHOTINA,CONSTANDO DE FORNEC.S/COLOC.DE:-2 BORBOLETAS DE LATAO OU ZAMAK,ASAS TRIANGULARES VAZADAS,ACABAMENTO CROMADO OU NIQUELADO;-4 CONCHAS SIMPLES EM LATAO,FORMA RETANGULAR, FUNDO EM BAIXO RELEVO ESEM FURO,ACABAMENTO CROMADO</v>
      </c>
      <c r="C12724" s="519" t="s">
        <v>42265</v>
      </c>
      <c r="D12724" s="519" t="s">
        <v>42266</v>
      </c>
      <c r="E12724" s="519" t="s">
        <v>42267</v>
      </c>
      <c r="F12724" s="519" t="s">
        <v>42268</v>
      </c>
      <c r="G12724" s="519" t="s">
        <v>42269</v>
      </c>
      <c r="I12724" s="519" t="s">
        <v>5</v>
      </c>
      <c r="J12724" s="650">
        <v>38.64</v>
      </c>
    </row>
    <row r="12725" spans="1:10">
      <c r="A12725" s="519" t="s">
        <v>12878</v>
      </c>
      <c r="B12725" s="519" t="str">
        <f t="shared" si="198"/>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725" s="519" t="s">
        <v>42270</v>
      </c>
      <c r="D12725" s="519" t="s">
        <v>42271</v>
      </c>
      <c r="E12725" s="519" t="s">
        <v>42272</v>
      </c>
      <c r="F12725" s="519" t="s">
        <v>42273</v>
      </c>
      <c r="G12725" s="519" t="s">
        <v>42274</v>
      </c>
      <c r="H12725" s="519" t="s">
        <v>42275</v>
      </c>
      <c r="I12725" s="519" t="s">
        <v>5</v>
      </c>
      <c r="J12725" s="650">
        <v>418.04</v>
      </c>
    </row>
    <row r="12726" spans="1:10">
      <c r="A12726" s="519" t="s">
        <v>12879</v>
      </c>
      <c r="B12726" s="519" t="str">
        <f t="shared" si="198"/>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2726" s="519" t="s">
        <v>42270</v>
      </c>
      <c r="D12726" s="519" t="s">
        <v>42271</v>
      </c>
      <c r="E12726" s="519" t="s">
        <v>42272</v>
      </c>
      <c r="F12726" s="519" t="s">
        <v>42273</v>
      </c>
      <c r="G12726" s="519" t="s">
        <v>42274</v>
      </c>
      <c r="H12726" s="519" t="s">
        <v>42275</v>
      </c>
      <c r="I12726" s="519" t="s">
        <v>5</v>
      </c>
      <c r="J12726" s="650">
        <v>418.04</v>
      </c>
    </row>
    <row r="12727" spans="1:10">
      <c r="A12727" s="519" t="s">
        <v>12880</v>
      </c>
      <c r="B12727" s="519" t="str">
        <f t="shared" si="198"/>
        <v>FERRAGENS PARA JANELA DE MADEIRA,BASCULANTE,CONSTANDO DE FORNECIMENTO SEM COLOCACAO,DE:-2 PARES DE GONZOS DE SOBREPOR,DE LATAO,TIPO MACHO-FEMEA;-1 COMANDO PARA BASCULANTE COM PUNHO DE LATAO NIQUELADO E HASTE DE FERRO PARA PINTAR</v>
      </c>
      <c r="C12727" s="519" t="s">
        <v>42276</v>
      </c>
      <c r="D12727" s="519" t="s">
        <v>42277</v>
      </c>
      <c r="E12727" s="519" t="s">
        <v>42278</v>
      </c>
      <c r="F12727" s="519" t="s">
        <v>42279</v>
      </c>
      <c r="I12727" s="519" t="s">
        <v>5</v>
      </c>
      <c r="J12727" s="650">
        <v>43.7</v>
      </c>
    </row>
    <row r="12728" spans="1:10">
      <c r="A12728" s="519" t="s">
        <v>12881</v>
      </c>
      <c r="B12728" s="519" t="str">
        <f t="shared" si="198"/>
        <v>FERRAGENS PARA JANELA DE MADEIRA,BASCULANTE,CONSTANDO DE FORNECIMENTO SEM COLOCACAO,DE:-2 PARES DE GONZOS DE SOBREPOR,DE LATAO,TIPO MACHO-FEMEA;-1 COMANDO PARA BASCULANTE COM PUNHO DE LATAO NIQUELADO E HASTE DE FERRO PARA PINTAR</v>
      </c>
      <c r="C12728" s="519" t="s">
        <v>42276</v>
      </c>
      <c r="D12728" s="519" t="s">
        <v>42277</v>
      </c>
      <c r="E12728" s="519" t="s">
        <v>42278</v>
      </c>
      <c r="F12728" s="519" t="s">
        <v>42279</v>
      </c>
      <c r="I12728" s="519" t="s">
        <v>5</v>
      </c>
      <c r="J12728" s="650">
        <v>43.7</v>
      </c>
    </row>
    <row r="12729" spans="1:10">
      <c r="A12729" s="519" t="s">
        <v>12882</v>
      </c>
      <c r="B12729" s="519" t="str">
        <f t="shared" si="198"/>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729" s="519" t="s">
        <v>42280</v>
      </c>
      <c r="D12729" s="519" t="s">
        <v>42281</v>
      </c>
      <c r="E12729" s="519" t="s">
        <v>42282</v>
      </c>
      <c r="F12729" s="519" t="s">
        <v>42283</v>
      </c>
      <c r="G12729" s="519" t="s">
        <v>42284</v>
      </c>
      <c r="I12729" s="519" t="s">
        <v>5</v>
      </c>
      <c r="J12729" s="650">
        <v>135.91</v>
      </c>
    </row>
    <row r="12730" spans="1:10">
      <c r="A12730" s="519" t="s">
        <v>12883</v>
      </c>
      <c r="B12730" s="519" t="str">
        <f t="shared" si="198"/>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2730" s="519" t="s">
        <v>42280</v>
      </c>
      <c r="D12730" s="519" t="s">
        <v>42281</v>
      </c>
      <c r="E12730" s="519" t="s">
        <v>42282</v>
      </c>
      <c r="F12730" s="519" t="s">
        <v>42283</v>
      </c>
      <c r="G12730" s="519" t="s">
        <v>42284</v>
      </c>
      <c r="I12730" s="519" t="s">
        <v>5</v>
      </c>
      <c r="J12730" s="650">
        <v>135.91</v>
      </c>
    </row>
    <row r="12731" spans="1:10">
      <c r="A12731" s="519" t="s">
        <v>12884</v>
      </c>
      <c r="B12731" s="519" t="str">
        <f t="shared" si="198"/>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731" s="519" t="s">
        <v>42285</v>
      </c>
      <c r="D12731" s="519" t="s">
        <v>42286</v>
      </c>
      <c r="E12731" s="519" t="s">
        <v>42287</v>
      </c>
      <c r="F12731" s="519" t="s">
        <v>42288</v>
      </c>
      <c r="G12731" s="519" t="s">
        <v>42289</v>
      </c>
      <c r="I12731" s="519" t="s">
        <v>5</v>
      </c>
      <c r="J12731" s="650">
        <v>154.66999999999999</v>
      </c>
    </row>
    <row r="12732" spans="1:10">
      <c r="A12732" s="519" t="s">
        <v>12885</v>
      </c>
      <c r="B12732" s="519" t="str">
        <f t="shared" si="198"/>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2732" s="519" t="s">
        <v>42285</v>
      </c>
      <c r="D12732" s="519" t="s">
        <v>42286</v>
      </c>
      <c r="E12732" s="519" t="s">
        <v>42287</v>
      </c>
      <c r="F12732" s="519" t="s">
        <v>42288</v>
      </c>
      <c r="G12732" s="519" t="s">
        <v>42289</v>
      </c>
      <c r="I12732" s="519" t="s">
        <v>5</v>
      </c>
      <c r="J12732" s="650">
        <v>154.66999999999999</v>
      </c>
    </row>
    <row r="12733" spans="1:10">
      <c r="A12733" s="519" t="s">
        <v>12886</v>
      </c>
      <c r="B12733" s="519" t="str">
        <f t="shared" si="198"/>
        <v>FERRAGENS PARA JANELA DE MADEIRA,DE CORRER,DE 4 FOLHAS,CORRENDO 2, CONSTANDO DE FORNEC.S/COLOC.,DE:-4 RODIZIOS DE LATAOCOM ROLAMENTO(6MM), PARA TRILHOS;-6,00M DE TRILHO ALUMINIO,TAMANHO 3,00MX1/4"X1/4";-1 PUXADOR DE PUNHO,TUBULAR,EM LATAO CROMADO</v>
      </c>
      <c r="C12733" s="519" t="s">
        <v>42290</v>
      </c>
      <c r="D12733" s="519" t="s">
        <v>42291</v>
      </c>
      <c r="E12733" s="519" t="s">
        <v>42292</v>
      </c>
      <c r="F12733" s="519" t="s">
        <v>42293</v>
      </c>
      <c r="G12733" s="519" t="s">
        <v>42294</v>
      </c>
      <c r="I12733" s="519" t="s">
        <v>5</v>
      </c>
      <c r="J12733" s="650">
        <v>182.38</v>
      </c>
    </row>
    <row r="12734" spans="1:10">
      <c r="A12734" s="519" t="s">
        <v>12887</v>
      </c>
      <c r="B12734" s="519" t="str">
        <f t="shared" si="198"/>
        <v>FERRAGENS PARA JANELA DE MADEIRA,DE CORRER,DE 4 FOLHAS,CORRENDO 2, CONSTANDO DE FORNEC.S/COLOC.,DE:-4 RODIZIOS DE LATAOCOM ROLAMENTO(6MM), PARA TRILHOS;-6,00M DE TRILHO ALUMINIO,TAMANHO 3,00MX1/4"X1/4";-1 PUXADOR DE PUNHO,TUBULAR,EM LATAO CROMADO</v>
      </c>
      <c r="C12734" s="519" t="s">
        <v>42290</v>
      </c>
      <c r="D12734" s="519" t="s">
        <v>42291</v>
      </c>
      <c r="E12734" s="519" t="s">
        <v>42292</v>
      </c>
      <c r="F12734" s="519" t="s">
        <v>42293</v>
      </c>
      <c r="G12734" s="519" t="s">
        <v>42294</v>
      </c>
      <c r="I12734" s="519" t="s">
        <v>5</v>
      </c>
      <c r="J12734" s="650">
        <v>182.38</v>
      </c>
    </row>
    <row r="12735" spans="1:10">
      <c r="A12735" s="519" t="s">
        <v>12888</v>
      </c>
      <c r="B12735" s="519" t="str">
        <f t="shared" si="198"/>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735" s="519" t="s">
        <v>42295</v>
      </c>
      <c r="D12735" s="519" t="s">
        <v>42296</v>
      </c>
      <c r="E12735" s="519" t="s">
        <v>42297</v>
      </c>
      <c r="F12735" s="519" t="s">
        <v>42298</v>
      </c>
      <c r="G12735" s="519" t="s">
        <v>42299</v>
      </c>
      <c r="H12735" s="519" t="s">
        <v>42300</v>
      </c>
      <c r="I12735" s="519" t="s">
        <v>5</v>
      </c>
      <c r="J12735" s="650">
        <v>210.87</v>
      </c>
    </row>
    <row r="12736" spans="1:10">
      <c r="A12736" s="519" t="s">
        <v>12889</v>
      </c>
      <c r="B12736" s="519" t="str">
        <f t="shared" si="198"/>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2736" s="519" t="s">
        <v>42295</v>
      </c>
      <c r="D12736" s="519" t="s">
        <v>42296</v>
      </c>
      <c r="E12736" s="519" t="s">
        <v>42297</v>
      </c>
      <c r="F12736" s="519" t="s">
        <v>42298</v>
      </c>
      <c r="G12736" s="519" t="s">
        <v>42299</v>
      </c>
      <c r="H12736" s="519" t="s">
        <v>42300</v>
      </c>
      <c r="I12736" s="519" t="s">
        <v>5</v>
      </c>
      <c r="J12736" s="650">
        <v>210.87</v>
      </c>
    </row>
    <row r="12737" spans="1:10">
      <c r="A12737" s="519" t="s">
        <v>12890</v>
      </c>
      <c r="B12737" s="519" t="str">
        <f t="shared" si="198"/>
        <v>FERRAGENS PARA PORTAS (CONJUNTO COMPLETO) DE 1 FOLHA DE VIDRO TEMPERADO DE 10MM,CONSTANDO DE FORNECIMENTO SEM COLOCACAO(ESTA INCLUIDA NO FORNECIMENTO E COLOCACAO DO VIDRO),EXCLUSIVE MOLA HIDRAULICA DE PISO (VIDE ITEM 14.007.0190)</v>
      </c>
      <c r="C12737" s="519" t="s">
        <v>42301</v>
      </c>
      <c r="D12737" s="519" t="s">
        <v>42302</v>
      </c>
      <c r="E12737" s="519" t="s">
        <v>42303</v>
      </c>
      <c r="F12737" s="519" t="s">
        <v>42304</v>
      </c>
      <c r="I12737" s="519" t="s">
        <v>5</v>
      </c>
      <c r="J12737" s="650">
        <v>267</v>
      </c>
    </row>
    <row r="12738" spans="1:10">
      <c r="A12738" s="519" t="s">
        <v>12891</v>
      </c>
      <c r="B12738" s="519" t="str">
        <f t="shared" si="198"/>
        <v>FERRAGENS PARA PORTAS (CONJUNTO COMPLETO) DE 1 FOLHA DE VIDRO TEMPERADO DE 10MM,CONSTANDO DE FORNECIMENTO SEM COLOCACAO(ESTA INCLUIDA NO FORNECIMENTO E COLOCACAO DO VIDRO),EXCLUSIVE MOLA HIDRAULICA DE PISO (VIDE ITEM 14.007.0190)</v>
      </c>
      <c r="C12738" s="519" t="s">
        <v>42301</v>
      </c>
      <c r="D12738" s="519" t="s">
        <v>42302</v>
      </c>
      <c r="E12738" s="519" t="s">
        <v>42303</v>
      </c>
      <c r="F12738" s="519" t="s">
        <v>42304</v>
      </c>
      <c r="I12738" s="519" t="s">
        <v>5</v>
      </c>
      <c r="J12738" s="650">
        <v>267</v>
      </c>
    </row>
    <row r="12739" spans="1:10">
      <c r="A12739" s="519" t="s">
        <v>12892</v>
      </c>
      <c r="B12739" s="519" t="str">
        <f t="shared" si="198"/>
        <v>FERRAGENS PARA PORTAS (CONJUNTO COMPLETO) DE 1 FOLHA COM BANDEIRA DE VIDRO TEMPERADO DE 10MM,CONSTANDO DE FORNECIMENTO SEM COLOCACAO (ESTA INCLUIDA NO FORNECIMENTO E COLOCACAO DO VIDRO),EXCLUSIVE MOLA HIDRAULICA DE PISO (VIDE ITEM 14.007.0190)</v>
      </c>
      <c r="C12739" s="519" t="s">
        <v>42305</v>
      </c>
      <c r="D12739" s="519" t="s">
        <v>42306</v>
      </c>
      <c r="E12739" s="519" t="s">
        <v>42307</v>
      </c>
      <c r="F12739" s="519" t="s">
        <v>42308</v>
      </c>
      <c r="G12739" s="519" t="s">
        <v>42309</v>
      </c>
      <c r="I12739" s="519" t="s">
        <v>5</v>
      </c>
      <c r="J12739" s="650">
        <v>352.42</v>
      </c>
    </row>
    <row r="12740" spans="1:10">
      <c r="A12740" s="519" t="s">
        <v>12893</v>
      </c>
      <c r="B12740" s="519" t="str">
        <f t="shared" si="198"/>
        <v>FERRAGENS PARA PORTAS (CONJUNTO COMPLETO) DE 1 FOLHA COM BANDEIRA DE VIDRO TEMPERADO DE 10MM,CONSTANDO DE FORNECIMENTO SEM COLOCACAO (ESTA INCLUIDA NO FORNECIMENTO E COLOCACAO DO VIDRO),EXCLUSIVE MOLA HIDRAULICA DE PISO (VIDE ITEM 14.007.0190)</v>
      </c>
      <c r="C12740" s="519" t="s">
        <v>42305</v>
      </c>
      <c r="D12740" s="519" t="s">
        <v>42306</v>
      </c>
      <c r="E12740" s="519" t="s">
        <v>42307</v>
      </c>
      <c r="F12740" s="519" t="s">
        <v>42308</v>
      </c>
      <c r="G12740" s="519" t="s">
        <v>42309</v>
      </c>
      <c r="I12740" s="519" t="s">
        <v>5</v>
      </c>
      <c r="J12740" s="650">
        <v>352.42</v>
      </c>
    </row>
    <row r="12741" spans="1:10">
      <c r="A12741" s="519" t="s">
        <v>12894</v>
      </c>
      <c r="B12741" s="519" t="str">
        <f t="shared" si="198"/>
        <v>FERRAGENS PARA PORTAS(CONJUNTO COMPLETO) DE 2 FOLHAS DE VIDRO TEMPERADO DE 10MM,CONSTANDO DE FORNECIMENTO SEM COLOCACAO(ESTA INCLUIDA NO FORNECIMENTO E COLOCACAO DO VIDRO),EXCLUSIVE MOLA HIDRAULICA DE PISO(VIDE ITEM 14.007.0190)</v>
      </c>
      <c r="C12741" s="519" t="s">
        <v>42310</v>
      </c>
      <c r="D12741" s="519" t="s">
        <v>42302</v>
      </c>
      <c r="E12741" s="519" t="s">
        <v>42303</v>
      </c>
      <c r="F12741" s="519" t="s">
        <v>42311</v>
      </c>
      <c r="I12741" s="519" t="s">
        <v>5</v>
      </c>
      <c r="J12741" s="650">
        <v>511.06</v>
      </c>
    </row>
    <row r="12742" spans="1:10">
      <c r="A12742" s="519" t="s">
        <v>12895</v>
      </c>
      <c r="B12742" s="519" t="str">
        <f t="shared" si="198"/>
        <v>FERRAGENS PARA PORTAS(CONJUNTO COMPLETO) DE 2 FOLHAS DE VIDRO TEMPERADO DE 10MM,CONSTANDO DE FORNECIMENTO SEM COLOCACAO(ESTA INCLUIDA NO FORNECIMENTO E COLOCACAO DO VIDRO),EXCLUSIVE MOLA HIDRAULICA DE PISO(VIDE ITEM 14.007.0190)</v>
      </c>
      <c r="C12742" s="519" t="s">
        <v>42310</v>
      </c>
      <c r="D12742" s="519" t="s">
        <v>42302</v>
      </c>
      <c r="E12742" s="519" t="s">
        <v>42303</v>
      </c>
      <c r="F12742" s="519" t="s">
        <v>42311</v>
      </c>
      <c r="I12742" s="519" t="s">
        <v>5</v>
      </c>
      <c r="J12742" s="650">
        <v>511.06</v>
      </c>
    </row>
    <row r="12743" spans="1:10">
      <c r="A12743" s="519" t="s">
        <v>12896</v>
      </c>
      <c r="B12743" s="519" t="str">
        <f t="shared" si="198"/>
        <v>FERRAGENS PARA PORTAS (CONJUNTO COMPLETO) DE 2 FOLHAS COM BANDEIRA DE VIDRO TEMPERADO DE 10MM, CONSTANDO DE FORNECIMENTO SEM COLOCACAO (ESTA INCLUIDA NO FORNECIMENTO E COLOCACAO DOVIDRO),EXCLUSIVE MOLA HIDRAULICA DE PISO(VIDE ITEM 14.007.0190)</v>
      </c>
      <c r="C12743" s="519" t="s">
        <v>42312</v>
      </c>
      <c r="D12743" s="519" t="s">
        <v>42313</v>
      </c>
      <c r="E12743" s="519" t="s">
        <v>42314</v>
      </c>
      <c r="F12743" s="519" t="s">
        <v>42315</v>
      </c>
      <c r="G12743" s="519" t="s">
        <v>42309</v>
      </c>
      <c r="I12743" s="519" t="s">
        <v>5</v>
      </c>
      <c r="J12743" s="650">
        <v>680.44</v>
      </c>
    </row>
    <row r="12744" spans="1:10">
      <c r="A12744" s="519" t="s">
        <v>12897</v>
      </c>
      <c r="B12744" s="519" t="str">
        <f t="shared" ref="B12744:B12807" si="199">C12744&amp;D12744&amp;E12744&amp;F12744&amp;G12744&amp;H12744</f>
        <v>FERRAGENS PARA PORTAS (CONJUNTO COMPLETO) DE 2 FOLHAS COM BANDEIRA DE VIDRO TEMPERADO DE 10MM, CONSTANDO DE FORNECIMENTO SEM COLOCACAO (ESTA INCLUIDA NO FORNECIMENTO E COLOCACAO DOVIDRO),EXCLUSIVE MOLA HIDRAULICA DE PISO(VIDE ITEM 14.007.0190)</v>
      </c>
      <c r="C12744" s="519" t="s">
        <v>42312</v>
      </c>
      <c r="D12744" s="519" t="s">
        <v>42313</v>
      </c>
      <c r="E12744" s="519" t="s">
        <v>42314</v>
      </c>
      <c r="F12744" s="519" t="s">
        <v>42315</v>
      </c>
      <c r="G12744" s="519" t="s">
        <v>42309</v>
      </c>
      <c r="I12744" s="519" t="s">
        <v>5</v>
      </c>
      <c r="J12744" s="650">
        <v>680.44</v>
      </c>
    </row>
    <row r="12745" spans="1:10">
      <c r="A12745" s="519" t="s">
        <v>12898</v>
      </c>
      <c r="B12745" s="519" t="str">
        <f t="shared" si="199"/>
        <v>FERRAGENS P/PORTAS(CONJUNTO COMPLETO) DE 2 FOLHAS C/BANDEIRA E 2 PAINES FIXOS LATERAIS DE VIDRO TEMPERADO DE 10MM,CONST. DE FORNECIMENTO SEM COLOCACAO(ESTA INCLUIDA NO FORNECIMENTO E COLOCACAO DO VIDRO), EXCLUSIVE MOLA HIDRAULICA DE PISO(VIDE ITEM 14.007.0190)</v>
      </c>
      <c r="C12745" s="519" t="s">
        <v>42316</v>
      </c>
      <c r="D12745" s="519" t="s">
        <v>42317</v>
      </c>
      <c r="E12745" s="519" t="s">
        <v>42318</v>
      </c>
      <c r="F12745" s="519" t="s">
        <v>42319</v>
      </c>
      <c r="G12745" s="519" t="s">
        <v>42320</v>
      </c>
      <c r="I12745" s="519" t="s">
        <v>5</v>
      </c>
      <c r="J12745" s="650">
        <v>1074.8800000000001</v>
      </c>
    </row>
    <row r="12746" spans="1:10">
      <c r="A12746" s="519" t="s">
        <v>12899</v>
      </c>
      <c r="B12746" s="519" t="str">
        <f t="shared" si="199"/>
        <v>FERRAGENS P/PORTAS(CONJUNTO COMPLETO) DE 2 FOLHAS C/BANDEIRA E 2 PAINES FIXOS LATERAIS DE VIDRO TEMPERADO DE 10MM,CONST. DE FORNECIMENTO SEM COLOCACAO(ESTA INCLUIDA NO FORNECIMENTO E COLOCACAO DO VIDRO), EXCLUSIVE MOLA HIDRAULICA DE PISO(VIDE ITEM 14.007.0190)</v>
      </c>
      <c r="C12746" s="519" t="s">
        <v>42316</v>
      </c>
      <c r="D12746" s="519" t="s">
        <v>42317</v>
      </c>
      <c r="E12746" s="519" t="s">
        <v>42318</v>
      </c>
      <c r="F12746" s="519" t="s">
        <v>42319</v>
      </c>
      <c r="G12746" s="519" t="s">
        <v>42320</v>
      </c>
      <c r="I12746" s="519" t="s">
        <v>5</v>
      </c>
      <c r="J12746" s="650">
        <v>1074.8800000000001</v>
      </c>
    </row>
    <row r="12747" spans="1:10">
      <c r="A12747" s="519" t="s">
        <v>12900</v>
      </c>
      <c r="B12747" s="519" t="str">
        <f t="shared" si="199"/>
        <v>MOLA HIDRAULICA DE PISO PARA PORTAS DE VIDRO TEMPERADO DE 10MM.FORNECIMENTO</v>
      </c>
      <c r="C12747" s="519" t="s">
        <v>42321</v>
      </c>
      <c r="D12747" s="519" t="s">
        <v>42322</v>
      </c>
      <c r="I12747" s="519" t="s">
        <v>5</v>
      </c>
      <c r="J12747" s="650">
        <v>296.7</v>
      </c>
    </row>
    <row r="12748" spans="1:10">
      <c r="A12748" s="519" t="s">
        <v>12901</v>
      </c>
      <c r="B12748" s="519" t="str">
        <f t="shared" si="199"/>
        <v>MOLA HIDRAULICA DE PISO PARA PORTAS DE VIDRO TEMPERADO DE 10MM.FORNECIMENTO</v>
      </c>
      <c r="C12748" s="519" t="s">
        <v>42321</v>
      </c>
      <c r="D12748" s="519" t="s">
        <v>42322</v>
      </c>
      <c r="I12748" s="519" t="s">
        <v>5</v>
      </c>
      <c r="J12748" s="650">
        <v>296.7</v>
      </c>
    </row>
    <row r="12749" spans="1:10">
      <c r="A12749" s="519" t="s">
        <v>12902</v>
      </c>
      <c r="B12749" s="519" t="str">
        <f t="shared" si="199"/>
        <v>FERRAGENS PARA PAINEIS FIXOS DE VIDRO TEMPERADO DE 10MM(CONJUNTO COMPLETO),CONSTANDO DE FORNECIMENTO SEM COLOCACAO(ESTAINCLUIDA NO FORNECIMENTO E COLOCACAO DO VIDRO)</v>
      </c>
      <c r="C12749" s="519" t="s">
        <v>42323</v>
      </c>
      <c r="D12749" s="519" t="s">
        <v>42324</v>
      </c>
      <c r="E12749" s="519" t="s">
        <v>42325</v>
      </c>
      <c r="I12749" s="519" t="s">
        <v>5</v>
      </c>
      <c r="J12749" s="650">
        <v>156.96</v>
      </c>
    </row>
    <row r="12750" spans="1:10">
      <c r="A12750" s="519" t="s">
        <v>12903</v>
      </c>
      <c r="B12750" s="519" t="str">
        <f t="shared" si="199"/>
        <v>FERRAGENS PARA PAINEIS FIXOS DE VIDRO TEMPERADO DE 10MM(CONJUNTO COMPLETO),CONSTANDO DE FORNECIMENTO SEM COLOCACAO(ESTAINCLUIDA NO FORNECIMENTO E COLOCACAO DO VIDRO)</v>
      </c>
      <c r="C12750" s="519" t="s">
        <v>42323</v>
      </c>
      <c r="D12750" s="519" t="s">
        <v>42324</v>
      </c>
      <c r="E12750" s="519" t="s">
        <v>42325</v>
      </c>
      <c r="I12750" s="519" t="s">
        <v>5</v>
      </c>
      <c r="J12750" s="650">
        <v>156.96</v>
      </c>
    </row>
    <row r="12751" spans="1:10">
      <c r="A12751" s="519" t="s">
        <v>12904</v>
      </c>
      <c r="B12751" s="519" t="str">
        <f t="shared" si="199"/>
        <v>FERRAGENS PARA DIVISORIAS DE MARMORE OU MARMORITE,DE SANITARIOS,CONSTANDO DE FORNECIMENTO SEM COLOCACAO(ESTA INCLUIDA NO FORNECIMENTO E COLOCACAO DA DIVISORIA),DE:-4 CANTONEIRAS DE ALUMINIO PARA FIXACAO DA PLACA;-12 PARAFUSOS DE ALUMINIO DE3/4"X5/16" COM ROSCA</v>
      </c>
      <c r="C12751" s="519" t="s">
        <v>42326</v>
      </c>
      <c r="D12751" s="519" t="s">
        <v>42327</v>
      </c>
      <c r="E12751" s="519" t="s">
        <v>42328</v>
      </c>
      <c r="F12751" s="519" t="s">
        <v>42329</v>
      </c>
      <c r="G12751" s="519" t="s">
        <v>42330</v>
      </c>
      <c r="I12751" s="519" t="s">
        <v>5</v>
      </c>
      <c r="J12751" s="650">
        <v>187.88</v>
      </c>
    </row>
    <row r="12752" spans="1:10">
      <c r="A12752" s="519" t="s">
        <v>12905</v>
      </c>
      <c r="B12752" s="519" t="str">
        <f t="shared" si="199"/>
        <v>FERRAGENS PARA DIVISORIAS DE MARMORE OU MARMORITE,DE SANITARIOS,CONSTANDO DE FORNECIMENTO SEM COLOCACAO(ESTA INCLUIDA NO FORNECIMENTO E COLOCACAO DA DIVISORIA),DE:-4 CANTONEIRAS DE ALUMINIO PARA FIXACAO DA PLACA;-12 PARAFUSOS DE ALUMINIO DE3/4"X5/16" COM ROSCA</v>
      </c>
      <c r="C12752" s="519" t="s">
        <v>42326</v>
      </c>
      <c r="D12752" s="519" t="s">
        <v>42327</v>
      </c>
      <c r="E12752" s="519" t="s">
        <v>42328</v>
      </c>
      <c r="F12752" s="519" t="s">
        <v>42329</v>
      </c>
      <c r="G12752" s="519" t="s">
        <v>42330</v>
      </c>
      <c r="I12752" s="519" t="s">
        <v>5</v>
      </c>
      <c r="J12752" s="650">
        <v>187.88</v>
      </c>
    </row>
    <row r="12753" spans="1:10">
      <c r="A12753" s="519" t="s">
        <v>12906</v>
      </c>
      <c r="B12753" s="519" t="str">
        <f t="shared" si="199"/>
        <v>FERRAGENS PARA PORTAS DE MADEIRA DE ENTRADA PRINCIPAL,CONSTANDO DE FORNECIMENTO DAS PECAS:-FECHADURA DE CILINDRO EM FERRRO, ACABAMENTO CROMADO;-ESPELHO RETANGULAR EM LATAO,ACABAMENTO CROMADO;-MACANETA TIPO ALAVANCA DE ZAMAK POLIDO,ACABAMENTO CROMADO,EXCLUSIVE DOBRADICAS</v>
      </c>
      <c r="C12753" s="519" t="s">
        <v>42331</v>
      </c>
      <c r="D12753" s="519" t="s">
        <v>42332</v>
      </c>
      <c r="E12753" s="519" t="s">
        <v>42333</v>
      </c>
      <c r="F12753" s="519" t="s">
        <v>42334</v>
      </c>
      <c r="G12753" s="519" t="s">
        <v>42335</v>
      </c>
      <c r="I12753" s="519" t="s">
        <v>5</v>
      </c>
      <c r="J12753" s="650">
        <v>796.26</v>
      </c>
    </row>
    <row r="12754" spans="1:10">
      <c r="A12754" s="519" t="s">
        <v>12907</v>
      </c>
      <c r="B12754" s="519" t="str">
        <f t="shared" si="199"/>
        <v>FERRAGENS PARA PORTAS DE MADEIRA DE ENTRADA PRINCIPAL,CONSTANDO DE FORNECIMENTO DAS PECAS:-FECHADURA DE CILINDRO EM FERRRO, ACABAMENTO CROMADO;-ESPELHO RETANGULAR EM LATAO,ACABAMENTO CROMADO;-MACANETA TIPO ALAVANCA DE ZAMAK POLIDO,ACABAMENTO CROMADO,EXCLUSIVE DOBRADICAS</v>
      </c>
      <c r="C12754" s="519" t="s">
        <v>42331</v>
      </c>
      <c r="D12754" s="519" t="s">
        <v>42332</v>
      </c>
      <c r="E12754" s="519" t="s">
        <v>42333</v>
      </c>
      <c r="F12754" s="519" t="s">
        <v>42334</v>
      </c>
      <c r="G12754" s="519" t="s">
        <v>42335</v>
      </c>
      <c r="I12754" s="519" t="s">
        <v>5</v>
      </c>
      <c r="J12754" s="650">
        <v>796.26</v>
      </c>
    </row>
    <row r="12755" spans="1:10">
      <c r="A12755" s="519" t="s">
        <v>12908</v>
      </c>
      <c r="B12755" s="519" t="str">
        <f t="shared" si="199"/>
        <v>FERRAGENS,PARA PORTAS DE MADEIRA DE ENTRADA PRINCIPAL,CONSTANDO DE FORNECIMENTO DAS PECAS:-FECHADURA DE CILINDRO EM FERRO,ACABAMENTO CROMADO;-ESPELHO RETANGULAR EM FERRO POLIDO E CROMADO,MACANETA TIPO BOLA EM ZAMAK POLIDO E CROMADO,EXCLUSIVE DOBRADICAS</v>
      </c>
      <c r="C12755" s="519" t="s">
        <v>42336</v>
      </c>
      <c r="D12755" s="519" t="s">
        <v>42332</v>
      </c>
      <c r="E12755" s="519" t="s">
        <v>42337</v>
      </c>
      <c r="F12755" s="519" t="s">
        <v>42338</v>
      </c>
      <c r="G12755" s="519" t="s">
        <v>42339</v>
      </c>
      <c r="I12755" s="519" t="s">
        <v>5</v>
      </c>
      <c r="J12755" s="650">
        <v>343.98</v>
      </c>
    </row>
    <row r="12756" spans="1:10">
      <c r="A12756" s="519" t="s">
        <v>12909</v>
      </c>
      <c r="B12756" s="519" t="str">
        <f t="shared" si="199"/>
        <v>FERRAGENS,PARA PORTAS DE MADEIRA DE ENTRADA PRINCIPAL,CONSTANDO DE FORNECIMENTO DAS PECAS:-FECHADURA DE CILINDRO EM FERRO,ACABAMENTO CROMADO;-ESPELHO RETANGULAR EM FERRO POLIDO E CROMADO,MACANETA TIPO BOLA EM ZAMAK POLIDO E CROMADO,EXCLUSIVE DOBRADICAS</v>
      </c>
      <c r="C12756" s="519" t="s">
        <v>42336</v>
      </c>
      <c r="D12756" s="519" t="s">
        <v>42332</v>
      </c>
      <c r="E12756" s="519" t="s">
        <v>42337</v>
      </c>
      <c r="F12756" s="519" t="s">
        <v>42338</v>
      </c>
      <c r="G12756" s="519" t="s">
        <v>42339</v>
      </c>
      <c r="I12756" s="519" t="s">
        <v>5</v>
      </c>
      <c r="J12756" s="650">
        <v>343.98</v>
      </c>
    </row>
    <row r="12757" spans="1:10">
      <c r="A12757" s="519" t="s">
        <v>12910</v>
      </c>
      <c r="B12757" s="519" t="str">
        <f t="shared" si="199"/>
        <v>FECHADURA DE CILINDRO,EM LATAO,ACABAMENTO CROMADO,PARA PORTAS DE MADEIRA,DE ENTRADA PRINCIPAL.FORNECIMENTO</v>
      </c>
      <c r="C12757" s="519" t="s">
        <v>42340</v>
      </c>
      <c r="D12757" s="519" t="s">
        <v>42341</v>
      </c>
      <c r="I12757" s="519" t="s">
        <v>5</v>
      </c>
      <c r="J12757" s="650">
        <v>343.98</v>
      </c>
    </row>
    <row r="12758" spans="1:10">
      <c r="A12758" s="519" t="s">
        <v>12911</v>
      </c>
      <c r="B12758" s="519" t="str">
        <f t="shared" si="199"/>
        <v>FECHADURA DE CILINDRO,EM LATAO,ACABAMENTO CROMADO,PARA PORTAS DE MADEIRA,DE ENTRADA PRINCIPAL.FORNECIMENTO</v>
      </c>
      <c r="C12758" s="519" t="s">
        <v>42340</v>
      </c>
      <c r="D12758" s="519" t="s">
        <v>42341</v>
      </c>
      <c r="I12758" s="519" t="s">
        <v>5</v>
      </c>
      <c r="J12758" s="650">
        <v>343.98</v>
      </c>
    </row>
    <row r="12759" spans="1:10">
      <c r="A12759" s="519" t="s">
        <v>12912</v>
      </c>
      <c r="B12759" s="519" t="str">
        <f t="shared" si="199"/>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759" s="519" t="s">
        <v>42342</v>
      </c>
      <c r="D12759" s="519" t="s">
        <v>42343</v>
      </c>
      <c r="E12759" s="519" t="s">
        <v>42344</v>
      </c>
      <c r="F12759" s="519" t="s">
        <v>42345</v>
      </c>
      <c r="G12759" s="519" t="s">
        <v>42346</v>
      </c>
      <c r="I12759" s="519" t="s">
        <v>5</v>
      </c>
      <c r="J12759" s="650">
        <v>36.799999999999997</v>
      </c>
    </row>
    <row r="12760" spans="1:10">
      <c r="A12760" s="519" t="s">
        <v>12913</v>
      </c>
      <c r="B12760" s="519" t="str">
        <f t="shared" si="199"/>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2760" s="519" t="s">
        <v>42342</v>
      </c>
      <c r="D12760" s="519" t="s">
        <v>42343</v>
      </c>
      <c r="E12760" s="519" t="s">
        <v>42344</v>
      </c>
      <c r="F12760" s="519" t="s">
        <v>42345</v>
      </c>
      <c r="G12760" s="519" t="s">
        <v>42346</v>
      </c>
      <c r="I12760" s="519" t="s">
        <v>5</v>
      </c>
      <c r="J12760" s="650">
        <v>36.799999999999997</v>
      </c>
    </row>
    <row r="12761" spans="1:10">
      <c r="A12761" s="519" t="s">
        <v>12914</v>
      </c>
      <c r="B12761" s="519" t="str">
        <f t="shared" si="199"/>
        <v>FECHADURA PARA PORTAS INTERNAS DE MADEIRA,TIPO GORGE,TRINCOREVERSIVEL EM LATAO,ACABAMENTO CROMADO,COM MACANETA TIPO ALAVANCA EM ZAMAK,ACABAMENTO CROMADO,ENTRADA E ROSETA CIRCULARES,EM LATAO LAMINADO COM ACABAMENTO CROMADO.FORNECIMENTO</v>
      </c>
      <c r="C12761" s="519" t="s">
        <v>42347</v>
      </c>
      <c r="D12761" s="519" t="s">
        <v>42348</v>
      </c>
      <c r="E12761" s="519" t="s">
        <v>42349</v>
      </c>
      <c r="F12761" s="519" t="s">
        <v>42350</v>
      </c>
      <c r="I12761" s="519" t="s">
        <v>5</v>
      </c>
      <c r="J12761" s="650">
        <v>409.79</v>
      </c>
    </row>
    <row r="12762" spans="1:10">
      <c r="A12762" s="519" t="s">
        <v>12915</v>
      </c>
      <c r="B12762" s="519" t="str">
        <f t="shared" si="199"/>
        <v>FECHADURA PARA PORTAS INTERNAS DE MADEIRA,TIPO GORGE,TRINCOREVERSIVEL EM LATAO,ACABAMENTO CROMADO,COM MACANETA TIPO ALAVANCA EM ZAMAK,ACABAMENTO CROMADO,ENTRADA E ROSETA CIRCULARES,EM LATAO LAMINADO COM ACABAMENTO CROMADO.FORNECIMENTO</v>
      </c>
      <c r="C12762" s="519" t="s">
        <v>42347</v>
      </c>
      <c r="D12762" s="519" t="s">
        <v>42348</v>
      </c>
      <c r="E12762" s="519" t="s">
        <v>42349</v>
      </c>
      <c r="F12762" s="519" t="s">
        <v>42350</v>
      </c>
      <c r="I12762" s="519" t="s">
        <v>5</v>
      </c>
      <c r="J12762" s="650">
        <v>409.79</v>
      </c>
    </row>
    <row r="12763" spans="1:10">
      <c r="A12763" s="519" t="s">
        <v>12916</v>
      </c>
      <c r="B12763" s="519" t="str">
        <f t="shared" si="199"/>
        <v>FERRAGENS PARA PORTAS DE MADEIRA DE BANHEIRO,CONSTANDO DE FORNECIMENTO DAS PECAS:-FECHADURA SIMPLES RETANGULAR EM FERRO,ACABAMENTO CROMADO;-ESPELHO RETANGULAR COM ACABAMENTO CROMADO;-MACANETA TIPO ALAVANCA COM ACABAMENTO CROMADO,EXCLUSIVE DOBRADICAS</v>
      </c>
      <c r="C12763" s="519" t="s">
        <v>42351</v>
      </c>
      <c r="D12763" s="519" t="s">
        <v>42352</v>
      </c>
      <c r="E12763" s="519" t="s">
        <v>42353</v>
      </c>
      <c r="F12763" s="519" t="s">
        <v>42354</v>
      </c>
      <c r="G12763" s="519" t="s">
        <v>42355</v>
      </c>
      <c r="I12763" s="519" t="s">
        <v>5</v>
      </c>
      <c r="J12763" s="650">
        <v>36.799999999999997</v>
      </c>
    </row>
    <row r="12764" spans="1:10">
      <c r="A12764" s="519" t="s">
        <v>12917</v>
      </c>
      <c r="B12764" s="519" t="str">
        <f t="shared" si="199"/>
        <v>FERRAGENS PARA PORTAS DE MADEIRA DE BANHEIRO,CONSTANDO DE FORNECIMENTO DAS PECAS:-FECHADURA SIMPLES RETANGULAR EM FERRO,ACABAMENTO CROMADO;-ESPELHO RETANGULAR COM ACABAMENTO CROMADO;-MACANETA TIPO ALAVANCA COM ACABAMENTO CROMADO,EXCLUSIVE DOBRADICAS</v>
      </c>
      <c r="C12764" s="519" t="s">
        <v>42351</v>
      </c>
      <c r="D12764" s="519" t="s">
        <v>42352</v>
      </c>
      <c r="E12764" s="519" t="s">
        <v>42353</v>
      </c>
      <c r="F12764" s="519" t="s">
        <v>42354</v>
      </c>
      <c r="G12764" s="519" t="s">
        <v>42355</v>
      </c>
      <c r="I12764" s="519" t="s">
        <v>5</v>
      </c>
      <c r="J12764" s="650">
        <v>36.799999999999997</v>
      </c>
    </row>
    <row r="12765" spans="1:10">
      <c r="A12765" s="519" t="s">
        <v>12918</v>
      </c>
      <c r="B12765" s="519" t="str">
        <f t="shared" si="199"/>
        <v>FECHADURA PARA PORTAS DE MADEIRA DE BANHEIRO,CONSTANDO DE FORNECIMENTO DAS PECAS:-FECHADURA TIPO TRANQUETA,TRINCO REVERSIVEL,EM LATAO,ACABAMENTO CROMADO;-MACANETA TIPO ALAVANCA,EMLATAO,COM ACABAMENTO CROMADO;-ENTRADA,ROSETA E TRANQUETA CIRCULARES,EM LATAO,ACABAMENTO CROMADO</v>
      </c>
      <c r="C12765" s="519" t="s">
        <v>42356</v>
      </c>
      <c r="D12765" s="519" t="s">
        <v>42357</v>
      </c>
      <c r="E12765" s="519" t="s">
        <v>42358</v>
      </c>
      <c r="F12765" s="519" t="s">
        <v>42359</v>
      </c>
      <c r="G12765" s="519" t="s">
        <v>42360</v>
      </c>
      <c r="I12765" s="519" t="s">
        <v>5</v>
      </c>
      <c r="J12765" s="650">
        <v>686.64</v>
      </c>
    </row>
    <row r="12766" spans="1:10">
      <c r="A12766" s="519" t="s">
        <v>12919</v>
      </c>
      <c r="B12766" s="519" t="str">
        <f t="shared" si="199"/>
        <v>FECHADURA PARA PORTAS DE MADEIRA DE BANHEIRO,CONSTANDO DE FORNECIMENTO DAS PECAS:-FECHADURA TIPO TRANQUETA,TRINCO REVERSIVEL,EM LATAO,ACABAMENTO CROMADO;-MACANETA TIPO ALAVANCA,EMLATAO,COM ACABAMENTO CROMADO;-ENTRADA,ROSETA E TRANQUETA CIRCULARES,EM LATAO,ACABAMENTO CROMADO</v>
      </c>
      <c r="C12766" s="519" t="s">
        <v>42356</v>
      </c>
      <c r="D12766" s="519" t="s">
        <v>42357</v>
      </c>
      <c r="E12766" s="519" t="s">
        <v>42358</v>
      </c>
      <c r="F12766" s="519" t="s">
        <v>42359</v>
      </c>
      <c r="G12766" s="519" t="s">
        <v>42360</v>
      </c>
      <c r="I12766" s="519" t="s">
        <v>5</v>
      </c>
      <c r="J12766" s="650">
        <v>686.64</v>
      </c>
    </row>
    <row r="12767" spans="1:10">
      <c r="A12767" s="519" t="s">
        <v>12920</v>
      </c>
      <c r="B12767" s="519" t="str">
        <f t="shared" si="199"/>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767" s="519" t="s">
        <v>42361</v>
      </c>
      <c r="D12767" s="519" t="s">
        <v>42362</v>
      </c>
      <c r="E12767" s="519" t="s">
        <v>42363</v>
      </c>
      <c r="F12767" s="519" t="s">
        <v>42364</v>
      </c>
      <c r="G12767" s="519" t="s">
        <v>42365</v>
      </c>
      <c r="H12767" s="519" t="s">
        <v>42366</v>
      </c>
      <c r="I12767" s="519" t="s">
        <v>5</v>
      </c>
      <c r="J12767" s="650">
        <v>115</v>
      </c>
    </row>
    <row r="12768" spans="1:10">
      <c r="A12768" s="519" t="s">
        <v>12921</v>
      </c>
      <c r="B12768" s="519" t="str">
        <f t="shared" si="199"/>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2768" s="519" t="s">
        <v>42361</v>
      </c>
      <c r="D12768" s="519" t="s">
        <v>42362</v>
      </c>
      <c r="E12768" s="519" t="s">
        <v>42363</v>
      </c>
      <c r="F12768" s="519" t="s">
        <v>42364</v>
      </c>
      <c r="G12768" s="519" t="s">
        <v>42365</v>
      </c>
      <c r="H12768" s="519" t="s">
        <v>42366</v>
      </c>
      <c r="I12768" s="519" t="s">
        <v>5</v>
      </c>
      <c r="J12768" s="650">
        <v>115</v>
      </c>
    </row>
    <row r="12769" spans="1:10">
      <c r="A12769" s="519" t="s">
        <v>12922</v>
      </c>
      <c r="B12769" s="519" t="str">
        <f t="shared" si="199"/>
        <v>FECHADURA DE CILINDRO PARA MOVEIS DE MADEIRA,DE ENTALHAR,REVERSIVEL,EM FERRO ZINCADO.FORNECIMENTO</v>
      </c>
      <c r="C12769" s="519" t="s">
        <v>42367</v>
      </c>
      <c r="D12769" s="519" t="s">
        <v>42368</v>
      </c>
      <c r="I12769" s="519" t="s">
        <v>5</v>
      </c>
      <c r="J12769" s="650">
        <v>22.4</v>
      </c>
    </row>
    <row r="12770" spans="1:10">
      <c r="A12770" s="519" t="s">
        <v>12923</v>
      </c>
      <c r="B12770" s="519" t="str">
        <f t="shared" si="199"/>
        <v>FECHADURA DE CILINDRO PARA MOVEIS DE MADEIRA,DE ENTALHAR,REVERSIVEL,EM FERRO ZINCADO.FORNECIMENTO</v>
      </c>
      <c r="C12770" s="519" t="s">
        <v>42367</v>
      </c>
      <c r="D12770" s="519" t="s">
        <v>42368</v>
      </c>
      <c r="I12770" s="519" t="s">
        <v>5</v>
      </c>
      <c r="J12770" s="650">
        <v>22.4</v>
      </c>
    </row>
    <row r="12771" spans="1:10">
      <c r="A12771" s="519" t="s">
        <v>12924</v>
      </c>
      <c r="B12771" s="519" t="str">
        <f t="shared" si="199"/>
        <v>FECHADURA DE CILINDRO PARA MOVEIS DE MADEIRA,DE SOBREPOR,REVERSIVEL,EM ACO NIQUELADO.FORNECIMENTO</v>
      </c>
      <c r="C12771" s="519" t="s">
        <v>42369</v>
      </c>
      <c r="D12771" s="519" t="s">
        <v>42370</v>
      </c>
      <c r="I12771" s="519" t="s">
        <v>5</v>
      </c>
      <c r="J12771" s="650">
        <v>7.98</v>
      </c>
    </row>
    <row r="12772" spans="1:10">
      <c r="A12772" s="519" t="s">
        <v>12925</v>
      </c>
      <c r="B12772" s="519" t="str">
        <f t="shared" si="199"/>
        <v>FECHADURA DE CILINDRO PARA MOVEIS DE MADEIRA,DE SOBREPOR,REVERSIVEL,EM ACO NIQUELADO.FORNECIMENTO</v>
      </c>
      <c r="C12772" s="519" t="s">
        <v>42369</v>
      </c>
      <c r="D12772" s="519" t="s">
        <v>42370</v>
      </c>
      <c r="I12772" s="519" t="s">
        <v>5</v>
      </c>
      <c r="J12772" s="650">
        <v>7.98</v>
      </c>
    </row>
    <row r="12773" spans="1:10">
      <c r="A12773" s="519" t="s">
        <v>12926</v>
      </c>
      <c r="B12773" s="519" t="str">
        <f t="shared" si="199"/>
        <v>FECHADURA DE CILINDRO PARA GAVETAS,4 PINOS COM ROTACAO DE 360° E DUAS CHAVES.FORNECIMENTO</v>
      </c>
      <c r="C12773" s="519" t="s">
        <v>42371</v>
      </c>
      <c r="D12773" s="519" t="s">
        <v>42372</v>
      </c>
      <c r="I12773" s="519" t="s">
        <v>5</v>
      </c>
      <c r="J12773" s="650">
        <v>10.199999999999999</v>
      </c>
    </row>
    <row r="12774" spans="1:10">
      <c r="A12774" s="519" t="s">
        <v>12927</v>
      </c>
      <c r="B12774" s="519" t="str">
        <f t="shared" si="199"/>
        <v>FECHADURA DE CILINDRO PARA GAVETAS,4 PINOS COM ROTACAO DE 360° E DUAS CHAVES.FORNECIMENTO</v>
      </c>
      <c r="C12774" s="519" t="s">
        <v>42371</v>
      </c>
      <c r="D12774" s="519" t="s">
        <v>42372</v>
      </c>
      <c r="I12774" s="519" t="s">
        <v>5</v>
      </c>
      <c r="J12774" s="650">
        <v>10.199999999999999</v>
      </c>
    </row>
    <row r="12775" spans="1:10">
      <c r="A12775" s="519" t="s">
        <v>12928</v>
      </c>
      <c r="B12775" s="519" t="str">
        <f t="shared" si="199"/>
        <v>FECHADURA DE CILINDRO OVALADO,DE LATAO,ACABAMENTO CROMADO PARA PORTAS DE CORRER,DE FERRO OU ALUMINIO.FORNECIMENTO</v>
      </c>
      <c r="C12775" s="519" t="s">
        <v>42373</v>
      </c>
      <c r="D12775" s="519" t="s">
        <v>42374</v>
      </c>
      <c r="I12775" s="519" t="s">
        <v>5</v>
      </c>
      <c r="J12775" s="650">
        <v>151</v>
      </c>
    </row>
    <row r="12776" spans="1:10">
      <c r="A12776" s="519" t="s">
        <v>12929</v>
      </c>
      <c r="B12776" s="519" t="str">
        <f t="shared" si="199"/>
        <v>FECHADURA DE CILINDRO OVALADO,DE LATAO,ACABAMENTO CROMADO PARA PORTAS DE CORRER,DE FERRO OU ALUMINIO.FORNECIMENTO</v>
      </c>
      <c r="C12776" s="519" t="s">
        <v>42373</v>
      </c>
      <c r="D12776" s="519" t="s">
        <v>42374</v>
      </c>
      <c r="I12776" s="519" t="s">
        <v>5</v>
      </c>
      <c r="J12776" s="650">
        <v>151</v>
      </c>
    </row>
    <row r="12777" spans="1:10">
      <c r="A12777" s="519" t="s">
        <v>12930</v>
      </c>
      <c r="B12777" s="519" t="str">
        <f t="shared" si="199"/>
        <v>FECHADURA DE SOBREPOR,COM CILINDRO,DUAS VOLTAS,EM FERRO RESINADO PRETO,PARA PORTAO.FORNECIMENTO</v>
      </c>
      <c r="C12777" s="519" t="s">
        <v>42375</v>
      </c>
      <c r="D12777" s="519" t="s">
        <v>42376</v>
      </c>
      <c r="I12777" s="519" t="s">
        <v>5</v>
      </c>
      <c r="J12777" s="650">
        <v>45.3</v>
      </c>
    </row>
    <row r="12778" spans="1:10">
      <c r="A12778" s="519" t="s">
        <v>12931</v>
      </c>
      <c r="B12778" s="519" t="str">
        <f t="shared" si="199"/>
        <v>FECHADURA DE SOBREPOR,COM CILINDRO,DUAS VOLTAS,EM FERRO RESINADO PRETO,PARA PORTAO.FORNECIMENTO</v>
      </c>
      <c r="C12778" s="519" t="s">
        <v>42375</v>
      </c>
      <c r="D12778" s="519" t="s">
        <v>42376</v>
      </c>
      <c r="I12778" s="519" t="s">
        <v>5</v>
      </c>
      <c r="J12778" s="650">
        <v>45.3</v>
      </c>
    </row>
    <row r="12779" spans="1:10">
      <c r="A12779" s="519" t="s">
        <v>12932</v>
      </c>
      <c r="B12779" s="519" t="str">
        <f t="shared" si="199"/>
        <v>FECHADURA DE SOBREPOR,COM CILINDRO,EM LATAO,ACABAMENTO CROMADO,PARA PORTAO.FORNECIMENTO</v>
      </c>
      <c r="C12779" s="519" t="s">
        <v>42377</v>
      </c>
      <c r="D12779" s="519" t="s">
        <v>42378</v>
      </c>
      <c r="I12779" s="519" t="s">
        <v>5</v>
      </c>
      <c r="J12779" s="650">
        <v>55</v>
      </c>
    </row>
    <row r="12780" spans="1:10">
      <c r="A12780" s="519" t="s">
        <v>12933</v>
      </c>
      <c r="B12780" s="519" t="str">
        <f t="shared" si="199"/>
        <v>FECHADURA DE SOBREPOR,COM CILINDRO,EM LATAO,ACABAMENTO CROMADO,PARA PORTAO.FORNECIMENTO</v>
      </c>
      <c r="C12780" s="519" t="s">
        <v>42377</v>
      </c>
      <c r="D12780" s="519" t="s">
        <v>42378</v>
      </c>
      <c r="I12780" s="519" t="s">
        <v>5</v>
      </c>
      <c r="J12780" s="650">
        <v>55</v>
      </c>
    </row>
    <row r="12781" spans="1:10">
      <c r="A12781" s="519" t="s">
        <v>12934</v>
      </c>
      <c r="B12781" s="519" t="str">
        <f t="shared" si="199"/>
        <v>FECHADURA DE CILINDRO PARA ARMARIOS,4 PINOS COM ROTACAO DE 360° E DUAS CHAVES.FORNECIMENTO</v>
      </c>
      <c r="C12781" s="519" t="s">
        <v>42379</v>
      </c>
      <c r="D12781" s="519" t="s">
        <v>42380</v>
      </c>
      <c r="I12781" s="519" t="s">
        <v>5</v>
      </c>
      <c r="J12781" s="650">
        <v>11.5</v>
      </c>
    </row>
    <row r="12782" spans="1:10">
      <c r="A12782" s="519" t="s">
        <v>12935</v>
      </c>
      <c r="B12782" s="519" t="str">
        <f t="shared" si="199"/>
        <v>FECHADURA DE CILINDRO PARA ARMARIOS,4 PINOS COM ROTACAO DE 360° E DUAS CHAVES.FORNECIMENTO</v>
      </c>
      <c r="C12782" s="519" t="s">
        <v>42379</v>
      </c>
      <c r="D12782" s="519" t="s">
        <v>42380</v>
      </c>
      <c r="I12782" s="519" t="s">
        <v>5</v>
      </c>
      <c r="J12782" s="650">
        <v>11.5</v>
      </c>
    </row>
    <row r="12783" spans="1:10">
      <c r="A12783" s="519" t="s">
        <v>12936</v>
      </c>
      <c r="B12783" s="519" t="str">
        <f t="shared" si="199"/>
        <v>DOBRADICA 3"X3.1/2",DE LATAO CROMADO,COM PINO,BOLAS E ANEISDE LATAO.FORNECIMENTO</v>
      </c>
      <c r="C12783" s="519" t="s">
        <v>42381</v>
      </c>
      <c r="D12783" s="519" t="s">
        <v>42382</v>
      </c>
      <c r="I12783" s="519" t="s">
        <v>5</v>
      </c>
      <c r="J12783" s="650">
        <v>24.81</v>
      </c>
    </row>
    <row r="12784" spans="1:10">
      <c r="A12784" s="519" t="s">
        <v>12937</v>
      </c>
      <c r="B12784" s="519" t="str">
        <f t="shared" si="199"/>
        <v>DOBRADICA 3"X3.1/2",DE LATAO CROMADO,COM PINO,BOLAS E ANEISDE LATAO.FORNECIMENTO</v>
      </c>
      <c r="C12784" s="519" t="s">
        <v>42381</v>
      </c>
      <c r="D12784" s="519" t="s">
        <v>42382</v>
      </c>
      <c r="I12784" s="519" t="s">
        <v>5</v>
      </c>
      <c r="J12784" s="650">
        <v>24.81</v>
      </c>
    </row>
    <row r="12785" spans="1:10">
      <c r="A12785" s="519" t="s">
        <v>12938</v>
      </c>
      <c r="B12785" s="519" t="str">
        <f t="shared" si="199"/>
        <v>DOBRADICA TIPO PIANO,EM FERRO LATONADO,DE 1"X3,00M.FORNECIMENTO</v>
      </c>
      <c r="C12785" s="519" t="s">
        <v>42383</v>
      </c>
      <c r="D12785" s="519" t="s">
        <v>33282</v>
      </c>
      <c r="I12785" s="519" t="s">
        <v>36</v>
      </c>
      <c r="J12785" s="650">
        <v>13.59</v>
      </c>
    </row>
    <row r="12786" spans="1:10">
      <c r="A12786" s="519" t="s">
        <v>12939</v>
      </c>
      <c r="B12786" s="519" t="str">
        <f t="shared" si="199"/>
        <v>DOBRADICA TIPO PIANO,EM FERRO LATONADO,DE 1"X3,00M.FORNECIMENTO</v>
      </c>
      <c r="C12786" s="519" t="s">
        <v>42383</v>
      </c>
      <c r="D12786" s="519" t="s">
        <v>33282</v>
      </c>
      <c r="I12786" s="519" t="s">
        <v>36</v>
      </c>
      <c r="J12786" s="650">
        <v>13.59</v>
      </c>
    </row>
    <row r="12787" spans="1:10">
      <c r="A12787" s="519" t="s">
        <v>12940</v>
      </c>
      <c r="B12787" s="519" t="str">
        <f t="shared" si="199"/>
        <v>DOBRADICA 3"X3",DE LATAO CROMADO,COM PINO,BOLAS E ANEIS DE LATAO.FORNECIMENTO</v>
      </c>
      <c r="C12787" s="519" t="s">
        <v>42384</v>
      </c>
      <c r="D12787" s="519" t="s">
        <v>42385</v>
      </c>
      <c r="I12787" s="519" t="s">
        <v>5</v>
      </c>
      <c r="J12787" s="650">
        <v>43.41</v>
      </c>
    </row>
    <row r="12788" spans="1:10">
      <c r="A12788" s="519" t="s">
        <v>12941</v>
      </c>
      <c r="B12788" s="519" t="str">
        <f t="shared" si="199"/>
        <v>DOBRADICA 3"X3",DE LATAO CROMADO,COM PINO,BOLAS E ANEIS DE LATAO.FORNECIMENTO</v>
      </c>
      <c r="C12788" s="519" t="s">
        <v>42384</v>
      </c>
      <c r="D12788" s="519" t="s">
        <v>42385</v>
      </c>
      <c r="I12788" s="519" t="s">
        <v>5</v>
      </c>
      <c r="J12788" s="650">
        <v>43.41</v>
      </c>
    </row>
    <row r="12789" spans="1:10">
      <c r="A12789" s="519" t="s">
        <v>12942</v>
      </c>
      <c r="B12789" s="519" t="str">
        <f t="shared" si="199"/>
        <v>DOBRADICA TIPO PIANO,EM LATAO POLIDO,DE 1"X3,00M.FORNECIMENTO</v>
      </c>
      <c r="C12789" s="519" t="s">
        <v>42386</v>
      </c>
      <c r="D12789" s="519" t="s">
        <v>32884</v>
      </c>
      <c r="I12789" s="519" t="s">
        <v>36</v>
      </c>
      <c r="J12789" s="650">
        <v>23.65</v>
      </c>
    </row>
    <row r="12790" spans="1:10">
      <c r="A12790" s="519" t="s">
        <v>12943</v>
      </c>
      <c r="B12790" s="519" t="str">
        <f t="shared" si="199"/>
        <v>DOBRADICA TIPO PIANO,EM LATAO POLIDO,DE 1"X3,00M.FORNECIMENTO</v>
      </c>
      <c r="C12790" s="519" t="s">
        <v>42386</v>
      </c>
      <c r="D12790" s="519" t="s">
        <v>32884</v>
      </c>
      <c r="I12790" s="519" t="s">
        <v>36</v>
      </c>
      <c r="J12790" s="650">
        <v>23.65</v>
      </c>
    </row>
    <row r="12791" spans="1:10">
      <c r="A12791" s="519" t="s">
        <v>12944</v>
      </c>
      <c r="B12791" s="519" t="str">
        <f t="shared" si="199"/>
        <v>DOBRADICA 3"X2.1/2",DE LATAO CROMADO,COM PINO,BOLAS E ANEISDE LATAO.FORNECIMENTO</v>
      </c>
      <c r="C12791" s="519" t="s">
        <v>42387</v>
      </c>
      <c r="D12791" s="519" t="s">
        <v>42382</v>
      </c>
      <c r="I12791" s="519" t="s">
        <v>5</v>
      </c>
      <c r="J12791" s="650">
        <v>37.61</v>
      </c>
    </row>
    <row r="12792" spans="1:10">
      <c r="A12792" s="519" t="s">
        <v>12945</v>
      </c>
      <c r="B12792" s="519" t="str">
        <f t="shared" si="199"/>
        <v>DOBRADICA 3"X2.1/2",DE LATAO CROMADO,COM PINO,BOLAS E ANEISDE LATAO.FORNECIMENTO</v>
      </c>
      <c r="C12792" s="519" t="s">
        <v>42387</v>
      </c>
      <c r="D12792" s="519" t="s">
        <v>42382</v>
      </c>
      <c r="I12792" s="519" t="s">
        <v>5</v>
      </c>
      <c r="J12792" s="650">
        <v>37.61</v>
      </c>
    </row>
    <row r="12793" spans="1:10">
      <c r="A12793" s="519" t="s">
        <v>12946</v>
      </c>
      <c r="B12793" s="519" t="str">
        <f t="shared" si="199"/>
        <v>DOBRADICA COPO,TIPO ALTA OU BAIXA,CURVA OU RETA,FURACAO DE 35 OU 26MM,COM FECHO DE METAL CROMADO.FORNECIMENTO</v>
      </c>
      <c r="C12793" s="519" t="s">
        <v>42388</v>
      </c>
      <c r="D12793" s="519" t="s">
        <v>42389</v>
      </c>
      <c r="I12793" s="519" t="s">
        <v>5</v>
      </c>
      <c r="J12793" s="650">
        <v>4.3</v>
      </c>
    </row>
    <row r="12794" spans="1:10">
      <c r="A12794" s="519" t="s">
        <v>12947</v>
      </c>
      <c r="B12794" s="519" t="str">
        <f t="shared" si="199"/>
        <v>DOBRADICA COPO,TIPO ALTA OU BAIXA,CURVA OU RETA,FURACAO DE 35 OU 26MM,COM FECHO DE METAL CROMADO.FORNECIMENTO</v>
      </c>
      <c r="C12794" s="519" t="s">
        <v>42388</v>
      </c>
      <c r="D12794" s="519" t="s">
        <v>42389</v>
      </c>
      <c r="I12794" s="519" t="s">
        <v>5</v>
      </c>
      <c r="J12794" s="650">
        <v>4.3</v>
      </c>
    </row>
    <row r="12795" spans="1:10">
      <c r="A12795" s="519" t="s">
        <v>12948</v>
      </c>
      <c r="B12795" s="519" t="str">
        <f t="shared" si="199"/>
        <v>DOBRADICA 2.1/2"X1.3/8",DE LATAO CROMADO,COM PINO E BOLAS DE LATAO.FORNECIMENTO</v>
      </c>
      <c r="C12795" s="519" t="s">
        <v>42390</v>
      </c>
      <c r="D12795" s="519" t="s">
        <v>42391</v>
      </c>
      <c r="I12795" s="519" t="s">
        <v>5</v>
      </c>
      <c r="J12795" s="650">
        <v>8.7899999999999991</v>
      </c>
    </row>
    <row r="12796" spans="1:10">
      <c r="A12796" s="519" t="s">
        <v>12949</v>
      </c>
      <c r="B12796" s="519" t="str">
        <f t="shared" si="199"/>
        <v>DOBRADICA 2.1/2"X1.3/8",DE LATAO CROMADO,COM PINO E BOLAS DE LATAO.FORNECIMENTO</v>
      </c>
      <c r="C12796" s="519" t="s">
        <v>42390</v>
      </c>
      <c r="D12796" s="519" t="s">
        <v>42391</v>
      </c>
      <c r="I12796" s="519" t="s">
        <v>5</v>
      </c>
      <c r="J12796" s="650">
        <v>8.7899999999999991</v>
      </c>
    </row>
    <row r="12797" spans="1:10">
      <c r="A12797" s="519" t="s">
        <v>12950</v>
      </c>
      <c r="B12797" s="519" t="str">
        <f t="shared" si="199"/>
        <v>DOBRADICA 4"X3",DE FERRO GALVANIZADO,COM PINO,BOLAS E ANEISDE LATAO.FORNECIMENTO</v>
      </c>
      <c r="C12797" s="519" t="s">
        <v>42392</v>
      </c>
      <c r="D12797" s="519" t="s">
        <v>42382</v>
      </c>
      <c r="I12797" s="519" t="s">
        <v>5</v>
      </c>
      <c r="J12797" s="650">
        <v>14.31</v>
      </c>
    </row>
    <row r="12798" spans="1:10">
      <c r="A12798" s="519" t="s">
        <v>12951</v>
      </c>
      <c r="B12798" s="519" t="str">
        <f t="shared" si="199"/>
        <v>DOBRADICA 4"X3",DE FERRO GALVANIZADO,COM PINO,BOLAS E ANEISDE LATAO.FORNECIMENTO</v>
      </c>
      <c r="C12798" s="519" t="s">
        <v>42392</v>
      </c>
      <c r="D12798" s="519" t="s">
        <v>42382</v>
      </c>
      <c r="I12798" s="519" t="s">
        <v>5</v>
      </c>
      <c r="J12798" s="650">
        <v>14.31</v>
      </c>
    </row>
    <row r="12799" spans="1:10">
      <c r="A12799" s="519" t="s">
        <v>12952</v>
      </c>
      <c r="B12799" s="519" t="str">
        <f t="shared" si="199"/>
        <v>DOBRADICA INFERIOR PARA PORTA DE VIDRO TEMPERADO DE 10MM.FORNECIMENTO</v>
      </c>
      <c r="C12799" s="519" t="s">
        <v>42393</v>
      </c>
      <c r="D12799" s="519" t="s">
        <v>38308</v>
      </c>
      <c r="I12799" s="519" t="s">
        <v>5</v>
      </c>
      <c r="J12799" s="650">
        <v>51.45</v>
      </c>
    </row>
    <row r="12800" spans="1:10">
      <c r="A12800" s="519" t="s">
        <v>12953</v>
      </c>
      <c r="B12800" s="519" t="str">
        <f t="shared" si="199"/>
        <v>DOBRADICA INFERIOR PARA PORTA DE VIDRO TEMPERADO DE 10MM.FORNECIMENTO</v>
      </c>
      <c r="C12800" s="519" t="s">
        <v>42393</v>
      </c>
      <c r="D12800" s="519" t="s">
        <v>38308</v>
      </c>
      <c r="I12800" s="519" t="s">
        <v>5</v>
      </c>
      <c r="J12800" s="650">
        <v>51.45</v>
      </c>
    </row>
    <row r="12801" spans="1:10">
      <c r="A12801" s="519" t="s">
        <v>12954</v>
      </c>
      <c r="B12801" s="519" t="str">
        <f t="shared" si="199"/>
        <v>DOBRADICA 3"X3",DE FERRO GALVANIZADO,COM PINO DE FERRO E BOLAS DE LATAO.FORNECIMENTO</v>
      </c>
      <c r="C12801" s="519" t="s">
        <v>42394</v>
      </c>
      <c r="D12801" s="519" t="s">
        <v>42395</v>
      </c>
      <c r="I12801" s="519" t="s">
        <v>5</v>
      </c>
      <c r="J12801" s="650">
        <v>9.32</v>
      </c>
    </row>
    <row r="12802" spans="1:10">
      <c r="A12802" s="519" t="s">
        <v>12955</v>
      </c>
      <c r="B12802" s="519" t="str">
        <f t="shared" si="199"/>
        <v>DOBRADICA 3"X3",DE FERRO GALVANIZADO,COM PINO DE FERRO E BOLAS DE LATAO.FORNECIMENTO</v>
      </c>
      <c r="C12802" s="519" t="s">
        <v>42394</v>
      </c>
      <c r="D12802" s="519" t="s">
        <v>42395</v>
      </c>
      <c r="I12802" s="519" t="s">
        <v>5</v>
      </c>
      <c r="J12802" s="650">
        <v>9.32</v>
      </c>
    </row>
    <row r="12803" spans="1:10">
      <c r="A12803" s="519" t="s">
        <v>12956</v>
      </c>
      <c r="B12803" s="519" t="str">
        <f t="shared" si="199"/>
        <v>DOBRADICA SUPERIOR PARA PORTA DE VIDRO TEMPERADO DE 10MM.FORNECIMENTO</v>
      </c>
      <c r="C12803" s="519" t="s">
        <v>42396</v>
      </c>
      <c r="D12803" s="519" t="s">
        <v>38308</v>
      </c>
      <c r="I12803" s="519" t="s">
        <v>5</v>
      </c>
      <c r="J12803" s="650">
        <v>57.2</v>
      </c>
    </row>
    <row r="12804" spans="1:10">
      <c r="A12804" s="519" t="s">
        <v>12957</v>
      </c>
      <c r="B12804" s="519" t="str">
        <f t="shared" si="199"/>
        <v>DOBRADICA SUPERIOR PARA PORTA DE VIDRO TEMPERADO DE 10MM.FORNECIMENTO</v>
      </c>
      <c r="C12804" s="519" t="s">
        <v>42396</v>
      </c>
      <c r="D12804" s="519" t="s">
        <v>38308</v>
      </c>
      <c r="I12804" s="519" t="s">
        <v>5</v>
      </c>
      <c r="J12804" s="650">
        <v>57.2</v>
      </c>
    </row>
    <row r="12805" spans="1:10">
      <c r="A12805" s="519" t="s">
        <v>12958</v>
      </c>
      <c r="B12805" s="519" t="str">
        <f t="shared" si="199"/>
        <v>DOBRADICA 3"X2.1/2",DE FERRO GALVANIZADO,COM PINO DE FERRO E BOLAS DE LATAO.FORNECIMENTO</v>
      </c>
      <c r="C12805" s="519" t="s">
        <v>42397</v>
      </c>
      <c r="D12805" s="519" t="s">
        <v>42398</v>
      </c>
      <c r="I12805" s="519" t="s">
        <v>5</v>
      </c>
      <c r="J12805" s="650">
        <v>5.47</v>
      </c>
    </row>
    <row r="12806" spans="1:10">
      <c r="A12806" s="519" t="s">
        <v>12959</v>
      </c>
      <c r="B12806" s="519" t="str">
        <f t="shared" si="199"/>
        <v>DOBRADICA 3"X2.1/2",DE FERRO GALVANIZADO,COM PINO DE FERRO E BOLAS DE LATAO.FORNECIMENTO</v>
      </c>
      <c r="C12806" s="519" t="s">
        <v>42397</v>
      </c>
      <c r="D12806" s="519" t="s">
        <v>42398</v>
      </c>
      <c r="I12806" s="519" t="s">
        <v>5</v>
      </c>
      <c r="J12806" s="650">
        <v>5.47</v>
      </c>
    </row>
    <row r="12807" spans="1:10">
      <c r="A12807" s="519" t="s">
        <v>12960</v>
      </c>
      <c r="B12807" s="519" t="str">
        <f t="shared" si="199"/>
        <v>DOBRADICA DE 1.3/4"X2",DE FERRO GALVANIZADO,COM PINO DE FERRO E BOLAS DE LATAO.FORNECIMENTO</v>
      </c>
      <c r="C12807" s="519" t="s">
        <v>42399</v>
      </c>
      <c r="D12807" s="519" t="s">
        <v>42400</v>
      </c>
      <c r="I12807" s="519" t="s">
        <v>5</v>
      </c>
      <c r="J12807" s="650">
        <v>6.38</v>
      </c>
    </row>
    <row r="12808" spans="1:10">
      <c r="A12808" s="519" t="s">
        <v>12961</v>
      </c>
      <c r="B12808" s="519" t="str">
        <f t="shared" ref="B12808:B12871" si="200">C12808&amp;D12808&amp;E12808&amp;F12808&amp;G12808&amp;H12808</f>
        <v>DOBRADICA DE 1.3/4"X2",DE FERRO GALVANIZADO,COM PINO DE FERRO E BOLAS DE LATAO.FORNECIMENTO</v>
      </c>
      <c r="C12808" s="519" t="s">
        <v>42399</v>
      </c>
      <c r="D12808" s="519" t="s">
        <v>42400</v>
      </c>
      <c r="I12808" s="519" t="s">
        <v>5</v>
      </c>
      <c r="J12808" s="650">
        <v>6.38</v>
      </c>
    </row>
    <row r="12809" spans="1:10">
      <c r="A12809" s="519" t="s">
        <v>12962</v>
      </c>
      <c r="B12809" s="519" t="str">
        <f t="shared" si="200"/>
        <v>DOBRADICA PARA PORTA "VAI-E-VEM",DE 3",EM LATAO NIQUELADO EPOLIDO.FORNECIMENTO</v>
      </c>
      <c r="C12809" s="519" t="s">
        <v>42401</v>
      </c>
      <c r="D12809" s="519" t="s">
        <v>42402</v>
      </c>
      <c r="I12809" s="519" t="s">
        <v>5</v>
      </c>
      <c r="J12809" s="650">
        <v>51.21</v>
      </c>
    </row>
    <row r="12810" spans="1:10">
      <c r="A12810" s="519" t="s">
        <v>12963</v>
      </c>
      <c r="B12810" s="519" t="str">
        <f t="shared" si="200"/>
        <v>DOBRADICA PARA PORTA "VAI-E-VEM",DE 3",EM LATAO NIQUELADO EPOLIDO.FORNECIMENTO</v>
      </c>
      <c r="C12810" s="519" t="s">
        <v>42401</v>
      </c>
      <c r="D12810" s="519" t="s">
        <v>42402</v>
      </c>
      <c r="I12810" s="519" t="s">
        <v>5</v>
      </c>
      <c r="J12810" s="650">
        <v>51.21</v>
      </c>
    </row>
    <row r="12811" spans="1:10">
      <c r="A12811" s="519" t="s">
        <v>12964</v>
      </c>
      <c r="B12811" s="519" t="str">
        <f t="shared" si="200"/>
        <v>FECHO DE SOBREPOR "LIVRE-OCUPADO",INCLUSIVE TARGETA COM TRANCA FIXA.FORNECIMENTO</v>
      </c>
      <c r="C12811" s="519" t="s">
        <v>42403</v>
      </c>
      <c r="D12811" s="519" t="s">
        <v>42404</v>
      </c>
      <c r="I12811" s="519" t="s">
        <v>5</v>
      </c>
      <c r="J12811" s="650">
        <v>51.29</v>
      </c>
    </row>
    <row r="12812" spans="1:10">
      <c r="A12812" s="519" t="s">
        <v>12965</v>
      </c>
      <c r="B12812" s="519" t="str">
        <f t="shared" si="200"/>
        <v>FECHO DE SOBREPOR "LIVRE-OCUPADO",INCLUSIVE TARGETA COM TRANCA FIXA.FORNECIMENTO</v>
      </c>
      <c r="C12812" s="519" t="s">
        <v>42403</v>
      </c>
      <c r="D12812" s="519" t="s">
        <v>42404</v>
      </c>
      <c r="I12812" s="519" t="s">
        <v>5</v>
      </c>
      <c r="J12812" s="650">
        <v>51.29</v>
      </c>
    </row>
    <row r="12813" spans="1:10">
      <c r="A12813" s="519" t="s">
        <v>12966</v>
      </c>
      <c r="B12813" s="519" t="str">
        <f t="shared" si="200"/>
        <v>FECHO DE EMBUTIR DE ALAVANCA,EM LATAO CROMADO,DE 40CM DE ALTURA.FORNECIMENTO</v>
      </c>
      <c r="C12813" s="519" t="s">
        <v>42405</v>
      </c>
      <c r="D12813" s="519" t="s">
        <v>42406</v>
      </c>
      <c r="I12813" s="519" t="s">
        <v>5</v>
      </c>
      <c r="J12813" s="650">
        <v>102.37</v>
      </c>
    </row>
    <row r="12814" spans="1:10">
      <c r="A12814" s="519" t="s">
        <v>12967</v>
      </c>
      <c r="B12814" s="519" t="str">
        <f t="shared" si="200"/>
        <v>FECHO DE EMBUTIR DE ALAVANCA,EM LATAO CROMADO,DE 40CM DE ALTURA.FORNECIMENTO</v>
      </c>
      <c r="C12814" s="519" t="s">
        <v>42405</v>
      </c>
      <c r="D12814" s="519" t="s">
        <v>42406</v>
      </c>
      <c r="I12814" s="519" t="s">
        <v>5</v>
      </c>
      <c r="J12814" s="650">
        <v>102.37</v>
      </c>
    </row>
    <row r="12815" spans="1:10">
      <c r="A12815" s="519" t="s">
        <v>12968</v>
      </c>
      <c r="B12815" s="519" t="str">
        <f t="shared" si="200"/>
        <v>FECHO DE EMBUTIR DE SEGURANCA,EM LATAO CROMADO,PISTAO CILINDRICO,BOTAO C/CREMALHEIRA,ESPELHO ELIPTICO CROMADO.FORNECIMENTO</v>
      </c>
      <c r="C12815" s="519" t="s">
        <v>42407</v>
      </c>
      <c r="D12815" s="519" t="s">
        <v>42408</v>
      </c>
      <c r="E12815" s="519" t="s">
        <v>33272</v>
      </c>
      <c r="I12815" s="519" t="s">
        <v>5</v>
      </c>
      <c r="J12815" s="650">
        <v>15.18</v>
      </c>
    </row>
    <row r="12816" spans="1:10">
      <c r="A12816" s="519" t="s">
        <v>12969</v>
      </c>
      <c r="B12816" s="519" t="str">
        <f t="shared" si="200"/>
        <v>FECHO DE EMBUTIR DE SEGURANCA,EM LATAO CROMADO,PISTAO CILINDRICO,BOTAO C/CREMALHEIRA,ESPELHO ELIPTICO CROMADO.FORNECIMENTO</v>
      </c>
      <c r="C12816" s="519" t="s">
        <v>42407</v>
      </c>
      <c r="D12816" s="519" t="s">
        <v>42408</v>
      </c>
      <c r="E12816" s="519" t="s">
        <v>33272</v>
      </c>
      <c r="I12816" s="519" t="s">
        <v>5</v>
      </c>
      <c r="J12816" s="650">
        <v>15.18</v>
      </c>
    </row>
    <row r="12817" spans="1:10">
      <c r="A12817" s="519" t="s">
        <v>12970</v>
      </c>
      <c r="B12817" s="519" t="str">
        <f t="shared" si="200"/>
        <v>FECHO DE HASTE REDONDA,EM FERRO,PARA PINTAR,COM 20CM.FORNECIMENTO</v>
      </c>
      <c r="C12817" s="519" t="s">
        <v>42409</v>
      </c>
      <c r="D12817" s="519" t="s">
        <v>35233</v>
      </c>
      <c r="I12817" s="519" t="s">
        <v>5</v>
      </c>
      <c r="J12817" s="650">
        <v>55.51</v>
      </c>
    </row>
    <row r="12818" spans="1:10">
      <c r="A12818" s="519" t="s">
        <v>12971</v>
      </c>
      <c r="B12818" s="519" t="str">
        <f t="shared" si="200"/>
        <v>FECHO DE HASTE REDONDA,EM FERRO,PARA PINTAR,COM 20CM.FORNECIMENTO</v>
      </c>
      <c r="C12818" s="519" t="s">
        <v>42409</v>
      </c>
      <c r="D12818" s="519" t="s">
        <v>35233</v>
      </c>
      <c r="I12818" s="519" t="s">
        <v>5</v>
      </c>
      <c r="J12818" s="650">
        <v>55.51</v>
      </c>
    </row>
    <row r="12819" spans="1:10">
      <c r="A12819" s="519" t="s">
        <v>12972</v>
      </c>
      <c r="B12819" s="519" t="str">
        <f t="shared" si="200"/>
        <v>FECHO DE HASTE REDONDA,EM FERRO,PARA PINTAR,COM 30CM.FORNECIMENTO</v>
      </c>
      <c r="C12819" s="519" t="s">
        <v>42410</v>
      </c>
      <c r="D12819" s="519" t="s">
        <v>35233</v>
      </c>
      <c r="I12819" s="519" t="s">
        <v>5</v>
      </c>
      <c r="J12819" s="650">
        <v>93.52</v>
      </c>
    </row>
    <row r="12820" spans="1:10">
      <c r="A12820" s="519" t="s">
        <v>12973</v>
      </c>
      <c r="B12820" s="519" t="str">
        <f t="shared" si="200"/>
        <v>FECHO DE HASTE REDONDA,EM FERRO,PARA PINTAR,COM 30CM.FORNECIMENTO</v>
      </c>
      <c r="C12820" s="519" t="s">
        <v>42410</v>
      </c>
      <c r="D12820" s="519" t="s">
        <v>35233</v>
      </c>
      <c r="I12820" s="519" t="s">
        <v>5</v>
      </c>
      <c r="J12820" s="650">
        <v>93.52</v>
      </c>
    </row>
    <row r="12821" spans="1:10">
      <c r="A12821" s="519" t="s">
        <v>12974</v>
      </c>
      <c r="B12821" s="519" t="str">
        <f t="shared" si="200"/>
        <v>FECHO DE 80MM EM FERRO NIQUELADO,LINGUETA CENTRAL MOVEL.FORNECIMENTO</v>
      </c>
      <c r="C12821" s="519" t="s">
        <v>42411</v>
      </c>
      <c r="D12821" s="519" t="s">
        <v>42412</v>
      </c>
      <c r="I12821" s="519" t="s">
        <v>5</v>
      </c>
      <c r="J12821" s="650">
        <v>5.63</v>
      </c>
    </row>
    <row r="12822" spans="1:10">
      <c r="A12822" s="519" t="s">
        <v>12975</v>
      </c>
      <c r="B12822" s="519" t="str">
        <f t="shared" si="200"/>
        <v>FECHO DE 80MM EM FERRO NIQUELADO,LINGUETA CENTRAL MOVEL.FORNECIMENTO</v>
      </c>
      <c r="C12822" s="519" t="s">
        <v>42411</v>
      </c>
      <c r="D12822" s="519" t="s">
        <v>42412</v>
      </c>
      <c r="I12822" s="519" t="s">
        <v>5</v>
      </c>
      <c r="J12822" s="650">
        <v>5.63</v>
      </c>
    </row>
    <row r="12823" spans="1:10">
      <c r="A12823" s="519" t="s">
        <v>12976</v>
      </c>
      <c r="B12823" s="519" t="str">
        <f t="shared" si="200"/>
        <v>VISOR OPTICO COM LENTES,TIPO LINGUETA,ACABAMENTO CROMADO.FORNECIMENTO</v>
      </c>
      <c r="C12823" s="519" t="s">
        <v>42413</v>
      </c>
      <c r="D12823" s="519" t="s">
        <v>38308</v>
      </c>
      <c r="I12823" s="519" t="s">
        <v>5</v>
      </c>
      <c r="J12823" s="650">
        <v>11.55</v>
      </c>
    </row>
    <row r="12824" spans="1:10">
      <c r="A12824" s="519" t="s">
        <v>12977</v>
      </c>
      <c r="B12824" s="519" t="str">
        <f t="shared" si="200"/>
        <v>VISOR OPTICO COM LENTES,TIPO LINGUETA,ACABAMENTO CROMADO.FORNECIMENTO</v>
      </c>
      <c r="C12824" s="519" t="s">
        <v>42413</v>
      </c>
      <c r="D12824" s="519" t="s">
        <v>38308</v>
      </c>
      <c r="I12824" s="519" t="s">
        <v>5</v>
      </c>
      <c r="J12824" s="650">
        <v>11.55</v>
      </c>
    </row>
    <row r="12825" spans="1:10">
      <c r="A12825" s="519" t="s">
        <v>12978</v>
      </c>
      <c r="B12825" s="519" t="str">
        <f t="shared" si="200"/>
        <v>CREMONA EM LATAO CROMADO,COM VARA DE FERRO DE 1,50M,ACABAMENTO CROMADO,POLIDO OU PINTADO.FORNECIMENTO</v>
      </c>
      <c r="C12825" s="519" t="s">
        <v>42414</v>
      </c>
      <c r="D12825" s="519" t="s">
        <v>42415</v>
      </c>
      <c r="I12825" s="519" t="s">
        <v>5</v>
      </c>
      <c r="J12825" s="650">
        <v>48.67</v>
      </c>
    </row>
    <row r="12826" spans="1:10">
      <c r="A12826" s="519" t="s">
        <v>12979</v>
      </c>
      <c r="B12826" s="519" t="str">
        <f t="shared" si="200"/>
        <v>CREMONA EM LATAO CROMADO,COM VARA DE FERRO DE 1,50M,ACABAMENTO CROMADO,POLIDO OU PINTADO.FORNECIMENTO</v>
      </c>
      <c r="C12826" s="519" t="s">
        <v>42414</v>
      </c>
      <c r="D12826" s="519" t="s">
        <v>42415</v>
      </c>
      <c r="I12826" s="519" t="s">
        <v>5</v>
      </c>
      <c r="J12826" s="650">
        <v>48.67</v>
      </c>
    </row>
    <row r="12827" spans="1:10">
      <c r="A12827" s="519" t="s">
        <v>12980</v>
      </c>
      <c r="B12827" s="519" t="str">
        <f t="shared" si="200"/>
        <v>CARRANCA PARA FIXACAO EXTERNA DE JANELA DE ABRIR EM LATAO,CABECOTE ARTICULADO.FORNECIMENTO</v>
      </c>
      <c r="C12827" s="519" t="s">
        <v>42416</v>
      </c>
      <c r="D12827" s="519" t="s">
        <v>42417</v>
      </c>
      <c r="I12827" s="519" t="s">
        <v>5</v>
      </c>
      <c r="J12827" s="650">
        <v>27.21</v>
      </c>
    </row>
    <row r="12828" spans="1:10">
      <c r="A12828" s="519" t="s">
        <v>12981</v>
      </c>
      <c r="B12828" s="519" t="str">
        <f t="shared" si="200"/>
        <v>CARRANCA PARA FIXACAO EXTERNA DE JANELA DE ABRIR EM LATAO,CABECOTE ARTICULADO.FORNECIMENTO</v>
      </c>
      <c r="C12828" s="519" t="s">
        <v>42416</v>
      </c>
      <c r="D12828" s="519" t="s">
        <v>42417</v>
      </c>
      <c r="I12828" s="519" t="s">
        <v>5</v>
      </c>
      <c r="J12828" s="650">
        <v>27.21</v>
      </c>
    </row>
    <row r="12829" spans="1:10">
      <c r="A12829" s="519" t="s">
        <v>12982</v>
      </c>
      <c r="B12829" s="519" t="str">
        <f t="shared" si="200"/>
        <v>MOLA FECHA-PORTA,AEREA,COM PINHAO E CREMALHEIRA,EM ALUMINIO, COM PINTURA ELETROSTATICA, COM POTENCIA Nº3 PARA PORTAS DEFERRO DE 0,90 A 1,00M.FORNECIMENTO</v>
      </c>
      <c r="C12829" s="519" t="s">
        <v>42418</v>
      </c>
      <c r="D12829" s="519" t="s">
        <v>42419</v>
      </c>
      <c r="E12829" s="519" t="s">
        <v>42420</v>
      </c>
      <c r="I12829" s="519" t="s">
        <v>5</v>
      </c>
      <c r="J12829" s="650">
        <v>161.6</v>
      </c>
    </row>
    <row r="12830" spans="1:10">
      <c r="A12830" s="519" t="s">
        <v>12983</v>
      </c>
      <c r="B12830" s="519" t="str">
        <f t="shared" si="200"/>
        <v>MOLA FECHA-PORTA,AEREA,COM PINHAO E CREMALHEIRA,EM ALUMINIO, COM PINTURA ELETROSTATICA, COM POTENCIA Nº3 PARA PORTAS DEFERRO DE 0,90 A 1,00M.FORNECIMENTO</v>
      </c>
      <c r="C12830" s="519" t="s">
        <v>42418</v>
      </c>
      <c r="D12830" s="519" t="s">
        <v>42419</v>
      </c>
      <c r="E12830" s="519" t="s">
        <v>42420</v>
      </c>
      <c r="I12830" s="519" t="s">
        <v>5</v>
      </c>
      <c r="J12830" s="650">
        <v>161.6</v>
      </c>
    </row>
    <row r="12831" spans="1:10">
      <c r="A12831" s="519" t="s">
        <v>12984</v>
      </c>
      <c r="B12831" s="519" t="str">
        <f t="shared" si="200"/>
        <v>MOLA FECHA-PORTA,AEREA,COM PINHAO E CREMALHEIRA,EM ALUMINIO, COM PINTURA ELETROSTATICA, COM POTENCIA Nº2 PARA PORTAS DEMADEIRA OU ALUMINIO ATE 0,90M.FORNECIMENTO</v>
      </c>
      <c r="C12831" s="519" t="s">
        <v>42418</v>
      </c>
      <c r="D12831" s="519" t="s">
        <v>42421</v>
      </c>
      <c r="E12831" s="519" t="s">
        <v>42422</v>
      </c>
      <c r="I12831" s="519" t="s">
        <v>5</v>
      </c>
      <c r="J12831" s="650">
        <v>143.06</v>
      </c>
    </row>
    <row r="12832" spans="1:10">
      <c r="A12832" s="519" t="s">
        <v>12985</v>
      </c>
      <c r="B12832" s="519" t="str">
        <f t="shared" si="200"/>
        <v>MOLA FECHA-PORTA,AEREA,COM PINHAO E CREMALHEIRA,EM ALUMINIO, COM PINTURA ELETROSTATICA, COM POTENCIA Nº2 PARA PORTAS DEMADEIRA OU ALUMINIO ATE 0,90M.FORNECIMENTO</v>
      </c>
      <c r="C12832" s="519" t="s">
        <v>42418</v>
      </c>
      <c r="D12832" s="519" t="s">
        <v>42421</v>
      </c>
      <c r="E12832" s="519" t="s">
        <v>42422</v>
      </c>
      <c r="I12832" s="519" t="s">
        <v>5</v>
      </c>
      <c r="J12832" s="650">
        <v>143.06</v>
      </c>
    </row>
    <row r="12833" spans="1:10">
      <c r="A12833" s="519" t="s">
        <v>12986</v>
      </c>
      <c r="B12833" s="519" t="str">
        <f t="shared" si="200"/>
        <v>MOLA FECHA-PORTA,AEREA,COM PINHAO E CREMALHEIRA,EM ALUMINIO,COM PINTURA ELETROSTATICA,COM POTENCIA Nº4 PARA PORTAS CORTA-FOGO ACIMA DE 1,00M.FORNECIMENTO</v>
      </c>
      <c r="C12833" s="519" t="s">
        <v>42418</v>
      </c>
      <c r="D12833" s="519" t="s">
        <v>42423</v>
      </c>
      <c r="E12833" s="519" t="s">
        <v>42424</v>
      </c>
      <c r="I12833" s="519" t="s">
        <v>5</v>
      </c>
      <c r="J12833" s="650">
        <v>185.19</v>
      </c>
    </row>
    <row r="12834" spans="1:10">
      <c r="A12834" s="519" t="s">
        <v>12987</v>
      </c>
      <c r="B12834" s="519" t="str">
        <f t="shared" si="200"/>
        <v>MOLA FECHA-PORTA,AEREA,COM PINHAO E CREMALHEIRA,EM ALUMINIO,COM PINTURA ELETROSTATICA,COM POTENCIA Nº4 PARA PORTAS CORTA-FOGO ACIMA DE 1,00M.FORNECIMENTO</v>
      </c>
      <c r="C12834" s="519" t="s">
        <v>42418</v>
      </c>
      <c r="D12834" s="519" t="s">
        <v>42423</v>
      </c>
      <c r="E12834" s="519" t="s">
        <v>42424</v>
      </c>
      <c r="I12834" s="519" t="s">
        <v>5</v>
      </c>
      <c r="J12834" s="650">
        <v>185.19</v>
      </c>
    </row>
    <row r="12835" spans="1:10">
      <c r="A12835" s="519" t="s">
        <v>12988</v>
      </c>
      <c r="B12835" s="519" t="str">
        <f t="shared" si="200"/>
        <v>PUXADOR DE 12CM,EM ZAMAK CROMADO.FORNECIMENTO</v>
      </c>
      <c r="C12835" s="519" t="s">
        <v>12989</v>
      </c>
      <c r="I12835" s="519" t="s">
        <v>5</v>
      </c>
      <c r="J12835" s="650">
        <v>7.82</v>
      </c>
    </row>
    <row r="12836" spans="1:10">
      <c r="A12836" s="519" t="s">
        <v>12990</v>
      </c>
      <c r="B12836" s="519" t="str">
        <f t="shared" si="200"/>
        <v>PUXADOR DE 12CM,EM ZAMAK CROMADO.FORNECIMENTO</v>
      </c>
      <c r="C12836" s="519" t="s">
        <v>12989</v>
      </c>
      <c r="I12836" s="519" t="s">
        <v>5</v>
      </c>
      <c r="J12836" s="650">
        <v>7.82</v>
      </c>
    </row>
    <row r="12837" spans="1:10">
      <c r="A12837" s="519" t="s">
        <v>12991</v>
      </c>
      <c r="B12837" s="519" t="str">
        <f t="shared" si="200"/>
        <v>PUXADOR TUBULAR,DE PUNHO,EM LATAO CROMADO.FORNECIMENTO</v>
      </c>
      <c r="C12837" s="519" t="s">
        <v>12992</v>
      </c>
      <c r="I12837" s="519" t="s">
        <v>5</v>
      </c>
      <c r="J12837" s="650">
        <v>23.75</v>
      </c>
    </row>
    <row r="12838" spans="1:10">
      <c r="A12838" s="519" t="s">
        <v>12993</v>
      </c>
      <c r="B12838" s="519" t="str">
        <f t="shared" si="200"/>
        <v>PUXADOR TUBULAR,DE PUNHO,EM LATAO CROMADO.FORNECIMENTO</v>
      </c>
      <c r="C12838" s="519" t="s">
        <v>12992</v>
      </c>
      <c r="I12838" s="519" t="s">
        <v>5</v>
      </c>
      <c r="J12838" s="650">
        <v>23.75</v>
      </c>
    </row>
    <row r="12839" spans="1:10">
      <c r="A12839" s="519" t="s">
        <v>12994</v>
      </c>
      <c r="B12839" s="519" t="str">
        <f t="shared" si="200"/>
        <v>PUXADOR TUBULAR,EM ZAMAK CROMADO.FORNECIMENTO</v>
      </c>
      <c r="C12839" s="519" t="s">
        <v>12995</v>
      </c>
      <c r="I12839" s="519" t="s">
        <v>5</v>
      </c>
      <c r="J12839" s="650">
        <v>36.049999999999997</v>
      </c>
    </row>
    <row r="12840" spans="1:10">
      <c r="A12840" s="519" t="s">
        <v>12996</v>
      </c>
      <c r="B12840" s="519" t="str">
        <f t="shared" si="200"/>
        <v>PUXADOR TUBULAR,EM ZAMAK CROMADO.FORNECIMENTO</v>
      </c>
      <c r="C12840" s="519" t="s">
        <v>12995</v>
      </c>
      <c r="I12840" s="519" t="s">
        <v>5</v>
      </c>
      <c r="J12840" s="650">
        <v>36.049999999999997</v>
      </c>
    </row>
    <row r="12841" spans="1:10">
      <c r="A12841" s="519" t="s">
        <v>12997</v>
      </c>
      <c r="B12841" s="519" t="str">
        <f t="shared" si="200"/>
        <v>CADEADO DE 30MM,C/DUPLA TRAVA,DISCO DE SEGURANCA ANTI-GAZUA,CORPO DE LATAO MACICO,CILINDRO DE LATAO TREFILADO.FORNECIMENTO</v>
      </c>
      <c r="C12841" s="519" t="s">
        <v>42425</v>
      </c>
      <c r="D12841" s="519" t="s">
        <v>42426</v>
      </c>
      <c r="E12841" s="519" t="s">
        <v>33272</v>
      </c>
      <c r="I12841" s="519" t="s">
        <v>5</v>
      </c>
      <c r="J12841" s="650">
        <v>21.04</v>
      </c>
    </row>
    <row r="12842" spans="1:10">
      <c r="A12842" s="519" t="s">
        <v>12998</v>
      </c>
      <c r="B12842" s="519" t="str">
        <f t="shared" si="200"/>
        <v>CADEADO DE 30MM,C/DUPLA TRAVA,DISCO DE SEGURANCA ANTI-GAZUA,CORPO DE LATAO MACICO,CILINDRO DE LATAO TREFILADO.FORNECIMENTO</v>
      </c>
      <c r="C12842" s="519" t="s">
        <v>42425</v>
      </c>
      <c r="D12842" s="519" t="s">
        <v>42426</v>
      </c>
      <c r="E12842" s="519" t="s">
        <v>33272</v>
      </c>
      <c r="I12842" s="519" t="s">
        <v>5</v>
      </c>
      <c r="J12842" s="650">
        <v>21.04</v>
      </c>
    </row>
    <row r="12843" spans="1:10">
      <c r="A12843" s="519" t="s">
        <v>12999</v>
      </c>
      <c r="B12843" s="519" t="str">
        <f t="shared" si="200"/>
        <v>CADEADO DE 50MM,C/DUPLA TRAVA,DISCO DE SEGURANCA ANTI-GAZUA,CORPO DE LATAO MACICO,CILINDRO DE LATAO TREFILADO.FORNECIMENTO</v>
      </c>
      <c r="C12843" s="519" t="s">
        <v>42427</v>
      </c>
      <c r="D12843" s="519" t="s">
        <v>42426</v>
      </c>
      <c r="E12843" s="519" t="s">
        <v>33272</v>
      </c>
      <c r="I12843" s="519" t="s">
        <v>5</v>
      </c>
      <c r="J12843" s="650">
        <v>35.94</v>
      </c>
    </row>
    <row r="12844" spans="1:10">
      <c r="A12844" s="519" t="s">
        <v>13000</v>
      </c>
      <c r="B12844" s="519" t="str">
        <f t="shared" si="200"/>
        <v>CADEADO DE 50MM,C/DUPLA TRAVA,DISCO DE SEGURANCA ANTI-GAZUA,CORPO DE LATAO MACICO,CILINDRO DE LATAO TREFILADO.FORNECIMENTO</v>
      </c>
      <c r="C12844" s="519" t="s">
        <v>42427</v>
      </c>
      <c r="D12844" s="519" t="s">
        <v>42426</v>
      </c>
      <c r="E12844" s="519" t="s">
        <v>33272</v>
      </c>
      <c r="I12844" s="519" t="s">
        <v>5</v>
      </c>
      <c r="J12844" s="650">
        <v>35.94</v>
      </c>
    </row>
    <row r="12845" spans="1:10">
      <c r="A12845" s="519" t="s">
        <v>13001</v>
      </c>
      <c r="B12845" s="519" t="str">
        <f t="shared" si="200"/>
        <v>CADEADO DE 30MM ADAPTADO PARA USO DE UMA SO CHAVE.FORNECIMENTO</v>
      </c>
      <c r="C12845" s="519" t="s">
        <v>42428</v>
      </c>
      <c r="D12845" s="519" t="s">
        <v>33272</v>
      </c>
      <c r="I12845" s="519" t="s">
        <v>5</v>
      </c>
      <c r="J12845" s="650">
        <v>34.71</v>
      </c>
    </row>
    <row r="12846" spans="1:10">
      <c r="A12846" s="519" t="s">
        <v>13002</v>
      </c>
      <c r="B12846" s="519" t="str">
        <f t="shared" si="200"/>
        <v>CADEADO DE 30MM ADAPTADO PARA USO DE UMA SO CHAVE.FORNECIMENTO</v>
      </c>
      <c r="C12846" s="519" t="s">
        <v>42428</v>
      </c>
      <c r="D12846" s="519" t="s">
        <v>33272</v>
      </c>
      <c r="I12846" s="519" t="s">
        <v>5</v>
      </c>
      <c r="J12846" s="650">
        <v>34.71</v>
      </c>
    </row>
    <row r="12847" spans="1:10">
      <c r="A12847" s="519" t="s">
        <v>13003</v>
      </c>
      <c r="B12847" s="519" t="str">
        <f t="shared" si="200"/>
        <v>PORTA CADEADO DE 4.1/2",DE FERRO ZINCADO.FORNECIMENTO</v>
      </c>
      <c r="C12847" s="519" t="s">
        <v>13004</v>
      </c>
      <c r="I12847" s="519" t="s">
        <v>5</v>
      </c>
      <c r="J12847" s="650">
        <v>7.81</v>
      </c>
    </row>
    <row r="12848" spans="1:10">
      <c r="A12848" s="519" t="s">
        <v>13005</v>
      </c>
      <c r="B12848" s="519" t="str">
        <f t="shared" si="200"/>
        <v>PORTA CADEADO DE 4.1/2",DE FERRO ZINCADO.FORNECIMENTO</v>
      </c>
      <c r="C12848" s="519" t="s">
        <v>13004</v>
      </c>
      <c r="I12848" s="519" t="s">
        <v>5</v>
      </c>
      <c r="J12848" s="650">
        <v>7.81</v>
      </c>
    </row>
    <row r="12849" spans="1:10">
      <c r="A12849" s="519" t="s">
        <v>13006</v>
      </c>
      <c r="B12849" s="519" t="str">
        <f t="shared" si="200"/>
        <v>TARGETAO DE FERRO GALVANIZADO,DE 36CM,COM ADAPTACAO DE HASTE PARA DUPLO FUNCIONAMENTO,FECHAMENTO COM CADEADO, EXCLUSIVEESTE,CONFORME PROJETO Nº6017/EMOP.FORNECIMENTO E COLOCACAO</v>
      </c>
      <c r="C12849" s="519" t="s">
        <v>42429</v>
      </c>
      <c r="D12849" s="519" t="s">
        <v>42430</v>
      </c>
      <c r="E12849" s="519" t="s">
        <v>42431</v>
      </c>
      <c r="I12849" s="519" t="s">
        <v>5</v>
      </c>
      <c r="J12849" s="650">
        <v>174.4</v>
      </c>
    </row>
    <row r="12850" spans="1:10">
      <c r="A12850" s="519" t="s">
        <v>13007</v>
      </c>
      <c r="B12850" s="519" t="str">
        <f t="shared" si="200"/>
        <v>TARGETAO DE FERRO GALVANIZADO,DE 36CM,COM ADAPTACAO DE HASTE PARA DUPLO FUNCIONAMENTO,FECHAMENTO COM CADEADO, EXCLUSIVEESTE,CONFORME PROJETO Nº6017/EMOP.FORNECIMENTO E COLOCACAO</v>
      </c>
      <c r="C12850" s="519" t="s">
        <v>42429</v>
      </c>
      <c r="D12850" s="519" t="s">
        <v>42430</v>
      </c>
      <c r="E12850" s="519" t="s">
        <v>42431</v>
      </c>
      <c r="I12850" s="519" t="s">
        <v>5</v>
      </c>
      <c r="J12850" s="650">
        <v>174.4</v>
      </c>
    </row>
    <row r="12851" spans="1:10">
      <c r="A12851" s="519" t="s">
        <v>13008</v>
      </c>
      <c r="B12851" s="519" t="str">
        <f t="shared" si="200"/>
        <v>TARGETA DE FIO REDONDO,DE 2",EM FERRO CROMADO.FORNECIMENTO</v>
      </c>
      <c r="C12851" s="519" t="s">
        <v>13009</v>
      </c>
      <c r="I12851" s="519" t="s">
        <v>5</v>
      </c>
      <c r="J12851" s="650">
        <v>1.75</v>
      </c>
    </row>
    <row r="12852" spans="1:10">
      <c r="A12852" s="519" t="s">
        <v>13010</v>
      </c>
      <c r="B12852" s="519" t="str">
        <f t="shared" si="200"/>
        <v>TARGETA DE FIO REDONDO,DE 2",EM FERRO CROMADO.FORNECIMENTO</v>
      </c>
      <c r="C12852" s="519" t="s">
        <v>13009</v>
      </c>
      <c r="I12852" s="519" t="s">
        <v>5</v>
      </c>
      <c r="J12852" s="650">
        <v>1.75</v>
      </c>
    </row>
    <row r="12853" spans="1:10">
      <c r="A12853" s="519" t="s">
        <v>13011</v>
      </c>
      <c r="B12853" s="519" t="str">
        <f t="shared" si="200"/>
        <v>PRENDEDOR DE PORTA DE LATAO CROMADO,FIXADO NO PISO,HASTE ACIONADA POR PRESSAO DA PORTA OU DO PE.FORNECIMENTO</v>
      </c>
      <c r="C12853" s="519" t="s">
        <v>42432</v>
      </c>
      <c r="D12853" s="519" t="s">
        <v>42433</v>
      </c>
      <c r="I12853" s="519" t="s">
        <v>5</v>
      </c>
      <c r="J12853" s="650">
        <v>18.440000000000001</v>
      </c>
    </row>
    <row r="12854" spans="1:10">
      <c r="A12854" s="519" t="s">
        <v>13012</v>
      </c>
      <c r="B12854" s="519" t="str">
        <f t="shared" si="200"/>
        <v>PRENDEDOR DE PORTA DE LATAO CROMADO,FIXADO NO PISO,HASTE ACIONADA POR PRESSAO DA PORTA OU DO PE.FORNECIMENTO</v>
      </c>
      <c r="C12854" s="519" t="s">
        <v>42432</v>
      </c>
      <c r="D12854" s="519" t="s">
        <v>42433</v>
      </c>
      <c r="I12854" s="519" t="s">
        <v>5</v>
      </c>
      <c r="J12854" s="650">
        <v>18.440000000000001</v>
      </c>
    </row>
    <row r="12855" spans="1:10">
      <c r="A12855" s="519" t="s">
        <v>13013</v>
      </c>
      <c r="B12855" s="519" t="str">
        <f t="shared" si="200"/>
        <v>MANCAL SUPERIOR PARA PORTA DE VIDRO TEMPERADO DE 10MM.FORNECIMENTO</v>
      </c>
      <c r="C12855" s="519" t="s">
        <v>42434</v>
      </c>
      <c r="D12855" s="519" t="s">
        <v>37694</v>
      </c>
      <c r="I12855" s="519" t="s">
        <v>5</v>
      </c>
      <c r="J12855" s="650">
        <v>5.22</v>
      </c>
    </row>
    <row r="12856" spans="1:10">
      <c r="A12856" s="519" t="s">
        <v>13014</v>
      </c>
      <c r="B12856" s="519" t="str">
        <f t="shared" si="200"/>
        <v>MANCAL SUPERIOR PARA PORTA DE VIDRO TEMPERADO DE 10MM.FORNECIMENTO</v>
      </c>
      <c r="C12856" s="519" t="s">
        <v>42434</v>
      </c>
      <c r="D12856" s="519" t="s">
        <v>37694</v>
      </c>
      <c r="I12856" s="519" t="s">
        <v>5</v>
      </c>
      <c r="J12856" s="650">
        <v>5.22</v>
      </c>
    </row>
    <row r="12857" spans="1:10">
      <c r="A12857" s="519" t="s">
        <v>13015</v>
      </c>
      <c r="B12857" s="519" t="str">
        <f t="shared" si="200"/>
        <v>SUPORTE SIMPLES DE CENTRO PARA VIDRO TEMPERADO DE 10MM.FORNECIMENTO</v>
      </c>
      <c r="C12857" s="519" t="s">
        <v>42435</v>
      </c>
      <c r="D12857" s="519" t="s">
        <v>38300</v>
      </c>
      <c r="I12857" s="519" t="s">
        <v>5</v>
      </c>
      <c r="J12857" s="650">
        <v>26.36</v>
      </c>
    </row>
    <row r="12858" spans="1:10">
      <c r="A12858" s="519" t="s">
        <v>13016</v>
      </c>
      <c r="B12858" s="519" t="str">
        <f t="shared" si="200"/>
        <v>SUPORTE SIMPLES DE CENTRO PARA VIDRO TEMPERADO DE 10MM.FORNECIMENTO</v>
      </c>
      <c r="C12858" s="519" t="s">
        <v>42435</v>
      </c>
      <c r="D12858" s="519" t="s">
        <v>38300</v>
      </c>
      <c r="I12858" s="519" t="s">
        <v>5</v>
      </c>
      <c r="J12858" s="650">
        <v>26.36</v>
      </c>
    </row>
    <row r="12859" spans="1:10">
      <c r="A12859" s="519" t="s">
        <v>13017</v>
      </c>
      <c r="B12859" s="519" t="str">
        <f t="shared" si="200"/>
        <v>SUPORTE DUPLO HORIZONTAL PARA VIDROS TEMPERADOS DE 10MM.FORNECIMENTO</v>
      </c>
      <c r="C12859" s="519" t="s">
        <v>42436</v>
      </c>
      <c r="D12859" s="519" t="s">
        <v>42412</v>
      </c>
      <c r="I12859" s="519" t="s">
        <v>5</v>
      </c>
      <c r="J12859" s="650">
        <v>41.36</v>
      </c>
    </row>
    <row r="12860" spans="1:10">
      <c r="A12860" s="519" t="s">
        <v>13018</v>
      </c>
      <c r="B12860" s="519" t="str">
        <f t="shared" si="200"/>
        <v>SUPORTE DUPLO HORIZONTAL PARA VIDROS TEMPERADOS DE 10MM.FORNECIMENTO</v>
      </c>
      <c r="C12860" s="519" t="s">
        <v>42436</v>
      </c>
      <c r="D12860" s="519" t="s">
        <v>42412</v>
      </c>
      <c r="I12860" s="519" t="s">
        <v>5</v>
      </c>
      <c r="J12860" s="650">
        <v>41.36</v>
      </c>
    </row>
    <row r="12861" spans="1:10">
      <c r="A12861" s="519" t="s">
        <v>13019</v>
      </c>
      <c r="B12861" s="519" t="str">
        <f t="shared" si="200"/>
        <v>FECHADURA DE CENTRO PARA PORTA DE VIDRO TEMPERADO DE 10MM.FORNECIMENTO</v>
      </c>
      <c r="C12861" s="519" t="s">
        <v>42437</v>
      </c>
      <c r="D12861" s="519" t="s">
        <v>37739</v>
      </c>
      <c r="I12861" s="519" t="s">
        <v>5</v>
      </c>
      <c r="J12861" s="650">
        <v>81.66</v>
      </c>
    </row>
    <row r="12862" spans="1:10">
      <c r="A12862" s="519" t="s">
        <v>13020</v>
      </c>
      <c r="B12862" s="519" t="str">
        <f t="shared" si="200"/>
        <v>FECHADURA DE CENTRO PARA PORTA DE VIDRO TEMPERADO DE 10MM.FORNECIMENTO</v>
      </c>
      <c r="C12862" s="519" t="s">
        <v>42437</v>
      </c>
      <c r="D12862" s="519" t="s">
        <v>37739</v>
      </c>
      <c r="I12862" s="519" t="s">
        <v>5</v>
      </c>
      <c r="J12862" s="650">
        <v>81.66</v>
      </c>
    </row>
    <row r="12863" spans="1:10">
      <c r="A12863" s="519" t="s">
        <v>13021</v>
      </c>
      <c r="B12863" s="519" t="str">
        <f t="shared" si="200"/>
        <v>CONTRA FECHADURA DE CENTRO PARA PORTA DE VIDRO TEMPERADO DE10MM.FORNECIMENTO</v>
      </c>
      <c r="C12863" s="519" t="s">
        <v>42438</v>
      </c>
      <c r="D12863" s="519" t="s">
        <v>42439</v>
      </c>
      <c r="I12863" s="519" t="s">
        <v>5</v>
      </c>
      <c r="J12863" s="650">
        <v>44.04</v>
      </c>
    </row>
    <row r="12864" spans="1:10">
      <c r="A12864" s="519" t="s">
        <v>13022</v>
      </c>
      <c r="B12864" s="519" t="str">
        <f t="shared" si="200"/>
        <v>CONTRA FECHADURA DE CENTRO PARA PORTA DE VIDRO TEMPERADO DE10MM.FORNECIMENTO</v>
      </c>
      <c r="C12864" s="519" t="s">
        <v>42438</v>
      </c>
      <c r="D12864" s="519" t="s">
        <v>42439</v>
      </c>
      <c r="I12864" s="519" t="s">
        <v>5</v>
      </c>
      <c r="J12864" s="650">
        <v>44.04</v>
      </c>
    </row>
    <row r="12865" spans="1:10">
      <c r="A12865" s="519" t="s">
        <v>13023</v>
      </c>
      <c r="B12865" s="519" t="str">
        <f t="shared" si="200"/>
        <v>ESPELHO DE FECHADURA PARA PORTA DE VIDRO TEMPERADO DE 10MM.FORNECIMENTO</v>
      </c>
      <c r="C12865" s="519" t="s">
        <v>42440</v>
      </c>
      <c r="D12865" s="519" t="s">
        <v>36470</v>
      </c>
      <c r="I12865" s="519" t="s">
        <v>5</v>
      </c>
      <c r="J12865" s="650">
        <v>30.86</v>
      </c>
    </row>
    <row r="12866" spans="1:10">
      <c r="A12866" s="519" t="s">
        <v>13024</v>
      </c>
      <c r="B12866" s="519" t="str">
        <f t="shared" si="200"/>
        <v>ESPELHO DE FECHADURA PARA PORTA DE VIDRO TEMPERADO DE 10MM.FORNECIMENTO</v>
      </c>
      <c r="C12866" s="519" t="s">
        <v>42440</v>
      </c>
      <c r="D12866" s="519" t="s">
        <v>36470</v>
      </c>
      <c r="I12866" s="519" t="s">
        <v>5</v>
      </c>
      <c r="J12866" s="650">
        <v>30.86</v>
      </c>
    </row>
    <row r="12867" spans="1:10">
      <c r="A12867" s="519" t="s">
        <v>13025</v>
      </c>
      <c r="B12867" s="519" t="str">
        <f t="shared" si="200"/>
        <v>SUPORTE TIPO "L" PARA PORTA DE VIDRO TEMPERADO DE 10MM.FORNECIMENTO</v>
      </c>
      <c r="C12867" s="519" t="s">
        <v>42441</v>
      </c>
      <c r="D12867" s="519" t="s">
        <v>38300</v>
      </c>
      <c r="I12867" s="519" t="s">
        <v>5</v>
      </c>
      <c r="J12867" s="650">
        <v>89.84</v>
      </c>
    </row>
    <row r="12868" spans="1:10">
      <c r="A12868" s="519" t="s">
        <v>13026</v>
      </c>
      <c r="B12868" s="519" t="str">
        <f t="shared" si="200"/>
        <v>SUPORTE TIPO "L" PARA PORTA DE VIDRO TEMPERADO DE 10MM.FORNECIMENTO</v>
      </c>
      <c r="C12868" s="519" t="s">
        <v>42441</v>
      </c>
      <c r="D12868" s="519" t="s">
        <v>38300</v>
      </c>
      <c r="I12868" s="519" t="s">
        <v>5</v>
      </c>
      <c r="J12868" s="650">
        <v>89.84</v>
      </c>
    </row>
    <row r="12869" spans="1:10">
      <c r="A12869" s="519" t="s">
        <v>13027</v>
      </c>
      <c r="B12869" s="519" t="str">
        <f t="shared" si="200"/>
        <v>ESPELHO DO TRINCO DE PISO PARA PORTA DE VIDRO TEMPERADO.FORNECIMENTO</v>
      </c>
      <c r="C12869" s="519" t="s">
        <v>42442</v>
      </c>
      <c r="D12869" s="519" t="s">
        <v>42412</v>
      </c>
      <c r="I12869" s="519" t="s">
        <v>5</v>
      </c>
      <c r="J12869" s="650">
        <v>14.28</v>
      </c>
    </row>
    <row r="12870" spans="1:10">
      <c r="A12870" s="519" t="s">
        <v>13028</v>
      </c>
      <c r="B12870" s="519" t="str">
        <f t="shared" si="200"/>
        <v>ESPELHO DO TRINCO DE PISO PARA PORTA DE VIDRO TEMPERADO.FORNECIMENTO</v>
      </c>
      <c r="C12870" s="519" t="s">
        <v>42442</v>
      </c>
      <c r="D12870" s="519" t="s">
        <v>42412</v>
      </c>
      <c r="I12870" s="519" t="s">
        <v>5</v>
      </c>
      <c r="J12870" s="650">
        <v>14.28</v>
      </c>
    </row>
    <row r="12871" spans="1:10">
      <c r="A12871" s="519" t="s">
        <v>13029</v>
      </c>
      <c r="B12871" s="519" t="str">
        <f t="shared" si="200"/>
        <v>SUPORTE SIMPLES DE CANTO PARA VIDRO TEMPERADO DE 10MM.FORNECIMENTO</v>
      </c>
      <c r="C12871" s="519" t="s">
        <v>42443</v>
      </c>
      <c r="D12871" s="519" t="s">
        <v>37694</v>
      </c>
      <c r="I12871" s="519" t="s">
        <v>5</v>
      </c>
      <c r="J12871" s="650">
        <v>26.06</v>
      </c>
    </row>
    <row r="12872" spans="1:10">
      <c r="A12872" s="519" t="s">
        <v>13030</v>
      </c>
      <c r="B12872" s="519" t="str">
        <f t="shared" ref="B12872:B12935" si="201">C12872&amp;D12872&amp;E12872&amp;F12872&amp;G12872&amp;H12872</f>
        <v>SUPORTE SIMPLES DE CANTO PARA VIDRO TEMPERADO DE 10MM.FORNECIMENTO</v>
      </c>
      <c r="C12872" s="519" t="s">
        <v>42443</v>
      </c>
      <c r="D12872" s="519" t="s">
        <v>37694</v>
      </c>
      <c r="I12872" s="519" t="s">
        <v>5</v>
      </c>
      <c r="J12872" s="650">
        <v>26.06</v>
      </c>
    </row>
    <row r="12873" spans="1:10">
      <c r="A12873" s="519" t="s">
        <v>13031</v>
      </c>
      <c r="B12873" s="519" t="str">
        <f t="shared" si="201"/>
        <v>PUXADOR DE MADEIRA PARA PORTA DE VIDRO TEMPERADO.FORNECIMENTO</v>
      </c>
      <c r="C12873" s="519" t="s">
        <v>42444</v>
      </c>
      <c r="D12873" s="519" t="s">
        <v>32884</v>
      </c>
      <c r="I12873" s="519" t="s">
        <v>5</v>
      </c>
      <c r="J12873" s="650">
        <v>25.65</v>
      </c>
    </row>
    <row r="12874" spans="1:10">
      <c r="A12874" s="519" t="s">
        <v>13032</v>
      </c>
      <c r="B12874" s="519" t="str">
        <f t="shared" si="201"/>
        <v>PUXADOR DE MADEIRA PARA PORTA DE VIDRO TEMPERADO.FORNECIMENTO</v>
      </c>
      <c r="C12874" s="519" t="s">
        <v>42444</v>
      </c>
      <c r="D12874" s="519" t="s">
        <v>32884</v>
      </c>
      <c r="I12874" s="519" t="s">
        <v>5</v>
      </c>
      <c r="J12874" s="650">
        <v>25.65</v>
      </c>
    </row>
    <row r="12875" spans="1:10">
      <c r="A12875" s="519" t="s">
        <v>13033</v>
      </c>
      <c r="B12875" s="519" t="str">
        <f t="shared" si="201"/>
        <v>PIVO PARA PORTA DE VIDRO TEMPERADO.FORNECIMENTO</v>
      </c>
      <c r="C12875" s="519" t="s">
        <v>13034</v>
      </c>
      <c r="I12875" s="519" t="s">
        <v>5</v>
      </c>
      <c r="J12875" s="650">
        <v>14.96</v>
      </c>
    </row>
    <row r="12876" spans="1:10">
      <c r="A12876" s="519" t="s">
        <v>13035</v>
      </c>
      <c r="B12876" s="519" t="str">
        <f t="shared" si="201"/>
        <v>PIVO PARA PORTA DE VIDRO TEMPERADO.FORNECIMENTO</v>
      </c>
      <c r="C12876" s="519" t="s">
        <v>13034</v>
      </c>
      <c r="I12876" s="519" t="s">
        <v>5</v>
      </c>
      <c r="J12876" s="650">
        <v>14.96</v>
      </c>
    </row>
    <row r="12877" spans="1:10">
      <c r="A12877" s="519" t="s">
        <v>13036</v>
      </c>
      <c r="B12877" s="519" t="str">
        <f t="shared" si="201"/>
        <v>PUXADOR PLASTICO PARA PORTA DE ARMARIO DE MADEIRA,FORMA SEMICIRCULAR,COM 96MM DE COMPRIMENTO,ACABAMENTO CROMADO.FORNECIMENTO E COLOCACAO</v>
      </c>
      <c r="C12877" s="519" t="s">
        <v>42445</v>
      </c>
      <c r="D12877" s="519" t="s">
        <v>42446</v>
      </c>
      <c r="E12877" s="519" t="s">
        <v>32940</v>
      </c>
      <c r="I12877" s="519" t="s">
        <v>5</v>
      </c>
      <c r="J12877" s="650">
        <v>7.28</v>
      </c>
    </row>
    <row r="12878" spans="1:10">
      <c r="A12878" s="519" t="s">
        <v>13037</v>
      </c>
      <c r="B12878" s="519" t="str">
        <f t="shared" si="201"/>
        <v>PUXADOR PLASTICO PARA PORTA DE ARMARIO DE MADEIRA,FORMA SEMICIRCULAR,COM 96MM DE COMPRIMENTO,ACABAMENTO CROMADO.FORNECIMENTO E COLOCACAO</v>
      </c>
      <c r="C12878" s="519" t="s">
        <v>42445</v>
      </c>
      <c r="D12878" s="519" t="s">
        <v>42446</v>
      </c>
      <c r="E12878" s="519" t="s">
        <v>32940</v>
      </c>
      <c r="I12878" s="519" t="s">
        <v>5</v>
      </c>
      <c r="J12878" s="650">
        <v>7.01</v>
      </c>
    </row>
    <row r="12879" spans="1:10">
      <c r="A12879" s="519" t="s">
        <v>13038</v>
      </c>
      <c r="B12879" s="519" t="str">
        <f t="shared" si="201"/>
        <v>PUXADOR PLASTICO PARA PORTA DE ARMARIO DE MADEIRA,FORMA SEMI-CIRCULAR,COM 64MM DE COMPRIMENTO,ACABAMENTO CROMADO.FORNECIMENTO E COLOCACAO</v>
      </c>
      <c r="C12879" s="519" t="s">
        <v>42445</v>
      </c>
      <c r="D12879" s="519" t="s">
        <v>42447</v>
      </c>
      <c r="E12879" s="519" t="s">
        <v>32940</v>
      </c>
      <c r="I12879" s="519" t="s">
        <v>5</v>
      </c>
      <c r="J12879" s="650">
        <v>3.61</v>
      </c>
    </row>
    <row r="12880" spans="1:10">
      <c r="A12880" s="519" t="s">
        <v>13039</v>
      </c>
      <c r="B12880" s="519" t="str">
        <f t="shared" si="201"/>
        <v>PUXADOR PLASTICO PARA PORTA DE ARMARIO DE MADEIRA,FORMA SEMI-CIRCULAR,COM 64MM DE COMPRIMENTO,ACABAMENTO CROMADO.FORNECIMENTO E COLOCACAO</v>
      </c>
      <c r="C12880" s="519" t="s">
        <v>42445</v>
      </c>
      <c r="D12880" s="519" t="s">
        <v>42447</v>
      </c>
      <c r="E12880" s="519" t="s">
        <v>32940</v>
      </c>
      <c r="I12880" s="519" t="s">
        <v>5</v>
      </c>
      <c r="J12880" s="650">
        <v>3.34</v>
      </c>
    </row>
    <row r="12881" spans="1:10">
      <c r="A12881" s="519" t="s">
        <v>13040</v>
      </c>
      <c r="B12881" s="519" t="str">
        <f t="shared" si="201"/>
        <v>MOLA DE BILHA DE ACO,TAMANHO 12MM.FORNECIMENTO</v>
      </c>
      <c r="C12881" s="519" t="s">
        <v>13041</v>
      </c>
      <c r="I12881" s="519" t="s">
        <v>5</v>
      </c>
      <c r="J12881" s="650">
        <v>1.22</v>
      </c>
    </row>
    <row r="12882" spans="1:10">
      <c r="A12882" s="519" t="s">
        <v>13042</v>
      </c>
      <c r="B12882" s="519" t="str">
        <f t="shared" si="201"/>
        <v>MOLA DE BILHA DE ACO,TAMANHO 12MM.FORNECIMENTO</v>
      </c>
      <c r="C12882" s="519" t="s">
        <v>13041</v>
      </c>
      <c r="I12882" s="519" t="s">
        <v>5</v>
      </c>
      <c r="J12882" s="650">
        <v>1.22</v>
      </c>
    </row>
    <row r="12883" spans="1:10">
      <c r="A12883" s="519" t="s">
        <v>13043</v>
      </c>
      <c r="B12883" s="519" t="str">
        <f t="shared" si="201"/>
        <v>TRILHO DE ALUMINIO PARA ROLDANAS,EM ESQUADRIAS DE CORRER,OCO,COM 3,00M POR APROXIMADAMENTE 30X29MM.FORNECIMENTO</v>
      </c>
      <c r="C12883" s="519" t="s">
        <v>42448</v>
      </c>
      <c r="D12883" s="519" t="s">
        <v>42449</v>
      </c>
      <c r="I12883" s="519" t="s">
        <v>5</v>
      </c>
      <c r="J12883" s="650">
        <v>23.59</v>
      </c>
    </row>
    <row r="12884" spans="1:10">
      <c r="A12884" s="519" t="s">
        <v>13044</v>
      </c>
      <c r="B12884" s="519" t="str">
        <f t="shared" si="201"/>
        <v>TRILHO DE ALUMINIO PARA ROLDANAS,EM ESQUADRIAS DE CORRER,OCO,COM 3,00M POR APROXIMADAMENTE 30X29MM.FORNECIMENTO</v>
      </c>
      <c r="C12884" s="519" t="s">
        <v>42448</v>
      </c>
      <c r="D12884" s="519" t="s">
        <v>42449</v>
      </c>
      <c r="I12884" s="519" t="s">
        <v>5</v>
      </c>
      <c r="J12884" s="650">
        <v>23.59</v>
      </c>
    </row>
    <row r="12885" spans="1:10">
      <c r="A12885" s="519" t="s">
        <v>13045</v>
      </c>
      <c r="B12885" s="519" t="str">
        <f t="shared" si="201"/>
        <v>MOLA "VAI E VEM" COM ESFERA DE ACO E CORPO EM LATAO POLIDO.FORNECIMENTO</v>
      </c>
      <c r="C12885" s="519" t="s">
        <v>42450</v>
      </c>
      <c r="D12885" s="519" t="s">
        <v>36470</v>
      </c>
      <c r="I12885" s="519" t="s">
        <v>5</v>
      </c>
      <c r="J12885" s="650">
        <v>107.92</v>
      </c>
    </row>
    <row r="12886" spans="1:10">
      <c r="A12886" s="519" t="s">
        <v>13046</v>
      </c>
      <c r="B12886" s="519" t="str">
        <f t="shared" si="201"/>
        <v>MOLA "VAI E VEM" COM ESFERA DE ACO E CORPO EM LATAO POLIDO.FORNECIMENTO</v>
      </c>
      <c r="C12886" s="519" t="s">
        <v>42450</v>
      </c>
      <c r="D12886" s="519" t="s">
        <v>36470</v>
      </c>
      <c r="I12886" s="519" t="s">
        <v>5</v>
      </c>
      <c r="J12886" s="650">
        <v>107.92</v>
      </c>
    </row>
    <row r="12887" spans="1:10">
      <c r="A12887" s="519" t="s">
        <v>42451</v>
      </c>
      <c r="B12887" s="519" t="str">
        <f t="shared" si="201"/>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887" s="519" t="s">
        <v>42452</v>
      </c>
      <c r="D12887" s="519" t="s">
        <v>42453</v>
      </c>
      <c r="E12887" s="519" t="s">
        <v>72834</v>
      </c>
      <c r="F12887" s="519" t="s">
        <v>72835</v>
      </c>
      <c r="G12887" s="519" t="s">
        <v>72836</v>
      </c>
      <c r="H12887" s="519" t="s">
        <v>72837</v>
      </c>
      <c r="I12887" s="519" t="s">
        <v>5</v>
      </c>
      <c r="J12887" s="650">
        <v>414.71</v>
      </c>
    </row>
    <row r="12888" spans="1:10">
      <c r="A12888" s="519" t="s">
        <v>42454</v>
      </c>
      <c r="B12888" s="519" t="str">
        <f t="shared" si="201"/>
        <v>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v>
      </c>
      <c r="C12888" s="519" t="s">
        <v>42452</v>
      </c>
      <c r="D12888" s="519" t="s">
        <v>42453</v>
      </c>
      <c r="E12888" s="519" t="s">
        <v>72834</v>
      </c>
      <c r="F12888" s="519" t="s">
        <v>72835</v>
      </c>
      <c r="G12888" s="519" t="s">
        <v>72836</v>
      </c>
      <c r="H12888" s="519" t="s">
        <v>72837</v>
      </c>
      <c r="I12888" s="519" t="s">
        <v>5</v>
      </c>
      <c r="J12888" s="650">
        <v>411.6</v>
      </c>
    </row>
    <row r="12889" spans="1:10">
      <c r="A12889" s="519" t="s">
        <v>42455</v>
      </c>
      <c r="B12889" s="519" t="str">
        <f t="shared" si="201"/>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889" s="519" t="s">
        <v>42452</v>
      </c>
      <c r="D12889" s="519" t="s">
        <v>42456</v>
      </c>
      <c r="E12889" s="519" t="s">
        <v>42457</v>
      </c>
      <c r="F12889" s="519" t="s">
        <v>42458</v>
      </c>
      <c r="G12889" s="519" t="s">
        <v>42459</v>
      </c>
      <c r="H12889" s="519" t="s">
        <v>42460</v>
      </c>
      <c r="I12889" s="519" t="s">
        <v>5</v>
      </c>
      <c r="J12889" s="650">
        <v>866.69</v>
      </c>
    </row>
    <row r="12890" spans="1:10">
      <c r="A12890" s="519" t="s">
        <v>42461</v>
      </c>
      <c r="B12890" s="519" t="str">
        <f t="shared" si="201"/>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2890" s="519" t="s">
        <v>42452</v>
      </c>
      <c r="D12890" s="519" t="s">
        <v>42456</v>
      </c>
      <c r="E12890" s="519" t="s">
        <v>42457</v>
      </c>
      <c r="F12890" s="519" t="s">
        <v>42458</v>
      </c>
      <c r="G12890" s="519" t="s">
        <v>42459</v>
      </c>
      <c r="H12890" s="519" t="s">
        <v>42460</v>
      </c>
      <c r="I12890" s="519" t="s">
        <v>5</v>
      </c>
      <c r="J12890" s="650">
        <v>859.62</v>
      </c>
    </row>
    <row r="12891" spans="1:10">
      <c r="A12891" s="519" t="s">
        <v>13047</v>
      </c>
      <c r="B12891" s="519" t="str">
        <f t="shared" si="201"/>
        <v>PORTA DE MADEIRA DE LEI EM COMPENSADO DE 60X210X3CM,MARCO DE 7X3CM,DE SECAO RETANGULAR,A PORTA COMO O MARCO SERAO REVESTIDOS DE CHAPA LAMINADA (COMPOSTA DE CELULOSE PRENSADA EM AUTOCLAVE) DE 1MM DE ESPESSURA,EXCLUSIVE FERRAGENS.FORNECIMENTO E COLOCACAO</v>
      </c>
      <c r="C12891" s="519" t="s">
        <v>42462</v>
      </c>
      <c r="D12891" s="519" t="s">
        <v>42463</v>
      </c>
      <c r="E12891" s="519" t="s">
        <v>42464</v>
      </c>
      <c r="F12891" s="519" t="s">
        <v>42465</v>
      </c>
      <c r="G12891" s="519" t="s">
        <v>33906</v>
      </c>
      <c r="I12891" s="519" t="s">
        <v>5</v>
      </c>
      <c r="J12891" s="650">
        <v>941.64</v>
      </c>
    </row>
    <row r="12892" spans="1:10">
      <c r="A12892" s="519" t="s">
        <v>13048</v>
      </c>
      <c r="B12892" s="519" t="str">
        <f t="shared" si="201"/>
        <v>PORTA DE MADEIRA DE LEI EM COMPENSADO DE 60X210X3CM,MARCO DE 7X3CM,DE SECAO RETANGULAR,A PORTA COMO O MARCO SERAO REVESTIDOS DE CHAPA LAMINADA (COMPOSTA DE CELULOSE PRENSADA EM AUTOCLAVE) DE 1MM DE ESPESSURA,EXCLUSIVE FERRAGENS.FORNECIMENTO E COLOCACAO</v>
      </c>
      <c r="C12892" s="519" t="s">
        <v>42462</v>
      </c>
      <c r="D12892" s="519" t="s">
        <v>42463</v>
      </c>
      <c r="E12892" s="519" t="s">
        <v>42464</v>
      </c>
      <c r="F12892" s="519" t="s">
        <v>42465</v>
      </c>
      <c r="G12892" s="519" t="s">
        <v>33906</v>
      </c>
      <c r="I12892" s="519" t="s">
        <v>5</v>
      </c>
      <c r="J12892" s="650">
        <v>876.99</v>
      </c>
    </row>
    <row r="12893" spans="1:10">
      <c r="A12893" s="519" t="s">
        <v>13049</v>
      </c>
      <c r="B12893" s="519" t="str">
        <f t="shared" si="201"/>
        <v>PORTA DE MADEIRA DE LEI EM COMPENSADO DE 70X210X3CM,MARCO DE 7X3CM,DE SECAO RETANGULAR,A PORTA COMO O MARCO SERAO REVESTIDOS DE CHAPA LAMINADA (COMPOSTA DE CELULOSE PRENSADA EM AUTOCLAVE) DE 1MM DE ESPESSURA,EXCLUSIVE FERRAGENS.FORNECIMENTO E COLOCACAO</v>
      </c>
      <c r="C12893" s="519" t="s">
        <v>42466</v>
      </c>
      <c r="D12893" s="519" t="s">
        <v>42463</v>
      </c>
      <c r="E12893" s="519" t="s">
        <v>42464</v>
      </c>
      <c r="F12893" s="519" t="s">
        <v>42465</v>
      </c>
      <c r="G12893" s="519" t="s">
        <v>33906</v>
      </c>
      <c r="I12893" s="519" t="s">
        <v>5</v>
      </c>
      <c r="J12893" s="650">
        <v>1365.5</v>
      </c>
    </row>
    <row r="12894" spans="1:10">
      <c r="A12894" s="519" t="s">
        <v>13050</v>
      </c>
      <c r="B12894" s="519" t="str">
        <f t="shared" si="201"/>
        <v>PORTA DE MADEIRA DE LEI EM COMPENSADO DE 70X210X3CM,MARCO DE 7X3CM,DE SECAO RETANGULAR,A PORTA COMO O MARCO SERAO REVESTIDOS DE CHAPA LAMINADA (COMPOSTA DE CELULOSE PRENSADA EM AUTOCLAVE) DE 1MM DE ESPESSURA,EXCLUSIVE FERRAGENS.FORNECIMENTO E COLOCACAO</v>
      </c>
      <c r="C12894" s="519" t="s">
        <v>42466</v>
      </c>
      <c r="D12894" s="519" t="s">
        <v>42463</v>
      </c>
      <c r="E12894" s="519" t="s">
        <v>42464</v>
      </c>
      <c r="F12894" s="519" t="s">
        <v>42465</v>
      </c>
      <c r="G12894" s="519" t="s">
        <v>33906</v>
      </c>
      <c r="I12894" s="519" t="s">
        <v>5</v>
      </c>
      <c r="J12894" s="650">
        <v>1267.31</v>
      </c>
    </row>
    <row r="12895" spans="1:10">
      <c r="A12895" s="519" t="s">
        <v>13051</v>
      </c>
      <c r="B12895" s="519" t="str">
        <f t="shared" si="201"/>
        <v>PORTA DE MADEIRA DE LEI EM COMPENSADO DE 80X210X3CM,MARCO DE 7X3CM,DE SECAO RETANGULAR,A PORTA COMO O MARCO SERAO REVESTIDOS DE CHAPA LAMINADA (COMPOSTA DE CELULOSE PRENSADA EM AUTOCLAVE) DE 1MM DE ESPESSURA,EXCLUSIVE FERRAGENS.FORNECIMENTO E COLOCACAO</v>
      </c>
      <c r="C12895" s="519" t="s">
        <v>42467</v>
      </c>
      <c r="D12895" s="519" t="s">
        <v>42463</v>
      </c>
      <c r="E12895" s="519" t="s">
        <v>42464</v>
      </c>
      <c r="F12895" s="519" t="s">
        <v>42465</v>
      </c>
      <c r="G12895" s="519" t="s">
        <v>33906</v>
      </c>
      <c r="I12895" s="519" t="s">
        <v>5</v>
      </c>
      <c r="J12895" s="650">
        <v>1383.36</v>
      </c>
    </row>
    <row r="12896" spans="1:10">
      <c r="A12896" s="519" t="s">
        <v>13052</v>
      </c>
      <c r="B12896" s="519" t="str">
        <f t="shared" si="201"/>
        <v>PORTA DE MADEIRA DE LEI EM COMPENSADO DE 80X210X3CM,MARCO DE 7X3CM,DE SECAO RETANGULAR,A PORTA COMO O MARCO SERAO REVESTIDOS DE CHAPA LAMINADA (COMPOSTA DE CELULOSE PRENSADA EM AUTOCLAVE) DE 1MM DE ESPESSURA,EXCLUSIVE FERRAGENS.FORNECIMENTO E COLOCACAO</v>
      </c>
      <c r="C12896" s="519" t="s">
        <v>42467</v>
      </c>
      <c r="D12896" s="519" t="s">
        <v>42463</v>
      </c>
      <c r="E12896" s="519" t="s">
        <v>42464</v>
      </c>
      <c r="F12896" s="519" t="s">
        <v>42465</v>
      </c>
      <c r="G12896" s="519" t="s">
        <v>33906</v>
      </c>
      <c r="I12896" s="519" t="s">
        <v>5</v>
      </c>
      <c r="J12896" s="650">
        <v>1285.17</v>
      </c>
    </row>
    <row r="12897" spans="1:10">
      <c r="A12897" s="519" t="s">
        <v>13053</v>
      </c>
      <c r="B12897" s="519" t="str">
        <f t="shared" si="201"/>
        <v>PORTA DE MADEIRA DE LEI EM COMPENSADO DE 120X210X3CM,EM 2 FOLHAS,MARCO DE 7X3CM,DE SECAO RETANGULAR,A PORTA COMO O MARCO SERAO REVESTIDOS DE CHAPA LAMINADA (COMPOSTA DE CELULOSE PRENSADA EM AUTOCLAVE) DE 1MM DE ESPESSURA,EXCLUSIVE FERRAGENS.FORNECIMENTO E COLOCACAO</v>
      </c>
      <c r="C12897" s="519" t="s">
        <v>42468</v>
      </c>
      <c r="D12897" s="519" t="s">
        <v>42469</v>
      </c>
      <c r="E12897" s="519" t="s">
        <v>42470</v>
      </c>
      <c r="F12897" s="519" t="s">
        <v>42471</v>
      </c>
      <c r="G12897" s="519" t="s">
        <v>34487</v>
      </c>
      <c r="I12897" s="519" t="s">
        <v>5</v>
      </c>
      <c r="J12897" s="650">
        <v>1720.57</v>
      </c>
    </row>
    <row r="12898" spans="1:10">
      <c r="A12898" s="519" t="s">
        <v>13054</v>
      </c>
      <c r="B12898" s="519" t="str">
        <f t="shared" si="201"/>
        <v>PORTA DE MADEIRA DE LEI EM COMPENSADO DE 120X210X3CM,EM 2 FOLHAS,MARCO DE 7X3CM,DE SECAO RETANGULAR,A PORTA COMO O MARCO SERAO REVESTIDOS DE CHAPA LAMINADA (COMPOSTA DE CELULOSE PRENSADA EM AUTOCLAVE) DE 1MM DE ESPESSURA,EXCLUSIVE FERRAGENS.FORNECIMENTO E COLOCACAO</v>
      </c>
      <c r="C12898" s="519" t="s">
        <v>42468</v>
      </c>
      <c r="D12898" s="519" t="s">
        <v>42469</v>
      </c>
      <c r="E12898" s="519" t="s">
        <v>42470</v>
      </c>
      <c r="F12898" s="519" t="s">
        <v>42471</v>
      </c>
      <c r="G12898" s="519" t="s">
        <v>34487</v>
      </c>
      <c r="I12898" s="519" t="s">
        <v>5</v>
      </c>
      <c r="J12898" s="650">
        <v>1591.27</v>
      </c>
    </row>
    <row r="12899" spans="1:10">
      <c r="A12899" s="519" t="s">
        <v>13055</v>
      </c>
      <c r="B12899" s="519" t="str">
        <f t="shared" si="201"/>
        <v>PORTA DE MADEIRA DE LEI EM COMPENSADO DE 140X210X3CM,EM 2 FOLHAS,MARCO DE 7X3CM,DE SECAO RETANGULAR,A PORTA COMO O MARCO SERAO REVESTIDOS DE CHAPA LAMINADA (COMPOSTA DE CELULOSE PRENSADA EM AUTOCLAVE) DE 1MM DE ESPESSURA,EXCLUSIVE FERRAGENS.FORNECIMENTO E COLOCACAO</v>
      </c>
      <c r="C12899" s="519" t="s">
        <v>42472</v>
      </c>
      <c r="D12899" s="519" t="s">
        <v>42469</v>
      </c>
      <c r="E12899" s="519" t="s">
        <v>42470</v>
      </c>
      <c r="F12899" s="519" t="s">
        <v>42471</v>
      </c>
      <c r="G12899" s="519" t="s">
        <v>34487</v>
      </c>
      <c r="I12899" s="519" t="s">
        <v>5</v>
      </c>
      <c r="J12899" s="650">
        <v>2568.3000000000002</v>
      </c>
    </row>
    <row r="12900" spans="1:10">
      <c r="A12900" s="519" t="s">
        <v>13056</v>
      </c>
      <c r="B12900" s="519" t="str">
        <f t="shared" si="201"/>
        <v>PORTA DE MADEIRA DE LEI EM COMPENSADO DE 140X210X3CM,EM 2 FOLHAS,MARCO DE 7X3CM,DE SECAO RETANGULAR,A PORTA COMO O MARCO SERAO REVESTIDOS DE CHAPA LAMINADA (COMPOSTA DE CELULOSE PRENSADA EM AUTOCLAVE) DE 1MM DE ESPESSURA,EXCLUSIVE FERRAGENS.FORNECIMENTO E COLOCACAO</v>
      </c>
      <c r="C12900" s="519" t="s">
        <v>42472</v>
      </c>
      <c r="D12900" s="519" t="s">
        <v>42469</v>
      </c>
      <c r="E12900" s="519" t="s">
        <v>42470</v>
      </c>
      <c r="F12900" s="519" t="s">
        <v>42471</v>
      </c>
      <c r="G12900" s="519" t="s">
        <v>34487</v>
      </c>
      <c r="I12900" s="519" t="s">
        <v>5</v>
      </c>
      <c r="J12900" s="650">
        <v>2371.91</v>
      </c>
    </row>
    <row r="12901" spans="1:10">
      <c r="A12901" s="519" t="s">
        <v>13057</v>
      </c>
      <c r="B12901" s="519" t="str">
        <f t="shared" si="201"/>
        <v>PORTA DE MADEIRA DE LEI EM COMPENSADO DE 160X210X3CM,EM 2 FOLHAS,MARCO DE 7X3CM,DE SECAO RETANGULAR,A PORTA COMO O MARCO SERAO REVESTIDOS DE CHAPA LAMINADA (COMPOSTA DE CELULOSE PRENSADA EM AUTOCLAVE) DE 1MM DE ESPESSURA,EXCLUSIVE FERRAGENS.FORNECIMENTO E COLOCACAO</v>
      </c>
      <c r="C12901" s="519" t="s">
        <v>42473</v>
      </c>
      <c r="D12901" s="519" t="s">
        <v>42469</v>
      </c>
      <c r="E12901" s="519" t="s">
        <v>42470</v>
      </c>
      <c r="F12901" s="519" t="s">
        <v>42471</v>
      </c>
      <c r="G12901" s="519" t="s">
        <v>34487</v>
      </c>
      <c r="I12901" s="519" t="s">
        <v>5</v>
      </c>
      <c r="J12901" s="650">
        <v>2604.02</v>
      </c>
    </row>
    <row r="12902" spans="1:10">
      <c r="A12902" s="519" t="s">
        <v>13058</v>
      </c>
      <c r="B12902" s="519" t="str">
        <f t="shared" si="201"/>
        <v>PORTA DE MADEIRA DE LEI EM COMPENSADO DE 160X210X3CM,EM 2 FOLHAS,MARCO DE 7X3CM,DE SECAO RETANGULAR,A PORTA COMO O MARCO SERAO REVESTIDOS DE CHAPA LAMINADA (COMPOSTA DE CELULOSE PRENSADA EM AUTOCLAVE) DE 1MM DE ESPESSURA,EXCLUSIVE FERRAGENS.FORNECIMENTO E COLOCACAO</v>
      </c>
      <c r="C12902" s="519" t="s">
        <v>42473</v>
      </c>
      <c r="D12902" s="519" t="s">
        <v>42469</v>
      </c>
      <c r="E12902" s="519" t="s">
        <v>42470</v>
      </c>
      <c r="F12902" s="519" t="s">
        <v>42471</v>
      </c>
      <c r="G12902" s="519" t="s">
        <v>34487</v>
      </c>
      <c r="I12902" s="519" t="s">
        <v>5</v>
      </c>
      <c r="J12902" s="650">
        <v>2407.62</v>
      </c>
    </row>
    <row r="12903" spans="1:10">
      <c r="A12903" s="519" t="s">
        <v>13059</v>
      </c>
      <c r="B12903" s="519" t="str">
        <f t="shared" si="201"/>
        <v>PORTA DE MADEIRA DE LEI EM COMPENSADO DE 60X180X3CM,GUARNICAO LATERAL DE MARCO 7X3CM,SENDO A FOLHA REVESTIDA DE CHAPA LAMINADA (COMPOSTA DE CELULOSE COM RESINA PRENSADA EM AUTOCLAVE) DE 1MM DE ESPESSURA,EXCLUSIVE FERRAGENS.FORNECIMENTO E COLOCACAO</v>
      </c>
      <c r="C12903" s="519" t="s">
        <v>42474</v>
      </c>
      <c r="D12903" s="519" t="s">
        <v>42475</v>
      </c>
      <c r="E12903" s="519" t="s">
        <v>42476</v>
      </c>
      <c r="F12903" s="519" t="s">
        <v>42477</v>
      </c>
      <c r="G12903" s="519" t="s">
        <v>34540</v>
      </c>
      <c r="I12903" s="519" t="s">
        <v>5</v>
      </c>
      <c r="J12903" s="650">
        <v>827.94</v>
      </c>
    </row>
    <row r="12904" spans="1:10">
      <c r="A12904" s="519" t="s">
        <v>13060</v>
      </c>
      <c r="B12904" s="519" t="str">
        <f t="shared" si="201"/>
        <v>PORTA DE MADEIRA DE LEI EM COMPENSADO DE 60X180X3CM,GUARNICAO LATERAL DE MARCO 7X3CM,SENDO A FOLHA REVESTIDA DE CHAPA LAMINADA (COMPOSTA DE CELULOSE COM RESINA PRENSADA EM AUTOCLAVE) DE 1MM DE ESPESSURA,EXCLUSIVE FERRAGENS.FORNECIMENTO E COLOCACAO</v>
      </c>
      <c r="C12904" s="519" t="s">
        <v>42474</v>
      </c>
      <c r="D12904" s="519" t="s">
        <v>42475</v>
      </c>
      <c r="E12904" s="519" t="s">
        <v>42476</v>
      </c>
      <c r="F12904" s="519" t="s">
        <v>42477</v>
      </c>
      <c r="G12904" s="519" t="s">
        <v>34540</v>
      </c>
      <c r="I12904" s="519" t="s">
        <v>5</v>
      </c>
      <c r="J12904" s="650">
        <v>771.77</v>
      </c>
    </row>
    <row r="12905" spans="1:10">
      <c r="A12905" s="519" t="s">
        <v>13061</v>
      </c>
      <c r="B12905" s="519" t="str">
        <f t="shared" si="201"/>
        <v>PORTA PARA CENTRO RADIOLOGICO,REVESTIDA DE LENCOL DE CHUMBODE 2MM,COM ACABAMENTO EM PLACA DE FIBRA DE MADEIRA PRENSADA,REVESTIDA DE CHAPA DE LAMINADO MELAMINICO,INCLUSIVE FERRAGENS.FORNECIMENTO E COLOCACAO</v>
      </c>
      <c r="C12905" s="519" t="s">
        <v>42478</v>
      </c>
      <c r="D12905" s="519" t="s">
        <v>42479</v>
      </c>
      <c r="E12905" s="519" t="s">
        <v>42480</v>
      </c>
      <c r="F12905" s="519" t="s">
        <v>42481</v>
      </c>
      <c r="I12905" s="519" t="s">
        <v>13</v>
      </c>
      <c r="J12905" s="650">
        <v>2940.38</v>
      </c>
    </row>
    <row r="12906" spans="1:10">
      <c r="A12906" s="519" t="s">
        <v>13062</v>
      </c>
      <c r="B12906" s="519" t="str">
        <f t="shared" si="201"/>
        <v>PORTA PARA CENTRO RADIOLOGICO,REVESTIDA DE LENCOL DE CHUMBODE 2MM,COM ACABAMENTO EM PLACA DE FIBRA DE MADEIRA PRENSADA,REVESTIDA DE CHAPA DE LAMINADO MELAMINICO,INCLUSIVE FERRAGENS.FORNECIMENTO E COLOCACAO</v>
      </c>
      <c r="C12906" s="519" t="s">
        <v>42478</v>
      </c>
      <c r="D12906" s="519" t="s">
        <v>42479</v>
      </c>
      <c r="E12906" s="519" t="s">
        <v>42480</v>
      </c>
      <c r="F12906" s="519" t="s">
        <v>42481</v>
      </c>
      <c r="I12906" s="519" t="s">
        <v>13</v>
      </c>
      <c r="J12906" s="650">
        <v>2917.76</v>
      </c>
    </row>
    <row r="12907" spans="1:10">
      <c r="A12907" s="519" t="s">
        <v>13063</v>
      </c>
      <c r="B12907" s="519" t="str">
        <f t="shared" si="201"/>
        <v>PORTA PARA CENTRO RADIOLOGICO,REVESTIDA DE LENCOL DE CHUMBODE 1MM,COM ACABAMENTO EM PLACA DE FIBRA DE MADEIRA PRENSADA,REVESTIDA DE CHAPA DE LAMINADO MELAMINICO,INCLUSIVE FERRAGENS.FORNECIMENTO E COLOCACAO</v>
      </c>
      <c r="C12907" s="519" t="s">
        <v>42478</v>
      </c>
      <c r="D12907" s="519" t="s">
        <v>42482</v>
      </c>
      <c r="E12907" s="519" t="s">
        <v>42480</v>
      </c>
      <c r="F12907" s="519" t="s">
        <v>42481</v>
      </c>
      <c r="I12907" s="519" t="s">
        <v>13</v>
      </c>
      <c r="J12907" s="650">
        <v>2317.06</v>
      </c>
    </row>
    <row r="12908" spans="1:10">
      <c r="A12908" s="519" t="s">
        <v>13064</v>
      </c>
      <c r="B12908" s="519" t="str">
        <f t="shared" si="201"/>
        <v>PORTA PARA CENTRO RADIOLOGICO,REVESTIDA DE LENCOL DE CHUMBODE 1MM,COM ACABAMENTO EM PLACA DE FIBRA DE MADEIRA PRENSADA,REVESTIDA DE CHAPA DE LAMINADO MELAMINICO,INCLUSIVE FERRAGENS.FORNECIMENTO E COLOCACAO</v>
      </c>
      <c r="C12908" s="519" t="s">
        <v>42478</v>
      </c>
      <c r="D12908" s="519" t="s">
        <v>42482</v>
      </c>
      <c r="E12908" s="519" t="s">
        <v>42480</v>
      </c>
      <c r="F12908" s="519" t="s">
        <v>42481</v>
      </c>
      <c r="I12908" s="519" t="s">
        <v>13</v>
      </c>
      <c r="J12908" s="650">
        <v>2294.44</v>
      </c>
    </row>
    <row r="12909" spans="1:10">
      <c r="A12909" s="519" t="s">
        <v>13065</v>
      </c>
      <c r="B12909" s="519" t="str">
        <f t="shared" si="201"/>
        <v>PORTA PARA CENTRO RADIOLOGICO,REVESTIDA DE LENCOL DE CHUMBODE 0,50MM,COM ACABAMENTO EM PLACA DE FIBRA DE MADEIRA PRENSADA,REVESTIDA DE CHAPA DE LAMINADO MELAMINICO,INCLUSIVE FERRAGENS.FORNECIMENTO E COLOCACAO</v>
      </c>
      <c r="C12909" s="519" t="s">
        <v>42478</v>
      </c>
      <c r="D12909" s="519" t="s">
        <v>42483</v>
      </c>
      <c r="E12909" s="519" t="s">
        <v>42484</v>
      </c>
      <c r="F12909" s="519" t="s">
        <v>41940</v>
      </c>
      <c r="I12909" s="519" t="s">
        <v>13</v>
      </c>
      <c r="J12909" s="650">
        <v>1972.81</v>
      </c>
    </row>
    <row r="12910" spans="1:10">
      <c r="A12910" s="519" t="s">
        <v>13066</v>
      </c>
      <c r="B12910" s="519" t="str">
        <f t="shared" si="201"/>
        <v>PORTA PARA CENTRO RADIOLOGICO,REVESTIDA DE LENCOL DE CHUMBODE 0,50MM,COM ACABAMENTO EM PLACA DE FIBRA DE MADEIRA PRENSADA,REVESTIDA DE CHAPA DE LAMINADO MELAMINICO,INCLUSIVE FERRAGENS.FORNECIMENTO E COLOCACAO</v>
      </c>
      <c r="C12910" s="519" t="s">
        <v>42478</v>
      </c>
      <c r="D12910" s="519" t="s">
        <v>42483</v>
      </c>
      <c r="E12910" s="519" t="s">
        <v>42484</v>
      </c>
      <c r="F12910" s="519" t="s">
        <v>41940</v>
      </c>
      <c r="I12910" s="519" t="s">
        <v>13</v>
      </c>
      <c r="J12910" s="650">
        <v>1950.19</v>
      </c>
    </row>
    <row r="12911" spans="1:10">
      <c r="A12911" s="519" t="s">
        <v>13067</v>
      </c>
      <c r="B12911" s="519" t="str">
        <f t="shared" si="201"/>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911" s="519" t="s">
        <v>42485</v>
      </c>
      <c r="D12911" s="519" t="s">
        <v>42486</v>
      </c>
      <c r="E12911" s="519" t="s">
        <v>42487</v>
      </c>
      <c r="F12911" s="519" t="s">
        <v>42488</v>
      </c>
      <c r="G12911" s="519" t="s">
        <v>42489</v>
      </c>
      <c r="H12911" s="519" t="s">
        <v>42490</v>
      </c>
      <c r="I12911" s="519" t="s">
        <v>5</v>
      </c>
      <c r="J12911" s="650">
        <v>744.07</v>
      </c>
    </row>
    <row r="12912" spans="1:10">
      <c r="A12912" s="519" t="s">
        <v>13068</v>
      </c>
      <c r="B12912" s="519" t="str">
        <f t="shared" si="201"/>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2912" s="519" t="s">
        <v>42485</v>
      </c>
      <c r="D12912" s="519" t="s">
        <v>42486</v>
      </c>
      <c r="E12912" s="519" t="s">
        <v>42487</v>
      </c>
      <c r="F12912" s="519" t="s">
        <v>42488</v>
      </c>
      <c r="G12912" s="519" t="s">
        <v>42489</v>
      </c>
      <c r="H12912" s="519" t="s">
        <v>42490</v>
      </c>
      <c r="I12912" s="519" t="s">
        <v>5</v>
      </c>
      <c r="J12912" s="650">
        <v>687.9</v>
      </c>
    </row>
    <row r="12913" spans="1:10">
      <c r="A12913" s="519" t="s">
        <v>13069</v>
      </c>
      <c r="B12913" s="519" t="str">
        <f t="shared" si="201"/>
        <v>PRATELEIRA DE MADEIRA DE LEI EM COMPENSADO COM ESPESSURA DE2CM E LARGURA DE 40CM,REVESTIMENTO COM CHAPA LAMINADA (COMPOSTA DE CELULOSE COM RESINA PRENSADA EM AUTO CLAVE) NAS FACES E ESPESSURA,SOBRE CANTONEIRAS DE CHAPA DE FERRO.FORNECIMENTO E COLOCACAO</v>
      </c>
      <c r="C12913" s="519" t="s">
        <v>42491</v>
      </c>
      <c r="D12913" s="519" t="s">
        <v>42492</v>
      </c>
      <c r="E12913" s="519" t="s">
        <v>42493</v>
      </c>
      <c r="F12913" s="519" t="s">
        <v>42494</v>
      </c>
      <c r="G12913" s="519" t="s">
        <v>34477</v>
      </c>
      <c r="I12913" s="519" t="s">
        <v>36</v>
      </c>
      <c r="J12913" s="650">
        <v>188.85</v>
      </c>
    </row>
    <row r="12914" spans="1:10">
      <c r="A12914" s="519" t="s">
        <v>13070</v>
      </c>
      <c r="B12914" s="519" t="str">
        <f t="shared" si="201"/>
        <v>PRATELEIRA DE MADEIRA DE LEI EM COMPENSADO COM ESPESSURA DE2CM E LARGURA DE 40CM,REVESTIMENTO COM CHAPA LAMINADA (COMPOSTA DE CELULOSE COM RESINA PRENSADA EM AUTO CLAVE) NAS FACES E ESPESSURA,SOBRE CANTONEIRAS DE CHAPA DE FERRO.FORNECIMENTO E COLOCACAO</v>
      </c>
      <c r="C12914" s="519" t="s">
        <v>42491</v>
      </c>
      <c r="D12914" s="519" t="s">
        <v>42492</v>
      </c>
      <c r="E12914" s="519" t="s">
        <v>42493</v>
      </c>
      <c r="F12914" s="519" t="s">
        <v>42494</v>
      </c>
      <c r="G12914" s="519" t="s">
        <v>34477</v>
      </c>
      <c r="I12914" s="519" t="s">
        <v>36</v>
      </c>
      <c r="J12914" s="650">
        <v>175.35</v>
      </c>
    </row>
    <row r="12915" spans="1:10">
      <c r="A12915" s="519" t="s">
        <v>13071</v>
      </c>
      <c r="B12915" s="519" t="str">
        <f t="shared" si="201"/>
        <v>PRATELEIRA DE MADEIRA DE LEI EM COMPENSADO COM ESPESSURA DE2CM E LARGURA DE 50CM,REVESTIMENTO COM CHAPA LAMINADA (COMPOSTA DE CELULOSE COM RESINA PRENSADA EM AUTO CLAVE) NAS FACES E ESPESSURA,SOBRE CANTONEIRAS DE CHAPA DE FERRO.FORNECIMENTO E COLOCACAO</v>
      </c>
      <c r="C12915" s="519" t="s">
        <v>42491</v>
      </c>
      <c r="D12915" s="519" t="s">
        <v>42495</v>
      </c>
      <c r="E12915" s="519" t="s">
        <v>42493</v>
      </c>
      <c r="F12915" s="519" t="s">
        <v>42494</v>
      </c>
      <c r="G12915" s="519" t="s">
        <v>34477</v>
      </c>
      <c r="I12915" s="519" t="s">
        <v>36</v>
      </c>
      <c r="J12915" s="650">
        <v>220.42</v>
      </c>
    </row>
    <row r="12916" spans="1:10">
      <c r="A12916" s="519" t="s">
        <v>13072</v>
      </c>
      <c r="B12916" s="519" t="str">
        <f t="shared" si="201"/>
        <v>PRATELEIRA DE MADEIRA DE LEI EM COMPENSADO COM ESPESSURA DE2CM E LARGURA DE 50CM,REVESTIMENTO COM CHAPA LAMINADA (COMPOSTA DE CELULOSE COM RESINA PRENSADA EM AUTO CLAVE) NAS FACES E ESPESSURA,SOBRE CANTONEIRAS DE CHAPA DE FERRO.FORNECIMENTO E COLOCACAO</v>
      </c>
      <c r="C12916" s="519" t="s">
        <v>42491</v>
      </c>
      <c r="D12916" s="519" t="s">
        <v>42495</v>
      </c>
      <c r="E12916" s="519" t="s">
        <v>42493</v>
      </c>
      <c r="F12916" s="519" t="s">
        <v>42494</v>
      </c>
      <c r="G12916" s="519" t="s">
        <v>34477</v>
      </c>
      <c r="I12916" s="519" t="s">
        <v>36</v>
      </c>
      <c r="J12916" s="650">
        <v>205.18</v>
      </c>
    </row>
    <row r="12917" spans="1:10">
      <c r="A12917" s="519" t="s">
        <v>13073</v>
      </c>
      <c r="B12917" s="519" t="str">
        <f t="shared" si="201"/>
        <v>PRATELEIRA DE MADEIRA DE LEI EM COMPENSADO COM ESPESSURA DE2CM E LARGURA DE 60CM,REVESTIMENTO COM CHAPA LAMINADA (COMPOSTA DE CELULOSE COM RESINA PRENSADA EM AUTO CLAVE) NAS FACES E ESPESSURA,SOBRE CANTONEIRAS DE CHAPA DE FERRO.FORNECIMENTO E COLOCACAO</v>
      </c>
      <c r="C12917" s="519" t="s">
        <v>42491</v>
      </c>
      <c r="D12917" s="519" t="s">
        <v>42496</v>
      </c>
      <c r="E12917" s="519" t="s">
        <v>42493</v>
      </c>
      <c r="F12917" s="519" t="s">
        <v>42494</v>
      </c>
      <c r="G12917" s="519" t="s">
        <v>34477</v>
      </c>
      <c r="I12917" s="519" t="s">
        <v>36</v>
      </c>
      <c r="J12917" s="650">
        <v>251.66</v>
      </c>
    </row>
    <row r="12918" spans="1:10">
      <c r="A12918" s="519" t="s">
        <v>13074</v>
      </c>
      <c r="B12918" s="519" t="str">
        <f t="shared" si="201"/>
        <v>PRATELEIRA DE MADEIRA DE LEI EM COMPENSADO COM ESPESSURA DE2CM E LARGURA DE 60CM,REVESTIMENTO COM CHAPA LAMINADA (COMPOSTA DE CELULOSE COM RESINA PRENSADA EM AUTO CLAVE) NAS FACES E ESPESSURA,SOBRE CANTONEIRAS DE CHAPA DE FERRO.FORNECIMENTO E COLOCACAO</v>
      </c>
      <c r="C12918" s="519" t="s">
        <v>42491</v>
      </c>
      <c r="D12918" s="519" t="s">
        <v>42496</v>
      </c>
      <c r="E12918" s="519" t="s">
        <v>42493</v>
      </c>
      <c r="F12918" s="519" t="s">
        <v>42494</v>
      </c>
      <c r="G12918" s="519" t="s">
        <v>34477</v>
      </c>
      <c r="I12918" s="519" t="s">
        <v>36</v>
      </c>
      <c r="J12918" s="650">
        <v>234.68</v>
      </c>
    </row>
    <row r="12919" spans="1:10">
      <c r="A12919" s="519" t="s">
        <v>13075</v>
      </c>
      <c r="B12919" s="519" t="str">
        <f t="shared" si="201"/>
        <v>QUADRO DE AULA,MEDINDO 5,00X1,20M, EM COMPENSADO DE 10MM DEESPESSURA,REVESTIMENTO COM CHAPA LAMINADA (COMPOSTA DE CELULOSE COM RESINA PRENSADA EM AUTOCLAVE),"VERDE SUPER QUADRO ESCOLAR",COM MOLDURA DE MADEIRA ENVERNIZADA DE 10X2,5CM. FORNECIMENTO E COLOCACAO</v>
      </c>
      <c r="C12919" s="519" t="s">
        <v>42497</v>
      </c>
      <c r="D12919" s="519" t="s">
        <v>42498</v>
      </c>
      <c r="E12919" s="519" t="s">
        <v>42499</v>
      </c>
      <c r="F12919" s="519" t="s">
        <v>42500</v>
      </c>
      <c r="G12919" s="519" t="s">
        <v>36323</v>
      </c>
      <c r="I12919" s="519" t="s">
        <v>5</v>
      </c>
      <c r="J12919" s="650">
        <v>2059.0500000000002</v>
      </c>
    </row>
    <row r="12920" spans="1:10">
      <c r="A12920" s="519" t="s">
        <v>13076</v>
      </c>
      <c r="B12920" s="519" t="str">
        <f t="shared" si="201"/>
        <v>QUADRO DE AULA,MEDINDO 5,00X1,20M, EM COMPENSADO DE 10MM DEESPESSURA,REVESTIMENTO COM CHAPA LAMINADA (COMPOSTA DE CELULOSE COM RESINA PRENSADA EM AUTOCLAVE),"VERDE SUPER QUADRO ESCOLAR",COM MOLDURA DE MADEIRA ENVERNIZADA DE 10X2,5CM. FORNECIMENTO E COLOCACAO</v>
      </c>
      <c r="C12920" s="519" t="s">
        <v>42497</v>
      </c>
      <c r="D12920" s="519" t="s">
        <v>42498</v>
      </c>
      <c r="E12920" s="519" t="s">
        <v>42499</v>
      </c>
      <c r="F12920" s="519" t="s">
        <v>42500</v>
      </c>
      <c r="G12920" s="519" t="s">
        <v>36323</v>
      </c>
      <c r="I12920" s="519" t="s">
        <v>5</v>
      </c>
      <c r="J12920" s="650">
        <v>1986.65</v>
      </c>
    </row>
    <row r="12921" spans="1:10">
      <c r="A12921" s="519" t="s">
        <v>13077</v>
      </c>
      <c r="B12921" s="519" t="str">
        <f t="shared" si="201"/>
        <v>QUADRO DE AULA,MEDINDO 5,85X1,20M, EM COMPENSADO DE 10MM DEESPESSURA, REVESTIMENTO COM CHAPA LAMINADA (COMPOSTA DE CELULOSE COM RESINA PRENSADA EM AUTOCLAVE), "VERDE SUPER QUADROESCOLAR",COM MOLDURA DE MADEIRA ENVERNIZADA DE 10X2,5CM. FORNECIMENTO E COLOCACAO</v>
      </c>
      <c r="C12921" s="519" t="s">
        <v>42501</v>
      </c>
      <c r="D12921" s="519" t="s">
        <v>42502</v>
      </c>
      <c r="E12921" s="519" t="s">
        <v>42503</v>
      </c>
      <c r="F12921" s="519" t="s">
        <v>42504</v>
      </c>
      <c r="G12921" s="519" t="s">
        <v>34273</v>
      </c>
      <c r="I12921" s="519" t="s">
        <v>5</v>
      </c>
      <c r="J12921" s="650">
        <v>2244.1799999999998</v>
      </c>
    </row>
    <row r="12922" spans="1:10">
      <c r="A12922" s="519" t="s">
        <v>13078</v>
      </c>
      <c r="B12922" s="519" t="str">
        <f t="shared" si="201"/>
        <v>QUADRO DE AULA,MEDINDO 5,85X1,20M, EM COMPENSADO DE 10MM DEESPESSURA, REVESTIMENTO COM CHAPA LAMINADA (COMPOSTA DE CELULOSE COM RESINA PRENSADA EM AUTOCLAVE), "VERDE SUPER QUADROESCOLAR",COM MOLDURA DE MADEIRA ENVERNIZADA DE 10X2,5CM. FORNECIMENTO E COLOCACAO</v>
      </c>
      <c r="C12922" s="519" t="s">
        <v>42501</v>
      </c>
      <c r="D12922" s="519" t="s">
        <v>42502</v>
      </c>
      <c r="E12922" s="519" t="s">
        <v>42503</v>
      </c>
      <c r="F12922" s="519" t="s">
        <v>42504</v>
      </c>
      <c r="G12922" s="519" t="s">
        <v>34273</v>
      </c>
      <c r="I12922" s="519" t="s">
        <v>5</v>
      </c>
      <c r="J12922" s="650">
        <v>2166.11</v>
      </c>
    </row>
    <row r="12923" spans="1:10">
      <c r="A12923" s="519" t="s">
        <v>13079</v>
      </c>
      <c r="B12923" s="519" t="str">
        <f t="shared" si="201"/>
        <v>QUADRO DE AULA,MEDINDO 2,00X1,20M, EM COMPENSADO DE 10MM DEESPESSURA, REVESTIMENTO COM CHAPA DE LAMINADO MELAMINICO NACOR BRANCA BRILHANTE, COM MOLDURA DE MADEIRA ENVERNIZADA DE10X2,5CM.FORNECIMENTO E COLOCACAO</v>
      </c>
      <c r="C12923" s="519" t="s">
        <v>42505</v>
      </c>
      <c r="D12923" s="519" t="s">
        <v>42506</v>
      </c>
      <c r="E12923" s="519" t="s">
        <v>42507</v>
      </c>
      <c r="F12923" s="519" t="s">
        <v>42508</v>
      </c>
      <c r="I12923" s="519" t="s">
        <v>5</v>
      </c>
      <c r="J12923" s="650">
        <v>670.07</v>
      </c>
    </row>
    <row r="12924" spans="1:10">
      <c r="A12924" s="519" t="s">
        <v>13080</v>
      </c>
      <c r="B12924" s="519" t="str">
        <f t="shared" si="201"/>
        <v>QUADRO DE AULA,MEDINDO 2,00X1,20M, EM COMPENSADO DE 10MM DEESPESSURA, REVESTIMENTO COM CHAPA DE LAMINADO MELAMINICO NACOR BRANCA BRILHANTE, COM MOLDURA DE MADEIRA ENVERNIZADA DE10X2,5CM.FORNECIMENTO E COLOCACAO</v>
      </c>
      <c r="C12924" s="519" t="s">
        <v>42505</v>
      </c>
      <c r="D12924" s="519" t="s">
        <v>42506</v>
      </c>
      <c r="E12924" s="519" t="s">
        <v>42507</v>
      </c>
      <c r="F12924" s="519" t="s">
        <v>42508</v>
      </c>
      <c r="I12924" s="519" t="s">
        <v>5</v>
      </c>
      <c r="J12924" s="650">
        <v>637.24</v>
      </c>
    </row>
    <row r="12925" spans="1:10">
      <c r="A12925" s="519" t="s">
        <v>13081</v>
      </c>
      <c r="B12925" s="519" t="str">
        <f t="shared" si="201"/>
        <v>PORTA DE MADEIRA, LISA, COMPENSADO,DE 60X210X3CM, REVESTIDADE CHAPA DE LAMINADO MELAMINICO, 1MM DE ESPESSURA, EXCLUSIVE ADUELA,ALIZAR E FERRAGENS.FORNECIMENTO E COLOCACAO</v>
      </c>
      <c r="C12925" s="519" t="s">
        <v>42509</v>
      </c>
      <c r="D12925" s="519" t="s">
        <v>42510</v>
      </c>
      <c r="E12925" s="519" t="s">
        <v>42511</v>
      </c>
      <c r="I12925" s="519" t="s">
        <v>5</v>
      </c>
      <c r="J12925" s="650">
        <v>760.74</v>
      </c>
    </row>
    <row r="12926" spans="1:10">
      <c r="A12926" s="519" t="s">
        <v>13082</v>
      </c>
      <c r="B12926" s="519" t="str">
        <f t="shared" si="201"/>
        <v>PORTA DE MADEIRA, LISA, COMPENSADO,DE 60X210X3CM, REVESTIDADE CHAPA DE LAMINADO MELAMINICO, 1MM DE ESPESSURA, EXCLUSIVE ADUELA,ALIZAR E FERRAGENS.FORNECIMENTO E COLOCACAO</v>
      </c>
      <c r="C12926" s="519" t="s">
        <v>42509</v>
      </c>
      <c r="D12926" s="519" t="s">
        <v>42510</v>
      </c>
      <c r="E12926" s="519" t="s">
        <v>42511</v>
      </c>
      <c r="I12926" s="519" t="s">
        <v>5</v>
      </c>
      <c r="J12926" s="650">
        <v>696.09</v>
      </c>
    </row>
    <row r="12927" spans="1:10">
      <c r="A12927" s="519" t="s">
        <v>13083</v>
      </c>
      <c r="B12927" s="519" t="str">
        <f t="shared" si="201"/>
        <v>PORTA DE MADEIRA, LISA, COMPENSADO,DE 70X210X3CM, REVESTIDADE CHAPA DE LAMINADO MELAMINICO, 1MM DE ESPESSURA,EXCLUSIVEADUELA,ALIZAR E FERRAGENS.FORNECIMENTO E COLOCACAO</v>
      </c>
      <c r="C12927" s="519" t="s">
        <v>42512</v>
      </c>
      <c r="D12927" s="519" t="s">
        <v>42513</v>
      </c>
      <c r="E12927" s="519" t="s">
        <v>42514</v>
      </c>
      <c r="I12927" s="519" t="s">
        <v>5</v>
      </c>
      <c r="J12927" s="650">
        <v>1181.32</v>
      </c>
    </row>
    <row r="12928" spans="1:10">
      <c r="A12928" s="519" t="s">
        <v>13084</v>
      </c>
      <c r="B12928" s="519" t="str">
        <f t="shared" si="201"/>
        <v>PORTA DE MADEIRA, LISA, COMPENSADO,DE 70X210X3CM, REVESTIDADE CHAPA DE LAMINADO MELAMINICO, 1MM DE ESPESSURA,EXCLUSIVEADUELA,ALIZAR E FERRAGENS.FORNECIMENTO E COLOCACAO</v>
      </c>
      <c r="C12928" s="519" t="s">
        <v>42512</v>
      </c>
      <c r="D12928" s="519" t="s">
        <v>42513</v>
      </c>
      <c r="E12928" s="519" t="s">
        <v>42514</v>
      </c>
      <c r="I12928" s="519" t="s">
        <v>5</v>
      </c>
      <c r="J12928" s="650">
        <v>1083.1199999999999</v>
      </c>
    </row>
    <row r="12929" spans="1:10">
      <c r="A12929" s="519" t="s">
        <v>13085</v>
      </c>
      <c r="B12929" s="519" t="str">
        <f t="shared" si="201"/>
        <v>PORTA DE MADEIRA, LISA, COMPENSADO,DE 80X210X3CM, REVESTIDADE CHAPA DE LAMINADO MELAMINICO, 1MM DE ESPESSURA,EXCLUSIVEADUELA,ALIZAR E FERRAGENS.FORNECIMENTO E COLOCACAO</v>
      </c>
      <c r="C12929" s="519" t="s">
        <v>42515</v>
      </c>
      <c r="D12929" s="519" t="s">
        <v>42513</v>
      </c>
      <c r="E12929" s="519" t="s">
        <v>42514</v>
      </c>
      <c r="I12929" s="519" t="s">
        <v>5</v>
      </c>
      <c r="J12929" s="650">
        <v>1195.8900000000001</v>
      </c>
    </row>
    <row r="12930" spans="1:10">
      <c r="A12930" s="519" t="s">
        <v>13086</v>
      </c>
      <c r="B12930" s="519" t="str">
        <f t="shared" si="201"/>
        <v>PORTA DE MADEIRA, LISA, COMPENSADO,DE 80X210X3CM, REVESTIDADE CHAPA DE LAMINADO MELAMINICO, 1MM DE ESPESSURA,EXCLUSIVEADUELA,ALIZAR E FERRAGENS.FORNECIMENTO E COLOCACAO</v>
      </c>
      <c r="C12930" s="519" t="s">
        <v>42515</v>
      </c>
      <c r="D12930" s="519" t="s">
        <v>42513</v>
      </c>
      <c r="E12930" s="519" t="s">
        <v>42514</v>
      </c>
      <c r="I12930" s="519" t="s">
        <v>5</v>
      </c>
      <c r="J12930" s="650">
        <v>1097.69</v>
      </c>
    </row>
    <row r="12931" spans="1:10">
      <c r="A12931" s="519" t="s">
        <v>13087</v>
      </c>
      <c r="B12931" s="519" t="str">
        <f t="shared" si="201"/>
        <v>COLOCACAO DE FECHADURA DE EMBUTIR,COM ALTURA APROXIMADA DE 20CM,EM MADEIRA,EXCLUSIVE O FORNECIMENTO</v>
      </c>
      <c r="C12931" s="519" t="s">
        <v>42516</v>
      </c>
      <c r="D12931" s="519" t="s">
        <v>42517</v>
      </c>
      <c r="I12931" s="519" t="s">
        <v>5</v>
      </c>
      <c r="J12931" s="650">
        <v>57.03</v>
      </c>
    </row>
    <row r="12932" spans="1:10">
      <c r="A12932" s="519" t="s">
        <v>13088</v>
      </c>
      <c r="B12932" s="519" t="str">
        <f t="shared" si="201"/>
        <v>COLOCACAO DE FECHADURA DE EMBUTIR,COM ALTURA APROXIMADA DE 20CM,EM MADEIRA,EXCLUSIVE O FORNECIMENTO</v>
      </c>
      <c r="C12932" s="519" t="s">
        <v>42516</v>
      </c>
      <c r="D12932" s="519" t="s">
        <v>42517</v>
      </c>
      <c r="I12932" s="519" t="s">
        <v>5</v>
      </c>
      <c r="J12932" s="650">
        <v>49.43</v>
      </c>
    </row>
    <row r="12933" spans="1:10">
      <c r="A12933" s="519" t="s">
        <v>13089</v>
      </c>
      <c r="B12933" s="519" t="str">
        <f t="shared" si="201"/>
        <v>COLOCACAO DE FECHADURA DE EMBUTIR,COM ALTURA APROXIMADA DE 15CM,EM MADEIRA,EXCLUSIVE O FORNECIMENTO</v>
      </c>
      <c r="C12933" s="519" t="s">
        <v>42518</v>
      </c>
      <c r="D12933" s="519" t="s">
        <v>42519</v>
      </c>
      <c r="I12933" s="519" t="s">
        <v>5</v>
      </c>
      <c r="J12933" s="650">
        <v>51.96</v>
      </c>
    </row>
    <row r="12934" spans="1:10">
      <c r="A12934" s="519" t="s">
        <v>13090</v>
      </c>
      <c r="B12934" s="519" t="str">
        <f t="shared" si="201"/>
        <v>COLOCACAO DE FECHADURA DE EMBUTIR,COM ALTURA APROXIMADA DE 15CM,EM MADEIRA,EXCLUSIVE O FORNECIMENTO</v>
      </c>
      <c r="C12934" s="519" t="s">
        <v>42518</v>
      </c>
      <c r="D12934" s="519" t="s">
        <v>42519</v>
      </c>
      <c r="I12934" s="519" t="s">
        <v>5</v>
      </c>
      <c r="J12934" s="650">
        <v>45.03</v>
      </c>
    </row>
    <row r="12935" spans="1:10">
      <c r="A12935" s="519" t="s">
        <v>13091</v>
      </c>
      <c r="B12935" s="519" t="str">
        <f t="shared" si="201"/>
        <v>COLOCACAO DE FECHADURA DE EMBUTIR,COM ALTURA APROXIMADA DE 10CM,EM MADEIRA,EXCLUSIVE O FORNECIMENTO</v>
      </c>
      <c r="C12935" s="519" t="s">
        <v>42518</v>
      </c>
      <c r="D12935" s="519" t="s">
        <v>42517</v>
      </c>
      <c r="I12935" s="519" t="s">
        <v>5</v>
      </c>
      <c r="J12935" s="650">
        <v>47.14</v>
      </c>
    </row>
    <row r="12936" spans="1:10">
      <c r="A12936" s="519" t="s">
        <v>13092</v>
      </c>
      <c r="B12936" s="519" t="str">
        <f t="shared" ref="B12936:B12999" si="202">C12936&amp;D12936&amp;E12936&amp;F12936&amp;G12936&amp;H12936</f>
        <v>COLOCACAO DE FECHADURA DE EMBUTIR,COM ALTURA APROXIMADA DE 10CM,EM MADEIRA,EXCLUSIVE O FORNECIMENTO</v>
      </c>
      <c r="C12936" s="519" t="s">
        <v>42518</v>
      </c>
      <c r="D12936" s="519" t="s">
        <v>42517</v>
      </c>
      <c r="I12936" s="519" t="s">
        <v>5</v>
      </c>
      <c r="J12936" s="650">
        <v>40.86</v>
      </c>
    </row>
    <row r="12937" spans="1:10">
      <c r="A12937" s="519" t="s">
        <v>13093</v>
      </c>
      <c r="B12937" s="519" t="str">
        <f t="shared" si="202"/>
        <v>SUBSTITUICAO DE FECHADURA DE EMBUTIR,COM ALTURA APROXIMADA DE 20CM,EM MADEIRA,EXCLUSIVE O FORNECIMENTO</v>
      </c>
      <c r="C12937" s="519" t="s">
        <v>42520</v>
      </c>
      <c r="D12937" s="519" t="s">
        <v>42521</v>
      </c>
      <c r="I12937" s="519" t="s">
        <v>5</v>
      </c>
      <c r="J12937" s="650">
        <v>22.81</v>
      </c>
    </row>
    <row r="12938" spans="1:10">
      <c r="A12938" s="519" t="s">
        <v>13094</v>
      </c>
      <c r="B12938" s="519" t="str">
        <f t="shared" si="202"/>
        <v>SUBSTITUICAO DE FECHADURA DE EMBUTIR,COM ALTURA APROXIMADA DE 20CM,EM MADEIRA,EXCLUSIVE O FORNECIMENTO</v>
      </c>
      <c r="C12938" s="519" t="s">
        <v>42520</v>
      </c>
      <c r="D12938" s="519" t="s">
        <v>42521</v>
      </c>
      <c r="I12938" s="519" t="s">
        <v>5</v>
      </c>
      <c r="J12938" s="650">
        <v>19.77</v>
      </c>
    </row>
    <row r="12939" spans="1:10">
      <c r="A12939" s="519" t="s">
        <v>13095</v>
      </c>
      <c r="B12939" s="519" t="str">
        <f t="shared" si="202"/>
        <v>SUBSTITUICAO DE FECHADURA DE EMBUTIR,COM ALTURA APROXIMADA DE 15CM,EM MADEIRA,EXCLUSIVE O FORNECIMENTO</v>
      </c>
      <c r="C12939" s="519" t="s">
        <v>42520</v>
      </c>
      <c r="D12939" s="519" t="s">
        <v>42522</v>
      </c>
      <c r="I12939" s="519" t="s">
        <v>5</v>
      </c>
      <c r="J12939" s="650">
        <v>20.78</v>
      </c>
    </row>
    <row r="12940" spans="1:10">
      <c r="A12940" s="519" t="s">
        <v>13096</v>
      </c>
      <c r="B12940" s="519" t="str">
        <f t="shared" si="202"/>
        <v>SUBSTITUICAO DE FECHADURA DE EMBUTIR,COM ALTURA APROXIMADA DE 15CM,EM MADEIRA,EXCLUSIVE O FORNECIMENTO</v>
      </c>
      <c r="C12940" s="519" t="s">
        <v>42520</v>
      </c>
      <c r="D12940" s="519" t="s">
        <v>42522</v>
      </c>
      <c r="I12940" s="519" t="s">
        <v>5</v>
      </c>
      <c r="J12940" s="650">
        <v>18.010000000000002</v>
      </c>
    </row>
    <row r="12941" spans="1:10">
      <c r="A12941" s="519" t="s">
        <v>13097</v>
      </c>
      <c r="B12941" s="519" t="str">
        <f t="shared" si="202"/>
        <v>SUBSTITUICAO DE FECHADURA DE EMBUTIR,COM ALTURA APROXIMADA DE 10CM,EM MADEIRA,EXCLUSIVE O FORNECIMENTO</v>
      </c>
      <c r="C12941" s="519" t="s">
        <v>42520</v>
      </c>
      <c r="D12941" s="519" t="s">
        <v>42523</v>
      </c>
      <c r="I12941" s="519" t="s">
        <v>5</v>
      </c>
      <c r="J12941" s="650">
        <v>18.75</v>
      </c>
    </row>
    <row r="12942" spans="1:10">
      <c r="A12942" s="519" t="s">
        <v>13098</v>
      </c>
      <c r="B12942" s="519" t="str">
        <f t="shared" si="202"/>
        <v>SUBSTITUICAO DE FECHADURA DE EMBUTIR,COM ALTURA APROXIMADA DE 10CM,EM MADEIRA,EXCLUSIVE O FORNECIMENTO</v>
      </c>
      <c r="C12942" s="519" t="s">
        <v>42520</v>
      </c>
      <c r="D12942" s="519" t="s">
        <v>42523</v>
      </c>
      <c r="I12942" s="519" t="s">
        <v>5</v>
      </c>
      <c r="J12942" s="650">
        <v>16.25</v>
      </c>
    </row>
    <row r="12943" spans="1:10">
      <c r="A12943" s="519" t="s">
        <v>13099</v>
      </c>
      <c r="B12943" s="519" t="str">
        <f t="shared" si="202"/>
        <v>COLOCACAO DE UMA DOBRADICA COM AS DIMENSOES DE 3"X4" OU 3"X3.1/2",EM MADEIRA,EXCLUSIVE O FORNECIMENTO</v>
      </c>
      <c r="C12943" s="519" t="s">
        <v>42524</v>
      </c>
      <c r="D12943" s="519" t="s">
        <v>42525</v>
      </c>
      <c r="I12943" s="519" t="s">
        <v>5</v>
      </c>
      <c r="J12943" s="650">
        <v>19.010000000000002</v>
      </c>
    </row>
    <row r="12944" spans="1:10">
      <c r="A12944" s="519" t="s">
        <v>13100</v>
      </c>
      <c r="B12944" s="519" t="str">
        <f t="shared" si="202"/>
        <v>COLOCACAO DE UMA DOBRADICA COM AS DIMENSOES DE 3"X4" OU 3"X3.1/2",EM MADEIRA,EXCLUSIVE O FORNECIMENTO</v>
      </c>
      <c r="C12944" s="519" t="s">
        <v>42524</v>
      </c>
      <c r="D12944" s="519" t="s">
        <v>42525</v>
      </c>
      <c r="I12944" s="519" t="s">
        <v>5</v>
      </c>
      <c r="J12944" s="650">
        <v>16.47</v>
      </c>
    </row>
    <row r="12945" spans="1:10">
      <c r="A12945" s="519" t="s">
        <v>13101</v>
      </c>
      <c r="B12945" s="519" t="str">
        <f t="shared" si="202"/>
        <v>COLOCACAO DE UMA DOBRADICA COM AS DIMENSOES DE 3"X3" OU 3"X2.1/2",EM MADEIRA,EXCLUSIVE O FORNECIMENTO</v>
      </c>
      <c r="C12945" s="519" t="s">
        <v>42526</v>
      </c>
      <c r="D12945" s="519" t="s">
        <v>42525</v>
      </c>
      <c r="I12945" s="519" t="s">
        <v>5</v>
      </c>
      <c r="J12945" s="650">
        <v>15.2</v>
      </c>
    </row>
    <row r="12946" spans="1:10">
      <c r="A12946" s="519" t="s">
        <v>13102</v>
      </c>
      <c r="B12946" s="519" t="str">
        <f t="shared" si="202"/>
        <v>COLOCACAO DE UMA DOBRADICA COM AS DIMENSOES DE 3"X3" OU 3"X2.1/2",EM MADEIRA,EXCLUSIVE O FORNECIMENTO</v>
      </c>
      <c r="C12946" s="519" t="s">
        <v>42526</v>
      </c>
      <c r="D12946" s="519" t="s">
        <v>42525</v>
      </c>
      <c r="I12946" s="519" t="s">
        <v>5</v>
      </c>
      <c r="J12946" s="650">
        <v>13.18</v>
      </c>
    </row>
    <row r="12947" spans="1:10">
      <c r="A12947" s="519" t="s">
        <v>13103</v>
      </c>
      <c r="B12947" s="519" t="str">
        <f t="shared" si="202"/>
        <v>COLOCACAO DE UMA DOBRADICA COM AS DIMENSOES DE 2"X2.1/2" A 1.1/2"X2",EM MADEIRA,EXCLUSIVE O FORNECIMENTO</v>
      </c>
      <c r="C12947" s="519" t="s">
        <v>42527</v>
      </c>
      <c r="D12947" s="519" t="s">
        <v>42528</v>
      </c>
      <c r="I12947" s="519" t="s">
        <v>5</v>
      </c>
      <c r="J12947" s="650">
        <v>11.4</v>
      </c>
    </row>
    <row r="12948" spans="1:10">
      <c r="A12948" s="519" t="s">
        <v>13104</v>
      </c>
      <c r="B12948" s="519" t="str">
        <f t="shared" si="202"/>
        <v>COLOCACAO DE UMA DOBRADICA COM AS DIMENSOES DE 2"X2.1/2" A 1.1/2"X2",EM MADEIRA,EXCLUSIVE O FORNECIMENTO</v>
      </c>
      <c r="C12948" s="519" t="s">
        <v>42527</v>
      </c>
      <c r="D12948" s="519" t="s">
        <v>42528</v>
      </c>
      <c r="I12948" s="519" t="s">
        <v>5</v>
      </c>
      <c r="J12948" s="650">
        <v>9.8800000000000008</v>
      </c>
    </row>
    <row r="12949" spans="1:10">
      <c r="A12949" s="519" t="s">
        <v>13105</v>
      </c>
      <c r="B12949" s="519" t="str">
        <f t="shared" si="202"/>
        <v>SUBSTITUICAO DE UMA DOBRADICA COM AS DIMENSOES DE 3"X4" OU 3"X3.1/2",EM MADEIRA,EXCLUSIVE O FORNECIMENTO</v>
      </c>
      <c r="C12949" s="519" t="s">
        <v>42529</v>
      </c>
      <c r="D12949" s="519" t="s">
        <v>42530</v>
      </c>
      <c r="I12949" s="519" t="s">
        <v>5</v>
      </c>
      <c r="J12949" s="650">
        <v>8.8699999999999992</v>
      </c>
    </row>
    <row r="12950" spans="1:10">
      <c r="A12950" s="519" t="s">
        <v>13106</v>
      </c>
      <c r="B12950" s="519" t="str">
        <f t="shared" si="202"/>
        <v>SUBSTITUICAO DE UMA DOBRADICA COM AS DIMENSOES DE 3"X4" OU 3"X3.1/2",EM MADEIRA,EXCLUSIVE O FORNECIMENTO</v>
      </c>
      <c r="C12950" s="519" t="s">
        <v>42529</v>
      </c>
      <c r="D12950" s="519" t="s">
        <v>42530</v>
      </c>
      <c r="I12950" s="519" t="s">
        <v>5</v>
      </c>
      <c r="J12950" s="650">
        <v>7.68</v>
      </c>
    </row>
    <row r="12951" spans="1:10">
      <c r="A12951" s="519" t="s">
        <v>13107</v>
      </c>
      <c r="B12951" s="519" t="str">
        <f t="shared" si="202"/>
        <v>SUBSTITUICAO DE UMA DOBRADICA COM AS DIMENSOES DE 3"X3" OU 3"X2.1/2",EM MADEIRA,EXCLUSIVE O FORNECIMENTO</v>
      </c>
      <c r="C12951" s="519" t="s">
        <v>42531</v>
      </c>
      <c r="D12951" s="519" t="s">
        <v>42532</v>
      </c>
      <c r="I12951" s="519" t="s">
        <v>5</v>
      </c>
      <c r="J12951" s="650">
        <v>7.6</v>
      </c>
    </row>
    <row r="12952" spans="1:10">
      <c r="A12952" s="519" t="s">
        <v>13108</v>
      </c>
      <c r="B12952" s="519" t="str">
        <f t="shared" si="202"/>
        <v>SUBSTITUICAO DE UMA DOBRADICA COM AS DIMENSOES DE 3"X3" OU 3"X2.1/2",EM MADEIRA,EXCLUSIVE O FORNECIMENTO</v>
      </c>
      <c r="C12952" s="519" t="s">
        <v>42531</v>
      </c>
      <c r="D12952" s="519" t="s">
        <v>42532</v>
      </c>
      <c r="I12952" s="519" t="s">
        <v>5</v>
      </c>
      <c r="J12952" s="650">
        <v>6.59</v>
      </c>
    </row>
    <row r="12953" spans="1:10">
      <c r="A12953" s="519" t="s">
        <v>13109</v>
      </c>
      <c r="B12953" s="519" t="str">
        <f t="shared" si="202"/>
        <v>SUBSTITUICAO DE UMA DOBRADICA COM AS DIMENSOES DE 2"X2.1/2"A 1.1/2"X2",EM MADEIRA,EXCLUSIVE O FORNECIMENTO</v>
      </c>
      <c r="C12953" s="519" t="s">
        <v>42533</v>
      </c>
      <c r="D12953" s="519" t="s">
        <v>42534</v>
      </c>
      <c r="I12953" s="519" t="s">
        <v>5</v>
      </c>
      <c r="J12953" s="650">
        <v>6.33</v>
      </c>
    </row>
    <row r="12954" spans="1:10">
      <c r="A12954" s="519" t="s">
        <v>13110</v>
      </c>
      <c r="B12954" s="519" t="str">
        <f t="shared" si="202"/>
        <v>SUBSTITUICAO DE UMA DOBRADICA COM AS DIMENSOES DE 2"X2.1/2"A 1.1/2"X2",EM MADEIRA,EXCLUSIVE O FORNECIMENTO</v>
      </c>
      <c r="C12954" s="519" t="s">
        <v>42533</v>
      </c>
      <c r="D12954" s="519" t="s">
        <v>42534</v>
      </c>
      <c r="I12954" s="519" t="s">
        <v>5</v>
      </c>
      <c r="J12954" s="650">
        <v>5.49</v>
      </c>
    </row>
    <row r="12955" spans="1:10">
      <c r="A12955" s="519" t="s">
        <v>13111</v>
      </c>
      <c r="B12955" s="519" t="str">
        <f t="shared" si="202"/>
        <v>COLOCACAO DE VISOR OPTICO,EM MADEIRA,EXCLUSIVE O FORNECIMENTO</v>
      </c>
      <c r="C12955" s="519" t="s">
        <v>42535</v>
      </c>
      <c r="D12955" s="519" t="s">
        <v>32884</v>
      </c>
      <c r="I12955" s="519" t="s">
        <v>5</v>
      </c>
      <c r="J12955" s="650">
        <v>12.67</v>
      </c>
    </row>
    <row r="12956" spans="1:10">
      <c r="A12956" s="519" t="s">
        <v>13112</v>
      </c>
      <c r="B12956" s="519" t="str">
        <f t="shared" si="202"/>
        <v>COLOCACAO DE VISOR OPTICO,EM MADEIRA,EXCLUSIVE O FORNECIMENTO</v>
      </c>
      <c r="C12956" s="519" t="s">
        <v>42535</v>
      </c>
      <c r="D12956" s="519" t="s">
        <v>32884</v>
      </c>
      <c r="I12956" s="519" t="s">
        <v>5</v>
      </c>
      <c r="J12956" s="650">
        <v>10.98</v>
      </c>
    </row>
    <row r="12957" spans="1:10">
      <c r="A12957" s="519" t="s">
        <v>13113</v>
      </c>
      <c r="B12957" s="519" t="str">
        <f t="shared" si="202"/>
        <v>COLOCACAO DE FECHO DE EMBUTIR,DE 40CM,EM MADEIRA,EXCLUSIVE O FORNECIMENTO</v>
      </c>
      <c r="C12957" s="519" t="s">
        <v>42536</v>
      </c>
      <c r="D12957" s="519" t="s">
        <v>36472</v>
      </c>
      <c r="I12957" s="519" t="s">
        <v>5</v>
      </c>
      <c r="J12957" s="650">
        <v>57.03</v>
      </c>
    </row>
    <row r="12958" spans="1:10">
      <c r="A12958" s="519" t="s">
        <v>13114</v>
      </c>
      <c r="B12958" s="519" t="str">
        <f t="shared" si="202"/>
        <v>COLOCACAO DE FECHO DE EMBUTIR,DE 40CM,EM MADEIRA,EXCLUSIVE O FORNECIMENTO</v>
      </c>
      <c r="C12958" s="519" t="s">
        <v>42536</v>
      </c>
      <c r="D12958" s="519" t="s">
        <v>36472</v>
      </c>
      <c r="I12958" s="519" t="s">
        <v>5</v>
      </c>
      <c r="J12958" s="650">
        <v>49.43</v>
      </c>
    </row>
    <row r="12959" spans="1:10">
      <c r="A12959" s="519" t="s">
        <v>13115</v>
      </c>
      <c r="B12959" s="519" t="str">
        <f t="shared" si="202"/>
        <v>COLOCACAO DE FECHO DE EMBUTIR,DE 20CM,EM MADEIRA,EXCLUSIVE O FORNECIMENTO</v>
      </c>
      <c r="C12959" s="519" t="s">
        <v>42537</v>
      </c>
      <c r="D12959" s="519" t="s">
        <v>36472</v>
      </c>
      <c r="I12959" s="519" t="s">
        <v>5</v>
      </c>
      <c r="J12959" s="650">
        <v>43.09</v>
      </c>
    </row>
    <row r="12960" spans="1:10">
      <c r="A12960" s="519" t="s">
        <v>13116</v>
      </c>
      <c r="B12960" s="519" t="str">
        <f t="shared" si="202"/>
        <v>COLOCACAO DE FECHO DE EMBUTIR,DE 20CM,EM MADEIRA,EXCLUSIVE O FORNECIMENTO</v>
      </c>
      <c r="C12960" s="519" t="s">
        <v>42537</v>
      </c>
      <c r="D12960" s="519" t="s">
        <v>36472</v>
      </c>
      <c r="I12960" s="519" t="s">
        <v>5</v>
      </c>
      <c r="J12960" s="650">
        <v>37.340000000000003</v>
      </c>
    </row>
    <row r="12961" spans="1:10">
      <c r="A12961" s="519" t="s">
        <v>13117</v>
      </c>
      <c r="B12961" s="519" t="str">
        <f t="shared" si="202"/>
        <v>COLOCACAO DE SISTEMA DE ROLDANAS,CABOS E CONTRAPESOS,EM JANELA GUILHOTINA,EXCLUSIVE O FORNECIMENTO</v>
      </c>
      <c r="C12961" s="519" t="s">
        <v>42538</v>
      </c>
      <c r="D12961" s="519" t="s">
        <v>42539</v>
      </c>
      <c r="I12961" s="519" t="s">
        <v>5</v>
      </c>
      <c r="J12961" s="650">
        <v>88.71</v>
      </c>
    </row>
    <row r="12962" spans="1:10">
      <c r="A12962" s="519" t="s">
        <v>13118</v>
      </c>
      <c r="B12962" s="519" t="str">
        <f t="shared" si="202"/>
        <v>COLOCACAO DE SISTEMA DE ROLDANAS,CABOS E CONTRAPESOS,EM JANELA GUILHOTINA,EXCLUSIVE O FORNECIMENTO</v>
      </c>
      <c r="C12962" s="519" t="s">
        <v>42538</v>
      </c>
      <c r="D12962" s="519" t="s">
        <v>42539</v>
      </c>
      <c r="I12962" s="519" t="s">
        <v>5</v>
      </c>
      <c r="J12962" s="650">
        <v>76.89</v>
      </c>
    </row>
    <row r="12963" spans="1:10">
      <c r="A12963" s="519" t="s">
        <v>13119</v>
      </c>
      <c r="B12963" s="519" t="str">
        <f t="shared" si="202"/>
        <v>COLOCACAO DE PRENDEDOR DE PORTA,EM PISOS DE MADEIRA,EXCLUSIVE O FORNECIMENTO</v>
      </c>
      <c r="C12963" s="519" t="s">
        <v>42540</v>
      </c>
      <c r="D12963" s="519" t="s">
        <v>42541</v>
      </c>
      <c r="I12963" s="519" t="s">
        <v>5</v>
      </c>
      <c r="J12963" s="650">
        <v>6.33</v>
      </c>
    </row>
    <row r="12964" spans="1:10">
      <c r="A12964" s="519" t="s">
        <v>13120</v>
      </c>
      <c r="B12964" s="519" t="str">
        <f t="shared" si="202"/>
        <v>COLOCACAO DE PRENDEDOR DE PORTA,EM PISOS DE MADEIRA,EXCLUSIVE O FORNECIMENTO</v>
      </c>
      <c r="C12964" s="519" t="s">
        <v>42540</v>
      </c>
      <c r="D12964" s="519" t="s">
        <v>42541</v>
      </c>
      <c r="I12964" s="519" t="s">
        <v>5</v>
      </c>
      <c r="J12964" s="650">
        <v>5.49</v>
      </c>
    </row>
    <row r="12965" spans="1:10">
      <c r="A12965" s="519" t="s">
        <v>13121</v>
      </c>
      <c r="B12965" s="519" t="str">
        <f t="shared" si="202"/>
        <v>COLOCACAO DE FECHO DE SOBREPOR,DE FIO REDONDO,DE 20 OU 30CM,EM MADEIRA,EXCLUSIVE O FORNECIMENTO</v>
      </c>
      <c r="C12965" s="519" t="s">
        <v>42542</v>
      </c>
      <c r="D12965" s="519" t="s">
        <v>42543</v>
      </c>
      <c r="I12965" s="519" t="s">
        <v>5</v>
      </c>
      <c r="J12965" s="650">
        <v>7.6</v>
      </c>
    </row>
    <row r="12966" spans="1:10">
      <c r="A12966" s="519" t="s">
        <v>13122</v>
      </c>
      <c r="B12966" s="519" t="str">
        <f t="shared" si="202"/>
        <v>COLOCACAO DE FECHO DE SOBREPOR,DE FIO REDONDO,DE 20 OU 30CM,EM MADEIRA,EXCLUSIVE O FORNECIMENTO</v>
      </c>
      <c r="C12966" s="519" t="s">
        <v>42542</v>
      </c>
      <c r="D12966" s="519" t="s">
        <v>42543</v>
      </c>
      <c r="I12966" s="519" t="s">
        <v>5</v>
      </c>
      <c r="J12966" s="650">
        <v>6.59</v>
      </c>
    </row>
    <row r="12967" spans="1:10">
      <c r="A12967" s="519" t="s">
        <v>13123</v>
      </c>
      <c r="B12967" s="519" t="str">
        <f t="shared" si="202"/>
        <v>COLOCACAO DE FECHO DE SOBREPOR,DE FIO REDONDO,DE 5 OU 10CM,EM MADEIRA,EXCLUSIVE O FORNECIMENTO</v>
      </c>
      <c r="C12967" s="519" t="s">
        <v>42544</v>
      </c>
      <c r="D12967" s="519" t="s">
        <v>42545</v>
      </c>
      <c r="I12967" s="519" t="s">
        <v>5</v>
      </c>
      <c r="J12967" s="650">
        <v>5.0599999999999996</v>
      </c>
    </row>
    <row r="12968" spans="1:10">
      <c r="A12968" s="519" t="s">
        <v>13124</v>
      </c>
      <c r="B12968" s="519" t="str">
        <f t="shared" si="202"/>
        <v>COLOCACAO DE FECHO DE SOBREPOR,DE FIO REDONDO,DE 5 OU 10CM,EM MADEIRA,EXCLUSIVE O FORNECIMENTO</v>
      </c>
      <c r="C12968" s="519" t="s">
        <v>42544</v>
      </c>
      <c r="D12968" s="519" t="s">
        <v>42545</v>
      </c>
      <c r="I12968" s="519" t="s">
        <v>5</v>
      </c>
      <c r="J12968" s="650">
        <v>4.3899999999999997</v>
      </c>
    </row>
    <row r="12969" spans="1:10">
      <c r="A12969" s="519" t="s">
        <v>13125</v>
      </c>
      <c r="B12969" s="519" t="str">
        <f t="shared" si="202"/>
        <v>COLOCACAO DE MOLA "FECHA PORTA",EM MADEIRA,EXCLUSIVE O FORNECIMENTO</v>
      </c>
      <c r="C12969" s="519" t="s">
        <v>42546</v>
      </c>
      <c r="D12969" s="519" t="s">
        <v>38300</v>
      </c>
      <c r="I12969" s="519" t="s">
        <v>5</v>
      </c>
      <c r="J12969" s="650">
        <v>25.34</v>
      </c>
    </row>
    <row r="12970" spans="1:10">
      <c r="A12970" s="519" t="s">
        <v>13126</v>
      </c>
      <c r="B12970" s="519" t="str">
        <f t="shared" si="202"/>
        <v>COLOCACAO DE MOLA "FECHA PORTA",EM MADEIRA,EXCLUSIVE O FORNECIMENTO</v>
      </c>
      <c r="C12970" s="519" t="s">
        <v>42546</v>
      </c>
      <c r="D12970" s="519" t="s">
        <v>38300</v>
      </c>
      <c r="I12970" s="519" t="s">
        <v>5</v>
      </c>
      <c r="J12970" s="650">
        <v>21.96</v>
      </c>
    </row>
    <row r="12971" spans="1:10">
      <c r="A12971" s="519" t="s">
        <v>13127</v>
      </c>
      <c r="B12971" s="519" t="str">
        <f t="shared" si="202"/>
        <v>COLOCACAO DE CREMONA,EM MADEIRA,COM VARA DE FERRO DE 1,50M,EXCLUSIVE O FORNECIMENTO</v>
      </c>
      <c r="C12971" s="519" t="s">
        <v>42547</v>
      </c>
      <c r="D12971" s="519" t="s">
        <v>42548</v>
      </c>
      <c r="I12971" s="519" t="s">
        <v>5</v>
      </c>
      <c r="J12971" s="650">
        <v>50.69</v>
      </c>
    </row>
    <row r="12972" spans="1:10">
      <c r="A12972" s="519" t="s">
        <v>13128</v>
      </c>
      <c r="B12972" s="519" t="str">
        <f t="shared" si="202"/>
        <v>COLOCACAO DE CREMONA,EM MADEIRA,COM VARA DE FERRO DE 1,50M,EXCLUSIVE O FORNECIMENTO</v>
      </c>
      <c r="C12972" s="519" t="s">
        <v>42547</v>
      </c>
      <c r="D12972" s="519" t="s">
        <v>42548</v>
      </c>
      <c r="I12972" s="519" t="s">
        <v>5</v>
      </c>
      <c r="J12972" s="650">
        <v>43.93</v>
      </c>
    </row>
    <row r="12973" spans="1:10">
      <c r="A12973" s="519" t="s">
        <v>13129</v>
      </c>
      <c r="B12973" s="519" t="str">
        <f t="shared" si="202"/>
        <v>COLOCACAO DE CARRANCA,FIXADA NA PARTE EXTERNA DE JANELAS DEABRIR,EXCLUSIVE O FORNECIMENTO</v>
      </c>
      <c r="C12973" s="519" t="s">
        <v>42549</v>
      </c>
      <c r="D12973" s="519" t="s">
        <v>42550</v>
      </c>
      <c r="I12973" s="519" t="s">
        <v>5</v>
      </c>
      <c r="J12973" s="650">
        <v>25.34</v>
      </c>
    </row>
    <row r="12974" spans="1:10">
      <c r="A12974" s="519" t="s">
        <v>13130</v>
      </c>
      <c r="B12974" s="519" t="str">
        <f t="shared" si="202"/>
        <v>COLOCACAO DE CARRANCA,FIXADA NA PARTE EXTERNA DE JANELAS DEABRIR,EXCLUSIVE O FORNECIMENTO</v>
      </c>
      <c r="C12974" s="519" t="s">
        <v>42549</v>
      </c>
      <c r="D12974" s="519" t="s">
        <v>42550</v>
      </c>
      <c r="I12974" s="519" t="s">
        <v>5</v>
      </c>
      <c r="J12974" s="650">
        <v>21.96</v>
      </c>
    </row>
    <row r="12975" spans="1:10">
      <c r="A12975" s="519" t="s">
        <v>13131</v>
      </c>
      <c r="B12975" s="519" t="str">
        <f t="shared" si="202"/>
        <v>COLOCACAO DE DOBRADICAS,TIPO "VAI E VEM",EM MADEIRA,EXCLUSIVE O FORNECIMENTO</v>
      </c>
      <c r="C12975" s="519" t="s">
        <v>42551</v>
      </c>
      <c r="D12975" s="519" t="s">
        <v>42541</v>
      </c>
      <c r="I12975" s="519" t="s">
        <v>5</v>
      </c>
      <c r="J12975" s="650">
        <v>25.34</v>
      </c>
    </row>
    <row r="12976" spans="1:10">
      <c r="A12976" s="519" t="s">
        <v>13132</v>
      </c>
      <c r="B12976" s="519" t="str">
        <f t="shared" si="202"/>
        <v>COLOCACAO DE DOBRADICAS,TIPO "VAI E VEM",EM MADEIRA,EXCLUSIVE O FORNECIMENTO</v>
      </c>
      <c r="C12976" s="519" t="s">
        <v>42551</v>
      </c>
      <c r="D12976" s="519" t="s">
        <v>42541</v>
      </c>
      <c r="I12976" s="519" t="s">
        <v>5</v>
      </c>
      <c r="J12976" s="650">
        <v>21.96</v>
      </c>
    </row>
    <row r="12977" spans="1:10">
      <c r="A12977" s="519" t="s">
        <v>13133</v>
      </c>
      <c r="B12977" s="519" t="str">
        <f t="shared" si="202"/>
        <v>MASTRO METALICO EM TUBO DE FERRO GALVANIZADO DE 3" COM ALTURA DE 6,00M,EQUIPADO COM ROLDANA COM FIXACAO EM PRISMA DE CONCRETO DE 30X30X50CM.FORNECIMENTO E COLOCACAO</v>
      </c>
      <c r="C12977" s="519" t="s">
        <v>42552</v>
      </c>
      <c r="D12977" s="519" t="s">
        <v>42553</v>
      </c>
      <c r="E12977" s="519" t="s">
        <v>42554</v>
      </c>
      <c r="I12977" s="519" t="s">
        <v>5</v>
      </c>
      <c r="J12977" s="650">
        <v>1794.8</v>
      </c>
    </row>
    <row r="12978" spans="1:10">
      <c r="A12978" s="519" t="s">
        <v>13134</v>
      </c>
      <c r="B12978" s="519" t="str">
        <f t="shared" si="202"/>
        <v>MASTRO METALICO EM TUBO DE FERRO GALVANIZADO DE 3" COM ALTURA DE 6,00M,EQUIPADO COM ROLDANA COM FIXACAO EM PRISMA DE CONCRETO DE 30X30X50CM.FORNECIMENTO E COLOCACAO</v>
      </c>
      <c r="C12978" s="519" t="s">
        <v>42552</v>
      </c>
      <c r="D12978" s="519" t="s">
        <v>42553</v>
      </c>
      <c r="E12978" s="519" t="s">
        <v>42554</v>
      </c>
      <c r="I12978" s="519" t="s">
        <v>5</v>
      </c>
      <c r="J12978" s="650">
        <v>1751.46</v>
      </c>
    </row>
    <row r="12979" spans="1:10">
      <c r="A12979" s="519" t="s">
        <v>13135</v>
      </c>
      <c r="B12979" s="519" t="str">
        <f t="shared" si="202"/>
        <v>MASTRO METALICO EM TUBO DE FERRO GALVANIZADO DE 3" COM ALTURA DE 5,50M,EQUIPADO COM ROLDANA COM FIXACAO EM PRISMA DE CONCRETO DE 30X30X50CM.FORNECIMENTO E COLOCACAO</v>
      </c>
      <c r="C12979" s="519" t="s">
        <v>42552</v>
      </c>
      <c r="D12979" s="519" t="s">
        <v>42555</v>
      </c>
      <c r="E12979" s="519" t="s">
        <v>42554</v>
      </c>
      <c r="I12979" s="519" t="s">
        <v>5</v>
      </c>
      <c r="J12979" s="650">
        <v>1670.78</v>
      </c>
    </row>
    <row r="12980" spans="1:10">
      <c r="A12980" s="519" t="s">
        <v>13136</v>
      </c>
      <c r="B12980" s="519" t="str">
        <f t="shared" si="202"/>
        <v>MASTRO METALICO EM TUBO DE FERRO GALVANIZADO DE 3" COM ALTURA DE 5,50M,EQUIPADO COM ROLDANA COM FIXACAO EM PRISMA DE CONCRETO DE 30X30X50CM.FORNECIMENTO E COLOCACAO</v>
      </c>
      <c r="C12980" s="519" t="s">
        <v>42552</v>
      </c>
      <c r="D12980" s="519" t="s">
        <v>42555</v>
      </c>
      <c r="E12980" s="519" t="s">
        <v>42554</v>
      </c>
      <c r="I12980" s="519" t="s">
        <v>5</v>
      </c>
      <c r="J12980" s="650">
        <v>1627.43</v>
      </c>
    </row>
    <row r="12981" spans="1:10">
      <c r="A12981" s="519" t="s">
        <v>13137</v>
      </c>
      <c r="B12981" s="519" t="str">
        <f t="shared" si="202"/>
        <v>CAIXA DE ALVENARIA EM TIJOLOS MACICOS(7X10X20CM),EM PAREDESDE MEIA VEZ,COM DIMENSOES DE 0,20X0,20X0,30M,ASSENTADA COM ARGAMASSA DE CIMENTO E AREIA,NO TRACO 1:4,REVESTIDA INTERNAMENTE COM A MESMA ARGAMASSA,COM FUNDO DE CONCRETO E TAMPA DE CONCRETO ARMADO</v>
      </c>
      <c r="C12981" s="519" t="s">
        <v>42556</v>
      </c>
      <c r="D12981" s="519" t="s">
        <v>42557</v>
      </c>
      <c r="E12981" s="519" t="s">
        <v>42558</v>
      </c>
      <c r="F12981" s="519" t="s">
        <v>42559</v>
      </c>
      <c r="G12981" s="519" t="s">
        <v>42560</v>
      </c>
      <c r="I12981" s="519" t="s">
        <v>5</v>
      </c>
      <c r="J12981" s="650">
        <v>227.99</v>
      </c>
    </row>
    <row r="12982" spans="1:10">
      <c r="A12982" s="519" t="s">
        <v>13138</v>
      </c>
      <c r="B12982" s="519" t="str">
        <f t="shared" si="202"/>
        <v>CAIXA DE ALVENARIA EM TIJOLOS MACICOS(7X10X20CM),EM PAREDESDE MEIA VEZ,COM DIMENSOES DE 0,20X0,20X0,30M,ASSENTADA COM ARGAMASSA DE CIMENTO E AREIA,NO TRACO 1:4,REVESTIDA INTERNAMENTE COM A MESMA ARGAMASSA,COM FUNDO DE CONCRETO E TAMPA DE CONCRETO ARMADO</v>
      </c>
      <c r="C12982" s="519" t="s">
        <v>42556</v>
      </c>
      <c r="D12982" s="519" t="s">
        <v>42557</v>
      </c>
      <c r="E12982" s="519" t="s">
        <v>42558</v>
      </c>
      <c r="F12982" s="519" t="s">
        <v>42559</v>
      </c>
      <c r="G12982" s="519" t="s">
        <v>42560</v>
      </c>
      <c r="I12982" s="519" t="s">
        <v>5</v>
      </c>
      <c r="J12982" s="650">
        <v>204.83</v>
      </c>
    </row>
    <row r="12983" spans="1:10">
      <c r="A12983" s="519" t="s">
        <v>13139</v>
      </c>
      <c r="B12983" s="519" t="str">
        <f t="shared" si="202"/>
        <v>CAIXA DE ALVENARIA EM TIJOLOS MACICOS(7X10X20CM),EM PAREDESDE MEIA VEZ,COM DIMENSOES DE 0,30X0,30X0,30M,ASSENTADA COM ARGAMASSA DE CIMENTO E AREIA,NO TRACO 1:4,REVESTIDA INTERNAMENTE COM A MESMA ARGAMASSA,COM FUNDO DE CONCRETO E TAMPA DE CONCRETO ARMADO</v>
      </c>
      <c r="C12983" s="519" t="s">
        <v>42556</v>
      </c>
      <c r="D12983" s="519" t="s">
        <v>42561</v>
      </c>
      <c r="E12983" s="519" t="s">
        <v>42558</v>
      </c>
      <c r="F12983" s="519" t="s">
        <v>42559</v>
      </c>
      <c r="G12983" s="519" t="s">
        <v>42560</v>
      </c>
      <c r="I12983" s="519" t="s">
        <v>5</v>
      </c>
      <c r="J12983" s="650">
        <v>273.8</v>
      </c>
    </row>
    <row r="12984" spans="1:10">
      <c r="A12984" s="519" t="s">
        <v>13140</v>
      </c>
      <c r="B12984" s="519" t="str">
        <f t="shared" si="202"/>
        <v>CAIXA DE ALVENARIA EM TIJOLOS MACICOS(7X10X20CM),EM PAREDESDE MEIA VEZ,COM DIMENSOES DE 0,30X0,30X0,30M,ASSENTADA COM ARGAMASSA DE CIMENTO E AREIA,NO TRACO 1:4,REVESTIDA INTERNAMENTE COM A MESMA ARGAMASSA,COM FUNDO DE CONCRETO E TAMPA DE CONCRETO ARMADO</v>
      </c>
      <c r="C12984" s="519" t="s">
        <v>42556</v>
      </c>
      <c r="D12984" s="519" t="s">
        <v>42561</v>
      </c>
      <c r="E12984" s="519" t="s">
        <v>42558</v>
      </c>
      <c r="F12984" s="519" t="s">
        <v>42559</v>
      </c>
      <c r="G12984" s="519" t="s">
        <v>42560</v>
      </c>
      <c r="I12984" s="519" t="s">
        <v>5</v>
      </c>
      <c r="J12984" s="650">
        <v>249.43</v>
      </c>
    </row>
    <row r="12985" spans="1:10">
      <c r="A12985" s="519" t="s">
        <v>13141</v>
      </c>
      <c r="B12985" s="519" t="str">
        <f t="shared" si="202"/>
        <v>CAIXA DE ALVENARIA EM TIJOLOS MACICOS(7X10X20CM),EM PAREDESDE MEIA VEZ,COM DIMENSOES DE 0,40X0,40X0,40M,ASSENTADA COM ARGAMASSA DE CIMENTO E AREIA,NO TRACO 1:4,REVESTIDA INTERNAMENTE COM A MESMA ARGAMASSA,COM FUNDO DE CONCRETO E TAMPA DE CONCRETO ARMADO</v>
      </c>
      <c r="C12985" s="519" t="s">
        <v>42556</v>
      </c>
      <c r="D12985" s="519" t="s">
        <v>42562</v>
      </c>
      <c r="E12985" s="519" t="s">
        <v>42558</v>
      </c>
      <c r="F12985" s="519" t="s">
        <v>42559</v>
      </c>
      <c r="G12985" s="519" t="s">
        <v>42560</v>
      </c>
      <c r="I12985" s="519" t="s">
        <v>5</v>
      </c>
      <c r="J12985" s="650">
        <v>345.41</v>
      </c>
    </row>
    <row r="12986" spans="1:10">
      <c r="A12986" s="519" t="s">
        <v>13142</v>
      </c>
      <c r="B12986" s="519" t="str">
        <f t="shared" si="202"/>
        <v>CAIXA DE ALVENARIA EM TIJOLOS MACICOS(7X10X20CM),EM PAREDESDE MEIA VEZ,COM DIMENSOES DE 0,40X0,40X0,40M,ASSENTADA COM ARGAMASSA DE CIMENTO E AREIA,NO TRACO 1:4,REVESTIDA INTERNAMENTE COM A MESMA ARGAMASSA,COM FUNDO DE CONCRETO E TAMPA DE CONCRETO ARMADO</v>
      </c>
      <c r="C12986" s="519" t="s">
        <v>42556</v>
      </c>
      <c r="D12986" s="519" t="s">
        <v>42562</v>
      </c>
      <c r="E12986" s="519" t="s">
        <v>42558</v>
      </c>
      <c r="F12986" s="519" t="s">
        <v>42559</v>
      </c>
      <c r="G12986" s="519" t="s">
        <v>42560</v>
      </c>
      <c r="I12986" s="519" t="s">
        <v>5</v>
      </c>
      <c r="J12986" s="650">
        <v>317.23</v>
      </c>
    </row>
    <row r="12987" spans="1:10">
      <c r="A12987" s="519" t="s">
        <v>13143</v>
      </c>
      <c r="B12987" s="519" t="str">
        <f t="shared" si="202"/>
        <v>CAIXA DE ALVENARIA EM TIJOLOS MACICOS(7X10X20CM),EM PAREDESDE MEIA VEZ,COM DIMENSOES DE 0,60X0,60X0,60M,ASSENTADA COM ARGAMASSA DE CIMENTO E AREIA,NO TRACO 1:4,REVESTIDA INTERNAMENTE COM A MESMA ARGAMASSA,COM FUNDO DE CONCRETO E TAMPA DE CONCRETO ARMADO</v>
      </c>
      <c r="C12987" s="519" t="s">
        <v>42556</v>
      </c>
      <c r="D12987" s="519" t="s">
        <v>42563</v>
      </c>
      <c r="E12987" s="519" t="s">
        <v>42558</v>
      </c>
      <c r="F12987" s="519" t="s">
        <v>42559</v>
      </c>
      <c r="G12987" s="519" t="s">
        <v>42560</v>
      </c>
      <c r="I12987" s="519" t="s">
        <v>5</v>
      </c>
      <c r="J12987" s="650">
        <v>558.08000000000004</v>
      </c>
    </row>
    <row r="12988" spans="1:10">
      <c r="A12988" s="519" t="s">
        <v>13144</v>
      </c>
      <c r="B12988" s="519" t="str">
        <f t="shared" si="202"/>
        <v>CAIXA DE ALVENARIA EM TIJOLOS MACICOS(7X10X20CM),EM PAREDESDE MEIA VEZ,COM DIMENSOES DE 0,60X0,60X0,60M,ASSENTADA COM ARGAMASSA DE CIMENTO E AREIA,NO TRACO 1:4,REVESTIDA INTERNAMENTE COM A MESMA ARGAMASSA,COM FUNDO DE CONCRETO E TAMPA DE CONCRETO ARMADO</v>
      </c>
      <c r="C12988" s="519" t="s">
        <v>42556</v>
      </c>
      <c r="D12988" s="519" t="s">
        <v>42563</v>
      </c>
      <c r="E12988" s="519" t="s">
        <v>42558</v>
      </c>
      <c r="F12988" s="519" t="s">
        <v>42559</v>
      </c>
      <c r="G12988" s="519" t="s">
        <v>42560</v>
      </c>
      <c r="I12988" s="519" t="s">
        <v>5</v>
      </c>
      <c r="J12988" s="650">
        <v>515.89</v>
      </c>
    </row>
    <row r="12989" spans="1:10">
      <c r="A12989" s="519" t="s">
        <v>13145</v>
      </c>
      <c r="B12989" s="519" t="str">
        <f t="shared" si="202"/>
        <v>CAIXA DE ALVENARIA EM TIJOLOS MACICOS(7X10X20CM),EM PAREDESDE MEIA VEZ,COM DIMENSOES DE 0,60X0,60X0,40M,ASSENTADA COM ARGAMASSA DE CIMENTO E AREIA,NO TRACO 1:4,REVESTIDA INTERNAMENTE COM A MESMA ARGAMASSA,COM FUNDO DE CONCRETO E TAMPA DE CONCRETO ARMADO</v>
      </c>
      <c r="C12989" s="519" t="s">
        <v>42556</v>
      </c>
      <c r="D12989" s="519" t="s">
        <v>42564</v>
      </c>
      <c r="E12989" s="519" t="s">
        <v>42558</v>
      </c>
      <c r="F12989" s="519" t="s">
        <v>42559</v>
      </c>
      <c r="G12989" s="519" t="s">
        <v>42560</v>
      </c>
      <c r="I12989" s="519" t="s">
        <v>5</v>
      </c>
      <c r="J12989" s="650">
        <v>472.3</v>
      </c>
    </row>
    <row r="12990" spans="1:10">
      <c r="A12990" s="519" t="s">
        <v>13146</v>
      </c>
      <c r="B12990" s="519" t="str">
        <f t="shared" si="202"/>
        <v>CAIXA DE ALVENARIA EM TIJOLOS MACICOS(7X10X20CM),EM PAREDESDE MEIA VEZ,COM DIMENSOES DE 0,60X0,60X0,40M,ASSENTADA COM ARGAMASSA DE CIMENTO E AREIA,NO TRACO 1:4,REVESTIDA INTERNAMENTE COM A MESMA ARGAMASSA,COM FUNDO DE CONCRETO E TAMPA DE CONCRETO ARMADO</v>
      </c>
      <c r="C12990" s="519" t="s">
        <v>42556</v>
      </c>
      <c r="D12990" s="519" t="s">
        <v>42564</v>
      </c>
      <c r="E12990" s="519" t="s">
        <v>42558</v>
      </c>
      <c r="F12990" s="519" t="s">
        <v>42559</v>
      </c>
      <c r="G12990" s="519" t="s">
        <v>42560</v>
      </c>
      <c r="I12990" s="519" t="s">
        <v>5</v>
      </c>
      <c r="J12990" s="650">
        <v>434.81</v>
      </c>
    </row>
    <row r="12991" spans="1:10">
      <c r="A12991" s="519" t="s">
        <v>13147</v>
      </c>
      <c r="B12991" s="519" t="str">
        <f t="shared" si="202"/>
        <v>CAIXA DE ALVENARIA EM TIJOLOS MACICOS(7X10X20CM),EM PAREDESDE MEIA VEZ,COM DIMENSOES DE 0,60X0,60X1,20M,ASSENTADA COM ARGAMASSA DE CIMENTO E AREIA,NO TRACO 1:4,REVESTIDA INTERNAMENTE COM A MESMA ARGAMASSA,COM FUNDO DE CONCRETO E TAMPA DE CONCRETO ARMADO</v>
      </c>
      <c r="C12991" s="519" t="s">
        <v>42556</v>
      </c>
      <c r="D12991" s="519" t="s">
        <v>42565</v>
      </c>
      <c r="E12991" s="519" t="s">
        <v>42558</v>
      </c>
      <c r="F12991" s="519" t="s">
        <v>42559</v>
      </c>
      <c r="G12991" s="519" t="s">
        <v>42560</v>
      </c>
      <c r="I12991" s="519" t="s">
        <v>5</v>
      </c>
      <c r="J12991" s="650">
        <v>1441.15</v>
      </c>
    </row>
    <row r="12992" spans="1:10">
      <c r="A12992" s="519" t="s">
        <v>13148</v>
      </c>
      <c r="B12992" s="519" t="str">
        <f t="shared" si="202"/>
        <v>CAIXA DE ALVENARIA EM TIJOLOS MACICOS(7X10X20CM),EM PAREDESDE MEIA VEZ,COM DIMENSOES DE 0,60X0,60X1,20M,ASSENTADA COM ARGAMASSA DE CIMENTO E AREIA,NO TRACO 1:4,REVESTIDA INTERNAMENTE COM A MESMA ARGAMASSA,COM FUNDO DE CONCRETO E TAMPA DE CONCRETO ARMADO</v>
      </c>
      <c r="C12992" s="519" t="s">
        <v>42556</v>
      </c>
      <c r="D12992" s="519" t="s">
        <v>42565</v>
      </c>
      <c r="E12992" s="519" t="s">
        <v>42558</v>
      </c>
      <c r="F12992" s="519" t="s">
        <v>42559</v>
      </c>
      <c r="G12992" s="519" t="s">
        <v>42560</v>
      </c>
      <c r="I12992" s="519" t="s">
        <v>5</v>
      </c>
      <c r="J12992" s="650">
        <v>1348.11</v>
      </c>
    </row>
    <row r="12993" spans="1:10">
      <c r="A12993" s="519" t="s">
        <v>13149</v>
      </c>
      <c r="B12993" s="519" t="str">
        <f t="shared" si="202"/>
        <v>CAIXA DE ALVENARIA EM TIJOLOS MACICOS(7X10X20CM),EM PAREDESDE MEIA VEZ,COM DIMENSOES DE 0,80X0,80X1,00M,ASSENTADA COM ARGAMASSA DE CIMENTO E AREIA,NO TRACO 1:4,REVESTIDA INTERNAMENTE COM A MESMA ARGAMASSA,COM FUNDO DE CONCRETO E TAMPA DE CONCRETO ARMADO</v>
      </c>
      <c r="C12993" s="519" t="s">
        <v>42556</v>
      </c>
      <c r="D12993" s="519" t="s">
        <v>42566</v>
      </c>
      <c r="E12993" s="519" t="s">
        <v>42558</v>
      </c>
      <c r="F12993" s="519" t="s">
        <v>42559</v>
      </c>
      <c r="G12993" s="519" t="s">
        <v>42560</v>
      </c>
      <c r="I12993" s="519" t="s">
        <v>5</v>
      </c>
      <c r="J12993" s="650">
        <v>1653</v>
      </c>
    </row>
    <row r="12994" spans="1:10">
      <c r="A12994" s="519" t="s">
        <v>13150</v>
      </c>
      <c r="B12994" s="519" t="str">
        <f t="shared" si="202"/>
        <v>CAIXA DE ALVENARIA EM TIJOLOS MACICOS(7X10X20CM),EM PAREDESDE MEIA VEZ,COM DIMENSOES DE 0,80X0,80X1,00M,ASSENTADA COM ARGAMASSA DE CIMENTO E AREIA,NO TRACO 1:4,REVESTIDA INTERNAMENTE COM A MESMA ARGAMASSA,COM FUNDO DE CONCRETO E TAMPA DE CONCRETO ARMADO</v>
      </c>
      <c r="C12994" s="519" t="s">
        <v>42556</v>
      </c>
      <c r="D12994" s="519" t="s">
        <v>42566</v>
      </c>
      <c r="E12994" s="519" t="s">
        <v>42558</v>
      </c>
      <c r="F12994" s="519" t="s">
        <v>42559</v>
      </c>
      <c r="G12994" s="519" t="s">
        <v>42560</v>
      </c>
      <c r="I12994" s="519" t="s">
        <v>5</v>
      </c>
      <c r="J12994" s="650">
        <v>1545.98</v>
      </c>
    </row>
    <row r="12995" spans="1:10">
      <c r="A12995" s="519" t="s">
        <v>13151</v>
      </c>
      <c r="B12995" s="519" t="str">
        <f t="shared" si="202"/>
        <v>CAIXA DE ALVENARIA EM TIJOLOS MACICOS(7X10X20CM),EM PAREDESDE MEIA VEZ,COM DIMENSOES DE 0,30X0,90X1,00M,ASSENTADA COM ARGAMASSA DE CIMENTO E AREIA,NO TRACO 1:4,REVESTIDA INTERNAMENTE COM A MESMA ARGAMASSA,COM FUNDO DE CONCRETO,SEM TAMPA</v>
      </c>
      <c r="C12995" s="519" t="s">
        <v>42556</v>
      </c>
      <c r="D12995" s="519" t="s">
        <v>42567</v>
      </c>
      <c r="E12995" s="519" t="s">
        <v>42558</v>
      </c>
      <c r="F12995" s="519" t="s">
        <v>42568</v>
      </c>
      <c r="I12995" s="519" t="s">
        <v>5</v>
      </c>
      <c r="J12995" s="650">
        <v>1092.42</v>
      </c>
    </row>
    <row r="12996" spans="1:10">
      <c r="A12996" s="519" t="s">
        <v>13152</v>
      </c>
      <c r="B12996" s="519" t="str">
        <f t="shared" si="202"/>
        <v>CAIXA DE ALVENARIA EM TIJOLOS MACICOS(7X10X20CM),EM PAREDESDE MEIA VEZ,COM DIMENSOES DE 0,30X0,90X1,00M,ASSENTADA COM ARGAMASSA DE CIMENTO E AREIA,NO TRACO 1:4,REVESTIDA INTERNAMENTE COM A MESMA ARGAMASSA,COM FUNDO DE CONCRETO,SEM TAMPA</v>
      </c>
      <c r="C12996" s="519" t="s">
        <v>42556</v>
      </c>
      <c r="D12996" s="519" t="s">
        <v>42567</v>
      </c>
      <c r="E12996" s="519" t="s">
        <v>42558</v>
      </c>
      <c r="F12996" s="519" t="s">
        <v>42568</v>
      </c>
      <c r="I12996" s="519" t="s">
        <v>5</v>
      </c>
      <c r="J12996" s="650">
        <v>1018.28</v>
      </c>
    </row>
    <row r="12997" spans="1:10">
      <c r="A12997" s="519" t="s">
        <v>13153</v>
      </c>
      <c r="B12997" s="519" t="str">
        <f t="shared" si="202"/>
        <v>CAIXA DE ALVENARIA EM TIJOLOS MACICOS(7X10X20CM),EM PAREDESDE MEIA VEZ,COM DIMENSOES DE 0,60X0,60X0,60M,ASSENTADA COM ARGAMASSA DE CIMENTO E AREIA,NO TRACO 1:4,REVESTIDA INTERNAMENTE COM A MESMA ARGAMASSA,COM FUNDO DE CONCRETO,SEM TAMPA</v>
      </c>
      <c r="C12997" s="519" t="s">
        <v>42556</v>
      </c>
      <c r="D12997" s="519" t="s">
        <v>42563</v>
      </c>
      <c r="E12997" s="519" t="s">
        <v>42558</v>
      </c>
      <c r="F12997" s="519" t="s">
        <v>42568</v>
      </c>
      <c r="I12997" s="519" t="s">
        <v>5</v>
      </c>
      <c r="J12997" s="650">
        <v>434.64</v>
      </c>
    </row>
    <row r="12998" spans="1:10">
      <c r="A12998" s="519" t="s">
        <v>13154</v>
      </c>
      <c r="B12998" s="519" t="str">
        <f t="shared" si="202"/>
        <v>CAIXA DE ALVENARIA EM TIJOLOS MACICOS(7X10X20CM),EM PAREDESDE MEIA VEZ,COM DIMENSOES DE 0,60X0,60X0,60M,ASSENTADA COM ARGAMASSA DE CIMENTO E AREIA,NO TRACO 1:4,REVESTIDA INTERNAMENTE COM A MESMA ARGAMASSA,COM FUNDO DE CONCRETO,SEM TAMPA</v>
      </c>
      <c r="C12998" s="519" t="s">
        <v>42556</v>
      </c>
      <c r="D12998" s="519" t="s">
        <v>42563</v>
      </c>
      <c r="E12998" s="519" t="s">
        <v>42558</v>
      </c>
      <c r="F12998" s="519" t="s">
        <v>42568</v>
      </c>
      <c r="I12998" s="519" t="s">
        <v>5</v>
      </c>
      <c r="J12998" s="650">
        <v>397.68</v>
      </c>
    </row>
    <row r="12999" spans="1:10">
      <c r="A12999" s="519" t="s">
        <v>13155</v>
      </c>
      <c r="B12999" s="519" t="str">
        <f t="shared" si="202"/>
        <v>CAIXA DE ALVENARIA EM TIJOLOS MACICOS(7X10X20CM),EM PAREDESDE MEIA VEZ,COM DIMENSOES DE 0,60X0,60X0,40M,ASSENTADA COM ARGAMASSA DE CIMENTO E AREIA,NO TRACO 1:4,REVESTIDA INTERNAMENTE COM A MESMA ARGAMASSA,COM FUNDO DE CONCRETO,SEM TAMPA</v>
      </c>
      <c r="C12999" s="519" t="s">
        <v>42556</v>
      </c>
      <c r="D12999" s="519" t="s">
        <v>42564</v>
      </c>
      <c r="E12999" s="519" t="s">
        <v>42558</v>
      </c>
      <c r="F12999" s="519" t="s">
        <v>42568</v>
      </c>
      <c r="I12999" s="519" t="s">
        <v>5</v>
      </c>
      <c r="J12999" s="650">
        <v>347.46</v>
      </c>
    </row>
    <row r="13000" spans="1:10">
      <c r="A13000" s="519" t="s">
        <v>13156</v>
      </c>
      <c r="B13000" s="519" t="str">
        <f t="shared" ref="B13000:B13063" si="203">C13000&amp;D13000&amp;E13000&amp;F13000&amp;G13000&amp;H13000</f>
        <v>CAIXA DE ALVENARIA EM TIJOLOS MACICOS(7X10X20CM),EM PAREDESDE MEIA VEZ,COM DIMENSOES DE 0,60X0,60X0,40M,ASSENTADA COM ARGAMASSA DE CIMENTO E AREIA,NO TRACO 1:4,REVESTIDA INTERNAMENTE COM A MESMA ARGAMASSA,COM FUNDO DE CONCRETO,SEM TAMPA</v>
      </c>
      <c r="C13000" s="519" t="s">
        <v>42556</v>
      </c>
      <c r="D13000" s="519" t="s">
        <v>42564</v>
      </c>
      <c r="E13000" s="519" t="s">
        <v>42558</v>
      </c>
      <c r="F13000" s="519" t="s">
        <v>42568</v>
      </c>
      <c r="I13000" s="519" t="s">
        <v>5</v>
      </c>
      <c r="J13000" s="650">
        <v>315.39</v>
      </c>
    </row>
    <row r="13001" spans="1:10">
      <c r="A13001" s="519" t="s">
        <v>13157</v>
      </c>
      <c r="B13001" s="519" t="str">
        <f t="shared" si="203"/>
        <v>CAIXA DE ALVENARIA EM TIJOLOS MACICOS(7X10X20CM),EM PAREDESDE MEIA VEZ,COM DIMENSOES DE 0,60X0,60X1,20M,ASSENTADA COM ARGAMASSA DE CIMENTO E AREIA,NO TRACO 1:4,REVESTIDA INTERNAMENTE COM A MESMA ARGAMASSA,COM FUNDO DE CONCRETO,SEM TAMPA</v>
      </c>
      <c r="C13001" s="519" t="s">
        <v>42556</v>
      </c>
      <c r="D13001" s="519" t="s">
        <v>42565</v>
      </c>
      <c r="E13001" s="519" t="s">
        <v>42558</v>
      </c>
      <c r="F13001" s="519" t="s">
        <v>42568</v>
      </c>
      <c r="I13001" s="519" t="s">
        <v>5</v>
      </c>
      <c r="J13001" s="650">
        <v>1242.6500000000001</v>
      </c>
    </row>
    <row r="13002" spans="1:10">
      <c r="A13002" s="519" t="s">
        <v>13158</v>
      </c>
      <c r="B13002" s="519" t="str">
        <f t="shared" si="203"/>
        <v>CAIXA DE ALVENARIA EM TIJOLOS MACICOS(7X10X20CM),EM PAREDESDE MEIA VEZ,COM DIMENSOES DE 0,60X0,60X1,20M,ASSENTADA COM ARGAMASSA DE CIMENTO E AREIA,NO TRACO 1:4,REVESTIDA INTERNAMENTE COM A MESMA ARGAMASSA,COM FUNDO DE CONCRETO,SEM TAMPA</v>
      </c>
      <c r="C13002" s="519" t="s">
        <v>42556</v>
      </c>
      <c r="D13002" s="519" t="s">
        <v>42565</v>
      </c>
      <c r="E13002" s="519" t="s">
        <v>42558</v>
      </c>
      <c r="F13002" s="519" t="s">
        <v>42568</v>
      </c>
      <c r="I13002" s="519" t="s">
        <v>5</v>
      </c>
      <c r="J13002" s="650">
        <v>1162.8800000000001</v>
      </c>
    </row>
    <row r="13003" spans="1:10">
      <c r="A13003" s="519" t="s">
        <v>13159</v>
      </c>
      <c r="B13003" s="519" t="str">
        <f t="shared" si="203"/>
        <v>CAIXA DE ALVENARIA EM TIJOLOS MACICOS(7X10X20CM),EM PAREDESDE MEIA VEZ,COM DIMENSOES DE 0,80X0,80X1,00M,ASSENTADA COM ARGAMASSA DE CIMENTO E AREIA,NO TRACO 1:4,REVESTIDA INTERNAMENTE COM A MESMA ARGAMASSA,COM FUNDO DE CONCRETO,SEM TAMPA</v>
      </c>
      <c r="C13003" s="519" t="s">
        <v>42556</v>
      </c>
      <c r="D13003" s="519" t="s">
        <v>42566</v>
      </c>
      <c r="E13003" s="519" t="s">
        <v>42558</v>
      </c>
      <c r="F13003" s="519" t="s">
        <v>42568</v>
      </c>
      <c r="I13003" s="519" t="s">
        <v>5</v>
      </c>
      <c r="J13003" s="650">
        <v>1402.77</v>
      </c>
    </row>
    <row r="13004" spans="1:10">
      <c r="A13004" s="519" t="s">
        <v>13160</v>
      </c>
      <c r="B13004" s="519" t="str">
        <f t="shared" si="203"/>
        <v>CAIXA DE ALVENARIA EM TIJOLOS MACICOS(7X10X20CM),EM PAREDESDE MEIA VEZ,COM DIMENSOES DE 0,80X0,80X1,00M,ASSENTADA COM ARGAMASSA DE CIMENTO E AREIA,NO TRACO 1:4,REVESTIDA INTERNAMENTE COM A MESMA ARGAMASSA,COM FUNDO DE CONCRETO,SEM TAMPA</v>
      </c>
      <c r="C13004" s="519" t="s">
        <v>42556</v>
      </c>
      <c r="D13004" s="519" t="s">
        <v>42566</v>
      </c>
      <c r="E13004" s="519" t="s">
        <v>42558</v>
      </c>
      <c r="F13004" s="519" t="s">
        <v>42568</v>
      </c>
      <c r="I13004" s="519" t="s">
        <v>5</v>
      </c>
      <c r="J13004" s="650">
        <v>1311.73</v>
      </c>
    </row>
    <row r="13005" spans="1:10">
      <c r="A13005" s="519" t="s">
        <v>13161</v>
      </c>
      <c r="B13005" s="519" t="str">
        <f t="shared" si="203"/>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5" s="519" t="s">
        <v>72838</v>
      </c>
      <c r="D13005" s="519" t="s">
        <v>72839</v>
      </c>
      <c r="E13005" s="519" t="s">
        <v>72840</v>
      </c>
      <c r="F13005" s="519" t="s">
        <v>42569</v>
      </c>
      <c r="G13005" s="519" t="s">
        <v>42570</v>
      </c>
      <c r="H13005" s="519" t="s">
        <v>72841</v>
      </c>
      <c r="I13005" s="519" t="s">
        <v>5</v>
      </c>
      <c r="J13005" s="650">
        <v>4734.5</v>
      </c>
    </row>
    <row r="13006" spans="1:10">
      <c r="A13006" s="519" t="s">
        <v>13162</v>
      </c>
      <c r="B13006" s="519" t="str">
        <f t="shared" si="203"/>
        <v>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6" s="519" t="s">
        <v>72838</v>
      </c>
      <c r="D13006" s="519" t="s">
        <v>72839</v>
      </c>
      <c r="E13006" s="519" t="s">
        <v>72840</v>
      </c>
      <c r="F13006" s="519" t="s">
        <v>42569</v>
      </c>
      <c r="G13006" s="519" t="s">
        <v>42570</v>
      </c>
      <c r="H13006" s="519" t="s">
        <v>72841</v>
      </c>
      <c r="I13006" s="519" t="s">
        <v>5</v>
      </c>
      <c r="J13006" s="650">
        <v>4601.3900000000003</v>
      </c>
    </row>
    <row r="13007" spans="1:10">
      <c r="A13007" s="519" t="s">
        <v>13163</v>
      </c>
      <c r="B13007" s="519" t="str">
        <f t="shared" si="203"/>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7" s="519" t="s">
        <v>72842</v>
      </c>
      <c r="D13007" s="519" t="s">
        <v>72843</v>
      </c>
      <c r="E13007" s="519" t="s">
        <v>72840</v>
      </c>
      <c r="F13007" s="519" t="s">
        <v>42569</v>
      </c>
      <c r="G13007" s="519" t="s">
        <v>42570</v>
      </c>
      <c r="H13007" s="519" t="s">
        <v>72841</v>
      </c>
      <c r="I13007" s="519" t="s">
        <v>5</v>
      </c>
      <c r="J13007" s="650">
        <v>2647.88</v>
      </c>
    </row>
    <row r="13008" spans="1:10">
      <c r="A13008" s="519" t="s">
        <v>13164</v>
      </c>
      <c r="B13008" s="519" t="str">
        <f t="shared" si="203"/>
        <v>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8" s="519" t="s">
        <v>72842</v>
      </c>
      <c r="D13008" s="519" t="s">
        <v>72843</v>
      </c>
      <c r="E13008" s="519" t="s">
        <v>72840</v>
      </c>
      <c r="F13008" s="519" t="s">
        <v>42569</v>
      </c>
      <c r="G13008" s="519" t="s">
        <v>42570</v>
      </c>
      <c r="H13008" s="519" t="s">
        <v>72841</v>
      </c>
      <c r="I13008" s="519" t="s">
        <v>5</v>
      </c>
      <c r="J13008" s="650">
        <v>2567.9</v>
      </c>
    </row>
    <row r="13009" spans="1:10">
      <c r="A13009" s="519" t="s">
        <v>13165</v>
      </c>
      <c r="B13009" s="519" t="str">
        <f t="shared" si="203"/>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09" s="519" t="s">
        <v>72844</v>
      </c>
      <c r="D13009" s="519" t="s">
        <v>72845</v>
      </c>
      <c r="E13009" s="519" t="s">
        <v>72840</v>
      </c>
      <c r="F13009" s="519" t="s">
        <v>42569</v>
      </c>
      <c r="G13009" s="519" t="s">
        <v>42570</v>
      </c>
      <c r="H13009" s="519" t="s">
        <v>72841</v>
      </c>
      <c r="I13009" s="519" t="s">
        <v>5</v>
      </c>
      <c r="J13009" s="650">
        <v>2958.8</v>
      </c>
    </row>
    <row r="13010" spans="1:10">
      <c r="A13010" s="519" t="s">
        <v>13166</v>
      </c>
      <c r="B13010" s="519" t="str">
        <f t="shared" si="203"/>
        <v>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0" s="519" t="s">
        <v>72844</v>
      </c>
      <c r="D13010" s="519" t="s">
        <v>72845</v>
      </c>
      <c r="E13010" s="519" t="s">
        <v>72840</v>
      </c>
      <c r="F13010" s="519" t="s">
        <v>42569</v>
      </c>
      <c r="G13010" s="519" t="s">
        <v>42570</v>
      </c>
      <c r="H13010" s="519" t="s">
        <v>72841</v>
      </c>
      <c r="I13010" s="519" t="s">
        <v>5</v>
      </c>
      <c r="J13010" s="650">
        <v>2865.18</v>
      </c>
    </row>
    <row r="13011" spans="1:10">
      <c r="A13011" s="519" t="s">
        <v>13167</v>
      </c>
      <c r="B13011" s="519" t="str">
        <f t="shared" si="203"/>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1" s="519" t="s">
        <v>72846</v>
      </c>
      <c r="D13011" s="519" t="s">
        <v>72847</v>
      </c>
      <c r="E13011" s="519" t="s">
        <v>72840</v>
      </c>
      <c r="F13011" s="519" t="s">
        <v>42569</v>
      </c>
      <c r="G13011" s="519" t="s">
        <v>42570</v>
      </c>
      <c r="H13011" s="519" t="s">
        <v>72841</v>
      </c>
      <c r="I13011" s="519" t="s">
        <v>5</v>
      </c>
      <c r="J13011" s="650">
        <v>1693.31</v>
      </c>
    </row>
    <row r="13012" spans="1:10">
      <c r="A13012" s="519" t="s">
        <v>13168</v>
      </c>
      <c r="B13012" s="519" t="str">
        <f t="shared" si="203"/>
        <v>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012" s="519" t="s">
        <v>72846</v>
      </c>
      <c r="D13012" s="519" t="s">
        <v>72847</v>
      </c>
      <c r="E13012" s="519" t="s">
        <v>72840</v>
      </c>
      <c r="F13012" s="519" t="s">
        <v>42569</v>
      </c>
      <c r="G13012" s="519" t="s">
        <v>42570</v>
      </c>
      <c r="H13012" s="519" t="s">
        <v>72841</v>
      </c>
      <c r="I13012" s="519" t="s">
        <v>5</v>
      </c>
      <c r="J13012" s="650">
        <v>1636.09</v>
      </c>
    </row>
    <row r="13013" spans="1:10">
      <c r="A13013" s="519" t="s">
        <v>13169</v>
      </c>
      <c r="B13013" s="519" t="str">
        <f t="shared" si="203"/>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013" s="519" t="s">
        <v>72848</v>
      </c>
      <c r="D13013" s="519" t="s">
        <v>72849</v>
      </c>
      <c r="E13013" s="519" t="s">
        <v>72840</v>
      </c>
      <c r="F13013" s="519" t="s">
        <v>42569</v>
      </c>
      <c r="G13013" s="519" t="s">
        <v>42570</v>
      </c>
      <c r="H13013" s="519" t="s">
        <v>72850</v>
      </c>
      <c r="I13013" s="519" t="s">
        <v>5</v>
      </c>
      <c r="J13013" s="650">
        <v>6152.3</v>
      </c>
    </row>
    <row r="13014" spans="1:10">
      <c r="A13014" s="519" t="s">
        <v>13170</v>
      </c>
      <c r="B13014" s="519" t="str">
        <f t="shared" si="203"/>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014" s="519" t="s">
        <v>72848</v>
      </c>
      <c r="D13014" s="519" t="s">
        <v>72849</v>
      </c>
      <c r="E13014" s="519" t="s">
        <v>72840</v>
      </c>
      <c r="F13014" s="519" t="s">
        <v>42569</v>
      </c>
      <c r="G13014" s="519" t="s">
        <v>42570</v>
      </c>
      <c r="H13014" s="519" t="s">
        <v>72850</v>
      </c>
      <c r="I13014" s="519" t="s">
        <v>5</v>
      </c>
      <c r="J13014" s="650">
        <v>5950.85</v>
      </c>
    </row>
    <row r="13015" spans="1:10">
      <c r="A13015" s="519" t="s">
        <v>13171</v>
      </c>
      <c r="B13015" s="519" t="str">
        <f t="shared" si="203"/>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015" s="519" t="s">
        <v>42571</v>
      </c>
      <c r="D13015" s="519" t="s">
        <v>42572</v>
      </c>
      <c r="E13015" s="519" t="s">
        <v>42573</v>
      </c>
      <c r="F13015" s="519" t="s">
        <v>42574</v>
      </c>
      <c r="G13015" s="519" t="s">
        <v>42575</v>
      </c>
      <c r="H13015" s="519" t="s">
        <v>42576</v>
      </c>
      <c r="I13015" s="519" t="s">
        <v>5</v>
      </c>
      <c r="J13015" s="650">
        <v>629.6</v>
      </c>
    </row>
    <row r="13016" spans="1:10">
      <c r="A13016" s="519" t="s">
        <v>13172</v>
      </c>
      <c r="B13016" s="519" t="str">
        <f t="shared" si="203"/>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016" s="519" t="s">
        <v>42571</v>
      </c>
      <c r="D13016" s="519" t="s">
        <v>42572</v>
      </c>
      <c r="E13016" s="519" t="s">
        <v>42573</v>
      </c>
      <c r="F13016" s="519" t="s">
        <v>42574</v>
      </c>
      <c r="G13016" s="519" t="s">
        <v>42575</v>
      </c>
      <c r="H13016" s="519" t="s">
        <v>42576</v>
      </c>
      <c r="I13016" s="519" t="s">
        <v>5</v>
      </c>
      <c r="J13016" s="650">
        <v>582.58000000000004</v>
      </c>
    </row>
    <row r="13017" spans="1:10">
      <c r="A13017" s="519" t="s">
        <v>13173</v>
      </c>
      <c r="B13017" s="519" t="str">
        <f t="shared" si="203"/>
        <v>CAIXA DE PROTECAO PARA MEDIDOR INDIVIDUAL G16,PARA GAS NATURAL,ATE 16M3/H,NAS DIMENSOES INTERNAS DE 90X80X60CM,EM ALVENARIA DE TIJOLOS MACICOS (7X10X20CM),EM PAREDES DE MEIA VEZ,REVESTIDAS COM ARGAMASSA DE CIMENTO E AREIA,NO TRACO 1:4,COMPORTA EM VENEZIANA DE ALUMINIO (CEG)</v>
      </c>
      <c r="C13017" s="519" t="s">
        <v>42577</v>
      </c>
      <c r="D13017" s="519" t="s">
        <v>42578</v>
      </c>
      <c r="E13017" s="519" t="s">
        <v>42579</v>
      </c>
      <c r="F13017" s="519" t="s">
        <v>42580</v>
      </c>
      <c r="G13017" s="519" t="s">
        <v>42581</v>
      </c>
      <c r="I13017" s="519" t="s">
        <v>5</v>
      </c>
      <c r="J13017" s="650">
        <v>1095.28</v>
      </c>
    </row>
    <row r="13018" spans="1:10">
      <c r="A13018" s="519" t="s">
        <v>13174</v>
      </c>
      <c r="B13018" s="519" t="str">
        <f t="shared" si="203"/>
        <v>CAIXA DE PROTECAO PARA MEDIDOR INDIVIDUAL G16,PARA GAS NATURAL,ATE 16M3/H,NAS DIMENSOES INTERNAS DE 90X80X60CM,EM ALVENARIA DE TIJOLOS MACICOS (7X10X20CM),EM PAREDES DE MEIA VEZ,REVESTIDAS COM ARGAMASSA DE CIMENTO E AREIA,NO TRACO 1:4,COMPORTA EM VENEZIANA DE ALUMINIO (CEG)</v>
      </c>
      <c r="C13018" s="519" t="s">
        <v>42577</v>
      </c>
      <c r="D13018" s="519" t="s">
        <v>42578</v>
      </c>
      <c r="E13018" s="519" t="s">
        <v>42579</v>
      </c>
      <c r="F13018" s="519" t="s">
        <v>42580</v>
      </c>
      <c r="G13018" s="519" t="s">
        <v>42581</v>
      </c>
      <c r="I13018" s="519" t="s">
        <v>5</v>
      </c>
      <c r="J13018" s="650">
        <v>1013.82</v>
      </c>
    </row>
    <row r="13019" spans="1:10">
      <c r="A13019" s="519" t="s">
        <v>72851</v>
      </c>
      <c r="B13019" s="519" t="str">
        <f t="shared" si="203"/>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3019" s="519" t="s">
        <v>72852</v>
      </c>
      <c r="D13019" s="519" t="s">
        <v>72853</v>
      </c>
      <c r="E13019" s="519" t="s">
        <v>72854</v>
      </c>
      <c r="F13019" s="519" t="s">
        <v>72855</v>
      </c>
      <c r="G13019" s="519" t="s">
        <v>72856</v>
      </c>
      <c r="H13019" s="519" t="s">
        <v>72857</v>
      </c>
      <c r="I13019" s="519" t="s">
        <v>5</v>
      </c>
      <c r="J13019" s="650">
        <v>480.64</v>
      </c>
    </row>
    <row r="13020" spans="1:10">
      <c r="A13020" s="519" t="s">
        <v>72858</v>
      </c>
      <c r="B13020" s="519" t="str">
        <f t="shared" si="203"/>
        <v>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v>
      </c>
      <c r="C13020" s="519" t="s">
        <v>72852</v>
      </c>
      <c r="D13020" s="519" t="s">
        <v>72853</v>
      </c>
      <c r="E13020" s="519" t="s">
        <v>72854</v>
      </c>
      <c r="F13020" s="519" t="s">
        <v>72855</v>
      </c>
      <c r="G13020" s="519" t="s">
        <v>72856</v>
      </c>
      <c r="H13020" s="519" t="s">
        <v>72857</v>
      </c>
      <c r="I13020" s="519" t="s">
        <v>5</v>
      </c>
      <c r="J13020" s="650">
        <v>428.7</v>
      </c>
    </row>
    <row r="13021" spans="1:10">
      <c r="A13021" s="519" t="s">
        <v>13175</v>
      </c>
      <c r="B13021" s="519" t="str">
        <f t="shared" si="203"/>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3021" s="519" t="s">
        <v>72859</v>
      </c>
      <c r="D13021" s="519" t="s">
        <v>72860</v>
      </c>
      <c r="E13021" s="519" t="s">
        <v>72861</v>
      </c>
      <c r="F13021" s="519" t="s">
        <v>72862</v>
      </c>
      <c r="G13021" s="519" t="s">
        <v>72863</v>
      </c>
      <c r="H13021" s="519" t="s">
        <v>72864</v>
      </c>
      <c r="I13021" s="519" t="s">
        <v>5</v>
      </c>
      <c r="J13021" s="650">
        <v>822.41</v>
      </c>
    </row>
    <row r="13022" spans="1:10">
      <c r="A13022" s="519" t="s">
        <v>13176</v>
      </c>
      <c r="B13022" s="519" t="str">
        <f t="shared" si="203"/>
        <v>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v>
      </c>
      <c r="C13022" s="519" t="s">
        <v>72859</v>
      </c>
      <c r="D13022" s="519" t="s">
        <v>72860</v>
      </c>
      <c r="E13022" s="519" t="s">
        <v>72861</v>
      </c>
      <c r="F13022" s="519" t="s">
        <v>72862</v>
      </c>
      <c r="G13022" s="519" t="s">
        <v>72863</v>
      </c>
      <c r="H13022" s="519" t="s">
        <v>72864</v>
      </c>
      <c r="I13022" s="519" t="s">
        <v>5</v>
      </c>
      <c r="J13022" s="650">
        <v>751.76</v>
      </c>
    </row>
    <row r="13023" spans="1:10">
      <c r="A13023" s="519" t="s">
        <v>13177</v>
      </c>
      <c r="B13023" s="519" t="str">
        <f t="shared" si="203"/>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3023" s="519" t="s">
        <v>72865</v>
      </c>
      <c r="D13023" s="519" t="s">
        <v>72866</v>
      </c>
      <c r="E13023" s="519" t="s">
        <v>72867</v>
      </c>
      <c r="F13023" s="519" t="s">
        <v>72868</v>
      </c>
      <c r="G13023" s="519" t="s">
        <v>72869</v>
      </c>
      <c r="H13023" s="519" t="s">
        <v>72870</v>
      </c>
      <c r="I13023" s="519" t="s">
        <v>5</v>
      </c>
      <c r="J13023" s="650">
        <v>960.54</v>
      </c>
    </row>
    <row r="13024" spans="1:10">
      <c r="A13024" s="519" t="s">
        <v>13178</v>
      </c>
      <c r="B13024" s="519" t="str">
        <f t="shared" si="203"/>
        <v>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v>
      </c>
      <c r="C13024" s="519" t="s">
        <v>72865</v>
      </c>
      <c r="D13024" s="519" t="s">
        <v>72866</v>
      </c>
      <c r="E13024" s="519" t="s">
        <v>72867</v>
      </c>
      <c r="F13024" s="519" t="s">
        <v>72868</v>
      </c>
      <c r="G13024" s="519" t="s">
        <v>72869</v>
      </c>
      <c r="H13024" s="519" t="s">
        <v>72870</v>
      </c>
      <c r="I13024" s="519" t="s">
        <v>5</v>
      </c>
      <c r="J13024" s="650">
        <v>882.62</v>
      </c>
    </row>
    <row r="13025" spans="1:10">
      <c r="A13025" s="519" t="s">
        <v>13179</v>
      </c>
      <c r="B13025" s="519" t="str">
        <f t="shared" si="203"/>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3025" s="519" t="s">
        <v>72871</v>
      </c>
      <c r="D13025" s="519" t="s">
        <v>72872</v>
      </c>
      <c r="E13025" s="519" t="s">
        <v>72873</v>
      </c>
      <c r="F13025" s="519" t="s">
        <v>72874</v>
      </c>
      <c r="G13025" s="519" t="s">
        <v>72875</v>
      </c>
      <c r="H13025" s="519" t="s">
        <v>72876</v>
      </c>
      <c r="I13025" s="519" t="s">
        <v>5</v>
      </c>
      <c r="J13025" s="650">
        <v>1233.92</v>
      </c>
    </row>
    <row r="13026" spans="1:10">
      <c r="A13026" s="519" t="s">
        <v>13180</v>
      </c>
      <c r="B13026" s="519" t="str">
        <f t="shared" si="203"/>
        <v>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v>
      </c>
      <c r="C13026" s="519" t="s">
        <v>72871</v>
      </c>
      <c r="D13026" s="519" t="s">
        <v>72872</v>
      </c>
      <c r="E13026" s="519" t="s">
        <v>72873</v>
      </c>
      <c r="F13026" s="519" t="s">
        <v>72874</v>
      </c>
      <c r="G13026" s="519" t="s">
        <v>72875</v>
      </c>
      <c r="H13026" s="519" t="s">
        <v>72876</v>
      </c>
      <c r="I13026" s="519" t="s">
        <v>5</v>
      </c>
      <c r="J13026" s="650">
        <v>1143.5899999999999</v>
      </c>
    </row>
    <row r="13027" spans="1:10">
      <c r="A13027" s="519" t="s">
        <v>13181</v>
      </c>
      <c r="B13027" s="519" t="str">
        <f t="shared" si="203"/>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3027" s="519" t="s">
        <v>72877</v>
      </c>
      <c r="D13027" s="519" t="s">
        <v>72878</v>
      </c>
      <c r="E13027" s="519" t="s">
        <v>72879</v>
      </c>
      <c r="F13027" s="519" t="s">
        <v>72880</v>
      </c>
      <c r="G13027" s="519" t="s">
        <v>72881</v>
      </c>
      <c r="H13027" s="519" t="s">
        <v>72882</v>
      </c>
      <c r="I13027" s="519" t="s">
        <v>5</v>
      </c>
      <c r="J13027" s="650">
        <v>773.15</v>
      </c>
    </row>
    <row r="13028" spans="1:10">
      <c r="A13028" s="519" t="s">
        <v>13182</v>
      </c>
      <c r="B13028" s="519" t="str">
        <f t="shared" si="203"/>
        <v>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v>
      </c>
      <c r="C13028" s="519" t="s">
        <v>72877</v>
      </c>
      <c r="D13028" s="519" t="s">
        <v>72878</v>
      </c>
      <c r="E13028" s="519" t="s">
        <v>72879</v>
      </c>
      <c r="F13028" s="519" t="s">
        <v>72880</v>
      </c>
      <c r="G13028" s="519" t="s">
        <v>72881</v>
      </c>
      <c r="H13028" s="519" t="s">
        <v>72882</v>
      </c>
      <c r="I13028" s="519" t="s">
        <v>5</v>
      </c>
      <c r="J13028" s="650">
        <v>707.17</v>
      </c>
    </row>
    <row r="13029" spans="1:10">
      <c r="A13029" s="519" t="s">
        <v>13183</v>
      </c>
      <c r="B13029" s="519" t="str">
        <f t="shared" si="203"/>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3029" s="519" t="s">
        <v>72883</v>
      </c>
      <c r="D13029" s="519" t="s">
        <v>72884</v>
      </c>
      <c r="E13029" s="519" t="s">
        <v>72885</v>
      </c>
      <c r="F13029" s="519" t="s">
        <v>72886</v>
      </c>
      <c r="G13029" s="519" t="s">
        <v>72887</v>
      </c>
      <c r="H13029" s="519" t="s">
        <v>72888</v>
      </c>
      <c r="I13029" s="519" t="s">
        <v>5</v>
      </c>
      <c r="J13029" s="650">
        <v>1106.53</v>
      </c>
    </row>
    <row r="13030" spans="1:10">
      <c r="A13030" s="519" t="s">
        <v>13184</v>
      </c>
      <c r="B13030" s="519" t="str">
        <f t="shared" si="203"/>
        <v>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v>
      </c>
      <c r="C13030" s="519" t="s">
        <v>72883</v>
      </c>
      <c r="D13030" s="519" t="s">
        <v>72884</v>
      </c>
      <c r="E13030" s="519" t="s">
        <v>72885</v>
      </c>
      <c r="F13030" s="519" t="s">
        <v>72886</v>
      </c>
      <c r="G13030" s="519" t="s">
        <v>72887</v>
      </c>
      <c r="H13030" s="519" t="s">
        <v>72888</v>
      </c>
      <c r="I13030" s="519" t="s">
        <v>5</v>
      </c>
      <c r="J13030" s="650">
        <v>1026.73</v>
      </c>
    </row>
    <row r="13031" spans="1:10">
      <c r="A13031" s="519" t="s">
        <v>13185</v>
      </c>
      <c r="B13031" s="519" t="str">
        <f t="shared" si="203"/>
        <v>HIDROMETRO COM DIAMETRO DE 1/2".FORNECIMENTO</v>
      </c>
      <c r="C13031" s="519" t="s">
        <v>13186</v>
      </c>
      <c r="I13031" s="519" t="s">
        <v>5</v>
      </c>
      <c r="J13031" s="650">
        <v>144.77000000000001</v>
      </c>
    </row>
    <row r="13032" spans="1:10">
      <c r="A13032" s="519" t="s">
        <v>13187</v>
      </c>
      <c r="B13032" s="519" t="str">
        <f t="shared" si="203"/>
        <v>HIDROMETRO COM DIAMETRO DE 1/2".FORNECIMENTO</v>
      </c>
      <c r="C13032" s="519" t="s">
        <v>13186</v>
      </c>
      <c r="I13032" s="519" t="s">
        <v>5</v>
      </c>
      <c r="J13032" s="650">
        <v>144.77000000000001</v>
      </c>
    </row>
    <row r="13033" spans="1:10">
      <c r="A13033" s="519" t="s">
        <v>13188</v>
      </c>
      <c r="B13033" s="519" t="str">
        <f t="shared" si="203"/>
        <v>HIDROMETRO COM DIAMETRO DE 3/4".FORNECIMENTO</v>
      </c>
      <c r="C13033" s="519" t="s">
        <v>13189</v>
      </c>
      <c r="I13033" s="519" t="s">
        <v>5</v>
      </c>
      <c r="J13033" s="650">
        <v>196.63</v>
      </c>
    </row>
    <row r="13034" spans="1:10">
      <c r="A13034" s="519" t="s">
        <v>13190</v>
      </c>
      <c r="B13034" s="519" t="str">
        <f t="shared" si="203"/>
        <v>HIDROMETRO COM DIAMETRO DE 3/4".FORNECIMENTO</v>
      </c>
      <c r="C13034" s="519" t="s">
        <v>13189</v>
      </c>
      <c r="I13034" s="519" t="s">
        <v>5</v>
      </c>
      <c r="J13034" s="650">
        <v>196.63</v>
      </c>
    </row>
    <row r="13035" spans="1:10">
      <c r="A13035" s="519" t="s">
        <v>13191</v>
      </c>
      <c r="B13035" s="519" t="str">
        <f t="shared" si="203"/>
        <v>HIDROMETRO COM DIAMETRO DE 1".FORNECIMENTO</v>
      </c>
      <c r="C13035" s="519" t="s">
        <v>13192</v>
      </c>
      <c r="I13035" s="519" t="s">
        <v>5</v>
      </c>
      <c r="J13035" s="650">
        <v>436.11</v>
      </c>
    </row>
    <row r="13036" spans="1:10">
      <c r="A13036" s="519" t="s">
        <v>13193</v>
      </c>
      <c r="B13036" s="519" t="str">
        <f t="shared" si="203"/>
        <v>HIDROMETRO COM DIAMETRO DE 1".FORNECIMENTO</v>
      </c>
      <c r="C13036" s="519" t="s">
        <v>13192</v>
      </c>
      <c r="I13036" s="519" t="s">
        <v>5</v>
      </c>
      <c r="J13036" s="650">
        <v>436.11</v>
      </c>
    </row>
    <row r="13037" spans="1:10">
      <c r="A13037" s="519" t="s">
        <v>13194</v>
      </c>
      <c r="B13037" s="519" t="str">
        <f t="shared" si="203"/>
        <v>TAMPA DE CONCRETO ARMADO 10MPA,ESPESSURA DE 6CM,PARA CAIXA DE INSPECAO COM 60CM DE DIAMETRO.FORNECIMENTO E COLOCACAO</v>
      </c>
      <c r="C13037" s="519" t="s">
        <v>42582</v>
      </c>
      <c r="D13037" s="519" t="s">
        <v>42583</v>
      </c>
      <c r="I13037" s="519" t="s">
        <v>5</v>
      </c>
      <c r="J13037" s="650">
        <v>57.1</v>
      </c>
    </row>
    <row r="13038" spans="1:10">
      <c r="A13038" s="519" t="s">
        <v>13195</v>
      </c>
      <c r="B13038" s="519" t="str">
        <f t="shared" si="203"/>
        <v>TAMPA DE CONCRETO ARMADO 10MPA,ESPESSURA DE 6CM,PARA CAIXA DE INSPECAO COM 60CM DE DIAMETRO.FORNECIMENTO E COLOCACAO</v>
      </c>
      <c r="C13038" s="519" t="s">
        <v>42582</v>
      </c>
      <c r="D13038" s="519" t="s">
        <v>42583</v>
      </c>
      <c r="I13038" s="519" t="s">
        <v>5</v>
      </c>
      <c r="J13038" s="650">
        <v>53.88</v>
      </c>
    </row>
    <row r="13039" spans="1:10">
      <c r="A13039" s="519" t="s">
        <v>13196</v>
      </c>
      <c r="B13039" s="519" t="str">
        <f t="shared" si="203"/>
        <v>REPARO EM CAIXA DE PASSAGEM DE ENERGIA ELETRICA,DE ALVENARIA DE 30X30CM,COM TROCA DE TAMPA DE CONCRETO COM ESPESSURA DE6CM</v>
      </c>
      <c r="C13039" s="519" t="s">
        <v>42584</v>
      </c>
      <c r="D13039" s="519" t="s">
        <v>42585</v>
      </c>
      <c r="E13039" s="519" t="s">
        <v>42586</v>
      </c>
      <c r="I13039" s="519" t="s">
        <v>5</v>
      </c>
      <c r="J13039" s="650">
        <v>81.69</v>
      </c>
    </row>
    <row r="13040" spans="1:10">
      <c r="A13040" s="519" t="s">
        <v>13197</v>
      </c>
      <c r="B13040" s="519" t="str">
        <f t="shared" si="203"/>
        <v>REPARO EM CAIXA DE PASSAGEM DE ENERGIA ELETRICA,DE ALVENARIA DE 30X30CM,COM TROCA DE TAMPA DE CONCRETO COM ESPESSURA DE6CM</v>
      </c>
      <c r="C13040" s="519" t="s">
        <v>42584</v>
      </c>
      <c r="D13040" s="519" t="s">
        <v>42585</v>
      </c>
      <c r="E13040" s="519" t="s">
        <v>42586</v>
      </c>
      <c r="I13040" s="519" t="s">
        <v>5</v>
      </c>
      <c r="J13040" s="650">
        <v>77.55</v>
      </c>
    </row>
    <row r="13041" spans="1:10">
      <c r="A13041" s="519" t="s">
        <v>13198</v>
      </c>
      <c r="B13041" s="519" t="str">
        <f t="shared" si="203"/>
        <v>REPARO EM CAIXA DE PASSAGEM DE ENERGIA ELETRICA,DE ALVENARIA DE 40X40CM,COM TROCA DE TAMPA DE CONCRETO COM ESPESSURA DE6CM</v>
      </c>
      <c r="C13041" s="519" t="s">
        <v>42584</v>
      </c>
      <c r="D13041" s="519" t="s">
        <v>42587</v>
      </c>
      <c r="E13041" s="519" t="s">
        <v>42586</v>
      </c>
      <c r="I13041" s="519" t="s">
        <v>5</v>
      </c>
      <c r="J13041" s="650">
        <v>112.01</v>
      </c>
    </row>
    <row r="13042" spans="1:10">
      <c r="A13042" s="519" t="s">
        <v>13199</v>
      </c>
      <c r="B13042" s="519" t="str">
        <f t="shared" si="203"/>
        <v>REPARO EM CAIXA DE PASSAGEM DE ENERGIA ELETRICA,DE ALVENARIA DE 40X40CM,COM TROCA DE TAMPA DE CONCRETO COM ESPESSURA DE6CM</v>
      </c>
      <c r="C13042" s="519" t="s">
        <v>42584</v>
      </c>
      <c r="D13042" s="519" t="s">
        <v>42587</v>
      </c>
      <c r="E13042" s="519" t="s">
        <v>42586</v>
      </c>
      <c r="I13042" s="519" t="s">
        <v>5</v>
      </c>
      <c r="J13042" s="650">
        <v>106.48</v>
      </c>
    </row>
    <row r="13043" spans="1:10">
      <c r="A13043" s="519" t="s">
        <v>13200</v>
      </c>
      <c r="B13043" s="519" t="str">
        <f t="shared" si="203"/>
        <v>REPARO EM CAIXA DE PASSAGEM DE ENERGIA ELETRICA,DE ALVENARIA DE 60X60CM,COM TROCA DE TAMPA DE CONCRETO COM ESPESSURA DE6CM</v>
      </c>
      <c r="C13043" s="519" t="s">
        <v>42584</v>
      </c>
      <c r="D13043" s="519" t="s">
        <v>42588</v>
      </c>
      <c r="E13043" s="519" t="s">
        <v>42586</v>
      </c>
      <c r="I13043" s="519" t="s">
        <v>5</v>
      </c>
      <c r="J13043" s="650">
        <v>157.62</v>
      </c>
    </row>
    <row r="13044" spans="1:10">
      <c r="A13044" s="519" t="s">
        <v>13201</v>
      </c>
      <c r="B13044" s="519" t="str">
        <f t="shared" si="203"/>
        <v>REPARO EM CAIXA DE PASSAGEM DE ENERGIA ELETRICA,DE ALVENARIA DE 60X60CM,COM TROCA DE TAMPA DE CONCRETO COM ESPESSURA DE6CM</v>
      </c>
      <c r="C13044" s="519" t="s">
        <v>42584</v>
      </c>
      <c r="D13044" s="519" t="s">
        <v>42588</v>
      </c>
      <c r="E13044" s="519" t="s">
        <v>42586</v>
      </c>
      <c r="I13044" s="519" t="s">
        <v>5</v>
      </c>
      <c r="J13044" s="650">
        <v>150.04</v>
      </c>
    </row>
    <row r="13045" spans="1:10">
      <c r="A13045" s="519" t="s">
        <v>13202</v>
      </c>
      <c r="B13045" s="519" t="str">
        <f t="shared" si="203"/>
        <v>CAIXA DE GORDURA SIMPLES CILINDRICA,PRE-FABRICADA EM ANEIS DE CONCRETO,COM DIAMETRO DE 40CM E PROFUNDIDADE TOTAL DE 60CM,INCLUSIVE TAMPA DE CONCRETO.FORNECIMENTO E COLOCACAO</v>
      </c>
      <c r="C13045" s="519" t="s">
        <v>42589</v>
      </c>
      <c r="D13045" s="519" t="s">
        <v>42590</v>
      </c>
      <c r="E13045" s="519" t="s">
        <v>42591</v>
      </c>
      <c r="I13045" s="519" t="s">
        <v>5</v>
      </c>
      <c r="J13045" s="650">
        <v>176.61</v>
      </c>
    </row>
    <row r="13046" spans="1:10">
      <c r="A13046" s="519" t="s">
        <v>13203</v>
      </c>
      <c r="B13046" s="519" t="str">
        <f t="shared" si="203"/>
        <v>CAIXA DE GORDURA SIMPLES CILINDRICA,PRE-FABRICADA EM ANEIS DE CONCRETO,COM DIAMETRO DE 40CM E PROFUNDIDADE TOTAL DE 60CM,INCLUSIVE TAMPA DE CONCRETO.FORNECIMENTO E COLOCACAO</v>
      </c>
      <c r="C13046" s="519" t="s">
        <v>42589</v>
      </c>
      <c r="D13046" s="519" t="s">
        <v>42590</v>
      </c>
      <c r="E13046" s="519" t="s">
        <v>42591</v>
      </c>
      <c r="I13046" s="519" t="s">
        <v>5</v>
      </c>
      <c r="J13046" s="650">
        <v>165.78</v>
      </c>
    </row>
    <row r="13047" spans="1:10">
      <c r="A13047" s="519" t="s">
        <v>13204</v>
      </c>
      <c r="B13047" s="519" t="str">
        <f t="shared" si="203"/>
        <v>CAIXA DE GORDURA DUPLA,CILINDRICA,PRE-FABRICADA EM ANEIS DECONCRETO,COM DIAMETRO DE 60CM E PROFUNDIDADE TOTAL DE 90CM,INCLUSIVE TAMPA EM CONCRETO.FORNECIMENTO E COLOCACAO</v>
      </c>
      <c r="C13047" s="519" t="s">
        <v>42592</v>
      </c>
      <c r="D13047" s="519" t="s">
        <v>42593</v>
      </c>
      <c r="E13047" s="519" t="s">
        <v>42594</v>
      </c>
      <c r="I13047" s="519" t="s">
        <v>5</v>
      </c>
      <c r="J13047" s="650">
        <v>251.45</v>
      </c>
    </row>
    <row r="13048" spans="1:10">
      <c r="A13048" s="519" t="s">
        <v>13205</v>
      </c>
      <c r="B13048" s="519" t="str">
        <f t="shared" si="203"/>
        <v>CAIXA DE GORDURA DUPLA,CILINDRICA,PRE-FABRICADA EM ANEIS DECONCRETO,COM DIAMETRO DE 60CM E PROFUNDIDADE TOTAL DE 90CM,INCLUSIVE TAMPA EM CONCRETO.FORNECIMENTO E COLOCACAO</v>
      </c>
      <c r="C13048" s="519" t="s">
        <v>42592</v>
      </c>
      <c r="D13048" s="519" t="s">
        <v>42593</v>
      </c>
      <c r="E13048" s="519" t="s">
        <v>42594</v>
      </c>
      <c r="I13048" s="519" t="s">
        <v>5</v>
      </c>
      <c r="J13048" s="650">
        <v>240.61</v>
      </c>
    </row>
    <row r="13049" spans="1:10">
      <c r="A13049" s="519" t="s">
        <v>13206</v>
      </c>
      <c r="B13049" s="519" t="str">
        <f t="shared" si="203"/>
        <v>CAIXA DE GORDURA ESPECIAL EM ALVENARIA DE TIJOLOS MACICOS(7X10X20CM),EM PAREDES DE UMA VEZ(0,20M),MEDINDO 0,80X0,80X0,90M,INCLUSIVE REVESTIMENTO INTERNO EM ARGAMASSA DE CIMENTO E AREIA NO TRACO 1:3,COM ESPESSURA DE 1,5CM,EXCLUSIVE TAMPAO DE FERRO FUNDIDO</v>
      </c>
      <c r="C13049" s="519" t="s">
        <v>42595</v>
      </c>
      <c r="D13049" s="519" t="s">
        <v>42596</v>
      </c>
      <c r="E13049" s="519" t="s">
        <v>42597</v>
      </c>
      <c r="F13049" s="519" t="s">
        <v>42598</v>
      </c>
      <c r="G13049" s="519" t="s">
        <v>42599</v>
      </c>
      <c r="I13049" s="519" t="s">
        <v>5</v>
      </c>
      <c r="J13049" s="650">
        <v>1628.5</v>
      </c>
    </row>
    <row r="13050" spans="1:10">
      <c r="A13050" s="519" t="s">
        <v>13207</v>
      </c>
      <c r="B13050" s="519" t="str">
        <f t="shared" si="203"/>
        <v>CAIXA DE GORDURA ESPECIAL EM ALVENARIA DE TIJOLOS MACICOS(7X10X20CM),EM PAREDES DE UMA VEZ(0,20M),MEDINDO 0,80X0,80X0,90M,INCLUSIVE REVESTIMENTO INTERNO EM ARGAMASSA DE CIMENTO E AREIA NO TRACO 1:3,COM ESPESSURA DE 1,5CM,EXCLUSIVE TAMPAO DE FERRO FUNDIDO</v>
      </c>
      <c r="C13050" s="519" t="s">
        <v>42595</v>
      </c>
      <c r="D13050" s="519" t="s">
        <v>42596</v>
      </c>
      <c r="E13050" s="519" t="s">
        <v>42597</v>
      </c>
      <c r="F13050" s="519" t="s">
        <v>42598</v>
      </c>
      <c r="G13050" s="519" t="s">
        <v>42599</v>
      </c>
      <c r="I13050" s="519" t="s">
        <v>5</v>
      </c>
      <c r="J13050" s="650">
        <v>1562.08</v>
      </c>
    </row>
    <row r="13051" spans="1:10">
      <c r="A13051" s="519" t="s">
        <v>13208</v>
      </c>
      <c r="B13051" s="519" t="str">
        <f t="shared" si="203"/>
        <v>CAIXA DE GORDURA ESPECIAL DE ALVENARIA DE TIJOLOS MACICOS(7X10X20CM),EM PAREDES DE UMA VEZ(0,20M),MEDINDO 1,00X1,00X0,90M,INCLUSIVE REVESTIMENTO INTERNO EM ARGAMASSA DE CIMENTO E AREIA,NO TRACO 1:3,COM ESPESSURA DE 1,5CM,EXCLUSIVE TAMPAO DE FERRO FUNDIDO</v>
      </c>
      <c r="C13051" s="519" t="s">
        <v>42600</v>
      </c>
      <c r="D13051" s="519" t="s">
        <v>42601</v>
      </c>
      <c r="E13051" s="519" t="s">
        <v>42597</v>
      </c>
      <c r="F13051" s="519" t="s">
        <v>42602</v>
      </c>
      <c r="G13051" s="519" t="s">
        <v>42599</v>
      </c>
      <c r="I13051" s="519" t="s">
        <v>5</v>
      </c>
      <c r="J13051" s="650">
        <v>2018.97</v>
      </c>
    </row>
    <row r="13052" spans="1:10">
      <c r="A13052" s="519" t="s">
        <v>13209</v>
      </c>
      <c r="B13052" s="519" t="str">
        <f t="shared" si="203"/>
        <v>CAIXA DE GORDURA ESPECIAL DE ALVENARIA DE TIJOLOS MACICOS(7X10X20CM),EM PAREDES DE UMA VEZ(0,20M),MEDINDO 1,00X1,00X0,90M,INCLUSIVE REVESTIMENTO INTERNO EM ARGAMASSA DE CIMENTO E AREIA,NO TRACO 1:3,COM ESPESSURA DE 1,5CM,EXCLUSIVE TAMPAO DE FERRO FUNDIDO</v>
      </c>
      <c r="C13052" s="519" t="s">
        <v>42600</v>
      </c>
      <c r="D13052" s="519" t="s">
        <v>42601</v>
      </c>
      <c r="E13052" s="519" t="s">
        <v>42597</v>
      </c>
      <c r="F13052" s="519" t="s">
        <v>42602</v>
      </c>
      <c r="G13052" s="519" t="s">
        <v>42599</v>
      </c>
      <c r="I13052" s="519" t="s">
        <v>5</v>
      </c>
      <c r="J13052" s="650">
        <v>1939.24</v>
      </c>
    </row>
    <row r="13053" spans="1:10">
      <c r="A13053" s="519" t="s">
        <v>13210</v>
      </c>
      <c r="B13053" s="519" t="str">
        <f t="shared" si="203"/>
        <v>CAIXA DE GORDURA ESPECIAL EM ALVENARIA DE TIJOLOS MACICOS(7X10X20CM),EM PAREDES DE UMA VEZ(0,20M),MEDINDO 1,20X1,00X0,90M,INCLUSIVE REVESTIMENTO INTERNO EM ARGAMASSA DE CIMENTO E AREIA,NO TRACO 1:3,COM ESPESSURA DE 1,5CM,EXCLUSIVE TAMPAO DE FERRO FUNDIDO</v>
      </c>
      <c r="C13053" s="519" t="s">
        <v>42595</v>
      </c>
      <c r="D13053" s="519" t="s">
        <v>42603</v>
      </c>
      <c r="E13053" s="519" t="s">
        <v>42597</v>
      </c>
      <c r="F13053" s="519" t="s">
        <v>42602</v>
      </c>
      <c r="G13053" s="519" t="s">
        <v>42599</v>
      </c>
      <c r="I13053" s="519" t="s">
        <v>5</v>
      </c>
      <c r="J13053" s="650">
        <v>2238.0700000000002</v>
      </c>
    </row>
    <row r="13054" spans="1:10">
      <c r="A13054" s="519" t="s">
        <v>13211</v>
      </c>
      <c r="B13054" s="519" t="str">
        <f t="shared" si="203"/>
        <v>CAIXA DE GORDURA ESPECIAL EM ALVENARIA DE TIJOLOS MACICOS(7X10X20CM),EM PAREDES DE UMA VEZ(0,20M),MEDINDO 1,20X1,00X0,90M,INCLUSIVE REVESTIMENTO INTERNO EM ARGAMASSA DE CIMENTO E AREIA,NO TRACO 1:3,COM ESPESSURA DE 1,5CM,EXCLUSIVE TAMPAO DE FERRO FUNDIDO</v>
      </c>
      <c r="C13054" s="519" t="s">
        <v>42595</v>
      </c>
      <c r="D13054" s="519" t="s">
        <v>42603</v>
      </c>
      <c r="E13054" s="519" t="s">
        <v>42597</v>
      </c>
      <c r="F13054" s="519" t="s">
        <v>42602</v>
      </c>
      <c r="G13054" s="519" t="s">
        <v>42599</v>
      </c>
      <c r="I13054" s="519" t="s">
        <v>5</v>
      </c>
      <c r="J13054" s="650">
        <v>2150.7199999999998</v>
      </c>
    </row>
    <row r="13055" spans="1:10">
      <c r="A13055" s="519" t="s">
        <v>13212</v>
      </c>
      <c r="B13055" s="519" t="str">
        <f t="shared" si="203"/>
        <v>CAIXA DE GORDURA ESPECIAL EM ALVENARIA DE TIJOLOS MACICOS(7X10X20CM),EM PAREDES DE UMA VEZ(0,20M),MEDINDO 1,20X1,20X0,90M,INCLUSIVE REVESTIMENTO INTERNO EM ARGAMASSA DE CIMENTO E AREIA,NO TRACO 1:3,COM ESPESSURA DE 1,5CM,EXCLUSIVE TAMPAO DE FERRO FUNDIDO</v>
      </c>
      <c r="C13055" s="519" t="s">
        <v>42595</v>
      </c>
      <c r="D13055" s="519" t="s">
        <v>42604</v>
      </c>
      <c r="E13055" s="519" t="s">
        <v>42597</v>
      </c>
      <c r="F13055" s="519" t="s">
        <v>42602</v>
      </c>
      <c r="G13055" s="519" t="s">
        <v>42599</v>
      </c>
      <c r="I13055" s="519" t="s">
        <v>5</v>
      </c>
      <c r="J13055" s="650">
        <v>2370.23</v>
      </c>
    </row>
    <row r="13056" spans="1:10">
      <c r="A13056" s="519" t="s">
        <v>13213</v>
      </c>
      <c r="B13056" s="519" t="str">
        <f t="shared" si="203"/>
        <v>CAIXA DE GORDURA ESPECIAL EM ALVENARIA DE TIJOLOS MACICOS(7X10X20CM),EM PAREDES DE UMA VEZ(0,20M),MEDINDO 1,20X1,20X0,90M,INCLUSIVE REVESTIMENTO INTERNO EM ARGAMASSA DE CIMENTO E AREIA,NO TRACO 1:3,COM ESPESSURA DE 1,5CM,EXCLUSIVE TAMPAO DE FERRO FUNDIDO</v>
      </c>
      <c r="C13056" s="519" t="s">
        <v>42595</v>
      </c>
      <c r="D13056" s="519" t="s">
        <v>42604</v>
      </c>
      <c r="E13056" s="519" t="s">
        <v>42597</v>
      </c>
      <c r="F13056" s="519" t="s">
        <v>42602</v>
      </c>
      <c r="G13056" s="519" t="s">
        <v>42599</v>
      </c>
      <c r="I13056" s="519" t="s">
        <v>5</v>
      </c>
      <c r="J13056" s="650">
        <v>2276.5700000000002</v>
      </c>
    </row>
    <row r="13057" spans="1:10">
      <c r="A13057" s="519" t="s">
        <v>13214</v>
      </c>
      <c r="B13057" s="519" t="str">
        <f t="shared" si="203"/>
        <v>CAIXA DE GORDURA ESPECIAL EM ALVENARIA DE TIJOLOS MACICOS(7X10X20CM),EM PAREDES DE UMA VEZ(0,20M),MEDINDO 1,00X1,50X0,90M,INCLUSIVE REVESTIMENTO INTERNO EM ARGAMASSA DE CIMENTO E AREIA,NO TRACO 1:3,COM ESPESSURA DE 1,5CM,EXCLUSIVE TAMPAO DE FERRO FUNDIDO</v>
      </c>
      <c r="C13057" s="519" t="s">
        <v>42595</v>
      </c>
      <c r="D13057" s="519" t="s">
        <v>42605</v>
      </c>
      <c r="E13057" s="519" t="s">
        <v>42597</v>
      </c>
      <c r="F13057" s="519" t="s">
        <v>42602</v>
      </c>
      <c r="G13057" s="519" t="s">
        <v>42599</v>
      </c>
      <c r="I13057" s="519" t="s">
        <v>5</v>
      </c>
      <c r="J13057" s="650">
        <v>2453.2600000000002</v>
      </c>
    </row>
    <row r="13058" spans="1:10">
      <c r="A13058" s="519" t="s">
        <v>13215</v>
      </c>
      <c r="B13058" s="519" t="str">
        <f t="shared" si="203"/>
        <v>CAIXA DE GORDURA ESPECIAL EM ALVENARIA DE TIJOLOS MACICOS(7X10X20CM),EM PAREDES DE UMA VEZ(0,20M),MEDINDO 1,00X1,50X0,90M,INCLUSIVE REVESTIMENTO INTERNO EM ARGAMASSA DE CIMENTO E AREIA,NO TRACO 1:3,COM ESPESSURA DE 1,5CM,EXCLUSIVE TAMPAO DE FERRO FUNDIDO</v>
      </c>
      <c r="C13058" s="519" t="s">
        <v>42595</v>
      </c>
      <c r="D13058" s="519" t="s">
        <v>42605</v>
      </c>
      <c r="E13058" s="519" t="s">
        <v>42597</v>
      </c>
      <c r="F13058" s="519" t="s">
        <v>42602</v>
      </c>
      <c r="G13058" s="519" t="s">
        <v>42599</v>
      </c>
      <c r="I13058" s="519" t="s">
        <v>5</v>
      </c>
      <c r="J13058" s="650">
        <v>2357.64</v>
      </c>
    </row>
    <row r="13059" spans="1:10">
      <c r="A13059" s="519" t="s">
        <v>13216</v>
      </c>
      <c r="B13059" s="519" t="str">
        <f t="shared" si="203"/>
        <v>CAIXA DE GORDURA ESPECIAL EM ALVENARIA DE TIJOLOS MACICOS(7X10X20CM),EM PAREDES DE UMA VEZ(0,20M),MEDINDO 1,20X1,50X0,90M,INCLUSIVE REVESTIMENTO INTERNO EM ARGAMASSA DE CIMENTO E AREIA,NO TRACO 1:3,COM ESPESSURA DE 1,5CM,EXCLUSIVE TAMPAO DE FERRO FUNDIDO</v>
      </c>
      <c r="C13059" s="519" t="s">
        <v>42595</v>
      </c>
      <c r="D13059" s="519" t="s">
        <v>42606</v>
      </c>
      <c r="E13059" s="519" t="s">
        <v>42597</v>
      </c>
      <c r="F13059" s="519" t="s">
        <v>42602</v>
      </c>
      <c r="G13059" s="519" t="s">
        <v>42599</v>
      </c>
      <c r="I13059" s="519" t="s">
        <v>5</v>
      </c>
      <c r="J13059" s="650">
        <v>2639.47</v>
      </c>
    </row>
    <row r="13060" spans="1:10">
      <c r="A13060" s="519" t="s">
        <v>13217</v>
      </c>
      <c r="B13060" s="519" t="str">
        <f t="shared" si="203"/>
        <v>CAIXA DE GORDURA ESPECIAL EM ALVENARIA DE TIJOLOS MACICOS(7X10X20CM),EM PAREDES DE UMA VEZ(0,20M),MEDINDO 1,20X1,50X0,90M,INCLUSIVE REVESTIMENTO INTERNO EM ARGAMASSA DE CIMENTO E AREIA,NO TRACO 1:3,COM ESPESSURA DE 1,5CM,EXCLUSIVE TAMPAO DE FERRO FUNDIDO</v>
      </c>
      <c r="C13060" s="519" t="s">
        <v>42595</v>
      </c>
      <c r="D13060" s="519" t="s">
        <v>42606</v>
      </c>
      <c r="E13060" s="519" t="s">
        <v>42597</v>
      </c>
      <c r="F13060" s="519" t="s">
        <v>42602</v>
      </c>
      <c r="G13060" s="519" t="s">
        <v>42599</v>
      </c>
      <c r="I13060" s="519" t="s">
        <v>5</v>
      </c>
      <c r="J13060" s="650">
        <v>2536.98</v>
      </c>
    </row>
    <row r="13061" spans="1:10">
      <c r="A13061" s="519" t="s">
        <v>13218</v>
      </c>
      <c r="B13061" s="519" t="str">
        <f t="shared" si="203"/>
        <v>CAIXA DE GORDURA ESPECIAL EM ALVENARIA DE TIJOLOS MACICOS(7X10X20CM),EM PAREDES DE UMA VEZ(0,20M),MEDINDO 1,50X1,50X0,90M,INCLUSIVE REVESTIMENTO INTERNO EM ARGAMASSA DE CIMENTO E AREIA,NO TRACO 1:3,COM ESPESSURA DE 1,5CM,EXCLUSIVE TAMPAO DE FERRO FUNDIDO</v>
      </c>
      <c r="C13061" s="519" t="s">
        <v>42595</v>
      </c>
      <c r="D13061" s="519" t="s">
        <v>42607</v>
      </c>
      <c r="E13061" s="519" t="s">
        <v>42597</v>
      </c>
      <c r="F13061" s="519" t="s">
        <v>42602</v>
      </c>
      <c r="G13061" s="519" t="s">
        <v>42599</v>
      </c>
      <c r="I13061" s="519" t="s">
        <v>5</v>
      </c>
      <c r="J13061" s="650">
        <v>2914.3</v>
      </c>
    </row>
    <row r="13062" spans="1:10">
      <c r="A13062" s="519" t="s">
        <v>13219</v>
      </c>
      <c r="B13062" s="519" t="str">
        <f t="shared" si="203"/>
        <v>CAIXA DE GORDURA ESPECIAL EM ALVENARIA DE TIJOLOS MACICOS(7X10X20CM),EM PAREDES DE UMA VEZ(0,20M),MEDINDO 1,50X1,50X0,90M,INCLUSIVE REVESTIMENTO INTERNO EM ARGAMASSA DE CIMENTO E AREIA,NO TRACO 1:3,COM ESPESSURA DE 1,5CM,EXCLUSIVE TAMPAO DE FERRO FUNDIDO</v>
      </c>
      <c r="C13062" s="519" t="s">
        <v>42595</v>
      </c>
      <c r="D13062" s="519" t="s">
        <v>42607</v>
      </c>
      <c r="E13062" s="519" t="s">
        <v>42597</v>
      </c>
      <c r="F13062" s="519" t="s">
        <v>42602</v>
      </c>
      <c r="G13062" s="519" t="s">
        <v>42599</v>
      </c>
      <c r="I13062" s="519" t="s">
        <v>5</v>
      </c>
      <c r="J13062" s="650">
        <v>2802.7</v>
      </c>
    </row>
    <row r="13063" spans="1:10">
      <c r="A13063" s="519" t="s">
        <v>13220</v>
      </c>
      <c r="B13063" s="519" t="str">
        <f t="shared" si="203"/>
        <v>CAIXA DE GORDURA ESPECIAL EM ALVENARIA DE TIJOLOS MACICOS(7X10X20CM),EM PAREDES DE UMA VEZ(0,20CM),MEDINDO 1,50X2,00X0,90M,INCLUSIVE REVESTIMENTO INTERNO EM ARGAMASSA DE CIMENTO EAREIA,NO TRACO 1:3,COM ESPESSURA DE 1,5CM,EXCLUSIVE TAMPAODE FERRO FUNDIDO</v>
      </c>
      <c r="C13063" s="519" t="s">
        <v>42595</v>
      </c>
      <c r="D13063" s="519" t="s">
        <v>42608</v>
      </c>
      <c r="E13063" s="519" t="s">
        <v>42609</v>
      </c>
      <c r="F13063" s="519" t="s">
        <v>42610</v>
      </c>
      <c r="G13063" s="519" t="s">
        <v>42611</v>
      </c>
      <c r="I13063" s="519" t="s">
        <v>5</v>
      </c>
      <c r="J13063" s="650">
        <v>3372.27</v>
      </c>
    </row>
    <row r="13064" spans="1:10">
      <c r="A13064" s="519" t="s">
        <v>13221</v>
      </c>
      <c r="B13064" s="519" t="str">
        <f t="shared" ref="B13064:B13127" si="204">C13064&amp;D13064&amp;E13064&amp;F13064&amp;G13064&amp;H13064</f>
        <v>CAIXA DE GORDURA ESPECIAL EM ALVENARIA DE TIJOLOS MACICOS(7X10X20CM),EM PAREDES DE UMA VEZ(0,20CM),MEDINDO 1,50X2,00X0,90M,INCLUSIVE REVESTIMENTO INTERNO EM ARGAMASSA DE CIMENTO EAREIA,NO TRACO 1:3,COM ESPESSURA DE 1,5CM,EXCLUSIVE TAMPAODE FERRO FUNDIDO</v>
      </c>
      <c r="C13064" s="519" t="s">
        <v>42595</v>
      </c>
      <c r="D13064" s="519" t="s">
        <v>42608</v>
      </c>
      <c r="E13064" s="519" t="s">
        <v>42609</v>
      </c>
      <c r="F13064" s="519" t="s">
        <v>42610</v>
      </c>
      <c r="G13064" s="519" t="s">
        <v>42611</v>
      </c>
      <c r="I13064" s="519" t="s">
        <v>5</v>
      </c>
      <c r="J13064" s="650">
        <v>3243.88</v>
      </c>
    </row>
    <row r="13065" spans="1:10">
      <c r="A13065" s="519" t="s">
        <v>13222</v>
      </c>
      <c r="B13065" s="519" t="str">
        <f t="shared" si="204"/>
        <v>CAIXA DE GORDURA ESPECIAL EM ALVENARIA DE TIJOLOS MACICOS(7X10X20CM),EM PAREDES DE UMA VEZ(0,20M),MEDINDO 1,50X2,20X0,90M,INCLUSIVE REVESTIMENTO INTERNO EM ARGAMASSA DE CIMENTO E AREIA,NO TRACO 1:3,COM ESPESSURA DE 1,5CM,EXCLUSIVE TAMPAO DE FERRO FUNDIDO</v>
      </c>
      <c r="C13065" s="519" t="s">
        <v>42595</v>
      </c>
      <c r="D13065" s="519" t="s">
        <v>42612</v>
      </c>
      <c r="E13065" s="519" t="s">
        <v>42597</v>
      </c>
      <c r="F13065" s="519" t="s">
        <v>42602</v>
      </c>
      <c r="G13065" s="519" t="s">
        <v>42599</v>
      </c>
      <c r="I13065" s="519" t="s">
        <v>5</v>
      </c>
      <c r="J13065" s="650">
        <v>3612.68</v>
      </c>
    </row>
    <row r="13066" spans="1:10">
      <c r="A13066" s="519" t="s">
        <v>13223</v>
      </c>
      <c r="B13066" s="519" t="str">
        <f t="shared" si="204"/>
        <v>CAIXA DE GORDURA ESPECIAL EM ALVENARIA DE TIJOLOS MACICOS(7X10X20CM),EM PAREDES DE UMA VEZ(0,20M),MEDINDO 1,50X2,20X0,90M,INCLUSIVE REVESTIMENTO INTERNO EM ARGAMASSA DE CIMENTO E AREIA,NO TRACO 1:3,COM ESPESSURA DE 1,5CM,EXCLUSIVE TAMPAO DE FERRO FUNDIDO</v>
      </c>
      <c r="C13066" s="519" t="s">
        <v>42595</v>
      </c>
      <c r="D13066" s="519" t="s">
        <v>42612</v>
      </c>
      <c r="E13066" s="519" t="s">
        <v>42597</v>
      </c>
      <c r="F13066" s="519" t="s">
        <v>42602</v>
      </c>
      <c r="G13066" s="519" t="s">
        <v>42599</v>
      </c>
      <c r="I13066" s="519" t="s">
        <v>5</v>
      </c>
      <c r="J13066" s="650">
        <v>3475.63</v>
      </c>
    </row>
    <row r="13067" spans="1:10">
      <c r="A13067" s="519" t="s">
        <v>13224</v>
      </c>
      <c r="B13067" s="519" t="str">
        <f t="shared" si="204"/>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067" s="519" t="s">
        <v>42613</v>
      </c>
      <c r="D13067" s="519" t="s">
        <v>42614</v>
      </c>
      <c r="E13067" s="519" t="s">
        <v>42615</v>
      </c>
      <c r="F13067" s="519" t="s">
        <v>42616</v>
      </c>
      <c r="G13067" s="519" t="s">
        <v>42617</v>
      </c>
      <c r="H13067" s="519" t="s">
        <v>42618</v>
      </c>
      <c r="I13067" s="519" t="s">
        <v>5</v>
      </c>
      <c r="J13067" s="650">
        <v>231.15</v>
      </c>
    </row>
    <row r="13068" spans="1:10">
      <c r="A13068" s="519" t="s">
        <v>13225</v>
      </c>
      <c r="B13068" s="519" t="str">
        <f t="shared" si="204"/>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068" s="519" t="s">
        <v>42613</v>
      </c>
      <c r="D13068" s="519" t="s">
        <v>42614</v>
      </c>
      <c r="E13068" s="519" t="s">
        <v>42615</v>
      </c>
      <c r="F13068" s="519" t="s">
        <v>42616</v>
      </c>
      <c r="G13068" s="519" t="s">
        <v>42617</v>
      </c>
      <c r="H13068" s="519" t="s">
        <v>42618</v>
      </c>
      <c r="I13068" s="519" t="s">
        <v>5</v>
      </c>
      <c r="J13068" s="650">
        <v>216.24</v>
      </c>
    </row>
    <row r="13069" spans="1:10">
      <c r="A13069" s="519" t="s">
        <v>13226</v>
      </c>
      <c r="B13069" s="519" t="str">
        <f t="shared" si="204"/>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069" s="519" t="s">
        <v>42619</v>
      </c>
      <c r="D13069" s="519" t="s">
        <v>42620</v>
      </c>
      <c r="E13069" s="519" t="s">
        <v>42615</v>
      </c>
      <c r="F13069" s="519" t="s">
        <v>42616</v>
      </c>
      <c r="G13069" s="519" t="s">
        <v>42617</v>
      </c>
      <c r="H13069" s="519" t="s">
        <v>42618</v>
      </c>
      <c r="I13069" s="519" t="s">
        <v>5</v>
      </c>
      <c r="J13069" s="650">
        <v>423.14</v>
      </c>
    </row>
    <row r="13070" spans="1:10">
      <c r="A13070" s="519" t="s">
        <v>13227</v>
      </c>
      <c r="B13070" s="519" t="str">
        <f t="shared" si="204"/>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070" s="519" t="s">
        <v>42619</v>
      </c>
      <c r="D13070" s="519" t="s">
        <v>42620</v>
      </c>
      <c r="E13070" s="519" t="s">
        <v>42615</v>
      </c>
      <c r="F13070" s="519" t="s">
        <v>42616</v>
      </c>
      <c r="G13070" s="519" t="s">
        <v>42617</v>
      </c>
      <c r="H13070" s="519" t="s">
        <v>42618</v>
      </c>
      <c r="I13070" s="519" t="s">
        <v>5</v>
      </c>
      <c r="J13070" s="650">
        <v>398.74</v>
      </c>
    </row>
    <row r="13071" spans="1:10">
      <c r="A13071" s="519" t="s">
        <v>13228</v>
      </c>
      <c r="B13071" s="519" t="str">
        <f t="shared" si="204"/>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071" s="519" t="s">
        <v>42621</v>
      </c>
      <c r="D13071" s="519" t="s">
        <v>42622</v>
      </c>
      <c r="E13071" s="519" t="s">
        <v>42615</v>
      </c>
      <c r="F13071" s="519" t="s">
        <v>42616</v>
      </c>
      <c r="G13071" s="519" t="s">
        <v>42617</v>
      </c>
      <c r="H13071" s="519" t="s">
        <v>42618</v>
      </c>
      <c r="I13071" s="519" t="s">
        <v>5</v>
      </c>
      <c r="J13071" s="650">
        <v>1400.56</v>
      </c>
    </row>
    <row r="13072" spans="1:10">
      <c r="A13072" s="519" t="s">
        <v>13229</v>
      </c>
      <c r="B13072" s="519" t="str">
        <f t="shared" si="204"/>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072" s="519" t="s">
        <v>42621</v>
      </c>
      <c r="D13072" s="519" t="s">
        <v>42622</v>
      </c>
      <c r="E13072" s="519" t="s">
        <v>42615</v>
      </c>
      <c r="F13072" s="519" t="s">
        <v>42616</v>
      </c>
      <c r="G13072" s="519" t="s">
        <v>42617</v>
      </c>
      <c r="H13072" s="519" t="s">
        <v>42618</v>
      </c>
      <c r="I13072" s="519" t="s">
        <v>5</v>
      </c>
      <c r="J13072" s="650">
        <v>1310.89</v>
      </c>
    </row>
    <row r="13073" spans="1:10">
      <c r="A13073" s="519" t="s">
        <v>13230</v>
      </c>
      <c r="B13073" s="519" t="str">
        <f t="shared" si="204"/>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073" s="519" t="s">
        <v>42623</v>
      </c>
      <c r="D13073" s="519" t="s">
        <v>42624</v>
      </c>
      <c r="E13073" s="519" t="s">
        <v>42625</v>
      </c>
      <c r="F13073" s="519" t="s">
        <v>42626</v>
      </c>
      <c r="G13073" s="519" t="s">
        <v>42627</v>
      </c>
      <c r="H13073" s="519" t="s">
        <v>42628</v>
      </c>
      <c r="I13073" s="519" t="s">
        <v>5</v>
      </c>
      <c r="J13073" s="650">
        <v>2620.79</v>
      </c>
    </row>
    <row r="13074" spans="1:10">
      <c r="A13074" s="519" t="s">
        <v>13231</v>
      </c>
      <c r="B13074" s="519" t="str">
        <f t="shared" si="204"/>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074" s="519" t="s">
        <v>42623</v>
      </c>
      <c r="D13074" s="519" t="s">
        <v>42624</v>
      </c>
      <c r="E13074" s="519" t="s">
        <v>42625</v>
      </c>
      <c r="F13074" s="519" t="s">
        <v>42626</v>
      </c>
      <c r="G13074" s="519" t="s">
        <v>42627</v>
      </c>
      <c r="H13074" s="519" t="s">
        <v>42628</v>
      </c>
      <c r="I13074" s="519" t="s">
        <v>5</v>
      </c>
      <c r="J13074" s="650">
        <v>2453.4299999999998</v>
      </c>
    </row>
    <row r="13075" spans="1:10">
      <c r="A13075" s="519" t="s">
        <v>13232</v>
      </c>
      <c r="B13075" s="519" t="str">
        <f t="shared" si="204"/>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075" s="519" t="s">
        <v>42629</v>
      </c>
      <c r="D13075" s="519" t="s">
        <v>42630</v>
      </c>
      <c r="E13075" s="519" t="s">
        <v>42631</v>
      </c>
      <c r="F13075" s="519" t="s">
        <v>42632</v>
      </c>
      <c r="G13075" s="519" t="s">
        <v>42633</v>
      </c>
      <c r="H13075" s="519" t="s">
        <v>42634</v>
      </c>
      <c r="I13075" s="519" t="s">
        <v>5</v>
      </c>
      <c r="J13075" s="650">
        <v>342.26</v>
      </c>
    </row>
    <row r="13076" spans="1:10">
      <c r="A13076" s="519" t="s">
        <v>13233</v>
      </c>
      <c r="B13076" s="519" t="str">
        <f t="shared" si="204"/>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076" s="519" t="s">
        <v>42629</v>
      </c>
      <c r="D13076" s="519" t="s">
        <v>42630</v>
      </c>
      <c r="E13076" s="519" t="s">
        <v>42631</v>
      </c>
      <c r="F13076" s="519" t="s">
        <v>42632</v>
      </c>
      <c r="G13076" s="519" t="s">
        <v>42633</v>
      </c>
      <c r="H13076" s="519" t="s">
        <v>42634</v>
      </c>
      <c r="I13076" s="519" t="s">
        <v>5</v>
      </c>
      <c r="J13076" s="650">
        <v>333.62</v>
      </c>
    </row>
    <row r="13077" spans="1:10">
      <c r="A13077" s="519" t="s">
        <v>13234</v>
      </c>
      <c r="B13077" s="519" t="str">
        <f t="shared" si="204"/>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077" s="519" t="s">
        <v>42629</v>
      </c>
      <c r="D13077" s="519" t="s">
        <v>42635</v>
      </c>
      <c r="E13077" s="519" t="s">
        <v>42636</v>
      </c>
      <c r="F13077" s="519" t="s">
        <v>42637</v>
      </c>
      <c r="G13077" s="519" t="s">
        <v>42638</v>
      </c>
      <c r="H13077" s="519" t="s">
        <v>42639</v>
      </c>
      <c r="I13077" s="519" t="s">
        <v>5</v>
      </c>
      <c r="J13077" s="650">
        <v>285.25</v>
      </c>
    </row>
    <row r="13078" spans="1:10">
      <c r="A13078" s="519" t="s">
        <v>13235</v>
      </c>
      <c r="B13078" s="519" t="str">
        <f t="shared" si="204"/>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078" s="519" t="s">
        <v>42629</v>
      </c>
      <c r="D13078" s="519" t="s">
        <v>42635</v>
      </c>
      <c r="E13078" s="519" t="s">
        <v>42636</v>
      </c>
      <c r="F13078" s="519" t="s">
        <v>42637</v>
      </c>
      <c r="G13078" s="519" t="s">
        <v>42638</v>
      </c>
      <c r="H13078" s="519" t="s">
        <v>42639</v>
      </c>
      <c r="I13078" s="519" t="s">
        <v>5</v>
      </c>
      <c r="J13078" s="650">
        <v>278.64999999999998</v>
      </c>
    </row>
    <row r="13079" spans="1:10">
      <c r="A13079" s="519" t="s">
        <v>13236</v>
      </c>
      <c r="B13079" s="519" t="str">
        <f t="shared" si="204"/>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079" s="519" t="s">
        <v>42629</v>
      </c>
      <c r="D13079" s="519" t="s">
        <v>42640</v>
      </c>
      <c r="E13079" s="519" t="s">
        <v>42636</v>
      </c>
      <c r="F13079" s="519" t="s">
        <v>42641</v>
      </c>
      <c r="G13079" s="519" t="s">
        <v>42642</v>
      </c>
      <c r="H13079" s="519" t="s">
        <v>42643</v>
      </c>
      <c r="I13079" s="519" t="s">
        <v>5</v>
      </c>
      <c r="J13079" s="650">
        <v>230.9</v>
      </c>
    </row>
    <row r="13080" spans="1:10">
      <c r="A13080" s="519" t="s">
        <v>13237</v>
      </c>
      <c r="B13080" s="519" t="str">
        <f t="shared" si="204"/>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080" s="519" t="s">
        <v>42629</v>
      </c>
      <c r="D13080" s="519" t="s">
        <v>42640</v>
      </c>
      <c r="E13080" s="519" t="s">
        <v>42636</v>
      </c>
      <c r="F13080" s="519" t="s">
        <v>42641</v>
      </c>
      <c r="G13080" s="519" t="s">
        <v>42642</v>
      </c>
      <c r="H13080" s="519" t="s">
        <v>42643</v>
      </c>
      <c r="I13080" s="519" t="s">
        <v>5</v>
      </c>
      <c r="J13080" s="650">
        <v>226.58</v>
      </c>
    </row>
    <row r="13081" spans="1:10">
      <c r="A13081" s="519" t="s">
        <v>13238</v>
      </c>
      <c r="B13081" s="519" t="str">
        <f t="shared" si="204"/>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3081" s="519" t="s">
        <v>72889</v>
      </c>
      <c r="D13081" s="519" t="s">
        <v>72890</v>
      </c>
      <c r="E13081" s="519" t="s">
        <v>72891</v>
      </c>
      <c r="F13081" s="519" t="s">
        <v>72892</v>
      </c>
      <c r="G13081" s="519" t="s">
        <v>72893</v>
      </c>
      <c r="H13081" s="519" t="s">
        <v>72894</v>
      </c>
      <c r="I13081" s="519" t="s">
        <v>5</v>
      </c>
      <c r="J13081" s="650">
        <v>1979.03</v>
      </c>
    </row>
    <row r="13082" spans="1:10">
      <c r="A13082" s="519" t="s">
        <v>13239</v>
      </c>
      <c r="B13082" s="519" t="str">
        <f t="shared" si="204"/>
        <v>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v>
      </c>
      <c r="C13082" s="519" t="s">
        <v>72889</v>
      </c>
      <c r="D13082" s="519" t="s">
        <v>72890</v>
      </c>
      <c r="E13082" s="519" t="s">
        <v>72891</v>
      </c>
      <c r="F13082" s="519" t="s">
        <v>72892</v>
      </c>
      <c r="G13082" s="519" t="s">
        <v>72893</v>
      </c>
      <c r="H13082" s="519" t="s">
        <v>72894</v>
      </c>
      <c r="I13082" s="519" t="s">
        <v>5</v>
      </c>
      <c r="J13082" s="650">
        <v>1916.84</v>
      </c>
    </row>
    <row r="13083" spans="1:10">
      <c r="A13083" s="519" t="s">
        <v>13240</v>
      </c>
      <c r="B13083" s="519" t="str">
        <f t="shared" si="204"/>
        <v>CAIXA SIFONADA DE ANEL DE CONCRETO DE 42CM DE DIAMETRO E 60CM DE PROFUNDIDADE,EXCLUSIVE ESCAVACAO E REATERRO.FORNECIMENTO E COLOCACAO</v>
      </c>
      <c r="C13083" s="519" t="s">
        <v>42644</v>
      </c>
      <c r="D13083" s="519" t="s">
        <v>42645</v>
      </c>
      <c r="E13083" s="519" t="s">
        <v>34477</v>
      </c>
      <c r="I13083" s="519" t="s">
        <v>5</v>
      </c>
      <c r="J13083" s="650">
        <v>176.61</v>
      </c>
    </row>
    <row r="13084" spans="1:10">
      <c r="A13084" s="519" t="s">
        <v>13241</v>
      </c>
      <c r="B13084" s="519" t="str">
        <f t="shared" si="204"/>
        <v>CAIXA SIFONADA DE ANEL DE CONCRETO DE 42CM DE DIAMETRO E 60CM DE PROFUNDIDADE,EXCLUSIVE ESCAVACAO E REATERRO.FORNECIMENTO E COLOCACAO</v>
      </c>
      <c r="C13084" s="519" t="s">
        <v>42644</v>
      </c>
      <c r="D13084" s="519" t="s">
        <v>42645</v>
      </c>
      <c r="E13084" s="519" t="s">
        <v>34477</v>
      </c>
      <c r="I13084" s="519" t="s">
        <v>5</v>
      </c>
      <c r="J13084" s="650">
        <v>165.78</v>
      </c>
    </row>
    <row r="13085" spans="1:10">
      <c r="A13085" s="519" t="s">
        <v>13242</v>
      </c>
      <c r="B13085" s="519" t="str">
        <f t="shared" si="204"/>
        <v>CAIXA SIFONADA DE ANEL DE CONCRETO DE 60CM DE DIAMETRO E 60CM DE PROFUNDIDADE,EXCLUSIVE ESCAVACAO E REATERRO.FORNECIMENTO E COLOCACAO</v>
      </c>
      <c r="C13085" s="519" t="s">
        <v>42646</v>
      </c>
      <c r="D13085" s="519" t="s">
        <v>42645</v>
      </c>
      <c r="E13085" s="519" t="s">
        <v>34477</v>
      </c>
      <c r="I13085" s="519" t="s">
        <v>5</v>
      </c>
      <c r="J13085" s="650">
        <v>251.66</v>
      </c>
    </row>
    <row r="13086" spans="1:10">
      <c r="A13086" s="519" t="s">
        <v>13243</v>
      </c>
      <c r="B13086" s="519" t="str">
        <f t="shared" si="204"/>
        <v>CAIXA SIFONADA DE ANEL DE CONCRETO DE 60CM DE DIAMETRO E 60CM DE PROFUNDIDADE,EXCLUSIVE ESCAVACAO E REATERRO.FORNECIMENTO E COLOCACAO</v>
      </c>
      <c r="C13086" s="519" t="s">
        <v>42646</v>
      </c>
      <c r="D13086" s="519" t="s">
        <v>42645</v>
      </c>
      <c r="E13086" s="519" t="s">
        <v>34477</v>
      </c>
      <c r="I13086" s="519" t="s">
        <v>5</v>
      </c>
      <c r="J13086" s="650">
        <v>240.83</v>
      </c>
    </row>
    <row r="13087" spans="1:10">
      <c r="A13087" s="519" t="s">
        <v>13244</v>
      </c>
      <c r="B13087" s="519" t="str">
        <f t="shared" si="204"/>
        <v>FOSSA SEPTICA CILINDRICA,TIPO CAMARA IMHOFF,DE CONCRETO PRE-MOLDADO,MEDINDO 2000X2000MM.FORNECIMENTO E COLOCACAO</v>
      </c>
      <c r="C13087" s="519" t="s">
        <v>42647</v>
      </c>
      <c r="D13087" s="519" t="s">
        <v>42648</v>
      </c>
      <c r="I13087" s="519" t="s">
        <v>5</v>
      </c>
      <c r="J13087" s="650">
        <v>3683.25</v>
      </c>
    </row>
    <row r="13088" spans="1:10">
      <c r="A13088" s="519" t="s">
        <v>13245</v>
      </c>
      <c r="B13088" s="519" t="str">
        <f t="shared" si="204"/>
        <v>FOSSA SEPTICA CILINDRICA,TIPO CAMARA IMHOFF,DE CONCRETO PRE-MOLDADO,MEDINDO 2000X2000MM.FORNECIMENTO E COLOCACAO</v>
      </c>
      <c r="C13088" s="519" t="s">
        <v>42647</v>
      </c>
      <c r="D13088" s="519" t="s">
        <v>42648</v>
      </c>
      <c r="I13088" s="519" t="s">
        <v>5</v>
      </c>
      <c r="J13088" s="650">
        <v>3606.83</v>
      </c>
    </row>
    <row r="13089" spans="1:10">
      <c r="A13089" s="519" t="s">
        <v>13246</v>
      </c>
      <c r="B13089" s="519" t="str">
        <f t="shared" si="204"/>
        <v>FOSSA SEPTICA CILINDRICA,TIPO CAMARA IMHOFF,DE CONCRETO PRE-MOLDADO,MEDINDO 2000X3200MM.FORNECIMENTO E COLOCACAO</v>
      </c>
      <c r="C13089" s="519" t="s">
        <v>42647</v>
      </c>
      <c r="D13089" s="519" t="s">
        <v>42649</v>
      </c>
      <c r="I13089" s="519" t="s">
        <v>5</v>
      </c>
      <c r="J13089" s="650">
        <v>4264.16</v>
      </c>
    </row>
    <row r="13090" spans="1:10">
      <c r="A13090" s="519" t="s">
        <v>13247</v>
      </c>
      <c r="B13090" s="519" t="str">
        <f t="shared" si="204"/>
        <v>FOSSA SEPTICA CILINDRICA,TIPO CAMARA IMHOFF,DE CONCRETO PRE-MOLDADO,MEDINDO 2000X3200MM.FORNECIMENTO E COLOCACAO</v>
      </c>
      <c r="C13090" s="519" t="s">
        <v>42647</v>
      </c>
      <c r="D13090" s="519" t="s">
        <v>42649</v>
      </c>
      <c r="I13090" s="519" t="s">
        <v>5</v>
      </c>
      <c r="J13090" s="650">
        <v>4149.25</v>
      </c>
    </row>
    <row r="13091" spans="1:10">
      <c r="A13091" s="519" t="s">
        <v>13248</v>
      </c>
      <c r="B13091" s="519" t="str">
        <f t="shared" si="204"/>
        <v>FOSSA SEPTICA CILINDRICA,TIPO CAMARA IMHOFF,DE CONCRETO PRE-MOLDADO,MEDINDO 2500X2400MM.FORNECIMENTO E COLOCACAO.</v>
      </c>
      <c r="C13091" s="519" t="s">
        <v>42647</v>
      </c>
      <c r="D13091" s="519" t="s">
        <v>42650</v>
      </c>
      <c r="I13091" s="519" t="s">
        <v>5</v>
      </c>
      <c r="J13091" s="650">
        <v>5711.92</v>
      </c>
    </row>
    <row r="13092" spans="1:10">
      <c r="A13092" s="519" t="s">
        <v>13249</v>
      </c>
      <c r="B13092" s="519" t="str">
        <f t="shared" si="204"/>
        <v>FOSSA SEPTICA CILINDRICA,TIPO CAMARA IMHOFF,DE CONCRETO PRE-MOLDADO,MEDINDO 2500X2400MM.FORNECIMENTO E COLOCACAO.</v>
      </c>
      <c r="C13092" s="519" t="s">
        <v>42647</v>
      </c>
      <c r="D13092" s="519" t="s">
        <v>42650</v>
      </c>
      <c r="I13092" s="519" t="s">
        <v>5</v>
      </c>
      <c r="J13092" s="650">
        <v>5594.26</v>
      </c>
    </row>
    <row r="13093" spans="1:10">
      <c r="A13093" s="519" t="s">
        <v>13250</v>
      </c>
      <c r="B13093" s="519" t="str">
        <f t="shared" si="204"/>
        <v>FOSSA SEPTICA CILINDRICA,TIPO CAMARA IMHOFF DE CONCRETO PRE-MOLDADO,MEDINDO 2000X4000MM.FORNECIMENTO E COLOCACAO</v>
      </c>
      <c r="C13093" s="519" t="s">
        <v>42651</v>
      </c>
      <c r="D13093" s="519" t="s">
        <v>42652</v>
      </c>
      <c r="I13093" s="519" t="s">
        <v>5</v>
      </c>
      <c r="J13093" s="650">
        <v>6331.84</v>
      </c>
    </row>
    <row r="13094" spans="1:10">
      <c r="A13094" s="519" t="s">
        <v>13251</v>
      </c>
      <c r="B13094" s="519" t="str">
        <f t="shared" si="204"/>
        <v>FOSSA SEPTICA CILINDRICA,TIPO CAMARA IMHOFF DE CONCRETO PRE-MOLDADO,MEDINDO 2000X4000MM.FORNECIMENTO E COLOCACAO</v>
      </c>
      <c r="C13094" s="519" t="s">
        <v>42651</v>
      </c>
      <c r="D13094" s="519" t="s">
        <v>42652</v>
      </c>
      <c r="I13094" s="519" t="s">
        <v>5</v>
      </c>
      <c r="J13094" s="650">
        <v>6191.28</v>
      </c>
    </row>
    <row r="13095" spans="1:10">
      <c r="A13095" s="519" t="s">
        <v>13252</v>
      </c>
      <c r="B13095" s="519" t="str">
        <f t="shared" si="204"/>
        <v>FOSSA SEPTICA CILINDRICA,TIPO CAMARA IMHOFF,DE CONCRETO PRE-MOLDADO,MEDINDO 2500X2800MM.FORNECIMENTO E COLOCACAO</v>
      </c>
      <c r="C13095" s="519" t="s">
        <v>42647</v>
      </c>
      <c r="D13095" s="519" t="s">
        <v>42653</v>
      </c>
      <c r="I13095" s="519" t="s">
        <v>5</v>
      </c>
      <c r="J13095" s="650">
        <v>6351.86</v>
      </c>
    </row>
    <row r="13096" spans="1:10">
      <c r="A13096" s="519" t="s">
        <v>13253</v>
      </c>
      <c r="B13096" s="519" t="str">
        <f t="shared" si="204"/>
        <v>FOSSA SEPTICA CILINDRICA,TIPO CAMARA IMHOFF,DE CONCRETO PRE-MOLDADO,MEDINDO 2500X2800MM.FORNECIMENTO E COLOCACAO</v>
      </c>
      <c r="C13096" s="519" t="s">
        <v>42647</v>
      </c>
      <c r="D13096" s="519" t="s">
        <v>42653</v>
      </c>
      <c r="I13096" s="519" t="s">
        <v>5</v>
      </c>
      <c r="J13096" s="650">
        <v>6217.45</v>
      </c>
    </row>
    <row r="13097" spans="1:10">
      <c r="A13097" s="519" t="s">
        <v>13254</v>
      </c>
      <c r="B13097" s="519" t="str">
        <f t="shared" si="204"/>
        <v>FOSSA SEPTICA CILINDRICA,TIPO CAMARA IMHOFF,DE CONCRETO PRE-MOLDADO,MEDINDO 3000X2000MM.FORNECIMENTO E COLOCACAO</v>
      </c>
      <c r="C13097" s="519" t="s">
        <v>42647</v>
      </c>
      <c r="D13097" s="519" t="s">
        <v>42654</v>
      </c>
      <c r="I13097" s="519" t="s">
        <v>5</v>
      </c>
      <c r="J13097" s="650">
        <v>9649.83</v>
      </c>
    </row>
    <row r="13098" spans="1:10">
      <c r="A13098" s="519" t="s">
        <v>13255</v>
      </c>
      <c r="B13098" s="519" t="str">
        <f t="shared" si="204"/>
        <v>FOSSA SEPTICA CILINDRICA,TIPO CAMARA IMHOFF,DE CONCRETO PRE-MOLDADO,MEDINDO 3000X2000MM.FORNECIMENTO E COLOCACAO</v>
      </c>
      <c r="C13098" s="519" t="s">
        <v>42647</v>
      </c>
      <c r="D13098" s="519" t="s">
        <v>42654</v>
      </c>
      <c r="I13098" s="519" t="s">
        <v>5</v>
      </c>
      <c r="J13098" s="650">
        <v>9517.2199999999993</v>
      </c>
    </row>
    <row r="13099" spans="1:10">
      <c r="A13099" s="519" t="s">
        <v>13256</v>
      </c>
      <c r="B13099" s="519" t="str">
        <f t="shared" si="204"/>
        <v>FOSSA SEPTICA CILINDRICA,TIPO CAMARA IMHOFF,DE CONCRETO PRE-MOLDADO,MEDINDO 2500X3600MM.FORNECIMENTO E COLOCACAO</v>
      </c>
      <c r="C13099" s="519" t="s">
        <v>42647</v>
      </c>
      <c r="D13099" s="519" t="s">
        <v>42655</v>
      </c>
      <c r="I13099" s="519" t="s">
        <v>5</v>
      </c>
      <c r="J13099" s="650">
        <v>6998.33</v>
      </c>
    </row>
    <row r="13100" spans="1:10">
      <c r="A13100" s="519" t="s">
        <v>13257</v>
      </c>
      <c r="B13100" s="519" t="str">
        <f t="shared" si="204"/>
        <v>FOSSA SEPTICA CILINDRICA,TIPO CAMARA IMHOFF,DE CONCRETO PRE-MOLDADO,MEDINDO 2500X3600MM.FORNECIMENTO E COLOCACAO</v>
      </c>
      <c r="C13100" s="519" t="s">
        <v>42647</v>
      </c>
      <c r="D13100" s="519" t="s">
        <v>42655</v>
      </c>
      <c r="I13100" s="519" t="s">
        <v>5</v>
      </c>
      <c r="J13100" s="650">
        <v>6829.75</v>
      </c>
    </row>
    <row r="13101" spans="1:10">
      <c r="A13101" s="519" t="s">
        <v>13258</v>
      </c>
      <c r="B13101" s="519" t="str">
        <f t="shared" si="204"/>
        <v>FOSSA SEPTICA CILINDRICA,TIPO CAMARA IMHOFF,DE CONCRETO PRE-MOLDADO,MEDINDO 3000X2800MM.FORNECIMENTO E COLOCACAO</v>
      </c>
      <c r="C13101" s="519" t="s">
        <v>42647</v>
      </c>
      <c r="D13101" s="519" t="s">
        <v>42656</v>
      </c>
      <c r="I13101" s="519" t="s">
        <v>5</v>
      </c>
      <c r="J13101" s="650">
        <v>11171.09</v>
      </c>
    </row>
    <row r="13102" spans="1:10">
      <c r="A13102" s="519" t="s">
        <v>13259</v>
      </c>
      <c r="B13102" s="519" t="str">
        <f t="shared" si="204"/>
        <v>FOSSA SEPTICA CILINDRICA,TIPO CAMARA IMHOFF,DE CONCRETO PRE-MOLDADO,MEDINDO 3000X2800MM.FORNECIMENTO E COLOCACAO</v>
      </c>
      <c r="C13102" s="519" t="s">
        <v>42647</v>
      </c>
      <c r="D13102" s="519" t="s">
        <v>42656</v>
      </c>
      <c r="I13102" s="519" t="s">
        <v>5</v>
      </c>
      <c r="J13102" s="650">
        <v>10993.55</v>
      </c>
    </row>
    <row r="13103" spans="1:10">
      <c r="A13103" s="519" t="s">
        <v>13260</v>
      </c>
      <c r="B13103" s="519" t="str">
        <f t="shared" si="204"/>
        <v>FOSSA SEPTICA CILINDRICA,TIPO CAMARA IMHOFF,DE CONCRETO PRE-MOLDADO,MEDINDO 3000X3200MM.FORNECIMENTO E COLOCACAO</v>
      </c>
      <c r="C13103" s="519" t="s">
        <v>42647</v>
      </c>
      <c r="D13103" s="519" t="s">
        <v>42657</v>
      </c>
      <c r="I13103" s="519" t="s">
        <v>5</v>
      </c>
      <c r="J13103" s="650">
        <v>12111.49</v>
      </c>
    </row>
    <row r="13104" spans="1:10">
      <c r="A13104" s="519" t="s">
        <v>13261</v>
      </c>
      <c r="B13104" s="519" t="str">
        <f t="shared" si="204"/>
        <v>FOSSA SEPTICA CILINDRICA,TIPO CAMARA IMHOFF,DE CONCRETO PRE-MOLDADO,MEDINDO 3000X3200MM.FORNECIMENTO E COLOCACAO</v>
      </c>
      <c r="C13104" s="519" t="s">
        <v>42647</v>
      </c>
      <c r="D13104" s="519" t="s">
        <v>42657</v>
      </c>
      <c r="I13104" s="519" t="s">
        <v>5</v>
      </c>
      <c r="J13104" s="650">
        <v>11911.48</v>
      </c>
    </row>
    <row r="13105" spans="1:10">
      <c r="A13105" s="519" t="s">
        <v>13262</v>
      </c>
      <c r="B13105" s="519" t="str">
        <f t="shared" si="204"/>
        <v>FOSSA SEPTICA CILINDRICA,TIPO CAMARA IMHOFF,DE CONCRETO PRE-MOLDADO,MEDINDO 3000X4000MM.FORNECIMENTO E COLOCACAO</v>
      </c>
      <c r="C13105" s="519" t="s">
        <v>42647</v>
      </c>
      <c r="D13105" s="519" t="s">
        <v>42658</v>
      </c>
      <c r="I13105" s="519" t="s">
        <v>5</v>
      </c>
      <c r="J13105" s="650">
        <v>13584.44</v>
      </c>
    </row>
    <row r="13106" spans="1:10">
      <c r="A13106" s="519" t="s">
        <v>13263</v>
      </c>
      <c r="B13106" s="519" t="str">
        <f t="shared" si="204"/>
        <v>FOSSA SEPTICA CILINDRICA,TIPO CAMARA IMHOFF,DE CONCRETO PRE-MOLDADO,MEDINDO 3000X4000MM.FORNECIMENTO E COLOCACAO</v>
      </c>
      <c r="C13106" s="519" t="s">
        <v>42647</v>
      </c>
      <c r="D13106" s="519" t="s">
        <v>42658</v>
      </c>
      <c r="I13106" s="519" t="s">
        <v>5</v>
      </c>
      <c r="J13106" s="650">
        <v>13339.53</v>
      </c>
    </row>
    <row r="13107" spans="1:10">
      <c r="A13107" s="519" t="s">
        <v>13264</v>
      </c>
      <c r="B13107" s="519" t="str">
        <f t="shared" si="204"/>
        <v>FOSSA SEPTICA CILINDRICA,TIPO CAMARA UNICA,DE CONCRETO PRE-MOLDADO,MEDINDO 1200X1500MM.FORNECIMENTO E COLOCACAO</v>
      </c>
      <c r="C13107" s="519" t="s">
        <v>42659</v>
      </c>
      <c r="D13107" s="519" t="s">
        <v>42660</v>
      </c>
      <c r="I13107" s="519" t="s">
        <v>5</v>
      </c>
      <c r="J13107" s="650">
        <v>919.87</v>
      </c>
    </row>
    <row r="13108" spans="1:10">
      <c r="A13108" s="519" t="s">
        <v>13265</v>
      </c>
      <c r="B13108" s="519" t="str">
        <f t="shared" si="204"/>
        <v>FOSSA SEPTICA CILINDRICA,TIPO CAMARA UNICA,DE CONCRETO PRE-MOLDADO,MEDINDO 1200X1500MM.FORNECIMENTO E COLOCACAO</v>
      </c>
      <c r="C13108" s="519" t="s">
        <v>42659</v>
      </c>
      <c r="D13108" s="519" t="s">
        <v>42660</v>
      </c>
      <c r="I13108" s="519" t="s">
        <v>5</v>
      </c>
      <c r="J13108" s="650">
        <v>888.29</v>
      </c>
    </row>
    <row r="13109" spans="1:10">
      <c r="A13109" s="519" t="s">
        <v>13266</v>
      </c>
      <c r="B13109" s="519" t="str">
        <f t="shared" si="204"/>
        <v>FOSSA SEPTICA,DE CAMARA UNICA,TIPO CILINDRICA,DE CONCRETO PRE-MOLDADO,MEDINDO 1200X2000MM.FORNECIMENTO E COLOCACAO</v>
      </c>
      <c r="C13109" s="519" t="s">
        <v>42661</v>
      </c>
      <c r="D13109" s="519" t="s">
        <v>42662</v>
      </c>
      <c r="I13109" s="519" t="s">
        <v>5</v>
      </c>
      <c r="J13109" s="650">
        <v>1070.72</v>
      </c>
    </row>
    <row r="13110" spans="1:10">
      <c r="A13110" s="519" t="s">
        <v>13267</v>
      </c>
      <c r="B13110" s="519" t="str">
        <f t="shared" si="204"/>
        <v>FOSSA SEPTICA,DE CAMARA UNICA,TIPO CILINDRICA,DE CONCRETO PRE-MOLDADO,MEDINDO 1200X2000MM.FORNECIMENTO E COLOCACAO</v>
      </c>
      <c r="C13110" s="519" t="s">
        <v>42661</v>
      </c>
      <c r="D13110" s="519" t="s">
        <v>42662</v>
      </c>
      <c r="I13110" s="519" t="s">
        <v>5</v>
      </c>
      <c r="J13110" s="650">
        <v>1030.31</v>
      </c>
    </row>
    <row r="13111" spans="1:10">
      <c r="A13111" s="519" t="s">
        <v>13268</v>
      </c>
      <c r="B13111" s="519" t="str">
        <f t="shared" si="204"/>
        <v>FOSSA SEPTICA,DE CAMARA UNICA,TIPO CILINDRICA,DE CONCRETO PRE-MOLDADO,MEDINDO 1200X2500MM.FORNECIMENTO E COLOCACAO</v>
      </c>
      <c r="C13111" s="519" t="s">
        <v>42661</v>
      </c>
      <c r="D13111" s="519" t="s">
        <v>42663</v>
      </c>
      <c r="I13111" s="519" t="s">
        <v>5</v>
      </c>
      <c r="J13111" s="650">
        <v>1243.23</v>
      </c>
    </row>
    <row r="13112" spans="1:10">
      <c r="A13112" s="519" t="s">
        <v>13269</v>
      </c>
      <c r="B13112" s="519" t="str">
        <f t="shared" si="204"/>
        <v>FOSSA SEPTICA,DE CAMARA UNICA,TIPO CILINDRICA,DE CONCRETO PRE-MOLDADO,MEDINDO 1200X2500MM.FORNECIMENTO E COLOCACAO</v>
      </c>
      <c r="C13112" s="519" t="s">
        <v>42661</v>
      </c>
      <c r="D13112" s="519" t="s">
        <v>42663</v>
      </c>
      <c r="I13112" s="519" t="s">
        <v>5</v>
      </c>
      <c r="J13112" s="650">
        <v>1193.96</v>
      </c>
    </row>
    <row r="13113" spans="1:10">
      <c r="A13113" s="519" t="s">
        <v>13270</v>
      </c>
      <c r="B13113" s="519" t="str">
        <f t="shared" si="204"/>
        <v>FOSSA SEPTICA,DE CAMARA UNICA,TIPO CILINDRICA,DE CONCRETO PRE-MOLDADO,MEDINDO 1500X2000MM.FORNECIMENTO E COLOCACAO</v>
      </c>
      <c r="C13113" s="519" t="s">
        <v>42661</v>
      </c>
      <c r="D13113" s="519" t="s">
        <v>42664</v>
      </c>
      <c r="I13113" s="519" t="s">
        <v>5</v>
      </c>
      <c r="J13113" s="650">
        <v>1738.12</v>
      </c>
    </row>
    <row r="13114" spans="1:10">
      <c r="A13114" s="519" t="s">
        <v>13271</v>
      </c>
      <c r="B13114" s="519" t="str">
        <f t="shared" si="204"/>
        <v>FOSSA SEPTICA,DE CAMARA UNICA,TIPO CILINDRICA,DE CONCRETO PRE-MOLDADO,MEDINDO 1500X2000MM.FORNECIMENTO E COLOCACAO</v>
      </c>
      <c r="C13114" s="519" t="s">
        <v>42661</v>
      </c>
      <c r="D13114" s="519" t="s">
        <v>42664</v>
      </c>
      <c r="I13114" s="519" t="s">
        <v>5</v>
      </c>
      <c r="J13114" s="650">
        <v>1680.3</v>
      </c>
    </row>
    <row r="13115" spans="1:10">
      <c r="A13115" s="519" t="s">
        <v>13272</v>
      </c>
      <c r="B13115" s="519" t="str">
        <f t="shared" si="204"/>
        <v>FOSSA SEPTICA,DE CAMARA UNICA,TIPO CILINDRICA,DE CONCRETO PRE-MOLDADO,MEDINDO 1200X3500MM.FORNECIMENTO E COLOCACAO</v>
      </c>
      <c r="C13115" s="519" t="s">
        <v>42661</v>
      </c>
      <c r="D13115" s="519" t="s">
        <v>42665</v>
      </c>
      <c r="I13115" s="519" t="s">
        <v>5</v>
      </c>
      <c r="J13115" s="650">
        <v>1645.75</v>
      </c>
    </row>
    <row r="13116" spans="1:10">
      <c r="A13116" s="519" t="s">
        <v>13273</v>
      </c>
      <c r="B13116" s="519" t="str">
        <f t="shared" si="204"/>
        <v>FOSSA SEPTICA,DE CAMARA UNICA,TIPO CILINDRICA,DE CONCRETO PRE-MOLDADO,MEDINDO 1200X3500MM.FORNECIMENTO E COLOCACAO</v>
      </c>
      <c r="C13116" s="519" t="s">
        <v>42661</v>
      </c>
      <c r="D13116" s="519" t="s">
        <v>42665</v>
      </c>
      <c r="I13116" s="519" t="s">
        <v>5</v>
      </c>
      <c r="J13116" s="650">
        <v>1578.78</v>
      </c>
    </row>
    <row r="13117" spans="1:10">
      <c r="A13117" s="519" t="s">
        <v>13274</v>
      </c>
      <c r="B13117" s="519" t="str">
        <f t="shared" si="204"/>
        <v>FOSSA SEPTICA,DE CAMARA UNICA,TIPO CILINDRICA,DE CONCRETO PRE-MOLDADO,MEDINDO 1500X2400MM.FORNECIMENTO E COLOCACAO</v>
      </c>
      <c r="C13117" s="519" t="s">
        <v>42661</v>
      </c>
      <c r="D13117" s="519" t="s">
        <v>42666</v>
      </c>
      <c r="I13117" s="519" t="s">
        <v>5</v>
      </c>
      <c r="J13117" s="650">
        <v>2061.35</v>
      </c>
    </row>
    <row r="13118" spans="1:10">
      <c r="A13118" s="519" t="s">
        <v>13275</v>
      </c>
      <c r="B13118" s="519" t="str">
        <f t="shared" si="204"/>
        <v>FOSSA SEPTICA,DE CAMARA UNICA,TIPO CILINDRICA,DE CONCRETO PRE-MOLDADO,MEDINDO 1500X2400MM.FORNECIMENTO E COLOCACAO</v>
      </c>
      <c r="C13118" s="519" t="s">
        <v>42661</v>
      </c>
      <c r="D13118" s="519" t="s">
        <v>42666</v>
      </c>
      <c r="I13118" s="519" t="s">
        <v>5</v>
      </c>
      <c r="J13118" s="650">
        <v>1993.86</v>
      </c>
    </row>
    <row r="13119" spans="1:10">
      <c r="A13119" s="519" t="s">
        <v>13276</v>
      </c>
      <c r="B13119" s="519" t="str">
        <f t="shared" si="204"/>
        <v>FOSSA SEPTICA,DE CAMARA UNICA,TIPO CILINDRICA,DE CONCRETO PRE-MOLDADO,MEDINDO 1200X5000MM.FORNECIMENTO E COLOCACAO</v>
      </c>
      <c r="C13119" s="519" t="s">
        <v>42661</v>
      </c>
      <c r="D13119" s="519" t="s">
        <v>42667</v>
      </c>
      <c r="I13119" s="519" t="s">
        <v>5</v>
      </c>
      <c r="J13119" s="650">
        <v>2249.4299999999998</v>
      </c>
    </row>
    <row r="13120" spans="1:10">
      <c r="A13120" s="519" t="s">
        <v>13277</v>
      </c>
      <c r="B13120" s="519" t="str">
        <f t="shared" si="204"/>
        <v>FOSSA SEPTICA,DE CAMARA UNICA,TIPO CILINDRICA,DE CONCRETO PRE-MOLDADO,MEDINDO 1200X5000MM.FORNECIMENTO E COLOCACAO</v>
      </c>
      <c r="C13120" s="519" t="s">
        <v>42661</v>
      </c>
      <c r="D13120" s="519" t="s">
        <v>42667</v>
      </c>
      <c r="I13120" s="519" t="s">
        <v>5</v>
      </c>
      <c r="J13120" s="650">
        <v>2155.9299999999998</v>
      </c>
    </row>
    <row r="13121" spans="1:10">
      <c r="A13121" s="519" t="s">
        <v>13278</v>
      </c>
      <c r="B13121" s="519" t="str">
        <f t="shared" si="204"/>
        <v>FOSSA SEPTICA,DE CAMARA UNICA,TIPO CILINDRICA,DE CONCRETO PRE-MOLDADO,MEDINDO 1500X3200MM.FORNECIMENTO E COLOCACAO</v>
      </c>
      <c r="C13121" s="519" t="s">
        <v>42661</v>
      </c>
      <c r="D13121" s="519" t="s">
        <v>42668</v>
      </c>
      <c r="I13121" s="519" t="s">
        <v>5</v>
      </c>
      <c r="J13121" s="650">
        <v>2814.53</v>
      </c>
    </row>
    <row r="13122" spans="1:10">
      <c r="A13122" s="519" t="s">
        <v>13279</v>
      </c>
      <c r="B13122" s="519" t="str">
        <f t="shared" si="204"/>
        <v>FOSSA SEPTICA,DE CAMARA UNICA,TIPO CILINDRICA,DE CONCRETO PRE-MOLDADO,MEDINDO 1500X3200MM.FORNECIMENTO E COLOCACAO</v>
      </c>
      <c r="C13122" s="519" t="s">
        <v>42661</v>
      </c>
      <c r="D13122" s="519" t="s">
        <v>42668</v>
      </c>
      <c r="I13122" s="519" t="s">
        <v>5</v>
      </c>
      <c r="J13122" s="650">
        <v>2727.75</v>
      </c>
    </row>
    <row r="13123" spans="1:10">
      <c r="A13123" s="519" t="s">
        <v>13280</v>
      </c>
      <c r="B13123" s="519" t="str">
        <f t="shared" si="204"/>
        <v>FOSSA SEPTICA,DE CAMARA UNICA,TIPO CILINDRICA,DE CONCRETO PRE-MOLDADO,MEDINDO 2000X2000MM.FORNECIMENTO E COLOCACAO</v>
      </c>
      <c r="C13123" s="519" t="s">
        <v>42661</v>
      </c>
      <c r="D13123" s="519" t="s">
        <v>42669</v>
      </c>
      <c r="I13123" s="519" t="s">
        <v>5</v>
      </c>
      <c r="J13123" s="650">
        <v>2651.29</v>
      </c>
    </row>
    <row r="13124" spans="1:10">
      <c r="A13124" s="519" t="s">
        <v>13281</v>
      </c>
      <c r="B13124" s="519" t="str">
        <f t="shared" si="204"/>
        <v>FOSSA SEPTICA,DE CAMARA UNICA,TIPO CILINDRICA,DE CONCRETO PRE-MOLDADO,MEDINDO 2000X2000MM.FORNECIMENTO E COLOCACAO</v>
      </c>
      <c r="C13124" s="519" t="s">
        <v>42661</v>
      </c>
      <c r="D13124" s="519" t="s">
        <v>42669</v>
      </c>
      <c r="I13124" s="519" t="s">
        <v>5</v>
      </c>
      <c r="J13124" s="650">
        <v>2575.09</v>
      </c>
    </row>
    <row r="13125" spans="1:10">
      <c r="A13125" s="519" t="s">
        <v>13282</v>
      </c>
      <c r="B13125" s="519" t="str">
        <f t="shared" si="204"/>
        <v>FOSSA SEPTICA,DE CAMARA UNICA,TIPO CILINDRICA,DE CONCRETO PRE-MOLDADO,MEDINDO 1200X6000MM.FORNECIMENTO E COLOCACAO</v>
      </c>
      <c r="C13125" s="519" t="s">
        <v>42661</v>
      </c>
      <c r="D13125" s="519" t="s">
        <v>42670</v>
      </c>
      <c r="I13125" s="519" t="s">
        <v>5</v>
      </c>
      <c r="J13125" s="650">
        <v>2643.97</v>
      </c>
    </row>
    <row r="13126" spans="1:10">
      <c r="A13126" s="519" t="s">
        <v>13283</v>
      </c>
      <c r="B13126" s="519" t="str">
        <f t="shared" si="204"/>
        <v>FOSSA SEPTICA,DE CAMARA UNICA,TIPO CILINDRICA,DE CONCRETO PRE-MOLDADO,MEDINDO 1200X6000MM.FORNECIMENTO E COLOCACAO</v>
      </c>
      <c r="C13126" s="519" t="s">
        <v>42661</v>
      </c>
      <c r="D13126" s="519" t="s">
        <v>42670</v>
      </c>
      <c r="I13126" s="519" t="s">
        <v>5</v>
      </c>
      <c r="J13126" s="650">
        <v>2532.87</v>
      </c>
    </row>
    <row r="13127" spans="1:10">
      <c r="A13127" s="519" t="s">
        <v>13284</v>
      </c>
      <c r="B13127" s="519" t="str">
        <f t="shared" si="204"/>
        <v>FOSSA SEPTICA,DE CAMARA UNICA,TIPO CILINDRICA,DE CONCRETO PRE-MOLDADO,MEDINDO 1500X4000MM.FORNECIMENTO E COLOCACAO</v>
      </c>
      <c r="C13127" s="519" t="s">
        <v>42661</v>
      </c>
      <c r="D13127" s="519" t="s">
        <v>42671</v>
      </c>
      <c r="I13127" s="519" t="s">
        <v>5</v>
      </c>
      <c r="J13127" s="650">
        <v>3105.86</v>
      </c>
    </row>
    <row r="13128" spans="1:10">
      <c r="A13128" s="519" t="s">
        <v>13285</v>
      </c>
      <c r="B13128" s="519" t="str">
        <f t="shared" ref="B13128:B13191" si="205">C13128&amp;D13128&amp;E13128&amp;F13128&amp;G13128&amp;H13128</f>
        <v>FOSSA SEPTICA,DE CAMARA UNICA,TIPO CILINDRICA,DE CONCRETO PRE-MOLDADO,MEDINDO 1500X4000MM.FORNECIMENTO E COLOCACAO</v>
      </c>
      <c r="C13128" s="519" t="s">
        <v>42661</v>
      </c>
      <c r="D13128" s="519" t="s">
        <v>42671</v>
      </c>
      <c r="I13128" s="519" t="s">
        <v>5</v>
      </c>
      <c r="J13128" s="650">
        <v>2999.75</v>
      </c>
    </row>
    <row r="13129" spans="1:10">
      <c r="A13129" s="519" t="s">
        <v>13286</v>
      </c>
      <c r="B13129" s="519" t="str">
        <f t="shared" si="205"/>
        <v>FOSSA SEPTICA,DE CAMARA UNICA,TIPO CILINDRICA,DE CONCRETO PRE-MOLDADO,MEDINDO 2000X2400MM.FORNECIMENTO E COLOCACAO</v>
      </c>
      <c r="C13129" s="519" t="s">
        <v>42661</v>
      </c>
      <c r="D13129" s="519" t="s">
        <v>42672</v>
      </c>
      <c r="I13129" s="519" t="s">
        <v>5</v>
      </c>
      <c r="J13129" s="650">
        <v>3072.51</v>
      </c>
    </row>
    <row r="13130" spans="1:10">
      <c r="A13130" s="519" t="s">
        <v>13287</v>
      </c>
      <c r="B13130" s="519" t="str">
        <f t="shared" si="205"/>
        <v>FOSSA SEPTICA,DE CAMARA UNICA,TIPO CILINDRICA,DE CONCRETO PRE-MOLDADO,MEDINDO 2000X2400MM.FORNECIMENTO E COLOCACAO</v>
      </c>
      <c r="C13130" s="519" t="s">
        <v>42661</v>
      </c>
      <c r="D13130" s="519" t="s">
        <v>42672</v>
      </c>
      <c r="I13130" s="519" t="s">
        <v>5</v>
      </c>
      <c r="J13130" s="650">
        <v>2983.26</v>
      </c>
    </row>
    <row r="13131" spans="1:10">
      <c r="A13131" s="519" t="s">
        <v>13288</v>
      </c>
      <c r="B13131" s="519" t="str">
        <f t="shared" si="205"/>
        <v>FOSSA SEPTICA,DE CAMARA UNICA,TIPO CILINDRICA,DE CONCRETO PRE-MOLDADO,MEDINDO 1200X7000MM.FORNECIMENTO E COLOCACAO</v>
      </c>
      <c r="C13131" s="519" t="s">
        <v>42661</v>
      </c>
      <c r="D13131" s="519" t="s">
        <v>42673</v>
      </c>
      <c r="I13131" s="519" t="s">
        <v>5</v>
      </c>
      <c r="J13131" s="650">
        <v>3045.95</v>
      </c>
    </row>
    <row r="13132" spans="1:10">
      <c r="A13132" s="519" t="s">
        <v>13289</v>
      </c>
      <c r="B13132" s="519" t="str">
        <f t="shared" si="205"/>
        <v>FOSSA SEPTICA,DE CAMARA UNICA,TIPO CILINDRICA,DE CONCRETO PRE-MOLDADO,MEDINDO 1200X7000MM.FORNECIMENTO E COLOCACAO</v>
      </c>
      <c r="C13132" s="519" t="s">
        <v>42661</v>
      </c>
      <c r="D13132" s="519" t="s">
        <v>42673</v>
      </c>
      <c r="I13132" s="519" t="s">
        <v>5</v>
      </c>
      <c r="J13132" s="650">
        <v>2917.06</v>
      </c>
    </row>
    <row r="13133" spans="1:10">
      <c r="A13133" s="519" t="s">
        <v>13290</v>
      </c>
      <c r="B13133" s="519" t="str">
        <f t="shared" si="205"/>
        <v>FOSSA SEPTICA,DE CAMARA UNICA,TIPO CILINDRICA,DE CONCRETO PRE-MOLDADO,MEDINDO 1500X4400MM.FORNECIMENTO E COLOCACAO</v>
      </c>
      <c r="C13133" s="519" t="s">
        <v>42661</v>
      </c>
      <c r="D13133" s="519" t="s">
        <v>42674</v>
      </c>
      <c r="I13133" s="519" t="s">
        <v>5</v>
      </c>
      <c r="J13133" s="650">
        <v>3429.09</v>
      </c>
    </row>
    <row r="13134" spans="1:10">
      <c r="A13134" s="519" t="s">
        <v>13291</v>
      </c>
      <c r="B13134" s="519" t="str">
        <f t="shared" si="205"/>
        <v>FOSSA SEPTICA,DE CAMARA UNICA,TIPO CILINDRICA,DE CONCRETO PRE-MOLDADO,MEDINDO 1500X4400MM.FORNECIMENTO E COLOCACAO</v>
      </c>
      <c r="C13134" s="519" t="s">
        <v>42661</v>
      </c>
      <c r="D13134" s="519" t="s">
        <v>42674</v>
      </c>
      <c r="I13134" s="519" t="s">
        <v>5</v>
      </c>
      <c r="J13134" s="650">
        <v>3313.31</v>
      </c>
    </row>
    <row r="13135" spans="1:10">
      <c r="A13135" s="519" t="s">
        <v>13292</v>
      </c>
      <c r="B13135" s="519" t="str">
        <f t="shared" si="205"/>
        <v>FOSSA SEPTICA,DE CAMARA UNICA,TIPO CILINDRICA,DE CONCRETO PRE-MOLDADO,MEDINDO 2000X3200MM.FORNECIMENTO E COLOCACAO</v>
      </c>
      <c r="C13135" s="519" t="s">
        <v>42661</v>
      </c>
      <c r="D13135" s="519" t="s">
        <v>42675</v>
      </c>
      <c r="I13135" s="519" t="s">
        <v>5</v>
      </c>
      <c r="J13135" s="650">
        <v>3896.2</v>
      </c>
    </row>
    <row r="13136" spans="1:10">
      <c r="A13136" s="519" t="s">
        <v>13293</v>
      </c>
      <c r="B13136" s="519" t="str">
        <f t="shared" si="205"/>
        <v>FOSSA SEPTICA,DE CAMARA UNICA,TIPO CILINDRICA,DE CONCRETO PRE-MOLDADO,MEDINDO 2000X3200MM.FORNECIMENTO E COLOCACAO</v>
      </c>
      <c r="C13136" s="519" t="s">
        <v>42661</v>
      </c>
      <c r="D13136" s="519" t="s">
        <v>42675</v>
      </c>
      <c r="I13136" s="519" t="s">
        <v>5</v>
      </c>
      <c r="J13136" s="650">
        <v>3781.3</v>
      </c>
    </row>
    <row r="13137" spans="1:10">
      <c r="A13137" s="519" t="s">
        <v>13294</v>
      </c>
      <c r="B13137" s="519" t="str">
        <f t="shared" si="205"/>
        <v>FOSSA SEPTICA,DE CAMARA UNICA,TIPO CILINDRICA,DE CONCRETO PRE-MOLDADO,MEDINDO 2500X2000MM.FORNECIMENTO E COLOCACAO</v>
      </c>
      <c r="C13137" s="519" t="s">
        <v>42661</v>
      </c>
      <c r="D13137" s="519" t="s">
        <v>42676</v>
      </c>
      <c r="I13137" s="519" t="s">
        <v>5</v>
      </c>
      <c r="J13137" s="650">
        <v>3488.16</v>
      </c>
    </row>
    <row r="13138" spans="1:10">
      <c r="A13138" s="519" t="s">
        <v>13295</v>
      </c>
      <c r="B13138" s="519" t="str">
        <f t="shared" si="205"/>
        <v>FOSSA SEPTICA,DE CAMARA UNICA,TIPO CILINDRICA,DE CONCRETO PRE-MOLDADO,MEDINDO 2500X2000MM.FORNECIMENTO E COLOCACAO</v>
      </c>
      <c r="C13138" s="519" t="s">
        <v>42661</v>
      </c>
      <c r="D13138" s="519" t="s">
        <v>42676</v>
      </c>
      <c r="I13138" s="519" t="s">
        <v>5</v>
      </c>
      <c r="J13138" s="650">
        <v>3387.5</v>
      </c>
    </row>
    <row r="13139" spans="1:10">
      <c r="A13139" s="519" t="s">
        <v>13296</v>
      </c>
      <c r="B13139" s="519" t="str">
        <f t="shared" si="205"/>
        <v>FOSSA SEPTICA,DE CAMARA UNICA,TIPO CILINDRICA,DE CONCRETO PRE-MOLDADO,MEDINDO 1200X9500MM.FORNECIMENTO E COLOCACAO</v>
      </c>
      <c r="C13139" s="519" t="s">
        <v>42661</v>
      </c>
      <c r="D13139" s="519" t="s">
        <v>42677</v>
      </c>
      <c r="I13139" s="519" t="s">
        <v>5</v>
      </c>
      <c r="J13139" s="650">
        <v>4041.73</v>
      </c>
    </row>
    <row r="13140" spans="1:10">
      <c r="A13140" s="519" t="s">
        <v>13297</v>
      </c>
      <c r="B13140" s="519" t="str">
        <f t="shared" si="205"/>
        <v>FOSSA SEPTICA,DE CAMARA UNICA,TIPO CILINDRICA,DE CONCRETO PRE-MOLDADO,MEDINDO 1200X9500MM.FORNECIMENTO E COLOCACAO</v>
      </c>
      <c r="C13140" s="519" t="s">
        <v>42661</v>
      </c>
      <c r="D13140" s="519" t="s">
        <v>42677</v>
      </c>
      <c r="I13140" s="519" t="s">
        <v>5</v>
      </c>
      <c r="J13140" s="650">
        <v>3868.59</v>
      </c>
    </row>
    <row r="13141" spans="1:10">
      <c r="A13141" s="519" t="s">
        <v>13298</v>
      </c>
      <c r="B13141" s="519" t="str">
        <f t="shared" si="205"/>
        <v>FOSSA SEPTICA,DE CAMARA UNICA,TIPO CILINDRICA,DE CONCRETO PRE-MOLDADO,MEDINDO 1500X6000MM.FORNECIMENTO E COLOCACAO</v>
      </c>
      <c r="C13141" s="519" t="s">
        <v>42661</v>
      </c>
      <c r="D13141" s="519" t="s">
        <v>42678</v>
      </c>
      <c r="I13141" s="519" t="s">
        <v>5</v>
      </c>
      <c r="J13141" s="650">
        <v>4445.83</v>
      </c>
    </row>
    <row r="13142" spans="1:10">
      <c r="A13142" s="519" t="s">
        <v>13299</v>
      </c>
      <c r="B13142" s="519" t="str">
        <f t="shared" si="205"/>
        <v>FOSSA SEPTICA,DE CAMARA UNICA,TIPO CILINDRICA,DE CONCRETO PRE-MOLDADO,MEDINDO 1500X6000MM.FORNECIMENTO E COLOCACAO</v>
      </c>
      <c r="C13142" s="519" t="s">
        <v>42661</v>
      </c>
      <c r="D13142" s="519" t="s">
        <v>42678</v>
      </c>
      <c r="I13142" s="519" t="s">
        <v>5</v>
      </c>
      <c r="J13142" s="650">
        <v>4291.43</v>
      </c>
    </row>
    <row r="13143" spans="1:10">
      <c r="A13143" s="519" t="s">
        <v>13300</v>
      </c>
      <c r="B13143" s="519" t="str">
        <f t="shared" si="205"/>
        <v>FOSSA SEPTICA,DE CAMARA UNICA,TIPO CILINDRICA,DE CONCRETO PRE-MOLDADO,MEDINDO 2000X3600MM.FORNECIMENTO E COLOCACAO</v>
      </c>
      <c r="C13143" s="519" t="s">
        <v>42661</v>
      </c>
      <c r="D13143" s="519" t="s">
        <v>42679</v>
      </c>
      <c r="I13143" s="519" t="s">
        <v>5</v>
      </c>
      <c r="J13143" s="650">
        <v>4308.07</v>
      </c>
    </row>
    <row r="13144" spans="1:10">
      <c r="A13144" s="519" t="s">
        <v>13301</v>
      </c>
      <c r="B13144" s="519" t="str">
        <f t="shared" si="205"/>
        <v>FOSSA SEPTICA,DE CAMARA UNICA,TIPO CILINDRICA,DE CONCRETO PRE-MOLDADO,MEDINDO 2000X3600MM.FORNECIMENTO E COLOCACAO</v>
      </c>
      <c r="C13144" s="519" t="s">
        <v>42661</v>
      </c>
      <c r="D13144" s="519" t="s">
        <v>42679</v>
      </c>
      <c r="I13144" s="519" t="s">
        <v>5</v>
      </c>
      <c r="J13144" s="650">
        <v>4180.34</v>
      </c>
    </row>
    <row r="13145" spans="1:10">
      <c r="A13145" s="519" t="s">
        <v>13302</v>
      </c>
      <c r="B13145" s="519" t="str">
        <f t="shared" si="205"/>
        <v>FOSSA SEPTICA,DE CAMARA UNICA,TIPO CILINDRICA,DE CONCRETO PRE-MOLDADO,MEDINDO 2500X2400MM.FORNECIMENTO E COLOCACAO</v>
      </c>
      <c r="C13145" s="519" t="s">
        <v>42661</v>
      </c>
      <c r="D13145" s="519" t="s">
        <v>42680</v>
      </c>
      <c r="I13145" s="519" t="s">
        <v>5</v>
      </c>
      <c r="J13145" s="650">
        <v>4111.75</v>
      </c>
    </row>
    <row r="13146" spans="1:10">
      <c r="A13146" s="519" t="s">
        <v>13303</v>
      </c>
      <c r="B13146" s="519" t="str">
        <f t="shared" si="205"/>
        <v>FOSSA SEPTICA,DE CAMARA UNICA,TIPO CILINDRICA,DE CONCRETO PRE-MOLDADO,MEDINDO 2500X2400MM.FORNECIMENTO E COLOCACAO</v>
      </c>
      <c r="C13146" s="519" t="s">
        <v>42661</v>
      </c>
      <c r="D13146" s="519" t="s">
        <v>42680</v>
      </c>
      <c r="I13146" s="519" t="s">
        <v>5</v>
      </c>
      <c r="J13146" s="650">
        <v>3994.09</v>
      </c>
    </row>
    <row r="13147" spans="1:10">
      <c r="A13147" s="519" t="s">
        <v>13304</v>
      </c>
      <c r="B13147" s="519" t="str">
        <f t="shared" si="205"/>
        <v>FOSSA SEPTICA,DE CAMARA UNICA,TIPO CILINDRICA,DE CONCRETO PRE-MOLDADO,MEDINDO 2000X4000MM.FORNECIMENTO E COLOCACAO</v>
      </c>
      <c r="C13147" s="519" t="s">
        <v>42661</v>
      </c>
      <c r="D13147" s="519" t="s">
        <v>42681</v>
      </c>
      <c r="I13147" s="519" t="s">
        <v>5</v>
      </c>
      <c r="J13147" s="650">
        <v>4719.8999999999996</v>
      </c>
    </row>
    <row r="13148" spans="1:10">
      <c r="A13148" s="519" t="s">
        <v>13305</v>
      </c>
      <c r="B13148" s="519" t="str">
        <f t="shared" si="205"/>
        <v>FOSSA SEPTICA,DE CAMARA UNICA,TIPO CILINDRICA,DE CONCRETO PRE-MOLDADO,MEDINDO 2000X4000MM.FORNECIMENTO E COLOCACAO</v>
      </c>
      <c r="C13148" s="519" t="s">
        <v>42661</v>
      </c>
      <c r="D13148" s="519" t="s">
        <v>42681</v>
      </c>
      <c r="I13148" s="519" t="s">
        <v>5</v>
      </c>
      <c r="J13148" s="650">
        <v>4579.34</v>
      </c>
    </row>
    <row r="13149" spans="1:10">
      <c r="A13149" s="519" t="s">
        <v>13306</v>
      </c>
      <c r="B13149" s="519" t="str">
        <f t="shared" si="205"/>
        <v>FOSSA SEPTICA,DE CAMARA UNICA,TIPO CILINDRICA,DE CONCRETO PRE-MOLDADO,MEDINDO 2500X2800MM.FORNECIMENTO E COLOCACAO</v>
      </c>
      <c r="C13149" s="519" t="s">
        <v>42661</v>
      </c>
      <c r="D13149" s="519" t="s">
        <v>42682</v>
      </c>
      <c r="I13149" s="519" t="s">
        <v>5</v>
      </c>
      <c r="J13149" s="650">
        <v>4307.3500000000004</v>
      </c>
    </row>
    <row r="13150" spans="1:10">
      <c r="A13150" s="519" t="s">
        <v>13307</v>
      </c>
      <c r="B13150" s="519" t="str">
        <f t="shared" si="205"/>
        <v>FOSSA SEPTICA,DE CAMARA UNICA,TIPO CILINDRICA,DE CONCRETO PRE-MOLDADO,MEDINDO 2500X2800MM.FORNECIMENTO E COLOCACAO</v>
      </c>
      <c r="C13150" s="519" t="s">
        <v>42661</v>
      </c>
      <c r="D13150" s="519" t="s">
        <v>42682</v>
      </c>
      <c r="I13150" s="519" t="s">
        <v>5</v>
      </c>
      <c r="J13150" s="650">
        <v>4172.72</v>
      </c>
    </row>
    <row r="13151" spans="1:10">
      <c r="A13151" s="519" t="s">
        <v>13308</v>
      </c>
      <c r="B13151" s="519" t="str">
        <f t="shared" si="205"/>
        <v>FOSSA SEPTICA,DE CAMARA UNICA,TIPO CILINDRICA,DE CONCRETO PRE-MOLDADO,MEDINDO 1500X8400MM.FORNECIMENTO E COLOCACAO</v>
      </c>
      <c r="C13151" s="519" t="s">
        <v>42661</v>
      </c>
      <c r="D13151" s="519" t="s">
        <v>42683</v>
      </c>
      <c r="I13151" s="519" t="s">
        <v>5</v>
      </c>
      <c r="J13151" s="650">
        <v>6248.04</v>
      </c>
    </row>
    <row r="13152" spans="1:10">
      <c r="A13152" s="519" t="s">
        <v>13309</v>
      </c>
      <c r="B13152" s="519" t="str">
        <f t="shared" si="205"/>
        <v>FOSSA SEPTICA,DE CAMARA UNICA,TIPO CILINDRICA,DE CONCRETO PRE-MOLDADO,MEDINDO 1500X8400MM.FORNECIMENTO E COLOCACAO</v>
      </c>
      <c r="C13152" s="519" t="s">
        <v>42661</v>
      </c>
      <c r="D13152" s="519" t="s">
        <v>42683</v>
      </c>
      <c r="I13152" s="519" t="s">
        <v>5</v>
      </c>
      <c r="J13152" s="650">
        <v>6035.68</v>
      </c>
    </row>
    <row r="13153" spans="1:10">
      <c r="A13153" s="519" t="s">
        <v>13310</v>
      </c>
      <c r="B13153" s="519" t="str">
        <f t="shared" si="205"/>
        <v>FOSSA SEPTICA,DE CAMARA UNICA,TIPO CILINDRICA,DE CONCRETO PRE-MOLDADO,MEDINDO 2000X5200MM.FORNECIMENTO E COLOCACAO</v>
      </c>
      <c r="C13153" s="519" t="s">
        <v>42661</v>
      </c>
      <c r="D13153" s="519" t="s">
        <v>42684</v>
      </c>
      <c r="I13153" s="519" t="s">
        <v>5</v>
      </c>
      <c r="J13153" s="650">
        <v>5936.21</v>
      </c>
    </row>
    <row r="13154" spans="1:10">
      <c r="A13154" s="519" t="s">
        <v>13311</v>
      </c>
      <c r="B13154" s="519" t="str">
        <f t="shared" si="205"/>
        <v>FOSSA SEPTICA,DE CAMARA UNICA,TIPO CILINDRICA,DE CONCRETO PRE-MOLDADO,MEDINDO 2000X5200MM.FORNECIMENTO E COLOCACAO</v>
      </c>
      <c r="C13154" s="519" t="s">
        <v>42661</v>
      </c>
      <c r="D13154" s="519" t="s">
        <v>42684</v>
      </c>
      <c r="I13154" s="519" t="s">
        <v>5</v>
      </c>
      <c r="J13154" s="650">
        <v>5757.17</v>
      </c>
    </row>
    <row r="13155" spans="1:10">
      <c r="A13155" s="519" t="s">
        <v>13312</v>
      </c>
      <c r="B13155" s="519" t="str">
        <f t="shared" si="205"/>
        <v>FOSSA SEPTICA,DE CAMARA UNICA,TIPO CILINDRICA,DE CONCRETO PRE-MOLDADO,MEDINDO 2500X3200MM.FORNECIMENTO E COLOCACAO</v>
      </c>
      <c r="C13155" s="519" t="s">
        <v>42661</v>
      </c>
      <c r="D13155" s="519" t="s">
        <v>42685</v>
      </c>
      <c r="I13155" s="519" t="s">
        <v>5</v>
      </c>
      <c r="J13155" s="650">
        <v>5357.72</v>
      </c>
    </row>
    <row r="13156" spans="1:10">
      <c r="A13156" s="519" t="s">
        <v>13313</v>
      </c>
      <c r="B13156" s="519" t="str">
        <f t="shared" si="205"/>
        <v>FOSSA SEPTICA,DE CAMARA UNICA,TIPO CILINDRICA,DE CONCRETO PRE-MOLDADO,MEDINDO 2500X3200MM.FORNECIMENTO E COLOCACAO</v>
      </c>
      <c r="C13156" s="519" t="s">
        <v>42661</v>
      </c>
      <c r="D13156" s="519" t="s">
        <v>42685</v>
      </c>
      <c r="I13156" s="519" t="s">
        <v>5</v>
      </c>
      <c r="J13156" s="650">
        <v>5206.09</v>
      </c>
    </row>
    <row r="13157" spans="1:10">
      <c r="A13157" s="519" t="s">
        <v>13314</v>
      </c>
      <c r="B13157" s="519" t="str">
        <f t="shared" si="205"/>
        <v>FOSSA SEPTICA,DE CAMARA UNICA,TIPO CILINDRICA,DE CONCRETO PRE-MOLDADO,MEDINDO 2000X6000MM.FORNECIMENTO E COLOCACAO</v>
      </c>
      <c r="C13157" s="519" t="s">
        <v>42661</v>
      </c>
      <c r="D13157" s="519" t="s">
        <v>42686</v>
      </c>
      <c r="I13157" s="519" t="s">
        <v>5</v>
      </c>
      <c r="J13157" s="650">
        <v>6723.54</v>
      </c>
    </row>
    <row r="13158" spans="1:10">
      <c r="A13158" s="519" t="s">
        <v>13315</v>
      </c>
      <c r="B13158" s="519" t="str">
        <f t="shared" si="205"/>
        <v>FOSSA SEPTICA,DE CAMARA UNICA,TIPO CILINDRICA,DE CONCRETO PRE-MOLDADO,MEDINDO 2000X6000MM.FORNECIMENTO E COLOCACAO</v>
      </c>
      <c r="C13158" s="519" t="s">
        <v>42661</v>
      </c>
      <c r="D13158" s="519" t="s">
        <v>42686</v>
      </c>
      <c r="I13158" s="519" t="s">
        <v>5</v>
      </c>
      <c r="J13158" s="650">
        <v>6518.85</v>
      </c>
    </row>
    <row r="13159" spans="1:10">
      <c r="A13159" s="519" t="s">
        <v>13316</v>
      </c>
      <c r="B13159" s="519" t="str">
        <f t="shared" si="205"/>
        <v>FOSSA SEPTICA,DE CAMARA UNICA,TIPO CILINDRICA,DE CONCRETO PRE-MOLDADO,MEDINDO 2500X4000MM.FORNECIMENTO E COLOCACAO</v>
      </c>
      <c r="C13159" s="519" t="s">
        <v>42661</v>
      </c>
      <c r="D13159" s="519" t="s">
        <v>42687</v>
      </c>
      <c r="I13159" s="519" t="s">
        <v>5</v>
      </c>
      <c r="J13159" s="650">
        <v>6112.53</v>
      </c>
    </row>
    <row r="13160" spans="1:10">
      <c r="A13160" s="519" t="s">
        <v>13317</v>
      </c>
      <c r="B13160" s="519" t="str">
        <f t="shared" si="205"/>
        <v>FOSSA SEPTICA,DE CAMARA UNICA,TIPO CILINDRICA,DE CONCRETO PRE-MOLDADO,MEDINDO 2500X4000MM.FORNECIMENTO E COLOCACAO</v>
      </c>
      <c r="C13160" s="519" t="s">
        <v>42661</v>
      </c>
      <c r="D13160" s="519" t="s">
        <v>42687</v>
      </c>
      <c r="I13160" s="519" t="s">
        <v>5</v>
      </c>
      <c r="J13160" s="650">
        <v>5926.98</v>
      </c>
    </row>
    <row r="13161" spans="1:10">
      <c r="A13161" s="519" t="s">
        <v>13318</v>
      </c>
      <c r="B13161" s="519" t="str">
        <f t="shared" si="205"/>
        <v>FOSSA SEPTICA,DE CAMARA UNICA,TIPO CILINDRICA,DE CONCRETO PRE-MOLDADO,MEDINDO 3000X2800MM.FORNECIMENTO E COLOCACAO</v>
      </c>
      <c r="C13161" s="519" t="s">
        <v>42661</v>
      </c>
      <c r="D13161" s="519" t="s">
        <v>42688</v>
      </c>
      <c r="I13161" s="519" t="s">
        <v>5</v>
      </c>
      <c r="J13161" s="650">
        <v>7121.45</v>
      </c>
    </row>
    <row r="13162" spans="1:10">
      <c r="A13162" s="519" t="s">
        <v>13319</v>
      </c>
      <c r="B13162" s="519" t="str">
        <f t="shared" si="205"/>
        <v>FOSSA SEPTICA,DE CAMARA UNICA,TIPO CILINDRICA,DE CONCRETO PRE-MOLDADO,MEDINDO 3000X2800MM.FORNECIMENTO E COLOCACAO</v>
      </c>
      <c r="C13162" s="519" t="s">
        <v>42661</v>
      </c>
      <c r="D13162" s="519" t="s">
        <v>42688</v>
      </c>
      <c r="I13162" s="519" t="s">
        <v>5</v>
      </c>
      <c r="J13162" s="650">
        <v>6943.91</v>
      </c>
    </row>
    <row r="13163" spans="1:10">
      <c r="A13163" s="519" t="s">
        <v>13320</v>
      </c>
      <c r="B13163" s="519" t="str">
        <f t="shared" si="205"/>
        <v>FOSSA SEPTICA,DE CAMARA UNICA,TIPO CILINDRICA,DE CONCRETO PRE-MOLDADO,MEDINDO 2000X8400MM.FORNECIMENTO E COLOCACAO</v>
      </c>
      <c r="C13163" s="519" t="s">
        <v>42661</v>
      </c>
      <c r="D13163" s="519" t="s">
        <v>42689</v>
      </c>
      <c r="I13163" s="519" t="s">
        <v>5</v>
      </c>
      <c r="J13163" s="650">
        <v>9050.23</v>
      </c>
    </row>
    <row r="13164" spans="1:10">
      <c r="A13164" s="519" t="s">
        <v>13321</v>
      </c>
      <c r="B13164" s="519" t="str">
        <f t="shared" si="205"/>
        <v>FOSSA SEPTICA,DE CAMARA UNICA,TIPO CILINDRICA,DE CONCRETO PRE-MOLDADO,MEDINDO 2000X8400MM.FORNECIMENTO E COLOCACAO</v>
      </c>
      <c r="C13164" s="519" t="s">
        <v>42661</v>
      </c>
      <c r="D13164" s="519" t="s">
        <v>42689</v>
      </c>
      <c r="I13164" s="519" t="s">
        <v>5</v>
      </c>
      <c r="J13164" s="650">
        <v>8768.57</v>
      </c>
    </row>
    <row r="13165" spans="1:10">
      <c r="A13165" s="519" t="s">
        <v>13322</v>
      </c>
      <c r="B13165" s="519" t="str">
        <f t="shared" si="205"/>
        <v>FOSSA SEPTICA,DE CAMARA UNICA,TIPO CILINDRICA,DE CONCRETO PRE-MOLDADO,MEDINDO 2500X5600MM.FORNECIMENTO E COLOCACAO</v>
      </c>
      <c r="C13165" s="519" t="s">
        <v>42661</v>
      </c>
      <c r="D13165" s="519" t="s">
        <v>42690</v>
      </c>
      <c r="I13165" s="519" t="s">
        <v>5</v>
      </c>
      <c r="J13165" s="650">
        <v>8088.84</v>
      </c>
    </row>
    <row r="13166" spans="1:10">
      <c r="A13166" s="519" t="s">
        <v>13323</v>
      </c>
      <c r="B13166" s="519" t="str">
        <f t="shared" si="205"/>
        <v>FOSSA SEPTICA,DE CAMARA UNICA,TIPO CILINDRICA,DE CONCRETO PRE-MOLDADO,MEDINDO 2500X5600MM.FORNECIMENTO E COLOCACAO</v>
      </c>
      <c r="C13166" s="519" t="s">
        <v>42661</v>
      </c>
      <c r="D13166" s="519" t="s">
        <v>42690</v>
      </c>
      <c r="I13166" s="519" t="s">
        <v>5</v>
      </c>
      <c r="J13166" s="650">
        <v>7835.37</v>
      </c>
    </row>
    <row r="13167" spans="1:10">
      <c r="A13167" s="519" t="s">
        <v>13324</v>
      </c>
      <c r="B13167" s="519" t="str">
        <f t="shared" si="205"/>
        <v>FOSSA SEPTICA,DE CAMARA UNICA,TIPO CILINDRICA,DE CONCRETO PRE-MOLDADO,MEDINDO 3000X4000MM.FORNECIMENTO E COLOCACAO</v>
      </c>
      <c r="C13167" s="519" t="s">
        <v>42661</v>
      </c>
      <c r="D13167" s="519" t="s">
        <v>42691</v>
      </c>
      <c r="I13167" s="519" t="s">
        <v>5</v>
      </c>
      <c r="J13167" s="650">
        <v>9592.56</v>
      </c>
    </row>
    <row r="13168" spans="1:10">
      <c r="A13168" s="519" t="s">
        <v>13325</v>
      </c>
      <c r="B13168" s="519" t="str">
        <f t="shared" si="205"/>
        <v>FOSSA SEPTICA,DE CAMARA UNICA,TIPO CILINDRICA,DE CONCRETO PRE-MOLDADO,MEDINDO 3000X4000MM.FORNECIMENTO E COLOCACAO</v>
      </c>
      <c r="C13168" s="519" t="s">
        <v>42661</v>
      </c>
      <c r="D13168" s="519" t="s">
        <v>42691</v>
      </c>
      <c r="I13168" s="519" t="s">
        <v>5</v>
      </c>
      <c r="J13168" s="650">
        <v>9347.65</v>
      </c>
    </row>
    <row r="13169" spans="1:10">
      <c r="A13169" s="519" t="s">
        <v>13326</v>
      </c>
      <c r="B13169" s="519" t="str">
        <f t="shared" si="205"/>
        <v>FOSSA SEPTICA,DE CAMARA UNICA,TIPO CILINDRICA,DE CONCRETO PRE-MOLDADO,MEDINDO 2500X7600MM.FORNECIMENTO E COLOCACAO</v>
      </c>
      <c r="C13169" s="519" t="s">
        <v>42661</v>
      </c>
      <c r="D13169" s="519" t="s">
        <v>42692</v>
      </c>
      <c r="I13169" s="519" t="s">
        <v>5</v>
      </c>
      <c r="J13169" s="650">
        <v>10592.34</v>
      </c>
    </row>
    <row r="13170" spans="1:10">
      <c r="A13170" s="519" t="s">
        <v>13327</v>
      </c>
      <c r="B13170" s="519" t="str">
        <f t="shared" si="205"/>
        <v>FOSSA SEPTICA,DE CAMARA UNICA,TIPO CILINDRICA,DE CONCRETO PRE-MOLDADO,MEDINDO 2500X7600MM.FORNECIMENTO E COLOCACAO</v>
      </c>
      <c r="C13170" s="519" t="s">
        <v>42661</v>
      </c>
      <c r="D13170" s="519" t="s">
        <v>42692</v>
      </c>
      <c r="I13170" s="519" t="s">
        <v>5</v>
      </c>
      <c r="J13170" s="650">
        <v>10253.98</v>
      </c>
    </row>
    <row r="13171" spans="1:10">
      <c r="A13171" s="519" t="s">
        <v>13328</v>
      </c>
      <c r="B13171" s="519" t="str">
        <f t="shared" si="205"/>
        <v>FOSSA SEPTICA,DE CAMARA UNICA,TIPO CILINDRICA,DE CONCRETO PRE-MOLDADO,MEDINDO 3000X5200MM.FORNECIMENTO E COLOCACAO</v>
      </c>
      <c r="C13171" s="519" t="s">
        <v>42661</v>
      </c>
      <c r="D13171" s="519" t="s">
        <v>42693</v>
      </c>
      <c r="I13171" s="519" t="s">
        <v>5</v>
      </c>
      <c r="J13171" s="650">
        <v>12033.89</v>
      </c>
    </row>
    <row r="13172" spans="1:10">
      <c r="A13172" s="519" t="s">
        <v>13329</v>
      </c>
      <c r="B13172" s="519" t="str">
        <f t="shared" si="205"/>
        <v>FOSSA SEPTICA,DE CAMARA UNICA,TIPO CILINDRICA,DE CONCRETO PRE-MOLDADO,MEDINDO 3000X5200MM.FORNECIMENTO E COLOCACAO</v>
      </c>
      <c r="C13172" s="519" t="s">
        <v>42661</v>
      </c>
      <c r="D13172" s="519" t="s">
        <v>42693</v>
      </c>
      <c r="I13172" s="519" t="s">
        <v>5</v>
      </c>
      <c r="J13172" s="650">
        <v>11721.59</v>
      </c>
    </row>
    <row r="13173" spans="1:10">
      <c r="A13173" s="519" t="s">
        <v>13330</v>
      </c>
      <c r="B13173" s="519" t="str">
        <f t="shared" si="205"/>
        <v>FOSSA SEPTICA,DE CAMARA UNICA,TIPO CILINDRICA,DE CONCRETO PRE-MOLDADO,MEDINDO 2500X9200MM.FORNECIMENTO E COLOCACAO</v>
      </c>
      <c r="C13173" s="519" t="s">
        <v>42661</v>
      </c>
      <c r="D13173" s="519" t="s">
        <v>42694</v>
      </c>
      <c r="I13173" s="519" t="s">
        <v>5</v>
      </c>
      <c r="J13173" s="650">
        <v>12544.11</v>
      </c>
    </row>
    <row r="13174" spans="1:10">
      <c r="A13174" s="519" t="s">
        <v>13331</v>
      </c>
      <c r="B13174" s="519" t="str">
        <f t="shared" si="205"/>
        <v>FOSSA SEPTICA,DE CAMARA UNICA,TIPO CILINDRICA,DE CONCRETO PRE-MOLDADO,MEDINDO 2500X9200MM.FORNECIMENTO E COLOCACAO</v>
      </c>
      <c r="C13174" s="519" t="s">
        <v>42661</v>
      </c>
      <c r="D13174" s="519" t="s">
        <v>42694</v>
      </c>
      <c r="I13174" s="519" t="s">
        <v>5</v>
      </c>
      <c r="J13174" s="650">
        <v>12137.83</v>
      </c>
    </row>
    <row r="13175" spans="1:10">
      <c r="A13175" s="519" t="s">
        <v>13332</v>
      </c>
      <c r="B13175" s="519" t="str">
        <f t="shared" si="205"/>
        <v>FOSSA SEPTICA,DE CAMARA UNICA,TIPO CILINDRICA,DE CONCRETO PRE-MOLDADO,MEDINDO 3000X6400MM.FORNECIMENTO E COLOCACAO</v>
      </c>
      <c r="C13175" s="519" t="s">
        <v>42661</v>
      </c>
      <c r="D13175" s="519" t="s">
        <v>42695</v>
      </c>
      <c r="I13175" s="519" t="s">
        <v>5</v>
      </c>
      <c r="J13175" s="650">
        <v>14380.26</v>
      </c>
    </row>
    <row r="13176" spans="1:10">
      <c r="A13176" s="519" t="s">
        <v>13333</v>
      </c>
      <c r="B13176" s="519" t="str">
        <f t="shared" si="205"/>
        <v>FOSSA SEPTICA,DE CAMARA UNICA,TIPO CILINDRICA,DE CONCRETO PRE-MOLDADO,MEDINDO 3000X6400MM.FORNECIMENTO E COLOCACAO</v>
      </c>
      <c r="C13176" s="519" t="s">
        <v>42661</v>
      </c>
      <c r="D13176" s="519" t="s">
        <v>42695</v>
      </c>
      <c r="I13176" s="519" t="s">
        <v>5</v>
      </c>
      <c r="J13176" s="650">
        <v>14000.54</v>
      </c>
    </row>
    <row r="13177" spans="1:10">
      <c r="A13177" s="519" t="s">
        <v>13334</v>
      </c>
      <c r="B13177" s="519" t="str">
        <f t="shared" si="205"/>
        <v>FOSSA SEPTICA,DE CAMARA UNICA,TIPO CILINDRICA,DE CONCRETO PRE-MOLDADO,MEDINDO 3000X7600MM.FORNECIMENTO E COLOCACAO</v>
      </c>
      <c r="C13177" s="519" t="s">
        <v>42661</v>
      </c>
      <c r="D13177" s="519" t="s">
        <v>42696</v>
      </c>
      <c r="I13177" s="519" t="s">
        <v>5</v>
      </c>
      <c r="J13177" s="650">
        <v>16726.400000000001</v>
      </c>
    </row>
    <row r="13178" spans="1:10">
      <c r="A13178" s="519" t="s">
        <v>13335</v>
      </c>
      <c r="B13178" s="519" t="str">
        <f t="shared" si="205"/>
        <v>FOSSA SEPTICA,DE CAMARA UNICA,TIPO CILINDRICA,DE CONCRETO PRE-MOLDADO,MEDINDO 3000X7600MM.FORNECIMENTO E COLOCACAO</v>
      </c>
      <c r="C13178" s="519" t="s">
        <v>42661</v>
      </c>
      <c r="D13178" s="519" t="s">
        <v>42696</v>
      </c>
      <c r="I13178" s="519" t="s">
        <v>5</v>
      </c>
      <c r="J13178" s="650">
        <v>16279.28</v>
      </c>
    </row>
    <row r="13179" spans="1:10">
      <c r="A13179" s="519" t="s">
        <v>13336</v>
      </c>
      <c r="B13179" s="519" t="str">
        <f t="shared" si="205"/>
        <v>FOSSA SEPTICA,DE CAMARA UNICA,TIPO CILINDRICA,DE CONCRETO PRE-MOLDADO,MEDINDO 3000X8800MM.FORNECIMENTO E COLOCACAO</v>
      </c>
      <c r="C13179" s="519" t="s">
        <v>42661</v>
      </c>
      <c r="D13179" s="519" t="s">
        <v>42697</v>
      </c>
      <c r="I13179" s="519" t="s">
        <v>5</v>
      </c>
      <c r="J13179" s="650">
        <v>19072.57</v>
      </c>
    </row>
    <row r="13180" spans="1:10">
      <c r="A13180" s="519" t="s">
        <v>13337</v>
      </c>
      <c r="B13180" s="519" t="str">
        <f t="shared" si="205"/>
        <v>FOSSA SEPTICA,DE CAMARA UNICA,TIPO CILINDRICA,DE CONCRETO PRE-MOLDADO,MEDINDO 3000X8800MM.FORNECIMENTO E COLOCACAO</v>
      </c>
      <c r="C13180" s="519" t="s">
        <v>42661</v>
      </c>
      <c r="D13180" s="519" t="s">
        <v>42697</v>
      </c>
      <c r="I13180" s="519" t="s">
        <v>5</v>
      </c>
      <c r="J13180" s="650">
        <v>18558.060000000001</v>
      </c>
    </row>
    <row r="13181" spans="1:10">
      <c r="A13181" s="519" t="s">
        <v>13338</v>
      </c>
      <c r="B13181" s="519" t="str">
        <f t="shared" si="205"/>
        <v>FOSSA SEPTICA,DE CAMARA UNICA,TIPO CILINDRICA,DE CONCRETO PRE-MOLDADO,MEDINDO 3000X10000MM.FORNECIMENTO E COLOCACAO</v>
      </c>
      <c r="C13181" s="519" t="s">
        <v>42661</v>
      </c>
      <c r="D13181" s="519" t="s">
        <v>42698</v>
      </c>
      <c r="I13181" s="519" t="s">
        <v>5</v>
      </c>
      <c r="J13181" s="650">
        <v>21418.71</v>
      </c>
    </row>
    <row r="13182" spans="1:10">
      <c r="A13182" s="519" t="s">
        <v>13339</v>
      </c>
      <c r="B13182" s="519" t="str">
        <f t="shared" si="205"/>
        <v>FOSSA SEPTICA,DE CAMARA UNICA,TIPO CILINDRICA,DE CONCRETO PRE-MOLDADO,MEDINDO 3000X10000MM.FORNECIMENTO E COLOCACAO</v>
      </c>
      <c r="C13182" s="519" t="s">
        <v>42661</v>
      </c>
      <c r="D13182" s="519" t="s">
        <v>42698</v>
      </c>
      <c r="I13182" s="519" t="s">
        <v>5</v>
      </c>
      <c r="J13182" s="650">
        <v>20836.8</v>
      </c>
    </row>
    <row r="13183" spans="1:10">
      <c r="A13183" s="519" t="s">
        <v>13340</v>
      </c>
      <c r="B13183" s="519" t="str">
        <f t="shared" si="205"/>
        <v>FOSSA SEPTICA,DE CAMARA UNICA,TIPO CILINDRICA,DE CONCRETO PRE-MOLDADO,MEDINDO 3000X11200MM.FORNECIMENTO E COLOCACAO</v>
      </c>
      <c r="C13183" s="519" t="s">
        <v>42661</v>
      </c>
      <c r="D13183" s="519" t="s">
        <v>42699</v>
      </c>
      <c r="I13183" s="519" t="s">
        <v>5</v>
      </c>
      <c r="J13183" s="650">
        <v>23764.85</v>
      </c>
    </row>
    <row r="13184" spans="1:10">
      <c r="A13184" s="519" t="s">
        <v>13341</v>
      </c>
      <c r="B13184" s="519" t="str">
        <f t="shared" si="205"/>
        <v>FOSSA SEPTICA,DE CAMARA UNICA,TIPO CILINDRICA,DE CONCRETO PRE-MOLDADO,MEDINDO 3000X11200MM.FORNECIMENTO E COLOCACAO</v>
      </c>
      <c r="C13184" s="519" t="s">
        <v>42661</v>
      </c>
      <c r="D13184" s="519" t="s">
        <v>42699</v>
      </c>
      <c r="I13184" s="519" t="s">
        <v>5</v>
      </c>
      <c r="J13184" s="650">
        <v>23115.55</v>
      </c>
    </row>
    <row r="13185" spans="1:10">
      <c r="A13185" s="519" t="s">
        <v>13342</v>
      </c>
      <c r="B13185" s="519" t="str">
        <f t="shared" si="205"/>
        <v>FOSSA SEPTICA,DE CAMARA UNICA,TIPO CILINDRICA,DE CONCRETO PRE-MOLDADO,MEDINDO 3000X12400MM.FORNECIMENTO E COLOCACAO</v>
      </c>
      <c r="C13185" s="519" t="s">
        <v>42661</v>
      </c>
      <c r="D13185" s="519" t="s">
        <v>42700</v>
      </c>
      <c r="I13185" s="519" t="s">
        <v>5</v>
      </c>
      <c r="J13185" s="650">
        <v>26110.98</v>
      </c>
    </row>
    <row r="13186" spans="1:10">
      <c r="A13186" s="519" t="s">
        <v>13343</v>
      </c>
      <c r="B13186" s="519" t="str">
        <f t="shared" si="205"/>
        <v>FOSSA SEPTICA,DE CAMARA UNICA,TIPO CILINDRICA,DE CONCRETO PRE-MOLDADO,MEDINDO 3000X12400MM.FORNECIMENTO E COLOCACAO</v>
      </c>
      <c r="C13186" s="519" t="s">
        <v>42661</v>
      </c>
      <c r="D13186" s="519" t="s">
        <v>42700</v>
      </c>
      <c r="I13186" s="519" t="s">
        <v>5</v>
      </c>
      <c r="J13186" s="650">
        <v>25394.29</v>
      </c>
    </row>
    <row r="13187" spans="1:10">
      <c r="A13187" s="519" t="s">
        <v>13344</v>
      </c>
      <c r="B13187" s="519" t="str">
        <f t="shared" si="205"/>
        <v>FILTRO ANAEROBIO,DE ANEIS DE CONCRETO PRE-MOLDADO,MEDINDO 1200X2000MM.FORNECIMENTO E COLOCACAO</v>
      </c>
      <c r="C13187" s="519" t="s">
        <v>42701</v>
      </c>
      <c r="D13187" s="519" t="s">
        <v>42702</v>
      </c>
      <c r="I13187" s="519" t="s">
        <v>5</v>
      </c>
      <c r="J13187" s="650">
        <v>1139.17</v>
      </c>
    </row>
    <row r="13188" spans="1:10">
      <c r="A13188" s="519" t="s">
        <v>13345</v>
      </c>
      <c r="B13188" s="519" t="str">
        <f t="shared" si="205"/>
        <v>FILTRO ANAEROBIO,DE ANEIS DE CONCRETO PRE-MOLDADO,MEDINDO 1200X2000MM.FORNECIMENTO E COLOCACAO</v>
      </c>
      <c r="C13188" s="519" t="s">
        <v>42701</v>
      </c>
      <c r="D13188" s="519" t="s">
        <v>42702</v>
      </c>
      <c r="I13188" s="519" t="s">
        <v>5</v>
      </c>
      <c r="J13188" s="650">
        <v>1098.76</v>
      </c>
    </row>
    <row r="13189" spans="1:10">
      <c r="A13189" s="519" t="s">
        <v>13346</v>
      </c>
      <c r="B13189" s="519" t="str">
        <f t="shared" si="205"/>
        <v>FILTRO ANAEROBIO,DE ANEIS DE CONCRETO PRE-MOLDADO,MEDINDO 1500X2000MM.FORNECIMENTO E COLOCACAO</v>
      </c>
      <c r="C13189" s="519" t="s">
        <v>42703</v>
      </c>
      <c r="D13189" s="519" t="s">
        <v>42702</v>
      </c>
      <c r="I13189" s="519" t="s">
        <v>5</v>
      </c>
      <c r="J13189" s="650">
        <v>1917.82</v>
      </c>
    </row>
    <row r="13190" spans="1:10">
      <c r="A13190" s="519" t="s">
        <v>13347</v>
      </c>
      <c r="B13190" s="519" t="str">
        <f t="shared" si="205"/>
        <v>FILTRO ANAEROBIO,DE ANEIS DE CONCRETO PRE-MOLDADO,MEDINDO 1500X2000MM.FORNECIMENTO E COLOCACAO</v>
      </c>
      <c r="C13190" s="519" t="s">
        <v>42703</v>
      </c>
      <c r="D13190" s="519" t="s">
        <v>42702</v>
      </c>
      <c r="I13190" s="519" t="s">
        <v>5</v>
      </c>
      <c r="J13190" s="650">
        <v>1860</v>
      </c>
    </row>
    <row r="13191" spans="1:10">
      <c r="A13191" s="519" t="s">
        <v>13348</v>
      </c>
      <c r="B13191" s="519" t="str">
        <f t="shared" si="205"/>
        <v>FILTRO ANAEROBIO,DE ANEIS DE CONCRETO PRE-MOLDADO,MEDINDO 2000X2000MM.FORNECIMENTO E COLOCACAO</v>
      </c>
      <c r="C13191" s="519" t="s">
        <v>42704</v>
      </c>
      <c r="D13191" s="519" t="s">
        <v>42702</v>
      </c>
      <c r="I13191" s="519" t="s">
        <v>5</v>
      </c>
      <c r="J13191" s="650">
        <v>2945.2</v>
      </c>
    </row>
    <row r="13192" spans="1:10">
      <c r="A13192" s="519" t="s">
        <v>13349</v>
      </c>
      <c r="B13192" s="519" t="str">
        <f t="shared" ref="B13192:B13255" si="206">C13192&amp;D13192&amp;E13192&amp;F13192&amp;G13192&amp;H13192</f>
        <v>FILTRO ANAEROBIO,DE ANEIS DE CONCRETO PRE-MOLDADO,MEDINDO 2000X2000MM.FORNECIMENTO E COLOCACAO</v>
      </c>
      <c r="C13192" s="519" t="s">
        <v>42704</v>
      </c>
      <c r="D13192" s="519" t="s">
        <v>42702</v>
      </c>
      <c r="I13192" s="519" t="s">
        <v>5</v>
      </c>
      <c r="J13192" s="650">
        <v>2868.78</v>
      </c>
    </row>
    <row r="13193" spans="1:10">
      <c r="A13193" s="519" t="s">
        <v>13350</v>
      </c>
      <c r="B13193" s="519" t="str">
        <f t="shared" si="206"/>
        <v>FILTRO ANAEROBIO,DE ANEIS DE CONCRETO PRE-MOLDADO,MEDINDO 2500X2000MM.FORNECIMENTO E COLOCACAO</v>
      </c>
      <c r="C13193" s="519" t="s">
        <v>42705</v>
      </c>
      <c r="D13193" s="519" t="s">
        <v>42702</v>
      </c>
      <c r="I13193" s="519" t="s">
        <v>5</v>
      </c>
      <c r="J13193" s="650">
        <v>3689.26</v>
      </c>
    </row>
    <row r="13194" spans="1:10">
      <c r="A13194" s="519" t="s">
        <v>13351</v>
      </c>
      <c r="B13194" s="519" t="str">
        <f t="shared" si="206"/>
        <v>FILTRO ANAEROBIO,DE ANEIS DE CONCRETO PRE-MOLDADO,MEDINDO 2500X2000MM.FORNECIMENTO E COLOCACAO</v>
      </c>
      <c r="C13194" s="519" t="s">
        <v>42705</v>
      </c>
      <c r="D13194" s="519" t="s">
        <v>42702</v>
      </c>
      <c r="I13194" s="519" t="s">
        <v>5</v>
      </c>
      <c r="J13194" s="650">
        <v>3588.59</v>
      </c>
    </row>
    <row r="13195" spans="1:10">
      <c r="A13195" s="519" t="s">
        <v>13352</v>
      </c>
      <c r="B13195" s="519" t="str">
        <f t="shared" si="206"/>
        <v>FILTRO ANAEROBIO,DE ANEIS DE CONCRETO PRE-MOLDADO,MEDINDO 3000X2000MM.FORNECIMENTO E COLOCACAO</v>
      </c>
      <c r="C13195" s="519" t="s">
        <v>42706</v>
      </c>
      <c r="D13195" s="519" t="s">
        <v>42702</v>
      </c>
      <c r="I13195" s="519" t="s">
        <v>5</v>
      </c>
      <c r="J13195" s="650">
        <v>6995.2</v>
      </c>
    </row>
    <row r="13196" spans="1:10">
      <c r="A13196" s="519" t="s">
        <v>13353</v>
      </c>
      <c r="B13196" s="519" t="str">
        <f t="shared" si="206"/>
        <v>FILTRO ANAEROBIO,DE ANEIS DE CONCRETO PRE-MOLDADO,MEDINDO 3000X2000MM.FORNECIMENTO E COLOCACAO</v>
      </c>
      <c r="C13196" s="519" t="s">
        <v>42706</v>
      </c>
      <c r="D13196" s="519" t="s">
        <v>42702</v>
      </c>
      <c r="I13196" s="519" t="s">
        <v>5</v>
      </c>
      <c r="J13196" s="650">
        <v>6862.58</v>
      </c>
    </row>
    <row r="13197" spans="1:10">
      <c r="A13197" s="519" t="s">
        <v>13354</v>
      </c>
      <c r="B13197" s="519" t="str">
        <f t="shared" si="206"/>
        <v>SUMIDOURO CILINDRICO,LIGADO A FOSSA,MEDINDO 1200X1500MM,EM ANEIS DE CONCRETO PRE-MOLDADO,EXCLUSIVE FOSSA E MANILHAS.FORNECIMENTO E COLOCACAO</v>
      </c>
      <c r="C13197" s="519" t="s">
        <v>42707</v>
      </c>
      <c r="D13197" s="519" t="s">
        <v>42708</v>
      </c>
      <c r="E13197" s="519" t="s">
        <v>36234</v>
      </c>
      <c r="I13197" s="519" t="s">
        <v>5</v>
      </c>
      <c r="J13197" s="650">
        <v>762.63</v>
      </c>
    </row>
    <row r="13198" spans="1:10">
      <c r="A13198" s="519" t="s">
        <v>13355</v>
      </c>
      <c r="B13198" s="519" t="str">
        <f t="shared" si="206"/>
        <v>SUMIDOURO CILINDRICO,LIGADO A FOSSA,MEDINDO 1200X1500MM,EM ANEIS DE CONCRETO PRE-MOLDADO,EXCLUSIVE FOSSA E MANILHAS.FORNECIMENTO E COLOCACAO</v>
      </c>
      <c r="C13198" s="519" t="s">
        <v>42707</v>
      </c>
      <c r="D13198" s="519" t="s">
        <v>42708</v>
      </c>
      <c r="E13198" s="519" t="s">
        <v>36234</v>
      </c>
      <c r="I13198" s="519" t="s">
        <v>5</v>
      </c>
      <c r="J13198" s="650">
        <v>731.05</v>
      </c>
    </row>
    <row r="13199" spans="1:10">
      <c r="A13199" s="519" t="s">
        <v>13356</v>
      </c>
      <c r="B13199" s="519" t="str">
        <f t="shared" si="206"/>
        <v>SUMIDOURO CILINDRICO,LIGADO A FOSSA,MEDINDO 1200X2000MM,EM ANEIS DE CONCRETO PRE-MOLDADO,EXCLUSIVE FOSSA E MANILHAS.FORNECIMENTO E COLOCACAO</v>
      </c>
      <c r="C13199" s="519" t="s">
        <v>42709</v>
      </c>
      <c r="D13199" s="519" t="s">
        <v>42708</v>
      </c>
      <c r="E13199" s="519" t="s">
        <v>36234</v>
      </c>
      <c r="I13199" s="519" t="s">
        <v>5</v>
      </c>
      <c r="J13199" s="650">
        <v>966.96</v>
      </c>
    </row>
    <row r="13200" spans="1:10">
      <c r="A13200" s="519" t="s">
        <v>13357</v>
      </c>
      <c r="B13200" s="519" t="str">
        <f t="shared" si="206"/>
        <v>SUMIDOURO CILINDRICO,LIGADO A FOSSA,MEDINDO 1200X2000MM,EM ANEIS DE CONCRETO PRE-MOLDADO,EXCLUSIVE FOSSA E MANILHAS.FORNECIMENTO E COLOCACAO</v>
      </c>
      <c r="C13200" s="519" t="s">
        <v>42709</v>
      </c>
      <c r="D13200" s="519" t="s">
        <v>42708</v>
      </c>
      <c r="E13200" s="519" t="s">
        <v>36234</v>
      </c>
      <c r="I13200" s="519" t="s">
        <v>5</v>
      </c>
      <c r="J13200" s="650">
        <v>926.55</v>
      </c>
    </row>
    <row r="13201" spans="1:10">
      <c r="A13201" s="519" t="s">
        <v>13358</v>
      </c>
      <c r="B13201" s="519" t="str">
        <f t="shared" si="206"/>
        <v>SUMIDOURO CILINDRICO,LIGADO A FOSSA,MEDINDO 1200X2500MM,EM ANEIS DE CONCRETO PRE-MOLDADO,EXCLUSIVE FOSSA E MANILHAS.FORNECIMENTO E COLOCACAO</v>
      </c>
      <c r="C13201" s="519" t="s">
        <v>42710</v>
      </c>
      <c r="D13201" s="519" t="s">
        <v>42708</v>
      </c>
      <c r="E13201" s="519" t="s">
        <v>36234</v>
      </c>
      <c r="I13201" s="519" t="s">
        <v>5</v>
      </c>
      <c r="J13201" s="650">
        <v>1172.6400000000001</v>
      </c>
    </row>
    <row r="13202" spans="1:10">
      <c r="A13202" s="519" t="s">
        <v>13359</v>
      </c>
      <c r="B13202" s="519" t="str">
        <f t="shared" si="206"/>
        <v>SUMIDOURO CILINDRICO,LIGADO A FOSSA,MEDINDO 1200X2500MM,EM ANEIS DE CONCRETO PRE-MOLDADO,EXCLUSIVE FOSSA E MANILHAS.FORNECIMENTO E COLOCACAO</v>
      </c>
      <c r="C13202" s="519" t="s">
        <v>42710</v>
      </c>
      <c r="D13202" s="519" t="s">
        <v>42708</v>
      </c>
      <c r="E13202" s="519" t="s">
        <v>36234</v>
      </c>
      <c r="I13202" s="519" t="s">
        <v>5</v>
      </c>
      <c r="J13202" s="650">
        <v>1123.3599999999999</v>
      </c>
    </row>
    <row r="13203" spans="1:10">
      <c r="A13203" s="519" t="s">
        <v>13360</v>
      </c>
      <c r="B13203" s="519" t="str">
        <f t="shared" si="206"/>
        <v>SUMIDOURO CILINDRICO,LIGADO A FOSSA,MEDINDO 1500X2000MM,EM ANEIS DE CONCRETO PRE-MOLDADO,EXCLUSIVE FOSSA E MANILHAS.FORNECIMENTO E COLOCACAO</v>
      </c>
      <c r="C13203" s="519" t="s">
        <v>42711</v>
      </c>
      <c r="D13203" s="519" t="s">
        <v>42708</v>
      </c>
      <c r="E13203" s="519" t="s">
        <v>36234</v>
      </c>
      <c r="I13203" s="519" t="s">
        <v>5</v>
      </c>
      <c r="J13203" s="650">
        <v>1626.88</v>
      </c>
    </row>
    <row r="13204" spans="1:10">
      <c r="A13204" s="519" t="s">
        <v>13361</v>
      </c>
      <c r="B13204" s="519" t="str">
        <f t="shared" si="206"/>
        <v>SUMIDOURO CILINDRICO,LIGADO A FOSSA,MEDINDO 1500X2000MM,EM ANEIS DE CONCRETO PRE-MOLDADO,EXCLUSIVE FOSSA E MANILHAS.FORNECIMENTO E COLOCACAO</v>
      </c>
      <c r="C13204" s="519" t="s">
        <v>42711</v>
      </c>
      <c r="D13204" s="519" t="s">
        <v>42708</v>
      </c>
      <c r="E13204" s="519" t="s">
        <v>36234</v>
      </c>
      <c r="I13204" s="519" t="s">
        <v>5</v>
      </c>
      <c r="J13204" s="650">
        <v>1569.06</v>
      </c>
    </row>
    <row r="13205" spans="1:10">
      <c r="A13205" s="519" t="s">
        <v>13362</v>
      </c>
      <c r="B13205" s="519" t="str">
        <f t="shared" si="206"/>
        <v>SUMIDOURO CILINDRICO,LIGADO A FOSSA,MEDINDO 1200X3500MM,EM ANEIS DE CONCRETO PRE-MOLDADO,EXCLUSIVE FOSSA E MANILHAS.FORNECIMENTO E COLOCACAO</v>
      </c>
      <c r="C13205" s="519" t="s">
        <v>42712</v>
      </c>
      <c r="D13205" s="519" t="s">
        <v>42708</v>
      </c>
      <c r="E13205" s="519" t="s">
        <v>36234</v>
      </c>
      <c r="I13205" s="519" t="s">
        <v>5</v>
      </c>
      <c r="J13205" s="650">
        <v>1584.78</v>
      </c>
    </row>
    <row r="13206" spans="1:10">
      <c r="A13206" s="519" t="s">
        <v>13363</v>
      </c>
      <c r="B13206" s="519" t="str">
        <f t="shared" si="206"/>
        <v>SUMIDOURO CILINDRICO,LIGADO A FOSSA,MEDINDO 1200X3500MM,EM ANEIS DE CONCRETO PRE-MOLDADO,EXCLUSIVE FOSSA E MANILHAS.FORNECIMENTO E COLOCACAO</v>
      </c>
      <c r="C13206" s="519" t="s">
        <v>42712</v>
      </c>
      <c r="D13206" s="519" t="s">
        <v>42708</v>
      </c>
      <c r="E13206" s="519" t="s">
        <v>36234</v>
      </c>
      <c r="I13206" s="519" t="s">
        <v>5</v>
      </c>
      <c r="J13206" s="650">
        <v>1517.81</v>
      </c>
    </row>
    <row r="13207" spans="1:10">
      <c r="A13207" s="519" t="s">
        <v>13364</v>
      </c>
      <c r="B13207" s="519" t="str">
        <f t="shared" si="206"/>
        <v>SUMIDOURO CILINDRICO,LIGADO A FOSSA,MEDINDO 1500X2400MM,EM ANEIS DE CONCRETO PRE-MOLDADO,EXCLUSIVE FOSSA E MANILHAS.FORNECIMENTO E COLOCACAO</v>
      </c>
      <c r="C13207" s="519" t="s">
        <v>42713</v>
      </c>
      <c r="D13207" s="519" t="s">
        <v>42708</v>
      </c>
      <c r="E13207" s="519" t="s">
        <v>36234</v>
      </c>
      <c r="I13207" s="519" t="s">
        <v>5</v>
      </c>
      <c r="J13207" s="650">
        <v>1950.11</v>
      </c>
    </row>
    <row r="13208" spans="1:10">
      <c r="A13208" s="519" t="s">
        <v>13365</v>
      </c>
      <c r="B13208" s="519" t="str">
        <f t="shared" si="206"/>
        <v>SUMIDOURO CILINDRICO,LIGADO A FOSSA,MEDINDO 1500X2400MM,EM ANEIS DE CONCRETO PRE-MOLDADO,EXCLUSIVE FOSSA E MANILHAS.FORNECIMENTO E COLOCACAO</v>
      </c>
      <c r="C13208" s="519" t="s">
        <v>42713</v>
      </c>
      <c r="D13208" s="519" t="s">
        <v>42708</v>
      </c>
      <c r="E13208" s="519" t="s">
        <v>36234</v>
      </c>
      <c r="I13208" s="519" t="s">
        <v>5</v>
      </c>
      <c r="J13208" s="650">
        <v>1882.62</v>
      </c>
    </row>
    <row r="13209" spans="1:10">
      <c r="A13209" s="519" t="s">
        <v>13366</v>
      </c>
      <c r="B13209" s="519" t="str">
        <f t="shared" si="206"/>
        <v>SUMIDOURO CILINDRICO,LIGADO A FOSSA,MEDINDO 1200X5000MM,EM ANEIS DE CONCRETO PRE-MOLDADO,EXCLUSIVE FOSSA E MANILHAS.FORNECIMENTO E COLOCACAO</v>
      </c>
      <c r="C13209" s="519" t="s">
        <v>42714</v>
      </c>
      <c r="D13209" s="519" t="s">
        <v>42708</v>
      </c>
      <c r="E13209" s="519" t="s">
        <v>36234</v>
      </c>
      <c r="I13209" s="519" t="s">
        <v>5</v>
      </c>
      <c r="J13209" s="650">
        <v>2188.46</v>
      </c>
    </row>
    <row r="13210" spans="1:10">
      <c r="A13210" s="519" t="s">
        <v>13367</v>
      </c>
      <c r="B13210" s="519" t="str">
        <f t="shared" si="206"/>
        <v>SUMIDOURO CILINDRICO,LIGADO A FOSSA,MEDINDO 1200X5000MM,EM ANEIS DE CONCRETO PRE-MOLDADO,EXCLUSIVE FOSSA E MANILHAS.FORNECIMENTO E COLOCACAO</v>
      </c>
      <c r="C13210" s="519" t="s">
        <v>42714</v>
      </c>
      <c r="D13210" s="519" t="s">
        <v>42708</v>
      </c>
      <c r="E13210" s="519" t="s">
        <v>36234</v>
      </c>
      <c r="I13210" s="519" t="s">
        <v>5</v>
      </c>
      <c r="J13210" s="650">
        <v>2094.9699999999998</v>
      </c>
    </row>
    <row r="13211" spans="1:10">
      <c r="A13211" s="519" t="s">
        <v>13368</v>
      </c>
      <c r="B13211" s="519" t="str">
        <f t="shared" si="206"/>
        <v>SUMIDOURO CILINDRICO,LIGADO A FOSSA,MEDINDO 1500X3200MM,EM ANEIS DE CONCRETO PRE-MOLDADO,EXCLUSIVE FOSSA E MANILHAS.FORNECIMENTO E COLOCACAO</v>
      </c>
      <c r="C13211" s="519" t="s">
        <v>42715</v>
      </c>
      <c r="D13211" s="519" t="s">
        <v>42708</v>
      </c>
      <c r="E13211" s="519" t="s">
        <v>36234</v>
      </c>
      <c r="I13211" s="519" t="s">
        <v>5</v>
      </c>
      <c r="J13211" s="650">
        <v>2597.39</v>
      </c>
    </row>
    <row r="13212" spans="1:10">
      <c r="A13212" s="519" t="s">
        <v>13369</v>
      </c>
      <c r="B13212" s="519" t="str">
        <f t="shared" si="206"/>
        <v>SUMIDOURO CILINDRICO,LIGADO A FOSSA,MEDINDO 1500X3200MM,EM ANEIS DE CONCRETO PRE-MOLDADO,EXCLUSIVE FOSSA E MANILHAS.FORNECIMENTO E COLOCACAO</v>
      </c>
      <c r="C13212" s="519" t="s">
        <v>42715</v>
      </c>
      <c r="D13212" s="519" t="s">
        <v>42708</v>
      </c>
      <c r="E13212" s="519" t="s">
        <v>36234</v>
      </c>
      <c r="I13212" s="519" t="s">
        <v>5</v>
      </c>
      <c r="J13212" s="650">
        <v>2510.61</v>
      </c>
    </row>
    <row r="13213" spans="1:10">
      <c r="A13213" s="519" t="s">
        <v>13370</v>
      </c>
      <c r="B13213" s="519" t="str">
        <f t="shared" si="206"/>
        <v>SUMIDOURO CILINDRICO,LIGADO A FOSSA,MEDINDO 2000X2000MM,EM ANEIS DE CONCRETO PRE-MOLDADO,EXCLUSIVE FOSSA E MANILHAS.FORNECIMENTO E COLOCACAO</v>
      </c>
      <c r="C13213" s="519" t="s">
        <v>42716</v>
      </c>
      <c r="D13213" s="519" t="s">
        <v>42708</v>
      </c>
      <c r="E13213" s="519" t="s">
        <v>36234</v>
      </c>
      <c r="I13213" s="519" t="s">
        <v>5</v>
      </c>
      <c r="J13213" s="650">
        <v>2490.85</v>
      </c>
    </row>
    <row r="13214" spans="1:10">
      <c r="A13214" s="519" t="s">
        <v>13371</v>
      </c>
      <c r="B13214" s="519" t="str">
        <f t="shared" si="206"/>
        <v>SUMIDOURO CILINDRICO,LIGADO A FOSSA,MEDINDO 2000X2000MM,EM ANEIS DE CONCRETO PRE-MOLDADO,EXCLUSIVE FOSSA E MANILHAS.FORNECIMENTO E COLOCACAO</v>
      </c>
      <c r="C13214" s="519" t="s">
        <v>42716</v>
      </c>
      <c r="D13214" s="519" t="s">
        <v>42708</v>
      </c>
      <c r="E13214" s="519" t="s">
        <v>36234</v>
      </c>
      <c r="I13214" s="519" t="s">
        <v>5</v>
      </c>
      <c r="J13214" s="650">
        <v>2414.65</v>
      </c>
    </row>
    <row r="13215" spans="1:10">
      <c r="A13215" s="519" t="s">
        <v>13372</v>
      </c>
      <c r="B13215" s="519" t="str">
        <f t="shared" si="206"/>
        <v>SUMIDOURO CILINDRICO,LIGADO A FOSSA,MEDINDO 1200X6000MM,EM ANEIS DE CONCRETO PRE-MOLDADO,EXCLUSIVE FOSSA E MANILHAS.FORNECIMENTO E COLOCACAO</v>
      </c>
      <c r="C13215" s="519" t="s">
        <v>42717</v>
      </c>
      <c r="D13215" s="519" t="s">
        <v>42708</v>
      </c>
      <c r="E13215" s="519" t="s">
        <v>36234</v>
      </c>
      <c r="I13215" s="519" t="s">
        <v>5</v>
      </c>
      <c r="J13215" s="650">
        <v>2647.71</v>
      </c>
    </row>
    <row r="13216" spans="1:10">
      <c r="A13216" s="519" t="s">
        <v>13373</v>
      </c>
      <c r="B13216" s="519" t="str">
        <f t="shared" si="206"/>
        <v>SUMIDOURO CILINDRICO,LIGADO A FOSSA,MEDINDO 1200X6000MM,EM ANEIS DE CONCRETO PRE-MOLDADO,EXCLUSIVE FOSSA E MANILHAS.FORNECIMENTO E COLOCACAO</v>
      </c>
      <c r="C13216" s="519" t="s">
        <v>42717</v>
      </c>
      <c r="D13216" s="519" t="s">
        <v>42708</v>
      </c>
      <c r="E13216" s="519" t="s">
        <v>36234</v>
      </c>
      <c r="I13216" s="519" t="s">
        <v>5</v>
      </c>
      <c r="J13216" s="650">
        <v>2536.52</v>
      </c>
    </row>
    <row r="13217" spans="1:10">
      <c r="A13217" s="519" t="s">
        <v>13374</v>
      </c>
      <c r="B13217" s="519" t="str">
        <f t="shared" si="206"/>
        <v>SUMIDOURO CILINDRICO,LIGADO A FOSSA,MEDINDO 1500X4000MM,EM ANEIS DE CONCRETO PRE-MOLDADO,EXCLUSIVE FOSSA E MANILHAS.FORNECIMENTO E COLOCACAO</v>
      </c>
      <c r="C13217" s="519" t="s">
        <v>42718</v>
      </c>
      <c r="D13217" s="519" t="s">
        <v>42708</v>
      </c>
      <c r="E13217" s="519" t="s">
        <v>36234</v>
      </c>
      <c r="I13217" s="519" t="s">
        <v>5</v>
      </c>
      <c r="J13217" s="650">
        <v>2994.62</v>
      </c>
    </row>
    <row r="13218" spans="1:10">
      <c r="A13218" s="519" t="s">
        <v>13375</v>
      </c>
      <c r="B13218" s="519" t="str">
        <f t="shared" si="206"/>
        <v>SUMIDOURO CILINDRICO,LIGADO A FOSSA,MEDINDO 1500X4000MM,EM ANEIS DE CONCRETO PRE-MOLDADO,EXCLUSIVE FOSSA E MANILHAS.FORNECIMENTO E COLOCACAO</v>
      </c>
      <c r="C13218" s="519" t="s">
        <v>42718</v>
      </c>
      <c r="D13218" s="519" t="s">
        <v>42708</v>
      </c>
      <c r="E13218" s="519" t="s">
        <v>36234</v>
      </c>
      <c r="I13218" s="519" t="s">
        <v>5</v>
      </c>
      <c r="J13218" s="650">
        <v>2888.51</v>
      </c>
    </row>
    <row r="13219" spans="1:10">
      <c r="A13219" s="519" t="s">
        <v>13376</v>
      </c>
      <c r="B13219" s="519" t="str">
        <f t="shared" si="206"/>
        <v>SUMIDOURO CILINDRICO,LIGADO A FOSSA,MEDINDO 2000X2400MM,EM ANEIS DE CONCRETO PRE-MOLDADO,EXCLUSIVE FOSSA E MANILHAS.FORNECIMENTO E COLOCACAO</v>
      </c>
      <c r="C13219" s="519" t="s">
        <v>42719</v>
      </c>
      <c r="D13219" s="519" t="s">
        <v>42708</v>
      </c>
      <c r="E13219" s="519" t="s">
        <v>36234</v>
      </c>
      <c r="I13219" s="519" t="s">
        <v>5</v>
      </c>
      <c r="J13219" s="650">
        <v>2912.06</v>
      </c>
    </row>
    <row r="13220" spans="1:10">
      <c r="A13220" s="519" t="s">
        <v>13377</v>
      </c>
      <c r="B13220" s="519" t="str">
        <f t="shared" si="206"/>
        <v>SUMIDOURO CILINDRICO,LIGADO A FOSSA,MEDINDO 2000X2400MM,EM ANEIS DE CONCRETO PRE-MOLDADO,EXCLUSIVE FOSSA E MANILHAS.FORNECIMENTO E COLOCACAO</v>
      </c>
      <c r="C13220" s="519" t="s">
        <v>42719</v>
      </c>
      <c r="D13220" s="519" t="s">
        <v>42708</v>
      </c>
      <c r="E13220" s="519" t="s">
        <v>36234</v>
      </c>
      <c r="I13220" s="519" t="s">
        <v>5</v>
      </c>
      <c r="J13220" s="650">
        <v>2822.81</v>
      </c>
    </row>
    <row r="13221" spans="1:10">
      <c r="A13221" s="519" t="s">
        <v>13378</v>
      </c>
      <c r="B13221" s="519" t="str">
        <f t="shared" si="206"/>
        <v>SUMIDOURO CILINDRICO,LIGADO A FOSSA,MEDINDO 1200X7000MM,EM ANEIS DE CONCRETO PRE-MOLDADO,EXCLUSIVE FOSSA E MANILHAS.FORNECIMENTO E COLOCACAO</v>
      </c>
      <c r="C13221" s="519" t="s">
        <v>42720</v>
      </c>
      <c r="D13221" s="519" t="s">
        <v>42708</v>
      </c>
      <c r="E13221" s="519" t="s">
        <v>36234</v>
      </c>
      <c r="I13221" s="519" t="s">
        <v>5</v>
      </c>
      <c r="J13221" s="650">
        <v>3045.95</v>
      </c>
    </row>
    <row r="13222" spans="1:10">
      <c r="A13222" s="519" t="s">
        <v>13379</v>
      </c>
      <c r="B13222" s="519" t="str">
        <f t="shared" si="206"/>
        <v>SUMIDOURO CILINDRICO,LIGADO A FOSSA,MEDINDO 1200X7000MM,EM ANEIS DE CONCRETO PRE-MOLDADO,EXCLUSIVE FOSSA E MANILHAS.FORNECIMENTO E COLOCACAO</v>
      </c>
      <c r="C13222" s="519" t="s">
        <v>42720</v>
      </c>
      <c r="D13222" s="519" t="s">
        <v>42708</v>
      </c>
      <c r="E13222" s="519" t="s">
        <v>36234</v>
      </c>
      <c r="I13222" s="519" t="s">
        <v>5</v>
      </c>
      <c r="J13222" s="650">
        <v>2917.06</v>
      </c>
    </row>
    <row r="13223" spans="1:10">
      <c r="A13223" s="519" t="s">
        <v>13380</v>
      </c>
      <c r="B13223" s="519" t="str">
        <f t="shared" si="206"/>
        <v>SUMIDOURO CILINDRICO,LIGADO A FOSSA,MEDINDO 1500X4400MM,EM ANEIS DE CONCRETO PRE-MOLDADO,EXCLUSIVE FOSSA E MANILHAS.FORNECIMENTO E COLOCACAO</v>
      </c>
      <c r="C13223" s="519" t="s">
        <v>42721</v>
      </c>
      <c r="D13223" s="519" t="s">
        <v>42708</v>
      </c>
      <c r="E13223" s="519" t="s">
        <v>36234</v>
      </c>
      <c r="I13223" s="519" t="s">
        <v>5</v>
      </c>
      <c r="J13223" s="650">
        <v>3318.92</v>
      </c>
    </row>
    <row r="13224" spans="1:10">
      <c r="A13224" s="519" t="s">
        <v>13381</v>
      </c>
      <c r="B13224" s="519" t="str">
        <f t="shared" si="206"/>
        <v>SUMIDOURO CILINDRICO,LIGADO A FOSSA,MEDINDO 1500X4400MM,EM ANEIS DE CONCRETO PRE-MOLDADO,EXCLUSIVE FOSSA E MANILHAS.FORNECIMENTO E COLOCACAO</v>
      </c>
      <c r="C13224" s="519" t="s">
        <v>42721</v>
      </c>
      <c r="D13224" s="519" t="s">
        <v>42708</v>
      </c>
      <c r="E13224" s="519" t="s">
        <v>36234</v>
      </c>
      <c r="I13224" s="519" t="s">
        <v>5</v>
      </c>
      <c r="J13224" s="650">
        <v>3203.14</v>
      </c>
    </row>
    <row r="13225" spans="1:10">
      <c r="A13225" s="519" t="s">
        <v>13382</v>
      </c>
      <c r="B13225" s="519" t="str">
        <f t="shared" si="206"/>
        <v>SUMIDOURO CILINDRICO,LIGADO A FOSSA,MEDINDO 2000X3200MM,EM ANEIS DE CONCRETO PRE-MOLDADO,EXCLUSIVE FOSSA E MANILHAS.FORNECIMENTO E COLOCACAO</v>
      </c>
      <c r="C13225" s="519" t="s">
        <v>42722</v>
      </c>
      <c r="D13225" s="519" t="s">
        <v>42708</v>
      </c>
      <c r="E13225" s="519" t="s">
        <v>36234</v>
      </c>
      <c r="I13225" s="519" t="s">
        <v>5</v>
      </c>
      <c r="J13225" s="650">
        <v>3735.76</v>
      </c>
    </row>
    <row r="13226" spans="1:10">
      <c r="A13226" s="519" t="s">
        <v>13383</v>
      </c>
      <c r="B13226" s="519" t="str">
        <f t="shared" si="206"/>
        <v>SUMIDOURO CILINDRICO,LIGADO A FOSSA,MEDINDO 2000X3200MM,EM ANEIS DE CONCRETO PRE-MOLDADO,EXCLUSIVE FOSSA E MANILHAS.FORNECIMENTO E COLOCACAO</v>
      </c>
      <c r="C13226" s="519" t="s">
        <v>42722</v>
      </c>
      <c r="D13226" s="519" t="s">
        <v>42708</v>
      </c>
      <c r="E13226" s="519" t="s">
        <v>36234</v>
      </c>
      <c r="I13226" s="519" t="s">
        <v>5</v>
      </c>
      <c r="J13226" s="650">
        <v>3620.85</v>
      </c>
    </row>
    <row r="13227" spans="1:10">
      <c r="A13227" s="519" t="s">
        <v>13384</v>
      </c>
      <c r="B13227" s="519" t="str">
        <f t="shared" si="206"/>
        <v>SUMIDOURO CILINDRICO,LIGADO A FOSSA,MEDINDO 2500X2000MM,EM ANEIS DE CONCRETO PRE-MOLDADO,EXCLUSIVE FOSSA E MANILHAS.FORNECIMENTO E COLOCACAO</v>
      </c>
      <c r="C13227" s="519" t="s">
        <v>42723</v>
      </c>
      <c r="D13227" s="519" t="s">
        <v>42708</v>
      </c>
      <c r="E13227" s="519" t="s">
        <v>36234</v>
      </c>
      <c r="I13227" s="519" t="s">
        <v>5</v>
      </c>
      <c r="J13227" s="650">
        <v>3241.08</v>
      </c>
    </row>
    <row r="13228" spans="1:10">
      <c r="A13228" s="519" t="s">
        <v>13385</v>
      </c>
      <c r="B13228" s="519" t="str">
        <f t="shared" si="206"/>
        <v>SUMIDOURO CILINDRICO,LIGADO A FOSSA,MEDINDO 2500X2000MM,EM ANEIS DE CONCRETO PRE-MOLDADO,EXCLUSIVE FOSSA E MANILHAS.FORNECIMENTO E COLOCACAO</v>
      </c>
      <c r="C13228" s="519" t="s">
        <v>42723</v>
      </c>
      <c r="D13228" s="519" t="s">
        <v>42708</v>
      </c>
      <c r="E13228" s="519" t="s">
        <v>36234</v>
      </c>
      <c r="I13228" s="519" t="s">
        <v>5</v>
      </c>
      <c r="J13228" s="650">
        <v>3140.41</v>
      </c>
    </row>
    <row r="13229" spans="1:10">
      <c r="A13229" s="519" t="s">
        <v>13386</v>
      </c>
      <c r="B13229" s="519" t="str">
        <f t="shared" si="206"/>
        <v>SUMIDOURO CILINDRICO,LIGADO A FOSSA,MEDINDO 1200X9500MM,EM ANEIS DE CONCRETO PRE-MOLDADO,EXCLUSIVE FOSSA E MANILHAS.FORNECIMENTO E COLOCACAO</v>
      </c>
      <c r="C13229" s="519" t="s">
        <v>42724</v>
      </c>
      <c r="D13229" s="519" t="s">
        <v>42708</v>
      </c>
      <c r="E13229" s="519" t="s">
        <v>36234</v>
      </c>
      <c r="I13229" s="519" t="s">
        <v>5</v>
      </c>
      <c r="J13229" s="650">
        <v>4041.73</v>
      </c>
    </row>
    <row r="13230" spans="1:10">
      <c r="A13230" s="519" t="s">
        <v>13387</v>
      </c>
      <c r="B13230" s="519" t="str">
        <f t="shared" si="206"/>
        <v>SUMIDOURO CILINDRICO,LIGADO A FOSSA,MEDINDO 1200X9500MM,EM ANEIS DE CONCRETO PRE-MOLDADO,EXCLUSIVE FOSSA E MANILHAS.FORNECIMENTO E COLOCACAO</v>
      </c>
      <c r="C13230" s="519" t="s">
        <v>42724</v>
      </c>
      <c r="D13230" s="519" t="s">
        <v>42708</v>
      </c>
      <c r="E13230" s="519" t="s">
        <v>36234</v>
      </c>
      <c r="I13230" s="519" t="s">
        <v>5</v>
      </c>
      <c r="J13230" s="650">
        <v>3868.59</v>
      </c>
    </row>
    <row r="13231" spans="1:10">
      <c r="A13231" s="519" t="s">
        <v>13388</v>
      </c>
      <c r="B13231" s="519" t="str">
        <f t="shared" si="206"/>
        <v>SUMIDOURO CILINDRICO,LIGADO A FOSSA,MEDINDO 1500X6000MM,EM ANEIS DE CONCRETO PRE-MOLDADO,EXCLUSIVE FOSSA E MANILHAS.FORNECIMENTO E COLOCACAO</v>
      </c>
      <c r="C13231" s="519" t="s">
        <v>42725</v>
      </c>
      <c r="D13231" s="519" t="s">
        <v>42708</v>
      </c>
      <c r="E13231" s="519" t="s">
        <v>36234</v>
      </c>
      <c r="I13231" s="519" t="s">
        <v>5</v>
      </c>
      <c r="J13231" s="650">
        <v>4334.59</v>
      </c>
    </row>
    <row r="13232" spans="1:10">
      <c r="A13232" s="519" t="s">
        <v>13389</v>
      </c>
      <c r="B13232" s="519" t="str">
        <f t="shared" si="206"/>
        <v>SUMIDOURO CILINDRICO,LIGADO A FOSSA,MEDINDO 1500X6000MM,EM ANEIS DE CONCRETO PRE-MOLDADO,EXCLUSIVE FOSSA E MANILHAS.FORNECIMENTO E COLOCACAO</v>
      </c>
      <c r="C13232" s="519" t="s">
        <v>42725</v>
      </c>
      <c r="D13232" s="519" t="s">
        <v>42708</v>
      </c>
      <c r="E13232" s="519" t="s">
        <v>36234</v>
      </c>
      <c r="I13232" s="519" t="s">
        <v>5</v>
      </c>
      <c r="J13232" s="650">
        <v>4180.1899999999996</v>
      </c>
    </row>
    <row r="13233" spans="1:10">
      <c r="A13233" s="519" t="s">
        <v>13390</v>
      </c>
      <c r="B13233" s="519" t="str">
        <f t="shared" si="206"/>
        <v>SUMIDOURO CILINDRICO,LIGADO A FOSSA,MEDINDO 2000X3600MM,EM ANEIS DE CONCRETO PRE-MOLDADO,EXCLUSIVE FOSSA E MANILHAS.FORNECIMENTO E COLOCACAO</v>
      </c>
      <c r="C13233" s="519" t="s">
        <v>42726</v>
      </c>
      <c r="D13233" s="519" t="s">
        <v>42708</v>
      </c>
      <c r="E13233" s="519" t="s">
        <v>36234</v>
      </c>
      <c r="I13233" s="519" t="s">
        <v>5</v>
      </c>
      <c r="J13233" s="650">
        <v>4146.5600000000004</v>
      </c>
    </row>
    <row r="13234" spans="1:10">
      <c r="A13234" s="519" t="s">
        <v>13391</v>
      </c>
      <c r="B13234" s="519" t="str">
        <f t="shared" si="206"/>
        <v>SUMIDOURO CILINDRICO,LIGADO A FOSSA,MEDINDO 2000X3600MM,EM ANEIS DE CONCRETO PRE-MOLDADO,EXCLUSIVE FOSSA E MANILHAS.FORNECIMENTO E COLOCACAO</v>
      </c>
      <c r="C13234" s="519" t="s">
        <v>42726</v>
      </c>
      <c r="D13234" s="519" t="s">
        <v>42708</v>
      </c>
      <c r="E13234" s="519" t="s">
        <v>36234</v>
      </c>
      <c r="I13234" s="519" t="s">
        <v>5</v>
      </c>
      <c r="J13234" s="650">
        <v>4018.83</v>
      </c>
    </row>
    <row r="13235" spans="1:10">
      <c r="A13235" s="519" t="s">
        <v>13392</v>
      </c>
      <c r="B13235" s="519" t="str">
        <f t="shared" si="206"/>
        <v>SUMIDOURO CILINDRICO,LIGADO A FOSSA,MEDINDO 2500X2400MM,EM ANEIS DE CONCRETO PRE-MOLDADO,EXCLUSIVE FOSSA E MANILHAS.FORNECIMENTO E COLOCACAO</v>
      </c>
      <c r="C13235" s="519" t="s">
        <v>42727</v>
      </c>
      <c r="D13235" s="519" t="s">
        <v>42708</v>
      </c>
      <c r="E13235" s="519" t="s">
        <v>36234</v>
      </c>
      <c r="I13235" s="519" t="s">
        <v>5</v>
      </c>
      <c r="J13235" s="650">
        <v>3864.66</v>
      </c>
    </row>
    <row r="13236" spans="1:10">
      <c r="A13236" s="519" t="s">
        <v>13393</v>
      </c>
      <c r="B13236" s="519" t="str">
        <f t="shared" si="206"/>
        <v>SUMIDOURO CILINDRICO,LIGADO A FOSSA,MEDINDO 2500X2400MM,EM ANEIS DE CONCRETO PRE-MOLDADO,EXCLUSIVE FOSSA E MANILHAS.FORNECIMENTO E COLOCACAO</v>
      </c>
      <c r="C13236" s="519" t="s">
        <v>42727</v>
      </c>
      <c r="D13236" s="519" t="s">
        <v>42708</v>
      </c>
      <c r="E13236" s="519" t="s">
        <v>36234</v>
      </c>
      <c r="I13236" s="519" t="s">
        <v>5</v>
      </c>
      <c r="J13236" s="650">
        <v>3747</v>
      </c>
    </row>
    <row r="13237" spans="1:10">
      <c r="A13237" s="519" t="s">
        <v>13394</v>
      </c>
      <c r="B13237" s="519" t="str">
        <f t="shared" si="206"/>
        <v>SUMIDOURO CILINDRICO,LIGADO A FOSSA,MEDINDO 2000X4000MM,EM ANEIS DE CONCRETO PRE-MOLDADO,EXCLUSIVE FOSSA E MANILHAS.FORNECIMENTO E COLOCACAO</v>
      </c>
      <c r="C13237" s="519" t="s">
        <v>42728</v>
      </c>
      <c r="D13237" s="519" t="s">
        <v>42708</v>
      </c>
      <c r="E13237" s="519" t="s">
        <v>36234</v>
      </c>
      <c r="I13237" s="519" t="s">
        <v>5</v>
      </c>
      <c r="J13237" s="650">
        <v>4559.45</v>
      </c>
    </row>
    <row r="13238" spans="1:10">
      <c r="A13238" s="519" t="s">
        <v>13395</v>
      </c>
      <c r="B13238" s="519" t="str">
        <f t="shared" si="206"/>
        <v>SUMIDOURO CILINDRICO,LIGADO A FOSSA,MEDINDO 2000X4000MM,EM ANEIS DE CONCRETO PRE-MOLDADO,EXCLUSIVE FOSSA E MANILHAS.FORNECIMENTO E COLOCACAO</v>
      </c>
      <c r="C13238" s="519" t="s">
        <v>42728</v>
      </c>
      <c r="D13238" s="519" t="s">
        <v>42708</v>
      </c>
      <c r="E13238" s="519" t="s">
        <v>36234</v>
      </c>
      <c r="I13238" s="519" t="s">
        <v>5</v>
      </c>
      <c r="J13238" s="650">
        <v>4418.8999999999996</v>
      </c>
    </row>
    <row r="13239" spans="1:10">
      <c r="A13239" s="519" t="s">
        <v>13396</v>
      </c>
      <c r="B13239" s="519" t="str">
        <f t="shared" si="206"/>
        <v>SUMIDOURO CILINDRICO,LIGADO A FOSSA,MEDINDO 2500X2800MM,EM ANEIS DE CONCRETO PRE-MOLDADO,EXCLUSIVE FOSSA E MANILHAS.FORNECIMENTO E COLOCACAO</v>
      </c>
      <c r="C13239" s="519" t="s">
        <v>42729</v>
      </c>
      <c r="D13239" s="519" t="s">
        <v>42708</v>
      </c>
      <c r="E13239" s="519" t="s">
        <v>36234</v>
      </c>
      <c r="I13239" s="519" t="s">
        <v>5</v>
      </c>
      <c r="J13239" s="650">
        <v>4488.12</v>
      </c>
    </row>
    <row r="13240" spans="1:10">
      <c r="A13240" s="519" t="s">
        <v>13397</v>
      </c>
      <c r="B13240" s="519" t="str">
        <f t="shared" si="206"/>
        <v>SUMIDOURO CILINDRICO,LIGADO A FOSSA,MEDINDO 2500X2800MM,EM ANEIS DE CONCRETO PRE-MOLDADO,EXCLUSIVE FOSSA E MANILHAS.FORNECIMENTO E COLOCACAO</v>
      </c>
      <c r="C13240" s="519" t="s">
        <v>42729</v>
      </c>
      <c r="D13240" s="519" t="s">
        <v>42708</v>
      </c>
      <c r="E13240" s="519" t="s">
        <v>36234</v>
      </c>
      <c r="I13240" s="519" t="s">
        <v>5</v>
      </c>
      <c r="J13240" s="650">
        <v>4353.49</v>
      </c>
    </row>
    <row r="13241" spans="1:10">
      <c r="A13241" s="519" t="s">
        <v>13398</v>
      </c>
      <c r="B13241" s="519" t="str">
        <f t="shared" si="206"/>
        <v>SUMIDOURO CILINDRICO,LIGADO A FOSSA,MEDINDO 1500X8400MM,EM ANEIS DE CONCRETO PRE-MOLDADO,EXCLUSIVE FOSSA E MANILHAS.FORNECIMENTO E COLOCACAO</v>
      </c>
      <c r="C13241" s="519" t="s">
        <v>42730</v>
      </c>
      <c r="D13241" s="519" t="s">
        <v>42708</v>
      </c>
      <c r="E13241" s="519" t="s">
        <v>36234</v>
      </c>
      <c r="I13241" s="519" t="s">
        <v>5</v>
      </c>
      <c r="J13241" s="650">
        <v>5923.94</v>
      </c>
    </row>
    <row r="13242" spans="1:10">
      <c r="A13242" s="519" t="s">
        <v>13399</v>
      </c>
      <c r="B13242" s="519" t="str">
        <f t="shared" si="206"/>
        <v>SUMIDOURO CILINDRICO,LIGADO A FOSSA,MEDINDO 1500X8400MM,EM ANEIS DE CONCRETO PRE-MOLDADO,EXCLUSIVE FOSSA E MANILHAS.FORNECIMENTO E COLOCACAO</v>
      </c>
      <c r="C13242" s="519" t="s">
        <v>42730</v>
      </c>
      <c r="D13242" s="519" t="s">
        <v>42708</v>
      </c>
      <c r="E13242" s="519" t="s">
        <v>36234</v>
      </c>
      <c r="I13242" s="519" t="s">
        <v>5</v>
      </c>
      <c r="J13242" s="650">
        <v>5711.58</v>
      </c>
    </row>
    <row r="13243" spans="1:10">
      <c r="A13243" s="519" t="s">
        <v>13400</v>
      </c>
      <c r="B13243" s="519" t="str">
        <f t="shared" si="206"/>
        <v>SUMIDOURO CILINDRICO,LIGADO A FOSSA,MEDINDO 2000X5200MM,EM ANEIS DE CONCRETO PRE-MOLDADO,EXCLUSIVE FOSSA E MANILHAS.FORNECIMENTO E COLOCACAO</v>
      </c>
      <c r="C13243" s="519" t="s">
        <v>42731</v>
      </c>
      <c r="D13243" s="519" t="s">
        <v>42708</v>
      </c>
      <c r="E13243" s="519" t="s">
        <v>36234</v>
      </c>
      <c r="I13243" s="519" t="s">
        <v>5</v>
      </c>
      <c r="J13243" s="650">
        <v>5740.47</v>
      </c>
    </row>
    <row r="13244" spans="1:10">
      <c r="A13244" s="519" t="s">
        <v>13401</v>
      </c>
      <c r="B13244" s="519" t="str">
        <f t="shared" si="206"/>
        <v>SUMIDOURO CILINDRICO,LIGADO A FOSSA,MEDINDO 2000X5200MM,EM ANEIS DE CONCRETO PRE-MOLDADO,EXCLUSIVE FOSSA E MANILHAS.FORNECIMENTO E COLOCACAO</v>
      </c>
      <c r="C13244" s="519" t="s">
        <v>42731</v>
      </c>
      <c r="D13244" s="519" t="s">
        <v>42708</v>
      </c>
      <c r="E13244" s="519" t="s">
        <v>36234</v>
      </c>
      <c r="I13244" s="519" t="s">
        <v>5</v>
      </c>
      <c r="J13244" s="650">
        <v>5561.43</v>
      </c>
    </row>
    <row r="13245" spans="1:10">
      <c r="A13245" s="519" t="s">
        <v>13402</v>
      </c>
      <c r="B13245" s="519" t="str">
        <f t="shared" si="206"/>
        <v>SUMIDOURO CILINDRICO,LIGADO A FOSSA,MEDINDO 2500X3200MM,EM ANEIS DE CONCRETO PRE-MOLDADO,EXCLUSIVE FOSSA E MANILHAS.FORNECIMENTO E COLOCACAO</v>
      </c>
      <c r="C13245" s="519" t="s">
        <v>42732</v>
      </c>
      <c r="D13245" s="519" t="s">
        <v>42708</v>
      </c>
      <c r="E13245" s="519" t="s">
        <v>36234</v>
      </c>
      <c r="I13245" s="519" t="s">
        <v>5</v>
      </c>
      <c r="J13245" s="650">
        <v>5110.63</v>
      </c>
    </row>
    <row r="13246" spans="1:10">
      <c r="A13246" s="519" t="s">
        <v>13403</v>
      </c>
      <c r="B13246" s="519" t="str">
        <f t="shared" si="206"/>
        <v>SUMIDOURO CILINDRICO,LIGADO A FOSSA,MEDINDO 2500X3200MM,EM ANEIS DE CONCRETO PRE-MOLDADO,EXCLUSIVE FOSSA E MANILHAS.FORNECIMENTO E COLOCACAO</v>
      </c>
      <c r="C13246" s="519" t="s">
        <v>42732</v>
      </c>
      <c r="D13246" s="519" t="s">
        <v>42708</v>
      </c>
      <c r="E13246" s="519" t="s">
        <v>36234</v>
      </c>
      <c r="I13246" s="519" t="s">
        <v>5</v>
      </c>
      <c r="J13246" s="650">
        <v>4959.01</v>
      </c>
    </row>
    <row r="13247" spans="1:10">
      <c r="A13247" s="519" t="s">
        <v>13404</v>
      </c>
      <c r="B13247" s="519" t="str">
        <f t="shared" si="206"/>
        <v>SUMIDOURO CILINDRICO,LIGADO A FOSSA,MEDINDO 2000X6000MM,EM ANEIS DE CONCRETO PRE-MOLDADO,EXCLUSIVE FOSSA E MANILHAS.FORNECIMENTO E COLOCACAO</v>
      </c>
      <c r="C13247" s="519" t="s">
        <v>42733</v>
      </c>
      <c r="D13247" s="519" t="s">
        <v>42708</v>
      </c>
      <c r="E13247" s="519" t="s">
        <v>36234</v>
      </c>
      <c r="I13247" s="519" t="s">
        <v>5</v>
      </c>
      <c r="J13247" s="650">
        <v>6527.8</v>
      </c>
    </row>
    <row r="13248" spans="1:10">
      <c r="A13248" s="519" t="s">
        <v>13405</v>
      </c>
      <c r="B13248" s="519" t="str">
        <f t="shared" si="206"/>
        <v>SUMIDOURO CILINDRICO,LIGADO A FOSSA,MEDINDO 2000X6000MM,EM ANEIS DE CONCRETO PRE-MOLDADO,EXCLUSIVE FOSSA E MANILHAS.FORNECIMENTO E COLOCACAO</v>
      </c>
      <c r="C13248" s="519" t="s">
        <v>42733</v>
      </c>
      <c r="D13248" s="519" t="s">
        <v>42708</v>
      </c>
      <c r="E13248" s="519" t="s">
        <v>36234</v>
      </c>
      <c r="I13248" s="519" t="s">
        <v>5</v>
      </c>
      <c r="J13248" s="650">
        <v>6323.1</v>
      </c>
    </row>
    <row r="13249" spans="1:10">
      <c r="A13249" s="519" t="s">
        <v>13406</v>
      </c>
      <c r="B13249" s="519" t="str">
        <f t="shared" si="206"/>
        <v>SUMIDOURO CILINDRICO,LIGADO A FOSSA,MEDINDO 2500X4000MM,EM ANEIS DE CONCRETO PRE-MOLDADO,EXCLUSIVE FOSSA E MANILHAS.FORNECIMENTO E COLOCACAO</v>
      </c>
      <c r="C13249" s="519" t="s">
        <v>42734</v>
      </c>
      <c r="D13249" s="519" t="s">
        <v>42708</v>
      </c>
      <c r="E13249" s="519" t="s">
        <v>36234</v>
      </c>
      <c r="I13249" s="519" t="s">
        <v>5</v>
      </c>
      <c r="J13249" s="650">
        <v>5865.45</v>
      </c>
    </row>
    <row r="13250" spans="1:10">
      <c r="A13250" s="519" t="s">
        <v>13407</v>
      </c>
      <c r="B13250" s="519" t="str">
        <f t="shared" si="206"/>
        <v>SUMIDOURO CILINDRICO,LIGADO A FOSSA,MEDINDO 2500X4000MM,EM ANEIS DE CONCRETO PRE-MOLDADO,EXCLUSIVE FOSSA E MANILHAS.FORNECIMENTO E COLOCACAO</v>
      </c>
      <c r="C13250" s="519" t="s">
        <v>42734</v>
      </c>
      <c r="D13250" s="519" t="s">
        <v>42708</v>
      </c>
      <c r="E13250" s="519" t="s">
        <v>36234</v>
      </c>
      <c r="I13250" s="519" t="s">
        <v>5</v>
      </c>
      <c r="J13250" s="650">
        <v>5679.89</v>
      </c>
    </row>
    <row r="13251" spans="1:10">
      <c r="A13251" s="519" t="s">
        <v>13408</v>
      </c>
      <c r="B13251" s="519" t="str">
        <f t="shared" si="206"/>
        <v>SUMIDOURO CILINDRICO,LIGADO A FOSSA,MEDINDO 3000X2800MM,EM ANEIS DE CONCRETO PRE-MOLDADO,EXCLUSIVE FOSSA E MANILHAS.FORNECIMENTO E COLOCACAO</v>
      </c>
      <c r="C13251" s="519" t="s">
        <v>42735</v>
      </c>
      <c r="D13251" s="519" t="s">
        <v>42708</v>
      </c>
      <c r="E13251" s="519" t="s">
        <v>36234</v>
      </c>
      <c r="I13251" s="519" t="s">
        <v>5</v>
      </c>
      <c r="J13251" s="650">
        <v>6874.36</v>
      </c>
    </row>
    <row r="13252" spans="1:10">
      <c r="A13252" s="519" t="s">
        <v>13409</v>
      </c>
      <c r="B13252" s="519" t="str">
        <f t="shared" si="206"/>
        <v>SUMIDOURO CILINDRICO,LIGADO A FOSSA,MEDINDO 3000X2800MM,EM ANEIS DE CONCRETO PRE-MOLDADO,EXCLUSIVE FOSSA E MANILHAS.FORNECIMENTO E COLOCACAO</v>
      </c>
      <c r="C13252" s="519" t="s">
        <v>42735</v>
      </c>
      <c r="D13252" s="519" t="s">
        <v>42708</v>
      </c>
      <c r="E13252" s="519" t="s">
        <v>36234</v>
      </c>
      <c r="I13252" s="519" t="s">
        <v>5</v>
      </c>
      <c r="J13252" s="650">
        <v>6696.82</v>
      </c>
    </row>
    <row r="13253" spans="1:10">
      <c r="A13253" s="519" t="s">
        <v>13410</v>
      </c>
      <c r="B13253" s="519" t="str">
        <f t="shared" si="206"/>
        <v>SUMIDOURO CILINDRICO,LIGADO A FOSSA,MEDINDO 2000X8400MM,EM ANEIS DE CONCRETO PRE-MOLDADO,EXCLUSIVE FOSSA E MANILHAS.FORNECIMENTO E COLOCACAO</v>
      </c>
      <c r="C13253" s="519" t="s">
        <v>42736</v>
      </c>
      <c r="D13253" s="519" t="s">
        <v>42708</v>
      </c>
      <c r="E13253" s="519" t="s">
        <v>36234</v>
      </c>
      <c r="I13253" s="519" t="s">
        <v>5</v>
      </c>
      <c r="J13253" s="650">
        <v>8889.7800000000007</v>
      </c>
    </row>
    <row r="13254" spans="1:10">
      <c r="A13254" s="519" t="s">
        <v>13411</v>
      </c>
      <c r="B13254" s="519" t="str">
        <f t="shared" si="206"/>
        <v>SUMIDOURO CILINDRICO,LIGADO A FOSSA,MEDINDO 2000X8400MM,EM ANEIS DE CONCRETO PRE-MOLDADO,EXCLUSIVE FOSSA E MANILHAS.FORNECIMENTO E COLOCACAO</v>
      </c>
      <c r="C13254" s="519" t="s">
        <v>42736</v>
      </c>
      <c r="D13254" s="519" t="s">
        <v>42708</v>
      </c>
      <c r="E13254" s="519" t="s">
        <v>36234</v>
      </c>
      <c r="I13254" s="519" t="s">
        <v>5</v>
      </c>
      <c r="J13254" s="650">
        <v>8608.1299999999992</v>
      </c>
    </row>
    <row r="13255" spans="1:10">
      <c r="A13255" s="519" t="s">
        <v>13412</v>
      </c>
      <c r="B13255" s="519" t="str">
        <f t="shared" si="206"/>
        <v>SUMIDOURO CILINDRICO,LIGADO A FOSSA,MEDINDO 2500X5600MM,EM ANEIS DE CONCRETO PRE-MOLDADO,EXCLUSIVE FOSSA E MANILHAS.FORNECIMENTO E COLOCACAO</v>
      </c>
      <c r="C13255" s="519" t="s">
        <v>42737</v>
      </c>
      <c r="D13255" s="519" t="s">
        <v>42708</v>
      </c>
      <c r="E13255" s="519" t="s">
        <v>36234</v>
      </c>
      <c r="I13255" s="519" t="s">
        <v>5</v>
      </c>
      <c r="J13255" s="650">
        <v>7841.76</v>
      </c>
    </row>
    <row r="13256" spans="1:10">
      <c r="A13256" s="519" t="s">
        <v>13413</v>
      </c>
      <c r="B13256" s="519" t="str">
        <f t="shared" ref="B13256:B13319" si="207">C13256&amp;D13256&amp;E13256&amp;F13256&amp;G13256&amp;H13256</f>
        <v>SUMIDOURO CILINDRICO,LIGADO A FOSSA,MEDINDO 2500X5600MM,EM ANEIS DE CONCRETO PRE-MOLDADO,EXCLUSIVE FOSSA E MANILHAS.FORNECIMENTO E COLOCACAO</v>
      </c>
      <c r="C13256" s="519" t="s">
        <v>42737</v>
      </c>
      <c r="D13256" s="519" t="s">
        <v>42708</v>
      </c>
      <c r="E13256" s="519" t="s">
        <v>36234</v>
      </c>
      <c r="I13256" s="519" t="s">
        <v>5</v>
      </c>
      <c r="J13256" s="650">
        <v>7588.28</v>
      </c>
    </row>
    <row r="13257" spans="1:10">
      <c r="A13257" s="519" t="s">
        <v>13414</v>
      </c>
      <c r="B13257" s="519" t="str">
        <f t="shared" si="207"/>
        <v>SUMIDOURO CILINDRICO,LIGADO A FOSSA,MEDINDO 3000X4000MM,EM ANEIS DE CONCRETO PRE-MOLDADO,EXCLUSIVE FOSSA E MANILHAS.FORNECIMENTO E COLOCACAO</v>
      </c>
      <c r="C13257" s="519" t="s">
        <v>42738</v>
      </c>
      <c r="D13257" s="519" t="s">
        <v>42708</v>
      </c>
      <c r="E13257" s="519" t="s">
        <v>36234</v>
      </c>
      <c r="I13257" s="519" t="s">
        <v>5</v>
      </c>
      <c r="J13257" s="650">
        <v>9063.09</v>
      </c>
    </row>
    <row r="13258" spans="1:10">
      <c r="A13258" s="519" t="s">
        <v>13415</v>
      </c>
      <c r="B13258" s="519" t="str">
        <f t="shared" si="207"/>
        <v>SUMIDOURO CILINDRICO,LIGADO A FOSSA,MEDINDO 3000X4000MM,EM ANEIS DE CONCRETO PRE-MOLDADO,EXCLUSIVE FOSSA E MANILHAS.FORNECIMENTO E COLOCACAO</v>
      </c>
      <c r="C13258" s="519" t="s">
        <v>42738</v>
      </c>
      <c r="D13258" s="519" t="s">
        <v>42708</v>
      </c>
      <c r="E13258" s="519" t="s">
        <v>36234</v>
      </c>
      <c r="I13258" s="519" t="s">
        <v>5</v>
      </c>
      <c r="J13258" s="650">
        <v>8818.18</v>
      </c>
    </row>
    <row r="13259" spans="1:10">
      <c r="A13259" s="519" t="s">
        <v>13416</v>
      </c>
      <c r="B13259" s="519" t="str">
        <f t="shared" si="207"/>
        <v>SUMIDOURO CILINDRICO,LIGADO A FOSSA,MEDINDO 2500X7600MM,EM ANEIS DE CONCRETO PRE-MOLDADO,EXCLUSIVE FOSSA E MANILHAS.FORNECIMENTO E COLOCACAO</v>
      </c>
      <c r="C13259" s="519" t="s">
        <v>42739</v>
      </c>
      <c r="D13259" s="519" t="s">
        <v>42708</v>
      </c>
      <c r="E13259" s="519" t="s">
        <v>36234</v>
      </c>
      <c r="I13259" s="519" t="s">
        <v>5</v>
      </c>
      <c r="J13259" s="650">
        <v>10368.780000000001</v>
      </c>
    </row>
    <row r="13260" spans="1:10">
      <c r="A13260" s="519" t="s">
        <v>13417</v>
      </c>
      <c r="B13260" s="519" t="str">
        <f t="shared" si="207"/>
        <v>SUMIDOURO CILINDRICO,LIGADO A FOSSA,MEDINDO 2500X7600MM,EM ANEIS DE CONCRETO PRE-MOLDADO,EXCLUSIVE FOSSA E MANILHAS.FORNECIMENTO E COLOCACAO</v>
      </c>
      <c r="C13260" s="519" t="s">
        <v>42739</v>
      </c>
      <c r="D13260" s="519" t="s">
        <v>42708</v>
      </c>
      <c r="E13260" s="519" t="s">
        <v>36234</v>
      </c>
      <c r="I13260" s="519" t="s">
        <v>5</v>
      </c>
      <c r="J13260" s="650">
        <v>10030.43</v>
      </c>
    </row>
    <row r="13261" spans="1:10">
      <c r="A13261" s="519" t="s">
        <v>13418</v>
      </c>
      <c r="B13261" s="519" t="str">
        <f t="shared" si="207"/>
        <v>SUMIDOURO CILINDRICO,LIGADO A FOSSA,MEDINDO 3000X5200MM,EM ANEIS DE CONCRETO PRE-MOLDADO,EXCLUSIVE FOSSA E MANILHAS.FORNECIMENTO E COLOCACAO</v>
      </c>
      <c r="C13261" s="519" t="s">
        <v>42740</v>
      </c>
      <c r="D13261" s="519" t="s">
        <v>42708</v>
      </c>
      <c r="E13261" s="519" t="s">
        <v>36234</v>
      </c>
      <c r="I13261" s="519" t="s">
        <v>5</v>
      </c>
      <c r="J13261" s="650">
        <v>11691.61</v>
      </c>
    </row>
    <row r="13262" spans="1:10">
      <c r="A13262" s="519" t="s">
        <v>13419</v>
      </c>
      <c r="B13262" s="519" t="str">
        <f t="shared" si="207"/>
        <v>SUMIDOURO CILINDRICO,LIGADO A FOSSA,MEDINDO 3000X5200MM,EM ANEIS DE CONCRETO PRE-MOLDADO,EXCLUSIVE FOSSA E MANILHAS.FORNECIMENTO E COLOCACAO</v>
      </c>
      <c r="C13262" s="519" t="s">
        <v>42740</v>
      </c>
      <c r="D13262" s="519" t="s">
        <v>42708</v>
      </c>
      <c r="E13262" s="519" t="s">
        <v>36234</v>
      </c>
      <c r="I13262" s="519" t="s">
        <v>5</v>
      </c>
      <c r="J13262" s="650">
        <v>11379.31</v>
      </c>
    </row>
    <row r="13263" spans="1:10">
      <c r="A13263" s="519" t="s">
        <v>13420</v>
      </c>
      <c r="B13263" s="519" t="str">
        <f t="shared" si="207"/>
        <v>SUMIDOURO CILINDRICO,LIGADO A FOSSA,MEDINDO 2500X9200MM,EM ANEIS DE CONCRETO PRE-MOLDADO,EXCLUSIVE FOSSA E MANILHAS.FORNECIMENTO E COLOCACAO</v>
      </c>
      <c r="C13263" s="519" t="s">
        <v>42741</v>
      </c>
      <c r="D13263" s="519" t="s">
        <v>42708</v>
      </c>
      <c r="E13263" s="519" t="s">
        <v>36234</v>
      </c>
      <c r="I13263" s="519" t="s">
        <v>5</v>
      </c>
      <c r="J13263" s="650">
        <v>12764.46</v>
      </c>
    </row>
    <row r="13264" spans="1:10">
      <c r="A13264" s="519" t="s">
        <v>13421</v>
      </c>
      <c r="B13264" s="519" t="str">
        <f t="shared" si="207"/>
        <v>SUMIDOURO CILINDRICO,LIGADO A FOSSA,MEDINDO 2500X9200MM,EM ANEIS DE CONCRETO PRE-MOLDADO,EXCLUSIVE FOSSA E MANILHAS.FORNECIMENTO E COLOCACAO</v>
      </c>
      <c r="C13264" s="519" t="s">
        <v>42741</v>
      </c>
      <c r="D13264" s="519" t="s">
        <v>42708</v>
      </c>
      <c r="E13264" s="519" t="s">
        <v>36234</v>
      </c>
      <c r="I13264" s="519" t="s">
        <v>5</v>
      </c>
      <c r="J13264" s="650">
        <v>12358.17</v>
      </c>
    </row>
    <row r="13265" spans="1:10">
      <c r="A13265" s="519" t="s">
        <v>13422</v>
      </c>
      <c r="B13265" s="519" t="str">
        <f t="shared" si="207"/>
        <v>SUMIDOURO CILINDRICO,LIGADO A FOSSA,MEDINDO 3000X6400MM,EM ANEIS DE CONCRETO PRE-MOLDADO,EXCLUSIVE FOSSA E MANILHAS.FORNECIMENTO E COLOCACAO</v>
      </c>
      <c r="C13265" s="519" t="s">
        <v>42742</v>
      </c>
      <c r="D13265" s="519" t="s">
        <v>42708</v>
      </c>
      <c r="E13265" s="519" t="s">
        <v>36234</v>
      </c>
      <c r="I13265" s="519" t="s">
        <v>5</v>
      </c>
      <c r="J13265" s="650">
        <v>13742.76</v>
      </c>
    </row>
    <row r="13266" spans="1:10">
      <c r="A13266" s="519" t="s">
        <v>13423</v>
      </c>
      <c r="B13266" s="519" t="str">
        <f t="shared" si="207"/>
        <v>SUMIDOURO CILINDRICO,LIGADO A FOSSA,MEDINDO 3000X6400MM,EM ANEIS DE CONCRETO PRE-MOLDADO,EXCLUSIVE FOSSA E MANILHAS.FORNECIMENTO E COLOCACAO</v>
      </c>
      <c r="C13266" s="519" t="s">
        <v>42742</v>
      </c>
      <c r="D13266" s="519" t="s">
        <v>42708</v>
      </c>
      <c r="E13266" s="519" t="s">
        <v>36234</v>
      </c>
      <c r="I13266" s="519" t="s">
        <v>5</v>
      </c>
      <c r="J13266" s="650">
        <v>13363.03</v>
      </c>
    </row>
    <row r="13267" spans="1:10">
      <c r="A13267" s="519" t="s">
        <v>13424</v>
      </c>
      <c r="B13267" s="519" t="str">
        <f t="shared" si="207"/>
        <v>SUMIDOURO CILINDRICO,LIGADO A FOSSA,MEDINDO 3000X7600MM,EM ANEIS DE CONCRETO PRE-MOLDADO,EXCLUSIVE FOSSA E MANILHAS.FORNECIMENTO E COLOCACAO</v>
      </c>
      <c r="C13267" s="519" t="s">
        <v>42743</v>
      </c>
      <c r="D13267" s="519" t="s">
        <v>42708</v>
      </c>
      <c r="E13267" s="519" t="s">
        <v>36234</v>
      </c>
      <c r="I13267" s="519" t="s">
        <v>5</v>
      </c>
      <c r="J13267" s="650">
        <v>16082.48</v>
      </c>
    </row>
    <row r="13268" spans="1:10">
      <c r="A13268" s="519" t="s">
        <v>13425</v>
      </c>
      <c r="B13268" s="519" t="str">
        <f t="shared" si="207"/>
        <v>SUMIDOURO CILINDRICO,LIGADO A FOSSA,MEDINDO 3000X7600MM,EM ANEIS DE CONCRETO PRE-MOLDADO,EXCLUSIVE FOSSA E MANILHAS.FORNECIMENTO E COLOCACAO</v>
      </c>
      <c r="C13268" s="519" t="s">
        <v>42743</v>
      </c>
      <c r="D13268" s="519" t="s">
        <v>42708</v>
      </c>
      <c r="E13268" s="519" t="s">
        <v>36234</v>
      </c>
      <c r="I13268" s="519" t="s">
        <v>5</v>
      </c>
      <c r="J13268" s="650">
        <v>15635.36</v>
      </c>
    </row>
    <row r="13269" spans="1:10">
      <c r="A13269" s="519" t="s">
        <v>13426</v>
      </c>
      <c r="B13269" s="519" t="str">
        <f t="shared" si="207"/>
        <v>SUMIDOURO CILINDRICO,LIGADO A FOSSA,MEDINDO 3000X8800MM,EM ANEIS DE CONCRETO PRE-MOLDADO,EXCLUSIVE FOSSA E MANILHAS.FORNECIMENTO E COLOCACAO</v>
      </c>
      <c r="C13269" s="519" t="s">
        <v>42744</v>
      </c>
      <c r="D13269" s="519" t="s">
        <v>42708</v>
      </c>
      <c r="E13269" s="519" t="s">
        <v>36234</v>
      </c>
      <c r="I13269" s="519" t="s">
        <v>5</v>
      </c>
      <c r="J13269" s="650">
        <v>18422.240000000002</v>
      </c>
    </row>
    <row r="13270" spans="1:10">
      <c r="A13270" s="519" t="s">
        <v>13427</v>
      </c>
      <c r="B13270" s="519" t="str">
        <f t="shared" si="207"/>
        <v>SUMIDOURO CILINDRICO,LIGADO A FOSSA,MEDINDO 3000X8800MM,EM ANEIS DE CONCRETO PRE-MOLDADO,EXCLUSIVE FOSSA E MANILHAS.FORNECIMENTO E COLOCACAO</v>
      </c>
      <c r="C13270" s="519" t="s">
        <v>42744</v>
      </c>
      <c r="D13270" s="519" t="s">
        <v>42708</v>
      </c>
      <c r="E13270" s="519" t="s">
        <v>36234</v>
      </c>
      <c r="I13270" s="519" t="s">
        <v>5</v>
      </c>
      <c r="J13270" s="650">
        <v>17907.72</v>
      </c>
    </row>
    <row r="13271" spans="1:10">
      <c r="A13271" s="519" t="s">
        <v>13428</v>
      </c>
      <c r="B13271" s="519" t="str">
        <f t="shared" si="207"/>
        <v>SUMIDOURO CILINDRICO,LIGADO A FOSSA,MEDINDO 3000X10000MM,EMANEIS DE CONCRETO PRE-MOLDADO,EXCLUSIVE FOSSA E MANILHAS.FORNECIMENTO E COLOCACAO</v>
      </c>
      <c r="C13271" s="519" t="s">
        <v>42745</v>
      </c>
      <c r="D13271" s="519" t="s">
        <v>42746</v>
      </c>
      <c r="E13271" s="519" t="s">
        <v>34273</v>
      </c>
      <c r="I13271" s="519" t="s">
        <v>5</v>
      </c>
      <c r="J13271" s="650">
        <v>20761.95</v>
      </c>
    </row>
    <row r="13272" spans="1:10">
      <c r="A13272" s="519" t="s">
        <v>13429</v>
      </c>
      <c r="B13272" s="519" t="str">
        <f t="shared" si="207"/>
        <v>SUMIDOURO CILINDRICO,LIGADO A FOSSA,MEDINDO 3000X10000MM,EMANEIS DE CONCRETO PRE-MOLDADO,EXCLUSIVE FOSSA E MANILHAS.FORNECIMENTO E COLOCACAO</v>
      </c>
      <c r="C13272" s="519" t="s">
        <v>42745</v>
      </c>
      <c r="D13272" s="519" t="s">
        <v>42746</v>
      </c>
      <c r="E13272" s="519" t="s">
        <v>34273</v>
      </c>
      <c r="I13272" s="519" t="s">
        <v>5</v>
      </c>
      <c r="J13272" s="650">
        <v>20180.05</v>
      </c>
    </row>
    <row r="13273" spans="1:10">
      <c r="A13273" s="519" t="s">
        <v>13430</v>
      </c>
      <c r="B13273" s="519" t="str">
        <f t="shared" si="207"/>
        <v>SUMIDOURO CILINDRICO,LIGADO A FOSSA,MEDINDO 3000X11200MM,EMANEIS DE CONCRETO PRE-MOLDADO,EXCLUSIVE FOSSA E MANILHAS.FORNECIMENTO E COLOCACAO</v>
      </c>
      <c r="C13273" s="519" t="s">
        <v>42747</v>
      </c>
      <c r="D13273" s="519" t="s">
        <v>42746</v>
      </c>
      <c r="E13273" s="519" t="s">
        <v>34273</v>
      </c>
      <c r="I13273" s="519" t="s">
        <v>5</v>
      </c>
      <c r="J13273" s="650">
        <v>23101.67</v>
      </c>
    </row>
    <row r="13274" spans="1:10">
      <c r="A13274" s="519" t="s">
        <v>13431</v>
      </c>
      <c r="B13274" s="519" t="str">
        <f t="shared" si="207"/>
        <v>SUMIDOURO CILINDRICO,LIGADO A FOSSA,MEDINDO 3000X11200MM,EMANEIS DE CONCRETO PRE-MOLDADO,EXCLUSIVE FOSSA E MANILHAS.FORNECIMENTO E COLOCACAO</v>
      </c>
      <c r="C13274" s="519" t="s">
        <v>42747</v>
      </c>
      <c r="D13274" s="519" t="s">
        <v>42746</v>
      </c>
      <c r="E13274" s="519" t="s">
        <v>34273</v>
      </c>
      <c r="I13274" s="519" t="s">
        <v>5</v>
      </c>
      <c r="J13274" s="650">
        <v>22452.37</v>
      </c>
    </row>
    <row r="13275" spans="1:10">
      <c r="A13275" s="519" t="s">
        <v>13432</v>
      </c>
      <c r="B13275" s="519" t="str">
        <f t="shared" si="207"/>
        <v>SUMIDOURO CILINDRICO,LIGADO A FOSSA,MEDINDO 3000X12400MM,EMANEIS DE CONCRETO PRE-MOLDADO,EXCLUSIVE FOSSA E MANILHAS.FORNECIMENTO E COLOCACAO</v>
      </c>
      <c r="C13275" s="519" t="s">
        <v>42748</v>
      </c>
      <c r="D13275" s="519" t="s">
        <v>42746</v>
      </c>
      <c r="E13275" s="519" t="s">
        <v>34273</v>
      </c>
      <c r="I13275" s="519" t="s">
        <v>5</v>
      </c>
      <c r="J13275" s="650">
        <v>25441.39</v>
      </c>
    </row>
    <row r="13276" spans="1:10">
      <c r="A13276" s="519" t="s">
        <v>13433</v>
      </c>
      <c r="B13276" s="519" t="str">
        <f t="shared" si="207"/>
        <v>SUMIDOURO CILINDRICO,LIGADO A FOSSA,MEDINDO 3000X12400MM,EMANEIS DE CONCRETO PRE-MOLDADO,EXCLUSIVE FOSSA E MANILHAS.FORNECIMENTO E COLOCACAO</v>
      </c>
      <c r="C13276" s="519" t="s">
        <v>42748</v>
      </c>
      <c r="D13276" s="519" t="s">
        <v>42746</v>
      </c>
      <c r="E13276" s="519" t="s">
        <v>34273</v>
      </c>
      <c r="I13276" s="519" t="s">
        <v>5</v>
      </c>
      <c r="J13276" s="650">
        <v>24724.7</v>
      </c>
    </row>
    <row r="13277" spans="1:10">
      <c r="A13277" s="519" t="s">
        <v>13434</v>
      </c>
      <c r="B13277" s="519" t="str">
        <f t="shared" si="207"/>
        <v>COLUNA DE FERRO GALVANIZADO NO DIAMETRO DE 3/4",EXCLUSIVE PECAS DE DERIVACAO.FORNECIMENTO E COLOCACAO</v>
      </c>
      <c r="C13277" s="519" t="s">
        <v>42749</v>
      </c>
      <c r="D13277" s="519" t="s">
        <v>42750</v>
      </c>
      <c r="I13277" s="519" t="s">
        <v>36</v>
      </c>
      <c r="J13277" s="650">
        <v>53.54</v>
      </c>
    </row>
    <row r="13278" spans="1:10">
      <c r="A13278" s="519" t="s">
        <v>13435</v>
      </c>
      <c r="B13278" s="519" t="str">
        <f t="shared" si="207"/>
        <v>COLUNA DE FERRO GALVANIZADO NO DIAMETRO DE 3/4",EXCLUSIVE PECAS DE DERIVACAO.FORNECIMENTO E COLOCACAO</v>
      </c>
      <c r="C13278" s="519" t="s">
        <v>42749</v>
      </c>
      <c r="D13278" s="519" t="s">
        <v>42750</v>
      </c>
      <c r="I13278" s="519" t="s">
        <v>36</v>
      </c>
      <c r="J13278" s="650">
        <v>50.93</v>
      </c>
    </row>
    <row r="13279" spans="1:10">
      <c r="A13279" s="519" t="s">
        <v>13436</v>
      </c>
      <c r="B13279" s="519" t="str">
        <f t="shared" si="207"/>
        <v>COLUNA DE FERRO GALVANIZADO NO DIAMETRO DE 1",EXCLUSIVE PECAS DE DERIVACAO.FORNECIMENTO E COLOCACAO</v>
      </c>
      <c r="C13279" s="519" t="s">
        <v>42751</v>
      </c>
      <c r="D13279" s="519" t="s">
        <v>42752</v>
      </c>
      <c r="I13279" s="519" t="s">
        <v>36</v>
      </c>
      <c r="J13279" s="650">
        <v>72.13</v>
      </c>
    </row>
    <row r="13280" spans="1:10">
      <c r="A13280" s="519" t="s">
        <v>13437</v>
      </c>
      <c r="B13280" s="519" t="str">
        <f t="shared" si="207"/>
        <v>COLUNA DE FERRO GALVANIZADO NO DIAMETRO DE 1",EXCLUSIVE PECAS DE DERIVACAO.FORNECIMENTO E COLOCACAO</v>
      </c>
      <c r="C13280" s="519" t="s">
        <v>42751</v>
      </c>
      <c r="D13280" s="519" t="s">
        <v>42752</v>
      </c>
      <c r="I13280" s="519" t="s">
        <v>36</v>
      </c>
      <c r="J13280" s="650">
        <v>68.349999999999994</v>
      </c>
    </row>
    <row r="13281" spans="1:10">
      <c r="A13281" s="519" t="s">
        <v>13438</v>
      </c>
      <c r="B13281" s="519" t="str">
        <f t="shared" si="207"/>
        <v>COLUNA DE FERRO GALVANIZADO NO DIAMETRO DE 1.1/4",EXCLUSIVEPECAS DE DERIVACAO.FORNECIMENTO E COLOCACAO</v>
      </c>
      <c r="C13281" s="519" t="s">
        <v>42753</v>
      </c>
      <c r="D13281" s="519" t="s">
        <v>42754</v>
      </c>
      <c r="I13281" s="519" t="s">
        <v>36</v>
      </c>
      <c r="J13281" s="650">
        <v>103.26</v>
      </c>
    </row>
    <row r="13282" spans="1:10">
      <c r="A13282" s="519" t="s">
        <v>13439</v>
      </c>
      <c r="B13282" s="519" t="str">
        <f t="shared" si="207"/>
        <v>COLUNA DE FERRO GALVANIZADO NO DIAMETRO DE 1.1/4",EXCLUSIVEPECAS DE DERIVACAO.FORNECIMENTO E COLOCACAO</v>
      </c>
      <c r="C13282" s="519" t="s">
        <v>42753</v>
      </c>
      <c r="D13282" s="519" t="s">
        <v>42754</v>
      </c>
      <c r="I13282" s="519" t="s">
        <v>36</v>
      </c>
      <c r="J13282" s="650">
        <v>98.41</v>
      </c>
    </row>
    <row r="13283" spans="1:10">
      <c r="A13283" s="519" t="s">
        <v>13440</v>
      </c>
      <c r="B13283" s="519" t="str">
        <f t="shared" si="207"/>
        <v>COLUNA DE FERRO GALVANIZADO NO DIAMETRO DE 1.1/2",EXCLUSIVEPECAS DE DERIVACAO.FORNECIMENTO E COLOCACAO</v>
      </c>
      <c r="C13283" s="519" t="s">
        <v>42755</v>
      </c>
      <c r="D13283" s="519" t="s">
        <v>42754</v>
      </c>
      <c r="I13283" s="519" t="s">
        <v>36</v>
      </c>
      <c r="J13283" s="650">
        <v>115.33</v>
      </c>
    </row>
    <row r="13284" spans="1:10">
      <c r="A13284" s="519" t="s">
        <v>13441</v>
      </c>
      <c r="B13284" s="519" t="str">
        <f t="shared" si="207"/>
        <v>COLUNA DE FERRO GALVANIZADO NO DIAMETRO DE 1.1/2",EXCLUSIVEPECAS DE DERIVACAO.FORNECIMENTO E COLOCACAO</v>
      </c>
      <c r="C13284" s="519" t="s">
        <v>42755</v>
      </c>
      <c r="D13284" s="519" t="s">
        <v>42754</v>
      </c>
      <c r="I13284" s="519" t="s">
        <v>36</v>
      </c>
      <c r="J13284" s="650">
        <v>109.41</v>
      </c>
    </row>
    <row r="13285" spans="1:10">
      <c r="A13285" s="519" t="s">
        <v>13442</v>
      </c>
      <c r="B13285" s="519" t="str">
        <f t="shared" si="207"/>
        <v>COLUNA DE FERRO GALVANIZADO NO DIAMETRO DE 2",EXCLUSIVE PECAS DE DERIVACAO.FORNECIMENTO E COLOCACAO</v>
      </c>
      <c r="C13285" s="519" t="s">
        <v>42756</v>
      </c>
      <c r="D13285" s="519" t="s">
        <v>42752</v>
      </c>
      <c r="I13285" s="519" t="s">
        <v>36</v>
      </c>
      <c r="J13285" s="650">
        <v>143.86000000000001</v>
      </c>
    </row>
    <row r="13286" spans="1:10">
      <c r="A13286" s="519" t="s">
        <v>13443</v>
      </c>
      <c r="B13286" s="519" t="str">
        <f t="shared" si="207"/>
        <v>COLUNA DE FERRO GALVANIZADO NO DIAMETRO DE 2",EXCLUSIVE PECAS DE DERIVACAO.FORNECIMENTO E COLOCACAO</v>
      </c>
      <c r="C13286" s="519" t="s">
        <v>42756</v>
      </c>
      <c r="D13286" s="519" t="s">
        <v>42752</v>
      </c>
      <c r="I13286" s="519" t="s">
        <v>36</v>
      </c>
      <c r="J13286" s="650">
        <v>137.05000000000001</v>
      </c>
    </row>
    <row r="13287" spans="1:10">
      <c r="A13287" s="519" t="s">
        <v>13444</v>
      </c>
      <c r="B13287" s="519" t="str">
        <f t="shared" si="207"/>
        <v>COLUNA DE FERRO GALVANIZADO NO DIAMETRO DE 2.1/2",EXCLUSIVEPECAS DE DERIVACAO.FORNECIMENTO E COLOCACAO</v>
      </c>
      <c r="C13287" s="519" t="s">
        <v>42757</v>
      </c>
      <c r="D13287" s="519" t="s">
        <v>42754</v>
      </c>
      <c r="I13287" s="519" t="s">
        <v>36</v>
      </c>
      <c r="J13287" s="650">
        <v>196.37</v>
      </c>
    </row>
    <row r="13288" spans="1:10">
      <c r="A13288" s="519" t="s">
        <v>13445</v>
      </c>
      <c r="B13288" s="519" t="str">
        <f t="shared" si="207"/>
        <v>COLUNA DE FERRO GALVANIZADO NO DIAMETRO DE 2.1/2",EXCLUSIVEPECAS DE DERIVACAO.FORNECIMENTO E COLOCACAO</v>
      </c>
      <c r="C13288" s="519" t="s">
        <v>42757</v>
      </c>
      <c r="D13288" s="519" t="s">
        <v>42754</v>
      </c>
      <c r="I13288" s="519" t="s">
        <v>36</v>
      </c>
      <c r="J13288" s="650">
        <v>189.13</v>
      </c>
    </row>
    <row r="13289" spans="1:10">
      <c r="A13289" s="519" t="s">
        <v>13446</v>
      </c>
      <c r="B13289" s="519" t="str">
        <f t="shared" si="207"/>
        <v>INSTALACAO E ASSENTAMENTO DE AQUECEDOR A GAS ENCANADO,(EXCLUSIVE FORNECIMENTO DO APARELHO),COMPREENDENDO:8M DE TUBO DE COBRE,CLASSE I DE 22MM,CONEXOES E CHAMINE DE ALUMINIO E VENEZIANA</v>
      </c>
      <c r="C13289" s="519" t="s">
        <v>42758</v>
      </c>
      <c r="D13289" s="519" t="s">
        <v>42759</v>
      </c>
      <c r="E13289" s="519" t="s">
        <v>42760</v>
      </c>
      <c r="F13289" s="519" t="s">
        <v>42761</v>
      </c>
      <c r="I13289" s="519" t="s">
        <v>5</v>
      </c>
      <c r="J13289" s="650">
        <v>1253.79</v>
      </c>
    </row>
    <row r="13290" spans="1:10">
      <c r="A13290" s="519" t="s">
        <v>13447</v>
      </c>
      <c r="B13290" s="519" t="str">
        <f t="shared" si="207"/>
        <v>INSTALACAO E ASSENTAMENTO DE AQUECEDOR A GAS ENCANADO,(EXCLUSIVE FORNECIMENTO DO APARELHO),COMPREENDENDO:8M DE TUBO DE COBRE,CLASSE I DE 22MM,CONEXOES E CHAMINE DE ALUMINIO E VENEZIANA</v>
      </c>
      <c r="C13290" s="519" t="s">
        <v>42758</v>
      </c>
      <c r="D13290" s="519" t="s">
        <v>42759</v>
      </c>
      <c r="E13290" s="519" t="s">
        <v>42760</v>
      </c>
      <c r="F13290" s="519" t="s">
        <v>42761</v>
      </c>
      <c r="I13290" s="519" t="s">
        <v>5</v>
      </c>
      <c r="J13290" s="650">
        <v>1205.03</v>
      </c>
    </row>
    <row r="13291" spans="1:10">
      <c r="A13291" s="519" t="s">
        <v>13448</v>
      </c>
      <c r="B13291" s="519" t="str">
        <f t="shared" si="207"/>
        <v>INSTALACAO E ASSENTAMENTO DE FOGAO A GAS ENCANADO,EXCLUSIVEFORNECIMENTO DO APARELHO,COMPREENDENDO:25,00M DE TUBO DE FERRO GALVANIZADO DE 1",CONEXOES E REGISTRO</v>
      </c>
      <c r="C13291" s="519" t="s">
        <v>42762</v>
      </c>
      <c r="D13291" s="519" t="s">
        <v>42763</v>
      </c>
      <c r="E13291" s="519" t="s">
        <v>42764</v>
      </c>
      <c r="I13291" s="519" t="s">
        <v>5</v>
      </c>
      <c r="J13291" s="650">
        <v>1644.39</v>
      </c>
    </row>
    <row r="13292" spans="1:10">
      <c r="A13292" s="519" t="s">
        <v>13449</v>
      </c>
      <c r="B13292" s="519" t="str">
        <f t="shared" si="207"/>
        <v>INSTALACAO E ASSENTAMENTO DE FOGAO A GAS ENCANADO,EXCLUSIVEFORNECIMENTO DO APARELHO,COMPREENDENDO:25,00M DE TUBO DE FERRO GALVANIZADO DE 1",CONEXOES E REGISTRO</v>
      </c>
      <c r="C13292" s="519" t="s">
        <v>42762</v>
      </c>
      <c r="D13292" s="519" t="s">
        <v>42763</v>
      </c>
      <c r="E13292" s="519" t="s">
        <v>42764</v>
      </c>
      <c r="I13292" s="519" t="s">
        <v>5</v>
      </c>
      <c r="J13292" s="650">
        <v>1573.25</v>
      </c>
    </row>
    <row r="13293" spans="1:10">
      <c r="A13293" s="519" t="s">
        <v>13450</v>
      </c>
      <c r="B13293" s="519" t="str">
        <f t="shared" si="207"/>
        <v>INSTALACAO E ASSENTAMENTO DE FOGAO A GAS LIQUEFEITO DE PETROLEO(EXCLUSIVE FORNECIMENTO DO APARELHO),COMPREENDENDO:5,00MDE TUBO DE FERRO GALVANIZADO DE 1/2",CONEXOES,REGULADORES EDEMAIS PECAS NECESSARIAS</v>
      </c>
      <c r="C13293" s="519" t="s">
        <v>42765</v>
      </c>
      <c r="D13293" s="519" t="s">
        <v>42766</v>
      </c>
      <c r="E13293" s="519" t="s">
        <v>42767</v>
      </c>
      <c r="F13293" s="519" t="s">
        <v>42768</v>
      </c>
      <c r="I13293" s="519" t="s">
        <v>5</v>
      </c>
      <c r="J13293" s="650">
        <v>534.19000000000005</v>
      </c>
    </row>
    <row r="13294" spans="1:10">
      <c r="A13294" s="519" t="s">
        <v>13451</v>
      </c>
      <c r="B13294" s="519" t="str">
        <f t="shared" si="207"/>
        <v>INSTALACAO E ASSENTAMENTO DE FOGAO A GAS LIQUEFEITO DE PETROLEO(EXCLUSIVE FORNECIMENTO DO APARELHO),COMPREENDENDO:5,00MDE TUBO DE FERRO GALVANIZADO DE 1/2",CONEXOES,REGULADORES EDEMAIS PECAS NECESSARIAS</v>
      </c>
      <c r="C13294" s="519" t="s">
        <v>42765</v>
      </c>
      <c r="D13294" s="519" t="s">
        <v>42766</v>
      </c>
      <c r="E13294" s="519" t="s">
        <v>42767</v>
      </c>
      <c r="F13294" s="519" t="s">
        <v>42768</v>
      </c>
      <c r="I13294" s="519" t="s">
        <v>5</v>
      </c>
      <c r="J13294" s="650">
        <v>517.94000000000005</v>
      </c>
    </row>
    <row r="13295" spans="1:10">
      <c r="A13295" s="519" t="s">
        <v>13452</v>
      </c>
      <c r="B13295" s="519" t="str">
        <f t="shared" si="207"/>
        <v>INSTALACAO COMPLETA DE AQUECEDOR A GAS ENCANADO OU LIQUEFEITO DE PETROLEO(EXCLUSIVE FORNECIMENTO DO APARELHO),COMPREENDENDO:8,00M DE TUBO DE FERRO GALVANIZADO DE 3/4",CONEXOES E CHAMINE DE ALUMINIO</v>
      </c>
      <c r="C13295" s="519" t="s">
        <v>42769</v>
      </c>
      <c r="D13295" s="519" t="s">
        <v>42770</v>
      </c>
      <c r="E13295" s="519" t="s">
        <v>42771</v>
      </c>
      <c r="F13295" s="519" t="s">
        <v>42772</v>
      </c>
      <c r="I13295" s="519" t="s">
        <v>5</v>
      </c>
      <c r="J13295" s="650">
        <v>945.36</v>
      </c>
    </row>
    <row r="13296" spans="1:10">
      <c r="A13296" s="519" t="s">
        <v>13453</v>
      </c>
      <c r="B13296" s="519" t="str">
        <f t="shared" si="207"/>
        <v>INSTALACAO COMPLETA DE AQUECEDOR A GAS ENCANADO OU LIQUEFEITO DE PETROLEO(EXCLUSIVE FORNECIMENTO DO APARELHO),COMPREENDENDO:8,00M DE TUBO DE FERRO GALVANIZADO DE 3/4",CONEXOES E CHAMINE DE ALUMINIO</v>
      </c>
      <c r="C13296" s="519" t="s">
        <v>42769</v>
      </c>
      <c r="D13296" s="519" t="s">
        <v>42770</v>
      </c>
      <c r="E13296" s="519" t="s">
        <v>42771</v>
      </c>
      <c r="F13296" s="519" t="s">
        <v>42772</v>
      </c>
      <c r="I13296" s="519" t="s">
        <v>5</v>
      </c>
      <c r="J13296" s="650">
        <v>890.91</v>
      </c>
    </row>
    <row r="13297" spans="1:10">
      <c r="A13297" s="519" t="s">
        <v>13454</v>
      </c>
      <c r="B13297" s="519" t="str">
        <f t="shared" si="207"/>
        <v>TAMPA CEGA E CAIXILHO,15 X 15CM,EM ACO INOX,PARA RALO SIFONADO.FORNECIMENTO E COLOCACAO</v>
      </c>
      <c r="C13297" s="519" t="s">
        <v>42773</v>
      </c>
      <c r="D13297" s="519" t="s">
        <v>42774</v>
      </c>
      <c r="I13297" s="519" t="s">
        <v>5</v>
      </c>
      <c r="J13297" s="650">
        <v>21.52</v>
      </c>
    </row>
    <row r="13298" spans="1:10">
      <c r="A13298" s="519" t="s">
        <v>13455</v>
      </c>
      <c r="B13298" s="519" t="str">
        <f t="shared" si="207"/>
        <v>TAMPA CEGA E CAIXILHO,15 X 15CM,EM ACO INOX,PARA RALO SIFONADO.FORNECIMENTO E COLOCACAO</v>
      </c>
      <c r="C13298" s="519" t="s">
        <v>42773</v>
      </c>
      <c r="D13298" s="519" t="s">
        <v>42774</v>
      </c>
      <c r="I13298" s="519" t="s">
        <v>5</v>
      </c>
      <c r="J13298" s="650">
        <v>21.25</v>
      </c>
    </row>
    <row r="13299" spans="1:10">
      <c r="A13299" s="519" t="s">
        <v>42775</v>
      </c>
      <c r="B13299" s="519" t="str">
        <f t="shared" si="207"/>
        <v>GRELHA DE ACO INOX,10X10CM,SISTEMA ROTATIVO,COM CAIXILHO.FORNECIMENTO E COLOCACAO</v>
      </c>
      <c r="C13299" s="519" t="s">
        <v>42776</v>
      </c>
      <c r="D13299" s="519" t="s">
        <v>34273</v>
      </c>
      <c r="I13299" s="519" t="s">
        <v>5</v>
      </c>
      <c r="J13299" s="650">
        <v>13.28</v>
      </c>
    </row>
    <row r="13300" spans="1:10">
      <c r="A13300" s="519" t="s">
        <v>42777</v>
      </c>
      <c r="B13300" s="519" t="str">
        <f t="shared" si="207"/>
        <v>GRELHA DE ACO INOX,10X10CM,SISTEMA ROTATIVO,COM CAIXILHO.FORNECIMENTO E COLOCACAO</v>
      </c>
      <c r="C13300" s="519" t="s">
        <v>42776</v>
      </c>
      <c r="D13300" s="519" t="s">
        <v>34273</v>
      </c>
      <c r="I13300" s="519" t="s">
        <v>5</v>
      </c>
      <c r="J13300" s="650">
        <v>13.01</v>
      </c>
    </row>
    <row r="13301" spans="1:10">
      <c r="A13301" s="519" t="s">
        <v>13456</v>
      </c>
      <c r="B13301" s="519" t="str">
        <f t="shared" si="207"/>
        <v>RALO DE COBERTURA SEMI-ESFERICO(TIPO ABACAXI),COM 3".FORNECIMENTO E COLOCACAO</v>
      </c>
      <c r="C13301" s="519" t="s">
        <v>42778</v>
      </c>
      <c r="D13301" s="519" t="s">
        <v>32940</v>
      </c>
      <c r="I13301" s="519" t="s">
        <v>5</v>
      </c>
      <c r="J13301" s="650">
        <v>23.58</v>
      </c>
    </row>
    <row r="13302" spans="1:10">
      <c r="A13302" s="519" t="s">
        <v>13457</v>
      </c>
      <c r="B13302" s="519" t="str">
        <f t="shared" si="207"/>
        <v>RALO DE COBERTURA SEMI-ESFERICO(TIPO ABACAXI),COM 3".FORNECIMENTO E COLOCACAO</v>
      </c>
      <c r="C13302" s="519" t="s">
        <v>42778</v>
      </c>
      <c r="D13302" s="519" t="s">
        <v>32940</v>
      </c>
      <c r="I13302" s="519" t="s">
        <v>5</v>
      </c>
      <c r="J13302" s="650">
        <v>21.5</v>
      </c>
    </row>
    <row r="13303" spans="1:10">
      <c r="A13303" s="519" t="s">
        <v>13458</v>
      </c>
      <c r="B13303" s="519" t="str">
        <f t="shared" si="207"/>
        <v>RALO DE COBERTURA SEMI-ESFERICO(TIPO ABACAXI),COM 4".FORNECIMENTO E COLOCACAO</v>
      </c>
      <c r="C13303" s="519" t="s">
        <v>42779</v>
      </c>
      <c r="D13303" s="519" t="s">
        <v>32940</v>
      </c>
      <c r="I13303" s="519" t="s">
        <v>5</v>
      </c>
      <c r="J13303" s="650">
        <v>35.700000000000003</v>
      </c>
    </row>
    <row r="13304" spans="1:10">
      <c r="A13304" s="519" t="s">
        <v>13459</v>
      </c>
      <c r="B13304" s="519" t="str">
        <f t="shared" si="207"/>
        <v>RALO DE COBERTURA SEMI-ESFERICO(TIPO ABACAXI),COM 4".FORNECIMENTO E COLOCACAO</v>
      </c>
      <c r="C13304" s="519" t="s">
        <v>42779</v>
      </c>
      <c r="D13304" s="519" t="s">
        <v>32940</v>
      </c>
      <c r="I13304" s="519" t="s">
        <v>5</v>
      </c>
      <c r="J13304" s="650">
        <v>32.54</v>
      </c>
    </row>
    <row r="13305" spans="1:10">
      <c r="A13305" s="519" t="s">
        <v>42780</v>
      </c>
      <c r="B13305" s="519" t="str">
        <f t="shared" si="207"/>
        <v>GRELHA DE ACO INOX,15X15CM,SISTEMA ROTATIVO,COM CAIXILHO.FORNECIMENTO E COLOCACAO</v>
      </c>
      <c r="C13305" s="519" t="s">
        <v>42781</v>
      </c>
      <c r="D13305" s="519" t="s">
        <v>34273</v>
      </c>
      <c r="I13305" s="519" t="s">
        <v>5</v>
      </c>
      <c r="J13305" s="650">
        <v>18.59</v>
      </c>
    </row>
    <row r="13306" spans="1:10">
      <c r="A13306" s="519" t="s">
        <v>42782</v>
      </c>
      <c r="B13306" s="519" t="str">
        <f t="shared" si="207"/>
        <v>GRELHA DE ACO INOX,15X15CM,SISTEMA ROTATIVO,COM CAIXILHO.FORNECIMENTO E COLOCACAO</v>
      </c>
      <c r="C13306" s="519" t="s">
        <v>42781</v>
      </c>
      <c r="D13306" s="519" t="s">
        <v>34273</v>
      </c>
      <c r="I13306" s="519" t="s">
        <v>5</v>
      </c>
      <c r="J13306" s="650">
        <v>18.32</v>
      </c>
    </row>
    <row r="13307" spans="1:10">
      <c r="A13307" s="519" t="s">
        <v>13460</v>
      </c>
      <c r="B13307" s="519" t="str">
        <f t="shared" si="207"/>
        <v>RALO DE COBERTURA SEMI-ESFERICO(TIPO ABACAXI),COM 6".FORNECIMENTO E COLOCACAO</v>
      </c>
      <c r="C13307" s="519" t="s">
        <v>42783</v>
      </c>
      <c r="D13307" s="519" t="s">
        <v>32940</v>
      </c>
      <c r="I13307" s="519" t="s">
        <v>5</v>
      </c>
      <c r="J13307" s="650">
        <v>45.14</v>
      </c>
    </row>
    <row r="13308" spans="1:10">
      <c r="A13308" s="519" t="s">
        <v>13461</v>
      </c>
      <c r="B13308" s="519" t="str">
        <f t="shared" si="207"/>
        <v>RALO DE COBERTURA SEMI-ESFERICO(TIPO ABACAXI),COM 6".FORNECIMENTO E COLOCACAO</v>
      </c>
      <c r="C13308" s="519" t="s">
        <v>42783</v>
      </c>
      <c r="D13308" s="519" t="s">
        <v>32940</v>
      </c>
      <c r="I13308" s="519" t="s">
        <v>5</v>
      </c>
      <c r="J13308" s="650">
        <v>41.74</v>
      </c>
    </row>
    <row r="13309" spans="1:10">
      <c r="A13309" s="519" t="s">
        <v>13462</v>
      </c>
      <c r="B13309" s="519" t="str">
        <f t="shared" si="207"/>
        <v>GRELHA DE FERRO FUNDIDO PARA RALO,COM 20X20CM,CARGA MINIMA PARA TESTE 176KG,RESISTENCIA MAXIMA DE ROMPIMENTO DE 228KG EFLECHA RESIDUAL MAXIMA DE 8MM</v>
      </c>
      <c r="C13309" s="519" t="s">
        <v>42784</v>
      </c>
      <c r="D13309" s="519" t="s">
        <v>42785</v>
      </c>
      <c r="E13309" s="519" t="s">
        <v>42786</v>
      </c>
      <c r="I13309" s="519" t="s">
        <v>5</v>
      </c>
      <c r="J13309" s="650">
        <v>19.73</v>
      </c>
    </row>
    <row r="13310" spans="1:10">
      <c r="A13310" s="519" t="s">
        <v>13463</v>
      </c>
      <c r="B13310" s="519" t="str">
        <f t="shared" si="207"/>
        <v>GRELHA DE FERRO FUNDIDO PARA RALO,COM 20X20CM,CARGA MINIMA PARA TESTE 176KG,RESISTENCIA MAXIMA DE ROMPIMENTO DE 228KG EFLECHA RESIDUAL MAXIMA DE 8MM</v>
      </c>
      <c r="C13310" s="519" t="s">
        <v>42784</v>
      </c>
      <c r="D13310" s="519" t="s">
        <v>42785</v>
      </c>
      <c r="E13310" s="519" t="s">
        <v>42786</v>
      </c>
      <c r="I13310" s="519" t="s">
        <v>5</v>
      </c>
      <c r="J13310" s="650">
        <v>19.73</v>
      </c>
    </row>
    <row r="13311" spans="1:10">
      <c r="A13311" s="519" t="s">
        <v>13464</v>
      </c>
      <c r="B13311" s="519" t="str">
        <f t="shared" si="207"/>
        <v>GRELHA DE FERRO FUNDIDO PARA AGUAS PLUVIAIS,COM CAIXILHO,DIMENSOES APROXIMADAS DE (15X15)CM,CONFORME ABNT NBR 10160.FORNECIMENTO E COLOCACAO</v>
      </c>
      <c r="C13311" s="519" t="s">
        <v>72895</v>
      </c>
      <c r="D13311" s="519" t="s">
        <v>72896</v>
      </c>
      <c r="E13311" s="519" t="s">
        <v>36234</v>
      </c>
      <c r="I13311" s="519" t="s">
        <v>5</v>
      </c>
      <c r="J13311" s="650">
        <v>19.02</v>
      </c>
    </row>
    <row r="13312" spans="1:10">
      <c r="A13312" s="519" t="s">
        <v>13465</v>
      </c>
      <c r="B13312" s="519" t="str">
        <f t="shared" si="207"/>
        <v>GRELHA DE FERRO FUNDIDO PARA AGUAS PLUVIAIS,COM CAIXILHO,DIMENSOES APROXIMADAS DE (15X15)CM,CONFORME ABNT NBR 10160.FORNECIMENTO E COLOCACAO</v>
      </c>
      <c r="C13312" s="519" t="s">
        <v>72895</v>
      </c>
      <c r="D13312" s="519" t="s">
        <v>72896</v>
      </c>
      <c r="E13312" s="519" t="s">
        <v>36234</v>
      </c>
      <c r="I13312" s="519" t="s">
        <v>5</v>
      </c>
      <c r="J13312" s="650">
        <v>18.75</v>
      </c>
    </row>
    <row r="13313" spans="1:10">
      <c r="A13313" s="519" t="s">
        <v>13466</v>
      </c>
      <c r="B13313" s="519" t="str">
        <f t="shared" si="207"/>
        <v>GRELHA DE FERRO FUNDIDO PARA AGUAS PLUVIAIS,COM CAIXILHO,DIMENSOES APROXIMADAS DE (50X50)CM,CONFORME ABNT NBR 10160.FORNECIMENTO E COLOCACAO</v>
      </c>
      <c r="C13313" s="519" t="s">
        <v>72895</v>
      </c>
      <c r="D13313" s="519" t="s">
        <v>72897</v>
      </c>
      <c r="E13313" s="519" t="s">
        <v>36234</v>
      </c>
      <c r="I13313" s="519" t="s">
        <v>5</v>
      </c>
      <c r="J13313" s="650">
        <v>148.63</v>
      </c>
    </row>
    <row r="13314" spans="1:10">
      <c r="A13314" s="519" t="s">
        <v>13467</v>
      </c>
      <c r="B13314" s="519" t="str">
        <f t="shared" si="207"/>
        <v>GRELHA DE FERRO FUNDIDO PARA AGUAS PLUVIAIS,COM CAIXILHO,DIMENSOES APROXIMADAS DE (50X50)CM,CONFORME ABNT NBR 10160.FORNECIMENTO E COLOCACAO</v>
      </c>
      <c r="C13314" s="519" t="s">
        <v>72895</v>
      </c>
      <c r="D13314" s="519" t="s">
        <v>72897</v>
      </c>
      <c r="E13314" s="519" t="s">
        <v>36234</v>
      </c>
      <c r="I13314" s="519" t="s">
        <v>5</v>
      </c>
      <c r="J13314" s="650">
        <v>148.19</v>
      </c>
    </row>
    <row r="13315" spans="1:10">
      <c r="A13315" s="519" t="s">
        <v>13468</v>
      </c>
      <c r="B13315" s="519" t="str">
        <f t="shared" si="207"/>
        <v>RALO SIFONADO DE FERRO FUNDIDO PARA BANHEIRO SOCIAL DN=150MM,COMPOSTO DE 4 ENTRADAS DN=50MM E UMA SAIDA DN=75MM,CONFORME ABNT NBR 15579,REVESTIDO INTERNA E EXTERNAMENTE COM EPOXI NA COR VERMELHA,APLICADO PELO SISTEMA ELETROSTATICO.FORNECIMENTO E ASSENTAMENTO</v>
      </c>
      <c r="C13315" s="519" t="s">
        <v>72898</v>
      </c>
      <c r="D13315" s="519" t="s">
        <v>42787</v>
      </c>
      <c r="E13315" s="519" t="s">
        <v>72899</v>
      </c>
      <c r="F13315" s="519" t="s">
        <v>72900</v>
      </c>
      <c r="G13315" s="519" t="s">
        <v>72901</v>
      </c>
      <c r="I13315" s="519" t="s">
        <v>5</v>
      </c>
      <c r="J13315" s="650">
        <v>292.76</v>
      </c>
    </row>
    <row r="13316" spans="1:10">
      <c r="A13316" s="519" t="s">
        <v>13469</v>
      </c>
      <c r="B13316" s="519" t="str">
        <f t="shared" si="207"/>
        <v>RALO SIFONADO DE FERRO FUNDIDO PARA BANHEIRO SOCIAL DN=150MM,COMPOSTO DE 4 ENTRADAS DN=50MM E UMA SAIDA DN=75MM,CONFORME ABNT NBR 15579,REVESTIDO INTERNA E EXTERNAMENTE COM EPOXI NA COR VERMELHA,APLICADO PELO SISTEMA ELETROSTATICO.FORNECIMENTO E ASSENTAMENTO</v>
      </c>
      <c r="C13316" s="519" t="s">
        <v>72898</v>
      </c>
      <c r="D13316" s="519" t="s">
        <v>42787</v>
      </c>
      <c r="E13316" s="519" t="s">
        <v>72899</v>
      </c>
      <c r="F13316" s="519" t="s">
        <v>72900</v>
      </c>
      <c r="G13316" s="519" t="s">
        <v>72901</v>
      </c>
      <c r="I13316" s="519" t="s">
        <v>5</v>
      </c>
      <c r="J13316" s="650">
        <v>284.63</v>
      </c>
    </row>
    <row r="13317" spans="1:10">
      <c r="A13317" s="519" t="s">
        <v>13470</v>
      </c>
      <c r="B13317" s="519" t="str">
        <f t="shared" si="207"/>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317" s="519" t="s">
        <v>72902</v>
      </c>
      <c r="D13317" s="519" t="s">
        <v>72903</v>
      </c>
      <c r="E13317" s="519" t="s">
        <v>72904</v>
      </c>
      <c r="F13317" s="519" t="s">
        <v>72905</v>
      </c>
      <c r="G13317" s="519" t="s">
        <v>72906</v>
      </c>
      <c r="I13317" s="519" t="s">
        <v>5</v>
      </c>
      <c r="J13317" s="650">
        <v>158.21</v>
      </c>
    </row>
    <row r="13318" spans="1:10">
      <c r="A13318" s="519" t="s">
        <v>13471</v>
      </c>
      <c r="B13318" s="519" t="str">
        <f t="shared" si="207"/>
        <v>RALO SIFONADO DE FERRO FUNDIDO PARA BANHEIRO DE SERVICO DN=100MM,COMPOSTO DE UMA ENTRADA E UMA SAIDA DN=50MM (PVC 40MM INTERNAMENTE),CONFORME ABNT NBR 15579,REVESTIDO INTERNA E EXTERNAMENTE COM EPOXI NA COR VERMELHA,APLICADO PELO SISTEMA ELETROSTATICO.FORNECIMENTO E ASSENTAMENTO</v>
      </c>
      <c r="C13318" s="519" t="s">
        <v>72902</v>
      </c>
      <c r="D13318" s="519" t="s">
        <v>72903</v>
      </c>
      <c r="E13318" s="519" t="s">
        <v>72904</v>
      </c>
      <c r="F13318" s="519" t="s">
        <v>72905</v>
      </c>
      <c r="G13318" s="519" t="s">
        <v>72906</v>
      </c>
      <c r="I13318" s="519" t="s">
        <v>5</v>
      </c>
      <c r="J13318" s="650">
        <v>150.08000000000001</v>
      </c>
    </row>
    <row r="13319" spans="1:10">
      <c r="A13319" s="519" t="s">
        <v>13472</v>
      </c>
      <c r="B13319" s="519" t="str">
        <f t="shared" si="207"/>
        <v>RALO SECO DE FERRO FUNDIDO COM SAIDA VERTICAL,COMPOSTO DE ENTRADA SUPERIOR DN=100MM E SAIDA VERTICAL DN=50MM,CONFORME ABNT NBR 15579,REVESTIDO INTERNA E EXTERNAMENTE COM EPOXI NA COR VERMELHA,APLICADO PELO SISTEMA ELETROSTATICO.FORNECIMENTO E ASSENTAMENTO</v>
      </c>
      <c r="C13319" s="519" t="s">
        <v>42789</v>
      </c>
      <c r="D13319" s="519" t="s">
        <v>72907</v>
      </c>
      <c r="E13319" s="519" t="s">
        <v>72908</v>
      </c>
      <c r="F13319" s="519" t="s">
        <v>72909</v>
      </c>
      <c r="G13319" s="519" t="s">
        <v>35181</v>
      </c>
      <c r="I13319" s="519" t="s">
        <v>5</v>
      </c>
      <c r="J13319" s="650">
        <v>142.18</v>
      </c>
    </row>
    <row r="13320" spans="1:10">
      <c r="A13320" s="519" t="s">
        <v>13473</v>
      </c>
      <c r="B13320" s="519" t="str">
        <f t="shared" ref="B13320:B13383" si="208">C13320&amp;D13320&amp;E13320&amp;F13320&amp;G13320&amp;H13320</f>
        <v>RALO SECO DE FERRO FUNDIDO COM SAIDA VERTICAL,COMPOSTO DE ENTRADA SUPERIOR DN=100MM E SAIDA VERTICAL DN=50MM,CONFORME ABNT NBR 15579,REVESTIDO INTERNA E EXTERNAMENTE COM EPOXI NA COR VERMELHA,APLICADO PELO SISTEMA ELETROSTATICO.FORNECIMENTO E ASSENTAMENTO</v>
      </c>
      <c r="C13320" s="519" t="s">
        <v>42789</v>
      </c>
      <c r="D13320" s="519" t="s">
        <v>72907</v>
      </c>
      <c r="E13320" s="519" t="s">
        <v>72908</v>
      </c>
      <c r="F13320" s="519" t="s">
        <v>72909</v>
      </c>
      <c r="G13320" s="519" t="s">
        <v>35181</v>
      </c>
      <c r="I13320" s="519" t="s">
        <v>5</v>
      </c>
      <c r="J13320" s="650">
        <v>134.33000000000001</v>
      </c>
    </row>
    <row r="13321" spans="1:10">
      <c r="A13321" s="519" t="s">
        <v>13474</v>
      </c>
      <c r="B13321" s="519" t="str">
        <f t="shared" si="208"/>
        <v>RALO SECO DE FERRO FUNDIDO PARA BOX,COM SAIDA HORIZONTAL,COMPOSTO DE ENTRADA SUPERIOR DN=100MM E SAIDA HORIZONTAL DN=50MM,CONFORME ABNT NBR 15579,REVESTIDO INTERNA E EXTERNAMENTE COM EPOXI NA COR VERMELHA,APLICADO PELO SISTEMA ELETROSTATICO.FORNECIMENTO E ASSENTAMENTO</v>
      </c>
      <c r="C13321" s="519" t="s">
        <v>42790</v>
      </c>
      <c r="D13321" s="519" t="s">
        <v>42791</v>
      </c>
      <c r="E13321" s="519" t="s">
        <v>72910</v>
      </c>
      <c r="F13321" s="519" t="s">
        <v>72911</v>
      </c>
      <c r="G13321" s="519" t="s">
        <v>44484</v>
      </c>
      <c r="I13321" s="519" t="s">
        <v>5</v>
      </c>
      <c r="J13321" s="650">
        <v>123.14</v>
      </c>
    </row>
    <row r="13322" spans="1:10">
      <c r="A13322" s="519" t="s">
        <v>13475</v>
      </c>
      <c r="B13322" s="519" t="str">
        <f t="shared" si="208"/>
        <v>RALO SECO DE FERRO FUNDIDO PARA BOX,COM SAIDA HORIZONTAL,COMPOSTO DE ENTRADA SUPERIOR DN=100MM E SAIDA HORIZONTAL DN=50MM,CONFORME ABNT NBR 15579,REVESTIDO INTERNA E EXTERNAMENTE COM EPOXI NA COR VERMELHA,APLICADO PELO SISTEMA ELETROSTATICO.FORNECIMENTO E ASSENTAMENTO</v>
      </c>
      <c r="C13322" s="519" t="s">
        <v>42790</v>
      </c>
      <c r="D13322" s="519" t="s">
        <v>42791</v>
      </c>
      <c r="E13322" s="519" t="s">
        <v>72910</v>
      </c>
      <c r="F13322" s="519" t="s">
        <v>72911</v>
      </c>
      <c r="G13322" s="519" t="s">
        <v>44484</v>
      </c>
      <c r="I13322" s="519" t="s">
        <v>5</v>
      </c>
      <c r="J13322" s="650">
        <v>115.28</v>
      </c>
    </row>
    <row r="13323" spans="1:10">
      <c r="A13323" s="519" t="s">
        <v>13476</v>
      </c>
      <c r="B13323" s="519" t="str">
        <f t="shared" si="208"/>
        <v>MANGUEIRA "SEAL TUBE" COM CAPA ALMA,DIAMETRO DE 1/2".FORNECIMENTO E COLOCACAO</v>
      </c>
      <c r="C13323" s="519" t="s">
        <v>42792</v>
      </c>
      <c r="D13323" s="519" t="s">
        <v>32940</v>
      </c>
      <c r="I13323" s="519" t="s">
        <v>36</v>
      </c>
      <c r="J13323" s="650">
        <v>11.32</v>
      </c>
    </row>
    <row r="13324" spans="1:10">
      <c r="A13324" s="519" t="s">
        <v>13477</v>
      </c>
      <c r="B13324" s="519" t="str">
        <f t="shared" si="208"/>
        <v>MANGUEIRA "SEAL TUBE" COM CAPA ALMA,DIAMETRO DE 1/2".FORNECIMENTO E COLOCACAO</v>
      </c>
      <c r="C13324" s="519" t="s">
        <v>42792</v>
      </c>
      <c r="D13324" s="519" t="s">
        <v>32940</v>
      </c>
      <c r="I13324" s="519" t="s">
        <v>36</v>
      </c>
      <c r="J13324" s="650">
        <v>10.72</v>
      </c>
    </row>
    <row r="13325" spans="1:10">
      <c r="A13325" s="519" t="s">
        <v>13478</v>
      </c>
      <c r="B13325" s="519" t="str">
        <f t="shared" si="208"/>
        <v>MANGUEIRA "SEAL TUBE" COM CAPA ALMA,DIAMETRO DE 3/4".FORNECIMENTO E COLOCACAO</v>
      </c>
      <c r="C13325" s="519" t="s">
        <v>42793</v>
      </c>
      <c r="D13325" s="519" t="s">
        <v>32940</v>
      </c>
      <c r="I13325" s="519" t="s">
        <v>36</v>
      </c>
      <c r="J13325" s="650">
        <v>13.82</v>
      </c>
    </row>
    <row r="13326" spans="1:10">
      <c r="A13326" s="519" t="s">
        <v>13479</v>
      </c>
      <c r="B13326" s="519" t="str">
        <f t="shared" si="208"/>
        <v>MANGUEIRA "SEAL TUBE" COM CAPA ALMA,DIAMETRO DE 3/4".FORNECIMENTO E COLOCACAO</v>
      </c>
      <c r="C13326" s="519" t="s">
        <v>42793</v>
      </c>
      <c r="D13326" s="519" t="s">
        <v>32940</v>
      </c>
      <c r="I13326" s="519" t="s">
        <v>36</v>
      </c>
      <c r="J13326" s="650">
        <v>13.12</v>
      </c>
    </row>
    <row r="13327" spans="1:10">
      <c r="A13327" s="519" t="s">
        <v>13480</v>
      </c>
      <c r="B13327" s="519" t="str">
        <f t="shared" si="208"/>
        <v>MANGUEIRA "SEAL TUBE" COM CAPA ALMA,DIAMETRO DE 1".FORNECIMENTO E COLOCACAO</v>
      </c>
      <c r="C13327" s="519" t="s">
        <v>42794</v>
      </c>
      <c r="D13327" s="519" t="s">
        <v>41093</v>
      </c>
      <c r="I13327" s="519" t="s">
        <v>36</v>
      </c>
      <c r="J13327" s="650">
        <v>17.25</v>
      </c>
    </row>
    <row r="13328" spans="1:10">
      <c r="A13328" s="519" t="s">
        <v>13481</v>
      </c>
      <c r="B13328" s="519" t="str">
        <f t="shared" si="208"/>
        <v>MANGUEIRA "SEAL TUBE" COM CAPA ALMA,DIAMETRO DE 1".FORNECIMENTO E COLOCACAO</v>
      </c>
      <c r="C13328" s="519" t="s">
        <v>42794</v>
      </c>
      <c r="D13328" s="519" t="s">
        <v>41093</v>
      </c>
      <c r="I13328" s="519" t="s">
        <v>36</v>
      </c>
      <c r="J13328" s="650">
        <v>16.38</v>
      </c>
    </row>
    <row r="13329" spans="1:10">
      <c r="A13329" s="519" t="s">
        <v>13482</v>
      </c>
      <c r="B13329" s="519" t="str">
        <f t="shared" si="208"/>
        <v>MANGUEIRA "SEAL TUBE" COM CAPA ALMA,DIAMETRO DE 1.1/4".FORNECIMENTO E COLOCACAO</v>
      </c>
      <c r="C13329" s="519" t="s">
        <v>42795</v>
      </c>
      <c r="D13329" s="519" t="s">
        <v>36323</v>
      </c>
      <c r="I13329" s="519" t="s">
        <v>36</v>
      </c>
      <c r="J13329" s="650">
        <v>23.4</v>
      </c>
    </row>
    <row r="13330" spans="1:10">
      <c r="A13330" s="519" t="s">
        <v>13483</v>
      </c>
      <c r="B13330" s="519" t="str">
        <f t="shared" si="208"/>
        <v>MANGUEIRA "SEAL TUBE" COM CAPA ALMA,DIAMETRO DE 1.1/4".FORNECIMENTO E COLOCACAO</v>
      </c>
      <c r="C13330" s="519" t="s">
        <v>42795</v>
      </c>
      <c r="D13330" s="519" t="s">
        <v>36323</v>
      </c>
      <c r="I13330" s="519" t="s">
        <v>36</v>
      </c>
      <c r="J13330" s="650">
        <v>22.43</v>
      </c>
    </row>
    <row r="13331" spans="1:10">
      <c r="A13331" s="519" t="s">
        <v>13484</v>
      </c>
      <c r="B13331" s="519" t="str">
        <f t="shared" si="208"/>
        <v>MANGUEIRA "SEAL TUBE" COM CAPA ALMA,DIAMETRO DE 1.1/2".FORNECIMENTO E COLOCACAO</v>
      </c>
      <c r="C13331" s="519" t="s">
        <v>42796</v>
      </c>
      <c r="D13331" s="519" t="s">
        <v>36323</v>
      </c>
      <c r="I13331" s="519" t="s">
        <v>36</v>
      </c>
      <c r="J13331" s="650">
        <v>25.81</v>
      </c>
    </row>
    <row r="13332" spans="1:10">
      <c r="A13332" s="519" t="s">
        <v>13485</v>
      </c>
      <c r="B13332" s="519" t="str">
        <f t="shared" si="208"/>
        <v>MANGUEIRA "SEAL TUBE" COM CAPA ALMA,DIAMETRO DE 1.1/2".FORNECIMENTO E COLOCACAO</v>
      </c>
      <c r="C13332" s="519" t="s">
        <v>42796</v>
      </c>
      <c r="D13332" s="519" t="s">
        <v>36323</v>
      </c>
      <c r="I13332" s="519" t="s">
        <v>36</v>
      </c>
      <c r="J13332" s="650">
        <v>24.73</v>
      </c>
    </row>
    <row r="13333" spans="1:10">
      <c r="A13333" s="519" t="s">
        <v>13486</v>
      </c>
      <c r="B13333" s="519" t="str">
        <f t="shared" si="208"/>
        <v>MANGUEIRA "SEAL TUBE" COM CAPA ALMA,DIAMETRO DE 2".FORNECIMENTO E COLOCACAO</v>
      </c>
      <c r="C13333" s="519" t="s">
        <v>42797</v>
      </c>
      <c r="D13333" s="519" t="s">
        <v>41093</v>
      </c>
      <c r="I13333" s="519" t="s">
        <v>36</v>
      </c>
      <c r="J13333" s="650">
        <v>34.93</v>
      </c>
    </row>
    <row r="13334" spans="1:10">
      <c r="A13334" s="519" t="s">
        <v>13487</v>
      </c>
      <c r="B13334" s="519" t="str">
        <f t="shared" si="208"/>
        <v>MANGUEIRA "SEAL TUBE" COM CAPA ALMA,DIAMETRO DE 2".FORNECIMENTO E COLOCACAO</v>
      </c>
      <c r="C13334" s="519" t="s">
        <v>42797</v>
      </c>
      <c r="D13334" s="519" t="s">
        <v>41093</v>
      </c>
      <c r="I13334" s="519" t="s">
        <v>36</v>
      </c>
      <c r="J13334" s="650">
        <v>33.630000000000003</v>
      </c>
    </row>
    <row r="13335" spans="1:10">
      <c r="A13335" s="519" t="s">
        <v>13488</v>
      </c>
      <c r="B13335" s="519" t="str">
        <f t="shared" si="208"/>
        <v>MANGUEIRA "SEAL TUBE" COM CAPA ALMA,DIAMETRO DE 2.1/2".FORNECIMENTO E COLOCACAO</v>
      </c>
      <c r="C13335" s="519" t="s">
        <v>42798</v>
      </c>
      <c r="D13335" s="519" t="s">
        <v>36323</v>
      </c>
      <c r="I13335" s="519" t="s">
        <v>36</v>
      </c>
      <c r="J13335" s="650">
        <v>56.81</v>
      </c>
    </row>
    <row r="13336" spans="1:10">
      <c r="A13336" s="519" t="s">
        <v>13489</v>
      </c>
      <c r="B13336" s="519" t="str">
        <f t="shared" si="208"/>
        <v>MANGUEIRA "SEAL TUBE" COM CAPA ALMA,DIAMETRO DE 2.1/2".FORNECIMENTO E COLOCACAO</v>
      </c>
      <c r="C13336" s="519" t="s">
        <v>42798</v>
      </c>
      <c r="D13336" s="519" t="s">
        <v>36323</v>
      </c>
      <c r="I13336" s="519" t="s">
        <v>36</v>
      </c>
      <c r="J13336" s="650">
        <v>55.19</v>
      </c>
    </row>
    <row r="13337" spans="1:10">
      <c r="A13337" s="519" t="s">
        <v>13490</v>
      </c>
      <c r="B13337" s="519" t="str">
        <f t="shared" si="208"/>
        <v>MANGUEIRA "SEAL TUBE" COM CAPA ALMA,DIAMETRO DE 3".FORNECIMENTO E COLOCACAO</v>
      </c>
      <c r="C13337" s="519" t="s">
        <v>42799</v>
      </c>
      <c r="D13337" s="519" t="s">
        <v>41093</v>
      </c>
      <c r="I13337" s="519" t="s">
        <v>36</v>
      </c>
      <c r="J13337" s="650">
        <v>70.06</v>
      </c>
    </row>
    <row r="13338" spans="1:10">
      <c r="A13338" s="519" t="s">
        <v>13491</v>
      </c>
      <c r="B13338" s="519" t="str">
        <f t="shared" si="208"/>
        <v>MANGUEIRA "SEAL TUBE" COM CAPA ALMA,DIAMETRO DE 3".FORNECIMENTO E COLOCACAO</v>
      </c>
      <c r="C13338" s="519" t="s">
        <v>42799</v>
      </c>
      <c r="D13338" s="519" t="s">
        <v>41093</v>
      </c>
      <c r="I13338" s="519" t="s">
        <v>36</v>
      </c>
      <c r="J13338" s="650">
        <v>68.27</v>
      </c>
    </row>
    <row r="13339" spans="1:10">
      <c r="A13339" s="519" t="s">
        <v>13492</v>
      </c>
      <c r="B13339" s="519" t="str">
        <f t="shared" si="208"/>
        <v>MANGUEIRA "SEAL TUBE" COM CAPA ALMA,DIAMETRO DE 4".FORNECIMENTO E COLOCACAO</v>
      </c>
      <c r="C13339" s="519" t="s">
        <v>42800</v>
      </c>
      <c r="D13339" s="519" t="s">
        <v>41093</v>
      </c>
      <c r="I13339" s="519" t="s">
        <v>36</v>
      </c>
      <c r="J13339" s="650">
        <v>93.51</v>
      </c>
    </row>
    <row r="13340" spans="1:10">
      <c r="A13340" s="519" t="s">
        <v>13493</v>
      </c>
      <c r="B13340" s="519" t="str">
        <f t="shared" si="208"/>
        <v>MANGUEIRA "SEAL TUBE" COM CAPA ALMA,DIAMETRO DE 4".FORNECIMENTO E COLOCACAO</v>
      </c>
      <c r="C13340" s="519" t="s">
        <v>42800</v>
      </c>
      <c r="D13340" s="519" t="s">
        <v>41093</v>
      </c>
      <c r="I13340" s="519" t="s">
        <v>36</v>
      </c>
      <c r="J13340" s="650">
        <v>91.34</v>
      </c>
    </row>
    <row r="13341" spans="1:10">
      <c r="A13341" s="519" t="s">
        <v>13494</v>
      </c>
      <c r="B13341" s="519" t="str">
        <f t="shared" si="208"/>
        <v>SUPORTE COM 2 CHUMBADORES,PARA FIXACAO DE TUBULACOES NO DIAMETRO INTERNO DE 1/2" ATE 1".FORNECIMENTO E COLOCACAO</v>
      </c>
      <c r="C13341" s="519" t="s">
        <v>42801</v>
      </c>
      <c r="D13341" s="519" t="s">
        <v>42802</v>
      </c>
      <c r="I13341" s="519" t="s">
        <v>5</v>
      </c>
      <c r="J13341" s="650">
        <v>15.39</v>
      </c>
    </row>
    <row r="13342" spans="1:10">
      <c r="A13342" s="519" t="s">
        <v>13495</v>
      </c>
      <c r="B13342" s="519" t="str">
        <f t="shared" si="208"/>
        <v>SUPORTE COM 2 CHUMBADORES,PARA FIXACAO DE TUBULACOES NO DIAMETRO INTERNO DE 1/2" ATE 1".FORNECIMENTO E COLOCACAO</v>
      </c>
      <c r="C13342" s="519" t="s">
        <v>42801</v>
      </c>
      <c r="D13342" s="519" t="s">
        <v>42802</v>
      </c>
      <c r="I13342" s="519" t="s">
        <v>5</v>
      </c>
      <c r="J13342" s="650">
        <v>14.06</v>
      </c>
    </row>
    <row r="13343" spans="1:10">
      <c r="A13343" s="519" t="s">
        <v>13496</v>
      </c>
      <c r="B13343" s="519" t="str">
        <f t="shared" si="208"/>
        <v>SUPORTE DUPLO COM 2 CHUMBADORES,PARA FIXACAO DE 2 TUBULACOES NO DIAMETRO INTERNO DE 1/2" ATE 1".FORNECIMENTO E COLOCACAO</v>
      </c>
      <c r="C13343" s="519" t="s">
        <v>42803</v>
      </c>
      <c r="D13343" s="519" t="s">
        <v>42804</v>
      </c>
      <c r="I13343" s="519" t="s">
        <v>5</v>
      </c>
      <c r="J13343" s="650">
        <v>24.18</v>
      </c>
    </row>
    <row r="13344" spans="1:10">
      <c r="A13344" s="519" t="s">
        <v>13497</v>
      </c>
      <c r="B13344" s="519" t="str">
        <f t="shared" si="208"/>
        <v>SUPORTE DUPLO COM 2 CHUMBADORES,PARA FIXACAO DE 2 TUBULACOES NO DIAMETRO INTERNO DE 1/2" ATE 1".FORNECIMENTO E COLOCACAO</v>
      </c>
      <c r="C13344" s="519" t="s">
        <v>42803</v>
      </c>
      <c r="D13344" s="519" t="s">
        <v>42804</v>
      </c>
      <c r="I13344" s="519" t="s">
        <v>5</v>
      </c>
      <c r="J13344" s="650">
        <v>22.1</v>
      </c>
    </row>
    <row r="13345" spans="1:10">
      <c r="A13345" s="519" t="s">
        <v>13498</v>
      </c>
      <c r="B13345" s="519" t="str">
        <f t="shared" si="208"/>
        <v>SUPORTE COM 2 CHUMBADORES,PARA FIXACAO DE TUBULACOES NO DIAMETRO INTERNO DE 1.1/4" E 1.1/2".FORNECIMENTO E COLOCACAO</v>
      </c>
      <c r="C13345" s="519" t="s">
        <v>42801</v>
      </c>
      <c r="D13345" s="519" t="s">
        <v>42805</v>
      </c>
      <c r="I13345" s="519" t="s">
        <v>5</v>
      </c>
      <c r="J13345" s="650">
        <v>26.38</v>
      </c>
    </row>
    <row r="13346" spans="1:10">
      <c r="A13346" s="519" t="s">
        <v>13499</v>
      </c>
      <c r="B13346" s="519" t="str">
        <f t="shared" si="208"/>
        <v>SUPORTE COM 2 CHUMBADORES,PARA FIXACAO DE TUBULACOES NO DIAMETRO INTERNO DE 1.1/4" E 1.1/2".FORNECIMENTO E COLOCACAO</v>
      </c>
      <c r="C13346" s="519" t="s">
        <v>42801</v>
      </c>
      <c r="D13346" s="519" t="s">
        <v>42805</v>
      </c>
      <c r="I13346" s="519" t="s">
        <v>5</v>
      </c>
      <c r="J13346" s="650">
        <v>24.11</v>
      </c>
    </row>
    <row r="13347" spans="1:10">
      <c r="A13347" s="519" t="s">
        <v>13500</v>
      </c>
      <c r="B13347" s="519" t="str">
        <f t="shared" si="208"/>
        <v>SUPORTE DUPLO COM 2 CHUMBADORES,PARA FIXACAO DE 2 TUBULACOES NO DIAMETRO INTERNO DE 1.1/4" ATE 1.1/2".FORNECIMENTO ECOLOCACAO</v>
      </c>
      <c r="C13347" s="519" t="s">
        <v>42803</v>
      </c>
      <c r="D13347" s="519" t="s">
        <v>42806</v>
      </c>
      <c r="E13347" s="519" t="s">
        <v>34485</v>
      </c>
      <c r="I13347" s="519" t="s">
        <v>5</v>
      </c>
      <c r="J13347" s="650">
        <v>39.58</v>
      </c>
    </row>
    <row r="13348" spans="1:10">
      <c r="A13348" s="519" t="s">
        <v>13501</v>
      </c>
      <c r="B13348" s="519" t="str">
        <f t="shared" si="208"/>
        <v>SUPORTE DUPLO COM 2 CHUMBADORES,PARA FIXACAO DE 2 TUBULACOES NO DIAMETRO INTERNO DE 1.1/4" ATE 1.1/2".FORNECIMENTO ECOLOCACAO</v>
      </c>
      <c r="C13348" s="519" t="s">
        <v>42803</v>
      </c>
      <c r="D13348" s="519" t="s">
        <v>42806</v>
      </c>
      <c r="E13348" s="519" t="s">
        <v>34485</v>
      </c>
      <c r="I13348" s="519" t="s">
        <v>5</v>
      </c>
      <c r="J13348" s="650">
        <v>36.159999999999997</v>
      </c>
    </row>
    <row r="13349" spans="1:10">
      <c r="A13349" s="519" t="s">
        <v>13502</v>
      </c>
      <c r="B13349" s="519" t="str">
        <f t="shared" si="208"/>
        <v>SUPORTE COM 2 CHUMBADORES,PARA FIXACAO DE TUBULACOES NO DIAMETRO INTERNO DE 2".FORNECIMENTO E COLOCACAO</v>
      </c>
      <c r="C13349" s="519" t="s">
        <v>42801</v>
      </c>
      <c r="D13349" s="519" t="s">
        <v>42807</v>
      </c>
      <c r="I13349" s="519" t="s">
        <v>5</v>
      </c>
      <c r="J13349" s="650">
        <v>43.97</v>
      </c>
    </row>
    <row r="13350" spans="1:10">
      <c r="A13350" s="519" t="s">
        <v>13503</v>
      </c>
      <c r="B13350" s="519" t="str">
        <f t="shared" si="208"/>
        <v>SUPORTE COM 2 CHUMBADORES,PARA FIXACAO DE TUBULACOES NO DIAMETRO INTERNO DE 2".FORNECIMENTO E COLOCACAO</v>
      </c>
      <c r="C13350" s="519" t="s">
        <v>42801</v>
      </c>
      <c r="D13350" s="519" t="s">
        <v>42807</v>
      </c>
      <c r="I13350" s="519" t="s">
        <v>5</v>
      </c>
      <c r="J13350" s="650">
        <v>40.18</v>
      </c>
    </row>
    <row r="13351" spans="1:10">
      <c r="A13351" s="519" t="s">
        <v>13504</v>
      </c>
      <c r="B13351" s="519" t="str">
        <f t="shared" si="208"/>
        <v>SUPORTE DUPLO COM 2 CHUMBADORES,PARA FIXACAO DE 2 TUBULACOES NO DIAMETRO INTERNO DE 2".FORNECIMENTO E COLOCACAO</v>
      </c>
      <c r="C13351" s="519" t="s">
        <v>42803</v>
      </c>
      <c r="D13351" s="519" t="s">
        <v>42808</v>
      </c>
      <c r="I13351" s="519" t="s">
        <v>5</v>
      </c>
      <c r="J13351" s="650">
        <v>65.959999999999994</v>
      </c>
    </row>
    <row r="13352" spans="1:10">
      <c r="A13352" s="519" t="s">
        <v>13505</v>
      </c>
      <c r="B13352" s="519" t="str">
        <f t="shared" si="208"/>
        <v>SUPORTE DUPLO COM 2 CHUMBADORES,PARA FIXACAO DE 2 TUBULACOES NO DIAMETRO INTERNO DE 2".FORNECIMENTO E COLOCACAO</v>
      </c>
      <c r="C13352" s="519" t="s">
        <v>42803</v>
      </c>
      <c r="D13352" s="519" t="s">
        <v>42808</v>
      </c>
      <c r="I13352" s="519" t="s">
        <v>5</v>
      </c>
      <c r="J13352" s="650">
        <v>60.28</v>
      </c>
    </row>
    <row r="13353" spans="1:10">
      <c r="A13353" s="519" t="s">
        <v>13506</v>
      </c>
      <c r="B13353" s="519" t="str">
        <f t="shared" si="208"/>
        <v>SUPORTE COM 2 CHUMBADORES,PARA FIXACAO DE TUBULACOES NO DIAMETRO INTERNO DE 2.1/2" E 3".FORNECIMENTO E COLOCACAO</v>
      </c>
      <c r="C13353" s="519" t="s">
        <v>42801</v>
      </c>
      <c r="D13353" s="519" t="s">
        <v>42809</v>
      </c>
      <c r="I13353" s="519" t="s">
        <v>5</v>
      </c>
      <c r="J13353" s="650">
        <v>53.21</v>
      </c>
    </row>
    <row r="13354" spans="1:10">
      <c r="A13354" s="519" t="s">
        <v>13507</v>
      </c>
      <c r="B13354" s="519" t="str">
        <f t="shared" si="208"/>
        <v>SUPORTE COM 2 CHUMBADORES,PARA FIXACAO DE TUBULACOES NO DIAMETRO INTERNO DE 2.1/2" E 3".FORNECIMENTO E COLOCACAO</v>
      </c>
      <c r="C13354" s="519" t="s">
        <v>42801</v>
      </c>
      <c r="D13354" s="519" t="s">
        <v>42809</v>
      </c>
      <c r="I13354" s="519" t="s">
        <v>5</v>
      </c>
      <c r="J13354" s="650">
        <v>48.61</v>
      </c>
    </row>
    <row r="13355" spans="1:10">
      <c r="A13355" s="519" t="s">
        <v>13508</v>
      </c>
      <c r="B13355" s="519" t="str">
        <f t="shared" si="208"/>
        <v>SUPORTE DUPLO COM 2 CHUMBADORES,PARA FIXACAO DE 2 TUBULACOES NO DIAMETRO INTERNO DE 2.1/2" E 3".FORNECIMENTO E COLOCACAO</v>
      </c>
      <c r="C13355" s="519" t="s">
        <v>42803</v>
      </c>
      <c r="D13355" s="519" t="s">
        <v>42810</v>
      </c>
      <c r="I13355" s="519" t="s">
        <v>5</v>
      </c>
      <c r="J13355" s="650">
        <v>79.819999999999993</v>
      </c>
    </row>
    <row r="13356" spans="1:10">
      <c r="A13356" s="519" t="s">
        <v>13509</v>
      </c>
      <c r="B13356" s="519" t="str">
        <f t="shared" si="208"/>
        <v>SUPORTE DUPLO COM 2 CHUMBADORES,PARA FIXACAO DE 2 TUBULACOES NO DIAMETRO INTERNO DE 2.1/2" E 3".FORNECIMENTO E COLOCACAO</v>
      </c>
      <c r="C13356" s="519" t="s">
        <v>42803</v>
      </c>
      <c r="D13356" s="519" t="s">
        <v>42810</v>
      </c>
      <c r="I13356" s="519" t="s">
        <v>5</v>
      </c>
      <c r="J13356" s="650">
        <v>72.91</v>
      </c>
    </row>
    <row r="13357" spans="1:10">
      <c r="A13357" s="519" t="s">
        <v>13510</v>
      </c>
      <c r="B13357" s="519" t="str">
        <f t="shared" si="208"/>
        <v>SUPORTE COM 2 CHUMBADORES,PARA FIXACAO DE TUBULACOES NO DIAMETRO INTERNO DE 4" E 6".FORNECIMENTO E COLOCACAO</v>
      </c>
      <c r="C13357" s="519" t="s">
        <v>42801</v>
      </c>
      <c r="D13357" s="519" t="s">
        <v>42811</v>
      </c>
      <c r="I13357" s="519" t="s">
        <v>5</v>
      </c>
      <c r="J13357" s="650">
        <v>75.790000000000006</v>
      </c>
    </row>
    <row r="13358" spans="1:10">
      <c r="A13358" s="519" t="s">
        <v>13511</v>
      </c>
      <c r="B13358" s="519" t="str">
        <f t="shared" si="208"/>
        <v>SUPORTE COM 2 CHUMBADORES,PARA FIXACAO DE TUBULACOES NO DIAMETRO INTERNO DE 4" E 6".FORNECIMENTO E COLOCACAO</v>
      </c>
      <c r="C13358" s="519" t="s">
        <v>42801</v>
      </c>
      <c r="D13358" s="519" t="s">
        <v>42811</v>
      </c>
      <c r="I13358" s="519" t="s">
        <v>5</v>
      </c>
      <c r="J13358" s="650">
        <v>70.37</v>
      </c>
    </row>
    <row r="13359" spans="1:10">
      <c r="A13359" s="519" t="s">
        <v>13512</v>
      </c>
      <c r="B13359" s="519" t="str">
        <f t="shared" si="208"/>
        <v>SUPORTE DUPLO COM 2 CHUMBADORES,PARA FIXACAO DE 2 TUBULACOES NO DIAMETRO INTERNO DE 4" E 6".FORNECIMENTO E COLOCACAO</v>
      </c>
      <c r="C13359" s="519" t="s">
        <v>42803</v>
      </c>
      <c r="D13359" s="519" t="s">
        <v>42812</v>
      </c>
      <c r="I13359" s="519" t="s">
        <v>5</v>
      </c>
      <c r="J13359" s="650">
        <v>125.06</v>
      </c>
    </row>
    <row r="13360" spans="1:10">
      <c r="A13360" s="519" t="s">
        <v>13513</v>
      </c>
      <c r="B13360" s="519" t="str">
        <f t="shared" si="208"/>
        <v>SUPORTE DUPLO COM 2 CHUMBADORES,PARA FIXACAO DE 2 TUBULACOES NO DIAMETRO INTERNO DE 4" E 6".FORNECIMENTO E COLOCACAO</v>
      </c>
      <c r="C13360" s="519" t="s">
        <v>42803</v>
      </c>
      <c r="D13360" s="519" t="s">
        <v>42812</v>
      </c>
      <c r="I13360" s="519" t="s">
        <v>5</v>
      </c>
      <c r="J13360" s="650">
        <v>116.12</v>
      </c>
    </row>
    <row r="13361" spans="1:10">
      <c r="A13361" s="519" t="s">
        <v>13514</v>
      </c>
      <c r="B13361" s="519" t="str">
        <f t="shared" si="208"/>
        <v>ASSENTAMENTO DE LAVATORIO(EXCLUSIVE FORNECIMENTO DO APARELHO),INCLUSIVE MATERIAIS NECESSARIOS</v>
      </c>
      <c r="C13361" s="519" t="s">
        <v>42813</v>
      </c>
      <c r="D13361" s="519" t="s">
        <v>42814</v>
      </c>
      <c r="I13361" s="519" t="s">
        <v>5</v>
      </c>
      <c r="J13361" s="650">
        <v>78.930000000000007</v>
      </c>
    </row>
    <row r="13362" spans="1:10">
      <c r="A13362" s="519" t="s">
        <v>13515</v>
      </c>
      <c r="B13362" s="519" t="str">
        <f t="shared" si="208"/>
        <v>ASSENTAMENTO DE LAVATORIO(EXCLUSIVE FORNECIMENTO DO APARELHO),INCLUSIVE MATERIAIS NECESSARIOS</v>
      </c>
      <c r="C13362" s="519" t="s">
        <v>42813</v>
      </c>
      <c r="D13362" s="519" t="s">
        <v>42814</v>
      </c>
      <c r="I13362" s="519" t="s">
        <v>5</v>
      </c>
      <c r="J13362" s="650">
        <v>69.510000000000005</v>
      </c>
    </row>
    <row r="13363" spans="1:10">
      <c r="A13363" s="519" t="s">
        <v>13516</v>
      </c>
      <c r="B13363" s="519" t="str">
        <f t="shared" si="208"/>
        <v>RETIRADA E REASSENTAMENTO DE LAVATORIO,INCLUSIVE MATERIAIS NECESSARIOS</v>
      </c>
      <c r="C13363" s="519" t="s">
        <v>42815</v>
      </c>
      <c r="D13363" s="519" t="s">
        <v>42816</v>
      </c>
      <c r="I13363" s="519" t="s">
        <v>5</v>
      </c>
      <c r="J13363" s="650">
        <v>114.25</v>
      </c>
    </row>
    <row r="13364" spans="1:10">
      <c r="A13364" s="519" t="s">
        <v>13517</v>
      </c>
      <c r="B13364" s="519" t="str">
        <f t="shared" si="208"/>
        <v>RETIRADA E REASSENTAMENTO DE LAVATORIO,INCLUSIVE MATERIAIS NECESSARIOS</v>
      </c>
      <c r="C13364" s="519" t="s">
        <v>42815</v>
      </c>
      <c r="D13364" s="519" t="s">
        <v>42816</v>
      </c>
      <c r="I13364" s="519" t="s">
        <v>5</v>
      </c>
      <c r="J13364" s="650">
        <v>100.12</v>
      </c>
    </row>
    <row r="13365" spans="1:10">
      <c r="A13365" s="519" t="s">
        <v>13518</v>
      </c>
      <c r="B13365" s="519" t="str">
        <f t="shared" si="208"/>
        <v>ASSENTAMENTO DE CAIXA DE DESCARGA ELEVADA,EXTERNA(EXCLUSIVEFORNECIMENTO DO APARELHO),INCLUSIVE MATERIAIS NECESSARIOS</v>
      </c>
      <c r="C13365" s="519" t="s">
        <v>42817</v>
      </c>
      <c r="D13365" s="519" t="s">
        <v>42818</v>
      </c>
      <c r="I13365" s="519" t="s">
        <v>5</v>
      </c>
      <c r="J13365" s="650">
        <v>31.58</v>
      </c>
    </row>
    <row r="13366" spans="1:10">
      <c r="A13366" s="519" t="s">
        <v>13519</v>
      </c>
      <c r="B13366" s="519" t="str">
        <f t="shared" si="208"/>
        <v>ASSENTAMENTO DE CAIXA DE DESCARGA ELEVADA,EXTERNA(EXCLUSIVEFORNECIMENTO DO APARELHO),INCLUSIVE MATERIAIS NECESSARIOS</v>
      </c>
      <c r="C13366" s="519" t="s">
        <v>42817</v>
      </c>
      <c r="D13366" s="519" t="s">
        <v>42818</v>
      </c>
      <c r="I13366" s="519" t="s">
        <v>5</v>
      </c>
      <c r="J13366" s="650">
        <v>28.44</v>
      </c>
    </row>
    <row r="13367" spans="1:10">
      <c r="A13367" s="519" t="s">
        <v>13520</v>
      </c>
      <c r="B13367" s="519" t="str">
        <f t="shared" si="208"/>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367" s="519" t="s">
        <v>42819</v>
      </c>
      <c r="D13367" s="519" t="s">
        <v>42820</v>
      </c>
      <c r="E13367" s="519" t="s">
        <v>42821</v>
      </c>
      <c r="F13367" s="519" t="s">
        <v>42822</v>
      </c>
      <c r="G13367" s="519" t="s">
        <v>42823</v>
      </c>
      <c r="H13367" s="519" t="s">
        <v>42824</v>
      </c>
      <c r="I13367" s="519" t="s">
        <v>5</v>
      </c>
      <c r="J13367" s="650">
        <v>12.21</v>
      </c>
    </row>
    <row r="13368" spans="1:10">
      <c r="A13368" s="519" t="s">
        <v>13521</v>
      </c>
      <c r="B13368" s="519" t="str">
        <f t="shared" si="208"/>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368" s="519" t="s">
        <v>42819</v>
      </c>
      <c r="D13368" s="519" t="s">
        <v>42820</v>
      </c>
      <c r="E13368" s="519" t="s">
        <v>42821</v>
      </c>
      <c r="F13368" s="519" t="s">
        <v>42822</v>
      </c>
      <c r="G13368" s="519" t="s">
        <v>42823</v>
      </c>
      <c r="H13368" s="519" t="s">
        <v>42824</v>
      </c>
      <c r="I13368" s="519" t="s">
        <v>5</v>
      </c>
      <c r="J13368" s="650">
        <v>11.13</v>
      </c>
    </row>
    <row r="13369" spans="1:10">
      <c r="A13369" s="519" t="s">
        <v>13522</v>
      </c>
      <c r="B13369" s="519" t="str">
        <f t="shared" si="208"/>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369" s="519" t="s">
        <v>42825</v>
      </c>
      <c r="D13369" s="519" t="s">
        <v>42826</v>
      </c>
      <c r="E13369" s="519" t="s">
        <v>42827</v>
      </c>
      <c r="F13369" s="519" t="s">
        <v>42828</v>
      </c>
      <c r="G13369" s="519" t="s">
        <v>42829</v>
      </c>
      <c r="H13369" s="519" t="s">
        <v>42830</v>
      </c>
      <c r="I13369" s="519" t="s">
        <v>5</v>
      </c>
      <c r="J13369" s="650">
        <v>12.71</v>
      </c>
    </row>
    <row r="13370" spans="1:10">
      <c r="A13370" s="519" t="s">
        <v>13523</v>
      </c>
      <c r="B13370" s="519" t="str">
        <f t="shared" si="208"/>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370" s="519" t="s">
        <v>42825</v>
      </c>
      <c r="D13370" s="519" t="s">
        <v>42826</v>
      </c>
      <c r="E13370" s="519" t="s">
        <v>42827</v>
      </c>
      <c r="F13370" s="519" t="s">
        <v>42828</v>
      </c>
      <c r="G13370" s="519" t="s">
        <v>42829</v>
      </c>
      <c r="H13370" s="519" t="s">
        <v>42830</v>
      </c>
      <c r="I13370" s="519" t="s">
        <v>5</v>
      </c>
      <c r="J13370" s="650">
        <v>11.63</v>
      </c>
    </row>
    <row r="13371" spans="1:10">
      <c r="A13371" s="519" t="s">
        <v>13524</v>
      </c>
      <c r="B13371" s="519" t="str">
        <f t="shared" si="208"/>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371" s="519" t="s">
        <v>42819</v>
      </c>
      <c r="D13371" s="519" t="s">
        <v>42831</v>
      </c>
      <c r="E13371" s="519" t="s">
        <v>42832</v>
      </c>
      <c r="F13371" s="519" t="s">
        <v>42833</v>
      </c>
      <c r="G13371" s="519" t="s">
        <v>42834</v>
      </c>
      <c r="I13371" s="519" t="s">
        <v>5</v>
      </c>
      <c r="J13371" s="650">
        <v>12.91</v>
      </c>
    </row>
    <row r="13372" spans="1:10">
      <c r="A13372" s="519" t="s">
        <v>13525</v>
      </c>
      <c r="B13372" s="519" t="str">
        <f t="shared" si="208"/>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372" s="519" t="s">
        <v>42819</v>
      </c>
      <c r="D13372" s="519" t="s">
        <v>42831</v>
      </c>
      <c r="E13372" s="519" t="s">
        <v>42832</v>
      </c>
      <c r="F13372" s="519" t="s">
        <v>42833</v>
      </c>
      <c r="G13372" s="519" t="s">
        <v>42834</v>
      </c>
      <c r="I13372" s="519" t="s">
        <v>5</v>
      </c>
      <c r="J13372" s="650">
        <v>11.82</v>
      </c>
    </row>
    <row r="13373" spans="1:10">
      <c r="A13373" s="519" t="s">
        <v>13526</v>
      </c>
      <c r="B13373" s="519" t="str">
        <f t="shared" si="208"/>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373" s="519" t="s">
        <v>42819</v>
      </c>
      <c r="D13373" s="519" t="s">
        <v>42835</v>
      </c>
      <c r="E13373" s="519" t="s">
        <v>42836</v>
      </c>
      <c r="F13373" s="519" t="s">
        <v>42837</v>
      </c>
      <c r="G13373" s="519" t="s">
        <v>42838</v>
      </c>
      <c r="I13373" s="519" t="s">
        <v>5</v>
      </c>
      <c r="J13373" s="650">
        <v>17.420000000000002</v>
      </c>
    </row>
    <row r="13374" spans="1:10">
      <c r="A13374" s="519" t="s">
        <v>13527</v>
      </c>
      <c r="B13374" s="519" t="str">
        <f t="shared" si="208"/>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374" s="519" t="s">
        <v>42819</v>
      </c>
      <c r="D13374" s="519" t="s">
        <v>42835</v>
      </c>
      <c r="E13374" s="519" t="s">
        <v>42836</v>
      </c>
      <c r="F13374" s="519" t="s">
        <v>42837</v>
      </c>
      <c r="G13374" s="519" t="s">
        <v>42838</v>
      </c>
      <c r="I13374" s="519" t="s">
        <v>5</v>
      </c>
      <c r="J13374" s="650">
        <v>16.34</v>
      </c>
    </row>
    <row r="13375" spans="1:10">
      <c r="A13375" s="519" t="s">
        <v>13528</v>
      </c>
      <c r="B13375" s="519" t="str">
        <f t="shared" si="208"/>
        <v>RETIRADA E REASSENTAMENTO DE CHUVEIRO,INCLUSIVE MATERIAIS NECESSARIOS</v>
      </c>
      <c r="C13375" s="519" t="s">
        <v>42839</v>
      </c>
      <c r="D13375" s="519" t="s">
        <v>42840</v>
      </c>
      <c r="I13375" s="519" t="s">
        <v>5</v>
      </c>
      <c r="J13375" s="650">
        <v>57.5</v>
      </c>
    </row>
    <row r="13376" spans="1:10">
      <c r="A13376" s="519" t="s">
        <v>13529</v>
      </c>
      <c r="B13376" s="519" t="str">
        <f t="shared" si="208"/>
        <v>RETIRADA E REASSENTAMENTO DE CHUVEIRO,INCLUSIVE MATERIAIS NECESSARIOS</v>
      </c>
      <c r="C13376" s="519" t="s">
        <v>42839</v>
      </c>
      <c r="D13376" s="519" t="s">
        <v>42840</v>
      </c>
      <c r="I13376" s="519" t="s">
        <v>5</v>
      </c>
      <c r="J13376" s="650">
        <v>51.21</v>
      </c>
    </row>
    <row r="13377" spans="1:10">
      <c r="A13377" s="519" t="s">
        <v>13530</v>
      </c>
      <c r="B13377" s="519" t="str">
        <f t="shared" si="208"/>
        <v>RETIRADA E REASSENTAMENTO DE TORNEIRA,INCLUSIVE MATERIAIS NECESSARIOS</v>
      </c>
      <c r="C13377" s="519" t="s">
        <v>42841</v>
      </c>
      <c r="D13377" s="519" t="s">
        <v>42840</v>
      </c>
      <c r="I13377" s="519" t="s">
        <v>5</v>
      </c>
      <c r="J13377" s="650">
        <v>47.19</v>
      </c>
    </row>
    <row r="13378" spans="1:10">
      <c r="A13378" s="519" t="s">
        <v>13531</v>
      </c>
      <c r="B13378" s="519" t="str">
        <f t="shared" si="208"/>
        <v>RETIRADA E REASSENTAMENTO DE TORNEIRA,INCLUSIVE MATERIAIS NECESSARIOS</v>
      </c>
      <c r="C13378" s="519" t="s">
        <v>42841</v>
      </c>
      <c r="D13378" s="519" t="s">
        <v>42840</v>
      </c>
      <c r="I13378" s="519" t="s">
        <v>5</v>
      </c>
      <c r="J13378" s="650">
        <v>40.909999999999997</v>
      </c>
    </row>
    <row r="13379" spans="1:10">
      <c r="A13379" s="519" t="s">
        <v>13532</v>
      </c>
      <c r="B13379" s="519" t="str">
        <f t="shared" si="208"/>
        <v>ASSENTAMENTO DE TORNEIRA(EXCLUSIVE FORNECIMENTO DO APARELHO),INCLUSIVE MATERIAIS NECESSARIOS</v>
      </c>
      <c r="C13379" s="519" t="s">
        <v>42842</v>
      </c>
      <c r="D13379" s="519" t="s">
        <v>42843</v>
      </c>
      <c r="I13379" s="519" t="s">
        <v>5</v>
      </c>
      <c r="J13379" s="650">
        <v>23.65</v>
      </c>
    </row>
    <row r="13380" spans="1:10">
      <c r="A13380" s="519" t="s">
        <v>13533</v>
      </c>
      <c r="B13380" s="519" t="str">
        <f t="shared" si="208"/>
        <v>ASSENTAMENTO DE TORNEIRA(EXCLUSIVE FORNECIMENTO DO APARELHO),INCLUSIVE MATERIAIS NECESSARIOS</v>
      </c>
      <c r="C13380" s="519" t="s">
        <v>42842</v>
      </c>
      <c r="D13380" s="519" t="s">
        <v>42843</v>
      </c>
      <c r="I13380" s="519" t="s">
        <v>5</v>
      </c>
      <c r="J13380" s="650">
        <v>20.5</v>
      </c>
    </row>
    <row r="13381" spans="1:10">
      <c r="A13381" s="519" t="s">
        <v>13534</v>
      </c>
      <c r="B13381" s="519" t="str">
        <f t="shared" si="208"/>
        <v>ASSENTAMENTO DE CHUVEIRO(EXCLUSIVE FORNECIMENTO DO APARELHO),INCLUSIVE MATERIAIS NECESSARIOS E BRACO CROMADO</v>
      </c>
      <c r="C13381" s="519" t="s">
        <v>42844</v>
      </c>
      <c r="D13381" s="519" t="s">
        <v>42845</v>
      </c>
      <c r="I13381" s="519" t="s">
        <v>5</v>
      </c>
      <c r="J13381" s="650">
        <v>33.79</v>
      </c>
    </row>
    <row r="13382" spans="1:10">
      <c r="A13382" s="519" t="s">
        <v>13535</v>
      </c>
      <c r="B13382" s="519" t="str">
        <f t="shared" si="208"/>
        <v>ASSENTAMENTO DE CHUVEIRO(EXCLUSIVE FORNECIMENTO DO APARELHO),INCLUSIVE MATERIAIS NECESSARIOS E BRACO CROMADO</v>
      </c>
      <c r="C13382" s="519" t="s">
        <v>42844</v>
      </c>
      <c r="D13382" s="519" t="s">
        <v>42845</v>
      </c>
      <c r="I13382" s="519" t="s">
        <v>5</v>
      </c>
      <c r="J13382" s="650">
        <v>30.65</v>
      </c>
    </row>
    <row r="13383" spans="1:10">
      <c r="A13383" s="519" t="s">
        <v>13536</v>
      </c>
      <c r="B13383" s="519" t="str">
        <f t="shared" si="208"/>
        <v>ASSENTAMENTO DE CHUVEIRO(EXCLUSIVE FORNECIMENTO DO APARELHOE BRACO),INCLUSIVE MATERIAIS NECESSARIOS</v>
      </c>
      <c r="C13383" s="519" t="s">
        <v>42846</v>
      </c>
      <c r="D13383" s="519" t="s">
        <v>42847</v>
      </c>
      <c r="I13383" s="519" t="s">
        <v>5</v>
      </c>
      <c r="J13383" s="650">
        <v>28.19</v>
      </c>
    </row>
    <row r="13384" spans="1:10">
      <c r="A13384" s="519" t="s">
        <v>13537</v>
      </c>
      <c r="B13384" s="519" t="str">
        <f t="shared" ref="B13384:B13447" si="209">C13384&amp;D13384&amp;E13384&amp;F13384&amp;G13384&amp;H13384</f>
        <v>ASSENTAMENTO DE CHUVEIRO(EXCLUSIVE FORNECIMENTO DO APARELHOE BRACO),INCLUSIVE MATERIAIS NECESSARIOS</v>
      </c>
      <c r="C13384" s="519" t="s">
        <v>42846</v>
      </c>
      <c r="D13384" s="519" t="s">
        <v>42847</v>
      </c>
      <c r="I13384" s="519" t="s">
        <v>5</v>
      </c>
      <c r="J13384" s="650">
        <v>25.05</v>
      </c>
    </row>
    <row r="13385" spans="1:10">
      <c r="A13385" s="519" t="s">
        <v>13538</v>
      </c>
      <c r="B13385" s="519" t="str">
        <f t="shared" si="209"/>
        <v>ABRACADEIRA DE FIXACAO,TIPO COPO,ESTAMPADA EM CHAPA DE FERRO ZINCADA,COMPOSTA DE CANOPLA,PARAFUSOS E ABRACADEIRAS PROPRIAMENTE DITA,NO DIAMETRO 1/2".FORNECIMENTO E COLOCACAO</v>
      </c>
      <c r="C13385" s="519" t="s">
        <v>42848</v>
      </c>
      <c r="D13385" s="519" t="s">
        <v>42849</v>
      </c>
      <c r="E13385" s="519" t="s">
        <v>42850</v>
      </c>
      <c r="I13385" s="519" t="s">
        <v>5</v>
      </c>
      <c r="J13385" s="650">
        <v>7.78</v>
      </c>
    </row>
    <row r="13386" spans="1:10">
      <c r="A13386" s="519" t="s">
        <v>13539</v>
      </c>
      <c r="B13386" s="519" t="str">
        <f t="shared" si="209"/>
        <v>ABRACADEIRA DE FIXACAO,TIPO COPO,ESTAMPADA EM CHAPA DE FERRO ZINCADA,COMPOSTA DE CANOPLA,PARAFUSOS E ABRACADEIRAS PROPRIAMENTE DITA,NO DIAMETRO 1/2".FORNECIMENTO E COLOCACAO</v>
      </c>
      <c r="C13386" s="519" t="s">
        <v>42848</v>
      </c>
      <c r="D13386" s="519" t="s">
        <v>42849</v>
      </c>
      <c r="E13386" s="519" t="s">
        <v>42850</v>
      </c>
      <c r="I13386" s="519" t="s">
        <v>5</v>
      </c>
      <c r="J13386" s="650">
        <v>7.02</v>
      </c>
    </row>
    <row r="13387" spans="1:10">
      <c r="A13387" s="519" t="s">
        <v>13540</v>
      </c>
      <c r="B13387" s="519" t="str">
        <f t="shared" si="209"/>
        <v>ABRACADEIRA DE FIXACAO,TIPO COPO,ESTAMPADA EM CHAPA DE FERRO ZINCADA,COMPOSTA DE CANOPLA,PARAFUSOS E ABRACADEIRAS PROPRIAMENTE DITA,NO DIAMETRO 3/4".FORNECIMENTO E COLOCACAO</v>
      </c>
      <c r="C13387" s="519" t="s">
        <v>42848</v>
      </c>
      <c r="D13387" s="519" t="s">
        <v>42849</v>
      </c>
      <c r="E13387" s="519" t="s">
        <v>42851</v>
      </c>
      <c r="I13387" s="519" t="s">
        <v>5</v>
      </c>
      <c r="J13387" s="650">
        <v>8.07</v>
      </c>
    </row>
    <row r="13388" spans="1:10">
      <c r="A13388" s="519" t="s">
        <v>13541</v>
      </c>
      <c r="B13388" s="519" t="str">
        <f t="shared" si="209"/>
        <v>ABRACADEIRA DE FIXACAO,TIPO COPO,ESTAMPADA EM CHAPA DE FERRO ZINCADA,COMPOSTA DE CANOPLA,PARAFUSOS E ABRACADEIRAS PROPRIAMENTE DITA,NO DIAMETRO 3/4".FORNECIMENTO E COLOCACAO</v>
      </c>
      <c r="C13388" s="519" t="s">
        <v>42848</v>
      </c>
      <c r="D13388" s="519" t="s">
        <v>42849</v>
      </c>
      <c r="E13388" s="519" t="s">
        <v>42851</v>
      </c>
      <c r="I13388" s="519" t="s">
        <v>5</v>
      </c>
      <c r="J13388" s="650">
        <v>7.31</v>
      </c>
    </row>
    <row r="13389" spans="1:10">
      <c r="A13389" s="519" t="s">
        <v>13542</v>
      </c>
      <c r="B13389" s="519" t="str">
        <f t="shared" si="209"/>
        <v>ABRACADEIRA DE FIXACAO,TIPO COPO,ESTAMPADA EM CHAPA DE FERRO ZINCADA,COMPOSTA DE CANOPLA,PARAFUSOS E ABRACADEIRAS PROPRIAMENTE DITA,NO DIAMETRO 1".FORNECIMENTO E COLOCACAO</v>
      </c>
      <c r="C13389" s="519" t="s">
        <v>42848</v>
      </c>
      <c r="D13389" s="519" t="s">
        <v>42849</v>
      </c>
      <c r="E13389" s="519" t="s">
        <v>42852</v>
      </c>
      <c r="I13389" s="519" t="s">
        <v>5</v>
      </c>
      <c r="J13389" s="650">
        <v>8.83</v>
      </c>
    </row>
    <row r="13390" spans="1:10">
      <c r="A13390" s="519" t="s">
        <v>13543</v>
      </c>
      <c r="B13390" s="519" t="str">
        <f t="shared" si="209"/>
        <v>ABRACADEIRA DE FIXACAO,TIPO COPO,ESTAMPADA EM CHAPA DE FERRO ZINCADA,COMPOSTA DE CANOPLA,PARAFUSOS E ABRACADEIRAS PROPRIAMENTE DITA,NO DIAMETRO 1".FORNECIMENTO E COLOCACAO</v>
      </c>
      <c r="C13390" s="519" t="s">
        <v>42848</v>
      </c>
      <c r="D13390" s="519" t="s">
        <v>42849</v>
      </c>
      <c r="E13390" s="519" t="s">
        <v>42852</v>
      </c>
      <c r="I13390" s="519" t="s">
        <v>5</v>
      </c>
      <c r="J13390" s="650">
        <v>8.07</v>
      </c>
    </row>
    <row r="13391" spans="1:10">
      <c r="A13391" s="519" t="s">
        <v>13544</v>
      </c>
      <c r="B13391" s="519" t="str">
        <f t="shared" si="209"/>
        <v>ABRACADEIRA DE FIXACAO,TIPO COPO,ESTAMPADA EM CHAPA DE FERRO ZINCADA,COMPOSTA DE CANOPLA,PARAFUSOS E ABRACADEIRAS PROPRIAMENTE DITA,NO DIAMETRO 1.1/4".FORNECIMENTO E COLOCACAO</v>
      </c>
      <c r="C13391" s="519" t="s">
        <v>42848</v>
      </c>
      <c r="D13391" s="519" t="s">
        <v>42849</v>
      </c>
      <c r="E13391" s="519" t="s">
        <v>42853</v>
      </c>
      <c r="I13391" s="519" t="s">
        <v>5</v>
      </c>
      <c r="J13391" s="650">
        <v>9.09</v>
      </c>
    </row>
    <row r="13392" spans="1:10">
      <c r="A13392" s="519" t="s">
        <v>13545</v>
      </c>
      <c r="B13392" s="519" t="str">
        <f t="shared" si="209"/>
        <v>ABRACADEIRA DE FIXACAO,TIPO COPO,ESTAMPADA EM CHAPA DE FERRO ZINCADA,COMPOSTA DE CANOPLA,PARAFUSOS E ABRACADEIRAS PROPRIAMENTE DITA,NO DIAMETRO 1.1/4".FORNECIMENTO E COLOCACAO</v>
      </c>
      <c r="C13392" s="519" t="s">
        <v>42848</v>
      </c>
      <c r="D13392" s="519" t="s">
        <v>42849</v>
      </c>
      <c r="E13392" s="519" t="s">
        <v>42853</v>
      </c>
      <c r="I13392" s="519" t="s">
        <v>5</v>
      </c>
      <c r="J13392" s="650">
        <v>8.27</v>
      </c>
    </row>
    <row r="13393" spans="1:10">
      <c r="A13393" s="519" t="s">
        <v>13546</v>
      </c>
      <c r="B13393" s="519" t="str">
        <f t="shared" si="209"/>
        <v>ABRACADEIRA DE FIXACAO,TIPO COPO,ESTAMPADA EM CHAPA DE FERRO ZINCADA,COMPOSTA DE CANOPLA,PARAFUSOS E ABRACADEIRAS PROPRIAMENTE DITA,NO DIAMETRO 1.1/2".FORNECIMENTO E COLOCACAO</v>
      </c>
      <c r="C13393" s="519" t="s">
        <v>42848</v>
      </c>
      <c r="D13393" s="519" t="s">
        <v>42849</v>
      </c>
      <c r="E13393" s="519" t="s">
        <v>42854</v>
      </c>
      <c r="I13393" s="519" t="s">
        <v>5</v>
      </c>
      <c r="J13393" s="650">
        <v>9.11</v>
      </c>
    </row>
    <row r="13394" spans="1:10">
      <c r="A13394" s="519" t="s">
        <v>13547</v>
      </c>
      <c r="B13394" s="519" t="str">
        <f t="shared" si="209"/>
        <v>ABRACADEIRA DE FIXACAO,TIPO COPO,ESTAMPADA EM CHAPA DE FERRO ZINCADA,COMPOSTA DE CANOPLA,PARAFUSOS E ABRACADEIRAS PROPRIAMENTE DITA,NO DIAMETRO 1.1/2".FORNECIMENTO E COLOCACAO</v>
      </c>
      <c r="C13394" s="519" t="s">
        <v>42848</v>
      </c>
      <c r="D13394" s="519" t="s">
        <v>42849</v>
      </c>
      <c r="E13394" s="519" t="s">
        <v>42854</v>
      </c>
      <c r="I13394" s="519" t="s">
        <v>5</v>
      </c>
      <c r="J13394" s="650">
        <v>8.2899999999999991</v>
      </c>
    </row>
    <row r="13395" spans="1:10">
      <c r="A13395" s="519" t="s">
        <v>13548</v>
      </c>
      <c r="B13395" s="519" t="str">
        <f t="shared" si="209"/>
        <v>ABRACADEIRA DE FIXACAO,TIPO COPO,ESTAMPADA EM CHAPA DE FERRO ZINCADA,COMPOSTA DE CANOPLA,PARAFUSOS E ABRACADEIRAS PROPRIAMENTE DITA,NO DIAMETRO 2".FORNECIMENTO E COLOCACAO</v>
      </c>
      <c r="C13395" s="519" t="s">
        <v>42848</v>
      </c>
      <c r="D13395" s="519" t="s">
        <v>42849</v>
      </c>
      <c r="E13395" s="519" t="s">
        <v>42855</v>
      </c>
      <c r="I13395" s="519" t="s">
        <v>5</v>
      </c>
      <c r="J13395" s="650">
        <v>9.73</v>
      </c>
    </row>
    <row r="13396" spans="1:10">
      <c r="A13396" s="519" t="s">
        <v>13549</v>
      </c>
      <c r="B13396" s="519" t="str">
        <f t="shared" si="209"/>
        <v>ABRACADEIRA DE FIXACAO,TIPO COPO,ESTAMPADA EM CHAPA DE FERRO ZINCADA,COMPOSTA DE CANOPLA,PARAFUSOS E ABRACADEIRAS PROPRIAMENTE DITA,NO DIAMETRO 2".FORNECIMENTO E COLOCACAO</v>
      </c>
      <c r="C13396" s="519" t="s">
        <v>42848</v>
      </c>
      <c r="D13396" s="519" t="s">
        <v>42849</v>
      </c>
      <c r="E13396" s="519" t="s">
        <v>42855</v>
      </c>
      <c r="I13396" s="519" t="s">
        <v>5</v>
      </c>
      <c r="J13396" s="650">
        <v>8.85</v>
      </c>
    </row>
    <row r="13397" spans="1:10">
      <c r="A13397" s="519" t="s">
        <v>13550</v>
      </c>
      <c r="B13397" s="519" t="str">
        <f t="shared" si="209"/>
        <v>ABRACADEIRA DE FIXACAO,TIPO COPO,ESTAMPADA EM CHAPA DE FERRO ZINCADA,COMPOSTA DE CANOPLA,PARAFUSOS E ABRACADEIRAS PROPRIAMENTE DITA,NO DIAMETRO 2.1/2".FORNECIMENTO E COLOCACAO</v>
      </c>
      <c r="C13397" s="519" t="s">
        <v>42848</v>
      </c>
      <c r="D13397" s="519" t="s">
        <v>42849</v>
      </c>
      <c r="E13397" s="519" t="s">
        <v>42856</v>
      </c>
      <c r="I13397" s="519" t="s">
        <v>5</v>
      </c>
      <c r="J13397" s="650">
        <v>10.16</v>
      </c>
    </row>
    <row r="13398" spans="1:10">
      <c r="A13398" s="519" t="s">
        <v>13551</v>
      </c>
      <c r="B13398" s="519" t="str">
        <f t="shared" si="209"/>
        <v>ABRACADEIRA DE FIXACAO,TIPO COPO,ESTAMPADA EM CHAPA DE FERRO ZINCADA,COMPOSTA DE CANOPLA,PARAFUSOS E ABRACADEIRAS PROPRIAMENTE DITA,NO DIAMETRO 2.1/2".FORNECIMENTO E COLOCACAO</v>
      </c>
      <c r="C13398" s="519" t="s">
        <v>42848</v>
      </c>
      <c r="D13398" s="519" t="s">
        <v>42849</v>
      </c>
      <c r="E13398" s="519" t="s">
        <v>42856</v>
      </c>
      <c r="I13398" s="519" t="s">
        <v>5</v>
      </c>
      <c r="J13398" s="650">
        <v>9.2799999999999994</v>
      </c>
    </row>
    <row r="13399" spans="1:10">
      <c r="A13399" s="519" t="s">
        <v>13552</v>
      </c>
      <c r="B13399" s="519" t="str">
        <f t="shared" si="209"/>
        <v>ABRACADEIRA DE FIXACAO,TIPO COPO,ESTAMPADA EM CHAPA DE FERRO ZINCADA,COMPOSTA DE CANOPLA,PARAFUSOS E ABRACADEIRAS PROPRIAMENTE DITA,NO DIAMETRO 3".FORNECIMENTO E COLOCACAO</v>
      </c>
      <c r="C13399" s="519" t="s">
        <v>42848</v>
      </c>
      <c r="D13399" s="519" t="s">
        <v>42849</v>
      </c>
      <c r="E13399" s="519" t="s">
        <v>42857</v>
      </c>
      <c r="I13399" s="519" t="s">
        <v>5</v>
      </c>
      <c r="J13399" s="650">
        <v>10.94</v>
      </c>
    </row>
    <row r="13400" spans="1:10">
      <c r="A13400" s="519" t="s">
        <v>13553</v>
      </c>
      <c r="B13400" s="519" t="str">
        <f t="shared" si="209"/>
        <v>ABRACADEIRA DE FIXACAO,TIPO COPO,ESTAMPADA EM CHAPA DE FERRO ZINCADA,COMPOSTA DE CANOPLA,PARAFUSOS E ABRACADEIRAS PROPRIAMENTE DITA,NO DIAMETRO 3".FORNECIMENTO E COLOCACAO</v>
      </c>
      <c r="C13400" s="519" t="s">
        <v>42848</v>
      </c>
      <c r="D13400" s="519" t="s">
        <v>42849</v>
      </c>
      <c r="E13400" s="519" t="s">
        <v>42857</v>
      </c>
      <c r="I13400" s="519" t="s">
        <v>5</v>
      </c>
      <c r="J13400" s="650">
        <v>9.99</v>
      </c>
    </row>
    <row r="13401" spans="1:10">
      <c r="A13401" s="519" t="s">
        <v>13554</v>
      </c>
      <c r="B13401" s="519" t="str">
        <f t="shared" si="209"/>
        <v>ABRACADEIRA DE FIXACAO,TIPO COPO,ESTAMPADA EM CHAPA DE FERRO ZINCADA,COMPOSTA DE CANOPLA,PARAFUSOS E ABRACADEIRAS PROPRIAMENTE DITA,NO DIAMETRO 4".FORNECIMENTO E COLOCACAO</v>
      </c>
      <c r="C13401" s="519" t="s">
        <v>42848</v>
      </c>
      <c r="D13401" s="519" t="s">
        <v>42849</v>
      </c>
      <c r="E13401" s="519" t="s">
        <v>42858</v>
      </c>
      <c r="I13401" s="519" t="s">
        <v>5</v>
      </c>
      <c r="J13401" s="650">
        <v>11.86</v>
      </c>
    </row>
    <row r="13402" spans="1:10">
      <c r="A13402" s="519" t="s">
        <v>13555</v>
      </c>
      <c r="B13402" s="519" t="str">
        <f t="shared" si="209"/>
        <v>ABRACADEIRA DE FIXACAO,TIPO COPO,ESTAMPADA EM CHAPA DE FERRO ZINCADA,COMPOSTA DE CANOPLA,PARAFUSOS E ABRACADEIRAS PROPRIAMENTE DITA,NO DIAMETRO 4".FORNECIMENTO E COLOCACAO</v>
      </c>
      <c r="C13402" s="519" t="s">
        <v>42848</v>
      </c>
      <c r="D13402" s="519" t="s">
        <v>42849</v>
      </c>
      <c r="E13402" s="519" t="s">
        <v>42858</v>
      </c>
      <c r="I13402" s="519" t="s">
        <v>5</v>
      </c>
      <c r="J13402" s="650">
        <v>10.91</v>
      </c>
    </row>
    <row r="13403" spans="1:10">
      <c r="A13403" s="519" t="s">
        <v>13556</v>
      </c>
      <c r="B13403" s="519" t="str">
        <f t="shared" si="209"/>
        <v>RETIRADA E REASSENTAMENTO DE BIDE COM 2 REGISTROS,INCLUSIVEMATERIAIS NECESSARIOS</v>
      </c>
      <c r="C13403" s="519" t="s">
        <v>42859</v>
      </c>
      <c r="D13403" s="519" t="s">
        <v>42860</v>
      </c>
      <c r="I13403" s="519" t="s">
        <v>5</v>
      </c>
      <c r="J13403" s="650">
        <v>240.76</v>
      </c>
    </row>
    <row r="13404" spans="1:10">
      <c r="A13404" s="519" t="s">
        <v>13557</v>
      </c>
      <c r="B13404" s="519" t="str">
        <f t="shared" si="209"/>
        <v>RETIRADA E REASSENTAMENTO DE BIDE COM 2 REGISTROS,INCLUSIVEMATERIAIS NECESSARIOS</v>
      </c>
      <c r="C13404" s="519" t="s">
        <v>42859</v>
      </c>
      <c r="D13404" s="519" t="s">
        <v>42860</v>
      </c>
      <c r="I13404" s="519" t="s">
        <v>5</v>
      </c>
      <c r="J13404" s="650">
        <v>219.09</v>
      </c>
    </row>
    <row r="13405" spans="1:10">
      <c r="A13405" s="519" t="s">
        <v>13558</v>
      </c>
      <c r="B13405" s="519" t="str">
        <f t="shared" si="209"/>
        <v>ASSENTAMENTO DE VASO SANITARIO SIFONADO(EXCLUSIVE FORNECIMENTO DO APARELHO),INCLUSIVE MATERIAIS NECESSARIOS</v>
      </c>
      <c r="C13405" s="519" t="s">
        <v>42861</v>
      </c>
      <c r="D13405" s="519" t="s">
        <v>42862</v>
      </c>
      <c r="I13405" s="519" t="s">
        <v>5</v>
      </c>
      <c r="J13405" s="650">
        <v>48.07</v>
      </c>
    </row>
    <row r="13406" spans="1:10">
      <c r="A13406" s="519" t="s">
        <v>13559</v>
      </c>
      <c r="B13406" s="519" t="str">
        <f t="shared" si="209"/>
        <v>ASSENTAMENTO DE VASO SANITARIO SIFONADO(EXCLUSIVE FORNECIMENTO DO APARELHO),INCLUSIVE MATERIAIS NECESSARIOS</v>
      </c>
      <c r="C13406" s="519" t="s">
        <v>42861</v>
      </c>
      <c r="D13406" s="519" t="s">
        <v>42862</v>
      </c>
      <c r="I13406" s="519" t="s">
        <v>5</v>
      </c>
      <c r="J13406" s="650">
        <v>42.66</v>
      </c>
    </row>
    <row r="13407" spans="1:10">
      <c r="A13407" s="519" t="s">
        <v>13560</v>
      </c>
      <c r="B13407" s="519" t="str">
        <f t="shared" si="209"/>
        <v>RETIRADA E REASSENTAMENTO DE VASO SANITARIO SIFONADO,INCLUSIVE MATERIAIS NECESSARIOS</v>
      </c>
      <c r="C13407" s="519" t="s">
        <v>42863</v>
      </c>
      <c r="D13407" s="519" t="s">
        <v>42864</v>
      </c>
      <c r="I13407" s="519" t="s">
        <v>5</v>
      </c>
      <c r="J13407" s="650">
        <v>160.01</v>
      </c>
    </row>
    <row r="13408" spans="1:10">
      <c r="A13408" s="519" t="s">
        <v>13561</v>
      </c>
      <c r="B13408" s="519" t="str">
        <f t="shared" si="209"/>
        <v>RETIRADA E REASSENTAMENTO DE VASO SANITARIO SIFONADO,INCLUSIVE MATERIAIS NECESSARIOS</v>
      </c>
      <c r="C13408" s="519" t="s">
        <v>42863</v>
      </c>
      <c r="D13408" s="519" t="s">
        <v>42864</v>
      </c>
      <c r="I13408" s="519" t="s">
        <v>5</v>
      </c>
      <c r="J13408" s="650">
        <v>149.16999999999999</v>
      </c>
    </row>
    <row r="13409" spans="1:10">
      <c r="A13409" s="519" t="s">
        <v>13562</v>
      </c>
      <c r="B13409" s="519" t="str">
        <f t="shared" si="209"/>
        <v>RETIRADA E REASSENTAMENTO DE VALVULA DE DESCARGA</v>
      </c>
      <c r="C13409" s="519" t="s">
        <v>13563</v>
      </c>
      <c r="I13409" s="519" t="s">
        <v>5</v>
      </c>
      <c r="J13409" s="650">
        <v>157.09</v>
      </c>
    </row>
    <row r="13410" spans="1:10">
      <c r="A13410" s="519" t="s">
        <v>13564</v>
      </c>
      <c r="B13410" s="519" t="str">
        <f t="shared" si="209"/>
        <v>RETIRADA E REASSENTAMENTO DE VALVULA DE DESCARGA</v>
      </c>
      <c r="C13410" s="519" t="s">
        <v>13563</v>
      </c>
      <c r="I13410" s="519" t="s">
        <v>5</v>
      </c>
      <c r="J13410" s="650">
        <v>136.12</v>
      </c>
    </row>
    <row r="13411" spans="1:10">
      <c r="A13411" s="519" t="s">
        <v>13565</v>
      </c>
      <c r="B13411" s="519" t="str">
        <f t="shared" si="209"/>
        <v>RETIRADA E REASSENTAMENTO DE TUBO VENTILADOR,DE CIMENTO SEMAMIANTO,COM DIAMETRO DE 3"</v>
      </c>
      <c r="C13411" s="519" t="s">
        <v>42865</v>
      </c>
      <c r="D13411" s="519" t="s">
        <v>42866</v>
      </c>
      <c r="I13411" s="519" t="s">
        <v>36</v>
      </c>
      <c r="J13411" s="650">
        <v>25.59</v>
      </c>
    </row>
    <row r="13412" spans="1:10">
      <c r="A13412" s="519" t="s">
        <v>13566</v>
      </c>
      <c r="B13412" s="519" t="str">
        <f t="shared" si="209"/>
        <v>RETIRADA E REASSENTAMENTO DE TUBO VENTILADOR,DE CIMENTO SEMAMIANTO,COM DIAMETRO DE 3"</v>
      </c>
      <c r="C13412" s="519" t="s">
        <v>42865</v>
      </c>
      <c r="D13412" s="519" t="s">
        <v>42866</v>
      </c>
      <c r="I13412" s="519" t="s">
        <v>36</v>
      </c>
      <c r="J13412" s="650">
        <v>22.32</v>
      </c>
    </row>
    <row r="13413" spans="1:10">
      <c r="A13413" s="519" t="s">
        <v>13567</v>
      </c>
      <c r="B13413" s="519" t="str">
        <f t="shared" si="209"/>
        <v>RETIRADA E REASSENTAMENTO DE TUBO VENTILADOR,DE CIMENTO SEMAMIANTO,COM DIAMETRO DE 4"</v>
      </c>
      <c r="C13413" s="519" t="s">
        <v>42865</v>
      </c>
      <c r="D13413" s="519" t="s">
        <v>42867</v>
      </c>
      <c r="I13413" s="519" t="s">
        <v>36</v>
      </c>
      <c r="J13413" s="650">
        <v>34.119999999999997</v>
      </c>
    </row>
    <row r="13414" spans="1:10">
      <c r="A13414" s="519" t="s">
        <v>13568</v>
      </c>
      <c r="B13414" s="519" t="str">
        <f t="shared" si="209"/>
        <v>RETIRADA E REASSENTAMENTO DE TUBO VENTILADOR,DE CIMENTO SEMAMIANTO,COM DIAMETRO DE 4"</v>
      </c>
      <c r="C13414" s="519" t="s">
        <v>42865</v>
      </c>
      <c r="D13414" s="519" t="s">
        <v>42867</v>
      </c>
      <c r="I13414" s="519" t="s">
        <v>36</v>
      </c>
      <c r="J13414" s="650">
        <v>29.76</v>
      </c>
    </row>
    <row r="13415" spans="1:10">
      <c r="A13415" s="519" t="s">
        <v>13569</v>
      </c>
      <c r="B13415" s="519" t="str">
        <f t="shared" si="209"/>
        <v>CHUVEIRO AUTOMATICO SPRINKLER DE RESPOSTA PADRAO,TIPO LATERAL (SIDEWALL) DN 15MM (1/2"),TEMPERATURA 68ºC (BULBO VERMELHO) E COEFICIENTE DE DESCARGA K80.FORNECIMENTO E COLOCACAO</v>
      </c>
      <c r="C13415" s="519" t="s">
        <v>51807</v>
      </c>
      <c r="D13415" s="519" t="s">
        <v>51808</v>
      </c>
      <c r="E13415" s="519" t="s">
        <v>51809</v>
      </c>
      <c r="I13415" s="519" t="s">
        <v>5</v>
      </c>
      <c r="J13415" s="650">
        <v>48.21</v>
      </c>
    </row>
    <row r="13416" spans="1:10">
      <c r="A13416" s="519" t="s">
        <v>13570</v>
      </c>
      <c r="B13416" s="519" t="str">
        <f t="shared" si="209"/>
        <v>CHUVEIRO AUTOMATICO SPRINKLER DE RESPOSTA PADRAO,TIPO LATERAL (SIDEWALL) DN 15MM (1/2"),TEMPERATURA 68ºC (BULBO VERMELHO) E COEFICIENTE DE DESCARGA K80.FORNECIMENTO E COLOCACAO</v>
      </c>
      <c r="C13416" s="519" t="s">
        <v>51807</v>
      </c>
      <c r="D13416" s="519" t="s">
        <v>51808</v>
      </c>
      <c r="E13416" s="519" t="s">
        <v>51809</v>
      </c>
      <c r="I13416" s="519" t="s">
        <v>5</v>
      </c>
      <c r="J13416" s="650">
        <v>47.27</v>
      </c>
    </row>
    <row r="13417" spans="1:10">
      <c r="A13417" s="519" t="s">
        <v>13571</v>
      </c>
      <c r="B13417" s="519" t="str">
        <f t="shared" si="209"/>
        <v>CHUVEIRO AUTOMATICO SPRINKLER DE RESPOSTA PADRAO,TIPO LATERAL (SIDEWALL) DN 15MM (1/2"),TEMPERATURA 79ºC (BULBO AMARELO) E COEFICIENTE DE DESCARGA K80.FORNECIMENTO E COLOCACAO</v>
      </c>
      <c r="C13417" s="519" t="s">
        <v>51807</v>
      </c>
      <c r="D13417" s="519" t="s">
        <v>51810</v>
      </c>
      <c r="E13417" s="519" t="s">
        <v>51811</v>
      </c>
      <c r="I13417" s="519" t="s">
        <v>5</v>
      </c>
      <c r="J13417" s="650">
        <v>62.46</v>
      </c>
    </row>
    <row r="13418" spans="1:10">
      <c r="A13418" s="519" t="s">
        <v>13572</v>
      </c>
      <c r="B13418" s="519" t="str">
        <f t="shared" si="209"/>
        <v>CHUVEIRO AUTOMATICO SPRINKLER DE RESPOSTA PADRAO,TIPO LATERAL (SIDEWALL) DN 15MM (1/2"),TEMPERATURA 79ºC (BULBO AMARELO) E COEFICIENTE DE DESCARGA K80.FORNECIMENTO E COLOCACAO</v>
      </c>
      <c r="C13418" s="519" t="s">
        <v>51807</v>
      </c>
      <c r="D13418" s="519" t="s">
        <v>51810</v>
      </c>
      <c r="E13418" s="519" t="s">
        <v>51811</v>
      </c>
      <c r="I13418" s="519" t="s">
        <v>5</v>
      </c>
      <c r="J13418" s="650">
        <v>61.52</v>
      </c>
    </row>
    <row r="13419" spans="1:10">
      <c r="A13419" s="519" t="s">
        <v>13573</v>
      </c>
      <c r="B13419" s="519" t="str">
        <f t="shared" si="209"/>
        <v>CHUVEIRO AUTOMATICO SPRINKLER DE RESPOSTA PADRAO,TIPO PENDENTE,DN 15MM(1/2"),TEMPERATURA 68ºC (BULBO VERMELHO) E COEFICIENTE DE DESCARGA K80.FORNECIMENTO E COLOCACAO</v>
      </c>
      <c r="C13419" s="519" t="s">
        <v>51812</v>
      </c>
      <c r="D13419" s="519" t="s">
        <v>51813</v>
      </c>
      <c r="E13419" s="519" t="s">
        <v>51814</v>
      </c>
      <c r="I13419" s="519" t="s">
        <v>5</v>
      </c>
      <c r="J13419" s="650">
        <v>34.82</v>
      </c>
    </row>
    <row r="13420" spans="1:10">
      <c r="A13420" s="519" t="s">
        <v>13574</v>
      </c>
      <c r="B13420" s="519" t="str">
        <f t="shared" si="209"/>
        <v>CHUVEIRO AUTOMATICO SPRINKLER DE RESPOSTA PADRAO,TIPO PENDENTE,DN 15MM(1/2"),TEMPERATURA 68ºC (BULBO VERMELHO) E COEFICIENTE DE DESCARGA K80.FORNECIMENTO E COLOCACAO</v>
      </c>
      <c r="C13420" s="519" t="s">
        <v>51812</v>
      </c>
      <c r="D13420" s="519" t="s">
        <v>51813</v>
      </c>
      <c r="E13420" s="519" t="s">
        <v>51814</v>
      </c>
      <c r="I13420" s="519" t="s">
        <v>5</v>
      </c>
      <c r="J13420" s="650">
        <v>33.880000000000003</v>
      </c>
    </row>
    <row r="13421" spans="1:10">
      <c r="A13421" s="519" t="s">
        <v>13575</v>
      </c>
      <c r="B13421" s="519" t="str">
        <f t="shared" si="209"/>
        <v>CHUVEIRO AUTOMATICO SPRINKLER DE RESPOSTA PADRAO,TIPO PENDENTE,DN 15MM(1/2"),TEMPERATURA 79ºC (BULBO AMARELO) E COEFICIENTE DE DESCARGA K80.FORNECIMENTO E COLOCACAO</v>
      </c>
      <c r="C13421" s="519" t="s">
        <v>51812</v>
      </c>
      <c r="D13421" s="519" t="s">
        <v>51815</v>
      </c>
      <c r="E13421" s="519" t="s">
        <v>51816</v>
      </c>
      <c r="I13421" s="519" t="s">
        <v>5</v>
      </c>
      <c r="J13421" s="650">
        <v>35.03</v>
      </c>
    </row>
    <row r="13422" spans="1:10">
      <c r="A13422" s="519" t="s">
        <v>13576</v>
      </c>
      <c r="B13422" s="519" t="str">
        <f t="shared" si="209"/>
        <v>CHUVEIRO AUTOMATICO SPRINKLER DE RESPOSTA PADRAO,TIPO PENDENTE,DN 15MM(1/2"),TEMPERATURA 79ºC (BULBO AMARELO) E COEFICIENTE DE DESCARGA K80.FORNECIMENTO E COLOCACAO</v>
      </c>
      <c r="C13422" s="519" t="s">
        <v>51812</v>
      </c>
      <c r="D13422" s="519" t="s">
        <v>51815</v>
      </c>
      <c r="E13422" s="519" t="s">
        <v>51816</v>
      </c>
      <c r="I13422" s="519" t="s">
        <v>5</v>
      </c>
      <c r="J13422" s="650">
        <v>34.090000000000003</v>
      </c>
    </row>
    <row r="13423" spans="1:10">
      <c r="A13423" s="519" t="s">
        <v>51817</v>
      </c>
      <c r="B13423" s="519" t="str">
        <f t="shared" si="209"/>
        <v>TUBO DE FERRO GALVANIZADO COM DIAMETRO DE 1/2",COM COSTURA,PARA INSTALACOES DIVERSAS ENTERRRADAS,INCLUSIVE CONEXOES,EMENDAS E PROTECAO ANTICORROSIVA.FORNECIMENTO E COLOCACAO</v>
      </c>
      <c r="C13423" s="519" t="s">
        <v>51818</v>
      </c>
      <c r="D13423" s="519" t="s">
        <v>51819</v>
      </c>
      <c r="E13423" s="519" t="s">
        <v>51820</v>
      </c>
      <c r="I13423" s="519" t="s">
        <v>36</v>
      </c>
      <c r="J13423" s="650">
        <v>49.31</v>
      </c>
    </row>
    <row r="13424" spans="1:10">
      <c r="A13424" s="519" t="s">
        <v>51821</v>
      </c>
      <c r="B13424" s="519" t="str">
        <f t="shared" si="209"/>
        <v>TUBO DE FERRO GALVANIZADO COM DIAMETRO DE 1/2",COM COSTURA,PARA INSTALACOES DIVERSAS ENTERRRADAS,INCLUSIVE CONEXOES,EMENDAS E PROTECAO ANTICORROSIVA.FORNECIMENTO E COLOCACAO</v>
      </c>
      <c r="C13424" s="519" t="s">
        <v>51818</v>
      </c>
      <c r="D13424" s="519" t="s">
        <v>51819</v>
      </c>
      <c r="E13424" s="519" t="s">
        <v>51820</v>
      </c>
      <c r="I13424" s="519" t="s">
        <v>36</v>
      </c>
      <c r="J13424" s="650">
        <v>48.34</v>
      </c>
    </row>
    <row r="13425" spans="1:10">
      <c r="A13425" s="519" t="s">
        <v>51822</v>
      </c>
      <c r="B13425" s="519" t="str">
        <f t="shared" si="209"/>
        <v>TUBO DE FERRO GALVANIZADO COM DIAMETRO DE 3/4",COM COSTURA,PARA INSTALACOES DIVERSAS ENTERRADAS,INCLUSIVE CONEXOES,EMENDAS E PROTECAO ANTICORROSIVA.FORNECIMENTO E COLOCACAO</v>
      </c>
      <c r="C13425" s="519" t="s">
        <v>51823</v>
      </c>
      <c r="D13425" s="519" t="s">
        <v>51824</v>
      </c>
      <c r="E13425" s="519" t="s">
        <v>51825</v>
      </c>
      <c r="I13425" s="519" t="s">
        <v>36</v>
      </c>
      <c r="J13425" s="650">
        <v>62.34</v>
      </c>
    </row>
    <row r="13426" spans="1:10">
      <c r="A13426" s="519" t="s">
        <v>51826</v>
      </c>
      <c r="B13426" s="519" t="str">
        <f t="shared" si="209"/>
        <v>TUBO DE FERRO GALVANIZADO COM DIAMETRO DE 3/4",COM COSTURA,PARA INSTALACOES DIVERSAS ENTERRADAS,INCLUSIVE CONEXOES,EMENDAS E PROTECAO ANTICORROSIVA.FORNECIMENTO E COLOCACAO</v>
      </c>
      <c r="C13426" s="519" t="s">
        <v>51823</v>
      </c>
      <c r="D13426" s="519" t="s">
        <v>51824</v>
      </c>
      <c r="E13426" s="519" t="s">
        <v>51825</v>
      </c>
      <c r="I13426" s="519" t="s">
        <v>36</v>
      </c>
      <c r="J13426" s="650">
        <v>61.2</v>
      </c>
    </row>
    <row r="13427" spans="1:10">
      <c r="A13427" s="519" t="s">
        <v>51827</v>
      </c>
      <c r="B13427" s="519" t="str">
        <f t="shared" si="209"/>
        <v>TUBO DE FERRO GALVANIZADO COM DIAMETRO DE 1",COM COSTURA,PARA INSTALACOES DIVERSAS ENTERRADAS,INCLUSIVE CONEXOES,EMENDAS E PROTECAO ANTICORROSIVA.FORNECIMENTO E COLOCACAO</v>
      </c>
      <c r="C13427" s="519" t="s">
        <v>51828</v>
      </c>
      <c r="D13427" s="519" t="s">
        <v>51829</v>
      </c>
      <c r="E13427" s="519" t="s">
        <v>51830</v>
      </c>
      <c r="I13427" s="519" t="s">
        <v>51831</v>
      </c>
      <c r="J13427" s="650">
        <v>79.989999999999995</v>
      </c>
    </row>
    <row r="13428" spans="1:10">
      <c r="A13428" s="519" t="s">
        <v>51832</v>
      </c>
      <c r="B13428" s="519" t="str">
        <f t="shared" si="209"/>
        <v>TUBO DE FERRO GALVANIZADO COM DIAMETRO DE 1",COM COSTURA,PARA INSTALACOES DIVERSAS ENTERRADAS,INCLUSIVE CONEXOES,EMENDAS E PROTECAO ANTICORROSIVA.FORNECIMENTO E COLOCACAO</v>
      </c>
      <c r="C13428" s="519" t="s">
        <v>51828</v>
      </c>
      <c r="D13428" s="519" t="s">
        <v>51829</v>
      </c>
      <c r="E13428" s="519" t="s">
        <v>51830</v>
      </c>
      <c r="I13428" s="519" t="s">
        <v>51831</v>
      </c>
      <c r="J13428" s="650">
        <v>78.69</v>
      </c>
    </row>
    <row r="13429" spans="1:10">
      <c r="A13429" s="519" t="s">
        <v>51833</v>
      </c>
      <c r="B13429" s="519" t="str">
        <f t="shared" si="209"/>
        <v>TUBO DE FERRO GALVANIZADO COM DIAMETRO DE 1.1/4",COM COSTURA,PARA INSTALACOES DIVERSAS ENTERRADAS,INCLUSIVE CONEXOES,EMENDAS E PROTECAO ANTICORROSIVA.FORNECIMENTO E COLOCACAO</v>
      </c>
      <c r="C13429" s="519" t="s">
        <v>51834</v>
      </c>
      <c r="D13429" s="519" t="s">
        <v>51835</v>
      </c>
      <c r="E13429" s="519" t="s">
        <v>51836</v>
      </c>
      <c r="I13429" s="519" t="s">
        <v>36</v>
      </c>
      <c r="J13429" s="650">
        <v>108.44</v>
      </c>
    </row>
    <row r="13430" spans="1:10">
      <c r="A13430" s="519" t="s">
        <v>51837</v>
      </c>
      <c r="B13430" s="519" t="str">
        <f t="shared" si="209"/>
        <v>TUBO DE FERRO GALVANIZADO COM DIAMETRO DE 1.1/4",COM COSTURA,PARA INSTALACOES DIVERSAS ENTERRADAS,INCLUSIVE CONEXOES,EMENDAS E PROTECAO ANTICORROSIVA.FORNECIMENTO E COLOCACAO</v>
      </c>
      <c r="C13430" s="519" t="s">
        <v>51834</v>
      </c>
      <c r="D13430" s="519" t="s">
        <v>51835</v>
      </c>
      <c r="E13430" s="519" t="s">
        <v>51836</v>
      </c>
      <c r="I13430" s="519" t="s">
        <v>36</v>
      </c>
      <c r="J13430" s="650">
        <v>106.97</v>
      </c>
    </row>
    <row r="13431" spans="1:10">
      <c r="A13431" s="519" t="s">
        <v>51838</v>
      </c>
      <c r="B13431" s="519" t="str">
        <f t="shared" si="209"/>
        <v>TUBO DE FERRO GALVANIZADO COM DIAMETRO DE 1.1/2",COM COSTURA,PARA INSTALACOES DIVERSAS ENTERRADAS,INCLUSIVE CONEXOES,EMENDAS E PROTECAO ANTICORROSIVA.FORNECIMENTO E COLOCACAO</v>
      </c>
      <c r="C13431" s="519" t="s">
        <v>51839</v>
      </c>
      <c r="D13431" s="519" t="s">
        <v>51835</v>
      </c>
      <c r="E13431" s="519" t="s">
        <v>51836</v>
      </c>
      <c r="I13431" s="519" t="s">
        <v>36</v>
      </c>
      <c r="J13431" s="650">
        <v>121.34</v>
      </c>
    </row>
    <row r="13432" spans="1:10">
      <c r="A13432" s="519" t="s">
        <v>51840</v>
      </c>
      <c r="B13432" s="519" t="str">
        <f t="shared" si="209"/>
        <v>TUBO DE FERRO GALVANIZADO COM DIAMETRO DE 1.1/2",COM COSTURA,PARA INSTALACOES DIVERSAS ENTERRADAS,INCLUSIVE CONEXOES,EMENDAS E PROTECAO ANTICORROSIVA.FORNECIMENTO E COLOCACAO</v>
      </c>
      <c r="C13432" s="519" t="s">
        <v>51839</v>
      </c>
      <c r="D13432" s="519" t="s">
        <v>51835</v>
      </c>
      <c r="E13432" s="519" t="s">
        <v>51836</v>
      </c>
      <c r="I13432" s="519" t="s">
        <v>36</v>
      </c>
      <c r="J13432" s="650">
        <v>119.66</v>
      </c>
    </row>
    <row r="13433" spans="1:10">
      <c r="A13433" s="519" t="s">
        <v>51841</v>
      </c>
      <c r="B13433" s="519" t="str">
        <f t="shared" si="209"/>
        <v>TUBO DE FERRO GALVANIZADO COM DIAMETRO DE 2",COM COSTURA,PARA INSTALACOES DIVERSAS ENTERRADAS,INCLUSIVE CONEXOES,EMENDAS E PROTECAO ANTICORROSIVA.FORNECIMENTO E COLOCACAO</v>
      </c>
      <c r="C13433" s="519" t="s">
        <v>51842</v>
      </c>
      <c r="D13433" s="519" t="s">
        <v>51829</v>
      </c>
      <c r="E13433" s="519" t="s">
        <v>51830</v>
      </c>
      <c r="I13433" s="519" t="s">
        <v>36</v>
      </c>
      <c r="J13433" s="650">
        <v>152.61000000000001</v>
      </c>
    </row>
    <row r="13434" spans="1:10">
      <c r="A13434" s="519" t="s">
        <v>51843</v>
      </c>
      <c r="B13434" s="519" t="str">
        <f t="shared" si="209"/>
        <v>TUBO DE FERRO GALVANIZADO COM DIAMETRO DE 2",COM COSTURA,PARA INSTALACOES DIVERSAS ENTERRADAS,INCLUSIVE CONEXOES,EMENDAS E PROTECAO ANTICORROSIVA.FORNECIMENTO E COLOCACAO</v>
      </c>
      <c r="C13434" s="519" t="s">
        <v>51842</v>
      </c>
      <c r="D13434" s="519" t="s">
        <v>51829</v>
      </c>
      <c r="E13434" s="519" t="s">
        <v>51830</v>
      </c>
      <c r="I13434" s="519" t="s">
        <v>36</v>
      </c>
      <c r="J13434" s="650">
        <v>150.62</v>
      </c>
    </row>
    <row r="13435" spans="1:10">
      <c r="A13435" s="519" t="s">
        <v>13577</v>
      </c>
      <c r="B13435" s="519" t="str">
        <f t="shared" si="209"/>
        <v>TUBO DE FERRO GALVANIZADO COM DIAMETRO DE 2.1/2",COM COSTURA,PARA INSTALACOES DIVERSAS ENTERRADAS,INCLUSIVE CONEXOES,EMENDAS E PROTECAO ANTICORROSIVA.FORNECIMENTO E COLOCACAO</v>
      </c>
      <c r="C13435" s="519" t="s">
        <v>42868</v>
      </c>
      <c r="D13435" s="519" t="s">
        <v>51835</v>
      </c>
      <c r="E13435" s="519" t="s">
        <v>51836</v>
      </c>
      <c r="I13435" s="519" t="s">
        <v>36</v>
      </c>
      <c r="J13435" s="650">
        <v>201.42</v>
      </c>
    </row>
    <row r="13436" spans="1:10">
      <c r="A13436" s="519" t="s">
        <v>13578</v>
      </c>
      <c r="B13436" s="519" t="str">
        <f t="shared" si="209"/>
        <v>TUBO DE FERRO GALVANIZADO COM DIAMETRO DE 2.1/2",COM COSTURA,PARA INSTALACOES DIVERSAS ENTERRADAS,INCLUSIVE CONEXOES,EMENDAS E PROTECAO ANTICORROSIVA.FORNECIMENTO E COLOCACAO</v>
      </c>
      <c r="C13436" s="519" t="s">
        <v>42868</v>
      </c>
      <c r="D13436" s="519" t="s">
        <v>51835</v>
      </c>
      <c r="E13436" s="519" t="s">
        <v>51836</v>
      </c>
      <c r="I13436" s="519" t="s">
        <v>36</v>
      </c>
      <c r="J13436" s="650">
        <v>199.18</v>
      </c>
    </row>
    <row r="13437" spans="1:10">
      <c r="A13437" s="519" t="s">
        <v>13579</v>
      </c>
      <c r="B13437" s="519" t="str">
        <f t="shared" si="209"/>
        <v>TUBO DE FERRO GALVANIZADO COM DIAMETRO DE 3",COM COSTURA,PARA INSTALACOES DIVERSAS ENTERRADAS,INCLUSIVE CONEXOES,EMENDAS E PROTECAO ANTICORROSIVA.FORNECIMENTO E COLOCACAO</v>
      </c>
      <c r="C13437" s="519" t="s">
        <v>42869</v>
      </c>
      <c r="D13437" s="519" t="s">
        <v>51829</v>
      </c>
      <c r="E13437" s="519" t="s">
        <v>51830</v>
      </c>
      <c r="I13437" s="519" t="s">
        <v>36</v>
      </c>
      <c r="J13437" s="650">
        <v>232.67</v>
      </c>
    </row>
    <row r="13438" spans="1:10">
      <c r="A13438" s="519" t="s">
        <v>13580</v>
      </c>
      <c r="B13438" s="519" t="str">
        <f t="shared" si="209"/>
        <v>TUBO DE FERRO GALVANIZADO COM DIAMETRO DE 3",COM COSTURA,PARA INSTALACOES DIVERSAS ENTERRADAS,INCLUSIVE CONEXOES,EMENDAS E PROTECAO ANTICORROSIVA.FORNECIMENTO E COLOCACAO</v>
      </c>
      <c r="C13438" s="519" t="s">
        <v>42869</v>
      </c>
      <c r="D13438" s="519" t="s">
        <v>51829</v>
      </c>
      <c r="E13438" s="519" t="s">
        <v>51830</v>
      </c>
      <c r="I13438" s="519" t="s">
        <v>36</v>
      </c>
      <c r="J13438" s="650">
        <v>230.28</v>
      </c>
    </row>
    <row r="13439" spans="1:10">
      <c r="A13439" s="519" t="s">
        <v>51844</v>
      </c>
      <c r="B13439" s="519" t="str">
        <f t="shared" si="209"/>
        <v>TUBO DE FERRO GALVANIZADO COM DIAMETRO DE 4",COM COSTURA,PARA INSTALACOES DIVERSAS ENTERRADAS,INCLUSIVE CONEXOES,EMENDAS E PROTECAO ANTICORROSIVA.FORNECIMENTO E COLOCACAO</v>
      </c>
      <c r="C13439" s="519" t="s">
        <v>51845</v>
      </c>
      <c r="D13439" s="519" t="s">
        <v>51829</v>
      </c>
      <c r="E13439" s="519" t="s">
        <v>51830</v>
      </c>
      <c r="I13439" s="519" t="s">
        <v>36</v>
      </c>
      <c r="J13439" s="650">
        <v>295.12</v>
      </c>
    </row>
    <row r="13440" spans="1:10">
      <c r="A13440" s="519" t="s">
        <v>51846</v>
      </c>
      <c r="B13440" s="519" t="str">
        <f t="shared" si="209"/>
        <v>TUBO DE FERRO GALVANIZADO COM DIAMETRO DE 4",COM COSTURA,PARA INSTALACOES DIVERSAS ENTERRADAS,INCLUSIVE CONEXOES,EMENDAS E PROTECAO ANTICORROSIVA.FORNECIMENTO E COLOCACAO</v>
      </c>
      <c r="C13440" s="519" t="s">
        <v>51845</v>
      </c>
      <c r="D13440" s="519" t="s">
        <v>51829</v>
      </c>
      <c r="E13440" s="519" t="s">
        <v>51830</v>
      </c>
      <c r="I13440" s="519" t="s">
        <v>36</v>
      </c>
      <c r="J13440" s="650">
        <v>292.3</v>
      </c>
    </row>
    <row r="13441" spans="1:10">
      <c r="A13441" s="519" t="s">
        <v>51847</v>
      </c>
      <c r="B13441" s="519" t="str">
        <f t="shared" si="209"/>
        <v>TUBO DE FERRO GALVANIZADO COM DIAMETRO DE 5",COM COSTURA,PARA INSTALACOES DIVERSAS ENTERRADAS,INCLUSIVE CONEXOES,EMENDAS E PROTECAO ANTICORROSIVA.FORNECIMENTO E COLOCACAO</v>
      </c>
      <c r="C13441" s="519" t="s">
        <v>51848</v>
      </c>
      <c r="D13441" s="519" t="s">
        <v>51829</v>
      </c>
      <c r="E13441" s="519" t="s">
        <v>51830</v>
      </c>
      <c r="I13441" s="519" t="s">
        <v>36</v>
      </c>
      <c r="J13441" s="650">
        <v>482.53</v>
      </c>
    </row>
    <row r="13442" spans="1:10">
      <c r="A13442" s="519" t="s">
        <v>51849</v>
      </c>
      <c r="B13442" s="519" t="str">
        <f t="shared" si="209"/>
        <v>TUBO DE FERRO GALVANIZADO COM DIAMETRO DE 5",COM COSTURA,PARA INSTALACOES DIVERSAS ENTERRADAS,INCLUSIVE CONEXOES,EMENDAS E PROTECAO ANTICORROSIVA.FORNECIMENTO E COLOCACAO</v>
      </c>
      <c r="C13442" s="519" t="s">
        <v>51848</v>
      </c>
      <c r="D13442" s="519" t="s">
        <v>51829</v>
      </c>
      <c r="E13442" s="519" t="s">
        <v>51830</v>
      </c>
      <c r="I13442" s="519" t="s">
        <v>36</v>
      </c>
      <c r="J13442" s="650">
        <v>479.45</v>
      </c>
    </row>
    <row r="13443" spans="1:10">
      <c r="A13443" s="519" t="s">
        <v>51850</v>
      </c>
      <c r="B13443" s="519" t="str">
        <f t="shared" si="209"/>
        <v>TUBO DE FERRO GALVANIZADO COM DIAMETRO DE 6",COM COSTURA,PARA INSTALACOES DIVERSAS ENTERRADAS,INCLUSIVE CONEXOES,EMENDAS E PROTECAO ANTICORROSIVA.FORNECIMENTO E COLOCACAO</v>
      </c>
      <c r="C13443" s="519" t="s">
        <v>51851</v>
      </c>
      <c r="D13443" s="519" t="s">
        <v>51829</v>
      </c>
      <c r="E13443" s="519" t="s">
        <v>51830</v>
      </c>
      <c r="I13443" s="519" t="s">
        <v>36</v>
      </c>
      <c r="J13443" s="650">
        <v>533.37</v>
      </c>
    </row>
    <row r="13444" spans="1:10">
      <c r="A13444" s="519" t="s">
        <v>51852</v>
      </c>
      <c r="B13444" s="519" t="str">
        <f t="shared" si="209"/>
        <v>TUBO DE FERRO GALVANIZADO COM DIAMETRO DE 6",COM COSTURA,PARA INSTALACOES DIVERSAS ENTERRADAS,INCLUSIVE CONEXOES,EMENDAS E PROTECAO ANTICORROSIVA.FORNECIMENTO E COLOCACAO</v>
      </c>
      <c r="C13444" s="519" t="s">
        <v>51851</v>
      </c>
      <c r="D13444" s="519" t="s">
        <v>51829</v>
      </c>
      <c r="E13444" s="519" t="s">
        <v>51830</v>
      </c>
      <c r="I13444" s="519" t="s">
        <v>36</v>
      </c>
      <c r="J13444" s="650">
        <v>530.02</v>
      </c>
    </row>
    <row r="13445" spans="1:10">
      <c r="A13445" s="519" t="s">
        <v>13581</v>
      </c>
      <c r="B13445" s="519" t="str">
        <f t="shared" si="209"/>
        <v>RODAPES METALICOS,CALHA TRIPLA,PARA INSTALACOES ELETRICAS,TELEFONICA E DADOS,CONSTRUIDOS EM CHAPA DE ACO PRE GALVANIZADO,INCLUSIVE TODOS OS ACESSORIOS,MONTAGEM,CAIXA PARA 4 TOMADAS DE ELETRICIDADE E LOGICA.FORNECIMENTO E COLOCACAO</v>
      </c>
      <c r="C13445" s="519" t="s">
        <v>42870</v>
      </c>
      <c r="D13445" s="519" t="s">
        <v>42871</v>
      </c>
      <c r="E13445" s="519" t="s">
        <v>42872</v>
      </c>
      <c r="F13445" s="519" t="s">
        <v>42873</v>
      </c>
      <c r="I13445" s="519" t="s">
        <v>36</v>
      </c>
      <c r="J13445" s="650">
        <v>181.86</v>
      </c>
    </row>
    <row r="13446" spans="1:10">
      <c r="A13446" s="519" t="s">
        <v>13582</v>
      </c>
      <c r="B13446" s="519" t="str">
        <f t="shared" si="209"/>
        <v>RODAPES METALICOS,CALHA TRIPLA,PARA INSTALACOES ELETRICAS,TELEFONICA E DADOS,CONSTRUIDOS EM CHAPA DE ACO PRE GALVANIZADO,INCLUSIVE TODOS OS ACESSORIOS,MONTAGEM,CAIXA PARA 4 TOMADAS DE ELETRICIDADE E LOGICA.FORNECIMENTO E COLOCACAO</v>
      </c>
      <c r="C13446" s="519" t="s">
        <v>42870</v>
      </c>
      <c r="D13446" s="519" t="s">
        <v>42871</v>
      </c>
      <c r="E13446" s="519" t="s">
        <v>42872</v>
      </c>
      <c r="F13446" s="519" t="s">
        <v>42873</v>
      </c>
      <c r="I13446" s="519" t="s">
        <v>36</v>
      </c>
      <c r="J13446" s="650">
        <v>171.02</v>
      </c>
    </row>
    <row r="13447" spans="1:10">
      <c r="A13447" s="519" t="s">
        <v>13583</v>
      </c>
      <c r="B13447" s="519" t="str">
        <f t="shared" si="209"/>
        <v>RODAPES METALICOS,CALHA DUPLA,PARA INSTALACOES ELETRICAS,TELEFONICA E DADOS,CONSTRUIDOS EM CHAPA DE ACO PRE GALVANIZADO,INCLUSIVE TODOS OS ACESSORIOS,MONTAGEM,CAIXA PARA 4 TOMADASDE ELETRICIDADE E LOGICA.FORNECIMENTO E COLOCACAO</v>
      </c>
      <c r="C13447" s="519" t="s">
        <v>42874</v>
      </c>
      <c r="D13447" s="519" t="s">
        <v>42875</v>
      </c>
      <c r="E13447" s="519" t="s">
        <v>42876</v>
      </c>
      <c r="F13447" s="519" t="s">
        <v>42877</v>
      </c>
      <c r="I13447" s="519" t="s">
        <v>36</v>
      </c>
      <c r="J13447" s="650">
        <v>164.77</v>
      </c>
    </row>
    <row r="13448" spans="1:10">
      <c r="A13448" s="519" t="s">
        <v>13584</v>
      </c>
      <c r="B13448" s="519" t="str">
        <f t="shared" ref="B13448:B13511" si="210">C13448&amp;D13448&amp;E13448&amp;F13448&amp;G13448&amp;H13448</f>
        <v>RODAPES METALICOS,CALHA DUPLA,PARA INSTALACOES ELETRICAS,TELEFONICA E DADOS,CONSTRUIDOS EM CHAPA DE ACO PRE GALVANIZADO,INCLUSIVE TODOS OS ACESSORIOS,MONTAGEM,CAIXA PARA 4 TOMADASDE ELETRICIDADE E LOGICA.FORNECIMENTO E COLOCACAO</v>
      </c>
      <c r="C13448" s="519" t="s">
        <v>42874</v>
      </c>
      <c r="D13448" s="519" t="s">
        <v>42875</v>
      </c>
      <c r="E13448" s="519" t="s">
        <v>42876</v>
      </c>
      <c r="F13448" s="519" t="s">
        <v>42877</v>
      </c>
      <c r="I13448" s="519" t="s">
        <v>36</v>
      </c>
      <c r="J13448" s="650">
        <v>153.94</v>
      </c>
    </row>
    <row r="13449" spans="1:10">
      <c r="A13449" s="519" t="s">
        <v>13585</v>
      </c>
      <c r="B13449" s="519" t="str">
        <f t="shared" si="210"/>
        <v>ALCA PARA BARRILETE DE DISTRIBUICAO,DO TIPO CONCENTRADO,SOBRESERVATORIO DUPLO,INCLUSIVE RAMAIS PARA EXTRAVASOR E LIMPEZA COMPREENDENDO:5,50M DE TUBO DE PVC 50MM,REGISTROS E CONEXOES.FORNECIMENTO E INSTALACAO</v>
      </c>
      <c r="C13449" s="519" t="s">
        <v>42878</v>
      </c>
      <c r="D13449" s="519" t="s">
        <v>42879</v>
      </c>
      <c r="E13449" s="519" t="s">
        <v>42880</v>
      </c>
      <c r="F13449" s="519" t="s">
        <v>42881</v>
      </c>
      <c r="I13449" s="519" t="s">
        <v>5</v>
      </c>
      <c r="J13449" s="650">
        <v>766.51</v>
      </c>
    </row>
    <row r="13450" spans="1:10">
      <c r="A13450" s="519" t="s">
        <v>13586</v>
      </c>
      <c r="B13450" s="519" t="str">
        <f t="shared" si="210"/>
        <v>ALCA PARA BARRILETE DE DISTRIBUICAO,DO TIPO CONCENTRADO,SOBRESERVATORIO DUPLO,INCLUSIVE RAMAIS PARA EXTRAVASOR E LIMPEZA COMPREENDENDO:5,50M DE TUBO DE PVC 50MM,REGISTROS E CONEXOES.FORNECIMENTO E INSTALACAO</v>
      </c>
      <c r="C13450" s="519" t="s">
        <v>42878</v>
      </c>
      <c r="D13450" s="519" t="s">
        <v>42879</v>
      </c>
      <c r="E13450" s="519" t="s">
        <v>42880</v>
      </c>
      <c r="F13450" s="519" t="s">
        <v>42881</v>
      </c>
      <c r="I13450" s="519" t="s">
        <v>5</v>
      </c>
      <c r="J13450" s="650">
        <v>733.22</v>
      </c>
    </row>
    <row r="13451" spans="1:10">
      <c r="A13451" s="519" t="s">
        <v>13587</v>
      </c>
      <c r="B13451" s="519" t="str">
        <f t="shared" si="210"/>
        <v>ALCA PARA BARRILETE DE DISTRIBUICAO,DO TIPO CONCENTRADO,SOBRESERVATORIO DUPLO,INCLUSIVE RAMAIS PARA EXTRAVASOR E LIMPEZA COMPREENDENDO:5,50M DE TUBO DE PVC 60MM,REGISTROS E CONEXOES.FORNECIMENTO E INSTALACAO</v>
      </c>
      <c r="C13451" s="519" t="s">
        <v>42878</v>
      </c>
      <c r="D13451" s="519" t="s">
        <v>42879</v>
      </c>
      <c r="E13451" s="519" t="s">
        <v>42882</v>
      </c>
      <c r="F13451" s="519" t="s">
        <v>42881</v>
      </c>
      <c r="I13451" s="519" t="s">
        <v>5</v>
      </c>
      <c r="J13451" s="650">
        <v>1104.72</v>
      </c>
    </row>
    <row r="13452" spans="1:10">
      <c r="A13452" s="519" t="s">
        <v>13588</v>
      </c>
      <c r="B13452" s="519" t="str">
        <f t="shared" si="210"/>
        <v>ALCA PARA BARRILETE DE DISTRIBUICAO,DO TIPO CONCENTRADO,SOBRESERVATORIO DUPLO,INCLUSIVE RAMAIS PARA EXTRAVASOR E LIMPEZA COMPREENDENDO:5,50M DE TUBO DE PVC 60MM,REGISTROS E CONEXOES.FORNECIMENTO E INSTALACAO</v>
      </c>
      <c r="C13452" s="519" t="s">
        <v>42878</v>
      </c>
      <c r="D13452" s="519" t="s">
        <v>42879</v>
      </c>
      <c r="E13452" s="519" t="s">
        <v>42882</v>
      </c>
      <c r="F13452" s="519" t="s">
        <v>42881</v>
      </c>
      <c r="I13452" s="519" t="s">
        <v>5</v>
      </c>
      <c r="J13452" s="650">
        <v>1063.45</v>
      </c>
    </row>
    <row r="13453" spans="1:10">
      <c r="A13453" s="519" t="s">
        <v>13589</v>
      </c>
      <c r="B13453" s="519" t="str">
        <f t="shared" si="210"/>
        <v>ALCA PARA BARRILETE DE DISTRIBUICAO,DO TIPO CONCENTRADO,SOBRESERVATORIO DUPLO,INCLUSIVE RAMAIS PARA EXTRAVASOR E LIMPEZA COMPREENDENDO:5,50M DE TUBO DE PVC 75MM,REGISTROS E CONEXOES.FORNECIMENTO E INSTALACAO</v>
      </c>
      <c r="C13453" s="519" t="s">
        <v>42878</v>
      </c>
      <c r="D13453" s="519" t="s">
        <v>42879</v>
      </c>
      <c r="E13453" s="519" t="s">
        <v>42883</v>
      </c>
      <c r="F13453" s="519" t="s">
        <v>42881</v>
      </c>
      <c r="I13453" s="519" t="s">
        <v>5</v>
      </c>
      <c r="J13453" s="650">
        <v>1993.61</v>
      </c>
    </row>
    <row r="13454" spans="1:10">
      <c r="A13454" s="519" t="s">
        <v>13590</v>
      </c>
      <c r="B13454" s="519" t="str">
        <f t="shared" si="210"/>
        <v>ALCA PARA BARRILETE DE DISTRIBUICAO,DO TIPO CONCENTRADO,SOBRESERVATORIO DUPLO,INCLUSIVE RAMAIS PARA EXTRAVASOR E LIMPEZA COMPREENDENDO:5,50M DE TUBO DE PVC 75MM,REGISTROS E CONEXOES.FORNECIMENTO E INSTALACAO</v>
      </c>
      <c r="C13454" s="519" t="s">
        <v>42878</v>
      </c>
      <c r="D13454" s="519" t="s">
        <v>42879</v>
      </c>
      <c r="E13454" s="519" t="s">
        <v>42883</v>
      </c>
      <c r="F13454" s="519" t="s">
        <v>42881</v>
      </c>
      <c r="I13454" s="519" t="s">
        <v>5</v>
      </c>
      <c r="J13454" s="650">
        <v>1920.19</v>
      </c>
    </row>
    <row r="13455" spans="1:10">
      <c r="A13455" s="519" t="s">
        <v>13591</v>
      </c>
      <c r="B13455" s="519" t="str">
        <f t="shared" si="210"/>
        <v>ALCA PARA BARRILETE DE DISTRIBUICAO,DO TIPO CONCENTRADO,SOBRESERVATORIO DUPLO,INCLUSIVE RAMAIS PARA EXTRAVASOR E LIMPEZA COMPREENDENDO:5,50M DE TUBO DE PVC 85MM,REGISTROS E CONEXOES.FORNECIMENTO E INSTALACAO</v>
      </c>
      <c r="C13455" s="519" t="s">
        <v>42878</v>
      </c>
      <c r="D13455" s="519" t="s">
        <v>42879</v>
      </c>
      <c r="E13455" s="519" t="s">
        <v>42884</v>
      </c>
      <c r="F13455" s="519" t="s">
        <v>42881</v>
      </c>
      <c r="I13455" s="519" t="s">
        <v>5</v>
      </c>
      <c r="J13455" s="650">
        <v>2993.05</v>
      </c>
    </row>
    <row r="13456" spans="1:10">
      <c r="A13456" s="519" t="s">
        <v>13592</v>
      </c>
      <c r="B13456" s="519" t="str">
        <f t="shared" si="210"/>
        <v>ALCA PARA BARRILETE DE DISTRIBUICAO,DO TIPO CONCENTRADO,SOBRESERVATORIO DUPLO,INCLUSIVE RAMAIS PARA EXTRAVASOR E LIMPEZA COMPREENDENDO:5,50M DE TUBO DE PVC 85MM,REGISTROS E CONEXOES.FORNECIMENTO E INSTALACAO</v>
      </c>
      <c r="C13456" s="519" t="s">
        <v>42878</v>
      </c>
      <c r="D13456" s="519" t="s">
        <v>42879</v>
      </c>
      <c r="E13456" s="519" t="s">
        <v>42884</v>
      </c>
      <c r="F13456" s="519" t="s">
        <v>42881</v>
      </c>
      <c r="I13456" s="519" t="s">
        <v>5</v>
      </c>
      <c r="J13456" s="650">
        <v>2909.13</v>
      </c>
    </row>
    <row r="13457" spans="1:10">
      <c r="A13457" s="519" t="s">
        <v>13593</v>
      </c>
      <c r="B13457" s="519" t="str">
        <f t="shared" si="210"/>
        <v>ALCA PARA BARRILETE DE DISTRIBUICAO,DO TIPO CONCENTRADO,SOBRESERVATORIO DUPLO,INCLUSIVE RAMAIS PARA EXTRAVASOR E LIMPEZA COMPREENDENDO:5,50M DE TUBO DE PVC 110MM,REGISTROS E CONEXOES.FORNECIMENTO E INSTALACAO</v>
      </c>
      <c r="C13457" s="519" t="s">
        <v>42878</v>
      </c>
      <c r="D13457" s="519" t="s">
        <v>42879</v>
      </c>
      <c r="E13457" s="519" t="s">
        <v>42885</v>
      </c>
      <c r="F13457" s="519" t="s">
        <v>42886</v>
      </c>
      <c r="I13457" s="519" t="s">
        <v>5</v>
      </c>
      <c r="J13457" s="650">
        <v>4663.6499999999996</v>
      </c>
    </row>
    <row r="13458" spans="1:10">
      <c r="A13458" s="519" t="s">
        <v>13594</v>
      </c>
      <c r="B13458" s="519" t="str">
        <f t="shared" si="210"/>
        <v>ALCA PARA BARRILETE DE DISTRIBUICAO,DO TIPO CONCENTRADO,SOBRESERVATORIO DUPLO,INCLUSIVE RAMAIS PARA EXTRAVASOR E LIMPEZA COMPREENDENDO:5,50M DE TUBO DE PVC 110MM,REGISTROS E CONEXOES.FORNECIMENTO E INSTALACAO</v>
      </c>
      <c r="C13458" s="519" t="s">
        <v>42878</v>
      </c>
      <c r="D13458" s="519" t="s">
        <v>42879</v>
      </c>
      <c r="E13458" s="519" t="s">
        <v>42885</v>
      </c>
      <c r="F13458" s="519" t="s">
        <v>42886</v>
      </c>
      <c r="I13458" s="519" t="s">
        <v>5</v>
      </c>
      <c r="J13458" s="650">
        <v>4563.09</v>
      </c>
    </row>
    <row r="13459" spans="1:10">
      <c r="A13459" s="519" t="s">
        <v>13595</v>
      </c>
      <c r="B13459" s="519" t="str">
        <f t="shared" si="210"/>
        <v>COLUNA DE PVC,DE DIAMETRO 25MM,EXCLUSIVE PECAS DE DERIVACAOE RASGO EM ALVENARIA.FORNECIMENTO E ASSENTAMENTO</v>
      </c>
      <c r="C13459" s="519" t="s">
        <v>42887</v>
      </c>
      <c r="D13459" s="519" t="s">
        <v>42888</v>
      </c>
      <c r="I13459" s="519" t="s">
        <v>36</v>
      </c>
      <c r="J13459" s="650">
        <v>22.79</v>
      </c>
    </row>
    <row r="13460" spans="1:10">
      <c r="A13460" s="519" t="s">
        <v>13596</v>
      </c>
      <c r="B13460" s="519" t="str">
        <f t="shared" si="210"/>
        <v>COLUNA DE PVC,DE DIAMETRO 25MM,EXCLUSIVE PECAS DE DERIVACAOE RASGO EM ALVENARIA.FORNECIMENTO E ASSENTAMENTO</v>
      </c>
      <c r="C13460" s="519" t="s">
        <v>42887</v>
      </c>
      <c r="D13460" s="519" t="s">
        <v>42888</v>
      </c>
      <c r="I13460" s="519" t="s">
        <v>36</v>
      </c>
      <c r="J13460" s="650">
        <v>20.71</v>
      </c>
    </row>
    <row r="13461" spans="1:10">
      <c r="A13461" s="519" t="s">
        <v>13597</v>
      </c>
      <c r="B13461" s="519" t="str">
        <f t="shared" si="210"/>
        <v>COLUNA DE PVC,DE DIAMETRO 32MM,EXCLUSIVE PECAS DE DERIVACAOE RASGO EM ALVENARIA.FORNECIMENTO E ASSENTAMENTO</v>
      </c>
      <c r="C13461" s="519" t="s">
        <v>42889</v>
      </c>
      <c r="D13461" s="519" t="s">
        <v>42888</v>
      </c>
      <c r="I13461" s="519" t="s">
        <v>36</v>
      </c>
      <c r="J13461" s="650">
        <v>30.57</v>
      </c>
    </row>
    <row r="13462" spans="1:10">
      <c r="A13462" s="519" t="s">
        <v>13598</v>
      </c>
      <c r="B13462" s="519" t="str">
        <f t="shared" si="210"/>
        <v>COLUNA DE PVC,DE DIAMETRO 32MM,EXCLUSIVE PECAS DE DERIVACAOE RASGO EM ALVENARIA.FORNECIMENTO E ASSENTAMENTO</v>
      </c>
      <c r="C13462" s="519" t="s">
        <v>42889</v>
      </c>
      <c r="D13462" s="519" t="s">
        <v>42888</v>
      </c>
      <c r="I13462" s="519" t="s">
        <v>36</v>
      </c>
      <c r="J13462" s="650">
        <v>28.22</v>
      </c>
    </row>
    <row r="13463" spans="1:10">
      <c r="A13463" s="519" t="s">
        <v>13599</v>
      </c>
      <c r="B13463" s="519" t="str">
        <f t="shared" si="210"/>
        <v>COLUNA DE PVC,DE DIAMETRO DE 40MM,EXCLUSIVE PECAS DE DERIVACAO E RASGO EM ALVENARIA.FORNECIMENTO E ASSENTAMENTO</v>
      </c>
      <c r="C13463" s="519" t="s">
        <v>42890</v>
      </c>
      <c r="D13463" s="519" t="s">
        <v>42891</v>
      </c>
      <c r="I13463" s="519" t="s">
        <v>36</v>
      </c>
      <c r="J13463" s="650">
        <v>38.659999999999997</v>
      </c>
    </row>
    <row r="13464" spans="1:10">
      <c r="A13464" s="519" t="s">
        <v>13600</v>
      </c>
      <c r="B13464" s="519" t="str">
        <f t="shared" si="210"/>
        <v>COLUNA DE PVC,DE DIAMETRO DE 40MM,EXCLUSIVE PECAS DE DERIVACAO E RASGO EM ALVENARIA.FORNECIMENTO E ASSENTAMENTO</v>
      </c>
      <c r="C13464" s="519" t="s">
        <v>42890</v>
      </c>
      <c r="D13464" s="519" t="s">
        <v>42891</v>
      </c>
      <c r="I13464" s="519" t="s">
        <v>36</v>
      </c>
      <c r="J13464" s="650">
        <v>36.04</v>
      </c>
    </row>
    <row r="13465" spans="1:10">
      <c r="A13465" s="519" t="s">
        <v>13601</v>
      </c>
      <c r="B13465" s="519" t="str">
        <f t="shared" si="210"/>
        <v>COLUNA DE PVC,DE DIAMETRO DE 50MM,EXCLUSIVE PECAS DE DERIVACAO E RASGO EM ALVENARIA.FORNECIMENTO E ASSENTAMENTO</v>
      </c>
      <c r="C13465" s="519" t="s">
        <v>42892</v>
      </c>
      <c r="D13465" s="519" t="s">
        <v>42891</v>
      </c>
      <c r="I13465" s="519" t="s">
        <v>36</v>
      </c>
      <c r="J13465" s="650">
        <v>42.03</v>
      </c>
    </row>
    <row r="13466" spans="1:10">
      <c r="A13466" s="519" t="s">
        <v>13602</v>
      </c>
      <c r="B13466" s="519" t="str">
        <f t="shared" si="210"/>
        <v>COLUNA DE PVC,DE DIAMETRO DE 50MM,EXCLUSIVE PECAS DE DERIVACAO E RASGO EM ALVENARIA.FORNECIMENTO E ASSENTAMENTO</v>
      </c>
      <c r="C13466" s="519" t="s">
        <v>42892</v>
      </c>
      <c r="D13466" s="519" t="s">
        <v>42891</v>
      </c>
      <c r="I13466" s="519" t="s">
        <v>36</v>
      </c>
      <c r="J13466" s="650">
        <v>39.14</v>
      </c>
    </row>
    <row r="13467" spans="1:10">
      <c r="A13467" s="519" t="s">
        <v>13603</v>
      </c>
      <c r="B13467" s="519" t="str">
        <f t="shared" si="210"/>
        <v>COLUNA DE PVC,DE DIAMETRO DE 60MM,EXCLUSIVE PECAS DE DERIVACAO E RASGO EM ALVENARIA.FORNECIMENTO E ASSENTAMENTO</v>
      </c>
      <c r="C13467" s="519" t="s">
        <v>42893</v>
      </c>
      <c r="D13467" s="519" t="s">
        <v>42891</v>
      </c>
      <c r="I13467" s="519" t="s">
        <v>36</v>
      </c>
      <c r="J13467" s="650">
        <v>59.15</v>
      </c>
    </row>
    <row r="13468" spans="1:10">
      <c r="A13468" s="519" t="s">
        <v>13604</v>
      </c>
      <c r="B13468" s="519" t="str">
        <f t="shared" si="210"/>
        <v>COLUNA DE PVC,DE DIAMETRO DE 60MM,EXCLUSIVE PECAS DE DERIVACAO E RASGO EM ALVENARIA.FORNECIMENTO E ASSENTAMENTO</v>
      </c>
      <c r="C13468" s="519" t="s">
        <v>42893</v>
      </c>
      <c r="D13468" s="519" t="s">
        <v>42891</v>
      </c>
      <c r="I13468" s="519" t="s">
        <v>36</v>
      </c>
      <c r="J13468" s="650">
        <v>55.87</v>
      </c>
    </row>
    <row r="13469" spans="1:10">
      <c r="A13469" s="519" t="s">
        <v>13605</v>
      </c>
      <c r="B13469" s="519" t="str">
        <f t="shared" si="210"/>
        <v>COLUNA DE PVC,DE DIAMETRO DE 75MM,EXCLUSIVE PECAS DE DERIVACAO E RASGO EM ALVENARIA.FORNECIMENTO E ASSENTAMENTO</v>
      </c>
      <c r="C13469" s="519" t="s">
        <v>42894</v>
      </c>
      <c r="D13469" s="519" t="s">
        <v>42891</v>
      </c>
      <c r="I13469" s="519" t="s">
        <v>36</v>
      </c>
      <c r="J13469" s="650">
        <v>86.14</v>
      </c>
    </row>
    <row r="13470" spans="1:10">
      <c r="A13470" s="519" t="s">
        <v>13606</v>
      </c>
      <c r="B13470" s="519" t="str">
        <f t="shared" si="210"/>
        <v>COLUNA DE PVC,DE DIAMETRO DE 75MM,EXCLUSIVE PECAS DE DERIVACAO E RASGO EM ALVENARIA.FORNECIMENTO E ASSENTAMENTO</v>
      </c>
      <c r="C13470" s="519" t="s">
        <v>42894</v>
      </c>
      <c r="D13470" s="519" t="s">
        <v>42891</v>
      </c>
      <c r="I13470" s="519" t="s">
        <v>36</v>
      </c>
      <c r="J13470" s="650">
        <v>82.47</v>
      </c>
    </row>
    <row r="13471" spans="1:10">
      <c r="A13471" s="519" t="s">
        <v>13607</v>
      </c>
      <c r="B13471" s="519" t="str">
        <f t="shared" si="210"/>
        <v>INSTALACAO E ASSENTAMENTO DE CHUVEIRO(EXCLUSIVE FORNECIMENTO DO APARELHO E REGISTRO),COMPREENDENDO:5,00M DE TUBO DE PVCDE 25MM,RALO SECO DE PVC 100MM COM GRELHA,2,00M DE TUBO DE PVC DE 40MM E CONEXOES</v>
      </c>
      <c r="C13471" s="519" t="s">
        <v>42895</v>
      </c>
      <c r="D13471" s="519" t="s">
        <v>42896</v>
      </c>
      <c r="E13471" s="519" t="s">
        <v>42897</v>
      </c>
      <c r="F13471" s="519" t="s">
        <v>42898</v>
      </c>
      <c r="I13471" s="519" t="s">
        <v>5</v>
      </c>
      <c r="J13471" s="650">
        <v>258.68</v>
      </c>
    </row>
    <row r="13472" spans="1:10">
      <c r="A13472" s="519" t="s">
        <v>13608</v>
      </c>
      <c r="B13472" s="519" t="str">
        <f t="shared" si="210"/>
        <v>INSTALACAO E ASSENTAMENTO DE CHUVEIRO(EXCLUSIVE FORNECIMENTO DO APARELHO E REGISTRO),COMPREENDENDO:5,00M DE TUBO DE PVCDE 25MM,RALO SECO DE PVC 100MM COM GRELHA,2,00M DE TUBO DE PVC DE 40MM E CONEXOES</v>
      </c>
      <c r="C13472" s="519" t="s">
        <v>42895</v>
      </c>
      <c r="D13472" s="519" t="s">
        <v>42896</v>
      </c>
      <c r="E13472" s="519" t="s">
        <v>42897</v>
      </c>
      <c r="F13472" s="519" t="s">
        <v>42898</v>
      </c>
      <c r="I13472" s="519" t="s">
        <v>5</v>
      </c>
      <c r="J13472" s="650">
        <v>234.3</v>
      </c>
    </row>
    <row r="13473" spans="1:10">
      <c r="A13473" s="519" t="s">
        <v>13609</v>
      </c>
      <c r="B13473" s="519" t="str">
        <f t="shared" si="210"/>
        <v>INSTALACAO E ASSENTAMENTO DE CHUVEIRO ELETRICO (EXCLUSIVE FORNECIMENTO DO APARELHO E REGISTRO),COMPREENDENDO 5,00M DE TUBO DE PVC DE 25MM,RALO SECO DE PVC DE 100MM COM GRELHA,2,00M DE TUBO DE PVC DE 40MM,30,00M DE FIO 4MM 2,6,00M DE ELETRODUTO DE PVC DIAMETRO DE 3/4" E CONEXOES</v>
      </c>
      <c r="C13473" s="519" t="s">
        <v>42899</v>
      </c>
      <c r="D13473" s="519" t="s">
        <v>42900</v>
      </c>
      <c r="E13473" s="519" t="s">
        <v>42901</v>
      </c>
      <c r="F13473" s="519" t="s">
        <v>42902</v>
      </c>
      <c r="G13473" s="519" t="s">
        <v>42903</v>
      </c>
      <c r="I13473" s="519" t="s">
        <v>5</v>
      </c>
      <c r="J13473" s="650">
        <v>490.26</v>
      </c>
    </row>
    <row r="13474" spans="1:10">
      <c r="A13474" s="519" t="s">
        <v>13610</v>
      </c>
      <c r="B13474" s="519" t="str">
        <f t="shared" si="210"/>
        <v>INSTALACAO E ASSENTAMENTO DE CHUVEIRO ELETRICO (EXCLUSIVE FORNECIMENTO DO APARELHO E REGISTRO),COMPREENDENDO 5,00M DE TUBO DE PVC DE 25MM,RALO SECO DE PVC DE 100MM COM GRELHA,2,00M DE TUBO DE PVC DE 40MM,30,00M DE FIO 4MM 2,6,00M DE ELETRODUTO DE PVC DIAMETRO DE 3/4" E CONEXOES</v>
      </c>
      <c r="C13474" s="519" t="s">
        <v>42899</v>
      </c>
      <c r="D13474" s="519" t="s">
        <v>42900</v>
      </c>
      <c r="E13474" s="519" t="s">
        <v>42901</v>
      </c>
      <c r="F13474" s="519" t="s">
        <v>42902</v>
      </c>
      <c r="G13474" s="519" t="s">
        <v>42903</v>
      </c>
      <c r="I13474" s="519" t="s">
        <v>5</v>
      </c>
      <c r="J13474" s="650">
        <v>453.32</v>
      </c>
    </row>
    <row r="13475" spans="1:10">
      <c r="A13475" s="519" t="s">
        <v>13611</v>
      </c>
      <c r="B13475" s="519" t="str">
        <f t="shared" si="210"/>
        <v>INSTALACAO E ASSENTAMENTO DE MICTORIO(EXCLUSIVE FORNECIMENTO DO APARELHO),COMPREENDENDO:3,00M DE TUBO DE PVC DE 25MM,1,50M DE TUBOS DE PVC DE 40MM E 50MM,CADA,CONEXOES E RALO SIFONADO DE PVC COM 100X100X50MM COM TAMPA CEGA</v>
      </c>
      <c r="C13475" s="519" t="s">
        <v>42904</v>
      </c>
      <c r="D13475" s="519" t="s">
        <v>42905</v>
      </c>
      <c r="E13475" s="519" t="s">
        <v>42906</v>
      </c>
      <c r="F13475" s="519" t="s">
        <v>42907</v>
      </c>
      <c r="I13475" s="519" t="s">
        <v>5</v>
      </c>
      <c r="J13475" s="650">
        <v>200.07</v>
      </c>
    </row>
    <row r="13476" spans="1:10">
      <c r="A13476" s="519" t="s">
        <v>13612</v>
      </c>
      <c r="B13476" s="519" t="str">
        <f t="shared" si="210"/>
        <v>INSTALACAO E ASSENTAMENTO DE MICTORIO(EXCLUSIVE FORNECIMENTO DO APARELHO),COMPREENDENDO:3,00M DE TUBO DE PVC DE 25MM,1,50M DE TUBOS DE PVC DE 40MM E 50MM,CADA,CONEXOES E RALO SIFONADO DE PVC COM 100X100X50MM COM TAMPA CEGA</v>
      </c>
      <c r="C13476" s="519" t="s">
        <v>42904</v>
      </c>
      <c r="D13476" s="519" t="s">
        <v>42905</v>
      </c>
      <c r="E13476" s="519" t="s">
        <v>42906</v>
      </c>
      <c r="F13476" s="519" t="s">
        <v>42907</v>
      </c>
      <c r="I13476" s="519" t="s">
        <v>5</v>
      </c>
      <c r="J13476" s="650">
        <v>182.73</v>
      </c>
    </row>
    <row r="13477" spans="1:10">
      <c r="A13477" s="519" t="s">
        <v>13613</v>
      </c>
      <c r="B13477" s="519" t="str">
        <f t="shared" si="210"/>
        <v>INSTALACAO E ASSENTAMENTO DE MICTORIO(EXCLUSIVE FORNECIMENTO DO APARELHO E RALO SIFONADO),COMPREENDENDO:3,00M DE TUBO DE PVC DE 25MM,1,50M DE TUBOS DE PVC DE 40MM E 50MM,CADA,E CONEXOES,EXCLUSIVE RALO SINFONADO</v>
      </c>
      <c r="C13477" s="519" t="s">
        <v>42904</v>
      </c>
      <c r="D13477" s="519" t="s">
        <v>42908</v>
      </c>
      <c r="E13477" s="519" t="s">
        <v>42909</v>
      </c>
      <c r="F13477" s="519" t="s">
        <v>42910</v>
      </c>
      <c r="I13477" s="519" t="s">
        <v>5</v>
      </c>
      <c r="J13477" s="650">
        <v>188.65</v>
      </c>
    </row>
    <row r="13478" spans="1:10">
      <c r="A13478" s="519" t="s">
        <v>13614</v>
      </c>
      <c r="B13478" s="519" t="str">
        <f t="shared" si="210"/>
        <v>INSTALACAO E ASSENTAMENTO DE MICTORIO(EXCLUSIVE FORNECIMENTO DO APARELHO E RALO SIFONADO),COMPREENDENDO:3,00M DE TUBO DE PVC DE 25MM,1,50M DE TUBOS DE PVC DE 40MM E 50MM,CADA,E CONEXOES,EXCLUSIVE RALO SINFONADO</v>
      </c>
      <c r="C13478" s="519" t="s">
        <v>42904</v>
      </c>
      <c r="D13478" s="519" t="s">
        <v>42908</v>
      </c>
      <c r="E13478" s="519" t="s">
        <v>42909</v>
      </c>
      <c r="F13478" s="519" t="s">
        <v>42910</v>
      </c>
      <c r="I13478" s="519" t="s">
        <v>5</v>
      </c>
      <c r="J13478" s="650">
        <v>171.31</v>
      </c>
    </row>
    <row r="13479" spans="1:10">
      <c r="A13479" s="519" t="s">
        <v>13615</v>
      </c>
      <c r="B13479" s="519" t="str">
        <f t="shared" si="210"/>
        <v>INSTALACAO E ASSENTAMENTO DE MICTORIO TIPO CALHA(EXCLUSIVE FORNECIMENTO DO APARELHO),COMPREENDENDO:3,00M DE TUBO DE PVCDE 25MM,REGISTRO DE GAVETA,2,00M DE TUBO DE PVC DE 40MM E 50MM,CADA,CONEXOES E CAIXA SINFONADA DE PVC COM 100X100X50MM,COM TAMPA CEGA</v>
      </c>
      <c r="C13479" s="519" t="s">
        <v>42911</v>
      </c>
      <c r="D13479" s="519" t="s">
        <v>42912</v>
      </c>
      <c r="E13479" s="519" t="s">
        <v>42913</v>
      </c>
      <c r="F13479" s="519" t="s">
        <v>42914</v>
      </c>
      <c r="G13479" s="519" t="s">
        <v>42915</v>
      </c>
      <c r="I13479" s="519" t="s">
        <v>5</v>
      </c>
      <c r="J13479" s="650">
        <v>376.28</v>
      </c>
    </row>
    <row r="13480" spans="1:10">
      <c r="A13480" s="519" t="s">
        <v>13616</v>
      </c>
      <c r="B13480" s="519" t="str">
        <f t="shared" si="210"/>
        <v>INSTALACAO E ASSENTAMENTO DE MICTORIO TIPO CALHA(EXCLUSIVE FORNECIMENTO DO APARELHO),COMPREENDENDO:3,00M DE TUBO DE PVCDE 25MM,REGISTRO DE GAVETA,2,00M DE TUBO DE PVC DE 40MM E 50MM,CADA,CONEXOES E CAIXA SINFONADA DE PVC COM 100X100X50MM,COM TAMPA CEGA</v>
      </c>
      <c r="C13480" s="519" t="s">
        <v>42911</v>
      </c>
      <c r="D13480" s="519" t="s">
        <v>42912</v>
      </c>
      <c r="E13480" s="519" t="s">
        <v>42913</v>
      </c>
      <c r="F13480" s="519" t="s">
        <v>42914</v>
      </c>
      <c r="G13480" s="519" t="s">
        <v>42915</v>
      </c>
      <c r="I13480" s="519" t="s">
        <v>5</v>
      </c>
      <c r="J13480" s="650">
        <v>341.61</v>
      </c>
    </row>
    <row r="13481" spans="1:10">
      <c r="A13481" s="519" t="s">
        <v>13617</v>
      </c>
      <c r="B13481" s="519" t="str">
        <f t="shared" si="210"/>
        <v>INSTALACAO E ASSENTAMENTO DE BANHEIRA(EXCLUSIVE FORNECIMENTO DO APARELHO),COMPREENDENDO:3,00M DE TUBO PVC DE 25MM,3,00MDE TUBO DE PVC DE 40MM E CONEXOES</v>
      </c>
      <c r="C13481" s="519" t="s">
        <v>42916</v>
      </c>
      <c r="D13481" s="519" t="s">
        <v>42917</v>
      </c>
      <c r="E13481" s="519" t="s">
        <v>42918</v>
      </c>
      <c r="I13481" s="519" t="s">
        <v>5</v>
      </c>
      <c r="J13481" s="650">
        <v>320.14999999999998</v>
      </c>
    </row>
    <row r="13482" spans="1:10">
      <c r="A13482" s="519" t="s">
        <v>13618</v>
      </c>
      <c r="B13482" s="519" t="str">
        <f t="shared" si="210"/>
        <v>INSTALACAO E ASSENTAMENTO DE BANHEIRA(EXCLUSIVE FORNECIMENTO DO APARELHO),COMPREENDENDO:3,00M DE TUBO PVC DE 25MM,3,00MDE TUBO DE PVC DE 40MM E CONEXOES</v>
      </c>
      <c r="C13482" s="519" t="s">
        <v>42916</v>
      </c>
      <c r="D13482" s="519" t="s">
        <v>42917</v>
      </c>
      <c r="E13482" s="519" t="s">
        <v>42918</v>
      </c>
      <c r="I13482" s="519" t="s">
        <v>5</v>
      </c>
      <c r="J13482" s="650">
        <v>285.05</v>
      </c>
    </row>
    <row r="13483" spans="1:10">
      <c r="A13483" s="519" t="s">
        <v>13619</v>
      </c>
      <c r="B13483" s="519" t="str">
        <f t="shared" si="210"/>
        <v>INSTALACAO E ASSENTAMENTO DE BIDE(EXCLUSIVE FORNECIMENTO DOAPARELHO),COMPREENDENDO:3,00M DE TUBO PVC DE 25MM,2,00M DE TUBO DE PVC DE 40MM E CONEXOES</v>
      </c>
      <c r="C13483" s="519" t="s">
        <v>42919</v>
      </c>
      <c r="D13483" s="519" t="s">
        <v>42920</v>
      </c>
      <c r="E13483" s="519" t="s">
        <v>42921</v>
      </c>
      <c r="I13483" s="519" t="s">
        <v>5</v>
      </c>
      <c r="J13483" s="650">
        <v>316.20999999999998</v>
      </c>
    </row>
    <row r="13484" spans="1:10">
      <c r="A13484" s="519" t="s">
        <v>13620</v>
      </c>
      <c r="B13484" s="519" t="str">
        <f t="shared" si="210"/>
        <v>INSTALACAO E ASSENTAMENTO DE BIDE(EXCLUSIVE FORNECIMENTO DOAPARELHO),COMPREENDENDO:3,00M DE TUBO PVC DE 25MM,2,00M DE TUBO DE PVC DE 40MM E CONEXOES</v>
      </c>
      <c r="C13484" s="519" t="s">
        <v>42919</v>
      </c>
      <c r="D13484" s="519" t="s">
        <v>42920</v>
      </c>
      <c r="E13484" s="519" t="s">
        <v>42921</v>
      </c>
      <c r="I13484" s="519" t="s">
        <v>5</v>
      </c>
      <c r="J13484" s="650">
        <v>281.10000000000002</v>
      </c>
    </row>
    <row r="13485" spans="1:10">
      <c r="A13485" s="519" t="s">
        <v>13621</v>
      </c>
      <c r="B13485" s="519" t="str">
        <f t="shared" si="210"/>
        <v>INSTALACAO E ASSENTAMENTO DE DUCHINHA MANUAL PARA BANHEIRO(EXCLUSIVE FORNECIMENTO DO APARELHO),COMPREENDENDO:3,00M DE TUBO DE PVC DE 25MM E CONEXOES</v>
      </c>
      <c r="C13485" s="519" t="s">
        <v>42922</v>
      </c>
      <c r="D13485" s="519" t="s">
        <v>42923</v>
      </c>
      <c r="E13485" s="519" t="s">
        <v>42924</v>
      </c>
      <c r="I13485" s="519" t="s">
        <v>5</v>
      </c>
      <c r="J13485" s="650">
        <v>165.83</v>
      </c>
    </row>
    <row r="13486" spans="1:10">
      <c r="A13486" s="519" t="s">
        <v>13622</v>
      </c>
      <c r="B13486" s="519" t="str">
        <f t="shared" si="210"/>
        <v>INSTALACAO E ASSENTAMENTO DE DUCHINHA MANUAL PARA BANHEIRO(EXCLUSIVE FORNECIMENTO DO APARELHO),COMPREENDENDO:3,00M DE TUBO DE PVC DE 25MM E CONEXOES</v>
      </c>
      <c r="C13486" s="519" t="s">
        <v>42922</v>
      </c>
      <c r="D13486" s="519" t="s">
        <v>42923</v>
      </c>
      <c r="E13486" s="519" t="s">
        <v>42924</v>
      </c>
      <c r="I13486" s="519" t="s">
        <v>5</v>
      </c>
      <c r="J13486" s="650">
        <v>146.87</v>
      </c>
    </row>
    <row r="13487" spans="1:10">
      <c r="A13487" s="519" t="s">
        <v>13623</v>
      </c>
      <c r="B13487" s="519" t="str">
        <f t="shared" si="210"/>
        <v>INSTALACAO E ASSENTAMENTO DE PIA COM 1 CUBA(EXCLUSIVE FORNECIMENTO DO APARELHO),COMPREENDENDO:3,00M DE TUBO DE PVC DE 25MM,3,00M DE TUBO DE PVC DE 50MM,RABICHO E CONEXOES</v>
      </c>
      <c r="C13487" s="519" t="s">
        <v>42925</v>
      </c>
      <c r="D13487" s="519" t="s">
        <v>42926</v>
      </c>
      <c r="E13487" s="519" t="s">
        <v>42927</v>
      </c>
      <c r="I13487" s="519" t="s">
        <v>5</v>
      </c>
      <c r="J13487" s="650">
        <v>305.82</v>
      </c>
    </row>
    <row r="13488" spans="1:10">
      <c r="A13488" s="519" t="s">
        <v>13624</v>
      </c>
      <c r="B13488" s="519" t="str">
        <f t="shared" si="210"/>
        <v>INSTALACAO E ASSENTAMENTO DE PIA COM 1 CUBA(EXCLUSIVE FORNECIMENTO DO APARELHO),COMPREENDENDO:3,00M DE TUBO DE PVC DE 25MM,3,00M DE TUBO DE PVC DE 50MM,RABICHO E CONEXOES</v>
      </c>
      <c r="C13488" s="519" t="s">
        <v>42925</v>
      </c>
      <c r="D13488" s="519" t="s">
        <v>42926</v>
      </c>
      <c r="E13488" s="519" t="s">
        <v>42927</v>
      </c>
      <c r="I13488" s="519" t="s">
        <v>5</v>
      </c>
      <c r="J13488" s="650">
        <v>281.44</v>
      </c>
    </row>
    <row r="13489" spans="1:10">
      <c r="A13489" s="519" t="s">
        <v>13625</v>
      </c>
      <c r="B13489" s="519" t="str">
        <f t="shared" si="210"/>
        <v>INSTALACAO E ASSENTAMENTO DE PIA COM 2 CUBAS(EXCLUSIVE FORNECIMENTO DO APARELHO),COMPREENDENDO:3,00M DE TUBO DE PVC DE 25MM,3,00M DE TUBO DE PVC DE 50MM, RABICHO E CONEXOES</v>
      </c>
      <c r="C13489" s="519" t="s">
        <v>42928</v>
      </c>
      <c r="D13489" s="519" t="s">
        <v>42929</v>
      </c>
      <c r="E13489" s="519" t="s">
        <v>42930</v>
      </c>
      <c r="I13489" s="519" t="s">
        <v>5</v>
      </c>
      <c r="J13489" s="650">
        <v>412.95</v>
      </c>
    </row>
    <row r="13490" spans="1:10">
      <c r="A13490" s="519" t="s">
        <v>13626</v>
      </c>
      <c r="B13490" s="519" t="str">
        <f t="shared" si="210"/>
        <v>INSTALACAO E ASSENTAMENTO DE PIA COM 2 CUBAS(EXCLUSIVE FORNECIMENTO DO APARELHO),COMPREENDENDO:3,00M DE TUBO DE PVC DE 25MM,3,00M DE TUBO DE PVC DE 50MM, RABICHO E CONEXOES</v>
      </c>
      <c r="C13490" s="519" t="s">
        <v>42928</v>
      </c>
      <c r="D13490" s="519" t="s">
        <v>42929</v>
      </c>
      <c r="E13490" s="519" t="s">
        <v>42930</v>
      </c>
      <c r="I13490" s="519" t="s">
        <v>5</v>
      </c>
      <c r="J13490" s="650">
        <v>383.16</v>
      </c>
    </row>
    <row r="13491" spans="1:10">
      <c r="A13491" s="519" t="s">
        <v>13627</v>
      </c>
      <c r="B13491" s="519" t="str">
        <f t="shared" si="210"/>
        <v>INSTALACAO E ASSENTAMENTO DE PIA COM CUBA DUPLA(EXCLUSIVE FORNECIMENTO DO APARELHO),COMPREENDENDO:3,00M DE TUBO DE PVC 25MM,3,00M DE TUBO DE PVC DE 50MM,RABICHO E CONEXOES</v>
      </c>
      <c r="C13491" s="519" t="s">
        <v>42931</v>
      </c>
      <c r="D13491" s="519" t="s">
        <v>42932</v>
      </c>
      <c r="E13491" s="519" t="s">
        <v>42933</v>
      </c>
      <c r="I13491" s="519" t="s">
        <v>5</v>
      </c>
      <c r="J13491" s="650">
        <v>399.42</v>
      </c>
    </row>
    <row r="13492" spans="1:10">
      <c r="A13492" s="519" t="s">
        <v>13628</v>
      </c>
      <c r="B13492" s="519" t="str">
        <f t="shared" si="210"/>
        <v>INSTALACAO E ASSENTAMENTO DE PIA COM CUBA DUPLA(EXCLUSIVE FORNECIMENTO DO APARELHO),COMPREENDENDO:3,00M DE TUBO DE PVC 25MM,3,00M DE TUBO DE PVC DE 50MM,RABICHO E CONEXOES</v>
      </c>
      <c r="C13492" s="519" t="s">
        <v>42931</v>
      </c>
      <c r="D13492" s="519" t="s">
        <v>42932</v>
      </c>
      <c r="E13492" s="519" t="s">
        <v>42933</v>
      </c>
      <c r="I13492" s="519" t="s">
        <v>5</v>
      </c>
      <c r="J13492" s="650">
        <v>369.63</v>
      </c>
    </row>
    <row r="13493" spans="1:10">
      <c r="A13493" s="519" t="s">
        <v>13629</v>
      </c>
      <c r="B13493" s="519" t="str">
        <f t="shared" si="210"/>
        <v>INSTALACAO E ASSENTAMENTO DE LAVATORIO DE UMA TORNEIRA(EXCLUSIVE FORNECIMENTO DO APARELHO),COMPREENDENDO:3,00M DE TUBO DE PVC DE 25MM,2,00M DE TUBO DE PVC DE 40MM E CONEXOES</v>
      </c>
      <c r="C13493" s="519" t="s">
        <v>42934</v>
      </c>
      <c r="D13493" s="519" t="s">
        <v>42935</v>
      </c>
      <c r="E13493" s="519" t="s">
        <v>42936</v>
      </c>
      <c r="I13493" s="519" t="s">
        <v>5</v>
      </c>
      <c r="J13493" s="650">
        <v>197.01</v>
      </c>
    </row>
    <row r="13494" spans="1:10">
      <c r="A13494" s="519" t="s">
        <v>13630</v>
      </c>
      <c r="B13494" s="519" t="str">
        <f t="shared" si="210"/>
        <v>INSTALACAO E ASSENTAMENTO DE LAVATORIO DE UMA TORNEIRA(EXCLUSIVE FORNECIMENTO DO APARELHO),COMPREENDENDO:3,00M DE TUBO DE PVC DE 25MM,2,00M DE TUBO DE PVC DE 40MM E CONEXOES</v>
      </c>
      <c r="C13494" s="519" t="s">
        <v>42934</v>
      </c>
      <c r="D13494" s="519" t="s">
        <v>42935</v>
      </c>
      <c r="E13494" s="519" t="s">
        <v>42936</v>
      </c>
      <c r="I13494" s="519" t="s">
        <v>5</v>
      </c>
      <c r="J13494" s="650">
        <v>176.59</v>
      </c>
    </row>
    <row r="13495" spans="1:10">
      <c r="A13495" s="519" t="s">
        <v>13631</v>
      </c>
      <c r="B13495" s="519" t="str">
        <f t="shared" si="210"/>
        <v>INSTALACAO E ASSENTAMENTO DE LAVATORIO DE 2 TORNEIRAS(EXCLUSIVE FORNECIMENTO DO APARELHO),COMPREENDENDO:3,00M DE TUBO DE PVC DE 25MM,2,00M DE TUBO DE PVC DE 40MM E CONEXOES</v>
      </c>
      <c r="C13495" s="519" t="s">
        <v>42937</v>
      </c>
      <c r="D13495" s="519" t="s">
        <v>42938</v>
      </c>
      <c r="E13495" s="519" t="s">
        <v>42939</v>
      </c>
      <c r="I13495" s="519" t="s">
        <v>5</v>
      </c>
      <c r="J13495" s="650">
        <v>251.57</v>
      </c>
    </row>
    <row r="13496" spans="1:10">
      <c r="A13496" s="519" t="s">
        <v>13632</v>
      </c>
      <c r="B13496" s="519" t="str">
        <f t="shared" si="210"/>
        <v>INSTALACAO E ASSENTAMENTO DE LAVATORIO DE 2 TORNEIRAS(EXCLUSIVE FORNECIMENTO DO APARELHO),COMPREENDENDO:3,00M DE TUBO DE PVC DE 25MM,2,00M DE TUBO DE PVC DE 40MM E CONEXOES</v>
      </c>
      <c r="C13496" s="519" t="s">
        <v>42937</v>
      </c>
      <c r="D13496" s="519" t="s">
        <v>42938</v>
      </c>
      <c r="E13496" s="519" t="s">
        <v>42939</v>
      </c>
      <c r="I13496" s="519" t="s">
        <v>5</v>
      </c>
      <c r="J13496" s="650">
        <v>226.05</v>
      </c>
    </row>
    <row r="13497" spans="1:10">
      <c r="A13497" s="519" t="s">
        <v>13633</v>
      </c>
      <c r="B13497" s="519" t="str">
        <f t="shared" si="210"/>
        <v>INSTALACAO E ASSENTAMENTO DE FILTRO RESIDENCIAL(EXCLUSIVE FORNECIMENTO DO APARELHO),COMPREENDENDO:2,00M DE TUBO DE PVC DE 25MM E CONEXOES</v>
      </c>
      <c r="C13497" s="519" t="s">
        <v>42940</v>
      </c>
      <c r="D13497" s="519" t="s">
        <v>42941</v>
      </c>
      <c r="E13497" s="519" t="s">
        <v>42942</v>
      </c>
      <c r="I13497" s="519" t="s">
        <v>5</v>
      </c>
      <c r="J13497" s="650">
        <v>163.79</v>
      </c>
    </row>
    <row r="13498" spans="1:10">
      <c r="A13498" s="519" t="s">
        <v>13634</v>
      </c>
      <c r="B13498" s="519" t="str">
        <f t="shared" si="210"/>
        <v>INSTALACAO E ASSENTAMENTO DE FILTRO RESIDENCIAL(EXCLUSIVE FORNECIMENTO DO APARELHO),COMPREENDENDO:2,00M DE TUBO DE PVC DE 25MM E CONEXOES</v>
      </c>
      <c r="C13498" s="519" t="s">
        <v>42940</v>
      </c>
      <c r="D13498" s="519" t="s">
        <v>42941</v>
      </c>
      <c r="E13498" s="519" t="s">
        <v>42942</v>
      </c>
      <c r="I13498" s="519" t="s">
        <v>5</v>
      </c>
      <c r="J13498" s="650">
        <v>144.83000000000001</v>
      </c>
    </row>
    <row r="13499" spans="1:10">
      <c r="A13499" s="519" t="s">
        <v>13635</v>
      </c>
      <c r="B13499" s="519" t="str">
        <f t="shared" si="210"/>
        <v>INSTALACAO E ASSENTAMENTO DE FILTRO INDUSTRIAL(EXCLUSIVE FORNECIMENTO DO APARELHO),COMPREENDENDO:3,00M DE TUBO DE PVC SOLDAVEL DE 32MM E CONEXOES</v>
      </c>
      <c r="C13499" s="519" t="s">
        <v>42943</v>
      </c>
      <c r="D13499" s="519" t="s">
        <v>42944</v>
      </c>
      <c r="E13499" s="519" t="s">
        <v>42945</v>
      </c>
      <c r="I13499" s="519" t="s">
        <v>5</v>
      </c>
      <c r="J13499" s="650">
        <v>192.38</v>
      </c>
    </row>
    <row r="13500" spans="1:10">
      <c r="A13500" s="519" t="s">
        <v>13636</v>
      </c>
      <c r="B13500" s="519" t="str">
        <f t="shared" si="210"/>
        <v>INSTALACAO E ASSENTAMENTO DE FILTRO INDUSTRIAL(EXCLUSIVE FORNECIMENTO DO APARELHO),COMPREENDENDO:3,00M DE TUBO DE PVC SOLDAVEL DE 32MM E CONEXOES</v>
      </c>
      <c r="C13500" s="519" t="s">
        <v>42943</v>
      </c>
      <c r="D13500" s="519" t="s">
        <v>42944</v>
      </c>
      <c r="E13500" s="519" t="s">
        <v>42945</v>
      </c>
      <c r="I13500" s="519" t="s">
        <v>5</v>
      </c>
      <c r="J13500" s="650">
        <v>172.12</v>
      </c>
    </row>
    <row r="13501" spans="1:10">
      <c r="A13501" s="519" t="s">
        <v>13637</v>
      </c>
      <c r="B13501" s="519" t="str">
        <f t="shared" si="210"/>
        <v>INSTALACAO E ASSENTAMENTO DE TANQUE DE SERVICO (EXCLUSIVE FORNECIMENTO DO APARELHO),COMPREENDENDO:3,00M DE TUBO DE PVC DE 25MM,3,00M DE TUBO DE PVC DE 50MM E CONEXOES</v>
      </c>
      <c r="C13501" s="519" t="s">
        <v>42946</v>
      </c>
      <c r="D13501" s="519" t="s">
        <v>42947</v>
      </c>
      <c r="E13501" s="519" t="s">
        <v>42948</v>
      </c>
      <c r="I13501" s="519" t="s">
        <v>5</v>
      </c>
      <c r="J13501" s="650">
        <v>279.77</v>
      </c>
    </row>
    <row r="13502" spans="1:10">
      <c r="A13502" s="519" t="s">
        <v>13638</v>
      </c>
      <c r="B13502" s="519" t="str">
        <f t="shared" si="210"/>
        <v>INSTALACAO E ASSENTAMENTO DE TANQUE DE SERVICO (EXCLUSIVE FORNECIMENTO DO APARELHO),COMPREENDENDO:3,00M DE TUBO DE PVC DE 25MM,3,00M DE TUBO DE PVC DE 50MM E CONEXOES</v>
      </c>
      <c r="C13502" s="519" t="s">
        <v>42946</v>
      </c>
      <c r="D13502" s="519" t="s">
        <v>42947</v>
      </c>
      <c r="E13502" s="519" t="s">
        <v>42948</v>
      </c>
      <c r="I13502" s="519" t="s">
        <v>5</v>
      </c>
      <c r="J13502" s="650">
        <v>253.11</v>
      </c>
    </row>
    <row r="13503" spans="1:10">
      <c r="A13503" s="519" t="s">
        <v>13639</v>
      </c>
      <c r="B13503" s="519" t="str">
        <f t="shared" si="210"/>
        <v>INSTALACAO E ASSENTAMENTO DE BACIA TURCA(EXCLUSIVE FORNECIMENTO DO APARELHO E DA VALVULA DE DESCARGA),COMPREENDENDO:3,00M DE TUBO DE PVC DE 50MM,2,00M DE TUBO DE PVC DE 100MM,CONEXOES E MONTAGEM</v>
      </c>
      <c r="C13503" s="519" t="s">
        <v>42949</v>
      </c>
      <c r="D13503" s="519" t="s">
        <v>42950</v>
      </c>
      <c r="E13503" s="519" t="s">
        <v>42951</v>
      </c>
      <c r="F13503" s="519" t="s">
        <v>42952</v>
      </c>
      <c r="I13503" s="519" t="s">
        <v>5</v>
      </c>
      <c r="J13503" s="650">
        <v>413.72</v>
      </c>
    </row>
    <row r="13504" spans="1:10">
      <c r="A13504" s="519" t="s">
        <v>13640</v>
      </c>
      <c r="B13504" s="519" t="str">
        <f t="shared" si="210"/>
        <v>INSTALACAO E ASSENTAMENTO DE BACIA TURCA(EXCLUSIVE FORNECIMENTO DO APARELHO E DA VALVULA DE DESCARGA),COMPREENDENDO:3,00M DE TUBO DE PVC DE 50MM,2,00M DE TUBO DE PVC DE 100MM,CONEXOES E MONTAGEM</v>
      </c>
      <c r="C13504" s="519" t="s">
        <v>42949</v>
      </c>
      <c r="D13504" s="519" t="s">
        <v>42950</v>
      </c>
      <c r="E13504" s="519" t="s">
        <v>42951</v>
      </c>
      <c r="F13504" s="519" t="s">
        <v>42952</v>
      </c>
      <c r="I13504" s="519" t="s">
        <v>5</v>
      </c>
      <c r="J13504" s="650">
        <v>378.53</v>
      </c>
    </row>
    <row r="13505" spans="1:10">
      <c r="A13505" s="519" t="s">
        <v>13641</v>
      </c>
      <c r="B13505" s="519" t="str">
        <f t="shared" si="210"/>
        <v>INSTALACAO E ASSENTAMENTO DE CAIXA DE DESCARGA ELEVADA (EXCLUSIVE FORNECIMENTO DA CAIXA),COMPREENDENDO:2,00M DE TUBO DEPVC DE 25MM,CONEXOES E MONTAGEM</v>
      </c>
      <c r="C13505" s="519" t="s">
        <v>42953</v>
      </c>
      <c r="D13505" s="519" t="s">
        <v>42954</v>
      </c>
      <c r="E13505" s="519" t="s">
        <v>42955</v>
      </c>
      <c r="I13505" s="519" t="s">
        <v>5</v>
      </c>
      <c r="J13505" s="650">
        <v>188.52</v>
      </c>
    </row>
    <row r="13506" spans="1:10">
      <c r="A13506" s="519" t="s">
        <v>13642</v>
      </c>
      <c r="B13506" s="519" t="str">
        <f t="shared" si="210"/>
        <v>INSTALACAO E ASSENTAMENTO DE CAIXA DE DESCARGA ELEVADA (EXCLUSIVE FORNECIMENTO DA CAIXA),COMPREENDENDO:2,00M DE TUBO DEPVC DE 25MM,CONEXOES E MONTAGEM</v>
      </c>
      <c r="C13506" s="519" t="s">
        <v>42953</v>
      </c>
      <c r="D13506" s="519" t="s">
        <v>42954</v>
      </c>
      <c r="E13506" s="519" t="s">
        <v>42955</v>
      </c>
      <c r="I13506" s="519" t="s">
        <v>5</v>
      </c>
      <c r="J13506" s="650">
        <v>168.26</v>
      </c>
    </row>
    <row r="13507" spans="1:10">
      <c r="A13507" s="519" t="s">
        <v>13643</v>
      </c>
      <c r="B13507" s="519" t="str">
        <f t="shared" si="210"/>
        <v>REPARO DE VALVULA DE DESCARGA.FORNECIMENTO E SUBSTITUICAO</v>
      </c>
      <c r="C13507" s="519" t="s">
        <v>13644</v>
      </c>
      <c r="I13507" s="519" t="s">
        <v>5</v>
      </c>
      <c r="J13507" s="650">
        <v>41.83</v>
      </c>
    </row>
    <row r="13508" spans="1:10">
      <c r="A13508" s="519" t="s">
        <v>13645</v>
      </c>
      <c r="B13508" s="519" t="str">
        <f t="shared" si="210"/>
        <v>REPARO DE VALVULA DE DESCARGA.FORNECIMENTO E SUBSTITUICAO</v>
      </c>
      <c r="C13508" s="519" t="s">
        <v>13644</v>
      </c>
      <c r="I13508" s="519" t="s">
        <v>5</v>
      </c>
      <c r="J13508" s="650">
        <v>39.950000000000003</v>
      </c>
    </row>
    <row r="13509" spans="1:10">
      <c r="A13509" s="519" t="s">
        <v>13646</v>
      </c>
      <c r="B13509" s="519" t="str">
        <f t="shared" si="210"/>
        <v>INSTALACAO E ASSENTAMENTO DE CAIXA DE DESCARGA DE EMBUTIR(EXCLUSIVE FORNECIMENTO DA CAIXA),COMPREENDENDO:2,00M DE TUBO DE PVC DE 25MM,0,80M DE TUBO DE PVC DE 40MM,CONEXOES E MONTAGEM</v>
      </c>
      <c r="C13509" s="519" t="s">
        <v>42956</v>
      </c>
      <c r="D13509" s="519" t="s">
        <v>42957</v>
      </c>
      <c r="E13509" s="519" t="s">
        <v>42958</v>
      </c>
      <c r="F13509" s="519" t="s">
        <v>42959</v>
      </c>
      <c r="I13509" s="519" t="s">
        <v>5</v>
      </c>
      <c r="J13509" s="650">
        <v>221.3</v>
      </c>
    </row>
    <row r="13510" spans="1:10">
      <c r="A13510" s="519" t="s">
        <v>13647</v>
      </c>
      <c r="B13510" s="519" t="str">
        <f t="shared" si="210"/>
        <v>INSTALACAO E ASSENTAMENTO DE CAIXA DE DESCARGA DE EMBUTIR(EXCLUSIVE FORNECIMENTO DA CAIXA),COMPREENDENDO:2,00M DE TUBO DE PVC DE 25MM,0,80M DE TUBO DE PVC DE 40MM,CONEXOES E MONTAGEM</v>
      </c>
      <c r="C13510" s="519" t="s">
        <v>42956</v>
      </c>
      <c r="D13510" s="519" t="s">
        <v>42957</v>
      </c>
      <c r="E13510" s="519" t="s">
        <v>42958</v>
      </c>
      <c r="F13510" s="519" t="s">
        <v>42959</v>
      </c>
      <c r="I13510" s="519" t="s">
        <v>5</v>
      </c>
      <c r="J13510" s="650">
        <v>195.62</v>
      </c>
    </row>
    <row r="13511" spans="1:10">
      <c r="A13511" s="519" t="s">
        <v>13648</v>
      </c>
      <c r="B13511" s="519" t="str">
        <f t="shared" si="210"/>
        <v>INSTALACAO E ASSENTAMENTO DE VALVULA DE DESCARGA(EXCLUSIVE FORNECIMENTO DA VALVULA),COMPREENDENDO:3,00M DE TUBO DE PVC DE 50MM,CONEXOES E MONTAGEM</v>
      </c>
      <c r="C13511" s="519" t="s">
        <v>42960</v>
      </c>
      <c r="D13511" s="519" t="s">
        <v>42961</v>
      </c>
      <c r="E13511" s="519" t="s">
        <v>42962</v>
      </c>
      <c r="I13511" s="519" t="s">
        <v>5</v>
      </c>
      <c r="J13511" s="650">
        <v>245.81</v>
      </c>
    </row>
    <row r="13512" spans="1:10">
      <c r="A13512" s="519" t="s">
        <v>13649</v>
      </c>
      <c r="B13512" s="519" t="str">
        <f t="shared" ref="B13512:B13575" si="211">C13512&amp;D13512&amp;E13512&amp;F13512&amp;G13512&amp;H13512</f>
        <v>INSTALACAO E ASSENTAMENTO DE VALVULA DE DESCARGA(EXCLUSIVE FORNECIMENTO DA VALVULA),COMPREENDENDO:3,00M DE TUBO DE PVC DE 50MM,CONEXOES E MONTAGEM</v>
      </c>
      <c r="C13512" s="519" t="s">
        <v>42960</v>
      </c>
      <c r="D13512" s="519" t="s">
        <v>42961</v>
      </c>
      <c r="E13512" s="519" t="s">
        <v>42962</v>
      </c>
      <c r="I13512" s="519" t="s">
        <v>5</v>
      </c>
      <c r="J13512" s="650">
        <v>225.55</v>
      </c>
    </row>
    <row r="13513" spans="1:10">
      <c r="A13513" s="519" t="s">
        <v>13650</v>
      </c>
      <c r="B13513" s="519" t="str">
        <f t="shared" si="211"/>
        <v>REPARO EM CAIXA DE DESCARGA ELEVADA.FORNECIMENTO E SUBSTITUICAO</v>
      </c>
      <c r="C13513" s="519" t="s">
        <v>42963</v>
      </c>
      <c r="D13513" s="519" t="s">
        <v>34257</v>
      </c>
      <c r="I13513" s="519" t="s">
        <v>5</v>
      </c>
      <c r="J13513" s="650">
        <v>18.149999999999999</v>
      </c>
    </row>
    <row r="13514" spans="1:10">
      <c r="A13514" s="519" t="s">
        <v>13651</v>
      </c>
      <c r="B13514" s="519" t="str">
        <f t="shared" si="211"/>
        <v>REPARO EM CAIXA DE DESCARGA ELEVADA.FORNECIMENTO E SUBSTITUICAO</v>
      </c>
      <c r="C13514" s="519" t="s">
        <v>42963</v>
      </c>
      <c r="D13514" s="519" t="s">
        <v>34257</v>
      </c>
      <c r="I13514" s="519" t="s">
        <v>5</v>
      </c>
      <c r="J13514" s="650">
        <v>16.579999999999998</v>
      </c>
    </row>
    <row r="13515" spans="1:10">
      <c r="A13515" s="519" t="s">
        <v>13652</v>
      </c>
      <c r="B13515" s="519" t="str">
        <f t="shared" si="211"/>
        <v>INSTALACAO E COLOCACAO DE TORNEIRA PARA JARDIM OU DE LAVAGEM(EXCLUSIVE FORNECIMENTO DA TORNEIRA),COMPREENDENDO: 2,00M DE TUBO DE PVC DE 20MM E CONEXOES</v>
      </c>
      <c r="C13515" s="519" t="s">
        <v>42964</v>
      </c>
      <c r="D13515" s="519" t="s">
        <v>42965</v>
      </c>
      <c r="E13515" s="519" t="s">
        <v>42966</v>
      </c>
      <c r="I13515" s="519" t="s">
        <v>5</v>
      </c>
      <c r="J13515" s="650">
        <v>166.93</v>
      </c>
    </row>
    <row r="13516" spans="1:10">
      <c r="A13516" s="519" t="s">
        <v>13653</v>
      </c>
      <c r="B13516" s="519" t="str">
        <f t="shared" si="211"/>
        <v>INSTALACAO E COLOCACAO DE TORNEIRA PARA JARDIM OU DE LAVAGEM(EXCLUSIVE FORNECIMENTO DA TORNEIRA),COMPREENDENDO: 2,00M DE TUBO DE PVC DE 20MM E CONEXOES</v>
      </c>
      <c r="C13516" s="519" t="s">
        <v>42964</v>
      </c>
      <c r="D13516" s="519" t="s">
        <v>42965</v>
      </c>
      <c r="E13516" s="519" t="s">
        <v>42966</v>
      </c>
      <c r="I13516" s="519" t="s">
        <v>5</v>
      </c>
      <c r="J13516" s="650">
        <v>147.97</v>
      </c>
    </row>
    <row r="13517" spans="1:10">
      <c r="A13517" s="519" t="s">
        <v>13654</v>
      </c>
      <c r="B13517" s="519" t="str">
        <f t="shared" si="211"/>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517" s="519" t="s">
        <v>42967</v>
      </c>
      <c r="D13517" s="519" t="s">
        <v>42968</v>
      </c>
      <c r="E13517" s="519" t="s">
        <v>42969</v>
      </c>
      <c r="F13517" s="519" t="s">
        <v>42970</v>
      </c>
      <c r="G13517" s="519" t="s">
        <v>42971</v>
      </c>
      <c r="H13517" s="519" t="s">
        <v>42972</v>
      </c>
      <c r="I13517" s="519" t="s">
        <v>5</v>
      </c>
      <c r="J13517" s="650">
        <v>422.28</v>
      </c>
    </row>
    <row r="13518" spans="1:10">
      <c r="A13518" s="519" t="s">
        <v>13655</v>
      </c>
      <c r="B13518" s="519" t="str">
        <f t="shared" si="211"/>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3518" s="519" t="s">
        <v>42967</v>
      </c>
      <c r="D13518" s="519" t="s">
        <v>42968</v>
      </c>
      <c r="E13518" s="519" t="s">
        <v>42969</v>
      </c>
      <c r="F13518" s="519" t="s">
        <v>42970</v>
      </c>
      <c r="G13518" s="519" t="s">
        <v>42971</v>
      </c>
      <c r="H13518" s="519" t="s">
        <v>42972</v>
      </c>
      <c r="I13518" s="519" t="s">
        <v>5</v>
      </c>
      <c r="J13518" s="650">
        <v>384.47</v>
      </c>
    </row>
    <row r="13519" spans="1:10">
      <c r="A13519" s="519" t="s">
        <v>13656</v>
      </c>
      <c r="B13519" s="519" t="str">
        <f t="shared" si="211"/>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519" s="519" t="s">
        <v>42973</v>
      </c>
      <c r="D13519" s="519" t="s">
        <v>42974</v>
      </c>
      <c r="E13519" s="519" t="s">
        <v>42975</v>
      </c>
      <c r="F13519" s="519" t="s">
        <v>42976</v>
      </c>
      <c r="G13519" s="519" t="s">
        <v>42977</v>
      </c>
      <c r="H13519" s="519" t="s">
        <v>42978</v>
      </c>
      <c r="I13519" s="519" t="s">
        <v>5</v>
      </c>
      <c r="J13519" s="650">
        <v>357.2</v>
      </c>
    </row>
    <row r="13520" spans="1:10">
      <c r="A13520" s="519" t="s">
        <v>13657</v>
      </c>
      <c r="B13520" s="519" t="str">
        <f t="shared" si="211"/>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3520" s="519" t="s">
        <v>42973</v>
      </c>
      <c r="D13520" s="519" t="s">
        <v>42974</v>
      </c>
      <c r="E13520" s="519" t="s">
        <v>42975</v>
      </c>
      <c r="F13520" s="519" t="s">
        <v>42976</v>
      </c>
      <c r="G13520" s="519" t="s">
        <v>42977</v>
      </c>
      <c r="H13520" s="519" t="s">
        <v>42978</v>
      </c>
      <c r="I13520" s="519" t="s">
        <v>5</v>
      </c>
      <c r="J13520" s="650">
        <v>322.10000000000002</v>
      </c>
    </row>
    <row r="13521" spans="1:10">
      <c r="A13521" s="519" t="s">
        <v>13658</v>
      </c>
      <c r="B13521" s="519" t="str">
        <f t="shared" si="211"/>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521" s="519" t="s">
        <v>42979</v>
      </c>
      <c r="D13521" s="519" t="s">
        <v>42980</v>
      </c>
      <c r="E13521" s="519" t="s">
        <v>42981</v>
      </c>
      <c r="F13521" s="519" t="s">
        <v>42982</v>
      </c>
      <c r="G13521" s="519" t="s">
        <v>42983</v>
      </c>
      <c r="H13521" s="519" t="s">
        <v>42984</v>
      </c>
      <c r="I13521" s="519" t="s">
        <v>5</v>
      </c>
      <c r="J13521" s="650">
        <v>371.36</v>
      </c>
    </row>
    <row r="13522" spans="1:10">
      <c r="A13522" s="519" t="s">
        <v>13659</v>
      </c>
      <c r="B13522" s="519" t="str">
        <f t="shared" si="211"/>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3522" s="519" t="s">
        <v>42979</v>
      </c>
      <c r="D13522" s="519" t="s">
        <v>42980</v>
      </c>
      <c r="E13522" s="519" t="s">
        <v>42981</v>
      </c>
      <c r="F13522" s="519" t="s">
        <v>42982</v>
      </c>
      <c r="G13522" s="519" t="s">
        <v>42983</v>
      </c>
      <c r="H13522" s="519" t="s">
        <v>42984</v>
      </c>
      <c r="I13522" s="519" t="s">
        <v>5</v>
      </c>
      <c r="J13522" s="650">
        <v>336.26</v>
      </c>
    </row>
    <row r="13523" spans="1:10">
      <c r="A13523" s="519" t="s">
        <v>13660</v>
      </c>
      <c r="B13523" s="519" t="str">
        <f t="shared" si="211"/>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523" s="519" t="s">
        <v>42967</v>
      </c>
      <c r="D13523" s="519" t="s">
        <v>42985</v>
      </c>
      <c r="E13523" s="519" t="s">
        <v>42986</v>
      </c>
      <c r="F13523" s="519" t="s">
        <v>42987</v>
      </c>
      <c r="G13523" s="519" t="s">
        <v>42988</v>
      </c>
      <c r="H13523" s="519" t="s">
        <v>42989</v>
      </c>
      <c r="I13523" s="519" t="s">
        <v>5</v>
      </c>
      <c r="J13523" s="650">
        <v>401.98</v>
      </c>
    </row>
    <row r="13524" spans="1:10">
      <c r="A13524" s="519" t="s">
        <v>13661</v>
      </c>
      <c r="B13524" s="519" t="str">
        <f t="shared" si="211"/>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3524" s="519" t="s">
        <v>42967</v>
      </c>
      <c r="D13524" s="519" t="s">
        <v>42985</v>
      </c>
      <c r="E13524" s="519" t="s">
        <v>42986</v>
      </c>
      <c r="F13524" s="519" t="s">
        <v>42987</v>
      </c>
      <c r="G13524" s="519" t="s">
        <v>42988</v>
      </c>
      <c r="H13524" s="519" t="s">
        <v>42989</v>
      </c>
      <c r="I13524" s="519" t="s">
        <v>5</v>
      </c>
      <c r="J13524" s="650">
        <v>366.88</v>
      </c>
    </row>
    <row r="13525" spans="1:10">
      <c r="A13525" s="519" t="s">
        <v>13662</v>
      </c>
      <c r="B13525" s="519" t="str">
        <f t="shared" si="211"/>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525" s="519" t="s">
        <v>42979</v>
      </c>
      <c r="D13525" s="519" t="s">
        <v>42990</v>
      </c>
      <c r="E13525" s="519" t="s">
        <v>42991</v>
      </c>
      <c r="F13525" s="519" t="s">
        <v>42992</v>
      </c>
      <c r="G13525" s="519" t="s">
        <v>42993</v>
      </c>
      <c r="H13525" s="519" t="s">
        <v>42994</v>
      </c>
      <c r="I13525" s="519" t="s">
        <v>5</v>
      </c>
      <c r="J13525" s="650">
        <v>351.06</v>
      </c>
    </row>
    <row r="13526" spans="1:10">
      <c r="A13526" s="519" t="s">
        <v>13663</v>
      </c>
      <c r="B13526" s="519" t="str">
        <f t="shared" si="211"/>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3526" s="519" t="s">
        <v>42979</v>
      </c>
      <c r="D13526" s="519" t="s">
        <v>42990</v>
      </c>
      <c r="E13526" s="519" t="s">
        <v>42991</v>
      </c>
      <c r="F13526" s="519" t="s">
        <v>42992</v>
      </c>
      <c r="G13526" s="519" t="s">
        <v>42993</v>
      </c>
      <c r="H13526" s="519" t="s">
        <v>42994</v>
      </c>
      <c r="I13526" s="519" t="s">
        <v>5</v>
      </c>
      <c r="J13526" s="650">
        <v>318.67</v>
      </c>
    </row>
    <row r="13527" spans="1:10">
      <c r="A13527" s="519" t="s">
        <v>13664</v>
      </c>
      <c r="B13527" s="519" t="str">
        <f t="shared" si="211"/>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527" s="519" t="s">
        <v>42995</v>
      </c>
      <c r="D13527" s="519" t="s">
        <v>42996</v>
      </c>
      <c r="E13527" s="519" t="s">
        <v>42997</v>
      </c>
      <c r="F13527" s="519" t="s">
        <v>42998</v>
      </c>
      <c r="G13527" s="519" t="s">
        <v>42999</v>
      </c>
      <c r="H13527" s="519" t="s">
        <v>43000</v>
      </c>
      <c r="I13527" s="519" t="s">
        <v>5</v>
      </c>
      <c r="J13527" s="650">
        <v>340.44</v>
      </c>
    </row>
    <row r="13528" spans="1:10">
      <c r="A13528" s="519" t="s">
        <v>13665</v>
      </c>
      <c r="B13528" s="519" t="str">
        <f t="shared" si="211"/>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3528" s="519" t="s">
        <v>42995</v>
      </c>
      <c r="D13528" s="519" t="s">
        <v>42996</v>
      </c>
      <c r="E13528" s="519" t="s">
        <v>42997</v>
      </c>
      <c r="F13528" s="519" t="s">
        <v>42998</v>
      </c>
      <c r="G13528" s="519" t="s">
        <v>42999</v>
      </c>
      <c r="H13528" s="519" t="s">
        <v>43000</v>
      </c>
      <c r="I13528" s="519" t="s">
        <v>5</v>
      </c>
      <c r="J13528" s="650">
        <v>308.05</v>
      </c>
    </row>
    <row r="13529" spans="1:10">
      <c r="A13529" s="519" t="s">
        <v>13666</v>
      </c>
      <c r="B13529" s="519" t="str">
        <f t="shared" si="211"/>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529" s="519" t="s">
        <v>43001</v>
      </c>
      <c r="D13529" s="519" t="s">
        <v>43002</v>
      </c>
      <c r="E13529" s="519" t="s">
        <v>43003</v>
      </c>
      <c r="F13529" s="519" t="s">
        <v>43004</v>
      </c>
      <c r="G13529" s="519" t="s">
        <v>43005</v>
      </c>
      <c r="H13529" s="519" t="s">
        <v>43006</v>
      </c>
      <c r="I13529" s="519" t="s">
        <v>5</v>
      </c>
      <c r="J13529" s="650">
        <v>367.87</v>
      </c>
    </row>
    <row r="13530" spans="1:10">
      <c r="A13530" s="519" t="s">
        <v>13667</v>
      </c>
      <c r="B13530" s="519" t="str">
        <f t="shared" si="211"/>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3530" s="519" t="s">
        <v>43001</v>
      </c>
      <c r="D13530" s="519" t="s">
        <v>43002</v>
      </c>
      <c r="E13530" s="519" t="s">
        <v>43003</v>
      </c>
      <c r="F13530" s="519" t="s">
        <v>43004</v>
      </c>
      <c r="G13530" s="519" t="s">
        <v>43005</v>
      </c>
      <c r="H13530" s="519" t="s">
        <v>43006</v>
      </c>
      <c r="I13530" s="519" t="s">
        <v>5</v>
      </c>
      <c r="J13530" s="650">
        <v>333.85</v>
      </c>
    </row>
    <row r="13531" spans="1:10">
      <c r="A13531" s="519" t="s">
        <v>13668</v>
      </c>
      <c r="B13531" s="519" t="str">
        <f t="shared" si="211"/>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531" s="519" t="s">
        <v>43007</v>
      </c>
      <c r="D13531" s="519" t="s">
        <v>43008</v>
      </c>
      <c r="E13531" s="519" t="s">
        <v>43009</v>
      </c>
      <c r="F13531" s="519" t="s">
        <v>43010</v>
      </c>
      <c r="G13531" s="519" t="s">
        <v>43011</v>
      </c>
      <c r="H13531" s="519" t="s">
        <v>43012</v>
      </c>
      <c r="I13531" s="519" t="s">
        <v>5</v>
      </c>
      <c r="J13531" s="650">
        <v>331.97</v>
      </c>
    </row>
    <row r="13532" spans="1:10">
      <c r="A13532" s="519" t="s">
        <v>13669</v>
      </c>
      <c r="B13532" s="519" t="str">
        <f t="shared" si="211"/>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3532" s="519" t="s">
        <v>43007</v>
      </c>
      <c r="D13532" s="519" t="s">
        <v>43008</v>
      </c>
      <c r="E13532" s="519" t="s">
        <v>43009</v>
      </c>
      <c r="F13532" s="519" t="s">
        <v>43010</v>
      </c>
      <c r="G13532" s="519" t="s">
        <v>43011</v>
      </c>
      <c r="H13532" s="519" t="s">
        <v>43012</v>
      </c>
      <c r="I13532" s="519" t="s">
        <v>5</v>
      </c>
      <c r="J13532" s="650">
        <v>299.58</v>
      </c>
    </row>
    <row r="13533" spans="1:10">
      <c r="A13533" s="519" t="s">
        <v>13670</v>
      </c>
      <c r="B13533" s="519" t="str">
        <f t="shared" si="211"/>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533" s="519" t="s">
        <v>43013</v>
      </c>
      <c r="D13533" s="519" t="s">
        <v>43014</v>
      </c>
      <c r="E13533" s="519" t="s">
        <v>43015</v>
      </c>
      <c r="F13533" s="519" t="s">
        <v>43016</v>
      </c>
      <c r="G13533" s="519" t="s">
        <v>43017</v>
      </c>
      <c r="H13533" s="519" t="s">
        <v>43018</v>
      </c>
      <c r="I13533" s="519" t="s">
        <v>5</v>
      </c>
      <c r="J13533" s="650">
        <v>321.35000000000002</v>
      </c>
    </row>
    <row r="13534" spans="1:10">
      <c r="A13534" s="519" t="s">
        <v>13671</v>
      </c>
      <c r="B13534" s="519" t="str">
        <f t="shared" si="211"/>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3534" s="519" t="s">
        <v>43013</v>
      </c>
      <c r="D13534" s="519" t="s">
        <v>43014</v>
      </c>
      <c r="E13534" s="519" t="s">
        <v>43015</v>
      </c>
      <c r="F13534" s="519" t="s">
        <v>43016</v>
      </c>
      <c r="G13534" s="519" t="s">
        <v>43017</v>
      </c>
      <c r="H13534" s="519" t="s">
        <v>43018</v>
      </c>
      <c r="I13534" s="519" t="s">
        <v>5</v>
      </c>
      <c r="J13534" s="650">
        <v>288.95999999999998</v>
      </c>
    </row>
    <row r="13535" spans="1:10">
      <c r="A13535" s="519" t="s">
        <v>13672</v>
      </c>
      <c r="B13535" s="519" t="str">
        <f t="shared" si="211"/>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535" s="519" t="s">
        <v>43019</v>
      </c>
      <c r="D13535" s="519" t="s">
        <v>43020</v>
      </c>
      <c r="E13535" s="519" t="s">
        <v>43021</v>
      </c>
      <c r="F13535" s="519" t="s">
        <v>43022</v>
      </c>
      <c r="G13535" s="519" t="s">
        <v>43023</v>
      </c>
      <c r="H13535" s="519" t="s">
        <v>43024</v>
      </c>
      <c r="I13535" s="519" t="s">
        <v>5</v>
      </c>
      <c r="J13535" s="650">
        <v>355.69</v>
      </c>
    </row>
    <row r="13536" spans="1:10">
      <c r="A13536" s="519" t="s">
        <v>13673</v>
      </c>
      <c r="B13536" s="519" t="str">
        <f t="shared" si="211"/>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3536" s="519" t="s">
        <v>43019</v>
      </c>
      <c r="D13536" s="519" t="s">
        <v>43020</v>
      </c>
      <c r="E13536" s="519" t="s">
        <v>43021</v>
      </c>
      <c r="F13536" s="519" t="s">
        <v>43022</v>
      </c>
      <c r="G13536" s="519" t="s">
        <v>43023</v>
      </c>
      <c r="H13536" s="519" t="s">
        <v>43024</v>
      </c>
      <c r="I13536" s="519" t="s">
        <v>5</v>
      </c>
      <c r="J13536" s="650">
        <v>323.3</v>
      </c>
    </row>
    <row r="13537" spans="1:10">
      <c r="A13537" s="519" t="s">
        <v>13674</v>
      </c>
      <c r="B13537" s="519" t="str">
        <f t="shared" si="211"/>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537" s="519" t="s">
        <v>43025</v>
      </c>
      <c r="D13537" s="519" t="s">
        <v>43026</v>
      </c>
      <c r="E13537" s="519" t="s">
        <v>43027</v>
      </c>
      <c r="F13537" s="519" t="s">
        <v>43028</v>
      </c>
      <c r="G13537" s="519" t="s">
        <v>43029</v>
      </c>
      <c r="H13537" s="519" t="s">
        <v>43030</v>
      </c>
      <c r="I13537" s="519" t="s">
        <v>5</v>
      </c>
      <c r="J13537" s="650">
        <v>311.67</v>
      </c>
    </row>
    <row r="13538" spans="1:10">
      <c r="A13538" s="519" t="s">
        <v>13675</v>
      </c>
      <c r="B13538" s="519" t="str">
        <f t="shared" si="211"/>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3538" s="519" t="s">
        <v>43025</v>
      </c>
      <c r="D13538" s="519" t="s">
        <v>43026</v>
      </c>
      <c r="E13538" s="519" t="s">
        <v>43027</v>
      </c>
      <c r="F13538" s="519" t="s">
        <v>43028</v>
      </c>
      <c r="G13538" s="519" t="s">
        <v>43029</v>
      </c>
      <c r="H13538" s="519" t="s">
        <v>43030</v>
      </c>
      <c r="I13538" s="519" t="s">
        <v>5</v>
      </c>
      <c r="J13538" s="650">
        <v>281.99</v>
      </c>
    </row>
    <row r="13539" spans="1:10">
      <c r="A13539" s="519" t="s">
        <v>13676</v>
      </c>
      <c r="B13539" s="519" t="str">
        <f t="shared" si="211"/>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539" s="519" t="s">
        <v>43031</v>
      </c>
      <c r="D13539" s="519" t="s">
        <v>43032</v>
      </c>
      <c r="E13539" s="519" t="s">
        <v>43033</v>
      </c>
      <c r="F13539" s="519" t="s">
        <v>43034</v>
      </c>
      <c r="G13539" s="519" t="s">
        <v>43035</v>
      </c>
      <c r="H13539" s="519" t="s">
        <v>43036</v>
      </c>
      <c r="I13539" s="519" t="s">
        <v>5</v>
      </c>
      <c r="J13539" s="650">
        <v>301.05</v>
      </c>
    </row>
    <row r="13540" spans="1:10">
      <c r="A13540" s="519" t="s">
        <v>13677</v>
      </c>
      <c r="B13540" s="519" t="str">
        <f t="shared" si="211"/>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3540" s="519" t="s">
        <v>43031</v>
      </c>
      <c r="D13540" s="519" t="s">
        <v>43032</v>
      </c>
      <c r="E13540" s="519" t="s">
        <v>43033</v>
      </c>
      <c r="F13540" s="519" t="s">
        <v>43034</v>
      </c>
      <c r="G13540" s="519" t="s">
        <v>43035</v>
      </c>
      <c r="H13540" s="519" t="s">
        <v>43036</v>
      </c>
      <c r="I13540" s="519" t="s">
        <v>5</v>
      </c>
      <c r="J13540" s="650">
        <v>271.37</v>
      </c>
    </row>
    <row r="13541" spans="1:10">
      <c r="A13541" s="519" t="s">
        <v>13678</v>
      </c>
      <c r="B13541" s="519" t="str">
        <f t="shared" si="211"/>
        <v>INSTALACAO E ASSENTAMENTO DE UM LAVATORIO OU APARELHO DE INSTALACAO SEMELHANTE,EM BATERIA(EXCLUSIVE FORNECIMENTO DO APARELHO),COMPREENDENDO:1,00M DE TUBO DE PVC DE 32MM E 0,60M DETUBO DE PVC DE 25MM,COM CONEXOES E ESGOTAMENTO EM PVC DE 40MM,ATE O RALO SIFONADO</v>
      </c>
      <c r="C13541" s="519" t="s">
        <v>43037</v>
      </c>
      <c r="D13541" s="519" t="s">
        <v>43038</v>
      </c>
      <c r="E13541" s="519" t="s">
        <v>43039</v>
      </c>
      <c r="F13541" s="519" t="s">
        <v>43040</v>
      </c>
      <c r="G13541" s="519" t="s">
        <v>43041</v>
      </c>
      <c r="I13541" s="519" t="s">
        <v>5</v>
      </c>
      <c r="J13541" s="650">
        <v>268.58999999999997</v>
      </c>
    </row>
    <row r="13542" spans="1:10">
      <c r="A13542" s="519" t="s">
        <v>13679</v>
      </c>
      <c r="B13542" s="519" t="str">
        <f t="shared" si="211"/>
        <v>INSTALACAO E ASSENTAMENTO DE UM LAVATORIO OU APARELHO DE INSTALACAO SEMELHANTE,EM BATERIA(EXCLUSIVE FORNECIMENTO DO APARELHO),COMPREENDENDO:1,00M DE TUBO DE PVC DE 32MM E 0,60M DETUBO DE PVC DE 25MM,COM CONEXOES E ESGOTAMENTO EM PVC DE 40MM,ATE O RALO SIFONADO</v>
      </c>
      <c r="C13542" s="519" t="s">
        <v>43037</v>
      </c>
      <c r="D13542" s="519" t="s">
        <v>43038</v>
      </c>
      <c r="E13542" s="519" t="s">
        <v>43039</v>
      </c>
      <c r="F13542" s="519" t="s">
        <v>43040</v>
      </c>
      <c r="G13542" s="519" t="s">
        <v>43041</v>
      </c>
      <c r="I13542" s="519" t="s">
        <v>5</v>
      </c>
      <c r="J13542" s="650">
        <v>241.93</v>
      </c>
    </row>
    <row r="13543" spans="1:10">
      <c r="A13543" s="519" t="s">
        <v>13680</v>
      </c>
      <c r="B13543" s="519" t="str">
        <f t="shared" si="211"/>
        <v>INSTALACAO E ASSENTAMENTO DE BEBEDOURO OU LAVATORIO TIPO CALHA,EM BATERIA COM 1 PONTO A CADA 50CM(EXCLUSIVE FORNECIMENTO DO APARELHO),COMPREENDENDO:1,00M DE TUBO DE PVC DE 32MM E 0,60M DE TUBO DE PVC DE 25MM,COM CONEXOES E ESGOTAMENTO EM PVC DE 50MM,ATE O RALO SIFONADO</v>
      </c>
      <c r="C13543" s="519" t="s">
        <v>43042</v>
      </c>
      <c r="D13543" s="519" t="s">
        <v>43043</v>
      </c>
      <c r="E13543" s="519" t="s">
        <v>43044</v>
      </c>
      <c r="F13543" s="519" t="s">
        <v>43045</v>
      </c>
      <c r="G13543" s="519" t="s">
        <v>43046</v>
      </c>
      <c r="I13543" s="519" t="s">
        <v>5</v>
      </c>
      <c r="J13543" s="650">
        <v>235.23</v>
      </c>
    </row>
    <row r="13544" spans="1:10">
      <c r="A13544" s="519" t="s">
        <v>13681</v>
      </c>
      <c r="B13544" s="519" t="str">
        <f t="shared" si="211"/>
        <v>INSTALACAO E ASSENTAMENTO DE BEBEDOURO OU LAVATORIO TIPO CALHA,EM BATERIA COM 1 PONTO A CADA 50CM(EXCLUSIVE FORNECIMENTO DO APARELHO),COMPREENDENDO:1,00M DE TUBO DE PVC DE 32MM E 0,60M DE TUBO DE PVC DE 25MM,COM CONEXOES E ESGOTAMENTO EM PVC DE 50MM,ATE O RALO SIFONADO</v>
      </c>
      <c r="C13544" s="519" t="s">
        <v>43042</v>
      </c>
      <c r="D13544" s="519" t="s">
        <v>43043</v>
      </c>
      <c r="E13544" s="519" t="s">
        <v>43044</v>
      </c>
      <c r="F13544" s="519" t="s">
        <v>43045</v>
      </c>
      <c r="G13544" s="519" t="s">
        <v>43046</v>
      </c>
      <c r="I13544" s="519" t="s">
        <v>5</v>
      </c>
      <c r="J13544" s="650">
        <v>213.56</v>
      </c>
    </row>
    <row r="13545" spans="1:10">
      <c r="A13545" s="519" t="s">
        <v>13682</v>
      </c>
      <c r="B13545" s="519" t="str">
        <f t="shared" si="211"/>
        <v>INSTALACAO HIDRAULICA E ASSENTAMENTO DE UM CHUVEIRO EM BATERIA(EXCLUSIVE FORNECIMENTO DO APARELHO E REGISTRO),ATE 4 CHUVEIROS,COMPREENDENDO:1,50M DE TUBO DE PVC DE 32MM E 1,00M DETUBO DE PVC DE 25MM</v>
      </c>
      <c r="C13545" s="519" t="s">
        <v>43047</v>
      </c>
      <c r="D13545" s="519" t="s">
        <v>43048</v>
      </c>
      <c r="E13545" s="519" t="s">
        <v>43049</v>
      </c>
      <c r="F13545" s="519" t="s">
        <v>43050</v>
      </c>
      <c r="I13545" s="519" t="s">
        <v>5</v>
      </c>
      <c r="J13545" s="650">
        <v>164.33</v>
      </c>
    </row>
    <row r="13546" spans="1:10">
      <c r="A13546" s="519" t="s">
        <v>13683</v>
      </c>
      <c r="B13546" s="519" t="str">
        <f t="shared" si="211"/>
        <v>INSTALACAO HIDRAULICA E ASSENTAMENTO DE UM CHUVEIRO EM BATERIA(EXCLUSIVE FORNECIMENTO DO APARELHO E REGISTRO),ATE 4 CHUVEIROS,COMPREENDENDO:1,50M DE TUBO DE PVC DE 32MM E 1,00M DETUBO DE PVC DE 25MM</v>
      </c>
      <c r="C13546" s="519" t="s">
        <v>43047</v>
      </c>
      <c r="D13546" s="519" t="s">
        <v>43048</v>
      </c>
      <c r="E13546" s="519" t="s">
        <v>43049</v>
      </c>
      <c r="F13546" s="519" t="s">
        <v>43050</v>
      </c>
      <c r="I13546" s="519" t="s">
        <v>5</v>
      </c>
      <c r="J13546" s="650">
        <v>147.4</v>
      </c>
    </row>
    <row r="13547" spans="1:10">
      <c r="A13547" s="519" t="s">
        <v>13684</v>
      </c>
      <c r="B13547" s="519" t="str">
        <f t="shared" si="211"/>
        <v>INSTALACAO HIDRAULICA E ASSENTAMENTO DE UM CHUVEIRO EM BATERIA(EXCLUSIVE FORNECIMENTO DO APARELHO E REGISTRO),ATE 8 CHUVEIROS,COMPREENDENDO:1,50M DE TUBO DE PVC SOLDAVEL DE 50MM E1,00M DE TUBO DE PVC DE 25MM</v>
      </c>
      <c r="C13547" s="519" t="s">
        <v>43047</v>
      </c>
      <c r="D13547" s="519" t="s">
        <v>43051</v>
      </c>
      <c r="E13547" s="519" t="s">
        <v>43052</v>
      </c>
      <c r="F13547" s="519" t="s">
        <v>43053</v>
      </c>
      <c r="I13547" s="519" t="s">
        <v>5</v>
      </c>
      <c r="J13547" s="650">
        <v>214.19</v>
      </c>
    </row>
    <row r="13548" spans="1:10">
      <c r="A13548" s="519" t="s">
        <v>13685</v>
      </c>
      <c r="B13548" s="519" t="str">
        <f t="shared" si="211"/>
        <v>INSTALACAO HIDRAULICA E ASSENTAMENTO DE UM CHUVEIRO EM BATERIA(EXCLUSIVE FORNECIMENTO DO APARELHO E REGISTRO),ATE 8 CHUVEIROS,COMPREENDENDO:1,50M DE TUBO DE PVC SOLDAVEL DE 50MM E1,00M DE TUBO DE PVC DE 25MM</v>
      </c>
      <c r="C13548" s="519" t="s">
        <v>43047</v>
      </c>
      <c r="D13548" s="519" t="s">
        <v>43051</v>
      </c>
      <c r="E13548" s="519" t="s">
        <v>43052</v>
      </c>
      <c r="F13548" s="519" t="s">
        <v>43053</v>
      </c>
      <c r="I13548" s="519" t="s">
        <v>5</v>
      </c>
      <c r="J13548" s="650">
        <v>192.55</v>
      </c>
    </row>
    <row r="13549" spans="1:10">
      <c r="A13549" s="519" t="s">
        <v>13686</v>
      </c>
      <c r="B13549" s="519" t="str">
        <f t="shared" si="211"/>
        <v>RALO SECO(SIMPLES)DE PVC(100X53)X40MM,COM GRELHA,COMPREENDENDO:EFLUENTE DE 40MM SOLDAVEL EM PVC,COM 2,00M DE EXTENSAO ELIGACAO AO RALO SIFONADO.FORNECIMENTO E INSTALACAO</v>
      </c>
      <c r="C13549" s="519" t="s">
        <v>43054</v>
      </c>
      <c r="D13549" s="519" t="s">
        <v>43055</v>
      </c>
      <c r="E13549" s="519" t="s">
        <v>43056</v>
      </c>
      <c r="I13549" s="519" t="s">
        <v>5</v>
      </c>
      <c r="J13549" s="650">
        <v>62.95</v>
      </c>
    </row>
    <row r="13550" spans="1:10">
      <c r="A13550" s="519" t="s">
        <v>13687</v>
      </c>
      <c r="B13550" s="519" t="str">
        <f t="shared" si="211"/>
        <v>RALO SECO(SIMPLES)DE PVC(100X53)X40MM,COM GRELHA,COMPREENDENDO:EFLUENTE DE 40MM SOLDAVEL EM PVC,COM 2,00M DE EXTENSAO ELIGACAO AO RALO SIFONADO.FORNECIMENTO E INSTALACAO</v>
      </c>
      <c r="C13550" s="519" t="s">
        <v>43054</v>
      </c>
      <c r="D13550" s="519" t="s">
        <v>43055</v>
      </c>
      <c r="E13550" s="519" t="s">
        <v>43056</v>
      </c>
      <c r="I13550" s="519" t="s">
        <v>5</v>
      </c>
      <c r="J13550" s="650">
        <v>57.75</v>
      </c>
    </row>
    <row r="13551" spans="1:10">
      <c r="A13551" s="519" t="s">
        <v>13688</v>
      </c>
      <c r="B13551" s="519" t="str">
        <f t="shared" si="211"/>
        <v>RALO SIFONADO DE PVC(150X185)X75MM RIGIDO EM PAVIMENTO ELEVADO,COM SAIDA DE 75MM SOLDAVEL,GRELHA REDONDA E PORTA-GRELHA,COMPREENDENDO:3,00M DE TUBO DE PVC DE 75MM E SUA LIGACAO AORAMAL DE QUEDA E VENTILACAO.FORNECIMENTO E INSTALACAO</v>
      </c>
      <c r="C13551" s="519" t="s">
        <v>43057</v>
      </c>
      <c r="D13551" s="519" t="s">
        <v>43058</v>
      </c>
      <c r="E13551" s="519" t="s">
        <v>43059</v>
      </c>
      <c r="F13551" s="519" t="s">
        <v>43060</v>
      </c>
      <c r="I13551" s="519" t="s">
        <v>5</v>
      </c>
      <c r="J13551" s="650">
        <v>271.64</v>
      </c>
    </row>
    <row r="13552" spans="1:10">
      <c r="A13552" s="519" t="s">
        <v>13689</v>
      </c>
      <c r="B13552" s="519" t="str">
        <f t="shared" si="211"/>
        <v>RALO SIFONADO DE PVC(150X185)X75MM RIGIDO EM PAVIMENTO ELEVADO,COM SAIDA DE 75MM SOLDAVEL,GRELHA REDONDA E PORTA-GRELHA,COMPREENDENDO:3,00M DE TUBO DE PVC DE 75MM E SUA LIGACAO AORAMAL DE QUEDA E VENTILACAO.FORNECIMENTO E INSTALACAO</v>
      </c>
      <c r="C13552" s="519" t="s">
        <v>43057</v>
      </c>
      <c r="D13552" s="519" t="s">
        <v>43058</v>
      </c>
      <c r="E13552" s="519" t="s">
        <v>43059</v>
      </c>
      <c r="F13552" s="519" t="s">
        <v>43060</v>
      </c>
      <c r="I13552" s="519" t="s">
        <v>5</v>
      </c>
      <c r="J13552" s="650">
        <v>260.8</v>
      </c>
    </row>
    <row r="13553" spans="1:10">
      <c r="A13553" s="519" t="s">
        <v>13690</v>
      </c>
      <c r="B13553" s="519" t="str">
        <f t="shared" si="211"/>
        <v>RALO SIFONADO DE PVC RIGIDO (100X100)X50MM,EM PAVIMENTO ELEVADO,COM TAMPA CEGA,COM 1 ENTRADA DE 40MM E SAIDA DE 50MM,COMPREENDENDO:2,00M DE TUBO DE PVC DE 50MM SOLDAVEL,1,00M DE TUBO DE PVC DE 40MM E SUA LIGACAO AO RAMAL DE QUEDA E VENTILACAO.FORNECIMENTO E INSTALACAO</v>
      </c>
      <c r="C13553" s="519" t="s">
        <v>43061</v>
      </c>
      <c r="D13553" s="519" t="s">
        <v>43062</v>
      </c>
      <c r="E13553" s="519" t="s">
        <v>43063</v>
      </c>
      <c r="F13553" s="519" t="s">
        <v>43064</v>
      </c>
      <c r="G13553" s="519" t="s">
        <v>43065</v>
      </c>
      <c r="I13553" s="519" t="s">
        <v>5</v>
      </c>
      <c r="J13553" s="650">
        <v>138.6</v>
      </c>
    </row>
    <row r="13554" spans="1:10">
      <c r="A13554" s="519" t="s">
        <v>13691</v>
      </c>
      <c r="B13554" s="519" t="str">
        <f t="shared" si="211"/>
        <v>RALO SIFONADO DE PVC RIGIDO (100X100)X50MM,EM PAVIMENTO ELEVADO,COM TAMPA CEGA,COM 1 ENTRADA DE 40MM E SAIDA DE 50MM,COMPREENDENDO:2,00M DE TUBO DE PVC DE 50MM SOLDAVEL,1,00M DE TUBO DE PVC DE 40MM E SUA LIGACAO AO RAMAL DE QUEDA E VENTILACAO.FORNECIMENTO E INSTALACAO</v>
      </c>
      <c r="C13554" s="519" t="s">
        <v>43061</v>
      </c>
      <c r="D13554" s="519" t="s">
        <v>43062</v>
      </c>
      <c r="E13554" s="519" t="s">
        <v>43063</v>
      </c>
      <c r="F13554" s="519" t="s">
        <v>43064</v>
      </c>
      <c r="G13554" s="519" t="s">
        <v>43065</v>
      </c>
      <c r="I13554" s="519" t="s">
        <v>5</v>
      </c>
      <c r="J13554" s="650">
        <v>127.77</v>
      </c>
    </row>
    <row r="13555" spans="1:10">
      <c r="A13555" s="519" t="s">
        <v>13692</v>
      </c>
      <c r="B13555" s="519" t="str">
        <f t="shared" si="211"/>
        <v>RALO SIFONADO PVC RIGIDO (150X185)X75MM,EM PAVIMENTO TERREO,COM SAIDA DE 75MM,GRELHA REDONDA E PORTA-GRELHA,COMPREENDENDO:3,00M DE TUBO DE PVC DE 75MM E SUA LIGACAO AO RAMAL DE VENTILACAO.FORNECIMENTO E INSTALACAO</v>
      </c>
      <c r="C13555" s="519" t="s">
        <v>43066</v>
      </c>
      <c r="D13555" s="519" t="s">
        <v>43067</v>
      </c>
      <c r="E13555" s="519" t="s">
        <v>43068</v>
      </c>
      <c r="F13555" s="519" t="s">
        <v>43069</v>
      </c>
      <c r="I13555" s="519" t="s">
        <v>5</v>
      </c>
      <c r="J13555" s="650">
        <v>179.72</v>
      </c>
    </row>
    <row r="13556" spans="1:10">
      <c r="A13556" s="519" t="s">
        <v>13693</v>
      </c>
      <c r="B13556" s="519" t="str">
        <f t="shared" si="211"/>
        <v>RALO SIFONADO PVC RIGIDO (150X185)X75MM,EM PAVIMENTO TERREO,COM SAIDA DE 75MM,GRELHA REDONDA E PORTA-GRELHA,COMPREENDENDO:3,00M DE TUBO DE PVC DE 75MM E SUA LIGACAO AO RAMAL DE VENTILACAO.FORNECIMENTO E INSTALACAO</v>
      </c>
      <c r="C13556" s="519" t="s">
        <v>43066</v>
      </c>
      <c r="D13556" s="519" t="s">
        <v>43067</v>
      </c>
      <c r="E13556" s="519" t="s">
        <v>43068</v>
      </c>
      <c r="F13556" s="519" t="s">
        <v>43069</v>
      </c>
      <c r="I13556" s="519" t="s">
        <v>5</v>
      </c>
      <c r="J13556" s="650">
        <v>174.31</v>
      </c>
    </row>
    <row r="13557" spans="1:10">
      <c r="A13557" s="519" t="s">
        <v>13694</v>
      </c>
      <c r="B13557" s="519" t="str">
        <f t="shared" si="211"/>
        <v>RALO SIFONADO DE PVC(100X100)X50MM,EM PAVIMENTO TERREO,COM TAMPA CEGA,COM 1 ENTRADA DE 40MM E SAIDA DE 50MM,INCLUSIVE LIGACAO DE 50MM DE PVC ATE A CAIXA DE INSPECAO,CONSIDERANDO ADISTANCIA DO CENTRO DO RALO ATE 2,00M.FORNECIMENTO E INSTALACAO</v>
      </c>
      <c r="C13557" s="519" t="s">
        <v>43070</v>
      </c>
      <c r="D13557" s="519" t="s">
        <v>43071</v>
      </c>
      <c r="E13557" s="519" t="s">
        <v>43072</v>
      </c>
      <c r="F13557" s="519" t="s">
        <v>43073</v>
      </c>
      <c r="G13557" s="519" t="s">
        <v>34257</v>
      </c>
      <c r="I13557" s="519" t="s">
        <v>5</v>
      </c>
      <c r="J13557" s="650">
        <v>84.47</v>
      </c>
    </row>
    <row r="13558" spans="1:10">
      <c r="A13558" s="519" t="s">
        <v>13695</v>
      </c>
      <c r="B13558" s="519" t="str">
        <f t="shared" si="211"/>
        <v>RALO SIFONADO DE PVC(100X100)X50MM,EM PAVIMENTO TERREO,COM TAMPA CEGA,COM 1 ENTRADA DE 40MM E SAIDA DE 50MM,INCLUSIVE LIGACAO DE 50MM DE PVC ATE A CAIXA DE INSPECAO,CONSIDERANDO ADISTANCIA DO CENTRO DO RALO ATE 2,00M.FORNECIMENTO E INSTALACAO</v>
      </c>
      <c r="C13558" s="519" t="s">
        <v>43070</v>
      </c>
      <c r="D13558" s="519" t="s">
        <v>43071</v>
      </c>
      <c r="E13558" s="519" t="s">
        <v>43072</v>
      </c>
      <c r="F13558" s="519" t="s">
        <v>43073</v>
      </c>
      <c r="G13558" s="519" t="s">
        <v>34257</v>
      </c>
      <c r="I13558" s="519" t="s">
        <v>5</v>
      </c>
      <c r="J13558" s="650">
        <v>79.06</v>
      </c>
    </row>
    <row r="13559" spans="1:10">
      <c r="A13559" s="519" t="s">
        <v>13696</v>
      </c>
      <c r="B13559" s="519" t="str">
        <f t="shared" si="211"/>
        <v>LIGACAO A COLUNA DE GORDURA DO ESGOTO DE PIAS EM TUBO DE PVC DE 50MM SOLDAVEL,COM CONEXOES</v>
      </c>
      <c r="C13559" s="519" t="s">
        <v>43074</v>
      </c>
      <c r="D13559" s="519" t="s">
        <v>43075</v>
      </c>
      <c r="I13559" s="519" t="s">
        <v>5</v>
      </c>
      <c r="J13559" s="650">
        <v>55.61</v>
      </c>
    </row>
    <row r="13560" spans="1:10">
      <c r="A13560" s="519" t="s">
        <v>13697</v>
      </c>
      <c r="B13560" s="519" t="str">
        <f t="shared" si="211"/>
        <v>LIGACAO A COLUNA DE GORDURA DO ESGOTO DE PIAS EM TUBO DE PVC DE 50MM SOLDAVEL,COM CONEXOES</v>
      </c>
      <c r="C13560" s="519" t="s">
        <v>43074</v>
      </c>
      <c r="D13560" s="519" t="s">
        <v>43075</v>
      </c>
      <c r="I13560" s="519" t="s">
        <v>5</v>
      </c>
      <c r="J13560" s="650">
        <v>51.27</v>
      </c>
    </row>
    <row r="13561" spans="1:10">
      <c r="A13561" s="519" t="s">
        <v>13698</v>
      </c>
      <c r="B13561" s="519" t="str">
        <f t="shared" si="211"/>
        <v>TUBO DE QUEDA EM PVC DE 150MM,INCLUSIVE "T" SANITARIO.FORNECIMENTO E ASSENTAMENTO</v>
      </c>
      <c r="C13561" s="519" t="s">
        <v>43076</v>
      </c>
      <c r="D13561" s="519" t="s">
        <v>43077</v>
      </c>
      <c r="I13561" s="519" t="s">
        <v>36</v>
      </c>
      <c r="J13561" s="650">
        <v>233.04</v>
      </c>
    </row>
    <row r="13562" spans="1:10">
      <c r="A13562" s="519" t="s">
        <v>13699</v>
      </c>
      <c r="B13562" s="519" t="str">
        <f t="shared" si="211"/>
        <v>TUBO DE QUEDA EM PVC DE 150MM,INCLUSIVE "T" SANITARIO.FORNECIMENTO E ASSENTAMENTO</v>
      </c>
      <c r="C13562" s="519" t="s">
        <v>43076</v>
      </c>
      <c r="D13562" s="519" t="s">
        <v>43077</v>
      </c>
      <c r="I13562" s="519" t="s">
        <v>36</v>
      </c>
      <c r="J13562" s="650">
        <v>222.18</v>
      </c>
    </row>
    <row r="13563" spans="1:10">
      <c r="A13563" s="519" t="s">
        <v>13700</v>
      </c>
      <c r="B13563" s="519" t="str">
        <f t="shared" si="211"/>
        <v>TUBO DE QUEDA EM PVC DE 100MM,INCLUSIVE "T" SANITARIO.FORNECIMENTO E ASSENTAMENTO</v>
      </c>
      <c r="C13563" s="519" t="s">
        <v>43078</v>
      </c>
      <c r="D13563" s="519" t="s">
        <v>43077</v>
      </c>
      <c r="I13563" s="519" t="s">
        <v>36</v>
      </c>
      <c r="J13563" s="650">
        <v>115.61</v>
      </c>
    </row>
    <row r="13564" spans="1:10">
      <c r="A13564" s="519" t="s">
        <v>13701</v>
      </c>
      <c r="B13564" s="519" t="str">
        <f t="shared" si="211"/>
        <v>TUBO DE QUEDA EM PVC DE 100MM,INCLUSIVE "T" SANITARIO.FORNECIMENTO E ASSENTAMENTO</v>
      </c>
      <c r="C13564" s="519" t="s">
        <v>43078</v>
      </c>
      <c r="D13564" s="519" t="s">
        <v>43077</v>
      </c>
      <c r="I13564" s="519" t="s">
        <v>36</v>
      </c>
      <c r="J13564" s="650">
        <v>107.06</v>
      </c>
    </row>
    <row r="13565" spans="1:10">
      <c r="A13565" s="519" t="s">
        <v>13702</v>
      </c>
      <c r="B13565" s="519" t="str">
        <f t="shared" si="211"/>
        <v>TUBO DE QUEDA EM PVC DE 75MM,INCLUSIVE "T" SANITARIO.FORNECIMENTO E ASSENTAMENTO</v>
      </c>
      <c r="C13565" s="519" t="s">
        <v>43079</v>
      </c>
      <c r="D13565" s="519" t="s">
        <v>35792</v>
      </c>
      <c r="I13565" s="519" t="s">
        <v>36</v>
      </c>
      <c r="J13565" s="650">
        <v>74.010000000000005</v>
      </c>
    </row>
    <row r="13566" spans="1:10">
      <c r="A13566" s="519" t="s">
        <v>13703</v>
      </c>
      <c r="B13566" s="519" t="str">
        <f t="shared" si="211"/>
        <v>TUBO DE QUEDA EM PVC DE 75MM,INCLUSIVE "T" SANITARIO.FORNECIMENTO E ASSENTAMENTO</v>
      </c>
      <c r="C13566" s="519" t="s">
        <v>43079</v>
      </c>
      <c r="D13566" s="519" t="s">
        <v>35792</v>
      </c>
      <c r="I13566" s="519" t="s">
        <v>36</v>
      </c>
      <c r="J13566" s="650">
        <v>69.23</v>
      </c>
    </row>
    <row r="13567" spans="1:10">
      <c r="A13567" s="519" t="s">
        <v>13704</v>
      </c>
      <c r="B13567" s="519" t="str">
        <f t="shared" si="211"/>
        <v>TUBO PARA VENTILACAO EM PVC DE 100MM.INCLUSIVE CONEXOES.FORNECIMENTO E ASSENTAMENTO</v>
      </c>
      <c r="C13567" s="519" t="s">
        <v>43080</v>
      </c>
      <c r="D13567" s="519" t="s">
        <v>43081</v>
      </c>
      <c r="I13567" s="519" t="s">
        <v>36</v>
      </c>
      <c r="J13567" s="650">
        <v>35.630000000000003</v>
      </c>
    </row>
    <row r="13568" spans="1:10">
      <c r="A13568" s="519" t="s">
        <v>13705</v>
      </c>
      <c r="B13568" s="519" t="str">
        <f t="shared" si="211"/>
        <v>TUBO PARA VENTILACAO EM PVC DE 100MM.INCLUSIVE CONEXOES.FORNECIMENTO E ASSENTAMENTO</v>
      </c>
      <c r="C13568" s="519" t="s">
        <v>43080</v>
      </c>
      <c r="D13568" s="519" t="s">
        <v>43081</v>
      </c>
      <c r="I13568" s="519" t="s">
        <v>36</v>
      </c>
      <c r="J13568" s="650">
        <v>33.47</v>
      </c>
    </row>
    <row r="13569" spans="1:10">
      <c r="A13569" s="519" t="s">
        <v>13706</v>
      </c>
      <c r="B13569" s="519" t="str">
        <f t="shared" si="211"/>
        <v>TUBO PARA VENTILACAO EM PVC DE 75MM,INCLUSIVE CONEXOES.FORNECIMENTO E ASSENTAMENTO</v>
      </c>
      <c r="C13569" s="519" t="s">
        <v>43082</v>
      </c>
      <c r="D13569" s="519" t="s">
        <v>43083</v>
      </c>
      <c r="I13569" s="519" t="s">
        <v>36</v>
      </c>
      <c r="J13569" s="650">
        <v>30.05</v>
      </c>
    </row>
    <row r="13570" spans="1:10">
      <c r="A13570" s="519" t="s">
        <v>13707</v>
      </c>
      <c r="B13570" s="519" t="str">
        <f t="shared" si="211"/>
        <v>TUBO PARA VENTILACAO EM PVC DE 75MM,INCLUSIVE CONEXOES.FORNECIMENTO E ASSENTAMENTO</v>
      </c>
      <c r="C13570" s="519" t="s">
        <v>43082</v>
      </c>
      <c r="D13570" s="519" t="s">
        <v>43083</v>
      </c>
      <c r="I13570" s="519" t="s">
        <v>36</v>
      </c>
      <c r="J13570" s="650">
        <v>28.42</v>
      </c>
    </row>
    <row r="13571" spans="1:10">
      <c r="A13571" s="519" t="s">
        <v>13708</v>
      </c>
      <c r="B13571" s="519" t="str">
        <f t="shared" si="211"/>
        <v>TUBO DE QUEDA EM PVC REFORCADO DE 150MM,INCLUSIVE "T" SANITARIO.FORNECIMENTO E ASSENTAMENTO</v>
      </c>
      <c r="C13571" s="519" t="s">
        <v>43084</v>
      </c>
      <c r="D13571" s="519" t="s">
        <v>43085</v>
      </c>
      <c r="I13571" s="519" t="s">
        <v>36</v>
      </c>
      <c r="J13571" s="650">
        <v>270.58</v>
      </c>
    </row>
    <row r="13572" spans="1:10">
      <c r="A13572" s="519" t="s">
        <v>13709</v>
      </c>
      <c r="B13572" s="519" t="str">
        <f t="shared" si="211"/>
        <v>TUBO DE QUEDA EM PVC REFORCADO DE 150MM,INCLUSIVE "T" SANITARIO.FORNECIMENTO E ASSENTAMENTO</v>
      </c>
      <c r="C13572" s="519" t="s">
        <v>43084</v>
      </c>
      <c r="D13572" s="519" t="s">
        <v>43085</v>
      </c>
      <c r="I13572" s="519" t="s">
        <v>36</v>
      </c>
      <c r="J13572" s="650">
        <v>259.72000000000003</v>
      </c>
    </row>
    <row r="13573" spans="1:10">
      <c r="A13573" s="519" t="s">
        <v>13710</v>
      </c>
      <c r="B13573" s="519" t="str">
        <f t="shared" si="211"/>
        <v>TUBO DE QUEDA EM PVC REFORCADO DE 100MM,INCLUSIVE "T" SANITARIO.FORNECIMENTO E ASSENTAMENTO</v>
      </c>
      <c r="C13573" s="519" t="s">
        <v>43086</v>
      </c>
      <c r="D13573" s="519" t="s">
        <v>43085</v>
      </c>
      <c r="I13573" s="519" t="s">
        <v>36</v>
      </c>
      <c r="J13573" s="650">
        <v>143.55000000000001</v>
      </c>
    </row>
    <row r="13574" spans="1:10">
      <c r="A13574" s="519" t="s">
        <v>13711</v>
      </c>
      <c r="B13574" s="519" t="str">
        <f t="shared" si="211"/>
        <v>TUBO DE QUEDA EM PVC REFORCADO DE 100MM,INCLUSIVE "T" SANITARIO.FORNECIMENTO E ASSENTAMENTO</v>
      </c>
      <c r="C13574" s="519" t="s">
        <v>43086</v>
      </c>
      <c r="D13574" s="519" t="s">
        <v>43085</v>
      </c>
      <c r="I13574" s="519" t="s">
        <v>36</v>
      </c>
      <c r="J13574" s="650">
        <v>133.78</v>
      </c>
    </row>
    <row r="13575" spans="1:10">
      <c r="A13575" s="519" t="s">
        <v>13712</v>
      </c>
      <c r="B13575" s="519" t="str">
        <f t="shared" si="211"/>
        <v>TUBO DE QUEDA EM PVC REFORCADO DE 75MM,INCLUSIVE "T" SANITARIO.FORNECIMENTO E ASSENTAMENTO</v>
      </c>
      <c r="C13575" s="519" t="s">
        <v>43087</v>
      </c>
      <c r="D13575" s="519" t="s">
        <v>43088</v>
      </c>
      <c r="I13575" s="519" t="s">
        <v>36</v>
      </c>
      <c r="J13575" s="650">
        <v>82.28</v>
      </c>
    </row>
    <row r="13576" spans="1:10">
      <c r="A13576" s="519" t="s">
        <v>13713</v>
      </c>
      <c r="B13576" s="519" t="str">
        <f t="shared" ref="B13576:B13639" si="212">C13576&amp;D13576&amp;E13576&amp;F13576&amp;G13576&amp;H13576</f>
        <v>TUBO DE QUEDA EM PVC REFORCADO DE 75MM,INCLUSIVE "T" SANITARIO.FORNECIMENTO E ASSENTAMENTO</v>
      </c>
      <c r="C13576" s="519" t="s">
        <v>43087</v>
      </c>
      <c r="D13576" s="519" t="s">
        <v>43088</v>
      </c>
      <c r="I13576" s="519" t="s">
        <v>36</v>
      </c>
      <c r="J13576" s="650">
        <v>77.5</v>
      </c>
    </row>
    <row r="13577" spans="1:10">
      <c r="A13577" s="519" t="s">
        <v>13714</v>
      </c>
      <c r="B13577" s="519" t="str">
        <f t="shared" si="212"/>
        <v>APARELHO DE AR CONDICIONADO,TIPO PAREDE(EXCLUSIVE O FORNECIMENTO DO APARELHO),COMPREENDENDO:5 VARAS DE ELETRODUTO PVC DE 3/4",COM LUVAS,40,00M DE FIO 2,5MM2,TOMADA DE EMBUTIR E CAIXA DE EMBUTIR.INSTALACAO E ASSENTAMENTO</v>
      </c>
      <c r="C13577" s="519" t="s">
        <v>43089</v>
      </c>
      <c r="D13577" s="519" t="s">
        <v>43090</v>
      </c>
      <c r="E13577" s="519" t="s">
        <v>43091</v>
      </c>
      <c r="F13577" s="519" t="s">
        <v>43092</v>
      </c>
      <c r="I13577" s="519" t="s">
        <v>5</v>
      </c>
      <c r="J13577" s="650">
        <v>329.08</v>
      </c>
    </row>
    <row r="13578" spans="1:10">
      <c r="A13578" s="519" t="s">
        <v>13715</v>
      </c>
      <c r="B13578" s="519" t="str">
        <f t="shared" si="212"/>
        <v>APARELHO DE AR CONDICIONADO,TIPO PAREDE(EXCLUSIVE O FORNECIMENTO DO APARELHO),COMPREENDENDO:5 VARAS DE ELETRODUTO PVC DE 3/4",COM LUVAS,40,00M DE FIO 2,5MM2,TOMADA DE EMBUTIR E CAIXA DE EMBUTIR.INSTALACAO E ASSENTAMENTO</v>
      </c>
      <c r="C13578" s="519" t="s">
        <v>43089</v>
      </c>
      <c r="D13578" s="519" t="s">
        <v>43090</v>
      </c>
      <c r="E13578" s="519" t="s">
        <v>43091</v>
      </c>
      <c r="F13578" s="519" t="s">
        <v>43092</v>
      </c>
      <c r="I13578" s="519" t="s">
        <v>5</v>
      </c>
      <c r="J13578" s="650">
        <v>305.13</v>
      </c>
    </row>
    <row r="13579" spans="1:10">
      <c r="A13579" s="519" t="s">
        <v>13716</v>
      </c>
      <c r="B13579" s="519" t="str">
        <f t="shared" si="212"/>
        <v>APARELHO DE AR CONDICIONADO,TIPO PAREDE(EXCLUSIVE O FORNECIMENTO DO APARELHO),COM INSTALACAO APARENTE,COMPREENDENDO:5 VARAS DE ELETRODUTO PVC DE 3/4",COM LUVAS,40,00M DE FIO 2,5MM2,TOMADA DE SOBREPOR E CAIXA DE SOBREPOR,INCLUSIVE ABRACADEIRAS.INSTALACAO E ASSENTAMENTO</v>
      </c>
      <c r="C13579" s="519" t="s">
        <v>43089</v>
      </c>
      <c r="D13579" s="519" t="s">
        <v>43093</v>
      </c>
      <c r="E13579" s="519" t="s">
        <v>43094</v>
      </c>
      <c r="F13579" s="519" t="s">
        <v>43095</v>
      </c>
      <c r="G13579" s="519" t="s">
        <v>43096</v>
      </c>
      <c r="I13579" s="519" t="s">
        <v>5</v>
      </c>
      <c r="J13579" s="650">
        <v>430.42</v>
      </c>
    </row>
    <row r="13580" spans="1:10">
      <c r="A13580" s="519" t="s">
        <v>13717</v>
      </c>
      <c r="B13580" s="519" t="str">
        <f t="shared" si="212"/>
        <v>APARELHO DE AR CONDICIONADO,TIPO PAREDE(EXCLUSIVE O FORNECIMENTO DO APARELHO),COM INSTALACAO APARENTE,COMPREENDENDO:5 VARAS DE ELETRODUTO PVC DE 3/4",COM LUVAS,40,00M DE FIO 2,5MM2,TOMADA DE SOBREPOR E CAIXA DE SOBREPOR,INCLUSIVE ABRACADEIRAS.INSTALACAO E ASSENTAMENTO</v>
      </c>
      <c r="C13580" s="519" t="s">
        <v>43089</v>
      </c>
      <c r="D13580" s="519" t="s">
        <v>43093</v>
      </c>
      <c r="E13580" s="519" t="s">
        <v>43094</v>
      </c>
      <c r="F13580" s="519" t="s">
        <v>43095</v>
      </c>
      <c r="G13580" s="519" t="s">
        <v>43096</v>
      </c>
      <c r="I13580" s="519" t="s">
        <v>5</v>
      </c>
      <c r="J13580" s="650">
        <v>395.63</v>
      </c>
    </row>
    <row r="13581" spans="1:10">
      <c r="A13581" s="519" t="s">
        <v>13718</v>
      </c>
      <c r="B13581" s="519" t="str">
        <f t="shared" si="212"/>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581" s="519" t="s">
        <v>43097</v>
      </c>
      <c r="D13581" s="519" t="s">
        <v>43098</v>
      </c>
      <c r="E13581" s="519" t="s">
        <v>43099</v>
      </c>
      <c r="F13581" s="519" t="s">
        <v>43100</v>
      </c>
      <c r="G13581" s="519" t="s">
        <v>43101</v>
      </c>
      <c r="H13581" s="519" t="s">
        <v>43102</v>
      </c>
      <c r="I13581" s="519" t="s">
        <v>5</v>
      </c>
      <c r="J13581" s="650">
        <v>373.92</v>
      </c>
    </row>
    <row r="13582" spans="1:10">
      <c r="A13582" s="519" t="s">
        <v>13719</v>
      </c>
      <c r="B13582" s="519" t="str">
        <f t="shared" si="212"/>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3582" s="519" t="s">
        <v>43097</v>
      </c>
      <c r="D13582" s="519" t="s">
        <v>43098</v>
      </c>
      <c r="E13582" s="519" t="s">
        <v>43099</v>
      </c>
      <c r="F13582" s="519" t="s">
        <v>43100</v>
      </c>
      <c r="G13582" s="519" t="s">
        <v>43101</v>
      </c>
      <c r="H13582" s="519" t="s">
        <v>43102</v>
      </c>
      <c r="I13582" s="519" t="s">
        <v>5</v>
      </c>
      <c r="J13582" s="650">
        <v>346.83</v>
      </c>
    </row>
    <row r="13583" spans="1:10">
      <c r="A13583" s="519" t="s">
        <v>13720</v>
      </c>
      <c r="B13583" s="519" t="str">
        <f t="shared" si="212"/>
        <v>TUBO DE PVC RIGIDO,COM DIAMETRO DE 50MM,PBL,PN 80.FORNECIMENTO</v>
      </c>
      <c r="C13583" s="519" t="s">
        <v>43103</v>
      </c>
      <c r="D13583" s="519" t="s">
        <v>33272</v>
      </c>
      <c r="I13583" s="519" t="s">
        <v>36</v>
      </c>
      <c r="J13583" s="650">
        <v>6.78</v>
      </c>
    </row>
    <row r="13584" spans="1:10">
      <c r="A13584" s="519" t="s">
        <v>13721</v>
      </c>
      <c r="B13584" s="519" t="str">
        <f t="shared" si="212"/>
        <v>TUBO DE PVC RIGIDO,COM DIAMETRO DE 50MM,PBL,PN 80.FORNECIMENTO</v>
      </c>
      <c r="C13584" s="519" t="s">
        <v>43103</v>
      </c>
      <c r="D13584" s="519" t="s">
        <v>33272</v>
      </c>
      <c r="I13584" s="519" t="s">
        <v>36</v>
      </c>
      <c r="J13584" s="650">
        <v>6.78</v>
      </c>
    </row>
    <row r="13585" spans="1:10">
      <c r="A13585" s="519" t="s">
        <v>13722</v>
      </c>
      <c r="B13585" s="519" t="str">
        <f t="shared" si="212"/>
        <v>ADAPTADOR DE PVC RIGIDO SOLDAVEL,COM BOLSA SOLDAVEL E ROSCAMACHO,DIAMETRO NOMINAL DE 50MM.FORNECIMENTO</v>
      </c>
      <c r="C13585" s="519" t="s">
        <v>43104</v>
      </c>
      <c r="D13585" s="519" t="s">
        <v>43105</v>
      </c>
      <c r="I13585" s="519" t="s">
        <v>5</v>
      </c>
      <c r="J13585" s="650">
        <v>3.5</v>
      </c>
    </row>
    <row r="13586" spans="1:10">
      <c r="A13586" s="519" t="s">
        <v>13723</v>
      </c>
      <c r="B13586" s="519" t="str">
        <f t="shared" si="212"/>
        <v>ADAPTADOR DE PVC RIGIDO SOLDAVEL,COM BOLSA SOLDAVEL E ROSCAMACHO,DIAMETRO NOMINAL DE 50MM.FORNECIMENTO</v>
      </c>
      <c r="C13586" s="519" t="s">
        <v>43104</v>
      </c>
      <c r="D13586" s="519" t="s">
        <v>43105</v>
      </c>
      <c r="I13586" s="519" t="s">
        <v>5</v>
      </c>
      <c r="J13586" s="650">
        <v>3.5</v>
      </c>
    </row>
    <row r="13587" spans="1:10">
      <c r="A13587" s="519" t="s">
        <v>13724</v>
      </c>
      <c r="B13587" s="519" t="str">
        <f t="shared" si="212"/>
        <v>CURVA DE 90° DE PVC RIGIDO,SOLDAVEL,DIAMETRO NOMINAL DE 50MM E PRESSAO NOMINAL DE 80.FORNECIMENTO</v>
      </c>
      <c r="C13587" s="519" t="s">
        <v>43106</v>
      </c>
      <c r="D13587" s="519" t="s">
        <v>43107</v>
      </c>
      <c r="I13587" s="519" t="s">
        <v>5</v>
      </c>
      <c r="J13587" s="650">
        <v>16.61</v>
      </c>
    </row>
    <row r="13588" spans="1:10">
      <c r="A13588" s="519" t="s">
        <v>13725</v>
      </c>
      <c r="B13588" s="519" t="str">
        <f t="shared" si="212"/>
        <v>CURVA DE 90° DE PVC RIGIDO,SOLDAVEL,DIAMETRO NOMINAL DE 50MM E PRESSAO NOMINAL DE 80.FORNECIMENTO</v>
      </c>
      <c r="C13588" s="519" t="s">
        <v>43106</v>
      </c>
      <c r="D13588" s="519" t="s">
        <v>43107</v>
      </c>
      <c r="I13588" s="519" t="s">
        <v>5</v>
      </c>
      <c r="J13588" s="650">
        <v>16.61</v>
      </c>
    </row>
    <row r="13589" spans="1:10">
      <c r="A13589" s="519" t="s">
        <v>13726</v>
      </c>
      <c r="B13589" s="519" t="str">
        <f t="shared" si="212"/>
        <v>LUVA EM PVC RIGIDO SOLDAVEL,AZUL,DE 50MM.FORNECIMENTO</v>
      </c>
      <c r="C13589" s="519" t="s">
        <v>13727</v>
      </c>
      <c r="I13589" s="519" t="s">
        <v>5</v>
      </c>
      <c r="J13589" s="650">
        <v>2.79</v>
      </c>
    </row>
    <row r="13590" spans="1:10">
      <c r="A13590" s="519" t="s">
        <v>13728</v>
      </c>
      <c r="B13590" s="519" t="str">
        <f t="shared" si="212"/>
        <v>LUVA EM PVC RIGIDO SOLDAVEL,AZUL,DE 50MM.FORNECIMENTO</v>
      </c>
      <c r="C13590" s="519" t="s">
        <v>13727</v>
      </c>
      <c r="I13590" s="519" t="s">
        <v>5</v>
      </c>
      <c r="J13590" s="650">
        <v>2.79</v>
      </c>
    </row>
    <row r="13591" spans="1:10">
      <c r="A13591" s="519" t="s">
        <v>13729</v>
      </c>
      <c r="B13591" s="519" t="str">
        <f t="shared" si="212"/>
        <v>TE DE PVC RIGIDO SOLDAVEL,90°,AZUL,COM BOLSAS SOLDAVEIS,DE 50MM.FORNECIMENTO</v>
      </c>
      <c r="C13591" s="519" t="s">
        <v>43108</v>
      </c>
      <c r="D13591" s="519" t="s">
        <v>43109</v>
      </c>
      <c r="I13591" s="519" t="s">
        <v>5</v>
      </c>
      <c r="J13591" s="650">
        <v>13.66</v>
      </c>
    </row>
    <row r="13592" spans="1:10">
      <c r="A13592" s="519" t="s">
        <v>13730</v>
      </c>
      <c r="B13592" s="519" t="str">
        <f t="shared" si="212"/>
        <v>TE DE PVC RIGIDO SOLDAVEL,90°,AZUL,COM BOLSAS SOLDAVEIS,DE 50MM.FORNECIMENTO</v>
      </c>
      <c r="C13592" s="519" t="s">
        <v>43108</v>
      </c>
      <c r="D13592" s="519" t="s">
        <v>43109</v>
      </c>
      <c r="I13592" s="519" t="s">
        <v>5</v>
      </c>
      <c r="J13592" s="650">
        <v>13.66</v>
      </c>
    </row>
    <row r="13593" spans="1:10">
      <c r="A13593" s="519" t="s">
        <v>13731</v>
      </c>
      <c r="B13593" s="519" t="str">
        <f t="shared" si="212"/>
        <v>ASPERSOR DE IMPACTO,PARA IRRIGACAO TIPO ECO,PARA REGA DE JARDIM.FORNECIMENTO</v>
      </c>
      <c r="C13593" s="519" t="s">
        <v>43110</v>
      </c>
      <c r="D13593" s="519" t="s">
        <v>43111</v>
      </c>
      <c r="I13593" s="519" t="s">
        <v>5</v>
      </c>
      <c r="J13593" s="650">
        <v>42.23</v>
      </c>
    </row>
    <row r="13594" spans="1:10">
      <c r="A13594" s="519" t="s">
        <v>13732</v>
      </c>
      <c r="B13594" s="519" t="str">
        <f t="shared" si="212"/>
        <v>ASPERSOR DE IMPACTO,PARA IRRIGACAO TIPO ECO,PARA REGA DE JARDIM.FORNECIMENTO</v>
      </c>
      <c r="C13594" s="519" t="s">
        <v>43110</v>
      </c>
      <c r="D13594" s="519" t="s">
        <v>43111</v>
      </c>
      <c r="I13594" s="519" t="s">
        <v>5</v>
      </c>
      <c r="J13594" s="650">
        <v>42.23</v>
      </c>
    </row>
    <row r="13595" spans="1:10">
      <c r="A13595" s="519" t="s">
        <v>13733</v>
      </c>
      <c r="B13595" s="519" t="str">
        <f t="shared" si="212"/>
        <v>ASPERSOR DE IMPACTO,PARA IRRIGACAO,TIPO MAXIREGA.FORNECIMENTO</v>
      </c>
      <c r="C13595" s="519" t="s">
        <v>43112</v>
      </c>
      <c r="D13595" s="519" t="s">
        <v>32884</v>
      </c>
      <c r="I13595" s="519" t="s">
        <v>5</v>
      </c>
      <c r="J13595" s="650">
        <v>23.54</v>
      </c>
    </row>
    <row r="13596" spans="1:10">
      <c r="A13596" s="519" t="s">
        <v>13734</v>
      </c>
      <c r="B13596" s="519" t="str">
        <f t="shared" si="212"/>
        <v>ASPERSOR DE IMPACTO,PARA IRRIGACAO,TIPO MAXIREGA.FORNECIMENTO</v>
      </c>
      <c r="C13596" s="519" t="s">
        <v>43112</v>
      </c>
      <c r="D13596" s="519" t="s">
        <v>32884</v>
      </c>
      <c r="I13596" s="519" t="s">
        <v>5</v>
      </c>
      <c r="J13596" s="650">
        <v>23.54</v>
      </c>
    </row>
    <row r="13597" spans="1:10">
      <c r="A13597" s="519" t="s">
        <v>13735</v>
      </c>
      <c r="B13597" s="519" t="str">
        <f t="shared" si="212"/>
        <v>ASPERSOR DE IMPACTO,PARA IRRIGACAO,TIPO MINIREGA.FORNECIMENTO</v>
      </c>
      <c r="C13597" s="519" t="s">
        <v>43113</v>
      </c>
      <c r="D13597" s="519" t="s">
        <v>32884</v>
      </c>
      <c r="I13597" s="519" t="s">
        <v>5</v>
      </c>
      <c r="J13597" s="650">
        <v>17.87</v>
      </c>
    </row>
    <row r="13598" spans="1:10">
      <c r="A13598" s="519" t="s">
        <v>13736</v>
      </c>
      <c r="B13598" s="519" t="str">
        <f t="shared" si="212"/>
        <v>ASPERSOR DE IMPACTO,PARA IRRIGACAO,TIPO MINIREGA.FORNECIMENTO</v>
      </c>
      <c r="C13598" s="519" t="s">
        <v>43113</v>
      </c>
      <c r="D13598" s="519" t="s">
        <v>32884</v>
      </c>
      <c r="I13598" s="519" t="s">
        <v>5</v>
      </c>
      <c r="J13598" s="650">
        <v>17.87</v>
      </c>
    </row>
    <row r="13599" spans="1:10">
      <c r="A13599" s="519" t="s">
        <v>43114</v>
      </c>
      <c r="B13599" s="519" t="str">
        <f t="shared" si="212"/>
        <v>CALHA DE PISO NORMAL,EM PVC,DN 130,INCLUSIVE ESCAVACAO MANUAL E CAMADA DE CONCRETO PARA ASSENTAMENTO.FORNECIMENTO E COLOCACAO</v>
      </c>
      <c r="C13599" s="519" t="s">
        <v>43115</v>
      </c>
      <c r="D13599" s="519" t="s">
        <v>43116</v>
      </c>
      <c r="E13599" s="519" t="s">
        <v>34526</v>
      </c>
      <c r="I13599" s="519" t="s">
        <v>36</v>
      </c>
      <c r="J13599" s="650">
        <v>121.26</v>
      </c>
    </row>
    <row r="13600" spans="1:10">
      <c r="A13600" s="519" t="s">
        <v>43117</v>
      </c>
      <c r="B13600" s="519" t="str">
        <f t="shared" si="212"/>
        <v>CALHA DE PISO NORMAL,EM PVC,DN 130,INCLUSIVE ESCAVACAO MANUAL E CAMADA DE CONCRETO PARA ASSENTAMENTO.FORNECIMENTO E COLOCACAO</v>
      </c>
      <c r="C13600" s="519" t="s">
        <v>43115</v>
      </c>
      <c r="D13600" s="519" t="s">
        <v>43116</v>
      </c>
      <c r="E13600" s="519" t="s">
        <v>34526</v>
      </c>
      <c r="I13600" s="519" t="s">
        <v>36</v>
      </c>
      <c r="J13600" s="650">
        <v>117.22</v>
      </c>
    </row>
    <row r="13601" spans="1:10">
      <c r="A13601" s="519" t="s">
        <v>43118</v>
      </c>
      <c r="B13601" s="519" t="str">
        <f t="shared" si="212"/>
        <v>CALHA DE PISO NORMAL,EM PVC,DN 200,INCLUSIVE ESCAVACAO MANUAL E CAMADA DE CONCRETO PARA ASSENTAMENTO.FORNECIMENTO E COLOCACAO</v>
      </c>
      <c r="C13601" s="519" t="s">
        <v>43119</v>
      </c>
      <c r="D13601" s="519" t="s">
        <v>43116</v>
      </c>
      <c r="E13601" s="519" t="s">
        <v>34526</v>
      </c>
      <c r="I13601" s="519" t="s">
        <v>36</v>
      </c>
      <c r="J13601" s="650">
        <v>221.15</v>
      </c>
    </row>
    <row r="13602" spans="1:10">
      <c r="A13602" s="519" t="s">
        <v>43120</v>
      </c>
      <c r="B13602" s="519" t="str">
        <f t="shared" si="212"/>
        <v>CALHA DE PISO NORMAL,EM PVC,DN 200,INCLUSIVE ESCAVACAO MANUAL E CAMADA DE CONCRETO PARA ASSENTAMENTO.FORNECIMENTO E COLOCACAO</v>
      </c>
      <c r="C13602" s="519" t="s">
        <v>43119</v>
      </c>
      <c r="D13602" s="519" t="s">
        <v>43116</v>
      </c>
      <c r="E13602" s="519" t="s">
        <v>34526</v>
      </c>
      <c r="I13602" s="519" t="s">
        <v>36</v>
      </c>
      <c r="J13602" s="650">
        <v>216.46</v>
      </c>
    </row>
    <row r="13603" spans="1:10">
      <c r="A13603" s="519" t="s">
        <v>13737</v>
      </c>
      <c r="B13603" s="519" t="str">
        <f t="shared" si="212"/>
        <v>GRELHA PARA CALHA DE PISO,EM PVC,MEDINDO 130X500MM.FORNECIMENTO E COLOCACAO</v>
      </c>
      <c r="C13603" s="519" t="s">
        <v>43121</v>
      </c>
      <c r="D13603" s="519" t="s">
        <v>41093</v>
      </c>
      <c r="I13603" s="519" t="s">
        <v>5</v>
      </c>
      <c r="J13603" s="650">
        <v>114.8</v>
      </c>
    </row>
    <row r="13604" spans="1:10">
      <c r="A13604" s="519" t="s">
        <v>13738</v>
      </c>
      <c r="B13604" s="519" t="str">
        <f t="shared" si="212"/>
        <v>GRELHA PARA CALHA DE PISO,EM PVC,MEDINDO 130X500MM.FORNECIMENTO E COLOCACAO</v>
      </c>
      <c r="C13604" s="519" t="s">
        <v>43121</v>
      </c>
      <c r="D13604" s="519" t="s">
        <v>41093</v>
      </c>
      <c r="I13604" s="519" t="s">
        <v>5</v>
      </c>
      <c r="J13604" s="650">
        <v>114.53</v>
      </c>
    </row>
    <row r="13605" spans="1:10">
      <c r="A13605" s="519" t="s">
        <v>13739</v>
      </c>
      <c r="B13605" s="519" t="str">
        <f t="shared" si="212"/>
        <v>GRELHA PARA CALHA DE PISO,EM PVC,MEDINDO 200X500MM.FORNECIMENTO E COLOCACAO</v>
      </c>
      <c r="C13605" s="519" t="s">
        <v>43122</v>
      </c>
      <c r="D13605" s="519" t="s">
        <v>41093</v>
      </c>
      <c r="I13605" s="519" t="s">
        <v>5</v>
      </c>
      <c r="J13605" s="650">
        <v>177.04</v>
      </c>
    </row>
    <row r="13606" spans="1:10">
      <c r="A13606" s="519" t="s">
        <v>13740</v>
      </c>
      <c r="B13606" s="519" t="str">
        <f t="shared" si="212"/>
        <v>GRELHA PARA CALHA DE PISO,EM PVC,MEDINDO 200X500MM.FORNECIMENTO E COLOCACAO</v>
      </c>
      <c r="C13606" s="519" t="s">
        <v>43122</v>
      </c>
      <c r="D13606" s="519" t="s">
        <v>41093</v>
      </c>
      <c r="I13606" s="519" t="s">
        <v>5</v>
      </c>
      <c r="J13606" s="650">
        <v>176.77</v>
      </c>
    </row>
    <row r="13607" spans="1:10">
      <c r="A13607" s="519" t="s">
        <v>43123</v>
      </c>
      <c r="B13607" s="519" t="str">
        <f t="shared" si="212"/>
        <v>GRELHA PARA CALHA DE PISO,EM PVC,SUPER-REFORCADA,PARA TRAFEGO DE VEICULOS ATE 3T,MEDINDO 200X500MM.FORNECIMENTO E COLOCACAO</v>
      </c>
      <c r="C13607" s="519" t="s">
        <v>43124</v>
      </c>
      <c r="D13607" s="519" t="s">
        <v>43125</v>
      </c>
      <c r="E13607" s="519" t="s">
        <v>34257</v>
      </c>
      <c r="I13607" s="519" t="s">
        <v>5</v>
      </c>
      <c r="J13607" s="650">
        <v>30.02</v>
      </c>
    </row>
    <row r="13608" spans="1:10">
      <c r="A13608" s="519" t="s">
        <v>43126</v>
      </c>
      <c r="B13608" s="519" t="str">
        <f t="shared" si="212"/>
        <v>GRELHA PARA CALHA DE PISO,EM PVC,SUPER-REFORCADA,PARA TRAFEGO DE VEICULOS ATE 3T,MEDINDO 200X500MM.FORNECIMENTO E COLOCACAO</v>
      </c>
      <c r="C13608" s="519" t="s">
        <v>43124</v>
      </c>
      <c r="D13608" s="519" t="s">
        <v>43125</v>
      </c>
      <c r="E13608" s="519" t="s">
        <v>34257</v>
      </c>
      <c r="I13608" s="519" t="s">
        <v>5</v>
      </c>
      <c r="J13608" s="650">
        <v>29.75</v>
      </c>
    </row>
    <row r="13609" spans="1:10">
      <c r="A13609" s="519" t="s">
        <v>13741</v>
      </c>
      <c r="B13609" s="519" t="str">
        <f t="shared" si="212"/>
        <v>ABRACADEIRA DE PVC OU NYLON,PARA AMARRACAO DE CABOS TELEFONICOS,COM UTILIZACAO DE PREGOS OU PARAFUSOS PARA FIXACAO,DIAMETRO DE 16MM.FORNECIMENTO E COLOCACAO</v>
      </c>
      <c r="C13609" s="519" t="s">
        <v>43127</v>
      </c>
      <c r="D13609" s="519" t="s">
        <v>43128</v>
      </c>
      <c r="E13609" s="519" t="s">
        <v>43129</v>
      </c>
      <c r="I13609" s="519" t="s">
        <v>5</v>
      </c>
      <c r="J13609" s="650">
        <v>4.12</v>
      </c>
    </row>
    <row r="13610" spans="1:10">
      <c r="A13610" s="519" t="s">
        <v>13742</v>
      </c>
      <c r="B13610" s="519" t="str">
        <f t="shared" si="212"/>
        <v>ABRACADEIRA DE PVC OU NYLON,PARA AMARRACAO DE CABOS TELEFONICOS,COM UTILIZACAO DE PREGOS OU PARAFUSOS PARA FIXACAO,DIAMETRO DE 16MM.FORNECIMENTO E COLOCACAO</v>
      </c>
      <c r="C13610" s="519" t="s">
        <v>43127</v>
      </c>
      <c r="D13610" s="519" t="s">
        <v>43128</v>
      </c>
      <c r="E13610" s="519" t="s">
        <v>43129</v>
      </c>
      <c r="I13610" s="519" t="s">
        <v>5</v>
      </c>
      <c r="J13610" s="650">
        <v>3.65</v>
      </c>
    </row>
    <row r="13611" spans="1:10">
      <c r="A13611" s="519" t="s">
        <v>13743</v>
      </c>
      <c r="B13611" s="519" t="str">
        <f t="shared" si="212"/>
        <v>ABRACADEIRA DE PVC OU NYLON,PARA AMARRACAO DE CABOS TELEFONICOS,COM UTILIZACAO DE PREGOS OU PARAFUSOS PARA FIXACAO,DIAMETRO DE 17,5MM.FORNECIMENTO E COLOCACAO</v>
      </c>
      <c r="C13611" s="519" t="s">
        <v>43127</v>
      </c>
      <c r="D13611" s="519" t="s">
        <v>43128</v>
      </c>
      <c r="E13611" s="519" t="s">
        <v>43130</v>
      </c>
      <c r="I13611" s="519" t="s">
        <v>5</v>
      </c>
      <c r="J13611" s="650">
        <v>5.41</v>
      </c>
    </row>
    <row r="13612" spans="1:10">
      <c r="A13612" s="519" t="s">
        <v>13744</v>
      </c>
      <c r="B13612" s="519" t="str">
        <f t="shared" si="212"/>
        <v>ABRACADEIRA DE PVC OU NYLON,PARA AMARRACAO DE CABOS TELEFONICOS,COM UTILIZACAO DE PREGOS OU PARAFUSOS PARA FIXACAO,DIAMETRO DE 17,5MM.FORNECIMENTO E COLOCACAO</v>
      </c>
      <c r="C13612" s="519" t="s">
        <v>43127</v>
      </c>
      <c r="D13612" s="519" t="s">
        <v>43128</v>
      </c>
      <c r="E13612" s="519" t="s">
        <v>43130</v>
      </c>
      <c r="I13612" s="519" t="s">
        <v>5</v>
      </c>
      <c r="J13612" s="650">
        <v>4.78</v>
      </c>
    </row>
    <row r="13613" spans="1:10">
      <c r="A13613" s="519" t="s">
        <v>13745</v>
      </c>
      <c r="B13613" s="519" t="str">
        <f t="shared" si="212"/>
        <v>ABRACADEIRA DE PVC OU NYLON,PARA AMARRACAO DE CABOS TELEFONICOS,COM UTILIZACAO DE PREGOS OU PARAFUSOS PARA FIXACAO,DIAMETRO DE 20,5MM.FORNECIMENTO E COLOCACAO</v>
      </c>
      <c r="C13613" s="519" t="s">
        <v>43127</v>
      </c>
      <c r="D13613" s="519" t="s">
        <v>43128</v>
      </c>
      <c r="E13613" s="519" t="s">
        <v>43131</v>
      </c>
      <c r="I13613" s="519" t="s">
        <v>5</v>
      </c>
      <c r="J13613" s="650">
        <v>8.16</v>
      </c>
    </row>
    <row r="13614" spans="1:10">
      <c r="A13614" s="519" t="s">
        <v>13746</v>
      </c>
      <c r="B13614" s="519" t="str">
        <f t="shared" si="212"/>
        <v>ABRACADEIRA DE PVC OU NYLON,PARA AMARRACAO DE CABOS TELEFONICOS,COM UTILIZACAO DE PREGOS OU PARAFUSOS PARA FIXACAO,DIAMETRO DE 20,5MM.FORNECIMENTO E COLOCACAO</v>
      </c>
      <c r="C13614" s="519" t="s">
        <v>43127</v>
      </c>
      <c r="D13614" s="519" t="s">
        <v>43128</v>
      </c>
      <c r="E13614" s="519" t="s">
        <v>43131</v>
      </c>
      <c r="I13614" s="519" t="s">
        <v>5</v>
      </c>
      <c r="J13614" s="650">
        <v>7.22</v>
      </c>
    </row>
    <row r="13615" spans="1:10">
      <c r="A13615" s="519" t="s">
        <v>13747</v>
      </c>
      <c r="B13615" s="519" t="str">
        <f t="shared" si="212"/>
        <v>ABRACADEIRA DE PVC OU NYLON,PARA AMARRACAO DE CABOS TELEFONICOS,COM UTILIZACAO DE PREGOS OU PARAFUSOS PARA FIXACAO,DIAMETRO DE 28,5MM.FORNECIMENTO E COLOCACAO</v>
      </c>
      <c r="C13615" s="519" t="s">
        <v>43127</v>
      </c>
      <c r="D13615" s="519" t="s">
        <v>43128</v>
      </c>
      <c r="E13615" s="519" t="s">
        <v>43132</v>
      </c>
      <c r="I13615" s="519" t="s">
        <v>5</v>
      </c>
      <c r="J13615" s="650">
        <v>10.62</v>
      </c>
    </row>
    <row r="13616" spans="1:10">
      <c r="A13616" s="519" t="s">
        <v>13748</v>
      </c>
      <c r="B13616" s="519" t="str">
        <f t="shared" si="212"/>
        <v>ABRACADEIRA DE PVC OU NYLON,PARA AMARRACAO DE CABOS TELEFONICOS,COM UTILIZACAO DE PREGOS OU PARAFUSOS PARA FIXACAO,DIAMETRO DE 28,5MM.FORNECIMENTO E COLOCACAO</v>
      </c>
      <c r="C13616" s="519" t="s">
        <v>43127</v>
      </c>
      <c r="D13616" s="519" t="s">
        <v>43128</v>
      </c>
      <c r="E13616" s="519" t="s">
        <v>43132</v>
      </c>
      <c r="I13616" s="519" t="s">
        <v>5</v>
      </c>
      <c r="J13616" s="650">
        <v>9.36</v>
      </c>
    </row>
    <row r="13617" spans="1:10">
      <c r="A13617" s="519" t="s">
        <v>13749</v>
      </c>
      <c r="B13617" s="519" t="str">
        <f t="shared" si="212"/>
        <v>ABRACADEIRA DE PVC OU NYLON,PARA AMARRACAO DE CABOS TELEFONICOS,COM UTILIZACAO DE PREGOS OU PARAFUSOS PARA FIXACAO,DIAMETRO DE 35MM.FORNECIMENTO E COLOCACAO</v>
      </c>
      <c r="C13617" s="519" t="s">
        <v>43127</v>
      </c>
      <c r="D13617" s="519" t="s">
        <v>43128</v>
      </c>
      <c r="E13617" s="519" t="s">
        <v>43133</v>
      </c>
      <c r="I13617" s="519" t="s">
        <v>5</v>
      </c>
      <c r="J13617" s="650">
        <v>20.100000000000001</v>
      </c>
    </row>
    <row r="13618" spans="1:10">
      <c r="A13618" s="519" t="s">
        <v>13750</v>
      </c>
      <c r="B13618" s="519" t="str">
        <f t="shared" si="212"/>
        <v>ABRACADEIRA DE PVC OU NYLON,PARA AMARRACAO DE CABOS TELEFONICOS,COM UTILIZACAO DE PREGOS OU PARAFUSOS PARA FIXACAO,DIAMETRO DE 35MM.FORNECIMENTO E COLOCACAO</v>
      </c>
      <c r="C13618" s="519" t="s">
        <v>43127</v>
      </c>
      <c r="D13618" s="519" t="s">
        <v>43128</v>
      </c>
      <c r="E13618" s="519" t="s">
        <v>43133</v>
      </c>
      <c r="I13618" s="519" t="s">
        <v>5</v>
      </c>
      <c r="J13618" s="650">
        <v>17.579999999999998</v>
      </c>
    </row>
    <row r="13619" spans="1:10">
      <c r="A13619" s="519" t="s">
        <v>13751</v>
      </c>
      <c r="B13619" s="519" t="str">
        <f t="shared" si="212"/>
        <v>INSTALACAO E ASSENTAMENTO DE CHUVEIRO(EXCLUSIVE O FORNECIMENTO DO APARELHO,REGISTRO E ISOLAMENTO),COMPREENDENDO:5,00M DE TUBO DE COBRE DE 22MM,SOLDAS E CONEXOES</v>
      </c>
      <c r="C13619" s="519" t="s">
        <v>43134</v>
      </c>
      <c r="D13619" s="519" t="s">
        <v>43135</v>
      </c>
      <c r="E13619" s="519" t="s">
        <v>43136</v>
      </c>
      <c r="I13619" s="519" t="s">
        <v>5</v>
      </c>
      <c r="J13619" s="650">
        <v>419.88</v>
      </c>
    </row>
    <row r="13620" spans="1:10">
      <c r="A13620" s="519" t="s">
        <v>13752</v>
      </c>
      <c r="B13620" s="519" t="str">
        <f t="shared" si="212"/>
        <v>INSTALACAO E ASSENTAMENTO DE CHUVEIRO(EXCLUSIVE O FORNECIMENTO DO APARELHO,REGISTRO E ISOLAMENTO),COMPREENDENDO:5,00M DE TUBO DE COBRE DE 22MM,SOLDAS E CONEXOES</v>
      </c>
      <c r="C13620" s="519" t="s">
        <v>43134</v>
      </c>
      <c r="D13620" s="519" t="s">
        <v>43135</v>
      </c>
      <c r="E13620" s="519" t="s">
        <v>43136</v>
      </c>
      <c r="I13620" s="519" t="s">
        <v>5</v>
      </c>
      <c r="J13620" s="650">
        <v>403.62</v>
      </c>
    </row>
    <row r="13621" spans="1:10">
      <c r="A13621" s="519" t="s">
        <v>13753</v>
      </c>
      <c r="B13621" s="519" t="str">
        <f t="shared" si="212"/>
        <v>INSTALACAO E ASSENTAMENTO DE BANHEIRA(EXCLUSIVE O FORNECIMENTO DO APARELHO E ISOLAMENTO),COMPREENDENDO:8,00M DE TUBO DECOBRE DE 22MM,SOLDAS E CONEXOES</v>
      </c>
      <c r="C13621" s="519" t="s">
        <v>43137</v>
      </c>
      <c r="D13621" s="519" t="s">
        <v>43138</v>
      </c>
      <c r="E13621" s="519" t="s">
        <v>43139</v>
      </c>
      <c r="I13621" s="519" t="s">
        <v>5</v>
      </c>
      <c r="J13621" s="650">
        <v>654.11</v>
      </c>
    </row>
    <row r="13622" spans="1:10">
      <c r="A13622" s="519" t="s">
        <v>13754</v>
      </c>
      <c r="B13622" s="519" t="str">
        <f t="shared" si="212"/>
        <v>INSTALACAO E ASSENTAMENTO DE BANHEIRA(EXCLUSIVE O FORNECIMENTO DO APARELHO E ISOLAMENTO),COMPREENDENDO:8,00M DE TUBO DECOBRE DE 22MM,SOLDAS E CONEXOES</v>
      </c>
      <c r="C13622" s="519" t="s">
        <v>43137</v>
      </c>
      <c r="D13622" s="519" t="s">
        <v>43138</v>
      </c>
      <c r="E13622" s="519" t="s">
        <v>43139</v>
      </c>
      <c r="I13622" s="519" t="s">
        <v>5</v>
      </c>
      <c r="J13622" s="650">
        <v>627.02</v>
      </c>
    </row>
    <row r="13623" spans="1:10">
      <c r="A13623" s="519" t="s">
        <v>13755</v>
      </c>
      <c r="B13623" s="519" t="str">
        <f t="shared" si="212"/>
        <v>INSTALACAO E ASSENTAMENTO DE DUCHINHA MANUAL PARA BANHEIRO(EXCLUSIVE O FORNECIMENTO DO APARELHO E ISOLAMENTO),COMPREENDENDO:3,00M DE TUBO DE COBRE DE 22MM,SOLDAS E CONEXOES</v>
      </c>
      <c r="C13623" s="519" t="s">
        <v>42922</v>
      </c>
      <c r="D13623" s="519" t="s">
        <v>43140</v>
      </c>
      <c r="E13623" s="519" t="s">
        <v>43141</v>
      </c>
      <c r="I13623" s="519" t="s">
        <v>5</v>
      </c>
      <c r="J13623" s="650">
        <v>339.34</v>
      </c>
    </row>
    <row r="13624" spans="1:10">
      <c r="A13624" s="519" t="s">
        <v>13756</v>
      </c>
      <c r="B13624" s="519" t="str">
        <f t="shared" si="212"/>
        <v>INSTALACAO E ASSENTAMENTO DE DUCHINHA MANUAL PARA BANHEIRO(EXCLUSIVE O FORNECIMENTO DO APARELHO E ISOLAMENTO),COMPREENDENDO:3,00M DE TUBO DE COBRE DE 22MM,SOLDAS E CONEXOES</v>
      </c>
      <c r="C13624" s="519" t="s">
        <v>42922</v>
      </c>
      <c r="D13624" s="519" t="s">
        <v>43140</v>
      </c>
      <c r="E13624" s="519" t="s">
        <v>43141</v>
      </c>
      <c r="I13624" s="519" t="s">
        <v>5</v>
      </c>
      <c r="J13624" s="650">
        <v>317.67</v>
      </c>
    </row>
    <row r="13625" spans="1:10">
      <c r="A13625" s="519" t="s">
        <v>13757</v>
      </c>
      <c r="B13625" s="519" t="str">
        <f t="shared" si="212"/>
        <v>INSTALACAO E ASSENTAMENTO DE PIA COM 1 CUBA(EXCLUSIVE O FORNECIMENTO DO APARELHO E ISOLAMENTO),COMPREENDENDO:6,00M DE TUBO DE COBRE DE 22MM,SOLDAS E CONEXOES</v>
      </c>
      <c r="C13625" s="519" t="s">
        <v>43142</v>
      </c>
      <c r="D13625" s="519" t="s">
        <v>43143</v>
      </c>
      <c r="E13625" s="519" t="s">
        <v>43144</v>
      </c>
      <c r="I13625" s="519" t="s">
        <v>5</v>
      </c>
      <c r="J13625" s="650">
        <v>421.03</v>
      </c>
    </row>
    <row r="13626" spans="1:10">
      <c r="A13626" s="519" t="s">
        <v>13758</v>
      </c>
      <c r="B13626" s="519" t="str">
        <f t="shared" si="212"/>
        <v>INSTALACAO E ASSENTAMENTO DE PIA COM 1 CUBA(EXCLUSIVE O FORNECIMENTO DO APARELHO E ISOLAMENTO),COMPREENDENDO:6,00M DE TUBO DE COBRE DE 22MM,SOLDAS E CONEXOES</v>
      </c>
      <c r="C13626" s="519" t="s">
        <v>43142</v>
      </c>
      <c r="D13626" s="519" t="s">
        <v>43143</v>
      </c>
      <c r="E13626" s="519" t="s">
        <v>43144</v>
      </c>
      <c r="I13626" s="519" t="s">
        <v>5</v>
      </c>
      <c r="J13626" s="650">
        <v>407.49</v>
      </c>
    </row>
    <row r="13627" spans="1:10">
      <c r="A13627" s="519" t="s">
        <v>13759</v>
      </c>
      <c r="B13627" s="519" t="str">
        <f t="shared" si="212"/>
        <v>INSTALACAO E ASSENTAMENTO DE PIA COM 2 CUBAS(EXCLUSIVE O FORNECIMENTO DO APARELHO E ISOLAMENTO),COMPREENDENDO:6,00M DE TUBO DE COBRE DE 22MM,SOLDAS E CONEXOES</v>
      </c>
      <c r="C13627" s="519" t="s">
        <v>43145</v>
      </c>
      <c r="D13627" s="519" t="s">
        <v>43146</v>
      </c>
      <c r="E13627" s="519" t="s">
        <v>43147</v>
      </c>
      <c r="I13627" s="519" t="s">
        <v>5</v>
      </c>
      <c r="J13627" s="650">
        <v>476.3</v>
      </c>
    </row>
    <row r="13628" spans="1:10">
      <c r="A13628" s="519" t="s">
        <v>13760</v>
      </c>
      <c r="B13628" s="519" t="str">
        <f t="shared" si="212"/>
        <v>INSTALACAO E ASSENTAMENTO DE PIA COM 2 CUBAS(EXCLUSIVE O FORNECIMENTO DO APARELHO E ISOLAMENTO),COMPREENDENDO:6,00M DE TUBO DE COBRE DE 22MM,SOLDAS E CONEXOES</v>
      </c>
      <c r="C13628" s="519" t="s">
        <v>43145</v>
      </c>
      <c r="D13628" s="519" t="s">
        <v>43146</v>
      </c>
      <c r="E13628" s="519" t="s">
        <v>43147</v>
      </c>
      <c r="I13628" s="519" t="s">
        <v>5</v>
      </c>
      <c r="J13628" s="650">
        <v>461.4</v>
      </c>
    </row>
    <row r="13629" spans="1:10">
      <c r="A13629" s="519" t="s">
        <v>13761</v>
      </c>
      <c r="B13629" s="519" t="str">
        <f t="shared" si="212"/>
        <v>INSTALACAO E ASSENTAMENTO DE LAVATORIO DE 1 TORNEIRA (EXCLUSIVE O FORNECIMENTO DO APARELHO E ISOLAMENTO),COMPREENDENDO:4,00M DE TUBO DE COBRE DE 22MM,SOLDAS E CONEXOES</v>
      </c>
      <c r="C13629" s="519" t="s">
        <v>43148</v>
      </c>
      <c r="D13629" s="519" t="s">
        <v>43149</v>
      </c>
      <c r="E13629" s="519" t="s">
        <v>43150</v>
      </c>
      <c r="I13629" s="519" t="s">
        <v>5</v>
      </c>
      <c r="J13629" s="650">
        <v>412.87</v>
      </c>
    </row>
    <row r="13630" spans="1:10">
      <c r="A13630" s="519" t="s">
        <v>13762</v>
      </c>
      <c r="B13630" s="519" t="str">
        <f t="shared" si="212"/>
        <v>INSTALACAO E ASSENTAMENTO DE LAVATORIO DE 1 TORNEIRA (EXCLUSIVE O FORNECIMENTO DO APARELHO E ISOLAMENTO),COMPREENDENDO:4,00M DE TUBO DE COBRE DE 22MM,SOLDAS E CONEXOES</v>
      </c>
      <c r="C13630" s="519" t="s">
        <v>43148</v>
      </c>
      <c r="D13630" s="519" t="s">
        <v>43149</v>
      </c>
      <c r="E13630" s="519" t="s">
        <v>43150</v>
      </c>
      <c r="I13630" s="519" t="s">
        <v>5</v>
      </c>
      <c r="J13630" s="650">
        <v>389.27</v>
      </c>
    </row>
    <row r="13631" spans="1:10">
      <c r="A13631" s="519" t="s">
        <v>13763</v>
      </c>
      <c r="B13631" s="519" t="str">
        <f t="shared" si="212"/>
        <v>INSTALACAO E ASSENTAMENTO DE TANQUE DE SERVICO(EXCLUSIVE O FORNECIMENTO DO APARELHO E ISOLAMENTO),COMPREENDENDO:6,00M DE TUBO DE COBRE DE 22MM,SOLDAS E CONEXOES</v>
      </c>
      <c r="C13631" s="519" t="s">
        <v>43151</v>
      </c>
      <c r="D13631" s="519" t="s">
        <v>43152</v>
      </c>
      <c r="E13631" s="519" t="s">
        <v>43136</v>
      </c>
      <c r="I13631" s="519" t="s">
        <v>5</v>
      </c>
      <c r="J13631" s="650">
        <v>429.55</v>
      </c>
    </row>
    <row r="13632" spans="1:10">
      <c r="A13632" s="519" t="s">
        <v>13764</v>
      </c>
      <c r="B13632" s="519" t="str">
        <f t="shared" si="212"/>
        <v>INSTALACAO E ASSENTAMENTO DE TANQUE DE SERVICO(EXCLUSIVE O FORNECIMENTO DO APARELHO E ISOLAMENTO),COMPREENDENDO:6,00M DE TUBO DE COBRE DE 22MM,SOLDAS E CONEXOES</v>
      </c>
      <c r="C13632" s="519" t="s">
        <v>43151</v>
      </c>
      <c r="D13632" s="519" t="s">
        <v>43152</v>
      </c>
      <c r="E13632" s="519" t="s">
        <v>43136</v>
      </c>
      <c r="I13632" s="519" t="s">
        <v>5</v>
      </c>
      <c r="J13632" s="650">
        <v>414.87</v>
      </c>
    </row>
    <row r="13633" spans="1:10">
      <c r="A13633" s="519" t="s">
        <v>13765</v>
      </c>
      <c r="B13633" s="519" t="str">
        <f t="shared" si="212"/>
        <v>COLUNA DE COBRE DE 28MM,EXCLUSIVE PECAS DE DERIVACAO E ISOLAMENTO</v>
      </c>
      <c r="C13633" s="519" t="s">
        <v>43153</v>
      </c>
      <c r="D13633" s="519" t="s">
        <v>35233</v>
      </c>
      <c r="I13633" s="519" t="s">
        <v>36</v>
      </c>
      <c r="J13633" s="650">
        <v>106.84</v>
      </c>
    </row>
    <row r="13634" spans="1:10">
      <c r="A13634" s="519" t="s">
        <v>13766</v>
      </c>
      <c r="B13634" s="519" t="str">
        <f t="shared" si="212"/>
        <v>COLUNA DE COBRE DE 28MM,EXCLUSIVE PECAS DE DERIVACAO E ISOLAMENTO</v>
      </c>
      <c r="C13634" s="519" t="s">
        <v>43153</v>
      </c>
      <c r="D13634" s="519" t="s">
        <v>35233</v>
      </c>
      <c r="I13634" s="519" t="s">
        <v>36</v>
      </c>
      <c r="J13634" s="650">
        <v>101.68</v>
      </c>
    </row>
    <row r="13635" spans="1:10">
      <c r="A13635" s="519" t="s">
        <v>13767</v>
      </c>
      <c r="B13635" s="519" t="str">
        <f t="shared" si="212"/>
        <v>COLUNA DE COBRE DE 35MM,EXCLUSIVE PECAS DE DERIVACAO E ISOLAMENTO</v>
      </c>
      <c r="C13635" s="519" t="s">
        <v>43154</v>
      </c>
      <c r="D13635" s="519" t="s">
        <v>35233</v>
      </c>
      <c r="I13635" s="519" t="s">
        <v>36</v>
      </c>
      <c r="J13635" s="650">
        <v>142.71</v>
      </c>
    </row>
    <row r="13636" spans="1:10">
      <c r="A13636" s="519" t="s">
        <v>13768</v>
      </c>
      <c r="B13636" s="519" t="str">
        <f t="shared" si="212"/>
        <v>COLUNA DE COBRE DE 35MM,EXCLUSIVE PECAS DE DERIVACAO E ISOLAMENTO</v>
      </c>
      <c r="C13636" s="519" t="s">
        <v>43154</v>
      </c>
      <c r="D13636" s="519" t="s">
        <v>35233</v>
      </c>
      <c r="I13636" s="519" t="s">
        <v>36</v>
      </c>
      <c r="J13636" s="650">
        <v>137.16999999999999</v>
      </c>
    </row>
    <row r="13637" spans="1:10">
      <c r="A13637" s="519" t="s">
        <v>13769</v>
      </c>
      <c r="B13637" s="519" t="str">
        <f t="shared" si="212"/>
        <v>COLUNA DE COBRE DE 42MM,EXCLUSIVE PECAS DE DERIVACAO E ISOLAMENTO</v>
      </c>
      <c r="C13637" s="519" t="s">
        <v>43155</v>
      </c>
      <c r="D13637" s="519" t="s">
        <v>35233</v>
      </c>
      <c r="I13637" s="519" t="s">
        <v>36</v>
      </c>
      <c r="J13637" s="650">
        <v>182.92</v>
      </c>
    </row>
    <row r="13638" spans="1:10">
      <c r="A13638" s="519" t="s">
        <v>13770</v>
      </c>
      <c r="B13638" s="519" t="str">
        <f t="shared" si="212"/>
        <v>COLUNA DE COBRE DE 42MM,EXCLUSIVE PECAS DE DERIVACAO E ISOLAMENTO</v>
      </c>
      <c r="C13638" s="519" t="s">
        <v>43155</v>
      </c>
      <c r="D13638" s="519" t="s">
        <v>35233</v>
      </c>
      <c r="I13638" s="519" t="s">
        <v>36</v>
      </c>
      <c r="J13638" s="650">
        <v>177</v>
      </c>
    </row>
    <row r="13639" spans="1:10">
      <c r="A13639" s="519" t="s">
        <v>13771</v>
      </c>
      <c r="B13639" s="519" t="str">
        <f t="shared" si="212"/>
        <v>COLUNA DE COBRE DE 54MM,EXCLUSIVE PECAS DE DERIVACAO E ISOLAMENTO</v>
      </c>
      <c r="C13639" s="519" t="s">
        <v>43156</v>
      </c>
      <c r="D13639" s="519" t="s">
        <v>35233</v>
      </c>
      <c r="I13639" s="519" t="s">
        <v>36</v>
      </c>
      <c r="J13639" s="650">
        <v>250.39</v>
      </c>
    </row>
    <row r="13640" spans="1:10">
      <c r="A13640" s="519" t="s">
        <v>13772</v>
      </c>
      <c r="B13640" s="519" t="str">
        <f t="shared" ref="B13640:B13703" si="213">C13640&amp;D13640&amp;E13640&amp;F13640&amp;G13640&amp;H13640</f>
        <v>COLUNA DE COBRE DE 54MM,EXCLUSIVE PECAS DE DERIVACAO E ISOLAMENTO</v>
      </c>
      <c r="C13640" s="519" t="s">
        <v>43156</v>
      </c>
      <c r="D13640" s="519" t="s">
        <v>35233</v>
      </c>
      <c r="I13640" s="519" t="s">
        <v>36</v>
      </c>
      <c r="J13640" s="650">
        <v>243.58</v>
      </c>
    </row>
    <row r="13641" spans="1:10">
      <c r="A13641" s="519" t="s">
        <v>13773</v>
      </c>
      <c r="B13641" s="519" t="str">
        <f t="shared" si="213"/>
        <v>COLUNA DE COBRE DE 66MM,EXCLUSIVE PECAS DE DERIVACAO E ISOLAMENTO</v>
      </c>
      <c r="C13641" s="519" t="s">
        <v>43157</v>
      </c>
      <c r="D13641" s="519" t="s">
        <v>35233</v>
      </c>
      <c r="I13641" s="519" t="s">
        <v>36</v>
      </c>
      <c r="J13641" s="650">
        <v>363.53</v>
      </c>
    </row>
    <row r="13642" spans="1:10">
      <c r="A13642" s="519" t="s">
        <v>13774</v>
      </c>
      <c r="B13642" s="519" t="str">
        <f t="shared" si="213"/>
        <v>COLUNA DE COBRE DE 66MM,EXCLUSIVE PECAS DE DERIVACAO E ISOLAMENTO</v>
      </c>
      <c r="C13642" s="519" t="s">
        <v>43157</v>
      </c>
      <c r="D13642" s="519" t="s">
        <v>35233</v>
      </c>
      <c r="I13642" s="519" t="s">
        <v>36</v>
      </c>
      <c r="J13642" s="650">
        <v>356.29</v>
      </c>
    </row>
    <row r="13643" spans="1:10">
      <c r="A13643" s="519" t="s">
        <v>13775</v>
      </c>
      <c r="B13643" s="519" t="str">
        <f t="shared" si="213"/>
        <v>INSTALACAO E ASSENTAMENTO DE AR CONDICIONADO TIPO SPLIT DE 9000 BTU'S,COM 1 CONDENSADOR E 1 EVAPORADOR,(VIDE FORNECIMENTO DO APARELHO NA FAMILIA 18.030)INCLUSIVE ACESSORIOS DE FIXACAO,EXCLUSIVE ALIMENTACAO ELETRICA E INTERLIGACAO AO CONDENSADOR/EVAPORADOR(VIDE ITEM 15.005.0255)</v>
      </c>
      <c r="C13643" s="519" t="s">
        <v>43158</v>
      </c>
      <c r="D13643" s="519" t="s">
        <v>43159</v>
      </c>
      <c r="E13643" s="519" t="s">
        <v>43160</v>
      </c>
      <c r="F13643" s="519" t="s">
        <v>43161</v>
      </c>
      <c r="G13643" s="519" t="s">
        <v>43162</v>
      </c>
      <c r="I13643" s="519" t="s">
        <v>5</v>
      </c>
      <c r="J13643" s="650">
        <v>630.57000000000005</v>
      </c>
    </row>
    <row r="13644" spans="1:10">
      <c r="A13644" s="519" t="s">
        <v>13776</v>
      </c>
      <c r="B13644" s="519" t="str">
        <f t="shared" si="213"/>
        <v>INSTALACAO E ASSENTAMENTO DE AR CONDICIONADO TIPO SPLIT DE 9000 BTU'S,COM 1 CONDENSADOR E 1 EVAPORADOR,(VIDE FORNECIMENTO DO APARELHO NA FAMILIA 18.030)INCLUSIVE ACESSORIOS DE FIXACAO,EXCLUSIVE ALIMENTACAO ELETRICA E INTERLIGACAO AO CONDENSADOR/EVAPORADOR(VIDE ITEM 15.005.0255)</v>
      </c>
      <c r="C13644" s="519" t="s">
        <v>43158</v>
      </c>
      <c r="D13644" s="519" t="s">
        <v>43159</v>
      </c>
      <c r="E13644" s="519" t="s">
        <v>43160</v>
      </c>
      <c r="F13644" s="519" t="s">
        <v>43161</v>
      </c>
      <c r="G13644" s="519" t="s">
        <v>43162</v>
      </c>
      <c r="I13644" s="519" t="s">
        <v>5</v>
      </c>
      <c r="J13644" s="650">
        <v>601.58000000000004</v>
      </c>
    </row>
    <row r="13645" spans="1:10">
      <c r="A13645" s="519" t="s">
        <v>13777</v>
      </c>
      <c r="B13645" s="519" t="str">
        <f t="shared" si="213"/>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645" s="519" t="s">
        <v>43163</v>
      </c>
      <c r="D13645" s="519" t="s">
        <v>43164</v>
      </c>
      <c r="E13645" s="519" t="s">
        <v>43165</v>
      </c>
      <c r="F13645" s="519" t="s">
        <v>43166</v>
      </c>
      <c r="G13645" s="519" t="s">
        <v>43167</v>
      </c>
      <c r="I13645" s="519" t="s">
        <v>5</v>
      </c>
      <c r="J13645" s="650">
        <v>712.59</v>
      </c>
    </row>
    <row r="13646" spans="1:10">
      <c r="A13646" s="519" t="s">
        <v>13778</v>
      </c>
      <c r="B13646" s="519" t="str">
        <f t="shared" si="213"/>
        <v>INSTALACAO E ASSENTAMENTO DE AR CONDICIONADO TIPO SPLIT DE 12000 BTU'S,COM 1 CONDENSADOR E 1 EVAPORADOR,(VIDE FORNECIMENTO DO APARELHO NA FAMILIA 18.030)INCLUSIVE ACESSORIOS DE FIXACAO,EXCLUSIVE ALIMENTACAO ELETRICA E INTERLIGACAO AO CONDENSADOR/EVAPORADOR (VIDE ITEM 15.005.0255)</v>
      </c>
      <c r="C13646" s="519" t="s">
        <v>43163</v>
      </c>
      <c r="D13646" s="519" t="s">
        <v>43164</v>
      </c>
      <c r="E13646" s="519" t="s">
        <v>43165</v>
      </c>
      <c r="F13646" s="519" t="s">
        <v>43166</v>
      </c>
      <c r="G13646" s="519" t="s">
        <v>43167</v>
      </c>
      <c r="I13646" s="519" t="s">
        <v>5</v>
      </c>
      <c r="J13646" s="650">
        <v>683.61</v>
      </c>
    </row>
    <row r="13647" spans="1:10">
      <c r="A13647" s="519" t="s">
        <v>13779</v>
      </c>
      <c r="B13647" s="519" t="str">
        <f t="shared" si="213"/>
        <v>INSTALACAO E ASSENTAMENTO DE AR CONDICIONADO TIPO SPLIT DE 18000 BTU'S,COM 1 CONDENSADOR E 1 EVAPORADOR,(VIDE FORNECIMENTO DO APARELHO NA FAMILIA 18.030)INCLUSIVE ACESSORIOS DE FIXACAO,EXCLUSIVE ALIMENTACAO ELETRICA E INTERLIGACAO AO CONDENSAOR/EVAPORADOR (VIDE ITEM 15.005.0255)</v>
      </c>
      <c r="C13647" s="519" t="s">
        <v>43163</v>
      </c>
      <c r="D13647" s="519" t="s">
        <v>43168</v>
      </c>
      <c r="E13647" s="519" t="s">
        <v>43165</v>
      </c>
      <c r="F13647" s="519" t="s">
        <v>43166</v>
      </c>
      <c r="G13647" s="519" t="s">
        <v>43169</v>
      </c>
      <c r="I13647" s="519" t="s">
        <v>5</v>
      </c>
      <c r="J13647" s="650">
        <v>1371.6</v>
      </c>
    </row>
    <row r="13648" spans="1:10">
      <c r="A13648" s="519" t="s">
        <v>13780</v>
      </c>
      <c r="B13648" s="519" t="str">
        <f t="shared" si="213"/>
        <v>INSTALACAO E ASSENTAMENTO DE AR CONDICIONADO TIPO SPLIT DE 18000 BTU'S,COM 1 CONDENSADOR E 1 EVAPORADOR,(VIDE FORNECIMENTO DO APARELHO NA FAMILIA 18.030)INCLUSIVE ACESSORIOS DE FIXACAO,EXCLUSIVE ALIMENTACAO ELETRICA E INTERLIGACAO AO CONDENSAOR/EVAPORADOR (VIDE ITEM 15.005.0255)</v>
      </c>
      <c r="C13648" s="519" t="s">
        <v>43163</v>
      </c>
      <c r="D13648" s="519" t="s">
        <v>43168</v>
      </c>
      <c r="E13648" s="519" t="s">
        <v>43165</v>
      </c>
      <c r="F13648" s="519" t="s">
        <v>43166</v>
      </c>
      <c r="G13648" s="519" t="s">
        <v>43169</v>
      </c>
      <c r="I13648" s="519" t="s">
        <v>5</v>
      </c>
      <c r="J13648" s="650">
        <v>1319.43</v>
      </c>
    </row>
    <row r="13649" spans="1:10">
      <c r="A13649" s="519" t="s">
        <v>13781</v>
      </c>
      <c r="B13649" s="519" t="str">
        <f t="shared" si="213"/>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649" s="519" t="s">
        <v>43163</v>
      </c>
      <c r="D13649" s="519" t="s">
        <v>43170</v>
      </c>
      <c r="E13649" s="519" t="s">
        <v>43171</v>
      </c>
      <c r="F13649" s="519" t="s">
        <v>43172</v>
      </c>
      <c r="G13649" s="519" t="s">
        <v>43173</v>
      </c>
      <c r="I13649" s="519" t="s">
        <v>5</v>
      </c>
      <c r="J13649" s="650">
        <v>2393.31</v>
      </c>
    </row>
    <row r="13650" spans="1:10">
      <c r="A13650" s="519" t="s">
        <v>13782</v>
      </c>
      <c r="B13650" s="519" t="str">
        <f t="shared" si="213"/>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3650" s="519" t="s">
        <v>43163</v>
      </c>
      <c r="D13650" s="519" t="s">
        <v>43170</v>
      </c>
      <c r="E13650" s="519" t="s">
        <v>43171</v>
      </c>
      <c r="F13650" s="519" t="s">
        <v>43172</v>
      </c>
      <c r="G13650" s="519" t="s">
        <v>43173</v>
      </c>
      <c r="I13650" s="519" t="s">
        <v>5</v>
      </c>
      <c r="J13650" s="650">
        <v>2333.02</v>
      </c>
    </row>
    <row r="13651" spans="1:10">
      <c r="A13651" s="519" t="s">
        <v>13783</v>
      </c>
      <c r="B13651" s="519" t="str">
        <f t="shared" si="213"/>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651" s="519" t="s">
        <v>43174</v>
      </c>
      <c r="D13651" s="519" t="s">
        <v>43175</v>
      </c>
      <c r="E13651" s="519" t="s">
        <v>43165</v>
      </c>
      <c r="F13651" s="519" t="s">
        <v>43166</v>
      </c>
      <c r="G13651" s="519" t="s">
        <v>43167</v>
      </c>
      <c r="I13651" s="519" t="s">
        <v>5</v>
      </c>
      <c r="J13651" s="650">
        <v>1500.66</v>
      </c>
    </row>
    <row r="13652" spans="1:10">
      <c r="A13652" s="519" t="s">
        <v>13784</v>
      </c>
      <c r="B13652" s="519" t="str">
        <f t="shared" si="213"/>
        <v>INSTALACAO E ASSENTAMENTO DE AR CONDICIONADO TIPO SPLIT DE 24000 BTU'S,COM 1 CONDENSADOR E 1 EVAPORADOR,(VIDE FORNECIMENTO DO APARELHO NA FAMILIA 18.030)INCLUSIVE ACESSORIOS DE FIXACAO,EXCLUSIVE ALIMENTACAO ELETRICA E INTERLIGACAO AO CONDENSADOR/EVAPORADOR (VIDE ITEM 15.005.0255)</v>
      </c>
      <c r="C13652" s="519" t="s">
        <v>43174</v>
      </c>
      <c r="D13652" s="519" t="s">
        <v>43175</v>
      </c>
      <c r="E13652" s="519" t="s">
        <v>43165</v>
      </c>
      <c r="F13652" s="519" t="s">
        <v>43166</v>
      </c>
      <c r="G13652" s="519" t="s">
        <v>43167</v>
      </c>
      <c r="I13652" s="519" t="s">
        <v>5</v>
      </c>
      <c r="J13652" s="650">
        <v>1448.49</v>
      </c>
    </row>
    <row r="13653" spans="1:10">
      <c r="A13653" s="519" t="s">
        <v>13785</v>
      </c>
      <c r="B13653" s="519" t="str">
        <f t="shared" si="213"/>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653" s="519" t="s">
        <v>43174</v>
      </c>
      <c r="D13653" s="519" t="s">
        <v>43176</v>
      </c>
      <c r="E13653" s="519" t="s">
        <v>43171</v>
      </c>
      <c r="F13653" s="519" t="s">
        <v>43172</v>
      </c>
      <c r="G13653" s="519" t="s">
        <v>43173</v>
      </c>
      <c r="I13653" s="519" t="s">
        <v>5</v>
      </c>
      <c r="J13653" s="650">
        <v>2644.54</v>
      </c>
    </row>
    <row r="13654" spans="1:10">
      <c r="A13654" s="519" t="s">
        <v>13786</v>
      </c>
      <c r="B13654" s="519" t="str">
        <f t="shared" si="213"/>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3654" s="519" t="s">
        <v>43174</v>
      </c>
      <c r="D13654" s="519" t="s">
        <v>43176</v>
      </c>
      <c r="E13654" s="519" t="s">
        <v>43171</v>
      </c>
      <c r="F13654" s="519" t="s">
        <v>43172</v>
      </c>
      <c r="G13654" s="519" t="s">
        <v>43173</v>
      </c>
      <c r="I13654" s="519" t="s">
        <v>5</v>
      </c>
      <c r="J13654" s="650">
        <v>2584.2399999999998</v>
      </c>
    </row>
    <row r="13655" spans="1:10">
      <c r="A13655" s="519" t="s">
        <v>13787</v>
      </c>
      <c r="B13655" s="519" t="str">
        <f t="shared" si="213"/>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655" s="519" t="s">
        <v>43177</v>
      </c>
      <c r="D13655" s="519" t="s">
        <v>43178</v>
      </c>
      <c r="E13655" s="519" t="s">
        <v>43165</v>
      </c>
      <c r="F13655" s="519" t="s">
        <v>43166</v>
      </c>
      <c r="G13655" s="519" t="s">
        <v>43167</v>
      </c>
      <c r="I13655" s="519" t="s">
        <v>5</v>
      </c>
      <c r="J13655" s="650">
        <v>2693.94</v>
      </c>
    </row>
    <row r="13656" spans="1:10">
      <c r="A13656" s="519" t="s">
        <v>13788</v>
      </c>
      <c r="B13656" s="519" t="str">
        <f t="shared" si="213"/>
        <v>INSTALACAO E ASSENTAMENTO DE AR CONDICIONADO TIPO SPLIT DE 30000 BTU'S,COM 1 CONDENSADOR E 1 EVAPORADOR,(VIDE FORNECIMENTO DO APARELHO NA FAMILIA 18.030)INCLUSIVE ACESSORIOS DE FIXACAO,EXCLUSIVE ALIMENTACAO ELETRICA E INTERLIGACAO AO CONDENSADOR/EVAPORADOR (VIDE ITEM 15.005.0255)</v>
      </c>
      <c r="C13656" s="519" t="s">
        <v>43177</v>
      </c>
      <c r="D13656" s="519" t="s">
        <v>43178</v>
      </c>
      <c r="E13656" s="519" t="s">
        <v>43165</v>
      </c>
      <c r="F13656" s="519" t="s">
        <v>43166</v>
      </c>
      <c r="G13656" s="519" t="s">
        <v>43167</v>
      </c>
      <c r="I13656" s="519" t="s">
        <v>5</v>
      </c>
      <c r="J13656" s="650">
        <v>2608.67</v>
      </c>
    </row>
    <row r="13657" spans="1:10">
      <c r="A13657" s="519" t="s">
        <v>13789</v>
      </c>
      <c r="B13657" s="519" t="str">
        <f t="shared" si="213"/>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657" s="519" t="s">
        <v>43177</v>
      </c>
      <c r="D13657" s="519" t="s">
        <v>43179</v>
      </c>
      <c r="E13657" s="519" t="s">
        <v>43165</v>
      </c>
      <c r="F13657" s="519" t="s">
        <v>43166</v>
      </c>
      <c r="G13657" s="519" t="s">
        <v>43167</v>
      </c>
      <c r="I13657" s="519" t="s">
        <v>5</v>
      </c>
      <c r="J13657" s="650">
        <v>3088.85</v>
      </c>
    </row>
    <row r="13658" spans="1:10">
      <c r="A13658" s="519" t="s">
        <v>13790</v>
      </c>
      <c r="B13658" s="519" t="str">
        <f t="shared" si="213"/>
        <v>INSTALACAO E ASSENTAMENTO DE AR CONDICIONADO TIPO SPLIT DE 36000 BTU'S,COM 1 CONDENSADOR E 1 EVAPORADOR,(VIDE FORNECIMENTO DO APARELHO NA FAMILIA 18.030)INCLUSIVE ACESSORIOS DE FIXACAO,EXCLUSIVE ALIMENTACAO ELETRICA E INTERLIGACAO AO CONDENSADOR/EVAPORADOR (VIDE ITEM 15.005.0255)</v>
      </c>
      <c r="C13658" s="519" t="s">
        <v>43177</v>
      </c>
      <c r="D13658" s="519" t="s">
        <v>43179</v>
      </c>
      <c r="E13658" s="519" t="s">
        <v>43165</v>
      </c>
      <c r="F13658" s="519" t="s">
        <v>43166</v>
      </c>
      <c r="G13658" s="519" t="s">
        <v>43167</v>
      </c>
      <c r="I13658" s="519" t="s">
        <v>5</v>
      </c>
      <c r="J13658" s="650">
        <v>3003.57</v>
      </c>
    </row>
    <row r="13659" spans="1:10">
      <c r="A13659" s="519" t="s">
        <v>13791</v>
      </c>
      <c r="B13659" s="519" t="str">
        <f t="shared" si="213"/>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659" s="519" t="s">
        <v>43180</v>
      </c>
      <c r="D13659" s="519" t="s">
        <v>43168</v>
      </c>
      <c r="E13659" s="519" t="s">
        <v>43165</v>
      </c>
      <c r="F13659" s="519" t="s">
        <v>43166</v>
      </c>
      <c r="G13659" s="519" t="s">
        <v>43167</v>
      </c>
      <c r="I13659" s="519" t="s">
        <v>5</v>
      </c>
      <c r="J13659" s="650">
        <v>4151.79</v>
      </c>
    </row>
    <row r="13660" spans="1:10">
      <c r="A13660" s="519" t="s">
        <v>13792</v>
      </c>
      <c r="B13660" s="519" t="str">
        <f t="shared" si="213"/>
        <v>INSTALACAO E ASSENTAMENTO DE AR CONDICIONADO TIPO SPLIT DE 48000 BTU'S,COM 1 CONDENSADOR E 1 EVAPORADOR,(VIDE FORNECIMENTO DO APARELHO NA FAMILIA 18.030)INCLUSIVE ACESSORIOS DE FIXACAO,EXCLUSIVE ALIMENTACAO ELETRICA E INTERLIGACAO AO CONDENSADOR/EVAPORADOR (VIDE ITEM 15.005.0255)</v>
      </c>
      <c r="C13660" s="519" t="s">
        <v>43180</v>
      </c>
      <c r="D13660" s="519" t="s">
        <v>43168</v>
      </c>
      <c r="E13660" s="519" t="s">
        <v>43165</v>
      </c>
      <c r="F13660" s="519" t="s">
        <v>43166</v>
      </c>
      <c r="G13660" s="519" t="s">
        <v>43167</v>
      </c>
      <c r="I13660" s="519" t="s">
        <v>5</v>
      </c>
      <c r="J13660" s="650">
        <v>4055.91</v>
      </c>
    </row>
    <row r="13661" spans="1:10">
      <c r="A13661" s="519" t="s">
        <v>13793</v>
      </c>
      <c r="B13661" s="519" t="str">
        <f t="shared" si="213"/>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661" s="519" t="s">
        <v>43181</v>
      </c>
      <c r="D13661" s="519" t="s">
        <v>43178</v>
      </c>
      <c r="E13661" s="519" t="s">
        <v>43165</v>
      </c>
      <c r="F13661" s="519" t="s">
        <v>43166</v>
      </c>
      <c r="G13661" s="519" t="s">
        <v>43167</v>
      </c>
      <c r="I13661" s="519" t="s">
        <v>5</v>
      </c>
      <c r="J13661" s="650">
        <v>4301.41</v>
      </c>
    </row>
    <row r="13662" spans="1:10">
      <c r="A13662" s="519" t="s">
        <v>13794</v>
      </c>
      <c r="B13662" s="519" t="str">
        <f t="shared" si="213"/>
        <v>INSTALACAO E ASSENTAMENTO DE AR CONDICIONADO TIPO SPLIT DE 60000 BTU'S,COM 1 CONDENSADOR E 1 EVAPORADOR,(VIDE FORNECIMENTO DO APARELHO NA FAMILIA 18.030)INCLUSIVE ACESSORIOS DE FIXACAO,EXCLUSIVE ALIMENTACAO ELETRICA E INTERLIGACAO AO CONDENSADOR/EVAPORADOR (VIDE ITEM 15.005.0255)</v>
      </c>
      <c r="C13662" s="519" t="s">
        <v>43181</v>
      </c>
      <c r="D13662" s="519" t="s">
        <v>43178</v>
      </c>
      <c r="E13662" s="519" t="s">
        <v>43165</v>
      </c>
      <c r="F13662" s="519" t="s">
        <v>43166</v>
      </c>
      <c r="G13662" s="519" t="s">
        <v>43167</v>
      </c>
      <c r="I13662" s="519" t="s">
        <v>5</v>
      </c>
      <c r="J13662" s="650">
        <v>4205.53</v>
      </c>
    </row>
    <row r="13663" spans="1:10">
      <c r="A13663" s="519" t="s">
        <v>13795</v>
      </c>
      <c r="B13663" s="519" t="str">
        <f t="shared" si="213"/>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663" s="519" t="s">
        <v>43182</v>
      </c>
      <c r="D13663" s="519" t="s">
        <v>72912</v>
      </c>
      <c r="E13663" s="519" t="s">
        <v>72913</v>
      </c>
      <c r="F13663" s="519" t="s">
        <v>72914</v>
      </c>
      <c r="G13663" s="519" t="s">
        <v>72915</v>
      </c>
      <c r="H13663" s="519" t="s">
        <v>34305</v>
      </c>
      <c r="I13663" s="519" t="s">
        <v>51</v>
      </c>
      <c r="J13663" s="650">
        <v>63.39</v>
      </c>
    </row>
    <row r="13664" spans="1:10">
      <c r="A13664" s="519" t="s">
        <v>13796</v>
      </c>
      <c r="B13664" s="519" t="str">
        <f t="shared" si="213"/>
        <v>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v>
      </c>
      <c r="C13664" s="519" t="s">
        <v>43182</v>
      </c>
      <c r="D13664" s="519" t="s">
        <v>72912</v>
      </c>
      <c r="E13664" s="519" t="s">
        <v>72913</v>
      </c>
      <c r="F13664" s="519" t="s">
        <v>72914</v>
      </c>
      <c r="G13664" s="519" t="s">
        <v>72915</v>
      </c>
      <c r="H13664" s="519" t="s">
        <v>34305</v>
      </c>
      <c r="I13664" s="519" t="s">
        <v>51</v>
      </c>
      <c r="J13664" s="650">
        <v>60.25</v>
      </c>
    </row>
    <row r="13665" spans="1:10">
      <c r="A13665" s="519" t="s">
        <v>13797</v>
      </c>
      <c r="B13665" s="519" t="str">
        <f t="shared" si="213"/>
        <v>TUBULACAO EM COBRE PARA INTERLIGACAO DE SPLIT SYSTEM AO CONDENSADOR/EVAPORADOR,INCLUSIVE ISOLAMENTO TERMICO,ALIMENTACAOELETRICA,CONEXOES E FIXACAO,PARA APARELHOS ATE 48000 BTU'S.FORNECIMENTO E INSTALACAO</v>
      </c>
      <c r="C13665" s="519" t="s">
        <v>43183</v>
      </c>
      <c r="D13665" s="519" t="s">
        <v>43184</v>
      </c>
      <c r="E13665" s="519" t="s">
        <v>43185</v>
      </c>
      <c r="F13665" s="519" t="s">
        <v>43186</v>
      </c>
      <c r="I13665" s="519" t="s">
        <v>36</v>
      </c>
      <c r="J13665" s="650">
        <v>228.54</v>
      </c>
    </row>
    <row r="13666" spans="1:10">
      <c r="A13666" s="519" t="s">
        <v>13798</v>
      </c>
      <c r="B13666" s="519" t="str">
        <f t="shared" si="213"/>
        <v>TUBULACAO EM COBRE PARA INTERLIGACAO DE SPLIT SYSTEM AO CONDENSADOR/EVAPORADOR,INCLUSIVE ISOLAMENTO TERMICO,ALIMENTACAOELETRICA,CONEXOES E FIXACAO,PARA APARELHOS ATE 48000 BTU'S.FORNECIMENTO E INSTALACAO</v>
      </c>
      <c r="C13666" s="519" t="s">
        <v>43183</v>
      </c>
      <c r="D13666" s="519" t="s">
        <v>43184</v>
      </c>
      <c r="E13666" s="519" t="s">
        <v>43185</v>
      </c>
      <c r="F13666" s="519" t="s">
        <v>43186</v>
      </c>
      <c r="I13666" s="519" t="s">
        <v>36</v>
      </c>
      <c r="J13666" s="650">
        <v>217.68</v>
      </c>
    </row>
    <row r="13667" spans="1:10">
      <c r="A13667" s="519" t="s">
        <v>13799</v>
      </c>
      <c r="B13667" s="519" t="str">
        <f t="shared" si="213"/>
        <v>TUBULACAO EM COBRE PARA INTERLIGACAO DE SPLIT SYSTEM AO CONDENSADOR/EVAPORADOR,INCLUSIVE ISOLAMENTO TERMICO,ALIMENTACAOELETRICA,CONEXOES E FIXACAO,PARA APARELHOS DE 60000 BTU'S.FORNECIMENTO E INSTALACAO</v>
      </c>
      <c r="C13667" s="519" t="s">
        <v>43183</v>
      </c>
      <c r="D13667" s="519" t="s">
        <v>43184</v>
      </c>
      <c r="E13667" s="519" t="s">
        <v>43187</v>
      </c>
      <c r="F13667" s="519" t="s">
        <v>43188</v>
      </c>
      <c r="I13667" s="519" t="s">
        <v>36</v>
      </c>
      <c r="J13667" s="650">
        <v>302.77999999999997</v>
      </c>
    </row>
    <row r="13668" spans="1:10">
      <c r="A13668" s="519" t="s">
        <v>13800</v>
      </c>
      <c r="B13668" s="519" t="str">
        <f t="shared" si="213"/>
        <v>TUBULACAO EM COBRE PARA INTERLIGACAO DE SPLIT SYSTEM AO CONDENSADOR/EVAPORADOR,INCLUSIVE ISOLAMENTO TERMICO,ALIMENTACAOELETRICA,CONEXOES E FIXACAO,PARA APARELHOS DE 60000 BTU'S.FORNECIMENTO E INSTALACAO</v>
      </c>
      <c r="C13668" s="519" t="s">
        <v>43183</v>
      </c>
      <c r="D13668" s="519" t="s">
        <v>43184</v>
      </c>
      <c r="E13668" s="519" t="s">
        <v>43187</v>
      </c>
      <c r="F13668" s="519" t="s">
        <v>43188</v>
      </c>
      <c r="I13668" s="519" t="s">
        <v>36</v>
      </c>
      <c r="J13668" s="650">
        <v>291.92</v>
      </c>
    </row>
    <row r="13669" spans="1:10">
      <c r="A13669" s="519" t="s">
        <v>13801</v>
      </c>
      <c r="B13669" s="519" t="str">
        <f t="shared" si="213"/>
        <v>DUTO PARA EXAUSTAO DE COCCAO DE FOGOES,SOLDADO EM CHAPA PRETA,CONFORME ABNT NBR 14518,PINTADOS COM TINTA RESISTENTE AO CALOR,INCLUSIVE SUPORTES PINTADOS,LONAS E DEMAIS ITENS NECESSARIOS.FORNECIMENTO E COLOCACAO</v>
      </c>
      <c r="C13669" s="519" t="s">
        <v>43189</v>
      </c>
      <c r="D13669" s="519" t="s">
        <v>72916</v>
      </c>
      <c r="E13669" s="519" t="s">
        <v>72917</v>
      </c>
      <c r="F13669" s="519" t="s">
        <v>72918</v>
      </c>
      <c r="I13669" s="519" t="s">
        <v>51</v>
      </c>
      <c r="J13669" s="650">
        <v>56.28</v>
      </c>
    </row>
    <row r="13670" spans="1:10">
      <c r="A13670" s="519" t="s">
        <v>13802</v>
      </c>
      <c r="B13670" s="519" t="str">
        <f t="shared" si="213"/>
        <v>DUTO PARA EXAUSTAO DE COCCAO DE FOGOES,SOLDADO EM CHAPA PRETA,CONFORME ABNT NBR 14518,PINTADOS COM TINTA RESISTENTE AO CALOR,INCLUSIVE SUPORTES PINTADOS,LONAS E DEMAIS ITENS NECESSARIOS.FORNECIMENTO E COLOCACAO</v>
      </c>
      <c r="C13670" s="519" t="s">
        <v>43189</v>
      </c>
      <c r="D13670" s="519" t="s">
        <v>72916</v>
      </c>
      <c r="E13670" s="519" t="s">
        <v>72917</v>
      </c>
      <c r="F13670" s="519" t="s">
        <v>72918</v>
      </c>
      <c r="I13670" s="519" t="s">
        <v>51</v>
      </c>
      <c r="J13670" s="650">
        <v>53.14</v>
      </c>
    </row>
    <row r="13671" spans="1:10">
      <c r="A13671" s="519" t="s">
        <v>13803</v>
      </c>
      <c r="B13671" s="519" t="str">
        <f t="shared" si="213"/>
        <v>DUTO PARA EXAUSTAO DE AR DE CALDEIROES/FORNOS,CHAVETADO EM CHAPA DE ACO GALVANIZADO,NAS DIVERSAS BITOLAS,CONFORME ABNT NBR 14518,INCLUSIVE SUPORTES PINTADOS,LONAS E DEMAIS ITENS NECESSARIOS.FORNECIMENTO E COLOCACAO</v>
      </c>
      <c r="C13671" s="519" t="s">
        <v>43190</v>
      </c>
      <c r="D13671" s="519" t="s">
        <v>72919</v>
      </c>
      <c r="E13671" s="519" t="s">
        <v>72920</v>
      </c>
      <c r="F13671" s="519" t="s">
        <v>72921</v>
      </c>
      <c r="I13671" s="519" t="s">
        <v>51</v>
      </c>
      <c r="J13671" s="650">
        <v>36.22</v>
      </c>
    </row>
    <row r="13672" spans="1:10">
      <c r="A13672" s="519" t="s">
        <v>13804</v>
      </c>
      <c r="B13672" s="519" t="str">
        <f t="shared" si="213"/>
        <v>DUTO PARA EXAUSTAO DE AR DE CALDEIROES/FORNOS,CHAVETADO EM CHAPA DE ACO GALVANIZADO,NAS DIVERSAS BITOLAS,CONFORME ABNT NBR 14518,INCLUSIVE SUPORTES PINTADOS,LONAS E DEMAIS ITENS NECESSARIOS.FORNECIMENTO E COLOCACAO</v>
      </c>
      <c r="C13672" s="519" t="s">
        <v>43190</v>
      </c>
      <c r="D13672" s="519" t="s">
        <v>72919</v>
      </c>
      <c r="E13672" s="519" t="s">
        <v>72920</v>
      </c>
      <c r="F13672" s="519" t="s">
        <v>72921</v>
      </c>
      <c r="I13672" s="519" t="s">
        <v>51</v>
      </c>
      <c r="J13672" s="650">
        <v>33.700000000000003</v>
      </c>
    </row>
    <row r="13673" spans="1:10">
      <c r="A13673" s="519" t="s">
        <v>13805</v>
      </c>
      <c r="B13673" s="519" t="str">
        <f t="shared" si="213"/>
        <v>DUTO PARA EXAUSTAO DE AR/VENTILACAO,CHAVETADO EM CHAPA DE ACO GALVANIZADO,NAS DIVERSAS BITOLAS,CONFORME ABNT NBR 16401,INCLUSIVE SUPORTES PINTADOS,GRELHAS,DIFUSORES EM ALUMINIO EXTRUDADO E DEMAIS ITENS NECESSARIOS.FORNECIMENTO E COLOCACAO</v>
      </c>
      <c r="C13673" s="519" t="s">
        <v>43191</v>
      </c>
      <c r="D13673" s="519" t="s">
        <v>72922</v>
      </c>
      <c r="E13673" s="519" t="s">
        <v>72923</v>
      </c>
      <c r="F13673" s="519" t="s">
        <v>72924</v>
      </c>
      <c r="I13673" s="519" t="s">
        <v>51</v>
      </c>
      <c r="J13673" s="650">
        <v>60.77</v>
      </c>
    </row>
    <row r="13674" spans="1:10">
      <c r="A13674" s="519" t="s">
        <v>13806</v>
      </c>
      <c r="B13674" s="519" t="str">
        <f t="shared" si="213"/>
        <v>DUTO PARA EXAUSTAO DE AR/VENTILACAO,CHAVETADO EM CHAPA DE ACO GALVANIZADO,NAS DIVERSAS BITOLAS,CONFORME ABNT NBR 16401,INCLUSIVE SUPORTES PINTADOS,GRELHAS,DIFUSORES EM ALUMINIO EXTRUDADO E DEMAIS ITENS NECESSARIOS.FORNECIMENTO E COLOCACAO</v>
      </c>
      <c r="C13674" s="519" t="s">
        <v>43191</v>
      </c>
      <c r="D13674" s="519" t="s">
        <v>72922</v>
      </c>
      <c r="E13674" s="519" t="s">
        <v>72923</v>
      </c>
      <c r="F13674" s="519" t="s">
        <v>72924</v>
      </c>
      <c r="I13674" s="519" t="s">
        <v>51</v>
      </c>
      <c r="J13674" s="650">
        <v>57.63</v>
      </c>
    </row>
    <row r="13675" spans="1:10">
      <c r="A13675" s="519" t="s">
        <v>13807</v>
      </c>
      <c r="B13675" s="519" t="str">
        <f t="shared" si="213"/>
        <v>CAIXA DE INCENDIO INTERNA PADRAO CBERJ,DE ACO,MEDINDO 70X50X25CM,COMPREENDENDO:2 LANCES DE 15,00M DE MANGUEIRA DE FIBRADE POLIESTER PURA,TIPO 2,REVESTIDA INTERNAMENTE COM BORRACHAVULCANIZADA NO DIAMETRO DE 1.1/2",EMPATADA,COM REGISTRO,ADAPTADOR E ESGUICHO.FORNECIMENTO E COLOCACAO</v>
      </c>
      <c r="C13675" s="519" t="s">
        <v>43192</v>
      </c>
      <c r="D13675" s="519" t="s">
        <v>43193</v>
      </c>
      <c r="E13675" s="519" t="s">
        <v>43194</v>
      </c>
      <c r="F13675" s="519" t="s">
        <v>43195</v>
      </c>
      <c r="G13675" s="519" t="s">
        <v>43196</v>
      </c>
      <c r="I13675" s="519" t="s">
        <v>5</v>
      </c>
      <c r="J13675" s="650">
        <v>1342.29</v>
      </c>
    </row>
    <row r="13676" spans="1:10">
      <c r="A13676" s="519" t="s">
        <v>13808</v>
      </c>
      <c r="B13676" s="519" t="str">
        <f t="shared" si="213"/>
        <v>CAIXA DE INCENDIO INTERNA PADRAO CBERJ,DE ACO,MEDINDO 70X50X25CM,COMPREENDENDO:2 LANCES DE 15,00M DE MANGUEIRA DE FIBRADE POLIESTER PURA,TIPO 2,REVESTIDA INTERNAMENTE COM BORRACHAVULCANIZADA NO DIAMETRO DE 1.1/2",EMPATADA,COM REGISTRO,ADAPTADOR E ESGUICHO.FORNECIMENTO E COLOCACAO</v>
      </c>
      <c r="C13676" s="519" t="s">
        <v>43192</v>
      </c>
      <c r="D13676" s="519" t="s">
        <v>43193</v>
      </c>
      <c r="E13676" s="519" t="s">
        <v>43194</v>
      </c>
      <c r="F13676" s="519" t="s">
        <v>43195</v>
      </c>
      <c r="G13676" s="519" t="s">
        <v>43196</v>
      </c>
      <c r="I13676" s="519" t="s">
        <v>5</v>
      </c>
      <c r="J13676" s="650">
        <v>1335.78</v>
      </c>
    </row>
    <row r="13677" spans="1:10">
      <c r="A13677" s="519" t="s">
        <v>13809</v>
      </c>
      <c r="B13677" s="519" t="str">
        <f t="shared" si="213"/>
        <v>CAIXA DE INCENDIO EXTERNA,PADRAO CBERJ,DE ACO,MEDINDO 70X50X25CM,COMPREENDENDO:2 LANCES DE 15,00M DE MANGUEIRA DE FIBRADE POLIESTER PURA,TIPO 2,REVESTIDA INTERNAMENTE COM BORRACHAVULCANIZADA NO DIAMETRO DE 1.1/2",EMPATADA,COM REGISTRO,ADAPTADOR E ESGUICHO.FORNECIMENTO E COLOCACAO</v>
      </c>
      <c r="C13677" s="519" t="s">
        <v>43197</v>
      </c>
      <c r="D13677" s="519" t="s">
        <v>43193</v>
      </c>
      <c r="E13677" s="519" t="s">
        <v>43194</v>
      </c>
      <c r="F13677" s="519" t="s">
        <v>43195</v>
      </c>
      <c r="G13677" s="519" t="s">
        <v>43196</v>
      </c>
      <c r="I13677" s="519" t="s">
        <v>5</v>
      </c>
      <c r="J13677" s="650">
        <v>1334.17</v>
      </c>
    </row>
    <row r="13678" spans="1:10">
      <c r="A13678" s="519" t="s">
        <v>13810</v>
      </c>
      <c r="B13678" s="519" t="str">
        <f t="shared" si="213"/>
        <v>CAIXA DE INCENDIO EXTERNA,PADRAO CBERJ,DE ACO,MEDINDO 70X50X25CM,COMPREENDENDO:2 LANCES DE 15,00M DE MANGUEIRA DE FIBRADE POLIESTER PURA,TIPO 2,REVESTIDA INTERNAMENTE COM BORRACHAVULCANIZADA NO DIAMETRO DE 1.1/2",EMPATADA,COM REGISTRO,ADAPTADOR E ESGUICHO.FORNECIMENTO E COLOCACAO</v>
      </c>
      <c r="C13678" s="519" t="s">
        <v>43197</v>
      </c>
      <c r="D13678" s="519" t="s">
        <v>43193</v>
      </c>
      <c r="E13678" s="519" t="s">
        <v>43194</v>
      </c>
      <c r="F13678" s="519" t="s">
        <v>43195</v>
      </c>
      <c r="G13678" s="519" t="s">
        <v>43196</v>
      </c>
      <c r="I13678" s="519" t="s">
        <v>5</v>
      </c>
      <c r="J13678" s="650">
        <v>1328.75</v>
      </c>
    </row>
    <row r="13679" spans="1:10">
      <c r="A13679" s="519" t="s">
        <v>13811</v>
      </c>
      <c r="B13679" s="519" t="str">
        <f t="shared" si="213"/>
        <v>UM LANCE DE 15,00M DE MANGUEIRA DE FIBRA DE POLIESTER PURA,TIPO 2,REVESTIDA INTERNAMENTE COM BORRACHA VULCANIZADA NO DIAMETRO DE 1.1/2".FORNECIMENTO E COLOCACAO</v>
      </c>
      <c r="C13679" s="519" t="s">
        <v>43198</v>
      </c>
      <c r="D13679" s="519" t="s">
        <v>43199</v>
      </c>
      <c r="E13679" s="519" t="s">
        <v>43200</v>
      </c>
      <c r="I13679" s="519" t="s">
        <v>5</v>
      </c>
      <c r="J13679" s="650">
        <v>279.7</v>
      </c>
    </row>
    <row r="13680" spans="1:10">
      <c r="A13680" s="519" t="s">
        <v>13812</v>
      </c>
      <c r="B13680" s="519" t="str">
        <f t="shared" si="213"/>
        <v>UM LANCE DE 15,00M DE MANGUEIRA DE FIBRA DE POLIESTER PURA,TIPO 2,REVESTIDA INTERNAMENTE COM BORRACHA VULCANIZADA NO DIAMETRO DE 1.1/2".FORNECIMENTO E COLOCACAO</v>
      </c>
      <c r="C13680" s="519" t="s">
        <v>43198</v>
      </c>
      <c r="D13680" s="519" t="s">
        <v>43199</v>
      </c>
      <c r="E13680" s="519" t="s">
        <v>43200</v>
      </c>
      <c r="I13680" s="519" t="s">
        <v>5</v>
      </c>
      <c r="J13680" s="650">
        <v>279.08</v>
      </c>
    </row>
    <row r="13681" spans="1:10">
      <c r="A13681" s="519" t="s">
        <v>13813</v>
      </c>
      <c r="B13681" s="519" t="str">
        <f t="shared" si="213"/>
        <v>DOIS LANCES DE 15,00M DE MANGUEIRA DE FIBRA DE POLIESTER PURA,TIPO 2,REVESTIDA INTERNAMENTE COM BORRACHA VULCANIZADA NODIAMETRO DE 1.1/2".FORNECIMENTO E COLOCACAO</v>
      </c>
      <c r="C13681" s="519" t="s">
        <v>43201</v>
      </c>
      <c r="D13681" s="519" t="s">
        <v>43202</v>
      </c>
      <c r="E13681" s="519" t="s">
        <v>43203</v>
      </c>
      <c r="I13681" s="519" t="s">
        <v>5</v>
      </c>
      <c r="J13681" s="650">
        <v>558.24</v>
      </c>
    </row>
    <row r="13682" spans="1:10">
      <c r="A13682" s="519" t="s">
        <v>13814</v>
      </c>
      <c r="B13682" s="519" t="str">
        <f t="shared" si="213"/>
        <v>DOIS LANCES DE 15,00M DE MANGUEIRA DE FIBRA DE POLIESTER PURA,TIPO 2,REVESTIDA INTERNAMENTE COM BORRACHA VULCANIZADA NODIAMETRO DE 1.1/2".FORNECIMENTO E COLOCACAO</v>
      </c>
      <c r="C13682" s="519" t="s">
        <v>43201</v>
      </c>
      <c r="D13682" s="519" t="s">
        <v>43202</v>
      </c>
      <c r="E13682" s="519" t="s">
        <v>43203</v>
      </c>
      <c r="I13682" s="519" t="s">
        <v>5</v>
      </c>
      <c r="J13682" s="650">
        <v>557.14</v>
      </c>
    </row>
    <row r="13683" spans="1:10">
      <c r="A13683" s="519" t="s">
        <v>13815</v>
      </c>
      <c r="B13683" s="519" t="str">
        <f t="shared" si="213"/>
        <v>HIDRANTE DE COLUNA COMPLETO,PARA LINHA DE 100MM,INCLUSIVE PECAS COMPLEMENTARES ATE O INICIO DA TUBULACAO HORIZONTAL E FORNECIMENTO DO MATERIAL PARA REJUNTAMENTO.FORNECIMENTO E ASSENTAMENTO</v>
      </c>
      <c r="C13683" s="519" t="s">
        <v>43204</v>
      </c>
      <c r="D13683" s="519" t="s">
        <v>43205</v>
      </c>
      <c r="E13683" s="519" t="s">
        <v>43206</v>
      </c>
      <c r="F13683" s="519" t="s">
        <v>35796</v>
      </c>
      <c r="I13683" s="519" t="s">
        <v>5</v>
      </c>
      <c r="J13683" s="650">
        <v>6986.6</v>
      </c>
    </row>
    <row r="13684" spans="1:10">
      <c r="A13684" s="519" t="s">
        <v>13816</v>
      </c>
      <c r="B13684" s="519" t="str">
        <f t="shared" si="213"/>
        <v>HIDRANTE DE COLUNA COMPLETO,PARA LINHA DE 100MM,INCLUSIVE PECAS COMPLEMENTARES ATE O INICIO DA TUBULACAO HORIZONTAL E FORNECIMENTO DO MATERIAL PARA REJUNTAMENTO.FORNECIMENTO E ASSENTAMENTO</v>
      </c>
      <c r="C13684" s="519" t="s">
        <v>43204</v>
      </c>
      <c r="D13684" s="519" t="s">
        <v>43205</v>
      </c>
      <c r="E13684" s="519" t="s">
        <v>43206</v>
      </c>
      <c r="F13684" s="519" t="s">
        <v>35796</v>
      </c>
      <c r="I13684" s="519" t="s">
        <v>5</v>
      </c>
      <c r="J13684" s="650">
        <v>6938.71</v>
      </c>
    </row>
    <row r="13685" spans="1:10">
      <c r="A13685" s="519" t="s">
        <v>13817</v>
      </c>
      <c r="B13685" s="519" t="str">
        <f t="shared" si="213"/>
        <v>HIDRANTE SUBTERRANEO COMPLETO,EXCLUSIVE ESTE,CONSIDERANDO PECAS COMPLEMENTARES ATE O INICIO DA TUBULACAO HORIZONTAL E FORNECIMENTO DO MATERIAL DE REJUNTAMENTO.ASSENTAMENTO</v>
      </c>
      <c r="C13685" s="519" t="s">
        <v>43207</v>
      </c>
      <c r="D13685" s="519" t="s">
        <v>43205</v>
      </c>
      <c r="E13685" s="519" t="s">
        <v>43208</v>
      </c>
      <c r="I13685" s="519" t="s">
        <v>5</v>
      </c>
      <c r="J13685" s="650">
        <v>980.61</v>
      </c>
    </row>
    <row r="13686" spans="1:10">
      <c r="A13686" s="519" t="s">
        <v>13818</v>
      </c>
      <c r="B13686" s="519" t="str">
        <f t="shared" si="213"/>
        <v>HIDRANTE SUBTERRANEO COMPLETO,EXCLUSIVE ESTE,CONSIDERANDO PECAS COMPLEMENTARES ATE O INICIO DA TUBULACAO HORIZONTAL E FORNECIMENTO DO MATERIAL DE REJUNTAMENTO.ASSENTAMENTO</v>
      </c>
      <c r="C13686" s="519" t="s">
        <v>43207</v>
      </c>
      <c r="D13686" s="519" t="s">
        <v>43205</v>
      </c>
      <c r="E13686" s="519" t="s">
        <v>43208</v>
      </c>
      <c r="I13686" s="519" t="s">
        <v>5</v>
      </c>
      <c r="J13686" s="650">
        <v>932.72</v>
      </c>
    </row>
    <row r="13687" spans="1:10">
      <c r="A13687" s="519" t="s">
        <v>13819</v>
      </c>
      <c r="B13687" s="519" t="str">
        <f t="shared" si="213"/>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687" s="519" t="s">
        <v>43209</v>
      </c>
      <c r="D13687" s="519" t="s">
        <v>43210</v>
      </c>
      <c r="E13687" s="519" t="s">
        <v>43211</v>
      </c>
      <c r="F13687" s="519" t="s">
        <v>43212</v>
      </c>
      <c r="G13687" s="519" t="s">
        <v>43213</v>
      </c>
      <c r="H13687" s="519" t="s">
        <v>38231</v>
      </c>
      <c r="I13687" s="519" t="s">
        <v>5</v>
      </c>
      <c r="J13687" s="650">
        <v>1364.67</v>
      </c>
    </row>
    <row r="13688" spans="1:10">
      <c r="A13688" s="519" t="s">
        <v>13820</v>
      </c>
      <c r="B13688" s="519" t="str">
        <f t="shared" si="213"/>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3688" s="519" t="s">
        <v>43209</v>
      </c>
      <c r="D13688" s="519" t="s">
        <v>43210</v>
      </c>
      <c r="E13688" s="519" t="s">
        <v>43211</v>
      </c>
      <c r="F13688" s="519" t="s">
        <v>43212</v>
      </c>
      <c r="G13688" s="519" t="s">
        <v>43213</v>
      </c>
      <c r="H13688" s="519" t="s">
        <v>38231</v>
      </c>
      <c r="I13688" s="519" t="s">
        <v>5</v>
      </c>
      <c r="J13688" s="650">
        <v>1294.1300000000001</v>
      </c>
    </row>
    <row r="13689" spans="1:10">
      <c r="A13689" s="519" t="s">
        <v>43214</v>
      </c>
      <c r="B13689" s="519" t="str">
        <f t="shared" si="213"/>
        <v>HASTE PARA ATERRAMENTO,DE COBRE DE 3/4" (19MM),COM 3,00M DECOMPRIMENTO.FORNECIMENTO E COLOCACAO</v>
      </c>
      <c r="C13689" s="519" t="s">
        <v>43215</v>
      </c>
      <c r="D13689" s="519" t="s">
        <v>43216</v>
      </c>
      <c r="I13689" s="519" t="s">
        <v>5</v>
      </c>
      <c r="J13689" s="650">
        <v>116.54</v>
      </c>
    </row>
    <row r="13690" spans="1:10">
      <c r="A13690" s="519" t="s">
        <v>43217</v>
      </c>
      <c r="B13690" s="519" t="str">
        <f t="shared" si="213"/>
        <v>HASTE PARA ATERRAMENTO,DE COBRE DE 3/4" (19MM),COM 3,00M DECOMPRIMENTO.FORNECIMENTO E COLOCACAO</v>
      </c>
      <c r="C13690" s="519" t="s">
        <v>43215</v>
      </c>
      <c r="D13690" s="519" t="s">
        <v>43216</v>
      </c>
      <c r="I13690" s="519" t="s">
        <v>5</v>
      </c>
      <c r="J13690" s="650">
        <v>115.02</v>
      </c>
    </row>
    <row r="13691" spans="1:10">
      <c r="A13691" s="519" t="s">
        <v>43218</v>
      </c>
      <c r="B13691" s="519" t="str">
        <f t="shared" si="213"/>
        <v>HASTE PARA ATERRAMENTO,DE COBRE DE 3/4" (19MM),COM 2,40M DECOMPRIMENTO.FORNECIMENTO E COLOCACAO</v>
      </c>
      <c r="C13691" s="519" t="s">
        <v>43219</v>
      </c>
      <c r="D13691" s="519" t="s">
        <v>43216</v>
      </c>
      <c r="I13691" s="519" t="s">
        <v>5</v>
      </c>
      <c r="J13691" s="650">
        <v>125.32</v>
      </c>
    </row>
    <row r="13692" spans="1:10">
      <c r="A13692" s="519" t="s">
        <v>43220</v>
      </c>
      <c r="B13692" s="519" t="str">
        <f t="shared" si="213"/>
        <v>HASTE PARA ATERRAMENTO,DE COBRE DE 3/4" (19MM),COM 2,40M DECOMPRIMENTO.FORNECIMENTO E COLOCACAO</v>
      </c>
      <c r="C13692" s="519" t="s">
        <v>43219</v>
      </c>
      <c r="D13692" s="519" t="s">
        <v>43216</v>
      </c>
      <c r="I13692" s="519" t="s">
        <v>5</v>
      </c>
      <c r="J13692" s="650">
        <v>123.97</v>
      </c>
    </row>
    <row r="13693" spans="1:10">
      <c r="A13693" s="519" t="s">
        <v>13821</v>
      </c>
      <c r="B13693" s="519" t="str">
        <f t="shared" si="213"/>
        <v>HASTE PARA ATERRAMENTO,DE COBRE DE 5/8"(16MM),COM 3,00M DE COMPRIMENTO.FORNECIMENTO E COLOCACAO</v>
      </c>
      <c r="C13693" s="519" t="s">
        <v>43221</v>
      </c>
      <c r="D13693" s="519" t="s">
        <v>43222</v>
      </c>
      <c r="I13693" s="519" t="s">
        <v>5</v>
      </c>
      <c r="J13693" s="650">
        <v>81.36</v>
      </c>
    </row>
    <row r="13694" spans="1:10">
      <c r="A13694" s="519" t="s">
        <v>13822</v>
      </c>
      <c r="B13694" s="519" t="str">
        <f t="shared" si="213"/>
        <v>HASTE PARA ATERRAMENTO,DE COBRE DE 5/8"(16MM),COM 3,00M DE COMPRIMENTO.FORNECIMENTO E COLOCACAO</v>
      </c>
      <c r="C13694" s="519" t="s">
        <v>43221</v>
      </c>
      <c r="D13694" s="519" t="s">
        <v>43222</v>
      </c>
      <c r="I13694" s="519" t="s">
        <v>5</v>
      </c>
      <c r="J13694" s="650">
        <v>79.84</v>
      </c>
    </row>
    <row r="13695" spans="1:10">
      <c r="A13695" s="519" t="s">
        <v>13823</v>
      </c>
      <c r="B13695" s="519" t="str">
        <f t="shared" si="213"/>
        <v>HASTE PARA ATERRAMENTO,DE COBRE DE 5/8"(16MM),COM 2,40M DE COMPRIMENTO.FORNECIMENTO E COLOCACAO</v>
      </c>
      <c r="C13695" s="519" t="s">
        <v>43223</v>
      </c>
      <c r="D13695" s="519" t="s">
        <v>43222</v>
      </c>
      <c r="I13695" s="519" t="s">
        <v>5</v>
      </c>
      <c r="J13695" s="650">
        <v>62.16</v>
      </c>
    </row>
    <row r="13696" spans="1:10">
      <c r="A13696" s="519" t="s">
        <v>13824</v>
      </c>
      <c r="B13696" s="519" t="str">
        <f t="shared" si="213"/>
        <v>HASTE PARA ATERRAMENTO,DE COBRE DE 5/8"(16MM),COM 2,40M DE COMPRIMENTO.FORNECIMENTO E COLOCACAO</v>
      </c>
      <c r="C13696" s="519" t="s">
        <v>43223</v>
      </c>
      <c r="D13696" s="519" t="s">
        <v>43222</v>
      </c>
      <c r="I13696" s="519" t="s">
        <v>5</v>
      </c>
      <c r="J13696" s="650">
        <v>60.81</v>
      </c>
    </row>
    <row r="13697" spans="1:10">
      <c r="A13697" s="519" t="s">
        <v>13825</v>
      </c>
      <c r="B13697" s="519" t="str">
        <f t="shared" si="213"/>
        <v>PARA-RAIO DE TELHADO,TIPO FRANKLIN,EM LATAO CROMADO,H=37,5CM,COMPREENDENDO:30,00M DE CORDOALHA DE COBRE 16MM2,HASTE DE TERRA E DEMAIS MATERIAIS NECESSARIOS.FORNECIMENTO E COLOCACAO</v>
      </c>
      <c r="C13697" s="519" t="s">
        <v>43224</v>
      </c>
      <c r="D13697" s="519" t="s">
        <v>43225</v>
      </c>
      <c r="E13697" s="519" t="s">
        <v>43226</v>
      </c>
      <c r="I13697" s="519" t="s">
        <v>5</v>
      </c>
      <c r="J13697" s="650">
        <v>1516.88</v>
      </c>
    </row>
    <row r="13698" spans="1:10">
      <c r="A13698" s="519" t="s">
        <v>13826</v>
      </c>
      <c r="B13698" s="519" t="str">
        <f t="shared" si="213"/>
        <v>PARA-RAIO DE TELHADO,TIPO FRANKLIN,EM LATAO CROMADO,H=37,5CM,COMPREENDENDO:30,00M DE CORDOALHA DE COBRE 16MM2,HASTE DE TERRA E DEMAIS MATERIAIS NECESSARIOS.FORNECIMENTO E COLOCACAO</v>
      </c>
      <c r="C13698" s="519" t="s">
        <v>43224</v>
      </c>
      <c r="D13698" s="519" t="s">
        <v>43225</v>
      </c>
      <c r="E13698" s="519" t="s">
        <v>43226</v>
      </c>
      <c r="I13698" s="519" t="s">
        <v>5</v>
      </c>
      <c r="J13698" s="650">
        <v>1460.97</v>
      </c>
    </row>
    <row r="13699" spans="1:10">
      <c r="A13699" s="519" t="s">
        <v>13827</v>
      </c>
      <c r="B13699" s="519" t="str">
        <f t="shared" si="213"/>
        <v>SUPORTE PARA FIXACAO DE CABO PARA PARA-RAIO,COM 20CM DE COMPRIMENTO,COM ISOLADOR.FORNECIMENTO E COLOCACAO</v>
      </c>
      <c r="C13699" s="519" t="s">
        <v>43227</v>
      </c>
      <c r="D13699" s="519" t="s">
        <v>43228</v>
      </c>
      <c r="I13699" s="519" t="s">
        <v>5</v>
      </c>
      <c r="J13699" s="650">
        <v>23.97</v>
      </c>
    </row>
    <row r="13700" spans="1:10">
      <c r="A13700" s="519" t="s">
        <v>13828</v>
      </c>
      <c r="B13700" s="519" t="str">
        <f t="shared" si="213"/>
        <v>SUPORTE PARA FIXACAO DE CABO PARA PARA-RAIO,COM 20CM DE COMPRIMENTO,COM ISOLADOR.FORNECIMENTO E COLOCACAO</v>
      </c>
      <c r="C13700" s="519" t="s">
        <v>43227</v>
      </c>
      <c r="D13700" s="519" t="s">
        <v>43228</v>
      </c>
      <c r="I13700" s="519" t="s">
        <v>5</v>
      </c>
      <c r="J13700" s="650">
        <v>21.8</v>
      </c>
    </row>
    <row r="13701" spans="1:10">
      <c r="A13701" s="519" t="s">
        <v>13829</v>
      </c>
      <c r="B13701" s="519" t="str">
        <f t="shared" si="213"/>
        <v>TERMINAL AEREO PARA PARA-RAIO(CAPTOR 1 PONTA)EM LATAO MACICO,3/8"X600MM,FIXACAO COM ROSCA MECANICA E ABRACADEIRA,INCLUSIVE CAPTOR.FORNECIMENTO E COLOCACAO</v>
      </c>
      <c r="C13701" s="519" t="s">
        <v>43229</v>
      </c>
      <c r="D13701" s="519" t="s">
        <v>43230</v>
      </c>
      <c r="E13701" s="519" t="s">
        <v>43231</v>
      </c>
      <c r="I13701" s="519" t="s">
        <v>5</v>
      </c>
      <c r="J13701" s="650">
        <v>32.549999999999997</v>
      </c>
    </row>
    <row r="13702" spans="1:10">
      <c r="A13702" s="519" t="s">
        <v>13830</v>
      </c>
      <c r="B13702" s="519" t="str">
        <f t="shared" si="213"/>
        <v>TERMINAL AEREO PARA PARA-RAIO(CAPTOR 1 PONTA)EM LATAO MACICO,3/8"X600MM,FIXACAO COM ROSCA MECANICA E ABRACADEIRA,INCLUSIVE CAPTOR.FORNECIMENTO E COLOCACAO</v>
      </c>
      <c r="C13702" s="519" t="s">
        <v>43229</v>
      </c>
      <c r="D13702" s="519" t="s">
        <v>43230</v>
      </c>
      <c r="E13702" s="519" t="s">
        <v>43231</v>
      </c>
      <c r="I13702" s="519" t="s">
        <v>5</v>
      </c>
      <c r="J13702" s="650">
        <v>29.84</v>
      </c>
    </row>
    <row r="13703" spans="1:10">
      <c r="A13703" s="519" t="s">
        <v>13831</v>
      </c>
      <c r="B13703" s="519" t="str">
        <f t="shared" si="213"/>
        <v>PRESILHA EM LATAO COM FURO DE 7MM.FORNECIMENTO E COLOCACAO</v>
      </c>
      <c r="C13703" s="519" t="s">
        <v>13832</v>
      </c>
      <c r="I13703" s="519" t="s">
        <v>5</v>
      </c>
      <c r="J13703" s="650">
        <v>14.27</v>
      </c>
    </row>
    <row r="13704" spans="1:10">
      <c r="A13704" s="519" t="s">
        <v>13833</v>
      </c>
      <c r="B13704" s="519" t="str">
        <f t="shared" ref="B13704:B13767" si="214">C13704&amp;D13704&amp;E13704&amp;F13704&amp;G13704&amp;H13704</f>
        <v>PRESILHA EM LATAO COM FURO DE 7MM.FORNECIMENTO E COLOCACAO</v>
      </c>
      <c r="C13704" s="519" t="s">
        <v>13832</v>
      </c>
      <c r="I13704" s="519" t="s">
        <v>5</v>
      </c>
      <c r="J13704" s="650">
        <v>12.65</v>
      </c>
    </row>
    <row r="13705" spans="1:10">
      <c r="A13705" s="519" t="s">
        <v>13834</v>
      </c>
      <c r="B13705" s="519" t="str">
        <f t="shared" si="214"/>
        <v>DISJUNTOR TRIFASICO A PEQUENO VOLUME DE OLEO,ACIONAMENTO MANUAL,17,5KV-350MVA,COM RELES PRIMARIOS.FORNECIMENTO E COLOCACAO</v>
      </c>
      <c r="C13705" s="519" t="s">
        <v>43232</v>
      </c>
      <c r="D13705" s="519" t="s">
        <v>43233</v>
      </c>
      <c r="E13705" s="519" t="s">
        <v>31370</v>
      </c>
      <c r="I13705" s="519" t="s">
        <v>5</v>
      </c>
      <c r="J13705" s="650">
        <v>63845.36</v>
      </c>
    </row>
    <row r="13706" spans="1:10">
      <c r="A13706" s="519" t="s">
        <v>13835</v>
      </c>
      <c r="B13706" s="519" t="str">
        <f t="shared" si="214"/>
        <v>DISJUNTOR TRIFASICO A PEQUENO VOLUME DE OLEO,ACIONAMENTO MANUAL,17,5KV-350MVA,COM RELES PRIMARIOS.FORNECIMENTO E COLOCACAO</v>
      </c>
      <c r="C13706" s="519" t="s">
        <v>43232</v>
      </c>
      <c r="D13706" s="519" t="s">
        <v>43233</v>
      </c>
      <c r="E13706" s="519" t="s">
        <v>31370</v>
      </c>
      <c r="I13706" s="519" t="s">
        <v>5</v>
      </c>
      <c r="J13706" s="650">
        <v>63823.69</v>
      </c>
    </row>
    <row r="13707" spans="1:10">
      <c r="A13707" s="519" t="s">
        <v>13836</v>
      </c>
      <c r="B13707" s="519" t="str">
        <f t="shared" si="214"/>
        <v>SECCIONADOR TRIPOLAR,ACIONAMENTO SIMULTANEO,COMANDO POR VARA DE MANOBRA,15KV-400A.FORNECIMENTO E COLOCACAO</v>
      </c>
      <c r="C13707" s="519" t="s">
        <v>43234</v>
      </c>
      <c r="D13707" s="519" t="s">
        <v>43235</v>
      </c>
      <c r="I13707" s="519" t="s">
        <v>5</v>
      </c>
      <c r="J13707" s="650">
        <v>1502.81</v>
      </c>
    </row>
    <row r="13708" spans="1:10">
      <c r="A13708" s="519" t="s">
        <v>13837</v>
      </c>
      <c r="B13708" s="519" t="str">
        <f t="shared" si="214"/>
        <v>SECCIONADOR TRIPOLAR,ACIONAMENTO SIMULTANEO,COMANDO POR VARA DE MANOBRA,15KV-400A.FORNECIMENTO E COLOCACAO</v>
      </c>
      <c r="C13708" s="519" t="s">
        <v>43234</v>
      </c>
      <c r="D13708" s="519" t="s">
        <v>43235</v>
      </c>
      <c r="I13708" s="519" t="s">
        <v>5</v>
      </c>
      <c r="J13708" s="650">
        <v>1497.39</v>
      </c>
    </row>
    <row r="13709" spans="1:10">
      <c r="A13709" s="519" t="s">
        <v>13838</v>
      </c>
      <c r="B13709" s="519" t="str">
        <f t="shared" si="214"/>
        <v>SECCIONADOR TRIPOLAR,ACIONAMENTO SIMULTANEO,COMANDO POR PUNHO DE MANOBRA,15KV-400A.FORNECIMENTO E COLOCACAO</v>
      </c>
      <c r="C13709" s="519" t="s">
        <v>43236</v>
      </c>
      <c r="D13709" s="519" t="s">
        <v>43237</v>
      </c>
      <c r="I13709" s="519" t="s">
        <v>5</v>
      </c>
      <c r="J13709" s="650">
        <v>1031.6099999999999</v>
      </c>
    </row>
    <row r="13710" spans="1:10">
      <c r="A13710" s="519" t="s">
        <v>13839</v>
      </c>
      <c r="B13710" s="519" t="str">
        <f t="shared" si="214"/>
        <v>SECCIONADOR TRIPOLAR,ACIONAMENTO SIMULTANEO,COMANDO POR PUNHO DE MANOBRA,15KV-400A.FORNECIMENTO E COLOCACAO</v>
      </c>
      <c r="C13710" s="519" t="s">
        <v>43236</v>
      </c>
      <c r="D13710" s="519" t="s">
        <v>43237</v>
      </c>
      <c r="I13710" s="519" t="s">
        <v>5</v>
      </c>
      <c r="J13710" s="650">
        <v>1026.19</v>
      </c>
    </row>
    <row r="13711" spans="1:10">
      <c r="A13711" s="519" t="s">
        <v>13840</v>
      </c>
      <c r="B13711" s="519" t="str">
        <f t="shared" si="214"/>
        <v>SECCIONADOR TRIPOLAR COM FUSIVEIS,ACIONAMENTO SIMULTANEO,COMANDO POR VARA DE MANOBRA,15KV-400A.FORNECIMENTO E COLOCACAO</v>
      </c>
      <c r="C13711" s="519" t="s">
        <v>43238</v>
      </c>
      <c r="D13711" s="519" t="s">
        <v>43239</v>
      </c>
      <c r="I13711" s="519" t="s">
        <v>5</v>
      </c>
      <c r="J13711" s="650">
        <v>3027.59</v>
      </c>
    </row>
    <row r="13712" spans="1:10">
      <c r="A13712" s="519" t="s">
        <v>13841</v>
      </c>
      <c r="B13712" s="519" t="str">
        <f t="shared" si="214"/>
        <v>SECCIONADOR TRIPOLAR COM FUSIVEIS,ACIONAMENTO SIMULTANEO,COMANDO POR VARA DE MANOBRA,15KV-400A.FORNECIMENTO E COLOCACAO</v>
      </c>
      <c r="C13712" s="519" t="s">
        <v>43238</v>
      </c>
      <c r="D13712" s="519" t="s">
        <v>43239</v>
      </c>
      <c r="I13712" s="519" t="s">
        <v>5</v>
      </c>
      <c r="J13712" s="650">
        <v>3022.17</v>
      </c>
    </row>
    <row r="13713" spans="1:10">
      <c r="A13713" s="519" t="s">
        <v>13842</v>
      </c>
      <c r="B13713" s="519" t="str">
        <f t="shared" si="214"/>
        <v>SECCIONADOR TRIPOLAR COM FUSIVEIS,ACIONAMENTO SIMULTANEO,COMANDO POR PUNHO DE MANOBRA,15KV-400A.FORNECIMENTO E COLOCACAO</v>
      </c>
      <c r="C13713" s="519" t="s">
        <v>43238</v>
      </c>
      <c r="D13713" s="519" t="s">
        <v>43240</v>
      </c>
      <c r="I13713" s="519" t="s">
        <v>5</v>
      </c>
      <c r="J13713" s="650">
        <v>2005.24</v>
      </c>
    </row>
    <row r="13714" spans="1:10">
      <c r="A13714" s="519" t="s">
        <v>13843</v>
      </c>
      <c r="B13714" s="519" t="str">
        <f t="shared" si="214"/>
        <v>SECCIONADOR TRIPOLAR COM FUSIVEIS,ACIONAMENTO SIMULTANEO,COMANDO POR PUNHO DE MANOBRA,15KV-400A.FORNECIMENTO E COLOCACAO</v>
      </c>
      <c r="C13714" s="519" t="s">
        <v>43238</v>
      </c>
      <c r="D13714" s="519" t="s">
        <v>43240</v>
      </c>
      <c r="I13714" s="519" t="s">
        <v>5</v>
      </c>
      <c r="J13714" s="650">
        <v>1999.82</v>
      </c>
    </row>
    <row r="13715" spans="1:10">
      <c r="A13715" s="519" t="s">
        <v>13844</v>
      </c>
      <c r="B13715" s="519" t="str">
        <f t="shared" si="214"/>
        <v>VARA DE MANOBRA EM FENOLITE,COM PONTEIRA DE DURALUMINIO TESTADA EM 15KV,COM 3,00M DE COMPRIMENTO.FORNECIMENTO</v>
      </c>
      <c r="C13715" s="519" t="s">
        <v>43241</v>
      </c>
      <c r="D13715" s="519" t="s">
        <v>43242</v>
      </c>
      <c r="I13715" s="519" t="s">
        <v>5</v>
      </c>
      <c r="J13715" s="650">
        <v>267.8</v>
      </c>
    </row>
    <row r="13716" spans="1:10">
      <c r="A13716" s="519" t="s">
        <v>13845</v>
      </c>
      <c r="B13716" s="519" t="str">
        <f t="shared" si="214"/>
        <v>VARA DE MANOBRA EM FENOLITE,COM PONTEIRA DE DURALUMINIO TESTADA EM 15KV,COM 3,00M DE COMPRIMENTO.FORNECIMENTO</v>
      </c>
      <c r="C13716" s="519" t="s">
        <v>43241</v>
      </c>
      <c r="D13716" s="519" t="s">
        <v>43242</v>
      </c>
      <c r="I13716" s="519" t="s">
        <v>5</v>
      </c>
      <c r="J13716" s="650">
        <v>267.8</v>
      </c>
    </row>
    <row r="13717" spans="1:10">
      <c r="A13717" s="519" t="s">
        <v>13846</v>
      </c>
      <c r="B13717" s="519" t="str">
        <f t="shared" si="214"/>
        <v>MUFLA TERMINAL,INTERNA OU EXTERNA,PARA CABO SINGELO DE 15KV.FORNECIMENTO E COLOCACAO</v>
      </c>
      <c r="C13717" s="519" t="s">
        <v>43243</v>
      </c>
      <c r="D13717" s="519" t="s">
        <v>34490</v>
      </c>
      <c r="I13717" s="519" t="s">
        <v>5</v>
      </c>
      <c r="J13717" s="650">
        <v>296.55</v>
      </c>
    </row>
    <row r="13718" spans="1:10">
      <c r="A13718" s="519" t="s">
        <v>13847</v>
      </c>
      <c r="B13718" s="519" t="str">
        <f t="shared" si="214"/>
        <v>MUFLA TERMINAL,INTERNA OU EXTERNA,PARA CABO SINGELO DE 15KV.FORNECIMENTO E COLOCACAO</v>
      </c>
      <c r="C13718" s="519" t="s">
        <v>43243</v>
      </c>
      <c r="D13718" s="519" t="s">
        <v>34490</v>
      </c>
      <c r="I13718" s="519" t="s">
        <v>5</v>
      </c>
      <c r="J13718" s="650">
        <v>285.70999999999998</v>
      </c>
    </row>
    <row r="13719" spans="1:10">
      <c r="A13719" s="519" t="s">
        <v>13848</v>
      </c>
      <c r="B13719" s="519" t="str">
        <f t="shared" si="214"/>
        <v>VERGALHAO DE COBRE DE 3/8".FORNECIMENTO E COLOCACAO</v>
      </c>
      <c r="C13719" s="519" t="s">
        <v>13849</v>
      </c>
      <c r="I13719" s="519" t="s">
        <v>36</v>
      </c>
      <c r="J13719" s="650">
        <v>117.01</v>
      </c>
    </row>
    <row r="13720" spans="1:10">
      <c r="A13720" s="519" t="s">
        <v>13850</v>
      </c>
      <c r="B13720" s="519" t="str">
        <f t="shared" si="214"/>
        <v>VERGALHAO DE COBRE DE 3/8".FORNECIMENTO E COLOCACAO</v>
      </c>
      <c r="C13720" s="519" t="s">
        <v>13849</v>
      </c>
      <c r="I13720" s="519" t="s">
        <v>36</v>
      </c>
      <c r="J13720" s="650">
        <v>115.12</v>
      </c>
    </row>
    <row r="13721" spans="1:10">
      <c r="A13721" s="519" t="s">
        <v>13851</v>
      </c>
      <c r="B13721" s="519" t="str">
        <f t="shared" si="214"/>
        <v>ISOLADOR DE PINO,TIPO HI-TOP,CILINDRICO CLASSE 15KV.FORNECIMENTO E COLOCACAO</v>
      </c>
      <c r="C13721" s="519" t="s">
        <v>43244</v>
      </c>
      <c r="D13721" s="519" t="s">
        <v>34162</v>
      </c>
      <c r="I13721" s="519" t="s">
        <v>5</v>
      </c>
      <c r="J13721" s="650">
        <v>38.19</v>
      </c>
    </row>
    <row r="13722" spans="1:10">
      <c r="A13722" s="519" t="s">
        <v>13852</v>
      </c>
      <c r="B13722" s="519" t="str">
        <f t="shared" si="214"/>
        <v>ISOLADOR DE PINO,TIPO HI-TOP,CILINDRICO CLASSE 15KV.FORNECIMENTO E COLOCACAO</v>
      </c>
      <c r="C13722" s="519" t="s">
        <v>43244</v>
      </c>
      <c r="D13722" s="519" t="s">
        <v>34162</v>
      </c>
      <c r="I13722" s="519" t="s">
        <v>5</v>
      </c>
      <c r="J13722" s="650">
        <v>37.11</v>
      </c>
    </row>
    <row r="13723" spans="1:10">
      <c r="A13723" s="519" t="s">
        <v>13853</v>
      </c>
      <c r="B13723" s="519" t="str">
        <f t="shared" si="214"/>
        <v>ISOLADOR DE SUSPENSAO(DISCO),TIPO CAVILHA CLASSE 15KV.FORNECIMENTO E COLOCACAO</v>
      </c>
      <c r="C13723" s="519" t="s">
        <v>43245</v>
      </c>
      <c r="D13723" s="519" t="s">
        <v>34520</v>
      </c>
      <c r="I13723" s="519" t="s">
        <v>5</v>
      </c>
      <c r="J13723" s="650">
        <v>135.41999999999999</v>
      </c>
    </row>
    <row r="13724" spans="1:10">
      <c r="A13724" s="519" t="s">
        <v>13854</v>
      </c>
      <c r="B13724" s="519" t="str">
        <f t="shared" si="214"/>
        <v>ISOLADOR DE SUSPENSAO(DISCO),TIPO CAVILHA CLASSE 15KV.FORNECIMENTO E COLOCACAO</v>
      </c>
      <c r="C13724" s="519" t="s">
        <v>43245</v>
      </c>
      <c r="D13724" s="519" t="s">
        <v>34520</v>
      </c>
      <c r="I13724" s="519" t="s">
        <v>5</v>
      </c>
      <c r="J13724" s="650">
        <v>132.71</v>
      </c>
    </row>
    <row r="13725" spans="1:10">
      <c r="A13725" s="519" t="s">
        <v>13855</v>
      </c>
      <c r="B13725" s="519" t="str">
        <f t="shared" si="214"/>
        <v>INTERTRAVAMENTO MECANICO (DISJUNTOR X CHAVES FACA),COM FECHADURAS.FORNECIMENTO E COLOCACAO</v>
      </c>
      <c r="C13725" s="519" t="s">
        <v>43246</v>
      </c>
      <c r="D13725" s="519" t="s">
        <v>43247</v>
      </c>
      <c r="I13725" s="519" t="s">
        <v>5</v>
      </c>
      <c r="J13725" s="650">
        <v>1178.73</v>
      </c>
    </row>
    <row r="13726" spans="1:10">
      <c r="A13726" s="519" t="s">
        <v>13856</v>
      </c>
      <c r="B13726" s="519" t="str">
        <f t="shared" si="214"/>
        <v>INTERTRAVAMENTO MECANICO (DISJUNTOR X CHAVES FACA),COM FECHADURAS.FORNECIMENTO E COLOCACAO</v>
      </c>
      <c r="C13726" s="519" t="s">
        <v>43246</v>
      </c>
      <c r="D13726" s="519" t="s">
        <v>43247</v>
      </c>
      <c r="I13726" s="519" t="s">
        <v>5</v>
      </c>
      <c r="J13726" s="650">
        <v>1135.3900000000001</v>
      </c>
    </row>
    <row r="13727" spans="1:10">
      <c r="A13727" s="519" t="s">
        <v>13857</v>
      </c>
      <c r="B13727" s="519" t="str">
        <f t="shared" si="214"/>
        <v>PARA-RAIO,TIPO VALVULA,PARA 15KV/5KA.FORNECIMENTO E INSTALACAO</v>
      </c>
      <c r="C13727" s="519" t="s">
        <v>43248</v>
      </c>
      <c r="D13727" s="519" t="s">
        <v>31370</v>
      </c>
      <c r="I13727" s="519" t="s">
        <v>5</v>
      </c>
      <c r="J13727" s="650">
        <v>530.14</v>
      </c>
    </row>
    <row r="13728" spans="1:10">
      <c r="A13728" s="519" t="s">
        <v>13858</v>
      </c>
      <c r="B13728" s="519" t="str">
        <f t="shared" si="214"/>
        <v>PARA-RAIO,TIPO VALVULA,PARA 15KV/5KA.FORNECIMENTO E INSTALACAO</v>
      </c>
      <c r="C13728" s="519" t="s">
        <v>43248</v>
      </c>
      <c r="D13728" s="519" t="s">
        <v>31370</v>
      </c>
      <c r="I13728" s="519" t="s">
        <v>5</v>
      </c>
      <c r="J13728" s="650">
        <v>497.63</v>
      </c>
    </row>
    <row r="13729" spans="1:10">
      <c r="A13729" s="519" t="s">
        <v>13859</v>
      </c>
      <c r="B13729" s="519" t="str">
        <f t="shared" si="214"/>
        <v>CHAVE FUSIVEL,UNIPOLAR,COMANDO POR VARA DE MANOBRA,15KV-100A.FORNECIMENTO E COLOCACAO</v>
      </c>
      <c r="C13729" s="519" t="s">
        <v>43249</v>
      </c>
      <c r="D13729" s="519" t="s">
        <v>34487</v>
      </c>
      <c r="I13729" s="519" t="s">
        <v>5</v>
      </c>
      <c r="J13729" s="650">
        <v>225.1</v>
      </c>
    </row>
    <row r="13730" spans="1:10">
      <c r="A13730" s="519" t="s">
        <v>13860</v>
      </c>
      <c r="B13730" s="519" t="str">
        <f t="shared" si="214"/>
        <v>CHAVE FUSIVEL,UNIPOLAR,COMANDO POR VARA DE MANOBRA,15KV-100A.FORNECIMENTO E COLOCACAO</v>
      </c>
      <c r="C13730" s="519" t="s">
        <v>43249</v>
      </c>
      <c r="D13730" s="519" t="s">
        <v>34487</v>
      </c>
      <c r="I13730" s="519" t="s">
        <v>5</v>
      </c>
      <c r="J13730" s="650">
        <v>219.68</v>
      </c>
    </row>
    <row r="13731" spans="1:10">
      <c r="A13731" s="519" t="s">
        <v>13861</v>
      </c>
      <c r="B13731" s="519" t="str">
        <f t="shared" si="214"/>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731" s="519" t="s">
        <v>43250</v>
      </c>
      <c r="D13731" s="519" t="s">
        <v>43251</v>
      </c>
      <c r="E13731" s="519" t="s">
        <v>43252</v>
      </c>
      <c r="F13731" s="519" t="s">
        <v>43253</v>
      </c>
      <c r="G13731" s="519" t="s">
        <v>43254</v>
      </c>
      <c r="H13731" s="519" t="s">
        <v>34258</v>
      </c>
      <c r="I13731" s="519" t="s">
        <v>5</v>
      </c>
      <c r="J13731" s="650">
        <v>615.05999999999995</v>
      </c>
    </row>
    <row r="13732" spans="1:10">
      <c r="A13732" s="519" t="s">
        <v>13862</v>
      </c>
      <c r="B13732" s="519" t="str">
        <f t="shared" si="214"/>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3732" s="519" t="s">
        <v>43250</v>
      </c>
      <c r="D13732" s="519" t="s">
        <v>43251</v>
      </c>
      <c r="E13732" s="519" t="s">
        <v>43252</v>
      </c>
      <c r="F13732" s="519" t="s">
        <v>43253</v>
      </c>
      <c r="G13732" s="519" t="s">
        <v>43254</v>
      </c>
      <c r="H13732" s="519" t="s">
        <v>34258</v>
      </c>
      <c r="I13732" s="519" t="s">
        <v>5</v>
      </c>
      <c r="J13732" s="650">
        <v>571.72</v>
      </c>
    </row>
    <row r="13733" spans="1:10">
      <c r="A13733" s="519" t="s">
        <v>13863</v>
      </c>
      <c r="B13733" s="519" t="str">
        <f t="shared" si="214"/>
        <v>QUADRO DE DISTRIBUICAO DE ENERGIA PARA DISJUNTORES TERMO-MAGNETICOS UNIPOLARES,DE SOBREPOR,COM PORTA E BARRAMENTOS DE FASE,NEUTRO E TERRA,PARA INSTALACAO DE ATE 4 DISJUNTORES SEMDISPOSITIVO PARA CHAVE GERAL.FORNECIMENTO E COLOCACAO</v>
      </c>
      <c r="C13733" s="519" t="s">
        <v>43255</v>
      </c>
      <c r="D13733" s="519" t="s">
        <v>43256</v>
      </c>
      <c r="E13733" s="519" t="s">
        <v>50516</v>
      </c>
      <c r="F13733" s="519" t="s">
        <v>43257</v>
      </c>
      <c r="I13733" s="519" t="s">
        <v>5</v>
      </c>
      <c r="J13733" s="650">
        <v>106.91</v>
      </c>
    </row>
    <row r="13734" spans="1:10">
      <c r="A13734" s="519" t="s">
        <v>13864</v>
      </c>
      <c r="B13734" s="519" t="str">
        <f t="shared" si="214"/>
        <v>QUADRO DE DISTRIBUICAO DE ENERGIA PARA DISJUNTORES TERMO-MAGNETICOS UNIPOLARES,DE SOBREPOR,COM PORTA E BARRAMENTOS DE FASE,NEUTRO E TERRA,PARA INSTALACAO DE ATE 4 DISJUNTORES SEMDISPOSITIVO PARA CHAVE GERAL.FORNECIMENTO E COLOCACAO</v>
      </c>
      <c r="C13734" s="519" t="s">
        <v>43255</v>
      </c>
      <c r="D13734" s="519" t="s">
        <v>43256</v>
      </c>
      <c r="E13734" s="519" t="s">
        <v>50516</v>
      </c>
      <c r="F13734" s="519" t="s">
        <v>43257</v>
      </c>
      <c r="I13734" s="519" t="s">
        <v>5</v>
      </c>
      <c r="J13734" s="650">
        <v>97.16</v>
      </c>
    </row>
    <row r="13735" spans="1:10">
      <c r="A13735" s="519" t="s">
        <v>13865</v>
      </c>
      <c r="B13735" s="519" t="str">
        <f t="shared" si="214"/>
        <v>QUADRO DE DISTRIBUICAO DE ENERGIA PARA DISJUNTORES TERMO-MAGNETICOS UNIPOLARES,DE SOBREPOR,COM PORTA E BARRAMENTOS DE FASE,NEUTRO E TERRA,PARA INSTALACAO DE ATE 8 DISJUNTORES SEM DISPOSITIVO PARA CHAVE GERAL.FORNECIMENTO E COLOCACAO</v>
      </c>
      <c r="C13735" s="519" t="s">
        <v>43255</v>
      </c>
      <c r="D13735" s="519" t="s">
        <v>43256</v>
      </c>
      <c r="E13735" s="519" t="s">
        <v>50517</v>
      </c>
      <c r="F13735" s="519" t="s">
        <v>43258</v>
      </c>
      <c r="I13735" s="519" t="s">
        <v>5</v>
      </c>
      <c r="J13735" s="650">
        <v>122.37</v>
      </c>
    </row>
    <row r="13736" spans="1:10">
      <c r="A13736" s="519" t="s">
        <v>13866</v>
      </c>
      <c r="B13736" s="519" t="str">
        <f t="shared" si="214"/>
        <v>QUADRO DE DISTRIBUICAO DE ENERGIA PARA DISJUNTORES TERMO-MAGNETICOS UNIPOLARES,DE SOBREPOR,COM PORTA E BARRAMENTOS DE FASE,NEUTRO E TERRA,PARA INSTALACAO DE ATE 8 DISJUNTORES SEM DISPOSITIVO PARA CHAVE GERAL.FORNECIMENTO E COLOCACAO</v>
      </c>
      <c r="C13736" s="519" t="s">
        <v>43255</v>
      </c>
      <c r="D13736" s="519" t="s">
        <v>43256</v>
      </c>
      <c r="E13736" s="519" t="s">
        <v>50517</v>
      </c>
      <c r="F13736" s="519" t="s">
        <v>43258</v>
      </c>
      <c r="I13736" s="519" t="s">
        <v>5</v>
      </c>
      <c r="J13736" s="650">
        <v>112.62</v>
      </c>
    </row>
    <row r="13737" spans="1:10">
      <c r="A13737" s="519" t="s">
        <v>13867</v>
      </c>
      <c r="B13737" s="519" t="str">
        <f t="shared" si="214"/>
        <v>QUADRO DE DISTRIBUICAO DE ENERGIA PARA DISJUNTORES TERMO-MAGNETICOS UNIPOLARES,DE SOBREPOR,COM PORTA E BARRAMENTOS DE FASE,NEUTRO E TERRA,PARA INSTALACAO DE ATE 12 DISJUNTORES SEMDISPOSITIVO PARA CHAVE GERAL.FORNECIMENTO E COLOCACAO</v>
      </c>
      <c r="C13737" s="519" t="s">
        <v>43255</v>
      </c>
      <c r="D13737" s="519" t="s">
        <v>43256</v>
      </c>
      <c r="E13737" s="519" t="s">
        <v>43259</v>
      </c>
      <c r="F13737" s="519" t="s">
        <v>43257</v>
      </c>
      <c r="I13737" s="519" t="s">
        <v>5</v>
      </c>
      <c r="J13737" s="650">
        <v>167.13</v>
      </c>
    </row>
    <row r="13738" spans="1:10">
      <c r="A13738" s="519" t="s">
        <v>13868</v>
      </c>
      <c r="B13738" s="519" t="str">
        <f t="shared" si="214"/>
        <v>QUADRO DE DISTRIBUICAO DE ENERGIA PARA DISJUNTORES TERMO-MAGNETICOS UNIPOLARES,DE SOBREPOR,COM PORTA E BARRAMENTOS DE FASE,NEUTRO E TERRA,PARA INSTALACAO DE ATE 12 DISJUNTORES SEMDISPOSITIVO PARA CHAVE GERAL.FORNECIMENTO E COLOCACAO</v>
      </c>
      <c r="C13738" s="519" t="s">
        <v>43255</v>
      </c>
      <c r="D13738" s="519" t="s">
        <v>43256</v>
      </c>
      <c r="E13738" s="519" t="s">
        <v>43259</v>
      </c>
      <c r="F13738" s="519" t="s">
        <v>43257</v>
      </c>
      <c r="I13738" s="519" t="s">
        <v>5</v>
      </c>
      <c r="J13738" s="650">
        <v>154.94</v>
      </c>
    </row>
    <row r="13739" spans="1:10">
      <c r="A13739" s="519" t="s">
        <v>13869</v>
      </c>
      <c r="B13739" s="519" t="str">
        <f t="shared" si="214"/>
        <v>QUADRO DE DISTRIBUICAO DE ENERGIA,100A,PARA DISJUNTORES TERMO-MAGNETICOS UNIPOLARES,DE SOBREPOR,COM PORTA E BARRAMENTOSDE FASE,NEUTRO E TERRA,TRIFASICO,PARA INSTALACAO DE ATE 18 DISJUNTORES COM DISPOSITIVO PARA CHAVE GERAL.FORNECIMENTO E COLOCACAO</v>
      </c>
      <c r="C13739" s="519" t="s">
        <v>50518</v>
      </c>
      <c r="D13739" s="519" t="s">
        <v>50519</v>
      </c>
      <c r="E13739" s="519" t="s">
        <v>50520</v>
      </c>
      <c r="F13739" s="519" t="s">
        <v>50521</v>
      </c>
      <c r="G13739" s="519" t="s">
        <v>36236</v>
      </c>
      <c r="I13739" s="519" t="s">
        <v>5</v>
      </c>
      <c r="J13739" s="650">
        <v>436.62</v>
      </c>
    </row>
    <row r="13740" spans="1:10">
      <c r="A13740" s="519" t="s">
        <v>13870</v>
      </c>
      <c r="B13740" s="519" t="str">
        <f t="shared" si="214"/>
        <v>QUADRO DE DISTRIBUICAO DE ENERGIA,100A,PARA DISJUNTORES TERMO-MAGNETICOS UNIPOLARES,DE SOBREPOR,COM PORTA E BARRAMENTOSDE FASE,NEUTRO E TERRA,TRIFASICO,PARA INSTALACAO DE ATE 18 DISJUNTORES COM DISPOSITIVO PARA CHAVE GERAL.FORNECIMENTO E COLOCACAO</v>
      </c>
      <c r="C13740" s="519" t="s">
        <v>50518</v>
      </c>
      <c r="D13740" s="519" t="s">
        <v>50519</v>
      </c>
      <c r="E13740" s="519" t="s">
        <v>50520</v>
      </c>
      <c r="F13740" s="519" t="s">
        <v>50521</v>
      </c>
      <c r="G13740" s="519" t="s">
        <v>36236</v>
      </c>
      <c r="I13740" s="519" t="s">
        <v>5</v>
      </c>
      <c r="J13740" s="650">
        <v>422</v>
      </c>
    </row>
    <row r="13741" spans="1:10">
      <c r="A13741" s="519" t="s">
        <v>13871</v>
      </c>
      <c r="B13741" s="519" t="str">
        <f t="shared" si="214"/>
        <v>QUADRO DE DISTRIBUICAO DE ENERGIA,100A,PARA DISJUNTORES TERMO-MAGNETICOS UNIPOLARES,DE SOBREPOR,COM PORTA E BARRAMENTOSDE FASE,NEUTRO E TERRA,TRIFASICO,PARA INSTALACAO DE ATE 24 DISJUNTORES COM DISPOSITIVO PARA CHAVE GERAL.FORNECIMENTO E COLOCACAO</v>
      </c>
      <c r="C13741" s="519" t="s">
        <v>50518</v>
      </c>
      <c r="D13741" s="519" t="s">
        <v>50519</v>
      </c>
      <c r="E13741" s="519" t="s">
        <v>50522</v>
      </c>
      <c r="F13741" s="519" t="s">
        <v>50521</v>
      </c>
      <c r="G13741" s="519" t="s">
        <v>36236</v>
      </c>
      <c r="I13741" s="519" t="s">
        <v>5</v>
      </c>
      <c r="J13741" s="650">
        <v>472.9</v>
      </c>
    </row>
    <row r="13742" spans="1:10">
      <c r="A13742" s="519" t="s">
        <v>13872</v>
      </c>
      <c r="B13742" s="519" t="str">
        <f t="shared" si="214"/>
        <v>QUADRO DE DISTRIBUICAO DE ENERGIA,100A,PARA DISJUNTORES TERMO-MAGNETICOS UNIPOLARES,DE SOBREPOR,COM PORTA E BARRAMENTOSDE FASE,NEUTRO E TERRA,TRIFASICO,PARA INSTALACAO DE ATE 24 DISJUNTORES COM DISPOSITIVO PARA CHAVE GERAL.FORNECIMENTO E COLOCACAO</v>
      </c>
      <c r="C13742" s="519" t="s">
        <v>50518</v>
      </c>
      <c r="D13742" s="519" t="s">
        <v>50519</v>
      </c>
      <c r="E13742" s="519" t="s">
        <v>50522</v>
      </c>
      <c r="F13742" s="519" t="s">
        <v>50521</v>
      </c>
      <c r="G13742" s="519" t="s">
        <v>36236</v>
      </c>
      <c r="I13742" s="519" t="s">
        <v>5</v>
      </c>
      <c r="J13742" s="650">
        <v>460.14</v>
      </c>
    </row>
    <row r="13743" spans="1:10">
      <c r="A13743" s="519" t="s">
        <v>13873</v>
      </c>
      <c r="B13743" s="519" t="str">
        <f t="shared" si="214"/>
        <v>QUADRO DE DISTRIBUICAO DE ENERGIA,100A,PARA DISJUNTORES TERMO-MAGNETICOS UNIPOLARES,DE SOBREPOR,COM PORTA E BARRAMENTOSDE FASE,NEUTRO E TERRA,TRIFASICO,PARA INSTALACAO DE ATE 32 DISJUNTORES COM DISPOSITIVO PARA CHAVE GERAL.FORNECIMENTO E COLOCACAO</v>
      </c>
      <c r="C13743" s="519" t="s">
        <v>50518</v>
      </c>
      <c r="D13743" s="519" t="s">
        <v>50519</v>
      </c>
      <c r="E13743" s="519" t="s">
        <v>50523</v>
      </c>
      <c r="F13743" s="519" t="s">
        <v>50521</v>
      </c>
      <c r="G13743" s="519" t="s">
        <v>36236</v>
      </c>
      <c r="I13743" s="519" t="s">
        <v>5</v>
      </c>
      <c r="J13743" s="650">
        <v>668.62</v>
      </c>
    </row>
    <row r="13744" spans="1:10">
      <c r="A13744" s="519" t="s">
        <v>13874</v>
      </c>
      <c r="B13744" s="519" t="str">
        <f t="shared" si="214"/>
        <v>QUADRO DE DISTRIBUICAO DE ENERGIA,100A,PARA DISJUNTORES TERMO-MAGNETICOS UNIPOLARES,DE SOBREPOR,COM PORTA E BARRAMENTOSDE FASE,NEUTRO E TERRA,TRIFASICO,PARA INSTALACAO DE ATE 32 DISJUNTORES COM DISPOSITIVO PARA CHAVE GERAL.FORNECIMENTO E COLOCACAO</v>
      </c>
      <c r="C13744" s="519" t="s">
        <v>50518</v>
      </c>
      <c r="D13744" s="519" t="s">
        <v>50519</v>
      </c>
      <c r="E13744" s="519" t="s">
        <v>50523</v>
      </c>
      <c r="F13744" s="519" t="s">
        <v>50521</v>
      </c>
      <c r="G13744" s="519" t="s">
        <v>36236</v>
      </c>
      <c r="I13744" s="519" t="s">
        <v>5</v>
      </c>
      <c r="J13744" s="650">
        <v>644.24</v>
      </c>
    </row>
    <row r="13745" spans="1:10">
      <c r="A13745" s="519" t="s">
        <v>13875</v>
      </c>
      <c r="B13745" s="519" t="str">
        <f t="shared" si="214"/>
        <v>QUADRO DE DISTRIBUICAO DE ENERGIA,100A,PARA DISJUNTORES TERMO-MAGNETICOS UNIPOLARES,DE SOBREPOR,COM PORTA E BARRAMENTOSDE FASE,NEUTRO E TERRA,TRIFASICO,PARA INSTALACAO DE ATE 40 DISJUNTORES COM DISPOSITIVO PARA CHAVE GERAL.FORNECIMENTO E COLOCACAO</v>
      </c>
      <c r="C13745" s="519" t="s">
        <v>50518</v>
      </c>
      <c r="D13745" s="519" t="s">
        <v>50519</v>
      </c>
      <c r="E13745" s="519" t="s">
        <v>50524</v>
      </c>
      <c r="F13745" s="519" t="s">
        <v>50521</v>
      </c>
      <c r="G13745" s="519" t="s">
        <v>36236</v>
      </c>
      <c r="I13745" s="519" t="s">
        <v>5</v>
      </c>
      <c r="J13745" s="650">
        <v>722.64</v>
      </c>
    </row>
    <row r="13746" spans="1:10">
      <c r="A13746" s="519" t="s">
        <v>13876</v>
      </c>
      <c r="B13746" s="519" t="str">
        <f t="shared" si="214"/>
        <v>QUADRO DE DISTRIBUICAO DE ENERGIA,100A,PARA DISJUNTORES TERMO-MAGNETICOS UNIPOLARES,DE SOBREPOR,COM PORTA E BARRAMENTOSDE FASE,NEUTRO E TERRA,TRIFASICO,PARA INSTALACAO DE ATE 40 DISJUNTORES COM DISPOSITIVO PARA CHAVE GERAL.FORNECIMENTO E COLOCACAO</v>
      </c>
      <c r="C13746" s="519" t="s">
        <v>50518</v>
      </c>
      <c r="D13746" s="519" t="s">
        <v>50519</v>
      </c>
      <c r="E13746" s="519" t="s">
        <v>50524</v>
      </c>
      <c r="F13746" s="519" t="s">
        <v>50521</v>
      </c>
      <c r="G13746" s="519" t="s">
        <v>36236</v>
      </c>
      <c r="I13746" s="519" t="s">
        <v>5</v>
      </c>
      <c r="J13746" s="650">
        <v>698.26</v>
      </c>
    </row>
    <row r="13747" spans="1:10">
      <c r="A13747" s="519" t="s">
        <v>13877</v>
      </c>
      <c r="B13747" s="519" t="str">
        <f t="shared" si="214"/>
        <v>QUADRO DE DISTRIBUICAO DE ENERGIA,150A,PARA DISJUNTORES TERMO-MAGNETICOS UNIPOLARES,DE SOBREPOR,COM PORTA E BARRAMENTOSDE FASE,NEUTRO E TERRA,TRIFASICO,PARA INSTALACAO DE ATE 50 DISJUNTORES COM DISPOSITIVO PARA CHAVE GERAL.FORNECIMENTO E COLOCACAO</v>
      </c>
      <c r="C13747" s="519" t="s">
        <v>50525</v>
      </c>
      <c r="D13747" s="519" t="s">
        <v>50519</v>
      </c>
      <c r="E13747" s="519" t="s">
        <v>50526</v>
      </c>
      <c r="F13747" s="519" t="s">
        <v>50521</v>
      </c>
      <c r="G13747" s="519" t="s">
        <v>36236</v>
      </c>
      <c r="I13747" s="519" t="s">
        <v>5</v>
      </c>
      <c r="J13747" s="650">
        <v>1202.92</v>
      </c>
    </row>
    <row r="13748" spans="1:10">
      <c r="A13748" s="519" t="s">
        <v>13878</v>
      </c>
      <c r="B13748" s="519" t="str">
        <f t="shared" si="214"/>
        <v>QUADRO DE DISTRIBUICAO DE ENERGIA,150A,PARA DISJUNTORES TERMO-MAGNETICOS UNIPOLARES,DE SOBREPOR,COM PORTA E BARRAMENTOSDE FASE,NEUTRO E TERRA,TRIFASICO,PARA INSTALACAO DE ATE 50 DISJUNTORES COM DISPOSITIVO PARA CHAVE GERAL.FORNECIMENTO E COLOCACAO</v>
      </c>
      <c r="C13748" s="519" t="s">
        <v>50525</v>
      </c>
      <c r="D13748" s="519" t="s">
        <v>50519</v>
      </c>
      <c r="E13748" s="519" t="s">
        <v>50526</v>
      </c>
      <c r="F13748" s="519" t="s">
        <v>50521</v>
      </c>
      <c r="G13748" s="519" t="s">
        <v>36236</v>
      </c>
      <c r="I13748" s="519" t="s">
        <v>5</v>
      </c>
      <c r="J13748" s="650">
        <v>1178.54</v>
      </c>
    </row>
    <row r="13749" spans="1:10">
      <c r="A13749" s="519" t="s">
        <v>43260</v>
      </c>
      <c r="B13749" s="519" t="str">
        <f t="shared" si="214"/>
        <v>QUADRO DE DISTRIBUICAO DE ENERGIA,150A,PARA DISJUNTORES TERMO-MAGNETICOS UNIPOLARES,DE SOBREPOR,COM PORTA E BARRAMENTOSDE FASE,NEUTRO E TERRA,TRIFASICO,PARA INSTALACAO DE ATE 72 DISJUNTORES COM DISPOSITIVO PARA CHAVE GERAL.FORNECIMENTO E COLOCACAO</v>
      </c>
      <c r="C13749" s="519" t="s">
        <v>50525</v>
      </c>
      <c r="D13749" s="519" t="s">
        <v>50519</v>
      </c>
      <c r="E13749" s="519" t="s">
        <v>51853</v>
      </c>
      <c r="F13749" s="519" t="s">
        <v>50521</v>
      </c>
      <c r="G13749" s="519" t="s">
        <v>36236</v>
      </c>
      <c r="I13749" s="519" t="s">
        <v>5</v>
      </c>
      <c r="J13749" s="650">
        <v>1461.34</v>
      </c>
    </row>
    <row r="13750" spans="1:10">
      <c r="A13750" s="519" t="s">
        <v>43261</v>
      </c>
      <c r="B13750" s="519" t="str">
        <f t="shared" si="214"/>
        <v>QUADRO DE DISTRIBUICAO DE ENERGIA,150A,PARA DISJUNTORES TERMO-MAGNETICOS UNIPOLARES,DE SOBREPOR,COM PORTA E BARRAMENTOSDE FASE,NEUTRO E TERRA,TRIFASICO,PARA INSTALACAO DE ATE 72 DISJUNTORES COM DISPOSITIVO PARA CHAVE GERAL.FORNECIMENTO E COLOCACAO</v>
      </c>
      <c r="C13750" s="519" t="s">
        <v>50525</v>
      </c>
      <c r="D13750" s="519" t="s">
        <v>50519</v>
      </c>
      <c r="E13750" s="519" t="s">
        <v>51853</v>
      </c>
      <c r="F13750" s="519" t="s">
        <v>50521</v>
      </c>
      <c r="G13750" s="519" t="s">
        <v>36236</v>
      </c>
      <c r="I13750" s="519" t="s">
        <v>5</v>
      </c>
      <c r="J13750" s="650">
        <v>1436.96</v>
      </c>
    </row>
    <row r="13751" spans="1:10">
      <c r="A13751" s="519" t="s">
        <v>13879</v>
      </c>
      <c r="B13751" s="519" t="str">
        <f t="shared" si="214"/>
        <v>QUADRO DE DISTRIBUICAO DE ENERGIA PARA DISJUNTORES TERMO-MAGNETICOS UNIPOLARES,DE EMBUTIR,COM PORTA E BARRAMENTOS DE FASE,NEUTRO E TERRA,PARA INSTALACAO DE ATE 4 DISJUNTORES SEM DISPOSITIVO PARA CHAVE GERAL.FORNECIMENTO E COLOCACAO</v>
      </c>
      <c r="C13751" s="519" t="s">
        <v>43255</v>
      </c>
      <c r="D13751" s="519" t="s">
        <v>43262</v>
      </c>
      <c r="E13751" s="519" t="s">
        <v>50527</v>
      </c>
      <c r="F13751" s="519" t="s">
        <v>43263</v>
      </c>
      <c r="I13751" s="519" t="s">
        <v>5</v>
      </c>
      <c r="J13751" s="650">
        <v>115.03</v>
      </c>
    </row>
    <row r="13752" spans="1:10">
      <c r="A13752" s="519" t="s">
        <v>13880</v>
      </c>
      <c r="B13752" s="519" t="str">
        <f t="shared" si="214"/>
        <v>QUADRO DE DISTRIBUICAO DE ENERGIA PARA DISJUNTORES TERMO-MAGNETICOS UNIPOLARES,DE EMBUTIR,COM PORTA E BARRAMENTOS DE FASE,NEUTRO E TERRA,PARA INSTALACAO DE ATE 4 DISJUNTORES SEM DISPOSITIVO PARA CHAVE GERAL.FORNECIMENTO E COLOCACAO</v>
      </c>
      <c r="C13752" s="519" t="s">
        <v>43255</v>
      </c>
      <c r="D13752" s="519" t="s">
        <v>43262</v>
      </c>
      <c r="E13752" s="519" t="s">
        <v>50527</v>
      </c>
      <c r="F13752" s="519" t="s">
        <v>43263</v>
      </c>
      <c r="I13752" s="519" t="s">
        <v>5</v>
      </c>
      <c r="J13752" s="650">
        <v>104.19</v>
      </c>
    </row>
    <row r="13753" spans="1:10">
      <c r="A13753" s="519" t="s">
        <v>13881</v>
      </c>
      <c r="B13753" s="519" t="str">
        <f t="shared" si="214"/>
        <v>QUADRO DE DISTRIBUICAO DE ENERGIA PARA DISJUNTORES TERMO-MAGNETICOS UNIPOLARES,DE EMBUTIR,COM PORTA E BARRAMENTOS DE FASE,NEUTRO E TERRA,PARA INSTALACAO DE ATE 8 DISJUNTORES SEM DISPOSITIVO PARA CHAVE GERAL.FORNECIMENTO E COLOCACAO</v>
      </c>
      <c r="C13753" s="519" t="s">
        <v>43255</v>
      </c>
      <c r="D13753" s="519" t="s">
        <v>43262</v>
      </c>
      <c r="E13753" s="519" t="s">
        <v>50528</v>
      </c>
      <c r="F13753" s="519" t="s">
        <v>43263</v>
      </c>
      <c r="I13753" s="519" t="s">
        <v>5</v>
      </c>
      <c r="J13753" s="650">
        <v>130.49</v>
      </c>
    </row>
    <row r="13754" spans="1:10">
      <c r="A13754" s="519" t="s">
        <v>13882</v>
      </c>
      <c r="B13754" s="519" t="str">
        <f t="shared" si="214"/>
        <v>QUADRO DE DISTRIBUICAO DE ENERGIA PARA DISJUNTORES TERMO-MAGNETICOS UNIPOLARES,DE EMBUTIR,COM PORTA E BARRAMENTOS DE FASE,NEUTRO E TERRA,PARA INSTALACAO DE ATE 8 DISJUNTORES SEM DISPOSITIVO PARA CHAVE GERAL.FORNECIMENTO E COLOCACAO</v>
      </c>
      <c r="C13754" s="519" t="s">
        <v>43255</v>
      </c>
      <c r="D13754" s="519" t="s">
        <v>43262</v>
      </c>
      <c r="E13754" s="519" t="s">
        <v>50528</v>
      </c>
      <c r="F13754" s="519" t="s">
        <v>43263</v>
      </c>
      <c r="I13754" s="519" t="s">
        <v>5</v>
      </c>
      <c r="J13754" s="650">
        <v>119.65</v>
      </c>
    </row>
    <row r="13755" spans="1:10">
      <c r="A13755" s="519" t="s">
        <v>13883</v>
      </c>
      <c r="B13755" s="519" t="str">
        <f t="shared" si="214"/>
        <v>QUADRO DE DISTRIBUICAO DE ENERGIA PARA DISJUNTORES TERMO-MAGNETICOS UNIPOLARES,DE EMBUTIR,COM PORTA E BARRAMENTOS DE FASE,NEUTRO E TERRA,PARA INSTALACAO DE ATE 12 DISJUNTORES SEM DISPOSITIVO PARA CHAVE GERAL.FORNECIMENTO E COLOCACAO</v>
      </c>
      <c r="C13755" s="519" t="s">
        <v>43255</v>
      </c>
      <c r="D13755" s="519" t="s">
        <v>43262</v>
      </c>
      <c r="E13755" s="519" t="s">
        <v>43264</v>
      </c>
      <c r="F13755" s="519" t="s">
        <v>43258</v>
      </c>
      <c r="I13755" s="519" t="s">
        <v>5</v>
      </c>
      <c r="J13755" s="650">
        <v>177.28</v>
      </c>
    </row>
    <row r="13756" spans="1:10">
      <c r="A13756" s="519" t="s">
        <v>13884</v>
      </c>
      <c r="B13756" s="519" t="str">
        <f t="shared" si="214"/>
        <v>QUADRO DE DISTRIBUICAO DE ENERGIA PARA DISJUNTORES TERMO-MAGNETICOS UNIPOLARES,DE EMBUTIR,COM PORTA E BARRAMENTOS DE FASE,NEUTRO E TERRA,PARA INSTALACAO DE ATE 12 DISJUNTORES SEM DISPOSITIVO PARA CHAVE GERAL.FORNECIMENTO E COLOCACAO</v>
      </c>
      <c r="C13756" s="519" t="s">
        <v>43255</v>
      </c>
      <c r="D13756" s="519" t="s">
        <v>43262</v>
      </c>
      <c r="E13756" s="519" t="s">
        <v>43264</v>
      </c>
      <c r="F13756" s="519" t="s">
        <v>43258</v>
      </c>
      <c r="I13756" s="519" t="s">
        <v>5</v>
      </c>
      <c r="J13756" s="650">
        <v>163.72999999999999</v>
      </c>
    </row>
    <row r="13757" spans="1:10">
      <c r="A13757" s="519" t="s">
        <v>13885</v>
      </c>
      <c r="B13757" s="519" t="str">
        <f t="shared" si="214"/>
        <v>QUADRO DE DISTRIBUICAO DE ENERGIA,100A,PARA DISJUNTORES TERMO-MAGNETICOS UNIPOLARES,DE EMBUTIR,COM PORTA E BARRAMENTOS DE FASE,NEUTRO E TERRA,TRIFASICO,PARA INSTALACAO DE ATE 18 DISJUNTORES COM DISPOSITIVO PARA CHAVE GERAL.FORNECIMENTO E COLOCACAO</v>
      </c>
      <c r="C13757" s="519" t="s">
        <v>50518</v>
      </c>
      <c r="D13757" s="519" t="s">
        <v>50529</v>
      </c>
      <c r="E13757" s="519" t="s">
        <v>50530</v>
      </c>
      <c r="F13757" s="519" t="s">
        <v>50531</v>
      </c>
      <c r="G13757" s="519" t="s">
        <v>34540</v>
      </c>
      <c r="I13757" s="519" t="s">
        <v>5</v>
      </c>
      <c r="J13757" s="650">
        <v>463.21</v>
      </c>
    </row>
    <row r="13758" spans="1:10">
      <c r="A13758" s="519" t="s">
        <v>13886</v>
      </c>
      <c r="B13758" s="519" t="str">
        <f t="shared" si="214"/>
        <v>QUADRO DE DISTRIBUICAO DE ENERGIA,100A,PARA DISJUNTORES TERMO-MAGNETICOS UNIPOLARES,DE EMBUTIR,COM PORTA E BARRAMENTOS DE FASE,NEUTRO E TERRA,TRIFASICO,PARA INSTALACAO DE ATE 18 DISJUNTORES COM DISPOSITIVO PARA CHAVE GERAL.FORNECIMENTO E COLOCACAO</v>
      </c>
      <c r="C13758" s="519" t="s">
        <v>50518</v>
      </c>
      <c r="D13758" s="519" t="s">
        <v>50529</v>
      </c>
      <c r="E13758" s="519" t="s">
        <v>50530</v>
      </c>
      <c r="F13758" s="519" t="s">
        <v>50531</v>
      </c>
      <c r="G13758" s="519" t="s">
        <v>34540</v>
      </c>
      <c r="I13758" s="519" t="s">
        <v>5</v>
      </c>
      <c r="J13758" s="650">
        <v>446.96</v>
      </c>
    </row>
    <row r="13759" spans="1:10">
      <c r="A13759" s="519" t="s">
        <v>13887</v>
      </c>
      <c r="B13759" s="519" t="str">
        <f t="shared" si="214"/>
        <v>QUADRO DE DISTRIBUICAO DE ENERGIA,100A,PARA DISJUNTORES TERMO-MAGNETICOS UNIPOLARES,DE EMBUTIR,COM PORTA E BARRAMENTOS DE FASE,NEUTRO E TERRA,TRIFASICO,PARA INSTALACAO DE ATE 24 DISJUNTORES COM DISPOSITIVO PARA CHAVE GERAL.FORNECIMENTO E COLOCACAO</v>
      </c>
      <c r="C13759" s="519" t="s">
        <v>50518</v>
      </c>
      <c r="D13759" s="519" t="s">
        <v>50529</v>
      </c>
      <c r="E13759" s="519" t="s">
        <v>50532</v>
      </c>
      <c r="F13759" s="519" t="s">
        <v>50531</v>
      </c>
      <c r="G13759" s="519" t="s">
        <v>34540</v>
      </c>
      <c r="I13759" s="519" t="s">
        <v>5</v>
      </c>
      <c r="J13759" s="650">
        <v>533.91999999999996</v>
      </c>
    </row>
    <row r="13760" spans="1:10">
      <c r="A13760" s="519" t="s">
        <v>13888</v>
      </c>
      <c r="B13760" s="519" t="str">
        <f t="shared" si="214"/>
        <v>QUADRO DE DISTRIBUICAO DE ENERGIA,100A,PARA DISJUNTORES TERMO-MAGNETICOS UNIPOLARES,DE EMBUTIR,COM PORTA E BARRAMENTOS DE FASE,NEUTRO E TERRA,TRIFASICO,PARA INSTALACAO DE ATE 24 DISJUNTORES COM DISPOSITIVO PARA CHAVE GERAL.FORNECIMENTO E COLOCACAO</v>
      </c>
      <c r="C13760" s="519" t="s">
        <v>50518</v>
      </c>
      <c r="D13760" s="519" t="s">
        <v>50529</v>
      </c>
      <c r="E13760" s="519" t="s">
        <v>50532</v>
      </c>
      <c r="F13760" s="519" t="s">
        <v>50531</v>
      </c>
      <c r="G13760" s="519" t="s">
        <v>34540</v>
      </c>
      <c r="I13760" s="519" t="s">
        <v>5</v>
      </c>
      <c r="J13760" s="650">
        <v>514.96</v>
      </c>
    </row>
    <row r="13761" spans="1:10">
      <c r="A13761" s="519" t="s">
        <v>13889</v>
      </c>
      <c r="B13761" s="519" t="str">
        <f t="shared" si="214"/>
        <v>QUADRO DE DISTRIBUICAO DE ENERGIA,100A,PARA DISJUNTORES TERMO-MAGNETICOS UNIPOLARES,DE EMBUTIR,COM PORTA E BARRAMENTOS DE FASE,NEUTRO E TERRA,TRIFASICO,PARA INSTALACAO DE ATE 32 DISJUNTORES COM DISPOSITIVO PARA CHAVE GERAL.FORNECIMENTO E COLOCACAO</v>
      </c>
      <c r="C13761" s="519" t="s">
        <v>50518</v>
      </c>
      <c r="D13761" s="519" t="s">
        <v>50529</v>
      </c>
      <c r="E13761" s="519" t="s">
        <v>50533</v>
      </c>
      <c r="F13761" s="519" t="s">
        <v>50531</v>
      </c>
      <c r="G13761" s="519" t="s">
        <v>34540</v>
      </c>
      <c r="I13761" s="519" t="s">
        <v>5</v>
      </c>
      <c r="J13761" s="650">
        <v>703.75</v>
      </c>
    </row>
    <row r="13762" spans="1:10">
      <c r="A13762" s="519" t="s">
        <v>13890</v>
      </c>
      <c r="B13762" s="519" t="str">
        <f t="shared" si="214"/>
        <v>QUADRO DE DISTRIBUICAO DE ENERGIA,100A,PARA DISJUNTORES TERMO-MAGNETICOS UNIPOLARES,DE EMBUTIR,COM PORTA E BARRAMENTOS DE FASE,NEUTRO E TERRA,TRIFASICO,PARA INSTALACAO DE ATE 32 DISJUNTORES COM DISPOSITIVO PARA CHAVE GERAL.FORNECIMENTO E COLOCACAO</v>
      </c>
      <c r="C13762" s="519" t="s">
        <v>50518</v>
      </c>
      <c r="D13762" s="519" t="s">
        <v>50529</v>
      </c>
      <c r="E13762" s="519" t="s">
        <v>50533</v>
      </c>
      <c r="F13762" s="519" t="s">
        <v>50531</v>
      </c>
      <c r="G13762" s="519" t="s">
        <v>34540</v>
      </c>
      <c r="I13762" s="519" t="s">
        <v>5</v>
      </c>
      <c r="J13762" s="650">
        <v>676.66</v>
      </c>
    </row>
    <row r="13763" spans="1:10">
      <c r="A13763" s="519" t="s">
        <v>13891</v>
      </c>
      <c r="B13763" s="519" t="str">
        <f t="shared" si="214"/>
        <v>QUADRO DE DISTRIBUICAO DE ENERGIA,100A,PARA DISJUNTORES TERMO-MAGNETICOS UNIPOLARES,DE EMBUTIR,COM PORTA E BARRAMENTOS DE FASE,NEUTRO E TERRA,TRIFASICO,PARA INSTALACAO DE ATE 40 DISJUNTORES COM DISPOSITIVO PARA CHAVE GERAL.FORNECIMENTO E COLOCACAO</v>
      </c>
      <c r="C13763" s="519" t="s">
        <v>50518</v>
      </c>
      <c r="D13763" s="519" t="s">
        <v>50529</v>
      </c>
      <c r="E13763" s="519" t="s">
        <v>50534</v>
      </c>
      <c r="F13763" s="519" t="s">
        <v>50531</v>
      </c>
      <c r="G13763" s="519" t="s">
        <v>34540</v>
      </c>
      <c r="I13763" s="519" t="s">
        <v>5</v>
      </c>
      <c r="J13763" s="650">
        <v>839.84</v>
      </c>
    </row>
    <row r="13764" spans="1:10">
      <c r="A13764" s="519" t="s">
        <v>13892</v>
      </c>
      <c r="B13764" s="519" t="str">
        <f t="shared" si="214"/>
        <v>QUADRO DE DISTRIBUICAO DE ENERGIA,100A,PARA DISJUNTORES TERMO-MAGNETICOS UNIPOLARES,DE EMBUTIR,COM PORTA E BARRAMENTOS DE FASE,NEUTRO E TERRA,TRIFASICO,PARA INSTALACAO DE ATE 40 DISJUNTORES COM DISPOSITIVO PARA CHAVE GERAL.FORNECIMENTO E COLOCACAO</v>
      </c>
      <c r="C13764" s="519" t="s">
        <v>50518</v>
      </c>
      <c r="D13764" s="519" t="s">
        <v>50529</v>
      </c>
      <c r="E13764" s="519" t="s">
        <v>50534</v>
      </c>
      <c r="F13764" s="519" t="s">
        <v>50531</v>
      </c>
      <c r="G13764" s="519" t="s">
        <v>34540</v>
      </c>
      <c r="I13764" s="519" t="s">
        <v>5</v>
      </c>
      <c r="J13764" s="650">
        <v>807.33</v>
      </c>
    </row>
    <row r="13765" spans="1:10">
      <c r="A13765" s="519" t="s">
        <v>13893</v>
      </c>
      <c r="B13765" s="519" t="str">
        <f t="shared" si="214"/>
        <v>QUADRO DE DISTRIBUICAO DE ENERGIA,150A,PARA DISJUNTORES TERMO-MAGNETICOS UNIPOLARES,DE EMBUTIR,COM PORTA E BARRAMENTOS DE FASE,NEUTRO E TERRA,TRIFASICO,PARA INSTALACAO DE ATE 50 DISJUNTORES COM DISPOSITIVO PARA CHAVE GERAL.FORNECIMENTO E COLOCACAO</v>
      </c>
      <c r="C13765" s="519" t="s">
        <v>50525</v>
      </c>
      <c r="D13765" s="519" t="s">
        <v>50529</v>
      </c>
      <c r="E13765" s="519" t="s">
        <v>50535</v>
      </c>
      <c r="F13765" s="519" t="s">
        <v>50531</v>
      </c>
      <c r="G13765" s="519" t="s">
        <v>34540</v>
      </c>
      <c r="I13765" s="519" t="s">
        <v>5</v>
      </c>
      <c r="J13765" s="650">
        <v>1287.52</v>
      </c>
    </row>
    <row r="13766" spans="1:10">
      <c r="A13766" s="519" t="s">
        <v>13894</v>
      </c>
      <c r="B13766" s="519" t="str">
        <f t="shared" si="214"/>
        <v>QUADRO DE DISTRIBUICAO DE ENERGIA,150A,PARA DISJUNTORES TERMO-MAGNETICOS UNIPOLARES,DE EMBUTIR,COM PORTA E BARRAMENTOS DE FASE,NEUTRO E TERRA,TRIFASICO,PARA INSTALACAO DE ATE 50 DISJUNTORES COM DISPOSITIVO PARA CHAVE GERAL.FORNECIMENTO E COLOCACAO</v>
      </c>
      <c r="C13766" s="519" t="s">
        <v>50525</v>
      </c>
      <c r="D13766" s="519" t="s">
        <v>50529</v>
      </c>
      <c r="E13766" s="519" t="s">
        <v>50535</v>
      </c>
      <c r="F13766" s="519" t="s">
        <v>50531</v>
      </c>
      <c r="G13766" s="519" t="s">
        <v>34540</v>
      </c>
      <c r="I13766" s="519" t="s">
        <v>5</v>
      </c>
      <c r="J13766" s="650">
        <v>1252.31</v>
      </c>
    </row>
    <row r="13767" spans="1:10">
      <c r="A13767" s="519" t="s">
        <v>43266</v>
      </c>
      <c r="B13767" s="519" t="str">
        <f t="shared" si="214"/>
        <v>QUADRO DE DISTRIBUICAO DE ENERGIA,150A,PARA DISJUNTORES TERMO-MAGNETICOS UNIPOLARES,DE EMBUTIR,COM PORTA E BARRAMENTOS DE FASE,NEUTRO E TERRA,TRIFASICO,PARA INSTALACAO DE ATE 72 DISJUNTORES COM DISPOSITIVO PARA CHAVE GERAL.FORNECIMENTO E COLOCACAO</v>
      </c>
      <c r="C13767" s="519" t="s">
        <v>50525</v>
      </c>
      <c r="D13767" s="519" t="s">
        <v>50529</v>
      </c>
      <c r="E13767" s="519" t="s">
        <v>51854</v>
      </c>
      <c r="F13767" s="519" t="s">
        <v>50531</v>
      </c>
      <c r="G13767" s="519" t="s">
        <v>34540</v>
      </c>
      <c r="I13767" s="519" t="s">
        <v>5</v>
      </c>
      <c r="J13767" s="650">
        <v>1541.75</v>
      </c>
    </row>
    <row r="13768" spans="1:10">
      <c r="A13768" s="519" t="s">
        <v>43267</v>
      </c>
      <c r="B13768" s="519" t="str">
        <f t="shared" ref="B13768:B13831" si="215">C13768&amp;D13768&amp;E13768&amp;F13768&amp;G13768&amp;H13768</f>
        <v>QUADRO DE DISTRIBUICAO DE ENERGIA,150A,PARA DISJUNTORES TERMO-MAGNETICOS UNIPOLARES,DE EMBUTIR,COM PORTA E BARRAMENTOS DE FASE,NEUTRO E TERRA,TRIFASICO,PARA INSTALACAO DE ATE 72 DISJUNTORES COM DISPOSITIVO PARA CHAVE GERAL.FORNECIMENTO E COLOCACAO</v>
      </c>
      <c r="C13768" s="519" t="s">
        <v>50525</v>
      </c>
      <c r="D13768" s="519" t="s">
        <v>50529</v>
      </c>
      <c r="E13768" s="519" t="s">
        <v>51854</v>
      </c>
      <c r="F13768" s="519" t="s">
        <v>50531</v>
      </c>
      <c r="G13768" s="519" t="s">
        <v>34540</v>
      </c>
      <c r="I13768" s="519" t="s">
        <v>5</v>
      </c>
      <c r="J13768" s="650">
        <v>1506.54</v>
      </c>
    </row>
    <row r="13769" spans="1:10">
      <c r="A13769" s="519" t="s">
        <v>13895</v>
      </c>
      <c r="B13769" s="519" t="str">
        <f t="shared" si="215"/>
        <v>DISJUNTOR/INTERRUPTOR DIFERENCIAL RESIDUAL(DDR),CLASSE AC,2POLOS,INSTANTANEO,CORRENTE NOMINAL(IN)25AX240V,SENSIBILIDADE 30MA/300MA.FORNECIMENTO E COLOCACAO</v>
      </c>
      <c r="C13769" s="519" t="s">
        <v>43268</v>
      </c>
      <c r="D13769" s="519" t="s">
        <v>43269</v>
      </c>
      <c r="E13769" s="519" t="s">
        <v>43270</v>
      </c>
      <c r="I13769" s="519" t="s">
        <v>5</v>
      </c>
      <c r="J13769" s="650">
        <v>77.58</v>
      </c>
    </row>
    <row r="13770" spans="1:10">
      <c r="A13770" s="519" t="s">
        <v>13896</v>
      </c>
      <c r="B13770" s="519" t="str">
        <f t="shared" si="215"/>
        <v>DISJUNTOR/INTERRUPTOR DIFERENCIAL RESIDUAL(DDR),CLASSE AC,2POLOS,INSTANTANEO,CORRENTE NOMINAL(IN)25AX240V,SENSIBILIDADE 30MA/300MA.FORNECIMENTO E COLOCACAO</v>
      </c>
      <c r="C13770" s="519" t="s">
        <v>43268</v>
      </c>
      <c r="D13770" s="519" t="s">
        <v>43269</v>
      </c>
      <c r="E13770" s="519" t="s">
        <v>43270</v>
      </c>
      <c r="I13770" s="519" t="s">
        <v>5</v>
      </c>
      <c r="J13770" s="650">
        <v>76.83</v>
      </c>
    </row>
    <row r="13771" spans="1:10">
      <c r="A13771" s="519" t="s">
        <v>13897</v>
      </c>
      <c r="B13771" s="519" t="str">
        <f t="shared" si="215"/>
        <v>DISJUNTOR/INTERRUPTOR DIFERENCIAL RESIDUAL(DDR),CLASSE AC,2POLOS,INSTANTANEO,CORRENTE NOMINAL(IN) 40AX240V,SENSIBILIDADE 30MA/300MA.FORNECIMENTO E COLOCACAO</v>
      </c>
      <c r="C13771" s="519" t="s">
        <v>43268</v>
      </c>
      <c r="D13771" s="519" t="s">
        <v>43271</v>
      </c>
      <c r="E13771" s="519" t="s">
        <v>43272</v>
      </c>
      <c r="I13771" s="519" t="s">
        <v>5</v>
      </c>
      <c r="J13771" s="650">
        <v>78.81</v>
      </c>
    </row>
    <row r="13772" spans="1:10">
      <c r="A13772" s="519" t="s">
        <v>13898</v>
      </c>
      <c r="B13772" s="519" t="str">
        <f t="shared" si="215"/>
        <v>DISJUNTOR/INTERRUPTOR DIFERENCIAL RESIDUAL(DDR),CLASSE AC,2POLOS,INSTANTANEO,CORRENTE NOMINAL(IN) 40AX240V,SENSIBILIDADE 30MA/300MA.FORNECIMENTO E COLOCACAO</v>
      </c>
      <c r="C13772" s="519" t="s">
        <v>43268</v>
      </c>
      <c r="D13772" s="519" t="s">
        <v>43271</v>
      </c>
      <c r="E13772" s="519" t="s">
        <v>43272</v>
      </c>
      <c r="I13772" s="519" t="s">
        <v>5</v>
      </c>
      <c r="J13772" s="650">
        <v>78.06</v>
      </c>
    </row>
    <row r="13773" spans="1:10">
      <c r="A13773" s="519" t="s">
        <v>13899</v>
      </c>
      <c r="B13773" s="519" t="str">
        <f t="shared" si="215"/>
        <v>DISJUNTOR/INTERRUPTOR DIFERENCIAL RESIDUAL(DDR),CLASSE AC,2POLOS,INSTANTANEO,CORRENTE NOMINAL(IN)63AX240V,SENSIBILIDADE 30MA/300MA.FORNECIMENTO E COLOCACAO</v>
      </c>
      <c r="C13773" s="519" t="s">
        <v>43268</v>
      </c>
      <c r="D13773" s="519" t="s">
        <v>43273</v>
      </c>
      <c r="E13773" s="519" t="s">
        <v>43270</v>
      </c>
      <c r="I13773" s="519" t="s">
        <v>5</v>
      </c>
      <c r="J13773" s="650">
        <v>86.13</v>
      </c>
    </row>
    <row r="13774" spans="1:10">
      <c r="A13774" s="519" t="s">
        <v>13900</v>
      </c>
      <c r="B13774" s="519" t="str">
        <f t="shared" si="215"/>
        <v>DISJUNTOR/INTERRUPTOR DIFERENCIAL RESIDUAL(DDR),CLASSE AC,2POLOS,INSTANTANEO,CORRENTE NOMINAL(IN)63AX240V,SENSIBILIDADE 30MA/300MA.FORNECIMENTO E COLOCACAO</v>
      </c>
      <c r="C13774" s="519" t="s">
        <v>43268</v>
      </c>
      <c r="D13774" s="519" t="s">
        <v>43273</v>
      </c>
      <c r="E13774" s="519" t="s">
        <v>43270</v>
      </c>
      <c r="I13774" s="519" t="s">
        <v>5</v>
      </c>
      <c r="J13774" s="650">
        <v>85.38</v>
      </c>
    </row>
    <row r="13775" spans="1:10">
      <c r="A13775" s="519" t="s">
        <v>13901</v>
      </c>
      <c r="B13775" s="519" t="str">
        <f t="shared" si="215"/>
        <v>DISJUNTOR/INTERRUPTOR DIFERENCIAL RESIDUAL(DDR),CLASSE AC,2POLOS,INSTANTANEO,CORRENTE NOMINAL(IN)80AX240V,SENSIBILIDADE 30MA/300MA.FORNECIMENTO E COLOCACAO</v>
      </c>
      <c r="C13775" s="519" t="s">
        <v>43268</v>
      </c>
      <c r="D13775" s="519" t="s">
        <v>43274</v>
      </c>
      <c r="E13775" s="519" t="s">
        <v>43270</v>
      </c>
      <c r="I13775" s="519" t="s">
        <v>5</v>
      </c>
      <c r="J13775" s="650">
        <v>181.35</v>
      </c>
    </row>
    <row r="13776" spans="1:10">
      <c r="A13776" s="519" t="s">
        <v>13902</v>
      </c>
      <c r="B13776" s="519" t="str">
        <f t="shared" si="215"/>
        <v>DISJUNTOR/INTERRUPTOR DIFERENCIAL RESIDUAL(DDR),CLASSE AC,2POLOS,INSTANTANEO,CORRENTE NOMINAL(IN)80AX240V,SENSIBILIDADE 30MA/300MA.FORNECIMENTO E COLOCACAO</v>
      </c>
      <c r="C13776" s="519" t="s">
        <v>43268</v>
      </c>
      <c r="D13776" s="519" t="s">
        <v>43274</v>
      </c>
      <c r="E13776" s="519" t="s">
        <v>43270</v>
      </c>
      <c r="I13776" s="519" t="s">
        <v>5</v>
      </c>
      <c r="J13776" s="650">
        <v>180.6</v>
      </c>
    </row>
    <row r="13777" spans="1:10">
      <c r="A13777" s="519" t="s">
        <v>13903</v>
      </c>
      <c r="B13777" s="519" t="str">
        <f t="shared" si="215"/>
        <v>DISJUNTOR/INTERRUPTOR DIFERENCIAL RESIDUAL(DDR),CLASSE AC,4POLOS,INSTANTANEO,CORRENTE NOMINAL(IN)25AX415V,SENSIBILIDADE 30MA/300MA.FORNECIMENTO E COLOCACAO</v>
      </c>
      <c r="C13777" s="519" t="s">
        <v>43275</v>
      </c>
      <c r="D13777" s="519" t="s">
        <v>43276</v>
      </c>
      <c r="E13777" s="519" t="s">
        <v>43270</v>
      </c>
      <c r="I13777" s="519" t="s">
        <v>5</v>
      </c>
      <c r="J13777" s="650">
        <v>91.67</v>
      </c>
    </row>
    <row r="13778" spans="1:10">
      <c r="A13778" s="519" t="s">
        <v>13904</v>
      </c>
      <c r="B13778" s="519" t="str">
        <f t="shared" si="215"/>
        <v>DISJUNTOR/INTERRUPTOR DIFERENCIAL RESIDUAL(DDR),CLASSE AC,4POLOS,INSTANTANEO,CORRENTE NOMINAL(IN)25AX415V,SENSIBILIDADE 30MA/300MA.FORNECIMENTO E COLOCACAO</v>
      </c>
      <c r="C13778" s="519" t="s">
        <v>43275</v>
      </c>
      <c r="D13778" s="519" t="s">
        <v>43276</v>
      </c>
      <c r="E13778" s="519" t="s">
        <v>43270</v>
      </c>
      <c r="I13778" s="519" t="s">
        <v>5</v>
      </c>
      <c r="J13778" s="650">
        <v>90.79</v>
      </c>
    </row>
    <row r="13779" spans="1:10">
      <c r="A13779" s="519" t="s">
        <v>13905</v>
      </c>
      <c r="B13779" s="519" t="str">
        <f t="shared" si="215"/>
        <v>DISJUNTOR/INTERRUPTOR DIFERENCIAL RESIDUAL(DDR),CLASSE AC,4POLOS,INSTANTANEO,CORRENTE NOMINAL(IN)40AX415V,SENSIBILIDADE 30MA/300MA.FORNECIMENTO E COLOCACAO</v>
      </c>
      <c r="C13779" s="519" t="s">
        <v>43275</v>
      </c>
      <c r="D13779" s="519" t="s">
        <v>43277</v>
      </c>
      <c r="E13779" s="519" t="s">
        <v>43270</v>
      </c>
      <c r="I13779" s="519" t="s">
        <v>5</v>
      </c>
      <c r="J13779" s="650">
        <v>115.67</v>
      </c>
    </row>
    <row r="13780" spans="1:10">
      <c r="A13780" s="519" t="s">
        <v>13906</v>
      </c>
      <c r="B13780" s="519" t="str">
        <f t="shared" si="215"/>
        <v>DISJUNTOR/INTERRUPTOR DIFERENCIAL RESIDUAL(DDR),CLASSE AC,4POLOS,INSTANTANEO,CORRENTE NOMINAL(IN)40AX415V,SENSIBILIDADE 30MA/300MA.FORNECIMENTO E COLOCACAO</v>
      </c>
      <c r="C13780" s="519" t="s">
        <v>43275</v>
      </c>
      <c r="D13780" s="519" t="s">
        <v>43277</v>
      </c>
      <c r="E13780" s="519" t="s">
        <v>43270</v>
      </c>
      <c r="I13780" s="519" t="s">
        <v>5</v>
      </c>
      <c r="J13780" s="650">
        <v>114.79</v>
      </c>
    </row>
    <row r="13781" spans="1:10">
      <c r="A13781" s="519" t="s">
        <v>13907</v>
      </c>
      <c r="B13781" s="519" t="str">
        <f t="shared" si="215"/>
        <v>DISJUNTOR,INTERRUPTOR DIFERENCIAL RESIDUAL(DDR),CLASSE AC,4POLOS,INSTANTANEO,CORRENTE NOMINAL(IN)63AX415V,SENSIBILIDADE 30MA/300MA.FORNECIMENTO E COLOCACAO</v>
      </c>
      <c r="C13781" s="519" t="s">
        <v>43278</v>
      </c>
      <c r="D13781" s="519" t="s">
        <v>43279</v>
      </c>
      <c r="E13781" s="519" t="s">
        <v>43270</v>
      </c>
      <c r="I13781" s="519" t="s">
        <v>5</v>
      </c>
      <c r="J13781" s="650">
        <v>140.97999999999999</v>
      </c>
    </row>
    <row r="13782" spans="1:10">
      <c r="A13782" s="519" t="s">
        <v>13908</v>
      </c>
      <c r="B13782" s="519" t="str">
        <f t="shared" si="215"/>
        <v>DISJUNTOR,INTERRUPTOR DIFERENCIAL RESIDUAL(DDR),CLASSE AC,4POLOS,INSTANTANEO,CORRENTE NOMINAL(IN)63AX415V,SENSIBILIDADE 30MA/300MA.FORNECIMENTO E COLOCACAO</v>
      </c>
      <c r="C13782" s="519" t="s">
        <v>43278</v>
      </c>
      <c r="D13782" s="519" t="s">
        <v>43279</v>
      </c>
      <c r="E13782" s="519" t="s">
        <v>43270</v>
      </c>
      <c r="I13782" s="519" t="s">
        <v>5</v>
      </c>
      <c r="J13782" s="650">
        <v>140.1</v>
      </c>
    </row>
    <row r="13783" spans="1:10">
      <c r="A13783" s="519" t="s">
        <v>13909</v>
      </c>
      <c r="B13783" s="519" t="str">
        <f t="shared" si="215"/>
        <v>DISJUNTOR/INTERRUPTOR DIFERENCIAL RESIDUAL(DDR),CLASSE AC,4POLOS,INSTANTANEO,CORRENTE NOMINAL(IN)80AX415V,SENSIBILIDADE 30MA/300MA.FORNECIMENTO E COLOCACAO</v>
      </c>
      <c r="C13783" s="519" t="s">
        <v>43275</v>
      </c>
      <c r="D13783" s="519" t="s">
        <v>43280</v>
      </c>
      <c r="E13783" s="519" t="s">
        <v>43270</v>
      </c>
      <c r="I13783" s="519" t="s">
        <v>5</v>
      </c>
      <c r="J13783" s="650">
        <v>189.2</v>
      </c>
    </row>
    <row r="13784" spans="1:10">
      <c r="A13784" s="519" t="s">
        <v>13910</v>
      </c>
      <c r="B13784" s="519" t="str">
        <f t="shared" si="215"/>
        <v>DISJUNTOR/INTERRUPTOR DIFERENCIAL RESIDUAL(DDR),CLASSE AC,4POLOS,INSTANTANEO,CORRENTE NOMINAL(IN)80AX415V,SENSIBILIDADE 30MA/300MA.FORNECIMENTO E COLOCACAO</v>
      </c>
      <c r="C13784" s="519" t="s">
        <v>43275</v>
      </c>
      <c r="D13784" s="519" t="s">
        <v>43280</v>
      </c>
      <c r="E13784" s="519" t="s">
        <v>43270</v>
      </c>
      <c r="I13784" s="519" t="s">
        <v>5</v>
      </c>
      <c r="J13784" s="650">
        <v>188.32</v>
      </c>
    </row>
    <row r="13785" spans="1:10">
      <c r="A13785" s="519" t="s">
        <v>13911</v>
      </c>
      <c r="B13785" s="519" t="str">
        <f t="shared" si="215"/>
        <v>DISJUNTOR/INTERRUPTOR DIFERENCIAL RESIDUAL(DDR),CLASSE AC,4POLOS,INSTANTANEO,CORRENTE NOMINAL(IN)100AX415V,SENSIBILIDADE 30MA/300MA.FORNECIMENTO E COLOCACAO</v>
      </c>
      <c r="C13785" s="519" t="s">
        <v>43275</v>
      </c>
      <c r="D13785" s="519" t="s">
        <v>43281</v>
      </c>
      <c r="E13785" s="519" t="s">
        <v>43272</v>
      </c>
      <c r="I13785" s="519" t="s">
        <v>5</v>
      </c>
      <c r="J13785" s="650">
        <v>212.28</v>
      </c>
    </row>
    <row r="13786" spans="1:10">
      <c r="A13786" s="519" t="s">
        <v>13912</v>
      </c>
      <c r="B13786" s="519" t="str">
        <f t="shared" si="215"/>
        <v>DISJUNTOR/INTERRUPTOR DIFERENCIAL RESIDUAL(DDR),CLASSE AC,4POLOS,INSTANTANEO,CORRENTE NOMINAL(IN)100AX415V,SENSIBILIDADE 30MA/300MA.FORNECIMENTO E COLOCACAO</v>
      </c>
      <c r="C13786" s="519" t="s">
        <v>43275</v>
      </c>
      <c r="D13786" s="519" t="s">
        <v>43281</v>
      </c>
      <c r="E13786" s="519" t="s">
        <v>43272</v>
      </c>
      <c r="I13786" s="519" t="s">
        <v>5</v>
      </c>
      <c r="J13786" s="650">
        <v>211.4</v>
      </c>
    </row>
    <row r="13787" spans="1:10">
      <c r="A13787" s="519" t="s">
        <v>13913</v>
      </c>
      <c r="B13787" s="519" t="str">
        <f t="shared" si="215"/>
        <v>DISJUNTOR/INTERRUPTOR DIFERENCIAL RESIDUAL(DDR),CLASSE AC,4POLOS,INSTANTANEO,CORRENTE NOMINAL(IN)125AX415V,SENSIBILIDADE 30MA/300MA.FORNECIMENTO E COLOCACAO</v>
      </c>
      <c r="C13787" s="519" t="s">
        <v>43275</v>
      </c>
      <c r="D13787" s="519" t="s">
        <v>43282</v>
      </c>
      <c r="E13787" s="519" t="s">
        <v>43272</v>
      </c>
      <c r="I13787" s="519" t="s">
        <v>5</v>
      </c>
      <c r="J13787" s="650">
        <v>1165.3399999999999</v>
      </c>
    </row>
    <row r="13788" spans="1:10">
      <c r="A13788" s="519" t="s">
        <v>13914</v>
      </c>
      <c r="B13788" s="519" t="str">
        <f t="shared" si="215"/>
        <v>DISJUNTOR/INTERRUPTOR DIFERENCIAL RESIDUAL(DDR),CLASSE AC,4POLOS,INSTANTANEO,CORRENTE NOMINAL(IN)125AX415V,SENSIBILIDADE 30MA/300MA.FORNECIMENTO E COLOCACAO</v>
      </c>
      <c r="C13788" s="519" t="s">
        <v>43275</v>
      </c>
      <c r="D13788" s="519" t="s">
        <v>43282</v>
      </c>
      <c r="E13788" s="519" t="s">
        <v>43272</v>
      </c>
      <c r="I13788" s="519" t="s">
        <v>5</v>
      </c>
      <c r="J13788" s="650">
        <v>1164.46</v>
      </c>
    </row>
    <row r="13789" spans="1:10">
      <c r="A13789" s="519" t="s">
        <v>13915</v>
      </c>
      <c r="B13789" s="519" t="str">
        <f t="shared" si="215"/>
        <v>FUSIVEL DIAZED,DE 2A,COM BASE,TAMPA,ANEL E PARAFUSO DE AJUSTE.FORNECIMENTO E INSTALACAO</v>
      </c>
      <c r="C13789" s="519" t="s">
        <v>43283</v>
      </c>
      <c r="D13789" s="519" t="s">
        <v>43284</v>
      </c>
      <c r="I13789" s="519" t="s">
        <v>5</v>
      </c>
      <c r="J13789" s="650">
        <v>33.6</v>
      </c>
    </row>
    <row r="13790" spans="1:10">
      <c r="A13790" s="519" t="s">
        <v>13916</v>
      </c>
      <c r="B13790" s="519" t="str">
        <f t="shared" si="215"/>
        <v>FUSIVEL DIAZED,DE 2A,COM BASE,TAMPA,ANEL E PARAFUSO DE AJUSTE.FORNECIMENTO E INSTALACAO</v>
      </c>
      <c r="C13790" s="519" t="s">
        <v>43283</v>
      </c>
      <c r="D13790" s="519" t="s">
        <v>43284</v>
      </c>
      <c r="I13790" s="519" t="s">
        <v>5</v>
      </c>
      <c r="J13790" s="650">
        <v>32.520000000000003</v>
      </c>
    </row>
    <row r="13791" spans="1:10">
      <c r="A13791" s="519" t="s">
        <v>13917</v>
      </c>
      <c r="B13791" s="519" t="str">
        <f t="shared" si="215"/>
        <v>FUSIVEL DIAZED,DE 10A,COM BASE,TAMPA,ANEL E PARAFUSO DE AJUSTE.FORNECIMENTO E INSTALACAO</v>
      </c>
      <c r="C13791" s="519" t="s">
        <v>43285</v>
      </c>
      <c r="D13791" s="519" t="s">
        <v>43286</v>
      </c>
      <c r="I13791" s="519" t="s">
        <v>5</v>
      </c>
      <c r="J13791" s="650">
        <v>33.6</v>
      </c>
    </row>
    <row r="13792" spans="1:10">
      <c r="A13792" s="519" t="s">
        <v>13918</v>
      </c>
      <c r="B13792" s="519" t="str">
        <f t="shared" si="215"/>
        <v>FUSIVEL DIAZED,DE 10A,COM BASE,TAMPA,ANEL E PARAFUSO DE AJUSTE.FORNECIMENTO E INSTALACAO</v>
      </c>
      <c r="C13792" s="519" t="s">
        <v>43285</v>
      </c>
      <c r="D13792" s="519" t="s">
        <v>43286</v>
      </c>
      <c r="I13792" s="519" t="s">
        <v>5</v>
      </c>
      <c r="J13792" s="650">
        <v>32.520000000000003</v>
      </c>
    </row>
    <row r="13793" spans="1:10">
      <c r="A13793" s="519" t="s">
        <v>13919</v>
      </c>
      <c r="B13793" s="519" t="str">
        <f t="shared" si="215"/>
        <v>FUSIVEL DIAZED,DE 16A,COM BASE,TAMPA,ANEL E PARAFUSO DE AJUSTE.FORNECIMENTO E INSTALACAO</v>
      </c>
      <c r="C13793" s="519" t="s">
        <v>43287</v>
      </c>
      <c r="D13793" s="519" t="s">
        <v>43286</v>
      </c>
      <c r="I13793" s="519" t="s">
        <v>5</v>
      </c>
      <c r="J13793" s="650">
        <v>33.6</v>
      </c>
    </row>
    <row r="13794" spans="1:10">
      <c r="A13794" s="519" t="s">
        <v>13920</v>
      </c>
      <c r="B13794" s="519" t="str">
        <f t="shared" si="215"/>
        <v>FUSIVEL DIAZED,DE 16A,COM BASE,TAMPA,ANEL E PARAFUSO DE AJUSTE.FORNECIMENTO E INSTALACAO</v>
      </c>
      <c r="C13794" s="519" t="s">
        <v>43287</v>
      </c>
      <c r="D13794" s="519" t="s">
        <v>43286</v>
      </c>
      <c r="I13794" s="519" t="s">
        <v>5</v>
      </c>
      <c r="J13794" s="650">
        <v>32.520000000000003</v>
      </c>
    </row>
    <row r="13795" spans="1:10">
      <c r="A13795" s="519" t="s">
        <v>13921</v>
      </c>
      <c r="B13795" s="519" t="str">
        <f t="shared" si="215"/>
        <v>FUSIVEL DIAZED,DE 35A,COM BASE,TAMPA,ANEL E PARAFUSO DE AJUSTE.FORNECIMENTO E INSTALACAO</v>
      </c>
      <c r="C13795" s="519" t="s">
        <v>43288</v>
      </c>
      <c r="D13795" s="519" t="s">
        <v>43286</v>
      </c>
      <c r="I13795" s="519" t="s">
        <v>5</v>
      </c>
      <c r="J13795" s="650">
        <v>40.520000000000003</v>
      </c>
    </row>
    <row r="13796" spans="1:10">
      <c r="A13796" s="519" t="s">
        <v>13922</v>
      </c>
      <c r="B13796" s="519" t="str">
        <f t="shared" si="215"/>
        <v>FUSIVEL DIAZED,DE 35A,COM BASE,TAMPA,ANEL E PARAFUSO DE AJUSTE.FORNECIMENTO E INSTALACAO</v>
      </c>
      <c r="C13796" s="519" t="s">
        <v>43288</v>
      </c>
      <c r="D13796" s="519" t="s">
        <v>43286</v>
      </c>
      <c r="I13796" s="519" t="s">
        <v>5</v>
      </c>
      <c r="J13796" s="650">
        <v>39.44</v>
      </c>
    </row>
    <row r="13797" spans="1:10">
      <c r="A13797" s="519" t="s">
        <v>13923</v>
      </c>
      <c r="B13797" s="519" t="str">
        <f t="shared" si="215"/>
        <v>FUSIVEL DIAZED,DE 63A,COM BASE,TAMPA,ANEL E PARAFUSO DE AJUSTE.FORNECIMENTO E INSTALACAO</v>
      </c>
      <c r="C13797" s="519" t="s">
        <v>43289</v>
      </c>
      <c r="D13797" s="519" t="s">
        <v>43286</v>
      </c>
      <c r="I13797" s="519" t="s">
        <v>5</v>
      </c>
      <c r="J13797" s="650">
        <v>40.520000000000003</v>
      </c>
    </row>
    <row r="13798" spans="1:10">
      <c r="A13798" s="519" t="s">
        <v>13924</v>
      </c>
      <c r="B13798" s="519" t="str">
        <f t="shared" si="215"/>
        <v>FUSIVEL DIAZED,DE 63A,COM BASE,TAMPA,ANEL E PARAFUSO DE AJUSTE.FORNECIMENTO E INSTALACAO</v>
      </c>
      <c r="C13798" s="519" t="s">
        <v>43289</v>
      </c>
      <c r="D13798" s="519" t="s">
        <v>43286</v>
      </c>
      <c r="I13798" s="519" t="s">
        <v>5</v>
      </c>
      <c r="J13798" s="650">
        <v>39.44</v>
      </c>
    </row>
    <row r="13799" spans="1:10">
      <c r="A13799" s="519" t="s">
        <v>43290</v>
      </c>
      <c r="B13799" s="519" t="str">
        <f t="shared" si="215"/>
        <v>BASE SECCIONADORA (PORTA FUSIVEL) UNIPOLAR PARA FUSIVEL CARTUCHO 10X38 ATE 32A. FORNECIMENTO E COLOCACAO</v>
      </c>
      <c r="C13799" s="519" t="s">
        <v>43291</v>
      </c>
      <c r="D13799" s="519" t="s">
        <v>43292</v>
      </c>
      <c r="I13799" s="519" t="s">
        <v>5</v>
      </c>
      <c r="J13799" s="650">
        <v>34.17</v>
      </c>
    </row>
    <row r="13800" spans="1:10">
      <c r="A13800" s="519" t="s">
        <v>43293</v>
      </c>
      <c r="B13800" s="519" t="str">
        <f t="shared" si="215"/>
        <v>BASE SECCIONADORA (PORTA FUSIVEL) UNIPOLAR PARA FUSIVEL CARTUCHO 10X38 ATE 32A. FORNECIMENTO E COLOCACAO</v>
      </c>
      <c r="C13800" s="519" t="s">
        <v>43291</v>
      </c>
      <c r="D13800" s="519" t="s">
        <v>43292</v>
      </c>
      <c r="I13800" s="519" t="s">
        <v>5</v>
      </c>
      <c r="J13800" s="650">
        <v>33.49</v>
      </c>
    </row>
    <row r="13801" spans="1:10">
      <c r="A13801" s="519" t="s">
        <v>43294</v>
      </c>
      <c r="B13801" s="519" t="str">
        <f t="shared" si="215"/>
        <v>BASE SECCIONADORA (PORTA FUSIVEL) UNIPOLAR PARA FUSIVEL CARTUCHO 14X51 ATE 63A. FORNECIMENTO E COLOCACAO</v>
      </c>
      <c r="C13801" s="519" t="s">
        <v>43291</v>
      </c>
      <c r="D13801" s="519" t="s">
        <v>43295</v>
      </c>
      <c r="I13801" s="519" t="s">
        <v>5</v>
      </c>
      <c r="J13801" s="650">
        <v>80.400000000000006</v>
      </c>
    </row>
    <row r="13802" spans="1:10">
      <c r="A13802" s="519" t="s">
        <v>43296</v>
      </c>
      <c r="B13802" s="519" t="str">
        <f t="shared" si="215"/>
        <v>BASE SECCIONADORA (PORTA FUSIVEL) UNIPOLAR PARA FUSIVEL CARTUCHO 14X51 ATE 63A. FORNECIMENTO E COLOCACAO</v>
      </c>
      <c r="C13802" s="519" t="s">
        <v>43291</v>
      </c>
      <c r="D13802" s="519" t="s">
        <v>43295</v>
      </c>
      <c r="I13802" s="519" t="s">
        <v>5</v>
      </c>
      <c r="J13802" s="650">
        <v>79.72</v>
      </c>
    </row>
    <row r="13803" spans="1:10">
      <c r="A13803" s="519" t="s">
        <v>13925</v>
      </c>
      <c r="B13803" s="519" t="str">
        <f t="shared" si="215"/>
        <v>FUSIVEL CARTUCHO,DE 15 A 30A,250V,FIXO.FORNECIMENTO E COLOCACAO</v>
      </c>
      <c r="C13803" s="519" t="s">
        <v>43297</v>
      </c>
      <c r="D13803" s="519" t="s">
        <v>34257</v>
      </c>
      <c r="I13803" s="519" t="s">
        <v>5</v>
      </c>
      <c r="J13803" s="650">
        <v>7.34</v>
      </c>
    </row>
    <row r="13804" spans="1:10">
      <c r="A13804" s="519" t="s">
        <v>13926</v>
      </c>
      <c r="B13804" s="519" t="str">
        <f t="shared" si="215"/>
        <v>FUSIVEL CARTUCHO,DE 15 A 30A,250V,FIXO.FORNECIMENTO E COLOCACAO</v>
      </c>
      <c r="C13804" s="519" t="s">
        <v>43297</v>
      </c>
      <c r="D13804" s="519" t="s">
        <v>34257</v>
      </c>
      <c r="I13804" s="519" t="s">
        <v>5</v>
      </c>
      <c r="J13804" s="650">
        <v>6.87</v>
      </c>
    </row>
    <row r="13805" spans="1:10">
      <c r="A13805" s="519" t="s">
        <v>13927</v>
      </c>
      <c r="B13805" s="519" t="str">
        <f t="shared" si="215"/>
        <v>FUSIVEL CARTUCHO,DE 35 A 60A,250V,FIXO.FORNECIMENTO E COLOCACAO</v>
      </c>
      <c r="C13805" s="519" t="s">
        <v>43298</v>
      </c>
      <c r="D13805" s="519" t="s">
        <v>34257</v>
      </c>
      <c r="I13805" s="519" t="s">
        <v>5</v>
      </c>
      <c r="J13805" s="650">
        <v>10.119999999999999</v>
      </c>
    </row>
    <row r="13806" spans="1:10">
      <c r="A13806" s="519" t="s">
        <v>13928</v>
      </c>
      <c r="B13806" s="519" t="str">
        <f t="shared" si="215"/>
        <v>FUSIVEL CARTUCHO,DE 35 A 60A,250V,FIXO.FORNECIMENTO E COLOCACAO</v>
      </c>
      <c r="C13806" s="519" t="s">
        <v>43298</v>
      </c>
      <c r="D13806" s="519" t="s">
        <v>34257</v>
      </c>
      <c r="I13806" s="519" t="s">
        <v>5</v>
      </c>
      <c r="J13806" s="650">
        <v>9.65</v>
      </c>
    </row>
    <row r="13807" spans="1:10">
      <c r="A13807" s="519" t="s">
        <v>13929</v>
      </c>
      <c r="B13807" s="519" t="str">
        <f t="shared" si="215"/>
        <v>FUSIVEL FACA,DE 100A,250V,FIXO.FORNECIMENTO E COLOCACAO</v>
      </c>
      <c r="C13807" s="519" t="s">
        <v>13930</v>
      </c>
      <c r="I13807" s="519" t="s">
        <v>5</v>
      </c>
      <c r="J13807" s="650">
        <v>67.03</v>
      </c>
    </row>
    <row r="13808" spans="1:10">
      <c r="A13808" s="519" t="s">
        <v>13931</v>
      </c>
      <c r="B13808" s="519" t="str">
        <f t="shared" si="215"/>
        <v>FUSIVEL FACA,DE 100A,250V,FIXO.FORNECIMENTO E COLOCACAO</v>
      </c>
      <c r="C13808" s="519" t="s">
        <v>13930</v>
      </c>
      <c r="I13808" s="519" t="s">
        <v>5</v>
      </c>
      <c r="J13808" s="650">
        <v>65.459999999999994</v>
      </c>
    </row>
    <row r="13809" spans="1:10">
      <c r="A13809" s="519" t="s">
        <v>13932</v>
      </c>
      <c r="B13809" s="519" t="str">
        <f t="shared" si="215"/>
        <v>FUSIVEL FACA,DE 125 A 200A,250V,FIXO.FORNECIMENTO E COLOCACAO</v>
      </c>
      <c r="C13809" s="519" t="s">
        <v>43299</v>
      </c>
      <c r="D13809" s="519" t="s">
        <v>32884</v>
      </c>
      <c r="I13809" s="519" t="s">
        <v>5</v>
      </c>
      <c r="J13809" s="650">
        <v>137.66</v>
      </c>
    </row>
    <row r="13810" spans="1:10">
      <c r="A13810" s="519" t="s">
        <v>13933</v>
      </c>
      <c r="B13810" s="519" t="str">
        <f t="shared" si="215"/>
        <v>FUSIVEL FACA,DE 125 A 200A,250V,FIXO.FORNECIMENTO E COLOCACAO</v>
      </c>
      <c r="C13810" s="519" t="s">
        <v>43299</v>
      </c>
      <c r="D13810" s="519" t="s">
        <v>32884</v>
      </c>
      <c r="I13810" s="519" t="s">
        <v>5</v>
      </c>
      <c r="J13810" s="650">
        <v>136.09</v>
      </c>
    </row>
    <row r="13811" spans="1:10">
      <c r="A13811" s="519" t="s">
        <v>13934</v>
      </c>
      <c r="B13811" s="519" t="str">
        <f t="shared" si="215"/>
        <v>FUSIVEL FACA,DE 250 A 400A,250V,FIXO.FORNECIMENTO E COLOCACAO</v>
      </c>
      <c r="C13811" s="519" t="s">
        <v>43300</v>
      </c>
      <c r="D13811" s="519" t="s">
        <v>32884</v>
      </c>
      <c r="I13811" s="519" t="s">
        <v>5</v>
      </c>
      <c r="J13811" s="650">
        <v>363.21</v>
      </c>
    </row>
    <row r="13812" spans="1:10">
      <c r="A13812" s="519" t="s">
        <v>13935</v>
      </c>
      <c r="B13812" s="519" t="str">
        <f t="shared" si="215"/>
        <v>FUSIVEL FACA,DE 250 A 400A,250V,FIXO.FORNECIMENTO E COLOCACAO</v>
      </c>
      <c r="C13812" s="519" t="s">
        <v>43300</v>
      </c>
      <c r="D13812" s="519" t="s">
        <v>32884</v>
      </c>
      <c r="I13812" s="519" t="s">
        <v>5</v>
      </c>
      <c r="J13812" s="650">
        <v>361.64</v>
      </c>
    </row>
    <row r="13813" spans="1:10">
      <c r="A13813" s="519" t="s">
        <v>13936</v>
      </c>
      <c r="B13813" s="519" t="str">
        <f t="shared" si="215"/>
        <v>FUSIVEL FACA DE 500 A 600A,250V,FIXO.FORNECIMENTO E COLOCACAO</v>
      </c>
      <c r="C13813" s="519" t="s">
        <v>43301</v>
      </c>
      <c r="D13813" s="519" t="s">
        <v>32884</v>
      </c>
      <c r="I13813" s="519" t="s">
        <v>5</v>
      </c>
      <c r="J13813" s="650">
        <v>473.21</v>
      </c>
    </row>
    <row r="13814" spans="1:10">
      <c r="A13814" s="519" t="s">
        <v>13937</v>
      </c>
      <c r="B13814" s="519" t="str">
        <f t="shared" si="215"/>
        <v>FUSIVEL FACA DE 500 A 600A,250V,FIXO.FORNECIMENTO E COLOCACAO</v>
      </c>
      <c r="C13814" s="519" t="s">
        <v>43301</v>
      </c>
      <c r="D13814" s="519" t="s">
        <v>32884</v>
      </c>
      <c r="I13814" s="519" t="s">
        <v>5</v>
      </c>
      <c r="J13814" s="650">
        <v>471.64</v>
      </c>
    </row>
    <row r="13815" spans="1:10">
      <c r="A13815" s="519" t="s">
        <v>13938</v>
      </c>
      <c r="B13815" s="519" t="str">
        <f t="shared" si="215"/>
        <v>FUSIVEL NH,TAMANHO 00,CORRENTE NOMINAL DE 6 A 100A,500V.FORNECIMENTO E COLOCACAO</v>
      </c>
      <c r="C13815" s="519" t="s">
        <v>43302</v>
      </c>
      <c r="D13815" s="519" t="s">
        <v>36234</v>
      </c>
      <c r="I13815" s="519" t="s">
        <v>5</v>
      </c>
      <c r="J13815" s="650">
        <v>29.26</v>
      </c>
    </row>
    <row r="13816" spans="1:10">
      <c r="A13816" s="519" t="s">
        <v>13939</v>
      </c>
      <c r="B13816" s="519" t="str">
        <f t="shared" si="215"/>
        <v>FUSIVEL NH,TAMANHO 00,CORRENTE NOMINAL DE 6 A 100A,500V.FORNECIMENTO E COLOCACAO</v>
      </c>
      <c r="C13816" s="519" t="s">
        <v>43302</v>
      </c>
      <c r="D13816" s="519" t="s">
        <v>36234</v>
      </c>
      <c r="I13816" s="519" t="s">
        <v>5</v>
      </c>
      <c r="J13816" s="650">
        <v>27.69</v>
      </c>
    </row>
    <row r="13817" spans="1:10">
      <c r="A13817" s="519" t="s">
        <v>13940</v>
      </c>
      <c r="B13817" s="519" t="str">
        <f t="shared" si="215"/>
        <v>FUSIVEL NH,TAMANHO 01,CORRENTE NOMINAL DE 40 A 200A,500V.FORNECIMENTO E COLOCACAO</v>
      </c>
      <c r="C13817" s="519" t="s">
        <v>43303</v>
      </c>
      <c r="D13817" s="519" t="s">
        <v>34273</v>
      </c>
      <c r="I13817" s="519" t="s">
        <v>5</v>
      </c>
      <c r="J13817" s="650">
        <v>52.78</v>
      </c>
    </row>
    <row r="13818" spans="1:10">
      <c r="A13818" s="519" t="s">
        <v>13941</v>
      </c>
      <c r="B13818" s="519" t="str">
        <f t="shared" si="215"/>
        <v>FUSIVEL NH,TAMANHO 01,CORRENTE NOMINAL DE 40 A 200A,500V.FORNECIMENTO E COLOCACAO</v>
      </c>
      <c r="C13818" s="519" t="s">
        <v>43303</v>
      </c>
      <c r="D13818" s="519" t="s">
        <v>34273</v>
      </c>
      <c r="I13818" s="519" t="s">
        <v>5</v>
      </c>
      <c r="J13818" s="650">
        <v>51.21</v>
      </c>
    </row>
    <row r="13819" spans="1:10">
      <c r="A13819" s="519" t="s">
        <v>13942</v>
      </c>
      <c r="B13819" s="519" t="str">
        <f t="shared" si="215"/>
        <v>FUSIVEL NH,TAMANHO 01,CORRENTE NOMINAL DE 224 A 250A,500V.FORNECIMENTO E COLOCACAO</v>
      </c>
      <c r="C13819" s="519" t="s">
        <v>43304</v>
      </c>
      <c r="D13819" s="519" t="s">
        <v>34297</v>
      </c>
      <c r="I13819" s="519" t="s">
        <v>5</v>
      </c>
      <c r="J13819" s="650">
        <v>53.73</v>
      </c>
    </row>
    <row r="13820" spans="1:10">
      <c r="A13820" s="519" t="s">
        <v>13943</v>
      </c>
      <c r="B13820" s="519" t="str">
        <f t="shared" si="215"/>
        <v>FUSIVEL NH,TAMANHO 01,CORRENTE NOMINAL DE 224 A 250A,500V.FORNECIMENTO E COLOCACAO</v>
      </c>
      <c r="C13820" s="519" t="s">
        <v>43304</v>
      </c>
      <c r="D13820" s="519" t="s">
        <v>34297</v>
      </c>
      <c r="I13820" s="519" t="s">
        <v>5</v>
      </c>
      <c r="J13820" s="650">
        <v>52.16</v>
      </c>
    </row>
    <row r="13821" spans="1:10">
      <c r="A13821" s="519" t="s">
        <v>13944</v>
      </c>
      <c r="B13821" s="519" t="str">
        <f t="shared" si="215"/>
        <v>FUSIVEL NH,TAMANHO 02,CORRENTE NOMINAL DE 224 A 400A,500V.FORNECIMENTO E COLOCACAO</v>
      </c>
      <c r="C13821" s="519" t="s">
        <v>43305</v>
      </c>
      <c r="D13821" s="519" t="s">
        <v>34297</v>
      </c>
      <c r="I13821" s="519" t="s">
        <v>5</v>
      </c>
      <c r="J13821" s="650">
        <v>83.08</v>
      </c>
    </row>
    <row r="13822" spans="1:10">
      <c r="A13822" s="519" t="s">
        <v>13945</v>
      </c>
      <c r="B13822" s="519" t="str">
        <f t="shared" si="215"/>
        <v>FUSIVEL NH,TAMANHO 02,CORRENTE NOMINAL DE 224 A 400A,500V.FORNECIMENTO E COLOCACAO</v>
      </c>
      <c r="C13822" s="519" t="s">
        <v>43305</v>
      </c>
      <c r="D13822" s="519" t="s">
        <v>34297</v>
      </c>
      <c r="I13822" s="519" t="s">
        <v>5</v>
      </c>
      <c r="J13822" s="650">
        <v>81.510000000000005</v>
      </c>
    </row>
    <row r="13823" spans="1:10">
      <c r="A13823" s="519" t="s">
        <v>13946</v>
      </c>
      <c r="B13823" s="519" t="str">
        <f t="shared" si="215"/>
        <v>DISJUNTOR TERMOMAGNETICO,MONOPOLAR,DE 10 A 32A,3KA,MODELO DIN,TIPO C.FORNECIMENTO E COLOCACAO</v>
      </c>
      <c r="C13823" s="519" t="s">
        <v>51855</v>
      </c>
      <c r="D13823" s="519" t="s">
        <v>51856</v>
      </c>
      <c r="I13823" s="519" t="s">
        <v>5</v>
      </c>
      <c r="J13823" s="650">
        <v>12.27</v>
      </c>
    </row>
    <row r="13824" spans="1:10">
      <c r="A13824" s="519" t="s">
        <v>13947</v>
      </c>
      <c r="B13824" s="519" t="str">
        <f t="shared" si="215"/>
        <v>DISJUNTOR TERMOMAGNETICO,MONOPOLAR,DE 10 A 32A,3KA,MODELO DIN,TIPO C.FORNECIMENTO E COLOCACAO</v>
      </c>
      <c r="C13824" s="519" t="s">
        <v>51855</v>
      </c>
      <c r="D13824" s="519" t="s">
        <v>51856</v>
      </c>
      <c r="I13824" s="519" t="s">
        <v>5</v>
      </c>
      <c r="J13824" s="650">
        <v>11.59</v>
      </c>
    </row>
    <row r="13825" spans="1:10">
      <c r="A13825" s="519" t="s">
        <v>13948</v>
      </c>
      <c r="B13825" s="519" t="str">
        <f t="shared" si="215"/>
        <v>DISJUNTOR TERMOMAGNETICO,MONOPOLAR,DE 40 A 63A,3KA,MODELO DIN,TIPO C.FORNECIMENTO E COLOCACAO</v>
      </c>
      <c r="C13825" s="519" t="s">
        <v>51857</v>
      </c>
      <c r="D13825" s="519" t="s">
        <v>51856</v>
      </c>
      <c r="I13825" s="519" t="s">
        <v>5</v>
      </c>
      <c r="J13825" s="650">
        <v>14.56</v>
      </c>
    </row>
    <row r="13826" spans="1:10">
      <c r="A13826" s="519" t="s">
        <v>13949</v>
      </c>
      <c r="B13826" s="519" t="str">
        <f t="shared" si="215"/>
        <v>DISJUNTOR TERMOMAGNETICO,MONOPOLAR,DE 40 A 63A,3KA,MODELO DIN,TIPO C.FORNECIMENTO E COLOCACAO</v>
      </c>
      <c r="C13826" s="519" t="s">
        <v>51857</v>
      </c>
      <c r="D13826" s="519" t="s">
        <v>51856</v>
      </c>
      <c r="I13826" s="519" t="s">
        <v>5</v>
      </c>
      <c r="J13826" s="650">
        <v>13.88</v>
      </c>
    </row>
    <row r="13827" spans="1:10">
      <c r="A13827" s="519" t="s">
        <v>51858</v>
      </c>
      <c r="B13827" s="519" t="str">
        <f t="shared" si="215"/>
        <v>DISJUNTOR TERMOMAGNETICO,MONOPOLAR,DE 70A,3KA,MODELO DIN,TIPO C.FORNECIMENTO E COLOCACAO</v>
      </c>
      <c r="C13827" s="519" t="s">
        <v>51859</v>
      </c>
      <c r="D13827" s="519" t="s">
        <v>51860</v>
      </c>
      <c r="I13827" s="519" t="s">
        <v>5</v>
      </c>
      <c r="J13827" s="650">
        <v>20.76</v>
      </c>
    </row>
    <row r="13828" spans="1:10">
      <c r="A13828" s="519" t="s">
        <v>51861</v>
      </c>
      <c r="B13828" s="519" t="str">
        <f t="shared" si="215"/>
        <v>DISJUNTOR TERMOMAGNETICO,MONOPOLAR,DE 70A,3KA,MODELO DIN,TIPO C.FORNECIMENTO E COLOCACAO</v>
      </c>
      <c r="C13828" s="519" t="s">
        <v>51859</v>
      </c>
      <c r="D13828" s="519" t="s">
        <v>51860</v>
      </c>
      <c r="I13828" s="519" t="s">
        <v>5</v>
      </c>
      <c r="J13828" s="650">
        <v>20.079999999999998</v>
      </c>
    </row>
    <row r="13829" spans="1:10">
      <c r="A13829" s="519" t="s">
        <v>51862</v>
      </c>
      <c r="B13829" s="519" t="str">
        <f t="shared" si="215"/>
        <v>DISJUNTOR TERMOMAGNETICO,MONOPOLAR,DE 80 A 100A,3KA,MODELO DIN,TIPO C.FORNECIMENTO E COLOCACAO</v>
      </c>
      <c r="C13829" s="519" t="s">
        <v>51863</v>
      </c>
      <c r="D13829" s="519" t="s">
        <v>51864</v>
      </c>
      <c r="I13829" s="519" t="s">
        <v>5</v>
      </c>
      <c r="J13829" s="650">
        <v>34.81</v>
      </c>
    </row>
    <row r="13830" spans="1:10">
      <c r="A13830" s="519" t="s">
        <v>51865</v>
      </c>
      <c r="B13830" s="519" t="str">
        <f t="shared" si="215"/>
        <v>DISJUNTOR TERMOMAGNETICO,MONOPOLAR,DE 80 A 100A,3KA,MODELO DIN,TIPO C.FORNECIMENTO E COLOCACAO</v>
      </c>
      <c r="C13830" s="519" t="s">
        <v>51863</v>
      </c>
      <c r="D13830" s="519" t="s">
        <v>51864</v>
      </c>
      <c r="I13830" s="519" t="s">
        <v>5</v>
      </c>
      <c r="J13830" s="650">
        <v>34.130000000000003</v>
      </c>
    </row>
    <row r="13831" spans="1:10">
      <c r="A13831" s="519" t="s">
        <v>13950</v>
      </c>
      <c r="B13831" s="519" t="str">
        <f t="shared" si="215"/>
        <v>DISJUNTOR TERMOMAGNETICO,BIPOLAR,DE 10 A 32A,3KA,MODELO DIN,TIPO C.FORNECIMENTO E COLOCACAO</v>
      </c>
      <c r="C13831" s="519" t="s">
        <v>51866</v>
      </c>
      <c r="D13831" s="519" t="s">
        <v>51867</v>
      </c>
      <c r="I13831" s="519" t="s">
        <v>5</v>
      </c>
      <c r="J13831" s="650">
        <v>38.69</v>
      </c>
    </row>
    <row r="13832" spans="1:10">
      <c r="A13832" s="519" t="s">
        <v>13951</v>
      </c>
      <c r="B13832" s="519" t="str">
        <f t="shared" ref="B13832:B13895" si="216">C13832&amp;D13832&amp;E13832&amp;F13832&amp;G13832&amp;H13832</f>
        <v>DISJUNTOR TERMOMAGNETICO,BIPOLAR,DE 10 A 32A,3KA,MODELO DIN,TIPO C.FORNECIMENTO E COLOCACAO</v>
      </c>
      <c r="C13832" s="519" t="s">
        <v>51866</v>
      </c>
      <c r="D13832" s="519" t="s">
        <v>51867</v>
      </c>
      <c r="I13832" s="519" t="s">
        <v>5</v>
      </c>
      <c r="J13832" s="650">
        <v>37.94</v>
      </c>
    </row>
    <row r="13833" spans="1:10">
      <c r="A13833" s="519" t="s">
        <v>51868</v>
      </c>
      <c r="B13833" s="519" t="str">
        <f t="shared" si="216"/>
        <v>DISJUNTOR TERMOMAGNETICO,BIPOLAR,DE 40 A 63A,3KA,MODELO DIN,TIPO C.FORNECIMENTO E COLOCACAO</v>
      </c>
      <c r="C13833" s="519" t="s">
        <v>51869</v>
      </c>
      <c r="D13833" s="519" t="s">
        <v>51867</v>
      </c>
      <c r="I13833" s="519" t="s">
        <v>5</v>
      </c>
      <c r="J13833" s="650">
        <v>38.69</v>
      </c>
    </row>
    <row r="13834" spans="1:10">
      <c r="A13834" s="519" t="s">
        <v>51870</v>
      </c>
      <c r="B13834" s="519" t="str">
        <f t="shared" si="216"/>
        <v>DISJUNTOR TERMOMAGNETICO,BIPOLAR,DE 40 A 63A,3KA,MODELO DIN,TIPO C.FORNECIMENTO E COLOCACAO</v>
      </c>
      <c r="C13834" s="519" t="s">
        <v>51869</v>
      </c>
      <c r="D13834" s="519" t="s">
        <v>51867</v>
      </c>
      <c r="I13834" s="519" t="s">
        <v>5</v>
      </c>
      <c r="J13834" s="650">
        <v>37.94</v>
      </c>
    </row>
    <row r="13835" spans="1:10">
      <c r="A13835" s="519" t="s">
        <v>51871</v>
      </c>
      <c r="B13835" s="519" t="str">
        <f t="shared" si="216"/>
        <v>DISJUNTOR TERMOMAGNETICO,BIPOLAR,DE 70A,3KA,MODELO DIN,TIPOC.FORNECIMENTO E COLOCACAO</v>
      </c>
      <c r="C13835" s="519" t="s">
        <v>51872</v>
      </c>
      <c r="D13835" s="519" t="s">
        <v>51873</v>
      </c>
      <c r="I13835" s="519" t="s">
        <v>5</v>
      </c>
      <c r="J13835" s="650">
        <v>46.66</v>
      </c>
    </row>
    <row r="13836" spans="1:10">
      <c r="A13836" s="519" t="s">
        <v>51874</v>
      </c>
      <c r="B13836" s="519" t="str">
        <f t="shared" si="216"/>
        <v>DISJUNTOR TERMOMAGNETICO,BIPOLAR,DE 70A,3KA,MODELO DIN,TIPOC.FORNECIMENTO E COLOCACAO</v>
      </c>
      <c r="C13836" s="519" t="s">
        <v>51872</v>
      </c>
      <c r="D13836" s="519" t="s">
        <v>51873</v>
      </c>
      <c r="I13836" s="519" t="s">
        <v>5</v>
      </c>
      <c r="J13836" s="650">
        <v>45.91</v>
      </c>
    </row>
    <row r="13837" spans="1:10">
      <c r="A13837" s="519" t="s">
        <v>51875</v>
      </c>
      <c r="B13837" s="519" t="str">
        <f t="shared" si="216"/>
        <v>DISJUNTOR TERMOMAGNETICO,BIPOLAR,DE 80 A 100A,3KA,MODELO DIN,TIPO C.FORNECIMENTO E COLOCACAO</v>
      </c>
      <c r="C13837" s="519" t="s">
        <v>51876</v>
      </c>
      <c r="D13837" s="519" t="s">
        <v>51877</v>
      </c>
      <c r="I13837" s="519" t="s">
        <v>5</v>
      </c>
      <c r="J13837" s="650">
        <v>91.02</v>
      </c>
    </row>
    <row r="13838" spans="1:10">
      <c r="A13838" s="519" t="s">
        <v>51878</v>
      </c>
      <c r="B13838" s="519" t="str">
        <f t="shared" si="216"/>
        <v>DISJUNTOR TERMOMAGNETICO,BIPOLAR,DE 80 A 100A,3KA,MODELO DIN,TIPO C.FORNECIMENTO E COLOCACAO</v>
      </c>
      <c r="C13838" s="519" t="s">
        <v>51876</v>
      </c>
      <c r="D13838" s="519" t="s">
        <v>51877</v>
      </c>
      <c r="I13838" s="519" t="s">
        <v>5</v>
      </c>
      <c r="J13838" s="650">
        <v>90.28</v>
      </c>
    </row>
    <row r="13839" spans="1:10">
      <c r="A13839" s="519" t="s">
        <v>13952</v>
      </c>
      <c r="B13839" s="519" t="str">
        <f t="shared" si="216"/>
        <v>DISJUNTOR TERMOMAGNETICO,TRIPOLAR,DE 10 A 32A,3KA,MODELO DIN,TIPO C.FORNECIMENTO E COLOCACAO</v>
      </c>
      <c r="C13839" s="519" t="s">
        <v>51879</v>
      </c>
      <c r="D13839" s="519" t="s">
        <v>51877</v>
      </c>
      <c r="I13839" s="519" t="s">
        <v>5</v>
      </c>
      <c r="J13839" s="650">
        <v>45.4</v>
      </c>
    </row>
    <row r="13840" spans="1:10">
      <c r="A13840" s="519" t="s">
        <v>13953</v>
      </c>
      <c r="B13840" s="519" t="str">
        <f t="shared" si="216"/>
        <v>DISJUNTOR TERMOMAGNETICO,TRIPOLAR,DE 10 A 32A,3KA,MODELO DIN,TIPO C.FORNECIMENTO E COLOCACAO</v>
      </c>
      <c r="C13840" s="519" t="s">
        <v>51879</v>
      </c>
      <c r="D13840" s="519" t="s">
        <v>51877</v>
      </c>
      <c r="I13840" s="519" t="s">
        <v>5</v>
      </c>
      <c r="J13840" s="650">
        <v>44.59</v>
      </c>
    </row>
    <row r="13841" spans="1:10">
      <c r="A13841" s="519" t="s">
        <v>51880</v>
      </c>
      <c r="B13841" s="519" t="str">
        <f t="shared" si="216"/>
        <v>DISJUNTOR TERMOMAGNETICO TRIPOLAR,DE 40 A 63A,3KA,MODELO DIN,TIPO C.FORNECIMENTO E COLOCACAO</v>
      </c>
      <c r="C13841" s="519" t="s">
        <v>51881</v>
      </c>
      <c r="D13841" s="519" t="s">
        <v>51877</v>
      </c>
      <c r="I13841" s="519" t="s">
        <v>5</v>
      </c>
      <c r="J13841" s="650">
        <v>52.33</v>
      </c>
    </row>
    <row r="13842" spans="1:10">
      <c r="A13842" s="519" t="s">
        <v>51882</v>
      </c>
      <c r="B13842" s="519" t="str">
        <f t="shared" si="216"/>
        <v>DISJUNTOR TERMOMAGNETICO TRIPOLAR,DE 40 A 63A,3KA,MODELO DIN,TIPO C.FORNECIMENTO E COLOCACAO</v>
      </c>
      <c r="C13842" s="519" t="s">
        <v>51881</v>
      </c>
      <c r="D13842" s="519" t="s">
        <v>51877</v>
      </c>
      <c r="I13842" s="519" t="s">
        <v>5</v>
      </c>
      <c r="J13842" s="650">
        <v>51.52</v>
      </c>
    </row>
    <row r="13843" spans="1:10">
      <c r="A13843" s="519" t="s">
        <v>51883</v>
      </c>
      <c r="B13843" s="519" t="str">
        <f t="shared" si="216"/>
        <v>DISJUNTOR TERMOMAGNETICO,TRIPOLAR,DE 70A,3KA,MODELO DIN,TIPO C.FORNECIMENTO E COLOCACAO</v>
      </c>
      <c r="C13843" s="519" t="s">
        <v>51884</v>
      </c>
      <c r="D13843" s="519" t="s">
        <v>51885</v>
      </c>
      <c r="I13843" s="519" t="s">
        <v>5</v>
      </c>
      <c r="J13843" s="650">
        <v>70.97</v>
      </c>
    </row>
    <row r="13844" spans="1:10">
      <c r="A13844" s="519" t="s">
        <v>51886</v>
      </c>
      <c r="B13844" s="519" t="str">
        <f t="shared" si="216"/>
        <v>DISJUNTOR TERMOMAGNETICO,TRIPOLAR,DE 70A,3KA,MODELO DIN,TIPO C.FORNECIMENTO E COLOCACAO</v>
      </c>
      <c r="C13844" s="519" t="s">
        <v>51884</v>
      </c>
      <c r="D13844" s="519" t="s">
        <v>51885</v>
      </c>
      <c r="I13844" s="519" t="s">
        <v>5</v>
      </c>
      <c r="J13844" s="650">
        <v>70.16</v>
      </c>
    </row>
    <row r="13845" spans="1:10">
      <c r="A13845" s="519" t="s">
        <v>13954</v>
      </c>
      <c r="B13845" s="519" t="str">
        <f t="shared" si="216"/>
        <v>DISJUNTOR TERMOMAGNETICO,TRIPOLAR,DE 80 A 100A,3KA,MODELO DIN,TIPO C.FORNECIMENTO E COLOCACAO</v>
      </c>
      <c r="C13845" s="519" t="s">
        <v>51887</v>
      </c>
      <c r="D13845" s="519" t="s">
        <v>51856</v>
      </c>
      <c r="I13845" s="519" t="s">
        <v>5</v>
      </c>
      <c r="J13845" s="650">
        <v>122.58</v>
      </c>
    </row>
    <row r="13846" spans="1:10">
      <c r="A13846" s="519" t="s">
        <v>13955</v>
      </c>
      <c r="B13846" s="519" t="str">
        <f t="shared" si="216"/>
        <v>DISJUNTOR TERMOMAGNETICO,TRIPOLAR,DE 80 A 100A,3KA,MODELO DIN,TIPO C.FORNECIMENTO E COLOCACAO</v>
      </c>
      <c r="C13846" s="519" t="s">
        <v>51887</v>
      </c>
      <c r="D13846" s="519" t="s">
        <v>51856</v>
      </c>
      <c r="I13846" s="519" t="s">
        <v>5</v>
      </c>
      <c r="J13846" s="650">
        <v>121.77</v>
      </c>
    </row>
    <row r="13847" spans="1:10">
      <c r="A13847" s="519" t="s">
        <v>13956</v>
      </c>
      <c r="B13847" s="519" t="str">
        <f t="shared" si="216"/>
        <v>DISJUNTOR TERMOMAGNETICO,TRIPOLAR,DE 125 A 160A,50KA,MODELOCAIXA MOLDADA,TIPO C.FORNECIMENTO E COLOCACAO</v>
      </c>
      <c r="C13847" s="519" t="s">
        <v>51888</v>
      </c>
      <c r="D13847" s="519" t="s">
        <v>51889</v>
      </c>
      <c r="I13847" s="519" t="s">
        <v>5</v>
      </c>
      <c r="J13847" s="650">
        <v>309.64999999999998</v>
      </c>
    </row>
    <row r="13848" spans="1:10">
      <c r="A13848" s="519" t="s">
        <v>13957</v>
      </c>
      <c r="B13848" s="519" t="str">
        <f t="shared" si="216"/>
        <v>DISJUNTOR TERMOMAGNETICO,TRIPOLAR,DE 125 A 160A,50KA,MODELOCAIXA MOLDADA,TIPO C.FORNECIMENTO E COLOCACAO</v>
      </c>
      <c r="C13848" s="519" t="s">
        <v>51888</v>
      </c>
      <c r="D13848" s="519" t="s">
        <v>51889</v>
      </c>
      <c r="I13848" s="519" t="s">
        <v>5</v>
      </c>
      <c r="J13848" s="650">
        <v>308.83999999999997</v>
      </c>
    </row>
    <row r="13849" spans="1:10">
      <c r="A13849" s="519" t="s">
        <v>13958</v>
      </c>
      <c r="B13849" s="519" t="str">
        <f t="shared" si="216"/>
        <v>DISJUNTOR TERMOMAGNETICO,TRIPOLAR,DE 180 A 225A,50KA,MODELOCAIXA MOLDADA,TIPO C.FORNECIMENTO E COLOCACAO</v>
      </c>
      <c r="C13849" s="519" t="s">
        <v>51890</v>
      </c>
      <c r="D13849" s="519" t="s">
        <v>51889</v>
      </c>
      <c r="I13849" s="519" t="s">
        <v>5</v>
      </c>
      <c r="J13849" s="650">
        <v>309.64999999999998</v>
      </c>
    </row>
    <row r="13850" spans="1:10">
      <c r="A13850" s="519" t="s">
        <v>13959</v>
      </c>
      <c r="B13850" s="519" t="str">
        <f t="shared" si="216"/>
        <v>DISJUNTOR TERMOMAGNETICO,TRIPOLAR,DE 180 A 225A,50KA,MODELOCAIXA MOLDADA,TIPO C.FORNECIMENTO E COLOCACAO</v>
      </c>
      <c r="C13850" s="519" t="s">
        <v>51890</v>
      </c>
      <c r="D13850" s="519" t="s">
        <v>51889</v>
      </c>
      <c r="I13850" s="519" t="s">
        <v>5</v>
      </c>
      <c r="J13850" s="650">
        <v>308.83999999999997</v>
      </c>
    </row>
    <row r="13851" spans="1:10">
      <c r="A13851" s="519" t="s">
        <v>13960</v>
      </c>
      <c r="B13851" s="519" t="str">
        <f t="shared" si="216"/>
        <v>DISJUNTOR TERMOMAGNETICO,TRIPOLAR,DE 250A,50KA,MODELO CAIXAMOLDADA,TIPO C.FORNECIMENTO E COLOCACAO</v>
      </c>
      <c r="C13851" s="519" t="s">
        <v>51891</v>
      </c>
      <c r="D13851" s="519" t="s">
        <v>51892</v>
      </c>
      <c r="I13851" s="519" t="s">
        <v>5</v>
      </c>
      <c r="J13851" s="650">
        <v>346.51</v>
      </c>
    </row>
    <row r="13852" spans="1:10">
      <c r="A13852" s="519" t="s">
        <v>13961</v>
      </c>
      <c r="B13852" s="519" t="str">
        <f t="shared" si="216"/>
        <v>DISJUNTOR TERMOMAGNETICO,TRIPOLAR,DE 250A,50KA,MODELO CAIXAMOLDADA,TIPO C.FORNECIMENTO E COLOCACAO</v>
      </c>
      <c r="C13852" s="519" t="s">
        <v>51891</v>
      </c>
      <c r="D13852" s="519" t="s">
        <v>51892</v>
      </c>
      <c r="I13852" s="519" t="s">
        <v>5</v>
      </c>
      <c r="J13852" s="650">
        <v>345.7</v>
      </c>
    </row>
    <row r="13853" spans="1:10">
      <c r="A13853" s="519" t="s">
        <v>13962</v>
      </c>
      <c r="B13853" s="519" t="str">
        <f t="shared" si="216"/>
        <v>DISJUNTOR TERMOMAGNETICO,TRIPOLAR,DE 300 A 400A,65KA,MODELOCAIXA MOLDADA,TIPO C.FORNECIMENTO E COLOCACAO</v>
      </c>
      <c r="C13853" s="519" t="s">
        <v>51893</v>
      </c>
      <c r="D13853" s="519" t="s">
        <v>51889</v>
      </c>
      <c r="I13853" s="519" t="s">
        <v>5</v>
      </c>
      <c r="J13853" s="650">
        <v>900.02</v>
      </c>
    </row>
    <row r="13854" spans="1:10">
      <c r="A13854" s="519" t="s">
        <v>13963</v>
      </c>
      <c r="B13854" s="519" t="str">
        <f t="shared" si="216"/>
        <v>DISJUNTOR TERMOMAGNETICO,TRIPOLAR,DE 300 A 400A,65KA,MODELOCAIXA MOLDADA,TIPO C.FORNECIMENTO E COLOCACAO</v>
      </c>
      <c r="C13854" s="519" t="s">
        <v>51893</v>
      </c>
      <c r="D13854" s="519" t="s">
        <v>51889</v>
      </c>
      <c r="I13854" s="519" t="s">
        <v>5</v>
      </c>
      <c r="J13854" s="650">
        <v>899.21</v>
      </c>
    </row>
    <row r="13855" spans="1:10">
      <c r="A13855" s="519" t="s">
        <v>13964</v>
      </c>
      <c r="B13855" s="519" t="str">
        <f t="shared" si="216"/>
        <v>DISJUNTOR TERMOMAGNETICO,TRIPOLAR,DE 500A,65KA,MODELO CAIXAMOLDADA,TIPO C.FORNECIMENTO E COLOCACAO</v>
      </c>
      <c r="C13855" s="519" t="s">
        <v>51894</v>
      </c>
      <c r="D13855" s="519" t="s">
        <v>51892</v>
      </c>
      <c r="I13855" s="519" t="s">
        <v>5</v>
      </c>
      <c r="J13855" s="650">
        <v>1777.67</v>
      </c>
    </row>
    <row r="13856" spans="1:10">
      <c r="A13856" s="519" t="s">
        <v>13965</v>
      </c>
      <c r="B13856" s="519" t="str">
        <f t="shared" si="216"/>
        <v>DISJUNTOR TERMOMAGNETICO,TRIPOLAR,DE 500A,65KA,MODELO CAIXAMOLDADA,TIPO C.FORNECIMENTO E COLOCACAO</v>
      </c>
      <c r="C13856" s="519" t="s">
        <v>51894</v>
      </c>
      <c r="D13856" s="519" t="s">
        <v>51892</v>
      </c>
      <c r="I13856" s="519" t="s">
        <v>5</v>
      </c>
      <c r="J13856" s="650">
        <v>1776.86</v>
      </c>
    </row>
    <row r="13857" spans="1:10">
      <c r="A13857" s="519" t="s">
        <v>51895</v>
      </c>
      <c r="B13857" s="519" t="str">
        <f t="shared" si="216"/>
        <v>DISJUNTOR TERMOMAGNETICO,TRIPOLAR,DE 630A,65KA,MODELO CAIXAMOLDADA,TIPO C.FORNECIMENTO E COLOCACAO</v>
      </c>
      <c r="C13857" s="519" t="s">
        <v>51896</v>
      </c>
      <c r="D13857" s="519" t="s">
        <v>51892</v>
      </c>
      <c r="I13857" s="519" t="s">
        <v>5</v>
      </c>
      <c r="J13857" s="650">
        <v>1904.99</v>
      </c>
    </row>
    <row r="13858" spans="1:10">
      <c r="A13858" s="519" t="s">
        <v>51897</v>
      </c>
      <c r="B13858" s="519" t="str">
        <f t="shared" si="216"/>
        <v>DISJUNTOR TERMOMAGNETICO,TRIPOLAR,DE 630A,65KA,MODELO CAIXAMOLDADA,TIPO C.FORNECIMENTO E COLOCACAO</v>
      </c>
      <c r="C13858" s="519" t="s">
        <v>51896</v>
      </c>
      <c r="D13858" s="519" t="s">
        <v>51892</v>
      </c>
      <c r="I13858" s="519" t="s">
        <v>5</v>
      </c>
      <c r="J13858" s="650">
        <v>1904.17</v>
      </c>
    </row>
    <row r="13859" spans="1:10">
      <c r="A13859" s="519" t="s">
        <v>43306</v>
      </c>
      <c r="B13859" s="519" t="str">
        <f t="shared" si="216"/>
        <v>DISJUNTOR TERMOMAGNETICO,TRIPOLAR,DE 800A,85KA,MODELO CAIXAMOLDADA,TIPO C.FORNECIMENTO E COLOCACAO</v>
      </c>
      <c r="C13859" s="519" t="s">
        <v>51898</v>
      </c>
      <c r="D13859" s="519" t="s">
        <v>51892</v>
      </c>
      <c r="I13859" s="519" t="s">
        <v>5</v>
      </c>
      <c r="J13859" s="650">
        <v>2567.2600000000002</v>
      </c>
    </row>
    <row r="13860" spans="1:10">
      <c r="A13860" s="519" t="s">
        <v>43307</v>
      </c>
      <c r="B13860" s="519" t="str">
        <f t="shared" si="216"/>
        <v>DISJUNTOR TERMOMAGNETICO,TRIPOLAR,DE 800A,85KA,MODELO CAIXAMOLDADA,TIPO C.FORNECIMENTO E COLOCACAO</v>
      </c>
      <c r="C13860" s="519" t="s">
        <v>51898</v>
      </c>
      <c r="D13860" s="519" t="s">
        <v>51892</v>
      </c>
      <c r="I13860" s="519" t="s">
        <v>5</v>
      </c>
      <c r="J13860" s="650">
        <v>2566.4499999999998</v>
      </c>
    </row>
    <row r="13861" spans="1:10">
      <c r="A13861" s="519" t="s">
        <v>43308</v>
      </c>
      <c r="B13861" s="519" t="str">
        <f t="shared" si="216"/>
        <v>DISPOSITIVO DE PROTECAO CONTRA SURTO (DPS),CLASSE II,1 POLO,TENSAO 175V,CORRENTES APROXIMADAS DE DESCARGA NOMINAL E MAXIMA DE 8KA E 20KA.FORNECIMENTO E COLOCACAO</v>
      </c>
      <c r="C13861" s="519" t="s">
        <v>43309</v>
      </c>
      <c r="D13861" s="519" t="s">
        <v>43310</v>
      </c>
      <c r="E13861" s="519" t="s">
        <v>43311</v>
      </c>
      <c r="I13861" s="519" t="s">
        <v>5</v>
      </c>
      <c r="J13861" s="650">
        <v>56.26</v>
      </c>
    </row>
    <row r="13862" spans="1:10">
      <c r="A13862" s="519" t="s">
        <v>43312</v>
      </c>
      <c r="B13862" s="519" t="str">
        <f t="shared" si="216"/>
        <v>DISPOSITIVO DE PROTECAO CONTRA SURTO (DPS),CLASSE II,1 POLO,TENSAO 175V,CORRENTES APROXIMADAS DE DESCARGA NOMINAL E MAXIMA DE 8KA E 20KA.FORNECIMENTO E COLOCACAO</v>
      </c>
      <c r="C13862" s="519" t="s">
        <v>43309</v>
      </c>
      <c r="D13862" s="519" t="s">
        <v>43310</v>
      </c>
      <c r="E13862" s="519" t="s">
        <v>43311</v>
      </c>
      <c r="I13862" s="519" t="s">
        <v>5</v>
      </c>
      <c r="J13862" s="650">
        <v>55.58</v>
      </c>
    </row>
    <row r="13863" spans="1:10">
      <c r="A13863" s="519" t="s">
        <v>43313</v>
      </c>
      <c r="B13863" s="519" t="str">
        <f t="shared" si="216"/>
        <v>DISPOSITIVO DE PROTECAO CONTRA SURTO (DPS),CLASSE II,1 POLO,TENSAO 175V,CORRENTES APROXIMADAS DE DESCARGA NOMINAL E MAXIMA DE 20KA E 45KA.FORNECIMENTO E COLOCACAO</v>
      </c>
      <c r="C13863" s="519" t="s">
        <v>43309</v>
      </c>
      <c r="D13863" s="519" t="s">
        <v>43310</v>
      </c>
      <c r="E13863" s="519" t="s">
        <v>43314</v>
      </c>
      <c r="I13863" s="519" t="s">
        <v>5</v>
      </c>
      <c r="J13863" s="650">
        <v>70.680000000000007</v>
      </c>
    </row>
    <row r="13864" spans="1:10">
      <c r="A13864" s="519" t="s">
        <v>43315</v>
      </c>
      <c r="B13864" s="519" t="str">
        <f t="shared" si="216"/>
        <v>DISPOSITIVO DE PROTECAO CONTRA SURTO (DPS),CLASSE II,1 POLO,TENSAO 175V,CORRENTES APROXIMADAS DE DESCARGA NOMINAL E MAXIMA DE 20KA E 45KA.FORNECIMENTO E COLOCACAO</v>
      </c>
      <c r="C13864" s="519" t="s">
        <v>43309</v>
      </c>
      <c r="D13864" s="519" t="s">
        <v>43310</v>
      </c>
      <c r="E13864" s="519" t="s">
        <v>43314</v>
      </c>
      <c r="I13864" s="519" t="s">
        <v>5</v>
      </c>
      <c r="J13864" s="650">
        <v>70</v>
      </c>
    </row>
    <row r="13865" spans="1:10">
      <c r="A13865" s="519" t="s">
        <v>43316</v>
      </c>
      <c r="B13865" s="519" t="str">
        <f t="shared" si="216"/>
        <v>DISPOSITIVO DE PROTECAO CONTRA SURTO (DPS),CLASSE II,1 POLO,TENSAO 175V,CORRENTES APROXIMADAS DE DESCARGA NOMINAL E MAXIMA DE 30KA E 90KA.FORNECIMENTO E COLOCACAO</v>
      </c>
      <c r="C13865" s="519" t="s">
        <v>43309</v>
      </c>
      <c r="D13865" s="519" t="s">
        <v>43310</v>
      </c>
      <c r="E13865" s="519" t="s">
        <v>43317</v>
      </c>
      <c r="I13865" s="519" t="s">
        <v>5</v>
      </c>
      <c r="J13865" s="650">
        <v>162.75</v>
      </c>
    </row>
    <row r="13866" spans="1:10">
      <c r="A13866" s="519" t="s">
        <v>43318</v>
      </c>
      <c r="B13866" s="519" t="str">
        <f t="shared" si="216"/>
        <v>DISPOSITIVO DE PROTECAO CONTRA SURTO (DPS),CLASSE II,1 POLO,TENSAO 175V,CORRENTES APROXIMADAS DE DESCARGA NOMINAL E MAXIMA DE 30KA E 90KA.FORNECIMENTO E COLOCACAO</v>
      </c>
      <c r="C13866" s="519" t="s">
        <v>43309</v>
      </c>
      <c r="D13866" s="519" t="s">
        <v>43310</v>
      </c>
      <c r="E13866" s="519" t="s">
        <v>43317</v>
      </c>
      <c r="I13866" s="519" t="s">
        <v>5</v>
      </c>
      <c r="J13866" s="650">
        <v>162.07</v>
      </c>
    </row>
    <row r="13867" spans="1:10">
      <c r="A13867" s="519" t="s">
        <v>43319</v>
      </c>
      <c r="B13867" s="519" t="str">
        <f t="shared" si="216"/>
        <v>DISPOSITIVO DE PROTECAO CONTRA SURTO (DPS),CLASSE II,1 POLO,TENSAO 275V,CORRENTES APROXIMADAS DE DESCARGA NOMINAL E MAXIMA DE 8KA E 20KA.FORNECIMENTO E COLOCACAO</v>
      </c>
      <c r="C13867" s="519" t="s">
        <v>43309</v>
      </c>
      <c r="D13867" s="519" t="s">
        <v>43320</v>
      </c>
      <c r="E13867" s="519" t="s">
        <v>43311</v>
      </c>
      <c r="I13867" s="519" t="s">
        <v>5</v>
      </c>
      <c r="J13867" s="650">
        <v>56.47</v>
      </c>
    </row>
    <row r="13868" spans="1:10">
      <c r="A13868" s="519" t="s">
        <v>43321</v>
      </c>
      <c r="B13868" s="519" t="str">
        <f t="shared" si="216"/>
        <v>DISPOSITIVO DE PROTECAO CONTRA SURTO (DPS),CLASSE II,1 POLO,TENSAO 275V,CORRENTES APROXIMADAS DE DESCARGA NOMINAL E MAXIMA DE 8KA E 20KA.FORNECIMENTO E COLOCACAO</v>
      </c>
      <c r="C13868" s="519" t="s">
        <v>43309</v>
      </c>
      <c r="D13868" s="519" t="s">
        <v>43320</v>
      </c>
      <c r="E13868" s="519" t="s">
        <v>43311</v>
      </c>
      <c r="I13868" s="519" t="s">
        <v>5</v>
      </c>
      <c r="J13868" s="650">
        <v>55.79</v>
      </c>
    </row>
    <row r="13869" spans="1:10">
      <c r="A13869" s="519" t="s">
        <v>43322</v>
      </c>
      <c r="B13869" s="519" t="str">
        <f t="shared" si="216"/>
        <v>DISPOSITIVO DE PROTECAO CONTRA SURTO (DPS),CLASSE II,1 POLO,TENSAO 275V,CORRENTES APROXIMADAS DE DESCARGA NOMINAL E MAXIMA DE 20KA E 45KA.FORNECIMENTO E COLOCACAO</v>
      </c>
      <c r="C13869" s="519" t="s">
        <v>43309</v>
      </c>
      <c r="D13869" s="519" t="s">
        <v>43320</v>
      </c>
      <c r="E13869" s="519" t="s">
        <v>43314</v>
      </c>
      <c r="I13869" s="519" t="s">
        <v>5</v>
      </c>
      <c r="J13869" s="650">
        <v>75.010000000000005</v>
      </c>
    </row>
    <row r="13870" spans="1:10">
      <c r="A13870" s="519" t="s">
        <v>43323</v>
      </c>
      <c r="B13870" s="519" t="str">
        <f t="shared" si="216"/>
        <v>DISPOSITIVO DE PROTECAO CONTRA SURTO (DPS),CLASSE II,1 POLO,TENSAO 275V,CORRENTES APROXIMADAS DE DESCARGA NOMINAL E MAXIMA DE 20KA E 45KA.FORNECIMENTO E COLOCACAO</v>
      </c>
      <c r="C13870" s="519" t="s">
        <v>43309</v>
      </c>
      <c r="D13870" s="519" t="s">
        <v>43320</v>
      </c>
      <c r="E13870" s="519" t="s">
        <v>43314</v>
      </c>
      <c r="I13870" s="519" t="s">
        <v>5</v>
      </c>
      <c r="J13870" s="650">
        <v>74.33</v>
      </c>
    </row>
    <row r="13871" spans="1:10">
      <c r="A13871" s="519" t="s">
        <v>43324</v>
      </c>
      <c r="B13871" s="519" t="str">
        <f t="shared" si="216"/>
        <v>DISPOSITIVO DE PROTECAO CONTRA SURTO (DPS),CLASSE II,1 POLO,TENSAO 275V,CORRENTES APROXIMADAS DE DESCARGA NOMINAL E MAXIMA DE 30KA E 90KA.FORNECIMENTO E COLOCACAO</v>
      </c>
      <c r="C13871" s="519" t="s">
        <v>43309</v>
      </c>
      <c r="D13871" s="519" t="s">
        <v>43320</v>
      </c>
      <c r="E13871" s="519" t="s">
        <v>43317</v>
      </c>
      <c r="I13871" s="519" t="s">
        <v>5</v>
      </c>
      <c r="J13871" s="650">
        <v>169.86</v>
      </c>
    </row>
    <row r="13872" spans="1:10">
      <c r="A13872" s="519" t="s">
        <v>43325</v>
      </c>
      <c r="B13872" s="519" t="str">
        <f t="shared" si="216"/>
        <v>DISPOSITIVO DE PROTECAO CONTRA SURTO (DPS),CLASSE II,1 POLO,TENSAO 275V,CORRENTES APROXIMADAS DE DESCARGA NOMINAL E MAXIMA DE 30KA E 90KA.FORNECIMENTO E COLOCACAO</v>
      </c>
      <c r="C13872" s="519" t="s">
        <v>43309</v>
      </c>
      <c r="D13872" s="519" t="s">
        <v>43320</v>
      </c>
      <c r="E13872" s="519" t="s">
        <v>43317</v>
      </c>
      <c r="I13872" s="519" t="s">
        <v>5</v>
      </c>
      <c r="J13872" s="650">
        <v>169.18</v>
      </c>
    </row>
    <row r="13873" spans="1:10">
      <c r="A13873" s="519" t="s">
        <v>13966</v>
      </c>
      <c r="B13873" s="519" t="str">
        <f t="shared" si="216"/>
        <v>CHAVE BLINDADA,TRIPOLAR,DE 250V,DE 30A.FORNECIMENTO E COLOCACAO</v>
      </c>
      <c r="C13873" s="519" t="s">
        <v>43326</v>
      </c>
      <c r="D13873" s="519" t="s">
        <v>34257</v>
      </c>
      <c r="I13873" s="519" t="s">
        <v>5</v>
      </c>
      <c r="J13873" s="650">
        <v>371.58</v>
      </c>
    </row>
    <row r="13874" spans="1:10">
      <c r="A13874" s="519" t="s">
        <v>13967</v>
      </c>
      <c r="B13874" s="519" t="str">
        <f t="shared" si="216"/>
        <v>CHAVE BLINDADA,TRIPOLAR,DE 250V,DE 30A.FORNECIMENTO E COLOCACAO</v>
      </c>
      <c r="C13874" s="519" t="s">
        <v>43326</v>
      </c>
      <c r="D13874" s="519" t="s">
        <v>34257</v>
      </c>
      <c r="I13874" s="519" t="s">
        <v>5</v>
      </c>
      <c r="J13874" s="650">
        <v>369.41</v>
      </c>
    </row>
    <row r="13875" spans="1:10">
      <c r="A13875" s="519" t="s">
        <v>13968</v>
      </c>
      <c r="B13875" s="519" t="str">
        <f t="shared" si="216"/>
        <v>CHAVE BLINDADA,TRIPOLAR,DE 250V,DE 60A.FORNECIMENTO E COLOCACAO</v>
      </c>
      <c r="C13875" s="519" t="s">
        <v>43327</v>
      </c>
      <c r="D13875" s="519" t="s">
        <v>34257</v>
      </c>
      <c r="I13875" s="519" t="s">
        <v>5</v>
      </c>
      <c r="J13875" s="650">
        <v>523.20000000000005</v>
      </c>
    </row>
    <row r="13876" spans="1:10">
      <c r="A13876" s="519" t="s">
        <v>13969</v>
      </c>
      <c r="B13876" s="519" t="str">
        <f t="shared" si="216"/>
        <v>CHAVE BLINDADA,TRIPOLAR,DE 250V,DE 60A.FORNECIMENTO E COLOCACAO</v>
      </c>
      <c r="C13876" s="519" t="s">
        <v>43327</v>
      </c>
      <c r="D13876" s="519" t="s">
        <v>34257</v>
      </c>
      <c r="I13876" s="519" t="s">
        <v>5</v>
      </c>
      <c r="J13876" s="650">
        <v>521.03</v>
      </c>
    </row>
    <row r="13877" spans="1:10">
      <c r="A13877" s="519" t="s">
        <v>13970</v>
      </c>
      <c r="B13877" s="519" t="str">
        <f t="shared" si="216"/>
        <v>CHAVE BLINDADA,TRIPOLAR,DE 250V,DE 100A.FORNECIMENTO E COLOCACAO</v>
      </c>
      <c r="C13877" s="519" t="s">
        <v>43328</v>
      </c>
      <c r="D13877" s="519" t="s">
        <v>34258</v>
      </c>
      <c r="I13877" s="519" t="s">
        <v>5</v>
      </c>
      <c r="J13877" s="650">
        <v>1001.66</v>
      </c>
    </row>
    <row r="13878" spans="1:10">
      <c r="A13878" s="519" t="s">
        <v>13971</v>
      </c>
      <c r="B13878" s="519" t="str">
        <f t="shared" si="216"/>
        <v>CHAVE BLINDADA,TRIPOLAR,DE 250V,DE 100A.FORNECIMENTO E COLOCACAO</v>
      </c>
      <c r="C13878" s="519" t="s">
        <v>43328</v>
      </c>
      <c r="D13878" s="519" t="s">
        <v>34258</v>
      </c>
      <c r="I13878" s="519" t="s">
        <v>5</v>
      </c>
      <c r="J13878" s="650">
        <v>999.49</v>
      </c>
    </row>
    <row r="13879" spans="1:10">
      <c r="A13879" s="519" t="s">
        <v>13972</v>
      </c>
      <c r="B13879" s="519" t="str">
        <f t="shared" si="216"/>
        <v>CHAVE BLINDADA,TRIPOLAR,DE 250V,DE 200A.FORNECIMENTO E COLOCACAO</v>
      </c>
      <c r="C13879" s="519" t="s">
        <v>43329</v>
      </c>
      <c r="D13879" s="519" t="s">
        <v>34258</v>
      </c>
      <c r="I13879" s="519" t="s">
        <v>5</v>
      </c>
      <c r="J13879" s="650">
        <v>1981.23</v>
      </c>
    </row>
    <row r="13880" spans="1:10">
      <c r="A13880" s="519" t="s">
        <v>13973</v>
      </c>
      <c r="B13880" s="519" t="str">
        <f t="shared" si="216"/>
        <v>CHAVE BLINDADA,TRIPOLAR,DE 250V,DE 200A.FORNECIMENTO E COLOCACAO</v>
      </c>
      <c r="C13880" s="519" t="s">
        <v>43329</v>
      </c>
      <c r="D13880" s="519" t="s">
        <v>34258</v>
      </c>
      <c r="I13880" s="519" t="s">
        <v>5</v>
      </c>
      <c r="J13880" s="650">
        <v>1979.06</v>
      </c>
    </row>
    <row r="13881" spans="1:10">
      <c r="A13881" s="519" t="s">
        <v>13974</v>
      </c>
      <c r="B13881" s="519" t="str">
        <f t="shared" si="216"/>
        <v>CHAVE BLINDADA,TRIPOLAR,DE 250V,DE 400A.FORNECIMENTO E COLOCACAO</v>
      </c>
      <c r="C13881" s="519" t="s">
        <v>43330</v>
      </c>
      <c r="D13881" s="519" t="s">
        <v>34258</v>
      </c>
      <c r="I13881" s="519" t="s">
        <v>5</v>
      </c>
      <c r="J13881" s="650">
        <v>2634.23</v>
      </c>
    </row>
    <row r="13882" spans="1:10">
      <c r="A13882" s="519" t="s">
        <v>13975</v>
      </c>
      <c r="B13882" s="519" t="str">
        <f t="shared" si="216"/>
        <v>CHAVE BLINDADA,TRIPOLAR,DE 250V,DE 400A.FORNECIMENTO E COLOCACAO</v>
      </c>
      <c r="C13882" s="519" t="s">
        <v>43330</v>
      </c>
      <c r="D13882" s="519" t="s">
        <v>34258</v>
      </c>
      <c r="I13882" s="519" t="s">
        <v>5</v>
      </c>
      <c r="J13882" s="650">
        <v>2632.06</v>
      </c>
    </row>
    <row r="13883" spans="1:10">
      <c r="A13883" s="519" t="s">
        <v>13976</v>
      </c>
      <c r="B13883" s="519" t="str">
        <f t="shared" si="216"/>
        <v>CHAVE BLINDADA,TRIPOLAR,DE 250V,DE 600A.FORNECIMENTO E COLOCACAO</v>
      </c>
      <c r="C13883" s="519" t="s">
        <v>43331</v>
      </c>
      <c r="D13883" s="519" t="s">
        <v>34258</v>
      </c>
      <c r="I13883" s="519" t="s">
        <v>5</v>
      </c>
      <c r="J13883" s="650">
        <v>3657.23</v>
      </c>
    </row>
    <row r="13884" spans="1:10">
      <c r="A13884" s="519" t="s">
        <v>13977</v>
      </c>
      <c r="B13884" s="519" t="str">
        <f t="shared" si="216"/>
        <v>CHAVE BLINDADA,TRIPOLAR,DE 250V,DE 600A.FORNECIMENTO E COLOCACAO</v>
      </c>
      <c r="C13884" s="519" t="s">
        <v>43331</v>
      </c>
      <c r="D13884" s="519" t="s">
        <v>34258</v>
      </c>
      <c r="I13884" s="519" t="s">
        <v>5</v>
      </c>
      <c r="J13884" s="650">
        <v>3655.06</v>
      </c>
    </row>
    <row r="13885" spans="1:10">
      <c r="A13885" s="519" t="s">
        <v>13978</v>
      </c>
      <c r="B13885" s="519" t="str">
        <f t="shared" si="216"/>
        <v>CHAVE GUARDA MOTOR,TRIFASICA,ATE 3CV,220V,EM CAIXA METALICA,COMPREENDENDO:CHAVE MAGNETICA COM RELE TERMICO,SINALEIRA(VERDE E VERMELHO)E BOTOEIRA LIGA/DESLIGA.FORNECIMENTO E COLOCACAO</v>
      </c>
      <c r="C13885" s="519" t="s">
        <v>43332</v>
      </c>
      <c r="D13885" s="519" t="s">
        <v>43333</v>
      </c>
      <c r="E13885" s="519" t="s">
        <v>43334</v>
      </c>
      <c r="F13885" s="519" t="s">
        <v>31370</v>
      </c>
      <c r="I13885" s="519" t="s">
        <v>5</v>
      </c>
      <c r="J13885" s="650">
        <v>251.45</v>
      </c>
    </row>
    <row r="13886" spans="1:10">
      <c r="A13886" s="519" t="s">
        <v>13979</v>
      </c>
      <c r="B13886" s="519" t="str">
        <f t="shared" si="216"/>
        <v>CHAVE GUARDA MOTOR,TRIFASICA,ATE 3CV,220V,EM CAIXA METALICA,COMPREENDENDO:CHAVE MAGNETICA COM RELE TERMICO,SINALEIRA(VERDE E VERMELHO)E BOTOEIRA LIGA/DESLIGA.FORNECIMENTO E COLOCACAO</v>
      </c>
      <c r="C13886" s="519" t="s">
        <v>43332</v>
      </c>
      <c r="D13886" s="519" t="s">
        <v>43333</v>
      </c>
      <c r="E13886" s="519" t="s">
        <v>43334</v>
      </c>
      <c r="F13886" s="519" t="s">
        <v>31370</v>
      </c>
      <c r="I13886" s="519" t="s">
        <v>5</v>
      </c>
      <c r="J13886" s="650">
        <v>246.03</v>
      </c>
    </row>
    <row r="13887" spans="1:10">
      <c r="A13887" s="519" t="s">
        <v>13980</v>
      </c>
      <c r="B13887" s="519" t="str">
        <f t="shared" si="216"/>
        <v>CHAVE GUARDA MOTOR,TRIFASICA,5CV,220V,EM CAIXA METALICA,COMPREENDENDO:CHAVE MAGNETICA COM RELE TERMICO,SINALEIRA(VERDE E VERMELHO)E BOTOEIRA LIGA/DESLIGA.FORNECIMENTO E COLOCACAO</v>
      </c>
      <c r="C13887" s="519" t="s">
        <v>43335</v>
      </c>
      <c r="D13887" s="519" t="s">
        <v>43336</v>
      </c>
      <c r="E13887" s="519" t="s">
        <v>43337</v>
      </c>
      <c r="I13887" s="519" t="s">
        <v>5</v>
      </c>
      <c r="J13887" s="650">
        <v>270.06</v>
      </c>
    </row>
    <row r="13888" spans="1:10">
      <c r="A13888" s="519" t="s">
        <v>13981</v>
      </c>
      <c r="B13888" s="519" t="str">
        <f t="shared" si="216"/>
        <v>CHAVE GUARDA MOTOR,TRIFASICA,5CV,220V,EM CAIXA METALICA,COMPREENDENDO:CHAVE MAGNETICA COM RELE TERMICO,SINALEIRA(VERDE E VERMELHO)E BOTOEIRA LIGA/DESLIGA.FORNECIMENTO E COLOCACAO</v>
      </c>
      <c r="C13888" s="519" t="s">
        <v>43335</v>
      </c>
      <c r="D13888" s="519" t="s">
        <v>43336</v>
      </c>
      <c r="E13888" s="519" t="s">
        <v>43337</v>
      </c>
      <c r="I13888" s="519" t="s">
        <v>5</v>
      </c>
      <c r="J13888" s="650">
        <v>264.64</v>
      </c>
    </row>
    <row r="13889" spans="1:10">
      <c r="A13889" s="519" t="s">
        <v>13982</v>
      </c>
      <c r="B13889" s="519" t="str">
        <f t="shared" si="216"/>
        <v>CHAVE GUARDA MOTOR,TRIFASICA,7,5/10CV,220V,EM CAIXA METALICA,COMPREENDENDO:CHAVE MAGNETICA COM RELE TERMICO,SINALEIRA(VERDE E VERMELHO)E BOTOEIRA LIGA/DESLIGA.FORNECIMENTO E COLOCACAO</v>
      </c>
      <c r="C13889" s="519" t="s">
        <v>43338</v>
      </c>
      <c r="D13889" s="519" t="s">
        <v>43339</v>
      </c>
      <c r="E13889" s="519" t="s">
        <v>43340</v>
      </c>
      <c r="F13889" s="519" t="s">
        <v>34257</v>
      </c>
      <c r="I13889" s="519" t="s">
        <v>5</v>
      </c>
      <c r="J13889" s="650">
        <v>277.27</v>
      </c>
    </row>
    <row r="13890" spans="1:10">
      <c r="A13890" s="519" t="s">
        <v>13983</v>
      </c>
      <c r="B13890" s="519" t="str">
        <f t="shared" si="216"/>
        <v>CHAVE GUARDA MOTOR,TRIFASICA,7,5/10CV,220V,EM CAIXA METALICA,COMPREENDENDO:CHAVE MAGNETICA COM RELE TERMICO,SINALEIRA(VERDE E VERMELHO)E BOTOEIRA LIGA/DESLIGA.FORNECIMENTO E COLOCACAO</v>
      </c>
      <c r="C13890" s="519" t="s">
        <v>43338</v>
      </c>
      <c r="D13890" s="519" t="s">
        <v>43339</v>
      </c>
      <c r="E13890" s="519" t="s">
        <v>43340</v>
      </c>
      <c r="F13890" s="519" t="s">
        <v>34257</v>
      </c>
      <c r="I13890" s="519" t="s">
        <v>5</v>
      </c>
      <c r="J13890" s="650">
        <v>271.85000000000002</v>
      </c>
    </row>
    <row r="13891" spans="1:10">
      <c r="A13891" s="519" t="s">
        <v>13984</v>
      </c>
      <c r="B13891" s="519" t="str">
        <f t="shared" si="216"/>
        <v>CHAVE BOIA,AUTOMATICA,DE MERCURIO,UNIPOLAR.FORNECIMENTO E COLOCACAO</v>
      </c>
      <c r="C13891" s="519" t="s">
        <v>43341</v>
      </c>
      <c r="D13891" s="519" t="s">
        <v>34540</v>
      </c>
      <c r="I13891" s="519" t="s">
        <v>5</v>
      </c>
      <c r="J13891" s="650">
        <v>110.6</v>
      </c>
    </row>
    <row r="13892" spans="1:10">
      <c r="A13892" s="519" t="s">
        <v>13985</v>
      </c>
      <c r="B13892" s="519" t="str">
        <f t="shared" si="216"/>
        <v>CHAVE BOIA,AUTOMATICA,DE MERCURIO,UNIPOLAR.FORNECIMENTO E COLOCACAO</v>
      </c>
      <c r="C13892" s="519" t="s">
        <v>43341</v>
      </c>
      <c r="D13892" s="519" t="s">
        <v>34540</v>
      </c>
      <c r="I13892" s="519" t="s">
        <v>5</v>
      </c>
      <c r="J13892" s="650">
        <v>99.76</v>
      </c>
    </row>
    <row r="13893" spans="1:10">
      <c r="A13893" s="519" t="s">
        <v>13986</v>
      </c>
      <c r="B13893" s="519" t="str">
        <f t="shared" si="216"/>
        <v>ARMACAO SECUNDARIA OU REX PARA 2 LINHAS,COMPLETA.FORNECIMENTO E COLOCACAO</v>
      </c>
      <c r="C13893" s="519" t="s">
        <v>43342</v>
      </c>
      <c r="D13893" s="519" t="s">
        <v>34477</v>
      </c>
      <c r="I13893" s="519" t="s">
        <v>5</v>
      </c>
      <c r="J13893" s="650">
        <v>141.38</v>
      </c>
    </row>
    <row r="13894" spans="1:10">
      <c r="A13894" s="519" t="s">
        <v>13987</v>
      </c>
      <c r="B13894" s="519" t="str">
        <f t="shared" si="216"/>
        <v>ARMACAO SECUNDARIA OU REX PARA 2 LINHAS,COMPLETA.FORNECIMENTO E COLOCACAO</v>
      </c>
      <c r="C13894" s="519" t="s">
        <v>43342</v>
      </c>
      <c r="D13894" s="519" t="s">
        <v>34477</v>
      </c>
      <c r="I13894" s="519" t="s">
        <v>5</v>
      </c>
      <c r="J13894" s="650">
        <v>133.26</v>
      </c>
    </row>
    <row r="13895" spans="1:10">
      <c r="A13895" s="519" t="s">
        <v>13988</v>
      </c>
      <c r="B13895" s="519" t="str">
        <f t="shared" si="216"/>
        <v>ARMACAO SECUNDARIA OU REX PARA 3 LINHAS,COMPLETA.FORNECIMENTO E COLOCACAO</v>
      </c>
      <c r="C13895" s="519" t="s">
        <v>43343</v>
      </c>
      <c r="D13895" s="519" t="s">
        <v>34477</v>
      </c>
      <c r="I13895" s="519" t="s">
        <v>5</v>
      </c>
      <c r="J13895" s="650">
        <v>224.59</v>
      </c>
    </row>
    <row r="13896" spans="1:10">
      <c r="A13896" s="519" t="s">
        <v>13989</v>
      </c>
      <c r="B13896" s="519" t="str">
        <f t="shared" ref="B13896:B13959" si="217">C13896&amp;D13896&amp;E13896&amp;F13896&amp;G13896&amp;H13896</f>
        <v>ARMACAO SECUNDARIA OU REX PARA 3 LINHAS,COMPLETA.FORNECIMENTO E COLOCACAO</v>
      </c>
      <c r="C13896" s="519" t="s">
        <v>43343</v>
      </c>
      <c r="D13896" s="519" t="s">
        <v>34477</v>
      </c>
      <c r="I13896" s="519" t="s">
        <v>5</v>
      </c>
      <c r="J13896" s="650">
        <v>214.84</v>
      </c>
    </row>
    <row r="13897" spans="1:10">
      <c r="A13897" s="519" t="s">
        <v>13990</v>
      </c>
      <c r="B13897" s="519" t="str">
        <f t="shared" si="217"/>
        <v>ARMACAO SECUNDARIA OU REX PARA 4 LINHAS,COMPLETA.FORNECIMENTO E COLOCACAO</v>
      </c>
      <c r="C13897" s="519" t="s">
        <v>43344</v>
      </c>
      <c r="D13897" s="519" t="s">
        <v>34477</v>
      </c>
      <c r="I13897" s="519" t="s">
        <v>5</v>
      </c>
      <c r="J13897" s="650">
        <v>249.39</v>
      </c>
    </row>
    <row r="13898" spans="1:10">
      <c r="A13898" s="519" t="s">
        <v>13991</v>
      </c>
      <c r="B13898" s="519" t="str">
        <f t="shared" si="217"/>
        <v>ARMACAO SECUNDARIA OU REX PARA 4 LINHAS,COMPLETA.FORNECIMENTO E COLOCACAO</v>
      </c>
      <c r="C13898" s="519" t="s">
        <v>43344</v>
      </c>
      <c r="D13898" s="519" t="s">
        <v>34477</v>
      </c>
      <c r="I13898" s="519" t="s">
        <v>5</v>
      </c>
      <c r="J13898" s="650">
        <v>238.55</v>
      </c>
    </row>
    <row r="13899" spans="1:10">
      <c r="A13899" s="519" t="s">
        <v>13992</v>
      </c>
      <c r="B13899" s="519" t="str">
        <f t="shared" si="217"/>
        <v>FIO DE COBRE COM ISOLAMENTO TERMOPLASTICO,ANTICHAMA,COMPREENDENDO:PREPARO,CORTE E ENFIACAO EM ELETRODUTOS,NA BITOLA DE 1MM2,450/750V.FORNECIMENTO E COLOCACAO</v>
      </c>
      <c r="C13899" s="519" t="s">
        <v>43345</v>
      </c>
      <c r="D13899" s="519" t="s">
        <v>43346</v>
      </c>
      <c r="E13899" s="519" t="s">
        <v>43347</v>
      </c>
      <c r="I13899" s="519" t="s">
        <v>36</v>
      </c>
      <c r="J13899" s="650">
        <v>2.2999999999999998</v>
      </c>
    </row>
    <row r="13900" spans="1:10">
      <c r="A13900" s="519" t="s">
        <v>13993</v>
      </c>
      <c r="B13900" s="519" t="str">
        <f t="shared" si="217"/>
        <v>FIO DE COBRE COM ISOLAMENTO TERMOPLASTICO,ANTICHAMA,COMPREENDENDO:PREPARO,CORTE E ENFIACAO EM ELETRODUTOS,NA BITOLA DE 1MM2,450/750V.FORNECIMENTO E COLOCACAO</v>
      </c>
      <c r="C13900" s="519" t="s">
        <v>43345</v>
      </c>
      <c r="D13900" s="519" t="s">
        <v>43346</v>
      </c>
      <c r="E13900" s="519" t="s">
        <v>43347</v>
      </c>
      <c r="I13900" s="519" t="s">
        <v>36</v>
      </c>
      <c r="J13900" s="650">
        <v>2.14</v>
      </c>
    </row>
    <row r="13901" spans="1:10">
      <c r="A13901" s="519" t="s">
        <v>13994</v>
      </c>
      <c r="B13901" s="519" t="str">
        <f t="shared" si="217"/>
        <v>FIO DE COBRE COM ISOLAMENTO TERMOPLASTICO,ANTICHAMA,COMPREENDENDO:PREPARO,CORTE E ENFIACAO EM ELETRODUTOS,NA BITOLA DE 1,5MM2,450/750V.FORNECIMENTO E COLOCACAO</v>
      </c>
      <c r="C13901" s="519" t="s">
        <v>43345</v>
      </c>
      <c r="D13901" s="519" t="s">
        <v>43346</v>
      </c>
      <c r="E13901" s="519" t="s">
        <v>43348</v>
      </c>
      <c r="I13901" s="519" t="s">
        <v>36</v>
      </c>
      <c r="J13901" s="650">
        <v>3.1</v>
      </c>
    </row>
    <row r="13902" spans="1:10">
      <c r="A13902" s="519" t="s">
        <v>13995</v>
      </c>
      <c r="B13902" s="519" t="str">
        <f t="shared" si="217"/>
        <v>FIO DE COBRE COM ISOLAMENTO TERMOPLASTICO,ANTICHAMA,COMPREENDENDO:PREPARO,CORTE E ENFIACAO EM ELETRODUTOS,NA BITOLA DE 1,5MM2,450/750V.FORNECIMENTO E COLOCACAO</v>
      </c>
      <c r="C13902" s="519" t="s">
        <v>43345</v>
      </c>
      <c r="D13902" s="519" t="s">
        <v>43346</v>
      </c>
      <c r="E13902" s="519" t="s">
        <v>43348</v>
      </c>
      <c r="I13902" s="519" t="s">
        <v>36</v>
      </c>
      <c r="J13902" s="650">
        <v>2.88</v>
      </c>
    </row>
    <row r="13903" spans="1:10">
      <c r="A13903" s="519" t="s">
        <v>13996</v>
      </c>
      <c r="B13903" s="519" t="str">
        <f t="shared" si="217"/>
        <v>FIO DE COBRE COM ISOLAMENTO TERMOPLASTICO,ANTICHAMA,COMPREENDENDO:PREPARO,CORTE E ENFIACAO EM ELETRODUTOS,NA BITOLA DE 2,5MM2,450/750V.FORNECIMENTO E COLOCACAO</v>
      </c>
      <c r="C13903" s="519" t="s">
        <v>43345</v>
      </c>
      <c r="D13903" s="519" t="s">
        <v>43349</v>
      </c>
      <c r="E13903" s="519" t="s">
        <v>43348</v>
      </c>
      <c r="I13903" s="519" t="s">
        <v>36</v>
      </c>
      <c r="J13903" s="650">
        <v>4</v>
      </c>
    </row>
    <row r="13904" spans="1:10">
      <c r="A13904" s="519" t="s">
        <v>13997</v>
      </c>
      <c r="B13904" s="519" t="str">
        <f t="shared" si="217"/>
        <v>FIO DE COBRE COM ISOLAMENTO TERMOPLASTICO,ANTICHAMA,COMPREENDENDO:PREPARO,CORTE E ENFIACAO EM ELETRODUTOS,NA BITOLA DE 2,5MM2,450/750V.FORNECIMENTO E COLOCACAO</v>
      </c>
      <c r="C13904" s="519" t="s">
        <v>43345</v>
      </c>
      <c r="D13904" s="519" t="s">
        <v>43349</v>
      </c>
      <c r="E13904" s="519" t="s">
        <v>43348</v>
      </c>
      <c r="I13904" s="519" t="s">
        <v>36</v>
      </c>
      <c r="J13904" s="650">
        <v>3.73</v>
      </c>
    </row>
    <row r="13905" spans="1:10">
      <c r="A13905" s="519" t="s">
        <v>13998</v>
      </c>
      <c r="B13905" s="519" t="str">
        <f t="shared" si="217"/>
        <v>FIO DE COBRE COM ISOLAMENTO TERMOPLASTICO,ANTICHAMA,COMPREENDENDO:PREPARO,CORTE E ENFIACAO EM ELETRODUTOS,NA BITOLA DE 4MM2,450/750V.FORNECIMENTO E COLOCACAO</v>
      </c>
      <c r="C13905" s="519" t="s">
        <v>43345</v>
      </c>
      <c r="D13905" s="519" t="s">
        <v>43350</v>
      </c>
      <c r="E13905" s="519" t="s">
        <v>43347</v>
      </c>
      <c r="I13905" s="519" t="s">
        <v>36</v>
      </c>
      <c r="J13905" s="650">
        <v>6.19</v>
      </c>
    </row>
    <row r="13906" spans="1:10">
      <c r="A13906" s="519" t="s">
        <v>13999</v>
      </c>
      <c r="B13906" s="519" t="str">
        <f t="shared" si="217"/>
        <v>FIO DE COBRE COM ISOLAMENTO TERMOPLASTICO,ANTICHAMA,COMPREENDENDO:PREPARO,CORTE E ENFIACAO EM ELETRODUTOS,NA BITOLA DE 4MM2,450/750V.FORNECIMENTO E COLOCACAO</v>
      </c>
      <c r="C13906" s="519" t="s">
        <v>43345</v>
      </c>
      <c r="D13906" s="519" t="s">
        <v>43350</v>
      </c>
      <c r="E13906" s="519" t="s">
        <v>43347</v>
      </c>
      <c r="I13906" s="519" t="s">
        <v>36</v>
      </c>
      <c r="J13906" s="650">
        <v>5.86</v>
      </c>
    </row>
    <row r="13907" spans="1:10">
      <c r="A13907" s="519" t="s">
        <v>14000</v>
      </c>
      <c r="B13907" s="519" t="str">
        <f t="shared" si="217"/>
        <v>FIO DE COBRE COM ISOLAMENTO TERMOPLASTICO,ANTICHAMA,COMPREENDENDO:PREPARO,CORTE E ENFIACAO EM ELETRODUTOS,NA BITOLA DE 6MM2,450/750V.FORNECIMENTO E COLOCACAO</v>
      </c>
      <c r="C13907" s="519" t="s">
        <v>43345</v>
      </c>
      <c r="D13907" s="519" t="s">
        <v>43351</v>
      </c>
      <c r="E13907" s="519" t="s">
        <v>43347</v>
      </c>
      <c r="I13907" s="519" t="s">
        <v>36</v>
      </c>
      <c r="J13907" s="650">
        <v>8.31</v>
      </c>
    </row>
    <row r="13908" spans="1:10">
      <c r="A13908" s="519" t="s">
        <v>14001</v>
      </c>
      <c r="B13908" s="519" t="str">
        <f t="shared" si="217"/>
        <v>FIO DE COBRE COM ISOLAMENTO TERMOPLASTICO,ANTICHAMA,COMPREENDENDO:PREPARO,CORTE E ENFIACAO EM ELETRODUTOS,NA BITOLA DE 6MM2,450/750V.FORNECIMENTO E COLOCACAO</v>
      </c>
      <c r="C13908" s="519" t="s">
        <v>43345</v>
      </c>
      <c r="D13908" s="519" t="s">
        <v>43351</v>
      </c>
      <c r="E13908" s="519" t="s">
        <v>43347</v>
      </c>
      <c r="I13908" s="519" t="s">
        <v>36</v>
      </c>
      <c r="J13908" s="650">
        <v>7.93</v>
      </c>
    </row>
    <row r="13909" spans="1:10">
      <c r="A13909" s="519" t="s">
        <v>14002</v>
      </c>
      <c r="B13909" s="519" t="str">
        <f t="shared" si="217"/>
        <v>FIO DE COBRE COM ISOLAMENTO TERMOPLASTICO,ANTICHAMA,COMPREENDENDO:PREPARO,CORTE E ENFIACAO EM ELETRODUTOS,NA BITOLA DE 10MM2,450/750V.FORNECIMENTO E COLOCACAO</v>
      </c>
      <c r="C13909" s="519" t="s">
        <v>43345</v>
      </c>
      <c r="D13909" s="519" t="s">
        <v>43346</v>
      </c>
      <c r="E13909" s="519" t="s">
        <v>43352</v>
      </c>
      <c r="I13909" s="519" t="s">
        <v>36</v>
      </c>
      <c r="J13909" s="650">
        <v>12.34</v>
      </c>
    </row>
    <row r="13910" spans="1:10">
      <c r="A13910" s="519" t="s">
        <v>14003</v>
      </c>
      <c r="B13910" s="519" t="str">
        <f t="shared" si="217"/>
        <v>FIO DE COBRE COM ISOLAMENTO TERMOPLASTICO,ANTICHAMA,COMPREENDENDO:PREPARO,CORTE E ENFIACAO EM ELETRODUTOS,NA BITOLA DE 10MM2,450/750V.FORNECIMENTO E COLOCACAO</v>
      </c>
      <c r="C13910" s="519" t="s">
        <v>43345</v>
      </c>
      <c r="D13910" s="519" t="s">
        <v>43346</v>
      </c>
      <c r="E13910" s="519" t="s">
        <v>43352</v>
      </c>
      <c r="I13910" s="519" t="s">
        <v>36</v>
      </c>
      <c r="J13910" s="650">
        <v>11.9</v>
      </c>
    </row>
    <row r="13911" spans="1:10">
      <c r="A13911" s="519" t="s">
        <v>14004</v>
      </c>
      <c r="B13911" s="519" t="str">
        <f t="shared" si="217"/>
        <v>CABO DE COBRE FLEXIVEL COM ISOLAMENTO TERMOPLASTICO,COMPREENDENDO:PREPARO,CORTE E ENFIACAO EM ELETRODUTOS,NA BITOLA DE 1,5MM2, 450/750V.FORNECIMENTO E COLOCACAO</v>
      </c>
      <c r="C13911" s="519" t="s">
        <v>50536</v>
      </c>
      <c r="D13911" s="519" t="s">
        <v>43346</v>
      </c>
      <c r="E13911" s="519" t="s">
        <v>50537</v>
      </c>
      <c r="I13911" s="519" t="s">
        <v>36</v>
      </c>
      <c r="J13911" s="650">
        <v>2.72</v>
      </c>
    </row>
    <row r="13912" spans="1:10">
      <c r="A13912" s="519" t="s">
        <v>14005</v>
      </c>
      <c r="B13912" s="519" t="str">
        <f t="shared" si="217"/>
        <v>CABO DE COBRE FLEXIVEL COM ISOLAMENTO TERMOPLASTICO,COMPREENDENDO:PREPARO,CORTE E ENFIACAO EM ELETRODUTOS,NA BITOLA DE 1,5MM2, 450/750V.FORNECIMENTO E COLOCACAO</v>
      </c>
      <c r="C13912" s="519" t="s">
        <v>50536</v>
      </c>
      <c r="D13912" s="519" t="s">
        <v>43346</v>
      </c>
      <c r="E13912" s="519" t="s">
        <v>50537</v>
      </c>
      <c r="I13912" s="519" t="s">
        <v>36</v>
      </c>
      <c r="J13912" s="650">
        <v>2.5</v>
      </c>
    </row>
    <row r="13913" spans="1:10">
      <c r="A13913" s="519" t="s">
        <v>14006</v>
      </c>
      <c r="B13913" s="519" t="str">
        <f t="shared" si="217"/>
        <v>CABO DE COBRE FLEXIVEL COM ISOLAMENTO TERMOPLASTICO,COMPREENDENDO:PREPARO,CORTE E ENFIACAO EM ELETRODUTOS,NA BITOLA DE 2,5MM2, 450/750V.FORNECIMENTO E COLOCACAO</v>
      </c>
      <c r="C13913" s="519" t="s">
        <v>50536</v>
      </c>
      <c r="D13913" s="519" t="s">
        <v>43349</v>
      </c>
      <c r="E13913" s="519" t="s">
        <v>50537</v>
      </c>
      <c r="I13913" s="519" t="s">
        <v>36</v>
      </c>
      <c r="J13913" s="650">
        <v>3.81</v>
      </c>
    </row>
    <row r="13914" spans="1:10">
      <c r="A13914" s="519" t="s">
        <v>14007</v>
      </c>
      <c r="B13914" s="519" t="str">
        <f t="shared" si="217"/>
        <v>CABO DE COBRE FLEXIVEL COM ISOLAMENTO TERMOPLASTICO,COMPREENDENDO:PREPARO,CORTE E ENFIACAO EM ELETRODUTOS,NA BITOLA DE 2,5MM2, 450/750V.FORNECIMENTO E COLOCACAO</v>
      </c>
      <c r="C13914" s="519" t="s">
        <v>50536</v>
      </c>
      <c r="D13914" s="519" t="s">
        <v>43349</v>
      </c>
      <c r="E13914" s="519" t="s">
        <v>50537</v>
      </c>
      <c r="I13914" s="519" t="s">
        <v>36</v>
      </c>
      <c r="J13914" s="650">
        <v>3.54</v>
      </c>
    </row>
    <row r="13915" spans="1:10">
      <c r="A13915" s="519" t="s">
        <v>14008</v>
      </c>
      <c r="B13915" s="519" t="str">
        <f t="shared" si="217"/>
        <v>CABO DE COBRE FLEXIVEL COM ISOLAMENTO TERMOPLASTICO,COMPREENDENDO:PREPARO,CORTE E ENFIACAO EM ELETRODUTOS NA BITOLA DE 4MM2, 450/750V.FORNECIMENTO E COLOCACAO</v>
      </c>
      <c r="C13915" s="519" t="s">
        <v>50536</v>
      </c>
      <c r="D13915" s="519" t="s">
        <v>50538</v>
      </c>
      <c r="E13915" s="519" t="s">
        <v>50539</v>
      </c>
      <c r="I13915" s="519" t="s">
        <v>36</v>
      </c>
      <c r="J13915" s="650">
        <v>5.27</v>
      </c>
    </row>
    <row r="13916" spans="1:10">
      <c r="A13916" s="519" t="s">
        <v>14009</v>
      </c>
      <c r="B13916" s="519" t="str">
        <f t="shared" si="217"/>
        <v>CABO DE COBRE FLEXIVEL COM ISOLAMENTO TERMOPLASTICO,COMPREENDENDO:PREPARO,CORTE E ENFIACAO EM ELETRODUTOS NA BITOLA DE 4MM2, 450/750V.FORNECIMENTO E COLOCACAO</v>
      </c>
      <c r="C13916" s="519" t="s">
        <v>50536</v>
      </c>
      <c r="D13916" s="519" t="s">
        <v>50538</v>
      </c>
      <c r="E13916" s="519" t="s">
        <v>50539</v>
      </c>
      <c r="I13916" s="519" t="s">
        <v>36</v>
      </c>
      <c r="J13916" s="650">
        <v>4.9400000000000004</v>
      </c>
    </row>
    <row r="13917" spans="1:10">
      <c r="A13917" s="519" t="s">
        <v>14010</v>
      </c>
      <c r="B13917" s="519" t="str">
        <f t="shared" si="217"/>
        <v>CABO DE COBRE FLEXIVEL COM ISOLAMENTO TERMOPLASTICO,COMPREENDENDO:PREPARO,CORTE E ENFIACAO EM ELETRODUTOS,NA BITOLA DE 6MM2, 450/750V.FORNECIMENTO E COLOCACAO</v>
      </c>
      <c r="C13917" s="519" t="s">
        <v>50536</v>
      </c>
      <c r="D13917" s="519" t="s">
        <v>43351</v>
      </c>
      <c r="E13917" s="519" t="s">
        <v>50539</v>
      </c>
      <c r="I13917" s="519" t="s">
        <v>36</v>
      </c>
      <c r="J13917" s="650">
        <v>6.97</v>
      </c>
    </row>
    <row r="13918" spans="1:10">
      <c r="A13918" s="519" t="s">
        <v>14011</v>
      </c>
      <c r="B13918" s="519" t="str">
        <f t="shared" si="217"/>
        <v>CABO DE COBRE FLEXIVEL COM ISOLAMENTO TERMOPLASTICO,COMPREENDENDO:PREPARO,CORTE E ENFIACAO EM ELETRODUTOS,NA BITOLA DE 6MM2, 450/750V.FORNECIMENTO E COLOCACAO</v>
      </c>
      <c r="C13918" s="519" t="s">
        <v>50536</v>
      </c>
      <c r="D13918" s="519" t="s">
        <v>43351</v>
      </c>
      <c r="E13918" s="519" t="s">
        <v>50539</v>
      </c>
      <c r="I13918" s="519" t="s">
        <v>36</v>
      </c>
      <c r="J13918" s="650">
        <v>6.59</v>
      </c>
    </row>
    <row r="13919" spans="1:10">
      <c r="A13919" s="519" t="s">
        <v>14012</v>
      </c>
      <c r="B13919" s="519" t="str">
        <f t="shared" si="217"/>
        <v>CABO DE COBRE FLEXIVEL COM ISOLAMENTO TERMOPLASTICO,COMPREENDENDO:PREPARO,CORTE E ENFIACAO EM ELETRODUTOS NA BITOLA DE 10MM2, 450/750V.FORNECIMENTO E COLOCACAO</v>
      </c>
      <c r="C13919" s="519" t="s">
        <v>50536</v>
      </c>
      <c r="D13919" s="519" t="s">
        <v>50540</v>
      </c>
      <c r="E13919" s="519" t="s">
        <v>50541</v>
      </c>
      <c r="I13919" s="519" t="s">
        <v>36</v>
      </c>
      <c r="J13919" s="650">
        <v>10.220000000000001</v>
      </c>
    </row>
    <row r="13920" spans="1:10">
      <c r="A13920" s="519" t="s">
        <v>14013</v>
      </c>
      <c r="B13920" s="519" t="str">
        <f t="shared" si="217"/>
        <v>CABO DE COBRE FLEXIVEL COM ISOLAMENTO TERMOPLASTICO,COMPREENDENDO:PREPARO,CORTE E ENFIACAO EM ELETRODUTOS NA BITOLA DE 10MM2, 450/750V.FORNECIMENTO E COLOCACAO</v>
      </c>
      <c r="C13920" s="519" t="s">
        <v>50536</v>
      </c>
      <c r="D13920" s="519" t="s">
        <v>50540</v>
      </c>
      <c r="E13920" s="519" t="s">
        <v>50541</v>
      </c>
      <c r="I13920" s="519" t="s">
        <v>36</v>
      </c>
      <c r="J13920" s="650">
        <v>9.7899999999999991</v>
      </c>
    </row>
    <row r="13921" spans="1:10">
      <c r="A13921" s="519" t="s">
        <v>14014</v>
      </c>
      <c r="B13921" s="519" t="str">
        <f t="shared" si="217"/>
        <v>CABO DE COBRE FLEXIVEL COM ISOLAMENTO TERMOPLASTICO,COMPREENDENDO:PREPARO,CORTE E ENFIACAO EM ELETRODUTOS,NA BITOLA DE 16MM2, 450/750V.FORNECIMENTO E COLOCACAO</v>
      </c>
      <c r="C13921" s="519" t="s">
        <v>50536</v>
      </c>
      <c r="D13921" s="519" t="s">
        <v>43346</v>
      </c>
      <c r="E13921" s="519" t="s">
        <v>50542</v>
      </c>
      <c r="I13921" s="519" t="s">
        <v>36</v>
      </c>
      <c r="J13921" s="650">
        <v>14.62</v>
      </c>
    </row>
    <row r="13922" spans="1:10">
      <c r="A13922" s="519" t="s">
        <v>14015</v>
      </c>
      <c r="B13922" s="519" t="str">
        <f t="shared" si="217"/>
        <v>CABO DE COBRE FLEXIVEL COM ISOLAMENTO TERMOPLASTICO,COMPREENDENDO:PREPARO,CORTE E ENFIACAO EM ELETRODUTOS,NA BITOLA DE 16MM2, 450/750V.FORNECIMENTO E COLOCACAO</v>
      </c>
      <c r="C13922" s="519" t="s">
        <v>50536</v>
      </c>
      <c r="D13922" s="519" t="s">
        <v>43346</v>
      </c>
      <c r="E13922" s="519" t="s">
        <v>50542</v>
      </c>
      <c r="I13922" s="519" t="s">
        <v>36</v>
      </c>
      <c r="J13922" s="650">
        <v>14.13</v>
      </c>
    </row>
    <row r="13923" spans="1:10">
      <c r="A13923" s="519" t="s">
        <v>14016</v>
      </c>
      <c r="B13923" s="519" t="str">
        <f t="shared" si="217"/>
        <v>CABO DE COBRE FLEXIVEL COM ISOLAMENTO TERMOPLASTICO,COMPREENDENDO:PREPARO,CORTE E ENFIACAO EM ELETRODUTOS,NA BITOLA DE 25MM2, 450/750V.FORNECIMENTO E COLOCACAO</v>
      </c>
      <c r="C13923" s="519" t="s">
        <v>50536</v>
      </c>
      <c r="D13923" s="519" t="s">
        <v>43349</v>
      </c>
      <c r="E13923" s="519" t="s">
        <v>50543</v>
      </c>
      <c r="I13923" s="519" t="s">
        <v>36</v>
      </c>
      <c r="J13923" s="650">
        <v>21.26</v>
      </c>
    </row>
    <row r="13924" spans="1:10">
      <c r="A13924" s="519" t="s">
        <v>14017</v>
      </c>
      <c r="B13924" s="519" t="str">
        <f t="shared" si="217"/>
        <v>CABO DE COBRE FLEXIVEL COM ISOLAMENTO TERMOPLASTICO,COMPREENDENDO:PREPARO,CORTE E ENFIACAO EM ELETRODUTOS,NA BITOLA DE 25MM2, 450/750V.FORNECIMENTO E COLOCACAO</v>
      </c>
      <c r="C13924" s="519" t="s">
        <v>50536</v>
      </c>
      <c r="D13924" s="519" t="s">
        <v>43349</v>
      </c>
      <c r="E13924" s="519" t="s">
        <v>50543</v>
      </c>
      <c r="I13924" s="519" t="s">
        <v>36</v>
      </c>
      <c r="J13924" s="650">
        <v>20.72</v>
      </c>
    </row>
    <row r="13925" spans="1:10">
      <c r="A13925" s="519" t="s">
        <v>14018</v>
      </c>
      <c r="B13925" s="519" t="str">
        <f t="shared" si="217"/>
        <v>CABO DE COBRE FLEXIVEL COM ISOLAMENTO TERMOPLASTICO,COMPREENDENDO:PREPARO,CORTE E ENFIACAO EM ELETRODUTOS,NA BITOLA DE 35MM2, 450/750V.FORNECIMENTO E COLOCACAO</v>
      </c>
      <c r="C13925" s="519" t="s">
        <v>50536</v>
      </c>
      <c r="D13925" s="519" t="s">
        <v>50544</v>
      </c>
      <c r="E13925" s="519" t="s">
        <v>50543</v>
      </c>
      <c r="I13925" s="519" t="s">
        <v>36</v>
      </c>
      <c r="J13925" s="650">
        <v>30.05</v>
      </c>
    </row>
    <row r="13926" spans="1:10">
      <c r="A13926" s="519" t="s">
        <v>14019</v>
      </c>
      <c r="B13926" s="519" t="str">
        <f t="shared" si="217"/>
        <v>CABO DE COBRE FLEXIVEL COM ISOLAMENTO TERMOPLASTICO,COMPREENDENDO:PREPARO,CORTE E ENFIACAO EM ELETRODUTOS,NA BITOLA DE 35MM2, 450/750V.FORNECIMENTO E COLOCACAO</v>
      </c>
      <c r="C13926" s="519" t="s">
        <v>50536</v>
      </c>
      <c r="D13926" s="519" t="s">
        <v>50544</v>
      </c>
      <c r="E13926" s="519" t="s">
        <v>50543</v>
      </c>
      <c r="I13926" s="519" t="s">
        <v>36</v>
      </c>
      <c r="J13926" s="650">
        <v>29.23</v>
      </c>
    </row>
    <row r="13927" spans="1:10">
      <c r="A13927" s="519" t="s">
        <v>14020</v>
      </c>
      <c r="B13927" s="519" t="str">
        <f t="shared" si="217"/>
        <v>CABO DE COBRE FLEXIVEL COM ISOLAMENTO TERMOPLASTICO,COMPREENDENDO:PREPARO,CORTE E ENFIACAO EM ELETRODUTOS,NA BITOLA DE 50MM2, 450/750V.FORNECIMENTO E COLOCACAO</v>
      </c>
      <c r="C13927" s="519" t="s">
        <v>50536</v>
      </c>
      <c r="D13927" s="519" t="s">
        <v>50545</v>
      </c>
      <c r="E13927" s="519" t="s">
        <v>50541</v>
      </c>
      <c r="I13927" s="519" t="s">
        <v>36</v>
      </c>
      <c r="J13927" s="650">
        <v>43.76</v>
      </c>
    </row>
    <row r="13928" spans="1:10">
      <c r="A13928" s="519" t="s">
        <v>14021</v>
      </c>
      <c r="B13928" s="519" t="str">
        <f t="shared" si="217"/>
        <v>CABO DE COBRE FLEXIVEL COM ISOLAMENTO TERMOPLASTICO,COMPREENDENDO:PREPARO,CORTE E ENFIACAO EM ELETRODUTOS,NA BITOLA DE 50MM2, 450/750V.FORNECIMENTO E COLOCACAO</v>
      </c>
      <c r="C13928" s="519" t="s">
        <v>50536</v>
      </c>
      <c r="D13928" s="519" t="s">
        <v>50545</v>
      </c>
      <c r="E13928" s="519" t="s">
        <v>50541</v>
      </c>
      <c r="I13928" s="519" t="s">
        <v>36</v>
      </c>
      <c r="J13928" s="650">
        <v>42.68</v>
      </c>
    </row>
    <row r="13929" spans="1:10">
      <c r="A13929" s="519" t="s">
        <v>14022</v>
      </c>
      <c r="B13929" s="519" t="str">
        <f t="shared" si="217"/>
        <v>CABO DE COBRE FLEXIVEL COM ISOLAMENTO TERMOPLASTICO,COMPREENDENDO:PREPARO,CORTE E ENFIACAO EM ELETRODUTOS,NA BITOLA DE 70MM2, 450/750V.FORNECIMENTO E COLOCACAO</v>
      </c>
      <c r="C13929" s="519" t="s">
        <v>50536</v>
      </c>
      <c r="D13929" s="519" t="s">
        <v>50546</v>
      </c>
      <c r="E13929" s="519" t="s">
        <v>50541</v>
      </c>
      <c r="I13929" s="519" t="s">
        <v>36</v>
      </c>
      <c r="J13929" s="650">
        <v>61.36</v>
      </c>
    </row>
    <row r="13930" spans="1:10">
      <c r="A13930" s="519" t="s">
        <v>14023</v>
      </c>
      <c r="B13930" s="519" t="str">
        <f t="shared" si="217"/>
        <v>CABO DE COBRE FLEXIVEL COM ISOLAMENTO TERMOPLASTICO,COMPREENDENDO:PREPARO,CORTE E ENFIACAO EM ELETRODUTOS,NA BITOLA DE 70MM2, 450/750V.FORNECIMENTO E COLOCACAO</v>
      </c>
      <c r="C13930" s="519" t="s">
        <v>50536</v>
      </c>
      <c r="D13930" s="519" t="s">
        <v>50546</v>
      </c>
      <c r="E13930" s="519" t="s">
        <v>50541</v>
      </c>
      <c r="I13930" s="519" t="s">
        <v>36</v>
      </c>
      <c r="J13930" s="650">
        <v>60.01</v>
      </c>
    </row>
    <row r="13931" spans="1:10">
      <c r="A13931" s="519" t="s">
        <v>14024</v>
      </c>
      <c r="B13931" s="519" t="str">
        <f t="shared" si="217"/>
        <v>CABO DE COBRE FLEXIVEL COM ISOLAMENTO TERMOPLASTICO,COMPREENDENDO:PREPARO,CORTE E ENFIACAO EM ELETRODUTOS,NA BITOLA DE 95MM2, 450/750V.FORNECIMENTO E COLOCACAO</v>
      </c>
      <c r="C13931" s="519" t="s">
        <v>50536</v>
      </c>
      <c r="D13931" s="519" t="s">
        <v>50547</v>
      </c>
      <c r="E13931" s="519" t="s">
        <v>50543</v>
      </c>
      <c r="I13931" s="519" t="s">
        <v>36</v>
      </c>
      <c r="J13931" s="650">
        <v>78.48</v>
      </c>
    </row>
    <row r="13932" spans="1:10">
      <c r="A13932" s="519" t="s">
        <v>14025</v>
      </c>
      <c r="B13932" s="519" t="str">
        <f t="shared" si="217"/>
        <v>CABO DE COBRE FLEXIVEL COM ISOLAMENTO TERMOPLASTICO,COMPREENDENDO:PREPARO,CORTE E ENFIACAO EM ELETRODUTOS,NA BITOLA DE 95MM2, 450/750V.FORNECIMENTO E COLOCACAO</v>
      </c>
      <c r="C13932" s="519" t="s">
        <v>50536</v>
      </c>
      <c r="D13932" s="519" t="s">
        <v>50547</v>
      </c>
      <c r="E13932" s="519" t="s">
        <v>50543</v>
      </c>
      <c r="I13932" s="519" t="s">
        <v>36</v>
      </c>
      <c r="J13932" s="650">
        <v>76.849999999999994</v>
      </c>
    </row>
    <row r="13933" spans="1:10">
      <c r="A13933" s="519" t="s">
        <v>14026</v>
      </c>
      <c r="B13933" s="519" t="str">
        <f t="shared" si="217"/>
        <v>CABO DE COBRE FLEXIVEL COM ISOLAMENTO TERMOPLASTICO,COMPREENDENDO:PREPARO,CORTE E ENFIACAO EM ELETRODUTOS,NA BITOLA DE 120MM2, 450/750V.FORNECIMENTO E COLOCACAO</v>
      </c>
      <c r="C13933" s="519" t="s">
        <v>50536</v>
      </c>
      <c r="D13933" s="519" t="s">
        <v>43346</v>
      </c>
      <c r="E13933" s="519" t="s">
        <v>50548</v>
      </c>
      <c r="I13933" s="519" t="s">
        <v>36</v>
      </c>
      <c r="J13933" s="650">
        <v>99.12</v>
      </c>
    </row>
    <row r="13934" spans="1:10">
      <c r="A13934" s="519" t="s">
        <v>14027</v>
      </c>
      <c r="B13934" s="519" t="str">
        <f t="shared" si="217"/>
        <v>CABO DE COBRE FLEXIVEL COM ISOLAMENTO TERMOPLASTICO,COMPREENDENDO:PREPARO,CORTE E ENFIACAO EM ELETRODUTOS,NA BITOLA DE 120MM2, 450/750V.FORNECIMENTO E COLOCACAO</v>
      </c>
      <c r="C13934" s="519" t="s">
        <v>50536</v>
      </c>
      <c r="D13934" s="519" t="s">
        <v>43346</v>
      </c>
      <c r="E13934" s="519" t="s">
        <v>50548</v>
      </c>
      <c r="I13934" s="519" t="s">
        <v>36</v>
      </c>
      <c r="J13934" s="650">
        <v>97.22</v>
      </c>
    </row>
    <row r="13935" spans="1:10">
      <c r="A13935" s="519" t="s">
        <v>14028</v>
      </c>
      <c r="B13935" s="519" t="str">
        <f t="shared" si="217"/>
        <v>CABO DE COBRE FLEXIVEL COM ISOLAMENTO TERMOPLASTICO,COMPREENDENDO:PREPARO,CORTE E ENFIACAO EM ELETRODUTOS,NA BITOLA DE 150MM2, 450/750V.FORNECIMENTO E COLOCACAO</v>
      </c>
      <c r="C13935" s="519" t="s">
        <v>50536</v>
      </c>
      <c r="D13935" s="519" t="s">
        <v>43346</v>
      </c>
      <c r="E13935" s="519" t="s">
        <v>50549</v>
      </c>
      <c r="I13935" s="519" t="s">
        <v>36</v>
      </c>
      <c r="J13935" s="650">
        <v>119.98</v>
      </c>
    </row>
    <row r="13936" spans="1:10">
      <c r="A13936" s="519" t="s">
        <v>14029</v>
      </c>
      <c r="B13936" s="519" t="str">
        <f t="shared" si="217"/>
        <v>CABO DE COBRE FLEXIVEL COM ISOLAMENTO TERMOPLASTICO,COMPREENDENDO:PREPARO,CORTE E ENFIACAO EM ELETRODUTOS,NA BITOLA DE 150MM2, 450/750V.FORNECIMENTO E COLOCACAO</v>
      </c>
      <c r="C13936" s="519" t="s">
        <v>50536</v>
      </c>
      <c r="D13936" s="519" t="s">
        <v>43346</v>
      </c>
      <c r="E13936" s="519" t="s">
        <v>50549</v>
      </c>
      <c r="I13936" s="519" t="s">
        <v>36</v>
      </c>
      <c r="J13936" s="650">
        <v>117.82</v>
      </c>
    </row>
    <row r="13937" spans="1:10">
      <c r="A13937" s="519" t="s">
        <v>14030</v>
      </c>
      <c r="B13937" s="519" t="str">
        <f t="shared" si="217"/>
        <v>CABO DE COBRE FLEXIVEL COM ISOLAMENTO TERMOPLASTICO,COMPREENDENDO:PREPARO,CORTE E ENFIACAO EM ELETRODUTOS,NA BITOLA DE 185MM2, 450/750V.FORNECIMENTO E COLOCACAO</v>
      </c>
      <c r="C13937" s="519" t="s">
        <v>50536</v>
      </c>
      <c r="D13937" s="519" t="s">
        <v>43346</v>
      </c>
      <c r="E13937" s="519" t="s">
        <v>50550</v>
      </c>
      <c r="I13937" s="519" t="s">
        <v>36</v>
      </c>
      <c r="J13937" s="650">
        <v>145.19</v>
      </c>
    </row>
    <row r="13938" spans="1:10">
      <c r="A13938" s="519" t="s">
        <v>14031</v>
      </c>
      <c r="B13938" s="519" t="str">
        <f t="shared" si="217"/>
        <v>CABO DE COBRE FLEXIVEL COM ISOLAMENTO TERMOPLASTICO,COMPREENDENDO:PREPARO,CORTE E ENFIACAO EM ELETRODUTOS,NA BITOLA DE 185MM2, 450/750V.FORNECIMENTO E COLOCACAO</v>
      </c>
      <c r="C13938" s="519" t="s">
        <v>50536</v>
      </c>
      <c r="D13938" s="519" t="s">
        <v>43346</v>
      </c>
      <c r="E13938" s="519" t="s">
        <v>50550</v>
      </c>
      <c r="I13938" s="519" t="s">
        <v>36</v>
      </c>
      <c r="J13938" s="650">
        <v>142.75</v>
      </c>
    </row>
    <row r="13939" spans="1:10">
      <c r="A13939" s="519" t="s">
        <v>14032</v>
      </c>
      <c r="B13939" s="519" t="str">
        <f t="shared" si="217"/>
        <v>CABO DE COBRE FLEXIVEL COM ISOLAMENTO TERMOPLASTICO,COMPREENDENDO:PREPARO,CORTE E ENFIACAO EM ELETRODUTOS,NA BITOLA DE 240MM2, 450/750V.FORNECIMENTO E COLOCACAO</v>
      </c>
      <c r="C13939" s="519" t="s">
        <v>50536</v>
      </c>
      <c r="D13939" s="519" t="s">
        <v>43349</v>
      </c>
      <c r="E13939" s="519" t="s">
        <v>50551</v>
      </c>
      <c r="I13939" s="519" t="s">
        <v>36</v>
      </c>
      <c r="J13939" s="650">
        <v>187.88</v>
      </c>
    </row>
    <row r="13940" spans="1:10">
      <c r="A13940" s="519" t="s">
        <v>14033</v>
      </c>
      <c r="B13940" s="519" t="str">
        <f t="shared" si="217"/>
        <v>CABO DE COBRE FLEXIVEL COM ISOLAMENTO TERMOPLASTICO,COMPREENDENDO:PREPARO,CORTE E ENFIACAO EM ELETRODUTOS,NA BITOLA DE 240MM2, 450/750V.FORNECIMENTO E COLOCACAO</v>
      </c>
      <c r="C13940" s="519" t="s">
        <v>50536</v>
      </c>
      <c r="D13940" s="519" t="s">
        <v>43349</v>
      </c>
      <c r="E13940" s="519" t="s">
        <v>50551</v>
      </c>
      <c r="I13940" s="519" t="s">
        <v>36</v>
      </c>
      <c r="J13940" s="650">
        <v>185.17</v>
      </c>
    </row>
    <row r="13941" spans="1:10">
      <c r="A13941" s="519" t="s">
        <v>14034</v>
      </c>
      <c r="B13941" s="519" t="str">
        <f t="shared" si="217"/>
        <v>CABO DE COBRE FLEXIVEL COM ISOLAMENTO TERMOPLASTICO,COMPREENDENDO:PREPARO,CORTE E ENFIACAO EM ELETRODUTOS,NA BITOLA DE 300M2, 450/750V.FORNECIMENTO E COLOCACAO</v>
      </c>
      <c r="C13941" s="519" t="s">
        <v>50536</v>
      </c>
      <c r="D13941" s="519" t="s">
        <v>50544</v>
      </c>
      <c r="E13941" s="519" t="s">
        <v>50552</v>
      </c>
      <c r="I13941" s="519" t="s">
        <v>36</v>
      </c>
      <c r="J13941" s="650">
        <v>187.96</v>
      </c>
    </row>
    <row r="13942" spans="1:10">
      <c r="A13942" s="519" t="s">
        <v>14035</v>
      </c>
      <c r="B13942" s="519" t="str">
        <f t="shared" si="217"/>
        <v>CABO DE COBRE FLEXIVEL COM ISOLAMENTO TERMOPLASTICO,COMPREENDENDO:PREPARO,CORTE E ENFIACAO EM ELETRODUTOS,NA BITOLA DE 300M2, 450/750V.FORNECIMENTO E COLOCACAO</v>
      </c>
      <c r="C13942" s="519" t="s">
        <v>50536</v>
      </c>
      <c r="D13942" s="519" t="s">
        <v>50544</v>
      </c>
      <c r="E13942" s="519" t="s">
        <v>50552</v>
      </c>
      <c r="I13942" s="519" t="s">
        <v>36</v>
      </c>
      <c r="J13942" s="650">
        <v>184.98</v>
      </c>
    </row>
    <row r="13943" spans="1:10">
      <c r="A13943" s="519" t="s">
        <v>14036</v>
      </c>
      <c r="B13943" s="519" t="str">
        <f t="shared" si="217"/>
        <v>CABO DE COBRE COM ISOLACAO SOLIDA EXTRUDADA,COM BAIXA EMISSAO DE FUMACA,BIPOLAR,2X1,5MM2,ISOLAMENTO 0,6/1KV,COMPREENDENDO:PREPARO,CORTE E ENFIACAO EM ELETRODUTOS.FORNECIMENTO E COLOCACAO</v>
      </c>
      <c r="C13943" s="519" t="s">
        <v>43353</v>
      </c>
      <c r="D13943" s="519" t="s">
        <v>43354</v>
      </c>
      <c r="E13943" s="519" t="s">
        <v>43355</v>
      </c>
      <c r="F13943" s="519" t="s">
        <v>34525</v>
      </c>
      <c r="I13943" s="519" t="s">
        <v>36</v>
      </c>
      <c r="J13943" s="650">
        <v>5.24</v>
      </c>
    </row>
    <row r="13944" spans="1:10">
      <c r="A13944" s="519" t="s">
        <v>14037</v>
      </c>
      <c r="B13944" s="519" t="str">
        <f t="shared" si="217"/>
        <v>CABO DE COBRE COM ISOLACAO SOLIDA EXTRUDADA,COM BAIXA EMISSAO DE FUMACA,BIPOLAR,2X1,5MM2,ISOLAMENTO 0,6/1KV,COMPREENDENDO:PREPARO,CORTE E ENFIACAO EM ELETRODUTOS.FORNECIMENTO E COLOCACAO</v>
      </c>
      <c r="C13944" s="519" t="s">
        <v>43353</v>
      </c>
      <c r="D13944" s="519" t="s">
        <v>43354</v>
      </c>
      <c r="E13944" s="519" t="s">
        <v>43355</v>
      </c>
      <c r="F13944" s="519" t="s">
        <v>34525</v>
      </c>
      <c r="I13944" s="519" t="s">
        <v>36</v>
      </c>
      <c r="J13944" s="650">
        <v>4.97</v>
      </c>
    </row>
    <row r="13945" spans="1:10">
      <c r="A13945" s="519" t="s">
        <v>14038</v>
      </c>
      <c r="B13945" s="519" t="str">
        <f t="shared" si="217"/>
        <v>CABO DE COBRE COM ISOLACAO SOLIDA EXTRUDADA,COM BAIXA EMISSAO DE FUMACA,BIPOLAR,2X2,5MM2,ISOLAMENTO 0,6/1KV,COMPREENDENDO:PREPARO,CORTE E ENFIACAO EM ELETRODUTOS.FORNECIMENTO E COLOCACAO</v>
      </c>
      <c r="C13945" s="519" t="s">
        <v>43353</v>
      </c>
      <c r="D13945" s="519" t="s">
        <v>43356</v>
      </c>
      <c r="E13945" s="519" t="s">
        <v>43355</v>
      </c>
      <c r="F13945" s="519" t="s">
        <v>34525</v>
      </c>
      <c r="I13945" s="519" t="s">
        <v>36</v>
      </c>
      <c r="J13945" s="650">
        <v>6.95</v>
      </c>
    </row>
    <row r="13946" spans="1:10">
      <c r="A13946" s="519" t="s">
        <v>14039</v>
      </c>
      <c r="B13946" s="519" t="str">
        <f t="shared" si="217"/>
        <v>CABO DE COBRE COM ISOLACAO SOLIDA EXTRUDADA,COM BAIXA EMISSAO DE FUMACA,BIPOLAR,2X2,5MM2,ISOLAMENTO 0,6/1KV,COMPREENDENDO:PREPARO,CORTE E ENFIACAO EM ELETRODUTOS.FORNECIMENTO E COLOCACAO</v>
      </c>
      <c r="C13946" s="519" t="s">
        <v>43353</v>
      </c>
      <c r="D13946" s="519" t="s">
        <v>43356</v>
      </c>
      <c r="E13946" s="519" t="s">
        <v>43355</v>
      </c>
      <c r="F13946" s="519" t="s">
        <v>34525</v>
      </c>
      <c r="I13946" s="519" t="s">
        <v>36</v>
      </c>
      <c r="J13946" s="650">
        <v>6.68</v>
      </c>
    </row>
    <row r="13947" spans="1:10">
      <c r="A13947" s="519" t="s">
        <v>14040</v>
      </c>
      <c r="B13947" s="519" t="str">
        <f t="shared" si="217"/>
        <v>CABO DE COBRE COM ISOLACAO SOLIDA EXTRUDADA,COM BAIXA EMISSAO DE FUMACA,BIPOLAR,2X4MM2,ISOLAMENTO 0,6/1KV,COMPREENDENDO:PREPARO,CORTE E ENFIACAO EM ELETRODUTOS.FORNECIMENTO E COLOCACAO</v>
      </c>
      <c r="C13947" s="519" t="s">
        <v>43353</v>
      </c>
      <c r="D13947" s="519" t="s">
        <v>43357</v>
      </c>
      <c r="E13947" s="519" t="s">
        <v>43358</v>
      </c>
      <c r="F13947" s="519" t="s">
        <v>34258</v>
      </c>
      <c r="I13947" s="519" t="s">
        <v>36</v>
      </c>
      <c r="J13947" s="650">
        <v>9.66</v>
      </c>
    </row>
    <row r="13948" spans="1:10">
      <c r="A13948" s="519" t="s">
        <v>14041</v>
      </c>
      <c r="B13948" s="519" t="str">
        <f t="shared" si="217"/>
        <v>CABO DE COBRE COM ISOLACAO SOLIDA EXTRUDADA,COM BAIXA EMISSAO DE FUMACA,BIPOLAR,2X4MM2,ISOLAMENTO 0,6/1KV,COMPREENDENDO:PREPARO,CORTE E ENFIACAO EM ELETRODUTOS.FORNECIMENTO E COLOCACAO</v>
      </c>
      <c r="C13948" s="519" t="s">
        <v>43353</v>
      </c>
      <c r="D13948" s="519" t="s">
        <v>43357</v>
      </c>
      <c r="E13948" s="519" t="s">
        <v>43358</v>
      </c>
      <c r="F13948" s="519" t="s">
        <v>34258</v>
      </c>
      <c r="I13948" s="519" t="s">
        <v>36</v>
      </c>
      <c r="J13948" s="650">
        <v>9.34</v>
      </c>
    </row>
    <row r="13949" spans="1:10">
      <c r="A13949" s="519" t="s">
        <v>14042</v>
      </c>
      <c r="B13949" s="519" t="str">
        <f t="shared" si="217"/>
        <v>CABO DE COBRE COM ISOLACAO SOLIDA EXTRUDADA,COM BAIXA EMISSAO DE FUMACA,BIPOLAR,2X6MM2,ISOLAMENTO 0,6/1KV,COMPREENDENDO:PREPARO,CORTE E ENFIACAO EM ELETRODUTOS.FORNECIMENTO E COLOCACAO</v>
      </c>
      <c r="C13949" s="519" t="s">
        <v>43353</v>
      </c>
      <c r="D13949" s="519" t="s">
        <v>43359</v>
      </c>
      <c r="E13949" s="519" t="s">
        <v>43358</v>
      </c>
      <c r="F13949" s="519" t="s">
        <v>34258</v>
      </c>
      <c r="I13949" s="519" t="s">
        <v>36</v>
      </c>
      <c r="J13949" s="650">
        <v>12.76</v>
      </c>
    </row>
    <row r="13950" spans="1:10">
      <c r="A13950" s="519" t="s">
        <v>14043</v>
      </c>
      <c r="B13950" s="519" t="str">
        <f t="shared" si="217"/>
        <v>CABO DE COBRE COM ISOLACAO SOLIDA EXTRUDADA,COM BAIXA EMISSAO DE FUMACA,BIPOLAR,2X6MM2,ISOLAMENTO 0,6/1KV,COMPREENDENDO:PREPARO,CORTE E ENFIACAO EM ELETRODUTOS.FORNECIMENTO E COLOCACAO</v>
      </c>
      <c r="C13950" s="519" t="s">
        <v>43353</v>
      </c>
      <c r="D13950" s="519" t="s">
        <v>43359</v>
      </c>
      <c r="E13950" s="519" t="s">
        <v>43358</v>
      </c>
      <c r="F13950" s="519" t="s">
        <v>34258</v>
      </c>
      <c r="I13950" s="519" t="s">
        <v>36</v>
      </c>
      <c r="J13950" s="650">
        <v>12.43</v>
      </c>
    </row>
    <row r="13951" spans="1:10">
      <c r="A13951" s="519" t="s">
        <v>14044</v>
      </c>
      <c r="B13951" s="519" t="str">
        <f t="shared" si="217"/>
        <v>CABO DE COBRE COM ISOLACAO SOLIDA EXTRUDADA,COM BAIXA EMISSAO DE FUMACA,BIPOLAR,2X10MM2,ISOLAMENTO 0,6/1KV,COMPREENDENDO:PREPARO,CORTE E ENFIACAO EM ELETRODUTOS.FORNECIMENTO E COLOCACAO</v>
      </c>
      <c r="C13951" s="519" t="s">
        <v>43353</v>
      </c>
      <c r="D13951" s="519" t="s">
        <v>43360</v>
      </c>
      <c r="E13951" s="519" t="s">
        <v>43361</v>
      </c>
      <c r="F13951" s="519" t="s">
        <v>34526</v>
      </c>
      <c r="I13951" s="519" t="s">
        <v>36</v>
      </c>
      <c r="J13951" s="650">
        <v>20.23</v>
      </c>
    </row>
    <row r="13952" spans="1:10">
      <c r="A13952" s="519" t="s">
        <v>14045</v>
      </c>
      <c r="B13952" s="519" t="str">
        <f t="shared" si="217"/>
        <v>CABO DE COBRE COM ISOLACAO SOLIDA EXTRUDADA,COM BAIXA EMISSAO DE FUMACA,BIPOLAR,2X10MM2,ISOLAMENTO 0,6/1KV,COMPREENDENDO:PREPARO,CORTE E ENFIACAO EM ELETRODUTOS.FORNECIMENTO E COLOCACAO</v>
      </c>
      <c r="C13952" s="519" t="s">
        <v>43353</v>
      </c>
      <c r="D13952" s="519" t="s">
        <v>43360</v>
      </c>
      <c r="E13952" s="519" t="s">
        <v>43361</v>
      </c>
      <c r="F13952" s="519" t="s">
        <v>34526</v>
      </c>
      <c r="I13952" s="519" t="s">
        <v>36</v>
      </c>
      <c r="J13952" s="650">
        <v>19.850000000000001</v>
      </c>
    </row>
    <row r="13953" spans="1:10">
      <c r="A13953" s="519" t="s">
        <v>14046</v>
      </c>
      <c r="B13953" s="519" t="str">
        <f t="shared" si="217"/>
        <v>CABO DE COBRE COM ISOLACAO SOLIDA EXTRUDADA,COM BAIXA EMISSAO DE FUMACA,BIPOLAR,2X16MM2,ISOLAMENTO 0,6/1KV,COMPREENDENDO:PREPARO,CORTE E ENFIACAO EM ELETRODUTOS.FORNECIMENTO E COLOCACAO</v>
      </c>
      <c r="C13953" s="519" t="s">
        <v>43353</v>
      </c>
      <c r="D13953" s="519" t="s">
        <v>43362</v>
      </c>
      <c r="E13953" s="519" t="s">
        <v>43361</v>
      </c>
      <c r="F13953" s="519" t="s">
        <v>34526</v>
      </c>
      <c r="I13953" s="519" t="s">
        <v>36</v>
      </c>
      <c r="J13953" s="650">
        <v>27.91</v>
      </c>
    </row>
    <row r="13954" spans="1:10">
      <c r="A13954" s="519" t="s">
        <v>14047</v>
      </c>
      <c r="B13954" s="519" t="str">
        <f t="shared" si="217"/>
        <v>CABO DE COBRE COM ISOLACAO SOLIDA EXTRUDADA,COM BAIXA EMISSAO DE FUMACA,BIPOLAR,2X16MM2,ISOLAMENTO 0,6/1KV,COMPREENDENDO:PREPARO,CORTE E ENFIACAO EM ELETRODUTOS.FORNECIMENTO E COLOCACAO</v>
      </c>
      <c r="C13954" s="519" t="s">
        <v>43353</v>
      </c>
      <c r="D13954" s="519" t="s">
        <v>43362</v>
      </c>
      <c r="E13954" s="519" t="s">
        <v>43361</v>
      </c>
      <c r="F13954" s="519" t="s">
        <v>34526</v>
      </c>
      <c r="I13954" s="519" t="s">
        <v>36</v>
      </c>
      <c r="J13954" s="650">
        <v>27.54</v>
      </c>
    </row>
    <row r="13955" spans="1:10">
      <c r="A13955" s="519" t="s">
        <v>14048</v>
      </c>
      <c r="B13955" s="519" t="str">
        <f t="shared" si="217"/>
        <v>CABO DE COBRE COM ISOLACAO SOLIDA EXTRUDADA,COM BAIXA EMISSAO DE FUMACA,BIPOLAR,2X25MM2,ISOLAMENTO 0,6/1KV,COMPREENDENDO:PREPARO,CORTE E ENFIACAO EM ELETRODUTOS.FORNECIMENTO E COLOCACAO</v>
      </c>
      <c r="C13955" s="519" t="s">
        <v>43353</v>
      </c>
      <c r="D13955" s="519" t="s">
        <v>43363</v>
      </c>
      <c r="E13955" s="519" t="s">
        <v>43361</v>
      </c>
      <c r="F13955" s="519" t="s">
        <v>34526</v>
      </c>
      <c r="I13955" s="519" t="s">
        <v>36</v>
      </c>
      <c r="J13955" s="650">
        <v>45.02</v>
      </c>
    </row>
    <row r="13956" spans="1:10">
      <c r="A13956" s="519" t="s">
        <v>14049</v>
      </c>
      <c r="B13956" s="519" t="str">
        <f t="shared" si="217"/>
        <v>CABO DE COBRE COM ISOLACAO SOLIDA EXTRUDADA,COM BAIXA EMISSAO DE FUMACA,BIPOLAR,2X25MM2,ISOLAMENTO 0,6/1KV,COMPREENDENDO:PREPARO,CORTE E ENFIACAO EM ELETRODUTOS.FORNECIMENTO E COLOCACAO</v>
      </c>
      <c r="C13956" s="519" t="s">
        <v>43353</v>
      </c>
      <c r="D13956" s="519" t="s">
        <v>43363</v>
      </c>
      <c r="E13956" s="519" t="s">
        <v>43361</v>
      </c>
      <c r="F13956" s="519" t="s">
        <v>34526</v>
      </c>
      <c r="I13956" s="519" t="s">
        <v>36</v>
      </c>
      <c r="J13956" s="650">
        <v>44.59</v>
      </c>
    </row>
    <row r="13957" spans="1:10">
      <c r="A13957" s="519" t="s">
        <v>14050</v>
      </c>
      <c r="B13957" s="519" t="str">
        <f t="shared" si="217"/>
        <v>CABO DE COBRE COM ISOLACAO SOLIDA EXTRUDADA,COM BAIXA EMISSAO DE FUMACA,BIPOLAR,2X35MM2,ISOLAMENTO 0,6/1KV,COMPREENDENDO:PREPARO,CORTE E ENFIACAO EM ELETRODUTOS.FORNECIMENTO E COLOCACAO</v>
      </c>
      <c r="C13957" s="519" t="s">
        <v>43353</v>
      </c>
      <c r="D13957" s="519" t="s">
        <v>43364</v>
      </c>
      <c r="E13957" s="519" t="s">
        <v>43361</v>
      </c>
      <c r="F13957" s="519" t="s">
        <v>34526</v>
      </c>
      <c r="I13957" s="519" t="s">
        <v>36</v>
      </c>
      <c r="J13957" s="650">
        <v>58.11</v>
      </c>
    </row>
    <row r="13958" spans="1:10">
      <c r="A13958" s="519" t="s">
        <v>14051</v>
      </c>
      <c r="B13958" s="519" t="str">
        <f t="shared" si="217"/>
        <v>CABO DE COBRE COM ISOLACAO SOLIDA EXTRUDADA,COM BAIXA EMISSAO DE FUMACA,BIPOLAR,2X35MM2,ISOLAMENTO 0,6/1KV,COMPREENDENDO:PREPARO,CORTE E ENFIACAO EM ELETRODUTOS.FORNECIMENTO E COLOCACAO</v>
      </c>
      <c r="C13958" s="519" t="s">
        <v>43353</v>
      </c>
      <c r="D13958" s="519" t="s">
        <v>43364</v>
      </c>
      <c r="E13958" s="519" t="s">
        <v>43361</v>
      </c>
      <c r="F13958" s="519" t="s">
        <v>34526</v>
      </c>
      <c r="I13958" s="519" t="s">
        <v>36</v>
      </c>
      <c r="J13958" s="650">
        <v>57.68</v>
      </c>
    </row>
    <row r="13959" spans="1:10">
      <c r="A13959" s="519" t="s">
        <v>14052</v>
      </c>
      <c r="B13959" s="519" t="str">
        <f t="shared" si="217"/>
        <v>CABO DE COBRE COM ISOLACAO SOLIDA EXTRUDADA,COM BAIXA EMISSAO DE FUMACA,UNIPOLAR,1X1,5MM2,ISOLAMENTO 0,6/1KV,COMPREENDENDO:PREPARO,CORTE E ENFIACAO EM ELETRODUTOS.FORNECIMENTO E COLOCACAO</v>
      </c>
      <c r="C13959" s="519" t="s">
        <v>43353</v>
      </c>
      <c r="D13959" s="519" t="s">
        <v>43365</v>
      </c>
      <c r="E13959" s="519" t="s">
        <v>43366</v>
      </c>
      <c r="F13959" s="519" t="s">
        <v>34540</v>
      </c>
      <c r="I13959" s="519" t="s">
        <v>36</v>
      </c>
      <c r="J13959" s="650">
        <v>3.1</v>
      </c>
    </row>
    <row r="13960" spans="1:10">
      <c r="A13960" s="519" t="s">
        <v>14053</v>
      </c>
      <c r="B13960" s="519" t="str">
        <f t="shared" ref="B13960:B14023" si="218">C13960&amp;D13960&amp;E13960&amp;F13960&amp;G13960&amp;H13960</f>
        <v>CABO DE COBRE COM ISOLACAO SOLIDA EXTRUDADA,COM BAIXA EMISSAO DE FUMACA,UNIPOLAR,1X1,5MM2,ISOLAMENTO 0,6/1KV,COMPREENDENDO:PREPARO,CORTE E ENFIACAO EM ELETRODUTOS.FORNECIMENTO E COLOCACAO</v>
      </c>
      <c r="C13960" s="519" t="s">
        <v>43353</v>
      </c>
      <c r="D13960" s="519" t="s">
        <v>43365</v>
      </c>
      <c r="E13960" s="519" t="s">
        <v>43366</v>
      </c>
      <c r="F13960" s="519" t="s">
        <v>34540</v>
      </c>
      <c r="I13960" s="519" t="s">
        <v>36</v>
      </c>
      <c r="J13960" s="650">
        <v>2.88</v>
      </c>
    </row>
    <row r="13961" spans="1:10">
      <c r="A13961" s="519" t="s">
        <v>14054</v>
      </c>
      <c r="B13961" s="519" t="str">
        <f t="shared" si="218"/>
        <v>CABO DE COBRE COM ISOLACAO SOLIDA EXTRUDADA,COM BAIXA EMISSAO DE FUMACA,UNIPOLAR,1X2,5MM2,ISOLAMENTO 0,6/1KV,COMPREENDENDO:PREPARO,CORTE E ENFIACAO EM ELETRODUTOS.FORNECIMENTO E COLOCACAO</v>
      </c>
      <c r="C13961" s="519" t="s">
        <v>43353</v>
      </c>
      <c r="D13961" s="519" t="s">
        <v>43367</v>
      </c>
      <c r="E13961" s="519" t="s">
        <v>43366</v>
      </c>
      <c r="F13961" s="519" t="s">
        <v>34540</v>
      </c>
      <c r="I13961" s="519" t="s">
        <v>36</v>
      </c>
      <c r="J13961" s="650">
        <v>4.3</v>
      </c>
    </row>
    <row r="13962" spans="1:10">
      <c r="A13962" s="519" t="s">
        <v>14055</v>
      </c>
      <c r="B13962" s="519" t="str">
        <f t="shared" si="218"/>
        <v>CABO DE COBRE COM ISOLACAO SOLIDA EXTRUDADA,COM BAIXA EMISSAO DE FUMACA,UNIPOLAR,1X2,5MM2,ISOLAMENTO 0,6/1KV,COMPREENDENDO:PREPARO,CORTE E ENFIACAO EM ELETRODUTOS.FORNECIMENTO E COLOCACAO</v>
      </c>
      <c r="C13962" s="519" t="s">
        <v>43353</v>
      </c>
      <c r="D13962" s="519" t="s">
        <v>43367</v>
      </c>
      <c r="E13962" s="519" t="s">
        <v>43366</v>
      </c>
      <c r="F13962" s="519" t="s">
        <v>34540</v>
      </c>
      <c r="I13962" s="519" t="s">
        <v>36</v>
      </c>
      <c r="J13962" s="650">
        <v>4.03</v>
      </c>
    </row>
    <row r="13963" spans="1:10">
      <c r="A13963" s="519" t="s">
        <v>14056</v>
      </c>
      <c r="B13963" s="519" t="str">
        <f t="shared" si="218"/>
        <v>CABO DE COBRE COM ISOLACAO SOLIDA EXTRUDADA,COM BAIXA EMISSAO DE FUMACA,UNIPOLAR,1X4MM2,ISOLAMENTO 0,6/1KV,COMPREENDENDO:PREPARO,CORTE E ENFIACAO EM ELETRODUTOS.FORNECIMENTO E COLOCACAO</v>
      </c>
      <c r="C13963" s="519" t="s">
        <v>43353</v>
      </c>
      <c r="D13963" s="519" t="s">
        <v>43368</v>
      </c>
      <c r="E13963" s="519" t="s">
        <v>43361</v>
      </c>
      <c r="F13963" s="519" t="s">
        <v>34526</v>
      </c>
      <c r="I13963" s="519" t="s">
        <v>36</v>
      </c>
      <c r="J13963" s="650">
        <v>5.73</v>
      </c>
    </row>
    <row r="13964" spans="1:10">
      <c r="A13964" s="519" t="s">
        <v>14057</v>
      </c>
      <c r="B13964" s="519" t="str">
        <f t="shared" si="218"/>
        <v>CABO DE COBRE COM ISOLACAO SOLIDA EXTRUDADA,COM BAIXA EMISSAO DE FUMACA,UNIPOLAR,1X4MM2,ISOLAMENTO 0,6/1KV,COMPREENDENDO:PREPARO,CORTE E ENFIACAO EM ELETRODUTOS.FORNECIMENTO E COLOCACAO</v>
      </c>
      <c r="C13964" s="519" t="s">
        <v>43353</v>
      </c>
      <c r="D13964" s="519" t="s">
        <v>43368</v>
      </c>
      <c r="E13964" s="519" t="s">
        <v>43361</v>
      </c>
      <c r="F13964" s="519" t="s">
        <v>34526</v>
      </c>
      <c r="I13964" s="519" t="s">
        <v>36</v>
      </c>
      <c r="J13964" s="650">
        <v>5.41</v>
      </c>
    </row>
    <row r="13965" spans="1:10">
      <c r="A13965" s="519" t="s">
        <v>14058</v>
      </c>
      <c r="B13965" s="519" t="str">
        <f t="shared" si="218"/>
        <v>CABO DE COBRE COM ISOLACAO SOLIDA EXTRUDADA,COM BAIXA EMISSAO DE FUMACA,UNIPOLAR,1X6MM2,ISOLAMENTO 0,6/1KV,COMPREENDENDO:PREPARO,CORTE E ENFIACAO EM ELETRODUTOS.FORNECIMENTO E COLOCACAO</v>
      </c>
      <c r="C13965" s="519" t="s">
        <v>43353</v>
      </c>
      <c r="D13965" s="519" t="s">
        <v>43369</v>
      </c>
      <c r="E13965" s="519" t="s">
        <v>43361</v>
      </c>
      <c r="F13965" s="519" t="s">
        <v>34526</v>
      </c>
      <c r="I13965" s="519" t="s">
        <v>36</v>
      </c>
      <c r="J13965" s="650">
        <v>7.76</v>
      </c>
    </row>
    <row r="13966" spans="1:10">
      <c r="A13966" s="519" t="s">
        <v>14059</v>
      </c>
      <c r="B13966" s="519" t="str">
        <f t="shared" si="218"/>
        <v>CABO DE COBRE COM ISOLACAO SOLIDA EXTRUDADA,COM BAIXA EMISSAO DE FUMACA,UNIPOLAR,1X6MM2,ISOLAMENTO 0,6/1KV,COMPREENDENDO:PREPARO,CORTE E ENFIACAO EM ELETRODUTOS.FORNECIMENTO E COLOCACAO</v>
      </c>
      <c r="C13966" s="519" t="s">
        <v>43353</v>
      </c>
      <c r="D13966" s="519" t="s">
        <v>43369</v>
      </c>
      <c r="E13966" s="519" t="s">
        <v>43361</v>
      </c>
      <c r="F13966" s="519" t="s">
        <v>34526</v>
      </c>
      <c r="I13966" s="519" t="s">
        <v>36</v>
      </c>
      <c r="J13966" s="650">
        <v>7.38</v>
      </c>
    </row>
    <row r="13967" spans="1:10">
      <c r="A13967" s="519" t="s">
        <v>14060</v>
      </c>
      <c r="B13967" s="519" t="str">
        <f t="shared" si="218"/>
        <v>CABO DE COBRE COM ISOLACAO SOLIDA EXTRUDADA,COM BAIXA EMISSAO DE FUMACA,UNIPOLAR,1X10MM2,ISOLAMENTO 0,6/1KV,COMPREENDENDO:PREPARO,CORTE E ENFIACAO EM ELETRODUTOS.FORNECIMENTO E COLOCACAO</v>
      </c>
      <c r="C13967" s="519" t="s">
        <v>43353</v>
      </c>
      <c r="D13967" s="519" t="s">
        <v>43370</v>
      </c>
      <c r="E13967" s="519" t="s">
        <v>43355</v>
      </c>
      <c r="F13967" s="519" t="s">
        <v>34525</v>
      </c>
      <c r="I13967" s="519" t="s">
        <v>36</v>
      </c>
      <c r="J13967" s="650">
        <v>10.66</v>
      </c>
    </row>
    <row r="13968" spans="1:10">
      <c r="A13968" s="519" t="s">
        <v>14061</v>
      </c>
      <c r="B13968" s="519" t="str">
        <f t="shared" si="218"/>
        <v>CABO DE COBRE COM ISOLACAO SOLIDA EXTRUDADA,COM BAIXA EMISSAO DE FUMACA,UNIPOLAR,1X10MM2,ISOLAMENTO 0,6/1KV,COMPREENDENDO:PREPARO,CORTE E ENFIACAO EM ELETRODUTOS.FORNECIMENTO E COLOCACAO</v>
      </c>
      <c r="C13968" s="519" t="s">
        <v>43353</v>
      </c>
      <c r="D13968" s="519" t="s">
        <v>43370</v>
      </c>
      <c r="E13968" s="519" t="s">
        <v>43355</v>
      </c>
      <c r="F13968" s="519" t="s">
        <v>34525</v>
      </c>
      <c r="I13968" s="519" t="s">
        <v>36</v>
      </c>
      <c r="J13968" s="650">
        <v>10.220000000000001</v>
      </c>
    </row>
    <row r="13969" spans="1:10">
      <c r="A13969" s="519" t="s">
        <v>14062</v>
      </c>
      <c r="B13969" s="519" t="str">
        <f t="shared" si="218"/>
        <v>CABO DE COBRE COM ISOLACAO SOLIDA EXTRUDADA,COM BAIXA EMISSAO DE FUMACA,UNIPOLAR,1X16MM2,ISOLAMENTO 0,6/1KV,COMPREENDENDO:PREPARO,CORTE E ENFIACAO EM ELETRODUTOS.FORNECIMENTO E COLOCACAO</v>
      </c>
      <c r="C13969" s="519" t="s">
        <v>43353</v>
      </c>
      <c r="D13969" s="519" t="s">
        <v>43371</v>
      </c>
      <c r="E13969" s="519" t="s">
        <v>43355</v>
      </c>
      <c r="F13969" s="519" t="s">
        <v>34525</v>
      </c>
      <c r="I13969" s="519" t="s">
        <v>36</v>
      </c>
      <c r="J13969" s="650">
        <v>15.12</v>
      </c>
    </row>
    <row r="13970" spans="1:10">
      <c r="A13970" s="519" t="s">
        <v>14063</v>
      </c>
      <c r="B13970" s="519" t="str">
        <f t="shared" si="218"/>
        <v>CABO DE COBRE COM ISOLACAO SOLIDA EXTRUDADA,COM BAIXA EMISSAO DE FUMACA,UNIPOLAR,1X16MM2,ISOLAMENTO 0,6/1KV,COMPREENDENDO:PREPARO,CORTE E ENFIACAO EM ELETRODUTOS.FORNECIMENTO E COLOCACAO</v>
      </c>
      <c r="C13970" s="519" t="s">
        <v>43353</v>
      </c>
      <c r="D13970" s="519" t="s">
        <v>43371</v>
      </c>
      <c r="E13970" s="519" t="s">
        <v>43355</v>
      </c>
      <c r="F13970" s="519" t="s">
        <v>34525</v>
      </c>
      <c r="I13970" s="519" t="s">
        <v>36</v>
      </c>
      <c r="J13970" s="650">
        <v>14.63</v>
      </c>
    </row>
    <row r="13971" spans="1:10">
      <c r="A13971" s="519" t="s">
        <v>14064</v>
      </c>
      <c r="B13971" s="519" t="str">
        <f t="shared" si="218"/>
        <v>CABO DE COBRE COM ISOLACAO SOLIDA EXTRUDADA,COM BAIXA EMISSAO DE FUMACA,UNIPOLAR,1X25MM2,ISOLAMENTO 0,6/1KV,COMPREENDENDO:PREPARO,CORTE E ENFIACAO EM ELETRODUTOS.FORNECIMENTO E COLOCACAO</v>
      </c>
      <c r="C13971" s="519" t="s">
        <v>43353</v>
      </c>
      <c r="D13971" s="519" t="s">
        <v>43372</v>
      </c>
      <c r="E13971" s="519" t="s">
        <v>43355</v>
      </c>
      <c r="F13971" s="519" t="s">
        <v>34525</v>
      </c>
      <c r="I13971" s="519" t="s">
        <v>36</v>
      </c>
      <c r="J13971" s="650">
        <v>21.96</v>
      </c>
    </row>
    <row r="13972" spans="1:10">
      <c r="A13972" s="519" t="s">
        <v>14065</v>
      </c>
      <c r="B13972" s="519" t="str">
        <f t="shared" si="218"/>
        <v>CABO DE COBRE COM ISOLACAO SOLIDA EXTRUDADA,COM BAIXA EMISSAO DE FUMACA,UNIPOLAR,1X25MM2,ISOLAMENTO 0,6/1KV,COMPREENDENDO:PREPARO,CORTE E ENFIACAO EM ELETRODUTOS.FORNECIMENTO E COLOCACAO</v>
      </c>
      <c r="C13972" s="519" t="s">
        <v>43353</v>
      </c>
      <c r="D13972" s="519" t="s">
        <v>43372</v>
      </c>
      <c r="E13972" s="519" t="s">
        <v>43355</v>
      </c>
      <c r="F13972" s="519" t="s">
        <v>34525</v>
      </c>
      <c r="I13972" s="519" t="s">
        <v>36</v>
      </c>
      <c r="J13972" s="650">
        <v>21.42</v>
      </c>
    </row>
    <row r="13973" spans="1:10">
      <c r="A13973" s="519" t="s">
        <v>14066</v>
      </c>
      <c r="B13973" s="519" t="str">
        <f t="shared" si="218"/>
        <v>CABO DE COBRE COM ISOLACAO SOLIDA EXTRUDADA,COM BAIXA EMISSAO DE FUMACA,UNIPOLAR,1X35MM2,ISOLAMENTO 0,6/1KV,COMPREENDENDO:PREPARO,CORTE E ENFIACAO EM ELETRODUTOS.FORNECIMENTO E COLOCACAO</v>
      </c>
      <c r="C13973" s="519" t="s">
        <v>43353</v>
      </c>
      <c r="D13973" s="519" t="s">
        <v>43373</v>
      </c>
      <c r="E13973" s="519" t="s">
        <v>43355</v>
      </c>
      <c r="F13973" s="519" t="s">
        <v>34525</v>
      </c>
      <c r="I13973" s="519" t="s">
        <v>36</v>
      </c>
      <c r="J13973" s="650">
        <v>30.84</v>
      </c>
    </row>
    <row r="13974" spans="1:10">
      <c r="A13974" s="519" t="s">
        <v>14067</v>
      </c>
      <c r="B13974" s="519" t="str">
        <f t="shared" si="218"/>
        <v>CABO DE COBRE COM ISOLACAO SOLIDA EXTRUDADA,COM BAIXA EMISSAO DE FUMACA,UNIPOLAR,1X35MM2,ISOLAMENTO 0,6/1KV,COMPREENDENDO:PREPARO,CORTE E ENFIACAO EM ELETRODUTOS.FORNECIMENTO E COLOCACAO</v>
      </c>
      <c r="C13974" s="519" t="s">
        <v>43353</v>
      </c>
      <c r="D13974" s="519" t="s">
        <v>43373</v>
      </c>
      <c r="E13974" s="519" t="s">
        <v>43355</v>
      </c>
      <c r="F13974" s="519" t="s">
        <v>34525</v>
      </c>
      <c r="I13974" s="519" t="s">
        <v>36</v>
      </c>
      <c r="J13974" s="650">
        <v>30.02</v>
      </c>
    </row>
    <row r="13975" spans="1:10">
      <c r="A13975" s="519" t="s">
        <v>14068</v>
      </c>
      <c r="B13975" s="519" t="str">
        <f t="shared" si="218"/>
        <v>CABO DE COBRE COM ISOLACAO SOLIDA EXTRUDADA,COM BAIXA EMISSAO DE FUMACA,UNIPOLAR,1X50MM2,ISOLAMENTO 0,6/1KV,COMPREENDENDO:PREPARO,CORTE E ENFIACAO EM ELETRODUTOS.FORNECIMENTO E COLOCACAO</v>
      </c>
      <c r="C13975" s="519" t="s">
        <v>43353</v>
      </c>
      <c r="D13975" s="519" t="s">
        <v>43374</v>
      </c>
      <c r="E13975" s="519" t="s">
        <v>43355</v>
      </c>
      <c r="F13975" s="519" t="s">
        <v>34525</v>
      </c>
      <c r="I13975" s="519" t="s">
        <v>36</v>
      </c>
      <c r="J13975" s="650">
        <v>43.26</v>
      </c>
    </row>
    <row r="13976" spans="1:10">
      <c r="A13976" s="519" t="s">
        <v>14069</v>
      </c>
      <c r="B13976" s="519" t="str">
        <f t="shared" si="218"/>
        <v>CABO DE COBRE COM ISOLACAO SOLIDA EXTRUDADA,COM BAIXA EMISSAO DE FUMACA,UNIPOLAR,1X50MM2,ISOLAMENTO 0,6/1KV,COMPREENDENDO:PREPARO,CORTE E ENFIACAO EM ELETRODUTOS.FORNECIMENTO E COLOCACAO</v>
      </c>
      <c r="C13976" s="519" t="s">
        <v>43353</v>
      </c>
      <c r="D13976" s="519" t="s">
        <v>43374</v>
      </c>
      <c r="E13976" s="519" t="s">
        <v>43355</v>
      </c>
      <c r="F13976" s="519" t="s">
        <v>34525</v>
      </c>
      <c r="I13976" s="519" t="s">
        <v>36</v>
      </c>
      <c r="J13976" s="650">
        <v>42.18</v>
      </c>
    </row>
    <row r="13977" spans="1:10">
      <c r="A13977" s="519" t="s">
        <v>14070</v>
      </c>
      <c r="B13977" s="519" t="str">
        <f t="shared" si="218"/>
        <v>CABO DE COBRE COM ISOLACAO SOLIDA EXTRUDADA,COM BAIXA EMISSAO DE FUMACA,UNIPOLAR,1X70MM2,ISOLAMENTO 0,6/1KV,COMPREENDENDO:PREPARO,CORTE E ENFIACAO EM ELETRODUTOS.FORNECIMENTO E COLOCACAO</v>
      </c>
      <c r="C13977" s="519" t="s">
        <v>43353</v>
      </c>
      <c r="D13977" s="519" t="s">
        <v>43375</v>
      </c>
      <c r="E13977" s="519" t="s">
        <v>43355</v>
      </c>
      <c r="F13977" s="519" t="s">
        <v>34525</v>
      </c>
      <c r="I13977" s="519" t="s">
        <v>36</v>
      </c>
      <c r="J13977" s="650">
        <v>59.25</v>
      </c>
    </row>
    <row r="13978" spans="1:10">
      <c r="A13978" s="519" t="s">
        <v>14071</v>
      </c>
      <c r="B13978" s="519" t="str">
        <f t="shared" si="218"/>
        <v>CABO DE COBRE COM ISOLACAO SOLIDA EXTRUDADA,COM BAIXA EMISSAO DE FUMACA,UNIPOLAR,1X70MM2,ISOLAMENTO 0,6/1KV,COMPREENDENDO:PREPARO,CORTE E ENFIACAO EM ELETRODUTOS.FORNECIMENTO E COLOCACAO</v>
      </c>
      <c r="C13978" s="519" t="s">
        <v>43353</v>
      </c>
      <c r="D13978" s="519" t="s">
        <v>43375</v>
      </c>
      <c r="E13978" s="519" t="s">
        <v>43355</v>
      </c>
      <c r="F13978" s="519" t="s">
        <v>34525</v>
      </c>
      <c r="I13978" s="519" t="s">
        <v>36</v>
      </c>
      <c r="J13978" s="650">
        <v>57.89</v>
      </c>
    </row>
    <row r="13979" spans="1:10">
      <c r="A13979" s="519" t="s">
        <v>14072</v>
      </c>
      <c r="B13979" s="519" t="str">
        <f t="shared" si="218"/>
        <v>CABO DE COBRE COM ISOLACAO SOLIDA EXTRUDADA,COM BAIXA EMISSAO DE FUMACA,UNIPOLAR,1X95MM2,ISOLAMENTO 0,6/1KV,COMPREENDENDO:PREPARO,CORTE E ENFIACAO EM ELETRODUTOS.FORNECIMENTO E COLOCACAO</v>
      </c>
      <c r="C13979" s="519" t="s">
        <v>43353</v>
      </c>
      <c r="D13979" s="519" t="s">
        <v>43376</v>
      </c>
      <c r="E13979" s="519" t="s">
        <v>43355</v>
      </c>
      <c r="F13979" s="519" t="s">
        <v>34525</v>
      </c>
      <c r="I13979" s="519" t="s">
        <v>36</v>
      </c>
      <c r="J13979" s="650">
        <v>77.459999999999994</v>
      </c>
    </row>
    <row r="13980" spans="1:10">
      <c r="A13980" s="519" t="s">
        <v>14073</v>
      </c>
      <c r="B13980" s="519" t="str">
        <f t="shared" si="218"/>
        <v>CABO DE COBRE COM ISOLACAO SOLIDA EXTRUDADA,COM BAIXA EMISSAO DE FUMACA,UNIPOLAR,1X95MM2,ISOLAMENTO 0,6/1KV,COMPREENDENDO:PREPARO,CORTE E ENFIACAO EM ELETRODUTOS.FORNECIMENTO E COLOCACAO</v>
      </c>
      <c r="C13980" s="519" t="s">
        <v>43353</v>
      </c>
      <c r="D13980" s="519" t="s">
        <v>43376</v>
      </c>
      <c r="E13980" s="519" t="s">
        <v>43355</v>
      </c>
      <c r="F13980" s="519" t="s">
        <v>34525</v>
      </c>
      <c r="I13980" s="519" t="s">
        <v>36</v>
      </c>
      <c r="J13980" s="650">
        <v>75.83</v>
      </c>
    </row>
    <row r="13981" spans="1:10">
      <c r="A13981" s="519" t="s">
        <v>14074</v>
      </c>
      <c r="B13981" s="519" t="str">
        <f t="shared" si="218"/>
        <v>CABO DE COBRE COM ISOLACAO SOLIDA EXTRUDADA,COM BAIXA EMISSAO DE FUMACA,UNIPOLAR,1X120MM2,ISOLAMENTO 0,6/1KV,COMPREENDENDO:PREPARO,CORTE E ENFIACAO EM ELETRODUTOS.FORNECIMENTO E COLOCACAO</v>
      </c>
      <c r="C13981" s="519" t="s">
        <v>43353</v>
      </c>
      <c r="D13981" s="519" t="s">
        <v>43377</v>
      </c>
      <c r="E13981" s="519" t="s">
        <v>43366</v>
      </c>
      <c r="F13981" s="519" t="s">
        <v>34540</v>
      </c>
      <c r="I13981" s="519" t="s">
        <v>36</v>
      </c>
      <c r="J13981" s="650">
        <v>94.18</v>
      </c>
    </row>
    <row r="13982" spans="1:10">
      <c r="A13982" s="519" t="s">
        <v>14075</v>
      </c>
      <c r="B13982" s="519" t="str">
        <f t="shared" si="218"/>
        <v>CABO DE COBRE COM ISOLACAO SOLIDA EXTRUDADA,COM BAIXA EMISSAO DE FUMACA,UNIPOLAR,1X120MM2,ISOLAMENTO 0,6/1KV,COMPREENDENDO:PREPARO,CORTE E ENFIACAO EM ELETRODUTOS.FORNECIMENTO E COLOCACAO</v>
      </c>
      <c r="C13982" s="519" t="s">
        <v>43353</v>
      </c>
      <c r="D13982" s="519" t="s">
        <v>43377</v>
      </c>
      <c r="E13982" s="519" t="s">
        <v>43366</v>
      </c>
      <c r="F13982" s="519" t="s">
        <v>34540</v>
      </c>
      <c r="I13982" s="519" t="s">
        <v>36</v>
      </c>
      <c r="J13982" s="650">
        <v>92.29</v>
      </c>
    </row>
    <row r="13983" spans="1:10">
      <c r="A13983" s="519" t="s">
        <v>14076</v>
      </c>
      <c r="B13983" s="519" t="str">
        <f t="shared" si="218"/>
        <v>CABO DE COBRE COM ISOLACAO SOLIDA EXTRUDADA,COM BAIXA EMISSAO DE FUMACA,UNIPOLAR,1X150MM2,ISOLAMENTO 0,6/1KV,COMPREENDENDO:PREPARO,CORTE E ENFIACAO EM ELETRODUTOS.FORNECIMENTO E COLOCACAO</v>
      </c>
      <c r="C13983" s="519" t="s">
        <v>43353</v>
      </c>
      <c r="D13983" s="519" t="s">
        <v>43378</v>
      </c>
      <c r="E13983" s="519" t="s">
        <v>43366</v>
      </c>
      <c r="F13983" s="519" t="s">
        <v>34540</v>
      </c>
      <c r="I13983" s="519" t="s">
        <v>36</v>
      </c>
      <c r="J13983" s="650">
        <v>122.55</v>
      </c>
    </row>
    <row r="13984" spans="1:10">
      <c r="A13984" s="519" t="s">
        <v>14077</v>
      </c>
      <c r="B13984" s="519" t="str">
        <f t="shared" si="218"/>
        <v>CABO DE COBRE COM ISOLACAO SOLIDA EXTRUDADA,COM BAIXA EMISSAO DE FUMACA,UNIPOLAR,1X150MM2,ISOLAMENTO 0,6/1KV,COMPREENDENDO:PREPARO,CORTE E ENFIACAO EM ELETRODUTOS.FORNECIMENTO E COLOCACAO</v>
      </c>
      <c r="C13984" s="519" t="s">
        <v>43353</v>
      </c>
      <c r="D13984" s="519" t="s">
        <v>43378</v>
      </c>
      <c r="E13984" s="519" t="s">
        <v>43366</v>
      </c>
      <c r="F13984" s="519" t="s">
        <v>34540</v>
      </c>
      <c r="I13984" s="519" t="s">
        <v>36</v>
      </c>
      <c r="J13984" s="650">
        <v>120.39</v>
      </c>
    </row>
    <row r="13985" spans="1:10">
      <c r="A13985" s="519" t="s">
        <v>14078</v>
      </c>
      <c r="B13985" s="519" t="str">
        <f t="shared" si="218"/>
        <v>CABO DE COBRE COM ISOLACAO SOLIDA EXTRUDADA,COM BAIXA EMISSAO DE FUMACA,UNIPOLAR,1X185MM2,ISOLAMENTO 0,6/1KV,COMPREENDENDO:PREPARO,CORTE E ENFIACAO EM ELETRODUTOS.FORNECIMENTO E COLOCACAO</v>
      </c>
      <c r="C13985" s="519" t="s">
        <v>43353</v>
      </c>
      <c r="D13985" s="519" t="s">
        <v>43379</v>
      </c>
      <c r="E13985" s="519" t="s">
        <v>43366</v>
      </c>
      <c r="F13985" s="519" t="s">
        <v>34540</v>
      </c>
      <c r="I13985" s="519" t="s">
        <v>36</v>
      </c>
      <c r="J13985" s="650">
        <v>144.54</v>
      </c>
    </row>
    <row r="13986" spans="1:10">
      <c r="A13986" s="519" t="s">
        <v>14079</v>
      </c>
      <c r="B13986" s="519" t="str">
        <f t="shared" si="218"/>
        <v>CABO DE COBRE COM ISOLACAO SOLIDA EXTRUDADA,COM BAIXA EMISSAO DE FUMACA,UNIPOLAR,1X185MM2,ISOLAMENTO 0,6/1KV,COMPREENDENDO:PREPARO,CORTE E ENFIACAO EM ELETRODUTOS.FORNECIMENTO E COLOCACAO</v>
      </c>
      <c r="C13986" s="519" t="s">
        <v>43353</v>
      </c>
      <c r="D13986" s="519" t="s">
        <v>43379</v>
      </c>
      <c r="E13986" s="519" t="s">
        <v>43366</v>
      </c>
      <c r="F13986" s="519" t="s">
        <v>34540</v>
      </c>
      <c r="I13986" s="519" t="s">
        <v>36</v>
      </c>
      <c r="J13986" s="650">
        <v>142.1</v>
      </c>
    </row>
    <row r="13987" spans="1:10">
      <c r="A13987" s="519" t="s">
        <v>14080</v>
      </c>
      <c r="B13987" s="519" t="str">
        <f t="shared" si="218"/>
        <v>CABO DE COBRE COM ISOLACAO SOLIDA EXTRUDADA,COM BAIXA EMISSAO DE FUMACA,UNIPOLAR,1X240MM2,ISOLAMENTO 0,6/1KV,COMPREENDENDO:PREPARO,CORTE E ENFIACAO EM ELETRODUTOS.FORNECIMENTO E COLOCACAO</v>
      </c>
      <c r="C13987" s="519" t="s">
        <v>43353</v>
      </c>
      <c r="D13987" s="519" t="s">
        <v>43380</v>
      </c>
      <c r="E13987" s="519" t="s">
        <v>43366</v>
      </c>
      <c r="F13987" s="519" t="s">
        <v>34540</v>
      </c>
      <c r="I13987" s="519" t="s">
        <v>36</v>
      </c>
      <c r="J13987" s="650">
        <v>190.8</v>
      </c>
    </row>
    <row r="13988" spans="1:10">
      <c r="A13988" s="519" t="s">
        <v>14081</v>
      </c>
      <c r="B13988" s="519" t="str">
        <f t="shared" si="218"/>
        <v>CABO DE COBRE COM ISOLACAO SOLIDA EXTRUDADA,COM BAIXA EMISSAO DE FUMACA,UNIPOLAR,1X240MM2,ISOLAMENTO 0,6/1KV,COMPREENDENDO:PREPARO,CORTE E ENFIACAO EM ELETRODUTOS.FORNECIMENTO E COLOCACAO</v>
      </c>
      <c r="C13988" s="519" t="s">
        <v>43353</v>
      </c>
      <c r="D13988" s="519" t="s">
        <v>43380</v>
      </c>
      <c r="E13988" s="519" t="s">
        <v>43366</v>
      </c>
      <c r="F13988" s="519" t="s">
        <v>34540</v>
      </c>
      <c r="I13988" s="519" t="s">
        <v>36</v>
      </c>
      <c r="J13988" s="650">
        <v>188.09</v>
      </c>
    </row>
    <row r="13989" spans="1:10">
      <c r="A13989" s="519" t="s">
        <v>14082</v>
      </c>
      <c r="B13989" s="519" t="str">
        <f t="shared" si="218"/>
        <v>CABO DE COBRE FLEXIVEL COM ISOLAMENTO TERMOPLASTICO,COMPREENDENDO:PREPARO,CORTE E ENFIACAO EM ELETRODUTOS,NA BITOLA DE 1,5MM2, 0,6/1KV.FORNECIMENTO E COLOCACAO</v>
      </c>
      <c r="C13989" s="519" t="s">
        <v>50536</v>
      </c>
      <c r="D13989" s="519" t="s">
        <v>43346</v>
      </c>
      <c r="E13989" s="519" t="s">
        <v>50553</v>
      </c>
      <c r="I13989" s="519" t="s">
        <v>36</v>
      </c>
      <c r="J13989" s="650">
        <v>3.07</v>
      </c>
    </row>
    <row r="13990" spans="1:10">
      <c r="A13990" s="519" t="s">
        <v>14083</v>
      </c>
      <c r="B13990" s="519" t="str">
        <f t="shared" si="218"/>
        <v>CABO DE COBRE FLEXIVEL COM ISOLAMENTO TERMOPLASTICO,COMPREENDENDO:PREPARO,CORTE E ENFIACAO EM ELETRODUTOS,NA BITOLA DE 1,5MM2, 0,6/1KV.FORNECIMENTO E COLOCACAO</v>
      </c>
      <c r="C13990" s="519" t="s">
        <v>50536</v>
      </c>
      <c r="D13990" s="519" t="s">
        <v>43346</v>
      </c>
      <c r="E13990" s="519" t="s">
        <v>50553</v>
      </c>
      <c r="I13990" s="519" t="s">
        <v>36</v>
      </c>
      <c r="J13990" s="650">
        <v>2.86</v>
      </c>
    </row>
    <row r="13991" spans="1:10">
      <c r="A13991" s="519" t="s">
        <v>14084</v>
      </c>
      <c r="B13991" s="519" t="str">
        <f t="shared" si="218"/>
        <v>CABO DE COBRE FLEXIVEL COM ISOLAMENTO TERMOPLASTICO,COMPREENDENDO:PREPARO,CORTE E ENFIACAO EM ELETRODUTOS,NA BITOLA DE 2,5MM2, 0,6/1KV.FORNECIMENTO E COLOCACAO</v>
      </c>
      <c r="C13991" s="519" t="s">
        <v>50536</v>
      </c>
      <c r="D13991" s="519" t="s">
        <v>43349</v>
      </c>
      <c r="E13991" s="519" t="s">
        <v>50553</v>
      </c>
      <c r="I13991" s="519" t="s">
        <v>36</v>
      </c>
      <c r="J13991" s="650">
        <v>4.21</v>
      </c>
    </row>
    <row r="13992" spans="1:10">
      <c r="A13992" s="519" t="s">
        <v>14085</v>
      </c>
      <c r="B13992" s="519" t="str">
        <f t="shared" si="218"/>
        <v>CABO DE COBRE FLEXIVEL COM ISOLAMENTO TERMOPLASTICO,COMPREENDENDO:PREPARO,CORTE E ENFIACAO EM ELETRODUTOS,NA BITOLA DE 2,5MM2, 0,6/1KV.FORNECIMENTO E COLOCACAO</v>
      </c>
      <c r="C13992" s="519" t="s">
        <v>50536</v>
      </c>
      <c r="D13992" s="519" t="s">
        <v>43349</v>
      </c>
      <c r="E13992" s="519" t="s">
        <v>50553</v>
      </c>
      <c r="I13992" s="519" t="s">
        <v>36</v>
      </c>
      <c r="J13992" s="650">
        <v>3.94</v>
      </c>
    </row>
    <row r="13993" spans="1:10">
      <c r="A13993" s="519" t="s">
        <v>14086</v>
      </c>
      <c r="B13993" s="519" t="str">
        <f t="shared" si="218"/>
        <v>CABO DE COBRE FLEXIVEL COM ISOLAMENTO TERMOPLASTICO,COMPREENDENDO:PREPARO,CORTE E ENFIACAO EM ELETRODUTOS,NA BITOLA DE 4MM2, 0,6/1KV.FORNECIMENTO E COLOCACAO</v>
      </c>
      <c r="C13993" s="519" t="s">
        <v>50536</v>
      </c>
      <c r="D13993" s="519" t="s">
        <v>43350</v>
      </c>
      <c r="E13993" s="519" t="s">
        <v>50554</v>
      </c>
      <c r="I13993" s="519" t="s">
        <v>36</v>
      </c>
      <c r="J13993" s="650">
        <v>5.64</v>
      </c>
    </row>
    <row r="13994" spans="1:10">
      <c r="A13994" s="519" t="s">
        <v>14087</v>
      </c>
      <c r="B13994" s="519" t="str">
        <f t="shared" si="218"/>
        <v>CABO DE COBRE FLEXIVEL COM ISOLAMENTO TERMOPLASTICO,COMPREENDENDO:PREPARO,CORTE E ENFIACAO EM ELETRODUTOS,NA BITOLA DE 4MM2, 0,6/1KV.FORNECIMENTO E COLOCACAO</v>
      </c>
      <c r="C13994" s="519" t="s">
        <v>50536</v>
      </c>
      <c r="D13994" s="519" t="s">
        <v>43350</v>
      </c>
      <c r="E13994" s="519" t="s">
        <v>50554</v>
      </c>
      <c r="I13994" s="519" t="s">
        <v>36</v>
      </c>
      <c r="J13994" s="650">
        <v>5.31</v>
      </c>
    </row>
    <row r="13995" spans="1:10">
      <c r="A13995" s="519" t="s">
        <v>14088</v>
      </c>
      <c r="B13995" s="519" t="str">
        <f t="shared" si="218"/>
        <v>CABO DE COBRE FLEXIVEL COM ISOLAMENTO TERMOPLASTICO,COMPREENDENDO:PREPARO,CORTE E ENFIACAO EM ELETRODUTOS,NA BITOLA DE 6MM2, 0,6/1KV.FORNECIMENTO E COLOCACAO</v>
      </c>
      <c r="C13995" s="519" t="s">
        <v>50536</v>
      </c>
      <c r="D13995" s="519" t="s">
        <v>43351</v>
      </c>
      <c r="E13995" s="519" t="s">
        <v>50554</v>
      </c>
      <c r="I13995" s="519" t="s">
        <v>36</v>
      </c>
      <c r="J13995" s="650">
        <v>7.4</v>
      </c>
    </row>
    <row r="13996" spans="1:10">
      <c r="A13996" s="519" t="s">
        <v>14089</v>
      </c>
      <c r="B13996" s="519" t="str">
        <f t="shared" si="218"/>
        <v>CABO DE COBRE FLEXIVEL COM ISOLAMENTO TERMOPLASTICO,COMPREENDENDO:PREPARO,CORTE E ENFIACAO EM ELETRODUTOS,NA BITOLA DE 6MM2, 0,6/1KV.FORNECIMENTO E COLOCACAO</v>
      </c>
      <c r="C13996" s="519" t="s">
        <v>50536</v>
      </c>
      <c r="D13996" s="519" t="s">
        <v>43351</v>
      </c>
      <c r="E13996" s="519" t="s">
        <v>50554</v>
      </c>
      <c r="I13996" s="519" t="s">
        <v>36</v>
      </c>
      <c r="J13996" s="650">
        <v>7.02</v>
      </c>
    </row>
    <row r="13997" spans="1:10">
      <c r="A13997" s="519" t="s">
        <v>14090</v>
      </c>
      <c r="B13997" s="519" t="str">
        <f t="shared" si="218"/>
        <v>CABO DE COBRE FLEXIVEL COM ISOLAMENTO TERMOPLASTICO,COMPREENDENDO:PREPARO,CORTE E ENFIACAO EM ELETRODUTOS,NA BITOLA DE 10MM2, 0,6/1KV.FORNECIMENTO E COLOCACAO</v>
      </c>
      <c r="C13997" s="519" t="s">
        <v>50536</v>
      </c>
      <c r="D13997" s="519" t="s">
        <v>43346</v>
      </c>
      <c r="E13997" s="519" t="s">
        <v>50555</v>
      </c>
      <c r="I13997" s="519" t="s">
        <v>36</v>
      </c>
      <c r="J13997" s="650">
        <v>10.42</v>
      </c>
    </row>
    <row r="13998" spans="1:10">
      <c r="A13998" s="519" t="s">
        <v>14091</v>
      </c>
      <c r="B13998" s="519" t="str">
        <f t="shared" si="218"/>
        <v>CABO DE COBRE FLEXIVEL COM ISOLAMENTO TERMOPLASTICO,COMPREENDENDO:PREPARO,CORTE E ENFIACAO EM ELETRODUTOS,NA BITOLA DE 10MM2, 0,6/1KV.FORNECIMENTO E COLOCACAO</v>
      </c>
      <c r="C13998" s="519" t="s">
        <v>50536</v>
      </c>
      <c r="D13998" s="519" t="s">
        <v>43346</v>
      </c>
      <c r="E13998" s="519" t="s">
        <v>50555</v>
      </c>
      <c r="I13998" s="519" t="s">
        <v>36</v>
      </c>
      <c r="J13998" s="650">
        <v>9.98</v>
      </c>
    </row>
    <row r="13999" spans="1:10">
      <c r="A13999" s="519" t="s">
        <v>14092</v>
      </c>
      <c r="B13999" s="519" t="str">
        <f t="shared" si="218"/>
        <v>CABO DE COBRE FLEXIVEL COM ISOLAMENTO TERMOPLASTICO,COMPREENDENDO:PREPARO,CORTE E ENFIACAO EM ELETRODUTOS,NA BITOLA DE 16MM2, 0,6/1KV.FORNECIMENTO E COLOCACAO</v>
      </c>
      <c r="C13999" s="519" t="s">
        <v>50536</v>
      </c>
      <c r="D13999" s="519" t="s">
        <v>43346</v>
      </c>
      <c r="E13999" s="519" t="s">
        <v>50556</v>
      </c>
      <c r="I13999" s="519" t="s">
        <v>36</v>
      </c>
      <c r="J13999" s="650">
        <v>15.18</v>
      </c>
    </row>
    <row r="14000" spans="1:10">
      <c r="A14000" s="519" t="s">
        <v>14093</v>
      </c>
      <c r="B14000" s="519" t="str">
        <f t="shared" si="218"/>
        <v>CABO DE COBRE FLEXIVEL COM ISOLAMENTO TERMOPLASTICO,COMPREENDENDO:PREPARO,CORTE E ENFIACAO EM ELETRODUTOS,NA BITOLA DE 16MM2, 0,6/1KV.FORNECIMENTO E COLOCACAO</v>
      </c>
      <c r="C14000" s="519" t="s">
        <v>50536</v>
      </c>
      <c r="D14000" s="519" t="s">
        <v>43346</v>
      </c>
      <c r="E14000" s="519" t="s">
        <v>50556</v>
      </c>
      <c r="I14000" s="519" t="s">
        <v>36</v>
      </c>
      <c r="J14000" s="650">
        <v>14.7</v>
      </c>
    </row>
    <row r="14001" spans="1:10">
      <c r="A14001" s="519" t="s">
        <v>14094</v>
      </c>
      <c r="B14001" s="519" t="str">
        <f t="shared" si="218"/>
        <v>CABO DE COBRE FLEXIVEL COM ISOLAMENTO TERMOPLASTICO,COMPREENDENDO:PREPARO,CORTE E ENFIACAO EM ELETRODUTOS,NA BITOLA DE 25MM2, 0,6/1KV.FORNECIMENTO E COLOCACAO</v>
      </c>
      <c r="C14001" s="519" t="s">
        <v>50536</v>
      </c>
      <c r="D14001" s="519" t="s">
        <v>43349</v>
      </c>
      <c r="E14001" s="519" t="s">
        <v>50557</v>
      </c>
      <c r="I14001" s="519" t="s">
        <v>36</v>
      </c>
      <c r="J14001" s="650">
        <v>21.98</v>
      </c>
    </row>
    <row r="14002" spans="1:10">
      <c r="A14002" s="519" t="s">
        <v>14095</v>
      </c>
      <c r="B14002" s="519" t="str">
        <f t="shared" si="218"/>
        <v>CABO DE COBRE FLEXIVEL COM ISOLAMENTO TERMOPLASTICO,COMPREENDENDO:PREPARO,CORTE E ENFIACAO EM ELETRODUTOS,NA BITOLA DE 25MM2, 0,6/1KV.FORNECIMENTO E COLOCACAO</v>
      </c>
      <c r="C14002" s="519" t="s">
        <v>50536</v>
      </c>
      <c r="D14002" s="519" t="s">
        <v>43349</v>
      </c>
      <c r="E14002" s="519" t="s">
        <v>50557</v>
      </c>
      <c r="I14002" s="519" t="s">
        <v>36</v>
      </c>
      <c r="J14002" s="650">
        <v>21.44</v>
      </c>
    </row>
    <row r="14003" spans="1:10">
      <c r="A14003" s="519" t="s">
        <v>14096</v>
      </c>
      <c r="B14003" s="519" t="str">
        <f t="shared" si="218"/>
        <v>CABO DE COBRE FLEXIVEL COM ISOLAMENTO TERMOPLASTICO,COMPREENDENDO:PREPARO,CORTE E ENFIACAO EM ELETRODUTOS,NA BITOLA DE 35MM2, 0,6/1KV.FORNECIMENTO E COLOCACAO</v>
      </c>
      <c r="C14003" s="519" t="s">
        <v>50536</v>
      </c>
      <c r="D14003" s="519" t="s">
        <v>50544</v>
      </c>
      <c r="E14003" s="519" t="s">
        <v>50557</v>
      </c>
      <c r="I14003" s="519" t="s">
        <v>36</v>
      </c>
      <c r="J14003" s="650">
        <v>30.62</v>
      </c>
    </row>
    <row r="14004" spans="1:10">
      <c r="A14004" s="519" t="s">
        <v>14097</v>
      </c>
      <c r="B14004" s="519" t="str">
        <f t="shared" si="218"/>
        <v>CABO DE COBRE FLEXIVEL COM ISOLAMENTO TERMOPLASTICO,COMPREENDENDO:PREPARO,CORTE E ENFIACAO EM ELETRODUTOS,NA BITOLA DE 35MM2, 0,6/1KV.FORNECIMENTO E COLOCACAO</v>
      </c>
      <c r="C14004" s="519" t="s">
        <v>50536</v>
      </c>
      <c r="D14004" s="519" t="s">
        <v>50544</v>
      </c>
      <c r="E14004" s="519" t="s">
        <v>50557</v>
      </c>
      <c r="I14004" s="519" t="s">
        <v>36</v>
      </c>
      <c r="J14004" s="650">
        <v>29.81</v>
      </c>
    </row>
    <row r="14005" spans="1:10">
      <c r="A14005" s="519" t="s">
        <v>14098</v>
      </c>
      <c r="B14005" s="519" t="str">
        <f t="shared" si="218"/>
        <v>CABO DE COBRE FLEXIVEL COM ISOLAMENTO TERMOPLASTICO,COMPREENDENDO:PREPARO,CORTE E ENFIACAO EM ELETRODUTOS,NA BITOLA DE 50MM2, 0,6/1KV.FORNECIMENTO E COLOCACAO</v>
      </c>
      <c r="C14005" s="519" t="s">
        <v>50536</v>
      </c>
      <c r="D14005" s="519" t="s">
        <v>50545</v>
      </c>
      <c r="E14005" s="519" t="s">
        <v>50555</v>
      </c>
      <c r="I14005" s="519" t="s">
        <v>36</v>
      </c>
      <c r="J14005" s="650">
        <v>42.4</v>
      </c>
    </row>
    <row r="14006" spans="1:10">
      <c r="A14006" s="519" t="s">
        <v>14099</v>
      </c>
      <c r="B14006" s="519" t="str">
        <f t="shared" si="218"/>
        <v>CABO DE COBRE FLEXIVEL COM ISOLAMENTO TERMOPLASTICO,COMPREENDENDO:PREPARO,CORTE E ENFIACAO EM ELETRODUTOS,NA BITOLA DE 50MM2, 0,6/1KV.FORNECIMENTO E COLOCACAO</v>
      </c>
      <c r="C14006" s="519" t="s">
        <v>50536</v>
      </c>
      <c r="D14006" s="519" t="s">
        <v>50545</v>
      </c>
      <c r="E14006" s="519" t="s">
        <v>50555</v>
      </c>
      <c r="I14006" s="519" t="s">
        <v>36</v>
      </c>
      <c r="J14006" s="650">
        <v>41.32</v>
      </c>
    </row>
    <row r="14007" spans="1:10">
      <c r="A14007" s="519" t="s">
        <v>14100</v>
      </c>
      <c r="B14007" s="519" t="str">
        <f t="shared" si="218"/>
        <v>CABO DE COBRE FLEXIVEL COM ISOLAMENTO TERMOPLASTICO,COMPREENDENDO:PREPARO,CORTE E ENFIACAO EM ELETRODUTOS,NA BITOLA DE 70MM2, 0,6/1KV.FORNECIMENTO E COLOCACAO</v>
      </c>
      <c r="C14007" s="519" t="s">
        <v>50536</v>
      </c>
      <c r="D14007" s="519" t="s">
        <v>50546</v>
      </c>
      <c r="E14007" s="519" t="s">
        <v>50555</v>
      </c>
      <c r="I14007" s="519" t="s">
        <v>36</v>
      </c>
      <c r="J14007" s="650">
        <v>58.89</v>
      </c>
    </row>
    <row r="14008" spans="1:10">
      <c r="A14008" s="519" t="s">
        <v>14101</v>
      </c>
      <c r="B14008" s="519" t="str">
        <f t="shared" si="218"/>
        <v>CABO DE COBRE FLEXIVEL COM ISOLAMENTO TERMOPLASTICO,COMPREENDENDO:PREPARO,CORTE E ENFIACAO EM ELETRODUTOS,NA BITOLA DE 70MM2, 0,6/1KV.FORNECIMENTO E COLOCACAO</v>
      </c>
      <c r="C14008" s="519" t="s">
        <v>50536</v>
      </c>
      <c r="D14008" s="519" t="s">
        <v>50546</v>
      </c>
      <c r="E14008" s="519" t="s">
        <v>50555</v>
      </c>
      <c r="I14008" s="519" t="s">
        <v>36</v>
      </c>
      <c r="J14008" s="650">
        <v>57.53</v>
      </c>
    </row>
    <row r="14009" spans="1:10">
      <c r="A14009" s="519" t="s">
        <v>14102</v>
      </c>
      <c r="B14009" s="519" t="str">
        <f t="shared" si="218"/>
        <v>CABO DE COBRE FLEXIVEL COM ISOLAMENTO TERMOPLASTICO,COMPREENDENDO:PREPARO,CORTE E ENFIACAO EM ELETRODUTOS,NA BITOLA DE 95MM2, 0,6/1KV.FORNECIMENTO E COLOCACAO</v>
      </c>
      <c r="C14009" s="519" t="s">
        <v>50536</v>
      </c>
      <c r="D14009" s="519" t="s">
        <v>50547</v>
      </c>
      <c r="E14009" s="519" t="s">
        <v>50557</v>
      </c>
      <c r="I14009" s="519" t="s">
        <v>36</v>
      </c>
      <c r="J14009" s="650">
        <v>76.41</v>
      </c>
    </row>
    <row r="14010" spans="1:10">
      <c r="A14010" s="519" t="s">
        <v>14103</v>
      </c>
      <c r="B14010" s="519" t="str">
        <f t="shared" si="218"/>
        <v>CABO DE COBRE FLEXIVEL COM ISOLAMENTO TERMOPLASTICO,COMPREENDENDO:PREPARO,CORTE E ENFIACAO EM ELETRODUTOS,NA BITOLA DE 95MM2, 0,6/1KV.FORNECIMENTO E COLOCACAO</v>
      </c>
      <c r="C14010" s="519" t="s">
        <v>50536</v>
      </c>
      <c r="D14010" s="519" t="s">
        <v>50547</v>
      </c>
      <c r="E14010" s="519" t="s">
        <v>50557</v>
      </c>
      <c r="I14010" s="519" t="s">
        <v>36</v>
      </c>
      <c r="J14010" s="650">
        <v>74.78</v>
      </c>
    </row>
    <row r="14011" spans="1:10">
      <c r="A14011" s="519" t="s">
        <v>14104</v>
      </c>
      <c r="B14011" s="519" t="str">
        <f t="shared" si="218"/>
        <v>CABO DE COBRE FLEXIVEL COM ISOLAMENTO TERMOPLASTICO,COMPREENDENDO:PREPARO,CORTE E ENFIACAO EM ELETRODUTOS,NA BITOLA DE 120MM2, 0,6/1KV.FORNECIMENTO E COLOCACAO</v>
      </c>
      <c r="C14011" s="519" t="s">
        <v>50536</v>
      </c>
      <c r="D14011" s="519" t="s">
        <v>43346</v>
      </c>
      <c r="E14011" s="519" t="s">
        <v>50558</v>
      </c>
      <c r="I14011" s="519" t="s">
        <v>36</v>
      </c>
      <c r="J14011" s="650">
        <v>95</v>
      </c>
    </row>
    <row r="14012" spans="1:10">
      <c r="A14012" s="519" t="s">
        <v>14105</v>
      </c>
      <c r="B14012" s="519" t="str">
        <f t="shared" si="218"/>
        <v>CABO DE COBRE FLEXIVEL COM ISOLAMENTO TERMOPLASTICO,COMPREENDENDO:PREPARO,CORTE E ENFIACAO EM ELETRODUTOS,NA BITOLA DE 120MM2, 0,6/1KV.FORNECIMENTO E COLOCACAO</v>
      </c>
      <c r="C14012" s="519" t="s">
        <v>50536</v>
      </c>
      <c r="D14012" s="519" t="s">
        <v>43346</v>
      </c>
      <c r="E14012" s="519" t="s">
        <v>50558</v>
      </c>
      <c r="I14012" s="519" t="s">
        <v>36</v>
      </c>
      <c r="J14012" s="650">
        <v>93.1</v>
      </c>
    </row>
    <row r="14013" spans="1:10">
      <c r="A14013" s="519" t="s">
        <v>14106</v>
      </c>
      <c r="B14013" s="519" t="str">
        <f t="shared" si="218"/>
        <v>CABO DE COBRE FLEXIVEL COM ISOLAMENTO TERMOPLASTICO,COMPREENDENDO:PREPARO,CORTE E ENFIACAO EM ELETRODUTOS,NA BITOLA DE 150MM2, 0,6/1KV.FORNECIMENTO E COLOCACAO</v>
      </c>
      <c r="C14013" s="519" t="s">
        <v>50536</v>
      </c>
      <c r="D14013" s="519" t="s">
        <v>43346</v>
      </c>
      <c r="E14013" s="519" t="s">
        <v>50559</v>
      </c>
      <c r="I14013" s="519" t="s">
        <v>36</v>
      </c>
      <c r="J14013" s="650">
        <v>118.23</v>
      </c>
    </row>
    <row r="14014" spans="1:10">
      <c r="A14014" s="519" t="s">
        <v>14107</v>
      </c>
      <c r="B14014" s="519" t="str">
        <f t="shared" si="218"/>
        <v>CABO DE COBRE FLEXIVEL COM ISOLAMENTO TERMOPLASTICO,COMPREENDENDO:PREPARO,CORTE E ENFIACAO EM ELETRODUTOS,NA BITOLA DE 150MM2, 0,6/1KV.FORNECIMENTO E COLOCACAO</v>
      </c>
      <c r="C14014" s="519" t="s">
        <v>50536</v>
      </c>
      <c r="D14014" s="519" t="s">
        <v>43346</v>
      </c>
      <c r="E14014" s="519" t="s">
        <v>50559</v>
      </c>
      <c r="I14014" s="519" t="s">
        <v>36</v>
      </c>
      <c r="J14014" s="650">
        <v>116.06</v>
      </c>
    </row>
    <row r="14015" spans="1:10">
      <c r="A14015" s="519" t="s">
        <v>14108</v>
      </c>
      <c r="B14015" s="519" t="str">
        <f t="shared" si="218"/>
        <v>CABO DE COBRE FLEXIVEL COM ISOLAMENTO TERMOPLASTICO,COMPREENDENDO:PREPARO,CORTE E ENFIACAO EM ELETRODUTOS,NA BITOLA DE 185MM2, 0,6/1KV.FORNECIMENTO E COLOCACAO</v>
      </c>
      <c r="C14015" s="519" t="s">
        <v>50536</v>
      </c>
      <c r="D14015" s="519" t="s">
        <v>43346</v>
      </c>
      <c r="E14015" s="519" t="s">
        <v>50560</v>
      </c>
      <c r="I14015" s="519" t="s">
        <v>36</v>
      </c>
      <c r="J14015" s="650">
        <v>140.5</v>
      </c>
    </row>
    <row r="14016" spans="1:10">
      <c r="A14016" s="519" t="s">
        <v>14109</v>
      </c>
      <c r="B14016" s="519" t="str">
        <f t="shared" si="218"/>
        <v>CABO DE COBRE FLEXIVEL COM ISOLAMENTO TERMOPLASTICO,COMPREENDENDO:PREPARO,CORTE E ENFIACAO EM ELETRODUTOS,NA BITOLA DE 185MM2, 0,6/1KV.FORNECIMENTO E COLOCACAO</v>
      </c>
      <c r="C14016" s="519" t="s">
        <v>50536</v>
      </c>
      <c r="D14016" s="519" t="s">
        <v>43346</v>
      </c>
      <c r="E14016" s="519" t="s">
        <v>50560</v>
      </c>
      <c r="I14016" s="519" t="s">
        <v>36</v>
      </c>
      <c r="J14016" s="650">
        <v>138.07</v>
      </c>
    </row>
    <row r="14017" spans="1:10">
      <c r="A14017" s="519" t="s">
        <v>14110</v>
      </c>
      <c r="B14017" s="519" t="str">
        <f t="shared" si="218"/>
        <v>CABO DE COBRE FLEXIVEL COM ISOLAMENTO TERMOPLASTICO,COMPREENDENDO:PREPARO,CORTE E ENFIACAO EM ELETRODUTOS,NA BITOLA DE 240MM2, 0,6/1KV.FORNECIMENTO E COLOCACAO</v>
      </c>
      <c r="C14017" s="519" t="s">
        <v>50536</v>
      </c>
      <c r="D14017" s="519" t="s">
        <v>43349</v>
      </c>
      <c r="E14017" s="519" t="s">
        <v>50561</v>
      </c>
      <c r="I14017" s="519" t="s">
        <v>36</v>
      </c>
      <c r="J14017" s="650">
        <v>186.01</v>
      </c>
    </row>
    <row r="14018" spans="1:10">
      <c r="A14018" s="519" t="s">
        <v>14111</v>
      </c>
      <c r="B14018" s="519" t="str">
        <f t="shared" si="218"/>
        <v>CABO DE COBRE FLEXIVEL COM ISOLAMENTO TERMOPLASTICO,COMPREENDENDO:PREPARO,CORTE E ENFIACAO EM ELETRODUTOS,NA BITOLA DE 240MM2, 0,6/1KV.FORNECIMENTO E COLOCACAO</v>
      </c>
      <c r="C14018" s="519" t="s">
        <v>50536</v>
      </c>
      <c r="D14018" s="519" t="s">
        <v>43349</v>
      </c>
      <c r="E14018" s="519" t="s">
        <v>50561</v>
      </c>
      <c r="I14018" s="519" t="s">
        <v>36</v>
      </c>
      <c r="J14018" s="650">
        <v>183.31</v>
      </c>
    </row>
    <row r="14019" spans="1:10">
      <c r="A14019" s="519" t="s">
        <v>14112</v>
      </c>
      <c r="B14019" s="519" t="str">
        <f t="shared" si="218"/>
        <v>CABO DE COBRE FLEXIVEL COM ISOLAMENTO TERMOPLASTICO,COMPREENDENDO:PREPARO,CORTE E ENFIACAO EM ELETRODUTOS,NA BITOLA DE 300MM2, 0,6/1KV.FORNECIMENTO E COLOCACAO</v>
      </c>
      <c r="C14019" s="519" t="s">
        <v>50536</v>
      </c>
      <c r="D14019" s="519" t="s">
        <v>50544</v>
      </c>
      <c r="E14019" s="519" t="s">
        <v>50562</v>
      </c>
      <c r="I14019" s="519" t="s">
        <v>36</v>
      </c>
      <c r="J14019" s="650">
        <v>225.58</v>
      </c>
    </row>
    <row r="14020" spans="1:10">
      <c r="A14020" s="519" t="s">
        <v>14113</v>
      </c>
      <c r="B14020" s="519" t="str">
        <f t="shared" si="218"/>
        <v>CABO DE COBRE FLEXIVEL COM ISOLAMENTO TERMOPLASTICO,COMPREENDENDO:PREPARO,CORTE E ENFIACAO EM ELETRODUTOS,NA BITOLA DE 300MM2, 0,6/1KV.FORNECIMENTO E COLOCACAO</v>
      </c>
      <c r="C14020" s="519" t="s">
        <v>50536</v>
      </c>
      <c r="D14020" s="519" t="s">
        <v>50544</v>
      </c>
      <c r="E14020" s="519" t="s">
        <v>50562</v>
      </c>
      <c r="I14020" s="519" t="s">
        <v>36</v>
      </c>
      <c r="J14020" s="650">
        <v>222.6</v>
      </c>
    </row>
    <row r="14021" spans="1:10">
      <c r="A14021" s="519" t="s">
        <v>14114</v>
      </c>
      <c r="B14021" s="519" t="str">
        <f t="shared" si="218"/>
        <v>FIO PARALELO DE COBRE,COM ISOLAMENTO TERMOPLASTICO,NA BITOLA 2X1,5MM2.FORNECIMENTO E COLOCACAO</v>
      </c>
      <c r="C14021" s="519" t="s">
        <v>43381</v>
      </c>
      <c r="D14021" s="519" t="s">
        <v>43382</v>
      </c>
      <c r="I14021" s="519" t="s">
        <v>36</v>
      </c>
      <c r="J14021" s="650">
        <v>4.78</v>
      </c>
    </row>
    <row r="14022" spans="1:10">
      <c r="A14022" s="519" t="s">
        <v>14115</v>
      </c>
      <c r="B14022" s="519" t="str">
        <f t="shared" si="218"/>
        <v>FIO PARALELO DE COBRE,COM ISOLAMENTO TERMOPLASTICO,NA BITOLA 2X1,5MM2.FORNECIMENTO E COLOCACAO</v>
      </c>
      <c r="C14022" s="519" t="s">
        <v>43381</v>
      </c>
      <c r="D14022" s="519" t="s">
        <v>43382</v>
      </c>
      <c r="I14022" s="519" t="s">
        <v>36</v>
      </c>
      <c r="J14022" s="650">
        <v>4.51</v>
      </c>
    </row>
    <row r="14023" spans="1:10">
      <c r="A14023" s="519" t="s">
        <v>14116</v>
      </c>
      <c r="B14023" s="519" t="str">
        <f t="shared" si="218"/>
        <v>FIO PARALELO DE COBRE,COM ISOLAMENTO TERMOPLASTICO,NA BITOLA 2X2,5MM2.FORNECIMENTO E COLOCACAO</v>
      </c>
      <c r="C14023" s="519" t="s">
        <v>43381</v>
      </c>
      <c r="D14023" s="519" t="s">
        <v>43383</v>
      </c>
      <c r="I14023" s="519" t="s">
        <v>36</v>
      </c>
      <c r="J14023" s="650">
        <v>6.97</v>
      </c>
    </row>
    <row r="14024" spans="1:10">
      <c r="A14024" s="519" t="s">
        <v>14117</v>
      </c>
      <c r="B14024" s="519" t="str">
        <f t="shared" ref="B14024:B14087" si="219">C14024&amp;D14024&amp;E14024&amp;F14024&amp;G14024&amp;H14024</f>
        <v>FIO PARALELO DE COBRE,COM ISOLAMENTO TERMOPLASTICO,NA BITOLA 2X2,5MM2.FORNECIMENTO E COLOCACAO</v>
      </c>
      <c r="C14024" s="519" t="s">
        <v>43381</v>
      </c>
      <c r="D14024" s="519" t="s">
        <v>43383</v>
      </c>
      <c r="I14024" s="519" t="s">
        <v>36</v>
      </c>
      <c r="J14024" s="650">
        <v>6.64</v>
      </c>
    </row>
    <row r="14025" spans="1:10">
      <c r="A14025" s="519" t="s">
        <v>14118</v>
      </c>
      <c r="B14025" s="519" t="str">
        <f t="shared" si="219"/>
        <v>FIO PARALELO DE COBRE,COM ISOLAMENTO TERMOPLASTICO,NA BITOLA 2X4MM2.FORNECIMENTO E COLOCACAO</v>
      </c>
      <c r="C14025" s="519" t="s">
        <v>43381</v>
      </c>
      <c r="D14025" s="519" t="s">
        <v>43384</v>
      </c>
      <c r="I14025" s="519" t="s">
        <v>36</v>
      </c>
      <c r="J14025" s="650">
        <v>10.89</v>
      </c>
    </row>
    <row r="14026" spans="1:10">
      <c r="A14026" s="519" t="s">
        <v>14119</v>
      </c>
      <c r="B14026" s="519" t="str">
        <f t="shared" si="219"/>
        <v>FIO PARALELO DE COBRE,COM ISOLAMENTO TERMOPLASTICO,NA BITOLA 2X4MM2.FORNECIMENTO E COLOCACAO</v>
      </c>
      <c r="C14026" s="519" t="s">
        <v>43381</v>
      </c>
      <c r="D14026" s="519" t="s">
        <v>43384</v>
      </c>
      <c r="I14026" s="519" t="s">
        <v>36</v>
      </c>
      <c r="J14026" s="650">
        <v>10.4</v>
      </c>
    </row>
    <row r="14027" spans="1:10">
      <c r="A14027" s="519" t="s">
        <v>14120</v>
      </c>
      <c r="B14027" s="519" t="str">
        <f t="shared" si="219"/>
        <v>FIO PARALELO DE COBRE,COM ISOLAMENTO TERMOPLASTICO,NA BITOLA 2X1,0MM2,POLARIZADO,BICOLOR.FORNECIMENTO E COLOCACAO</v>
      </c>
      <c r="C14027" s="519" t="s">
        <v>43381</v>
      </c>
      <c r="D14027" s="519" t="s">
        <v>43385</v>
      </c>
      <c r="I14027" s="519" t="s">
        <v>36</v>
      </c>
      <c r="J14027" s="650">
        <v>3.66</v>
      </c>
    </row>
    <row r="14028" spans="1:10">
      <c r="A14028" s="519" t="s">
        <v>14121</v>
      </c>
      <c r="B14028" s="519" t="str">
        <f t="shared" si="219"/>
        <v>FIO PARALELO DE COBRE,COM ISOLAMENTO TERMOPLASTICO,NA BITOLA 2X1,0MM2,POLARIZADO,BICOLOR.FORNECIMENTO E COLOCACAO</v>
      </c>
      <c r="C14028" s="519" t="s">
        <v>43381</v>
      </c>
      <c r="D14028" s="519" t="s">
        <v>43385</v>
      </c>
      <c r="I14028" s="519" t="s">
        <v>36</v>
      </c>
      <c r="J14028" s="650">
        <v>3.39</v>
      </c>
    </row>
    <row r="14029" spans="1:10">
      <c r="A14029" s="519" t="s">
        <v>14122</v>
      </c>
      <c r="B14029" s="519" t="str">
        <f t="shared" si="219"/>
        <v>FIO PARALELO DE COBRE,COM ISOLAMENTO TERMOPLASTICO,NA BITOLA 2X1,5MM2,POLARIZADO,BICOLOR.FORNECIMENTO E COLOCACAO</v>
      </c>
      <c r="C14029" s="519" t="s">
        <v>43381</v>
      </c>
      <c r="D14029" s="519" t="s">
        <v>43386</v>
      </c>
      <c r="I14029" s="519" t="s">
        <v>36</v>
      </c>
      <c r="J14029" s="650">
        <v>4.99</v>
      </c>
    </row>
    <row r="14030" spans="1:10">
      <c r="A14030" s="519" t="s">
        <v>14123</v>
      </c>
      <c r="B14030" s="519" t="str">
        <f t="shared" si="219"/>
        <v>FIO PARALELO DE COBRE,COM ISOLAMENTO TERMOPLASTICO,NA BITOLA 2X1,5MM2,POLARIZADO,BICOLOR.FORNECIMENTO E COLOCACAO</v>
      </c>
      <c r="C14030" s="519" t="s">
        <v>43381</v>
      </c>
      <c r="D14030" s="519" t="s">
        <v>43386</v>
      </c>
      <c r="I14030" s="519" t="s">
        <v>36</v>
      </c>
      <c r="J14030" s="650">
        <v>4.72</v>
      </c>
    </row>
    <row r="14031" spans="1:10">
      <c r="A14031" s="519" t="s">
        <v>14124</v>
      </c>
      <c r="B14031" s="519" t="str">
        <f t="shared" si="219"/>
        <v>CABO DE COBRE COM ISOLAMENTO TERMOPLASTICO PARA TENSAO DE SERVICO DE 8,7/15KV,COMPREENDENDO:PREPARO,CORTE E ENFIACAO EMELETRODUTO,NA BITOLA DE 25MM2.FORNECIMENTO E COLOCACAO</v>
      </c>
      <c r="C14031" s="519" t="s">
        <v>43387</v>
      </c>
      <c r="D14031" s="519" t="s">
        <v>43388</v>
      </c>
      <c r="E14031" s="519" t="s">
        <v>43389</v>
      </c>
      <c r="I14031" s="519" t="s">
        <v>36</v>
      </c>
      <c r="J14031" s="650">
        <v>43.97</v>
      </c>
    </row>
    <row r="14032" spans="1:10">
      <c r="A14032" s="519" t="s">
        <v>14125</v>
      </c>
      <c r="B14032" s="519" t="str">
        <f t="shared" si="219"/>
        <v>CABO DE COBRE COM ISOLAMENTO TERMOPLASTICO PARA TENSAO DE SERVICO DE 8,7/15KV,COMPREENDENDO:PREPARO,CORTE E ENFIACAO EMELETRODUTO,NA BITOLA DE 25MM2.FORNECIMENTO E COLOCACAO</v>
      </c>
      <c r="C14032" s="519" t="s">
        <v>43387</v>
      </c>
      <c r="D14032" s="519" t="s">
        <v>43388</v>
      </c>
      <c r="E14032" s="519" t="s">
        <v>43389</v>
      </c>
      <c r="I14032" s="519" t="s">
        <v>36</v>
      </c>
      <c r="J14032" s="650">
        <v>43.43</v>
      </c>
    </row>
    <row r="14033" spans="1:10">
      <c r="A14033" s="519" t="s">
        <v>14126</v>
      </c>
      <c r="B14033" s="519" t="str">
        <f t="shared" si="219"/>
        <v>CABO DE COBRE COM ISOLAMENTO TERMOPLASTICO PARA TENSAO DE SERVICO DE 8,7/15KV,COMPREENDENDO:PREPARO,CORTE E ENFIACAO EMELETRODUTO,NA BITOLA DE 35MM2.FORNECIMENTO E COLOCACAO</v>
      </c>
      <c r="C14033" s="519" t="s">
        <v>43387</v>
      </c>
      <c r="D14033" s="519" t="s">
        <v>43388</v>
      </c>
      <c r="E14033" s="519" t="s">
        <v>43390</v>
      </c>
      <c r="I14033" s="519" t="s">
        <v>36</v>
      </c>
      <c r="J14033" s="650">
        <v>55.8</v>
      </c>
    </row>
    <row r="14034" spans="1:10">
      <c r="A14034" s="519" t="s">
        <v>14127</v>
      </c>
      <c r="B14034" s="519" t="str">
        <f t="shared" si="219"/>
        <v>CABO DE COBRE COM ISOLAMENTO TERMOPLASTICO PARA TENSAO DE SERVICO DE 8,7/15KV,COMPREENDENDO:PREPARO,CORTE E ENFIACAO EMELETRODUTO,NA BITOLA DE 35MM2.FORNECIMENTO E COLOCACAO</v>
      </c>
      <c r="C14034" s="519" t="s">
        <v>43387</v>
      </c>
      <c r="D14034" s="519" t="s">
        <v>43388</v>
      </c>
      <c r="E14034" s="519" t="s">
        <v>43390</v>
      </c>
      <c r="I14034" s="519" t="s">
        <v>36</v>
      </c>
      <c r="J14034" s="650">
        <v>54.99</v>
      </c>
    </row>
    <row r="14035" spans="1:10">
      <c r="A14035" s="519" t="s">
        <v>14128</v>
      </c>
      <c r="B14035" s="519" t="str">
        <f t="shared" si="219"/>
        <v>CABO DE COBRE COM ISOLAMENTO TERMOPLASTICO PARA TENSAO DE SERVICO DE 8,7/15KV,COMPREENDENDO:PREPARO,CORTE E ENFIACAO EMELETRODUTO,NA BITOLA DE 50MM2.FORNECIMENTO E COLOCACAO</v>
      </c>
      <c r="C14035" s="519" t="s">
        <v>43387</v>
      </c>
      <c r="D14035" s="519" t="s">
        <v>43388</v>
      </c>
      <c r="E14035" s="519" t="s">
        <v>43391</v>
      </c>
      <c r="I14035" s="519" t="s">
        <v>36</v>
      </c>
      <c r="J14035" s="650">
        <v>71.27</v>
      </c>
    </row>
    <row r="14036" spans="1:10">
      <c r="A14036" s="519" t="s">
        <v>14129</v>
      </c>
      <c r="B14036" s="519" t="str">
        <f t="shared" si="219"/>
        <v>CABO DE COBRE COM ISOLAMENTO TERMOPLASTICO PARA TENSAO DE SERVICO DE 8,7/15KV,COMPREENDENDO:PREPARO,CORTE E ENFIACAO EMELETRODUTO,NA BITOLA DE 50MM2.FORNECIMENTO E COLOCACAO</v>
      </c>
      <c r="C14036" s="519" t="s">
        <v>43387</v>
      </c>
      <c r="D14036" s="519" t="s">
        <v>43388</v>
      </c>
      <c r="E14036" s="519" t="s">
        <v>43391</v>
      </c>
      <c r="I14036" s="519" t="s">
        <v>36</v>
      </c>
      <c r="J14036" s="650">
        <v>70.180000000000007</v>
      </c>
    </row>
    <row r="14037" spans="1:10">
      <c r="A14037" s="519" t="s">
        <v>51899</v>
      </c>
      <c r="B14037" s="519" t="str">
        <f t="shared" si="219"/>
        <v>CABO DE COBRE COM ISOLAMENTO TERMOPLASTICO PARA TENSAO DE SERVICO DE 8,7/15KV,COMPREENDENDO:PREPARO,CORTE E ENFIACAO EMELETRODUTO,NA BITOLA DE 70MM2.FORNECIMENTO E COLOCACAO</v>
      </c>
      <c r="C14037" s="519" t="s">
        <v>43387</v>
      </c>
      <c r="D14037" s="519" t="s">
        <v>43388</v>
      </c>
      <c r="E14037" s="519" t="s">
        <v>51900</v>
      </c>
      <c r="I14037" s="519" t="s">
        <v>36</v>
      </c>
      <c r="J14037" s="650">
        <v>95.02</v>
      </c>
    </row>
    <row r="14038" spans="1:10">
      <c r="A14038" s="519" t="s">
        <v>51901</v>
      </c>
      <c r="B14038" s="519" t="str">
        <f t="shared" si="219"/>
        <v>CABO DE COBRE COM ISOLAMENTO TERMOPLASTICO PARA TENSAO DE SERVICO DE 8,7/15KV,COMPREENDENDO:PREPARO,CORTE E ENFIACAO EMELETRODUTO,NA BITOLA DE 70MM2.FORNECIMENTO E COLOCACAO</v>
      </c>
      <c r="C14038" s="519" t="s">
        <v>43387</v>
      </c>
      <c r="D14038" s="519" t="s">
        <v>43388</v>
      </c>
      <c r="E14038" s="519" t="s">
        <v>51900</v>
      </c>
      <c r="I14038" s="519" t="s">
        <v>36</v>
      </c>
      <c r="J14038" s="650">
        <v>93.67</v>
      </c>
    </row>
    <row r="14039" spans="1:10">
      <c r="A14039" s="519" t="s">
        <v>14130</v>
      </c>
      <c r="B14039" s="519" t="str">
        <f t="shared" si="219"/>
        <v>EXTENSAO DE REDE ELETRICA DE BAIXA TENSAO,AEREA,COM CABO DECOBRE NU 10MM2,EM TERRENO PLANO,EXCLUSIVE POSTES E TODOS OSSEUS COMPONENTES</v>
      </c>
      <c r="C14039" s="519" t="s">
        <v>43392</v>
      </c>
      <c r="D14039" s="519" t="s">
        <v>43393</v>
      </c>
      <c r="E14039" s="519" t="s">
        <v>43394</v>
      </c>
      <c r="I14039" s="519" t="s">
        <v>36</v>
      </c>
      <c r="J14039" s="650">
        <v>27.66</v>
      </c>
    </row>
    <row r="14040" spans="1:10">
      <c r="A14040" s="519" t="s">
        <v>14131</v>
      </c>
      <c r="B14040" s="519" t="str">
        <f t="shared" si="219"/>
        <v>EXTENSAO DE REDE ELETRICA DE BAIXA TENSAO,AEREA,COM CABO DECOBRE NU 10MM2,EM TERRENO PLANO,EXCLUSIVE POSTES E TODOS OSSEUS COMPONENTES</v>
      </c>
      <c r="C14040" s="519" t="s">
        <v>43392</v>
      </c>
      <c r="D14040" s="519" t="s">
        <v>43393</v>
      </c>
      <c r="E14040" s="519" t="s">
        <v>43394</v>
      </c>
      <c r="I14040" s="519" t="s">
        <v>36</v>
      </c>
      <c r="J14040" s="650">
        <v>26.3</v>
      </c>
    </row>
    <row r="14041" spans="1:10">
      <c r="A14041" s="519" t="s">
        <v>14132</v>
      </c>
      <c r="B14041" s="519" t="str">
        <f t="shared" si="219"/>
        <v>EXTENSAO DE REDE ELETRICA DE BAIXA TENSAO,AEREA,COM CABO DECOBRE NU 16MM2,EM TERRENO PLANO,EXCLUSIVE POSTES E TODOS OSSEUS COMPONENTES</v>
      </c>
      <c r="C14041" s="519" t="s">
        <v>43392</v>
      </c>
      <c r="D14041" s="519" t="s">
        <v>43395</v>
      </c>
      <c r="E14041" s="519" t="s">
        <v>43394</v>
      </c>
      <c r="I14041" s="519" t="s">
        <v>36</v>
      </c>
      <c r="J14041" s="650">
        <v>33.880000000000003</v>
      </c>
    </row>
    <row r="14042" spans="1:10">
      <c r="A14042" s="519" t="s">
        <v>14133</v>
      </c>
      <c r="B14042" s="519" t="str">
        <f t="shared" si="219"/>
        <v>EXTENSAO DE REDE ELETRICA DE BAIXA TENSAO,AEREA,COM CABO DECOBRE NU 16MM2,EM TERRENO PLANO,EXCLUSIVE POSTES E TODOS OSSEUS COMPONENTES</v>
      </c>
      <c r="C14042" s="519" t="s">
        <v>43392</v>
      </c>
      <c r="D14042" s="519" t="s">
        <v>43395</v>
      </c>
      <c r="E14042" s="519" t="s">
        <v>43394</v>
      </c>
      <c r="I14042" s="519" t="s">
        <v>36</v>
      </c>
      <c r="J14042" s="650">
        <v>32.24</v>
      </c>
    </row>
    <row r="14043" spans="1:10">
      <c r="A14043" s="519" t="s">
        <v>14134</v>
      </c>
      <c r="B14043" s="519" t="str">
        <f t="shared" si="219"/>
        <v>EXTENSAO DE REDE ELETRICA DE BAIXA TENSAO,AEREA,COM CABO DECOBRE NU 25MM2,EM TERRENO PLANO,EXCLUSIVE POSTES E TODOS OSSEUS COMPONENTES</v>
      </c>
      <c r="C14043" s="519" t="s">
        <v>43392</v>
      </c>
      <c r="D14043" s="519" t="s">
        <v>43396</v>
      </c>
      <c r="E14043" s="519" t="s">
        <v>43394</v>
      </c>
      <c r="I14043" s="519" t="s">
        <v>36</v>
      </c>
      <c r="J14043" s="650">
        <v>40.08</v>
      </c>
    </row>
    <row r="14044" spans="1:10">
      <c r="A14044" s="519" t="s">
        <v>14135</v>
      </c>
      <c r="B14044" s="519" t="str">
        <f t="shared" si="219"/>
        <v>EXTENSAO DE REDE ELETRICA DE BAIXA TENSAO,AEREA,COM CABO DECOBRE NU 25MM2,EM TERRENO PLANO,EXCLUSIVE POSTES E TODOS OSSEUS COMPONENTES</v>
      </c>
      <c r="C14044" s="519" t="s">
        <v>43392</v>
      </c>
      <c r="D14044" s="519" t="s">
        <v>43396</v>
      </c>
      <c r="E14044" s="519" t="s">
        <v>43394</v>
      </c>
      <c r="I14044" s="519" t="s">
        <v>36</v>
      </c>
      <c r="J14044" s="650">
        <v>38.43</v>
      </c>
    </row>
    <row r="14045" spans="1:10">
      <c r="A14045" s="519" t="s">
        <v>14136</v>
      </c>
      <c r="B14045" s="519" t="str">
        <f t="shared" si="219"/>
        <v>EXTENSAO DE REDE ELETRICA DE BAIXA TENSAO,AEREA,COM CABO DECOBRE NU 35MM2,EM TERRENO PLANO,EXCLUSIVE POSTES E TODOS OSSEUS COMPONENTES</v>
      </c>
      <c r="C14045" s="519" t="s">
        <v>43392</v>
      </c>
      <c r="D14045" s="519" t="s">
        <v>43397</v>
      </c>
      <c r="E14045" s="519" t="s">
        <v>43394</v>
      </c>
      <c r="I14045" s="519" t="s">
        <v>36</v>
      </c>
      <c r="J14045" s="650">
        <v>46.95</v>
      </c>
    </row>
    <row r="14046" spans="1:10">
      <c r="A14046" s="519" t="s">
        <v>14137</v>
      </c>
      <c r="B14046" s="519" t="str">
        <f t="shared" si="219"/>
        <v>EXTENSAO DE REDE ELETRICA DE BAIXA TENSAO,AEREA,COM CABO DECOBRE NU 35MM2,EM TERRENO PLANO,EXCLUSIVE POSTES E TODOS OSSEUS COMPONENTES</v>
      </c>
      <c r="C14046" s="519" t="s">
        <v>43392</v>
      </c>
      <c r="D14046" s="519" t="s">
        <v>43397</v>
      </c>
      <c r="E14046" s="519" t="s">
        <v>43394</v>
      </c>
      <c r="I14046" s="519" t="s">
        <v>36</v>
      </c>
      <c r="J14046" s="650">
        <v>45.31</v>
      </c>
    </row>
    <row r="14047" spans="1:10">
      <c r="A14047" s="519" t="s">
        <v>14138</v>
      </c>
      <c r="B14047" s="519" t="str">
        <f t="shared" si="219"/>
        <v>FIO SOLIDO DE COBRE ELETROLITICO NU,TEMPERA MEIO-DURA,CLASSE 1,SECAO CIRCULAR 1MM2,CONFORME ABNT NBR 5111.FORNECIMENTO E COLOCACAO</v>
      </c>
      <c r="C14047" s="519" t="s">
        <v>43398</v>
      </c>
      <c r="D14047" s="519" t="s">
        <v>72925</v>
      </c>
      <c r="E14047" s="519" t="s">
        <v>37621</v>
      </c>
      <c r="I14047" s="519" t="s">
        <v>36</v>
      </c>
      <c r="J14047" s="650">
        <v>1.02</v>
      </c>
    </row>
    <row r="14048" spans="1:10">
      <c r="A14048" s="519" t="s">
        <v>14139</v>
      </c>
      <c r="B14048" s="519" t="str">
        <f t="shared" si="219"/>
        <v>FIO SOLIDO DE COBRE ELETROLITICO NU,TEMPERA MEIO-DURA,CLASSE 1,SECAO CIRCULAR 1MM2,CONFORME ABNT NBR 5111.FORNECIMENTO E COLOCACAO</v>
      </c>
      <c r="C14048" s="519" t="s">
        <v>43398</v>
      </c>
      <c r="D14048" s="519" t="s">
        <v>72925</v>
      </c>
      <c r="E14048" s="519" t="s">
        <v>37621</v>
      </c>
      <c r="I14048" s="519" t="s">
        <v>36</v>
      </c>
      <c r="J14048" s="650">
        <v>0.97</v>
      </c>
    </row>
    <row r="14049" spans="1:10">
      <c r="A14049" s="519" t="s">
        <v>14140</v>
      </c>
      <c r="B14049" s="519" t="str">
        <f t="shared" si="219"/>
        <v>FIO SOLIDO DE COBRE ELETROLITICO NU,TEMPERA MEIO-DURA,CLASSE 1,SECAO CIRCULAR 1,5MM2,CONFORME ABNT NBR 5111.FORNECIMENTO E COLOCACAO</v>
      </c>
      <c r="C14049" s="519" t="s">
        <v>43398</v>
      </c>
      <c r="D14049" s="519" t="s">
        <v>72926</v>
      </c>
      <c r="E14049" s="519" t="s">
        <v>33906</v>
      </c>
      <c r="I14049" s="519" t="s">
        <v>36</v>
      </c>
      <c r="J14049" s="650">
        <v>1.44</v>
      </c>
    </row>
    <row r="14050" spans="1:10">
      <c r="A14050" s="519" t="s">
        <v>14141</v>
      </c>
      <c r="B14050" s="519" t="str">
        <f t="shared" si="219"/>
        <v>FIO SOLIDO DE COBRE ELETROLITICO NU,TEMPERA MEIO-DURA,CLASSE 1,SECAO CIRCULAR 1,5MM2,CONFORME ABNT NBR 5111.FORNECIMENTO E COLOCACAO</v>
      </c>
      <c r="C14050" s="519" t="s">
        <v>43398</v>
      </c>
      <c r="D14050" s="519" t="s">
        <v>72926</v>
      </c>
      <c r="E14050" s="519" t="s">
        <v>33906</v>
      </c>
      <c r="I14050" s="519" t="s">
        <v>36</v>
      </c>
      <c r="J14050" s="650">
        <v>1.39</v>
      </c>
    </row>
    <row r="14051" spans="1:10">
      <c r="A14051" s="519" t="s">
        <v>14142</v>
      </c>
      <c r="B14051" s="519" t="str">
        <f t="shared" si="219"/>
        <v>FIO SOLIDO DE COBRE ELETROLITICO NU,TEMPERA MEIO-DURA,CLASSE 1,SECAO CIRCULAR 2,5MM2,CONFORME ABNT NBR 5111.FORNECIMENTO E COLOCACAO</v>
      </c>
      <c r="C14051" s="519" t="s">
        <v>43398</v>
      </c>
      <c r="D14051" s="519" t="s">
        <v>72927</v>
      </c>
      <c r="E14051" s="519" t="s">
        <v>33906</v>
      </c>
      <c r="I14051" s="519" t="s">
        <v>36</v>
      </c>
      <c r="J14051" s="650">
        <v>2.1800000000000002</v>
      </c>
    </row>
    <row r="14052" spans="1:10">
      <c r="A14052" s="519" t="s">
        <v>14143</v>
      </c>
      <c r="B14052" s="519" t="str">
        <f t="shared" si="219"/>
        <v>FIO SOLIDO DE COBRE ELETROLITICO NU,TEMPERA MEIO-DURA,CLASSE 1,SECAO CIRCULAR 2,5MM2,CONFORME ABNT NBR 5111.FORNECIMENTO E COLOCACAO</v>
      </c>
      <c r="C14052" s="519" t="s">
        <v>43398</v>
      </c>
      <c r="D14052" s="519" t="s">
        <v>72927</v>
      </c>
      <c r="E14052" s="519" t="s">
        <v>33906</v>
      </c>
      <c r="I14052" s="519" t="s">
        <v>36</v>
      </c>
      <c r="J14052" s="650">
        <v>2.13</v>
      </c>
    </row>
    <row r="14053" spans="1:10">
      <c r="A14053" s="519" t="s">
        <v>14144</v>
      </c>
      <c r="B14053" s="519" t="str">
        <f t="shared" si="219"/>
        <v>FIO SOLIDO DE COBRE ELETROLITICO NU,TEMPERA MEIO-DURA,CLASSE 1,SECAO CIRCULAR 4MM2,CONFORME ABNT NBR 5111.FORNECIMENTO E COLOCACAO</v>
      </c>
      <c r="C14053" s="519" t="s">
        <v>43398</v>
      </c>
      <c r="D14053" s="519" t="s">
        <v>72928</v>
      </c>
      <c r="E14053" s="519" t="s">
        <v>37621</v>
      </c>
      <c r="I14053" s="519" t="s">
        <v>36</v>
      </c>
      <c r="J14053" s="650">
        <v>3.31</v>
      </c>
    </row>
    <row r="14054" spans="1:10">
      <c r="A14054" s="519" t="s">
        <v>14145</v>
      </c>
      <c r="B14054" s="519" t="str">
        <f t="shared" si="219"/>
        <v>FIO SOLIDO DE COBRE ELETROLITICO NU,TEMPERA MEIO-DURA,CLASSE 1,SECAO CIRCULAR 4MM2,CONFORME ABNT NBR 5111.FORNECIMENTO E COLOCACAO</v>
      </c>
      <c r="C14054" s="519" t="s">
        <v>43398</v>
      </c>
      <c r="D14054" s="519" t="s">
        <v>72928</v>
      </c>
      <c r="E14054" s="519" t="s">
        <v>37621</v>
      </c>
      <c r="I14054" s="519" t="s">
        <v>36</v>
      </c>
      <c r="J14054" s="650">
        <v>3.24</v>
      </c>
    </row>
    <row r="14055" spans="1:10">
      <c r="A14055" s="519" t="s">
        <v>14146</v>
      </c>
      <c r="B14055" s="519" t="str">
        <f t="shared" si="219"/>
        <v>FIO SOLIDO DE COBRE ELETROLITICO NU,TEMPERA MEIO-DURA,CLASSE 1,SECAO CIRCULAR 6MM2,CONFORME ABNT NBR 5111.FORNECIMENTO E COLOCACAO</v>
      </c>
      <c r="C14055" s="519" t="s">
        <v>43398</v>
      </c>
      <c r="D14055" s="519" t="s">
        <v>72929</v>
      </c>
      <c r="E14055" s="519" t="s">
        <v>37621</v>
      </c>
      <c r="I14055" s="519" t="s">
        <v>36</v>
      </c>
      <c r="J14055" s="650">
        <v>5.0599999999999996</v>
      </c>
    </row>
    <row r="14056" spans="1:10">
      <c r="A14056" s="519" t="s">
        <v>14147</v>
      </c>
      <c r="B14056" s="519" t="str">
        <f t="shared" si="219"/>
        <v>FIO SOLIDO DE COBRE ELETROLITICO NU,TEMPERA MEIO-DURA,CLASSE 1,SECAO CIRCULAR 6MM2,CONFORME ABNT NBR 5111.FORNECIMENTO E COLOCACAO</v>
      </c>
      <c r="C14056" s="519" t="s">
        <v>43398</v>
      </c>
      <c r="D14056" s="519" t="s">
        <v>72929</v>
      </c>
      <c r="E14056" s="519" t="s">
        <v>37621</v>
      </c>
      <c r="I14056" s="519" t="s">
        <v>36</v>
      </c>
      <c r="J14056" s="650">
        <v>4.95</v>
      </c>
    </row>
    <row r="14057" spans="1:10">
      <c r="A14057" s="519" t="s">
        <v>14148</v>
      </c>
      <c r="B14057" s="519" t="str">
        <f t="shared" si="219"/>
        <v>CABO SOLIDO DE COBRE ELETROLITICO NU,TEMPERA MOLE,CLASSE 2,SECAO CIRCULAR DE 10MM2.FORNECIMENTO E COLOCACAO</v>
      </c>
      <c r="C14057" s="519" t="s">
        <v>43399</v>
      </c>
      <c r="D14057" s="519" t="s">
        <v>43400</v>
      </c>
      <c r="I14057" s="519" t="s">
        <v>36</v>
      </c>
      <c r="J14057" s="650">
        <v>7.86</v>
      </c>
    </row>
    <row r="14058" spans="1:10">
      <c r="A14058" s="519" t="s">
        <v>14149</v>
      </c>
      <c r="B14058" s="519" t="str">
        <f t="shared" si="219"/>
        <v>CABO SOLIDO DE COBRE ELETROLITICO NU,TEMPERA MOLE,CLASSE 2,SECAO CIRCULAR DE 10MM2.FORNECIMENTO E COLOCACAO</v>
      </c>
      <c r="C14058" s="519" t="s">
        <v>43399</v>
      </c>
      <c r="D14058" s="519" t="s">
        <v>43400</v>
      </c>
      <c r="I14058" s="519" t="s">
        <v>36</v>
      </c>
      <c r="J14058" s="650">
        <v>7.72</v>
      </c>
    </row>
    <row r="14059" spans="1:10">
      <c r="A14059" s="519" t="s">
        <v>14150</v>
      </c>
      <c r="B14059" s="519" t="str">
        <f t="shared" si="219"/>
        <v>CABO SOLIDO DE COBRE ELETROLITICO NU,TEMPERA MOLE,CLASSE 2,SECAO CIRCULAR DE 16MM2.FORNECIMENTO E COLOCACAO</v>
      </c>
      <c r="C14059" s="519" t="s">
        <v>43399</v>
      </c>
      <c r="D14059" s="519" t="s">
        <v>43401</v>
      </c>
      <c r="I14059" s="519" t="s">
        <v>36</v>
      </c>
      <c r="J14059" s="650">
        <v>12.6</v>
      </c>
    </row>
    <row r="14060" spans="1:10">
      <c r="A14060" s="519" t="s">
        <v>14151</v>
      </c>
      <c r="B14060" s="519" t="str">
        <f t="shared" si="219"/>
        <v>CABO SOLIDO DE COBRE ELETROLITICO NU,TEMPERA MOLE,CLASSE 2,SECAO CIRCULAR DE 16MM2.FORNECIMENTO E COLOCACAO</v>
      </c>
      <c r="C14060" s="519" t="s">
        <v>43399</v>
      </c>
      <c r="D14060" s="519" t="s">
        <v>43401</v>
      </c>
      <c r="I14060" s="519" t="s">
        <v>36</v>
      </c>
      <c r="J14060" s="650">
        <v>12.39</v>
      </c>
    </row>
    <row r="14061" spans="1:10">
      <c r="A14061" s="519" t="s">
        <v>14152</v>
      </c>
      <c r="B14061" s="519" t="str">
        <f t="shared" si="219"/>
        <v>CABO SOLIDO DE COBRE ELETROLITICO NU,TEMPERA MOLE,CLASSE 2,SECAO CIRCULAR DE 25MM2.FORNECIMENTO E COLOCACAO</v>
      </c>
      <c r="C14061" s="519" t="s">
        <v>43399</v>
      </c>
      <c r="D14061" s="519" t="s">
        <v>43402</v>
      </c>
      <c r="I14061" s="519" t="s">
        <v>36</v>
      </c>
      <c r="J14061" s="650">
        <v>20.440000000000001</v>
      </c>
    </row>
    <row r="14062" spans="1:10">
      <c r="A14062" s="519" t="s">
        <v>14153</v>
      </c>
      <c r="B14062" s="519" t="str">
        <f t="shared" si="219"/>
        <v>CABO SOLIDO DE COBRE ELETROLITICO NU,TEMPERA MOLE,CLASSE 2,SECAO CIRCULAR DE 25MM2.FORNECIMENTO E COLOCACAO</v>
      </c>
      <c r="C14062" s="519" t="s">
        <v>43399</v>
      </c>
      <c r="D14062" s="519" t="s">
        <v>43402</v>
      </c>
      <c r="I14062" s="519" t="s">
        <v>36</v>
      </c>
      <c r="J14062" s="650">
        <v>20</v>
      </c>
    </row>
    <row r="14063" spans="1:10">
      <c r="A14063" s="519" t="s">
        <v>14154</v>
      </c>
      <c r="B14063" s="519" t="str">
        <f t="shared" si="219"/>
        <v>CABO SOLIDO DE COBRE ELETROLITICO NU,TEMPERA MOLE,CLASSE 2,SECAO CIRCULAR DE 35MM2.FORNECIMENTO E COLOCACAO</v>
      </c>
      <c r="C14063" s="519" t="s">
        <v>43399</v>
      </c>
      <c r="D14063" s="519" t="s">
        <v>43403</v>
      </c>
      <c r="I14063" s="519" t="s">
        <v>36</v>
      </c>
      <c r="J14063" s="650">
        <v>27.31</v>
      </c>
    </row>
    <row r="14064" spans="1:10">
      <c r="A14064" s="519" t="s">
        <v>14155</v>
      </c>
      <c r="B14064" s="519" t="str">
        <f t="shared" si="219"/>
        <v>CABO SOLIDO DE COBRE ELETROLITICO NU,TEMPERA MOLE,CLASSE 2,SECAO CIRCULAR DE 35MM2.FORNECIMENTO E COLOCACAO</v>
      </c>
      <c r="C14064" s="519" t="s">
        <v>43399</v>
      </c>
      <c r="D14064" s="519" t="s">
        <v>43403</v>
      </c>
      <c r="I14064" s="519" t="s">
        <v>36</v>
      </c>
      <c r="J14064" s="650">
        <v>26.88</v>
      </c>
    </row>
    <row r="14065" spans="1:10">
      <c r="A14065" s="519" t="s">
        <v>14156</v>
      </c>
      <c r="B14065" s="519" t="str">
        <f t="shared" si="219"/>
        <v>CABO SOLIDO DE COBRE ELETROLITICO NU,TEMPERA MOLE,CLASSE 2,SECAO CIRCULAR DE 50MM2.FORNECIMENTO E COLOCACAO</v>
      </c>
      <c r="C14065" s="519" t="s">
        <v>43404</v>
      </c>
      <c r="D14065" s="519" t="s">
        <v>43405</v>
      </c>
      <c r="I14065" s="519" t="s">
        <v>36</v>
      </c>
      <c r="J14065" s="650">
        <v>38.549999999999997</v>
      </c>
    </row>
    <row r="14066" spans="1:10">
      <c r="A14066" s="519" t="s">
        <v>14157</v>
      </c>
      <c r="B14066" s="519" t="str">
        <f t="shared" si="219"/>
        <v>CABO SOLIDO DE COBRE ELETROLITICO NU,TEMPERA MOLE,CLASSE 2,SECAO CIRCULAR DE 50MM2.FORNECIMENTO E COLOCACAO</v>
      </c>
      <c r="C14066" s="519" t="s">
        <v>43404</v>
      </c>
      <c r="D14066" s="519" t="s">
        <v>43405</v>
      </c>
      <c r="I14066" s="519" t="s">
        <v>36</v>
      </c>
      <c r="J14066" s="650">
        <v>38.01</v>
      </c>
    </row>
    <row r="14067" spans="1:10">
      <c r="A14067" s="519" t="s">
        <v>14158</v>
      </c>
      <c r="B14067" s="519" t="str">
        <f t="shared" si="219"/>
        <v>CABO SOLIDO DE COBRE ELETROLITICO NU,TEMPERA MOLE,CLASSE 2,SECAO CIRCULAR DE 70MM2.FORNECIMENTO E COLOCACAO</v>
      </c>
      <c r="C14067" s="519" t="s">
        <v>43399</v>
      </c>
      <c r="D14067" s="519" t="s">
        <v>43406</v>
      </c>
      <c r="I14067" s="519" t="s">
        <v>36</v>
      </c>
      <c r="J14067" s="650">
        <v>50.87</v>
      </c>
    </row>
    <row r="14068" spans="1:10">
      <c r="A14068" s="519" t="s">
        <v>14159</v>
      </c>
      <c r="B14068" s="519" t="str">
        <f t="shared" si="219"/>
        <v>CABO SOLIDO DE COBRE ELETROLITICO NU,TEMPERA MOLE,CLASSE 2,SECAO CIRCULAR DE 70MM2.FORNECIMENTO E COLOCACAO</v>
      </c>
      <c r="C14068" s="519" t="s">
        <v>43399</v>
      </c>
      <c r="D14068" s="519" t="s">
        <v>43406</v>
      </c>
      <c r="I14068" s="519" t="s">
        <v>36</v>
      </c>
      <c r="J14068" s="650">
        <v>50.27</v>
      </c>
    </row>
    <row r="14069" spans="1:10">
      <c r="A14069" s="519" t="s">
        <v>14160</v>
      </c>
      <c r="B14069" s="519" t="str">
        <f t="shared" si="219"/>
        <v>CABO SOLIDO DE COBRE ELETROLITICO NU,TEMPERA MOLE,CLASSE 2,SECAO CIRCULAR DE 95MM2.FORNECIMENTO E COLOCACAO</v>
      </c>
      <c r="C14069" s="519" t="s">
        <v>43399</v>
      </c>
      <c r="D14069" s="519" t="s">
        <v>43407</v>
      </c>
      <c r="I14069" s="519" t="s">
        <v>36</v>
      </c>
      <c r="J14069" s="650">
        <v>69.37</v>
      </c>
    </row>
    <row r="14070" spans="1:10">
      <c r="A14070" s="519" t="s">
        <v>14161</v>
      </c>
      <c r="B14070" s="519" t="str">
        <f t="shared" si="219"/>
        <v>CABO SOLIDO DE COBRE ELETROLITICO NU,TEMPERA MOLE,CLASSE 2,SECAO CIRCULAR DE 95MM2.FORNECIMENTO E COLOCACAO</v>
      </c>
      <c r="C14070" s="519" t="s">
        <v>43399</v>
      </c>
      <c r="D14070" s="519" t="s">
        <v>43407</v>
      </c>
      <c r="I14070" s="519" t="s">
        <v>36</v>
      </c>
      <c r="J14070" s="650">
        <v>68.72</v>
      </c>
    </row>
    <row r="14071" spans="1:10">
      <c r="A14071" s="519" t="s">
        <v>14162</v>
      </c>
      <c r="B14071" s="519" t="str">
        <f t="shared" si="219"/>
        <v>FIO TELEFONICO TIPO FI,BITOLA DE 0,6MM2(PARA INSTALACOES EMTUBULACOES OU PRESO EM RODAPES).FORNECIMENTO E COLOCACAO</v>
      </c>
      <c r="C14071" s="519" t="s">
        <v>43408</v>
      </c>
      <c r="D14071" s="519" t="s">
        <v>43409</v>
      </c>
      <c r="I14071" s="519" t="s">
        <v>36</v>
      </c>
      <c r="J14071" s="650">
        <v>1.36</v>
      </c>
    </row>
    <row r="14072" spans="1:10">
      <c r="A14072" s="519" t="s">
        <v>14163</v>
      </c>
      <c r="B14072" s="519" t="str">
        <f t="shared" si="219"/>
        <v>FIO TELEFONICO TIPO FI,BITOLA DE 0,6MM2(PARA INSTALACOES EMTUBULACOES OU PRESO EM RODAPES).FORNECIMENTO E COLOCACAO</v>
      </c>
      <c r="C14072" s="519" t="s">
        <v>43408</v>
      </c>
      <c r="D14072" s="519" t="s">
        <v>43409</v>
      </c>
      <c r="I14072" s="519" t="s">
        <v>36</v>
      </c>
      <c r="J14072" s="650">
        <v>1.22</v>
      </c>
    </row>
    <row r="14073" spans="1:10">
      <c r="A14073" s="519" t="s">
        <v>14164</v>
      </c>
      <c r="B14073" s="519" t="str">
        <f t="shared" si="219"/>
        <v>FIO TELEFONICO TIPO FE,BITOLA DE 1MM2(PARA INSTALACOES AEREAS).FORNECIMENTO E COLOCACAO</v>
      </c>
      <c r="C14073" s="519" t="s">
        <v>43410</v>
      </c>
      <c r="D14073" s="519" t="s">
        <v>43411</v>
      </c>
      <c r="I14073" s="519" t="s">
        <v>36</v>
      </c>
      <c r="J14073" s="650">
        <v>2.48</v>
      </c>
    </row>
    <row r="14074" spans="1:10">
      <c r="A14074" s="519" t="s">
        <v>14165</v>
      </c>
      <c r="B14074" s="519" t="str">
        <f t="shared" si="219"/>
        <v>FIO TELEFONICO TIPO FE,BITOLA DE 1MM2(PARA INSTALACOES AEREAS).FORNECIMENTO E COLOCACAO</v>
      </c>
      <c r="C14074" s="519" t="s">
        <v>43410</v>
      </c>
      <c r="D14074" s="519" t="s">
        <v>43411</v>
      </c>
      <c r="I14074" s="519" t="s">
        <v>36</v>
      </c>
      <c r="J14074" s="650">
        <v>2.2599999999999998</v>
      </c>
    </row>
    <row r="14075" spans="1:10">
      <c r="A14075" s="519" t="s">
        <v>14166</v>
      </c>
      <c r="B14075" s="519" t="str">
        <f t="shared" si="219"/>
        <v>CABO TELEFONICO TIPO CTP-APL 50(PARA INSTALACOES SUBTERRANEAS ESPECIAIS)PARA 10 PARES.FORNECIMENTO E COLOCACAO</v>
      </c>
      <c r="C14075" s="519" t="s">
        <v>43412</v>
      </c>
      <c r="D14075" s="519" t="s">
        <v>43413</v>
      </c>
      <c r="I14075" s="519" t="s">
        <v>36</v>
      </c>
      <c r="J14075" s="650">
        <v>11.7</v>
      </c>
    </row>
    <row r="14076" spans="1:10">
      <c r="A14076" s="519" t="s">
        <v>14167</v>
      </c>
      <c r="B14076" s="519" t="str">
        <f t="shared" si="219"/>
        <v>CABO TELEFONICO TIPO CTP-APL 50(PARA INSTALACOES SUBTERRANEAS ESPECIAIS)PARA 10 PARES.FORNECIMENTO E COLOCACAO</v>
      </c>
      <c r="C14076" s="519" t="s">
        <v>43412</v>
      </c>
      <c r="D14076" s="519" t="s">
        <v>43413</v>
      </c>
      <c r="I14076" s="519" t="s">
        <v>36</v>
      </c>
      <c r="J14076" s="650">
        <v>11.38</v>
      </c>
    </row>
    <row r="14077" spans="1:10">
      <c r="A14077" s="519" t="s">
        <v>14168</v>
      </c>
      <c r="B14077" s="519" t="str">
        <f t="shared" si="219"/>
        <v>CABO TELEFONICO TIPO CTP-APL 50(PARA INSTALACOES SUBTERRANEAS ESPECIAIS)PARA 20 PARES.FORNECIMENTO E COLOCACAO</v>
      </c>
      <c r="C14077" s="519" t="s">
        <v>43412</v>
      </c>
      <c r="D14077" s="519" t="s">
        <v>43414</v>
      </c>
      <c r="I14077" s="519" t="s">
        <v>36</v>
      </c>
      <c r="J14077" s="650">
        <v>14.84</v>
      </c>
    </row>
    <row r="14078" spans="1:10">
      <c r="A14078" s="519" t="s">
        <v>14169</v>
      </c>
      <c r="B14078" s="519" t="str">
        <f t="shared" si="219"/>
        <v>CABO TELEFONICO TIPO CTP-APL 50(PARA INSTALACOES SUBTERRANEAS ESPECIAIS)PARA 20 PARES.FORNECIMENTO E COLOCACAO</v>
      </c>
      <c r="C14078" s="519" t="s">
        <v>43412</v>
      </c>
      <c r="D14078" s="519" t="s">
        <v>43414</v>
      </c>
      <c r="I14078" s="519" t="s">
        <v>36</v>
      </c>
      <c r="J14078" s="650">
        <v>14.46</v>
      </c>
    </row>
    <row r="14079" spans="1:10">
      <c r="A14079" s="519" t="s">
        <v>14170</v>
      </c>
      <c r="B14079" s="519" t="str">
        <f t="shared" si="219"/>
        <v>CABO TELEFONICO TIPO CTP-APL 50(PARA INSTALACOES SUBTERRANEAS ESPECIAIS)PARA 30 PARES.FORNECIMENTO E COLOCACAO</v>
      </c>
      <c r="C14079" s="519" t="s">
        <v>43412</v>
      </c>
      <c r="D14079" s="519" t="s">
        <v>43415</v>
      </c>
      <c r="I14079" s="519" t="s">
        <v>36</v>
      </c>
      <c r="J14079" s="650">
        <v>26.35</v>
      </c>
    </row>
    <row r="14080" spans="1:10">
      <c r="A14080" s="519" t="s">
        <v>14171</v>
      </c>
      <c r="B14080" s="519" t="str">
        <f t="shared" si="219"/>
        <v>CABO TELEFONICO TIPO CTP-APL 50(PARA INSTALACOES SUBTERRANEAS ESPECIAIS)PARA 30 PARES.FORNECIMENTO E COLOCACAO</v>
      </c>
      <c r="C14080" s="519" t="s">
        <v>43412</v>
      </c>
      <c r="D14080" s="519" t="s">
        <v>43415</v>
      </c>
      <c r="I14080" s="519" t="s">
        <v>36</v>
      </c>
      <c r="J14080" s="650">
        <v>25.91</v>
      </c>
    </row>
    <row r="14081" spans="1:10">
      <c r="A14081" s="519" t="s">
        <v>14172</v>
      </c>
      <c r="B14081" s="519" t="str">
        <f t="shared" si="219"/>
        <v>CABO TELEFONICO TIPO CTP-APL 50(PARA INSTALACOES SUBTERRANEAS ESPECIAIS)PARA 50 PARES.FORNECIMENTO E COLOCACAO</v>
      </c>
      <c r="C14081" s="519" t="s">
        <v>43412</v>
      </c>
      <c r="D14081" s="519" t="s">
        <v>43416</v>
      </c>
      <c r="I14081" s="519" t="s">
        <v>36</v>
      </c>
      <c r="J14081" s="650">
        <v>54.72</v>
      </c>
    </row>
    <row r="14082" spans="1:10">
      <c r="A14082" s="519" t="s">
        <v>14173</v>
      </c>
      <c r="B14082" s="519" t="str">
        <f t="shared" si="219"/>
        <v>CABO TELEFONICO TIPO CTP-APL 50(PARA INSTALACOES SUBTERRANEAS ESPECIAIS)PARA 50 PARES.FORNECIMENTO E COLOCACAO</v>
      </c>
      <c r="C14082" s="519" t="s">
        <v>43412</v>
      </c>
      <c r="D14082" s="519" t="s">
        <v>43416</v>
      </c>
      <c r="I14082" s="519" t="s">
        <v>36</v>
      </c>
      <c r="J14082" s="650">
        <v>53.1</v>
      </c>
    </row>
    <row r="14083" spans="1:10">
      <c r="A14083" s="519" t="s">
        <v>14174</v>
      </c>
      <c r="B14083" s="519" t="str">
        <f t="shared" si="219"/>
        <v>CABO TELEFONICO TIPO CTP-APL 50(PARA INSTALACOES SUBTERRANEAS ESPECIAIS)PARA 100 PARES.FORNECIMENTO E COLOCACAO</v>
      </c>
      <c r="C14083" s="519" t="s">
        <v>43412</v>
      </c>
      <c r="D14083" s="519" t="s">
        <v>43417</v>
      </c>
      <c r="I14083" s="519" t="s">
        <v>36</v>
      </c>
      <c r="J14083" s="650">
        <v>112.92</v>
      </c>
    </row>
    <row r="14084" spans="1:10">
      <c r="A14084" s="519" t="s">
        <v>14175</v>
      </c>
      <c r="B14084" s="519" t="str">
        <f t="shared" si="219"/>
        <v>CABO TELEFONICO TIPO CTP-APL 50(PARA INSTALACOES SUBTERRANEAS ESPECIAIS)PARA 100 PARES.FORNECIMENTO E COLOCACAO</v>
      </c>
      <c r="C14084" s="519" t="s">
        <v>43412</v>
      </c>
      <c r="D14084" s="519" t="s">
        <v>43417</v>
      </c>
      <c r="I14084" s="519" t="s">
        <v>36</v>
      </c>
      <c r="J14084" s="650">
        <v>109.67</v>
      </c>
    </row>
    <row r="14085" spans="1:10">
      <c r="A14085" s="519" t="s">
        <v>14176</v>
      </c>
      <c r="B14085" s="519" t="str">
        <f t="shared" si="219"/>
        <v>CABO TELEFONICO TIPO CI(PARA INSTALACOES INTERNAS PRIMARIAS)PARA 10 PARES.FORNECIMENTO E COLOCACAO</v>
      </c>
      <c r="C14085" s="519" t="s">
        <v>43418</v>
      </c>
      <c r="D14085" s="519" t="s">
        <v>43419</v>
      </c>
      <c r="I14085" s="519" t="s">
        <v>36</v>
      </c>
      <c r="J14085" s="650">
        <v>7.55</v>
      </c>
    </row>
    <row r="14086" spans="1:10">
      <c r="A14086" s="519" t="s">
        <v>14177</v>
      </c>
      <c r="B14086" s="519" t="str">
        <f t="shared" si="219"/>
        <v>CABO TELEFONICO TIPO CI(PARA INSTALACOES INTERNAS PRIMARIAS)PARA 10 PARES.FORNECIMENTO E COLOCACAO</v>
      </c>
      <c r="C14086" s="519" t="s">
        <v>43418</v>
      </c>
      <c r="D14086" s="519" t="s">
        <v>43419</v>
      </c>
      <c r="I14086" s="519" t="s">
        <v>36</v>
      </c>
      <c r="J14086" s="650">
        <v>7.23</v>
      </c>
    </row>
    <row r="14087" spans="1:10">
      <c r="A14087" s="519" t="s">
        <v>14178</v>
      </c>
      <c r="B14087" s="519" t="str">
        <f t="shared" si="219"/>
        <v>CABO TELEFONICO TIPO CI(PARA INSTALACOES INTERNAS PRIMARIAS)PARA 20 PARES.FORNECIMENTO E COLOCACAO</v>
      </c>
      <c r="C14087" s="519" t="s">
        <v>43418</v>
      </c>
      <c r="D14087" s="519" t="s">
        <v>43420</v>
      </c>
      <c r="I14087" s="519" t="s">
        <v>36</v>
      </c>
      <c r="J14087" s="650">
        <v>11.7</v>
      </c>
    </row>
    <row r="14088" spans="1:10">
      <c r="A14088" s="519" t="s">
        <v>14179</v>
      </c>
      <c r="B14088" s="519" t="str">
        <f t="shared" ref="B14088:B14151" si="220">C14088&amp;D14088&amp;E14088&amp;F14088&amp;G14088&amp;H14088</f>
        <v>CABO TELEFONICO TIPO CI(PARA INSTALACOES INTERNAS PRIMARIAS)PARA 20 PARES.FORNECIMENTO E COLOCACAO</v>
      </c>
      <c r="C14088" s="519" t="s">
        <v>43418</v>
      </c>
      <c r="D14088" s="519" t="s">
        <v>43420</v>
      </c>
      <c r="I14088" s="519" t="s">
        <v>36</v>
      </c>
      <c r="J14088" s="650">
        <v>11.32</v>
      </c>
    </row>
    <row r="14089" spans="1:10">
      <c r="A14089" s="519" t="s">
        <v>14180</v>
      </c>
      <c r="B14089" s="519" t="str">
        <f t="shared" si="220"/>
        <v>CABO TELEFONICO TIPO CI(PARA INSTALACOES INTERNAS PRIMARIAS)PARA 30 PARES.FORNECIMENTO E COLOCACAO</v>
      </c>
      <c r="C14089" s="519" t="s">
        <v>43418</v>
      </c>
      <c r="D14089" s="519" t="s">
        <v>43421</v>
      </c>
      <c r="I14089" s="519" t="s">
        <v>36</v>
      </c>
      <c r="J14089" s="650">
        <v>20.59</v>
      </c>
    </row>
    <row r="14090" spans="1:10">
      <c r="A14090" s="519" t="s">
        <v>14181</v>
      </c>
      <c r="B14090" s="519" t="str">
        <f t="shared" si="220"/>
        <v>CABO TELEFONICO TIPO CI(PARA INSTALACOES INTERNAS PRIMARIAS)PARA 30 PARES.FORNECIMENTO E COLOCACAO</v>
      </c>
      <c r="C14090" s="519" t="s">
        <v>43418</v>
      </c>
      <c r="D14090" s="519" t="s">
        <v>43421</v>
      </c>
      <c r="I14090" s="519" t="s">
        <v>36</v>
      </c>
      <c r="J14090" s="650">
        <v>20.16</v>
      </c>
    </row>
    <row r="14091" spans="1:10">
      <c r="A14091" s="519" t="s">
        <v>14182</v>
      </c>
      <c r="B14091" s="519" t="str">
        <f t="shared" si="220"/>
        <v>CABO TELEFONICO TIPO CI(PARA INSTALACOES INTERNAS PRIMARIAS)PARA 50 PARES.FORNECIMENTO E COLOCACAO</v>
      </c>
      <c r="C14091" s="519" t="s">
        <v>43418</v>
      </c>
      <c r="D14091" s="519" t="s">
        <v>43422</v>
      </c>
      <c r="I14091" s="519" t="s">
        <v>36</v>
      </c>
      <c r="J14091" s="650">
        <v>38.25</v>
      </c>
    </row>
    <row r="14092" spans="1:10">
      <c r="A14092" s="519" t="s">
        <v>14183</v>
      </c>
      <c r="B14092" s="519" t="str">
        <f t="shared" si="220"/>
        <v>CABO TELEFONICO TIPO CI(PARA INSTALACOES INTERNAS PRIMARIAS)PARA 50 PARES.FORNECIMENTO E COLOCACAO</v>
      </c>
      <c r="C14092" s="519" t="s">
        <v>43418</v>
      </c>
      <c r="D14092" s="519" t="s">
        <v>43422</v>
      </c>
      <c r="I14092" s="519" t="s">
        <v>36</v>
      </c>
      <c r="J14092" s="650">
        <v>37.71</v>
      </c>
    </row>
    <row r="14093" spans="1:10">
      <c r="A14093" s="519" t="s">
        <v>14184</v>
      </c>
      <c r="B14093" s="519" t="str">
        <f t="shared" si="220"/>
        <v>CABO TELEFONICO TIPO CI(PARA INSTALACOES INTERNAS PRIMARIAS)PARA 100 PARES.FORNECIMENTO E COLOCACAO</v>
      </c>
      <c r="C14093" s="519" t="s">
        <v>43418</v>
      </c>
      <c r="D14093" s="519" t="s">
        <v>43423</v>
      </c>
      <c r="I14093" s="519" t="s">
        <v>36</v>
      </c>
      <c r="J14093" s="650">
        <v>74.959999999999994</v>
      </c>
    </row>
    <row r="14094" spans="1:10">
      <c r="A14094" s="519" t="s">
        <v>14185</v>
      </c>
      <c r="B14094" s="519" t="str">
        <f t="shared" si="220"/>
        <v>CABO TELEFONICO TIPO CI(PARA INSTALACOES INTERNAS PRIMARIAS)PARA 100 PARES.FORNECIMENTO E COLOCACAO</v>
      </c>
      <c r="C14094" s="519" t="s">
        <v>43418</v>
      </c>
      <c r="D14094" s="519" t="s">
        <v>43423</v>
      </c>
      <c r="I14094" s="519" t="s">
        <v>36</v>
      </c>
      <c r="J14094" s="650">
        <v>74.2</v>
      </c>
    </row>
    <row r="14095" spans="1:10">
      <c r="A14095" s="519" t="s">
        <v>14186</v>
      </c>
      <c r="B14095" s="519" t="str">
        <f t="shared" si="220"/>
        <v>CABO TELEFONICO TIPO CI(PARA INSTALACOES INTERNAS PRIMARIAS)PARA 200 PARES.FORNECIMENTO E COLOCACAO</v>
      </c>
      <c r="C14095" s="519" t="s">
        <v>43418</v>
      </c>
      <c r="D14095" s="519" t="s">
        <v>43424</v>
      </c>
      <c r="I14095" s="519" t="s">
        <v>36</v>
      </c>
      <c r="J14095" s="650">
        <v>80.11</v>
      </c>
    </row>
    <row r="14096" spans="1:10">
      <c r="A14096" s="519" t="s">
        <v>14187</v>
      </c>
      <c r="B14096" s="519" t="str">
        <f t="shared" si="220"/>
        <v>CABO TELEFONICO TIPO CI(PARA INSTALACOES INTERNAS PRIMARIAS)PARA 200 PARES.FORNECIMENTO E COLOCACAO</v>
      </c>
      <c r="C14096" s="519" t="s">
        <v>43418</v>
      </c>
      <c r="D14096" s="519" t="s">
        <v>43424</v>
      </c>
      <c r="I14096" s="519" t="s">
        <v>36</v>
      </c>
      <c r="J14096" s="650">
        <v>79.03</v>
      </c>
    </row>
    <row r="14097" spans="1:10">
      <c r="A14097" s="519" t="s">
        <v>14188</v>
      </c>
      <c r="B14097" s="519" t="str">
        <f t="shared" si="220"/>
        <v>CABO TELEFONICO TIPO CI(PARA INSTALACOES INTERNAS PRIMARIAS)PARA 300 PARES.FORNECIMENTO E COLOCACAO</v>
      </c>
      <c r="C14097" s="519" t="s">
        <v>43418</v>
      </c>
      <c r="D14097" s="519" t="s">
        <v>43425</v>
      </c>
      <c r="I14097" s="519" t="s">
        <v>36</v>
      </c>
      <c r="J14097" s="650">
        <v>175.95</v>
      </c>
    </row>
    <row r="14098" spans="1:10">
      <c r="A14098" s="519" t="s">
        <v>14189</v>
      </c>
      <c r="B14098" s="519" t="str">
        <f t="shared" si="220"/>
        <v>CABO TELEFONICO TIPO CI(PARA INSTALACOES INTERNAS PRIMARIAS)PARA 300 PARES.FORNECIMENTO E COLOCACAO</v>
      </c>
      <c r="C14098" s="519" t="s">
        <v>43418</v>
      </c>
      <c r="D14098" s="519" t="s">
        <v>43425</v>
      </c>
      <c r="I14098" s="519" t="s">
        <v>36</v>
      </c>
      <c r="J14098" s="650">
        <v>166.2</v>
      </c>
    </row>
    <row r="14099" spans="1:10">
      <c r="A14099" s="519" t="s">
        <v>14190</v>
      </c>
      <c r="B14099" s="519" t="str">
        <f t="shared" si="220"/>
        <v>CABO TELEFONICO TIPO CI(PARA INSTALACOES INTERNAS PRIMARIAS)PARA 400 PARES.FORNECIMENTO E COLOCACAO</v>
      </c>
      <c r="C14099" s="519" t="s">
        <v>43418</v>
      </c>
      <c r="D14099" s="519" t="s">
        <v>43426</v>
      </c>
      <c r="I14099" s="519" t="s">
        <v>36</v>
      </c>
      <c r="J14099" s="650">
        <v>232.39</v>
      </c>
    </row>
    <row r="14100" spans="1:10">
      <c r="A14100" s="519" t="s">
        <v>14191</v>
      </c>
      <c r="B14100" s="519" t="str">
        <f t="shared" si="220"/>
        <v>CABO TELEFONICO TIPO CI(PARA INSTALACOES INTERNAS PRIMARIAS)PARA 400 PARES.FORNECIMENTO E COLOCACAO</v>
      </c>
      <c r="C14100" s="519" t="s">
        <v>43418</v>
      </c>
      <c r="D14100" s="519" t="s">
        <v>43426</v>
      </c>
      <c r="I14100" s="519" t="s">
        <v>36</v>
      </c>
      <c r="J14100" s="650">
        <v>219.38</v>
      </c>
    </row>
    <row r="14101" spans="1:10">
      <c r="A14101" s="519" t="s">
        <v>14192</v>
      </c>
      <c r="B14101" s="519" t="str">
        <f t="shared" si="220"/>
        <v>CABO TELEFONICO CCE,DIAMETRO DO CONDUTOR 0,50MM,PARA 2 PARES.FORNECIMENTO E COLOCACAO</v>
      </c>
      <c r="C14101" s="519" t="s">
        <v>43427</v>
      </c>
      <c r="D14101" s="519" t="s">
        <v>34487</v>
      </c>
      <c r="I14101" s="519" t="s">
        <v>36</v>
      </c>
      <c r="J14101" s="650">
        <v>3.25</v>
      </c>
    </row>
    <row r="14102" spans="1:10">
      <c r="A14102" s="519" t="s">
        <v>14193</v>
      </c>
      <c r="B14102" s="519" t="str">
        <f t="shared" si="220"/>
        <v>CABO TELEFONICO CCE,DIAMETRO DO CONDUTOR 0,50MM,PARA 2 PARES.FORNECIMENTO E COLOCACAO</v>
      </c>
      <c r="C14102" s="519" t="s">
        <v>43427</v>
      </c>
      <c r="D14102" s="519" t="s">
        <v>34487</v>
      </c>
      <c r="I14102" s="519" t="s">
        <v>36</v>
      </c>
      <c r="J14102" s="650">
        <v>3.14</v>
      </c>
    </row>
    <row r="14103" spans="1:10">
      <c r="A14103" s="519" t="s">
        <v>14194</v>
      </c>
      <c r="B14103" s="519" t="str">
        <f t="shared" si="220"/>
        <v>CABO TELEFONICO CCE,DIAMETRO DO CONDUTOR 0,50MM,PARA 4 PARES.FORNECIMENTO E COLOCACAO</v>
      </c>
      <c r="C14103" s="519" t="s">
        <v>43428</v>
      </c>
      <c r="D14103" s="519" t="s">
        <v>34487</v>
      </c>
      <c r="I14103" s="519" t="s">
        <v>36</v>
      </c>
      <c r="J14103" s="650">
        <v>4.68</v>
      </c>
    </row>
    <row r="14104" spans="1:10">
      <c r="A14104" s="519" t="s">
        <v>14195</v>
      </c>
      <c r="B14104" s="519" t="str">
        <f t="shared" si="220"/>
        <v>CABO TELEFONICO CCE,DIAMETRO DO CONDUTOR 0,50MM,PARA 4 PARES.FORNECIMENTO E COLOCACAO</v>
      </c>
      <c r="C14104" s="519" t="s">
        <v>43428</v>
      </c>
      <c r="D14104" s="519" t="s">
        <v>34487</v>
      </c>
      <c r="I14104" s="519" t="s">
        <v>36</v>
      </c>
      <c r="J14104" s="650">
        <v>4.5199999999999996</v>
      </c>
    </row>
    <row r="14105" spans="1:10">
      <c r="A14105" s="519" t="s">
        <v>14196</v>
      </c>
      <c r="B14105" s="519" t="str">
        <f t="shared" si="220"/>
        <v>CABO TELEFONICO CCE,DIAMETRO DO CONDUTOR 0,50MM,PARA 5 PARES.FORNECIMENTO E COLOCACAO</v>
      </c>
      <c r="C14105" s="519" t="s">
        <v>43429</v>
      </c>
      <c r="D14105" s="519" t="s">
        <v>34487</v>
      </c>
      <c r="I14105" s="519" t="s">
        <v>36</v>
      </c>
      <c r="J14105" s="650">
        <v>7.56</v>
      </c>
    </row>
    <row r="14106" spans="1:10">
      <c r="A14106" s="519" t="s">
        <v>14197</v>
      </c>
      <c r="B14106" s="519" t="str">
        <f t="shared" si="220"/>
        <v>CABO TELEFONICO CCE,DIAMETRO DO CONDUTOR 0,50MM,PARA 5 PARES.FORNECIMENTO E COLOCACAO</v>
      </c>
      <c r="C14106" s="519" t="s">
        <v>43429</v>
      </c>
      <c r="D14106" s="519" t="s">
        <v>34487</v>
      </c>
      <c r="I14106" s="519" t="s">
        <v>36</v>
      </c>
      <c r="J14106" s="650">
        <v>7.28</v>
      </c>
    </row>
    <row r="14107" spans="1:10">
      <c r="A14107" s="519" t="s">
        <v>14198</v>
      </c>
      <c r="B14107" s="519" t="str">
        <f t="shared" si="220"/>
        <v>CABO TELEFONICO CCE,DIAMETRO DO CONDUTOR 0,50MM,PARA 6 PARES.FORNECIMENTO E COLOCACAO</v>
      </c>
      <c r="C14107" s="519" t="s">
        <v>43430</v>
      </c>
      <c r="D14107" s="519" t="s">
        <v>34487</v>
      </c>
      <c r="I14107" s="519" t="s">
        <v>36</v>
      </c>
      <c r="J14107" s="650">
        <v>8.5299999999999994</v>
      </c>
    </row>
    <row r="14108" spans="1:10">
      <c r="A14108" s="519" t="s">
        <v>14199</v>
      </c>
      <c r="B14108" s="519" t="str">
        <f t="shared" si="220"/>
        <v>CABO TELEFONICO CCE,DIAMETRO DO CONDUTOR 0,50MM,PARA 6 PARES.FORNECIMENTO E COLOCACAO</v>
      </c>
      <c r="C14108" s="519" t="s">
        <v>43430</v>
      </c>
      <c r="D14108" s="519" t="s">
        <v>34487</v>
      </c>
      <c r="I14108" s="519" t="s">
        <v>36</v>
      </c>
      <c r="J14108" s="650">
        <v>8.26</v>
      </c>
    </row>
    <row r="14109" spans="1:10">
      <c r="A14109" s="519" t="s">
        <v>14200</v>
      </c>
      <c r="B14109" s="519" t="str">
        <f t="shared" si="220"/>
        <v>CABO TELEFONICO CCE,DIAMETRO DO CONDUTOR 0,65MM,PARA 2 PARES.FORNECIMENTO E COLOCACAO</v>
      </c>
      <c r="C14109" s="519" t="s">
        <v>43431</v>
      </c>
      <c r="D14109" s="519" t="s">
        <v>34487</v>
      </c>
      <c r="I14109" s="519" t="s">
        <v>36</v>
      </c>
      <c r="J14109" s="650">
        <v>4.25</v>
      </c>
    </row>
    <row r="14110" spans="1:10">
      <c r="A14110" s="519" t="s">
        <v>14201</v>
      </c>
      <c r="B14110" s="519" t="str">
        <f t="shared" si="220"/>
        <v>CABO TELEFONICO CCE,DIAMETRO DO CONDUTOR 0,65MM,PARA 2 PARES.FORNECIMENTO E COLOCACAO</v>
      </c>
      <c r="C14110" s="519" t="s">
        <v>43431</v>
      </c>
      <c r="D14110" s="519" t="s">
        <v>34487</v>
      </c>
      <c r="I14110" s="519" t="s">
        <v>36</v>
      </c>
      <c r="J14110" s="650">
        <v>4.1399999999999997</v>
      </c>
    </row>
    <row r="14111" spans="1:10">
      <c r="A14111" s="519" t="s">
        <v>14202</v>
      </c>
      <c r="B14111" s="519" t="str">
        <f t="shared" si="220"/>
        <v>CABO TELEFONICO CCE,DIAMETRO DO CONDUTOR 0,65MM,PARA 4 PARES.FORNECIMENTO E COLOCACAO</v>
      </c>
      <c r="C14111" s="519" t="s">
        <v>43432</v>
      </c>
      <c r="D14111" s="519" t="s">
        <v>34487</v>
      </c>
      <c r="I14111" s="519" t="s">
        <v>36</v>
      </c>
      <c r="J14111" s="650">
        <v>6.66</v>
      </c>
    </row>
    <row r="14112" spans="1:10">
      <c r="A14112" s="519" t="s">
        <v>14203</v>
      </c>
      <c r="B14112" s="519" t="str">
        <f t="shared" si="220"/>
        <v>CABO TELEFONICO CCE,DIAMETRO DO CONDUTOR 0,65MM,PARA 4 PARES.FORNECIMENTO E COLOCACAO</v>
      </c>
      <c r="C14112" s="519" t="s">
        <v>43432</v>
      </c>
      <c r="D14112" s="519" t="s">
        <v>34487</v>
      </c>
      <c r="I14112" s="519" t="s">
        <v>36</v>
      </c>
      <c r="J14112" s="650">
        <v>6.5</v>
      </c>
    </row>
    <row r="14113" spans="1:10">
      <c r="A14113" s="519" t="s">
        <v>14204</v>
      </c>
      <c r="B14113" s="519" t="str">
        <f t="shared" si="220"/>
        <v>CABO TELEFONICO CCE,DIAMETRO DO CONDUTOR 0,65MM,PARA 5 PARES.FORNECIMENTO E COLOCACAO</v>
      </c>
      <c r="C14113" s="519" t="s">
        <v>43433</v>
      </c>
      <c r="D14113" s="519" t="s">
        <v>34487</v>
      </c>
      <c r="I14113" s="519" t="s">
        <v>36</v>
      </c>
      <c r="J14113" s="650">
        <v>8.57</v>
      </c>
    </row>
    <row r="14114" spans="1:10">
      <c r="A14114" s="519" t="s">
        <v>14205</v>
      </c>
      <c r="B14114" s="519" t="str">
        <f t="shared" si="220"/>
        <v>CABO TELEFONICO CCE,DIAMETRO DO CONDUTOR 0,65MM,PARA 5 PARES.FORNECIMENTO E COLOCACAO</v>
      </c>
      <c r="C14114" s="519" t="s">
        <v>43433</v>
      </c>
      <c r="D14114" s="519" t="s">
        <v>34487</v>
      </c>
      <c r="I14114" s="519" t="s">
        <v>36</v>
      </c>
      <c r="J14114" s="650">
        <v>8.3000000000000007</v>
      </c>
    </row>
    <row r="14115" spans="1:10">
      <c r="A14115" s="519" t="s">
        <v>14206</v>
      </c>
      <c r="B14115" s="519" t="str">
        <f t="shared" si="220"/>
        <v>CABO TELEFONICO CCE,DIAMETRO DO CONDUTOR 0,65MM,PARA 6 PARES.FORNECIMENTO E COLOCACAO</v>
      </c>
      <c r="C14115" s="519" t="s">
        <v>43434</v>
      </c>
      <c r="D14115" s="519" t="s">
        <v>34487</v>
      </c>
      <c r="I14115" s="519" t="s">
        <v>36</v>
      </c>
      <c r="J14115" s="650">
        <v>9.5399999999999991</v>
      </c>
    </row>
    <row r="14116" spans="1:10">
      <c r="A14116" s="519" t="s">
        <v>14207</v>
      </c>
      <c r="B14116" s="519" t="str">
        <f t="shared" si="220"/>
        <v>CABO TELEFONICO CCE,DIAMETRO DO CONDUTOR 0,65MM,PARA 6 PARES.FORNECIMENTO E COLOCACAO</v>
      </c>
      <c r="C14116" s="519" t="s">
        <v>43434</v>
      </c>
      <c r="D14116" s="519" t="s">
        <v>34487</v>
      </c>
      <c r="I14116" s="519" t="s">
        <v>36</v>
      </c>
      <c r="J14116" s="650">
        <v>9.27</v>
      </c>
    </row>
    <row r="14117" spans="1:10">
      <c r="A14117" s="519" t="s">
        <v>14208</v>
      </c>
      <c r="B14117" s="519" t="str">
        <f t="shared" si="220"/>
        <v>CABO TELEFONICO CCI,DIAMETRO DO CONDUTOR 0,50MM,PARA 2 PARES.FORNECIMENTO E COLOCACAO</v>
      </c>
      <c r="C14117" s="519" t="s">
        <v>43435</v>
      </c>
      <c r="D14117" s="519" t="s">
        <v>34487</v>
      </c>
      <c r="I14117" s="519" t="s">
        <v>36</v>
      </c>
      <c r="J14117" s="650">
        <v>1.7000000000000002</v>
      </c>
    </row>
    <row r="14118" spans="1:10">
      <c r="A14118" s="519" t="s">
        <v>14209</v>
      </c>
      <c r="B14118" s="519" t="str">
        <f t="shared" si="220"/>
        <v>CABO TELEFONICO CCI,DIAMETRO DO CONDUTOR 0,50MM,PARA 2 PARES.FORNECIMENTO E COLOCACAO</v>
      </c>
      <c r="C14118" s="519" t="s">
        <v>43435</v>
      </c>
      <c r="D14118" s="519" t="s">
        <v>34487</v>
      </c>
      <c r="I14118" s="519" t="s">
        <v>36</v>
      </c>
      <c r="J14118" s="650">
        <v>1.59</v>
      </c>
    </row>
    <row r="14119" spans="1:10">
      <c r="A14119" s="519" t="s">
        <v>14210</v>
      </c>
      <c r="B14119" s="519" t="str">
        <f t="shared" si="220"/>
        <v>CABO TELEFONICO CCI,DIAMETRO DO CONDUTOR 0,50MM,PARA 4 PARES.FORNECIMENTO E COLOCACAO</v>
      </c>
      <c r="C14119" s="519" t="s">
        <v>43436</v>
      </c>
      <c r="D14119" s="519" t="s">
        <v>34487</v>
      </c>
      <c r="I14119" s="519" t="s">
        <v>36</v>
      </c>
      <c r="J14119" s="650">
        <v>2.96</v>
      </c>
    </row>
    <row r="14120" spans="1:10">
      <c r="A14120" s="519" t="s">
        <v>14211</v>
      </c>
      <c r="B14120" s="519" t="str">
        <f t="shared" si="220"/>
        <v>CABO TELEFONICO CCI,DIAMETRO DO CONDUTOR 0,50MM,PARA 4 PARES.FORNECIMENTO E COLOCACAO</v>
      </c>
      <c r="C14120" s="519" t="s">
        <v>43436</v>
      </c>
      <c r="D14120" s="519" t="s">
        <v>34487</v>
      </c>
      <c r="I14120" s="519" t="s">
        <v>36</v>
      </c>
      <c r="J14120" s="650">
        <v>2.8</v>
      </c>
    </row>
    <row r="14121" spans="1:10">
      <c r="A14121" s="519" t="s">
        <v>14212</v>
      </c>
      <c r="B14121" s="519" t="str">
        <f t="shared" si="220"/>
        <v>CABO TELEFONICO CCI,DIAMETRO DO CONDUTOR 0,50MM,PARA 5 PARES.FORNECIMENTO E COLOCACAO</v>
      </c>
      <c r="C14121" s="519" t="s">
        <v>43437</v>
      </c>
      <c r="D14121" s="519" t="s">
        <v>34487</v>
      </c>
      <c r="I14121" s="519" t="s">
        <v>36</v>
      </c>
      <c r="J14121" s="650">
        <v>4.29</v>
      </c>
    </row>
    <row r="14122" spans="1:10">
      <c r="A14122" s="519" t="s">
        <v>14213</v>
      </c>
      <c r="B14122" s="519" t="str">
        <f t="shared" si="220"/>
        <v>CABO TELEFONICO CCI,DIAMETRO DO CONDUTOR 0,50MM,PARA 5 PARES.FORNECIMENTO E COLOCACAO</v>
      </c>
      <c r="C14122" s="519" t="s">
        <v>43437</v>
      </c>
      <c r="D14122" s="519" t="s">
        <v>34487</v>
      </c>
      <c r="I14122" s="519" t="s">
        <v>36</v>
      </c>
      <c r="J14122" s="650">
        <v>4.0199999999999996</v>
      </c>
    </row>
    <row r="14123" spans="1:10">
      <c r="A14123" s="519" t="s">
        <v>14214</v>
      </c>
      <c r="B14123" s="519" t="str">
        <f t="shared" si="220"/>
        <v>CABO TELEFONICO CCI,DIAMETRO DO CONDUTOR 0,50MM,PARA 6 PARES.FORNECIMENTO E COLOCACAO</v>
      </c>
      <c r="C14123" s="519" t="s">
        <v>43438</v>
      </c>
      <c r="D14123" s="519" t="s">
        <v>34487</v>
      </c>
      <c r="I14123" s="519" t="s">
        <v>36</v>
      </c>
      <c r="J14123" s="650">
        <v>7.21</v>
      </c>
    </row>
    <row r="14124" spans="1:10">
      <c r="A14124" s="519" t="s">
        <v>14215</v>
      </c>
      <c r="B14124" s="519" t="str">
        <f t="shared" si="220"/>
        <v>CABO TELEFONICO CCI,DIAMETRO DO CONDUTOR 0,50MM,PARA 6 PARES.FORNECIMENTO E COLOCACAO</v>
      </c>
      <c r="C14124" s="519" t="s">
        <v>43438</v>
      </c>
      <c r="D14124" s="519" t="s">
        <v>34487</v>
      </c>
      <c r="I14124" s="519" t="s">
        <v>36</v>
      </c>
      <c r="J14124" s="650">
        <v>6.94</v>
      </c>
    </row>
    <row r="14125" spans="1:10">
      <c r="A14125" s="519" t="s">
        <v>14216</v>
      </c>
      <c r="B14125" s="519" t="str">
        <f t="shared" si="220"/>
        <v>CABO COAXIAL RG-59,ALCANCE MAXIMO 300M,PARA INSTALACAO CFTV.FORNECIMENTO E COLOCACAO</v>
      </c>
      <c r="C14125" s="519" t="s">
        <v>43439</v>
      </c>
      <c r="D14125" s="519" t="s">
        <v>34490</v>
      </c>
      <c r="I14125" s="519" t="s">
        <v>36</v>
      </c>
      <c r="J14125" s="650">
        <v>73.83</v>
      </c>
    </row>
    <row r="14126" spans="1:10">
      <c r="A14126" s="519" t="s">
        <v>14217</v>
      </c>
      <c r="B14126" s="519" t="str">
        <f t="shared" si="220"/>
        <v>CABO COAXIAL RG-59,ALCANCE MAXIMO 300M,PARA INSTALACAO CFTV.FORNECIMENTO E COLOCACAO</v>
      </c>
      <c r="C14126" s="519" t="s">
        <v>43439</v>
      </c>
      <c r="D14126" s="519" t="s">
        <v>34490</v>
      </c>
      <c r="I14126" s="519" t="s">
        <v>36</v>
      </c>
      <c r="J14126" s="650">
        <v>64.08</v>
      </c>
    </row>
    <row r="14127" spans="1:10">
      <c r="A14127" s="519" t="s">
        <v>14218</v>
      </c>
      <c r="B14127" s="519" t="str">
        <f t="shared" si="220"/>
        <v>CABO COAXIAL RG-06,ALCANCE MAXIMO 450M,PARA INSTALACAO CFTV.FORNECIMENTO E COLOCACAO</v>
      </c>
      <c r="C14127" s="519" t="s">
        <v>43440</v>
      </c>
      <c r="D14127" s="519" t="s">
        <v>34490</v>
      </c>
      <c r="I14127" s="519" t="s">
        <v>36</v>
      </c>
      <c r="J14127" s="650">
        <v>122.52</v>
      </c>
    </row>
    <row r="14128" spans="1:10">
      <c r="A14128" s="519" t="s">
        <v>14219</v>
      </c>
      <c r="B14128" s="519" t="str">
        <f t="shared" si="220"/>
        <v>CABO COAXIAL RG-06,ALCANCE MAXIMO 450M,PARA INSTALACAO CFTV.FORNECIMENTO E COLOCACAO</v>
      </c>
      <c r="C14128" s="519" t="s">
        <v>43440</v>
      </c>
      <c r="D14128" s="519" t="s">
        <v>34490</v>
      </c>
      <c r="I14128" s="519" t="s">
        <v>36</v>
      </c>
      <c r="J14128" s="650">
        <v>106.26</v>
      </c>
    </row>
    <row r="14129" spans="1:10">
      <c r="A14129" s="519" t="s">
        <v>14220</v>
      </c>
      <c r="B14129" s="519" t="str">
        <f t="shared" si="220"/>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129" s="519" t="s">
        <v>43441</v>
      </c>
      <c r="D14129" s="519" t="s">
        <v>43442</v>
      </c>
      <c r="E14129" s="519" t="s">
        <v>43443</v>
      </c>
      <c r="F14129" s="519" t="s">
        <v>43444</v>
      </c>
      <c r="G14129" s="519" t="s">
        <v>43445</v>
      </c>
      <c r="H14129" s="519" t="s">
        <v>43446</v>
      </c>
      <c r="I14129" s="519" t="s">
        <v>5</v>
      </c>
      <c r="J14129" s="650">
        <v>1902.16</v>
      </c>
    </row>
    <row r="14130" spans="1:10">
      <c r="A14130" s="519" t="s">
        <v>14221</v>
      </c>
      <c r="B14130" s="519" t="str">
        <f t="shared" si="220"/>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130" s="519" t="s">
        <v>43441</v>
      </c>
      <c r="D14130" s="519" t="s">
        <v>43442</v>
      </c>
      <c r="E14130" s="519" t="s">
        <v>43443</v>
      </c>
      <c r="F14130" s="519" t="s">
        <v>43444</v>
      </c>
      <c r="G14130" s="519" t="s">
        <v>43445</v>
      </c>
      <c r="H14130" s="519" t="s">
        <v>43446</v>
      </c>
      <c r="I14130" s="519" t="s">
        <v>5</v>
      </c>
      <c r="J14130" s="650">
        <v>1785.63</v>
      </c>
    </row>
    <row r="14131" spans="1:10">
      <c r="A14131" s="519" t="s">
        <v>14222</v>
      </c>
      <c r="B14131" s="519" t="str">
        <f t="shared" si="220"/>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131" s="519" t="s">
        <v>43447</v>
      </c>
      <c r="D14131" s="519" t="s">
        <v>43448</v>
      </c>
      <c r="E14131" s="519" t="s">
        <v>43449</v>
      </c>
      <c r="F14131" s="519" t="s">
        <v>43450</v>
      </c>
      <c r="G14131" s="519" t="s">
        <v>43451</v>
      </c>
      <c r="H14131" s="519" t="s">
        <v>43452</v>
      </c>
      <c r="I14131" s="519" t="s">
        <v>5</v>
      </c>
      <c r="J14131" s="650">
        <v>2111.4299999999998</v>
      </c>
    </row>
    <row r="14132" spans="1:10">
      <c r="A14132" s="519" t="s">
        <v>14223</v>
      </c>
      <c r="B14132" s="519" t="str">
        <f t="shared" si="220"/>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132" s="519" t="s">
        <v>43447</v>
      </c>
      <c r="D14132" s="519" t="s">
        <v>43448</v>
      </c>
      <c r="E14132" s="519" t="s">
        <v>43449</v>
      </c>
      <c r="F14132" s="519" t="s">
        <v>43450</v>
      </c>
      <c r="G14132" s="519" t="s">
        <v>43451</v>
      </c>
      <c r="H14132" s="519" t="s">
        <v>43452</v>
      </c>
      <c r="I14132" s="519" t="s">
        <v>5</v>
      </c>
      <c r="J14132" s="650">
        <v>1981.64</v>
      </c>
    </row>
    <row r="14133" spans="1:10">
      <c r="A14133" s="519" t="s">
        <v>14224</v>
      </c>
      <c r="B14133" s="519" t="str">
        <f t="shared" si="220"/>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133" s="519" t="s">
        <v>43453</v>
      </c>
      <c r="D14133" s="519" t="s">
        <v>43454</v>
      </c>
      <c r="E14133" s="519" t="s">
        <v>43455</v>
      </c>
      <c r="F14133" s="519" t="s">
        <v>43456</v>
      </c>
      <c r="G14133" s="519" t="s">
        <v>43457</v>
      </c>
      <c r="H14133" s="519" t="s">
        <v>43458</v>
      </c>
      <c r="I14133" s="519" t="s">
        <v>5</v>
      </c>
      <c r="J14133" s="650">
        <v>3031.06</v>
      </c>
    </row>
    <row r="14134" spans="1:10">
      <c r="A14134" s="519" t="s">
        <v>14225</v>
      </c>
      <c r="B14134" s="519" t="str">
        <f t="shared" si="220"/>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134" s="519" t="s">
        <v>43453</v>
      </c>
      <c r="D14134" s="519" t="s">
        <v>43454</v>
      </c>
      <c r="E14134" s="519" t="s">
        <v>43455</v>
      </c>
      <c r="F14134" s="519" t="s">
        <v>43456</v>
      </c>
      <c r="G14134" s="519" t="s">
        <v>43457</v>
      </c>
      <c r="H14134" s="519" t="s">
        <v>43458</v>
      </c>
      <c r="I14134" s="519" t="s">
        <v>5</v>
      </c>
      <c r="J14134" s="650">
        <v>2851.42</v>
      </c>
    </row>
    <row r="14135" spans="1:10">
      <c r="A14135" s="519" t="s">
        <v>14226</v>
      </c>
      <c r="B14135" s="519" t="str">
        <f t="shared" si="220"/>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135" s="519" t="s">
        <v>43459</v>
      </c>
      <c r="D14135" s="519" t="s">
        <v>43460</v>
      </c>
      <c r="E14135" s="519" t="s">
        <v>43461</v>
      </c>
      <c r="F14135" s="519" t="s">
        <v>43462</v>
      </c>
      <c r="G14135" s="519" t="s">
        <v>43463</v>
      </c>
      <c r="H14135" s="519" t="s">
        <v>43464</v>
      </c>
      <c r="I14135" s="519" t="s">
        <v>5</v>
      </c>
      <c r="J14135" s="650">
        <v>5799.14</v>
      </c>
    </row>
    <row r="14136" spans="1:10">
      <c r="A14136" s="519" t="s">
        <v>14227</v>
      </c>
      <c r="B14136" s="519" t="str">
        <f t="shared" si="220"/>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136" s="519" t="s">
        <v>43459</v>
      </c>
      <c r="D14136" s="519" t="s">
        <v>43460</v>
      </c>
      <c r="E14136" s="519" t="s">
        <v>43461</v>
      </c>
      <c r="F14136" s="519" t="s">
        <v>43462</v>
      </c>
      <c r="G14136" s="519" t="s">
        <v>43463</v>
      </c>
      <c r="H14136" s="519" t="s">
        <v>43464</v>
      </c>
      <c r="I14136" s="519" t="s">
        <v>5</v>
      </c>
      <c r="J14136" s="650">
        <v>5580.73</v>
      </c>
    </row>
    <row r="14137" spans="1:10">
      <c r="A14137" s="519" t="s">
        <v>14228</v>
      </c>
      <c r="B14137" s="519" t="str">
        <f t="shared" si="220"/>
        <v>ENTRADA DE ENERGIA INDIVIDUAL,PADRAO LIGHT,MEDICAO DIRETA,REDE AEREA,DEMANDA ATE 8KVA,INCLUSIVE CAIXA TRANSPARENTE PARAMEDICAO(CTM),E CAIXA DE DISJUNTOR MONOPOLAR(CDJ1)INTERNA E DEMAIS MATERIAIS NECESSARIOS,EXCLUSIVE POSTE,DISJUNTOR E FIOS DE ENTRADA E SAIDA</v>
      </c>
      <c r="C14137" s="519" t="s">
        <v>43465</v>
      </c>
      <c r="D14137" s="519" t="s">
        <v>43466</v>
      </c>
      <c r="E14137" s="519" t="s">
        <v>43467</v>
      </c>
      <c r="F14137" s="519" t="s">
        <v>43468</v>
      </c>
      <c r="G14137" s="519" t="s">
        <v>43446</v>
      </c>
      <c r="I14137" s="519" t="s">
        <v>5</v>
      </c>
      <c r="J14137" s="650">
        <v>1168.33</v>
      </c>
    </row>
    <row r="14138" spans="1:10">
      <c r="A14138" s="519" t="s">
        <v>14229</v>
      </c>
      <c r="B14138" s="519" t="str">
        <f t="shared" si="220"/>
        <v>ENTRADA DE ENERGIA INDIVIDUAL,PADRAO LIGHT,MEDICAO DIRETA,REDE AEREA,DEMANDA ATE 8KVA,INCLUSIVE CAIXA TRANSPARENTE PARAMEDICAO(CTM),E CAIXA DE DISJUNTOR MONOPOLAR(CDJ1)INTERNA E DEMAIS MATERIAIS NECESSARIOS,EXCLUSIVE POSTE,DISJUNTOR E FIOS DE ENTRADA E SAIDA</v>
      </c>
      <c r="C14138" s="519" t="s">
        <v>43465</v>
      </c>
      <c r="D14138" s="519" t="s">
        <v>43466</v>
      </c>
      <c r="E14138" s="519" t="s">
        <v>43467</v>
      </c>
      <c r="F14138" s="519" t="s">
        <v>43468</v>
      </c>
      <c r="G14138" s="519" t="s">
        <v>43446</v>
      </c>
      <c r="I14138" s="519" t="s">
        <v>5</v>
      </c>
      <c r="J14138" s="650">
        <v>1066.79</v>
      </c>
    </row>
    <row r="14139" spans="1:10">
      <c r="A14139" s="519" t="s">
        <v>14230</v>
      </c>
      <c r="B14139" s="519" t="str">
        <f t="shared" si="220"/>
        <v>ENTRADA DE ENERGIA INDIVIDUAL,PADRAO LIGHT,MEDICAO DIRETA,REDE AEREA,DEMANDA ENTRE 8,0 E 23,2KVA,INCLUSIVE CAIXA TRANSPARENTE POLIFASICA(CTP)E CAIXA DE DISJUNTOR TRIFASICA(CDJ3)INTERNA E DEMAIS MATERIAIS NECESSARIOS,EXCLUSIVE POSTE,DISJUNTOR E FIOS DE ENTRADA E SAIDA</v>
      </c>
      <c r="C14139" s="519" t="s">
        <v>43465</v>
      </c>
      <c r="D14139" s="519" t="s">
        <v>43469</v>
      </c>
      <c r="E14139" s="519" t="s">
        <v>43470</v>
      </c>
      <c r="F14139" s="519" t="s">
        <v>43471</v>
      </c>
      <c r="G14139" s="519" t="s">
        <v>43472</v>
      </c>
      <c r="I14139" s="519" t="s">
        <v>5</v>
      </c>
      <c r="J14139" s="650">
        <v>1491.39</v>
      </c>
    </row>
    <row r="14140" spans="1:10">
      <c r="A14140" s="519" t="s">
        <v>14231</v>
      </c>
      <c r="B14140" s="519" t="str">
        <f t="shared" si="220"/>
        <v>ENTRADA DE ENERGIA INDIVIDUAL,PADRAO LIGHT,MEDICAO DIRETA,REDE AEREA,DEMANDA ENTRE 8,0 E 23,2KVA,INCLUSIVE CAIXA TRANSPARENTE POLIFASICA(CTP)E CAIXA DE DISJUNTOR TRIFASICA(CDJ3)INTERNA E DEMAIS MATERIAIS NECESSARIOS,EXCLUSIVE POSTE,DISJUNTOR E FIOS DE ENTRADA E SAIDA</v>
      </c>
      <c r="C14140" s="519" t="s">
        <v>43465</v>
      </c>
      <c r="D14140" s="519" t="s">
        <v>43469</v>
      </c>
      <c r="E14140" s="519" t="s">
        <v>43470</v>
      </c>
      <c r="F14140" s="519" t="s">
        <v>43471</v>
      </c>
      <c r="G14140" s="519" t="s">
        <v>43472</v>
      </c>
      <c r="I14140" s="519" t="s">
        <v>5</v>
      </c>
      <c r="J14140" s="650">
        <v>1362.76</v>
      </c>
    </row>
    <row r="14141" spans="1:10">
      <c r="A14141" s="519" t="s">
        <v>14232</v>
      </c>
      <c r="B14141" s="519" t="str">
        <f t="shared" si="220"/>
        <v>ENTRADA DE ENERGIA INDIVIDUAL,PADRAO LIGHT,MEDICAO DIRETA,REDE AEREA,DEMANDA ENTRE 23,2 E 33,1KVA,INCLUSIVE CAIXA TRANSPARENTE POLIFASICA(CTP)E CAIXA DE DISJUNTOR TRIFASICA(CDJ3)INTERNA E DEMAIS MATERIAIS NECESSARIOS,EXCLUSIVE POSTE,DISJUNTOR E FIOS DE ENTRADA E SAIDA</v>
      </c>
      <c r="C14141" s="519" t="s">
        <v>43465</v>
      </c>
      <c r="D14141" s="519" t="s">
        <v>43473</v>
      </c>
      <c r="E14141" s="519" t="s">
        <v>43474</v>
      </c>
      <c r="F14141" s="519" t="s">
        <v>43475</v>
      </c>
      <c r="G14141" s="519" t="s">
        <v>43476</v>
      </c>
      <c r="I14141" s="519" t="s">
        <v>5</v>
      </c>
      <c r="J14141" s="650">
        <v>1580.59</v>
      </c>
    </row>
    <row r="14142" spans="1:10">
      <c r="A14142" s="519" t="s">
        <v>14233</v>
      </c>
      <c r="B14142" s="519" t="str">
        <f t="shared" si="220"/>
        <v>ENTRADA DE ENERGIA INDIVIDUAL,PADRAO LIGHT,MEDICAO DIRETA,REDE AEREA,DEMANDA ENTRE 23,2 E 33,1KVA,INCLUSIVE CAIXA TRANSPARENTE POLIFASICA(CTP)E CAIXA DE DISJUNTOR TRIFASICA(CDJ3)INTERNA E DEMAIS MATERIAIS NECESSARIOS,EXCLUSIVE POSTE,DISJUNTOR E FIOS DE ENTRADA E SAIDA</v>
      </c>
      <c r="C14142" s="519" t="s">
        <v>43465</v>
      </c>
      <c r="D14142" s="519" t="s">
        <v>43473</v>
      </c>
      <c r="E14142" s="519" t="s">
        <v>43474</v>
      </c>
      <c r="F14142" s="519" t="s">
        <v>43475</v>
      </c>
      <c r="G14142" s="519" t="s">
        <v>43476</v>
      </c>
      <c r="I14142" s="519" t="s">
        <v>5</v>
      </c>
      <c r="J14142" s="650">
        <v>1441.12</v>
      </c>
    </row>
    <row r="14143" spans="1:10">
      <c r="A14143" s="519" t="s">
        <v>14234</v>
      </c>
      <c r="B14143" s="519" t="str">
        <f t="shared" si="220"/>
        <v>ENTRADA DE ENERGIA INDIVIDUAL,PADRAO LIGHT,MEDICAO DIRETA,REDE AEREA,DEMANDA ENTRE 33,1 E 66,3KVA,INCLUSIVE CAIXA SECCIONADORA ATE 200A(CSM200)E CAIXA DE PROTECAO ATE 225A(CPG-225)INTERNA E DEMAIS MATERIAIS NECESSARIOS,EXCLUSIVE POSTE,DISJUNTOR E FIOS DE ENTRADA E SAIDA</v>
      </c>
      <c r="C14143" s="519" t="s">
        <v>43465</v>
      </c>
      <c r="D14143" s="519" t="s">
        <v>43477</v>
      </c>
      <c r="E14143" s="519" t="s">
        <v>43478</v>
      </c>
      <c r="F14143" s="519" t="s">
        <v>43479</v>
      </c>
      <c r="G14143" s="519" t="s">
        <v>43480</v>
      </c>
      <c r="I14143" s="519" t="s">
        <v>5</v>
      </c>
      <c r="J14143" s="650">
        <v>3646.09</v>
      </c>
    </row>
    <row r="14144" spans="1:10">
      <c r="A14144" s="519" t="s">
        <v>14235</v>
      </c>
      <c r="B14144" s="519" t="str">
        <f t="shared" si="220"/>
        <v>ENTRADA DE ENERGIA INDIVIDUAL,PADRAO LIGHT,MEDICAO DIRETA,REDE AEREA,DEMANDA ENTRE 33,1 E 66,3KVA,INCLUSIVE CAIXA SECCIONADORA ATE 200A(CSM200)E CAIXA DE PROTECAO ATE 225A(CPG-225)INTERNA E DEMAIS MATERIAIS NECESSARIOS,EXCLUSIVE POSTE,DISJUNTOR E FIOS DE ENTRADA E SAIDA</v>
      </c>
      <c r="C14144" s="519" t="s">
        <v>43465</v>
      </c>
      <c r="D14144" s="519" t="s">
        <v>43477</v>
      </c>
      <c r="E14144" s="519" t="s">
        <v>43478</v>
      </c>
      <c r="F14144" s="519" t="s">
        <v>43479</v>
      </c>
      <c r="G14144" s="519" t="s">
        <v>43480</v>
      </c>
      <c r="I14144" s="519" t="s">
        <v>5</v>
      </c>
      <c r="J14144" s="650">
        <v>3426.34</v>
      </c>
    </row>
    <row r="14145" spans="1:10">
      <c r="A14145" s="519" t="s">
        <v>14236</v>
      </c>
      <c r="B14145" s="519" t="str">
        <f t="shared" si="220"/>
        <v>SUBESTACAO SIMPLIFICADA,PADRAO LIGHT,COM TRANSFORMADOR TRIFASICO DE 75KVA,13,8KV-220/127V,EXCLUSIVE CABINE DE MEDICAO</v>
      </c>
      <c r="C14145" s="519" t="s">
        <v>43481</v>
      </c>
      <c r="D14145" s="519" t="s">
        <v>43482</v>
      </c>
      <c r="I14145" s="519" t="s">
        <v>5</v>
      </c>
      <c r="J14145" s="650">
        <v>22139.78</v>
      </c>
    </row>
    <row r="14146" spans="1:10">
      <c r="A14146" s="519" t="s">
        <v>14237</v>
      </c>
      <c r="B14146" s="519" t="str">
        <f t="shared" si="220"/>
        <v>SUBESTACAO SIMPLIFICADA,PADRAO LIGHT,COM TRANSFORMADOR TRIFASICO DE 75KVA,13,8KV-220/127V,EXCLUSIVE CABINE DE MEDICAO</v>
      </c>
      <c r="C14146" s="519" t="s">
        <v>43481</v>
      </c>
      <c r="D14146" s="519" t="s">
        <v>43482</v>
      </c>
      <c r="I14146" s="519" t="s">
        <v>5</v>
      </c>
      <c r="J14146" s="650">
        <v>21813.67</v>
      </c>
    </row>
    <row r="14147" spans="1:10">
      <c r="A14147" s="519" t="s">
        <v>14238</v>
      </c>
      <c r="B14147" s="519" t="str">
        <f t="shared" si="220"/>
        <v>SUBESTACAO SIMPLIFICADA PADRAO LIGHT,COM TRANSFORMADOR TRIFASICO 112,5KVA,13,8KV-220/127V,EXCLUSIVE CABINE DE MEDICAO</v>
      </c>
      <c r="C14147" s="519" t="s">
        <v>43483</v>
      </c>
      <c r="D14147" s="519" t="s">
        <v>43484</v>
      </c>
      <c r="I14147" s="519" t="s">
        <v>5</v>
      </c>
      <c r="J14147" s="650">
        <v>25328.99</v>
      </c>
    </row>
    <row r="14148" spans="1:10">
      <c r="A14148" s="519" t="s">
        <v>14239</v>
      </c>
      <c r="B14148" s="519" t="str">
        <f t="shared" si="220"/>
        <v>SUBESTACAO SIMPLIFICADA PADRAO LIGHT,COM TRANSFORMADOR TRIFASICO 112,5KVA,13,8KV-220/127V,EXCLUSIVE CABINE DE MEDICAO</v>
      </c>
      <c r="C14148" s="519" t="s">
        <v>43483</v>
      </c>
      <c r="D14148" s="519" t="s">
        <v>43484</v>
      </c>
      <c r="I14148" s="519" t="s">
        <v>5</v>
      </c>
      <c r="J14148" s="650">
        <v>25002.880000000001</v>
      </c>
    </row>
    <row r="14149" spans="1:10">
      <c r="A14149" s="519" t="s">
        <v>14240</v>
      </c>
      <c r="B14149" s="519" t="str">
        <f t="shared" si="220"/>
        <v>SUBESTACAO SIMPLIFICADA PADRAO LIGHT,COM TRANSFORMADOR TRIFASICO DE 150KVA,13,8KV-220/127V,EXCLUSIVE CABINE DE MEDICAO</v>
      </c>
      <c r="C14149" s="519" t="s">
        <v>43483</v>
      </c>
      <c r="D14149" s="519" t="s">
        <v>43485</v>
      </c>
      <c r="I14149" s="519" t="s">
        <v>5</v>
      </c>
      <c r="J14149" s="650">
        <v>29698</v>
      </c>
    </row>
    <row r="14150" spans="1:10">
      <c r="A14150" s="519" t="s">
        <v>14241</v>
      </c>
      <c r="B14150" s="519" t="str">
        <f t="shared" si="220"/>
        <v>SUBESTACAO SIMPLIFICADA PADRAO LIGHT,COM TRANSFORMADOR TRIFASICO DE 150KVA,13,8KV-220/127V,EXCLUSIVE CABINE DE MEDICAO</v>
      </c>
      <c r="C14150" s="519" t="s">
        <v>43483</v>
      </c>
      <c r="D14150" s="519" t="s">
        <v>43485</v>
      </c>
      <c r="I14150" s="519" t="s">
        <v>5</v>
      </c>
      <c r="J14150" s="650">
        <v>29371.89</v>
      </c>
    </row>
    <row r="14151" spans="1:10">
      <c r="A14151" s="519" t="s">
        <v>14242</v>
      </c>
      <c r="B14151" s="519" t="str">
        <f t="shared" si="220"/>
        <v>SUBESTACAO SIMPLIFICADA,PADRAO LIGHT,COM TRANSFORMADOR TRIFASICO DE 225KVA,13,8KV-220/127V,EXCLUSIVE CABINE DE MEDICAO</v>
      </c>
      <c r="C14151" s="519" t="s">
        <v>43481</v>
      </c>
      <c r="D14151" s="519" t="s">
        <v>43486</v>
      </c>
      <c r="I14151" s="519" t="s">
        <v>5</v>
      </c>
      <c r="J14151" s="650">
        <v>38195.46</v>
      </c>
    </row>
    <row r="14152" spans="1:10">
      <c r="A14152" s="519" t="s">
        <v>14243</v>
      </c>
      <c r="B14152" s="519" t="str">
        <f t="shared" ref="B14152:B14215" si="221">C14152&amp;D14152&amp;E14152&amp;F14152&amp;G14152&amp;H14152</f>
        <v>SUBESTACAO SIMPLIFICADA,PADRAO LIGHT,COM TRANSFORMADOR TRIFASICO DE 225KVA,13,8KV-220/127V,EXCLUSIVE CABINE DE MEDICAO</v>
      </c>
      <c r="C14152" s="519" t="s">
        <v>43481</v>
      </c>
      <c r="D14152" s="519" t="s">
        <v>43486</v>
      </c>
      <c r="I14152" s="519" t="s">
        <v>5</v>
      </c>
      <c r="J14152" s="650">
        <v>37869.35</v>
      </c>
    </row>
    <row r="14153" spans="1:10">
      <c r="A14153" s="519" t="s">
        <v>14244</v>
      </c>
      <c r="B14153" s="519" t="str">
        <f t="shared" si="221"/>
        <v>SUBESTACAO SIMPLIFICADA,PADRAO LIGHT,COM TRANSFORMADOR TRIFASICO DE 300KVA,13,8V-220/127V,EXCLUSIVE CABINE DE MEDICAO</v>
      </c>
      <c r="C14153" s="519" t="s">
        <v>43481</v>
      </c>
      <c r="D14153" s="519" t="s">
        <v>43487</v>
      </c>
      <c r="I14153" s="519" t="s">
        <v>5</v>
      </c>
      <c r="J14153" s="650">
        <v>39724.33</v>
      </c>
    </row>
    <row r="14154" spans="1:10">
      <c r="A14154" s="519" t="s">
        <v>14245</v>
      </c>
      <c r="B14154" s="519" t="str">
        <f t="shared" si="221"/>
        <v>SUBESTACAO SIMPLIFICADA,PADRAO LIGHT,COM TRANSFORMADOR TRIFASICO DE 300KVA,13,8V-220/127V,EXCLUSIVE CABINE DE MEDICAO</v>
      </c>
      <c r="C14154" s="519" t="s">
        <v>43481</v>
      </c>
      <c r="D14154" s="519" t="s">
        <v>43487</v>
      </c>
      <c r="I14154" s="519" t="s">
        <v>5</v>
      </c>
      <c r="J14154" s="650">
        <v>39398.22</v>
      </c>
    </row>
    <row r="14155" spans="1:10">
      <c r="A14155" s="519" t="s">
        <v>14246</v>
      </c>
      <c r="B14155" s="519" t="str">
        <f t="shared" si="221"/>
        <v>SUBESTACAO SIMPLIFICADA,PADRAO LIGHT,COM TRANSFORMADOR TRIFASICO DE 75KVA,13,8KV-220/127V,INCLUSIVE CABINE DE MEDICAO</v>
      </c>
      <c r="C14155" s="519" t="s">
        <v>43481</v>
      </c>
      <c r="D14155" s="519" t="s">
        <v>43488</v>
      </c>
      <c r="I14155" s="519" t="s">
        <v>5</v>
      </c>
      <c r="J14155" s="650">
        <v>35167.57</v>
      </c>
    </row>
    <row r="14156" spans="1:10">
      <c r="A14156" s="519" t="s">
        <v>14247</v>
      </c>
      <c r="B14156" s="519" t="str">
        <f t="shared" si="221"/>
        <v>SUBESTACAO SIMPLIFICADA,PADRAO LIGHT,COM TRANSFORMADOR TRIFASICO DE 75KVA,13,8KV-220/127V,INCLUSIVE CABINE DE MEDICAO</v>
      </c>
      <c r="C14156" s="519" t="s">
        <v>43481</v>
      </c>
      <c r="D14156" s="519" t="s">
        <v>43488</v>
      </c>
      <c r="I14156" s="519" t="s">
        <v>5</v>
      </c>
      <c r="J14156" s="650">
        <v>34627.629999999997</v>
      </c>
    </row>
    <row r="14157" spans="1:10">
      <c r="A14157" s="519" t="s">
        <v>14248</v>
      </c>
      <c r="B14157" s="519" t="str">
        <f t="shared" si="221"/>
        <v>SUBESTACAO SIMPLIFICADA,PADRAO LIGHT,COM TRANSFORMADOR TRIFASICO DE 112,5KVA,13,8V-220/127V,INCLUSIVE CABINE DE MEDICAO</v>
      </c>
      <c r="C14157" s="519" t="s">
        <v>43481</v>
      </c>
      <c r="D14157" s="519" t="s">
        <v>43489</v>
      </c>
      <c r="I14157" s="519" t="s">
        <v>5</v>
      </c>
      <c r="J14157" s="650">
        <v>41011.15</v>
      </c>
    </row>
    <row r="14158" spans="1:10">
      <c r="A14158" s="519" t="s">
        <v>14249</v>
      </c>
      <c r="B14158" s="519" t="str">
        <f t="shared" si="221"/>
        <v>SUBESTACAO SIMPLIFICADA,PADRAO LIGHT,COM TRANSFORMADOR TRIFASICO DE 112,5KVA,13,8V-220/127V,INCLUSIVE CABINE DE MEDICAO</v>
      </c>
      <c r="C14158" s="519" t="s">
        <v>43481</v>
      </c>
      <c r="D14158" s="519" t="s">
        <v>43489</v>
      </c>
      <c r="I14158" s="519" t="s">
        <v>5</v>
      </c>
      <c r="J14158" s="650">
        <v>40471.199999999997</v>
      </c>
    </row>
    <row r="14159" spans="1:10">
      <c r="A14159" s="519" t="s">
        <v>14250</v>
      </c>
      <c r="B14159" s="519" t="str">
        <f t="shared" si="221"/>
        <v>SUBESTACAO SIMPLIFICADA,PADRAO LIGHT,COM TRANSFORMADOR TRIFASICO DE 150KVA,13,8KV-220/127V,INCLUSIVE CABINE DE MEDICAO</v>
      </c>
      <c r="C14159" s="519" t="s">
        <v>43481</v>
      </c>
      <c r="D14159" s="519" t="s">
        <v>43490</v>
      </c>
      <c r="I14159" s="519" t="s">
        <v>5</v>
      </c>
      <c r="J14159" s="650">
        <v>44976.160000000003</v>
      </c>
    </row>
    <row r="14160" spans="1:10">
      <c r="A14160" s="519" t="s">
        <v>14251</v>
      </c>
      <c r="B14160" s="519" t="str">
        <f t="shared" si="221"/>
        <v>SUBESTACAO SIMPLIFICADA,PADRAO LIGHT,COM TRANSFORMADOR TRIFASICO DE 150KVA,13,8KV-220/127V,INCLUSIVE CABINE DE MEDICAO</v>
      </c>
      <c r="C14160" s="519" t="s">
        <v>43481</v>
      </c>
      <c r="D14160" s="519" t="s">
        <v>43490</v>
      </c>
      <c r="I14160" s="519" t="s">
        <v>5</v>
      </c>
      <c r="J14160" s="650">
        <v>44436.21</v>
      </c>
    </row>
    <row r="14161" spans="1:10">
      <c r="A14161" s="519" t="s">
        <v>14252</v>
      </c>
      <c r="B14161" s="519" t="str">
        <f t="shared" si="221"/>
        <v>SUBESTACAO SIMPLIFICADA,PADRAO LIGHT,COM TRANSFORMADOR TRIFASICO DE 225KVA,13,8KV-220/127V,INCLUSIVE CABINE DE MEDICAO</v>
      </c>
      <c r="C14161" s="519" t="s">
        <v>43481</v>
      </c>
      <c r="D14161" s="519" t="s">
        <v>43491</v>
      </c>
      <c r="I14161" s="519" t="s">
        <v>5</v>
      </c>
      <c r="J14161" s="650">
        <v>58064.1</v>
      </c>
    </row>
    <row r="14162" spans="1:10">
      <c r="A14162" s="519" t="s">
        <v>14253</v>
      </c>
      <c r="B14162" s="519" t="str">
        <f t="shared" si="221"/>
        <v>SUBESTACAO SIMPLIFICADA,PADRAO LIGHT,COM TRANSFORMADOR TRIFASICO DE 225KVA,13,8KV-220/127V,INCLUSIVE CABINE DE MEDICAO</v>
      </c>
      <c r="C14162" s="519" t="s">
        <v>43481</v>
      </c>
      <c r="D14162" s="519" t="s">
        <v>43491</v>
      </c>
      <c r="I14162" s="519" t="s">
        <v>5</v>
      </c>
      <c r="J14162" s="650">
        <v>57524.160000000003</v>
      </c>
    </row>
    <row r="14163" spans="1:10">
      <c r="A14163" s="519" t="s">
        <v>14254</v>
      </c>
      <c r="B14163" s="519" t="str">
        <f t="shared" si="221"/>
        <v>SUBESTACAO SIMPLIFICADA,PADRAO LIGHT,COM TRANSFORMADOR TRIFASICO DE 300KVA,13,8KV-220V/127V,INCLUSIVE CABINE DE MEDICAO</v>
      </c>
      <c r="C14163" s="519" t="s">
        <v>43481</v>
      </c>
      <c r="D14163" s="519" t="s">
        <v>43492</v>
      </c>
      <c r="I14163" s="519" t="s">
        <v>5</v>
      </c>
      <c r="J14163" s="650">
        <v>61433.58</v>
      </c>
    </row>
    <row r="14164" spans="1:10">
      <c r="A14164" s="519" t="s">
        <v>14255</v>
      </c>
      <c r="B14164" s="519" t="str">
        <f t="shared" si="221"/>
        <v>SUBESTACAO SIMPLIFICADA,PADRAO LIGHT,COM TRANSFORMADOR TRIFASICO DE 300KVA,13,8KV-220V/127V,INCLUSIVE CABINE DE MEDICAO</v>
      </c>
      <c r="C14164" s="519" t="s">
        <v>43481</v>
      </c>
      <c r="D14164" s="519" t="s">
        <v>43492</v>
      </c>
      <c r="I14164" s="519" t="s">
        <v>5</v>
      </c>
      <c r="J14164" s="650">
        <v>60897.78</v>
      </c>
    </row>
    <row r="14165" spans="1:10">
      <c r="A14165" s="519" t="s">
        <v>14256</v>
      </c>
      <c r="B14165" s="519" t="str">
        <f t="shared" si="221"/>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165" s="519" t="s">
        <v>43493</v>
      </c>
      <c r="D14165" s="519" t="s">
        <v>43494</v>
      </c>
      <c r="E14165" s="519" t="s">
        <v>43495</v>
      </c>
      <c r="F14165" s="519" t="s">
        <v>43496</v>
      </c>
      <c r="G14165" s="519" t="s">
        <v>43497</v>
      </c>
      <c r="I14165" s="519" t="s">
        <v>5</v>
      </c>
      <c r="J14165" s="650">
        <v>3263.49</v>
      </c>
    </row>
    <row r="14166" spans="1:10">
      <c r="A14166" s="519" t="s">
        <v>14257</v>
      </c>
      <c r="B14166" s="519" t="str">
        <f t="shared" si="221"/>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166" s="519" t="s">
        <v>43493</v>
      </c>
      <c r="D14166" s="519" t="s">
        <v>43494</v>
      </c>
      <c r="E14166" s="519" t="s">
        <v>43495</v>
      </c>
      <c r="F14166" s="519" t="s">
        <v>43496</v>
      </c>
      <c r="G14166" s="519" t="s">
        <v>43497</v>
      </c>
      <c r="I14166" s="519" t="s">
        <v>5</v>
      </c>
      <c r="J14166" s="650">
        <v>3131.73</v>
      </c>
    </row>
    <row r="14167" spans="1:10">
      <c r="A14167" s="519" t="s">
        <v>14258</v>
      </c>
      <c r="B14167" s="519" t="str">
        <f t="shared" si="221"/>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167" s="519" t="s">
        <v>43493</v>
      </c>
      <c r="D14167" s="519" t="s">
        <v>43498</v>
      </c>
      <c r="E14167" s="519" t="s">
        <v>43499</v>
      </c>
      <c r="F14167" s="519" t="s">
        <v>43500</v>
      </c>
      <c r="G14167" s="519" t="s">
        <v>43501</v>
      </c>
      <c r="H14167" s="519" t="s">
        <v>43502</v>
      </c>
      <c r="I14167" s="519" t="s">
        <v>5</v>
      </c>
      <c r="J14167" s="650">
        <v>3571.1</v>
      </c>
    </row>
    <row r="14168" spans="1:10">
      <c r="A14168" s="519" t="s">
        <v>14259</v>
      </c>
      <c r="B14168" s="519" t="str">
        <f t="shared" si="221"/>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168" s="519" t="s">
        <v>43493</v>
      </c>
      <c r="D14168" s="519" t="s">
        <v>43498</v>
      </c>
      <c r="E14168" s="519" t="s">
        <v>43499</v>
      </c>
      <c r="F14168" s="519" t="s">
        <v>43500</v>
      </c>
      <c r="G14168" s="519" t="s">
        <v>43501</v>
      </c>
      <c r="H14168" s="519" t="s">
        <v>43502</v>
      </c>
      <c r="I14168" s="519" t="s">
        <v>5</v>
      </c>
      <c r="J14168" s="650">
        <v>3421.78</v>
      </c>
    </row>
    <row r="14169" spans="1:10">
      <c r="A14169" s="519" t="s">
        <v>14260</v>
      </c>
      <c r="B14169" s="519" t="str">
        <f t="shared" si="221"/>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169" s="519" t="s">
        <v>43493</v>
      </c>
      <c r="D14169" s="519" t="s">
        <v>43503</v>
      </c>
      <c r="E14169" s="519" t="s">
        <v>43504</v>
      </c>
      <c r="F14169" s="519" t="s">
        <v>43505</v>
      </c>
      <c r="G14169" s="519" t="s">
        <v>43506</v>
      </c>
      <c r="H14169" s="519" t="s">
        <v>43476</v>
      </c>
      <c r="I14169" s="519" t="s">
        <v>5</v>
      </c>
      <c r="J14169" s="650">
        <v>3655.38</v>
      </c>
    </row>
    <row r="14170" spans="1:10">
      <c r="A14170" s="519" t="s">
        <v>14261</v>
      </c>
      <c r="B14170" s="519" t="str">
        <f t="shared" si="221"/>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170" s="519" t="s">
        <v>43493</v>
      </c>
      <c r="D14170" s="519" t="s">
        <v>43503</v>
      </c>
      <c r="E14170" s="519" t="s">
        <v>43504</v>
      </c>
      <c r="F14170" s="519" t="s">
        <v>43505</v>
      </c>
      <c r="G14170" s="519" t="s">
        <v>43506</v>
      </c>
      <c r="H14170" s="519" t="s">
        <v>43476</v>
      </c>
      <c r="I14170" s="519" t="s">
        <v>5</v>
      </c>
      <c r="J14170" s="650">
        <v>3495.23</v>
      </c>
    </row>
    <row r="14171" spans="1:10">
      <c r="A14171" s="519" t="s">
        <v>14262</v>
      </c>
      <c r="B14171" s="519" t="str">
        <f t="shared" si="221"/>
        <v>ENTRADA DE ENERGIA INDIVIDUAL PADRAO LIGHT,MEDICAO DIRETA,REDE SUBTERRANEA,DEMANDA ENTRE 33,1 E 66,3KVA,INCLUSIVE CAIXASECCIONADORA(CSM200)E CAIXA DE PROTECAO(CPG225)INTERNA,E DEMAIS MATERIAIS NECESSARIOS,EXCLUSIVE DISJUNTOR E FIOS DE ENTRADA E SAIDA</v>
      </c>
      <c r="C14171" s="519" t="s">
        <v>43493</v>
      </c>
      <c r="D14171" s="519" t="s">
        <v>43507</v>
      </c>
      <c r="E14171" s="519" t="s">
        <v>43508</v>
      </c>
      <c r="F14171" s="519" t="s">
        <v>43509</v>
      </c>
      <c r="G14171" s="519" t="s">
        <v>43510</v>
      </c>
      <c r="I14171" s="519" t="s">
        <v>5</v>
      </c>
      <c r="J14171" s="650">
        <v>5108.2700000000004</v>
      </c>
    </row>
    <row r="14172" spans="1:10">
      <c r="A14172" s="519" t="s">
        <v>14263</v>
      </c>
      <c r="B14172" s="519" t="str">
        <f t="shared" si="221"/>
        <v>ENTRADA DE ENERGIA INDIVIDUAL PADRAO LIGHT,MEDICAO DIRETA,REDE SUBTERRANEA,DEMANDA ENTRE 33,1 E 66,3KVA,INCLUSIVE CAIXASECCIONADORA(CSM200)E CAIXA DE PROTECAO(CPG225)INTERNA,E DEMAIS MATERIAIS NECESSARIOS,EXCLUSIVE DISJUNTOR E FIOS DE ENTRADA E SAIDA</v>
      </c>
      <c r="C14172" s="519" t="s">
        <v>43493</v>
      </c>
      <c r="D14172" s="519" t="s">
        <v>43507</v>
      </c>
      <c r="E14172" s="519" t="s">
        <v>43508</v>
      </c>
      <c r="F14172" s="519" t="s">
        <v>43509</v>
      </c>
      <c r="G14172" s="519" t="s">
        <v>43510</v>
      </c>
      <c r="I14172" s="519" t="s">
        <v>5</v>
      </c>
      <c r="J14172" s="650">
        <v>4870.8500000000004</v>
      </c>
    </row>
    <row r="14173" spans="1:10">
      <c r="A14173" s="519" t="s">
        <v>14264</v>
      </c>
      <c r="B14173" s="519" t="str">
        <f t="shared" si="221"/>
        <v>SUBESTACAO SIMPLIFICADA PADRAO AMPLA,COM TRANSFORMADOR TRIFASICO DE 30KVA,INCLUSIVE CABINE DE MEDICAO,EM ALVENARIA,POSTE E TODOS OS MATERIAIS ELETRICOS NECESSARIOS</v>
      </c>
      <c r="C14173" s="519" t="s">
        <v>43511</v>
      </c>
      <c r="D14173" s="519" t="s">
        <v>43512</v>
      </c>
      <c r="E14173" s="519" t="s">
        <v>43513</v>
      </c>
      <c r="I14173" s="519" t="s">
        <v>5</v>
      </c>
      <c r="J14173" s="650">
        <v>22533.39</v>
      </c>
    </row>
    <row r="14174" spans="1:10">
      <c r="A14174" s="519" t="s">
        <v>14265</v>
      </c>
      <c r="B14174" s="519" t="str">
        <f t="shared" si="221"/>
        <v>SUBESTACAO SIMPLIFICADA PADRAO AMPLA,COM TRANSFORMADOR TRIFASICO DE 30KVA,INCLUSIVE CABINE DE MEDICAO,EM ALVENARIA,POSTE E TODOS OS MATERIAIS ELETRICOS NECESSARIOS</v>
      </c>
      <c r="C14174" s="519" t="s">
        <v>43511</v>
      </c>
      <c r="D14174" s="519" t="s">
        <v>43512</v>
      </c>
      <c r="E14174" s="519" t="s">
        <v>43513</v>
      </c>
      <c r="I14174" s="519" t="s">
        <v>5</v>
      </c>
      <c r="J14174" s="650">
        <v>21941.15</v>
      </c>
    </row>
    <row r="14175" spans="1:10">
      <c r="A14175" s="519" t="s">
        <v>14266</v>
      </c>
      <c r="B14175" s="519" t="str">
        <f t="shared" si="221"/>
        <v>SUBESTACAO SIMPLIFICADA PADRAO AMPLA,COM TRANSFORMADOR TRIFASICO DE 45KVA,INCLUSIVE MEDICAO,POSTE E TODOS OS MATERIAIS ELETRICOS NECESSARIOS</v>
      </c>
      <c r="C14175" s="519" t="s">
        <v>43511</v>
      </c>
      <c r="D14175" s="519" t="s">
        <v>43514</v>
      </c>
      <c r="E14175" s="519" t="s">
        <v>43515</v>
      </c>
      <c r="I14175" s="519" t="s">
        <v>5</v>
      </c>
      <c r="J14175" s="650">
        <v>24990.37</v>
      </c>
    </row>
    <row r="14176" spans="1:10">
      <c r="A14176" s="519" t="s">
        <v>14267</v>
      </c>
      <c r="B14176" s="519" t="str">
        <f t="shared" si="221"/>
        <v>SUBESTACAO SIMPLIFICADA PADRAO AMPLA,COM TRANSFORMADOR TRIFASICO DE 45KVA,INCLUSIVE MEDICAO,POSTE E TODOS OS MATERIAIS ELETRICOS NECESSARIOS</v>
      </c>
      <c r="C14176" s="519" t="s">
        <v>43511</v>
      </c>
      <c r="D14176" s="519" t="s">
        <v>43514</v>
      </c>
      <c r="E14176" s="519" t="s">
        <v>43515</v>
      </c>
      <c r="I14176" s="519" t="s">
        <v>5</v>
      </c>
      <c r="J14176" s="650">
        <v>24398.12</v>
      </c>
    </row>
    <row r="14177" spans="1:10">
      <c r="A14177" s="519" t="s">
        <v>14268</v>
      </c>
      <c r="B14177" s="519" t="str">
        <f t="shared" si="221"/>
        <v>SUBESTACAO SIMPLIFICADA PADRAO AMPLA,COM TRANSFORMADOR TRIFASICO DE 75KVA,INCLUSIVE MEDICAO,POSTE E TODOS OS MATERIAIS ELETRICOS NECESSARIOS</v>
      </c>
      <c r="C14177" s="519" t="s">
        <v>43511</v>
      </c>
      <c r="D14177" s="519" t="s">
        <v>43516</v>
      </c>
      <c r="E14177" s="519" t="s">
        <v>43515</v>
      </c>
      <c r="I14177" s="519" t="s">
        <v>5</v>
      </c>
      <c r="J14177" s="650">
        <v>31727.69</v>
      </c>
    </row>
    <row r="14178" spans="1:10">
      <c r="A14178" s="519" t="s">
        <v>14269</v>
      </c>
      <c r="B14178" s="519" t="str">
        <f t="shared" si="221"/>
        <v>SUBESTACAO SIMPLIFICADA PADRAO AMPLA,COM TRANSFORMADOR TRIFASICO DE 75KVA,INCLUSIVE MEDICAO,POSTE E TODOS OS MATERIAIS ELETRICOS NECESSARIOS</v>
      </c>
      <c r="C14178" s="519" t="s">
        <v>43511</v>
      </c>
      <c r="D14178" s="519" t="s">
        <v>43516</v>
      </c>
      <c r="E14178" s="519" t="s">
        <v>43515</v>
      </c>
      <c r="I14178" s="519" t="s">
        <v>5</v>
      </c>
      <c r="J14178" s="650">
        <v>31135.439999999999</v>
      </c>
    </row>
    <row r="14179" spans="1:10">
      <c r="A14179" s="519" t="s">
        <v>14270</v>
      </c>
      <c r="B14179" s="519" t="str">
        <f t="shared" si="221"/>
        <v>SUBESTACAO SIMPLIFICADA PADRAO AMPLA,COM TRANSFORMADOR TRIFASICO DE 112,5KVA,INCLUSIVE MEDICAO,POSTE E TODOS OS MATERIAIS ELETRICOS NECESSARIOS</v>
      </c>
      <c r="C14179" s="519" t="s">
        <v>43511</v>
      </c>
      <c r="D14179" s="519" t="s">
        <v>43517</v>
      </c>
      <c r="E14179" s="519" t="s">
        <v>43518</v>
      </c>
      <c r="I14179" s="519" t="s">
        <v>5</v>
      </c>
      <c r="J14179" s="650">
        <v>34126.21</v>
      </c>
    </row>
    <row r="14180" spans="1:10">
      <c r="A14180" s="519" t="s">
        <v>14271</v>
      </c>
      <c r="B14180" s="519" t="str">
        <f t="shared" si="221"/>
        <v>SUBESTACAO SIMPLIFICADA PADRAO AMPLA,COM TRANSFORMADOR TRIFASICO DE 112,5KVA,INCLUSIVE MEDICAO,POSTE E TODOS OS MATERIAIS ELETRICOS NECESSARIOS</v>
      </c>
      <c r="C14180" s="519" t="s">
        <v>43511</v>
      </c>
      <c r="D14180" s="519" t="s">
        <v>43517</v>
      </c>
      <c r="E14180" s="519" t="s">
        <v>43518</v>
      </c>
      <c r="I14180" s="519" t="s">
        <v>5</v>
      </c>
      <c r="J14180" s="650">
        <v>33528.25</v>
      </c>
    </row>
    <row r="14181" spans="1:10">
      <c r="A14181" s="519" t="s">
        <v>14272</v>
      </c>
      <c r="B14181" s="519" t="str">
        <f t="shared" si="221"/>
        <v>SUBESTACAO SIMPLIFICADA PADRAO AMPLA,COM TRANSFORMADOR TRIFASICO DE 150KVA,INCLUSIVE MEDICAO,POSTE E TODOS OS MATERIAISELETRICOS NECESSARIOS</v>
      </c>
      <c r="C14181" s="519" t="s">
        <v>43511</v>
      </c>
      <c r="D14181" s="519" t="s">
        <v>43519</v>
      </c>
      <c r="E14181" s="519" t="s">
        <v>43520</v>
      </c>
      <c r="I14181" s="519" t="s">
        <v>5</v>
      </c>
      <c r="J14181" s="650">
        <v>39526.65</v>
      </c>
    </row>
    <row r="14182" spans="1:10">
      <c r="A14182" s="519" t="s">
        <v>14273</v>
      </c>
      <c r="B14182" s="519" t="str">
        <f t="shared" si="221"/>
        <v>SUBESTACAO SIMPLIFICADA PADRAO AMPLA,COM TRANSFORMADOR TRIFASICO DE 150KVA,INCLUSIVE MEDICAO,POSTE E TODOS OS MATERIAISELETRICOS NECESSARIOS</v>
      </c>
      <c r="C14182" s="519" t="s">
        <v>43511</v>
      </c>
      <c r="D14182" s="519" t="s">
        <v>43519</v>
      </c>
      <c r="E14182" s="519" t="s">
        <v>43520</v>
      </c>
      <c r="I14182" s="519" t="s">
        <v>5</v>
      </c>
      <c r="J14182" s="650">
        <v>38928.699999999997</v>
      </c>
    </row>
    <row r="14183" spans="1:10">
      <c r="A14183" s="519" t="s">
        <v>14274</v>
      </c>
      <c r="B14183" s="519" t="str">
        <f t="shared" si="221"/>
        <v>SUBESTACAO SIMPLIFICADA PADRAO AMPLA,COM TRANSFORMADOR TRIFASICO DE 30KVA,EXCLUSIVE CABINE DE MEDICAO</v>
      </c>
      <c r="C14183" s="519" t="s">
        <v>43511</v>
      </c>
      <c r="D14183" s="519" t="s">
        <v>43521</v>
      </c>
      <c r="I14183" s="519" t="s">
        <v>5</v>
      </c>
      <c r="J14183" s="650">
        <v>18080.02</v>
      </c>
    </row>
    <row r="14184" spans="1:10">
      <c r="A14184" s="519" t="s">
        <v>14275</v>
      </c>
      <c r="B14184" s="519" t="str">
        <f t="shared" si="221"/>
        <v>SUBESTACAO SIMPLIFICADA PADRAO AMPLA,COM TRANSFORMADOR TRIFASICO DE 30KVA,EXCLUSIVE CABINE DE MEDICAO</v>
      </c>
      <c r="C14184" s="519" t="s">
        <v>43511</v>
      </c>
      <c r="D14184" s="519" t="s">
        <v>43521</v>
      </c>
      <c r="I14184" s="519" t="s">
        <v>5</v>
      </c>
      <c r="J14184" s="650">
        <v>17695.919999999998</v>
      </c>
    </row>
    <row r="14185" spans="1:10">
      <c r="A14185" s="519" t="s">
        <v>14276</v>
      </c>
      <c r="B14185" s="519" t="str">
        <f t="shared" si="221"/>
        <v>SUBESTACAO SIMPLIFICADA PADRAO AMPLA,COM TRANSFORMADOR TRIFASICO DE 45KVA,EXCLUSIVE CABINE DE MEDICAO</v>
      </c>
      <c r="C14185" s="519" t="s">
        <v>43511</v>
      </c>
      <c r="D14185" s="519" t="s">
        <v>43522</v>
      </c>
      <c r="I14185" s="519" t="s">
        <v>5</v>
      </c>
      <c r="J14185" s="650">
        <v>19202.88</v>
      </c>
    </row>
    <row r="14186" spans="1:10">
      <c r="A14186" s="519" t="s">
        <v>14277</v>
      </c>
      <c r="B14186" s="519" t="str">
        <f t="shared" si="221"/>
        <v>SUBESTACAO SIMPLIFICADA PADRAO AMPLA,COM TRANSFORMADOR TRIFASICO DE 45KVA,EXCLUSIVE CABINE DE MEDICAO</v>
      </c>
      <c r="C14186" s="519" t="s">
        <v>43511</v>
      </c>
      <c r="D14186" s="519" t="s">
        <v>43522</v>
      </c>
      <c r="I14186" s="519" t="s">
        <v>5</v>
      </c>
      <c r="J14186" s="650">
        <v>18818.78</v>
      </c>
    </row>
    <row r="14187" spans="1:10">
      <c r="A14187" s="519" t="s">
        <v>14278</v>
      </c>
      <c r="B14187" s="519" t="str">
        <f t="shared" si="221"/>
        <v>SUBESTACAO SIMPLIFICADA PADRAO AMPLA,COM TRANSFORMADOR TRIFASICO DE 75KVA,EXCLUSIVE CABINE DE MEDICAO</v>
      </c>
      <c r="C14187" s="519" t="s">
        <v>43511</v>
      </c>
      <c r="D14187" s="519" t="s">
        <v>43523</v>
      </c>
      <c r="I14187" s="519" t="s">
        <v>5</v>
      </c>
      <c r="J14187" s="650">
        <v>22319.82</v>
      </c>
    </row>
    <row r="14188" spans="1:10">
      <c r="A14188" s="519" t="s">
        <v>14279</v>
      </c>
      <c r="B14188" s="519" t="str">
        <f t="shared" si="221"/>
        <v>SUBESTACAO SIMPLIFICADA PADRAO AMPLA,COM TRANSFORMADOR TRIFASICO DE 75KVA,EXCLUSIVE CABINE DE MEDICAO</v>
      </c>
      <c r="C14188" s="519" t="s">
        <v>43511</v>
      </c>
      <c r="D14188" s="519" t="s">
        <v>43523</v>
      </c>
      <c r="I14188" s="519" t="s">
        <v>5</v>
      </c>
      <c r="J14188" s="650">
        <v>21935.72</v>
      </c>
    </row>
    <row r="14189" spans="1:10">
      <c r="A14189" s="519" t="s">
        <v>14280</v>
      </c>
      <c r="B14189" s="519" t="str">
        <f t="shared" si="221"/>
        <v>SUBESTACAO SIMPLIFICADA PADRAO AMPLA,COM TRANSFORMADOR TRIFASICO DE 112,5KVA,EXCLUSIVE CABINE DE MEDICAO</v>
      </c>
      <c r="C14189" s="519" t="s">
        <v>43511</v>
      </c>
      <c r="D14189" s="519" t="s">
        <v>43524</v>
      </c>
      <c r="I14189" s="519" t="s">
        <v>5</v>
      </c>
      <c r="J14189" s="650">
        <v>25633.05</v>
      </c>
    </row>
    <row r="14190" spans="1:10">
      <c r="A14190" s="519" t="s">
        <v>14281</v>
      </c>
      <c r="B14190" s="519" t="str">
        <f t="shared" si="221"/>
        <v>SUBESTACAO SIMPLIFICADA PADRAO AMPLA,COM TRANSFORMADOR TRIFASICO DE 112,5KVA,EXCLUSIVE CABINE DE MEDICAO</v>
      </c>
      <c r="C14190" s="519" t="s">
        <v>43511</v>
      </c>
      <c r="D14190" s="519" t="s">
        <v>43524</v>
      </c>
      <c r="I14190" s="519" t="s">
        <v>5</v>
      </c>
      <c r="J14190" s="650">
        <v>25245.59</v>
      </c>
    </row>
    <row r="14191" spans="1:10">
      <c r="A14191" s="519" t="s">
        <v>14282</v>
      </c>
      <c r="B14191" s="519" t="str">
        <f t="shared" si="221"/>
        <v>SUBESTACAO SIMPLIFICADA PADRAO AMPLA,COM TRANSFORMADOR TRIFASICO DE 150KVA,EXCLUSIVE CABINE DE MEDICAO</v>
      </c>
      <c r="C14191" s="519" t="s">
        <v>43511</v>
      </c>
      <c r="D14191" s="519" t="s">
        <v>43525</v>
      </c>
      <c r="I14191" s="519" t="s">
        <v>5</v>
      </c>
      <c r="J14191" s="650">
        <v>29887.14</v>
      </c>
    </row>
    <row r="14192" spans="1:10">
      <c r="A14192" s="519" t="s">
        <v>14283</v>
      </c>
      <c r="B14192" s="519" t="str">
        <f t="shared" si="221"/>
        <v>SUBESTACAO SIMPLIFICADA PADRAO AMPLA,COM TRANSFORMADOR TRIFASICO DE 150KVA,EXCLUSIVE CABINE DE MEDICAO</v>
      </c>
      <c r="C14192" s="519" t="s">
        <v>43511</v>
      </c>
      <c r="D14192" s="519" t="s">
        <v>43525</v>
      </c>
      <c r="I14192" s="519" t="s">
        <v>5</v>
      </c>
      <c r="J14192" s="650">
        <v>29499.68</v>
      </c>
    </row>
    <row r="14193" spans="1:10">
      <c r="A14193" s="519" t="s">
        <v>14284</v>
      </c>
      <c r="B14193" s="519" t="str">
        <f t="shared" si="221"/>
        <v>SUBESTACAO DE 225KVA,13,8KV-220/127V,INSTALADA EM PLATAFORMA AO TEMPO,PADRAO AMPLA,INCLUSIVE CABINE DE MEDICAO</v>
      </c>
      <c r="C14193" s="519" t="s">
        <v>43526</v>
      </c>
      <c r="D14193" s="519" t="s">
        <v>43527</v>
      </c>
      <c r="I14193" s="519" t="s">
        <v>5</v>
      </c>
      <c r="J14193" s="650">
        <v>55171.44</v>
      </c>
    </row>
    <row r="14194" spans="1:10">
      <c r="A14194" s="519" t="s">
        <v>14285</v>
      </c>
      <c r="B14194" s="519" t="str">
        <f t="shared" si="221"/>
        <v>SUBESTACAO DE 225KVA,13,8KV-220/127V,INSTALADA EM PLATAFORMA AO TEMPO,PADRAO AMPLA,INCLUSIVE CABINE DE MEDICAO</v>
      </c>
      <c r="C14194" s="519" t="s">
        <v>43526</v>
      </c>
      <c r="D14194" s="519" t="s">
        <v>43527</v>
      </c>
      <c r="I14194" s="519" t="s">
        <v>5</v>
      </c>
      <c r="J14194" s="650">
        <v>54566.47</v>
      </c>
    </row>
    <row r="14195" spans="1:10">
      <c r="A14195" s="519" t="s">
        <v>14286</v>
      </c>
      <c r="B14195" s="519" t="str">
        <f t="shared" si="221"/>
        <v>SUBESTACAO DE 225KVA,13,8KV-220/127V,INSTALADA EM PLATAFORMA AO TEMPO,PADRAO AMPLA,EXCLUSIVE CABINE DE MEDICAO</v>
      </c>
      <c r="C14195" s="519" t="s">
        <v>43526</v>
      </c>
      <c r="D14195" s="519" t="s">
        <v>43528</v>
      </c>
      <c r="I14195" s="519" t="s">
        <v>5</v>
      </c>
      <c r="J14195" s="650">
        <v>40923.99</v>
      </c>
    </row>
    <row r="14196" spans="1:10">
      <c r="A14196" s="519" t="s">
        <v>14287</v>
      </c>
      <c r="B14196" s="519" t="str">
        <f t="shared" si="221"/>
        <v>SUBESTACAO DE 225KVA,13,8KV-220/127V,INSTALADA EM PLATAFORMA AO TEMPO,PADRAO AMPLA,EXCLUSIVE CABINE DE MEDICAO</v>
      </c>
      <c r="C14196" s="519" t="s">
        <v>43526</v>
      </c>
      <c r="D14196" s="519" t="s">
        <v>43528</v>
      </c>
      <c r="I14196" s="519" t="s">
        <v>5</v>
      </c>
      <c r="J14196" s="650">
        <v>40529.519999999997</v>
      </c>
    </row>
    <row r="14197" spans="1:10">
      <c r="A14197" s="519" t="s">
        <v>14288</v>
      </c>
      <c r="B14197" s="519" t="str">
        <f t="shared" si="221"/>
        <v>OLEO ISOLANTE PARA TRANSFORMADOR DE DISTRIBUICAO,CLASSE DE TENSAO ATE 30KV,CONSIDERANDO LIMPEZA INTERNA DO TRANSFORMADOR E SUBSTITUICAO DO OLEO,SUPONDO O APARELHO APOIADO EM BASE ATE 2,00M DE ALTURA,INCLUSIVE FORNECIMENTO E TROCA DE OLEO,EXCLUSIVE LAUDO DE TROCA DO OLEO</v>
      </c>
      <c r="C14197" s="519" t="s">
        <v>43529</v>
      </c>
      <c r="D14197" s="519" t="s">
        <v>43530</v>
      </c>
      <c r="E14197" s="519" t="s">
        <v>43531</v>
      </c>
      <c r="F14197" s="519" t="s">
        <v>43532</v>
      </c>
      <c r="G14197" s="519" t="s">
        <v>43533</v>
      </c>
      <c r="I14197" s="519" t="s">
        <v>939</v>
      </c>
      <c r="J14197" s="650">
        <v>23.15</v>
      </c>
    </row>
    <row r="14198" spans="1:10">
      <c r="A14198" s="519" t="s">
        <v>14289</v>
      </c>
      <c r="B14198" s="519" t="str">
        <f t="shared" si="221"/>
        <v>OLEO ISOLANTE PARA TRANSFORMADOR DE DISTRIBUICAO,CLASSE DE TENSAO ATE 30KV,CONSIDERANDO LIMPEZA INTERNA DO TRANSFORMADOR E SUBSTITUICAO DO OLEO,SUPONDO O APARELHO APOIADO EM BASE ATE 2,00M DE ALTURA,INCLUSIVE FORNECIMENTO E TROCA DE OLEO,EXCLUSIVE LAUDO DE TROCA DO OLEO</v>
      </c>
      <c r="C14198" s="519" t="s">
        <v>43529</v>
      </c>
      <c r="D14198" s="519" t="s">
        <v>43530</v>
      </c>
      <c r="E14198" s="519" t="s">
        <v>43531</v>
      </c>
      <c r="F14198" s="519" t="s">
        <v>43532</v>
      </c>
      <c r="G14198" s="519" t="s">
        <v>43533</v>
      </c>
      <c r="I14198" s="519" t="s">
        <v>939</v>
      </c>
      <c r="J14198" s="650">
        <v>22.1</v>
      </c>
    </row>
    <row r="14199" spans="1:10">
      <c r="A14199" s="519" t="s">
        <v>14290</v>
      </c>
      <c r="B14199" s="519" t="str">
        <f t="shared" si="221"/>
        <v>INSTALACAO COM TUBULACAO DE COBRE DE 15MM,PARA USO MEDICINAL,INCLUSIVE ACESSORIOS DE FIXACAO,CONEXOES E LIMPEZA,EXCLUSIVE POSTO DE CONSUMO,PAINEL DE ALARME,VALVULA E CENTRAL DE DISTRIBUICAO (VIDE FAMILIA 18.050)</v>
      </c>
      <c r="C14199" s="519" t="s">
        <v>43534</v>
      </c>
      <c r="D14199" s="519" t="s">
        <v>43535</v>
      </c>
      <c r="E14199" s="519" t="s">
        <v>43536</v>
      </c>
      <c r="F14199" s="519" t="s">
        <v>43537</v>
      </c>
      <c r="I14199" s="519" t="s">
        <v>36</v>
      </c>
      <c r="J14199" s="650">
        <v>118.74</v>
      </c>
    </row>
    <row r="14200" spans="1:10">
      <c r="A14200" s="519" t="s">
        <v>14291</v>
      </c>
      <c r="B14200" s="519" t="str">
        <f t="shared" si="221"/>
        <v>INSTALACAO COM TUBULACAO DE COBRE DE 15MM,PARA USO MEDICINAL,INCLUSIVE ACESSORIOS DE FIXACAO,CONEXOES E LIMPEZA,EXCLUSIVE POSTO DE CONSUMO,PAINEL DE ALARME,VALVULA E CENTRAL DE DISTRIBUICAO (VIDE FAMILIA 18.050)</v>
      </c>
      <c r="C14200" s="519" t="s">
        <v>43534</v>
      </c>
      <c r="D14200" s="519" t="s">
        <v>43535</v>
      </c>
      <c r="E14200" s="519" t="s">
        <v>43536</v>
      </c>
      <c r="F14200" s="519" t="s">
        <v>43537</v>
      </c>
      <c r="I14200" s="519" t="s">
        <v>36</v>
      </c>
      <c r="J14200" s="650">
        <v>110.54</v>
      </c>
    </row>
    <row r="14201" spans="1:10">
      <c r="A14201" s="519" t="s">
        <v>14292</v>
      </c>
      <c r="B14201" s="519" t="str">
        <f t="shared" si="221"/>
        <v>INSTALACAO COM TUBULACAO DE COBRE DE 22MM,PARA USO MEDICINAL,INCLUSIVE ACESSORIOS DE FIXACAO,CONEXOES E LIMPEZA,EXCLUSIVE POSTO DE CONSUMO,PAINEL DE ALARME,VALVULA E CENTRAL DE DISTRIBUICAO(VIDE FAMILIA 18.050)</v>
      </c>
      <c r="C14201" s="519" t="s">
        <v>43538</v>
      </c>
      <c r="D14201" s="519" t="s">
        <v>43535</v>
      </c>
      <c r="E14201" s="519" t="s">
        <v>43536</v>
      </c>
      <c r="F14201" s="519" t="s">
        <v>43539</v>
      </c>
      <c r="I14201" s="519" t="s">
        <v>36</v>
      </c>
      <c r="J14201" s="650">
        <v>141.22</v>
      </c>
    </row>
    <row r="14202" spans="1:10">
      <c r="A14202" s="519" t="s">
        <v>14293</v>
      </c>
      <c r="B14202" s="519" t="str">
        <f t="shared" si="221"/>
        <v>INSTALACAO COM TUBULACAO DE COBRE DE 22MM,PARA USO MEDICINAL,INCLUSIVE ACESSORIOS DE FIXACAO,CONEXOES E LIMPEZA,EXCLUSIVE POSTO DE CONSUMO,PAINEL DE ALARME,VALVULA E CENTRAL DE DISTRIBUICAO(VIDE FAMILIA 18.050)</v>
      </c>
      <c r="C14202" s="519" t="s">
        <v>43538</v>
      </c>
      <c r="D14202" s="519" t="s">
        <v>43535</v>
      </c>
      <c r="E14202" s="519" t="s">
        <v>43536</v>
      </c>
      <c r="F14202" s="519" t="s">
        <v>43539</v>
      </c>
      <c r="I14202" s="519" t="s">
        <v>36</v>
      </c>
      <c r="J14202" s="650">
        <v>132.81</v>
      </c>
    </row>
    <row r="14203" spans="1:10">
      <c r="A14203" s="519" t="s">
        <v>14294</v>
      </c>
      <c r="B14203" s="519" t="str">
        <f t="shared" si="221"/>
        <v>INSTALACAO COM TUBULACAO DE COBRE DE 28MM,PARA USO MEDICINAL,INCLUSIVE ACESSORIOS DE FIXACAO,CONEXOES E LIMPEZA,EXCLUSIVE POSTO DE CONSUMO,PAINEL DE ALARME,VALVULA E CENTRAL DE DISTRIBUICAO (VIDE FAMILIA 18.050)</v>
      </c>
      <c r="C14203" s="519" t="s">
        <v>43540</v>
      </c>
      <c r="D14203" s="519" t="s">
        <v>43535</v>
      </c>
      <c r="E14203" s="519" t="s">
        <v>43536</v>
      </c>
      <c r="F14203" s="519" t="s">
        <v>43537</v>
      </c>
      <c r="I14203" s="519" t="s">
        <v>36</v>
      </c>
      <c r="J14203" s="650">
        <v>171.63</v>
      </c>
    </row>
    <row r="14204" spans="1:10">
      <c r="A14204" s="519" t="s">
        <v>14295</v>
      </c>
      <c r="B14204" s="519" t="str">
        <f t="shared" si="221"/>
        <v>INSTALACAO COM TUBULACAO DE COBRE DE 28MM,PARA USO MEDICINAL,INCLUSIVE ACESSORIOS DE FIXACAO,CONEXOES E LIMPEZA,EXCLUSIVE POSTO DE CONSUMO,PAINEL DE ALARME,VALVULA E CENTRAL DE DISTRIBUICAO (VIDE FAMILIA 18.050)</v>
      </c>
      <c r="C14204" s="519" t="s">
        <v>43540</v>
      </c>
      <c r="D14204" s="519" t="s">
        <v>43535</v>
      </c>
      <c r="E14204" s="519" t="s">
        <v>43536</v>
      </c>
      <c r="F14204" s="519" t="s">
        <v>43537</v>
      </c>
      <c r="I14204" s="519" t="s">
        <v>36</v>
      </c>
      <c r="J14204" s="650">
        <v>163</v>
      </c>
    </row>
    <row r="14205" spans="1:10">
      <c r="A14205" s="519" t="s">
        <v>14296</v>
      </c>
      <c r="B14205" s="519" t="str">
        <f t="shared" si="221"/>
        <v>INSTALACAO COM TUBULACAO DE COBRE DE 35MM,PARA USO MEDICINAL,INCLUSIVE ACESSORIOS DE FIXACAO,CONEXOES E LIMPEZA,EXCLUSIVE POSTO DE CONSUMO,PAINEL DE ALARME,VALVULA E CENTRAL DE DISTRIBUICAO (VIDE FAMILIA 18.050)</v>
      </c>
      <c r="C14205" s="519" t="s">
        <v>43541</v>
      </c>
      <c r="D14205" s="519" t="s">
        <v>43535</v>
      </c>
      <c r="E14205" s="519" t="s">
        <v>43536</v>
      </c>
      <c r="F14205" s="519" t="s">
        <v>43537</v>
      </c>
      <c r="I14205" s="519" t="s">
        <v>36</v>
      </c>
      <c r="J14205" s="650">
        <v>240.7</v>
      </c>
    </row>
    <row r="14206" spans="1:10">
      <c r="A14206" s="519" t="s">
        <v>14297</v>
      </c>
      <c r="B14206" s="519" t="str">
        <f t="shared" si="221"/>
        <v>INSTALACAO COM TUBULACAO DE COBRE DE 35MM,PARA USO MEDICINAL,INCLUSIVE ACESSORIOS DE FIXACAO,CONEXOES E LIMPEZA,EXCLUSIVE POSTO DE CONSUMO,PAINEL DE ALARME,VALVULA E CENTRAL DE DISTRIBUICAO (VIDE FAMILIA 18.050)</v>
      </c>
      <c r="C14206" s="519" t="s">
        <v>43541</v>
      </c>
      <c r="D14206" s="519" t="s">
        <v>43535</v>
      </c>
      <c r="E14206" s="519" t="s">
        <v>43536</v>
      </c>
      <c r="F14206" s="519" t="s">
        <v>43537</v>
      </c>
      <c r="I14206" s="519" t="s">
        <v>36</v>
      </c>
      <c r="J14206" s="650">
        <v>231.85</v>
      </c>
    </row>
    <row r="14207" spans="1:10">
      <c r="A14207" s="519" t="s">
        <v>14298</v>
      </c>
      <c r="B14207" s="519" t="str">
        <f t="shared" si="221"/>
        <v>INSTALACAO COM TUBULACAO DE COBRE DE 42MM,PARA USO MEDICINAL,INCLUSIVE ACESSORIOS DE FIXACAO,CONEXOES E LIMPEZA,EXCLUSIVE POSTO DE CONSUMO,PAINEL DE ALARME,VALVULA E CENTRAL DE DISTRIBUICAO (VIDE FAMILIA 18.050)</v>
      </c>
      <c r="C14207" s="519" t="s">
        <v>43542</v>
      </c>
      <c r="D14207" s="519" t="s">
        <v>43535</v>
      </c>
      <c r="E14207" s="519" t="s">
        <v>43536</v>
      </c>
      <c r="F14207" s="519" t="s">
        <v>43537</v>
      </c>
      <c r="I14207" s="519" t="s">
        <v>36</v>
      </c>
      <c r="J14207" s="650">
        <v>280.01</v>
      </c>
    </row>
    <row r="14208" spans="1:10">
      <c r="A14208" s="519" t="s">
        <v>14299</v>
      </c>
      <c r="B14208" s="519" t="str">
        <f t="shared" si="221"/>
        <v>INSTALACAO COM TUBULACAO DE COBRE DE 42MM,PARA USO MEDICINAL,INCLUSIVE ACESSORIOS DE FIXACAO,CONEXOES E LIMPEZA,EXCLUSIVE POSTO DE CONSUMO,PAINEL DE ALARME,VALVULA E CENTRAL DE DISTRIBUICAO (VIDE FAMILIA 18.050)</v>
      </c>
      <c r="C14208" s="519" t="s">
        <v>43542</v>
      </c>
      <c r="D14208" s="519" t="s">
        <v>43535</v>
      </c>
      <c r="E14208" s="519" t="s">
        <v>43536</v>
      </c>
      <c r="F14208" s="519" t="s">
        <v>43537</v>
      </c>
      <c r="I14208" s="519" t="s">
        <v>36</v>
      </c>
      <c r="J14208" s="650">
        <v>270.94</v>
      </c>
    </row>
    <row r="14209" spans="1:10">
      <c r="A14209" s="519" t="s">
        <v>14300</v>
      </c>
      <c r="B14209" s="519" t="str">
        <f t="shared" si="221"/>
        <v>INSTALACAO COM TUBULACAO DE COBRE DE 54MM,PARA USO MEDICINAL,INCLUSIVE ACESSORIOS DE FIXACAO,CONEXOES E LIMPEZA,EXCLUSIVE POSTO DE CONSUMO,PAINEL DE ALARME,VALVULA E CENTRAL DE DISTRIBUICAO (VIDE FAMILIA 18.050)</v>
      </c>
      <c r="C14209" s="519" t="s">
        <v>43543</v>
      </c>
      <c r="D14209" s="519" t="s">
        <v>43535</v>
      </c>
      <c r="E14209" s="519" t="s">
        <v>43536</v>
      </c>
      <c r="F14209" s="519" t="s">
        <v>43537</v>
      </c>
      <c r="I14209" s="519" t="s">
        <v>36</v>
      </c>
      <c r="J14209" s="650">
        <v>353.45</v>
      </c>
    </row>
    <row r="14210" spans="1:10">
      <c r="A14210" s="519" t="s">
        <v>14301</v>
      </c>
      <c r="B14210" s="519" t="str">
        <f t="shared" si="221"/>
        <v>INSTALACAO COM TUBULACAO DE COBRE DE 54MM,PARA USO MEDICINAL,INCLUSIVE ACESSORIOS DE FIXACAO,CONEXOES E LIMPEZA,EXCLUSIVE POSTO DE CONSUMO,PAINEL DE ALARME,VALVULA E CENTRAL DE DISTRIBUICAO (VIDE FAMILIA 18.050)</v>
      </c>
      <c r="C14210" s="519" t="s">
        <v>43543</v>
      </c>
      <c r="D14210" s="519" t="s">
        <v>43535</v>
      </c>
      <c r="E14210" s="519" t="s">
        <v>43536</v>
      </c>
      <c r="F14210" s="519" t="s">
        <v>43537</v>
      </c>
      <c r="I14210" s="519" t="s">
        <v>36</v>
      </c>
      <c r="J14210" s="650">
        <v>344.15</v>
      </c>
    </row>
    <row r="14211" spans="1:10">
      <c r="A14211" s="519" t="s">
        <v>14302</v>
      </c>
      <c r="B14211" s="519" t="str">
        <f t="shared" si="221"/>
        <v>INSTALACAO COM TUBULACAO DE COBRE DE 66MM,PARA USO MEDICINAL,INCLUSIVE ACESSORIOS DE FIXACAO,CONEXOES E LIMPEZA,EXCLUSIVE POSTO DE CONSUMO,PAINEL DE ALARME,VALVULA E CENTRAL DE DISTRIBUICAO (VIDE FAMILIA 18.050)</v>
      </c>
      <c r="C14211" s="519" t="s">
        <v>43544</v>
      </c>
      <c r="D14211" s="519" t="s">
        <v>43535</v>
      </c>
      <c r="E14211" s="519" t="s">
        <v>43536</v>
      </c>
      <c r="F14211" s="519" t="s">
        <v>43537</v>
      </c>
      <c r="I14211" s="519" t="s">
        <v>36</v>
      </c>
      <c r="J14211" s="650">
        <v>451.76</v>
      </c>
    </row>
    <row r="14212" spans="1:10">
      <c r="A14212" s="519" t="s">
        <v>14303</v>
      </c>
      <c r="B14212" s="519" t="str">
        <f t="shared" si="221"/>
        <v>INSTALACAO COM TUBULACAO DE COBRE DE 66MM,PARA USO MEDICINAL,INCLUSIVE ACESSORIOS DE FIXACAO,CONEXOES E LIMPEZA,EXCLUSIVE POSTO DE CONSUMO,PAINEL DE ALARME,VALVULA E CENTRAL DE DISTRIBUICAO (VIDE FAMILIA 18.050)</v>
      </c>
      <c r="C14212" s="519" t="s">
        <v>43544</v>
      </c>
      <c r="D14212" s="519" t="s">
        <v>43535</v>
      </c>
      <c r="E14212" s="519" t="s">
        <v>43536</v>
      </c>
      <c r="F14212" s="519" t="s">
        <v>43537</v>
      </c>
      <c r="I14212" s="519" t="s">
        <v>36</v>
      </c>
      <c r="J14212" s="650">
        <v>442.22</v>
      </c>
    </row>
    <row r="14213" spans="1:10">
      <c r="A14213" s="519" t="s">
        <v>14304</v>
      </c>
      <c r="B14213" s="519" t="str">
        <f t="shared" si="221"/>
        <v>INSTALACAO DE SISTEMA DE AQUECIMENTO SOLAR DE BAIXA PRESSAO,PARA 100 E 200L E 1 PLACA COLETORA VERTICAL OU HORIZONTAL,INCLUSIVE PLACAS COLETORAS,EXCLUSIVE RESERVATORIOS (VER FAMILIA 18.210)</v>
      </c>
      <c r="C14213" s="519" t="s">
        <v>43545</v>
      </c>
      <c r="D14213" s="519" t="s">
        <v>43546</v>
      </c>
      <c r="E14213" s="519" t="s">
        <v>43547</v>
      </c>
      <c r="F14213" s="519" t="s">
        <v>43548</v>
      </c>
      <c r="I14213" s="519" t="s">
        <v>5</v>
      </c>
      <c r="J14213" s="650">
        <v>2395.9899999999998</v>
      </c>
    </row>
    <row r="14214" spans="1:10">
      <c r="A14214" s="519" t="s">
        <v>14305</v>
      </c>
      <c r="B14214" s="519" t="str">
        <f t="shared" si="221"/>
        <v>INSTALACAO DE SISTEMA DE AQUECIMENTO SOLAR DE BAIXA PRESSAO,PARA 100 E 200L E 1 PLACA COLETORA VERTICAL OU HORIZONTAL,INCLUSIVE PLACAS COLETORAS,EXCLUSIVE RESERVATORIOS (VER FAMILIA 18.210)</v>
      </c>
      <c r="C14214" s="519" t="s">
        <v>43545</v>
      </c>
      <c r="D14214" s="519" t="s">
        <v>43546</v>
      </c>
      <c r="E14214" s="519" t="s">
        <v>43547</v>
      </c>
      <c r="F14214" s="519" t="s">
        <v>43548</v>
      </c>
      <c r="I14214" s="519" t="s">
        <v>5</v>
      </c>
      <c r="J14214" s="650">
        <v>2282.92</v>
      </c>
    </row>
    <row r="14215" spans="1:10">
      <c r="A14215" s="519" t="s">
        <v>14306</v>
      </c>
      <c r="B14215" s="519" t="str">
        <f t="shared" si="221"/>
        <v>INSTALACAO DE SISTEMA DE AQUECIMENTO SOLAR DE BAIXA PRESSAO,PARA 300L E 2 PLACAS COLETORAS VERTICAIS OU HORIZONTAIS,INCLUSIVE PLACAS COLETORAS,EXCLUSIVE RESERVATORIOS (VER FAMILIA18.210)</v>
      </c>
      <c r="C14215" s="519" t="s">
        <v>43545</v>
      </c>
      <c r="D14215" s="519" t="s">
        <v>43549</v>
      </c>
      <c r="E14215" s="519" t="s">
        <v>43550</v>
      </c>
      <c r="F14215" s="519" t="s">
        <v>43551</v>
      </c>
      <c r="I14215" s="519" t="s">
        <v>5</v>
      </c>
      <c r="J14215" s="650">
        <v>2781.65</v>
      </c>
    </row>
    <row r="14216" spans="1:10">
      <c r="A14216" s="519" t="s">
        <v>14307</v>
      </c>
      <c r="B14216" s="519" t="str">
        <f t="shared" ref="B14216:B14279" si="222">C14216&amp;D14216&amp;E14216&amp;F14216&amp;G14216&amp;H14216</f>
        <v>INSTALACAO DE SISTEMA DE AQUECIMENTO SOLAR DE BAIXA PRESSAO,PARA 300L E 2 PLACAS COLETORAS VERTICAIS OU HORIZONTAIS,INCLUSIVE PLACAS COLETORAS,EXCLUSIVE RESERVATORIOS (VER FAMILIA18.210)</v>
      </c>
      <c r="C14216" s="519" t="s">
        <v>43545</v>
      </c>
      <c r="D14216" s="519" t="s">
        <v>43549</v>
      </c>
      <c r="E14216" s="519" t="s">
        <v>43550</v>
      </c>
      <c r="F14216" s="519" t="s">
        <v>43551</v>
      </c>
      <c r="I14216" s="519" t="s">
        <v>5</v>
      </c>
      <c r="J14216" s="650">
        <v>2630.89</v>
      </c>
    </row>
    <row r="14217" spans="1:10">
      <c r="A14217" s="519" t="s">
        <v>14308</v>
      </c>
      <c r="B14217" s="519" t="str">
        <f t="shared" si="222"/>
        <v>INSTALACAO DE SISTEMA DE AQUECIMENTO SOLAR DE BAIXA PRESSAO,PARA 400L E 2 PLACAS COLETORAS VERTICAIS OU HORIZONTAIS,INCLUSIVE PLACAS COLETORAS,EXCLUSIVE RESERVATORIOS (VER FAMILIA18.210)</v>
      </c>
      <c r="C14217" s="519" t="s">
        <v>43545</v>
      </c>
      <c r="D14217" s="519" t="s">
        <v>43552</v>
      </c>
      <c r="E14217" s="519" t="s">
        <v>43550</v>
      </c>
      <c r="F14217" s="519" t="s">
        <v>43551</v>
      </c>
      <c r="I14217" s="519" t="s">
        <v>5</v>
      </c>
      <c r="J14217" s="650">
        <v>2884.88</v>
      </c>
    </row>
    <row r="14218" spans="1:10">
      <c r="A14218" s="519" t="s">
        <v>14309</v>
      </c>
      <c r="B14218" s="519" t="str">
        <f t="shared" si="222"/>
        <v>INSTALACAO DE SISTEMA DE AQUECIMENTO SOLAR DE BAIXA PRESSAO,PARA 400L E 2 PLACAS COLETORAS VERTICAIS OU HORIZONTAIS,INCLUSIVE PLACAS COLETORAS,EXCLUSIVE RESERVATORIOS (VER FAMILIA18.210)</v>
      </c>
      <c r="C14218" s="519" t="s">
        <v>43545</v>
      </c>
      <c r="D14218" s="519" t="s">
        <v>43552</v>
      </c>
      <c r="E14218" s="519" t="s">
        <v>43550</v>
      </c>
      <c r="F14218" s="519" t="s">
        <v>43551</v>
      </c>
      <c r="I14218" s="519" t="s">
        <v>5</v>
      </c>
      <c r="J14218" s="650">
        <v>2734.13</v>
      </c>
    </row>
    <row r="14219" spans="1:10">
      <c r="A14219" s="519" t="s">
        <v>14310</v>
      </c>
      <c r="B14219" s="519" t="str">
        <f t="shared" si="222"/>
        <v>INSTALACAO DE SISTEMA DE AQUECIMENTO SOLAR DE BAIXA PRESSAO,PARA 500L E 3 PLACAS COLETORAS VERTICAIS OU HORIZONTAIS,INCLUSIVE PLACAS COLETORAS,EXCLUSIVE RESERVATORIOS (VER FAMILIA18.21O)</v>
      </c>
      <c r="C14219" s="519" t="s">
        <v>43545</v>
      </c>
      <c r="D14219" s="519" t="s">
        <v>43553</v>
      </c>
      <c r="E14219" s="519" t="s">
        <v>43550</v>
      </c>
      <c r="F14219" s="519" t="s">
        <v>43554</v>
      </c>
      <c r="I14219" s="519" t="s">
        <v>5</v>
      </c>
      <c r="J14219" s="650">
        <v>3270.47</v>
      </c>
    </row>
    <row r="14220" spans="1:10">
      <c r="A14220" s="519" t="s">
        <v>14311</v>
      </c>
      <c r="B14220" s="519" t="str">
        <f t="shared" si="222"/>
        <v>INSTALACAO DE SISTEMA DE AQUECIMENTO SOLAR DE BAIXA PRESSAO,PARA 500L E 3 PLACAS COLETORAS VERTICAIS OU HORIZONTAIS,INCLUSIVE PLACAS COLETORAS,EXCLUSIVE RESERVATORIOS (VER FAMILIA18.21O)</v>
      </c>
      <c r="C14220" s="519" t="s">
        <v>43545</v>
      </c>
      <c r="D14220" s="519" t="s">
        <v>43553</v>
      </c>
      <c r="E14220" s="519" t="s">
        <v>43550</v>
      </c>
      <c r="F14220" s="519" t="s">
        <v>43554</v>
      </c>
      <c r="I14220" s="519" t="s">
        <v>5</v>
      </c>
      <c r="J14220" s="650">
        <v>3082.05</v>
      </c>
    </row>
    <row r="14221" spans="1:10">
      <c r="A14221" s="519" t="s">
        <v>14312</v>
      </c>
      <c r="B14221" s="519" t="str">
        <f t="shared" si="222"/>
        <v>INSTALACAO DE SISTEMA DE AQUECIMENTO SOLAR DE BAIXA PRESSAO,PARA 600L E 3 PLACAS COLETORAS VERTICAIS OU HORIZONTAIS,INCLUSIVE PLACAS COLETORAS,EXCLUSIVE RESERVATORIOS (VER FAMILIA18.210)</v>
      </c>
      <c r="C14221" s="519" t="s">
        <v>43545</v>
      </c>
      <c r="D14221" s="519" t="s">
        <v>43555</v>
      </c>
      <c r="E14221" s="519" t="s">
        <v>43550</v>
      </c>
      <c r="F14221" s="519" t="s">
        <v>43551</v>
      </c>
      <c r="I14221" s="519" t="s">
        <v>5</v>
      </c>
      <c r="J14221" s="650">
        <v>3373.71</v>
      </c>
    </row>
    <row r="14222" spans="1:10">
      <c r="A14222" s="519" t="s">
        <v>14313</v>
      </c>
      <c r="B14222" s="519" t="str">
        <f t="shared" si="222"/>
        <v>INSTALACAO DE SISTEMA DE AQUECIMENTO SOLAR DE BAIXA PRESSAO,PARA 600L E 3 PLACAS COLETORAS VERTICAIS OU HORIZONTAIS,INCLUSIVE PLACAS COLETORAS,EXCLUSIVE RESERVATORIOS (VER FAMILIA18.210)</v>
      </c>
      <c r="C14222" s="519" t="s">
        <v>43545</v>
      </c>
      <c r="D14222" s="519" t="s">
        <v>43555</v>
      </c>
      <c r="E14222" s="519" t="s">
        <v>43550</v>
      </c>
      <c r="F14222" s="519" t="s">
        <v>43551</v>
      </c>
      <c r="I14222" s="519" t="s">
        <v>5</v>
      </c>
      <c r="J14222" s="650">
        <v>3185.28</v>
      </c>
    </row>
    <row r="14223" spans="1:10">
      <c r="A14223" s="519" t="s">
        <v>14314</v>
      </c>
      <c r="B14223" s="519" t="str">
        <f t="shared" si="222"/>
        <v>INSTALACAO DE SISTEMA DE AQUECIMENTO SOLAR DE BAIXA PRESSAO,PARA 800L E 4 PLACAS COLETORAS VERTICAIS OU HORIZONTAIS,INCLUSIVE PLACAS COLETORAS,EXCLUSIVE RESERVATORIOS (VER FAMILIA18.210)</v>
      </c>
      <c r="C14223" s="519" t="s">
        <v>43545</v>
      </c>
      <c r="D14223" s="519" t="s">
        <v>43556</v>
      </c>
      <c r="E14223" s="519" t="s">
        <v>43550</v>
      </c>
      <c r="F14223" s="519" t="s">
        <v>43551</v>
      </c>
      <c r="I14223" s="519" t="s">
        <v>5</v>
      </c>
      <c r="J14223" s="650">
        <v>3862.69</v>
      </c>
    </row>
    <row r="14224" spans="1:10">
      <c r="A14224" s="519" t="s">
        <v>14315</v>
      </c>
      <c r="B14224" s="519" t="str">
        <f t="shared" si="222"/>
        <v>INSTALACAO DE SISTEMA DE AQUECIMENTO SOLAR DE BAIXA PRESSAO,PARA 800L E 4 PLACAS COLETORAS VERTICAIS OU HORIZONTAIS,INCLUSIVE PLACAS COLETORAS,EXCLUSIVE RESERVATORIOS (VER FAMILIA18.210)</v>
      </c>
      <c r="C14224" s="519" t="s">
        <v>43545</v>
      </c>
      <c r="D14224" s="519" t="s">
        <v>43556</v>
      </c>
      <c r="E14224" s="519" t="s">
        <v>43550</v>
      </c>
      <c r="F14224" s="519" t="s">
        <v>43551</v>
      </c>
      <c r="I14224" s="519" t="s">
        <v>5</v>
      </c>
      <c r="J14224" s="650">
        <v>3636.57</v>
      </c>
    </row>
    <row r="14225" spans="1:10">
      <c r="A14225" s="519" t="s">
        <v>14316</v>
      </c>
      <c r="B14225" s="519" t="str">
        <f t="shared" si="222"/>
        <v>INSTALACAO DE SISTEMA DE AQUECIMENTO SOLAR DE BAIXA PRESSAO,PARA 1000L E 5 PLACAS COLETORAS VERTICAIS OU HORIZONTAIS,INCLUSIVE PLACAS COLETORAS,EXCLUSIVE RESERVATORIOS (VER FAMILIA18.210)</v>
      </c>
      <c r="C14225" s="519" t="s">
        <v>43545</v>
      </c>
      <c r="D14225" s="519" t="s">
        <v>43557</v>
      </c>
      <c r="E14225" s="519" t="s">
        <v>43558</v>
      </c>
      <c r="F14225" s="519" t="s">
        <v>43551</v>
      </c>
      <c r="I14225" s="519" t="s">
        <v>5</v>
      </c>
      <c r="J14225" s="650">
        <v>4069.5</v>
      </c>
    </row>
    <row r="14226" spans="1:10">
      <c r="A14226" s="519" t="s">
        <v>14317</v>
      </c>
      <c r="B14226" s="519" t="str">
        <f t="shared" si="222"/>
        <v>INSTALACAO DE SISTEMA DE AQUECIMENTO SOLAR DE BAIXA PRESSAO,PARA 1000L E 5 PLACAS COLETORAS VERTICAIS OU HORIZONTAIS,INCLUSIVE PLACAS COLETORAS,EXCLUSIVE RESERVATORIOS (VER FAMILIA18.210)</v>
      </c>
      <c r="C14226" s="519" t="s">
        <v>43545</v>
      </c>
      <c r="D14226" s="519" t="s">
        <v>43557</v>
      </c>
      <c r="E14226" s="519" t="s">
        <v>43558</v>
      </c>
      <c r="F14226" s="519" t="s">
        <v>43551</v>
      </c>
      <c r="I14226" s="519" t="s">
        <v>5</v>
      </c>
      <c r="J14226" s="650">
        <v>3843.34</v>
      </c>
    </row>
    <row r="14227" spans="1:10">
      <c r="A14227" s="519" t="s">
        <v>14318</v>
      </c>
      <c r="B14227" s="519" t="str">
        <f t="shared" si="222"/>
        <v>INSTALACAO DE PONTO DE LUZ,EMBUTIDO NA LAJE,EQUIVALENTE A 2VARAS DE ELETRODUTO DE PVC RIGIDO DE 3/4",12,00M DE FIO 2,5MM2,CAIXAS,CONEXOES,LUVAS,CURVA E INTERRUPTOR DE EMBUTIR COMPLACA FOSFORESCENTE,INCLUSIVE ABERTURA E FECHAMENTO DE RASGOEM ALVENARIA</v>
      </c>
      <c r="C14227" s="519" t="s">
        <v>43559</v>
      </c>
      <c r="D14227" s="519" t="s">
        <v>43560</v>
      </c>
      <c r="E14227" s="519" t="s">
        <v>43561</v>
      </c>
      <c r="F14227" s="519" t="s">
        <v>43562</v>
      </c>
      <c r="G14227" s="519" t="s">
        <v>43563</v>
      </c>
      <c r="I14227" s="519" t="s">
        <v>5</v>
      </c>
      <c r="J14227" s="650">
        <v>339.32</v>
      </c>
    </row>
    <row r="14228" spans="1:10">
      <c r="A14228" s="519" t="s">
        <v>14319</v>
      </c>
      <c r="B14228" s="519" t="str">
        <f t="shared" si="222"/>
        <v>INSTALACAO DE PONTO DE LUZ,EMBUTIDO NA LAJE,EQUIVALENTE A 2VARAS DE ELETRODUTO DE PVC RIGIDO DE 3/4",12,00M DE FIO 2,5MM2,CAIXAS,CONEXOES,LUVAS,CURVA E INTERRUPTOR DE EMBUTIR COMPLACA FOSFORESCENTE,INCLUSIVE ABERTURA E FECHAMENTO DE RASGOEM ALVENARIA</v>
      </c>
      <c r="C14228" s="519" t="s">
        <v>43559</v>
      </c>
      <c r="D14228" s="519" t="s">
        <v>43560</v>
      </c>
      <c r="E14228" s="519" t="s">
        <v>43561</v>
      </c>
      <c r="F14228" s="519" t="s">
        <v>43562</v>
      </c>
      <c r="G14228" s="519" t="s">
        <v>43563</v>
      </c>
      <c r="I14228" s="519" t="s">
        <v>5</v>
      </c>
      <c r="J14228" s="650">
        <v>303.27999999999997</v>
      </c>
    </row>
    <row r="14229" spans="1:10">
      <c r="A14229" s="519" t="s">
        <v>14320</v>
      </c>
      <c r="B14229" s="519" t="str">
        <f t="shared" si="222"/>
        <v>INSTALACAO DE PONTO DE LUZ,APARENTE,EQUIVALENTE A 2 VARAS DE ELETRODUTO DE PVC RIGIDO DE 3/4",12,00M DE FIO 2,5MM2,CAIXAS,CONEXOES,LUVAS,CURVA E INTERRUPTOR DE SOBREPOR</v>
      </c>
      <c r="C14229" s="519" t="s">
        <v>43564</v>
      </c>
      <c r="D14229" s="519" t="s">
        <v>43565</v>
      </c>
      <c r="E14229" s="519" t="s">
        <v>43566</v>
      </c>
      <c r="I14229" s="519" t="s">
        <v>5</v>
      </c>
      <c r="J14229" s="650">
        <v>272.83999999999997</v>
      </c>
    </row>
    <row r="14230" spans="1:10">
      <c r="A14230" s="519" t="s">
        <v>14321</v>
      </c>
      <c r="B14230" s="519" t="str">
        <f t="shared" si="222"/>
        <v>INSTALACAO DE PONTO DE LUZ,APARENTE,EQUIVALENTE A 2 VARAS DE ELETRODUTO DE PVC RIGIDO DE 3/4",12,00M DE FIO 2,5MM2,CAIXAS,CONEXOES,LUVAS,CURVA E INTERRUPTOR DE SOBREPOR</v>
      </c>
      <c r="C14230" s="519" t="s">
        <v>43564</v>
      </c>
      <c r="D14230" s="519" t="s">
        <v>43565</v>
      </c>
      <c r="E14230" s="519" t="s">
        <v>43566</v>
      </c>
      <c r="I14230" s="519" t="s">
        <v>5</v>
      </c>
      <c r="J14230" s="650">
        <v>246.61</v>
      </c>
    </row>
    <row r="14231" spans="1:10">
      <c r="A14231" s="519" t="s">
        <v>14322</v>
      </c>
      <c r="B14231" s="519" t="str">
        <f t="shared" si="222"/>
        <v>INSTALACAO DE PONTO DE LUZ,INSTALACAO APARENTE COM CANALETAPERFURADA,SENDO ESTA LIGADA A ELETROCALHA PRINCIPAL(EXCLUSIVE ESTA)EQUIVALENTE A 1 VARA DE CANALETA E 2 VARAS DE ELETRODUTO DE PVC RIGIDO DE 3/4",24,00M DE FIO 2,5MM2,CAIXAS,CONEXOES,LUVAS,CURVA E INTERRUPTOR DE SOBREPOR</v>
      </c>
      <c r="C14231" s="519" t="s">
        <v>43567</v>
      </c>
      <c r="D14231" s="519" t="s">
        <v>43568</v>
      </c>
      <c r="E14231" s="519" t="s">
        <v>43569</v>
      </c>
      <c r="F14231" s="519" t="s">
        <v>43570</v>
      </c>
      <c r="G14231" s="519" t="s">
        <v>43571</v>
      </c>
      <c r="I14231" s="519" t="s">
        <v>5</v>
      </c>
      <c r="J14231" s="650">
        <v>439.83</v>
      </c>
    </row>
    <row r="14232" spans="1:10">
      <c r="A14232" s="519" t="s">
        <v>14323</v>
      </c>
      <c r="B14232" s="519" t="str">
        <f t="shared" si="222"/>
        <v>INSTALACAO DE PONTO DE LUZ,INSTALACAO APARENTE COM CANALETAPERFURADA,SENDO ESTA LIGADA A ELETROCALHA PRINCIPAL(EXCLUSIVE ESTA)EQUIVALENTE A 1 VARA DE CANALETA E 2 VARAS DE ELETRODUTO DE PVC RIGIDO DE 3/4",24,00M DE FIO 2,5MM2,CAIXAS,CONEXOES,LUVAS,CURVA E INTERRUPTOR DE SOBREPOR</v>
      </c>
      <c r="C14232" s="519" t="s">
        <v>43567</v>
      </c>
      <c r="D14232" s="519" t="s">
        <v>43568</v>
      </c>
      <c r="E14232" s="519" t="s">
        <v>43569</v>
      </c>
      <c r="F14232" s="519" t="s">
        <v>43570</v>
      </c>
      <c r="G14232" s="519" t="s">
        <v>43571</v>
      </c>
      <c r="I14232" s="519" t="s">
        <v>5</v>
      </c>
      <c r="J14232" s="650">
        <v>410.9</v>
      </c>
    </row>
    <row r="14233" spans="1:10">
      <c r="A14233" s="519" t="s">
        <v>14324</v>
      </c>
      <c r="B14233" s="519" t="str">
        <f t="shared" si="222"/>
        <v>INSTALACAO DE PONTO DE LUZ,EMBUTIDO NA LAJE,EQUIVALENTE A 2VARAS DE ELETRODUTO DE PVC RIGIDO DE 1/2",12,00M DE FIO 2,5MM2,CAIXAS,CONEXOES,LUVAS,CURVA E INTERRUPTOR DE EMBUTIR COMPLACA FOSFORESCENTE,INCLUSIVE ABERTURA E FECHAMENTO DE RASGOEM ALVENARIA</v>
      </c>
      <c r="C14233" s="519" t="s">
        <v>43559</v>
      </c>
      <c r="D14233" s="519" t="s">
        <v>43572</v>
      </c>
      <c r="E14233" s="519" t="s">
        <v>43561</v>
      </c>
      <c r="F14233" s="519" t="s">
        <v>43562</v>
      </c>
      <c r="G14233" s="519" t="s">
        <v>43563</v>
      </c>
      <c r="I14233" s="519" t="s">
        <v>5</v>
      </c>
      <c r="J14233" s="650">
        <v>261.64999999999998</v>
      </c>
    </row>
    <row r="14234" spans="1:10">
      <c r="A14234" s="519" t="s">
        <v>14325</v>
      </c>
      <c r="B14234" s="519" t="str">
        <f t="shared" si="222"/>
        <v>INSTALACAO DE PONTO DE LUZ,EMBUTIDO NA LAJE,EQUIVALENTE A 2VARAS DE ELETRODUTO DE PVC RIGIDO DE 1/2",12,00M DE FIO 2,5MM2,CAIXAS,CONEXOES,LUVAS,CURVA E INTERRUPTOR DE EMBUTIR COMPLACA FOSFORESCENTE,INCLUSIVE ABERTURA E FECHAMENTO DE RASGOEM ALVENARIA</v>
      </c>
      <c r="C14234" s="519" t="s">
        <v>43559</v>
      </c>
      <c r="D14234" s="519" t="s">
        <v>43572</v>
      </c>
      <c r="E14234" s="519" t="s">
        <v>43561</v>
      </c>
      <c r="F14234" s="519" t="s">
        <v>43562</v>
      </c>
      <c r="G14234" s="519" t="s">
        <v>43563</v>
      </c>
      <c r="I14234" s="519" t="s">
        <v>5</v>
      </c>
      <c r="J14234" s="650">
        <v>234.48</v>
      </c>
    </row>
    <row r="14235" spans="1:10">
      <c r="A14235" s="519" t="s">
        <v>14326</v>
      </c>
      <c r="B14235" s="519" t="str">
        <f t="shared" si="222"/>
        <v>INSTALACAO DE PONTO DE LUZ,APARENTE,EQUIVALENTE A 2 VARAS DE ELETRODUTO DE PVC RIGIDO DE 1/2",12,00M DE FIO 2,5MM2,CAIXAS,CONEXOES,LUVAS,CURVA E INTERRUPTOR DE SOBREPOR</v>
      </c>
      <c r="C14235" s="519" t="s">
        <v>43564</v>
      </c>
      <c r="D14235" s="519" t="s">
        <v>43573</v>
      </c>
      <c r="E14235" s="519" t="s">
        <v>43566</v>
      </c>
      <c r="I14235" s="519" t="s">
        <v>5</v>
      </c>
      <c r="J14235" s="650">
        <v>235.84</v>
      </c>
    </row>
    <row r="14236" spans="1:10">
      <c r="A14236" s="519" t="s">
        <v>14327</v>
      </c>
      <c r="B14236" s="519" t="str">
        <f t="shared" si="222"/>
        <v>INSTALACAO DE PONTO DE LUZ,APARENTE,EQUIVALENTE A 2 VARAS DE ELETRODUTO DE PVC RIGIDO DE 1/2",12,00M DE FIO 2,5MM2,CAIXAS,CONEXOES,LUVAS,CURVA E INTERRUPTOR DE SOBREPOR</v>
      </c>
      <c r="C14236" s="519" t="s">
        <v>43564</v>
      </c>
      <c r="D14236" s="519" t="s">
        <v>43573</v>
      </c>
      <c r="E14236" s="519" t="s">
        <v>43566</v>
      </c>
      <c r="I14236" s="519" t="s">
        <v>5</v>
      </c>
      <c r="J14236" s="650">
        <v>213.46</v>
      </c>
    </row>
    <row r="14237" spans="1:10">
      <c r="A14237" s="519" t="s">
        <v>14328</v>
      </c>
      <c r="B14237" s="519" t="str">
        <f t="shared" si="222"/>
        <v>INSTALACAO DE PONTO DE LUZ,APARENTE COM CANALETA PERFURADA,SENDO ESTA LIGADA A ELETROCALHA PRINCIPAL(EXCLUSIVE ESTA),EQUIVALENTE A 1 VARA DE CANALETA E 2 VARAS DE ELETRODUTO DE PVC RIGIDO DE 1/2",24,00M DE FIO 2,5MM2,CAIXAS,CONEXOES,LUVAS,CURVA E INTERRUPTOR DE SOBREPOR</v>
      </c>
      <c r="C14237" s="519" t="s">
        <v>43574</v>
      </c>
      <c r="D14237" s="519" t="s">
        <v>43575</v>
      </c>
      <c r="E14237" s="519" t="s">
        <v>43576</v>
      </c>
      <c r="F14237" s="519" t="s">
        <v>43577</v>
      </c>
      <c r="G14237" s="519" t="s">
        <v>43578</v>
      </c>
      <c r="I14237" s="519" t="s">
        <v>5</v>
      </c>
      <c r="J14237" s="650">
        <v>386.8</v>
      </c>
    </row>
    <row r="14238" spans="1:10">
      <c r="A14238" s="519" t="s">
        <v>14329</v>
      </c>
      <c r="B14238" s="519" t="str">
        <f t="shared" si="222"/>
        <v>INSTALACAO DE PONTO DE LUZ,APARENTE COM CANALETA PERFURADA,SENDO ESTA LIGADA A ELETROCALHA PRINCIPAL(EXCLUSIVE ESTA),EQUIVALENTE A 1 VARA DE CANALETA E 2 VARAS DE ELETRODUTO DE PVC RIGIDO DE 1/2",24,00M DE FIO 2,5MM2,CAIXAS,CONEXOES,LUVAS,CURVA E INTERRUPTOR DE SOBREPOR</v>
      </c>
      <c r="C14238" s="519" t="s">
        <v>43574</v>
      </c>
      <c r="D14238" s="519" t="s">
        <v>43575</v>
      </c>
      <c r="E14238" s="519" t="s">
        <v>43576</v>
      </c>
      <c r="F14238" s="519" t="s">
        <v>43577</v>
      </c>
      <c r="G14238" s="519" t="s">
        <v>43578</v>
      </c>
      <c r="I14238" s="519" t="s">
        <v>5</v>
      </c>
      <c r="J14238" s="650">
        <v>364.42</v>
      </c>
    </row>
    <row r="14239" spans="1:10">
      <c r="A14239" s="519" t="s">
        <v>14330</v>
      </c>
      <c r="B14239" s="519" t="str">
        <f t="shared" si="222"/>
        <v>INSTALACAO DE UM CONJUNTO DE 2 PONTOS DE LUZ,EMBUTIDO NA LAJE,EQUIVALENTE A 5 VARAS DE ELETRODUTO DE PVC RIGIDO DE 3/4",33,00M DE FIO 2,5MM2,CAIXAS,CONEXOES,LUVAS,CURVA E INTERRUPTOR DE EMBUTIR COM PLACA FOSFORESCENTE,INCLUSIVE ABERTURA E FECHAMENTO DE RASGO EM ALVENARIA</v>
      </c>
      <c r="C14239" s="519" t="s">
        <v>43579</v>
      </c>
      <c r="D14239" s="519" t="s">
        <v>43580</v>
      </c>
      <c r="E14239" s="519" t="s">
        <v>43581</v>
      </c>
      <c r="F14239" s="519" t="s">
        <v>43582</v>
      </c>
      <c r="G14239" s="519" t="s">
        <v>43583</v>
      </c>
      <c r="I14239" s="519" t="s">
        <v>5</v>
      </c>
      <c r="J14239" s="650">
        <v>652.65</v>
      </c>
    </row>
    <row r="14240" spans="1:10">
      <c r="A14240" s="519" t="s">
        <v>14331</v>
      </c>
      <c r="B14240" s="519" t="str">
        <f t="shared" si="222"/>
        <v>INSTALACAO DE UM CONJUNTO DE 2 PONTOS DE LUZ,EMBUTIDO NA LAJE,EQUIVALENTE A 5 VARAS DE ELETRODUTO DE PVC RIGIDO DE 3/4",33,00M DE FIO 2,5MM2,CAIXAS,CONEXOES,LUVAS,CURVA E INTERRUPTOR DE EMBUTIR COM PLACA FOSFORESCENTE,INCLUSIVE ABERTURA E FECHAMENTO DE RASGO EM ALVENARIA</v>
      </c>
      <c r="C14240" s="519" t="s">
        <v>43579</v>
      </c>
      <c r="D14240" s="519" t="s">
        <v>43580</v>
      </c>
      <c r="E14240" s="519" t="s">
        <v>43581</v>
      </c>
      <c r="F14240" s="519" t="s">
        <v>43582</v>
      </c>
      <c r="G14240" s="519" t="s">
        <v>43583</v>
      </c>
      <c r="I14240" s="519" t="s">
        <v>5</v>
      </c>
      <c r="J14240" s="650">
        <v>587.79</v>
      </c>
    </row>
    <row r="14241" spans="1:10">
      <c r="A14241" s="519" t="s">
        <v>14332</v>
      </c>
      <c r="B14241" s="519" t="str">
        <f t="shared" si="222"/>
        <v>INSTALACAO DE UM CONJUNTO DE 2 PONTOS DE LUZ,APARENTE,EQUIVALENTE A 5 VARAS DE ELETRODUTO DE PVC RIGIDO DE 3/4",33,00M DE FIO 2,5MM2,CAIXAS,CONEXOES,LUVAS,CURVA E INTERRUPTOR DE SOBREPOR</v>
      </c>
      <c r="C14241" s="519" t="s">
        <v>43584</v>
      </c>
      <c r="D14241" s="519" t="s">
        <v>43585</v>
      </c>
      <c r="E14241" s="519" t="s">
        <v>43586</v>
      </c>
      <c r="F14241" s="519" t="s">
        <v>43587</v>
      </c>
      <c r="I14241" s="519" t="s">
        <v>5</v>
      </c>
      <c r="J14241" s="650">
        <v>488.06</v>
      </c>
    </row>
    <row r="14242" spans="1:10">
      <c r="A14242" s="519" t="s">
        <v>14333</v>
      </c>
      <c r="B14242" s="519" t="str">
        <f t="shared" si="222"/>
        <v>INSTALACAO DE UM CONJUNTO DE 2 PONTOS DE LUZ,APARENTE,EQUIVALENTE A 5 VARAS DE ELETRODUTO DE PVC RIGIDO DE 3/4",33,00M DE FIO 2,5MM2,CAIXAS,CONEXOES,LUVAS,CURVA E INTERRUPTOR DE SOBREPOR</v>
      </c>
      <c r="C14242" s="519" t="s">
        <v>43584</v>
      </c>
      <c r="D14242" s="519" t="s">
        <v>43585</v>
      </c>
      <c r="E14242" s="519" t="s">
        <v>43586</v>
      </c>
      <c r="F14242" s="519" t="s">
        <v>43587</v>
      </c>
      <c r="I14242" s="519" t="s">
        <v>5</v>
      </c>
      <c r="J14242" s="650">
        <v>447.75</v>
      </c>
    </row>
    <row r="14243" spans="1:10">
      <c r="A14243" s="519" t="s">
        <v>14334</v>
      </c>
      <c r="B14243" s="519" t="str">
        <f t="shared" si="222"/>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243" s="519" t="s">
        <v>43588</v>
      </c>
      <c r="D14243" s="519" t="s">
        <v>43589</v>
      </c>
      <c r="E14243" s="519" t="s">
        <v>43590</v>
      </c>
      <c r="F14243" s="519" t="s">
        <v>43591</v>
      </c>
      <c r="G14243" s="519" t="s">
        <v>43592</v>
      </c>
      <c r="I14243" s="519" t="s">
        <v>5</v>
      </c>
      <c r="J14243" s="650">
        <v>657.26</v>
      </c>
    </row>
    <row r="14244" spans="1:10">
      <c r="A14244" s="519" t="s">
        <v>14335</v>
      </c>
      <c r="B14244" s="519" t="str">
        <f t="shared" si="222"/>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244" s="519" t="s">
        <v>43588</v>
      </c>
      <c r="D14244" s="519" t="s">
        <v>43589</v>
      </c>
      <c r="E14244" s="519" t="s">
        <v>43590</v>
      </c>
      <c r="F14244" s="519" t="s">
        <v>43591</v>
      </c>
      <c r="G14244" s="519" t="s">
        <v>43592</v>
      </c>
      <c r="I14244" s="519" t="s">
        <v>5</v>
      </c>
      <c r="J14244" s="650">
        <v>614.79</v>
      </c>
    </row>
    <row r="14245" spans="1:10">
      <c r="A14245" s="519" t="s">
        <v>14336</v>
      </c>
      <c r="B14245" s="519" t="str">
        <f t="shared" si="222"/>
        <v>INSTALACAO DE UM CONJUNTO DE 2 PONTOS DE LUZ,EMBUTIDO NA LAJE,EQUIVALENTE A 5 VARAS DE ELETRODUTO DE PVC RIGIDO DE 1/2",33,00M DE FIO 2,5MM2,CAIXAS,CONEXOES,LUVAS,CURVA E INTERRUPTOR DE EMBUTIR COM PLACA FOSFORESCENTE,INCLUSIVE ABERTURA E FECHAMENTO DE RASGO EM ALVENARIA</v>
      </c>
      <c r="C14245" s="519" t="s">
        <v>43579</v>
      </c>
      <c r="D14245" s="519" t="s">
        <v>43593</v>
      </c>
      <c r="E14245" s="519" t="s">
        <v>43581</v>
      </c>
      <c r="F14245" s="519" t="s">
        <v>43582</v>
      </c>
      <c r="G14245" s="519" t="s">
        <v>43583</v>
      </c>
      <c r="I14245" s="519" t="s">
        <v>5</v>
      </c>
      <c r="J14245" s="650">
        <v>501.21</v>
      </c>
    </row>
    <row r="14246" spans="1:10">
      <c r="A14246" s="519" t="s">
        <v>14337</v>
      </c>
      <c r="B14246" s="519" t="str">
        <f t="shared" si="222"/>
        <v>INSTALACAO DE UM CONJUNTO DE 2 PONTOS DE LUZ,EMBUTIDO NA LAJE,EQUIVALENTE A 5 VARAS DE ELETRODUTO DE PVC RIGIDO DE 1/2",33,00M DE FIO 2,5MM2,CAIXAS,CONEXOES,LUVAS,CURVA E INTERRUPTOR DE EMBUTIR COM PLACA FOSFORESCENTE,INCLUSIVE ABERTURA E FECHAMENTO DE RASGO EM ALVENARIA</v>
      </c>
      <c r="C14246" s="519" t="s">
        <v>43579</v>
      </c>
      <c r="D14246" s="519" t="s">
        <v>43593</v>
      </c>
      <c r="E14246" s="519" t="s">
        <v>43581</v>
      </c>
      <c r="F14246" s="519" t="s">
        <v>43582</v>
      </c>
      <c r="G14246" s="519" t="s">
        <v>43583</v>
      </c>
      <c r="I14246" s="519" t="s">
        <v>5</v>
      </c>
      <c r="J14246" s="650">
        <v>452.85</v>
      </c>
    </row>
    <row r="14247" spans="1:10">
      <c r="A14247" s="519" t="s">
        <v>14338</v>
      </c>
      <c r="B14247" s="519" t="str">
        <f t="shared" si="222"/>
        <v>INSTALACAO DE UM CONJUNTO DE 2 PONTOS DE LUZ,APARENTE,EQUIVALENTE A 5 VARAS DE ELETRODUTO DE PVC RIGIDO DE 1/2",33,00M DE FIO 2,5MM2,CAIXAS,CONEXOES,LUVAS,CURVA E INTERRUPTOR DE SOBREPOR</v>
      </c>
      <c r="C14247" s="519" t="s">
        <v>43584</v>
      </c>
      <c r="D14247" s="519" t="s">
        <v>43594</v>
      </c>
      <c r="E14247" s="519" t="s">
        <v>43586</v>
      </c>
      <c r="F14247" s="519" t="s">
        <v>43587</v>
      </c>
      <c r="I14247" s="519" t="s">
        <v>5</v>
      </c>
      <c r="J14247" s="650">
        <v>438.3</v>
      </c>
    </row>
    <row r="14248" spans="1:10">
      <c r="A14248" s="519" t="s">
        <v>14339</v>
      </c>
      <c r="B14248" s="519" t="str">
        <f t="shared" si="222"/>
        <v>INSTALACAO DE UM CONJUNTO DE 2 PONTOS DE LUZ,APARENTE,EQUIVALENTE A 5 VARAS DE ELETRODUTO DE PVC RIGIDO DE 1/2",33,00M DE FIO 2,5MM2,CAIXAS,CONEXOES,LUVAS,CURVA E INTERRUPTOR DE SOBREPOR</v>
      </c>
      <c r="C14248" s="519" t="s">
        <v>43584</v>
      </c>
      <c r="D14248" s="519" t="s">
        <v>43594</v>
      </c>
      <c r="E14248" s="519" t="s">
        <v>43586</v>
      </c>
      <c r="F14248" s="519" t="s">
        <v>43587</v>
      </c>
      <c r="I14248" s="519" t="s">
        <v>5</v>
      </c>
      <c r="J14248" s="650">
        <v>401.92</v>
      </c>
    </row>
    <row r="14249" spans="1:10">
      <c r="A14249" s="519" t="s">
        <v>14340</v>
      </c>
      <c r="B14249" s="519" t="str">
        <f t="shared" si="222"/>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249" s="519" t="s">
        <v>43588</v>
      </c>
      <c r="D14249" s="519" t="s">
        <v>43589</v>
      </c>
      <c r="E14249" s="519" t="s">
        <v>43590</v>
      </c>
      <c r="F14249" s="519" t="s">
        <v>43595</v>
      </c>
      <c r="G14249" s="519" t="s">
        <v>43592</v>
      </c>
      <c r="I14249" s="519" t="s">
        <v>5</v>
      </c>
      <c r="J14249" s="650">
        <v>639.54999999999995</v>
      </c>
    </row>
    <row r="14250" spans="1:10">
      <c r="A14250" s="519" t="s">
        <v>14341</v>
      </c>
      <c r="B14250" s="519" t="str">
        <f t="shared" si="222"/>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250" s="519" t="s">
        <v>43588</v>
      </c>
      <c r="D14250" s="519" t="s">
        <v>43589</v>
      </c>
      <c r="E14250" s="519" t="s">
        <v>43590</v>
      </c>
      <c r="F14250" s="519" t="s">
        <v>43595</v>
      </c>
      <c r="G14250" s="519" t="s">
        <v>43592</v>
      </c>
      <c r="I14250" s="519" t="s">
        <v>5</v>
      </c>
      <c r="J14250" s="650">
        <v>600.91999999999996</v>
      </c>
    </row>
    <row r="14251" spans="1:10">
      <c r="A14251" s="519" t="s">
        <v>14342</v>
      </c>
      <c r="B14251" s="519" t="str">
        <f t="shared" si="222"/>
        <v>INSTALACAO DE UM CONJUNTO DE 3 PONTOS DE LUZ,EMBUTIDO NA LAJE,EQUIVALENTE A 6 VARAS DE ELETRODUTO DE PVC RIGIDO DE 3/4",50,00M DE FIO 2,5MM2,CAIXAS,CONEXOES,LUVAS,CURVA E INTERRUPTOR DE EMBUTIR COM PLACA FOSFORESCENTE,INCLUSIVE ABERTURA E FECHAMENTO DE RASGO EM ALVENARIA</v>
      </c>
      <c r="C14251" s="519" t="s">
        <v>43596</v>
      </c>
      <c r="D14251" s="519" t="s">
        <v>43597</v>
      </c>
      <c r="E14251" s="519" t="s">
        <v>43598</v>
      </c>
      <c r="F14251" s="519" t="s">
        <v>43582</v>
      </c>
      <c r="G14251" s="519" t="s">
        <v>43583</v>
      </c>
      <c r="I14251" s="519" t="s">
        <v>5</v>
      </c>
      <c r="J14251" s="650">
        <v>833.63</v>
      </c>
    </row>
    <row r="14252" spans="1:10">
      <c r="A14252" s="519" t="s">
        <v>14343</v>
      </c>
      <c r="B14252" s="519" t="str">
        <f t="shared" si="222"/>
        <v>INSTALACAO DE UM CONJUNTO DE 3 PONTOS DE LUZ,EMBUTIDO NA LAJE,EQUIVALENTE A 6 VARAS DE ELETRODUTO DE PVC RIGIDO DE 3/4",50,00M DE FIO 2,5MM2,CAIXAS,CONEXOES,LUVAS,CURVA E INTERRUPTOR DE EMBUTIR COM PLACA FOSFORESCENTE,INCLUSIVE ABERTURA E FECHAMENTO DE RASGO EM ALVENARIA</v>
      </c>
      <c r="C14252" s="519" t="s">
        <v>43596</v>
      </c>
      <c r="D14252" s="519" t="s">
        <v>43597</v>
      </c>
      <c r="E14252" s="519" t="s">
        <v>43598</v>
      </c>
      <c r="F14252" s="519" t="s">
        <v>43582</v>
      </c>
      <c r="G14252" s="519" t="s">
        <v>43583</v>
      </c>
      <c r="I14252" s="519" t="s">
        <v>5</v>
      </c>
      <c r="J14252" s="650">
        <v>752</v>
      </c>
    </row>
    <row r="14253" spans="1:10">
      <c r="A14253" s="519" t="s">
        <v>14344</v>
      </c>
      <c r="B14253" s="519" t="str">
        <f t="shared" si="222"/>
        <v>INSTALACAO DE UM CONJUNTO DE 3 PONTOS DE LUZ,APARENTE,EQUIVALENTE A 6 VARAS DE ELETRODUTO DE PVC RIGIDO DE 3/4",50,00M DE FIO 2,5MM2,CAIXAS,CONEXOES,LUVAS,CURVA E INTERRUPTOR DE SOBREPOR</v>
      </c>
      <c r="C14253" s="519" t="s">
        <v>43599</v>
      </c>
      <c r="D14253" s="519" t="s">
        <v>43600</v>
      </c>
      <c r="E14253" s="519" t="s">
        <v>43586</v>
      </c>
      <c r="F14253" s="519" t="s">
        <v>43587</v>
      </c>
      <c r="I14253" s="519" t="s">
        <v>5</v>
      </c>
      <c r="J14253" s="650">
        <v>636.34</v>
      </c>
    </row>
    <row r="14254" spans="1:10">
      <c r="A14254" s="519" t="s">
        <v>14345</v>
      </c>
      <c r="B14254" s="519" t="str">
        <f t="shared" si="222"/>
        <v>INSTALACAO DE UM CONJUNTO DE 3 PONTOS DE LUZ,APARENTE,EQUIVALENTE A 6 VARAS DE ELETRODUTO DE PVC RIGIDO DE 3/4",50,00M DE FIO 2,5MM2,CAIXAS,CONEXOES,LUVAS,CURVA E INTERRUPTOR DE SOBREPOR</v>
      </c>
      <c r="C14254" s="519" t="s">
        <v>43599</v>
      </c>
      <c r="D14254" s="519" t="s">
        <v>43600</v>
      </c>
      <c r="E14254" s="519" t="s">
        <v>43586</v>
      </c>
      <c r="F14254" s="519" t="s">
        <v>43587</v>
      </c>
      <c r="I14254" s="519" t="s">
        <v>5</v>
      </c>
      <c r="J14254" s="650">
        <v>584.16</v>
      </c>
    </row>
    <row r="14255" spans="1:10">
      <c r="A14255" s="519" t="s">
        <v>14346</v>
      </c>
      <c r="B14255" s="519" t="str">
        <f t="shared" si="222"/>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255" s="519" t="s">
        <v>43601</v>
      </c>
      <c r="D14255" s="519" t="s">
        <v>43589</v>
      </c>
      <c r="E14255" s="519" t="s">
        <v>43602</v>
      </c>
      <c r="F14255" s="519" t="s">
        <v>43603</v>
      </c>
      <c r="G14255" s="519" t="s">
        <v>43592</v>
      </c>
      <c r="I14255" s="519" t="s">
        <v>5</v>
      </c>
      <c r="J14255" s="650">
        <v>916.39</v>
      </c>
    </row>
    <row r="14256" spans="1:10">
      <c r="A14256" s="519" t="s">
        <v>14347</v>
      </c>
      <c r="B14256" s="519" t="str">
        <f t="shared" si="222"/>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256" s="519" t="s">
        <v>43601</v>
      </c>
      <c r="D14256" s="519" t="s">
        <v>43589</v>
      </c>
      <c r="E14256" s="519" t="s">
        <v>43602</v>
      </c>
      <c r="F14256" s="519" t="s">
        <v>43603</v>
      </c>
      <c r="G14256" s="519" t="s">
        <v>43592</v>
      </c>
      <c r="I14256" s="519" t="s">
        <v>5</v>
      </c>
      <c r="J14256" s="650">
        <v>861.51</v>
      </c>
    </row>
    <row r="14257" spans="1:10">
      <c r="A14257" s="519" t="s">
        <v>14348</v>
      </c>
      <c r="B14257" s="519" t="str">
        <f t="shared" si="222"/>
        <v>INSTALACAO DE UM CONJUNTO DE 3 PONTOS DE LUZ,EMBUTIDO NA LAJE,EQUIVALENTE A 6 VARAS DE ELETRODUTO DE PVC RIGIDO DE 1/2",50,00M DE FIO 2,5MM2,CAIXAS,CONEXOES,LUVAS,CURVA E INTERRUPTOR DE EMBUTIR COM PLACA FOSFORESCENTE,INCLUSIVE ABERTURA E FECHAMENTO DE RASGO EM ALVENARIA</v>
      </c>
      <c r="C14257" s="519" t="s">
        <v>43596</v>
      </c>
      <c r="D14257" s="519" t="s">
        <v>43604</v>
      </c>
      <c r="E14257" s="519" t="s">
        <v>43598</v>
      </c>
      <c r="F14257" s="519" t="s">
        <v>43582</v>
      </c>
      <c r="G14257" s="519" t="s">
        <v>43583</v>
      </c>
      <c r="I14257" s="519" t="s">
        <v>5</v>
      </c>
      <c r="J14257" s="650">
        <v>648.35</v>
      </c>
    </row>
    <row r="14258" spans="1:10">
      <c r="A14258" s="519" t="s">
        <v>14349</v>
      </c>
      <c r="B14258" s="519" t="str">
        <f t="shared" si="222"/>
        <v>INSTALACAO DE UM CONJUNTO DE 3 PONTOS DE LUZ,EMBUTIDO NA LAJE,EQUIVALENTE A 6 VARAS DE ELETRODUTO DE PVC RIGIDO DE 1/2",50,00M DE FIO 2,5MM2,CAIXAS,CONEXOES,LUVAS,CURVA E INTERRUPTOR DE EMBUTIR COM PLACA FOSFORESCENTE,INCLUSIVE ABERTURA E FECHAMENTO DE RASGO EM ALVENARIA</v>
      </c>
      <c r="C14258" s="519" t="s">
        <v>43596</v>
      </c>
      <c r="D14258" s="519" t="s">
        <v>43604</v>
      </c>
      <c r="E14258" s="519" t="s">
        <v>43598</v>
      </c>
      <c r="F14258" s="519" t="s">
        <v>43582</v>
      </c>
      <c r="G14258" s="519" t="s">
        <v>43583</v>
      </c>
      <c r="I14258" s="519" t="s">
        <v>5</v>
      </c>
      <c r="J14258" s="650">
        <v>586.99</v>
      </c>
    </row>
    <row r="14259" spans="1:10">
      <c r="A14259" s="519" t="s">
        <v>14350</v>
      </c>
      <c r="B14259" s="519" t="str">
        <f t="shared" si="222"/>
        <v>INSTALACAO DE UM CONJUNTO DE 3 PONTOS DE LUZ,APARENTE,EQUIVALENTE A 6 VARAS DE ELETRODUTO DE PVC RIGIDO DE 1/2",50,00M DE FIO 2,5MM2,CAIXAS,CONEXOES,LUVAS,CURVA E INTERRUPTOR DE SOBREPOR</v>
      </c>
      <c r="C14259" s="519" t="s">
        <v>43599</v>
      </c>
      <c r="D14259" s="519" t="s">
        <v>43605</v>
      </c>
      <c r="E14259" s="519" t="s">
        <v>43586</v>
      </c>
      <c r="F14259" s="519" t="s">
        <v>43587</v>
      </c>
      <c r="I14259" s="519" t="s">
        <v>5</v>
      </c>
      <c r="J14259" s="650">
        <v>573.07000000000005</v>
      </c>
    </row>
    <row r="14260" spans="1:10">
      <c r="A14260" s="519" t="s">
        <v>14351</v>
      </c>
      <c r="B14260" s="519" t="str">
        <f t="shared" si="222"/>
        <v>INSTALACAO DE UM CONJUNTO DE 3 PONTOS DE LUZ,APARENTE,EQUIVALENTE A 6 VARAS DE ELETRODUTO DE PVC RIGIDO DE 1/2",50,00M DE FIO 2,5MM2,CAIXAS,CONEXOES,LUVAS,CURVA E INTERRUPTOR DE SOBREPOR</v>
      </c>
      <c r="C14260" s="519" t="s">
        <v>43599</v>
      </c>
      <c r="D14260" s="519" t="s">
        <v>43605</v>
      </c>
      <c r="E14260" s="519" t="s">
        <v>43586</v>
      </c>
      <c r="F14260" s="519" t="s">
        <v>43587</v>
      </c>
      <c r="I14260" s="519" t="s">
        <v>5</v>
      </c>
      <c r="J14260" s="650">
        <v>526.08000000000004</v>
      </c>
    </row>
    <row r="14261" spans="1:10">
      <c r="A14261" s="519" t="s">
        <v>14352</v>
      </c>
      <c r="B14261" s="519" t="str">
        <f t="shared" si="222"/>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261" s="519" t="s">
        <v>43601</v>
      </c>
      <c r="D14261" s="519" t="s">
        <v>43589</v>
      </c>
      <c r="E14261" s="519" t="s">
        <v>43602</v>
      </c>
      <c r="F14261" s="519" t="s">
        <v>43606</v>
      </c>
      <c r="G14261" s="519" t="s">
        <v>43592</v>
      </c>
      <c r="I14261" s="519" t="s">
        <v>5</v>
      </c>
      <c r="J14261" s="650">
        <v>890.3</v>
      </c>
    </row>
    <row r="14262" spans="1:10">
      <c r="A14262" s="519" t="s">
        <v>14353</v>
      </c>
      <c r="B14262" s="519" t="str">
        <f t="shared" si="222"/>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262" s="519" t="s">
        <v>43601</v>
      </c>
      <c r="D14262" s="519" t="s">
        <v>43589</v>
      </c>
      <c r="E14262" s="519" t="s">
        <v>43602</v>
      </c>
      <c r="F14262" s="519" t="s">
        <v>43606</v>
      </c>
      <c r="G14262" s="519" t="s">
        <v>43592</v>
      </c>
      <c r="I14262" s="519" t="s">
        <v>5</v>
      </c>
      <c r="J14262" s="650">
        <v>840.83</v>
      </c>
    </row>
    <row r="14263" spans="1:10">
      <c r="A14263" s="519" t="s">
        <v>14354</v>
      </c>
      <c r="B14263" s="519" t="str">
        <f t="shared" si="222"/>
        <v>INSTALACAO DE UM CONJUNTO DE 4 PONTOS DE LUZ,EMBUTIDO NA LAJE,EQUIVALENTE A 7 VARAS DE ELETRODUTO DE PVC RIGIDO DE 3/4",50,00M DE FIO 2,5MM2,CAIXAS,CONEXOES,LUVAS,CURVA E INTERRUPTOR DE EMBUTIR COM PLACA FOSFORESCENTE,INCLUSIVE ABERTURA E FECHAMENTO DE RASGO EM ALVENARIA</v>
      </c>
      <c r="C14263" s="519" t="s">
        <v>43607</v>
      </c>
      <c r="D14263" s="519" t="s">
        <v>43608</v>
      </c>
      <c r="E14263" s="519" t="s">
        <v>43598</v>
      </c>
      <c r="F14263" s="519" t="s">
        <v>43582</v>
      </c>
      <c r="G14263" s="519" t="s">
        <v>43583</v>
      </c>
      <c r="I14263" s="519" t="s">
        <v>5</v>
      </c>
      <c r="J14263" s="650">
        <v>903.88</v>
      </c>
    </row>
    <row r="14264" spans="1:10">
      <c r="A14264" s="519" t="s">
        <v>14355</v>
      </c>
      <c r="B14264" s="519" t="str">
        <f t="shared" si="222"/>
        <v>INSTALACAO DE UM CONJUNTO DE 4 PONTOS DE LUZ,EMBUTIDO NA LAJE,EQUIVALENTE A 7 VARAS DE ELETRODUTO DE PVC RIGIDO DE 3/4",50,00M DE FIO 2,5MM2,CAIXAS,CONEXOES,LUVAS,CURVA E INTERRUPTOR DE EMBUTIR COM PLACA FOSFORESCENTE,INCLUSIVE ABERTURA E FECHAMENTO DE RASGO EM ALVENARIA</v>
      </c>
      <c r="C14264" s="519" t="s">
        <v>43607</v>
      </c>
      <c r="D14264" s="519" t="s">
        <v>43608</v>
      </c>
      <c r="E14264" s="519" t="s">
        <v>43598</v>
      </c>
      <c r="F14264" s="519" t="s">
        <v>43582</v>
      </c>
      <c r="G14264" s="519" t="s">
        <v>43583</v>
      </c>
      <c r="I14264" s="519" t="s">
        <v>5</v>
      </c>
      <c r="J14264" s="650">
        <v>816.2</v>
      </c>
    </row>
    <row r="14265" spans="1:10">
      <c r="A14265" s="519" t="s">
        <v>14356</v>
      </c>
      <c r="B14265" s="519" t="str">
        <f t="shared" si="222"/>
        <v>INSTALACAO DE UM CONJUNTO DE 4 PONTOS DE LUZ,APARENTE,EQUIVALENTE 7 VARAS DE ELETRODUTO DE PVC RIGIDO DE 3/4",50,00M DEFIO 2,5MM2,CAIXAS,CONEXOES,LUVAS,CURVA E INTERRUPTOR DE SOBREPOR</v>
      </c>
      <c r="C14265" s="519" t="s">
        <v>43609</v>
      </c>
      <c r="D14265" s="519" t="s">
        <v>43610</v>
      </c>
      <c r="E14265" s="519" t="s">
        <v>43611</v>
      </c>
      <c r="F14265" s="519" t="s">
        <v>43612</v>
      </c>
      <c r="I14265" s="519" t="s">
        <v>5</v>
      </c>
      <c r="J14265" s="650">
        <v>674.94</v>
      </c>
    </row>
    <row r="14266" spans="1:10">
      <c r="A14266" s="519" t="s">
        <v>14357</v>
      </c>
      <c r="B14266" s="519" t="str">
        <f t="shared" si="222"/>
        <v>INSTALACAO DE UM CONJUNTO DE 4 PONTOS DE LUZ,APARENTE,EQUIVALENTE 7 VARAS DE ELETRODUTO DE PVC RIGIDO DE 3/4",50,00M DEFIO 2,5MM2,CAIXAS,CONEXOES,LUVAS,CURVA E INTERRUPTOR DE SOBREPOR</v>
      </c>
      <c r="C14266" s="519" t="s">
        <v>43609</v>
      </c>
      <c r="D14266" s="519" t="s">
        <v>43610</v>
      </c>
      <c r="E14266" s="519" t="s">
        <v>43611</v>
      </c>
      <c r="F14266" s="519" t="s">
        <v>43612</v>
      </c>
      <c r="I14266" s="519" t="s">
        <v>5</v>
      </c>
      <c r="J14266" s="650">
        <v>621.63</v>
      </c>
    </row>
    <row r="14267" spans="1:10">
      <c r="A14267" s="519" t="s">
        <v>14358</v>
      </c>
      <c r="B14267" s="519" t="str">
        <f t="shared" si="222"/>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267" s="519" t="s">
        <v>43613</v>
      </c>
      <c r="D14267" s="519" t="s">
        <v>43589</v>
      </c>
      <c r="E14267" s="519" t="s">
        <v>43614</v>
      </c>
      <c r="F14267" s="519" t="s">
        <v>43603</v>
      </c>
      <c r="G14267" s="519" t="s">
        <v>43592</v>
      </c>
      <c r="I14267" s="519" t="s">
        <v>5</v>
      </c>
      <c r="J14267" s="650">
        <v>1061.78</v>
      </c>
    </row>
    <row r="14268" spans="1:10">
      <c r="A14268" s="519" t="s">
        <v>14359</v>
      </c>
      <c r="B14268" s="519" t="str">
        <f t="shared" si="222"/>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268" s="519" t="s">
        <v>43613</v>
      </c>
      <c r="D14268" s="519" t="s">
        <v>43589</v>
      </c>
      <c r="E14268" s="519" t="s">
        <v>43614</v>
      </c>
      <c r="F14268" s="519" t="s">
        <v>43603</v>
      </c>
      <c r="G14268" s="519" t="s">
        <v>43592</v>
      </c>
      <c r="I14268" s="519" t="s">
        <v>5</v>
      </c>
      <c r="J14268" s="650">
        <v>1005.76</v>
      </c>
    </row>
    <row r="14269" spans="1:10">
      <c r="A14269" s="519" t="s">
        <v>14360</v>
      </c>
      <c r="B14269" s="519" t="str">
        <f t="shared" si="222"/>
        <v>INSTALACAO DE UM CONJUNTO DE 4 PONTOS DE LUZ,EMBUTIDO NA LAJE,EQUIVALENTE A 7 VARAS DE ELETRODUTO DE PVC RIGIDO DE 1/2",50,00M DE FIO 2,5MM2,CAIXAS,CONEXOES,LUVAS,CURVA E INTERRUPTOR DE EMBUTIR COM PLACA FOSFORESCENTE,INCLUSIVE ABERTURA E FECHAMENTO DE RASGO EM ALVENARIA</v>
      </c>
      <c r="C14269" s="519" t="s">
        <v>43607</v>
      </c>
      <c r="D14269" s="519" t="s">
        <v>43615</v>
      </c>
      <c r="E14269" s="519" t="s">
        <v>43598</v>
      </c>
      <c r="F14269" s="519" t="s">
        <v>43582</v>
      </c>
      <c r="G14269" s="519" t="s">
        <v>43583</v>
      </c>
      <c r="I14269" s="519" t="s">
        <v>5</v>
      </c>
      <c r="J14269" s="650">
        <v>709.35</v>
      </c>
    </row>
    <row r="14270" spans="1:10">
      <c r="A14270" s="519" t="s">
        <v>14361</v>
      </c>
      <c r="B14270" s="519" t="str">
        <f t="shared" si="222"/>
        <v>INSTALACAO DE UM CONJUNTO DE 4 PONTOS DE LUZ,EMBUTIDO NA LAJE,EQUIVALENTE A 7 VARAS DE ELETRODUTO DE PVC RIGIDO DE 1/2",50,00M DE FIO 2,5MM2,CAIXAS,CONEXOES,LUVAS,CURVA E INTERRUPTOR DE EMBUTIR COM PLACA FOSFORESCENTE,INCLUSIVE ABERTURA E FECHAMENTO DE RASGO EM ALVENARIA</v>
      </c>
      <c r="C14270" s="519" t="s">
        <v>43607</v>
      </c>
      <c r="D14270" s="519" t="s">
        <v>43615</v>
      </c>
      <c r="E14270" s="519" t="s">
        <v>43598</v>
      </c>
      <c r="F14270" s="519" t="s">
        <v>43582</v>
      </c>
      <c r="G14270" s="519" t="s">
        <v>43583</v>
      </c>
      <c r="I14270" s="519" t="s">
        <v>5</v>
      </c>
      <c r="J14270" s="650">
        <v>642.42999999999995</v>
      </c>
    </row>
    <row r="14271" spans="1:10">
      <c r="A14271" s="519" t="s">
        <v>14362</v>
      </c>
      <c r="B14271" s="519" t="str">
        <f t="shared" si="222"/>
        <v>INSTALACAO DE UM CONJUNTO DE 4 PONTOS DE LUZ,APARENTE,EQUIVALENTE A 7 VARAS DE ELETRODUTO DE PVC RIGIDO DE 1/2",50,00M DE FIO 2,5MM2,CAIXAS,CONEXOES,LUVAS,CURVA E INTERRUPTOR DE SOBREPOR</v>
      </c>
      <c r="C14271" s="519" t="s">
        <v>43609</v>
      </c>
      <c r="D14271" s="519" t="s">
        <v>43616</v>
      </c>
      <c r="E14271" s="519" t="s">
        <v>43586</v>
      </c>
      <c r="F14271" s="519" t="s">
        <v>43587</v>
      </c>
      <c r="I14271" s="519" t="s">
        <v>5</v>
      </c>
      <c r="J14271" s="650">
        <v>622.76</v>
      </c>
    </row>
    <row r="14272" spans="1:10">
      <c r="A14272" s="519" t="s">
        <v>14363</v>
      </c>
      <c r="B14272" s="519" t="str">
        <f t="shared" si="222"/>
        <v>INSTALACAO DE UM CONJUNTO DE 4 PONTOS DE LUZ,APARENTE,EQUIVALENTE A 7 VARAS DE ELETRODUTO DE PVC RIGIDO DE 1/2",50,00M DE FIO 2,5MM2,CAIXAS,CONEXOES,LUVAS,CURVA E INTERRUPTOR DE SOBREPOR</v>
      </c>
      <c r="C14272" s="519" t="s">
        <v>43609</v>
      </c>
      <c r="D14272" s="519" t="s">
        <v>43616</v>
      </c>
      <c r="E14272" s="519" t="s">
        <v>43586</v>
      </c>
      <c r="F14272" s="519" t="s">
        <v>43587</v>
      </c>
      <c r="I14272" s="519" t="s">
        <v>5</v>
      </c>
      <c r="J14272" s="650">
        <v>572.61</v>
      </c>
    </row>
    <row r="14273" spans="1:10">
      <c r="A14273" s="519" t="s">
        <v>14364</v>
      </c>
      <c r="B14273" s="519" t="str">
        <f t="shared" si="222"/>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273" s="519" t="s">
        <v>43613</v>
      </c>
      <c r="D14273" s="519" t="s">
        <v>43589</v>
      </c>
      <c r="E14273" s="519" t="s">
        <v>43617</v>
      </c>
      <c r="F14273" s="519" t="s">
        <v>43606</v>
      </c>
      <c r="G14273" s="519" t="s">
        <v>43592</v>
      </c>
      <c r="I14273" s="519" t="s">
        <v>5</v>
      </c>
      <c r="J14273" s="650">
        <v>1027.1300000000001</v>
      </c>
    </row>
    <row r="14274" spans="1:10">
      <c r="A14274" s="519" t="s">
        <v>14365</v>
      </c>
      <c r="B14274" s="519" t="str">
        <f t="shared" si="222"/>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274" s="519" t="s">
        <v>43613</v>
      </c>
      <c r="D14274" s="519" t="s">
        <v>43589</v>
      </c>
      <c r="E14274" s="519" t="s">
        <v>43617</v>
      </c>
      <c r="F14274" s="519" t="s">
        <v>43606</v>
      </c>
      <c r="G14274" s="519" t="s">
        <v>43592</v>
      </c>
      <c r="I14274" s="519" t="s">
        <v>5</v>
      </c>
      <c r="J14274" s="650">
        <v>974.27</v>
      </c>
    </row>
    <row r="14275" spans="1:10">
      <c r="A14275" s="519" t="s">
        <v>14366</v>
      </c>
      <c r="B14275" s="519" t="str">
        <f t="shared" si="222"/>
        <v>INSTALACAO DE UM CONJUNTO DE 5 PONTOS DE LUZ,EMBUTIDO NA LAJE,EQUIVALENTE A 8 VARAS DE ELETRODUTO DE PVC RIGIDO DE 3/4",57,00M DE FIO 2,5MM2,CAIXAS,CONEXOES,LUVAS,CURVA E INTERRUPTOR DE EMBUTIR COM PLACA FOSFORESCENTE,INCLUSIVE ABERTURA E FECHAMENTO DE RASGO EM ALVENARIA</v>
      </c>
      <c r="C14275" s="519" t="s">
        <v>43618</v>
      </c>
      <c r="D14275" s="519" t="s">
        <v>43619</v>
      </c>
      <c r="E14275" s="519" t="s">
        <v>43620</v>
      </c>
      <c r="F14275" s="519" t="s">
        <v>43582</v>
      </c>
      <c r="G14275" s="519" t="s">
        <v>43583</v>
      </c>
      <c r="I14275" s="519" t="s">
        <v>5</v>
      </c>
      <c r="J14275" s="650">
        <v>1026.3</v>
      </c>
    </row>
    <row r="14276" spans="1:10">
      <c r="A14276" s="519" t="s">
        <v>14367</v>
      </c>
      <c r="B14276" s="519" t="str">
        <f t="shared" si="222"/>
        <v>INSTALACAO DE UM CONJUNTO DE 5 PONTOS DE LUZ,EMBUTIDO NA LAJE,EQUIVALENTE A 8 VARAS DE ELETRODUTO DE PVC RIGIDO DE 3/4",57,00M DE FIO 2,5MM2,CAIXAS,CONEXOES,LUVAS,CURVA E INTERRUPTOR DE EMBUTIR COM PLACA FOSFORESCENTE,INCLUSIVE ABERTURA E FECHAMENTO DE RASGO EM ALVENARIA</v>
      </c>
      <c r="C14276" s="519" t="s">
        <v>43618</v>
      </c>
      <c r="D14276" s="519" t="s">
        <v>43619</v>
      </c>
      <c r="E14276" s="519" t="s">
        <v>43620</v>
      </c>
      <c r="F14276" s="519" t="s">
        <v>43582</v>
      </c>
      <c r="G14276" s="519" t="s">
        <v>43583</v>
      </c>
      <c r="I14276" s="519" t="s">
        <v>5</v>
      </c>
      <c r="J14276" s="650">
        <v>927.15</v>
      </c>
    </row>
    <row r="14277" spans="1:10">
      <c r="A14277" s="519" t="s">
        <v>14368</v>
      </c>
      <c r="B14277" s="519" t="str">
        <f t="shared" si="222"/>
        <v>INSTALACAO DE UM CONJUNTO DE 5 PONTOS DE LUZ,APARENTE,EQUIVALENTE A 8 VARAS DE ELETRODUTO DE PVC RIGIDO DE 3/4",57,00M DE FIO 2,5MM2,CAIXAS,CONEXOES,LUVAS,CURVA E INTERRUPTOR DE SOBREPOR</v>
      </c>
      <c r="C14277" s="519" t="s">
        <v>43621</v>
      </c>
      <c r="D14277" s="519" t="s">
        <v>43622</v>
      </c>
      <c r="E14277" s="519" t="s">
        <v>43586</v>
      </c>
      <c r="F14277" s="519" t="s">
        <v>43587</v>
      </c>
      <c r="I14277" s="519" t="s">
        <v>5</v>
      </c>
      <c r="J14277" s="650">
        <v>768.99</v>
      </c>
    </row>
    <row r="14278" spans="1:10">
      <c r="A14278" s="519" t="s">
        <v>14369</v>
      </c>
      <c r="B14278" s="519" t="str">
        <f t="shared" si="222"/>
        <v>INSTALACAO DE UM CONJUNTO DE 5 PONTOS DE LUZ,APARENTE,EQUIVALENTE A 8 VARAS DE ELETRODUTO DE PVC RIGIDO DE 3/4",57,00M DE FIO 2,5MM2,CAIXAS,CONEXOES,LUVAS,CURVA E INTERRUPTOR DE SOBREPOR</v>
      </c>
      <c r="C14278" s="519" t="s">
        <v>43621</v>
      </c>
      <c r="D14278" s="519" t="s">
        <v>43622</v>
      </c>
      <c r="E14278" s="519" t="s">
        <v>43586</v>
      </c>
      <c r="F14278" s="519" t="s">
        <v>43587</v>
      </c>
      <c r="I14278" s="519" t="s">
        <v>5</v>
      </c>
      <c r="J14278" s="650">
        <v>709.13</v>
      </c>
    </row>
    <row r="14279" spans="1:10">
      <c r="A14279" s="519" t="s">
        <v>14370</v>
      </c>
      <c r="B14279" s="519" t="str">
        <f t="shared" si="222"/>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279" s="519" t="s">
        <v>43623</v>
      </c>
      <c r="D14279" s="519" t="s">
        <v>43589</v>
      </c>
      <c r="E14279" s="519" t="s">
        <v>43624</v>
      </c>
      <c r="F14279" s="519" t="s">
        <v>43625</v>
      </c>
      <c r="G14279" s="519" t="s">
        <v>43626</v>
      </c>
      <c r="I14279" s="519" t="s">
        <v>5</v>
      </c>
      <c r="J14279" s="650">
        <v>1231.69</v>
      </c>
    </row>
    <row r="14280" spans="1:10">
      <c r="A14280" s="519" t="s">
        <v>14371</v>
      </c>
      <c r="B14280" s="519" t="str">
        <f t="shared" ref="B14280:B14343" si="223">C14280&amp;D14280&amp;E14280&amp;F14280&amp;G14280&amp;H14280</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280" s="519" t="s">
        <v>43623</v>
      </c>
      <c r="D14280" s="519" t="s">
        <v>43589</v>
      </c>
      <c r="E14280" s="519" t="s">
        <v>43624</v>
      </c>
      <c r="F14280" s="519" t="s">
        <v>43625</v>
      </c>
      <c r="G14280" s="519" t="s">
        <v>43626</v>
      </c>
      <c r="I14280" s="519" t="s">
        <v>5</v>
      </c>
      <c r="J14280" s="650">
        <v>1169.1099999999999</v>
      </c>
    </row>
    <row r="14281" spans="1:10">
      <c r="A14281" s="519" t="s">
        <v>14372</v>
      </c>
      <c r="B14281" s="519" t="str">
        <f t="shared" si="223"/>
        <v>INSTALACAO DE UM CONJUNTO DE 5 PONTOS DE LUZ,EMBUTIDO NA LAJE,EQUIVALENTE A 8 VARAS DE ELETRODUTO DE PVC RIGIDO DE 1/2",57,00M DE FIO 2,5MM2,CAIXAS,CONEXOES,LUVAS,CURVA E INTERRUPTOR DE EMBUTIR COM PLACA FOSFORESCENTE,INCLUSIVE ABERTURA E FECHAMENTO DE RASGO EM ALVENARIA</v>
      </c>
      <c r="C14281" s="519" t="s">
        <v>43618</v>
      </c>
      <c r="D14281" s="519" t="s">
        <v>43627</v>
      </c>
      <c r="E14281" s="519" t="s">
        <v>43620</v>
      </c>
      <c r="F14281" s="519" t="s">
        <v>43582</v>
      </c>
      <c r="G14281" s="519" t="s">
        <v>43583</v>
      </c>
      <c r="I14281" s="519" t="s">
        <v>5</v>
      </c>
      <c r="J14281" s="650">
        <v>798.63</v>
      </c>
    </row>
    <row r="14282" spans="1:10">
      <c r="A14282" s="519" t="s">
        <v>14373</v>
      </c>
      <c r="B14282" s="519" t="str">
        <f t="shared" si="223"/>
        <v>INSTALACAO DE UM CONJUNTO DE 5 PONTOS DE LUZ,EMBUTIDO NA LAJE,EQUIVALENTE A 8 VARAS DE ELETRODUTO DE PVC RIGIDO DE 1/2",57,00M DE FIO 2,5MM2,CAIXAS,CONEXOES,LUVAS,CURVA E INTERRUPTOR DE EMBUTIR COM PLACA FOSFORESCENTE,INCLUSIVE ABERTURA E FECHAMENTO DE RASGO EM ALVENARIA</v>
      </c>
      <c r="C14282" s="519" t="s">
        <v>43618</v>
      </c>
      <c r="D14282" s="519" t="s">
        <v>43627</v>
      </c>
      <c r="E14282" s="519" t="s">
        <v>43620</v>
      </c>
      <c r="F14282" s="519" t="s">
        <v>43582</v>
      </c>
      <c r="G14282" s="519" t="s">
        <v>43583</v>
      </c>
      <c r="I14282" s="519" t="s">
        <v>5</v>
      </c>
      <c r="J14282" s="650">
        <v>723.95</v>
      </c>
    </row>
    <row r="14283" spans="1:10">
      <c r="A14283" s="519" t="s">
        <v>14374</v>
      </c>
      <c r="B14283" s="519" t="str">
        <f t="shared" si="223"/>
        <v>INSTALACAO DE UM CONJUNTO DE 5 PONTOS DE LUZ,APARENTE,EQUIVALENTE A 8 VARAS DE ELETRODUTO DE PVC RIGIDO DE 1/2",57,00M DE FIO 2,5MM2,CAIXAS,CONEXOES,LUVAS,CURVA E INTERRUPTOR DE SOBREPOR</v>
      </c>
      <c r="C14283" s="519" t="s">
        <v>43621</v>
      </c>
      <c r="D14283" s="519" t="s">
        <v>43628</v>
      </c>
      <c r="E14283" s="519" t="s">
        <v>43586</v>
      </c>
      <c r="F14283" s="519" t="s">
        <v>43587</v>
      </c>
      <c r="I14283" s="519" t="s">
        <v>5</v>
      </c>
      <c r="J14283" s="650">
        <v>704.02</v>
      </c>
    </row>
    <row r="14284" spans="1:10">
      <c r="A14284" s="519" t="s">
        <v>14375</v>
      </c>
      <c r="B14284" s="519" t="str">
        <f t="shared" si="223"/>
        <v>INSTALACAO DE UM CONJUNTO DE 5 PONTOS DE LUZ,APARENTE,EQUIVALENTE A 8 VARAS DE ELETRODUTO DE PVC RIGIDO DE 1/2",57,00M DE FIO 2,5MM2,CAIXAS,CONEXOES,LUVAS,CURVA E INTERRUPTOR DE SOBREPOR</v>
      </c>
      <c r="C14284" s="519" t="s">
        <v>43621</v>
      </c>
      <c r="D14284" s="519" t="s">
        <v>43628</v>
      </c>
      <c r="E14284" s="519" t="s">
        <v>43586</v>
      </c>
      <c r="F14284" s="519" t="s">
        <v>43587</v>
      </c>
      <c r="I14284" s="519" t="s">
        <v>5</v>
      </c>
      <c r="J14284" s="650">
        <v>648.51</v>
      </c>
    </row>
    <row r="14285" spans="1:10">
      <c r="A14285" s="519" t="s">
        <v>14376</v>
      </c>
      <c r="B14285" s="519" t="str">
        <f t="shared" si="223"/>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285" s="519" t="s">
        <v>43623</v>
      </c>
      <c r="D14285" s="519" t="s">
        <v>43589</v>
      </c>
      <c r="E14285" s="519" t="s">
        <v>43624</v>
      </c>
      <c r="F14285" s="519" t="s">
        <v>43629</v>
      </c>
      <c r="G14285" s="519" t="s">
        <v>43630</v>
      </c>
      <c r="I14285" s="519" t="s">
        <v>5</v>
      </c>
      <c r="J14285" s="650">
        <v>1187.5999999999999</v>
      </c>
    </row>
    <row r="14286" spans="1:10">
      <c r="A14286" s="519" t="s">
        <v>14377</v>
      </c>
      <c r="B14286" s="519" t="str">
        <f t="shared" si="223"/>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286" s="519" t="s">
        <v>43623</v>
      </c>
      <c r="D14286" s="519" t="s">
        <v>43589</v>
      </c>
      <c r="E14286" s="519" t="s">
        <v>43624</v>
      </c>
      <c r="F14286" s="519" t="s">
        <v>43629</v>
      </c>
      <c r="G14286" s="519" t="s">
        <v>43630</v>
      </c>
      <c r="I14286" s="519" t="s">
        <v>5</v>
      </c>
      <c r="J14286" s="650">
        <v>1129.3800000000001</v>
      </c>
    </row>
    <row r="14287" spans="1:10">
      <c r="A14287" s="519" t="s">
        <v>14378</v>
      </c>
      <c r="B14287" s="519" t="str">
        <f t="shared" si="223"/>
        <v>INSTALACAO DE UM CONJUNTO DE 6 PONTOS DE LUZ,EMBUTIDO NA LAJE,EQUIVALENTE A 9 VARAS DE ELETRODUTO DE PVC RIGIDO DE 3/4",66,00M DE FIO 2,5MM2,CAIXAS,CONEXOES,LUVAS,CURVA E INTERRUPTOR DE EMBUTIR COM PLACA FOSFORESCENTE,INCLUSIVE ABERTURA E FECHAMENTO DE RASGO EM ALVENARIA</v>
      </c>
      <c r="C14287" s="519" t="s">
        <v>43631</v>
      </c>
      <c r="D14287" s="519" t="s">
        <v>43632</v>
      </c>
      <c r="E14287" s="519" t="s">
        <v>43633</v>
      </c>
      <c r="F14287" s="519" t="s">
        <v>43582</v>
      </c>
      <c r="G14287" s="519" t="s">
        <v>43583</v>
      </c>
      <c r="I14287" s="519" t="s">
        <v>5</v>
      </c>
      <c r="J14287" s="650">
        <v>1178.24</v>
      </c>
    </row>
    <row r="14288" spans="1:10">
      <c r="A14288" s="519" t="s">
        <v>14379</v>
      </c>
      <c r="B14288" s="519" t="str">
        <f t="shared" si="223"/>
        <v>INSTALACAO DE UM CONJUNTO DE 6 PONTOS DE LUZ,EMBUTIDO NA LAJE,EQUIVALENTE A 9 VARAS DE ELETRODUTO DE PVC RIGIDO DE 3/4",66,00M DE FIO 2,5MM2,CAIXAS,CONEXOES,LUVAS,CURVA E INTERRUPTOR DE EMBUTIR COM PLACA FOSFORESCENTE,INCLUSIVE ABERTURA E FECHAMENTO DE RASGO EM ALVENARIA</v>
      </c>
      <c r="C14288" s="519" t="s">
        <v>43631</v>
      </c>
      <c r="D14288" s="519" t="s">
        <v>43632</v>
      </c>
      <c r="E14288" s="519" t="s">
        <v>43633</v>
      </c>
      <c r="F14288" s="519" t="s">
        <v>43582</v>
      </c>
      <c r="G14288" s="519" t="s">
        <v>43583</v>
      </c>
      <c r="I14288" s="519" t="s">
        <v>5</v>
      </c>
      <c r="J14288" s="650">
        <v>1063.82</v>
      </c>
    </row>
    <row r="14289" spans="1:10">
      <c r="A14289" s="519" t="s">
        <v>14380</v>
      </c>
      <c r="B14289" s="519" t="str">
        <f t="shared" si="223"/>
        <v>INSTALACAO DE UM CONJUNTO DE 6 PONTOS DE LUZ,APARENTE,EQUIVALENTE A 9 VARAS DE ELETRODUTO DE PVC RIGIDO DE 3/4",66,00M DE FIO 2,5MM2,CAIXAS,CONEXOES,LUVAS,CURVA E INTERRUPTOR DE SOBREPOR</v>
      </c>
      <c r="C14289" s="519" t="s">
        <v>43634</v>
      </c>
      <c r="D14289" s="519" t="s">
        <v>43635</v>
      </c>
      <c r="E14289" s="519" t="s">
        <v>43586</v>
      </c>
      <c r="F14289" s="519" t="s">
        <v>43587</v>
      </c>
      <c r="I14289" s="519" t="s">
        <v>5</v>
      </c>
      <c r="J14289" s="650">
        <v>888.23</v>
      </c>
    </row>
    <row r="14290" spans="1:10">
      <c r="A14290" s="519" t="s">
        <v>14381</v>
      </c>
      <c r="B14290" s="519" t="str">
        <f t="shared" si="223"/>
        <v>INSTALACAO DE UM CONJUNTO DE 6 PONTOS DE LUZ,APARENTE,EQUIVALENTE A 9 VARAS DE ELETRODUTO DE PVC RIGIDO DE 3/4",66,00M DE FIO 2,5MM2,CAIXAS,CONEXOES,LUVAS,CURVA E INTERRUPTOR DE SOBREPOR</v>
      </c>
      <c r="C14290" s="519" t="s">
        <v>43634</v>
      </c>
      <c r="D14290" s="519" t="s">
        <v>43635</v>
      </c>
      <c r="E14290" s="519" t="s">
        <v>43586</v>
      </c>
      <c r="F14290" s="519" t="s">
        <v>43587</v>
      </c>
      <c r="I14290" s="519" t="s">
        <v>5</v>
      </c>
      <c r="J14290" s="650">
        <v>818</v>
      </c>
    </row>
    <row r="14291" spans="1:10">
      <c r="A14291" s="519" t="s">
        <v>14382</v>
      </c>
      <c r="B14291" s="519" t="str">
        <f t="shared" si="223"/>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291" s="519" t="s">
        <v>43636</v>
      </c>
      <c r="D14291" s="519" t="s">
        <v>43589</v>
      </c>
      <c r="E14291" s="519" t="s">
        <v>43637</v>
      </c>
      <c r="F14291" s="519" t="s">
        <v>43638</v>
      </c>
      <c r="G14291" s="519" t="s">
        <v>43639</v>
      </c>
      <c r="I14291" s="519" t="s">
        <v>5</v>
      </c>
      <c r="J14291" s="650">
        <v>1426.78</v>
      </c>
    </row>
    <row r="14292" spans="1:10">
      <c r="A14292" s="519" t="s">
        <v>14383</v>
      </c>
      <c r="B14292" s="519" t="str">
        <f t="shared" si="223"/>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292" s="519" t="s">
        <v>43636</v>
      </c>
      <c r="D14292" s="519" t="s">
        <v>43589</v>
      </c>
      <c r="E14292" s="519" t="s">
        <v>43637</v>
      </c>
      <c r="F14292" s="519" t="s">
        <v>43638</v>
      </c>
      <c r="G14292" s="519" t="s">
        <v>43639</v>
      </c>
      <c r="I14292" s="519" t="s">
        <v>5</v>
      </c>
      <c r="J14292" s="650">
        <v>1353.84</v>
      </c>
    </row>
    <row r="14293" spans="1:10">
      <c r="A14293" s="519" t="s">
        <v>14384</v>
      </c>
      <c r="B14293" s="519" t="str">
        <f t="shared" si="223"/>
        <v>INSTALACAO DE UM CONJUNTO DE 6 PONTOS DE LUZ,EMBUTIDO NA LAJE,EQUIVALENTE A 9 VARAS DE ELETRODUTO DE PVC RIGIDO DE 1/2",66,00M DE FIO 2,5MM2,CAIXAS,CONEXOES,LUVAS,CURVA E INTERRUPTOR DE EMBUTIR COM PLACA FOSFORESCENTE,INCLUSIVE ABERTURA E FECHAMENTO DE RASGO EM ALVENARIA</v>
      </c>
      <c r="C14293" s="519" t="s">
        <v>43631</v>
      </c>
      <c r="D14293" s="519" t="s">
        <v>43640</v>
      </c>
      <c r="E14293" s="519" t="s">
        <v>43633</v>
      </c>
      <c r="F14293" s="519" t="s">
        <v>43582</v>
      </c>
      <c r="G14293" s="519" t="s">
        <v>43583</v>
      </c>
      <c r="I14293" s="519" t="s">
        <v>5</v>
      </c>
      <c r="J14293" s="650">
        <v>921.81</v>
      </c>
    </row>
    <row r="14294" spans="1:10">
      <c r="A14294" s="519" t="s">
        <v>14385</v>
      </c>
      <c r="B14294" s="519" t="str">
        <f t="shared" si="223"/>
        <v>INSTALACAO DE UM CONJUNTO DE 6 PONTOS DE LUZ,EMBUTIDO NA LAJE,EQUIVALENTE A 9 VARAS DE ELETRODUTO DE PVC RIGIDO DE 1/2",66,00M DE FIO 2,5MM2,CAIXAS,CONEXOES,LUVAS,CURVA E INTERRUPTOR DE EMBUTIR COM PLACA FOSFORESCENTE,INCLUSIVE ABERTURA E FECHAMENTO DE RASGO EM ALVENARIA</v>
      </c>
      <c r="C14294" s="519" t="s">
        <v>43631</v>
      </c>
      <c r="D14294" s="519" t="s">
        <v>43640</v>
      </c>
      <c r="E14294" s="519" t="s">
        <v>43633</v>
      </c>
      <c r="F14294" s="519" t="s">
        <v>43582</v>
      </c>
      <c r="G14294" s="519" t="s">
        <v>43583</v>
      </c>
      <c r="I14294" s="519" t="s">
        <v>5</v>
      </c>
      <c r="J14294" s="650">
        <v>834.99</v>
      </c>
    </row>
    <row r="14295" spans="1:10">
      <c r="A14295" s="519" t="s">
        <v>14386</v>
      </c>
      <c r="B14295" s="519" t="str">
        <f t="shared" si="223"/>
        <v>INSTALACAO DE UM CONJUNTO DE 6 PONTOS DE LUZ,APARENTE,EQUIVALENTE A 9 VARAS DE ELETRODUTO DE PVC RIGIDO DE 1/2",66,00M DE FIO 2,5MM2,CAIXAS,CONEXOES,LUVAS,CURVA E INTERRUPTOR DE SOBREPOR</v>
      </c>
      <c r="C14295" s="519" t="s">
        <v>43634</v>
      </c>
      <c r="D14295" s="519" t="s">
        <v>43641</v>
      </c>
      <c r="E14295" s="519" t="s">
        <v>43586</v>
      </c>
      <c r="F14295" s="519" t="s">
        <v>43587</v>
      </c>
      <c r="I14295" s="519" t="s">
        <v>5</v>
      </c>
      <c r="J14295" s="650">
        <v>814.84</v>
      </c>
    </row>
    <row r="14296" spans="1:10">
      <c r="A14296" s="519" t="s">
        <v>14387</v>
      </c>
      <c r="B14296" s="519" t="str">
        <f t="shared" si="223"/>
        <v>INSTALACAO DE UM CONJUNTO DE 6 PONTOS DE LUZ,APARENTE,EQUIVALENTE A 9 VARAS DE ELETRODUTO DE PVC RIGIDO DE 1/2",66,00M DE FIO 2,5MM2,CAIXAS,CONEXOES,LUVAS,CURVA E INTERRUPTOR DE SOBREPOR</v>
      </c>
      <c r="C14296" s="519" t="s">
        <v>43634</v>
      </c>
      <c r="D14296" s="519" t="s">
        <v>43641</v>
      </c>
      <c r="E14296" s="519" t="s">
        <v>43586</v>
      </c>
      <c r="F14296" s="519" t="s">
        <v>43587</v>
      </c>
      <c r="I14296" s="519" t="s">
        <v>5</v>
      </c>
      <c r="J14296" s="650">
        <v>749.57</v>
      </c>
    </row>
    <row r="14297" spans="1:10">
      <c r="A14297" s="519" t="s">
        <v>14388</v>
      </c>
      <c r="B14297" s="519" t="str">
        <f t="shared" si="223"/>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297" s="519" t="s">
        <v>43636</v>
      </c>
      <c r="D14297" s="519" t="s">
        <v>43589</v>
      </c>
      <c r="E14297" s="519" t="s">
        <v>43637</v>
      </c>
      <c r="F14297" s="519" t="s">
        <v>43642</v>
      </c>
      <c r="G14297" s="519" t="s">
        <v>43639</v>
      </c>
      <c r="I14297" s="519" t="s">
        <v>5</v>
      </c>
      <c r="J14297" s="650">
        <v>1375.56</v>
      </c>
    </row>
    <row r="14298" spans="1:10">
      <c r="A14298" s="519" t="s">
        <v>14389</v>
      </c>
      <c r="B14298" s="519" t="str">
        <f t="shared" si="223"/>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298" s="519" t="s">
        <v>43636</v>
      </c>
      <c r="D14298" s="519" t="s">
        <v>43589</v>
      </c>
      <c r="E14298" s="519" t="s">
        <v>43637</v>
      </c>
      <c r="F14298" s="519" t="s">
        <v>43642</v>
      </c>
      <c r="G14298" s="519" t="s">
        <v>43639</v>
      </c>
      <c r="I14298" s="519" t="s">
        <v>5</v>
      </c>
      <c r="J14298" s="650">
        <v>1307.5899999999999</v>
      </c>
    </row>
    <row r="14299" spans="1:10">
      <c r="A14299" s="519" t="s">
        <v>14390</v>
      </c>
      <c r="B14299" s="519" t="str">
        <f t="shared" si="223"/>
        <v>INSTALACAO DE UM CONJUNTO DE 8 PONTOS DE LUZ,EMBUTIDO NA LAJE,EQUIVALENTE A 10 VARAS DE ELETRODUTO DE PVC RIGIDO DE 3/4",80,00M DE FIO 2,5MM2,CAIXAS,CONEXOES,LUVAS,CURVA E INTERRUPTOR DE EMBUTIR COM PLACA FOSFORESCENTE,INCLUSIVE ABERTURA EFECHAMENTO DE RASGO EM ALVENARIA</v>
      </c>
      <c r="C14299" s="519" t="s">
        <v>43643</v>
      </c>
      <c r="D14299" s="519" t="s">
        <v>43644</v>
      </c>
      <c r="E14299" s="519" t="s">
        <v>43645</v>
      </c>
      <c r="F14299" s="519" t="s">
        <v>43646</v>
      </c>
      <c r="G14299" s="519" t="s">
        <v>43647</v>
      </c>
      <c r="I14299" s="519" t="s">
        <v>5</v>
      </c>
      <c r="J14299" s="650">
        <v>1343.5</v>
      </c>
    </row>
    <row r="14300" spans="1:10">
      <c r="A14300" s="519" t="s">
        <v>14391</v>
      </c>
      <c r="B14300" s="519" t="str">
        <f t="shared" si="223"/>
        <v>INSTALACAO DE UM CONJUNTO DE 8 PONTOS DE LUZ,EMBUTIDO NA LAJE,EQUIVALENTE A 10 VARAS DE ELETRODUTO DE PVC RIGIDO DE 3/4",80,00M DE FIO 2,5MM2,CAIXAS,CONEXOES,LUVAS,CURVA E INTERRUPTOR DE EMBUTIR COM PLACA FOSFORESCENTE,INCLUSIVE ABERTURA EFECHAMENTO DE RASGO EM ALVENARIA</v>
      </c>
      <c r="C14300" s="519" t="s">
        <v>43643</v>
      </c>
      <c r="D14300" s="519" t="s">
        <v>43644</v>
      </c>
      <c r="E14300" s="519" t="s">
        <v>43645</v>
      </c>
      <c r="F14300" s="519" t="s">
        <v>43646</v>
      </c>
      <c r="G14300" s="519" t="s">
        <v>43647</v>
      </c>
      <c r="I14300" s="519" t="s">
        <v>5</v>
      </c>
      <c r="J14300" s="650">
        <v>1215.3599999999999</v>
      </c>
    </row>
    <row r="14301" spans="1:10">
      <c r="A14301" s="519" t="s">
        <v>14392</v>
      </c>
      <c r="B14301" s="519" t="str">
        <f t="shared" si="223"/>
        <v>INSTALACAO DE UM CONJUNTO DE 8 PONTOS DE LUZ,APARENTE,EQUIVALENTE A 10 VARAS DE ELETRODUTO DE PVC RIGIDO DE 3/4",80,00MDE FIO 2,5MM2,CAIXAS,CONEXOES,LUVAS,CURVA E INTERRUPTOR DE SOBREPOR</v>
      </c>
      <c r="C14301" s="519" t="s">
        <v>43648</v>
      </c>
      <c r="D14301" s="519" t="s">
        <v>43649</v>
      </c>
      <c r="E14301" s="519" t="s">
        <v>43650</v>
      </c>
      <c r="F14301" s="519" t="s">
        <v>43651</v>
      </c>
      <c r="I14301" s="519" t="s">
        <v>5</v>
      </c>
      <c r="J14301" s="650">
        <v>1026.71</v>
      </c>
    </row>
    <row r="14302" spans="1:10">
      <c r="A14302" s="519" t="s">
        <v>14393</v>
      </c>
      <c r="B14302" s="519" t="str">
        <f t="shared" si="223"/>
        <v>INSTALACAO DE UM CONJUNTO DE 8 PONTOS DE LUZ,APARENTE,EQUIVALENTE A 10 VARAS DE ELETRODUTO DE PVC RIGIDO DE 3/4",80,00MDE FIO 2,5MM2,CAIXAS,CONEXOES,LUVAS,CURVA E INTERRUPTOR DE SOBREPOR</v>
      </c>
      <c r="C14302" s="519" t="s">
        <v>43648</v>
      </c>
      <c r="D14302" s="519" t="s">
        <v>43649</v>
      </c>
      <c r="E14302" s="519" t="s">
        <v>43650</v>
      </c>
      <c r="F14302" s="519" t="s">
        <v>43651</v>
      </c>
      <c r="I14302" s="519" t="s">
        <v>5</v>
      </c>
      <c r="J14302" s="650">
        <v>946.31</v>
      </c>
    </row>
    <row r="14303" spans="1:10">
      <c r="A14303" s="519" t="s">
        <v>14394</v>
      </c>
      <c r="B14303" s="519" t="str">
        <f t="shared" si="223"/>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303" s="519" t="s">
        <v>43652</v>
      </c>
      <c r="D14303" s="519" t="s">
        <v>43589</v>
      </c>
      <c r="E14303" s="519" t="s">
        <v>43653</v>
      </c>
      <c r="F14303" s="519" t="s">
        <v>43654</v>
      </c>
      <c r="G14303" s="519" t="s">
        <v>43626</v>
      </c>
      <c r="I14303" s="519" t="s">
        <v>5</v>
      </c>
      <c r="J14303" s="650">
        <v>1767.22</v>
      </c>
    </row>
    <row r="14304" spans="1:10">
      <c r="A14304" s="519" t="s">
        <v>14395</v>
      </c>
      <c r="B14304" s="519" t="str">
        <f t="shared" si="223"/>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304" s="519" t="s">
        <v>43652</v>
      </c>
      <c r="D14304" s="519" t="s">
        <v>43589</v>
      </c>
      <c r="E14304" s="519" t="s">
        <v>43653</v>
      </c>
      <c r="F14304" s="519" t="s">
        <v>43654</v>
      </c>
      <c r="G14304" s="519" t="s">
        <v>43626</v>
      </c>
      <c r="I14304" s="519" t="s">
        <v>5</v>
      </c>
      <c r="J14304" s="650">
        <v>1684.11</v>
      </c>
    </row>
    <row r="14305" spans="1:10">
      <c r="A14305" s="519" t="s">
        <v>14396</v>
      </c>
      <c r="B14305" s="519" t="str">
        <f t="shared" si="223"/>
        <v>INSTALACAO DE UM CONJUNTO DE 2 PONTOS DE LUZ,EMBUTIDO NA LAJE,EQUIVALENTE A 3 VARAS DE ELETRODUTO DE PVC RIGIDO DE 3/4",20,00M DE FIO 2,5MM2,CAIXAS,CONEXOES,LUVAS E CONSIDERANDO OCONTROLE DOS PONTOS DIRETO NO Q.D.L,INCLUSIVE ABERTURA E FECHAMENTO DE RASGO EM ALVENARIA</v>
      </c>
      <c r="C14305" s="519" t="s">
        <v>43579</v>
      </c>
      <c r="D14305" s="519" t="s">
        <v>43655</v>
      </c>
      <c r="E14305" s="519" t="s">
        <v>43656</v>
      </c>
      <c r="F14305" s="519" t="s">
        <v>43657</v>
      </c>
      <c r="G14305" s="519" t="s">
        <v>43658</v>
      </c>
      <c r="I14305" s="519" t="s">
        <v>5</v>
      </c>
      <c r="J14305" s="650">
        <v>524.62</v>
      </c>
    </row>
    <row r="14306" spans="1:10">
      <c r="A14306" s="519" t="s">
        <v>14397</v>
      </c>
      <c r="B14306" s="519" t="str">
        <f t="shared" si="223"/>
        <v>INSTALACAO DE UM CONJUNTO DE 2 PONTOS DE LUZ,EMBUTIDO NA LAJE,EQUIVALENTE A 3 VARAS DE ELETRODUTO DE PVC RIGIDO DE 3/4",20,00M DE FIO 2,5MM2,CAIXAS,CONEXOES,LUVAS E CONSIDERANDO OCONTROLE DOS PONTOS DIRETO NO Q.D.L,INCLUSIVE ABERTURA E FECHAMENTO DE RASGO EM ALVENARIA</v>
      </c>
      <c r="C14306" s="519" t="s">
        <v>43579</v>
      </c>
      <c r="D14306" s="519" t="s">
        <v>43655</v>
      </c>
      <c r="E14306" s="519" t="s">
        <v>43656</v>
      </c>
      <c r="F14306" s="519" t="s">
        <v>43657</v>
      </c>
      <c r="G14306" s="519" t="s">
        <v>43658</v>
      </c>
      <c r="I14306" s="519" t="s">
        <v>5</v>
      </c>
      <c r="J14306" s="650">
        <v>467.42</v>
      </c>
    </row>
    <row r="14307" spans="1:10">
      <c r="A14307" s="519" t="s">
        <v>14398</v>
      </c>
      <c r="B14307" s="519" t="str">
        <f t="shared" si="223"/>
        <v>INSTALACAO DE UM CONJUNTO DE 2 PONTOS DE LUZ,APARENTE,EQUIVALENTE A 3 VARAS DE ELETRODUTO DE PVC RIGIDO DE 3/4",20,00M DE FIO 2,5MM2,CAIXAS,CONEXOES,LUVAS E CONSIDERANDO O CONTROLE DOS PONTOS DIRETO NO Q.D.L</v>
      </c>
      <c r="C14307" s="519" t="s">
        <v>43584</v>
      </c>
      <c r="D14307" s="519" t="s">
        <v>43659</v>
      </c>
      <c r="E14307" s="519" t="s">
        <v>43660</v>
      </c>
      <c r="F14307" s="519" t="s">
        <v>43661</v>
      </c>
      <c r="I14307" s="519" t="s">
        <v>5</v>
      </c>
      <c r="J14307" s="650">
        <v>426.51</v>
      </c>
    </row>
    <row r="14308" spans="1:10">
      <c r="A14308" s="519" t="s">
        <v>14399</v>
      </c>
      <c r="B14308" s="519" t="str">
        <f t="shared" si="223"/>
        <v>INSTALACAO DE UM CONJUNTO DE 2 PONTOS DE LUZ,APARENTE,EQUIVALENTE A 3 VARAS DE ELETRODUTO DE PVC RIGIDO DE 3/4",20,00M DE FIO 2,5MM2,CAIXAS,CONEXOES,LUVAS E CONSIDERANDO O CONTROLE DOS PONTOS DIRETO NO Q.D.L</v>
      </c>
      <c r="C14308" s="519" t="s">
        <v>43584</v>
      </c>
      <c r="D14308" s="519" t="s">
        <v>43659</v>
      </c>
      <c r="E14308" s="519" t="s">
        <v>43660</v>
      </c>
      <c r="F14308" s="519" t="s">
        <v>43661</v>
      </c>
      <c r="I14308" s="519" t="s">
        <v>5</v>
      </c>
      <c r="J14308" s="650">
        <v>384.04</v>
      </c>
    </row>
    <row r="14309" spans="1:10">
      <c r="A14309" s="519" t="s">
        <v>14400</v>
      </c>
      <c r="B14309" s="519" t="str">
        <f t="shared" si="223"/>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309" s="519" t="s">
        <v>43588</v>
      </c>
      <c r="D14309" s="519" t="s">
        <v>43589</v>
      </c>
      <c r="E14309" s="519" t="s">
        <v>43602</v>
      </c>
      <c r="F14309" s="519" t="s">
        <v>43662</v>
      </c>
      <c r="G14309" s="519" t="s">
        <v>43663</v>
      </c>
      <c r="H14309" s="519" t="s">
        <v>43664</v>
      </c>
      <c r="I14309" s="519" t="s">
        <v>5</v>
      </c>
      <c r="J14309" s="650">
        <v>762.18</v>
      </c>
    </row>
    <row r="14310" spans="1:10">
      <c r="A14310" s="519" t="s">
        <v>14401</v>
      </c>
      <c r="B14310" s="519" t="str">
        <f t="shared" si="223"/>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310" s="519" t="s">
        <v>43588</v>
      </c>
      <c r="D14310" s="519" t="s">
        <v>43589</v>
      </c>
      <c r="E14310" s="519" t="s">
        <v>43602</v>
      </c>
      <c r="F14310" s="519" t="s">
        <v>43662</v>
      </c>
      <c r="G14310" s="519" t="s">
        <v>43663</v>
      </c>
      <c r="H14310" s="519" t="s">
        <v>43664</v>
      </c>
      <c r="I14310" s="519" t="s">
        <v>5</v>
      </c>
      <c r="J14310" s="650">
        <v>716.99</v>
      </c>
    </row>
    <row r="14311" spans="1:10">
      <c r="A14311" s="519" t="s">
        <v>14402</v>
      </c>
      <c r="B14311" s="519" t="str">
        <f t="shared" si="223"/>
        <v>INSTALACAO DE UM CONJUNTO DE 2 PONTOS DE LUZ,EMBUTIDO NA LAJE,EQUIVALENTE A 3 VARAS DE ELETRODUTO DE PVC RIGIDO DE 1/2",20,00M DE FIO 2,5MM2,CAIXAS,CONEXOES,LUVAS E CONSIDERANDO OCONTROLE DOS PONTOS DIRETO NO Q.D.L,INCLUSIVE ABERTURA E FECHAMENTO DE RASGO EM ALVENARIA</v>
      </c>
      <c r="C14311" s="519" t="s">
        <v>43579</v>
      </c>
      <c r="D14311" s="519" t="s">
        <v>43665</v>
      </c>
      <c r="E14311" s="519" t="s">
        <v>43656</v>
      </c>
      <c r="F14311" s="519" t="s">
        <v>43657</v>
      </c>
      <c r="G14311" s="519" t="s">
        <v>43658</v>
      </c>
      <c r="I14311" s="519" t="s">
        <v>5</v>
      </c>
      <c r="J14311" s="650">
        <v>451.72</v>
      </c>
    </row>
    <row r="14312" spans="1:10">
      <c r="A14312" s="519" t="s">
        <v>14403</v>
      </c>
      <c r="B14312" s="519" t="str">
        <f t="shared" si="223"/>
        <v>INSTALACAO DE UM CONJUNTO DE 2 PONTOS DE LUZ,EMBUTIDO NA LAJE,EQUIVALENTE A 3 VARAS DE ELETRODUTO DE PVC RIGIDO DE 1/2",20,00M DE FIO 2,5MM2,CAIXAS,CONEXOES,LUVAS E CONSIDERANDO OCONTROLE DOS PONTOS DIRETO NO Q.D.L,INCLUSIVE ABERTURA E FECHAMENTO DE RASGO EM ALVENARIA</v>
      </c>
      <c r="C14312" s="519" t="s">
        <v>43579</v>
      </c>
      <c r="D14312" s="519" t="s">
        <v>43665</v>
      </c>
      <c r="E14312" s="519" t="s">
        <v>43656</v>
      </c>
      <c r="F14312" s="519" t="s">
        <v>43657</v>
      </c>
      <c r="G14312" s="519" t="s">
        <v>43658</v>
      </c>
      <c r="I14312" s="519" t="s">
        <v>5</v>
      </c>
      <c r="J14312" s="650">
        <v>402.06</v>
      </c>
    </row>
    <row r="14313" spans="1:10">
      <c r="A14313" s="519" t="s">
        <v>14404</v>
      </c>
      <c r="B14313" s="519" t="str">
        <f t="shared" si="223"/>
        <v>INSTALACAO DE UM CONJUNTO DE 2 PONTOS DE LUZ,APARENTE,EQUIVALENTE A 3 VARAS DE ELETRODUTO DE PVC RIGIDO DE 1/2",20,00M DE FIO 2,5MM2,CAIXAS,CONEXOES,LUVAS E CONSIDERANDO O CONTROLE DOS PONTOS DIRETO NO Q.D.L</v>
      </c>
      <c r="C14313" s="519" t="s">
        <v>43584</v>
      </c>
      <c r="D14313" s="519" t="s">
        <v>43666</v>
      </c>
      <c r="E14313" s="519" t="s">
        <v>43660</v>
      </c>
      <c r="F14313" s="519" t="s">
        <v>43661</v>
      </c>
      <c r="I14313" s="519" t="s">
        <v>5</v>
      </c>
      <c r="J14313" s="650">
        <v>414.62</v>
      </c>
    </row>
    <row r="14314" spans="1:10">
      <c r="A14314" s="519" t="s">
        <v>14405</v>
      </c>
      <c r="B14314" s="519" t="str">
        <f t="shared" si="223"/>
        <v>INSTALACAO DE UM CONJUNTO DE 2 PONTOS DE LUZ,APARENTE,EQUIVALENTE A 3 VARAS DE ELETRODUTO DE PVC RIGIDO DE 1/2",20,00M DE FIO 2,5MM2,CAIXAS,CONEXOES,LUVAS E CONSIDERANDO O CONTROLE DOS PONTOS DIRETO NO Q.D.L</v>
      </c>
      <c r="C14314" s="519" t="s">
        <v>43584</v>
      </c>
      <c r="D14314" s="519" t="s">
        <v>43666</v>
      </c>
      <c r="E14314" s="519" t="s">
        <v>43660</v>
      </c>
      <c r="F14314" s="519" t="s">
        <v>43661</v>
      </c>
      <c r="I14314" s="519" t="s">
        <v>5</v>
      </c>
      <c r="J14314" s="650">
        <v>372.15</v>
      </c>
    </row>
    <row r="14315" spans="1:10">
      <c r="A14315" s="519" t="s">
        <v>14406</v>
      </c>
      <c r="B14315" s="519" t="str">
        <f t="shared" si="223"/>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315" s="519" t="s">
        <v>43588</v>
      </c>
      <c r="D14315" s="519" t="s">
        <v>43589</v>
      </c>
      <c r="E14315" s="519" t="s">
        <v>43602</v>
      </c>
      <c r="F14315" s="519" t="s">
        <v>43667</v>
      </c>
      <c r="G14315" s="519" t="s">
        <v>43663</v>
      </c>
      <c r="H14315" s="519" t="s">
        <v>43668</v>
      </c>
      <c r="I14315" s="519" t="s">
        <v>5</v>
      </c>
      <c r="J14315" s="650">
        <v>755.57</v>
      </c>
    </row>
    <row r="14316" spans="1:10">
      <c r="A14316" s="519" t="s">
        <v>14407</v>
      </c>
      <c r="B14316" s="519" t="str">
        <f t="shared" si="223"/>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316" s="519" t="s">
        <v>43588</v>
      </c>
      <c r="D14316" s="519" t="s">
        <v>43589</v>
      </c>
      <c r="E14316" s="519" t="s">
        <v>43602</v>
      </c>
      <c r="F14316" s="519" t="s">
        <v>43667</v>
      </c>
      <c r="G14316" s="519" t="s">
        <v>43663</v>
      </c>
      <c r="H14316" s="519" t="s">
        <v>43668</v>
      </c>
      <c r="I14316" s="519" t="s">
        <v>5</v>
      </c>
      <c r="J14316" s="650">
        <v>710.38</v>
      </c>
    </row>
    <row r="14317" spans="1:10">
      <c r="A14317" s="519" t="s">
        <v>14408</v>
      </c>
      <c r="B14317" s="519" t="str">
        <f t="shared" si="223"/>
        <v>INSTALACAO DE UM CONJUNTO DE 3 PONTOS DE LUZ,EMBUTIDO NA LAJE,EQUIVALENTE A 5 VARAS DE ELETRODUTO DE PVC RIGIDO DE 3/4",30,00M DE FIO 2,5MM2,CAIXAS,CONEXOES,LUVAS E CONSIDERANDO OCONTROLE DOS PONTOS DIRETO NO Q.D.L,INCLUSIVE ABERTURA E FECHAMENTO DE RASGO EM ALVENARIA</v>
      </c>
      <c r="C14317" s="519" t="s">
        <v>43596</v>
      </c>
      <c r="D14317" s="519" t="s">
        <v>43580</v>
      </c>
      <c r="E14317" s="519" t="s">
        <v>43669</v>
      </c>
      <c r="F14317" s="519" t="s">
        <v>43657</v>
      </c>
      <c r="G14317" s="519" t="s">
        <v>43658</v>
      </c>
      <c r="I14317" s="519" t="s">
        <v>5</v>
      </c>
      <c r="J14317" s="650">
        <v>694.42</v>
      </c>
    </row>
    <row r="14318" spans="1:10">
      <c r="A14318" s="519" t="s">
        <v>14409</v>
      </c>
      <c r="B14318" s="519" t="str">
        <f t="shared" si="223"/>
        <v>INSTALACAO DE UM CONJUNTO DE 3 PONTOS DE LUZ,EMBUTIDO NA LAJE,EQUIVALENTE A 5 VARAS DE ELETRODUTO DE PVC RIGIDO DE 3/4",30,00M DE FIO 2,5MM2,CAIXAS,CONEXOES,LUVAS E CONSIDERANDO OCONTROLE DOS PONTOS DIRETO NO Q.D.L,INCLUSIVE ABERTURA E FECHAMENTO DE RASGO EM ALVENARIA</v>
      </c>
      <c r="C14318" s="519" t="s">
        <v>43596</v>
      </c>
      <c r="D14318" s="519" t="s">
        <v>43580</v>
      </c>
      <c r="E14318" s="519" t="s">
        <v>43669</v>
      </c>
      <c r="F14318" s="519" t="s">
        <v>43657</v>
      </c>
      <c r="G14318" s="519" t="s">
        <v>43658</v>
      </c>
      <c r="I14318" s="519" t="s">
        <v>5</v>
      </c>
      <c r="J14318" s="650">
        <v>621.98</v>
      </c>
    </row>
    <row r="14319" spans="1:10">
      <c r="A14319" s="519" t="s">
        <v>14410</v>
      </c>
      <c r="B14319" s="519" t="str">
        <f t="shared" si="223"/>
        <v>INSTALACAO DE UM CONJUNTO DE 3 PONTOS DE LUZ,APARENTE,EQUIVALENTE A 5 VARAS DE ELETRODUTO DE PVC RIGIDO DE 3/4",30,00M DE FIO 2,5MM2,CAIXAS,CONEXOES,LUVAS E CONSIDERANDO O CONTROLE DOS PONTOS DIRETO NO Q.D.L</v>
      </c>
      <c r="C14319" s="519" t="s">
        <v>43599</v>
      </c>
      <c r="D14319" s="519" t="s">
        <v>43670</v>
      </c>
      <c r="E14319" s="519" t="s">
        <v>43660</v>
      </c>
      <c r="F14319" s="519" t="s">
        <v>43661</v>
      </c>
      <c r="I14319" s="519" t="s">
        <v>5</v>
      </c>
      <c r="J14319" s="650">
        <v>530.91</v>
      </c>
    </row>
    <row r="14320" spans="1:10">
      <c r="A14320" s="519" t="s">
        <v>14411</v>
      </c>
      <c r="B14320" s="519" t="str">
        <f t="shared" si="223"/>
        <v>INSTALACAO DE UM CONJUNTO DE 3 PONTOS DE LUZ,APARENTE,EQUIVALENTE A 5 VARAS DE ELETRODUTO DE PVC RIGIDO DE 3/4",30,00M DE FIO 2,5MM2,CAIXAS,CONEXOES,LUVAS E CONSIDERANDO O CONTROLE DOS PONTOS DIRETO NO Q.D.L</v>
      </c>
      <c r="C14320" s="519" t="s">
        <v>43599</v>
      </c>
      <c r="D14320" s="519" t="s">
        <v>43670</v>
      </c>
      <c r="E14320" s="519" t="s">
        <v>43660</v>
      </c>
      <c r="F14320" s="519" t="s">
        <v>43661</v>
      </c>
      <c r="I14320" s="519" t="s">
        <v>5</v>
      </c>
      <c r="J14320" s="650">
        <v>483.01</v>
      </c>
    </row>
    <row r="14321" spans="1:10">
      <c r="A14321" s="519" t="s">
        <v>14412</v>
      </c>
      <c r="B14321" s="519" t="str">
        <f t="shared" si="223"/>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321" s="519" t="s">
        <v>43601</v>
      </c>
      <c r="D14321" s="519" t="s">
        <v>43589</v>
      </c>
      <c r="E14321" s="519" t="s">
        <v>43617</v>
      </c>
      <c r="F14321" s="519" t="s">
        <v>43671</v>
      </c>
      <c r="G14321" s="519" t="s">
        <v>43663</v>
      </c>
      <c r="H14321" s="519" t="s">
        <v>43668</v>
      </c>
      <c r="I14321" s="519" t="s">
        <v>5</v>
      </c>
      <c r="J14321" s="650">
        <v>949.34</v>
      </c>
    </row>
    <row r="14322" spans="1:10">
      <c r="A14322" s="519" t="s">
        <v>14413</v>
      </c>
      <c r="B14322" s="519" t="str">
        <f t="shared" si="223"/>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322" s="519" t="s">
        <v>43601</v>
      </c>
      <c r="D14322" s="519" t="s">
        <v>43589</v>
      </c>
      <c r="E14322" s="519" t="s">
        <v>43617</v>
      </c>
      <c r="F14322" s="519" t="s">
        <v>43671</v>
      </c>
      <c r="G14322" s="519" t="s">
        <v>43663</v>
      </c>
      <c r="H14322" s="519" t="s">
        <v>43668</v>
      </c>
      <c r="I14322" s="519" t="s">
        <v>5</v>
      </c>
      <c r="J14322" s="650">
        <v>898.74</v>
      </c>
    </row>
    <row r="14323" spans="1:10">
      <c r="A14323" s="519" t="s">
        <v>14414</v>
      </c>
      <c r="B14323" s="519" t="str">
        <f t="shared" si="223"/>
        <v>INSTALACAO DE UM CONJUNTO DE 3 PONTOS DE LUZ,EMBUTIDO NA LAJE,EQUIVALENTE A 5 VARAS DE ELETRODUTO DE PVC RIGIDO DE 1/2",30,00M DE FIO 2,5MM2,CAIXAS,CONEXOES,LUVAS E CONSIDERANDO OCONTROLE DOS PONTOS DIRETO NO Q.D.L,INCLUSIVE ABERTURA E FECHAMENTO DE RASGO EM ALVENARIA</v>
      </c>
      <c r="C14323" s="519" t="s">
        <v>43596</v>
      </c>
      <c r="D14323" s="519" t="s">
        <v>43593</v>
      </c>
      <c r="E14323" s="519" t="s">
        <v>43669</v>
      </c>
      <c r="F14323" s="519" t="s">
        <v>43657</v>
      </c>
      <c r="G14323" s="519" t="s">
        <v>43658</v>
      </c>
      <c r="I14323" s="519" t="s">
        <v>5</v>
      </c>
      <c r="J14323" s="650">
        <v>573.08000000000004</v>
      </c>
    </row>
    <row r="14324" spans="1:10">
      <c r="A14324" s="519" t="s">
        <v>14415</v>
      </c>
      <c r="B14324" s="519" t="str">
        <f t="shared" si="223"/>
        <v>INSTALACAO DE UM CONJUNTO DE 3 PONTOS DE LUZ,EMBUTIDO NA LAJE,EQUIVALENTE A 5 VARAS DE ELETRODUTO DE PVC RIGIDO DE 1/2",30,00M DE FIO 2,5MM2,CAIXAS,CONEXOES,LUVAS E CONSIDERANDO OCONTROLE DOS PONTOS DIRETO NO Q.D.L,INCLUSIVE ABERTURA E FECHAMENTO DE RASGO EM ALVENARIA</v>
      </c>
      <c r="C14324" s="519" t="s">
        <v>43596</v>
      </c>
      <c r="D14324" s="519" t="s">
        <v>43593</v>
      </c>
      <c r="E14324" s="519" t="s">
        <v>43669</v>
      </c>
      <c r="F14324" s="519" t="s">
        <v>43657</v>
      </c>
      <c r="G14324" s="519" t="s">
        <v>43658</v>
      </c>
      <c r="I14324" s="519" t="s">
        <v>5</v>
      </c>
      <c r="J14324" s="650">
        <v>513.20000000000005</v>
      </c>
    </row>
    <row r="14325" spans="1:10">
      <c r="A14325" s="519" t="s">
        <v>14416</v>
      </c>
      <c r="B14325" s="519" t="str">
        <f t="shared" si="223"/>
        <v>INSTALACAO DE UM CONJUNTO DE 3 PONTOS DE LUZ,APARENTE,EQUIVALENTE A 5 VARAS DE ELETRODUTO DE PVC RIGIDO DE 1/2",30,00M DE FIO 2,5MM2,CAIXAS,CONEXOES,LUVAS E CONSIDERANDO O CONTROLE DOS PONTOS DIRETO NO Q.D.L</v>
      </c>
      <c r="C14325" s="519" t="s">
        <v>43599</v>
      </c>
      <c r="D14325" s="519" t="s">
        <v>43672</v>
      </c>
      <c r="E14325" s="519" t="s">
        <v>43660</v>
      </c>
      <c r="F14325" s="519" t="s">
        <v>43661</v>
      </c>
      <c r="I14325" s="519" t="s">
        <v>5</v>
      </c>
      <c r="J14325" s="650">
        <v>511.25</v>
      </c>
    </row>
    <row r="14326" spans="1:10">
      <c r="A14326" s="519" t="s">
        <v>14417</v>
      </c>
      <c r="B14326" s="519" t="str">
        <f t="shared" si="223"/>
        <v>INSTALACAO DE UM CONJUNTO DE 3 PONTOS DE LUZ,APARENTE,EQUIVALENTE A 5 VARAS DE ELETRODUTO DE PVC RIGIDO DE 1/2",30,00M DE FIO 2,5MM2,CAIXAS,CONEXOES,LUVAS E CONSIDERANDO O CONTROLE DOS PONTOS DIRETO NO Q.D.L</v>
      </c>
      <c r="C14326" s="519" t="s">
        <v>43599</v>
      </c>
      <c r="D14326" s="519" t="s">
        <v>43672</v>
      </c>
      <c r="E14326" s="519" t="s">
        <v>43660</v>
      </c>
      <c r="F14326" s="519" t="s">
        <v>43661</v>
      </c>
      <c r="I14326" s="519" t="s">
        <v>5</v>
      </c>
      <c r="J14326" s="650">
        <v>463.35</v>
      </c>
    </row>
    <row r="14327" spans="1:10">
      <c r="A14327" s="519" t="s">
        <v>14418</v>
      </c>
      <c r="B14327" s="519" t="str">
        <f t="shared" si="223"/>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327" s="519" t="s">
        <v>43601</v>
      </c>
      <c r="D14327" s="519" t="s">
        <v>43589</v>
      </c>
      <c r="E14327" s="519" t="s">
        <v>43617</v>
      </c>
      <c r="F14327" s="519" t="s">
        <v>43673</v>
      </c>
      <c r="G14327" s="519" t="s">
        <v>43663</v>
      </c>
      <c r="H14327" s="519" t="s">
        <v>43668</v>
      </c>
      <c r="I14327" s="519" t="s">
        <v>5</v>
      </c>
      <c r="J14327" s="650">
        <v>948.45</v>
      </c>
    </row>
    <row r="14328" spans="1:10">
      <c r="A14328" s="519" t="s">
        <v>14419</v>
      </c>
      <c r="B14328" s="519" t="str">
        <f t="shared" si="223"/>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328" s="519" t="s">
        <v>43601</v>
      </c>
      <c r="D14328" s="519" t="s">
        <v>43589</v>
      </c>
      <c r="E14328" s="519" t="s">
        <v>43617</v>
      </c>
      <c r="F14328" s="519" t="s">
        <v>43673</v>
      </c>
      <c r="G14328" s="519" t="s">
        <v>43663</v>
      </c>
      <c r="H14328" s="519" t="s">
        <v>43668</v>
      </c>
      <c r="I14328" s="519" t="s">
        <v>5</v>
      </c>
      <c r="J14328" s="650">
        <v>897.85</v>
      </c>
    </row>
    <row r="14329" spans="1:10">
      <c r="A14329" s="519" t="s">
        <v>14420</v>
      </c>
      <c r="B14329" s="519" t="str">
        <f t="shared" si="223"/>
        <v>INSTALACAO DE UM CONJUNTO DE 4 PONTOS DE LUZ,EMBUTIDO NA LAJE,EQUIVALENTE A 6 VARAS DE ELETRODUTO DE PVC RIGIDO DE 3/4",40,00M DE FIO 2,5MM2,CAIXAS,CONEXOES,LUVAS E CONSIDERANDO OCONTROLE DOS PONTOS DIRETO NO Q.D.L,INCLUSIVE ABERTURA E FECHAMENTO DE RASGO EM ALVENARIA</v>
      </c>
      <c r="C14329" s="519" t="s">
        <v>43607</v>
      </c>
      <c r="D14329" s="519" t="s">
        <v>43597</v>
      </c>
      <c r="E14329" s="519" t="s">
        <v>43674</v>
      </c>
      <c r="F14329" s="519" t="s">
        <v>43657</v>
      </c>
      <c r="G14329" s="519" t="s">
        <v>43658</v>
      </c>
      <c r="I14329" s="519" t="s">
        <v>5</v>
      </c>
      <c r="J14329" s="650">
        <v>721.08</v>
      </c>
    </row>
    <row r="14330" spans="1:10">
      <c r="A14330" s="519" t="s">
        <v>14421</v>
      </c>
      <c r="B14330" s="519" t="str">
        <f t="shared" si="223"/>
        <v>INSTALACAO DE UM CONJUNTO DE 4 PONTOS DE LUZ,EMBUTIDO NA LAJE,EQUIVALENTE A 6 VARAS DE ELETRODUTO DE PVC RIGIDO DE 3/4",40,00M DE FIO 2,5MM2,CAIXAS,CONEXOES,LUVAS E CONSIDERANDO OCONTROLE DOS PONTOS DIRETO NO Q.D.L,INCLUSIVE ABERTURA E FECHAMENTO DE RASGO EM ALVENARIA</v>
      </c>
      <c r="C14330" s="519" t="s">
        <v>43607</v>
      </c>
      <c r="D14330" s="519" t="s">
        <v>43597</v>
      </c>
      <c r="E14330" s="519" t="s">
        <v>43674</v>
      </c>
      <c r="F14330" s="519" t="s">
        <v>43657</v>
      </c>
      <c r="G14330" s="519" t="s">
        <v>43658</v>
      </c>
      <c r="I14330" s="519" t="s">
        <v>5</v>
      </c>
      <c r="J14330" s="650">
        <v>651.41</v>
      </c>
    </row>
    <row r="14331" spans="1:10">
      <c r="A14331" s="519" t="s">
        <v>14422</v>
      </c>
      <c r="B14331" s="519" t="str">
        <f t="shared" si="223"/>
        <v>INSTALACAO DE UM CONJUNTO DE 4 PONTOS DE LUZ,APARENTE,EQUIVALENTE A 6 VARAS DE ELETRODUTO DE PVC RIGIDO DE 3/4",40,00M DE FIO 2,5MM2,CAIXAS,CONEXOES,LUVAS E CONSIDERANDO O CONTROLE DOS PONTOS DIRETO NO Q.D.L</v>
      </c>
      <c r="C14331" s="519" t="s">
        <v>43609</v>
      </c>
      <c r="D14331" s="519" t="s">
        <v>43675</v>
      </c>
      <c r="E14331" s="519" t="s">
        <v>43660</v>
      </c>
      <c r="F14331" s="519" t="s">
        <v>43661</v>
      </c>
      <c r="I14331" s="519" t="s">
        <v>5</v>
      </c>
      <c r="J14331" s="650">
        <v>524.86</v>
      </c>
    </row>
    <row r="14332" spans="1:10">
      <c r="A14332" s="519" t="s">
        <v>14423</v>
      </c>
      <c r="B14332" s="519" t="str">
        <f t="shared" si="223"/>
        <v>INSTALACAO DE UM CONJUNTO DE 4 PONTOS DE LUZ,APARENTE,EQUIVALENTE A 6 VARAS DE ELETRODUTO DE PVC RIGIDO DE 3/4",40,00M DE FIO 2,5MM2,CAIXAS,CONEXOES,LUVAS E CONSIDERANDO O CONTROLE DOS PONTOS DIRETO NO Q.D.L</v>
      </c>
      <c r="C14332" s="519" t="s">
        <v>43609</v>
      </c>
      <c r="D14332" s="519" t="s">
        <v>43675</v>
      </c>
      <c r="E14332" s="519" t="s">
        <v>43660</v>
      </c>
      <c r="F14332" s="519" t="s">
        <v>43661</v>
      </c>
      <c r="I14332" s="519" t="s">
        <v>5</v>
      </c>
      <c r="J14332" s="650">
        <v>484.66</v>
      </c>
    </row>
    <row r="14333" spans="1:10">
      <c r="A14333" s="519" t="s">
        <v>14424</v>
      </c>
      <c r="B14333" s="519" t="str">
        <f t="shared" si="223"/>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333" s="519" t="s">
        <v>43613</v>
      </c>
      <c r="D14333" s="519" t="s">
        <v>43589</v>
      </c>
      <c r="E14333" s="519" t="s">
        <v>43676</v>
      </c>
      <c r="F14333" s="519" t="s">
        <v>43677</v>
      </c>
      <c r="G14333" s="519" t="s">
        <v>43678</v>
      </c>
      <c r="H14333" s="519" t="s">
        <v>43679</v>
      </c>
      <c r="I14333" s="519" t="s">
        <v>5</v>
      </c>
      <c r="J14333" s="650">
        <v>1037.58</v>
      </c>
    </row>
    <row r="14334" spans="1:10">
      <c r="A14334" s="519" t="s">
        <v>14425</v>
      </c>
      <c r="B14334" s="519" t="str">
        <f t="shared" si="223"/>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334" s="519" t="s">
        <v>43613</v>
      </c>
      <c r="D14334" s="519" t="s">
        <v>43589</v>
      </c>
      <c r="E14334" s="519" t="s">
        <v>43676</v>
      </c>
      <c r="F14334" s="519" t="s">
        <v>43677</v>
      </c>
      <c r="G14334" s="519" t="s">
        <v>43678</v>
      </c>
      <c r="H14334" s="519" t="s">
        <v>43679</v>
      </c>
      <c r="I14334" s="519" t="s">
        <v>5</v>
      </c>
      <c r="J14334" s="650">
        <v>994.49</v>
      </c>
    </row>
    <row r="14335" spans="1:10">
      <c r="A14335" s="519" t="s">
        <v>14426</v>
      </c>
      <c r="B14335" s="519" t="str">
        <f t="shared" si="223"/>
        <v>INSTALACAO DE UM CONJUNTO DE 4 PONTOS DE LUZ,EMBUTIDO NA LAJE,EQUIVALENTE A 6 VARAS DE ELETRODUTO DE PVC RIGIDO DE 1/2",40,00M DE FIO 2,5MM2,CAIXAS,CONEXOES,LUVAS E CONSIDERANDO OCONTROLE DOS PONTOS DIRETO NO Q.D.L,INCLUSIVE ABERTURA E FECHAMENTO DE RASGO EM ALVENARIA</v>
      </c>
      <c r="C14335" s="519" t="s">
        <v>43607</v>
      </c>
      <c r="D14335" s="519" t="s">
        <v>43604</v>
      </c>
      <c r="E14335" s="519" t="s">
        <v>43674</v>
      </c>
      <c r="F14335" s="519" t="s">
        <v>43657</v>
      </c>
      <c r="G14335" s="519" t="s">
        <v>43658</v>
      </c>
      <c r="I14335" s="519" t="s">
        <v>5</v>
      </c>
      <c r="J14335" s="650">
        <v>544.20000000000005</v>
      </c>
    </row>
    <row r="14336" spans="1:10">
      <c r="A14336" s="519" t="s">
        <v>14427</v>
      </c>
      <c r="B14336" s="519" t="str">
        <f t="shared" si="223"/>
        <v>INSTALACAO DE UM CONJUNTO DE 4 PONTOS DE LUZ,EMBUTIDO NA LAJE,EQUIVALENTE A 6 VARAS DE ELETRODUTO DE PVC RIGIDO DE 1/2",40,00M DE FIO 2,5MM2,CAIXAS,CONEXOES,LUVAS E CONSIDERANDO OCONTROLE DOS PONTOS DIRETO NO Q.D.L,INCLUSIVE ABERTURA E FECHAMENTO DE RASGO EM ALVENARIA</v>
      </c>
      <c r="C14336" s="519" t="s">
        <v>43607</v>
      </c>
      <c r="D14336" s="519" t="s">
        <v>43604</v>
      </c>
      <c r="E14336" s="519" t="s">
        <v>43674</v>
      </c>
      <c r="F14336" s="519" t="s">
        <v>43657</v>
      </c>
      <c r="G14336" s="519" t="s">
        <v>43658</v>
      </c>
      <c r="I14336" s="519" t="s">
        <v>5</v>
      </c>
      <c r="J14336" s="650">
        <v>493.69</v>
      </c>
    </row>
    <row r="14337" spans="1:10">
      <c r="A14337" s="519" t="s">
        <v>14428</v>
      </c>
      <c r="B14337" s="519" t="str">
        <f t="shared" si="223"/>
        <v>INSTALACAO DE UM CONJUNTO DE 4 PONTOS DE LUZ,APARENTE,EQUIVALENTE A 6 VARAS DE ELETRODUTO DE PVC RIGIDO DE 1/2",40,00M DE FIO 2,5MM2,CAIXAS,CONEXOES,LUVAS E CONSIDERANDO O CONTROLE DOS PONTOS DIRETO NO Q.D.L</v>
      </c>
      <c r="C14337" s="519" t="s">
        <v>43609</v>
      </c>
      <c r="D14337" s="519" t="s">
        <v>43680</v>
      </c>
      <c r="E14337" s="519" t="s">
        <v>43660</v>
      </c>
      <c r="F14337" s="519" t="s">
        <v>43661</v>
      </c>
      <c r="I14337" s="519" t="s">
        <v>5</v>
      </c>
      <c r="J14337" s="650">
        <v>470</v>
      </c>
    </row>
    <row r="14338" spans="1:10">
      <c r="A14338" s="519" t="s">
        <v>14429</v>
      </c>
      <c r="B14338" s="519" t="str">
        <f t="shared" si="223"/>
        <v>INSTALACAO DE UM CONJUNTO DE 4 PONTOS DE LUZ,APARENTE,EQUIVALENTE A 6 VARAS DE ELETRODUTO DE PVC RIGIDO DE 1/2",40,00M DE FIO 2,5MM2,CAIXAS,CONEXOES,LUVAS E CONSIDERANDO O CONTROLE DOS PONTOS DIRETO NO Q.D.L</v>
      </c>
      <c r="C14338" s="519" t="s">
        <v>43609</v>
      </c>
      <c r="D14338" s="519" t="s">
        <v>43680</v>
      </c>
      <c r="E14338" s="519" t="s">
        <v>43660</v>
      </c>
      <c r="F14338" s="519" t="s">
        <v>43661</v>
      </c>
      <c r="I14338" s="519" t="s">
        <v>5</v>
      </c>
      <c r="J14338" s="650">
        <v>433.87</v>
      </c>
    </row>
    <row r="14339" spans="1:10">
      <c r="A14339" s="519" t="s">
        <v>14430</v>
      </c>
      <c r="B14339" s="519" t="str">
        <f t="shared" si="223"/>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339" s="519" t="s">
        <v>43613</v>
      </c>
      <c r="D14339" s="519" t="s">
        <v>43589</v>
      </c>
      <c r="E14339" s="519" t="s">
        <v>43681</v>
      </c>
      <c r="F14339" s="519" t="s">
        <v>43682</v>
      </c>
      <c r="G14339" s="519" t="s">
        <v>43678</v>
      </c>
      <c r="H14339" s="519" t="s">
        <v>43679</v>
      </c>
      <c r="I14339" s="519" t="s">
        <v>5</v>
      </c>
      <c r="J14339" s="650">
        <v>982.86</v>
      </c>
    </row>
    <row r="14340" spans="1:10">
      <c r="A14340" s="519" t="s">
        <v>14431</v>
      </c>
      <c r="B14340" s="519" t="str">
        <f t="shared" si="223"/>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340" s="519" t="s">
        <v>43613</v>
      </c>
      <c r="D14340" s="519" t="s">
        <v>43589</v>
      </c>
      <c r="E14340" s="519" t="s">
        <v>43681</v>
      </c>
      <c r="F14340" s="519" t="s">
        <v>43682</v>
      </c>
      <c r="G14340" s="519" t="s">
        <v>43678</v>
      </c>
      <c r="H14340" s="519" t="s">
        <v>43679</v>
      </c>
      <c r="I14340" s="519" t="s">
        <v>5</v>
      </c>
      <c r="J14340" s="650">
        <v>944.01</v>
      </c>
    </row>
    <row r="14341" spans="1:10">
      <c r="A14341" s="519" t="s">
        <v>14432</v>
      </c>
      <c r="B14341" s="519" t="str">
        <f t="shared" si="223"/>
        <v>INSTALACAO DE UM CONJUNTO DE 5 PONTOS DE LUZ,EMBUTIDO NA LAJE,EQUIVALENTE A 7 VARAS DE ELETRODUTO DE PVC RIGIDO DE 3/4",45,00M DE FIO 2,5MM2,CAIXAS,CONEXOES,LUVAS E CONSIDERANDO OCONTROLE DOS PONTOS DIRETO NO Q.D.L,INCLUSIVE ABERTURA E FECHAMENTO DE RASGO EM ALVENARIA</v>
      </c>
      <c r="C14341" s="519" t="s">
        <v>43618</v>
      </c>
      <c r="D14341" s="519" t="s">
        <v>43608</v>
      </c>
      <c r="E14341" s="519" t="s">
        <v>43683</v>
      </c>
      <c r="F14341" s="519" t="s">
        <v>43657</v>
      </c>
      <c r="G14341" s="519" t="s">
        <v>43658</v>
      </c>
      <c r="I14341" s="519" t="s">
        <v>5</v>
      </c>
      <c r="J14341" s="650">
        <v>830.11</v>
      </c>
    </row>
    <row r="14342" spans="1:10">
      <c r="A14342" s="519" t="s">
        <v>14433</v>
      </c>
      <c r="B14342" s="519" t="str">
        <f t="shared" si="223"/>
        <v>INSTALACAO DE UM CONJUNTO DE 5 PONTOS DE LUZ,EMBUTIDO NA LAJE,EQUIVALENTE A 7 VARAS DE ELETRODUTO DE PVC RIGIDO DE 3/4",45,00M DE FIO 2,5MM2,CAIXAS,CONEXOES,LUVAS E CONSIDERANDO OCONTROLE DOS PONTOS DIRETO NO Q.D.L,INCLUSIVE ABERTURA E FECHAMENTO DE RASGO EM ALVENARIA</v>
      </c>
      <c r="C14342" s="519" t="s">
        <v>43618</v>
      </c>
      <c r="D14342" s="519" t="s">
        <v>43608</v>
      </c>
      <c r="E14342" s="519" t="s">
        <v>43683</v>
      </c>
      <c r="F14342" s="519" t="s">
        <v>43657</v>
      </c>
      <c r="G14342" s="519" t="s">
        <v>43658</v>
      </c>
      <c r="I14342" s="519" t="s">
        <v>5</v>
      </c>
      <c r="J14342" s="650">
        <v>750.12</v>
      </c>
    </row>
    <row r="14343" spans="1:10">
      <c r="A14343" s="519" t="s">
        <v>14434</v>
      </c>
      <c r="B14343" s="519" t="str">
        <f t="shared" si="223"/>
        <v>INSTALACAO DE UM CONJUNTO DE 5 PONTOS DE LUZ,APARENTE,EQUIVALENTE A 7 VARAS DE ELETRODUTO DE PVC RIGIDO DE 3/4",45,00M DE FIO 2,5MM2,CAIXAS,CONEXOES,LUVAS E CONSIDERANDO O CONTROLE DOS PONTOS DIRETO NO Q.D.L</v>
      </c>
      <c r="C14343" s="519" t="s">
        <v>43621</v>
      </c>
      <c r="D14343" s="519" t="s">
        <v>43684</v>
      </c>
      <c r="E14343" s="519" t="s">
        <v>43660</v>
      </c>
      <c r="F14343" s="519" t="s">
        <v>43661</v>
      </c>
      <c r="I14343" s="519" t="s">
        <v>5</v>
      </c>
      <c r="J14343" s="650">
        <v>601.19000000000005</v>
      </c>
    </row>
    <row r="14344" spans="1:10">
      <c r="A14344" s="519" t="s">
        <v>14435</v>
      </c>
      <c r="B14344" s="519" t="str">
        <f t="shared" ref="B14344:B14407" si="224">C14344&amp;D14344&amp;E14344&amp;F14344&amp;G14344&amp;H14344</f>
        <v>INSTALACAO DE UM CONJUNTO DE 5 PONTOS DE LUZ,APARENTE,EQUIVALENTE A 7 VARAS DE ELETRODUTO DE PVC RIGIDO DE 3/4",45,00M DE FIO 2,5MM2,CAIXAS,CONEXOES,LUVAS E CONSIDERANDO O CONTROLE DOS PONTOS DIRETO NO Q.D.L</v>
      </c>
      <c r="C14344" s="519" t="s">
        <v>43621</v>
      </c>
      <c r="D14344" s="519" t="s">
        <v>43684</v>
      </c>
      <c r="E14344" s="519" t="s">
        <v>43660</v>
      </c>
      <c r="F14344" s="519" t="s">
        <v>43661</v>
      </c>
      <c r="I14344" s="519" t="s">
        <v>5</v>
      </c>
      <c r="J14344" s="650">
        <v>555.57000000000005</v>
      </c>
    </row>
    <row r="14345" spans="1:10">
      <c r="A14345" s="519" t="s">
        <v>14436</v>
      </c>
      <c r="B14345" s="519" t="str">
        <f t="shared" si="224"/>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345" s="519" t="s">
        <v>43623</v>
      </c>
      <c r="D14345" s="519" t="s">
        <v>43589</v>
      </c>
      <c r="E14345" s="519" t="s">
        <v>43685</v>
      </c>
      <c r="F14345" s="519" t="s">
        <v>43686</v>
      </c>
      <c r="G14345" s="519" t="s">
        <v>43687</v>
      </c>
      <c r="H14345" s="519" t="s">
        <v>43688</v>
      </c>
      <c r="I14345" s="519" t="s">
        <v>5</v>
      </c>
      <c r="J14345" s="650">
        <v>1299.79</v>
      </c>
    </row>
    <row r="14346" spans="1:10">
      <c r="A14346" s="519" t="s">
        <v>14437</v>
      </c>
      <c r="B14346" s="519" t="str">
        <f t="shared" si="224"/>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346" s="519" t="s">
        <v>43623</v>
      </c>
      <c r="D14346" s="519" t="s">
        <v>43589</v>
      </c>
      <c r="E14346" s="519" t="s">
        <v>43685</v>
      </c>
      <c r="F14346" s="519" t="s">
        <v>43686</v>
      </c>
      <c r="G14346" s="519" t="s">
        <v>43687</v>
      </c>
      <c r="H14346" s="519" t="s">
        <v>43688</v>
      </c>
      <c r="I14346" s="519" t="s">
        <v>5</v>
      </c>
      <c r="J14346" s="650">
        <v>1251.46</v>
      </c>
    </row>
    <row r="14347" spans="1:10">
      <c r="A14347" s="519" t="s">
        <v>14438</v>
      </c>
      <c r="B14347" s="519" t="str">
        <f t="shared" si="224"/>
        <v>INSTALACAO DE UM CONJUNTO DE 5 PONTOS DE LUZ,EMBUTIDO NA LAJE,EQUIVALENTE A 7 VARAS DE ELETRODUTO DE PVC RIGIDO DE 1/2",45,00M DE FIO 2,5MM2,CAIXAS,CONEXOES,LUVAS E CONSIDERANDO OCONTROLE DOS PONTOS DIRETO NO Q.D.L,INCLUSIVE ABERTURA E FECHAMENTO DE RASGO EM ALVENARIA</v>
      </c>
      <c r="C14347" s="519" t="s">
        <v>43618</v>
      </c>
      <c r="D14347" s="519" t="s">
        <v>43615</v>
      </c>
      <c r="E14347" s="519" t="s">
        <v>43683</v>
      </c>
      <c r="F14347" s="519" t="s">
        <v>43657</v>
      </c>
      <c r="G14347" s="519" t="s">
        <v>43658</v>
      </c>
      <c r="I14347" s="519" t="s">
        <v>5</v>
      </c>
      <c r="J14347" s="650">
        <v>630.84</v>
      </c>
    </row>
    <row r="14348" spans="1:10">
      <c r="A14348" s="519" t="s">
        <v>14439</v>
      </c>
      <c r="B14348" s="519" t="str">
        <f t="shared" si="224"/>
        <v>INSTALACAO DE UM CONJUNTO DE 5 PONTOS DE LUZ,EMBUTIDO NA LAJE,EQUIVALENTE A 7 VARAS DE ELETRODUTO DE PVC RIGIDO DE 1/2",45,00M DE FIO 2,5MM2,CAIXAS,CONEXOES,LUVAS E CONSIDERANDO OCONTROLE DOS PONTOS DIRETO NO Q.D.L,INCLUSIVE ABERTURA E FECHAMENTO DE RASGO EM ALVENARIA</v>
      </c>
      <c r="C14348" s="519" t="s">
        <v>43618</v>
      </c>
      <c r="D14348" s="519" t="s">
        <v>43615</v>
      </c>
      <c r="E14348" s="519" t="s">
        <v>43683</v>
      </c>
      <c r="F14348" s="519" t="s">
        <v>43657</v>
      </c>
      <c r="G14348" s="519" t="s">
        <v>43658</v>
      </c>
      <c r="I14348" s="519" t="s">
        <v>5</v>
      </c>
      <c r="J14348" s="650">
        <v>572.24</v>
      </c>
    </row>
    <row r="14349" spans="1:10">
      <c r="A14349" s="519" t="s">
        <v>14440</v>
      </c>
      <c r="B14349" s="519" t="str">
        <f t="shared" si="224"/>
        <v>INSTALACAO DE UM CONJUNTO DE 5 PONTOS DE LUZ,APARENTE,EQUIVALENTE A 7 VARAS DE ELETRODUTO DE PVC RIGIDO DE 1/2",45,00M DE FIO 2,5MM2,CAIXAS,CONEXOES,LUVAS E CONSIDERANDO O CONTROLE DOS PONTOS DIRETO NO Q.D.L</v>
      </c>
      <c r="C14349" s="519" t="s">
        <v>43621</v>
      </c>
      <c r="D14349" s="519" t="s">
        <v>43689</v>
      </c>
      <c r="E14349" s="519" t="s">
        <v>43660</v>
      </c>
      <c r="F14349" s="519" t="s">
        <v>43661</v>
      </c>
      <c r="I14349" s="519" t="s">
        <v>5</v>
      </c>
      <c r="J14349" s="650">
        <v>544.28</v>
      </c>
    </row>
    <row r="14350" spans="1:10">
      <c r="A14350" s="519" t="s">
        <v>14441</v>
      </c>
      <c r="B14350" s="519" t="str">
        <f t="shared" si="224"/>
        <v>INSTALACAO DE UM CONJUNTO DE 5 PONTOS DE LUZ,APARENTE,EQUIVALENTE A 7 VARAS DE ELETRODUTO DE PVC RIGIDO DE 1/2",45,00M DE FIO 2,5MM2,CAIXAS,CONEXOES,LUVAS E CONSIDERANDO O CONTROLE DOS PONTOS DIRETO NO Q.D.L</v>
      </c>
      <c r="C14350" s="519" t="s">
        <v>43621</v>
      </c>
      <c r="D14350" s="519" t="s">
        <v>43689</v>
      </c>
      <c r="E14350" s="519" t="s">
        <v>43660</v>
      </c>
      <c r="F14350" s="519" t="s">
        <v>43661</v>
      </c>
      <c r="I14350" s="519" t="s">
        <v>5</v>
      </c>
      <c r="J14350" s="650">
        <v>502.45</v>
      </c>
    </row>
    <row r="14351" spans="1:10">
      <c r="A14351" s="519" t="s">
        <v>14442</v>
      </c>
      <c r="B14351" s="519" t="str">
        <f t="shared" si="224"/>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351" s="519" t="s">
        <v>43623</v>
      </c>
      <c r="D14351" s="519" t="s">
        <v>43589</v>
      </c>
      <c r="E14351" s="519" t="s">
        <v>43637</v>
      </c>
      <c r="F14351" s="519" t="s">
        <v>43690</v>
      </c>
      <c r="G14351" s="519" t="s">
        <v>43687</v>
      </c>
      <c r="H14351" s="519" t="s">
        <v>43688</v>
      </c>
      <c r="I14351" s="519" t="s">
        <v>5</v>
      </c>
      <c r="J14351" s="650">
        <v>1136.3399999999999</v>
      </c>
    </row>
    <row r="14352" spans="1:10">
      <c r="A14352" s="519" t="s">
        <v>14443</v>
      </c>
      <c r="B14352" s="519" t="str">
        <f t="shared" si="224"/>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352" s="519" t="s">
        <v>43623</v>
      </c>
      <c r="D14352" s="519" t="s">
        <v>43589</v>
      </c>
      <c r="E14352" s="519" t="s">
        <v>43637</v>
      </c>
      <c r="F14352" s="519" t="s">
        <v>43690</v>
      </c>
      <c r="G14352" s="519" t="s">
        <v>43687</v>
      </c>
      <c r="H14352" s="519" t="s">
        <v>43688</v>
      </c>
      <c r="I14352" s="519" t="s">
        <v>5</v>
      </c>
      <c r="J14352" s="650">
        <v>1091.81</v>
      </c>
    </row>
    <row r="14353" spans="1:10">
      <c r="A14353" s="519" t="s">
        <v>14444</v>
      </c>
      <c r="B14353" s="519" t="str">
        <f t="shared" si="224"/>
        <v>INSTALACAO DE UM CONJUNTO DE 6 PONTOS DE LUZ,EMBUTIDO NA LAJE,EQUIVALENTE A 8 VARAS DE ELETRODUTO DE PVC RIGIDO DE 3/4",53,00M DE FIO 2,5MM2,CAIXAS,CONEXOES,LUVAS E CONSIDERANDO OCONTROLE DOS PONTOS DIRETO NO Q.D.L,INCLUSIVE ABERTURA E FECHAMENTO DE RASGO EM ALVENARIA</v>
      </c>
      <c r="C14353" s="519" t="s">
        <v>43631</v>
      </c>
      <c r="D14353" s="519" t="s">
        <v>43619</v>
      </c>
      <c r="E14353" s="519" t="s">
        <v>43691</v>
      </c>
      <c r="F14353" s="519" t="s">
        <v>43657</v>
      </c>
      <c r="G14353" s="519" t="s">
        <v>43658</v>
      </c>
      <c r="I14353" s="519" t="s">
        <v>5</v>
      </c>
      <c r="J14353" s="650">
        <v>963.35</v>
      </c>
    </row>
    <row r="14354" spans="1:10">
      <c r="A14354" s="519" t="s">
        <v>14445</v>
      </c>
      <c r="B14354" s="519" t="str">
        <f t="shared" si="224"/>
        <v>INSTALACAO DE UM CONJUNTO DE 6 PONTOS DE LUZ,EMBUTIDO NA LAJE,EQUIVALENTE A 8 VARAS DE ELETRODUTO DE PVC RIGIDO DE 3/4",53,00M DE FIO 2,5MM2,CAIXAS,CONEXOES,LUVAS E CONSIDERANDO OCONTROLE DOS PONTOS DIRETO NO Q.D.L,INCLUSIVE ABERTURA E FECHAMENTO DE RASGO EM ALVENARIA</v>
      </c>
      <c r="C14354" s="519" t="s">
        <v>43631</v>
      </c>
      <c r="D14354" s="519" t="s">
        <v>43619</v>
      </c>
      <c r="E14354" s="519" t="s">
        <v>43691</v>
      </c>
      <c r="F14354" s="519" t="s">
        <v>43657</v>
      </c>
      <c r="G14354" s="519" t="s">
        <v>43658</v>
      </c>
      <c r="I14354" s="519" t="s">
        <v>5</v>
      </c>
      <c r="J14354" s="650">
        <v>870.33</v>
      </c>
    </row>
    <row r="14355" spans="1:10">
      <c r="A14355" s="519" t="s">
        <v>14446</v>
      </c>
      <c r="B14355" s="519" t="str">
        <f t="shared" si="224"/>
        <v>INSTALACAO DE UM CONJUNTO DE 6 PONTOS DE LUZ,APARENTE,EQUIVALENTE A 8 VARAS DE ELETRODUTO DE PVC RIGIDO DE 3/4",53,00M DE FIO 2,5MM2,CAIXAS,CONEXOES,LUVAS E CONSIDERANDO O CONTROLE DOS PONTOS DIRETO NO Q.D.L</v>
      </c>
      <c r="C14355" s="519" t="s">
        <v>43634</v>
      </c>
      <c r="D14355" s="519" t="s">
        <v>43692</v>
      </c>
      <c r="E14355" s="519" t="s">
        <v>43660</v>
      </c>
      <c r="F14355" s="519" t="s">
        <v>43661</v>
      </c>
      <c r="I14355" s="519" t="s">
        <v>5</v>
      </c>
      <c r="J14355" s="650">
        <v>701.73</v>
      </c>
    </row>
    <row r="14356" spans="1:10">
      <c r="A14356" s="519" t="s">
        <v>14447</v>
      </c>
      <c r="B14356" s="519" t="str">
        <f t="shared" si="224"/>
        <v>INSTALACAO DE UM CONJUNTO DE 6 PONTOS DE LUZ,APARENTE,EQUIVALENTE A 8 VARAS DE ELETRODUTO DE PVC RIGIDO DE 3/4",53,00M DE FIO 2,5MM2,CAIXAS,CONEXOES,LUVAS E CONSIDERANDO O CONTROLE DOS PONTOS DIRETO NO Q.D.L</v>
      </c>
      <c r="C14356" s="519" t="s">
        <v>43634</v>
      </c>
      <c r="D14356" s="519" t="s">
        <v>43692</v>
      </c>
      <c r="E14356" s="519" t="s">
        <v>43660</v>
      </c>
      <c r="F14356" s="519" t="s">
        <v>43661</v>
      </c>
      <c r="I14356" s="519" t="s">
        <v>5</v>
      </c>
      <c r="J14356" s="650">
        <v>647.98</v>
      </c>
    </row>
    <row r="14357" spans="1:10">
      <c r="A14357" s="519" t="s">
        <v>14448</v>
      </c>
      <c r="B14357" s="519" t="str">
        <f t="shared" si="224"/>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357" s="519" t="s">
        <v>43636</v>
      </c>
      <c r="D14357" s="519" t="s">
        <v>43589</v>
      </c>
      <c r="E14357" s="519" t="s">
        <v>43637</v>
      </c>
      <c r="F14357" s="519" t="s">
        <v>43693</v>
      </c>
      <c r="G14357" s="519" t="s">
        <v>43694</v>
      </c>
      <c r="I14357" s="519" t="s">
        <v>5</v>
      </c>
      <c r="J14357" s="650">
        <v>1259.5899999999999</v>
      </c>
    </row>
    <row r="14358" spans="1:10">
      <c r="A14358" s="519" t="s">
        <v>14449</v>
      </c>
      <c r="B14358" s="519" t="str">
        <f t="shared" si="224"/>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358" s="519" t="s">
        <v>43636</v>
      </c>
      <c r="D14358" s="519" t="s">
        <v>43589</v>
      </c>
      <c r="E14358" s="519" t="s">
        <v>43637</v>
      </c>
      <c r="F14358" s="519" t="s">
        <v>43693</v>
      </c>
      <c r="G14358" s="519" t="s">
        <v>43694</v>
      </c>
      <c r="I14358" s="519" t="s">
        <v>5</v>
      </c>
      <c r="J14358" s="650">
        <v>1203.1400000000001</v>
      </c>
    </row>
    <row r="14359" spans="1:10">
      <c r="A14359" s="519" t="s">
        <v>14450</v>
      </c>
      <c r="B14359" s="519" t="str">
        <f t="shared" si="224"/>
        <v>INSTALACAO DE UM CONJUNTO DE 6 PONTOS DE LUZ,EMBUTIDO NA LAJE,EQUIVALENTE A 8 VARAS DE ELETRODUTO DE PVC RIGIDO DE 1/2",53,00M DE FIO 2,5MM2,CAIXAS,CONEXOES,LUVAS E CONSIDERANDO OCONTROLE DOS PONTOS DIRETO NO Q.D.L,INCLUSIVE ABERTURA E FECHAMENTO DE RASGO EM ALVENARIA</v>
      </c>
      <c r="C14359" s="519" t="s">
        <v>43631</v>
      </c>
      <c r="D14359" s="519" t="s">
        <v>43627</v>
      </c>
      <c r="E14359" s="519" t="s">
        <v>43691</v>
      </c>
      <c r="F14359" s="519" t="s">
        <v>43657</v>
      </c>
      <c r="G14359" s="519" t="s">
        <v>43658</v>
      </c>
      <c r="I14359" s="519" t="s">
        <v>5</v>
      </c>
      <c r="J14359" s="650">
        <v>727.7</v>
      </c>
    </row>
    <row r="14360" spans="1:10">
      <c r="A14360" s="519" t="s">
        <v>14451</v>
      </c>
      <c r="B14360" s="519" t="str">
        <f t="shared" si="224"/>
        <v>INSTALACAO DE UM CONJUNTO DE 6 PONTOS DE LUZ,EMBUTIDO NA LAJE,EQUIVALENTE A 8 VARAS DE ELETRODUTO DE PVC RIGIDO DE 1/2",53,00M DE FIO 2,5MM2,CAIXAS,CONEXOES,LUVAS E CONSIDERANDO OCONTROLE DOS PONTOS DIRETO NO Q.D.L,INCLUSIVE ABERTURA E FECHAMENTO DE RASGO EM ALVENARIA</v>
      </c>
      <c r="C14360" s="519" t="s">
        <v>43631</v>
      </c>
      <c r="D14360" s="519" t="s">
        <v>43627</v>
      </c>
      <c r="E14360" s="519" t="s">
        <v>43691</v>
      </c>
      <c r="F14360" s="519" t="s">
        <v>43657</v>
      </c>
      <c r="G14360" s="519" t="s">
        <v>43658</v>
      </c>
      <c r="I14360" s="519" t="s">
        <v>5</v>
      </c>
      <c r="J14360" s="650">
        <v>660.2</v>
      </c>
    </row>
    <row r="14361" spans="1:10">
      <c r="A14361" s="519" t="s">
        <v>14452</v>
      </c>
      <c r="B14361" s="519" t="str">
        <f t="shared" si="224"/>
        <v>INSTALACAO DE UM CONJUNTO DE 6 PONTOS DE LUZ,APARENTE,EQUIVALENTE A 8 VARAS DE ELETRODUTO DE PVC RIGIDO DE 1/2",53,00M DE FIO 2,5MM2,CAIXAS,CONEXOES,LUVAS E CONSIDERANDO O CONTROLE DOS PONTOS DIRETO NO Q.D.L</v>
      </c>
      <c r="C14361" s="519" t="s">
        <v>43634</v>
      </c>
      <c r="D14361" s="519" t="s">
        <v>43695</v>
      </c>
      <c r="E14361" s="519" t="s">
        <v>43660</v>
      </c>
      <c r="F14361" s="519" t="s">
        <v>43661</v>
      </c>
      <c r="I14361" s="519" t="s">
        <v>5</v>
      </c>
      <c r="J14361" s="650">
        <v>628.77</v>
      </c>
    </row>
    <row r="14362" spans="1:10">
      <c r="A14362" s="519" t="s">
        <v>14453</v>
      </c>
      <c r="B14362" s="519" t="str">
        <f t="shared" si="224"/>
        <v>INSTALACAO DE UM CONJUNTO DE 6 PONTOS DE LUZ,APARENTE,EQUIVALENTE A 8 VARAS DE ELETRODUTO DE PVC RIGIDO DE 1/2",53,00M DE FIO 2,5MM2,CAIXAS,CONEXOES,LUVAS E CONSIDERANDO O CONTROLE DOS PONTOS DIRETO NO Q.D.L</v>
      </c>
      <c r="C14362" s="519" t="s">
        <v>43634</v>
      </c>
      <c r="D14362" s="519" t="s">
        <v>43695</v>
      </c>
      <c r="E14362" s="519" t="s">
        <v>43660</v>
      </c>
      <c r="F14362" s="519" t="s">
        <v>43661</v>
      </c>
      <c r="I14362" s="519" t="s">
        <v>5</v>
      </c>
      <c r="J14362" s="650">
        <v>580.44000000000005</v>
      </c>
    </row>
    <row r="14363" spans="1:10">
      <c r="A14363" s="519" t="s">
        <v>14454</v>
      </c>
      <c r="B14363" s="519" t="str">
        <f t="shared" si="224"/>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363" s="519" t="s">
        <v>43636</v>
      </c>
      <c r="D14363" s="519" t="s">
        <v>43589</v>
      </c>
      <c r="E14363" s="519" t="s">
        <v>43653</v>
      </c>
      <c r="F14363" s="519" t="s">
        <v>43696</v>
      </c>
      <c r="G14363" s="519" t="s">
        <v>43678</v>
      </c>
      <c r="H14363" s="519" t="s">
        <v>43679</v>
      </c>
      <c r="I14363" s="519" t="s">
        <v>5</v>
      </c>
      <c r="J14363" s="650">
        <v>1423.8</v>
      </c>
    </row>
    <row r="14364" spans="1:10">
      <c r="A14364" s="519" t="s">
        <v>14455</v>
      </c>
      <c r="B14364" s="519" t="str">
        <f t="shared" si="224"/>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364" s="519" t="s">
        <v>43636</v>
      </c>
      <c r="D14364" s="519" t="s">
        <v>43589</v>
      </c>
      <c r="E14364" s="519" t="s">
        <v>43653</v>
      </c>
      <c r="F14364" s="519" t="s">
        <v>43696</v>
      </c>
      <c r="G14364" s="519" t="s">
        <v>43678</v>
      </c>
      <c r="H14364" s="519" t="s">
        <v>43679</v>
      </c>
      <c r="I14364" s="519" t="s">
        <v>5</v>
      </c>
      <c r="J14364" s="650">
        <v>1372.77</v>
      </c>
    </row>
    <row r="14365" spans="1:10">
      <c r="A14365" s="519" t="s">
        <v>14456</v>
      </c>
      <c r="B14365" s="519" t="str">
        <f t="shared" si="224"/>
        <v>INSTALACAO DE UM CONJUNTO DE 8 PONTOS DE LUZ,EMBUTIDO NA LAJE,EQUIVALENTE A 9 VARAS DE ELETRODUTO DE PVC RIGIDO DE 3/4",57,00M DE FIO 2,5MM2,CAIXAS,CONEXOES,LUVAS E CONSIDERANDO OCONTROLE DOS PONTOS DIRETO NO Q.D.L,INCLUSIVE ABERTURA E FECHAMENTO DE RASGO EM ALVENARIA</v>
      </c>
      <c r="C14365" s="519" t="s">
        <v>43643</v>
      </c>
      <c r="D14365" s="519" t="s">
        <v>43632</v>
      </c>
      <c r="E14365" s="519" t="s">
        <v>43697</v>
      </c>
      <c r="F14365" s="519" t="s">
        <v>43657</v>
      </c>
      <c r="G14365" s="519" t="s">
        <v>43658</v>
      </c>
      <c r="I14365" s="519" t="s">
        <v>5</v>
      </c>
      <c r="J14365" s="650">
        <v>1078.0999999999999</v>
      </c>
    </row>
    <row r="14366" spans="1:10">
      <c r="A14366" s="519" t="s">
        <v>14457</v>
      </c>
      <c r="B14366" s="519" t="str">
        <f t="shared" si="224"/>
        <v>INSTALACAO DE UM CONJUNTO DE 8 PONTOS DE LUZ,EMBUTIDO NA LAJE,EQUIVALENTE A 9 VARAS DE ELETRODUTO DE PVC RIGIDO DE 3/4",57,00M DE FIO 2,5MM2,CAIXAS,CONEXOES,LUVAS E CONSIDERANDO OCONTROLE DOS PONTOS DIRETO NO Q.D.L,INCLUSIVE ABERTURA E FECHAMENTO DE RASGO EM ALVENARIA</v>
      </c>
      <c r="C14366" s="519" t="s">
        <v>43643</v>
      </c>
      <c r="D14366" s="519" t="s">
        <v>43632</v>
      </c>
      <c r="E14366" s="519" t="s">
        <v>43697</v>
      </c>
      <c r="F14366" s="519" t="s">
        <v>43657</v>
      </c>
      <c r="G14366" s="519" t="s">
        <v>43658</v>
      </c>
      <c r="I14366" s="519" t="s">
        <v>5</v>
      </c>
      <c r="J14366" s="650">
        <v>974.74</v>
      </c>
    </row>
    <row r="14367" spans="1:10">
      <c r="A14367" s="519" t="s">
        <v>14458</v>
      </c>
      <c r="B14367" s="519" t="str">
        <f t="shared" si="224"/>
        <v>INSTALACAO DE UM CONJUNTO DE 8 PONTOS DE LUZ,APARENTE,EQUIVALENTE A 9 VARAS DE ELETRODUTO DE PVC RIGIDO DE 3/4",57,00M DE FIO 2,5MM2,CAIXAS,CONEXOES,LUVAS E CONSIDERANDO O CONTROLE DOS PONTOS DIRETO NO Q.D.L</v>
      </c>
      <c r="C14367" s="519" t="s">
        <v>43648</v>
      </c>
      <c r="D14367" s="519" t="s">
        <v>43698</v>
      </c>
      <c r="E14367" s="519" t="s">
        <v>43660</v>
      </c>
      <c r="F14367" s="519" t="s">
        <v>43661</v>
      </c>
      <c r="I14367" s="519" t="s">
        <v>5</v>
      </c>
      <c r="J14367" s="650">
        <v>783.77</v>
      </c>
    </row>
    <row r="14368" spans="1:10">
      <c r="A14368" s="519" t="s">
        <v>14459</v>
      </c>
      <c r="B14368" s="519" t="str">
        <f t="shared" si="224"/>
        <v>INSTALACAO DE UM CONJUNTO DE 8 PONTOS DE LUZ,APARENTE,EQUIVALENTE A 9 VARAS DE ELETRODUTO DE PVC RIGIDO DE 3/4",57,00M DE FIO 2,5MM2,CAIXAS,CONEXOES,LUVAS E CONSIDERANDO O CONTROLE DOS PONTOS DIRETO NO Q.D.L</v>
      </c>
      <c r="C14368" s="519" t="s">
        <v>43648</v>
      </c>
      <c r="D14368" s="519" t="s">
        <v>43698</v>
      </c>
      <c r="E14368" s="519" t="s">
        <v>43660</v>
      </c>
      <c r="F14368" s="519" t="s">
        <v>43661</v>
      </c>
      <c r="I14368" s="519" t="s">
        <v>5</v>
      </c>
      <c r="J14368" s="650">
        <v>724.61</v>
      </c>
    </row>
    <row r="14369" spans="1:10">
      <c r="A14369" s="519" t="s">
        <v>14460</v>
      </c>
      <c r="B14369" s="519" t="str">
        <f t="shared" si="224"/>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369" s="519" t="s">
        <v>43652</v>
      </c>
      <c r="D14369" s="519" t="s">
        <v>43589</v>
      </c>
      <c r="E14369" s="519" t="s">
        <v>43699</v>
      </c>
      <c r="F14369" s="519" t="s">
        <v>43700</v>
      </c>
      <c r="G14369" s="519" t="s">
        <v>43663</v>
      </c>
      <c r="H14369" s="519" t="s">
        <v>43668</v>
      </c>
      <c r="I14369" s="519" t="s">
        <v>5</v>
      </c>
      <c r="J14369" s="650">
        <v>1760.18</v>
      </c>
    </row>
    <row r="14370" spans="1:10">
      <c r="A14370" s="519" t="s">
        <v>14461</v>
      </c>
      <c r="B14370" s="519" t="str">
        <f t="shared" si="224"/>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370" s="519" t="s">
        <v>43652</v>
      </c>
      <c r="D14370" s="519" t="s">
        <v>43589</v>
      </c>
      <c r="E14370" s="519" t="s">
        <v>43699</v>
      </c>
      <c r="F14370" s="519" t="s">
        <v>43700</v>
      </c>
      <c r="G14370" s="519" t="s">
        <v>43663</v>
      </c>
      <c r="H14370" s="519" t="s">
        <v>43668</v>
      </c>
      <c r="I14370" s="519" t="s">
        <v>5</v>
      </c>
      <c r="J14370" s="650">
        <v>1698.3</v>
      </c>
    </row>
    <row r="14371" spans="1:10">
      <c r="A14371" s="519" t="s">
        <v>14462</v>
      </c>
      <c r="B14371" s="519" t="str">
        <f t="shared" si="224"/>
        <v>INSTALACAO DE PONTO DE FORCA ATE 2CV,EQUIVALENTE A 2 VARAS DE ELETRODUTO DE PVC RIGIDO DE 1/2",20,00M DE FIO 2,5MM2,CAIXAS E CONEXOES</v>
      </c>
      <c r="C14371" s="519" t="s">
        <v>43701</v>
      </c>
      <c r="D14371" s="519" t="s">
        <v>43702</v>
      </c>
      <c r="E14371" s="519" t="s">
        <v>43703</v>
      </c>
      <c r="I14371" s="519" t="s">
        <v>5</v>
      </c>
      <c r="J14371" s="650">
        <v>428.95</v>
      </c>
    </row>
    <row r="14372" spans="1:10">
      <c r="A14372" s="519" t="s">
        <v>14463</v>
      </c>
      <c r="B14372" s="519" t="str">
        <f t="shared" si="224"/>
        <v>INSTALACAO DE PONTO DE FORCA ATE 2CV,EQUIVALENTE A 2 VARAS DE ELETRODUTO DE PVC RIGIDO DE 1/2",20,00M DE FIO 2,5MM2,CAIXAS E CONEXOES</v>
      </c>
      <c r="C14372" s="519" t="s">
        <v>43701</v>
      </c>
      <c r="D14372" s="519" t="s">
        <v>43702</v>
      </c>
      <c r="E14372" s="519" t="s">
        <v>43703</v>
      </c>
      <c r="I14372" s="519" t="s">
        <v>5</v>
      </c>
      <c r="J14372" s="650">
        <v>380.19</v>
      </c>
    </row>
    <row r="14373" spans="1:10">
      <c r="A14373" s="519" t="s">
        <v>14464</v>
      </c>
      <c r="B14373" s="519" t="str">
        <f t="shared" si="224"/>
        <v>INSTALACAO DE PONTO DE FORCA ATE 4CV,EQUIVALENTE A 2 VARAS DE ELETRODUTO DE PVC RIGIDO DE 3/4",20,00M DE FIO 4MM2,CAIXAS E CONEXOES</v>
      </c>
      <c r="C14373" s="519" t="s">
        <v>43704</v>
      </c>
      <c r="D14373" s="519" t="s">
        <v>43705</v>
      </c>
      <c r="E14373" s="519" t="s">
        <v>43706</v>
      </c>
      <c r="I14373" s="519" t="s">
        <v>5</v>
      </c>
      <c r="J14373" s="650">
        <v>510.55</v>
      </c>
    </row>
    <row r="14374" spans="1:10">
      <c r="A14374" s="519" t="s">
        <v>14465</v>
      </c>
      <c r="B14374" s="519" t="str">
        <f t="shared" si="224"/>
        <v>INSTALACAO DE PONTO DE FORCA ATE 4CV,EQUIVALENTE A 2 VARAS DE ELETRODUTO DE PVC RIGIDO DE 3/4",20,00M DE FIO 4MM2,CAIXAS E CONEXOES</v>
      </c>
      <c r="C14374" s="519" t="s">
        <v>43704</v>
      </c>
      <c r="D14374" s="519" t="s">
        <v>43705</v>
      </c>
      <c r="E14374" s="519" t="s">
        <v>43706</v>
      </c>
      <c r="I14374" s="519" t="s">
        <v>5</v>
      </c>
      <c r="J14374" s="650">
        <v>456.37</v>
      </c>
    </row>
    <row r="14375" spans="1:10">
      <c r="A14375" s="519" t="s">
        <v>14466</v>
      </c>
      <c r="B14375" s="519" t="str">
        <f t="shared" si="224"/>
        <v>INSTALACAO DE PONTO DE FORCA PARA 5CV,EQUIVALENTE A 2 VARASDE ELETRODUTO DE PVC RIGIDO DE 3/4",20,00M DE FIO 4MM2,CAIXAS E CONEXOES</v>
      </c>
      <c r="C14375" s="519" t="s">
        <v>43707</v>
      </c>
      <c r="D14375" s="519" t="s">
        <v>43708</v>
      </c>
      <c r="E14375" s="519" t="s">
        <v>43709</v>
      </c>
      <c r="I14375" s="519" t="s">
        <v>5</v>
      </c>
      <c r="J14375" s="650">
        <v>591.74</v>
      </c>
    </row>
    <row r="14376" spans="1:10">
      <c r="A14376" s="519" t="s">
        <v>14467</v>
      </c>
      <c r="B14376" s="519" t="str">
        <f t="shared" si="224"/>
        <v>INSTALACAO DE PONTO DE FORCA PARA 5CV,EQUIVALENTE A 2 VARASDE ELETRODUTO DE PVC RIGIDO DE 3/4",20,00M DE FIO 4MM2,CAIXAS E CONEXOES</v>
      </c>
      <c r="C14376" s="519" t="s">
        <v>43707</v>
      </c>
      <c r="D14376" s="519" t="s">
        <v>43708</v>
      </c>
      <c r="E14376" s="519" t="s">
        <v>43709</v>
      </c>
      <c r="I14376" s="519" t="s">
        <v>5</v>
      </c>
      <c r="J14376" s="650">
        <v>526.72</v>
      </c>
    </row>
    <row r="14377" spans="1:10">
      <c r="A14377" s="519" t="s">
        <v>14468</v>
      </c>
      <c r="B14377" s="519" t="str">
        <f t="shared" si="224"/>
        <v>INSTALACAO DE PONTO DE FORCA PARA 10CV,EQUIVALENTE A 2 VARAS DE ELETRODUTO DE PVC RIGIDO DE 1",20,00M DE FIO 6MM2,CAIXAS E CONEXOES</v>
      </c>
      <c r="C14377" s="519" t="s">
        <v>43710</v>
      </c>
      <c r="D14377" s="519" t="s">
        <v>43711</v>
      </c>
      <c r="E14377" s="519" t="s">
        <v>43706</v>
      </c>
      <c r="I14377" s="519" t="s">
        <v>5</v>
      </c>
      <c r="J14377" s="650">
        <v>767.21</v>
      </c>
    </row>
    <row r="14378" spans="1:10">
      <c r="A14378" s="519" t="s">
        <v>14469</v>
      </c>
      <c r="B14378" s="519" t="str">
        <f t="shared" si="224"/>
        <v>INSTALACAO DE PONTO DE FORCA PARA 10CV,EQUIVALENTE A 2 VARAS DE ELETRODUTO DE PVC RIGIDO DE 1",20,00M DE FIO 6MM2,CAIXAS E CONEXOES</v>
      </c>
      <c r="C14378" s="519" t="s">
        <v>43710</v>
      </c>
      <c r="D14378" s="519" t="s">
        <v>43711</v>
      </c>
      <c r="E14378" s="519" t="s">
        <v>43706</v>
      </c>
      <c r="I14378" s="519" t="s">
        <v>5</v>
      </c>
      <c r="J14378" s="650">
        <v>685.94</v>
      </c>
    </row>
    <row r="14379" spans="1:10">
      <c r="A14379" s="519" t="s">
        <v>14470</v>
      </c>
      <c r="B14379" s="519" t="str">
        <f t="shared" si="224"/>
        <v>INSTALACAO DE PONTO DE FORCA PARA 15CV,EQUIVALENTE A 2 VARAS DE ELETRODUTO DE PVC RIGIDO DE 1.1/2",20,00M DE FIO 10MM2,CAIXAS E CONEXOES</v>
      </c>
      <c r="C14379" s="519" t="s">
        <v>43712</v>
      </c>
      <c r="D14379" s="519" t="s">
        <v>43713</v>
      </c>
      <c r="E14379" s="519" t="s">
        <v>43714</v>
      </c>
      <c r="I14379" s="519" t="s">
        <v>5</v>
      </c>
      <c r="J14379" s="650">
        <v>946.15</v>
      </c>
    </row>
    <row r="14380" spans="1:10">
      <c r="A14380" s="519" t="s">
        <v>14471</v>
      </c>
      <c r="B14380" s="519" t="str">
        <f t="shared" si="224"/>
        <v>INSTALACAO DE PONTO DE FORCA PARA 15CV,EQUIVALENTE A 2 VARAS DE ELETRODUTO DE PVC RIGIDO DE 1.1/2",20,00M DE FIO 10MM2,CAIXAS E CONEXOES</v>
      </c>
      <c r="C14380" s="519" t="s">
        <v>43712</v>
      </c>
      <c r="D14380" s="519" t="s">
        <v>43713</v>
      </c>
      <c r="E14380" s="519" t="s">
        <v>43714</v>
      </c>
      <c r="I14380" s="519" t="s">
        <v>5</v>
      </c>
      <c r="J14380" s="650">
        <v>854.05</v>
      </c>
    </row>
    <row r="14381" spans="1:10">
      <c r="A14381" s="519" t="s">
        <v>50563</v>
      </c>
      <c r="B14381" s="519" t="str">
        <f t="shared" si="224"/>
        <v>INSTALACAO DE PONTO DE WI-FI,COMPREENDENDO: 1 VARA DE ELETRODUTO DE 3/4",CONEXOES E CAIXAS,EXCLUSIVE CABOS OU FIOS</v>
      </c>
      <c r="C14381" s="519" t="s">
        <v>50564</v>
      </c>
      <c r="D14381" s="519" t="s">
        <v>50565</v>
      </c>
      <c r="I14381" s="519" t="s">
        <v>5</v>
      </c>
      <c r="J14381" s="650">
        <v>148.28</v>
      </c>
    </row>
    <row r="14382" spans="1:10">
      <c r="A14382" s="519" t="s">
        <v>50566</v>
      </c>
      <c r="B14382" s="519" t="str">
        <f t="shared" si="224"/>
        <v>INSTALACAO DE PONTO DE WI-FI,COMPREENDENDO: 1 VARA DE ELETRODUTO DE 3/4",CONEXOES E CAIXAS,EXCLUSIVE CABOS OU FIOS</v>
      </c>
      <c r="C14382" s="519" t="s">
        <v>50564</v>
      </c>
      <c r="D14382" s="519" t="s">
        <v>50565</v>
      </c>
      <c r="I14382" s="519" t="s">
        <v>5</v>
      </c>
      <c r="J14382" s="650">
        <v>132.02000000000001</v>
      </c>
    </row>
    <row r="14383" spans="1:10">
      <c r="A14383" s="519" t="s">
        <v>50567</v>
      </c>
      <c r="B14383" s="519" t="str">
        <f t="shared" si="224"/>
        <v>INSTALACAO DE PONTO PARA ANTENA DE TV OU SISTEMA DE CFTV,COMPREENDENDO: 1 VARA DE ELETRODUTO DE 3/4",CONEXOES E CAIXAS,EXCLUSIVE CABOS OU FIOS</v>
      </c>
      <c r="C14383" s="519" t="s">
        <v>43715</v>
      </c>
      <c r="D14383" s="519" t="s">
        <v>50568</v>
      </c>
      <c r="E14383" s="519" t="s">
        <v>50569</v>
      </c>
      <c r="I14383" s="519" t="s">
        <v>5</v>
      </c>
      <c r="J14383" s="650">
        <v>168.57</v>
      </c>
    </row>
    <row r="14384" spans="1:10">
      <c r="A14384" s="519" t="s">
        <v>50570</v>
      </c>
      <c r="B14384" s="519" t="str">
        <f t="shared" si="224"/>
        <v>INSTALACAO DE PONTO PARA ANTENA DE TV OU SISTEMA DE CFTV,COMPREENDENDO: 1 VARA DE ELETRODUTO DE 3/4",CONEXOES E CAIXAS,EXCLUSIVE CABOS OU FIOS</v>
      </c>
      <c r="C14384" s="519" t="s">
        <v>43715</v>
      </c>
      <c r="D14384" s="519" t="s">
        <v>50568</v>
      </c>
      <c r="E14384" s="519" t="s">
        <v>50569</v>
      </c>
      <c r="I14384" s="519" t="s">
        <v>5</v>
      </c>
      <c r="J14384" s="650">
        <v>149.61000000000001</v>
      </c>
    </row>
    <row r="14385" spans="1:10">
      <c r="A14385" s="519" t="s">
        <v>50571</v>
      </c>
      <c r="B14385" s="519" t="str">
        <f t="shared" si="224"/>
        <v>INSTALACAO DE PONTO PARA ANTENA DE TV OU SISTEMA DE CFTV,COMPREENDENDO: 2 VARAS DE ELETRODUTO DE 3/4",CONEXOES E CAIXAS,EXCLUSIVE CABOS OU FIOS</v>
      </c>
      <c r="C14385" s="519" t="s">
        <v>43715</v>
      </c>
      <c r="D14385" s="519" t="s">
        <v>50572</v>
      </c>
      <c r="E14385" s="519" t="s">
        <v>50573</v>
      </c>
      <c r="I14385" s="519" t="s">
        <v>5</v>
      </c>
      <c r="J14385" s="650">
        <v>202.03</v>
      </c>
    </row>
    <row r="14386" spans="1:10">
      <c r="A14386" s="519" t="s">
        <v>50574</v>
      </c>
      <c r="B14386" s="519" t="str">
        <f t="shared" si="224"/>
        <v>INSTALACAO DE PONTO PARA ANTENA DE TV OU SISTEMA DE CFTV,COMPREENDENDO: 2 VARAS DE ELETRODUTO DE 3/4",CONEXOES E CAIXAS,EXCLUSIVE CABOS OU FIOS</v>
      </c>
      <c r="C14386" s="519" t="s">
        <v>43715</v>
      </c>
      <c r="D14386" s="519" t="s">
        <v>50572</v>
      </c>
      <c r="E14386" s="519" t="s">
        <v>50573</v>
      </c>
      <c r="I14386" s="519" t="s">
        <v>5</v>
      </c>
      <c r="J14386" s="650">
        <v>180.36</v>
      </c>
    </row>
    <row r="14387" spans="1:10">
      <c r="A14387" s="519" t="s">
        <v>50575</v>
      </c>
      <c r="B14387" s="519" t="str">
        <f t="shared" si="224"/>
        <v>INSTALACAO DE PONTO PARA ANTENA DE TV OU SISTEMA DE CFTV,COMPREENDENDO: 3 VARAS DE ELETRODUTO DE 3/4",CONEXOES E CAIXAS,EXCLUSIVE CABOS OU FIOS</v>
      </c>
      <c r="C14387" s="519" t="s">
        <v>43715</v>
      </c>
      <c r="D14387" s="519" t="s">
        <v>50576</v>
      </c>
      <c r="E14387" s="519" t="s">
        <v>50573</v>
      </c>
      <c r="I14387" s="519" t="s">
        <v>5</v>
      </c>
      <c r="J14387" s="650">
        <v>255.78</v>
      </c>
    </row>
    <row r="14388" spans="1:10">
      <c r="A14388" s="519" t="s">
        <v>50577</v>
      </c>
      <c r="B14388" s="519" t="str">
        <f t="shared" si="224"/>
        <v>INSTALACAO DE PONTO PARA ANTENA DE TV OU SISTEMA DE CFTV,COMPREENDENDO: 3 VARAS DE ELETRODUTO DE 3/4",CONEXOES E CAIXAS,EXCLUSIVE CABOS OU FIOS</v>
      </c>
      <c r="C14388" s="519" t="s">
        <v>43715</v>
      </c>
      <c r="D14388" s="519" t="s">
        <v>50576</v>
      </c>
      <c r="E14388" s="519" t="s">
        <v>50573</v>
      </c>
      <c r="I14388" s="519" t="s">
        <v>5</v>
      </c>
      <c r="J14388" s="650">
        <v>228.69</v>
      </c>
    </row>
    <row r="14389" spans="1:10">
      <c r="A14389" s="519" t="s">
        <v>50578</v>
      </c>
      <c r="B14389" s="519" t="str">
        <f t="shared" si="224"/>
        <v>INSTALACAO DE PONTO PARA ANTENA DE TV OU SISTEMA DE CFTV,COMPREENDENDO: 4 VARAS DE ELETRODUTO DE 3/4",CONEXOES E CAIXAS,EXCLUSIVE CABOS OU FIOS</v>
      </c>
      <c r="C14389" s="519" t="s">
        <v>43715</v>
      </c>
      <c r="D14389" s="519" t="s">
        <v>50579</v>
      </c>
      <c r="E14389" s="519" t="s">
        <v>50573</v>
      </c>
      <c r="I14389" s="519" t="s">
        <v>5</v>
      </c>
      <c r="J14389" s="650">
        <v>309.52999999999997</v>
      </c>
    </row>
    <row r="14390" spans="1:10">
      <c r="A14390" s="519" t="s">
        <v>50580</v>
      </c>
      <c r="B14390" s="519" t="str">
        <f t="shared" si="224"/>
        <v>INSTALACAO DE PONTO PARA ANTENA DE TV OU SISTEMA DE CFTV,COMPREENDENDO: 4 VARAS DE ELETRODUTO DE 3/4",CONEXOES E CAIXAS,EXCLUSIVE CABOS OU FIOS</v>
      </c>
      <c r="C14390" s="519" t="s">
        <v>43715</v>
      </c>
      <c r="D14390" s="519" t="s">
        <v>50579</v>
      </c>
      <c r="E14390" s="519" t="s">
        <v>50573</v>
      </c>
      <c r="I14390" s="519" t="s">
        <v>5</v>
      </c>
      <c r="J14390" s="650">
        <v>277.02999999999997</v>
      </c>
    </row>
    <row r="14391" spans="1:10">
      <c r="A14391" s="519" t="s">
        <v>14472</v>
      </c>
      <c r="B14391" s="519" t="str">
        <f t="shared" si="224"/>
        <v>INSTALACAO DE CONJUNTO DE 4 PONTOS DE TELEFONE E LOGICA,COMPREENDENDO: 5 VARAS DE ELETRODUTO DE 3/4",CONEXOES E CAIXAS,EXCLUSIVE CABOS OU FIOS</v>
      </c>
      <c r="C14391" s="519" t="s">
        <v>50581</v>
      </c>
      <c r="D14391" s="519" t="s">
        <v>50582</v>
      </c>
      <c r="E14391" s="519" t="s">
        <v>50569</v>
      </c>
      <c r="I14391" s="519" t="s">
        <v>5</v>
      </c>
      <c r="J14391" s="650">
        <v>363.29</v>
      </c>
    </row>
    <row r="14392" spans="1:10">
      <c r="A14392" s="519" t="s">
        <v>14473</v>
      </c>
      <c r="B14392" s="519" t="str">
        <f t="shared" si="224"/>
        <v>INSTALACAO DE CONJUNTO DE 4 PONTOS DE TELEFONE E LOGICA,COMPREENDENDO: 5 VARAS DE ELETRODUTO DE 3/4",CONEXOES E CAIXAS,EXCLUSIVE CABOS OU FIOS</v>
      </c>
      <c r="C14392" s="519" t="s">
        <v>50581</v>
      </c>
      <c r="D14392" s="519" t="s">
        <v>50582</v>
      </c>
      <c r="E14392" s="519" t="s">
        <v>50569</v>
      </c>
      <c r="I14392" s="519" t="s">
        <v>5</v>
      </c>
      <c r="J14392" s="650">
        <v>325.36</v>
      </c>
    </row>
    <row r="14393" spans="1:10">
      <c r="A14393" s="519" t="s">
        <v>50583</v>
      </c>
      <c r="B14393" s="519" t="str">
        <f t="shared" si="224"/>
        <v>INSTALACAO DE CONJUNTO DE 3 PONTOS DE TELEFONE E LOGICA,COMPREENDENDO: 4 VARAS DE ELETRODUTO DE 3/4",CONEXOES E CAIXAS,EXCLUSIVE CABOS OU FIOS</v>
      </c>
      <c r="C14393" s="519" t="s">
        <v>50584</v>
      </c>
      <c r="D14393" s="519" t="s">
        <v>50585</v>
      </c>
      <c r="E14393" s="519" t="s">
        <v>50569</v>
      </c>
      <c r="I14393" s="519" t="s">
        <v>5</v>
      </c>
      <c r="J14393" s="650">
        <v>309.52999999999997</v>
      </c>
    </row>
    <row r="14394" spans="1:10">
      <c r="A14394" s="519" t="s">
        <v>50586</v>
      </c>
      <c r="B14394" s="519" t="str">
        <f t="shared" si="224"/>
        <v>INSTALACAO DE CONJUNTO DE 3 PONTOS DE TELEFONE E LOGICA,COMPREENDENDO: 4 VARAS DE ELETRODUTO DE 3/4",CONEXOES E CAIXAS,EXCLUSIVE CABOS OU FIOS</v>
      </c>
      <c r="C14394" s="519" t="s">
        <v>50584</v>
      </c>
      <c r="D14394" s="519" t="s">
        <v>50585</v>
      </c>
      <c r="E14394" s="519" t="s">
        <v>50569</v>
      </c>
      <c r="I14394" s="519" t="s">
        <v>5</v>
      </c>
      <c r="J14394" s="650">
        <v>277.02999999999997</v>
      </c>
    </row>
    <row r="14395" spans="1:10">
      <c r="A14395" s="519" t="s">
        <v>50587</v>
      </c>
      <c r="B14395" s="519" t="str">
        <f t="shared" si="224"/>
        <v>INSTALACAO DE CONJUNTO DE 2 PONTOS DE TELEFONE E LOGICA,COMPREENDENDO: 3 VARAS DE ELETRODUTO DE 3/4",CONEXOES E CAIXAS,EXCLUSIVE CABOS OU FIOS</v>
      </c>
      <c r="C14395" s="519" t="s">
        <v>50588</v>
      </c>
      <c r="D14395" s="519" t="s">
        <v>50589</v>
      </c>
      <c r="E14395" s="519" t="s">
        <v>50569</v>
      </c>
      <c r="I14395" s="519" t="s">
        <v>5</v>
      </c>
      <c r="J14395" s="650">
        <v>255.78</v>
      </c>
    </row>
    <row r="14396" spans="1:10">
      <c r="A14396" s="519" t="s">
        <v>50590</v>
      </c>
      <c r="B14396" s="519" t="str">
        <f t="shared" si="224"/>
        <v>INSTALACAO DE CONJUNTO DE 2 PONTOS DE TELEFONE E LOGICA,COMPREENDENDO: 3 VARAS DE ELETRODUTO DE 3/4",CONEXOES E CAIXAS,EXCLUSIVE CABOS OU FIOS</v>
      </c>
      <c r="C14396" s="519" t="s">
        <v>50588</v>
      </c>
      <c r="D14396" s="519" t="s">
        <v>50589</v>
      </c>
      <c r="E14396" s="519" t="s">
        <v>50569</v>
      </c>
      <c r="I14396" s="519" t="s">
        <v>5</v>
      </c>
      <c r="J14396" s="650">
        <v>228.69</v>
      </c>
    </row>
    <row r="14397" spans="1:10">
      <c r="A14397" s="519" t="s">
        <v>14474</v>
      </c>
      <c r="B14397" s="519" t="str">
        <f t="shared" si="224"/>
        <v>INSTALACAO DE PONTO DE TELEFONE E LOGICA,COMPREENDENDO:2 VARAS DE ELETRODUTO DE 3/4",CONEXOES E CAIXAS,EXCLUSIVE CABOS OU FIOS</v>
      </c>
      <c r="C14397" s="519" t="s">
        <v>50591</v>
      </c>
      <c r="D14397" s="519" t="s">
        <v>50592</v>
      </c>
      <c r="E14397" s="519" t="s">
        <v>50593</v>
      </c>
      <c r="I14397" s="519" t="s">
        <v>5</v>
      </c>
      <c r="J14397" s="650">
        <v>202.03</v>
      </c>
    </row>
    <row r="14398" spans="1:10">
      <c r="A14398" s="519" t="s">
        <v>14475</v>
      </c>
      <c r="B14398" s="519" t="str">
        <f t="shared" si="224"/>
        <v>INSTALACAO DE PONTO DE TELEFONE E LOGICA,COMPREENDENDO:2 VARAS DE ELETRODUTO DE 3/4",CONEXOES E CAIXAS,EXCLUSIVE CABOS OU FIOS</v>
      </c>
      <c r="C14398" s="519" t="s">
        <v>50591</v>
      </c>
      <c r="D14398" s="519" t="s">
        <v>50592</v>
      </c>
      <c r="E14398" s="519" t="s">
        <v>50593</v>
      </c>
      <c r="I14398" s="519" t="s">
        <v>5</v>
      </c>
      <c r="J14398" s="650">
        <v>180.36</v>
      </c>
    </row>
    <row r="14399" spans="1:10">
      <c r="A14399" s="519" t="s">
        <v>14476</v>
      </c>
      <c r="B14399" s="519" t="str">
        <f t="shared" si="224"/>
        <v>INSTALACAO DE PONTO DE CAMPAINHA,COMPREENDENDO:2 VARAS DE ELETRODUTO DE 1/2",18,00M DE FIO 0,75MM2,BOTAO E CIGARRA</v>
      </c>
      <c r="C14399" s="519" t="s">
        <v>43716</v>
      </c>
      <c r="D14399" s="519" t="s">
        <v>43717</v>
      </c>
      <c r="I14399" s="519" t="s">
        <v>5</v>
      </c>
      <c r="J14399" s="650">
        <v>218.98</v>
      </c>
    </row>
    <row r="14400" spans="1:10">
      <c r="A14400" s="519" t="s">
        <v>14477</v>
      </c>
      <c r="B14400" s="519" t="str">
        <f t="shared" si="224"/>
        <v>INSTALACAO DE PONTO DE CAMPAINHA,COMPREENDENDO:2 VARAS DE ELETRODUTO DE 1/2",18,00M DE FIO 0,75MM2,BOTAO E CIGARRA</v>
      </c>
      <c r="C14400" s="519" t="s">
        <v>43716</v>
      </c>
      <c r="D14400" s="519" t="s">
        <v>43717</v>
      </c>
      <c r="I14400" s="519" t="s">
        <v>5</v>
      </c>
      <c r="J14400" s="650">
        <v>197.31</v>
      </c>
    </row>
    <row r="14401" spans="1:10">
      <c r="A14401" s="519" t="s">
        <v>14478</v>
      </c>
      <c r="B14401" s="519" t="str">
        <f t="shared" si="224"/>
        <v>INSTALACAO DE PONTO DE CAMPAINHA DE ALTA POTENCIA,COMPREENDENDO:5 VARAS DE ELETRODUTO DE 3/4",50,00M DE FIO 1,5MM2,BOTOEIRA E CAMPAINHA PROPRIAMENTE DITA</v>
      </c>
      <c r="C14401" s="519" t="s">
        <v>43718</v>
      </c>
      <c r="D14401" s="519" t="s">
        <v>43719</v>
      </c>
      <c r="E14401" s="519" t="s">
        <v>43720</v>
      </c>
      <c r="I14401" s="519" t="s">
        <v>5</v>
      </c>
      <c r="J14401" s="650">
        <v>472.2</v>
      </c>
    </row>
    <row r="14402" spans="1:10">
      <c r="A14402" s="519" t="s">
        <v>14479</v>
      </c>
      <c r="B14402" s="519" t="str">
        <f t="shared" si="224"/>
        <v>INSTALACAO DE PONTO DE CAMPAINHA DE ALTA POTENCIA,COMPREENDENDO:5 VARAS DE ELETRODUTO DE 3/4",50,00M DE FIO 1,5MM2,BOTOEIRA E CAMPAINHA PROPRIAMENTE DITA</v>
      </c>
      <c r="C14402" s="519" t="s">
        <v>43718</v>
      </c>
      <c r="D14402" s="519" t="s">
        <v>43719</v>
      </c>
      <c r="E14402" s="519" t="s">
        <v>43720</v>
      </c>
      <c r="I14402" s="519" t="s">
        <v>5</v>
      </c>
      <c r="J14402" s="650">
        <v>445.11</v>
      </c>
    </row>
    <row r="14403" spans="1:10">
      <c r="A14403" s="519" t="s">
        <v>14480</v>
      </c>
      <c r="B14403" s="519" t="str">
        <f t="shared" si="224"/>
        <v>GONGO CAMPAINHA DE 6 POLEGADAS,PARA SISTEMA DE INSTALACAO DE COMBATE A INCENDIO.FORNECIMENTO E COLOCACAO</v>
      </c>
      <c r="C14403" s="519" t="s">
        <v>43721</v>
      </c>
      <c r="D14403" s="519" t="s">
        <v>43722</v>
      </c>
      <c r="I14403" s="519" t="s">
        <v>5</v>
      </c>
      <c r="J14403" s="650">
        <v>215.68</v>
      </c>
    </row>
    <row r="14404" spans="1:10">
      <c r="A14404" s="519" t="s">
        <v>14481</v>
      </c>
      <c r="B14404" s="519" t="str">
        <f t="shared" si="224"/>
        <v>GONGO CAMPAINHA DE 6 POLEGADAS,PARA SISTEMA DE INSTALACAO DE COMBATE A INCENDIO.FORNECIMENTO E COLOCACAO</v>
      </c>
      <c r="C14404" s="519" t="s">
        <v>43721</v>
      </c>
      <c r="D14404" s="519" t="s">
        <v>43722</v>
      </c>
      <c r="I14404" s="519" t="s">
        <v>5</v>
      </c>
      <c r="J14404" s="650">
        <v>210.26</v>
      </c>
    </row>
    <row r="14405" spans="1:10">
      <c r="A14405" s="519" t="s">
        <v>14482</v>
      </c>
      <c r="B14405" s="519" t="str">
        <f t="shared" si="224"/>
        <v>INSTALACAO DE PONTO DE VENTILADOR DE TETO,EQUIVALENTE A 2 VARAS DE ELETRODUTO DE PVC RIGIDO DE 3/4",EMBUTIDO NA LAJE,12,00M DE FIO 2,5MM2,CONEXOES,LUVAS E CURVA,EXCLUSIVE INTERRUPTOR E ESPELHO,INCLUSIVE ABERTURA E FECHAMENTO DE RASGO EM ALVENARIA</v>
      </c>
      <c r="C14405" s="519" t="s">
        <v>43723</v>
      </c>
      <c r="D14405" s="519" t="s">
        <v>43724</v>
      </c>
      <c r="E14405" s="519" t="s">
        <v>43725</v>
      </c>
      <c r="F14405" s="519" t="s">
        <v>43726</v>
      </c>
      <c r="G14405" s="519" t="s">
        <v>43727</v>
      </c>
      <c r="I14405" s="519" t="s">
        <v>5</v>
      </c>
      <c r="J14405" s="650">
        <v>301.39999999999998</v>
      </c>
    </row>
    <row r="14406" spans="1:10">
      <c r="A14406" s="519" t="s">
        <v>14483</v>
      </c>
      <c r="B14406" s="519" t="str">
        <f t="shared" si="224"/>
        <v>INSTALACAO DE PONTO DE VENTILADOR DE TETO,EQUIVALENTE A 2 VARAS DE ELETRODUTO DE PVC RIGIDO DE 3/4",EMBUTIDO NA LAJE,12,00M DE FIO 2,5MM2,CONEXOES,LUVAS E CURVA,EXCLUSIVE INTERRUPTOR E ESPELHO,INCLUSIVE ABERTURA E FECHAMENTO DE RASGO EM ALVENARIA</v>
      </c>
      <c r="C14406" s="519" t="s">
        <v>43723</v>
      </c>
      <c r="D14406" s="519" t="s">
        <v>43724</v>
      </c>
      <c r="E14406" s="519" t="s">
        <v>43725</v>
      </c>
      <c r="F14406" s="519" t="s">
        <v>43726</v>
      </c>
      <c r="G14406" s="519" t="s">
        <v>43727</v>
      </c>
      <c r="I14406" s="519" t="s">
        <v>5</v>
      </c>
      <c r="J14406" s="650">
        <v>269.55</v>
      </c>
    </row>
    <row r="14407" spans="1:10">
      <c r="A14407" s="519" t="s">
        <v>14484</v>
      </c>
      <c r="B14407" s="519" t="str">
        <f t="shared" si="224"/>
        <v>INSTALACAO APARENTE DE PONTO DE VENTILADOR DE TETO,EQUIVALENTE A 2 VARAS DE ELETRODUTO DE PVC RIGIDO DE 3/4",12,00M DE FIO 2,5MM2,CONEXOES,LUVAS E CURVA,EXCLUSIVE INTERRUPTOR E ESPELHO</v>
      </c>
      <c r="C14407" s="519" t="s">
        <v>43728</v>
      </c>
      <c r="D14407" s="519" t="s">
        <v>43729</v>
      </c>
      <c r="E14407" s="519" t="s">
        <v>43730</v>
      </c>
      <c r="F14407" s="519" t="s">
        <v>43731</v>
      </c>
      <c r="I14407" s="519" t="s">
        <v>5</v>
      </c>
      <c r="J14407" s="650">
        <v>235.99</v>
      </c>
    </row>
    <row r="14408" spans="1:10">
      <c r="A14408" s="519" t="s">
        <v>14485</v>
      </c>
      <c r="B14408" s="519" t="str">
        <f t="shared" ref="B14408:B14471" si="225">C14408&amp;D14408&amp;E14408&amp;F14408&amp;G14408&amp;H14408</f>
        <v>INSTALACAO APARENTE DE PONTO DE VENTILADOR DE TETO,EQUIVALENTE A 2 VARAS DE ELETRODUTO DE PVC RIGIDO DE 3/4",12,00M DE FIO 2,5MM2,CONEXOES,LUVAS E CURVA,EXCLUSIVE INTERRUPTOR E ESPELHO</v>
      </c>
      <c r="C14408" s="519" t="s">
        <v>43728</v>
      </c>
      <c r="D14408" s="519" t="s">
        <v>43729</v>
      </c>
      <c r="E14408" s="519" t="s">
        <v>43730</v>
      </c>
      <c r="F14408" s="519" t="s">
        <v>43731</v>
      </c>
      <c r="I14408" s="519" t="s">
        <v>5</v>
      </c>
      <c r="J14408" s="650">
        <v>213.97</v>
      </c>
    </row>
    <row r="14409" spans="1:10">
      <c r="A14409" s="519" t="s">
        <v>14486</v>
      </c>
      <c r="B14409" s="519" t="str">
        <f t="shared" si="225"/>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409" s="519" t="s">
        <v>43732</v>
      </c>
      <c r="D14409" s="519" t="s">
        <v>43733</v>
      </c>
      <c r="E14409" s="519" t="s">
        <v>43734</v>
      </c>
      <c r="F14409" s="519" t="s">
        <v>43735</v>
      </c>
      <c r="G14409" s="519" t="s">
        <v>43736</v>
      </c>
      <c r="I14409" s="519" t="s">
        <v>5</v>
      </c>
      <c r="J14409" s="650">
        <v>446.33</v>
      </c>
    </row>
    <row r="14410" spans="1:10">
      <c r="A14410" s="519" t="s">
        <v>14487</v>
      </c>
      <c r="B14410" s="519" t="str">
        <f t="shared" si="225"/>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410" s="519" t="s">
        <v>43732</v>
      </c>
      <c r="D14410" s="519" t="s">
        <v>43733</v>
      </c>
      <c r="E14410" s="519" t="s">
        <v>43734</v>
      </c>
      <c r="F14410" s="519" t="s">
        <v>43735</v>
      </c>
      <c r="G14410" s="519" t="s">
        <v>43736</v>
      </c>
      <c r="I14410" s="519" t="s">
        <v>5</v>
      </c>
      <c r="J14410" s="650">
        <v>421.59</v>
      </c>
    </row>
    <row r="14411" spans="1:10">
      <c r="A14411" s="519" t="s">
        <v>14488</v>
      </c>
      <c r="B14411" s="519" t="str">
        <f t="shared" si="225"/>
        <v>INSTALACAO DE PONTO PARA 2(DOIS) VENTILADORES DE TETO,EQUIVALENTE A 2,67 VARAS DE ELETRODUTOS DE PVC DE 3/4",EMBUTIDO NA LAJE, 25,00M DE FIO 2,5MM2,CONEXOES,LUVAS E CURVA,EXCLUSIVE INTERRUPTOR E ESPELHO,INCLUSIVE ABERTURA E FECHAMENTO DE RASGO EM ALVENARIA</v>
      </c>
      <c r="C14411" s="519" t="s">
        <v>43737</v>
      </c>
      <c r="D14411" s="519" t="s">
        <v>43738</v>
      </c>
      <c r="E14411" s="519" t="s">
        <v>43739</v>
      </c>
      <c r="F14411" s="519" t="s">
        <v>43740</v>
      </c>
      <c r="G14411" s="519" t="s">
        <v>43741</v>
      </c>
      <c r="I14411" s="519" t="s">
        <v>5</v>
      </c>
      <c r="J14411" s="650">
        <v>407.67</v>
      </c>
    </row>
    <row r="14412" spans="1:10">
      <c r="A14412" s="519" t="s">
        <v>14489</v>
      </c>
      <c r="B14412" s="519" t="str">
        <f t="shared" si="225"/>
        <v>INSTALACAO DE PONTO PARA 2(DOIS) VENTILADORES DE TETO,EQUIVALENTE A 2,67 VARAS DE ELETRODUTOS DE PVC DE 3/4",EMBUTIDO NA LAJE, 25,00M DE FIO 2,5MM2,CONEXOES,LUVAS E CURVA,EXCLUSIVE INTERRUPTOR E ESPELHO,INCLUSIVE ABERTURA E FECHAMENTO DE RASGO EM ALVENARIA</v>
      </c>
      <c r="C14412" s="519" t="s">
        <v>43737</v>
      </c>
      <c r="D14412" s="519" t="s">
        <v>43738</v>
      </c>
      <c r="E14412" s="519" t="s">
        <v>43739</v>
      </c>
      <c r="F14412" s="519" t="s">
        <v>43740</v>
      </c>
      <c r="G14412" s="519" t="s">
        <v>43741</v>
      </c>
      <c r="I14412" s="519" t="s">
        <v>5</v>
      </c>
      <c r="J14412" s="650">
        <v>367.13</v>
      </c>
    </row>
    <row r="14413" spans="1:10">
      <c r="A14413" s="519" t="s">
        <v>14490</v>
      </c>
      <c r="B14413" s="519" t="str">
        <f t="shared" si="225"/>
        <v>INSTALACAO APARENTE DE PONTO PARA 2(DOIS) VENTILADORES DE TETO,EQUIVALENTE A 2,67 VARAS DE ELETRODUTO DE PVC DE 3/4",25,00M DE FIO 2,5MM2,CONEXOES,LUVAS E CURVA,EXCLUSIVE INTERRUPTOR E ESPELHO</v>
      </c>
      <c r="C14413" s="519" t="s">
        <v>43742</v>
      </c>
      <c r="D14413" s="519" t="s">
        <v>43743</v>
      </c>
      <c r="E14413" s="519" t="s">
        <v>43725</v>
      </c>
      <c r="F14413" s="519" t="s">
        <v>43744</v>
      </c>
      <c r="I14413" s="519" t="s">
        <v>5</v>
      </c>
      <c r="J14413" s="650">
        <v>320.45999999999998</v>
      </c>
    </row>
    <row r="14414" spans="1:10">
      <c r="A14414" s="519" t="s">
        <v>14491</v>
      </c>
      <c r="B14414" s="519" t="str">
        <f t="shared" si="225"/>
        <v>INSTALACAO APARENTE DE PONTO PARA 2(DOIS) VENTILADORES DE TETO,EQUIVALENTE A 2,67 VARAS DE ELETRODUTO DE PVC DE 3/4",25,00M DE FIO 2,5MM2,CONEXOES,LUVAS E CURVA,EXCLUSIVE INTERRUPTOR E ESPELHO</v>
      </c>
      <c r="C14414" s="519" t="s">
        <v>43742</v>
      </c>
      <c r="D14414" s="519" t="s">
        <v>43743</v>
      </c>
      <c r="E14414" s="519" t="s">
        <v>43725</v>
      </c>
      <c r="F14414" s="519" t="s">
        <v>43744</v>
      </c>
      <c r="I14414" s="519" t="s">
        <v>5</v>
      </c>
      <c r="J14414" s="650">
        <v>293.01</v>
      </c>
    </row>
    <row r="14415" spans="1:10">
      <c r="A14415" s="519" t="s">
        <v>14492</v>
      </c>
      <c r="B14415" s="519" t="str">
        <f t="shared" si="225"/>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415" s="519" t="s">
        <v>43745</v>
      </c>
      <c r="D14415" s="519" t="s">
        <v>43746</v>
      </c>
      <c r="E14415" s="519" t="s">
        <v>43747</v>
      </c>
      <c r="F14415" s="519" t="s">
        <v>43748</v>
      </c>
      <c r="G14415" s="519" t="s">
        <v>43749</v>
      </c>
      <c r="H14415" s="519" t="s">
        <v>43750</v>
      </c>
      <c r="I14415" s="519" t="s">
        <v>5</v>
      </c>
      <c r="J14415" s="650">
        <v>592.66999999999996</v>
      </c>
    </row>
    <row r="14416" spans="1:10">
      <c r="A14416" s="519" t="s">
        <v>14493</v>
      </c>
      <c r="B14416" s="519" t="str">
        <f t="shared" si="225"/>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416" s="519" t="s">
        <v>43745</v>
      </c>
      <c r="D14416" s="519" t="s">
        <v>43746</v>
      </c>
      <c r="E14416" s="519" t="s">
        <v>43747</v>
      </c>
      <c r="F14416" s="519" t="s">
        <v>43748</v>
      </c>
      <c r="G14416" s="519" t="s">
        <v>43749</v>
      </c>
      <c r="H14416" s="519" t="s">
        <v>43750</v>
      </c>
      <c r="I14416" s="519" t="s">
        <v>5</v>
      </c>
      <c r="J14416" s="650">
        <v>562.52</v>
      </c>
    </row>
    <row r="14417" spans="1:10">
      <c r="A14417" s="519" t="s">
        <v>14494</v>
      </c>
      <c r="B14417" s="519" t="str">
        <f t="shared" si="225"/>
        <v>INSTALACAO DE PONTO PARA 3(TRES)VENTILADORES DE TETO,EQUIVALENTE A 3,30 VARAS DE ELETRODUTOS DE PVC DE 3/4",EMBUTIDO NALAJE,30,00M DE FIO 2,5MM2,CONEXOES,LUVAS E CURVA,EXCLUSIVE INTERRUPTOR E ESPELHO,INCLUSIVE ABERTURA E FECHAMENTO DE RASGO EM ALVENARIA</v>
      </c>
      <c r="C14417" s="519" t="s">
        <v>43751</v>
      </c>
      <c r="D14417" s="519" t="s">
        <v>43752</v>
      </c>
      <c r="E14417" s="519" t="s">
        <v>43753</v>
      </c>
      <c r="F14417" s="519" t="s">
        <v>43754</v>
      </c>
      <c r="G14417" s="519" t="s">
        <v>43755</v>
      </c>
      <c r="I14417" s="519" t="s">
        <v>5</v>
      </c>
      <c r="J14417" s="650">
        <v>473.38</v>
      </c>
    </row>
    <row r="14418" spans="1:10">
      <c r="A14418" s="519" t="s">
        <v>14495</v>
      </c>
      <c r="B14418" s="519" t="str">
        <f t="shared" si="225"/>
        <v>INSTALACAO DE PONTO PARA 3(TRES)VENTILADORES DE TETO,EQUIVALENTE A 3,30 VARAS DE ELETRODUTOS DE PVC DE 3/4",EMBUTIDO NALAJE,30,00M DE FIO 2,5MM2,CONEXOES,LUVAS E CURVA,EXCLUSIVE INTERRUPTOR E ESPELHO,INCLUSIVE ABERTURA E FECHAMENTO DE RASGO EM ALVENARIA</v>
      </c>
      <c r="C14418" s="519" t="s">
        <v>43751</v>
      </c>
      <c r="D14418" s="519" t="s">
        <v>43752</v>
      </c>
      <c r="E14418" s="519" t="s">
        <v>43753</v>
      </c>
      <c r="F14418" s="519" t="s">
        <v>43754</v>
      </c>
      <c r="G14418" s="519" t="s">
        <v>43755</v>
      </c>
      <c r="I14418" s="519" t="s">
        <v>5</v>
      </c>
      <c r="J14418" s="650">
        <v>426.86</v>
      </c>
    </row>
    <row r="14419" spans="1:10">
      <c r="A14419" s="519" t="s">
        <v>14496</v>
      </c>
      <c r="B14419" s="519" t="str">
        <f t="shared" si="225"/>
        <v>INSTALACAO DE PONTO PARA 3(TRES)VENTILADORES DE TETO,EQUIVALENTE A 3,30 VARAS DE ELETRODUTOS DE PVC DE 3/4",APARENTE,30,00M DE FIO 2,5MM2,CONEXOES,LUVAS E CURVA,EXCLUSIVE INTERRUPTOR E ESPELHO</v>
      </c>
      <c r="C14419" s="519" t="s">
        <v>43751</v>
      </c>
      <c r="D14419" s="519" t="s">
        <v>43756</v>
      </c>
      <c r="E14419" s="519" t="s">
        <v>43725</v>
      </c>
      <c r="F14419" s="519" t="s">
        <v>43744</v>
      </c>
      <c r="I14419" s="519" t="s">
        <v>5</v>
      </c>
      <c r="J14419" s="650">
        <v>364.37</v>
      </c>
    </row>
    <row r="14420" spans="1:10">
      <c r="A14420" s="519" t="s">
        <v>14497</v>
      </c>
      <c r="B14420" s="519" t="str">
        <f t="shared" si="225"/>
        <v>INSTALACAO DE PONTO PARA 3(TRES)VENTILADORES DE TETO,EQUIVALENTE A 3,30 VARAS DE ELETRODUTOS DE PVC DE 3/4",APARENTE,30,00M DE FIO 2,5MM2,CONEXOES,LUVAS E CURVA,EXCLUSIVE INTERRUPTOR E ESPELHO</v>
      </c>
      <c r="C14420" s="519" t="s">
        <v>43751</v>
      </c>
      <c r="D14420" s="519" t="s">
        <v>43756</v>
      </c>
      <c r="E14420" s="519" t="s">
        <v>43725</v>
      </c>
      <c r="F14420" s="519" t="s">
        <v>43744</v>
      </c>
      <c r="I14420" s="519" t="s">
        <v>5</v>
      </c>
      <c r="J14420" s="650">
        <v>334.22</v>
      </c>
    </row>
    <row r="14421" spans="1:10">
      <c r="A14421" s="519" t="s">
        <v>14498</v>
      </c>
      <c r="B14421" s="519" t="str">
        <f t="shared" si="225"/>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421" s="519" t="s">
        <v>43757</v>
      </c>
      <c r="D14421" s="519" t="s">
        <v>43746</v>
      </c>
      <c r="E14421" s="519" t="s">
        <v>43758</v>
      </c>
      <c r="F14421" s="519" t="s">
        <v>43759</v>
      </c>
      <c r="G14421" s="519" t="s">
        <v>43730</v>
      </c>
      <c r="H14421" s="519" t="s">
        <v>43731</v>
      </c>
      <c r="I14421" s="519" t="s">
        <v>5</v>
      </c>
      <c r="J14421" s="650">
        <v>760.35</v>
      </c>
    </row>
    <row r="14422" spans="1:10">
      <c r="A14422" s="519" t="s">
        <v>14499</v>
      </c>
      <c r="B14422" s="519" t="str">
        <f t="shared" si="225"/>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422" s="519" t="s">
        <v>43757</v>
      </c>
      <c r="D14422" s="519" t="s">
        <v>43746</v>
      </c>
      <c r="E14422" s="519" t="s">
        <v>43758</v>
      </c>
      <c r="F14422" s="519" t="s">
        <v>43759</v>
      </c>
      <c r="G14422" s="519" t="s">
        <v>43730</v>
      </c>
      <c r="H14422" s="519" t="s">
        <v>43731</v>
      </c>
      <c r="I14422" s="519" t="s">
        <v>5</v>
      </c>
      <c r="J14422" s="650">
        <v>727.49</v>
      </c>
    </row>
    <row r="14423" spans="1:10">
      <c r="A14423" s="519" t="s">
        <v>14500</v>
      </c>
      <c r="B14423" s="519" t="str">
        <f t="shared" si="225"/>
        <v>INSTALACAO DE PONTO DE TOMADA,EMBUTIDO NA ALVENARIA,EQUIVALENTE A 2 VARAS DE ELETRODUTO DE PVC RIGIDO DE 3/4",18,00M DEFIO 2,5MM2,CAIXAS,CONEXOES E TOMADA DE EMBUTIR,2P+T,10A,PADRAO BRASILEIRO,COM PLACA FOSFORESCENTE,INCLUSIVE ABERTURA E FECHAMENTO DE RASGO EM ALVENARIA</v>
      </c>
      <c r="C14423" s="519" t="s">
        <v>43760</v>
      </c>
      <c r="D14423" s="519" t="s">
        <v>43761</v>
      </c>
      <c r="E14423" s="519" t="s">
        <v>43762</v>
      </c>
      <c r="F14423" s="519" t="s">
        <v>43763</v>
      </c>
      <c r="G14423" s="519" t="s">
        <v>43583</v>
      </c>
      <c r="I14423" s="519" t="s">
        <v>5</v>
      </c>
      <c r="J14423" s="650">
        <v>330.55</v>
      </c>
    </row>
    <row r="14424" spans="1:10">
      <c r="A14424" s="519" t="s">
        <v>14501</v>
      </c>
      <c r="B14424" s="519" t="str">
        <f t="shared" si="225"/>
        <v>INSTALACAO DE PONTO DE TOMADA,EMBUTIDO NA ALVENARIA,EQUIVALENTE A 2 VARAS DE ELETRODUTO DE PVC RIGIDO DE 3/4",18,00M DEFIO 2,5MM2,CAIXAS,CONEXOES E TOMADA DE EMBUTIR,2P+T,10A,PADRAO BRASILEIRO,COM PLACA FOSFORESCENTE,INCLUSIVE ABERTURA E FECHAMENTO DE RASGO EM ALVENARIA</v>
      </c>
      <c r="C14424" s="519" t="s">
        <v>43760</v>
      </c>
      <c r="D14424" s="519" t="s">
        <v>43761</v>
      </c>
      <c r="E14424" s="519" t="s">
        <v>43762</v>
      </c>
      <c r="F14424" s="519" t="s">
        <v>43763</v>
      </c>
      <c r="G14424" s="519" t="s">
        <v>43583</v>
      </c>
      <c r="I14424" s="519" t="s">
        <v>5</v>
      </c>
      <c r="J14424" s="650">
        <v>297.20999999999998</v>
      </c>
    </row>
    <row r="14425" spans="1:10">
      <c r="A14425" s="519" t="s">
        <v>14502</v>
      </c>
      <c r="B14425" s="519" t="str">
        <f t="shared" si="225"/>
        <v>INSTALACAO DE PONTO DE TOMADA,APARENTE,EQUIVALENTE A 2 VARAS DE ELETRODUTO DE PVC RIGIDO DE 3/4",18,00M DE FIO 2,5MM2,CAIXAS,CONEXOES E TOMADA DE SOBREPOR 2P+T,10A,PADRAO BRASILEIRO</v>
      </c>
      <c r="C14425" s="519" t="s">
        <v>43764</v>
      </c>
      <c r="D14425" s="519" t="s">
        <v>43765</v>
      </c>
      <c r="E14425" s="519" t="s">
        <v>43766</v>
      </c>
      <c r="F14425" s="519" t="s">
        <v>32884</v>
      </c>
      <c r="I14425" s="519" t="s">
        <v>5</v>
      </c>
      <c r="J14425" s="650">
        <v>263.14999999999998</v>
      </c>
    </row>
    <row r="14426" spans="1:10">
      <c r="A14426" s="519" t="s">
        <v>14503</v>
      </c>
      <c r="B14426" s="519" t="str">
        <f t="shared" si="225"/>
        <v>INSTALACAO DE PONTO DE TOMADA,APARENTE,EQUIVALENTE A 2 VARAS DE ELETRODUTO DE PVC RIGIDO DE 3/4",18,00M DE FIO 2,5MM2,CAIXAS,CONEXOES E TOMADA DE SOBREPOR 2P+T,10A,PADRAO BRASILEIRO</v>
      </c>
      <c r="C14426" s="519" t="s">
        <v>43764</v>
      </c>
      <c r="D14426" s="519" t="s">
        <v>43765</v>
      </c>
      <c r="E14426" s="519" t="s">
        <v>43766</v>
      </c>
      <c r="F14426" s="519" t="s">
        <v>32884</v>
      </c>
      <c r="I14426" s="519" t="s">
        <v>5</v>
      </c>
      <c r="J14426" s="650">
        <v>239.64</v>
      </c>
    </row>
    <row r="14427" spans="1:10">
      <c r="A14427" s="519" t="s">
        <v>14504</v>
      </c>
      <c r="B14427" s="519" t="str">
        <f t="shared" si="225"/>
        <v>INSTALACAO DE PONTO DE TOMADA,EMBUTIDO NA ALVENARIA,EQUIVALENTE A 2 VARAS DE ELETRODUTO DE PVC RIGIDO DE 3/4",18,00M DEFIO 2,5MM2,CAIXAS,CONEXOES E TOMADA DE EMBUTIR 2P+T,20A,PADRAO BRASILEIRO,COM PLACA FOSFORESCENTE,INCLUSIVE ABERTURA E FECHAMENTO DE RASGO EM ALVENARIA</v>
      </c>
      <c r="C14427" s="519" t="s">
        <v>43760</v>
      </c>
      <c r="D14427" s="519" t="s">
        <v>43761</v>
      </c>
      <c r="E14427" s="519" t="s">
        <v>43767</v>
      </c>
      <c r="F14427" s="519" t="s">
        <v>43763</v>
      </c>
      <c r="G14427" s="519" t="s">
        <v>43583</v>
      </c>
      <c r="I14427" s="519" t="s">
        <v>5</v>
      </c>
      <c r="J14427" s="650">
        <v>330.77</v>
      </c>
    </row>
    <row r="14428" spans="1:10">
      <c r="A14428" s="519" t="s">
        <v>14505</v>
      </c>
      <c r="B14428" s="519" t="str">
        <f t="shared" si="225"/>
        <v>INSTALACAO DE PONTO DE TOMADA,EMBUTIDO NA ALVENARIA,EQUIVALENTE A 2 VARAS DE ELETRODUTO DE PVC RIGIDO DE 3/4",18,00M DEFIO 2,5MM2,CAIXAS,CONEXOES E TOMADA DE EMBUTIR 2P+T,20A,PADRAO BRASILEIRO,COM PLACA FOSFORESCENTE,INCLUSIVE ABERTURA E FECHAMENTO DE RASGO EM ALVENARIA</v>
      </c>
      <c r="C14428" s="519" t="s">
        <v>43760</v>
      </c>
      <c r="D14428" s="519" t="s">
        <v>43761</v>
      </c>
      <c r="E14428" s="519" t="s">
        <v>43767</v>
      </c>
      <c r="F14428" s="519" t="s">
        <v>43763</v>
      </c>
      <c r="G14428" s="519" t="s">
        <v>43583</v>
      </c>
      <c r="I14428" s="519" t="s">
        <v>5</v>
      </c>
      <c r="J14428" s="650">
        <v>297.43</v>
      </c>
    </row>
    <row r="14429" spans="1:10">
      <c r="A14429" s="519" t="s">
        <v>14506</v>
      </c>
      <c r="B14429" s="519" t="str">
        <f t="shared" si="225"/>
        <v>INSTALACAO DE PONTO DE TOMADA,APARENTE,EQUIVALENTE A 2 VARAS DE ELETRODUTO DE PVC RIGIDO DE 3/4",18,00M DE FIO 2,5MM2,CAIXAS,CONEXOES E TOMADA DE SOBREPOR 2P+T,20A,PADRAO BRASILEIRO,COM PLACA FOSFORESCENTE</v>
      </c>
      <c r="C14429" s="519" t="s">
        <v>43764</v>
      </c>
      <c r="D14429" s="519" t="s">
        <v>43765</v>
      </c>
      <c r="E14429" s="519" t="s">
        <v>43768</v>
      </c>
      <c r="F14429" s="519" t="s">
        <v>43769</v>
      </c>
      <c r="I14429" s="519" t="s">
        <v>5</v>
      </c>
      <c r="J14429" s="650">
        <v>264.64999999999998</v>
      </c>
    </row>
    <row r="14430" spans="1:10">
      <c r="A14430" s="519" t="s">
        <v>14507</v>
      </c>
      <c r="B14430" s="519" t="str">
        <f t="shared" si="225"/>
        <v>INSTALACAO DE PONTO DE TOMADA,APARENTE,EQUIVALENTE A 2 VARAS DE ELETRODUTO DE PVC RIGIDO DE 3/4",18,00M DE FIO 2,5MM2,CAIXAS,CONEXOES E TOMADA DE SOBREPOR 2P+T,20A,PADRAO BRASILEIRO,COM PLACA FOSFORESCENTE</v>
      </c>
      <c r="C14430" s="519" t="s">
        <v>43764</v>
      </c>
      <c r="D14430" s="519" t="s">
        <v>43765</v>
      </c>
      <c r="E14430" s="519" t="s">
        <v>43768</v>
      </c>
      <c r="F14430" s="519" t="s">
        <v>43769</v>
      </c>
      <c r="I14430" s="519" t="s">
        <v>5</v>
      </c>
      <c r="J14430" s="650">
        <v>241.14</v>
      </c>
    </row>
    <row r="14431" spans="1:10">
      <c r="A14431" s="519" t="s">
        <v>14508</v>
      </c>
      <c r="B14431" s="519" t="str">
        <f t="shared" si="225"/>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431" s="519" t="s">
        <v>43770</v>
      </c>
      <c r="D14431" s="519" t="s">
        <v>43771</v>
      </c>
      <c r="E14431" s="519" t="s">
        <v>43772</v>
      </c>
      <c r="F14431" s="519" t="s">
        <v>43773</v>
      </c>
      <c r="G14431" s="519" t="s">
        <v>43774</v>
      </c>
      <c r="I14431" s="519" t="s">
        <v>5</v>
      </c>
      <c r="J14431" s="650">
        <v>485.31</v>
      </c>
    </row>
    <row r="14432" spans="1:10">
      <c r="A14432" s="519" t="s">
        <v>14509</v>
      </c>
      <c r="B14432" s="519" t="str">
        <f t="shared" si="225"/>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432" s="519" t="s">
        <v>43770</v>
      </c>
      <c r="D14432" s="519" t="s">
        <v>43771</v>
      </c>
      <c r="E14432" s="519" t="s">
        <v>43772</v>
      </c>
      <c r="F14432" s="519" t="s">
        <v>43773</v>
      </c>
      <c r="G14432" s="519" t="s">
        <v>43774</v>
      </c>
      <c r="I14432" s="519" t="s">
        <v>5</v>
      </c>
      <c r="J14432" s="650">
        <v>459.08</v>
      </c>
    </row>
    <row r="14433" spans="1:10">
      <c r="A14433" s="519" t="s">
        <v>14510</v>
      </c>
      <c r="B14433" s="519" t="str">
        <f t="shared" si="225"/>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433" s="519" t="s">
        <v>43770</v>
      </c>
      <c r="D14433" s="519" t="s">
        <v>43775</v>
      </c>
      <c r="E14433" s="519" t="s">
        <v>43776</v>
      </c>
      <c r="F14433" s="519" t="s">
        <v>43777</v>
      </c>
      <c r="G14433" s="519" t="s">
        <v>43778</v>
      </c>
      <c r="I14433" s="519" t="s">
        <v>5</v>
      </c>
      <c r="J14433" s="650">
        <v>486.81</v>
      </c>
    </row>
    <row r="14434" spans="1:10">
      <c r="A14434" s="519" t="s">
        <v>14511</v>
      </c>
      <c r="B14434" s="519" t="str">
        <f t="shared" si="225"/>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434" s="519" t="s">
        <v>43770</v>
      </c>
      <c r="D14434" s="519" t="s">
        <v>43775</v>
      </c>
      <c r="E14434" s="519" t="s">
        <v>43776</v>
      </c>
      <c r="F14434" s="519" t="s">
        <v>43777</v>
      </c>
      <c r="G14434" s="519" t="s">
        <v>43778</v>
      </c>
      <c r="I14434" s="519" t="s">
        <v>5</v>
      </c>
      <c r="J14434" s="650">
        <v>460.58</v>
      </c>
    </row>
    <row r="14435" spans="1:10">
      <c r="A14435" s="519" t="s">
        <v>14512</v>
      </c>
      <c r="B14435" s="519" t="str">
        <f t="shared" si="225"/>
        <v>INSTALACAO DE PONTO DE TOMADA,EMBUTIDO NA ALVENARIA,EQUIVALENTE A 2 VARAS DE ELETRODUTO DE PVC RIGIDO DE 1/2",18,00M DEFIO 2,5MM2,CAIXAS,CONEXOES E TOMADA DE EMBUTIR 2P+T,10A,COMPLACA FOSFORESCENTE,INCLUSIVE ABERTURA E FECHAMENTO DE RASGO EM ALVENARIA</v>
      </c>
      <c r="C14435" s="519" t="s">
        <v>43760</v>
      </c>
      <c r="D14435" s="519" t="s">
        <v>43779</v>
      </c>
      <c r="E14435" s="519" t="s">
        <v>43780</v>
      </c>
      <c r="F14435" s="519" t="s">
        <v>43562</v>
      </c>
      <c r="G14435" s="519" t="s">
        <v>43781</v>
      </c>
      <c r="I14435" s="519" t="s">
        <v>5</v>
      </c>
      <c r="J14435" s="650">
        <v>261.39999999999998</v>
      </c>
    </row>
    <row r="14436" spans="1:10">
      <c r="A14436" s="519" t="s">
        <v>14513</v>
      </c>
      <c r="B14436" s="519" t="str">
        <f t="shared" si="225"/>
        <v>INSTALACAO DE PONTO DE TOMADA,EMBUTIDO NA ALVENARIA,EQUIVALENTE A 2 VARAS DE ELETRODUTO DE PVC RIGIDO DE 1/2",18,00M DEFIO 2,5MM2,CAIXAS,CONEXOES E TOMADA DE EMBUTIR 2P+T,10A,COMPLACA FOSFORESCENTE,INCLUSIVE ABERTURA E FECHAMENTO DE RASGO EM ALVENARIA</v>
      </c>
      <c r="C14436" s="519" t="s">
        <v>43760</v>
      </c>
      <c r="D14436" s="519" t="s">
        <v>43779</v>
      </c>
      <c r="E14436" s="519" t="s">
        <v>43780</v>
      </c>
      <c r="F14436" s="519" t="s">
        <v>43562</v>
      </c>
      <c r="G14436" s="519" t="s">
        <v>43781</v>
      </c>
      <c r="I14436" s="519" t="s">
        <v>5</v>
      </c>
      <c r="J14436" s="650">
        <v>235.8</v>
      </c>
    </row>
    <row r="14437" spans="1:10">
      <c r="A14437" s="519" t="s">
        <v>14514</v>
      </c>
      <c r="B14437" s="519" t="str">
        <f t="shared" si="225"/>
        <v>INSTALACAO DE PONTO DE TOMADA,APARENTE,EQUIVALENTE A 2 VARAS DE ELETRODUTO DE PVC RIGIDO DE 1/2",18,00M DE FIO 2,5MM2,CAIXAS,CONEXOES E TOMADA DE SOBREPOR 2P+T,10A</v>
      </c>
      <c r="C14437" s="519" t="s">
        <v>43764</v>
      </c>
      <c r="D14437" s="519" t="s">
        <v>43782</v>
      </c>
      <c r="E14437" s="519" t="s">
        <v>43783</v>
      </c>
      <c r="I14437" s="519" t="s">
        <v>5</v>
      </c>
      <c r="J14437" s="650">
        <v>234.67</v>
      </c>
    </row>
    <row r="14438" spans="1:10">
      <c r="A14438" s="519" t="s">
        <v>14515</v>
      </c>
      <c r="B14438" s="519" t="str">
        <f t="shared" si="225"/>
        <v>INSTALACAO DE PONTO DE TOMADA,APARENTE,EQUIVALENTE A 2 VARAS DE ELETRODUTO DE PVC RIGIDO DE 1/2",18,00M DE FIO 2,5MM2,CAIXAS,CONEXOES E TOMADA DE SOBREPOR 2P+T,10A</v>
      </c>
      <c r="C14438" s="519" t="s">
        <v>43764</v>
      </c>
      <c r="D14438" s="519" t="s">
        <v>43782</v>
      </c>
      <c r="E14438" s="519" t="s">
        <v>43783</v>
      </c>
      <c r="I14438" s="519" t="s">
        <v>5</v>
      </c>
      <c r="J14438" s="650">
        <v>213.87</v>
      </c>
    </row>
    <row r="14439" spans="1:10">
      <c r="A14439" s="519" t="s">
        <v>14516</v>
      </c>
      <c r="B14439" s="519" t="str">
        <f t="shared" si="225"/>
        <v>INSTALACAO DE PONTO DE TOMADA,EMBUTIDO NA ALVENARIA,EQUIVALENTE A 2 VARAS DE ELETRODUTO DE PVC RIGIDO DE 1/2",18,00M DEFIO 2,5MM2,CAIXAS,CONEXOES E TOMADA,DE EMBUTIR 2P+T,20A,COMPLACA FOSFORESCENTE,INCLUSIVE ABERTURA E FECHAMENTO DE RASGO EM ALVENARIA</v>
      </c>
      <c r="C14439" s="519" t="s">
        <v>43760</v>
      </c>
      <c r="D14439" s="519" t="s">
        <v>43779</v>
      </c>
      <c r="E14439" s="519" t="s">
        <v>43784</v>
      </c>
      <c r="F14439" s="519" t="s">
        <v>43562</v>
      </c>
      <c r="G14439" s="519" t="s">
        <v>43781</v>
      </c>
      <c r="I14439" s="519" t="s">
        <v>5</v>
      </c>
      <c r="J14439" s="650">
        <v>261.62</v>
      </c>
    </row>
    <row r="14440" spans="1:10">
      <c r="A14440" s="519" t="s">
        <v>14517</v>
      </c>
      <c r="B14440" s="519" t="str">
        <f t="shared" si="225"/>
        <v>INSTALACAO DE PONTO DE TOMADA,EMBUTIDO NA ALVENARIA,EQUIVALENTE A 2 VARAS DE ELETRODUTO DE PVC RIGIDO DE 1/2",18,00M DEFIO 2,5MM2,CAIXAS,CONEXOES E TOMADA,DE EMBUTIR 2P+T,20A,COMPLACA FOSFORESCENTE,INCLUSIVE ABERTURA E FECHAMENTO DE RASGO EM ALVENARIA</v>
      </c>
      <c r="C14440" s="519" t="s">
        <v>43760</v>
      </c>
      <c r="D14440" s="519" t="s">
        <v>43779</v>
      </c>
      <c r="E14440" s="519" t="s">
        <v>43784</v>
      </c>
      <c r="F14440" s="519" t="s">
        <v>43562</v>
      </c>
      <c r="G14440" s="519" t="s">
        <v>43781</v>
      </c>
      <c r="I14440" s="519" t="s">
        <v>5</v>
      </c>
      <c r="J14440" s="650">
        <v>236.02</v>
      </c>
    </row>
    <row r="14441" spans="1:10">
      <c r="A14441" s="519" t="s">
        <v>14518</v>
      </c>
      <c r="B14441" s="519" t="str">
        <f t="shared" si="225"/>
        <v>INSTALACAO DE PONTO DE TOMADA,APARENTE,EQUIVALENTE A 2 VARAS DE ELETRODUTO DE PVC RIGIDO DE 1/2",18,00M DE FIO 2,5MM2,CAIXAS,CONEXOES E TOMADA DE SOBREPOR 2P+T,20A</v>
      </c>
      <c r="C14441" s="519" t="s">
        <v>43764</v>
      </c>
      <c r="D14441" s="519" t="s">
        <v>43782</v>
      </c>
      <c r="E14441" s="519" t="s">
        <v>43785</v>
      </c>
      <c r="I14441" s="519" t="s">
        <v>5</v>
      </c>
      <c r="J14441" s="650">
        <v>236.17</v>
      </c>
    </row>
    <row r="14442" spans="1:10">
      <c r="A14442" s="519" t="s">
        <v>14519</v>
      </c>
      <c r="B14442" s="519" t="str">
        <f t="shared" si="225"/>
        <v>INSTALACAO DE PONTO DE TOMADA,APARENTE,EQUIVALENTE A 2 VARAS DE ELETRODUTO DE PVC RIGIDO DE 1/2",18,00M DE FIO 2,5MM2,CAIXAS,CONEXOES E TOMADA DE SOBREPOR 2P+T,20A</v>
      </c>
      <c r="C14442" s="519" t="s">
        <v>43764</v>
      </c>
      <c r="D14442" s="519" t="s">
        <v>43782</v>
      </c>
      <c r="E14442" s="519" t="s">
        <v>43785</v>
      </c>
      <c r="I14442" s="519" t="s">
        <v>5</v>
      </c>
      <c r="J14442" s="650">
        <v>215.37</v>
      </c>
    </row>
    <row r="14443" spans="1:10">
      <c r="A14443" s="519" t="s">
        <v>14520</v>
      </c>
      <c r="B14443" s="519" t="str">
        <f t="shared" si="225"/>
        <v>INSTALACAO DE PONTO DE TOMADA,APARENTE COM CANALETA PERFURADA,SENDO ESTA LIGADA A ELETROCALHA PRINCIPAL(EXCLUSIVE ESTA),EQUIVALENTE A 1 VARA DE CANALETA E 2 VARAS DE ELETRODUTO DEPVC RIGIDO DE 1/2", 36,00M DE FIO 2,5MM2,CAIXAS,CONEXOES E TOMADA DE SOBREPOR 2P+T,10A</v>
      </c>
      <c r="C14443" s="519" t="s">
        <v>43770</v>
      </c>
      <c r="D14443" s="519" t="s">
        <v>43771</v>
      </c>
      <c r="E14443" s="519" t="s">
        <v>43786</v>
      </c>
      <c r="F14443" s="519" t="s">
        <v>43787</v>
      </c>
      <c r="G14443" s="519" t="s">
        <v>43788</v>
      </c>
      <c r="I14443" s="519" t="s">
        <v>5</v>
      </c>
      <c r="J14443" s="650">
        <v>417.75</v>
      </c>
    </row>
    <row r="14444" spans="1:10">
      <c r="A14444" s="519" t="s">
        <v>14521</v>
      </c>
      <c r="B14444" s="519" t="str">
        <f t="shared" si="225"/>
        <v>INSTALACAO DE PONTO DE TOMADA,APARENTE COM CANALETA PERFURADA,SENDO ESTA LIGADA A ELETROCALHA PRINCIPAL(EXCLUSIVE ESTA),EQUIVALENTE A 1 VARA DE CANALETA E 2 VARAS DE ELETRODUTO DEPVC RIGIDO DE 1/2", 36,00M DE FIO 2,5MM2,CAIXAS,CONEXOES E TOMADA DE SOBREPOR 2P+T,10A</v>
      </c>
      <c r="C14444" s="519" t="s">
        <v>43770</v>
      </c>
      <c r="D14444" s="519" t="s">
        <v>43771</v>
      </c>
      <c r="E14444" s="519" t="s">
        <v>43786</v>
      </c>
      <c r="F14444" s="519" t="s">
        <v>43787</v>
      </c>
      <c r="G14444" s="519" t="s">
        <v>43788</v>
      </c>
      <c r="I14444" s="519" t="s">
        <v>5</v>
      </c>
      <c r="J14444" s="650">
        <v>394.24</v>
      </c>
    </row>
    <row r="14445" spans="1:10">
      <c r="A14445" s="519" t="s">
        <v>14522</v>
      </c>
      <c r="B14445" s="519" t="str">
        <f t="shared" si="225"/>
        <v>INSTALACAO DE PONTO DE TOMADA,APARENTE COM CANALETA PERFURADA,SENDO ESTA LIGADA A ELETROCALHA PRINCIPAL(EXCLUSIVE ESTA),EQUIVALENTE A 1 VARA DE CANALETA 2 VARAS DE ELETRODUTO DE PVC RIGIDO DE 1/2", 36,00M DE FIO 2,5MM2,CAIXAS,CONEXOES E TOMADA DE SOBRPOR 2P+T,20A</v>
      </c>
      <c r="C14445" s="519" t="s">
        <v>43770</v>
      </c>
      <c r="D14445" s="519" t="s">
        <v>43771</v>
      </c>
      <c r="E14445" s="519" t="s">
        <v>43789</v>
      </c>
      <c r="F14445" s="519" t="s">
        <v>43790</v>
      </c>
      <c r="G14445" s="519" t="s">
        <v>43791</v>
      </c>
      <c r="I14445" s="519" t="s">
        <v>5</v>
      </c>
      <c r="J14445" s="650">
        <v>419.25</v>
      </c>
    </row>
    <row r="14446" spans="1:10">
      <c r="A14446" s="519" t="s">
        <v>14523</v>
      </c>
      <c r="B14446" s="519" t="str">
        <f t="shared" si="225"/>
        <v>INSTALACAO DE PONTO DE TOMADA,APARENTE COM CANALETA PERFURADA,SENDO ESTA LIGADA A ELETROCALHA PRINCIPAL(EXCLUSIVE ESTA),EQUIVALENTE A 1 VARA DE CANALETA 2 VARAS DE ELETRODUTO DE PVC RIGIDO DE 1/2", 36,00M DE FIO 2,5MM2,CAIXAS,CONEXOES E TOMADA DE SOBRPOR 2P+T,20A</v>
      </c>
      <c r="C14446" s="519" t="s">
        <v>43770</v>
      </c>
      <c r="D14446" s="519" t="s">
        <v>43771</v>
      </c>
      <c r="E14446" s="519" t="s">
        <v>43789</v>
      </c>
      <c r="F14446" s="519" t="s">
        <v>43790</v>
      </c>
      <c r="G14446" s="519" t="s">
        <v>43791</v>
      </c>
      <c r="I14446" s="519" t="s">
        <v>5</v>
      </c>
      <c r="J14446" s="650">
        <v>395.74</v>
      </c>
    </row>
    <row r="14447" spans="1:10">
      <c r="A14447" s="519" t="s">
        <v>14524</v>
      </c>
      <c r="B14447" s="519" t="str">
        <f t="shared" si="225"/>
        <v>INSTALACAO DE UM CONJUNTO DE 2 TOMADAS,EMBUTIDO NA ALVENARIA,EQUIVALENTE A 3 VARAS DE ELETRODUTO DE PVC RIGIDO DE 3/4",27,00M DE FIO 2,5MM2,CAIXAS,CONEXOES E TOMADAS DE EMBUTIR 2P+T,10A,COM PLACA FOSFORESCENTE,INCLUSIVE ABERTURA E FECHAMENTO DE RASGO EM ALVENARIA</v>
      </c>
      <c r="C14447" s="519" t="s">
        <v>43792</v>
      </c>
      <c r="D14447" s="519" t="s">
        <v>43793</v>
      </c>
      <c r="E14447" s="519" t="s">
        <v>43794</v>
      </c>
      <c r="F14447" s="519" t="s">
        <v>43795</v>
      </c>
      <c r="G14447" s="519" t="s">
        <v>43796</v>
      </c>
      <c r="I14447" s="519" t="s">
        <v>5</v>
      </c>
      <c r="J14447" s="650">
        <v>444.29</v>
      </c>
    </row>
    <row r="14448" spans="1:10">
      <c r="A14448" s="519" t="s">
        <v>14525</v>
      </c>
      <c r="B14448" s="519" t="str">
        <f t="shared" si="225"/>
        <v>INSTALACAO DE UM CONJUNTO DE 2 TOMADAS,EMBUTIDO NA ALVENARIA,EQUIVALENTE A 3 VARAS DE ELETRODUTO DE PVC RIGIDO DE 3/4",27,00M DE FIO 2,5MM2,CAIXAS,CONEXOES E TOMADAS DE EMBUTIR 2P+T,10A,COM PLACA FOSFORESCENTE,INCLUSIVE ABERTURA E FECHAMENTO DE RASGO EM ALVENARIA</v>
      </c>
      <c r="C14448" s="519" t="s">
        <v>43792</v>
      </c>
      <c r="D14448" s="519" t="s">
        <v>43793</v>
      </c>
      <c r="E14448" s="519" t="s">
        <v>43794</v>
      </c>
      <c r="F14448" s="519" t="s">
        <v>43795</v>
      </c>
      <c r="G14448" s="519" t="s">
        <v>43796</v>
      </c>
      <c r="I14448" s="519" t="s">
        <v>5</v>
      </c>
      <c r="J14448" s="650">
        <v>401.04</v>
      </c>
    </row>
    <row r="14449" spans="1:10">
      <c r="A14449" s="519" t="s">
        <v>14526</v>
      </c>
      <c r="B14449" s="519" t="str">
        <f t="shared" si="225"/>
        <v>INSTALACAO DE UM CONJUNTO DE 2 TOMADAS,APARENTE,EQUIVALENTEA 3 VARAS DE ELETRODUTO DE PVC RIGIDO DE 3/4",27,00M DE FIO2,5MM2,CAIXAS,CONEXOES E TOMADAS DE SOBREPOR 2P+T,10A</v>
      </c>
      <c r="C14449" s="519" t="s">
        <v>43797</v>
      </c>
      <c r="D14449" s="519" t="s">
        <v>43798</v>
      </c>
      <c r="E14449" s="519" t="s">
        <v>43799</v>
      </c>
      <c r="I14449" s="519" t="s">
        <v>5</v>
      </c>
      <c r="J14449" s="650">
        <v>345.28</v>
      </c>
    </row>
    <row r="14450" spans="1:10">
      <c r="A14450" s="519" t="s">
        <v>14527</v>
      </c>
      <c r="B14450" s="519" t="str">
        <f t="shared" si="225"/>
        <v>INSTALACAO DE UM CONJUNTO DE 2 TOMADAS,APARENTE,EQUIVALENTEA 3 VARAS DE ELETRODUTO DE PVC RIGIDO DE 3/4",27,00M DE FIO2,5MM2,CAIXAS,CONEXOES E TOMADAS DE SOBREPOR 2P+T,10A</v>
      </c>
      <c r="C14450" s="519" t="s">
        <v>43797</v>
      </c>
      <c r="D14450" s="519" t="s">
        <v>43798</v>
      </c>
      <c r="E14450" s="519" t="s">
        <v>43799</v>
      </c>
      <c r="I14450" s="519" t="s">
        <v>5</v>
      </c>
      <c r="J14450" s="650">
        <v>316.35000000000002</v>
      </c>
    </row>
    <row r="14451" spans="1:10">
      <c r="A14451" s="519" t="s">
        <v>14528</v>
      </c>
      <c r="B14451" s="519" t="str">
        <f t="shared" si="225"/>
        <v>INSTALACAO DE UM CONJUNTO DE 2 TOMADAS,EMBUTIDO NA ALVENARIA,EQUIVALENTE A 3 VARAS DE ELETRODUTO DE PVC RIGIDO DE 3/4",27,00M DE FIO 2,5MM2,CAIXAS,CONEXOES E TOMADAS DE EMBUTIR 2P+T,20A,COM PLACA FOSFORESCENTE,INCLUSIVE ABERTURA E FECHAMENTO DE RASGO EM ALVENARIA</v>
      </c>
      <c r="C14451" s="519" t="s">
        <v>43792</v>
      </c>
      <c r="D14451" s="519" t="s">
        <v>43793</v>
      </c>
      <c r="E14451" s="519" t="s">
        <v>43794</v>
      </c>
      <c r="F14451" s="519" t="s">
        <v>43800</v>
      </c>
      <c r="G14451" s="519" t="s">
        <v>43796</v>
      </c>
      <c r="I14451" s="519" t="s">
        <v>5</v>
      </c>
      <c r="J14451" s="650">
        <v>447.81</v>
      </c>
    </row>
    <row r="14452" spans="1:10">
      <c r="A14452" s="519" t="s">
        <v>14529</v>
      </c>
      <c r="B14452" s="519" t="str">
        <f t="shared" si="225"/>
        <v>INSTALACAO DE UM CONJUNTO DE 2 TOMADAS,EMBUTIDO NA ALVENARIA,EQUIVALENTE A 3 VARAS DE ELETRODUTO DE PVC RIGIDO DE 3/4",27,00M DE FIO 2,5MM2,CAIXAS,CONEXOES E TOMADAS DE EMBUTIR 2P+T,20A,COM PLACA FOSFORESCENTE,INCLUSIVE ABERTURA E FECHAMENTO DE RASGO EM ALVENARIA</v>
      </c>
      <c r="C14452" s="519" t="s">
        <v>43792</v>
      </c>
      <c r="D14452" s="519" t="s">
        <v>43793</v>
      </c>
      <c r="E14452" s="519" t="s">
        <v>43794</v>
      </c>
      <c r="F14452" s="519" t="s">
        <v>43800</v>
      </c>
      <c r="G14452" s="519" t="s">
        <v>43796</v>
      </c>
      <c r="I14452" s="519" t="s">
        <v>5</v>
      </c>
      <c r="J14452" s="650">
        <v>404.15</v>
      </c>
    </row>
    <row r="14453" spans="1:10">
      <c r="A14453" s="519" t="s">
        <v>14530</v>
      </c>
      <c r="B14453" s="519" t="str">
        <f t="shared" si="225"/>
        <v>INSTALACAO DE UM CONJUNTO DE 2 TOMADAS,APARENTE,EQUIVALENTEA 3 VARAS DE ELETRODUTO DE PVC RIGIDO DE 3/4",27,00M DE FIO2,5MM2,CAIXAS,CONEXOES E TOMADAS DE SOBREPOR 2P+T,20A</v>
      </c>
      <c r="C14453" s="519" t="s">
        <v>43797</v>
      </c>
      <c r="D14453" s="519" t="s">
        <v>43798</v>
      </c>
      <c r="E14453" s="519" t="s">
        <v>43801</v>
      </c>
      <c r="I14453" s="519" t="s">
        <v>5</v>
      </c>
      <c r="J14453" s="650">
        <v>348.28</v>
      </c>
    </row>
    <row r="14454" spans="1:10">
      <c r="A14454" s="519" t="s">
        <v>14531</v>
      </c>
      <c r="B14454" s="519" t="str">
        <f t="shared" si="225"/>
        <v>INSTALACAO DE UM CONJUNTO DE 2 TOMADAS,APARENTE,EQUIVALENTEA 3 VARAS DE ELETRODUTO DE PVC RIGIDO DE 3/4",27,00M DE FIO2,5MM2,CAIXAS,CONEXOES E TOMADAS DE SOBREPOR 2P+T,20A</v>
      </c>
      <c r="C14454" s="519" t="s">
        <v>43797</v>
      </c>
      <c r="D14454" s="519" t="s">
        <v>43798</v>
      </c>
      <c r="E14454" s="519" t="s">
        <v>43801</v>
      </c>
      <c r="I14454" s="519" t="s">
        <v>5</v>
      </c>
      <c r="J14454" s="650">
        <v>319.35000000000002</v>
      </c>
    </row>
    <row r="14455" spans="1:10">
      <c r="A14455" s="519" t="s">
        <v>14532</v>
      </c>
      <c r="B14455" s="519"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2P+T,10A</v>
      </c>
      <c r="C14455" s="519" t="s">
        <v>43802</v>
      </c>
      <c r="D14455" s="519" t="s">
        <v>43803</v>
      </c>
      <c r="E14455" s="519" t="s">
        <v>43804</v>
      </c>
      <c r="F14455" s="519" t="s">
        <v>43805</v>
      </c>
      <c r="G14455" s="519" t="s">
        <v>43806</v>
      </c>
      <c r="I14455" s="519" t="s">
        <v>5</v>
      </c>
      <c r="J14455" s="650">
        <v>629.32000000000005</v>
      </c>
    </row>
    <row r="14456" spans="1:10">
      <c r="A14456" s="519" t="s">
        <v>14533</v>
      </c>
      <c r="B14456" s="519"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2P+T,10A</v>
      </c>
      <c r="C14456" s="519" t="s">
        <v>43802</v>
      </c>
      <c r="D14456" s="519" t="s">
        <v>43803</v>
      </c>
      <c r="E14456" s="519" t="s">
        <v>43804</v>
      </c>
      <c r="F14456" s="519" t="s">
        <v>43805</v>
      </c>
      <c r="G14456" s="519" t="s">
        <v>43806</v>
      </c>
      <c r="I14456" s="519" t="s">
        <v>5</v>
      </c>
      <c r="J14456" s="650">
        <v>597.67999999999995</v>
      </c>
    </row>
    <row r="14457" spans="1:10">
      <c r="A14457" s="519" t="s">
        <v>14534</v>
      </c>
      <c r="B14457" s="519"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2P+T,20A</v>
      </c>
      <c r="C14457" s="519" t="s">
        <v>43802</v>
      </c>
      <c r="D14457" s="519" t="s">
        <v>43803</v>
      </c>
      <c r="E14457" s="519" t="s">
        <v>43807</v>
      </c>
      <c r="F14457" s="519" t="s">
        <v>43805</v>
      </c>
      <c r="G14457" s="519" t="s">
        <v>43808</v>
      </c>
      <c r="I14457" s="519" t="s">
        <v>5</v>
      </c>
      <c r="J14457" s="650">
        <v>632.32000000000005</v>
      </c>
    </row>
    <row r="14458" spans="1:10">
      <c r="A14458" s="519" t="s">
        <v>14535</v>
      </c>
      <c r="B14458" s="519" t="str">
        <f t="shared" si="225"/>
        <v>INSTALACAO DE UM CONJUNTO DE 2 TOMADAS,APARENTE COM CANALETA PERFURADA,SENDO ESTA LIGADA A ELETROCALHA PRINCIPAL(EXCLUSIVE ESTA),EQUIVALENTE A 1.5 VARAS DE CANALETA E 5 VARAS DE ELETRODUTO DE PVC RIGIDO DE 3/4", 45,00M DE FIO 2,5MM2,CAIXAS,CONEXOES E TOMADAS DE SOBREPOR 2P+T,20A</v>
      </c>
      <c r="C14458" s="519" t="s">
        <v>43802</v>
      </c>
      <c r="D14458" s="519" t="s">
        <v>43803</v>
      </c>
      <c r="E14458" s="519" t="s">
        <v>43807</v>
      </c>
      <c r="F14458" s="519" t="s">
        <v>43805</v>
      </c>
      <c r="G14458" s="519" t="s">
        <v>43808</v>
      </c>
      <c r="I14458" s="519" t="s">
        <v>5</v>
      </c>
      <c r="J14458" s="650">
        <v>600.67999999999995</v>
      </c>
    </row>
    <row r="14459" spans="1:10">
      <c r="A14459" s="519" t="s">
        <v>14536</v>
      </c>
      <c r="B14459" s="519" t="str">
        <f t="shared" si="225"/>
        <v>INSTALACAO DE UM CONJUNTO DE 2 TOMADAS,EMBUTIDO NA ALVENARIA,EQUIVALENTE A 3 VARAS DE ELETRODUTO DE PVC RIGIDO DE 1/2",27,00M DE FIO 2,5MM2,CAIXAS,CONEXOES E TOMADAS DE EMBUTIR 2P+T,10A,COM PLACA FOSFORESCENTE,INCLUSIVE ABERTURA E FECHAMENTO DE RASGO EM ALVENARIA</v>
      </c>
      <c r="C14459" s="519" t="s">
        <v>43792</v>
      </c>
      <c r="D14459" s="519" t="s">
        <v>43809</v>
      </c>
      <c r="E14459" s="519" t="s">
        <v>43794</v>
      </c>
      <c r="F14459" s="519" t="s">
        <v>43795</v>
      </c>
      <c r="G14459" s="519" t="s">
        <v>43796</v>
      </c>
      <c r="I14459" s="519" t="s">
        <v>5</v>
      </c>
      <c r="J14459" s="650">
        <v>358.84</v>
      </c>
    </row>
    <row r="14460" spans="1:10">
      <c r="A14460" s="519" t="s">
        <v>14537</v>
      </c>
      <c r="B14460" s="519" t="str">
        <f t="shared" si="225"/>
        <v>INSTALACAO DE UM CONJUNTO DE 2 TOMADAS,EMBUTIDO NA ALVENARIA,EQUIVALENTE A 3 VARAS DE ELETRODUTO DE PVC RIGIDO DE 1/2",27,00M DE FIO 2,5MM2,CAIXAS,CONEXOES E TOMADAS DE EMBUTIR 2P+T,10A,COM PLACA FOSFORESCENTE,INCLUSIVE ABERTURA E FECHAMENTO DE RASGO EM ALVENARIA</v>
      </c>
      <c r="C14460" s="519" t="s">
        <v>43792</v>
      </c>
      <c r="D14460" s="519" t="s">
        <v>43809</v>
      </c>
      <c r="E14460" s="519" t="s">
        <v>43794</v>
      </c>
      <c r="F14460" s="519" t="s">
        <v>43795</v>
      </c>
      <c r="G14460" s="519" t="s">
        <v>43796</v>
      </c>
      <c r="I14460" s="519" t="s">
        <v>5</v>
      </c>
      <c r="J14460" s="650">
        <v>325.42</v>
      </c>
    </row>
    <row r="14461" spans="1:10">
      <c r="A14461" s="519" t="s">
        <v>14538</v>
      </c>
      <c r="B14461" s="519" t="str">
        <f t="shared" si="225"/>
        <v>INSTALACAO DE UM CONJUNTO DE 2 TOMADAS,APARENTE,EQUIVALENTEA 3 VARAS DE ELETRODUTO DE PVC RIGIDO DE 1/2",27,00M DE FIO2,5MM2,CAIXAS,CONEXOES E TOMADAS DE SOBREPOR 2P+T,10A</v>
      </c>
      <c r="C14461" s="519" t="s">
        <v>43797</v>
      </c>
      <c r="D14461" s="519" t="s">
        <v>43810</v>
      </c>
      <c r="E14461" s="519" t="s">
        <v>43799</v>
      </c>
      <c r="I14461" s="519" t="s">
        <v>5</v>
      </c>
      <c r="J14461" s="650">
        <v>317.76</v>
      </c>
    </row>
    <row r="14462" spans="1:10">
      <c r="A14462" s="519" t="s">
        <v>14539</v>
      </c>
      <c r="B14462" s="519" t="str">
        <f t="shared" si="225"/>
        <v>INSTALACAO DE UM CONJUNTO DE 2 TOMADAS,APARENTE,EQUIVALENTEA 3 VARAS DE ELETRODUTO DE PVC RIGIDO DE 1/2",27,00M DE FIO2,5MM2,CAIXAS,CONEXOES E TOMADAS DE SOBREPOR 2P+T,10A</v>
      </c>
      <c r="C14462" s="519" t="s">
        <v>43797</v>
      </c>
      <c r="D14462" s="519" t="s">
        <v>43810</v>
      </c>
      <c r="E14462" s="519" t="s">
        <v>43799</v>
      </c>
      <c r="I14462" s="519" t="s">
        <v>5</v>
      </c>
      <c r="J14462" s="650">
        <v>291.52999999999997</v>
      </c>
    </row>
    <row r="14463" spans="1:10">
      <c r="A14463" s="519" t="s">
        <v>14540</v>
      </c>
      <c r="B14463" s="519" t="str">
        <f t="shared" si="225"/>
        <v>INSTALACAO DE UM CONJUNTO DE 2 TOMADAS,EMBUTIDO NA ALVENARIA,EQUIVALENTE A 3 VARAS DE ELETRODUTO DE PVC RIGIDO DE 1/2",27,00M DE FIO 2,5MM2,CAIXAS,CONEXOES E TOMADAS DE EMBUTIR 2P+T,20A,COM PLACA FOSFORESCENTE,INCLUSIVE ABERTURA E FECHAMENTO DE RASGO EM ALVENARIA</v>
      </c>
      <c r="C14463" s="519" t="s">
        <v>43792</v>
      </c>
      <c r="D14463" s="519" t="s">
        <v>43809</v>
      </c>
      <c r="E14463" s="519" t="s">
        <v>43794</v>
      </c>
      <c r="F14463" s="519" t="s">
        <v>43800</v>
      </c>
      <c r="G14463" s="519" t="s">
        <v>43796</v>
      </c>
      <c r="I14463" s="519" t="s">
        <v>5</v>
      </c>
      <c r="J14463" s="650">
        <v>359.28</v>
      </c>
    </row>
    <row r="14464" spans="1:10">
      <c r="A14464" s="519" t="s">
        <v>14541</v>
      </c>
      <c r="B14464" s="519" t="str">
        <f t="shared" si="225"/>
        <v>INSTALACAO DE UM CONJUNTO DE 2 TOMADAS,EMBUTIDO NA ALVENARIA,EQUIVALENTE A 3 VARAS DE ELETRODUTO DE PVC RIGIDO DE 1/2",27,00M DE FIO 2,5MM2,CAIXAS,CONEXOES E TOMADAS DE EMBUTIR 2P+T,20A,COM PLACA FOSFORESCENTE,INCLUSIVE ABERTURA E FECHAMENTO DE RASGO EM ALVENARIA</v>
      </c>
      <c r="C14464" s="519" t="s">
        <v>43792</v>
      </c>
      <c r="D14464" s="519" t="s">
        <v>43809</v>
      </c>
      <c r="E14464" s="519" t="s">
        <v>43794</v>
      </c>
      <c r="F14464" s="519" t="s">
        <v>43800</v>
      </c>
      <c r="G14464" s="519" t="s">
        <v>43796</v>
      </c>
      <c r="I14464" s="519" t="s">
        <v>5</v>
      </c>
      <c r="J14464" s="650">
        <v>325.86</v>
      </c>
    </row>
    <row r="14465" spans="1:10">
      <c r="A14465" s="519" t="s">
        <v>14542</v>
      </c>
      <c r="B14465" s="519" t="str">
        <f t="shared" si="225"/>
        <v>INSTALACAO DE UM CONJUNTO DE 2 TOMADAS,APARENTE,EQUIVALENTEA 3 VARAS DE ELETRODUTO DE PVC RIGIDO DE 1/2",27,00M DE FIO2,5MM2,CAIXAS,CONEXOES E TOMADAS DE SOBREPOR 2P+T,20A</v>
      </c>
      <c r="C14465" s="519" t="s">
        <v>43797</v>
      </c>
      <c r="D14465" s="519" t="s">
        <v>43810</v>
      </c>
      <c r="E14465" s="519" t="s">
        <v>43801</v>
      </c>
      <c r="I14465" s="519" t="s">
        <v>5</v>
      </c>
      <c r="J14465" s="650">
        <v>320.76</v>
      </c>
    </row>
    <row r="14466" spans="1:10">
      <c r="A14466" s="519" t="s">
        <v>14543</v>
      </c>
      <c r="B14466" s="519" t="str">
        <f t="shared" si="225"/>
        <v>INSTALACAO DE UM CONJUNTO DE 2 TOMADAS,APARENTE,EQUIVALENTEA 3 VARAS DE ELETRODUTO DE PVC RIGIDO DE 1/2",27,00M DE FIO2,5MM2,CAIXAS,CONEXOES E TOMADAS DE SOBREPOR 2P+T,20A</v>
      </c>
      <c r="C14466" s="519" t="s">
        <v>43797</v>
      </c>
      <c r="D14466" s="519" t="s">
        <v>43810</v>
      </c>
      <c r="E14466" s="519" t="s">
        <v>43801</v>
      </c>
      <c r="I14466" s="519" t="s">
        <v>5</v>
      </c>
      <c r="J14466" s="650">
        <v>294.52999999999997</v>
      </c>
    </row>
    <row r="14467" spans="1:10">
      <c r="A14467" s="519" t="s">
        <v>14544</v>
      </c>
      <c r="B14467" s="519"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2P+T,10A</v>
      </c>
      <c r="C14467" s="519" t="s">
        <v>43802</v>
      </c>
      <c r="D14467" s="519" t="s">
        <v>43803</v>
      </c>
      <c r="E14467" s="519" t="s">
        <v>43811</v>
      </c>
      <c r="F14467" s="519" t="s">
        <v>43812</v>
      </c>
      <c r="G14467" s="519" t="s">
        <v>43806</v>
      </c>
      <c r="I14467" s="519" t="s">
        <v>5</v>
      </c>
      <c r="J14467" s="650">
        <v>562.71</v>
      </c>
    </row>
    <row r="14468" spans="1:10">
      <c r="A14468" s="519" t="s">
        <v>14545</v>
      </c>
      <c r="B14468" s="519"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2P+T,10A</v>
      </c>
      <c r="C14468" s="519" t="s">
        <v>43802</v>
      </c>
      <c r="D14468" s="519" t="s">
        <v>43803</v>
      </c>
      <c r="E14468" s="519" t="s">
        <v>43811</v>
      </c>
      <c r="F14468" s="519" t="s">
        <v>43812</v>
      </c>
      <c r="G14468" s="519" t="s">
        <v>43806</v>
      </c>
      <c r="I14468" s="519" t="s">
        <v>5</v>
      </c>
      <c r="J14468" s="650">
        <v>533.78</v>
      </c>
    </row>
    <row r="14469" spans="1:10">
      <c r="A14469" s="519" t="s">
        <v>14546</v>
      </c>
      <c r="B14469" s="519"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2P+T,20A</v>
      </c>
      <c r="C14469" s="519" t="s">
        <v>43802</v>
      </c>
      <c r="D14469" s="519" t="s">
        <v>43803</v>
      </c>
      <c r="E14469" s="519" t="s">
        <v>43811</v>
      </c>
      <c r="F14469" s="519" t="s">
        <v>43812</v>
      </c>
      <c r="G14469" s="519" t="s">
        <v>43808</v>
      </c>
      <c r="I14469" s="519" t="s">
        <v>5</v>
      </c>
      <c r="J14469" s="650">
        <v>565.71</v>
      </c>
    </row>
    <row r="14470" spans="1:10">
      <c r="A14470" s="519" t="s">
        <v>14547</v>
      </c>
      <c r="B14470" s="519" t="str">
        <f t="shared" si="225"/>
        <v>INSTALACAO DE UM CONJUNTO DE 2 TOMADAS,APARENTE COM CANALETA PERFURADA,SENDO ESTA LIGADA A ELETROCALHA PRINCIPAL(EXCLUSIVE ESTA),EQUIVALENTE A 1,5 VARAS DE CANALETA E 3 VARAS DE ELETRODUTO DE PVC RIGIDO DE 1/2", 45,00M DE FIO 2,5MM2,CAIXAS,CONEXOES E TOMADAS DE SOBREPOR 2P+T,20A</v>
      </c>
      <c r="C14470" s="519" t="s">
        <v>43802</v>
      </c>
      <c r="D14470" s="519" t="s">
        <v>43803</v>
      </c>
      <c r="E14470" s="519" t="s">
        <v>43811</v>
      </c>
      <c r="F14470" s="519" t="s">
        <v>43812</v>
      </c>
      <c r="G14470" s="519" t="s">
        <v>43808</v>
      </c>
      <c r="I14470" s="519" t="s">
        <v>5</v>
      </c>
      <c r="J14470" s="650">
        <v>536.78</v>
      </c>
    </row>
    <row r="14471" spans="1:10">
      <c r="A14471" s="519" t="s">
        <v>14548</v>
      </c>
      <c r="B14471" s="519" t="str">
        <f t="shared" si="225"/>
        <v>INSTALACAO DE UM CONJUNTO DE 3 TOMADAS,EMBUTIDO NA ALVENARIA,EQUIVALENTE A 4 VARAS DE ELETRODUTO DE PVC RIGIDO DE 3/4",37,00M DE FIO 2,5MM2,CAIXAS,CONEXOES E TOMADAS DE EMBUTIR 2P+T,10A,COM PLACA FOSFORESCENTE,INCLUSIVE ABERTURA E FECHAMENTO DE RASGO EM ALVENARIA</v>
      </c>
      <c r="C14471" s="519" t="s">
        <v>43813</v>
      </c>
      <c r="D14471" s="519" t="s">
        <v>43814</v>
      </c>
      <c r="E14471" s="519" t="s">
        <v>43794</v>
      </c>
      <c r="F14471" s="519" t="s">
        <v>43795</v>
      </c>
      <c r="G14471" s="519" t="s">
        <v>43796</v>
      </c>
      <c r="I14471" s="519" t="s">
        <v>5</v>
      </c>
      <c r="J14471" s="650">
        <v>576.25</v>
      </c>
    </row>
    <row r="14472" spans="1:10">
      <c r="A14472" s="519" t="s">
        <v>14549</v>
      </c>
      <c r="B14472" s="519" t="str">
        <f t="shared" ref="B14472:B14535" si="226">C14472&amp;D14472&amp;E14472&amp;F14472&amp;G14472&amp;H14472</f>
        <v>INSTALACAO DE UM CONJUNTO DE 3 TOMADAS,EMBUTIDO NA ALVENARIA,EQUIVALENTE A 4 VARAS DE ELETRODUTO DE PVC RIGIDO DE 3/4",37,00M DE FIO 2,5MM2,CAIXAS,CONEXOES E TOMADAS DE EMBUTIR 2P+T,10A,COM PLACA FOSFORESCENTE,INCLUSIVE ABERTURA E FECHAMENTO DE RASGO EM ALVENARIA</v>
      </c>
      <c r="C14472" s="519" t="s">
        <v>43813</v>
      </c>
      <c r="D14472" s="519" t="s">
        <v>43814</v>
      </c>
      <c r="E14472" s="519" t="s">
        <v>43794</v>
      </c>
      <c r="F14472" s="519" t="s">
        <v>43795</v>
      </c>
      <c r="G14472" s="519" t="s">
        <v>43796</v>
      </c>
      <c r="I14472" s="519" t="s">
        <v>5</v>
      </c>
      <c r="J14472" s="650">
        <v>522.26</v>
      </c>
    </row>
    <row r="14473" spans="1:10">
      <c r="A14473" s="519" t="s">
        <v>14550</v>
      </c>
      <c r="B14473" s="519" t="str">
        <f t="shared" si="226"/>
        <v>INSTALACAO DE UM CONJUNTO DE 3 TOMADAS,APARENTE,EQUIVALENTEA 4 VARAS DE ELETRODUTO DE PVC RIGIDO DE 3/4",37,00M DE FIO2,5MM2,CAIXAS,CONEXOES E TOMADAS DE SOBREPOR 2P+T,10A</v>
      </c>
      <c r="C14473" s="519" t="s">
        <v>43815</v>
      </c>
      <c r="D14473" s="519" t="s">
        <v>43816</v>
      </c>
      <c r="E14473" s="519" t="s">
        <v>43799</v>
      </c>
      <c r="I14473" s="519" t="s">
        <v>5</v>
      </c>
      <c r="J14473" s="650">
        <v>439.47</v>
      </c>
    </row>
    <row r="14474" spans="1:10">
      <c r="A14474" s="519" t="s">
        <v>14551</v>
      </c>
      <c r="B14474" s="519" t="str">
        <f t="shared" si="226"/>
        <v>INSTALACAO DE UM CONJUNTO DE 3 TOMADAS,APARENTE,EQUIVALENTEA 4 VARAS DE ELETRODUTO DE PVC RIGIDO DE 3/4",37,00M DE FIO2,5MM2,CAIXAS,CONEXOES E TOMADAS DE SOBREPOR 2P+T,10A</v>
      </c>
      <c r="C14474" s="519" t="s">
        <v>43815</v>
      </c>
      <c r="D14474" s="519" t="s">
        <v>43816</v>
      </c>
      <c r="E14474" s="519" t="s">
        <v>43799</v>
      </c>
      <c r="I14474" s="519" t="s">
        <v>5</v>
      </c>
      <c r="J14474" s="650">
        <v>405.12</v>
      </c>
    </row>
    <row r="14475" spans="1:10">
      <c r="A14475" s="519" t="s">
        <v>14552</v>
      </c>
      <c r="B14475" s="519" t="str">
        <f t="shared" si="226"/>
        <v>INSTALACAO DE UM CONJUNTO DE 3 TOMADAS,EMBUTIDO NA ALVENARIA,EQUIVALENTE A 4 VARAS DE ELETRODUTO DE PVC RIGIDO DE 3/4",37,00M DE FIO 2,5MM2,CAIXAS,CONEXOES E TOMADAS DE EMBUTIR 2P+T,20A,COM PLACA FOSFORESCENTE,INCLUSIVE ABERTURA E FECHAMENTO DE RASGO EM ALVENARIA</v>
      </c>
      <c r="C14475" s="519" t="s">
        <v>43813</v>
      </c>
      <c r="D14475" s="519" t="s">
        <v>43814</v>
      </c>
      <c r="E14475" s="519" t="s">
        <v>43794</v>
      </c>
      <c r="F14475" s="519" t="s">
        <v>43800</v>
      </c>
      <c r="G14475" s="519" t="s">
        <v>43796</v>
      </c>
      <c r="I14475" s="519" t="s">
        <v>5</v>
      </c>
      <c r="J14475" s="650">
        <v>576.91</v>
      </c>
    </row>
    <row r="14476" spans="1:10">
      <c r="A14476" s="519" t="s">
        <v>14553</v>
      </c>
      <c r="B14476" s="519" t="str">
        <f t="shared" si="226"/>
        <v>INSTALACAO DE UM CONJUNTO DE 3 TOMADAS,EMBUTIDO NA ALVENARIA,EQUIVALENTE A 4 VARAS DE ELETRODUTO DE PVC RIGIDO DE 3/4",37,00M DE FIO 2,5MM2,CAIXAS,CONEXOES E TOMADAS DE EMBUTIR 2P+T,20A,COM PLACA FOSFORESCENTE,INCLUSIVE ABERTURA E FECHAMENTO DE RASGO EM ALVENARIA</v>
      </c>
      <c r="C14476" s="519" t="s">
        <v>43813</v>
      </c>
      <c r="D14476" s="519" t="s">
        <v>43814</v>
      </c>
      <c r="E14476" s="519" t="s">
        <v>43794</v>
      </c>
      <c r="F14476" s="519" t="s">
        <v>43800</v>
      </c>
      <c r="G14476" s="519" t="s">
        <v>43796</v>
      </c>
      <c r="I14476" s="519" t="s">
        <v>5</v>
      </c>
      <c r="J14476" s="650">
        <v>522.91999999999996</v>
      </c>
    </row>
    <row r="14477" spans="1:10">
      <c r="A14477" s="519" t="s">
        <v>14554</v>
      </c>
      <c r="B14477" s="519" t="str">
        <f t="shared" si="226"/>
        <v>INSTALACAO DE UM CONJUNTO DE 3 TOMADAS,APARENTE,EQUIVALENTEA 4 VARAS DE ELETRODUTO DE PVC RIGIDO DE 3/4",37,00M DE FIO2,5MM2,CAIXAS,CONEXOES E TOMADAS DE SOBREPOR 2P+T,20A</v>
      </c>
      <c r="C14477" s="519" t="s">
        <v>43815</v>
      </c>
      <c r="D14477" s="519" t="s">
        <v>43816</v>
      </c>
      <c r="E14477" s="519" t="s">
        <v>43801</v>
      </c>
      <c r="I14477" s="519" t="s">
        <v>5</v>
      </c>
      <c r="J14477" s="650">
        <v>443.97</v>
      </c>
    </row>
    <row r="14478" spans="1:10">
      <c r="A14478" s="519" t="s">
        <v>14555</v>
      </c>
      <c r="B14478" s="519" t="str">
        <f t="shared" si="226"/>
        <v>INSTALACAO DE UM CONJUNTO DE 3 TOMADAS,APARENTE,EQUIVALENTEA 4 VARAS DE ELETRODUTO DE PVC RIGIDO DE 3/4",37,00M DE FIO2,5MM2,CAIXAS,CONEXOES E TOMADAS DE SOBREPOR 2P+T,20A</v>
      </c>
      <c r="C14478" s="519" t="s">
        <v>43815</v>
      </c>
      <c r="D14478" s="519" t="s">
        <v>43816</v>
      </c>
      <c r="E14478" s="519" t="s">
        <v>43801</v>
      </c>
      <c r="I14478" s="519" t="s">
        <v>5</v>
      </c>
      <c r="J14478" s="650">
        <v>409.62</v>
      </c>
    </row>
    <row r="14479" spans="1:10">
      <c r="A14479" s="519" t="s">
        <v>14556</v>
      </c>
      <c r="B14479" s="519"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2P+T,10A</v>
      </c>
      <c r="C14479" s="519" t="s">
        <v>43817</v>
      </c>
      <c r="D14479" s="519" t="s">
        <v>43803</v>
      </c>
      <c r="E14479" s="519" t="s">
        <v>43818</v>
      </c>
      <c r="F14479" s="519" t="s">
        <v>43819</v>
      </c>
      <c r="G14479" s="519" t="s">
        <v>43820</v>
      </c>
      <c r="I14479" s="519" t="s">
        <v>5</v>
      </c>
      <c r="J14479" s="650">
        <v>847.26</v>
      </c>
    </row>
    <row r="14480" spans="1:10">
      <c r="A14480" s="519" t="s">
        <v>14557</v>
      </c>
      <c r="B14480" s="519"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2P+T,10A</v>
      </c>
      <c r="C14480" s="519" t="s">
        <v>43817</v>
      </c>
      <c r="D14480" s="519" t="s">
        <v>43803</v>
      </c>
      <c r="E14480" s="519" t="s">
        <v>43818</v>
      </c>
      <c r="F14480" s="519" t="s">
        <v>43819</v>
      </c>
      <c r="G14480" s="519" t="s">
        <v>43820</v>
      </c>
      <c r="I14480" s="519" t="s">
        <v>5</v>
      </c>
      <c r="J14480" s="650">
        <v>810.2</v>
      </c>
    </row>
    <row r="14481" spans="1:10">
      <c r="A14481" s="519" t="s">
        <v>14558</v>
      </c>
      <c r="B14481" s="519"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2P+T,20A</v>
      </c>
      <c r="C14481" s="519" t="s">
        <v>43817</v>
      </c>
      <c r="D14481" s="519" t="s">
        <v>43803</v>
      </c>
      <c r="E14481" s="519" t="s">
        <v>43818</v>
      </c>
      <c r="F14481" s="519" t="s">
        <v>43819</v>
      </c>
      <c r="G14481" s="519" t="s">
        <v>43821</v>
      </c>
      <c r="I14481" s="519" t="s">
        <v>5</v>
      </c>
      <c r="J14481" s="650">
        <v>851.76</v>
      </c>
    </row>
    <row r="14482" spans="1:10">
      <c r="A14482" s="519" t="s">
        <v>14559</v>
      </c>
      <c r="B14482" s="519" t="str">
        <f t="shared" si="226"/>
        <v>INSTALACAO DE UM CONJUNTO DE 3 TOMADAS,APARENTE COM CANALETA PERFURADA,SENDO ESTA LIGADA A ELETROCALHA PRINCIPAL(EXCLUSIVE ESTA),EQUIVALENTE A 2,5 VARAS DE CANALETA E 6 VARAS DE ELETRODUTO DE PVC RIGIDO DE 3/4",55,00M DE FIO 2,5MM2,CAIXAS,CONEXOES E TOMADAS DE SOBREPOR 2P+T,20A</v>
      </c>
      <c r="C14482" s="519" t="s">
        <v>43817</v>
      </c>
      <c r="D14482" s="519" t="s">
        <v>43803</v>
      </c>
      <c r="E14482" s="519" t="s">
        <v>43818</v>
      </c>
      <c r="F14482" s="519" t="s">
        <v>43819</v>
      </c>
      <c r="G14482" s="519" t="s">
        <v>43821</v>
      </c>
      <c r="I14482" s="519" t="s">
        <v>5</v>
      </c>
      <c r="J14482" s="650">
        <v>814.7</v>
      </c>
    </row>
    <row r="14483" spans="1:10">
      <c r="A14483" s="519" t="s">
        <v>14560</v>
      </c>
      <c r="B14483" s="519" t="str">
        <f t="shared" si="226"/>
        <v>INSTALACAO DE UM CONJUNTO DE 3 TOMADAS,EMBUTIDO NA ALVENARIA,EQUIVALENTE A 4 VARAS DE ELETRODUTO DE PVC RIGIDO DE 1/2",37,00M DE FIO 2,5MM2,CAIXAS,CONEXOES E TOMADAS DE EMBUTIR 2P+T,10A,COM PLACA FOSFORESCENTE,INCLUSIVE ABERTURA E FECHAMENTO DE RASGO EM ALVENARIA</v>
      </c>
      <c r="C14483" s="519" t="s">
        <v>43813</v>
      </c>
      <c r="D14483" s="519" t="s">
        <v>43822</v>
      </c>
      <c r="E14483" s="519" t="s">
        <v>43794</v>
      </c>
      <c r="F14483" s="519" t="s">
        <v>43795</v>
      </c>
      <c r="G14483" s="519" t="s">
        <v>43796</v>
      </c>
      <c r="I14483" s="519" t="s">
        <v>5</v>
      </c>
      <c r="J14483" s="650">
        <v>458.24</v>
      </c>
    </row>
    <row r="14484" spans="1:10">
      <c r="A14484" s="519" t="s">
        <v>14561</v>
      </c>
      <c r="B14484" s="519" t="str">
        <f t="shared" si="226"/>
        <v>INSTALACAO DE UM CONJUNTO DE 3 TOMADAS,EMBUTIDO NA ALVENARIA,EQUIVALENTE A 4 VARAS DE ELETRODUTO DE PVC RIGIDO DE 1/2",37,00M DE FIO 2,5MM2,CAIXAS,CONEXOES E TOMADAS DE EMBUTIR 2P+T,10A,COM PLACA FOSFORESCENTE,INCLUSIVE ABERTURA E FECHAMENTO DE RASGO EM ALVENARIA</v>
      </c>
      <c r="C14484" s="519" t="s">
        <v>43813</v>
      </c>
      <c r="D14484" s="519" t="s">
        <v>43822</v>
      </c>
      <c r="E14484" s="519" t="s">
        <v>43794</v>
      </c>
      <c r="F14484" s="519" t="s">
        <v>43795</v>
      </c>
      <c r="G14484" s="519" t="s">
        <v>43796</v>
      </c>
      <c r="I14484" s="519" t="s">
        <v>5</v>
      </c>
      <c r="J14484" s="650">
        <v>417.02</v>
      </c>
    </row>
    <row r="14485" spans="1:10">
      <c r="A14485" s="519" t="s">
        <v>14562</v>
      </c>
      <c r="B14485" s="519" t="str">
        <f t="shared" si="226"/>
        <v>INSTALACAO DE UM CONJUNTO DE 3 TOMADAS,APARENTE,EQUIVALENTEA 4 VARAS DE ELETRODUTO DE PVC RIGIDO DE 1/2",37,00M DE FIO2,5MM2,CAIXAS,CONEXOES E TOMADAS DE SOBREPOR 2P+T,10A</v>
      </c>
      <c r="C14485" s="519" t="s">
        <v>43815</v>
      </c>
      <c r="D14485" s="519" t="s">
        <v>43823</v>
      </c>
      <c r="E14485" s="519" t="s">
        <v>43799</v>
      </c>
      <c r="I14485" s="519" t="s">
        <v>5</v>
      </c>
      <c r="J14485" s="650">
        <v>402.81</v>
      </c>
    </row>
    <row r="14486" spans="1:10">
      <c r="A14486" s="519" t="s">
        <v>14563</v>
      </c>
      <c r="B14486" s="519" t="str">
        <f t="shared" si="226"/>
        <v>INSTALACAO DE UM CONJUNTO DE 3 TOMADAS,APARENTE,EQUIVALENTEA 4 VARAS DE ELETRODUTO DE PVC RIGIDO DE 1/2",37,00M DE FIO2,5MM2,CAIXAS,CONEXOES E TOMADAS DE SOBREPOR 2P+T,10A</v>
      </c>
      <c r="C14486" s="519" t="s">
        <v>43815</v>
      </c>
      <c r="D14486" s="519" t="s">
        <v>43823</v>
      </c>
      <c r="E14486" s="519" t="s">
        <v>43799</v>
      </c>
      <c r="I14486" s="519" t="s">
        <v>5</v>
      </c>
      <c r="J14486" s="650">
        <v>371.17</v>
      </c>
    </row>
    <row r="14487" spans="1:10">
      <c r="A14487" s="519" t="s">
        <v>14564</v>
      </c>
      <c r="B14487" s="519" t="str">
        <f t="shared" si="226"/>
        <v>INSTALACAO DE UM CONJUNTO DE 3 TOMADAS,EMBUTIDO NA ALVENARIA,EQUIVALENTE A 4 VARAS DE ELETRODUTO DE PVC RIGIDO DE 1/2",37,00M DE FIO DE 2,5MM2,CAIXAS,CONEXOES E TOMADAS DE EMBUTIR2P+T,20A,COM PLACA FOSFORESCENTE,INCLUSIVE ABERTURA E FECHAMTO DE RASGO EM ALVENARIA</v>
      </c>
      <c r="C14487" s="519" t="s">
        <v>43813</v>
      </c>
      <c r="D14487" s="519" t="s">
        <v>43822</v>
      </c>
      <c r="E14487" s="519" t="s">
        <v>43824</v>
      </c>
      <c r="F14487" s="519" t="s">
        <v>43825</v>
      </c>
      <c r="G14487" s="519" t="s">
        <v>43826</v>
      </c>
      <c r="I14487" s="519" t="s">
        <v>5</v>
      </c>
      <c r="J14487" s="650">
        <v>458.9</v>
      </c>
    </row>
    <row r="14488" spans="1:10">
      <c r="A14488" s="519" t="s">
        <v>14565</v>
      </c>
      <c r="B14488" s="519" t="str">
        <f t="shared" si="226"/>
        <v>INSTALACAO DE UM CONJUNTO DE 3 TOMADAS,EMBUTIDO NA ALVENARIA,EQUIVALENTE A 4 VARAS DE ELETRODUTO DE PVC RIGIDO DE 1/2",37,00M DE FIO DE 2,5MM2,CAIXAS,CONEXOES E TOMADAS DE EMBUTIR2P+T,20A,COM PLACA FOSFORESCENTE,INCLUSIVE ABERTURA E FECHAMTO DE RASGO EM ALVENARIA</v>
      </c>
      <c r="C14488" s="519" t="s">
        <v>43813</v>
      </c>
      <c r="D14488" s="519" t="s">
        <v>43822</v>
      </c>
      <c r="E14488" s="519" t="s">
        <v>43824</v>
      </c>
      <c r="F14488" s="519" t="s">
        <v>43825</v>
      </c>
      <c r="G14488" s="519" t="s">
        <v>43826</v>
      </c>
      <c r="I14488" s="519" t="s">
        <v>5</v>
      </c>
      <c r="J14488" s="650">
        <v>417.68</v>
      </c>
    </row>
    <row r="14489" spans="1:10">
      <c r="A14489" s="519" t="s">
        <v>14566</v>
      </c>
      <c r="B14489" s="519" t="str">
        <f t="shared" si="226"/>
        <v>INSTALACAO DE UM CONJUNTO DE 3 TOMADAS,APARENTE,EQUIVALENTEA 4 VARAS DE ELETRODUTO DE PVC RIGIDO DE 1/2",37,00M DE FIO2,5MM2,CAIXAS,CONEXOES E TOMADAS DE SOBREPOR 2P+T,20A</v>
      </c>
      <c r="C14489" s="519" t="s">
        <v>43815</v>
      </c>
      <c r="D14489" s="519" t="s">
        <v>43823</v>
      </c>
      <c r="E14489" s="519" t="s">
        <v>43801</v>
      </c>
      <c r="I14489" s="519" t="s">
        <v>5</v>
      </c>
      <c r="J14489" s="650">
        <v>407.31</v>
      </c>
    </row>
    <row r="14490" spans="1:10">
      <c r="A14490" s="519" t="s">
        <v>14567</v>
      </c>
      <c r="B14490" s="519" t="str">
        <f t="shared" si="226"/>
        <v>INSTALACAO DE UM CONJUNTO DE 3 TOMADAS,APARENTE,EQUIVALENTEA 4 VARAS DE ELETRODUTO DE PVC RIGIDO DE 1/2",37,00M DE FIO2,5MM2,CAIXAS,CONEXOES E TOMADAS DE SOBREPOR 2P+T,20A</v>
      </c>
      <c r="C14490" s="519" t="s">
        <v>43815</v>
      </c>
      <c r="D14490" s="519" t="s">
        <v>43823</v>
      </c>
      <c r="E14490" s="519" t="s">
        <v>43801</v>
      </c>
      <c r="I14490" s="519" t="s">
        <v>5</v>
      </c>
      <c r="J14490" s="650">
        <v>375.67</v>
      </c>
    </row>
    <row r="14491" spans="1:10">
      <c r="A14491" s="519" t="s">
        <v>14568</v>
      </c>
      <c r="B14491" s="519"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2P+T,10A</v>
      </c>
      <c r="C14491" s="519" t="s">
        <v>43817</v>
      </c>
      <c r="D14491" s="519" t="s">
        <v>43803</v>
      </c>
      <c r="E14491" s="519" t="s">
        <v>43827</v>
      </c>
      <c r="F14491" s="519" t="s">
        <v>43828</v>
      </c>
      <c r="G14491" s="519" t="s">
        <v>43806</v>
      </c>
      <c r="I14491" s="519" t="s">
        <v>5</v>
      </c>
      <c r="J14491" s="650">
        <v>771.53</v>
      </c>
    </row>
    <row r="14492" spans="1:10">
      <c r="A14492" s="519" t="s">
        <v>14569</v>
      </c>
      <c r="B14492" s="519"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2P+T,10A</v>
      </c>
      <c r="C14492" s="519" t="s">
        <v>43817</v>
      </c>
      <c r="D14492" s="519" t="s">
        <v>43803</v>
      </c>
      <c r="E14492" s="519" t="s">
        <v>43827</v>
      </c>
      <c r="F14492" s="519" t="s">
        <v>43828</v>
      </c>
      <c r="G14492" s="519" t="s">
        <v>43806</v>
      </c>
      <c r="I14492" s="519" t="s">
        <v>5</v>
      </c>
      <c r="J14492" s="650">
        <v>737.18</v>
      </c>
    </row>
    <row r="14493" spans="1:10">
      <c r="A14493" s="519" t="s">
        <v>14570</v>
      </c>
      <c r="B14493" s="519"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2P+T,20A</v>
      </c>
      <c r="C14493" s="519" t="s">
        <v>43817</v>
      </c>
      <c r="D14493" s="519" t="s">
        <v>43803</v>
      </c>
      <c r="E14493" s="519" t="s">
        <v>43827</v>
      </c>
      <c r="F14493" s="519" t="s">
        <v>43828</v>
      </c>
      <c r="G14493" s="519" t="s">
        <v>43808</v>
      </c>
      <c r="I14493" s="519" t="s">
        <v>5</v>
      </c>
      <c r="J14493" s="650">
        <v>776.03</v>
      </c>
    </row>
    <row r="14494" spans="1:10">
      <c r="A14494" s="519" t="s">
        <v>14571</v>
      </c>
      <c r="B14494" s="519" t="str">
        <f t="shared" si="226"/>
        <v>INSTALACAO DE UM CONJUNTO DE 3 TOMADAS,APARENTE COM CANALETA PERFURADA,SENDO ESTA LIGADA A ELETROCALHA PRINCIPAL(EXCLUSIVE ESTA),EQUIVALENTE A 2,5 VARAS DE CANALETA E 4 VARAS DE ELETRODUTO DE PVC RIGIDO DE 1/2", 55,00M DE FIO 2,5MM2,CAIXAS,CONEXOES E TOMADAS DE SOBREPOR 2P+T,20A</v>
      </c>
      <c r="C14494" s="519" t="s">
        <v>43817</v>
      </c>
      <c r="D14494" s="519" t="s">
        <v>43803</v>
      </c>
      <c r="E14494" s="519" t="s">
        <v>43827</v>
      </c>
      <c r="F14494" s="519" t="s">
        <v>43828</v>
      </c>
      <c r="G14494" s="519" t="s">
        <v>43808</v>
      </c>
      <c r="I14494" s="519" t="s">
        <v>5</v>
      </c>
      <c r="J14494" s="650">
        <v>741.68</v>
      </c>
    </row>
    <row r="14495" spans="1:10">
      <c r="A14495" s="519" t="s">
        <v>14572</v>
      </c>
      <c r="B14495" s="519" t="str">
        <f t="shared" si="226"/>
        <v>INSTALACAO DE UM CONJUNTO DE 4 TOMADAS,EMBUTIDO NA ALVENARIA,EQUIVALENTE A 5 VARAS DE ELETRODUTO DE PVC RIGIDO DE 3/4",45,00M DE FIO 2,5MM2,CAIXAS,CONEXOES E TOMADAS DE EMBUTIR 2P+T,10A,COM PLACA FOSFORESCENTE,INCLUSIVE ABERTURA E FECHAMENTO DE RASGO EM ALVENARIA</v>
      </c>
      <c r="C14495" s="519" t="s">
        <v>43829</v>
      </c>
      <c r="D14495" s="519" t="s">
        <v>43830</v>
      </c>
      <c r="E14495" s="519" t="s">
        <v>43831</v>
      </c>
      <c r="F14495" s="519" t="s">
        <v>43795</v>
      </c>
      <c r="G14495" s="519" t="s">
        <v>43796</v>
      </c>
      <c r="I14495" s="519" t="s">
        <v>5</v>
      </c>
      <c r="J14495" s="650">
        <v>696.14</v>
      </c>
    </row>
    <row r="14496" spans="1:10">
      <c r="A14496" s="519" t="s">
        <v>14573</v>
      </c>
      <c r="B14496" s="519" t="str">
        <f t="shared" si="226"/>
        <v>INSTALACAO DE UM CONJUNTO DE 4 TOMADAS,EMBUTIDO NA ALVENARIA,EQUIVALENTE A 5 VARAS DE ELETRODUTO DE PVC RIGIDO DE 3/4",45,00M DE FIO 2,5MM2,CAIXAS,CONEXOES E TOMADAS DE EMBUTIR 2P+T,10A,COM PLACA FOSFORESCENTE,INCLUSIVE ABERTURA E FECHAMENTO DE RASGO EM ALVENARIA</v>
      </c>
      <c r="C14496" s="519" t="s">
        <v>43829</v>
      </c>
      <c r="D14496" s="519" t="s">
        <v>43830</v>
      </c>
      <c r="E14496" s="519" t="s">
        <v>43831</v>
      </c>
      <c r="F14496" s="519" t="s">
        <v>43795</v>
      </c>
      <c r="G14496" s="519" t="s">
        <v>43796</v>
      </c>
      <c r="I14496" s="519" t="s">
        <v>5</v>
      </c>
      <c r="J14496" s="650">
        <v>631.82000000000005</v>
      </c>
    </row>
    <row r="14497" spans="1:10">
      <c r="A14497" s="519" t="s">
        <v>14574</v>
      </c>
      <c r="B14497" s="519" t="str">
        <f t="shared" si="226"/>
        <v>INSTALACAO DE UM CONJUNTO DE 4 TOMADAS,APARENTE,EQUIVALENTEA 5 VARAS DE ELETRODUTO DE PVC RIGIDO DE 3/4",45,00M DE FIO2,5MM2,CAIXAS,CONEXOES E TOMADAS DE SOBREPOR 2P+T,10A</v>
      </c>
      <c r="C14497" s="519" t="s">
        <v>43832</v>
      </c>
      <c r="D14497" s="519" t="s">
        <v>43833</v>
      </c>
      <c r="E14497" s="519" t="s">
        <v>43799</v>
      </c>
      <c r="I14497" s="519" t="s">
        <v>5</v>
      </c>
      <c r="J14497" s="650">
        <v>524.66999999999996</v>
      </c>
    </row>
    <row r="14498" spans="1:10">
      <c r="A14498" s="519" t="s">
        <v>14575</v>
      </c>
      <c r="B14498" s="519" t="str">
        <f t="shared" si="226"/>
        <v>INSTALACAO DE UM CONJUNTO DE 4 TOMADAS,APARENTE,EQUIVALENTEA 5 VARAS DE ELETRODUTO DE PVC RIGIDO DE 3/4",45,00M DE FIO2,5MM2,CAIXAS,CONEXOES E TOMADAS DE SOBREPOR 2P+T,10A</v>
      </c>
      <c r="C14498" s="519" t="s">
        <v>43832</v>
      </c>
      <c r="D14498" s="519" t="s">
        <v>43833</v>
      </c>
      <c r="E14498" s="519" t="s">
        <v>43799</v>
      </c>
      <c r="I14498" s="519" t="s">
        <v>5</v>
      </c>
      <c r="J14498" s="650">
        <v>484.9</v>
      </c>
    </row>
    <row r="14499" spans="1:10">
      <c r="A14499" s="519" t="s">
        <v>14576</v>
      </c>
      <c r="B14499" s="519" t="str">
        <f t="shared" si="226"/>
        <v>INSTALACAO DE UM CONJUNTO DE 4 TOMADAS,EMBUTIDO NA ALVENARIA,EQUIVALENTE A 5 VARAS DE ELETRODUTO DE PVC RIGIDO DE 3/4",45,00M DE FIO 2,5MM2,CAIXAS,CONEXOES E TOMADAS DE EMBUTIR 2P+T,20A,COM PLACA FOSFORESCENTE,INCLUSIVE ABERTURA E FECHAMENTO DE RASGO EM ALVENARIA</v>
      </c>
      <c r="C14499" s="519" t="s">
        <v>43829</v>
      </c>
      <c r="D14499" s="519" t="s">
        <v>43830</v>
      </c>
      <c r="E14499" s="519" t="s">
        <v>43831</v>
      </c>
      <c r="F14499" s="519" t="s">
        <v>43800</v>
      </c>
      <c r="G14499" s="519" t="s">
        <v>43796</v>
      </c>
      <c r="I14499" s="519" t="s">
        <v>5</v>
      </c>
      <c r="J14499" s="650">
        <v>679.98</v>
      </c>
    </row>
    <row r="14500" spans="1:10">
      <c r="A14500" s="519" t="s">
        <v>14577</v>
      </c>
      <c r="B14500" s="519" t="str">
        <f t="shared" si="226"/>
        <v>INSTALACAO DE UM CONJUNTO DE 4 TOMADAS,EMBUTIDO NA ALVENARIA,EQUIVALENTE A 5 VARAS DE ELETRODUTO DE PVC RIGIDO DE 3/4",45,00M DE FIO 2,5MM2,CAIXAS,CONEXOES E TOMADAS DE EMBUTIR 2P+T,20A,COM PLACA FOSFORESCENTE,INCLUSIVE ABERTURA E FECHAMENTO DE RASGO EM ALVENARIA</v>
      </c>
      <c r="C14500" s="519" t="s">
        <v>43829</v>
      </c>
      <c r="D14500" s="519" t="s">
        <v>43830</v>
      </c>
      <c r="E14500" s="519" t="s">
        <v>43831</v>
      </c>
      <c r="F14500" s="519" t="s">
        <v>43800</v>
      </c>
      <c r="G14500" s="519" t="s">
        <v>43796</v>
      </c>
      <c r="I14500" s="519" t="s">
        <v>5</v>
      </c>
      <c r="J14500" s="650">
        <v>617.92999999999995</v>
      </c>
    </row>
    <row r="14501" spans="1:10">
      <c r="A14501" s="519" t="s">
        <v>14578</v>
      </c>
      <c r="B14501" s="519" t="str">
        <f t="shared" si="226"/>
        <v>INSTALACAO DE UM CONJUNTO DE 4 TOMADAS,APARENTE,EQUIVALENTEA 5 VARAS DE ELETRODUTO DE PVC RIGIDO DE 3/4",45,00M DE FIO2,5MM2,CAIXAS,CONEXOES E TOMADAS DE SOBREPOR 2P+T,20A</v>
      </c>
      <c r="C14501" s="519" t="s">
        <v>43832</v>
      </c>
      <c r="D14501" s="519" t="s">
        <v>43833</v>
      </c>
      <c r="E14501" s="519" t="s">
        <v>43801</v>
      </c>
      <c r="I14501" s="519" t="s">
        <v>5</v>
      </c>
      <c r="J14501" s="650">
        <v>530.66999999999996</v>
      </c>
    </row>
    <row r="14502" spans="1:10">
      <c r="A14502" s="519" t="s">
        <v>14579</v>
      </c>
      <c r="B14502" s="519" t="str">
        <f t="shared" si="226"/>
        <v>INSTALACAO DE UM CONJUNTO DE 4 TOMADAS,APARENTE,EQUIVALENTEA 5 VARAS DE ELETRODUTO DE PVC RIGIDO DE 3/4",45,00M DE FIO2,5MM2,CAIXAS,CONEXOES E TOMADAS DE SOBREPOR 2P+T,20A</v>
      </c>
      <c r="C14502" s="519" t="s">
        <v>43832</v>
      </c>
      <c r="D14502" s="519" t="s">
        <v>43833</v>
      </c>
      <c r="E14502" s="519" t="s">
        <v>43801</v>
      </c>
      <c r="I14502" s="519" t="s">
        <v>5</v>
      </c>
      <c r="J14502" s="650">
        <v>490.9</v>
      </c>
    </row>
    <row r="14503" spans="1:10">
      <c r="A14503" s="519" t="s">
        <v>14580</v>
      </c>
      <c r="B14503" s="519"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2P+T,10A</v>
      </c>
      <c r="C14503" s="519" t="s">
        <v>43834</v>
      </c>
      <c r="D14503" s="519" t="s">
        <v>43803</v>
      </c>
      <c r="E14503" s="519" t="s">
        <v>43835</v>
      </c>
      <c r="F14503" s="519" t="s">
        <v>43836</v>
      </c>
      <c r="G14503" s="519" t="s">
        <v>43806</v>
      </c>
      <c r="I14503" s="519" t="s">
        <v>5</v>
      </c>
      <c r="J14503" s="650">
        <v>1056.22</v>
      </c>
    </row>
    <row r="14504" spans="1:10">
      <c r="A14504" s="519" t="s">
        <v>14581</v>
      </c>
      <c r="B14504" s="519"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2P+T,10A</v>
      </c>
      <c r="C14504" s="519" t="s">
        <v>43834</v>
      </c>
      <c r="D14504" s="519" t="s">
        <v>43803</v>
      </c>
      <c r="E14504" s="519" t="s">
        <v>43835</v>
      </c>
      <c r="F14504" s="519" t="s">
        <v>43836</v>
      </c>
      <c r="G14504" s="519" t="s">
        <v>43806</v>
      </c>
      <c r="I14504" s="519" t="s">
        <v>5</v>
      </c>
      <c r="J14504" s="650">
        <v>1013.75</v>
      </c>
    </row>
    <row r="14505" spans="1:10">
      <c r="A14505" s="519" t="s">
        <v>14582</v>
      </c>
      <c r="B14505" s="519"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2P+T,20A</v>
      </c>
      <c r="C14505" s="519" t="s">
        <v>43834</v>
      </c>
      <c r="D14505" s="519" t="s">
        <v>43803</v>
      </c>
      <c r="E14505" s="519" t="s">
        <v>43835</v>
      </c>
      <c r="F14505" s="519" t="s">
        <v>43836</v>
      </c>
      <c r="G14505" s="519" t="s">
        <v>43808</v>
      </c>
      <c r="I14505" s="519" t="s">
        <v>5</v>
      </c>
      <c r="J14505" s="650">
        <v>1062.22</v>
      </c>
    </row>
    <row r="14506" spans="1:10">
      <c r="A14506" s="519" t="s">
        <v>14583</v>
      </c>
      <c r="B14506" s="519" t="str">
        <f t="shared" si="226"/>
        <v>INSTALACAO DE UM CONJUNTO DE 4 TOMADAS,APARENTE COM CANALETA PERFURADA,SENDO ESTA LIGADA A ELETROCALHA PRINCIPAL(EXCLUSIVE ESTA),EQUIVALENTE A 3,5 VARAS DE CANALETA E 7 VARAS DE ELETRODUTO DE PVC RIGIDO DE 3/4", 63,00M DE FIO 2,5MM2,CAIXAS,CONEXOES E TOMADAS DE SOBREPOR 2P+T,20A</v>
      </c>
      <c r="C14506" s="519" t="s">
        <v>43834</v>
      </c>
      <c r="D14506" s="519" t="s">
        <v>43803</v>
      </c>
      <c r="E14506" s="519" t="s">
        <v>43835</v>
      </c>
      <c r="F14506" s="519" t="s">
        <v>43836</v>
      </c>
      <c r="G14506" s="519" t="s">
        <v>43808</v>
      </c>
      <c r="I14506" s="519" t="s">
        <v>5</v>
      </c>
      <c r="J14506" s="650">
        <v>1019.75</v>
      </c>
    </row>
    <row r="14507" spans="1:10">
      <c r="A14507" s="519" t="s">
        <v>14584</v>
      </c>
      <c r="B14507" s="519" t="str">
        <f t="shared" si="226"/>
        <v>INSTALACAO DE UM CONJUNTO DE 4 TOMADAS,EMBUTIDO NA ALVENARIA,EQUIVALENTE A 5 VARAS DE ELETRODUTO DE PVC RIGIDO DE 1/2",45,00M DE FIO 2,5MM2,CAIXAS,CONEXOES E TOMADAS DE EMBUTIR 2P+T,10A,COM PLACA FOSFORESCENTE,INCLUSIVE ABERTURA E FECHAMENTO DE RASGO EM ALVENARIA</v>
      </c>
      <c r="C14507" s="519" t="s">
        <v>43829</v>
      </c>
      <c r="D14507" s="519" t="s">
        <v>43837</v>
      </c>
      <c r="E14507" s="519" t="s">
        <v>43831</v>
      </c>
      <c r="F14507" s="519" t="s">
        <v>43795</v>
      </c>
      <c r="G14507" s="519" t="s">
        <v>43796</v>
      </c>
      <c r="I14507" s="519" t="s">
        <v>5</v>
      </c>
      <c r="J14507" s="650">
        <v>553.71</v>
      </c>
    </row>
    <row r="14508" spans="1:10">
      <c r="A14508" s="519" t="s">
        <v>14585</v>
      </c>
      <c r="B14508" s="519" t="str">
        <f t="shared" si="226"/>
        <v>INSTALACAO DE UM CONJUNTO DE 4 TOMADAS,EMBUTIDO NA ALVENARIA,EQUIVALENTE A 5 VARAS DE ELETRODUTO DE PVC RIGIDO DE 1/2",45,00M DE FIO 2,5MM2,CAIXAS,CONEXOES E TOMADAS DE EMBUTIR 2P+T,10A,COM PLACA FOSFORESCENTE,INCLUSIVE ABERTURA E FECHAMENTO DE RASGO EM ALVENARIA</v>
      </c>
      <c r="C14508" s="519" t="s">
        <v>43829</v>
      </c>
      <c r="D14508" s="519" t="s">
        <v>43837</v>
      </c>
      <c r="E14508" s="519" t="s">
        <v>43831</v>
      </c>
      <c r="F14508" s="519" t="s">
        <v>43795</v>
      </c>
      <c r="G14508" s="519" t="s">
        <v>43796</v>
      </c>
      <c r="I14508" s="519" t="s">
        <v>5</v>
      </c>
      <c r="J14508" s="650">
        <v>504.68</v>
      </c>
    </row>
    <row r="14509" spans="1:10">
      <c r="A14509" s="519" t="s">
        <v>14586</v>
      </c>
      <c r="B14509" s="519" t="str">
        <f t="shared" si="226"/>
        <v>INSTALACAO DE UM CONJUNTO DE 4 TOMADAS,APARENTE,EQUIVALENTEA 5 VARAS DE ELETRODUTO DE PVC RIGIDO DE 1/2",45,00M DE FIO2,5MM2,CAIXAS,CONEXOES E TOMADAS DE SOBREPOR 2P+T,10A</v>
      </c>
      <c r="C14509" s="519" t="s">
        <v>43832</v>
      </c>
      <c r="D14509" s="519" t="s">
        <v>43838</v>
      </c>
      <c r="E14509" s="519" t="s">
        <v>43799</v>
      </c>
      <c r="I14509" s="519" t="s">
        <v>5</v>
      </c>
      <c r="J14509" s="650">
        <v>483.92</v>
      </c>
    </row>
    <row r="14510" spans="1:10">
      <c r="A14510" s="519" t="s">
        <v>14587</v>
      </c>
      <c r="B14510" s="519" t="str">
        <f t="shared" si="226"/>
        <v>INSTALACAO DE UM CONJUNTO DE 4 TOMADAS,APARENTE,EQUIVALENTEA 5 VARAS DE ELETRODUTO DE PVC RIGIDO DE 1/2",45,00M DE FIO2,5MM2,CAIXAS,CONEXOES E TOMADAS DE SOBREPOR 2P+T,10A</v>
      </c>
      <c r="C14510" s="519" t="s">
        <v>43832</v>
      </c>
      <c r="D14510" s="519" t="s">
        <v>43838</v>
      </c>
      <c r="E14510" s="519" t="s">
        <v>43799</v>
      </c>
      <c r="I14510" s="519" t="s">
        <v>5</v>
      </c>
      <c r="J14510" s="650">
        <v>446.86</v>
      </c>
    </row>
    <row r="14511" spans="1:10">
      <c r="A14511" s="519" t="s">
        <v>14588</v>
      </c>
      <c r="B14511" s="519" t="str">
        <f t="shared" si="226"/>
        <v>INSTALACAO DE UM CONJUNTO DE 4 TOMADAS,EMBUTIDO NA ALVENARIA,EQUIVALENTE A 5 VARAS DE ELETRODUTO DE PVC RIGIDO DE 1/2",45,00M DE FIO 2,5MM2,CAIXAS,CONEXOES E TOMADAS DE EMBUTIR 2P+T,20A,COM PLACA FOSFORESCENTE,INCLUSIVE ABERTURA E FECHAMENTO DE RASGO EM ALVENARIA</v>
      </c>
      <c r="C14511" s="519" t="s">
        <v>43829</v>
      </c>
      <c r="D14511" s="519" t="s">
        <v>43837</v>
      </c>
      <c r="E14511" s="519" t="s">
        <v>43831</v>
      </c>
      <c r="F14511" s="519" t="s">
        <v>43800</v>
      </c>
      <c r="G14511" s="519" t="s">
        <v>43796</v>
      </c>
      <c r="I14511" s="519" t="s">
        <v>5</v>
      </c>
      <c r="J14511" s="650">
        <v>554.59</v>
      </c>
    </row>
    <row r="14512" spans="1:10">
      <c r="A14512" s="519" t="s">
        <v>14589</v>
      </c>
      <c r="B14512" s="519" t="str">
        <f t="shared" si="226"/>
        <v>INSTALACAO DE UM CONJUNTO DE 4 TOMADAS,EMBUTIDO NA ALVENARIA,EQUIVALENTE A 5 VARAS DE ELETRODUTO DE PVC RIGIDO DE 1/2",45,00M DE FIO 2,5MM2,CAIXAS,CONEXOES E TOMADAS DE EMBUTIR 2P+T,20A,COM PLACA FOSFORESCENTE,INCLUSIVE ABERTURA E FECHAMENTO DE RASGO EM ALVENARIA</v>
      </c>
      <c r="C14512" s="519" t="s">
        <v>43829</v>
      </c>
      <c r="D14512" s="519" t="s">
        <v>43837</v>
      </c>
      <c r="E14512" s="519" t="s">
        <v>43831</v>
      </c>
      <c r="F14512" s="519" t="s">
        <v>43800</v>
      </c>
      <c r="G14512" s="519" t="s">
        <v>43796</v>
      </c>
      <c r="I14512" s="519" t="s">
        <v>5</v>
      </c>
      <c r="J14512" s="650">
        <v>505.56</v>
      </c>
    </row>
    <row r="14513" spans="1:10">
      <c r="A14513" s="519" t="s">
        <v>14590</v>
      </c>
      <c r="B14513" s="519" t="str">
        <f t="shared" si="226"/>
        <v>INSTALACAO DE UM CONJUNTO DE 4 TOMADAS,APARENTE,EQUIVALENTEA 5 VARAS DE ELETRODUTO DE PVC RIGIDO DE 1/2",45,00M DE FIO2,5MM2,CAIXAS,CONEXOES E TOMADAS DE SOBREPOR 2P+T,20A</v>
      </c>
      <c r="C14513" s="519" t="s">
        <v>43832</v>
      </c>
      <c r="D14513" s="519" t="s">
        <v>43838</v>
      </c>
      <c r="E14513" s="519" t="s">
        <v>43801</v>
      </c>
      <c r="I14513" s="519" t="s">
        <v>5</v>
      </c>
      <c r="J14513" s="650">
        <v>489.92</v>
      </c>
    </row>
    <row r="14514" spans="1:10">
      <c r="A14514" s="519" t="s">
        <v>14591</v>
      </c>
      <c r="B14514" s="519" t="str">
        <f t="shared" si="226"/>
        <v>INSTALACAO DE UM CONJUNTO DE 4 TOMADAS,APARENTE,EQUIVALENTEA 5 VARAS DE ELETRODUTO DE PVC RIGIDO DE 1/2",45,00M DE FIO2,5MM2,CAIXAS,CONEXOES E TOMADAS DE SOBREPOR 2P+T,20A</v>
      </c>
      <c r="C14514" s="519" t="s">
        <v>43832</v>
      </c>
      <c r="D14514" s="519" t="s">
        <v>43838</v>
      </c>
      <c r="E14514" s="519" t="s">
        <v>43801</v>
      </c>
      <c r="I14514" s="519" t="s">
        <v>5</v>
      </c>
      <c r="J14514" s="650">
        <v>452.86</v>
      </c>
    </row>
    <row r="14515" spans="1:10">
      <c r="A14515" s="519" t="s">
        <v>14592</v>
      </c>
      <c r="B14515" s="519"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2P+T,10A</v>
      </c>
      <c r="C14515" s="519" t="s">
        <v>43834</v>
      </c>
      <c r="D14515" s="519" t="s">
        <v>43803</v>
      </c>
      <c r="E14515" s="519" t="s">
        <v>43839</v>
      </c>
      <c r="F14515" s="519" t="s">
        <v>43840</v>
      </c>
      <c r="G14515" s="519" t="s">
        <v>43806</v>
      </c>
      <c r="I14515" s="519" t="s">
        <v>5</v>
      </c>
      <c r="J14515" s="650">
        <v>976.4</v>
      </c>
    </row>
    <row r="14516" spans="1:10">
      <c r="A14516" s="519" t="s">
        <v>14593</v>
      </c>
      <c r="B14516" s="519"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2P+T,10A</v>
      </c>
      <c r="C14516" s="519" t="s">
        <v>43834</v>
      </c>
      <c r="D14516" s="519" t="s">
        <v>43803</v>
      </c>
      <c r="E14516" s="519" t="s">
        <v>43839</v>
      </c>
      <c r="F14516" s="519" t="s">
        <v>43840</v>
      </c>
      <c r="G14516" s="519" t="s">
        <v>43806</v>
      </c>
      <c r="I14516" s="519" t="s">
        <v>5</v>
      </c>
      <c r="J14516" s="650">
        <v>936.63</v>
      </c>
    </row>
    <row r="14517" spans="1:10">
      <c r="A14517" s="519" t="s">
        <v>14594</v>
      </c>
      <c r="B14517" s="519"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2P+T,20A</v>
      </c>
      <c r="C14517" s="519" t="s">
        <v>43834</v>
      </c>
      <c r="D14517" s="519" t="s">
        <v>43803</v>
      </c>
      <c r="E14517" s="519" t="s">
        <v>43839</v>
      </c>
      <c r="F14517" s="519" t="s">
        <v>43840</v>
      </c>
      <c r="G14517" s="519" t="s">
        <v>43808</v>
      </c>
      <c r="I14517" s="519" t="s">
        <v>5</v>
      </c>
      <c r="J14517" s="650">
        <v>982.4</v>
      </c>
    </row>
    <row r="14518" spans="1:10">
      <c r="A14518" s="519" t="s">
        <v>14595</v>
      </c>
      <c r="B14518" s="519" t="str">
        <f t="shared" si="226"/>
        <v>INSTALACAO DE UM CONJUNTO DE 4 TOMADAS,APARENTE COM CANALETA PERFURADA,SENDO ESTA LIGADA A ELETROCALHA PRINCIPAL(EXCLUSIVE ESTA),EQUIVALENTE A 3,5 VARAS DE CANALETA E 5 VARAS DE ELETRODUTO DE PVC RIGIDO DE 1/2", 63,00M DE FIO 2,5MM2,CAIXAS,CONEXOES E TOMADAS DE SOBREPOR 2P+T,20A</v>
      </c>
      <c r="C14518" s="519" t="s">
        <v>43834</v>
      </c>
      <c r="D14518" s="519" t="s">
        <v>43803</v>
      </c>
      <c r="E14518" s="519" t="s">
        <v>43839</v>
      </c>
      <c r="F14518" s="519" t="s">
        <v>43840</v>
      </c>
      <c r="G14518" s="519" t="s">
        <v>43808</v>
      </c>
      <c r="I14518" s="519" t="s">
        <v>5</v>
      </c>
      <c r="J14518" s="650">
        <v>942.63</v>
      </c>
    </row>
    <row r="14519" spans="1:10">
      <c r="A14519" s="519" t="s">
        <v>14596</v>
      </c>
      <c r="B14519" s="519" t="str">
        <f t="shared" si="226"/>
        <v>INSTALACAO DE PONTO PARA SONOFLETOR DE TETO SOBRE REBAIXO APARTIR DA ELETROCALHA/PERFILADO,EXCLUSIVE SONOFLETOR (VIDE ITEM 18.037.0200) E FIOS,INCLUSIVE ACESSORIOS DE FIXACAO</v>
      </c>
      <c r="C14519" s="519" t="s">
        <v>43841</v>
      </c>
      <c r="D14519" s="519" t="s">
        <v>43842</v>
      </c>
      <c r="E14519" s="519" t="s">
        <v>43843</v>
      </c>
      <c r="I14519" s="519" t="s">
        <v>5</v>
      </c>
      <c r="J14519" s="650">
        <v>219.86</v>
      </c>
    </row>
    <row r="14520" spans="1:10">
      <c r="A14520" s="519" t="s">
        <v>14597</v>
      </c>
      <c r="B14520" s="519" t="str">
        <f t="shared" si="226"/>
        <v>INSTALACAO DE PONTO PARA SONOFLETOR DE TETO SOBRE REBAIXO APARTIR DA ELETROCALHA/PERFILADO,EXCLUSIVE SONOFLETOR (VIDE ITEM 18.037.0200) E FIOS,INCLUSIVE ACESSORIOS DE FIXACAO</v>
      </c>
      <c r="C14520" s="519" t="s">
        <v>43841</v>
      </c>
      <c r="D14520" s="519" t="s">
        <v>43842</v>
      </c>
      <c r="E14520" s="519" t="s">
        <v>43843</v>
      </c>
      <c r="I14520" s="519" t="s">
        <v>5</v>
      </c>
      <c r="J14520" s="650">
        <v>196.39</v>
      </c>
    </row>
    <row r="14521" spans="1:10">
      <c r="A14521" s="519" t="s">
        <v>14598</v>
      </c>
      <c r="B14521" s="519" t="str">
        <f t="shared" si="226"/>
        <v>INSTALACAO DE PONTO DE LUZ,APARENTE,EQUIVALENTE A 2 VARAS DE ELETRODUTO RIGIDO,DE ACO CARBONO ESMALTADO,DE 3/4",12,00M DE FIO 2,5MM2,CAIXAS,CONEXOES,LUVAS,CURVA E INTERRUPTOR DE SOBREPOR COM PLACA FOSFORESCENTE</v>
      </c>
      <c r="C14521" s="519" t="s">
        <v>43564</v>
      </c>
      <c r="D14521" s="519" t="s">
        <v>43844</v>
      </c>
      <c r="E14521" s="519" t="s">
        <v>43586</v>
      </c>
      <c r="F14521" s="519" t="s">
        <v>43845</v>
      </c>
      <c r="I14521" s="519" t="s">
        <v>5</v>
      </c>
      <c r="J14521" s="650">
        <v>317.17</v>
      </c>
    </row>
    <row r="14522" spans="1:10">
      <c r="A14522" s="519" t="s">
        <v>14599</v>
      </c>
      <c r="B14522" s="519" t="str">
        <f t="shared" si="226"/>
        <v>INSTALACAO DE PONTO DE LUZ,APARENTE,EQUIVALENTE A 2 VARAS DE ELETRODUTO RIGIDO,DE ACO CARBONO ESMALTADO,DE 3/4",12,00M DE FIO 2,5MM2,CAIXAS,CONEXOES,LUVAS,CURVA E INTERRUPTOR DE SOBREPOR COM PLACA FOSFORESCENTE</v>
      </c>
      <c r="C14522" s="519" t="s">
        <v>43564</v>
      </c>
      <c r="D14522" s="519" t="s">
        <v>43844</v>
      </c>
      <c r="E14522" s="519" t="s">
        <v>43586</v>
      </c>
      <c r="F14522" s="519" t="s">
        <v>43845</v>
      </c>
      <c r="I14522" s="519" t="s">
        <v>5</v>
      </c>
      <c r="J14522" s="650">
        <v>287.81</v>
      </c>
    </row>
    <row r="14523" spans="1:10">
      <c r="A14523" s="519" t="s">
        <v>14600</v>
      </c>
      <c r="B14523" s="519" t="str">
        <f t="shared" si="226"/>
        <v>INSTALACAO DE PONTO DE LUZ,APARENTE,EQUIVALENTE A 2 VARAS DE ELETRODUTO RIGIDO,DE ACO CARBONO ESMALTADO,DE 1/2",12,00M DE FIO 1,5MM2,CAIXAS,CONEXOES,LUVAS,CURVA E INTERRUPTOR DE SOBREPOR COM PLACA FOSFORESCENTE</v>
      </c>
      <c r="C14523" s="519" t="s">
        <v>43564</v>
      </c>
      <c r="D14523" s="519" t="s">
        <v>43846</v>
      </c>
      <c r="E14523" s="519" t="s">
        <v>43847</v>
      </c>
      <c r="F14523" s="519" t="s">
        <v>43845</v>
      </c>
      <c r="I14523" s="519" t="s">
        <v>5</v>
      </c>
      <c r="J14523" s="650">
        <v>291.72000000000003</v>
      </c>
    </row>
    <row r="14524" spans="1:10">
      <c r="A14524" s="519" t="s">
        <v>14601</v>
      </c>
      <c r="B14524" s="519" t="str">
        <f t="shared" si="226"/>
        <v>INSTALACAO DE PONTO DE LUZ,APARENTE,EQUIVALENTE A 2 VARAS DE ELETRODUTO RIGIDO,DE ACO CARBONO ESMALTADO,DE 1/2",12,00M DE FIO 1,5MM2,CAIXAS,CONEXOES,LUVAS,CURVA E INTERRUPTOR DE SOBREPOR COM PLACA FOSFORESCENTE</v>
      </c>
      <c r="C14524" s="519" t="s">
        <v>43564</v>
      </c>
      <c r="D14524" s="519" t="s">
        <v>43846</v>
      </c>
      <c r="E14524" s="519" t="s">
        <v>43847</v>
      </c>
      <c r="F14524" s="519" t="s">
        <v>43845</v>
      </c>
      <c r="I14524" s="519" t="s">
        <v>5</v>
      </c>
      <c r="J14524" s="650">
        <v>263.93</v>
      </c>
    </row>
    <row r="14525" spans="1:10">
      <c r="A14525" s="519" t="s">
        <v>14602</v>
      </c>
      <c r="B14525" s="519" t="str">
        <f t="shared" si="226"/>
        <v>INSTALACAO DE UM CONJUNTO DE 2 PONTOS DE LUZ,APARENTE,EQUIVALENTE A 5 VARAS DE ELETRODUTO RIGIDO,DE ACO CARBONO ESMALTADO,DE 3/4",33,00M DE FIO 2,5MM2,CAIXAS,CONEXOES,LUVAS,CURVA E INTERRUPTOR DE SOBREPOR COM PLACA FOSFORESCENTE</v>
      </c>
      <c r="C14525" s="519" t="s">
        <v>43584</v>
      </c>
      <c r="D14525" s="519" t="s">
        <v>43848</v>
      </c>
      <c r="E14525" s="519" t="s">
        <v>43849</v>
      </c>
      <c r="F14525" s="519" t="s">
        <v>43850</v>
      </c>
      <c r="I14525" s="519" t="s">
        <v>5</v>
      </c>
      <c r="J14525" s="650">
        <v>597.25</v>
      </c>
    </row>
    <row r="14526" spans="1:10">
      <c r="A14526" s="519" t="s">
        <v>14603</v>
      </c>
      <c r="B14526" s="519" t="str">
        <f t="shared" si="226"/>
        <v>INSTALACAO DE UM CONJUNTO DE 2 PONTOS DE LUZ,APARENTE,EQUIVALENTE A 5 VARAS DE ELETRODUTO RIGIDO,DE ACO CARBONO ESMALTADO,DE 3/4",33,00M DE FIO 2,5MM2,CAIXAS,CONEXOES,LUVAS,CURVA E INTERRUPTOR DE SOBREPOR COM PLACA FOSFORESCENTE</v>
      </c>
      <c r="C14526" s="519" t="s">
        <v>43584</v>
      </c>
      <c r="D14526" s="519" t="s">
        <v>43848</v>
      </c>
      <c r="E14526" s="519" t="s">
        <v>43849</v>
      </c>
      <c r="F14526" s="519" t="s">
        <v>43850</v>
      </c>
      <c r="I14526" s="519" t="s">
        <v>5</v>
      </c>
      <c r="J14526" s="650">
        <v>547.78</v>
      </c>
    </row>
    <row r="14527" spans="1:10">
      <c r="A14527" s="519" t="s">
        <v>14604</v>
      </c>
      <c r="B14527" s="519" t="str">
        <f t="shared" si="226"/>
        <v>INSTALACAO DE UM CONJUNTO DE 3 PONTOS DE LUZ,APARENTE,EQUIVALENTE A 6 VARAS DE ELETRODUTO RIGIDO,DE ACO CARBONO ESMALTADO,DE 3/4",50,00 DE FIO 2,5MM2,CAIXAS,CONEXOES,LUVAS,CURVA EINTERRUPTOR DE SOBREPOR COM PLACA FOSFORESCENTE</v>
      </c>
      <c r="C14527" s="519" t="s">
        <v>43599</v>
      </c>
      <c r="D14527" s="519" t="s">
        <v>43851</v>
      </c>
      <c r="E14527" s="519" t="s">
        <v>43852</v>
      </c>
      <c r="F14527" s="519" t="s">
        <v>43853</v>
      </c>
      <c r="I14527" s="519" t="s">
        <v>5</v>
      </c>
      <c r="J14527" s="650">
        <v>765.55</v>
      </c>
    </row>
    <row r="14528" spans="1:10">
      <c r="A14528" s="519" t="s">
        <v>14605</v>
      </c>
      <c r="B14528" s="519" t="str">
        <f t="shared" si="226"/>
        <v>INSTALACAO DE UM CONJUNTO DE 3 PONTOS DE LUZ,APARENTE,EQUIVALENTE A 6 VARAS DE ELETRODUTO RIGIDO,DE ACO CARBONO ESMALTADO,DE 3/4",50,00 DE FIO 2,5MM2,CAIXAS,CONEXOES,LUVAS,CURVA EINTERRUPTOR DE SOBREPOR COM PLACA FOSFORESCENTE</v>
      </c>
      <c r="C14528" s="519" t="s">
        <v>43599</v>
      </c>
      <c r="D14528" s="519" t="s">
        <v>43851</v>
      </c>
      <c r="E14528" s="519" t="s">
        <v>43852</v>
      </c>
      <c r="F14528" s="519" t="s">
        <v>43853</v>
      </c>
      <c r="I14528" s="519" t="s">
        <v>5</v>
      </c>
      <c r="J14528" s="650">
        <v>703.67</v>
      </c>
    </row>
    <row r="14529" spans="1:10">
      <c r="A14529" s="519" t="s">
        <v>14606</v>
      </c>
      <c r="B14529" s="519" t="str">
        <f t="shared" si="226"/>
        <v>INSTALACAO DE UM CONJUNTO DE 4 PONTOS DE LUZ,APARENTE,EQUIVALENTE A 7 VARAS DE ELETRODUTO RIGIDO,DE ACO CARBONO ESMALTADO,DE 3/4",50,00M DE FIO 2,5MM2,CAIXAS,CONEXOES,LUVAS,CURVA E INTERRUPTOR DE SOBREPOR COM PLACA FOSFORESCENTE</v>
      </c>
      <c r="C14529" s="519" t="s">
        <v>43609</v>
      </c>
      <c r="D14529" s="519" t="s">
        <v>43854</v>
      </c>
      <c r="E14529" s="519" t="s">
        <v>43855</v>
      </c>
      <c r="F14529" s="519" t="s">
        <v>43850</v>
      </c>
      <c r="I14529" s="519" t="s">
        <v>5</v>
      </c>
      <c r="J14529" s="650">
        <v>821.09</v>
      </c>
    </row>
    <row r="14530" spans="1:10">
      <c r="A14530" s="519" t="s">
        <v>14607</v>
      </c>
      <c r="B14530" s="519" t="str">
        <f t="shared" si="226"/>
        <v>INSTALACAO DE UM CONJUNTO DE 4 PONTOS DE LUZ,APARENTE,EQUIVALENTE A 7 VARAS DE ELETRODUTO RIGIDO,DE ACO CARBONO ESMALTADO,DE 3/4",50,00M DE FIO 2,5MM2,CAIXAS,CONEXOES,LUVAS,CURVA E INTERRUPTOR DE SOBREPOR COM PLACA FOSFORESCENTE</v>
      </c>
      <c r="C14530" s="519" t="s">
        <v>43609</v>
      </c>
      <c r="D14530" s="519" t="s">
        <v>43854</v>
      </c>
      <c r="E14530" s="519" t="s">
        <v>43855</v>
      </c>
      <c r="F14530" s="519" t="s">
        <v>43850</v>
      </c>
      <c r="I14530" s="519" t="s">
        <v>5</v>
      </c>
      <c r="J14530" s="650">
        <v>755.06</v>
      </c>
    </row>
    <row r="14531" spans="1:10">
      <c r="A14531" s="519" t="s">
        <v>14608</v>
      </c>
      <c r="B14531" s="519" t="str">
        <f t="shared" si="226"/>
        <v>INSTALACAO DE UM CONJUNTO DE 5 PONTOS DE LUZ,APARENTE,EQUIVALENTE A 8 VARAS DE ELETRODUTO RIGIDO,DE ACO CARBONO ESMALTADO,DE 3/4",57,00MM DE FIO 2,5MM2,CAIXAS,CONEXOES,LUVAS,CURVAE INTERRUPTOR DE SOBREPOR COM PLACA FOSFORESCENTE</v>
      </c>
      <c r="C14531" s="519" t="s">
        <v>43621</v>
      </c>
      <c r="D14531" s="519" t="s">
        <v>43856</v>
      </c>
      <c r="E14531" s="519" t="s">
        <v>43857</v>
      </c>
      <c r="F14531" s="519" t="s">
        <v>43858</v>
      </c>
      <c r="I14531" s="519" t="s">
        <v>5</v>
      </c>
      <c r="J14531" s="650">
        <v>965.48</v>
      </c>
    </row>
    <row r="14532" spans="1:10">
      <c r="A14532" s="519" t="s">
        <v>14609</v>
      </c>
      <c r="B14532" s="519" t="str">
        <f t="shared" si="226"/>
        <v>INSTALACAO DE UM CONJUNTO DE 5 PONTOS DE LUZ,APARENTE,EQUIVALENTE A 8 VARAS DE ELETRODUTO RIGIDO,DE ACO CARBONO ESMALTADO,DE 3/4",57,00MM DE FIO 2,5MM2,CAIXAS,CONEXOES,LUVAS,CURVAE INTERRUPTOR DE SOBREPOR COM PLACA FOSFORESCENTE</v>
      </c>
      <c r="C14532" s="519" t="s">
        <v>43621</v>
      </c>
      <c r="D14532" s="519" t="s">
        <v>43856</v>
      </c>
      <c r="E14532" s="519" t="s">
        <v>43857</v>
      </c>
      <c r="F14532" s="519" t="s">
        <v>43858</v>
      </c>
      <c r="I14532" s="519" t="s">
        <v>5</v>
      </c>
      <c r="J14532" s="650">
        <v>887.08</v>
      </c>
    </row>
    <row r="14533" spans="1:10">
      <c r="A14533" s="519" t="s">
        <v>14610</v>
      </c>
      <c r="B14533" s="519" t="str">
        <f t="shared" si="226"/>
        <v>INSTALACAO DE UM CONJUNTO DE 6 PONTOS DE LUZ,APARENTE,EQUIVALENTE A 9 VARAS DE ELETRODUTO RIGIDO,DE ACO CARBONO ESMALTADO,DE 3/4",66,00M DE FIO 2,5MM2,CAIXAS,CONEXOES,LUVAS,CURVA E INTERRUPTOR DE SOBREPOR COM PLACA FOSFORESCENTE</v>
      </c>
      <c r="C14533" s="519" t="s">
        <v>43634</v>
      </c>
      <c r="D14533" s="519" t="s">
        <v>43859</v>
      </c>
      <c r="E14533" s="519" t="s">
        <v>43860</v>
      </c>
      <c r="F14533" s="519" t="s">
        <v>43850</v>
      </c>
      <c r="I14533" s="519" t="s">
        <v>5</v>
      </c>
      <c r="J14533" s="650">
        <v>1092.92</v>
      </c>
    </row>
    <row r="14534" spans="1:10">
      <c r="A14534" s="519" t="s">
        <v>14611</v>
      </c>
      <c r="B14534" s="519" t="str">
        <f t="shared" si="226"/>
        <v>INSTALACAO DE UM CONJUNTO DE 6 PONTOS DE LUZ,APARENTE,EQUIVALENTE A 9 VARAS DE ELETRODUTO RIGIDO,DE ACO CARBONO ESMALTADO,DE 3/4",66,00M DE FIO 2,5MM2,CAIXAS,CONEXOES,LUVAS,CURVA E INTERRUPTOR DE SOBREPOR COM PLACA FOSFORESCENTE</v>
      </c>
      <c r="C14534" s="519" t="s">
        <v>43634</v>
      </c>
      <c r="D14534" s="519" t="s">
        <v>43859</v>
      </c>
      <c r="E14534" s="519" t="s">
        <v>43860</v>
      </c>
      <c r="F14534" s="519" t="s">
        <v>43850</v>
      </c>
      <c r="I14534" s="519" t="s">
        <v>5</v>
      </c>
      <c r="J14534" s="650">
        <v>1003.96</v>
      </c>
    </row>
    <row r="14535" spans="1:10">
      <c r="A14535" s="519" t="s">
        <v>14612</v>
      </c>
      <c r="B14535" s="519" t="str">
        <f t="shared" si="226"/>
        <v>INSTALACAO DE UM CONJUNTO DE 8 PONTOS DE LUZ,APARENTE,EQUIVALENTE A 10 VARAS DE ELETRODUTO RIGIDO,DE ACO CARBONO ESMALTADO,DE 3/4",80,00M DE FIO 2,5MM2,CAIXAS,CONEXOES,LUVAS,CURVAE INTERRUPTOR DE SOBREPOR COM PLACA FOSFORESCENTE</v>
      </c>
      <c r="C14535" s="519" t="s">
        <v>43648</v>
      </c>
      <c r="D14535" s="519" t="s">
        <v>43861</v>
      </c>
      <c r="E14535" s="519" t="s">
        <v>43862</v>
      </c>
      <c r="F14535" s="519" t="s">
        <v>43858</v>
      </c>
      <c r="I14535" s="519" t="s">
        <v>5</v>
      </c>
      <c r="J14535" s="650">
        <v>1255.3499999999999</v>
      </c>
    </row>
    <row r="14536" spans="1:10">
      <c r="A14536" s="519" t="s">
        <v>14613</v>
      </c>
      <c r="B14536" s="519" t="str">
        <f t="shared" ref="B14536:B14599" si="227">C14536&amp;D14536&amp;E14536&amp;F14536&amp;G14536&amp;H14536</f>
        <v>INSTALACAO DE UM CONJUNTO DE 8 PONTOS DE LUZ,APARENTE,EQUIVALENTE A 10 VARAS DE ELETRODUTO RIGIDO,DE ACO CARBONO ESMALTADO,DE 3/4",80,00M DE FIO 2,5MM2,CAIXAS,CONEXOES,LUVAS,CURVAE INTERRUPTOR DE SOBREPOR COM PLACA FOSFORESCENTE</v>
      </c>
      <c r="C14536" s="519" t="s">
        <v>43648</v>
      </c>
      <c r="D14536" s="519" t="s">
        <v>43861</v>
      </c>
      <c r="E14536" s="519" t="s">
        <v>43862</v>
      </c>
      <c r="F14536" s="519" t="s">
        <v>43858</v>
      </c>
      <c r="I14536" s="519" t="s">
        <v>5</v>
      </c>
      <c r="J14536" s="650">
        <v>1153.28</v>
      </c>
    </row>
    <row r="14537" spans="1:10">
      <c r="A14537" s="519" t="s">
        <v>14614</v>
      </c>
      <c r="B14537" s="519" t="str">
        <f t="shared" si="227"/>
        <v>INSTALACAO DE UM CONJUNTO DE 2 PONTOS DE LUZ,APARENTE,EQUIVALENTE A 3 VARAS DE ELETRODUTO RIGIDO,DE ACO CARBONO ESMALTADO,DE 3/4",20,00M DE FIO 2,5MM2,CAIXAS,CONEXOES,LUVAS E CONSIDERANDO O CONTROLE DOS PONTOS DIRETO NO Q.D.L</v>
      </c>
      <c r="C14537" s="519" t="s">
        <v>43584</v>
      </c>
      <c r="D14537" s="519" t="s">
        <v>43863</v>
      </c>
      <c r="E14537" s="519" t="s">
        <v>43864</v>
      </c>
      <c r="F14537" s="519" t="s">
        <v>43865</v>
      </c>
      <c r="I14537" s="519" t="s">
        <v>5</v>
      </c>
      <c r="J14537" s="650">
        <v>434.27</v>
      </c>
    </row>
    <row r="14538" spans="1:10">
      <c r="A14538" s="519" t="s">
        <v>14615</v>
      </c>
      <c r="B14538" s="519" t="str">
        <f t="shared" si="227"/>
        <v>INSTALACAO DE UM CONJUNTO DE 2 PONTOS DE LUZ,APARENTE,EQUIVALENTE A 3 VARAS DE ELETRODUTO RIGIDO,DE ACO CARBONO ESMALTADO,DE 3/4",20,00M DE FIO 2,5MM2,CAIXAS,CONEXOES,LUVAS E CONSIDERANDO O CONTROLE DOS PONTOS DIRETO NO Q.D.L</v>
      </c>
      <c r="C14538" s="519" t="s">
        <v>43584</v>
      </c>
      <c r="D14538" s="519" t="s">
        <v>43863</v>
      </c>
      <c r="E14538" s="519" t="s">
        <v>43864</v>
      </c>
      <c r="F14538" s="519" t="s">
        <v>43865</v>
      </c>
      <c r="I14538" s="519" t="s">
        <v>5</v>
      </c>
      <c r="J14538" s="650">
        <v>394.07</v>
      </c>
    </row>
    <row r="14539" spans="1:10">
      <c r="A14539" s="519" t="s">
        <v>14616</v>
      </c>
      <c r="B14539" s="519" t="str">
        <f t="shared" si="227"/>
        <v>INSTALACAO DE UM CONJUNTO DE 3 PONTOS DE LUZ,APARENTE,EQUIVALENTE A 5 VARAS DE ELETRODUTO RIGIDO,DE ACO CARBONO ESMALTADO,DE 3/4",30,00M DE FIO 2,5MM2,CAIXAS,CONEXOES,LUVAS E CONSIDERANDO O CONTROLE DOS PONTOS DIRETO NO Q.D.L.</v>
      </c>
      <c r="C14539" s="519" t="s">
        <v>43599</v>
      </c>
      <c r="D14539" s="519" t="s">
        <v>43848</v>
      </c>
      <c r="E14539" s="519" t="s">
        <v>43866</v>
      </c>
      <c r="F14539" s="519" t="s">
        <v>43867</v>
      </c>
      <c r="I14539" s="519" t="s">
        <v>5</v>
      </c>
      <c r="J14539" s="650">
        <v>554.92999999999995</v>
      </c>
    </row>
    <row r="14540" spans="1:10">
      <c r="A14540" s="519" t="s">
        <v>14617</v>
      </c>
      <c r="B14540" s="519" t="str">
        <f t="shared" si="227"/>
        <v>INSTALACAO DE UM CONJUNTO DE 3 PONTOS DE LUZ,APARENTE,EQUIVALENTE A 5 VARAS DE ELETRODUTO RIGIDO,DE ACO CARBONO ESMALTADO,DE 3/4",30,00M DE FIO 2,5MM2,CAIXAS,CONEXOES,LUVAS E CONSIDERANDO O CONTROLE DOS PONTOS DIRETO NO Q.D.L.</v>
      </c>
      <c r="C14540" s="519" t="s">
        <v>43599</v>
      </c>
      <c r="D14540" s="519" t="s">
        <v>43848</v>
      </c>
      <c r="E14540" s="519" t="s">
        <v>43866</v>
      </c>
      <c r="F14540" s="519" t="s">
        <v>43867</v>
      </c>
      <c r="I14540" s="519" t="s">
        <v>5</v>
      </c>
      <c r="J14540" s="650">
        <v>509.31</v>
      </c>
    </row>
    <row r="14541" spans="1:10">
      <c r="A14541" s="519" t="s">
        <v>14618</v>
      </c>
      <c r="B14541" s="519" t="str">
        <f t="shared" si="227"/>
        <v>INSTALACAO DE UM CONJUNTO DE 4 PONTOS DE LUZ,APARENTE,EQUIVALENTE A 6 VARAS DE ELETRODUTO RIGIDO,DE ACO CARBONO ESMALTADO,DE 3/4",40,00M DE FIO 2,5MM2,CAIXAS,CONEXOES,LUVAS E CONSIDERANDO O CONTROLE DOS PONTOS DIRETO NO Q.D.L.</v>
      </c>
      <c r="C14541" s="519" t="s">
        <v>43609</v>
      </c>
      <c r="D14541" s="519" t="s">
        <v>43851</v>
      </c>
      <c r="E14541" s="519" t="s">
        <v>43868</v>
      </c>
      <c r="F14541" s="519" t="s">
        <v>43867</v>
      </c>
      <c r="I14541" s="519" t="s">
        <v>5</v>
      </c>
      <c r="J14541" s="650">
        <v>648.15</v>
      </c>
    </row>
    <row r="14542" spans="1:10">
      <c r="A14542" s="519" t="s">
        <v>14619</v>
      </c>
      <c r="B14542" s="519" t="str">
        <f t="shared" si="227"/>
        <v>INSTALACAO DE UM CONJUNTO DE 4 PONTOS DE LUZ,APARENTE,EQUIVALENTE A 6 VARAS DE ELETRODUTO RIGIDO,DE ACO CARBONO ESMALTADO,DE 3/4",40,00M DE FIO 2,5MM2,CAIXAS,CONEXOES,LUVAS E CONSIDERANDO O CONTROLE DOS PONTOS DIRETO NO Q.D.L.</v>
      </c>
      <c r="C14542" s="519" t="s">
        <v>43609</v>
      </c>
      <c r="D14542" s="519" t="s">
        <v>43851</v>
      </c>
      <c r="E14542" s="519" t="s">
        <v>43868</v>
      </c>
      <c r="F14542" s="519" t="s">
        <v>43867</v>
      </c>
      <c r="I14542" s="519" t="s">
        <v>5</v>
      </c>
      <c r="J14542" s="650">
        <v>596.94000000000005</v>
      </c>
    </row>
    <row r="14543" spans="1:10">
      <c r="A14543" s="519" t="s">
        <v>14620</v>
      </c>
      <c r="B14543" s="519" t="str">
        <f t="shared" si="227"/>
        <v>INSTALACAO DE UM CONJUNTO DE 5 PONTOS DE LUZ,APARENTE,EQUIVALENTE A 7 VARAS DE ELETRODUTO RIGIDO,DE ACO CARBONO ESMALTADO,DE 3/4",45,00M DE FIO 2,5MM2,CAIXAS,CONEXOES,LUVAS E CONSIDERANDO O CONTROLE DOS PONTOS DIRETO NO Q.D.L.</v>
      </c>
      <c r="C14543" s="519" t="s">
        <v>43621</v>
      </c>
      <c r="D14543" s="519" t="s">
        <v>43854</v>
      </c>
      <c r="E14543" s="519" t="s">
        <v>43869</v>
      </c>
      <c r="F14543" s="519" t="s">
        <v>43867</v>
      </c>
      <c r="I14543" s="519" t="s">
        <v>5</v>
      </c>
      <c r="J14543" s="650">
        <v>756.28</v>
      </c>
    </row>
    <row r="14544" spans="1:10">
      <c r="A14544" s="519" t="s">
        <v>14621</v>
      </c>
      <c r="B14544" s="519" t="str">
        <f t="shared" si="227"/>
        <v>INSTALACAO DE UM CONJUNTO DE 5 PONTOS DE LUZ,APARENTE,EQUIVALENTE A 7 VARAS DE ELETRODUTO RIGIDO,DE ACO CARBONO ESMALTADO,DE 3/4",45,00M DE FIO 2,5MM2,CAIXAS,CONEXOES,LUVAS E CONSIDERANDO O CONTROLE DOS PONTOS DIRETO NO Q.D.L.</v>
      </c>
      <c r="C14544" s="519" t="s">
        <v>43621</v>
      </c>
      <c r="D14544" s="519" t="s">
        <v>43854</v>
      </c>
      <c r="E14544" s="519" t="s">
        <v>43869</v>
      </c>
      <c r="F14544" s="519" t="s">
        <v>43867</v>
      </c>
      <c r="I14544" s="519" t="s">
        <v>5</v>
      </c>
      <c r="J14544" s="650">
        <v>696.18</v>
      </c>
    </row>
    <row r="14545" spans="1:10">
      <c r="A14545" s="519" t="s">
        <v>14622</v>
      </c>
      <c r="B14545" s="519" t="str">
        <f t="shared" si="227"/>
        <v>INSTALACAO DE UM CONJUNTO DE 6 PONTOS DE LUZ,APARENTE,EQUIVALENTE A 8 VARAS DE ELETRODUTO RIGIDO,DE ACO CARBONO ESMALTADO,DE 3/4",53,00M DE FIO 2,5MM2,CAIXAS,CONEXOES,LUVAS E CONSIDERANDO O CONTROLE DOS PONTOS DIRETO NO Q.D.L.</v>
      </c>
      <c r="C14545" s="519" t="s">
        <v>43634</v>
      </c>
      <c r="D14545" s="519" t="s">
        <v>43856</v>
      </c>
      <c r="E14545" s="519" t="s">
        <v>43870</v>
      </c>
      <c r="F14545" s="519" t="s">
        <v>43867</v>
      </c>
      <c r="I14545" s="519" t="s">
        <v>5</v>
      </c>
      <c r="J14545" s="650">
        <v>1440.11</v>
      </c>
    </row>
    <row r="14546" spans="1:10">
      <c r="A14546" s="519" t="s">
        <v>14623</v>
      </c>
      <c r="B14546" s="519" t="str">
        <f t="shared" si="227"/>
        <v>INSTALACAO DE UM CONJUNTO DE 6 PONTOS DE LUZ,APARENTE,EQUIVALENTE A 8 VARAS DE ELETRODUTO RIGIDO,DE ACO CARBONO ESMALTADO,DE 3/4",53,00M DE FIO 2,5MM2,CAIXAS,CONEXOES,LUVAS E CONSIDERANDO O CONTROLE DOS PONTOS DIRETO NO Q.D.L.</v>
      </c>
      <c r="C14546" s="519" t="s">
        <v>43634</v>
      </c>
      <c r="D14546" s="519" t="s">
        <v>43856</v>
      </c>
      <c r="E14546" s="519" t="s">
        <v>43870</v>
      </c>
      <c r="F14546" s="519" t="s">
        <v>43867</v>
      </c>
      <c r="I14546" s="519" t="s">
        <v>5</v>
      </c>
      <c r="J14546" s="650">
        <v>1370.56</v>
      </c>
    </row>
    <row r="14547" spans="1:10">
      <c r="A14547" s="519" t="s">
        <v>14624</v>
      </c>
      <c r="B14547" s="519" t="str">
        <f t="shared" si="227"/>
        <v>INSTALACAO DE UM CONJUNTO DE 8 PONTOS DE LUZ,APARENTE,EQUIVALENTE A 9 VARAS DE ELETRODUTO RIGIDO,DE ACO CARBONO ESMALTADO,DE 3/4",57,00M DE FIO 2,5MM2,CAIXAS,CONEXOES,LUVAS E CONSIDERANDO O CONTROLE DOS PONTOS DIRETO NO Q.D.L.</v>
      </c>
      <c r="C14547" s="519" t="s">
        <v>43648</v>
      </c>
      <c r="D14547" s="519" t="s">
        <v>43859</v>
      </c>
      <c r="E14547" s="519" t="s">
        <v>43871</v>
      </c>
      <c r="F14547" s="519" t="s">
        <v>43867</v>
      </c>
      <c r="I14547" s="519" t="s">
        <v>5</v>
      </c>
      <c r="J14547" s="650">
        <v>1632.94</v>
      </c>
    </row>
    <row r="14548" spans="1:10">
      <c r="A14548" s="519" t="s">
        <v>14625</v>
      </c>
      <c r="B14548" s="519" t="str">
        <f t="shared" si="227"/>
        <v>INSTALACAO DE UM CONJUNTO DE 8 PONTOS DE LUZ,APARENTE,EQUIVALENTE A 9 VARAS DE ELETRODUTO RIGIDO,DE ACO CARBONO ESMALTADO,DE 3/4",57,00M DE FIO 2,5MM2,CAIXAS,CONEXOES,LUVAS E CONSIDERANDO O CONTROLE DOS PONTOS DIRETO NO Q.D.L.</v>
      </c>
      <c r="C14548" s="519" t="s">
        <v>43648</v>
      </c>
      <c r="D14548" s="519" t="s">
        <v>43859</v>
      </c>
      <c r="E14548" s="519" t="s">
        <v>43871</v>
      </c>
      <c r="F14548" s="519" t="s">
        <v>43867</v>
      </c>
      <c r="I14548" s="519" t="s">
        <v>5</v>
      </c>
      <c r="J14548" s="650">
        <v>1552.91</v>
      </c>
    </row>
    <row r="14549" spans="1:10">
      <c r="A14549" s="519" t="s">
        <v>14626</v>
      </c>
      <c r="B14549" s="519" t="str">
        <f t="shared" si="227"/>
        <v>INSTALACAO DE PONTO DE FORCA ATE 2CV EQUIVALENTE A 2 VARAS DE ELETRODUTO RIGIDO,DE ACO CARBONO ESMALTADO,DE 1/2",20,00MDE FIO 2,5MM2,CAIXAS,ABRACADEIRAS E CONEXOES</v>
      </c>
      <c r="C14549" s="519" t="s">
        <v>43872</v>
      </c>
      <c r="D14549" s="519" t="s">
        <v>43873</v>
      </c>
      <c r="E14549" s="519" t="s">
        <v>43874</v>
      </c>
      <c r="I14549" s="519" t="s">
        <v>5</v>
      </c>
      <c r="J14549" s="650">
        <v>508.85</v>
      </c>
    </row>
    <row r="14550" spans="1:10">
      <c r="A14550" s="519" t="s">
        <v>14627</v>
      </c>
      <c r="B14550" s="519" t="str">
        <f t="shared" si="227"/>
        <v>INSTALACAO DE PONTO DE FORCA ATE 2CV EQUIVALENTE A 2 VARAS DE ELETRODUTO RIGIDO,DE ACO CARBONO ESMALTADO,DE 1/2",20,00MDE FIO 2,5MM2,CAIXAS,ABRACADEIRAS E CONEXOES</v>
      </c>
      <c r="C14550" s="519" t="s">
        <v>43872</v>
      </c>
      <c r="D14550" s="519" t="s">
        <v>43873</v>
      </c>
      <c r="E14550" s="519" t="s">
        <v>43874</v>
      </c>
      <c r="I14550" s="519" t="s">
        <v>5</v>
      </c>
      <c r="J14550" s="650">
        <v>454.67</v>
      </c>
    </row>
    <row r="14551" spans="1:10">
      <c r="A14551" s="519" t="s">
        <v>14628</v>
      </c>
      <c r="B14551" s="519" t="str">
        <f t="shared" si="227"/>
        <v>INSTALACAO DE PONTO DE FORCA ATE 4CV EQUIVALENTE A 2 VARAS DE ELETRODUTO RIGIDO,DE ACO CARBONO ESMALTADO,DE 3/4",20,00MDE FIO 4MM2,CAIXAS,ABRACADEIRAS E CONEXOES</v>
      </c>
      <c r="C14551" s="519" t="s">
        <v>43875</v>
      </c>
      <c r="D14551" s="519" t="s">
        <v>43876</v>
      </c>
      <c r="E14551" s="519" t="s">
        <v>43877</v>
      </c>
      <c r="I14551" s="519" t="s">
        <v>5</v>
      </c>
      <c r="J14551" s="650">
        <v>595.61</v>
      </c>
    </row>
    <row r="14552" spans="1:10">
      <c r="A14552" s="519" t="s">
        <v>14629</v>
      </c>
      <c r="B14552" s="519" t="str">
        <f t="shared" si="227"/>
        <v>INSTALACAO DE PONTO DE FORCA ATE 4CV EQUIVALENTE A 2 VARAS DE ELETRODUTO RIGIDO,DE ACO CARBONO ESMALTADO,DE 3/4",20,00MDE FIO 4MM2,CAIXAS,ABRACADEIRAS E CONEXOES</v>
      </c>
      <c r="C14552" s="519" t="s">
        <v>43875</v>
      </c>
      <c r="D14552" s="519" t="s">
        <v>43876</v>
      </c>
      <c r="E14552" s="519" t="s">
        <v>43877</v>
      </c>
      <c r="I14552" s="519" t="s">
        <v>5</v>
      </c>
      <c r="J14552" s="650">
        <v>536.02</v>
      </c>
    </row>
    <row r="14553" spans="1:10">
      <c r="A14553" s="519" t="s">
        <v>14630</v>
      </c>
      <c r="B14553" s="519" t="str">
        <f t="shared" si="227"/>
        <v>INSTALACAO DE PONTO DE FORCA PARA 5CV EQUIVALENTE A 2 VARASDE ELETRODUTO RIGIDO,DE ACO CARBONO ESMALTADO,DE 3/4",20,00M DE FIO 4MM2,CAIXAS,ABRACADEIRAS E CONEXOES</v>
      </c>
      <c r="C14553" s="519" t="s">
        <v>43878</v>
      </c>
      <c r="D14553" s="519" t="s">
        <v>43879</v>
      </c>
      <c r="E14553" s="519" t="s">
        <v>43880</v>
      </c>
      <c r="I14553" s="519" t="s">
        <v>5</v>
      </c>
      <c r="J14553" s="650">
        <v>676.8</v>
      </c>
    </row>
    <row r="14554" spans="1:10">
      <c r="A14554" s="519" t="s">
        <v>14631</v>
      </c>
      <c r="B14554" s="519" t="str">
        <f t="shared" si="227"/>
        <v>INSTALACAO DE PONTO DE FORCA PARA 5CV EQUIVALENTE A 2 VARASDE ELETRODUTO RIGIDO,DE ACO CARBONO ESMALTADO,DE 3/4",20,00M DE FIO 4MM2,CAIXAS,ABRACADEIRAS E CONEXOES</v>
      </c>
      <c r="C14554" s="519" t="s">
        <v>43878</v>
      </c>
      <c r="D14554" s="519" t="s">
        <v>43879</v>
      </c>
      <c r="E14554" s="519" t="s">
        <v>43880</v>
      </c>
      <c r="I14554" s="519" t="s">
        <v>5</v>
      </c>
      <c r="J14554" s="650">
        <v>606.37</v>
      </c>
    </row>
    <row r="14555" spans="1:10">
      <c r="A14555" s="519" t="s">
        <v>14632</v>
      </c>
      <c r="B14555" s="519" t="str">
        <f t="shared" si="227"/>
        <v>INSTALACAO DE PONTO DE FORCA PARA 10CV EQUIVALENTE A 2 VARAS DE ELETRODUTO RIGIDO,DE ACO CARBONO ESMALTADO,DE 1",20,00MDE FIO 6MM2,CAIXAS,ABRACADEIRAS E CONEXOES</v>
      </c>
      <c r="C14555" s="519" t="s">
        <v>43881</v>
      </c>
      <c r="D14555" s="519" t="s">
        <v>43882</v>
      </c>
      <c r="E14555" s="519" t="s">
        <v>43883</v>
      </c>
      <c r="I14555" s="519" t="s">
        <v>5</v>
      </c>
      <c r="J14555" s="650">
        <v>863.82</v>
      </c>
    </row>
    <row r="14556" spans="1:10">
      <c r="A14556" s="519" t="s">
        <v>14633</v>
      </c>
      <c r="B14556" s="519" t="str">
        <f t="shared" si="227"/>
        <v>INSTALACAO DE PONTO DE FORCA PARA 10CV EQUIVALENTE A 2 VARAS DE ELETRODUTO RIGIDO,DE ACO CARBONO ESMALTADO,DE 1",20,00MDE FIO 6MM2,CAIXAS,ABRACADEIRAS E CONEXOES</v>
      </c>
      <c r="C14556" s="519" t="s">
        <v>43881</v>
      </c>
      <c r="D14556" s="519" t="s">
        <v>43882</v>
      </c>
      <c r="E14556" s="519" t="s">
        <v>43883</v>
      </c>
      <c r="I14556" s="519" t="s">
        <v>5</v>
      </c>
      <c r="J14556" s="650">
        <v>777.14</v>
      </c>
    </row>
    <row r="14557" spans="1:10">
      <c r="A14557" s="519" t="s">
        <v>14634</v>
      </c>
      <c r="B14557" s="519" t="str">
        <f t="shared" si="227"/>
        <v>INSTALACAO DE PONTO DE FORCA PARA 15CV EQUIVALENTE A 2 VARAS DE ELETRODUTO RIGIDO,DE ACO CARBONO ESMALTADO,DE 1.1/2",20,00M DE FIO 10MM2,CAIXAS,ABRACADEIRAS E CONEXOES</v>
      </c>
      <c r="C14557" s="519" t="s">
        <v>43884</v>
      </c>
      <c r="D14557" s="519" t="s">
        <v>43885</v>
      </c>
      <c r="E14557" s="519" t="s">
        <v>43886</v>
      </c>
      <c r="I14557" s="519" t="s">
        <v>5</v>
      </c>
      <c r="J14557" s="650">
        <v>1080.55</v>
      </c>
    </row>
    <row r="14558" spans="1:10">
      <c r="A14558" s="519" t="s">
        <v>14635</v>
      </c>
      <c r="B14558" s="519" t="str">
        <f t="shared" si="227"/>
        <v>INSTALACAO DE PONTO DE FORCA PARA 15CV EQUIVALENTE A 2 VARAS DE ELETRODUTO RIGIDO,DE ACO CARBONO ESMALTADO,DE 1.1/2",20,00M DE FIO 10MM2,CAIXAS,ABRACADEIRAS E CONEXOES</v>
      </c>
      <c r="C14558" s="519" t="s">
        <v>43884</v>
      </c>
      <c r="D14558" s="519" t="s">
        <v>43885</v>
      </c>
      <c r="E14558" s="519" t="s">
        <v>43886</v>
      </c>
      <c r="I14558" s="519" t="s">
        <v>5</v>
      </c>
      <c r="J14558" s="650">
        <v>983.03</v>
      </c>
    </row>
    <row r="14559" spans="1:10">
      <c r="A14559" s="519" t="s">
        <v>14636</v>
      </c>
      <c r="B14559" s="519" t="str">
        <f t="shared" si="227"/>
        <v>INSTALACAO DE PONTO DE TOMADA,EQUIVALENTE A 2 VARAS DE ELETRODUTO RIGIDO,DE ACO CARBONO ESMALTADO,DE 3/4",12,00M DE FIO2,5MM2,CAIXAS,ABRACADEIRAS,CONEXOES E TOMADA DE SOBREPOR COM PLACA FOSFORESCENTE</v>
      </c>
      <c r="C14559" s="519" t="s">
        <v>43887</v>
      </c>
      <c r="D14559" s="519" t="s">
        <v>43888</v>
      </c>
      <c r="E14559" s="519" t="s">
        <v>43889</v>
      </c>
      <c r="F14559" s="519" t="s">
        <v>43890</v>
      </c>
      <c r="I14559" s="519" t="s">
        <v>5</v>
      </c>
      <c r="J14559" s="650">
        <v>308.54000000000002</v>
      </c>
    </row>
    <row r="14560" spans="1:10">
      <c r="A14560" s="519" t="s">
        <v>14637</v>
      </c>
      <c r="B14560" s="519" t="str">
        <f t="shared" si="227"/>
        <v>INSTALACAO DE PONTO DE TOMADA,EQUIVALENTE A 2 VARAS DE ELETRODUTO RIGIDO,DE ACO CARBONO ESMALTADO,DE 3/4",12,00M DE FIO2,5MM2,CAIXAS,ABRACADEIRAS,CONEXOES E TOMADA DE SOBREPOR COM PLACA FOSFORESCENTE</v>
      </c>
      <c r="C14560" s="519" t="s">
        <v>43887</v>
      </c>
      <c r="D14560" s="519" t="s">
        <v>43888</v>
      </c>
      <c r="E14560" s="519" t="s">
        <v>43889</v>
      </c>
      <c r="F14560" s="519" t="s">
        <v>43890</v>
      </c>
      <c r="I14560" s="519" t="s">
        <v>5</v>
      </c>
      <c r="J14560" s="650">
        <v>281.88</v>
      </c>
    </row>
    <row r="14561" spans="1:10">
      <c r="A14561" s="519" t="s">
        <v>14638</v>
      </c>
      <c r="B14561" s="519" t="str">
        <f t="shared" si="227"/>
        <v>INSTALACAO DE UM CONJUNTO DE 2 TOMADAS,EQUIVALENTE A 3 VARAS DE ELETRODUTO RIGIDO,DE ACO CARBONO ESMALTADO,DE 3/4",18,00M DE FIO 2,5MM2,CAIXAS,ABRACADEIRAS,CONEXOES E TOMADA DE SOBREPOR COM PLACA FOSFORESCENTE</v>
      </c>
      <c r="C14561" s="519" t="s">
        <v>43891</v>
      </c>
      <c r="D14561" s="519" t="s">
        <v>43892</v>
      </c>
      <c r="E14561" s="519" t="s">
        <v>43893</v>
      </c>
      <c r="F14561" s="519" t="s">
        <v>43894</v>
      </c>
      <c r="I14561" s="519" t="s">
        <v>5</v>
      </c>
      <c r="J14561" s="650">
        <v>404.59</v>
      </c>
    </row>
    <row r="14562" spans="1:10">
      <c r="A14562" s="519" t="s">
        <v>14639</v>
      </c>
      <c r="B14562" s="519" t="str">
        <f t="shared" si="227"/>
        <v>INSTALACAO DE UM CONJUNTO DE 2 TOMADAS,EQUIVALENTE A 3 VARAS DE ELETRODUTO RIGIDO,DE ACO CARBONO ESMALTADO,DE 3/4",18,00M DE FIO 2,5MM2,CAIXAS,ABRACADEIRAS,CONEXOES E TOMADA DE SOBREPOR COM PLACA FOSFORESCENTE</v>
      </c>
      <c r="C14562" s="519" t="s">
        <v>43891</v>
      </c>
      <c r="D14562" s="519" t="s">
        <v>43892</v>
      </c>
      <c r="E14562" s="519" t="s">
        <v>43893</v>
      </c>
      <c r="F14562" s="519" t="s">
        <v>43894</v>
      </c>
      <c r="I14562" s="519" t="s">
        <v>5</v>
      </c>
      <c r="J14562" s="650">
        <v>372.51</v>
      </c>
    </row>
    <row r="14563" spans="1:10">
      <c r="A14563" s="519" t="s">
        <v>14640</v>
      </c>
      <c r="B14563" s="519" t="str">
        <f t="shared" si="227"/>
        <v>INSTALACAO DE UM CONJUNTO DE 3 TOMADAS,EQUIVALENTE A 4 VARAS DE ELETRODUTO RIGIDO,DE ACO CARBONO ESMALTADO,DE 3/4",25,00M DE FIO 2,5MM2,CAIXAS,ABRACADEIRAS,CONEXOES E TOMADA DE SOBREPOR COM PLACA FOSFORESCENTE</v>
      </c>
      <c r="C14563" s="519" t="s">
        <v>43895</v>
      </c>
      <c r="D14563" s="519" t="s">
        <v>43896</v>
      </c>
      <c r="E14563" s="519" t="s">
        <v>43893</v>
      </c>
      <c r="F14563" s="519" t="s">
        <v>43894</v>
      </c>
      <c r="I14563" s="519" t="s">
        <v>5</v>
      </c>
      <c r="J14563" s="650">
        <v>502.61</v>
      </c>
    </row>
    <row r="14564" spans="1:10">
      <c r="A14564" s="519" t="s">
        <v>14641</v>
      </c>
      <c r="B14564" s="519" t="str">
        <f t="shared" si="227"/>
        <v>INSTALACAO DE UM CONJUNTO DE 3 TOMADAS,EQUIVALENTE A 4 VARAS DE ELETRODUTO RIGIDO,DE ACO CARBONO ESMALTADO,DE 3/4",25,00M DE FIO 2,5MM2,CAIXAS,ABRACADEIRAS,CONEXOES E TOMADA DE SOBREPOR COM PLACA FOSFORESCENTE</v>
      </c>
      <c r="C14564" s="519" t="s">
        <v>43895</v>
      </c>
      <c r="D14564" s="519" t="s">
        <v>43896</v>
      </c>
      <c r="E14564" s="519" t="s">
        <v>43893</v>
      </c>
      <c r="F14564" s="519" t="s">
        <v>43894</v>
      </c>
      <c r="I14564" s="519" t="s">
        <v>5</v>
      </c>
      <c r="J14564" s="650">
        <v>465.12</v>
      </c>
    </row>
    <row r="14565" spans="1:10">
      <c r="A14565" s="519" t="s">
        <v>14642</v>
      </c>
      <c r="B14565" s="519" t="str">
        <f t="shared" si="227"/>
        <v>INSTALACAO DE UM CONJUNTO DE 4 TOMADAS,EQUIVALENTE A 5 VARAS DE ELETRODUTO RIGIDO,DE ACO CARBONO ESMALTADO,DE 3/4",30,00M DE FIO 2,5MM2,CAIXAS,ABRACADEIRAS,CONEXOES E TOMADA DE SOBREPOR COM PLACA FOSFORESCENTE</v>
      </c>
      <c r="C14565" s="519" t="s">
        <v>43897</v>
      </c>
      <c r="D14565" s="519" t="s">
        <v>43898</v>
      </c>
      <c r="E14565" s="519" t="s">
        <v>43893</v>
      </c>
      <c r="F14565" s="519" t="s">
        <v>43894</v>
      </c>
      <c r="I14565" s="519" t="s">
        <v>5</v>
      </c>
      <c r="J14565" s="650">
        <v>596.69000000000005</v>
      </c>
    </row>
    <row r="14566" spans="1:10">
      <c r="A14566" s="519" t="s">
        <v>14643</v>
      </c>
      <c r="B14566" s="519" t="str">
        <f t="shared" si="227"/>
        <v>INSTALACAO DE UM CONJUNTO DE 4 TOMADAS,EQUIVALENTE A 5 VARAS DE ELETRODUTO RIGIDO,DE ACO CARBONO ESMALTADO,DE 3/4",30,00M DE FIO 2,5MM2,CAIXAS,ABRACADEIRAS,CONEXOES E TOMADA DE SOBREPOR COM PLACA FOSFORESCENTE</v>
      </c>
      <c r="C14566" s="519" t="s">
        <v>43897</v>
      </c>
      <c r="D14566" s="519" t="s">
        <v>43898</v>
      </c>
      <c r="E14566" s="519" t="s">
        <v>43893</v>
      </c>
      <c r="F14566" s="519" t="s">
        <v>43894</v>
      </c>
      <c r="I14566" s="519" t="s">
        <v>5</v>
      </c>
      <c r="J14566" s="650">
        <v>553.78</v>
      </c>
    </row>
    <row r="14567" spans="1:10">
      <c r="A14567" s="519" t="s">
        <v>14644</v>
      </c>
      <c r="B14567" s="519" t="str">
        <f t="shared" si="227"/>
        <v>TERMINAL MECANICO DE PRESSAO PARA LIGACAO DE UM CABO A BARRAMENTO,FABRICADO EM BRONZE,COM BITOLAS DE 1,5 A 10MM2.FORNECIMENTO E COLOCACAO</v>
      </c>
      <c r="C14567" s="519" t="s">
        <v>43899</v>
      </c>
      <c r="D14567" s="519" t="s">
        <v>43900</v>
      </c>
      <c r="E14567" s="519" t="s">
        <v>32940</v>
      </c>
      <c r="I14567" s="519" t="s">
        <v>5</v>
      </c>
      <c r="J14567" s="650">
        <v>14.84</v>
      </c>
    </row>
    <row r="14568" spans="1:10">
      <c r="A14568" s="519" t="s">
        <v>14645</v>
      </c>
      <c r="B14568" s="519" t="str">
        <f t="shared" si="227"/>
        <v>TERMINAL MECANICO DE PRESSAO PARA LIGACAO DE UM CABO A BARRAMENTO,FABRICADO EM BRONZE,COM BITOLAS DE 1,5 A 10MM2.FORNECIMENTO E COLOCACAO</v>
      </c>
      <c r="C14568" s="519" t="s">
        <v>43899</v>
      </c>
      <c r="D14568" s="519" t="s">
        <v>43900</v>
      </c>
      <c r="E14568" s="519" t="s">
        <v>32940</v>
      </c>
      <c r="I14568" s="519" t="s">
        <v>5</v>
      </c>
      <c r="J14568" s="650">
        <v>13.49</v>
      </c>
    </row>
    <row r="14569" spans="1:10">
      <c r="A14569" s="519" t="s">
        <v>14646</v>
      </c>
      <c r="B14569" s="519" t="str">
        <f t="shared" si="227"/>
        <v>TERMINAL MECANICO DE PRESSAO PARA LIGACAO DE UM CABO A BARRAMENTO,FABRICADO EM BRONZE,COM BITOLAS DE 10 A 25MM2.FORNECIMENTO E COLOCACAO</v>
      </c>
      <c r="C14569" s="519" t="s">
        <v>43899</v>
      </c>
      <c r="D14569" s="519" t="s">
        <v>43901</v>
      </c>
      <c r="E14569" s="519" t="s">
        <v>34162</v>
      </c>
      <c r="I14569" s="519" t="s">
        <v>5</v>
      </c>
      <c r="J14569" s="650">
        <v>15.63</v>
      </c>
    </row>
    <row r="14570" spans="1:10">
      <c r="A14570" s="519" t="s">
        <v>14647</v>
      </c>
      <c r="B14570" s="519" t="str">
        <f t="shared" si="227"/>
        <v>TERMINAL MECANICO DE PRESSAO PARA LIGACAO DE UM CABO A BARRAMENTO,FABRICADO EM BRONZE,COM BITOLAS DE 10 A 25MM2.FORNECIMENTO E COLOCACAO</v>
      </c>
      <c r="C14570" s="519" t="s">
        <v>43899</v>
      </c>
      <c r="D14570" s="519" t="s">
        <v>43901</v>
      </c>
      <c r="E14570" s="519" t="s">
        <v>34162</v>
      </c>
      <c r="I14570" s="519" t="s">
        <v>5</v>
      </c>
      <c r="J14570" s="650">
        <v>14.11</v>
      </c>
    </row>
    <row r="14571" spans="1:10">
      <c r="A14571" s="519" t="s">
        <v>14648</v>
      </c>
      <c r="B14571" s="519" t="str">
        <f t="shared" si="227"/>
        <v>TERMINAL MECANICO DE PRESSAO PARA LIGACAO DE UM CABO A BARRAMENTO,FABRICADO EM BRONZE,COM BITOLAS DE 25 A 35MM2.FORNECIMENTO E COLOCACAO</v>
      </c>
      <c r="C14571" s="519" t="s">
        <v>43899</v>
      </c>
      <c r="D14571" s="519" t="s">
        <v>43902</v>
      </c>
      <c r="E14571" s="519" t="s">
        <v>34162</v>
      </c>
      <c r="I14571" s="519" t="s">
        <v>5</v>
      </c>
      <c r="J14571" s="650">
        <v>18.96</v>
      </c>
    </row>
    <row r="14572" spans="1:10">
      <c r="A14572" s="519" t="s">
        <v>14649</v>
      </c>
      <c r="B14572" s="519" t="str">
        <f t="shared" si="227"/>
        <v>TERMINAL MECANICO DE PRESSAO PARA LIGACAO DE UM CABO A BARRAMENTO,FABRICADO EM BRONZE,COM BITOLAS DE 25 A 35MM2.FORNECIMENTO E COLOCACAO</v>
      </c>
      <c r="C14572" s="519" t="s">
        <v>43899</v>
      </c>
      <c r="D14572" s="519" t="s">
        <v>43902</v>
      </c>
      <c r="E14572" s="519" t="s">
        <v>34162</v>
      </c>
      <c r="I14572" s="519" t="s">
        <v>5</v>
      </c>
      <c r="J14572" s="650">
        <v>17.28</v>
      </c>
    </row>
    <row r="14573" spans="1:10">
      <c r="A14573" s="519" t="s">
        <v>14650</v>
      </c>
      <c r="B14573" s="519" t="str">
        <f t="shared" si="227"/>
        <v>TERMINAL MECANICO DE PRESSAO PARA LIGACAO DE UM CABO A BARRAMENTO,FABRICADO EM BRONZE,COM BITOLAS DE 50 A 70MM2.FORNECIMENTO E COLOCACAO</v>
      </c>
      <c r="C14573" s="519" t="s">
        <v>43899</v>
      </c>
      <c r="D14573" s="519" t="s">
        <v>43903</v>
      </c>
      <c r="E14573" s="519" t="s">
        <v>34162</v>
      </c>
      <c r="I14573" s="519" t="s">
        <v>5</v>
      </c>
      <c r="J14573" s="650">
        <v>23.53</v>
      </c>
    </row>
    <row r="14574" spans="1:10">
      <c r="A14574" s="519" t="s">
        <v>14651</v>
      </c>
      <c r="B14574" s="519" t="str">
        <f t="shared" si="227"/>
        <v>TERMINAL MECANICO DE PRESSAO PARA LIGACAO DE UM CABO A BARRAMENTO,FABRICADO EM BRONZE,COM BITOLAS DE 50 A 70MM2.FORNECIMENTO E COLOCACAO</v>
      </c>
      <c r="C14574" s="519" t="s">
        <v>43899</v>
      </c>
      <c r="D14574" s="519" t="s">
        <v>43903</v>
      </c>
      <c r="E14574" s="519" t="s">
        <v>34162</v>
      </c>
      <c r="I14574" s="519" t="s">
        <v>5</v>
      </c>
      <c r="J14574" s="650">
        <v>21.68</v>
      </c>
    </row>
    <row r="14575" spans="1:10">
      <c r="A14575" s="519" t="s">
        <v>14652</v>
      </c>
      <c r="B14575" s="519" t="str">
        <f t="shared" si="227"/>
        <v>TERMINAL MECANICO DE PRESSAO PARA LIGACAO DE UM CABO A BARRAMENTO,FABRICADO EM BRONZE,COM BITOLA DE 95MM2.FORNECIMENTO E COLOCACAO</v>
      </c>
      <c r="C14575" s="519" t="s">
        <v>43899</v>
      </c>
      <c r="D14575" s="519" t="s">
        <v>43904</v>
      </c>
      <c r="E14575" s="519" t="s">
        <v>37621</v>
      </c>
      <c r="I14575" s="519" t="s">
        <v>5</v>
      </c>
      <c r="J14575" s="650">
        <v>32.26</v>
      </c>
    </row>
    <row r="14576" spans="1:10">
      <c r="A14576" s="519" t="s">
        <v>14653</v>
      </c>
      <c r="B14576" s="519" t="str">
        <f t="shared" si="227"/>
        <v>TERMINAL MECANICO DE PRESSAO PARA LIGACAO DE UM CABO A BARRAMENTO,FABRICADO EM BRONZE,COM BITOLA DE 95MM2.FORNECIMENTO E COLOCACAO</v>
      </c>
      <c r="C14576" s="519" t="s">
        <v>43899</v>
      </c>
      <c r="D14576" s="519" t="s">
        <v>43904</v>
      </c>
      <c r="E14576" s="519" t="s">
        <v>37621</v>
      </c>
      <c r="I14576" s="519" t="s">
        <v>5</v>
      </c>
      <c r="J14576" s="650">
        <v>30.26</v>
      </c>
    </row>
    <row r="14577" spans="1:10">
      <c r="A14577" s="519" t="s">
        <v>14654</v>
      </c>
      <c r="B14577" s="519" t="str">
        <f t="shared" si="227"/>
        <v>TERMINAL MECANICO DE PRESSAO PARA LIGACAO DE UM CABO A BARRAMENTO,FABRICADO EM BRONZE,COM BITOLAS DE 120 A 185MM2.FORNECIMENTO E COLOCACAO</v>
      </c>
      <c r="C14577" s="519" t="s">
        <v>43899</v>
      </c>
      <c r="D14577" s="519" t="s">
        <v>43905</v>
      </c>
      <c r="E14577" s="519" t="s">
        <v>34520</v>
      </c>
      <c r="I14577" s="519" t="s">
        <v>5</v>
      </c>
      <c r="J14577" s="650">
        <v>38.450000000000003</v>
      </c>
    </row>
    <row r="14578" spans="1:10">
      <c r="A14578" s="519" t="s">
        <v>14655</v>
      </c>
      <c r="B14578" s="519" t="str">
        <f t="shared" si="227"/>
        <v>TERMINAL MECANICO DE PRESSAO PARA LIGACAO DE UM CABO A BARRAMENTO,FABRICADO EM BRONZE,COM BITOLAS DE 120 A 185MM2.FORNECIMENTO E COLOCACAO</v>
      </c>
      <c r="C14578" s="519" t="s">
        <v>43899</v>
      </c>
      <c r="D14578" s="519" t="s">
        <v>43905</v>
      </c>
      <c r="E14578" s="519" t="s">
        <v>34520</v>
      </c>
      <c r="I14578" s="519" t="s">
        <v>5</v>
      </c>
      <c r="J14578" s="650">
        <v>36.28</v>
      </c>
    </row>
    <row r="14579" spans="1:10">
      <c r="A14579" s="519" t="s">
        <v>14656</v>
      </c>
      <c r="B14579" s="519" t="str">
        <f t="shared" si="227"/>
        <v>TERMINAL MECANICO DE PRESSAO PARA LIGACAO DE UM CABO A BARRAMENTO,FABRICADO EM BRONZE,COM BITOLAS DE 185 A 240MM2.FORNECIMENTO E COLOCACAO</v>
      </c>
      <c r="C14579" s="519" t="s">
        <v>43899</v>
      </c>
      <c r="D14579" s="519" t="s">
        <v>43906</v>
      </c>
      <c r="E14579" s="519" t="s">
        <v>34520</v>
      </c>
      <c r="I14579" s="519" t="s">
        <v>5</v>
      </c>
      <c r="J14579" s="650">
        <v>51.63</v>
      </c>
    </row>
    <row r="14580" spans="1:10">
      <c r="A14580" s="519" t="s">
        <v>14657</v>
      </c>
      <c r="B14580" s="519" t="str">
        <f t="shared" si="227"/>
        <v>TERMINAL MECANICO DE PRESSAO PARA LIGACAO DE UM CABO A BARRAMENTO,FABRICADO EM BRONZE,COM BITOLAS DE 185 A 240MM2.FORNECIMENTO E COLOCACAO</v>
      </c>
      <c r="C14580" s="519" t="s">
        <v>43899</v>
      </c>
      <c r="D14580" s="519" t="s">
        <v>43906</v>
      </c>
      <c r="E14580" s="519" t="s">
        <v>34520</v>
      </c>
      <c r="I14580" s="519" t="s">
        <v>5</v>
      </c>
      <c r="J14580" s="650">
        <v>49.3</v>
      </c>
    </row>
    <row r="14581" spans="1:10">
      <c r="A14581" s="519" t="s">
        <v>14658</v>
      </c>
      <c r="B14581" s="519" t="str">
        <f t="shared" si="227"/>
        <v>TERMINAL MECANICO DE PRESSAO PARA LIGACAO DE UM CABO A BARRAMENTO,FABRICADO EM BRONZE,COM BITOLAS DE 300 A 400MM2.FORNECIMENTO E COLOCACAO</v>
      </c>
      <c r="C14581" s="519" t="s">
        <v>43899</v>
      </c>
      <c r="D14581" s="519" t="s">
        <v>43907</v>
      </c>
      <c r="E14581" s="519" t="s">
        <v>34520</v>
      </c>
      <c r="I14581" s="519" t="s">
        <v>5</v>
      </c>
      <c r="J14581" s="650">
        <v>60.65</v>
      </c>
    </row>
    <row r="14582" spans="1:10">
      <c r="A14582" s="519" t="s">
        <v>14659</v>
      </c>
      <c r="B14582" s="519" t="str">
        <f t="shared" si="227"/>
        <v>TERMINAL MECANICO DE PRESSAO PARA LIGACAO DE UM CABO A BARRAMENTO,FABRICADO EM BRONZE,COM BITOLAS DE 300 A 400MM2.FORNECIMENTO E COLOCACAO</v>
      </c>
      <c r="C14582" s="519" t="s">
        <v>43899</v>
      </c>
      <c r="D14582" s="519" t="s">
        <v>43907</v>
      </c>
      <c r="E14582" s="519" t="s">
        <v>34520</v>
      </c>
      <c r="I14582" s="519" t="s">
        <v>5</v>
      </c>
      <c r="J14582" s="650">
        <v>58.11</v>
      </c>
    </row>
    <row r="14583" spans="1:10">
      <c r="A14583" s="519" t="s">
        <v>14660</v>
      </c>
      <c r="B14583" s="519" t="str">
        <f t="shared" si="227"/>
        <v>TERMINAL MECANICO DE PRESSAO PARA LIGACAO DE DOIS CABOS A BARRAMENTO,FABRICADO EM BRONZE,COM BITOLAS DE 25 A 35MM2.FORNECIMENTO E COLOCACAO</v>
      </c>
      <c r="C14583" s="519" t="s">
        <v>43908</v>
      </c>
      <c r="D14583" s="519" t="s">
        <v>43909</v>
      </c>
      <c r="E14583" s="519" t="s">
        <v>36323</v>
      </c>
      <c r="I14583" s="519" t="s">
        <v>5</v>
      </c>
      <c r="J14583" s="650">
        <v>75.83</v>
      </c>
    </row>
    <row r="14584" spans="1:10">
      <c r="A14584" s="519" t="s">
        <v>14661</v>
      </c>
      <c r="B14584" s="519" t="str">
        <f t="shared" si="227"/>
        <v>TERMINAL MECANICO DE PRESSAO PARA LIGACAO DE DOIS CABOS A BARRAMENTO,FABRICADO EM BRONZE,COM BITOLAS DE 25 A 35MM2.FORNECIMENTO E COLOCACAO</v>
      </c>
      <c r="C14584" s="519" t="s">
        <v>43908</v>
      </c>
      <c r="D14584" s="519" t="s">
        <v>43909</v>
      </c>
      <c r="E14584" s="519" t="s">
        <v>36323</v>
      </c>
      <c r="I14584" s="519" t="s">
        <v>5</v>
      </c>
      <c r="J14584" s="650">
        <v>72.47</v>
      </c>
    </row>
    <row r="14585" spans="1:10">
      <c r="A14585" s="519" t="s">
        <v>14662</v>
      </c>
      <c r="B14585" s="519" t="str">
        <f t="shared" si="227"/>
        <v>TERMINAL MECANICO DE PRESSAO PARA LIGACAO DE DOIS CABOS A BARRAMENTO,FABRICADO EM BRONZE,COM BITOLAS DE 50 A 70MM2.FORNECIMENTO E COLOCACAO</v>
      </c>
      <c r="C14585" s="519" t="s">
        <v>43908</v>
      </c>
      <c r="D14585" s="519" t="s">
        <v>43910</v>
      </c>
      <c r="E14585" s="519" t="s">
        <v>36323</v>
      </c>
      <c r="I14585" s="519" t="s">
        <v>5</v>
      </c>
      <c r="J14585" s="650">
        <v>109.67</v>
      </c>
    </row>
    <row r="14586" spans="1:10">
      <c r="A14586" s="519" t="s">
        <v>14663</v>
      </c>
      <c r="B14586" s="519" t="str">
        <f t="shared" si="227"/>
        <v>TERMINAL MECANICO DE PRESSAO PARA LIGACAO DE DOIS CABOS A BARRAMENTO,FABRICADO EM BRONZE,COM BITOLAS DE 50 A 70MM2.FORNECIMENTO E COLOCACAO</v>
      </c>
      <c r="C14586" s="519" t="s">
        <v>43908</v>
      </c>
      <c r="D14586" s="519" t="s">
        <v>43910</v>
      </c>
      <c r="E14586" s="519" t="s">
        <v>36323</v>
      </c>
      <c r="I14586" s="519" t="s">
        <v>5</v>
      </c>
      <c r="J14586" s="650">
        <v>105.98</v>
      </c>
    </row>
    <row r="14587" spans="1:10">
      <c r="A14587" s="519" t="s">
        <v>14664</v>
      </c>
      <c r="B14587" s="519" t="str">
        <f t="shared" si="227"/>
        <v>TERMINAL MECANICO DE PRESSAO PARA LIGACAO DE DOIS CABOS A BARRAMENTO,FABRICADO EM BRONZE,COM BITOLAS DE 95MM2.FORNECIMENTO E COLOCACAO</v>
      </c>
      <c r="C14587" s="519" t="s">
        <v>43908</v>
      </c>
      <c r="D14587" s="519" t="s">
        <v>43911</v>
      </c>
      <c r="E14587" s="519" t="s">
        <v>34305</v>
      </c>
      <c r="I14587" s="519" t="s">
        <v>5</v>
      </c>
      <c r="J14587" s="650">
        <v>121.63</v>
      </c>
    </row>
    <row r="14588" spans="1:10">
      <c r="A14588" s="519" t="s">
        <v>14665</v>
      </c>
      <c r="B14588" s="519" t="str">
        <f t="shared" si="227"/>
        <v>TERMINAL MECANICO DE PRESSAO PARA LIGACAO DE DOIS CABOS A BARRAMENTO,FABRICADO EM BRONZE,COM BITOLAS DE 95MM2.FORNECIMENTO E COLOCACAO</v>
      </c>
      <c r="C14588" s="519" t="s">
        <v>43908</v>
      </c>
      <c r="D14588" s="519" t="s">
        <v>43911</v>
      </c>
      <c r="E14588" s="519" t="s">
        <v>34305</v>
      </c>
      <c r="I14588" s="519" t="s">
        <v>5</v>
      </c>
      <c r="J14588" s="650">
        <v>117.62</v>
      </c>
    </row>
    <row r="14589" spans="1:10">
      <c r="A14589" s="519" t="s">
        <v>14666</v>
      </c>
      <c r="B14589" s="519" t="str">
        <f t="shared" si="227"/>
        <v>TERMINAL MECANICO DE PRESSAO PARA LIGACAO DE DOIS CABOS A BARRAMENTO,FABRICADO EM BRONZE,COM BITOLAS DE 120 A 185MM2.FORNECIMENTO E COLOCACAO</v>
      </c>
      <c r="C14589" s="519" t="s">
        <v>43908</v>
      </c>
      <c r="D14589" s="519" t="s">
        <v>43912</v>
      </c>
      <c r="E14589" s="519" t="s">
        <v>34273</v>
      </c>
      <c r="I14589" s="519" t="s">
        <v>5</v>
      </c>
      <c r="J14589" s="650">
        <v>171.99</v>
      </c>
    </row>
    <row r="14590" spans="1:10">
      <c r="A14590" s="519" t="s">
        <v>14667</v>
      </c>
      <c r="B14590" s="519" t="str">
        <f t="shared" si="227"/>
        <v>TERMINAL MECANICO DE PRESSAO PARA LIGACAO DE DOIS CABOS A BARRAMENTO,FABRICADO EM BRONZE,COM BITOLAS DE 120 A 185MM2.FORNECIMENTO E COLOCACAO</v>
      </c>
      <c r="C14590" s="519" t="s">
        <v>43908</v>
      </c>
      <c r="D14590" s="519" t="s">
        <v>43912</v>
      </c>
      <c r="E14590" s="519" t="s">
        <v>34273</v>
      </c>
      <c r="I14590" s="519" t="s">
        <v>5</v>
      </c>
      <c r="J14590" s="650">
        <v>167.65</v>
      </c>
    </row>
    <row r="14591" spans="1:10">
      <c r="A14591" s="519" t="s">
        <v>14668</v>
      </c>
      <c r="B14591" s="519" t="str">
        <f t="shared" si="227"/>
        <v>TERMINAL MECANICO DE PRESSAO PARA LIGACAO DE DOIS CABOS A BARRAMENTO,FABRICADO EM BRONZE,COM BITOLAS DE 185 A 240MM2.FORNECIMENTO E COLOCACAO</v>
      </c>
      <c r="C14591" s="519" t="s">
        <v>43908</v>
      </c>
      <c r="D14591" s="519" t="s">
        <v>43913</v>
      </c>
      <c r="E14591" s="519" t="s">
        <v>34273</v>
      </c>
      <c r="I14591" s="519" t="s">
        <v>5</v>
      </c>
      <c r="J14591" s="650">
        <v>182.14</v>
      </c>
    </row>
    <row r="14592" spans="1:10">
      <c r="A14592" s="519" t="s">
        <v>14669</v>
      </c>
      <c r="B14592" s="519" t="str">
        <f t="shared" si="227"/>
        <v>TERMINAL MECANICO DE PRESSAO PARA LIGACAO DE DOIS CABOS A BARRAMENTO,FABRICADO EM BRONZE,COM BITOLAS DE 185 A 240MM2.FORNECIMENTO E COLOCACAO</v>
      </c>
      <c r="C14592" s="519" t="s">
        <v>43908</v>
      </c>
      <c r="D14592" s="519" t="s">
        <v>43913</v>
      </c>
      <c r="E14592" s="519" t="s">
        <v>34273</v>
      </c>
      <c r="I14592" s="519" t="s">
        <v>5</v>
      </c>
      <c r="J14592" s="650">
        <v>177.48</v>
      </c>
    </row>
    <row r="14593" spans="1:10">
      <c r="A14593" s="519" t="s">
        <v>14670</v>
      </c>
      <c r="B14593" s="519" t="str">
        <f t="shared" si="227"/>
        <v>TERMINAL MECANICO DE PRESSAO PARA LIGACAO DE DOIS CABOS A BARRAMENTO,FABRICADO EM BRONZE,COM BITOLAS DE 300 A 400MM2.FORNECIMENTO E COLOCACAO</v>
      </c>
      <c r="C14593" s="519" t="s">
        <v>43908</v>
      </c>
      <c r="D14593" s="519" t="s">
        <v>43914</v>
      </c>
      <c r="E14593" s="519" t="s">
        <v>34273</v>
      </c>
      <c r="I14593" s="519" t="s">
        <v>5</v>
      </c>
      <c r="J14593" s="650">
        <v>222.79</v>
      </c>
    </row>
    <row r="14594" spans="1:10">
      <c r="A14594" s="519" t="s">
        <v>14671</v>
      </c>
      <c r="B14594" s="519" t="str">
        <f t="shared" si="227"/>
        <v>TERMINAL MECANICO DE PRESSAO PARA LIGACAO DE DOIS CABOS A BARRAMENTO,FABRICADO EM BRONZE,COM BITOLAS DE 300 A 400MM2.FORNECIMENTO E COLOCACAO</v>
      </c>
      <c r="C14594" s="519" t="s">
        <v>43908</v>
      </c>
      <c r="D14594" s="519" t="s">
        <v>43914</v>
      </c>
      <c r="E14594" s="519" t="s">
        <v>34273</v>
      </c>
      <c r="I14594" s="519" t="s">
        <v>5</v>
      </c>
      <c r="J14594" s="650">
        <v>217.7</v>
      </c>
    </row>
    <row r="14595" spans="1:10">
      <c r="A14595" s="519" t="s">
        <v>14672</v>
      </c>
      <c r="B14595" s="519" t="str">
        <f t="shared" si="227"/>
        <v>CONECTOR FABRICADO EM BRONZE PARA ATERRAMENTO,PARA FIXACAO DE UM OU DOIS CONDUTORES A SUPERFICIE PLANA,PARA CABOS COM BITOLAS DE 2,5 A 6MM2.FORNECIMENTO E COLOCACAO</v>
      </c>
      <c r="C14595" s="519" t="s">
        <v>43915</v>
      </c>
      <c r="D14595" s="519" t="s">
        <v>43916</v>
      </c>
      <c r="E14595" s="519" t="s">
        <v>43917</v>
      </c>
      <c r="I14595" s="519" t="s">
        <v>5</v>
      </c>
      <c r="J14595" s="650">
        <v>44.13</v>
      </c>
    </row>
    <row r="14596" spans="1:10">
      <c r="A14596" s="519" t="s">
        <v>14673</v>
      </c>
      <c r="B14596" s="519" t="str">
        <f t="shared" si="227"/>
        <v>CONECTOR FABRICADO EM BRONZE PARA ATERRAMENTO,PARA FIXACAO DE UM OU DOIS CONDUTORES A SUPERFICIE PLANA,PARA CABOS COM BITOLAS DE 2,5 A 6MM2.FORNECIMENTO E COLOCACAO</v>
      </c>
      <c r="C14596" s="519" t="s">
        <v>43915</v>
      </c>
      <c r="D14596" s="519" t="s">
        <v>43916</v>
      </c>
      <c r="E14596" s="519" t="s">
        <v>43917</v>
      </c>
      <c r="I14596" s="519" t="s">
        <v>5</v>
      </c>
      <c r="J14596" s="650">
        <v>42.78</v>
      </c>
    </row>
    <row r="14597" spans="1:10">
      <c r="A14597" s="519" t="s">
        <v>14674</v>
      </c>
      <c r="B14597" s="519" t="str">
        <f t="shared" si="227"/>
        <v>CONECTOR FABRICADO EM BRONZE PARA ATERRAMENTO,PARA FIXACAO DE UM OU DOIS CONDUTORES A SUPERFICIE PLANA,PARA CABOS COM BITOLAS DE 6 A 35MM2.FORNECIMENTO E COLOCACAO</v>
      </c>
      <c r="C14597" s="519" t="s">
        <v>43915</v>
      </c>
      <c r="D14597" s="519" t="s">
        <v>43916</v>
      </c>
      <c r="E14597" s="519" t="s">
        <v>43918</v>
      </c>
      <c r="I14597" s="519" t="s">
        <v>5</v>
      </c>
      <c r="J14597" s="650">
        <v>91.7</v>
      </c>
    </row>
    <row r="14598" spans="1:10">
      <c r="A14598" s="519" t="s">
        <v>14675</v>
      </c>
      <c r="B14598" s="519" t="str">
        <f t="shared" si="227"/>
        <v>CONECTOR FABRICADO EM BRONZE PARA ATERRAMENTO,PARA FIXACAO DE UM OU DOIS CONDUTORES A SUPERFICIE PLANA,PARA CABOS COM BITOLAS DE 6 A 35MM2.FORNECIMENTO E COLOCACAO</v>
      </c>
      <c r="C14598" s="519" t="s">
        <v>43915</v>
      </c>
      <c r="D14598" s="519" t="s">
        <v>43916</v>
      </c>
      <c r="E14598" s="519" t="s">
        <v>43918</v>
      </c>
      <c r="I14598" s="519" t="s">
        <v>5</v>
      </c>
      <c r="J14598" s="650">
        <v>90.18</v>
      </c>
    </row>
    <row r="14599" spans="1:10">
      <c r="A14599" s="519" t="s">
        <v>14676</v>
      </c>
      <c r="B14599" s="519" t="str">
        <f t="shared" si="227"/>
        <v>CONECTOR FABRICADO EM BRONZE PARA ATERRAMENTO,PARA FIXACAO DE UM OU DOIS CONDUTORES A SUPERFICIE PLANA,PARA CABOS COM BITOLAS DE 35 A 185MM2.FORNECIMENTO E COLOCACAO</v>
      </c>
      <c r="C14599" s="519" t="s">
        <v>43915</v>
      </c>
      <c r="D14599" s="519" t="s">
        <v>43916</v>
      </c>
      <c r="E14599" s="519" t="s">
        <v>43919</v>
      </c>
      <c r="I14599" s="519" t="s">
        <v>5</v>
      </c>
      <c r="J14599" s="650">
        <v>218.76</v>
      </c>
    </row>
    <row r="14600" spans="1:10">
      <c r="A14600" s="519" t="s">
        <v>14677</v>
      </c>
      <c r="B14600" s="519" t="str">
        <f t="shared" ref="B14600:B14663" si="228">C14600&amp;D14600&amp;E14600&amp;F14600&amp;G14600&amp;H14600</f>
        <v>CONECTOR FABRICADO EM BRONZE PARA ATERRAMENTO,PARA FIXACAO DE UM OU DOIS CONDUTORES A SUPERFICIE PLANA,PARA CABOS COM BITOLAS DE 35 A 185MM2.FORNECIMENTO E COLOCACAO</v>
      </c>
      <c r="C14600" s="519" t="s">
        <v>43915</v>
      </c>
      <c r="D14600" s="519" t="s">
        <v>43916</v>
      </c>
      <c r="E14600" s="519" t="s">
        <v>43919</v>
      </c>
      <c r="I14600" s="519" t="s">
        <v>5</v>
      </c>
      <c r="J14600" s="650">
        <v>216.91</v>
      </c>
    </row>
    <row r="14601" spans="1:10">
      <c r="A14601" s="519" t="s">
        <v>14678</v>
      </c>
      <c r="B14601" s="519" t="str">
        <f t="shared" si="228"/>
        <v>TERMINAL MECANICO A COMPRESSAO,FABRICADO EM BRONZE,PARA CABO DE 1,5MM2.FORNECIMENTO E COLOCACAO</v>
      </c>
      <c r="C14601" s="519" t="s">
        <v>43920</v>
      </c>
      <c r="D14601" s="519" t="s">
        <v>43921</v>
      </c>
      <c r="I14601" s="519" t="s">
        <v>5</v>
      </c>
      <c r="J14601" s="650">
        <v>11.08</v>
      </c>
    </row>
    <row r="14602" spans="1:10">
      <c r="A14602" s="519" t="s">
        <v>14679</v>
      </c>
      <c r="B14602" s="519" t="str">
        <f t="shared" si="228"/>
        <v>TERMINAL MECANICO A COMPRESSAO,FABRICADO EM BRONZE,PARA CABO DE 1,5MM2.FORNECIMENTO E COLOCACAO</v>
      </c>
      <c r="C14602" s="519" t="s">
        <v>43920</v>
      </c>
      <c r="D14602" s="519" t="s">
        <v>43921</v>
      </c>
      <c r="I14602" s="519" t="s">
        <v>5</v>
      </c>
      <c r="J14602" s="650">
        <v>9.73</v>
      </c>
    </row>
    <row r="14603" spans="1:10">
      <c r="A14603" s="519" t="s">
        <v>14680</v>
      </c>
      <c r="B14603" s="519" t="str">
        <f t="shared" si="228"/>
        <v>TERMINAL MECANICO A COMPRESSAO,FABRICADO EM BRONZE,PARA CABO DE 2,5MM2.FORNECIMENTO E COLOCACAO</v>
      </c>
      <c r="C14603" s="519" t="s">
        <v>43920</v>
      </c>
      <c r="D14603" s="519" t="s">
        <v>43922</v>
      </c>
      <c r="I14603" s="519" t="s">
        <v>5</v>
      </c>
      <c r="J14603" s="650">
        <v>11.08</v>
      </c>
    </row>
    <row r="14604" spans="1:10">
      <c r="A14604" s="519" t="s">
        <v>14681</v>
      </c>
      <c r="B14604" s="519" t="str">
        <f t="shared" si="228"/>
        <v>TERMINAL MECANICO A COMPRESSAO,FABRICADO EM BRONZE,PARA CABO DE 2,5MM2.FORNECIMENTO E COLOCACAO</v>
      </c>
      <c r="C14604" s="519" t="s">
        <v>43920</v>
      </c>
      <c r="D14604" s="519" t="s">
        <v>43922</v>
      </c>
      <c r="I14604" s="519" t="s">
        <v>5</v>
      </c>
      <c r="J14604" s="650">
        <v>9.73</v>
      </c>
    </row>
    <row r="14605" spans="1:10">
      <c r="A14605" s="519" t="s">
        <v>14682</v>
      </c>
      <c r="B14605" s="519" t="str">
        <f t="shared" si="228"/>
        <v>TERMINAL MECANICO A COMPRESSAO,FABRICADO EM BRONZE,PARA CABO DE 4MM2.FORNECIMENTO E COLOCACAO</v>
      </c>
      <c r="C14605" s="519" t="s">
        <v>43920</v>
      </c>
      <c r="D14605" s="519" t="s">
        <v>43923</v>
      </c>
      <c r="I14605" s="519" t="s">
        <v>5</v>
      </c>
      <c r="J14605" s="650">
        <v>11.32</v>
      </c>
    </row>
    <row r="14606" spans="1:10">
      <c r="A14606" s="519" t="s">
        <v>14683</v>
      </c>
      <c r="B14606" s="519" t="str">
        <f t="shared" si="228"/>
        <v>TERMINAL MECANICO A COMPRESSAO,FABRICADO EM BRONZE,PARA CABO DE 4MM2.FORNECIMENTO E COLOCACAO</v>
      </c>
      <c r="C14606" s="519" t="s">
        <v>43920</v>
      </c>
      <c r="D14606" s="519" t="s">
        <v>43923</v>
      </c>
      <c r="I14606" s="519" t="s">
        <v>5</v>
      </c>
      <c r="J14606" s="650">
        <v>9.9700000000000006</v>
      </c>
    </row>
    <row r="14607" spans="1:10">
      <c r="A14607" s="519" t="s">
        <v>14684</v>
      </c>
      <c r="B14607" s="519" t="str">
        <f t="shared" si="228"/>
        <v>TERMINAL MECANICO A COMPRESSAO,FABRICADO EM BRONZE,PARA CABO DE 6MM2.FORNECIMENTO E COLOCACAO</v>
      </c>
      <c r="C14607" s="519" t="s">
        <v>43920</v>
      </c>
      <c r="D14607" s="519" t="s">
        <v>43924</v>
      </c>
      <c r="I14607" s="519" t="s">
        <v>5</v>
      </c>
      <c r="J14607" s="650">
        <v>11.22</v>
      </c>
    </row>
    <row r="14608" spans="1:10">
      <c r="A14608" s="519" t="s">
        <v>14685</v>
      </c>
      <c r="B14608" s="519" t="str">
        <f t="shared" si="228"/>
        <v>TERMINAL MECANICO A COMPRESSAO,FABRICADO EM BRONZE,PARA CABO DE 6MM2.FORNECIMENTO E COLOCACAO</v>
      </c>
      <c r="C14608" s="519" t="s">
        <v>43920</v>
      </c>
      <c r="D14608" s="519" t="s">
        <v>43924</v>
      </c>
      <c r="I14608" s="519" t="s">
        <v>5</v>
      </c>
      <c r="J14608" s="650">
        <v>9.8699999999999992</v>
      </c>
    </row>
    <row r="14609" spans="1:10">
      <c r="A14609" s="519" t="s">
        <v>14686</v>
      </c>
      <c r="B14609" s="519" t="str">
        <f t="shared" si="228"/>
        <v>TERMINAL MECANICO A COMPRESSAO,FABRICADO EM BRONZE,PARA CABO DE 10MM2.FORNECIMENTO E COLOCACAO</v>
      </c>
      <c r="C14609" s="519" t="s">
        <v>43920</v>
      </c>
      <c r="D14609" s="519" t="s">
        <v>43925</v>
      </c>
      <c r="I14609" s="519" t="s">
        <v>5</v>
      </c>
      <c r="J14609" s="650">
        <v>11.26</v>
      </c>
    </row>
    <row r="14610" spans="1:10">
      <c r="A14610" s="519" t="s">
        <v>14687</v>
      </c>
      <c r="B14610" s="519" t="str">
        <f t="shared" si="228"/>
        <v>TERMINAL MECANICO A COMPRESSAO,FABRICADO EM BRONZE,PARA CABO DE 10MM2.FORNECIMENTO E COLOCACAO</v>
      </c>
      <c r="C14610" s="519" t="s">
        <v>43920</v>
      </c>
      <c r="D14610" s="519" t="s">
        <v>43925</v>
      </c>
      <c r="I14610" s="519" t="s">
        <v>5</v>
      </c>
      <c r="J14610" s="650">
        <v>9.91</v>
      </c>
    </row>
    <row r="14611" spans="1:10">
      <c r="A14611" s="519" t="s">
        <v>14688</v>
      </c>
      <c r="B14611" s="519" t="str">
        <f t="shared" si="228"/>
        <v>TERMINAL MECANICO A COMPRESSAO,FABRICADO EM BRONZE,PARA CABO DE 16MM2.FORNECIMENTO E COLOCACAO</v>
      </c>
      <c r="C14611" s="519" t="s">
        <v>43920</v>
      </c>
      <c r="D14611" s="519" t="s">
        <v>43926</v>
      </c>
      <c r="I14611" s="519" t="s">
        <v>5</v>
      </c>
      <c r="J14611" s="650">
        <v>13.13</v>
      </c>
    </row>
    <row r="14612" spans="1:10">
      <c r="A14612" s="519" t="s">
        <v>14689</v>
      </c>
      <c r="B14612" s="519" t="str">
        <f t="shared" si="228"/>
        <v>TERMINAL MECANICO A COMPRESSAO,FABRICADO EM BRONZE,PARA CABO DE 16MM2.FORNECIMENTO E COLOCACAO</v>
      </c>
      <c r="C14612" s="519" t="s">
        <v>43920</v>
      </c>
      <c r="D14612" s="519" t="s">
        <v>43926</v>
      </c>
      <c r="I14612" s="519" t="s">
        <v>5</v>
      </c>
      <c r="J14612" s="650">
        <v>11.61</v>
      </c>
    </row>
    <row r="14613" spans="1:10">
      <c r="A14613" s="519" t="s">
        <v>14690</v>
      </c>
      <c r="B14613" s="519" t="str">
        <f t="shared" si="228"/>
        <v>TERMINAL MECANICO A COMPRESSAO,FABRICADO EM BRONZE,PARA CABO DE 25MM2.FORNECIMENTO E COLOCACAO</v>
      </c>
      <c r="C14613" s="519" t="s">
        <v>43920</v>
      </c>
      <c r="D14613" s="519" t="s">
        <v>43927</v>
      </c>
      <c r="I14613" s="519" t="s">
        <v>5</v>
      </c>
      <c r="J14613" s="650">
        <v>13.79</v>
      </c>
    </row>
    <row r="14614" spans="1:10">
      <c r="A14614" s="519" t="s">
        <v>14691</v>
      </c>
      <c r="B14614" s="519" t="str">
        <f t="shared" si="228"/>
        <v>TERMINAL MECANICO A COMPRESSAO,FABRICADO EM BRONZE,PARA CABO DE 25MM2.FORNECIMENTO E COLOCACAO</v>
      </c>
      <c r="C14614" s="519" t="s">
        <v>43920</v>
      </c>
      <c r="D14614" s="519" t="s">
        <v>43927</v>
      </c>
      <c r="I14614" s="519" t="s">
        <v>5</v>
      </c>
      <c r="J14614" s="650">
        <v>12.27</v>
      </c>
    </row>
    <row r="14615" spans="1:10">
      <c r="A14615" s="519" t="s">
        <v>14692</v>
      </c>
      <c r="B14615" s="519" t="str">
        <f t="shared" si="228"/>
        <v>TERMINAL MECANICO A COMPRESSAO,FABRICADO EM BRONZE,PARA CABO DE 35MM2.FORNECIMENTO E COLOCACAO</v>
      </c>
      <c r="C14615" s="519" t="s">
        <v>43920</v>
      </c>
      <c r="D14615" s="519" t="s">
        <v>43928</v>
      </c>
      <c r="I14615" s="519" t="s">
        <v>5</v>
      </c>
      <c r="J14615" s="650">
        <v>15.62</v>
      </c>
    </row>
    <row r="14616" spans="1:10">
      <c r="A14616" s="519" t="s">
        <v>14693</v>
      </c>
      <c r="B14616" s="519" t="str">
        <f t="shared" si="228"/>
        <v>TERMINAL MECANICO A COMPRESSAO,FABRICADO EM BRONZE,PARA CABO DE 35MM2.FORNECIMENTO E COLOCACAO</v>
      </c>
      <c r="C14616" s="519" t="s">
        <v>43920</v>
      </c>
      <c r="D14616" s="519" t="s">
        <v>43928</v>
      </c>
      <c r="I14616" s="519" t="s">
        <v>5</v>
      </c>
      <c r="J14616" s="650">
        <v>13.94</v>
      </c>
    </row>
    <row r="14617" spans="1:10">
      <c r="A14617" s="519" t="s">
        <v>14694</v>
      </c>
      <c r="B14617" s="519" t="str">
        <f t="shared" si="228"/>
        <v>TERMINAL MECANICO A COMPRESSAO,FABRICADO EM BRONZE,PARA CABO DE 50MM2.FORNECIMENTO E COLOCACAO</v>
      </c>
      <c r="C14617" s="519" t="s">
        <v>43920</v>
      </c>
      <c r="D14617" s="519" t="s">
        <v>43929</v>
      </c>
      <c r="I14617" s="519" t="s">
        <v>5</v>
      </c>
      <c r="J14617" s="650">
        <v>19.010000000000002</v>
      </c>
    </row>
    <row r="14618" spans="1:10">
      <c r="A14618" s="519" t="s">
        <v>14695</v>
      </c>
      <c r="B14618" s="519" t="str">
        <f t="shared" si="228"/>
        <v>TERMINAL MECANICO A COMPRESSAO,FABRICADO EM BRONZE,PARA CABO DE 50MM2.FORNECIMENTO E COLOCACAO</v>
      </c>
      <c r="C14618" s="519" t="s">
        <v>43920</v>
      </c>
      <c r="D14618" s="519" t="s">
        <v>43929</v>
      </c>
      <c r="I14618" s="519" t="s">
        <v>5</v>
      </c>
      <c r="J14618" s="650">
        <v>17.16</v>
      </c>
    </row>
    <row r="14619" spans="1:10">
      <c r="A14619" s="519" t="s">
        <v>14696</v>
      </c>
      <c r="B14619" s="519" t="str">
        <f t="shared" si="228"/>
        <v>TERMINAL MECANICO A COMPRESSAO,FABRICADO EM BRONZE,PARA CABO DE 70MM2.FORNECIMENTO E COLOCACAO</v>
      </c>
      <c r="C14619" s="519" t="s">
        <v>43920</v>
      </c>
      <c r="D14619" s="519" t="s">
        <v>43930</v>
      </c>
      <c r="I14619" s="519" t="s">
        <v>5</v>
      </c>
      <c r="J14619" s="650">
        <v>20.29</v>
      </c>
    </row>
    <row r="14620" spans="1:10">
      <c r="A14620" s="519" t="s">
        <v>14697</v>
      </c>
      <c r="B14620" s="519" t="str">
        <f t="shared" si="228"/>
        <v>TERMINAL MECANICO A COMPRESSAO,FABRICADO EM BRONZE,PARA CABO DE 70MM2.FORNECIMENTO E COLOCACAO</v>
      </c>
      <c r="C14620" s="519" t="s">
        <v>43920</v>
      </c>
      <c r="D14620" s="519" t="s">
        <v>43930</v>
      </c>
      <c r="I14620" s="519" t="s">
        <v>5</v>
      </c>
      <c r="J14620" s="650">
        <v>18.440000000000001</v>
      </c>
    </row>
    <row r="14621" spans="1:10">
      <c r="A14621" s="519" t="s">
        <v>14698</v>
      </c>
      <c r="B14621" s="519" t="str">
        <f t="shared" si="228"/>
        <v>TERMINAL MECANICO A COMPRESSAO,FABRICADO EM BRONZE,PARA CABO DE 95MM2.FORNECIMENTO E COLOCACAO</v>
      </c>
      <c r="C14621" s="519" t="s">
        <v>43920</v>
      </c>
      <c r="D14621" s="519" t="s">
        <v>43931</v>
      </c>
      <c r="I14621" s="519" t="s">
        <v>5</v>
      </c>
      <c r="J14621" s="650">
        <v>22.61</v>
      </c>
    </row>
    <row r="14622" spans="1:10">
      <c r="A14622" s="519" t="s">
        <v>14699</v>
      </c>
      <c r="B14622" s="519" t="str">
        <f t="shared" si="228"/>
        <v>TERMINAL MECANICO A COMPRESSAO,FABRICADO EM BRONZE,PARA CABO DE 95MM2.FORNECIMENTO E COLOCACAO</v>
      </c>
      <c r="C14622" s="519" t="s">
        <v>43920</v>
      </c>
      <c r="D14622" s="519" t="s">
        <v>43931</v>
      </c>
      <c r="I14622" s="519" t="s">
        <v>5</v>
      </c>
      <c r="J14622" s="650">
        <v>20.61</v>
      </c>
    </row>
    <row r="14623" spans="1:10">
      <c r="A14623" s="519" t="s">
        <v>14700</v>
      </c>
      <c r="B14623" s="519" t="str">
        <f t="shared" si="228"/>
        <v>TERMINAL MECANICO A COMPRESSAO,FABRICADO EM BRONZE,PARA CABO DE 120MM2.FORNECIMENTO E COLOCACAO</v>
      </c>
      <c r="C14623" s="519" t="s">
        <v>43920</v>
      </c>
      <c r="D14623" s="519" t="s">
        <v>43932</v>
      </c>
      <c r="I14623" s="519" t="s">
        <v>5</v>
      </c>
      <c r="J14623" s="650">
        <v>28.9</v>
      </c>
    </row>
    <row r="14624" spans="1:10">
      <c r="A14624" s="519" t="s">
        <v>14701</v>
      </c>
      <c r="B14624" s="519" t="str">
        <f t="shared" si="228"/>
        <v>TERMINAL MECANICO A COMPRESSAO,FABRICADO EM BRONZE,PARA CABO DE 120MM2.FORNECIMENTO E COLOCACAO</v>
      </c>
      <c r="C14624" s="519" t="s">
        <v>43920</v>
      </c>
      <c r="D14624" s="519" t="s">
        <v>43932</v>
      </c>
      <c r="I14624" s="519" t="s">
        <v>5</v>
      </c>
      <c r="J14624" s="650">
        <v>26.73</v>
      </c>
    </row>
    <row r="14625" spans="1:10">
      <c r="A14625" s="519" t="s">
        <v>14702</v>
      </c>
      <c r="B14625" s="519" t="str">
        <f t="shared" si="228"/>
        <v>TERMINAL MECANICO A COMPRESSAO,FABRICADO EM BRONZE,PARA CABO DE 150MM2.FORNECIMENTO E COLOCACAO</v>
      </c>
      <c r="C14625" s="519" t="s">
        <v>43920</v>
      </c>
      <c r="D14625" s="519" t="s">
        <v>43933</v>
      </c>
      <c r="I14625" s="519" t="s">
        <v>5</v>
      </c>
      <c r="J14625" s="650">
        <v>32.380000000000003</v>
      </c>
    </row>
    <row r="14626" spans="1:10">
      <c r="A14626" s="519" t="s">
        <v>14703</v>
      </c>
      <c r="B14626" s="519" t="str">
        <f t="shared" si="228"/>
        <v>TERMINAL MECANICO A COMPRESSAO,FABRICADO EM BRONZE,PARA CABO DE 150MM2.FORNECIMENTO E COLOCACAO</v>
      </c>
      <c r="C14626" s="519" t="s">
        <v>43920</v>
      </c>
      <c r="D14626" s="519" t="s">
        <v>43933</v>
      </c>
      <c r="I14626" s="519" t="s">
        <v>5</v>
      </c>
      <c r="J14626" s="650">
        <v>30.21</v>
      </c>
    </row>
    <row r="14627" spans="1:10">
      <c r="A14627" s="519" t="s">
        <v>14704</v>
      </c>
      <c r="B14627" s="519" t="str">
        <f t="shared" si="228"/>
        <v>TERMINAL MECANICO A COMPRESSAO,FABRICADO EM BRONZE,PARA CABO DE 185MM2.FORNECIMENTO E COLOCACAO</v>
      </c>
      <c r="C14627" s="519" t="s">
        <v>43920</v>
      </c>
      <c r="D14627" s="519" t="s">
        <v>43934</v>
      </c>
      <c r="I14627" s="519" t="s">
        <v>5</v>
      </c>
      <c r="J14627" s="650">
        <v>34.049999999999997</v>
      </c>
    </row>
    <row r="14628" spans="1:10">
      <c r="A14628" s="519" t="s">
        <v>14705</v>
      </c>
      <c r="B14628" s="519" t="str">
        <f t="shared" si="228"/>
        <v>TERMINAL MECANICO A COMPRESSAO,FABRICADO EM BRONZE,PARA CABO DE 185MM2.FORNECIMENTO E COLOCACAO</v>
      </c>
      <c r="C14628" s="519" t="s">
        <v>43920</v>
      </c>
      <c r="D14628" s="519" t="s">
        <v>43934</v>
      </c>
      <c r="I14628" s="519" t="s">
        <v>5</v>
      </c>
      <c r="J14628" s="650">
        <v>31.88</v>
      </c>
    </row>
    <row r="14629" spans="1:10">
      <c r="A14629" s="519" t="s">
        <v>14706</v>
      </c>
      <c r="B14629" s="519" t="str">
        <f t="shared" si="228"/>
        <v>TERMINAL MECANICO A COMPRESSAO,FABRICADO EM BRONZE,PARA CABO DE 240MM2.FORNECIMENTO E COLOCACAO</v>
      </c>
      <c r="C14629" s="519" t="s">
        <v>43920</v>
      </c>
      <c r="D14629" s="519" t="s">
        <v>43935</v>
      </c>
      <c r="I14629" s="519" t="s">
        <v>5</v>
      </c>
      <c r="J14629" s="650">
        <v>51.44</v>
      </c>
    </row>
    <row r="14630" spans="1:10">
      <c r="A14630" s="519" t="s">
        <v>14707</v>
      </c>
      <c r="B14630" s="519" t="str">
        <f t="shared" si="228"/>
        <v>TERMINAL MECANICO A COMPRESSAO,FABRICADO EM BRONZE,PARA CABO DE 240MM2.FORNECIMENTO E COLOCACAO</v>
      </c>
      <c r="C14630" s="519" t="s">
        <v>43920</v>
      </c>
      <c r="D14630" s="519" t="s">
        <v>43935</v>
      </c>
      <c r="I14630" s="519" t="s">
        <v>5</v>
      </c>
      <c r="J14630" s="650">
        <v>49.11</v>
      </c>
    </row>
    <row r="14631" spans="1:10">
      <c r="A14631" s="519" t="s">
        <v>14708</v>
      </c>
      <c r="B14631" s="519" t="str">
        <f t="shared" si="228"/>
        <v>TERMINAL MECANICO A COMPRESSAO,FABRICADO EM BRONZE,PARA CABO DE 300MM2.FORNECIMENTO E COLOCACAO</v>
      </c>
      <c r="C14631" s="519" t="s">
        <v>43920</v>
      </c>
      <c r="D14631" s="519" t="s">
        <v>43936</v>
      </c>
      <c r="I14631" s="519" t="s">
        <v>5</v>
      </c>
      <c r="J14631" s="650">
        <v>65.52</v>
      </c>
    </row>
    <row r="14632" spans="1:10">
      <c r="A14632" s="519" t="s">
        <v>14709</v>
      </c>
      <c r="B14632" s="519" t="str">
        <f t="shared" si="228"/>
        <v>TERMINAL MECANICO A COMPRESSAO,FABRICADO EM BRONZE,PARA CABO DE 300MM2.FORNECIMENTO E COLOCACAO</v>
      </c>
      <c r="C14632" s="519" t="s">
        <v>43920</v>
      </c>
      <c r="D14632" s="519" t="s">
        <v>43936</v>
      </c>
      <c r="I14632" s="519" t="s">
        <v>5</v>
      </c>
      <c r="J14632" s="650">
        <v>62.98</v>
      </c>
    </row>
    <row r="14633" spans="1:10">
      <c r="A14633" s="519" t="s">
        <v>14710</v>
      </c>
      <c r="B14633" s="519" t="str">
        <f t="shared" si="228"/>
        <v>CONECTOR MECANICO PARAFUSO FENDIDO(SPLIT-BOLT),CORPO E PORCA FABRICADO EM COBRE,PARA CABO DE 10MM2.FORNECIMENTO E COLOCACAO</v>
      </c>
      <c r="C14633" s="519" t="s">
        <v>43937</v>
      </c>
      <c r="D14633" s="519" t="s">
        <v>43938</v>
      </c>
      <c r="E14633" s="519" t="s">
        <v>34257</v>
      </c>
      <c r="I14633" s="519" t="s">
        <v>5</v>
      </c>
      <c r="J14633" s="650">
        <v>15.22</v>
      </c>
    </row>
    <row r="14634" spans="1:10">
      <c r="A14634" s="519" t="s">
        <v>14711</v>
      </c>
      <c r="B14634" s="519" t="str">
        <f t="shared" si="228"/>
        <v>CONECTOR MECANICO PARAFUSO FENDIDO(SPLIT-BOLT),CORPO E PORCA FABRICADO EM COBRE,PARA CABO DE 10MM2.FORNECIMENTO E COLOCACAO</v>
      </c>
      <c r="C14634" s="519" t="s">
        <v>43937</v>
      </c>
      <c r="D14634" s="519" t="s">
        <v>43938</v>
      </c>
      <c r="E14634" s="519" t="s">
        <v>34257</v>
      </c>
      <c r="I14634" s="519" t="s">
        <v>5</v>
      </c>
      <c r="J14634" s="650">
        <v>13.87</v>
      </c>
    </row>
    <row r="14635" spans="1:10">
      <c r="A14635" s="519" t="s">
        <v>14712</v>
      </c>
      <c r="B14635" s="519" t="str">
        <f t="shared" si="228"/>
        <v>CONECTOR MECANICO PARAFUSO FENDIDO(SPLIT-BOLT),CORPO E PORCA FABRICADO EM COBRE,PARA CABO DE 16MM2.FORNECIMENTO E COLOCACAO</v>
      </c>
      <c r="C14635" s="519" t="s">
        <v>43937</v>
      </c>
      <c r="D14635" s="519" t="s">
        <v>43939</v>
      </c>
      <c r="E14635" s="519" t="s">
        <v>34257</v>
      </c>
      <c r="I14635" s="519" t="s">
        <v>5</v>
      </c>
      <c r="J14635" s="650">
        <v>17.920000000000002</v>
      </c>
    </row>
    <row r="14636" spans="1:10">
      <c r="A14636" s="519" t="s">
        <v>14713</v>
      </c>
      <c r="B14636" s="519" t="str">
        <f t="shared" si="228"/>
        <v>CONECTOR MECANICO PARAFUSO FENDIDO(SPLIT-BOLT),CORPO E PORCA FABRICADO EM COBRE,PARA CABO DE 16MM2.FORNECIMENTO E COLOCACAO</v>
      </c>
      <c r="C14636" s="519" t="s">
        <v>43937</v>
      </c>
      <c r="D14636" s="519" t="s">
        <v>43939</v>
      </c>
      <c r="E14636" s="519" t="s">
        <v>34257</v>
      </c>
      <c r="I14636" s="519" t="s">
        <v>5</v>
      </c>
      <c r="J14636" s="650">
        <v>16.399999999999999</v>
      </c>
    </row>
    <row r="14637" spans="1:10">
      <c r="A14637" s="519" t="s">
        <v>14714</v>
      </c>
      <c r="B14637" s="519" t="str">
        <f t="shared" si="228"/>
        <v>CONECTOR MECANICO PARAFUSO FENDIDO(SPLIT-BOLT),CORPO E PORCA FABRICADO EM COBRE,PARA CABO DE 25MM2.FORNECIMENTO E COLOCACAO</v>
      </c>
      <c r="C14637" s="519" t="s">
        <v>43937</v>
      </c>
      <c r="D14637" s="519" t="s">
        <v>43940</v>
      </c>
      <c r="E14637" s="519" t="s">
        <v>34257</v>
      </c>
      <c r="I14637" s="519" t="s">
        <v>5</v>
      </c>
      <c r="J14637" s="650">
        <v>20.309999999999999</v>
      </c>
    </row>
    <row r="14638" spans="1:10">
      <c r="A14638" s="519" t="s">
        <v>14715</v>
      </c>
      <c r="B14638" s="519" t="str">
        <f t="shared" si="228"/>
        <v>CONECTOR MECANICO PARAFUSO FENDIDO(SPLIT-BOLT),CORPO E PORCA FABRICADO EM COBRE,PARA CABO DE 25MM2.FORNECIMENTO E COLOCACAO</v>
      </c>
      <c r="C14638" s="519" t="s">
        <v>43937</v>
      </c>
      <c r="D14638" s="519" t="s">
        <v>43940</v>
      </c>
      <c r="E14638" s="519" t="s">
        <v>34257</v>
      </c>
      <c r="I14638" s="519" t="s">
        <v>5</v>
      </c>
      <c r="J14638" s="650">
        <v>18.739999999999998</v>
      </c>
    </row>
    <row r="14639" spans="1:10">
      <c r="A14639" s="519" t="s">
        <v>14716</v>
      </c>
      <c r="B14639" s="519" t="str">
        <f t="shared" si="228"/>
        <v>CONECTOR MECANICO PARAFUSO FENDIDO(SPLIT-BOLT),CORPO E PORCA FABRICADO EM COBRE,PARA CABO DE 35MM2.FORNECIMENTO E COLOCACAO</v>
      </c>
      <c r="C14639" s="519" t="s">
        <v>43937</v>
      </c>
      <c r="D14639" s="519" t="s">
        <v>43941</v>
      </c>
      <c r="E14639" s="519" t="s">
        <v>34257</v>
      </c>
      <c r="I14639" s="519" t="s">
        <v>5</v>
      </c>
      <c r="J14639" s="650">
        <v>22.97</v>
      </c>
    </row>
    <row r="14640" spans="1:10">
      <c r="A14640" s="519" t="s">
        <v>14717</v>
      </c>
      <c r="B14640" s="519" t="str">
        <f t="shared" si="228"/>
        <v>CONECTOR MECANICO PARAFUSO FENDIDO(SPLIT-BOLT),CORPO E PORCA FABRICADO EM COBRE,PARA CABO DE 35MM2.FORNECIMENTO E COLOCACAO</v>
      </c>
      <c r="C14640" s="519" t="s">
        <v>43937</v>
      </c>
      <c r="D14640" s="519" t="s">
        <v>43941</v>
      </c>
      <c r="E14640" s="519" t="s">
        <v>34257</v>
      </c>
      <c r="I14640" s="519" t="s">
        <v>5</v>
      </c>
      <c r="J14640" s="650">
        <v>21.35</v>
      </c>
    </row>
    <row r="14641" spans="1:10">
      <c r="A14641" s="519" t="s">
        <v>14718</v>
      </c>
      <c r="B14641" s="519" t="str">
        <f t="shared" si="228"/>
        <v>CONECTOR MECANICO PARAFUSO FENDIDO(SPLIT-BOLT),CORPO E PORCA FABRICADO EM COBRE,PARA CABO DE 50MM2.FORNECIMENTO E COLOCACAO</v>
      </c>
      <c r="C14641" s="519" t="s">
        <v>43937</v>
      </c>
      <c r="D14641" s="519" t="s">
        <v>43942</v>
      </c>
      <c r="E14641" s="519" t="s">
        <v>34257</v>
      </c>
      <c r="I14641" s="519" t="s">
        <v>5</v>
      </c>
      <c r="J14641" s="650">
        <v>24.91</v>
      </c>
    </row>
    <row r="14642" spans="1:10">
      <c r="A14642" s="519" t="s">
        <v>14719</v>
      </c>
      <c r="B14642" s="519" t="str">
        <f t="shared" si="228"/>
        <v>CONECTOR MECANICO PARAFUSO FENDIDO(SPLIT-BOLT),CORPO E PORCA FABRICADO EM COBRE,PARA CABO DE 50MM2.FORNECIMENTO E COLOCACAO</v>
      </c>
      <c r="C14642" s="519" t="s">
        <v>43937</v>
      </c>
      <c r="D14642" s="519" t="s">
        <v>43942</v>
      </c>
      <c r="E14642" s="519" t="s">
        <v>34257</v>
      </c>
      <c r="I14642" s="519" t="s">
        <v>5</v>
      </c>
      <c r="J14642" s="650">
        <v>23.23</v>
      </c>
    </row>
    <row r="14643" spans="1:10">
      <c r="A14643" s="519" t="s">
        <v>14720</v>
      </c>
      <c r="B14643" s="519" t="str">
        <f t="shared" si="228"/>
        <v>CONECTOR MECANICO PARAFUSO FENDIDO(SPLIT-BOLT),CORPO E PORCA FABRICADO EM COBRE,PARA CABO DE 70MM2.FORNECIMENTO E COLOCACAO</v>
      </c>
      <c r="C14643" s="519" t="s">
        <v>43937</v>
      </c>
      <c r="D14643" s="519" t="s">
        <v>43943</v>
      </c>
      <c r="E14643" s="519" t="s">
        <v>34257</v>
      </c>
      <c r="I14643" s="519" t="s">
        <v>5</v>
      </c>
      <c r="J14643" s="650">
        <v>32.880000000000003</v>
      </c>
    </row>
    <row r="14644" spans="1:10">
      <c r="A14644" s="519" t="s">
        <v>14721</v>
      </c>
      <c r="B14644" s="519" t="str">
        <f t="shared" si="228"/>
        <v>CONECTOR MECANICO PARAFUSO FENDIDO(SPLIT-BOLT),CORPO E PORCA FABRICADO EM COBRE,PARA CABO DE 70MM2.FORNECIMENTO E COLOCACAO</v>
      </c>
      <c r="C14644" s="519" t="s">
        <v>43937</v>
      </c>
      <c r="D14644" s="519" t="s">
        <v>43943</v>
      </c>
      <c r="E14644" s="519" t="s">
        <v>34257</v>
      </c>
      <c r="I14644" s="519" t="s">
        <v>5</v>
      </c>
      <c r="J14644" s="650">
        <v>31.15</v>
      </c>
    </row>
    <row r="14645" spans="1:10">
      <c r="A14645" s="519" t="s">
        <v>14722</v>
      </c>
      <c r="B14645" s="519" t="str">
        <f t="shared" si="228"/>
        <v>CONECTOR MECANICO PARAFUSO FENDIDO(SPLIT-BOLT),CORPO E PORCA FABRICADO EM COBRE,PARA CABO DE 95MM2.FORNECIMENTO E COLOCACAO</v>
      </c>
      <c r="C14645" s="519" t="s">
        <v>43937</v>
      </c>
      <c r="D14645" s="519" t="s">
        <v>43944</v>
      </c>
      <c r="E14645" s="519" t="s">
        <v>34257</v>
      </c>
      <c r="I14645" s="519" t="s">
        <v>5</v>
      </c>
      <c r="J14645" s="650">
        <v>38.11</v>
      </c>
    </row>
    <row r="14646" spans="1:10">
      <c r="A14646" s="519" t="s">
        <v>14723</v>
      </c>
      <c r="B14646" s="519" t="str">
        <f t="shared" si="228"/>
        <v>CONECTOR MECANICO PARAFUSO FENDIDO(SPLIT-BOLT),CORPO E PORCA FABRICADO EM COBRE,PARA CABO DE 95MM2.FORNECIMENTO E COLOCACAO</v>
      </c>
      <c r="C14646" s="519" t="s">
        <v>43937</v>
      </c>
      <c r="D14646" s="519" t="s">
        <v>43944</v>
      </c>
      <c r="E14646" s="519" t="s">
        <v>34257</v>
      </c>
      <c r="I14646" s="519" t="s">
        <v>5</v>
      </c>
      <c r="J14646" s="650">
        <v>36.32</v>
      </c>
    </row>
    <row r="14647" spans="1:10">
      <c r="A14647" s="519" t="s">
        <v>14724</v>
      </c>
      <c r="B14647" s="519" t="str">
        <f t="shared" si="228"/>
        <v>CONECTOR MECANICO PARAFUSO FENDIDO(SPLIT-BOLT),CORPO E PORCA FABRICADO EM COBRE,PARA CABO DE 120MM2.FORNECIMENTO E COLOCACAO</v>
      </c>
      <c r="C14647" s="519" t="s">
        <v>43937</v>
      </c>
      <c r="D14647" s="519" t="s">
        <v>43945</v>
      </c>
      <c r="E14647" s="519" t="s">
        <v>34258</v>
      </c>
      <c r="I14647" s="519" t="s">
        <v>5</v>
      </c>
      <c r="J14647" s="650">
        <v>44.99</v>
      </c>
    </row>
    <row r="14648" spans="1:10">
      <c r="A14648" s="519" t="s">
        <v>14725</v>
      </c>
      <c r="B14648" s="519" t="str">
        <f t="shared" si="228"/>
        <v>CONECTOR MECANICO PARAFUSO FENDIDO(SPLIT-BOLT),CORPO E PORCA FABRICADO EM COBRE,PARA CABO DE 120MM2.FORNECIMENTO E COLOCACAO</v>
      </c>
      <c r="C14648" s="519" t="s">
        <v>43937</v>
      </c>
      <c r="D14648" s="519" t="s">
        <v>43945</v>
      </c>
      <c r="E14648" s="519" t="s">
        <v>34258</v>
      </c>
      <c r="I14648" s="519" t="s">
        <v>5</v>
      </c>
      <c r="J14648" s="650">
        <v>43.14</v>
      </c>
    </row>
    <row r="14649" spans="1:10">
      <c r="A14649" s="519" t="s">
        <v>14726</v>
      </c>
      <c r="B14649" s="519" t="str">
        <f t="shared" si="228"/>
        <v>CONECTOR MECANICO PARAFUSO FENDIDO(SPLIT-BOLT),CORPO E PORCA FABRICADO EM COBRE,PARA CABO DE 150MM2.FORNECIMENTO E COLOCACAO</v>
      </c>
      <c r="C14649" s="519" t="s">
        <v>43937</v>
      </c>
      <c r="D14649" s="519" t="s">
        <v>43946</v>
      </c>
      <c r="E14649" s="519" t="s">
        <v>34258</v>
      </c>
      <c r="I14649" s="519" t="s">
        <v>5</v>
      </c>
      <c r="J14649" s="650">
        <v>52.41</v>
      </c>
    </row>
    <row r="14650" spans="1:10">
      <c r="A14650" s="519" t="s">
        <v>14727</v>
      </c>
      <c r="B14650" s="519" t="str">
        <f t="shared" si="228"/>
        <v>CONECTOR MECANICO PARAFUSO FENDIDO(SPLIT-BOLT),CORPO E PORCA FABRICADO EM COBRE,PARA CABO DE 150MM2.FORNECIMENTO E COLOCACAO</v>
      </c>
      <c r="C14650" s="519" t="s">
        <v>43937</v>
      </c>
      <c r="D14650" s="519" t="s">
        <v>43946</v>
      </c>
      <c r="E14650" s="519" t="s">
        <v>34258</v>
      </c>
      <c r="I14650" s="519" t="s">
        <v>5</v>
      </c>
      <c r="J14650" s="650">
        <v>50.46</v>
      </c>
    </row>
    <row r="14651" spans="1:10">
      <c r="A14651" s="519" t="s">
        <v>14728</v>
      </c>
      <c r="B14651" s="519" t="str">
        <f t="shared" si="228"/>
        <v>CONECTOR MECANICO PARAFUSO FENDIDO(SPLIT-BOLT),CORPO E PORCA FABRICADO EM COBRE,PARA CABO DE 185MM2.FORNECIMENTO E COLOCACAO</v>
      </c>
      <c r="C14651" s="519" t="s">
        <v>43937</v>
      </c>
      <c r="D14651" s="519" t="s">
        <v>43947</v>
      </c>
      <c r="E14651" s="519" t="s">
        <v>34258</v>
      </c>
      <c r="I14651" s="519" t="s">
        <v>5</v>
      </c>
      <c r="J14651" s="650">
        <v>68.98</v>
      </c>
    </row>
    <row r="14652" spans="1:10">
      <c r="A14652" s="519" t="s">
        <v>14729</v>
      </c>
      <c r="B14652" s="519" t="str">
        <f t="shared" si="228"/>
        <v>CONECTOR MECANICO PARAFUSO FENDIDO(SPLIT-BOLT),CORPO E PORCA FABRICADO EM COBRE,PARA CABO DE 185MM2.FORNECIMENTO E COLOCACAO</v>
      </c>
      <c r="C14652" s="519" t="s">
        <v>43937</v>
      </c>
      <c r="D14652" s="519" t="s">
        <v>43947</v>
      </c>
      <c r="E14652" s="519" t="s">
        <v>34258</v>
      </c>
      <c r="I14652" s="519" t="s">
        <v>5</v>
      </c>
      <c r="J14652" s="650">
        <v>66.98</v>
      </c>
    </row>
    <row r="14653" spans="1:10">
      <c r="A14653" s="519" t="s">
        <v>14730</v>
      </c>
      <c r="B14653" s="519" t="str">
        <f t="shared" si="228"/>
        <v>CONECTOR MECANICO PARAFUSO FENDIDO(SPLIT-BOLT),CORPO E PORCA FABRICADO EM COBRE,PARA CABO DE 240MM2.FORNECIMENTO E COLOCACAO</v>
      </c>
      <c r="C14653" s="519" t="s">
        <v>43937</v>
      </c>
      <c r="D14653" s="519" t="s">
        <v>43948</v>
      </c>
      <c r="E14653" s="519" t="s">
        <v>34258</v>
      </c>
      <c r="I14653" s="519" t="s">
        <v>5</v>
      </c>
      <c r="J14653" s="650">
        <v>90.78</v>
      </c>
    </row>
    <row r="14654" spans="1:10">
      <c r="A14654" s="519" t="s">
        <v>14731</v>
      </c>
      <c r="B14654" s="519" t="str">
        <f t="shared" si="228"/>
        <v>CONECTOR MECANICO PARAFUSO FENDIDO(SPLIT-BOLT),CORPO E PORCA FABRICADO EM COBRE,PARA CABO DE 240MM2.FORNECIMENTO E COLOCACAO</v>
      </c>
      <c r="C14654" s="519" t="s">
        <v>43937</v>
      </c>
      <c r="D14654" s="519" t="s">
        <v>43948</v>
      </c>
      <c r="E14654" s="519" t="s">
        <v>34258</v>
      </c>
      <c r="I14654" s="519" t="s">
        <v>5</v>
      </c>
      <c r="J14654" s="650">
        <v>88.61</v>
      </c>
    </row>
    <row r="14655" spans="1:10">
      <c r="A14655" s="519" t="s">
        <v>14732</v>
      </c>
      <c r="B14655" s="519" t="str">
        <f t="shared" si="228"/>
        <v>CAIXA DE LIGACAO DE ALUMINIO SILICIO,TIPO CONDULETES,NO FORMATO B,DIAMETRO DE 1/2".FORNECIMENTO E COLOCACAO</v>
      </c>
      <c r="C14655" s="519" t="s">
        <v>43949</v>
      </c>
      <c r="D14655" s="519" t="s">
        <v>43950</v>
      </c>
      <c r="I14655" s="519" t="s">
        <v>5</v>
      </c>
      <c r="J14655" s="650">
        <v>14.4</v>
      </c>
    </row>
    <row r="14656" spans="1:10">
      <c r="A14656" s="519" t="s">
        <v>14733</v>
      </c>
      <c r="B14656" s="519" t="str">
        <f t="shared" si="228"/>
        <v>CAIXA DE LIGACAO DE ALUMINIO SILICIO,TIPO CONDULETES,NO FORMATO B,DIAMETRO DE 1/2".FORNECIMENTO E COLOCACAO</v>
      </c>
      <c r="C14656" s="519" t="s">
        <v>43949</v>
      </c>
      <c r="D14656" s="519" t="s">
        <v>43950</v>
      </c>
      <c r="I14656" s="519" t="s">
        <v>5</v>
      </c>
      <c r="J14656" s="650">
        <v>13.78</v>
      </c>
    </row>
    <row r="14657" spans="1:10">
      <c r="A14657" s="519" t="s">
        <v>14734</v>
      </c>
      <c r="B14657" s="519" t="str">
        <f t="shared" si="228"/>
        <v>CAIXA DE LIGACAO DE ALUMINIO SILICIO,TIPO CONDULETES,NO FORMATO B,DIAMETRO DE 3/4".FORNECIMENTO E COLOCACAO</v>
      </c>
      <c r="C14657" s="519" t="s">
        <v>43949</v>
      </c>
      <c r="D14657" s="519" t="s">
        <v>43951</v>
      </c>
      <c r="I14657" s="519" t="s">
        <v>5</v>
      </c>
      <c r="J14657" s="650">
        <v>17.62</v>
      </c>
    </row>
    <row r="14658" spans="1:10">
      <c r="A14658" s="519" t="s">
        <v>14735</v>
      </c>
      <c r="B14658" s="519" t="str">
        <f t="shared" si="228"/>
        <v>CAIXA DE LIGACAO DE ALUMINIO SILICIO,TIPO CONDULETES,NO FORMATO B,DIAMETRO DE 3/4".FORNECIMENTO E COLOCACAO</v>
      </c>
      <c r="C14658" s="519" t="s">
        <v>43949</v>
      </c>
      <c r="D14658" s="519" t="s">
        <v>43951</v>
      </c>
      <c r="I14658" s="519" t="s">
        <v>5</v>
      </c>
      <c r="J14658" s="650">
        <v>16.84</v>
      </c>
    </row>
    <row r="14659" spans="1:10">
      <c r="A14659" s="519" t="s">
        <v>14736</v>
      </c>
      <c r="B14659" s="519" t="str">
        <f t="shared" si="228"/>
        <v>CAIXA DE LIGACAO DE ALUMINIO SILICIO,TIPO CONDULETES,NO FORMATO B,DIAMETRO DE 1".FORNECIMENTO E COLOCACAO</v>
      </c>
      <c r="C14659" s="519" t="s">
        <v>43949</v>
      </c>
      <c r="D14659" s="519" t="s">
        <v>43952</v>
      </c>
      <c r="I14659" s="519" t="s">
        <v>5</v>
      </c>
      <c r="J14659" s="650">
        <v>19.670000000000002</v>
      </c>
    </row>
    <row r="14660" spans="1:10">
      <c r="A14660" s="519" t="s">
        <v>14737</v>
      </c>
      <c r="B14660" s="519" t="str">
        <f t="shared" si="228"/>
        <v>CAIXA DE LIGACAO DE ALUMINIO SILICIO,TIPO CONDULETES,NO FORMATO B,DIAMETRO DE 1".FORNECIMENTO E COLOCACAO</v>
      </c>
      <c r="C14660" s="519" t="s">
        <v>43949</v>
      </c>
      <c r="D14660" s="519" t="s">
        <v>43952</v>
      </c>
      <c r="I14660" s="519" t="s">
        <v>5</v>
      </c>
      <c r="J14660" s="650">
        <v>18.73</v>
      </c>
    </row>
    <row r="14661" spans="1:10">
      <c r="A14661" s="519" t="s">
        <v>14738</v>
      </c>
      <c r="B14661" s="519" t="str">
        <f t="shared" si="228"/>
        <v>CAIXA DE LIGACAO DE ALUMINIO SILICIO,TIPO CONDULETES,NO FORMATO C,DIAMETRO DE 1/2".FORNECIMENTO E COLOCACAO</v>
      </c>
      <c r="C14661" s="519" t="s">
        <v>43949</v>
      </c>
      <c r="D14661" s="519" t="s">
        <v>43953</v>
      </c>
      <c r="I14661" s="519" t="s">
        <v>5</v>
      </c>
      <c r="J14661" s="650">
        <v>16.440000000000001</v>
      </c>
    </row>
    <row r="14662" spans="1:10">
      <c r="A14662" s="519" t="s">
        <v>14739</v>
      </c>
      <c r="B14662" s="519" t="str">
        <f t="shared" si="228"/>
        <v>CAIXA DE LIGACAO DE ALUMINIO SILICIO,TIPO CONDULETES,NO FORMATO C,DIAMETRO DE 1/2".FORNECIMENTO E COLOCACAO</v>
      </c>
      <c r="C14662" s="519" t="s">
        <v>43949</v>
      </c>
      <c r="D14662" s="519" t="s">
        <v>43953</v>
      </c>
      <c r="I14662" s="519" t="s">
        <v>5</v>
      </c>
      <c r="J14662" s="650">
        <v>15.82</v>
      </c>
    </row>
    <row r="14663" spans="1:10">
      <c r="A14663" s="519" t="s">
        <v>14740</v>
      </c>
      <c r="B14663" s="519" t="str">
        <f t="shared" si="228"/>
        <v>CAIXA DE LIGACAO DE ALUMINIO SILICIO,TIPO CONDULETES,NO FORMATO C,DIAMETRO DE 3/4".FORNECIMENTO E COLOCACAO</v>
      </c>
      <c r="C14663" s="519" t="s">
        <v>43949</v>
      </c>
      <c r="D14663" s="519" t="s">
        <v>43954</v>
      </c>
      <c r="I14663" s="519" t="s">
        <v>5</v>
      </c>
      <c r="J14663" s="650">
        <v>16.37</v>
      </c>
    </row>
    <row r="14664" spans="1:10">
      <c r="A14664" s="519" t="s">
        <v>14741</v>
      </c>
      <c r="B14664" s="519" t="str">
        <f t="shared" ref="B14664:B14727" si="229">C14664&amp;D14664&amp;E14664&amp;F14664&amp;G14664&amp;H14664</f>
        <v>CAIXA DE LIGACAO DE ALUMINIO SILICIO,TIPO CONDULETES,NO FORMATO C,DIAMETRO DE 3/4".FORNECIMENTO E COLOCACAO</v>
      </c>
      <c r="C14664" s="519" t="s">
        <v>43949</v>
      </c>
      <c r="D14664" s="519" t="s">
        <v>43954</v>
      </c>
      <c r="I14664" s="519" t="s">
        <v>5</v>
      </c>
      <c r="J14664" s="650">
        <v>15.59</v>
      </c>
    </row>
    <row r="14665" spans="1:10">
      <c r="A14665" s="519" t="s">
        <v>14742</v>
      </c>
      <c r="B14665" s="519" t="str">
        <f t="shared" si="229"/>
        <v>CAIXA DE LIGACAO DE ALUMINIO SILICIO,TIPO CONDULETES,NO FORMATO C,DIAMETRO DE 1".FORNECIMENTO E COLOCACAO</v>
      </c>
      <c r="C14665" s="519" t="s">
        <v>43949</v>
      </c>
      <c r="D14665" s="519" t="s">
        <v>43955</v>
      </c>
      <c r="I14665" s="519" t="s">
        <v>5</v>
      </c>
      <c r="J14665" s="650">
        <v>20.11</v>
      </c>
    </row>
    <row r="14666" spans="1:10">
      <c r="A14666" s="519" t="s">
        <v>14743</v>
      </c>
      <c r="B14666" s="519" t="str">
        <f t="shared" si="229"/>
        <v>CAIXA DE LIGACAO DE ALUMINIO SILICIO,TIPO CONDULETES,NO FORMATO C,DIAMETRO DE 1".FORNECIMENTO E COLOCACAO</v>
      </c>
      <c r="C14666" s="519" t="s">
        <v>43949</v>
      </c>
      <c r="D14666" s="519" t="s">
        <v>43955</v>
      </c>
      <c r="I14666" s="519" t="s">
        <v>5</v>
      </c>
      <c r="J14666" s="650">
        <v>19.170000000000002</v>
      </c>
    </row>
    <row r="14667" spans="1:10">
      <c r="A14667" s="519" t="s">
        <v>14744</v>
      </c>
      <c r="B14667" s="519" t="str">
        <f t="shared" si="229"/>
        <v>CAIXA DE LIGACAO DE ALUMINIO SILICIO,TIPO CONDULETES,NO FORMATO E,DIAMETRO DE 1/2".FORNECIMENTO E COLOCACAO</v>
      </c>
      <c r="C14667" s="519" t="s">
        <v>43949</v>
      </c>
      <c r="D14667" s="519" t="s">
        <v>43956</v>
      </c>
      <c r="I14667" s="519" t="s">
        <v>5</v>
      </c>
      <c r="J14667" s="650">
        <v>15.25</v>
      </c>
    </row>
    <row r="14668" spans="1:10">
      <c r="A14668" s="519" t="s">
        <v>14745</v>
      </c>
      <c r="B14668" s="519" t="str">
        <f t="shared" si="229"/>
        <v>CAIXA DE LIGACAO DE ALUMINIO SILICIO,TIPO CONDULETES,NO FORMATO E,DIAMETRO DE 1/2".FORNECIMENTO E COLOCACAO</v>
      </c>
      <c r="C14668" s="519" t="s">
        <v>43949</v>
      </c>
      <c r="D14668" s="519" t="s">
        <v>43956</v>
      </c>
      <c r="I14668" s="519" t="s">
        <v>5</v>
      </c>
      <c r="J14668" s="650">
        <v>14.63</v>
      </c>
    </row>
    <row r="14669" spans="1:10">
      <c r="A14669" s="519" t="s">
        <v>14746</v>
      </c>
      <c r="B14669" s="519" t="str">
        <f t="shared" si="229"/>
        <v>CAIXA DE LIGACAO DE ALUMINIO SILICIO,TIPO CONDULETES,NO FORMATO E,DIAMETRO DE 3/4".FORNECIMENTO E COLOCACAO</v>
      </c>
      <c r="C14669" s="519" t="s">
        <v>43949</v>
      </c>
      <c r="D14669" s="519" t="s">
        <v>43957</v>
      </c>
      <c r="I14669" s="519" t="s">
        <v>5</v>
      </c>
      <c r="J14669" s="650">
        <v>15.32</v>
      </c>
    </row>
    <row r="14670" spans="1:10">
      <c r="A14670" s="519" t="s">
        <v>14747</v>
      </c>
      <c r="B14670" s="519" t="str">
        <f t="shared" si="229"/>
        <v>CAIXA DE LIGACAO DE ALUMINIO SILICIO,TIPO CONDULETES,NO FORMATO E,DIAMETRO DE 3/4".FORNECIMENTO E COLOCACAO</v>
      </c>
      <c r="C14670" s="519" t="s">
        <v>43949</v>
      </c>
      <c r="D14670" s="519" t="s">
        <v>43957</v>
      </c>
      <c r="I14670" s="519" t="s">
        <v>5</v>
      </c>
      <c r="J14670" s="650">
        <v>14.54</v>
      </c>
    </row>
    <row r="14671" spans="1:10">
      <c r="A14671" s="519" t="s">
        <v>14748</v>
      </c>
      <c r="B14671" s="519" t="str">
        <f t="shared" si="229"/>
        <v>CAIXA DE LIGACAO DE ALUMINIO SILICIO,TIPO CONDULETES,NO FORMATO E,DIAMETRO DE 1".FORNECIMENTO E COLOCACAO</v>
      </c>
      <c r="C14671" s="519" t="s">
        <v>43949</v>
      </c>
      <c r="D14671" s="519" t="s">
        <v>43958</v>
      </c>
      <c r="I14671" s="519" t="s">
        <v>5</v>
      </c>
      <c r="J14671" s="650">
        <v>20.28</v>
      </c>
    </row>
    <row r="14672" spans="1:10">
      <c r="A14672" s="519" t="s">
        <v>14749</v>
      </c>
      <c r="B14672" s="519" t="str">
        <f t="shared" si="229"/>
        <v>CAIXA DE LIGACAO DE ALUMINIO SILICIO,TIPO CONDULETES,NO FORMATO E,DIAMETRO DE 1".FORNECIMENTO E COLOCACAO</v>
      </c>
      <c r="C14672" s="519" t="s">
        <v>43949</v>
      </c>
      <c r="D14672" s="519" t="s">
        <v>43958</v>
      </c>
      <c r="I14672" s="519" t="s">
        <v>5</v>
      </c>
      <c r="J14672" s="650">
        <v>19.34</v>
      </c>
    </row>
    <row r="14673" spans="1:10">
      <c r="A14673" s="519" t="s">
        <v>14750</v>
      </c>
      <c r="B14673" s="519" t="str">
        <f t="shared" si="229"/>
        <v>CAIXA DE LIGACAO DE ALUMINIO SILICIO,TIPO CONDULETES,NO FORMATO LB,DIAMETRO DE 1/2".FORNECIMENTO E COLOCACAO</v>
      </c>
      <c r="C14673" s="519" t="s">
        <v>43949</v>
      </c>
      <c r="D14673" s="519" t="s">
        <v>43959</v>
      </c>
      <c r="I14673" s="519" t="s">
        <v>5</v>
      </c>
      <c r="J14673" s="650">
        <v>16.440000000000001</v>
      </c>
    </row>
    <row r="14674" spans="1:10">
      <c r="A14674" s="519" t="s">
        <v>14751</v>
      </c>
      <c r="B14674" s="519" t="str">
        <f t="shared" si="229"/>
        <v>CAIXA DE LIGACAO DE ALUMINIO SILICIO,TIPO CONDULETES,NO FORMATO LB,DIAMETRO DE 1/2".FORNECIMENTO E COLOCACAO</v>
      </c>
      <c r="C14674" s="519" t="s">
        <v>43949</v>
      </c>
      <c r="D14674" s="519" t="s">
        <v>43959</v>
      </c>
      <c r="I14674" s="519" t="s">
        <v>5</v>
      </c>
      <c r="J14674" s="650">
        <v>15.82</v>
      </c>
    </row>
    <row r="14675" spans="1:10">
      <c r="A14675" s="519" t="s">
        <v>14752</v>
      </c>
      <c r="B14675" s="519" t="str">
        <f t="shared" si="229"/>
        <v>CAIXA DE LIGACAO DE ALUMINIO SILICIO,TIPO CONDULETES,NO FORMATO LB,DIAMETRO DE 3/4".FORNECIMENTO E COLOCACAO</v>
      </c>
      <c r="C14675" s="519" t="s">
        <v>43949</v>
      </c>
      <c r="D14675" s="519" t="s">
        <v>43960</v>
      </c>
      <c r="I14675" s="519" t="s">
        <v>5</v>
      </c>
      <c r="J14675" s="650">
        <v>17.03</v>
      </c>
    </row>
    <row r="14676" spans="1:10">
      <c r="A14676" s="519" t="s">
        <v>14753</v>
      </c>
      <c r="B14676" s="519" t="str">
        <f t="shared" si="229"/>
        <v>CAIXA DE LIGACAO DE ALUMINIO SILICIO,TIPO CONDULETES,NO FORMATO LB,DIAMETRO DE 3/4".FORNECIMENTO E COLOCACAO</v>
      </c>
      <c r="C14676" s="519" t="s">
        <v>43949</v>
      </c>
      <c r="D14676" s="519" t="s">
        <v>43960</v>
      </c>
      <c r="I14676" s="519" t="s">
        <v>5</v>
      </c>
      <c r="J14676" s="650">
        <v>16.239999999999998</v>
      </c>
    </row>
    <row r="14677" spans="1:10">
      <c r="A14677" s="519" t="s">
        <v>14754</v>
      </c>
      <c r="B14677" s="519" t="str">
        <f t="shared" si="229"/>
        <v>CAIXA DE LIGACAO DE ALUMINIO SILICIO,TIPO CONDULETES,NO FORMATO LB,DIAMETRO DE 1".FORNECIMENTO E COLOCACAO</v>
      </c>
      <c r="C14677" s="519" t="s">
        <v>43949</v>
      </c>
      <c r="D14677" s="519" t="s">
        <v>43961</v>
      </c>
      <c r="I14677" s="519" t="s">
        <v>5</v>
      </c>
      <c r="J14677" s="650">
        <v>18.55</v>
      </c>
    </row>
    <row r="14678" spans="1:10">
      <c r="A14678" s="519" t="s">
        <v>14755</v>
      </c>
      <c r="B14678" s="519" t="str">
        <f t="shared" si="229"/>
        <v>CAIXA DE LIGACAO DE ALUMINIO SILICIO,TIPO CONDULETES,NO FORMATO LB,DIAMETRO DE 1".FORNECIMENTO E COLOCACAO</v>
      </c>
      <c r="C14678" s="519" t="s">
        <v>43949</v>
      </c>
      <c r="D14678" s="519" t="s">
        <v>43961</v>
      </c>
      <c r="I14678" s="519" t="s">
        <v>5</v>
      </c>
      <c r="J14678" s="650">
        <v>17.61</v>
      </c>
    </row>
    <row r="14679" spans="1:10">
      <c r="A14679" s="519" t="s">
        <v>51902</v>
      </c>
      <c r="B14679" s="519" t="str">
        <f t="shared" si="229"/>
        <v>CAIXA DE LIGACAO DE ALUMINIO SILICIO,TIPO CONDULETES,NO FORMATO LB,DIAMETRO DE 1.1/2".FORNECIMENTO E COLOCACAO</v>
      </c>
      <c r="C14679" s="519" t="s">
        <v>43949</v>
      </c>
      <c r="D14679" s="519" t="s">
        <v>51903</v>
      </c>
      <c r="I14679" s="519" t="s">
        <v>5</v>
      </c>
      <c r="J14679" s="650">
        <v>64.650000000000006</v>
      </c>
    </row>
    <row r="14680" spans="1:10">
      <c r="A14680" s="519" t="s">
        <v>51904</v>
      </c>
      <c r="B14680" s="519" t="str">
        <f t="shared" si="229"/>
        <v>CAIXA DE LIGACAO DE ALUMINIO SILICIO,TIPO CONDULETES,NO FORMATO LB,DIAMETRO DE 1.1/2".FORNECIMENTO E COLOCACAO</v>
      </c>
      <c r="C14680" s="519" t="s">
        <v>43949</v>
      </c>
      <c r="D14680" s="519" t="s">
        <v>51903</v>
      </c>
      <c r="I14680" s="519" t="s">
        <v>5</v>
      </c>
      <c r="J14680" s="650">
        <v>63.55</v>
      </c>
    </row>
    <row r="14681" spans="1:10">
      <c r="A14681" s="519" t="s">
        <v>14756</v>
      </c>
      <c r="B14681" s="519" t="str">
        <f t="shared" si="229"/>
        <v>CAIXA DE LIGACAO DE ALUMINIO SILICIO,TIPO CONDULETES,NO FORMATO LL,DIAMETRO DE 1/2".FORNECIMENTO E COLOCACAO</v>
      </c>
      <c r="C14681" s="519" t="s">
        <v>43949</v>
      </c>
      <c r="D14681" s="519" t="s">
        <v>43962</v>
      </c>
      <c r="I14681" s="519" t="s">
        <v>5</v>
      </c>
      <c r="J14681" s="650">
        <v>16.440000000000001</v>
      </c>
    </row>
    <row r="14682" spans="1:10">
      <c r="A14682" s="519" t="s">
        <v>14757</v>
      </c>
      <c r="B14682" s="519" t="str">
        <f t="shared" si="229"/>
        <v>CAIXA DE LIGACAO DE ALUMINIO SILICIO,TIPO CONDULETES,NO FORMATO LL,DIAMETRO DE 1/2".FORNECIMENTO E COLOCACAO</v>
      </c>
      <c r="C14682" s="519" t="s">
        <v>43949</v>
      </c>
      <c r="D14682" s="519" t="s">
        <v>43962</v>
      </c>
      <c r="I14682" s="519" t="s">
        <v>5</v>
      </c>
      <c r="J14682" s="650">
        <v>15.82</v>
      </c>
    </row>
    <row r="14683" spans="1:10">
      <c r="A14683" s="519" t="s">
        <v>14758</v>
      </c>
      <c r="B14683" s="519" t="str">
        <f t="shared" si="229"/>
        <v>CAIXA DE LIGACAO DE ALUMINIO SILICIO,TIPO CONDULETES,NO FORMATO LL,DIAMETRO DE 3/4".FORNECIMENTO E COLOCACAO</v>
      </c>
      <c r="C14683" s="519" t="s">
        <v>43949</v>
      </c>
      <c r="D14683" s="519" t="s">
        <v>43963</v>
      </c>
      <c r="I14683" s="519" t="s">
        <v>5</v>
      </c>
      <c r="J14683" s="650">
        <v>15.84</v>
      </c>
    </row>
    <row r="14684" spans="1:10">
      <c r="A14684" s="519" t="s">
        <v>14759</v>
      </c>
      <c r="B14684" s="519" t="str">
        <f t="shared" si="229"/>
        <v>CAIXA DE LIGACAO DE ALUMINIO SILICIO,TIPO CONDULETES,NO FORMATO LL,DIAMETRO DE 3/4".FORNECIMENTO E COLOCACAO</v>
      </c>
      <c r="C14684" s="519" t="s">
        <v>43949</v>
      </c>
      <c r="D14684" s="519" t="s">
        <v>43963</v>
      </c>
      <c r="I14684" s="519" t="s">
        <v>5</v>
      </c>
      <c r="J14684" s="650">
        <v>15.05</v>
      </c>
    </row>
    <row r="14685" spans="1:10">
      <c r="A14685" s="519" t="s">
        <v>14760</v>
      </c>
      <c r="B14685" s="519" t="str">
        <f t="shared" si="229"/>
        <v>CAIXA DE LIGACAO DE ALUMINIO SILICIO,TIPO CONDULETES,NO FORMATO LL,DIAMETRO DE 1".FORNECIMENTO E COLOCACAO</v>
      </c>
      <c r="C14685" s="519" t="s">
        <v>43949</v>
      </c>
      <c r="D14685" s="519" t="s">
        <v>43964</v>
      </c>
      <c r="I14685" s="519" t="s">
        <v>5</v>
      </c>
      <c r="J14685" s="650">
        <v>18.55</v>
      </c>
    </row>
    <row r="14686" spans="1:10">
      <c r="A14686" s="519" t="s">
        <v>14761</v>
      </c>
      <c r="B14686" s="519" t="str">
        <f t="shared" si="229"/>
        <v>CAIXA DE LIGACAO DE ALUMINIO SILICIO,TIPO CONDULETES,NO FORMATO LL,DIAMETRO DE 1".FORNECIMENTO E COLOCACAO</v>
      </c>
      <c r="C14686" s="519" t="s">
        <v>43949</v>
      </c>
      <c r="D14686" s="519" t="s">
        <v>43964</v>
      </c>
      <c r="I14686" s="519" t="s">
        <v>5</v>
      </c>
      <c r="J14686" s="650">
        <v>17.61</v>
      </c>
    </row>
    <row r="14687" spans="1:10">
      <c r="A14687" s="519" t="s">
        <v>14762</v>
      </c>
      <c r="B14687" s="519" t="str">
        <f t="shared" si="229"/>
        <v>CAIXA DE LIGACAO DE ALUMINIO SILICIO,TIPO CONDULETES,NO FORMATO X,DIAMETRO DE 1/2".FORNECIMENTO E COLOCACAO</v>
      </c>
      <c r="C14687" s="519" t="s">
        <v>43949</v>
      </c>
      <c r="D14687" s="519" t="s">
        <v>43965</v>
      </c>
      <c r="I14687" s="519" t="s">
        <v>5</v>
      </c>
      <c r="J14687" s="650">
        <v>16.84</v>
      </c>
    </row>
    <row r="14688" spans="1:10">
      <c r="A14688" s="519" t="s">
        <v>14763</v>
      </c>
      <c r="B14688" s="519" t="str">
        <f t="shared" si="229"/>
        <v>CAIXA DE LIGACAO DE ALUMINIO SILICIO,TIPO CONDULETES,NO FORMATO X,DIAMETRO DE 1/2".FORNECIMENTO E COLOCACAO</v>
      </c>
      <c r="C14688" s="519" t="s">
        <v>43949</v>
      </c>
      <c r="D14688" s="519" t="s">
        <v>43965</v>
      </c>
      <c r="I14688" s="519" t="s">
        <v>5</v>
      </c>
      <c r="J14688" s="650">
        <v>16.22</v>
      </c>
    </row>
    <row r="14689" spans="1:10">
      <c r="A14689" s="519" t="s">
        <v>14764</v>
      </c>
      <c r="B14689" s="519" t="str">
        <f t="shared" si="229"/>
        <v>CAIXA DE LIGACAO DE ALUMINIO SILICIO,TIPO CONDULETES,NO FORMATO X,DIAMETRO DE 3/4".FORNECIMENTO E COLOCACAO</v>
      </c>
      <c r="C14689" s="519" t="s">
        <v>43949</v>
      </c>
      <c r="D14689" s="519" t="s">
        <v>43966</v>
      </c>
      <c r="I14689" s="519" t="s">
        <v>5</v>
      </c>
      <c r="J14689" s="650">
        <v>19.18</v>
      </c>
    </row>
    <row r="14690" spans="1:10">
      <c r="A14690" s="519" t="s">
        <v>14765</v>
      </c>
      <c r="B14690" s="519" t="str">
        <f t="shared" si="229"/>
        <v>CAIXA DE LIGACAO DE ALUMINIO SILICIO,TIPO CONDULETES,NO FORMATO X,DIAMETRO DE 3/4".FORNECIMENTO E COLOCACAO</v>
      </c>
      <c r="C14690" s="519" t="s">
        <v>43949</v>
      </c>
      <c r="D14690" s="519" t="s">
        <v>43966</v>
      </c>
      <c r="I14690" s="519" t="s">
        <v>5</v>
      </c>
      <c r="J14690" s="650">
        <v>18.399999999999999</v>
      </c>
    </row>
    <row r="14691" spans="1:10">
      <c r="A14691" s="519" t="s">
        <v>14766</v>
      </c>
      <c r="B14691" s="519" t="str">
        <f t="shared" si="229"/>
        <v>CAIXA DE LIGACAO DE ALUMINIO SILICIO,TIPO CONDULETES,NO FORMATO X,DIAMETRO DE 1".FORNECIMENTO E COLOCACAO</v>
      </c>
      <c r="C14691" s="519" t="s">
        <v>43949</v>
      </c>
      <c r="D14691" s="519" t="s">
        <v>43967</v>
      </c>
      <c r="I14691" s="519" t="s">
        <v>5</v>
      </c>
      <c r="J14691" s="650">
        <v>22.59</v>
      </c>
    </row>
    <row r="14692" spans="1:10">
      <c r="A14692" s="519" t="s">
        <v>14767</v>
      </c>
      <c r="B14692" s="519" t="str">
        <f t="shared" si="229"/>
        <v>CAIXA DE LIGACAO DE ALUMINIO SILICIO,TIPO CONDULETES,NO FORMATO X,DIAMETRO DE 1".FORNECIMENTO E COLOCACAO</v>
      </c>
      <c r="C14692" s="519" t="s">
        <v>43949</v>
      </c>
      <c r="D14692" s="519" t="s">
        <v>43967</v>
      </c>
      <c r="I14692" s="519" t="s">
        <v>5</v>
      </c>
      <c r="J14692" s="650">
        <v>21.65</v>
      </c>
    </row>
    <row r="14693" spans="1:10">
      <c r="A14693" s="519" t="s">
        <v>51905</v>
      </c>
      <c r="B14693" s="519" t="str">
        <f t="shared" si="229"/>
        <v>CAIXA DE LIGACAO DE ALUMINIO SILICIO,TIPO CONDULETES,NO FORMATO TB,DIAMETRO DE 1".FORNECIMENTO E COLOCACAO</v>
      </c>
      <c r="C14693" s="519" t="s">
        <v>43949</v>
      </c>
      <c r="D14693" s="519" t="s">
        <v>51906</v>
      </c>
      <c r="I14693" s="519" t="s">
        <v>5</v>
      </c>
      <c r="J14693" s="650">
        <v>22.39</v>
      </c>
    </row>
    <row r="14694" spans="1:10">
      <c r="A14694" s="519" t="s">
        <v>51907</v>
      </c>
      <c r="B14694" s="519" t="str">
        <f t="shared" si="229"/>
        <v>CAIXA DE LIGACAO DE ALUMINIO SILICIO,TIPO CONDULETES,NO FORMATO TB,DIAMETRO DE 1".FORNECIMENTO E COLOCACAO</v>
      </c>
      <c r="C14694" s="519" t="s">
        <v>43949</v>
      </c>
      <c r="D14694" s="519" t="s">
        <v>51906</v>
      </c>
      <c r="I14694" s="519" t="s">
        <v>5</v>
      </c>
      <c r="J14694" s="650">
        <v>21.45</v>
      </c>
    </row>
    <row r="14695" spans="1:10">
      <c r="A14695" s="519" t="s">
        <v>51908</v>
      </c>
      <c r="B14695" s="519" t="str">
        <f t="shared" si="229"/>
        <v>CAIXA DE LIGACAO DE ALUMINIO SILICIO,TIPO CONDULETES,NO FORMATO TB,DIAMETRO DE 2".FORNECIMENTO E COLOCACAO</v>
      </c>
      <c r="C14695" s="519" t="s">
        <v>43949</v>
      </c>
      <c r="D14695" s="519" t="s">
        <v>51909</v>
      </c>
      <c r="I14695" s="519" t="s">
        <v>5</v>
      </c>
      <c r="J14695" s="650">
        <v>61.1</v>
      </c>
    </row>
    <row r="14696" spans="1:10">
      <c r="A14696" s="519" t="s">
        <v>51910</v>
      </c>
      <c r="B14696" s="519" t="str">
        <f t="shared" si="229"/>
        <v>CAIXA DE LIGACAO DE ALUMINIO SILICIO,TIPO CONDULETES,NO FORMATO TB,DIAMETRO DE 2".FORNECIMENTO E COLOCACAO</v>
      </c>
      <c r="C14696" s="519" t="s">
        <v>43949</v>
      </c>
      <c r="D14696" s="519" t="s">
        <v>51909</v>
      </c>
      <c r="I14696" s="519" t="s">
        <v>5</v>
      </c>
      <c r="J14696" s="650">
        <v>59.85</v>
      </c>
    </row>
    <row r="14697" spans="1:10">
      <c r="A14697" s="519" t="s">
        <v>14768</v>
      </c>
      <c r="B14697" s="519" t="str">
        <f t="shared" si="229"/>
        <v>CAIXA DE LIGACAO DE ALUMINIO SILICIO,TIPO CONDULETES,NO FORMATO T,DIAMETRO DE 1/2".FORNECIMENTO E COLOCACAO</v>
      </c>
      <c r="C14697" s="519" t="s">
        <v>43949</v>
      </c>
      <c r="D14697" s="519" t="s">
        <v>43968</v>
      </c>
      <c r="I14697" s="519" t="s">
        <v>5</v>
      </c>
      <c r="J14697" s="650">
        <v>16.440000000000001</v>
      </c>
    </row>
    <row r="14698" spans="1:10">
      <c r="A14698" s="519" t="s">
        <v>14769</v>
      </c>
      <c r="B14698" s="519" t="str">
        <f t="shared" si="229"/>
        <v>CAIXA DE LIGACAO DE ALUMINIO SILICIO,TIPO CONDULETES,NO FORMATO T,DIAMETRO DE 1/2".FORNECIMENTO E COLOCACAO</v>
      </c>
      <c r="C14698" s="519" t="s">
        <v>43949</v>
      </c>
      <c r="D14698" s="519" t="s">
        <v>43968</v>
      </c>
      <c r="I14698" s="519" t="s">
        <v>5</v>
      </c>
      <c r="J14698" s="650">
        <v>15.82</v>
      </c>
    </row>
    <row r="14699" spans="1:10">
      <c r="A14699" s="519" t="s">
        <v>14770</v>
      </c>
      <c r="B14699" s="519" t="str">
        <f t="shared" si="229"/>
        <v>CAIXA DE LIGACAO DE ALUMINIO SILICIO,TIPO CONDULETES,NO FORMATO T,DIAMETRO DE 3/4".FORNECIMENTO E COLOCACAO</v>
      </c>
      <c r="C14699" s="519" t="s">
        <v>43949</v>
      </c>
      <c r="D14699" s="519" t="s">
        <v>43969</v>
      </c>
      <c r="I14699" s="519" t="s">
        <v>5</v>
      </c>
      <c r="J14699" s="650">
        <v>15.96</v>
      </c>
    </row>
    <row r="14700" spans="1:10">
      <c r="A14700" s="519" t="s">
        <v>14771</v>
      </c>
      <c r="B14700" s="519" t="str">
        <f t="shared" si="229"/>
        <v>CAIXA DE LIGACAO DE ALUMINIO SILICIO,TIPO CONDULETES,NO FORMATO T,DIAMETRO DE 3/4".FORNECIMENTO E COLOCACAO</v>
      </c>
      <c r="C14700" s="519" t="s">
        <v>43949</v>
      </c>
      <c r="D14700" s="519" t="s">
        <v>43969</v>
      </c>
      <c r="I14700" s="519" t="s">
        <v>5</v>
      </c>
      <c r="J14700" s="650">
        <v>15.18</v>
      </c>
    </row>
    <row r="14701" spans="1:10">
      <c r="A14701" s="519" t="s">
        <v>14772</v>
      </c>
      <c r="B14701" s="519" t="str">
        <f t="shared" si="229"/>
        <v>CAIXA DE LIGACAO DE ALUMINIO SILICIO,TIPO CONDULETES,NO FORMATO T,DIAMETRO DE 1".FORNECIMENTO E COLOCACAO</v>
      </c>
      <c r="C14701" s="519" t="s">
        <v>43949</v>
      </c>
      <c r="D14701" s="519" t="s">
        <v>43970</v>
      </c>
      <c r="I14701" s="519" t="s">
        <v>5</v>
      </c>
      <c r="J14701" s="650">
        <v>23.21</v>
      </c>
    </row>
    <row r="14702" spans="1:10">
      <c r="A14702" s="519" t="s">
        <v>14773</v>
      </c>
      <c r="B14702" s="519" t="str">
        <f t="shared" si="229"/>
        <v>CAIXA DE LIGACAO DE ALUMINIO SILICIO,TIPO CONDULETES,NO FORMATO T,DIAMETRO DE 1".FORNECIMENTO E COLOCACAO</v>
      </c>
      <c r="C14702" s="519" t="s">
        <v>43949</v>
      </c>
      <c r="D14702" s="519" t="s">
        <v>43970</v>
      </c>
      <c r="I14702" s="519" t="s">
        <v>5</v>
      </c>
      <c r="J14702" s="650">
        <v>22.27</v>
      </c>
    </row>
    <row r="14703" spans="1:10">
      <c r="A14703" s="519" t="s">
        <v>14774</v>
      </c>
      <c r="B14703" s="519" t="str">
        <f t="shared" si="229"/>
        <v>CAIXA DE LIGACAO DE PVC,TIPO CONDULETES,PARA 5 OU 6 ENTRADAS,COM DIAMETRO DE 1/2".FORNECIMENTO E COLOCACAO.</v>
      </c>
      <c r="C14703" s="519" t="s">
        <v>43971</v>
      </c>
      <c r="D14703" s="519" t="s">
        <v>43972</v>
      </c>
      <c r="I14703" s="519" t="s">
        <v>5</v>
      </c>
      <c r="J14703" s="650">
        <v>10.11</v>
      </c>
    </row>
    <row r="14704" spans="1:10">
      <c r="A14704" s="519" t="s">
        <v>14775</v>
      </c>
      <c r="B14704" s="519" t="str">
        <f t="shared" si="229"/>
        <v>CAIXA DE LIGACAO DE PVC,TIPO CONDULETES,PARA 5 OU 6 ENTRADAS,COM DIAMETRO DE 1/2".FORNECIMENTO E COLOCACAO.</v>
      </c>
      <c r="C14704" s="519" t="s">
        <v>43971</v>
      </c>
      <c r="D14704" s="519" t="s">
        <v>43972</v>
      </c>
      <c r="I14704" s="519" t="s">
        <v>5</v>
      </c>
      <c r="J14704" s="650">
        <v>9.49</v>
      </c>
    </row>
    <row r="14705" spans="1:10">
      <c r="A14705" s="519" t="s">
        <v>14776</v>
      </c>
      <c r="B14705" s="519" t="str">
        <f t="shared" si="229"/>
        <v>CAIXA DE LIGACAO DE PVC,TIPO CONDULETES,PARA 5 OU 6 ENTRADAS,COM DIAMETRO DE 3/4".FORNECIMENTO E COLOCACAO.</v>
      </c>
      <c r="C14705" s="519" t="s">
        <v>43971</v>
      </c>
      <c r="D14705" s="519" t="s">
        <v>43973</v>
      </c>
      <c r="I14705" s="519" t="s">
        <v>5</v>
      </c>
      <c r="J14705" s="650">
        <v>11.29</v>
      </c>
    </row>
    <row r="14706" spans="1:10">
      <c r="A14706" s="519" t="s">
        <v>14777</v>
      </c>
      <c r="B14706" s="519" t="str">
        <f t="shared" si="229"/>
        <v>CAIXA DE LIGACAO DE PVC,TIPO CONDULETES,PARA 5 OU 6 ENTRADAS,COM DIAMETRO DE 3/4".FORNECIMENTO E COLOCACAO.</v>
      </c>
      <c r="C14706" s="519" t="s">
        <v>43971</v>
      </c>
      <c r="D14706" s="519" t="s">
        <v>43973</v>
      </c>
      <c r="I14706" s="519" t="s">
        <v>5</v>
      </c>
      <c r="J14706" s="650">
        <v>10.51</v>
      </c>
    </row>
    <row r="14707" spans="1:10">
      <c r="A14707" s="519" t="s">
        <v>14778</v>
      </c>
      <c r="B14707" s="519" t="str">
        <f t="shared" si="229"/>
        <v>CAIXA DE LIGACAO DE PVC,TIPO CONDULETES,PARA 5 OU 6 ENTRADAS,COM DIAMETRO DE 1".FORNECIMENTO E COLOCACAO.</v>
      </c>
      <c r="C14707" s="519" t="s">
        <v>43971</v>
      </c>
      <c r="D14707" s="519" t="s">
        <v>43974</v>
      </c>
      <c r="I14707" s="519" t="s">
        <v>5</v>
      </c>
      <c r="J14707" s="650">
        <v>16.149999999999999</v>
      </c>
    </row>
    <row r="14708" spans="1:10">
      <c r="A14708" s="519" t="s">
        <v>14779</v>
      </c>
      <c r="B14708" s="519" t="str">
        <f t="shared" si="229"/>
        <v>CAIXA DE LIGACAO DE PVC,TIPO CONDULETES,PARA 5 OU 6 ENTRADAS,COM DIAMETRO DE 1".FORNECIMENTO E COLOCACAO.</v>
      </c>
      <c r="C14708" s="519" t="s">
        <v>43971</v>
      </c>
      <c r="D14708" s="519" t="s">
        <v>43974</v>
      </c>
      <c r="I14708" s="519" t="s">
        <v>5</v>
      </c>
      <c r="J14708" s="650">
        <v>15.21</v>
      </c>
    </row>
    <row r="14709" spans="1:10">
      <c r="A14709" s="519" t="s">
        <v>14780</v>
      </c>
      <c r="B14709" s="519" t="str">
        <f t="shared" si="229"/>
        <v>CAIXA DE EMBUTIR,EM PVC,2"X4",INCLUSIVE BUCHAS E ARRUELAS.FORNECIMENTO E COLOCACAO</v>
      </c>
      <c r="C14709" s="519" t="s">
        <v>43975</v>
      </c>
      <c r="D14709" s="519" t="s">
        <v>34297</v>
      </c>
      <c r="I14709" s="519" t="s">
        <v>5</v>
      </c>
      <c r="J14709" s="650">
        <v>7.91</v>
      </c>
    </row>
    <row r="14710" spans="1:10">
      <c r="A14710" s="519" t="s">
        <v>14781</v>
      </c>
      <c r="B14710" s="519" t="str">
        <f t="shared" si="229"/>
        <v>CAIXA DE EMBUTIR,EM PVC,2"X4",INCLUSIVE BUCHAS E ARRUELAS.FORNECIMENTO E COLOCACAO</v>
      </c>
      <c r="C14710" s="519" t="s">
        <v>43975</v>
      </c>
      <c r="D14710" s="519" t="s">
        <v>34297</v>
      </c>
      <c r="I14710" s="519" t="s">
        <v>5</v>
      </c>
      <c r="J14710" s="650">
        <v>7.26</v>
      </c>
    </row>
    <row r="14711" spans="1:10">
      <c r="A14711" s="519" t="s">
        <v>14782</v>
      </c>
      <c r="B14711" s="519" t="str">
        <f t="shared" si="229"/>
        <v>CAIXA DE EMBUTIR,EM PVC,3" X 3",INCLUSIVE BUCHAS E ARRUELAS.FORNECIMENTO E COLOCACAO</v>
      </c>
      <c r="C14711" s="519" t="s">
        <v>43976</v>
      </c>
      <c r="D14711" s="519" t="s">
        <v>34490</v>
      </c>
      <c r="I14711" s="519" t="s">
        <v>5</v>
      </c>
      <c r="J14711" s="650">
        <v>8.2100000000000009</v>
      </c>
    </row>
    <row r="14712" spans="1:10">
      <c r="A14712" s="519" t="s">
        <v>14783</v>
      </c>
      <c r="B14712" s="519" t="str">
        <f t="shared" si="229"/>
        <v>CAIXA DE EMBUTIR,EM PVC,3" X 3",INCLUSIVE BUCHAS E ARRUELAS.FORNECIMENTO E COLOCACAO</v>
      </c>
      <c r="C14712" s="519" t="s">
        <v>43976</v>
      </c>
      <c r="D14712" s="519" t="s">
        <v>34490</v>
      </c>
      <c r="I14712" s="519" t="s">
        <v>5</v>
      </c>
      <c r="J14712" s="650">
        <v>7.56</v>
      </c>
    </row>
    <row r="14713" spans="1:10">
      <c r="A14713" s="519" t="s">
        <v>14784</v>
      </c>
      <c r="B14713" s="519" t="str">
        <f t="shared" si="229"/>
        <v>CAIXA DE EMBUTIR,EM PVC,4"X4",INCLUSIVE BUCHAS E ARRUELAS.FORNECIMENTO E COLOCACAO</v>
      </c>
      <c r="C14713" s="519" t="s">
        <v>43977</v>
      </c>
      <c r="D14713" s="519" t="s">
        <v>34297</v>
      </c>
      <c r="I14713" s="519" t="s">
        <v>5</v>
      </c>
      <c r="J14713" s="650">
        <v>9.44</v>
      </c>
    </row>
    <row r="14714" spans="1:10">
      <c r="A14714" s="519" t="s">
        <v>14785</v>
      </c>
      <c r="B14714" s="519" t="str">
        <f t="shared" si="229"/>
        <v>CAIXA DE EMBUTIR,EM PVC,4"X4",INCLUSIVE BUCHAS E ARRUELAS.FORNECIMENTO E COLOCACAO</v>
      </c>
      <c r="C14714" s="519" t="s">
        <v>43977</v>
      </c>
      <c r="D14714" s="519" t="s">
        <v>34297</v>
      </c>
      <c r="I14714" s="519" t="s">
        <v>5</v>
      </c>
      <c r="J14714" s="650">
        <v>8.7899999999999991</v>
      </c>
    </row>
    <row r="14715" spans="1:10">
      <c r="A14715" s="519" t="s">
        <v>14786</v>
      </c>
      <c r="B14715" s="519" t="str">
        <f t="shared" si="229"/>
        <v>CAIXA POLIMERICA DE INSPECAO DE ATERRAMENTO COM DIAMETRO SUPERIOR DE APROXIMADAMENTE 23CM E ALTURA APROXIMADA DE 25CM,COM TAMPA.FORNECIMENTO E COLOCACAO</v>
      </c>
      <c r="C14715" s="519" t="s">
        <v>72930</v>
      </c>
      <c r="D14715" s="519" t="s">
        <v>72931</v>
      </c>
      <c r="E14715" s="519" t="s">
        <v>72932</v>
      </c>
      <c r="I14715" s="519" t="s">
        <v>5</v>
      </c>
      <c r="J14715" s="650">
        <v>39.700000000000003</v>
      </c>
    </row>
    <row r="14716" spans="1:10">
      <c r="A14716" s="519" t="s">
        <v>14787</v>
      </c>
      <c r="B14716" s="519" t="str">
        <f t="shared" si="229"/>
        <v>CAIXA POLIMERICA DE INSPECAO DE ATERRAMENTO COM DIAMETRO SUPERIOR DE APROXIMADAMENTE 23CM E ALTURA APROXIMADA DE 25CM,COM TAMPA.FORNECIMENTO E COLOCACAO</v>
      </c>
      <c r="C14716" s="519" t="s">
        <v>72930</v>
      </c>
      <c r="D14716" s="519" t="s">
        <v>72931</v>
      </c>
      <c r="E14716" s="519" t="s">
        <v>72932</v>
      </c>
      <c r="I14716" s="519" t="s">
        <v>5</v>
      </c>
      <c r="J14716" s="650">
        <v>35.909999999999997</v>
      </c>
    </row>
    <row r="14717" spans="1:10">
      <c r="A14717" s="519" t="s">
        <v>14788</v>
      </c>
      <c r="B14717" s="519" t="str">
        <f t="shared" si="229"/>
        <v>CAIXA DE PASSAGEM Nº1 PARA TELEFONE,CONFORME ESPECIFICACAO DA TELEBRAS,NAS DIMENSOES DE 10X10X5CM.FORNECIMENTO E COLOCACAO</v>
      </c>
      <c r="C14717" s="519" t="s">
        <v>43978</v>
      </c>
      <c r="D14717" s="519" t="s">
        <v>43979</v>
      </c>
      <c r="E14717" s="519" t="s">
        <v>31370</v>
      </c>
      <c r="I14717" s="519" t="s">
        <v>5</v>
      </c>
      <c r="J14717" s="650">
        <v>19.05</v>
      </c>
    </row>
    <row r="14718" spans="1:10">
      <c r="A14718" s="519" t="s">
        <v>14789</v>
      </c>
      <c r="B14718" s="519" t="str">
        <f t="shared" si="229"/>
        <v>CAIXA DE PASSAGEM Nº1 PARA TELEFONE,CONFORME ESPECIFICACAO DA TELEBRAS,NAS DIMENSOES DE 10X10X5CM.FORNECIMENTO E COLOCACAO</v>
      </c>
      <c r="C14718" s="519" t="s">
        <v>43978</v>
      </c>
      <c r="D14718" s="519" t="s">
        <v>43979</v>
      </c>
      <c r="E14718" s="519" t="s">
        <v>31370</v>
      </c>
      <c r="I14718" s="519" t="s">
        <v>5</v>
      </c>
      <c r="J14718" s="650">
        <v>16.850000000000001</v>
      </c>
    </row>
    <row r="14719" spans="1:10">
      <c r="A14719" s="519" t="s">
        <v>14790</v>
      </c>
      <c r="B14719" s="519" t="str">
        <f t="shared" si="229"/>
        <v>CAIXA DE PASSAGEM Nº2 PARA TELEFONE,CONFORME ESPECIFICACAO DA TELEBRAS,NAS DIMENSOES DE 20X20X13,5CM.FORNECIMENTO E COLOCACAO</v>
      </c>
      <c r="C14719" s="519" t="s">
        <v>43980</v>
      </c>
      <c r="D14719" s="519" t="s">
        <v>43981</v>
      </c>
      <c r="E14719" s="519" t="s">
        <v>34526</v>
      </c>
      <c r="I14719" s="519" t="s">
        <v>5</v>
      </c>
      <c r="J14719" s="650">
        <v>70.2</v>
      </c>
    </row>
    <row r="14720" spans="1:10">
      <c r="A14720" s="519" t="s">
        <v>14791</v>
      </c>
      <c r="B14720" s="519" t="str">
        <f t="shared" si="229"/>
        <v>CAIXA DE PASSAGEM Nº2 PARA TELEFONE,CONFORME ESPECIFICACAO DA TELEBRAS,NAS DIMENSOES DE 20X20X13,5CM.FORNECIMENTO E COLOCACAO</v>
      </c>
      <c r="C14720" s="519" t="s">
        <v>43980</v>
      </c>
      <c r="D14720" s="519" t="s">
        <v>43981</v>
      </c>
      <c r="E14720" s="519" t="s">
        <v>34526</v>
      </c>
      <c r="I14720" s="519" t="s">
        <v>5</v>
      </c>
      <c r="J14720" s="650">
        <v>68</v>
      </c>
    </row>
    <row r="14721" spans="1:10">
      <c r="A14721" s="519" t="s">
        <v>14792</v>
      </c>
      <c r="B14721" s="519" t="str">
        <f t="shared" si="229"/>
        <v>CAIXA DE PASSAGEM Nº3,PARA TELEFONE,CONFORME ESPECIFICACAO DA TELEBRAS,NAS DIMENSOES DE 40X40X13,5CM.FORNECIMENTO E COLOCACAO</v>
      </c>
      <c r="C14721" s="519" t="s">
        <v>43982</v>
      </c>
      <c r="D14721" s="519" t="s">
        <v>43983</v>
      </c>
      <c r="E14721" s="519" t="s">
        <v>34526</v>
      </c>
      <c r="I14721" s="519" t="s">
        <v>5</v>
      </c>
      <c r="J14721" s="650">
        <v>186.99</v>
      </c>
    </row>
    <row r="14722" spans="1:10">
      <c r="A14722" s="519" t="s">
        <v>14793</v>
      </c>
      <c r="B14722" s="519" t="str">
        <f t="shared" si="229"/>
        <v>CAIXA DE PASSAGEM Nº3,PARA TELEFONE,CONFORME ESPECIFICACAO DA TELEBRAS,NAS DIMENSOES DE 40X40X13,5CM.FORNECIMENTO E COLOCACAO</v>
      </c>
      <c r="C14722" s="519" t="s">
        <v>43982</v>
      </c>
      <c r="D14722" s="519" t="s">
        <v>43983</v>
      </c>
      <c r="E14722" s="519" t="s">
        <v>34526</v>
      </c>
      <c r="I14722" s="519" t="s">
        <v>5</v>
      </c>
      <c r="J14722" s="650">
        <v>184.64</v>
      </c>
    </row>
    <row r="14723" spans="1:10">
      <c r="A14723" s="519" t="s">
        <v>14794</v>
      </c>
      <c r="B14723" s="519" t="str">
        <f t="shared" si="229"/>
        <v>CAIXA DE PASSAGEM Nº4,PARA TELEFONE,CONFORME ESPECIFICACAO DA TELEBRAS,NAS DIMENSOES DE 60X60X13,5CM.FORNECIMENTO E COLOCACAO</v>
      </c>
      <c r="C14723" s="519" t="s">
        <v>43984</v>
      </c>
      <c r="D14723" s="519" t="s">
        <v>43985</v>
      </c>
      <c r="E14723" s="519" t="s">
        <v>34526</v>
      </c>
      <c r="I14723" s="519" t="s">
        <v>5</v>
      </c>
      <c r="J14723" s="650">
        <v>303.61</v>
      </c>
    </row>
    <row r="14724" spans="1:10">
      <c r="A14724" s="519" t="s">
        <v>14795</v>
      </c>
      <c r="B14724" s="519" t="str">
        <f t="shared" si="229"/>
        <v>CAIXA DE PASSAGEM Nº4,PARA TELEFONE,CONFORME ESPECIFICACAO DA TELEBRAS,NAS DIMENSOES DE 60X60X13,5CM.FORNECIMENTO E COLOCACAO</v>
      </c>
      <c r="C14724" s="519" t="s">
        <v>43984</v>
      </c>
      <c r="D14724" s="519" t="s">
        <v>43985</v>
      </c>
      <c r="E14724" s="519" t="s">
        <v>34526</v>
      </c>
      <c r="I14724" s="519" t="s">
        <v>5</v>
      </c>
      <c r="J14724" s="650">
        <v>301.10000000000002</v>
      </c>
    </row>
    <row r="14725" spans="1:10">
      <c r="A14725" s="519" t="s">
        <v>14796</v>
      </c>
      <c r="B14725" s="519" t="str">
        <f t="shared" si="229"/>
        <v>CAIXA DE PASSAGEM Nº5,PARA TELEFONE,CONFORME ESPECIFICACAO DA TELEBRAS,NAS DIMENSOE DE 80X80X13,5CM.FORNECIMENTO E COLOCACAO</v>
      </c>
      <c r="C14725" s="519" t="s">
        <v>43986</v>
      </c>
      <c r="D14725" s="519" t="s">
        <v>43987</v>
      </c>
      <c r="E14725" s="519" t="s">
        <v>34258</v>
      </c>
      <c r="I14725" s="519" t="s">
        <v>5</v>
      </c>
      <c r="J14725" s="650">
        <v>434.94</v>
      </c>
    </row>
    <row r="14726" spans="1:10">
      <c r="A14726" s="519" t="s">
        <v>14797</v>
      </c>
      <c r="B14726" s="519" t="str">
        <f t="shared" si="229"/>
        <v>CAIXA DE PASSAGEM Nº5,PARA TELEFONE,CONFORME ESPECIFICACAO DA TELEBRAS,NAS DIMENSOE DE 80X80X13,5CM.FORNECIMENTO E COLOCACAO</v>
      </c>
      <c r="C14726" s="519" t="s">
        <v>43986</v>
      </c>
      <c r="D14726" s="519" t="s">
        <v>43987</v>
      </c>
      <c r="E14726" s="519" t="s">
        <v>34258</v>
      </c>
      <c r="I14726" s="519" t="s">
        <v>5</v>
      </c>
      <c r="J14726" s="650">
        <v>432.27</v>
      </c>
    </row>
    <row r="14727" spans="1:10">
      <c r="A14727" s="519" t="s">
        <v>14798</v>
      </c>
      <c r="B14727" s="519" t="str">
        <f t="shared" si="229"/>
        <v>CAIXA DE PASSAGEM Nº6,PARA TELEFONE,CONFORME ESPECIFICACAO DA TELEBRAS,NAS DIMENSOES DE 120X120X13,5CM.FORNECIMENTO E COLOCACAO</v>
      </c>
      <c r="C14727" s="519" t="s">
        <v>43988</v>
      </c>
      <c r="D14727" s="519" t="s">
        <v>43989</v>
      </c>
      <c r="E14727" s="519" t="s">
        <v>34540</v>
      </c>
      <c r="I14727" s="519" t="s">
        <v>5</v>
      </c>
      <c r="J14727" s="650">
        <v>942.16</v>
      </c>
    </row>
    <row r="14728" spans="1:10">
      <c r="A14728" s="519" t="s">
        <v>14799</v>
      </c>
      <c r="B14728" s="519" t="str">
        <f t="shared" ref="B14728:B14791" si="230">C14728&amp;D14728&amp;E14728&amp;F14728&amp;G14728&amp;H14728</f>
        <v>CAIXA DE PASSAGEM Nº6,PARA TELEFONE,CONFORME ESPECIFICACAO DA TELEBRAS,NAS DIMENSOES DE 120X120X13,5CM.FORNECIMENTO E COLOCACAO</v>
      </c>
      <c r="C14728" s="519" t="s">
        <v>43988</v>
      </c>
      <c r="D14728" s="519" t="s">
        <v>43989</v>
      </c>
      <c r="E14728" s="519" t="s">
        <v>34540</v>
      </c>
      <c r="I14728" s="519" t="s">
        <v>5</v>
      </c>
      <c r="J14728" s="650">
        <v>939.33</v>
      </c>
    </row>
    <row r="14729" spans="1:10">
      <c r="A14729" s="519" t="s">
        <v>14800</v>
      </c>
      <c r="B14729" s="519" t="str">
        <f t="shared" si="230"/>
        <v>CAIXA DE PASSAGEM Nº7,PARA TELEFONE,CONFORME ESPECIFICACAO DA TELEBRAS,NAS DIMENSOES DE 150X150X17CM.FORNECIMENTO E COLOCACAO</v>
      </c>
      <c r="C14729" s="519" t="s">
        <v>43990</v>
      </c>
      <c r="D14729" s="519" t="s">
        <v>43991</v>
      </c>
      <c r="E14729" s="519" t="s">
        <v>34526</v>
      </c>
      <c r="I14729" s="519" t="s">
        <v>5</v>
      </c>
      <c r="J14729" s="650">
        <v>1368.58</v>
      </c>
    </row>
    <row r="14730" spans="1:10">
      <c r="A14730" s="519" t="s">
        <v>14801</v>
      </c>
      <c r="B14730" s="519" t="str">
        <f t="shared" si="230"/>
        <v>CAIXA DE PASSAGEM Nº7,PARA TELEFONE,CONFORME ESPECIFICACAO DA TELEBRAS,NAS DIMENSOES DE 150X150X17CM.FORNECIMENTO E COLOCACAO</v>
      </c>
      <c r="C14730" s="519" t="s">
        <v>43990</v>
      </c>
      <c r="D14730" s="519" t="s">
        <v>43991</v>
      </c>
      <c r="E14730" s="519" t="s">
        <v>34526</v>
      </c>
      <c r="I14730" s="519" t="s">
        <v>5</v>
      </c>
      <c r="J14730" s="650">
        <v>1365.44</v>
      </c>
    </row>
    <row r="14731" spans="1:10">
      <c r="A14731" s="519" t="s">
        <v>14802</v>
      </c>
      <c r="B14731" s="519" t="str">
        <f t="shared" si="230"/>
        <v>CAIXA DE PASSAGEM Nº8,PARA TELEFONE,CONFORME PADRAO TELEBRAS NAS DIMENSOES DE 200X200X22CM.FORNECIMENTO E COLOCACAO</v>
      </c>
      <c r="C14731" s="519" t="s">
        <v>43992</v>
      </c>
      <c r="D14731" s="519" t="s">
        <v>43993</v>
      </c>
      <c r="I14731" s="519" t="s">
        <v>5</v>
      </c>
      <c r="J14731" s="650">
        <v>2708.19</v>
      </c>
    </row>
    <row r="14732" spans="1:10">
      <c r="A14732" s="519" t="s">
        <v>14803</v>
      </c>
      <c r="B14732" s="519" t="str">
        <f t="shared" si="230"/>
        <v>CAIXA DE PASSAGEM Nº8,PARA TELEFONE,CONFORME PADRAO TELEBRAS NAS DIMENSOES DE 200X200X22CM.FORNECIMENTO E COLOCACAO</v>
      </c>
      <c r="C14732" s="519" t="s">
        <v>43992</v>
      </c>
      <c r="D14732" s="519" t="s">
        <v>43993</v>
      </c>
      <c r="I14732" s="519" t="s">
        <v>5</v>
      </c>
      <c r="J14732" s="650">
        <v>2704.73</v>
      </c>
    </row>
    <row r="14733" spans="1:10">
      <c r="A14733" s="519" t="s">
        <v>14804</v>
      </c>
      <c r="B14733" s="519" t="str">
        <f t="shared" si="230"/>
        <v>CANALETA PERFURADA ALTA(PERFILADOS),MEDINDO(38X38X6000)MM PRE-GALVANIZADA,INCLUSIVE SUPORTE E CONEXOES.FORNECIMENTO E COLOCACAO</v>
      </c>
      <c r="C14733" s="519" t="s">
        <v>43994</v>
      </c>
      <c r="D14733" s="519" t="s">
        <v>43995</v>
      </c>
      <c r="E14733" s="519" t="s">
        <v>34540</v>
      </c>
      <c r="I14733" s="519" t="s">
        <v>36</v>
      </c>
      <c r="J14733" s="650">
        <v>75.64</v>
      </c>
    </row>
    <row r="14734" spans="1:10">
      <c r="A14734" s="519" t="s">
        <v>14805</v>
      </c>
      <c r="B14734" s="519" t="str">
        <f t="shared" si="230"/>
        <v>CANALETA PERFURADA ALTA(PERFILADOS),MEDINDO(38X38X6000)MM PRE-GALVANIZADA,INCLUSIVE SUPORTE E CONEXOES.FORNECIMENTO E COLOCACAO</v>
      </c>
      <c r="C14734" s="519" t="s">
        <v>43994</v>
      </c>
      <c r="D14734" s="519" t="s">
        <v>43995</v>
      </c>
      <c r="E14734" s="519" t="s">
        <v>34540</v>
      </c>
      <c r="I14734" s="519" t="s">
        <v>36</v>
      </c>
      <c r="J14734" s="650">
        <v>70.23</v>
      </c>
    </row>
    <row r="14735" spans="1:10">
      <c r="A14735" s="519" t="s">
        <v>14806</v>
      </c>
      <c r="B14735" s="519" t="str">
        <f t="shared" si="230"/>
        <v>INSTALACAO DE PONTO PARA LUMINARIA FLUORESCENTE PENDENTE EMCANALETA(38X38X6000)MM(EXCLUSIVE LUMINARIA)INCLUSIVE TOMADAE 1,00M DE CABO PP 1,50MM2</v>
      </c>
      <c r="C14735" s="519" t="s">
        <v>43996</v>
      </c>
      <c r="D14735" s="519" t="s">
        <v>43997</v>
      </c>
      <c r="E14735" s="519" t="s">
        <v>43998</v>
      </c>
      <c r="I14735" s="519" t="s">
        <v>5</v>
      </c>
      <c r="J14735" s="650">
        <v>42.62</v>
      </c>
    </row>
    <row r="14736" spans="1:10">
      <c r="A14736" s="519" t="s">
        <v>14807</v>
      </c>
      <c r="B14736" s="519" t="str">
        <f t="shared" si="230"/>
        <v>INSTALACAO DE PONTO PARA LUMINARIA FLUORESCENTE PENDENTE EMCANALETA(38X38X6000)MM(EXCLUSIVE LUMINARIA)INCLUSIVE TOMADAE 1,00M DE CABO PP 1,50MM2</v>
      </c>
      <c r="C14736" s="519" t="s">
        <v>43996</v>
      </c>
      <c r="D14736" s="519" t="s">
        <v>43997</v>
      </c>
      <c r="E14736" s="519" t="s">
        <v>43998</v>
      </c>
      <c r="I14736" s="519" t="s">
        <v>5</v>
      </c>
      <c r="J14736" s="650">
        <v>40.18</v>
      </c>
    </row>
    <row r="14737" spans="1:10">
      <c r="A14737" s="519" t="s">
        <v>14808</v>
      </c>
      <c r="B14737" s="519" t="str">
        <f t="shared" si="230"/>
        <v>CAIXA DE PASSAGEM DE SOBREPOR,EM ACO,COM TAMPA PARAFUSADA,DE 12X12CM.FORNECIMENTO E COLOCACAO</v>
      </c>
      <c r="C14737" s="519" t="s">
        <v>43999</v>
      </c>
      <c r="D14737" s="519" t="s">
        <v>44000</v>
      </c>
      <c r="I14737" s="519" t="s">
        <v>5</v>
      </c>
      <c r="J14737" s="650">
        <v>26.32</v>
      </c>
    </row>
    <row r="14738" spans="1:10">
      <c r="A14738" s="519" t="s">
        <v>14809</v>
      </c>
      <c r="B14738" s="519" t="str">
        <f t="shared" si="230"/>
        <v>CAIXA DE PASSAGEM DE SOBREPOR,EM ACO,COM TAMPA PARAFUSADA,DE 12X12CM.FORNECIMENTO E COLOCACAO</v>
      </c>
      <c r="C14738" s="519" t="s">
        <v>43999</v>
      </c>
      <c r="D14738" s="519" t="s">
        <v>44000</v>
      </c>
      <c r="I14738" s="519" t="s">
        <v>5</v>
      </c>
      <c r="J14738" s="650">
        <v>23.61</v>
      </c>
    </row>
    <row r="14739" spans="1:10">
      <c r="A14739" s="519" t="s">
        <v>14810</v>
      </c>
      <c r="B14739" s="519" t="str">
        <f t="shared" si="230"/>
        <v>CAIXA DE PASSAGEM DE SOBREPOR EM ACO,COM TAMPA PARAFUSADA,DE 15X15CM.FORNECIMENTO E COLOCACAO</v>
      </c>
      <c r="C14739" s="519" t="s">
        <v>44001</v>
      </c>
      <c r="D14739" s="519" t="s">
        <v>44002</v>
      </c>
      <c r="I14739" s="519" t="s">
        <v>5</v>
      </c>
      <c r="J14739" s="650">
        <v>28.51</v>
      </c>
    </row>
    <row r="14740" spans="1:10">
      <c r="A14740" s="519" t="s">
        <v>14811</v>
      </c>
      <c r="B14740" s="519" t="str">
        <f t="shared" si="230"/>
        <v>CAIXA DE PASSAGEM DE SOBREPOR EM ACO,COM TAMPA PARAFUSADA,DE 15X15CM.FORNECIMENTO E COLOCACAO</v>
      </c>
      <c r="C14740" s="519" t="s">
        <v>44001</v>
      </c>
      <c r="D14740" s="519" t="s">
        <v>44002</v>
      </c>
      <c r="I14740" s="519" t="s">
        <v>5</v>
      </c>
      <c r="J14740" s="650">
        <v>25.8</v>
      </c>
    </row>
    <row r="14741" spans="1:10">
      <c r="A14741" s="519" t="s">
        <v>14812</v>
      </c>
      <c r="B14741" s="519" t="str">
        <f t="shared" si="230"/>
        <v>CAIXA DE PASSAGEM DE SOBREPOR,EM ACO,COM TAMPA PARAFUSADA,DE 20X20CM.FORNECIMENTO E COLOCACAO</v>
      </c>
      <c r="C14741" s="519" t="s">
        <v>43999</v>
      </c>
      <c r="D14741" s="519" t="s">
        <v>44003</v>
      </c>
      <c r="I14741" s="519" t="s">
        <v>5</v>
      </c>
      <c r="J14741" s="650">
        <v>43.14</v>
      </c>
    </row>
    <row r="14742" spans="1:10">
      <c r="A14742" s="519" t="s">
        <v>14813</v>
      </c>
      <c r="B14742" s="519" t="str">
        <f t="shared" si="230"/>
        <v>CAIXA DE PASSAGEM DE SOBREPOR,EM ACO,COM TAMPA PARAFUSADA,DE 20X20CM.FORNECIMENTO E COLOCACAO</v>
      </c>
      <c r="C14742" s="519" t="s">
        <v>43999</v>
      </c>
      <c r="D14742" s="519" t="s">
        <v>44003</v>
      </c>
      <c r="I14742" s="519" t="s">
        <v>5</v>
      </c>
      <c r="J14742" s="650">
        <v>40.270000000000003</v>
      </c>
    </row>
    <row r="14743" spans="1:10">
      <c r="A14743" s="519" t="s">
        <v>14814</v>
      </c>
      <c r="B14743" s="519" t="str">
        <f t="shared" si="230"/>
        <v>CAIXA DE PASSAGEM DE SOBREPOR,EM ACO,COM TAMPA PARAFUSADA,DE 25X25CM.FORNECIMENTO E COLOCACAO</v>
      </c>
      <c r="C14743" s="519" t="s">
        <v>43999</v>
      </c>
      <c r="D14743" s="519" t="s">
        <v>44004</v>
      </c>
      <c r="I14743" s="519" t="s">
        <v>5</v>
      </c>
      <c r="J14743" s="650">
        <v>62.82</v>
      </c>
    </row>
    <row r="14744" spans="1:10">
      <c r="A14744" s="519" t="s">
        <v>14815</v>
      </c>
      <c r="B14744" s="519" t="str">
        <f t="shared" si="230"/>
        <v>CAIXA DE PASSAGEM DE SOBREPOR,EM ACO,COM TAMPA PARAFUSADA,DE 25X25CM.FORNECIMENTO E COLOCACAO</v>
      </c>
      <c r="C14744" s="519" t="s">
        <v>43999</v>
      </c>
      <c r="D14744" s="519" t="s">
        <v>44004</v>
      </c>
      <c r="I14744" s="519" t="s">
        <v>5</v>
      </c>
      <c r="J14744" s="650">
        <v>59.95</v>
      </c>
    </row>
    <row r="14745" spans="1:10">
      <c r="A14745" s="519" t="s">
        <v>14816</v>
      </c>
      <c r="B14745" s="519" t="str">
        <f t="shared" si="230"/>
        <v>CAIXA DE PASSAGEM DE SOBREPOR,EM ACO,COM TAMPA PARAFUSADA,DE 30X30CM.FORNECIMENTO E COLOCACAO</v>
      </c>
      <c r="C14745" s="519" t="s">
        <v>43999</v>
      </c>
      <c r="D14745" s="519" t="s">
        <v>44005</v>
      </c>
      <c r="I14745" s="519" t="s">
        <v>5</v>
      </c>
      <c r="J14745" s="650">
        <v>72.28</v>
      </c>
    </row>
    <row r="14746" spans="1:10">
      <c r="A14746" s="519" t="s">
        <v>14817</v>
      </c>
      <c r="B14746" s="519" t="str">
        <f t="shared" si="230"/>
        <v>CAIXA DE PASSAGEM DE SOBREPOR,EM ACO,COM TAMPA PARAFUSADA,DE 30X30CM.FORNECIMENTO E COLOCACAO</v>
      </c>
      <c r="C14746" s="519" t="s">
        <v>43999</v>
      </c>
      <c r="D14746" s="519" t="s">
        <v>44005</v>
      </c>
      <c r="I14746" s="519" t="s">
        <v>5</v>
      </c>
      <c r="J14746" s="650">
        <v>69.41</v>
      </c>
    </row>
    <row r="14747" spans="1:10">
      <c r="A14747" s="519" t="s">
        <v>14818</v>
      </c>
      <c r="B14747" s="519" t="str">
        <f t="shared" si="230"/>
        <v>CAIXA DE PASSAGEM DE SOBREPOR,EM ACO,COM TAMPA PARAFUSADA,DE 40X40CM.FORNECIMENTO E COLOCACAO</v>
      </c>
      <c r="C14747" s="519" t="s">
        <v>43999</v>
      </c>
      <c r="D14747" s="519" t="s">
        <v>44006</v>
      </c>
      <c r="I14747" s="519" t="s">
        <v>5</v>
      </c>
      <c r="J14747" s="650">
        <v>77.39</v>
      </c>
    </row>
    <row r="14748" spans="1:10">
      <c r="A14748" s="519" t="s">
        <v>14819</v>
      </c>
      <c r="B14748" s="519" t="str">
        <f t="shared" si="230"/>
        <v>CAIXA DE PASSAGEM DE SOBREPOR,EM ACO,COM TAMPA PARAFUSADA,DE 40X40CM.FORNECIMENTO E COLOCACAO</v>
      </c>
      <c r="C14748" s="519" t="s">
        <v>43999</v>
      </c>
      <c r="D14748" s="519" t="s">
        <v>44006</v>
      </c>
      <c r="I14748" s="519" t="s">
        <v>5</v>
      </c>
      <c r="J14748" s="650">
        <v>74.41</v>
      </c>
    </row>
    <row r="14749" spans="1:10">
      <c r="A14749" s="519" t="s">
        <v>14820</v>
      </c>
      <c r="B14749" s="519" t="str">
        <f t="shared" si="230"/>
        <v>CAIXA DE PASSAGEM DE SOBREPOR,EM ACO,COM TAMPA PARAFUSADA,DE 50X50CM.FORNECIMENTO E COLOCACAO</v>
      </c>
      <c r="C14749" s="519" t="s">
        <v>43999</v>
      </c>
      <c r="D14749" s="519" t="s">
        <v>44007</v>
      </c>
      <c r="I14749" s="519" t="s">
        <v>5</v>
      </c>
      <c r="J14749" s="650">
        <v>80.28</v>
      </c>
    </row>
    <row r="14750" spans="1:10">
      <c r="A14750" s="519" t="s">
        <v>14821</v>
      </c>
      <c r="B14750" s="519" t="str">
        <f t="shared" si="230"/>
        <v>CAIXA DE PASSAGEM DE SOBREPOR,EM ACO,COM TAMPA PARAFUSADA,DE 50X50CM.FORNECIMENTO E COLOCACAO</v>
      </c>
      <c r="C14750" s="519" t="s">
        <v>43999</v>
      </c>
      <c r="D14750" s="519" t="s">
        <v>44007</v>
      </c>
      <c r="I14750" s="519" t="s">
        <v>5</v>
      </c>
      <c r="J14750" s="650">
        <v>77.3</v>
      </c>
    </row>
    <row r="14751" spans="1:10">
      <c r="A14751" s="519" t="s">
        <v>51911</v>
      </c>
      <c r="B14751" s="519" t="str">
        <f t="shared" si="230"/>
        <v>CAIXA DE PASSAGEM DE EMBUTIR,EM ACO,COM TAMPA PARAFUSADA,DE12X12CM.FORNECIMENTO E COLOCACAO</v>
      </c>
      <c r="C14751" s="519" t="s">
        <v>51912</v>
      </c>
      <c r="D14751" s="519" t="s">
        <v>51913</v>
      </c>
      <c r="I14751" s="519" t="s">
        <v>5</v>
      </c>
      <c r="J14751" s="650">
        <v>40.28</v>
      </c>
    </row>
    <row r="14752" spans="1:10">
      <c r="A14752" s="519" t="s">
        <v>51914</v>
      </c>
      <c r="B14752" s="519" t="str">
        <f t="shared" si="230"/>
        <v>CAIXA DE PASSAGEM DE EMBUTIR,EM ACO,COM TAMPA PARAFUSADA,DE12X12CM.FORNECIMENTO E COLOCACAO</v>
      </c>
      <c r="C14752" s="519" t="s">
        <v>51912</v>
      </c>
      <c r="D14752" s="519" t="s">
        <v>51913</v>
      </c>
      <c r="I14752" s="519" t="s">
        <v>5</v>
      </c>
      <c r="J14752" s="650">
        <v>35.909999999999997</v>
      </c>
    </row>
    <row r="14753" spans="1:10">
      <c r="A14753" s="519" t="s">
        <v>51915</v>
      </c>
      <c r="B14753" s="519" t="str">
        <f t="shared" si="230"/>
        <v>CAIXA DE PASSAGEM DE EMBUTIR,EM ACO,COM TAMPA PARAFUSADA,DE15X15CM.FORNECIMENTO E COLOCACAO</v>
      </c>
      <c r="C14753" s="519" t="s">
        <v>51912</v>
      </c>
      <c r="D14753" s="519" t="s">
        <v>51916</v>
      </c>
      <c r="I14753" s="519" t="s">
        <v>5</v>
      </c>
      <c r="J14753" s="650">
        <v>41.33</v>
      </c>
    </row>
    <row r="14754" spans="1:10">
      <c r="A14754" s="519" t="s">
        <v>51917</v>
      </c>
      <c r="B14754" s="519" t="str">
        <f t="shared" si="230"/>
        <v>CAIXA DE PASSAGEM DE EMBUTIR,EM ACO,COM TAMPA PARAFUSADA,DE15X15CM.FORNECIMENTO E COLOCACAO</v>
      </c>
      <c r="C14754" s="519" t="s">
        <v>51912</v>
      </c>
      <c r="D14754" s="519" t="s">
        <v>51916</v>
      </c>
      <c r="I14754" s="519" t="s">
        <v>5</v>
      </c>
      <c r="J14754" s="650">
        <v>36.94</v>
      </c>
    </row>
    <row r="14755" spans="1:10">
      <c r="A14755" s="519" t="s">
        <v>51918</v>
      </c>
      <c r="B14755" s="519" t="str">
        <f t="shared" si="230"/>
        <v>CAIXA DE PASSAGEM DE EMBUTIR,EM ACO,COM TAMPA PARAFUSADA,DE20X20CM.FORNECIMENTO E COLOCACAO</v>
      </c>
      <c r="C14755" s="519" t="s">
        <v>51912</v>
      </c>
      <c r="D14755" s="519" t="s">
        <v>51919</v>
      </c>
      <c r="I14755" s="519" t="s">
        <v>5</v>
      </c>
      <c r="J14755" s="650">
        <v>48.6</v>
      </c>
    </row>
    <row r="14756" spans="1:10">
      <c r="A14756" s="519" t="s">
        <v>51920</v>
      </c>
      <c r="B14756" s="519" t="str">
        <f t="shared" si="230"/>
        <v>CAIXA DE PASSAGEM DE EMBUTIR,EM ACO,COM TAMPA PARAFUSADA,DE20X20CM.FORNECIMENTO E COLOCACAO</v>
      </c>
      <c r="C14756" s="519" t="s">
        <v>51912</v>
      </c>
      <c r="D14756" s="519" t="s">
        <v>51919</v>
      </c>
      <c r="I14756" s="519" t="s">
        <v>5</v>
      </c>
      <c r="J14756" s="650">
        <v>43.74</v>
      </c>
    </row>
    <row r="14757" spans="1:10">
      <c r="A14757" s="519" t="s">
        <v>51921</v>
      </c>
      <c r="B14757" s="519" t="str">
        <f t="shared" si="230"/>
        <v>CAIXA DE PASSAGEM DE EMBUTIR,EM ACO,COM TAMPA PARAFUSADA,DE25X25CM.FORNECIMENTO E COLOCACAO</v>
      </c>
      <c r="C14757" s="519" t="s">
        <v>51912</v>
      </c>
      <c r="D14757" s="519" t="s">
        <v>51922</v>
      </c>
      <c r="I14757" s="519" t="s">
        <v>5</v>
      </c>
      <c r="J14757" s="650">
        <v>53.7</v>
      </c>
    </row>
    <row r="14758" spans="1:10">
      <c r="A14758" s="519" t="s">
        <v>51923</v>
      </c>
      <c r="B14758" s="519" t="str">
        <f t="shared" si="230"/>
        <v>CAIXA DE PASSAGEM DE EMBUTIR,EM ACO,COM TAMPA PARAFUSADA,DE25X25CM.FORNECIMENTO E COLOCACAO</v>
      </c>
      <c r="C14758" s="519" t="s">
        <v>51912</v>
      </c>
      <c r="D14758" s="519" t="s">
        <v>51922</v>
      </c>
      <c r="I14758" s="519" t="s">
        <v>5</v>
      </c>
      <c r="J14758" s="650">
        <v>48.81</v>
      </c>
    </row>
    <row r="14759" spans="1:10">
      <c r="A14759" s="519" t="s">
        <v>51924</v>
      </c>
      <c r="B14759" s="519" t="str">
        <f t="shared" si="230"/>
        <v>CAIXA DE PASSAGEM DE EMBUTIR,EM ACO,COM TAMPA PARAFUSADA,DE30X30CM.FORNECIMENTO E COLOCACAO</v>
      </c>
      <c r="C14759" s="519" t="s">
        <v>51912</v>
      </c>
      <c r="D14759" s="519" t="s">
        <v>51925</v>
      </c>
      <c r="I14759" s="519" t="s">
        <v>5</v>
      </c>
      <c r="J14759" s="650">
        <v>61.66</v>
      </c>
    </row>
    <row r="14760" spans="1:10">
      <c r="A14760" s="519" t="s">
        <v>51926</v>
      </c>
      <c r="B14760" s="519" t="str">
        <f t="shared" si="230"/>
        <v>CAIXA DE PASSAGEM DE EMBUTIR,EM ACO,COM TAMPA PARAFUSADA,DE30X30CM.FORNECIMENTO E COLOCACAO</v>
      </c>
      <c r="C14760" s="519" t="s">
        <v>51912</v>
      </c>
      <c r="D14760" s="519" t="s">
        <v>51925</v>
      </c>
      <c r="I14760" s="519" t="s">
        <v>5</v>
      </c>
      <c r="J14760" s="650">
        <v>56.74</v>
      </c>
    </row>
    <row r="14761" spans="1:10">
      <c r="A14761" s="519" t="s">
        <v>51927</v>
      </c>
      <c r="B14761" s="519" t="str">
        <f t="shared" si="230"/>
        <v>CAIXA DE PASSAGEM DE EMBUTIR,EM ACO,COM TAMPA PARAFUSADA,DE40X40CM.FORNECIMENTO E COLOCACAO</v>
      </c>
      <c r="C14761" s="519" t="s">
        <v>51912</v>
      </c>
      <c r="D14761" s="519" t="s">
        <v>51928</v>
      </c>
      <c r="I14761" s="519" t="s">
        <v>5</v>
      </c>
      <c r="J14761" s="650">
        <v>86.25</v>
      </c>
    </row>
    <row r="14762" spans="1:10">
      <c r="A14762" s="519" t="s">
        <v>51929</v>
      </c>
      <c r="B14762" s="519" t="str">
        <f t="shared" si="230"/>
        <v>CAIXA DE PASSAGEM DE EMBUTIR,EM ACO,COM TAMPA PARAFUSADA,DE40X40CM.FORNECIMENTO E COLOCACAO</v>
      </c>
      <c r="C14762" s="519" t="s">
        <v>51912</v>
      </c>
      <c r="D14762" s="519" t="s">
        <v>51928</v>
      </c>
      <c r="I14762" s="519" t="s">
        <v>5</v>
      </c>
      <c r="J14762" s="650">
        <v>80.760000000000005</v>
      </c>
    </row>
    <row r="14763" spans="1:10">
      <c r="A14763" s="519" t="s">
        <v>51930</v>
      </c>
      <c r="B14763" s="519" t="str">
        <f t="shared" si="230"/>
        <v>CAIXA DE PASSAGEM DE EMBUTIR,EM ACO,COM TAMPA PARAFUSADA,DE50X50CM.FORNECIMENTO E COLOCACAO</v>
      </c>
      <c r="C14763" s="519" t="s">
        <v>51912</v>
      </c>
      <c r="D14763" s="519" t="s">
        <v>51931</v>
      </c>
      <c r="I14763" s="519" t="s">
        <v>5</v>
      </c>
      <c r="J14763" s="650">
        <v>103.64</v>
      </c>
    </row>
    <row r="14764" spans="1:10">
      <c r="A14764" s="519" t="s">
        <v>51932</v>
      </c>
      <c r="B14764" s="519" t="str">
        <f t="shared" si="230"/>
        <v>CAIXA DE PASSAGEM DE EMBUTIR,EM ACO,COM TAMPA PARAFUSADA,DE50X50CM.FORNECIMENTO E COLOCACAO</v>
      </c>
      <c r="C14764" s="519" t="s">
        <v>51912</v>
      </c>
      <c r="D14764" s="519" t="s">
        <v>51931</v>
      </c>
      <c r="I14764" s="519" t="s">
        <v>5</v>
      </c>
      <c r="J14764" s="650">
        <v>98.05</v>
      </c>
    </row>
    <row r="14765" spans="1:10">
      <c r="A14765" s="519" t="s">
        <v>14822</v>
      </c>
      <c r="B14765" s="519" t="str">
        <f t="shared" si="230"/>
        <v>INTERLIGACAO DE ELETROCALHA PERFURADA DE LARGURA 100MM,ABA 75MM COM PAINEL OU QUADRO DE DISTRIBUICAO DE ENERGIA ELETRICA,EXCLUSIVE PAINEL OU QUADRO E ELETROCALHA.FORNECIMENTO E COLOCACAO</v>
      </c>
      <c r="C14765" s="519" t="s">
        <v>44008</v>
      </c>
      <c r="D14765" s="519" t="s">
        <v>44009</v>
      </c>
      <c r="E14765" s="519" t="s">
        <v>44010</v>
      </c>
      <c r="F14765" s="519" t="s">
        <v>34525</v>
      </c>
      <c r="I14765" s="519" t="s">
        <v>5</v>
      </c>
      <c r="J14765" s="650">
        <v>109.4</v>
      </c>
    </row>
    <row r="14766" spans="1:10">
      <c r="A14766" s="519" t="s">
        <v>14823</v>
      </c>
      <c r="B14766" s="519" t="str">
        <f t="shared" si="230"/>
        <v>INTERLIGACAO DE ELETROCALHA PERFURADA DE LARGURA 100MM,ABA 75MM COM PAINEL OU QUADRO DE DISTRIBUICAO DE ENERGIA ELETRICA,EXCLUSIVE PAINEL OU QUADRO E ELETROCALHA.FORNECIMENTO E COLOCACAO</v>
      </c>
      <c r="C14766" s="519" t="s">
        <v>44008</v>
      </c>
      <c r="D14766" s="519" t="s">
        <v>44009</v>
      </c>
      <c r="E14766" s="519" t="s">
        <v>44010</v>
      </c>
      <c r="F14766" s="519" t="s">
        <v>34525</v>
      </c>
      <c r="I14766" s="519" t="s">
        <v>5</v>
      </c>
      <c r="J14766" s="650">
        <v>103.98</v>
      </c>
    </row>
    <row r="14767" spans="1:10">
      <c r="A14767" s="519" t="s">
        <v>14824</v>
      </c>
      <c r="B14767" s="519" t="str">
        <f t="shared" si="230"/>
        <v>INTERLIGACAO DE ELETROCALHA PERFURADA DE LARGURA 100MM,ABA 100MM COM PAINEL OU QUADRO DE DISTRIBUICAO DE ENERGIA ELETRICA,EXCLUSIVE PAINEL OU QUADRO E ELETROCALHA.FORNECIMENTO E COLOCACAO</v>
      </c>
      <c r="C14767" s="519" t="s">
        <v>44011</v>
      </c>
      <c r="D14767" s="519" t="s">
        <v>44012</v>
      </c>
      <c r="E14767" s="519" t="s">
        <v>44013</v>
      </c>
      <c r="F14767" s="519" t="s">
        <v>34540</v>
      </c>
      <c r="I14767" s="519" t="s">
        <v>5</v>
      </c>
      <c r="J14767" s="650">
        <v>117.17</v>
      </c>
    </row>
    <row r="14768" spans="1:10">
      <c r="A14768" s="519" t="s">
        <v>14825</v>
      </c>
      <c r="B14768" s="519" t="str">
        <f t="shared" si="230"/>
        <v>INTERLIGACAO DE ELETROCALHA PERFURADA DE LARGURA 100MM,ABA 100MM COM PAINEL OU QUADRO DE DISTRIBUICAO DE ENERGIA ELETRICA,EXCLUSIVE PAINEL OU QUADRO E ELETROCALHA.FORNECIMENTO E COLOCACAO</v>
      </c>
      <c r="C14768" s="519" t="s">
        <v>44011</v>
      </c>
      <c r="D14768" s="519" t="s">
        <v>44012</v>
      </c>
      <c r="E14768" s="519" t="s">
        <v>44013</v>
      </c>
      <c r="F14768" s="519" t="s">
        <v>34540</v>
      </c>
      <c r="I14768" s="519" t="s">
        <v>5</v>
      </c>
      <c r="J14768" s="650">
        <v>111.75</v>
      </c>
    </row>
    <row r="14769" spans="1:10">
      <c r="A14769" s="519" t="s">
        <v>14826</v>
      </c>
      <c r="B14769" s="519" t="str">
        <f t="shared" si="230"/>
        <v>INTERLIGACAO DE ELETROCALHA PERFURADA DE LARGURA 200MM,ABA 100MM COM PAINEL OU QUADRO DE DISTRIBUICAO DE ENERGIA ELETRICA,EXCLUSIVE PAINEL OU QUADRO E ELETROCALHA.FORNECIMENTO E COLOCACAO</v>
      </c>
      <c r="C14769" s="519" t="s">
        <v>44014</v>
      </c>
      <c r="D14769" s="519" t="s">
        <v>44012</v>
      </c>
      <c r="E14769" s="519" t="s">
        <v>44013</v>
      </c>
      <c r="F14769" s="519" t="s">
        <v>34540</v>
      </c>
      <c r="I14769" s="519" t="s">
        <v>5</v>
      </c>
      <c r="J14769" s="650">
        <v>131.91</v>
      </c>
    </row>
    <row r="14770" spans="1:10">
      <c r="A14770" s="519" t="s">
        <v>14827</v>
      </c>
      <c r="B14770" s="519" t="str">
        <f t="shared" si="230"/>
        <v>INTERLIGACAO DE ELETROCALHA PERFURADA DE LARGURA 200MM,ABA 100MM COM PAINEL OU QUADRO DE DISTRIBUICAO DE ENERGIA ELETRICA,EXCLUSIVE PAINEL OU QUADRO E ELETROCALHA.FORNECIMENTO E COLOCACAO</v>
      </c>
      <c r="C14770" s="519" t="s">
        <v>44014</v>
      </c>
      <c r="D14770" s="519" t="s">
        <v>44012</v>
      </c>
      <c r="E14770" s="519" t="s">
        <v>44013</v>
      </c>
      <c r="F14770" s="519" t="s">
        <v>34540</v>
      </c>
      <c r="I14770" s="519" t="s">
        <v>5</v>
      </c>
      <c r="J14770" s="650">
        <v>126.49</v>
      </c>
    </row>
    <row r="14771" spans="1:10">
      <c r="A14771" s="519" t="s">
        <v>14828</v>
      </c>
      <c r="B14771" s="519" t="str">
        <f t="shared" si="230"/>
        <v>INTERLIGACAO DE ELETROCALHA PERFURADA DE LARGURA 300MM,ABA 100MM COM PAINEL OU QUADRO DE DISTRIBUICAO DE ENERGIA ELETRICA,EXCLUSIVE PAINEL OU QUADRO E ELETROCALHA.FORNECIMENTO E COLOCACAO</v>
      </c>
      <c r="C14771" s="519" t="s">
        <v>44015</v>
      </c>
      <c r="D14771" s="519" t="s">
        <v>44012</v>
      </c>
      <c r="E14771" s="519" t="s">
        <v>44013</v>
      </c>
      <c r="F14771" s="519" t="s">
        <v>34540</v>
      </c>
      <c r="I14771" s="519" t="s">
        <v>5</v>
      </c>
      <c r="J14771" s="650">
        <v>195.8</v>
      </c>
    </row>
    <row r="14772" spans="1:10">
      <c r="A14772" s="519" t="s">
        <v>14829</v>
      </c>
      <c r="B14772" s="519" t="str">
        <f t="shared" si="230"/>
        <v>INTERLIGACAO DE ELETROCALHA PERFURADA DE LARGURA 300MM,ABA 100MM COM PAINEL OU QUADRO DE DISTRIBUICAO DE ENERGIA ELETRICA,EXCLUSIVE PAINEL OU QUADRO E ELETROCALHA.FORNECIMENTO E COLOCACAO</v>
      </c>
      <c r="C14772" s="519" t="s">
        <v>44015</v>
      </c>
      <c r="D14772" s="519" t="s">
        <v>44012</v>
      </c>
      <c r="E14772" s="519" t="s">
        <v>44013</v>
      </c>
      <c r="F14772" s="519" t="s">
        <v>34540</v>
      </c>
      <c r="I14772" s="519" t="s">
        <v>5</v>
      </c>
      <c r="J14772" s="650">
        <v>190.38</v>
      </c>
    </row>
    <row r="14773" spans="1:10">
      <c r="A14773" s="519" t="s">
        <v>14830</v>
      </c>
      <c r="B14773" s="519" t="str">
        <f t="shared" si="230"/>
        <v>ELETROCALHA PERFURADA,SEM TAMPA,TIPO "U",50X50MM,TRATAMENTOSUPERFICIAL PRE-ZINCADO A QUENTE,INCLUSIVE CONEXOES,ACESSORIOS E FIXACAO SUPERIOR.FORNECIMENTO E COLOCACAO</v>
      </c>
      <c r="C14773" s="519" t="s">
        <v>44016</v>
      </c>
      <c r="D14773" s="519" t="s">
        <v>44017</v>
      </c>
      <c r="E14773" s="519" t="s">
        <v>44018</v>
      </c>
      <c r="I14773" s="519" t="s">
        <v>36</v>
      </c>
      <c r="J14773" s="650">
        <v>76.7</v>
      </c>
    </row>
    <row r="14774" spans="1:10">
      <c r="A14774" s="519" t="s">
        <v>14831</v>
      </c>
      <c r="B14774" s="519" t="str">
        <f t="shared" si="230"/>
        <v>ELETROCALHA PERFURADA,SEM TAMPA,TIPO "U",50X50MM,TRATAMENTOSUPERFICIAL PRE-ZINCADO A QUENTE,INCLUSIVE CONEXOES,ACESSORIOS E FIXACAO SUPERIOR.FORNECIMENTO E COLOCACAO</v>
      </c>
      <c r="C14774" s="519" t="s">
        <v>44016</v>
      </c>
      <c r="D14774" s="519" t="s">
        <v>44017</v>
      </c>
      <c r="E14774" s="519" t="s">
        <v>44018</v>
      </c>
      <c r="I14774" s="519" t="s">
        <v>36</v>
      </c>
      <c r="J14774" s="650">
        <v>71.28</v>
      </c>
    </row>
    <row r="14775" spans="1:10">
      <c r="A14775" s="519" t="s">
        <v>14832</v>
      </c>
      <c r="B14775" s="519" t="str">
        <f t="shared" si="230"/>
        <v>ELETROCALHA PERFURADA,SEM TAMPA,TIPO "U",100X50MM,TRATAMENTO SUPERFICIAL PRE-ZINCADO A QUENTE,INCLUSIVE CONEXOES,ACESSORIOS E FIXACAO SUPERIOR.FORNECIMENTO E COLOCACAO</v>
      </c>
      <c r="C14775" s="519" t="s">
        <v>44019</v>
      </c>
      <c r="D14775" s="519" t="s">
        <v>44020</v>
      </c>
      <c r="E14775" s="519" t="s">
        <v>44021</v>
      </c>
      <c r="I14775" s="519" t="s">
        <v>36</v>
      </c>
      <c r="J14775" s="650">
        <v>83.24</v>
      </c>
    </row>
    <row r="14776" spans="1:10">
      <c r="A14776" s="519" t="s">
        <v>14833</v>
      </c>
      <c r="B14776" s="519" t="str">
        <f t="shared" si="230"/>
        <v>ELETROCALHA PERFURADA,SEM TAMPA,TIPO "U",100X50MM,TRATAMENTO SUPERFICIAL PRE-ZINCADO A QUENTE,INCLUSIVE CONEXOES,ACESSORIOS E FIXACAO SUPERIOR.FORNECIMENTO E COLOCACAO</v>
      </c>
      <c r="C14776" s="519" t="s">
        <v>44019</v>
      </c>
      <c r="D14776" s="519" t="s">
        <v>44020</v>
      </c>
      <c r="E14776" s="519" t="s">
        <v>44021</v>
      </c>
      <c r="I14776" s="519" t="s">
        <v>36</v>
      </c>
      <c r="J14776" s="650">
        <v>77.819999999999993</v>
      </c>
    </row>
    <row r="14777" spans="1:10">
      <c r="A14777" s="519" t="s">
        <v>14834</v>
      </c>
      <c r="B14777" s="519" t="str">
        <f t="shared" si="230"/>
        <v>ELETROCALHA PERFURADA,SEM TAMPA,TIPO "U",150X50MM,TRATAMENTO SUPERFICIAL PRE-ZINCADO A QUENTE,INCLUSIVE CONEXOES,ACESSORIOS E FIXACAO SUPERIOR.FORNECIMENTO E COLOCACAO</v>
      </c>
      <c r="C14777" s="519" t="s">
        <v>44022</v>
      </c>
      <c r="D14777" s="519" t="s">
        <v>44020</v>
      </c>
      <c r="E14777" s="519" t="s">
        <v>44021</v>
      </c>
      <c r="I14777" s="519" t="s">
        <v>36</v>
      </c>
      <c r="J14777" s="650">
        <v>89.73</v>
      </c>
    </row>
    <row r="14778" spans="1:10">
      <c r="A14778" s="519" t="s">
        <v>14835</v>
      </c>
      <c r="B14778" s="519" t="str">
        <f t="shared" si="230"/>
        <v>ELETROCALHA PERFURADA,SEM TAMPA,TIPO "U",150X50MM,TRATAMENTO SUPERFICIAL PRE-ZINCADO A QUENTE,INCLUSIVE CONEXOES,ACESSORIOS E FIXACAO SUPERIOR.FORNECIMENTO E COLOCACAO</v>
      </c>
      <c r="C14778" s="519" t="s">
        <v>44022</v>
      </c>
      <c r="D14778" s="519" t="s">
        <v>44020</v>
      </c>
      <c r="E14778" s="519" t="s">
        <v>44021</v>
      </c>
      <c r="I14778" s="519" t="s">
        <v>36</v>
      </c>
      <c r="J14778" s="650">
        <v>84.31</v>
      </c>
    </row>
    <row r="14779" spans="1:10">
      <c r="A14779" s="519" t="s">
        <v>14836</v>
      </c>
      <c r="B14779" s="519" t="str">
        <f t="shared" si="230"/>
        <v>ELETROCALHA PERFURADA,SEM TAMPA,TIPO "U",200X50MM,TRATAMENTO SUPERFICIAL PRE-ZINCADO A QUENTE,INCLUSIVE CONEXOES,ACESSORIOS E FIXACAO SUPERIOR.FORNECIMENTO E COLOCACAO</v>
      </c>
      <c r="C14779" s="519" t="s">
        <v>44023</v>
      </c>
      <c r="D14779" s="519" t="s">
        <v>44020</v>
      </c>
      <c r="E14779" s="519" t="s">
        <v>44021</v>
      </c>
      <c r="I14779" s="519" t="s">
        <v>36</v>
      </c>
      <c r="J14779" s="650">
        <v>96.44</v>
      </c>
    </row>
    <row r="14780" spans="1:10">
      <c r="A14780" s="519" t="s">
        <v>14837</v>
      </c>
      <c r="B14780" s="519" t="str">
        <f t="shared" si="230"/>
        <v>ELETROCALHA PERFURADA,SEM TAMPA,TIPO "U",200X50MM,TRATAMENTO SUPERFICIAL PRE-ZINCADO A QUENTE,INCLUSIVE CONEXOES,ACESSORIOS E FIXACAO SUPERIOR.FORNECIMENTO E COLOCACAO</v>
      </c>
      <c r="C14780" s="519" t="s">
        <v>44023</v>
      </c>
      <c r="D14780" s="519" t="s">
        <v>44020</v>
      </c>
      <c r="E14780" s="519" t="s">
        <v>44021</v>
      </c>
      <c r="I14780" s="519" t="s">
        <v>36</v>
      </c>
      <c r="J14780" s="650">
        <v>91.02</v>
      </c>
    </row>
    <row r="14781" spans="1:10">
      <c r="A14781" s="519" t="s">
        <v>14838</v>
      </c>
      <c r="B14781" s="519" t="str">
        <f t="shared" si="230"/>
        <v>ELETROCALHA PERFURADA,SEM TAMPA,TIPO "U",300X50MM,TRATAMENTO SUPERFICIAL PRE-ZINCADO A QUENTE,INCLUSIVE CONEXOES,ACESSORIOS E FIXACAO SUPERIOR.FORNECIMENTO E COLOCACAO</v>
      </c>
      <c r="C14781" s="519" t="s">
        <v>44024</v>
      </c>
      <c r="D14781" s="519" t="s">
        <v>44020</v>
      </c>
      <c r="E14781" s="519" t="s">
        <v>44021</v>
      </c>
      <c r="I14781" s="519" t="s">
        <v>36</v>
      </c>
      <c r="J14781" s="650">
        <v>117.59</v>
      </c>
    </row>
    <row r="14782" spans="1:10">
      <c r="A14782" s="519" t="s">
        <v>14839</v>
      </c>
      <c r="B14782" s="519" t="str">
        <f t="shared" si="230"/>
        <v>ELETROCALHA PERFURADA,SEM TAMPA,TIPO "U",300X50MM,TRATAMENTO SUPERFICIAL PRE-ZINCADO A QUENTE,INCLUSIVE CONEXOES,ACESSORIOS E FIXACAO SUPERIOR.FORNECIMENTO E COLOCACAO</v>
      </c>
      <c r="C14782" s="519" t="s">
        <v>44024</v>
      </c>
      <c r="D14782" s="519" t="s">
        <v>44020</v>
      </c>
      <c r="E14782" s="519" t="s">
        <v>44021</v>
      </c>
      <c r="I14782" s="519" t="s">
        <v>36</v>
      </c>
      <c r="J14782" s="650">
        <v>112.17</v>
      </c>
    </row>
    <row r="14783" spans="1:10">
      <c r="A14783" s="519" t="s">
        <v>14840</v>
      </c>
      <c r="B14783" s="519" t="str">
        <f t="shared" si="230"/>
        <v>ELETROCALHA PERFURADA,SEM TAMPA,TIPO "U",400X50MM,TRATAMENTO SUPERFICIAL PRE-ZINCADO A QUENTE,INCLUSIVE CONEXOES,ACESSORIOS E FIXACAO SUPERIOR.FORNECIMENTO E COLOCACAO</v>
      </c>
      <c r="C14783" s="519" t="s">
        <v>44025</v>
      </c>
      <c r="D14783" s="519" t="s">
        <v>44020</v>
      </c>
      <c r="E14783" s="519" t="s">
        <v>44021</v>
      </c>
      <c r="I14783" s="519" t="s">
        <v>36</v>
      </c>
      <c r="J14783" s="650">
        <v>148.97</v>
      </c>
    </row>
    <row r="14784" spans="1:10">
      <c r="A14784" s="519" t="s">
        <v>14841</v>
      </c>
      <c r="B14784" s="519" t="str">
        <f t="shared" si="230"/>
        <v>ELETROCALHA PERFURADA,SEM TAMPA,TIPO "U",400X50MM,TRATAMENTO SUPERFICIAL PRE-ZINCADO A QUENTE,INCLUSIVE CONEXOES,ACESSORIOS E FIXACAO SUPERIOR.FORNECIMENTO E COLOCACAO</v>
      </c>
      <c r="C14784" s="519" t="s">
        <v>44025</v>
      </c>
      <c r="D14784" s="519" t="s">
        <v>44020</v>
      </c>
      <c r="E14784" s="519" t="s">
        <v>44021</v>
      </c>
      <c r="I14784" s="519" t="s">
        <v>36</v>
      </c>
      <c r="J14784" s="650">
        <v>143.55000000000001</v>
      </c>
    </row>
    <row r="14785" spans="1:10">
      <c r="A14785" s="519" t="s">
        <v>14842</v>
      </c>
      <c r="B14785" s="519" t="str">
        <f t="shared" si="230"/>
        <v>ELETROCALHA PERFURADA,SEM TAMPA,TIPO "U",100X75MM,TRATAMENTO SUPERFICIAL PRE-ZINCADO A QUENTE,INCLUSIVE CONEXOES,ACESSORIOS E FIXACAO SUPERIOR.FORNECIMENTO E COLOCACAO</v>
      </c>
      <c r="C14785" s="519" t="s">
        <v>44026</v>
      </c>
      <c r="D14785" s="519" t="s">
        <v>44020</v>
      </c>
      <c r="E14785" s="519" t="s">
        <v>44021</v>
      </c>
      <c r="I14785" s="519" t="s">
        <v>36</v>
      </c>
      <c r="J14785" s="650">
        <v>89.75</v>
      </c>
    </row>
    <row r="14786" spans="1:10">
      <c r="A14786" s="519" t="s">
        <v>14843</v>
      </c>
      <c r="B14786" s="519" t="str">
        <f t="shared" si="230"/>
        <v>ELETROCALHA PERFURADA,SEM TAMPA,TIPO "U",100X75MM,TRATAMENTO SUPERFICIAL PRE-ZINCADO A QUENTE,INCLUSIVE CONEXOES,ACESSORIOS E FIXACAO SUPERIOR.FORNECIMENTO E COLOCACAO</v>
      </c>
      <c r="C14786" s="519" t="s">
        <v>44026</v>
      </c>
      <c r="D14786" s="519" t="s">
        <v>44020</v>
      </c>
      <c r="E14786" s="519" t="s">
        <v>44021</v>
      </c>
      <c r="I14786" s="519" t="s">
        <v>36</v>
      </c>
      <c r="J14786" s="650">
        <v>84.33</v>
      </c>
    </row>
    <row r="14787" spans="1:10">
      <c r="A14787" s="519" t="s">
        <v>14844</v>
      </c>
      <c r="B14787" s="519" t="str">
        <f t="shared" si="230"/>
        <v>ELETROCALHA PERFURADA,SEM TAMPA,TIPO "U",150X75MM,TRATAMENTO SUPERFICIAL PRE-ZINCADO A QUENTE,INCLUSIVE CONEXOES,ACESSORIOS E FIXACAO SUPERIOR.FORNECIMENTO E COLOCACAO</v>
      </c>
      <c r="C14787" s="519" t="s">
        <v>44027</v>
      </c>
      <c r="D14787" s="519" t="s">
        <v>44020</v>
      </c>
      <c r="E14787" s="519" t="s">
        <v>44021</v>
      </c>
      <c r="I14787" s="519" t="s">
        <v>36</v>
      </c>
      <c r="J14787" s="650">
        <v>96.34</v>
      </c>
    </row>
    <row r="14788" spans="1:10">
      <c r="A14788" s="519" t="s">
        <v>14845</v>
      </c>
      <c r="B14788" s="519" t="str">
        <f t="shared" si="230"/>
        <v>ELETROCALHA PERFURADA,SEM TAMPA,TIPO "U",150X75MM,TRATAMENTO SUPERFICIAL PRE-ZINCADO A QUENTE,INCLUSIVE CONEXOES,ACESSORIOS E FIXACAO SUPERIOR.FORNECIMENTO E COLOCACAO</v>
      </c>
      <c r="C14788" s="519" t="s">
        <v>44027</v>
      </c>
      <c r="D14788" s="519" t="s">
        <v>44020</v>
      </c>
      <c r="E14788" s="519" t="s">
        <v>44021</v>
      </c>
      <c r="I14788" s="519" t="s">
        <v>36</v>
      </c>
      <c r="J14788" s="650">
        <v>90.93</v>
      </c>
    </row>
    <row r="14789" spans="1:10">
      <c r="A14789" s="519" t="s">
        <v>14846</v>
      </c>
      <c r="B14789" s="519" t="str">
        <f t="shared" si="230"/>
        <v>ELETROCALHA PERFURADA,SEM TAMPA,TIPO "U",200X75MM,TRATAMENTO SUPERFICIAL PRE-ZINCADO A QUENTE,INCLUSIVE CONEXOES,ACESSORIOS E FIXACAO SUPERIOR.FORNECIMENTO E COLOCACAO</v>
      </c>
      <c r="C14789" s="519" t="s">
        <v>44028</v>
      </c>
      <c r="D14789" s="519" t="s">
        <v>44020</v>
      </c>
      <c r="E14789" s="519" t="s">
        <v>44021</v>
      </c>
      <c r="I14789" s="519" t="s">
        <v>36</v>
      </c>
      <c r="J14789" s="650">
        <v>102.97</v>
      </c>
    </row>
    <row r="14790" spans="1:10">
      <c r="A14790" s="519" t="s">
        <v>14847</v>
      </c>
      <c r="B14790" s="519" t="str">
        <f t="shared" si="230"/>
        <v>ELETROCALHA PERFURADA,SEM TAMPA,TIPO "U",200X75MM,TRATAMENTO SUPERFICIAL PRE-ZINCADO A QUENTE,INCLUSIVE CONEXOES,ACESSORIOS E FIXACAO SUPERIOR.FORNECIMENTO E COLOCACAO</v>
      </c>
      <c r="C14790" s="519" t="s">
        <v>44028</v>
      </c>
      <c r="D14790" s="519" t="s">
        <v>44020</v>
      </c>
      <c r="E14790" s="519" t="s">
        <v>44021</v>
      </c>
      <c r="I14790" s="519" t="s">
        <v>36</v>
      </c>
      <c r="J14790" s="650">
        <v>97.55</v>
      </c>
    </row>
    <row r="14791" spans="1:10">
      <c r="A14791" s="519" t="s">
        <v>14848</v>
      </c>
      <c r="B14791" s="519" t="str">
        <f t="shared" si="230"/>
        <v>ELETROCALHA PERFURADA,SEM TAMPA,TIPO "U",300X75MM,TRATAMENTO SUPERFICIAL PRE-ZINCADO A QUENTE,INCLUSIVE CONEXOES,ACESSORIOS E FIXACAO SUPERIOR.FORNECIMENTO E COLOCACAO</v>
      </c>
      <c r="C14791" s="519" t="s">
        <v>44029</v>
      </c>
      <c r="D14791" s="519" t="s">
        <v>44020</v>
      </c>
      <c r="E14791" s="519" t="s">
        <v>44021</v>
      </c>
      <c r="I14791" s="519" t="s">
        <v>36</v>
      </c>
      <c r="J14791" s="650">
        <v>126.95</v>
      </c>
    </row>
    <row r="14792" spans="1:10">
      <c r="A14792" s="519" t="s">
        <v>14849</v>
      </c>
      <c r="B14792" s="519" t="str">
        <f t="shared" ref="B14792:B14855" si="231">C14792&amp;D14792&amp;E14792&amp;F14792&amp;G14792&amp;H14792</f>
        <v>ELETROCALHA PERFURADA,SEM TAMPA,TIPO "U",300X75MM,TRATAMENTO SUPERFICIAL PRE-ZINCADO A QUENTE,INCLUSIVE CONEXOES,ACESSORIOS E FIXACAO SUPERIOR.FORNECIMENTO E COLOCACAO</v>
      </c>
      <c r="C14792" s="519" t="s">
        <v>44029</v>
      </c>
      <c r="D14792" s="519" t="s">
        <v>44020</v>
      </c>
      <c r="E14792" s="519" t="s">
        <v>44021</v>
      </c>
      <c r="I14792" s="519" t="s">
        <v>36</v>
      </c>
      <c r="J14792" s="650">
        <v>121.53</v>
      </c>
    </row>
    <row r="14793" spans="1:10">
      <c r="A14793" s="519" t="s">
        <v>14850</v>
      </c>
      <c r="B14793" s="519" t="str">
        <f t="shared" si="231"/>
        <v>ELETROCALHA PERFURADA,SEM TAMPA,TIPO "U",400X75MM,TRATAMENTO SUPERFICIAL PRE-ZINCADO A QUENTE,INCLUSIVE CONEXOES,ACESSORIOS E FIXACAO SUPERIOR.FORNECIMENTO E COLOCACAO</v>
      </c>
      <c r="C14793" s="519" t="s">
        <v>44030</v>
      </c>
      <c r="D14793" s="519" t="s">
        <v>44020</v>
      </c>
      <c r="E14793" s="519" t="s">
        <v>44021</v>
      </c>
      <c r="I14793" s="519" t="s">
        <v>36</v>
      </c>
      <c r="J14793" s="650">
        <v>158.01</v>
      </c>
    </row>
    <row r="14794" spans="1:10">
      <c r="A14794" s="519" t="s">
        <v>14851</v>
      </c>
      <c r="B14794" s="519" t="str">
        <f t="shared" si="231"/>
        <v>ELETROCALHA PERFURADA,SEM TAMPA,TIPO "U",400X75MM,TRATAMENTO SUPERFICIAL PRE-ZINCADO A QUENTE,INCLUSIVE CONEXOES,ACESSORIOS E FIXACAO SUPERIOR.FORNECIMENTO E COLOCACAO</v>
      </c>
      <c r="C14794" s="519" t="s">
        <v>44030</v>
      </c>
      <c r="D14794" s="519" t="s">
        <v>44020</v>
      </c>
      <c r="E14794" s="519" t="s">
        <v>44021</v>
      </c>
      <c r="I14794" s="519" t="s">
        <v>36</v>
      </c>
      <c r="J14794" s="650">
        <v>152.59</v>
      </c>
    </row>
    <row r="14795" spans="1:10">
      <c r="A14795" s="519" t="s">
        <v>14852</v>
      </c>
      <c r="B14795" s="519" t="str">
        <f t="shared" si="231"/>
        <v>ELETROCALHA PERFURADA,SEM TAMPA,TIPO "U",100X100MM,TRATAMENTO SUPERFICIAL PRE-ZINCADO A QUENTE,INCLUSIVE CONEXOES,ACESSORIOS E FIXACAO SUPERIOR.FORNECIMENTO E COLOCACAO</v>
      </c>
      <c r="C14795" s="519" t="s">
        <v>44031</v>
      </c>
      <c r="D14795" s="519" t="s">
        <v>44032</v>
      </c>
      <c r="E14795" s="519" t="s">
        <v>44033</v>
      </c>
      <c r="I14795" s="519" t="s">
        <v>36</v>
      </c>
      <c r="J14795" s="650">
        <v>102.16</v>
      </c>
    </row>
    <row r="14796" spans="1:10">
      <c r="A14796" s="519" t="s">
        <v>14853</v>
      </c>
      <c r="B14796" s="519" t="str">
        <f t="shared" si="231"/>
        <v>ELETROCALHA PERFURADA,SEM TAMPA,TIPO "U",100X100MM,TRATAMENTO SUPERFICIAL PRE-ZINCADO A QUENTE,INCLUSIVE CONEXOES,ACESSORIOS E FIXACAO SUPERIOR.FORNECIMENTO E COLOCACAO</v>
      </c>
      <c r="C14796" s="519" t="s">
        <v>44031</v>
      </c>
      <c r="D14796" s="519" t="s">
        <v>44032</v>
      </c>
      <c r="E14796" s="519" t="s">
        <v>44033</v>
      </c>
      <c r="I14796" s="519" t="s">
        <v>36</v>
      </c>
      <c r="J14796" s="650">
        <v>96.74</v>
      </c>
    </row>
    <row r="14797" spans="1:10">
      <c r="A14797" s="519" t="s">
        <v>14854</v>
      </c>
      <c r="B14797" s="519" t="str">
        <f t="shared" si="231"/>
        <v>ELETROCALHA PERFURADA,SEM TAMPA,TIPO "U",150X100MM,TRATAMENTO SUPERFICIAL PRE-ZINCADO A QUENTE,INCLUSIVE CONEXOES,ACESSORIOS E FIXACAO SUPERIOR.FORNECIMENTO E COLOCACAO</v>
      </c>
      <c r="C14797" s="519" t="s">
        <v>44034</v>
      </c>
      <c r="D14797" s="519" t="s">
        <v>44032</v>
      </c>
      <c r="E14797" s="519" t="s">
        <v>44033</v>
      </c>
      <c r="I14797" s="519" t="s">
        <v>36</v>
      </c>
      <c r="J14797" s="650">
        <v>101.68</v>
      </c>
    </row>
    <row r="14798" spans="1:10">
      <c r="A14798" s="519" t="s">
        <v>14855</v>
      </c>
      <c r="B14798" s="519" t="str">
        <f t="shared" si="231"/>
        <v>ELETROCALHA PERFURADA,SEM TAMPA,TIPO "U",150X100MM,TRATAMENTO SUPERFICIAL PRE-ZINCADO A QUENTE,INCLUSIVE CONEXOES,ACESSORIOS E FIXACAO SUPERIOR.FORNECIMENTO E COLOCACAO</v>
      </c>
      <c r="C14798" s="519" t="s">
        <v>44034</v>
      </c>
      <c r="D14798" s="519" t="s">
        <v>44032</v>
      </c>
      <c r="E14798" s="519" t="s">
        <v>44033</v>
      </c>
      <c r="I14798" s="519" t="s">
        <v>36</v>
      </c>
      <c r="J14798" s="650">
        <v>96.26</v>
      </c>
    </row>
    <row r="14799" spans="1:10">
      <c r="A14799" s="519" t="s">
        <v>14856</v>
      </c>
      <c r="B14799" s="519" t="str">
        <f t="shared" si="231"/>
        <v>ELETROCALHA PERFURADA,SEM TAMPA,TIPO "U",200X100MM,TRATAMENTO SUPERFICIAL PRE-ZINCADO A QUENTE,INCLUSIVE CONEXOES,ACESSORIOS E FIXACAO SUPERIOR.FORNECIMENTO E COLOCACAO</v>
      </c>
      <c r="C14799" s="519" t="s">
        <v>44035</v>
      </c>
      <c r="D14799" s="519" t="s">
        <v>44032</v>
      </c>
      <c r="E14799" s="519" t="s">
        <v>44033</v>
      </c>
      <c r="I14799" s="519" t="s">
        <v>36</v>
      </c>
      <c r="J14799" s="650">
        <v>109.53</v>
      </c>
    </row>
    <row r="14800" spans="1:10">
      <c r="A14800" s="519" t="s">
        <v>14857</v>
      </c>
      <c r="B14800" s="519" t="str">
        <f t="shared" si="231"/>
        <v>ELETROCALHA PERFURADA,SEM TAMPA,TIPO "U",200X100MM,TRATAMENTO SUPERFICIAL PRE-ZINCADO A QUENTE,INCLUSIVE CONEXOES,ACESSORIOS E FIXACAO SUPERIOR.FORNECIMENTO E COLOCACAO</v>
      </c>
      <c r="C14800" s="519" t="s">
        <v>44035</v>
      </c>
      <c r="D14800" s="519" t="s">
        <v>44032</v>
      </c>
      <c r="E14800" s="519" t="s">
        <v>44033</v>
      </c>
      <c r="I14800" s="519" t="s">
        <v>36</v>
      </c>
      <c r="J14800" s="650">
        <v>104.11</v>
      </c>
    </row>
    <row r="14801" spans="1:10">
      <c r="A14801" s="519" t="s">
        <v>14858</v>
      </c>
      <c r="B14801" s="519" t="str">
        <f t="shared" si="231"/>
        <v>ELETROCALHA PERFURADA,SEM TAMPA,TIPO "U",300X100MM,TRATAMENTO SUPERFICIAL PRE-ZINCADO A QUENTE,INCLUSIVE CONEXOES,ACESSORIOS E FIXACAO SUPERIOR.FORNECIMENTO E COLOCACAO</v>
      </c>
      <c r="C14801" s="519" t="s">
        <v>44036</v>
      </c>
      <c r="D14801" s="519" t="s">
        <v>44032</v>
      </c>
      <c r="E14801" s="519" t="s">
        <v>44033</v>
      </c>
      <c r="I14801" s="519" t="s">
        <v>36</v>
      </c>
      <c r="J14801" s="650">
        <v>146.94999999999999</v>
      </c>
    </row>
    <row r="14802" spans="1:10">
      <c r="A14802" s="519" t="s">
        <v>14859</v>
      </c>
      <c r="B14802" s="519" t="str">
        <f t="shared" si="231"/>
        <v>ELETROCALHA PERFURADA,SEM TAMPA,TIPO "U",300X100MM,TRATAMENTO SUPERFICIAL PRE-ZINCADO A QUENTE,INCLUSIVE CONEXOES,ACESSORIOS E FIXACAO SUPERIOR.FORNECIMENTO E COLOCACAO</v>
      </c>
      <c r="C14802" s="519" t="s">
        <v>44036</v>
      </c>
      <c r="D14802" s="519" t="s">
        <v>44032</v>
      </c>
      <c r="E14802" s="519" t="s">
        <v>44033</v>
      </c>
      <c r="I14802" s="519" t="s">
        <v>36</v>
      </c>
      <c r="J14802" s="650">
        <v>141.53</v>
      </c>
    </row>
    <row r="14803" spans="1:10">
      <c r="A14803" s="519" t="s">
        <v>14860</v>
      </c>
      <c r="B14803" s="519" t="str">
        <f t="shared" si="231"/>
        <v>ELETROCALHA PERFURADA,SEM TAMPA,TIPO "U",400X100MM,TRATAMENTO SUPERFICIAL PRE-ZINCADO A QUENTE,INCLUSIVE CONEXOES,ACESSORIOS E FIXACAO SUPERIOR.FORNECIMENTO E COLOCACAO</v>
      </c>
      <c r="C14803" s="519" t="s">
        <v>44037</v>
      </c>
      <c r="D14803" s="519" t="s">
        <v>44032</v>
      </c>
      <c r="E14803" s="519" t="s">
        <v>44033</v>
      </c>
      <c r="I14803" s="519" t="s">
        <v>36</v>
      </c>
      <c r="J14803" s="650">
        <v>166.95</v>
      </c>
    </row>
    <row r="14804" spans="1:10">
      <c r="A14804" s="519" t="s">
        <v>14861</v>
      </c>
      <c r="B14804" s="519" t="str">
        <f t="shared" si="231"/>
        <v>ELETROCALHA PERFURADA,SEM TAMPA,TIPO "U",400X100MM,TRATAMENTO SUPERFICIAL PRE-ZINCADO A QUENTE,INCLUSIVE CONEXOES,ACESSORIOS E FIXACAO SUPERIOR.FORNECIMENTO E COLOCACAO</v>
      </c>
      <c r="C14804" s="519" t="s">
        <v>44037</v>
      </c>
      <c r="D14804" s="519" t="s">
        <v>44032</v>
      </c>
      <c r="E14804" s="519" t="s">
        <v>44033</v>
      </c>
      <c r="I14804" s="519" t="s">
        <v>36</v>
      </c>
      <c r="J14804" s="650">
        <v>161.53</v>
      </c>
    </row>
    <row r="14805" spans="1:10">
      <c r="A14805" s="519" t="s">
        <v>14862</v>
      </c>
      <c r="B14805" s="519" t="str">
        <f t="shared" si="231"/>
        <v>ELETROCALHA PERFURADA,SEM TAMPA,TIPO "U",50X50MM,TRATAMENTOSUPERFICIAL PRE-ZINCADO A QUENTE,EXCLUSIVE CONEXOES,ACESSORIOS E FIXACAO SUPERIOR.FORNECIMENTO E COLOCACAO</v>
      </c>
      <c r="C14805" s="519" t="s">
        <v>44016</v>
      </c>
      <c r="D14805" s="519" t="s">
        <v>44038</v>
      </c>
      <c r="E14805" s="519" t="s">
        <v>44018</v>
      </c>
      <c r="I14805" s="519" t="s">
        <v>36</v>
      </c>
      <c r="J14805" s="650">
        <v>55.9</v>
      </c>
    </row>
    <row r="14806" spans="1:10">
      <c r="A14806" s="519" t="s">
        <v>14863</v>
      </c>
      <c r="B14806" s="519" t="str">
        <f t="shared" si="231"/>
        <v>ELETROCALHA PERFURADA,SEM TAMPA,TIPO "U",50X50MM,TRATAMENTOSUPERFICIAL PRE-ZINCADO A QUENTE,EXCLUSIVE CONEXOES,ACESSORIOS E FIXACAO SUPERIOR.FORNECIMENTO E COLOCACAO</v>
      </c>
      <c r="C14806" s="519" t="s">
        <v>44016</v>
      </c>
      <c r="D14806" s="519" t="s">
        <v>44038</v>
      </c>
      <c r="E14806" s="519" t="s">
        <v>44018</v>
      </c>
      <c r="I14806" s="519" t="s">
        <v>36</v>
      </c>
      <c r="J14806" s="650">
        <v>50.48</v>
      </c>
    </row>
    <row r="14807" spans="1:10">
      <c r="A14807" s="519" t="s">
        <v>14864</v>
      </c>
      <c r="B14807" s="519" t="str">
        <f t="shared" si="231"/>
        <v>ELETROCALHA PERFURADA,SEM TAMPA,TIPO "U",100X50MM,TRATAMENTO SUPERFICIAL PRE-ZINCADO A QUENTE,EXCLUSIVE CONEXOES,ACESSORIOS E FIXACAO SUPERIOR.FORNECIMENTO E COLOCACAO</v>
      </c>
      <c r="C14807" s="519" t="s">
        <v>44019</v>
      </c>
      <c r="D14807" s="519" t="s">
        <v>44039</v>
      </c>
      <c r="E14807" s="519" t="s">
        <v>44021</v>
      </c>
      <c r="I14807" s="519" t="s">
        <v>36</v>
      </c>
      <c r="J14807" s="650">
        <v>61</v>
      </c>
    </row>
    <row r="14808" spans="1:10">
      <c r="A14808" s="519" t="s">
        <v>14865</v>
      </c>
      <c r="B14808" s="519" t="str">
        <f t="shared" si="231"/>
        <v>ELETROCALHA PERFURADA,SEM TAMPA,TIPO "U",100X50MM,TRATAMENTO SUPERFICIAL PRE-ZINCADO A QUENTE,EXCLUSIVE CONEXOES,ACESSORIOS E FIXACAO SUPERIOR.FORNECIMENTO E COLOCACAO</v>
      </c>
      <c r="C14808" s="519" t="s">
        <v>44019</v>
      </c>
      <c r="D14808" s="519" t="s">
        <v>44039</v>
      </c>
      <c r="E14808" s="519" t="s">
        <v>44021</v>
      </c>
      <c r="I14808" s="519" t="s">
        <v>36</v>
      </c>
      <c r="J14808" s="650">
        <v>55.58</v>
      </c>
    </row>
    <row r="14809" spans="1:10">
      <c r="A14809" s="519" t="s">
        <v>14866</v>
      </c>
      <c r="B14809" s="519" t="str">
        <f t="shared" si="231"/>
        <v>ELETROCALHA PERFURADA,SEM TAMPA,TIPO "U",150X50MM,TRATAMENTO SUPERFICIAL PRE-ZINCADO A QUENTE,EXCLUSIVE CONEXOES,ACESSORIOS E FIXACAO SUPERIOR.FORNECIMENTO E COLOCACAO</v>
      </c>
      <c r="C14809" s="519" t="s">
        <v>44022</v>
      </c>
      <c r="D14809" s="519" t="s">
        <v>44039</v>
      </c>
      <c r="E14809" s="519" t="s">
        <v>44021</v>
      </c>
      <c r="I14809" s="519" t="s">
        <v>36</v>
      </c>
      <c r="J14809" s="650">
        <v>66.09</v>
      </c>
    </row>
    <row r="14810" spans="1:10">
      <c r="A14810" s="519" t="s">
        <v>14867</v>
      </c>
      <c r="B14810" s="519" t="str">
        <f t="shared" si="231"/>
        <v>ELETROCALHA PERFURADA,SEM TAMPA,TIPO "U",150X50MM,TRATAMENTO SUPERFICIAL PRE-ZINCADO A QUENTE,EXCLUSIVE CONEXOES,ACESSORIOS E FIXACAO SUPERIOR.FORNECIMENTO E COLOCACAO</v>
      </c>
      <c r="C14810" s="519" t="s">
        <v>44022</v>
      </c>
      <c r="D14810" s="519" t="s">
        <v>44039</v>
      </c>
      <c r="E14810" s="519" t="s">
        <v>44021</v>
      </c>
      <c r="I14810" s="519" t="s">
        <v>36</v>
      </c>
      <c r="J14810" s="650">
        <v>60.68</v>
      </c>
    </row>
    <row r="14811" spans="1:10">
      <c r="A14811" s="519" t="s">
        <v>14868</v>
      </c>
      <c r="B14811" s="519" t="str">
        <f t="shared" si="231"/>
        <v>ELETROCALHA PERFURADA,SEM TAMPA,TIPO "U",200X50MM,TRATAMENTO SUPERFICIAL PRE-ZINCADO A QUENTE,EXCLUSIVE CONEXOES,ACESSORIOS E FIXACAO SUPERIOR.FORNECIMENTO E COLOCACAO</v>
      </c>
      <c r="C14811" s="519" t="s">
        <v>44023</v>
      </c>
      <c r="D14811" s="519" t="s">
        <v>44039</v>
      </c>
      <c r="E14811" s="519" t="s">
        <v>44021</v>
      </c>
      <c r="I14811" s="519" t="s">
        <v>36</v>
      </c>
      <c r="J14811" s="650">
        <v>71.2</v>
      </c>
    </row>
    <row r="14812" spans="1:10">
      <c r="A14812" s="519" t="s">
        <v>14869</v>
      </c>
      <c r="B14812" s="519" t="str">
        <f t="shared" si="231"/>
        <v>ELETROCALHA PERFURADA,SEM TAMPA,TIPO "U",200X50MM,TRATAMENTO SUPERFICIAL PRE-ZINCADO A QUENTE,EXCLUSIVE CONEXOES,ACESSORIOS E FIXACAO SUPERIOR.FORNECIMENTO E COLOCACAO</v>
      </c>
      <c r="C14812" s="519" t="s">
        <v>44023</v>
      </c>
      <c r="D14812" s="519" t="s">
        <v>44039</v>
      </c>
      <c r="E14812" s="519" t="s">
        <v>44021</v>
      </c>
      <c r="I14812" s="519" t="s">
        <v>36</v>
      </c>
      <c r="J14812" s="650">
        <v>65.790000000000006</v>
      </c>
    </row>
    <row r="14813" spans="1:10">
      <c r="A14813" s="519" t="s">
        <v>14870</v>
      </c>
      <c r="B14813" s="519" t="str">
        <f t="shared" si="231"/>
        <v>ELETROCALHA PERFURADA,SEM TAMPA,TIPO "U",300X50MM,TRATAMENTO SUPERFICIAL PRE-ZINCADO A QUENTE,EXCLUSIVE CONEXOES,ACESSORIOS E FIXACAO SUPERIOR.FORNECIMENTO E COLOCACAO</v>
      </c>
      <c r="C14813" s="519" t="s">
        <v>44024</v>
      </c>
      <c r="D14813" s="519" t="s">
        <v>44039</v>
      </c>
      <c r="E14813" s="519" t="s">
        <v>44021</v>
      </c>
      <c r="I14813" s="519" t="s">
        <v>36</v>
      </c>
      <c r="J14813" s="650">
        <v>88.16</v>
      </c>
    </row>
    <row r="14814" spans="1:10">
      <c r="A14814" s="519" t="s">
        <v>14871</v>
      </c>
      <c r="B14814" s="519" t="str">
        <f t="shared" si="231"/>
        <v>ELETROCALHA PERFURADA,SEM TAMPA,TIPO "U",300X50MM,TRATAMENTO SUPERFICIAL PRE-ZINCADO A QUENTE,EXCLUSIVE CONEXOES,ACESSORIOS E FIXACAO SUPERIOR.FORNECIMENTO E COLOCACAO</v>
      </c>
      <c r="C14814" s="519" t="s">
        <v>44024</v>
      </c>
      <c r="D14814" s="519" t="s">
        <v>44039</v>
      </c>
      <c r="E14814" s="519" t="s">
        <v>44021</v>
      </c>
      <c r="I14814" s="519" t="s">
        <v>36</v>
      </c>
      <c r="J14814" s="650">
        <v>82.74</v>
      </c>
    </row>
    <row r="14815" spans="1:10">
      <c r="A14815" s="519" t="s">
        <v>14872</v>
      </c>
      <c r="B14815" s="519" t="str">
        <f t="shared" si="231"/>
        <v>ELETROCALHA PERFURADA,SEM TAMPA,TIPO "U",400X50MM,TRATAMENTO SUPERFICIAL PRE-ZINCADO A QUENTE,EXCLUSIVE CONEXOES,ACESSORIOS E FIXACAO SUPERIOR.FORNECIMENTO E COLOCACAO</v>
      </c>
      <c r="C14815" s="519" t="s">
        <v>44025</v>
      </c>
      <c r="D14815" s="519" t="s">
        <v>44039</v>
      </c>
      <c r="E14815" s="519" t="s">
        <v>44021</v>
      </c>
      <c r="I14815" s="519" t="s">
        <v>36</v>
      </c>
      <c r="J14815" s="650">
        <v>113.63</v>
      </c>
    </row>
    <row r="14816" spans="1:10">
      <c r="A14816" s="519" t="s">
        <v>14873</v>
      </c>
      <c r="B14816" s="519" t="str">
        <f t="shared" si="231"/>
        <v>ELETROCALHA PERFURADA,SEM TAMPA,TIPO "U",400X50MM,TRATAMENTO SUPERFICIAL PRE-ZINCADO A QUENTE,EXCLUSIVE CONEXOES,ACESSORIOS E FIXACAO SUPERIOR.FORNECIMENTO E COLOCACAO</v>
      </c>
      <c r="C14816" s="519" t="s">
        <v>44025</v>
      </c>
      <c r="D14816" s="519" t="s">
        <v>44039</v>
      </c>
      <c r="E14816" s="519" t="s">
        <v>44021</v>
      </c>
      <c r="I14816" s="519" t="s">
        <v>36</v>
      </c>
      <c r="J14816" s="650">
        <v>108.21</v>
      </c>
    </row>
    <row r="14817" spans="1:10">
      <c r="A14817" s="519" t="s">
        <v>14874</v>
      </c>
      <c r="B14817" s="519" t="str">
        <f t="shared" si="231"/>
        <v>ELETROCALHA PERFURADA,SEM TAMPA,TIPO "U",100X75MM,TRATAMENTO SUPERFICIAL PRE-ZINCADO A QUENTE,EXCLUSIVE CONEXOES,ACESSORIOS E FIXACAO SUPERIOR.FORNECIMENTO E COLOCACAO</v>
      </c>
      <c r="C14817" s="519" t="s">
        <v>44026</v>
      </c>
      <c r="D14817" s="519" t="s">
        <v>44039</v>
      </c>
      <c r="E14817" s="519" t="s">
        <v>44021</v>
      </c>
      <c r="I14817" s="519" t="s">
        <v>36</v>
      </c>
      <c r="J14817" s="650">
        <v>66.11</v>
      </c>
    </row>
    <row r="14818" spans="1:10">
      <c r="A14818" s="519" t="s">
        <v>14875</v>
      </c>
      <c r="B14818" s="519" t="str">
        <f t="shared" si="231"/>
        <v>ELETROCALHA PERFURADA,SEM TAMPA,TIPO "U",100X75MM,TRATAMENTO SUPERFICIAL PRE-ZINCADO A QUENTE,EXCLUSIVE CONEXOES,ACESSORIOS E FIXACAO SUPERIOR.FORNECIMENTO E COLOCACAO</v>
      </c>
      <c r="C14818" s="519" t="s">
        <v>44026</v>
      </c>
      <c r="D14818" s="519" t="s">
        <v>44039</v>
      </c>
      <c r="E14818" s="519" t="s">
        <v>44021</v>
      </c>
      <c r="I14818" s="519" t="s">
        <v>36</v>
      </c>
      <c r="J14818" s="650">
        <v>60.69</v>
      </c>
    </row>
    <row r="14819" spans="1:10">
      <c r="A14819" s="519" t="s">
        <v>14876</v>
      </c>
      <c r="B14819" s="519" t="str">
        <f t="shared" si="231"/>
        <v>ELETROCALHA PERFURADA,SEM TAMPA,TIPO "U",150X75MM,TRATAMENTO SUPERFICIAL PRE-ZINCADO A QUENTE,EXCLUSIVE CONEXOES,ACESSORIOS E FIXACAO SUPERIOR.FORNECIMENTO E COLOCACAO</v>
      </c>
      <c r="C14819" s="519" t="s">
        <v>44027</v>
      </c>
      <c r="D14819" s="519" t="s">
        <v>44039</v>
      </c>
      <c r="E14819" s="519" t="s">
        <v>44021</v>
      </c>
      <c r="I14819" s="519" t="s">
        <v>36</v>
      </c>
      <c r="J14819" s="650">
        <v>71.2</v>
      </c>
    </row>
    <row r="14820" spans="1:10">
      <c r="A14820" s="519" t="s">
        <v>14877</v>
      </c>
      <c r="B14820" s="519" t="str">
        <f t="shared" si="231"/>
        <v>ELETROCALHA PERFURADA,SEM TAMPA,TIPO "U",150X75MM,TRATAMENTO SUPERFICIAL PRE-ZINCADO A QUENTE,EXCLUSIVE CONEXOES,ACESSORIOS E FIXACAO SUPERIOR.FORNECIMENTO E COLOCACAO</v>
      </c>
      <c r="C14820" s="519" t="s">
        <v>44027</v>
      </c>
      <c r="D14820" s="519" t="s">
        <v>44039</v>
      </c>
      <c r="E14820" s="519" t="s">
        <v>44021</v>
      </c>
      <c r="I14820" s="519" t="s">
        <v>36</v>
      </c>
      <c r="J14820" s="650">
        <v>65.790000000000006</v>
      </c>
    </row>
    <row r="14821" spans="1:10">
      <c r="A14821" s="519" t="s">
        <v>14878</v>
      </c>
      <c r="B14821" s="519" t="str">
        <f t="shared" si="231"/>
        <v>ELETROCALHA PERFURADA,SEM TAMPA,TIPO "U",200X75MM,TRATAMENTO SUPERFICIAL PRE-ZINCADO A QUENTE,EXCLUSIVE CONEXOES,ACESSORIOS E FIXACAO SUPERIOR.FORNECIMENTO E COLOCACAO</v>
      </c>
      <c r="C14821" s="519" t="s">
        <v>44028</v>
      </c>
      <c r="D14821" s="519" t="s">
        <v>44039</v>
      </c>
      <c r="E14821" s="519" t="s">
        <v>44021</v>
      </c>
      <c r="I14821" s="519" t="s">
        <v>36</v>
      </c>
      <c r="J14821" s="650">
        <v>76.290000000000006</v>
      </c>
    </row>
    <row r="14822" spans="1:10">
      <c r="A14822" s="519" t="s">
        <v>14879</v>
      </c>
      <c r="B14822" s="519" t="str">
        <f t="shared" si="231"/>
        <v>ELETROCALHA PERFURADA,SEM TAMPA,TIPO "U",200X75MM,TRATAMENTO SUPERFICIAL PRE-ZINCADO A QUENTE,EXCLUSIVE CONEXOES,ACESSORIOS E FIXACAO SUPERIOR.FORNECIMENTO E COLOCACAO</v>
      </c>
      <c r="C14822" s="519" t="s">
        <v>44028</v>
      </c>
      <c r="D14822" s="519" t="s">
        <v>44039</v>
      </c>
      <c r="E14822" s="519" t="s">
        <v>44021</v>
      </c>
      <c r="I14822" s="519" t="s">
        <v>36</v>
      </c>
      <c r="J14822" s="650">
        <v>70.87</v>
      </c>
    </row>
    <row r="14823" spans="1:10">
      <c r="A14823" s="519" t="s">
        <v>14880</v>
      </c>
      <c r="B14823" s="519" t="str">
        <f t="shared" si="231"/>
        <v>ELETROCALHA PERFURADA,SEM TAMPA,TIPO "U",300X75MM,TRATAMENTO SUPERFICIAL PRE-ZINCADO A QUENTE,EXCLUSIVE CONEXOES,ACESSORIOS E FIXACAO SUPERIOR.FORNECIMENTO E COLOCACAO</v>
      </c>
      <c r="C14823" s="519" t="s">
        <v>44029</v>
      </c>
      <c r="D14823" s="519" t="s">
        <v>44039</v>
      </c>
      <c r="E14823" s="519" t="s">
        <v>44021</v>
      </c>
      <c r="I14823" s="519" t="s">
        <v>36</v>
      </c>
      <c r="J14823" s="650">
        <v>95.79</v>
      </c>
    </row>
    <row r="14824" spans="1:10">
      <c r="A14824" s="519" t="s">
        <v>14881</v>
      </c>
      <c r="B14824" s="519" t="str">
        <f t="shared" si="231"/>
        <v>ELETROCALHA PERFURADA,SEM TAMPA,TIPO "U",300X75MM,TRATAMENTO SUPERFICIAL PRE-ZINCADO A QUENTE,EXCLUSIVE CONEXOES,ACESSORIOS E FIXACAO SUPERIOR.FORNECIMENTO E COLOCACAO</v>
      </c>
      <c r="C14824" s="519" t="s">
        <v>44029</v>
      </c>
      <c r="D14824" s="519" t="s">
        <v>44039</v>
      </c>
      <c r="E14824" s="519" t="s">
        <v>44021</v>
      </c>
      <c r="I14824" s="519" t="s">
        <v>36</v>
      </c>
      <c r="J14824" s="650">
        <v>90.37</v>
      </c>
    </row>
    <row r="14825" spans="1:10">
      <c r="A14825" s="519" t="s">
        <v>14882</v>
      </c>
      <c r="B14825" s="519" t="str">
        <f t="shared" si="231"/>
        <v>ELETROCALHA PERFURADA,SEM TAMPA,TIPO "U",400X75MM,TRATAMENTO SUPERFICIAL PRE-ZINCADO A QUENTE,EXCLUSIVE CONEXOES,ACESSORIOS E FIXACAO SUPERIOR.FORNECIMENTO E COLOCACAO</v>
      </c>
      <c r="C14825" s="519" t="s">
        <v>44030</v>
      </c>
      <c r="D14825" s="519" t="s">
        <v>44039</v>
      </c>
      <c r="E14825" s="519" t="s">
        <v>44021</v>
      </c>
      <c r="I14825" s="519" t="s">
        <v>36</v>
      </c>
      <c r="J14825" s="650">
        <v>120.94</v>
      </c>
    </row>
    <row r="14826" spans="1:10">
      <c r="A14826" s="519" t="s">
        <v>14883</v>
      </c>
      <c r="B14826" s="519" t="str">
        <f t="shared" si="231"/>
        <v>ELETROCALHA PERFURADA,SEM TAMPA,TIPO "U",400X75MM,TRATAMENTO SUPERFICIAL PRE-ZINCADO A QUENTE,EXCLUSIVE CONEXOES,ACESSORIOS E FIXACAO SUPERIOR.FORNECIMENTO E COLOCACAO</v>
      </c>
      <c r="C14826" s="519" t="s">
        <v>44030</v>
      </c>
      <c r="D14826" s="519" t="s">
        <v>44039</v>
      </c>
      <c r="E14826" s="519" t="s">
        <v>44021</v>
      </c>
      <c r="I14826" s="519" t="s">
        <v>36</v>
      </c>
      <c r="J14826" s="650">
        <v>115.52</v>
      </c>
    </row>
    <row r="14827" spans="1:10">
      <c r="A14827" s="519" t="s">
        <v>14884</v>
      </c>
      <c r="B14827" s="519" t="str">
        <f t="shared" si="231"/>
        <v>ELETROCALHA PERFURADA,SEM TAMPA,TIPO "U",100X100MM,TRATAMENTO SUPERFICIAL PRE-ZINCADO A QUENTE,EXCLUSIVE CONEXOES,ACESSORIOS E FIXACAO SUPERIOR.FORNECIMENTO E COLOCACAO</v>
      </c>
      <c r="C14827" s="519" t="s">
        <v>44031</v>
      </c>
      <c r="D14827" s="519" t="s">
        <v>44040</v>
      </c>
      <c r="E14827" s="519" t="s">
        <v>44033</v>
      </c>
      <c r="I14827" s="519" t="s">
        <v>36</v>
      </c>
      <c r="J14827" s="650">
        <v>76.69</v>
      </c>
    </row>
    <row r="14828" spans="1:10">
      <c r="A14828" s="519" t="s">
        <v>14885</v>
      </c>
      <c r="B14828" s="519" t="str">
        <f t="shared" si="231"/>
        <v>ELETROCALHA PERFURADA,SEM TAMPA,TIPO "U",100X100MM,TRATAMENTO SUPERFICIAL PRE-ZINCADO A QUENTE,EXCLUSIVE CONEXOES,ACESSORIOS E FIXACAO SUPERIOR.FORNECIMENTO E COLOCACAO</v>
      </c>
      <c r="C14828" s="519" t="s">
        <v>44031</v>
      </c>
      <c r="D14828" s="519" t="s">
        <v>44040</v>
      </c>
      <c r="E14828" s="519" t="s">
        <v>44033</v>
      </c>
      <c r="I14828" s="519" t="s">
        <v>36</v>
      </c>
      <c r="J14828" s="650">
        <v>71.27</v>
      </c>
    </row>
    <row r="14829" spans="1:10">
      <c r="A14829" s="519" t="s">
        <v>14886</v>
      </c>
      <c r="B14829" s="519" t="str">
        <f t="shared" si="231"/>
        <v>ELETROCALHA PERFURADA,SEM TAMPA,TIPO "U",150X100MM,TRATAMENTO SUPERFICIAL PRE-ZINCADO A QUENTE,EXCLUSIVE CONEXOES,ACESSORIOS E FIXACAO SUPERIOR.FORNECIMENTO E COLOCACAO</v>
      </c>
      <c r="C14829" s="519" t="s">
        <v>44034</v>
      </c>
      <c r="D14829" s="519" t="s">
        <v>44040</v>
      </c>
      <c r="E14829" s="519" t="s">
        <v>44033</v>
      </c>
      <c r="I14829" s="519" t="s">
        <v>36</v>
      </c>
      <c r="J14829" s="650">
        <v>76.290000000000006</v>
      </c>
    </row>
    <row r="14830" spans="1:10">
      <c r="A14830" s="519" t="s">
        <v>14887</v>
      </c>
      <c r="B14830" s="519" t="str">
        <f t="shared" si="231"/>
        <v>ELETROCALHA PERFURADA,SEM TAMPA,TIPO "U",150X100MM,TRATAMENTO SUPERFICIAL PRE-ZINCADO A QUENTE,EXCLUSIVE CONEXOES,ACESSORIOS E FIXACAO SUPERIOR.FORNECIMENTO E COLOCACAO</v>
      </c>
      <c r="C14830" s="519" t="s">
        <v>44034</v>
      </c>
      <c r="D14830" s="519" t="s">
        <v>44040</v>
      </c>
      <c r="E14830" s="519" t="s">
        <v>44033</v>
      </c>
      <c r="I14830" s="519" t="s">
        <v>36</v>
      </c>
      <c r="J14830" s="650">
        <v>70.87</v>
      </c>
    </row>
    <row r="14831" spans="1:10">
      <c r="A14831" s="519" t="s">
        <v>14888</v>
      </c>
      <c r="B14831" s="519" t="str">
        <f t="shared" si="231"/>
        <v>ELETROCALHA PERFURADA,SEM TAMPA,TIPO "U",200X100MM,TRATAMENTO SUPERFICIAL PRE-ZINCADO A QUENTE,EXCLUSIVE CONEXOES,ACESSORIOS E FIXACAO SUPERIOR.FORNECIMENTO E COLOCACAO</v>
      </c>
      <c r="C14831" s="519" t="s">
        <v>44035</v>
      </c>
      <c r="D14831" s="519" t="s">
        <v>44040</v>
      </c>
      <c r="E14831" s="519" t="s">
        <v>44033</v>
      </c>
      <c r="I14831" s="519" t="s">
        <v>36</v>
      </c>
      <c r="J14831" s="650">
        <v>81.42</v>
      </c>
    </row>
    <row r="14832" spans="1:10">
      <c r="A14832" s="519" t="s">
        <v>14889</v>
      </c>
      <c r="B14832" s="519" t="str">
        <f t="shared" si="231"/>
        <v>ELETROCALHA PERFURADA,SEM TAMPA,TIPO "U",200X100MM,TRATAMENTO SUPERFICIAL PRE-ZINCADO A QUENTE,EXCLUSIVE CONEXOES,ACESSORIOS E FIXACAO SUPERIOR.FORNECIMENTO E COLOCACAO</v>
      </c>
      <c r="C14832" s="519" t="s">
        <v>44035</v>
      </c>
      <c r="D14832" s="519" t="s">
        <v>44040</v>
      </c>
      <c r="E14832" s="519" t="s">
        <v>44033</v>
      </c>
      <c r="I14832" s="519" t="s">
        <v>36</v>
      </c>
      <c r="J14832" s="650">
        <v>76</v>
      </c>
    </row>
    <row r="14833" spans="1:10">
      <c r="A14833" s="519" t="s">
        <v>14890</v>
      </c>
      <c r="B14833" s="519" t="str">
        <f t="shared" si="231"/>
        <v>ELETROCALHA PERFURADA,SEM TAMPA,TIPO "U",300X100MM,TRATAMENTO SUPERFICIAL PRE-ZINCADO A QUENTE,EXCLUSIVE CONEXOES,ACESSORIOS E FIXACAO SUPERIOR.FORNECIMENTO E COLOCACAO</v>
      </c>
      <c r="C14833" s="519" t="s">
        <v>44036</v>
      </c>
      <c r="D14833" s="519" t="s">
        <v>44040</v>
      </c>
      <c r="E14833" s="519" t="s">
        <v>44033</v>
      </c>
      <c r="I14833" s="519" t="s">
        <v>36</v>
      </c>
      <c r="J14833" s="650">
        <v>111.95</v>
      </c>
    </row>
    <row r="14834" spans="1:10">
      <c r="A14834" s="519" t="s">
        <v>14891</v>
      </c>
      <c r="B14834" s="519" t="str">
        <f t="shared" si="231"/>
        <v>ELETROCALHA PERFURADA,SEM TAMPA,TIPO "U",300X100MM,TRATAMENTO SUPERFICIAL PRE-ZINCADO A QUENTE,EXCLUSIVE CONEXOES,ACESSORIOS E FIXACAO SUPERIOR.FORNECIMENTO E COLOCACAO</v>
      </c>
      <c r="C14834" s="519" t="s">
        <v>44036</v>
      </c>
      <c r="D14834" s="519" t="s">
        <v>44040</v>
      </c>
      <c r="E14834" s="519" t="s">
        <v>44033</v>
      </c>
      <c r="I14834" s="519" t="s">
        <v>36</v>
      </c>
      <c r="J14834" s="650">
        <v>106.53</v>
      </c>
    </row>
    <row r="14835" spans="1:10">
      <c r="A14835" s="519" t="s">
        <v>14892</v>
      </c>
      <c r="B14835" s="519" t="str">
        <f t="shared" si="231"/>
        <v>ELETROCALHA PERFURADA,SEM TAMPA,TIPO "U",400X100MM,TRATAMENTO SUPERFICIAL PRE-ZINCADO A QUENTE,EXCLUSIVE CONEXOES,ACESSORIOS E FIXACAO SUPERIOR.FORNECIMENTO E COLOCACAO</v>
      </c>
      <c r="C14835" s="519" t="s">
        <v>44037</v>
      </c>
      <c r="D14835" s="519" t="s">
        <v>44040</v>
      </c>
      <c r="E14835" s="519" t="s">
        <v>44033</v>
      </c>
      <c r="I14835" s="519" t="s">
        <v>36</v>
      </c>
      <c r="J14835" s="650">
        <v>128.24</v>
      </c>
    </row>
    <row r="14836" spans="1:10">
      <c r="A14836" s="519" t="s">
        <v>14893</v>
      </c>
      <c r="B14836" s="519" t="str">
        <f t="shared" si="231"/>
        <v>ELETROCALHA PERFURADA,SEM TAMPA,TIPO "U",400X100MM,TRATAMENTO SUPERFICIAL PRE-ZINCADO A QUENTE,EXCLUSIVE CONEXOES,ACESSORIOS E FIXACAO SUPERIOR.FORNECIMENTO E COLOCACAO</v>
      </c>
      <c r="C14836" s="519" t="s">
        <v>44037</v>
      </c>
      <c r="D14836" s="519" t="s">
        <v>44040</v>
      </c>
      <c r="E14836" s="519" t="s">
        <v>44033</v>
      </c>
      <c r="I14836" s="519" t="s">
        <v>36</v>
      </c>
      <c r="J14836" s="650">
        <v>122.82</v>
      </c>
    </row>
    <row r="14837" spans="1:10">
      <c r="A14837" s="519" t="s">
        <v>14894</v>
      </c>
      <c r="B14837" s="519" t="str">
        <f t="shared" si="231"/>
        <v>ELETROCALHA PERFURADA,COM TAMPA,TIPO "U",50X50MM,TRATAMENTOSUPERFICIAL PRE-ZINCADO A QUENTE,INCLUSIVE CONEXOES,ACESSORIOS E FIXACAO SUPERIOR.FORNECIMENTO E COLOCACAO</v>
      </c>
      <c r="C14837" s="519" t="s">
        <v>44041</v>
      </c>
      <c r="D14837" s="519" t="s">
        <v>44017</v>
      </c>
      <c r="E14837" s="519" t="s">
        <v>44018</v>
      </c>
      <c r="I14837" s="519" t="s">
        <v>36</v>
      </c>
      <c r="J14837" s="650">
        <v>84.04</v>
      </c>
    </row>
    <row r="14838" spans="1:10">
      <c r="A14838" s="519" t="s">
        <v>14895</v>
      </c>
      <c r="B14838" s="519" t="str">
        <f t="shared" si="231"/>
        <v>ELETROCALHA PERFURADA,COM TAMPA,TIPO "U",50X50MM,TRATAMENTOSUPERFICIAL PRE-ZINCADO A QUENTE,INCLUSIVE CONEXOES,ACESSORIOS E FIXACAO SUPERIOR.FORNECIMENTO E COLOCACAO</v>
      </c>
      <c r="C14838" s="519" t="s">
        <v>44041</v>
      </c>
      <c r="D14838" s="519" t="s">
        <v>44017</v>
      </c>
      <c r="E14838" s="519" t="s">
        <v>44018</v>
      </c>
      <c r="I14838" s="519" t="s">
        <v>36</v>
      </c>
      <c r="J14838" s="650">
        <v>78.62</v>
      </c>
    </row>
    <row r="14839" spans="1:10">
      <c r="A14839" s="519" t="s">
        <v>14896</v>
      </c>
      <c r="B14839" s="519" t="str">
        <f t="shared" si="231"/>
        <v>ELETROCALHA PERFURADA,COM TAMPA,TIPO "U",100X50MM,TRATAMENTO SUPERFICIAL PRE-ZINCADO A QUENTE,INCLUSIVE CONEXOES,ACESSORIOS E FIXACAO SUPERIOR.FORNECIMENTO E COLOCACAO</v>
      </c>
      <c r="C14839" s="519" t="s">
        <v>44042</v>
      </c>
      <c r="D14839" s="519" t="s">
        <v>44020</v>
      </c>
      <c r="E14839" s="519" t="s">
        <v>44021</v>
      </c>
      <c r="I14839" s="519" t="s">
        <v>36</v>
      </c>
      <c r="J14839" s="650">
        <v>95.48</v>
      </c>
    </row>
    <row r="14840" spans="1:10">
      <c r="A14840" s="519" t="s">
        <v>14897</v>
      </c>
      <c r="B14840" s="519" t="str">
        <f t="shared" si="231"/>
        <v>ELETROCALHA PERFURADA,COM TAMPA,TIPO "U",100X50MM,TRATAMENTO SUPERFICIAL PRE-ZINCADO A QUENTE,INCLUSIVE CONEXOES,ACESSORIOS E FIXACAO SUPERIOR.FORNECIMENTO E COLOCACAO</v>
      </c>
      <c r="C14840" s="519" t="s">
        <v>44042</v>
      </c>
      <c r="D14840" s="519" t="s">
        <v>44020</v>
      </c>
      <c r="E14840" s="519" t="s">
        <v>44021</v>
      </c>
      <c r="I14840" s="519" t="s">
        <v>36</v>
      </c>
      <c r="J14840" s="650">
        <v>90.06</v>
      </c>
    </row>
    <row r="14841" spans="1:10">
      <c r="A14841" s="519" t="s">
        <v>14898</v>
      </c>
      <c r="B14841" s="519" t="str">
        <f t="shared" si="231"/>
        <v>ELETROCALHA PERFURADA,COM TAMPA,TIPO "U",150X50MM,TRATAMENTO SUPERFICIAL  PRE-ZINCADO A QUENTE,INCLUSIVE CONEXOES,ACESSORIOS E FIXACAO SUPERIOR.FORNECIMENTO E COLOCACAO</v>
      </c>
      <c r="C14841" s="519" t="s">
        <v>44043</v>
      </c>
      <c r="D14841" s="519" t="s">
        <v>44044</v>
      </c>
      <c r="E14841" s="519" t="s">
        <v>44033</v>
      </c>
      <c r="I14841" s="519" t="s">
        <v>36</v>
      </c>
      <c r="J14841" s="650">
        <v>106.85</v>
      </c>
    </row>
    <row r="14842" spans="1:10">
      <c r="A14842" s="519" t="s">
        <v>14899</v>
      </c>
      <c r="B14842" s="519" t="str">
        <f t="shared" si="231"/>
        <v>ELETROCALHA PERFURADA,COM TAMPA,TIPO "U",150X50MM,TRATAMENTO SUPERFICIAL  PRE-ZINCADO A QUENTE,INCLUSIVE CONEXOES,ACESSORIOS E FIXACAO SUPERIOR.FORNECIMENTO E COLOCACAO</v>
      </c>
      <c r="C14842" s="519" t="s">
        <v>44043</v>
      </c>
      <c r="D14842" s="519" t="s">
        <v>44044</v>
      </c>
      <c r="E14842" s="519" t="s">
        <v>44033</v>
      </c>
      <c r="I14842" s="519" t="s">
        <v>36</v>
      </c>
      <c r="J14842" s="650">
        <v>101.43</v>
      </c>
    </row>
    <row r="14843" spans="1:10">
      <c r="A14843" s="519" t="s">
        <v>14900</v>
      </c>
      <c r="B14843" s="519" t="str">
        <f t="shared" si="231"/>
        <v>ELETROCALHA PERFURADA,COM TAMPA,TIPO "U",200X50MM,TRATAMENTO SUPERFICIAL PRE-ZINCADO A QUENTE,INCLUSIVE CONEXOES,ACESSORIOS E FIXACAO SUPERIOR.FORNECIMENTO E COLOCACAO</v>
      </c>
      <c r="C14843" s="519" t="s">
        <v>44045</v>
      </c>
      <c r="D14843" s="519" t="s">
        <v>44020</v>
      </c>
      <c r="E14843" s="519" t="s">
        <v>44021</v>
      </c>
      <c r="I14843" s="519" t="s">
        <v>36</v>
      </c>
      <c r="J14843" s="650">
        <v>118.45</v>
      </c>
    </row>
    <row r="14844" spans="1:10">
      <c r="A14844" s="519" t="s">
        <v>14901</v>
      </c>
      <c r="B14844" s="519" t="str">
        <f t="shared" si="231"/>
        <v>ELETROCALHA PERFURADA,COM TAMPA,TIPO "U",200X50MM,TRATAMENTO SUPERFICIAL PRE-ZINCADO A QUENTE,INCLUSIVE CONEXOES,ACESSORIOS E FIXACAO SUPERIOR.FORNECIMENTO E COLOCACAO</v>
      </c>
      <c r="C14844" s="519" t="s">
        <v>44045</v>
      </c>
      <c r="D14844" s="519" t="s">
        <v>44020</v>
      </c>
      <c r="E14844" s="519" t="s">
        <v>44021</v>
      </c>
      <c r="I14844" s="519" t="s">
        <v>36</v>
      </c>
      <c r="J14844" s="650">
        <v>113.03</v>
      </c>
    </row>
    <row r="14845" spans="1:10">
      <c r="A14845" s="519" t="s">
        <v>14902</v>
      </c>
      <c r="B14845" s="519" t="str">
        <f t="shared" si="231"/>
        <v>ELETROCALHA PERFURADA,COM TAMPA,TIPO "U",300X50MM,TRATAMENTO SUPERFICIAL PRE-ZINCADO A QUENTE,INCLUSIVE CONEXOES,ACESSORIOS E FIXACAO SUPERIOR.FORNECIMENTO E COLOCACAO</v>
      </c>
      <c r="C14845" s="519" t="s">
        <v>44046</v>
      </c>
      <c r="D14845" s="519" t="s">
        <v>44020</v>
      </c>
      <c r="E14845" s="519" t="s">
        <v>44021</v>
      </c>
      <c r="I14845" s="519" t="s">
        <v>36</v>
      </c>
      <c r="J14845" s="650">
        <v>157.36000000000001</v>
      </c>
    </row>
    <row r="14846" spans="1:10">
      <c r="A14846" s="519" t="s">
        <v>14903</v>
      </c>
      <c r="B14846" s="519" t="str">
        <f t="shared" si="231"/>
        <v>ELETROCALHA PERFURADA,COM TAMPA,TIPO "U",300X50MM,TRATAMENTO SUPERFICIAL PRE-ZINCADO A QUENTE,INCLUSIVE CONEXOES,ACESSORIOS E FIXACAO SUPERIOR.FORNECIMENTO E COLOCACAO</v>
      </c>
      <c r="C14846" s="519" t="s">
        <v>44046</v>
      </c>
      <c r="D14846" s="519" t="s">
        <v>44020</v>
      </c>
      <c r="E14846" s="519" t="s">
        <v>44021</v>
      </c>
      <c r="I14846" s="519" t="s">
        <v>36</v>
      </c>
      <c r="J14846" s="650">
        <v>151.94</v>
      </c>
    </row>
    <row r="14847" spans="1:10">
      <c r="A14847" s="519" t="s">
        <v>14904</v>
      </c>
      <c r="B14847" s="519" t="str">
        <f t="shared" si="231"/>
        <v>ELETROCALHA PERFURADA,COM TAMPA,TIPO "U",400X50MM,TRATAMENTO SUPERFICIAL PRE-ZINCADO A QUENTE,INCLUSIVE CONEXOES,ACESSORIOS E FIXACAO SUPERIOR.FORNECIMENTO E COLOCACAO</v>
      </c>
      <c r="C14847" s="519" t="s">
        <v>44047</v>
      </c>
      <c r="D14847" s="519" t="s">
        <v>44020</v>
      </c>
      <c r="E14847" s="519" t="s">
        <v>44021</v>
      </c>
      <c r="I14847" s="519" t="s">
        <v>36</v>
      </c>
      <c r="J14847" s="650">
        <v>200.97</v>
      </c>
    </row>
    <row r="14848" spans="1:10">
      <c r="A14848" s="519" t="s">
        <v>14905</v>
      </c>
      <c r="B14848" s="519" t="str">
        <f t="shared" si="231"/>
        <v>ELETROCALHA PERFURADA,COM TAMPA,TIPO "U",400X50MM,TRATAMENTO SUPERFICIAL PRE-ZINCADO A QUENTE,INCLUSIVE CONEXOES,ACESSORIOS E FIXACAO SUPERIOR.FORNECIMENTO E COLOCACAO</v>
      </c>
      <c r="C14848" s="519" t="s">
        <v>44047</v>
      </c>
      <c r="D14848" s="519" t="s">
        <v>44020</v>
      </c>
      <c r="E14848" s="519" t="s">
        <v>44021</v>
      </c>
      <c r="I14848" s="519" t="s">
        <v>36</v>
      </c>
      <c r="J14848" s="650">
        <v>195.55</v>
      </c>
    </row>
    <row r="14849" spans="1:10">
      <c r="A14849" s="519" t="s">
        <v>14906</v>
      </c>
      <c r="B14849" s="519" t="str">
        <f t="shared" si="231"/>
        <v>ELETROCALHA PERFURADA,COM TAMPA,TIPO "U",100X75MM,TRATAMENTO SUPERFICIAL PRE-ZINCADO A QUENTE,INCLUSIVE CONEXOES,ACESSORIOS E FIXACAO SUPERIOR.FORNECIMENTO E COLOCACAO.</v>
      </c>
      <c r="C14849" s="519" t="s">
        <v>44048</v>
      </c>
      <c r="D14849" s="519" t="s">
        <v>44020</v>
      </c>
      <c r="E14849" s="519" t="s">
        <v>44049</v>
      </c>
      <c r="I14849" s="519" t="s">
        <v>36</v>
      </c>
      <c r="J14849" s="650">
        <v>101.99</v>
      </c>
    </row>
    <row r="14850" spans="1:10">
      <c r="A14850" s="519" t="s">
        <v>14907</v>
      </c>
      <c r="B14850" s="519" t="str">
        <f t="shared" si="231"/>
        <v>ELETROCALHA PERFURADA,COM TAMPA,TIPO "U",100X75MM,TRATAMENTO SUPERFICIAL PRE-ZINCADO A QUENTE,INCLUSIVE CONEXOES,ACESSORIOS E FIXACAO SUPERIOR.FORNECIMENTO E COLOCACAO.</v>
      </c>
      <c r="C14850" s="519" t="s">
        <v>44048</v>
      </c>
      <c r="D14850" s="519" t="s">
        <v>44020</v>
      </c>
      <c r="E14850" s="519" t="s">
        <v>44049</v>
      </c>
      <c r="I14850" s="519" t="s">
        <v>36</v>
      </c>
      <c r="J14850" s="650">
        <v>96.57</v>
      </c>
    </row>
    <row r="14851" spans="1:10">
      <c r="A14851" s="519" t="s">
        <v>14908</v>
      </c>
      <c r="B14851" s="519" t="str">
        <f t="shared" si="231"/>
        <v>ELETROCALHA PERFURADA,COM TAMPA,TIPO "U",150X75MM,TRATAMENTO SUPERFICIAL PRE-ZINCADO A QUENTE,INCLUSIVE CONEXOES,ACESSORIOS E FIXACAO SUPERIOR.FORNECIMENTO E COLOCACAO</v>
      </c>
      <c r="C14851" s="519" t="s">
        <v>44050</v>
      </c>
      <c r="D14851" s="519" t="s">
        <v>44020</v>
      </c>
      <c r="E14851" s="519" t="s">
        <v>44021</v>
      </c>
      <c r="I14851" s="519" t="s">
        <v>36</v>
      </c>
      <c r="J14851" s="650">
        <v>113.56</v>
      </c>
    </row>
    <row r="14852" spans="1:10">
      <c r="A14852" s="519" t="s">
        <v>14909</v>
      </c>
      <c r="B14852" s="519" t="str">
        <f t="shared" si="231"/>
        <v>ELETROCALHA PERFURADA,COM TAMPA,TIPO "U",150X75MM,TRATAMENTO SUPERFICIAL PRE-ZINCADO A QUENTE,INCLUSIVE CONEXOES,ACESSORIOS E FIXACAO SUPERIOR.FORNECIMENTO E COLOCACAO</v>
      </c>
      <c r="C14852" s="519" t="s">
        <v>44050</v>
      </c>
      <c r="D14852" s="519" t="s">
        <v>44020</v>
      </c>
      <c r="E14852" s="519" t="s">
        <v>44021</v>
      </c>
      <c r="I14852" s="519" t="s">
        <v>36</v>
      </c>
      <c r="J14852" s="650">
        <v>108.14</v>
      </c>
    </row>
    <row r="14853" spans="1:10">
      <c r="A14853" s="519" t="s">
        <v>14910</v>
      </c>
      <c r="B14853" s="519" t="str">
        <f t="shared" si="231"/>
        <v>ELETROCALHA PERFURADA,COM TAMPA,TIPO "U",200X75MM,TRATAMENTO SUPERFICIAL PRE-ZINCADO A QUENTE,INCLUSIVE CONEXOES,ACESSORIOS E FIXACAO SUPERIOR.FORNECIMENTO E COLOCACAO</v>
      </c>
      <c r="C14853" s="519" t="s">
        <v>44051</v>
      </c>
      <c r="D14853" s="519" t="s">
        <v>44020</v>
      </c>
      <c r="E14853" s="519" t="s">
        <v>44021</v>
      </c>
      <c r="I14853" s="519" t="s">
        <v>36</v>
      </c>
      <c r="J14853" s="650">
        <v>124.98</v>
      </c>
    </row>
    <row r="14854" spans="1:10">
      <c r="A14854" s="519" t="s">
        <v>14911</v>
      </c>
      <c r="B14854" s="519" t="str">
        <f t="shared" si="231"/>
        <v>ELETROCALHA PERFURADA,COM TAMPA,TIPO "U",200X75MM,TRATAMENTO SUPERFICIAL PRE-ZINCADO A QUENTE,INCLUSIVE CONEXOES,ACESSORIOS E FIXACAO SUPERIOR.FORNECIMENTO E COLOCACAO</v>
      </c>
      <c r="C14854" s="519" t="s">
        <v>44051</v>
      </c>
      <c r="D14854" s="519" t="s">
        <v>44020</v>
      </c>
      <c r="E14854" s="519" t="s">
        <v>44021</v>
      </c>
      <c r="I14854" s="519" t="s">
        <v>36</v>
      </c>
      <c r="J14854" s="650">
        <v>119.56</v>
      </c>
    </row>
    <row r="14855" spans="1:10">
      <c r="A14855" s="519" t="s">
        <v>14912</v>
      </c>
      <c r="B14855" s="519" t="str">
        <f t="shared" si="231"/>
        <v>ELETROCALHA PERFURADA,COM TAMPA,TIPO "U",300X75MM,TRATAMENTO SUPERFICIAL PRE-ZINCADO A QUENTE,INCLUSIVE CONEXOES,ACESSORIOS E FIXACAO SUPERIOR.FORNECIMENTO E COLOCACAO</v>
      </c>
      <c r="C14855" s="519" t="s">
        <v>44052</v>
      </c>
      <c r="D14855" s="519" t="s">
        <v>44020</v>
      </c>
      <c r="E14855" s="519" t="s">
        <v>44021</v>
      </c>
      <c r="I14855" s="519" t="s">
        <v>36</v>
      </c>
      <c r="J14855" s="650">
        <v>166.72</v>
      </c>
    </row>
    <row r="14856" spans="1:10">
      <c r="A14856" s="519" t="s">
        <v>14913</v>
      </c>
      <c r="B14856" s="519" t="str">
        <f t="shared" ref="B14856:B14919" si="232">C14856&amp;D14856&amp;E14856&amp;F14856&amp;G14856&amp;H14856</f>
        <v>ELETROCALHA PERFURADA,COM TAMPA,TIPO "U",300X75MM,TRATAMENTO SUPERFICIAL PRE-ZINCADO A QUENTE,INCLUSIVE CONEXOES,ACESSORIOS E FIXACAO SUPERIOR.FORNECIMENTO E COLOCACAO</v>
      </c>
      <c r="C14856" s="519" t="s">
        <v>44052</v>
      </c>
      <c r="D14856" s="519" t="s">
        <v>44020</v>
      </c>
      <c r="E14856" s="519" t="s">
        <v>44021</v>
      </c>
      <c r="I14856" s="519" t="s">
        <v>36</v>
      </c>
      <c r="J14856" s="650">
        <v>161.30000000000001</v>
      </c>
    </row>
    <row r="14857" spans="1:10">
      <c r="A14857" s="519" t="s">
        <v>14914</v>
      </c>
      <c r="B14857" s="519" t="str">
        <f t="shared" si="232"/>
        <v>ELETROCALHA PERFURADA,COM TAMPA,TIPO "U",400X75MM,TRATAMENTO SUPERFICIAL PRE-ZINCADO A QUENTE,INCLUSIVE CONEXOES,ACESSORIOS E FIXACAO SUPERIOR.FORNECIMENTO E COLOCACAO</v>
      </c>
      <c r="C14857" s="519" t="s">
        <v>44053</v>
      </c>
      <c r="D14857" s="519" t="s">
        <v>44020</v>
      </c>
      <c r="E14857" s="519" t="s">
        <v>44021</v>
      </c>
      <c r="I14857" s="519" t="s">
        <v>36</v>
      </c>
      <c r="J14857" s="650">
        <v>210.02</v>
      </c>
    </row>
    <row r="14858" spans="1:10">
      <c r="A14858" s="519" t="s">
        <v>14915</v>
      </c>
      <c r="B14858" s="519" t="str">
        <f t="shared" si="232"/>
        <v>ELETROCALHA PERFURADA,COM TAMPA,TIPO "U",400X75MM,TRATAMENTO SUPERFICIAL PRE-ZINCADO A QUENTE,INCLUSIVE CONEXOES,ACESSORIOS E FIXACAO SUPERIOR.FORNECIMENTO E COLOCACAO</v>
      </c>
      <c r="C14858" s="519" t="s">
        <v>44053</v>
      </c>
      <c r="D14858" s="519" t="s">
        <v>44020</v>
      </c>
      <c r="E14858" s="519" t="s">
        <v>44021</v>
      </c>
      <c r="I14858" s="519" t="s">
        <v>36</v>
      </c>
      <c r="J14858" s="650">
        <v>204.6</v>
      </c>
    </row>
    <row r="14859" spans="1:10">
      <c r="A14859" s="519" t="s">
        <v>14916</v>
      </c>
      <c r="B14859" s="519" t="str">
        <f t="shared" si="232"/>
        <v>ELETROCALHA PERFURADA,COM TAMPA,TIPO "U",100X100MM,TRATAMENTO SUPERFICIAL PRE-ZINCADO A QUENTE,INCLUSIVE CONEXOES,ACESSORIOS E FIXACAO SUPERIOR.FORNECIMENTO E COLOCACAO</v>
      </c>
      <c r="C14859" s="519" t="s">
        <v>44054</v>
      </c>
      <c r="D14859" s="519" t="s">
        <v>44032</v>
      </c>
      <c r="E14859" s="519" t="s">
        <v>44033</v>
      </c>
      <c r="I14859" s="519" t="s">
        <v>36</v>
      </c>
      <c r="J14859" s="650">
        <v>114.4</v>
      </c>
    </row>
    <row r="14860" spans="1:10">
      <c r="A14860" s="519" t="s">
        <v>14917</v>
      </c>
      <c r="B14860" s="519" t="str">
        <f t="shared" si="232"/>
        <v>ELETROCALHA PERFURADA,COM TAMPA,TIPO "U",100X100MM,TRATAMENTO SUPERFICIAL PRE-ZINCADO A QUENTE,INCLUSIVE CONEXOES,ACESSORIOS E FIXACAO SUPERIOR.FORNECIMENTO E COLOCACAO</v>
      </c>
      <c r="C14860" s="519" t="s">
        <v>44054</v>
      </c>
      <c r="D14860" s="519" t="s">
        <v>44032</v>
      </c>
      <c r="E14860" s="519" t="s">
        <v>44033</v>
      </c>
      <c r="I14860" s="519" t="s">
        <v>36</v>
      </c>
      <c r="J14860" s="650">
        <v>108.98</v>
      </c>
    </row>
    <row r="14861" spans="1:10">
      <c r="A14861" s="519" t="s">
        <v>14918</v>
      </c>
      <c r="B14861" s="519" t="str">
        <f t="shared" si="232"/>
        <v>ELETROCALHA PERFURADA,COM TAMPA,TIPO "U",150X100MM,TRATAMENTO SUPERFICIAL PRE-ZINCADO A QUENTE,INCLUSIVE CONEXOES,ACESSORIOS E FIXACAO SUPERIOR.FORNECIMENTO E COLOCACAO</v>
      </c>
      <c r="C14861" s="519" t="s">
        <v>44055</v>
      </c>
      <c r="D14861" s="519" t="s">
        <v>44032</v>
      </c>
      <c r="E14861" s="519" t="s">
        <v>44033</v>
      </c>
      <c r="I14861" s="519" t="s">
        <v>36</v>
      </c>
      <c r="J14861" s="650">
        <v>118.8</v>
      </c>
    </row>
    <row r="14862" spans="1:10">
      <c r="A14862" s="519" t="s">
        <v>14919</v>
      </c>
      <c r="B14862" s="519" t="str">
        <f t="shared" si="232"/>
        <v>ELETROCALHA PERFURADA,COM TAMPA,TIPO "U",150X100MM,TRATAMENTO SUPERFICIAL PRE-ZINCADO A QUENTE,INCLUSIVE CONEXOES,ACESSORIOS E FIXACAO SUPERIOR.FORNECIMENTO E COLOCACAO</v>
      </c>
      <c r="C14862" s="519" t="s">
        <v>44055</v>
      </c>
      <c r="D14862" s="519" t="s">
        <v>44032</v>
      </c>
      <c r="E14862" s="519" t="s">
        <v>44033</v>
      </c>
      <c r="I14862" s="519" t="s">
        <v>36</v>
      </c>
      <c r="J14862" s="650">
        <v>113.38</v>
      </c>
    </row>
    <row r="14863" spans="1:10">
      <c r="A14863" s="519" t="s">
        <v>14920</v>
      </c>
      <c r="B14863" s="519" t="str">
        <f t="shared" si="232"/>
        <v>ELETROCALHA PERFURADA,COM TAMPA,TIPO "U",200X100MM,TRATAMENTO SUPERFICIAL PRE-ZINCADO A QUENTE,INCLUSIVE CONEXOES,ACESSORIOS E FIXACAO SUPERIOR.FORNECIMENTO E COLOCACAO</v>
      </c>
      <c r="C14863" s="519" t="s">
        <v>44056</v>
      </c>
      <c r="D14863" s="519" t="s">
        <v>44032</v>
      </c>
      <c r="E14863" s="519" t="s">
        <v>44033</v>
      </c>
      <c r="I14863" s="519" t="s">
        <v>36</v>
      </c>
      <c r="J14863" s="650">
        <v>131.54</v>
      </c>
    </row>
    <row r="14864" spans="1:10">
      <c r="A14864" s="519" t="s">
        <v>14921</v>
      </c>
      <c r="B14864" s="519" t="str">
        <f t="shared" si="232"/>
        <v>ELETROCALHA PERFURADA,COM TAMPA,TIPO "U",200X100MM,TRATAMENTO SUPERFICIAL PRE-ZINCADO A QUENTE,INCLUSIVE CONEXOES,ACESSORIOS E FIXACAO SUPERIOR.FORNECIMENTO E COLOCACAO</v>
      </c>
      <c r="C14864" s="519" t="s">
        <v>44056</v>
      </c>
      <c r="D14864" s="519" t="s">
        <v>44032</v>
      </c>
      <c r="E14864" s="519" t="s">
        <v>44033</v>
      </c>
      <c r="I14864" s="519" t="s">
        <v>36</v>
      </c>
      <c r="J14864" s="650">
        <v>126.12</v>
      </c>
    </row>
    <row r="14865" spans="1:10">
      <c r="A14865" s="519" t="s">
        <v>14922</v>
      </c>
      <c r="B14865" s="519" t="str">
        <f t="shared" si="232"/>
        <v>ELETROCALHA PERFURADA,COM TAMPA TIPO "U",300X100MM,TRATAMENTO SUPERFICIAL PRE-ZINCADO A QUENTE,INCLUSIVE CONEXOES,ACESSORIOS E FIXACAO SUPERIOR.FORNECIMENTO E COLOCACAO</v>
      </c>
      <c r="C14865" s="519" t="s">
        <v>44057</v>
      </c>
      <c r="D14865" s="519" t="s">
        <v>44032</v>
      </c>
      <c r="E14865" s="519" t="s">
        <v>44033</v>
      </c>
      <c r="I14865" s="519" t="s">
        <v>36</v>
      </c>
      <c r="J14865" s="650">
        <v>186.72</v>
      </c>
    </row>
    <row r="14866" spans="1:10">
      <c r="A14866" s="519" t="s">
        <v>14923</v>
      </c>
      <c r="B14866" s="519" t="str">
        <f t="shared" si="232"/>
        <v>ELETROCALHA PERFURADA,COM TAMPA TIPO "U",300X100MM,TRATAMENTO SUPERFICIAL PRE-ZINCADO A QUENTE,INCLUSIVE CONEXOES,ACESSORIOS E FIXACAO SUPERIOR.FORNECIMENTO E COLOCACAO</v>
      </c>
      <c r="C14866" s="519" t="s">
        <v>44057</v>
      </c>
      <c r="D14866" s="519" t="s">
        <v>44032</v>
      </c>
      <c r="E14866" s="519" t="s">
        <v>44033</v>
      </c>
      <c r="I14866" s="519" t="s">
        <v>36</v>
      </c>
      <c r="J14866" s="650">
        <v>181.3</v>
      </c>
    </row>
    <row r="14867" spans="1:10">
      <c r="A14867" s="519" t="s">
        <v>14924</v>
      </c>
      <c r="B14867" s="519" t="str">
        <f t="shared" si="232"/>
        <v>ELETROCALHA PERFURADA,COM TAMPA,TIPO "U",400X100MM,TRATAMENTO SUPERFICIAL PRE-ZINCADO A QUENTE,INCLUSIVE CONEXOES,ACESSORIOS E FIXACAO SUPERIOR.FORNECIMENTO E COLOCACAO</v>
      </c>
      <c r="C14867" s="519" t="s">
        <v>44058</v>
      </c>
      <c r="D14867" s="519" t="s">
        <v>44032</v>
      </c>
      <c r="E14867" s="519" t="s">
        <v>44033</v>
      </c>
      <c r="I14867" s="519" t="s">
        <v>36</v>
      </c>
      <c r="J14867" s="650">
        <v>218.95</v>
      </c>
    </row>
    <row r="14868" spans="1:10">
      <c r="A14868" s="519" t="s">
        <v>14925</v>
      </c>
      <c r="B14868" s="519" t="str">
        <f t="shared" si="232"/>
        <v>ELETROCALHA PERFURADA,COM TAMPA,TIPO "U",400X100MM,TRATAMENTO SUPERFICIAL PRE-ZINCADO A QUENTE,INCLUSIVE CONEXOES,ACESSORIOS E FIXACAO SUPERIOR.FORNECIMENTO E COLOCACAO</v>
      </c>
      <c r="C14868" s="519" t="s">
        <v>44058</v>
      </c>
      <c r="D14868" s="519" t="s">
        <v>44032</v>
      </c>
      <c r="E14868" s="519" t="s">
        <v>44033</v>
      </c>
      <c r="I14868" s="519" t="s">
        <v>36</v>
      </c>
      <c r="J14868" s="650">
        <v>213.53</v>
      </c>
    </row>
    <row r="14869" spans="1:10">
      <c r="A14869" s="519" t="s">
        <v>14926</v>
      </c>
      <c r="B14869" s="519" t="str">
        <f t="shared" si="232"/>
        <v>ELETROCALHA PERFURADA,COM TAMPA,TIPO "U",50X50MM,TRATAMENTOSUPERFICIAL PRE-ZINCADO A QUENTE,EXCLUSIVE CONEXOES,ACESSORIOS E FIXACAO SUPERIOR.FORNECIMENTO E COLOCACAO</v>
      </c>
      <c r="C14869" s="519" t="s">
        <v>44041</v>
      </c>
      <c r="D14869" s="519" t="s">
        <v>44038</v>
      </c>
      <c r="E14869" s="519" t="s">
        <v>44018</v>
      </c>
      <c r="I14869" s="519" t="s">
        <v>36</v>
      </c>
      <c r="J14869" s="650">
        <v>62.02</v>
      </c>
    </row>
    <row r="14870" spans="1:10">
      <c r="A14870" s="519" t="s">
        <v>14927</v>
      </c>
      <c r="B14870" s="519" t="str">
        <f t="shared" si="232"/>
        <v>ELETROCALHA PERFURADA,COM TAMPA,TIPO "U",50X50MM,TRATAMENTOSUPERFICIAL PRE-ZINCADO A QUENTE,EXCLUSIVE CONEXOES,ACESSORIOS E FIXACAO SUPERIOR.FORNECIMENTO E COLOCACAO</v>
      </c>
      <c r="C14870" s="519" t="s">
        <v>44041</v>
      </c>
      <c r="D14870" s="519" t="s">
        <v>44038</v>
      </c>
      <c r="E14870" s="519" t="s">
        <v>44018</v>
      </c>
      <c r="I14870" s="519" t="s">
        <v>36</v>
      </c>
      <c r="J14870" s="650">
        <v>56.6</v>
      </c>
    </row>
    <row r="14871" spans="1:10">
      <c r="A14871" s="519" t="s">
        <v>14928</v>
      </c>
      <c r="B14871" s="519" t="str">
        <f t="shared" si="232"/>
        <v>ELETROCALHA PERFURADA,COM TAMPA,TIPO "U",100X50MM,TRATAMENTO SUPERFICIAL PRE-ZINCADO A QUENTE,EXCLUSIVE CONEXOES,ACESSORIOS E FIXACAO SUPERIOR.FORNECIMENTO E COLOCACAO</v>
      </c>
      <c r="C14871" s="519" t="s">
        <v>44042</v>
      </c>
      <c r="D14871" s="519" t="s">
        <v>44039</v>
      </c>
      <c r="E14871" s="519" t="s">
        <v>44021</v>
      </c>
      <c r="I14871" s="519" t="s">
        <v>36</v>
      </c>
      <c r="J14871" s="650">
        <v>71.2</v>
      </c>
    </row>
    <row r="14872" spans="1:10">
      <c r="A14872" s="519" t="s">
        <v>14929</v>
      </c>
      <c r="B14872" s="519" t="str">
        <f t="shared" si="232"/>
        <v>ELETROCALHA PERFURADA,COM TAMPA,TIPO "U",100X50MM,TRATAMENTO SUPERFICIAL PRE-ZINCADO A QUENTE,EXCLUSIVE CONEXOES,ACESSORIOS E FIXACAO SUPERIOR.FORNECIMENTO E COLOCACAO</v>
      </c>
      <c r="C14872" s="519" t="s">
        <v>44042</v>
      </c>
      <c r="D14872" s="519" t="s">
        <v>44039</v>
      </c>
      <c r="E14872" s="519" t="s">
        <v>44021</v>
      </c>
      <c r="I14872" s="519" t="s">
        <v>36</v>
      </c>
      <c r="J14872" s="650">
        <v>65.790000000000006</v>
      </c>
    </row>
    <row r="14873" spans="1:10">
      <c r="A14873" s="519" t="s">
        <v>14930</v>
      </c>
      <c r="B14873" s="519" t="str">
        <f t="shared" si="232"/>
        <v>ELETROCALHA PERFURADA,COM TAMPA,TIPO "U",150X50MM,TRATAMENTO SUPERFICIAL PRE-ZINCADO A QUENTE,EXCLUSIVE CONEXOES,ACESSORIOS E FIXACAO SUPERIOR.FORNECIMENTO E COLOCACAO</v>
      </c>
      <c r="C14873" s="519" t="s">
        <v>44043</v>
      </c>
      <c r="D14873" s="519" t="s">
        <v>44039</v>
      </c>
      <c r="E14873" s="519" t="s">
        <v>44021</v>
      </c>
      <c r="I14873" s="519" t="s">
        <v>36</v>
      </c>
      <c r="J14873" s="650">
        <v>80.36</v>
      </c>
    </row>
    <row r="14874" spans="1:10">
      <c r="A14874" s="519" t="s">
        <v>14931</v>
      </c>
      <c r="B14874" s="519" t="str">
        <f t="shared" si="232"/>
        <v>ELETROCALHA PERFURADA,COM TAMPA,TIPO "U",150X50MM,TRATAMENTO SUPERFICIAL PRE-ZINCADO A QUENTE,EXCLUSIVE CONEXOES,ACESSORIOS E FIXACAO SUPERIOR.FORNECIMENTO E COLOCACAO</v>
      </c>
      <c r="C14874" s="519" t="s">
        <v>44043</v>
      </c>
      <c r="D14874" s="519" t="s">
        <v>44039</v>
      </c>
      <c r="E14874" s="519" t="s">
        <v>44021</v>
      </c>
      <c r="I14874" s="519" t="s">
        <v>36</v>
      </c>
      <c r="J14874" s="650">
        <v>74.94</v>
      </c>
    </row>
    <row r="14875" spans="1:10">
      <c r="A14875" s="519" t="s">
        <v>14932</v>
      </c>
      <c r="B14875" s="519" t="str">
        <f t="shared" si="232"/>
        <v>ELETROCALHA PERFURADA,COM TAMPA,TIPO "U",200X50MM,TRATAMENTO SUPERFICIAL PRE-ZINCADO A QUENTE,EXCLUSIVE CONEXOES,ACESSORIOS E FIXACAO SUPERIOR.FORNECIMENTO E COLOCACAO</v>
      </c>
      <c r="C14875" s="519" t="s">
        <v>44045</v>
      </c>
      <c r="D14875" s="519" t="s">
        <v>44039</v>
      </c>
      <c r="E14875" s="519" t="s">
        <v>44021</v>
      </c>
      <c r="I14875" s="519" t="s">
        <v>36</v>
      </c>
      <c r="J14875" s="650">
        <v>89.55</v>
      </c>
    </row>
    <row r="14876" spans="1:10">
      <c r="A14876" s="519" t="s">
        <v>14933</v>
      </c>
      <c r="B14876" s="519" t="str">
        <f t="shared" si="232"/>
        <v>ELETROCALHA PERFURADA,COM TAMPA,TIPO "U",200X50MM,TRATAMENTO SUPERFICIAL PRE-ZINCADO A QUENTE,EXCLUSIVE CONEXOES,ACESSORIOS E FIXACAO SUPERIOR.FORNECIMENTO E COLOCACAO</v>
      </c>
      <c r="C14876" s="519" t="s">
        <v>44045</v>
      </c>
      <c r="D14876" s="519" t="s">
        <v>44039</v>
      </c>
      <c r="E14876" s="519" t="s">
        <v>44021</v>
      </c>
      <c r="I14876" s="519" t="s">
        <v>36</v>
      </c>
      <c r="J14876" s="650">
        <v>84.13</v>
      </c>
    </row>
    <row r="14877" spans="1:10">
      <c r="A14877" s="519" t="s">
        <v>14934</v>
      </c>
      <c r="B14877" s="519" t="str">
        <f t="shared" si="232"/>
        <v>ELETROCALHA PERFURADA,COM TAMPA,TIPO "U",300X50MM,TRATAMENTO SUPERFICIAL PRE-ZINCADO A QUENTE,EXCLUSIVE CONEXOES,ACESSORIOS E FIXACAO SUPERIOR.FORNECIMENTO E COLOCACAO</v>
      </c>
      <c r="C14877" s="519" t="s">
        <v>44046</v>
      </c>
      <c r="D14877" s="519" t="s">
        <v>44039</v>
      </c>
      <c r="E14877" s="519" t="s">
        <v>44021</v>
      </c>
      <c r="I14877" s="519" t="s">
        <v>36</v>
      </c>
      <c r="J14877" s="650">
        <v>121.3</v>
      </c>
    </row>
    <row r="14878" spans="1:10">
      <c r="A14878" s="519" t="s">
        <v>14935</v>
      </c>
      <c r="B14878" s="519" t="str">
        <f t="shared" si="232"/>
        <v>ELETROCALHA PERFURADA,COM TAMPA,TIPO "U",300X50MM,TRATAMENTO SUPERFICIAL PRE-ZINCADO A QUENTE,EXCLUSIVE CONEXOES,ACESSORIOS E FIXACAO SUPERIOR.FORNECIMENTO E COLOCACAO</v>
      </c>
      <c r="C14878" s="519" t="s">
        <v>44046</v>
      </c>
      <c r="D14878" s="519" t="s">
        <v>44039</v>
      </c>
      <c r="E14878" s="519" t="s">
        <v>44021</v>
      </c>
      <c r="I14878" s="519" t="s">
        <v>36</v>
      </c>
      <c r="J14878" s="650">
        <v>115.88</v>
      </c>
    </row>
    <row r="14879" spans="1:10">
      <c r="A14879" s="519" t="s">
        <v>14936</v>
      </c>
      <c r="B14879" s="519" t="str">
        <f t="shared" si="232"/>
        <v>ELETROCALHA PERFURADA,COM TAMPA,TIPO "U",400X50MM,TRATAMENTO SUPERFICIAL PRE-ZINCADO A QUENTE,EXCLUSIVE CONEXOES,ACESSORIOS E FIXACAO SUPERIOR.FORNECIMENTO E COLOCACAO</v>
      </c>
      <c r="C14879" s="519" t="s">
        <v>44047</v>
      </c>
      <c r="D14879" s="519" t="s">
        <v>44039</v>
      </c>
      <c r="E14879" s="519" t="s">
        <v>44021</v>
      </c>
      <c r="I14879" s="519" t="s">
        <v>36</v>
      </c>
      <c r="J14879" s="650">
        <v>156.97</v>
      </c>
    </row>
    <row r="14880" spans="1:10">
      <c r="A14880" s="519" t="s">
        <v>14937</v>
      </c>
      <c r="B14880" s="519" t="str">
        <f t="shared" si="232"/>
        <v>ELETROCALHA PERFURADA,COM TAMPA,TIPO "U",400X50MM,TRATAMENTO SUPERFICIAL PRE-ZINCADO A QUENTE,EXCLUSIVE CONEXOES,ACESSORIOS E FIXACAO SUPERIOR.FORNECIMENTO E COLOCACAO</v>
      </c>
      <c r="C14880" s="519" t="s">
        <v>44047</v>
      </c>
      <c r="D14880" s="519" t="s">
        <v>44039</v>
      </c>
      <c r="E14880" s="519" t="s">
        <v>44021</v>
      </c>
      <c r="I14880" s="519" t="s">
        <v>36</v>
      </c>
      <c r="J14880" s="650">
        <v>151.55000000000001</v>
      </c>
    </row>
    <row r="14881" spans="1:10">
      <c r="A14881" s="519" t="s">
        <v>14938</v>
      </c>
      <c r="B14881" s="519" t="str">
        <f t="shared" si="232"/>
        <v>ELETROCALHA PERFURADA,COM TAMPA,TIPO "U",100X75MM,TRATAMENTO SUPERFICIAL PRE-ZINCADO A QUENTE,EXCLUSIVE CONEXOES,ACESSORIOS E FIXACAO SUPERIOR.FORNECIMENTO E COLOCACAO</v>
      </c>
      <c r="C14881" s="519" t="s">
        <v>44048</v>
      </c>
      <c r="D14881" s="519" t="s">
        <v>44039</v>
      </c>
      <c r="E14881" s="519" t="s">
        <v>44021</v>
      </c>
      <c r="I14881" s="519" t="s">
        <v>36</v>
      </c>
      <c r="J14881" s="650">
        <v>76.31</v>
      </c>
    </row>
    <row r="14882" spans="1:10">
      <c r="A14882" s="519" t="s">
        <v>14939</v>
      </c>
      <c r="B14882" s="519" t="str">
        <f t="shared" si="232"/>
        <v>ELETROCALHA PERFURADA,COM TAMPA,TIPO "U",100X75MM,TRATAMENTO SUPERFICIAL PRE-ZINCADO A QUENTE,EXCLUSIVE CONEXOES,ACESSORIOS E FIXACAO SUPERIOR.FORNECIMENTO E COLOCACAO</v>
      </c>
      <c r="C14882" s="519" t="s">
        <v>44048</v>
      </c>
      <c r="D14882" s="519" t="s">
        <v>44039</v>
      </c>
      <c r="E14882" s="519" t="s">
        <v>44021</v>
      </c>
      <c r="I14882" s="519" t="s">
        <v>36</v>
      </c>
      <c r="J14882" s="650">
        <v>70.89</v>
      </c>
    </row>
    <row r="14883" spans="1:10">
      <c r="A14883" s="519" t="s">
        <v>14940</v>
      </c>
      <c r="B14883" s="519" t="str">
        <f t="shared" si="232"/>
        <v>ELETROCALHA PERFURADA,COM TAMPA,TIPO "U",150X75MM,TRATAMENTO SUPERFICIAL PRE-ZINCADO A QUENTE,EXCLUSIVE CONEXOES,ACESSORIOS E FIXACAO SUPERIOR.FORNECIMENTO E COLOCACAO</v>
      </c>
      <c r="C14883" s="519" t="s">
        <v>44050</v>
      </c>
      <c r="D14883" s="519" t="s">
        <v>44039</v>
      </c>
      <c r="E14883" s="519" t="s">
        <v>44021</v>
      </c>
      <c r="I14883" s="519" t="s">
        <v>36</v>
      </c>
      <c r="J14883" s="650">
        <v>85.47</v>
      </c>
    </row>
    <row r="14884" spans="1:10">
      <c r="A14884" s="519" t="s">
        <v>14941</v>
      </c>
      <c r="B14884" s="519" t="str">
        <f t="shared" si="232"/>
        <v>ELETROCALHA PERFURADA,COM TAMPA,TIPO "U",150X75MM,TRATAMENTO SUPERFICIAL PRE-ZINCADO A QUENTE,EXCLUSIVE CONEXOES,ACESSORIOS E FIXACAO SUPERIOR.FORNECIMENTO E COLOCACAO</v>
      </c>
      <c r="C14884" s="519" t="s">
        <v>44050</v>
      </c>
      <c r="D14884" s="519" t="s">
        <v>44039</v>
      </c>
      <c r="E14884" s="519" t="s">
        <v>44021</v>
      </c>
      <c r="I14884" s="519" t="s">
        <v>36</v>
      </c>
      <c r="J14884" s="650">
        <v>80.05</v>
      </c>
    </row>
    <row r="14885" spans="1:10">
      <c r="A14885" s="519" t="s">
        <v>14942</v>
      </c>
      <c r="B14885" s="519" t="str">
        <f t="shared" si="232"/>
        <v>ELETROCALHA PERFURADA,COM TAMPA,TIPO "U",200X75MM,TRATAMENTO SUPERFICIAL PRE-ZINCADO A QUENTE,EXCLUSIVE CONEXOES,ACESSORIOS E FIXACAO SUPERIOR.FORNECIMENTO E COLOCACAO</v>
      </c>
      <c r="C14885" s="519" t="s">
        <v>44051</v>
      </c>
      <c r="D14885" s="519" t="s">
        <v>44039</v>
      </c>
      <c r="E14885" s="519" t="s">
        <v>44021</v>
      </c>
      <c r="I14885" s="519" t="s">
        <v>36</v>
      </c>
      <c r="J14885" s="650">
        <v>94.63</v>
      </c>
    </row>
    <row r="14886" spans="1:10">
      <c r="A14886" s="519" t="s">
        <v>14943</v>
      </c>
      <c r="B14886" s="519" t="str">
        <f t="shared" si="232"/>
        <v>ELETROCALHA PERFURADA,COM TAMPA,TIPO "U",200X75MM,TRATAMENTO SUPERFICIAL PRE-ZINCADO A QUENTE,EXCLUSIVE CONEXOES,ACESSORIOS E FIXACAO SUPERIOR.FORNECIMENTO E COLOCACAO</v>
      </c>
      <c r="C14886" s="519" t="s">
        <v>44051</v>
      </c>
      <c r="D14886" s="519" t="s">
        <v>44039</v>
      </c>
      <c r="E14886" s="519" t="s">
        <v>44021</v>
      </c>
      <c r="I14886" s="519" t="s">
        <v>36</v>
      </c>
      <c r="J14886" s="650">
        <v>89.21</v>
      </c>
    </row>
    <row r="14887" spans="1:10">
      <c r="A14887" s="519" t="s">
        <v>14944</v>
      </c>
      <c r="B14887" s="519" t="str">
        <f t="shared" si="232"/>
        <v>ELETROCALHA PERFURADA,COM TAMPA,TIPO "U",300X75MM,TRATAMENTO SUPERFICIAL PRE-ZINCADO A QUENTE,EXCLUSIVE CONEXOES,ACESSORIOS E FIXACAO SUPERIOR.FORNECIMENTO E COLOCACAO</v>
      </c>
      <c r="C14887" s="519" t="s">
        <v>44052</v>
      </c>
      <c r="D14887" s="519" t="s">
        <v>44039</v>
      </c>
      <c r="E14887" s="519" t="s">
        <v>44021</v>
      </c>
      <c r="I14887" s="519" t="s">
        <v>36</v>
      </c>
      <c r="J14887" s="650">
        <v>128.93</v>
      </c>
    </row>
    <row r="14888" spans="1:10">
      <c r="A14888" s="519" t="s">
        <v>14945</v>
      </c>
      <c r="B14888" s="519" t="str">
        <f t="shared" si="232"/>
        <v>ELETROCALHA PERFURADA,COM TAMPA,TIPO "U",300X75MM,TRATAMENTO SUPERFICIAL PRE-ZINCADO A QUENTE,EXCLUSIVE CONEXOES,ACESSORIOS E FIXACAO SUPERIOR.FORNECIMENTO E COLOCACAO</v>
      </c>
      <c r="C14888" s="519" t="s">
        <v>44052</v>
      </c>
      <c r="D14888" s="519" t="s">
        <v>44039</v>
      </c>
      <c r="E14888" s="519" t="s">
        <v>44021</v>
      </c>
      <c r="I14888" s="519" t="s">
        <v>36</v>
      </c>
      <c r="J14888" s="650">
        <v>123.51</v>
      </c>
    </row>
    <row r="14889" spans="1:10">
      <c r="A14889" s="519" t="s">
        <v>14946</v>
      </c>
      <c r="B14889" s="519" t="str">
        <f t="shared" si="232"/>
        <v>ELETROCALHA PERFURADA,COM TAMPA,TIPO "U",400X75MM,TRATAMENTO SUPEFICIAL PRE-ZINCADO A QUENTE,EXCLUSIVE CONEXOES,ACESSORIOS E FIXACAO SUPERIOR.FORNECIMENTO E COLOCACAO</v>
      </c>
      <c r="C14889" s="519" t="s">
        <v>44053</v>
      </c>
      <c r="D14889" s="519" t="s">
        <v>44059</v>
      </c>
      <c r="E14889" s="519" t="s">
        <v>44018</v>
      </c>
      <c r="I14889" s="519" t="s">
        <v>36</v>
      </c>
      <c r="J14889" s="650">
        <v>164.27</v>
      </c>
    </row>
    <row r="14890" spans="1:10">
      <c r="A14890" s="519" t="s">
        <v>14947</v>
      </c>
      <c r="B14890" s="519" t="str">
        <f t="shared" si="232"/>
        <v>ELETROCALHA PERFURADA,COM TAMPA,TIPO "U",400X75MM,TRATAMENTO SUPEFICIAL PRE-ZINCADO A QUENTE,EXCLUSIVE CONEXOES,ACESSORIOS E FIXACAO SUPERIOR.FORNECIMENTO E COLOCACAO</v>
      </c>
      <c r="C14890" s="519" t="s">
        <v>44053</v>
      </c>
      <c r="D14890" s="519" t="s">
        <v>44059</v>
      </c>
      <c r="E14890" s="519" t="s">
        <v>44018</v>
      </c>
      <c r="I14890" s="519" t="s">
        <v>36</v>
      </c>
      <c r="J14890" s="650">
        <v>158.85</v>
      </c>
    </row>
    <row r="14891" spans="1:10">
      <c r="A14891" s="519" t="s">
        <v>14948</v>
      </c>
      <c r="B14891" s="519" t="str">
        <f t="shared" si="232"/>
        <v>ELETROCALHA PERFURADA,COM TAMPA,TIPO "U",100X100MM,TRATAMENTO SUPERFICIAL PRE-ZINCADO A QUENTE,EXCLUSIVE CONEXOES,ACESSORIOS E FIXACAO SUPERIOR.FORNECIMENTO E COLOCACAO</v>
      </c>
      <c r="C14891" s="519" t="s">
        <v>44054</v>
      </c>
      <c r="D14891" s="519" t="s">
        <v>44040</v>
      </c>
      <c r="E14891" s="519" t="s">
        <v>44033</v>
      </c>
      <c r="I14891" s="519" t="s">
        <v>36</v>
      </c>
      <c r="J14891" s="650">
        <v>86.89</v>
      </c>
    </row>
    <row r="14892" spans="1:10">
      <c r="A14892" s="519" t="s">
        <v>14949</v>
      </c>
      <c r="B14892" s="519" t="str">
        <f t="shared" si="232"/>
        <v>ELETROCALHA PERFURADA,COM TAMPA,TIPO "U",100X100MM,TRATAMENTO SUPERFICIAL PRE-ZINCADO A QUENTE,EXCLUSIVE CONEXOES,ACESSORIOS E FIXACAO SUPERIOR.FORNECIMENTO E COLOCACAO</v>
      </c>
      <c r="C14892" s="519" t="s">
        <v>44054</v>
      </c>
      <c r="D14892" s="519" t="s">
        <v>44040</v>
      </c>
      <c r="E14892" s="519" t="s">
        <v>44033</v>
      </c>
      <c r="I14892" s="519" t="s">
        <v>36</v>
      </c>
      <c r="J14892" s="650">
        <v>81.47</v>
      </c>
    </row>
    <row r="14893" spans="1:10">
      <c r="A14893" s="519" t="s">
        <v>14950</v>
      </c>
      <c r="B14893" s="519" t="str">
        <f t="shared" si="232"/>
        <v>ELETROCALHA PERFURADA,COM TAMPA,TIPO "U",150X100MM,TRATAMENTO SUPERFICIAL PRE-ZINCADO A QUENTE,EXCLUSIVE CONEXOES,ACESSORIOS E FIXACAO SUPERIOR.FORNECIMENTO E COLOCACAO</v>
      </c>
      <c r="C14893" s="519" t="s">
        <v>44055</v>
      </c>
      <c r="D14893" s="519" t="s">
        <v>44040</v>
      </c>
      <c r="E14893" s="519" t="s">
        <v>44033</v>
      </c>
      <c r="I14893" s="519" t="s">
        <v>36</v>
      </c>
      <c r="J14893" s="650">
        <v>90.56</v>
      </c>
    </row>
    <row r="14894" spans="1:10">
      <c r="A14894" s="519" t="s">
        <v>14951</v>
      </c>
      <c r="B14894" s="519" t="str">
        <f t="shared" si="232"/>
        <v>ELETROCALHA PERFURADA,COM TAMPA,TIPO "U",150X100MM,TRATAMENTO SUPERFICIAL PRE-ZINCADO A QUENTE,EXCLUSIVE CONEXOES,ACESSORIOS E FIXACAO SUPERIOR.FORNECIMENTO E COLOCACAO</v>
      </c>
      <c r="C14894" s="519" t="s">
        <v>44055</v>
      </c>
      <c r="D14894" s="519" t="s">
        <v>44040</v>
      </c>
      <c r="E14894" s="519" t="s">
        <v>44033</v>
      </c>
      <c r="I14894" s="519" t="s">
        <v>36</v>
      </c>
      <c r="J14894" s="650">
        <v>85.14</v>
      </c>
    </row>
    <row r="14895" spans="1:10">
      <c r="A14895" s="519" t="s">
        <v>14952</v>
      </c>
      <c r="B14895" s="519" t="str">
        <f t="shared" si="232"/>
        <v>ELETROCALHA PERFURADA,COM TAMPA,TIPO "U",200X100MM,TRATAMENTO SUPERFICIAL PRE-ZINCADO A QUENTE,EXCLUSIVE CONEXOES,ACESSORIOS E FIXACAO SUPERIOR.FORNECIMENTO E COLOCACAO</v>
      </c>
      <c r="C14895" s="519" t="s">
        <v>44056</v>
      </c>
      <c r="D14895" s="519" t="s">
        <v>44040</v>
      </c>
      <c r="E14895" s="519" t="s">
        <v>44033</v>
      </c>
      <c r="I14895" s="519" t="s">
        <v>36</v>
      </c>
      <c r="J14895" s="650">
        <v>99.76</v>
      </c>
    </row>
    <row r="14896" spans="1:10">
      <c r="A14896" s="519" t="s">
        <v>14953</v>
      </c>
      <c r="B14896" s="519" t="str">
        <f t="shared" si="232"/>
        <v>ELETROCALHA PERFURADA,COM TAMPA,TIPO "U",200X100MM,TRATAMENTO SUPERFICIAL PRE-ZINCADO A QUENTE,EXCLUSIVE CONEXOES,ACESSORIOS E FIXACAO SUPERIOR.FORNECIMENTO E COLOCACAO</v>
      </c>
      <c r="C14896" s="519" t="s">
        <v>44056</v>
      </c>
      <c r="D14896" s="519" t="s">
        <v>44040</v>
      </c>
      <c r="E14896" s="519" t="s">
        <v>44033</v>
      </c>
      <c r="I14896" s="519" t="s">
        <v>36</v>
      </c>
      <c r="J14896" s="650">
        <v>94.34</v>
      </c>
    </row>
    <row r="14897" spans="1:10">
      <c r="A14897" s="519" t="s">
        <v>14954</v>
      </c>
      <c r="B14897" s="519" t="str">
        <f t="shared" si="232"/>
        <v>ELETROCALHA PERFURADA,COM TAMPA,TIPO "U",300X100MM,TRATAMENTO SUPERFICIAL PRE-ZINCADO A QUENTE,EXCLUSIVE CONEXOES,ACESSORIOS E FIXACAO SUPERIOR.FORNECIMENTO E COLOCACAO</v>
      </c>
      <c r="C14897" s="519" t="s">
        <v>44060</v>
      </c>
      <c r="D14897" s="519" t="s">
        <v>44040</v>
      </c>
      <c r="E14897" s="519" t="s">
        <v>44033</v>
      </c>
      <c r="I14897" s="519" t="s">
        <v>36</v>
      </c>
      <c r="J14897" s="650">
        <v>145.09</v>
      </c>
    </row>
    <row r="14898" spans="1:10">
      <c r="A14898" s="519" t="s">
        <v>14955</v>
      </c>
      <c r="B14898" s="519" t="str">
        <f t="shared" si="232"/>
        <v>ELETROCALHA PERFURADA,COM TAMPA,TIPO "U",300X100MM,TRATAMENTO SUPERFICIAL PRE-ZINCADO A QUENTE,EXCLUSIVE CONEXOES,ACESSORIOS E FIXACAO SUPERIOR.FORNECIMENTO E COLOCACAO</v>
      </c>
      <c r="C14898" s="519" t="s">
        <v>44060</v>
      </c>
      <c r="D14898" s="519" t="s">
        <v>44040</v>
      </c>
      <c r="E14898" s="519" t="s">
        <v>44033</v>
      </c>
      <c r="I14898" s="519" t="s">
        <v>36</v>
      </c>
      <c r="J14898" s="650">
        <v>139.66999999999999</v>
      </c>
    </row>
    <row r="14899" spans="1:10">
      <c r="A14899" s="519" t="s">
        <v>14956</v>
      </c>
      <c r="B14899" s="519" t="str">
        <f t="shared" si="232"/>
        <v>ELETROCALHA PERFURADA,COM TAMPA,TIPO "U",400X100MM,TRATAMENTO SUPERFICIAL PRE-ZINCADO A QUENTE,EXCLUSIVE CONEXOES,ACESSORIOS E FIXACAO SUPERIOR.FORNECIMENTO E COLOCACAO</v>
      </c>
      <c r="C14899" s="519" t="s">
        <v>44058</v>
      </c>
      <c r="D14899" s="519" t="s">
        <v>44040</v>
      </c>
      <c r="E14899" s="519" t="s">
        <v>44033</v>
      </c>
      <c r="I14899" s="519" t="s">
        <v>36</v>
      </c>
      <c r="J14899" s="650">
        <v>171.57</v>
      </c>
    </row>
    <row r="14900" spans="1:10">
      <c r="A14900" s="519" t="s">
        <v>14957</v>
      </c>
      <c r="B14900" s="519" t="str">
        <f t="shared" si="232"/>
        <v>ELETROCALHA PERFURADA,COM TAMPA,TIPO "U",400X100MM,TRATAMENTO SUPERFICIAL PRE-ZINCADO A QUENTE,EXCLUSIVE CONEXOES,ACESSORIOS E FIXACAO SUPERIOR.FORNECIMENTO E COLOCACAO</v>
      </c>
      <c r="C14900" s="519" t="s">
        <v>44058</v>
      </c>
      <c r="D14900" s="519" t="s">
        <v>44040</v>
      </c>
      <c r="E14900" s="519" t="s">
        <v>44033</v>
      </c>
      <c r="I14900" s="519" t="s">
        <v>36</v>
      </c>
      <c r="J14900" s="650">
        <v>166.15</v>
      </c>
    </row>
    <row r="14901" spans="1:10">
      <c r="A14901" s="519" t="s">
        <v>14958</v>
      </c>
      <c r="B14901" s="519" t="str">
        <f t="shared" si="232"/>
        <v>ELETROCALHA LISA,COM TAMPA,TIPO "U",50X50MM,TRATAMENTO SUPERFICIAL PRE-ZINCADO A QUENTE,INCLUSIVE CONEXOES,ACESSORIOS EFIXACAO SUPERIOR.FORNECIMENTO E COLOCACAO</v>
      </c>
      <c r="C14901" s="519" t="s">
        <v>44061</v>
      </c>
      <c r="D14901" s="519" t="s">
        <v>44062</v>
      </c>
      <c r="E14901" s="519" t="s">
        <v>44063</v>
      </c>
      <c r="I14901" s="519" t="s">
        <v>36</v>
      </c>
      <c r="J14901" s="650">
        <v>84.04</v>
      </c>
    </row>
    <row r="14902" spans="1:10">
      <c r="A14902" s="519" t="s">
        <v>14959</v>
      </c>
      <c r="B14902" s="519" t="str">
        <f t="shared" si="232"/>
        <v>ELETROCALHA LISA,COM TAMPA,TIPO "U",50X50MM,TRATAMENTO SUPERFICIAL PRE-ZINCADO A QUENTE,INCLUSIVE CONEXOES,ACESSORIOS EFIXACAO SUPERIOR.FORNECIMENTO E COLOCACAO</v>
      </c>
      <c r="C14902" s="519" t="s">
        <v>44061</v>
      </c>
      <c r="D14902" s="519" t="s">
        <v>44062</v>
      </c>
      <c r="E14902" s="519" t="s">
        <v>44063</v>
      </c>
      <c r="I14902" s="519" t="s">
        <v>36</v>
      </c>
      <c r="J14902" s="650">
        <v>78.62</v>
      </c>
    </row>
    <row r="14903" spans="1:10">
      <c r="A14903" s="519" t="s">
        <v>14960</v>
      </c>
      <c r="B14903" s="519" t="str">
        <f t="shared" si="232"/>
        <v>ELETROCALHA LISA,COM TAMPA,TIPO "U",100X50MM,TRATAMENTO SUPERFICIAL PRE-ZINCADO A QUENTE,INCLUSIVE CONEXOES,ACESSORIOS EFIXACAO SUPERIOR.FORNECIMENTO E COLOCACAO</v>
      </c>
      <c r="C14903" s="519" t="s">
        <v>44064</v>
      </c>
      <c r="D14903" s="519" t="s">
        <v>44065</v>
      </c>
      <c r="E14903" s="519" t="s">
        <v>44063</v>
      </c>
      <c r="I14903" s="519" t="s">
        <v>36</v>
      </c>
      <c r="J14903" s="650">
        <v>95.48</v>
      </c>
    </row>
    <row r="14904" spans="1:10">
      <c r="A14904" s="519" t="s">
        <v>14961</v>
      </c>
      <c r="B14904" s="519" t="str">
        <f t="shared" si="232"/>
        <v>ELETROCALHA LISA,COM TAMPA,TIPO "U",100X50MM,TRATAMENTO SUPERFICIAL PRE-ZINCADO A QUENTE,INCLUSIVE CONEXOES,ACESSORIOS EFIXACAO SUPERIOR.FORNECIMENTO E COLOCACAO</v>
      </c>
      <c r="C14904" s="519" t="s">
        <v>44064</v>
      </c>
      <c r="D14904" s="519" t="s">
        <v>44065</v>
      </c>
      <c r="E14904" s="519" t="s">
        <v>44063</v>
      </c>
      <c r="I14904" s="519" t="s">
        <v>36</v>
      </c>
      <c r="J14904" s="650">
        <v>90.06</v>
      </c>
    </row>
    <row r="14905" spans="1:10">
      <c r="A14905" s="519" t="s">
        <v>14962</v>
      </c>
      <c r="B14905" s="519" t="str">
        <f t="shared" si="232"/>
        <v>ELETROCALHA LISA,COM TAMPA,TIPO "U",150X50MM,TRATAMENTO SUPERFICIAL PRE-ZINCADO A QUENTE,INCLUSIVE CONEXOES,ACESSORIOS EFIXACAO SUPERIOR.FORNECIMENTO E COLOCACAO</v>
      </c>
      <c r="C14905" s="519" t="s">
        <v>44066</v>
      </c>
      <c r="D14905" s="519" t="s">
        <v>44065</v>
      </c>
      <c r="E14905" s="519" t="s">
        <v>44063</v>
      </c>
      <c r="I14905" s="519" t="s">
        <v>36</v>
      </c>
      <c r="J14905" s="650">
        <v>106.85</v>
      </c>
    </row>
    <row r="14906" spans="1:10">
      <c r="A14906" s="519" t="s">
        <v>14963</v>
      </c>
      <c r="B14906" s="519" t="str">
        <f t="shared" si="232"/>
        <v>ELETROCALHA LISA,COM TAMPA,TIPO "U",150X50MM,TRATAMENTO SUPERFICIAL PRE-ZINCADO A QUENTE,INCLUSIVE CONEXOES,ACESSORIOS EFIXACAO SUPERIOR.FORNECIMENTO E COLOCACAO</v>
      </c>
      <c r="C14906" s="519" t="s">
        <v>44066</v>
      </c>
      <c r="D14906" s="519" t="s">
        <v>44065</v>
      </c>
      <c r="E14906" s="519" t="s">
        <v>44063</v>
      </c>
      <c r="I14906" s="519" t="s">
        <v>36</v>
      </c>
      <c r="J14906" s="650">
        <v>101.43</v>
      </c>
    </row>
    <row r="14907" spans="1:10">
      <c r="A14907" s="519" t="s">
        <v>14964</v>
      </c>
      <c r="B14907" s="519" t="str">
        <f t="shared" si="232"/>
        <v>ELETROCALHA LISA,COM TAMPA,TIPO "U",200X50MM,TRATAMENTO SUPERFICIAL PRE-ZINCADO A QUENTE,INCLUSIVE CONEXOES,ACESSORIOS EFIXACAO SUPERIOR.FORNECIMENTO E COLOCACAO</v>
      </c>
      <c r="C14907" s="519" t="s">
        <v>44067</v>
      </c>
      <c r="D14907" s="519" t="s">
        <v>44065</v>
      </c>
      <c r="E14907" s="519" t="s">
        <v>44063</v>
      </c>
      <c r="I14907" s="519" t="s">
        <v>36</v>
      </c>
      <c r="J14907" s="650">
        <v>118.45</v>
      </c>
    </row>
    <row r="14908" spans="1:10">
      <c r="A14908" s="519" t="s">
        <v>14965</v>
      </c>
      <c r="B14908" s="519" t="str">
        <f t="shared" si="232"/>
        <v>ELETROCALHA LISA,COM TAMPA,TIPO "U",200X50MM,TRATAMENTO SUPERFICIAL PRE-ZINCADO A QUENTE,INCLUSIVE CONEXOES,ACESSORIOS EFIXACAO SUPERIOR.FORNECIMENTO E COLOCACAO</v>
      </c>
      <c r="C14908" s="519" t="s">
        <v>44067</v>
      </c>
      <c r="D14908" s="519" t="s">
        <v>44065</v>
      </c>
      <c r="E14908" s="519" t="s">
        <v>44063</v>
      </c>
      <c r="I14908" s="519" t="s">
        <v>36</v>
      </c>
      <c r="J14908" s="650">
        <v>113.03</v>
      </c>
    </row>
    <row r="14909" spans="1:10">
      <c r="A14909" s="519" t="s">
        <v>14966</v>
      </c>
      <c r="B14909" s="519" t="str">
        <f t="shared" si="232"/>
        <v>ELETROCALHA LISA,COM TAMPA,TIPO "U",300X50MM,TRATAMENTO SUPERFICIAL PRE-ZINCADO A QUENTE,INCLUSIVE CONEXOES,ACESSORIOS EFIXACAO SUPERIOR.FORNECIMENTO E COLOCACAO</v>
      </c>
      <c r="C14909" s="519" t="s">
        <v>44068</v>
      </c>
      <c r="D14909" s="519" t="s">
        <v>44065</v>
      </c>
      <c r="E14909" s="519" t="s">
        <v>44063</v>
      </c>
      <c r="I14909" s="519" t="s">
        <v>36</v>
      </c>
      <c r="J14909" s="650">
        <v>157.36000000000001</v>
      </c>
    </row>
    <row r="14910" spans="1:10">
      <c r="A14910" s="519" t="s">
        <v>14967</v>
      </c>
      <c r="B14910" s="519" t="str">
        <f t="shared" si="232"/>
        <v>ELETROCALHA LISA,COM TAMPA,TIPO "U",300X50MM,TRATAMENTO SUPERFICIAL PRE-ZINCADO A QUENTE,INCLUSIVE CONEXOES,ACESSORIOS EFIXACAO SUPERIOR.FORNECIMENTO E COLOCACAO</v>
      </c>
      <c r="C14910" s="519" t="s">
        <v>44068</v>
      </c>
      <c r="D14910" s="519" t="s">
        <v>44065</v>
      </c>
      <c r="E14910" s="519" t="s">
        <v>44063</v>
      </c>
      <c r="I14910" s="519" t="s">
        <v>36</v>
      </c>
      <c r="J14910" s="650">
        <v>151.94</v>
      </c>
    </row>
    <row r="14911" spans="1:10">
      <c r="A14911" s="519" t="s">
        <v>14968</v>
      </c>
      <c r="B14911" s="519" t="str">
        <f t="shared" si="232"/>
        <v>ELETROCALHA LISA,COM TAMPA,TIPO "U",400X50MM,TRATAMENTO SUPERFICIAL PRE-ZINCADO A QUENTE,INCLUSIVE CONEXOES,ACESSORIOS EFIXACAO SUPERIOR.FORNECIMENTO E COLOCACAO</v>
      </c>
      <c r="C14911" s="519" t="s">
        <v>44069</v>
      </c>
      <c r="D14911" s="519" t="s">
        <v>44065</v>
      </c>
      <c r="E14911" s="519" t="s">
        <v>44063</v>
      </c>
      <c r="I14911" s="519" t="s">
        <v>36</v>
      </c>
      <c r="J14911" s="650">
        <v>200.94</v>
      </c>
    </row>
    <row r="14912" spans="1:10">
      <c r="A14912" s="519" t="s">
        <v>14969</v>
      </c>
      <c r="B14912" s="519" t="str">
        <f t="shared" si="232"/>
        <v>ELETROCALHA LISA,COM TAMPA,TIPO "U",400X50MM,TRATAMENTO SUPERFICIAL PRE-ZINCADO A QUENTE,INCLUSIVE CONEXOES,ACESSORIOS EFIXACAO SUPERIOR.FORNECIMENTO E COLOCACAO</v>
      </c>
      <c r="C14912" s="519" t="s">
        <v>44069</v>
      </c>
      <c r="D14912" s="519" t="s">
        <v>44065</v>
      </c>
      <c r="E14912" s="519" t="s">
        <v>44063</v>
      </c>
      <c r="I14912" s="519" t="s">
        <v>36</v>
      </c>
      <c r="J14912" s="650">
        <v>195.52</v>
      </c>
    </row>
    <row r="14913" spans="1:10">
      <c r="A14913" s="519" t="s">
        <v>14970</v>
      </c>
      <c r="B14913" s="519" t="str">
        <f t="shared" si="232"/>
        <v>ELETROCALHA LISA,COM TAMPA,TIPO "U",100X75MM,TRATAMENTO SUPERFICIAL PRE-ZINCADO A QUENTE,INCLUSIVE CONEXOES,ACESSORIOS EFIXACAO SUPERIOR.FORNECIMENTO E COLOCACAO</v>
      </c>
      <c r="C14913" s="519" t="s">
        <v>44070</v>
      </c>
      <c r="D14913" s="519" t="s">
        <v>44065</v>
      </c>
      <c r="E14913" s="519" t="s">
        <v>44063</v>
      </c>
      <c r="I14913" s="519" t="s">
        <v>36</v>
      </c>
      <c r="J14913" s="650">
        <v>101.98</v>
      </c>
    </row>
    <row r="14914" spans="1:10">
      <c r="A14914" s="519" t="s">
        <v>14971</v>
      </c>
      <c r="B14914" s="519" t="str">
        <f t="shared" si="232"/>
        <v>ELETROCALHA LISA,COM TAMPA,TIPO "U",100X75MM,TRATAMENTO SUPERFICIAL PRE-ZINCADO A QUENTE,INCLUSIVE CONEXOES,ACESSORIOS EFIXACAO SUPERIOR.FORNECIMENTO E COLOCACAO</v>
      </c>
      <c r="C14914" s="519" t="s">
        <v>44070</v>
      </c>
      <c r="D14914" s="519" t="s">
        <v>44065</v>
      </c>
      <c r="E14914" s="519" t="s">
        <v>44063</v>
      </c>
      <c r="I14914" s="519" t="s">
        <v>36</v>
      </c>
      <c r="J14914" s="650">
        <v>96.56</v>
      </c>
    </row>
    <row r="14915" spans="1:10">
      <c r="A14915" s="519" t="s">
        <v>14972</v>
      </c>
      <c r="B14915" s="519" t="str">
        <f t="shared" si="232"/>
        <v>ELETROCALHA LISA,COM TAMPA,TIPO "U",150X75MM,TRATAMENTO SUPERFICIAL PRE-ZINCADO A QUENTE,INCLUSIVE CONEXOES,ACESSORIOS EFIXACAO SUPERIOR.FORNECIMENTO E COLOCACAO</v>
      </c>
      <c r="C14915" s="519" t="s">
        <v>44071</v>
      </c>
      <c r="D14915" s="519" t="s">
        <v>44065</v>
      </c>
      <c r="E14915" s="519" t="s">
        <v>44063</v>
      </c>
      <c r="I14915" s="519" t="s">
        <v>36</v>
      </c>
      <c r="J14915" s="650">
        <v>113.56</v>
      </c>
    </row>
    <row r="14916" spans="1:10">
      <c r="A14916" s="519" t="s">
        <v>14973</v>
      </c>
      <c r="B14916" s="519" t="str">
        <f t="shared" si="232"/>
        <v>ELETROCALHA LISA,COM TAMPA,TIPO "U",150X75MM,TRATAMENTO SUPERFICIAL PRE-ZINCADO A QUENTE,INCLUSIVE CONEXOES,ACESSORIOS EFIXACAO SUPERIOR.FORNECIMENTO E COLOCACAO</v>
      </c>
      <c r="C14916" s="519" t="s">
        <v>44071</v>
      </c>
      <c r="D14916" s="519" t="s">
        <v>44065</v>
      </c>
      <c r="E14916" s="519" t="s">
        <v>44063</v>
      </c>
      <c r="I14916" s="519" t="s">
        <v>36</v>
      </c>
      <c r="J14916" s="650">
        <v>108.14</v>
      </c>
    </row>
    <row r="14917" spans="1:10">
      <c r="A14917" s="519" t="s">
        <v>14974</v>
      </c>
      <c r="B14917" s="519" t="str">
        <f t="shared" si="232"/>
        <v>ELETROCALHA LISA,COM TAMPA,TIPO "U",200X75MM,TRATAMENTO SUPERFICIAL PRE-ZINCADO A QUENTE,INCLUSIVE CONEXOES,ACESSORIOS EFIXACAO SUPERIOR.FORNECIMENTO E COLOCACAO</v>
      </c>
      <c r="C14917" s="519" t="s">
        <v>44072</v>
      </c>
      <c r="D14917" s="519" t="s">
        <v>44065</v>
      </c>
      <c r="E14917" s="519" t="s">
        <v>44063</v>
      </c>
      <c r="I14917" s="519" t="s">
        <v>36</v>
      </c>
      <c r="J14917" s="650">
        <v>124.97</v>
      </c>
    </row>
    <row r="14918" spans="1:10">
      <c r="A14918" s="519" t="s">
        <v>14975</v>
      </c>
      <c r="B14918" s="519" t="str">
        <f t="shared" si="232"/>
        <v>ELETROCALHA LISA,COM TAMPA,TIPO "U",200X75MM,TRATAMENTO SUPERFICIAL PRE-ZINCADO A QUENTE,INCLUSIVE CONEXOES,ACESSORIOS EFIXACAO SUPERIOR.FORNECIMENTO E COLOCACAO</v>
      </c>
      <c r="C14918" s="519" t="s">
        <v>44072</v>
      </c>
      <c r="D14918" s="519" t="s">
        <v>44065</v>
      </c>
      <c r="E14918" s="519" t="s">
        <v>44063</v>
      </c>
      <c r="I14918" s="519" t="s">
        <v>36</v>
      </c>
      <c r="J14918" s="650">
        <v>119.56</v>
      </c>
    </row>
    <row r="14919" spans="1:10">
      <c r="A14919" s="519" t="s">
        <v>14976</v>
      </c>
      <c r="B14919" s="519" t="str">
        <f t="shared" si="232"/>
        <v>ELETROCALHA LISA,COM TAMPA,TIPO "U",300X75MM,TRATAMENTO SUPERFICIAL PRE-ZINCADO A QUENTE,INCLUSIVE CONEXOES,ACESSORIOS EFIXACAO SUPERIOR.FORNECIMENTO E COLOCACAO</v>
      </c>
      <c r="C14919" s="519" t="s">
        <v>44073</v>
      </c>
      <c r="D14919" s="519" t="s">
        <v>44065</v>
      </c>
      <c r="E14919" s="519" t="s">
        <v>44063</v>
      </c>
      <c r="I14919" s="519" t="s">
        <v>36</v>
      </c>
      <c r="J14919" s="650">
        <v>166.72</v>
      </c>
    </row>
    <row r="14920" spans="1:10">
      <c r="A14920" s="519" t="s">
        <v>14977</v>
      </c>
      <c r="B14920" s="519" t="str">
        <f t="shared" ref="B14920:B14983" si="233">C14920&amp;D14920&amp;E14920&amp;F14920&amp;G14920&amp;H14920</f>
        <v>ELETROCALHA LISA,COM TAMPA,TIPO "U",300X75MM,TRATAMENTO SUPERFICIAL PRE-ZINCADO A QUENTE,INCLUSIVE CONEXOES,ACESSORIOS EFIXACAO SUPERIOR.FORNECIMENTO E COLOCACAO</v>
      </c>
      <c r="C14920" s="519" t="s">
        <v>44073</v>
      </c>
      <c r="D14920" s="519" t="s">
        <v>44065</v>
      </c>
      <c r="E14920" s="519" t="s">
        <v>44063</v>
      </c>
      <c r="I14920" s="519" t="s">
        <v>36</v>
      </c>
      <c r="J14920" s="650">
        <v>161.30000000000001</v>
      </c>
    </row>
    <row r="14921" spans="1:10">
      <c r="A14921" s="519" t="s">
        <v>14978</v>
      </c>
      <c r="B14921" s="519" t="str">
        <f t="shared" si="233"/>
        <v>ELETROCALHA LISA,COM TAMPA,TIPO "U",400X75MM,TRATAMENTO SUPERFICIAL PRE-ZINCADO A QUENTE,INCLUSIVE CONEXOES,ACESSORIOS EFIXACAO SUPERIOR.FORNECIMENTO E COLOCACAO</v>
      </c>
      <c r="C14921" s="519" t="s">
        <v>44074</v>
      </c>
      <c r="D14921" s="519" t="s">
        <v>44065</v>
      </c>
      <c r="E14921" s="519" t="s">
        <v>44063</v>
      </c>
      <c r="I14921" s="519" t="s">
        <v>36</v>
      </c>
      <c r="J14921" s="650">
        <v>209.98</v>
      </c>
    </row>
    <row r="14922" spans="1:10">
      <c r="A14922" s="519" t="s">
        <v>14979</v>
      </c>
      <c r="B14922" s="519" t="str">
        <f t="shared" si="233"/>
        <v>ELETROCALHA LISA,COM TAMPA,TIPO "U",400X75MM,TRATAMENTO SUPERFICIAL PRE-ZINCADO A QUENTE,INCLUSIVE CONEXOES,ACESSORIOS EFIXACAO SUPERIOR.FORNECIMENTO E COLOCACAO</v>
      </c>
      <c r="C14922" s="519" t="s">
        <v>44074</v>
      </c>
      <c r="D14922" s="519" t="s">
        <v>44065</v>
      </c>
      <c r="E14922" s="519" t="s">
        <v>44063</v>
      </c>
      <c r="I14922" s="519" t="s">
        <v>36</v>
      </c>
      <c r="J14922" s="650">
        <v>204.57</v>
      </c>
    </row>
    <row r="14923" spans="1:10">
      <c r="A14923" s="519" t="s">
        <v>14980</v>
      </c>
      <c r="B14923" s="519" t="str">
        <f t="shared" si="233"/>
        <v>ELETROCALHA LISA,COM TAMPA,TIPO "U",100X100MM,TRATAMENTO SUPERFICIAL PRE-ZINCADO A QUENTE,INCLUSIVE CONEXOES,ACESSORIOSE FIXACAO SUPERIOR.FORNECIMENTO E COLOCACAO</v>
      </c>
      <c r="C14923" s="519" t="s">
        <v>44075</v>
      </c>
      <c r="D14923" s="519" t="s">
        <v>44076</v>
      </c>
      <c r="E14923" s="519" t="s">
        <v>44077</v>
      </c>
      <c r="I14923" s="519" t="s">
        <v>36</v>
      </c>
      <c r="J14923" s="650">
        <v>107.82</v>
      </c>
    </row>
    <row r="14924" spans="1:10">
      <c r="A14924" s="519" t="s">
        <v>14981</v>
      </c>
      <c r="B14924" s="519" t="str">
        <f t="shared" si="233"/>
        <v>ELETROCALHA LISA,COM TAMPA,TIPO "U",100X100MM,TRATAMENTO SUPERFICIAL PRE-ZINCADO A QUENTE,INCLUSIVE CONEXOES,ACESSORIOSE FIXACAO SUPERIOR.FORNECIMENTO E COLOCACAO</v>
      </c>
      <c r="C14924" s="519" t="s">
        <v>44075</v>
      </c>
      <c r="D14924" s="519" t="s">
        <v>44076</v>
      </c>
      <c r="E14924" s="519" t="s">
        <v>44077</v>
      </c>
      <c r="I14924" s="519" t="s">
        <v>36</v>
      </c>
      <c r="J14924" s="650">
        <v>102.4</v>
      </c>
    </row>
    <row r="14925" spans="1:10">
      <c r="A14925" s="519" t="s">
        <v>14982</v>
      </c>
      <c r="B14925" s="519" t="str">
        <f t="shared" si="233"/>
        <v>ELETROCALHA LISA,COM TAMPA,TIPO "U",150X100MM,TRATAMENTO SUPERFICIAL PRE-ZINCADO A QUENTE,INCLUSIVE CONEXOES,ACESSORIOSE FIXACAO SUPERIOR.FORNECIMENTO E COLOCACAO</v>
      </c>
      <c r="C14925" s="519" t="s">
        <v>44078</v>
      </c>
      <c r="D14925" s="519" t="s">
        <v>44076</v>
      </c>
      <c r="E14925" s="519" t="s">
        <v>44077</v>
      </c>
      <c r="I14925" s="519" t="s">
        <v>36</v>
      </c>
      <c r="J14925" s="650">
        <v>118.75</v>
      </c>
    </row>
    <row r="14926" spans="1:10">
      <c r="A14926" s="519" t="s">
        <v>14983</v>
      </c>
      <c r="B14926" s="519" t="str">
        <f t="shared" si="233"/>
        <v>ELETROCALHA LISA,COM TAMPA,TIPO "U",150X100MM,TRATAMENTO SUPERFICIAL PRE-ZINCADO A QUENTE,INCLUSIVE CONEXOES,ACESSORIOSE FIXACAO SUPERIOR.FORNECIMENTO E COLOCACAO</v>
      </c>
      <c r="C14926" s="519" t="s">
        <v>44078</v>
      </c>
      <c r="D14926" s="519" t="s">
        <v>44076</v>
      </c>
      <c r="E14926" s="519" t="s">
        <v>44077</v>
      </c>
      <c r="I14926" s="519" t="s">
        <v>36</v>
      </c>
      <c r="J14926" s="650">
        <v>113.33</v>
      </c>
    </row>
    <row r="14927" spans="1:10">
      <c r="A14927" s="519" t="s">
        <v>14984</v>
      </c>
      <c r="B14927" s="519" t="str">
        <f t="shared" si="233"/>
        <v>ELETROCALHA LISA,COM TAMPA,TIPO "U",200X100MM,TRATAMENTO SUPERFICIAL PRE-ZINCADO A QUENTE,INCLUSIVE CONEXOES,ACESSORIOSE FIXACAO SUPERIOR.FORNECIMENTO E COLOCACAO</v>
      </c>
      <c r="C14927" s="519" t="s">
        <v>44079</v>
      </c>
      <c r="D14927" s="519" t="s">
        <v>44076</v>
      </c>
      <c r="E14927" s="519" t="s">
        <v>44077</v>
      </c>
      <c r="I14927" s="519" t="s">
        <v>36</v>
      </c>
      <c r="J14927" s="650">
        <v>131.5</v>
      </c>
    </row>
    <row r="14928" spans="1:10">
      <c r="A14928" s="519" t="s">
        <v>14985</v>
      </c>
      <c r="B14928" s="519" t="str">
        <f t="shared" si="233"/>
        <v>ELETROCALHA LISA,COM TAMPA,TIPO "U",200X100MM,TRATAMENTO SUPERFICIAL PRE-ZINCADO A QUENTE,INCLUSIVE CONEXOES,ACESSORIOSE FIXACAO SUPERIOR.FORNECIMENTO E COLOCACAO</v>
      </c>
      <c r="C14928" s="519" t="s">
        <v>44079</v>
      </c>
      <c r="D14928" s="519" t="s">
        <v>44076</v>
      </c>
      <c r="E14928" s="519" t="s">
        <v>44077</v>
      </c>
      <c r="I14928" s="519" t="s">
        <v>36</v>
      </c>
      <c r="J14928" s="650">
        <v>126.08</v>
      </c>
    </row>
    <row r="14929" spans="1:10">
      <c r="A14929" s="519" t="s">
        <v>14986</v>
      </c>
      <c r="B14929" s="519" t="str">
        <f t="shared" si="233"/>
        <v>ELETROCALHA LISA,COM TAMPA,TIPO "U",300X100MM,TRATAMENTO SUPERFICIAL PRE-ZINCADO A QUENTE,INCLUSIVE CONEXOES,ACESSORIOSE FIXACAO SUPERIOR.FORNECIMENTO E COLOCACAO</v>
      </c>
      <c r="C14929" s="519" t="s">
        <v>44080</v>
      </c>
      <c r="D14929" s="519" t="s">
        <v>44076</v>
      </c>
      <c r="E14929" s="519" t="s">
        <v>44077</v>
      </c>
      <c r="I14929" s="519" t="s">
        <v>36</v>
      </c>
      <c r="J14929" s="650">
        <v>174.69</v>
      </c>
    </row>
    <row r="14930" spans="1:10">
      <c r="A14930" s="519" t="s">
        <v>14987</v>
      </c>
      <c r="B14930" s="519" t="str">
        <f t="shared" si="233"/>
        <v>ELETROCALHA LISA,COM TAMPA,TIPO "U",300X100MM,TRATAMENTO SUPERFICIAL PRE-ZINCADO A QUENTE,INCLUSIVE CONEXOES,ACESSORIOSE FIXACAO SUPERIOR.FORNECIMENTO E COLOCACAO</v>
      </c>
      <c r="C14930" s="519" t="s">
        <v>44080</v>
      </c>
      <c r="D14930" s="519" t="s">
        <v>44076</v>
      </c>
      <c r="E14930" s="519" t="s">
        <v>44077</v>
      </c>
      <c r="I14930" s="519" t="s">
        <v>36</v>
      </c>
      <c r="J14930" s="650">
        <v>169.27</v>
      </c>
    </row>
    <row r="14931" spans="1:10">
      <c r="A14931" s="519" t="s">
        <v>14988</v>
      </c>
      <c r="B14931" s="519" t="str">
        <f t="shared" si="233"/>
        <v>ELETROCALHA LISA,COM TAMPA,TIPO "U",400X100MM,TRATAMENTO SUPERFICIAL PRE-ZINCADO A QUENTE,INCLUSIVE CONEXOES,ACESSORIOSE FIXACAO SUPERIOR.FORNECIMENTO E COLOCACAO</v>
      </c>
      <c r="C14931" s="519" t="s">
        <v>44081</v>
      </c>
      <c r="D14931" s="519" t="s">
        <v>44076</v>
      </c>
      <c r="E14931" s="519" t="s">
        <v>44077</v>
      </c>
      <c r="I14931" s="519" t="s">
        <v>36</v>
      </c>
      <c r="J14931" s="650">
        <v>218.94</v>
      </c>
    </row>
    <row r="14932" spans="1:10">
      <c r="A14932" s="519" t="s">
        <v>14989</v>
      </c>
      <c r="B14932" s="519" t="str">
        <f t="shared" si="233"/>
        <v>ELETROCALHA LISA,COM TAMPA,TIPO "U",400X100MM,TRATAMENTO SUPERFICIAL PRE-ZINCADO A QUENTE,INCLUSIVE CONEXOES,ACESSORIOSE FIXACAO SUPERIOR.FORNECIMENTO E COLOCACAO</v>
      </c>
      <c r="C14932" s="519" t="s">
        <v>44081</v>
      </c>
      <c r="D14932" s="519" t="s">
        <v>44076</v>
      </c>
      <c r="E14932" s="519" t="s">
        <v>44077</v>
      </c>
      <c r="I14932" s="519" t="s">
        <v>36</v>
      </c>
      <c r="J14932" s="650">
        <v>213.52</v>
      </c>
    </row>
    <row r="14933" spans="1:10">
      <c r="A14933" s="519" t="s">
        <v>14990</v>
      </c>
      <c r="B14933" s="519" t="str">
        <f t="shared" si="233"/>
        <v>ELETROCALHA LISA,COM TAMPA,TIPO "U",50X50MM,TRATAMENTO SUPERFICIAL PRE-ZINCADO A QUENTE,EXCLUSIVE CONEXOES,ACESSORIOS EFIXACAO SUPERIOR.FORNECIMENTO E COLOCACAO</v>
      </c>
      <c r="C14933" s="519" t="s">
        <v>44061</v>
      </c>
      <c r="D14933" s="519" t="s">
        <v>44082</v>
      </c>
      <c r="E14933" s="519" t="s">
        <v>44063</v>
      </c>
      <c r="I14933" s="519" t="s">
        <v>36</v>
      </c>
      <c r="J14933" s="650">
        <v>62.02</v>
      </c>
    </row>
    <row r="14934" spans="1:10">
      <c r="A14934" s="519" t="s">
        <v>14991</v>
      </c>
      <c r="B14934" s="519" t="str">
        <f t="shared" si="233"/>
        <v>ELETROCALHA LISA,COM TAMPA,TIPO "U",50X50MM,TRATAMENTO SUPERFICIAL PRE-ZINCADO A QUENTE,EXCLUSIVE CONEXOES,ACESSORIOS EFIXACAO SUPERIOR.FORNECIMENTO E COLOCACAO</v>
      </c>
      <c r="C14934" s="519" t="s">
        <v>44061</v>
      </c>
      <c r="D14934" s="519" t="s">
        <v>44082</v>
      </c>
      <c r="E14934" s="519" t="s">
        <v>44063</v>
      </c>
      <c r="I14934" s="519" t="s">
        <v>36</v>
      </c>
      <c r="J14934" s="650">
        <v>56.6</v>
      </c>
    </row>
    <row r="14935" spans="1:10">
      <c r="A14935" s="519" t="s">
        <v>14992</v>
      </c>
      <c r="B14935" s="519" t="str">
        <f t="shared" si="233"/>
        <v>ELETROCALHA LISA,COM TAMPA,TIPO "U",100X50MM,TRATAMENTO SUPERFICIAL PRE-ZINCADO A QUENTE,EXCLUSIVE CONEXOES,ACESSORIOS EFIXACAO SUPERIOR.FORNECIMENTO E COLOCACAO</v>
      </c>
      <c r="C14935" s="519" t="s">
        <v>44064</v>
      </c>
      <c r="D14935" s="519" t="s">
        <v>44083</v>
      </c>
      <c r="E14935" s="519" t="s">
        <v>44063</v>
      </c>
      <c r="I14935" s="519" t="s">
        <v>36</v>
      </c>
      <c r="J14935" s="650">
        <v>71.2</v>
      </c>
    </row>
    <row r="14936" spans="1:10">
      <c r="A14936" s="519" t="s">
        <v>14993</v>
      </c>
      <c r="B14936" s="519" t="str">
        <f t="shared" si="233"/>
        <v>ELETROCALHA LISA,COM TAMPA,TIPO "U",100X50MM,TRATAMENTO SUPERFICIAL PRE-ZINCADO A QUENTE,EXCLUSIVE CONEXOES,ACESSORIOS EFIXACAO SUPERIOR.FORNECIMENTO E COLOCACAO</v>
      </c>
      <c r="C14936" s="519" t="s">
        <v>44064</v>
      </c>
      <c r="D14936" s="519" t="s">
        <v>44083</v>
      </c>
      <c r="E14936" s="519" t="s">
        <v>44063</v>
      </c>
      <c r="I14936" s="519" t="s">
        <v>36</v>
      </c>
      <c r="J14936" s="650">
        <v>65.790000000000006</v>
      </c>
    </row>
    <row r="14937" spans="1:10">
      <c r="A14937" s="519" t="s">
        <v>14994</v>
      </c>
      <c r="B14937" s="519" t="str">
        <f t="shared" si="233"/>
        <v>ELETROCALHA LISA,COM TAMPA,TIPO "U",150X50MM,TRATAMENTO SUPERFICIAL PRE-ZINCADO A QUENTE,EXCLUSIVE CONEXOES,ACESSORIOS EFIXACAO SUPERIOR.FORNECIMENTO E COLOCACAO</v>
      </c>
      <c r="C14937" s="519" t="s">
        <v>44066</v>
      </c>
      <c r="D14937" s="519" t="s">
        <v>44083</v>
      </c>
      <c r="E14937" s="519" t="s">
        <v>44063</v>
      </c>
      <c r="I14937" s="519" t="s">
        <v>36</v>
      </c>
      <c r="J14937" s="650">
        <v>80.36</v>
      </c>
    </row>
    <row r="14938" spans="1:10">
      <c r="A14938" s="519" t="s">
        <v>14995</v>
      </c>
      <c r="B14938" s="519" t="str">
        <f t="shared" si="233"/>
        <v>ELETROCALHA LISA,COM TAMPA,TIPO "U",150X50MM,TRATAMENTO SUPERFICIAL PRE-ZINCADO A QUENTE,EXCLUSIVE CONEXOES,ACESSORIOS EFIXACAO SUPERIOR.FORNECIMENTO E COLOCACAO</v>
      </c>
      <c r="C14938" s="519" t="s">
        <v>44066</v>
      </c>
      <c r="D14938" s="519" t="s">
        <v>44083</v>
      </c>
      <c r="E14938" s="519" t="s">
        <v>44063</v>
      </c>
      <c r="I14938" s="519" t="s">
        <v>36</v>
      </c>
      <c r="J14938" s="650">
        <v>74.94</v>
      </c>
    </row>
    <row r="14939" spans="1:10">
      <c r="A14939" s="519" t="s">
        <v>14996</v>
      </c>
      <c r="B14939" s="519" t="str">
        <f t="shared" si="233"/>
        <v>ELETROCALHA LISA,COM TAMPA,TIPO "U",200X50MM,TRATAMENTO SUPERFICIAL PRE-ZINCADO A QUENTE,EXCLUSIVE CONEXOES,ACESSORIOS EFIXACAO SUPERIOR.FORNECIMENTO E COLOCACAO</v>
      </c>
      <c r="C14939" s="519" t="s">
        <v>44067</v>
      </c>
      <c r="D14939" s="519" t="s">
        <v>44083</v>
      </c>
      <c r="E14939" s="519" t="s">
        <v>44063</v>
      </c>
      <c r="I14939" s="519" t="s">
        <v>36</v>
      </c>
      <c r="J14939" s="650">
        <v>89.55</v>
      </c>
    </row>
    <row r="14940" spans="1:10">
      <c r="A14940" s="519" t="s">
        <v>14997</v>
      </c>
      <c r="B14940" s="519" t="str">
        <f t="shared" si="233"/>
        <v>ELETROCALHA LISA,COM TAMPA,TIPO "U",200X50MM,TRATAMENTO SUPERFICIAL PRE-ZINCADO A QUENTE,EXCLUSIVE CONEXOES,ACESSORIOS EFIXACAO SUPERIOR.FORNECIMENTO E COLOCACAO</v>
      </c>
      <c r="C14940" s="519" t="s">
        <v>44067</v>
      </c>
      <c r="D14940" s="519" t="s">
        <v>44083</v>
      </c>
      <c r="E14940" s="519" t="s">
        <v>44063</v>
      </c>
      <c r="I14940" s="519" t="s">
        <v>36</v>
      </c>
      <c r="J14940" s="650">
        <v>84.13</v>
      </c>
    </row>
    <row r="14941" spans="1:10">
      <c r="A14941" s="519" t="s">
        <v>14998</v>
      </c>
      <c r="B14941" s="519" t="str">
        <f t="shared" si="233"/>
        <v>ELETROCALHA LISA,COM TAMPA,TIPO "U",300X50MM,TRATAMENTO SUPERFICIAL PRE-ZINCADO A QUENTE,EXCLUSIVE CONEXOES,ACESSORIOS EFIXACAO SUPERIOR.FORNECIMENTO E COLOCACAO</v>
      </c>
      <c r="C14941" s="519" t="s">
        <v>44068</v>
      </c>
      <c r="D14941" s="519" t="s">
        <v>44083</v>
      </c>
      <c r="E14941" s="519" t="s">
        <v>44063</v>
      </c>
      <c r="I14941" s="519" t="s">
        <v>36</v>
      </c>
      <c r="J14941" s="650">
        <v>121.3</v>
      </c>
    </row>
    <row r="14942" spans="1:10">
      <c r="A14942" s="519" t="s">
        <v>14999</v>
      </c>
      <c r="B14942" s="519" t="str">
        <f t="shared" si="233"/>
        <v>ELETROCALHA LISA,COM TAMPA,TIPO "U",300X50MM,TRATAMENTO SUPERFICIAL PRE-ZINCADO A QUENTE,EXCLUSIVE CONEXOES,ACESSORIOS EFIXACAO SUPERIOR.FORNECIMENTO E COLOCACAO</v>
      </c>
      <c r="C14942" s="519" t="s">
        <v>44068</v>
      </c>
      <c r="D14942" s="519" t="s">
        <v>44083</v>
      </c>
      <c r="E14942" s="519" t="s">
        <v>44063</v>
      </c>
      <c r="I14942" s="519" t="s">
        <v>36</v>
      </c>
      <c r="J14942" s="650">
        <v>115.88</v>
      </c>
    </row>
    <row r="14943" spans="1:10">
      <c r="A14943" s="519" t="s">
        <v>15000</v>
      </c>
      <c r="B14943" s="519" t="str">
        <f t="shared" si="233"/>
        <v>ELETROCALHA LISA,COM TAMPA,TIPO "U",400X50MM,TRATAMENTO SUPERFICIAL PRE-ZINCADO A QUENTE,EXCLUSIVE CONEXOES,ACESSORIOS EFIXACAO SUPERIOR.FORNECIMENTO E COLOCACAO</v>
      </c>
      <c r="C14943" s="519" t="s">
        <v>44069</v>
      </c>
      <c r="D14943" s="519" t="s">
        <v>44083</v>
      </c>
      <c r="E14943" s="519" t="s">
        <v>44063</v>
      </c>
      <c r="I14943" s="519" t="s">
        <v>36</v>
      </c>
      <c r="J14943" s="650">
        <v>156.94</v>
      </c>
    </row>
    <row r="14944" spans="1:10">
      <c r="A14944" s="519" t="s">
        <v>15001</v>
      </c>
      <c r="B14944" s="519" t="str">
        <f t="shared" si="233"/>
        <v>ELETROCALHA LISA,COM TAMPA,TIPO "U",400X50MM,TRATAMENTO SUPERFICIAL PRE-ZINCADO A QUENTE,EXCLUSIVE CONEXOES,ACESSORIOS EFIXACAO SUPERIOR.FORNECIMENTO E COLOCACAO</v>
      </c>
      <c r="C14944" s="519" t="s">
        <v>44069</v>
      </c>
      <c r="D14944" s="519" t="s">
        <v>44083</v>
      </c>
      <c r="E14944" s="519" t="s">
        <v>44063</v>
      </c>
      <c r="I14944" s="519" t="s">
        <v>36</v>
      </c>
      <c r="J14944" s="650">
        <v>151.52000000000001</v>
      </c>
    </row>
    <row r="14945" spans="1:10">
      <c r="A14945" s="519" t="s">
        <v>15002</v>
      </c>
      <c r="B14945" s="519" t="str">
        <f t="shared" si="233"/>
        <v>ELETROCALHA LISA,COM TAMPA,TIPO "U",100X75MM,TRATAMENTO SUPERFICIAL PRE-ZINCADO A QUENTE,EXCLUSIVE CONEXOES,ACESSORIOS EFIXACAO SUPERIOR.FORNECIMENTO E COLOCACAO</v>
      </c>
      <c r="C14945" s="519" t="s">
        <v>44070</v>
      </c>
      <c r="D14945" s="519" t="s">
        <v>44083</v>
      </c>
      <c r="E14945" s="519" t="s">
        <v>44063</v>
      </c>
      <c r="I14945" s="519" t="s">
        <v>36</v>
      </c>
      <c r="J14945" s="650">
        <v>76.3</v>
      </c>
    </row>
    <row r="14946" spans="1:10">
      <c r="A14946" s="519" t="s">
        <v>15003</v>
      </c>
      <c r="B14946" s="519" t="str">
        <f t="shared" si="233"/>
        <v>ELETROCALHA LISA,COM TAMPA,TIPO "U",100X75MM,TRATAMENTO SUPERFICIAL PRE-ZINCADO A QUENTE,EXCLUSIVE CONEXOES,ACESSORIOS EFIXACAO SUPERIOR.FORNECIMENTO E COLOCACAO</v>
      </c>
      <c r="C14946" s="519" t="s">
        <v>44070</v>
      </c>
      <c r="D14946" s="519" t="s">
        <v>44083</v>
      </c>
      <c r="E14946" s="519" t="s">
        <v>44063</v>
      </c>
      <c r="I14946" s="519" t="s">
        <v>36</v>
      </c>
      <c r="J14946" s="650">
        <v>70.88</v>
      </c>
    </row>
    <row r="14947" spans="1:10">
      <c r="A14947" s="519" t="s">
        <v>15004</v>
      </c>
      <c r="B14947" s="519" t="str">
        <f t="shared" si="233"/>
        <v>ELETROCALHA LISA,COM TAMPA,TIPO "U",150X75MM,TRATAMENTO SUPERFICIAL PRE-ZINCADO A QUENTE,EXCLUSIVE CONEXOES,ACESSORIOS EFIXACAO SUPERIOR.FORNECIMENTO E COLOCACAO</v>
      </c>
      <c r="C14947" s="519" t="s">
        <v>44071</v>
      </c>
      <c r="D14947" s="519" t="s">
        <v>44083</v>
      </c>
      <c r="E14947" s="519" t="s">
        <v>44063</v>
      </c>
      <c r="I14947" s="519" t="s">
        <v>36</v>
      </c>
      <c r="J14947" s="650">
        <v>85.47</v>
      </c>
    </row>
    <row r="14948" spans="1:10">
      <c r="A14948" s="519" t="s">
        <v>15005</v>
      </c>
      <c r="B14948" s="519" t="str">
        <f t="shared" si="233"/>
        <v>ELETROCALHA LISA,COM TAMPA,TIPO "U",150X75MM,TRATAMENTO SUPERFICIAL PRE-ZINCADO A QUENTE,EXCLUSIVE CONEXOES,ACESSORIOS EFIXACAO SUPERIOR.FORNECIMENTO E COLOCACAO</v>
      </c>
      <c r="C14948" s="519" t="s">
        <v>44071</v>
      </c>
      <c r="D14948" s="519" t="s">
        <v>44083</v>
      </c>
      <c r="E14948" s="519" t="s">
        <v>44063</v>
      </c>
      <c r="I14948" s="519" t="s">
        <v>36</v>
      </c>
      <c r="J14948" s="650">
        <v>80.05</v>
      </c>
    </row>
    <row r="14949" spans="1:10">
      <c r="A14949" s="519" t="s">
        <v>15006</v>
      </c>
      <c r="B14949" s="519" t="str">
        <f t="shared" si="233"/>
        <v>ELETROCALHA LISA,COM TAMPA,TIPO "U",200X75MM,TRATAMENTO SUPERFICIAL PRE-ZINCADO A QUENTE,EXCLUSIVE CONEXOES,ACESSORIOS EFIXACAO SUPERIOR.FORNECIMENTO E COLOCACAO</v>
      </c>
      <c r="C14949" s="519" t="s">
        <v>44072</v>
      </c>
      <c r="D14949" s="519" t="s">
        <v>44083</v>
      </c>
      <c r="E14949" s="519" t="s">
        <v>44063</v>
      </c>
      <c r="I14949" s="519" t="s">
        <v>36</v>
      </c>
      <c r="J14949" s="650">
        <v>94.63</v>
      </c>
    </row>
    <row r="14950" spans="1:10">
      <c r="A14950" s="519" t="s">
        <v>15007</v>
      </c>
      <c r="B14950" s="519" t="str">
        <f t="shared" si="233"/>
        <v>ELETROCALHA LISA,COM TAMPA,TIPO "U",200X75MM,TRATAMENTO SUPERFICIAL PRE-ZINCADO A QUENTE,EXCLUSIVE CONEXOES,ACESSORIOS EFIXACAO SUPERIOR.FORNECIMENTO E COLOCACAO</v>
      </c>
      <c r="C14950" s="519" t="s">
        <v>44072</v>
      </c>
      <c r="D14950" s="519" t="s">
        <v>44083</v>
      </c>
      <c r="E14950" s="519" t="s">
        <v>44063</v>
      </c>
      <c r="I14950" s="519" t="s">
        <v>36</v>
      </c>
      <c r="J14950" s="650">
        <v>89.21</v>
      </c>
    </row>
    <row r="14951" spans="1:10">
      <c r="A14951" s="519" t="s">
        <v>15008</v>
      </c>
      <c r="B14951" s="519" t="str">
        <f t="shared" si="233"/>
        <v>ELETROCALHA LISA,COM TAMPA,TIPO "U",300X75MM,TRATAMENTO SUPERFICIAL PRE-ZINCADO A QUENTE,EXCLUSIVE CONEXOES,ACESSORIOS EFIXACAO SUPERIOR.FORNECIMENTO E COLOCACAO</v>
      </c>
      <c r="C14951" s="519" t="s">
        <v>44073</v>
      </c>
      <c r="D14951" s="519" t="s">
        <v>44083</v>
      </c>
      <c r="E14951" s="519" t="s">
        <v>44063</v>
      </c>
      <c r="I14951" s="519" t="s">
        <v>36</v>
      </c>
      <c r="J14951" s="650">
        <v>128.93</v>
      </c>
    </row>
    <row r="14952" spans="1:10">
      <c r="A14952" s="519" t="s">
        <v>15009</v>
      </c>
      <c r="B14952" s="519" t="str">
        <f t="shared" si="233"/>
        <v>ELETROCALHA LISA,COM TAMPA,TIPO "U",300X75MM,TRATAMENTO SUPERFICIAL PRE-ZINCADO A QUENTE,EXCLUSIVE CONEXOES,ACESSORIOS EFIXACAO SUPERIOR.FORNECIMENTO E COLOCACAO</v>
      </c>
      <c r="C14952" s="519" t="s">
        <v>44073</v>
      </c>
      <c r="D14952" s="519" t="s">
        <v>44083</v>
      </c>
      <c r="E14952" s="519" t="s">
        <v>44063</v>
      </c>
      <c r="I14952" s="519" t="s">
        <v>36</v>
      </c>
      <c r="J14952" s="650">
        <v>123.51</v>
      </c>
    </row>
    <row r="14953" spans="1:10">
      <c r="A14953" s="519" t="s">
        <v>15010</v>
      </c>
      <c r="B14953" s="519" t="str">
        <f t="shared" si="233"/>
        <v>ELETROCALHA LISA,COM TAMPA,TIPO "U",400X75MM,TRATAMENTO SUPERFICIAL PRE-ZINCADO A QUENTE,EXCLUSIVE CONEXOES,ACESSORIOS EFIXACAO SUPERIOR.FORNECIMENTO E COLOCACAO</v>
      </c>
      <c r="C14953" s="519" t="s">
        <v>44074</v>
      </c>
      <c r="D14953" s="519" t="s">
        <v>44083</v>
      </c>
      <c r="E14953" s="519" t="s">
        <v>44063</v>
      </c>
      <c r="I14953" s="519" t="s">
        <v>36</v>
      </c>
      <c r="J14953" s="650">
        <v>164.24</v>
      </c>
    </row>
    <row r="14954" spans="1:10">
      <c r="A14954" s="519" t="s">
        <v>15011</v>
      </c>
      <c r="B14954" s="519" t="str">
        <f t="shared" si="233"/>
        <v>ELETROCALHA LISA,COM TAMPA,TIPO "U",400X75MM,TRATAMENTO SUPERFICIAL PRE-ZINCADO A QUENTE,EXCLUSIVE CONEXOES,ACESSORIOS EFIXACAO SUPERIOR.FORNECIMENTO E COLOCACAO</v>
      </c>
      <c r="C14954" s="519" t="s">
        <v>44074</v>
      </c>
      <c r="D14954" s="519" t="s">
        <v>44083</v>
      </c>
      <c r="E14954" s="519" t="s">
        <v>44063</v>
      </c>
      <c r="I14954" s="519" t="s">
        <v>36</v>
      </c>
      <c r="J14954" s="650">
        <v>158.83000000000001</v>
      </c>
    </row>
    <row r="14955" spans="1:10">
      <c r="A14955" s="519" t="s">
        <v>15012</v>
      </c>
      <c r="B14955" s="519" t="str">
        <f t="shared" si="233"/>
        <v>ELETROCALHA LISA,COM TAMPA,TIPO "U",100X100MM,TRATAMENTO SUPERFICIAL PRE-ZINCADO A QUENTE,EXCLUSIVE CONEXOES,ACESSORIOSE FIXACAO SUPERIOR.FORNECIMENTO E COLOCACAO</v>
      </c>
      <c r="C14955" s="519" t="s">
        <v>44075</v>
      </c>
      <c r="D14955" s="519" t="s">
        <v>44084</v>
      </c>
      <c r="E14955" s="519" t="s">
        <v>44077</v>
      </c>
      <c r="I14955" s="519" t="s">
        <v>36</v>
      </c>
      <c r="J14955" s="650">
        <v>81.41</v>
      </c>
    </row>
    <row r="14956" spans="1:10">
      <c r="A14956" s="519" t="s">
        <v>15013</v>
      </c>
      <c r="B14956" s="519" t="str">
        <f t="shared" si="233"/>
        <v>ELETROCALHA LISA,COM TAMPA,TIPO "U",100X100MM,TRATAMENTO SUPERFICIAL PRE-ZINCADO A QUENTE,EXCLUSIVE CONEXOES,ACESSORIOSE FIXACAO SUPERIOR.FORNECIMENTO E COLOCACAO</v>
      </c>
      <c r="C14956" s="519" t="s">
        <v>44075</v>
      </c>
      <c r="D14956" s="519" t="s">
        <v>44084</v>
      </c>
      <c r="E14956" s="519" t="s">
        <v>44077</v>
      </c>
      <c r="I14956" s="519" t="s">
        <v>36</v>
      </c>
      <c r="J14956" s="650">
        <v>75.989999999999995</v>
      </c>
    </row>
    <row r="14957" spans="1:10">
      <c r="A14957" s="519" t="s">
        <v>15014</v>
      </c>
      <c r="B14957" s="519" t="str">
        <f t="shared" si="233"/>
        <v>ELETROCALHA LISA,COM TAMPA,TIPO "U",150X100MM,TRATAMENTO SUPERFICIAL PRE-ZINCADO A QUENTE,EXCLUSIVE CONEXOES,ACESSORIOSE FIXACAO SUPERIOR.FORNECIMENTO E COLOCACAO</v>
      </c>
      <c r="C14957" s="519" t="s">
        <v>44078</v>
      </c>
      <c r="D14957" s="519" t="s">
        <v>44084</v>
      </c>
      <c r="E14957" s="519" t="s">
        <v>44077</v>
      </c>
      <c r="I14957" s="519" t="s">
        <v>36</v>
      </c>
      <c r="J14957" s="650">
        <v>90.55</v>
      </c>
    </row>
    <row r="14958" spans="1:10">
      <c r="A14958" s="519" t="s">
        <v>15015</v>
      </c>
      <c r="B14958" s="519" t="str">
        <f t="shared" si="233"/>
        <v>ELETROCALHA LISA,COM TAMPA,TIPO "U",150X100MM,TRATAMENTO SUPERFICIAL PRE-ZINCADO A QUENTE,EXCLUSIVE CONEXOES,ACESSORIOSE FIXACAO SUPERIOR.FORNECIMENTO E COLOCACAO</v>
      </c>
      <c r="C14958" s="519" t="s">
        <v>44078</v>
      </c>
      <c r="D14958" s="519" t="s">
        <v>44084</v>
      </c>
      <c r="E14958" s="519" t="s">
        <v>44077</v>
      </c>
      <c r="I14958" s="519" t="s">
        <v>36</v>
      </c>
      <c r="J14958" s="650">
        <v>85.13</v>
      </c>
    </row>
    <row r="14959" spans="1:10">
      <c r="A14959" s="519" t="s">
        <v>15016</v>
      </c>
      <c r="B14959" s="519" t="str">
        <f t="shared" si="233"/>
        <v>ELETROCALHA LISA,COM TAMPA,TIPO "U",200X100MM,TRATAMENTO SUPERFICIAL PRE-ZINCADO A QUENTE,EXCLUSIVE CONEXOES,ACESSORIOSE FIXACAO SUPERIOR.FORNECIMENTO E COLOCACAO</v>
      </c>
      <c r="C14959" s="519" t="s">
        <v>44079</v>
      </c>
      <c r="D14959" s="519" t="s">
        <v>44084</v>
      </c>
      <c r="E14959" s="519" t="s">
        <v>44077</v>
      </c>
      <c r="I14959" s="519" t="s">
        <v>36</v>
      </c>
      <c r="J14959" s="650">
        <v>99.73</v>
      </c>
    </row>
    <row r="14960" spans="1:10">
      <c r="A14960" s="519" t="s">
        <v>15017</v>
      </c>
      <c r="B14960" s="519" t="str">
        <f t="shared" si="233"/>
        <v>ELETROCALHA LISA,COM TAMPA,TIPO "U",200X100MM,TRATAMENTO SUPERFICIAL PRE-ZINCADO A QUENTE,EXCLUSIVE CONEXOES,ACESSORIOSE FIXACAO SUPERIOR.FORNECIMENTO E COLOCACAO</v>
      </c>
      <c r="C14960" s="519" t="s">
        <v>44079</v>
      </c>
      <c r="D14960" s="519" t="s">
        <v>44084</v>
      </c>
      <c r="E14960" s="519" t="s">
        <v>44077</v>
      </c>
      <c r="I14960" s="519" t="s">
        <v>36</v>
      </c>
      <c r="J14960" s="650">
        <v>94.31</v>
      </c>
    </row>
    <row r="14961" spans="1:10">
      <c r="A14961" s="519" t="s">
        <v>15018</v>
      </c>
      <c r="B14961" s="519" t="str">
        <f t="shared" si="233"/>
        <v>ELETROCALHA LISA,COM TAMPA,TIPO "U",300X100MM,TRATAMENTO SUPERFICIAL PRE-ZINCADO A QUENTE,EXCLUSIVE CONEXOES,ACESSORIOSE FIXACAO SUPERIOR.FORNECIMENTO E COLOCACAO</v>
      </c>
      <c r="C14961" s="519" t="s">
        <v>44080</v>
      </c>
      <c r="D14961" s="519" t="s">
        <v>44084</v>
      </c>
      <c r="E14961" s="519" t="s">
        <v>44077</v>
      </c>
      <c r="I14961" s="519" t="s">
        <v>36</v>
      </c>
      <c r="J14961" s="650">
        <v>135.06</v>
      </c>
    </row>
    <row r="14962" spans="1:10">
      <c r="A14962" s="519" t="s">
        <v>15019</v>
      </c>
      <c r="B14962" s="519" t="str">
        <f t="shared" si="233"/>
        <v>ELETROCALHA LISA,COM TAMPA,TIPO "U",300X100MM,TRATAMENTO SUPERFICIAL PRE-ZINCADO A QUENTE,EXCLUSIVE CONEXOES,ACESSORIOSE FIXACAO SUPERIOR.FORNECIMENTO E COLOCACAO</v>
      </c>
      <c r="C14962" s="519" t="s">
        <v>44080</v>
      </c>
      <c r="D14962" s="519" t="s">
        <v>44084</v>
      </c>
      <c r="E14962" s="519" t="s">
        <v>44077</v>
      </c>
      <c r="I14962" s="519" t="s">
        <v>36</v>
      </c>
      <c r="J14962" s="650">
        <v>129.65</v>
      </c>
    </row>
    <row r="14963" spans="1:10">
      <c r="A14963" s="519" t="s">
        <v>15020</v>
      </c>
      <c r="B14963" s="519" t="str">
        <f t="shared" si="233"/>
        <v>ELETROCALHA LISA,COM TAMPA,TIPO "U",400X100MM,TRATAMENTO SUPERFICIAL PRE-ZINCADO A QUENTE,EXCLUSIVE CONEXOES,ACESSORIOSE FIXACAO SUPERIOR.FORNECIMENTO E COLOCACAO</v>
      </c>
      <c r="C14963" s="519" t="s">
        <v>44081</v>
      </c>
      <c r="D14963" s="519" t="s">
        <v>44084</v>
      </c>
      <c r="E14963" s="519" t="s">
        <v>44077</v>
      </c>
      <c r="I14963" s="519" t="s">
        <v>36</v>
      </c>
      <c r="J14963" s="650">
        <v>171.56</v>
      </c>
    </row>
    <row r="14964" spans="1:10">
      <c r="A14964" s="519" t="s">
        <v>15021</v>
      </c>
      <c r="B14964" s="519" t="str">
        <f t="shared" si="233"/>
        <v>ELETROCALHA LISA,COM TAMPA,TIPO "U",400X100MM,TRATAMENTO SUPERFICIAL PRE-ZINCADO A QUENTE,EXCLUSIVE CONEXOES,ACESSORIOSE FIXACAO SUPERIOR.FORNECIMENTO E COLOCACAO</v>
      </c>
      <c r="C14964" s="519" t="s">
        <v>44081</v>
      </c>
      <c r="D14964" s="519" t="s">
        <v>44084</v>
      </c>
      <c r="E14964" s="519" t="s">
        <v>44077</v>
      </c>
      <c r="I14964" s="519" t="s">
        <v>36</v>
      </c>
      <c r="J14964" s="650">
        <v>166.14</v>
      </c>
    </row>
    <row r="14965" spans="1:10">
      <c r="A14965" s="519" t="s">
        <v>15022</v>
      </c>
      <c r="B14965" s="519" t="str">
        <f t="shared" si="233"/>
        <v>CURVA HORIZONTAL,45º,PARA ELETROCALHA PERFURADA OU LISA,50X50MM.FORNECIMENTO E COLOCACAO</v>
      </c>
      <c r="C14965" s="519" t="s">
        <v>44085</v>
      </c>
      <c r="D14965" s="519" t="s">
        <v>44086</v>
      </c>
      <c r="I14965" s="519" t="s">
        <v>5</v>
      </c>
      <c r="J14965" s="650">
        <v>26.63</v>
      </c>
    </row>
    <row r="14966" spans="1:10">
      <c r="A14966" s="519" t="s">
        <v>15023</v>
      </c>
      <c r="B14966" s="519" t="str">
        <f t="shared" si="233"/>
        <v>CURVA HORIZONTAL,45º,PARA ELETROCALHA PERFURADA OU LISA,50X50MM.FORNECIMENTO E COLOCACAO</v>
      </c>
      <c r="C14966" s="519" t="s">
        <v>44085</v>
      </c>
      <c r="D14966" s="519" t="s">
        <v>44086</v>
      </c>
      <c r="I14966" s="519" t="s">
        <v>5</v>
      </c>
      <c r="J14966" s="650">
        <v>23.92</v>
      </c>
    </row>
    <row r="14967" spans="1:10">
      <c r="A14967" s="519" t="s">
        <v>15024</v>
      </c>
      <c r="B14967" s="519" t="str">
        <f t="shared" si="233"/>
        <v>CURVA HORIZONTAL,45º,PARA ELETROCALHA PERFURADA OU LISA,100X50MM.FORNECIMENTO E COLOCACAO</v>
      </c>
      <c r="C14967" s="519" t="s">
        <v>44087</v>
      </c>
      <c r="D14967" s="519" t="s">
        <v>44088</v>
      </c>
      <c r="I14967" s="519" t="s">
        <v>5</v>
      </c>
      <c r="J14967" s="650">
        <v>30.67</v>
      </c>
    </row>
    <row r="14968" spans="1:10">
      <c r="A14968" s="519" t="s">
        <v>15025</v>
      </c>
      <c r="B14968" s="519" t="str">
        <f t="shared" si="233"/>
        <v>CURVA HORIZONTAL,45º,PARA ELETROCALHA PERFURADA OU LISA,100X50MM.FORNECIMENTO E COLOCACAO</v>
      </c>
      <c r="C14968" s="519" t="s">
        <v>44087</v>
      </c>
      <c r="D14968" s="519" t="s">
        <v>44088</v>
      </c>
      <c r="I14968" s="519" t="s">
        <v>5</v>
      </c>
      <c r="J14968" s="650">
        <v>27.96</v>
      </c>
    </row>
    <row r="14969" spans="1:10">
      <c r="A14969" s="519" t="s">
        <v>15026</v>
      </c>
      <c r="B14969" s="519" t="str">
        <f t="shared" si="233"/>
        <v>CURVA HORIZONTAL,45º,PARA ELETROCALHA PERFURADA OU LISA,150X50MM.FORNECIMENTO E COLOCACAO</v>
      </c>
      <c r="C14969" s="519" t="s">
        <v>44089</v>
      </c>
      <c r="D14969" s="519" t="s">
        <v>44088</v>
      </c>
      <c r="I14969" s="519" t="s">
        <v>5</v>
      </c>
      <c r="J14969" s="650">
        <v>33.85</v>
      </c>
    </row>
    <row r="14970" spans="1:10">
      <c r="A14970" s="519" t="s">
        <v>15027</v>
      </c>
      <c r="B14970" s="519" t="str">
        <f t="shared" si="233"/>
        <v>CURVA HORIZONTAL,45º,PARA ELETROCALHA PERFURADA OU LISA,150X50MM.FORNECIMENTO E COLOCACAO</v>
      </c>
      <c r="C14970" s="519" t="s">
        <v>44089</v>
      </c>
      <c r="D14970" s="519" t="s">
        <v>44088</v>
      </c>
      <c r="I14970" s="519" t="s">
        <v>5</v>
      </c>
      <c r="J14970" s="650">
        <v>31.14</v>
      </c>
    </row>
    <row r="14971" spans="1:10">
      <c r="A14971" s="519" t="s">
        <v>15028</v>
      </c>
      <c r="B14971" s="519" t="str">
        <f t="shared" si="233"/>
        <v>CURVA HORIZONTAL,45º,PARA ELETROCALHA PERFURADA OU LISA,200X50MM.FORNECIMENTO E COLOCACAO</v>
      </c>
      <c r="C14971" s="519" t="s">
        <v>44090</v>
      </c>
      <c r="D14971" s="519" t="s">
        <v>44088</v>
      </c>
      <c r="I14971" s="519" t="s">
        <v>5</v>
      </c>
      <c r="J14971" s="650">
        <v>37.5</v>
      </c>
    </row>
    <row r="14972" spans="1:10">
      <c r="A14972" s="519" t="s">
        <v>15029</v>
      </c>
      <c r="B14972" s="519" t="str">
        <f t="shared" si="233"/>
        <v>CURVA HORIZONTAL,45º,PARA ELETROCALHA PERFURADA OU LISA,200X50MM.FORNECIMENTO E COLOCACAO</v>
      </c>
      <c r="C14972" s="519" t="s">
        <v>44090</v>
      </c>
      <c r="D14972" s="519" t="s">
        <v>44088</v>
      </c>
      <c r="I14972" s="519" t="s">
        <v>5</v>
      </c>
      <c r="J14972" s="650">
        <v>34.79</v>
      </c>
    </row>
    <row r="14973" spans="1:10">
      <c r="A14973" s="519" t="s">
        <v>15030</v>
      </c>
      <c r="B14973" s="519" t="str">
        <f t="shared" si="233"/>
        <v>CURVA HORIZONTAL,45º,PARA ELETROCALHA PERFURADA OU LISA,300X50MM.FORNECIMENTO E COLOCACAO</v>
      </c>
      <c r="C14973" s="519" t="s">
        <v>44091</v>
      </c>
      <c r="D14973" s="519" t="s">
        <v>44088</v>
      </c>
      <c r="I14973" s="519" t="s">
        <v>5</v>
      </c>
      <c r="J14973" s="650">
        <v>46.21</v>
      </c>
    </row>
    <row r="14974" spans="1:10">
      <c r="A14974" s="519" t="s">
        <v>15031</v>
      </c>
      <c r="B14974" s="519" t="str">
        <f t="shared" si="233"/>
        <v>CURVA HORIZONTAL,45º,PARA ELETROCALHA PERFURADA OU LISA,300X50MM.FORNECIMENTO E COLOCACAO</v>
      </c>
      <c r="C14974" s="519" t="s">
        <v>44091</v>
      </c>
      <c r="D14974" s="519" t="s">
        <v>44088</v>
      </c>
      <c r="I14974" s="519" t="s">
        <v>5</v>
      </c>
      <c r="J14974" s="650">
        <v>43.5</v>
      </c>
    </row>
    <row r="14975" spans="1:10">
      <c r="A14975" s="519" t="s">
        <v>15032</v>
      </c>
      <c r="B14975" s="519" t="str">
        <f t="shared" si="233"/>
        <v>CURVA HORIZONTAL,45º,PARA ELETROCALHA PERFURADA OU LISA,400X50MM.FORNECIMENTO E COLOCACAO</v>
      </c>
      <c r="C14975" s="519" t="s">
        <v>44092</v>
      </c>
      <c r="D14975" s="519" t="s">
        <v>44088</v>
      </c>
      <c r="I14975" s="519" t="s">
        <v>5</v>
      </c>
      <c r="J14975" s="650">
        <v>56.86</v>
      </c>
    </row>
    <row r="14976" spans="1:10">
      <c r="A14976" s="519" t="s">
        <v>15033</v>
      </c>
      <c r="B14976" s="519" t="str">
        <f t="shared" si="233"/>
        <v>CURVA HORIZONTAL,45º,PARA ELETROCALHA PERFURADA OU LISA,400X50MM.FORNECIMENTO E COLOCACAO</v>
      </c>
      <c r="C14976" s="519" t="s">
        <v>44092</v>
      </c>
      <c r="D14976" s="519" t="s">
        <v>44088</v>
      </c>
      <c r="I14976" s="519" t="s">
        <v>5</v>
      </c>
      <c r="J14976" s="650">
        <v>54.15</v>
      </c>
    </row>
    <row r="14977" spans="1:10">
      <c r="A14977" s="519" t="s">
        <v>15034</v>
      </c>
      <c r="B14977" s="519" t="str">
        <f t="shared" si="233"/>
        <v>CURVA HORIZONTAL,45º,PARA ELETROCALHA PERFURADA OU LISA,100X75MM.FORNECIMENTO E COLOCACAO</v>
      </c>
      <c r="C14977" s="519" t="s">
        <v>44087</v>
      </c>
      <c r="D14977" s="519" t="s">
        <v>44093</v>
      </c>
      <c r="I14977" s="519" t="s">
        <v>5</v>
      </c>
      <c r="J14977" s="650">
        <v>33.58</v>
      </c>
    </row>
    <row r="14978" spans="1:10">
      <c r="A14978" s="519" t="s">
        <v>15035</v>
      </c>
      <c r="B14978" s="519" t="str">
        <f t="shared" si="233"/>
        <v>CURVA HORIZONTAL,45º,PARA ELETROCALHA PERFURADA OU LISA,100X75MM.FORNECIMENTO E COLOCACAO</v>
      </c>
      <c r="C14978" s="519" t="s">
        <v>44087</v>
      </c>
      <c r="D14978" s="519" t="s">
        <v>44093</v>
      </c>
      <c r="I14978" s="519" t="s">
        <v>5</v>
      </c>
      <c r="J14978" s="650">
        <v>30.87</v>
      </c>
    </row>
    <row r="14979" spans="1:10">
      <c r="A14979" s="519" t="s">
        <v>15036</v>
      </c>
      <c r="B14979" s="519" t="str">
        <f t="shared" si="233"/>
        <v>CURVA HORIZONTAL,45º,PARA ELETROCALHA PERFURADA OU LISA,150X75MM.FORNECIMENTO E COLOCACAO</v>
      </c>
      <c r="C14979" s="519" t="s">
        <v>44089</v>
      </c>
      <c r="D14979" s="519" t="s">
        <v>44093</v>
      </c>
      <c r="I14979" s="519" t="s">
        <v>5</v>
      </c>
      <c r="J14979" s="650">
        <v>36.99</v>
      </c>
    </row>
    <row r="14980" spans="1:10">
      <c r="A14980" s="519" t="s">
        <v>15037</v>
      </c>
      <c r="B14980" s="519" t="str">
        <f t="shared" si="233"/>
        <v>CURVA HORIZONTAL,45º,PARA ELETROCALHA PERFURADA OU LISA,150X75MM.FORNECIMENTO E COLOCACAO</v>
      </c>
      <c r="C14980" s="519" t="s">
        <v>44089</v>
      </c>
      <c r="D14980" s="519" t="s">
        <v>44093</v>
      </c>
      <c r="I14980" s="519" t="s">
        <v>5</v>
      </c>
      <c r="J14980" s="650">
        <v>34.28</v>
      </c>
    </row>
    <row r="14981" spans="1:10">
      <c r="A14981" s="519" t="s">
        <v>15038</v>
      </c>
      <c r="B14981" s="519" t="str">
        <f t="shared" si="233"/>
        <v>CURVA HORIZONTAL,45º,PARA ELETROCALHA PERFURADA OU LISA,200X75MM.FORNECIMENTO E COLOCACAO</v>
      </c>
      <c r="C14981" s="519" t="s">
        <v>44090</v>
      </c>
      <c r="D14981" s="519" t="s">
        <v>44093</v>
      </c>
      <c r="I14981" s="519" t="s">
        <v>5</v>
      </c>
      <c r="J14981" s="650">
        <v>40.869999999999997</v>
      </c>
    </row>
    <row r="14982" spans="1:10">
      <c r="A14982" s="519" t="s">
        <v>15039</v>
      </c>
      <c r="B14982" s="519" t="str">
        <f t="shared" si="233"/>
        <v>CURVA HORIZONTAL,45º,PARA ELETROCALHA PERFURADA OU LISA,200X75MM.FORNECIMENTO E COLOCACAO</v>
      </c>
      <c r="C14982" s="519" t="s">
        <v>44090</v>
      </c>
      <c r="D14982" s="519" t="s">
        <v>44093</v>
      </c>
      <c r="I14982" s="519" t="s">
        <v>5</v>
      </c>
      <c r="J14982" s="650">
        <v>38.159999999999997</v>
      </c>
    </row>
    <row r="14983" spans="1:10">
      <c r="A14983" s="519" t="s">
        <v>15040</v>
      </c>
      <c r="B14983" s="519" t="str">
        <f t="shared" si="233"/>
        <v>CURVA HORIZONTAL,45º,PARA ELETROCALHA PERFURADA OU LISA,300X75MM.FORNECIMENTO E COLOCACAO</v>
      </c>
      <c r="C14983" s="519" t="s">
        <v>44091</v>
      </c>
      <c r="D14983" s="519" t="s">
        <v>44093</v>
      </c>
      <c r="I14983" s="519" t="s">
        <v>5</v>
      </c>
      <c r="J14983" s="650">
        <v>50.04</v>
      </c>
    </row>
    <row r="14984" spans="1:10">
      <c r="A14984" s="519" t="s">
        <v>15041</v>
      </c>
      <c r="B14984" s="519" t="str">
        <f t="shared" ref="B14984:B15047" si="234">C14984&amp;D14984&amp;E14984&amp;F14984&amp;G14984&amp;H14984</f>
        <v>CURVA HORIZONTAL,45º,PARA ELETROCALHA PERFURADA OU LISA,300X75MM.FORNECIMENTO E COLOCACAO</v>
      </c>
      <c r="C14984" s="519" t="s">
        <v>44091</v>
      </c>
      <c r="D14984" s="519" t="s">
        <v>44093</v>
      </c>
      <c r="I14984" s="519" t="s">
        <v>5</v>
      </c>
      <c r="J14984" s="650">
        <v>47.33</v>
      </c>
    </row>
    <row r="14985" spans="1:10">
      <c r="A14985" s="519" t="s">
        <v>15042</v>
      </c>
      <c r="B14985" s="519" t="str">
        <f t="shared" si="234"/>
        <v>CURVA HORIZONTAL,45º,PARA ELETROCALHA PERFURADA OU LISA,400X75MM.FORNECIMENTO E COLOCACAO</v>
      </c>
      <c r="C14985" s="519" t="s">
        <v>44092</v>
      </c>
      <c r="D14985" s="519" t="s">
        <v>44093</v>
      </c>
      <c r="I14985" s="519" t="s">
        <v>5</v>
      </c>
      <c r="J14985" s="650">
        <v>68.58</v>
      </c>
    </row>
    <row r="14986" spans="1:10">
      <c r="A14986" s="519" t="s">
        <v>15043</v>
      </c>
      <c r="B14986" s="519" t="str">
        <f t="shared" si="234"/>
        <v>CURVA HORIZONTAL,45º,PARA ELETROCALHA PERFURADA OU LISA,400X75MM.FORNECIMENTO E COLOCACAO</v>
      </c>
      <c r="C14986" s="519" t="s">
        <v>44092</v>
      </c>
      <c r="D14986" s="519" t="s">
        <v>44093</v>
      </c>
      <c r="I14986" s="519" t="s">
        <v>5</v>
      </c>
      <c r="J14986" s="650">
        <v>65.87</v>
      </c>
    </row>
    <row r="14987" spans="1:10">
      <c r="A14987" s="519" t="s">
        <v>15044</v>
      </c>
      <c r="B14987" s="519" t="str">
        <f t="shared" si="234"/>
        <v>CURVA HORIZONTAL,45º,PARA ELETROCALHA PERFURADA OU LISA,100X100MM.FORNECIMENTO E COLOCACAO</v>
      </c>
      <c r="C14987" s="519" t="s">
        <v>44087</v>
      </c>
      <c r="D14987" s="519" t="s">
        <v>44094</v>
      </c>
      <c r="I14987" s="519" t="s">
        <v>5</v>
      </c>
      <c r="J14987" s="650">
        <v>33.89</v>
      </c>
    </row>
    <row r="14988" spans="1:10">
      <c r="A14988" s="519" t="s">
        <v>15045</v>
      </c>
      <c r="B14988" s="519" t="str">
        <f t="shared" si="234"/>
        <v>CURVA HORIZONTAL,45º,PARA ELETROCALHA PERFURADA OU LISA,100X100MM.FORNECIMENTO E COLOCACAO</v>
      </c>
      <c r="C14988" s="519" t="s">
        <v>44087</v>
      </c>
      <c r="D14988" s="519" t="s">
        <v>44094</v>
      </c>
      <c r="I14988" s="519" t="s">
        <v>5</v>
      </c>
      <c r="J14988" s="650">
        <v>31.18</v>
      </c>
    </row>
    <row r="14989" spans="1:10">
      <c r="A14989" s="519" t="s">
        <v>15046</v>
      </c>
      <c r="B14989" s="519" t="str">
        <f t="shared" si="234"/>
        <v>CURVA HORIZONTAL,45º,PARA ELETROCALHA PERFURADA OU LISA,150X100MM.FORNECIMENTO E COLOCACAO</v>
      </c>
      <c r="C14989" s="519" t="s">
        <v>44089</v>
      </c>
      <c r="D14989" s="519" t="s">
        <v>44094</v>
      </c>
      <c r="I14989" s="519" t="s">
        <v>5</v>
      </c>
      <c r="J14989" s="650">
        <v>40.119999999999997</v>
      </c>
    </row>
    <row r="14990" spans="1:10">
      <c r="A14990" s="519" t="s">
        <v>15047</v>
      </c>
      <c r="B14990" s="519" t="str">
        <f t="shared" si="234"/>
        <v>CURVA HORIZONTAL,45º,PARA ELETROCALHA PERFURADA OU LISA,150X100MM.FORNECIMENTO E COLOCACAO</v>
      </c>
      <c r="C14990" s="519" t="s">
        <v>44089</v>
      </c>
      <c r="D14990" s="519" t="s">
        <v>44094</v>
      </c>
      <c r="I14990" s="519" t="s">
        <v>5</v>
      </c>
      <c r="J14990" s="650">
        <v>37.409999999999997</v>
      </c>
    </row>
    <row r="14991" spans="1:10">
      <c r="A14991" s="519" t="s">
        <v>15048</v>
      </c>
      <c r="B14991" s="519" t="str">
        <f t="shared" si="234"/>
        <v>CURVA HORIZONTAL,45º,PARA ELETROCALHA PERFURADA OU LISA,200X100MM.FORNECIMENTO E COLOCACAO</v>
      </c>
      <c r="C14991" s="519" t="s">
        <v>44090</v>
      </c>
      <c r="D14991" s="519" t="s">
        <v>44094</v>
      </c>
      <c r="I14991" s="519" t="s">
        <v>5</v>
      </c>
      <c r="J14991" s="650">
        <v>43.53</v>
      </c>
    </row>
    <row r="14992" spans="1:10">
      <c r="A14992" s="519" t="s">
        <v>15049</v>
      </c>
      <c r="B14992" s="519" t="str">
        <f t="shared" si="234"/>
        <v>CURVA HORIZONTAL,45º,PARA ELETROCALHA PERFURADA OU LISA,200X100MM.FORNECIMENTO E COLOCACAO</v>
      </c>
      <c r="C14992" s="519" t="s">
        <v>44090</v>
      </c>
      <c r="D14992" s="519" t="s">
        <v>44094</v>
      </c>
      <c r="I14992" s="519" t="s">
        <v>5</v>
      </c>
      <c r="J14992" s="650">
        <v>40.82</v>
      </c>
    </row>
    <row r="14993" spans="1:10">
      <c r="A14993" s="519" t="s">
        <v>15050</v>
      </c>
      <c r="B14993" s="519" t="str">
        <f t="shared" si="234"/>
        <v>CURVA HORIZONTAL,45º,PARA ELETROCALHA PERFURADA OU LISA,300X100MM.FORNECIMENTO E COLOCACAO</v>
      </c>
      <c r="C14993" s="519" t="s">
        <v>44091</v>
      </c>
      <c r="D14993" s="519" t="s">
        <v>44094</v>
      </c>
      <c r="I14993" s="519" t="s">
        <v>5</v>
      </c>
      <c r="J14993" s="650">
        <v>56.86</v>
      </c>
    </row>
    <row r="14994" spans="1:10">
      <c r="A14994" s="519" t="s">
        <v>15051</v>
      </c>
      <c r="B14994" s="519" t="str">
        <f t="shared" si="234"/>
        <v>CURVA HORIZONTAL,45º,PARA ELETROCALHA PERFURADA OU LISA,300X100MM.FORNECIMENTO E COLOCACAO</v>
      </c>
      <c r="C14994" s="519" t="s">
        <v>44091</v>
      </c>
      <c r="D14994" s="519" t="s">
        <v>44094</v>
      </c>
      <c r="I14994" s="519" t="s">
        <v>5</v>
      </c>
      <c r="J14994" s="650">
        <v>54.15</v>
      </c>
    </row>
    <row r="14995" spans="1:10">
      <c r="A14995" s="519" t="s">
        <v>15052</v>
      </c>
      <c r="B14995" s="519" t="str">
        <f t="shared" si="234"/>
        <v>CURVA HORIZONTAL,45º,PARA ELETROCALHA PERFURADA OU LISA,400X100MM.FORNECIMENTO E COLOCACAO</v>
      </c>
      <c r="C14995" s="519" t="s">
        <v>44092</v>
      </c>
      <c r="D14995" s="519" t="s">
        <v>44094</v>
      </c>
      <c r="I14995" s="519" t="s">
        <v>5</v>
      </c>
      <c r="J14995" s="650">
        <v>60.46</v>
      </c>
    </row>
    <row r="14996" spans="1:10">
      <c r="A14996" s="519" t="s">
        <v>15053</v>
      </c>
      <c r="B14996" s="519" t="str">
        <f t="shared" si="234"/>
        <v>CURVA HORIZONTAL,45º,PARA ELETROCALHA PERFURADA OU LISA,400X100MM.FORNECIMENTO E COLOCACAO</v>
      </c>
      <c r="C14996" s="519" t="s">
        <v>44092</v>
      </c>
      <c r="D14996" s="519" t="s">
        <v>44094</v>
      </c>
      <c r="I14996" s="519" t="s">
        <v>5</v>
      </c>
      <c r="J14996" s="650">
        <v>57.75</v>
      </c>
    </row>
    <row r="14997" spans="1:10">
      <c r="A14997" s="519" t="s">
        <v>15054</v>
      </c>
      <c r="B14997" s="519" t="str">
        <f t="shared" si="234"/>
        <v>CURVA HORIZONTAL,90º,PARA ELETROCALHA PERFURADA OU LISA,50X50MM.FORNECIMENTO E COLOCACAO</v>
      </c>
      <c r="C14997" s="519" t="s">
        <v>44095</v>
      </c>
      <c r="D14997" s="519" t="s">
        <v>44086</v>
      </c>
      <c r="I14997" s="519" t="s">
        <v>5</v>
      </c>
      <c r="J14997" s="650">
        <v>26.57</v>
      </c>
    </row>
    <row r="14998" spans="1:10">
      <c r="A14998" s="519" t="s">
        <v>15055</v>
      </c>
      <c r="B14998" s="519" t="str">
        <f t="shared" si="234"/>
        <v>CURVA HORIZONTAL,90º,PARA ELETROCALHA PERFURADA OU LISA,50X50MM.FORNECIMENTO E COLOCACAO</v>
      </c>
      <c r="C14998" s="519" t="s">
        <v>44095</v>
      </c>
      <c r="D14998" s="519" t="s">
        <v>44086</v>
      </c>
      <c r="I14998" s="519" t="s">
        <v>5</v>
      </c>
      <c r="J14998" s="650">
        <v>23.86</v>
      </c>
    </row>
    <row r="14999" spans="1:10">
      <c r="A14999" s="519" t="s">
        <v>15056</v>
      </c>
      <c r="B14999" s="519" t="str">
        <f t="shared" si="234"/>
        <v>CURVA HORIZONTAL,90º,PARA ELETROCALHA PERFURADA OU LISA,100X50MM.FORNECIMENTO E COLOCACAO</v>
      </c>
      <c r="C14999" s="519" t="s">
        <v>44096</v>
      </c>
      <c r="D14999" s="519" t="s">
        <v>44088</v>
      </c>
      <c r="I14999" s="519" t="s">
        <v>5</v>
      </c>
      <c r="J14999" s="650">
        <v>33.36</v>
      </c>
    </row>
    <row r="15000" spans="1:10">
      <c r="A15000" s="519" t="s">
        <v>15057</v>
      </c>
      <c r="B15000" s="519" t="str">
        <f t="shared" si="234"/>
        <v>CURVA HORIZONTAL,90º,PARA ELETROCALHA PERFURADA OU LISA,100X50MM.FORNECIMENTO E COLOCACAO</v>
      </c>
      <c r="C15000" s="519" t="s">
        <v>44096</v>
      </c>
      <c r="D15000" s="519" t="s">
        <v>44088</v>
      </c>
      <c r="I15000" s="519" t="s">
        <v>5</v>
      </c>
      <c r="J15000" s="650">
        <v>30.65</v>
      </c>
    </row>
    <row r="15001" spans="1:10">
      <c r="A15001" s="519" t="s">
        <v>15058</v>
      </c>
      <c r="B15001" s="519" t="str">
        <f t="shared" si="234"/>
        <v>CURVA HORIZONTAL,90º,PARA ELETROCALHA PERFURADA OU LISA,150X50MM.FORNECIMENTO E COLOCACAO</v>
      </c>
      <c r="C15001" s="519" t="s">
        <v>44097</v>
      </c>
      <c r="D15001" s="519" t="s">
        <v>44088</v>
      </c>
      <c r="I15001" s="519" t="s">
        <v>5</v>
      </c>
      <c r="J15001" s="650">
        <v>40.51</v>
      </c>
    </row>
    <row r="15002" spans="1:10">
      <c r="A15002" s="519" t="s">
        <v>15059</v>
      </c>
      <c r="B15002" s="519" t="str">
        <f t="shared" si="234"/>
        <v>CURVA HORIZONTAL,90º,PARA ELETROCALHA PERFURADA OU LISA,150X50MM.FORNECIMENTO E COLOCACAO</v>
      </c>
      <c r="C15002" s="519" t="s">
        <v>44097</v>
      </c>
      <c r="D15002" s="519" t="s">
        <v>44088</v>
      </c>
      <c r="I15002" s="519" t="s">
        <v>5</v>
      </c>
      <c r="J15002" s="650">
        <v>37.799999999999997</v>
      </c>
    </row>
    <row r="15003" spans="1:10">
      <c r="A15003" s="519" t="s">
        <v>15060</v>
      </c>
      <c r="B15003" s="519" t="str">
        <f t="shared" si="234"/>
        <v>CURVA HORIZONTAL,90º,PARA ELETROCALHA PERFURADA OU LISA,200X50MM.FORNECIMENTO E COLOCACAO</v>
      </c>
      <c r="C15003" s="519" t="s">
        <v>44098</v>
      </c>
      <c r="D15003" s="519" t="s">
        <v>44088</v>
      </c>
      <c r="I15003" s="519" t="s">
        <v>5</v>
      </c>
      <c r="J15003" s="650">
        <v>46.72</v>
      </c>
    </row>
    <row r="15004" spans="1:10">
      <c r="A15004" s="519" t="s">
        <v>15061</v>
      </c>
      <c r="B15004" s="519" t="str">
        <f t="shared" si="234"/>
        <v>CURVA HORIZONTAL,90º,PARA ELETROCALHA PERFURADA OU LISA,200X50MM.FORNECIMENTO E COLOCACAO</v>
      </c>
      <c r="C15004" s="519" t="s">
        <v>44098</v>
      </c>
      <c r="D15004" s="519" t="s">
        <v>44088</v>
      </c>
      <c r="I15004" s="519" t="s">
        <v>5</v>
      </c>
      <c r="J15004" s="650">
        <v>44.01</v>
      </c>
    </row>
    <row r="15005" spans="1:10">
      <c r="A15005" s="519" t="s">
        <v>15062</v>
      </c>
      <c r="B15005" s="519" t="str">
        <f t="shared" si="234"/>
        <v>CURVA HORIZONTAL,90º,PARA ELETROCALHA PERFURADA OU LISA,300X50MM.FORNECIMENTO E COLOCACAO</v>
      </c>
      <c r="C15005" s="519" t="s">
        <v>44099</v>
      </c>
      <c r="D15005" s="519" t="s">
        <v>44088</v>
      </c>
      <c r="I15005" s="519" t="s">
        <v>5</v>
      </c>
      <c r="J15005" s="650">
        <v>62.32</v>
      </c>
    </row>
    <row r="15006" spans="1:10">
      <c r="A15006" s="519" t="s">
        <v>15063</v>
      </c>
      <c r="B15006" s="519" t="str">
        <f t="shared" si="234"/>
        <v>CURVA HORIZONTAL,90º,PARA ELETROCALHA PERFURADA OU LISA,300X50MM.FORNECIMENTO E COLOCACAO</v>
      </c>
      <c r="C15006" s="519" t="s">
        <v>44099</v>
      </c>
      <c r="D15006" s="519" t="s">
        <v>44088</v>
      </c>
      <c r="I15006" s="519" t="s">
        <v>5</v>
      </c>
      <c r="J15006" s="650">
        <v>59.61</v>
      </c>
    </row>
    <row r="15007" spans="1:10">
      <c r="A15007" s="519" t="s">
        <v>15064</v>
      </c>
      <c r="B15007" s="519" t="str">
        <f t="shared" si="234"/>
        <v>CURVA HORIZONTAL,90º,PARA ELETROCALHA PERFURADA OU LISA,400X50MM.FORNECIMENTO E COLOCACAO</v>
      </c>
      <c r="C15007" s="519" t="s">
        <v>44100</v>
      </c>
      <c r="D15007" s="519" t="s">
        <v>44088</v>
      </c>
      <c r="I15007" s="519" t="s">
        <v>5</v>
      </c>
      <c r="J15007" s="650">
        <v>88.79</v>
      </c>
    </row>
    <row r="15008" spans="1:10">
      <c r="A15008" s="519" t="s">
        <v>15065</v>
      </c>
      <c r="B15008" s="519" t="str">
        <f t="shared" si="234"/>
        <v>CURVA HORIZONTAL,90º,PARA ELETROCALHA PERFURADA OU LISA,400X50MM.FORNECIMENTO E COLOCACAO</v>
      </c>
      <c r="C15008" s="519" t="s">
        <v>44100</v>
      </c>
      <c r="D15008" s="519" t="s">
        <v>44088</v>
      </c>
      <c r="I15008" s="519" t="s">
        <v>5</v>
      </c>
      <c r="J15008" s="650">
        <v>86.08</v>
      </c>
    </row>
    <row r="15009" spans="1:10">
      <c r="A15009" s="519" t="s">
        <v>15066</v>
      </c>
      <c r="B15009" s="519" t="str">
        <f t="shared" si="234"/>
        <v>CURVA HORIZONTAL,90º,PARA ELETROCALHA PERFURADA OU LISA,100X75MM.FORNECIMENTO E COLOCACAO</v>
      </c>
      <c r="C15009" s="519" t="s">
        <v>44096</v>
      </c>
      <c r="D15009" s="519" t="s">
        <v>44093</v>
      </c>
      <c r="I15009" s="519" t="s">
        <v>5</v>
      </c>
      <c r="J15009" s="650">
        <v>32.590000000000003</v>
      </c>
    </row>
    <row r="15010" spans="1:10">
      <c r="A15010" s="519" t="s">
        <v>15067</v>
      </c>
      <c r="B15010" s="519" t="str">
        <f t="shared" si="234"/>
        <v>CURVA HORIZONTAL,90º,PARA ELETROCALHA PERFURADA OU LISA,100X75MM.FORNECIMENTO E COLOCACAO</v>
      </c>
      <c r="C15010" s="519" t="s">
        <v>44096</v>
      </c>
      <c r="D15010" s="519" t="s">
        <v>44093</v>
      </c>
      <c r="I15010" s="519" t="s">
        <v>5</v>
      </c>
      <c r="J15010" s="650">
        <v>29.88</v>
      </c>
    </row>
    <row r="15011" spans="1:10">
      <c r="A15011" s="519" t="s">
        <v>15068</v>
      </c>
      <c r="B15011" s="519" t="str">
        <f t="shared" si="234"/>
        <v>CURVA HORIZONTAL,90º,PARA ELETROCALHA PERFURADA OU LISA,150X75MM.FORNECIMENTO E COLOCACAO</v>
      </c>
      <c r="C15011" s="519" t="s">
        <v>44097</v>
      </c>
      <c r="D15011" s="519" t="s">
        <v>44093</v>
      </c>
      <c r="I15011" s="519" t="s">
        <v>5</v>
      </c>
      <c r="J15011" s="650">
        <v>44.42</v>
      </c>
    </row>
    <row r="15012" spans="1:10">
      <c r="A15012" s="519" t="s">
        <v>15069</v>
      </c>
      <c r="B15012" s="519" t="str">
        <f t="shared" si="234"/>
        <v>CURVA HORIZONTAL,90º,PARA ELETROCALHA PERFURADA OU LISA,150X75MM.FORNECIMENTO E COLOCACAO</v>
      </c>
      <c r="C15012" s="519" t="s">
        <v>44097</v>
      </c>
      <c r="D15012" s="519" t="s">
        <v>44093</v>
      </c>
      <c r="I15012" s="519" t="s">
        <v>5</v>
      </c>
      <c r="J15012" s="650">
        <v>41.71</v>
      </c>
    </row>
    <row r="15013" spans="1:10">
      <c r="A15013" s="519" t="s">
        <v>15070</v>
      </c>
      <c r="B15013" s="519" t="str">
        <f t="shared" si="234"/>
        <v>CURVA HORIZONTAL,90º,PARA ELETROCALHA PERFURADA OU LISA,200X75MM.FORNECIMENTO E COLOCACAO</v>
      </c>
      <c r="C15013" s="519" t="s">
        <v>44098</v>
      </c>
      <c r="D15013" s="519" t="s">
        <v>44093</v>
      </c>
      <c r="I15013" s="519" t="s">
        <v>5</v>
      </c>
      <c r="J15013" s="650">
        <v>51.09</v>
      </c>
    </row>
    <row r="15014" spans="1:10">
      <c r="A15014" s="519" t="s">
        <v>15071</v>
      </c>
      <c r="B15014" s="519" t="str">
        <f t="shared" si="234"/>
        <v>CURVA HORIZONTAL,90º,PARA ELETROCALHA PERFURADA OU LISA,200X75MM.FORNECIMENTO E COLOCACAO</v>
      </c>
      <c r="C15014" s="519" t="s">
        <v>44098</v>
      </c>
      <c r="D15014" s="519" t="s">
        <v>44093</v>
      </c>
      <c r="I15014" s="519" t="s">
        <v>5</v>
      </c>
      <c r="J15014" s="650">
        <v>48.38</v>
      </c>
    </row>
    <row r="15015" spans="1:10">
      <c r="A15015" s="519" t="s">
        <v>15072</v>
      </c>
      <c r="B15015" s="519" t="str">
        <f t="shared" si="234"/>
        <v>CURVA HORIZONTAL,90º,PARA ELETROCALHA PERFURADA OU LISA,300X75MM.FORNECIMENTO E COLOCACAO</v>
      </c>
      <c r="C15015" s="519" t="s">
        <v>44099</v>
      </c>
      <c r="D15015" s="519" t="s">
        <v>44093</v>
      </c>
      <c r="I15015" s="519" t="s">
        <v>5</v>
      </c>
      <c r="J15015" s="650">
        <v>61.36</v>
      </c>
    </row>
    <row r="15016" spans="1:10">
      <c r="A15016" s="519" t="s">
        <v>15073</v>
      </c>
      <c r="B15016" s="519" t="str">
        <f t="shared" si="234"/>
        <v>CURVA HORIZONTAL,90º,PARA ELETROCALHA PERFURADA OU LISA,300X75MM.FORNECIMENTO E COLOCACAO</v>
      </c>
      <c r="C15016" s="519" t="s">
        <v>44099</v>
      </c>
      <c r="D15016" s="519" t="s">
        <v>44093</v>
      </c>
      <c r="I15016" s="519" t="s">
        <v>5</v>
      </c>
      <c r="J15016" s="650">
        <v>58.65</v>
      </c>
    </row>
    <row r="15017" spans="1:10">
      <c r="A15017" s="519" t="s">
        <v>15074</v>
      </c>
      <c r="B15017" s="519" t="str">
        <f t="shared" si="234"/>
        <v>CURVA HORIZONTAL,90º,PARA ELETROCALHA PERFURADA OU LISA,400X75MM.FORNECIMENTO E COLOCACAO</v>
      </c>
      <c r="C15017" s="519" t="s">
        <v>44100</v>
      </c>
      <c r="D15017" s="519" t="s">
        <v>44093</v>
      </c>
      <c r="I15017" s="519" t="s">
        <v>5</v>
      </c>
      <c r="J15017" s="650">
        <v>121.92</v>
      </c>
    </row>
    <row r="15018" spans="1:10">
      <c r="A15018" s="519" t="s">
        <v>15075</v>
      </c>
      <c r="B15018" s="519" t="str">
        <f t="shared" si="234"/>
        <v>CURVA HORIZONTAL,90º,PARA ELETROCALHA PERFURADA OU LISA,400X75MM.FORNECIMENTO E COLOCACAO</v>
      </c>
      <c r="C15018" s="519" t="s">
        <v>44100</v>
      </c>
      <c r="D15018" s="519" t="s">
        <v>44093</v>
      </c>
      <c r="I15018" s="519" t="s">
        <v>5</v>
      </c>
      <c r="J15018" s="650">
        <v>119.21</v>
      </c>
    </row>
    <row r="15019" spans="1:10">
      <c r="A15019" s="519" t="s">
        <v>15076</v>
      </c>
      <c r="B15019" s="519" t="str">
        <f t="shared" si="234"/>
        <v>CURVA HORIZONTAL,90º,PARA ELETROCALHA PERFURADA OU LISA,100X100MM.FORNECIMENTO E COLOCACAO</v>
      </c>
      <c r="C15019" s="519" t="s">
        <v>44096</v>
      </c>
      <c r="D15019" s="519" t="s">
        <v>44094</v>
      </c>
      <c r="I15019" s="519" t="s">
        <v>5</v>
      </c>
      <c r="J15019" s="650">
        <v>35.24</v>
      </c>
    </row>
    <row r="15020" spans="1:10">
      <c r="A15020" s="519" t="s">
        <v>15077</v>
      </c>
      <c r="B15020" s="519" t="str">
        <f t="shared" si="234"/>
        <v>CURVA HORIZONTAL,90º,PARA ELETROCALHA PERFURADA OU LISA,100X100MM.FORNECIMENTO E COLOCACAO</v>
      </c>
      <c r="C15020" s="519" t="s">
        <v>44096</v>
      </c>
      <c r="D15020" s="519" t="s">
        <v>44094</v>
      </c>
      <c r="I15020" s="519" t="s">
        <v>5</v>
      </c>
      <c r="J15020" s="650">
        <v>32.53</v>
      </c>
    </row>
    <row r="15021" spans="1:10">
      <c r="A15021" s="519" t="s">
        <v>15078</v>
      </c>
      <c r="B15021" s="519" t="str">
        <f t="shared" si="234"/>
        <v>CURVA HORIZONTAL,90º,PARA ELETROCALHA PERFURADA OU LISA,150X100MM.FORNECIMENTO E COLOCACAO</v>
      </c>
      <c r="C15021" s="519" t="s">
        <v>44097</v>
      </c>
      <c r="D15021" s="519" t="s">
        <v>44094</v>
      </c>
      <c r="I15021" s="519" t="s">
        <v>5</v>
      </c>
      <c r="J15021" s="650">
        <v>48.54</v>
      </c>
    </row>
    <row r="15022" spans="1:10">
      <c r="A15022" s="519" t="s">
        <v>15079</v>
      </c>
      <c r="B15022" s="519" t="str">
        <f t="shared" si="234"/>
        <v>CURVA HORIZONTAL,90º,PARA ELETROCALHA PERFURADA OU LISA,150X100MM.FORNECIMENTO E COLOCACAO</v>
      </c>
      <c r="C15022" s="519" t="s">
        <v>44097</v>
      </c>
      <c r="D15022" s="519" t="s">
        <v>44094</v>
      </c>
      <c r="I15022" s="519" t="s">
        <v>5</v>
      </c>
      <c r="J15022" s="650">
        <v>45.83</v>
      </c>
    </row>
    <row r="15023" spans="1:10">
      <c r="A15023" s="519" t="s">
        <v>15080</v>
      </c>
      <c r="B15023" s="519" t="str">
        <f t="shared" si="234"/>
        <v>CURVA HORIZONTAL,90º,PARA ELETROCALHA PERFURADA OU LISA,200X100MM.FORNECIMENTO E COLOCACAO</v>
      </c>
      <c r="C15023" s="519" t="s">
        <v>44098</v>
      </c>
      <c r="D15023" s="519" t="s">
        <v>44094</v>
      </c>
      <c r="I15023" s="519" t="s">
        <v>5</v>
      </c>
      <c r="J15023" s="650">
        <v>55.43</v>
      </c>
    </row>
    <row r="15024" spans="1:10">
      <c r="A15024" s="519" t="s">
        <v>15081</v>
      </c>
      <c r="B15024" s="519" t="str">
        <f t="shared" si="234"/>
        <v>CURVA HORIZONTAL,90º,PARA ELETROCALHA PERFURADA OU LISA,200X100MM.FORNECIMENTO E COLOCACAO</v>
      </c>
      <c r="C15024" s="519" t="s">
        <v>44098</v>
      </c>
      <c r="D15024" s="519" t="s">
        <v>44094</v>
      </c>
      <c r="I15024" s="519" t="s">
        <v>5</v>
      </c>
      <c r="J15024" s="650">
        <v>52.72</v>
      </c>
    </row>
    <row r="15025" spans="1:10">
      <c r="A15025" s="519" t="s">
        <v>15082</v>
      </c>
      <c r="B15025" s="519" t="str">
        <f t="shared" si="234"/>
        <v>CURVA HORIZONTAL,90º,PARA ELETROCALHA PERFURADA OU LISA,300X100MM.FORNECIMENTO E COLOCACAO</v>
      </c>
      <c r="C15025" s="519" t="s">
        <v>44099</v>
      </c>
      <c r="D15025" s="519" t="s">
        <v>44094</v>
      </c>
      <c r="I15025" s="519" t="s">
        <v>5</v>
      </c>
      <c r="J15025" s="650">
        <v>67.72</v>
      </c>
    </row>
    <row r="15026" spans="1:10">
      <c r="A15026" s="519" t="s">
        <v>15083</v>
      </c>
      <c r="B15026" s="519" t="str">
        <f t="shared" si="234"/>
        <v>CURVA HORIZONTAL,90º,PARA ELETROCALHA PERFURADA OU LISA,300X100MM.FORNECIMENTO E COLOCACAO</v>
      </c>
      <c r="C15026" s="519" t="s">
        <v>44099</v>
      </c>
      <c r="D15026" s="519" t="s">
        <v>44094</v>
      </c>
      <c r="I15026" s="519" t="s">
        <v>5</v>
      </c>
      <c r="J15026" s="650">
        <v>65.010000000000005</v>
      </c>
    </row>
    <row r="15027" spans="1:10">
      <c r="A15027" s="519" t="s">
        <v>15084</v>
      </c>
      <c r="B15027" s="519" t="str">
        <f t="shared" si="234"/>
        <v>CURVA HORIZONTAL,90º,PARA ELETROCALHA PERFURADA OU LISA,400X100MM.FORNECIMENTO E COLOCACAO</v>
      </c>
      <c r="C15027" s="519" t="s">
        <v>44100</v>
      </c>
      <c r="D15027" s="519" t="s">
        <v>44094</v>
      </c>
      <c r="I15027" s="519" t="s">
        <v>5</v>
      </c>
      <c r="J15027" s="650">
        <v>96</v>
      </c>
    </row>
    <row r="15028" spans="1:10">
      <c r="A15028" s="519" t="s">
        <v>15085</v>
      </c>
      <c r="B15028" s="519" t="str">
        <f t="shared" si="234"/>
        <v>CURVA HORIZONTAL,90º,PARA ELETROCALHA PERFURADA OU LISA,400X100MM.FORNECIMENTO E COLOCACAO</v>
      </c>
      <c r="C15028" s="519" t="s">
        <v>44100</v>
      </c>
      <c r="D15028" s="519" t="s">
        <v>44094</v>
      </c>
      <c r="I15028" s="519" t="s">
        <v>5</v>
      </c>
      <c r="J15028" s="650">
        <v>93.29</v>
      </c>
    </row>
    <row r="15029" spans="1:10">
      <c r="A15029" s="519" t="s">
        <v>15086</v>
      </c>
      <c r="B15029" s="519" t="str">
        <f t="shared" si="234"/>
        <v>CURVA VERTICAL,EXTERNA,30º,PARA ELETROCALHA PERFURADA OU LISA,50X50MM.FORNECIMENTO E COLOCACAO</v>
      </c>
      <c r="C15029" s="519" t="s">
        <v>44101</v>
      </c>
      <c r="D15029" s="519" t="s">
        <v>44102</v>
      </c>
      <c r="I15029" s="519" t="s">
        <v>5</v>
      </c>
      <c r="J15029" s="650">
        <v>27.53</v>
      </c>
    </row>
    <row r="15030" spans="1:10">
      <c r="A15030" s="519" t="s">
        <v>15087</v>
      </c>
      <c r="B15030" s="519" t="str">
        <f t="shared" si="234"/>
        <v>CURVA VERTICAL,EXTERNA,30º,PARA ELETROCALHA PERFURADA OU LISA,50X50MM.FORNECIMENTO E COLOCACAO</v>
      </c>
      <c r="C15030" s="519" t="s">
        <v>44101</v>
      </c>
      <c r="D15030" s="519" t="s">
        <v>44102</v>
      </c>
      <c r="I15030" s="519" t="s">
        <v>5</v>
      </c>
      <c r="J15030" s="650">
        <v>24.82</v>
      </c>
    </row>
    <row r="15031" spans="1:10">
      <c r="A15031" s="519" t="s">
        <v>15088</v>
      </c>
      <c r="B15031" s="519" t="str">
        <f t="shared" si="234"/>
        <v>CURVA VERTICAL,EXTERNA,30º,PARA ELETROCALHA PERFURADA OU LISA,100X50MM.FORNECIMENTO E COLOCACAO</v>
      </c>
      <c r="C15031" s="519" t="s">
        <v>44101</v>
      </c>
      <c r="D15031" s="519" t="s">
        <v>44103</v>
      </c>
      <c r="I15031" s="519" t="s">
        <v>5</v>
      </c>
      <c r="J15031" s="650">
        <v>30.07</v>
      </c>
    </row>
    <row r="15032" spans="1:10">
      <c r="A15032" s="519" t="s">
        <v>15089</v>
      </c>
      <c r="B15032" s="519" t="str">
        <f t="shared" si="234"/>
        <v>CURVA VERTICAL,EXTERNA,30º,PARA ELETROCALHA PERFURADA OU LISA,100X50MM.FORNECIMENTO E COLOCACAO</v>
      </c>
      <c r="C15032" s="519" t="s">
        <v>44101</v>
      </c>
      <c r="D15032" s="519" t="s">
        <v>44103</v>
      </c>
      <c r="I15032" s="519" t="s">
        <v>5</v>
      </c>
      <c r="J15032" s="650">
        <v>27.36</v>
      </c>
    </row>
    <row r="15033" spans="1:10">
      <c r="A15033" s="519" t="s">
        <v>15090</v>
      </c>
      <c r="B15033" s="519" t="str">
        <f t="shared" si="234"/>
        <v>CURVA VERTICAL,EXTERNA,30º,PARA ELETROCALHA PERFURADA OU LISA,150X50MM.FORNECIMENTO E COLOCACAO</v>
      </c>
      <c r="C15033" s="519" t="s">
        <v>44101</v>
      </c>
      <c r="D15033" s="519" t="s">
        <v>44104</v>
      </c>
      <c r="I15033" s="519" t="s">
        <v>5</v>
      </c>
      <c r="J15033" s="650">
        <v>32.369999999999997</v>
      </c>
    </row>
    <row r="15034" spans="1:10">
      <c r="A15034" s="519" t="s">
        <v>15091</v>
      </c>
      <c r="B15034" s="519" t="str">
        <f t="shared" si="234"/>
        <v>CURVA VERTICAL,EXTERNA,30º,PARA ELETROCALHA PERFURADA OU LISA,150X50MM.FORNECIMENTO E COLOCACAO</v>
      </c>
      <c r="C15034" s="519" t="s">
        <v>44101</v>
      </c>
      <c r="D15034" s="519" t="s">
        <v>44104</v>
      </c>
      <c r="I15034" s="519" t="s">
        <v>5</v>
      </c>
      <c r="J15034" s="650">
        <v>29.66</v>
      </c>
    </row>
    <row r="15035" spans="1:10">
      <c r="A15035" s="519" t="s">
        <v>15092</v>
      </c>
      <c r="B15035" s="519" t="str">
        <f t="shared" si="234"/>
        <v>CURVA VERTICAL,EXTERNA,30º,PARA ELETROCALHA PERFURADA OU LISA,200X50MM.FORNECIMENTO E COLOCACAO</v>
      </c>
      <c r="C15035" s="519" t="s">
        <v>44101</v>
      </c>
      <c r="D15035" s="519" t="s">
        <v>44105</v>
      </c>
      <c r="I15035" s="519" t="s">
        <v>5</v>
      </c>
      <c r="J15035" s="650">
        <v>34.76</v>
      </c>
    </row>
    <row r="15036" spans="1:10">
      <c r="A15036" s="519" t="s">
        <v>15093</v>
      </c>
      <c r="B15036" s="519" t="str">
        <f t="shared" si="234"/>
        <v>CURVA VERTICAL,EXTERNA,30º,PARA ELETROCALHA PERFURADA OU LISA,200X50MM.FORNECIMENTO E COLOCACAO</v>
      </c>
      <c r="C15036" s="519" t="s">
        <v>44101</v>
      </c>
      <c r="D15036" s="519" t="s">
        <v>44105</v>
      </c>
      <c r="I15036" s="519" t="s">
        <v>5</v>
      </c>
      <c r="J15036" s="650">
        <v>32.049999999999997</v>
      </c>
    </row>
    <row r="15037" spans="1:10">
      <c r="A15037" s="519" t="s">
        <v>15094</v>
      </c>
      <c r="B15037" s="519" t="str">
        <f t="shared" si="234"/>
        <v>CURVA VERTICAL,EXTERNA,30º,PARA ELETROCALHA PERFURADA OU LISA,300X50MM.FORNECIMENTO E COLOCACAO</v>
      </c>
      <c r="C15037" s="519" t="s">
        <v>44101</v>
      </c>
      <c r="D15037" s="519" t="s">
        <v>44106</v>
      </c>
      <c r="I15037" s="519" t="s">
        <v>5</v>
      </c>
      <c r="J15037" s="650">
        <v>39.520000000000003</v>
      </c>
    </row>
    <row r="15038" spans="1:10">
      <c r="A15038" s="519" t="s">
        <v>15095</v>
      </c>
      <c r="B15038" s="519" t="str">
        <f t="shared" si="234"/>
        <v>CURVA VERTICAL,EXTERNA,30º,PARA ELETROCALHA PERFURADA OU LISA,300X50MM.FORNECIMENTO E COLOCACAO</v>
      </c>
      <c r="C15038" s="519" t="s">
        <v>44101</v>
      </c>
      <c r="D15038" s="519" t="s">
        <v>44106</v>
      </c>
      <c r="I15038" s="519" t="s">
        <v>5</v>
      </c>
      <c r="J15038" s="650">
        <v>36.81</v>
      </c>
    </row>
    <row r="15039" spans="1:10">
      <c r="A15039" s="519" t="s">
        <v>15096</v>
      </c>
      <c r="B15039" s="519" t="str">
        <f t="shared" si="234"/>
        <v>CURVA VERTICAL,EXTERNA,30º,PARA ELETROCALHA PERFURADA OU LISA,400X50MM.FORNECIMENTO E COLOCACAO</v>
      </c>
      <c r="C15039" s="519" t="s">
        <v>44101</v>
      </c>
      <c r="D15039" s="519" t="s">
        <v>44107</v>
      </c>
      <c r="I15039" s="519" t="s">
        <v>5</v>
      </c>
      <c r="J15039" s="650">
        <v>44.19</v>
      </c>
    </row>
    <row r="15040" spans="1:10">
      <c r="A15040" s="519" t="s">
        <v>15097</v>
      </c>
      <c r="B15040" s="519" t="str">
        <f t="shared" si="234"/>
        <v>CURVA VERTICAL,EXTERNA,30º,PARA ELETROCALHA PERFURADA OU LISA,400X50MM.FORNECIMENTO E COLOCACAO</v>
      </c>
      <c r="C15040" s="519" t="s">
        <v>44101</v>
      </c>
      <c r="D15040" s="519" t="s">
        <v>44107</v>
      </c>
      <c r="I15040" s="519" t="s">
        <v>5</v>
      </c>
      <c r="J15040" s="650">
        <v>41.48</v>
      </c>
    </row>
    <row r="15041" spans="1:10">
      <c r="A15041" s="519" t="s">
        <v>15098</v>
      </c>
      <c r="B15041" s="519" t="str">
        <f t="shared" si="234"/>
        <v>CURVA VERTICAL,EXTERNA,30º,PARA ELETROCALHA PERFURADA OU LISA,100X75MM.FORNECIMENTO E COLOCACAO</v>
      </c>
      <c r="C15041" s="519" t="s">
        <v>44101</v>
      </c>
      <c r="D15041" s="519" t="s">
        <v>44108</v>
      </c>
      <c r="I15041" s="519" t="s">
        <v>5</v>
      </c>
      <c r="J15041" s="650">
        <v>29.43</v>
      </c>
    </row>
    <row r="15042" spans="1:10">
      <c r="A15042" s="519" t="s">
        <v>15099</v>
      </c>
      <c r="B15042" s="519" t="str">
        <f t="shared" si="234"/>
        <v>CURVA VERTICAL,EXTERNA,30º,PARA ELETROCALHA PERFURADA OU LISA,100X75MM.FORNECIMENTO E COLOCACAO</v>
      </c>
      <c r="C15042" s="519" t="s">
        <v>44101</v>
      </c>
      <c r="D15042" s="519" t="s">
        <v>44108</v>
      </c>
      <c r="I15042" s="519" t="s">
        <v>5</v>
      </c>
      <c r="J15042" s="650">
        <v>26.72</v>
      </c>
    </row>
    <row r="15043" spans="1:10">
      <c r="A15043" s="519" t="s">
        <v>15100</v>
      </c>
      <c r="B15043" s="519" t="str">
        <f t="shared" si="234"/>
        <v>CURVA VERTICAL,EXTERNA,30º,PARA ELETROCALHA PERFURADA OU LISA,150X75MM.FORNECIMENTO E COLOCACAO</v>
      </c>
      <c r="C15043" s="519" t="s">
        <v>44101</v>
      </c>
      <c r="D15043" s="519" t="s">
        <v>44109</v>
      </c>
      <c r="I15043" s="519" t="s">
        <v>5</v>
      </c>
      <c r="J15043" s="650">
        <v>35.39</v>
      </c>
    </row>
    <row r="15044" spans="1:10">
      <c r="A15044" s="519" t="s">
        <v>15101</v>
      </c>
      <c r="B15044" s="519" t="str">
        <f t="shared" si="234"/>
        <v>CURVA VERTICAL,EXTERNA,30º,PARA ELETROCALHA PERFURADA OU LISA,150X75MM.FORNECIMENTO E COLOCACAO</v>
      </c>
      <c r="C15044" s="519" t="s">
        <v>44101</v>
      </c>
      <c r="D15044" s="519" t="s">
        <v>44109</v>
      </c>
      <c r="I15044" s="519" t="s">
        <v>5</v>
      </c>
      <c r="J15044" s="650">
        <v>32.68</v>
      </c>
    </row>
    <row r="15045" spans="1:10">
      <c r="A15045" s="519" t="s">
        <v>15102</v>
      </c>
      <c r="B15045" s="519" t="str">
        <f t="shared" si="234"/>
        <v>CURVA VERTICAL,EXTERNA,30º,PARA ELETROCALHA PERFURADA OU LISA,200X75MM.FORNECIMENTO E COLOCACAO</v>
      </c>
      <c r="C15045" s="519" t="s">
        <v>44101</v>
      </c>
      <c r="D15045" s="519" t="s">
        <v>44110</v>
      </c>
      <c r="I15045" s="519" t="s">
        <v>5</v>
      </c>
      <c r="J15045" s="650">
        <v>38.1</v>
      </c>
    </row>
    <row r="15046" spans="1:10">
      <c r="A15046" s="519" t="s">
        <v>15103</v>
      </c>
      <c r="B15046" s="519" t="str">
        <f t="shared" si="234"/>
        <v>CURVA VERTICAL,EXTERNA,30º,PARA ELETROCALHA PERFURADA OU LISA,200X75MM.FORNECIMENTO E COLOCACAO</v>
      </c>
      <c r="C15046" s="519" t="s">
        <v>44101</v>
      </c>
      <c r="D15046" s="519" t="s">
        <v>44110</v>
      </c>
      <c r="I15046" s="519" t="s">
        <v>5</v>
      </c>
      <c r="J15046" s="650">
        <v>35.39</v>
      </c>
    </row>
    <row r="15047" spans="1:10">
      <c r="A15047" s="519" t="s">
        <v>15104</v>
      </c>
      <c r="B15047" s="519" t="str">
        <f t="shared" si="234"/>
        <v>CURVA VERTICAL,EXTERNA,30º,PARA ELETROCALHA PERFURADA OU LISA,300X75MM.FORNECIMENTO E COLOCACAO</v>
      </c>
      <c r="C15047" s="519" t="s">
        <v>44101</v>
      </c>
      <c r="D15047" s="519" t="s">
        <v>44111</v>
      </c>
      <c r="I15047" s="519" t="s">
        <v>5</v>
      </c>
      <c r="J15047" s="650">
        <v>42.54</v>
      </c>
    </row>
    <row r="15048" spans="1:10">
      <c r="A15048" s="519" t="s">
        <v>15105</v>
      </c>
      <c r="B15048" s="519" t="str">
        <f t="shared" ref="B15048:B15111" si="235">C15048&amp;D15048&amp;E15048&amp;F15048&amp;G15048&amp;H15048</f>
        <v>CURVA VERTICAL,EXTERNA,30º,PARA ELETROCALHA PERFURADA OU LISA,300X75MM.FORNECIMENTO E COLOCACAO</v>
      </c>
      <c r="C15048" s="519" t="s">
        <v>44101</v>
      </c>
      <c r="D15048" s="519" t="s">
        <v>44111</v>
      </c>
      <c r="I15048" s="519" t="s">
        <v>5</v>
      </c>
      <c r="J15048" s="650">
        <v>39.83</v>
      </c>
    </row>
    <row r="15049" spans="1:10">
      <c r="A15049" s="519" t="s">
        <v>15106</v>
      </c>
      <c r="B15049" s="519" t="str">
        <f t="shared" si="235"/>
        <v>CURVA VERTICAL,EXTERNA,30º,PARA ELETROCALHA PERFURADA OU LISA,400X75MM.FORNECIMENTO E COLOCACAO</v>
      </c>
      <c r="C15049" s="519" t="s">
        <v>44101</v>
      </c>
      <c r="D15049" s="519" t="s">
        <v>44112</v>
      </c>
      <c r="I15049" s="519" t="s">
        <v>5</v>
      </c>
      <c r="J15049" s="650">
        <v>47.18</v>
      </c>
    </row>
    <row r="15050" spans="1:10">
      <c r="A15050" s="519" t="s">
        <v>15107</v>
      </c>
      <c r="B15050" s="519" t="str">
        <f t="shared" si="235"/>
        <v>CURVA VERTICAL,EXTERNA,30º,PARA ELETROCALHA PERFURADA OU LISA,400X75MM.FORNECIMENTO E COLOCACAO</v>
      </c>
      <c r="C15050" s="519" t="s">
        <v>44101</v>
      </c>
      <c r="D15050" s="519" t="s">
        <v>44112</v>
      </c>
      <c r="I15050" s="519" t="s">
        <v>5</v>
      </c>
      <c r="J15050" s="650">
        <v>44.47</v>
      </c>
    </row>
    <row r="15051" spans="1:10">
      <c r="A15051" s="519" t="s">
        <v>15108</v>
      </c>
      <c r="B15051" s="519" t="str">
        <f t="shared" si="235"/>
        <v>CURVA VERTICAL,EXTERNA,30º,PARA ELETROCALHA PERFURADA OU LISA,100X100MM.FORNECIMENTO E COLOCACAO</v>
      </c>
      <c r="C15051" s="519" t="s">
        <v>44101</v>
      </c>
      <c r="D15051" s="519" t="s">
        <v>44113</v>
      </c>
      <c r="I15051" s="519" t="s">
        <v>5</v>
      </c>
      <c r="J15051" s="650">
        <v>36.479999999999997</v>
      </c>
    </row>
    <row r="15052" spans="1:10">
      <c r="A15052" s="519" t="s">
        <v>15109</v>
      </c>
      <c r="B15052" s="519" t="str">
        <f t="shared" si="235"/>
        <v>CURVA VERTICAL,EXTERNA,30º,PARA ELETROCALHA PERFURADA OU LISA,100X100MM.FORNECIMENTO E COLOCACAO</v>
      </c>
      <c r="C15052" s="519" t="s">
        <v>44101</v>
      </c>
      <c r="D15052" s="519" t="s">
        <v>44113</v>
      </c>
      <c r="I15052" s="519" t="s">
        <v>5</v>
      </c>
      <c r="J15052" s="650">
        <v>33.770000000000003</v>
      </c>
    </row>
    <row r="15053" spans="1:10">
      <c r="A15053" s="519" t="s">
        <v>15110</v>
      </c>
      <c r="B15053" s="519" t="str">
        <f t="shared" si="235"/>
        <v>CURVA VERTICAL,EXTERNA,30º,PARA ELETROCALHA PERFURADA OU LISA,150X100MM.FORNECIMENTO E COLOCACAO</v>
      </c>
      <c r="C15053" s="519" t="s">
        <v>44101</v>
      </c>
      <c r="D15053" s="519" t="s">
        <v>44114</v>
      </c>
      <c r="I15053" s="519" t="s">
        <v>5</v>
      </c>
      <c r="J15053" s="650">
        <v>39.01</v>
      </c>
    </row>
    <row r="15054" spans="1:10">
      <c r="A15054" s="519" t="s">
        <v>15111</v>
      </c>
      <c r="B15054" s="519" t="str">
        <f t="shared" si="235"/>
        <v>CURVA VERTICAL,EXTERNA,30º,PARA ELETROCALHA PERFURADA OU LISA,150X100MM.FORNECIMENTO E COLOCACAO</v>
      </c>
      <c r="C15054" s="519" t="s">
        <v>44101</v>
      </c>
      <c r="D15054" s="519" t="s">
        <v>44114</v>
      </c>
      <c r="I15054" s="519" t="s">
        <v>5</v>
      </c>
      <c r="J15054" s="650">
        <v>36.299999999999997</v>
      </c>
    </row>
    <row r="15055" spans="1:10">
      <c r="A15055" s="519" t="s">
        <v>15112</v>
      </c>
      <c r="B15055" s="519" t="str">
        <f t="shared" si="235"/>
        <v>CURVA VERTICAL,EXTERNA,30º,PARA ELETROCALHA PERFURADA OU LISA,200X100MM.FORNECIMENTO E COLOCACAO</v>
      </c>
      <c r="C15055" s="519" t="s">
        <v>44101</v>
      </c>
      <c r="D15055" s="519" t="s">
        <v>44115</v>
      </c>
      <c r="I15055" s="519" t="s">
        <v>5</v>
      </c>
      <c r="J15055" s="650">
        <v>41.72</v>
      </c>
    </row>
    <row r="15056" spans="1:10">
      <c r="A15056" s="519" t="s">
        <v>15113</v>
      </c>
      <c r="B15056" s="519" t="str">
        <f t="shared" si="235"/>
        <v>CURVA VERTICAL,EXTERNA,30º,PARA ELETROCALHA PERFURADA OU LISA,200X100MM.FORNECIMENTO E COLOCACAO</v>
      </c>
      <c r="C15056" s="519" t="s">
        <v>44101</v>
      </c>
      <c r="D15056" s="519" t="s">
        <v>44115</v>
      </c>
      <c r="I15056" s="519" t="s">
        <v>5</v>
      </c>
      <c r="J15056" s="650">
        <v>39.01</v>
      </c>
    </row>
    <row r="15057" spans="1:10">
      <c r="A15057" s="519" t="s">
        <v>15114</v>
      </c>
      <c r="B15057" s="519" t="str">
        <f t="shared" si="235"/>
        <v>CURVA VERTICAL,EXTERNA,30º,PARA ELETROCALHA PERFURADA OU LISA,300X100MM.FORNECIMENTO E COLOCACAO</v>
      </c>
      <c r="C15057" s="519" t="s">
        <v>44101</v>
      </c>
      <c r="D15057" s="519" t="s">
        <v>44116</v>
      </c>
      <c r="I15057" s="519" t="s">
        <v>5</v>
      </c>
      <c r="J15057" s="650">
        <v>45.86</v>
      </c>
    </row>
    <row r="15058" spans="1:10">
      <c r="A15058" s="519" t="s">
        <v>15115</v>
      </c>
      <c r="B15058" s="519" t="str">
        <f t="shared" si="235"/>
        <v>CURVA VERTICAL,EXTERNA,30º,PARA ELETROCALHA PERFURADA OU LISA,300X100MM.FORNECIMENTO E COLOCACAO</v>
      </c>
      <c r="C15058" s="519" t="s">
        <v>44101</v>
      </c>
      <c r="D15058" s="519" t="s">
        <v>44116</v>
      </c>
      <c r="I15058" s="519" t="s">
        <v>5</v>
      </c>
      <c r="J15058" s="650">
        <v>43.15</v>
      </c>
    </row>
    <row r="15059" spans="1:10">
      <c r="A15059" s="519" t="s">
        <v>15116</v>
      </c>
      <c r="B15059" s="519" t="str">
        <f t="shared" si="235"/>
        <v>CURVA VERTICAL,EXTERNA,30º,PARA ELETROCALHA PERFURADA OU LISA,400X100MM.FORNECIMENTO E COLOCACAO</v>
      </c>
      <c r="C15059" s="519" t="s">
        <v>44101</v>
      </c>
      <c r="D15059" s="519" t="s">
        <v>44117</v>
      </c>
      <c r="I15059" s="519" t="s">
        <v>5</v>
      </c>
      <c r="J15059" s="650">
        <v>50.5</v>
      </c>
    </row>
    <row r="15060" spans="1:10">
      <c r="A15060" s="519" t="s">
        <v>15117</v>
      </c>
      <c r="B15060" s="519" t="str">
        <f t="shared" si="235"/>
        <v>CURVA VERTICAL,EXTERNA,30º,PARA ELETROCALHA PERFURADA OU LISA,400X100MM.FORNECIMENTO E COLOCACAO</v>
      </c>
      <c r="C15060" s="519" t="s">
        <v>44101</v>
      </c>
      <c r="D15060" s="519" t="s">
        <v>44117</v>
      </c>
      <c r="I15060" s="519" t="s">
        <v>5</v>
      </c>
      <c r="J15060" s="650">
        <v>47.79</v>
      </c>
    </row>
    <row r="15061" spans="1:10">
      <c r="A15061" s="519" t="s">
        <v>15118</v>
      </c>
      <c r="B15061" s="519" t="str">
        <f t="shared" si="235"/>
        <v>CURVA VERTICAL,EXTERNA,45º,PARA ELETROCALHA PERFURADA OU LISA,50X50MM.FORNECIMENTO E COLOCACAO</v>
      </c>
      <c r="C15061" s="519" t="s">
        <v>44118</v>
      </c>
      <c r="D15061" s="519" t="s">
        <v>44102</v>
      </c>
      <c r="I15061" s="519" t="s">
        <v>5</v>
      </c>
      <c r="J15061" s="650">
        <v>27.53</v>
      </c>
    </row>
    <row r="15062" spans="1:10">
      <c r="A15062" s="519" t="s">
        <v>15119</v>
      </c>
      <c r="B15062" s="519" t="str">
        <f t="shared" si="235"/>
        <v>CURVA VERTICAL,EXTERNA,45º,PARA ELETROCALHA PERFURADA OU LISA,50X50MM.FORNECIMENTO E COLOCACAO</v>
      </c>
      <c r="C15062" s="519" t="s">
        <v>44118</v>
      </c>
      <c r="D15062" s="519" t="s">
        <v>44102</v>
      </c>
      <c r="I15062" s="519" t="s">
        <v>5</v>
      </c>
      <c r="J15062" s="650">
        <v>24.82</v>
      </c>
    </row>
    <row r="15063" spans="1:10">
      <c r="A15063" s="519" t="s">
        <v>15120</v>
      </c>
      <c r="B15063" s="519" t="str">
        <f t="shared" si="235"/>
        <v>CURVA VERTICAL,EXTERNA,45º,PARA ELETROCALHA PERFURADA OU LISA,100X50MM.FORNECIMENTO E COLOCACAO</v>
      </c>
      <c r="C15063" s="519" t="s">
        <v>44118</v>
      </c>
      <c r="D15063" s="519" t="s">
        <v>44103</v>
      </c>
      <c r="I15063" s="519" t="s">
        <v>5</v>
      </c>
      <c r="J15063" s="650">
        <v>30.07</v>
      </c>
    </row>
    <row r="15064" spans="1:10">
      <c r="A15064" s="519" t="s">
        <v>15121</v>
      </c>
      <c r="B15064" s="519" t="str">
        <f t="shared" si="235"/>
        <v>CURVA VERTICAL,EXTERNA,45º,PARA ELETROCALHA PERFURADA OU LISA,100X50MM.FORNECIMENTO E COLOCACAO</v>
      </c>
      <c r="C15064" s="519" t="s">
        <v>44118</v>
      </c>
      <c r="D15064" s="519" t="s">
        <v>44103</v>
      </c>
      <c r="I15064" s="519" t="s">
        <v>5</v>
      </c>
      <c r="J15064" s="650">
        <v>27.36</v>
      </c>
    </row>
    <row r="15065" spans="1:10">
      <c r="A15065" s="519" t="s">
        <v>15122</v>
      </c>
      <c r="B15065" s="519" t="str">
        <f t="shared" si="235"/>
        <v>CURVA VERTICAL,EXTERNA,45º,PARA ELETROCALHA PERFURADA OU LISA,150X50MM.FORNECIMENTO E COLOCACAO</v>
      </c>
      <c r="C15065" s="519" t="s">
        <v>44118</v>
      </c>
      <c r="D15065" s="519" t="s">
        <v>44104</v>
      </c>
      <c r="I15065" s="519" t="s">
        <v>5</v>
      </c>
      <c r="J15065" s="650">
        <v>32.369999999999997</v>
      </c>
    </row>
    <row r="15066" spans="1:10">
      <c r="A15066" s="519" t="s">
        <v>15123</v>
      </c>
      <c r="B15066" s="519" t="str">
        <f t="shared" si="235"/>
        <v>CURVA VERTICAL,EXTERNA,45º,PARA ELETROCALHA PERFURADA OU LISA,150X50MM.FORNECIMENTO E COLOCACAO</v>
      </c>
      <c r="C15066" s="519" t="s">
        <v>44118</v>
      </c>
      <c r="D15066" s="519" t="s">
        <v>44104</v>
      </c>
      <c r="I15066" s="519" t="s">
        <v>5</v>
      </c>
      <c r="J15066" s="650">
        <v>29.66</v>
      </c>
    </row>
    <row r="15067" spans="1:10">
      <c r="A15067" s="519" t="s">
        <v>15124</v>
      </c>
      <c r="B15067" s="519" t="str">
        <f t="shared" si="235"/>
        <v>CURVA VERTICAL,EXTERNA,45º,PARA ELETROCALHA PERFURADA OU LISA,200X50MM.FORNECIMENTO E COLOCACAO</v>
      </c>
      <c r="C15067" s="519" t="s">
        <v>44118</v>
      </c>
      <c r="D15067" s="519" t="s">
        <v>44105</v>
      </c>
      <c r="I15067" s="519" t="s">
        <v>5</v>
      </c>
      <c r="J15067" s="650">
        <v>34.76</v>
      </c>
    </row>
    <row r="15068" spans="1:10">
      <c r="A15068" s="519" t="s">
        <v>15125</v>
      </c>
      <c r="B15068" s="519" t="str">
        <f t="shared" si="235"/>
        <v>CURVA VERTICAL,EXTERNA,45º,PARA ELETROCALHA PERFURADA OU LISA,200X50MM.FORNECIMENTO E COLOCACAO</v>
      </c>
      <c r="C15068" s="519" t="s">
        <v>44118</v>
      </c>
      <c r="D15068" s="519" t="s">
        <v>44105</v>
      </c>
      <c r="I15068" s="519" t="s">
        <v>5</v>
      </c>
      <c r="J15068" s="650">
        <v>32.049999999999997</v>
      </c>
    </row>
    <row r="15069" spans="1:10">
      <c r="A15069" s="519" t="s">
        <v>15126</v>
      </c>
      <c r="B15069" s="519" t="str">
        <f t="shared" si="235"/>
        <v>CURVA VERTICAL,EXTERNA,45º,PARA ELETROCALHA PERFURADA OU LISA,300X50MM.FORNECIMENTO E COLOCACAO</v>
      </c>
      <c r="C15069" s="519" t="s">
        <v>44118</v>
      </c>
      <c r="D15069" s="519" t="s">
        <v>44106</v>
      </c>
      <c r="I15069" s="519" t="s">
        <v>5</v>
      </c>
      <c r="J15069" s="650">
        <v>39.340000000000003</v>
      </c>
    </row>
    <row r="15070" spans="1:10">
      <c r="A15070" s="519" t="s">
        <v>15127</v>
      </c>
      <c r="B15070" s="519" t="str">
        <f t="shared" si="235"/>
        <v>CURVA VERTICAL,EXTERNA,45º,PARA ELETROCALHA PERFURADA OU LISA,300X50MM.FORNECIMENTO E COLOCACAO</v>
      </c>
      <c r="C15070" s="519" t="s">
        <v>44118</v>
      </c>
      <c r="D15070" s="519" t="s">
        <v>44106</v>
      </c>
      <c r="I15070" s="519" t="s">
        <v>5</v>
      </c>
      <c r="J15070" s="650">
        <v>36.630000000000003</v>
      </c>
    </row>
    <row r="15071" spans="1:10">
      <c r="A15071" s="519" t="s">
        <v>15128</v>
      </c>
      <c r="B15071" s="519" t="str">
        <f t="shared" si="235"/>
        <v>CURVA VERTICAL,EXTERNA,45º,PARA ELETROCALHA PERFURADA OU LISA,400X50MM.FORNECIMENTO E COLOCACAO</v>
      </c>
      <c r="C15071" s="519" t="s">
        <v>44118</v>
      </c>
      <c r="D15071" s="519" t="s">
        <v>44107</v>
      </c>
      <c r="I15071" s="519" t="s">
        <v>5</v>
      </c>
      <c r="J15071" s="650">
        <v>44.19</v>
      </c>
    </row>
    <row r="15072" spans="1:10">
      <c r="A15072" s="519" t="s">
        <v>15129</v>
      </c>
      <c r="B15072" s="519" t="str">
        <f t="shared" si="235"/>
        <v>CURVA VERTICAL,EXTERNA,45º,PARA ELETROCALHA PERFURADA OU LISA,400X50MM.FORNECIMENTO E COLOCACAO</v>
      </c>
      <c r="C15072" s="519" t="s">
        <v>44118</v>
      </c>
      <c r="D15072" s="519" t="s">
        <v>44107</v>
      </c>
      <c r="I15072" s="519" t="s">
        <v>5</v>
      </c>
      <c r="J15072" s="650">
        <v>41.48</v>
      </c>
    </row>
    <row r="15073" spans="1:10">
      <c r="A15073" s="519" t="s">
        <v>15130</v>
      </c>
      <c r="B15073" s="519" t="str">
        <f t="shared" si="235"/>
        <v>CURVA VERTICAL,EXTERNA,45º,PARA ELETROCALHA PERFURADA OU LISA,100X75MM.FORNECIMENTO E COLOCACAO</v>
      </c>
      <c r="C15073" s="519" t="s">
        <v>44118</v>
      </c>
      <c r="D15073" s="519" t="s">
        <v>44108</v>
      </c>
      <c r="I15073" s="519" t="s">
        <v>5</v>
      </c>
      <c r="J15073" s="650">
        <v>29.43</v>
      </c>
    </row>
    <row r="15074" spans="1:10">
      <c r="A15074" s="519" t="s">
        <v>15131</v>
      </c>
      <c r="B15074" s="519" t="str">
        <f t="shared" si="235"/>
        <v>CURVA VERTICAL,EXTERNA,45º,PARA ELETROCALHA PERFURADA OU LISA,100X75MM.FORNECIMENTO E COLOCACAO</v>
      </c>
      <c r="C15074" s="519" t="s">
        <v>44118</v>
      </c>
      <c r="D15074" s="519" t="s">
        <v>44108</v>
      </c>
      <c r="I15074" s="519" t="s">
        <v>5</v>
      </c>
      <c r="J15074" s="650">
        <v>26.72</v>
      </c>
    </row>
    <row r="15075" spans="1:10">
      <c r="A15075" s="519" t="s">
        <v>15132</v>
      </c>
      <c r="B15075" s="519" t="str">
        <f t="shared" si="235"/>
        <v>CURVA VERTICAL,EXTERNA,45º,PARA ELETROCALHA PERFURADA OU LISA,150X75MM.FORNECIMENTO E COLOCACAO</v>
      </c>
      <c r="C15075" s="519" t="s">
        <v>44118</v>
      </c>
      <c r="D15075" s="519" t="s">
        <v>44109</v>
      </c>
      <c r="I15075" s="519" t="s">
        <v>5</v>
      </c>
      <c r="J15075" s="650">
        <v>35.39</v>
      </c>
    </row>
    <row r="15076" spans="1:10">
      <c r="A15076" s="519" t="s">
        <v>15133</v>
      </c>
      <c r="B15076" s="519" t="str">
        <f t="shared" si="235"/>
        <v>CURVA VERTICAL,EXTERNA,45º,PARA ELETROCALHA PERFURADA OU LISA,150X75MM.FORNECIMENTO E COLOCACAO</v>
      </c>
      <c r="C15076" s="519" t="s">
        <v>44118</v>
      </c>
      <c r="D15076" s="519" t="s">
        <v>44109</v>
      </c>
      <c r="I15076" s="519" t="s">
        <v>5</v>
      </c>
      <c r="J15076" s="650">
        <v>32.68</v>
      </c>
    </row>
    <row r="15077" spans="1:10">
      <c r="A15077" s="519" t="s">
        <v>15134</v>
      </c>
      <c r="B15077" s="519" t="str">
        <f t="shared" si="235"/>
        <v>CURVA VERTICAL,EXTERNA,45º,PARA ELETROCALHA PERFURADA OU LISA,200X75MM.FORNECIMENTO E COLOCACAO</v>
      </c>
      <c r="C15077" s="519" t="s">
        <v>44118</v>
      </c>
      <c r="D15077" s="519" t="s">
        <v>44110</v>
      </c>
      <c r="I15077" s="519" t="s">
        <v>5</v>
      </c>
      <c r="J15077" s="650">
        <v>38.1</v>
      </c>
    </row>
    <row r="15078" spans="1:10">
      <c r="A15078" s="519" t="s">
        <v>15135</v>
      </c>
      <c r="B15078" s="519" t="str">
        <f t="shared" si="235"/>
        <v>CURVA VERTICAL,EXTERNA,45º,PARA ELETROCALHA PERFURADA OU LISA,200X75MM.FORNECIMENTO E COLOCACAO</v>
      </c>
      <c r="C15078" s="519" t="s">
        <v>44118</v>
      </c>
      <c r="D15078" s="519" t="s">
        <v>44110</v>
      </c>
      <c r="I15078" s="519" t="s">
        <v>5</v>
      </c>
      <c r="J15078" s="650">
        <v>35.39</v>
      </c>
    </row>
    <row r="15079" spans="1:10">
      <c r="A15079" s="519" t="s">
        <v>15136</v>
      </c>
      <c r="B15079" s="519" t="str">
        <f t="shared" si="235"/>
        <v>CURVA VERTICAL,EXTERNA,45º,PARA ELETROCALHA PERFURADA OU LISA,300X75MM.FORNECIMENTO E COLOCACAO</v>
      </c>
      <c r="C15079" s="519" t="s">
        <v>44118</v>
      </c>
      <c r="D15079" s="519" t="s">
        <v>44111</v>
      </c>
      <c r="I15079" s="519" t="s">
        <v>5</v>
      </c>
      <c r="J15079" s="650">
        <v>42.35</v>
      </c>
    </row>
    <row r="15080" spans="1:10">
      <c r="A15080" s="519" t="s">
        <v>15137</v>
      </c>
      <c r="B15080" s="519" t="str">
        <f t="shared" si="235"/>
        <v>CURVA VERTICAL,EXTERNA,45º,PARA ELETROCALHA PERFURADA OU LISA,300X75MM.FORNECIMENTO E COLOCACAO</v>
      </c>
      <c r="C15080" s="519" t="s">
        <v>44118</v>
      </c>
      <c r="D15080" s="519" t="s">
        <v>44111</v>
      </c>
      <c r="I15080" s="519" t="s">
        <v>5</v>
      </c>
      <c r="J15080" s="650">
        <v>39.64</v>
      </c>
    </row>
    <row r="15081" spans="1:10">
      <c r="A15081" s="519" t="s">
        <v>15138</v>
      </c>
      <c r="B15081" s="519" t="str">
        <f t="shared" si="235"/>
        <v>CURVA VERTICAL,EXTERNA,45º,PARA ELETROCALHA PERFURADA OU LISA,400X75MM.FORNECIMENTO E COLOCACAO</v>
      </c>
      <c r="C15081" s="519" t="s">
        <v>44118</v>
      </c>
      <c r="D15081" s="519" t="s">
        <v>44112</v>
      </c>
      <c r="I15081" s="519" t="s">
        <v>5</v>
      </c>
      <c r="J15081" s="650">
        <v>47.18</v>
      </c>
    </row>
    <row r="15082" spans="1:10">
      <c r="A15082" s="519" t="s">
        <v>15139</v>
      </c>
      <c r="B15082" s="519" t="str">
        <f t="shared" si="235"/>
        <v>CURVA VERTICAL,EXTERNA,45º,PARA ELETROCALHA PERFURADA OU LISA,400X75MM.FORNECIMENTO E COLOCACAO</v>
      </c>
      <c r="C15082" s="519" t="s">
        <v>44118</v>
      </c>
      <c r="D15082" s="519" t="s">
        <v>44112</v>
      </c>
      <c r="I15082" s="519" t="s">
        <v>5</v>
      </c>
      <c r="J15082" s="650">
        <v>44.47</v>
      </c>
    </row>
    <row r="15083" spans="1:10">
      <c r="A15083" s="519" t="s">
        <v>15140</v>
      </c>
      <c r="B15083" s="519" t="str">
        <f t="shared" si="235"/>
        <v>CURVA VERTICAL,EXTERNA,45º,PARA ELETROCALHA PERFURADA OU LISA,100X100MM.FORNECIMENTO E COLOCACAO</v>
      </c>
      <c r="C15083" s="519" t="s">
        <v>44118</v>
      </c>
      <c r="D15083" s="519" t="s">
        <v>44113</v>
      </c>
      <c r="I15083" s="519" t="s">
        <v>5</v>
      </c>
      <c r="J15083" s="650">
        <v>36.479999999999997</v>
      </c>
    </row>
    <row r="15084" spans="1:10">
      <c r="A15084" s="519" t="s">
        <v>15141</v>
      </c>
      <c r="B15084" s="519" t="str">
        <f t="shared" si="235"/>
        <v>CURVA VERTICAL,EXTERNA,45º,PARA ELETROCALHA PERFURADA OU LISA,100X100MM.FORNECIMENTO E COLOCACAO</v>
      </c>
      <c r="C15084" s="519" t="s">
        <v>44118</v>
      </c>
      <c r="D15084" s="519" t="s">
        <v>44113</v>
      </c>
      <c r="I15084" s="519" t="s">
        <v>5</v>
      </c>
      <c r="J15084" s="650">
        <v>33.770000000000003</v>
      </c>
    </row>
    <row r="15085" spans="1:10">
      <c r="A15085" s="519" t="s">
        <v>15142</v>
      </c>
      <c r="B15085" s="519" t="str">
        <f t="shared" si="235"/>
        <v>CURVA VERTICAL,EXTERNA,45º,PARA ELETROCALHA PERFURADA OU LISA,150X100MM.FORNECIMENTO E COLOCACAO</v>
      </c>
      <c r="C15085" s="519" t="s">
        <v>44118</v>
      </c>
      <c r="D15085" s="519" t="s">
        <v>44114</v>
      </c>
      <c r="I15085" s="519" t="s">
        <v>5</v>
      </c>
      <c r="J15085" s="650">
        <v>39.01</v>
      </c>
    </row>
    <row r="15086" spans="1:10">
      <c r="A15086" s="519" t="s">
        <v>15143</v>
      </c>
      <c r="B15086" s="519" t="str">
        <f t="shared" si="235"/>
        <v>CURVA VERTICAL,EXTERNA,45º,PARA ELETROCALHA PERFURADA OU LISA,150X100MM.FORNECIMENTO E COLOCACAO</v>
      </c>
      <c r="C15086" s="519" t="s">
        <v>44118</v>
      </c>
      <c r="D15086" s="519" t="s">
        <v>44114</v>
      </c>
      <c r="I15086" s="519" t="s">
        <v>5</v>
      </c>
      <c r="J15086" s="650">
        <v>36.299999999999997</v>
      </c>
    </row>
    <row r="15087" spans="1:10">
      <c r="A15087" s="519" t="s">
        <v>15144</v>
      </c>
      <c r="B15087" s="519" t="str">
        <f t="shared" si="235"/>
        <v>CURVA VERTICAL,EXTERNA,45º,PARA ELETROCALHA PERFURADA OU LISA,200X100MM.FORNECIMENTO E COLOCACAO</v>
      </c>
      <c r="C15087" s="519" t="s">
        <v>44118</v>
      </c>
      <c r="D15087" s="519" t="s">
        <v>44115</v>
      </c>
      <c r="I15087" s="519" t="s">
        <v>5</v>
      </c>
      <c r="J15087" s="650">
        <v>41.72</v>
      </c>
    </row>
    <row r="15088" spans="1:10">
      <c r="A15088" s="519" t="s">
        <v>15145</v>
      </c>
      <c r="B15088" s="519" t="str">
        <f t="shared" si="235"/>
        <v>CURVA VERTICAL,EXTERNA,45º,PARA ELETROCALHA PERFURADA OU LISA,200X100MM.FORNECIMENTO E COLOCACAO</v>
      </c>
      <c r="C15088" s="519" t="s">
        <v>44118</v>
      </c>
      <c r="D15088" s="519" t="s">
        <v>44115</v>
      </c>
      <c r="I15088" s="519" t="s">
        <v>5</v>
      </c>
      <c r="J15088" s="650">
        <v>39.01</v>
      </c>
    </row>
    <row r="15089" spans="1:10">
      <c r="A15089" s="519" t="s">
        <v>15146</v>
      </c>
      <c r="B15089" s="519" t="str">
        <f t="shared" si="235"/>
        <v>CURVA VERTICAL,EXTERNA,45º,PARA ELETROCALHA PERFURADA OU LISA,300X100MM.FORNECIMENTO E COLOCACAO</v>
      </c>
      <c r="C15089" s="519" t="s">
        <v>44118</v>
      </c>
      <c r="D15089" s="519" t="s">
        <v>44116</v>
      </c>
      <c r="I15089" s="519" t="s">
        <v>5</v>
      </c>
      <c r="J15089" s="650">
        <v>41.63</v>
      </c>
    </row>
    <row r="15090" spans="1:10">
      <c r="A15090" s="519" t="s">
        <v>15147</v>
      </c>
      <c r="B15090" s="519" t="str">
        <f t="shared" si="235"/>
        <v>CURVA VERTICAL,EXTERNA,45º,PARA ELETROCALHA PERFURADA OU LISA,300X100MM.FORNECIMENTO E COLOCACAO</v>
      </c>
      <c r="C15090" s="519" t="s">
        <v>44118</v>
      </c>
      <c r="D15090" s="519" t="s">
        <v>44116</v>
      </c>
      <c r="I15090" s="519" t="s">
        <v>5</v>
      </c>
      <c r="J15090" s="650">
        <v>38.92</v>
      </c>
    </row>
    <row r="15091" spans="1:10">
      <c r="A15091" s="519" t="s">
        <v>15148</v>
      </c>
      <c r="B15091" s="519" t="str">
        <f t="shared" si="235"/>
        <v>CURVA VERTICAL,EXTERNA,45º,PARA ELETROCALHA PERFURADA OU LISA,400X100MM.FORNECIMENTO E COLOCACAO</v>
      </c>
      <c r="C15091" s="519" t="s">
        <v>44118</v>
      </c>
      <c r="D15091" s="519" t="s">
        <v>44117</v>
      </c>
      <c r="I15091" s="519" t="s">
        <v>5</v>
      </c>
      <c r="J15091" s="650">
        <v>50.5</v>
      </c>
    </row>
    <row r="15092" spans="1:10">
      <c r="A15092" s="519" t="s">
        <v>15149</v>
      </c>
      <c r="B15092" s="519" t="str">
        <f t="shared" si="235"/>
        <v>CURVA VERTICAL,EXTERNA,45º,PARA ELETROCALHA PERFURADA OU LISA,400X100MM.FORNECIMENTO E COLOCACAO</v>
      </c>
      <c r="C15092" s="519" t="s">
        <v>44118</v>
      </c>
      <c r="D15092" s="519" t="s">
        <v>44117</v>
      </c>
      <c r="I15092" s="519" t="s">
        <v>5</v>
      </c>
      <c r="J15092" s="650">
        <v>47.79</v>
      </c>
    </row>
    <row r="15093" spans="1:10">
      <c r="A15093" s="519" t="s">
        <v>15150</v>
      </c>
      <c r="B15093" s="519" t="str">
        <f t="shared" si="235"/>
        <v>CURVA VERTICAL,EXTERNA,90º,PARA ELETROCALHA PERFURADA OU LISA,50X50MM.FORNECIMENTO E COLOCACAO</v>
      </c>
      <c r="C15093" s="519" t="s">
        <v>44119</v>
      </c>
      <c r="D15093" s="519" t="s">
        <v>44102</v>
      </c>
      <c r="I15093" s="519" t="s">
        <v>5</v>
      </c>
      <c r="J15093" s="650">
        <v>34.619999999999997</v>
      </c>
    </row>
    <row r="15094" spans="1:10">
      <c r="A15094" s="519" t="s">
        <v>15151</v>
      </c>
      <c r="B15094" s="519" t="str">
        <f t="shared" si="235"/>
        <v>CURVA VERTICAL,EXTERNA,90º,PARA ELETROCALHA PERFURADA OU LISA,50X50MM.FORNECIMENTO E COLOCACAO</v>
      </c>
      <c r="C15094" s="519" t="s">
        <v>44119</v>
      </c>
      <c r="D15094" s="519" t="s">
        <v>44102</v>
      </c>
      <c r="I15094" s="519" t="s">
        <v>5</v>
      </c>
      <c r="J15094" s="650">
        <v>31.91</v>
      </c>
    </row>
    <row r="15095" spans="1:10">
      <c r="A15095" s="519" t="s">
        <v>15152</v>
      </c>
      <c r="B15095" s="519" t="str">
        <f t="shared" si="235"/>
        <v>CURVA VERTICAL,EXTERNA,90º,PARA ELETROCALHA PERFURADA OU LISA,100X50MM.FORNECIMENTO E COLOCACAO</v>
      </c>
      <c r="C15095" s="519" t="s">
        <v>44119</v>
      </c>
      <c r="D15095" s="519" t="s">
        <v>44103</v>
      </c>
      <c r="I15095" s="519" t="s">
        <v>5</v>
      </c>
      <c r="J15095" s="650">
        <v>38.119999999999997</v>
      </c>
    </row>
    <row r="15096" spans="1:10">
      <c r="A15096" s="519" t="s">
        <v>15153</v>
      </c>
      <c r="B15096" s="519" t="str">
        <f t="shared" si="235"/>
        <v>CURVA VERTICAL,EXTERNA,90º,PARA ELETROCALHA PERFURADA OU LISA,100X50MM.FORNECIMENTO E COLOCACAO</v>
      </c>
      <c r="C15096" s="519" t="s">
        <v>44119</v>
      </c>
      <c r="D15096" s="519" t="s">
        <v>44103</v>
      </c>
      <c r="I15096" s="519" t="s">
        <v>5</v>
      </c>
      <c r="J15096" s="650">
        <v>35.409999999999997</v>
      </c>
    </row>
    <row r="15097" spans="1:10">
      <c r="A15097" s="519" t="s">
        <v>15154</v>
      </c>
      <c r="B15097" s="519" t="str">
        <f t="shared" si="235"/>
        <v>CURVA VERTICAL,EXTERNA,90º,PARA ELETROCALHA PERFURADA OU LISA,150X50MM.FORNECIMENTO E COLOCACAO</v>
      </c>
      <c r="C15097" s="519" t="s">
        <v>44119</v>
      </c>
      <c r="D15097" s="519" t="s">
        <v>44104</v>
      </c>
      <c r="I15097" s="519" t="s">
        <v>5</v>
      </c>
      <c r="J15097" s="650">
        <v>41.42</v>
      </c>
    </row>
    <row r="15098" spans="1:10">
      <c r="A15098" s="519" t="s">
        <v>15155</v>
      </c>
      <c r="B15098" s="519" t="str">
        <f t="shared" si="235"/>
        <v>CURVA VERTICAL,EXTERNA,90º,PARA ELETROCALHA PERFURADA OU LISA,150X50MM.FORNECIMENTO E COLOCACAO</v>
      </c>
      <c r="C15098" s="519" t="s">
        <v>44119</v>
      </c>
      <c r="D15098" s="519" t="s">
        <v>44104</v>
      </c>
      <c r="I15098" s="519" t="s">
        <v>5</v>
      </c>
      <c r="J15098" s="650">
        <v>38.71</v>
      </c>
    </row>
    <row r="15099" spans="1:10">
      <c r="A15099" s="519" t="s">
        <v>15156</v>
      </c>
      <c r="B15099" s="519" t="str">
        <f t="shared" si="235"/>
        <v>CURVA VERTICAL,EXTERNA,90º,PARA ELETROCALHA PERFURADA OU LISA,200X50MM.FORNECIMENTO E COLOCACAO</v>
      </c>
      <c r="C15099" s="519" t="s">
        <v>44119</v>
      </c>
      <c r="D15099" s="519" t="s">
        <v>44105</v>
      </c>
      <c r="I15099" s="519" t="s">
        <v>5</v>
      </c>
      <c r="J15099" s="650">
        <v>45.03</v>
      </c>
    </row>
    <row r="15100" spans="1:10">
      <c r="A15100" s="519" t="s">
        <v>15157</v>
      </c>
      <c r="B15100" s="519" t="str">
        <f t="shared" si="235"/>
        <v>CURVA VERTICAL,EXTERNA,90º,PARA ELETROCALHA PERFURADA OU LISA,200X50MM.FORNECIMENTO E COLOCACAO</v>
      </c>
      <c r="C15100" s="519" t="s">
        <v>44119</v>
      </c>
      <c r="D15100" s="519" t="s">
        <v>44105</v>
      </c>
      <c r="I15100" s="519" t="s">
        <v>5</v>
      </c>
      <c r="J15100" s="650">
        <v>42.32</v>
      </c>
    </row>
    <row r="15101" spans="1:10">
      <c r="A15101" s="519" t="s">
        <v>15158</v>
      </c>
      <c r="B15101" s="519" t="str">
        <f t="shared" si="235"/>
        <v>CURVA VERTICAL,EXTERNA,90º,PARA ELETROCALHA PERFURADA OU LISA,300X50MM.FORNECIMENTO E COLOCACAO</v>
      </c>
      <c r="C15101" s="519" t="s">
        <v>44119</v>
      </c>
      <c r="D15101" s="519" t="s">
        <v>44106</v>
      </c>
      <c r="I15101" s="519" t="s">
        <v>5</v>
      </c>
      <c r="J15101" s="650">
        <v>56.45</v>
      </c>
    </row>
    <row r="15102" spans="1:10">
      <c r="A15102" s="519" t="s">
        <v>15159</v>
      </c>
      <c r="B15102" s="519" t="str">
        <f t="shared" si="235"/>
        <v>CURVA VERTICAL,EXTERNA,90º,PARA ELETROCALHA PERFURADA OU LISA,300X50MM.FORNECIMENTO E COLOCACAO</v>
      </c>
      <c r="C15102" s="519" t="s">
        <v>44119</v>
      </c>
      <c r="D15102" s="519" t="s">
        <v>44106</v>
      </c>
      <c r="I15102" s="519" t="s">
        <v>5</v>
      </c>
      <c r="J15102" s="650">
        <v>53.74</v>
      </c>
    </row>
    <row r="15103" spans="1:10">
      <c r="A15103" s="519" t="s">
        <v>15160</v>
      </c>
      <c r="B15103" s="519" t="str">
        <f t="shared" si="235"/>
        <v>CURVA VERTICAL,EXTERNA,90º,PARA ELETROCALHA PERFURADA OU LISA,400X50MM.FORNECIMENTO E COLOCACAO</v>
      </c>
      <c r="C15103" s="519" t="s">
        <v>44119</v>
      </c>
      <c r="D15103" s="519" t="s">
        <v>44107</v>
      </c>
      <c r="I15103" s="519" t="s">
        <v>5</v>
      </c>
      <c r="J15103" s="650">
        <v>71.239999999999995</v>
      </c>
    </row>
    <row r="15104" spans="1:10">
      <c r="A15104" s="519" t="s">
        <v>15161</v>
      </c>
      <c r="B15104" s="519" t="str">
        <f t="shared" si="235"/>
        <v>CURVA VERTICAL,EXTERNA,90º,PARA ELETROCALHA PERFURADA OU LISA,400X50MM.FORNECIMENTO E COLOCACAO</v>
      </c>
      <c r="C15104" s="519" t="s">
        <v>44119</v>
      </c>
      <c r="D15104" s="519" t="s">
        <v>44107</v>
      </c>
      <c r="I15104" s="519" t="s">
        <v>5</v>
      </c>
      <c r="J15104" s="650">
        <v>68.53</v>
      </c>
    </row>
    <row r="15105" spans="1:10">
      <c r="A15105" s="519" t="s">
        <v>15162</v>
      </c>
      <c r="B15105" s="519" t="str">
        <f t="shared" si="235"/>
        <v>CURVA VERTICAL,EXTERNA,90º,PARA ELETROCALHA PERFURADA OU LISA,100X75MM.FORNECIMENTO E COLOCACAO</v>
      </c>
      <c r="C15105" s="519" t="s">
        <v>44119</v>
      </c>
      <c r="D15105" s="519" t="s">
        <v>44108</v>
      </c>
      <c r="I15105" s="519" t="s">
        <v>5</v>
      </c>
      <c r="J15105" s="650">
        <v>43.84</v>
      </c>
    </row>
    <row r="15106" spans="1:10">
      <c r="A15106" s="519" t="s">
        <v>15163</v>
      </c>
      <c r="B15106" s="519" t="str">
        <f t="shared" si="235"/>
        <v>CURVA VERTICAL,EXTERNA,90º,PARA ELETROCALHA PERFURADA OU LISA,100X75MM.FORNECIMENTO E COLOCACAO</v>
      </c>
      <c r="C15106" s="519" t="s">
        <v>44119</v>
      </c>
      <c r="D15106" s="519" t="s">
        <v>44108</v>
      </c>
      <c r="I15106" s="519" t="s">
        <v>5</v>
      </c>
      <c r="J15106" s="650">
        <v>41.13</v>
      </c>
    </row>
    <row r="15107" spans="1:10">
      <c r="A15107" s="519" t="s">
        <v>15164</v>
      </c>
      <c r="B15107" s="519" t="str">
        <f t="shared" si="235"/>
        <v>CURVA VERTICAL,EXTERNA,90º,PARA ELETROCALHA PERFURADA OU LISA,150X75MM.FORNECIMENTO E COLOCACAO</v>
      </c>
      <c r="C15107" s="519" t="s">
        <v>44119</v>
      </c>
      <c r="D15107" s="519" t="s">
        <v>44109</v>
      </c>
      <c r="I15107" s="519" t="s">
        <v>5</v>
      </c>
      <c r="J15107" s="650">
        <v>47.77</v>
      </c>
    </row>
    <row r="15108" spans="1:10">
      <c r="A15108" s="519" t="s">
        <v>15165</v>
      </c>
      <c r="B15108" s="519" t="str">
        <f t="shared" si="235"/>
        <v>CURVA VERTICAL,EXTERNA,90º,PARA ELETROCALHA PERFURADA OU LISA,150X75MM.FORNECIMENTO E COLOCACAO</v>
      </c>
      <c r="C15108" s="519" t="s">
        <v>44119</v>
      </c>
      <c r="D15108" s="519" t="s">
        <v>44109</v>
      </c>
      <c r="I15108" s="519" t="s">
        <v>5</v>
      </c>
      <c r="J15108" s="650">
        <v>45.06</v>
      </c>
    </row>
    <row r="15109" spans="1:10">
      <c r="A15109" s="519" t="s">
        <v>15166</v>
      </c>
      <c r="B15109" s="519" t="str">
        <f t="shared" si="235"/>
        <v>CURVA VERTICAL,EXTERNA,90º,PARA ELETROCALHA PERFURADA OU LISA,200X75MM.FORNECIMENTO E COLOCACAO</v>
      </c>
      <c r="C15109" s="519" t="s">
        <v>44119</v>
      </c>
      <c r="D15109" s="519" t="s">
        <v>44110</v>
      </c>
      <c r="I15109" s="519" t="s">
        <v>5</v>
      </c>
      <c r="J15109" s="650">
        <v>51.39</v>
      </c>
    </row>
    <row r="15110" spans="1:10">
      <c r="A15110" s="519" t="s">
        <v>15167</v>
      </c>
      <c r="B15110" s="519" t="str">
        <f t="shared" si="235"/>
        <v>CURVA VERTICAL,EXTERNA,90º,PARA ELETROCALHA PERFURADA OU LISA,200X75MM.FORNECIMENTO E COLOCACAO</v>
      </c>
      <c r="C15110" s="519" t="s">
        <v>44119</v>
      </c>
      <c r="D15110" s="519" t="s">
        <v>44110</v>
      </c>
      <c r="I15110" s="519" t="s">
        <v>5</v>
      </c>
      <c r="J15110" s="650">
        <v>48.68</v>
      </c>
    </row>
    <row r="15111" spans="1:10">
      <c r="A15111" s="519" t="s">
        <v>15168</v>
      </c>
      <c r="B15111" s="519" t="str">
        <f t="shared" si="235"/>
        <v>CURVA VERTICAL,EXTERNA,90º,PARA ELETROCALHA PERFURADA OU LISA,300X75MM.FORNECIMENTO E COLOCACAO</v>
      </c>
      <c r="C15111" s="519" t="s">
        <v>44119</v>
      </c>
      <c r="D15111" s="519" t="s">
        <v>44111</v>
      </c>
      <c r="I15111" s="519" t="s">
        <v>5</v>
      </c>
      <c r="J15111" s="650">
        <v>57.55</v>
      </c>
    </row>
    <row r="15112" spans="1:10">
      <c r="A15112" s="519" t="s">
        <v>15169</v>
      </c>
      <c r="B15112" s="519" t="str">
        <f t="shared" ref="B15112:B15175" si="236">C15112&amp;D15112&amp;E15112&amp;F15112&amp;G15112&amp;H15112</f>
        <v>CURVA VERTICAL,EXTERNA,90º,PARA ELETROCALHA PERFURADA OU LISA,300X75MM.FORNECIMENTO E COLOCACAO</v>
      </c>
      <c r="C15112" s="519" t="s">
        <v>44119</v>
      </c>
      <c r="D15112" s="519" t="s">
        <v>44111</v>
      </c>
      <c r="I15112" s="519" t="s">
        <v>5</v>
      </c>
      <c r="J15112" s="650">
        <v>54.84</v>
      </c>
    </row>
    <row r="15113" spans="1:10">
      <c r="A15113" s="519" t="s">
        <v>15170</v>
      </c>
      <c r="B15113" s="519" t="str">
        <f t="shared" si="236"/>
        <v>CURVA VERTICAL,EXTERNA,90º,PARA ELETROCALHA PERFURADA OU LISA,400X75MM.FORNECIMENTO E COLOCACAO</v>
      </c>
      <c r="C15113" s="519" t="s">
        <v>44119</v>
      </c>
      <c r="D15113" s="519" t="s">
        <v>44112</v>
      </c>
      <c r="I15113" s="519" t="s">
        <v>5</v>
      </c>
      <c r="J15113" s="650">
        <v>77.72</v>
      </c>
    </row>
    <row r="15114" spans="1:10">
      <c r="A15114" s="519" t="s">
        <v>15171</v>
      </c>
      <c r="B15114" s="519" t="str">
        <f t="shared" si="236"/>
        <v>CURVA VERTICAL,EXTERNA,90º,PARA ELETROCALHA PERFURADA OU LISA,400X75MM.FORNECIMENTO E COLOCACAO</v>
      </c>
      <c r="C15114" s="519" t="s">
        <v>44119</v>
      </c>
      <c r="D15114" s="519" t="s">
        <v>44112</v>
      </c>
      <c r="I15114" s="519" t="s">
        <v>5</v>
      </c>
      <c r="J15114" s="650">
        <v>75.010000000000005</v>
      </c>
    </row>
    <row r="15115" spans="1:10">
      <c r="A15115" s="519" t="s">
        <v>15172</v>
      </c>
      <c r="B15115" s="519" t="str">
        <f t="shared" si="236"/>
        <v>CURVA VERTICAL,EXTERNA,90º,PARA ELETROCALHA PERFURADA OU LISA,100X100MM.FORNECIMENTO E COLOCACAO</v>
      </c>
      <c r="C15115" s="519" t="s">
        <v>44119</v>
      </c>
      <c r="D15115" s="519" t="s">
        <v>44113</v>
      </c>
      <c r="I15115" s="519" t="s">
        <v>5</v>
      </c>
      <c r="J15115" s="650">
        <v>43.79</v>
      </c>
    </row>
    <row r="15116" spans="1:10">
      <c r="A15116" s="519" t="s">
        <v>15173</v>
      </c>
      <c r="B15116" s="519" t="str">
        <f t="shared" si="236"/>
        <v>CURVA VERTICAL,EXTERNA,90º,PARA ELETROCALHA PERFURADA OU LISA,100X100MM.FORNECIMENTO E COLOCACAO</v>
      </c>
      <c r="C15116" s="519" t="s">
        <v>44119</v>
      </c>
      <c r="D15116" s="519" t="s">
        <v>44113</v>
      </c>
      <c r="I15116" s="519" t="s">
        <v>5</v>
      </c>
      <c r="J15116" s="650">
        <v>41.08</v>
      </c>
    </row>
    <row r="15117" spans="1:10">
      <c r="A15117" s="519" t="s">
        <v>15174</v>
      </c>
      <c r="B15117" s="519" t="str">
        <f t="shared" si="236"/>
        <v>CURVA VERTICAL,EXTERNA,90º,PARA ELETROCALHA PERFURADA OU LISA,150X100MM.FORNECIMENTO E COLOCACAO</v>
      </c>
      <c r="C15117" s="519" t="s">
        <v>44119</v>
      </c>
      <c r="D15117" s="519" t="s">
        <v>44114</v>
      </c>
      <c r="I15117" s="519" t="s">
        <v>5</v>
      </c>
      <c r="J15117" s="650">
        <v>55</v>
      </c>
    </row>
    <row r="15118" spans="1:10">
      <c r="A15118" s="519" t="s">
        <v>15175</v>
      </c>
      <c r="B15118" s="519" t="str">
        <f t="shared" si="236"/>
        <v>CURVA VERTICAL,EXTERNA,90º,PARA ELETROCALHA PERFURADA OU LISA,150X100MM.FORNECIMENTO E COLOCACAO</v>
      </c>
      <c r="C15118" s="519" t="s">
        <v>44119</v>
      </c>
      <c r="D15118" s="519" t="s">
        <v>44114</v>
      </c>
      <c r="I15118" s="519" t="s">
        <v>5</v>
      </c>
      <c r="J15118" s="650">
        <v>52.29</v>
      </c>
    </row>
    <row r="15119" spans="1:10">
      <c r="A15119" s="519" t="s">
        <v>15176</v>
      </c>
      <c r="B15119" s="519" t="str">
        <f t="shared" si="236"/>
        <v>CURVA VERTICAL,EXTERNA,90º,PARA ELETROCALHA PERFURADA OU LISA,200X100MM.FORNECIMENTO E COLOCACAO</v>
      </c>
      <c r="C15119" s="519" t="s">
        <v>44119</v>
      </c>
      <c r="D15119" s="519" t="s">
        <v>44115</v>
      </c>
      <c r="I15119" s="519" t="s">
        <v>5</v>
      </c>
      <c r="J15119" s="650">
        <v>63.41</v>
      </c>
    </row>
    <row r="15120" spans="1:10">
      <c r="A15120" s="519" t="s">
        <v>15177</v>
      </c>
      <c r="B15120" s="519" t="str">
        <f t="shared" si="236"/>
        <v>CURVA VERTICAL,EXTERNA,90º,PARA ELETROCALHA PERFURADA OU LISA,200X100MM.FORNECIMENTO E COLOCACAO</v>
      </c>
      <c r="C15120" s="519" t="s">
        <v>44119</v>
      </c>
      <c r="D15120" s="519" t="s">
        <v>44115</v>
      </c>
      <c r="I15120" s="519" t="s">
        <v>5</v>
      </c>
      <c r="J15120" s="650">
        <v>60.7</v>
      </c>
    </row>
    <row r="15121" spans="1:10">
      <c r="A15121" s="519" t="s">
        <v>15178</v>
      </c>
      <c r="B15121" s="519" t="str">
        <f t="shared" si="236"/>
        <v>CURVA VERTICAL,EXTERNA,90º,PARA ELETROCALHA PERFURADA OU LISA,300X100MM.FORNECIMENTO E COLOCACAO</v>
      </c>
      <c r="C15121" s="519" t="s">
        <v>44119</v>
      </c>
      <c r="D15121" s="519" t="s">
        <v>44116</v>
      </c>
      <c r="I15121" s="519" t="s">
        <v>5</v>
      </c>
      <c r="J15121" s="650">
        <v>73.760000000000005</v>
      </c>
    </row>
    <row r="15122" spans="1:10">
      <c r="A15122" s="519" t="s">
        <v>15179</v>
      </c>
      <c r="B15122" s="519" t="str">
        <f t="shared" si="236"/>
        <v>CURVA VERTICAL,EXTERNA,90º,PARA ELETROCALHA PERFURADA OU LISA,300X100MM.FORNECIMENTO E COLOCACAO</v>
      </c>
      <c r="C15122" s="519" t="s">
        <v>44119</v>
      </c>
      <c r="D15122" s="519" t="s">
        <v>44116</v>
      </c>
      <c r="I15122" s="519" t="s">
        <v>5</v>
      </c>
      <c r="J15122" s="650">
        <v>71.05</v>
      </c>
    </row>
    <row r="15123" spans="1:10">
      <c r="A15123" s="519" t="s">
        <v>15180</v>
      </c>
      <c r="B15123" s="519" t="str">
        <f t="shared" si="236"/>
        <v>CURVA VERTICAL,EXTERNA,90º,PARA ELETROCALHA PERFURADA OU LISA,400X100MM.FORNECIMENTO E COLOCACAO</v>
      </c>
      <c r="C15123" s="519" t="s">
        <v>44119</v>
      </c>
      <c r="D15123" s="519" t="s">
        <v>44117</v>
      </c>
      <c r="I15123" s="519" t="s">
        <v>5</v>
      </c>
      <c r="J15123" s="650">
        <v>84.81</v>
      </c>
    </row>
    <row r="15124" spans="1:10">
      <c r="A15124" s="519" t="s">
        <v>15181</v>
      </c>
      <c r="B15124" s="519" t="str">
        <f t="shared" si="236"/>
        <v>CURVA VERTICAL,EXTERNA,90º,PARA ELETROCALHA PERFURADA OU LISA,400X100MM.FORNECIMENTO E COLOCACAO</v>
      </c>
      <c r="C15124" s="519" t="s">
        <v>44119</v>
      </c>
      <c r="D15124" s="519" t="s">
        <v>44117</v>
      </c>
      <c r="I15124" s="519" t="s">
        <v>5</v>
      </c>
      <c r="J15124" s="650">
        <v>82.1</v>
      </c>
    </row>
    <row r="15125" spans="1:10">
      <c r="A15125" s="519" t="s">
        <v>15182</v>
      </c>
      <c r="B15125" s="519" t="str">
        <f t="shared" si="236"/>
        <v>CURVA VERTICAL,INTERNA,45º,PARA ELETROCALHA PERFURADA OU LISA,50X50MM.FORNECIMENTO E COLOCACAO</v>
      </c>
      <c r="C15125" s="519" t="s">
        <v>44120</v>
      </c>
      <c r="D15125" s="519" t="s">
        <v>44102</v>
      </c>
      <c r="I15125" s="519" t="s">
        <v>5</v>
      </c>
      <c r="J15125" s="650">
        <v>27.64</v>
      </c>
    </row>
    <row r="15126" spans="1:10">
      <c r="A15126" s="519" t="s">
        <v>15183</v>
      </c>
      <c r="B15126" s="519" t="str">
        <f t="shared" si="236"/>
        <v>CURVA VERTICAL,INTERNA,45º,PARA ELETROCALHA PERFURADA OU LISA,50X50MM.FORNECIMENTO E COLOCACAO</v>
      </c>
      <c r="C15126" s="519" t="s">
        <v>44120</v>
      </c>
      <c r="D15126" s="519" t="s">
        <v>44102</v>
      </c>
      <c r="I15126" s="519" t="s">
        <v>5</v>
      </c>
      <c r="J15126" s="650">
        <v>24.93</v>
      </c>
    </row>
    <row r="15127" spans="1:10">
      <c r="A15127" s="519" t="s">
        <v>15184</v>
      </c>
      <c r="B15127" s="519" t="str">
        <f t="shared" si="236"/>
        <v>CURVA VERTICAL,INTERNA,45º,PARA ELETROCALHA PERFURADA OU LISA,100X50MM.FORNECIMENTO E COLOCACAO</v>
      </c>
      <c r="C15127" s="519" t="s">
        <v>44120</v>
      </c>
      <c r="D15127" s="519" t="s">
        <v>44103</v>
      </c>
      <c r="I15127" s="519" t="s">
        <v>5</v>
      </c>
      <c r="J15127" s="650">
        <v>36.25</v>
      </c>
    </row>
    <row r="15128" spans="1:10">
      <c r="A15128" s="519" t="s">
        <v>15185</v>
      </c>
      <c r="B15128" s="519" t="str">
        <f t="shared" si="236"/>
        <v>CURVA VERTICAL,INTERNA,45º,PARA ELETROCALHA PERFURADA OU LISA,100X50MM.FORNECIMENTO E COLOCACAO</v>
      </c>
      <c r="C15128" s="519" t="s">
        <v>44120</v>
      </c>
      <c r="D15128" s="519" t="s">
        <v>44103</v>
      </c>
      <c r="I15128" s="519" t="s">
        <v>5</v>
      </c>
      <c r="J15128" s="650">
        <v>33.54</v>
      </c>
    </row>
    <row r="15129" spans="1:10">
      <c r="A15129" s="519" t="s">
        <v>15186</v>
      </c>
      <c r="B15129" s="519" t="str">
        <f t="shared" si="236"/>
        <v>CURVA VERTICAL,INTERNA,45º,PARA ELETROCALHA PERFURADA OU LISA,150X50MM.FORNECIMENTO E COLOCACAO</v>
      </c>
      <c r="C15129" s="519" t="s">
        <v>44120</v>
      </c>
      <c r="D15129" s="519" t="s">
        <v>44104</v>
      </c>
      <c r="I15129" s="519" t="s">
        <v>5</v>
      </c>
      <c r="J15129" s="650">
        <v>39.340000000000003</v>
      </c>
    </row>
    <row r="15130" spans="1:10">
      <c r="A15130" s="519" t="s">
        <v>15187</v>
      </c>
      <c r="B15130" s="519" t="str">
        <f t="shared" si="236"/>
        <v>CURVA VERTICAL,INTERNA,45º,PARA ELETROCALHA PERFURADA OU LISA,150X50MM.FORNECIMENTO E COLOCACAO</v>
      </c>
      <c r="C15130" s="519" t="s">
        <v>44120</v>
      </c>
      <c r="D15130" s="519" t="s">
        <v>44104</v>
      </c>
      <c r="I15130" s="519" t="s">
        <v>5</v>
      </c>
      <c r="J15130" s="650">
        <v>36.630000000000003</v>
      </c>
    </row>
    <row r="15131" spans="1:10">
      <c r="A15131" s="519" t="s">
        <v>15188</v>
      </c>
      <c r="B15131" s="519" t="str">
        <f t="shared" si="236"/>
        <v>CURVA VERTICAL,INTERNA,45º,PARA ELETROCALHA PERFURADA OU LISA,200X50MM.FORNECIMENTO E COLOCACAO</v>
      </c>
      <c r="C15131" s="519" t="s">
        <v>44120</v>
      </c>
      <c r="D15131" s="519" t="s">
        <v>44105</v>
      </c>
      <c r="I15131" s="519" t="s">
        <v>5</v>
      </c>
      <c r="J15131" s="650">
        <v>41.92</v>
      </c>
    </row>
    <row r="15132" spans="1:10">
      <c r="A15132" s="519" t="s">
        <v>15189</v>
      </c>
      <c r="B15132" s="519" t="str">
        <f t="shared" si="236"/>
        <v>CURVA VERTICAL,INTERNA,45º,PARA ELETROCALHA PERFURADA OU LISA,200X50MM.FORNECIMENTO E COLOCACAO</v>
      </c>
      <c r="C15132" s="519" t="s">
        <v>44120</v>
      </c>
      <c r="D15132" s="519" t="s">
        <v>44105</v>
      </c>
      <c r="I15132" s="519" t="s">
        <v>5</v>
      </c>
      <c r="J15132" s="650">
        <v>39.21</v>
      </c>
    </row>
    <row r="15133" spans="1:10">
      <c r="A15133" s="519" t="s">
        <v>15190</v>
      </c>
      <c r="B15133" s="519" t="str">
        <f t="shared" si="236"/>
        <v>CURVA VERTICAL,INTERNA,45º,PARA ELETROCALHA PERFURADA OU LISA,300X50MM.FORNECIMENTO E COLOCACAO</v>
      </c>
      <c r="C15133" s="519" t="s">
        <v>44120</v>
      </c>
      <c r="D15133" s="519" t="s">
        <v>44106</v>
      </c>
      <c r="I15133" s="519" t="s">
        <v>5</v>
      </c>
      <c r="J15133" s="650">
        <v>46.22</v>
      </c>
    </row>
    <row r="15134" spans="1:10">
      <c r="A15134" s="519" t="s">
        <v>15191</v>
      </c>
      <c r="B15134" s="519" t="str">
        <f t="shared" si="236"/>
        <v>CURVA VERTICAL,INTERNA,45º,PARA ELETROCALHA PERFURADA OU LISA,300X50MM.FORNECIMENTO E COLOCACAO</v>
      </c>
      <c r="C15134" s="519" t="s">
        <v>44120</v>
      </c>
      <c r="D15134" s="519" t="s">
        <v>44106</v>
      </c>
      <c r="I15134" s="519" t="s">
        <v>5</v>
      </c>
      <c r="J15134" s="650">
        <v>43.51</v>
      </c>
    </row>
    <row r="15135" spans="1:10">
      <c r="A15135" s="519" t="s">
        <v>15192</v>
      </c>
      <c r="B15135" s="519" t="str">
        <f t="shared" si="236"/>
        <v>CURVA VERTICAL,INTERNA,45º,PARA ELETROCALHA PERFURADA OU LISA,400X50MM.FORNECIMENTO E COLOCACAO</v>
      </c>
      <c r="C15135" s="519" t="s">
        <v>44120</v>
      </c>
      <c r="D15135" s="519" t="s">
        <v>44107</v>
      </c>
      <c r="I15135" s="519" t="s">
        <v>5</v>
      </c>
      <c r="J15135" s="650">
        <v>56.34</v>
      </c>
    </row>
    <row r="15136" spans="1:10">
      <c r="A15136" s="519" t="s">
        <v>15193</v>
      </c>
      <c r="B15136" s="519" t="str">
        <f t="shared" si="236"/>
        <v>CURVA VERTICAL,INTERNA,45º,PARA ELETROCALHA PERFURADA OU LISA,400X50MM.FORNECIMENTO E COLOCACAO</v>
      </c>
      <c r="C15136" s="519" t="s">
        <v>44120</v>
      </c>
      <c r="D15136" s="519" t="s">
        <v>44107</v>
      </c>
      <c r="I15136" s="519" t="s">
        <v>5</v>
      </c>
      <c r="J15136" s="650">
        <v>53.63</v>
      </c>
    </row>
    <row r="15137" spans="1:10">
      <c r="A15137" s="519" t="s">
        <v>15194</v>
      </c>
      <c r="B15137" s="519" t="str">
        <f t="shared" si="236"/>
        <v>CURVA VERTICAL,INTERNA,45º,PARA ELETROCALHA PERFURADA OU LISA,100X75MM.FORNECIMENTO E COLOCACAO</v>
      </c>
      <c r="C15137" s="519" t="s">
        <v>44120</v>
      </c>
      <c r="D15137" s="519" t="s">
        <v>44108</v>
      </c>
      <c r="I15137" s="519" t="s">
        <v>5</v>
      </c>
      <c r="J15137" s="650">
        <v>45.35</v>
      </c>
    </row>
    <row r="15138" spans="1:10">
      <c r="A15138" s="519" t="s">
        <v>15195</v>
      </c>
      <c r="B15138" s="519" t="str">
        <f t="shared" si="236"/>
        <v>CURVA VERTICAL,INTERNA,45º,PARA ELETROCALHA PERFURADA OU LISA,100X75MM.FORNECIMENTO E COLOCACAO</v>
      </c>
      <c r="C15138" s="519" t="s">
        <v>44120</v>
      </c>
      <c r="D15138" s="519" t="s">
        <v>44108</v>
      </c>
      <c r="I15138" s="519" t="s">
        <v>5</v>
      </c>
      <c r="J15138" s="650">
        <v>42.64</v>
      </c>
    </row>
    <row r="15139" spans="1:10">
      <c r="A15139" s="519" t="s">
        <v>15196</v>
      </c>
      <c r="B15139" s="519" t="str">
        <f t="shared" si="236"/>
        <v>CURVA VERTICAL,INTERNA,45º,PARA ELETROCALHA PERFURADA OU LISA,150X75MM.FORNECIMENTO E COLOCACAO</v>
      </c>
      <c r="C15139" s="519" t="s">
        <v>44120</v>
      </c>
      <c r="D15139" s="519" t="s">
        <v>44109</v>
      </c>
      <c r="I15139" s="519" t="s">
        <v>5</v>
      </c>
      <c r="J15139" s="650">
        <v>40.590000000000003</v>
      </c>
    </row>
    <row r="15140" spans="1:10">
      <c r="A15140" s="519" t="s">
        <v>15197</v>
      </c>
      <c r="B15140" s="519" t="str">
        <f t="shared" si="236"/>
        <v>CURVA VERTICAL,INTERNA,45º,PARA ELETROCALHA PERFURADA OU LISA,150X75MM.FORNECIMENTO E COLOCACAO</v>
      </c>
      <c r="C15140" s="519" t="s">
        <v>44120</v>
      </c>
      <c r="D15140" s="519" t="s">
        <v>44109</v>
      </c>
      <c r="I15140" s="519" t="s">
        <v>5</v>
      </c>
      <c r="J15140" s="650">
        <v>37.880000000000003</v>
      </c>
    </row>
    <row r="15141" spans="1:10">
      <c r="A15141" s="519" t="s">
        <v>15198</v>
      </c>
      <c r="B15141" s="519" t="str">
        <f t="shared" si="236"/>
        <v>CURVA VERTICAL,INTERNA,45º,PARA ELETROCALHA PERFURADA OU LISA,200X75MM.FORNECIMENTO E COLOCACAO</v>
      </c>
      <c r="C15141" s="519" t="s">
        <v>44120</v>
      </c>
      <c r="D15141" s="519" t="s">
        <v>44110</v>
      </c>
      <c r="I15141" s="519" t="s">
        <v>5</v>
      </c>
      <c r="J15141" s="650">
        <v>58.94</v>
      </c>
    </row>
    <row r="15142" spans="1:10">
      <c r="A15142" s="519" t="s">
        <v>15199</v>
      </c>
      <c r="B15142" s="519" t="str">
        <f t="shared" si="236"/>
        <v>CURVA VERTICAL,INTERNA,45º,PARA ELETROCALHA PERFURADA OU LISA,200X75MM.FORNECIMENTO E COLOCACAO</v>
      </c>
      <c r="C15142" s="519" t="s">
        <v>44120</v>
      </c>
      <c r="D15142" s="519" t="s">
        <v>44110</v>
      </c>
      <c r="I15142" s="519" t="s">
        <v>5</v>
      </c>
      <c r="J15142" s="650">
        <v>56.23</v>
      </c>
    </row>
    <row r="15143" spans="1:10">
      <c r="A15143" s="519" t="s">
        <v>15200</v>
      </c>
      <c r="B15143" s="519" t="str">
        <f t="shared" si="236"/>
        <v>CURVA VERTICAL,INTERNA,45º,PARA ELETROCALHA PERFURADA OU LISA,300X75MM.FORNECIMENTO E COLOCACAO</v>
      </c>
      <c r="C15143" s="519" t="s">
        <v>44120</v>
      </c>
      <c r="D15143" s="519" t="s">
        <v>44111</v>
      </c>
      <c r="I15143" s="519" t="s">
        <v>5</v>
      </c>
      <c r="J15143" s="650">
        <v>52.35</v>
      </c>
    </row>
    <row r="15144" spans="1:10">
      <c r="A15144" s="519" t="s">
        <v>15201</v>
      </c>
      <c r="B15144" s="519" t="str">
        <f t="shared" si="236"/>
        <v>CURVA VERTICAL,INTERNA,45º,PARA ELETROCALHA PERFURADA OU LISA,300X75MM.FORNECIMENTO E COLOCACAO</v>
      </c>
      <c r="C15144" s="519" t="s">
        <v>44120</v>
      </c>
      <c r="D15144" s="519" t="s">
        <v>44111</v>
      </c>
      <c r="I15144" s="519" t="s">
        <v>5</v>
      </c>
      <c r="J15144" s="650">
        <v>49.64</v>
      </c>
    </row>
    <row r="15145" spans="1:10">
      <c r="A15145" s="519" t="s">
        <v>15202</v>
      </c>
      <c r="B15145" s="519" t="str">
        <f t="shared" si="236"/>
        <v>CURVA VERTICAL,INTERNA,45º,PARA ELETROCALHA PERFURADA OU LISA,400X75MM.FORNECIMENTO E COLOCACAO</v>
      </c>
      <c r="C15145" s="519" t="s">
        <v>44120</v>
      </c>
      <c r="D15145" s="519" t="s">
        <v>44112</v>
      </c>
      <c r="I15145" s="519" t="s">
        <v>5</v>
      </c>
      <c r="J15145" s="650">
        <v>60.67</v>
      </c>
    </row>
    <row r="15146" spans="1:10">
      <c r="A15146" s="519" t="s">
        <v>15203</v>
      </c>
      <c r="B15146" s="519" t="str">
        <f t="shared" si="236"/>
        <v>CURVA VERTICAL,INTERNA,45º,PARA ELETROCALHA PERFURADA OU LISA,400X75MM.FORNECIMENTO E COLOCACAO</v>
      </c>
      <c r="C15146" s="519" t="s">
        <v>44120</v>
      </c>
      <c r="D15146" s="519" t="s">
        <v>44112</v>
      </c>
      <c r="I15146" s="519" t="s">
        <v>5</v>
      </c>
      <c r="J15146" s="650">
        <v>57.96</v>
      </c>
    </row>
    <row r="15147" spans="1:10">
      <c r="A15147" s="519" t="s">
        <v>15204</v>
      </c>
      <c r="B15147" s="519" t="str">
        <f t="shared" si="236"/>
        <v>CURVA VERTICAL,INTERNA,45º,PARA ELETROCALHA PERFURADA OU LISA,100X100MM.FORNECIMENTO E COLOCACAO</v>
      </c>
      <c r="C15147" s="519" t="s">
        <v>44120</v>
      </c>
      <c r="D15147" s="519" t="s">
        <v>44113</v>
      </c>
      <c r="I15147" s="519" t="s">
        <v>5</v>
      </c>
      <c r="J15147" s="650">
        <v>38.83</v>
      </c>
    </row>
    <row r="15148" spans="1:10">
      <c r="A15148" s="519" t="s">
        <v>15205</v>
      </c>
      <c r="B15148" s="519" t="str">
        <f t="shared" si="236"/>
        <v>CURVA VERTICAL,INTERNA,45º,PARA ELETROCALHA PERFURADA OU LISA,100X100MM.FORNECIMENTO E COLOCACAO</v>
      </c>
      <c r="C15148" s="519" t="s">
        <v>44120</v>
      </c>
      <c r="D15148" s="519" t="s">
        <v>44113</v>
      </c>
      <c r="I15148" s="519" t="s">
        <v>5</v>
      </c>
      <c r="J15148" s="650">
        <v>36.119999999999997</v>
      </c>
    </row>
    <row r="15149" spans="1:10">
      <c r="A15149" s="519" t="s">
        <v>15206</v>
      </c>
      <c r="B15149" s="519" t="str">
        <f t="shared" si="236"/>
        <v>CURVA VERTICAL,INTERNA,45º,PARA ELETROCALHA PERFURADA OU LISA,150X100MM.FORNECIMENTO E COLOCACAO</v>
      </c>
      <c r="C15149" s="519" t="s">
        <v>44120</v>
      </c>
      <c r="D15149" s="519" t="s">
        <v>44114</v>
      </c>
      <c r="I15149" s="519" t="s">
        <v>5</v>
      </c>
      <c r="J15149" s="650">
        <v>43.47</v>
      </c>
    </row>
    <row r="15150" spans="1:10">
      <c r="A15150" s="519" t="s">
        <v>15207</v>
      </c>
      <c r="B15150" s="519" t="str">
        <f t="shared" si="236"/>
        <v>CURVA VERTICAL,INTERNA,45º,PARA ELETROCALHA PERFURADA OU LISA,150X100MM.FORNECIMENTO E COLOCACAO</v>
      </c>
      <c r="C15150" s="519" t="s">
        <v>44120</v>
      </c>
      <c r="D15150" s="519" t="s">
        <v>44114</v>
      </c>
      <c r="I15150" s="519" t="s">
        <v>5</v>
      </c>
      <c r="J15150" s="650">
        <v>40.76</v>
      </c>
    </row>
    <row r="15151" spans="1:10">
      <c r="A15151" s="519" t="s">
        <v>15208</v>
      </c>
      <c r="B15151" s="519" t="str">
        <f t="shared" si="236"/>
        <v>CURVA VERTICAL,INTERNA,45º,PARA ELETROCALHA PERFURADA OU LISA,200X100MM.FORNECIMENTO E COLOCACAO</v>
      </c>
      <c r="C15151" s="519" t="s">
        <v>44120</v>
      </c>
      <c r="D15151" s="519" t="s">
        <v>44115</v>
      </c>
      <c r="I15151" s="519" t="s">
        <v>5</v>
      </c>
      <c r="J15151" s="650">
        <v>46.45</v>
      </c>
    </row>
    <row r="15152" spans="1:10">
      <c r="A15152" s="519" t="s">
        <v>15209</v>
      </c>
      <c r="B15152" s="519" t="str">
        <f t="shared" si="236"/>
        <v>CURVA VERTICAL,INTERNA,45º,PARA ELETROCALHA PERFURADA OU LISA,200X100MM.FORNECIMENTO E COLOCACAO</v>
      </c>
      <c r="C15152" s="519" t="s">
        <v>44120</v>
      </c>
      <c r="D15152" s="519" t="s">
        <v>44115</v>
      </c>
      <c r="I15152" s="519" t="s">
        <v>5</v>
      </c>
      <c r="J15152" s="650">
        <v>43.74</v>
      </c>
    </row>
    <row r="15153" spans="1:10">
      <c r="A15153" s="519" t="s">
        <v>15210</v>
      </c>
      <c r="B15153" s="519" t="str">
        <f t="shared" si="236"/>
        <v>CURVA VERTICAL,INTERNA,45º,PARA ELETROCALHA PERFURADA OU LISA,300X100MM.FORNECIMENTO E COLOCACAO</v>
      </c>
      <c r="C15153" s="519" t="s">
        <v>44120</v>
      </c>
      <c r="D15153" s="519" t="s">
        <v>44116</v>
      </c>
      <c r="I15153" s="519" t="s">
        <v>5</v>
      </c>
      <c r="J15153" s="650">
        <v>52.89</v>
      </c>
    </row>
    <row r="15154" spans="1:10">
      <c r="A15154" s="519" t="s">
        <v>15211</v>
      </c>
      <c r="B15154" s="519" t="str">
        <f t="shared" si="236"/>
        <v>CURVA VERTICAL,INTERNA,45º,PARA ELETROCALHA PERFURADA OU LISA,300X100MM.FORNECIMENTO E COLOCACAO</v>
      </c>
      <c r="C15154" s="519" t="s">
        <v>44120</v>
      </c>
      <c r="D15154" s="519" t="s">
        <v>44116</v>
      </c>
      <c r="I15154" s="519" t="s">
        <v>5</v>
      </c>
      <c r="J15154" s="650">
        <v>50.18</v>
      </c>
    </row>
    <row r="15155" spans="1:10">
      <c r="A15155" s="519" t="s">
        <v>15212</v>
      </c>
      <c r="B15155" s="519" t="str">
        <f t="shared" si="236"/>
        <v>CURVA VERTICAL,INTERNA,45º,PARA ELETROCALHA PERFURADA OU LISA,400X100MM.FORNECIMENTO E COLOCACAO</v>
      </c>
      <c r="C15155" s="519" t="s">
        <v>44120</v>
      </c>
      <c r="D15155" s="519" t="s">
        <v>44117</v>
      </c>
      <c r="I15155" s="519" t="s">
        <v>5</v>
      </c>
      <c r="J15155" s="650">
        <v>60.46</v>
      </c>
    </row>
    <row r="15156" spans="1:10">
      <c r="A15156" s="519" t="s">
        <v>15213</v>
      </c>
      <c r="B15156" s="519" t="str">
        <f t="shared" si="236"/>
        <v>CURVA VERTICAL,INTERNA,45º,PARA ELETROCALHA PERFURADA OU LISA,400X100MM.FORNECIMENTO E COLOCACAO</v>
      </c>
      <c r="C15156" s="519" t="s">
        <v>44120</v>
      </c>
      <c r="D15156" s="519" t="s">
        <v>44117</v>
      </c>
      <c r="I15156" s="519" t="s">
        <v>5</v>
      </c>
      <c r="J15156" s="650">
        <v>57.75</v>
      </c>
    </row>
    <row r="15157" spans="1:10">
      <c r="A15157" s="519" t="s">
        <v>15214</v>
      </c>
      <c r="B15157" s="519" t="str">
        <f t="shared" si="236"/>
        <v>CURVA VERTICAL,INTERNA,90º,PARA ELETROCALHA PERFURADA OU LISA,50X50MM.FORNECIMENTO E COLOCACAO</v>
      </c>
      <c r="C15157" s="519" t="s">
        <v>44121</v>
      </c>
      <c r="D15157" s="519" t="s">
        <v>44102</v>
      </c>
      <c r="I15157" s="519" t="s">
        <v>5</v>
      </c>
      <c r="J15157" s="650">
        <v>28.56</v>
      </c>
    </row>
    <row r="15158" spans="1:10">
      <c r="A15158" s="519" t="s">
        <v>15215</v>
      </c>
      <c r="B15158" s="519" t="str">
        <f t="shared" si="236"/>
        <v>CURVA VERTICAL,INTERNA,90º,PARA ELETROCALHA PERFURADA OU LISA,50X50MM.FORNECIMENTO E COLOCACAO</v>
      </c>
      <c r="C15158" s="519" t="s">
        <v>44121</v>
      </c>
      <c r="D15158" s="519" t="s">
        <v>44102</v>
      </c>
      <c r="I15158" s="519" t="s">
        <v>5</v>
      </c>
      <c r="J15158" s="650">
        <v>25.85</v>
      </c>
    </row>
    <row r="15159" spans="1:10">
      <c r="A15159" s="519" t="s">
        <v>15216</v>
      </c>
      <c r="B15159" s="519" t="str">
        <f t="shared" si="236"/>
        <v>CURVA VERTICAL,INTERNA,90º,PARA ELETROCALHA PERFURADA OU LISA,100X50MM.FORNECIMENTO E COLOCACAO</v>
      </c>
      <c r="C15159" s="519" t="s">
        <v>44121</v>
      </c>
      <c r="D15159" s="519" t="s">
        <v>44103</v>
      </c>
      <c r="I15159" s="519" t="s">
        <v>5</v>
      </c>
      <c r="J15159" s="650">
        <v>30.98</v>
      </c>
    </row>
    <row r="15160" spans="1:10">
      <c r="A15160" s="519" t="s">
        <v>15217</v>
      </c>
      <c r="B15160" s="519" t="str">
        <f t="shared" si="236"/>
        <v>CURVA VERTICAL,INTERNA,90º,PARA ELETROCALHA PERFURADA OU LISA,100X50MM.FORNECIMENTO E COLOCACAO</v>
      </c>
      <c r="C15160" s="519" t="s">
        <v>44121</v>
      </c>
      <c r="D15160" s="519" t="s">
        <v>44103</v>
      </c>
      <c r="I15160" s="519" t="s">
        <v>5</v>
      </c>
      <c r="J15160" s="650">
        <v>28.27</v>
      </c>
    </row>
    <row r="15161" spans="1:10">
      <c r="A15161" s="519" t="s">
        <v>15218</v>
      </c>
      <c r="B15161" s="519" t="str">
        <f t="shared" si="236"/>
        <v>CURVA VERTICAL,INTERNA,90º,PARA ELETROCALHA PERFURADA OU LISA,150X50MM.FORNECIMENTO E COLOCACAO</v>
      </c>
      <c r="C15161" s="519" t="s">
        <v>44121</v>
      </c>
      <c r="D15161" s="519" t="s">
        <v>44104</v>
      </c>
      <c r="I15161" s="519" t="s">
        <v>5</v>
      </c>
      <c r="J15161" s="650">
        <v>51.91</v>
      </c>
    </row>
    <row r="15162" spans="1:10">
      <c r="A15162" s="519" t="s">
        <v>15219</v>
      </c>
      <c r="B15162" s="519" t="str">
        <f t="shared" si="236"/>
        <v>CURVA VERTICAL,INTERNA,90º,PARA ELETROCALHA PERFURADA OU LISA,150X50MM.FORNECIMENTO E COLOCACAO</v>
      </c>
      <c r="C15162" s="519" t="s">
        <v>44121</v>
      </c>
      <c r="D15162" s="519" t="s">
        <v>44104</v>
      </c>
      <c r="I15162" s="519" t="s">
        <v>5</v>
      </c>
      <c r="J15162" s="650">
        <v>49.2</v>
      </c>
    </row>
    <row r="15163" spans="1:10">
      <c r="A15163" s="519" t="s">
        <v>15220</v>
      </c>
      <c r="B15163" s="519" t="str">
        <f t="shared" si="236"/>
        <v>CURVA VERTICAL,INTERNA,90º,PARA ELETROCALHA PERFURADA OU LISA,200X50MM.FORNECIMENTO E COLOCACAO</v>
      </c>
      <c r="C15163" s="519" t="s">
        <v>44121</v>
      </c>
      <c r="D15163" s="519" t="s">
        <v>44105</v>
      </c>
      <c r="I15163" s="519" t="s">
        <v>5</v>
      </c>
      <c r="J15163" s="650">
        <v>58.94</v>
      </c>
    </row>
    <row r="15164" spans="1:10">
      <c r="A15164" s="519" t="s">
        <v>15221</v>
      </c>
      <c r="B15164" s="519" t="str">
        <f t="shared" si="236"/>
        <v>CURVA VERTICAL,INTERNA,90º,PARA ELETROCALHA PERFURADA OU LISA,200X50MM.FORNECIMENTO E COLOCACAO</v>
      </c>
      <c r="C15164" s="519" t="s">
        <v>44121</v>
      </c>
      <c r="D15164" s="519" t="s">
        <v>44105</v>
      </c>
      <c r="I15164" s="519" t="s">
        <v>5</v>
      </c>
      <c r="J15164" s="650">
        <v>56.23</v>
      </c>
    </row>
    <row r="15165" spans="1:10">
      <c r="A15165" s="519" t="s">
        <v>15222</v>
      </c>
      <c r="B15165" s="519" t="str">
        <f t="shared" si="236"/>
        <v>CURVA VERTICAL,INTERNA,90º,PARA ELETROCALHA PERFURADA OU LISA,300X50MM.FORNECIMENTO E COLOCACAO</v>
      </c>
      <c r="C15165" s="519" t="s">
        <v>44121</v>
      </c>
      <c r="D15165" s="519" t="s">
        <v>44106</v>
      </c>
      <c r="I15165" s="519" t="s">
        <v>5</v>
      </c>
      <c r="J15165" s="650">
        <v>61.65</v>
      </c>
    </row>
    <row r="15166" spans="1:10">
      <c r="A15166" s="519" t="s">
        <v>15223</v>
      </c>
      <c r="B15166" s="519" t="str">
        <f t="shared" si="236"/>
        <v>CURVA VERTICAL,INTERNA,90º,PARA ELETROCALHA PERFURADA OU LISA,300X50MM.FORNECIMENTO E COLOCACAO</v>
      </c>
      <c r="C15166" s="519" t="s">
        <v>44121</v>
      </c>
      <c r="D15166" s="519" t="s">
        <v>44106</v>
      </c>
      <c r="I15166" s="519" t="s">
        <v>5</v>
      </c>
      <c r="J15166" s="650">
        <v>58.94</v>
      </c>
    </row>
    <row r="15167" spans="1:10">
      <c r="A15167" s="519" t="s">
        <v>15224</v>
      </c>
      <c r="B15167" s="519" t="str">
        <f t="shared" si="236"/>
        <v>CURVA VERTICAL,INTERNA,90º,PARA ELETROCALHA PERFURADA OU LISA,400X50MM.FORNECIMENTO E COLOCACAO</v>
      </c>
      <c r="C15167" s="519" t="s">
        <v>44121</v>
      </c>
      <c r="D15167" s="519" t="s">
        <v>44107</v>
      </c>
      <c r="I15167" s="519" t="s">
        <v>5</v>
      </c>
      <c r="J15167" s="650">
        <v>79.94</v>
      </c>
    </row>
    <row r="15168" spans="1:10">
      <c r="A15168" s="519" t="s">
        <v>15225</v>
      </c>
      <c r="B15168" s="519" t="str">
        <f t="shared" si="236"/>
        <v>CURVA VERTICAL,INTERNA,90º,PARA ELETROCALHA PERFURADA OU LISA,400X50MM.FORNECIMENTO E COLOCACAO</v>
      </c>
      <c r="C15168" s="519" t="s">
        <v>44121</v>
      </c>
      <c r="D15168" s="519" t="s">
        <v>44107</v>
      </c>
      <c r="I15168" s="519" t="s">
        <v>5</v>
      </c>
      <c r="J15168" s="650">
        <v>77.23</v>
      </c>
    </row>
    <row r="15169" spans="1:10">
      <c r="A15169" s="519" t="s">
        <v>15226</v>
      </c>
      <c r="B15169" s="519" t="str">
        <f t="shared" si="236"/>
        <v>CURVA VERTICAL,INTERNA,90º,PARA ELETROCALHA PERFURADA OU LISA,100X75MM.FORNECIMENTO E COLOCACAO</v>
      </c>
      <c r="C15169" s="519" t="s">
        <v>44121</v>
      </c>
      <c r="D15169" s="519" t="s">
        <v>44108</v>
      </c>
      <c r="I15169" s="519" t="s">
        <v>5</v>
      </c>
      <c r="J15169" s="650">
        <v>49.72</v>
      </c>
    </row>
    <row r="15170" spans="1:10">
      <c r="A15170" s="519" t="s">
        <v>15227</v>
      </c>
      <c r="B15170" s="519" t="str">
        <f t="shared" si="236"/>
        <v>CURVA VERTICAL,INTERNA,90º,PARA ELETROCALHA PERFURADA OU LISA,100X75MM.FORNECIMENTO E COLOCACAO</v>
      </c>
      <c r="C15170" s="519" t="s">
        <v>44121</v>
      </c>
      <c r="D15170" s="519" t="s">
        <v>44108</v>
      </c>
      <c r="I15170" s="519" t="s">
        <v>5</v>
      </c>
      <c r="J15170" s="650">
        <v>47.01</v>
      </c>
    </row>
    <row r="15171" spans="1:10">
      <c r="A15171" s="519" t="s">
        <v>15228</v>
      </c>
      <c r="B15171" s="519" t="str">
        <f t="shared" si="236"/>
        <v>CURVA VERTICAL,INTERNA,90º,PARA ELETROCALHA PERFURADA OU LISA,150X75MM.FORNECIMENTO E COLOCACAO</v>
      </c>
      <c r="C15171" s="519" t="s">
        <v>44121</v>
      </c>
      <c r="D15171" s="519" t="s">
        <v>44109</v>
      </c>
      <c r="I15171" s="519" t="s">
        <v>5</v>
      </c>
      <c r="J15171" s="650">
        <v>52.29</v>
      </c>
    </row>
    <row r="15172" spans="1:10">
      <c r="A15172" s="519" t="s">
        <v>15229</v>
      </c>
      <c r="B15172" s="519" t="str">
        <f t="shared" si="236"/>
        <v>CURVA VERTICAL,INTERNA,90º,PARA ELETROCALHA PERFURADA OU LISA,150X75MM.FORNECIMENTO E COLOCACAO</v>
      </c>
      <c r="C15172" s="519" t="s">
        <v>44121</v>
      </c>
      <c r="D15172" s="519" t="s">
        <v>44109</v>
      </c>
      <c r="I15172" s="519" t="s">
        <v>5</v>
      </c>
      <c r="J15172" s="650">
        <v>49.58</v>
      </c>
    </row>
    <row r="15173" spans="1:10">
      <c r="A15173" s="519" t="s">
        <v>15230</v>
      </c>
      <c r="B15173" s="519" t="str">
        <f t="shared" si="236"/>
        <v>CURVA VERTICAL,INTERNA,90º,PARA ELETROCALHA PERFURADA OU LISA,200X75MM.FORNECIMENTO E COLOCACAO</v>
      </c>
      <c r="C15173" s="519" t="s">
        <v>44121</v>
      </c>
      <c r="D15173" s="519" t="s">
        <v>44110</v>
      </c>
      <c r="I15173" s="519" t="s">
        <v>5</v>
      </c>
      <c r="J15173" s="650">
        <v>68.599999999999994</v>
      </c>
    </row>
    <row r="15174" spans="1:10">
      <c r="A15174" s="519" t="s">
        <v>15231</v>
      </c>
      <c r="B15174" s="519" t="str">
        <f t="shared" si="236"/>
        <v>CURVA VERTICAL,INTERNA,90º,PARA ELETROCALHA PERFURADA OU LISA,200X75MM.FORNECIMENTO E COLOCACAO</v>
      </c>
      <c r="C15174" s="519" t="s">
        <v>44121</v>
      </c>
      <c r="D15174" s="519" t="s">
        <v>44110</v>
      </c>
      <c r="I15174" s="519" t="s">
        <v>5</v>
      </c>
      <c r="J15174" s="650">
        <v>65.89</v>
      </c>
    </row>
    <row r="15175" spans="1:10">
      <c r="A15175" s="519" t="s">
        <v>15232</v>
      </c>
      <c r="B15175" s="519" t="str">
        <f t="shared" si="236"/>
        <v>CURVA VERTICAL,INTERNA,90º,PARA ELETROCALHA PERFURADA OU LISA,300X75MM.FORNECIMENTO E COLOCACAO</v>
      </c>
      <c r="C15175" s="519" t="s">
        <v>44121</v>
      </c>
      <c r="D15175" s="519" t="s">
        <v>44111</v>
      </c>
      <c r="I15175" s="519" t="s">
        <v>5</v>
      </c>
      <c r="J15175" s="650">
        <v>69.510000000000005</v>
      </c>
    </row>
    <row r="15176" spans="1:10">
      <c r="A15176" s="519" t="s">
        <v>15233</v>
      </c>
      <c r="B15176" s="519" t="str">
        <f t="shared" ref="B15176:B15239" si="237">C15176&amp;D15176&amp;E15176&amp;F15176&amp;G15176&amp;H15176</f>
        <v>CURVA VERTICAL,INTERNA,90º,PARA ELETROCALHA PERFURADA OU LISA,300X75MM.FORNECIMENTO E COLOCACAO</v>
      </c>
      <c r="C15176" s="519" t="s">
        <v>44121</v>
      </c>
      <c r="D15176" s="519" t="s">
        <v>44111</v>
      </c>
      <c r="I15176" s="519" t="s">
        <v>5</v>
      </c>
      <c r="J15176" s="650">
        <v>66.8</v>
      </c>
    </row>
    <row r="15177" spans="1:10">
      <c r="A15177" s="519" t="s">
        <v>15234</v>
      </c>
      <c r="B15177" s="519" t="str">
        <f t="shared" si="237"/>
        <v>CURVA VERTICAL,INTERNA,90º,PARA ELETROCALHA PERFURADA OU LISA,400X75MM.FORNECIMENTO E COLOCACAO</v>
      </c>
      <c r="C15177" s="519" t="s">
        <v>44121</v>
      </c>
      <c r="D15177" s="519" t="s">
        <v>44112</v>
      </c>
      <c r="I15177" s="519" t="s">
        <v>5</v>
      </c>
      <c r="J15177" s="650">
        <v>90.47</v>
      </c>
    </row>
    <row r="15178" spans="1:10">
      <c r="A15178" s="519" t="s">
        <v>15235</v>
      </c>
      <c r="B15178" s="519" t="str">
        <f t="shared" si="237"/>
        <v>CURVA VERTICAL,INTERNA,90º,PARA ELETROCALHA PERFURADA OU LISA,400X75MM.FORNECIMENTO E COLOCACAO</v>
      </c>
      <c r="C15178" s="519" t="s">
        <v>44121</v>
      </c>
      <c r="D15178" s="519" t="s">
        <v>44112</v>
      </c>
      <c r="I15178" s="519" t="s">
        <v>5</v>
      </c>
      <c r="J15178" s="650">
        <v>87.76</v>
      </c>
    </row>
    <row r="15179" spans="1:10">
      <c r="A15179" s="519" t="s">
        <v>15236</v>
      </c>
      <c r="B15179" s="519" t="str">
        <f t="shared" si="237"/>
        <v>CURVA VERTICAL,INTERNA,90º,PARA ELETROCALHA PERFURADA OU LISA,100X100MM.FORNECIMENTO E COLOCACAO</v>
      </c>
      <c r="C15179" s="519" t="s">
        <v>44121</v>
      </c>
      <c r="D15179" s="519" t="s">
        <v>44113</v>
      </c>
      <c r="I15179" s="519" t="s">
        <v>5</v>
      </c>
      <c r="J15179" s="650">
        <v>56.34</v>
      </c>
    </row>
    <row r="15180" spans="1:10">
      <c r="A15180" s="519" t="s">
        <v>15237</v>
      </c>
      <c r="B15180" s="519" t="str">
        <f t="shared" si="237"/>
        <v>CURVA VERTICAL,INTERNA,90º,PARA ELETROCALHA PERFURADA OU LISA,100X100MM.FORNECIMENTO E COLOCACAO</v>
      </c>
      <c r="C15180" s="519" t="s">
        <v>44121</v>
      </c>
      <c r="D15180" s="519" t="s">
        <v>44113</v>
      </c>
      <c r="I15180" s="519" t="s">
        <v>5</v>
      </c>
      <c r="J15180" s="650">
        <v>53.63</v>
      </c>
    </row>
    <row r="15181" spans="1:10">
      <c r="A15181" s="519" t="s">
        <v>15238</v>
      </c>
      <c r="B15181" s="519" t="str">
        <f t="shared" si="237"/>
        <v>CURVA VERTICAL,INTERNA,90º,PARA ELETROCALHA PERFURADA OU LISA,150X100MM.FORNECIMENTO E COLOCACAO</v>
      </c>
      <c r="C15181" s="519" t="s">
        <v>44121</v>
      </c>
      <c r="D15181" s="519" t="s">
        <v>44114</v>
      </c>
      <c r="I15181" s="519" t="s">
        <v>5</v>
      </c>
      <c r="J15181" s="650">
        <v>51.91</v>
      </c>
    </row>
    <row r="15182" spans="1:10">
      <c r="A15182" s="519" t="s">
        <v>15239</v>
      </c>
      <c r="B15182" s="519" t="str">
        <f t="shared" si="237"/>
        <v>CURVA VERTICAL,INTERNA,90º,PARA ELETROCALHA PERFURADA OU LISA,150X100MM.FORNECIMENTO E COLOCACAO</v>
      </c>
      <c r="C15182" s="519" t="s">
        <v>44121</v>
      </c>
      <c r="D15182" s="519" t="s">
        <v>44114</v>
      </c>
      <c r="I15182" s="519" t="s">
        <v>5</v>
      </c>
      <c r="J15182" s="650">
        <v>49.2</v>
      </c>
    </row>
    <row r="15183" spans="1:10">
      <c r="A15183" s="519" t="s">
        <v>15240</v>
      </c>
      <c r="B15183" s="519" t="str">
        <f t="shared" si="237"/>
        <v>CURVA VERTICAL,INTERNA,90º,PARA ELETROCALHA PERFURADA OU LISA,200X100MM.FORNECIMENTO E COLOCACAO</v>
      </c>
      <c r="C15183" s="519" t="s">
        <v>44121</v>
      </c>
      <c r="D15183" s="519" t="s">
        <v>44115</v>
      </c>
      <c r="I15183" s="519" t="s">
        <v>5</v>
      </c>
      <c r="J15183" s="650">
        <v>75.7</v>
      </c>
    </row>
    <row r="15184" spans="1:10">
      <c r="A15184" s="519" t="s">
        <v>15241</v>
      </c>
      <c r="B15184" s="519" t="str">
        <f t="shared" si="237"/>
        <v>CURVA VERTICAL,INTERNA,90º,PARA ELETROCALHA PERFURADA OU LISA,200X100MM.FORNECIMENTO E COLOCACAO</v>
      </c>
      <c r="C15184" s="519" t="s">
        <v>44121</v>
      </c>
      <c r="D15184" s="519" t="s">
        <v>44115</v>
      </c>
      <c r="I15184" s="519" t="s">
        <v>5</v>
      </c>
      <c r="J15184" s="650">
        <v>72.989999999999995</v>
      </c>
    </row>
    <row r="15185" spans="1:10">
      <c r="A15185" s="519" t="s">
        <v>15242</v>
      </c>
      <c r="B15185" s="519" t="str">
        <f t="shared" si="237"/>
        <v>CURVA VERTICAL,INTERNA,90º,PARA ELETROCALHA PERFURADA OU LISA,300X100MM.FORNECIMENTO E COLOCACAO</v>
      </c>
      <c r="C15185" s="519" t="s">
        <v>44121</v>
      </c>
      <c r="D15185" s="519" t="s">
        <v>44116</v>
      </c>
      <c r="I15185" s="519" t="s">
        <v>5</v>
      </c>
      <c r="J15185" s="650">
        <v>86.73</v>
      </c>
    </row>
    <row r="15186" spans="1:10">
      <c r="A15186" s="519" t="s">
        <v>15243</v>
      </c>
      <c r="B15186" s="519" t="str">
        <f t="shared" si="237"/>
        <v>CURVA VERTICAL,INTERNA,90º,PARA ELETROCALHA PERFURADA OU LISA,300X100MM.FORNECIMENTO E COLOCACAO</v>
      </c>
      <c r="C15186" s="519" t="s">
        <v>44121</v>
      </c>
      <c r="D15186" s="519" t="s">
        <v>44116</v>
      </c>
      <c r="I15186" s="519" t="s">
        <v>5</v>
      </c>
      <c r="J15186" s="650">
        <v>84.02</v>
      </c>
    </row>
    <row r="15187" spans="1:10">
      <c r="A15187" s="519" t="s">
        <v>15244</v>
      </c>
      <c r="B15187" s="519" t="str">
        <f t="shared" si="237"/>
        <v>CURVA VERTICAL,INTERNA,90º,PARA ELETROCALHA PERFURADA OU LISA,400X100MM.FORNECIMENTO E COLOCACAO</v>
      </c>
      <c r="C15187" s="519" t="s">
        <v>44121</v>
      </c>
      <c r="D15187" s="519" t="s">
        <v>44117</v>
      </c>
      <c r="I15187" s="519" t="s">
        <v>5</v>
      </c>
      <c r="J15187" s="650">
        <v>96</v>
      </c>
    </row>
    <row r="15188" spans="1:10">
      <c r="A15188" s="519" t="s">
        <v>15245</v>
      </c>
      <c r="B15188" s="519" t="str">
        <f t="shared" si="237"/>
        <v>CURVA VERTICAL,INTERNA,90º,PARA ELETROCALHA PERFURADA OU LISA,400X100MM.FORNECIMENTO E COLOCACAO</v>
      </c>
      <c r="C15188" s="519" t="s">
        <v>44121</v>
      </c>
      <c r="D15188" s="519" t="s">
        <v>44117</v>
      </c>
      <c r="I15188" s="519" t="s">
        <v>5</v>
      </c>
      <c r="J15188" s="650">
        <v>93.29</v>
      </c>
    </row>
    <row r="15189" spans="1:10">
      <c r="A15189" s="519" t="s">
        <v>15246</v>
      </c>
      <c r="B15189" s="519" t="str">
        <f t="shared" si="237"/>
        <v>CURVA DE INVERSAO,90º,PARA ELETROCALHA PERFURADA OU LISA,50X50MM.FORNECIMENTO E COLOCACAO</v>
      </c>
      <c r="C15189" s="519" t="s">
        <v>44122</v>
      </c>
      <c r="D15189" s="519" t="s">
        <v>44088</v>
      </c>
      <c r="I15189" s="519" t="s">
        <v>5</v>
      </c>
      <c r="J15189" s="650">
        <v>38.78</v>
      </c>
    </row>
    <row r="15190" spans="1:10">
      <c r="A15190" s="519" t="s">
        <v>15247</v>
      </c>
      <c r="B15190" s="519" t="str">
        <f t="shared" si="237"/>
        <v>CURVA DE INVERSAO,90º,PARA ELETROCALHA PERFURADA OU LISA,50X50MM.FORNECIMENTO E COLOCACAO</v>
      </c>
      <c r="C15190" s="519" t="s">
        <v>44122</v>
      </c>
      <c r="D15190" s="519" t="s">
        <v>44088</v>
      </c>
      <c r="I15190" s="519" t="s">
        <v>5</v>
      </c>
      <c r="J15190" s="650">
        <v>36.07</v>
      </c>
    </row>
    <row r="15191" spans="1:10">
      <c r="A15191" s="519" t="s">
        <v>15248</v>
      </c>
      <c r="B15191" s="519" t="str">
        <f t="shared" si="237"/>
        <v>CURVA DE INVERSAO,90º,PARA ELETROCALHA PERFURADA OU LISA,100X50MM.FORNECIMENTO E COLOCACAO</v>
      </c>
      <c r="C15191" s="519" t="s">
        <v>44123</v>
      </c>
      <c r="D15191" s="519" t="s">
        <v>44124</v>
      </c>
      <c r="I15191" s="519" t="s">
        <v>5</v>
      </c>
      <c r="J15191" s="650">
        <v>47.02</v>
      </c>
    </row>
    <row r="15192" spans="1:10">
      <c r="A15192" s="519" t="s">
        <v>15249</v>
      </c>
      <c r="B15192" s="519" t="str">
        <f t="shared" si="237"/>
        <v>CURVA DE INVERSAO,90º,PARA ELETROCALHA PERFURADA OU LISA,100X50MM.FORNECIMENTO E COLOCACAO</v>
      </c>
      <c r="C15192" s="519" t="s">
        <v>44123</v>
      </c>
      <c r="D15192" s="519" t="s">
        <v>44124</v>
      </c>
      <c r="I15192" s="519" t="s">
        <v>5</v>
      </c>
      <c r="J15192" s="650">
        <v>44.31</v>
      </c>
    </row>
    <row r="15193" spans="1:10">
      <c r="A15193" s="519" t="s">
        <v>15250</v>
      </c>
      <c r="B15193" s="519" t="str">
        <f t="shared" si="237"/>
        <v>CURVA DE INVERSAO,90º,PARA ELETROCALHA PERFURADA OU LISA,150X50MM.FORNECIMENTO E COLOCACAO</v>
      </c>
      <c r="C15193" s="519" t="s">
        <v>44125</v>
      </c>
      <c r="D15193" s="519" t="s">
        <v>44124</v>
      </c>
      <c r="I15193" s="519" t="s">
        <v>5</v>
      </c>
      <c r="J15193" s="650">
        <v>51.81</v>
      </c>
    </row>
    <row r="15194" spans="1:10">
      <c r="A15194" s="519" t="s">
        <v>15251</v>
      </c>
      <c r="B15194" s="519" t="str">
        <f t="shared" si="237"/>
        <v>CURVA DE INVERSAO,90º,PARA ELETROCALHA PERFURADA OU LISA,150X50MM.FORNECIMENTO E COLOCACAO</v>
      </c>
      <c r="C15194" s="519" t="s">
        <v>44125</v>
      </c>
      <c r="D15194" s="519" t="s">
        <v>44124</v>
      </c>
      <c r="I15194" s="519" t="s">
        <v>5</v>
      </c>
      <c r="J15194" s="650">
        <v>49.1</v>
      </c>
    </row>
    <row r="15195" spans="1:10">
      <c r="A15195" s="519" t="s">
        <v>15252</v>
      </c>
      <c r="B15195" s="519" t="str">
        <f t="shared" si="237"/>
        <v>CURVA DE INVERSAO,90º,PARA ELETROCALHA PERFURADA OU LISA,200X50MM.FORNECIMENTO E COLOCACAO</v>
      </c>
      <c r="C15195" s="519" t="s">
        <v>44126</v>
      </c>
      <c r="D15195" s="519" t="s">
        <v>44124</v>
      </c>
      <c r="I15195" s="519" t="s">
        <v>5</v>
      </c>
      <c r="J15195" s="650">
        <v>59.33</v>
      </c>
    </row>
    <row r="15196" spans="1:10">
      <c r="A15196" s="519" t="s">
        <v>15253</v>
      </c>
      <c r="B15196" s="519" t="str">
        <f t="shared" si="237"/>
        <v>CURVA DE INVERSAO,90º,PARA ELETROCALHA PERFURADA OU LISA,200X50MM.FORNECIMENTO E COLOCACAO</v>
      </c>
      <c r="C15196" s="519" t="s">
        <v>44126</v>
      </c>
      <c r="D15196" s="519" t="s">
        <v>44124</v>
      </c>
      <c r="I15196" s="519" t="s">
        <v>5</v>
      </c>
      <c r="J15196" s="650">
        <v>56.62</v>
      </c>
    </row>
    <row r="15197" spans="1:10">
      <c r="A15197" s="519" t="s">
        <v>15254</v>
      </c>
      <c r="B15197" s="519" t="str">
        <f t="shared" si="237"/>
        <v>CURVA DE INVERSAO,90º,PARA ELETROCALHA PERFURADA OU LISA,300X50MM.FORNECIMENTO E COLOCACAO</v>
      </c>
      <c r="C15197" s="519" t="s">
        <v>44127</v>
      </c>
      <c r="D15197" s="519" t="s">
        <v>44124</v>
      </c>
      <c r="I15197" s="519" t="s">
        <v>5</v>
      </c>
      <c r="J15197" s="650">
        <v>76.42</v>
      </c>
    </row>
    <row r="15198" spans="1:10">
      <c r="A15198" s="519" t="s">
        <v>15255</v>
      </c>
      <c r="B15198" s="519" t="str">
        <f t="shared" si="237"/>
        <v>CURVA DE INVERSAO,90º,PARA ELETROCALHA PERFURADA OU LISA,300X50MM.FORNECIMENTO E COLOCACAO</v>
      </c>
      <c r="C15198" s="519" t="s">
        <v>44127</v>
      </c>
      <c r="D15198" s="519" t="s">
        <v>44124</v>
      </c>
      <c r="I15198" s="519" t="s">
        <v>5</v>
      </c>
      <c r="J15198" s="650">
        <v>73.709999999999994</v>
      </c>
    </row>
    <row r="15199" spans="1:10">
      <c r="A15199" s="519" t="s">
        <v>15256</v>
      </c>
      <c r="B15199" s="519" t="str">
        <f t="shared" si="237"/>
        <v>CURVA DE INVERSAO,90º,PARA ELETROCALHA PERFURADA OU LISA,400X50MM.FORNECIMENTO E COLOCACAO</v>
      </c>
      <c r="C15199" s="519" t="s">
        <v>44128</v>
      </c>
      <c r="D15199" s="519" t="s">
        <v>44124</v>
      </c>
      <c r="I15199" s="519" t="s">
        <v>5</v>
      </c>
      <c r="J15199" s="650">
        <v>88.79</v>
      </c>
    </row>
    <row r="15200" spans="1:10">
      <c r="A15200" s="519" t="s">
        <v>15257</v>
      </c>
      <c r="B15200" s="519" t="str">
        <f t="shared" si="237"/>
        <v>CURVA DE INVERSAO,90º,PARA ELETROCALHA PERFURADA OU LISA,400X50MM.FORNECIMENTO E COLOCACAO</v>
      </c>
      <c r="C15200" s="519" t="s">
        <v>44128</v>
      </c>
      <c r="D15200" s="519" t="s">
        <v>44124</v>
      </c>
      <c r="I15200" s="519" t="s">
        <v>5</v>
      </c>
      <c r="J15200" s="650">
        <v>86.08</v>
      </c>
    </row>
    <row r="15201" spans="1:10">
      <c r="A15201" s="519" t="s">
        <v>15258</v>
      </c>
      <c r="B15201" s="519" t="str">
        <f t="shared" si="237"/>
        <v>CURVA DE INVERSAO,90º,PARA ELETROCALHA PERFURADA OU LISA,100X75MM.FORNECIMENTO E COLOCACAO</v>
      </c>
      <c r="C15201" s="519" t="s">
        <v>44123</v>
      </c>
      <c r="D15201" s="519" t="s">
        <v>44129</v>
      </c>
      <c r="I15201" s="519" t="s">
        <v>5</v>
      </c>
      <c r="J15201" s="650">
        <v>49</v>
      </c>
    </row>
    <row r="15202" spans="1:10">
      <c r="A15202" s="519" t="s">
        <v>15259</v>
      </c>
      <c r="B15202" s="519" t="str">
        <f t="shared" si="237"/>
        <v>CURVA DE INVERSAO,90º,PARA ELETROCALHA PERFURADA OU LISA,100X75MM.FORNECIMENTO E COLOCACAO</v>
      </c>
      <c r="C15202" s="519" t="s">
        <v>44123</v>
      </c>
      <c r="D15202" s="519" t="s">
        <v>44129</v>
      </c>
      <c r="I15202" s="519" t="s">
        <v>5</v>
      </c>
      <c r="J15202" s="650">
        <v>46.29</v>
      </c>
    </row>
    <row r="15203" spans="1:10">
      <c r="A15203" s="519" t="s">
        <v>15260</v>
      </c>
      <c r="B15203" s="519" t="str">
        <f t="shared" si="237"/>
        <v>CURVA DE INVERSAO,90º,PARA ELETROCALHA PERFURADA OU LISA,150X75MM.FORNECIMENTO E COLOCACAO</v>
      </c>
      <c r="C15203" s="519" t="s">
        <v>44125</v>
      </c>
      <c r="D15203" s="519" t="s">
        <v>44129</v>
      </c>
      <c r="I15203" s="519" t="s">
        <v>5</v>
      </c>
      <c r="J15203" s="650">
        <v>57.12</v>
      </c>
    </row>
    <row r="15204" spans="1:10">
      <c r="A15204" s="519" t="s">
        <v>15261</v>
      </c>
      <c r="B15204" s="519" t="str">
        <f t="shared" si="237"/>
        <v>CURVA DE INVERSAO,90º,PARA ELETROCALHA PERFURADA OU LISA,150X75MM.FORNECIMENTO E COLOCACAO</v>
      </c>
      <c r="C15204" s="519" t="s">
        <v>44125</v>
      </c>
      <c r="D15204" s="519" t="s">
        <v>44129</v>
      </c>
      <c r="I15204" s="519" t="s">
        <v>5</v>
      </c>
      <c r="J15204" s="650">
        <v>54.41</v>
      </c>
    </row>
    <row r="15205" spans="1:10">
      <c r="A15205" s="519" t="s">
        <v>15262</v>
      </c>
      <c r="B15205" s="519" t="str">
        <f t="shared" si="237"/>
        <v>CURVA DE INVERSAO,90º,PARA ELETROCALHA PERFURADA OU LISA,200X75MM.FORNECIMENTO E COLOCACAO</v>
      </c>
      <c r="C15205" s="519" t="s">
        <v>44126</v>
      </c>
      <c r="D15205" s="519" t="s">
        <v>44129</v>
      </c>
      <c r="I15205" s="519" t="s">
        <v>5</v>
      </c>
      <c r="J15205" s="650">
        <v>66.36</v>
      </c>
    </row>
    <row r="15206" spans="1:10">
      <c r="A15206" s="519" t="s">
        <v>15263</v>
      </c>
      <c r="B15206" s="519" t="str">
        <f t="shared" si="237"/>
        <v>CURVA DE INVERSAO,90º,PARA ELETROCALHA PERFURADA OU LISA,200X75MM.FORNECIMENTO E COLOCACAO</v>
      </c>
      <c r="C15206" s="519" t="s">
        <v>44126</v>
      </c>
      <c r="D15206" s="519" t="s">
        <v>44129</v>
      </c>
      <c r="I15206" s="519" t="s">
        <v>5</v>
      </c>
      <c r="J15206" s="650">
        <v>63.65</v>
      </c>
    </row>
    <row r="15207" spans="1:10">
      <c r="A15207" s="519" t="s">
        <v>15264</v>
      </c>
      <c r="B15207" s="519" t="str">
        <f t="shared" si="237"/>
        <v>CURVA DE INVERSAO,90º,PARA ELETROCALHA PERFURADA OU LISA,300X75MM.FORNECIMENTO E COLOCACAO</v>
      </c>
      <c r="C15207" s="519" t="s">
        <v>44127</v>
      </c>
      <c r="D15207" s="519" t="s">
        <v>44129</v>
      </c>
      <c r="I15207" s="519" t="s">
        <v>5</v>
      </c>
      <c r="J15207" s="650">
        <v>87.92</v>
      </c>
    </row>
    <row r="15208" spans="1:10">
      <c r="A15208" s="519" t="s">
        <v>15265</v>
      </c>
      <c r="B15208" s="519" t="str">
        <f t="shared" si="237"/>
        <v>CURVA DE INVERSAO,90º,PARA ELETROCALHA PERFURADA OU LISA,300X75MM.FORNECIMENTO E COLOCACAO</v>
      </c>
      <c r="C15208" s="519" t="s">
        <v>44127</v>
      </c>
      <c r="D15208" s="519" t="s">
        <v>44129</v>
      </c>
      <c r="I15208" s="519" t="s">
        <v>5</v>
      </c>
      <c r="J15208" s="650">
        <v>85.21</v>
      </c>
    </row>
    <row r="15209" spans="1:10">
      <c r="A15209" s="519" t="s">
        <v>15266</v>
      </c>
      <c r="B15209" s="519" t="str">
        <f t="shared" si="237"/>
        <v>CURVA DE INVERSAO,90º,PARA ELETROCALHA PERFURADA OU LISA,400X75MM.FORNECIMENTO E COLOCACAO</v>
      </c>
      <c r="C15209" s="519" t="s">
        <v>44128</v>
      </c>
      <c r="D15209" s="519" t="s">
        <v>44129</v>
      </c>
      <c r="I15209" s="519" t="s">
        <v>5</v>
      </c>
      <c r="J15209" s="650">
        <v>113.2</v>
      </c>
    </row>
    <row r="15210" spans="1:10">
      <c r="A15210" s="519" t="s">
        <v>15267</v>
      </c>
      <c r="B15210" s="519" t="str">
        <f t="shared" si="237"/>
        <v>CURVA DE INVERSAO,90º,PARA ELETROCALHA PERFURADA OU LISA,400X75MM.FORNECIMENTO E COLOCACAO</v>
      </c>
      <c r="C15210" s="519" t="s">
        <v>44128</v>
      </c>
      <c r="D15210" s="519" t="s">
        <v>44129</v>
      </c>
      <c r="I15210" s="519" t="s">
        <v>5</v>
      </c>
      <c r="J15210" s="650">
        <v>110.49</v>
      </c>
    </row>
    <row r="15211" spans="1:10">
      <c r="A15211" s="519" t="s">
        <v>15268</v>
      </c>
      <c r="B15211" s="519" t="str">
        <f t="shared" si="237"/>
        <v>CURVA DE INVERSAO,90º,PARA ELETROCALHA PERFURADA OU LISA,100X100MM.FORNECIMENTO E COLOCACAO</v>
      </c>
      <c r="C15211" s="519" t="s">
        <v>44123</v>
      </c>
      <c r="D15211" s="519" t="s">
        <v>44130</v>
      </c>
      <c r="I15211" s="519" t="s">
        <v>5</v>
      </c>
      <c r="J15211" s="650">
        <v>56.34</v>
      </c>
    </row>
    <row r="15212" spans="1:10">
      <c r="A15212" s="519" t="s">
        <v>15269</v>
      </c>
      <c r="B15212" s="519" t="str">
        <f t="shared" si="237"/>
        <v>CURVA DE INVERSAO,90º,PARA ELETROCALHA PERFURADA OU LISA,100X100MM.FORNECIMENTO E COLOCACAO</v>
      </c>
      <c r="C15212" s="519" t="s">
        <v>44123</v>
      </c>
      <c r="D15212" s="519" t="s">
        <v>44130</v>
      </c>
      <c r="I15212" s="519" t="s">
        <v>5</v>
      </c>
      <c r="J15212" s="650">
        <v>53.63</v>
      </c>
    </row>
    <row r="15213" spans="1:10">
      <c r="A15213" s="519" t="s">
        <v>15270</v>
      </c>
      <c r="B15213" s="519" t="str">
        <f t="shared" si="237"/>
        <v>CURVA DE INVERSAO,90º,PARA ELETROCALHA PERFURADA OU LISA,150X100MM.FORNECIMENTO E COLOCACAO</v>
      </c>
      <c r="C15213" s="519" t="s">
        <v>44125</v>
      </c>
      <c r="D15213" s="519" t="s">
        <v>44130</v>
      </c>
      <c r="I15213" s="519" t="s">
        <v>5</v>
      </c>
      <c r="J15213" s="650">
        <v>51.91</v>
      </c>
    </row>
    <row r="15214" spans="1:10">
      <c r="A15214" s="519" t="s">
        <v>15271</v>
      </c>
      <c r="B15214" s="519" t="str">
        <f t="shared" si="237"/>
        <v>CURVA DE INVERSAO,90º,PARA ELETROCALHA PERFURADA OU LISA,150X100MM.FORNECIMENTO E COLOCACAO</v>
      </c>
      <c r="C15214" s="519" t="s">
        <v>44125</v>
      </c>
      <c r="D15214" s="519" t="s">
        <v>44130</v>
      </c>
      <c r="I15214" s="519" t="s">
        <v>5</v>
      </c>
      <c r="J15214" s="650">
        <v>49.2</v>
      </c>
    </row>
    <row r="15215" spans="1:10">
      <c r="A15215" s="519" t="s">
        <v>15272</v>
      </c>
      <c r="B15215" s="519" t="str">
        <f t="shared" si="237"/>
        <v>CURVA DE INVERSAO,90º,PARA ELETROCALHA PERFURADA OU LISA,200X100MM.FORNECIMENTO E COLOCACAO</v>
      </c>
      <c r="C15215" s="519" t="s">
        <v>44126</v>
      </c>
      <c r="D15215" s="519" t="s">
        <v>44130</v>
      </c>
      <c r="I15215" s="519" t="s">
        <v>5</v>
      </c>
      <c r="J15215" s="650">
        <v>78.319999999999993</v>
      </c>
    </row>
    <row r="15216" spans="1:10">
      <c r="A15216" s="519" t="s">
        <v>15273</v>
      </c>
      <c r="B15216" s="519" t="str">
        <f t="shared" si="237"/>
        <v>CURVA DE INVERSAO,90º,PARA ELETROCALHA PERFURADA OU LISA,200X100MM.FORNECIMENTO E COLOCACAO</v>
      </c>
      <c r="C15216" s="519" t="s">
        <v>44126</v>
      </c>
      <c r="D15216" s="519" t="s">
        <v>44130</v>
      </c>
      <c r="I15216" s="519" t="s">
        <v>5</v>
      </c>
      <c r="J15216" s="650">
        <v>75.61</v>
      </c>
    </row>
    <row r="15217" spans="1:10">
      <c r="A15217" s="519" t="s">
        <v>15274</v>
      </c>
      <c r="B15217" s="519" t="str">
        <f t="shared" si="237"/>
        <v>CURVA DE INVERSAO,90º,PARA ELETROCALHA PERFURADA OU LISA,300X100MM.FORNECIMENTO E COLOCACAO</v>
      </c>
      <c r="C15217" s="519" t="s">
        <v>44127</v>
      </c>
      <c r="D15217" s="519" t="s">
        <v>44130</v>
      </c>
      <c r="I15217" s="519" t="s">
        <v>5</v>
      </c>
      <c r="J15217" s="650">
        <v>86.73</v>
      </c>
    </row>
    <row r="15218" spans="1:10">
      <c r="A15218" s="519" t="s">
        <v>15275</v>
      </c>
      <c r="B15218" s="519" t="str">
        <f t="shared" si="237"/>
        <v>CURVA DE INVERSAO,90º,PARA ELETROCALHA PERFURADA OU LISA,300X100MM.FORNECIMENTO E COLOCACAO</v>
      </c>
      <c r="C15218" s="519" t="s">
        <v>44127</v>
      </c>
      <c r="D15218" s="519" t="s">
        <v>44130</v>
      </c>
      <c r="I15218" s="519" t="s">
        <v>5</v>
      </c>
      <c r="J15218" s="650">
        <v>84.02</v>
      </c>
    </row>
    <row r="15219" spans="1:10">
      <c r="A15219" s="519" t="s">
        <v>15276</v>
      </c>
      <c r="B15219" s="519" t="str">
        <f t="shared" si="237"/>
        <v>CURVA DE INVERSAO,90º,PARA ELETROCALHA PERFURADA OU LISA,400X100MM.FORNECIMENTO E COLOCACAO</v>
      </c>
      <c r="C15219" s="519" t="s">
        <v>44128</v>
      </c>
      <c r="D15219" s="519" t="s">
        <v>44130</v>
      </c>
      <c r="I15219" s="519" t="s">
        <v>5</v>
      </c>
      <c r="J15219" s="650">
        <v>96</v>
      </c>
    </row>
    <row r="15220" spans="1:10">
      <c r="A15220" s="519" t="s">
        <v>15277</v>
      </c>
      <c r="B15220" s="519" t="str">
        <f t="shared" si="237"/>
        <v>CURVA DE INVERSAO,90º,PARA ELETROCALHA PERFURADA OU LISA,400X100MM.FORNECIMENTO E COLOCACAO</v>
      </c>
      <c r="C15220" s="519" t="s">
        <v>44128</v>
      </c>
      <c r="D15220" s="519" t="s">
        <v>44130</v>
      </c>
      <c r="I15220" s="519" t="s">
        <v>5</v>
      </c>
      <c r="J15220" s="650">
        <v>93.29</v>
      </c>
    </row>
    <row r="15221" spans="1:10">
      <c r="A15221" s="519" t="s">
        <v>15278</v>
      </c>
      <c r="B15221" s="519" t="str">
        <f t="shared" si="237"/>
        <v>TE HORIZONTAL,90º,PARA ELETROCALHA PERFURADA OU LISA,50X50MM.FORNECIMENTO E COLOCACAO</v>
      </c>
      <c r="C15221" s="519" t="s">
        <v>44131</v>
      </c>
      <c r="D15221" s="519" t="s">
        <v>34487</v>
      </c>
      <c r="I15221" s="519" t="s">
        <v>5</v>
      </c>
      <c r="J15221" s="650">
        <v>40.18</v>
      </c>
    </row>
    <row r="15222" spans="1:10">
      <c r="A15222" s="519" t="s">
        <v>15279</v>
      </c>
      <c r="B15222" s="519" t="str">
        <f t="shared" si="237"/>
        <v>TE HORIZONTAL,90º,PARA ELETROCALHA PERFURADA OU LISA,50X50MM.FORNECIMENTO E COLOCACAO</v>
      </c>
      <c r="C15222" s="519" t="s">
        <v>44131</v>
      </c>
      <c r="D15222" s="519" t="s">
        <v>34487</v>
      </c>
      <c r="I15222" s="519" t="s">
        <v>5</v>
      </c>
      <c r="J15222" s="650">
        <v>37.47</v>
      </c>
    </row>
    <row r="15223" spans="1:10">
      <c r="A15223" s="519" t="s">
        <v>15280</v>
      </c>
      <c r="B15223" s="519" t="str">
        <f t="shared" si="237"/>
        <v>TE HORIZONTAL,90º,PARA ELETROCALHA PERFURADA OU LISA,100X50MM.FORNECIMENTO E COLOCACAO</v>
      </c>
      <c r="C15223" s="519" t="s">
        <v>44132</v>
      </c>
      <c r="D15223" s="519" t="s">
        <v>34478</v>
      </c>
      <c r="I15223" s="519" t="s">
        <v>5</v>
      </c>
      <c r="J15223" s="650">
        <v>48.61</v>
      </c>
    </row>
    <row r="15224" spans="1:10">
      <c r="A15224" s="519" t="s">
        <v>15281</v>
      </c>
      <c r="B15224" s="519" t="str">
        <f t="shared" si="237"/>
        <v>TE HORIZONTAL,90º,PARA ELETROCALHA PERFURADA OU LISA,100X50MM.FORNECIMENTO E COLOCACAO</v>
      </c>
      <c r="C15224" s="519" t="s">
        <v>44132</v>
      </c>
      <c r="D15224" s="519" t="s">
        <v>34478</v>
      </c>
      <c r="I15224" s="519" t="s">
        <v>5</v>
      </c>
      <c r="J15224" s="650">
        <v>45.9</v>
      </c>
    </row>
    <row r="15225" spans="1:10">
      <c r="A15225" s="519" t="s">
        <v>15282</v>
      </c>
      <c r="B15225" s="519" t="str">
        <f t="shared" si="237"/>
        <v>TE HORIZONTAL,90º,PARA ELETROCALHA PERFURADA OU LISA,150X50MM.FORNECIMENTO E COLOCACAO</v>
      </c>
      <c r="C15225" s="519" t="s">
        <v>44133</v>
      </c>
      <c r="D15225" s="519" t="s">
        <v>34478</v>
      </c>
      <c r="I15225" s="519" t="s">
        <v>5</v>
      </c>
      <c r="J15225" s="650">
        <v>64.19</v>
      </c>
    </row>
    <row r="15226" spans="1:10">
      <c r="A15226" s="519" t="s">
        <v>15283</v>
      </c>
      <c r="B15226" s="519" t="str">
        <f t="shared" si="237"/>
        <v>TE HORIZONTAL,90º,PARA ELETROCALHA PERFURADA OU LISA,150X50MM.FORNECIMENTO E COLOCACAO</v>
      </c>
      <c r="C15226" s="519" t="s">
        <v>44133</v>
      </c>
      <c r="D15226" s="519" t="s">
        <v>34478</v>
      </c>
      <c r="I15226" s="519" t="s">
        <v>5</v>
      </c>
      <c r="J15226" s="650">
        <v>61.48</v>
      </c>
    </row>
    <row r="15227" spans="1:10">
      <c r="A15227" s="519" t="s">
        <v>15284</v>
      </c>
      <c r="B15227" s="519" t="str">
        <f t="shared" si="237"/>
        <v>TE HORIZONTAL,90º,PARA ELETROCALHA PERFURADA OU LISA,200X50MM.FORNECIMENTO E COLOCACAO</v>
      </c>
      <c r="C15227" s="519" t="s">
        <v>44134</v>
      </c>
      <c r="D15227" s="519" t="s">
        <v>34478</v>
      </c>
      <c r="I15227" s="519" t="s">
        <v>5</v>
      </c>
      <c r="J15227" s="650">
        <v>74.260000000000005</v>
      </c>
    </row>
    <row r="15228" spans="1:10">
      <c r="A15228" s="519" t="s">
        <v>15285</v>
      </c>
      <c r="B15228" s="519" t="str">
        <f t="shared" si="237"/>
        <v>TE HORIZONTAL,90º,PARA ELETROCALHA PERFURADA OU LISA,200X50MM.FORNECIMENTO E COLOCACAO</v>
      </c>
      <c r="C15228" s="519" t="s">
        <v>44134</v>
      </c>
      <c r="D15228" s="519" t="s">
        <v>34478</v>
      </c>
      <c r="I15228" s="519" t="s">
        <v>5</v>
      </c>
      <c r="J15228" s="650">
        <v>71.55</v>
      </c>
    </row>
    <row r="15229" spans="1:10">
      <c r="A15229" s="519" t="s">
        <v>15286</v>
      </c>
      <c r="B15229" s="519" t="str">
        <f t="shared" si="237"/>
        <v>TE HORIZONTAL,90º,PARA ELETROCALHA PERFURADA OU LISA,300X50MM.FORNECIMENTO E COLOCACAO</v>
      </c>
      <c r="C15229" s="519" t="s">
        <v>44135</v>
      </c>
      <c r="D15229" s="519" t="s">
        <v>34478</v>
      </c>
      <c r="I15229" s="519" t="s">
        <v>5</v>
      </c>
      <c r="J15229" s="650">
        <v>88.27</v>
      </c>
    </row>
    <row r="15230" spans="1:10">
      <c r="A15230" s="519" t="s">
        <v>15287</v>
      </c>
      <c r="B15230" s="519" t="str">
        <f t="shared" si="237"/>
        <v>TE HORIZONTAL,90º,PARA ELETROCALHA PERFURADA OU LISA,300X50MM.FORNECIMENTO E COLOCACAO</v>
      </c>
      <c r="C15230" s="519" t="s">
        <v>44135</v>
      </c>
      <c r="D15230" s="519" t="s">
        <v>34478</v>
      </c>
      <c r="I15230" s="519" t="s">
        <v>5</v>
      </c>
      <c r="J15230" s="650">
        <v>85.56</v>
      </c>
    </row>
    <row r="15231" spans="1:10">
      <c r="A15231" s="519" t="s">
        <v>15288</v>
      </c>
      <c r="B15231" s="519" t="str">
        <f t="shared" si="237"/>
        <v>TE HORIZONTAL,90º,PARA ELETROCALHA PERFURADA OU LISA,400X50MM.FORNECIMENTO E COLOCACAO</v>
      </c>
      <c r="C15231" s="519" t="s">
        <v>44136</v>
      </c>
      <c r="D15231" s="519" t="s">
        <v>34478</v>
      </c>
      <c r="I15231" s="519" t="s">
        <v>5</v>
      </c>
      <c r="J15231" s="650">
        <v>97.54</v>
      </c>
    </row>
    <row r="15232" spans="1:10">
      <c r="A15232" s="519" t="s">
        <v>15289</v>
      </c>
      <c r="B15232" s="519" t="str">
        <f t="shared" si="237"/>
        <v>TE HORIZONTAL,90º,PARA ELETROCALHA PERFURADA OU LISA,400X50MM.FORNECIMENTO E COLOCACAO</v>
      </c>
      <c r="C15232" s="519" t="s">
        <v>44136</v>
      </c>
      <c r="D15232" s="519" t="s">
        <v>34478</v>
      </c>
      <c r="I15232" s="519" t="s">
        <v>5</v>
      </c>
      <c r="J15232" s="650">
        <v>94.83</v>
      </c>
    </row>
    <row r="15233" spans="1:10">
      <c r="A15233" s="519" t="s">
        <v>15290</v>
      </c>
      <c r="B15233" s="519" t="str">
        <f t="shared" si="237"/>
        <v>TE HORIZONTAL,90º,PARA ELETROCALHA PERFURADA OU LISA,100X75MM.FORNECIMENTO E COLOCACAO</v>
      </c>
      <c r="C15233" s="519" t="s">
        <v>44137</v>
      </c>
      <c r="D15233" s="519" t="s">
        <v>34478</v>
      </c>
      <c r="I15233" s="519" t="s">
        <v>5</v>
      </c>
      <c r="J15233" s="650">
        <v>59.38</v>
      </c>
    </row>
    <row r="15234" spans="1:10">
      <c r="A15234" s="519" t="s">
        <v>15291</v>
      </c>
      <c r="B15234" s="519" t="str">
        <f t="shared" si="237"/>
        <v>TE HORIZONTAL,90º,PARA ELETROCALHA PERFURADA OU LISA,100X75MM.FORNECIMENTO E COLOCACAO</v>
      </c>
      <c r="C15234" s="519" t="s">
        <v>44137</v>
      </c>
      <c r="D15234" s="519" t="s">
        <v>34478</v>
      </c>
      <c r="I15234" s="519" t="s">
        <v>5</v>
      </c>
      <c r="J15234" s="650">
        <v>56.67</v>
      </c>
    </row>
    <row r="15235" spans="1:10">
      <c r="A15235" s="519" t="s">
        <v>15292</v>
      </c>
      <c r="B15235" s="519" t="str">
        <f t="shared" si="237"/>
        <v>TE HORIZONTAL,90º,PARA ELETROCALHA PERFURADA OU LISA,150X75MM.FORNECIMENTO E COLOCACAO</v>
      </c>
      <c r="C15235" s="519" t="s">
        <v>44138</v>
      </c>
      <c r="D15235" s="519" t="s">
        <v>34478</v>
      </c>
      <c r="I15235" s="519" t="s">
        <v>5</v>
      </c>
      <c r="J15235" s="650">
        <v>66.489999999999995</v>
      </c>
    </row>
    <row r="15236" spans="1:10">
      <c r="A15236" s="519" t="s">
        <v>15293</v>
      </c>
      <c r="B15236" s="519" t="str">
        <f t="shared" si="237"/>
        <v>TE HORIZONTAL,90º,PARA ELETROCALHA PERFURADA OU LISA,150X75MM.FORNECIMENTO E COLOCACAO</v>
      </c>
      <c r="C15236" s="519" t="s">
        <v>44138</v>
      </c>
      <c r="D15236" s="519" t="s">
        <v>34478</v>
      </c>
      <c r="I15236" s="519" t="s">
        <v>5</v>
      </c>
      <c r="J15236" s="650">
        <v>63.78</v>
      </c>
    </row>
    <row r="15237" spans="1:10">
      <c r="A15237" s="519" t="s">
        <v>15294</v>
      </c>
      <c r="B15237" s="519" t="str">
        <f t="shared" si="237"/>
        <v>TE HORIZONTAL,90º,PARA ELETROCALHA PERFURADA OU LISA,200X75MM.FORNECIMENTO E COLOCACAO</v>
      </c>
      <c r="C15237" s="519" t="s">
        <v>44139</v>
      </c>
      <c r="D15237" s="519" t="s">
        <v>34478</v>
      </c>
      <c r="I15237" s="519" t="s">
        <v>5</v>
      </c>
      <c r="J15237" s="650">
        <v>72.58</v>
      </c>
    </row>
    <row r="15238" spans="1:10">
      <c r="A15238" s="519" t="s">
        <v>15295</v>
      </c>
      <c r="B15238" s="519" t="str">
        <f t="shared" si="237"/>
        <v>TE HORIZONTAL,90º,PARA ELETROCALHA PERFURADA OU LISA,200X75MM.FORNECIMENTO E COLOCACAO</v>
      </c>
      <c r="C15238" s="519" t="s">
        <v>44139</v>
      </c>
      <c r="D15238" s="519" t="s">
        <v>34478</v>
      </c>
      <c r="I15238" s="519" t="s">
        <v>5</v>
      </c>
      <c r="J15238" s="650">
        <v>69.87</v>
      </c>
    </row>
    <row r="15239" spans="1:10">
      <c r="A15239" s="519" t="s">
        <v>15296</v>
      </c>
      <c r="B15239" s="519" t="str">
        <f t="shared" si="237"/>
        <v>TE HORIZONTAL,90º,PARA ELETROCALHA PERFURADA OU LISA,300X75MM.FORNECIMENTO E COLOCACAO</v>
      </c>
      <c r="C15239" s="519" t="s">
        <v>44140</v>
      </c>
      <c r="D15239" s="519" t="s">
        <v>34478</v>
      </c>
      <c r="I15239" s="519" t="s">
        <v>5</v>
      </c>
      <c r="J15239" s="650">
        <v>95.22</v>
      </c>
    </row>
    <row r="15240" spans="1:10">
      <c r="A15240" s="519" t="s">
        <v>15297</v>
      </c>
      <c r="B15240" s="519" t="str">
        <f t="shared" ref="B15240:B15303" si="238">C15240&amp;D15240&amp;E15240&amp;F15240&amp;G15240&amp;H15240</f>
        <v>TE HORIZONTAL,90º,PARA ELETROCALHA PERFURADA OU LISA,300X75MM.FORNECIMENTO E COLOCACAO</v>
      </c>
      <c r="C15240" s="519" t="s">
        <v>44140</v>
      </c>
      <c r="D15240" s="519" t="s">
        <v>34478</v>
      </c>
      <c r="I15240" s="519" t="s">
        <v>5</v>
      </c>
      <c r="J15240" s="650">
        <v>92.51</v>
      </c>
    </row>
    <row r="15241" spans="1:10">
      <c r="A15241" s="519" t="s">
        <v>15298</v>
      </c>
      <c r="B15241" s="519" t="str">
        <f t="shared" si="238"/>
        <v>TE HORIZONTAL,90º,PARA ELETROCALHA PERFURADA OU LISA,400X75MM.FORNECIMENTO E COLOCACAO</v>
      </c>
      <c r="C15241" s="519" t="s">
        <v>44141</v>
      </c>
      <c r="D15241" s="519" t="s">
        <v>34478</v>
      </c>
      <c r="I15241" s="519" t="s">
        <v>5</v>
      </c>
      <c r="J15241" s="650">
        <v>159.06</v>
      </c>
    </row>
    <row r="15242" spans="1:10">
      <c r="A15242" s="519" t="s">
        <v>15299</v>
      </c>
      <c r="B15242" s="519" t="str">
        <f t="shared" si="238"/>
        <v>TE HORIZONTAL,90º,PARA ELETROCALHA PERFURADA OU LISA,400X75MM.FORNECIMENTO E COLOCACAO</v>
      </c>
      <c r="C15242" s="519" t="s">
        <v>44141</v>
      </c>
      <c r="D15242" s="519" t="s">
        <v>34478</v>
      </c>
      <c r="I15242" s="519" t="s">
        <v>5</v>
      </c>
      <c r="J15242" s="650">
        <v>156.35</v>
      </c>
    </row>
    <row r="15243" spans="1:10">
      <c r="A15243" s="519" t="s">
        <v>15300</v>
      </c>
      <c r="B15243" s="519" t="str">
        <f t="shared" si="238"/>
        <v>TE HORIZONTAL,90º,PARA ELETROCALHA PERFURADA OU LISA,100X100MM.FORNECIMENTO E COLOCACAO</v>
      </c>
      <c r="C15243" s="519" t="s">
        <v>44142</v>
      </c>
      <c r="D15243" s="519" t="s">
        <v>44143</v>
      </c>
      <c r="I15243" s="519" t="s">
        <v>5</v>
      </c>
      <c r="J15243" s="650">
        <v>60.98</v>
      </c>
    </row>
    <row r="15244" spans="1:10">
      <c r="A15244" s="519" t="s">
        <v>15301</v>
      </c>
      <c r="B15244" s="519" t="str">
        <f t="shared" si="238"/>
        <v>TE HORIZONTAL,90º,PARA ELETROCALHA PERFURADA OU LISA,100X100MM.FORNECIMENTO E COLOCACAO</v>
      </c>
      <c r="C15244" s="519" t="s">
        <v>44142</v>
      </c>
      <c r="D15244" s="519" t="s">
        <v>44143</v>
      </c>
      <c r="I15244" s="519" t="s">
        <v>5</v>
      </c>
      <c r="J15244" s="650">
        <v>58.27</v>
      </c>
    </row>
    <row r="15245" spans="1:10">
      <c r="A15245" s="519" t="s">
        <v>15302</v>
      </c>
      <c r="B15245" s="519" t="str">
        <f t="shared" si="238"/>
        <v>TE HORIZONTAL,90º,PARA ELETROCALHA PERFURADA OU LISA,150X100MM.FORNECIMENTO E COLOCACAO</v>
      </c>
      <c r="C15245" s="519" t="s">
        <v>44144</v>
      </c>
      <c r="D15245" s="519" t="s">
        <v>44143</v>
      </c>
      <c r="I15245" s="519" t="s">
        <v>5</v>
      </c>
      <c r="J15245" s="650">
        <v>74.86</v>
      </c>
    </row>
    <row r="15246" spans="1:10">
      <c r="A15246" s="519" t="s">
        <v>15303</v>
      </c>
      <c r="B15246" s="519" t="str">
        <f t="shared" si="238"/>
        <v>TE HORIZONTAL,90º,PARA ELETROCALHA PERFURADA OU LISA,150X100MM.FORNECIMENTO E COLOCACAO</v>
      </c>
      <c r="C15246" s="519" t="s">
        <v>44144</v>
      </c>
      <c r="D15246" s="519" t="s">
        <v>44143</v>
      </c>
      <c r="I15246" s="519" t="s">
        <v>5</v>
      </c>
      <c r="J15246" s="650">
        <v>72.150000000000006</v>
      </c>
    </row>
    <row r="15247" spans="1:10">
      <c r="A15247" s="519" t="s">
        <v>15304</v>
      </c>
      <c r="B15247" s="519" t="str">
        <f t="shared" si="238"/>
        <v>TE HORIZONTAL,90º,PARA ELETROCALHA PERFURADA OU LISA,200X100MM.FORNECIMENTO E COLOCACAO</v>
      </c>
      <c r="C15247" s="519" t="s">
        <v>44145</v>
      </c>
      <c r="D15247" s="519" t="s">
        <v>44143</v>
      </c>
      <c r="I15247" s="519" t="s">
        <v>5</v>
      </c>
      <c r="J15247" s="650">
        <v>84.46</v>
      </c>
    </row>
    <row r="15248" spans="1:10">
      <c r="A15248" s="519" t="s">
        <v>15305</v>
      </c>
      <c r="B15248" s="519" t="str">
        <f t="shared" si="238"/>
        <v>TE HORIZONTAL,90º,PARA ELETROCALHA PERFURADA OU LISA,200X100MM.FORNECIMENTO E COLOCACAO</v>
      </c>
      <c r="C15248" s="519" t="s">
        <v>44145</v>
      </c>
      <c r="D15248" s="519" t="s">
        <v>44143</v>
      </c>
      <c r="I15248" s="519" t="s">
        <v>5</v>
      </c>
      <c r="J15248" s="650">
        <v>81.75</v>
      </c>
    </row>
    <row r="15249" spans="1:10">
      <c r="A15249" s="519" t="s">
        <v>15306</v>
      </c>
      <c r="B15249" s="519" t="str">
        <f t="shared" si="238"/>
        <v>TE HORIZONTAL,90º,PARA ELETROCALHA PERFURADA OU LISA,300X100MM.FORNECIMENTO E COLOCACAO</v>
      </c>
      <c r="C15249" s="519" t="s">
        <v>44146</v>
      </c>
      <c r="D15249" s="519" t="s">
        <v>44143</v>
      </c>
      <c r="I15249" s="519" t="s">
        <v>5</v>
      </c>
      <c r="J15249" s="650">
        <v>91.87</v>
      </c>
    </row>
    <row r="15250" spans="1:10">
      <c r="A15250" s="519" t="s">
        <v>15307</v>
      </c>
      <c r="B15250" s="519" t="str">
        <f t="shared" si="238"/>
        <v>TE HORIZONTAL,90º,PARA ELETROCALHA PERFURADA OU LISA,300X100MM.FORNECIMENTO E COLOCACAO</v>
      </c>
      <c r="C15250" s="519" t="s">
        <v>44146</v>
      </c>
      <c r="D15250" s="519" t="s">
        <v>44143</v>
      </c>
      <c r="I15250" s="519" t="s">
        <v>5</v>
      </c>
      <c r="J15250" s="650">
        <v>89.16</v>
      </c>
    </row>
    <row r="15251" spans="1:10">
      <c r="A15251" s="519" t="s">
        <v>15308</v>
      </c>
      <c r="B15251" s="519" t="str">
        <f t="shared" si="238"/>
        <v>TE HORIZONTAL,90º,PARA ELETROCALHA PERFURADA OU LISA,400X100MM.FORNECIMENTO E COLOCACAO</v>
      </c>
      <c r="C15251" s="519" t="s">
        <v>44147</v>
      </c>
      <c r="D15251" s="519" t="s">
        <v>44143</v>
      </c>
      <c r="I15251" s="519" t="s">
        <v>5</v>
      </c>
      <c r="J15251" s="650">
        <v>123.24</v>
      </c>
    </row>
    <row r="15252" spans="1:10">
      <c r="A15252" s="519" t="s">
        <v>15309</v>
      </c>
      <c r="B15252" s="519" t="str">
        <f t="shared" si="238"/>
        <v>TE HORIZONTAL,90º,PARA ELETROCALHA PERFURADA OU LISA,400X100MM.FORNECIMENTO E COLOCACAO</v>
      </c>
      <c r="C15252" s="519" t="s">
        <v>44147</v>
      </c>
      <c r="D15252" s="519" t="s">
        <v>44143</v>
      </c>
      <c r="I15252" s="519" t="s">
        <v>5</v>
      </c>
      <c r="J15252" s="650">
        <v>120.53</v>
      </c>
    </row>
    <row r="15253" spans="1:10">
      <c r="A15253" s="519" t="s">
        <v>15310</v>
      </c>
      <c r="B15253" s="519" t="str">
        <f t="shared" si="238"/>
        <v>TE VERTICAL DE DERIVACAO OU LATERAL,PARA ELETROCALHA PERFURADA OU LISA,50X50MM.FORNECIMENTO E COLOCACAO</v>
      </c>
      <c r="C15253" s="519" t="s">
        <v>44148</v>
      </c>
      <c r="D15253" s="519" t="s">
        <v>44149</v>
      </c>
      <c r="I15253" s="519" t="s">
        <v>5</v>
      </c>
      <c r="J15253" s="650">
        <v>46.23</v>
      </c>
    </row>
    <row r="15254" spans="1:10">
      <c r="A15254" s="519" t="s">
        <v>15311</v>
      </c>
      <c r="B15254" s="519" t="str">
        <f t="shared" si="238"/>
        <v>TE VERTICAL DE DERIVACAO OU LATERAL,PARA ELETROCALHA PERFURADA OU LISA,50X50MM.FORNECIMENTO E COLOCACAO</v>
      </c>
      <c r="C15254" s="519" t="s">
        <v>44148</v>
      </c>
      <c r="D15254" s="519" t="s">
        <v>44149</v>
      </c>
      <c r="I15254" s="519" t="s">
        <v>5</v>
      </c>
      <c r="J15254" s="650">
        <v>43.52</v>
      </c>
    </row>
    <row r="15255" spans="1:10">
      <c r="A15255" s="519" t="s">
        <v>15312</v>
      </c>
      <c r="B15255" s="519" t="str">
        <f t="shared" si="238"/>
        <v>TE VERTICAL DE DERIVACAO OU LATERAL,PARA ELETROCALHA PERFURADA OU LISA,100X50MM.FORNECIMENTO E COLOCACAO</v>
      </c>
      <c r="C15255" s="519" t="s">
        <v>44148</v>
      </c>
      <c r="D15255" s="519" t="s">
        <v>44150</v>
      </c>
      <c r="I15255" s="519" t="s">
        <v>5</v>
      </c>
      <c r="J15255" s="650">
        <v>54.42</v>
      </c>
    </row>
    <row r="15256" spans="1:10">
      <c r="A15256" s="519" t="s">
        <v>15313</v>
      </c>
      <c r="B15256" s="519" t="str">
        <f t="shared" si="238"/>
        <v>TE VERTICAL DE DERIVACAO OU LATERAL,PARA ELETROCALHA PERFURADA OU LISA,100X50MM.FORNECIMENTO E COLOCACAO</v>
      </c>
      <c r="C15256" s="519" t="s">
        <v>44148</v>
      </c>
      <c r="D15256" s="519" t="s">
        <v>44150</v>
      </c>
      <c r="I15256" s="519" t="s">
        <v>5</v>
      </c>
      <c r="J15256" s="650">
        <v>51.71</v>
      </c>
    </row>
    <row r="15257" spans="1:10">
      <c r="A15257" s="519" t="s">
        <v>15314</v>
      </c>
      <c r="B15257" s="519" t="str">
        <f t="shared" si="238"/>
        <v>TE VERTICAL DE DERIVACAO OU LATERAL,PARA ELETROCALHA PERFURADA OU LISA,150X50MM.FORNECIMENTO E COLOCACAO</v>
      </c>
      <c r="C15257" s="519" t="s">
        <v>44148</v>
      </c>
      <c r="D15257" s="519" t="s">
        <v>44151</v>
      </c>
      <c r="I15257" s="519" t="s">
        <v>5</v>
      </c>
      <c r="J15257" s="650">
        <v>64.61</v>
      </c>
    </row>
    <row r="15258" spans="1:10">
      <c r="A15258" s="519" t="s">
        <v>15315</v>
      </c>
      <c r="B15258" s="519" t="str">
        <f t="shared" si="238"/>
        <v>TE VERTICAL DE DERIVACAO OU LATERAL,PARA ELETROCALHA PERFURADA OU LISA,150X50MM.FORNECIMENTO E COLOCACAO</v>
      </c>
      <c r="C15258" s="519" t="s">
        <v>44148</v>
      </c>
      <c r="D15258" s="519" t="s">
        <v>44151</v>
      </c>
      <c r="I15258" s="519" t="s">
        <v>5</v>
      </c>
      <c r="J15258" s="650">
        <v>61.9</v>
      </c>
    </row>
    <row r="15259" spans="1:10">
      <c r="A15259" s="519" t="s">
        <v>15316</v>
      </c>
      <c r="B15259" s="519" t="str">
        <f t="shared" si="238"/>
        <v>TE VERTICAL DE DERIVACAO OU LATERAL,PARA ELETROCALHA PERFURADA OU LISA,200X50MM.FORNECIMENTO E COLOCACAO</v>
      </c>
      <c r="C15259" s="519" t="s">
        <v>44148</v>
      </c>
      <c r="D15259" s="519" t="s">
        <v>44152</v>
      </c>
      <c r="I15259" s="519" t="s">
        <v>5</v>
      </c>
      <c r="J15259" s="650">
        <v>74.680000000000007</v>
      </c>
    </row>
    <row r="15260" spans="1:10">
      <c r="A15260" s="519" t="s">
        <v>15317</v>
      </c>
      <c r="B15260" s="519" t="str">
        <f t="shared" si="238"/>
        <v>TE VERTICAL DE DERIVACAO OU LATERAL,PARA ELETROCALHA PERFURADA OU LISA,200X50MM.FORNECIMENTO E COLOCACAO</v>
      </c>
      <c r="C15260" s="519" t="s">
        <v>44148</v>
      </c>
      <c r="D15260" s="519" t="s">
        <v>44152</v>
      </c>
      <c r="I15260" s="519" t="s">
        <v>5</v>
      </c>
      <c r="J15260" s="650">
        <v>71.97</v>
      </c>
    </row>
    <row r="15261" spans="1:10">
      <c r="A15261" s="519" t="s">
        <v>15318</v>
      </c>
      <c r="B15261" s="519" t="str">
        <f t="shared" si="238"/>
        <v>TE VERTICAL DE DERIVACAO OU LATERAL,PARA ELETROCALHA PERFURADA OU LISA,300X50MM.FORNECIMENTO E COLOCACAO</v>
      </c>
      <c r="C15261" s="519" t="s">
        <v>44148</v>
      </c>
      <c r="D15261" s="519" t="s">
        <v>44153</v>
      </c>
      <c r="I15261" s="519" t="s">
        <v>5</v>
      </c>
      <c r="J15261" s="650">
        <v>87.42</v>
      </c>
    </row>
    <row r="15262" spans="1:10">
      <c r="A15262" s="519" t="s">
        <v>15319</v>
      </c>
      <c r="B15262" s="519" t="str">
        <f t="shared" si="238"/>
        <v>TE VERTICAL DE DERIVACAO OU LATERAL,PARA ELETROCALHA PERFURADA OU LISA,300X50MM.FORNECIMENTO E COLOCACAO</v>
      </c>
      <c r="C15262" s="519" t="s">
        <v>44148</v>
      </c>
      <c r="D15262" s="519" t="s">
        <v>44153</v>
      </c>
      <c r="I15262" s="519" t="s">
        <v>5</v>
      </c>
      <c r="J15262" s="650">
        <v>84.71</v>
      </c>
    </row>
    <row r="15263" spans="1:10">
      <c r="A15263" s="519" t="s">
        <v>15320</v>
      </c>
      <c r="B15263" s="519" t="str">
        <f t="shared" si="238"/>
        <v>TE VERTICAL DE DERIVACAO OU LATERAL,PARA ELETROCALHA PERFURADA OU LISA,400X50MM.FORNECIMENTO E COLOCACAO</v>
      </c>
      <c r="C15263" s="519" t="s">
        <v>44148</v>
      </c>
      <c r="D15263" s="519" t="s">
        <v>44154</v>
      </c>
      <c r="I15263" s="519" t="s">
        <v>5</v>
      </c>
      <c r="J15263" s="650">
        <v>176.94</v>
      </c>
    </row>
    <row r="15264" spans="1:10">
      <c r="A15264" s="519" t="s">
        <v>15321</v>
      </c>
      <c r="B15264" s="519" t="str">
        <f t="shared" si="238"/>
        <v>TE VERTICAL DE DERIVACAO OU LATERAL,PARA ELETROCALHA PERFURADA OU LISA,400X50MM.FORNECIMENTO E COLOCACAO</v>
      </c>
      <c r="C15264" s="519" t="s">
        <v>44148</v>
      </c>
      <c r="D15264" s="519" t="s">
        <v>44154</v>
      </c>
      <c r="I15264" s="519" t="s">
        <v>5</v>
      </c>
      <c r="J15264" s="650">
        <v>174.23</v>
      </c>
    </row>
    <row r="15265" spans="1:10">
      <c r="A15265" s="519" t="s">
        <v>15322</v>
      </c>
      <c r="B15265" s="519" t="str">
        <f t="shared" si="238"/>
        <v>TE VERTICAL DE DERIVACAO OU LATERAL,PARA ELETROCALHA PERFURADA OU LISA,100X75MM.FORNECIMENTO E COLOCACAO</v>
      </c>
      <c r="C15265" s="519" t="s">
        <v>44148</v>
      </c>
      <c r="D15265" s="519" t="s">
        <v>44155</v>
      </c>
      <c r="I15265" s="519" t="s">
        <v>5</v>
      </c>
      <c r="J15265" s="650">
        <v>60.85</v>
      </c>
    </row>
    <row r="15266" spans="1:10">
      <c r="A15266" s="519" t="s">
        <v>15323</v>
      </c>
      <c r="B15266" s="519" t="str">
        <f t="shared" si="238"/>
        <v>TE VERTICAL DE DERIVACAO OU LATERAL,PARA ELETROCALHA PERFURADA OU LISA,100X75MM.FORNECIMENTO E COLOCACAO</v>
      </c>
      <c r="C15266" s="519" t="s">
        <v>44148</v>
      </c>
      <c r="D15266" s="519" t="s">
        <v>44155</v>
      </c>
      <c r="I15266" s="519" t="s">
        <v>5</v>
      </c>
      <c r="J15266" s="650">
        <v>58.14</v>
      </c>
    </row>
    <row r="15267" spans="1:10">
      <c r="A15267" s="519" t="s">
        <v>15324</v>
      </c>
      <c r="B15267" s="519" t="str">
        <f t="shared" si="238"/>
        <v>TE VERTICAL DE DERIVACAO OU LATERAL,PARA ELETROCALHA PERFURADA OU LISA,150X75MM.FORNECIMENTO E COLOCACAO</v>
      </c>
      <c r="C15267" s="519" t="s">
        <v>44148</v>
      </c>
      <c r="D15267" s="519" t="s">
        <v>44156</v>
      </c>
      <c r="I15267" s="519" t="s">
        <v>5</v>
      </c>
      <c r="J15267" s="650">
        <v>70.459999999999994</v>
      </c>
    </row>
    <row r="15268" spans="1:10">
      <c r="A15268" s="519" t="s">
        <v>15325</v>
      </c>
      <c r="B15268" s="519" t="str">
        <f t="shared" si="238"/>
        <v>TE VERTICAL DE DERIVACAO OU LATERAL,PARA ELETROCALHA PERFURADA OU LISA,150X75MM.FORNECIMENTO E COLOCACAO</v>
      </c>
      <c r="C15268" s="519" t="s">
        <v>44148</v>
      </c>
      <c r="D15268" s="519" t="s">
        <v>44156</v>
      </c>
      <c r="I15268" s="519" t="s">
        <v>5</v>
      </c>
      <c r="J15268" s="650">
        <v>67.75</v>
      </c>
    </row>
    <row r="15269" spans="1:10">
      <c r="A15269" s="519" t="s">
        <v>15326</v>
      </c>
      <c r="B15269" s="519" t="str">
        <f t="shared" si="238"/>
        <v>TE VERTICAL DE DERIVACAO OU LATERAL,PARA ELETROCALHA PERFURADA OU LISA,200X75MM.FORNECIMENTO E COLOCACAO</v>
      </c>
      <c r="C15269" s="519" t="s">
        <v>44148</v>
      </c>
      <c r="D15269" s="519" t="s">
        <v>44157</v>
      </c>
      <c r="I15269" s="519" t="s">
        <v>5</v>
      </c>
      <c r="J15269" s="650">
        <v>81.03</v>
      </c>
    </row>
    <row r="15270" spans="1:10">
      <c r="A15270" s="519" t="s">
        <v>15327</v>
      </c>
      <c r="B15270" s="519" t="str">
        <f t="shared" si="238"/>
        <v>TE VERTICAL DE DERIVACAO OU LATERAL,PARA ELETROCALHA PERFURADA OU LISA,200X75MM.FORNECIMENTO E COLOCACAO</v>
      </c>
      <c r="C15270" s="519" t="s">
        <v>44148</v>
      </c>
      <c r="D15270" s="519" t="s">
        <v>44157</v>
      </c>
      <c r="I15270" s="519" t="s">
        <v>5</v>
      </c>
      <c r="J15270" s="650">
        <v>78.319999999999993</v>
      </c>
    </row>
    <row r="15271" spans="1:10">
      <c r="A15271" s="519" t="s">
        <v>15328</v>
      </c>
      <c r="B15271" s="519" t="str">
        <f t="shared" si="238"/>
        <v>TE VERTICAL DE DERIVACAO OU LATERAL,PARA ELETROCALHA PERFURADA OU LISA,300X75MM.FORNECIMENTO E COLOCACAO</v>
      </c>
      <c r="C15271" s="519" t="s">
        <v>44148</v>
      </c>
      <c r="D15271" s="519" t="s">
        <v>44158</v>
      </c>
      <c r="I15271" s="519" t="s">
        <v>5</v>
      </c>
      <c r="J15271" s="650">
        <v>117.02</v>
      </c>
    </row>
    <row r="15272" spans="1:10">
      <c r="A15272" s="519" t="s">
        <v>15329</v>
      </c>
      <c r="B15272" s="519" t="str">
        <f t="shared" si="238"/>
        <v>TE VERTICAL DE DERIVACAO OU LATERAL,PARA ELETROCALHA PERFURADA OU LISA,300X75MM.FORNECIMENTO E COLOCACAO</v>
      </c>
      <c r="C15272" s="519" t="s">
        <v>44148</v>
      </c>
      <c r="D15272" s="519" t="s">
        <v>44158</v>
      </c>
      <c r="I15272" s="519" t="s">
        <v>5</v>
      </c>
      <c r="J15272" s="650">
        <v>114.31</v>
      </c>
    </row>
    <row r="15273" spans="1:10">
      <c r="A15273" s="519" t="s">
        <v>15330</v>
      </c>
      <c r="B15273" s="519" t="str">
        <f t="shared" si="238"/>
        <v>TE VERTICAL DE DERIVACAO OU LATERAL,PARA ELETROCALHA PERFURADA OU LISA,400X75MM.FORNECIMENTO E COLOCACAO</v>
      </c>
      <c r="C15273" s="519" t="s">
        <v>44148</v>
      </c>
      <c r="D15273" s="519" t="s">
        <v>44159</v>
      </c>
      <c r="I15273" s="519" t="s">
        <v>5</v>
      </c>
      <c r="J15273" s="650">
        <v>189.41</v>
      </c>
    </row>
    <row r="15274" spans="1:10">
      <c r="A15274" s="519" t="s">
        <v>15331</v>
      </c>
      <c r="B15274" s="519" t="str">
        <f t="shared" si="238"/>
        <v>TE VERTICAL DE DERIVACAO OU LATERAL,PARA ELETROCALHA PERFURADA OU LISA,400X75MM.FORNECIMENTO E COLOCACAO</v>
      </c>
      <c r="C15274" s="519" t="s">
        <v>44148</v>
      </c>
      <c r="D15274" s="519" t="s">
        <v>44159</v>
      </c>
      <c r="I15274" s="519" t="s">
        <v>5</v>
      </c>
      <c r="J15274" s="650">
        <v>186.7</v>
      </c>
    </row>
    <row r="15275" spans="1:10">
      <c r="A15275" s="519" t="s">
        <v>15332</v>
      </c>
      <c r="B15275" s="519" t="str">
        <f t="shared" si="238"/>
        <v>TE VERTICAL DE DERIVACAO OU LATERAL,PARA ELETROCALHA PERFURADA OU LISA,100X100MM.FORNECIMENTO E COLOCACAO</v>
      </c>
      <c r="C15275" s="519" t="s">
        <v>44148</v>
      </c>
      <c r="D15275" s="519" t="s">
        <v>44160</v>
      </c>
      <c r="I15275" s="519" t="s">
        <v>5</v>
      </c>
      <c r="J15275" s="650">
        <v>63.73</v>
      </c>
    </row>
    <row r="15276" spans="1:10">
      <c r="A15276" s="519" t="s">
        <v>15333</v>
      </c>
      <c r="B15276" s="519" t="str">
        <f t="shared" si="238"/>
        <v>TE VERTICAL DE DERIVACAO OU LATERAL,PARA ELETROCALHA PERFURADA OU LISA,100X100MM.FORNECIMENTO E COLOCACAO</v>
      </c>
      <c r="C15276" s="519" t="s">
        <v>44148</v>
      </c>
      <c r="D15276" s="519" t="s">
        <v>44160</v>
      </c>
      <c r="I15276" s="519" t="s">
        <v>5</v>
      </c>
      <c r="J15276" s="650">
        <v>61.02</v>
      </c>
    </row>
    <row r="15277" spans="1:10">
      <c r="A15277" s="519" t="s">
        <v>15334</v>
      </c>
      <c r="B15277" s="519" t="str">
        <f t="shared" si="238"/>
        <v>TE VERTICAL DE DERIVACAO OU LATERAL,PARA ELETROCALHA PERFURADA OU LISA,150X100MM.FORNECIMENTO E COLOCACAO</v>
      </c>
      <c r="C15277" s="519" t="s">
        <v>44148</v>
      </c>
      <c r="D15277" s="519" t="s">
        <v>44161</v>
      </c>
      <c r="I15277" s="519" t="s">
        <v>5</v>
      </c>
      <c r="J15277" s="650">
        <v>76.56</v>
      </c>
    </row>
    <row r="15278" spans="1:10">
      <c r="A15278" s="519" t="s">
        <v>15335</v>
      </c>
      <c r="B15278" s="519" t="str">
        <f t="shared" si="238"/>
        <v>TE VERTICAL DE DERIVACAO OU LATERAL,PARA ELETROCALHA PERFURADA OU LISA,150X100MM.FORNECIMENTO E COLOCACAO</v>
      </c>
      <c r="C15278" s="519" t="s">
        <v>44148</v>
      </c>
      <c r="D15278" s="519" t="s">
        <v>44161</v>
      </c>
      <c r="I15278" s="519" t="s">
        <v>5</v>
      </c>
      <c r="J15278" s="650">
        <v>73.849999999999994</v>
      </c>
    </row>
    <row r="15279" spans="1:10">
      <c r="A15279" s="519" t="s">
        <v>15336</v>
      </c>
      <c r="B15279" s="519" t="str">
        <f t="shared" si="238"/>
        <v>TE VERTICAL DE DERIVACAO OU LATERAL,PARA ELETROCALHA PERFURADA OU LISA,200X100MM.FORNECIMENTO E COLOCACAO</v>
      </c>
      <c r="C15279" s="519" t="s">
        <v>44148</v>
      </c>
      <c r="D15279" s="519" t="s">
        <v>44162</v>
      </c>
      <c r="I15279" s="519" t="s">
        <v>5</v>
      </c>
      <c r="J15279" s="650">
        <v>80.05</v>
      </c>
    </row>
    <row r="15280" spans="1:10">
      <c r="A15280" s="519" t="s">
        <v>15337</v>
      </c>
      <c r="B15280" s="519" t="str">
        <f t="shared" si="238"/>
        <v>TE VERTICAL DE DERIVACAO OU LATERAL,PARA ELETROCALHA PERFURADA OU LISA,200X100MM.FORNECIMENTO E COLOCACAO</v>
      </c>
      <c r="C15280" s="519" t="s">
        <v>44148</v>
      </c>
      <c r="D15280" s="519" t="s">
        <v>44162</v>
      </c>
      <c r="I15280" s="519" t="s">
        <v>5</v>
      </c>
      <c r="J15280" s="650">
        <v>77.34</v>
      </c>
    </row>
    <row r="15281" spans="1:10">
      <c r="A15281" s="519" t="s">
        <v>15338</v>
      </c>
      <c r="B15281" s="519" t="str">
        <f t="shared" si="238"/>
        <v>TE VERTICAL DE DERIVACAO OU LATERAL,PARA ELETROCALHA PERFURADA OU LISA,300X100MM.FORNECIMENTO E COLOCACAO</v>
      </c>
      <c r="C15281" s="519" t="s">
        <v>44148</v>
      </c>
      <c r="D15281" s="519" t="s">
        <v>44163</v>
      </c>
      <c r="I15281" s="519" t="s">
        <v>5</v>
      </c>
      <c r="J15281" s="650">
        <v>140.11000000000001</v>
      </c>
    </row>
    <row r="15282" spans="1:10">
      <c r="A15282" s="519" t="s">
        <v>15339</v>
      </c>
      <c r="B15282" s="519" t="str">
        <f t="shared" si="238"/>
        <v>TE VERTICAL DE DERIVACAO OU LATERAL,PARA ELETROCALHA PERFURADA OU LISA,300X100MM.FORNECIMENTO E COLOCACAO</v>
      </c>
      <c r="C15282" s="519" t="s">
        <v>44148</v>
      </c>
      <c r="D15282" s="519" t="s">
        <v>44163</v>
      </c>
      <c r="I15282" s="519" t="s">
        <v>5</v>
      </c>
      <c r="J15282" s="650">
        <v>137.4</v>
      </c>
    </row>
    <row r="15283" spans="1:10">
      <c r="A15283" s="519" t="s">
        <v>15340</v>
      </c>
      <c r="B15283" s="519" t="str">
        <f t="shared" si="238"/>
        <v>TE VERTICAL DE DERIVACAO OU LATERAL,PARA ELETROCALHA PERFURADA OU LISA,400X100MM.FORNECIMENTO E COLOCACAO</v>
      </c>
      <c r="C15283" s="519" t="s">
        <v>44148</v>
      </c>
      <c r="D15283" s="519" t="s">
        <v>44164</v>
      </c>
      <c r="I15283" s="519" t="s">
        <v>5</v>
      </c>
      <c r="J15283" s="650">
        <v>201.88</v>
      </c>
    </row>
    <row r="15284" spans="1:10">
      <c r="A15284" s="519" t="s">
        <v>15341</v>
      </c>
      <c r="B15284" s="519" t="str">
        <f t="shared" si="238"/>
        <v>TE VERTICAL DE DERIVACAO OU LATERAL,PARA ELETROCALHA PERFURADA OU LISA,400X100MM.FORNECIMENTO E COLOCACAO</v>
      </c>
      <c r="C15284" s="519" t="s">
        <v>44148</v>
      </c>
      <c r="D15284" s="519" t="s">
        <v>44164</v>
      </c>
      <c r="I15284" s="519" t="s">
        <v>5</v>
      </c>
      <c r="J15284" s="650">
        <v>199.17</v>
      </c>
    </row>
    <row r="15285" spans="1:10">
      <c r="A15285" s="519" t="s">
        <v>15342</v>
      </c>
      <c r="B15285" s="519" t="str">
        <f t="shared" si="238"/>
        <v>CRUZETA HORIZONTAL,90º,PARA ELETROCALHA PERFURADA OU LISA,50X50MM.FORNECIMENTO E COLOCACAO</v>
      </c>
      <c r="C15285" s="519" t="s">
        <v>44165</v>
      </c>
      <c r="D15285" s="519" t="s">
        <v>44124</v>
      </c>
      <c r="I15285" s="519" t="s">
        <v>5</v>
      </c>
      <c r="J15285" s="650">
        <v>71.010000000000005</v>
      </c>
    </row>
    <row r="15286" spans="1:10">
      <c r="A15286" s="519" t="s">
        <v>15343</v>
      </c>
      <c r="B15286" s="519" t="str">
        <f t="shared" si="238"/>
        <v>CRUZETA HORIZONTAL,90º,PARA ELETROCALHA PERFURADA OU LISA,50X50MM.FORNECIMENTO E COLOCACAO</v>
      </c>
      <c r="C15286" s="519" t="s">
        <v>44165</v>
      </c>
      <c r="D15286" s="519" t="s">
        <v>44124</v>
      </c>
      <c r="I15286" s="519" t="s">
        <v>5</v>
      </c>
      <c r="J15286" s="650">
        <v>68.3</v>
      </c>
    </row>
    <row r="15287" spans="1:10">
      <c r="A15287" s="519" t="s">
        <v>15344</v>
      </c>
      <c r="B15287" s="519" t="str">
        <f t="shared" si="238"/>
        <v>CRUZETA HORIZONTAL,90º,PARA ELETROCALHA PERFURADA OU LISA,100X50MM.FORNECIMENTO E COLOCACAO</v>
      </c>
      <c r="C15287" s="519" t="s">
        <v>44166</v>
      </c>
      <c r="D15287" s="519" t="s">
        <v>44167</v>
      </c>
      <c r="I15287" s="519" t="s">
        <v>5</v>
      </c>
      <c r="J15287" s="650">
        <v>70.67</v>
      </c>
    </row>
    <row r="15288" spans="1:10">
      <c r="A15288" s="519" t="s">
        <v>15345</v>
      </c>
      <c r="B15288" s="519" t="str">
        <f t="shared" si="238"/>
        <v>CRUZETA HORIZONTAL,90º,PARA ELETROCALHA PERFURADA OU LISA,100X50MM.FORNECIMENTO E COLOCACAO</v>
      </c>
      <c r="C15288" s="519" t="s">
        <v>44166</v>
      </c>
      <c r="D15288" s="519" t="s">
        <v>44167</v>
      </c>
      <c r="I15288" s="519" t="s">
        <v>5</v>
      </c>
      <c r="J15288" s="650">
        <v>67.959999999999994</v>
      </c>
    </row>
    <row r="15289" spans="1:10">
      <c r="A15289" s="519" t="s">
        <v>15346</v>
      </c>
      <c r="B15289" s="519" t="str">
        <f t="shared" si="238"/>
        <v>CRUZETA HORIZONTAL,90º,PARA ELETROCALHA PERFURADA OU LISA,150X50MM.FORNECIMENTO E COLOCACAO</v>
      </c>
      <c r="C15289" s="519" t="s">
        <v>44168</v>
      </c>
      <c r="D15289" s="519" t="s">
        <v>44167</v>
      </c>
      <c r="I15289" s="519" t="s">
        <v>5</v>
      </c>
      <c r="J15289" s="650">
        <v>91.24</v>
      </c>
    </row>
    <row r="15290" spans="1:10">
      <c r="A15290" s="519" t="s">
        <v>15347</v>
      </c>
      <c r="B15290" s="519" t="str">
        <f t="shared" si="238"/>
        <v>CRUZETA HORIZONTAL,90º,PARA ELETROCALHA PERFURADA OU LISA,150X50MM.FORNECIMENTO E COLOCACAO</v>
      </c>
      <c r="C15290" s="519" t="s">
        <v>44168</v>
      </c>
      <c r="D15290" s="519" t="s">
        <v>44167</v>
      </c>
      <c r="I15290" s="519" t="s">
        <v>5</v>
      </c>
      <c r="J15290" s="650">
        <v>88.53</v>
      </c>
    </row>
    <row r="15291" spans="1:10">
      <c r="A15291" s="519" t="s">
        <v>15348</v>
      </c>
      <c r="B15291" s="519" t="str">
        <f t="shared" si="238"/>
        <v>CRUZETA HORIZONTAL,90º,PARA ELETROCALHA PERFURADA OU LISA,200X50MM.FORNECIMENTO E COLOCACAO</v>
      </c>
      <c r="C15291" s="519" t="s">
        <v>44169</v>
      </c>
      <c r="D15291" s="519" t="s">
        <v>44167</v>
      </c>
      <c r="I15291" s="519" t="s">
        <v>5</v>
      </c>
      <c r="J15291" s="650">
        <v>103.01</v>
      </c>
    </row>
    <row r="15292" spans="1:10">
      <c r="A15292" s="519" t="s">
        <v>15349</v>
      </c>
      <c r="B15292" s="519" t="str">
        <f t="shared" si="238"/>
        <v>CRUZETA HORIZONTAL,90º,PARA ELETROCALHA PERFURADA OU LISA,200X50MM.FORNECIMENTO E COLOCACAO</v>
      </c>
      <c r="C15292" s="519" t="s">
        <v>44169</v>
      </c>
      <c r="D15292" s="519" t="s">
        <v>44167</v>
      </c>
      <c r="I15292" s="519" t="s">
        <v>5</v>
      </c>
      <c r="J15292" s="650">
        <v>100.3</v>
      </c>
    </row>
    <row r="15293" spans="1:10">
      <c r="A15293" s="519" t="s">
        <v>15350</v>
      </c>
      <c r="B15293" s="519" t="str">
        <f t="shared" si="238"/>
        <v>CRUZETA HORIZONTAL,90º,PARA ELETROCALHA PERFURADA OU LISA,300X50MM.FORNECIMENTO E COLOCACAO</v>
      </c>
      <c r="C15293" s="519" t="s">
        <v>44170</v>
      </c>
      <c r="D15293" s="519" t="s">
        <v>44167</v>
      </c>
      <c r="I15293" s="519" t="s">
        <v>5</v>
      </c>
      <c r="J15293" s="650">
        <v>133.81</v>
      </c>
    </row>
    <row r="15294" spans="1:10">
      <c r="A15294" s="519" t="s">
        <v>15351</v>
      </c>
      <c r="B15294" s="519" t="str">
        <f t="shared" si="238"/>
        <v>CRUZETA HORIZONTAL,90º,PARA ELETROCALHA PERFURADA OU LISA,300X50MM.FORNECIMENTO E COLOCACAO</v>
      </c>
      <c r="C15294" s="519" t="s">
        <v>44170</v>
      </c>
      <c r="D15294" s="519" t="s">
        <v>44167</v>
      </c>
      <c r="I15294" s="519" t="s">
        <v>5</v>
      </c>
      <c r="J15294" s="650">
        <v>131.1</v>
      </c>
    </row>
    <row r="15295" spans="1:10">
      <c r="A15295" s="519" t="s">
        <v>15352</v>
      </c>
      <c r="B15295" s="519" t="str">
        <f t="shared" si="238"/>
        <v>CRUZETA HORIZONTAL,90º,PARA ELETROCALHA PERFURADA OU LISA,400X50MM.FORNECIMENTO E COLOCACAO</v>
      </c>
      <c r="C15295" s="519" t="s">
        <v>44171</v>
      </c>
      <c r="D15295" s="519" t="s">
        <v>44167</v>
      </c>
      <c r="I15295" s="519" t="s">
        <v>5</v>
      </c>
      <c r="J15295" s="650">
        <v>188.84</v>
      </c>
    </row>
    <row r="15296" spans="1:10">
      <c r="A15296" s="519" t="s">
        <v>15353</v>
      </c>
      <c r="B15296" s="519" t="str">
        <f t="shared" si="238"/>
        <v>CRUZETA HORIZONTAL,90º,PARA ELETROCALHA PERFURADA OU LISA,400X50MM.FORNECIMENTO E COLOCACAO</v>
      </c>
      <c r="C15296" s="519" t="s">
        <v>44171</v>
      </c>
      <c r="D15296" s="519" t="s">
        <v>44167</v>
      </c>
      <c r="I15296" s="519" t="s">
        <v>5</v>
      </c>
      <c r="J15296" s="650">
        <v>186.13</v>
      </c>
    </row>
    <row r="15297" spans="1:10">
      <c r="A15297" s="519" t="s">
        <v>15354</v>
      </c>
      <c r="B15297" s="519" t="str">
        <f t="shared" si="238"/>
        <v>CRUZETA HORIZONTAL,90º,PARA ELETROCALHA PERFURADA OU LISA,100X75MM.FORNECIMENTO E COLOCACAO</v>
      </c>
      <c r="C15297" s="519" t="s">
        <v>44166</v>
      </c>
      <c r="D15297" s="519" t="s">
        <v>44172</v>
      </c>
      <c r="I15297" s="519" t="s">
        <v>5</v>
      </c>
      <c r="J15297" s="650">
        <v>88.22</v>
      </c>
    </row>
    <row r="15298" spans="1:10">
      <c r="A15298" s="519" t="s">
        <v>15355</v>
      </c>
      <c r="B15298" s="519" t="str">
        <f t="shared" si="238"/>
        <v>CRUZETA HORIZONTAL,90º,PARA ELETROCALHA PERFURADA OU LISA,100X75MM.FORNECIMENTO E COLOCACAO</v>
      </c>
      <c r="C15298" s="519" t="s">
        <v>44166</v>
      </c>
      <c r="D15298" s="519" t="s">
        <v>44172</v>
      </c>
      <c r="I15298" s="519" t="s">
        <v>5</v>
      </c>
      <c r="J15298" s="650">
        <v>85.51</v>
      </c>
    </row>
    <row r="15299" spans="1:10">
      <c r="A15299" s="519" t="s">
        <v>15356</v>
      </c>
      <c r="B15299" s="519" t="str">
        <f t="shared" si="238"/>
        <v>CRUZETA HORIZONTAL,90º,PARA ELETROCALHA PERFURADA OU LISA,150X75MM.FORNECIMENTO E COLOCACAO</v>
      </c>
      <c r="C15299" s="519" t="s">
        <v>44168</v>
      </c>
      <c r="D15299" s="519" t="s">
        <v>44172</v>
      </c>
      <c r="I15299" s="519" t="s">
        <v>5</v>
      </c>
      <c r="J15299" s="650">
        <v>99.09</v>
      </c>
    </row>
    <row r="15300" spans="1:10">
      <c r="A15300" s="519" t="s">
        <v>15357</v>
      </c>
      <c r="B15300" s="519" t="str">
        <f t="shared" si="238"/>
        <v>CRUZETA HORIZONTAL,90º,PARA ELETROCALHA PERFURADA OU LISA,150X75MM.FORNECIMENTO E COLOCACAO</v>
      </c>
      <c r="C15300" s="519" t="s">
        <v>44168</v>
      </c>
      <c r="D15300" s="519" t="s">
        <v>44172</v>
      </c>
      <c r="I15300" s="519" t="s">
        <v>5</v>
      </c>
      <c r="J15300" s="650">
        <v>96.38</v>
      </c>
    </row>
    <row r="15301" spans="1:10">
      <c r="A15301" s="519" t="s">
        <v>15358</v>
      </c>
      <c r="B15301" s="519" t="str">
        <f t="shared" si="238"/>
        <v>CRUZETA HORIZONTAL,90º,PARA ELETROCALHA PERFURADA OU LISA,200X75MM.FORNECIMENTO E COLOCACAO</v>
      </c>
      <c r="C15301" s="519" t="s">
        <v>44169</v>
      </c>
      <c r="D15301" s="519" t="s">
        <v>44172</v>
      </c>
      <c r="I15301" s="519" t="s">
        <v>5</v>
      </c>
      <c r="J15301" s="650">
        <v>58.14</v>
      </c>
    </row>
    <row r="15302" spans="1:10">
      <c r="A15302" s="519" t="s">
        <v>15359</v>
      </c>
      <c r="B15302" s="519" t="str">
        <f t="shared" si="238"/>
        <v>CRUZETA HORIZONTAL,90º,PARA ELETROCALHA PERFURADA OU LISA,200X75MM.FORNECIMENTO E COLOCACAO</v>
      </c>
      <c r="C15302" s="519" t="s">
        <v>44169</v>
      </c>
      <c r="D15302" s="519" t="s">
        <v>44172</v>
      </c>
      <c r="I15302" s="519" t="s">
        <v>5</v>
      </c>
      <c r="J15302" s="650">
        <v>55.43</v>
      </c>
    </row>
    <row r="15303" spans="1:10">
      <c r="A15303" s="519" t="s">
        <v>15360</v>
      </c>
      <c r="B15303" s="519" t="str">
        <f t="shared" si="238"/>
        <v>CRUZETA HORIZONTAL,90º,PARA ELETROCALHA PERFURADA OU LISA,300X75MM.FORNECIMENTO E COLOCACAO</v>
      </c>
      <c r="C15303" s="519" t="s">
        <v>44170</v>
      </c>
      <c r="D15303" s="519" t="s">
        <v>44172</v>
      </c>
      <c r="I15303" s="519" t="s">
        <v>5</v>
      </c>
      <c r="J15303" s="650">
        <v>126.7</v>
      </c>
    </row>
    <row r="15304" spans="1:10">
      <c r="A15304" s="519" t="s">
        <v>15361</v>
      </c>
      <c r="B15304" s="519" t="str">
        <f t="shared" ref="B15304:B15367" si="239">C15304&amp;D15304&amp;E15304&amp;F15304&amp;G15304&amp;H15304</f>
        <v>CRUZETA HORIZONTAL,90º,PARA ELETROCALHA PERFURADA OU LISA,300X75MM.FORNECIMENTO E COLOCACAO</v>
      </c>
      <c r="C15304" s="519" t="s">
        <v>44170</v>
      </c>
      <c r="D15304" s="519" t="s">
        <v>44172</v>
      </c>
      <c r="I15304" s="519" t="s">
        <v>5</v>
      </c>
      <c r="J15304" s="650">
        <v>123.99</v>
      </c>
    </row>
    <row r="15305" spans="1:10">
      <c r="A15305" s="519" t="s">
        <v>15362</v>
      </c>
      <c r="B15305" s="519" t="str">
        <f t="shared" si="239"/>
        <v>CRUZETA HORIZONTAL,90º,PARA ELETROCALHA PERFURADA OU LISA,400X75MM.FORNECIMENTO E COLOCACAO</v>
      </c>
      <c r="C15305" s="519" t="s">
        <v>44171</v>
      </c>
      <c r="D15305" s="519" t="s">
        <v>44172</v>
      </c>
      <c r="I15305" s="519" t="s">
        <v>5</v>
      </c>
      <c r="J15305" s="650">
        <v>198.07</v>
      </c>
    </row>
    <row r="15306" spans="1:10">
      <c r="A15306" s="519" t="s">
        <v>15363</v>
      </c>
      <c r="B15306" s="519" t="str">
        <f t="shared" si="239"/>
        <v>CRUZETA HORIZONTAL,90º,PARA ELETROCALHA PERFURADA OU LISA,400X75MM.FORNECIMENTO E COLOCACAO</v>
      </c>
      <c r="C15306" s="519" t="s">
        <v>44171</v>
      </c>
      <c r="D15306" s="519" t="s">
        <v>44172</v>
      </c>
      <c r="I15306" s="519" t="s">
        <v>5</v>
      </c>
      <c r="J15306" s="650">
        <v>195.36</v>
      </c>
    </row>
    <row r="15307" spans="1:10">
      <c r="A15307" s="519" t="s">
        <v>15364</v>
      </c>
      <c r="B15307" s="519" t="str">
        <f t="shared" si="239"/>
        <v>CRUZETA HORIZONTAL,90º,PARA ELETROCALHA PERFURADA OU LISA,100X100MM.FORNECIMENTO E COLOCACAO</v>
      </c>
      <c r="C15307" s="519" t="s">
        <v>44166</v>
      </c>
      <c r="D15307" s="519" t="s">
        <v>44173</v>
      </c>
      <c r="I15307" s="519" t="s">
        <v>5</v>
      </c>
      <c r="J15307" s="650">
        <v>96.07</v>
      </c>
    </row>
    <row r="15308" spans="1:10">
      <c r="A15308" s="519" t="s">
        <v>15365</v>
      </c>
      <c r="B15308" s="519" t="str">
        <f t="shared" si="239"/>
        <v>CRUZETA HORIZONTAL,90º,PARA ELETROCALHA PERFURADA OU LISA,100X100MM.FORNECIMENTO E COLOCACAO</v>
      </c>
      <c r="C15308" s="519" t="s">
        <v>44166</v>
      </c>
      <c r="D15308" s="519" t="s">
        <v>44173</v>
      </c>
      <c r="I15308" s="519" t="s">
        <v>5</v>
      </c>
      <c r="J15308" s="650">
        <v>93.36</v>
      </c>
    </row>
    <row r="15309" spans="1:10">
      <c r="A15309" s="519" t="s">
        <v>15366</v>
      </c>
      <c r="B15309" s="519" t="str">
        <f t="shared" si="239"/>
        <v>CRUZETA HORIZONTAL,90º,PARA ELETROCALHA PERFURADA OU LISA,150X100MM.FORNECIMENTO E COLOCACAO</v>
      </c>
      <c r="C15309" s="519" t="s">
        <v>44168</v>
      </c>
      <c r="D15309" s="519" t="s">
        <v>44173</v>
      </c>
      <c r="I15309" s="519" t="s">
        <v>5</v>
      </c>
      <c r="J15309" s="650">
        <v>106.64</v>
      </c>
    </row>
    <row r="15310" spans="1:10">
      <c r="A15310" s="519" t="s">
        <v>15367</v>
      </c>
      <c r="B15310" s="519" t="str">
        <f t="shared" si="239"/>
        <v>CRUZETA HORIZONTAL,90º,PARA ELETROCALHA PERFURADA OU LISA,150X100MM.FORNECIMENTO E COLOCACAO</v>
      </c>
      <c r="C15310" s="519" t="s">
        <v>44168</v>
      </c>
      <c r="D15310" s="519" t="s">
        <v>44173</v>
      </c>
      <c r="I15310" s="519" t="s">
        <v>5</v>
      </c>
      <c r="J15310" s="650">
        <v>103.93</v>
      </c>
    </row>
    <row r="15311" spans="1:10">
      <c r="A15311" s="519" t="s">
        <v>15368</v>
      </c>
      <c r="B15311" s="519" t="str">
        <f t="shared" si="239"/>
        <v>CRUZETA HORIZONTAL,90º,PARA ELETROCALHA PERFURADA OU LISA,200X100MM.FORNECIMENTO E COLOCACAO</v>
      </c>
      <c r="C15311" s="519" t="s">
        <v>44169</v>
      </c>
      <c r="D15311" s="519" t="s">
        <v>44173</v>
      </c>
      <c r="I15311" s="519" t="s">
        <v>5</v>
      </c>
      <c r="J15311" s="650">
        <v>118.42</v>
      </c>
    </row>
    <row r="15312" spans="1:10">
      <c r="A15312" s="519" t="s">
        <v>15369</v>
      </c>
      <c r="B15312" s="519" t="str">
        <f t="shared" si="239"/>
        <v>CRUZETA HORIZONTAL,90º,PARA ELETROCALHA PERFURADA OU LISA,200X100MM.FORNECIMENTO E COLOCACAO</v>
      </c>
      <c r="C15312" s="519" t="s">
        <v>44169</v>
      </c>
      <c r="D15312" s="519" t="s">
        <v>44173</v>
      </c>
      <c r="I15312" s="519" t="s">
        <v>5</v>
      </c>
      <c r="J15312" s="650">
        <v>115.71</v>
      </c>
    </row>
    <row r="15313" spans="1:10">
      <c r="A15313" s="519" t="s">
        <v>15370</v>
      </c>
      <c r="B15313" s="519" t="str">
        <f t="shared" si="239"/>
        <v>CRUZETA HORIZONTAL,90º,PARA ELETROCALHA PERFURADA OU LISA,300X100MM.FORNECIMENTO E COLOCACAO</v>
      </c>
      <c r="C15313" s="519" t="s">
        <v>44170</v>
      </c>
      <c r="D15313" s="519" t="s">
        <v>44173</v>
      </c>
      <c r="I15313" s="519" t="s">
        <v>5</v>
      </c>
      <c r="J15313" s="650">
        <v>133.69</v>
      </c>
    </row>
    <row r="15314" spans="1:10">
      <c r="A15314" s="519" t="s">
        <v>15371</v>
      </c>
      <c r="B15314" s="519" t="str">
        <f t="shared" si="239"/>
        <v>CRUZETA HORIZONTAL,90º,PARA ELETROCALHA PERFURADA OU LISA,300X100MM.FORNECIMENTO E COLOCACAO</v>
      </c>
      <c r="C15314" s="519" t="s">
        <v>44170</v>
      </c>
      <c r="D15314" s="519" t="s">
        <v>44173</v>
      </c>
      <c r="I15314" s="519" t="s">
        <v>5</v>
      </c>
      <c r="J15314" s="650">
        <v>130.97999999999999</v>
      </c>
    </row>
    <row r="15315" spans="1:10">
      <c r="A15315" s="519" t="s">
        <v>15372</v>
      </c>
      <c r="B15315" s="519" t="str">
        <f t="shared" si="239"/>
        <v>CRUZETA HORIZONTAL,90º,PARA ELETROCALHA PERFURADA OU LISA,400X100MM.FORNECIMENTO E COLOCACAO</v>
      </c>
      <c r="C15315" s="519" t="s">
        <v>44171</v>
      </c>
      <c r="D15315" s="519" t="s">
        <v>44173</v>
      </c>
      <c r="I15315" s="519" t="s">
        <v>5</v>
      </c>
      <c r="J15315" s="650">
        <v>207.32</v>
      </c>
    </row>
    <row r="15316" spans="1:10">
      <c r="A15316" s="519" t="s">
        <v>15373</v>
      </c>
      <c r="B15316" s="519" t="str">
        <f t="shared" si="239"/>
        <v>CRUZETA HORIZONTAL,90º,PARA ELETROCALHA PERFURADA OU LISA,400X100MM.FORNECIMENTO E COLOCACAO</v>
      </c>
      <c r="C15316" s="519" t="s">
        <v>44171</v>
      </c>
      <c r="D15316" s="519" t="s">
        <v>44173</v>
      </c>
      <c r="I15316" s="519" t="s">
        <v>5</v>
      </c>
      <c r="J15316" s="650">
        <v>204.61</v>
      </c>
    </row>
    <row r="15317" spans="1:10">
      <c r="A15317" s="519" t="s">
        <v>15374</v>
      </c>
      <c r="B15317" s="519" t="str">
        <f t="shared" si="239"/>
        <v>COTOVELO RETO,PARA ELETROCALHA PERFURADA OU LISA,50X50MM.FORNECIMENTO E COLOCACAO</v>
      </c>
      <c r="C15317" s="519" t="s">
        <v>44174</v>
      </c>
      <c r="D15317" s="519" t="s">
        <v>34273</v>
      </c>
      <c r="I15317" s="519" t="s">
        <v>5</v>
      </c>
      <c r="J15317" s="650">
        <v>28.48</v>
      </c>
    </row>
    <row r="15318" spans="1:10">
      <c r="A15318" s="519" t="s">
        <v>15375</v>
      </c>
      <c r="B15318" s="519" t="str">
        <f t="shared" si="239"/>
        <v>COTOVELO RETO,PARA ELETROCALHA PERFURADA OU LISA,50X50MM.FORNECIMENTO E COLOCACAO</v>
      </c>
      <c r="C15318" s="519" t="s">
        <v>44174</v>
      </c>
      <c r="D15318" s="519" t="s">
        <v>34273</v>
      </c>
      <c r="I15318" s="519" t="s">
        <v>5</v>
      </c>
      <c r="J15318" s="650">
        <v>25.77</v>
      </c>
    </row>
    <row r="15319" spans="1:10">
      <c r="A15319" s="519" t="s">
        <v>15376</v>
      </c>
      <c r="B15319" s="519" t="str">
        <f t="shared" si="239"/>
        <v>COTOVELO RETO,PARA ELETROCALHA PERFURADA OU LISA,100X50MM.FORNECIMENTO E COLOCACAO</v>
      </c>
      <c r="C15319" s="519" t="s">
        <v>44175</v>
      </c>
      <c r="D15319" s="519" t="s">
        <v>34297</v>
      </c>
      <c r="I15319" s="519" t="s">
        <v>5</v>
      </c>
      <c r="J15319" s="650">
        <v>32.85</v>
      </c>
    </row>
    <row r="15320" spans="1:10">
      <c r="A15320" s="519" t="s">
        <v>15377</v>
      </c>
      <c r="B15320" s="519" t="str">
        <f t="shared" si="239"/>
        <v>COTOVELO RETO,PARA ELETROCALHA PERFURADA OU LISA,100X50MM.FORNECIMENTO E COLOCACAO</v>
      </c>
      <c r="C15320" s="519" t="s">
        <v>44175</v>
      </c>
      <c r="D15320" s="519" t="s">
        <v>34297</v>
      </c>
      <c r="I15320" s="519" t="s">
        <v>5</v>
      </c>
      <c r="J15320" s="650">
        <v>30.14</v>
      </c>
    </row>
    <row r="15321" spans="1:10">
      <c r="A15321" s="519" t="s">
        <v>15378</v>
      </c>
      <c r="B15321" s="519" t="str">
        <f t="shared" si="239"/>
        <v>COTOVELO RETO,PARA ELETROCALHA PERFURADA OU LISA,150X50MM.FORNECIMENTO E COLOCACAO</v>
      </c>
      <c r="C15321" s="519" t="s">
        <v>44176</v>
      </c>
      <c r="D15321" s="519" t="s">
        <v>34297</v>
      </c>
      <c r="I15321" s="519" t="s">
        <v>5</v>
      </c>
      <c r="J15321" s="650">
        <v>38.35</v>
      </c>
    </row>
    <row r="15322" spans="1:10">
      <c r="A15322" s="519" t="s">
        <v>15379</v>
      </c>
      <c r="B15322" s="519" t="str">
        <f t="shared" si="239"/>
        <v>COTOVELO RETO,PARA ELETROCALHA PERFURADA OU LISA,150X50MM.FORNECIMENTO E COLOCACAO</v>
      </c>
      <c r="C15322" s="519" t="s">
        <v>44176</v>
      </c>
      <c r="D15322" s="519" t="s">
        <v>34297</v>
      </c>
      <c r="I15322" s="519" t="s">
        <v>5</v>
      </c>
      <c r="J15322" s="650">
        <v>35.64</v>
      </c>
    </row>
    <row r="15323" spans="1:10">
      <c r="A15323" s="519" t="s">
        <v>15380</v>
      </c>
      <c r="B15323" s="519" t="str">
        <f t="shared" si="239"/>
        <v>COTOVELO RETO,PARA ELETROCALHA PERFURADA OU LISA,200X50MM.FORNECIMENTO E COLOCACAO</v>
      </c>
      <c r="C15323" s="519" t="s">
        <v>44177</v>
      </c>
      <c r="D15323" s="519" t="s">
        <v>34297</v>
      </c>
      <c r="I15323" s="519" t="s">
        <v>5</v>
      </c>
      <c r="J15323" s="650">
        <v>44.99</v>
      </c>
    </row>
    <row r="15324" spans="1:10">
      <c r="A15324" s="519" t="s">
        <v>15381</v>
      </c>
      <c r="B15324" s="519" t="str">
        <f t="shared" si="239"/>
        <v>COTOVELO RETO,PARA ELETROCALHA PERFURADA OU LISA,200X50MM.FORNECIMENTO E COLOCACAO</v>
      </c>
      <c r="C15324" s="519" t="s">
        <v>44177</v>
      </c>
      <c r="D15324" s="519" t="s">
        <v>34297</v>
      </c>
      <c r="I15324" s="519" t="s">
        <v>5</v>
      </c>
      <c r="J15324" s="650">
        <v>42.28</v>
      </c>
    </row>
    <row r="15325" spans="1:10">
      <c r="A15325" s="519" t="s">
        <v>15382</v>
      </c>
      <c r="B15325" s="519" t="str">
        <f t="shared" si="239"/>
        <v>COTOVELO RETO,PARA ELETROCALHA PERFURADA OU LISA,300X50MM.FORNECIMENTO E COLOCACAO</v>
      </c>
      <c r="C15325" s="519" t="s">
        <v>44178</v>
      </c>
      <c r="D15325" s="519" t="s">
        <v>34297</v>
      </c>
      <c r="I15325" s="519" t="s">
        <v>5</v>
      </c>
      <c r="J15325" s="650">
        <v>61.65</v>
      </c>
    </row>
    <row r="15326" spans="1:10">
      <c r="A15326" s="519" t="s">
        <v>15383</v>
      </c>
      <c r="B15326" s="519" t="str">
        <f t="shared" si="239"/>
        <v>COTOVELO RETO,PARA ELETROCALHA PERFURADA OU LISA,300X50MM.FORNECIMENTO E COLOCACAO</v>
      </c>
      <c r="C15326" s="519" t="s">
        <v>44178</v>
      </c>
      <c r="D15326" s="519" t="s">
        <v>34297</v>
      </c>
      <c r="I15326" s="519" t="s">
        <v>5</v>
      </c>
      <c r="J15326" s="650">
        <v>58.94</v>
      </c>
    </row>
    <row r="15327" spans="1:10">
      <c r="A15327" s="519" t="s">
        <v>15384</v>
      </c>
      <c r="B15327" s="519" t="str">
        <f t="shared" si="239"/>
        <v>COTOVELO RETO,PARA ELETROCALHA PERFURADA OU LISA,400X50MM.FORNECIMENTO E COLOCACAO</v>
      </c>
      <c r="C15327" s="519" t="s">
        <v>44179</v>
      </c>
      <c r="D15327" s="519" t="s">
        <v>34297</v>
      </c>
      <c r="I15327" s="519" t="s">
        <v>5</v>
      </c>
      <c r="J15327" s="650">
        <v>88.79</v>
      </c>
    </row>
    <row r="15328" spans="1:10">
      <c r="A15328" s="519" t="s">
        <v>15385</v>
      </c>
      <c r="B15328" s="519" t="str">
        <f t="shared" si="239"/>
        <v>COTOVELO RETO,PARA ELETROCALHA PERFURADA OU LISA,400X50MM.FORNECIMENTO E COLOCACAO</v>
      </c>
      <c r="C15328" s="519" t="s">
        <v>44179</v>
      </c>
      <c r="D15328" s="519" t="s">
        <v>34297</v>
      </c>
      <c r="I15328" s="519" t="s">
        <v>5</v>
      </c>
      <c r="J15328" s="650">
        <v>86.08</v>
      </c>
    </row>
    <row r="15329" spans="1:10">
      <c r="A15329" s="519" t="s">
        <v>15386</v>
      </c>
      <c r="B15329" s="519" t="str">
        <f t="shared" si="239"/>
        <v>COTOVELO RETO,PARA ELETROCALHA PERFURADA OU LISA,100X75MM.FORNECIMENTO E COLOCACAO</v>
      </c>
      <c r="C15329" s="519" t="s">
        <v>44180</v>
      </c>
      <c r="D15329" s="519" t="s">
        <v>34297</v>
      </c>
      <c r="I15329" s="519" t="s">
        <v>5</v>
      </c>
      <c r="J15329" s="650">
        <v>36.22</v>
      </c>
    </row>
    <row r="15330" spans="1:10">
      <c r="A15330" s="519" t="s">
        <v>15387</v>
      </c>
      <c r="B15330" s="519" t="str">
        <f t="shared" si="239"/>
        <v>COTOVELO RETO,PARA ELETROCALHA PERFURADA OU LISA,100X75MM.FORNECIMENTO E COLOCACAO</v>
      </c>
      <c r="C15330" s="519" t="s">
        <v>44180</v>
      </c>
      <c r="D15330" s="519" t="s">
        <v>34297</v>
      </c>
      <c r="I15330" s="519" t="s">
        <v>5</v>
      </c>
      <c r="J15330" s="650">
        <v>33.51</v>
      </c>
    </row>
    <row r="15331" spans="1:10">
      <c r="A15331" s="519" t="s">
        <v>15388</v>
      </c>
      <c r="B15331" s="519" t="str">
        <f t="shared" si="239"/>
        <v>COTOVELO RETO,PARA ELETROCALHA PERFURADA OU LISA,150X75MM.FORNECIMENTO E COLOCACAO</v>
      </c>
      <c r="C15331" s="519" t="s">
        <v>44181</v>
      </c>
      <c r="D15331" s="519" t="s">
        <v>34297</v>
      </c>
      <c r="I15331" s="519" t="s">
        <v>5</v>
      </c>
      <c r="J15331" s="650">
        <v>42.29</v>
      </c>
    </row>
    <row r="15332" spans="1:10">
      <c r="A15332" s="519" t="s">
        <v>15389</v>
      </c>
      <c r="B15332" s="519" t="str">
        <f t="shared" si="239"/>
        <v>COTOVELO RETO,PARA ELETROCALHA PERFURADA OU LISA,150X75MM.FORNECIMENTO E COLOCACAO</v>
      </c>
      <c r="C15332" s="519" t="s">
        <v>44181</v>
      </c>
      <c r="D15332" s="519" t="s">
        <v>34297</v>
      </c>
      <c r="I15332" s="519" t="s">
        <v>5</v>
      </c>
      <c r="J15332" s="650">
        <v>39.58</v>
      </c>
    </row>
    <row r="15333" spans="1:10">
      <c r="A15333" s="519" t="s">
        <v>15390</v>
      </c>
      <c r="B15333" s="519" t="str">
        <f t="shared" si="239"/>
        <v>COTOVELO RETO,PARA ELETROCALHA PERFURADA OU LISA,200X75MM.FORNECIMENTO E COLOCACAO</v>
      </c>
      <c r="C15333" s="519" t="s">
        <v>44182</v>
      </c>
      <c r="D15333" s="519" t="s">
        <v>34297</v>
      </c>
      <c r="I15333" s="519" t="s">
        <v>5</v>
      </c>
      <c r="J15333" s="650">
        <v>49.48</v>
      </c>
    </row>
    <row r="15334" spans="1:10">
      <c r="A15334" s="519" t="s">
        <v>15391</v>
      </c>
      <c r="B15334" s="519" t="str">
        <f t="shared" si="239"/>
        <v>COTOVELO RETO,PARA ELETROCALHA PERFURADA OU LISA,200X75MM.FORNECIMENTO E COLOCACAO</v>
      </c>
      <c r="C15334" s="519" t="s">
        <v>44182</v>
      </c>
      <c r="D15334" s="519" t="s">
        <v>34297</v>
      </c>
      <c r="I15334" s="519" t="s">
        <v>5</v>
      </c>
      <c r="J15334" s="650">
        <v>46.77</v>
      </c>
    </row>
    <row r="15335" spans="1:10">
      <c r="A15335" s="519" t="s">
        <v>15392</v>
      </c>
      <c r="B15335" s="519" t="str">
        <f t="shared" si="239"/>
        <v>COTOVELO RETO,PARA ELETROCALHA PERFURADA OU LISA,300X75MM.FORNECIMENTO E COLOCACAO</v>
      </c>
      <c r="C15335" s="519" t="s">
        <v>44183</v>
      </c>
      <c r="D15335" s="519" t="s">
        <v>34297</v>
      </c>
      <c r="I15335" s="519" t="s">
        <v>5</v>
      </c>
      <c r="J15335" s="650">
        <v>68.650000000000006</v>
      </c>
    </row>
    <row r="15336" spans="1:10">
      <c r="A15336" s="519" t="s">
        <v>15393</v>
      </c>
      <c r="B15336" s="519" t="str">
        <f t="shared" si="239"/>
        <v>COTOVELO RETO,PARA ELETROCALHA PERFURADA OU LISA,300X75MM.FORNECIMENTO E COLOCACAO</v>
      </c>
      <c r="C15336" s="519" t="s">
        <v>44183</v>
      </c>
      <c r="D15336" s="519" t="s">
        <v>34297</v>
      </c>
      <c r="I15336" s="519" t="s">
        <v>5</v>
      </c>
      <c r="J15336" s="650">
        <v>65.94</v>
      </c>
    </row>
    <row r="15337" spans="1:10">
      <c r="A15337" s="519" t="s">
        <v>15394</v>
      </c>
      <c r="B15337" s="519" t="str">
        <f t="shared" si="239"/>
        <v>COTOVELO RETO,PARA ELETROCALHA PERFURADA OU LISA,400X75MM.FORNECIMENTO E COLOCACAO</v>
      </c>
      <c r="C15337" s="519" t="s">
        <v>44184</v>
      </c>
      <c r="D15337" s="519" t="s">
        <v>34297</v>
      </c>
      <c r="I15337" s="519" t="s">
        <v>5</v>
      </c>
      <c r="J15337" s="650">
        <v>102.29</v>
      </c>
    </row>
    <row r="15338" spans="1:10">
      <c r="A15338" s="519" t="s">
        <v>15395</v>
      </c>
      <c r="B15338" s="519" t="str">
        <f t="shared" si="239"/>
        <v>COTOVELO RETO,PARA ELETROCALHA PERFURADA OU LISA,400X75MM.FORNECIMENTO E COLOCACAO</v>
      </c>
      <c r="C15338" s="519" t="s">
        <v>44184</v>
      </c>
      <c r="D15338" s="519" t="s">
        <v>34297</v>
      </c>
      <c r="I15338" s="519" t="s">
        <v>5</v>
      </c>
      <c r="J15338" s="650">
        <v>99.58</v>
      </c>
    </row>
    <row r="15339" spans="1:10">
      <c r="A15339" s="519" t="s">
        <v>15396</v>
      </c>
      <c r="B15339" s="519" t="str">
        <f t="shared" si="239"/>
        <v>COTOVELO RETO,PARA ELETROCALHA PERFURADA OU LISA,100X100MM.FORNECIMENTO E COLOCACAO</v>
      </c>
      <c r="C15339" s="519" t="s">
        <v>44185</v>
      </c>
      <c r="D15339" s="519" t="s">
        <v>34492</v>
      </c>
      <c r="I15339" s="519" t="s">
        <v>5</v>
      </c>
      <c r="J15339" s="650">
        <v>39.58</v>
      </c>
    </row>
    <row r="15340" spans="1:10">
      <c r="A15340" s="519" t="s">
        <v>15397</v>
      </c>
      <c r="B15340" s="519" t="str">
        <f t="shared" si="239"/>
        <v>COTOVELO RETO,PARA ELETROCALHA PERFURADA OU LISA,100X100MM.FORNECIMENTO E COLOCACAO</v>
      </c>
      <c r="C15340" s="519" t="s">
        <v>44185</v>
      </c>
      <c r="D15340" s="519" t="s">
        <v>34492</v>
      </c>
      <c r="I15340" s="519" t="s">
        <v>5</v>
      </c>
      <c r="J15340" s="650">
        <v>36.869999999999997</v>
      </c>
    </row>
    <row r="15341" spans="1:10">
      <c r="A15341" s="519" t="s">
        <v>15398</v>
      </c>
      <c r="B15341" s="519" t="str">
        <f t="shared" si="239"/>
        <v>COTOVELO RETO,PARA ELETROCALHA PERFURADA OU LISA,150X100MM.FORNECIMENTO E COLOCACAO</v>
      </c>
      <c r="C15341" s="519" t="s">
        <v>44186</v>
      </c>
      <c r="D15341" s="519" t="s">
        <v>34492</v>
      </c>
      <c r="I15341" s="519" t="s">
        <v>5</v>
      </c>
      <c r="J15341" s="650">
        <v>46.21</v>
      </c>
    </row>
    <row r="15342" spans="1:10">
      <c r="A15342" s="519" t="s">
        <v>15399</v>
      </c>
      <c r="B15342" s="519" t="str">
        <f t="shared" si="239"/>
        <v>COTOVELO RETO,PARA ELETROCALHA PERFURADA OU LISA,150X100MM.FORNECIMENTO E COLOCACAO</v>
      </c>
      <c r="C15342" s="519" t="s">
        <v>44186</v>
      </c>
      <c r="D15342" s="519" t="s">
        <v>34492</v>
      </c>
      <c r="I15342" s="519" t="s">
        <v>5</v>
      </c>
      <c r="J15342" s="650">
        <v>43.5</v>
      </c>
    </row>
    <row r="15343" spans="1:10">
      <c r="A15343" s="519" t="s">
        <v>15400</v>
      </c>
      <c r="B15343" s="519" t="str">
        <f t="shared" si="239"/>
        <v>COTOVELO RETO,PARA ELETROCALHA PERFURADA OU LISA,200X100MM.FORNECIMENTO E COLOCACAO</v>
      </c>
      <c r="C15343" s="519" t="s">
        <v>44187</v>
      </c>
      <c r="D15343" s="519" t="s">
        <v>34492</v>
      </c>
      <c r="I15343" s="519" t="s">
        <v>5</v>
      </c>
      <c r="J15343" s="650">
        <v>53.98</v>
      </c>
    </row>
    <row r="15344" spans="1:10">
      <c r="A15344" s="519" t="s">
        <v>15401</v>
      </c>
      <c r="B15344" s="519" t="str">
        <f t="shared" si="239"/>
        <v>COTOVELO RETO,PARA ELETROCALHA PERFURADA OU LISA,200X100MM.FORNECIMENTO E COLOCACAO</v>
      </c>
      <c r="C15344" s="519" t="s">
        <v>44187</v>
      </c>
      <c r="D15344" s="519" t="s">
        <v>34492</v>
      </c>
      <c r="I15344" s="519" t="s">
        <v>5</v>
      </c>
      <c r="J15344" s="650">
        <v>51.27</v>
      </c>
    </row>
    <row r="15345" spans="1:10">
      <c r="A15345" s="519" t="s">
        <v>15402</v>
      </c>
      <c r="B15345" s="519" t="str">
        <f t="shared" si="239"/>
        <v>COTOVELO RETO,PARA ELETROCALHA PERFURADA OU LISA,300X100MM.FORNECIMENTO E COLOCACAO</v>
      </c>
      <c r="C15345" s="519" t="s">
        <v>44188</v>
      </c>
      <c r="D15345" s="519" t="s">
        <v>34492</v>
      </c>
      <c r="I15345" s="519" t="s">
        <v>5</v>
      </c>
      <c r="J15345" s="650">
        <v>73.81</v>
      </c>
    </row>
    <row r="15346" spans="1:10">
      <c r="A15346" s="519" t="s">
        <v>15403</v>
      </c>
      <c r="B15346" s="519" t="str">
        <f t="shared" si="239"/>
        <v>COTOVELO RETO,PARA ELETROCALHA PERFURADA OU LISA,300X100MM.FORNECIMENTO E COLOCACAO</v>
      </c>
      <c r="C15346" s="519" t="s">
        <v>44188</v>
      </c>
      <c r="D15346" s="519" t="s">
        <v>34492</v>
      </c>
      <c r="I15346" s="519" t="s">
        <v>5</v>
      </c>
      <c r="J15346" s="650">
        <v>71.099999999999994</v>
      </c>
    </row>
    <row r="15347" spans="1:10">
      <c r="A15347" s="519" t="s">
        <v>15404</v>
      </c>
      <c r="B15347" s="519" t="str">
        <f t="shared" si="239"/>
        <v>COTOVELO RETO,PARA ELETROCALHA PERFURADA OU LISA,400X100MM.FORNECIMENTO E COLOCACAO</v>
      </c>
      <c r="C15347" s="519" t="s">
        <v>44189</v>
      </c>
      <c r="D15347" s="519" t="s">
        <v>34492</v>
      </c>
      <c r="I15347" s="519" t="s">
        <v>5</v>
      </c>
      <c r="J15347" s="650">
        <v>96</v>
      </c>
    </row>
    <row r="15348" spans="1:10">
      <c r="A15348" s="519" t="s">
        <v>15405</v>
      </c>
      <c r="B15348" s="519" t="str">
        <f t="shared" si="239"/>
        <v>COTOVELO RETO,PARA ELETROCALHA PERFURADA OU LISA,400X100MM.FORNECIMENTO E COLOCACAO</v>
      </c>
      <c r="C15348" s="519" t="s">
        <v>44189</v>
      </c>
      <c r="D15348" s="519" t="s">
        <v>34492</v>
      </c>
      <c r="I15348" s="519" t="s">
        <v>5</v>
      </c>
      <c r="J15348" s="650">
        <v>93.29</v>
      </c>
    </row>
    <row r="15349" spans="1:10">
      <c r="A15349" s="519" t="s">
        <v>15406</v>
      </c>
      <c r="B15349" s="519" t="str">
        <f t="shared" si="239"/>
        <v>TE RETO,PARA ELETROCALHA PERFURADA OU LISA,50X50MM.FORNECIMENTO E COLOCACAO</v>
      </c>
      <c r="C15349" s="519" t="s">
        <v>44190</v>
      </c>
      <c r="D15349" s="519" t="s">
        <v>41093</v>
      </c>
      <c r="I15349" s="519" t="s">
        <v>5</v>
      </c>
      <c r="J15349" s="650">
        <v>32.72</v>
      </c>
    </row>
    <row r="15350" spans="1:10">
      <c r="A15350" s="519" t="s">
        <v>15407</v>
      </c>
      <c r="B15350" s="519" t="str">
        <f t="shared" si="239"/>
        <v>TE RETO,PARA ELETROCALHA PERFURADA OU LISA,50X50MM.FORNECIMENTO E COLOCACAO</v>
      </c>
      <c r="C15350" s="519" t="s">
        <v>44190</v>
      </c>
      <c r="D15350" s="519" t="s">
        <v>41093</v>
      </c>
      <c r="I15350" s="519" t="s">
        <v>5</v>
      </c>
      <c r="J15350" s="650">
        <v>30.01</v>
      </c>
    </row>
    <row r="15351" spans="1:10">
      <c r="A15351" s="519" t="s">
        <v>15408</v>
      </c>
      <c r="B15351" s="519" t="str">
        <f t="shared" si="239"/>
        <v>TE RETO,PARA ELETROCALHA PERFURADA OU LISA,100X50MM.FORNECIMENTO E COLOCACAO</v>
      </c>
      <c r="C15351" s="519" t="s">
        <v>44191</v>
      </c>
      <c r="D15351" s="519" t="s">
        <v>34162</v>
      </c>
      <c r="I15351" s="519" t="s">
        <v>5</v>
      </c>
      <c r="J15351" s="650">
        <v>37.159999999999997</v>
      </c>
    </row>
    <row r="15352" spans="1:10">
      <c r="A15352" s="519" t="s">
        <v>15409</v>
      </c>
      <c r="B15352" s="519" t="str">
        <f t="shared" si="239"/>
        <v>TE RETO,PARA ELETROCALHA PERFURADA OU LISA,100X50MM.FORNECIMENTO E COLOCACAO</v>
      </c>
      <c r="C15352" s="519" t="s">
        <v>44191</v>
      </c>
      <c r="D15352" s="519" t="s">
        <v>34162</v>
      </c>
      <c r="I15352" s="519" t="s">
        <v>5</v>
      </c>
      <c r="J15352" s="650">
        <v>34.450000000000003</v>
      </c>
    </row>
    <row r="15353" spans="1:10">
      <c r="A15353" s="519" t="s">
        <v>15410</v>
      </c>
      <c r="B15353" s="519" t="str">
        <f t="shared" si="239"/>
        <v>TE RETO,PARA ELETROCALHA PERFURADA OU LISA,150X50MM.FORNECIMENTO E COLOCACAO</v>
      </c>
      <c r="C15353" s="519" t="s">
        <v>44192</v>
      </c>
      <c r="D15353" s="519" t="s">
        <v>34162</v>
      </c>
      <c r="I15353" s="519" t="s">
        <v>5</v>
      </c>
      <c r="J15353" s="650">
        <v>42.33</v>
      </c>
    </row>
    <row r="15354" spans="1:10">
      <c r="A15354" s="519" t="s">
        <v>15411</v>
      </c>
      <c r="B15354" s="519" t="str">
        <f t="shared" si="239"/>
        <v>TE RETO,PARA ELETROCALHA PERFURADA OU LISA,150X50MM.FORNECIMENTO E COLOCACAO</v>
      </c>
      <c r="C15354" s="519" t="s">
        <v>44192</v>
      </c>
      <c r="D15354" s="519" t="s">
        <v>34162</v>
      </c>
      <c r="I15354" s="519" t="s">
        <v>5</v>
      </c>
      <c r="J15354" s="650">
        <v>39.619999999999997</v>
      </c>
    </row>
    <row r="15355" spans="1:10">
      <c r="A15355" s="519" t="s">
        <v>15412</v>
      </c>
      <c r="B15355" s="519" t="str">
        <f t="shared" si="239"/>
        <v>TE RETO,PARA ELETROCALHA PERFURADA OU LISA,200X50MM.FORNECIMENTO E COLOCACAO</v>
      </c>
      <c r="C15355" s="519" t="s">
        <v>44193</v>
      </c>
      <c r="D15355" s="519" t="s">
        <v>34162</v>
      </c>
      <c r="I15355" s="519" t="s">
        <v>5</v>
      </c>
      <c r="J15355" s="650">
        <v>48.42</v>
      </c>
    </row>
    <row r="15356" spans="1:10">
      <c r="A15356" s="519" t="s">
        <v>15413</v>
      </c>
      <c r="B15356" s="519" t="str">
        <f t="shared" si="239"/>
        <v>TE RETO,PARA ELETROCALHA PERFURADA OU LISA,200X50MM.FORNECIMENTO E COLOCACAO</v>
      </c>
      <c r="C15356" s="519" t="s">
        <v>44193</v>
      </c>
      <c r="D15356" s="519" t="s">
        <v>34162</v>
      </c>
      <c r="I15356" s="519" t="s">
        <v>5</v>
      </c>
      <c r="J15356" s="650">
        <v>45.71</v>
      </c>
    </row>
    <row r="15357" spans="1:10">
      <c r="A15357" s="519" t="s">
        <v>15414</v>
      </c>
      <c r="B15357" s="519" t="str">
        <f t="shared" si="239"/>
        <v>TE RETO,PARA ELETROCALHA PERFURADA OU LISA,300X50MM.FORNECIMENTO E COLOCACAO</v>
      </c>
      <c r="C15357" s="519" t="s">
        <v>44194</v>
      </c>
      <c r="D15357" s="519" t="s">
        <v>34162</v>
      </c>
      <c r="I15357" s="519" t="s">
        <v>5</v>
      </c>
      <c r="J15357" s="650">
        <v>86.7</v>
      </c>
    </row>
    <row r="15358" spans="1:10">
      <c r="A15358" s="519" t="s">
        <v>15415</v>
      </c>
      <c r="B15358" s="519" t="str">
        <f t="shared" si="239"/>
        <v>TE RETO,PARA ELETROCALHA PERFURADA OU LISA,300X50MM.FORNECIMENTO E COLOCACAO</v>
      </c>
      <c r="C15358" s="519" t="s">
        <v>44194</v>
      </c>
      <c r="D15358" s="519" t="s">
        <v>34162</v>
      </c>
      <c r="I15358" s="519" t="s">
        <v>5</v>
      </c>
      <c r="J15358" s="650">
        <v>83.99</v>
      </c>
    </row>
    <row r="15359" spans="1:10">
      <c r="A15359" s="519" t="s">
        <v>15416</v>
      </c>
      <c r="B15359" s="519" t="str">
        <f t="shared" si="239"/>
        <v>TE RETO,PARA ELETROCALHA PERFURADA OU LISA,400X50MM.FORNECIMENTO E COLOCACAO</v>
      </c>
      <c r="C15359" s="519" t="s">
        <v>44195</v>
      </c>
      <c r="D15359" s="519" t="s">
        <v>34162</v>
      </c>
      <c r="I15359" s="519" t="s">
        <v>5</v>
      </c>
      <c r="J15359" s="650">
        <v>97.54</v>
      </c>
    </row>
    <row r="15360" spans="1:10">
      <c r="A15360" s="519" t="s">
        <v>15417</v>
      </c>
      <c r="B15360" s="519" t="str">
        <f t="shared" si="239"/>
        <v>TE RETO,PARA ELETROCALHA PERFURADA OU LISA,400X50MM.FORNECIMENTO E COLOCACAO</v>
      </c>
      <c r="C15360" s="519" t="s">
        <v>44195</v>
      </c>
      <c r="D15360" s="519" t="s">
        <v>34162</v>
      </c>
      <c r="I15360" s="519" t="s">
        <v>5</v>
      </c>
      <c r="J15360" s="650">
        <v>94.83</v>
      </c>
    </row>
    <row r="15361" spans="1:10">
      <c r="A15361" s="519" t="s">
        <v>15418</v>
      </c>
      <c r="B15361" s="519" t="str">
        <f t="shared" si="239"/>
        <v>TE RETO,PARA ELETROCALHA PERFURADA OU LISA,100X75MM.FORNECIMENTO E COLOCACAO</v>
      </c>
      <c r="C15361" s="519" t="s">
        <v>44196</v>
      </c>
      <c r="D15361" s="519" t="s">
        <v>34162</v>
      </c>
      <c r="I15361" s="519" t="s">
        <v>5</v>
      </c>
      <c r="J15361" s="650">
        <v>40.21</v>
      </c>
    </row>
    <row r="15362" spans="1:10">
      <c r="A15362" s="519" t="s">
        <v>15419</v>
      </c>
      <c r="B15362" s="519" t="str">
        <f t="shared" si="239"/>
        <v>TE RETO,PARA ELETROCALHA PERFURADA OU LISA,100X75MM.FORNECIMENTO E COLOCACAO</v>
      </c>
      <c r="C15362" s="519" t="s">
        <v>44196</v>
      </c>
      <c r="D15362" s="519" t="s">
        <v>34162</v>
      </c>
      <c r="I15362" s="519" t="s">
        <v>5</v>
      </c>
      <c r="J15362" s="650">
        <v>37.5</v>
      </c>
    </row>
    <row r="15363" spans="1:10">
      <c r="A15363" s="519" t="s">
        <v>15420</v>
      </c>
      <c r="B15363" s="519" t="str">
        <f t="shared" si="239"/>
        <v>TE RETO,PARA ELETROCALHA PERFURADA OU LISA,150X75MM.FORNECIMENTO E COLOCACAO</v>
      </c>
      <c r="C15363" s="519" t="s">
        <v>44197</v>
      </c>
      <c r="D15363" s="519" t="s">
        <v>34162</v>
      </c>
      <c r="I15363" s="519" t="s">
        <v>5</v>
      </c>
      <c r="J15363" s="650">
        <v>45.61</v>
      </c>
    </row>
    <row r="15364" spans="1:10">
      <c r="A15364" s="519" t="s">
        <v>15421</v>
      </c>
      <c r="B15364" s="519" t="str">
        <f t="shared" si="239"/>
        <v>TE RETO,PARA ELETROCALHA PERFURADA OU LISA,150X75MM.FORNECIMENTO E COLOCACAO</v>
      </c>
      <c r="C15364" s="519" t="s">
        <v>44197</v>
      </c>
      <c r="D15364" s="519" t="s">
        <v>34162</v>
      </c>
      <c r="I15364" s="519" t="s">
        <v>5</v>
      </c>
      <c r="J15364" s="650">
        <v>42.9</v>
      </c>
    </row>
    <row r="15365" spans="1:10">
      <c r="A15365" s="519" t="s">
        <v>15422</v>
      </c>
      <c r="B15365" s="519" t="str">
        <f t="shared" si="239"/>
        <v>TE RETO,PARA ELETROCALHA PERFURADA OU LISA,200X75MM.FORNECIMENTO E COLOCACAO</v>
      </c>
      <c r="C15365" s="519" t="s">
        <v>44198</v>
      </c>
      <c r="D15365" s="519" t="s">
        <v>34162</v>
      </c>
      <c r="I15365" s="519" t="s">
        <v>5</v>
      </c>
      <c r="J15365" s="650">
        <v>52.18</v>
      </c>
    </row>
    <row r="15366" spans="1:10">
      <c r="A15366" s="519" t="s">
        <v>15423</v>
      </c>
      <c r="B15366" s="519" t="str">
        <f t="shared" si="239"/>
        <v>TE RETO,PARA ELETROCALHA PERFURADA OU LISA,200X75MM.FORNECIMENTO E COLOCACAO</v>
      </c>
      <c r="C15366" s="519" t="s">
        <v>44198</v>
      </c>
      <c r="D15366" s="519" t="s">
        <v>34162</v>
      </c>
      <c r="I15366" s="519" t="s">
        <v>5</v>
      </c>
      <c r="J15366" s="650">
        <v>49.47</v>
      </c>
    </row>
    <row r="15367" spans="1:10">
      <c r="A15367" s="519" t="s">
        <v>15424</v>
      </c>
      <c r="B15367" s="519" t="str">
        <f t="shared" si="239"/>
        <v>TE RETO,PARA ELETROCALHA PERFURADA OU LISA,300X75MM.FORNECIMENTO E COLOCACAO</v>
      </c>
      <c r="C15367" s="519" t="s">
        <v>44199</v>
      </c>
      <c r="D15367" s="519" t="s">
        <v>34162</v>
      </c>
      <c r="I15367" s="519" t="s">
        <v>5</v>
      </c>
      <c r="J15367" s="650">
        <v>66.03</v>
      </c>
    </row>
    <row r="15368" spans="1:10">
      <c r="A15368" s="519" t="s">
        <v>15425</v>
      </c>
      <c r="B15368" s="519" t="str">
        <f t="shared" ref="B15368:B15431" si="240">C15368&amp;D15368&amp;E15368&amp;F15368&amp;G15368&amp;H15368</f>
        <v>TE RETO,PARA ELETROCALHA PERFURADA OU LISA,300X75MM.FORNECIMENTO E COLOCACAO</v>
      </c>
      <c r="C15368" s="519" t="s">
        <v>44199</v>
      </c>
      <c r="D15368" s="519" t="s">
        <v>34162</v>
      </c>
      <c r="I15368" s="519" t="s">
        <v>5</v>
      </c>
      <c r="J15368" s="650">
        <v>63.32</v>
      </c>
    </row>
    <row r="15369" spans="1:10">
      <c r="A15369" s="519" t="s">
        <v>15426</v>
      </c>
      <c r="B15369" s="519" t="str">
        <f t="shared" si="240"/>
        <v>TE RETO,PARA ELETROCALHA PERFURADA OU LISA,400X75MM.FORNECIMENTO E COLOCACAO</v>
      </c>
      <c r="C15369" s="519" t="s">
        <v>44200</v>
      </c>
      <c r="D15369" s="519" t="s">
        <v>34162</v>
      </c>
      <c r="I15369" s="519" t="s">
        <v>5</v>
      </c>
      <c r="J15369" s="650">
        <v>114.07</v>
      </c>
    </row>
    <row r="15370" spans="1:10">
      <c r="A15370" s="519" t="s">
        <v>15427</v>
      </c>
      <c r="B15370" s="519" t="str">
        <f t="shared" si="240"/>
        <v>TE RETO,PARA ELETROCALHA PERFURADA OU LISA,400X75MM.FORNECIMENTO E COLOCACAO</v>
      </c>
      <c r="C15370" s="519" t="s">
        <v>44200</v>
      </c>
      <c r="D15370" s="519" t="s">
        <v>34162</v>
      </c>
      <c r="I15370" s="519" t="s">
        <v>5</v>
      </c>
      <c r="J15370" s="650">
        <v>111.36</v>
      </c>
    </row>
    <row r="15371" spans="1:10">
      <c r="A15371" s="519" t="s">
        <v>15428</v>
      </c>
      <c r="B15371" s="519" t="str">
        <f t="shared" si="240"/>
        <v>TE RETO,PARA ELETROCALHA PERFURADA OU LISA,100X100MM.FORNECIMENTO E COLOCACAO</v>
      </c>
      <c r="C15371" s="519" t="s">
        <v>44201</v>
      </c>
      <c r="D15371" s="519" t="s">
        <v>32940</v>
      </c>
      <c r="I15371" s="519" t="s">
        <v>5</v>
      </c>
      <c r="J15371" s="650">
        <v>43.5</v>
      </c>
    </row>
    <row r="15372" spans="1:10">
      <c r="A15372" s="519" t="s">
        <v>15429</v>
      </c>
      <c r="B15372" s="519" t="str">
        <f t="shared" si="240"/>
        <v>TE RETO,PARA ELETROCALHA PERFURADA OU LISA,100X100MM.FORNECIMENTO E COLOCACAO</v>
      </c>
      <c r="C15372" s="519" t="s">
        <v>44201</v>
      </c>
      <c r="D15372" s="519" t="s">
        <v>32940</v>
      </c>
      <c r="I15372" s="519" t="s">
        <v>5</v>
      </c>
      <c r="J15372" s="650">
        <v>40.79</v>
      </c>
    </row>
    <row r="15373" spans="1:10">
      <c r="A15373" s="519" t="s">
        <v>15430</v>
      </c>
      <c r="B15373" s="519" t="str">
        <f t="shared" si="240"/>
        <v>TE RETO,PARA ELETROCALHA PERFURADA OU LISA,150X100MM.FORNECIMENTO E COLOCACAO</v>
      </c>
      <c r="C15373" s="519" t="s">
        <v>44202</v>
      </c>
      <c r="D15373" s="519" t="s">
        <v>32940</v>
      </c>
      <c r="I15373" s="519" t="s">
        <v>5</v>
      </c>
      <c r="J15373" s="650">
        <v>48.9</v>
      </c>
    </row>
    <row r="15374" spans="1:10">
      <c r="A15374" s="519" t="s">
        <v>15431</v>
      </c>
      <c r="B15374" s="519" t="str">
        <f t="shared" si="240"/>
        <v>TE RETO,PARA ELETROCALHA PERFURADA OU LISA,150X100MM.FORNECIMENTO E COLOCACAO</v>
      </c>
      <c r="C15374" s="519" t="s">
        <v>44202</v>
      </c>
      <c r="D15374" s="519" t="s">
        <v>32940</v>
      </c>
      <c r="I15374" s="519" t="s">
        <v>5</v>
      </c>
      <c r="J15374" s="650">
        <v>46.19</v>
      </c>
    </row>
    <row r="15375" spans="1:10">
      <c r="A15375" s="519" t="s">
        <v>15432</v>
      </c>
      <c r="B15375" s="519" t="str">
        <f t="shared" si="240"/>
        <v>TE RETO,PARA ELETROCALHA PERFURADA OU LISA,200X100MM.FORNECIMENTO E COLOCACAO</v>
      </c>
      <c r="C15375" s="519" t="s">
        <v>44203</v>
      </c>
      <c r="D15375" s="519" t="s">
        <v>32940</v>
      </c>
      <c r="I15375" s="519" t="s">
        <v>5</v>
      </c>
      <c r="J15375" s="650">
        <v>55.7</v>
      </c>
    </row>
    <row r="15376" spans="1:10">
      <c r="A15376" s="519" t="s">
        <v>15433</v>
      </c>
      <c r="B15376" s="519" t="str">
        <f t="shared" si="240"/>
        <v>TE RETO,PARA ELETROCALHA PERFURADA OU LISA,200X100MM.FORNECIMENTO E COLOCACAO</v>
      </c>
      <c r="C15376" s="519" t="s">
        <v>44203</v>
      </c>
      <c r="D15376" s="519" t="s">
        <v>32940</v>
      </c>
      <c r="I15376" s="519" t="s">
        <v>5</v>
      </c>
      <c r="J15376" s="650">
        <v>52.99</v>
      </c>
    </row>
    <row r="15377" spans="1:10">
      <c r="A15377" s="519" t="s">
        <v>15434</v>
      </c>
      <c r="B15377" s="519" t="str">
        <f t="shared" si="240"/>
        <v>TE RETO,PARA ELETROCALHA PERFURADA OU LISA,300X100MM.FORNECIMENTO E COLOCACAO</v>
      </c>
      <c r="C15377" s="519" t="s">
        <v>44204</v>
      </c>
      <c r="D15377" s="519" t="s">
        <v>32940</v>
      </c>
      <c r="I15377" s="519" t="s">
        <v>5</v>
      </c>
      <c r="J15377" s="650">
        <v>74.92</v>
      </c>
    </row>
    <row r="15378" spans="1:10">
      <c r="A15378" s="519" t="s">
        <v>15435</v>
      </c>
      <c r="B15378" s="519" t="str">
        <f t="shared" si="240"/>
        <v>TE RETO,PARA ELETROCALHA PERFURADA OU LISA,300X100MM.FORNECIMENTO E COLOCACAO</v>
      </c>
      <c r="C15378" s="519" t="s">
        <v>44204</v>
      </c>
      <c r="D15378" s="519" t="s">
        <v>32940</v>
      </c>
      <c r="I15378" s="519" t="s">
        <v>5</v>
      </c>
      <c r="J15378" s="650">
        <v>72.209999999999994</v>
      </c>
    </row>
    <row r="15379" spans="1:10">
      <c r="A15379" s="519" t="s">
        <v>15436</v>
      </c>
      <c r="B15379" s="519" t="str">
        <f t="shared" si="240"/>
        <v>TE RETO,PARA ELETROCALHA PERFURADA OU LISA,400X100MM.FORNECIMENTO E COLOCACAO</v>
      </c>
      <c r="C15379" s="519" t="s">
        <v>44205</v>
      </c>
      <c r="D15379" s="519" t="s">
        <v>32940</v>
      </c>
      <c r="I15379" s="519" t="s">
        <v>5</v>
      </c>
      <c r="J15379" s="650">
        <v>123.24</v>
      </c>
    </row>
    <row r="15380" spans="1:10">
      <c r="A15380" s="519" t="s">
        <v>15437</v>
      </c>
      <c r="B15380" s="519" t="str">
        <f t="shared" si="240"/>
        <v>TE RETO,PARA ELETROCALHA PERFURADA OU LISA,400X100MM.FORNECIMENTO E COLOCACAO</v>
      </c>
      <c r="C15380" s="519" t="s">
        <v>44205</v>
      </c>
      <c r="D15380" s="519" t="s">
        <v>32940</v>
      </c>
      <c r="I15380" s="519" t="s">
        <v>5</v>
      </c>
      <c r="J15380" s="650">
        <v>120.53</v>
      </c>
    </row>
    <row r="15381" spans="1:10">
      <c r="A15381" s="519" t="s">
        <v>15438</v>
      </c>
      <c r="B15381" s="519" t="str">
        <f t="shared" si="240"/>
        <v>CRUZETA RETA,PARA ELETROCALHA PERFURADA OU LISA,50X50MM.FORNECIMENTO E COLOCACAO</v>
      </c>
      <c r="C15381" s="519" t="s">
        <v>44206</v>
      </c>
      <c r="D15381" s="519" t="s">
        <v>36234</v>
      </c>
      <c r="I15381" s="519" t="s">
        <v>5</v>
      </c>
      <c r="J15381" s="650">
        <v>43.53</v>
      </c>
    </row>
    <row r="15382" spans="1:10">
      <c r="A15382" s="519" t="s">
        <v>15439</v>
      </c>
      <c r="B15382" s="519" t="str">
        <f t="shared" si="240"/>
        <v>CRUZETA RETA,PARA ELETROCALHA PERFURADA OU LISA,50X50MM.FORNECIMENTO E COLOCACAO</v>
      </c>
      <c r="C15382" s="519" t="s">
        <v>44206</v>
      </c>
      <c r="D15382" s="519" t="s">
        <v>36234</v>
      </c>
      <c r="I15382" s="519" t="s">
        <v>5</v>
      </c>
      <c r="J15382" s="650">
        <v>40.82</v>
      </c>
    </row>
    <row r="15383" spans="1:10">
      <c r="A15383" s="519" t="s">
        <v>15440</v>
      </c>
      <c r="B15383" s="519" t="str">
        <f t="shared" si="240"/>
        <v>CRUZETA RETA,PARA ELETROCALHA PERFURADA OU LISA,100X50MM.FORNECIMENTO E COLOCACAO</v>
      </c>
      <c r="C15383" s="519" t="s">
        <v>44207</v>
      </c>
      <c r="D15383" s="519" t="s">
        <v>34273</v>
      </c>
      <c r="I15383" s="519" t="s">
        <v>5</v>
      </c>
      <c r="J15383" s="650">
        <v>49.88</v>
      </c>
    </row>
    <row r="15384" spans="1:10">
      <c r="A15384" s="519" t="s">
        <v>15441</v>
      </c>
      <c r="B15384" s="519" t="str">
        <f t="shared" si="240"/>
        <v>CRUZETA RETA,PARA ELETROCALHA PERFURADA OU LISA,100X50MM.FORNECIMENTO E COLOCACAO</v>
      </c>
      <c r="C15384" s="519" t="s">
        <v>44207</v>
      </c>
      <c r="D15384" s="519" t="s">
        <v>34273</v>
      </c>
      <c r="I15384" s="519" t="s">
        <v>5</v>
      </c>
      <c r="J15384" s="650">
        <v>47.17</v>
      </c>
    </row>
    <row r="15385" spans="1:10">
      <c r="A15385" s="519" t="s">
        <v>15442</v>
      </c>
      <c r="B15385" s="519" t="str">
        <f t="shared" si="240"/>
        <v>CRUZETA RETA,PARA ELETROCALHA PERFURADA OU LISA,150X50MM.FORNECIMENTO E COLOCACAO</v>
      </c>
      <c r="C15385" s="519" t="s">
        <v>44208</v>
      </c>
      <c r="D15385" s="519" t="s">
        <v>34273</v>
      </c>
      <c r="I15385" s="519" t="s">
        <v>5</v>
      </c>
      <c r="J15385" s="650">
        <v>57.12</v>
      </c>
    </row>
    <row r="15386" spans="1:10">
      <c r="A15386" s="519" t="s">
        <v>15443</v>
      </c>
      <c r="B15386" s="519" t="str">
        <f t="shared" si="240"/>
        <v>CRUZETA RETA,PARA ELETROCALHA PERFURADA OU LISA,150X50MM.FORNECIMENTO E COLOCACAO</v>
      </c>
      <c r="C15386" s="519" t="s">
        <v>44208</v>
      </c>
      <c r="D15386" s="519" t="s">
        <v>34273</v>
      </c>
      <c r="I15386" s="519" t="s">
        <v>5</v>
      </c>
      <c r="J15386" s="650">
        <v>54.41</v>
      </c>
    </row>
    <row r="15387" spans="1:10">
      <c r="A15387" s="519" t="s">
        <v>15444</v>
      </c>
      <c r="B15387" s="519" t="str">
        <f t="shared" si="240"/>
        <v>CRUZETA RETA,PARA ELETROCALHA PERFURADA OU LISA,200X50MM.FORNECIMENTO E COLOCACAO</v>
      </c>
      <c r="C15387" s="519" t="s">
        <v>44209</v>
      </c>
      <c r="D15387" s="519" t="s">
        <v>34273</v>
      </c>
      <c r="I15387" s="519" t="s">
        <v>5</v>
      </c>
      <c r="J15387" s="650">
        <v>65.88</v>
      </c>
    </row>
    <row r="15388" spans="1:10">
      <c r="A15388" s="519" t="s">
        <v>15445</v>
      </c>
      <c r="B15388" s="519" t="str">
        <f t="shared" si="240"/>
        <v>CRUZETA RETA,PARA ELETROCALHA PERFURADA OU LISA,200X50MM.FORNECIMENTO E COLOCACAO</v>
      </c>
      <c r="C15388" s="519" t="s">
        <v>44209</v>
      </c>
      <c r="D15388" s="519" t="s">
        <v>34273</v>
      </c>
      <c r="I15388" s="519" t="s">
        <v>5</v>
      </c>
      <c r="J15388" s="650">
        <v>63.17</v>
      </c>
    </row>
    <row r="15389" spans="1:10">
      <c r="A15389" s="519" t="s">
        <v>15446</v>
      </c>
      <c r="B15389" s="519" t="str">
        <f t="shared" si="240"/>
        <v>CRUZETA RETA,PARA ELETROCALHA PERFURADA OU LISA,300X50MM.FORNECIMENTO E COLOCACAO</v>
      </c>
      <c r="C15389" s="519" t="s">
        <v>44210</v>
      </c>
      <c r="D15389" s="519" t="s">
        <v>34273</v>
      </c>
      <c r="I15389" s="519" t="s">
        <v>5</v>
      </c>
      <c r="J15389" s="650">
        <v>79.98</v>
      </c>
    </row>
    <row r="15390" spans="1:10">
      <c r="A15390" s="519" t="s">
        <v>15447</v>
      </c>
      <c r="B15390" s="519" t="str">
        <f t="shared" si="240"/>
        <v>CRUZETA RETA,PARA ELETROCALHA PERFURADA OU LISA,300X50MM.FORNECIMENTO E COLOCACAO</v>
      </c>
      <c r="C15390" s="519" t="s">
        <v>44210</v>
      </c>
      <c r="D15390" s="519" t="s">
        <v>34273</v>
      </c>
      <c r="I15390" s="519" t="s">
        <v>5</v>
      </c>
      <c r="J15390" s="650">
        <v>77.27</v>
      </c>
    </row>
    <row r="15391" spans="1:10">
      <c r="A15391" s="519" t="s">
        <v>15448</v>
      </c>
      <c r="B15391" s="519" t="str">
        <f t="shared" si="240"/>
        <v>CRUZETA RETA,PARA ELETROCALHA PERFURADA OU LISA,400X50MM.FORNECIMENTO E COLOCACAO</v>
      </c>
      <c r="C15391" s="519" t="s">
        <v>44211</v>
      </c>
      <c r="D15391" s="519" t="s">
        <v>34273</v>
      </c>
      <c r="I15391" s="519" t="s">
        <v>5</v>
      </c>
      <c r="J15391" s="650">
        <v>188.84</v>
      </c>
    </row>
    <row r="15392" spans="1:10">
      <c r="A15392" s="519" t="s">
        <v>15449</v>
      </c>
      <c r="B15392" s="519" t="str">
        <f t="shared" si="240"/>
        <v>CRUZETA RETA,PARA ELETROCALHA PERFURADA OU LISA,400X50MM.FORNECIMENTO E COLOCACAO</v>
      </c>
      <c r="C15392" s="519" t="s">
        <v>44211</v>
      </c>
      <c r="D15392" s="519" t="s">
        <v>34273</v>
      </c>
      <c r="I15392" s="519" t="s">
        <v>5</v>
      </c>
      <c r="J15392" s="650">
        <v>186.13</v>
      </c>
    </row>
    <row r="15393" spans="1:10">
      <c r="A15393" s="519" t="s">
        <v>15450</v>
      </c>
      <c r="B15393" s="519" t="str">
        <f t="shared" si="240"/>
        <v>CRUZETA RETA,PARA ELETROCALHA PERFURADA OU LISA,100X75MM.FORNECIMENTO E COLOCACAO</v>
      </c>
      <c r="C15393" s="519" t="s">
        <v>44212</v>
      </c>
      <c r="D15393" s="519" t="s">
        <v>34273</v>
      </c>
      <c r="I15393" s="519" t="s">
        <v>5</v>
      </c>
      <c r="J15393" s="650">
        <v>55.02</v>
      </c>
    </row>
    <row r="15394" spans="1:10">
      <c r="A15394" s="519" t="s">
        <v>15451</v>
      </c>
      <c r="B15394" s="519" t="str">
        <f t="shared" si="240"/>
        <v>CRUZETA RETA,PARA ELETROCALHA PERFURADA OU LISA,100X75MM.FORNECIMENTO E COLOCACAO</v>
      </c>
      <c r="C15394" s="519" t="s">
        <v>44212</v>
      </c>
      <c r="D15394" s="519" t="s">
        <v>34273</v>
      </c>
      <c r="I15394" s="519" t="s">
        <v>5</v>
      </c>
      <c r="J15394" s="650">
        <v>52.31</v>
      </c>
    </row>
    <row r="15395" spans="1:10">
      <c r="A15395" s="519" t="s">
        <v>15452</v>
      </c>
      <c r="B15395" s="519" t="str">
        <f t="shared" si="240"/>
        <v>CRUZETA RETA,PARA ELETROCALHA PERFURADA OU LISA,150X75MM.FORNECIMENTO E COLOCACAO</v>
      </c>
      <c r="C15395" s="519" t="s">
        <v>44213</v>
      </c>
      <c r="D15395" s="519" t="s">
        <v>34273</v>
      </c>
      <c r="I15395" s="519" t="s">
        <v>5</v>
      </c>
      <c r="J15395" s="650">
        <v>66.180000000000007</v>
      </c>
    </row>
    <row r="15396" spans="1:10">
      <c r="A15396" s="519" t="s">
        <v>15453</v>
      </c>
      <c r="B15396" s="519" t="str">
        <f t="shared" si="240"/>
        <v>CRUZETA RETA,PARA ELETROCALHA PERFURADA OU LISA,150X75MM.FORNECIMENTO E COLOCACAO</v>
      </c>
      <c r="C15396" s="519" t="s">
        <v>44213</v>
      </c>
      <c r="D15396" s="519" t="s">
        <v>34273</v>
      </c>
      <c r="I15396" s="519" t="s">
        <v>5</v>
      </c>
      <c r="J15396" s="650">
        <v>63.47</v>
      </c>
    </row>
    <row r="15397" spans="1:10">
      <c r="A15397" s="519" t="s">
        <v>15454</v>
      </c>
      <c r="B15397" s="519" t="str">
        <f t="shared" si="240"/>
        <v>CRUZETA RETA,PARA ELETROCALHA PERFURADA OU LISA,200X75MM.FORNECIMENTO E COLOCACAO</v>
      </c>
      <c r="C15397" s="519" t="s">
        <v>44214</v>
      </c>
      <c r="D15397" s="519" t="s">
        <v>34273</v>
      </c>
      <c r="I15397" s="519" t="s">
        <v>5</v>
      </c>
      <c r="J15397" s="650">
        <v>70.41</v>
      </c>
    </row>
    <row r="15398" spans="1:10">
      <c r="A15398" s="519" t="s">
        <v>15455</v>
      </c>
      <c r="B15398" s="519" t="str">
        <f t="shared" si="240"/>
        <v>CRUZETA RETA,PARA ELETROCALHA PERFURADA OU LISA,200X75MM.FORNECIMENTO E COLOCACAO</v>
      </c>
      <c r="C15398" s="519" t="s">
        <v>44214</v>
      </c>
      <c r="D15398" s="519" t="s">
        <v>34273</v>
      </c>
      <c r="I15398" s="519" t="s">
        <v>5</v>
      </c>
      <c r="J15398" s="650">
        <v>67.7</v>
      </c>
    </row>
    <row r="15399" spans="1:10">
      <c r="A15399" s="519" t="s">
        <v>15456</v>
      </c>
      <c r="B15399" s="519" t="str">
        <f t="shared" si="240"/>
        <v>CRUZETA RETA,PARA ELETROCALHA PERFURADA OU LISA,300X75MM.FORNECIMENTO E COLOCACAO</v>
      </c>
      <c r="C15399" s="519" t="s">
        <v>44215</v>
      </c>
      <c r="D15399" s="519" t="s">
        <v>34273</v>
      </c>
      <c r="I15399" s="519" t="s">
        <v>5</v>
      </c>
      <c r="J15399" s="650">
        <v>84.09</v>
      </c>
    </row>
    <row r="15400" spans="1:10">
      <c r="A15400" s="519" t="s">
        <v>15457</v>
      </c>
      <c r="B15400" s="519" t="str">
        <f t="shared" si="240"/>
        <v>CRUZETA RETA,PARA ELETROCALHA PERFURADA OU LISA,300X75MM.FORNECIMENTO E COLOCACAO</v>
      </c>
      <c r="C15400" s="519" t="s">
        <v>44215</v>
      </c>
      <c r="D15400" s="519" t="s">
        <v>34273</v>
      </c>
      <c r="I15400" s="519" t="s">
        <v>5</v>
      </c>
      <c r="J15400" s="650">
        <v>81.38</v>
      </c>
    </row>
    <row r="15401" spans="1:10">
      <c r="A15401" s="519" t="s">
        <v>15458</v>
      </c>
      <c r="B15401" s="519" t="str">
        <f t="shared" si="240"/>
        <v>CRUZETA RETA,PARA ELETROCALHA PERFURADA OU LISA,400X75MM.FORNECIMENTO E COLOCACAO</v>
      </c>
      <c r="C15401" s="519" t="s">
        <v>44216</v>
      </c>
      <c r="D15401" s="519" t="s">
        <v>34273</v>
      </c>
      <c r="I15401" s="519" t="s">
        <v>5</v>
      </c>
      <c r="J15401" s="650">
        <v>198.07</v>
      </c>
    </row>
    <row r="15402" spans="1:10">
      <c r="A15402" s="519" t="s">
        <v>15459</v>
      </c>
      <c r="B15402" s="519" t="str">
        <f t="shared" si="240"/>
        <v>CRUZETA RETA,PARA ELETROCALHA PERFURADA OU LISA,400X75MM.FORNECIMENTO E COLOCACAO</v>
      </c>
      <c r="C15402" s="519" t="s">
        <v>44216</v>
      </c>
      <c r="D15402" s="519" t="s">
        <v>34273</v>
      </c>
      <c r="I15402" s="519" t="s">
        <v>5</v>
      </c>
      <c r="J15402" s="650">
        <v>195.36</v>
      </c>
    </row>
    <row r="15403" spans="1:10">
      <c r="A15403" s="519" t="s">
        <v>15460</v>
      </c>
      <c r="B15403" s="519" t="str">
        <f t="shared" si="240"/>
        <v>CRUZETA RETA,PARA ELETROCALHA PERFURADA OU LISA,100X100MM.FORNECIMENTO E COLOCACAO</v>
      </c>
      <c r="C15403" s="519" t="s">
        <v>44217</v>
      </c>
      <c r="D15403" s="519" t="s">
        <v>34297</v>
      </c>
      <c r="I15403" s="519" t="s">
        <v>5</v>
      </c>
      <c r="J15403" s="650">
        <v>58.94</v>
      </c>
    </row>
    <row r="15404" spans="1:10">
      <c r="A15404" s="519" t="s">
        <v>15461</v>
      </c>
      <c r="B15404" s="519" t="str">
        <f t="shared" si="240"/>
        <v>CRUZETA RETA,PARA ELETROCALHA PERFURADA OU LISA,100X100MM.FORNECIMENTO E COLOCACAO</v>
      </c>
      <c r="C15404" s="519" t="s">
        <v>44217</v>
      </c>
      <c r="D15404" s="519" t="s">
        <v>34297</v>
      </c>
      <c r="I15404" s="519" t="s">
        <v>5</v>
      </c>
      <c r="J15404" s="650">
        <v>56.23</v>
      </c>
    </row>
    <row r="15405" spans="1:10">
      <c r="A15405" s="519" t="s">
        <v>15462</v>
      </c>
      <c r="B15405" s="519" t="str">
        <f t="shared" si="240"/>
        <v>CRUZETA RETA,PARA ELETROCALHA PERFURADA OU LISA,150X100MM.FORNECIMENTO E COLOCACAO</v>
      </c>
      <c r="C15405" s="519" t="s">
        <v>44218</v>
      </c>
      <c r="D15405" s="519" t="s">
        <v>34297</v>
      </c>
      <c r="I15405" s="519" t="s">
        <v>5</v>
      </c>
      <c r="J15405" s="650">
        <v>66.180000000000007</v>
      </c>
    </row>
    <row r="15406" spans="1:10">
      <c r="A15406" s="519" t="s">
        <v>15463</v>
      </c>
      <c r="B15406" s="519" t="str">
        <f t="shared" si="240"/>
        <v>CRUZETA RETA,PARA ELETROCALHA PERFURADA OU LISA,150X100MM.FORNECIMENTO E COLOCACAO</v>
      </c>
      <c r="C15406" s="519" t="s">
        <v>44218</v>
      </c>
      <c r="D15406" s="519" t="s">
        <v>34297</v>
      </c>
      <c r="I15406" s="519" t="s">
        <v>5</v>
      </c>
      <c r="J15406" s="650">
        <v>63.47</v>
      </c>
    </row>
    <row r="15407" spans="1:10">
      <c r="A15407" s="519" t="s">
        <v>15464</v>
      </c>
      <c r="B15407" s="519" t="str">
        <f t="shared" si="240"/>
        <v>CRUZETA RETA,PARA ELETROCALHA PERFURADA OU LISA,200X100MM.FORNECIMENTO E COLOCACAO</v>
      </c>
      <c r="C15407" s="519" t="s">
        <v>44219</v>
      </c>
      <c r="D15407" s="519" t="s">
        <v>34297</v>
      </c>
      <c r="I15407" s="519" t="s">
        <v>5</v>
      </c>
      <c r="J15407" s="650">
        <v>74.930000000000007</v>
      </c>
    </row>
    <row r="15408" spans="1:10">
      <c r="A15408" s="519" t="s">
        <v>15465</v>
      </c>
      <c r="B15408" s="519" t="str">
        <f t="shared" si="240"/>
        <v>CRUZETA RETA,PARA ELETROCALHA PERFURADA OU LISA,200X100MM.FORNECIMENTO E COLOCACAO</v>
      </c>
      <c r="C15408" s="519" t="s">
        <v>44219</v>
      </c>
      <c r="D15408" s="519" t="s">
        <v>34297</v>
      </c>
      <c r="I15408" s="519" t="s">
        <v>5</v>
      </c>
      <c r="J15408" s="650">
        <v>72.22</v>
      </c>
    </row>
    <row r="15409" spans="1:10">
      <c r="A15409" s="519" t="s">
        <v>15466</v>
      </c>
      <c r="B15409" s="519" t="str">
        <f t="shared" si="240"/>
        <v>CRUZETA RETA,PARA ELETROCALHA PERFURADA OU LISA,300X100MM.FORNECIMENTO E COLOCACAO</v>
      </c>
      <c r="C15409" s="519" t="s">
        <v>44220</v>
      </c>
      <c r="D15409" s="519" t="s">
        <v>34297</v>
      </c>
      <c r="I15409" s="519" t="s">
        <v>5</v>
      </c>
      <c r="J15409" s="650">
        <v>95.02</v>
      </c>
    </row>
    <row r="15410" spans="1:10">
      <c r="A15410" s="519" t="s">
        <v>15467</v>
      </c>
      <c r="B15410" s="519" t="str">
        <f t="shared" si="240"/>
        <v>CRUZETA RETA,PARA ELETROCALHA PERFURADA OU LISA,300X100MM.FORNECIMENTO E COLOCACAO</v>
      </c>
      <c r="C15410" s="519" t="s">
        <v>44220</v>
      </c>
      <c r="D15410" s="519" t="s">
        <v>34297</v>
      </c>
      <c r="I15410" s="519" t="s">
        <v>5</v>
      </c>
      <c r="J15410" s="650">
        <v>92.31</v>
      </c>
    </row>
    <row r="15411" spans="1:10">
      <c r="A15411" s="519" t="s">
        <v>15468</v>
      </c>
      <c r="B15411" s="519" t="str">
        <f t="shared" si="240"/>
        <v>CRUZETA RETA,PARA ELETROCALHA PERFURADA OU LISA,400X100MM.FORNECIMENTO E COLOCACAO</v>
      </c>
      <c r="C15411" s="519" t="s">
        <v>44221</v>
      </c>
      <c r="D15411" s="519" t="s">
        <v>34297</v>
      </c>
      <c r="I15411" s="519" t="s">
        <v>5</v>
      </c>
      <c r="J15411" s="650">
        <v>139.53</v>
      </c>
    </row>
    <row r="15412" spans="1:10">
      <c r="A15412" s="519" t="s">
        <v>15469</v>
      </c>
      <c r="B15412" s="519" t="str">
        <f t="shared" si="240"/>
        <v>CRUZETA RETA,PARA ELETROCALHA PERFURADA OU LISA,400X100MM.FORNECIMENTO E COLOCACAO</v>
      </c>
      <c r="C15412" s="519" t="s">
        <v>44221</v>
      </c>
      <c r="D15412" s="519" t="s">
        <v>34297</v>
      </c>
      <c r="I15412" s="519" t="s">
        <v>5</v>
      </c>
      <c r="J15412" s="650">
        <v>136.82</v>
      </c>
    </row>
    <row r="15413" spans="1:10">
      <c r="A15413" s="519" t="s">
        <v>15470</v>
      </c>
      <c r="B15413" s="519" t="str">
        <f t="shared" si="240"/>
        <v>REDUCAO CONCENTRICA,PARA ELETROCALHA PERFURADA OU LISA,100X50MM.FORNECIMENTO E COLOCACAO</v>
      </c>
      <c r="C15413" s="519" t="s">
        <v>44222</v>
      </c>
      <c r="D15413" s="519" t="s">
        <v>44086</v>
      </c>
      <c r="I15413" s="519" t="s">
        <v>5</v>
      </c>
      <c r="J15413" s="650">
        <v>35.69</v>
      </c>
    </row>
    <row r="15414" spans="1:10">
      <c r="A15414" s="519" t="s">
        <v>15471</v>
      </c>
      <c r="B15414" s="519" t="str">
        <f t="shared" si="240"/>
        <v>REDUCAO CONCENTRICA,PARA ELETROCALHA PERFURADA OU LISA,100X50MM.FORNECIMENTO E COLOCACAO</v>
      </c>
      <c r="C15414" s="519" t="s">
        <v>44222</v>
      </c>
      <c r="D15414" s="519" t="s">
        <v>44086</v>
      </c>
      <c r="I15414" s="519" t="s">
        <v>5</v>
      </c>
      <c r="J15414" s="650">
        <v>32.979999999999997</v>
      </c>
    </row>
    <row r="15415" spans="1:10">
      <c r="A15415" s="519" t="s">
        <v>15472</v>
      </c>
      <c r="B15415" s="519" t="str">
        <f t="shared" si="240"/>
        <v>REDUCAO CONCENTRICA,PARA ELETROCALHA PERFURADA OU LISA,150X100MM.FORNECIMENTO E COLOCACAO</v>
      </c>
      <c r="C15415" s="519" t="s">
        <v>44223</v>
      </c>
      <c r="D15415" s="519" t="s">
        <v>44224</v>
      </c>
      <c r="I15415" s="519" t="s">
        <v>5</v>
      </c>
      <c r="J15415" s="650">
        <v>42.14</v>
      </c>
    </row>
    <row r="15416" spans="1:10">
      <c r="A15416" s="519" t="s">
        <v>15473</v>
      </c>
      <c r="B15416" s="519" t="str">
        <f t="shared" si="240"/>
        <v>REDUCAO CONCENTRICA,PARA ELETROCALHA PERFURADA OU LISA,150X100MM.FORNECIMENTO E COLOCACAO</v>
      </c>
      <c r="C15416" s="519" t="s">
        <v>44223</v>
      </c>
      <c r="D15416" s="519" t="s">
        <v>44224</v>
      </c>
      <c r="I15416" s="519" t="s">
        <v>5</v>
      </c>
      <c r="J15416" s="650">
        <v>39.43</v>
      </c>
    </row>
    <row r="15417" spans="1:10">
      <c r="A15417" s="519" t="s">
        <v>15474</v>
      </c>
      <c r="B15417" s="519" t="str">
        <f t="shared" si="240"/>
        <v>REDUCAO CONCENTRICA,PARA ELETROCALHA PERFURADA OU LISA,150X50MM.FORNECIMENTO E COLOCACAO</v>
      </c>
      <c r="C15417" s="519" t="s">
        <v>44225</v>
      </c>
      <c r="D15417" s="519" t="s">
        <v>44086</v>
      </c>
      <c r="I15417" s="519" t="s">
        <v>5</v>
      </c>
      <c r="J15417" s="650">
        <v>35.770000000000003</v>
      </c>
    </row>
    <row r="15418" spans="1:10">
      <c r="A15418" s="519" t="s">
        <v>15475</v>
      </c>
      <c r="B15418" s="519" t="str">
        <f t="shared" si="240"/>
        <v>REDUCAO CONCENTRICA,PARA ELETROCALHA PERFURADA OU LISA,150X50MM.FORNECIMENTO E COLOCACAO</v>
      </c>
      <c r="C15418" s="519" t="s">
        <v>44225</v>
      </c>
      <c r="D15418" s="519" t="s">
        <v>44086</v>
      </c>
      <c r="I15418" s="519" t="s">
        <v>5</v>
      </c>
      <c r="J15418" s="650">
        <v>33.06</v>
      </c>
    </row>
    <row r="15419" spans="1:10">
      <c r="A15419" s="519" t="s">
        <v>15476</v>
      </c>
      <c r="B15419" s="519" t="str">
        <f t="shared" si="240"/>
        <v>REDUCAO CONCENTRICA,PARA ELETROCALHA PERFURADA OU LISA,200X150MM.FORNECIMENTO E COLOCACAO</v>
      </c>
      <c r="C15419" s="519" t="s">
        <v>44226</v>
      </c>
      <c r="D15419" s="519" t="s">
        <v>44088</v>
      </c>
      <c r="I15419" s="519" t="s">
        <v>5</v>
      </c>
      <c r="J15419" s="650">
        <v>42.85</v>
      </c>
    </row>
    <row r="15420" spans="1:10">
      <c r="A15420" s="519" t="s">
        <v>15477</v>
      </c>
      <c r="B15420" s="519" t="str">
        <f t="shared" si="240"/>
        <v>REDUCAO CONCENTRICA,PARA ELETROCALHA PERFURADA OU LISA,200X150MM.FORNECIMENTO E COLOCACAO</v>
      </c>
      <c r="C15420" s="519" t="s">
        <v>44226</v>
      </c>
      <c r="D15420" s="519" t="s">
        <v>44088</v>
      </c>
      <c r="I15420" s="519" t="s">
        <v>5</v>
      </c>
      <c r="J15420" s="650">
        <v>40.14</v>
      </c>
    </row>
    <row r="15421" spans="1:10">
      <c r="A15421" s="519" t="s">
        <v>15478</v>
      </c>
      <c r="B15421" s="519" t="str">
        <f t="shared" si="240"/>
        <v>REDUCAO CONCENTRICA,PARA ELETROCALHA PERFURADA OU LISA,200X100MM.FORNECIMENTO E COLOCACAO</v>
      </c>
      <c r="C15421" s="519" t="s">
        <v>44226</v>
      </c>
      <c r="D15421" s="519" t="s">
        <v>44224</v>
      </c>
      <c r="I15421" s="519" t="s">
        <v>5</v>
      </c>
      <c r="J15421" s="650">
        <v>42.85</v>
      </c>
    </row>
    <row r="15422" spans="1:10">
      <c r="A15422" s="519" t="s">
        <v>15479</v>
      </c>
      <c r="B15422" s="519" t="str">
        <f t="shared" si="240"/>
        <v>REDUCAO CONCENTRICA,PARA ELETROCALHA PERFURADA OU LISA,200X100MM.FORNECIMENTO E COLOCACAO</v>
      </c>
      <c r="C15422" s="519" t="s">
        <v>44226</v>
      </c>
      <c r="D15422" s="519" t="s">
        <v>44224</v>
      </c>
      <c r="I15422" s="519" t="s">
        <v>5</v>
      </c>
      <c r="J15422" s="650">
        <v>40.14</v>
      </c>
    </row>
    <row r="15423" spans="1:10">
      <c r="A15423" s="519" t="s">
        <v>15480</v>
      </c>
      <c r="B15423" s="519" t="str">
        <f t="shared" si="240"/>
        <v>REDUCAO CONCENTRICA,PARA ELETROCALHA PERFURADA OU LISA,200X50MM.FORNECIMENTO E COLOCACAO</v>
      </c>
      <c r="C15423" s="519" t="s">
        <v>44227</v>
      </c>
      <c r="D15423" s="519" t="s">
        <v>44086</v>
      </c>
      <c r="I15423" s="519" t="s">
        <v>5</v>
      </c>
      <c r="J15423" s="650">
        <v>39.08</v>
      </c>
    </row>
    <row r="15424" spans="1:10">
      <c r="A15424" s="519" t="s">
        <v>15481</v>
      </c>
      <c r="B15424" s="519" t="str">
        <f t="shared" si="240"/>
        <v>REDUCAO CONCENTRICA,PARA ELETROCALHA PERFURADA OU LISA,200X50MM.FORNECIMENTO E COLOCACAO</v>
      </c>
      <c r="C15424" s="519" t="s">
        <v>44227</v>
      </c>
      <c r="D15424" s="519" t="s">
        <v>44086</v>
      </c>
      <c r="I15424" s="519" t="s">
        <v>5</v>
      </c>
      <c r="J15424" s="650">
        <v>36.369999999999997</v>
      </c>
    </row>
    <row r="15425" spans="1:10">
      <c r="A15425" s="519" t="s">
        <v>15482</v>
      </c>
      <c r="B15425" s="519" t="str">
        <f t="shared" si="240"/>
        <v>REDUCAO CONCENTRICA,PARA ELETROCALHA PERFURADA OU LISA,300X200MM.FORNECIMENTO E COLOCACAO</v>
      </c>
      <c r="C15425" s="519" t="s">
        <v>44228</v>
      </c>
      <c r="D15425" s="519" t="s">
        <v>44224</v>
      </c>
      <c r="I15425" s="519" t="s">
        <v>5</v>
      </c>
      <c r="J15425" s="650">
        <v>56.5</v>
      </c>
    </row>
    <row r="15426" spans="1:10">
      <c r="A15426" s="519" t="s">
        <v>15483</v>
      </c>
      <c r="B15426" s="519" t="str">
        <f t="shared" si="240"/>
        <v>REDUCAO CONCENTRICA,PARA ELETROCALHA PERFURADA OU LISA,300X200MM.FORNECIMENTO E COLOCACAO</v>
      </c>
      <c r="C15426" s="519" t="s">
        <v>44228</v>
      </c>
      <c r="D15426" s="519" t="s">
        <v>44224</v>
      </c>
      <c r="I15426" s="519" t="s">
        <v>5</v>
      </c>
      <c r="J15426" s="650">
        <v>53.79</v>
      </c>
    </row>
    <row r="15427" spans="1:10">
      <c r="A15427" s="519" t="s">
        <v>15484</v>
      </c>
      <c r="B15427" s="519" t="str">
        <f t="shared" si="240"/>
        <v>REDUCAO CONCENTRICA,PARA ELETROCALHA PERFURADA OU LISA,300X150MM.FORNECIMENTO E COLOCACAO</v>
      </c>
      <c r="C15427" s="519" t="s">
        <v>44229</v>
      </c>
      <c r="D15427" s="519" t="s">
        <v>44088</v>
      </c>
      <c r="I15427" s="519" t="s">
        <v>5</v>
      </c>
      <c r="J15427" s="650">
        <v>64.75</v>
      </c>
    </row>
    <row r="15428" spans="1:10">
      <c r="A15428" s="519" t="s">
        <v>15485</v>
      </c>
      <c r="B15428" s="519" t="str">
        <f t="shared" si="240"/>
        <v>REDUCAO CONCENTRICA,PARA ELETROCALHA PERFURADA OU LISA,300X150MM.FORNECIMENTO E COLOCACAO</v>
      </c>
      <c r="C15428" s="519" t="s">
        <v>44229</v>
      </c>
      <c r="D15428" s="519" t="s">
        <v>44088</v>
      </c>
      <c r="I15428" s="519" t="s">
        <v>5</v>
      </c>
      <c r="J15428" s="650">
        <v>62.04</v>
      </c>
    </row>
    <row r="15429" spans="1:10">
      <c r="A15429" s="519" t="s">
        <v>15486</v>
      </c>
      <c r="B15429" s="519" t="str">
        <f t="shared" si="240"/>
        <v>REDUCAO CONCENTRICA,PARA ELETROCALHA PERFURADA OU LISA,300X100MM.FORNECIMENTO E COLOCACAO</v>
      </c>
      <c r="C15429" s="519" t="s">
        <v>44229</v>
      </c>
      <c r="D15429" s="519" t="s">
        <v>44224</v>
      </c>
      <c r="I15429" s="519" t="s">
        <v>5</v>
      </c>
      <c r="J15429" s="650">
        <v>64.75</v>
      </c>
    </row>
    <row r="15430" spans="1:10">
      <c r="A15430" s="519" t="s">
        <v>15487</v>
      </c>
      <c r="B15430" s="519" t="str">
        <f t="shared" si="240"/>
        <v>REDUCAO CONCENTRICA,PARA ELETROCALHA PERFURADA OU LISA,300X100MM.FORNECIMENTO E COLOCACAO</v>
      </c>
      <c r="C15430" s="519" t="s">
        <v>44229</v>
      </c>
      <c r="D15430" s="519" t="s">
        <v>44224</v>
      </c>
      <c r="I15430" s="519" t="s">
        <v>5</v>
      </c>
      <c r="J15430" s="650">
        <v>62.04</v>
      </c>
    </row>
    <row r="15431" spans="1:10">
      <c r="A15431" s="519" t="s">
        <v>15488</v>
      </c>
      <c r="B15431" s="519" t="str">
        <f t="shared" si="240"/>
        <v>REDUCAO CONCENTRICA,PARA ELETROCALHA PERFURADA OU LISA,300X50MM.FORNECIMENTO E COLOCACAO</v>
      </c>
      <c r="C15431" s="519" t="s">
        <v>44230</v>
      </c>
      <c r="D15431" s="519" t="s">
        <v>44086</v>
      </c>
      <c r="I15431" s="519" t="s">
        <v>5</v>
      </c>
      <c r="J15431" s="650">
        <v>45.18</v>
      </c>
    </row>
    <row r="15432" spans="1:10">
      <c r="A15432" s="519" t="s">
        <v>15489</v>
      </c>
      <c r="B15432" s="519" t="str">
        <f t="shared" ref="B15432:B15495" si="241">C15432&amp;D15432&amp;E15432&amp;F15432&amp;G15432&amp;H15432</f>
        <v>REDUCAO CONCENTRICA,PARA ELETROCALHA PERFURADA OU LISA,300X50MM.FORNECIMENTO E COLOCACAO</v>
      </c>
      <c r="C15432" s="519" t="s">
        <v>44230</v>
      </c>
      <c r="D15432" s="519" t="s">
        <v>44086</v>
      </c>
      <c r="I15432" s="519" t="s">
        <v>5</v>
      </c>
      <c r="J15432" s="650">
        <v>42.47</v>
      </c>
    </row>
    <row r="15433" spans="1:10">
      <c r="A15433" s="519" t="s">
        <v>15490</v>
      </c>
      <c r="B15433" s="519" t="str">
        <f t="shared" si="241"/>
        <v>REDUCAO CONCENTRICA,PARA ELETROCALHA PERFURADA OU LISA,400X300MM.FORNECIMENTO E COLOCACAO</v>
      </c>
      <c r="C15433" s="519" t="s">
        <v>44231</v>
      </c>
      <c r="D15433" s="519" t="s">
        <v>44224</v>
      </c>
      <c r="I15433" s="519" t="s">
        <v>5</v>
      </c>
      <c r="J15433" s="650">
        <v>100.79</v>
      </c>
    </row>
    <row r="15434" spans="1:10">
      <c r="A15434" s="519" t="s">
        <v>15491</v>
      </c>
      <c r="B15434" s="519" t="str">
        <f t="shared" si="241"/>
        <v>REDUCAO CONCENTRICA,PARA ELETROCALHA PERFURADA OU LISA,400X300MM.FORNECIMENTO E COLOCACAO</v>
      </c>
      <c r="C15434" s="519" t="s">
        <v>44231</v>
      </c>
      <c r="D15434" s="519" t="s">
        <v>44224</v>
      </c>
      <c r="I15434" s="519" t="s">
        <v>5</v>
      </c>
      <c r="J15434" s="650">
        <v>98.08</v>
      </c>
    </row>
    <row r="15435" spans="1:10">
      <c r="A15435" s="519" t="s">
        <v>15492</v>
      </c>
      <c r="B15435" s="519" t="str">
        <f t="shared" si="241"/>
        <v>REDUCAO CONCENTRICA,PARA ELETROCALHA PERFURADA OU LISA,400X200MM.FORNECIMENTO E COLOCACAO</v>
      </c>
      <c r="C15435" s="519" t="s">
        <v>44232</v>
      </c>
      <c r="D15435" s="519" t="s">
        <v>44224</v>
      </c>
      <c r="I15435" s="519" t="s">
        <v>5</v>
      </c>
      <c r="J15435" s="650">
        <v>100.79</v>
      </c>
    </row>
    <row r="15436" spans="1:10">
      <c r="A15436" s="519" t="s">
        <v>15493</v>
      </c>
      <c r="B15436" s="519" t="str">
        <f t="shared" si="241"/>
        <v>REDUCAO CONCENTRICA,PARA ELETROCALHA PERFURADA OU LISA,400X200MM.FORNECIMENTO E COLOCACAO</v>
      </c>
      <c r="C15436" s="519" t="s">
        <v>44232</v>
      </c>
      <c r="D15436" s="519" t="s">
        <v>44224</v>
      </c>
      <c r="I15436" s="519" t="s">
        <v>5</v>
      </c>
      <c r="J15436" s="650">
        <v>98.08</v>
      </c>
    </row>
    <row r="15437" spans="1:10">
      <c r="A15437" s="519" t="s">
        <v>15494</v>
      </c>
      <c r="B15437" s="519" t="str">
        <f t="shared" si="241"/>
        <v>REDUCAO CONCENTRICA,PARA ELETROCALHA PERFURADA OU LISA,400X150MM.FORNECIMENTO E COLOCACAO</v>
      </c>
      <c r="C15437" s="519" t="s">
        <v>44233</v>
      </c>
      <c r="D15437" s="519" t="s">
        <v>44088</v>
      </c>
      <c r="I15437" s="519" t="s">
        <v>5</v>
      </c>
      <c r="J15437" s="650">
        <v>164.88</v>
      </c>
    </row>
    <row r="15438" spans="1:10">
      <c r="A15438" s="519" t="s">
        <v>15495</v>
      </c>
      <c r="B15438" s="519" t="str">
        <f t="shared" si="241"/>
        <v>REDUCAO CONCENTRICA,PARA ELETROCALHA PERFURADA OU LISA,400X150MM.FORNECIMENTO E COLOCACAO</v>
      </c>
      <c r="C15438" s="519" t="s">
        <v>44233</v>
      </c>
      <c r="D15438" s="519" t="s">
        <v>44088</v>
      </c>
      <c r="I15438" s="519" t="s">
        <v>5</v>
      </c>
      <c r="J15438" s="650">
        <v>162.16999999999999</v>
      </c>
    </row>
    <row r="15439" spans="1:10">
      <c r="A15439" s="519" t="s">
        <v>15496</v>
      </c>
      <c r="B15439" s="519" t="str">
        <f t="shared" si="241"/>
        <v>REDUCAO CONCENTRICA,PARA ELETROCALHA PERFURADA OU LISA,400X100MM.FORNECIMENTO E COLOCACAO</v>
      </c>
      <c r="C15439" s="519" t="s">
        <v>44233</v>
      </c>
      <c r="D15439" s="519" t="s">
        <v>44224</v>
      </c>
      <c r="I15439" s="519" t="s">
        <v>5</v>
      </c>
      <c r="J15439" s="650">
        <v>100.75</v>
      </c>
    </row>
    <row r="15440" spans="1:10">
      <c r="A15440" s="519" t="s">
        <v>15497</v>
      </c>
      <c r="B15440" s="519" t="str">
        <f t="shared" si="241"/>
        <v>REDUCAO CONCENTRICA,PARA ELETROCALHA PERFURADA OU LISA,400X100MM.FORNECIMENTO E COLOCACAO</v>
      </c>
      <c r="C15440" s="519" t="s">
        <v>44233</v>
      </c>
      <c r="D15440" s="519" t="s">
        <v>44224</v>
      </c>
      <c r="I15440" s="519" t="s">
        <v>5</v>
      </c>
      <c r="J15440" s="650">
        <v>98.04</v>
      </c>
    </row>
    <row r="15441" spans="1:10">
      <c r="A15441" s="519" t="s">
        <v>15498</v>
      </c>
      <c r="B15441" s="519" t="str">
        <f t="shared" si="241"/>
        <v>REDUCAO CONCENTRICA,PARA ELETROCALHA PERFURADA OU LISA,400X50MM.FORNECIMENTO E COLOCACAO</v>
      </c>
      <c r="C15441" s="519" t="s">
        <v>44234</v>
      </c>
      <c r="D15441" s="519" t="s">
        <v>44086</v>
      </c>
      <c r="I15441" s="519" t="s">
        <v>5</v>
      </c>
      <c r="J15441" s="650">
        <v>87.47</v>
      </c>
    </row>
    <row r="15442" spans="1:10">
      <c r="A15442" s="519" t="s">
        <v>15499</v>
      </c>
      <c r="B15442" s="519" t="str">
        <f t="shared" si="241"/>
        <v>REDUCAO CONCENTRICA,PARA ELETROCALHA PERFURADA OU LISA,400X50MM.FORNECIMENTO E COLOCACAO</v>
      </c>
      <c r="C15442" s="519" t="s">
        <v>44234</v>
      </c>
      <c r="D15442" s="519" t="s">
        <v>44086</v>
      </c>
      <c r="I15442" s="519" t="s">
        <v>5</v>
      </c>
      <c r="J15442" s="650">
        <v>84.76</v>
      </c>
    </row>
    <row r="15443" spans="1:10">
      <c r="A15443" s="519" t="s">
        <v>15500</v>
      </c>
      <c r="B15443" s="519" t="str">
        <f t="shared" si="241"/>
        <v>TE VERTICAL(SUBIDA),PARA ELETROCALHA PERFURADA OU LISA,50X50MM.FORNECIMENTO E COLOCACAO</v>
      </c>
      <c r="C15443" s="519" t="s">
        <v>44235</v>
      </c>
      <c r="D15443" s="519" t="s">
        <v>44143</v>
      </c>
      <c r="I15443" s="519" t="s">
        <v>5</v>
      </c>
      <c r="J15443" s="650">
        <v>46.33</v>
      </c>
    </row>
    <row r="15444" spans="1:10">
      <c r="A15444" s="519" t="s">
        <v>15501</v>
      </c>
      <c r="B15444" s="519" t="str">
        <f t="shared" si="241"/>
        <v>TE VERTICAL(SUBIDA),PARA ELETROCALHA PERFURADA OU LISA,50X50MM.FORNECIMENTO E COLOCACAO</v>
      </c>
      <c r="C15444" s="519" t="s">
        <v>44235</v>
      </c>
      <c r="D15444" s="519" t="s">
        <v>44143</v>
      </c>
      <c r="I15444" s="519" t="s">
        <v>5</v>
      </c>
      <c r="J15444" s="650">
        <v>43.62</v>
      </c>
    </row>
    <row r="15445" spans="1:10">
      <c r="A15445" s="519" t="s">
        <v>15502</v>
      </c>
      <c r="B15445" s="519" t="str">
        <f t="shared" si="241"/>
        <v>TE VERTICAL(SUBIDA),PARA ELETROCALHA PERFURADA OU LISA,100X50MM.FORNECIMENTO E COLOCACAO</v>
      </c>
      <c r="C15445" s="519" t="s">
        <v>44236</v>
      </c>
      <c r="D15445" s="519" t="s">
        <v>44086</v>
      </c>
      <c r="I15445" s="519" t="s">
        <v>5</v>
      </c>
      <c r="J15445" s="650">
        <v>46.39</v>
      </c>
    </row>
    <row r="15446" spans="1:10">
      <c r="A15446" s="519" t="s">
        <v>15503</v>
      </c>
      <c r="B15446" s="519" t="str">
        <f t="shared" si="241"/>
        <v>TE VERTICAL(SUBIDA),PARA ELETROCALHA PERFURADA OU LISA,100X50MM.FORNECIMENTO E COLOCACAO</v>
      </c>
      <c r="C15446" s="519" t="s">
        <v>44236</v>
      </c>
      <c r="D15446" s="519" t="s">
        <v>44086</v>
      </c>
      <c r="I15446" s="519" t="s">
        <v>5</v>
      </c>
      <c r="J15446" s="650">
        <v>43.68</v>
      </c>
    </row>
    <row r="15447" spans="1:10">
      <c r="A15447" s="519" t="s">
        <v>15504</v>
      </c>
      <c r="B15447" s="519" t="str">
        <f t="shared" si="241"/>
        <v>TE VERTICAL(SUBIDA),PARA ELETROCALHA PERFURADA OU LISA,150X50MM.FORNECIMENTO E COLOCACAO</v>
      </c>
      <c r="C15447" s="519" t="s">
        <v>44237</v>
      </c>
      <c r="D15447" s="519" t="s">
        <v>44086</v>
      </c>
      <c r="I15447" s="519" t="s">
        <v>5</v>
      </c>
      <c r="J15447" s="650">
        <v>50.73</v>
      </c>
    </row>
    <row r="15448" spans="1:10">
      <c r="A15448" s="519" t="s">
        <v>15505</v>
      </c>
      <c r="B15448" s="519" t="str">
        <f t="shared" si="241"/>
        <v>TE VERTICAL(SUBIDA),PARA ELETROCALHA PERFURADA OU LISA,150X50MM.FORNECIMENTO E COLOCACAO</v>
      </c>
      <c r="C15448" s="519" t="s">
        <v>44237</v>
      </c>
      <c r="D15448" s="519" t="s">
        <v>44086</v>
      </c>
      <c r="I15448" s="519" t="s">
        <v>5</v>
      </c>
      <c r="J15448" s="650">
        <v>48.02</v>
      </c>
    </row>
    <row r="15449" spans="1:10">
      <c r="A15449" s="519" t="s">
        <v>15506</v>
      </c>
      <c r="B15449" s="519" t="str">
        <f t="shared" si="241"/>
        <v>TE VERTICAL(SUBIDA),PARA ELETROCALHA PERFURADA OU LISA,200X50MM.FORNECIMENTO E COLOCACAO</v>
      </c>
      <c r="C15449" s="519" t="s">
        <v>44238</v>
      </c>
      <c r="D15449" s="519" t="s">
        <v>44086</v>
      </c>
      <c r="I15449" s="519" t="s">
        <v>5</v>
      </c>
      <c r="J15449" s="650">
        <v>52.58</v>
      </c>
    </row>
    <row r="15450" spans="1:10">
      <c r="A15450" s="519" t="s">
        <v>15507</v>
      </c>
      <c r="B15450" s="519" t="str">
        <f t="shared" si="241"/>
        <v>TE VERTICAL(SUBIDA),PARA ELETROCALHA PERFURADA OU LISA,200X50MM.FORNECIMENTO E COLOCACAO</v>
      </c>
      <c r="C15450" s="519" t="s">
        <v>44238</v>
      </c>
      <c r="D15450" s="519" t="s">
        <v>44086</v>
      </c>
      <c r="I15450" s="519" t="s">
        <v>5</v>
      </c>
      <c r="J15450" s="650">
        <v>49.87</v>
      </c>
    </row>
    <row r="15451" spans="1:10">
      <c r="A15451" s="519" t="s">
        <v>15508</v>
      </c>
      <c r="B15451" s="519" t="str">
        <f t="shared" si="241"/>
        <v>TE VERTICAL(SUBIDA),PARA ELETROCALHA PERFURADA OU LISA,300X50MM.FORNECIMENTO E COLOCACAO</v>
      </c>
      <c r="C15451" s="519" t="s">
        <v>44239</v>
      </c>
      <c r="D15451" s="519" t="s">
        <v>44086</v>
      </c>
      <c r="I15451" s="519" t="s">
        <v>5</v>
      </c>
      <c r="J15451" s="650">
        <v>73.209999999999994</v>
      </c>
    </row>
    <row r="15452" spans="1:10">
      <c r="A15452" s="519" t="s">
        <v>15509</v>
      </c>
      <c r="B15452" s="519" t="str">
        <f t="shared" si="241"/>
        <v>TE VERTICAL(SUBIDA),PARA ELETROCALHA PERFURADA OU LISA,300X50MM.FORNECIMENTO E COLOCACAO</v>
      </c>
      <c r="C15452" s="519" t="s">
        <v>44239</v>
      </c>
      <c r="D15452" s="519" t="s">
        <v>44086</v>
      </c>
      <c r="I15452" s="519" t="s">
        <v>5</v>
      </c>
      <c r="J15452" s="650">
        <v>70.5</v>
      </c>
    </row>
    <row r="15453" spans="1:10">
      <c r="A15453" s="519" t="s">
        <v>15510</v>
      </c>
      <c r="B15453" s="519" t="str">
        <f t="shared" si="241"/>
        <v>TE VERTICAL(SUBIDA),PARA ELETROCALHA PERFURADA OU LISA,400X50MM.FORNECIMENTO E COLOCACAO</v>
      </c>
      <c r="C15453" s="519" t="s">
        <v>44240</v>
      </c>
      <c r="D15453" s="519" t="s">
        <v>44086</v>
      </c>
      <c r="I15453" s="519" t="s">
        <v>5</v>
      </c>
      <c r="J15453" s="650">
        <v>119.76</v>
      </c>
    </row>
    <row r="15454" spans="1:10">
      <c r="A15454" s="519" t="s">
        <v>15511</v>
      </c>
      <c r="B15454" s="519" t="str">
        <f t="shared" si="241"/>
        <v>TE VERTICAL(SUBIDA),PARA ELETROCALHA PERFURADA OU LISA,400X50MM.FORNECIMENTO E COLOCACAO</v>
      </c>
      <c r="C15454" s="519" t="s">
        <v>44240</v>
      </c>
      <c r="D15454" s="519" t="s">
        <v>44086</v>
      </c>
      <c r="I15454" s="519" t="s">
        <v>5</v>
      </c>
      <c r="J15454" s="650">
        <v>117.05</v>
      </c>
    </row>
    <row r="15455" spans="1:10">
      <c r="A15455" s="519" t="s">
        <v>15512</v>
      </c>
      <c r="B15455" s="519" t="str">
        <f t="shared" si="241"/>
        <v>TE VERTICAL(SUBIDA),PARA ELETROCALHA PERFURADA OU LISA,100X75MM.FORNECIMENTO E COLOCACAO</v>
      </c>
      <c r="C15455" s="519" t="s">
        <v>44241</v>
      </c>
      <c r="D15455" s="519" t="s">
        <v>44242</v>
      </c>
      <c r="I15455" s="519" t="s">
        <v>5</v>
      </c>
      <c r="J15455" s="650">
        <v>54.05</v>
      </c>
    </row>
    <row r="15456" spans="1:10">
      <c r="A15456" s="519" t="s">
        <v>15513</v>
      </c>
      <c r="B15456" s="519" t="str">
        <f t="shared" si="241"/>
        <v>TE VERTICAL(SUBIDA),PARA ELETROCALHA PERFURADA OU LISA,100X75MM.FORNECIMENTO E COLOCACAO</v>
      </c>
      <c r="C15456" s="519" t="s">
        <v>44241</v>
      </c>
      <c r="D15456" s="519" t="s">
        <v>44242</v>
      </c>
      <c r="I15456" s="519" t="s">
        <v>5</v>
      </c>
      <c r="J15456" s="650">
        <v>51.34</v>
      </c>
    </row>
    <row r="15457" spans="1:10">
      <c r="A15457" s="519" t="s">
        <v>15514</v>
      </c>
      <c r="B15457" s="519" t="str">
        <f t="shared" si="241"/>
        <v>TE VERTICAL(SUBIDA),PARA ELETROCALHA PERFURADA OU LISA,150X75MM.FORNECIMENTO E COLOCACAO</v>
      </c>
      <c r="C15457" s="519" t="s">
        <v>44243</v>
      </c>
      <c r="D15457" s="519" t="s">
        <v>44242</v>
      </c>
      <c r="I15457" s="519" t="s">
        <v>5</v>
      </c>
      <c r="J15457" s="650">
        <v>54.22</v>
      </c>
    </row>
    <row r="15458" spans="1:10">
      <c r="A15458" s="519" t="s">
        <v>15515</v>
      </c>
      <c r="B15458" s="519" t="str">
        <f t="shared" si="241"/>
        <v>TE VERTICAL(SUBIDA),PARA ELETROCALHA PERFURADA OU LISA,150X75MM.FORNECIMENTO E COLOCACAO</v>
      </c>
      <c r="C15458" s="519" t="s">
        <v>44243</v>
      </c>
      <c r="D15458" s="519" t="s">
        <v>44242</v>
      </c>
      <c r="I15458" s="519" t="s">
        <v>5</v>
      </c>
      <c r="J15458" s="650">
        <v>51.51</v>
      </c>
    </row>
    <row r="15459" spans="1:10">
      <c r="A15459" s="519" t="s">
        <v>15516</v>
      </c>
      <c r="B15459" s="519" t="str">
        <f t="shared" si="241"/>
        <v>TE VERTICAL(SUBIDA),PARA ELETROCALHA PERFURADA OU LISA,200X75MM.FORNECIMENTO E COLOCACAO</v>
      </c>
      <c r="C15459" s="519" t="s">
        <v>44244</v>
      </c>
      <c r="D15459" s="519" t="s">
        <v>44242</v>
      </c>
      <c r="I15459" s="519" t="s">
        <v>5</v>
      </c>
      <c r="J15459" s="650">
        <v>80.459999999999994</v>
      </c>
    </row>
    <row r="15460" spans="1:10">
      <c r="A15460" s="519" t="s">
        <v>15517</v>
      </c>
      <c r="B15460" s="519" t="str">
        <f t="shared" si="241"/>
        <v>TE VERTICAL(SUBIDA),PARA ELETROCALHA PERFURADA OU LISA,200X75MM.FORNECIMENTO E COLOCACAO</v>
      </c>
      <c r="C15460" s="519" t="s">
        <v>44244</v>
      </c>
      <c r="D15460" s="519" t="s">
        <v>44242</v>
      </c>
      <c r="I15460" s="519" t="s">
        <v>5</v>
      </c>
      <c r="J15460" s="650">
        <v>77.75</v>
      </c>
    </row>
    <row r="15461" spans="1:10">
      <c r="A15461" s="519" t="s">
        <v>15518</v>
      </c>
      <c r="B15461" s="519" t="str">
        <f t="shared" si="241"/>
        <v>TE VERTICAL(SUBIDA),PARA ELETROCALHA PERFURADA OU LISA,300X75MM.FORNECIMENTO E COLOCACAO</v>
      </c>
      <c r="C15461" s="519" t="s">
        <v>44245</v>
      </c>
      <c r="D15461" s="519" t="s">
        <v>44242</v>
      </c>
      <c r="I15461" s="519" t="s">
        <v>5</v>
      </c>
      <c r="J15461" s="650">
        <v>78.150000000000006</v>
      </c>
    </row>
    <row r="15462" spans="1:10">
      <c r="A15462" s="519" t="s">
        <v>15519</v>
      </c>
      <c r="B15462" s="519" t="str">
        <f t="shared" si="241"/>
        <v>TE VERTICAL(SUBIDA),PARA ELETROCALHA PERFURADA OU LISA,300X75MM.FORNECIMENTO E COLOCACAO</v>
      </c>
      <c r="C15462" s="519" t="s">
        <v>44245</v>
      </c>
      <c r="D15462" s="519" t="s">
        <v>44242</v>
      </c>
      <c r="I15462" s="519" t="s">
        <v>5</v>
      </c>
      <c r="J15462" s="650">
        <v>75.44</v>
      </c>
    </row>
    <row r="15463" spans="1:10">
      <c r="A15463" s="519" t="s">
        <v>15520</v>
      </c>
      <c r="B15463" s="519" t="str">
        <f t="shared" si="241"/>
        <v>TE VERTICAL(SUBIDA),PARA ELETROCALHA PERFURADA OU LISA,400X75MM.FORNECIMENTO E COLOCACAO</v>
      </c>
      <c r="C15463" s="519" t="s">
        <v>44246</v>
      </c>
      <c r="D15463" s="519" t="s">
        <v>44242</v>
      </c>
      <c r="I15463" s="519" t="s">
        <v>5</v>
      </c>
      <c r="J15463" s="650">
        <v>137.91999999999999</v>
      </c>
    </row>
    <row r="15464" spans="1:10">
      <c r="A15464" s="519" t="s">
        <v>15521</v>
      </c>
      <c r="B15464" s="519" t="str">
        <f t="shared" si="241"/>
        <v>TE VERTICAL(SUBIDA),PARA ELETROCALHA PERFURADA OU LISA,400X75MM.FORNECIMENTO E COLOCACAO</v>
      </c>
      <c r="C15464" s="519" t="s">
        <v>44246</v>
      </c>
      <c r="D15464" s="519" t="s">
        <v>44242</v>
      </c>
      <c r="I15464" s="519" t="s">
        <v>5</v>
      </c>
      <c r="J15464" s="650">
        <v>135.21</v>
      </c>
    </row>
    <row r="15465" spans="1:10">
      <c r="A15465" s="519" t="s">
        <v>15522</v>
      </c>
      <c r="B15465" s="519" t="str">
        <f t="shared" si="241"/>
        <v>TE VERTICAL(SUBIDA),PARA ELETROCALHA PERFURADA OU LISA,100X100MM.FORNECIMENTO E COLOCACAO</v>
      </c>
      <c r="C15465" s="519" t="s">
        <v>44247</v>
      </c>
      <c r="D15465" s="519" t="s">
        <v>44224</v>
      </c>
      <c r="I15465" s="519" t="s">
        <v>5</v>
      </c>
      <c r="J15465" s="650">
        <v>52.82</v>
      </c>
    </row>
    <row r="15466" spans="1:10">
      <c r="A15466" s="519" t="s">
        <v>15523</v>
      </c>
      <c r="B15466" s="519" t="str">
        <f t="shared" si="241"/>
        <v>TE VERTICAL(SUBIDA),PARA ELETROCALHA PERFURADA OU LISA,100X100MM.FORNECIMENTO E COLOCACAO</v>
      </c>
      <c r="C15466" s="519" t="s">
        <v>44247</v>
      </c>
      <c r="D15466" s="519" t="s">
        <v>44224</v>
      </c>
      <c r="I15466" s="519" t="s">
        <v>5</v>
      </c>
      <c r="J15466" s="650">
        <v>50.11</v>
      </c>
    </row>
    <row r="15467" spans="1:10">
      <c r="A15467" s="519" t="s">
        <v>15524</v>
      </c>
      <c r="B15467" s="519" t="str">
        <f t="shared" si="241"/>
        <v>TE VERTICAL(SUBIDA),PARA ELETROCALHA PERFURADA OU LISA,150X100MM.FORNECIMENTO E COLOCACAO</v>
      </c>
      <c r="C15467" s="519" t="s">
        <v>44248</v>
      </c>
      <c r="D15467" s="519" t="s">
        <v>44224</v>
      </c>
      <c r="I15467" s="519" t="s">
        <v>5</v>
      </c>
      <c r="J15467" s="650">
        <v>57.93</v>
      </c>
    </row>
    <row r="15468" spans="1:10">
      <c r="A15468" s="519" t="s">
        <v>15525</v>
      </c>
      <c r="B15468" s="519" t="str">
        <f t="shared" si="241"/>
        <v>TE VERTICAL(SUBIDA),PARA ELETROCALHA PERFURADA OU LISA,150X100MM.FORNECIMENTO E COLOCACAO</v>
      </c>
      <c r="C15468" s="519" t="s">
        <v>44248</v>
      </c>
      <c r="D15468" s="519" t="s">
        <v>44224</v>
      </c>
      <c r="I15468" s="519" t="s">
        <v>5</v>
      </c>
      <c r="J15468" s="650">
        <v>55.22</v>
      </c>
    </row>
    <row r="15469" spans="1:10">
      <c r="A15469" s="519" t="s">
        <v>15526</v>
      </c>
      <c r="B15469" s="519" t="str">
        <f t="shared" si="241"/>
        <v>TE VERTICAL(SUBIDA),PARA ELETROCALHA PERFURADA OU LISA,200X100MM.FORNECIMENTO E COLOCACAO</v>
      </c>
      <c r="C15469" s="519" t="s">
        <v>44249</v>
      </c>
      <c r="D15469" s="519" t="s">
        <v>44224</v>
      </c>
      <c r="I15469" s="519" t="s">
        <v>5</v>
      </c>
      <c r="J15469" s="650">
        <v>63.35</v>
      </c>
    </row>
    <row r="15470" spans="1:10">
      <c r="A15470" s="519" t="s">
        <v>15527</v>
      </c>
      <c r="B15470" s="519" t="str">
        <f t="shared" si="241"/>
        <v>TE VERTICAL(SUBIDA),PARA ELETROCALHA PERFURADA OU LISA,200X100MM.FORNECIMENTO E COLOCACAO</v>
      </c>
      <c r="C15470" s="519" t="s">
        <v>44249</v>
      </c>
      <c r="D15470" s="519" t="s">
        <v>44224</v>
      </c>
      <c r="I15470" s="519" t="s">
        <v>5</v>
      </c>
      <c r="J15470" s="650">
        <v>60.64</v>
      </c>
    </row>
    <row r="15471" spans="1:10">
      <c r="A15471" s="519" t="s">
        <v>15528</v>
      </c>
      <c r="B15471" s="519" t="str">
        <f t="shared" si="241"/>
        <v>TE VERTICAL(SUBIDA),PARA ELETROCALHA PERFURADA OU LISA,300X100MM.FORNECIMENTO E COLOCACAO</v>
      </c>
      <c r="C15471" s="519" t="s">
        <v>44250</v>
      </c>
      <c r="D15471" s="519" t="s">
        <v>44224</v>
      </c>
      <c r="I15471" s="519" t="s">
        <v>5</v>
      </c>
      <c r="J15471" s="650">
        <v>68.17</v>
      </c>
    </row>
    <row r="15472" spans="1:10">
      <c r="A15472" s="519" t="s">
        <v>15529</v>
      </c>
      <c r="B15472" s="519" t="str">
        <f t="shared" si="241"/>
        <v>TE VERTICAL(SUBIDA),PARA ELETROCALHA PERFURADA OU LISA,300X100MM.FORNECIMENTO E COLOCACAO</v>
      </c>
      <c r="C15472" s="519" t="s">
        <v>44250</v>
      </c>
      <c r="D15472" s="519" t="s">
        <v>44224</v>
      </c>
      <c r="I15472" s="519" t="s">
        <v>5</v>
      </c>
      <c r="J15472" s="650">
        <v>65.459999999999994</v>
      </c>
    </row>
    <row r="15473" spans="1:10">
      <c r="A15473" s="519" t="s">
        <v>15530</v>
      </c>
      <c r="B15473" s="519" t="str">
        <f t="shared" si="241"/>
        <v>TE VERTICAL(SUBIDA),PARA ELETROCALHA PERFURADA OU LISA,400X100MM.FORNECIMENTO E COLOCACAO</v>
      </c>
      <c r="C15473" s="519" t="s">
        <v>44251</v>
      </c>
      <c r="D15473" s="519" t="s">
        <v>44224</v>
      </c>
      <c r="I15473" s="519" t="s">
        <v>5</v>
      </c>
      <c r="J15473" s="650">
        <v>119.76</v>
      </c>
    </row>
    <row r="15474" spans="1:10">
      <c r="A15474" s="519" t="s">
        <v>15531</v>
      </c>
      <c r="B15474" s="519" t="str">
        <f t="shared" si="241"/>
        <v>TE VERTICAL(SUBIDA),PARA ELETROCALHA PERFURADA OU LISA,400X100MM.FORNECIMENTO E COLOCACAO</v>
      </c>
      <c r="C15474" s="519" t="s">
        <v>44251</v>
      </c>
      <c r="D15474" s="519" t="s">
        <v>44224</v>
      </c>
      <c r="I15474" s="519" t="s">
        <v>5</v>
      </c>
      <c r="J15474" s="650">
        <v>117.05</v>
      </c>
    </row>
    <row r="15475" spans="1:10">
      <c r="A15475" s="519" t="s">
        <v>15532</v>
      </c>
      <c r="B15475" s="519" t="str">
        <f t="shared" si="241"/>
        <v>TE VERTICAL(DESCIDA),PARA ELETROCALHA PERFURADA OU LISA,50X50MM.FORNECIMENTO E COLOCACAO</v>
      </c>
      <c r="C15475" s="519" t="s">
        <v>44252</v>
      </c>
      <c r="D15475" s="519" t="s">
        <v>44086</v>
      </c>
      <c r="I15475" s="519" t="s">
        <v>5</v>
      </c>
      <c r="J15475" s="650">
        <v>50.6</v>
      </c>
    </row>
    <row r="15476" spans="1:10">
      <c r="A15476" s="519" t="s">
        <v>15533</v>
      </c>
      <c r="B15476" s="519" t="str">
        <f t="shared" si="241"/>
        <v>TE VERTICAL(DESCIDA),PARA ELETROCALHA PERFURADA OU LISA,50X50MM.FORNECIMENTO E COLOCACAO</v>
      </c>
      <c r="C15476" s="519" t="s">
        <v>44252</v>
      </c>
      <c r="D15476" s="519" t="s">
        <v>44086</v>
      </c>
      <c r="I15476" s="519" t="s">
        <v>5</v>
      </c>
      <c r="J15476" s="650">
        <v>47.89</v>
      </c>
    </row>
    <row r="15477" spans="1:10">
      <c r="A15477" s="519" t="s">
        <v>15534</v>
      </c>
      <c r="B15477" s="519" t="str">
        <f t="shared" si="241"/>
        <v>TE VERTICAL(DESCIDA),PARA ELETROCALHA PERFURADA OU LISA,100X50MM.FORNECIMENTO E COLOCACAO</v>
      </c>
      <c r="C15477" s="519" t="s">
        <v>44253</v>
      </c>
      <c r="D15477" s="519" t="s">
        <v>44088</v>
      </c>
      <c r="I15477" s="519" t="s">
        <v>5</v>
      </c>
      <c r="J15477" s="650">
        <v>52.88</v>
      </c>
    </row>
    <row r="15478" spans="1:10">
      <c r="A15478" s="519" t="s">
        <v>15535</v>
      </c>
      <c r="B15478" s="519" t="str">
        <f t="shared" si="241"/>
        <v>TE VERTICAL(DESCIDA),PARA ELETROCALHA PERFURADA OU LISA,100X50MM.FORNECIMENTO E COLOCACAO</v>
      </c>
      <c r="C15478" s="519" t="s">
        <v>44253</v>
      </c>
      <c r="D15478" s="519" t="s">
        <v>44088</v>
      </c>
      <c r="I15478" s="519" t="s">
        <v>5</v>
      </c>
      <c r="J15478" s="650">
        <v>50.17</v>
      </c>
    </row>
    <row r="15479" spans="1:10">
      <c r="A15479" s="519" t="s">
        <v>15536</v>
      </c>
      <c r="B15479" s="519" t="str">
        <f t="shared" si="241"/>
        <v>TE VERTICAL(DESCIDA),PARA ELETROCALHA PERFURADA OU LISA,150X50MM.FORNECIMENTO E COLOCACAO</v>
      </c>
      <c r="C15479" s="519" t="s">
        <v>44254</v>
      </c>
      <c r="D15479" s="519" t="s">
        <v>44088</v>
      </c>
      <c r="I15479" s="519" t="s">
        <v>5</v>
      </c>
      <c r="J15479" s="650">
        <v>80.540000000000006</v>
      </c>
    </row>
    <row r="15480" spans="1:10">
      <c r="A15480" s="519" t="s">
        <v>15537</v>
      </c>
      <c r="B15480" s="519" t="str">
        <f t="shared" si="241"/>
        <v>TE VERTICAL(DESCIDA),PARA ELETROCALHA PERFURADA OU LISA,150X50MM.FORNECIMENTO E COLOCACAO</v>
      </c>
      <c r="C15480" s="519" t="s">
        <v>44254</v>
      </c>
      <c r="D15480" s="519" t="s">
        <v>44088</v>
      </c>
      <c r="I15480" s="519" t="s">
        <v>5</v>
      </c>
      <c r="J15480" s="650">
        <v>77.83</v>
      </c>
    </row>
    <row r="15481" spans="1:10">
      <c r="A15481" s="519" t="s">
        <v>15538</v>
      </c>
      <c r="B15481" s="519" t="str">
        <f t="shared" si="241"/>
        <v>TE VERTICAL(DESCIDA),PARA ELETROCALHA PERFURADA OU LISA,200X50MM.FORNECIMENTO E COLOCACAO</v>
      </c>
      <c r="C15481" s="519" t="s">
        <v>44255</v>
      </c>
      <c r="D15481" s="519" t="s">
        <v>44088</v>
      </c>
      <c r="I15481" s="519" t="s">
        <v>5</v>
      </c>
      <c r="J15481" s="650">
        <v>88.89</v>
      </c>
    </row>
    <row r="15482" spans="1:10">
      <c r="A15482" s="519" t="s">
        <v>15539</v>
      </c>
      <c r="B15482" s="519" t="str">
        <f t="shared" si="241"/>
        <v>TE VERTICAL(DESCIDA),PARA ELETROCALHA PERFURADA OU LISA,200X50MM.FORNECIMENTO E COLOCACAO</v>
      </c>
      <c r="C15482" s="519" t="s">
        <v>44255</v>
      </c>
      <c r="D15482" s="519" t="s">
        <v>44088</v>
      </c>
      <c r="I15482" s="519" t="s">
        <v>5</v>
      </c>
      <c r="J15482" s="650">
        <v>86.18</v>
      </c>
    </row>
    <row r="15483" spans="1:10">
      <c r="A15483" s="519" t="s">
        <v>15540</v>
      </c>
      <c r="B15483" s="519" t="str">
        <f t="shared" si="241"/>
        <v>TE VERTICAL(DESCIDA),PARA ELETROCALHA PERFURADA OU LISA,300X50MM.FORNECIMENTO E COLOCACAO</v>
      </c>
      <c r="C15483" s="519" t="s">
        <v>44256</v>
      </c>
      <c r="D15483" s="519" t="s">
        <v>44088</v>
      </c>
      <c r="I15483" s="519" t="s">
        <v>5</v>
      </c>
      <c r="J15483" s="650">
        <v>90.73</v>
      </c>
    </row>
    <row r="15484" spans="1:10">
      <c r="A15484" s="519" t="s">
        <v>15541</v>
      </c>
      <c r="B15484" s="519" t="str">
        <f t="shared" si="241"/>
        <v>TE VERTICAL(DESCIDA),PARA ELETROCALHA PERFURADA OU LISA,300X50MM.FORNECIMENTO E COLOCACAO</v>
      </c>
      <c r="C15484" s="519" t="s">
        <v>44256</v>
      </c>
      <c r="D15484" s="519" t="s">
        <v>44088</v>
      </c>
      <c r="I15484" s="519" t="s">
        <v>5</v>
      </c>
      <c r="J15484" s="650">
        <v>88.02</v>
      </c>
    </row>
    <row r="15485" spans="1:10">
      <c r="A15485" s="519" t="s">
        <v>15542</v>
      </c>
      <c r="B15485" s="519" t="str">
        <f t="shared" si="241"/>
        <v>TE VERTICAL(DESCIDA),PARA ELETROCALHA PERFURADA OU LISA,400X50MM.FORNECIMENTO E COLOCACAO</v>
      </c>
      <c r="C15485" s="519" t="s">
        <v>44257</v>
      </c>
      <c r="D15485" s="519" t="s">
        <v>44088</v>
      </c>
      <c r="I15485" s="519" t="s">
        <v>5</v>
      </c>
      <c r="J15485" s="650">
        <v>123.19</v>
      </c>
    </row>
    <row r="15486" spans="1:10">
      <c r="A15486" s="519" t="s">
        <v>15543</v>
      </c>
      <c r="B15486" s="519" t="str">
        <f t="shared" si="241"/>
        <v>TE VERTICAL(DESCIDA),PARA ELETROCALHA PERFURADA OU LISA,400X50MM.FORNECIMENTO E COLOCACAO</v>
      </c>
      <c r="C15486" s="519" t="s">
        <v>44257</v>
      </c>
      <c r="D15486" s="519" t="s">
        <v>44088</v>
      </c>
      <c r="I15486" s="519" t="s">
        <v>5</v>
      </c>
      <c r="J15486" s="650">
        <v>120.48</v>
      </c>
    </row>
    <row r="15487" spans="1:10">
      <c r="A15487" s="519" t="s">
        <v>15544</v>
      </c>
      <c r="B15487" s="519" t="str">
        <f t="shared" si="241"/>
        <v>TE VERTICAL(DESCIDA),PARA ELETROCALHA PERFURADA OU LISA,100X75MM.FORNECIMENTO E COLOCACAO</v>
      </c>
      <c r="C15487" s="519" t="s">
        <v>44253</v>
      </c>
      <c r="D15487" s="519" t="s">
        <v>44093</v>
      </c>
      <c r="I15487" s="519" t="s">
        <v>5</v>
      </c>
      <c r="J15487" s="650">
        <v>69.36</v>
      </c>
    </row>
    <row r="15488" spans="1:10">
      <c r="A15488" s="519" t="s">
        <v>15545</v>
      </c>
      <c r="B15488" s="519" t="str">
        <f t="shared" si="241"/>
        <v>TE VERTICAL(DESCIDA),PARA ELETROCALHA PERFURADA OU LISA,100X75MM.FORNECIMENTO E COLOCACAO</v>
      </c>
      <c r="C15488" s="519" t="s">
        <v>44253</v>
      </c>
      <c r="D15488" s="519" t="s">
        <v>44093</v>
      </c>
      <c r="I15488" s="519" t="s">
        <v>5</v>
      </c>
      <c r="J15488" s="650">
        <v>66.650000000000006</v>
      </c>
    </row>
    <row r="15489" spans="1:10">
      <c r="A15489" s="519" t="s">
        <v>15546</v>
      </c>
      <c r="B15489" s="519" t="str">
        <f t="shared" si="241"/>
        <v>TE VERTICAL(DESCIDA),PARA ELETROCALHA PERFURADA OU LISA,150X75MM.FORNECIMENTO E COLOCACAO</v>
      </c>
      <c r="C15489" s="519" t="s">
        <v>44254</v>
      </c>
      <c r="D15489" s="519" t="s">
        <v>44093</v>
      </c>
      <c r="I15489" s="519" t="s">
        <v>5</v>
      </c>
      <c r="J15489" s="650">
        <v>74.92</v>
      </c>
    </row>
    <row r="15490" spans="1:10">
      <c r="A15490" s="519" t="s">
        <v>15547</v>
      </c>
      <c r="B15490" s="519" t="str">
        <f t="shared" si="241"/>
        <v>TE VERTICAL(DESCIDA),PARA ELETROCALHA PERFURADA OU LISA,150X75MM.FORNECIMENTO E COLOCACAO</v>
      </c>
      <c r="C15490" s="519" t="s">
        <v>44254</v>
      </c>
      <c r="D15490" s="519" t="s">
        <v>44093</v>
      </c>
      <c r="I15490" s="519" t="s">
        <v>5</v>
      </c>
      <c r="J15490" s="650">
        <v>72.209999999999994</v>
      </c>
    </row>
    <row r="15491" spans="1:10">
      <c r="A15491" s="519" t="s">
        <v>15548</v>
      </c>
      <c r="B15491" s="519" t="str">
        <f t="shared" si="241"/>
        <v>TE VERTICAL(DESCIDA),PARA ELETROCALHA PERFURADA OU LISA,200X75MM.FORNECIMENTO E COLOCACAO</v>
      </c>
      <c r="C15491" s="519" t="s">
        <v>44255</v>
      </c>
      <c r="D15491" s="519" t="s">
        <v>44093</v>
      </c>
      <c r="I15491" s="519" t="s">
        <v>5</v>
      </c>
      <c r="J15491" s="650">
        <v>80.78</v>
      </c>
    </row>
    <row r="15492" spans="1:10">
      <c r="A15492" s="519" t="s">
        <v>15549</v>
      </c>
      <c r="B15492" s="519" t="str">
        <f t="shared" si="241"/>
        <v>TE VERTICAL(DESCIDA),PARA ELETROCALHA PERFURADA OU LISA,200X75MM.FORNECIMENTO E COLOCACAO</v>
      </c>
      <c r="C15492" s="519" t="s">
        <v>44255</v>
      </c>
      <c r="D15492" s="519" t="s">
        <v>44093</v>
      </c>
      <c r="I15492" s="519" t="s">
        <v>5</v>
      </c>
      <c r="J15492" s="650">
        <v>78.069999999999993</v>
      </c>
    </row>
    <row r="15493" spans="1:10">
      <c r="A15493" s="519" t="s">
        <v>15550</v>
      </c>
      <c r="B15493" s="519" t="str">
        <f t="shared" si="241"/>
        <v>TE VERTICAL(DESCIDA),PARA ELETROCALHA PERFURADA OU LISA,300X75MM.FORNECIMENTO E COLOCACAO</v>
      </c>
      <c r="C15493" s="519" t="s">
        <v>44256</v>
      </c>
      <c r="D15493" s="519" t="s">
        <v>44093</v>
      </c>
      <c r="I15493" s="519" t="s">
        <v>5</v>
      </c>
      <c r="J15493" s="650">
        <v>82</v>
      </c>
    </row>
    <row r="15494" spans="1:10">
      <c r="A15494" s="519" t="s">
        <v>15551</v>
      </c>
      <c r="B15494" s="519" t="str">
        <f t="shared" si="241"/>
        <v>TE VERTICAL(DESCIDA),PARA ELETROCALHA PERFURADA OU LISA,300X75MM.FORNECIMENTO E COLOCACAO</v>
      </c>
      <c r="C15494" s="519" t="s">
        <v>44256</v>
      </c>
      <c r="D15494" s="519" t="s">
        <v>44093</v>
      </c>
      <c r="I15494" s="519" t="s">
        <v>5</v>
      </c>
      <c r="J15494" s="650">
        <v>79.290000000000006</v>
      </c>
    </row>
    <row r="15495" spans="1:10">
      <c r="A15495" s="519" t="s">
        <v>15552</v>
      </c>
      <c r="B15495" s="519" t="str">
        <f t="shared" si="241"/>
        <v>TE VERTICAL(DESCIDA),PARA ELETROCALHA PERFURADA OU LISA,400X75MM.FORNECIMENTO E COLOCACAO</v>
      </c>
      <c r="C15495" s="519" t="s">
        <v>44257</v>
      </c>
      <c r="D15495" s="519" t="s">
        <v>44093</v>
      </c>
      <c r="I15495" s="519" t="s">
        <v>5</v>
      </c>
      <c r="J15495" s="650">
        <v>137.91999999999999</v>
      </c>
    </row>
    <row r="15496" spans="1:10">
      <c r="A15496" s="519" t="s">
        <v>15553</v>
      </c>
      <c r="B15496" s="519" t="str">
        <f t="shared" ref="B15496:B15559" si="242">C15496&amp;D15496&amp;E15496&amp;F15496&amp;G15496&amp;H15496</f>
        <v>TE VERTICAL(DESCIDA),PARA ELETROCALHA PERFURADA OU LISA,400X75MM.FORNECIMENTO E COLOCACAO</v>
      </c>
      <c r="C15496" s="519" t="s">
        <v>44257</v>
      </c>
      <c r="D15496" s="519" t="s">
        <v>44093</v>
      </c>
      <c r="I15496" s="519" t="s">
        <v>5</v>
      </c>
      <c r="J15496" s="650">
        <v>135.21</v>
      </c>
    </row>
    <row r="15497" spans="1:10">
      <c r="A15497" s="519" t="s">
        <v>15554</v>
      </c>
      <c r="B15497" s="519" t="str">
        <f t="shared" si="242"/>
        <v>TE VERTICAL(DESCIDA),PARA ELETROCALHA PERFURADA OU LISA,100X100MM.FORNECIMENTO E COLOCACAO</v>
      </c>
      <c r="C15497" s="519" t="s">
        <v>44253</v>
      </c>
      <c r="D15497" s="519" t="s">
        <v>44094</v>
      </c>
      <c r="I15497" s="519" t="s">
        <v>5</v>
      </c>
      <c r="J15497" s="650">
        <v>61.18</v>
      </c>
    </row>
    <row r="15498" spans="1:10">
      <c r="A15498" s="519" t="s">
        <v>15555</v>
      </c>
      <c r="B15498" s="519" t="str">
        <f t="shared" si="242"/>
        <v>TE VERTICAL(DESCIDA),PARA ELETROCALHA PERFURADA OU LISA,100X100MM.FORNECIMENTO E COLOCACAO</v>
      </c>
      <c r="C15498" s="519" t="s">
        <v>44253</v>
      </c>
      <c r="D15498" s="519" t="s">
        <v>44094</v>
      </c>
      <c r="I15498" s="519" t="s">
        <v>5</v>
      </c>
      <c r="J15498" s="650">
        <v>58.47</v>
      </c>
    </row>
    <row r="15499" spans="1:10">
      <c r="A15499" s="519" t="s">
        <v>15556</v>
      </c>
      <c r="B15499" s="519" t="str">
        <f t="shared" si="242"/>
        <v>TE VERTICAL(DESCIDA),PARA ELETROCALHA PERFURADA OU LISA,150X100MM.FORNECIMENTO E COLOCACAO</v>
      </c>
      <c r="C15499" s="519" t="s">
        <v>44254</v>
      </c>
      <c r="D15499" s="519" t="s">
        <v>44094</v>
      </c>
      <c r="I15499" s="519" t="s">
        <v>5</v>
      </c>
      <c r="J15499" s="650">
        <v>81.03</v>
      </c>
    </row>
    <row r="15500" spans="1:10">
      <c r="A15500" s="519" t="s">
        <v>15557</v>
      </c>
      <c r="B15500" s="519" t="str">
        <f t="shared" si="242"/>
        <v>TE VERTICAL(DESCIDA),PARA ELETROCALHA PERFURADA OU LISA,150X100MM.FORNECIMENTO E COLOCACAO</v>
      </c>
      <c r="C15500" s="519" t="s">
        <v>44254</v>
      </c>
      <c r="D15500" s="519" t="s">
        <v>44094</v>
      </c>
      <c r="I15500" s="519" t="s">
        <v>5</v>
      </c>
      <c r="J15500" s="650">
        <v>78.319999999999993</v>
      </c>
    </row>
    <row r="15501" spans="1:10">
      <c r="A15501" s="519" t="s">
        <v>15558</v>
      </c>
      <c r="B15501" s="519" t="str">
        <f t="shared" si="242"/>
        <v>TE VERTICAL(DESCIDA),PARA ELETROCALHA PERFURADA OU LISA,200X100MM.FORNECIMENTO E COLOCACAO</v>
      </c>
      <c r="C15501" s="519" t="s">
        <v>44255</v>
      </c>
      <c r="D15501" s="519" t="s">
        <v>44094</v>
      </c>
      <c r="I15501" s="519" t="s">
        <v>5</v>
      </c>
      <c r="J15501" s="650">
        <v>101.66</v>
      </c>
    </row>
    <row r="15502" spans="1:10">
      <c r="A15502" s="519" t="s">
        <v>15559</v>
      </c>
      <c r="B15502" s="519" t="str">
        <f t="shared" si="242"/>
        <v>TE VERTICAL(DESCIDA),PARA ELETROCALHA PERFURADA OU LISA,200X100MM.FORNECIMENTO E COLOCACAO</v>
      </c>
      <c r="C15502" s="519" t="s">
        <v>44255</v>
      </c>
      <c r="D15502" s="519" t="s">
        <v>44094</v>
      </c>
      <c r="I15502" s="519" t="s">
        <v>5</v>
      </c>
      <c r="J15502" s="650">
        <v>98.95</v>
      </c>
    </row>
    <row r="15503" spans="1:10">
      <c r="A15503" s="519" t="s">
        <v>15560</v>
      </c>
      <c r="B15503" s="519" t="str">
        <f t="shared" si="242"/>
        <v>TE VERTICAL(DESCIDA),PARA ELETROCALHA PERFURADA OU LISA,300X100MM.FORNECIMENTO E COLOCACAO</v>
      </c>
      <c r="C15503" s="519" t="s">
        <v>44256</v>
      </c>
      <c r="D15503" s="519" t="s">
        <v>44094</v>
      </c>
      <c r="I15503" s="519" t="s">
        <v>5</v>
      </c>
      <c r="J15503" s="650">
        <v>85.52</v>
      </c>
    </row>
    <row r="15504" spans="1:10">
      <c r="A15504" s="519" t="s">
        <v>15561</v>
      </c>
      <c r="B15504" s="519" t="str">
        <f t="shared" si="242"/>
        <v>TE VERTICAL(DESCIDA),PARA ELETROCALHA PERFURADA OU LISA,300X100MM.FORNECIMENTO E COLOCACAO</v>
      </c>
      <c r="C15504" s="519" t="s">
        <v>44256</v>
      </c>
      <c r="D15504" s="519" t="s">
        <v>44094</v>
      </c>
      <c r="I15504" s="519" t="s">
        <v>5</v>
      </c>
      <c r="J15504" s="650">
        <v>82.81</v>
      </c>
    </row>
    <row r="15505" spans="1:10">
      <c r="A15505" s="519" t="s">
        <v>15562</v>
      </c>
      <c r="B15505" s="519" t="str">
        <f t="shared" si="242"/>
        <v>TE VERTICAL(DESCIDA),PARA ELETROCALHA PERFURADA OU LISA,400X100MM.FORNECIMENTO E COLOCACAO</v>
      </c>
      <c r="C15505" s="519" t="s">
        <v>44257</v>
      </c>
      <c r="D15505" s="519" t="s">
        <v>44094</v>
      </c>
      <c r="I15505" s="519" t="s">
        <v>5</v>
      </c>
      <c r="J15505" s="650">
        <v>137.91999999999999</v>
      </c>
    </row>
    <row r="15506" spans="1:10">
      <c r="A15506" s="519" t="s">
        <v>15563</v>
      </c>
      <c r="B15506" s="519" t="str">
        <f t="shared" si="242"/>
        <v>TE VERTICAL(DESCIDA),PARA ELETROCALHA PERFURADA OU LISA,400X100MM.FORNECIMENTO E COLOCACAO</v>
      </c>
      <c r="C15506" s="519" t="s">
        <v>44257</v>
      </c>
      <c r="D15506" s="519" t="s">
        <v>44094</v>
      </c>
      <c r="I15506" s="519" t="s">
        <v>5</v>
      </c>
      <c r="J15506" s="650">
        <v>135.21</v>
      </c>
    </row>
    <row r="15507" spans="1:10">
      <c r="A15507" s="519" t="s">
        <v>15564</v>
      </c>
      <c r="B15507" s="519" t="str">
        <f t="shared" si="242"/>
        <v>TERMINAL DE FECHAMENTO LISO,PARA ELETROCALHA PERFURADA OU LISA,50X50MM.FORNECIMENTO E COLOCACAO</v>
      </c>
      <c r="C15507" s="519" t="s">
        <v>44258</v>
      </c>
      <c r="D15507" s="519" t="s">
        <v>44259</v>
      </c>
      <c r="I15507" s="519" t="s">
        <v>5</v>
      </c>
      <c r="J15507" s="650">
        <v>10.09</v>
      </c>
    </row>
    <row r="15508" spans="1:10">
      <c r="A15508" s="519" t="s">
        <v>15565</v>
      </c>
      <c r="B15508" s="519" t="str">
        <f t="shared" si="242"/>
        <v>TERMINAL DE FECHAMENTO LISO,PARA ELETROCALHA PERFURADA OU LISA,50X50MM.FORNECIMENTO E COLOCACAO</v>
      </c>
      <c r="C15508" s="519" t="s">
        <v>44258</v>
      </c>
      <c r="D15508" s="519" t="s">
        <v>44259</v>
      </c>
      <c r="I15508" s="519" t="s">
        <v>5</v>
      </c>
      <c r="J15508" s="650">
        <v>9.01</v>
      </c>
    </row>
    <row r="15509" spans="1:10">
      <c r="A15509" s="519" t="s">
        <v>15566</v>
      </c>
      <c r="B15509" s="519" t="str">
        <f t="shared" si="242"/>
        <v>TERMINAL DE FECHAMENTO LISO,PARA ELETROCALHA PERFURADA OU LISA,100X50MM.FORNECIMENTO E COLOCACAO</v>
      </c>
      <c r="C15509" s="519" t="s">
        <v>44258</v>
      </c>
      <c r="D15509" s="519" t="s">
        <v>44260</v>
      </c>
      <c r="I15509" s="519" t="s">
        <v>5</v>
      </c>
      <c r="J15509" s="650">
        <v>10.27</v>
      </c>
    </row>
    <row r="15510" spans="1:10">
      <c r="A15510" s="519" t="s">
        <v>15567</v>
      </c>
      <c r="B15510" s="519" t="str">
        <f t="shared" si="242"/>
        <v>TERMINAL DE FECHAMENTO LISO,PARA ELETROCALHA PERFURADA OU LISA,100X50MM.FORNECIMENTO E COLOCACAO</v>
      </c>
      <c r="C15510" s="519" t="s">
        <v>44258</v>
      </c>
      <c r="D15510" s="519" t="s">
        <v>44260</v>
      </c>
      <c r="I15510" s="519" t="s">
        <v>5</v>
      </c>
      <c r="J15510" s="650">
        <v>9.19</v>
      </c>
    </row>
    <row r="15511" spans="1:10">
      <c r="A15511" s="519" t="s">
        <v>15568</v>
      </c>
      <c r="B15511" s="519" t="str">
        <f t="shared" si="242"/>
        <v>TERMINAL DE FECHAMENTO LISO,PARA ELETROCALHA PERFURADA OU LISA,150X50MM.FORNECIMENTO E COLOCACAO</v>
      </c>
      <c r="C15511" s="519" t="s">
        <v>44258</v>
      </c>
      <c r="D15511" s="519" t="s">
        <v>44261</v>
      </c>
      <c r="I15511" s="519" t="s">
        <v>5</v>
      </c>
      <c r="J15511" s="650">
        <v>10.92</v>
      </c>
    </row>
    <row r="15512" spans="1:10">
      <c r="A15512" s="519" t="s">
        <v>15569</v>
      </c>
      <c r="B15512" s="519" t="str">
        <f t="shared" si="242"/>
        <v>TERMINAL DE FECHAMENTO LISO,PARA ELETROCALHA PERFURADA OU LISA,150X50MM.FORNECIMENTO E COLOCACAO</v>
      </c>
      <c r="C15512" s="519" t="s">
        <v>44258</v>
      </c>
      <c r="D15512" s="519" t="s">
        <v>44261</v>
      </c>
      <c r="I15512" s="519" t="s">
        <v>5</v>
      </c>
      <c r="J15512" s="650">
        <v>9.84</v>
      </c>
    </row>
    <row r="15513" spans="1:10">
      <c r="A15513" s="519" t="s">
        <v>15570</v>
      </c>
      <c r="B15513" s="519" t="str">
        <f t="shared" si="242"/>
        <v>TERMINAL DE FECHAMENTO LISO,PARA ELETROCALHA PERFURADA OU LISA,200X50MM.FORNECIMENTO E COLOCACAO</v>
      </c>
      <c r="C15513" s="519" t="s">
        <v>44258</v>
      </c>
      <c r="D15513" s="519" t="s">
        <v>44262</v>
      </c>
      <c r="I15513" s="519" t="s">
        <v>5</v>
      </c>
      <c r="J15513" s="650">
        <v>12.79</v>
      </c>
    </row>
    <row r="15514" spans="1:10">
      <c r="A15514" s="519" t="s">
        <v>15571</v>
      </c>
      <c r="B15514" s="519" t="str">
        <f t="shared" si="242"/>
        <v>TERMINAL DE FECHAMENTO LISO,PARA ELETROCALHA PERFURADA OU LISA,200X50MM.FORNECIMENTO E COLOCACAO</v>
      </c>
      <c r="C15514" s="519" t="s">
        <v>44258</v>
      </c>
      <c r="D15514" s="519" t="s">
        <v>44262</v>
      </c>
      <c r="I15514" s="519" t="s">
        <v>5</v>
      </c>
      <c r="J15514" s="650">
        <v>11.71</v>
      </c>
    </row>
    <row r="15515" spans="1:10">
      <c r="A15515" s="519" t="s">
        <v>15572</v>
      </c>
      <c r="B15515" s="519" t="str">
        <f t="shared" si="242"/>
        <v>TERMINAL DE FECHAMENTO LISO,PARA ELETROCALHA PERFURADA OU LISA,300X50MM.FORNECIMENTO E COLOCACAO</v>
      </c>
      <c r="C15515" s="519" t="s">
        <v>44258</v>
      </c>
      <c r="D15515" s="519" t="s">
        <v>44263</v>
      </c>
      <c r="I15515" s="519" t="s">
        <v>5</v>
      </c>
      <c r="J15515" s="650">
        <v>12.62</v>
      </c>
    </row>
    <row r="15516" spans="1:10">
      <c r="A15516" s="519" t="s">
        <v>15573</v>
      </c>
      <c r="B15516" s="519" t="str">
        <f t="shared" si="242"/>
        <v>TERMINAL DE FECHAMENTO LISO,PARA ELETROCALHA PERFURADA OU LISA,300X50MM.FORNECIMENTO E COLOCACAO</v>
      </c>
      <c r="C15516" s="519" t="s">
        <v>44258</v>
      </c>
      <c r="D15516" s="519" t="s">
        <v>44263</v>
      </c>
      <c r="I15516" s="519" t="s">
        <v>5</v>
      </c>
      <c r="J15516" s="650">
        <v>11.54</v>
      </c>
    </row>
    <row r="15517" spans="1:10">
      <c r="A15517" s="519" t="s">
        <v>15574</v>
      </c>
      <c r="B15517" s="519" t="str">
        <f t="shared" si="242"/>
        <v>TERMINAL DE FECHAMENTO LISO,PARA ELETROCALHA PERFURADA OU LISA,400X50MM.FORNECIMENTO E COLOCACAO</v>
      </c>
      <c r="C15517" s="519" t="s">
        <v>44258</v>
      </c>
      <c r="D15517" s="519" t="s">
        <v>44264</v>
      </c>
      <c r="I15517" s="519" t="s">
        <v>5</v>
      </c>
      <c r="J15517" s="650">
        <v>13.17</v>
      </c>
    </row>
    <row r="15518" spans="1:10">
      <c r="A15518" s="519" t="s">
        <v>15575</v>
      </c>
      <c r="B15518" s="519" t="str">
        <f t="shared" si="242"/>
        <v>TERMINAL DE FECHAMENTO LISO,PARA ELETROCALHA PERFURADA OU LISA,400X50MM.FORNECIMENTO E COLOCACAO</v>
      </c>
      <c r="C15518" s="519" t="s">
        <v>44258</v>
      </c>
      <c r="D15518" s="519" t="s">
        <v>44264</v>
      </c>
      <c r="I15518" s="519" t="s">
        <v>5</v>
      </c>
      <c r="J15518" s="650">
        <v>12.09</v>
      </c>
    </row>
    <row r="15519" spans="1:10">
      <c r="A15519" s="519" t="s">
        <v>15576</v>
      </c>
      <c r="B15519" s="519" t="str">
        <f t="shared" si="242"/>
        <v>TERMINAL DE FECHAMENTO LISO,PARA ELETROCALHA PERFURADA OU LISA,100X75MM.FORNECIMENTO E COLOCACAO</v>
      </c>
      <c r="C15519" s="519" t="s">
        <v>44258</v>
      </c>
      <c r="D15519" s="519" t="s">
        <v>44265</v>
      </c>
      <c r="I15519" s="519" t="s">
        <v>5</v>
      </c>
      <c r="J15519" s="650">
        <v>10.8</v>
      </c>
    </row>
    <row r="15520" spans="1:10">
      <c r="A15520" s="519" t="s">
        <v>15577</v>
      </c>
      <c r="B15520" s="519" t="str">
        <f t="shared" si="242"/>
        <v>TERMINAL DE FECHAMENTO LISO,PARA ELETROCALHA PERFURADA OU LISA,100X75MM.FORNECIMENTO E COLOCACAO</v>
      </c>
      <c r="C15520" s="519" t="s">
        <v>44258</v>
      </c>
      <c r="D15520" s="519" t="s">
        <v>44265</v>
      </c>
      <c r="I15520" s="519" t="s">
        <v>5</v>
      </c>
      <c r="J15520" s="650">
        <v>9.7200000000000006</v>
      </c>
    </row>
    <row r="15521" spans="1:10">
      <c r="A15521" s="519" t="s">
        <v>15578</v>
      </c>
      <c r="B15521" s="519" t="str">
        <f t="shared" si="242"/>
        <v>TERMINAL DE FECHAMENTO LISO,PARA ELETROCALHA PERFURADA OU LISA,150X75MM.FORNECIMENTO E COLOCACAO</v>
      </c>
      <c r="C15521" s="519" t="s">
        <v>44258</v>
      </c>
      <c r="D15521" s="519" t="s">
        <v>44266</v>
      </c>
      <c r="I15521" s="519" t="s">
        <v>5</v>
      </c>
      <c r="J15521" s="650">
        <v>11.54</v>
      </c>
    </row>
    <row r="15522" spans="1:10">
      <c r="A15522" s="519" t="s">
        <v>15579</v>
      </c>
      <c r="B15522" s="519" t="str">
        <f t="shared" si="242"/>
        <v>TERMINAL DE FECHAMENTO LISO,PARA ELETROCALHA PERFURADA OU LISA,150X75MM.FORNECIMENTO E COLOCACAO</v>
      </c>
      <c r="C15522" s="519" t="s">
        <v>44258</v>
      </c>
      <c r="D15522" s="519" t="s">
        <v>44266</v>
      </c>
      <c r="I15522" s="519" t="s">
        <v>5</v>
      </c>
      <c r="J15522" s="650">
        <v>10.46</v>
      </c>
    </row>
    <row r="15523" spans="1:10">
      <c r="A15523" s="519" t="s">
        <v>15580</v>
      </c>
      <c r="B15523" s="519" t="str">
        <f t="shared" si="242"/>
        <v>TERMINAL DE FECHAMENTO LISO,PARA ELETROCALHA PERFURADA OU LISA,200X75MM.FORNECIMENTO E COLOCACAO</v>
      </c>
      <c r="C15523" s="519" t="s">
        <v>44258</v>
      </c>
      <c r="D15523" s="519" t="s">
        <v>44267</v>
      </c>
      <c r="I15523" s="519" t="s">
        <v>5</v>
      </c>
      <c r="J15523" s="650">
        <v>11.99</v>
      </c>
    </row>
    <row r="15524" spans="1:10">
      <c r="A15524" s="519" t="s">
        <v>15581</v>
      </c>
      <c r="B15524" s="519" t="str">
        <f t="shared" si="242"/>
        <v>TERMINAL DE FECHAMENTO LISO,PARA ELETROCALHA PERFURADA OU LISA,200X75MM.FORNECIMENTO E COLOCACAO</v>
      </c>
      <c r="C15524" s="519" t="s">
        <v>44258</v>
      </c>
      <c r="D15524" s="519" t="s">
        <v>44267</v>
      </c>
      <c r="I15524" s="519" t="s">
        <v>5</v>
      </c>
      <c r="J15524" s="650">
        <v>10.91</v>
      </c>
    </row>
    <row r="15525" spans="1:10">
      <c r="A15525" s="519" t="s">
        <v>15582</v>
      </c>
      <c r="B15525" s="519" t="str">
        <f t="shared" si="242"/>
        <v>TERMINAL DE FECHAMENTO LISO,PARA ELETROCALHA PERFURADA OU LISA,300X75MM.FORNECIMENTO E COLOCACAO</v>
      </c>
      <c r="C15525" s="519" t="s">
        <v>44258</v>
      </c>
      <c r="D15525" s="519" t="s">
        <v>44268</v>
      </c>
      <c r="I15525" s="519" t="s">
        <v>5</v>
      </c>
      <c r="J15525" s="650">
        <v>13.65</v>
      </c>
    </row>
    <row r="15526" spans="1:10">
      <c r="A15526" s="519" t="s">
        <v>15583</v>
      </c>
      <c r="B15526" s="519" t="str">
        <f t="shared" si="242"/>
        <v>TERMINAL DE FECHAMENTO LISO,PARA ELETROCALHA PERFURADA OU LISA,300X75MM.FORNECIMENTO E COLOCACAO</v>
      </c>
      <c r="C15526" s="519" t="s">
        <v>44258</v>
      </c>
      <c r="D15526" s="519" t="s">
        <v>44268</v>
      </c>
      <c r="I15526" s="519" t="s">
        <v>5</v>
      </c>
      <c r="J15526" s="650">
        <v>12.57</v>
      </c>
    </row>
    <row r="15527" spans="1:10">
      <c r="A15527" s="519" t="s">
        <v>15584</v>
      </c>
      <c r="B15527" s="519" t="str">
        <f t="shared" si="242"/>
        <v>TERMINAL DE FECHAMENTO LISO,PARA ELETROCALHA PERFURADA OU LISA,400X75MM.FORNECIMENTO E COLOCACAO</v>
      </c>
      <c r="C15527" s="519" t="s">
        <v>44258</v>
      </c>
      <c r="D15527" s="519" t="s">
        <v>44269</v>
      </c>
      <c r="I15527" s="519" t="s">
        <v>5</v>
      </c>
      <c r="J15527" s="650">
        <v>17.149999999999999</v>
      </c>
    </row>
    <row r="15528" spans="1:10">
      <c r="A15528" s="519" t="s">
        <v>15585</v>
      </c>
      <c r="B15528" s="519" t="str">
        <f t="shared" si="242"/>
        <v>TERMINAL DE FECHAMENTO LISO,PARA ELETROCALHA PERFURADA OU LISA,400X75MM.FORNECIMENTO E COLOCACAO</v>
      </c>
      <c r="C15528" s="519" t="s">
        <v>44258</v>
      </c>
      <c r="D15528" s="519" t="s">
        <v>44269</v>
      </c>
      <c r="I15528" s="519" t="s">
        <v>5</v>
      </c>
      <c r="J15528" s="650">
        <v>16.07</v>
      </c>
    </row>
    <row r="15529" spans="1:10">
      <c r="A15529" s="519" t="s">
        <v>15586</v>
      </c>
      <c r="B15529" s="519" t="str">
        <f t="shared" si="242"/>
        <v>TERMINAL DE FECHAMENTO LISO,PARA ELETROCALHA PERFURADA OU LISA,100X100MM.FORNECIMENTO E COLOCACAO</v>
      </c>
      <c r="C15529" s="519" t="s">
        <v>44258</v>
      </c>
      <c r="D15529" s="519" t="s">
        <v>44270</v>
      </c>
      <c r="I15529" s="519" t="s">
        <v>5</v>
      </c>
      <c r="J15529" s="650">
        <v>11.6</v>
      </c>
    </row>
    <row r="15530" spans="1:10">
      <c r="A15530" s="519" t="s">
        <v>15587</v>
      </c>
      <c r="B15530" s="519" t="str">
        <f t="shared" si="242"/>
        <v>TERMINAL DE FECHAMENTO LISO,PARA ELETROCALHA PERFURADA OU LISA,100X100MM.FORNECIMENTO E COLOCACAO</v>
      </c>
      <c r="C15530" s="519" t="s">
        <v>44258</v>
      </c>
      <c r="D15530" s="519" t="s">
        <v>44270</v>
      </c>
      <c r="I15530" s="519" t="s">
        <v>5</v>
      </c>
      <c r="J15530" s="650">
        <v>10.52</v>
      </c>
    </row>
    <row r="15531" spans="1:10">
      <c r="A15531" s="519" t="s">
        <v>15588</v>
      </c>
      <c r="B15531" s="519" t="str">
        <f t="shared" si="242"/>
        <v>TERMINAL DE FECHAMENTO LISO,PARA ELETROCALHA PERFURADA OU LISA,150X100MM.FORNECIMENTO E COLOCACAO</v>
      </c>
      <c r="C15531" s="519" t="s">
        <v>44258</v>
      </c>
      <c r="D15531" s="519" t="s">
        <v>44271</v>
      </c>
      <c r="I15531" s="519" t="s">
        <v>5</v>
      </c>
      <c r="J15531" s="650">
        <v>12.19</v>
      </c>
    </row>
    <row r="15532" spans="1:10">
      <c r="A15532" s="519" t="s">
        <v>15589</v>
      </c>
      <c r="B15532" s="519" t="str">
        <f t="shared" si="242"/>
        <v>TERMINAL DE FECHAMENTO LISO,PARA ELETROCALHA PERFURADA OU LISA,150X100MM.FORNECIMENTO E COLOCACAO</v>
      </c>
      <c r="C15532" s="519" t="s">
        <v>44258</v>
      </c>
      <c r="D15532" s="519" t="s">
        <v>44271</v>
      </c>
      <c r="I15532" s="519" t="s">
        <v>5</v>
      </c>
      <c r="J15532" s="650">
        <v>11.11</v>
      </c>
    </row>
    <row r="15533" spans="1:10">
      <c r="A15533" s="519" t="s">
        <v>15590</v>
      </c>
      <c r="B15533" s="519" t="str">
        <f t="shared" si="242"/>
        <v>TERMINAL DE FECHAMENTO LISO,PARA ELETROCALHA PERFURADA OU LISA,200X100MM.FORNECIMENTO E COLOCACAO</v>
      </c>
      <c r="C15533" s="519" t="s">
        <v>44258</v>
      </c>
      <c r="D15533" s="519" t="s">
        <v>44272</v>
      </c>
      <c r="I15533" s="519" t="s">
        <v>5</v>
      </c>
      <c r="J15533" s="650">
        <v>13.07</v>
      </c>
    </row>
    <row r="15534" spans="1:10">
      <c r="A15534" s="519" t="s">
        <v>15591</v>
      </c>
      <c r="B15534" s="519" t="str">
        <f t="shared" si="242"/>
        <v>TERMINAL DE FECHAMENTO LISO,PARA ELETROCALHA PERFURADA OU LISA,200X100MM.FORNECIMENTO E COLOCACAO</v>
      </c>
      <c r="C15534" s="519" t="s">
        <v>44258</v>
      </c>
      <c r="D15534" s="519" t="s">
        <v>44272</v>
      </c>
      <c r="I15534" s="519" t="s">
        <v>5</v>
      </c>
      <c r="J15534" s="650">
        <v>11.99</v>
      </c>
    </row>
    <row r="15535" spans="1:10">
      <c r="A15535" s="519" t="s">
        <v>15592</v>
      </c>
      <c r="B15535" s="519" t="str">
        <f t="shared" si="242"/>
        <v>TERMINAL DE FECHAMENTO LISO,PARA ELETROCALHA PERFURADA OU LISA,300X100MM.FORNECIMENTO E COLOCACAO</v>
      </c>
      <c r="C15535" s="519" t="s">
        <v>44258</v>
      </c>
      <c r="D15535" s="519" t="s">
        <v>44273</v>
      </c>
      <c r="I15535" s="519" t="s">
        <v>5</v>
      </c>
      <c r="J15535" s="650">
        <v>14.98</v>
      </c>
    </row>
    <row r="15536" spans="1:10">
      <c r="A15536" s="519" t="s">
        <v>15593</v>
      </c>
      <c r="B15536" s="519" t="str">
        <f t="shared" si="242"/>
        <v>TERMINAL DE FECHAMENTO LISO,PARA ELETROCALHA PERFURADA OU LISA,300X100MM.FORNECIMENTO E COLOCACAO</v>
      </c>
      <c r="C15536" s="519" t="s">
        <v>44258</v>
      </c>
      <c r="D15536" s="519" t="s">
        <v>44273</v>
      </c>
      <c r="I15536" s="519" t="s">
        <v>5</v>
      </c>
      <c r="J15536" s="650">
        <v>13.9</v>
      </c>
    </row>
    <row r="15537" spans="1:10">
      <c r="A15537" s="519" t="s">
        <v>15594</v>
      </c>
      <c r="B15537" s="519" t="str">
        <f t="shared" si="242"/>
        <v>TERMINAL DE FECHAMENTO LISO,PARA ELETROCALHA PERFURADA OU LISA,400X100MM.FORNECIMENTO E COLOCACAO</v>
      </c>
      <c r="C15537" s="519" t="s">
        <v>44258</v>
      </c>
      <c r="D15537" s="519" t="s">
        <v>44274</v>
      </c>
      <c r="I15537" s="519" t="s">
        <v>5</v>
      </c>
      <c r="J15537" s="650">
        <v>18.989999999999998</v>
      </c>
    </row>
    <row r="15538" spans="1:10">
      <c r="A15538" s="519" t="s">
        <v>15595</v>
      </c>
      <c r="B15538" s="519" t="str">
        <f t="shared" si="242"/>
        <v>TERMINAL DE FECHAMENTO LISO,PARA ELETROCALHA PERFURADA OU LISA,400X100MM.FORNECIMENTO E COLOCACAO</v>
      </c>
      <c r="C15538" s="519" t="s">
        <v>44258</v>
      </c>
      <c r="D15538" s="519" t="s">
        <v>44274</v>
      </c>
      <c r="I15538" s="519" t="s">
        <v>5</v>
      </c>
      <c r="J15538" s="650">
        <v>17.91</v>
      </c>
    </row>
    <row r="15539" spans="1:10">
      <c r="A15539" s="519" t="s">
        <v>15596</v>
      </c>
      <c r="B15539" s="519" t="str">
        <f t="shared" si="242"/>
        <v>TERMINAL DE FECHAMENTO,PARA ELETROCALHA PERFURADA OU LISA,50X50MM,COM SAIDA PARA TUBO.FORNECIMENTO E COLOCACAO</v>
      </c>
      <c r="C15539" s="519" t="s">
        <v>44275</v>
      </c>
      <c r="D15539" s="519" t="s">
        <v>44276</v>
      </c>
      <c r="I15539" s="519" t="s">
        <v>5</v>
      </c>
      <c r="J15539" s="650">
        <v>11.06</v>
      </c>
    </row>
    <row r="15540" spans="1:10">
      <c r="A15540" s="519" t="s">
        <v>15597</v>
      </c>
      <c r="B15540" s="519" t="str">
        <f t="shared" si="242"/>
        <v>TERMINAL DE FECHAMENTO,PARA ELETROCALHA PERFURADA OU LISA,50X50MM,COM SAIDA PARA TUBO.FORNECIMENTO E COLOCACAO</v>
      </c>
      <c r="C15540" s="519" t="s">
        <v>44275</v>
      </c>
      <c r="D15540" s="519" t="s">
        <v>44276</v>
      </c>
      <c r="I15540" s="519" t="s">
        <v>5</v>
      </c>
      <c r="J15540" s="650">
        <v>9.98</v>
      </c>
    </row>
    <row r="15541" spans="1:10">
      <c r="A15541" s="519" t="s">
        <v>15598</v>
      </c>
      <c r="B15541" s="519" t="str">
        <f t="shared" si="242"/>
        <v>TERMINAL DE FECHAMENTO,PARA ELETROCALHA PERFURADA OU LISA,100X50MM,COM SAIDA PARA TUBO.FORNECIMENTO E COLOCACAO</v>
      </c>
      <c r="C15541" s="519" t="s">
        <v>44277</v>
      </c>
      <c r="D15541" s="519" t="s">
        <v>44278</v>
      </c>
      <c r="I15541" s="519" t="s">
        <v>5</v>
      </c>
      <c r="J15541" s="650">
        <v>11.49</v>
      </c>
    </row>
    <row r="15542" spans="1:10">
      <c r="A15542" s="519" t="s">
        <v>15599</v>
      </c>
      <c r="B15542" s="519" t="str">
        <f t="shared" si="242"/>
        <v>TERMINAL DE FECHAMENTO,PARA ELETROCALHA PERFURADA OU LISA,100X50MM,COM SAIDA PARA TUBO.FORNECIMENTO E COLOCACAO</v>
      </c>
      <c r="C15542" s="519" t="s">
        <v>44277</v>
      </c>
      <c r="D15542" s="519" t="s">
        <v>44278</v>
      </c>
      <c r="I15542" s="519" t="s">
        <v>5</v>
      </c>
      <c r="J15542" s="650">
        <v>10.41</v>
      </c>
    </row>
    <row r="15543" spans="1:10">
      <c r="A15543" s="519" t="s">
        <v>15600</v>
      </c>
      <c r="B15543" s="519" t="str">
        <f t="shared" si="242"/>
        <v>TERMINAL DE FECHAMENTO,PARA ELETROCALHA PERFURADA OU LISA,150X50MM,COM SAIDA PARA TUBO.FORNECIMENTO E COLOCACAO</v>
      </c>
      <c r="C15543" s="519" t="s">
        <v>44279</v>
      </c>
      <c r="D15543" s="519" t="s">
        <v>44278</v>
      </c>
      <c r="I15543" s="519" t="s">
        <v>5</v>
      </c>
      <c r="J15543" s="650">
        <v>12.38</v>
      </c>
    </row>
    <row r="15544" spans="1:10">
      <c r="A15544" s="519" t="s">
        <v>15601</v>
      </c>
      <c r="B15544" s="519" t="str">
        <f t="shared" si="242"/>
        <v>TERMINAL DE FECHAMENTO,PARA ELETROCALHA PERFURADA OU LISA,150X50MM,COM SAIDA PARA TUBO.FORNECIMENTO E COLOCACAO</v>
      </c>
      <c r="C15544" s="519" t="s">
        <v>44279</v>
      </c>
      <c r="D15544" s="519" t="s">
        <v>44278</v>
      </c>
      <c r="I15544" s="519" t="s">
        <v>5</v>
      </c>
      <c r="J15544" s="650">
        <v>11.3</v>
      </c>
    </row>
    <row r="15545" spans="1:10">
      <c r="A15545" s="519" t="s">
        <v>15602</v>
      </c>
      <c r="B15545" s="519" t="str">
        <f t="shared" si="242"/>
        <v>TERMINAL DE FECHAMENTO,PARA ELETROCALHA PERFURADA OU LISA,200X50MM,COM SAIDA PARA TUBO.FORNECIMENTO E COLOCACAO</v>
      </c>
      <c r="C15545" s="519" t="s">
        <v>44280</v>
      </c>
      <c r="D15545" s="519" t="s">
        <v>44278</v>
      </c>
      <c r="I15545" s="519" t="s">
        <v>5</v>
      </c>
      <c r="J15545" s="650">
        <v>13.77</v>
      </c>
    </row>
    <row r="15546" spans="1:10">
      <c r="A15546" s="519" t="s">
        <v>15603</v>
      </c>
      <c r="B15546" s="519" t="str">
        <f t="shared" si="242"/>
        <v>TERMINAL DE FECHAMENTO,PARA ELETROCALHA PERFURADA OU LISA,200X50MM,COM SAIDA PARA TUBO.FORNECIMENTO E COLOCACAO</v>
      </c>
      <c r="C15546" s="519" t="s">
        <v>44280</v>
      </c>
      <c r="D15546" s="519" t="s">
        <v>44278</v>
      </c>
      <c r="I15546" s="519" t="s">
        <v>5</v>
      </c>
      <c r="J15546" s="650">
        <v>12.69</v>
      </c>
    </row>
    <row r="15547" spans="1:10">
      <c r="A15547" s="519" t="s">
        <v>15604</v>
      </c>
      <c r="B15547" s="519" t="str">
        <f t="shared" si="242"/>
        <v>TERMINAL DE FECHAMENTO,PARA ELETROCALHA PERFURADA OU LISA,300X50MM,COM SAIDA PARA TUBO.FORNECIMENTO E COLOCACAO</v>
      </c>
      <c r="C15547" s="519" t="s">
        <v>44281</v>
      </c>
      <c r="D15547" s="519" t="s">
        <v>44278</v>
      </c>
      <c r="I15547" s="519" t="s">
        <v>5</v>
      </c>
      <c r="J15547" s="650">
        <v>15.01</v>
      </c>
    </row>
    <row r="15548" spans="1:10">
      <c r="A15548" s="519" t="s">
        <v>15605</v>
      </c>
      <c r="B15548" s="519" t="str">
        <f t="shared" si="242"/>
        <v>TERMINAL DE FECHAMENTO,PARA ELETROCALHA PERFURADA OU LISA,300X50MM,COM SAIDA PARA TUBO.FORNECIMENTO E COLOCACAO</v>
      </c>
      <c r="C15548" s="519" t="s">
        <v>44281</v>
      </c>
      <c r="D15548" s="519" t="s">
        <v>44278</v>
      </c>
      <c r="I15548" s="519" t="s">
        <v>5</v>
      </c>
      <c r="J15548" s="650">
        <v>13.93</v>
      </c>
    </row>
    <row r="15549" spans="1:10">
      <c r="A15549" s="519" t="s">
        <v>15606</v>
      </c>
      <c r="B15549" s="519" t="str">
        <f t="shared" si="242"/>
        <v>TERMINAL DE FECHAMENTO,PARA ELETROCALHA PERFURADA OU LISA,400X50MM,COM SAIDA PARA TUBO.FORNECIMENTO E COLOCACAO</v>
      </c>
      <c r="C15549" s="519" t="s">
        <v>44282</v>
      </c>
      <c r="D15549" s="519" t="s">
        <v>44278</v>
      </c>
      <c r="I15549" s="519" t="s">
        <v>5</v>
      </c>
      <c r="J15549" s="650">
        <v>15.07</v>
      </c>
    </row>
    <row r="15550" spans="1:10">
      <c r="A15550" s="519" t="s">
        <v>15607</v>
      </c>
      <c r="B15550" s="519" t="str">
        <f t="shared" si="242"/>
        <v>TERMINAL DE FECHAMENTO,PARA ELETROCALHA PERFURADA OU LISA,400X50MM,COM SAIDA PARA TUBO.FORNECIMENTO E COLOCACAO</v>
      </c>
      <c r="C15550" s="519" t="s">
        <v>44282</v>
      </c>
      <c r="D15550" s="519" t="s">
        <v>44278</v>
      </c>
      <c r="I15550" s="519" t="s">
        <v>5</v>
      </c>
      <c r="J15550" s="650">
        <v>13.99</v>
      </c>
    </row>
    <row r="15551" spans="1:10">
      <c r="A15551" s="519" t="s">
        <v>15608</v>
      </c>
      <c r="B15551" s="519" t="str">
        <f t="shared" si="242"/>
        <v>TERMINAL DE FECHAMENTO,PARA ELETROCALHA PERFURADA OU LISA,100X75MM,COM SAIDA PARA TUBO.FORNECIMENTO E COLOCACAO</v>
      </c>
      <c r="C15551" s="519" t="s">
        <v>44277</v>
      </c>
      <c r="D15551" s="519" t="s">
        <v>44283</v>
      </c>
      <c r="I15551" s="519" t="s">
        <v>5</v>
      </c>
      <c r="J15551" s="650">
        <v>11.85</v>
      </c>
    </row>
    <row r="15552" spans="1:10">
      <c r="A15552" s="519" t="s">
        <v>15609</v>
      </c>
      <c r="B15552" s="519" t="str">
        <f t="shared" si="242"/>
        <v>TERMINAL DE FECHAMENTO,PARA ELETROCALHA PERFURADA OU LISA,100X75MM,COM SAIDA PARA TUBO.FORNECIMENTO E COLOCACAO</v>
      </c>
      <c r="C15552" s="519" t="s">
        <v>44277</v>
      </c>
      <c r="D15552" s="519" t="s">
        <v>44283</v>
      </c>
      <c r="I15552" s="519" t="s">
        <v>5</v>
      </c>
      <c r="J15552" s="650">
        <v>10.77</v>
      </c>
    </row>
    <row r="15553" spans="1:10">
      <c r="A15553" s="519" t="s">
        <v>15610</v>
      </c>
      <c r="B15553" s="519" t="str">
        <f t="shared" si="242"/>
        <v>TERMINAL DE FECHAMENTO,PARA ELETROCALHA PERFURADA OU LISA,150X75MM,COM SAIDA PARA TUBO.FORNECIMENTO E COLOCACAO</v>
      </c>
      <c r="C15553" s="519" t="s">
        <v>44279</v>
      </c>
      <c r="D15553" s="519" t="s">
        <v>44283</v>
      </c>
      <c r="I15553" s="519" t="s">
        <v>5</v>
      </c>
      <c r="J15553" s="650">
        <v>12.85</v>
      </c>
    </row>
    <row r="15554" spans="1:10">
      <c r="A15554" s="519" t="s">
        <v>15611</v>
      </c>
      <c r="B15554" s="519" t="str">
        <f t="shared" si="242"/>
        <v>TERMINAL DE FECHAMENTO,PARA ELETROCALHA PERFURADA OU LISA,150X75MM,COM SAIDA PARA TUBO.FORNECIMENTO E COLOCACAO</v>
      </c>
      <c r="C15554" s="519" t="s">
        <v>44279</v>
      </c>
      <c r="D15554" s="519" t="s">
        <v>44283</v>
      </c>
      <c r="I15554" s="519" t="s">
        <v>5</v>
      </c>
      <c r="J15554" s="650">
        <v>11.77</v>
      </c>
    </row>
    <row r="15555" spans="1:10">
      <c r="A15555" s="519" t="s">
        <v>15612</v>
      </c>
      <c r="B15555" s="519" t="str">
        <f t="shared" si="242"/>
        <v>TERMINAL DE FECHAMENTO,PARA ELETROCALHA PERFURADA OU LISA,200X75MM,COM SAIDA PARA TUBO.FORNECIMENTO E COLOCACAO</v>
      </c>
      <c r="C15555" s="519" t="s">
        <v>44280</v>
      </c>
      <c r="D15555" s="519" t="s">
        <v>44283</v>
      </c>
      <c r="I15555" s="519" t="s">
        <v>5</v>
      </c>
      <c r="J15555" s="650">
        <v>13.93</v>
      </c>
    </row>
    <row r="15556" spans="1:10">
      <c r="A15556" s="519" t="s">
        <v>15613</v>
      </c>
      <c r="B15556" s="519" t="str">
        <f t="shared" si="242"/>
        <v>TERMINAL DE FECHAMENTO,PARA ELETROCALHA PERFURADA OU LISA,200X75MM,COM SAIDA PARA TUBO.FORNECIMENTO E COLOCACAO</v>
      </c>
      <c r="C15556" s="519" t="s">
        <v>44280</v>
      </c>
      <c r="D15556" s="519" t="s">
        <v>44283</v>
      </c>
      <c r="I15556" s="519" t="s">
        <v>5</v>
      </c>
      <c r="J15556" s="650">
        <v>12.85</v>
      </c>
    </row>
    <row r="15557" spans="1:10">
      <c r="A15557" s="519" t="s">
        <v>15614</v>
      </c>
      <c r="B15557" s="519" t="str">
        <f t="shared" si="242"/>
        <v>TERMINAL DE FECHAMENTO,PARA ELETROCALHA PERFURADA OU LISA,300X75MM,COM SAIDA PARA TUBO.FORNECIMENTO E COLOCACAO</v>
      </c>
      <c r="C15557" s="519" t="s">
        <v>44281</v>
      </c>
      <c r="D15557" s="519" t="s">
        <v>44283</v>
      </c>
      <c r="I15557" s="519" t="s">
        <v>5</v>
      </c>
      <c r="J15557" s="650">
        <v>15.73</v>
      </c>
    </row>
    <row r="15558" spans="1:10">
      <c r="A15558" s="519" t="s">
        <v>15615</v>
      </c>
      <c r="B15558" s="519" t="str">
        <f t="shared" si="242"/>
        <v>TERMINAL DE FECHAMENTO,PARA ELETROCALHA PERFURADA OU LISA,300X75MM,COM SAIDA PARA TUBO.FORNECIMENTO E COLOCACAO</v>
      </c>
      <c r="C15558" s="519" t="s">
        <v>44281</v>
      </c>
      <c r="D15558" s="519" t="s">
        <v>44283</v>
      </c>
      <c r="I15558" s="519" t="s">
        <v>5</v>
      </c>
      <c r="J15558" s="650">
        <v>14.65</v>
      </c>
    </row>
    <row r="15559" spans="1:10">
      <c r="A15559" s="519" t="s">
        <v>15616</v>
      </c>
      <c r="B15559" s="519" t="str">
        <f t="shared" si="242"/>
        <v>TERMINAL DE FECHAMENTO,PARA ELETROCALHA PERFURADA OU LISA,400X75MM,COM SAIDA PARA TUBO.FORNECIMENTO E COLOCACAO</v>
      </c>
      <c r="C15559" s="519" t="s">
        <v>44282</v>
      </c>
      <c r="D15559" s="519" t="s">
        <v>44283</v>
      </c>
      <c r="I15559" s="519" t="s">
        <v>5</v>
      </c>
      <c r="J15559" s="650">
        <v>17.78</v>
      </c>
    </row>
    <row r="15560" spans="1:10">
      <c r="A15560" s="519" t="s">
        <v>15617</v>
      </c>
      <c r="B15560" s="519" t="str">
        <f t="shared" ref="B15560:B15623" si="243">C15560&amp;D15560&amp;E15560&amp;F15560&amp;G15560&amp;H15560</f>
        <v>TERMINAL DE FECHAMENTO,PARA ELETROCALHA PERFURADA OU LISA,400X75MM,COM SAIDA PARA TUBO.FORNECIMENTO E COLOCACAO</v>
      </c>
      <c r="C15560" s="519" t="s">
        <v>44282</v>
      </c>
      <c r="D15560" s="519" t="s">
        <v>44283</v>
      </c>
      <c r="I15560" s="519" t="s">
        <v>5</v>
      </c>
      <c r="J15560" s="650">
        <v>16.7</v>
      </c>
    </row>
    <row r="15561" spans="1:10">
      <c r="A15561" s="519" t="s">
        <v>15618</v>
      </c>
      <c r="B15561" s="519" t="str">
        <f t="shared" si="243"/>
        <v>TERMINAL DE FECHAMENTO,PARA ELETROCALHA PERFURADA OU LISA,100X100MM,COM SAIDA PARA TUBO.FORNECIMENTO E COLOCACAO</v>
      </c>
      <c r="C15561" s="519" t="s">
        <v>44277</v>
      </c>
      <c r="D15561" s="519" t="s">
        <v>44284</v>
      </c>
      <c r="I15561" s="519" t="s">
        <v>5</v>
      </c>
      <c r="J15561" s="650">
        <v>13.43</v>
      </c>
    </row>
    <row r="15562" spans="1:10">
      <c r="A15562" s="519" t="s">
        <v>15619</v>
      </c>
      <c r="B15562" s="519" t="str">
        <f t="shared" si="243"/>
        <v>TERMINAL DE FECHAMENTO,PARA ELETROCALHA PERFURADA OU LISA,100X100MM,COM SAIDA PARA TUBO.FORNECIMENTO E COLOCACAO</v>
      </c>
      <c r="C15562" s="519" t="s">
        <v>44277</v>
      </c>
      <c r="D15562" s="519" t="s">
        <v>44284</v>
      </c>
      <c r="I15562" s="519" t="s">
        <v>5</v>
      </c>
      <c r="J15562" s="650">
        <v>12.35</v>
      </c>
    </row>
    <row r="15563" spans="1:10">
      <c r="A15563" s="519" t="s">
        <v>15620</v>
      </c>
      <c r="B15563" s="519" t="str">
        <f t="shared" si="243"/>
        <v>TERMINAL DE FECHAMENTO,PARA ELETROCALHA PERFURADA OU LISA,150X100MM,COM SAIDA PARA TUBO.FORNECIMENTO E COLOCACAO</v>
      </c>
      <c r="C15563" s="519" t="s">
        <v>44279</v>
      </c>
      <c r="D15563" s="519" t="s">
        <v>44284</v>
      </c>
      <c r="I15563" s="519" t="s">
        <v>5</v>
      </c>
      <c r="J15563" s="650">
        <v>14.26</v>
      </c>
    </row>
    <row r="15564" spans="1:10">
      <c r="A15564" s="519" t="s">
        <v>15621</v>
      </c>
      <c r="B15564" s="519" t="str">
        <f t="shared" si="243"/>
        <v>TERMINAL DE FECHAMENTO,PARA ELETROCALHA PERFURADA OU LISA,150X100MM,COM SAIDA PARA TUBO.FORNECIMENTO E COLOCACAO</v>
      </c>
      <c r="C15564" s="519" t="s">
        <v>44279</v>
      </c>
      <c r="D15564" s="519" t="s">
        <v>44284</v>
      </c>
      <c r="I15564" s="519" t="s">
        <v>5</v>
      </c>
      <c r="J15564" s="650">
        <v>13.18</v>
      </c>
    </row>
    <row r="15565" spans="1:10">
      <c r="A15565" s="519" t="s">
        <v>15622</v>
      </c>
      <c r="B15565" s="519" t="str">
        <f t="shared" si="243"/>
        <v>TERMINAL DE FECHAMENTO,PARA ELETROCALHA PERFURADA OU LISA,200X100MM,COM SAIDA PARA TUBO.FORNECIMENTO E COLOCACAO</v>
      </c>
      <c r="C15565" s="519" t="s">
        <v>44280</v>
      </c>
      <c r="D15565" s="519" t="s">
        <v>44284</v>
      </c>
      <c r="I15565" s="519" t="s">
        <v>5</v>
      </c>
      <c r="J15565" s="650">
        <v>15.09</v>
      </c>
    </row>
    <row r="15566" spans="1:10">
      <c r="A15566" s="519" t="s">
        <v>15623</v>
      </c>
      <c r="B15566" s="519" t="str">
        <f t="shared" si="243"/>
        <v>TERMINAL DE FECHAMENTO,PARA ELETROCALHA PERFURADA OU LISA,200X100MM,COM SAIDA PARA TUBO.FORNECIMENTO E COLOCACAO</v>
      </c>
      <c r="C15566" s="519" t="s">
        <v>44280</v>
      </c>
      <c r="D15566" s="519" t="s">
        <v>44284</v>
      </c>
      <c r="I15566" s="519" t="s">
        <v>5</v>
      </c>
      <c r="J15566" s="650">
        <v>14.01</v>
      </c>
    </row>
    <row r="15567" spans="1:10">
      <c r="A15567" s="519" t="s">
        <v>15624</v>
      </c>
      <c r="B15567" s="519" t="str">
        <f t="shared" si="243"/>
        <v>TERMINAL DE FECHAMENTO,PARA ELETROCALHA PERFURADA OU LISA,300X100MM,COM SAIDA PARA TUBO.FORNECIMENTO E COLOCACAO</v>
      </c>
      <c r="C15567" s="519" t="s">
        <v>44281</v>
      </c>
      <c r="D15567" s="519" t="s">
        <v>44284</v>
      </c>
      <c r="I15567" s="519" t="s">
        <v>5</v>
      </c>
      <c r="J15567" s="650">
        <v>18.07</v>
      </c>
    </row>
    <row r="15568" spans="1:10">
      <c r="A15568" s="519" t="s">
        <v>15625</v>
      </c>
      <c r="B15568" s="519" t="str">
        <f t="shared" si="243"/>
        <v>TERMINAL DE FECHAMENTO,PARA ELETROCALHA PERFURADA OU LISA,300X100MM,COM SAIDA PARA TUBO.FORNECIMENTO E COLOCACAO</v>
      </c>
      <c r="C15568" s="519" t="s">
        <v>44281</v>
      </c>
      <c r="D15568" s="519" t="s">
        <v>44284</v>
      </c>
      <c r="I15568" s="519" t="s">
        <v>5</v>
      </c>
      <c r="J15568" s="650">
        <v>16.989999999999998</v>
      </c>
    </row>
    <row r="15569" spans="1:10">
      <c r="A15569" s="519" t="s">
        <v>15626</v>
      </c>
      <c r="B15569" s="519" t="str">
        <f t="shared" si="243"/>
        <v>TERMINAL DE FECHAMENTO,PARA ELETROCALHA PERFURADA OU LISA,400X100MM,COM SAIDA PARA TUBO.FORNECIMENTO E COLOCACAO</v>
      </c>
      <c r="C15569" s="519" t="s">
        <v>44282</v>
      </c>
      <c r="D15569" s="519" t="s">
        <v>44284</v>
      </c>
      <c r="I15569" s="519" t="s">
        <v>5</v>
      </c>
      <c r="J15569" s="650">
        <v>19.72</v>
      </c>
    </row>
    <row r="15570" spans="1:10">
      <c r="A15570" s="519" t="s">
        <v>15627</v>
      </c>
      <c r="B15570" s="519" t="str">
        <f t="shared" si="243"/>
        <v>TERMINAL DE FECHAMENTO,PARA ELETROCALHA PERFURADA OU LISA,400X100MM,COM SAIDA PARA TUBO.FORNECIMENTO E COLOCACAO</v>
      </c>
      <c r="C15570" s="519" t="s">
        <v>44282</v>
      </c>
      <c r="D15570" s="519" t="s">
        <v>44284</v>
      </c>
      <c r="I15570" s="519" t="s">
        <v>5</v>
      </c>
      <c r="J15570" s="650">
        <v>18.64</v>
      </c>
    </row>
    <row r="15571" spans="1:10">
      <c r="A15571" s="519" t="s">
        <v>15628</v>
      </c>
      <c r="B15571" s="519" t="str">
        <f t="shared" si="243"/>
        <v>ACOPLAMENTO EM PAINEL,PARA ELETROCALHA PERFURADA OU LISA,50X50MM.FORNECIMENTO E COLOCACAO</v>
      </c>
      <c r="C15571" s="519" t="s">
        <v>44285</v>
      </c>
      <c r="D15571" s="519" t="s">
        <v>44088</v>
      </c>
      <c r="I15571" s="519" t="s">
        <v>5</v>
      </c>
      <c r="J15571" s="650">
        <v>9.7799999999999994</v>
      </c>
    </row>
    <row r="15572" spans="1:10">
      <c r="A15572" s="519" t="s">
        <v>15629</v>
      </c>
      <c r="B15572" s="519" t="str">
        <f t="shared" si="243"/>
        <v>ACOPLAMENTO EM PAINEL,PARA ELETROCALHA PERFURADA OU LISA,50X50MM.FORNECIMENTO E COLOCACAO</v>
      </c>
      <c r="C15572" s="519" t="s">
        <v>44285</v>
      </c>
      <c r="D15572" s="519" t="s">
        <v>44088</v>
      </c>
      <c r="I15572" s="519" t="s">
        <v>5</v>
      </c>
      <c r="J15572" s="650">
        <v>8.6999999999999993</v>
      </c>
    </row>
    <row r="15573" spans="1:10">
      <c r="A15573" s="519" t="s">
        <v>15630</v>
      </c>
      <c r="B15573" s="519" t="str">
        <f t="shared" si="243"/>
        <v>ACOPLAMENTO EM PAINEL,PARA ELETROCALHA PERFURADA OU LISA,100X50MM.FORNECIMENTO E COLOCACAO</v>
      </c>
      <c r="C15573" s="519" t="s">
        <v>44286</v>
      </c>
      <c r="D15573" s="519" t="s">
        <v>44124</v>
      </c>
      <c r="I15573" s="519" t="s">
        <v>5</v>
      </c>
      <c r="J15573" s="650">
        <v>13.48</v>
      </c>
    </row>
    <row r="15574" spans="1:10">
      <c r="A15574" s="519" t="s">
        <v>15631</v>
      </c>
      <c r="B15574" s="519" t="str">
        <f t="shared" si="243"/>
        <v>ACOPLAMENTO EM PAINEL,PARA ELETROCALHA PERFURADA OU LISA,100X50MM.FORNECIMENTO E COLOCACAO</v>
      </c>
      <c r="C15574" s="519" t="s">
        <v>44286</v>
      </c>
      <c r="D15574" s="519" t="s">
        <v>44124</v>
      </c>
      <c r="I15574" s="519" t="s">
        <v>5</v>
      </c>
      <c r="J15574" s="650">
        <v>12.4</v>
      </c>
    </row>
    <row r="15575" spans="1:10">
      <c r="A15575" s="519" t="s">
        <v>15632</v>
      </c>
      <c r="B15575" s="519" t="str">
        <f t="shared" si="243"/>
        <v>ACOPLAMENTO EM PAINEL,PARA ELETROCALHA PERFURADA OU LISA,150X50MM.FORNECIMENTO E COLOCACAO</v>
      </c>
      <c r="C15575" s="519" t="s">
        <v>44287</v>
      </c>
      <c r="D15575" s="519" t="s">
        <v>44124</v>
      </c>
      <c r="I15575" s="519" t="s">
        <v>5</v>
      </c>
      <c r="J15575" s="650">
        <v>14.5</v>
      </c>
    </row>
    <row r="15576" spans="1:10">
      <c r="A15576" s="519" t="s">
        <v>15633</v>
      </c>
      <c r="B15576" s="519" t="str">
        <f t="shared" si="243"/>
        <v>ACOPLAMENTO EM PAINEL,PARA ELETROCALHA PERFURADA OU LISA,150X50MM.FORNECIMENTO E COLOCACAO</v>
      </c>
      <c r="C15576" s="519" t="s">
        <v>44287</v>
      </c>
      <c r="D15576" s="519" t="s">
        <v>44124</v>
      </c>
      <c r="I15576" s="519" t="s">
        <v>5</v>
      </c>
      <c r="J15576" s="650">
        <v>13.42</v>
      </c>
    </row>
    <row r="15577" spans="1:10">
      <c r="A15577" s="519" t="s">
        <v>15634</v>
      </c>
      <c r="B15577" s="519" t="str">
        <f t="shared" si="243"/>
        <v>ACOPLAMENTO EM PAINEL,PARA ELETROCALHA PERFURADA OU LISA,200X50MM.FORNECIMENTO E COLOCACAO</v>
      </c>
      <c r="C15577" s="519" t="s">
        <v>44288</v>
      </c>
      <c r="D15577" s="519" t="s">
        <v>44124</v>
      </c>
      <c r="I15577" s="519" t="s">
        <v>5</v>
      </c>
      <c r="J15577" s="650">
        <v>15.42</v>
      </c>
    </row>
    <row r="15578" spans="1:10">
      <c r="A15578" s="519" t="s">
        <v>15635</v>
      </c>
      <c r="B15578" s="519" t="str">
        <f t="shared" si="243"/>
        <v>ACOPLAMENTO EM PAINEL,PARA ELETROCALHA PERFURADA OU LISA,200X50MM.FORNECIMENTO E COLOCACAO</v>
      </c>
      <c r="C15578" s="519" t="s">
        <v>44288</v>
      </c>
      <c r="D15578" s="519" t="s">
        <v>44124</v>
      </c>
      <c r="I15578" s="519" t="s">
        <v>5</v>
      </c>
      <c r="J15578" s="650">
        <v>14.34</v>
      </c>
    </row>
    <row r="15579" spans="1:10">
      <c r="A15579" s="519" t="s">
        <v>15636</v>
      </c>
      <c r="B15579" s="519" t="str">
        <f t="shared" si="243"/>
        <v>ACOPLAMENTO EM PAINEL,PARA ELETROCALHA PERFURADA OU LISA,300X50MM.FORNECIMENTO E COLOCACAO</v>
      </c>
      <c r="C15579" s="519" t="s">
        <v>44289</v>
      </c>
      <c r="D15579" s="519" t="s">
        <v>44124</v>
      </c>
      <c r="I15579" s="519" t="s">
        <v>5</v>
      </c>
      <c r="J15579" s="650">
        <v>17.84</v>
      </c>
    </row>
    <row r="15580" spans="1:10">
      <c r="A15580" s="519" t="s">
        <v>15637</v>
      </c>
      <c r="B15580" s="519" t="str">
        <f t="shared" si="243"/>
        <v>ACOPLAMENTO EM PAINEL,PARA ELETROCALHA PERFURADA OU LISA,300X50MM.FORNECIMENTO E COLOCACAO</v>
      </c>
      <c r="C15580" s="519" t="s">
        <v>44289</v>
      </c>
      <c r="D15580" s="519" t="s">
        <v>44124</v>
      </c>
      <c r="I15580" s="519" t="s">
        <v>5</v>
      </c>
      <c r="J15580" s="650">
        <v>16.760000000000002</v>
      </c>
    </row>
    <row r="15581" spans="1:10">
      <c r="A15581" s="519" t="s">
        <v>15638</v>
      </c>
      <c r="B15581" s="519" t="str">
        <f t="shared" si="243"/>
        <v>ACOPLAMENTO EM PAINEL,PARA ELETROCALHA PERFURADA OU LISA,400X50MM.FORNECIMENTO E COLOCACAO</v>
      </c>
      <c r="C15581" s="519" t="s">
        <v>44290</v>
      </c>
      <c r="D15581" s="519" t="s">
        <v>44124</v>
      </c>
      <c r="I15581" s="519" t="s">
        <v>5</v>
      </c>
      <c r="J15581" s="650">
        <v>20.13</v>
      </c>
    </row>
    <row r="15582" spans="1:10">
      <c r="A15582" s="519" t="s">
        <v>15639</v>
      </c>
      <c r="B15582" s="519" t="str">
        <f t="shared" si="243"/>
        <v>ACOPLAMENTO EM PAINEL,PARA ELETROCALHA PERFURADA OU LISA,400X50MM.FORNECIMENTO E COLOCACAO</v>
      </c>
      <c r="C15582" s="519" t="s">
        <v>44290</v>
      </c>
      <c r="D15582" s="519" t="s">
        <v>44124</v>
      </c>
      <c r="I15582" s="519" t="s">
        <v>5</v>
      </c>
      <c r="J15582" s="650">
        <v>19.05</v>
      </c>
    </row>
    <row r="15583" spans="1:10">
      <c r="A15583" s="519" t="s">
        <v>15640</v>
      </c>
      <c r="B15583" s="519" t="str">
        <f t="shared" si="243"/>
        <v>ACOPLAMENTO EM PAINEL,PARA ELETROCALHA PERFURADA OU LISA,100X75MM.FORNECIMENTO E COLOCACAO</v>
      </c>
      <c r="C15583" s="519" t="s">
        <v>44286</v>
      </c>
      <c r="D15583" s="519" t="s">
        <v>44129</v>
      </c>
      <c r="I15583" s="519" t="s">
        <v>5</v>
      </c>
      <c r="J15583" s="650">
        <v>16.04</v>
      </c>
    </row>
    <row r="15584" spans="1:10">
      <c r="A15584" s="519" t="s">
        <v>15641</v>
      </c>
      <c r="B15584" s="519" t="str">
        <f t="shared" si="243"/>
        <v>ACOPLAMENTO EM PAINEL,PARA ELETROCALHA PERFURADA OU LISA,100X75MM.FORNECIMENTO E COLOCACAO</v>
      </c>
      <c r="C15584" s="519" t="s">
        <v>44286</v>
      </c>
      <c r="D15584" s="519" t="s">
        <v>44129</v>
      </c>
      <c r="I15584" s="519" t="s">
        <v>5</v>
      </c>
      <c r="J15584" s="650">
        <v>14.96</v>
      </c>
    </row>
    <row r="15585" spans="1:10">
      <c r="A15585" s="519" t="s">
        <v>15642</v>
      </c>
      <c r="B15585" s="519" t="str">
        <f t="shared" si="243"/>
        <v>ACOPLAMENTO EM PAINEL,PARA ELETROCALHA PERFURADA OU LISA,150X75MM.FORNECIMENTO E COLOCACAO</v>
      </c>
      <c r="C15585" s="519" t="s">
        <v>44287</v>
      </c>
      <c r="D15585" s="519" t="s">
        <v>44129</v>
      </c>
      <c r="I15585" s="519" t="s">
        <v>5</v>
      </c>
      <c r="J15585" s="650">
        <v>17.579999999999998</v>
      </c>
    </row>
    <row r="15586" spans="1:10">
      <c r="A15586" s="519" t="s">
        <v>15643</v>
      </c>
      <c r="B15586" s="519" t="str">
        <f t="shared" si="243"/>
        <v>ACOPLAMENTO EM PAINEL,PARA ELETROCALHA PERFURADA OU LISA,150X75MM.FORNECIMENTO E COLOCACAO</v>
      </c>
      <c r="C15586" s="519" t="s">
        <v>44287</v>
      </c>
      <c r="D15586" s="519" t="s">
        <v>44129</v>
      </c>
      <c r="I15586" s="519" t="s">
        <v>5</v>
      </c>
      <c r="J15586" s="650">
        <v>16.5</v>
      </c>
    </row>
    <row r="15587" spans="1:10">
      <c r="A15587" s="519" t="s">
        <v>15644</v>
      </c>
      <c r="B15587" s="519" t="str">
        <f t="shared" si="243"/>
        <v>ACOPLAMENTO EM PAINEL,PARA ELETROCALHA PERFURADA OU LISA,200X75MM.FORNECIMENTO E COLOCACAO</v>
      </c>
      <c r="C15587" s="519" t="s">
        <v>44288</v>
      </c>
      <c r="D15587" s="519" t="s">
        <v>44129</v>
      </c>
      <c r="I15587" s="519" t="s">
        <v>5</v>
      </c>
      <c r="J15587" s="650">
        <v>19.13</v>
      </c>
    </row>
    <row r="15588" spans="1:10">
      <c r="A15588" s="519" t="s">
        <v>15645</v>
      </c>
      <c r="B15588" s="519" t="str">
        <f t="shared" si="243"/>
        <v>ACOPLAMENTO EM PAINEL,PARA ELETROCALHA PERFURADA OU LISA,200X75MM.FORNECIMENTO E COLOCACAO</v>
      </c>
      <c r="C15588" s="519" t="s">
        <v>44288</v>
      </c>
      <c r="D15588" s="519" t="s">
        <v>44129</v>
      </c>
      <c r="I15588" s="519" t="s">
        <v>5</v>
      </c>
      <c r="J15588" s="650">
        <v>18.05</v>
      </c>
    </row>
    <row r="15589" spans="1:10">
      <c r="A15589" s="519" t="s">
        <v>15646</v>
      </c>
      <c r="B15589" s="519" t="str">
        <f t="shared" si="243"/>
        <v>ACOPLAMENTO EM PAINEL,PARA ELETROCALHA PERFURADA OU LISA,300X75MM.FORNECIMENTO E COLOCACAO</v>
      </c>
      <c r="C15589" s="519" t="s">
        <v>44289</v>
      </c>
      <c r="D15589" s="519" t="s">
        <v>44129</v>
      </c>
      <c r="I15589" s="519" t="s">
        <v>5</v>
      </c>
      <c r="J15589" s="650">
        <v>21.9</v>
      </c>
    </row>
    <row r="15590" spans="1:10">
      <c r="A15590" s="519" t="s">
        <v>15647</v>
      </c>
      <c r="B15590" s="519" t="str">
        <f t="shared" si="243"/>
        <v>ACOPLAMENTO EM PAINEL,PARA ELETROCALHA PERFURADA OU LISA,300X75MM.FORNECIMENTO E COLOCACAO</v>
      </c>
      <c r="C15590" s="519" t="s">
        <v>44289</v>
      </c>
      <c r="D15590" s="519" t="s">
        <v>44129</v>
      </c>
      <c r="I15590" s="519" t="s">
        <v>5</v>
      </c>
      <c r="J15590" s="650">
        <v>20.82</v>
      </c>
    </row>
    <row r="15591" spans="1:10">
      <c r="A15591" s="519" t="s">
        <v>15648</v>
      </c>
      <c r="B15591" s="519" t="str">
        <f t="shared" si="243"/>
        <v>ACOPLAMENTO EM PAINEL,PARA ELETROCALHA PERFURADA OU LISA,400X75MM.FORNECIMENTO E COLOCACAO</v>
      </c>
      <c r="C15591" s="519" t="s">
        <v>44290</v>
      </c>
      <c r="D15591" s="519" t="s">
        <v>44129</v>
      </c>
      <c r="I15591" s="519" t="s">
        <v>5</v>
      </c>
      <c r="J15591" s="650">
        <v>24.74</v>
      </c>
    </row>
    <row r="15592" spans="1:10">
      <c r="A15592" s="519" t="s">
        <v>15649</v>
      </c>
      <c r="B15592" s="519" t="str">
        <f t="shared" si="243"/>
        <v>ACOPLAMENTO EM PAINEL,PARA ELETROCALHA PERFURADA OU LISA,400X75MM.FORNECIMENTO E COLOCACAO</v>
      </c>
      <c r="C15592" s="519" t="s">
        <v>44290</v>
      </c>
      <c r="D15592" s="519" t="s">
        <v>44129</v>
      </c>
      <c r="I15592" s="519" t="s">
        <v>5</v>
      </c>
      <c r="J15592" s="650">
        <v>23.66</v>
      </c>
    </row>
    <row r="15593" spans="1:10">
      <c r="A15593" s="519" t="s">
        <v>15650</v>
      </c>
      <c r="B15593" s="519" t="str">
        <f t="shared" si="243"/>
        <v>ACOPLAMENTO EM PAINEL,PARA ELETROCALHA PERFURADA OU LISA,100X100MM.FORNECIMENTO E COLOCACAO</v>
      </c>
      <c r="C15593" s="519" t="s">
        <v>44286</v>
      </c>
      <c r="D15593" s="519" t="s">
        <v>44130</v>
      </c>
      <c r="I15593" s="519" t="s">
        <v>5</v>
      </c>
      <c r="J15593" s="650">
        <v>16.29</v>
      </c>
    </row>
    <row r="15594" spans="1:10">
      <c r="A15594" s="519" t="s">
        <v>15651</v>
      </c>
      <c r="B15594" s="519" t="str">
        <f t="shared" si="243"/>
        <v>ACOPLAMENTO EM PAINEL,PARA ELETROCALHA PERFURADA OU LISA,100X100MM.FORNECIMENTO E COLOCACAO</v>
      </c>
      <c r="C15594" s="519" t="s">
        <v>44286</v>
      </c>
      <c r="D15594" s="519" t="s">
        <v>44130</v>
      </c>
      <c r="I15594" s="519" t="s">
        <v>5</v>
      </c>
      <c r="J15594" s="650">
        <v>15.21</v>
      </c>
    </row>
    <row r="15595" spans="1:10">
      <c r="A15595" s="519" t="s">
        <v>15652</v>
      </c>
      <c r="B15595" s="519" t="str">
        <f t="shared" si="243"/>
        <v>ACOPLAMENTO EM PAINEL,PARA ELETROCALHA PERFURADA OU LISA,150X100MM.FORNECIMENTO E COLOCACAO</v>
      </c>
      <c r="C15595" s="519" t="s">
        <v>44287</v>
      </c>
      <c r="D15595" s="519" t="s">
        <v>44130</v>
      </c>
      <c r="I15595" s="519" t="s">
        <v>5</v>
      </c>
      <c r="J15595" s="650">
        <v>15.42</v>
      </c>
    </row>
    <row r="15596" spans="1:10">
      <c r="A15596" s="519" t="s">
        <v>15653</v>
      </c>
      <c r="B15596" s="519" t="str">
        <f t="shared" si="243"/>
        <v>ACOPLAMENTO EM PAINEL,PARA ELETROCALHA PERFURADA OU LISA,150X100MM.FORNECIMENTO E COLOCACAO</v>
      </c>
      <c r="C15596" s="519" t="s">
        <v>44287</v>
      </c>
      <c r="D15596" s="519" t="s">
        <v>44130</v>
      </c>
      <c r="I15596" s="519" t="s">
        <v>5</v>
      </c>
      <c r="J15596" s="650">
        <v>14.34</v>
      </c>
    </row>
    <row r="15597" spans="1:10">
      <c r="A15597" s="519" t="s">
        <v>15654</v>
      </c>
      <c r="B15597" s="519" t="str">
        <f t="shared" si="243"/>
        <v>ACOPLAMENTO EM PAINEL,PARA ELETROCALHA PERFURADA OU LISA,200X100MM.FORNECIMENTO E COLOCACAO</v>
      </c>
      <c r="C15597" s="519" t="s">
        <v>44288</v>
      </c>
      <c r="D15597" s="519" t="s">
        <v>44130</v>
      </c>
      <c r="I15597" s="519" t="s">
        <v>5</v>
      </c>
      <c r="J15597" s="650">
        <v>15.87</v>
      </c>
    </row>
    <row r="15598" spans="1:10">
      <c r="A15598" s="519" t="s">
        <v>15655</v>
      </c>
      <c r="B15598" s="519" t="str">
        <f t="shared" si="243"/>
        <v>ACOPLAMENTO EM PAINEL,PARA ELETROCALHA PERFURADA OU LISA,200X100MM.FORNECIMENTO E COLOCACAO</v>
      </c>
      <c r="C15598" s="519" t="s">
        <v>44288</v>
      </c>
      <c r="D15598" s="519" t="s">
        <v>44130</v>
      </c>
      <c r="I15598" s="519" t="s">
        <v>5</v>
      </c>
      <c r="J15598" s="650">
        <v>14.79</v>
      </c>
    </row>
    <row r="15599" spans="1:10">
      <c r="A15599" s="519" t="s">
        <v>15656</v>
      </c>
      <c r="B15599" s="519" t="str">
        <f t="shared" si="243"/>
        <v>ACOPLAMENTO EM PAINEL,PARA ELETROCALHA PERFURADA OU LISA,300X100MM.FORNECIMENTO E COLOCACAO</v>
      </c>
      <c r="C15599" s="519" t="s">
        <v>44289</v>
      </c>
      <c r="D15599" s="519" t="s">
        <v>44130</v>
      </c>
      <c r="I15599" s="519" t="s">
        <v>5</v>
      </c>
      <c r="J15599" s="650">
        <v>19.7</v>
      </c>
    </row>
    <row r="15600" spans="1:10">
      <c r="A15600" s="519" t="s">
        <v>15657</v>
      </c>
      <c r="B15600" s="519" t="str">
        <f t="shared" si="243"/>
        <v>ACOPLAMENTO EM PAINEL,PARA ELETROCALHA PERFURADA OU LISA,300X100MM.FORNECIMENTO E COLOCACAO</v>
      </c>
      <c r="C15600" s="519" t="s">
        <v>44289</v>
      </c>
      <c r="D15600" s="519" t="s">
        <v>44130</v>
      </c>
      <c r="I15600" s="519" t="s">
        <v>5</v>
      </c>
      <c r="J15600" s="650">
        <v>18.62</v>
      </c>
    </row>
    <row r="15601" spans="1:10">
      <c r="A15601" s="519" t="s">
        <v>15658</v>
      </c>
      <c r="B15601" s="519" t="str">
        <f t="shared" si="243"/>
        <v>ACOPLAMENTO EM PAINEL,PARA ELETROCALHA PERFURADA OU LISA,400X100MM.FORNECIMENTO E COLOCACAO</v>
      </c>
      <c r="C15601" s="519" t="s">
        <v>44290</v>
      </c>
      <c r="D15601" s="519" t="s">
        <v>44130</v>
      </c>
      <c r="I15601" s="519" t="s">
        <v>5</v>
      </c>
      <c r="J15601" s="650">
        <v>26.03</v>
      </c>
    </row>
    <row r="15602" spans="1:10">
      <c r="A15602" s="519" t="s">
        <v>15659</v>
      </c>
      <c r="B15602" s="519" t="str">
        <f t="shared" si="243"/>
        <v>ACOPLAMENTO EM PAINEL,PARA ELETROCALHA PERFURADA OU LISA,400X100MM.FORNECIMENTO E COLOCACAO</v>
      </c>
      <c r="C15602" s="519" t="s">
        <v>44290</v>
      </c>
      <c r="D15602" s="519" t="s">
        <v>44130</v>
      </c>
      <c r="I15602" s="519" t="s">
        <v>5</v>
      </c>
      <c r="J15602" s="650">
        <v>24.95</v>
      </c>
    </row>
    <row r="15603" spans="1:10">
      <c r="A15603" s="519" t="s">
        <v>15660</v>
      </c>
      <c r="B15603" s="519" t="str">
        <f t="shared" si="243"/>
        <v>GOTEJADOR PARA ELETROCALHA PERFURADA OU LISA,50X50MM.FORNECIMENTO E COLOCACAO</v>
      </c>
      <c r="C15603" s="519" t="s">
        <v>44291</v>
      </c>
      <c r="D15603" s="519" t="s">
        <v>32940</v>
      </c>
      <c r="I15603" s="519" t="s">
        <v>5</v>
      </c>
      <c r="J15603" s="650">
        <v>10.36</v>
      </c>
    </row>
    <row r="15604" spans="1:10">
      <c r="A15604" s="519" t="s">
        <v>15661</v>
      </c>
      <c r="B15604" s="519" t="str">
        <f t="shared" si="243"/>
        <v>GOTEJADOR PARA ELETROCALHA PERFURADA OU LISA,50X50MM.FORNECIMENTO E COLOCACAO</v>
      </c>
      <c r="C15604" s="519" t="s">
        <v>44291</v>
      </c>
      <c r="D15604" s="519" t="s">
        <v>32940</v>
      </c>
      <c r="I15604" s="519" t="s">
        <v>5</v>
      </c>
      <c r="J15604" s="650">
        <v>9.2799999999999994</v>
      </c>
    </row>
    <row r="15605" spans="1:10">
      <c r="A15605" s="519" t="s">
        <v>15662</v>
      </c>
      <c r="B15605" s="519" t="str">
        <f t="shared" si="243"/>
        <v>GOTEJADOR PARA ELETROCALHA PERFURADA OU LISA,100X50MM.FORNECIMENTO E COLOCACAO</v>
      </c>
      <c r="C15605" s="519" t="s">
        <v>44292</v>
      </c>
      <c r="D15605" s="519" t="s">
        <v>34520</v>
      </c>
      <c r="I15605" s="519" t="s">
        <v>5</v>
      </c>
      <c r="J15605" s="650">
        <v>10.16</v>
      </c>
    </row>
    <row r="15606" spans="1:10">
      <c r="A15606" s="519" t="s">
        <v>15663</v>
      </c>
      <c r="B15606" s="519" t="str">
        <f t="shared" si="243"/>
        <v>GOTEJADOR PARA ELETROCALHA PERFURADA OU LISA,100X50MM.FORNECIMENTO E COLOCACAO</v>
      </c>
      <c r="C15606" s="519" t="s">
        <v>44292</v>
      </c>
      <c r="D15606" s="519" t="s">
        <v>34520</v>
      </c>
      <c r="I15606" s="519" t="s">
        <v>5</v>
      </c>
      <c r="J15606" s="650">
        <v>9.08</v>
      </c>
    </row>
    <row r="15607" spans="1:10">
      <c r="A15607" s="519" t="s">
        <v>15664</v>
      </c>
      <c r="B15607" s="519" t="str">
        <f t="shared" si="243"/>
        <v>GOTEJADOR PARA ELETROCALHA PERFURADA OU LISA,150X50MM.FORNECIMENTO E COLOCACAO</v>
      </c>
      <c r="C15607" s="519" t="s">
        <v>44293</v>
      </c>
      <c r="D15607" s="519" t="s">
        <v>34520</v>
      </c>
      <c r="I15607" s="519" t="s">
        <v>5</v>
      </c>
      <c r="J15607" s="650">
        <v>12.53</v>
      </c>
    </row>
    <row r="15608" spans="1:10">
      <c r="A15608" s="519" t="s">
        <v>15665</v>
      </c>
      <c r="B15608" s="519" t="str">
        <f t="shared" si="243"/>
        <v>GOTEJADOR PARA ELETROCALHA PERFURADA OU LISA,150X50MM.FORNECIMENTO E COLOCACAO</v>
      </c>
      <c r="C15608" s="519" t="s">
        <v>44293</v>
      </c>
      <c r="D15608" s="519" t="s">
        <v>34520</v>
      </c>
      <c r="I15608" s="519" t="s">
        <v>5</v>
      </c>
      <c r="J15608" s="650">
        <v>11.45</v>
      </c>
    </row>
    <row r="15609" spans="1:10">
      <c r="A15609" s="519" t="s">
        <v>15666</v>
      </c>
      <c r="B15609" s="519" t="str">
        <f t="shared" si="243"/>
        <v>GOTEJADOR PARA ELETROCALHA PERFURADA OU LISA,200X50MM.FORNECIMENTO E COLOCACAO</v>
      </c>
      <c r="C15609" s="519" t="s">
        <v>44294</v>
      </c>
      <c r="D15609" s="519" t="s">
        <v>34520</v>
      </c>
      <c r="I15609" s="519" t="s">
        <v>5</v>
      </c>
      <c r="J15609" s="650">
        <v>13.51</v>
      </c>
    </row>
    <row r="15610" spans="1:10">
      <c r="A15610" s="519" t="s">
        <v>15667</v>
      </c>
      <c r="B15610" s="519" t="str">
        <f t="shared" si="243"/>
        <v>GOTEJADOR PARA ELETROCALHA PERFURADA OU LISA,200X50MM.FORNECIMENTO E COLOCACAO</v>
      </c>
      <c r="C15610" s="519" t="s">
        <v>44294</v>
      </c>
      <c r="D15610" s="519" t="s">
        <v>34520</v>
      </c>
      <c r="I15610" s="519" t="s">
        <v>5</v>
      </c>
      <c r="J15610" s="650">
        <v>12.43</v>
      </c>
    </row>
    <row r="15611" spans="1:10">
      <c r="A15611" s="519" t="s">
        <v>15668</v>
      </c>
      <c r="B15611" s="519" t="str">
        <f t="shared" si="243"/>
        <v>GOTEJADOR PARA ELETROCALHA PERFURADA OU LISA,300X50MM.FORNECIMENTO E COLOCACAO</v>
      </c>
      <c r="C15611" s="519" t="s">
        <v>44295</v>
      </c>
      <c r="D15611" s="519" t="s">
        <v>34520</v>
      </c>
      <c r="I15611" s="519" t="s">
        <v>5</v>
      </c>
      <c r="J15611" s="650">
        <v>17.11</v>
      </c>
    </row>
    <row r="15612" spans="1:10">
      <c r="A15612" s="519" t="s">
        <v>15669</v>
      </c>
      <c r="B15612" s="519" t="str">
        <f t="shared" si="243"/>
        <v>GOTEJADOR PARA ELETROCALHA PERFURADA OU LISA,300X50MM.FORNECIMENTO E COLOCACAO</v>
      </c>
      <c r="C15612" s="519" t="s">
        <v>44295</v>
      </c>
      <c r="D15612" s="519" t="s">
        <v>34520</v>
      </c>
      <c r="I15612" s="519" t="s">
        <v>5</v>
      </c>
      <c r="J15612" s="650">
        <v>16.03</v>
      </c>
    </row>
    <row r="15613" spans="1:10">
      <c r="A15613" s="519" t="s">
        <v>15670</v>
      </c>
      <c r="B15613" s="519" t="str">
        <f t="shared" si="243"/>
        <v>GOTEJADOR PARA ELETROCALHA PERFURADA OU LISA,400X50MM.FORNECIMENTO E COLOCACAO</v>
      </c>
      <c r="C15613" s="519" t="s">
        <v>44296</v>
      </c>
      <c r="D15613" s="519" t="s">
        <v>34520</v>
      </c>
      <c r="I15613" s="519" t="s">
        <v>5</v>
      </c>
      <c r="J15613" s="650">
        <v>19.649999999999999</v>
      </c>
    </row>
    <row r="15614" spans="1:10">
      <c r="A15614" s="519" t="s">
        <v>15671</v>
      </c>
      <c r="B15614" s="519" t="str">
        <f t="shared" si="243"/>
        <v>GOTEJADOR PARA ELETROCALHA PERFURADA OU LISA,400X50MM.FORNECIMENTO E COLOCACAO</v>
      </c>
      <c r="C15614" s="519" t="s">
        <v>44296</v>
      </c>
      <c r="D15614" s="519" t="s">
        <v>34520</v>
      </c>
      <c r="I15614" s="519" t="s">
        <v>5</v>
      </c>
      <c r="J15614" s="650">
        <v>18.57</v>
      </c>
    </row>
    <row r="15615" spans="1:10">
      <c r="A15615" s="519" t="s">
        <v>15672</v>
      </c>
      <c r="B15615" s="519" t="str">
        <f t="shared" si="243"/>
        <v>GOTEJADOR PARA ELETROCALHA PERFURADA OU LISA,100X75MM.FORNECIMENTO E COLOCACAO</v>
      </c>
      <c r="C15615" s="519" t="s">
        <v>44297</v>
      </c>
      <c r="D15615" s="519" t="s">
        <v>34520</v>
      </c>
      <c r="I15615" s="519" t="s">
        <v>5</v>
      </c>
      <c r="J15615" s="650">
        <v>11.93</v>
      </c>
    </row>
    <row r="15616" spans="1:10">
      <c r="A15616" s="519" t="s">
        <v>15673</v>
      </c>
      <c r="B15616" s="519" t="str">
        <f t="shared" si="243"/>
        <v>GOTEJADOR PARA ELETROCALHA PERFURADA OU LISA,100X75MM.FORNECIMENTO E COLOCACAO</v>
      </c>
      <c r="C15616" s="519" t="s">
        <v>44297</v>
      </c>
      <c r="D15616" s="519" t="s">
        <v>34520</v>
      </c>
      <c r="I15616" s="519" t="s">
        <v>5</v>
      </c>
      <c r="J15616" s="650">
        <v>10.85</v>
      </c>
    </row>
    <row r="15617" spans="1:10">
      <c r="A15617" s="519" t="s">
        <v>15674</v>
      </c>
      <c r="B15617" s="519" t="str">
        <f t="shared" si="243"/>
        <v>GOTEJADOR PARA ELETROCALHA PERFURADA OU LISA,150X75MM.FORNECIMENTO E COLOCACAO</v>
      </c>
      <c r="C15617" s="519" t="s">
        <v>44298</v>
      </c>
      <c r="D15617" s="519" t="s">
        <v>34520</v>
      </c>
      <c r="I15617" s="519" t="s">
        <v>5</v>
      </c>
      <c r="J15617" s="650">
        <v>13.06</v>
      </c>
    </row>
    <row r="15618" spans="1:10">
      <c r="A15618" s="519" t="s">
        <v>15675</v>
      </c>
      <c r="B15618" s="519" t="str">
        <f t="shared" si="243"/>
        <v>GOTEJADOR PARA ELETROCALHA PERFURADA OU LISA,150X75MM.FORNECIMENTO E COLOCACAO</v>
      </c>
      <c r="C15618" s="519" t="s">
        <v>44298</v>
      </c>
      <c r="D15618" s="519" t="s">
        <v>34520</v>
      </c>
      <c r="I15618" s="519" t="s">
        <v>5</v>
      </c>
      <c r="J15618" s="650">
        <v>11.98</v>
      </c>
    </row>
    <row r="15619" spans="1:10">
      <c r="A15619" s="519" t="s">
        <v>15676</v>
      </c>
      <c r="B15619" s="519" t="str">
        <f t="shared" si="243"/>
        <v>GOTEJADOR PARA ELETROCALHA PERFURADA OU LISA,200X75MM.FORNECIMENTO E COLOCACAO</v>
      </c>
      <c r="C15619" s="519" t="s">
        <v>44299</v>
      </c>
      <c r="D15619" s="519" t="s">
        <v>34520</v>
      </c>
      <c r="I15619" s="519" t="s">
        <v>5</v>
      </c>
      <c r="J15619" s="650">
        <v>15.28</v>
      </c>
    </row>
    <row r="15620" spans="1:10">
      <c r="A15620" s="519" t="s">
        <v>15677</v>
      </c>
      <c r="B15620" s="519" t="str">
        <f t="shared" si="243"/>
        <v>GOTEJADOR PARA ELETROCALHA PERFURADA OU LISA,200X75MM.FORNECIMENTO E COLOCACAO</v>
      </c>
      <c r="C15620" s="519" t="s">
        <v>44299</v>
      </c>
      <c r="D15620" s="519" t="s">
        <v>34520</v>
      </c>
      <c r="I15620" s="519" t="s">
        <v>5</v>
      </c>
      <c r="J15620" s="650">
        <v>14.2</v>
      </c>
    </row>
    <row r="15621" spans="1:10">
      <c r="A15621" s="519" t="s">
        <v>15678</v>
      </c>
      <c r="B15621" s="519" t="str">
        <f t="shared" si="243"/>
        <v>GOTEJADOR PARA ELETROCALHA PERFURADA OU LISA,300X75MM.FORNECIMENTO E COLOCACAO</v>
      </c>
      <c r="C15621" s="519" t="s">
        <v>44300</v>
      </c>
      <c r="D15621" s="519" t="s">
        <v>34520</v>
      </c>
      <c r="I15621" s="519" t="s">
        <v>5</v>
      </c>
      <c r="J15621" s="650">
        <v>17.86</v>
      </c>
    </row>
    <row r="15622" spans="1:10">
      <c r="A15622" s="519" t="s">
        <v>15679</v>
      </c>
      <c r="B15622" s="519" t="str">
        <f t="shared" si="243"/>
        <v>GOTEJADOR PARA ELETROCALHA PERFURADA OU LISA,300X75MM.FORNECIMENTO E COLOCACAO</v>
      </c>
      <c r="C15622" s="519" t="s">
        <v>44300</v>
      </c>
      <c r="D15622" s="519" t="s">
        <v>34520</v>
      </c>
      <c r="I15622" s="519" t="s">
        <v>5</v>
      </c>
      <c r="J15622" s="650">
        <v>16.78</v>
      </c>
    </row>
    <row r="15623" spans="1:10">
      <c r="A15623" s="519" t="s">
        <v>15680</v>
      </c>
      <c r="B15623" s="519" t="str">
        <f t="shared" si="243"/>
        <v>GOTEJADOR PARA ELETROCALHA PERFURADA OU LISA,400X75MM.FORNECIMENTO E COLOCACAO</v>
      </c>
      <c r="C15623" s="519" t="s">
        <v>44301</v>
      </c>
      <c r="D15623" s="519" t="s">
        <v>34520</v>
      </c>
      <c r="I15623" s="519" t="s">
        <v>5</v>
      </c>
      <c r="J15623" s="650">
        <v>20.41</v>
      </c>
    </row>
    <row r="15624" spans="1:10">
      <c r="A15624" s="519" t="s">
        <v>15681</v>
      </c>
      <c r="B15624" s="519" t="str">
        <f t="shared" ref="B15624:B15687" si="244">C15624&amp;D15624&amp;E15624&amp;F15624&amp;G15624&amp;H15624</f>
        <v>GOTEJADOR PARA ELETROCALHA PERFURADA OU LISA,400X75MM.FORNECIMENTO E COLOCACAO</v>
      </c>
      <c r="C15624" s="519" t="s">
        <v>44301</v>
      </c>
      <c r="D15624" s="519" t="s">
        <v>34520</v>
      </c>
      <c r="I15624" s="519" t="s">
        <v>5</v>
      </c>
      <c r="J15624" s="650">
        <v>19.329999999999998</v>
      </c>
    </row>
    <row r="15625" spans="1:10">
      <c r="A15625" s="519" t="s">
        <v>15682</v>
      </c>
      <c r="B15625" s="519" t="str">
        <f t="shared" si="244"/>
        <v>GOTEJADOR PARA ELETROCALHA PERFURADA OU LISA,100X100MM.FORNECIMENTO E COLOCACAO</v>
      </c>
      <c r="C15625" s="519" t="s">
        <v>44302</v>
      </c>
      <c r="D15625" s="519" t="s">
        <v>36323</v>
      </c>
      <c r="I15625" s="519" t="s">
        <v>5</v>
      </c>
      <c r="J15625" s="650">
        <v>12.32</v>
      </c>
    </row>
    <row r="15626" spans="1:10">
      <c r="A15626" s="519" t="s">
        <v>15683</v>
      </c>
      <c r="B15626" s="519" t="str">
        <f t="shared" si="244"/>
        <v>GOTEJADOR PARA ELETROCALHA PERFURADA OU LISA,100X100MM.FORNECIMENTO E COLOCACAO</v>
      </c>
      <c r="C15626" s="519" t="s">
        <v>44302</v>
      </c>
      <c r="D15626" s="519" t="s">
        <v>36323</v>
      </c>
      <c r="I15626" s="519" t="s">
        <v>5</v>
      </c>
      <c r="J15626" s="650">
        <v>11.24</v>
      </c>
    </row>
    <row r="15627" spans="1:10">
      <c r="A15627" s="519" t="s">
        <v>15684</v>
      </c>
      <c r="B15627" s="519" t="str">
        <f t="shared" si="244"/>
        <v>GOTEJADOR PARA ELETROCALHA PERFURADA OU LISA,150X100MM.FORNECIMENTO E COLOCACAO</v>
      </c>
      <c r="C15627" s="519" t="s">
        <v>44303</v>
      </c>
      <c r="D15627" s="519" t="s">
        <v>36323</v>
      </c>
      <c r="I15627" s="519" t="s">
        <v>5</v>
      </c>
      <c r="J15627" s="650">
        <v>14.56</v>
      </c>
    </row>
    <row r="15628" spans="1:10">
      <c r="A15628" s="519" t="s">
        <v>15685</v>
      </c>
      <c r="B15628" s="519" t="str">
        <f t="shared" si="244"/>
        <v>GOTEJADOR PARA ELETROCALHA PERFURADA OU LISA,150X100MM.FORNECIMENTO E COLOCACAO</v>
      </c>
      <c r="C15628" s="519" t="s">
        <v>44303</v>
      </c>
      <c r="D15628" s="519" t="s">
        <v>36323</v>
      </c>
      <c r="I15628" s="519" t="s">
        <v>5</v>
      </c>
      <c r="J15628" s="650">
        <v>13.48</v>
      </c>
    </row>
    <row r="15629" spans="1:10">
      <c r="A15629" s="519" t="s">
        <v>15686</v>
      </c>
      <c r="B15629" s="519" t="str">
        <f t="shared" si="244"/>
        <v>GOTEJADOR PARA ELETROCALHA PERFURADA OU LISA,200X100MM.FORNECIMENTO E COLOCACAO</v>
      </c>
      <c r="C15629" s="519" t="s">
        <v>44304</v>
      </c>
      <c r="D15629" s="519" t="s">
        <v>36323</v>
      </c>
      <c r="I15629" s="519" t="s">
        <v>5</v>
      </c>
      <c r="J15629" s="650">
        <v>14.25</v>
      </c>
    </row>
    <row r="15630" spans="1:10">
      <c r="A15630" s="519" t="s">
        <v>15687</v>
      </c>
      <c r="B15630" s="519" t="str">
        <f t="shared" si="244"/>
        <v>GOTEJADOR PARA ELETROCALHA PERFURADA OU LISA,200X100MM.FORNECIMENTO E COLOCACAO</v>
      </c>
      <c r="C15630" s="519" t="s">
        <v>44304</v>
      </c>
      <c r="D15630" s="519" t="s">
        <v>36323</v>
      </c>
      <c r="I15630" s="519" t="s">
        <v>5</v>
      </c>
      <c r="J15630" s="650">
        <v>13.17</v>
      </c>
    </row>
    <row r="15631" spans="1:10">
      <c r="A15631" s="519" t="s">
        <v>15688</v>
      </c>
      <c r="B15631" s="519" t="str">
        <f t="shared" si="244"/>
        <v>GOTEJADOR PARA ELETROCALHA PERFURADA OU LISA,300X100MM.FORNECIMENTO E COLOCACAO</v>
      </c>
      <c r="C15631" s="519" t="s">
        <v>44305</v>
      </c>
      <c r="D15631" s="519" t="s">
        <v>36323</v>
      </c>
      <c r="I15631" s="519" t="s">
        <v>5</v>
      </c>
      <c r="J15631" s="650">
        <v>16.34</v>
      </c>
    </row>
    <row r="15632" spans="1:10">
      <c r="A15632" s="519" t="s">
        <v>15689</v>
      </c>
      <c r="B15632" s="519" t="str">
        <f t="shared" si="244"/>
        <v>GOTEJADOR PARA ELETROCALHA PERFURADA OU LISA,300X100MM.FORNECIMENTO E COLOCACAO</v>
      </c>
      <c r="C15632" s="519" t="s">
        <v>44305</v>
      </c>
      <c r="D15632" s="519" t="s">
        <v>36323</v>
      </c>
      <c r="I15632" s="519" t="s">
        <v>5</v>
      </c>
      <c r="J15632" s="650">
        <v>15.26</v>
      </c>
    </row>
    <row r="15633" spans="1:10">
      <c r="A15633" s="519" t="s">
        <v>15690</v>
      </c>
      <c r="B15633" s="519" t="str">
        <f t="shared" si="244"/>
        <v>GOTEJADOR PARA ELETROCALHA PERFURADA OU LISA,400X100MM.FORNECIMENTO E COLOCACAO</v>
      </c>
      <c r="C15633" s="519" t="s">
        <v>44306</v>
      </c>
      <c r="D15633" s="519" t="s">
        <v>36323</v>
      </c>
      <c r="I15633" s="519" t="s">
        <v>5</v>
      </c>
      <c r="J15633" s="650">
        <v>20.99</v>
      </c>
    </row>
    <row r="15634" spans="1:10">
      <c r="A15634" s="519" t="s">
        <v>15691</v>
      </c>
      <c r="B15634" s="519" t="str">
        <f t="shared" si="244"/>
        <v>GOTEJADOR PARA ELETROCALHA PERFURADA OU LISA,400X100MM.FORNECIMENTO E COLOCACAO</v>
      </c>
      <c r="C15634" s="519" t="s">
        <v>44306</v>
      </c>
      <c r="D15634" s="519" t="s">
        <v>36323</v>
      </c>
      <c r="I15634" s="519" t="s">
        <v>5</v>
      </c>
      <c r="J15634" s="650">
        <v>19.91</v>
      </c>
    </row>
    <row r="15635" spans="1:10">
      <c r="A15635" s="519" t="s">
        <v>15692</v>
      </c>
      <c r="B15635" s="519" t="str">
        <f t="shared" si="244"/>
        <v>TOMADA DE PISO,SIMPLES,EM CORPO DE ALUMINIO FUNDIDO E TAMPAEM LATAO POLIDO,10A/250V.FORNECIMENTO E COLOCACAO</v>
      </c>
      <c r="C15635" s="519" t="s">
        <v>44307</v>
      </c>
      <c r="D15635" s="519" t="s">
        <v>72933</v>
      </c>
      <c r="I15635" s="519" t="s">
        <v>5</v>
      </c>
      <c r="J15635" s="650">
        <v>74.25</v>
      </c>
    </row>
    <row r="15636" spans="1:10">
      <c r="A15636" s="519" t="s">
        <v>15693</v>
      </c>
      <c r="B15636" s="519" t="str">
        <f t="shared" si="244"/>
        <v>TOMADA DE PISO,SIMPLES,EM CORPO DE ALUMINIO FUNDIDO E TAMPAEM LATAO POLIDO,10A/250V.FORNECIMENTO E COLOCACAO</v>
      </c>
      <c r="C15636" s="519" t="s">
        <v>44307</v>
      </c>
      <c r="D15636" s="519" t="s">
        <v>72933</v>
      </c>
      <c r="I15636" s="519" t="s">
        <v>5</v>
      </c>
      <c r="J15636" s="650">
        <v>72.680000000000007</v>
      </c>
    </row>
    <row r="15637" spans="1:10">
      <c r="A15637" s="519" t="s">
        <v>15694</v>
      </c>
      <c r="B15637" s="519" t="str">
        <f t="shared" si="244"/>
        <v>TOMADA DUPLA DE PISO,EM CORPO DE ALUMINIO FUNDIDO E TAMPA EM LATAO POLIDO,10A/250V.FORNECIMENTO E COLOCACAO</v>
      </c>
      <c r="C15637" s="519" t="s">
        <v>44308</v>
      </c>
      <c r="D15637" s="519" t="s">
        <v>72934</v>
      </c>
      <c r="I15637" s="519" t="s">
        <v>5</v>
      </c>
      <c r="J15637" s="650">
        <v>97.85</v>
      </c>
    </row>
    <row r="15638" spans="1:10">
      <c r="A15638" s="519" t="s">
        <v>15695</v>
      </c>
      <c r="B15638" s="519" t="str">
        <f t="shared" si="244"/>
        <v>TOMADA DUPLA DE PISO,EM CORPO DE ALUMINIO FUNDIDO E TAMPA EM LATAO POLIDO,10A/250V.FORNECIMENTO E COLOCACAO</v>
      </c>
      <c r="C15638" s="519" t="s">
        <v>44308</v>
      </c>
      <c r="D15638" s="519" t="s">
        <v>72934</v>
      </c>
      <c r="I15638" s="519" t="s">
        <v>5</v>
      </c>
      <c r="J15638" s="650">
        <v>96.12</v>
      </c>
    </row>
    <row r="15639" spans="1:10">
      <c r="A15639" s="519" t="s">
        <v>15696</v>
      </c>
      <c r="B15639" s="519" t="str">
        <f t="shared" si="244"/>
        <v>INTERRUPTOR DE EMBUTIR COM 1 TECLA SIMPLES FOSFORESCENTE E PLACA.FORNECIMENTO E COLOCACAO</v>
      </c>
      <c r="C15639" s="519" t="s">
        <v>44309</v>
      </c>
      <c r="D15639" s="519" t="s">
        <v>44310</v>
      </c>
      <c r="I15639" s="519" t="s">
        <v>5</v>
      </c>
      <c r="J15639" s="650">
        <v>8.91</v>
      </c>
    </row>
    <row r="15640" spans="1:10">
      <c r="A15640" s="519" t="s">
        <v>15697</v>
      </c>
      <c r="B15640" s="519" t="str">
        <f t="shared" si="244"/>
        <v>INTERRUPTOR DE EMBUTIR COM 1 TECLA SIMPLES FOSFORESCENTE E PLACA.FORNECIMENTO E COLOCACAO</v>
      </c>
      <c r="C15640" s="519" t="s">
        <v>44309</v>
      </c>
      <c r="D15640" s="519" t="s">
        <v>44310</v>
      </c>
      <c r="I15640" s="519" t="s">
        <v>5</v>
      </c>
      <c r="J15640" s="650">
        <v>8.2899999999999991</v>
      </c>
    </row>
    <row r="15641" spans="1:10">
      <c r="A15641" s="519" t="s">
        <v>15698</v>
      </c>
      <c r="B15641" s="519" t="str">
        <f t="shared" si="244"/>
        <v>INTERRUPTOR DE EMBUTIR COM 2 TECLAS SIMPLES FOSFORESCENTES E PLACA.FORNECIMENTO E COLOCACAO</v>
      </c>
      <c r="C15641" s="519" t="s">
        <v>44311</v>
      </c>
      <c r="D15641" s="519" t="s">
        <v>44312</v>
      </c>
      <c r="I15641" s="519" t="s">
        <v>5</v>
      </c>
      <c r="J15641" s="650">
        <v>13.22</v>
      </c>
    </row>
    <row r="15642" spans="1:10">
      <c r="A15642" s="519" t="s">
        <v>15699</v>
      </c>
      <c r="B15642" s="519" t="str">
        <f t="shared" si="244"/>
        <v>INTERRUPTOR DE EMBUTIR COM 2 TECLAS SIMPLES FOSFORESCENTES E PLACA.FORNECIMENTO E COLOCACAO</v>
      </c>
      <c r="C15642" s="519" t="s">
        <v>44311</v>
      </c>
      <c r="D15642" s="519" t="s">
        <v>44312</v>
      </c>
      <c r="I15642" s="519" t="s">
        <v>5</v>
      </c>
      <c r="J15642" s="650">
        <v>12.44</v>
      </c>
    </row>
    <row r="15643" spans="1:10">
      <c r="A15643" s="519" t="s">
        <v>15700</v>
      </c>
      <c r="B15643" s="519" t="str">
        <f t="shared" si="244"/>
        <v>INTERRUPTOR DE EMBUTIR COM 3 TECLAS SIMPLES FOSFORESCENTES E PLACA.FORNECIMENTO E COLOCACAO</v>
      </c>
      <c r="C15643" s="519" t="s">
        <v>44313</v>
      </c>
      <c r="D15643" s="519" t="s">
        <v>44312</v>
      </c>
      <c r="I15643" s="519" t="s">
        <v>5</v>
      </c>
      <c r="J15643" s="650">
        <v>17.32</v>
      </c>
    </row>
    <row r="15644" spans="1:10">
      <c r="A15644" s="519" t="s">
        <v>15701</v>
      </c>
      <c r="B15644" s="519" t="str">
        <f t="shared" si="244"/>
        <v>INTERRUPTOR DE EMBUTIR COM 3 TECLAS SIMPLES FOSFORESCENTES E PLACA.FORNECIMENTO E COLOCACAO</v>
      </c>
      <c r="C15644" s="519" t="s">
        <v>44313</v>
      </c>
      <c r="D15644" s="519" t="s">
        <v>44312</v>
      </c>
      <c r="I15644" s="519" t="s">
        <v>5</v>
      </c>
      <c r="J15644" s="650">
        <v>16.38</v>
      </c>
    </row>
    <row r="15645" spans="1:10">
      <c r="A15645" s="519" t="s">
        <v>15702</v>
      </c>
      <c r="B15645" s="519" t="str">
        <f t="shared" si="244"/>
        <v>INTERRUPTOR THREE-WAY DE EMBUTIR COM TECLA FOSFORESCENTE,INCLUSIVE PLACA.FORNECIMENTO E COLOCACAO</v>
      </c>
      <c r="C15645" s="519" t="s">
        <v>44314</v>
      </c>
      <c r="D15645" s="519" t="s">
        <v>44315</v>
      </c>
      <c r="I15645" s="519" t="s">
        <v>5</v>
      </c>
      <c r="J15645" s="650">
        <v>13.86</v>
      </c>
    </row>
    <row r="15646" spans="1:10">
      <c r="A15646" s="519" t="s">
        <v>15703</v>
      </c>
      <c r="B15646" s="519" t="str">
        <f t="shared" si="244"/>
        <v>INTERRUPTOR THREE-WAY DE EMBUTIR COM TECLA FOSFORESCENTE,INCLUSIVE PLACA.FORNECIMENTO E COLOCACAO</v>
      </c>
      <c r="C15646" s="519" t="s">
        <v>44314</v>
      </c>
      <c r="D15646" s="519" t="s">
        <v>44315</v>
      </c>
      <c r="I15646" s="519" t="s">
        <v>5</v>
      </c>
      <c r="J15646" s="650">
        <v>12.92</v>
      </c>
    </row>
    <row r="15647" spans="1:10">
      <c r="A15647" s="519" t="s">
        <v>15704</v>
      </c>
      <c r="B15647" s="519" t="str">
        <f t="shared" si="244"/>
        <v>INTERRUPTOR COM 1 TECLA SIMPLES E TOMADA 2P+T,10A/250V,PADRAO BRASILEIRO,DE EMBUTIR,COM PLACA DE 4"X2".FORNECIMENTO E COLOCACAO</v>
      </c>
      <c r="C15647" s="519" t="s">
        <v>44316</v>
      </c>
      <c r="D15647" s="519" t="s">
        <v>44317</v>
      </c>
      <c r="E15647" s="519" t="s">
        <v>34540</v>
      </c>
      <c r="I15647" s="519" t="s">
        <v>5</v>
      </c>
      <c r="J15647" s="650">
        <v>18.989999999999998</v>
      </c>
    </row>
    <row r="15648" spans="1:10">
      <c r="A15648" s="519" t="s">
        <v>15705</v>
      </c>
      <c r="B15648" s="519" t="str">
        <f t="shared" si="244"/>
        <v>INTERRUPTOR COM 1 TECLA SIMPLES E TOMADA 2P+T,10A/250V,PADRAO BRASILEIRO,DE EMBUTIR,COM PLACA DE 4"X2".FORNECIMENTO E COLOCACAO</v>
      </c>
      <c r="C15648" s="519" t="s">
        <v>44316</v>
      </c>
      <c r="D15648" s="519" t="s">
        <v>44317</v>
      </c>
      <c r="E15648" s="519" t="s">
        <v>34540</v>
      </c>
      <c r="I15648" s="519" t="s">
        <v>5</v>
      </c>
      <c r="J15648" s="650">
        <v>17.739999999999998</v>
      </c>
    </row>
    <row r="15649" spans="1:10">
      <c r="A15649" s="519" t="s">
        <v>15706</v>
      </c>
      <c r="B15649" s="519" t="str">
        <f t="shared" si="244"/>
        <v>INTERRUPTOR COM 2 TECLAS SIMPLES E TOMADA 2P+T,10A/250V,PADRAO BRASILEIRO,DE EMBUTIR,COM PLACA DE 4"X2".FORNECIMENTO E COLOCACAO</v>
      </c>
      <c r="C15649" s="519" t="s">
        <v>44318</v>
      </c>
      <c r="D15649" s="519" t="s">
        <v>44319</v>
      </c>
      <c r="E15649" s="519" t="s">
        <v>36236</v>
      </c>
      <c r="I15649" s="519" t="s">
        <v>5</v>
      </c>
      <c r="J15649" s="650">
        <v>21.46</v>
      </c>
    </row>
    <row r="15650" spans="1:10">
      <c r="A15650" s="519" t="s">
        <v>15707</v>
      </c>
      <c r="B15650" s="519" t="str">
        <f t="shared" si="244"/>
        <v>INTERRUPTOR COM 2 TECLAS SIMPLES E TOMADA 2P+T,10A/250V,PADRAO BRASILEIRO,DE EMBUTIR,COM PLACA DE 4"X2".FORNECIMENTO E COLOCACAO</v>
      </c>
      <c r="C15650" s="519" t="s">
        <v>44318</v>
      </c>
      <c r="D15650" s="519" t="s">
        <v>44319</v>
      </c>
      <c r="E15650" s="519" t="s">
        <v>36236</v>
      </c>
      <c r="I15650" s="519" t="s">
        <v>5</v>
      </c>
      <c r="J15650" s="650">
        <v>20.21</v>
      </c>
    </row>
    <row r="15651" spans="1:10">
      <c r="A15651" s="519" t="s">
        <v>15708</v>
      </c>
      <c r="B15651" s="519" t="str">
        <f t="shared" si="244"/>
        <v>TOMADA ELETRICA 2P+T,10A/250V,PADRAO BRASILEIRO,DE EMBUTIR,COM PLACA 4"X2".FORNECIMENTO E COLOCACAO.</v>
      </c>
      <c r="C15651" s="519" t="s">
        <v>44320</v>
      </c>
      <c r="D15651" s="519" t="s">
        <v>44321</v>
      </c>
      <c r="I15651" s="519" t="s">
        <v>5</v>
      </c>
      <c r="J15651" s="650">
        <v>11.18</v>
      </c>
    </row>
    <row r="15652" spans="1:10">
      <c r="A15652" s="519" t="s">
        <v>15709</v>
      </c>
      <c r="B15652" s="519" t="str">
        <f t="shared" si="244"/>
        <v>TOMADA ELETRICA 2P+T,10A/250V,PADRAO BRASILEIRO,DE EMBUTIR,COM PLACA 4"X2".FORNECIMENTO E COLOCACAO.</v>
      </c>
      <c r="C15652" s="519" t="s">
        <v>44320</v>
      </c>
      <c r="D15652" s="519" t="s">
        <v>44321</v>
      </c>
      <c r="I15652" s="519" t="s">
        <v>5</v>
      </c>
      <c r="J15652" s="650">
        <v>10.56</v>
      </c>
    </row>
    <row r="15653" spans="1:10">
      <c r="A15653" s="519" t="s">
        <v>15710</v>
      </c>
      <c r="B15653" s="519" t="str">
        <f t="shared" si="244"/>
        <v>TOMADA ELETRICA 2P+T,20A/250V,PADRAO BRASILEIRO,DE EMBUTIR,COM PLACA 4"X2".FORNECIMENTO E COLOCACAO</v>
      </c>
      <c r="C15653" s="519" t="s">
        <v>44322</v>
      </c>
      <c r="D15653" s="519" t="s">
        <v>44323</v>
      </c>
      <c r="I15653" s="519" t="s">
        <v>5</v>
      </c>
      <c r="J15653" s="650">
        <v>11.4</v>
      </c>
    </row>
    <row r="15654" spans="1:10">
      <c r="A15654" s="519" t="s">
        <v>15711</v>
      </c>
      <c r="B15654" s="519" t="str">
        <f t="shared" si="244"/>
        <v>TOMADA ELETRICA 2P+T,20A/250V,PADRAO BRASILEIRO,DE EMBUTIR,COM PLACA 4"X2".FORNECIMENTO E COLOCACAO</v>
      </c>
      <c r="C15654" s="519" t="s">
        <v>44322</v>
      </c>
      <c r="D15654" s="519" t="s">
        <v>44323</v>
      </c>
      <c r="I15654" s="519" t="s">
        <v>5</v>
      </c>
      <c r="J15654" s="650">
        <v>10.78</v>
      </c>
    </row>
    <row r="15655" spans="1:10">
      <c r="A15655" s="519" t="s">
        <v>15712</v>
      </c>
      <c r="B15655" s="519" t="str">
        <f t="shared" si="244"/>
        <v>TOMADA ELETRICA 2P+T,10A/250V,PADRAO BRASILEIRO,DE SOBREPOR.FORNECIMENTO E COLOCACAO</v>
      </c>
      <c r="C15655" s="519" t="s">
        <v>44324</v>
      </c>
      <c r="D15655" s="519" t="s">
        <v>34490</v>
      </c>
      <c r="I15655" s="519" t="s">
        <v>5</v>
      </c>
      <c r="J15655" s="650">
        <v>9.19</v>
      </c>
    </row>
    <row r="15656" spans="1:10">
      <c r="A15656" s="519" t="s">
        <v>15713</v>
      </c>
      <c r="B15656" s="519" t="str">
        <f t="shared" si="244"/>
        <v>TOMADA ELETRICA 2P+T,10A/250V,PADRAO BRASILEIRO,DE SOBREPOR.FORNECIMENTO E COLOCACAO</v>
      </c>
      <c r="C15656" s="519" t="s">
        <v>44324</v>
      </c>
      <c r="D15656" s="519" t="s">
        <v>34490</v>
      </c>
      <c r="I15656" s="519" t="s">
        <v>5</v>
      </c>
      <c r="J15656" s="650">
        <v>8.57</v>
      </c>
    </row>
    <row r="15657" spans="1:10">
      <c r="A15657" s="519" t="s">
        <v>15714</v>
      </c>
      <c r="B15657" s="519" t="str">
        <f t="shared" si="244"/>
        <v>TOMADA ELETRICA 2P+T,20A/250V,PADRAO BRASILEIRO,DE SOBREPOR.FORNECIMENTO E COLOCACAO</v>
      </c>
      <c r="C15657" s="519" t="s">
        <v>44325</v>
      </c>
      <c r="D15657" s="519" t="s">
        <v>34490</v>
      </c>
      <c r="I15657" s="519" t="s">
        <v>5</v>
      </c>
      <c r="J15657" s="650">
        <v>10.69</v>
      </c>
    </row>
    <row r="15658" spans="1:10">
      <c r="A15658" s="519" t="s">
        <v>15715</v>
      </c>
      <c r="B15658" s="519" t="str">
        <f t="shared" si="244"/>
        <v>TOMADA ELETRICA 2P+T,20A/250V,PADRAO BRASILEIRO,DE SOBREPOR.FORNECIMENTO E COLOCACAO</v>
      </c>
      <c r="C15658" s="519" t="s">
        <v>44325</v>
      </c>
      <c r="D15658" s="519" t="s">
        <v>34490</v>
      </c>
      <c r="I15658" s="519" t="s">
        <v>5</v>
      </c>
      <c r="J15658" s="650">
        <v>10.07</v>
      </c>
    </row>
    <row r="15659" spans="1:10">
      <c r="A15659" s="519" t="s">
        <v>15716</v>
      </c>
      <c r="B15659" s="519" t="str">
        <f t="shared" si="244"/>
        <v>TOMADA DE BAQUELITE,DE SOBREPOR,REVESTIDA DE BORRACHA,TRIPOLAR 15A.FORNECIMENTO E COLOCACAO</v>
      </c>
      <c r="C15659" s="519" t="s">
        <v>44326</v>
      </c>
      <c r="D15659" s="519" t="s">
        <v>44327</v>
      </c>
      <c r="I15659" s="519" t="s">
        <v>5</v>
      </c>
      <c r="J15659" s="650">
        <v>31.66</v>
      </c>
    </row>
    <row r="15660" spans="1:10">
      <c r="A15660" s="519" t="s">
        <v>15717</v>
      </c>
      <c r="B15660" s="519" t="str">
        <f t="shared" si="244"/>
        <v>TOMADA DE BAQUELITE,DE SOBREPOR,REVESTIDA DE BORRACHA,TRIPOLAR 15A.FORNECIMENTO E COLOCACAO</v>
      </c>
      <c r="C15660" s="519" t="s">
        <v>44326</v>
      </c>
      <c r="D15660" s="519" t="s">
        <v>44327</v>
      </c>
      <c r="I15660" s="519" t="s">
        <v>5</v>
      </c>
      <c r="J15660" s="650">
        <v>28.52</v>
      </c>
    </row>
    <row r="15661" spans="1:10">
      <c r="A15661" s="519" t="s">
        <v>15718</v>
      </c>
      <c r="B15661" s="519" t="str">
        <f t="shared" si="244"/>
        <v>TOMADA ELETRICA 2P+T,20A/250V,PADRAO BRASILEIRO,DE EMBUTIR,COM PLACA 4"X2",INCLUSIVE CAIXA DE DISTRIBUICAO E 2 DISJUNTORES MONOFASICOS DE 10 A 30A.FORNECIMENTO E COLOCACAO</v>
      </c>
      <c r="C15661" s="519" t="s">
        <v>44322</v>
      </c>
      <c r="D15661" s="519" t="s">
        <v>44328</v>
      </c>
      <c r="E15661" s="519" t="s">
        <v>44329</v>
      </c>
      <c r="I15661" s="519" t="s">
        <v>5</v>
      </c>
      <c r="J15661" s="650">
        <v>91.08</v>
      </c>
    </row>
    <row r="15662" spans="1:10">
      <c r="A15662" s="519" t="s">
        <v>15719</v>
      </c>
      <c r="B15662" s="519" t="str">
        <f t="shared" si="244"/>
        <v>TOMADA ELETRICA 2P+T,20A/250V,PADRAO BRASILEIRO,DE EMBUTIR,COM PLACA 4"X2",INCLUSIVE CAIXA DE DISTRIBUICAO E 2 DISJUNTORES MONOFASICOS DE 10 A 30A.FORNECIMENTO E COLOCACAO</v>
      </c>
      <c r="C15662" s="519" t="s">
        <v>44322</v>
      </c>
      <c r="D15662" s="519" t="s">
        <v>44328</v>
      </c>
      <c r="E15662" s="519" t="s">
        <v>44329</v>
      </c>
      <c r="I15662" s="519" t="s">
        <v>5</v>
      </c>
      <c r="J15662" s="650">
        <v>85.66</v>
      </c>
    </row>
    <row r="15663" spans="1:10">
      <c r="A15663" s="519" t="s">
        <v>15720</v>
      </c>
      <c r="B15663" s="519" t="str">
        <f t="shared" si="244"/>
        <v>TOMADA 4 PINOS,DE SOBREPOR,COMPLETA,PARA TELEFONE.FORNECIMENTO E COLOCACAO</v>
      </c>
      <c r="C15663" s="519" t="s">
        <v>44330</v>
      </c>
      <c r="D15663" s="519" t="s">
        <v>34305</v>
      </c>
      <c r="I15663" s="519" t="s">
        <v>5</v>
      </c>
      <c r="J15663" s="650">
        <v>10.19</v>
      </c>
    </row>
    <row r="15664" spans="1:10">
      <c r="A15664" s="519" t="s">
        <v>15721</v>
      </c>
      <c r="B15664" s="519" t="str">
        <f t="shared" si="244"/>
        <v>TOMADA 4 PINOS,DE SOBREPOR,COMPLETA,PARA TELEFONE.FORNECIMENTO E COLOCACAO</v>
      </c>
      <c r="C15664" s="519" t="s">
        <v>44330</v>
      </c>
      <c r="D15664" s="519" t="s">
        <v>34305</v>
      </c>
      <c r="I15664" s="519" t="s">
        <v>5</v>
      </c>
      <c r="J15664" s="650">
        <v>9.57</v>
      </c>
    </row>
    <row r="15665" spans="1:10">
      <c r="A15665" s="519" t="s">
        <v>15722</v>
      </c>
      <c r="B15665" s="519" t="str">
        <f t="shared" si="244"/>
        <v>TOMADA 4 PINOS,DE EMBUTIR,COMPLETA,PARA TELEFONE.FORNECIMENTO E COLOCACAO</v>
      </c>
      <c r="C15665" s="519" t="s">
        <v>44331</v>
      </c>
      <c r="D15665" s="519" t="s">
        <v>34477</v>
      </c>
      <c r="I15665" s="519" t="s">
        <v>5</v>
      </c>
      <c r="J15665" s="650">
        <v>12.06</v>
      </c>
    </row>
    <row r="15666" spans="1:10">
      <c r="A15666" s="519" t="s">
        <v>15723</v>
      </c>
      <c r="B15666" s="519" t="str">
        <f t="shared" si="244"/>
        <v>TOMADA 4 PINOS,DE EMBUTIR,COMPLETA,PARA TELEFONE.FORNECIMENTO E COLOCACAO</v>
      </c>
      <c r="C15666" s="519" t="s">
        <v>44331</v>
      </c>
      <c r="D15666" s="519" t="s">
        <v>34477</v>
      </c>
      <c r="I15666" s="519" t="s">
        <v>5</v>
      </c>
      <c r="J15666" s="650">
        <v>11.44</v>
      </c>
    </row>
    <row r="15667" spans="1:10">
      <c r="A15667" s="519" t="s">
        <v>15724</v>
      </c>
      <c r="B15667" s="519" t="str">
        <f t="shared" si="244"/>
        <v>ESPELHO PLASTICO 4"X2".FORNECIMENTO E COLOCACAO</v>
      </c>
      <c r="C15667" s="519" t="s">
        <v>15725</v>
      </c>
      <c r="I15667" s="519" t="s">
        <v>5</v>
      </c>
      <c r="J15667" s="650">
        <v>1.9300000000000002</v>
      </c>
    </row>
    <row r="15668" spans="1:10">
      <c r="A15668" s="519" t="s">
        <v>15726</v>
      </c>
      <c r="B15668" s="519" t="str">
        <f t="shared" si="244"/>
        <v>ESPELHO PLASTICO 4"X2".FORNECIMENTO E COLOCACAO</v>
      </c>
      <c r="C15668" s="519" t="s">
        <v>15725</v>
      </c>
      <c r="I15668" s="519" t="s">
        <v>5</v>
      </c>
      <c r="J15668" s="650">
        <v>1.84</v>
      </c>
    </row>
    <row r="15669" spans="1:10">
      <c r="A15669" s="519" t="s">
        <v>15727</v>
      </c>
      <c r="B15669" s="519" t="str">
        <f t="shared" si="244"/>
        <v>TOMADA TIPO RJ11,DE SOBREPOR,COMPLETA,PARA TELEFONE.FORNECIMENTO E COLOCACAO</v>
      </c>
      <c r="C15669" s="519" t="s">
        <v>44332</v>
      </c>
      <c r="D15669" s="519" t="s">
        <v>34162</v>
      </c>
      <c r="I15669" s="519" t="s">
        <v>5</v>
      </c>
      <c r="J15669" s="650">
        <v>8.83</v>
      </c>
    </row>
    <row r="15670" spans="1:10">
      <c r="A15670" s="519" t="s">
        <v>15728</v>
      </c>
      <c r="B15670" s="519" t="str">
        <f t="shared" si="244"/>
        <v>TOMADA TIPO RJ11,DE SOBREPOR,COMPLETA,PARA TELEFONE.FORNECIMENTO E COLOCACAO</v>
      </c>
      <c r="C15670" s="519" t="s">
        <v>44332</v>
      </c>
      <c r="D15670" s="519" t="s">
        <v>34162</v>
      </c>
      <c r="I15670" s="519" t="s">
        <v>5</v>
      </c>
      <c r="J15670" s="650">
        <v>8.2100000000000009</v>
      </c>
    </row>
    <row r="15671" spans="1:10">
      <c r="A15671" s="519" t="s">
        <v>15729</v>
      </c>
      <c r="B15671" s="519" t="str">
        <f t="shared" si="244"/>
        <v>TOMADA TIPO RJ11,DE EMBUTIR,COMPLETA,PARA TELEFONE.FORNECIMENTO E COLOCACAO</v>
      </c>
      <c r="C15671" s="519" t="s">
        <v>44333</v>
      </c>
      <c r="D15671" s="519" t="s">
        <v>41093</v>
      </c>
      <c r="I15671" s="519" t="s">
        <v>5</v>
      </c>
      <c r="J15671" s="650">
        <v>11.67</v>
      </c>
    </row>
    <row r="15672" spans="1:10">
      <c r="A15672" s="519" t="s">
        <v>15730</v>
      </c>
      <c r="B15672" s="519" t="str">
        <f t="shared" si="244"/>
        <v>TOMADA TIPO RJ11,DE EMBUTIR,COMPLETA,PARA TELEFONE.FORNECIMENTO E COLOCACAO</v>
      </c>
      <c r="C15672" s="519" t="s">
        <v>44333</v>
      </c>
      <c r="D15672" s="519" t="s">
        <v>41093</v>
      </c>
      <c r="I15672" s="519" t="s">
        <v>5</v>
      </c>
      <c r="J15672" s="650">
        <v>11.05</v>
      </c>
    </row>
    <row r="15673" spans="1:10">
      <c r="A15673" s="519" t="s">
        <v>15731</v>
      </c>
      <c r="B15673" s="519" t="str">
        <f t="shared" si="244"/>
        <v>TOMADA TIPO RJ45,DE SOBREPOR,COMPLETA,PARA LOGICA.FORNECIMENTO E COLOCACAO</v>
      </c>
      <c r="C15673" s="519" t="s">
        <v>44334</v>
      </c>
      <c r="D15673" s="519" t="s">
        <v>34305</v>
      </c>
      <c r="I15673" s="519" t="s">
        <v>5</v>
      </c>
      <c r="J15673" s="650">
        <v>36.479999999999997</v>
      </c>
    </row>
    <row r="15674" spans="1:10">
      <c r="A15674" s="519" t="s">
        <v>15732</v>
      </c>
      <c r="B15674" s="519" t="str">
        <f t="shared" si="244"/>
        <v>TOMADA TIPO RJ45,DE SOBREPOR,COMPLETA,PARA LOGICA.FORNECIMENTO E COLOCACAO</v>
      </c>
      <c r="C15674" s="519" t="s">
        <v>44334</v>
      </c>
      <c r="D15674" s="519" t="s">
        <v>34305</v>
      </c>
      <c r="I15674" s="519" t="s">
        <v>5</v>
      </c>
      <c r="J15674" s="650">
        <v>35.86</v>
      </c>
    </row>
    <row r="15675" spans="1:10">
      <c r="A15675" s="519" t="s">
        <v>15733</v>
      </c>
      <c r="B15675" s="519" t="str">
        <f t="shared" si="244"/>
        <v>TOMADA TIPO RJ45,DE EMBUTIR,COMPLETA,PARA LOGICA.FORNECIMENTO E COLOCACAO</v>
      </c>
      <c r="C15675" s="519" t="s">
        <v>44335</v>
      </c>
      <c r="D15675" s="519" t="s">
        <v>34477</v>
      </c>
      <c r="I15675" s="519" t="s">
        <v>5</v>
      </c>
      <c r="J15675" s="650">
        <v>23.08</v>
      </c>
    </row>
    <row r="15676" spans="1:10">
      <c r="A15676" s="519" t="s">
        <v>15734</v>
      </c>
      <c r="B15676" s="519" t="str">
        <f t="shared" si="244"/>
        <v>TOMADA TIPO RJ45,DE EMBUTIR,COMPLETA,PARA LOGICA.FORNECIMENTO E COLOCACAO</v>
      </c>
      <c r="C15676" s="519" t="s">
        <v>44335</v>
      </c>
      <c r="D15676" s="519" t="s">
        <v>34477</v>
      </c>
      <c r="I15676" s="519" t="s">
        <v>5</v>
      </c>
      <c r="J15676" s="650">
        <v>22.46</v>
      </c>
    </row>
    <row r="15677" spans="1:10">
      <c r="A15677" s="519" t="s">
        <v>15735</v>
      </c>
      <c r="B15677" s="519" t="str">
        <f t="shared" si="244"/>
        <v>TOMADA COAXIAL,DE SOBREPOR,COMPLETA,PARA ANTENA DE TV.FORNECIMENTO E COLOCACAO</v>
      </c>
      <c r="C15677" s="519" t="s">
        <v>44336</v>
      </c>
      <c r="D15677" s="519" t="s">
        <v>34520</v>
      </c>
      <c r="I15677" s="519" t="s">
        <v>5</v>
      </c>
      <c r="J15677" s="650">
        <v>13.23</v>
      </c>
    </row>
    <row r="15678" spans="1:10">
      <c r="A15678" s="519" t="s">
        <v>15736</v>
      </c>
      <c r="B15678" s="519" t="str">
        <f t="shared" si="244"/>
        <v>TOMADA COAXIAL,DE SOBREPOR,COMPLETA,PARA ANTENA DE TV.FORNECIMENTO E COLOCACAO</v>
      </c>
      <c r="C15678" s="519" t="s">
        <v>44336</v>
      </c>
      <c r="D15678" s="519" t="s">
        <v>34520</v>
      </c>
      <c r="I15678" s="519" t="s">
        <v>5</v>
      </c>
      <c r="J15678" s="650">
        <v>12.61</v>
      </c>
    </row>
    <row r="15679" spans="1:10">
      <c r="A15679" s="519" t="s">
        <v>15737</v>
      </c>
      <c r="B15679" s="519" t="str">
        <f t="shared" si="244"/>
        <v>TOMADA COAXIAL,DE EMBUTIR,COMPLETA,PARA ANTENA DE TV.FORNECIMENTO E COLOCACAO</v>
      </c>
      <c r="C15679" s="519" t="s">
        <v>44337</v>
      </c>
      <c r="D15679" s="519" t="s">
        <v>32940</v>
      </c>
      <c r="I15679" s="519" t="s">
        <v>5</v>
      </c>
      <c r="J15679" s="650">
        <v>13.71</v>
      </c>
    </row>
    <row r="15680" spans="1:10">
      <c r="A15680" s="519" t="s">
        <v>15738</v>
      </c>
      <c r="B15680" s="519" t="str">
        <f t="shared" si="244"/>
        <v>TOMADA COAXIAL,DE EMBUTIR,COMPLETA,PARA ANTENA DE TV.FORNECIMENTO E COLOCACAO</v>
      </c>
      <c r="C15680" s="519" t="s">
        <v>44337</v>
      </c>
      <c r="D15680" s="519" t="s">
        <v>32940</v>
      </c>
      <c r="I15680" s="519" t="s">
        <v>5</v>
      </c>
      <c r="J15680" s="650">
        <v>13.09</v>
      </c>
    </row>
    <row r="15681" spans="1:10">
      <c r="A15681" s="519" t="s">
        <v>15739</v>
      </c>
      <c r="B15681" s="519" t="str">
        <f t="shared" si="244"/>
        <v>RECEPTACULO DE LOUCA PARA PENDENTE.FORNECIMENTO E COLOCACAO</v>
      </c>
      <c r="C15681" s="519" t="s">
        <v>15740</v>
      </c>
      <c r="I15681" s="519" t="s">
        <v>5</v>
      </c>
      <c r="J15681" s="650">
        <v>6.06</v>
      </c>
    </row>
    <row r="15682" spans="1:10">
      <c r="A15682" s="519" t="s">
        <v>15741</v>
      </c>
      <c r="B15682" s="519" t="str">
        <f t="shared" si="244"/>
        <v>RECEPTACULO DE LOUCA PARA PENDENTE.FORNECIMENTO E COLOCACAO</v>
      </c>
      <c r="C15682" s="519" t="s">
        <v>15740</v>
      </c>
      <c r="I15682" s="519" t="s">
        <v>5</v>
      </c>
      <c r="J15682" s="650">
        <v>5.59</v>
      </c>
    </row>
    <row r="15683" spans="1:10">
      <c r="A15683" s="519" t="s">
        <v>15742</v>
      </c>
      <c r="B15683" s="519" t="str">
        <f t="shared" si="244"/>
        <v>LAMPADA INCANDESCENTE HALOGENA,DE 50W-12V.FORNECIMENTO E COLOCACAO</v>
      </c>
      <c r="C15683" s="519" t="s">
        <v>44338</v>
      </c>
      <c r="D15683" s="519" t="s">
        <v>34525</v>
      </c>
      <c r="I15683" s="519" t="s">
        <v>5</v>
      </c>
      <c r="J15683" s="650">
        <v>9.31</v>
      </c>
    </row>
    <row r="15684" spans="1:10">
      <c r="A15684" s="519" t="s">
        <v>15743</v>
      </c>
      <c r="B15684" s="519" t="str">
        <f t="shared" si="244"/>
        <v>LAMPADA INCANDESCENTE HALOGENA,DE 50W-12V.FORNECIMENTO E COLOCACAO</v>
      </c>
      <c r="C15684" s="519" t="s">
        <v>44338</v>
      </c>
      <c r="D15684" s="519" t="s">
        <v>34525</v>
      </c>
      <c r="I15684" s="519" t="s">
        <v>5</v>
      </c>
      <c r="J15684" s="650">
        <v>9.16</v>
      </c>
    </row>
    <row r="15685" spans="1:10">
      <c r="A15685" s="519" t="s">
        <v>15744</v>
      </c>
      <c r="B15685" s="519" t="str">
        <f t="shared" si="244"/>
        <v>LAMPADA INCANDESCENTE HALOGENA,DE 20W-12V.FORNECIMENTO E COLOCACAO</v>
      </c>
      <c r="C15685" s="519" t="s">
        <v>44339</v>
      </c>
      <c r="D15685" s="519" t="s">
        <v>34525</v>
      </c>
      <c r="I15685" s="519" t="s">
        <v>5</v>
      </c>
      <c r="J15685" s="650">
        <v>4.26</v>
      </c>
    </row>
    <row r="15686" spans="1:10">
      <c r="A15686" s="519" t="s">
        <v>15745</v>
      </c>
      <c r="B15686" s="519" t="str">
        <f t="shared" si="244"/>
        <v>LAMPADA INCANDESCENTE HALOGENA,DE 20W-12V.FORNECIMENTO E COLOCACAO</v>
      </c>
      <c r="C15686" s="519" t="s">
        <v>44339</v>
      </c>
      <c r="D15686" s="519" t="s">
        <v>34525</v>
      </c>
      <c r="I15686" s="519" t="s">
        <v>5</v>
      </c>
      <c r="J15686" s="650">
        <v>4.1100000000000003</v>
      </c>
    </row>
    <row r="15687" spans="1:10">
      <c r="A15687" s="519" t="s">
        <v>15746</v>
      </c>
      <c r="B15687" s="519" t="str">
        <f t="shared" si="244"/>
        <v>LAMPADA FLUORESCENTE TUBULAR,DE 40W.FORNECIMENTO E COLOCACAO</v>
      </c>
      <c r="C15687" s="519" t="s">
        <v>15747</v>
      </c>
      <c r="I15687" s="519" t="s">
        <v>5</v>
      </c>
      <c r="J15687" s="650">
        <v>12.21</v>
      </c>
    </row>
    <row r="15688" spans="1:10">
      <c r="A15688" s="519" t="s">
        <v>15748</v>
      </c>
      <c r="B15688" s="519" t="str">
        <f t="shared" ref="B15688:B15751" si="245">C15688&amp;D15688&amp;E15688&amp;F15688&amp;G15688&amp;H15688</f>
        <v>LAMPADA FLUORESCENTE TUBULAR,DE 40W.FORNECIMENTO E COLOCACAO</v>
      </c>
      <c r="C15688" s="519" t="s">
        <v>15747</v>
      </c>
      <c r="I15688" s="519" t="s">
        <v>5</v>
      </c>
      <c r="J15688" s="650">
        <v>11.9</v>
      </c>
    </row>
    <row r="15689" spans="1:10">
      <c r="A15689" s="519" t="s">
        <v>15749</v>
      </c>
      <c r="B15689" s="519" t="str">
        <f t="shared" si="245"/>
        <v>LAMPADA FLUORESCENTE TUBULAR,DE 32W.FORNECIMENTO E COLOCACAO</v>
      </c>
      <c r="C15689" s="519" t="s">
        <v>15750</v>
      </c>
      <c r="I15689" s="519" t="s">
        <v>5</v>
      </c>
      <c r="J15689" s="650">
        <v>24.91</v>
      </c>
    </row>
    <row r="15690" spans="1:10">
      <c r="A15690" s="519" t="s">
        <v>15751</v>
      </c>
      <c r="B15690" s="519" t="str">
        <f t="shared" si="245"/>
        <v>LAMPADA FLUORESCENTE TUBULAR,DE 32W.FORNECIMENTO E COLOCACAO</v>
      </c>
      <c r="C15690" s="519" t="s">
        <v>15750</v>
      </c>
      <c r="I15690" s="519" t="s">
        <v>5</v>
      </c>
      <c r="J15690" s="650">
        <v>24.6</v>
      </c>
    </row>
    <row r="15691" spans="1:10">
      <c r="A15691" s="519" t="s">
        <v>15752</v>
      </c>
      <c r="B15691" s="519" t="str">
        <f t="shared" si="245"/>
        <v>LAMPADA FLUORESCENTE TUBULAR,DE 20W.FORNECIMENTO E COLOCACAO</v>
      </c>
      <c r="C15691" s="519" t="s">
        <v>15753</v>
      </c>
      <c r="I15691" s="519" t="s">
        <v>5</v>
      </c>
      <c r="J15691" s="650">
        <v>12.21</v>
      </c>
    </row>
    <row r="15692" spans="1:10">
      <c r="A15692" s="519" t="s">
        <v>15754</v>
      </c>
      <c r="B15692" s="519" t="str">
        <f t="shared" si="245"/>
        <v>LAMPADA FLUORESCENTE TUBULAR,DE 20W.FORNECIMENTO E COLOCACAO</v>
      </c>
      <c r="C15692" s="519" t="s">
        <v>15753</v>
      </c>
      <c r="I15692" s="519" t="s">
        <v>5</v>
      </c>
      <c r="J15692" s="650">
        <v>11.9</v>
      </c>
    </row>
    <row r="15693" spans="1:10">
      <c r="A15693" s="519" t="s">
        <v>15755</v>
      </c>
      <c r="B15693" s="519" t="str">
        <f t="shared" si="245"/>
        <v>LAMPADA FLUORESCENTE TUBULAR,DE 18W.FORNECIMENTO E COLOCACAO</v>
      </c>
      <c r="C15693" s="519" t="s">
        <v>15756</v>
      </c>
      <c r="I15693" s="519" t="s">
        <v>5</v>
      </c>
      <c r="J15693" s="650">
        <v>20.79</v>
      </c>
    </row>
    <row r="15694" spans="1:10">
      <c r="A15694" s="519" t="s">
        <v>15757</v>
      </c>
      <c r="B15694" s="519" t="str">
        <f t="shared" si="245"/>
        <v>LAMPADA FLUORESCENTE TUBULAR,DE 18W.FORNECIMENTO E COLOCACAO</v>
      </c>
      <c r="C15694" s="519" t="s">
        <v>15756</v>
      </c>
      <c r="I15694" s="519" t="s">
        <v>5</v>
      </c>
      <c r="J15694" s="650">
        <v>20.48</v>
      </c>
    </row>
    <row r="15695" spans="1:10">
      <c r="A15695" s="519" t="s">
        <v>15758</v>
      </c>
      <c r="B15695" s="519" t="str">
        <f t="shared" si="245"/>
        <v>LAMPADA FLUORESCENTE TUBULAR,DE 16W.FORNECIMENTO E COLOCACAO</v>
      </c>
      <c r="C15695" s="519" t="s">
        <v>15759</v>
      </c>
      <c r="I15695" s="519" t="s">
        <v>5</v>
      </c>
      <c r="J15695" s="650">
        <v>13.91</v>
      </c>
    </row>
    <row r="15696" spans="1:10">
      <c r="A15696" s="519" t="s">
        <v>15760</v>
      </c>
      <c r="B15696" s="519" t="str">
        <f t="shared" si="245"/>
        <v>LAMPADA FLUORESCENTE TUBULAR,DE 16W.FORNECIMENTO E COLOCACAO</v>
      </c>
      <c r="C15696" s="519" t="s">
        <v>15759</v>
      </c>
      <c r="I15696" s="519" t="s">
        <v>5</v>
      </c>
      <c r="J15696" s="650">
        <v>13.6</v>
      </c>
    </row>
    <row r="15697" spans="1:10">
      <c r="A15697" s="519" t="s">
        <v>15761</v>
      </c>
      <c r="B15697" s="519" t="str">
        <f t="shared" si="245"/>
        <v>LAMPADA FLUORESCENTE,HO,DE 80W.FORNECIMENTO E COLOCACAO</v>
      </c>
      <c r="C15697" s="519" t="s">
        <v>15762</v>
      </c>
      <c r="I15697" s="519" t="s">
        <v>5</v>
      </c>
      <c r="J15697" s="650">
        <v>38.4</v>
      </c>
    </row>
    <row r="15698" spans="1:10">
      <c r="A15698" s="519" t="s">
        <v>15763</v>
      </c>
      <c r="B15698" s="519" t="str">
        <f t="shared" si="245"/>
        <v>LAMPADA FLUORESCENTE,HO,DE 80W.FORNECIMENTO E COLOCACAO</v>
      </c>
      <c r="C15698" s="519" t="s">
        <v>15762</v>
      </c>
      <c r="I15698" s="519" t="s">
        <v>5</v>
      </c>
      <c r="J15698" s="650">
        <v>38.090000000000003</v>
      </c>
    </row>
    <row r="15699" spans="1:10">
      <c r="A15699" s="519" t="s">
        <v>15764</v>
      </c>
      <c r="B15699" s="519" t="str">
        <f t="shared" si="245"/>
        <v>LAMPADA FLUORESCENTE,HO,DE 110W.FORNECIMENTO E COLOCACAO</v>
      </c>
      <c r="C15699" s="519" t="s">
        <v>15765</v>
      </c>
      <c r="I15699" s="519" t="s">
        <v>5</v>
      </c>
      <c r="J15699" s="650">
        <v>19.5</v>
      </c>
    </row>
    <row r="15700" spans="1:10">
      <c r="A15700" s="519" t="s">
        <v>15766</v>
      </c>
      <c r="B15700" s="519" t="str">
        <f t="shared" si="245"/>
        <v>LAMPADA FLUORESCENTE,HO,DE 110W.FORNECIMENTO E COLOCACAO</v>
      </c>
      <c r="C15700" s="519" t="s">
        <v>15765</v>
      </c>
      <c r="I15700" s="519" t="s">
        <v>5</v>
      </c>
      <c r="J15700" s="650">
        <v>19.190000000000001</v>
      </c>
    </row>
    <row r="15701" spans="1:10">
      <c r="A15701" s="519" t="s">
        <v>15767</v>
      </c>
      <c r="B15701" s="519" t="str">
        <f t="shared" si="245"/>
        <v>LAMPADA FLUORESCENTE,TRIFOSFORO,DE 16W.FORNECIMENTO E COLOCACAO</v>
      </c>
      <c r="C15701" s="519" t="s">
        <v>44340</v>
      </c>
      <c r="D15701" s="519" t="s">
        <v>34257</v>
      </c>
      <c r="I15701" s="519" t="s">
        <v>5</v>
      </c>
      <c r="J15701" s="650">
        <v>22.99</v>
      </c>
    </row>
    <row r="15702" spans="1:10">
      <c r="A15702" s="519" t="s">
        <v>15768</v>
      </c>
      <c r="B15702" s="519" t="str">
        <f t="shared" si="245"/>
        <v>LAMPADA FLUORESCENTE,TRIFOSFORO,DE 16W.FORNECIMENTO E COLOCACAO</v>
      </c>
      <c r="C15702" s="519" t="s">
        <v>44340</v>
      </c>
      <c r="D15702" s="519" t="s">
        <v>34257</v>
      </c>
      <c r="I15702" s="519" t="s">
        <v>5</v>
      </c>
      <c r="J15702" s="650">
        <v>22.68</v>
      </c>
    </row>
    <row r="15703" spans="1:10">
      <c r="A15703" s="519" t="s">
        <v>15769</v>
      </c>
      <c r="B15703" s="519" t="str">
        <f t="shared" si="245"/>
        <v>LAMPADA FLUORESCENTE,TRIFOSFORO,DE 32W.FORNECIMENTO E COLOCACAO</v>
      </c>
      <c r="C15703" s="519" t="s">
        <v>44341</v>
      </c>
      <c r="D15703" s="519" t="s">
        <v>34257</v>
      </c>
      <c r="I15703" s="519" t="s">
        <v>5</v>
      </c>
      <c r="J15703" s="650">
        <v>24.11</v>
      </c>
    </row>
    <row r="15704" spans="1:10">
      <c r="A15704" s="519" t="s">
        <v>15770</v>
      </c>
      <c r="B15704" s="519" t="str">
        <f t="shared" si="245"/>
        <v>LAMPADA FLUORESCENTE,TRIFOSFORO,DE 32W.FORNECIMENTO E COLOCACAO</v>
      </c>
      <c r="C15704" s="519" t="s">
        <v>44341</v>
      </c>
      <c r="D15704" s="519" t="s">
        <v>34257</v>
      </c>
      <c r="I15704" s="519" t="s">
        <v>5</v>
      </c>
      <c r="J15704" s="650">
        <v>23.8</v>
      </c>
    </row>
    <row r="15705" spans="1:10">
      <c r="A15705" s="519" t="s">
        <v>44342</v>
      </c>
      <c r="B15705" s="519" t="str">
        <f t="shared" si="245"/>
        <v>LAMPADA FLUORESCENTE COMPACTA INTEGRADA,ELETRONICA,DE 25W.FORNECIMENTO E COLOCACAO</v>
      </c>
      <c r="C15705" s="519" t="s">
        <v>56249</v>
      </c>
      <c r="D15705" s="519" t="s">
        <v>34297</v>
      </c>
      <c r="I15705" s="519" t="s">
        <v>5</v>
      </c>
      <c r="J15705" s="650">
        <v>17.989999999999998</v>
      </c>
    </row>
    <row r="15706" spans="1:10">
      <c r="A15706" s="519" t="s">
        <v>44343</v>
      </c>
      <c r="B15706" s="519" t="str">
        <f t="shared" si="245"/>
        <v>LAMPADA FLUORESCENTE COMPACTA INTEGRADA,ELETRONICA,DE 25W.FORNECIMENTO E COLOCACAO</v>
      </c>
      <c r="C15706" s="519" t="s">
        <v>56249</v>
      </c>
      <c r="D15706" s="519" t="s">
        <v>34297</v>
      </c>
      <c r="I15706" s="519" t="s">
        <v>5</v>
      </c>
      <c r="J15706" s="650">
        <v>17.37</v>
      </c>
    </row>
    <row r="15707" spans="1:10">
      <c r="A15707" s="519" t="s">
        <v>15771</v>
      </c>
      <c r="B15707" s="519" t="str">
        <f t="shared" si="245"/>
        <v>LAMPADA FLUORESCENTE COMPACTA INTEGRADA,ELETRONICA,DE 18W.FORNECIMENTO E COLOCACAO</v>
      </c>
      <c r="C15707" s="519" t="s">
        <v>56250</v>
      </c>
      <c r="D15707" s="519" t="s">
        <v>34297</v>
      </c>
      <c r="I15707" s="519" t="s">
        <v>5</v>
      </c>
      <c r="J15707" s="650">
        <v>17.059999999999999</v>
      </c>
    </row>
    <row r="15708" spans="1:10">
      <c r="A15708" s="519" t="s">
        <v>15772</v>
      </c>
      <c r="B15708" s="519" t="str">
        <f t="shared" si="245"/>
        <v>LAMPADA FLUORESCENTE COMPACTA INTEGRADA,ELETRONICA,DE 18W.FORNECIMENTO E COLOCACAO</v>
      </c>
      <c r="C15708" s="519" t="s">
        <v>56250</v>
      </c>
      <c r="D15708" s="519" t="s">
        <v>34297</v>
      </c>
      <c r="I15708" s="519" t="s">
        <v>5</v>
      </c>
      <c r="J15708" s="650">
        <v>16.440000000000001</v>
      </c>
    </row>
    <row r="15709" spans="1:10">
      <c r="A15709" s="519" t="s">
        <v>15773</v>
      </c>
      <c r="B15709" s="519" t="str">
        <f t="shared" si="245"/>
        <v>LAMPADA VAPOR DE MERCURIO,DE 80W.FORNECIMENTO E COLOCACAO</v>
      </c>
      <c r="C15709" s="519" t="s">
        <v>15774</v>
      </c>
      <c r="I15709" s="519" t="s">
        <v>5</v>
      </c>
      <c r="J15709" s="650">
        <v>22.62</v>
      </c>
    </row>
    <row r="15710" spans="1:10">
      <c r="A15710" s="519" t="s">
        <v>15775</v>
      </c>
      <c r="B15710" s="519" t="str">
        <f t="shared" si="245"/>
        <v>LAMPADA VAPOR DE MERCURIO,DE 80W.FORNECIMENTO E COLOCACAO</v>
      </c>
      <c r="C15710" s="519" t="s">
        <v>15774</v>
      </c>
      <c r="I15710" s="519" t="s">
        <v>5</v>
      </c>
      <c r="J15710" s="650">
        <v>22.15</v>
      </c>
    </row>
    <row r="15711" spans="1:10">
      <c r="A15711" s="519" t="s">
        <v>15776</v>
      </c>
      <c r="B15711" s="519" t="str">
        <f t="shared" si="245"/>
        <v>LAMPADA VAPOR DE MERCURIO,DE 125W.FORNECIMENTO E COLOCACAO</v>
      </c>
      <c r="C15711" s="519" t="s">
        <v>15777</v>
      </c>
      <c r="I15711" s="519" t="s">
        <v>5</v>
      </c>
      <c r="J15711" s="650">
        <v>28.52</v>
      </c>
    </row>
    <row r="15712" spans="1:10">
      <c r="A15712" s="519" t="s">
        <v>15778</v>
      </c>
      <c r="B15712" s="519" t="str">
        <f t="shared" si="245"/>
        <v>LAMPADA VAPOR DE MERCURIO,DE 125W.FORNECIMENTO E COLOCACAO</v>
      </c>
      <c r="C15712" s="519" t="s">
        <v>15777</v>
      </c>
      <c r="I15712" s="519" t="s">
        <v>5</v>
      </c>
      <c r="J15712" s="650">
        <v>28.05</v>
      </c>
    </row>
    <row r="15713" spans="1:10">
      <c r="A15713" s="519" t="s">
        <v>15779</v>
      </c>
      <c r="B15713" s="519" t="str">
        <f t="shared" si="245"/>
        <v>LAMPADA DE VAPOR DE MERCURIO,DE 250W.FORNECIMENTO E COLOCACAO</v>
      </c>
      <c r="C15713" s="519" t="s">
        <v>44344</v>
      </c>
      <c r="D15713" s="519" t="s">
        <v>32884</v>
      </c>
      <c r="I15713" s="519" t="s">
        <v>5</v>
      </c>
      <c r="J15713" s="650">
        <v>38.479999999999997</v>
      </c>
    </row>
    <row r="15714" spans="1:10">
      <c r="A15714" s="519" t="s">
        <v>15780</v>
      </c>
      <c r="B15714" s="519" t="str">
        <f t="shared" si="245"/>
        <v>LAMPADA DE VAPOR DE MERCURIO,DE 250W.FORNECIMENTO E COLOCACAO</v>
      </c>
      <c r="C15714" s="519" t="s">
        <v>44344</v>
      </c>
      <c r="D15714" s="519" t="s">
        <v>32884</v>
      </c>
      <c r="I15714" s="519" t="s">
        <v>5</v>
      </c>
      <c r="J15714" s="650">
        <v>37.86</v>
      </c>
    </row>
    <row r="15715" spans="1:10">
      <c r="A15715" s="519" t="s">
        <v>15781</v>
      </c>
      <c r="B15715" s="519" t="str">
        <f t="shared" si="245"/>
        <v>LAMPADA DE VAPOR DE MERCURIO,DE 400W.FORNECIMENTO E COLOCACAO</v>
      </c>
      <c r="C15715" s="519" t="s">
        <v>44345</v>
      </c>
      <c r="D15715" s="519" t="s">
        <v>32884</v>
      </c>
      <c r="I15715" s="519" t="s">
        <v>5</v>
      </c>
      <c r="J15715" s="650">
        <v>50.29</v>
      </c>
    </row>
    <row r="15716" spans="1:10">
      <c r="A15716" s="519" t="s">
        <v>15782</v>
      </c>
      <c r="B15716" s="519" t="str">
        <f t="shared" si="245"/>
        <v>LAMPADA DE VAPOR DE MERCURIO,DE 400W.FORNECIMENTO E COLOCACAO</v>
      </c>
      <c r="C15716" s="519" t="s">
        <v>44345</v>
      </c>
      <c r="D15716" s="519" t="s">
        <v>32884</v>
      </c>
      <c r="I15716" s="519" t="s">
        <v>5</v>
      </c>
      <c r="J15716" s="650">
        <v>49.67</v>
      </c>
    </row>
    <row r="15717" spans="1:10">
      <c r="A15717" s="519" t="s">
        <v>15783</v>
      </c>
      <c r="B15717" s="519" t="str">
        <f t="shared" si="245"/>
        <v>LAMPADA MISTA,DE 160W.FORNECIMENTO E COLOCACAO</v>
      </c>
      <c r="C15717" s="519" t="s">
        <v>15784</v>
      </c>
      <c r="I15717" s="519" t="s">
        <v>5</v>
      </c>
      <c r="J15717" s="650">
        <v>23.8</v>
      </c>
    </row>
    <row r="15718" spans="1:10">
      <c r="A15718" s="519" t="s">
        <v>15785</v>
      </c>
      <c r="B15718" s="519" t="str">
        <f t="shared" si="245"/>
        <v>LAMPADA MISTA,DE 160W.FORNECIMENTO E COLOCACAO</v>
      </c>
      <c r="C15718" s="519" t="s">
        <v>15784</v>
      </c>
      <c r="I15718" s="519" t="s">
        <v>5</v>
      </c>
      <c r="J15718" s="650">
        <v>23.33</v>
      </c>
    </row>
    <row r="15719" spans="1:10">
      <c r="A15719" s="519" t="s">
        <v>15786</v>
      </c>
      <c r="B15719" s="519" t="str">
        <f t="shared" si="245"/>
        <v>LAMPADA MISTA,DE 250W.FORNECIMENTO E COLOCACAO</v>
      </c>
      <c r="C15719" s="519" t="s">
        <v>15787</v>
      </c>
      <c r="I15719" s="519" t="s">
        <v>5</v>
      </c>
      <c r="J15719" s="650">
        <v>36.42</v>
      </c>
    </row>
    <row r="15720" spans="1:10">
      <c r="A15720" s="519" t="s">
        <v>15788</v>
      </c>
      <c r="B15720" s="519" t="str">
        <f t="shared" si="245"/>
        <v>LAMPADA MISTA,DE 250W.FORNECIMENTO E COLOCACAO</v>
      </c>
      <c r="C15720" s="519" t="s">
        <v>15787</v>
      </c>
      <c r="I15720" s="519" t="s">
        <v>5</v>
      </c>
      <c r="J15720" s="650">
        <v>35.950000000000003</v>
      </c>
    </row>
    <row r="15721" spans="1:10">
      <c r="A15721" s="519" t="s">
        <v>15789</v>
      </c>
      <c r="B15721" s="519" t="str">
        <f t="shared" si="245"/>
        <v>LAMPADA MISTA,DE 500W.FORNECIMENTO E COLOCACAO</v>
      </c>
      <c r="C15721" s="519" t="s">
        <v>15790</v>
      </c>
      <c r="I15721" s="519" t="s">
        <v>5</v>
      </c>
      <c r="J15721" s="650">
        <v>45.28</v>
      </c>
    </row>
    <row r="15722" spans="1:10">
      <c r="A15722" s="519" t="s">
        <v>15791</v>
      </c>
      <c r="B15722" s="519" t="str">
        <f t="shared" si="245"/>
        <v>LAMPADA MISTA,DE 500W.FORNECIMENTO E COLOCACAO</v>
      </c>
      <c r="C15722" s="519" t="s">
        <v>15790</v>
      </c>
      <c r="I15722" s="519" t="s">
        <v>5</v>
      </c>
      <c r="J15722" s="650">
        <v>44.81</v>
      </c>
    </row>
    <row r="15723" spans="1:10">
      <c r="A15723" s="519" t="s">
        <v>15792</v>
      </c>
      <c r="B15723" s="519" t="str">
        <f t="shared" si="245"/>
        <v>LAMPADA DE VAPOR DE SODIO DE 70W-110/220V.FORNECIMENTO E COLOCACAO</v>
      </c>
      <c r="C15723" s="519" t="s">
        <v>44346</v>
      </c>
      <c r="D15723" s="519" t="s">
        <v>34525</v>
      </c>
      <c r="I15723" s="519" t="s">
        <v>5</v>
      </c>
      <c r="J15723" s="650">
        <v>29</v>
      </c>
    </row>
    <row r="15724" spans="1:10">
      <c r="A15724" s="519" t="s">
        <v>15793</v>
      </c>
      <c r="B15724" s="519" t="str">
        <f t="shared" si="245"/>
        <v>LAMPADA DE VAPOR DE SODIO DE 70W-110/220V.FORNECIMENTO E COLOCACAO</v>
      </c>
      <c r="C15724" s="519" t="s">
        <v>44346</v>
      </c>
      <c r="D15724" s="519" t="s">
        <v>34525</v>
      </c>
      <c r="I15724" s="519" t="s">
        <v>5</v>
      </c>
      <c r="J15724" s="650">
        <v>28.38</v>
      </c>
    </row>
    <row r="15725" spans="1:10">
      <c r="A15725" s="519" t="s">
        <v>15794</v>
      </c>
      <c r="B15725" s="519" t="str">
        <f t="shared" si="245"/>
        <v>LAMPADA DE VAPOR DE SODIO DE 100W-110/220V.FORNECIMENTO E COLOCACAO</v>
      </c>
      <c r="C15725" s="519" t="s">
        <v>44347</v>
      </c>
      <c r="D15725" s="519" t="s">
        <v>34540</v>
      </c>
      <c r="I15725" s="519" t="s">
        <v>5</v>
      </c>
      <c r="J15725" s="650">
        <v>44.47</v>
      </c>
    </row>
    <row r="15726" spans="1:10">
      <c r="A15726" s="519" t="s">
        <v>15795</v>
      </c>
      <c r="B15726" s="519" t="str">
        <f t="shared" si="245"/>
        <v>LAMPADA DE VAPOR DE SODIO DE 100W-110/220V.FORNECIMENTO E COLOCACAO</v>
      </c>
      <c r="C15726" s="519" t="s">
        <v>44347</v>
      </c>
      <c r="D15726" s="519" t="s">
        <v>34540</v>
      </c>
      <c r="I15726" s="519" t="s">
        <v>5</v>
      </c>
      <c r="J15726" s="650">
        <v>43.85</v>
      </c>
    </row>
    <row r="15727" spans="1:10">
      <c r="A15727" s="519" t="s">
        <v>15796</v>
      </c>
      <c r="B15727" s="519" t="str">
        <f t="shared" si="245"/>
        <v>LAMPADA DE VAPOR DE SODIO DE 150W-110/220V.FORNECIMENTO E COLOCACAO</v>
      </c>
      <c r="C15727" s="519" t="s">
        <v>44348</v>
      </c>
      <c r="D15727" s="519" t="s">
        <v>34540</v>
      </c>
      <c r="I15727" s="519" t="s">
        <v>5</v>
      </c>
      <c r="J15727" s="650">
        <v>46.53</v>
      </c>
    </row>
    <row r="15728" spans="1:10">
      <c r="A15728" s="519" t="s">
        <v>15797</v>
      </c>
      <c r="B15728" s="519" t="str">
        <f t="shared" si="245"/>
        <v>LAMPADA DE VAPOR DE SODIO DE 150W-110/220V.FORNECIMENTO E COLOCACAO</v>
      </c>
      <c r="C15728" s="519" t="s">
        <v>44348</v>
      </c>
      <c r="D15728" s="519" t="s">
        <v>34540</v>
      </c>
      <c r="I15728" s="519" t="s">
        <v>5</v>
      </c>
      <c r="J15728" s="650">
        <v>45.91</v>
      </c>
    </row>
    <row r="15729" spans="1:10">
      <c r="A15729" s="519" t="s">
        <v>15798</v>
      </c>
      <c r="B15729" s="519" t="str">
        <f t="shared" si="245"/>
        <v>LAMPADA DE VAPOR DE SODIO DE 250W-110/200V.FORNECIMENTO E COLOCACAO</v>
      </c>
      <c r="C15729" s="519" t="s">
        <v>44349</v>
      </c>
      <c r="D15729" s="519" t="s">
        <v>34540</v>
      </c>
      <c r="I15729" s="519" t="s">
        <v>5</v>
      </c>
      <c r="J15729" s="650">
        <v>52.29</v>
      </c>
    </row>
    <row r="15730" spans="1:10">
      <c r="A15730" s="519" t="s">
        <v>15799</v>
      </c>
      <c r="B15730" s="519" t="str">
        <f t="shared" si="245"/>
        <v>LAMPADA DE VAPOR DE SODIO DE 250W-110/200V.FORNECIMENTO E COLOCACAO</v>
      </c>
      <c r="C15730" s="519" t="s">
        <v>44349</v>
      </c>
      <c r="D15730" s="519" t="s">
        <v>34540</v>
      </c>
      <c r="I15730" s="519" t="s">
        <v>5</v>
      </c>
      <c r="J15730" s="650">
        <v>51.67</v>
      </c>
    </row>
    <row r="15731" spans="1:10">
      <c r="A15731" s="519" t="s">
        <v>15800</v>
      </c>
      <c r="B15731" s="519" t="str">
        <f t="shared" si="245"/>
        <v>LAMPADA DE VAPOR DE SODIO DE 400W-110/220V.FORNECIMENTO E COLOCACAO</v>
      </c>
      <c r="C15731" s="519" t="s">
        <v>44350</v>
      </c>
      <c r="D15731" s="519" t="s">
        <v>34540</v>
      </c>
      <c r="I15731" s="519" t="s">
        <v>5</v>
      </c>
      <c r="J15731" s="650">
        <v>69.22</v>
      </c>
    </row>
    <row r="15732" spans="1:10">
      <c r="A15732" s="519" t="s">
        <v>15801</v>
      </c>
      <c r="B15732" s="519" t="str">
        <f t="shared" si="245"/>
        <v>LAMPADA DE VAPOR DE SODIO DE 400W-110/220V.FORNECIMENTO E COLOCACAO</v>
      </c>
      <c r="C15732" s="519" t="s">
        <v>44350</v>
      </c>
      <c r="D15732" s="519" t="s">
        <v>34540</v>
      </c>
      <c r="I15732" s="519" t="s">
        <v>5</v>
      </c>
      <c r="J15732" s="650">
        <v>68.599999999999994</v>
      </c>
    </row>
    <row r="15733" spans="1:10">
      <c r="A15733" s="519" t="s">
        <v>15802</v>
      </c>
      <c r="B15733" s="519" t="str">
        <f t="shared" si="245"/>
        <v>LAMPADA DE VAPOR METALICO OVOIDE DE 250W-220V,BULBO OVOIDE.FORNECIMENTO E COLOCACAO</v>
      </c>
      <c r="C15733" s="519" t="s">
        <v>44351</v>
      </c>
      <c r="D15733" s="519" t="s">
        <v>34492</v>
      </c>
      <c r="I15733" s="519" t="s">
        <v>5</v>
      </c>
      <c r="J15733" s="650">
        <v>64.900000000000006</v>
      </c>
    </row>
    <row r="15734" spans="1:10">
      <c r="A15734" s="519" t="s">
        <v>15803</v>
      </c>
      <c r="B15734" s="519" t="str">
        <f t="shared" si="245"/>
        <v>LAMPADA DE VAPOR METALICO OVOIDE DE 250W-220V,BULBO OVOIDE.FORNECIMENTO E COLOCACAO</v>
      </c>
      <c r="C15734" s="519" t="s">
        <v>44351</v>
      </c>
      <c r="D15734" s="519" t="s">
        <v>34492</v>
      </c>
      <c r="I15734" s="519" t="s">
        <v>5</v>
      </c>
      <c r="J15734" s="650">
        <v>64.28</v>
      </c>
    </row>
    <row r="15735" spans="1:10">
      <c r="A15735" s="519" t="s">
        <v>15804</v>
      </c>
      <c r="B15735" s="519" t="str">
        <f t="shared" si="245"/>
        <v>LAMPADA DE VAPOR METALICO OVOIDE DE 400W-220V,BULBO OVOIDE.FORNECIMENTO E COLOCACAO</v>
      </c>
      <c r="C15735" s="519" t="s">
        <v>44352</v>
      </c>
      <c r="D15735" s="519" t="s">
        <v>34492</v>
      </c>
      <c r="I15735" s="519" t="s">
        <v>5</v>
      </c>
      <c r="J15735" s="650">
        <v>72.430000000000007</v>
      </c>
    </row>
    <row r="15736" spans="1:10">
      <c r="A15736" s="519" t="s">
        <v>15805</v>
      </c>
      <c r="B15736" s="519" t="str">
        <f t="shared" si="245"/>
        <v>LAMPADA DE VAPOR METALICO OVOIDE DE 400W-220V,BULBO OVOIDE.FORNECIMENTO E COLOCACAO</v>
      </c>
      <c r="C15736" s="519" t="s">
        <v>44352</v>
      </c>
      <c r="D15736" s="519" t="s">
        <v>34492</v>
      </c>
      <c r="I15736" s="519" t="s">
        <v>5</v>
      </c>
      <c r="J15736" s="650">
        <v>71.81</v>
      </c>
    </row>
    <row r="15737" spans="1:10">
      <c r="A15737" s="519" t="s">
        <v>15806</v>
      </c>
      <c r="B15737" s="519" t="str">
        <f t="shared" si="245"/>
        <v>LAMPADA DE VAPOR METALICO DE 2000W-220V,BULBO OVOIDE.FORNECIMENTO E COLOCACAO</v>
      </c>
      <c r="C15737" s="519" t="s">
        <v>44353</v>
      </c>
      <c r="D15737" s="519" t="s">
        <v>32940</v>
      </c>
      <c r="I15737" s="519" t="s">
        <v>5</v>
      </c>
      <c r="J15737" s="650">
        <v>316.39999999999998</v>
      </c>
    </row>
    <row r="15738" spans="1:10">
      <c r="A15738" s="519" t="s">
        <v>15807</v>
      </c>
      <c r="B15738" s="519" t="str">
        <f t="shared" si="245"/>
        <v>LAMPADA DE VAPOR METALICO DE 2000W-220V,BULBO OVOIDE.FORNECIMENTO E COLOCACAO</v>
      </c>
      <c r="C15738" s="519" t="s">
        <v>44353</v>
      </c>
      <c r="D15738" s="519" t="s">
        <v>32940</v>
      </c>
      <c r="I15738" s="519" t="s">
        <v>5</v>
      </c>
      <c r="J15738" s="650">
        <v>315.77999999999997</v>
      </c>
    </row>
    <row r="15739" spans="1:10">
      <c r="A15739" s="519" t="s">
        <v>15808</v>
      </c>
      <c r="B15739" s="519" t="str">
        <f t="shared" si="245"/>
        <v>LAMPADA LED,BULBO,A60,4,5W,100/240V,BASE E-27.FORNECIMENTO E COLOCACAO</v>
      </c>
      <c r="C15739" s="519" t="s">
        <v>44354</v>
      </c>
      <c r="D15739" s="519" t="s">
        <v>37621</v>
      </c>
      <c r="I15739" s="519" t="s">
        <v>5</v>
      </c>
      <c r="J15739" s="650">
        <v>7.9</v>
      </c>
    </row>
    <row r="15740" spans="1:10">
      <c r="A15740" s="519" t="s">
        <v>15809</v>
      </c>
      <c r="B15740" s="519" t="str">
        <f t="shared" si="245"/>
        <v>LAMPADA LED,BULBO,A60,4,5W,100/240V,BASE E-27.FORNECIMENTO E COLOCACAO</v>
      </c>
      <c r="C15740" s="519" t="s">
        <v>44354</v>
      </c>
      <c r="D15740" s="519" t="s">
        <v>37621</v>
      </c>
      <c r="I15740" s="519" t="s">
        <v>5</v>
      </c>
      <c r="J15740" s="650">
        <v>7.75</v>
      </c>
    </row>
    <row r="15741" spans="1:10">
      <c r="A15741" s="519" t="s">
        <v>15810</v>
      </c>
      <c r="B15741" s="519" t="str">
        <f t="shared" si="245"/>
        <v>LAMPADA LED,BULBO,A60,7W,100/240V,BASE E-27.FORNECIMENTO ECOLOCACAO</v>
      </c>
      <c r="C15741" s="519" t="s">
        <v>44355</v>
      </c>
      <c r="D15741" s="519" t="s">
        <v>34485</v>
      </c>
      <c r="I15741" s="519" t="s">
        <v>5</v>
      </c>
      <c r="J15741" s="650">
        <v>9.41</v>
      </c>
    </row>
    <row r="15742" spans="1:10">
      <c r="A15742" s="519" t="s">
        <v>15811</v>
      </c>
      <c r="B15742" s="519" t="str">
        <f t="shared" si="245"/>
        <v>LAMPADA LED,BULBO,A60,7W,100/240V,BASE E-27.FORNECIMENTO ECOLOCACAO</v>
      </c>
      <c r="C15742" s="519" t="s">
        <v>44355</v>
      </c>
      <c r="D15742" s="519" t="s">
        <v>34485</v>
      </c>
      <c r="I15742" s="519" t="s">
        <v>5</v>
      </c>
      <c r="J15742" s="650">
        <v>9.26</v>
      </c>
    </row>
    <row r="15743" spans="1:10">
      <c r="A15743" s="519" t="s">
        <v>15812</v>
      </c>
      <c r="B15743" s="519" t="str">
        <f t="shared" si="245"/>
        <v>LAMPADA LED,BULBO,A60,8W,100/240V,BASE E-27.FORNECIMENTO ECOLOCACAO</v>
      </c>
      <c r="C15743" s="519" t="s">
        <v>44356</v>
      </c>
      <c r="D15743" s="519" t="s">
        <v>34485</v>
      </c>
      <c r="I15743" s="519" t="s">
        <v>5</v>
      </c>
      <c r="J15743" s="650">
        <v>10.91</v>
      </c>
    </row>
    <row r="15744" spans="1:10">
      <c r="A15744" s="519" t="s">
        <v>15813</v>
      </c>
      <c r="B15744" s="519" t="str">
        <f t="shared" si="245"/>
        <v>LAMPADA LED,BULBO,A60,8W,100/240V,BASE E-27.FORNECIMENTO ECOLOCACAO</v>
      </c>
      <c r="C15744" s="519" t="s">
        <v>44356</v>
      </c>
      <c r="D15744" s="519" t="s">
        <v>34485</v>
      </c>
      <c r="I15744" s="519" t="s">
        <v>5</v>
      </c>
      <c r="J15744" s="650">
        <v>10.76</v>
      </c>
    </row>
    <row r="15745" spans="1:10">
      <c r="A15745" s="519" t="s">
        <v>44357</v>
      </c>
      <c r="B15745" s="519" t="str">
        <f t="shared" si="245"/>
        <v>LAMPADA LED,BULBO,A60,9W,100/240V,BASE E-27.FORNECIMENTO E COLOCACAO</v>
      </c>
      <c r="C15745" s="519" t="s">
        <v>44358</v>
      </c>
      <c r="D15745" s="519" t="s">
        <v>36236</v>
      </c>
      <c r="I15745" s="519" t="s">
        <v>5</v>
      </c>
      <c r="J15745" s="650">
        <v>9.23</v>
      </c>
    </row>
    <row r="15746" spans="1:10">
      <c r="A15746" s="519" t="s">
        <v>44359</v>
      </c>
      <c r="B15746" s="519" t="str">
        <f t="shared" si="245"/>
        <v>LAMPADA LED,BULBO,A60,9W,100/240V,BASE E-27.FORNECIMENTO E COLOCACAO</v>
      </c>
      <c r="C15746" s="519" t="s">
        <v>44358</v>
      </c>
      <c r="D15746" s="519" t="s">
        <v>36236</v>
      </c>
      <c r="I15746" s="519" t="s">
        <v>5</v>
      </c>
      <c r="J15746" s="650">
        <v>9.08</v>
      </c>
    </row>
    <row r="15747" spans="1:10">
      <c r="A15747" s="519" t="s">
        <v>15814</v>
      </c>
      <c r="B15747" s="519" t="str">
        <f t="shared" si="245"/>
        <v>LAMPADA LED,BULBO,A60,10,5W,100/240V,BASE E-27.FORNECIMENTO E COLOCACAO</v>
      </c>
      <c r="C15747" s="519" t="s">
        <v>44360</v>
      </c>
      <c r="D15747" s="519" t="s">
        <v>33906</v>
      </c>
      <c r="I15747" s="519" t="s">
        <v>5</v>
      </c>
      <c r="J15747" s="650">
        <v>16.95</v>
      </c>
    </row>
    <row r="15748" spans="1:10">
      <c r="A15748" s="519" t="s">
        <v>15815</v>
      </c>
      <c r="B15748" s="519" t="str">
        <f t="shared" si="245"/>
        <v>LAMPADA LED,BULBO,A60,10,5W,100/240V,BASE E-27.FORNECIMENTO E COLOCACAO</v>
      </c>
      <c r="C15748" s="519" t="s">
        <v>44360</v>
      </c>
      <c r="D15748" s="519" t="s">
        <v>33906</v>
      </c>
      <c r="I15748" s="519" t="s">
        <v>5</v>
      </c>
      <c r="J15748" s="650">
        <v>16.8</v>
      </c>
    </row>
    <row r="15749" spans="1:10">
      <c r="A15749" s="519" t="s">
        <v>15816</v>
      </c>
      <c r="B15749" s="519" t="str">
        <f t="shared" si="245"/>
        <v>LAMPADA LED,BULBO,PAR 20,7W,120V,BASE E-27.FORNECIMENTO E COLOCACAO</v>
      </c>
      <c r="C15749" s="519" t="s">
        <v>44361</v>
      </c>
      <c r="D15749" s="519" t="s">
        <v>34540</v>
      </c>
      <c r="I15749" s="519" t="s">
        <v>5</v>
      </c>
      <c r="J15749" s="650">
        <v>21.36</v>
      </c>
    </row>
    <row r="15750" spans="1:10">
      <c r="A15750" s="519" t="s">
        <v>15817</v>
      </c>
      <c r="B15750" s="519" t="str">
        <f t="shared" si="245"/>
        <v>LAMPADA LED,BULBO,PAR 20,7W,120V,BASE E-27.FORNECIMENTO E COLOCACAO</v>
      </c>
      <c r="C15750" s="519" t="s">
        <v>44361</v>
      </c>
      <c r="D15750" s="519" t="s">
        <v>34540</v>
      </c>
      <c r="I15750" s="519" t="s">
        <v>5</v>
      </c>
      <c r="J15750" s="650">
        <v>21.21</v>
      </c>
    </row>
    <row r="15751" spans="1:10">
      <c r="A15751" s="519" t="s">
        <v>15818</v>
      </c>
      <c r="B15751" s="519" t="str">
        <f t="shared" si="245"/>
        <v>LAMPADA LED,BULBO,PAR 30,10W,120/220V/20D,BASE E-27.FORNECIMENTO E COLOCACAO</v>
      </c>
      <c r="C15751" s="519" t="s">
        <v>44362</v>
      </c>
      <c r="D15751" s="519" t="s">
        <v>34162</v>
      </c>
      <c r="I15751" s="519" t="s">
        <v>5</v>
      </c>
      <c r="J15751" s="650">
        <v>52.66</v>
      </c>
    </row>
    <row r="15752" spans="1:10">
      <c r="A15752" s="519" t="s">
        <v>15819</v>
      </c>
      <c r="B15752" s="519" t="str">
        <f t="shared" ref="B15752:B15815" si="246">C15752&amp;D15752&amp;E15752&amp;F15752&amp;G15752&amp;H15752</f>
        <v>LAMPADA LED,BULBO,PAR 30,10W,120/220V/20D,BASE E-27.FORNECIMENTO E COLOCACAO</v>
      </c>
      <c r="C15752" s="519" t="s">
        <v>44362</v>
      </c>
      <c r="D15752" s="519" t="s">
        <v>34162</v>
      </c>
      <c r="I15752" s="519" t="s">
        <v>5</v>
      </c>
      <c r="J15752" s="650">
        <v>52.51</v>
      </c>
    </row>
    <row r="15753" spans="1:10">
      <c r="A15753" s="519" t="s">
        <v>15820</v>
      </c>
      <c r="B15753" s="519" t="str">
        <f t="shared" si="246"/>
        <v>LAMPADA LED,BULBO,PAR 30,13W,120/220V,BASE E-27.FORNECIMENTO E COLOCACAO</v>
      </c>
      <c r="C15753" s="519" t="s">
        <v>44363</v>
      </c>
      <c r="D15753" s="519" t="s">
        <v>33906</v>
      </c>
      <c r="I15753" s="519" t="s">
        <v>5</v>
      </c>
      <c r="J15753" s="650">
        <v>45.79</v>
      </c>
    </row>
    <row r="15754" spans="1:10">
      <c r="A15754" s="519" t="s">
        <v>15821</v>
      </c>
      <c r="B15754" s="519" t="str">
        <f t="shared" si="246"/>
        <v>LAMPADA LED,BULBO,PAR 30,13W,120/220V,BASE E-27.FORNECIMENTO E COLOCACAO</v>
      </c>
      <c r="C15754" s="519" t="s">
        <v>44363</v>
      </c>
      <c r="D15754" s="519" t="s">
        <v>33906</v>
      </c>
      <c r="I15754" s="519" t="s">
        <v>5</v>
      </c>
      <c r="J15754" s="650">
        <v>45.64</v>
      </c>
    </row>
    <row r="15755" spans="1:10">
      <c r="A15755" s="519" t="s">
        <v>15822</v>
      </c>
      <c r="B15755" s="519" t="str">
        <f t="shared" si="246"/>
        <v>LAMPADA LED,BULBO,PAR 38,16W,120/220V,BASE E-27.FORNECIMENTO E COLOCACAO</v>
      </c>
      <c r="C15755" s="519" t="s">
        <v>44364</v>
      </c>
      <c r="D15755" s="519" t="s">
        <v>33906</v>
      </c>
      <c r="I15755" s="519" t="s">
        <v>5</v>
      </c>
      <c r="J15755" s="650">
        <v>50.03</v>
      </c>
    </row>
    <row r="15756" spans="1:10">
      <c r="A15756" s="519" t="s">
        <v>15823</v>
      </c>
      <c r="B15756" s="519" t="str">
        <f t="shared" si="246"/>
        <v>LAMPADA LED,BULBO,PAR 38,16W,120/220V,BASE E-27.FORNECIMENTO E COLOCACAO</v>
      </c>
      <c r="C15756" s="519" t="s">
        <v>44364</v>
      </c>
      <c r="D15756" s="519" t="s">
        <v>33906</v>
      </c>
      <c r="I15756" s="519" t="s">
        <v>5</v>
      </c>
      <c r="J15756" s="650">
        <v>49.88</v>
      </c>
    </row>
    <row r="15757" spans="1:10">
      <c r="A15757" s="519" t="s">
        <v>15824</v>
      </c>
      <c r="B15757" s="519" t="str">
        <f t="shared" si="246"/>
        <v>LAMPADA LED,TUBULAR,600MM,T8,9W,FLUXO LUMINOSO EM TORNO DE 900LM</v>
      </c>
      <c r="C15757" s="519" t="s">
        <v>51933</v>
      </c>
      <c r="D15757" s="519" t="s">
        <v>51934</v>
      </c>
      <c r="I15757" s="519" t="s">
        <v>5</v>
      </c>
      <c r="J15757" s="650">
        <v>23.25</v>
      </c>
    </row>
    <row r="15758" spans="1:10">
      <c r="A15758" s="519" t="s">
        <v>15825</v>
      </c>
      <c r="B15758" s="519" t="str">
        <f t="shared" si="246"/>
        <v>LAMPADA LED,TUBULAR,600MM,T8,9W,FLUXO LUMINOSO EM TORNO DE 900LM</v>
      </c>
      <c r="C15758" s="519" t="s">
        <v>51933</v>
      </c>
      <c r="D15758" s="519" t="s">
        <v>51934</v>
      </c>
      <c r="I15758" s="519" t="s">
        <v>5</v>
      </c>
      <c r="J15758" s="650">
        <v>23.1</v>
      </c>
    </row>
    <row r="15759" spans="1:10">
      <c r="A15759" s="519" t="s">
        <v>15826</v>
      </c>
      <c r="B15759" s="519" t="str">
        <f t="shared" si="246"/>
        <v>LAMPADA LED,TUBULAR,1200MM,T8,18W,FLUXO LUMINOSO EM TORNO DE 1850LM</v>
      </c>
      <c r="C15759" s="519" t="s">
        <v>51935</v>
      </c>
      <c r="D15759" s="519" t="s">
        <v>51936</v>
      </c>
      <c r="I15759" s="519" t="s">
        <v>5</v>
      </c>
      <c r="J15759" s="650">
        <v>23.32</v>
      </c>
    </row>
    <row r="15760" spans="1:10">
      <c r="A15760" s="519" t="s">
        <v>15827</v>
      </c>
      <c r="B15760" s="519" t="str">
        <f t="shared" si="246"/>
        <v>LAMPADA LED,TUBULAR,1200MM,T8,18W,FLUXO LUMINOSO EM TORNO DE 1850LM</v>
      </c>
      <c r="C15760" s="519" t="s">
        <v>51935</v>
      </c>
      <c r="D15760" s="519" t="s">
        <v>51936</v>
      </c>
      <c r="I15760" s="519" t="s">
        <v>5</v>
      </c>
      <c r="J15760" s="650">
        <v>23.17</v>
      </c>
    </row>
    <row r="15761" spans="1:10">
      <c r="A15761" s="519" t="s">
        <v>51937</v>
      </c>
      <c r="B15761" s="519" t="str">
        <f t="shared" si="246"/>
        <v>LAMPADA LED,TUBULAR,HF 1200MM,T5,26W,FLUXO LUMINOSO EM TORNO DE 3900LM</v>
      </c>
      <c r="C15761" s="519" t="s">
        <v>51938</v>
      </c>
      <c r="D15761" s="519" t="s">
        <v>51939</v>
      </c>
      <c r="I15761" s="519" t="s">
        <v>5</v>
      </c>
      <c r="J15761" s="650">
        <v>145.1</v>
      </c>
    </row>
    <row r="15762" spans="1:10">
      <c r="A15762" s="519" t="s">
        <v>51940</v>
      </c>
      <c r="B15762" s="519" t="str">
        <f t="shared" si="246"/>
        <v>LAMPADA LED,TUBULAR,HF 1200MM,T5,26W,FLUXO LUMINOSO EM TORNO DE 3900LM</v>
      </c>
      <c r="C15762" s="519" t="s">
        <v>51938</v>
      </c>
      <c r="D15762" s="519" t="s">
        <v>51939</v>
      </c>
      <c r="I15762" s="519" t="s">
        <v>5</v>
      </c>
      <c r="J15762" s="650">
        <v>144.94999999999999</v>
      </c>
    </row>
    <row r="15763" spans="1:10">
      <c r="A15763" s="519" t="s">
        <v>15828</v>
      </c>
      <c r="B15763" s="519" t="str">
        <f t="shared" si="246"/>
        <v>LAMPADA LED,DICROICA MR16 5W/12V.FORNECIMENTO E COLOCACAO</v>
      </c>
      <c r="C15763" s="519" t="s">
        <v>15829</v>
      </c>
      <c r="I15763" s="519" t="s">
        <v>5</v>
      </c>
      <c r="J15763" s="650">
        <v>18.100000000000001</v>
      </c>
    </row>
    <row r="15764" spans="1:10">
      <c r="A15764" s="519" t="s">
        <v>15830</v>
      </c>
      <c r="B15764" s="519" t="str">
        <f t="shared" si="246"/>
        <v>LAMPADA LED,DICROICA MR16 5W/12V.FORNECIMENTO E COLOCACAO</v>
      </c>
      <c r="C15764" s="519" t="s">
        <v>15829</v>
      </c>
      <c r="I15764" s="519" t="s">
        <v>5</v>
      </c>
      <c r="J15764" s="650">
        <v>17.95</v>
      </c>
    </row>
    <row r="15765" spans="1:10">
      <c r="A15765" s="519" t="s">
        <v>44365</v>
      </c>
      <c r="B15765" s="519" t="str">
        <f t="shared" si="246"/>
        <v>LAMPADA LED,BULBO,A60,12W,100/200V,BASE E-27.FORNECIMENTO ECOLOCACAO</v>
      </c>
      <c r="C15765" s="519" t="s">
        <v>44366</v>
      </c>
      <c r="D15765" s="519" t="s">
        <v>34485</v>
      </c>
      <c r="I15765" s="519" t="s">
        <v>5</v>
      </c>
      <c r="J15765" s="650">
        <v>11.24</v>
      </c>
    </row>
    <row r="15766" spans="1:10">
      <c r="A15766" s="519" t="s">
        <v>44367</v>
      </c>
      <c r="B15766" s="519" t="str">
        <f t="shared" si="246"/>
        <v>LAMPADA LED,BULBO,A60,12W,100/200V,BASE E-27.FORNECIMENTO ECOLOCACAO</v>
      </c>
      <c r="C15766" s="519" t="s">
        <v>44366</v>
      </c>
      <c r="D15766" s="519" t="s">
        <v>34485</v>
      </c>
      <c r="I15766" s="519" t="s">
        <v>5</v>
      </c>
      <c r="J15766" s="650">
        <v>11.09</v>
      </c>
    </row>
    <row r="15767" spans="1:10">
      <c r="A15767" s="519" t="s">
        <v>44368</v>
      </c>
      <c r="B15767" s="519" t="str">
        <f t="shared" si="246"/>
        <v>LAMPADA LED,BULBO,A60,15W,100/240V,BASE E-27.FORNECIMENTO ECOLOCACAO</v>
      </c>
      <c r="C15767" s="519" t="s">
        <v>44369</v>
      </c>
      <c r="D15767" s="519" t="s">
        <v>34485</v>
      </c>
      <c r="I15767" s="519" t="s">
        <v>5</v>
      </c>
      <c r="J15767" s="650">
        <v>15.49</v>
      </c>
    </row>
    <row r="15768" spans="1:10">
      <c r="A15768" s="519" t="s">
        <v>44370</v>
      </c>
      <c r="B15768" s="519" t="str">
        <f t="shared" si="246"/>
        <v>LAMPADA LED,BULBO,A60,15W,100/240V,BASE E-27.FORNECIMENTO ECOLOCACAO</v>
      </c>
      <c r="C15768" s="519" t="s">
        <v>44369</v>
      </c>
      <c r="D15768" s="519" t="s">
        <v>34485</v>
      </c>
      <c r="I15768" s="519" t="s">
        <v>5</v>
      </c>
      <c r="J15768" s="650">
        <v>15.34</v>
      </c>
    </row>
    <row r="15769" spans="1:10">
      <c r="A15769" s="519" t="s">
        <v>44371</v>
      </c>
      <c r="B15769" s="519" t="str">
        <f t="shared" si="246"/>
        <v>LAMPADA LED,BULBO,A60,20W,100/240V,BASE E-27.FORNECIMENTO ECOLOCACAO</v>
      </c>
      <c r="C15769" s="519" t="s">
        <v>44372</v>
      </c>
      <c r="D15769" s="519" t="s">
        <v>34485</v>
      </c>
      <c r="I15769" s="519" t="s">
        <v>5</v>
      </c>
      <c r="J15769" s="650">
        <v>24.55</v>
      </c>
    </row>
    <row r="15770" spans="1:10">
      <c r="A15770" s="519" t="s">
        <v>44373</v>
      </c>
      <c r="B15770" s="519" t="str">
        <f t="shared" si="246"/>
        <v>LAMPADA LED,BULBO,A60,20W,100/240V,BASE E-27.FORNECIMENTO ECOLOCACAO</v>
      </c>
      <c r="C15770" s="519" t="s">
        <v>44372</v>
      </c>
      <c r="D15770" s="519" t="s">
        <v>34485</v>
      </c>
      <c r="I15770" s="519" t="s">
        <v>5</v>
      </c>
      <c r="J15770" s="650">
        <v>24.4</v>
      </c>
    </row>
    <row r="15771" spans="1:10">
      <c r="A15771" s="519" t="s">
        <v>44374</v>
      </c>
      <c r="B15771" s="519" t="str">
        <f t="shared" si="246"/>
        <v>LAMPADA LED,BULBO,A60,25W,100/240V,BASE E-27.FORNECIMENTO ECOLOCACAO</v>
      </c>
      <c r="C15771" s="519" t="s">
        <v>44375</v>
      </c>
      <c r="D15771" s="519" t="s">
        <v>34485</v>
      </c>
      <c r="I15771" s="519" t="s">
        <v>5</v>
      </c>
      <c r="J15771" s="650">
        <v>42.36</v>
      </c>
    </row>
    <row r="15772" spans="1:10">
      <c r="A15772" s="519" t="s">
        <v>44376</v>
      </c>
      <c r="B15772" s="519" t="str">
        <f t="shared" si="246"/>
        <v>LAMPADA LED,BULBO,A60,25W,100/240V,BASE E-27.FORNECIMENTO ECOLOCACAO</v>
      </c>
      <c r="C15772" s="519" t="s">
        <v>44375</v>
      </c>
      <c r="D15772" s="519" t="s">
        <v>34485</v>
      </c>
      <c r="I15772" s="519" t="s">
        <v>5</v>
      </c>
      <c r="J15772" s="650">
        <v>42.21</v>
      </c>
    </row>
    <row r="15773" spans="1:10">
      <c r="A15773" s="519" t="s">
        <v>44377</v>
      </c>
      <c r="B15773" s="519" t="str">
        <f t="shared" si="246"/>
        <v>LAMPADA LED,BULBO,A60,30W,100/240V,BASE E-27.FORNECIMENTO ECOLOCACAO</v>
      </c>
      <c r="C15773" s="519" t="s">
        <v>44378</v>
      </c>
      <c r="D15773" s="519" t="s">
        <v>34485</v>
      </c>
      <c r="I15773" s="519" t="s">
        <v>5</v>
      </c>
      <c r="J15773" s="650">
        <v>47.42</v>
      </c>
    </row>
    <row r="15774" spans="1:10">
      <c r="A15774" s="519" t="s">
        <v>44379</v>
      </c>
      <c r="B15774" s="519" t="str">
        <f t="shared" si="246"/>
        <v>LAMPADA LED,BULBO,A60,30W,100/240V,BASE E-27.FORNECIMENTO ECOLOCACAO</v>
      </c>
      <c r="C15774" s="519" t="s">
        <v>44378</v>
      </c>
      <c r="D15774" s="519" t="s">
        <v>34485</v>
      </c>
      <c r="I15774" s="519" t="s">
        <v>5</v>
      </c>
      <c r="J15774" s="650">
        <v>47.27</v>
      </c>
    </row>
    <row r="15775" spans="1:10">
      <c r="A15775" s="519" t="s">
        <v>15831</v>
      </c>
      <c r="B15775" s="519" t="str">
        <f t="shared" si="246"/>
        <v>COLOCACAO DE RESERVATORIO DE FIBROCIMENTO,FIBRA DE VIDRO OUSEMELHANTE DE 250L,INCLUSIVE PECAS DE APOIO EM ALVENARIA E MADEIRA SERRADA,E FLANGES DE LIGACAO HIDRAULICA,EXCLUSIVE FORNECIMENTO DO RESERVATORIO</v>
      </c>
      <c r="C15775" s="519" t="s">
        <v>44380</v>
      </c>
      <c r="D15775" s="519" t="s">
        <v>44381</v>
      </c>
      <c r="E15775" s="519" t="s">
        <v>44382</v>
      </c>
      <c r="F15775" s="519" t="s">
        <v>44383</v>
      </c>
      <c r="I15775" s="519" t="s">
        <v>5</v>
      </c>
      <c r="J15775" s="650">
        <v>529.24</v>
      </c>
    </row>
    <row r="15776" spans="1:10">
      <c r="A15776" s="519" t="s">
        <v>15832</v>
      </c>
      <c r="B15776" s="519" t="str">
        <f t="shared" si="246"/>
        <v>COLOCACAO DE RESERVATORIO DE FIBROCIMENTO,FIBRA DE VIDRO OUSEMELHANTE DE 250L,INCLUSIVE PECAS DE APOIO EM ALVENARIA E MADEIRA SERRADA,E FLANGES DE LIGACAO HIDRAULICA,EXCLUSIVE FORNECIMENTO DO RESERVATORIO</v>
      </c>
      <c r="C15776" s="519" t="s">
        <v>44380</v>
      </c>
      <c r="D15776" s="519" t="s">
        <v>44381</v>
      </c>
      <c r="E15776" s="519" t="s">
        <v>44382</v>
      </c>
      <c r="F15776" s="519" t="s">
        <v>44383</v>
      </c>
      <c r="I15776" s="519" t="s">
        <v>5</v>
      </c>
      <c r="J15776" s="650">
        <v>470.86</v>
      </c>
    </row>
    <row r="15777" spans="1:10">
      <c r="A15777" s="519" t="s">
        <v>15833</v>
      </c>
      <c r="B15777" s="519" t="str">
        <f t="shared" si="246"/>
        <v>COLOCACAO DE RESERVATORIO DE FIBROCIMENTO,FIBRA DE VIDRO OUSEMELHANTE DE 300L,INCLUSIVE PECAS DE APOIO EM ALVENARIA E MADEIRA SERRADA E FLANGES DE LIGACAO HIDRAULICA,EXCLUSIVE FORNECIMENTO DO RESERVATORIO</v>
      </c>
      <c r="C15777" s="519" t="s">
        <v>44380</v>
      </c>
      <c r="D15777" s="519" t="s">
        <v>44384</v>
      </c>
      <c r="E15777" s="519" t="s">
        <v>44385</v>
      </c>
      <c r="F15777" s="519" t="s">
        <v>44383</v>
      </c>
      <c r="I15777" s="519" t="s">
        <v>5</v>
      </c>
      <c r="J15777" s="650">
        <v>552.1</v>
      </c>
    </row>
    <row r="15778" spans="1:10">
      <c r="A15778" s="519" t="s">
        <v>15834</v>
      </c>
      <c r="B15778" s="519" t="str">
        <f t="shared" si="246"/>
        <v>COLOCACAO DE RESERVATORIO DE FIBROCIMENTO,FIBRA DE VIDRO OUSEMELHANTE DE 300L,INCLUSIVE PECAS DE APOIO EM ALVENARIA E MADEIRA SERRADA E FLANGES DE LIGACAO HIDRAULICA,EXCLUSIVE FORNECIMENTO DO RESERVATORIO</v>
      </c>
      <c r="C15778" s="519" t="s">
        <v>44380</v>
      </c>
      <c r="D15778" s="519" t="s">
        <v>44384</v>
      </c>
      <c r="E15778" s="519" t="s">
        <v>44385</v>
      </c>
      <c r="F15778" s="519" t="s">
        <v>44383</v>
      </c>
      <c r="I15778" s="519" t="s">
        <v>5</v>
      </c>
      <c r="J15778" s="650">
        <v>491.01</v>
      </c>
    </row>
    <row r="15779" spans="1:10">
      <c r="A15779" s="519" t="s">
        <v>15835</v>
      </c>
      <c r="B15779" s="519" t="str">
        <f t="shared" si="246"/>
        <v>COLOCACAO DE RESERVATORIO DE FIBROCIMENTO,FIBRA DE VIDRO OUSEMELHANTE DE 500L,INCLUSIVE PECAS DE APOIO EM ALVENARIA E MADEIRA SERRADA,E FLANGES DE LIGACAO HIDRAULICA,EXCLUSIVE FORNECIMENTO DO RESERVATORIO</v>
      </c>
      <c r="C15779" s="519" t="s">
        <v>44380</v>
      </c>
      <c r="D15779" s="519" t="s">
        <v>44386</v>
      </c>
      <c r="E15779" s="519" t="s">
        <v>44382</v>
      </c>
      <c r="F15779" s="519" t="s">
        <v>44383</v>
      </c>
      <c r="I15779" s="519" t="s">
        <v>5</v>
      </c>
      <c r="J15779" s="650">
        <v>584.91999999999996</v>
      </c>
    </row>
    <row r="15780" spans="1:10">
      <c r="A15780" s="519" t="s">
        <v>15836</v>
      </c>
      <c r="B15780" s="519" t="str">
        <f t="shared" si="246"/>
        <v>COLOCACAO DE RESERVATORIO DE FIBROCIMENTO,FIBRA DE VIDRO OUSEMELHANTE DE 500L,INCLUSIVE PECAS DE APOIO EM ALVENARIA E MADEIRA SERRADA,E FLANGES DE LIGACAO HIDRAULICA,EXCLUSIVE FORNECIMENTO DO RESERVATORIO</v>
      </c>
      <c r="C15780" s="519" t="s">
        <v>44380</v>
      </c>
      <c r="D15780" s="519" t="s">
        <v>44386</v>
      </c>
      <c r="E15780" s="519" t="s">
        <v>44382</v>
      </c>
      <c r="F15780" s="519" t="s">
        <v>44383</v>
      </c>
      <c r="I15780" s="519" t="s">
        <v>5</v>
      </c>
      <c r="J15780" s="650">
        <v>521.12</v>
      </c>
    </row>
    <row r="15781" spans="1:10">
      <c r="A15781" s="519" t="s">
        <v>15837</v>
      </c>
      <c r="B15781" s="519" t="str">
        <f t="shared" si="246"/>
        <v>COLOCACAO DE RESERVATORIO DE FIBROCIMENTO,FIBRA DE VIDRO OUSEMELHANTE COM 1000L,INCLUSIVE PECAS DE APOIO EM ALVENARIA E MADEIRA SERRADA,E FLANGES DE LIGACAO HIDRAULICA,EXCLUSIVE FORNECIMENTO DO RESERVATORIO</v>
      </c>
      <c r="C15781" s="519" t="s">
        <v>44380</v>
      </c>
      <c r="D15781" s="519" t="s">
        <v>44387</v>
      </c>
      <c r="E15781" s="519" t="s">
        <v>44388</v>
      </c>
      <c r="F15781" s="519" t="s">
        <v>44389</v>
      </c>
      <c r="I15781" s="519" t="s">
        <v>5</v>
      </c>
      <c r="J15781" s="650">
        <v>672.09</v>
      </c>
    </row>
    <row r="15782" spans="1:10">
      <c r="A15782" s="519" t="s">
        <v>15838</v>
      </c>
      <c r="B15782" s="519" t="str">
        <f t="shared" si="246"/>
        <v>COLOCACAO DE RESERVATORIO DE FIBROCIMENTO,FIBRA DE VIDRO OUSEMELHANTE COM 1000L,INCLUSIVE PECAS DE APOIO EM ALVENARIA E MADEIRA SERRADA,E FLANGES DE LIGACAO HIDRAULICA,EXCLUSIVE FORNECIMENTO DO RESERVATORIO</v>
      </c>
      <c r="C15782" s="519" t="s">
        <v>44380</v>
      </c>
      <c r="D15782" s="519" t="s">
        <v>44387</v>
      </c>
      <c r="E15782" s="519" t="s">
        <v>44388</v>
      </c>
      <c r="F15782" s="519" t="s">
        <v>44389</v>
      </c>
      <c r="I15782" s="519" t="s">
        <v>5</v>
      </c>
      <c r="J15782" s="650">
        <v>602.88</v>
      </c>
    </row>
    <row r="15783" spans="1:10">
      <c r="A15783" s="519" t="s">
        <v>15839</v>
      </c>
      <c r="B15783" s="519" t="str">
        <f t="shared" si="246"/>
        <v>COLOCACAO DE RESERVATORIO DE FIBROCIMENTO,FIBRA DE VIDRO OUSEMELHANTE DE 1.500L,INCLUSIVE PECAS DE APOIO EM ALVENARIA EMADEIRA SERRADA,E FLANGES DE LIGACAO HIDRAULICA,EXCLUSIVE FONECIMENTO DO RESERVATORIO</v>
      </c>
      <c r="C15783" s="519" t="s">
        <v>44380</v>
      </c>
      <c r="D15783" s="519" t="s">
        <v>44390</v>
      </c>
      <c r="E15783" s="519" t="s">
        <v>44391</v>
      </c>
      <c r="F15783" s="519" t="s">
        <v>44383</v>
      </c>
      <c r="I15783" s="519" t="s">
        <v>5</v>
      </c>
      <c r="J15783" s="650">
        <v>702.64</v>
      </c>
    </row>
    <row r="15784" spans="1:10">
      <c r="A15784" s="519" t="s">
        <v>15840</v>
      </c>
      <c r="B15784" s="519" t="str">
        <f t="shared" si="246"/>
        <v>COLOCACAO DE RESERVATORIO DE FIBROCIMENTO,FIBRA DE VIDRO OUSEMELHANTE DE 1.500L,INCLUSIVE PECAS DE APOIO EM ALVENARIA EMADEIRA SERRADA,E FLANGES DE LIGACAO HIDRAULICA,EXCLUSIVE FONECIMENTO DO RESERVATORIO</v>
      </c>
      <c r="C15784" s="519" t="s">
        <v>44380</v>
      </c>
      <c r="D15784" s="519" t="s">
        <v>44390</v>
      </c>
      <c r="E15784" s="519" t="s">
        <v>44391</v>
      </c>
      <c r="F15784" s="519" t="s">
        <v>44383</v>
      </c>
      <c r="I15784" s="519" t="s">
        <v>5</v>
      </c>
      <c r="J15784" s="650">
        <v>630.72</v>
      </c>
    </row>
    <row r="15785" spans="1:10">
      <c r="A15785" s="519" t="s">
        <v>15841</v>
      </c>
      <c r="B15785" s="519" t="str">
        <f t="shared" si="246"/>
        <v>COLOCACAO DE RESERVATORIO DE FIBROCIMENTO,FIBRA DE VIDRO OUSEMELHANTE DE 2.000L,INCLUSIVE PECAS DE APOIO EM ALVENARIA E MADEIRA SERRADA,E FLANGES DE LIGACAO HIDRAULICA,EXCLUSIVE FORNECIMENTO DO RESERVATORIO.</v>
      </c>
      <c r="C15785" s="519" t="s">
        <v>44380</v>
      </c>
      <c r="D15785" s="519" t="s">
        <v>44392</v>
      </c>
      <c r="E15785" s="519" t="s">
        <v>44388</v>
      </c>
      <c r="F15785" s="519" t="s">
        <v>44393</v>
      </c>
      <c r="I15785" s="519" t="s">
        <v>5</v>
      </c>
      <c r="J15785" s="650">
        <v>730.64</v>
      </c>
    </row>
    <row r="15786" spans="1:10">
      <c r="A15786" s="519" t="s">
        <v>15842</v>
      </c>
      <c r="B15786" s="519" t="str">
        <f t="shared" si="246"/>
        <v>COLOCACAO DE RESERVATORIO DE FIBROCIMENTO,FIBRA DE VIDRO OUSEMELHANTE DE 2.000L,INCLUSIVE PECAS DE APOIO EM ALVENARIA E MADEIRA SERRADA,E FLANGES DE LIGACAO HIDRAULICA,EXCLUSIVE FORNECIMENTO DO RESERVATORIO.</v>
      </c>
      <c r="C15786" s="519" t="s">
        <v>44380</v>
      </c>
      <c r="D15786" s="519" t="s">
        <v>44392</v>
      </c>
      <c r="E15786" s="519" t="s">
        <v>44388</v>
      </c>
      <c r="F15786" s="519" t="s">
        <v>44393</v>
      </c>
      <c r="I15786" s="519" t="s">
        <v>5</v>
      </c>
      <c r="J15786" s="650">
        <v>656.01</v>
      </c>
    </row>
    <row r="15787" spans="1:10">
      <c r="A15787" s="519" t="s">
        <v>15843</v>
      </c>
      <c r="B15787" s="519" t="str">
        <f t="shared" si="246"/>
        <v>COLOCACAO DE RESERVATORIO DE FOBROCIMENTO,FIBRA DE VIDRO OUSEMELHANTE DE 2.500L,INCLUSIVE PECAS DE APOIO EM ALVENARIA E MADEIRA SERRADA,E FLANGES DE LIGACAO HIDRAULICA,EXCLUSIVEFORNECIMENTO DO RESERVATORIO.</v>
      </c>
      <c r="C15787" s="519" t="s">
        <v>44394</v>
      </c>
      <c r="D15787" s="519" t="s">
        <v>44395</v>
      </c>
      <c r="E15787" s="519" t="s">
        <v>44396</v>
      </c>
      <c r="F15787" s="519" t="s">
        <v>44397</v>
      </c>
      <c r="I15787" s="519" t="s">
        <v>5</v>
      </c>
      <c r="J15787" s="650">
        <v>774.48</v>
      </c>
    </row>
    <row r="15788" spans="1:10">
      <c r="A15788" s="519" t="s">
        <v>15844</v>
      </c>
      <c r="B15788" s="519" t="str">
        <f t="shared" si="246"/>
        <v>COLOCACAO DE RESERVATORIO DE FOBROCIMENTO,FIBRA DE VIDRO OUSEMELHANTE DE 2.500L,INCLUSIVE PECAS DE APOIO EM ALVENARIA E MADEIRA SERRADA,E FLANGES DE LIGACAO HIDRAULICA,EXCLUSIVEFORNECIMENTO DO RESERVATORIO.</v>
      </c>
      <c r="C15788" s="519" t="s">
        <v>44394</v>
      </c>
      <c r="D15788" s="519" t="s">
        <v>44395</v>
      </c>
      <c r="E15788" s="519" t="s">
        <v>44396</v>
      </c>
      <c r="F15788" s="519" t="s">
        <v>44397</v>
      </c>
      <c r="I15788" s="519" t="s">
        <v>5</v>
      </c>
      <c r="J15788" s="650">
        <v>694</v>
      </c>
    </row>
    <row r="15789" spans="1:10">
      <c r="A15789" s="519" t="s">
        <v>15845</v>
      </c>
      <c r="B15789" s="519" t="str">
        <f t="shared" si="246"/>
        <v>COLOCACAO DE RESERVATORIO DE FRIBROCIMENTO,FIBRA DE VIDRO OU SEMELHANTE DE 3.000L,INCLUSIVE PECAS DE APOIO EM ALVENARIAE MADEIRA SERRADA,E FLANGES DE LIGACAO HIDRAULICA,EXCLUSIVEFORNECIMENTO DO RESERVATORIO</v>
      </c>
      <c r="C15789" s="519" t="s">
        <v>44398</v>
      </c>
      <c r="D15789" s="519" t="s">
        <v>44399</v>
      </c>
      <c r="E15789" s="519" t="s">
        <v>44400</v>
      </c>
      <c r="F15789" s="519" t="s">
        <v>44401</v>
      </c>
      <c r="I15789" s="519" t="s">
        <v>5</v>
      </c>
      <c r="J15789" s="650">
        <v>797.34</v>
      </c>
    </row>
    <row r="15790" spans="1:10">
      <c r="A15790" s="519" t="s">
        <v>15846</v>
      </c>
      <c r="B15790" s="519" t="str">
        <f t="shared" si="246"/>
        <v>COLOCACAO DE RESERVATORIO DE FRIBROCIMENTO,FIBRA DE VIDRO OU SEMELHANTE DE 3.000L,INCLUSIVE PECAS DE APOIO EM ALVENARIAE MADEIRA SERRADA,E FLANGES DE LIGACAO HIDRAULICA,EXCLUSIVEFORNECIMENTO DO RESERVATORIO</v>
      </c>
      <c r="C15790" s="519" t="s">
        <v>44398</v>
      </c>
      <c r="D15790" s="519" t="s">
        <v>44399</v>
      </c>
      <c r="E15790" s="519" t="s">
        <v>44400</v>
      </c>
      <c r="F15790" s="519" t="s">
        <v>44401</v>
      </c>
      <c r="I15790" s="519" t="s">
        <v>5</v>
      </c>
      <c r="J15790" s="650">
        <v>714.15</v>
      </c>
    </row>
    <row r="15791" spans="1:10">
      <c r="A15791" s="519" t="s">
        <v>15847</v>
      </c>
      <c r="B15791" s="519" t="str">
        <f t="shared" si="246"/>
        <v>COLOCACAO DE RESERVATORIO DE FIBROCIMENTO,FIBRA DE VIDRO OUSEMELHANTE DE 5.000L,INCLUSIVE PECAS DE APOIO EM ALVENARIA EMADEIRA SERRADA,E FLANGES DE LIGACAO HIDRAULICA,EXCLUSIVE FORNECIMENTO DO RESERVATORIO</v>
      </c>
      <c r="C15791" s="519" t="s">
        <v>44380</v>
      </c>
      <c r="D15791" s="519" t="s">
        <v>44402</v>
      </c>
      <c r="E15791" s="519" t="s">
        <v>44391</v>
      </c>
      <c r="F15791" s="519" t="s">
        <v>44403</v>
      </c>
      <c r="I15791" s="519" t="s">
        <v>5</v>
      </c>
      <c r="J15791" s="650">
        <v>887.13</v>
      </c>
    </row>
    <row r="15792" spans="1:10">
      <c r="A15792" s="519" t="s">
        <v>15848</v>
      </c>
      <c r="B15792" s="519" t="str">
        <f t="shared" si="246"/>
        <v>COLOCACAO DE RESERVATORIO DE FIBROCIMENTO,FIBRA DE VIDRO OUSEMELHANTE DE 5.000L,INCLUSIVE PECAS DE APOIO EM ALVENARIA EMADEIRA SERRADA,E FLANGES DE LIGACAO HIDRAULICA,EXCLUSIVE FORNECIMENTO DO RESERVATORIO</v>
      </c>
      <c r="C15792" s="519" t="s">
        <v>44380</v>
      </c>
      <c r="D15792" s="519" t="s">
        <v>44402</v>
      </c>
      <c r="E15792" s="519" t="s">
        <v>44391</v>
      </c>
      <c r="F15792" s="519" t="s">
        <v>44403</v>
      </c>
      <c r="I15792" s="519" t="s">
        <v>5</v>
      </c>
      <c r="J15792" s="650">
        <v>795.38</v>
      </c>
    </row>
    <row r="15793" spans="1:10">
      <c r="A15793" s="519" t="s">
        <v>72935</v>
      </c>
      <c r="B15793" s="519" t="str">
        <f t="shared" si="246"/>
        <v>COLOCACAO DE RESERVATORIO DE FIBROCIMENTO,FIBRA DE VIDRO OUSEMELHANTE DE 6000L,INCLUSIVE PECAS DE APOIO EM ALVENARIA EMADEIRA SERRADA,E FLANGES DE LIGACAO HIDRAULICA,EXCLUSIVE FORNECIMENTO DO RESERVATORIO</v>
      </c>
      <c r="C15793" s="519" t="s">
        <v>44380</v>
      </c>
      <c r="D15793" s="519" t="s">
        <v>72936</v>
      </c>
      <c r="E15793" s="519" t="s">
        <v>44391</v>
      </c>
      <c r="F15793" s="519" t="s">
        <v>44403</v>
      </c>
      <c r="I15793" s="519" t="s">
        <v>5</v>
      </c>
      <c r="J15793" s="650">
        <v>976.91</v>
      </c>
    </row>
    <row r="15794" spans="1:10">
      <c r="A15794" s="519" t="s">
        <v>72937</v>
      </c>
      <c r="B15794" s="519" t="str">
        <f t="shared" si="246"/>
        <v>COLOCACAO DE RESERVATORIO DE FIBROCIMENTO,FIBRA DE VIDRO OUSEMELHANTE DE 6000L,INCLUSIVE PECAS DE APOIO EM ALVENARIA EMADEIRA SERRADA,E FLANGES DE LIGACAO HIDRAULICA,EXCLUSIVE FORNECIMENTO DO RESERVATORIO</v>
      </c>
      <c r="C15794" s="519" t="s">
        <v>44380</v>
      </c>
      <c r="D15794" s="519" t="s">
        <v>72936</v>
      </c>
      <c r="E15794" s="519" t="s">
        <v>44391</v>
      </c>
      <c r="F15794" s="519" t="s">
        <v>44403</v>
      </c>
      <c r="I15794" s="519" t="s">
        <v>5</v>
      </c>
      <c r="J15794" s="650">
        <v>876.61</v>
      </c>
    </row>
    <row r="15795" spans="1:10">
      <c r="A15795" s="519" t="s">
        <v>15849</v>
      </c>
      <c r="B15795" s="519" t="str">
        <f t="shared" si="246"/>
        <v>REGISTRO DE GAVETA,EM BRONZE,COM DIAMETRO DE 1/2".FORNECIMENTO E COLOCACAO</v>
      </c>
      <c r="C15795" s="519" t="s">
        <v>44404</v>
      </c>
      <c r="D15795" s="519" t="s">
        <v>34305</v>
      </c>
      <c r="I15795" s="519" t="s">
        <v>5</v>
      </c>
      <c r="J15795" s="650">
        <v>53.16</v>
      </c>
    </row>
    <row r="15796" spans="1:10">
      <c r="A15796" s="519" t="s">
        <v>15850</v>
      </c>
      <c r="B15796" s="519" t="str">
        <f t="shared" si="246"/>
        <v>REGISTRO DE GAVETA,EM BRONZE,COM DIAMETRO DE 1/2".FORNECIMENTO E COLOCACAO</v>
      </c>
      <c r="C15796" s="519" t="s">
        <v>44404</v>
      </c>
      <c r="D15796" s="519" t="s">
        <v>34305</v>
      </c>
      <c r="I15796" s="519" t="s">
        <v>5</v>
      </c>
      <c r="J15796" s="650">
        <v>49.91</v>
      </c>
    </row>
    <row r="15797" spans="1:10">
      <c r="A15797" s="519" t="s">
        <v>15851</v>
      </c>
      <c r="B15797" s="519" t="str">
        <f t="shared" si="246"/>
        <v>REGISTRO DE GAVETA,EM BRONZE,COM DIAMETRO DE 3/4".FORNECIMENTO E COLOCACAO</v>
      </c>
      <c r="C15797" s="519" t="s">
        <v>44405</v>
      </c>
      <c r="D15797" s="519" t="s">
        <v>34305</v>
      </c>
      <c r="I15797" s="519" t="s">
        <v>5</v>
      </c>
      <c r="J15797" s="650">
        <v>53.29</v>
      </c>
    </row>
    <row r="15798" spans="1:10">
      <c r="A15798" s="519" t="s">
        <v>15852</v>
      </c>
      <c r="B15798" s="519" t="str">
        <f t="shared" si="246"/>
        <v>REGISTRO DE GAVETA,EM BRONZE,COM DIAMETRO DE 3/4".FORNECIMENTO E COLOCACAO</v>
      </c>
      <c r="C15798" s="519" t="s">
        <v>44405</v>
      </c>
      <c r="D15798" s="519" t="s">
        <v>34305</v>
      </c>
      <c r="I15798" s="519" t="s">
        <v>5</v>
      </c>
      <c r="J15798" s="650">
        <v>50.04</v>
      </c>
    </row>
    <row r="15799" spans="1:10">
      <c r="A15799" s="519" t="s">
        <v>15853</v>
      </c>
      <c r="B15799" s="519" t="str">
        <f t="shared" si="246"/>
        <v>REGISTRO DE GAVETA,EM BRONZE,COM DIAMETRO DE 1".FORNECIMENTO E COLOCACAO</v>
      </c>
      <c r="C15799" s="519" t="s">
        <v>44406</v>
      </c>
      <c r="D15799" s="519" t="s">
        <v>33906</v>
      </c>
      <c r="I15799" s="519" t="s">
        <v>5</v>
      </c>
      <c r="J15799" s="650">
        <v>72.760000000000005</v>
      </c>
    </row>
    <row r="15800" spans="1:10">
      <c r="A15800" s="519" t="s">
        <v>15854</v>
      </c>
      <c r="B15800" s="519" t="str">
        <f t="shared" si="246"/>
        <v>REGISTRO DE GAVETA,EM BRONZE,COM DIAMETRO DE 1".FORNECIMENTO E COLOCACAO</v>
      </c>
      <c r="C15800" s="519" t="s">
        <v>44406</v>
      </c>
      <c r="D15800" s="519" t="s">
        <v>33906</v>
      </c>
      <c r="I15800" s="519" t="s">
        <v>5</v>
      </c>
      <c r="J15800" s="650">
        <v>69.510000000000005</v>
      </c>
    </row>
    <row r="15801" spans="1:10">
      <c r="A15801" s="519" t="s">
        <v>15855</v>
      </c>
      <c r="B15801" s="519" t="str">
        <f t="shared" si="246"/>
        <v>REGISTRO DE GAVETA,EM BRONZE,COM DIAMETRO DE 1.1/4".FORNECIMENTO E COLOCACAO</v>
      </c>
      <c r="C15801" s="519" t="s">
        <v>44407</v>
      </c>
      <c r="D15801" s="519" t="s">
        <v>34162</v>
      </c>
      <c r="I15801" s="519" t="s">
        <v>5</v>
      </c>
      <c r="J15801" s="650">
        <v>76.19</v>
      </c>
    </row>
    <row r="15802" spans="1:10">
      <c r="A15802" s="519" t="s">
        <v>15856</v>
      </c>
      <c r="B15802" s="519" t="str">
        <f t="shared" si="246"/>
        <v>REGISTRO DE GAVETA,EM BRONZE,COM DIAMETRO DE 1.1/4".FORNECIMENTO E COLOCACAO</v>
      </c>
      <c r="C15802" s="519" t="s">
        <v>44407</v>
      </c>
      <c r="D15802" s="519" t="s">
        <v>34162</v>
      </c>
      <c r="I15802" s="519" t="s">
        <v>5</v>
      </c>
      <c r="J15802" s="650">
        <v>72.94</v>
      </c>
    </row>
    <row r="15803" spans="1:10">
      <c r="A15803" s="519" t="s">
        <v>15857</v>
      </c>
      <c r="B15803" s="519" t="str">
        <f t="shared" si="246"/>
        <v>REGISTRO DE GAVETA,EM BRONZE,COM DIAMETRO DE 1.1/2".FORNECIMENTO E COLOCACAO</v>
      </c>
      <c r="C15803" s="519" t="s">
        <v>44408</v>
      </c>
      <c r="D15803" s="519" t="s">
        <v>34162</v>
      </c>
      <c r="I15803" s="519" t="s">
        <v>5</v>
      </c>
      <c r="J15803" s="650">
        <v>108.23</v>
      </c>
    </row>
    <row r="15804" spans="1:10">
      <c r="A15804" s="519" t="s">
        <v>15858</v>
      </c>
      <c r="B15804" s="519" t="str">
        <f t="shared" si="246"/>
        <v>REGISTRO DE GAVETA,EM BRONZE,COM DIAMETRO DE 1.1/2".FORNECIMENTO E COLOCACAO</v>
      </c>
      <c r="C15804" s="519" t="s">
        <v>44408</v>
      </c>
      <c r="D15804" s="519" t="s">
        <v>34162</v>
      </c>
      <c r="I15804" s="519" t="s">
        <v>5</v>
      </c>
      <c r="J15804" s="650">
        <v>104.44</v>
      </c>
    </row>
    <row r="15805" spans="1:10">
      <c r="A15805" s="519" t="s">
        <v>15859</v>
      </c>
      <c r="B15805" s="519" t="str">
        <f t="shared" si="246"/>
        <v>REGISTRO DE GAVETA,EM BRONZE,COM DIAMETRO DE 2".FORNECIMENTO E COLOCACAO</v>
      </c>
      <c r="C15805" s="519" t="s">
        <v>44409</v>
      </c>
      <c r="D15805" s="519" t="s">
        <v>33906</v>
      </c>
      <c r="I15805" s="519" t="s">
        <v>5</v>
      </c>
      <c r="J15805" s="650">
        <v>173.18</v>
      </c>
    </row>
    <row r="15806" spans="1:10">
      <c r="A15806" s="519" t="s">
        <v>15860</v>
      </c>
      <c r="B15806" s="519" t="str">
        <f t="shared" si="246"/>
        <v>REGISTRO DE GAVETA,EM BRONZE,COM DIAMETRO DE 2".FORNECIMENTO E COLOCACAO</v>
      </c>
      <c r="C15806" s="519" t="s">
        <v>44409</v>
      </c>
      <c r="D15806" s="519" t="s">
        <v>33906</v>
      </c>
      <c r="I15806" s="519" t="s">
        <v>5</v>
      </c>
      <c r="J15806" s="650">
        <v>169.39</v>
      </c>
    </row>
    <row r="15807" spans="1:10">
      <c r="A15807" s="519" t="s">
        <v>15861</v>
      </c>
      <c r="B15807" s="519" t="str">
        <f t="shared" si="246"/>
        <v>REGISTRO DE GAVETA,EM BRONZE,COM DIAMETRO DE 2.1/2".FORNECIMENTO E COLOCACAO</v>
      </c>
      <c r="C15807" s="519" t="s">
        <v>44410</v>
      </c>
      <c r="D15807" s="519" t="s">
        <v>34162</v>
      </c>
      <c r="I15807" s="519" t="s">
        <v>5</v>
      </c>
      <c r="J15807" s="650">
        <v>264.77</v>
      </c>
    </row>
    <row r="15808" spans="1:10">
      <c r="A15808" s="519" t="s">
        <v>15862</v>
      </c>
      <c r="B15808" s="519" t="str">
        <f t="shared" si="246"/>
        <v>REGISTRO DE GAVETA,EM BRONZE,COM DIAMETRO DE 2.1/2".FORNECIMENTO E COLOCACAO</v>
      </c>
      <c r="C15808" s="519" t="s">
        <v>44410</v>
      </c>
      <c r="D15808" s="519" t="s">
        <v>34162</v>
      </c>
      <c r="I15808" s="519" t="s">
        <v>5</v>
      </c>
      <c r="J15808" s="650">
        <v>260.43</v>
      </c>
    </row>
    <row r="15809" spans="1:10">
      <c r="A15809" s="519" t="s">
        <v>15863</v>
      </c>
      <c r="B15809" s="519" t="str">
        <f t="shared" si="246"/>
        <v>REGISTRO DE GAVETA,EM BRONZE,COM DIAMETRO DE 3".FORNECIMENTO E COLOCACAO</v>
      </c>
      <c r="C15809" s="519" t="s">
        <v>44411</v>
      </c>
      <c r="D15809" s="519" t="s">
        <v>33906</v>
      </c>
      <c r="I15809" s="519" t="s">
        <v>5</v>
      </c>
      <c r="J15809" s="650">
        <v>458.69</v>
      </c>
    </row>
    <row r="15810" spans="1:10">
      <c r="A15810" s="519" t="s">
        <v>15864</v>
      </c>
      <c r="B15810" s="519" t="str">
        <f t="shared" si="246"/>
        <v>REGISTRO DE GAVETA,EM BRONZE,COM DIAMETRO DE 3".FORNECIMENTO E COLOCACAO</v>
      </c>
      <c r="C15810" s="519" t="s">
        <v>44411</v>
      </c>
      <c r="D15810" s="519" t="s">
        <v>33906</v>
      </c>
      <c r="I15810" s="519" t="s">
        <v>5</v>
      </c>
      <c r="J15810" s="650">
        <v>454.35</v>
      </c>
    </row>
    <row r="15811" spans="1:10">
      <c r="A15811" s="519" t="s">
        <v>15865</v>
      </c>
      <c r="B15811" s="519" t="str">
        <f t="shared" si="246"/>
        <v>REGISTRO DE GAVETA,EM BRONZE,COM DIAMETRO DE 4".FORNECIMENTO E COLOCACAO</v>
      </c>
      <c r="C15811" s="519" t="s">
        <v>44412</v>
      </c>
      <c r="D15811" s="519" t="s">
        <v>33906</v>
      </c>
      <c r="I15811" s="519" t="s">
        <v>5</v>
      </c>
      <c r="J15811" s="650">
        <v>789.28</v>
      </c>
    </row>
    <row r="15812" spans="1:10">
      <c r="A15812" s="519" t="s">
        <v>15866</v>
      </c>
      <c r="B15812" s="519" t="str">
        <f t="shared" si="246"/>
        <v>REGISTRO DE GAVETA,EM BRONZE,COM DIAMETRO DE 4".FORNECIMENTO E COLOCACAO</v>
      </c>
      <c r="C15812" s="519" t="s">
        <v>44412</v>
      </c>
      <c r="D15812" s="519" t="s">
        <v>33906</v>
      </c>
      <c r="I15812" s="519" t="s">
        <v>5</v>
      </c>
      <c r="J15812" s="650">
        <v>783.86</v>
      </c>
    </row>
    <row r="15813" spans="1:10">
      <c r="A15813" s="519" t="s">
        <v>15867</v>
      </c>
      <c r="B15813" s="519" t="str">
        <f t="shared" si="246"/>
        <v>REGISTRO DE ESFERA,EM BRONZE,COM DIAMETRO DE 1/2".FORNECIMENTO E COLOCACAO</v>
      </c>
      <c r="C15813" s="519" t="s">
        <v>44413</v>
      </c>
      <c r="D15813" s="519" t="s">
        <v>34305</v>
      </c>
      <c r="I15813" s="519" t="s">
        <v>5</v>
      </c>
      <c r="J15813" s="650">
        <v>33.909999999999997</v>
      </c>
    </row>
    <row r="15814" spans="1:10">
      <c r="A15814" s="519" t="s">
        <v>15868</v>
      </c>
      <c r="B15814" s="519" t="str">
        <f t="shared" si="246"/>
        <v>REGISTRO DE ESFERA,EM BRONZE,COM DIAMETRO DE 1/2".FORNECIMENTO E COLOCACAO</v>
      </c>
      <c r="C15814" s="519" t="s">
        <v>44413</v>
      </c>
      <c r="D15814" s="519" t="s">
        <v>34305</v>
      </c>
      <c r="I15814" s="519" t="s">
        <v>5</v>
      </c>
      <c r="J15814" s="650">
        <v>30.66</v>
      </c>
    </row>
    <row r="15815" spans="1:10">
      <c r="A15815" s="519" t="s">
        <v>15869</v>
      </c>
      <c r="B15815" s="519" t="str">
        <f t="shared" si="246"/>
        <v>REGISTRO DE ESFERA,EM BRONZE,COM DIAMETRO DE 3/4".FORNECIMENTO E COLOCACAO</v>
      </c>
      <c r="C15815" s="519" t="s">
        <v>44414</v>
      </c>
      <c r="D15815" s="519" t="s">
        <v>34305</v>
      </c>
      <c r="I15815" s="519" t="s">
        <v>5</v>
      </c>
      <c r="J15815" s="650">
        <v>41.04</v>
      </c>
    </row>
    <row r="15816" spans="1:10">
      <c r="A15816" s="519" t="s">
        <v>15870</v>
      </c>
      <c r="B15816" s="519" t="str">
        <f t="shared" ref="B15816:B15879" si="247">C15816&amp;D15816&amp;E15816&amp;F15816&amp;G15816&amp;H15816</f>
        <v>REGISTRO DE ESFERA,EM BRONZE,COM DIAMETRO DE 3/4".FORNECIMENTO E COLOCACAO</v>
      </c>
      <c r="C15816" s="519" t="s">
        <v>44414</v>
      </c>
      <c r="D15816" s="519" t="s">
        <v>34305</v>
      </c>
      <c r="I15816" s="519" t="s">
        <v>5</v>
      </c>
      <c r="J15816" s="650">
        <v>37.79</v>
      </c>
    </row>
    <row r="15817" spans="1:10">
      <c r="A15817" s="519" t="s">
        <v>15871</v>
      </c>
      <c r="B15817" s="519" t="str">
        <f t="shared" si="247"/>
        <v>REGISTRO DE ESFERA,EM BRONZE,COM DIAMETRO DE 1".FORNECIMENTO E COLOCACAO</v>
      </c>
      <c r="C15817" s="519" t="s">
        <v>44415</v>
      </c>
      <c r="D15817" s="519" t="s">
        <v>33906</v>
      </c>
      <c r="I15817" s="519" t="s">
        <v>5</v>
      </c>
      <c r="J15817" s="650">
        <v>54.32</v>
      </c>
    </row>
    <row r="15818" spans="1:10">
      <c r="A15818" s="519" t="s">
        <v>15872</v>
      </c>
      <c r="B15818" s="519" t="str">
        <f t="shared" si="247"/>
        <v>REGISTRO DE ESFERA,EM BRONZE,COM DIAMETRO DE 1".FORNECIMENTO E COLOCACAO</v>
      </c>
      <c r="C15818" s="519" t="s">
        <v>44415</v>
      </c>
      <c r="D15818" s="519" t="s">
        <v>33906</v>
      </c>
      <c r="I15818" s="519" t="s">
        <v>5</v>
      </c>
      <c r="J15818" s="650">
        <v>51.07</v>
      </c>
    </row>
    <row r="15819" spans="1:10">
      <c r="A15819" s="519" t="s">
        <v>15873</v>
      </c>
      <c r="B15819" s="519" t="str">
        <f t="shared" si="247"/>
        <v>REGISTRO DE ESFERA,EM BRONZE,COM DIAMETRO DE 1.1/4".FORNECIMENTO E COLOCACAO</v>
      </c>
      <c r="C15819" s="519" t="s">
        <v>44416</v>
      </c>
      <c r="D15819" s="519" t="s">
        <v>34162</v>
      </c>
      <c r="I15819" s="519" t="s">
        <v>5</v>
      </c>
      <c r="J15819" s="650">
        <v>91.2</v>
      </c>
    </row>
    <row r="15820" spans="1:10">
      <c r="A15820" s="519" t="s">
        <v>15874</v>
      </c>
      <c r="B15820" s="519" t="str">
        <f t="shared" si="247"/>
        <v>REGISTRO DE ESFERA,EM BRONZE,COM DIAMETRO DE 1.1/4".FORNECIMENTO E COLOCACAO</v>
      </c>
      <c r="C15820" s="519" t="s">
        <v>44416</v>
      </c>
      <c r="D15820" s="519" t="s">
        <v>34162</v>
      </c>
      <c r="I15820" s="519" t="s">
        <v>5</v>
      </c>
      <c r="J15820" s="650">
        <v>87.95</v>
      </c>
    </row>
    <row r="15821" spans="1:10">
      <c r="A15821" s="519" t="s">
        <v>15875</v>
      </c>
      <c r="B15821" s="519" t="str">
        <f t="shared" si="247"/>
        <v>REGISTRO DE ESFERA,EM BRONZE,COM DIAMETRO DE 1.1/2".FORNECIMENTO E COLOCACAO</v>
      </c>
      <c r="C15821" s="519" t="s">
        <v>44417</v>
      </c>
      <c r="D15821" s="519" t="s">
        <v>34162</v>
      </c>
      <c r="I15821" s="519" t="s">
        <v>5</v>
      </c>
      <c r="J15821" s="650">
        <v>97.14</v>
      </c>
    </row>
    <row r="15822" spans="1:10">
      <c r="A15822" s="519" t="s">
        <v>15876</v>
      </c>
      <c r="B15822" s="519" t="str">
        <f t="shared" si="247"/>
        <v>REGISTRO DE ESFERA,EM BRONZE,COM DIAMETRO DE 1.1/2".FORNECIMENTO E COLOCACAO</v>
      </c>
      <c r="C15822" s="519" t="s">
        <v>44417</v>
      </c>
      <c r="D15822" s="519" t="s">
        <v>34162</v>
      </c>
      <c r="I15822" s="519" t="s">
        <v>5</v>
      </c>
      <c r="J15822" s="650">
        <v>93.35</v>
      </c>
    </row>
    <row r="15823" spans="1:10">
      <c r="A15823" s="519" t="s">
        <v>15877</v>
      </c>
      <c r="B15823" s="519" t="str">
        <f t="shared" si="247"/>
        <v>REGISTRO DE ESFERA,EM BRONZE,COM DIAMETRO DE 2".FORNECIMENTO E COLOCACAO</v>
      </c>
      <c r="C15823" s="519" t="s">
        <v>44418</v>
      </c>
      <c r="D15823" s="519" t="s">
        <v>33906</v>
      </c>
      <c r="I15823" s="519" t="s">
        <v>5</v>
      </c>
      <c r="J15823" s="650">
        <v>182.9</v>
      </c>
    </row>
    <row r="15824" spans="1:10">
      <c r="A15824" s="519" t="s">
        <v>15878</v>
      </c>
      <c r="B15824" s="519" t="str">
        <f t="shared" si="247"/>
        <v>REGISTRO DE ESFERA,EM BRONZE,COM DIAMETRO DE 2".FORNECIMENTO E COLOCACAO</v>
      </c>
      <c r="C15824" s="519" t="s">
        <v>44418</v>
      </c>
      <c r="D15824" s="519" t="s">
        <v>33906</v>
      </c>
      <c r="I15824" s="519" t="s">
        <v>5</v>
      </c>
      <c r="J15824" s="650">
        <v>179.11</v>
      </c>
    </row>
    <row r="15825" spans="1:10">
      <c r="A15825" s="519" t="s">
        <v>15879</v>
      </c>
      <c r="B15825" s="519" t="str">
        <f t="shared" si="247"/>
        <v>VALVULA DE PE,EM BRONZE,COM DIAMETRO DE 3/4".FORNECIMENTO ECOLOCACAO</v>
      </c>
      <c r="C15825" s="519" t="s">
        <v>44419</v>
      </c>
      <c r="D15825" s="519" t="s">
        <v>34485</v>
      </c>
      <c r="I15825" s="519" t="s">
        <v>5</v>
      </c>
      <c r="J15825" s="650">
        <v>66.13</v>
      </c>
    </row>
    <row r="15826" spans="1:10">
      <c r="A15826" s="519" t="s">
        <v>15880</v>
      </c>
      <c r="B15826" s="519" t="str">
        <f t="shared" si="247"/>
        <v>VALVULA DE PE,EM BRONZE,COM DIAMETRO DE 3/4".FORNECIMENTO ECOLOCACAO</v>
      </c>
      <c r="C15826" s="519" t="s">
        <v>44419</v>
      </c>
      <c r="D15826" s="519" t="s">
        <v>34485</v>
      </c>
      <c r="I15826" s="519" t="s">
        <v>5</v>
      </c>
      <c r="J15826" s="650">
        <v>62.88</v>
      </c>
    </row>
    <row r="15827" spans="1:10">
      <c r="A15827" s="519" t="s">
        <v>15881</v>
      </c>
      <c r="B15827" s="519" t="str">
        <f t="shared" si="247"/>
        <v>VALVULA DE PE,EM BRONZE,COM DIAMETRO DE 1".FORNECIMENTO E COLOCACAO</v>
      </c>
      <c r="C15827" s="519" t="s">
        <v>44420</v>
      </c>
      <c r="D15827" s="519" t="s">
        <v>34540</v>
      </c>
      <c r="I15827" s="519" t="s">
        <v>5</v>
      </c>
      <c r="J15827" s="650">
        <v>76.72</v>
      </c>
    </row>
    <row r="15828" spans="1:10">
      <c r="A15828" s="519" t="s">
        <v>15882</v>
      </c>
      <c r="B15828" s="519" t="str">
        <f t="shared" si="247"/>
        <v>VALVULA DE PE,EM BRONZE,COM DIAMETRO DE 1".FORNECIMENTO E COLOCACAO</v>
      </c>
      <c r="C15828" s="519" t="s">
        <v>44420</v>
      </c>
      <c r="D15828" s="519" t="s">
        <v>34540</v>
      </c>
      <c r="I15828" s="519" t="s">
        <v>5</v>
      </c>
      <c r="J15828" s="650">
        <v>73.47</v>
      </c>
    </row>
    <row r="15829" spans="1:10">
      <c r="A15829" s="519" t="s">
        <v>15883</v>
      </c>
      <c r="B15829" s="519" t="str">
        <f t="shared" si="247"/>
        <v>VALVULA DE PE,EM BRONZE,COM DIAMETRO DE 1.1/4".FORNECIMENTOE COLOCACAO</v>
      </c>
      <c r="C15829" s="519" t="s">
        <v>44421</v>
      </c>
      <c r="D15829" s="519" t="s">
        <v>34469</v>
      </c>
      <c r="I15829" s="519" t="s">
        <v>5</v>
      </c>
      <c r="J15829" s="650">
        <v>154.76</v>
      </c>
    </row>
    <row r="15830" spans="1:10">
      <c r="A15830" s="519" t="s">
        <v>15884</v>
      </c>
      <c r="B15830" s="519" t="str">
        <f t="shared" si="247"/>
        <v>VALVULA DE PE,EM BRONZE,COM DIAMETRO DE 1.1/4".FORNECIMENTOE COLOCACAO</v>
      </c>
      <c r="C15830" s="519" t="s">
        <v>44421</v>
      </c>
      <c r="D15830" s="519" t="s">
        <v>34469</v>
      </c>
      <c r="I15830" s="519" t="s">
        <v>5</v>
      </c>
      <c r="J15830" s="650">
        <v>151.51</v>
      </c>
    </row>
    <row r="15831" spans="1:10">
      <c r="A15831" s="519" t="s">
        <v>15885</v>
      </c>
      <c r="B15831" s="519" t="str">
        <f t="shared" si="247"/>
        <v>VALVULA DE PE,EM BRONZE,COM DIAMETRO DE 1.1/2".FORNECIMENTOE COLOCACAO</v>
      </c>
      <c r="C15831" s="519" t="s">
        <v>44422</v>
      </c>
      <c r="D15831" s="519" t="s">
        <v>34469</v>
      </c>
      <c r="I15831" s="519" t="s">
        <v>5</v>
      </c>
      <c r="J15831" s="650">
        <v>135.96</v>
      </c>
    </row>
    <row r="15832" spans="1:10">
      <c r="A15832" s="519" t="s">
        <v>15886</v>
      </c>
      <c r="B15832" s="519" t="str">
        <f t="shared" si="247"/>
        <v>VALVULA DE PE,EM BRONZE,COM DIAMETRO DE 1.1/2".FORNECIMENTOE COLOCACAO</v>
      </c>
      <c r="C15832" s="519" t="s">
        <v>44422</v>
      </c>
      <c r="D15832" s="519" t="s">
        <v>34469</v>
      </c>
      <c r="I15832" s="519" t="s">
        <v>5</v>
      </c>
      <c r="J15832" s="650">
        <v>132.16999999999999</v>
      </c>
    </row>
    <row r="15833" spans="1:10">
      <c r="A15833" s="519" t="s">
        <v>15887</v>
      </c>
      <c r="B15833" s="519" t="str">
        <f t="shared" si="247"/>
        <v>VALVULA DE PE,EM BRONZE,COM DIAMETRO DE 2".FORNECIMENTO E COLOCACAO</v>
      </c>
      <c r="C15833" s="519" t="s">
        <v>44423</v>
      </c>
      <c r="D15833" s="519" t="s">
        <v>34540</v>
      </c>
      <c r="I15833" s="519" t="s">
        <v>5</v>
      </c>
      <c r="J15833" s="650">
        <v>156.32</v>
      </c>
    </row>
    <row r="15834" spans="1:10">
      <c r="A15834" s="519" t="s">
        <v>15888</v>
      </c>
      <c r="B15834" s="519" t="str">
        <f t="shared" si="247"/>
        <v>VALVULA DE PE,EM BRONZE,COM DIAMETRO DE 2".FORNECIMENTO E COLOCACAO</v>
      </c>
      <c r="C15834" s="519" t="s">
        <v>44423</v>
      </c>
      <c r="D15834" s="519" t="s">
        <v>34540</v>
      </c>
      <c r="I15834" s="519" t="s">
        <v>5</v>
      </c>
      <c r="J15834" s="650">
        <v>152.53</v>
      </c>
    </row>
    <row r="15835" spans="1:10">
      <c r="A15835" s="519" t="s">
        <v>15889</v>
      </c>
      <c r="B15835" s="519" t="str">
        <f t="shared" si="247"/>
        <v>VALVULA DE PE,EM BRONZE,COM DIAMETRO DE 2.1/2".FORNECIMENTOE COLOCACAO</v>
      </c>
      <c r="C15835" s="519" t="s">
        <v>44424</v>
      </c>
      <c r="D15835" s="519" t="s">
        <v>34469</v>
      </c>
      <c r="I15835" s="519" t="s">
        <v>5</v>
      </c>
      <c r="J15835" s="650">
        <v>251.49</v>
      </c>
    </row>
    <row r="15836" spans="1:10">
      <c r="A15836" s="519" t="s">
        <v>15890</v>
      </c>
      <c r="B15836" s="519" t="str">
        <f t="shared" si="247"/>
        <v>VALVULA DE PE,EM BRONZE,COM DIAMETRO DE 2.1/2".FORNECIMENTOE COLOCACAO</v>
      </c>
      <c r="C15836" s="519" t="s">
        <v>44424</v>
      </c>
      <c r="D15836" s="519" t="s">
        <v>34469</v>
      </c>
      <c r="I15836" s="519" t="s">
        <v>5</v>
      </c>
      <c r="J15836" s="650">
        <v>247.15</v>
      </c>
    </row>
    <row r="15837" spans="1:10">
      <c r="A15837" s="519" t="s">
        <v>15891</v>
      </c>
      <c r="B15837" s="519" t="str">
        <f t="shared" si="247"/>
        <v>VALVULA DE PE,EM BRONZE,COM DIAMETRO DE 3".FORNECIMENTO E COLOCACAO</v>
      </c>
      <c r="C15837" s="519" t="s">
        <v>44425</v>
      </c>
      <c r="D15837" s="519" t="s">
        <v>34540</v>
      </c>
      <c r="I15837" s="519" t="s">
        <v>5</v>
      </c>
      <c r="J15837" s="650">
        <v>506.2</v>
      </c>
    </row>
    <row r="15838" spans="1:10">
      <c r="A15838" s="519" t="s">
        <v>15892</v>
      </c>
      <c r="B15838" s="519" t="str">
        <f t="shared" si="247"/>
        <v>VALVULA DE PE,EM BRONZE,COM DIAMETRO DE 3".FORNECIMENTO E COLOCACAO</v>
      </c>
      <c r="C15838" s="519" t="s">
        <v>44425</v>
      </c>
      <c r="D15838" s="519" t="s">
        <v>34540</v>
      </c>
      <c r="I15838" s="519" t="s">
        <v>5</v>
      </c>
      <c r="J15838" s="650">
        <v>501.86</v>
      </c>
    </row>
    <row r="15839" spans="1:10">
      <c r="A15839" s="519" t="s">
        <v>15893</v>
      </c>
      <c r="B15839" s="519" t="str">
        <f t="shared" si="247"/>
        <v>VALVULA DE PE,EM BRONZE,COM DIAMETRO DE 4".FORNECIMENTO E COLOCACAO</v>
      </c>
      <c r="C15839" s="519" t="s">
        <v>44426</v>
      </c>
      <c r="D15839" s="519" t="s">
        <v>34540</v>
      </c>
      <c r="I15839" s="519" t="s">
        <v>5</v>
      </c>
      <c r="J15839" s="650">
        <v>846.59</v>
      </c>
    </row>
    <row r="15840" spans="1:10">
      <c r="A15840" s="519" t="s">
        <v>15894</v>
      </c>
      <c r="B15840" s="519" t="str">
        <f t="shared" si="247"/>
        <v>VALVULA DE PE,EM BRONZE,COM DIAMETRO DE 4".FORNECIMENTO E COLOCACAO</v>
      </c>
      <c r="C15840" s="519" t="s">
        <v>44426</v>
      </c>
      <c r="D15840" s="519" t="s">
        <v>34540</v>
      </c>
      <c r="I15840" s="519" t="s">
        <v>5</v>
      </c>
      <c r="J15840" s="650">
        <v>841.17</v>
      </c>
    </row>
    <row r="15841" spans="1:10">
      <c r="A15841" s="519" t="s">
        <v>15895</v>
      </c>
      <c r="B15841" s="519" t="str">
        <f t="shared" si="247"/>
        <v>VALVULA DE RETENCAO VERTICAL,EM BRONZE,COM DIAMETRO DE 3/4".FORNECIMENTO E COLOCACAO</v>
      </c>
      <c r="C15841" s="519" t="s">
        <v>44427</v>
      </c>
      <c r="D15841" s="519" t="s">
        <v>34490</v>
      </c>
      <c r="I15841" s="519" t="s">
        <v>5</v>
      </c>
      <c r="J15841" s="650">
        <v>56.01</v>
      </c>
    </row>
    <row r="15842" spans="1:10">
      <c r="A15842" s="519" t="s">
        <v>15896</v>
      </c>
      <c r="B15842" s="519" t="str">
        <f t="shared" si="247"/>
        <v>VALVULA DE RETENCAO VERTICAL,EM BRONZE,COM DIAMETRO DE 3/4".FORNECIMENTO E COLOCACAO</v>
      </c>
      <c r="C15842" s="519" t="s">
        <v>44427</v>
      </c>
      <c r="D15842" s="519" t="s">
        <v>34490</v>
      </c>
      <c r="I15842" s="519" t="s">
        <v>5</v>
      </c>
      <c r="J15842" s="650">
        <v>52.76</v>
      </c>
    </row>
    <row r="15843" spans="1:10">
      <c r="A15843" s="519" t="s">
        <v>15897</v>
      </c>
      <c r="B15843" s="519" t="str">
        <f t="shared" si="247"/>
        <v>VALVULA DE RETENCAO VERTICAL,EM BRONZE,COM DIAMETRO DE 1".FORNECIMENTO E COLOCACAO</v>
      </c>
      <c r="C15843" s="519" t="s">
        <v>44428</v>
      </c>
      <c r="D15843" s="519" t="s">
        <v>34297</v>
      </c>
      <c r="I15843" s="519" t="s">
        <v>5</v>
      </c>
      <c r="J15843" s="650">
        <v>58.94</v>
      </c>
    </row>
    <row r="15844" spans="1:10">
      <c r="A15844" s="519" t="s">
        <v>15898</v>
      </c>
      <c r="B15844" s="519" t="str">
        <f t="shared" si="247"/>
        <v>VALVULA DE RETENCAO VERTICAL,EM BRONZE,COM DIAMETRO DE 1".FORNECIMENTO E COLOCACAO</v>
      </c>
      <c r="C15844" s="519" t="s">
        <v>44428</v>
      </c>
      <c r="D15844" s="519" t="s">
        <v>34297</v>
      </c>
      <c r="I15844" s="519" t="s">
        <v>5</v>
      </c>
      <c r="J15844" s="650">
        <v>55.69</v>
      </c>
    </row>
    <row r="15845" spans="1:10">
      <c r="A15845" s="519" t="s">
        <v>15899</v>
      </c>
      <c r="B15845" s="519" t="str">
        <f t="shared" si="247"/>
        <v>VALVULA DE RETENCAO VERTICAL,EM BRONZE,COM DIAMETRO DE 1.1/4".FORNECIMENTO E COLOCACAO</v>
      </c>
      <c r="C15845" s="519" t="s">
        <v>44429</v>
      </c>
      <c r="D15845" s="519" t="s">
        <v>44430</v>
      </c>
      <c r="I15845" s="519" t="s">
        <v>5</v>
      </c>
      <c r="J15845" s="650">
        <v>76.239999999999995</v>
      </c>
    </row>
    <row r="15846" spans="1:10">
      <c r="A15846" s="519" t="s">
        <v>15900</v>
      </c>
      <c r="B15846" s="519" t="str">
        <f t="shared" si="247"/>
        <v>VALVULA DE RETENCAO VERTICAL,EM BRONZE,COM DIAMETRO DE 1.1/4".FORNECIMENTO E COLOCACAO</v>
      </c>
      <c r="C15846" s="519" t="s">
        <v>44429</v>
      </c>
      <c r="D15846" s="519" t="s">
        <v>44430</v>
      </c>
      <c r="I15846" s="519" t="s">
        <v>5</v>
      </c>
      <c r="J15846" s="650">
        <v>72.989999999999995</v>
      </c>
    </row>
    <row r="15847" spans="1:10">
      <c r="A15847" s="519" t="s">
        <v>15901</v>
      </c>
      <c r="B15847" s="519" t="str">
        <f t="shared" si="247"/>
        <v>VALVULA DE RETENCAO VERTICAL,EM BRONZE,COM DIAMETRO DE 1.1/2".FORNECIMENTO E COLOCACAO</v>
      </c>
      <c r="C15847" s="519" t="s">
        <v>44431</v>
      </c>
      <c r="D15847" s="519" t="s">
        <v>44430</v>
      </c>
      <c r="I15847" s="519" t="s">
        <v>5</v>
      </c>
      <c r="J15847" s="650">
        <v>92.99</v>
      </c>
    </row>
    <row r="15848" spans="1:10">
      <c r="A15848" s="519" t="s">
        <v>15902</v>
      </c>
      <c r="B15848" s="519" t="str">
        <f t="shared" si="247"/>
        <v>VALVULA DE RETENCAO VERTICAL,EM BRONZE,COM DIAMETRO DE 1.1/2".FORNECIMENTO E COLOCACAO</v>
      </c>
      <c r="C15848" s="519" t="s">
        <v>44431</v>
      </c>
      <c r="D15848" s="519" t="s">
        <v>44430</v>
      </c>
      <c r="I15848" s="519" t="s">
        <v>5</v>
      </c>
      <c r="J15848" s="650">
        <v>89.2</v>
      </c>
    </row>
    <row r="15849" spans="1:10">
      <c r="A15849" s="519" t="s">
        <v>15903</v>
      </c>
      <c r="B15849" s="519" t="str">
        <f t="shared" si="247"/>
        <v>VALVULA DE RETENCAO VERTICAL,EM BRONZE,COM DIAMETRO DE 2".FORNECIMENTO E COLOCACAO</v>
      </c>
      <c r="C15849" s="519" t="s">
        <v>44432</v>
      </c>
      <c r="D15849" s="519" t="s">
        <v>34297</v>
      </c>
      <c r="I15849" s="519" t="s">
        <v>5</v>
      </c>
      <c r="J15849" s="650">
        <v>125.57</v>
      </c>
    </row>
    <row r="15850" spans="1:10">
      <c r="A15850" s="519" t="s">
        <v>15904</v>
      </c>
      <c r="B15850" s="519" t="str">
        <f t="shared" si="247"/>
        <v>VALVULA DE RETENCAO VERTICAL,EM BRONZE,COM DIAMETRO DE 2".FORNECIMENTO E COLOCACAO</v>
      </c>
      <c r="C15850" s="519" t="s">
        <v>44432</v>
      </c>
      <c r="D15850" s="519" t="s">
        <v>34297</v>
      </c>
      <c r="I15850" s="519" t="s">
        <v>5</v>
      </c>
      <c r="J15850" s="650">
        <v>121.78</v>
      </c>
    </row>
    <row r="15851" spans="1:10">
      <c r="A15851" s="519" t="s">
        <v>15905</v>
      </c>
      <c r="B15851" s="519" t="str">
        <f t="shared" si="247"/>
        <v>VALVULA DE RETENCAO VERTICAL EM BRONZE COM DIAMETRO DE 2.1/2".FORNECIMENTO E COLOCACAO</v>
      </c>
      <c r="C15851" s="519" t="s">
        <v>44433</v>
      </c>
      <c r="D15851" s="519" t="s">
        <v>44430</v>
      </c>
      <c r="I15851" s="519" t="s">
        <v>5</v>
      </c>
      <c r="J15851" s="650">
        <v>189.33</v>
      </c>
    </row>
    <row r="15852" spans="1:10">
      <c r="A15852" s="519" t="s">
        <v>15906</v>
      </c>
      <c r="B15852" s="519" t="str">
        <f t="shared" si="247"/>
        <v>VALVULA DE RETENCAO VERTICAL EM BRONZE COM DIAMETRO DE 2.1/2".FORNECIMENTO E COLOCACAO</v>
      </c>
      <c r="C15852" s="519" t="s">
        <v>44433</v>
      </c>
      <c r="D15852" s="519" t="s">
        <v>44430</v>
      </c>
      <c r="I15852" s="519" t="s">
        <v>5</v>
      </c>
      <c r="J15852" s="650">
        <v>184.99</v>
      </c>
    </row>
    <row r="15853" spans="1:10">
      <c r="A15853" s="519" t="s">
        <v>15907</v>
      </c>
      <c r="B15853" s="519" t="str">
        <f t="shared" si="247"/>
        <v>VALVULA DE RETENCAO VERTICAL EM BRONZE,COM DIAMETRO DE 3".FORNECIMENTO E COLOCACAO</v>
      </c>
      <c r="C15853" s="519" t="s">
        <v>44434</v>
      </c>
      <c r="D15853" s="519" t="s">
        <v>34297</v>
      </c>
      <c r="I15853" s="519" t="s">
        <v>5</v>
      </c>
      <c r="J15853" s="650">
        <v>247.74</v>
      </c>
    </row>
    <row r="15854" spans="1:10">
      <c r="A15854" s="519" t="s">
        <v>15908</v>
      </c>
      <c r="B15854" s="519" t="str">
        <f t="shared" si="247"/>
        <v>VALVULA DE RETENCAO VERTICAL EM BRONZE,COM DIAMETRO DE 3".FORNECIMENTO E COLOCACAO</v>
      </c>
      <c r="C15854" s="519" t="s">
        <v>44434</v>
      </c>
      <c r="D15854" s="519" t="s">
        <v>34297</v>
      </c>
      <c r="I15854" s="519" t="s">
        <v>5</v>
      </c>
      <c r="J15854" s="650">
        <v>243.4</v>
      </c>
    </row>
    <row r="15855" spans="1:10">
      <c r="A15855" s="519" t="s">
        <v>15909</v>
      </c>
      <c r="B15855" s="519" t="str">
        <f t="shared" si="247"/>
        <v>VALVULA DE RETENCAO VERTICAL.EM BRONZE,COM DIAMETRO DE 4".FORNECIMENTO E COLOCACAO</v>
      </c>
      <c r="C15855" s="519" t="s">
        <v>44435</v>
      </c>
      <c r="D15855" s="519" t="s">
        <v>34297</v>
      </c>
      <c r="I15855" s="519" t="s">
        <v>5</v>
      </c>
      <c r="J15855" s="650">
        <v>457.36</v>
      </c>
    </row>
    <row r="15856" spans="1:10">
      <c r="A15856" s="519" t="s">
        <v>15910</v>
      </c>
      <c r="B15856" s="519" t="str">
        <f t="shared" si="247"/>
        <v>VALVULA DE RETENCAO VERTICAL.EM BRONZE,COM DIAMETRO DE 4".FORNECIMENTO E COLOCACAO</v>
      </c>
      <c r="C15856" s="519" t="s">
        <v>44435</v>
      </c>
      <c r="D15856" s="519" t="s">
        <v>34297</v>
      </c>
      <c r="I15856" s="519" t="s">
        <v>5</v>
      </c>
      <c r="J15856" s="650">
        <v>451.94</v>
      </c>
    </row>
    <row r="15857" spans="1:10">
      <c r="A15857" s="519" t="s">
        <v>15911</v>
      </c>
      <c r="B15857" s="519" t="str">
        <f t="shared" si="247"/>
        <v>VALVULA DE RETENCAO HORIZONTAL,EM BRONZE,COM DIAMETRO DE 3/4".FORNECIMENTO E COLOCACAO</v>
      </c>
      <c r="C15857" s="519" t="s">
        <v>44436</v>
      </c>
      <c r="D15857" s="519" t="s">
        <v>44430</v>
      </c>
      <c r="I15857" s="519" t="s">
        <v>5</v>
      </c>
      <c r="J15857" s="650">
        <v>73.739999999999995</v>
      </c>
    </row>
    <row r="15858" spans="1:10">
      <c r="A15858" s="519" t="s">
        <v>15912</v>
      </c>
      <c r="B15858" s="519" t="str">
        <f t="shared" si="247"/>
        <v>VALVULA DE RETENCAO HORIZONTAL,EM BRONZE,COM DIAMETRO DE 3/4".FORNECIMENTO E COLOCACAO</v>
      </c>
      <c r="C15858" s="519" t="s">
        <v>44436</v>
      </c>
      <c r="D15858" s="519" t="s">
        <v>44430</v>
      </c>
      <c r="I15858" s="519" t="s">
        <v>5</v>
      </c>
      <c r="J15858" s="650">
        <v>70.489999999999995</v>
      </c>
    </row>
    <row r="15859" spans="1:10">
      <c r="A15859" s="519" t="s">
        <v>15913</v>
      </c>
      <c r="B15859" s="519" t="str">
        <f t="shared" si="247"/>
        <v>VALVULA DE RETENCAO HORIZONTAL,EM BRONZE,COM DIAMETRO DE 1".FORNECIMENTO E COLOCACAO</v>
      </c>
      <c r="C15859" s="519" t="s">
        <v>44437</v>
      </c>
      <c r="D15859" s="519" t="s">
        <v>34490</v>
      </c>
      <c r="I15859" s="519" t="s">
        <v>5</v>
      </c>
      <c r="J15859" s="650">
        <v>91.47</v>
      </c>
    </row>
    <row r="15860" spans="1:10">
      <c r="A15860" s="519" t="s">
        <v>15914</v>
      </c>
      <c r="B15860" s="519" t="str">
        <f t="shared" si="247"/>
        <v>VALVULA DE RETENCAO HORIZONTAL,EM BRONZE,COM DIAMETRO DE 1".FORNECIMENTO E COLOCACAO</v>
      </c>
      <c r="C15860" s="519" t="s">
        <v>44437</v>
      </c>
      <c r="D15860" s="519" t="s">
        <v>34490</v>
      </c>
      <c r="I15860" s="519" t="s">
        <v>5</v>
      </c>
      <c r="J15860" s="650">
        <v>88.22</v>
      </c>
    </row>
    <row r="15861" spans="1:10">
      <c r="A15861" s="519" t="s">
        <v>15915</v>
      </c>
      <c r="B15861" s="519" t="str">
        <f t="shared" si="247"/>
        <v>VALVULA DE RETENCAO HORIZONTAL,EM BRONZE,COM DIAMETRO DE 1.1/4".FORNECIMENTO E COLOCACAO</v>
      </c>
      <c r="C15861" s="519" t="s">
        <v>44438</v>
      </c>
      <c r="D15861" s="519" t="s">
        <v>44439</v>
      </c>
      <c r="I15861" s="519" t="s">
        <v>5</v>
      </c>
      <c r="J15861" s="650">
        <v>124.84</v>
      </c>
    </row>
    <row r="15862" spans="1:10">
      <c r="A15862" s="519" t="s">
        <v>15916</v>
      </c>
      <c r="B15862" s="519" t="str">
        <f t="shared" si="247"/>
        <v>VALVULA DE RETENCAO HORIZONTAL,EM BRONZE,COM DIAMETRO DE 1.1/4".FORNECIMENTO E COLOCACAO</v>
      </c>
      <c r="C15862" s="519" t="s">
        <v>44438</v>
      </c>
      <c r="D15862" s="519" t="s">
        <v>44439</v>
      </c>
      <c r="I15862" s="519" t="s">
        <v>5</v>
      </c>
      <c r="J15862" s="650">
        <v>121.59</v>
      </c>
    </row>
    <row r="15863" spans="1:10">
      <c r="A15863" s="519" t="s">
        <v>15917</v>
      </c>
      <c r="B15863" s="519" t="str">
        <f t="shared" si="247"/>
        <v>VALVULA DE RETENCAO HORIZONTAL,EM BRONZE,COM DIAMETRO DE 1.1/2".FORNECIMENTO E COLOCACAO</v>
      </c>
      <c r="C15863" s="519" t="s">
        <v>44438</v>
      </c>
      <c r="D15863" s="519" t="s">
        <v>44440</v>
      </c>
      <c r="I15863" s="519" t="s">
        <v>5</v>
      </c>
      <c r="J15863" s="650">
        <v>140.71</v>
      </c>
    </row>
    <row r="15864" spans="1:10">
      <c r="A15864" s="519" t="s">
        <v>15918</v>
      </c>
      <c r="B15864" s="519" t="str">
        <f t="shared" si="247"/>
        <v>VALVULA DE RETENCAO HORIZONTAL,EM BRONZE,COM DIAMETRO DE 1.1/2".FORNECIMENTO E COLOCACAO</v>
      </c>
      <c r="C15864" s="519" t="s">
        <v>44438</v>
      </c>
      <c r="D15864" s="519" t="s">
        <v>44440</v>
      </c>
      <c r="I15864" s="519" t="s">
        <v>5</v>
      </c>
      <c r="J15864" s="650">
        <v>136.91999999999999</v>
      </c>
    </row>
    <row r="15865" spans="1:10">
      <c r="A15865" s="519" t="s">
        <v>15919</v>
      </c>
      <c r="B15865" s="519" t="str">
        <f t="shared" si="247"/>
        <v>VALVULA DE RETENCAO HORIZONTAL,EM BRONZE,COM DIAMETRO DE 2".FORNECIMENTO E COLOCACAO</v>
      </c>
      <c r="C15865" s="519" t="s">
        <v>44441</v>
      </c>
      <c r="D15865" s="519" t="s">
        <v>34490</v>
      </c>
      <c r="I15865" s="519" t="s">
        <v>5</v>
      </c>
      <c r="J15865" s="650">
        <v>185.75</v>
      </c>
    </row>
    <row r="15866" spans="1:10">
      <c r="A15866" s="519" t="s">
        <v>15920</v>
      </c>
      <c r="B15866" s="519" t="str">
        <f t="shared" si="247"/>
        <v>VALVULA DE RETENCAO HORIZONTAL,EM BRONZE,COM DIAMETRO DE 2".FORNECIMENTO E COLOCACAO</v>
      </c>
      <c r="C15866" s="519" t="s">
        <v>44441</v>
      </c>
      <c r="D15866" s="519" t="s">
        <v>34490</v>
      </c>
      <c r="I15866" s="519" t="s">
        <v>5</v>
      </c>
      <c r="J15866" s="650">
        <v>181.96</v>
      </c>
    </row>
    <row r="15867" spans="1:10">
      <c r="A15867" s="519" t="s">
        <v>15921</v>
      </c>
      <c r="B15867" s="519" t="str">
        <f t="shared" si="247"/>
        <v>VALVULA DE RETENCAO HORIZONTAL,EM BRONZE,COM DIAMETRO DE 2.1/2".FORNECIMENTO E COLOCACAO</v>
      </c>
      <c r="C15867" s="519" t="s">
        <v>44442</v>
      </c>
      <c r="D15867" s="519" t="s">
        <v>44440</v>
      </c>
      <c r="I15867" s="519" t="s">
        <v>5</v>
      </c>
      <c r="J15867" s="650">
        <v>257.47000000000003</v>
      </c>
    </row>
    <row r="15868" spans="1:10">
      <c r="A15868" s="519" t="s">
        <v>15922</v>
      </c>
      <c r="B15868" s="519" t="str">
        <f t="shared" si="247"/>
        <v>VALVULA DE RETENCAO HORIZONTAL,EM BRONZE,COM DIAMETRO DE 2.1/2".FORNECIMENTO E COLOCACAO</v>
      </c>
      <c r="C15868" s="519" t="s">
        <v>44442</v>
      </c>
      <c r="D15868" s="519" t="s">
        <v>44440</v>
      </c>
      <c r="I15868" s="519" t="s">
        <v>5</v>
      </c>
      <c r="J15868" s="650">
        <v>253.13</v>
      </c>
    </row>
    <row r="15869" spans="1:10">
      <c r="A15869" s="519" t="s">
        <v>15923</v>
      </c>
      <c r="B15869" s="519" t="str">
        <f t="shared" si="247"/>
        <v>VALVULA DE RETENCAO HORIZONTAL,EM BRONZE,COM DIAMETRO DE 3".FORNECIMENTO E COLOCACAO</v>
      </c>
      <c r="C15869" s="519" t="s">
        <v>44443</v>
      </c>
      <c r="D15869" s="519" t="s">
        <v>34490</v>
      </c>
      <c r="I15869" s="519" t="s">
        <v>5</v>
      </c>
      <c r="J15869" s="650">
        <v>343.24</v>
      </c>
    </row>
    <row r="15870" spans="1:10">
      <c r="A15870" s="519" t="s">
        <v>15924</v>
      </c>
      <c r="B15870" s="519" t="str">
        <f t="shared" si="247"/>
        <v>VALVULA DE RETENCAO HORIZONTAL,EM BRONZE,COM DIAMETRO DE 3".FORNECIMENTO E COLOCACAO</v>
      </c>
      <c r="C15870" s="519" t="s">
        <v>44443</v>
      </c>
      <c r="D15870" s="519" t="s">
        <v>34490</v>
      </c>
      <c r="I15870" s="519" t="s">
        <v>5</v>
      </c>
      <c r="J15870" s="650">
        <v>338.9</v>
      </c>
    </row>
    <row r="15871" spans="1:10">
      <c r="A15871" s="519" t="s">
        <v>15925</v>
      </c>
      <c r="B15871" s="519" t="str">
        <f t="shared" si="247"/>
        <v>VALVULA DE RETENCAO HORIZONTAL,EM BRONZE,COM DIAMETRO DE 4".FORNECIMENTO E COLOCACAO</v>
      </c>
      <c r="C15871" s="519" t="s">
        <v>44444</v>
      </c>
      <c r="D15871" s="519" t="s">
        <v>34490</v>
      </c>
      <c r="I15871" s="519" t="s">
        <v>5</v>
      </c>
      <c r="J15871" s="650">
        <v>527.20000000000005</v>
      </c>
    </row>
    <row r="15872" spans="1:10">
      <c r="A15872" s="519" t="s">
        <v>15926</v>
      </c>
      <c r="B15872" s="519" t="str">
        <f t="shared" si="247"/>
        <v>VALVULA DE RETENCAO HORIZONTAL,EM BRONZE,COM DIAMETRO DE 4".FORNECIMENTO E COLOCACAO</v>
      </c>
      <c r="C15872" s="519" t="s">
        <v>44444</v>
      </c>
      <c r="D15872" s="519" t="s">
        <v>34490</v>
      </c>
      <c r="I15872" s="519" t="s">
        <v>5</v>
      </c>
      <c r="J15872" s="650">
        <v>521.78</v>
      </c>
    </row>
    <row r="15873" spans="1:10">
      <c r="A15873" s="519" t="s">
        <v>15927</v>
      </c>
      <c r="B15873" s="519" t="str">
        <f t="shared" si="247"/>
        <v>REGISTRO DE ESFERA,EM PVC,SOLDAVEL,COM DIAMETRO DE 20MM.FORNECIMENTO E COLOCACAO</v>
      </c>
      <c r="C15873" s="519" t="s">
        <v>44445</v>
      </c>
      <c r="D15873" s="519" t="s">
        <v>36234</v>
      </c>
      <c r="I15873" s="519" t="s">
        <v>5</v>
      </c>
      <c r="J15873" s="650">
        <v>34.119999999999997</v>
      </c>
    </row>
    <row r="15874" spans="1:10">
      <c r="A15874" s="519" t="s">
        <v>15928</v>
      </c>
      <c r="B15874" s="519" t="str">
        <f t="shared" si="247"/>
        <v>REGISTRO DE ESFERA,EM PVC,SOLDAVEL,COM DIAMETRO DE 20MM.FORNECIMENTO E COLOCACAO</v>
      </c>
      <c r="C15874" s="519" t="s">
        <v>44445</v>
      </c>
      <c r="D15874" s="519" t="s">
        <v>36234</v>
      </c>
      <c r="I15874" s="519" t="s">
        <v>5</v>
      </c>
      <c r="J15874" s="650">
        <v>30.87</v>
      </c>
    </row>
    <row r="15875" spans="1:10">
      <c r="A15875" s="519" t="s">
        <v>15929</v>
      </c>
      <c r="B15875" s="519" t="str">
        <f t="shared" si="247"/>
        <v>REGISTRO DE ESFERA,EM PVC,SOLDAVEL,COM DIAMETRO DE 25MM.FORNECIMENTO E COLOCACAO</v>
      </c>
      <c r="C15875" s="519" t="s">
        <v>44446</v>
      </c>
      <c r="D15875" s="519" t="s">
        <v>36234</v>
      </c>
      <c r="I15875" s="519" t="s">
        <v>5</v>
      </c>
      <c r="J15875" s="650">
        <v>36.11</v>
      </c>
    </row>
    <row r="15876" spans="1:10">
      <c r="A15876" s="519" t="s">
        <v>15930</v>
      </c>
      <c r="B15876" s="519" t="str">
        <f t="shared" si="247"/>
        <v>REGISTRO DE ESFERA,EM PVC,SOLDAVEL,COM DIAMETRO DE 25MM.FORNECIMENTO E COLOCACAO</v>
      </c>
      <c r="C15876" s="519" t="s">
        <v>44446</v>
      </c>
      <c r="D15876" s="519" t="s">
        <v>36234</v>
      </c>
      <c r="I15876" s="519" t="s">
        <v>5</v>
      </c>
      <c r="J15876" s="650">
        <v>32.86</v>
      </c>
    </row>
    <row r="15877" spans="1:10">
      <c r="A15877" s="519" t="s">
        <v>15931</v>
      </c>
      <c r="B15877" s="519" t="str">
        <f t="shared" si="247"/>
        <v>REGISTRO EM ESFERA,EM PVC,SOLDAVEL,COM DIAMETRO DE 32MM.FORNECIMENTO E COLOCACAO</v>
      </c>
      <c r="C15877" s="519" t="s">
        <v>44447</v>
      </c>
      <c r="D15877" s="519" t="s">
        <v>36234</v>
      </c>
      <c r="I15877" s="519" t="s">
        <v>5</v>
      </c>
      <c r="J15877" s="650">
        <v>46.63</v>
      </c>
    </row>
    <row r="15878" spans="1:10">
      <c r="A15878" s="519" t="s">
        <v>15932</v>
      </c>
      <c r="B15878" s="519" t="str">
        <f t="shared" si="247"/>
        <v>REGISTRO EM ESFERA,EM PVC,SOLDAVEL,COM DIAMETRO DE 32MM.FORNECIMENTO E COLOCACAO</v>
      </c>
      <c r="C15878" s="519" t="s">
        <v>44447</v>
      </c>
      <c r="D15878" s="519" t="s">
        <v>36234</v>
      </c>
      <c r="I15878" s="519" t="s">
        <v>5</v>
      </c>
      <c r="J15878" s="650">
        <v>43.38</v>
      </c>
    </row>
    <row r="15879" spans="1:10">
      <c r="A15879" s="519" t="s">
        <v>15933</v>
      </c>
      <c r="B15879" s="519" t="str">
        <f t="shared" si="247"/>
        <v>REGISTRO DE ESFERA,EM PVC,SOLDAVEL,COM DIAMETRO DE 40MM.FORNECIMENTO E COLOCACAO</v>
      </c>
      <c r="C15879" s="519" t="s">
        <v>44448</v>
      </c>
      <c r="D15879" s="519" t="s">
        <v>36234</v>
      </c>
      <c r="I15879" s="519" t="s">
        <v>5</v>
      </c>
      <c r="J15879" s="650">
        <v>59.22</v>
      </c>
    </row>
    <row r="15880" spans="1:10">
      <c r="A15880" s="519" t="s">
        <v>15934</v>
      </c>
      <c r="B15880" s="519" t="str">
        <f t="shared" ref="B15880:B15943" si="248">C15880&amp;D15880&amp;E15880&amp;F15880&amp;G15880&amp;H15880</f>
        <v>REGISTRO DE ESFERA,EM PVC,SOLDAVEL,COM DIAMETRO DE 40MM.FORNECIMENTO E COLOCACAO</v>
      </c>
      <c r="C15880" s="519" t="s">
        <v>44448</v>
      </c>
      <c r="D15880" s="519" t="s">
        <v>36234</v>
      </c>
      <c r="I15880" s="519" t="s">
        <v>5</v>
      </c>
      <c r="J15880" s="650">
        <v>55.43</v>
      </c>
    </row>
    <row r="15881" spans="1:10">
      <c r="A15881" s="519" t="s">
        <v>15935</v>
      </c>
      <c r="B15881" s="519" t="str">
        <f t="shared" si="248"/>
        <v>REGISTRO EM ESFERA,EM PVC,SOLDAVEL,COM DIAMETRO DE 50MM.FORNECIMENTO E COLOCACAO</v>
      </c>
      <c r="C15881" s="519" t="s">
        <v>44449</v>
      </c>
      <c r="D15881" s="519" t="s">
        <v>36234</v>
      </c>
      <c r="I15881" s="519" t="s">
        <v>5</v>
      </c>
      <c r="J15881" s="650">
        <v>68.3</v>
      </c>
    </row>
    <row r="15882" spans="1:10">
      <c r="A15882" s="519" t="s">
        <v>15936</v>
      </c>
      <c r="B15882" s="519" t="str">
        <f t="shared" si="248"/>
        <v>REGISTRO EM ESFERA,EM PVC,SOLDAVEL,COM DIAMETRO DE 50MM.FORNECIMENTO E COLOCACAO</v>
      </c>
      <c r="C15882" s="519" t="s">
        <v>44449</v>
      </c>
      <c r="D15882" s="519" t="s">
        <v>36234</v>
      </c>
      <c r="I15882" s="519" t="s">
        <v>5</v>
      </c>
      <c r="J15882" s="650">
        <v>64.510000000000005</v>
      </c>
    </row>
    <row r="15883" spans="1:10">
      <c r="A15883" s="519" t="s">
        <v>15937</v>
      </c>
      <c r="B15883" s="519" t="str">
        <f t="shared" si="248"/>
        <v>REGISTRO DE ESFERA,EM PVC,SOLDAVEL,COM DIAMETRO DE 60MM.FORNECIMENTO E COLOCACAO</v>
      </c>
      <c r="C15883" s="519" t="s">
        <v>44450</v>
      </c>
      <c r="D15883" s="519" t="s">
        <v>36234</v>
      </c>
      <c r="I15883" s="519" t="s">
        <v>5</v>
      </c>
      <c r="J15883" s="650">
        <v>106.01</v>
      </c>
    </row>
    <row r="15884" spans="1:10">
      <c r="A15884" s="519" t="s">
        <v>15938</v>
      </c>
      <c r="B15884" s="519" t="str">
        <f t="shared" si="248"/>
        <v>REGISTRO DE ESFERA,EM PVC,SOLDAVEL,COM DIAMETRO DE 60MM.FORNECIMENTO E COLOCACAO</v>
      </c>
      <c r="C15884" s="519" t="s">
        <v>44450</v>
      </c>
      <c r="D15884" s="519" t="s">
        <v>36234</v>
      </c>
      <c r="I15884" s="519" t="s">
        <v>5</v>
      </c>
      <c r="J15884" s="650">
        <v>102.22</v>
      </c>
    </row>
    <row r="15885" spans="1:10">
      <c r="A15885" s="519" t="s">
        <v>15939</v>
      </c>
      <c r="B15885" s="519" t="str">
        <f t="shared" si="248"/>
        <v>VALVULA DE PE,COM CRIVO EM PVC,SOLDAVEL,COM DIAMETRO DE 25MM.FORNECIMENTO E COLOCACAO</v>
      </c>
      <c r="C15885" s="519" t="s">
        <v>44451</v>
      </c>
      <c r="D15885" s="519" t="s">
        <v>34487</v>
      </c>
      <c r="I15885" s="519" t="s">
        <v>5</v>
      </c>
      <c r="J15885" s="650">
        <v>49.22</v>
      </c>
    </row>
    <row r="15886" spans="1:10">
      <c r="A15886" s="519" t="s">
        <v>15940</v>
      </c>
      <c r="B15886" s="519" t="str">
        <f t="shared" si="248"/>
        <v>VALVULA DE PE,COM CRIVO EM PVC,SOLDAVEL,COM DIAMETRO DE 25MM.FORNECIMENTO E COLOCACAO</v>
      </c>
      <c r="C15886" s="519" t="s">
        <v>44451</v>
      </c>
      <c r="D15886" s="519" t="s">
        <v>34487</v>
      </c>
      <c r="I15886" s="519" t="s">
        <v>5</v>
      </c>
      <c r="J15886" s="650">
        <v>45.97</v>
      </c>
    </row>
    <row r="15887" spans="1:10">
      <c r="A15887" s="519" t="s">
        <v>15941</v>
      </c>
      <c r="B15887" s="519" t="str">
        <f t="shared" si="248"/>
        <v>VALVULA DE PE,COM CRIVO EM PVC,SOLDAVEL,COM DIAMETRO DE 32MM.FORNECIMENTO E COLOCACAO</v>
      </c>
      <c r="C15887" s="519" t="s">
        <v>44452</v>
      </c>
      <c r="D15887" s="519" t="s">
        <v>34487</v>
      </c>
      <c r="I15887" s="519" t="s">
        <v>5</v>
      </c>
      <c r="J15887" s="650">
        <v>57.22</v>
      </c>
    </row>
    <row r="15888" spans="1:10">
      <c r="A15888" s="519" t="s">
        <v>15942</v>
      </c>
      <c r="B15888" s="519" t="str">
        <f t="shared" si="248"/>
        <v>VALVULA DE PE,COM CRIVO EM PVC,SOLDAVEL,COM DIAMETRO DE 32MM.FORNECIMENTO E COLOCACAO</v>
      </c>
      <c r="C15888" s="519" t="s">
        <v>44452</v>
      </c>
      <c r="D15888" s="519" t="s">
        <v>34487</v>
      </c>
      <c r="I15888" s="519" t="s">
        <v>5</v>
      </c>
      <c r="J15888" s="650">
        <v>53.97</v>
      </c>
    </row>
    <row r="15889" spans="1:10">
      <c r="A15889" s="519" t="s">
        <v>15943</v>
      </c>
      <c r="B15889" s="519" t="str">
        <f t="shared" si="248"/>
        <v>VALVULA DE PE,COM CRIVO EM PVC,SOLDAVEL,COM DIAMETRO DE 40MM.FORNECIMENTO E COLOCACAO</v>
      </c>
      <c r="C15889" s="519" t="s">
        <v>44453</v>
      </c>
      <c r="D15889" s="519" t="s">
        <v>34487</v>
      </c>
      <c r="I15889" s="519" t="s">
        <v>5</v>
      </c>
      <c r="J15889" s="650">
        <v>100.51</v>
      </c>
    </row>
    <row r="15890" spans="1:10">
      <c r="A15890" s="519" t="s">
        <v>15944</v>
      </c>
      <c r="B15890" s="519" t="str">
        <f t="shared" si="248"/>
        <v>VALVULA DE PE,COM CRIVO EM PVC,SOLDAVEL,COM DIAMETRO DE 40MM.FORNECIMENTO E COLOCACAO</v>
      </c>
      <c r="C15890" s="519" t="s">
        <v>44453</v>
      </c>
      <c r="D15890" s="519" t="s">
        <v>34487</v>
      </c>
      <c r="I15890" s="519" t="s">
        <v>5</v>
      </c>
      <c r="J15890" s="650">
        <v>96.72</v>
      </c>
    </row>
    <row r="15891" spans="1:10">
      <c r="A15891" s="519" t="s">
        <v>15945</v>
      </c>
      <c r="B15891" s="519" t="str">
        <f t="shared" si="248"/>
        <v>VALVULA DE PE,COM CRIVO EM PVC,SOLDAVEL,COM DIAMETRO DE 50MM.FORNECIMENTO E COLOCACAO</v>
      </c>
      <c r="C15891" s="519" t="s">
        <v>44454</v>
      </c>
      <c r="D15891" s="519" t="s">
        <v>34487</v>
      </c>
      <c r="I15891" s="519" t="s">
        <v>5</v>
      </c>
      <c r="J15891" s="650">
        <v>108.24</v>
      </c>
    </row>
    <row r="15892" spans="1:10">
      <c r="A15892" s="519" t="s">
        <v>15946</v>
      </c>
      <c r="B15892" s="519" t="str">
        <f t="shared" si="248"/>
        <v>VALVULA DE PE,COM CRIVO EM PVC,SOLDAVEL,COM DIAMETRO DE 50MM.FORNECIMENTO E COLOCACAO</v>
      </c>
      <c r="C15892" s="519" t="s">
        <v>44454</v>
      </c>
      <c r="D15892" s="519" t="s">
        <v>34487</v>
      </c>
      <c r="I15892" s="519" t="s">
        <v>5</v>
      </c>
      <c r="J15892" s="650">
        <v>104.45</v>
      </c>
    </row>
    <row r="15893" spans="1:10">
      <c r="A15893" s="519" t="s">
        <v>15947</v>
      </c>
      <c r="B15893" s="519" t="str">
        <f t="shared" si="248"/>
        <v>VALVULA DE PE,COM CRIVO EM PVC,SOLDAVEL,COM DIAMETRO DE 60MM.FORNECIMENTO E COLOCACAO</v>
      </c>
      <c r="C15893" s="519" t="s">
        <v>44455</v>
      </c>
      <c r="D15893" s="519" t="s">
        <v>34487</v>
      </c>
      <c r="I15893" s="519" t="s">
        <v>5</v>
      </c>
      <c r="J15893" s="650">
        <v>136.78</v>
      </c>
    </row>
    <row r="15894" spans="1:10">
      <c r="A15894" s="519" t="s">
        <v>15948</v>
      </c>
      <c r="B15894" s="519" t="str">
        <f t="shared" si="248"/>
        <v>VALVULA DE PE,COM CRIVO EM PVC,SOLDAVEL,COM DIAMETRO DE 60MM.FORNECIMENTO E COLOCACAO</v>
      </c>
      <c r="C15894" s="519" t="s">
        <v>44455</v>
      </c>
      <c r="D15894" s="519" t="s">
        <v>34487</v>
      </c>
      <c r="I15894" s="519" t="s">
        <v>5</v>
      </c>
      <c r="J15894" s="650">
        <v>132.99</v>
      </c>
    </row>
    <row r="15895" spans="1:10">
      <c r="A15895" s="519" t="s">
        <v>15949</v>
      </c>
      <c r="B15895" s="519" t="str">
        <f t="shared" si="248"/>
        <v>VALVULA DE RETENCAO VERTICAL,EM PVC,SOLDAVEL,COM DIAMETRO DE 25MM.FORNECIMENTO E COLOCACAO</v>
      </c>
      <c r="C15895" s="519" t="s">
        <v>44456</v>
      </c>
      <c r="D15895" s="519" t="s">
        <v>44457</v>
      </c>
      <c r="I15895" s="519" t="s">
        <v>5</v>
      </c>
      <c r="J15895" s="650">
        <v>69.39</v>
      </c>
    </row>
    <row r="15896" spans="1:10">
      <c r="A15896" s="519" t="s">
        <v>15950</v>
      </c>
      <c r="B15896" s="519" t="str">
        <f t="shared" si="248"/>
        <v>VALVULA DE RETENCAO VERTICAL,EM PVC,SOLDAVEL,COM DIAMETRO DE 25MM.FORNECIMENTO E COLOCACAO</v>
      </c>
      <c r="C15896" s="519" t="s">
        <v>44456</v>
      </c>
      <c r="D15896" s="519" t="s">
        <v>44457</v>
      </c>
      <c r="I15896" s="519" t="s">
        <v>5</v>
      </c>
      <c r="J15896" s="650">
        <v>66.14</v>
      </c>
    </row>
    <row r="15897" spans="1:10">
      <c r="A15897" s="519" t="s">
        <v>15951</v>
      </c>
      <c r="B15897" s="519" t="str">
        <f t="shared" si="248"/>
        <v>VALVULA DE RETENCAO VERTICAL,EM PVC,SOLDAVEL,COM DIAMETRO DE 32MM.FORNECIMENTO E COLOCACAO</v>
      </c>
      <c r="C15897" s="519" t="s">
        <v>44456</v>
      </c>
      <c r="D15897" s="519" t="s">
        <v>44458</v>
      </c>
      <c r="I15897" s="519" t="s">
        <v>5</v>
      </c>
      <c r="J15897" s="650">
        <v>86.6</v>
      </c>
    </row>
    <row r="15898" spans="1:10">
      <c r="A15898" s="519" t="s">
        <v>15952</v>
      </c>
      <c r="B15898" s="519" t="str">
        <f t="shared" si="248"/>
        <v>VALVULA DE RETENCAO VERTICAL,EM PVC,SOLDAVEL,COM DIAMETRO DE 32MM.FORNECIMENTO E COLOCACAO</v>
      </c>
      <c r="C15898" s="519" t="s">
        <v>44456</v>
      </c>
      <c r="D15898" s="519" t="s">
        <v>44458</v>
      </c>
      <c r="I15898" s="519" t="s">
        <v>5</v>
      </c>
      <c r="J15898" s="650">
        <v>83.34</v>
      </c>
    </row>
    <row r="15899" spans="1:10">
      <c r="A15899" s="519" t="s">
        <v>15953</v>
      </c>
      <c r="B15899" s="519" t="str">
        <f t="shared" si="248"/>
        <v>VALVULA DE RETENCAO VERTICAL,EM PVC,SOLDAVEL,COM DIAMETRO DE 40MM.FORNECIMENTO E COLOCACAO</v>
      </c>
      <c r="C15899" s="519" t="s">
        <v>44456</v>
      </c>
      <c r="D15899" s="519" t="s">
        <v>44459</v>
      </c>
      <c r="I15899" s="519" t="s">
        <v>5</v>
      </c>
      <c r="J15899" s="650">
        <v>115.55</v>
      </c>
    </row>
    <row r="15900" spans="1:10">
      <c r="A15900" s="519" t="s">
        <v>15954</v>
      </c>
      <c r="B15900" s="519" t="str">
        <f t="shared" si="248"/>
        <v>VALVULA DE RETENCAO VERTICAL,EM PVC,SOLDAVEL,COM DIAMETRO DE 40MM.FORNECIMENTO E COLOCACAO</v>
      </c>
      <c r="C15900" s="519" t="s">
        <v>44456</v>
      </c>
      <c r="D15900" s="519" t="s">
        <v>44459</v>
      </c>
      <c r="I15900" s="519" t="s">
        <v>5</v>
      </c>
      <c r="J15900" s="650">
        <v>111.76</v>
      </c>
    </row>
    <row r="15901" spans="1:10">
      <c r="A15901" s="519" t="s">
        <v>15955</v>
      </c>
      <c r="B15901" s="519" t="str">
        <f t="shared" si="248"/>
        <v>VALVULA DE RETENCAO VERTICAL,EM PVC,SOLDAVEL,COM DIAMETRO DE 50MM.FORNECIMENTO E COLOCACAO</v>
      </c>
      <c r="C15901" s="519" t="s">
        <v>44456</v>
      </c>
      <c r="D15901" s="519" t="s">
        <v>44460</v>
      </c>
      <c r="I15901" s="519" t="s">
        <v>5</v>
      </c>
      <c r="J15901" s="650">
        <v>121.22</v>
      </c>
    </row>
    <row r="15902" spans="1:10">
      <c r="A15902" s="519" t="s">
        <v>15956</v>
      </c>
      <c r="B15902" s="519" t="str">
        <f t="shared" si="248"/>
        <v>VALVULA DE RETENCAO VERTICAL,EM PVC,SOLDAVEL,COM DIAMETRO DE 50MM.FORNECIMENTO E COLOCACAO</v>
      </c>
      <c r="C15902" s="519" t="s">
        <v>44456</v>
      </c>
      <c r="D15902" s="519" t="s">
        <v>44460</v>
      </c>
      <c r="I15902" s="519" t="s">
        <v>5</v>
      </c>
      <c r="J15902" s="650">
        <v>117.43</v>
      </c>
    </row>
    <row r="15903" spans="1:10">
      <c r="A15903" s="519" t="s">
        <v>15957</v>
      </c>
      <c r="B15903" s="519" t="str">
        <f t="shared" si="248"/>
        <v>VALVULA DE RETENCAO VERTICAL,EM PVC,SOLDAVEL,COM DIAMETRO DE 60MM.FORNECIMENTO E COLOCACAO</v>
      </c>
      <c r="C15903" s="519" t="s">
        <v>44456</v>
      </c>
      <c r="D15903" s="519" t="s">
        <v>44461</v>
      </c>
      <c r="I15903" s="519" t="s">
        <v>5</v>
      </c>
      <c r="J15903" s="650">
        <v>176.67</v>
      </c>
    </row>
    <row r="15904" spans="1:10">
      <c r="A15904" s="519" t="s">
        <v>15958</v>
      </c>
      <c r="B15904" s="519" t="str">
        <f t="shared" si="248"/>
        <v>VALVULA DE RETENCAO VERTICAL,EM PVC,SOLDAVEL,COM DIAMETRO DE 60MM.FORNECIMENTO E COLOCACAO</v>
      </c>
      <c r="C15904" s="519" t="s">
        <v>44456</v>
      </c>
      <c r="D15904" s="519" t="s">
        <v>44461</v>
      </c>
      <c r="I15904" s="519" t="s">
        <v>5</v>
      </c>
      <c r="J15904" s="650">
        <v>172.88</v>
      </c>
    </row>
    <row r="15905" spans="1:10">
      <c r="A15905" s="519" t="s">
        <v>15959</v>
      </c>
      <c r="B15905" s="519" t="str">
        <f t="shared" si="248"/>
        <v>VALVULA DE RETENCAO HORIZONTAL,EM PVC,SOLDAVEL,COM DIAMETRODE 25MM.FORNECIMENTO E COLOCACAO</v>
      </c>
      <c r="C15905" s="519" t="s">
        <v>44462</v>
      </c>
      <c r="D15905" s="519" t="s">
        <v>44463</v>
      </c>
      <c r="I15905" s="519" t="s">
        <v>5</v>
      </c>
      <c r="J15905" s="650">
        <v>69.39</v>
      </c>
    </row>
    <row r="15906" spans="1:10">
      <c r="A15906" s="519" t="s">
        <v>15960</v>
      </c>
      <c r="B15906" s="519" t="str">
        <f t="shared" si="248"/>
        <v>VALVULA DE RETENCAO HORIZONTAL,EM PVC,SOLDAVEL,COM DIAMETRODE 25MM.FORNECIMENTO E COLOCACAO</v>
      </c>
      <c r="C15906" s="519" t="s">
        <v>44462</v>
      </c>
      <c r="D15906" s="519" t="s">
        <v>44463</v>
      </c>
      <c r="I15906" s="519" t="s">
        <v>5</v>
      </c>
      <c r="J15906" s="650">
        <v>66.14</v>
      </c>
    </row>
    <row r="15907" spans="1:10">
      <c r="A15907" s="519" t="s">
        <v>15961</v>
      </c>
      <c r="B15907" s="519" t="str">
        <f t="shared" si="248"/>
        <v>VALVULA DE RETENCAO HORIZONTAL,EM PVC,SOLDAVEL,COM DIAMETRODE 32MM.FORNECIMENTO E COLOCACAO</v>
      </c>
      <c r="C15907" s="519" t="s">
        <v>44462</v>
      </c>
      <c r="D15907" s="519" t="s">
        <v>44464</v>
      </c>
      <c r="I15907" s="519" t="s">
        <v>5</v>
      </c>
      <c r="J15907" s="650">
        <v>86.6</v>
      </c>
    </row>
    <row r="15908" spans="1:10">
      <c r="A15908" s="519" t="s">
        <v>15962</v>
      </c>
      <c r="B15908" s="519" t="str">
        <f t="shared" si="248"/>
        <v>VALVULA DE RETENCAO HORIZONTAL,EM PVC,SOLDAVEL,COM DIAMETRODE 32MM.FORNECIMENTO E COLOCACAO</v>
      </c>
      <c r="C15908" s="519" t="s">
        <v>44462</v>
      </c>
      <c r="D15908" s="519" t="s">
        <v>44464</v>
      </c>
      <c r="I15908" s="519" t="s">
        <v>5</v>
      </c>
      <c r="J15908" s="650">
        <v>83.34</v>
      </c>
    </row>
    <row r="15909" spans="1:10">
      <c r="A15909" s="519" t="s">
        <v>15963</v>
      </c>
      <c r="B15909" s="519" t="str">
        <f t="shared" si="248"/>
        <v>VALVULA DE RETENCAO HORIZONTAL,EM PVC,SOLDAVEL,COM DIAMETRODE 40MM.FORNECIMENTO E COLOCACAO</v>
      </c>
      <c r="C15909" s="519" t="s">
        <v>44462</v>
      </c>
      <c r="D15909" s="519" t="s">
        <v>44465</v>
      </c>
      <c r="I15909" s="519" t="s">
        <v>5</v>
      </c>
      <c r="J15909" s="650">
        <v>115.55</v>
      </c>
    </row>
    <row r="15910" spans="1:10">
      <c r="A15910" s="519" t="s">
        <v>15964</v>
      </c>
      <c r="B15910" s="519" t="str">
        <f t="shared" si="248"/>
        <v>VALVULA DE RETENCAO HORIZONTAL,EM PVC,SOLDAVEL,COM DIAMETRODE 40MM.FORNECIMENTO E COLOCACAO</v>
      </c>
      <c r="C15910" s="519" t="s">
        <v>44462</v>
      </c>
      <c r="D15910" s="519" t="s">
        <v>44465</v>
      </c>
      <c r="I15910" s="519" t="s">
        <v>5</v>
      </c>
      <c r="J15910" s="650">
        <v>111.76</v>
      </c>
    </row>
    <row r="15911" spans="1:10">
      <c r="A15911" s="519" t="s">
        <v>15965</v>
      </c>
      <c r="B15911" s="519" t="str">
        <f t="shared" si="248"/>
        <v>VALVULA DE RETENCAO HORIZONTAL,EM PVC,SOLDAVEL,COM DIAMETRODE 50MM.FORNECIMENTO E COLOCACAO</v>
      </c>
      <c r="C15911" s="519" t="s">
        <v>44462</v>
      </c>
      <c r="D15911" s="519" t="s">
        <v>44466</v>
      </c>
      <c r="I15911" s="519" t="s">
        <v>5</v>
      </c>
      <c r="J15911" s="650">
        <v>121.22</v>
      </c>
    </row>
    <row r="15912" spans="1:10">
      <c r="A15912" s="519" t="s">
        <v>15966</v>
      </c>
      <c r="B15912" s="519" t="str">
        <f t="shared" si="248"/>
        <v>VALVULA DE RETENCAO HORIZONTAL,EM PVC,SOLDAVEL,COM DIAMETRODE 50MM.FORNECIMENTO E COLOCACAO</v>
      </c>
      <c r="C15912" s="519" t="s">
        <v>44462</v>
      </c>
      <c r="D15912" s="519" t="s">
        <v>44466</v>
      </c>
      <c r="I15912" s="519" t="s">
        <v>5</v>
      </c>
      <c r="J15912" s="650">
        <v>117.43</v>
      </c>
    </row>
    <row r="15913" spans="1:10">
      <c r="A15913" s="519" t="s">
        <v>15967</v>
      </c>
      <c r="B15913" s="519" t="str">
        <f t="shared" si="248"/>
        <v>VALVULA DE RETENCAO HORIZONTAL,EM PVC,SOLDAVEL,COM DIAMETRODE 60MM.FORNECIMENTO E COLOCACAO</v>
      </c>
      <c r="C15913" s="519" t="s">
        <v>44462</v>
      </c>
      <c r="D15913" s="519" t="s">
        <v>44467</v>
      </c>
      <c r="I15913" s="519" t="s">
        <v>5</v>
      </c>
      <c r="J15913" s="650">
        <v>176.67</v>
      </c>
    </row>
    <row r="15914" spans="1:10">
      <c r="A15914" s="519" t="s">
        <v>15968</v>
      </c>
      <c r="B15914" s="519" t="str">
        <f t="shared" si="248"/>
        <v>VALVULA DE RETENCAO HORIZONTAL,EM PVC,SOLDAVEL,COM DIAMETRODE 60MM.FORNECIMENTO E COLOCACAO</v>
      </c>
      <c r="C15914" s="519" t="s">
        <v>44462</v>
      </c>
      <c r="D15914" s="519" t="s">
        <v>44467</v>
      </c>
      <c r="I15914" s="519" t="s">
        <v>5</v>
      </c>
      <c r="J15914" s="650">
        <v>172.88</v>
      </c>
    </row>
    <row r="15915" spans="1:10">
      <c r="A15915" s="519" t="s">
        <v>15969</v>
      </c>
      <c r="B15915" s="519" t="str">
        <f t="shared" si="248"/>
        <v>TUBO DE FERRO GALVANIZADO DE 1/2",COM COSTURA,EXCLUSIVE EMENDAS,CONEXOES,ABERTURA E FECHAMENTO DE RASGO.FORNECIMENTO E ASSENTAMENTO</v>
      </c>
      <c r="C15915" s="519" t="s">
        <v>44468</v>
      </c>
      <c r="D15915" s="519" t="s">
        <v>44469</v>
      </c>
      <c r="E15915" s="519" t="s">
        <v>42788</v>
      </c>
      <c r="I15915" s="519" t="s">
        <v>36</v>
      </c>
      <c r="J15915" s="650">
        <v>28.21</v>
      </c>
    </row>
    <row r="15916" spans="1:10">
      <c r="A15916" s="519" t="s">
        <v>15970</v>
      </c>
      <c r="B15916" s="519" t="str">
        <f t="shared" si="248"/>
        <v>TUBO DE FERRO GALVANIZADO DE 1/2",COM COSTURA,EXCLUSIVE EMENDAS,CONEXOES,ABERTURA E FECHAMENTO DE RASGO.FORNECIMENTO E ASSENTAMENTO</v>
      </c>
      <c r="C15916" s="519" t="s">
        <v>44468</v>
      </c>
      <c r="D15916" s="519" t="s">
        <v>44469</v>
      </c>
      <c r="E15916" s="519" t="s">
        <v>42788</v>
      </c>
      <c r="I15916" s="519" t="s">
        <v>36</v>
      </c>
      <c r="J15916" s="650">
        <v>27.59</v>
      </c>
    </row>
    <row r="15917" spans="1:10">
      <c r="A15917" s="519" t="s">
        <v>15971</v>
      </c>
      <c r="B15917" s="519" t="str">
        <f t="shared" si="248"/>
        <v>TUBO DE FERRO GALVANIZADO DE 3/4",COM COSTURA,EXCLUSIVE EMENDAS,CONEXOES,ABERTURA E FECHAMENTO DE RASGO.FORNECIMENTO E ASSENTAMENTO</v>
      </c>
      <c r="C15917" s="519" t="s">
        <v>44470</v>
      </c>
      <c r="D15917" s="519" t="s">
        <v>44469</v>
      </c>
      <c r="E15917" s="519" t="s">
        <v>42788</v>
      </c>
      <c r="I15917" s="519" t="s">
        <v>36</v>
      </c>
      <c r="J15917" s="650">
        <v>36.35</v>
      </c>
    </row>
    <row r="15918" spans="1:10">
      <c r="A15918" s="519" t="s">
        <v>15972</v>
      </c>
      <c r="B15918" s="519" t="str">
        <f t="shared" si="248"/>
        <v>TUBO DE FERRO GALVANIZADO DE 3/4",COM COSTURA,EXCLUSIVE EMENDAS,CONEXOES,ABERTURA E FECHAMENTO DE RASGO.FORNECIMENTO E ASSENTAMENTO</v>
      </c>
      <c r="C15918" s="519" t="s">
        <v>44470</v>
      </c>
      <c r="D15918" s="519" t="s">
        <v>44469</v>
      </c>
      <c r="E15918" s="519" t="s">
        <v>42788</v>
      </c>
      <c r="I15918" s="519" t="s">
        <v>36</v>
      </c>
      <c r="J15918" s="650">
        <v>35.590000000000003</v>
      </c>
    </row>
    <row r="15919" spans="1:10">
      <c r="A15919" s="519" t="s">
        <v>15973</v>
      </c>
      <c r="B15919" s="519" t="str">
        <f t="shared" si="248"/>
        <v>TUBO DE FERRO GALVANIZADO DE 1",COM COSTURA,EXCLUSIVE EMENDAS,CONEXOES,ABERTURA E FECHAMENTO DE RASGO.FORNECIMENTO E ASSENTAMENTO</v>
      </c>
      <c r="C15919" s="519" t="s">
        <v>44471</v>
      </c>
      <c r="D15919" s="519" t="s">
        <v>44472</v>
      </c>
      <c r="E15919" s="519" t="s">
        <v>44473</v>
      </c>
      <c r="I15919" s="519" t="s">
        <v>36</v>
      </c>
      <c r="J15919" s="650">
        <v>47.67</v>
      </c>
    </row>
    <row r="15920" spans="1:10">
      <c r="A15920" s="519" t="s">
        <v>15974</v>
      </c>
      <c r="B15920" s="519" t="str">
        <f t="shared" si="248"/>
        <v>TUBO DE FERRO GALVANIZADO DE 1",COM COSTURA,EXCLUSIVE EMENDAS,CONEXOES,ABERTURA E FECHAMENTO DE RASGO.FORNECIMENTO E ASSENTAMENTO</v>
      </c>
      <c r="C15920" s="519" t="s">
        <v>44471</v>
      </c>
      <c r="D15920" s="519" t="s">
        <v>44472</v>
      </c>
      <c r="E15920" s="519" t="s">
        <v>44473</v>
      </c>
      <c r="I15920" s="519" t="s">
        <v>36</v>
      </c>
      <c r="J15920" s="650">
        <v>46.8</v>
      </c>
    </row>
    <row r="15921" spans="1:10">
      <c r="A15921" s="519" t="s">
        <v>15975</v>
      </c>
      <c r="B15921" s="519" t="str">
        <f t="shared" si="248"/>
        <v>TUBO DE FERRO GALVANIZADO DE 1.1/4",COM COSTURA,EXCLUSIVE EMENDAS,CONEXOES,ABERTURA E FECHAMENTO DE RASGO.FORNECIMENTO E ASSENTAMENTO</v>
      </c>
      <c r="C15921" s="519" t="s">
        <v>44474</v>
      </c>
      <c r="D15921" s="519" t="s">
        <v>44475</v>
      </c>
      <c r="E15921" s="519" t="s">
        <v>33741</v>
      </c>
      <c r="I15921" s="519" t="s">
        <v>36</v>
      </c>
      <c r="J15921" s="650">
        <v>67.319999999999993</v>
      </c>
    </row>
    <row r="15922" spans="1:10">
      <c r="A15922" s="519" t="s">
        <v>15976</v>
      </c>
      <c r="B15922" s="519" t="str">
        <f t="shared" si="248"/>
        <v>TUBO DE FERRO GALVANIZADO DE 1.1/4",COM COSTURA,EXCLUSIVE EMENDAS,CONEXOES,ABERTURA E FECHAMENTO DE RASGO.FORNECIMENTO E ASSENTAMENTO</v>
      </c>
      <c r="C15922" s="519" t="s">
        <v>44474</v>
      </c>
      <c r="D15922" s="519" t="s">
        <v>44475</v>
      </c>
      <c r="E15922" s="519" t="s">
        <v>33741</v>
      </c>
      <c r="I15922" s="519" t="s">
        <v>36</v>
      </c>
      <c r="J15922" s="650">
        <v>66.34</v>
      </c>
    </row>
    <row r="15923" spans="1:10">
      <c r="A15923" s="519" t="s">
        <v>15977</v>
      </c>
      <c r="B15923" s="519" t="str">
        <f t="shared" si="248"/>
        <v>TUBO DE FERRO GALVANIZADO DE 1.1/2",COM COSTURA,EXCLUSIVE EMENDAS,CONEXOES,ABERTURA E FECHAMENTO DE RASGO.FORNECIMENTO E ASSENTAMENTO</v>
      </c>
      <c r="C15923" s="519" t="s">
        <v>44476</v>
      </c>
      <c r="D15923" s="519" t="s">
        <v>44475</v>
      </c>
      <c r="E15923" s="519" t="s">
        <v>33741</v>
      </c>
      <c r="I15923" s="519" t="s">
        <v>36</v>
      </c>
      <c r="J15923" s="650">
        <v>74.849999999999994</v>
      </c>
    </row>
    <row r="15924" spans="1:10">
      <c r="A15924" s="519" t="s">
        <v>15978</v>
      </c>
      <c r="B15924" s="519" t="str">
        <f t="shared" si="248"/>
        <v>TUBO DE FERRO GALVANIZADO DE 1.1/2",COM COSTURA,EXCLUSIVE EMENDAS,CONEXOES,ABERTURA E FECHAMENTO DE RASGO.FORNECIMENTO E ASSENTAMENTO</v>
      </c>
      <c r="C15924" s="519" t="s">
        <v>44476</v>
      </c>
      <c r="D15924" s="519" t="s">
        <v>44475</v>
      </c>
      <c r="E15924" s="519" t="s">
        <v>33741</v>
      </c>
      <c r="I15924" s="519" t="s">
        <v>36</v>
      </c>
      <c r="J15924" s="650">
        <v>73.709999999999994</v>
      </c>
    </row>
    <row r="15925" spans="1:10">
      <c r="A15925" s="519" t="s">
        <v>15979</v>
      </c>
      <c r="B15925" s="519" t="str">
        <f t="shared" si="248"/>
        <v>TUBO DE FERRO GALVANIZADO DE 2",COM COSTURA,EXCLUSIVE EMENDAS,CONEXOES,ABERTURA E FECHAMENTO DE RASGO.FORNECIMENTO E ASSENTAMENTO</v>
      </c>
      <c r="C15925" s="519" t="s">
        <v>44477</v>
      </c>
      <c r="D15925" s="519" t="s">
        <v>44472</v>
      </c>
      <c r="E15925" s="519" t="s">
        <v>44473</v>
      </c>
      <c r="I15925" s="519" t="s">
        <v>36</v>
      </c>
      <c r="J15925" s="650">
        <v>96.69</v>
      </c>
    </row>
    <row r="15926" spans="1:10">
      <c r="A15926" s="519" t="s">
        <v>15980</v>
      </c>
      <c r="B15926" s="519" t="str">
        <f t="shared" si="248"/>
        <v>TUBO DE FERRO GALVANIZADO DE 2",COM COSTURA,EXCLUSIVE EMENDAS,CONEXOES,ABERTURA E FECHAMENTO DE RASGO.FORNECIMENTO E ASSENTAMENTO</v>
      </c>
      <c r="C15926" s="519" t="s">
        <v>44477</v>
      </c>
      <c r="D15926" s="519" t="s">
        <v>44472</v>
      </c>
      <c r="E15926" s="519" t="s">
        <v>44473</v>
      </c>
      <c r="I15926" s="519" t="s">
        <v>36</v>
      </c>
      <c r="J15926" s="650">
        <v>95.34</v>
      </c>
    </row>
    <row r="15927" spans="1:10">
      <c r="A15927" s="519" t="s">
        <v>15981</v>
      </c>
      <c r="B15927" s="519" t="str">
        <f t="shared" si="248"/>
        <v>TUBO DE FERRO GALVANIZADO DE 2.1/2",COM COSTURA,EXCLUSIVE EMENDAS,CONEXOES,ABERTURA E FECHAMENTO DE RASGO.FORNECIMENTO E ASSENTAMENTO</v>
      </c>
      <c r="C15927" s="519" t="s">
        <v>44478</v>
      </c>
      <c r="D15927" s="519" t="s">
        <v>44475</v>
      </c>
      <c r="E15927" s="519" t="s">
        <v>33741</v>
      </c>
      <c r="I15927" s="519" t="s">
        <v>36</v>
      </c>
      <c r="J15927" s="650">
        <v>132.47</v>
      </c>
    </row>
    <row r="15928" spans="1:10">
      <c r="A15928" s="519" t="s">
        <v>15982</v>
      </c>
      <c r="B15928" s="519" t="str">
        <f t="shared" si="248"/>
        <v>TUBO DE FERRO GALVANIZADO DE 2.1/2",COM COSTURA,EXCLUSIVE EMENDAS,CONEXOES,ABERTURA E FECHAMENTO DE RASGO.FORNECIMENTO E ASSENTAMENTO</v>
      </c>
      <c r="C15928" s="519" t="s">
        <v>44478</v>
      </c>
      <c r="D15928" s="519" t="s">
        <v>44475</v>
      </c>
      <c r="E15928" s="519" t="s">
        <v>33741</v>
      </c>
      <c r="I15928" s="519" t="s">
        <v>36</v>
      </c>
      <c r="J15928" s="650">
        <v>130.94999999999999</v>
      </c>
    </row>
    <row r="15929" spans="1:10">
      <c r="A15929" s="519" t="s">
        <v>15983</v>
      </c>
      <c r="B15929" s="519" t="str">
        <f t="shared" si="248"/>
        <v>TUBO DE FERRO GALVANIZADO DE 3",COM COSTURA,EXCLUSIVE EMENDAS,CONEXOES,ABERTURA E FECHAMENTO DE RASGO.FORNECIMENTO E ASSENTAMENTO</v>
      </c>
      <c r="C15929" s="519" t="s">
        <v>44479</v>
      </c>
      <c r="D15929" s="519" t="s">
        <v>44472</v>
      </c>
      <c r="E15929" s="519" t="s">
        <v>44473</v>
      </c>
      <c r="I15929" s="519" t="s">
        <v>36</v>
      </c>
      <c r="J15929" s="650">
        <v>151.31</v>
      </c>
    </row>
    <row r="15930" spans="1:10">
      <c r="A15930" s="519" t="s">
        <v>15984</v>
      </c>
      <c r="B15930" s="519" t="str">
        <f t="shared" si="248"/>
        <v>TUBO DE FERRO GALVANIZADO DE 3",COM COSTURA,EXCLUSIVE EMENDAS,CONEXOES,ABERTURA E FECHAMENTO DE RASGO.FORNECIMENTO E ASSENTAMENTO</v>
      </c>
      <c r="C15930" s="519" t="s">
        <v>44479</v>
      </c>
      <c r="D15930" s="519" t="s">
        <v>44472</v>
      </c>
      <c r="E15930" s="519" t="s">
        <v>44473</v>
      </c>
      <c r="I15930" s="519" t="s">
        <v>36</v>
      </c>
      <c r="J15930" s="650">
        <v>149.68</v>
      </c>
    </row>
    <row r="15931" spans="1:10">
      <c r="A15931" s="519" t="s">
        <v>15985</v>
      </c>
      <c r="B15931" s="519" t="str">
        <f t="shared" si="248"/>
        <v>TUBO DE FERRO GALVANIZADO DE 4",COM COSTURA,EXCLUSIVE EMENDAS,CONEXOES,ABERTURA E FECHAMENTO DE RASGO.FORNECIMENTO E ASSENTAMENTO</v>
      </c>
      <c r="C15931" s="519" t="s">
        <v>44480</v>
      </c>
      <c r="D15931" s="519" t="s">
        <v>44472</v>
      </c>
      <c r="E15931" s="519" t="s">
        <v>44473</v>
      </c>
      <c r="I15931" s="519" t="s">
        <v>36</v>
      </c>
      <c r="J15931" s="650">
        <v>191.38</v>
      </c>
    </row>
    <row r="15932" spans="1:10">
      <c r="A15932" s="519" t="s">
        <v>15986</v>
      </c>
      <c r="B15932" s="519" t="str">
        <f t="shared" si="248"/>
        <v>TUBO DE FERRO GALVANIZADO DE 4",COM COSTURA,EXCLUSIVE EMENDAS,CONEXOES,ABERTURA E FECHAMENTO DE RASGO.FORNECIMENTO E ASSENTAMENTO</v>
      </c>
      <c r="C15932" s="519" t="s">
        <v>44480</v>
      </c>
      <c r="D15932" s="519" t="s">
        <v>44472</v>
      </c>
      <c r="E15932" s="519" t="s">
        <v>44473</v>
      </c>
      <c r="I15932" s="519" t="s">
        <v>36</v>
      </c>
      <c r="J15932" s="650">
        <v>189.49</v>
      </c>
    </row>
    <row r="15933" spans="1:10">
      <c r="A15933" s="519" t="s">
        <v>15987</v>
      </c>
      <c r="B15933" s="519" t="str">
        <f t="shared" si="248"/>
        <v>TUBO DE FERRO GALVANIZADO DE 1/2",COM COSTURA,INCLUSIVE CONEXOES E EMENDAS,EXCLUSIVE ABERTURA E FECHAMENTO DE RASGO.FORNECIMENTO E ASSENTAMENTO</v>
      </c>
      <c r="C15933" s="519" t="s">
        <v>44481</v>
      </c>
      <c r="D15933" s="519" t="s">
        <v>51941</v>
      </c>
      <c r="E15933" s="519" t="s">
        <v>35793</v>
      </c>
      <c r="I15933" s="519" t="s">
        <v>36</v>
      </c>
      <c r="J15933" s="650">
        <v>30.57</v>
      </c>
    </row>
    <row r="15934" spans="1:10">
      <c r="A15934" s="519" t="s">
        <v>15988</v>
      </c>
      <c r="B15934" s="519" t="str">
        <f t="shared" si="248"/>
        <v>TUBO DE FERRO GALVANIZADO DE 1/2",COM COSTURA,INCLUSIVE CONEXOES E EMENDAS,EXCLUSIVE ABERTURA E FECHAMENTO DE RASGO.FORNECIMENTO E ASSENTAMENTO</v>
      </c>
      <c r="C15934" s="519" t="s">
        <v>44481</v>
      </c>
      <c r="D15934" s="519" t="s">
        <v>51941</v>
      </c>
      <c r="E15934" s="519" t="s">
        <v>35793</v>
      </c>
      <c r="I15934" s="519" t="s">
        <v>36</v>
      </c>
      <c r="J15934" s="650">
        <v>29.95</v>
      </c>
    </row>
    <row r="15935" spans="1:10">
      <c r="A15935" s="519" t="s">
        <v>15989</v>
      </c>
      <c r="B15935" s="519" t="str">
        <f t="shared" si="248"/>
        <v>TUBO DE FERRO GALVANIZADO DE 3/4",COM COSTURA,INCLUSIVE CONEXOES E EMENDAS,EXCLUSIVE ABERTURA E FECHAMENTO DE RASGO.FORNECIMENTO E ASSENTAMENTO</v>
      </c>
      <c r="C15935" s="519" t="s">
        <v>44482</v>
      </c>
      <c r="D15935" s="519" t="s">
        <v>51941</v>
      </c>
      <c r="E15935" s="519" t="s">
        <v>35793</v>
      </c>
      <c r="I15935" s="519" t="s">
        <v>36</v>
      </c>
      <c r="J15935" s="650">
        <v>39.42</v>
      </c>
    </row>
    <row r="15936" spans="1:10">
      <c r="A15936" s="519" t="s">
        <v>15990</v>
      </c>
      <c r="B15936" s="519" t="str">
        <f t="shared" si="248"/>
        <v>TUBO DE FERRO GALVANIZADO DE 3/4",COM COSTURA,INCLUSIVE CONEXOES E EMENDAS,EXCLUSIVE ABERTURA E FECHAMENTO DE RASGO.FORNECIMENTO E ASSENTAMENTO</v>
      </c>
      <c r="C15936" s="519" t="s">
        <v>44482</v>
      </c>
      <c r="D15936" s="519" t="s">
        <v>51941</v>
      </c>
      <c r="E15936" s="519" t="s">
        <v>35793</v>
      </c>
      <c r="I15936" s="519" t="s">
        <v>36</v>
      </c>
      <c r="J15936" s="650">
        <v>38.659999999999997</v>
      </c>
    </row>
    <row r="15937" spans="1:10">
      <c r="A15937" s="519" t="s">
        <v>15991</v>
      </c>
      <c r="B15937" s="519" t="str">
        <f t="shared" si="248"/>
        <v>TUBO DE FERRO GALVANIZADO DE 1",COM COSTURA,INCLUSIVE EMENDAS E CONEXOES,EXCLUSIVE ABERTURA E FECHAMENTO DE RASGO.FORNECIMENTO E ASSENTAMENTO</v>
      </c>
      <c r="C15937" s="519" t="s">
        <v>44483</v>
      </c>
      <c r="D15937" s="519" t="s">
        <v>51942</v>
      </c>
      <c r="E15937" s="519" t="s">
        <v>35793</v>
      </c>
      <c r="I15937" s="519" t="s">
        <v>36</v>
      </c>
      <c r="J15937" s="650">
        <v>51.79</v>
      </c>
    </row>
    <row r="15938" spans="1:10">
      <c r="A15938" s="519" t="s">
        <v>15992</v>
      </c>
      <c r="B15938" s="519" t="str">
        <f t="shared" si="248"/>
        <v>TUBO DE FERRO GALVANIZADO DE 1",COM COSTURA,INCLUSIVE EMENDAS E CONEXOES,EXCLUSIVE ABERTURA E FECHAMENTO DE RASGO.FORNECIMENTO E ASSENTAMENTO</v>
      </c>
      <c r="C15938" s="519" t="s">
        <v>44483</v>
      </c>
      <c r="D15938" s="519" t="s">
        <v>51942</v>
      </c>
      <c r="E15938" s="519" t="s">
        <v>35793</v>
      </c>
      <c r="I15938" s="519" t="s">
        <v>36</v>
      </c>
      <c r="J15938" s="650">
        <v>50.92</v>
      </c>
    </row>
    <row r="15939" spans="1:10">
      <c r="A15939" s="519" t="s">
        <v>15993</v>
      </c>
      <c r="B15939" s="519" t="str">
        <f t="shared" si="248"/>
        <v>TUBO DE FERRO GALVANIZADO DE 1.1/4",COM COSTURA,INCLUSIVE CONEXOES E EMENDAS,EXCLUSIVE ABERTURA E FECHAMENTO DE RASGO.FORNECIMENTO E ASSENTAMENTO</v>
      </c>
      <c r="C15939" s="519" t="s">
        <v>44485</v>
      </c>
      <c r="D15939" s="519" t="s">
        <v>51943</v>
      </c>
      <c r="E15939" s="519" t="s">
        <v>35793</v>
      </c>
      <c r="I15939" s="519" t="s">
        <v>36</v>
      </c>
      <c r="J15939" s="650">
        <v>73.319999999999993</v>
      </c>
    </row>
    <row r="15940" spans="1:10">
      <c r="A15940" s="519" t="s">
        <v>15994</v>
      </c>
      <c r="B15940" s="519" t="str">
        <f t="shared" si="248"/>
        <v>TUBO DE FERRO GALVANIZADO DE 1.1/4",COM COSTURA,INCLUSIVE CONEXOES E EMENDAS,EXCLUSIVE ABERTURA E FECHAMENTO DE RASGO.FORNECIMENTO E ASSENTAMENTO</v>
      </c>
      <c r="C15940" s="519" t="s">
        <v>44485</v>
      </c>
      <c r="D15940" s="519" t="s">
        <v>51943</v>
      </c>
      <c r="E15940" s="519" t="s">
        <v>35793</v>
      </c>
      <c r="I15940" s="519" t="s">
        <v>36</v>
      </c>
      <c r="J15940" s="650">
        <v>72.349999999999994</v>
      </c>
    </row>
    <row r="15941" spans="1:10">
      <c r="A15941" s="519" t="s">
        <v>15995</v>
      </c>
      <c r="B15941" s="519" t="str">
        <f t="shared" si="248"/>
        <v>TUBO DE FERRO GALVANIZADO DE 1.1/2",COM COSTURA,INCLUSIVE CONEXOES E EMENDAS,EXCLUSIVE ABERTURA E FECHAMENTO DE RASGO.FORNECIMENTO E ASSENTAMENTO</v>
      </c>
      <c r="C15941" s="519" t="s">
        <v>44486</v>
      </c>
      <c r="D15941" s="519" t="s">
        <v>51943</v>
      </c>
      <c r="E15941" s="519" t="s">
        <v>35793</v>
      </c>
      <c r="I15941" s="519" t="s">
        <v>36</v>
      </c>
      <c r="J15941" s="650">
        <v>81.48</v>
      </c>
    </row>
    <row r="15942" spans="1:10">
      <c r="A15942" s="519" t="s">
        <v>15996</v>
      </c>
      <c r="B15942" s="519" t="str">
        <f t="shared" si="248"/>
        <v>TUBO DE FERRO GALVANIZADO DE 1.1/2",COM COSTURA,INCLUSIVE CONEXOES E EMENDAS,EXCLUSIVE ABERTURA E FECHAMENTO DE RASGO.FORNECIMENTO E ASSENTAMENTO</v>
      </c>
      <c r="C15942" s="519" t="s">
        <v>44486</v>
      </c>
      <c r="D15942" s="519" t="s">
        <v>51943</v>
      </c>
      <c r="E15942" s="519" t="s">
        <v>35793</v>
      </c>
      <c r="I15942" s="519" t="s">
        <v>36</v>
      </c>
      <c r="J15942" s="650">
        <v>80.34</v>
      </c>
    </row>
    <row r="15943" spans="1:10">
      <c r="A15943" s="519" t="s">
        <v>15997</v>
      </c>
      <c r="B15943" s="519" t="str">
        <f t="shared" si="248"/>
        <v>TUBO DE FERRO GALVANIZADO DE 2",COM COSTURA,INCLUSIVE CONEXOES E EMENDAS,EXCLUSIVE ABERTURA E FECHAMENTO DE RASGO.FORNECIMENTO E ASSENTAMENTO</v>
      </c>
      <c r="C15943" s="519" t="s">
        <v>44487</v>
      </c>
      <c r="D15943" s="519" t="s">
        <v>51944</v>
      </c>
      <c r="E15943" s="519" t="s">
        <v>35793</v>
      </c>
      <c r="I15943" s="519" t="s">
        <v>36</v>
      </c>
      <c r="J15943" s="650">
        <v>105.35</v>
      </c>
    </row>
    <row r="15944" spans="1:10">
      <c r="A15944" s="519" t="s">
        <v>15998</v>
      </c>
      <c r="B15944" s="519" t="str">
        <f t="shared" ref="B15944:B16007" si="249">C15944&amp;D15944&amp;E15944&amp;F15944&amp;G15944&amp;H15944</f>
        <v>TUBO DE FERRO GALVANIZADO DE 2",COM COSTURA,INCLUSIVE CONEXOES E EMENDAS,EXCLUSIVE ABERTURA E FECHAMENTO DE RASGO.FORNECIMENTO E ASSENTAMENTO</v>
      </c>
      <c r="C15944" s="519" t="s">
        <v>44487</v>
      </c>
      <c r="D15944" s="519" t="s">
        <v>51944</v>
      </c>
      <c r="E15944" s="519" t="s">
        <v>35793</v>
      </c>
      <c r="I15944" s="519" t="s">
        <v>36</v>
      </c>
      <c r="J15944" s="650">
        <v>104</v>
      </c>
    </row>
    <row r="15945" spans="1:10">
      <c r="A15945" s="519" t="s">
        <v>15999</v>
      </c>
      <c r="B15945" s="519" t="str">
        <f t="shared" si="249"/>
        <v>TUBO DE FERRO GALVANIZADO DE 2.1/2",COM COSTURA,INCLUSIVE CONEXOES E EMENDAS,EXCLUSIVE ABERTURA E FECHAMENTO DE RASGO.FORNECIMENTO E ASSENTAMENTO</v>
      </c>
      <c r="C15945" s="519" t="s">
        <v>44488</v>
      </c>
      <c r="D15945" s="519" t="s">
        <v>51943</v>
      </c>
      <c r="E15945" s="519" t="s">
        <v>35793</v>
      </c>
      <c r="I15945" s="519" t="s">
        <v>36</v>
      </c>
      <c r="J15945" s="650">
        <v>144.58000000000001</v>
      </c>
    </row>
    <row r="15946" spans="1:10">
      <c r="A15946" s="519" t="s">
        <v>16000</v>
      </c>
      <c r="B15946" s="519" t="str">
        <f t="shared" si="249"/>
        <v>TUBO DE FERRO GALVANIZADO DE 2.1/2",COM COSTURA,INCLUSIVE CONEXOES E EMENDAS,EXCLUSIVE ABERTURA E FECHAMENTO DE RASGO.FORNECIMENTO E ASSENTAMENTO</v>
      </c>
      <c r="C15946" s="519" t="s">
        <v>44488</v>
      </c>
      <c r="D15946" s="519" t="s">
        <v>51943</v>
      </c>
      <c r="E15946" s="519" t="s">
        <v>35793</v>
      </c>
      <c r="I15946" s="519" t="s">
        <v>36</v>
      </c>
      <c r="J15946" s="650">
        <v>143.06</v>
      </c>
    </row>
    <row r="15947" spans="1:10">
      <c r="A15947" s="519" t="s">
        <v>16001</v>
      </c>
      <c r="B15947" s="519" t="str">
        <f t="shared" si="249"/>
        <v>TUBO DE FERRO GALVANIZADO DE 3",COM COSTURA,INCLUSIVE CONEXOES E EMENDAS,EXCLUSIVE ABERTURA E FECHAMENTO DE RASGO.FORNECIMENTO E ASSENTAMENTO</v>
      </c>
      <c r="C15947" s="519" t="s">
        <v>44489</v>
      </c>
      <c r="D15947" s="519" t="s">
        <v>51944</v>
      </c>
      <c r="E15947" s="519" t="s">
        <v>35793</v>
      </c>
      <c r="I15947" s="519" t="s">
        <v>36</v>
      </c>
      <c r="J15947" s="650">
        <v>165.22</v>
      </c>
    </row>
    <row r="15948" spans="1:10">
      <c r="A15948" s="519" t="s">
        <v>16002</v>
      </c>
      <c r="B15948" s="519" t="str">
        <f t="shared" si="249"/>
        <v>TUBO DE FERRO GALVANIZADO DE 3",COM COSTURA,INCLUSIVE CONEXOES E EMENDAS,EXCLUSIVE ABERTURA E FECHAMENTO DE RASGO.FORNECIMENTO E ASSENTAMENTO</v>
      </c>
      <c r="C15948" s="519" t="s">
        <v>44489</v>
      </c>
      <c r="D15948" s="519" t="s">
        <v>51944</v>
      </c>
      <c r="E15948" s="519" t="s">
        <v>35793</v>
      </c>
      <c r="I15948" s="519" t="s">
        <v>36</v>
      </c>
      <c r="J15948" s="650">
        <v>163.6</v>
      </c>
    </row>
    <row r="15949" spans="1:10">
      <c r="A15949" s="519" t="s">
        <v>16003</v>
      </c>
      <c r="B15949" s="519" t="str">
        <f t="shared" si="249"/>
        <v>TUBO DE FERRO GALVANIZADO DE 4",COM COSTURA,INCLUSIVE CONEXOES E EMENDAS,EXCLUSIVE ABERTURA E FECHAMENTO DE RASGO.FORNECIMENTO E ASSENTAMENTO</v>
      </c>
      <c r="C15949" s="519" t="s">
        <v>44490</v>
      </c>
      <c r="D15949" s="519" t="s">
        <v>51944</v>
      </c>
      <c r="E15949" s="519" t="s">
        <v>35793</v>
      </c>
      <c r="I15949" s="519" t="s">
        <v>36</v>
      </c>
      <c r="J15949" s="650">
        <v>209.1</v>
      </c>
    </row>
    <row r="15950" spans="1:10">
      <c r="A15950" s="519" t="s">
        <v>16004</v>
      </c>
      <c r="B15950" s="519" t="str">
        <f t="shared" si="249"/>
        <v>TUBO DE FERRO GALVANIZADO DE 4",COM COSTURA,INCLUSIVE CONEXOES E EMENDAS,EXCLUSIVE ABERTURA E FECHAMENTO DE RASGO.FORNECIMENTO E ASSENTAMENTO</v>
      </c>
      <c r="C15950" s="519" t="s">
        <v>44490</v>
      </c>
      <c r="D15950" s="519" t="s">
        <v>51944</v>
      </c>
      <c r="E15950" s="519" t="s">
        <v>35793</v>
      </c>
      <c r="I15950" s="519" t="s">
        <v>36</v>
      </c>
      <c r="J15950" s="650">
        <v>207.21</v>
      </c>
    </row>
    <row r="15951" spans="1:10">
      <c r="A15951" s="519" t="s">
        <v>51945</v>
      </c>
      <c r="B15951" s="519" t="str">
        <f t="shared" si="249"/>
        <v>TUBO DE FERRO GALVANIZADO DE 5",COM COSTURA,INCLUSIVE CONEXOES E EMENDAS,EXCLUSIVE ABERTURA E FECHAMENTO DE RASGO.FORNECIMENTO E ASSENTAMENTO</v>
      </c>
      <c r="C15951" s="519" t="s">
        <v>51946</v>
      </c>
      <c r="D15951" s="519" t="s">
        <v>44612</v>
      </c>
      <c r="E15951" s="519" t="s">
        <v>43077</v>
      </c>
      <c r="I15951" s="519" t="s">
        <v>36</v>
      </c>
      <c r="J15951" s="650">
        <v>378.07</v>
      </c>
    </row>
    <row r="15952" spans="1:10">
      <c r="A15952" s="519" t="s">
        <v>51947</v>
      </c>
      <c r="B15952" s="519" t="str">
        <f t="shared" si="249"/>
        <v>TUBO DE FERRO GALVANIZADO DE 5",COM COSTURA,INCLUSIVE CONEXOES E EMENDAS,EXCLUSIVE ABERTURA E FECHAMENTO DE RASGO.FORNECIMENTO E ASSENTAMENTO</v>
      </c>
      <c r="C15952" s="519" t="s">
        <v>51946</v>
      </c>
      <c r="D15952" s="519" t="s">
        <v>44612</v>
      </c>
      <c r="E15952" s="519" t="s">
        <v>43077</v>
      </c>
      <c r="I15952" s="519" t="s">
        <v>36</v>
      </c>
      <c r="J15952" s="650">
        <v>376.01</v>
      </c>
    </row>
    <row r="15953" spans="1:10">
      <c r="A15953" s="519" t="s">
        <v>51948</v>
      </c>
      <c r="B15953" s="519" t="str">
        <f t="shared" si="249"/>
        <v>TUBO DE FERRO GALVANIZADO DE 6",COM COSTURA,INCLUSIVE CONEXOES E EMENDAS,EXCLUSIVE ABERTURA E FECHAMENTO DE RASGO.FORNECIMENTO E ASSENTAMENTO</v>
      </c>
      <c r="C15953" s="519" t="s">
        <v>51949</v>
      </c>
      <c r="D15953" s="519" t="s">
        <v>44612</v>
      </c>
      <c r="E15953" s="519" t="s">
        <v>43077</v>
      </c>
      <c r="I15953" s="519" t="s">
        <v>36</v>
      </c>
      <c r="J15953" s="650">
        <v>409.52</v>
      </c>
    </row>
    <row r="15954" spans="1:10">
      <c r="A15954" s="519" t="s">
        <v>51950</v>
      </c>
      <c r="B15954" s="519" t="str">
        <f t="shared" si="249"/>
        <v>TUBO DE FERRO GALVANIZADO DE 6",COM COSTURA,INCLUSIVE CONEXOES E EMENDAS,EXCLUSIVE ABERTURA E FECHAMENTO DE RASGO.FORNECIMENTO E ASSENTAMENTO</v>
      </c>
      <c r="C15954" s="519" t="s">
        <v>51949</v>
      </c>
      <c r="D15954" s="519" t="s">
        <v>44612</v>
      </c>
      <c r="E15954" s="519" t="s">
        <v>43077</v>
      </c>
      <c r="I15954" s="519" t="s">
        <v>36</v>
      </c>
      <c r="J15954" s="650">
        <v>407.35</v>
      </c>
    </row>
    <row r="15955" spans="1:10">
      <c r="A15955" s="519" t="s">
        <v>51951</v>
      </c>
      <c r="B15955" s="519" t="str">
        <f t="shared" si="249"/>
        <v>TUBO DE FERRO GALVANIZADO DE 5",COM COSTURA,EXCLUSIVE EMENDAS,CONEXOES,ABERTURA E FECHAMENTO DE RASGO.FORNECIMENTO E ASSENTAMENTO</v>
      </c>
      <c r="C15955" s="519" t="s">
        <v>51952</v>
      </c>
      <c r="D15955" s="519" t="s">
        <v>44472</v>
      </c>
      <c r="E15955" s="519" t="s">
        <v>44473</v>
      </c>
      <c r="I15955" s="519" t="s">
        <v>36</v>
      </c>
      <c r="J15955" s="650">
        <v>345.1</v>
      </c>
    </row>
    <row r="15956" spans="1:10">
      <c r="A15956" s="519" t="s">
        <v>51953</v>
      </c>
      <c r="B15956" s="519" t="str">
        <f t="shared" si="249"/>
        <v>TUBO DE FERRO GALVANIZADO DE 5",COM COSTURA,EXCLUSIVE EMENDAS,CONEXOES,ABERTURA E FECHAMENTO DE RASGO.FORNECIMENTO E ASSENTAMENTO</v>
      </c>
      <c r="C15956" s="519" t="s">
        <v>51952</v>
      </c>
      <c r="D15956" s="519" t="s">
        <v>44472</v>
      </c>
      <c r="E15956" s="519" t="s">
        <v>44473</v>
      </c>
      <c r="I15956" s="519" t="s">
        <v>36</v>
      </c>
      <c r="J15956" s="650">
        <v>343.04</v>
      </c>
    </row>
    <row r="15957" spans="1:10">
      <c r="A15957" s="519" t="s">
        <v>51954</v>
      </c>
      <c r="B15957" s="519" t="str">
        <f t="shared" si="249"/>
        <v>TUBO DE FERRO GALVANIZADO DE 6",COM COSTURA,EXCLUSIVE EMENDAS,CONEXOES,ABERTURA E FECHAMENTO DE RASGO.FORNECIMENTO E ASSENTAMENTO</v>
      </c>
      <c r="C15957" s="519" t="s">
        <v>51955</v>
      </c>
      <c r="D15957" s="519" t="s">
        <v>44472</v>
      </c>
      <c r="E15957" s="519" t="s">
        <v>44473</v>
      </c>
      <c r="I15957" s="519" t="s">
        <v>36</v>
      </c>
      <c r="J15957" s="650">
        <v>373.77</v>
      </c>
    </row>
    <row r="15958" spans="1:10">
      <c r="A15958" s="519" t="s">
        <v>51956</v>
      </c>
      <c r="B15958" s="519" t="str">
        <f t="shared" si="249"/>
        <v>TUBO DE FERRO GALVANIZADO DE 6",COM COSTURA,EXCLUSIVE EMENDAS,CONEXOES,ABERTURA E FECHAMENTO DE RASGO.FORNECIMENTO E ASSENTAMENTO</v>
      </c>
      <c r="C15958" s="519" t="s">
        <v>51955</v>
      </c>
      <c r="D15958" s="519" t="s">
        <v>44472</v>
      </c>
      <c r="E15958" s="519" t="s">
        <v>44473</v>
      </c>
      <c r="I15958" s="519" t="s">
        <v>36</v>
      </c>
      <c r="J15958" s="650">
        <v>371.6</v>
      </c>
    </row>
    <row r="15959" spans="1:10">
      <c r="A15959" s="519" t="s">
        <v>16005</v>
      </c>
      <c r="B15959" s="519" t="str">
        <f t="shared" si="249"/>
        <v>ELETRODUTO DE FERRO GALVANIZADO,TIPO MEDIO,DIAMETRO DE 3/4",EXCLUSIVE LUVAS,CURVAS,ABERTURA E FECHAMENTO DE RASGO.FORNECIMENTO E ASSENTAMENTO</v>
      </c>
      <c r="C15959" s="519" t="s">
        <v>44491</v>
      </c>
      <c r="D15959" s="519" t="s">
        <v>44492</v>
      </c>
      <c r="E15959" s="519" t="s">
        <v>43077</v>
      </c>
      <c r="I15959" s="519" t="s">
        <v>36</v>
      </c>
      <c r="J15959" s="650">
        <v>15.15</v>
      </c>
    </row>
    <row r="15960" spans="1:10">
      <c r="A15960" s="519" t="s">
        <v>16006</v>
      </c>
      <c r="B15960" s="519" t="str">
        <f t="shared" si="249"/>
        <v>ELETRODUTO DE FERRO GALVANIZADO,TIPO MEDIO,DIAMETRO DE 3/4",EXCLUSIVE LUVAS,CURVAS,ABERTURA E FECHAMENTO DE RASGO.FORNECIMENTO E ASSENTAMENTO</v>
      </c>
      <c r="C15960" s="519" t="s">
        <v>44491</v>
      </c>
      <c r="D15960" s="519" t="s">
        <v>44492</v>
      </c>
      <c r="E15960" s="519" t="s">
        <v>43077</v>
      </c>
      <c r="I15960" s="519" t="s">
        <v>36</v>
      </c>
      <c r="J15960" s="650">
        <v>14.39</v>
      </c>
    </row>
    <row r="15961" spans="1:10">
      <c r="A15961" s="519" t="s">
        <v>16007</v>
      </c>
      <c r="B15961" s="519" t="str">
        <f t="shared" si="249"/>
        <v>ELETRODUTO DE FERRO GALVANIZADO,TIPO MEDIO,DIAMETRO DE 1",EXCLUSIVE LUVAS,CURVAS,ABERTURA E FECHAMENTO DE RASGO.FORNECIMENTO E ASSENTAMENTO</v>
      </c>
      <c r="C15961" s="519" t="s">
        <v>44493</v>
      </c>
      <c r="D15961" s="519" t="s">
        <v>44494</v>
      </c>
      <c r="E15961" s="519" t="s">
        <v>44495</v>
      </c>
      <c r="I15961" s="519" t="s">
        <v>36</v>
      </c>
      <c r="J15961" s="650">
        <v>19.63</v>
      </c>
    </row>
    <row r="15962" spans="1:10">
      <c r="A15962" s="519" t="s">
        <v>16008</v>
      </c>
      <c r="B15962" s="519" t="str">
        <f t="shared" si="249"/>
        <v>ELETRODUTO DE FERRO GALVANIZADO,TIPO MEDIO,DIAMETRO DE 1",EXCLUSIVE LUVAS,CURVAS,ABERTURA E FECHAMENTO DE RASGO.FORNECIMENTO E ASSENTAMENTO</v>
      </c>
      <c r="C15962" s="519" t="s">
        <v>44493</v>
      </c>
      <c r="D15962" s="519" t="s">
        <v>44494</v>
      </c>
      <c r="E15962" s="519" t="s">
        <v>44495</v>
      </c>
      <c r="I15962" s="519" t="s">
        <v>36</v>
      </c>
      <c r="J15962" s="650">
        <v>18.760000000000002</v>
      </c>
    </row>
    <row r="15963" spans="1:10">
      <c r="A15963" s="519" t="s">
        <v>16009</v>
      </c>
      <c r="B15963" s="519" t="str">
        <f t="shared" si="249"/>
        <v>ELETRODUTO DE FERRO GALVANIZADO,TIPO MEDIO,DIAMETRO DE 1.1/4",EXCLUSIVE LUVAS,CURVAS,ABERTURA E FECHAMENTO DE RASGO.FORNECIMENTO E ASSENTAMENTO</v>
      </c>
      <c r="C15963" s="519" t="s">
        <v>44496</v>
      </c>
      <c r="D15963" s="519" t="s">
        <v>44497</v>
      </c>
      <c r="E15963" s="519" t="s">
        <v>43081</v>
      </c>
      <c r="I15963" s="519" t="s">
        <v>36</v>
      </c>
      <c r="J15963" s="650">
        <v>26.09</v>
      </c>
    </row>
    <row r="15964" spans="1:10">
      <c r="A15964" s="519" t="s">
        <v>16010</v>
      </c>
      <c r="B15964" s="519" t="str">
        <f t="shared" si="249"/>
        <v>ELETRODUTO DE FERRO GALVANIZADO,TIPO MEDIO,DIAMETRO DE 1.1/4",EXCLUSIVE LUVAS,CURVAS,ABERTURA E FECHAMENTO DE RASGO.FORNECIMENTO E ASSENTAMENTO</v>
      </c>
      <c r="C15964" s="519" t="s">
        <v>44496</v>
      </c>
      <c r="D15964" s="519" t="s">
        <v>44497</v>
      </c>
      <c r="E15964" s="519" t="s">
        <v>43081</v>
      </c>
      <c r="I15964" s="519" t="s">
        <v>36</v>
      </c>
      <c r="J15964" s="650">
        <v>25.11</v>
      </c>
    </row>
    <row r="15965" spans="1:10">
      <c r="A15965" s="519" t="s">
        <v>16011</v>
      </c>
      <c r="B15965" s="519" t="str">
        <f t="shared" si="249"/>
        <v>ELETRODUTO DE FERRO GALVANIZADO,TIPO MEDIO,DIAMETRO DE 1.1/2",EXCLUSIVE LUVAS,CURVAS,ABERTURA E FECHAMENTO DE RASGO.FORNECIMENTO E ASSENTAMENTO</v>
      </c>
      <c r="C15965" s="519" t="s">
        <v>44498</v>
      </c>
      <c r="D15965" s="519" t="s">
        <v>44497</v>
      </c>
      <c r="E15965" s="519" t="s">
        <v>43081</v>
      </c>
      <c r="I15965" s="519" t="s">
        <v>36</v>
      </c>
      <c r="J15965" s="650">
        <v>31.82</v>
      </c>
    </row>
    <row r="15966" spans="1:10">
      <c r="A15966" s="519" t="s">
        <v>16012</v>
      </c>
      <c r="B15966" s="519" t="str">
        <f t="shared" si="249"/>
        <v>ELETRODUTO DE FERRO GALVANIZADO,TIPO MEDIO,DIAMETRO DE 1.1/2",EXCLUSIVE LUVAS,CURVAS,ABERTURA E FECHAMENTO DE RASGO.FORNECIMENTO E ASSENTAMENTO</v>
      </c>
      <c r="C15966" s="519" t="s">
        <v>44498</v>
      </c>
      <c r="D15966" s="519" t="s">
        <v>44497</v>
      </c>
      <c r="E15966" s="519" t="s">
        <v>43081</v>
      </c>
      <c r="I15966" s="519" t="s">
        <v>36</v>
      </c>
      <c r="J15966" s="650">
        <v>30.68</v>
      </c>
    </row>
    <row r="15967" spans="1:10">
      <c r="A15967" s="519" t="s">
        <v>16013</v>
      </c>
      <c r="B15967" s="519" t="str">
        <f t="shared" si="249"/>
        <v>ELETRODUTO DE FERRO GALVANIZADO,TIPO MEDIO,DIAMETRO DE 2",EXCLUSIVE LUVAS,CURVAS,ABERTURA E FECHAMENTO DE RASGO.FORNECIMENTO E ASSENTAMENTO</v>
      </c>
      <c r="C15967" s="519" t="s">
        <v>44499</v>
      </c>
      <c r="D15967" s="519" t="s">
        <v>44494</v>
      </c>
      <c r="E15967" s="519" t="s">
        <v>44495</v>
      </c>
      <c r="I15967" s="519" t="s">
        <v>36</v>
      </c>
      <c r="J15967" s="650">
        <v>40.119999999999997</v>
      </c>
    </row>
    <row r="15968" spans="1:10">
      <c r="A15968" s="519" t="s">
        <v>16014</v>
      </c>
      <c r="B15968" s="519" t="str">
        <f t="shared" si="249"/>
        <v>ELETRODUTO DE FERRO GALVANIZADO,TIPO MEDIO,DIAMETRO DE 2",EXCLUSIVE LUVAS,CURVAS,ABERTURA E FECHAMENTO DE RASGO.FORNECIMENTO E ASSENTAMENTO</v>
      </c>
      <c r="C15968" s="519" t="s">
        <v>44499</v>
      </c>
      <c r="D15968" s="519" t="s">
        <v>44494</v>
      </c>
      <c r="E15968" s="519" t="s">
        <v>44495</v>
      </c>
      <c r="I15968" s="519" t="s">
        <v>36</v>
      </c>
      <c r="J15968" s="650">
        <v>38.770000000000003</v>
      </c>
    </row>
    <row r="15969" spans="1:10">
      <c r="A15969" s="519" t="s">
        <v>16015</v>
      </c>
      <c r="B15969" s="519" t="str">
        <f t="shared" si="249"/>
        <v>ELETRODUTO DE FERRO GALVANIZADO,TIPO MEDIO,DIAMETRO DE 2.1/2",EXCLUSIVE LUVAS,CURVAS,ABERTURA E FECHAMENTO DE RASGO.FORNECIMENTO E ASSENTAMENTO</v>
      </c>
      <c r="C15969" s="519" t="s">
        <v>44500</v>
      </c>
      <c r="D15969" s="519" t="s">
        <v>44497</v>
      </c>
      <c r="E15969" s="519" t="s">
        <v>43081</v>
      </c>
      <c r="I15969" s="519" t="s">
        <v>36</v>
      </c>
      <c r="J15969" s="650">
        <v>64.209999999999994</v>
      </c>
    </row>
    <row r="15970" spans="1:10">
      <c r="A15970" s="519" t="s">
        <v>16016</v>
      </c>
      <c r="B15970" s="519" t="str">
        <f t="shared" si="249"/>
        <v>ELETRODUTO DE FERRO GALVANIZADO,TIPO MEDIO,DIAMETRO DE 2.1/2",EXCLUSIVE LUVAS,CURVAS,ABERTURA E FECHAMENTO DE RASGO.FORNECIMENTO E ASSENTAMENTO</v>
      </c>
      <c r="C15970" s="519" t="s">
        <v>44500</v>
      </c>
      <c r="D15970" s="519" t="s">
        <v>44497</v>
      </c>
      <c r="E15970" s="519" t="s">
        <v>43081</v>
      </c>
      <c r="I15970" s="519" t="s">
        <v>36</v>
      </c>
      <c r="J15970" s="650">
        <v>62.69</v>
      </c>
    </row>
    <row r="15971" spans="1:10">
      <c r="A15971" s="519" t="s">
        <v>16017</v>
      </c>
      <c r="B15971" s="519" t="str">
        <f t="shared" si="249"/>
        <v>ELETRODUTO DE FERRO GALVANIZADO,TIPO MEDIO,DIAMETRO DE 3",EXCLUSIVE LUVAS,CURVAS,ABERTURA E FECHAMENTO DE RASGO.FORNECIMENTO E ASSENTAMENTO</v>
      </c>
      <c r="C15971" s="519" t="s">
        <v>44501</v>
      </c>
      <c r="D15971" s="519" t="s">
        <v>44494</v>
      </c>
      <c r="E15971" s="519" t="s">
        <v>44495</v>
      </c>
      <c r="I15971" s="519" t="s">
        <v>36</v>
      </c>
      <c r="J15971" s="650">
        <v>74.650000000000006</v>
      </c>
    </row>
    <row r="15972" spans="1:10">
      <c r="A15972" s="519" t="s">
        <v>16018</v>
      </c>
      <c r="B15972" s="519" t="str">
        <f t="shared" si="249"/>
        <v>ELETRODUTO DE FERRO GALVANIZADO,TIPO MEDIO,DIAMETRO DE 3",EXCLUSIVE LUVAS,CURVAS,ABERTURA E FECHAMENTO DE RASGO.FORNECIMENTO E ASSENTAMENTO</v>
      </c>
      <c r="C15972" s="519" t="s">
        <v>44501</v>
      </c>
      <c r="D15972" s="519" t="s">
        <v>44494</v>
      </c>
      <c r="E15972" s="519" t="s">
        <v>44495</v>
      </c>
      <c r="I15972" s="519" t="s">
        <v>36</v>
      </c>
      <c r="J15972" s="650">
        <v>73.03</v>
      </c>
    </row>
    <row r="15973" spans="1:10">
      <c r="A15973" s="519" t="s">
        <v>16019</v>
      </c>
      <c r="B15973" s="519" t="str">
        <f t="shared" si="249"/>
        <v>ELETRODUTO DE FERRO GALVANIZADO,TIPO MEDIO,DIAMETRO DE 4",EXCLUSIVE LUVAS,CURVAS,ABERTURA E FECHAMENTO DE RASGO.FORNECIMENTO E ASSENTAMENTO</v>
      </c>
      <c r="C15973" s="519" t="s">
        <v>44502</v>
      </c>
      <c r="D15973" s="519" t="s">
        <v>44494</v>
      </c>
      <c r="E15973" s="519" t="s">
        <v>44495</v>
      </c>
      <c r="I15973" s="519" t="s">
        <v>36</v>
      </c>
      <c r="J15973" s="650">
        <v>100.14</v>
      </c>
    </row>
    <row r="15974" spans="1:10">
      <c r="A15974" s="519" t="s">
        <v>16020</v>
      </c>
      <c r="B15974" s="519" t="str">
        <f t="shared" si="249"/>
        <v>ELETRODUTO DE FERRO GALVANIZADO,TIPO MEDIO,DIAMETRO DE 4",EXCLUSIVE LUVAS,CURVAS,ABERTURA E FECHAMENTO DE RASGO.FORNECIMENTO E ASSENTAMENTO</v>
      </c>
      <c r="C15974" s="519" t="s">
        <v>44502</v>
      </c>
      <c r="D15974" s="519" t="s">
        <v>44494</v>
      </c>
      <c r="E15974" s="519" t="s">
        <v>44495</v>
      </c>
      <c r="I15974" s="519" t="s">
        <v>36</v>
      </c>
      <c r="J15974" s="650">
        <v>98.24</v>
      </c>
    </row>
    <row r="15975" spans="1:10">
      <c r="A15975" s="519" t="s">
        <v>16021</v>
      </c>
      <c r="B15975" s="519" t="str">
        <f t="shared" si="249"/>
        <v>ELETRODUTO DE FERRO GALVANIZADO,TIPO MEDIO,DIAMETRO DE 3/4",INCLUSIVE CONEXOES E EMENDAS,EXCLUSIVE ABERTURA E FECHAMENTO DE RASGO.FORNECIMENTO E ASSENTAMENTO</v>
      </c>
      <c r="C15975" s="519" t="s">
        <v>44491</v>
      </c>
      <c r="D15975" s="519" t="s">
        <v>44503</v>
      </c>
      <c r="E15975" s="519" t="s">
        <v>44504</v>
      </c>
      <c r="I15975" s="519" t="s">
        <v>36</v>
      </c>
      <c r="J15975" s="650">
        <v>16.100000000000001</v>
      </c>
    </row>
    <row r="15976" spans="1:10">
      <c r="A15976" s="519" t="s">
        <v>16022</v>
      </c>
      <c r="B15976" s="519" t="str">
        <f t="shared" si="249"/>
        <v>ELETRODUTO DE FERRO GALVANIZADO,TIPO MEDIO,DIAMETRO DE 3/4",INCLUSIVE CONEXOES E EMENDAS,EXCLUSIVE ABERTURA E FECHAMENTO DE RASGO.FORNECIMENTO E ASSENTAMENTO</v>
      </c>
      <c r="C15976" s="519" t="s">
        <v>44491</v>
      </c>
      <c r="D15976" s="519" t="s">
        <v>44503</v>
      </c>
      <c r="E15976" s="519" t="s">
        <v>44504</v>
      </c>
      <c r="I15976" s="519" t="s">
        <v>36</v>
      </c>
      <c r="J15976" s="650">
        <v>15.34</v>
      </c>
    </row>
    <row r="15977" spans="1:10">
      <c r="A15977" s="519" t="s">
        <v>16023</v>
      </c>
      <c r="B15977" s="519" t="str">
        <f t="shared" si="249"/>
        <v>ELETRODUTO DE FERRO GALVANIZADO,TIPO MEDIO,DIAMETRO DE 1",INCLUSIVE CONEXOES E EMENDAS,EXCLUSIVE ABERTURA E FECHAMENTO DE RASGO.FORNECIMENTO E ASSENTAMENTO</v>
      </c>
      <c r="C15977" s="519" t="s">
        <v>44505</v>
      </c>
      <c r="D15977" s="519" t="s">
        <v>44506</v>
      </c>
      <c r="E15977" s="519" t="s">
        <v>44507</v>
      </c>
      <c r="I15977" s="519" t="s">
        <v>36</v>
      </c>
      <c r="J15977" s="650">
        <v>20.94</v>
      </c>
    </row>
    <row r="15978" spans="1:10">
      <c r="A15978" s="519" t="s">
        <v>16024</v>
      </c>
      <c r="B15978" s="519" t="str">
        <f t="shared" si="249"/>
        <v>ELETRODUTO DE FERRO GALVANIZADO,TIPO MEDIO,DIAMETRO DE 1",INCLUSIVE CONEXOES E EMENDAS,EXCLUSIVE ABERTURA E FECHAMENTO DE RASGO.FORNECIMENTO E ASSENTAMENTO</v>
      </c>
      <c r="C15978" s="519" t="s">
        <v>44505</v>
      </c>
      <c r="D15978" s="519" t="s">
        <v>44506</v>
      </c>
      <c r="E15978" s="519" t="s">
        <v>44507</v>
      </c>
      <c r="I15978" s="519" t="s">
        <v>36</v>
      </c>
      <c r="J15978" s="650">
        <v>20.079999999999998</v>
      </c>
    </row>
    <row r="15979" spans="1:10">
      <c r="A15979" s="519" t="s">
        <v>16025</v>
      </c>
      <c r="B15979" s="519" t="str">
        <f t="shared" si="249"/>
        <v>ELETRODUTO DE FERRO GALVANIZADO,TIPO MEDIO,DIAMETRO DE 1.1/4",INCLUSIVE CONEXOES E EMENDAS,EXCLUSIVE ABERTURA E FECHAMENTO DE RASGO.FORNECIMENTO E ASSENTAMENTO</v>
      </c>
      <c r="C15979" s="519" t="s">
        <v>44496</v>
      </c>
      <c r="D15979" s="519" t="s">
        <v>44508</v>
      </c>
      <c r="E15979" s="519" t="s">
        <v>44509</v>
      </c>
      <c r="I15979" s="519" t="s">
        <v>36</v>
      </c>
      <c r="J15979" s="650">
        <v>27.96</v>
      </c>
    </row>
    <row r="15980" spans="1:10">
      <c r="A15980" s="519" t="s">
        <v>16026</v>
      </c>
      <c r="B15980" s="519" t="str">
        <f t="shared" si="249"/>
        <v>ELETRODUTO DE FERRO GALVANIZADO,TIPO MEDIO,DIAMETRO DE 1.1/4",INCLUSIVE CONEXOES E EMENDAS,EXCLUSIVE ABERTURA E FECHAMENTO DE RASGO.FORNECIMENTO E ASSENTAMENTO</v>
      </c>
      <c r="C15980" s="519" t="s">
        <v>44496</v>
      </c>
      <c r="D15980" s="519" t="s">
        <v>44508</v>
      </c>
      <c r="E15980" s="519" t="s">
        <v>44509</v>
      </c>
      <c r="I15980" s="519" t="s">
        <v>36</v>
      </c>
      <c r="J15980" s="650">
        <v>26.99</v>
      </c>
    </row>
    <row r="15981" spans="1:10">
      <c r="A15981" s="519" t="s">
        <v>16027</v>
      </c>
      <c r="B15981" s="519" t="str">
        <f t="shared" si="249"/>
        <v>ELETRODUTO DE FERRO GALVANIZADO,TIPO MEDIO,DIAMETRO DE 1.1/2",INCLUSIVE CONEXOES E EMENDAS,EXCLUSIVE ABERTURA E FECHAMENTO DE RASGO.FORNECIMENTO E ASSENTAMENTO</v>
      </c>
      <c r="C15981" s="519" t="s">
        <v>44498</v>
      </c>
      <c r="D15981" s="519" t="s">
        <v>44508</v>
      </c>
      <c r="E15981" s="519" t="s">
        <v>44509</v>
      </c>
      <c r="I15981" s="519" t="s">
        <v>36</v>
      </c>
      <c r="J15981" s="650">
        <v>34.14</v>
      </c>
    </row>
    <row r="15982" spans="1:10">
      <c r="A15982" s="519" t="s">
        <v>16028</v>
      </c>
      <c r="B15982" s="519" t="str">
        <f t="shared" si="249"/>
        <v>ELETRODUTO DE FERRO GALVANIZADO,TIPO MEDIO,DIAMETRO DE 1.1/2",INCLUSIVE CONEXOES E EMENDAS,EXCLUSIVE ABERTURA E FECHAMENTO DE RASGO.FORNECIMENTO E ASSENTAMENTO</v>
      </c>
      <c r="C15982" s="519" t="s">
        <v>44498</v>
      </c>
      <c r="D15982" s="519" t="s">
        <v>44508</v>
      </c>
      <c r="E15982" s="519" t="s">
        <v>44509</v>
      </c>
      <c r="I15982" s="519" t="s">
        <v>36</v>
      </c>
      <c r="J15982" s="650">
        <v>33.01</v>
      </c>
    </row>
    <row r="15983" spans="1:10">
      <c r="A15983" s="519" t="s">
        <v>16029</v>
      </c>
      <c r="B15983" s="519" t="str">
        <f t="shared" si="249"/>
        <v>ELETRODUTO DE FERRO GALVANIZADO,TIPO MEDIO,DIAMETRO DE 2",INCLUSIVE CONEXOES E EMENDAS,EXCLUSIVE ABERTURA E FECHAMENTO DE RASGO.FORNECIMENTO E ASSENTAMENTO</v>
      </c>
      <c r="C15983" s="519" t="s">
        <v>44510</v>
      </c>
      <c r="D15983" s="519" t="s">
        <v>44506</v>
      </c>
      <c r="E15983" s="519" t="s">
        <v>44507</v>
      </c>
      <c r="I15983" s="519" t="s">
        <v>36</v>
      </c>
      <c r="J15983" s="650">
        <v>43.12</v>
      </c>
    </row>
    <row r="15984" spans="1:10">
      <c r="A15984" s="519" t="s">
        <v>16030</v>
      </c>
      <c r="B15984" s="519" t="str">
        <f t="shared" si="249"/>
        <v>ELETRODUTO DE FERRO GALVANIZADO,TIPO MEDIO,DIAMETRO DE 2",INCLUSIVE CONEXOES E EMENDAS,EXCLUSIVE ABERTURA E FECHAMENTO DE RASGO.FORNECIMENTO E ASSENTAMENTO</v>
      </c>
      <c r="C15984" s="519" t="s">
        <v>44510</v>
      </c>
      <c r="D15984" s="519" t="s">
        <v>44506</v>
      </c>
      <c r="E15984" s="519" t="s">
        <v>44507</v>
      </c>
      <c r="I15984" s="519" t="s">
        <v>36</v>
      </c>
      <c r="J15984" s="650">
        <v>41.76</v>
      </c>
    </row>
    <row r="15985" spans="1:10">
      <c r="A15985" s="519" t="s">
        <v>16031</v>
      </c>
      <c r="B15985" s="519" t="str">
        <f t="shared" si="249"/>
        <v>ELETRODUTO DE FERRO GALVANIZADO,TIPO MEDIO,DIAMETRO DE 2.1/2",INCLUSIVE CONEXOES E EMENDAS,EXCLUSIVE ABERTURA E FECHAMENTO DE RASGO.FORNECIMENTO E ASSENTAMENTO</v>
      </c>
      <c r="C15985" s="519" t="s">
        <v>44500</v>
      </c>
      <c r="D15985" s="519" t="s">
        <v>44508</v>
      </c>
      <c r="E15985" s="519" t="s">
        <v>44509</v>
      </c>
      <c r="I15985" s="519" t="s">
        <v>36</v>
      </c>
      <c r="J15985" s="650">
        <v>69.489999999999995</v>
      </c>
    </row>
    <row r="15986" spans="1:10">
      <c r="A15986" s="519" t="s">
        <v>16032</v>
      </c>
      <c r="B15986" s="519" t="str">
        <f t="shared" si="249"/>
        <v>ELETRODUTO DE FERRO GALVANIZADO,TIPO MEDIO,DIAMETRO DE 2.1/2",INCLUSIVE CONEXOES E EMENDAS,EXCLUSIVE ABERTURA E FECHAMENTO DE RASGO.FORNECIMENTO E ASSENTAMENTO</v>
      </c>
      <c r="C15986" s="519" t="s">
        <v>44500</v>
      </c>
      <c r="D15986" s="519" t="s">
        <v>44508</v>
      </c>
      <c r="E15986" s="519" t="s">
        <v>44509</v>
      </c>
      <c r="I15986" s="519" t="s">
        <v>36</v>
      </c>
      <c r="J15986" s="650">
        <v>67.97</v>
      </c>
    </row>
    <row r="15987" spans="1:10">
      <c r="A15987" s="519" t="s">
        <v>16033</v>
      </c>
      <c r="B15987" s="519" t="str">
        <f t="shared" si="249"/>
        <v>ELETRODUTO DE FERRO GALVANIZADO,TIPO MEDIO,DIAMETRO DE 3",INCLUSIVE CONEXOES E EMENDAS,EXCLUSIVE ABERTURA E FECHAMENTO DE RASGO.FORNECIMENTO E ASSENTAMENTO</v>
      </c>
      <c r="C15987" s="519" t="s">
        <v>44511</v>
      </c>
      <c r="D15987" s="519" t="s">
        <v>44506</v>
      </c>
      <c r="E15987" s="519" t="s">
        <v>44507</v>
      </c>
      <c r="I15987" s="519" t="s">
        <v>36</v>
      </c>
      <c r="J15987" s="650">
        <v>80.900000000000006</v>
      </c>
    </row>
    <row r="15988" spans="1:10">
      <c r="A15988" s="519" t="s">
        <v>16034</v>
      </c>
      <c r="B15988" s="519" t="str">
        <f t="shared" si="249"/>
        <v>ELETRODUTO DE FERRO GALVANIZADO,TIPO MEDIO,DIAMETRO DE 3",INCLUSIVE CONEXOES E EMENDAS,EXCLUSIVE ABERTURA E FECHAMENTO DE RASGO.FORNECIMENTO E ASSENTAMENTO</v>
      </c>
      <c r="C15988" s="519" t="s">
        <v>44511</v>
      </c>
      <c r="D15988" s="519" t="s">
        <v>44506</v>
      </c>
      <c r="E15988" s="519" t="s">
        <v>44507</v>
      </c>
      <c r="I15988" s="519" t="s">
        <v>36</v>
      </c>
      <c r="J15988" s="650">
        <v>79.28</v>
      </c>
    </row>
    <row r="15989" spans="1:10">
      <c r="A15989" s="519" t="s">
        <v>16035</v>
      </c>
      <c r="B15989" s="519" t="str">
        <f t="shared" si="249"/>
        <v>ELETRODUTO DE FERRO GALVANIZADO,TIPO MEDIO,DIAMETRO DE 4",INCLUSIVE CONEXOES E EMENDAS,EXCLUSIVE ABERTURA E FECHAMENTO DE RASGO.FORNECIMENTO E ASSENTAMENTO</v>
      </c>
      <c r="C15989" s="519" t="s">
        <v>44512</v>
      </c>
      <c r="D15989" s="519" t="s">
        <v>44506</v>
      </c>
      <c r="E15989" s="519" t="s">
        <v>44507</v>
      </c>
      <c r="I15989" s="519" t="s">
        <v>36</v>
      </c>
      <c r="J15989" s="650">
        <v>108.73</v>
      </c>
    </row>
    <row r="15990" spans="1:10">
      <c r="A15990" s="519" t="s">
        <v>16036</v>
      </c>
      <c r="B15990" s="519" t="str">
        <f t="shared" si="249"/>
        <v>ELETRODUTO DE FERRO GALVANIZADO,TIPO MEDIO,DIAMETRO DE 4",INCLUSIVE CONEXOES E EMENDAS,EXCLUSIVE ABERTURA E FECHAMENTO DE RASGO.FORNECIMENTO E ASSENTAMENTO</v>
      </c>
      <c r="C15990" s="519" t="s">
        <v>44512</v>
      </c>
      <c r="D15990" s="519" t="s">
        <v>44506</v>
      </c>
      <c r="E15990" s="519" t="s">
        <v>44507</v>
      </c>
      <c r="I15990" s="519" t="s">
        <v>36</v>
      </c>
      <c r="J15990" s="650">
        <v>106.84</v>
      </c>
    </row>
    <row r="15991" spans="1:10">
      <c r="A15991" s="519" t="s">
        <v>16037</v>
      </c>
      <c r="B15991" s="519" t="str">
        <f t="shared" si="249"/>
        <v>ELETRODUTO DE FERRO GALVANIZADO,TIPO PESADO,DIAMETRO DE 1/2",EXCLUSIVE LUVAS,CURVAS,ABERTURA E FECHAMENTO DE RASGO.FORNECIMENTO E ASSENTAMENTO</v>
      </c>
      <c r="C15991" s="519" t="s">
        <v>44513</v>
      </c>
      <c r="D15991" s="519" t="s">
        <v>44514</v>
      </c>
      <c r="E15991" s="519" t="s">
        <v>43083</v>
      </c>
      <c r="I15991" s="519" t="s">
        <v>36</v>
      </c>
      <c r="J15991" s="650">
        <v>28.83</v>
      </c>
    </row>
    <row r="15992" spans="1:10">
      <c r="A15992" s="519" t="s">
        <v>16038</v>
      </c>
      <c r="B15992" s="519" t="str">
        <f t="shared" si="249"/>
        <v>ELETRODUTO DE FERRO GALVANIZADO,TIPO PESADO,DIAMETRO DE 1/2",EXCLUSIVE LUVAS,CURVAS,ABERTURA E FECHAMENTO DE RASGO.FORNECIMENTO E ASSENTAMENTO</v>
      </c>
      <c r="C15992" s="519" t="s">
        <v>44513</v>
      </c>
      <c r="D15992" s="519" t="s">
        <v>44514</v>
      </c>
      <c r="E15992" s="519" t="s">
        <v>43083</v>
      </c>
      <c r="I15992" s="519" t="s">
        <v>36</v>
      </c>
      <c r="J15992" s="650">
        <v>28.21</v>
      </c>
    </row>
    <row r="15993" spans="1:10">
      <c r="A15993" s="519" t="s">
        <v>16039</v>
      </c>
      <c r="B15993" s="519" t="str">
        <f t="shared" si="249"/>
        <v>ELETRODUTO DE FERRO GALVANIZADO,TIPO PESADO,DIAMETRO DE 3/4",EXCLUSIVE LUVAS,CURVAS,ABERTURA E FECHAMENTO DE RASGO.FORNECIMENTO E ASSENTAMENTO</v>
      </c>
      <c r="C15993" s="519" t="s">
        <v>44515</v>
      </c>
      <c r="D15993" s="519" t="s">
        <v>44514</v>
      </c>
      <c r="E15993" s="519" t="s">
        <v>43083</v>
      </c>
      <c r="I15993" s="519" t="s">
        <v>36</v>
      </c>
      <c r="J15993" s="650">
        <v>39.94</v>
      </c>
    </row>
    <row r="15994" spans="1:10">
      <c r="A15994" s="519" t="s">
        <v>16040</v>
      </c>
      <c r="B15994" s="519" t="str">
        <f t="shared" si="249"/>
        <v>ELETRODUTO DE FERRO GALVANIZADO,TIPO PESADO,DIAMETRO DE 3/4",EXCLUSIVE LUVAS,CURVAS,ABERTURA E FECHAMENTO DE RASGO.FORNECIMENTO E ASSENTAMENTO</v>
      </c>
      <c r="C15994" s="519" t="s">
        <v>44515</v>
      </c>
      <c r="D15994" s="519" t="s">
        <v>44514</v>
      </c>
      <c r="E15994" s="519" t="s">
        <v>43083</v>
      </c>
      <c r="I15994" s="519" t="s">
        <v>36</v>
      </c>
      <c r="J15994" s="650">
        <v>39.18</v>
      </c>
    </row>
    <row r="15995" spans="1:10">
      <c r="A15995" s="519" t="s">
        <v>16041</v>
      </c>
      <c r="B15995" s="519" t="str">
        <f t="shared" si="249"/>
        <v>ELETRODUTO DE FERRO GALVANIZADO,TIPO PESADO,DIAMETRO DE 1",EXCLUSIVE LUVAS,CURVAS,ABERTURA E FECHAMENTO DE RASGO.FORNECIMENTO E ASSENTAMENTO</v>
      </c>
      <c r="C15995" s="519" t="s">
        <v>44516</v>
      </c>
      <c r="D15995" s="519" t="s">
        <v>44517</v>
      </c>
      <c r="E15995" s="519" t="s">
        <v>35792</v>
      </c>
      <c r="I15995" s="519" t="s">
        <v>36</v>
      </c>
      <c r="J15995" s="650">
        <v>60.21</v>
      </c>
    </row>
    <row r="15996" spans="1:10">
      <c r="A15996" s="519" t="s">
        <v>16042</v>
      </c>
      <c r="B15996" s="519" t="str">
        <f t="shared" si="249"/>
        <v>ELETRODUTO DE FERRO GALVANIZADO,TIPO PESADO,DIAMETRO DE 1",EXCLUSIVE LUVAS,CURVAS,ABERTURA E FECHAMENTO DE RASGO.FORNECIMENTO E ASSENTAMENTO</v>
      </c>
      <c r="C15996" s="519" t="s">
        <v>44516</v>
      </c>
      <c r="D15996" s="519" t="s">
        <v>44517</v>
      </c>
      <c r="E15996" s="519" t="s">
        <v>35792</v>
      </c>
      <c r="I15996" s="519" t="s">
        <v>36</v>
      </c>
      <c r="J15996" s="650">
        <v>59.35</v>
      </c>
    </row>
    <row r="15997" spans="1:10">
      <c r="A15997" s="519" t="s">
        <v>16043</v>
      </c>
      <c r="B15997" s="519" t="str">
        <f t="shared" si="249"/>
        <v>ELETRODUTO DE FERRO GALVANIZADO,TIPO PESADO,DIAMETRO DE 1.1/4",EXCLUSIVE LUVAS,CURVAS,ABERTURA E FECHAMENTO DE RASGO.FORNECIMENTO E ASSENTAMENTO</v>
      </c>
      <c r="C15997" s="519" t="s">
        <v>44518</v>
      </c>
      <c r="D15997" s="519" t="s">
        <v>44519</v>
      </c>
      <c r="E15997" s="519" t="s">
        <v>44520</v>
      </c>
      <c r="I15997" s="519" t="s">
        <v>36</v>
      </c>
      <c r="J15997" s="650">
        <v>73.31</v>
      </c>
    </row>
    <row r="15998" spans="1:10">
      <c r="A15998" s="519" t="s">
        <v>16044</v>
      </c>
      <c r="B15998" s="519" t="str">
        <f t="shared" si="249"/>
        <v>ELETRODUTO DE FERRO GALVANIZADO,TIPO PESADO,DIAMETRO DE 1.1/4",EXCLUSIVE LUVAS,CURVAS,ABERTURA E FECHAMENTO DE RASGO.FORNECIMENTO E ASSENTAMENTO</v>
      </c>
      <c r="C15998" s="519" t="s">
        <v>44518</v>
      </c>
      <c r="D15998" s="519" t="s">
        <v>44519</v>
      </c>
      <c r="E15998" s="519" t="s">
        <v>44520</v>
      </c>
      <c r="I15998" s="519" t="s">
        <v>36</v>
      </c>
      <c r="J15998" s="650">
        <v>72.34</v>
      </c>
    </row>
    <row r="15999" spans="1:10">
      <c r="A15999" s="519" t="s">
        <v>16045</v>
      </c>
      <c r="B15999" s="519" t="str">
        <f t="shared" si="249"/>
        <v>ELETRODUTO DE FERRO GALVANIZADO,TIPO PESADO,DIAMETRO DE 1.1/2",EXCLUSIVE LUVAS,CURVAS,ABERTURA E FECHAMENTO DE RASGO.FORNECIMENTO E ASSENTAMENTO</v>
      </c>
      <c r="C15999" s="519" t="s">
        <v>44518</v>
      </c>
      <c r="D15999" s="519" t="s">
        <v>44521</v>
      </c>
      <c r="E15999" s="519" t="s">
        <v>44520</v>
      </c>
      <c r="I15999" s="519" t="s">
        <v>36</v>
      </c>
      <c r="J15999" s="650">
        <v>82.43</v>
      </c>
    </row>
    <row r="16000" spans="1:10">
      <c r="A16000" s="519" t="s">
        <v>16046</v>
      </c>
      <c r="B16000" s="519" t="str">
        <f t="shared" si="249"/>
        <v>ELETRODUTO DE FERRO GALVANIZADO,TIPO PESADO,DIAMETRO DE 1.1/2",EXCLUSIVE LUVAS,CURVAS,ABERTURA E FECHAMENTO DE RASGO.FORNECIMENTO E ASSENTAMENTO</v>
      </c>
      <c r="C16000" s="519" t="s">
        <v>44518</v>
      </c>
      <c r="D16000" s="519" t="s">
        <v>44521</v>
      </c>
      <c r="E16000" s="519" t="s">
        <v>44520</v>
      </c>
      <c r="I16000" s="519" t="s">
        <v>36</v>
      </c>
      <c r="J16000" s="650">
        <v>81.290000000000006</v>
      </c>
    </row>
    <row r="16001" spans="1:10">
      <c r="A16001" s="519" t="s">
        <v>16047</v>
      </c>
      <c r="B16001" s="519" t="str">
        <f t="shared" si="249"/>
        <v>ELETRODUTO DE FERRO GALVANIZADO,TIPO PESADO,DIAMETRO DE 2",EXCLUSIVE LUVAS,CURVAS,ABERTURA E FECHAMENTO DE RASGO.FORNECIMENTO E ASSENTAMENTO</v>
      </c>
      <c r="C16001" s="519" t="s">
        <v>44522</v>
      </c>
      <c r="D16001" s="519" t="s">
        <v>44517</v>
      </c>
      <c r="E16001" s="519" t="s">
        <v>35792</v>
      </c>
      <c r="I16001" s="519" t="s">
        <v>36</v>
      </c>
      <c r="J16001" s="650">
        <v>120.32</v>
      </c>
    </row>
    <row r="16002" spans="1:10">
      <c r="A16002" s="519" t="s">
        <v>16048</v>
      </c>
      <c r="B16002" s="519" t="str">
        <f t="shared" si="249"/>
        <v>ELETRODUTO DE FERRO GALVANIZADO,TIPO PESADO,DIAMETRO DE 2",EXCLUSIVE LUVAS,CURVAS,ABERTURA E FECHAMENTO DE RASGO.FORNECIMENTO E ASSENTAMENTO</v>
      </c>
      <c r="C16002" s="519" t="s">
        <v>44522</v>
      </c>
      <c r="D16002" s="519" t="s">
        <v>44517</v>
      </c>
      <c r="E16002" s="519" t="s">
        <v>35792</v>
      </c>
      <c r="I16002" s="519" t="s">
        <v>36</v>
      </c>
      <c r="J16002" s="650">
        <v>118.97</v>
      </c>
    </row>
    <row r="16003" spans="1:10">
      <c r="A16003" s="519" t="s">
        <v>16049</v>
      </c>
      <c r="B16003" s="519" t="str">
        <f t="shared" si="249"/>
        <v>ELETRODUTO DE FERRO GALVANIZADO,TIPO PESADO,DIAMETRO DE 2.1/2",EXCLUSIVE LUVAS,CURVAS,ABERTURA E FECHAMENTO DE RASGO.FORNECIMENTO E ASSENTAMENTO</v>
      </c>
      <c r="C16003" s="519" t="s">
        <v>44523</v>
      </c>
      <c r="D16003" s="519" t="s">
        <v>44521</v>
      </c>
      <c r="E16003" s="519" t="s">
        <v>44520</v>
      </c>
      <c r="I16003" s="519" t="s">
        <v>36</v>
      </c>
      <c r="J16003" s="650">
        <v>168.59</v>
      </c>
    </row>
    <row r="16004" spans="1:10">
      <c r="A16004" s="519" t="s">
        <v>16050</v>
      </c>
      <c r="B16004" s="519" t="str">
        <f t="shared" si="249"/>
        <v>ELETRODUTO DE FERRO GALVANIZADO,TIPO PESADO,DIAMETRO DE 2.1/2",EXCLUSIVE LUVAS,CURVAS,ABERTURA E FECHAMENTO DE RASGO.FORNECIMENTO E ASSENTAMENTO</v>
      </c>
      <c r="C16004" s="519" t="s">
        <v>44523</v>
      </c>
      <c r="D16004" s="519" t="s">
        <v>44521</v>
      </c>
      <c r="E16004" s="519" t="s">
        <v>44520</v>
      </c>
      <c r="I16004" s="519" t="s">
        <v>36</v>
      </c>
      <c r="J16004" s="650">
        <v>167.13</v>
      </c>
    </row>
    <row r="16005" spans="1:10">
      <c r="A16005" s="519" t="s">
        <v>16051</v>
      </c>
      <c r="B16005" s="519" t="str">
        <f t="shared" si="249"/>
        <v>ELETRODUTO DE FERRO GALVANIZADO,TIPO PESADO,DIAMETRO DE 3",EXCLUSIVE LUVAS,CURVAS,ABERTURA E FECHAMENTO DE RASGO.FORNECIMENTO E ASSENTAMENTO</v>
      </c>
      <c r="C16005" s="519" t="s">
        <v>44524</v>
      </c>
      <c r="D16005" s="519" t="s">
        <v>44517</v>
      </c>
      <c r="E16005" s="519" t="s">
        <v>35792</v>
      </c>
      <c r="I16005" s="519" t="s">
        <v>36</v>
      </c>
      <c r="J16005" s="650">
        <v>203.8</v>
      </c>
    </row>
    <row r="16006" spans="1:10">
      <c r="A16006" s="519" t="s">
        <v>16052</v>
      </c>
      <c r="B16006" s="519" t="str">
        <f t="shared" si="249"/>
        <v>ELETRODUTO DE FERRO GALVANIZADO,TIPO PESADO,DIAMETRO DE 3",EXCLUSIVE LUVAS,CURVAS,ABERTURA E FECHAMENTO DE RASGO.FORNECIMENTO E ASSENTAMENTO</v>
      </c>
      <c r="C16006" s="519" t="s">
        <v>44524</v>
      </c>
      <c r="D16006" s="519" t="s">
        <v>44517</v>
      </c>
      <c r="E16006" s="519" t="s">
        <v>35792</v>
      </c>
      <c r="I16006" s="519" t="s">
        <v>36</v>
      </c>
      <c r="J16006" s="650">
        <v>202.17</v>
      </c>
    </row>
    <row r="16007" spans="1:10">
      <c r="A16007" s="519" t="s">
        <v>16053</v>
      </c>
      <c r="B16007" s="519" t="str">
        <f t="shared" si="249"/>
        <v>ELETRODUTO DE FERRO GALVANIZADO, TIPO PESADO,DIAMETRO DE 1/2",INCLUSIVE CONEXOES E EMENDAS, EXCLUSIVE ABERTURA E FECHAMENTO DO RASGO.FORNECIMENTO E ASSENTAMENTO</v>
      </c>
      <c r="C16007" s="519" t="s">
        <v>44525</v>
      </c>
      <c r="D16007" s="519" t="s">
        <v>44526</v>
      </c>
      <c r="E16007" s="519" t="s">
        <v>44527</v>
      </c>
      <c r="I16007" s="519" t="s">
        <v>36</v>
      </c>
      <c r="J16007" s="650">
        <v>31.25</v>
      </c>
    </row>
    <row r="16008" spans="1:10">
      <c r="A16008" s="519" t="s">
        <v>16054</v>
      </c>
      <c r="B16008" s="519" t="str">
        <f t="shared" ref="B16008:B16071" si="250">C16008&amp;D16008&amp;E16008&amp;F16008&amp;G16008&amp;H16008</f>
        <v>ELETRODUTO DE FERRO GALVANIZADO, TIPO PESADO,DIAMETRO DE 1/2",INCLUSIVE CONEXOES E EMENDAS, EXCLUSIVE ABERTURA E FECHAMENTO DO RASGO.FORNECIMENTO E ASSENTAMENTO</v>
      </c>
      <c r="C16008" s="519" t="s">
        <v>44525</v>
      </c>
      <c r="D16008" s="519" t="s">
        <v>44526</v>
      </c>
      <c r="E16008" s="519" t="s">
        <v>44527</v>
      </c>
      <c r="I16008" s="519" t="s">
        <v>36</v>
      </c>
      <c r="J16008" s="650">
        <v>30.63</v>
      </c>
    </row>
    <row r="16009" spans="1:10">
      <c r="A16009" s="519" t="s">
        <v>16055</v>
      </c>
      <c r="B16009" s="519" t="str">
        <f t="shared" si="250"/>
        <v>ELETRODUTO DE FERRO GALVANIZADO,TIPO PESADO,DIAMETRO DE 3/4",INCLUSIVE CONEXOES E EMENDAS,EXCLUSIVE ABERTURA E FECHAMENTO DE RASGO.FORNECIMENTO E ASSENTAMENTO</v>
      </c>
      <c r="C16009" s="519" t="s">
        <v>44515</v>
      </c>
      <c r="D16009" s="519" t="s">
        <v>44528</v>
      </c>
      <c r="E16009" s="519" t="s">
        <v>44529</v>
      </c>
      <c r="I16009" s="519" t="s">
        <v>36</v>
      </c>
      <c r="J16009" s="650">
        <v>43.37</v>
      </c>
    </row>
    <row r="16010" spans="1:10">
      <c r="A16010" s="519" t="s">
        <v>16056</v>
      </c>
      <c r="B16010" s="519" t="str">
        <f t="shared" si="250"/>
        <v>ELETRODUTO DE FERRO GALVANIZADO,TIPO PESADO,DIAMETRO DE 3/4",INCLUSIVE CONEXOES E EMENDAS,EXCLUSIVE ABERTURA E FECHAMENTO DE RASGO.FORNECIMENTO E ASSENTAMENTO</v>
      </c>
      <c r="C16010" s="519" t="s">
        <v>44515</v>
      </c>
      <c r="D16010" s="519" t="s">
        <v>44528</v>
      </c>
      <c r="E16010" s="519" t="s">
        <v>44529</v>
      </c>
      <c r="I16010" s="519" t="s">
        <v>36</v>
      </c>
      <c r="J16010" s="650">
        <v>42.61</v>
      </c>
    </row>
    <row r="16011" spans="1:10">
      <c r="A16011" s="519" t="s">
        <v>16057</v>
      </c>
      <c r="B16011" s="519" t="str">
        <f t="shared" si="250"/>
        <v>ELETRODUTO DE FERRO GALVANIZADO,TIPO PESADO,DIAMETRO DE 1",INCLUSIVE CONEXOES E EMENDAS,EXCLUSIVE ABERTURA E FECHAMENTODO RASGO.FORNECIMENTO E ASSENTAMENTO</v>
      </c>
      <c r="C16011" s="519" t="s">
        <v>44530</v>
      </c>
      <c r="D16011" s="519" t="s">
        <v>44531</v>
      </c>
      <c r="E16011" s="519" t="s">
        <v>44532</v>
      </c>
      <c r="I16011" s="519" t="s">
        <v>36</v>
      </c>
      <c r="J16011" s="650">
        <v>65.59</v>
      </c>
    </row>
    <row r="16012" spans="1:10">
      <c r="A16012" s="519" t="s">
        <v>16058</v>
      </c>
      <c r="B16012" s="519" t="str">
        <f t="shared" si="250"/>
        <v>ELETRODUTO DE FERRO GALVANIZADO,TIPO PESADO,DIAMETRO DE 1",INCLUSIVE CONEXOES E EMENDAS,EXCLUSIVE ABERTURA E FECHAMENTODO RASGO.FORNECIMENTO E ASSENTAMENTO</v>
      </c>
      <c r="C16012" s="519" t="s">
        <v>44530</v>
      </c>
      <c r="D16012" s="519" t="s">
        <v>44531</v>
      </c>
      <c r="E16012" s="519" t="s">
        <v>44532</v>
      </c>
      <c r="I16012" s="519" t="s">
        <v>36</v>
      </c>
      <c r="J16012" s="650">
        <v>64.72</v>
      </c>
    </row>
    <row r="16013" spans="1:10">
      <c r="A16013" s="519" t="s">
        <v>16059</v>
      </c>
      <c r="B16013" s="519" t="str">
        <f t="shared" si="250"/>
        <v>ELETRODUTO DE FERRO GALVANIZADO,TIPO PESADO,DIAMETRO DE 1.1/4",INCLUSIVE CONEXOES E EMENDAS,EXCLUSIVE ABERTURA E FECHAMETO DE RASGO.FORNECIMENTO E ASSENTAMENTO</v>
      </c>
      <c r="C16013" s="519" t="s">
        <v>44518</v>
      </c>
      <c r="D16013" s="519" t="s">
        <v>44533</v>
      </c>
      <c r="E16013" s="519" t="s">
        <v>44509</v>
      </c>
      <c r="I16013" s="519" t="s">
        <v>36</v>
      </c>
      <c r="J16013" s="650">
        <v>79.91</v>
      </c>
    </row>
    <row r="16014" spans="1:10">
      <c r="A16014" s="519" t="s">
        <v>16060</v>
      </c>
      <c r="B16014" s="519" t="str">
        <f t="shared" si="250"/>
        <v>ELETRODUTO DE FERRO GALVANIZADO,TIPO PESADO,DIAMETRO DE 1.1/4",INCLUSIVE CONEXOES E EMENDAS,EXCLUSIVE ABERTURA E FECHAMETO DE RASGO.FORNECIMENTO E ASSENTAMENTO</v>
      </c>
      <c r="C16014" s="519" t="s">
        <v>44518</v>
      </c>
      <c r="D16014" s="519" t="s">
        <v>44533</v>
      </c>
      <c r="E16014" s="519" t="s">
        <v>44509</v>
      </c>
      <c r="I16014" s="519" t="s">
        <v>36</v>
      </c>
      <c r="J16014" s="650">
        <v>78.94</v>
      </c>
    </row>
    <row r="16015" spans="1:10">
      <c r="A16015" s="519" t="s">
        <v>16061</v>
      </c>
      <c r="B16015" s="519" t="str">
        <f t="shared" si="250"/>
        <v>ELETRODUTO DE FERRO GALVANIZADO,TIPO PESADO,DIAMETRO DE 1.1/2",INCLUSIVE CONEXOES E EMENDAS,EXCLUSIVE ABERTURA E FECHAMENTO DE RASGO.FORNECIMENTO E ASSENTAMENTO</v>
      </c>
      <c r="C16015" s="519" t="s">
        <v>44518</v>
      </c>
      <c r="D16015" s="519" t="s">
        <v>44534</v>
      </c>
      <c r="E16015" s="519" t="s">
        <v>44535</v>
      </c>
      <c r="I16015" s="519" t="s">
        <v>36</v>
      </c>
      <c r="J16015" s="650">
        <v>89.82</v>
      </c>
    </row>
    <row r="16016" spans="1:10">
      <c r="A16016" s="519" t="s">
        <v>16062</v>
      </c>
      <c r="B16016" s="519" t="str">
        <f t="shared" si="250"/>
        <v>ELETRODUTO DE FERRO GALVANIZADO,TIPO PESADO,DIAMETRO DE 1.1/2",INCLUSIVE CONEXOES E EMENDAS,EXCLUSIVE ABERTURA E FECHAMENTO DE RASGO.FORNECIMENTO E ASSENTAMENTO</v>
      </c>
      <c r="C16016" s="519" t="s">
        <v>44518</v>
      </c>
      <c r="D16016" s="519" t="s">
        <v>44534</v>
      </c>
      <c r="E16016" s="519" t="s">
        <v>44535</v>
      </c>
      <c r="I16016" s="519" t="s">
        <v>36</v>
      </c>
      <c r="J16016" s="650">
        <v>88.69</v>
      </c>
    </row>
    <row r="16017" spans="1:10">
      <c r="A16017" s="519" t="s">
        <v>16063</v>
      </c>
      <c r="B16017" s="519" t="str">
        <f t="shared" si="250"/>
        <v>ELETRODUTO DE FERRO GALVANIZADO,TIPO PESADO,DIAMETRO DE 2",INCLSIVE CONEXOES E EMENDAS,EXCLUSIVE ABERTURA E FECHAMENTO DE RASGO.FORNECIMENTO E ASSENTAMENTO</v>
      </c>
      <c r="C16017" s="519" t="s">
        <v>44536</v>
      </c>
      <c r="D16017" s="519" t="s">
        <v>44537</v>
      </c>
      <c r="E16017" s="519" t="s">
        <v>44507</v>
      </c>
      <c r="I16017" s="519" t="s">
        <v>36</v>
      </c>
      <c r="J16017" s="650">
        <v>131.34</v>
      </c>
    </row>
    <row r="16018" spans="1:10">
      <c r="A16018" s="519" t="s">
        <v>16064</v>
      </c>
      <c r="B16018" s="519" t="str">
        <f t="shared" si="250"/>
        <v>ELETRODUTO DE FERRO GALVANIZADO,TIPO PESADO,DIAMETRO DE 2",INCLSIVE CONEXOES E EMENDAS,EXCLUSIVE ABERTURA E FECHAMENTO DE RASGO.FORNECIMENTO E ASSENTAMENTO</v>
      </c>
      <c r="C16018" s="519" t="s">
        <v>44536</v>
      </c>
      <c r="D16018" s="519" t="s">
        <v>44537</v>
      </c>
      <c r="E16018" s="519" t="s">
        <v>44507</v>
      </c>
      <c r="I16018" s="519" t="s">
        <v>36</v>
      </c>
      <c r="J16018" s="650">
        <v>129.99</v>
      </c>
    </row>
    <row r="16019" spans="1:10">
      <c r="A16019" s="519" t="s">
        <v>16065</v>
      </c>
      <c r="B16019" s="519" t="str">
        <f t="shared" si="250"/>
        <v>ELETRODUTO DE FERRO GALVANIZADO,TIPO PESADO,DIAMETRO DE 2.1/2",INCLUSIVE CONEXOES E EMENDAS,EXCLUSIVE ABERTURA E FECHAMENTO DE RASGO.FORNECIMENTO E ASSENTAMENTO</v>
      </c>
      <c r="C16019" s="519" t="s">
        <v>44523</v>
      </c>
      <c r="D16019" s="519" t="s">
        <v>44534</v>
      </c>
      <c r="E16019" s="519" t="s">
        <v>44535</v>
      </c>
      <c r="I16019" s="519" t="s">
        <v>36</v>
      </c>
      <c r="J16019" s="650">
        <v>184.36</v>
      </c>
    </row>
    <row r="16020" spans="1:10">
      <c r="A16020" s="519" t="s">
        <v>16066</v>
      </c>
      <c r="B16020" s="519" t="str">
        <f t="shared" si="250"/>
        <v>ELETRODUTO DE FERRO GALVANIZADO,TIPO PESADO,DIAMETRO DE 2.1/2",INCLUSIVE CONEXOES E EMENDAS,EXCLUSIVE ABERTURA E FECHAMENTO DE RASGO.FORNECIMENTO E ASSENTAMENTO</v>
      </c>
      <c r="C16020" s="519" t="s">
        <v>44523</v>
      </c>
      <c r="D16020" s="519" t="s">
        <v>44534</v>
      </c>
      <c r="E16020" s="519" t="s">
        <v>44535</v>
      </c>
      <c r="I16020" s="519" t="s">
        <v>36</v>
      </c>
      <c r="J16020" s="650">
        <v>182.9</v>
      </c>
    </row>
    <row r="16021" spans="1:10">
      <c r="A16021" s="519" t="s">
        <v>16067</v>
      </c>
      <c r="B16021" s="519" t="str">
        <f t="shared" si="250"/>
        <v>ELETRODUTO DE FERRO GALVANIZADO,TIPO PESADO,DIAMETRO DE 3",INCLUSIVE CONEXOES E EMENDAS,EXCLUSIVE ABERTURA E FECHAMENTODE RASGO.FORNECIMENTO E ASSENTAMENTO</v>
      </c>
      <c r="C16021" s="519" t="s">
        <v>44538</v>
      </c>
      <c r="D16021" s="519" t="s">
        <v>44531</v>
      </c>
      <c r="E16021" s="519" t="s">
        <v>44539</v>
      </c>
      <c r="I16021" s="519" t="s">
        <v>36</v>
      </c>
      <c r="J16021" s="650">
        <v>222.96</v>
      </c>
    </row>
    <row r="16022" spans="1:10">
      <c r="A16022" s="519" t="s">
        <v>16068</v>
      </c>
      <c r="B16022" s="519" t="str">
        <f t="shared" si="250"/>
        <v>ELETRODUTO DE FERRO GALVANIZADO,TIPO PESADO,DIAMETRO DE 3",INCLUSIVE CONEXOES E EMENDAS,EXCLUSIVE ABERTURA E FECHAMENTODE RASGO.FORNECIMENTO E ASSENTAMENTO</v>
      </c>
      <c r="C16022" s="519" t="s">
        <v>44538</v>
      </c>
      <c r="D16022" s="519" t="s">
        <v>44531</v>
      </c>
      <c r="E16022" s="519" t="s">
        <v>44539</v>
      </c>
      <c r="I16022" s="519" t="s">
        <v>36</v>
      </c>
      <c r="J16022" s="650">
        <v>221.33</v>
      </c>
    </row>
    <row r="16023" spans="1:10">
      <c r="A16023" s="519" t="s">
        <v>16069</v>
      </c>
      <c r="B16023" s="519" t="str">
        <f t="shared" si="250"/>
        <v>TUBO DE CPVC RIGIDO,DIAMETRO DE 15MM,SOLDAVEL,PARA AGUA QUENTE E FRIA,EXCLUSIVE EMENDA,CONEXOES,ABERTURA E FECHAMENTO DE RASGO.FORNECIMENTO E ASSENTAMENTO</v>
      </c>
      <c r="C16023" s="519" t="s">
        <v>44540</v>
      </c>
      <c r="D16023" s="519" t="s">
        <v>44541</v>
      </c>
      <c r="E16023" s="519" t="s">
        <v>44542</v>
      </c>
      <c r="I16023" s="519" t="s">
        <v>36</v>
      </c>
      <c r="J16023" s="650">
        <v>19.579999999999998</v>
      </c>
    </row>
    <row r="16024" spans="1:10">
      <c r="A16024" s="519" t="s">
        <v>16070</v>
      </c>
      <c r="B16024" s="519" t="str">
        <f t="shared" si="250"/>
        <v>TUBO DE CPVC RIGIDO,DIAMETRO DE 15MM,SOLDAVEL,PARA AGUA QUENTE E FRIA,EXCLUSIVE EMENDA,CONEXOES,ABERTURA E FECHAMENTO DE RASGO.FORNECIMENTO E ASSENTAMENTO</v>
      </c>
      <c r="C16024" s="519" t="s">
        <v>44540</v>
      </c>
      <c r="D16024" s="519" t="s">
        <v>44541</v>
      </c>
      <c r="E16024" s="519" t="s">
        <v>44542</v>
      </c>
      <c r="I16024" s="519" t="s">
        <v>36</v>
      </c>
      <c r="J16024" s="650">
        <v>18.829999999999998</v>
      </c>
    </row>
    <row r="16025" spans="1:10">
      <c r="A16025" s="519" t="s">
        <v>16071</v>
      </c>
      <c r="B16025" s="519" t="str">
        <f t="shared" si="250"/>
        <v>TUBO DE CPVC RIGIDO,DIAMETRO DE 22MM,SOLDAVEL,PARA AGUA QUENTE E FRIA,EXCLUSIVE EMENDA,CONEXOES,ABERTURA E FECHAMENTO DE RASGO.FORNECIMENTO E ASSENTAMENTO</v>
      </c>
      <c r="C16025" s="519" t="s">
        <v>44543</v>
      </c>
      <c r="D16025" s="519" t="s">
        <v>44541</v>
      </c>
      <c r="E16025" s="519" t="s">
        <v>44542</v>
      </c>
      <c r="I16025" s="519" t="s">
        <v>36</v>
      </c>
      <c r="J16025" s="650">
        <v>27.85</v>
      </c>
    </row>
    <row r="16026" spans="1:10">
      <c r="A16026" s="519" t="s">
        <v>16072</v>
      </c>
      <c r="B16026" s="519" t="str">
        <f t="shared" si="250"/>
        <v>TUBO DE CPVC RIGIDO,DIAMETRO DE 22MM,SOLDAVEL,PARA AGUA QUENTE E FRIA,EXCLUSIVE EMENDA,CONEXOES,ABERTURA E FECHAMENTO DE RASGO.FORNECIMENTO E ASSENTAMENTO</v>
      </c>
      <c r="C16026" s="519" t="s">
        <v>44543</v>
      </c>
      <c r="D16026" s="519" t="s">
        <v>44541</v>
      </c>
      <c r="E16026" s="519" t="s">
        <v>44542</v>
      </c>
      <c r="I16026" s="519" t="s">
        <v>36</v>
      </c>
      <c r="J16026" s="650">
        <v>27.03</v>
      </c>
    </row>
    <row r="16027" spans="1:10">
      <c r="A16027" s="519" t="s">
        <v>16073</v>
      </c>
      <c r="B16027" s="519" t="str">
        <f t="shared" si="250"/>
        <v>TUBO DE CPVC RIGIDO,DIAMETRO DE 28MM,SOLDAVEL,PARA AGUA QUENTE E FRIA,EXCLUSIVE EMENDA,CONEXOES,ABERTURA E FECHAMENTO DE RASGO.FORNECIMENTO E ASSENTAMENTO</v>
      </c>
      <c r="C16027" s="519" t="s">
        <v>44544</v>
      </c>
      <c r="D16027" s="519" t="s">
        <v>44541</v>
      </c>
      <c r="E16027" s="519" t="s">
        <v>44542</v>
      </c>
      <c r="I16027" s="519" t="s">
        <v>36</v>
      </c>
      <c r="J16027" s="650">
        <v>43.57</v>
      </c>
    </row>
    <row r="16028" spans="1:10">
      <c r="A16028" s="519" t="s">
        <v>16074</v>
      </c>
      <c r="B16028" s="519" t="str">
        <f t="shared" si="250"/>
        <v>TUBO DE CPVC RIGIDO,DIAMETRO DE 28MM,SOLDAVEL,PARA AGUA QUENTE E FRIA,EXCLUSIVE EMENDA,CONEXOES,ABERTURA E FECHAMENTO DE RASGO.FORNECIMENTO E ASSENTAMENTO</v>
      </c>
      <c r="C16028" s="519" t="s">
        <v>44544</v>
      </c>
      <c r="D16028" s="519" t="s">
        <v>44541</v>
      </c>
      <c r="E16028" s="519" t="s">
        <v>44542</v>
      </c>
      <c r="I16028" s="519" t="s">
        <v>36</v>
      </c>
      <c r="J16028" s="650">
        <v>42.71</v>
      </c>
    </row>
    <row r="16029" spans="1:10">
      <c r="A16029" s="519" t="s">
        <v>16075</v>
      </c>
      <c r="B16029" s="519" t="str">
        <f t="shared" si="250"/>
        <v>TUBO DE PVC RIGIDO,ROSQUEAVEL,PARA AGUA FRIA,COM DIAMETRO DE 1/2",EXCLUSIVE EMENDAS,CONEXOES,ABERTURA E FECHAMENTO DE RASGO.FORNECIMENTO E ASSENTAMENTO</v>
      </c>
      <c r="C16029" s="519" t="s">
        <v>36758</v>
      </c>
      <c r="D16029" s="519" t="s">
        <v>44545</v>
      </c>
      <c r="E16029" s="519" t="s">
        <v>44546</v>
      </c>
      <c r="I16029" s="519" t="s">
        <v>36</v>
      </c>
      <c r="J16029" s="650">
        <v>12.41</v>
      </c>
    </row>
    <row r="16030" spans="1:10">
      <c r="A16030" s="519" t="s">
        <v>16076</v>
      </c>
      <c r="B16030" s="519" t="str">
        <f t="shared" si="250"/>
        <v>TUBO DE PVC RIGIDO,ROSQUEAVEL,PARA AGUA FRIA,COM DIAMETRO DE 1/2",EXCLUSIVE EMENDAS,CONEXOES,ABERTURA E FECHAMENTO DE RASGO.FORNECIMENTO E ASSENTAMENTO</v>
      </c>
      <c r="C16030" s="519" t="s">
        <v>36758</v>
      </c>
      <c r="D16030" s="519" t="s">
        <v>44545</v>
      </c>
      <c r="E16030" s="519" t="s">
        <v>44546</v>
      </c>
      <c r="I16030" s="519" t="s">
        <v>36</v>
      </c>
      <c r="J16030" s="650">
        <v>11.87</v>
      </c>
    </row>
    <row r="16031" spans="1:10">
      <c r="A16031" s="519" t="s">
        <v>16077</v>
      </c>
      <c r="B16031" s="519" t="str">
        <f t="shared" si="250"/>
        <v>TUBO DE PVC RIGIDO,ROSQUEAVEL,PARA AGUA FRIA,COM DIAMETRO DE 3/4",EXCLUSIVE EMENDAS,CONEXOES,ABERTURA E FECHAMENTO DE RASGO.FORNECIMENTO E ASSENTAMENTO</v>
      </c>
      <c r="C16031" s="519" t="s">
        <v>36758</v>
      </c>
      <c r="D16031" s="519" t="s">
        <v>44547</v>
      </c>
      <c r="E16031" s="519" t="s">
        <v>44546</v>
      </c>
      <c r="I16031" s="519" t="s">
        <v>36</v>
      </c>
      <c r="J16031" s="650">
        <v>17.559999999999999</v>
      </c>
    </row>
    <row r="16032" spans="1:10">
      <c r="A16032" s="519" t="s">
        <v>16078</v>
      </c>
      <c r="B16032" s="519" t="str">
        <f t="shared" si="250"/>
        <v>TUBO DE PVC RIGIDO,ROSQUEAVEL,PARA AGUA FRIA,COM DIAMETRO DE 3/4",EXCLUSIVE EMENDAS,CONEXOES,ABERTURA E FECHAMENTO DE RASGO.FORNECIMENTO E ASSENTAMENTO</v>
      </c>
      <c r="C16032" s="519" t="s">
        <v>36758</v>
      </c>
      <c r="D16032" s="519" t="s">
        <v>44547</v>
      </c>
      <c r="E16032" s="519" t="s">
        <v>44546</v>
      </c>
      <c r="I16032" s="519" t="s">
        <v>36</v>
      </c>
      <c r="J16032" s="650">
        <v>16.91</v>
      </c>
    </row>
    <row r="16033" spans="1:10">
      <c r="A16033" s="519" t="s">
        <v>16079</v>
      </c>
      <c r="B16033" s="519" t="str">
        <f t="shared" si="250"/>
        <v>TUBO DE PVC RIGIDO,ROSQUEAVEL,PARA AGUA FRIA,COM DIAMETRO DE 1",EXCLUSIVE EMENDAS,CONEXOES,ABERTURA E FECHAMENTO DE RASGO.FORNECIMENTO E ASSENTAMENTO</v>
      </c>
      <c r="C16033" s="519" t="s">
        <v>36758</v>
      </c>
      <c r="D16033" s="519" t="s">
        <v>44548</v>
      </c>
      <c r="E16033" s="519" t="s">
        <v>44549</v>
      </c>
      <c r="I16033" s="519" t="s">
        <v>36</v>
      </c>
      <c r="J16033" s="650">
        <v>28.64</v>
      </c>
    </row>
    <row r="16034" spans="1:10">
      <c r="A16034" s="519" t="s">
        <v>16080</v>
      </c>
      <c r="B16034" s="519" t="str">
        <f t="shared" si="250"/>
        <v>TUBO DE PVC RIGIDO,ROSQUEAVEL,PARA AGUA FRIA,COM DIAMETRO DE 1",EXCLUSIVE EMENDAS,CONEXOES,ABERTURA E FECHAMENTO DE RASGO.FORNECIMENTO E ASSENTAMENTO</v>
      </c>
      <c r="C16034" s="519" t="s">
        <v>36758</v>
      </c>
      <c r="D16034" s="519" t="s">
        <v>44548</v>
      </c>
      <c r="E16034" s="519" t="s">
        <v>44549</v>
      </c>
      <c r="I16034" s="519" t="s">
        <v>36</v>
      </c>
      <c r="J16034" s="650">
        <v>27.88</v>
      </c>
    </row>
    <row r="16035" spans="1:10">
      <c r="A16035" s="519" t="s">
        <v>16081</v>
      </c>
      <c r="B16035" s="519" t="str">
        <f t="shared" si="250"/>
        <v>TUBO DE PVC RIGIDO,ROSQUEAVEL,PARA AGUA FRIA,COM DIAMETRO DE 1.1/2",EXCLUSIVE EMENDAS,CONEXOES,ABERTURA E FECHAMENTO DERASGO.FORNECIMENTO E ASSENTAMENTO</v>
      </c>
      <c r="C16035" s="519" t="s">
        <v>36758</v>
      </c>
      <c r="D16035" s="519" t="s">
        <v>44550</v>
      </c>
      <c r="E16035" s="519" t="s">
        <v>44551</v>
      </c>
      <c r="I16035" s="519" t="s">
        <v>36</v>
      </c>
      <c r="J16035" s="650">
        <v>46.78</v>
      </c>
    </row>
    <row r="16036" spans="1:10">
      <c r="A16036" s="519" t="s">
        <v>16082</v>
      </c>
      <c r="B16036" s="519" t="str">
        <f t="shared" si="250"/>
        <v>TUBO DE PVC RIGIDO,ROSQUEAVEL,PARA AGUA FRIA,COM DIAMETRO DE 1.1/2",EXCLUSIVE EMENDAS,CONEXOES,ABERTURA E FECHAMENTO DERASGO.FORNECIMENTO E ASSENTAMENTO</v>
      </c>
      <c r="C16036" s="519" t="s">
        <v>36758</v>
      </c>
      <c r="D16036" s="519" t="s">
        <v>44550</v>
      </c>
      <c r="E16036" s="519" t="s">
        <v>44551</v>
      </c>
      <c r="I16036" s="519" t="s">
        <v>36</v>
      </c>
      <c r="J16036" s="650">
        <v>45.8</v>
      </c>
    </row>
    <row r="16037" spans="1:10">
      <c r="A16037" s="519" t="s">
        <v>16083</v>
      </c>
      <c r="B16037" s="519" t="str">
        <f t="shared" si="250"/>
        <v>TUBO DE PVC RIGIDO,ROSQUEAVEL,PARA AGUA FRIA,COM DIAMETRO DE 2",EXCLUSIVE EMENDAS,CONEXOES,ABERTURA E FECHAMENTO DE RASGO.FORNECIMENTO E ASSENTAMENTO</v>
      </c>
      <c r="C16037" s="519" t="s">
        <v>36758</v>
      </c>
      <c r="D16037" s="519" t="s">
        <v>44552</v>
      </c>
      <c r="E16037" s="519" t="s">
        <v>44549</v>
      </c>
      <c r="I16037" s="519" t="s">
        <v>36</v>
      </c>
      <c r="J16037" s="650">
        <v>50.98</v>
      </c>
    </row>
    <row r="16038" spans="1:10">
      <c r="A16038" s="519" t="s">
        <v>16084</v>
      </c>
      <c r="B16038" s="519" t="str">
        <f t="shared" si="250"/>
        <v>TUBO DE PVC RIGIDO,ROSQUEAVEL,PARA AGUA FRIA,COM DIAMETRO DE 2",EXCLUSIVE EMENDAS,CONEXOES,ABERTURA E FECHAMENTO DE RASGO.FORNECIMENTO E ASSENTAMENTO</v>
      </c>
      <c r="C16038" s="519" t="s">
        <v>36758</v>
      </c>
      <c r="D16038" s="519" t="s">
        <v>44552</v>
      </c>
      <c r="E16038" s="519" t="s">
        <v>44549</v>
      </c>
      <c r="I16038" s="519" t="s">
        <v>36</v>
      </c>
      <c r="J16038" s="650">
        <v>49.79</v>
      </c>
    </row>
    <row r="16039" spans="1:10">
      <c r="A16039" s="519" t="s">
        <v>16085</v>
      </c>
      <c r="B16039" s="519" t="str">
        <f t="shared" si="250"/>
        <v>TUBO DE PVC RIGIDO,ROSQUEAVEL,PARA AGUA FRIA,COM DIAMETRO DE 2.1/2",EXCLUSIVE EMENDAS,CONEXOES,ABERTURA E FECHAMENTO DERASGO.FORNECIMENTO E ASSENTAMENTO</v>
      </c>
      <c r="C16039" s="519" t="s">
        <v>36758</v>
      </c>
      <c r="D16039" s="519" t="s">
        <v>44553</v>
      </c>
      <c r="E16039" s="519" t="s">
        <v>44551</v>
      </c>
      <c r="I16039" s="519" t="s">
        <v>36</v>
      </c>
      <c r="J16039" s="650">
        <v>84.93</v>
      </c>
    </row>
    <row r="16040" spans="1:10">
      <c r="A16040" s="519" t="s">
        <v>16086</v>
      </c>
      <c r="B16040" s="519" t="str">
        <f t="shared" si="250"/>
        <v>TUBO DE PVC RIGIDO,ROSQUEAVEL,PARA AGUA FRIA,COM DIAMETRO DE 2.1/2",EXCLUSIVE EMENDAS,CONEXOES,ABERTURA E FECHAMENTO DERASGO.FORNECIMENTO E ASSENTAMENTO</v>
      </c>
      <c r="C16040" s="519" t="s">
        <v>36758</v>
      </c>
      <c r="D16040" s="519" t="s">
        <v>44553</v>
      </c>
      <c r="E16040" s="519" t="s">
        <v>44551</v>
      </c>
      <c r="I16040" s="519" t="s">
        <v>36</v>
      </c>
      <c r="J16040" s="650">
        <v>83.52</v>
      </c>
    </row>
    <row r="16041" spans="1:10">
      <c r="A16041" s="519" t="s">
        <v>16087</v>
      </c>
      <c r="B16041" s="519" t="str">
        <f t="shared" si="250"/>
        <v>TUBO DE PVC RIGIDO,ROSQUEAVEL,PARA AGUA FRIA,COM DIAMETRO DE 3",EXCLUSIVE EMENDAS,CONEXOES,ABERTURA E FECHAMENTO DE RASGO.FORNECIMENTO E ASSENTAMENTO</v>
      </c>
      <c r="C16041" s="519" t="s">
        <v>36758</v>
      </c>
      <c r="D16041" s="519" t="s">
        <v>44554</v>
      </c>
      <c r="E16041" s="519" t="s">
        <v>44549</v>
      </c>
      <c r="I16041" s="519" t="s">
        <v>36</v>
      </c>
      <c r="J16041" s="650">
        <v>106.14</v>
      </c>
    </row>
    <row r="16042" spans="1:10">
      <c r="A16042" s="519" t="s">
        <v>16088</v>
      </c>
      <c r="B16042" s="519" t="str">
        <f t="shared" si="250"/>
        <v>TUBO DE PVC RIGIDO,ROSQUEAVEL,PARA AGUA FRIA,COM DIAMETRO DE 3",EXCLUSIVE EMENDAS,CONEXOES,ABERTURA E FECHAMENTO DE RASGO.FORNECIMENTO E ASSENTAMENTO</v>
      </c>
      <c r="C16042" s="519" t="s">
        <v>36758</v>
      </c>
      <c r="D16042" s="519" t="s">
        <v>44554</v>
      </c>
      <c r="E16042" s="519" t="s">
        <v>44549</v>
      </c>
      <c r="I16042" s="519" t="s">
        <v>36</v>
      </c>
      <c r="J16042" s="650">
        <v>104.51</v>
      </c>
    </row>
    <row r="16043" spans="1:10">
      <c r="A16043" s="519" t="s">
        <v>16089</v>
      </c>
      <c r="B16043" s="519" t="str">
        <f t="shared" si="250"/>
        <v>TUBO DE PVC RIGIDO,ROSQUEAVEL,PARA AGUA FRIA,COM DIAMETRO DE 4",EXCLUSIVE EMENDAS,CONEXOES,ABERTURA E FECHAMENTO DE RASGO.FORNECIMENTO E ASSENTAMENTO</v>
      </c>
      <c r="C16043" s="519" t="s">
        <v>36758</v>
      </c>
      <c r="D16043" s="519" t="s">
        <v>44555</v>
      </c>
      <c r="E16043" s="519" t="s">
        <v>44549</v>
      </c>
      <c r="I16043" s="519" t="s">
        <v>36</v>
      </c>
      <c r="J16043" s="650">
        <v>127.1</v>
      </c>
    </row>
    <row r="16044" spans="1:10">
      <c r="A16044" s="519" t="s">
        <v>16090</v>
      </c>
      <c r="B16044" s="519" t="str">
        <f t="shared" si="250"/>
        <v>TUBO DE PVC RIGIDO,ROSQUEAVEL,PARA AGUA FRIA,COM DIAMETRO DE 4",EXCLUSIVE EMENDAS,CONEXOES,ABERTURA E FECHAMENTO DE RASGO.FORNECIMENTO E ASSENTAMENTO</v>
      </c>
      <c r="C16044" s="519" t="s">
        <v>36758</v>
      </c>
      <c r="D16044" s="519" t="s">
        <v>44555</v>
      </c>
      <c r="E16044" s="519" t="s">
        <v>44549</v>
      </c>
      <c r="I16044" s="519" t="s">
        <v>36</v>
      </c>
      <c r="J16044" s="650">
        <v>125.21</v>
      </c>
    </row>
    <row r="16045" spans="1:10">
      <c r="A16045" s="519" t="s">
        <v>16091</v>
      </c>
      <c r="B16045" s="519" t="str">
        <f t="shared" si="250"/>
        <v>TUBO DE PVC RIGIDO,ROSQUEAVEL,PARA AGUA FRIA,COM DIAMETRO DE 1/2",INCLUSIVE CONEXOES E EMENDAS,EXCLUSIVE ABERTURA E FECHAMENTO DE RASGO.FORNECIMENTO E ASSENTAMENTO</v>
      </c>
      <c r="C16045" s="519" t="s">
        <v>36758</v>
      </c>
      <c r="D16045" s="519" t="s">
        <v>44556</v>
      </c>
      <c r="E16045" s="519" t="s">
        <v>44557</v>
      </c>
      <c r="I16045" s="519" t="s">
        <v>36</v>
      </c>
      <c r="J16045" s="650">
        <v>13.25</v>
      </c>
    </row>
    <row r="16046" spans="1:10">
      <c r="A16046" s="519" t="s">
        <v>16092</v>
      </c>
      <c r="B16046" s="519" t="str">
        <f t="shared" si="250"/>
        <v>TUBO DE PVC RIGIDO,ROSQUEAVEL,PARA AGUA FRIA,COM DIAMETRO DE 1/2",INCLUSIVE CONEXOES E EMENDAS,EXCLUSIVE ABERTURA E FECHAMENTO DE RASGO.FORNECIMENTO E ASSENTAMENTO</v>
      </c>
      <c r="C16046" s="519" t="s">
        <v>36758</v>
      </c>
      <c r="D16046" s="519" t="s">
        <v>44556</v>
      </c>
      <c r="E16046" s="519" t="s">
        <v>44557</v>
      </c>
      <c r="I16046" s="519" t="s">
        <v>36</v>
      </c>
      <c r="J16046" s="650">
        <v>12.71</v>
      </c>
    </row>
    <row r="16047" spans="1:10">
      <c r="A16047" s="519" t="s">
        <v>16093</v>
      </c>
      <c r="B16047" s="519" t="str">
        <f t="shared" si="250"/>
        <v>TUBO DE PVC RIGIDO,ROSQUEAVEL,PARA AGUA FRIA,COM DIAMETRO DE 3/4",INCLUSIVE CONEXOES E EMENDAS,EXCLUSIVE ABERTURA E FECHAMENTO DE RASGO.FORNECIMENTO E ASSENTAMENTO</v>
      </c>
      <c r="C16047" s="519" t="s">
        <v>36758</v>
      </c>
      <c r="D16047" s="519" t="s">
        <v>44558</v>
      </c>
      <c r="E16047" s="519" t="s">
        <v>44557</v>
      </c>
      <c r="I16047" s="519" t="s">
        <v>36</v>
      </c>
      <c r="J16047" s="650">
        <v>18.829999999999998</v>
      </c>
    </row>
    <row r="16048" spans="1:10">
      <c r="A16048" s="519" t="s">
        <v>16094</v>
      </c>
      <c r="B16048" s="519" t="str">
        <f t="shared" si="250"/>
        <v>TUBO DE PVC RIGIDO,ROSQUEAVEL,PARA AGUA FRIA,COM DIAMETRO DE 3/4",INCLUSIVE CONEXOES E EMENDAS,EXCLUSIVE ABERTURA E FECHAMENTO DE RASGO.FORNECIMENTO E ASSENTAMENTO</v>
      </c>
      <c r="C16048" s="519" t="s">
        <v>36758</v>
      </c>
      <c r="D16048" s="519" t="s">
        <v>44558</v>
      </c>
      <c r="E16048" s="519" t="s">
        <v>44557</v>
      </c>
      <c r="I16048" s="519" t="s">
        <v>36</v>
      </c>
      <c r="J16048" s="650">
        <v>18.18</v>
      </c>
    </row>
    <row r="16049" spans="1:10">
      <c r="A16049" s="519" t="s">
        <v>16095</v>
      </c>
      <c r="B16049" s="519" t="str">
        <f t="shared" si="250"/>
        <v>TUBO DE PVC RIGIDO,ROSQUEAVEL,PARA AGUA FRIA,COM DIAMETRO DE 1",INCLUSIVE CONEXOES E EMENDAS,EXCLUSIVE ABERTURA E FECHAMENTO DE RASGO.FORNECIMENTO E ASSENTAMENTO</v>
      </c>
      <c r="C16049" s="519" t="s">
        <v>36758</v>
      </c>
      <c r="D16049" s="519" t="s">
        <v>44559</v>
      </c>
      <c r="E16049" s="519" t="s">
        <v>44560</v>
      </c>
      <c r="I16049" s="519" t="s">
        <v>36</v>
      </c>
      <c r="J16049" s="650">
        <v>30.94</v>
      </c>
    </row>
    <row r="16050" spans="1:10">
      <c r="A16050" s="519" t="s">
        <v>16096</v>
      </c>
      <c r="B16050" s="519" t="str">
        <f t="shared" si="250"/>
        <v>TUBO DE PVC RIGIDO,ROSQUEAVEL,PARA AGUA FRIA,COM DIAMETRO DE 1",INCLUSIVE CONEXOES E EMENDAS,EXCLUSIVE ABERTURA E FECHAMENTO DE RASGO.FORNECIMENTO E ASSENTAMENTO</v>
      </c>
      <c r="C16050" s="519" t="s">
        <v>36758</v>
      </c>
      <c r="D16050" s="519" t="s">
        <v>44559</v>
      </c>
      <c r="E16050" s="519" t="s">
        <v>44560</v>
      </c>
      <c r="I16050" s="519" t="s">
        <v>36</v>
      </c>
      <c r="J16050" s="650">
        <v>30.18</v>
      </c>
    </row>
    <row r="16051" spans="1:10">
      <c r="A16051" s="519" t="s">
        <v>16097</v>
      </c>
      <c r="B16051" s="519" t="str">
        <f t="shared" si="250"/>
        <v>TUBO DE PVC RIGIDO,ROSQUEAVEL,PARA AGUA FRIA,COM DIAMETRO DE 1.1/4",INCLUSIVE CONEXOES E EMENDAS,EXCLUSIVE ABERTURA E FECHAMENTO DE RASGO.FORNECIMENTO E ASSENTAMENTO</v>
      </c>
      <c r="C16051" s="519" t="s">
        <v>36758</v>
      </c>
      <c r="D16051" s="519" t="s">
        <v>44561</v>
      </c>
      <c r="E16051" s="519" t="s">
        <v>44562</v>
      </c>
      <c r="I16051" s="519" t="s">
        <v>36</v>
      </c>
      <c r="J16051" s="650">
        <v>42.82</v>
      </c>
    </row>
    <row r="16052" spans="1:10">
      <c r="A16052" s="519" t="s">
        <v>16098</v>
      </c>
      <c r="B16052" s="519" t="str">
        <f t="shared" si="250"/>
        <v>TUBO DE PVC RIGIDO,ROSQUEAVEL,PARA AGUA FRIA,COM DIAMETRO DE 1.1/4",INCLUSIVE CONEXOES E EMENDAS,EXCLUSIVE ABERTURA E FECHAMENTO DE RASGO.FORNECIMENTO E ASSENTAMENTO</v>
      </c>
      <c r="C16052" s="519" t="s">
        <v>36758</v>
      </c>
      <c r="D16052" s="519" t="s">
        <v>44561</v>
      </c>
      <c r="E16052" s="519" t="s">
        <v>44562</v>
      </c>
      <c r="I16052" s="519" t="s">
        <v>36</v>
      </c>
      <c r="J16052" s="650">
        <v>41.95</v>
      </c>
    </row>
    <row r="16053" spans="1:10">
      <c r="A16053" s="519" t="s">
        <v>16099</v>
      </c>
      <c r="B16053" s="519" t="str">
        <f t="shared" si="250"/>
        <v>TUBO DE PVC RIGIDO,ROSQUEAVEL,PARA AGUA FRIA,COM DIAMETRO DE 1.1/2",INCLUSIVE CONEXOES E EMENDAS,EXCLUSIVE ABERTURA E FECHAMENTO DE RASGO.FORNECIMENTO E ASSENTAMENTO</v>
      </c>
      <c r="C16053" s="519" t="s">
        <v>36758</v>
      </c>
      <c r="D16053" s="519" t="s">
        <v>44563</v>
      </c>
      <c r="E16053" s="519" t="s">
        <v>44562</v>
      </c>
      <c r="I16053" s="519" t="s">
        <v>36</v>
      </c>
      <c r="J16053" s="650">
        <v>50.72</v>
      </c>
    </row>
    <row r="16054" spans="1:10">
      <c r="A16054" s="519" t="s">
        <v>16100</v>
      </c>
      <c r="B16054" s="519" t="str">
        <f t="shared" si="250"/>
        <v>TUBO DE PVC RIGIDO,ROSQUEAVEL,PARA AGUA FRIA,COM DIAMETRO DE 1.1/2",INCLUSIVE CONEXOES E EMENDAS,EXCLUSIVE ABERTURA E FECHAMENTO DE RASGO.FORNECIMENTO E ASSENTAMENTO</v>
      </c>
      <c r="C16054" s="519" t="s">
        <v>36758</v>
      </c>
      <c r="D16054" s="519" t="s">
        <v>44563</v>
      </c>
      <c r="E16054" s="519" t="s">
        <v>44562</v>
      </c>
      <c r="I16054" s="519" t="s">
        <v>36</v>
      </c>
      <c r="J16054" s="650">
        <v>49.75</v>
      </c>
    </row>
    <row r="16055" spans="1:10">
      <c r="A16055" s="519" t="s">
        <v>16101</v>
      </c>
      <c r="B16055" s="519" t="str">
        <f t="shared" si="250"/>
        <v>TUBO DE PVC RIGIDO,ROSQUEAVEL,PARA AGUA FRIA,COM DIAMETRO DE 2",INCLUSIVE CONEXOES E EMENDAS,EXCLUSIVE ABERTURA E FECHAMENTO DE RASGO.FORNECIMENTO E ASSENTAMENTO</v>
      </c>
      <c r="C16055" s="519" t="s">
        <v>36758</v>
      </c>
      <c r="D16055" s="519" t="s">
        <v>44564</v>
      </c>
      <c r="E16055" s="519" t="s">
        <v>44560</v>
      </c>
      <c r="I16055" s="519" t="s">
        <v>36</v>
      </c>
      <c r="J16055" s="650">
        <v>55.19</v>
      </c>
    </row>
    <row r="16056" spans="1:10">
      <c r="A16056" s="519" t="s">
        <v>16102</v>
      </c>
      <c r="B16056" s="519" t="str">
        <f t="shared" si="250"/>
        <v>TUBO DE PVC RIGIDO,ROSQUEAVEL,PARA AGUA FRIA,COM DIAMETRO DE 2",INCLUSIVE CONEXOES E EMENDAS,EXCLUSIVE ABERTURA E FECHAMENTO DE RASGO.FORNECIMENTO E ASSENTAMENTO</v>
      </c>
      <c r="C16056" s="519" t="s">
        <v>36758</v>
      </c>
      <c r="D16056" s="519" t="s">
        <v>44564</v>
      </c>
      <c r="E16056" s="519" t="s">
        <v>44560</v>
      </c>
      <c r="I16056" s="519" t="s">
        <v>36</v>
      </c>
      <c r="J16056" s="650">
        <v>53.99</v>
      </c>
    </row>
    <row r="16057" spans="1:10">
      <c r="A16057" s="519" t="s">
        <v>16103</v>
      </c>
      <c r="B16057" s="519" t="str">
        <f t="shared" si="250"/>
        <v>TUBO DE PVC RIGIDO,ROSQUEAVEL,PARA AGUA FRIA,COM DIAMETRO DE 2.1/2",INCLUSIVE CONEXOES E EMENDAS,EXCLUSIVE ABERTURA E FECHAMENTO DE RASGO.FORNECIMENTO E ASSENTAMENTO</v>
      </c>
      <c r="C16057" s="519" t="s">
        <v>36758</v>
      </c>
      <c r="D16057" s="519" t="s">
        <v>44565</v>
      </c>
      <c r="E16057" s="519" t="s">
        <v>44562</v>
      </c>
      <c r="I16057" s="519" t="s">
        <v>36</v>
      </c>
      <c r="J16057" s="650">
        <v>92.37</v>
      </c>
    </row>
    <row r="16058" spans="1:10">
      <c r="A16058" s="519" t="s">
        <v>16104</v>
      </c>
      <c r="B16058" s="519" t="str">
        <f t="shared" si="250"/>
        <v>TUBO DE PVC RIGIDO,ROSQUEAVEL,PARA AGUA FRIA,COM DIAMETRO DE 2.1/2",INCLUSIVE CONEXOES E EMENDAS,EXCLUSIVE ABERTURA E FECHAMENTO DE RASGO.FORNECIMENTO E ASSENTAMENTO</v>
      </c>
      <c r="C16058" s="519" t="s">
        <v>36758</v>
      </c>
      <c r="D16058" s="519" t="s">
        <v>44565</v>
      </c>
      <c r="E16058" s="519" t="s">
        <v>44562</v>
      </c>
      <c r="I16058" s="519" t="s">
        <v>36</v>
      </c>
      <c r="J16058" s="650">
        <v>90.96</v>
      </c>
    </row>
    <row r="16059" spans="1:10">
      <c r="A16059" s="519" t="s">
        <v>16105</v>
      </c>
      <c r="B16059" s="519" t="str">
        <f t="shared" si="250"/>
        <v>TUBO DE PVC RIGIDO,ROSQUEAVEL,PARA AGUA FRIA,COM DIAMETRO DE 3",INCLUSIVE CONEXOES E EMENDAS,EXCLUSIVE ABERTURA E FECHAMENTO DE RASGO.FORNECIMENTO E ASSENTAMENTO</v>
      </c>
      <c r="C16059" s="519" t="s">
        <v>36758</v>
      </c>
      <c r="D16059" s="519" t="s">
        <v>44566</v>
      </c>
      <c r="E16059" s="519" t="s">
        <v>44560</v>
      </c>
      <c r="I16059" s="519" t="s">
        <v>36</v>
      </c>
      <c r="J16059" s="650">
        <v>115.53</v>
      </c>
    </row>
    <row r="16060" spans="1:10">
      <c r="A16060" s="519" t="s">
        <v>16106</v>
      </c>
      <c r="B16060" s="519" t="str">
        <f t="shared" si="250"/>
        <v>TUBO DE PVC RIGIDO,ROSQUEAVEL,PARA AGUA FRIA,COM DIAMETRO DE 3",INCLUSIVE CONEXOES E EMENDAS,EXCLUSIVE ABERTURA E FECHAMENTO DE RASGO.FORNECIMENTO E ASSENTAMENTO</v>
      </c>
      <c r="C16060" s="519" t="s">
        <v>36758</v>
      </c>
      <c r="D16060" s="519" t="s">
        <v>44566</v>
      </c>
      <c r="E16060" s="519" t="s">
        <v>44560</v>
      </c>
      <c r="I16060" s="519" t="s">
        <v>36</v>
      </c>
      <c r="J16060" s="650">
        <v>113.91</v>
      </c>
    </row>
    <row r="16061" spans="1:10">
      <c r="A16061" s="519" t="s">
        <v>16107</v>
      </c>
      <c r="B16061" s="519" t="str">
        <f t="shared" si="250"/>
        <v>TUBO DE PVC RIGIDO,ROSQUEAVEL,PARA AGUA FRIA,COM DIAMETRO DE 4",INCLUSIVE CONEXOES E EMENDAS,EXCLUSIVE ABERTURA E FECHAMENTO DE RASGO.FORNECIMENTO E ASSENTAMENTO</v>
      </c>
      <c r="C16061" s="519" t="s">
        <v>36758</v>
      </c>
      <c r="D16061" s="519" t="s">
        <v>44567</v>
      </c>
      <c r="E16061" s="519" t="s">
        <v>44560</v>
      </c>
      <c r="I16061" s="519" t="s">
        <v>36</v>
      </c>
      <c r="J16061" s="650">
        <v>138.38999999999999</v>
      </c>
    </row>
    <row r="16062" spans="1:10">
      <c r="A16062" s="519" t="s">
        <v>16108</v>
      </c>
      <c r="B16062" s="519" t="str">
        <f t="shared" si="250"/>
        <v>TUBO DE PVC RIGIDO,ROSQUEAVEL,PARA AGUA FRIA,COM DIAMETRO DE 4",INCLUSIVE CONEXOES E EMENDAS,EXCLUSIVE ABERTURA E FECHAMENTO DE RASGO.FORNECIMENTO E ASSENTAMENTO</v>
      </c>
      <c r="C16062" s="519" t="s">
        <v>36758</v>
      </c>
      <c r="D16062" s="519" t="s">
        <v>44567</v>
      </c>
      <c r="E16062" s="519" t="s">
        <v>44560</v>
      </c>
      <c r="I16062" s="519" t="s">
        <v>36</v>
      </c>
      <c r="J16062" s="650">
        <v>136.5</v>
      </c>
    </row>
    <row r="16063" spans="1:10">
      <c r="A16063" s="519" t="s">
        <v>16109</v>
      </c>
      <c r="B16063" s="519" t="str">
        <f t="shared" si="250"/>
        <v>TUBO DE PVC RIGIDO DE 20MM,SOLDAVEL,EXCLUSIVE CONEXOES,EMENDAS,ABERTURA E FECHAMENTO DE RASGO.FORNECIMENTO E ASSENTAMENTO</v>
      </c>
      <c r="C16063" s="519" t="s">
        <v>44568</v>
      </c>
      <c r="D16063" s="519" t="s">
        <v>44569</v>
      </c>
      <c r="E16063" s="519" t="s">
        <v>32884</v>
      </c>
      <c r="I16063" s="519" t="s">
        <v>36</v>
      </c>
      <c r="J16063" s="650">
        <v>9.8000000000000007</v>
      </c>
    </row>
    <row r="16064" spans="1:10">
      <c r="A16064" s="519" t="s">
        <v>16110</v>
      </c>
      <c r="B16064" s="519" t="str">
        <f t="shared" si="250"/>
        <v>TUBO DE PVC RIGIDO DE 20MM,SOLDAVEL,EXCLUSIVE CONEXOES,EMENDAS,ABERTURA E FECHAMENTO DE RASGO.FORNECIMENTO E ASSENTAMENTO</v>
      </c>
      <c r="C16064" s="519" t="s">
        <v>44568</v>
      </c>
      <c r="D16064" s="519" t="s">
        <v>44569</v>
      </c>
      <c r="E16064" s="519" t="s">
        <v>32884</v>
      </c>
      <c r="I16064" s="519" t="s">
        <v>36</v>
      </c>
      <c r="J16064" s="650">
        <v>9.0399999999999991</v>
      </c>
    </row>
    <row r="16065" spans="1:10">
      <c r="A16065" s="519" t="s">
        <v>16111</v>
      </c>
      <c r="B16065" s="519" t="str">
        <f t="shared" si="250"/>
        <v>TUBO DE PVC RIGIDO DE 25MM,SOLDAVEL,EXCLUSIVE CONEXOES,EMENDAS,ABERTURA E FECHAMENTO DE RASGO.FORNECIMENTO E ASSENTAMENTO</v>
      </c>
      <c r="C16065" s="519" t="s">
        <v>44570</v>
      </c>
      <c r="D16065" s="519" t="s">
        <v>44569</v>
      </c>
      <c r="E16065" s="519" t="s">
        <v>32884</v>
      </c>
      <c r="I16065" s="519" t="s">
        <v>36</v>
      </c>
      <c r="J16065" s="650">
        <v>10.82</v>
      </c>
    </row>
    <row r="16066" spans="1:10">
      <c r="A16066" s="519" t="s">
        <v>16112</v>
      </c>
      <c r="B16066" s="519" t="str">
        <f t="shared" si="250"/>
        <v>TUBO DE PVC RIGIDO DE 25MM,SOLDAVEL,EXCLUSIVE CONEXOES,EMENDAS,ABERTURA E FECHAMENTO DE RASGO.FORNECIMENTO E ASSENTAMENTO</v>
      </c>
      <c r="C16066" s="519" t="s">
        <v>44570</v>
      </c>
      <c r="D16066" s="519" t="s">
        <v>44569</v>
      </c>
      <c r="E16066" s="519" t="s">
        <v>32884</v>
      </c>
      <c r="I16066" s="519" t="s">
        <v>36</v>
      </c>
      <c r="J16066" s="650">
        <v>10</v>
      </c>
    </row>
    <row r="16067" spans="1:10">
      <c r="A16067" s="519" t="s">
        <v>16113</v>
      </c>
      <c r="B16067" s="519" t="str">
        <f t="shared" si="250"/>
        <v>TUBO DE PVC RIGIDO DE 32MM,SOLDAVEL,EXCLUSIVE CONEXOES,EMENDAS,ABERTURA E FECHAMENTO DE RASGO.FORNECIMENTO E ASSENTAMENTO</v>
      </c>
      <c r="C16067" s="519" t="s">
        <v>44571</v>
      </c>
      <c r="D16067" s="519" t="s">
        <v>44569</v>
      </c>
      <c r="E16067" s="519" t="s">
        <v>32884</v>
      </c>
      <c r="I16067" s="519" t="s">
        <v>36</v>
      </c>
      <c r="J16067" s="650">
        <v>17.440000000000001</v>
      </c>
    </row>
    <row r="16068" spans="1:10">
      <c r="A16068" s="519" t="s">
        <v>16114</v>
      </c>
      <c r="B16068" s="519" t="str">
        <f t="shared" si="250"/>
        <v>TUBO DE PVC RIGIDO DE 32MM,SOLDAVEL,EXCLUSIVE CONEXOES,EMENDAS,ABERTURA E FECHAMENTO DE RASGO.FORNECIMENTO E ASSENTAMENTO</v>
      </c>
      <c r="C16068" s="519" t="s">
        <v>44571</v>
      </c>
      <c r="D16068" s="519" t="s">
        <v>44569</v>
      </c>
      <c r="E16068" s="519" t="s">
        <v>32884</v>
      </c>
      <c r="I16068" s="519" t="s">
        <v>36</v>
      </c>
      <c r="J16068" s="650">
        <v>16.57</v>
      </c>
    </row>
    <row r="16069" spans="1:10">
      <c r="A16069" s="519" t="s">
        <v>16115</v>
      </c>
      <c r="B16069" s="519" t="str">
        <f t="shared" si="250"/>
        <v>TUBO DE PVC RIGIDO DE 40MM,SOLDAVEL,EXCLUSIVE CONEXOES,EMENDAS,ABERTURA E FECHAMENTO DE RASGO.FORNECIMENTO E ASSENTAMENTO</v>
      </c>
      <c r="C16069" s="519" t="s">
        <v>44572</v>
      </c>
      <c r="D16069" s="519" t="s">
        <v>44569</v>
      </c>
      <c r="E16069" s="519" t="s">
        <v>32884</v>
      </c>
      <c r="I16069" s="519" t="s">
        <v>36</v>
      </c>
      <c r="J16069" s="650">
        <v>23.67</v>
      </c>
    </row>
    <row r="16070" spans="1:10">
      <c r="A16070" s="519" t="s">
        <v>16116</v>
      </c>
      <c r="B16070" s="519" t="str">
        <f t="shared" si="250"/>
        <v>TUBO DE PVC RIGIDO DE 40MM,SOLDAVEL,EXCLUSIVE CONEXOES,EMENDAS,ABERTURA E FECHAMENTO DE RASGO.FORNECIMENTO E ASSENTAMENTO</v>
      </c>
      <c r="C16070" s="519" t="s">
        <v>44572</v>
      </c>
      <c r="D16070" s="519" t="s">
        <v>44569</v>
      </c>
      <c r="E16070" s="519" t="s">
        <v>32884</v>
      </c>
      <c r="I16070" s="519" t="s">
        <v>36</v>
      </c>
      <c r="J16070" s="650">
        <v>22.7</v>
      </c>
    </row>
    <row r="16071" spans="1:10">
      <c r="A16071" s="519" t="s">
        <v>16117</v>
      </c>
      <c r="B16071" s="519" t="str">
        <f t="shared" si="250"/>
        <v>TUBO DE PVC RIGIDO DE 50MM,SOLDAVEL,EXCLUSIVE CONEXOES,EMENDAS,ABERTURA E FECHAMENTO DE RASGO.FORNECIMENTO E ASSENTAMENTO</v>
      </c>
      <c r="C16071" s="519" t="s">
        <v>44573</v>
      </c>
      <c r="D16071" s="519" t="s">
        <v>44569</v>
      </c>
      <c r="E16071" s="519" t="s">
        <v>32884</v>
      </c>
      <c r="I16071" s="519" t="s">
        <v>36</v>
      </c>
      <c r="J16071" s="650">
        <v>26.41</v>
      </c>
    </row>
    <row r="16072" spans="1:10">
      <c r="A16072" s="519" t="s">
        <v>16118</v>
      </c>
      <c r="B16072" s="519" t="str">
        <f t="shared" ref="B16072:B16135" si="251">C16072&amp;D16072&amp;E16072&amp;F16072&amp;G16072&amp;H16072</f>
        <v>TUBO DE PVC RIGIDO DE 50MM,SOLDAVEL,EXCLUSIVE CONEXOES,EMENDAS,ABERTURA E FECHAMENTO DE RASGO.FORNECIMENTO E ASSENTAMENTO</v>
      </c>
      <c r="C16072" s="519" t="s">
        <v>44573</v>
      </c>
      <c r="D16072" s="519" t="s">
        <v>44569</v>
      </c>
      <c r="E16072" s="519" t="s">
        <v>32884</v>
      </c>
      <c r="I16072" s="519" t="s">
        <v>36</v>
      </c>
      <c r="J16072" s="650">
        <v>25.22</v>
      </c>
    </row>
    <row r="16073" spans="1:10">
      <c r="A16073" s="519" t="s">
        <v>16119</v>
      </c>
      <c r="B16073" s="519" t="str">
        <f t="shared" si="251"/>
        <v>TUBO DE PVC RIGIDO DE 60MM,SOLDAVEL,EXCLUSIVE CONEXOES,EMENDAS,ABERTURA E FECHAMENTO DE RASGO.FORNECIMENTO E ASSENTAMENTO</v>
      </c>
      <c r="C16073" s="519" t="s">
        <v>44574</v>
      </c>
      <c r="D16073" s="519" t="s">
        <v>44569</v>
      </c>
      <c r="E16073" s="519" t="s">
        <v>32884</v>
      </c>
      <c r="I16073" s="519" t="s">
        <v>36</v>
      </c>
      <c r="J16073" s="650">
        <v>39.57</v>
      </c>
    </row>
    <row r="16074" spans="1:10">
      <c r="A16074" s="519" t="s">
        <v>16120</v>
      </c>
      <c r="B16074" s="519" t="str">
        <f t="shared" si="251"/>
        <v>TUBO DE PVC RIGIDO DE 60MM,SOLDAVEL,EXCLUSIVE CONEXOES,EMENDAS,ABERTURA E FECHAMENTO DE RASGO.FORNECIMENTO E ASSENTAMENTO</v>
      </c>
      <c r="C16074" s="519" t="s">
        <v>44574</v>
      </c>
      <c r="D16074" s="519" t="s">
        <v>44569</v>
      </c>
      <c r="E16074" s="519" t="s">
        <v>32884</v>
      </c>
      <c r="I16074" s="519" t="s">
        <v>36</v>
      </c>
      <c r="J16074" s="650">
        <v>38.159999999999997</v>
      </c>
    </row>
    <row r="16075" spans="1:10">
      <c r="A16075" s="519" t="s">
        <v>16121</v>
      </c>
      <c r="B16075" s="519" t="str">
        <f t="shared" si="251"/>
        <v>TUBO DE PVC RIGIDO DE 75MM,SOLDAVEL,EXCLUSIVE CONEXOES,EMENDAS,ABERTURA E FECHAMENTO DE RASGO.FORNECIMENTO E ASSENTAMENTO</v>
      </c>
      <c r="C16075" s="519" t="s">
        <v>44575</v>
      </c>
      <c r="D16075" s="519" t="s">
        <v>44569</v>
      </c>
      <c r="E16075" s="519" t="s">
        <v>32884</v>
      </c>
      <c r="I16075" s="519" t="s">
        <v>36</v>
      </c>
      <c r="J16075" s="650">
        <v>61.15</v>
      </c>
    </row>
    <row r="16076" spans="1:10">
      <c r="A16076" s="519" t="s">
        <v>16122</v>
      </c>
      <c r="B16076" s="519" t="str">
        <f t="shared" si="251"/>
        <v>TUBO DE PVC RIGIDO DE 75MM,SOLDAVEL,EXCLUSIVE CONEXOES,EMENDAS,ABERTURA E FECHAMENTO DE RASGO.FORNECIMENTO E ASSENTAMENTO</v>
      </c>
      <c r="C16076" s="519" t="s">
        <v>44575</v>
      </c>
      <c r="D16076" s="519" t="s">
        <v>44569</v>
      </c>
      <c r="E16076" s="519" t="s">
        <v>32884</v>
      </c>
      <c r="I16076" s="519" t="s">
        <v>36</v>
      </c>
      <c r="J16076" s="650">
        <v>59.53</v>
      </c>
    </row>
    <row r="16077" spans="1:10">
      <c r="A16077" s="519" t="s">
        <v>16123</v>
      </c>
      <c r="B16077" s="519" t="str">
        <f t="shared" si="251"/>
        <v>TUBO DE PVC RIGIDO DE 85MM,SOLDAVEL,EXCLUSIVE CONEXOES,EMENDAS,ABERTURA E FECHAMENTO DE RASGO.FORNECIMENTO E ASSENTAMENTO</v>
      </c>
      <c r="C16077" s="519" t="s">
        <v>44576</v>
      </c>
      <c r="D16077" s="519" t="s">
        <v>44569</v>
      </c>
      <c r="E16077" s="519" t="s">
        <v>32884</v>
      </c>
      <c r="I16077" s="519" t="s">
        <v>36</v>
      </c>
      <c r="J16077" s="650">
        <v>78.69</v>
      </c>
    </row>
    <row r="16078" spans="1:10">
      <c r="A16078" s="519" t="s">
        <v>16124</v>
      </c>
      <c r="B16078" s="519" t="str">
        <f t="shared" si="251"/>
        <v>TUBO DE PVC RIGIDO DE 85MM,SOLDAVEL,EXCLUSIVE CONEXOES,EMENDAS,ABERTURA E FECHAMENTO DE RASGO.FORNECIMENTO E ASSENTAMENTO</v>
      </c>
      <c r="C16078" s="519" t="s">
        <v>44576</v>
      </c>
      <c r="D16078" s="519" t="s">
        <v>44569</v>
      </c>
      <c r="E16078" s="519" t="s">
        <v>32884</v>
      </c>
      <c r="I16078" s="519" t="s">
        <v>36</v>
      </c>
      <c r="J16078" s="650">
        <v>76.8</v>
      </c>
    </row>
    <row r="16079" spans="1:10">
      <c r="A16079" s="519" t="s">
        <v>16125</v>
      </c>
      <c r="B16079" s="519" t="str">
        <f t="shared" si="251"/>
        <v>TUBO DE PVC RIGIDO DE 110MM,SOLDAVEL,EXCLUSIVE CONEXOES,EMENDAS,ABERTURA E FECHAMENTO DE RASGO.FORNECIMENTO E ASSENTAMENTO</v>
      </c>
      <c r="C16079" s="519" t="s">
        <v>44577</v>
      </c>
      <c r="D16079" s="519" t="s">
        <v>44578</v>
      </c>
      <c r="E16079" s="519" t="s">
        <v>33272</v>
      </c>
      <c r="I16079" s="519" t="s">
        <v>36</v>
      </c>
      <c r="J16079" s="650">
        <v>122</v>
      </c>
    </row>
    <row r="16080" spans="1:10">
      <c r="A16080" s="519" t="s">
        <v>16126</v>
      </c>
      <c r="B16080" s="519" t="str">
        <f t="shared" si="251"/>
        <v>TUBO DE PVC RIGIDO DE 110MM,SOLDAVEL,EXCLUSIVE CONEXOES,EMENDAS,ABERTURA E FECHAMENTO DE RASGO.FORNECIMENTO E ASSENTAMENTO</v>
      </c>
      <c r="C16080" s="519" t="s">
        <v>44577</v>
      </c>
      <c r="D16080" s="519" t="s">
        <v>44578</v>
      </c>
      <c r="E16080" s="519" t="s">
        <v>33272</v>
      </c>
      <c r="I16080" s="519" t="s">
        <v>36</v>
      </c>
      <c r="J16080" s="650">
        <v>119.83</v>
      </c>
    </row>
    <row r="16081" spans="1:10">
      <c r="A16081" s="519" t="s">
        <v>16127</v>
      </c>
      <c r="B16081" s="519" t="str">
        <f t="shared" si="251"/>
        <v>TUBO DE PVC RIGIDO DE 20MM,SOLDAVEL,INCLUSIVE CONEXOES E EMENDAS,EXCLUSIVE ABERTURA E FECHAMENTO DE RASGO.FORNECIMENTO E ASSENTAMENTO</v>
      </c>
      <c r="C16081" s="519" t="s">
        <v>44579</v>
      </c>
      <c r="D16081" s="519" t="s">
        <v>44580</v>
      </c>
      <c r="E16081" s="519" t="s">
        <v>33741</v>
      </c>
      <c r="I16081" s="519" t="s">
        <v>36</v>
      </c>
      <c r="J16081" s="650">
        <v>10.220000000000001</v>
      </c>
    </row>
    <row r="16082" spans="1:10">
      <c r="A16082" s="519" t="s">
        <v>16128</v>
      </c>
      <c r="B16082" s="519" t="str">
        <f t="shared" si="251"/>
        <v>TUBO DE PVC RIGIDO DE 20MM,SOLDAVEL,INCLUSIVE CONEXOES E EMENDAS,EXCLUSIVE ABERTURA E FECHAMENTO DE RASGO.FORNECIMENTO E ASSENTAMENTO</v>
      </c>
      <c r="C16082" s="519" t="s">
        <v>44579</v>
      </c>
      <c r="D16082" s="519" t="s">
        <v>44580</v>
      </c>
      <c r="E16082" s="519" t="s">
        <v>33741</v>
      </c>
      <c r="I16082" s="519" t="s">
        <v>36</v>
      </c>
      <c r="J16082" s="650">
        <v>9.4600000000000009</v>
      </c>
    </row>
    <row r="16083" spans="1:10">
      <c r="A16083" s="519" t="s">
        <v>16129</v>
      </c>
      <c r="B16083" s="519" t="str">
        <f t="shared" si="251"/>
        <v>TUBO DE PVC RIGIDO DE 25MM,SOLDAVEL,INCLUSIVE CONEXOES E EMENDAS,EXCLUSIVE ABERTURA E FECHAMENTO DE RASGO.FORNECIMENTO E ASSENTAMENTO</v>
      </c>
      <c r="C16083" s="519" t="s">
        <v>44581</v>
      </c>
      <c r="D16083" s="519" t="s">
        <v>44580</v>
      </c>
      <c r="E16083" s="519" t="s">
        <v>33741</v>
      </c>
      <c r="I16083" s="519" t="s">
        <v>36</v>
      </c>
      <c r="J16083" s="650">
        <v>11.29</v>
      </c>
    </row>
    <row r="16084" spans="1:10">
      <c r="A16084" s="519" t="s">
        <v>16130</v>
      </c>
      <c r="B16084" s="519" t="str">
        <f t="shared" si="251"/>
        <v>TUBO DE PVC RIGIDO DE 25MM,SOLDAVEL,INCLUSIVE CONEXOES E EMENDAS,EXCLUSIVE ABERTURA E FECHAMENTO DE RASGO.FORNECIMENTO E ASSENTAMENTO</v>
      </c>
      <c r="C16084" s="519" t="s">
        <v>44581</v>
      </c>
      <c r="D16084" s="519" t="s">
        <v>44580</v>
      </c>
      <c r="E16084" s="519" t="s">
        <v>33741</v>
      </c>
      <c r="I16084" s="519" t="s">
        <v>36</v>
      </c>
      <c r="J16084" s="650">
        <v>10.48</v>
      </c>
    </row>
    <row r="16085" spans="1:10">
      <c r="A16085" s="519" t="s">
        <v>16131</v>
      </c>
      <c r="B16085" s="519" t="str">
        <f t="shared" si="251"/>
        <v>TUBO DE PVC RIGIDO DE 32MM,SOLDAVEL,INCLUSIVE CONEXOES E EMENDAS,EXCLUSIVE ABERTURA E FECHAMENTO DE RASGO.FORNECIMENTO E ASSENTAMENTO</v>
      </c>
      <c r="C16085" s="519" t="s">
        <v>44582</v>
      </c>
      <c r="D16085" s="519" t="s">
        <v>44580</v>
      </c>
      <c r="E16085" s="519" t="s">
        <v>33741</v>
      </c>
      <c r="I16085" s="519" t="s">
        <v>36</v>
      </c>
      <c r="J16085" s="650">
        <v>18.53</v>
      </c>
    </row>
    <row r="16086" spans="1:10">
      <c r="A16086" s="519" t="s">
        <v>16132</v>
      </c>
      <c r="B16086" s="519" t="str">
        <f t="shared" si="251"/>
        <v>TUBO DE PVC RIGIDO DE 32MM,SOLDAVEL,INCLUSIVE CONEXOES E EMENDAS,EXCLUSIVE ABERTURA E FECHAMENTO DE RASGO.FORNECIMENTO E ASSENTAMENTO</v>
      </c>
      <c r="C16086" s="519" t="s">
        <v>44582</v>
      </c>
      <c r="D16086" s="519" t="s">
        <v>44580</v>
      </c>
      <c r="E16086" s="519" t="s">
        <v>33741</v>
      </c>
      <c r="I16086" s="519" t="s">
        <v>36</v>
      </c>
      <c r="J16086" s="650">
        <v>17.66</v>
      </c>
    </row>
    <row r="16087" spans="1:10">
      <c r="A16087" s="519" t="s">
        <v>16133</v>
      </c>
      <c r="B16087" s="519" t="str">
        <f t="shared" si="251"/>
        <v>TUBO DE PVC RIGIDO DE 40MM,SOLDAVEL,INCLUSIVE CONEXOES E EMENDAS,EXCLUSIVE ABERTURA E FECHAMENTO DE RASGO.FORNECIMENTO E ASSENTAMENTO</v>
      </c>
      <c r="C16087" s="519" t="s">
        <v>44583</v>
      </c>
      <c r="D16087" s="519" t="s">
        <v>44580</v>
      </c>
      <c r="E16087" s="519" t="s">
        <v>33741</v>
      </c>
      <c r="I16087" s="519" t="s">
        <v>36</v>
      </c>
      <c r="J16087" s="650">
        <v>25.31</v>
      </c>
    </row>
    <row r="16088" spans="1:10">
      <c r="A16088" s="519" t="s">
        <v>16134</v>
      </c>
      <c r="B16088" s="519" t="str">
        <f t="shared" si="251"/>
        <v>TUBO DE PVC RIGIDO DE 40MM,SOLDAVEL,INCLUSIVE CONEXOES E EMENDAS,EXCLUSIVE ABERTURA E FECHAMENTO DE RASGO.FORNECIMENTO E ASSENTAMENTO</v>
      </c>
      <c r="C16088" s="519" t="s">
        <v>44583</v>
      </c>
      <c r="D16088" s="519" t="s">
        <v>44580</v>
      </c>
      <c r="E16088" s="519" t="s">
        <v>33741</v>
      </c>
      <c r="I16088" s="519" t="s">
        <v>36</v>
      </c>
      <c r="J16088" s="650">
        <v>24.33</v>
      </c>
    </row>
    <row r="16089" spans="1:10">
      <c r="A16089" s="519" t="s">
        <v>16135</v>
      </c>
      <c r="B16089" s="519" t="str">
        <f t="shared" si="251"/>
        <v>TUBO DE PVC RIGIDO DE 50MM,SOLDAVEL,INCLUSIVE CONEXOES E EMENDAS,EXCLUSIVE ABERTURA E FECHAMENTO DE RASGO.FORNECIMENTO E ASSENTAMENTO</v>
      </c>
      <c r="C16089" s="519" t="s">
        <v>44584</v>
      </c>
      <c r="D16089" s="519" t="s">
        <v>44580</v>
      </c>
      <c r="E16089" s="519" t="s">
        <v>33741</v>
      </c>
      <c r="I16089" s="519" t="s">
        <v>36</v>
      </c>
      <c r="J16089" s="650">
        <v>28.16</v>
      </c>
    </row>
    <row r="16090" spans="1:10">
      <c r="A16090" s="519" t="s">
        <v>16136</v>
      </c>
      <c r="B16090" s="519" t="str">
        <f t="shared" si="251"/>
        <v>TUBO DE PVC RIGIDO DE 50MM,SOLDAVEL,INCLUSIVE CONEXOES E EMENDAS,EXCLUSIVE ABERTURA E FECHAMENTO DE RASGO.FORNECIMENTO E ASSENTAMENTO</v>
      </c>
      <c r="C16090" s="519" t="s">
        <v>44584</v>
      </c>
      <c r="D16090" s="519" t="s">
        <v>44580</v>
      </c>
      <c r="E16090" s="519" t="s">
        <v>33741</v>
      </c>
      <c r="I16090" s="519" t="s">
        <v>36</v>
      </c>
      <c r="J16090" s="650">
        <v>26.97</v>
      </c>
    </row>
    <row r="16091" spans="1:10">
      <c r="A16091" s="519" t="s">
        <v>16137</v>
      </c>
      <c r="B16091" s="519" t="str">
        <f t="shared" si="251"/>
        <v>TUBO DE PVC RIGIDO DE 60MM,SOLDAVEL,INCLUSIVE CONEXOES E EMENDAS,EXCLUSIVE ABERTURA E FECHAMENTO DE RASGO.FORNECIMENTO E ASSENTAMENTO</v>
      </c>
      <c r="C16091" s="519" t="s">
        <v>44585</v>
      </c>
      <c r="D16091" s="519" t="s">
        <v>44580</v>
      </c>
      <c r="E16091" s="519" t="s">
        <v>33741</v>
      </c>
      <c r="I16091" s="519" t="s">
        <v>36</v>
      </c>
      <c r="J16091" s="650">
        <v>42.47</v>
      </c>
    </row>
    <row r="16092" spans="1:10">
      <c r="A16092" s="519" t="s">
        <v>16138</v>
      </c>
      <c r="B16092" s="519" t="str">
        <f t="shared" si="251"/>
        <v>TUBO DE PVC RIGIDO DE 60MM,SOLDAVEL,INCLUSIVE CONEXOES E EMENDAS,EXCLUSIVE ABERTURA E FECHAMENTO DE RASGO.FORNECIMENTO E ASSENTAMENTO</v>
      </c>
      <c r="C16092" s="519" t="s">
        <v>44585</v>
      </c>
      <c r="D16092" s="519" t="s">
        <v>44580</v>
      </c>
      <c r="E16092" s="519" t="s">
        <v>33741</v>
      </c>
      <c r="I16092" s="519" t="s">
        <v>36</v>
      </c>
      <c r="J16092" s="650">
        <v>41.06</v>
      </c>
    </row>
    <row r="16093" spans="1:10">
      <c r="A16093" s="519" t="s">
        <v>16139</v>
      </c>
      <c r="B16093" s="519" t="str">
        <f t="shared" si="251"/>
        <v>TUBO DE PVC RIGIDO DE 75MM,SOLDAVEL,INCLUSIVE CONEXOES E EMENDAS,EXCLUSIVE ABERTURA E FECHAMENTO DE RASGO.FORNECIMENTO E ASSENTAMENTO</v>
      </c>
      <c r="C16093" s="519" t="s">
        <v>44586</v>
      </c>
      <c r="D16093" s="519" t="s">
        <v>44580</v>
      </c>
      <c r="E16093" s="519" t="s">
        <v>33741</v>
      </c>
      <c r="I16093" s="519" t="s">
        <v>36</v>
      </c>
      <c r="J16093" s="650">
        <v>66.05</v>
      </c>
    </row>
    <row r="16094" spans="1:10">
      <c r="A16094" s="519" t="s">
        <v>16140</v>
      </c>
      <c r="B16094" s="519" t="str">
        <f t="shared" si="251"/>
        <v>TUBO DE PVC RIGIDO DE 75MM,SOLDAVEL,INCLUSIVE CONEXOES E EMENDAS,EXCLUSIVE ABERTURA E FECHAMENTO DE RASGO.FORNECIMENTO E ASSENTAMENTO</v>
      </c>
      <c r="C16094" s="519" t="s">
        <v>44586</v>
      </c>
      <c r="D16094" s="519" t="s">
        <v>44580</v>
      </c>
      <c r="E16094" s="519" t="s">
        <v>33741</v>
      </c>
      <c r="I16094" s="519" t="s">
        <v>36</v>
      </c>
      <c r="J16094" s="650">
        <v>64.42</v>
      </c>
    </row>
    <row r="16095" spans="1:10">
      <c r="A16095" s="519" t="s">
        <v>16141</v>
      </c>
      <c r="B16095" s="519" t="str">
        <f t="shared" si="251"/>
        <v>TUBO DE PVC RIGIDO DE 85MM,SOLDAVEL,INCLUSIVE CONEXOES E EMENDAS,EXCLUSIVE ABERTURA E FECHAMENTO DE RASGO.FORNECIMENTO E ASSENTAMENTO</v>
      </c>
      <c r="C16095" s="519" t="s">
        <v>44587</v>
      </c>
      <c r="D16095" s="519" t="s">
        <v>44580</v>
      </c>
      <c r="E16095" s="519" t="s">
        <v>33741</v>
      </c>
      <c r="I16095" s="519" t="s">
        <v>36</v>
      </c>
      <c r="J16095" s="650">
        <v>85.14</v>
      </c>
    </row>
    <row r="16096" spans="1:10">
      <c r="A16096" s="519" t="s">
        <v>16142</v>
      </c>
      <c r="B16096" s="519" t="str">
        <f t="shared" si="251"/>
        <v>TUBO DE PVC RIGIDO DE 85MM,SOLDAVEL,INCLUSIVE CONEXOES E EMENDAS,EXCLUSIVE ABERTURA E FECHAMENTO DE RASGO.FORNECIMENTO E ASSENTAMENTO</v>
      </c>
      <c r="C16096" s="519" t="s">
        <v>44587</v>
      </c>
      <c r="D16096" s="519" t="s">
        <v>44580</v>
      </c>
      <c r="E16096" s="519" t="s">
        <v>33741</v>
      </c>
      <c r="I16096" s="519" t="s">
        <v>36</v>
      </c>
      <c r="J16096" s="650">
        <v>83.25</v>
      </c>
    </row>
    <row r="16097" spans="1:10">
      <c r="A16097" s="519" t="s">
        <v>16143</v>
      </c>
      <c r="B16097" s="519" t="str">
        <f t="shared" si="251"/>
        <v>TUBO DE PVC RIGIDO DE 110MM,SOLDAVEL,INCLUSIVE CONEXOES E EMENDAS,EXCLUSIVE ABERTURA E FECHAMENTO DE RASGO.FORNECIMENTOE ASSENTAMENTO</v>
      </c>
      <c r="C16097" s="519" t="s">
        <v>44588</v>
      </c>
      <c r="D16097" s="519" t="s">
        <v>44589</v>
      </c>
      <c r="E16097" s="519" t="s">
        <v>39145</v>
      </c>
      <c r="I16097" s="519" t="s">
        <v>36</v>
      </c>
      <c r="J16097" s="650">
        <v>132.58000000000001</v>
      </c>
    </row>
    <row r="16098" spans="1:10">
      <c r="A16098" s="519" t="s">
        <v>16144</v>
      </c>
      <c r="B16098" s="519" t="str">
        <f t="shared" si="251"/>
        <v>TUBO DE PVC RIGIDO DE 110MM,SOLDAVEL,INCLUSIVE CONEXOES E EMENDAS,EXCLUSIVE ABERTURA E FECHAMENTO DE RASGO.FORNECIMENTOE ASSENTAMENTO</v>
      </c>
      <c r="C16098" s="519" t="s">
        <v>44588</v>
      </c>
      <c r="D16098" s="519" t="s">
        <v>44589</v>
      </c>
      <c r="E16098" s="519" t="s">
        <v>39145</v>
      </c>
      <c r="I16098" s="519" t="s">
        <v>36</v>
      </c>
      <c r="J16098" s="650">
        <v>130.41</v>
      </c>
    </row>
    <row r="16099" spans="1:10">
      <c r="A16099" s="519" t="s">
        <v>16145</v>
      </c>
      <c r="B16099" s="519" t="str">
        <f t="shared" si="251"/>
        <v>TUBO DE PVC RIGIDO DE 40MM,SOLDAVEL,EXCLUSIVE EMENDAS,CONEXOES,ABERTURA E FECHAMENTO DE RASGO.FORNECIMENTO E ASSENTAMENTO</v>
      </c>
      <c r="C16099" s="519" t="s">
        <v>44590</v>
      </c>
      <c r="D16099" s="519" t="s">
        <v>44591</v>
      </c>
      <c r="E16099" s="519" t="s">
        <v>32884</v>
      </c>
      <c r="I16099" s="519" t="s">
        <v>36</v>
      </c>
      <c r="J16099" s="650">
        <v>14.22</v>
      </c>
    </row>
    <row r="16100" spans="1:10">
      <c r="A16100" s="519" t="s">
        <v>16146</v>
      </c>
      <c r="B16100" s="519" t="str">
        <f t="shared" si="251"/>
        <v>TUBO DE PVC RIGIDO DE 40MM,SOLDAVEL,EXCLUSIVE EMENDAS,CONEXOES,ABERTURA E FECHAMENTO DE RASGO.FORNECIMENTO E ASSENTAMENTO</v>
      </c>
      <c r="C16100" s="519" t="s">
        <v>44590</v>
      </c>
      <c r="D16100" s="519" t="s">
        <v>44591</v>
      </c>
      <c r="E16100" s="519" t="s">
        <v>32884</v>
      </c>
      <c r="I16100" s="519" t="s">
        <v>36</v>
      </c>
      <c r="J16100" s="650">
        <v>13.24</v>
      </c>
    </row>
    <row r="16101" spans="1:10">
      <c r="A16101" s="519" t="s">
        <v>16147</v>
      </c>
      <c r="B16101" s="519" t="str">
        <f t="shared" si="251"/>
        <v>TUBO DE PVC RIGIDO DE 50MM,SOLDAVEL,EXCLUSIVE EMENDAS,CONEXOES,ABERTURA E FECHAMENTO DE RASGO.FORNECIMENTO E ASSENTAMENTO</v>
      </c>
      <c r="C16101" s="519" t="s">
        <v>44592</v>
      </c>
      <c r="D16101" s="519" t="s">
        <v>44591</v>
      </c>
      <c r="E16101" s="519" t="s">
        <v>32884</v>
      </c>
      <c r="I16101" s="519" t="s">
        <v>36</v>
      </c>
      <c r="J16101" s="650">
        <v>20.57</v>
      </c>
    </row>
    <row r="16102" spans="1:10">
      <c r="A16102" s="519" t="s">
        <v>16148</v>
      </c>
      <c r="B16102" s="519" t="str">
        <f t="shared" si="251"/>
        <v>TUBO DE PVC RIGIDO DE 50MM,SOLDAVEL,EXCLUSIVE EMENDAS,CONEXOES,ABERTURA E FECHAMENTO DE RASGO.FORNECIMENTO E ASSENTAMENTO</v>
      </c>
      <c r="C16102" s="519" t="s">
        <v>44592</v>
      </c>
      <c r="D16102" s="519" t="s">
        <v>44591</v>
      </c>
      <c r="E16102" s="519" t="s">
        <v>32884</v>
      </c>
      <c r="I16102" s="519" t="s">
        <v>36</v>
      </c>
      <c r="J16102" s="650">
        <v>19.38</v>
      </c>
    </row>
    <row r="16103" spans="1:10">
      <c r="A16103" s="519" t="s">
        <v>16149</v>
      </c>
      <c r="B16103" s="519" t="str">
        <f t="shared" si="251"/>
        <v>TUBO DE PVC RIGIDO DE 75MM,SOLDAVEL,EXCLUSIVE EMENDAS,CONEXOES,ABERTURA E FECHAMENTO DE RASGO.FORNECIMENTO E ASSENTAMENTO</v>
      </c>
      <c r="C16103" s="519" t="s">
        <v>44593</v>
      </c>
      <c r="D16103" s="519" t="s">
        <v>44591</v>
      </c>
      <c r="E16103" s="519" t="s">
        <v>32884</v>
      </c>
      <c r="I16103" s="519" t="s">
        <v>36</v>
      </c>
      <c r="J16103" s="650">
        <v>29.88</v>
      </c>
    </row>
    <row r="16104" spans="1:10">
      <c r="A16104" s="519" t="s">
        <v>16150</v>
      </c>
      <c r="B16104" s="519" t="str">
        <f t="shared" si="251"/>
        <v>TUBO DE PVC RIGIDO DE 75MM,SOLDAVEL,EXCLUSIVE EMENDAS,CONEXOES,ABERTURA E FECHAMENTO DE RASGO.FORNECIMENTO E ASSENTAMENTO</v>
      </c>
      <c r="C16104" s="519" t="s">
        <v>44593</v>
      </c>
      <c r="D16104" s="519" t="s">
        <v>44591</v>
      </c>
      <c r="E16104" s="519" t="s">
        <v>32884</v>
      </c>
      <c r="I16104" s="519" t="s">
        <v>36</v>
      </c>
      <c r="J16104" s="650">
        <v>28.26</v>
      </c>
    </row>
    <row r="16105" spans="1:10">
      <c r="A16105" s="519" t="s">
        <v>16151</v>
      </c>
      <c r="B16105" s="519" t="str">
        <f t="shared" si="251"/>
        <v>TUBO DE PVC RIGIDO DE 100MM,SOLDAVEL,EXCLUSIVE EMENDAS,CONEXOES,ABERTURA E FECHAMENTO DE RASGO.FORNECIMENTO E ASSENTAMENTO</v>
      </c>
      <c r="C16105" s="519" t="s">
        <v>44594</v>
      </c>
      <c r="D16105" s="519" t="s">
        <v>44595</v>
      </c>
      <c r="E16105" s="519" t="s">
        <v>33272</v>
      </c>
      <c r="I16105" s="519" t="s">
        <v>36</v>
      </c>
      <c r="J16105" s="650">
        <v>33.6</v>
      </c>
    </row>
    <row r="16106" spans="1:10">
      <c r="A16106" s="519" t="s">
        <v>16152</v>
      </c>
      <c r="B16106" s="519" t="str">
        <f t="shared" si="251"/>
        <v>TUBO DE PVC RIGIDO DE 100MM,SOLDAVEL,EXCLUSIVE EMENDAS,CONEXOES,ABERTURA E FECHAMENTO DE RASGO.FORNECIMENTO E ASSENTAMENTO</v>
      </c>
      <c r="C16106" s="519" t="s">
        <v>44594</v>
      </c>
      <c r="D16106" s="519" t="s">
        <v>44595</v>
      </c>
      <c r="E16106" s="519" t="s">
        <v>33272</v>
      </c>
      <c r="I16106" s="519" t="s">
        <v>36</v>
      </c>
      <c r="J16106" s="650">
        <v>31.7</v>
      </c>
    </row>
    <row r="16107" spans="1:10">
      <c r="A16107" s="519" t="s">
        <v>16153</v>
      </c>
      <c r="B16107" s="519" t="str">
        <f t="shared" si="251"/>
        <v>TUBO DE PVC RIGIDO DE 40MM,SOLDAVEL,INCLUSIVE CONEXOES E EMENDAS,EXCLUSIVE ABERTURA E FECHAMENTO DE RASGO.FORNECIMENTO E ASSENTAMENTO</v>
      </c>
      <c r="C16107" s="519" t="s">
        <v>44583</v>
      </c>
      <c r="D16107" s="519" t="s">
        <v>44580</v>
      </c>
      <c r="E16107" s="519" t="s">
        <v>33741</v>
      </c>
      <c r="I16107" s="519" t="s">
        <v>36</v>
      </c>
      <c r="J16107" s="650">
        <v>14.91</v>
      </c>
    </row>
    <row r="16108" spans="1:10">
      <c r="A16108" s="519" t="s">
        <v>16154</v>
      </c>
      <c r="B16108" s="519" t="str">
        <f t="shared" si="251"/>
        <v>TUBO DE PVC RIGIDO DE 40MM,SOLDAVEL,INCLUSIVE CONEXOES E EMENDAS,EXCLUSIVE ABERTURA E FECHAMENTO DE RASGO.FORNECIMENTO E ASSENTAMENTO</v>
      </c>
      <c r="C16108" s="519" t="s">
        <v>44583</v>
      </c>
      <c r="D16108" s="519" t="s">
        <v>44580</v>
      </c>
      <c r="E16108" s="519" t="s">
        <v>33741</v>
      </c>
      <c r="I16108" s="519" t="s">
        <v>36</v>
      </c>
      <c r="J16108" s="650">
        <v>13.93</v>
      </c>
    </row>
    <row r="16109" spans="1:10">
      <c r="A16109" s="519" t="s">
        <v>16155</v>
      </c>
      <c r="B16109" s="519" t="str">
        <f t="shared" si="251"/>
        <v>TUBO DE PVC RIGIDO DE 50MM,SOLDAVEL,INCLUSIVE CONEXOES E EMENDAS,EXCLUSIVE ABERTURA E FECHAMENTO DE RASGO.FORNECIMENTO E ASSENTAMENTO</v>
      </c>
      <c r="C16109" s="519" t="s">
        <v>44584</v>
      </c>
      <c r="D16109" s="519" t="s">
        <v>44580</v>
      </c>
      <c r="E16109" s="519" t="s">
        <v>33741</v>
      </c>
      <c r="I16109" s="519" t="s">
        <v>36</v>
      </c>
      <c r="J16109" s="650">
        <v>21.73</v>
      </c>
    </row>
    <row r="16110" spans="1:10">
      <c r="A16110" s="519" t="s">
        <v>16156</v>
      </c>
      <c r="B16110" s="519" t="str">
        <f t="shared" si="251"/>
        <v>TUBO DE PVC RIGIDO DE 50MM,SOLDAVEL,INCLUSIVE CONEXOES E EMENDAS,EXCLUSIVE ABERTURA E FECHAMENTO DE RASGO.FORNECIMENTO E ASSENTAMENTO</v>
      </c>
      <c r="C16110" s="519" t="s">
        <v>44584</v>
      </c>
      <c r="D16110" s="519" t="s">
        <v>44580</v>
      </c>
      <c r="E16110" s="519" t="s">
        <v>33741</v>
      </c>
      <c r="I16110" s="519" t="s">
        <v>36</v>
      </c>
      <c r="J16110" s="650">
        <v>20.54</v>
      </c>
    </row>
    <row r="16111" spans="1:10">
      <c r="A16111" s="519" t="s">
        <v>16157</v>
      </c>
      <c r="B16111" s="519" t="str">
        <f t="shared" si="251"/>
        <v>TUBO DE PVC RIGIDO DE 75MM,SOLDAVEL,INCLUSIVE CONEXOES E EMENDAS,EXCLUSIVE ABERTURA E FECHAMENTO DE RASGO.FORNECIMENTO E ASSENTAMENTO</v>
      </c>
      <c r="C16111" s="519" t="s">
        <v>44586</v>
      </c>
      <c r="D16111" s="519" t="s">
        <v>44580</v>
      </c>
      <c r="E16111" s="519" t="s">
        <v>33741</v>
      </c>
      <c r="I16111" s="519" t="s">
        <v>36</v>
      </c>
      <c r="J16111" s="650">
        <v>31.66</v>
      </c>
    </row>
    <row r="16112" spans="1:10">
      <c r="A16112" s="519" t="s">
        <v>16158</v>
      </c>
      <c r="B16112" s="519" t="str">
        <f t="shared" si="251"/>
        <v>TUBO DE PVC RIGIDO DE 75MM,SOLDAVEL,INCLUSIVE CONEXOES E EMENDAS,EXCLUSIVE ABERTURA E FECHAMENTO DE RASGO.FORNECIMENTO E ASSENTAMENTO</v>
      </c>
      <c r="C16112" s="519" t="s">
        <v>44586</v>
      </c>
      <c r="D16112" s="519" t="s">
        <v>44580</v>
      </c>
      <c r="E16112" s="519" t="s">
        <v>33741</v>
      </c>
      <c r="I16112" s="519" t="s">
        <v>36</v>
      </c>
      <c r="J16112" s="650">
        <v>30.03</v>
      </c>
    </row>
    <row r="16113" spans="1:10">
      <c r="A16113" s="519" t="s">
        <v>16159</v>
      </c>
      <c r="B16113" s="519" t="str">
        <f t="shared" si="251"/>
        <v>TUBO DE PVC RIGIDO DE 100MM,SOLDAVEL,INCLUSIVE CONEXOES E EMENDAS,EXCLUSIVE ABERTURA E FECHAMENTO DE RASGO.FORNECIMENTOE ASSENTAMENTO</v>
      </c>
      <c r="C16113" s="519" t="s">
        <v>44596</v>
      </c>
      <c r="D16113" s="519" t="s">
        <v>44589</v>
      </c>
      <c r="E16113" s="519" t="s">
        <v>39145</v>
      </c>
      <c r="I16113" s="519" t="s">
        <v>36</v>
      </c>
      <c r="J16113" s="650">
        <v>35.54</v>
      </c>
    </row>
    <row r="16114" spans="1:10">
      <c r="A16114" s="519" t="s">
        <v>16160</v>
      </c>
      <c r="B16114" s="519" t="str">
        <f t="shared" si="251"/>
        <v>TUBO DE PVC RIGIDO DE 100MM,SOLDAVEL,INCLUSIVE CONEXOES E EMENDAS,EXCLUSIVE ABERTURA E FECHAMENTO DE RASGO.FORNECIMENTOE ASSENTAMENTO</v>
      </c>
      <c r="C16114" s="519" t="s">
        <v>44596</v>
      </c>
      <c r="D16114" s="519" t="s">
        <v>44589</v>
      </c>
      <c r="E16114" s="519" t="s">
        <v>39145</v>
      </c>
      <c r="I16114" s="519" t="s">
        <v>36</v>
      </c>
      <c r="J16114" s="650">
        <v>33.64</v>
      </c>
    </row>
    <row r="16115" spans="1:10">
      <c r="A16115" s="519" t="s">
        <v>16161</v>
      </c>
      <c r="B16115" s="519" t="str">
        <f t="shared" si="251"/>
        <v>TUBO DE PVC RIGIDO DE 150MM,SOLDAVEL,INCLUSIVE CONEXOES E EMENDAS,EXCLUSIVE ABERTURA E FECHAMENTO DE RASGO.FORNECIMENTOE ASSENTAMENTO</v>
      </c>
      <c r="C16115" s="519" t="s">
        <v>44597</v>
      </c>
      <c r="D16115" s="519" t="s">
        <v>44589</v>
      </c>
      <c r="E16115" s="519" t="s">
        <v>39145</v>
      </c>
      <c r="I16115" s="519" t="s">
        <v>36</v>
      </c>
      <c r="J16115" s="650">
        <v>74.02</v>
      </c>
    </row>
    <row r="16116" spans="1:10">
      <c r="A16116" s="519" t="s">
        <v>16162</v>
      </c>
      <c r="B16116" s="519" t="str">
        <f t="shared" si="251"/>
        <v>TUBO DE PVC RIGIDO DE 150MM,SOLDAVEL,INCLUSIVE CONEXOES E EMENDAS,EXCLUSIVE ABERTURA E FECHAMENTO DE RASGO.FORNECIMENTOE ASSENTAMENTO</v>
      </c>
      <c r="C16116" s="519" t="s">
        <v>44597</v>
      </c>
      <c r="D16116" s="519" t="s">
        <v>44589</v>
      </c>
      <c r="E16116" s="519" t="s">
        <v>39145</v>
      </c>
      <c r="I16116" s="519" t="s">
        <v>36</v>
      </c>
      <c r="J16116" s="650">
        <v>71.69</v>
      </c>
    </row>
    <row r="16117" spans="1:10">
      <c r="A16117" s="519" t="s">
        <v>16163</v>
      </c>
      <c r="B16117" s="519" t="str">
        <f t="shared" si="251"/>
        <v>ELETRODUTO DE PVC RIGIDO ROSQUEAVEL DE 1/2",EXCLUSIVE LUVAS,CURVAS,ABERTURA E FECHAMENTO DE RASGO.FORNECIMENTO E ASSENTAMENTO</v>
      </c>
      <c r="C16117" s="519" t="s">
        <v>44598</v>
      </c>
      <c r="D16117" s="519" t="s">
        <v>44599</v>
      </c>
      <c r="E16117" s="519" t="s">
        <v>35233</v>
      </c>
      <c r="I16117" s="519" t="s">
        <v>36</v>
      </c>
      <c r="J16117" s="650">
        <v>7.38</v>
      </c>
    </row>
    <row r="16118" spans="1:10">
      <c r="A16118" s="519" t="s">
        <v>16164</v>
      </c>
      <c r="B16118" s="519" t="str">
        <f t="shared" si="251"/>
        <v>ELETRODUTO DE PVC RIGIDO ROSQUEAVEL DE 1/2",EXCLUSIVE LUVAS,CURVAS,ABERTURA E FECHAMENTO DE RASGO.FORNECIMENTO E ASSENTAMENTO</v>
      </c>
      <c r="C16118" s="519" t="s">
        <v>44598</v>
      </c>
      <c r="D16118" s="519" t="s">
        <v>44599</v>
      </c>
      <c r="E16118" s="519" t="s">
        <v>35233</v>
      </c>
      <c r="I16118" s="519" t="s">
        <v>36</v>
      </c>
      <c r="J16118" s="650">
        <v>6.83</v>
      </c>
    </row>
    <row r="16119" spans="1:10">
      <c r="A16119" s="519" t="s">
        <v>16165</v>
      </c>
      <c r="B16119" s="519" t="str">
        <f t="shared" si="251"/>
        <v>ELETRODUTO DE PVC RIGIDO ROSQUEAVEL DE 3/4",EXCLUSIVE LUVAS,CURVAS,ABERTURA E FECHAMENTO DE RASGO.FORNECIMENTO E ASSENTAMENTO</v>
      </c>
      <c r="C16119" s="519" t="s">
        <v>44600</v>
      </c>
      <c r="D16119" s="519" t="s">
        <v>44599</v>
      </c>
      <c r="E16119" s="519" t="s">
        <v>35233</v>
      </c>
      <c r="I16119" s="519" t="s">
        <v>36</v>
      </c>
      <c r="J16119" s="650">
        <v>9.16</v>
      </c>
    </row>
    <row r="16120" spans="1:10">
      <c r="A16120" s="519" t="s">
        <v>16166</v>
      </c>
      <c r="B16120" s="519" t="str">
        <f t="shared" si="251"/>
        <v>ELETRODUTO DE PVC RIGIDO ROSQUEAVEL DE 3/4",EXCLUSIVE LUVAS,CURVAS,ABERTURA E FECHAMENTO DE RASGO.FORNECIMENTO E ASSENTAMENTO</v>
      </c>
      <c r="C16120" s="519" t="s">
        <v>44600</v>
      </c>
      <c r="D16120" s="519" t="s">
        <v>44599</v>
      </c>
      <c r="E16120" s="519" t="s">
        <v>35233</v>
      </c>
      <c r="I16120" s="519" t="s">
        <v>36</v>
      </c>
      <c r="J16120" s="650">
        <v>8.51</v>
      </c>
    </row>
    <row r="16121" spans="1:10">
      <c r="A16121" s="519" t="s">
        <v>16167</v>
      </c>
      <c r="B16121" s="519" t="str">
        <f t="shared" si="251"/>
        <v>ELETRODUTO DE PVC RIGIDO ROSQUEAVEL DE 1",EXCLUSIVE LUVAS,CURVAS,ABERTURA E FECHAMENTO DE RASGO.FORNECIMENTO E ASSENTAMENTO</v>
      </c>
      <c r="C16121" s="519" t="s">
        <v>44601</v>
      </c>
      <c r="D16121" s="519" t="s">
        <v>44602</v>
      </c>
      <c r="E16121" s="519" t="s">
        <v>33282</v>
      </c>
      <c r="I16121" s="519" t="s">
        <v>36</v>
      </c>
      <c r="J16121" s="650">
        <v>12.37</v>
      </c>
    </row>
    <row r="16122" spans="1:10">
      <c r="A16122" s="519" t="s">
        <v>16168</v>
      </c>
      <c r="B16122" s="519" t="str">
        <f t="shared" si="251"/>
        <v>ELETRODUTO DE PVC RIGIDO ROSQUEAVEL DE 1",EXCLUSIVE LUVAS,CURVAS,ABERTURA E FECHAMENTO DE RASGO.FORNECIMENTO E ASSENTAMENTO</v>
      </c>
      <c r="C16122" s="519" t="s">
        <v>44601</v>
      </c>
      <c r="D16122" s="519" t="s">
        <v>44602</v>
      </c>
      <c r="E16122" s="519" t="s">
        <v>33282</v>
      </c>
      <c r="I16122" s="519" t="s">
        <v>36</v>
      </c>
      <c r="J16122" s="650">
        <v>11.61</v>
      </c>
    </row>
    <row r="16123" spans="1:10">
      <c r="A16123" s="519" t="s">
        <v>16169</v>
      </c>
      <c r="B16123" s="519" t="str">
        <f t="shared" si="251"/>
        <v>ELETRODUTO DE PVC RIGIDO ROSQUEAVEL DE 1.1/4",EXCLUSIVE LUVAS,CURVAS,ABERTURA E FECHAMENTO DE RASGO.FORNECIMENTO E ASSENTAMENTO</v>
      </c>
      <c r="C16123" s="519" t="s">
        <v>44603</v>
      </c>
      <c r="D16123" s="519" t="s">
        <v>44604</v>
      </c>
      <c r="E16123" s="519" t="s">
        <v>44605</v>
      </c>
      <c r="I16123" s="519" t="s">
        <v>36</v>
      </c>
      <c r="J16123" s="650">
        <v>14.34</v>
      </c>
    </row>
    <row r="16124" spans="1:10">
      <c r="A16124" s="519" t="s">
        <v>16170</v>
      </c>
      <c r="B16124" s="519" t="str">
        <f t="shared" si="251"/>
        <v>ELETRODUTO DE PVC RIGIDO ROSQUEAVEL DE 1.1/4",EXCLUSIVE LUVAS,CURVAS,ABERTURA E FECHAMENTO DE RASGO.FORNECIMENTO E ASSENTAMENTO</v>
      </c>
      <c r="C16124" s="519" t="s">
        <v>44603</v>
      </c>
      <c r="D16124" s="519" t="s">
        <v>44604</v>
      </c>
      <c r="E16124" s="519" t="s">
        <v>44605</v>
      </c>
      <c r="I16124" s="519" t="s">
        <v>36</v>
      </c>
      <c r="J16124" s="650">
        <v>13.47</v>
      </c>
    </row>
    <row r="16125" spans="1:10">
      <c r="A16125" s="519" t="s">
        <v>16171</v>
      </c>
      <c r="B16125" s="519" t="str">
        <f t="shared" si="251"/>
        <v>ELETRODUTO DE PVC RIGIDO ROSQUEAVEL DE 1.1/2",EXCLUSIVE LUVAS,CURVAS,ABERTURA E FECHAMENTO DE RASGO.FORNECIMENTO E ASSENTAMENTO</v>
      </c>
      <c r="C16125" s="519" t="s">
        <v>44606</v>
      </c>
      <c r="D16125" s="519" t="s">
        <v>44604</v>
      </c>
      <c r="E16125" s="519" t="s">
        <v>44605</v>
      </c>
      <c r="I16125" s="519" t="s">
        <v>36</v>
      </c>
      <c r="J16125" s="650">
        <v>17.14</v>
      </c>
    </row>
    <row r="16126" spans="1:10">
      <c r="A16126" s="519" t="s">
        <v>16172</v>
      </c>
      <c r="B16126" s="519" t="str">
        <f t="shared" si="251"/>
        <v>ELETRODUTO DE PVC RIGIDO ROSQUEAVEL DE 1.1/2",EXCLUSIVE LUVAS,CURVAS,ABERTURA E FECHAMENTO DE RASGO.FORNECIMENTO E ASSENTAMENTO</v>
      </c>
      <c r="C16126" s="519" t="s">
        <v>44606</v>
      </c>
      <c r="D16126" s="519" t="s">
        <v>44604</v>
      </c>
      <c r="E16126" s="519" t="s">
        <v>44605</v>
      </c>
      <c r="I16126" s="519" t="s">
        <v>36</v>
      </c>
      <c r="J16126" s="650">
        <v>16.16</v>
      </c>
    </row>
    <row r="16127" spans="1:10">
      <c r="A16127" s="519" t="s">
        <v>16173</v>
      </c>
      <c r="B16127" s="519" t="str">
        <f t="shared" si="251"/>
        <v>ELETRODUTO DE PVC RIGIDO ROSQUEAVEL DE 2",EXCLUSIVE LUVAS,CURVAS,ABERTURA E FECHAMENTO DE RASGO.FORNECIMENTO E ASSENTAMENTO</v>
      </c>
      <c r="C16127" s="519" t="s">
        <v>44607</v>
      </c>
      <c r="D16127" s="519" t="s">
        <v>44602</v>
      </c>
      <c r="E16127" s="519" t="s">
        <v>33282</v>
      </c>
      <c r="I16127" s="519" t="s">
        <v>36</v>
      </c>
      <c r="J16127" s="650">
        <v>21.28</v>
      </c>
    </row>
    <row r="16128" spans="1:10">
      <c r="A16128" s="519" t="s">
        <v>16174</v>
      </c>
      <c r="B16128" s="519" t="str">
        <f t="shared" si="251"/>
        <v>ELETRODUTO DE PVC RIGIDO ROSQUEAVEL DE 2",EXCLUSIVE LUVAS,CURVAS,ABERTURA E FECHAMENTO DE RASGO.FORNECIMENTO E ASSENTAMENTO</v>
      </c>
      <c r="C16128" s="519" t="s">
        <v>44607</v>
      </c>
      <c r="D16128" s="519" t="s">
        <v>44602</v>
      </c>
      <c r="E16128" s="519" t="s">
        <v>33282</v>
      </c>
      <c r="I16128" s="519" t="s">
        <v>36</v>
      </c>
      <c r="J16128" s="650">
        <v>20.079999999999998</v>
      </c>
    </row>
    <row r="16129" spans="1:10">
      <c r="A16129" s="519" t="s">
        <v>16175</v>
      </c>
      <c r="B16129" s="519" t="str">
        <f t="shared" si="251"/>
        <v>ELETRODUTO DE PVC RIGIDO ROSQUEAVEL DE 2.1/2",EXCLUSIVE LUVAS,CURVAS,ABERTURA E FECHAMENTO DE RASGO.FORNECIMENTO E ASSENTAMENTO</v>
      </c>
      <c r="C16129" s="519" t="s">
        <v>44608</v>
      </c>
      <c r="D16129" s="519" t="s">
        <v>44604</v>
      </c>
      <c r="E16129" s="519" t="s">
        <v>44605</v>
      </c>
      <c r="I16129" s="519" t="s">
        <v>36</v>
      </c>
      <c r="J16129" s="650">
        <v>29.63</v>
      </c>
    </row>
    <row r="16130" spans="1:10">
      <c r="A16130" s="519" t="s">
        <v>16176</v>
      </c>
      <c r="B16130" s="519" t="str">
        <f t="shared" si="251"/>
        <v>ELETRODUTO DE PVC RIGIDO ROSQUEAVEL DE 2.1/2",EXCLUSIVE LUVAS,CURVAS,ABERTURA E FECHAMENTO DE RASGO.FORNECIMENTO E ASSENTAMENTO</v>
      </c>
      <c r="C16130" s="519" t="s">
        <v>44608</v>
      </c>
      <c r="D16130" s="519" t="s">
        <v>44604</v>
      </c>
      <c r="E16130" s="519" t="s">
        <v>44605</v>
      </c>
      <c r="I16130" s="519" t="s">
        <v>36</v>
      </c>
      <c r="J16130" s="650">
        <v>28.22</v>
      </c>
    </row>
    <row r="16131" spans="1:10">
      <c r="A16131" s="519" t="s">
        <v>16177</v>
      </c>
      <c r="B16131" s="519" t="str">
        <f t="shared" si="251"/>
        <v>ELETRODUTO DE PVC RIGIDO ROSQUEAVEL DE 3",EXCLUSIVE LUVAS,CURVAS,ABERTURA E FECHAMENTO DE RASGO.FORNECIMENTO E ASSENTAMENTO</v>
      </c>
      <c r="C16131" s="519" t="s">
        <v>44609</v>
      </c>
      <c r="D16131" s="519" t="s">
        <v>44602</v>
      </c>
      <c r="E16131" s="519" t="s">
        <v>33282</v>
      </c>
      <c r="I16131" s="519" t="s">
        <v>36</v>
      </c>
      <c r="J16131" s="650">
        <v>40.29</v>
      </c>
    </row>
    <row r="16132" spans="1:10">
      <c r="A16132" s="519" t="s">
        <v>16178</v>
      </c>
      <c r="B16132" s="519" t="str">
        <f t="shared" si="251"/>
        <v>ELETRODUTO DE PVC RIGIDO ROSQUEAVEL DE 3",EXCLUSIVE LUVAS,CURVAS,ABERTURA E FECHAMENTO DE RASGO.FORNECIMENTO E ASSENTAMENTO</v>
      </c>
      <c r="C16132" s="519" t="s">
        <v>44609</v>
      </c>
      <c r="D16132" s="519" t="s">
        <v>44602</v>
      </c>
      <c r="E16132" s="519" t="s">
        <v>33282</v>
      </c>
      <c r="I16132" s="519" t="s">
        <v>36</v>
      </c>
      <c r="J16132" s="650">
        <v>38.67</v>
      </c>
    </row>
    <row r="16133" spans="1:10">
      <c r="A16133" s="519" t="s">
        <v>16179</v>
      </c>
      <c r="B16133" s="519" t="str">
        <f t="shared" si="251"/>
        <v>ELETRODUTO DE PVC RIGIDO ROSQUEAVEL DE 4",EXCLUSIVE LUVAS,CURVAS,ABERTURA E FECHAMENTO DE RASGO.FORNECIMENTO E ASSENTAMENTO</v>
      </c>
      <c r="C16133" s="519" t="s">
        <v>44610</v>
      </c>
      <c r="D16133" s="519" t="s">
        <v>44602</v>
      </c>
      <c r="E16133" s="519" t="s">
        <v>33282</v>
      </c>
      <c r="I16133" s="519" t="s">
        <v>36</v>
      </c>
      <c r="J16133" s="650">
        <v>57.44</v>
      </c>
    </row>
    <row r="16134" spans="1:10">
      <c r="A16134" s="519" t="s">
        <v>16180</v>
      </c>
      <c r="B16134" s="519" t="str">
        <f t="shared" si="251"/>
        <v>ELETRODUTO DE PVC RIGIDO ROSQUEAVEL DE 4",EXCLUSIVE LUVAS,CURVAS,ABERTURA E FECHAMENTO DE RASGO.FORNECIMENTO E ASSENTAMENTO</v>
      </c>
      <c r="C16134" s="519" t="s">
        <v>44610</v>
      </c>
      <c r="D16134" s="519" t="s">
        <v>44602</v>
      </c>
      <c r="E16134" s="519" t="s">
        <v>33282</v>
      </c>
      <c r="I16134" s="519" t="s">
        <v>36</v>
      </c>
      <c r="J16134" s="650">
        <v>55.54</v>
      </c>
    </row>
    <row r="16135" spans="1:10">
      <c r="A16135" s="519" t="s">
        <v>16181</v>
      </c>
      <c r="B16135" s="519" t="str">
        <f t="shared" si="251"/>
        <v>ELETRODUTO DE PVC RIGIDO ROSQUEAVEL DE 1/2",INCLUSIVE CONEXOES E EMENDAS,EXCLUSIVE ABERTURA E FECHAMENTO DE RASGO.FORNECIMENTO E ASSENTAMENTO</v>
      </c>
      <c r="C16135" s="519" t="s">
        <v>44611</v>
      </c>
      <c r="D16135" s="519" t="s">
        <v>44612</v>
      </c>
      <c r="E16135" s="519" t="s">
        <v>43077</v>
      </c>
      <c r="I16135" s="519" t="s">
        <v>36</v>
      </c>
      <c r="J16135" s="650">
        <v>7.71</v>
      </c>
    </row>
    <row r="16136" spans="1:10">
      <c r="A16136" s="519" t="s">
        <v>16182</v>
      </c>
      <c r="B16136" s="519" t="str">
        <f t="shared" ref="B16136:B16199" si="252">C16136&amp;D16136&amp;E16136&amp;F16136&amp;G16136&amp;H16136</f>
        <v>ELETRODUTO DE PVC RIGIDO ROSQUEAVEL DE 1/2",INCLUSIVE CONEXOES E EMENDAS,EXCLUSIVE ABERTURA E FECHAMENTO DE RASGO.FORNECIMENTO E ASSENTAMENTO</v>
      </c>
      <c r="C16136" s="519" t="s">
        <v>44611</v>
      </c>
      <c r="D16136" s="519" t="s">
        <v>44612</v>
      </c>
      <c r="E16136" s="519" t="s">
        <v>43077</v>
      </c>
      <c r="I16136" s="519" t="s">
        <v>36</v>
      </c>
      <c r="J16136" s="650">
        <v>7.17</v>
      </c>
    </row>
    <row r="16137" spans="1:10">
      <c r="A16137" s="519" t="s">
        <v>16183</v>
      </c>
      <c r="B16137" s="519" t="str">
        <f t="shared" si="252"/>
        <v>ELETRODUTO DE PVC RIGIDO ROSQUEAVEL DE 3/4",INCLUSIVE CONEXOES E EMENDAS,EXCLUSIVE ABERTURA E FECHAMENTO DE RASGO.FORNECIMENTO E ASSENTAMENTO</v>
      </c>
      <c r="C16137" s="519" t="s">
        <v>44613</v>
      </c>
      <c r="D16137" s="519" t="s">
        <v>44612</v>
      </c>
      <c r="E16137" s="519" t="s">
        <v>43077</v>
      </c>
      <c r="I16137" s="519" t="s">
        <v>36</v>
      </c>
      <c r="J16137" s="650">
        <v>9.59</v>
      </c>
    </row>
    <row r="16138" spans="1:10">
      <c r="A16138" s="519" t="s">
        <v>16184</v>
      </c>
      <c r="B16138" s="519" t="str">
        <f t="shared" si="252"/>
        <v>ELETRODUTO DE PVC RIGIDO ROSQUEAVEL DE 3/4",INCLUSIVE CONEXOES E EMENDAS,EXCLUSIVE ABERTURA E FECHAMENTO DE RASGO.FORNECIMENTO E ASSENTAMENTO</v>
      </c>
      <c r="C16138" s="519" t="s">
        <v>44613</v>
      </c>
      <c r="D16138" s="519" t="s">
        <v>44612</v>
      </c>
      <c r="E16138" s="519" t="s">
        <v>43077</v>
      </c>
      <c r="I16138" s="519" t="s">
        <v>36</v>
      </c>
      <c r="J16138" s="650">
        <v>8.94</v>
      </c>
    </row>
    <row r="16139" spans="1:10">
      <c r="A16139" s="519" t="s">
        <v>16185</v>
      </c>
      <c r="B16139" s="519" t="str">
        <f t="shared" si="252"/>
        <v>ELETRODUTO DE PVC RIGIDO ROSQUEAVEL DE 1",INCLUSIVE CONEXOES E EMENDAS,EXCLUSIVE ABERTURA E FECHAMENTO DE RASGO.FORNECIMENTO E ASSENTAMENTO</v>
      </c>
      <c r="C16139" s="519" t="s">
        <v>44614</v>
      </c>
      <c r="D16139" s="519" t="s">
        <v>44615</v>
      </c>
      <c r="E16139" s="519" t="s">
        <v>44495</v>
      </c>
      <c r="I16139" s="519" t="s">
        <v>36</v>
      </c>
      <c r="J16139" s="650">
        <v>13.04</v>
      </c>
    </row>
    <row r="16140" spans="1:10">
      <c r="A16140" s="519" t="s">
        <v>16186</v>
      </c>
      <c r="B16140" s="519" t="str">
        <f t="shared" si="252"/>
        <v>ELETRODUTO DE PVC RIGIDO ROSQUEAVEL DE 1",INCLUSIVE CONEXOES E EMENDAS,EXCLUSIVE ABERTURA E FECHAMENTO DE RASGO.FORNECIMENTO E ASSENTAMENTO</v>
      </c>
      <c r="C16140" s="519" t="s">
        <v>44614</v>
      </c>
      <c r="D16140" s="519" t="s">
        <v>44615</v>
      </c>
      <c r="E16140" s="519" t="s">
        <v>44495</v>
      </c>
      <c r="I16140" s="519" t="s">
        <v>36</v>
      </c>
      <c r="J16140" s="650">
        <v>12.28</v>
      </c>
    </row>
    <row r="16141" spans="1:10">
      <c r="A16141" s="519" t="s">
        <v>16187</v>
      </c>
      <c r="B16141" s="519" t="str">
        <f t="shared" si="252"/>
        <v>ELETRODUTO DE PVC RIGIDO ROSQUEAVEL DE 1.1/4",INCLUSIVE CONEXOES E EMENDAS,EXCLUSIVE ABERTURA E FECHAMENTO DE RASGO.FORNECIMENTO E ASSENTAMENTO</v>
      </c>
      <c r="C16141" s="519" t="s">
        <v>44616</v>
      </c>
      <c r="D16141" s="519" t="s">
        <v>44617</v>
      </c>
      <c r="E16141" s="519" t="s">
        <v>43081</v>
      </c>
      <c r="I16141" s="519" t="s">
        <v>36</v>
      </c>
      <c r="J16141" s="650">
        <v>15.13</v>
      </c>
    </row>
    <row r="16142" spans="1:10">
      <c r="A16142" s="519" t="s">
        <v>16188</v>
      </c>
      <c r="B16142" s="519" t="str">
        <f t="shared" si="252"/>
        <v>ELETRODUTO DE PVC RIGIDO ROSQUEAVEL DE 1.1/4",INCLUSIVE CONEXOES E EMENDAS,EXCLUSIVE ABERTURA E FECHAMENTO DE RASGO.FORNECIMENTO E ASSENTAMENTO</v>
      </c>
      <c r="C16142" s="519" t="s">
        <v>44616</v>
      </c>
      <c r="D16142" s="519" t="s">
        <v>44617</v>
      </c>
      <c r="E16142" s="519" t="s">
        <v>43081</v>
      </c>
      <c r="I16142" s="519" t="s">
        <v>36</v>
      </c>
      <c r="J16142" s="650">
        <v>14.26</v>
      </c>
    </row>
    <row r="16143" spans="1:10">
      <c r="A16143" s="519" t="s">
        <v>16189</v>
      </c>
      <c r="B16143" s="519" t="str">
        <f t="shared" si="252"/>
        <v>ELETRODUTO DE PVC RIGIDO ROSQUEAVEL DE 1.1/2",INCLUSIVE CONEXOES E EMENDAS,EXCLUSIVE ABERTURA E FECHAMENTO DE RASGO.FORNECIMENTO E ASSENTAMENTO</v>
      </c>
      <c r="C16143" s="519" t="s">
        <v>44618</v>
      </c>
      <c r="D16143" s="519" t="s">
        <v>44617</v>
      </c>
      <c r="E16143" s="519" t="s">
        <v>43081</v>
      </c>
      <c r="I16143" s="519" t="s">
        <v>36</v>
      </c>
      <c r="J16143" s="650">
        <v>18.12</v>
      </c>
    </row>
    <row r="16144" spans="1:10">
      <c r="A16144" s="519" t="s">
        <v>16190</v>
      </c>
      <c r="B16144" s="519" t="str">
        <f t="shared" si="252"/>
        <v>ELETRODUTO DE PVC RIGIDO ROSQUEAVEL DE 1.1/2",INCLUSIVE CONEXOES E EMENDAS,EXCLUSIVE ABERTURA E FECHAMENTO DE RASGO.FORNECIMENTO E ASSENTAMENTO</v>
      </c>
      <c r="C16144" s="519" t="s">
        <v>44618</v>
      </c>
      <c r="D16144" s="519" t="s">
        <v>44617</v>
      </c>
      <c r="E16144" s="519" t="s">
        <v>43081</v>
      </c>
      <c r="I16144" s="519" t="s">
        <v>36</v>
      </c>
      <c r="J16144" s="650">
        <v>17.149999999999999</v>
      </c>
    </row>
    <row r="16145" spans="1:10">
      <c r="A16145" s="519" t="s">
        <v>16191</v>
      </c>
      <c r="B16145" s="519" t="str">
        <f t="shared" si="252"/>
        <v>ELETRODUTO DE PVC RIGIDO ROSQUEAVEL DE 2",INCLUSIVE CONEXOES E EMENDAS,EXCLUSIVE ABERTURA E FECHAMENTO DE RASGO.FORNECIMENTO E ASSENTAMENTO</v>
      </c>
      <c r="C16145" s="519" t="s">
        <v>44619</v>
      </c>
      <c r="D16145" s="519" t="s">
        <v>44615</v>
      </c>
      <c r="E16145" s="519" t="s">
        <v>44495</v>
      </c>
      <c r="I16145" s="519" t="s">
        <v>36</v>
      </c>
      <c r="J16145" s="650">
        <v>22.51</v>
      </c>
    </row>
    <row r="16146" spans="1:10">
      <c r="A16146" s="519" t="s">
        <v>16192</v>
      </c>
      <c r="B16146" s="519" t="str">
        <f t="shared" si="252"/>
        <v>ELETRODUTO DE PVC RIGIDO ROSQUEAVEL DE 2",INCLUSIVE CONEXOES E EMENDAS,EXCLUSIVE ABERTURA E FECHAMENTO DE RASGO.FORNECIMENTO E ASSENTAMENTO</v>
      </c>
      <c r="C16146" s="519" t="s">
        <v>44619</v>
      </c>
      <c r="D16146" s="519" t="s">
        <v>44615</v>
      </c>
      <c r="E16146" s="519" t="s">
        <v>44495</v>
      </c>
      <c r="I16146" s="519" t="s">
        <v>36</v>
      </c>
      <c r="J16146" s="650">
        <v>21.32</v>
      </c>
    </row>
    <row r="16147" spans="1:10">
      <c r="A16147" s="519" t="s">
        <v>16193</v>
      </c>
      <c r="B16147" s="519" t="str">
        <f t="shared" si="252"/>
        <v>ELETRODUTO DE PVC RIGIDO ROSQUEAVEL DE 2.1/2",INCLUSIVE CONEXOES E EMENDAS,EXCLUSIVE ABERTURA E FECHAMENTO DE RASGO.FORNECIMENTO E ASSENTAMENTO</v>
      </c>
      <c r="C16147" s="519" t="s">
        <v>44620</v>
      </c>
      <c r="D16147" s="519" t="s">
        <v>44617</v>
      </c>
      <c r="E16147" s="519" t="s">
        <v>43081</v>
      </c>
      <c r="I16147" s="519" t="s">
        <v>36</v>
      </c>
      <c r="J16147" s="650">
        <v>31.54</v>
      </c>
    </row>
    <row r="16148" spans="1:10">
      <c r="A16148" s="519" t="s">
        <v>16194</v>
      </c>
      <c r="B16148" s="519" t="str">
        <f t="shared" si="252"/>
        <v>ELETRODUTO DE PVC RIGIDO ROSQUEAVEL DE 2.1/2",INCLUSIVE CONEXOES E EMENDAS,EXCLUSIVE ABERTURA E FECHAMENTO DE RASGO.FORNECIMENTO E ASSENTAMENTO</v>
      </c>
      <c r="C16148" s="519" t="s">
        <v>44620</v>
      </c>
      <c r="D16148" s="519" t="s">
        <v>44617</v>
      </c>
      <c r="E16148" s="519" t="s">
        <v>43081</v>
      </c>
      <c r="I16148" s="519" t="s">
        <v>36</v>
      </c>
      <c r="J16148" s="650">
        <v>30.13</v>
      </c>
    </row>
    <row r="16149" spans="1:10">
      <c r="A16149" s="519" t="s">
        <v>16195</v>
      </c>
      <c r="B16149" s="519" t="str">
        <f t="shared" si="252"/>
        <v>ELETRODUTO DE PVC RIGIDO ROSQUEAVEL DE 3",INCLUSIVE CONEXOES E EMENDAS,EXCLUSIVE ABERTURA E FECHAMENTO DE RASGO.FORNECIMENTO E ASSENTAMENTO</v>
      </c>
      <c r="C16149" s="519" t="s">
        <v>44621</v>
      </c>
      <c r="D16149" s="519" t="s">
        <v>44615</v>
      </c>
      <c r="E16149" s="519" t="s">
        <v>44495</v>
      </c>
      <c r="I16149" s="519" t="s">
        <v>36</v>
      </c>
      <c r="J16149" s="650">
        <v>43.1</v>
      </c>
    </row>
    <row r="16150" spans="1:10">
      <c r="A16150" s="519" t="s">
        <v>16196</v>
      </c>
      <c r="B16150" s="519" t="str">
        <f t="shared" si="252"/>
        <v>ELETRODUTO DE PVC RIGIDO ROSQUEAVEL DE 3",INCLUSIVE CONEXOES E EMENDAS,EXCLUSIVE ABERTURA E FECHAMENTO DE RASGO.FORNECIMENTO E ASSENTAMENTO</v>
      </c>
      <c r="C16150" s="519" t="s">
        <v>44621</v>
      </c>
      <c r="D16150" s="519" t="s">
        <v>44615</v>
      </c>
      <c r="E16150" s="519" t="s">
        <v>44495</v>
      </c>
      <c r="I16150" s="519" t="s">
        <v>36</v>
      </c>
      <c r="J16150" s="650">
        <v>41.48</v>
      </c>
    </row>
    <row r="16151" spans="1:10">
      <c r="A16151" s="519" t="s">
        <v>16197</v>
      </c>
      <c r="B16151" s="519" t="str">
        <f t="shared" si="252"/>
        <v>ELETRODUTO DE PVC RIGIDO ROSQUEAVEL DE 4",INCLUSIVE CONEXOES E EMENDAS,EXCLUSIVE ABERTURA E FECHAMENTO DE RASGO.FORNECIMENTO E ASSENTAMENTO</v>
      </c>
      <c r="C16151" s="519" t="s">
        <v>44622</v>
      </c>
      <c r="D16151" s="519" t="s">
        <v>44615</v>
      </c>
      <c r="E16151" s="519" t="s">
        <v>44495</v>
      </c>
      <c r="I16151" s="519" t="s">
        <v>36</v>
      </c>
      <c r="J16151" s="650">
        <v>61.76</v>
      </c>
    </row>
    <row r="16152" spans="1:10">
      <c r="A16152" s="519" t="s">
        <v>16198</v>
      </c>
      <c r="B16152" s="519" t="str">
        <f t="shared" si="252"/>
        <v>ELETRODUTO DE PVC RIGIDO ROSQUEAVEL DE 4",INCLUSIVE CONEXOES E EMENDAS,EXCLUSIVE ABERTURA E FECHAMENTO DE RASGO.FORNECIMENTO E ASSENTAMENTO</v>
      </c>
      <c r="C16152" s="519" t="s">
        <v>44622</v>
      </c>
      <c r="D16152" s="519" t="s">
        <v>44615</v>
      </c>
      <c r="E16152" s="519" t="s">
        <v>44495</v>
      </c>
      <c r="I16152" s="519" t="s">
        <v>36</v>
      </c>
      <c r="J16152" s="650">
        <v>59.87</v>
      </c>
    </row>
    <row r="16153" spans="1:10">
      <c r="A16153" s="519" t="s">
        <v>16199</v>
      </c>
      <c r="B16153" s="519" t="str">
        <f t="shared" si="252"/>
        <v>ELETRODUTO DE PVC ESPIRAL CORRUGADO,DIAMETRO DE 3/4",INCLUSIVE CONEXOES E EMENDAS.FORNECIMENTO E INSTALACAO</v>
      </c>
      <c r="C16153" s="519" t="s">
        <v>44624</v>
      </c>
      <c r="D16153" s="519" t="s">
        <v>44623</v>
      </c>
      <c r="I16153" s="519" t="s">
        <v>36</v>
      </c>
      <c r="J16153" s="650">
        <v>5.54</v>
      </c>
    </row>
    <row r="16154" spans="1:10">
      <c r="A16154" s="519" t="s">
        <v>16200</v>
      </c>
      <c r="B16154" s="519" t="str">
        <f t="shared" si="252"/>
        <v>ELETRODUTO DE PVC ESPIRAL CORRUGADO,DIAMETRO DE 3/4",INCLUSIVE CONEXOES E EMENDAS.FORNECIMENTO E INSTALACAO</v>
      </c>
      <c r="C16154" s="519" t="s">
        <v>44624</v>
      </c>
      <c r="D16154" s="519" t="s">
        <v>44623</v>
      </c>
      <c r="I16154" s="519" t="s">
        <v>36</v>
      </c>
      <c r="J16154" s="650">
        <v>5.1100000000000003</v>
      </c>
    </row>
    <row r="16155" spans="1:10">
      <c r="A16155" s="519" t="s">
        <v>16201</v>
      </c>
      <c r="B16155" s="519" t="str">
        <f t="shared" si="252"/>
        <v>ELETRODUTO DE PVC ESPIRAL CORRUGADO,DIAMETRO DE 1",INCLUSIVE CONEXOES E EMENDAS.FORNECIMENTO E INSTALACAO</v>
      </c>
      <c r="C16155" s="519" t="s">
        <v>44625</v>
      </c>
      <c r="D16155" s="519" t="s">
        <v>44626</v>
      </c>
      <c r="I16155" s="519" t="s">
        <v>36</v>
      </c>
      <c r="J16155" s="650">
        <v>6.47</v>
      </c>
    </row>
    <row r="16156" spans="1:10">
      <c r="A16156" s="519" t="s">
        <v>16202</v>
      </c>
      <c r="B16156" s="519" t="str">
        <f t="shared" si="252"/>
        <v>ELETRODUTO DE PVC ESPIRAL CORRUGADO,DIAMETRO DE 1",INCLUSIVE CONEXOES E EMENDAS.FORNECIMENTO E INSTALACAO</v>
      </c>
      <c r="C16156" s="519" t="s">
        <v>44625</v>
      </c>
      <c r="D16156" s="519" t="s">
        <v>44626</v>
      </c>
      <c r="I16156" s="519" t="s">
        <v>36</v>
      </c>
      <c r="J16156" s="650">
        <v>5.93</v>
      </c>
    </row>
    <row r="16157" spans="1:10">
      <c r="A16157" s="519" t="s">
        <v>16203</v>
      </c>
      <c r="B16157" s="519" t="str">
        <f t="shared" si="252"/>
        <v>TUBO DE PVC RIGIDO,CONFORME ABNT NBR-5688 DE 75MM,LINHA REFORCADA,SOLDAVEL,EXCLUSIVE EMENDAS,CONEXOES,ABERTURA E FECHAMENTO DE RASGO.FORNECIMENTO E ASSENTAMENTO</v>
      </c>
      <c r="C16157" s="519" t="s">
        <v>72938</v>
      </c>
      <c r="D16157" s="519" t="s">
        <v>72939</v>
      </c>
      <c r="E16157" s="519" t="s">
        <v>44535</v>
      </c>
      <c r="I16157" s="519" t="s">
        <v>36</v>
      </c>
      <c r="J16157" s="650">
        <v>32.35</v>
      </c>
    </row>
    <row r="16158" spans="1:10">
      <c r="A16158" s="519" t="s">
        <v>16204</v>
      </c>
      <c r="B16158" s="519" t="str">
        <f t="shared" si="252"/>
        <v>TUBO DE PVC RIGIDO,CONFORME ABNT NBR-5688 DE 75MM,LINHA REFORCADA,SOLDAVEL,EXCLUSIVE EMENDAS,CONEXOES,ABERTURA E FECHAMENTO DE RASGO.FORNECIMENTO E ASSENTAMENTO</v>
      </c>
      <c r="C16158" s="519" t="s">
        <v>72938</v>
      </c>
      <c r="D16158" s="519" t="s">
        <v>72939</v>
      </c>
      <c r="E16158" s="519" t="s">
        <v>44535</v>
      </c>
      <c r="I16158" s="519" t="s">
        <v>36</v>
      </c>
      <c r="J16158" s="650">
        <v>31.54</v>
      </c>
    </row>
    <row r="16159" spans="1:10">
      <c r="A16159" s="519" t="s">
        <v>16205</v>
      </c>
      <c r="B16159" s="519" t="str">
        <f t="shared" si="252"/>
        <v>TUBO DE PVC RIGIDO,CONFORME ABNT NBR-5688 DE 100MM,LINHA REFORCADA,SOLDAVEL,EXCLUSIVE EMENDAS,CONEXOES,ABERTURA E FECHAMENTO DE RASGO.FORNECIMENTO E ASSENTAMENTO</v>
      </c>
      <c r="C16159" s="519" t="s">
        <v>72940</v>
      </c>
      <c r="D16159" s="519" t="s">
        <v>72941</v>
      </c>
      <c r="E16159" s="519" t="s">
        <v>44560</v>
      </c>
      <c r="I16159" s="519" t="s">
        <v>36</v>
      </c>
      <c r="J16159" s="650">
        <v>45.46</v>
      </c>
    </row>
    <row r="16160" spans="1:10">
      <c r="A16160" s="519" t="s">
        <v>16206</v>
      </c>
      <c r="B16160" s="519" t="str">
        <f t="shared" si="252"/>
        <v>TUBO DE PVC RIGIDO,CONFORME ABNT NBR-5688 DE 100MM,LINHA REFORCADA,SOLDAVEL,EXCLUSIVE EMENDAS,CONEXOES,ABERTURA E FECHAMENTO DE RASGO.FORNECIMENTO E ASSENTAMENTO</v>
      </c>
      <c r="C16160" s="519" t="s">
        <v>72940</v>
      </c>
      <c r="D16160" s="519" t="s">
        <v>72941</v>
      </c>
      <c r="E16160" s="519" t="s">
        <v>44560</v>
      </c>
      <c r="I16160" s="519" t="s">
        <v>36</v>
      </c>
      <c r="J16160" s="650">
        <v>44.48</v>
      </c>
    </row>
    <row r="16161" spans="1:10">
      <c r="A16161" s="519" t="s">
        <v>16207</v>
      </c>
      <c r="B16161" s="519" t="str">
        <f t="shared" si="252"/>
        <v>TUBO DE PVC RIGIDO,CONFORME ABNT NBR-5688 DE 150MM,LINHA REFORCADA,SOLDAVEL,EXCLUSIVE EMENDAS,CONEXOES,ABERTURA E FECHAMENTO DE RASGO.FORNECIMENTO E ASSENTAMENTO</v>
      </c>
      <c r="C16161" s="519" t="s">
        <v>72942</v>
      </c>
      <c r="D16161" s="519" t="s">
        <v>72941</v>
      </c>
      <c r="E16161" s="519" t="s">
        <v>44560</v>
      </c>
      <c r="I16161" s="519" t="s">
        <v>36</v>
      </c>
      <c r="J16161" s="650">
        <v>97.07</v>
      </c>
    </row>
    <row r="16162" spans="1:10">
      <c r="A16162" s="519" t="s">
        <v>16208</v>
      </c>
      <c r="B16162" s="519" t="str">
        <f t="shared" si="252"/>
        <v>TUBO DE PVC RIGIDO,CONFORME ABNT NBR-5688 DE 150MM,LINHA REFORCADA,SOLDAVEL,EXCLUSIVE EMENDAS,CONEXOES,ABERTURA E FECHAMENTO DE RASGO.FORNECIMENTO E ASSENTAMENTO</v>
      </c>
      <c r="C16162" s="519" t="s">
        <v>72942</v>
      </c>
      <c r="D16162" s="519" t="s">
        <v>72941</v>
      </c>
      <c r="E16162" s="519" t="s">
        <v>44560</v>
      </c>
      <c r="I16162" s="519" t="s">
        <v>36</v>
      </c>
      <c r="J16162" s="650">
        <v>96.09</v>
      </c>
    </row>
    <row r="16163" spans="1:10">
      <c r="A16163" s="519" t="s">
        <v>16209</v>
      </c>
      <c r="B16163" s="519" t="str">
        <f t="shared" si="252"/>
        <v>TUBO DE PVC RIGIDO,CONFORME ABNT NBR-5688 DE 75MM,LINHA REFORCADA,SOLDAVEL,INCLUSIVE CONEXOES E EMENDAS,EXCLUSIVE ABERTURA E FECHAMENTO DE RASGO.FORNECIMENTO E ASSENTAMENTO</v>
      </c>
      <c r="C16163" s="519" t="s">
        <v>72938</v>
      </c>
      <c r="D16163" s="519" t="s">
        <v>72943</v>
      </c>
      <c r="E16163" s="519" t="s">
        <v>72944</v>
      </c>
      <c r="I16163" s="519" t="s">
        <v>36</v>
      </c>
      <c r="J16163" s="650">
        <v>34.979999999999997</v>
      </c>
    </row>
    <row r="16164" spans="1:10">
      <c r="A16164" s="519" t="s">
        <v>16210</v>
      </c>
      <c r="B16164" s="519" t="str">
        <f t="shared" si="252"/>
        <v>TUBO DE PVC RIGIDO,CONFORME ABNT NBR-5688 DE 75MM,LINHA REFORCADA,SOLDAVEL,INCLUSIVE CONEXOES E EMENDAS,EXCLUSIVE ABERTURA E FECHAMENTO DE RASGO.FORNECIMENTO E ASSENTAMENTO</v>
      </c>
      <c r="C16164" s="519" t="s">
        <v>72938</v>
      </c>
      <c r="D16164" s="519" t="s">
        <v>72943</v>
      </c>
      <c r="E16164" s="519" t="s">
        <v>72944</v>
      </c>
      <c r="I16164" s="519" t="s">
        <v>36</v>
      </c>
      <c r="J16164" s="650">
        <v>34.17</v>
      </c>
    </row>
    <row r="16165" spans="1:10">
      <c r="A16165" s="519" t="s">
        <v>16211</v>
      </c>
      <c r="B16165" s="519" t="str">
        <f t="shared" si="252"/>
        <v>TUBO DE PVC RIGIDO,CONFORME ABNT NBR-5688 DE 100MM,LINHA REFORCADA,SOLDAVEL,INCLUSIVE CONEXOES E EMENDAS,EXCLUSIVE ABERTURA E FECHAMENTO DE RASGO.FORNECIMENTO E ASSENTAMENTO</v>
      </c>
      <c r="C16165" s="519" t="s">
        <v>72940</v>
      </c>
      <c r="D16165" s="519" t="s">
        <v>72945</v>
      </c>
      <c r="E16165" s="519" t="s">
        <v>72946</v>
      </c>
      <c r="I16165" s="519" t="s">
        <v>36</v>
      </c>
      <c r="J16165" s="650">
        <v>49.28</v>
      </c>
    </row>
    <row r="16166" spans="1:10">
      <c r="A16166" s="519" t="s">
        <v>16212</v>
      </c>
      <c r="B16166" s="519" t="str">
        <f t="shared" si="252"/>
        <v>TUBO DE PVC RIGIDO,CONFORME ABNT NBR-5688 DE 100MM,LINHA REFORCADA,SOLDAVEL,INCLUSIVE CONEXOES E EMENDAS,EXCLUSIVE ABERTURA E FECHAMENTO DE RASGO.FORNECIMENTO E ASSENTAMENTO</v>
      </c>
      <c r="C16166" s="519" t="s">
        <v>72940</v>
      </c>
      <c r="D16166" s="519" t="s">
        <v>72945</v>
      </c>
      <c r="E16166" s="519" t="s">
        <v>72946</v>
      </c>
      <c r="I16166" s="519" t="s">
        <v>36</v>
      </c>
      <c r="J16166" s="650">
        <v>48.3</v>
      </c>
    </row>
    <row r="16167" spans="1:10">
      <c r="A16167" s="519" t="s">
        <v>16213</v>
      </c>
      <c r="B16167" s="519" t="str">
        <f t="shared" si="252"/>
        <v>TUBO DE PVC RIGIDO,CONFORME ABNT NBR-5688 DE 150MM,LINHA REFORCADA,SOLDAVEL,INCLUSIVE CONEXOES E EMENDAS,EXCLUSIVE ABERTURA E FECHAMENTO DE RASGO.FORNECIMENTO E ASSENTAMENTO</v>
      </c>
      <c r="C16167" s="519" t="s">
        <v>72942</v>
      </c>
      <c r="D16167" s="519" t="s">
        <v>72945</v>
      </c>
      <c r="E16167" s="519" t="s">
        <v>72946</v>
      </c>
      <c r="I16167" s="519" t="s">
        <v>36</v>
      </c>
      <c r="J16167" s="650">
        <v>106.05</v>
      </c>
    </row>
    <row r="16168" spans="1:10">
      <c r="A16168" s="519" t="s">
        <v>16214</v>
      </c>
      <c r="B16168" s="519" t="str">
        <f t="shared" si="252"/>
        <v>TUBO DE PVC RIGIDO,CONFORME ABNT NBR-5688 DE 150MM,LINHA REFORCADA,SOLDAVEL,INCLUSIVE CONEXOES E EMENDAS,EXCLUSIVE ABERTURA E FECHAMENTO DE RASGO.FORNECIMENTO E ASSENTAMENTO</v>
      </c>
      <c r="C16168" s="519" t="s">
        <v>72942</v>
      </c>
      <c r="D16168" s="519" t="s">
        <v>72945</v>
      </c>
      <c r="E16168" s="519" t="s">
        <v>72946</v>
      </c>
      <c r="I16168" s="519" t="s">
        <v>36</v>
      </c>
      <c r="J16168" s="650">
        <v>105.07</v>
      </c>
    </row>
    <row r="16169" spans="1:10">
      <c r="A16169" s="519" t="s">
        <v>16215</v>
      </c>
      <c r="B16169" s="519" t="str">
        <f t="shared" si="252"/>
        <v>TUBO DE PVC,CONFORME ABNT NBR-7362,PARA ESGOTO SANITARIO,COM DIAMETRO NOMINAL DE 200MM,INCLUSIVE ANEL DE BORRACHA.FORNECIMENTO E COLOCACAO</v>
      </c>
      <c r="C16169" s="519" t="s">
        <v>72947</v>
      </c>
      <c r="D16169" s="519" t="s">
        <v>72948</v>
      </c>
      <c r="E16169" s="519" t="s">
        <v>34520</v>
      </c>
      <c r="I16169" s="519" t="s">
        <v>36</v>
      </c>
      <c r="J16169" s="650">
        <v>189.28</v>
      </c>
    </row>
    <row r="16170" spans="1:10">
      <c r="A16170" s="519" t="s">
        <v>16216</v>
      </c>
      <c r="B16170" s="519" t="str">
        <f t="shared" si="252"/>
        <v>TUBO DE PVC,CONFORME ABNT NBR-7362,PARA ESGOTO SANITARIO,COM DIAMETRO NOMINAL DE 200MM,INCLUSIVE ANEL DE BORRACHA.FORNECIMENTO E COLOCACAO</v>
      </c>
      <c r="C16170" s="519" t="s">
        <v>72947</v>
      </c>
      <c r="D16170" s="519" t="s">
        <v>72948</v>
      </c>
      <c r="E16170" s="519" t="s">
        <v>34520</v>
      </c>
      <c r="I16170" s="519" t="s">
        <v>36</v>
      </c>
      <c r="J16170" s="650">
        <v>188.3</v>
      </c>
    </row>
    <row r="16171" spans="1:10">
      <c r="A16171" s="519" t="s">
        <v>16217</v>
      </c>
      <c r="B16171" s="519" t="str">
        <f t="shared" si="252"/>
        <v>TUBO DE PVC RIGIDO,CONFORME ABNT NBR-5688,DE 100MM,LINHA REFORCADA,SOLDAVEL,PARA PROTECAO DE CONDUTORES DE SISTEMA DE TELEFONIA SIMPLES,ASSENTADOS E COBERTOS COM CAMADA DE CONCRETO,EXCLUSIVE ESCAVACAO E REATERRO.FORNECIMENTO E ASSENTAMENTO</v>
      </c>
      <c r="C16171" s="519" t="s">
        <v>72949</v>
      </c>
      <c r="D16171" s="519" t="s">
        <v>72950</v>
      </c>
      <c r="E16171" s="519" t="s">
        <v>72951</v>
      </c>
      <c r="F16171" s="519" t="s">
        <v>72952</v>
      </c>
      <c r="I16171" s="519" t="s">
        <v>36</v>
      </c>
      <c r="J16171" s="650">
        <v>56.17</v>
      </c>
    </row>
    <row r="16172" spans="1:10">
      <c r="A16172" s="519" t="s">
        <v>16218</v>
      </c>
      <c r="B16172" s="519" t="str">
        <f t="shared" si="252"/>
        <v>TUBO DE PVC RIGIDO,CONFORME ABNT NBR-5688,DE 100MM,LINHA REFORCADA,SOLDAVEL,PARA PROTECAO DE CONDUTORES DE SISTEMA DE TELEFONIA SIMPLES,ASSENTADOS E COBERTOS COM CAMADA DE CONCRETO,EXCLUSIVE ESCAVACAO E REATERRO.FORNECIMENTO E ASSENTAMENTO</v>
      </c>
      <c r="C16172" s="519" t="s">
        <v>72949</v>
      </c>
      <c r="D16172" s="519" t="s">
        <v>72950</v>
      </c>
      <c r="E16172" s="519" t="s">
        <v>72951</v>
      </c>
      <c r="F16172" s="519" t="s">
        <v>72952</v>
      </c>
      <c r="I16172" s="519" t="s">
        <v>36</v>
      </c>
      <c r="J16172" s="650">
        <v>53.88</v>
      </c>
    </row>
    <row r="16173" spans="1:10">
      <c r="A16173" s="519" t="s">
        <v>16219</v>
      </c>
      <c r="B16173" s="519" t="str">
        <f t="shared" si="252"/>
        <v>TUBO DE PVC RIGIDO,CONFORME ABNT NBR-5688,DE 100MM,LINHA REFORCADA,SOLDAVEL,PARA PROTECAO DE CONDUTORES DE SISTEMA DE TELEFONIA,LINHA DUPLA,ASSENTADOS E COBERTOS COM CAMADA DE CONCRETO,EXCLUSIVE ESCAVACAO E REATERRO.FORNECIMENTO E ASSENTAMENTO</v>
      </c>
      <c r="C16173" s="519" t="s">
        <v>72949</v>
      </c>
      <c r="D16173" s="519" t="s">
        <v>72950</v>
      </c>
      <c r="E16173" s="519" t="s">
        <v>72953</v>
      </c>
      <c r="F16173" s="519" t="s">
        <v>72954</v>
      </c>
      <c r="G16173" s="519" t="s">
        <v>33282</v>
      </c>
      <c r="I16173" s="519" t="s">
        <v>36</v>
      </c>
      <c r="J16173" s="650">
        <v>112.58</v>
      </c>
    </row>
    <row r="16174" spans="1:10">
      <c r="A16174" s="519" t="s">
        <v>16220</v>
      </c>
      <c r="B16174" s="519" t="str">
        <f t="shared" si="252"/>
        <v>TUBO DE PVC RIGIDO,CONFORME ABNT NBR-5688,DE 100MM,LINHA REFORCADA,SOLDAVEL,PARA PROTECAO DE CONDUTORES DE SISTEMA DE TELEFONIA,LINHA DUPLA,ASSENTADOS E COBERTOS COM CAMADA DE CONCRETO,EXCLUSIVE ESCAVACAO E REATERRO.FORNECIMENTO E ASSENTAMENTO</v>
      </c>
      <c r="C16174" s="519" t="s">
        <v>72949</v>
      </c>
      <c r="D16174" s="519" t="s">
        <v>72950</v>
      </c>
      <c r="E16174" s="519" t="s">
        <v>72953</v>
      </c>
      <c r="F16174" s="519" t="s">
        <v>72954</v>
      </c>
      <c r="G16174" s="519" t="s">
        <v>33282</v>
      </c>
      <c r="I16174" s="519" t="s">
        <v>36</v>
      </c>
      <c r="J16174" s="650">
        <v>107.98</v>
      </c>
    </row>
    <row r="16175" spans="1:10">
      <c r="A16175" s="519" t="s">
        <v>16221</v>
      </c>
      <c r="B16175" s="519" t="str">
        <f t="shared" si="252"/>
        <v>TUBO DE PVC RIGIDO,CONFORME ABNT NBR-5688,DE 100MM,LINHA REFORCADA,SOLDAVEL,PARA PROTECAO DE CONDUTORES DE SISTEMA DE TELEFONIA,LINHA TRIPLA,ASSENTADOS E COBERTOS COM CAMADA DE CONCRETO,EXCLUSIVE ESCAVACAO E REATERRO.FORNECIMENTO E ASSENTAMENTO</v>
      </c>
      <c r="C16175" s="519" t="s">
        <v>72949</v>
      </c>
      <c r="D16175" s="519" t="s">
        <v>72950</v>
      </c>
      <c r="E16175" s="519" t="s">
        <v>72955</v>
      </c>
      <c r="F16175" s="519" t="s">
        <v>72956</v>
      </c>
      <c r="G16175" s="519" t="s">
        <v>33759</v>
      </c>
      <c r="I16175" s="519" t="s">
        <v>36</v>
      </c>
      <c r="J16175" s="650">
        <v>168.52</v>
      </c>
    </row>
    <row r="16176" spans="1:10">
      <c r="A16176" s="519" t="s">
        <v>16222</v>
      </c>
      <c r="B16176" s="519" t="str">
        <f t="shared" si="252"/>
        <v>TUBO DE PVC RIGIDO,CONFORME ABNT NBR-5688,DE 100MM,LINHA REFORCADA,SOLDAVEL,PARA PROTECAO DE CONDUTORES DE SISTEMA DE TELEFONIA,LINHA TRIPLA,ASSENTADOS E COBERTOS COM CAMADA DE CONCRETO,EXCLUSIVE ESCAVACAO E REATERRO.FORNECIMENTO E ASSENTAMENTO</v>
      </c>
      <c r="C16176" s="519" t="s">
        <v>72949</v>
      </c>
      <c r="D16176" s="519" t="s">
        <v>72950</v>
      </c>
      <c r="E16176" s="519" t="s">
        <v>72955</v>
      </c>
      <c r="F16176" s="519" t="s">
        <v>72956</v>
      </c>
      <c r="G16176" s="519" t="s">
        <v>33759</v>
      </c>
      <c r="I16176" s="519" t="s">
        <v>36</v>
      </c>
      <c r="J16176" s="650">
        <v>161.66</v>
      </c>
    </row>
    <row r="16177" spans="1:10">
      <c r="A16177" s="519" t="s">
        <v>16223</v>
      </c>
      <c r="B16177" s="519" t="str">
        <f t="shared" si="252"/>
        <v>TE 90° COM INSPECAO,DE PVC,COM DIAMETRO DE(100X75)MM.FORNECIMENTO E ASSENTAMENTO</v>
      </c>
      <c r="C16177" s="519" t="s">
        <v>44627</v>
      </c>
      <c r="D16177" s="519" t="s">
        <v>35792</v>
      </c>
      <c r="I16177" s="519" t="s">
        <v>5</v>
      </c>
      <c r="J16177" s="650">
        <v>40.94</v>
      </c>
    </row>
    <row r="16178" spans="1:10">
      <c r="A16178" s="519" t="s">
        <v>16224</v>
      </c>
      <c r="B16178" s="519" t="str">
        <f t="shared" si="252"/>
        <v>TE 90° COM INSPECAO,DE PVC,COM DIAMETRO DE(100X75)MM.FORNECIMENTO E ASSENTAMENTO</v>
      </c>
      <c r="C16178" s="519" t="s">
        <v>44627</v>
      </c>
      <c r="D16178" s="519" t="s">
        <v>35792</v>
      </c>
      <c r="I16178" s="519" t="s">
        <v>5</v>
      </c>
      <c r="J16178" s="650">
        <v>40.08</v>
      </c>
    </row>
    <row r="16179" spans="1:10">
      <c r="A16179" s="519" t="s">
        <v>16225</v>
      </c>
      <c r="B16179" s="519" t="str">
        <f t="shared" si="252"/>
        <v>TE 90° COM INSPECAO,DE PVC,COM DIAMETRO DE(75X75)MM.FORNECIMENTO E ASSENTAMENTO</v>
      </c>
      <c r="C16179" s="519" t="s">
        <v>44628</v>
      </c>
      <c r="D16179" s="519" t="s">
        <v>44495</v>
      </c>
      <c r="I16179" s="519" t="s">
        <v>5</v>
      </c>
      <c r="J16179" s="650">
        <v>52.94</v>
      </c>
    </row>
    <row r="16180" spans="1:10">
      <c r="A16180" s="519" t="s">
        <v>16226</v>
      </c>
      <c r="B16180" s="519" t="str">
        <f t="shared" si="252"/>
        <v>TE 90° COM INSPECAO,DE PVC,COM DIAMETRO DE(75X75)MM.FORNECIMENTO E ASSENTAMENTO</v>
      </c>
      <c r="C16180" s="519" t="s">
        <v>44628</v>
      </c>
      <c r="D16180" s="519" t="s">
        <v>44495</v>
      </c>
      <c r="I16180" s="519" t="s">
        <v>5</v>
      </c>
      <c r="J16180" s="650">
        <v>52.07</v>
      </c>
    </row>
    <row r="16181" spans="1:10">
      <c r="A16181" s="519" t="s">
        <v>16227</v>
      </c>
      <c r="B16181" s="519" t="str">
        <f t="shared" si="252"/>
        <v>ELETRODUTO EM PVC FLEXIVEL,COR AMARELA,DIAMETRO DE 20MM.FORNECIMENTO E COLOCACAO.</v>
      </c>
      <c r="C16181" s="519" t="s">
        <v>44629</v>
      </c>
      <c r="D16181" s="519" t="s">
        <v>44630</v>
      </c>
      <c r="I16181" s="519" t="s">
        <v>36</v>
      </c>
      <c r="J16181" s="650">
        <v>3.3</v>
      </c>
    </row>
    <row r="16182" spans="1:10">
      <c r="A16182" s="519" t="s">
        <v>16228</v>
      </c>
      <c r="B16182" s="519" t="str">
        <f t="shared" si="252"/>
        <v>ELETRODUTO EM PVC FLEXIVEL,COR AMARELA,DIAMETRO DE 20MM.FORNECIMENTO E COLOCACAO.</v>
      </c>
      <c r="C16182" s="519" t="s">
        <v>44629</v>
      </c>
      <c r="D16182" s="519" t="s">
        <v>44630</v>
      </c>
      <c r="I16182" s="519" t="s">
        <v>36</v>
      </c>
      <c r="J16182" s="650">
        <v>3.14</v>
      </c>
    </row>
    <row r="16183" spans="1:10">
      <c r="A16183" s="519" t="s">
        <v>16229</v>
      </c>
      <c r="B16183" s="519" t="str">
        <f t="shared" si="252"/>
        <v>ELETRODUTO EM PVC FLEXIVEL,COR AMARELA,DIAMETRO DE 25MM.FORNECIMENTO E COLOCACAO.</v>
      </c>
      <c r="C16183" s="519" t="s">
        <v>44631</v>
      </c>
      <c r="D16183" s="519" t="s">
        <v>44630</v>
      </c>
      <c r="I16183" s="519" t="s">
        <v>36</v>
      </c>
      <c r="J16183" s="650">
        <v>3.41</v>
      </c>
    </row>
    <row r="16184" spans="1:10">
      <c r="A16184" s="519" t="s">
        <v>16230</v>
      </c>
      <c r="B16184" s="519" t="str">
        <f t="shared" si="252"/>
        <v>ELETRODUTO EM PVC FLEXIVEL,COR AMARELA,DIAMETRO DE 25MM.FORNECIMENTO E COLOCACAO.</v>
      </c>
      <c r="C16184" s="519" t="s">
        <v>44631</v>
      </c>
      <c r="D16184" s="519" t="s">
        <v>44630</v>
      </c>
      <c r="I16184" s="519" t="s">
        <v>36</v>
      </c>
      <c r="J16184" s="650">
        <v>3.24</v>
      </c>
    </row>
    <row r="16185" spans="1:10">
      <c r="A16185" s="519" t="s">
        <v>16231</v>
      </c>
      <c r="B16185" s="519" t="str">
        <f t="shared" si="252"/>
        <v>ELETRODUTO EM PVC FLEXIVEL,COR AMARELA,DIAMETRO DE 32MM.FORNECIMENTO E COLOCACAO.</v>
      </c>
      <c r="C16185" s="519" t="s">
        <v>44632</v>
      </c>
      <c r="D16185" s="519" t="s">
        <v>44630</v>
      </c>
      <c r="I16185" s="519" t="s">
        <v>36</v>
      </c>
      <c r="J16185" s="650">
        <v>5.08</v>
      </c>
    </row>
    <row r="16186" spans="1:10">
      <c r="A16186" s="519" t="s">
        <v>16232</v>
      </c>
      <c r="B16186" s="519" t="str">
        <f t="shared" si="252"/>
        <v>ELETRODUTO EM PVC FLEXIVEL,COR AMARELA,DIAMETRO DE 32MM.FORNECIMENTO E COLOCACAO.</v>
      </c>
      <c r="C16186" s="519" t="s">
        <v>44632</v>
      </c>
      <c r="D16186" s="519" t="s">
        <v>44630</v>
      </c>
      <c r="I16186" s="519" t="s">
        <v>36</v>
      </c>
      <c r="J16186" s="650">
        <v>4.91</v>
      </c>
    </row>
    <row r="16187" spans="1:10">
      <c r="A16187" s="519" t="s">
        <v>16233</v>
      </c>
      <c r="B16187" s="519" t="str">
        <f t="shared" si="252"/>
        <v>CONDUITE FLEXIVEL,GALVANIZADO,COM DIAMETRO DE 1/2",EXCLUSIVE EMENDAS.FORNECIMENTO E ASSENTAMENTO</v>
      </c>
      <c r="C16187" s="519" t="s">
        <v>44633</v>
      </c>
      <c r="D16187" s="519" t="s">
        <v>44634</v>
      </c>
      <c r="I16187" s="519" t="s">
        <v>36</v>
      </c>
      <c r="J16187" s="650">
        <v>7.37</v>
      </c>
    </row>
    <row r="16188" spans="1:10">
      <c r="A16188" s="519" t="s">
        <v>16234</v>
      </c>
      <c r="B16188" s="519" t="str">
        <f t="shared" si="252"/>
        <v>CONDUITE FLEXIVEL,GALVANIZADO,COM DIAMETRO DE 1/2",EXCLUSIVE EMENDAS.FORNECIMENTO E ASSENTAMENTO</v>
      </c>
      <c r="C16188" s="519" t="s">
        <v>44633</v>
      </c>
      <c r="D16188" s="519" t="s">
        <v>44634</v>
      </c>
      <c r="I16188" s="519" t="s">
        <v>36</v>
      </c>
      <c r="J16188" s="650">
        <v>7.1</v>
      </c>
    </row>
    <row r="16189" spans="1:10">
      <c r="A16189" s="519" t="s">
        <v>16235</v>
      </c>
      <c r="B16189" s="519" t="str">
        <f t="shared" si="252"/>
        <v>CONDUITE FLEXIVEL,GALVANIZADO,COM DIAMETRO DE 3/4",EXCLUSIVE EMENDAS.FORNECIMENTO E ASSENTAMENTO</v>
      </c>
      <c r="C16189" s="519" t="s">
        <v>44635</v>
      </c>
      <c r="D16189" s="519" t="s">
        <v>44634</v>
      </c>
      <c r="I16189" s="519" t="s">
        <v>36</v>
      </c>
      <c r="J16189" s="650">
        <v>12.16</v>
      </c>
    </row>
    <row r="16190" spans="1:10">
      <c r="A16190" s="519" t="s">
        <v>16236</v>
      </c>
      <c r="B16190" s="519" t="str">
        <f t="shared" si="252"/>
        <v>CONDUITE FLEXIVEL,GALVANIZADO,COM DIAMETRO DE 3/4",EXCLUSIVE EMENDAS.FORNECIMENTO E ASSENTAMENTO</v>
      </c>
      <c r="C16190" s="519" t="s">
        <v>44635</v>
      </c>
      <c r="D16190" s="519" t="s">
        <v>44634</v>
      </c>
      <c r="I16190" s="519" t="s">
        <v>36</v>
      </c>
      <c r="J16190" s="650">
        <v>11.84</v>
      </c>
    </row>
    <row r="16191" spans="1:10">
      <c r="A16191" s="519" t="s">
        <v>16237</v>
      </c>
      <c r="B16191" s="519" t="str">
        <f t="shared" si="252"/>
        <v>CONDUITE FLEXIVEL,GALVANIZADO,COM DIAMETRO DE 1",EXCLUSIVE EMENDAS.FORNECIMENTO E ASSENTAMENTO</v>
      </c>
      <c r="C16191" s="519" t="s">
        <v>44636</v>
      </c>
      <c r="D16191" s="519" t="s">
        <v>44637</v>
      </c>
      <c r="I16191" s="519" t="s">
        <v>36</v>
      </c>
      <c r="J16191" s="650">
        <v>15.4</v>
      </c>
    </row>
    <row r="16192" spans="1:10">
      <c r="A16192" s="519" t="s">
        <v>16238</v>
      </c>
      <c r="B16192" s="519" t="str">
        <f t="shared" si="252"/>
        <v>CONDUITE FLEXIVEL,GALVANIZADO,COM DIAMETRO DE 1",EXCLUSIVE EMENDAS.FORNECIMENTO E ASSENTAMENTO</v>
      </c>
      <c r="C16192" s="519" t="s">
        <v>44636</v>
      </c>
      <c r="D16192" s="519" t="s">
        <v>44637</v>
      </c>
      <c r="I16192" s="519" t="s">
        <v>36</v>
      </c>
      <c r="J16192" s="650">
        <v>15.03</v>
      </c>
    </row>
    <row r="16193" spans="1:10">
      <c r="A16193" s="519" t="s">
        <v>16239</v>
      </c>
      <c r="B16193" s="519" t="str">
        <f t="shared" si="252"/>
        <v>CONDUITE FLEXIVEL,GALVANIZADO,COM DIAMETRO DE 1.1/4",EXCLUSIVE EMENDAS.FORNECIMENTO E ASSENTAMENTO</v>
      </c>
      <c r="C16193" s="519" t="s">
        <v>44638</v>
      </c>
      <c r="D16193" s="519" t="s">
        <v>44639</v>
      </c>
      <c r="I16193" s="519" t="s">
        <v>36</v>
      </c>
      <c r="J16193" s="650">
        <v>28.06</v>
      </c>
    </row>
    <row r="16194" spans="1:10">
      <c r="A16194" s="519" t="s">
        <v>16240</v>
      </c>
      <c r="B16194" s="519" t="str">
        <f t="shared" si="252"/>
        <v>CONDUITE FLEXIVEL,GALVANIZADO,COM DIAMETRO DE 1.1/4",EXCLUSIVE EMENDAS.FORNECIMENTO E ASSENTAMENTO</v>
      </c>
      <c r="C16194" s="519" t="s">
        <v>44638</v>
      </c>
      <c r="D16194" s="519" t="s">
        <v>44639</v>
      </c>
      <c r="I16194" s="519" t="s">
        <v>36</v>
      </c>
      <c r="J16194" s="650">
        <v>27.63</v>
      </c>
    </row>
    <row r="16195" spans="1:10">
      <c r="A16195" s="519" t="s">
        <v>16241</v>
      </c>
      <c r="B16195" s="519" t="str">
        <f t="shared" si="252"/>
        <v>CONDUITE FLEXIVEL,GALVANIZADO,COM DIAMETRO DE 1.1/2",EXCLUSIVE EMENDAS.FORNECIMENTO E ASSENTAMENTO</v>
      </c>
      <c r="C16195" s="519" t="s">
        <v>44640</v>
      </c>
      <c r="D16195" s="519" t="s">
        <v>44639</v>
      </c>
      <c r="I16195" s="519" t="s">
        <v>36</v>
      </c>
      <c r="J16195" s="650">
        <v>31.31</v>
      </c>
    </row>
    <row r="16196" spans="1:10">
      <c r="A16196" s="519" t="s">
        <v>16242</v>
      </c>
      <c r="B16196" s="519" t="str">
        <f t="shared" si="252"/>
        <v>CONDUITE FLEXIVEL,GALVANIZADO,COM DIAMETRO DE 1.1/2",EXCLUSIVE EMENDAS.FORNECIMENTO E ASSENTAMENTO</v>
      </c>
      <c r="C16196" s="519" t="s">
        <v>44640</v>
      </c>
      <c r="D16196" s="519" t="s">
        <v>44639</v>
      </c>
      <c r="I16196" s="519" t="s">
        <v>36</v>
      </c>
      <c r="J16196" s="650">
        <v>30.82</v>
      </c>
    </row>
    <row r="16197" spans="1:10">
      <c r="A16197" s="519" t="s">
        <v>16243</v>
      </c>
      <c r="B16197" s="519" t="str">
        <f t="shared" si="252"/>
        <v>CONDUITE FLEXIVEL,GALVANIZADO,COM DIAMETRO DE 2",EXCLUSIVE EMENDAS.FORNECIMENTO E ASSENTAMENTO</v>
      </c>
      <c r="C16197" s="519" t="s">
        <v>44641</v>
      </c>
      <c r="D16197" s="519" t="s">
        <v>44637</v>
      </c>
      <c r="I16197" s="519" t="s">
        <v>36</v>
      </c>
      <c r="J16197" s="650">
        <v>36.729999999999997</v>
      </c>
    </row>
    <row r="16198" spans="1:10">
      <c r="A16198" s="519" t="s">
        <v>16244</v>
      </c>
      <c r="B16198" s="519" t="str">
        <f t="shared" si="252"/>
        <v>CONDUITE FLEXIVEL,GALVANIZADO,COM DIAMETRO DE 2",EXCLUSIVE EMENDAS.FORNECIMENTO E ASSENTAMENTO</v>
      </c>
      <c r="C16198" s="519" t="s">
        <v>44641</v>
      </c>
      <c r="D16198" s="519" t="s">
        <v>44637</v>
      </c>
      <c r="I16198" s="519" t="s">
        <v>36</v>
      </c>
      <c r="J16198" s="650">
        <v>36.130000000000003</v>
      </c>
    </row>
    <row r="16199" spans="1:10">
      <c r="A16199" s="519" t="s">
        <v>16245</v>
      </c>
      <c r="B16199" s="519" t="str">
        <f t="shared" si="252"/>
        <v>CONDUITE FLEXIVEL,GALVANIZADO,COM DIAMETRO DE 2.1/2",EXCLUSIVE EMENDAS.FORNECIMENTO E ASSENTAMENTO</v>
      </c>
      <c r="C16199" s="519" t="s">
        <v>44642</v>
      </c>
      <c r="D16199" s="519" t="s">
        <v>44639</v>
      </c>
      <c r="I16199" s="519" t="s">
        <v>36</v>
      </c>
      <c r="J16199" s="650">
        <v>49.97</v>
      </c>
    </row>
    <row r="16200" spans="1:10">
      <c r="A16200" s="519" t="s">
        <v>16246</v>
      </c>
      <c r="B16200" s="519" t="str">
        <f t="shared" ref="B16200:B16263" si="253">C16200&amp;D16200&amp;E16200&amp;F16200&amp;G16200&amp;H16200</f>
        <v>CONDUITE FLEXIVEL,GALVANIZADO,COM DIAMETRO DE 2.1/2",EXCLUSIVE EMENDAS.FORNECIMENTO E ASSENTAMENTO</v>
      </c>
      <c r="C16200" s="519" t="s">
        <v>44642</v>
      </c>
      <c r="D16200" s="519" t="s">
        <v>44639</v>
      </c>
      <c r="I16200" s="519" t="s">
        <v>36</v>
      </c>
      <c r="J16200" s="650">
        <v>49.27</v>
      </c>
    </row>
    <row r="16201" spans="1:10">
      <c r="A16201" s="519" t="s">
        <v>16247</v>
      </c>
      <c r="B16201" s="519" t="str">
        <f t="shared" si="253"/>
        <v>CONDUITE FLEXIVEL,GALVANIZADO,COM DIAMETRO DE 3",EXCLUSIVE EMENDAS.FORNECIMENTO E ASSENTAMENTO</v>
      </c>
      <c r="C16201" s="519" t="s">
        <v>44643</v>
      </c>
      <c r="D16201" s="519" t="s">
        <v>44637</v>
      </c>
      <c r="I16201" s="519" t="s">
        <v>36</v>
      </c>
      <c r="J16201" s="650">
        <v>52.99</v>
      </c>
    </row>
    <row r="16202" spans="1:10">
      <c r="A16202" s="519" t="s">
        <v>16248</v>
      </c>
      <c r="B16202" s="519" t="str">
        <f t="shared" si="253"/>
        <v>CONDUITE FLEXIVEL,GALVANIZADO,COM DIAMETRO DE 3",EXCLUSIVE EMENDAS.FORNECIMENTO E ASSENTAMENTO</v>
      </c>
      <c r="C16202" s="519" t="s">
        <v>44643</v>
      </c>
      <c r="D16202" s="519" t="s">
        <v>44637</v>
      </c>
      <c r="I16202" s="519" t="s">
        <v>36</v>
      </c>
      <c r="J16202" s="650">
        <v>52.17</v>
      </c>
    </row>
    <row r="16203" spans="1:10">
      <c r="A16203" s="519" t="s">
        <v>16249</v>
      </c>
      <c r="B16203" s="519" t="str">
        <f t="shared" si="253"/>
        <v>ADAPTADOR ROSQUEAVEL,COM DIAMETRO DE 1/2",COM FLANGES E ANEL DE VEDACAO PARA CAIXA D'AGUA.FORNECIMENTO</v>
      </c>
      <c r="C16203" s="519" t="s">
        <v>44644</v>
      </c>
      <c r="D16203" s="519" t="s">
        <v>44645</v>
      </c>
      <c r="I16203" s="519" t="s">
        <v>5</v>
      </c>
      <c r="J16203" s="650">
        <v>12.57</v>
      </c>
    </row>
    <row r="16204" spans="1:10">
      <c r="A16204" s="519" t="s">
        <v>16250</v>
      </c>
      <c r="B16204" s="519" t="str">
        <f t="shared" si="253"/>
        <v>ADAPTADOR ROSQUEAVEL,COM DIAMETRO DE 1/2",COM FLANGES E ANEL DE VEDACAO PARA CAIXA D'AGUA.FORNECIMENTO</v>
      </c>
      <c r="C16204" s="519" t="s">
        <v>44644</v>
      </c>
      <c r="D16204" s="519" t="s">
        <v>44645</v>
      </c>
      <c r="I16204" s="519" t="s">
        <v>5</v>
      </c>
      <c r="J16204" s="650">
        <v>12.57</v>
      </c>
    </row>
    <row r="16205" spans="1:10">
      <c r="A16205" s="519" t="s">
        <v>16251</v>
      </c>
      <c r="B16205" s="519" t="str">
        <f t="shared" si="253"/>
        <v>ADAPTADOR ROSQUEAVEL,COM DIAMETRO DE 3/4",COM FLANGES E ANEL DE VEDACAO PARA CAIXA D'AGUA.FORNECIMENTO</v>
      </c>
      <c r="C16205" s="519" t="s">
        <v>44646</v>
      </c>
      <c r="D16205" s="519" t="s">
        <v>44645</v>
      </c>
      <c r="I16205" s="519" t="s">
        <v>5</v>
      </c>
      <c r="J16205" s="650">
        <v>17.25</v>
      </c>
    </row>
    <row r="16206" spans="1:10">
      <c r="A16206" s="519" t="s">
        <v>16252</v>
      </c>
      <c r="B16206" s="519" t="str">
        <f t="shared" si="253"/>
        <v>ADAPTADOR ROSQUEAVEL,COM DIAMETRO DE 3/4",COM FLANGES E ANEL DE VEDACAO PARA CAIXA D'AGUA.FORNECIMENTO</v>
      </c>
      <c r="C16206" s="519" t="s">
        <v>44646</v>
      </c>
      <c r="D16206" s="519" t="s">
        <v>44645</v>
      </c>
      <c r="I16206" s="519" t="s">
        <v>5</v>
      </c>
      <c r="J16206" s="650">
        <v>17.25</v>
      </c>
    </row>
    <row r="16207" spans="1:10">
      <c r="A16207" s="519" t="s">
        <v>16253</v>
      </c>
      <c r="B16207" s="519" t="str">
        <f t="shared" si="253"/>
        <v>ADAPTADOR ROSQUEAVEL,COM DIAMETRO DE 1",COM FLANGES E ANEL DE VEDACAO PARA CAIXA D'AGUA.FORNECIMENTO</v>
      </c>
      <c r="C16207" s="519" t="s">
        <v>44647</v>
      </c>
      <c r="D16207" s="519" t="s">
        <v>44648</v>
      </c>
      <c r="I16207" s="519" t="s">
        <v>5</v>
      </c>
      <c r="J16207" s="650">
        <v>25.15</v>
      </c>
    </row>
    <row r="16208" spans="1:10">
      <c r="A16208" s="519" t="s">
        <v>16254</v>
      </c>
      <c r="B16208" s="519" t="str">
        <f t="shared" si="253"/>
        <v>ADAPTADOR ROSQUEAVEL,COM DIAMETRO DE 1",COM FLANGES E ANEL DE VEDACAO PARA CAIXA D'AGUA.FORNECIMENTO</v>
      </c>
      <c r="C16208" s="519" t="s">
        <v>44647</v>
      </c>
      <c r="D16208" s="519" t="s">
        <v>44648</v>
      </c>
      <c r="I16208" s="519" t="s">
        <v>5</v>
      </c>
      <c r="J16208" s="650">
        <v>25.15</v>
      </c>
    </row>
    <row r="16209" spans="1:10">
      <c r="A16209" s="519" t="s">
        <v>16255</v>
      </c>
      <c r="B16209" s="519" t="str">
        <f t="shared" si="253"/>
        <v>ADAPTADOR ROSQUEAVEL,COM DIAMETRO DE 1.1/4",COM FLANGES E ANEL DE VEDACAO PARA CAIXA D'AGUA.FORNECIMENTO</v>
      </c>
      <c r="C16209" s="519" t="s">
        <v>44649</v>
      </c>
      <c r="D16209" s="519" t="s">
        <v>44650</v>
      </c>
      <c r="I16209" s="519" t="s">
        <v>5</v>
      </c>
      <c r="J16209" s="650">
        <v>32.75</v>
      </c>
    </row>
    <row r="16210" spans="1:10">
      <c r="A16210" s="519" t="s">
        <v>16256</v>
      </c>
      <c r="B16210" s="519" t="str">
        <f t="shared" si="253"/>
        <v>ADAPTADOR ROSQUEAVEL,COM DIAMETRO DE 1.1/4",COM FLANGES E ANEL DE VEDACAO PARA CAIXA D'AGUA.FORNECIMENTO</v>
      </c>
      <c r="C16210" s="519" t="s">
        <v>44649</v>
      </c>
      <c r="D16210" s="519" t="s">
        <v>44650</v>
      </c>
      <c r="I16210" s="519" t="s">
        <v>5</v>
      </c>
      <c r="J16210" s="650">
        <v>32.75</v>
      </c>
    </row>
    <row r="16211" spans="1:10">
      <c r="A16211" s="519" t="s">
        <v>16257</v>
      </c>
      <c r="B16211" s="519" t="str">
        <f t="shared" si="253"/>
        <v>ADAPTADOR ROSQUEAVEL,COM DIAMETRO DE 1.1/2",COM FLANGES E ANEL DE VEDACAO PARA CAIXA D'AGUA.FORNECIMENTO</v>
      </c>
      <c r="C16211" s="519" t="s">
        <v>44651</v>
      </c>
      <c r="D16211" s="519" t="s">
        <v>44650</v>
      </c>
      <c r="I16211" s="519" t="s">
        <v>5</v>
      </c>
      <c r="J16211" s="650">
        <v>39.159999999999997</v>
      </c>
    </row>
    <row r="16212" spans="1:10">
      <c r="A16212" s="519" t="s">
        <v>16258</v>
      </c>
      <c r="B16212" s="519" t="str">
        <f t="shared" si="253"/>
        <v>ADAPTADOR ROSQUEAVEL,COM DIAMETRO DE 1.1/2",COM FLANGES E ANEL DE VEDACAO PARA CAIXA D'AGUA.FORNECIMENTO</v>
      </c>
      <c r="C16212" s="519" t="s">
        <v>44651</v>
      </c>
      <c r="D16212" s="519" t="s">
        <v>44650</v>
      </c>
      <c r="I16212" s="519" t="s">
        <v>5</v>
      </c>
      <c r="J16212" s="650">
        <v>39.159999999999997</v>
      </c>
    </row>
    <row r="16213" spans="1:10">
      <c r="A16213" s="519" t="s">
        <v>16259</v>
      </c>
      <c r="B16213" s="519" t="str">
        <f t="shared" si="253"/>
        <v>ADAPTADOR ROSQUEAVEL,COM DIAMETRO DE 2",COM FLANGES E ANEL DE VEDACAO PARA CAIXA D'AGUA.FORNECIMENTO</v>
      </c>
      <c r="C16213" s="519" t="s">
        <v>44652</v>
      </c>
      <c r="D16213" s="519" t="s">
        <v>44648</v>
      </c>
      <c r="I16213" s="519" t="s">
        <v>5</v>
      </c>
      <c r="J16213" s="650">
        <v>47.53</v>
      </c>
    </row>
    <row r="16214" spans="1:10">
      <c r="A16214" s="519" t="s">
        <v>16260</v>
      </c>
      <c r="B16214" s="519" t="str">
        <f t="shared" si="253"/>
        <v>ADAPTADOR ROSQUEAVEL,COM DIAMETRO DE 2",COM FLANGES E ANEL DE VEDACAO PARA CAIXA D'AGUA.FORNECIMENTO</v>
      </c>
      <c r="C16214" s="519" t="s">
        <v>44652</v>
      </c>
      <c r="D16214" s="519" t="s">
        <v>44648</v>
      </c>
      <c r="I16214" s="519" t="s">
        <v>5</v>
      </c>
      <c r="J16214" s="650">
        <v>47.53</v>
      </c>
    </row>
    <row r="16215" spans="1:10">
      <c r="A16215" s="519" t="s">
        <v>16261</v>
      </c>
      <c r="B16215" s="519" t="str">
        <f t="shared" si="253"/>
        <v>BUCHA DE REDUCAO COM ROSCA,COM DIAMETRO DE 3/4"X1/2".FORNECIMENTO</v>
      </c>
      <c r="C16215" s="519" t="s">
        <v>44653</v>
      </c>
      <c r="D16215" s="519" t="s">
        <v>35233</v>
      </c>
      <c r="I16215" s="519" t="s">
        <v>5</v>
      </c>
      <c r="J16215" s="650">
        <v>0.7</v>
      </c>
    </row>
    <row r="16216" spans="1:10">
      <c r="A16216" s="519" t="s">
        <v>16262</v>
      </c>
      <c r="B16216" s="519" t="str">
        <f t="shared" si="253"/>
        <v>BUCHA DE REDUCAO COM ROSCA,COM DIAMETRO DE 3/4"X1/2".FORNECIMENTO</v>
      </c>
      <c r="C16216" s="519" t="s">
        <v>44653</v>
      </c>
      <c r="D16216" s="519" t="s">
        <v>35233</v>
      </c>
      <c r="I16216" s="519" t="s">
        <v>5</v>
      </c>
      <c r="J16216" s="650">
        <v>0.7</v>
      </c>
    </row>
    <row r="16217" spans="1:10">
      <c r="A16217" s="519" t="s">
        <v>16263</v>
      </c>
      <c r="B16217" s="519" t="str">
        <f t="shared" si="253"/>
        <v>BUCHA DE REDUCAO COM ROSCA,COM DIAMETRO DE 1X1/2".FORNECIMENTO</v>
      </c>
      <c r="C16217" s="519" t="s">
        <v>44654</v>
      </c>
      <c r="D16217" s="519" t="s">
        <v>33272</v>
      </c>
      <c r="I16217" s="519" t="s">
        <v>5</v>
      </c>
      <c r="J16217" s="650">
        <v>4.79</v>
      </c>
    </row>
    <row r="16218" spans="1:10">
      <c r="A16218" s="519" t="s">
        <v>16264</v>
      </c>
      <c r="B16218" s="519" t="str">
        <f t="shared" si="253"/>
        <v>BUCHA DE REDUCAO COM ROSCA,COM DIAMETRO DE 1X1/2".FORNECIMENTO</v>
      </c>
      <c r="C16218" s="519" t="s">
        <v>44654</v>
      </c>
      <c r="D16218" s="519" t="s">
        <v>33272</v>
      </c>
      <c r="I16218" s="519" t="s">
        <v>5</v>
      </c>
      <c r="J16218" s="650">
        <v>4.79</v>
      </c>
    </row>
    <row r="16219" spans="1:10">
      <c r="A16219" s="519" t="s">
        <v>16265</v>
      </c>
      <c r="B16219" s="519" t="str">
        <f t="shared" si="253"/>
        <v>BUCHA DE REDUCAO COM ROSCA,COM DIAMETRO DE 1"X3/4".FORNECIMENTO</v>
      </c>
      <c r="C16219" s="519" t="s">
        <v>44655</v>
      </c>
      <c r="D16219" s="519" t="s">
        <v>33282</v>
      </c>
      <c r="I16219" s="519" t="s">
        <v>5</v>
      </c>
      <c r="J16219" s="650">
        <v>4.9400000000000004</v>
      </c>
    </row>
    <row r="16220" spans="1:10">
      <c r="A16220" s="519" t="s">
        <v>16266</v>
      </c>
      <c r="B16220" s="519" t="str">
        <f t="shared" si="253"/>
        <v>BUCHA DE REDUCAO COM ROSCA,COM DIAMETRO DE 1"X3/4".FORNECIMENTO</v>
      </c>
      <c r="C16220" s="519" t="s">
        <v>44655</v>
      </c>
      <c r="D16220" s="519" t="s">
        <v>33282</v>
      </c>
      <c r="I16220" s="519" t="s">
        <v>5</v>
      </c>
      <c r="J16220" s="650">
        <v>4.9400000000000004</v>
      </c>
    </row>
    <row r="16221" spans="1:10">
      <c r="A16221" s="519" t="s">
        <v>16267</v>
      </c>
      <c r="B16221" s="519" t="str">
        <f t="shared" si="253"/>
        <v>BUCHA DE REDUCAO COM ROSCA,COM DIAMETRO DE 1.1/4"X3/4".FORNECIMENTO</v>
      </c>
      <c r="C16221" s="519" t="s">
        <v>44656</v>
      </c>
      <c r="D16221" s="519" t="s">
        <v>38300</v>
      </c>
      <c r="I16221" s="519" t="s">
        <v>5</v>
      </c>
      <c r="J16221" s="650">
        <v>9.23</v>
      </c>
    </row>
    <row r="16222" spans="1:10">
      <c r="A16222" s="519" t="s">
        <v>16268</v>
      </c>
      <c r="B16222" s="519" t="str">
        <f t="shared" si="253"/>
        <v>BUCHA DE REDUCAO COM ROSCA,COM DIAMETRO DE 1.1/4"X3/4".FORNECIMENTO</v>
      </c>
      <c r="C16222" s="519" t="s">
        <v>44656</v>
      </c>
      <c r="D16222" s="519" t="s">
        <v>38300</v>
      </c>
      <c r="I16222" s="519" t="s">
        <v>5</v>
      </c>
      <c r="J16222" s="650">
        <v>9.23</v>
      </c>
    </row>
    <row r="16223" spans="1:10">
      <c r="A16223" s="519" t="s">
        <v>16269</v>
      </c>
      <c r="B16223" s="519" t="str">
        <f t="shared" si="253"/>
        <v>BUCHA DE REDUCAO COM ROSCA,COM DIAMETRO DE 1.1/4"X1".FORNECIMENTO</v>
      </c>
      <c r="C16223" s="519" t="s">
        <v>44657</v>
      </c>
      <c r="D16223" s="519" t="s">
        <v>35233</v>
      </c>
      <c r="I16223" s="519" t="s">
        <v>5</v>
      </c>
      <c r="J16223" s="650">
        <v>9.3000000000000007</v>
      </c>
    </row>
    <row r="16224" spans="1:10">
      <c r="A16224" s="519" t="s">
        <v>16270</v>
      </c>
      <c r="B16224" s="519" t="str">
        <f t="shared" si="253"/>
        <v>BUCHA DE REDUCAO COM ROSCA,COM DIAMETRO DE 1.1/4"X1".FORNECIMENTO</v>
      </c>
      <c r="C16224" s="519" t="s">
        <v>44657</v>
      </c>
      <c r="D16224" s="519" t="s">
        <v>35233</v>
      </c>
      <c r="I16224" s="519" t="s">
        <v>5</v>
      </c>
      <c r="J16224" s="650">
        <v>9.3000000000000007</v>
      </c>
    </row>
    <row r="16225" spans="1:10">
      <c r="A16225" s="519" t="s">
        <v>16271</v>
      </c>
      <c r="B16225" s="519" t="str">
        <f t="shared" si="253"/>
        <v>BUCHA DE REDUCAO COM ROSCA,COM DIAMETRO DE 1.1/2"X3/4".FORNECIMENTO</v>
      </c>
      <c r="C16225" s="519" t="s">
        <v>44658</v>
      </c>
      <c r="D16225" s="519" t="s">
        <v>38300</v>
      </c>
      <c r="I16225" s="519" t="s">
        <v>5</v>
      </c>
      <c r="J16225" s="650">
        <v>11.33</v>
      </c>
    </row>
    <row r="16226" spans="1:10">
      <c r="A16226" s="519" t="s">
        <v>16272</v>
      </c>
      <c r="B16226" s="519" t="str">
        <f t="shared" si="253"/>
        <v>BUCHA DE REDUCAO COM ROSCA,COM DIAMETRO DE 1.1/2"X3/4".FORNECIMENTO</v>
      </c>
      <c r="C16226" s="519" t="s">
        <v>44658</v>
      </c>
      <c r="D16226" s="519" t="s">
        <v>38300</v>
      </c>
      <c r="I16226" s="519" t="s">
        <v>5</v>
      </c>
      <c r="J16226" s="650">
        <v>11.33</v>
      </c>
    </row>
    <row r="16227" spans="1:10">
      <c r="A16227" s="519" t="s">
        <v>16273</v>
      </c>
      <c r="B16227" s="519" t="str">
        <f t="shared" si="253"/>
        <v>BUCHA DE REDUCAO COM ROSCA,COM DIAMETRO DE 1.1/2"X1".FORNECIMENTO</v>
      </c>
      <c r="C16227" s="519" t="s">
        <v>44659</v>
      </c>
      <c r="D16227" s="519" t="s">
        <v>35233</v>
      </c>
      <c r="I16227" s="519" t="s">
        <v>5</v>
      </c>
      <c r="J16227" s="650">
        <v>12.17</v>
      </c>
    </row>
    <row r="16228" spans="1:10">
      <c r="A16228" s="519" t="s">
        <v>16274</v>
      </c>
      <c r="B16228" s="519" t="str">
        <f t="shared" si="253"/>
        <v>BUCHA DE REDUCAO COM ROSCA,COM DIAMETRO DE 1.1/2"X1".FORNECIMENTO</v>
      </c>
      <c r="C16228" s="519" t="s">
        <v>44659</v>
      </c>
      <c r="D16228" s="519" t="s">
        <v>35233</v>
      </c>
      <c r="I16228" s="519" t="s">
        <v>5</v>
      </c>
      <c r="J16228" s="650">
        <v>12.17</v>
      </c>
    </row>
    <row r="16229" spans="1:10">
      <c r="A16229" s="519" t="s">
        <v>16275</v>
      </c>
      <c r="B16229" s="519" t="str">
        <f t="shared" si="253"/>
        <v>BUCHA DE REDUCAO COM ROSCA,COM DIAMETRO DE 1.1/2"X1.1/4".FORNECIMENTO</v>
      </c>
      <c r="C16229" s="519" t="s">
        <v>44660</v>
      </c>
      <c r="D16229" s="519" t="s">
        <v>38308</v>
      </c>
      <c r="I16229" s="519" t="s">
        <v>5</v>
      </c>
      <c r="J16229" s="650">
        <v>12.94</v>
      </c>
    </row>
    <row r="16230" spans="1:10">
      <c r="A16230" s="519" t="s">
        <v>16276</v>
      </c>
      <c r="B16230" s="519" t="str">
        <f t="shared" si="253"/>
        <v>BUCHA DE REDUCAO COM ROSCA,COM DIAMETRO DE 1.1/2"X1.1/4".FORNECIMENTO</v>
      </c>
      <c r="C16230" s="519" t="s">
        <v>44660</v>
      </c>
      <c r="D16230" s="519" t="s">
        <v>38308</v>
      </c>
      <c r="I16230" s="519" t="s">
        <v>5</v>
      </c>
      <c r="J16230" s="650">
        <v>12.94</v>
      </c>
    </row>
    <row r="16231" spans="1:10">
      <c r="A16231" s="519" t="s">
        <v>16277</v>
      </c>
      <c r="B16231" s="519" t="str">
        <f t="shared" si="253"/>
        <v>BUCHA DE REDUCAO COM ROSCA,COM DIAMETRO DE 2"X1".FORNECIMENTO</v>
      </c>
      <c r="C16231" s="519" t="s">
        <v>44661</v>
      </c>
      <c r="D16231" s="519" t="s">
        <v>32884</v>
      </c>
      <c r="I16231" s="519" t="s">
        <v>5</v>
      </c>
      <c r="J16231" s="650">
        <v>25.96</v>
      </c>
    </row>
    <row r="16232" spans="1:10">
      <c r="A16232" s="519" t="s">
        <v>16278</v>
      </c>
      <c r="B16232" s="519" t="str">
        <f t="shared" si="253"/>
        <v>BUCHA DE REDUCAO COM ROSCA,COM DIAMETRO DE 2"X1".FORNECIMENTO</v>
      </c>
      <c r="C16232" s="519" t="s">
        <v>44661</v>
      </c>
      <c r="D16232" s="519" t="s">
        <v>32884</v>
      </c>
      <c r="I16232" s="519" t="s">
        <v>5</v>
      </c>
      <c r="J16232" s="650">
        <v>25.96</v>
      </c>
    </row>
    <row r="16233" spans="1:10">
      <c r="A16233" s="519" t="s">
        <v>16279</v>
      </c>
      <c r="B16233" s="519" t="str">
        <f t="shared" si="253"/>
        <v>BUCHA DE REDUCAO COM ROSCA,COM DIAMETRO DE 2"X1.1/4".FORNECIMENTO</v>
      </c>
      <c r="C16233" s="519" t="s">
        <v>44662</v>
      </c>
      <c r="D16233" s="519" t="s">
        <v>35233</v>
      </c>
      <c r="I16233" s="519" t="s">
        <v>5</v>
      </c>
      <c r="J16233" s="650">
        <v>27.11</v>
      </c>
    </row>
    <row r="16234" spans="1:10">
      <c r="A16234" s="519" t="s">
        <v>16280</v>
      </c>
      <c r="B16234" s="519" t="str">
        <f t="shared" si="253"/>
        <v>BUCHA DE REDUCAO COM ROSCA,COM DIAMETRO DE 2"X1.1/4".FORNECIMENTO</v>
      </c>
      <c r="C16234" s="519" t="s">
        <v>44662</v>
      </c>
      <c r="D16234" s="519" t="s">
        <v>35233</v>
      </c>
      <c r="I16234" s="519" t="s">
        <v>5</v>
      </c>
      <c r="J16234" s="650">
        <v>27.11</v>
      </c>
    </row>
    <row r="16235" spans="1:10">
      <c r="A16235" s="519" t="s">
        <v>16281</v>
      </c>
      <c r="B16235" s="519" t="str">
        <f t="shared" si="253"/>
        <v>BUCHA DE REDUCAO COM ROSCA,COM DIAMETRO DE 2"X1.1/2".FORNECIMENTO</v>
      </c>
      <c r="C16235" s="519" t="s">
        <v>44663</v>
      </c>
      <c r="D16235" s="519" t="s">
        <v>35233</v>
      </c>
      <c r="I16235" s="519" t="s">
        <v>5</v>
      </c>
      <c r="J16235" s="650">
        <v>29.05</v>
      </c>
    </row>
    <row r="16236" spans="1:10">
      <c r="A16236" s="519" t="s">
        <v>16282</v>
      </c>
      <c r="B16236" s="519" t="str">
        <f t="shared" si="253"/>
        <v>BUCHA DE REDUCAO COM ROSCA,COM DIAMETRO DE 2"X1.1/2".FORNECIMENTO</v>
      </c>
      <c r="C16236" s="519" t="s">
        <v>44663</v>
      </c>
      <c r="D16236" s="519" t="s">
        <v>35233</v>
      </c>
      <c r="I16236" s="519" t="s">
        <v>5</v>
      </c>
      <c r="J16236" s="650">
        <v>29.05</v>
      </c>
    </row>
    <row r="16237" spans="1:10">
      <c r="A16237" s="519" t="s">
        <v>16283</v>
      </c>
      <c r="B16237" s="519" t="str">
        <f t="shared" si="253"/>
        <v>CAP COM ROSCA,COM DIAMETRO DE 1/2".FORNECIMENTO</v>
      </c>
      <c r="C16237" s="519" t="s">
        <v>16284</v>
      </c>
      <c r="I16237" s="519" t="s">
        <v>5</v>
      </c>
      <c r="J16237" s="650">
        <v>1.6800000000000002</v>
      </c>
    </row>
    <row r="16238" spans="1:10">
      <c r="A16238" s="519" t="s">
        <v>16285</v>
      </c>
      <c r="B16238" s="519" t="str">
        <f t="shared" si="253"/>
        <v>CAP COM ROSCA,COM DIAMETRO DE 1/2".FORNECIMENTO</v>
      </c>
      <c r="C16238" s="519" t="s">
        <v>16284</v>
      </c>
      <c r="I16238" s="519" t="s">
        <v>5</v>
      </c>
      <c r="J16238" s="650">
        <v>1.6800000000000002</v>
      </c>
    </row>
    <row r="16239" spans="1:10">
      <c r="A16239" s="519" t="s">
        <v>16286</v>
      </c>
      <c r="B16239" s="519" t="str">
        <f t="shared" si="253"/>
        <v>CAP COM ROSCA,COM DIAMETRO DE 3/4".FORNECIMENTO</v>
      </c>
      <c r="C16239" s="519" t="s">
        <v>16287</v>
      </c>
      <c r="I16239" s="519" t="s">
        <v>5</v>
      </c>
      <c r="J16239" s="650">
        <v>3.98</v>
      </c>
    </row>
    <row r="16240" spans="1:10">
      <c r="A16240" s="519" t="s">
        <v>16288</v>
      </c>
      <c r="B16240" s="519" t="str">
        <f t="shared" si="253"/>
        <v>CAP COM ROSCA,COM DIAMETRO DE 3/4".FORNECIMENTO</v>
      </c>
      <c r="C16240" s="519" t="s">
        <v>16287</v>
      </c>
      <c r="I16240" s="519" t="s">
        <v>5</v>
      </c>
      <c r="J16240" s="650">
        <v>3.98</v>
      </c>
    </row>
    <row r="16241" spans="1:10">
      <c r="A16241" s="519" t="s">
        <v>16289</v>
      </c>
      <c r="B16241" s="519" t="str">
        <f t="shared" si="253"/>
        <v>CAP COM ROSCA,COM DIAMETRO DE 1".FORNECIMENTO</v>
      </c>
      <c r="C16241" s="519" t="s">
        <v>16290</v>
      </c>
      <c r="I16241" s="519" t="s">
        <v>5</v>
      </c>
      <c r="J16241" s="650">
        <v>6.09</v>
      </c>
    </row>
    <row r="16242" spans="1:10">
      <c r="A16242" s="519" t="s">
        <v>16291</v>
      </c>
      <c r="B16242" s="519" t="str">
        <f t="shared" si="253"/>
        <v>CAP COM ROSCA,COM DIAMETRO DE 1".FORNECIMENTO</v>
      </c>
      <c r="C16242" s="519" t="s">
        <v>16290</v>
      </c>
      <c r="I16242" s="519" t="s">
        <v>5</v>
      </c>
      <c r="J16242" s="650">
        <v>6.09</v>
      </c>
    </row>
    <row r="16243" spans="1:10">
      <c r="A16243" s="519" t="s">
        <v>16292</v>
      </c>
      <c r="B16243" s="519" t="str">
        <f t="shared" si="253"/>
        <v>CAP COM ROSCA,COM DIAMETRO DE 1.1/2".FORNECIMENTO</v>
      </c>
      <c r="C16243" s="519" t="s">
        <v>16293</v>
      </c>
      <c r="I16243" s="519" t="s">
        <v>5</v>
      </c>
      <c r="J16243" s="650">
        <v>13.57</v>
      </c>
    </row>
    <row r="16244" spans="1:10">
      <c r="A16244" s="519" t="s">
        <v>16294</v>
      </c>
      <c r="B16244" s="519" t="str">
        <f t="shared" si="253"/>
        <v>CAP COM ROSCA,COM DIAMETRO DE 1.1/2".FORNECIMENTO</v>
      </c>
      <c r="C16244" s="519" t="s">
        <v>16293</v>
      </c>
      <c r="I16244" s="519" t="s">
        <v>5</v>
      </c>
      <c r="J16244" s="650">
        <v>13.57</v>
      </c>
    </row>
    <row r="16245" spans="1:10">
      <c r="A16245" s="519" t="s">
        <v>16295</v>
      </c>
      <c r="B16245" s="519" t="str">
        <f t="shared" si="253"/>
        <v>CAP COM ROSCA,COM DIAMETRO DE 2".FORNECIMENTO</v>
      </c>
      <c r="C16245" s="519" t="s">
        <v>16296</v>
      </c>
      <c r="I16245" s="519" t="s">
        <v>5</v>
      </c>
      <c r="J16245" s="650">
        <v>13.8</v>
      </c>
    </row>
    <row r="16246" spans="1:10">
      <c r="A16246" s="519" t="s">
        <v>16297</v>
      </c>
      <c r="B16246" s="519" t="str">
        <f t="shared" si="253"/>
        <v>CAP COM ROSCA,COM DIAMETRO DE 2".FORNECIMENTO</v>
      </c>
      <c r="C16246" s="519" t="s">
        <v>16296</v>
      </c>
      <c r="I16246" s="519" t="s">
        <v>5</v>
      </c>
      <c r="J16246" s="650">
        <v>13.8</v>
      </c>
    </row>
    <row r="16247" spans="1:10">
      <c r="A16247" s="519" t="s">
        <v>16298</v>
      </c>
      <c r="B16247" s="519" t="str">
        <f t="shared" si="253"/>
        <v>CAP COM ROSCA,COM DIAMETRO DE 2.1/2".FORNECIMENTO</v>
      </c>
      <c r="C16247" s="519" t="s">
        <v>16299</v>
      </c>
      <c r="I16247" s="519" t="s">
        <v>5</v>
      </c>
      <c r="J16247" s="650">
        <v>26.73</v>
      </c>
    </row>
    <row r="16248" spans="1:10">
      <c r="A16248" s="519" t="s">
        <v>16300</v>
      </c>
      <c r="B16248" s="519" t="str">
        <f t="shared" si="253"/>
        <v>CAP COM ROSCA,COM DIAMETRO DE 2.1/2".FORNECIMENTO</v>
      </c>
      <c r="C16248" s="519" t="s">
        <v>16299</v>
      </c>
      <c r="I16248" s="519" t="s">
        <v>5</v>
      </c>
      <c r="J16248" s="650">
        <v>26.73</v>
      </c>
    </row>
    <row r="16249" spans="1:10">
      <c r="A16249" s="519" t="s">
        <v>16301</v>
      </c>
      <c r="B16249" s="519" t="str">
        <f t="shared" si="253"/>
        <v>CAP COM ROSCA,COM DIAMETRO DE 3".FORNECIMENTO</v>
      </c>
      <c r="C16249" s="519" t="s">
        <v>16302</v>
      </c>
      <c r="I16249" s="519" t="s">
        <v>5</v>
      </c>
      <c r="J16249" s="650">
        <v>34.92</v>
      </c>
    </row>
    <row r="16250" spans="1:10">
      <c r="A16250" s="519" t="s">
        <v>16303</v>
      </c>
      <c r="B16250" s="519" t="str">
        <f t="shared" si="253"/>
        <v>CAP COM ROSCA,COM DIAMETRO DE 3".FORNECIMENTO</v>
      </c>
      <c r="C16250" s="519" t="s">
        <v>16302</v>
      </c>
      <c r="I16250" s="519" t="s">
        <v>5</v>
      </c>
      <c r="J16250" s="650">
        <v>34.92</v>
      </c>
    </row>
    <row r="16251" spans="1:10">
      <c r="A16251" s="519" t="s">
        <v>16304</v>
      </c>
      <c r="B16251" s="519" t="str">
        <f t="shared" si="253"/>
        <v>CURVA 90º COM ROSCA,COM DIAMETRO DE 1/2".FORNECIMENTO</v>
      </c>
      <c r="C16251" s="519" t="s">
        <v>16305</v>
      </c>
      <c r="I16251" s="519" t="s">
        <v>5</v>
      </c>
      <c r="J16251" s="650">
        <v>4.7</v>
      </c>
    </row>
    <row r="16252" spans="1:10">
      <c r="A16252" s="519" t="s">
        <v>16306</v>
      </c>
      <c r="B16252" s="519" t="str">
        <f t="shared" si="253"/>
        <v>CURVA 90º COM ROSCA,COM DIAMETRO DE 1/2".FORNECIMENTO</v>
      </c>
      <c r="C16252" s="519" t="s">
        <v>16305</v>
      </c>
      <c r="I16252" s="519" t="s">
        <v>5</v>
      </c>
      <c r="J16252" s="650">
        <v>4.7</v>
      </c>
    </row>
    <row r="16253" spans="1:10">
      <c r="A16253" s="519" t="s">
        <v>16307</v>
      </c>
      <c r="B16253" s="519" t="str">
        <f t="shared" si="253"/>
        <v>CURVA 90º COM ROSCA,COM DIAMETRO DE 3/4".FORNECIMENTO</v>
      </c>
      <c r="C16253" s="519" t="s">
        <v>16308</v>
      </c>
      <c r="I16253" s="519" t="s">
        <v>5</v>
      </c>
      <c r="J16253" s="650">
        <v>5.96</v>
      </c>
    </row>
    <row r="16254" spans="1:10">
      <c r="A16254" s="519" t="s">
        <v>16309</v>
      </c>
      <c r="B16254" s="519" t="str">
        <f t="shared" si="253"/>
        <v>CURVA 90º COM ROSCA,COM DIAMETRO DE 3/4".FORNECIMENTO</v>
      </c>
      <c r="C16254" s="519" t="s">
        <v>16308</v>
      </c>
      <c r="I16254" s="519" t="s">
        <v>5</v>
      </c>
      <c r="J16254" s="650">
        <v>5.96</v>
      </c>
    </row>
    <row r="16255" spans="1:10">
      <c r="A16255" s="519" t="s">
        <v>16310</v>
      </c>
      <c r="B16255" s="519" t="str">
        <f t="shared" si="253"/>
        <v>CURVA 90º COM ROSCA,COM DIAMETRO DE 1".FORNECIMENTO</v>
      </c>
      <c r="C16255" s="519" t="s">
        <v>16311</v>
      </c>
      <c r="I16255" s="519" t="s">
        <v>5</v>
      </c>
      <c r="J16255" s="650">
        <v>9.32</v>
      </c>
    </row>
    <row r="16256" spans="1:10">
      <c r="A16256" s="519" t="s">
        <v>16312</v>
      </c>
      <c r="B16256" s="519" t="str">
        <f t="shared" si="253"/>
        <v>CURVA 90º COM ROSCA,COM DIAMETRO DE 1".FORNECIMENTO</v>
      </c>
      <c r="C16256" s="519" t="s">
        <v>16311</v>
      </c>
      <c r="I16256" s="519" t="s">
        <v>5</v>
      </c>
      <c r="J16256" s="650">
        <v>9.32</v>
      </c>
    </row>
    <row r="16257" spans="1:10">
      <c r="A16257" s="519" t="s">
        <v>16313</v>
      </c>
      <c r="B16257" s="519" t="str">
        <f t="shared" si="253"/>
        <v>CURVA 90º COM ROSCA,COM DIAMETRO DE 1.1/4".FORNECIMENTO</v>
      </c>
      <c r="C16257" s="519" t="s">
        <v>16314</v>
      </c>
      <c r="I16257" s="519" t="s">
        <v>5</v>
      </c>
      <c r="J16257" s="650">
        <v>14.28</v>
      </c>
    </row>
    <row r="16258" spans="1:10">
      <c r="A16258" s="519" t="s">
        <v>16315</v>
      </c>
      <c r="B16258" s="519" t="str">
        <f t="shared" si="253"/>
        <v>CURVA 90º COM ROSCA,COM DIAMETRO DE 1.1/4".FORNECIMENTO</v>
      </c>
      <c r="C16258" s="519" t="s">
        <v>16314</v>
      </c>
      <c r="I16258" s="519" t="s">
        <v>5</v>
      </c>
      <c r="J16258" s="650">
        <v>14.28</v>
      </c>
    </row>
    <row r="16259" spans="1:10">
      <c r="A16259" s="519" t="s">
        <v>16316</v>
      </c>
      <c r="B16259" s="519" t="str">
        <f t="shared" si="253"/>
        <v>CURVA 90º COM ROSCA,COM DIAMETRO DE 1.1/2".FORNECIMENTO</v>
      </c>
      <c r="C16259" s="519" t="s">
        <v>16317</v>
      </c>
      <c r="I16259" s="519" t="s">
        <v>5</v>
      </c>
      <c r="J16259" s="650">
        <v>28.27</v>
      </c>
    </row>
    <row r="16260" spans="1:10">
      <c r="A16260" s="519" t="s">
        <v>16318</v>
      </c>
      <c r="B16260" s="519" t="str">
        <f t="shared" si="253"/>
        <v>CURVA 90º COM ROSCA,COM DIAMETRO DE 1.1/2".FORNECIMENTO</v>
      </c>
      <c r="C16260" s="519" t="s">
        <v>16317</v>
      </c>
      <c r="I16260" s="519" t="s">
        <v>5</v>
      </c>
      <c r="J16260" s="650">
        <v>28.27</v>
      </c>
    </row>
    <row r="16261" spans="1:10">
      <c r="A16261" s="519" t="s">
        <v>16319</v>
      </c>
      <c r="B16261" s="519" t="str">
        <f t="shared" si="253"/>
        <v>CURVA 90º COM ROSCA,COM DIAMETRO DE 2".FORNECIMENTO</v>
      </c>
      <c r="C16261" s="519" t="s">
        <v>16320</v>
      </c>
      <c r="I16261" s="519" t="s">
        <v>5</v>
      </c>
      <c r="J16261" s="650">
        <v>42.8</v>
      </c>
    </row>
    <row r="16262" spans="1:10">
      <c r="A16262" s="519" t="s">
        <v>16321</v>
      </c>
      <c r="B16262" s="519" t="str">
        <f t="shared" si="253"/>
        <v>CURVA 90º COM ROSCA,COM DIAMETRO DE 2".FORNECIMENTO</v>
      </c>
      <c r="C16262" s="519" t="s">
        <v>16320</v>
      </c>
      <c r="I16262" s="519" t="s">
        <v>5</v>
      </c>
      <c r="J16262" s="650">
        <v>42.8</v>
      </c>
    </row>
    <row r="16263" spans="1:10">
      <c r="A16263" s="519" t="s">
        <v>16322</v>
      </c>
      <c r="B16263" s="519" t="str">
        <f t="shared" si="253"/>
        <v>FLANGE COM SEXTAVADO COM ROSCA E SEM FUROS,COM DIAMETRO DE 1/2".FORNECIMENTO</v>
      </c>
      <c r="C16263" s="519" t="s">
        <v>44664</v>
      </c>
      <c r="D16263" s="519" t="s">
        <v>44665</v>
      </c>
      <c r="I16263" s="519" t="s">
        <v>5</v>
      </c>
      <c r="J16263" s="650">
        <v>5.95</v>
      </c>
    </row>
    <row r="16264" spans="1:10">
      <c r="A16264" s="519" t="s">
        <v>16323</v>
      </c>
      <c r="B16264" s="519" t="str">
        <f t="shared" ref="B16264:B16327" si="254">C16264&amp;D16264&amp;E16264&amp;F16264&amp;G16264&amp;H16264</f>
        <v>FLANGE COM SEXTAVADO COM ROSCA E SEM FUROS,COM DIAMETRO DE 1/2".FORNECIMENTO</v>
      </c>
      <c r="C16264" s="519" t="s">
        <v>44664</v>
      </c>
      <c r="D16264" s="519" t="s">
        <v>44665</v>
      </c>
      <c r="I16264" s="519" t="s">
        <v>5</v>
      </c>
      <c r="J16264" s="650">
        <v>5.95</v>
      </c>
    </row>
    <row r="16265" spans="1:10">
      <c r="A16265" s="519" t="s">
        <v>16324</v>
      </c>
      <c r="B16265" s="519" t="str">
        <f t="shared" si="254"/>
        <v>FLANGE COM SEXTAVADO COM ROSCA E SEM FUROS,COM DIAMETRO DE 3/4".FORNECIMENTO</v>
      </c>
      <c r="C16265" s="519" t="s">
        <v>44666</v>
      </c>
      <c r="D16265" s="519" t="s">
        <v>44667</v>
      </c>
      <c r="I16265" s="519" t="s">
        <v>5</v>
      </c>
      <c r="J16265" s="650">
        <v>8.56</v>
      </c>
    </row>
    <row r="16266" spans="1:10">
      <c r="A16266" s="519" t="s">
        <v>16325</v>
      </c>
      <c r="B16266" s="519" t="str">
        <f t="shared" si="254"/>
        <v>FLANGE COM SEXTAVADO COM ROSCA E SEM FUROS,COM DIAMETRO DE 3/4".FORNECIMENTO</v>
      </c>
      <c r="C16266" s="519" t="s">
        <v>44666</v>
      </c>
      <c r="D16266" s="519" t="s">
        <v>44667</v>
      </c>
      <c r="I16266" s="519" t="s">
        <v>5</v>
      </c>
      <c r="J16266" s="650">
        <v>8.56</v>
      </c>
    </row>
    <row r="16267" spans="1:10">
      <c r="A16267" s="519" t="s">
        <v>16326</v>
      </c>
      <c r="B16267" s="519" t="str">
        <f t="shared" si="254"/>
        <v>FLANGE COM SEXTAVADO COM ROSCA E SEM FUROS,COM DIAMETRO DE 1".FORNECIMENTO</v>
      </c>
      <c r="C16267" s="519" t="s">
        <v>44664</v>
      </c>
      <c r="D16267" s="519" t="s">
        <v>44668</v>
      </c>
      <c r="I16267" s="519" t="s">
        <v>5</v>
      </c>
      <c r="J16267" s="650">
        <v>7.67</v>
      </c>
    </row>
    <row r="16268" spans="1:10">
      <c r="A16268" s="519" t="s">
        <v>16327</v>
      </c>
      <c r="B16268" s="519" t="str">
        <f t="shared" si="254"/>
        <v>FLANGE COM SEXTAVADO COM ROSCA E SEM FUROS,COM DIAMETRO DE 1".FORNECIMENTO</v>
      </c>
      <c r="C16268" s="519" t="s">
        <v>44664</v>
      </c>
      <c r="D16268" s="519" t="s">
        <v>44668</v>
      </c>
      <c r="I16268" s="519" t="s">
        <v>5</v>
      </c>
      <c r="J16268" s="650">
        <v>7.67</v>
      </c>
    </row>
    <row r="16269" spans="1:10">
      <c r="A16269" s="519" t="s">
        <v>16328</v>
      </c>
      <c r="B16269" s="519" t="str">
        <f t="shared" si="254"/>
        <v>FLANGE COM SEXTAVADO COM ROSCA E SEM FUROS,COM DIAMETRO DE 1.1/4".FORNECIMENTO</v>
      </c>
      <c r="C16269" s="519" t="s">
        <v>44664</v>
      </c>
      <c r="D16269" s="519" t="s">
        <v>44669</v>
      </c>
      <c r="I16269" s="519" t="s">
        <v>5</v>
      </c>
      <c r="J16269" s="650">
        <v>10.09</v>
      </c>
    </row>
    <row r="16270" spans="1:10">
      <c r="A16270" s="519" t="s">
        <v>16329</v>
      </c>
      <c r="B16270" s="519" t="str">
        <f t="shared" si="254"/>
        <v>FLANGE COM SEXTAVADO COM ROSCA E SEM FUROS,COM DIAMETRO DE 1.1/4".FORNECIMENTO</v>
      </c>
      <c r="C16270" s="519" t="s">
        <v>44664</v>
      </c>
      <c r="D16270" s="519" t="s">
        <v>44669</v>
      </c>
      <c r="I16270" s="519" t="s">
        <v>5</v>
      </c>
      <c r="J16270" s="650">
        <v>10.09</v>
      </c>
    </row>
    <row r="16271" spans="1:10">
      <c r="A16271" s="519" t="s">
        <v>16330</v>
      </c>
      <c r="B16271" s="519" t="str">
        <f t="shared" si="254"/>
        <v>FLANGE COM SEXTAVADO COM ROSCA E SEM FUROS,COM DIAMETRO DE 1.1/2".FORNECIMENTO</v>
      </c>
      <c r="C16271" s="519" t="s">
        <v>44664</v>
      </c>
      <c r="D16271" s="519" t="s">
        <v>44670</v>
      </c>
      <c r="I16271" s="519" t="s">
        <v>5</v>
      </c>
      <c r="J16271" s="650">
        <v>20.55</v>
      </c>
    </row>
    <row r="16272" spans="1:10">
      <c r="A16272" s="519" t="s">
        <v>16331</v>
      </c>
      <c r="B16272" s="519" t="str">
        <f t="shared" si="254"/>
        <v>FLANGE COM SEXTAVADO COM ROSCA E SEM FUROS,COM DIAMETRO DE 1.1/2".FORNECIMENTO</v>
      </c>
      <c r="C16272" s="519" t="s">
        <v>44664</v>
      </c>
      <c r="D16272" s="519" t="s">
        <v>44670</v>
      </c>
      <c r="I16272" s="519" t="s">
        <v>5</v>
      </c>
      <c r="J16272" s="650">
        <v>20.55</v>
      </c>
    </row>
    <row r="16273" spans="1:10">
      <c r="A16273" s="519" t="s">
        <v>16332</v>
      </c>
      <c r="B16273" s="519" t="str">
        <f t="shared" si="254"/>
        <v>FLANGE COM SEXTAVADO COM ROSCA E SEM FUROS,COM DIAMETRO DE 2".FORNECIMENTO</v>
      </c>
      <c r="C16273" s="519" t="s">
        <v>44671</v>
      </c>
      <c r="D16273" s="519" t="s">
        <v>44668</v>
      </c>
      <c r="I16273" s="519" t="s">
        <v>5</v>
      </c>
      <c r="J16273" s="650">
        <v>21.12</v>
      </c>
    </row>
    <row r="16274" spans="1:10">
      <c r="A16274" s="519" t="s">
        <v>16333</v>
      </c>
      <c r="B16274" s="519" t="str">
        <f t="shared" si="254"/>
        <v>FLANGE COM SEXTAVADO COM ROSCA E SEM FUROS,COM DIAMETRO DE 2".FORNECIMENTO</v>
      </c>
      <c r="C16274" s="519" t="s">
        <v>44671</v>
      </c>
      <c r="D16274" s="519" t="s">
        <v>44668</v>
      </c>
      <c r="I16274" s="519" t="s">
        <v>5</v>
      </c>
      <c r="J16274" s="650">
        <v>21.12</v>
      </c>
    </row>
    <row r="16275" spans="1:10">
      <c r="A16275" s="519" t="s">
        <v>16334</v>
      </c>
      <c r="B16275" s="519" t="str">
        <f t="shared" si="254"/>
        <v>FLANGE COM SEXTAVADO COM ROSCA E SEM FUROS,COM DIAMETRO DE 2.1/2".FORNECIMENTO</v>
      </c>
      <c r="C16275" s="519" t="s">
        <v>44671</v>
      </c>
      <c r="D16275" s="519" t="s">
        <v>44670</v>
      </c>
      <c r="I16275" s="519" t="s">
        <v>5</v>
      </c>
      <c r="J16275" s="650">
        <v>122.92</v>
      </c>
    </row>
    <row r="16276" spans="1:10">
      <c r="A16276" s="519" t="s">
        <v>16335</v>
      </c>
      <c r="B16276" s="519" t="str">
        <f t="shared" si="254"/>
        <v>FLANGE COM SEXTAVADO COM ROSCA E SEM FUROS,COM DIAMETRO DE 2.1/2".FORNECIMENTO</v>
      </c>
      <c r="C16276" s="519" t="s">
        <v>44671</v>
      </c>
      <c r="D16276" s="519" t="s">
        <v>44670</v>
      </c>
      <c r="I16276" s="519" t="s">
        <v>5</v>
      </c>
      <c r="J16276" s="650">
        <v>122.92</v>
      </c>
    </row>
    <row r="16277" spans="1:10">
      <c r="A16277" s="519" t="s">
        <v>16336</v>
      </c>
      <c r="B16277" s="519" t="str">
        <f t="shared" si="254"/>
        <v>FLANGE COM SEXTAVADO COM ROSCA E SEM FUROS,COM DIAMETRO DE 3".FORNECIMENTO</v>
      </c>
      <c r="C16277" s="519" t="s">
        <v>44666</v>
      </c>
      <c r="D16277" s="519" t="s">
        <v>44668</v>
      </c>
      <c r="I16277" s="519" t="s">
        <v>5</v>
      </c>
      <c r="J16277" s="650">
        <v>138.99</v>
      </c>
    </row>
    <row r="16278" spans="1:10">
      <c r="A16278" s="519" t="s">
        <v>16337</v>
      </c>
      <c r="B16278" s="519" t="str">
        <f t="shared" si="254"/>
        <v>FLANGE COM SEXTAVADO COM ROSCA E SEM FUROS,COM DIAMETRO DE 3".FORNECIMENTO</v>
      </c>
      <c r="C16278" s="519" t="s">
        <v>44666</v>
      </c>
      <c r="D16278" s="519" t="s">
        <v>44668</v>
      </c>
      <c r="I16278" s="519" t="s">
        <v>5</v>
      </c>
      <c r="J16278" s="650">
        <v>138.99</v>
      </c>
    </row>
    <row r="16279" spans="1:10">
      <c r="A16279" s="519" t="s">
        <v>16338</v>
      </c>
      <c r="B16279" s="519" t="str">
        <f t="shared" si="254"/>
        <v>FLANGE COM SEXTAVADO COM ROSCA E SEM FUROS,COM DIAMETRO DE 4".FORNECIMENTO</v>
      </c>
      <c r="C16279" s="519" t="s">
        <v>44672</v>
      </c>
      <c r="D16279" s="519" t="s">
        <v>44668</v>
      </c>
      <c r="I16279" s="519" t="s">
        <v>5</v>
      </c>
      <c r="J16279" s="650">
        <v>395.12</v>
      </c>
    </row>
    <row r="16280" spans="1:10">
      <c r="A16280" s="519" t="s">
        <v>16339</v>
      </c>
      <c r="B16280" s="519" t="str">
        <f t="shared" si="254"/>
        <v>FLANGE COM SEXTAVADO COM ROSCA E SEM FUROS,COM DIAMETRO DE 4".FORNECIMENTO</v>
      </c>
      <c r="C16280" s="519" t="s">
        <v>44672</v>
      </c>
      <c r="D16280" s="519" t="s">
        <v>44668</v>
      </c>
      <c r="I16280" s="519" t="s">
        <v>5</v>
      </c>
      <c r="J16280" s="650">
        <v>395.12</v>
      </c>
    </row>
    <row r="16281" spans="1:10">
      <c r="A16281" s="519" t="s">
        <v>16340</v>
      </c>
      <c r="B16281" s="519" t="str">
        <f t="shared" si="254"/>
        <v>JOELHO 45º COM ROSCA,COM DIAMETRO DE 1/2".FORNECIMENTO</v>
      </c>
      <c r="C16281" s="519" t="s">
        <v>16341</v>
      </c>
      <c r="I16281" s="519" t="s">
        <v>5</v>
      </c>
      <c r="J16281" s="650">
        <v>5.64</v>
      </c>
    </row>
    <row r="16282" spans="1:10">
      <c r="A16282" s="519" t="s">
        <v>16342</v>
      </c>
      <c r="B16282" s="519" t="str">
        <f t="shared" si="254"/>
        <v>JOELHO 45º COM ROSCA,COM DIAMETRO DE 1/2".FORNECIMENTO</v>
      </c>
      <c r="C16282" s="519" t="s">
        <v>16341</v>
      </c>
      <c r="I16282" s="519" t="s">
        <v>5</v>
      </c>
      <c r="J16282" s="650">
        <v>5.64</v>
      </c>
    </row>
    <row r="16283" spans="1:10">
      <c r="A16283" s="519" t="s">
        <v>16343</v>
      </c>
      <c r="B16283" s="519" t="str">
        <f t="shared" si="254"/>
        <v>JOELHO 45º COM ROSCA,COM DIAMETRO DE 3/4".FORNECIMENTO</v>
      </c>
      <c r="C16283" s="519" t="s">
        <v>16344</v>
      </c>
      <c r="I16283" s="519" t="s">
        <v>5</v>
      </c>
      <c r="J16283" s="650">
        <v>6.95</v>
      </c>
    </row>
    <row r="16284" spans="1:10">
      <c r="A16284" s="519" t="s">
        <v>16345</v>
      </c>
      <c r="B16284" s="519" t="str">
        <f t="shared" si="254"/>
        <v>JOELHO 45º COM ROSCA,COM DIAMETRO DE 3/4".FORNECIMENTO</v>
      </c>
      <c r="C16284" s="519" t="s">
        <v>16344</v>
      </c>
      <c r="I16284" s="519" t="s">
        <v>5</v>
      </c>
      <c r="J16284" s="650">
        <v>6.95</v>
      </c>
    </row>
    <row r="16285" spans="1:10">
      <c r="A16285" s="519" t="s">
        <v>16346</v>
      </c>
      <c r="B16285" s="519" t="str">
        <f t="shared" si="254"/>
        <v>JOELHO 45º COM ROSCA,COM DIAMETRO DE 1".FORNECIMENTO</v>
      </c>
      <c r="C16285" s="519" t="s">
        <v>16347</v>
      </c>
      <c r="I16285" s="519" t="s">
        <v>5</v>
      </c>
      <c r="J16285" s="650">
        <v>10.42</v>
      </c>
    </row>
    <row r="16286" spans="1:10">
      <c r="A16286" s="519" t="s">
        <v>16348</v>
      </c>
      <c r="B16286" s="519" t="str">
        <f t="shared" si="254"/>
        <v>JOELHO 45º COM ROSCA,COM DIAMETRO DE 1".FORNECIMENTO</v>
      </c>
      <c r="C16286" s="519" t="s">
        <v>16347</v>
      </c>
      <c r="I16286" s="519" t="s">
        <v>5</v>
      </c>
      <c r="J16286" s="650">
        <v>10.42</v>
      </c>
    </row>
    <row r="16287" spans="1:10">
      <c r="A16287" s="519" t="s">
        <v>16349</v>
      </c>
      <c r="B16287" s="519" t="str">
        <f t="shared" si="254"/>
        <v>JOELHO 45º COM ROSCA,COM DIAMETRO DE 1.1/4".FORNECIMENTO</v>
      </c>
      <c r="C16287" s="519" t="s">
        <v>16350</v>
      </c>
      <c r="I16287" s="519" t="s">
        <v>5</v>
      </c>
      <c r="J16287" s="650">
        <v>12.5</v>
      </c>
    </row>
    <row r="16288" spans="1:10">
      <c r="A16288" s="519" t="s">
        <v>16351</v>
      </c>
      <c r="B16288" s="519" t="str">
        <f t="shared" si="254"/>
        <v>JOELHO 45º COM ROSCA,COM DIAMETRO DE 1.1/4".FORNECIMENTO</v>
      </c>
      <c r="C16288" s="519" t="s">
        <v>16350</v>
      </c>
      <c r="I16288" s="519" t="s">
        <v>5</v>
      </c>
      <c r="J16288" s="650">
        <v>12.5</v>
      </c>
    </row>
    <row r="16289" spans="1:10">
      <c r="A16289" s="519" t="s">
        <v>16352</v>
      </c>
      <c r="B16289" s="519" t="str">
        <f t="shared" si="254"/>
        <v>JOELHO 45º COM ROSCA,COM DIAMETRO DE 1.1/2".FORNECIMENTO</v>
      </c>
      <c r="C16289" s="519" t="s">
        <v>16353</v>
      </c>
      <c r="I16289" s="519" t="s">
        <v>5</v>
      </c>
      <c r="J16289" s="650">
        <v>17.600000000000001</v>
      </c>
    </row>
    <row r="16290" spans="1:10">
      <c r="A16290" s="519" t="s">
        <v>16354</v>
      </c>
      <c r="B16290" s="519" t="str">
        <f t="shared" si="254"/>
        <v>JOELHO 45º COM ROSCA,COM DIAMETRO DE 1.1/2".FORNECIMENTO</v>
      </c>
      <c r="C16290" s="519" t="s">
        <v>16353</v>
      </c>
      <c r="I16290" s="519" t="s">
        <v>5</v>
      </c>
      <c r="J16290" s="650">
        <v>17.600000000000001</v>
      </c>
    </row>
    <row r="16291" spans="1:10">
      <c r="A16291" s="519" t="s">
        <v>16355</v>
      </c>
      <c r="B16291" s="519" t="str">
        <f t="shared" si="254"/>
        <v>JOELHO 45º COM ROSCA,COM DIAMETRO DE 2".FORNECIMENTO</v>
      </c>
      <c r="C16291" s="519" t="s">
        <v>16356</v>
      </c>
      <c r="I16291" s="519" t="s">
        <v>5</v>
      </c>
      <c r="J16291" s="650">
        <v>31.29</v>
      </c>
    </row>
    <row r="16292" spans="1:10">
      <c r="A16292" s="519" t="s">
        <v>16357</v>
      </c>
      <c r="B16292" s="519" t="str">
        <f t="shared" si="254"/>
        <v>JOELHO 45º COM ROSCA,COM DIAMETRO DE 2".FORNECIMENTO</v>
      </c>
      <c r="C16292" s="519" t="s">
        <v>16356</v>
      </c>
      <c r="I16292" s="519" t="s">
        <v>5</v>
      </c>
      <c r="J16292" s="650">
        <v>31.29</v>
      </c>
    </row>
    <row r="16293" spans="1:10">
      <c r="A16293" s="519" t="s">
        <v>16358</v>
      </c>
      <c r="B16293" s="519" t="str">
        <f t="shared" si="254"/>
        <v>JOELHO 90º COM ROSCA,COM DIAMETRO DE 1/2".FORNECIMENTO</v>
      </c>
      <c r="C16293" s="519" t="s">
        <v>16359</v>
      </c>
      <c r="I16293" s="519" t="s">
        <v>5</v>
      </c>
      <c r="J16293" s="650">
        <v>2.75</v>
      </c>
    </row>
    <row r="16294" spans="1:10">
      <c r="A16294" s="519" t="s">
        <v>16360</v>
      </c>
      <c r="B16294" s="519" t="str">
        <f t="shared" si="254"/>
        <v>JOELHO 90º COM ROSCA,COM DIAMETRO DE 1/2".FORNECIMENTO</v>
      </c>
      <c r="C16294" s="519" t="s">
        <v>16359</v>
      </c>
      <c r="I16294" s="519" t="s">
        <v>5</v>
      </c>
      <c r="J16294" s="650">
        <v>2.75</v>
      </c>
    </row>
    <row r="16295" spans="1:10">
      <c r="A16295" s="519" t="s">
        <v>16361</v>
      </c>
      <c r="B16295" s="519" t="str">
        <f t="shared" si="254"/>
        <v>JOELHO 90º COM ROSCA,COM DIAMETRO DE 3/4".FORNECIMENTO</v>
      </c>
      <c r="C16295" s="519" t="s">
        <v>16362</v>
      </c>
      <c r="I16295" s="519" t="s">
        <v>5</v>
      </c>
      <c r="J16295" s="650">
        <v>3.95</v>
      </c>
    </row>
    <row r="16296" spans="1:10">
      <c r="A16296" s="519" t="s">
        <v>16363</v>
      </c>
      <c r="B16296" s="519" t="str">
        <f t="shared" si="254"/>
        <v>JOELHO 90º COM ROSCA,COM DIAMETRO DE 3/4".FORNECIMENTO</v>
      </c>
      <c r="C16296" s="519" t="s">
        <v>16362</v>
      </c>
      <c r="I16296" s="519" t="s">
        <v>5</v>
      </c>
      <c r="J16296" s="650">
        <v>3.95</v>
      </c>
    </row>
    <row r="16297" spans="1:10">
      <c r="A16297" s="519" t="s">
        <v>16364</v>
      </c>
      <c r="B16297" s="519" t="str">
        <f t="shared" si="254"/>
        <v>JOELHO 90º COM ROSCA,COM DIAMETRO DE 1".FORNECIMENTO</v>
      </c>
      <c r="C16297" s="519" t="s">
        <v>16365</v>
      </c>
      <c r="I16297" s="519" t="s">
        <v>5</v>
      </c>
      <c r="J16297" s="650">
        <v>6.96</v>
      </c>
    </row>
    <row r="16298" spans="1:10">
      <c r="A16298" s="519" t="s">
        <v>16366</v>
      </c>
      <c r="B16298" s="519" t="str">
        <f t="shared" si="254"/>
        <v>JOELHO 90º COM ROSCA,COM DIAMETRO DE 1".FORNECIMENTO</v>
      </c>
      <c r="C16298" s="519" t="s">
        <v>16365</v>
      </c>
      <c r="I16298" s="519" t="s">
        <v>5</v>
      </c>
      <c r="J16298" s="650">
        <v>6.96</v>
      </c>
    </row>
    <row r="16299" spans="1:10">
      <c r="A16299" s="519" t="s">
        <v>16367</v>
      </c>
      <c r="B16299" s="519" t="str">
        <f t="shared" si="254"/>
        <v>JOELHO 90º COM ROSCA,COM DIAMETRO DE 1.1/4".FORNECIMENTO</v>
      </c>
      <c r="C16299" s="519" t="s">
        <v>16368</v>
      </c>
      <c r="I16299" s="519" t="s">
        <v>5</v>
      </c>
      <c r="J16299" s="650">
        <v>13.36</v>
      </c>
    </row>
    <row r="16300" spans="1:10">
      <c r="A16300" s="519" t="s">
        <v>16369</v>
      </c>
      <c r="B16300" s="519" t="str">
        <f t="shared" si="254"/>
        <v>JOELHO 90º COM ROSCA,COM DIAMETRO DE 1.1/4".FORNECIMENTO</v>
      </c>
      <c r="C16300" s="519" t="s">
        <v>16368</v>
      </c>
      <c r="I16300" s="519" t="s">
        <v>5</v>
      </c>
      <c r="J16300" s="650">
        <v>13.36</v>
      </c>
    </row>
    <row r="16301" spans="1:10">
      <c r="A16301" s="519" t="s">
        <v>16370</v>
      </c>
      <c r="B16301" s="519" t="str">
        <f t="shared" si="254"/>
        <v>JOELHO 90º COM ROSCA,COM DIAMETRO DE 1.1/2".FORNECIMENTO</v>
      </c>
      <c r="C16301" s="519" t="s">
        <v>16371</v>
      </c>
      <c r="I16301" s="519" t="s">
        <v>5</v>
      </c>
      <c r="J16301" s="650">
        <v>16.239999999999998</v>
      </c>
    </row>
    <row r="16302" spans="1:10">
      <c r="A16302" s="519" t="s">
        <v>16372</v>
      </c>
      <c r="B16302" s="519" t="str">
        <f t="shared" si="254"/>
        <v>JOELHO 90º COM ROSCA,COM DIAMETRO DE 1.1/2".FORNECIMENTO</v>
      </c>
      <c r="C16302" s="519" t="s">
        <v>16371</v>
      </c>
      <c r="I16302" s="519" t="s">
        <v>5</v>
      </c>
      <c r="J16302" s="650">
        <v>16.239999999999998</v>
      </c>
    </row>
    <row r="16303" spans="1:10">
      <c r="A16303" s="519" t="s">
        <v>16373</v>
      </c>
      <c r="B16303" s="519" t="str">
        <f t="shared" si="254"/>
        <v>JOELHO 90º COM ROSCA,COM DIAMETRO DE 2".FORNECIMENTO</v>
      </c>
      <c r="C16303" s="519" t="s">
        <v>16374</v>
      </c>
      <c r="I16303" s="519" t="s">
        <v>5</v>
      </c>
      <c r="J16303" s="650">
        <v>32.19</v>
      </c>
    </row>
    <row r="16304" spans="1:10">
      <c r="A16304" s="519" t="s">
        <v>16375</v>
      </c>
      <c r="B16304" s="519" t="str">
        <f t="shared" si="254"/>
        <v>JOELHO 90º COM ROSCA,COM DIAMETRO DE 2".FORNECIMENTO</v>
      </c>
      <c r="C16304" s="519" t="s">
        <v>16374</v>
      </c>
      <c r="I16304" s="519" t="s">
        <v>5</v>
      </c>
      <c r="J16304" s="650">
        <v>32.19</v>
      </c>
    </row>
    <row r="16305" spans="1:10">
      <c r="A16305" s="519" t="s">
        <v>16376</v>
      </c>
      <c r="B16305" s="519" t="str">
        <f t="shared" si="254"/>
        <v>JOELHO DE REDUCAO 90º COM ROSCA,COM DIAMETRO DE 3/4"X1/2".FORNECIMENTO</v>
      </c>
      <c r="C16305" s="519" t="s">
        <v>44673</v>
      </c>
      <c r="D16305" s="519" t="s">
        <v>37739</v>
      </c>
      <c r="I16305" s="519" t="s">
        <v>5</v>
      </c>
      <c r="J16305" s="650">
        <v>3.94</v>
      </c>
    </row>
    <row r="16306" spans="1:10">
      <c r="A16306" s="519" t="s">
        <v>16377</v>
      </c>
      <c r="B16306" s="519" t="str">
        <f t="shared" si="254"/>
        <v>JOELHO DE REDUCAO 90º COM ROSCA,COM DIAMETRO DE 3/4"X1/2".FORNECIMENTO</v>
      </c>
      <c r="C16306" s="519" t="s">
        <v>44673</v>
      </c>
      <c r="D16306" s="519" t="s">
        <v>37739</v>
      </c>
      <c r="I16306" s="519" t="s">
        <v>5</v>
      </c>
      <c r="J16306" s="650">
        <v>3.94</v>
      </c>
    </row>
    <row r="16307" spans="1:10">
      <c r="A16307" s="519" t="s">
        <v>16378</v>
      </c>
      <c r="B16307" s="519" t="str">
        <f t="shared" si="254"/>
        <v>JOELHO DE REDUCAO 90º COM ROSCA,COM DIAMETRO DE 1"X3/4".FORNECIMENTO</v>
      </c>
      <c r="C16307" s="519" t="s">
        <v>44674</v>
      </c>
      <c r="D16307" s="519" t="s">
        <v>42412</v>
      </c>
      <c r="I16307" s="519" t="s">
        <v>5</v>
      </c>
      <c r="J16307" s="650">
        <v>8.27</v>
      </c>
    </row>
    <row r="16308" spans="1:10">
      <c r="A16308" s="519" t="s">
        <v>16379</v>
      </c>
      <c r="B16308" s="519" t="str">
        <f t="shared" si="254"/>
        <v>JOELHO DE REDUCAO 90º COM ROSCA,COM DIAMETRO DE 1"X3/4".FORNECIMENTO</v>
      </c>
      <c r="C16308" s="519" t="s">
        <v>44674</v>
      </c>
      <c r="D16308" s="519" t="s">
        <v>42412</v>
      </c>
      <c r="I16308" s="519" t="s">
        <v>5</v>
      </c>
      <c r="J16308" s="650">
        <v>8.27</v>
      </c>
    </row>
    <row r="16309" spans="1:10">
      <c r="A16309" s="519" t="s">
        <v>16380</v>
      </c>
      <c r="B16309" s="519" t="str">
        <f t="shared" si="254"/>
        <v>LUVA COM ROSCA,COM DIAMETRO DE 1/2".FORNECIMENTO</v>
      </c>
      <c r="C16309" s="519" t="s">
        <v>16381</v>
      </c>
      <c r="I16309" s="519" t="s">
        <v>5</v>
      </c>
      <c r="J16309" s="650">
        <v>1.1299999999999999</v>
      </c>
    </row>
    <row r="16310" spans="1:10">
      <c r="A16310" s="519" t="s">
        <v>16382</v>
      </c>
      <c r="B16310" s="519" t="str">
        <f t="shared" si="254"/>
        <v>LUVA COM ROSCA,COM DIAMETRO DE 1/2".FORNECIMENTO</v>
      </c>
      <c r="C16310" s="519" t="s">
        <v>16381</v>
      </c>
      <c r="I16310" s="519" t="s">
        <v>5</v>
      </c>
      <c r="J16310" s="650">
        <v>1.1299999999999999</v>
      </c>
    </row>
    <row r="16311" spans="1:10">
      <c r="A16311" s="519" t="s">
        <v>16383</v>
      </c>
      <c r="B16311" s="519" t="str">
        <f t="shared" si="254"/>
        <v>LUVA COM ROSCA,COM DIAMETRO DE 3/4".FORNECIMENTO</v>
      </c>
      <c r="C16311" s="519" t="s">
        <v>16384</v>
      </c>
      <c r="I16311" s="519" t="s">
        <v>5</v>
      </c>
      <c r="J16311" s="650">
        <v>1.86</v>
      </c>
    </row>
    <row r="16312" spans="1:10">
      <c r="A16312" s="519" t="s">
        <v>16385</v>
      </c>
      <c r="B16312" s="519" t="str">
        <f t="shared" si="254"/>
        <v>LUVA COM ROSCA,COM DIAMETRO DE 3/4".FORNECIMENTO</v>
      </c>
      <c r="C16312" s="519" t="s">
        <v>16384</v>
      </c>
      <c r="I16312" s="519" t="s">
        <v>5</v>
      </c>
      <c r="J16312" s="650">
        <v>1.86</v>
      </c>
    </row>
    <row r="16313" spans="1:10">
      <c r="A16313" s="519" t="s">
        <v>16386</v>
      </c>
      <c r="B16313" s="519" t="str">
        <f t="shared" si="254"/>
        <v>LUVA COM ROSCA,COM DIAMETRO DE 1".FORNECIMENTO</v>
      </c>
      <c r="C16313" s="519" t="s">
        <v>16387</v>
      </c>
      <c r="I16313" s="519" t="s">
        <v>5</v>
      </c>
      <c r="J16313" s="650">
        <v>4.47</v>
      </c>
    </row>
    <row r="16314" spans="1:10">
      <c r="A16314" s="519" t="s">
        <v>16388</v>
      </c>
      <c r="B16314" s="519" t="str">
        <f t="shared" si="254"/>
        <v>LUVA COM ROSCA,COM DIAMETRO DE 1".FORNECIMENTO</v>
      </c>
      <c r="C16314" s="519" t="s">
        <v>16387</v>
      </c>
      <c r="I16314" s="519" t="s">
        <v>5</v>
      </c>
      <c r="J16314" s="650">
        <v>4.47</v>
      </c>
    </row>
    <row r="16315" spans="1:10">
      <c r="A16315" s="519" t="s">
        <v>16389</v>
      </c>
      <c r="B16315" s="519" t="str">
        <f t="shared" si="254"/>
        <v>LUVA COM ROSCA,COM DIAMETRO DE 1.1/4".FORNECIMENTO</v>
      </c>
      <c r="C16315" s="519" t="s">
        <v>16390</v>
      </c>
      <c r="I16315" s="519" t="s">
        <v>5</v>
      </c>
      <c r="J16315" s="650">
        <v>7.4</v>
      </c>
    </row>
    <row r="16316" spans="1:10">
      <c r="A16316" s="519" t="s">
        <v>16391</v>
      </c>
      <c r="B16316" s="519" t="str">
        <f t="shared" si="254"/>
        <v>LUVA COM ROSCA,COM DIAMETRO DE 1.1/4".FORNECIMENTO</v>
      </c>
      <c r="C16316" s="519" t="s">
        <v>16390</v>
      </c>
      <c r="I16316" s="519" t="s">
        <v>5</v>
      </c>
      <c r="J16316" s="650">
        <v>7.4</v>
      </c>
    </row>
    <row r="16317" spans="1:10">
      <c r="A16317" s="519" t="s">
        <v>16392</v>
      </c>
      <c r="B16317" s="519" t="str">
        <f t="shared" si="254"/>
        <v>LUVA COM ROSCA,COM DIAMETRO DE 1.1/2".FORNECIMENTO</v>
      </c>
      <c r="C16317" s="519" t="s">
        <v>16393</v>
      </c>
      <c r="I16317" s="519" t="s">
        <v>5</v>
      </c>
      <c r="J16317" s="650">
        <v>8.34</v>
      </c>
    </row>
    <row r="16318" spans="1:10">
      <c r="A16318" s="519" t="s">
        <v>16394</v>
      </c>
      <c r="B16318" s="519" t="str">
        <f t="shared" si="254"/>
        <v>LUVA COM ROSCA,COM DIAMETRO DE 1.1/2".FORNECIMENTO</v>
      </c>
      <c r="C16318" s="519" t="s">
        <v>16393</v>
      </c>
      <c r="I16318" s="519" t="s">
        <v>5</v>
      </c>
      <c r="J16318" s="650">
        <v>8.34</v>
      </c>
    </row>
    <row r="16319" spans="1:10">
      <c r="A16319" s="519" t="s">
        <v>16395</v>
      </c>
      <c r="B16319" s="519" t="str">
        <f t="shared" si="254"/>
        <v>LUVA COM ROSCA,COM DIAMETRO DE 2".FORNECIMENTO</v>
      </c>
      <c r="C16319" s="519" t="s">
        <v>16396</v>
      </c>
      <c r="I16319" s="519" t="s">
        <v>5</v>
      </c>
      <c r="J16319" s="650">
        <v>16.64</v>
      </c>
    </row>
    <row r="16320" spans="1:10">
      <c r="A16320" s="519" t="s">
        <v>16397</v>
      </c>
      <c r="B16320" s="519" t="str">
        <f t="shared" si="254"/>
        <v>LUVA COM ROSCA,COM DIAMETRO DE 2".FORNECIMENTO</v>
      </c>
      <c r="C16320" s="519" t="s">
        <v>16396</v>
      </c>
      <c r="I16320" s="519" t="s">
        <v>5</v>
      </c>
      <c r="J16320" s="650">
        <v>16.64</v>
      </c>
    </row>
    <row r="16321" spans="1:10">
      <c r="A16321" s="519" t="s">
        <v>16398</v>
      </c>
      <c r="B16321" s="519" t="str">
        <f t="shared" si="254"/>
        <v>LUVA COM ROSCA,COM DIAMETRO DE 2.1/2".FORNECIMENTO</v>
      </c>
      <c r="C16321" s="519" t="s">
        <v>16399</v>
      </c>
      <c r="I16321" s="519" t="s">
        <v>5</v>
      </c>
      <c r="J16321" s="650">
        <v>26.1</v>
      </c>
    </row>
    <row r="16322" spans="1:10">
      <c r="A16322" s="519" t="s">
        <v>16400</v>
      </c>
      <c r="B16322" s="519" t="str">
        <f t="shared" si="254"/>
        <v>LUVA COM ROSCA,COM DIAMETRO DE 2.1/2".FORNECIMENTO</v>
      </c>
      <c r="C16322" s="519" t="s">
        <v>16399</v>
      </c>
      <c r="I16322" s="519" t="s">
        <v>5</v>
      </c>
      <c r="J16322" s="650">
        <v>26.1</v>
      </c>
    </row>
    <row r="16323" spans="1:10">
      <c r="A16323" s="519" t="s">
        <v>16401</v>
      </c>
      <c r="B16323" s="519" t="str">
        <f t="shared" si="254"/>
        <v>LUVA COM ROSCA,COM DIAMETRO DE 3".FORNECIMENTO</v>
      </c>
      <c r="C16323" s="519" t="s">
        <v>16402</v>
      </c>
      <c r="I16323" s="519" t="s">
        <v>5</v>
      </c>
      <c r="J16323" s="650">
        <v>37.54</v>
      </c>
    </row>
    <row r="16324" spans="1:10">
      <c r="A16324" s="519" t="s">
        <v>16403</v>
      </c>
      <c r="B16324" s="519" t="str">
        <f t="shared" si="254"/>
        <v>LUVA COM ROSCA,COM DIAMETRO DE 3".FORNECIMENTO</v>
      </c>
      <c r="C16324" s="519" t="s">
        <v>16402</v>
      </c>
      <c r="I16324" s="519" t="s">
        <v>5</v>
      </c>
      <c r="J16324" s="650">
        <v>37.54</v>
      </c>
    </row>
    <row r="16325" spans="1:10">
      <c r="A16325" s="519" t="s">
        <v>16404</v>
      </c>
      <c r="B16325" s="519" t="str">
        <f t="shared" si="254"/>
        <v>LUVA COM ROSCA,COM DIAMETRO DE 4".FORNECIMENTO</v>
      </c>
      <c r="C16325" s="519" t="s">
        <v>16405</v>
      </c>
      <c r="I16325" s="519" t="s">
        <v>5</v>
      </c>
      <c r="J16325" s="650">
        <v>55.56</v>
      </c>
    </row>
    <row r="16326" spans="1:10">
      <c r="A16326" s="519" t="s">
        <v>16406</v>
      </c>
      <c r="B16326" s="519" t="str">
        <f t="shared" si="254"/>
        <v>LUVA COM ROSCA,COM DIAMETRO DE 4".FORNECIMENTO</v>
      </c>
      <c r="C16326" s="519" t="s">
        <v>16405</v>
      </c>
      <c r="I16326" s="519" t="s">
        <v>5</v>
      </c>
      <c r="J16326" s="650">
        <v>55.56</v>
      </c>
    </row>
    <row r="16327" spans="1:10">
      <c r="A16327" s="519" t="s">
        <v>16407</v>
      </c>
      <c r="B16327" s="519" t="str">
        <f t="shared" si="254"/>
        <v>LUVA DE REDUCAO COM ROSCA,COM DIAMETRO DE 3/4"X1/2".FORNECIMENTO</v>
      </c>
      <c r="C16327" s="519" t="s">
        <v>44675</v>
      </c>
      <c r="D16327" s="519" t="s">
        <v>33759</v>
      </c>
      <c r="I16327" s="519" t="s">
        <v>5</v>
      </c>
      <c r="J16327" s="650">
        <v>5.97</v>
      </c>
    </row>
    <row r="16328" spans="1:10">
      <c r="A16328" s="519" t="s">
        <v>16408</v>
      </c>
      <c r="B16328" s="519" t="str">
        <f t="shared" ref="B16328:B16391" si="255">C16328&amp;D16328&amp;E16328&amp;F16328&amp;G16328&amp;H16328</f>
        <v>LUVA DE REDUCAO COM ROSCA,COM DIAMETRO DE 3/4"X1/2".FORNECIMENTO</v>
      </c>
      <c r="C16328" s="519" t="s">
        <v>44675</v>
      </c>
      <c r="D16328" s="519" t="s">
        <v>33759</v>
      </c>
      <c r="I16328" s="519" t="s">
        <v>5</v>
      </c>
      <c r="J16328" s="650">
        <v>5.97</v>
      </c>
    </row>
    <row r="16329" spans="1:10">
      <c r="A16329" s="519" t="s">
        <v>16409</v>
      </c>
      <c r="B16329" s="519" t="str">
        <f t="shared" si="255"/>
        <v>LUVA DE REDUCAO COM ROSCA,COM DIAMETRO DE 1"X3/4".FORNECIMENTO</v>
      </c>
      <c r="C16329" s="519" t="s">
        <v>44676</v>
      </c>
      <c r="D16329" s="519" t="s">
        <v>33272</v>
      </c>
      <c r="I16329" s="519" t="s">
        <v>5</v>
      </c>
      <c r="J16329" s="650">
        <v>8.19</v>
      </c>
    </row>
    <row r="16330" spans="1:10">
      <c r="A16330" s="519" t="s">
        <v>16410</v>
      </c>
      <c r="B16330" s="519" t="str">
        <f t="shared" si="255"/>
        <v>LUVA DE REDUCAO COM ROSCA,COM DIAMETRO DE 1"X3/4".FORNECIMENTO</v>
      </c>
      <c r="C16330" s="519" t="s">
        <v>44676</v>
      </c>
      <c r="D16330" s="519" t="s">
        <v>33272</v>
      </c>
      <c r="I16330" s="519" t="s">
        <v>5</v>
      </c>
      <c r="J16330" s="650">
        <v>8.19</v>
      </c>
    </row>
    <row r="16331" spans="1:10">
      <c r="A16331" s="519" t="s">
        <v>16411</v>
      </c>
      <c r="B16331" s="519" t="str">
        <f t="shared" si="255"/>
        <v>LUVA DE CORRER PARA TUBO ROSCAVEL,COM DIAMETRO DE 1/2".FORNECIMENTO</v>
      </c>
      <c r="C16331" s="519" t="s">
        <v>44677</v>
      </c>
      <c r="D16331" s="519" t="s">
        <v>38300</v>
      </c>
      <c r="I16331" s="519" t="s">
        <v>5</v>
      </c>
      <c r="J16331" s="650">
        <v>10.67</v>
      </c>
    </row>
    <row r="16332" spans="1:10">
      <c r="A16332" s="519" t="s">
        <v>16412</v>
      </c>
      <c r="B16332" s="519" t="str">
        <f t="shared" si="255"/>
        <v>LUVA DE CORRER PARA TUBO ROSCAVEL,COM DIAMETRO DE 1/2".FORNECIMENTO</v>
      </c>
      <c r="C16332" s="519" t="s">
        <v>44677</v>
      </c>
      <c r="D16332" s="519" t="s">
        <v>38300</v>
      </c>
      <c r="I16332" s="519" t="s">
        <v>5</v>
      </c>
      <c r="J16332" s="650">
        <v>10.67</v>
      </c>
    </row>
    <row r="16333" spans="1:10">
      <c r="A16333" s="519" t="s">
        <v>16413</v>
      </c>
      <c r="B16333" s="519" t="str">
        <f t="shared" si="255"/>
        <v>LUVA DE CORRER PARA TUBO ROSCAVEL,COM DIAMETRO DE 3/4".FORNECIMENTO</v>
      </c>
      <c r="C16333" s="519" t="s">
        <v>44678</v>
      </c>
      <c r="D16333" s="519" t="s">
        <v>38300</v>
      </c>
      <c r="I16333" s="519" t="s">
        <v>5</v>
      </c>
      <c r="J16333" s="650">
        <v>15.63</v>
      </c>
    </row>
    <row r="16334" spans="1:10">
      <c r="A16334" s="519" t="s">
        <v>16414</v>
      </c>
      <c r="B16334" s="519" t="str">
        <f t="shared" si="255"/>
        <v>LUVA DE CORRER PARA TUBO ROSCAVEL,COM DIAMETRO DE 3/4".FORNECIMENTO</v>
      </c>
      <c r="C16334" s="519" t="s">
        <v>44678</v>
      </c>
      <c r="D16334" s="519" t="s">
        <v>38300</v>
      </c>
      <c r="I16334" s="519" t="s">
        <v>5</v>
      </c>
      <c r="J16334" s="650">
        <v>15.63</v>
      </c>
    </row>
    <row r="16335" spans="1:10">
      <c r="A16335" s="519" t="s">
        <v>16415</v>
      </c>
      <c r="B16335" s="519" t="str">
        <f t="shared" si="255"/>
        <v>LUVA DE CORRER PARA TUBO ROSCAVEL,COM DIAMETRO DE 1.1/2".FORNECIMENTO</v>
      </c>
      <c r="C16335" s="519" t="s">
        <v>44679</v>
      </c>
      <c r="D16335" s="519" t="s">
        <v>38308</v>
      </c>
      <c r="I16335" s="519" t="s">
        <v>5</v>
      </c>
      <c r="J16335" s="650">
        <v>47.08</v>
      </c>
    </row>
    <row r="16336" spans="1:10">
      <c r="A16336" s="519" t="s">
        <v>16416</v>
      </c>
      <c r="B16336" s="519" t="str">
        <f t="shared" si="255"/>
        <v>LUVA DE CORRER PARA TUBO ROSCAVEL,COM DIAMETRO DE 1.1/2".FORNECIMENTO</v>
      </c>
      <c r="C16336" s="519" t="s">
        <v>44679</v>
      </c>
      <c r="D16336" s="519" t="s">
        <v>38308</v>
      </c>
      <c r="I16336" s="519" t="s">
        <v>5</v>
      </c>
      <c r="J16336" s="650">
        <v>47.08</v>
      </c>
    </row>
    <row r="16337" spans="1:10">
      <c r="A16337" s="519" t="s">
        <v>16417</v>
      </c>
      <c r="B16337" s="519" t="str">
        <f t="shared" si="255"/>
        <v>NIPEL COM ROSCA,COM DIAMETRO DE 1/2".FORNECIMENTO</v>
      </c>
      <c r="C16337" s="519" t="s">
        <v>16418</v>
      </c>
      <c r="I16337" s="519" t="s">
        <v>5</v>
      </c>
      <c r="J16337" s="650">
        <v>1.1400000000000001</v>
      </c>
    </row>
    <row r="16338" spans="1:10">
      <c r="A16338" s="519" t="s">
        <v>16419</v>
      </c>
      <c r="B16338" s="519" t="str">
        <f t="shared" si="255"/>
        <v>NIPEL COM ROSCA,COM DIAMETRO DE 1/2".FORNECIMENTO</v>
      </c>
      <c r="C16338" s="519" t="s">
        <v>16418</v>
      </c>
      <c r="I16338" s="519" t="s">
        <v>5</v>
      </c>
      <c r="J16338" s="650">
        <v>1.1400000000000001</v>
      </c>
    </row>
    <row r="16339" spans="1:10">
      <c r="A16339" s="519" t="s">
        <v>16420</v>
      </c>
      <c r="B16339" s="519" t="str">
        <f t="shared" si="255"/>
        <v>NIPEL COM ROSCA,COM DIAMETRO DE 3/4".FORNECIMENTO</v>
      </c>
      <c r="C16339" s="519" t="s">
        <v>16421</v>
      </c>
      <c r="I16339" s="519" t="s">
        <v>5</v>
      </c>
      <c r="J16339" s="650">
        <v>1.64</v>
      </c>
    </row>
    <row r="16340" spans="1:10">
      <c r="A16340" s="519" t="s">
        <v>16422</v>
      </c>
      <c r="B16340" s="519" t="str">
        <f t="shared" si="255"/>
        <v>NIPEL COM ROSCA,COM DIAMETRO DE 3/4".FORNECIMENTO</v>
      </c>
      <c r="C16340" s="519" t="s">
        <v>16421</v>
      </c>
      <c r="I16340" s="519" t="s">
        <v>5</v>
      </c>
      <c r="J16340" s="650">
        <v>1.64</v>
      </c>
    </row>
    <row r="16341" spans="1:10">
      <c r="A16341" s="519" t="s">
        <v>16423</v>
      </c>
      <c r="B16341" s="519" t="str">
        <f t="shared" si="255"/>
        <v>NIPEL COM ROSCA,COM DIAMETRO DE 1".FORNECIMENTO</v>
      </c>
      <c r="C16341" s="519" t="s">
        <v>16424</v>
      </c>
      <c r="I16341" s="519" t="s">
        <v>5</v>
      </c>
      <c r="J16341" s="650">
        <v>3.28</v>
      </c>
    </row>
    <row r="16342" spans="1:10">
      <c r="A16342" s="519" t="s">
        <v>16425</v>
      </c>
      <c r="B16342" s="519" t="str">
        <f t="shared" si="255"/>
        <v>NIPEL COM ROSCA,COM DIAMETRO DE 1".FORNECIMENTO</v>
      </c>
      <c r="C16342" s="519" t="s">
        <v>16424</v>
      </c>
      <c r="I16342" s="519" t="s">
        <v>5</v>
      </c>
      <c r="J16342" s="650">
        <v>3.28</v>
      </c>
    </row>
    <row r="16343" spans="1:10">
      <c r="A16343" s="519" t="s">
        <v>16426</v>
      </c>
      <c r="B16343" s="519" t="str">
        <f t="shared" si="255"/>
        <v>NIPEL COM ROSCA,COM DIAMETRO DE 1.1/4".FORNECIMENTO</v>
      </c>
      <c r="C16343" s="519" t="s">
        <v>16427</v>
      </c>
      <c r="I16343" s="519" t="s">
        <v>5</v>
      </c>
      <c r="J16343" s="650">
        <v>6.79</v>
      </c>
    </row>
    <row r="16344" spans="1:10">
      <c r="A16344" s="519" t="s">
        <v>16428</v>
      </c>
      <c r="B16344" s="519" t="str">
        <f t="shared" si="255"/>
        <v>NIPEL COM ROSCA,COM DIAMETRO DE 1.1/4".FORNECIMENTO</v>
      </c>
      <c r="C16344" s="519" t="s">
        <v>16427</v>
      </c>
      <c r="I16344" s="519" t="s">
        <v>5</v>
      </c>
      <c r="J16344" s="650">
        <v>6.79</v>
      </c>
    </row>
    <row r="16345" spans="1:10">
      <c r="A16345" s="519" t="s">
        <v>16429</v>
      </c>
      <c r="B16345" s="519" t="str">
        <f t="shared" si="255"/>
        <v>NIPEL COM ROSCA,COM DIAMETRO DE 1.1/2".FORNECIMENTO</v>
      </c>
      <c r="C16345" s="519" t="s">
        <v>16430</v>
      </c>
      <c r="I16345" s="519" t="s">
        <v>5</v>
      </c>
      <c r="J16345" s="650">
        <v>10.32</v>
      </c>
    </row>
    <row r="16346" spans="1:10">
      <c r="A16346" s="519" t="s">
        <v>16431</v>
      </c>
      <c r="B16346" s="519" t="str">
        <f t="shared" si="255"/>
        <v>NIPEL COM ROSCA,COM DIAMETRO DE 1.1/2".FORNECIMENTO</v>
      </c>
      <c r="C16346" s="519" t="s">
        <v>16430</v>
      </c>
      <c r="I16346" s="519" t="s">
        <v>5</v>
      </c>
      <c r="J16346" s="650">
        <v>10.32</v>
      </c>
    </row>
    <row r="16347" spans="1:10">
      <c r="A16347" s="519" t="s">
        <v>16432</v>
      </c>
      <c r="B16347" s="519" t="str">
        <f t="shared" si="255"/>
        <v>NIPEL COM ROSCA,COM DIAMETRO DE 2".FORNECIMENTO</v>
      </c>
      <c r="C16347" s="519" t="s">
        <v>16433</v>
      </c>
      <c r="I16347" s="519" t="s">
        <v>5</v>
      </c>
      <c r="J16347" s="650">
        <v>14.41</v>
      </c>
    </row>
    <row r="16348" spans="1:10">
      <c r="A16348" s="519" t="s">
        <v>16434</v>
      </c>
      <c r="B16348" s="519" t="str">
        <f t="shared" si="255"/>
        <v>NIPEL COM ROSCA,COM DIAMETRO DE 2".FORNECIMENTO</v>
      </c>
      <c r="C16348" s="519" t="s">
        <v>16433</v>
      </c>
      <c r="I16348" s="519" t="s">
        <v>5</v>
      </c>
      <c r="J16348" s="650">
        <v>14.41</v>
      </c>
    </row>
    <row r="16349" spans="1:10">
      <c r="A16349" s="519" t="s">
        <v>16435</v>
      </c>
      <c r="B16349" s="519" t="str">
        <f t="shared" si="255"/>
        <v>PLUG COM ROSCA,COM DIAMETRO DE 1/2".FORNECIMENTO</v>
      </c>
      <c r="C16349" s="519" t="s">
        <v>16436</v>
      </c>
      <c r="I16349" s="519" t="s">
        <v>5</v>
      </c>
      <c r="J16349" s="650">
        <v>0.67</v>
      </c>
    </row>
    <row r="16350" spans="1:10">
      <c r="A16350" s="519" t="s">
        <v>16437</v>
      </c>
      <c r="B16350" s="519" t="str">
        <f t="shared" si="255"/>
        <v>PLUG COM ROSCA,COM DIAMETRO DE 1/2".FORNECIMENTO</v>
      </c>
      <c r="C16350" s="519" t="s">
        <v>16436</v>
      </c>
      <c r="I16350" s="519" t="s">
        <v>5</v>
      </c>
      <c r="J16350" s="650">
        <v>0.67</v>
      </c>
    </row>
    <row r="16351" spans="1:10">
      <c r="A16351" s="519" t="s">
        <v>16438</v>
      </c>
      <c r="B16351" s="519" t="str">
        <f t="shared" si="255"/>
        <v>PLUG COM ROSCA,COM DIAMETRO DE 3/4".FORNECIMENTO</v>
      </c>
      <c r="C16351" s="519" t="s">
        <v>16439</v>
      </c>
      <c r="I16351" s="519" t="s">
        <v>5</v>
      </c>
      <c r="J16351" s="650">
        <v>0.93</v>
      </c>
    </row>
    <row r="16352" spans="1:10">
      <c r="A16352" s="519" t="s">
        <v>16440</v>
      </c>
      <c r="B16352" s="519" t="str">
        <f t="shared" si="255"/>
        <v>PLUG COM ROSCA,COM DIAMETRO DE 3/4".FORNECIMENTO</v>
      </c>
      <c r="C16352" s="519" t="s">
        <v>16439</v>
      </c>
      <c r="I16352" s="519" t="s">
        <v>5</v>
      </c>
      <c r="J16352" s="650">
        <v>0.93</v>
      </c>
    </row>
    <row r="16353" spans="1:10">
      <c r="A16353" s="519" t="s">
        <v>16441</v>
      </c>
      <c r="B16353" s="519" t="str">
        <f t="shared" si="255"/>
        <v>PLUG COM ROSCA,COM DIAMETRO DE 1".FORNECIMENTO</v>
      </c>
      <c r="C16353" s="519" t="s">
        <v>16442</v>
      </c>
      <c r="I16353" s="519" t="s">
        <v>5</v>
      </c>
      <c r="J16353" s="650">
        <v>2.75</v>
      </c>
    </row>
    <row r="16354" spans="1:10">
      <c r="A16354" s="519" t="s">
        <v>16443</v>
      </c>
      <c r="B16354" s="519" t="str">
        <f t="shared" si="255"/>
        <v>PLUG COM ROSCA,COM DIAMETRO DE 1".FORNECIMENTO</v>
      </c>
      <c r="C16354" s="519" t="s">
        <v>16442</v>
      </c>
      <c r="I16354" s="519" t="s">
        <v>5</v>
      </c>
      <c r="J16354" s="650">
        <v>2.75</v>
      </c>
    </row>
    <row r="16355" spans="1:10">
      <c r="A16355" s="519" t="s">
        <v>16444</v>
      </c>
      <c r="B16355" s="519" t="str">
        <f t="shared" si="255"/>
        <v>PLUG COM ROSCA,COM DIAMETRO DE 1.1/4".FORNECIMENTO</v>
      </c>
      <c r="C16355" s="519" t="s">
        <v>16445</v>
      </c>
      <c r="I16355" s="519" t="s">
        <v>5</v>
      </c>
      <c r="J16355" s="650">
        <v>2.9</v>
      </c>
    </row>
    <row r="16356" spans="1:10">
      <c r="A16356" s="519" t="s">
        <v>16446</v>
      </c>
      <c r="B16356" s="519" t="str">
        <f t="shared" si="255"/>
        <v>PLUG COM ROSCA,COM DIAMETRO DE 1.1/4".FORNECIMENTO</v>
      </c>
      <c r="C16356" s="519" t="s">
        <v>16445</v>
      </c>
      <c r="I16356" s="519" t="s">
        <v>5</v>
      </c>
      <c r="J16356" s="650">
        <v>2.9</v>
      </c>
    </row>
    <row r="16357" spans="1:10">
      <c r="A16357" s="519" t="s">
        <v>16447</v>
      </c>
      <c r="B16357" s="519" t="str">
        <f t="shared" si="255"/>
        <v>PLUG COM ROSCA,COM DIAMETRO DE 1.1/2".FORNECIMENTO</v>
      </c>
      <c r="C16357" s="519" t="s">
        <v>16448</v>
      </c>
      <c r="I16357" s="519" t="s">
        <v>5</v>
      </c>
      <c r="J16357" s="650">
        <v>7.75</v>
      </c>
    </row>
    <row r="16358" spans="1:10">
      <c r="A16358" s="519" t="s">
        <v>16449</v>
      </c>
      <c r="B16358" s="519" t="str">
        <f t="shared" si="255"/>
        <v>PLUG COM ROSCA,COM DIAMETRO DE 1.1/2".FORNECIMENTO</v>
      </c>
      <c r="C16358" s="519" t="s">
        <v>16448</v>
      </c>
      <c r="I16358" s="519" t="s">
        <v>5</v>
      </c>
      <c r="J16358" s="650">
        <v>7.75</v>
      </c>
    </row>
    <row r="16359" spans="1:10">
      <c r="A16359" s="519" t="s">
        <v>16450</v>
      </c>
      <c r="B16359" s="519" t="str">
        <f t="shared" si="255"/>
        <v>PLUG COM ROSCA,COM DIAMETRO DE 2".FORNECIMENTO</v>
      </c>
      <c r="C16359" s="519" t="s">
        <v>16451</v>
      </c>
      <c r="I16359" s="519" t="s">
        <v>5</v>
      </c>
      <c r="J16359" s="650">
        <v>10.039999999999999</v>
      </c>
    </row>
    <row r="16360" spans="1:10">
      <c r="A16360" s="519" t="s">
        <v>16452</v>
      </c>
      <c r="B16360" s="519" t="str">
        <f t="shared" si="255"/>
        <v>PLUG COM ROSCA,COM DIAMETRO DE 2".FORNECIMENTO</v>
      </c>
      <c r="C16360" s="519" t="s">
        <v>16451</v>
      </c>
      <c r="I16360" s="519" t="s">
        <v>5</v>
      </c>
      <c r="J16360" s="650">
        <v>10.039999999999999</v>
      </c>
    </row>
    <row r="16361" spans="1:10">
      <c r="A16361" s="519" t="s">
        <v>16453</v>
      </c>
      <c r="B16361" s="519" t="str">
        <f t="shared" si="255"/>
        <v>TE 90º COM ROSCA,COM DIAMETRO DE 1/2".FORNECIMENTO</v>
      </c>
      <c r="C16361" s="519" t="s">
        <v>16454</v>
      </c>
      <c r="I16361" s="519" t="s">
        <v>5</v>
      </c>
      <c r="J16361" s="650">
        <v>2.37</v>
      </c>
    </row>
    <row r="16362" spans="1:10">
      <c r="A16362" s="519" t="s">
        <v>16455</v>
      </c>
      <c r="B16362" s="519" t="str">
        <f t="shared" si="255"/>
        <v>TE 90º COM ROSCA,COM DIAMETRO DE 1/2".FORNECIMENTO</v>
      </c>
      <c r="C16362" s="519" t="s">
        <v>16454</v>
      </c>
      <c r="I16362" s="519" t="s">
        <v>5</v>
      </c>
      <c r="J16362" s="650">
        <v>2.37</v>
      </c>
    </row>
    <row r="16363" spans="1:10">
      <c r="A16363" s="519" t="s">
        <v>16456</v>
      </c>
      <c r="B16363" s="519" t="str">
        <f t="shared" si="255"/>
        <v>TE 90º COM ROSCA,COM DIAMETRO DE 3/4".FORNECIMENTO</v>
      </c>
      <c r="C16363" s="519" t="s">
        <v>16457</v>
      </c>
      <c r="I16363" s="519" t="s">
        <v>5</v>
      </c>
      <c r="J16363" s="650">
        <v>3.8</v>
      </c>
    </row>
    <row r="16364" spans="1:10">
      <c r="A16364" s="519" t="s">
        <v>16458</v>
      </c>
      <c r="B16364" s="519" t="str">
        <f t="shared" si="255"/>
        <v>TE 90º COM ROSCA,COM DIAMETRO DE 3/4".FORNECIMENTO</v>
      </c>
      <c r="C16364" s="519" t="s">
        <v>16457</v>
      </c>
      <c r="I16364" s="519" t="s">
        <v>5</v>
      </c>
      <c r="J16364" s="650">
        <v>3.8</v>
      </c>
    </row>
    <row r="16365" spans="1:10">
      <c r="A16365" s="519" t="s">
        <v>16459</v>
      </c>
      <c r="B16365" s="519" t="str">
        <f t="shared" si="255"/>
        <v>TE 90º COM ROSCA,COM DIAMETRO DE 1".FORNECIMENTO</v>
      </c>
      <c r="C16365" s="519" t="s">
        <v>16460</v>
      </c>
      <c r="I16365" s="519" t="s">
        <v>5</v>
      </c>
      <c r="J16365" s="650">
        <v>14.83</v>
      </c>
    </row>
    <row r="16366" spans="1:10">
      <c r="A16366" s="519" t="s">
        <v>16461</v>
      </c>
      <c r="B16366" s="519" t="str">
        <f t="shared" si="255"/>
        <v>TE 90º COM ROSCA,COM DIAMETRO DE 1".FORNECIMENTO</v>
      </c>
      <c r="C16366" s="519" t="s">
        <v>16460</v>
      </c>
      <c r="I16366" s="519" t="s">
        <v>5</v>
      </c>
      <c r="J16366" s="650">
        <v>14.83</v>
      </c>
    </row>
    <row r="16367" spans="1:10">
      <c r="A16367" s="519" t="s">
        <v>16462</v>
      </c>
      <c r="B16367" s="519" t="str">
        <f t="shared" si="255"/>
        <v>TE 90º COM ROSCA,COM DIAMETRO DE 1.1/4".FORNECIMENTO</v>
      </c>
      <c r="C16367" s="519" t="s">
        <v>16463</v>
      </c>
      <c r="I16367" s="519" t="s">
        <v>5</v>
      </c>
      <c r="J16367" s="650">
        <v>28.23</v>
      </c>
    </row>
    <row r="16368" spans="1:10">
      <c r="A16368" s="519" t="s">
        <v>16464</v>
      </c>
      <c r="B16368" s="519" t="str">
        <f t="shared" si="255"/>
        <v>TE 90º COM ROSCA,COM DIAMETRO DE 1.1/4".FORNECIMENTO</v>
      </c>
      <c r="C16368" s="519" t="s">
        <v>16463</v>
      </c>
      <c r="I16368" s="519" t="s">
        <v>5</v>
      </c>
      <c r="J16368" s="650">
        <v>28.23</v>
      </c>
    </row>
    <row r="16369" spans="1:10">
      <c r="A16369" s="519" t="s">
        <v>16465</v>
      </c>
      <c r="B16369" s="519" t="str">
        <f t="shared" si="255"/>
        <v>TE 90º COM ROSCA,COM DIAMETRO DE 1.1/2".FORNECIMENTO</v>
      </c>
      <c r="C16369" s="519" t="s">
        <v>16466</v>
      </c>
      <c r="I16369" s="519" t="s">
        <v>5</v>
      </c>
      <c r="J16369" s="650">
        <v>26.68</v>
      </c>
    </row>
    <row r="16370" spans="1:10">
      <c r="A16370" s="519" t="s">
        <v>16467</v>
      </c>
      <c r="B16370" s="519" t="str">
        <f t="shared" si="255"/>
        <v>TE 90º COM ROSCA,COM DIAMETRO DE 1.1/2".FORNECIMENTO</v>
      </c>
      <c r="C16370" s="519" t="s">
        <v>16466</v>
      </c>
      <c r="I16370" s="519" t="s">
        <v>5</v>
      </c>
      <c r="J16370" s="650">
        <v>26.68</v>
      </c>
    </row>
    <row r="16371" spans="1:10">
      <c r="A16371" s="519" t="s">
        <v>16468</v>
      </c>
      <c r="B16371" s="519" t="str">
        <f t="shared" si="255"/>
        <v>TE 90º COM ROSCA,COM DIAMETRO DE 2".FORNECIMENTO</v>
      </c>
      <c r="C16371" s="519" t="s">
        <v>16469</v>
      </c>
      <c r="I16371" s="519" t="s">
        <v>5</v>
      </c>
      <c r="J16371" s="650">
        <v>55.88</v>
      </c>
    </row>
    <row r="16372" spans="1:10">
      <c r="A16372" s="519" t="s">
        <v>16470</v>
      </c>
      <c r="B16372" s="519" t="str">
        <f t="shared" si="255"/>
        <v>TE 90º COM ROSCA,COM DIAMETRO DE 2".FORNECIMENTO</v>
      </c>
      <c r="C16372" s="519" t="s">
        <v>16469</v>
      </c>
      <c r="I16372" s="519" t="s">
        <v>5</v>
      </c>
      <c r="J16372" s="650">
        <v>55.88</v>
      </c>
    </row>
    <row r="16373" spans="1:10">
      <c r="A16373" s="519" t="s">
        <v>16471</v>
      </c>
      <c r="B16373" s="519" t="str">
        <f t="shared" si="255"/>
        <v>TE DE REDUCAO 90º COM ROSCA,COM DIAMETRO DE 3/4"X1/2".FORNECIMENTO</v>
      </c>
      <c r="C16373" s="519" t="s">
        <v>44680</v>
      </c>
      <c r="D16373" s="519" t="s">
        <v>37694</v>
      </c>
      <c r="I16373" s="519" t="s">
        <v>5</v>
      </c>
      <c r="J16373" s="650">
        <v>8.2799999999999994</v>
      </c>
    </row>
    <row r="16374" spans="1:10">
      <c r="A16374" s="519" t="s">
        <v>16472</v>
      </c>
      <c r="B16374" s="519" t="str">
        <f t="shared" si="255"/>
        <v>TE DE REDUCAO 90º COM ROSCA,COM DIAMETRO DE 3/4"X1/2".FORNECIMENTO</v>
      </c>
      <c r="C16374" s="519" t="s">
        <v>44680</v>
      </c>
      <c r="D16374" s="519" t="s">
        <v>37694</v>
      </c>
      <c r="I16374" s="519" t="s">
        <v>5</v>
      </c>
      <c r="J16374" s="650">
        <v>8.2799999999999994</v>
      </c>
    </row>
    <row r="16375" spans="1:10">
      <c r="A16375" s="519" t="s">
        <v>16473</v>
      </c>
      <c r="B16375" s="519" t="str">
        <f t="shared" si="255"/>
        <v>TE DE REDUCAO 90º COM ROSCA,COM DIAMETRO DE 1"X3/4".FORNECIMENTO</v>
      </c>
      <c r="C16375" s="519" t="s">
        <v>44681</v>
      </c>
      <c r="D16375" s="519" t="s">
        <v>33759</v>
      </c>
      <c r="I16375" s="519" t="s">
        <v>5</v>
      </c>
      <c r="J16375" s="650">
        <v>9.2200000000000006</v>
      </c>
    </row>
    <row r="16376" spans="1:10">
      <c r="A16376" s="519" t="s">
        <v>16474</v>
      </c>
      <c r="B16376" s="519" t="str">
        <f t="shared" si="255"/>
        <v>TE DE REDUCAO 90º COM ROSCA,COM DIAMETRO DE 1"X3/4".FORNECIMENTO</v>
      </c>
      <c r="C16376" s="519" t="s">
        <v>44681</v>
      </c>
      <c r="D16376" s="519" t="s">
        <v>33759</v>
      </c>
      <c r="I16376" s="519" t="s">
        <v>5</v>
      </c>
      <c r="J16376" s="650">
        <v>9.2200000000000006</v>
      </c>
    </row>
    <row r="16377" spans="1:10">
      <c r="A16377" s="519" t="s">
        <v>16475</v>
      </c>
      <c r="B16377" s="519" t="str">
        <f t="shared" si="255"/>
        <v>TE DE REDUCAO 90º COM ROSCA,COM DIAMETRO DE 1.1/2"X3/4".FORNECIMENTO</v>
      </c>
      <c r="C16377" s="519" t="s">
        <v>44682</v>
      </c>
      <c r="D16377" s="519" t="s">
        <v>42412</v>
      </c>
      <c r="I16377" s="519" t="s">
        <v>5</v>
      </c>
      <c r="J16377" s="650">
        <v>18.829999999999998</v>
      </c>
    </row>
    <row r="16378" spans="1:10">
      <c r="A16378" s="519" t="s">
        <v>16476</v>
      </c>
      <c r="B16378" s="519" t="str">
        <f t="shared" si="255"/>
        <v>TE DE REDUCAO 90º COM ROSCA,COM DIAMETRO DE 1.1/2"X3/4".FORNECIMENTO</v>
      </c>
      <c r="C16378" s="519" t="s">
        <v>44682</v>
      </c>
      <c r="D16378" s="519" t="s">
        <v>42412</v>
      </c>
      <c r="I16378" s="519" t="s">
        <v>5</v>
      </c>
      <c r="J16378" s="650">
        <v>18.829999999999998</v>
      </c>
    </row>
    <row r="16379" spans="1:10">
      <c r="A16379" s="519" t="s">
        <v>16477</v>
      </c>
      <c r="B16379" s="519" t="str">
        <f t="shared" si="255"/>
        <v>UNIAO COM ROSCA,COM DIAMETRO DE 1/2".FORNECIMENTO</v>
      </c>
      <c r="C16379" s="519" t="s">
        <v>16478</v>
      </c>
      <c r="I16379" s="519" t="s">
        <v>5</v>
      </c>
      <c r="J16379" s="650">
        <v>7.11</v>
      </c>
    </row>
    <row r="16380" spans="1:10">
      <c r="A16380" s="519" t="s">
        <v>16479</v>
      </c>
      <c r="B16380" s="519" t="str">
        <f t="shared" si="255"/>
        <v>UNIAO COM ROSCA,COM DIAMETRO DE 1/2".FORNECIMENTO</v>
      </c>
      <c r="C16380" s="519" t="s">
        <v>16478</v>
      </c>
      <c r="I16380" s="519" t="s">
        <v>5</v>
      </c>
      <c r="J16380" s="650">
        <v>7.11</v>
      </c>
    </row>
    <row r="16381" spans="1:10">
      <c r="A16381" s="519" t="s">
        <v>16480</v>
      </c>
      <c r="B16381" s="519" t="str">
        <f t="shared" si="255"/>
        <v>UNIAO COM ROSCA,COM DIAMETRO DE 3/4".FORNECIMENTO</v>
      </c>
      <c r="C16381" s="519" t="s">
        <v>16481</v>
      </c>
      <c r="I16381" s="519" t="s">
        <v>5</v>
      </c>
      <c r="J16381" s="650">
        <v>12.78</v>
      </c>
    </row>
    <row r="16382" spans="1:10">
      <c r="A16382" s="519" t="s">
        <v>16482</v>
      </c>
      <c r="B16382" s="519" t="str">
        <f t="shared" si="255"/>
        <v>UNIAO COM ROSCA,COM DIAMETRO DE 3/4".FORNECIMENTO</v>
      </c>
      <c r="C16382" s="519" t="s">
        <v>16481</v>
      </c>
      <c r="I16382" s="519" t="s">
        <v>5</v>
      </c>
      <c r="J16382" s="650">
        <v>12.78</v>
      </c>
    </row>
    <row r="16383" spans="1:10">
      <c r="A16383" s="519" t="s">
        <v>16483</v>
      </c>
      <c r="B16383" s="519" t="str">
        <f t="shared" si="255"/>
        <v>UNIAO COM ROSCA,COM DIAMETRO DE 1".FORNECIMENTO</v>
      </c>
      <c r="C16383" s="519" t="s">
        <v>16484</v>
      </c>
      <c r="I16383" s="519" t="s">
        <v>5</v>
      </c>
      <c r="J16383" s="650">
        <v>16.2</v>
      </c>
    </row>
    <row r="16384" spans="1:10">
      <c r="A16384" s="519" t="s">
        <v>16485</v>
      </c>
      <c r="B16384" s="519" t="str">
        <f t="shared" si="255"/>
        <v>UNIAO COM ROSCA,COM DIAMETRO DE 1".FORNECIMENTO</v>
      </c>
      <c r="C16384" s="519" t="s">
        <v>16484</v>
      </c>
      <c r="I16384" s="519" t="s">
        <v>5</v>
      </c>
      <c r="J16384" s="650">
        <v>16.2</v>
      </c>
    </row>
    <row r="16385" spans="1:10">
      <c r="A16385" s="519" t="s">
        <v>16486</v>
      </c>
      <c r="B16385" s="519" t="str">
        <f t="shared" si="255"/>
        <v>UNIAO COM ROSCA,COM DIAMETRO DE 1.1/4".FORNECIMENTO</v>
      </c>
      <c r="C16385" s="519" t="s">
        <v>16487</v>
      </c>
      <c r="I16385" s="519" t="s">
        <v>5</v>
      </c>
      <c r="J16385" s="650">
        <v>38.58</v>
      </c>
    </row>
    <row r="16386" spans="1:10">
      <c r="A16386" s="519" t="s">
        <v>16488</v>
      </c>
      <c r="B16386" s="519" t="str">
        <f t="shared" si="255"/>
        <v>UNIAO COM ROSCA,COM DIAMETRO DE 1.1/4".FORNECIMENTO</v>
      </c>
      <c r="C16386" s="519" t="s">
        <v>16487</v>
      </c>
      <c r="I16386" s="519" t="s">
        <v>5</v>
      </c>
      <c r="J16386" s="650">
        <v>38.58</v>
      </c>
    </row>
    <row r="16387" spans="1:10">
      <c r="A16387" s="519" t="s">
        <v>16489</v>
      </c>
      <c r="B16387" s="519" t="str">
        <f t="shared" si="255"/>
        <v>UNIAO COM ROSCA,COM DIAMETRO DE 1.1/2".FORNECIMENTO</v>
      </c>
      <c r="C16387" s="519" t="s">
        <v>16490</v>
      </c>
      <c r="I16387" s="519" t="s">
        <v>5</v>
      </c>
      <c r="J16387" s="650">
        <v>35.659999999999997</v>
      </c>
    </row>
    <row r="16388" spans="1:10">
      <c r="A16388" s="519" t="s">
        <v>16491</v>
      </c>
      <c r="B16388" s="519" t="str">
        <f t="shared" si="255"/>
        <v>UNIAO COM ROSCA,COM DIAMETRO DE 1.1/2".FORNECIMENTO</v>
      </c>
      <c r="C16388" s="519" t="s">
        <v>16490</v>
      </c>
      <c r="I16388" s="519" t="s">
        <v>5</v>
      </c>
      <c r="J16388" s="650">
        <v>35.659999999999997</v>
      </c>
    </row>
    <row r="16389" spans="1:10">
      <c r="A16389" s="519" t="s">
        <v>16492</v>
      </c>
      <c r="B16389" s="519" t="str">
        <f t="shared" si="255"/>
        <v>UNIAO COM ROSCA,COM DIAMETRO DE 2".FORNECIMENTO</v>
      </c>
      <c r="C16389" s="519" t="s">
        <v>16493</v>
      </c>
      <c r="I16389" s="519" t="s">
        <v>5</v>
      </c>
      <c r="J16389" s="650">
        <v>56.67</v>
      </c>
    </row>
    <row r="16390" spans="1:10">
      <c r="A16390" s="519" t="s">
        <v>16494</v>
      </c>
      <c r="B16390" s="519" t="str">
        <f t="shared" si="255"/>
        <v>UNIAO COM ROSCA,COM DIAMETRO DE 2".FORNECIMENTO</v>
      </c>
      <c r="C16390" s="519" t="s">
        <v>16493</v>
      </c>
      <c r="I16390" s="519" t="s">
        <v>5</v>
      </c>
      <c r="J16390" s="650">
        <v>56.67</v>
      </c>
    </row>
    <row r="16391" spans="1:10">
      <c r="A16391" s="519" t="s">
        <v>16495</v>
      </c>
      <c r="B16391" s="519" t="str">
        <f t="shared" si="255"/>
        <v>UNIAO COM ROSCA,COM DIAMETRO DE 2.1/2".FORNECIMENTO</v>
      </c>
      <c r="C16391" s="519" t="s">
        <v>16496</v>
      </c>
      <c r="I16391" s="519" t="s">
        <v>5</v>
      </c>
      <c r="J16391" s="650">
        <v>198.34</v>
      </c>
    </row>
    <row r="16392" spans="1:10">
      <c r="A16392" s="519" t="s">
        <v>16497</v>
      </c>
      <c r="B16392" s="519" t="str">
        <f t="shared" ref="B16392:B16455" si="256">C16392&amp;D16392&amp;E16392&amp;F16392&amp;G16392&amp;H16392</f>
        <v>UNIAO COM ROSCA,COM DIAMETRO DE 2.1/2".FORNECIMENTO</v>
      </c>
      <c r="C16392" s="519" t="s">
        <v>16496</v>
      </c>
      <c r="I16392" s="519" t="s">
        <v>5</v>
      </c>
      <c r="J16392" s="650">
        <v>198.34</v>
      </c>
    </row>
    <row r="16393" spans="1:10">
      <c r="A16393" s="519" t="s">
        <v>16498</v>
      </c>
      <c r="B16393" s="519" t="str">
        <f t="shared" si="256"/>
        <v>UNIAO COM ROSCA,COM DIAMETRO DE 3".FORNECIMENTO</v>
      </c>
      <c r="C16393" s="519" t="s">
        <v>16499</v>
      </c>
      <c r="I16393" s="519" t="s">
        <v>5</v>
      </c>
      <c r="J16393" s="650">
        <v>251.16</v>
      </c>
    </row>
    <row r="16394" spans="1:10">
      <c r="A16394" s="519" t="s">
        <v>16500</v>
      </c>
      <c r="B16394" s="519" t="str">
        <f t="shared" si="256"/>
        <v>UNIAO COM ROSCA,COM DIAMETRO DE 3".FORNECIMENTO</v>
      </c>
      <c r="C16394" s="519" t="s">
        <v>16499</v>
      </c>
      <c r="I16394" s="519" t="s">
        <v>5</v>
      </c>
      <c r="J16394" s="650">
        <v>251.16</v>
      </c>
    </row>
    <row r="16395" spans="1:10">
      <c r="A16395" s="519" t="s">
        <v>16501</v>
      </c>
      <c r="B16395" s="519" t="str">
        <f t="shared" si="256"/>
        <v>JOELHO 90º COM ROSCA E BUCHA DE LATAO,COM DIAMETRO DE 1/2".FORNECIMENTO</v>
      </c>
      <c r="C16395" s="519" t="s">
        <v>44683</v>
      </c>
      <c r="D16395" s="519" t="s">
        <v>36470</v>
      </c>
      <c r="I16395" s="519" t="s">
        <v>5</v>
      </c>
      <c r="J16395" s="650">
        <v>9.33</v>
      </c>
    </row>
    <row r="16396" spans="1:10">
      <c r="A16396" s="519" t="s">
        <v>16502</v>
      </c>
      <c r="B16396" s="519" t="str">
        <f t="shared" si="256"/>
        <v>JOELHO 90º COM ROSCA E BUCHA DE LATAO,COM DIAMETRO DE 1/2".FORNECIMENTO</v>
      </c>
      <c r="C16396" s="519" t="s">
        <v>44683</v>
      </c>
      <c r="D16396" s="519" t="s">
        <v>36470</v>
      </c>
      <c r="I16396" s="519" t="s">
        <v>5</v>
      </c>
      <c r="J16396" s="650">
        <v>9.33</v>
      </c>
    </row>
    <row r="16397" spans="1:10">
      <c r="A16397" s="519" t="s">
        <v>16503</v>
      </c>
      <c r="B16397" s="519" t="str">
        <f t="shared" si="256"/>
        <v>JOELHO 90º COM ROSCA E BUCHA DE LATAO,COM DIAMETRO DE 3/4".FORNECIMENTO</v>
      </c>
      <c r="C16397" s="519" t="s">
        <v>44684</v>
      </c>
      <c r="D16397" s="519" t="s">
        <v>36470</v>
      </c>
      <c r="I16397" s="519" t="s">
        <v>5</v>
      </c>
      <c r="J16397" s="650">
        <v>13.34</v>
      </c>
    </row>
    <row r="16398" spans="1:10">
      <c r="A16398" s="519" t="s">
        <v>16504</v>
      </c>
      <c r="B16398" s="519" t="str">
        <f t="shared" si="256"/>
        <v>JOELHO 90º COM ROSCA E BUCHA DE LATAO,COM DIAMETRO DE 3/4".FORNECIMENTO</v>
      </c>
      <c r="C16398" s="519" t="s">
        <v>44684</v>
      </c>
      <c r="D16398" s="519" t="s">
        <v>36470</v>
      </c>
      <c r="I16398" s="519" t="s">
        <v>5</v>
      </c>
      <c r="J16398" s="650">
        <v>13.34</v>
      </c>
    </row>
    <row r="16399" spans="1:10">
      <c r="A16399" s="519" t="s">
        <v>16505</v>
      </c>
      <c r="B16399" s="519" t="str">
        <f t="shared" si="256"/>
        <v>JOELHO DE REDUCAO 90º COM ROSCA E BUCHA DE LATAO,COM DIAMETRO DE 3/4"X1/2".FORNECIMENTO</v>
      </c>
      <c r="C16399" s="519" t="s">
        <v>44685</v>
      </c>
      <c r="D16399" s="519" t="s">
        <v>44686</v>
      </c>
      <c r="I16399" s="519" t="s">
        <v>5</v>
      </c>
      <c r="J16399" s="650">
        <v>13.77</v>
      </c>
    </row>
    <row r="16400" spans="1:10">
      <c r="A16400" s="519" t="s">
        <v>16506</v>
      </c>
      <c r="B16400" s="519" t="str">
        <f t="shared" si="256"/>
        <v>JOELHO DE REDUCAO 90º COM ROSCA E BUCHA DE LATAO,COM DIAMETRO DE 3/4"X1/2".FORNECIMENTO</v>
      </c>
      <c r="C16400" s="519" t="s">
        <v>44685</v>
      </c>
      <c r="D16400" s="519" t="s">
        <v>44686</v>
      </c>
      <c r="I16400" s="519" t="s">
        <v>5</v>
      </c>
      <c r="J16400" s="650">
        <v>13.77</v>
      </c>
    </row>
    <row r="16401" spans="1:10">
      <c r="A16401" s="519" t="s">
        <v>16507</v>
      </c>
      <c r="B16401" s="519" t="str">
        <f t="shared" si="256"/>
        <v>ADAPTADOR SOLDAVEL CURTO COM BOLSA E ROSCA PARA REGISTRO,COM DIAMETRO DE 20MMX1/2".FORNECIMENTO</v>
      </c>
      <c r="C16401" s="519" t="s">
        <v>44687</v>
      </c>
      <c r="D16401" s="519" t="s">
        <v>44688</v>
      </c>
      <c r="I16401" s="519" t="s">
        <v>5</v>
      </c>
      <c r="J16401" s="650">
        <v>0.83</v>
      </c>
    </row>
    <row r="16402" spans="1:10">
      <c r="A16402" s="519" t="s">
        <v>16508</v>
      </c>
      <c r="B16402" s="519" t="str">
        <f t="shared" si="256"/>
        <v>ADAPTADOR SOLDAVEL CURTO COM BOLSA E ROSCA PARA REGISTRO,COM DIAMETRO DE 20MMX1/2".FORNECIMENTO</v>
      </c>
      <c r="C16402" s="519" t="s">
        <v>44687</v>
      </c>
      <c r="D16402" s="519" t="s">
        <v>44688</v>
      </c>
      <c r="I16402" s="519" t="s">
        <v>5</v>
      </c>
      <c r="J16402" s="650">
        <v>0.83</v>
      </c>
    </row>
    <row r="16403" spans="1:10">
      <c r="A16403" s="519" t="s">
        <v>16509</v>
      </c>
      <c r="B16403" s="519" t="str">
        <f t="shared" si="256"/>
        <v>ADAPTADOR SOLDAVEL CURTO COM BOLSA E ROSCA PARA REGISTRO,COM DIAMETRO DE 25MMX3/4".FORNECIMENTO</v>
      </c>
      <c r="C16403" s="519" t="s">
        <v>44687</v>
      </c>
      <c r="D16403" s="519" t="s">
        <v>44689</v>
      </c>
      <c r="I16403" s="519" t="s">
        <v>5</v>
      </c>
      <c r="J16403" s="650">
        <v>1.35</v>
      </c>
    </row>
    <row r="16404" spans="1:10">
      <c r="A16404" s="519" t="s">
        <v>16510</v>
      </c>
      <c r="B16404" s="519" t="str">
        <f t="shared" si="256"/>
        <v>ADAPTADOR SOLDAVEL CURTO COM BOLSA E ROSCA PARA REGISTRO,COM DIAMETRO DE 25MMX3/4".FORNECIMENTO</v>
      </c>
      <c r="C16404" s="519" t="s">
        <v>44687</v>
      </c>
      <c r="D16404" s="519" t="s">
        <v>44689</v>
      </c>
      <c r="I16404" s="519" t="s">
        <v>5</v>
      </c>
      <c r="J16404" s="650">
        <v>1.35</v>
      </c>
    </row>
    <row r="16405" spans="1:10">
      <c r="A16405" s="519" t="s">
        <v>16511</v>
      </c>
      <c r="B16405" s="519" t="str">
        <f t="shared" si="256"/>
        <v>ADAPTADOR SOLDAVEL CURTO COM BOLSA E ROSCA PARA REGISTRO,COM DIAMETRO DE 32MMX1".FORNECIMENTO</v>
      </c>
      <c r="C16405" s="519" t="s">
        <v>44687</v>
      </c>
      <c r="D16405" s="519" t="s">
        <v>44690</v>
      </c>
      <c r="I16405" s="519" t="s">
        <v>5</v>
      </c>
      <c r="J16405" s="650">
        <v>2.0499999999999998</v>
      </c>
    </row>
    <row r="16406" spans="1:10">
      <c r="A16406" s="519" t="s">
        <v>16512</v>
      </c>
      <c r="B16406" s="519" t="str">
        <f t="shared" si="256"/>
        <v>ADAPTADOR SOLDAVEL CURTO COM BOLSA E ROSCA PARA REGISTRO,COM DIAMETRO DE 32MMX1".FORNECIMENTO</v>
      </c>
      <c r="C16406" s="519" t="s">
        <v>44687</v>
      </c>
      <c r="D16406" s="519" t="s">
        <v>44690</v>
      </c>
      <c r="I16406" s="519" t="s">
        <v>5</v>
      </c>
      <c r="J16406" s="650">
        <v>2.0499999999999998</v>
      </c>
    </row>
    <row r="16407" spans="1:10">
      <c r="A16407" s="519" t="s">
        <v>16513</v>
      </c>
      <c r="B16407" s="519" t="str">
        <f t="shared" si="256"/>
        <v>ADAPTADOR SOLDAVEL CURTO COM BOLSA E ROSCA PARA REGISTRO,COM DIAMETRO DE 40MMX1.1/4".FORNECIMENTO</v>
      </c>
      <c r="C16407" s="519" t="s">
        <v>44687</v>
      </c>
      <c r="D16407" s="519" t="s">
        <v>44691</v>
      </c>
      <c r="I16407" s="519" t="s">
        <v>5</v>
      </c>
      <c r="J16407" s="650">
        <v>5.55</v>
      </c>
    </row>
    <row r="16408" spans="1:10">
      <c r="A16408" s="519" t="s">
        <v>16514</v>
      </c>
      <c r="B16408" s="519" t="str">
        <f t="shared" si="256"/>
        <v>ADAPTADOR SOLDAVEL CURTO COM BOLSA E ROSCA PARA REGISTRO,COM DIAMETRO DE 40MMX1.1/4".FORNECIMENTO</v>
      </c>
      <c r="C16408" s="519" t="s">
        <v>44687</v>
      </c>
      <c r="D16408" s="519" t="s">
        <v>44691</v>
      </c>
      <c r="I16408" s="519" t="s">
        <v>5</v>
      </c>
      <c r="J16408" s="650">
        <v>5.55</v>
      </c>
    </row>
    <row r="16409" spans="1:10">
      <c r="A16409" s="519" t="s">
        <v>16515</v>
      </c>
      <c r="B16409" s="519" t="str">
        <f t="shared" si="256"/>
        <v>ADAPTADOR SOLDAVEL CURTO COM BOLSA E ROSCA PARA REGISTRO,COM DIAMETRO DE 40MMX1.1/2".FORNECIMENTO</v>
      </c>
      <c r="C16409" s="519" t="s">
        <v>44687</v>
      </c>
      <c r="D16409" s="519" t="s">
        <v>44692</v>
      </c>
      <c r="I16409" s="519" t="s">
        <v>5</v>
      </c>
      <c r="J16409" s="650">
        <v>8.49</v>
      </c>
    </row>
    <row r="16410" spans="1:10">
      <c r="A16410" s="519" t="s">
        <v>16516</v>
      </c>
      <c r="B16410" s="519" t="str">
        <f t="shared" si="256"/>
        <v>ADAPTADOR SOLDAVEL CURTO COM BOLSA E ROSCA PARA REGISTRO,COM DIAMETRO DE 40MMX1.1/2".FORNECIMENTO</v>
      </c>
      <c r="C16410" s="519" t="s">
        <v>44687</v>
      </c>
      <c r="D16410" s="519" t="s">
        <v>44692</v>
      </c>
      <c r="I16410" s="519" t="s">
        <v>5</v>
      </c>
      <c r="J16410" s="650">
        <v>8.49</v>
      </c>
    </row>
    <row r="16411" spans="1:10">
      <c r="A16411" s="519" t="s">
        <v>16517</v>
      </c>
      <c r="B16411" s="519" t="str">
        <f t="shared" si="256"/>
        <v>ADAPTADOR SOLDAVEL CURTO COM BOLSA E ROSCA PARA REGISTRO,COM DIAMETRO DE 50MMX1.1/4".FORNECIMENTO</v>
      </c>
      <c r="C16411" s="519" t="s">
        <v>44687</v>
      </c>
      <c r="D16411" s="519" t="s">
        <v>44693</v>
      </c>
      <c r="I16411" s="519" t="s">
        <v>5</v>
      </c>
      <c r="J16411" s="650">
        <v>11.94</v>
      </c>
    </row>
    <row r="16412" spans="1:10">
      <c r="A16412" s="519" t="s">
        <v>16518</v>
      </c>
      <c r="B16412" s="519" t="str">
        <f t="shared" si="256"/>
        <v>ADAPTADOR SOLDAVEL CURTO COM BOLSA E ROSCA PARA REGISTRO,COM DIAMETRO DE 50MMX1.1/4".FORNECIMENTO</v>
      </c>
      <c r="C16412" s="519" t="s">
        <v>44687</v>
      </c>
      <c r="D16412" s="519" t="s">
        <v>44693</v>
      </c>
      <c r="I16412" s="519" t="s">
        <v>5</v>
      </c>
      <c r="J16412" s="650">
        <v>11.94</v>
      </c>
    </row>
    <row r="16413" spans="1:10">
      <c r="A16413" s="519" t="s">
        <v>16519</v>
      </c>
      <c r="B16413" s="519" t="str">
        <f t="shared" si="256"/>
        <v>ADAPTADOR SOLDAVEL CURTO COM BOLSA E ROSCA PARA REGISTRO,COM DIAMETRO DE 50MMX1.1/2".FORNECIMENTO</v>
      </c>
      <c r="C16413" s="519" t="s">
        <v>44687</v>
      </c>
      <c r="D16413" s="519" t="s">
        <v>44694</v>
      </c>
      <c r="I16413" s="519" t="s">
        <v>5</v>
      </c>
      <c r="J16413" s="650">
        <v>4.97</v>
      </c>
    </row>
    <row r="16414" spans="1:10">
      <c r="A16414" s="519" t="s">
        <v>16520</v>
      </c>
      <c r="B16414" s="519" t="str">
        <f t="shared" si="256"/>
        <v>ADAPTADOR SOLDAVEL CURTO COM BOLSA E ROSCA PARA REGISTRO,COM DIAMETRO DE 50MMX1.1/2".FORNECIMENTO</v>
      </c>
      <c r="C16414" s="519" t="s">
        <v>44687</v>
      </c>
      <c r="D16414" s="519" t="s">
        <v>44694</v>
      </c>
      <c r="I16414" s="519" t="s">
        <v>5</v>
      </c>
      <c r="J16414" s="650">
        <v>4.97</v>
      </c>
    </row>
    <row r="16415" spans="1:10">
      <c r="A16415" s="519" t="s">
        <v>16521</v>
      </c>
      <c r="B16415" s="519" t="str">
        <f t="shared" si="256"/>
        <v>ADAPTADOR SOLDAVEL CURTO COM BOLSA E ROSCA PARA REGISTRO,COM DIAMETRO DE 60MMX2".FORNECIMENTO</v>
      </c>
      <c r="C16415" s="519" t="s">
        <v>44687</v>
      </c>
      <c r="D16415" s="519" t="s">
        <v>44695</v>
      </c>
      <c r="I16415" s="519" t="s">
        <v>5</v>
      </c>
      <c r="J16415" s="650">
        <v>16.920000000000002</v>
      </c>
    </row>
    <row r="16416" spans="1:10">
      <c r="A16416" s="519" t="s">
        <v>16522</v>
      </c>
      <c r="B16416" s="519" t="str">
        <f t="shared" si="256"/>
        <v>ADAPTADOR SOLDAVEL CURTO COM BOLSA E ROSCA PARA REGISTRO,COM DIAMETRO DE 60MMX2".FORNECIMENTO</v>
      </c>
      <c r="C16416" s="519" t="s">
        <v>44687</v>
      </c>
      <c r="D16416" s="519" t="s">
        <v>44695</v>
      </c>
      <c r="I16416" s="519" t="s">
        <v>5</v>
      </c>
      <c r="J16416" s="650">
        <v>16.920000000000002</v>
      </c>
    </row>
    <row r="16417" spans="1:10">
      <c r="A16417" s="519" t="s">
        <v>16523</v>
      </c>
      <c r="B16417" s="519" t="str">
        <f t="shared" si="256"/>
        <v>ADAPTADOR SOLDAVEL CURTO COM BOLSA E ROSCA PARA REGISTRO,COM DIAMETRO DE 75MMX2.1/2".FORNECIMENTO</v>
      </c>
      <c r="C16417" s="519" t="s">
        <v>44687</v>
      </c>
      <c r="D16417" s="519" t="s">
        <v>44696</v>
      </c>
      <c r="I16417" s="519" t="s">
        <v>5</v>
      </c>
      <c r="J16417" s="650">
        <v>29.48</v>
      </c>
    </row>
    <row r="16418" spans="1:10">
      <c r="A16418" s="519" t="s">
        <v>16524</v>
      </c>
      <c r="B16418" s="519" t="str">
        <f t="shared" si="256"/>
        <v>ADAPTADOR SOLDAVEL CURTO COM BOLSA E ROSCA PARA REGISTRO,COM DIAMETRO DE 75MMX2.1/2".FORNECIMENTO</v>
      </c>
      <c r="C16418" s="519" t="s">
        <v>44687</v>
      </c>
      <c r="D16418" s="519" t="s">
        <v>44696</v>
      </c>
      <c r="I16418" s="519" t="s">
        <v>5</v>
      </c>
      <c r="J16418" s="650">
        <v>29.48</v>
      </c>
    </row>
    <row r="16419" spans="1:10">
      <c r="A16419" s="519" t="s">
        <v>16525</v>
      </c>
      <c r="B16419" s="519" t="str">
        <f t="shared" si="256"/>
        <v>ADAPTADOR SOLDAVEL CURTO COM BOLSA E ROSCA PARA REGISTRO,COM DIAMETRO DE 85MMX3".FORNECIMENTO</v>
      </c>
      <c r="C16419" s="519" t="s">
        <v>44687</v>
      </c>
      <c r="D16419" s="519" t="s">
        <v>44697</v>
      </c>
      <c r="I16419" s="519" t="s">
        <v>5</v>
      </c>
      <c r="J16419" s="650">
        <v>32.229999999999997</v>
      </c>
    </row>
    <row r="16420" spans="1:10">
      <c r="A16420" s="519" t="s">
        <v>16526</v>
      </c>
      <c r="B16420" s="519" t="str">
        <f t="shared" si="256"/>
        <v>ADAPTADOR SOLDAVEL CURTO COM BOLSA E ROSCA PARA REGISTRO,COM DIAMETRO DE 85MMX3".FORNECIMENTO</v>
      </c>
      <c r="C16420" s="519" t="s">
        <v>44687</v>
      </c>
      <c r="D16420" s="519" t="s">
        <v>44697</v>
      </c>
      <c r="I16420" s="519" t="s">
        <v>5</v>
      </c>
      <c r="J16420" s="650">
        <v>32.229999999999997</v>
      </c>
    </row>
    <row r="16421" spans="1:10">
      <c r="A16421" s="519" t="s">
        <v>16527</v>
      </c>
      <c r="B16421" s="519" t="str">
        <f t="shared" si="256"/>
        <v>ADAPTADOR SOLDAVEL CURTO COM BOLSA E ROSCA PARA REGISTRO,COM DIAMETRO DE 110MMX4".FORNECIMENTO</v>
      </c>
      <c r="C16421" s="519" t="s">
        <v>44687</v>
      </c>
      <c r="D16421" s="519" t="s">
        <v>44698</v>
      </c>
      <c r="I16421" s="519" t="s">
        <v>5</v>
      </c>
      <c r="J16421" s="650">
        <v>51.32</v>
      </c>
    </row>
    <row r="16422" spans="1:10">
      <c r="A16422" s="519" t="s">
        <v>16528</v>
      </c>
      <c r="B16422" s="519" t="str">
        <f t="shared" si="256"/>
        <v>ADAPTADOR SOLDAVEL CURTO COM BOLSA E ROSCA PARA REGISTRO,COM DIAMETRO DE 110MMX4".FORNECIMENTO</v>
      </c>
      <c r="C16422" s="519" t="s">
        <v>44687</v>
      </c>
      <c r="D16422" s="519" t="s">
        <v>44698</v>
      </c>
      <c r="I16422" s="519" t="s">
        <v>5</v>
      </c>
      <c r="J16422" s="650">
        <v>51.32</v>
      </c>
    </row>
    <row r="16423" spans="1:10">
      <c r="A16423" s="519" t="s">
        <v>16529</v>
      </c>
      <c r="B16423" s="519" t="str">
        <f t="shared" si="256"/>
        <v>ADAPTADOR SOLDAVEL COM FLANGES LIVRES PARA CAIXA D'AGUA,COMDIAMETRO DE 25MMX3/4".FORNECIMENTO</v>
      </c>
      <c r="C16423" s="519" t="s">
        <v>44699</v>
      </c>
      <c r="D16423" s="519" t="s">
        <v>44700</v>
      </c>
      <c r="I16423" s="519" t="s">
        <v>5</v>
      </c>
      <c r="J16423" s="650">
        <v>14.32</v>
      </c>
    </row>
    <row r="16424" spans="1:10">
      <c r="A16424" s="519" t="s">
        <v>16530</v>
      </c>
      <c r="B16424" s="519" t="str">
        <f t="shared" si="256"/>
        <v>ADAPTADOR SOLDAVEL COM FLANGES LIVRES PARA CAIXA D'AGUA,COMDIAMETRO DE 25MMX3/4".FORNECIMENTO</v>
      </c>
      <c r="C16424" s="519" t="s">
        <v>44699</v>
      </c>
      <c r="D16424" s="519" t="s">
        <v>44700</v>
      </c>
      <c r="I16424" s="519" t="s">
        <v>5</v>
      </c>
      <c r="J16424" s="650">
        <v>14.32</v>
      </c>
    </row>
    <row r="16425" spans="1:10">
      <c r="A16425" s="519" t="s">
        <v>16531</v>
      </c>
      <c r="B16425" s="519" t="str">
        <f t="shared" si="256"/>
        <v>ADAPTADOR SOLDAVEL COM FLANGES LIVRES PARA CAIXA D'AGUA,COMDIAMETRO DE 32MMX1".FORNECIMENTO</v>
      </c>
      <c r="C16425" s="519" t="s">
        <v>44699</v>
      </c>
      <c r="D16425" s="519" t="s">
        <v>44701</v>
      </c>
      <c r="I16425" s="519" t="s">
        <v>5</v>
      </c>
      <c r="J16425" s="650">
        <v>19.47</v>
      </c>
    </row>
    <row r="16426" spans="1:10">
      <c r="A16426" s="519" t="s">
        <v>16532</v>
      </c>
      <c r="B16426" s="519" t="str">
        <f t="shared" si="256"/>
        <v>ADAPTADOR SOLDAVEL COM FLANGES LIVRES PARA CAIXA D'AGUA,COMDIAMETRO DE 32MMX1".FORNECIMENTO</v>
      </c>
      <c r="C16426" s="519" t="s">
        <v>44699</v>
      </c>
      <c r="D16426" s="519" t="s">
        <v>44701</v>
      </c>
      <c r="I16426" s="519" t="s">
        <v>5</v>
      </c>
      <c r="J16426" s="650">
        <v>19.47</v>
      </c>
    </row>
    <row r="16427" spans="1:10">
      <c r="A16427" s="519" t="s">
        <v>16533</v>
      </c>
      <c r="B16427" s="519" t="str">
        <f t="shared" si="256"/>
        <v>ADAPTADOR SOLDAVEL COM FLANGES LIVRES PARA CAIXA D'AGUA,COMDIAMETRO DE 40MMX1.1/4".FORNECIMENTO</v>
      </c>
      <c r="C16427" s="519" t="s">
        <v>44699</v>
      </c>
      <c r="D16427" s="519" t="s">
        <v>44702</v>
      </c>
      <c r="I16427" s="519" t="s">
        <v>5</v>
      </c>
      <c r="J16427" s="650">
        <v>35.799999999999997</v>
      </c>
    </row>
    <row r="16428" spans="1:10">
      <c r="A16428" s="519" t="s">
        <v>16534</v>
      </c>
      <c r="B16428" s="519" t="str">
        <f t="shared" si="256"/>
        <v>ADAPTADOR SOLDAVEL COM FLANGES LIVRES PARA CAIXA D'AGUA,COMDIAMETRO DE 40MMX1.1/4".FORNECIMENTO</v>
      </c>
      <c r="C16428" s="519" t="s">
        <v>44699</v>
      </c>
      <c r="D16428" s="519" t="s">
        <v>44702</v>
      </c>
      <c r="I16428" s="519" t="s">
        <v>5</v>
      </c>
      <c r="J16428" s="650">
        <v>35.799999999999997</v>
      </c>
    </row>
    <row r="16429" spans="1:10">
      <c r="A16429" s="519" t="s">
        <v>16535</v>
      </c>
      <c r="B16429" s="519" t="str">
        <f t="shared" si="256"/>
        <v>ADAPTADOR SOLDAVEL COM FLANGES LIVRES PARA CAIXA D'AGUA,COMDIAMETRO DE 50MMX1.1/2".FORNECIMENTO</v>
      </c>
      <c r="C16429" s="519" t="s">
        <v>44699</v>
      </c>
      <c r="D16429" s="519" t="s">
        <v>44703</v>
      </c>
      <c r="I16429" s="519" t="s">
        <v>5</v>
      </c>
      <c r="J16429" s="650">
        <v>32.44</v>
      </c>
    </row>
    <row r="16430" spans="1:10">
      <c r="A16430" s="519" t="s">
        <v>16536</v>
      </c>
      <c r="B16430" s="519" t="str">
        <f t="shared" si="256"/>
        <v>ADAPTADOR SOLDAVEL COM FLANGES LIVRES PARA CAIXA D'AGUA,COMDIAMETRO DE 50MMX1.1/2".FORNECIMENTO</v>
      </c>
      <c r="C16430" s="519" t="s">
        <v>44699</v>
      </c>
      <c r="D16430" s="519" t="s">
        <v>44703</v>
      </c>
      <c r="I16430" s="519" t="s">
        <v>5</v>
      </c>
      <c r="J16430" s="650">
        <v>32.44</v>
      </c>
    </row>
    <row r="16431" spans="1:10">
      <c r="A16431" s="519" t="s">
        <v>16537</v>
      </c>
      <c r="B16431" s="519" t="str">
        <f t="shared" si="256"/>
        <v>ADAPTADOR SOLDAVEL COM FLANGES LIVRES PARA CAIXA D'AGUA,COMDIAMETRO DE 60MMX2".FORNECIMENTO</v>
      </c>
      <c r="C16431" s="519" t="s">
        <v>44699</v>
      </c>
      <c r="D16431" s="519" t="s">
        <v>44704</v>
      </c>
      <c r="I16431" s="519" t="s">
        <v>5</v>
      </c>
      <c r="J16431" s="650">
        <v>61.66</v>
      </c>
    </row>
    <row r="16432" spans="1:10">
      <c r="A16432" s="519" t="s">
        <v>16538</v>
      </c>
      <c r="B16432" s="519" t="str">
        <f t="shared" si="256"/>
        <v>ADAPTADOR SOLDAVEL COM FLANGES LIVRES PARA CAIXA D'AGUA,COMDIAMETRO DE 60MMX2".FORNECIMENTO</v>
      </c>
      <c r="C16432" s="519" t="s">
        <v>44699</v>
      </c>
      <c r="D16432" s="519" t="s">
        <v>44704</v>
      </c>
      <c r="I16432" s="519" t="s">
        <v>5</v>
      </c>
      <c r="J16432" s="650">
        <v>61.66</v>
      </c>
    </row>
    <row r="16433" spans="1:10">
      <c r="A16433" s="519" t="s">
        <v>16539</v>
      </c>
      <c r="B16433" s="519" t="str">
        <f t="shared" si="256"/>
        <v>ADAPTADOR SOLDAVEL COM FLANGES LIVRES PARA CAIXA D'AGUA,COMDIAMETRO DE 75MMX2.1/2".FORNECIMENTO</v>
      </c>
      <c r="C16433" s="519" t="s">
        <v>44699</v>
      </c>
      <c r="D16433" s="519" t="s">
        <v>44705</v>
      </c>
      <c r="I16433" s="519" t="s">
        <v>5</v>
      </c>
      <c r="J16433" s="650">
        <v>196.53</v>
      </c>
    </row>
    <row r="16434" spans="1:10">
      <c r="A16434" s="519" t="s">
        <v>16540</v>
      </c>
      <c r="B16434" s="519" t="str">
        <f t="shared" si="256"/>
        <v>ADAPTADOR SOLDAVEL COM FLANGES LIVRES PARA CAIXA D'AGUA,COMDIAMETRO DE 75MMX2.1/2".FORNECIMENTO</v>
      </c>
      <c r="C16434" s="519" t="s">
        <v>44699</v>
      </c>
      <c r="D16434" s="519" t="s">
        <v>44705</v>
      </c>
      <c r="I16434" s="519" t="s">
        <v>5</v>
      </c>
      <c r="J16434" s="650">
        <v>196.53</v>
      </c>
    </row>
    <row r="16435" spans="1:10">
      <c r="A16435" s="519" t="s">
        <v>16541</v>
      </c>
      <c r="B16435" s="519" t="str">
        <f t="shared" si="256"/>
        <v>ADAPTADOR SOLDAVEL COM FLANGES LIVRES PARA CAIXA D'AGUA,COMDIAMETRO DE 85MMX3".FORNECIMENTO</v>
      </c>
      <c r="C16435" s="519" t="s">
        <v>44699</v>
      </c>
      <c r="D16435" s="519" t="s">
        <v>44706</v>
      </c>
      <c r="I16435" s="519" t="s">
        <v>5</v>
      </c>
      <c r="J16435" s="650">
        <v>274.38</v>
      </c>
    </row>
    <row r="16436" spans="1:10">
      <c r="A16436" s="519" t="s">
        <v>16542</v>
      </c>
      <c r="B16436" s="519" t="str">
        <f t="shared" si="256"/>
        <v>ADAPTADOR SOLDAVEL COM FLANGES LIVRES PARA CAIXA D'AGUA,COMDIAMETRO DE 85MMX3".FORNECIMENTO</v>
      </c>
      <c r="C16436" s="519" t="s">
        <v>44699</v>
      </c>
      <c r="D16436" s="519" t="s">
        <v>44706</v>
      </c>
      <c r="I16436" s="519" t="s">
        <v>5</v>
      </c>
      <c r="J16436" s="650">
        <v>274.38</v>
      </c>
    </row>
    <row r="16437" spans="1:10">
      <c r="A16437" s="519" t="s">
        <v>16543</v>
      </c>
      <c r="B16437" s="519" t="str">
        <f t="shared" si="256"/>
        <v>ADAPTADOR SOLDAVEL COM FLANGES LIVRES PARA CAIXA D'AGUA,COMDIAMETRO DE 110MMX4".FORNECIMENTO</v>
      </c>
      <c r="C16437" s="519" t="s">
        <v>44699</v>
      </c>
      <c r="D16437" s="519" t="s">
        <v>44707</v>
      </c>
      <c r="I16437" s="519" t="s">
        <v>5</v>
      </c>
      <c r="J16437" s="650">
        <v>366.02</v>
      </c>
    </row>
    <row r="16438" spans="1:10">
      <c r="A16438" s="519" t="s">
        <v>16544</v>
      </c>
      <c r="B16438" s="519" t="str">
        <f t="shared" si="256"/>
        <v>ADAPTADOR SOLDAVEL COM FLANGES LIVRES PARA CAIXA D'AGUA,COMDIAMETRO DE 110MMX4".FORNECIMENTO</v>
      </c>
      <c r="C16438" s="519" t="s">
        <v>44699</v>
      </c>
      <c r="D16438" s="519" t="s">
        <v>44707</v>
      </c>
      <c r="I16438" s="519" t="s">
        <v>5</v>
      </c>
      <c r="J16438" s="650">
        <v>366.02</v>
      </c>
    </row>
    <row r="16439" spans="1:10">
      <c r="A16439" s="519" t="s">
        <v>16545</v>
      </c>
      <c r="B16439" s="519" t="str">
        <f t="shared" si="256"/>
        <v>ADAPTADOR SOLDAVEL/LONGO COM FLANGES LIVRES PARA CAIXA D'AGUA,COM DIAMETRO DE 75MMX2.1/2".FORNECIMENTO</v>
      </c>
      <c r="C16439" s="519" t="s">
        <v>44708</v>
      </c>
      <c r="D16439" s="519" t="s">
        <v>44709</v>
      </c>
      <c r="I16439" s="519" t="s">
        <v>5</v>
      </c>
      <c r="J16439" s="650">
        <v>321.27</v>
      </c>
    </row>
    <row r="16440" spans="1:10">
      <c r="A16440" s="519" t="s">
        <v>16546</v>
      </c>
      <c r="B16440" s="519" t="str">
        <f t="shared" si="256"/>
        <v>ADAPTADOR SOLDAVEL/LONGO COM FLANGES LIVRES PARA CAIXA D'AGUA,COM DIAMETRO DE 75MMX2.1/2".FORNECIMENTO</v>
      </c>
      <c r="C16440" s="519" t="s">
        <v>44708</v>
      </c>
      <c r="D16440" s="519" t="s">
        <v>44709</v>
      </c>
      <c r="I16440" s="519" t="s">
        <v>5</v>
      </c>
      <c r="J16440" s="650">
        <v>321.27</v>
      </c>
    </row>
    <row r="16441" spans="1:10">
      <c r="A16441" s="519" t="s">
        <v>16547</v>
      </c>
      <c r="B16441" s="519" t="str">
        <f t="shared" si="256"/>
        <v>ADAPTADOR SOLDAVEL/LONGO COM FLANGES LIVRES PARA CAIXA D'AGUA,COM DIAMETRO DE 85MMX3".FORNECIMENTO</v>
      </c>
      <c r="C16441" s="519" t="s">
        <v>44708</v>
      </c>
      <c r="D16441" s="519" t="s">
        <v>44710</v>
      </c>
      <c r="I16441" s="519" t="s">
        <v>5</v>
      </c>
      <c r="J16441" s="650">
        <v>291.18</v>
      </c>
    </row>
    <row r="16442" spans="1:10">
      <c r="A16442" s="519" t="s">
        <v>16548</v>
      </c>
      <c r="B16442" s="519" t="str">
        <f t="shared" si="256"/>
        <v>ADAPTADOR SOLDAVEL/LONGO COM FLANGES LIVRES PARA CAIXA D'AGUA,COM DIAMETRO DE 85MMX3".FORNECIMENTO</v>
      </c>
      <c r="C16442" s="519" t="s">
        <v>44708</v>
      </c>
      <c r="D16442" s="519" t="s">
        <v>44710</v>
      </c>
      <c r="I16442" s="519" t="s">
        <v>5</v>
      </c>
      <c r="J16442" s="650">
        <v>291.18</v>
      </c>
    </row>
    <row r="16443" spans="1:10">
      <c r="A16443" s="519" t="s">
        <v>16549</v>
      </c>
      <c r="B16443" s="519" t="str">
        <f t="shared" si="256"/>
        <v>ADAPTADOR SOLDAVEL/LONGO COM FLANGES LIVRES PARA CAIXA D'AGUA,COM DIAMETRO DE 110MMX4".FORNECIMENTO</v>
      </c>
      <c r="C16443" s="519" t="s">
        <v>44708</v>
      </c>
      <c r="D16443" s="519" t="s">
        <v>44711</v>
      </c>
      <c r="I16443" s="519" t="s">
        <v>5</v>
      </c>
      <c r="J16443" s="650">
        <v>416.83</v>
      </c>
    </row>
    <row r="16444" spans="1:10">
      <c r="A16444" s="519" t="s">
        <v>16550</v>
      </c>
      <c r="B16444" s="519" t="str">
        <f t="shared" si="256"/>
        <v>ADAPTADOR SOLDAVEL/LONGO COM FLANGES LIVRES PARA CAIXA D'AGUA,COM DIAMETRO DE 110MMX4".FORNECIMENTO</v>
      </c>
      <c r="C16444" s="519" t="s">
        <v>44708</v>
      </c>
      <c r="D16444" s="519" t="s">
        <v>44711</v>
      </c>
      <c r="I16444" s="519" t="s">
        <v>5</v>
      </c>
      <c r="J16444" s="650">
        <v>416.83</v>
      </c>
    </row>
    <row r="16445" spans="1:10">
      <c r="A16445" s="519" t="s">
        <v>16551</v>
      </c>
      <c r="B16445" s="519" t="str">
        <f t="shared" si="256"/>
        <v>ADAPTADOR SOLDAVEL COM FLANGES E ANEL DE VEDACAO PARA CAIXAD'AGUA,COM DIAMETRO DE 25MMX3/4".FORNECIMENTO</v>
      </c>
      <c r="C16445" s="519" t="s">
        <v>44712</v>
      </c>
      <c r="D16445" s="519" t="s">
        <v>44713</v>
      </c>
      <c r="I16445" s="519" t="s">
        <v>5</v>
      </c>
      <c r="J16445" s="650">
        <v>19.75</v>
      </c>
    </row>
    <row r="16446" spans="1:10">
      <c r="A16446" s="519" t="s">
        <v>16552</v>
      </c>
      <c r="B16446" s="519" t="str">
        <f t="shared" si="256"/>
        <v>ADAPTADOR SOLDAVEL COM FLANGES E ANEL DE VEDACAO PARA CAIXAD'AGUA,COM DIAMETRO DE 25MMX3/4".FORNECIMENTO</v>
      </c>
      <c r="C16446" s="519" t="s">
        <v>44712</v>
      </c>
      <c r="D16446" s="519" t="s">
        <v>44713</v>
      </c>
      <c r="I16446" s="519" t="s">
        <v>5</v>
      </c>
      <c r="J16446" s="650">
        <v>19.75</v>
      </c>
    </row>
    <row r="16447" spans="1:10">
      <c r="A16447" s="519" t="s">
        <v>16553</v>
      </c>
      <c r="B16447" s="519" t="str">
        <f t="shared" si="256"/>
        <v>ADAPTADOR SOLDAVEL COM FLANGES E ANEL DE VEDACAO PARA CAIXAD'AGUA,COM DIAMETRO DE 32MMX1".FORNECIMENTO</v>
      </c>
      <c r="C16447" s="519" t="s">
        <v>44712</v>
      </c>
      <c r="D16447" s="519" t="s">
        <v>44714</v>
      </c>
      <c r="I16447" s="519" t="s">
        <v>5</v>
      </c>
      <c r="J16447" s="650">
        <v>29.3</v>
      </c>
    </row>
    <row r="16448" spans="1:10">
      <c r="A16448" s="519" t="s">
        <v>16554</v>
      </c>
      <c r="B16448" s="519" t="str">
        <f t="shared" si="256"/>
        <v>ADAPTADOR SOLDAVEL COM FLANGES E ANEL DE VEDACAO PARA CAIXAD'AGUA,COM DIAMETRO DE 32MMX1".FORNECIMENTO</v>
      </c>
      <c r="C16448" s="519" t="s">
        <v>44712</v>
      </c>
      <c r="D16448" s="519" t="s">
        <v>44714</v>
      </c>
      <c r="I16448" s="519" t="s">
        <v>5</v>
      </c>
      <c r="J16448" s="650">
        <v>29.3</v>
      </c>
    </row>
    <row r="16449" spans="1:10">
      <c r="A16449" s="519" t="s">
        <v>16555</v>
      </c>
      <c r="B16449" s="519" t="str">
        <f t="shared" si="256"/>
        <v>ADAPTADOR SOLDAVEL COM FLANGES E ANEL DE VEDACAO PARA CAIXAD'AGUA,COM DIAMETRO DE 40MMX1.1/4".FORNECIMENTO</v>
      </c>
      <c r="C16449" s="519" t="s">
        <v>44712</v>
      </c>
      <c r="D16449" s="519" t="s">
        <v>44715</v>
      </c>
      <c r="I16449" s="519" t="s">
        <v>5</v>
      </c>
      <c r="J16449" s="650">
        <v>43.5</v>
      </c>
    </row>
    <row r="16450" spans="1:10">
      <c r="A16450" s="519" t="s">
        <v>16556</v>
      </c>
      <c r="B16450" s="519" t="str">
        <f t="shared" si="256"/>
        <v>ADAPTADOR SOLDAVEL COM FLANGES E ANEL DE VEDACAO PARA CAIXAD'AGUA,COM DIAMETRO DE 40MMX1.1/4".FORNECIMENTO</v>
      </c>
      <c r="C16450" s="519" t="s">
        <v>44712</v>
      </c>
      <c r="D16450" s="519" t="s">
        <v>44715</v>
      </c>
      <c r="I16450" s="519" t="s">
        <v>5</v>
      </c>
      <c r="J16450" s="650">
        <v>43.5</v>
      </c>
    </row>
    <row r="16451" spans="1:10">
      <c r="A16451" s="519" t="s">
        <v>16557</v>
      </c>
      <c r="B16451" s="519" t="str">
        <f t="shared" si="256"/>
        <v>ADAPTADOR SOLDAVEL COM FLANGES E ANEL DE VEDACAO PARA CAIXAD'AGUA,COM DIAMETRO DE 50MMX1.1/2".FORNECIMENTO</v>
      </c>
      <c r="C16451" s="519" t="s">
        <v>44712</v>
      </c>
      <c r="D16451" s="519" t="s">
        <v>44716</v>
      </c>
      <c r="I16451" s="519" t="s">
        <v>5</v>
      </c>
      <c r="J16451" s="650">
        <v>44.53</v>
      </c>
    </row>
    <row r="16452" spans="1:10">
      <c r="A16452" s="519" t="s">
        <v>16558</v>
      </c>
      <c r="B16452" s="519" t="str">
        <f t="shared" si="256"/>
        <v>ADAPTADOR SOLDAVEL COM FLANGES E ANEL DE VEDACAO PARA CAIXAD'AGUA,COM DIAMETRO DE 50MMX1.1/2".FORNECIMENTO</v>
      </c>
      <c r="C16452" s="519" t="s">
        <v>44712</v>
      </c>
      <c r="D16452" s="519" t="s">
        <v>44716</v>
      </c>
      <c r="I16452" s="519" t="s">
        <v>5</v>
      </c>
      <c r="J16452" s="650">
        <v>44.53</v>
      </c>
    </row>
    <row r="16453" spans="1:10">
      <c r="A16453" s="519" t="s">
        <v>16559</v>
      </c>
      <c r="B16453" s="519" t="str">
        <f t="shared" si="256"/>
        <v>ADAPTADOR SOLDAVEL COM FLANGES E ANEL DE VEDACAO PARA CAIXAD'AGUA,COM DIAMETRO DE 60MMX2".FORNECIMENTO</v>
      </c>
      <c r="C16453" s="519" t="s">
        <v>44712</v>
      </c>
      <c r="D16453" s="519" t="s">
        <v>44717</v>
      </c>
      <c r="I16453" s="519" t="s">
        <v>5</v>
      </c>
      <c r="J16453" s="650">
        <v>72.16</v>
      </c>
    </row>
    <row r="16454" spans="1:10">
      <c r="A16454" s="519" t="s">
        <v>16560</v>
      </c>
      <c r="B16454" s="519" t="str">
        <f t="shared" si="256"/>
        <v>ADAPTADOR SOLDAVEL COM FLANGES E ANEL DE VEDACAO PARA CAIXAD'AGUA,COM DIAMETRO DE 60MMX2".FORNECIMENTO</v>
      </c>
      <c r="C16454" s="519" t="s">
        <v>44712</v>
      </c>
      <c r="D16454" s="519" t="s">
        <v>44717</v>
      </c>
      <c r="I16454" s="519" t="s">
        <v>5</v>
      </c>
      <c r="J16454" s="650">
        <v>72.16</v>
      </c>
    </row>
    <row r="16455" spans="1:10">
      <c r="A16455" s="519" t="s">
        <v>16561</v>
      </c>
      <c r="B16455" s="519" t="str">
        <f t="shared" si="256"/>
        <v>BUCHA DE REDUCAO SOLDAVEL CURTA,COM DIAMETRO DE 25MMX20MM.FORNECIMENTO</v>
      </c>
      <c r="C16455" s="519" t="s">
        <v>44718</v>
      </c>
      <c r="D16455" s="519" t="s">
        <v>37739</v>
      </c>
      <c r="I16455" s="519" t="s">
        <v>5</v>
      </c>
      <c r="J16455" s="650">
        <v>0.48</v>
      </c>
    </row>
    <row r="16456" spans="1:10">
      <c r="A16456" s="519" t="s">
        <v>16562</v>
      </c>
      <c r="B16456" s="519" t="str">
        <f t="shared" ref="B16456:B16519" si="257">C16456&amp;D16456&amp;E16456&amp;F16456&amp;G16456&amp;H16456</f>
        <v>BUCHA DE REDUCAO SOLDAVEL CURTA,COM DIAMETRO DE 25MMX20MM.FORNECIMENTO</v>
      </c>
      <c r="C16456" s="519" t="s">
        <v>44718</v>
      </c>
      <c r="D16456" s="519" t="s">
        <v>37739</v>
      </c>
      <c r="I16456" s="519" t="s">
        <v>5</v>
      </c>
      <c r="J16456" s="650">
        <v>0.48</v>
      </c>
    </row>
    <row r="16457" spans="1:10">
      <c r="A16457" s="519" t="s">
        <v>16563</v>
      </c>
      <c r="B16457" s="519" t="str">
        <f t="shared" si="257"/>
        <v>BUCHA DE REDUCAO SOLDAVEL CURTA,COM DIAMETRO DE 32MMX25MM.FORNECIMENTO</v>
      </c>
      <c r="C16457" s="519" t="s">
        <v>44719</v>
      </c>
      <c r="D16457" s="519" t="s">
        <v>37739</v>
      </c>
      <c r="I16457" s="519" t="s">
        <v>5</v>
      </c>
      <c r="J16457" s="650">
        <v>1.01</v>
      </c>
    </row>
    <row r="16458" spans="1:10">
      <c r="A16458" s="519" t="s">
        <v>16564</v>
      </c>
      <c r="B16458" s="519" t="str">
        <f t="shared" si="257"/>
        <v>BUCHA DE REDUCAO SOLDAVEL CURTA,COM DIAMETRO DE 32MMX25MM.FORNECIMENTO</v>
      </c>
      <c r="C16458" s="519" t="s">
        <v>44719</v>
      </c>
      <c r="D16458" s="519" t="s">
        <v>37739</v>
      </c>
      <c r="I16458" s="519" t="s">
        <v>5</v>
      </c>
      <c r="J16458" s="650">
        <v>1.01</v>
      </c>
    </row>
    <row r="16459" spans="1:10">
      <c r="A16459" s="519" t="s">
        <v>16565</v>
      </c>
      <c r="B16459" s="519" t="str">
        <f t="shared" si="257"/>
        <v>BUCHA DE REDUCAO SOLDAVEL CURTA,COM DIAMETRO DE 40MMX32MM.FORNECIMENTO</v>
      </c>
      <c r="C16459" s="519" t="s">
        <v>44720</v>
      </c>
      <c r="D16459" s="519" t="s">
        <v>37739</v>
      </c>
      <c r="I16459" s="519" t="s">
        <v>5</v>
      </c>
      <c r="J16459" s="650">
        <v>2.2000000000000002</v>
      </c>
    </row>
    <row r="16460" spans="1:10">
      <c r="A16460" s="519" t="s">
        <v>16566</v>
      </c>
      <c r="B16460" s="519" t="str">
        <f t="shared" si="257"/>
        <v>BUCHA DE REDUCAO SOLDAVEL CURTA,COM DIAMETRO DE 40MMX32MM.FORNECIMENTO</v>
      </c>
      <c r="C16460" s="519" t="s">
        <v>44720</v>
      </c>
      <c r="D16460" s="519" t="s">
        <v>37739</v>
      </c>
      <c r="I16460" s="519" t="s">
        <v>5</v>
      </c>
      <c r="J16460" s="650">
        <v>2.2000000000000002</v>
      </c>
    </row>
    <row r="16461" spans="1:10">
      <c r="A16461" s="519" t="s">
        <v>16567</v>
      </c>
      <c r="B16461" s="519" t="str">
        <f t="shared" si="257"/>
        <v>BUCHA DE REDUCAO SOLDAVEL CURTA,COM DIAMETRO DE 50MMX40MM.FORNECIMENTO</v>
      </c>
      <c r="C16461" s="519" t="s">
        <v>44721</v>
      </c>
      <c r="D16461" s="519" t="s">
        <v>37739</v>
      </c>
      <c r="I16461" s="519" t="s">
        <v>5</v>
      </c>
      <c r="J16461" s="650">
        <v>3.63</v>
      </c>
    </row>
    <row r="16462" spans="1:10">
      <c r="A16462" s="519" t="s">
        <v>16568</v>
      </c>
      <c r="B16462" s="519" t="str">
        <f t="shared" si="257"/>
        <v>BUCHA DE REDUCAO SOLDAVEL CURTA,COM DIAMETRO DE 50MMX40MM.FORNECIMENTO</v>
      </c>
      <c r="C16462" s="519" t="s">
        <v>44721</v>
      </c>
      <c r="D16462" s="519" t="s">
        <v>37739</v>
      </c>
      <c r="I16462" s="519" t="s">
        <v>5</v>
      </c>
      <c r="J16462" s="650">
        <v>3.63</v>
      </c>
    </row>
    <row r="16463" spans="1:10">
      <c r="A16463" s="519" t="s">
        <v>16569</v>
      </c>
      <c r="B16463" s="519" t="str">
        <f t="shared" si="257"/>
        <v>BUCHA DE REDUCAO SOLDAVEL CURTA,COM DIAMETRO DE 60MMX50MM.FORNECIMENTO</v>
      </c>
      <c r="C16463" s="519" t="s">
        <v>44722</v>
      </c>
      <c r="D16463" s="519" t="s">
        <v>37739</v>
      </c>
      <c r="I16463" s="519" t="s">
        <v>5</v>
      </c>
      <c r="J16463" s="650">
        <v>10.34</v>
      </c>
    </row>
    <row r="16464" spans="1:10">
      <c r="A16464" s="519" t="s">
        <v>16570</v>
      </c>
      <c r="B16464" s="519" t="str">
        <f t="shared" si="257"/>
        <v>BUCHA DE REDUCAO SOLDAVEL CURTA,COM DIAMETRO DE 60MMX50MM.FORNECIMENTO</v>
      </c>
      <c r="C16464" s="519" t="s">
        <v>44722</v>
      </c>
      <c r="D16464" s="519" t="s">
        <v>37739</v>
      </c>
      <c r="I16464" s="519" t="s">
        <v>5</v>
      </c>
      <c r="J16464" s="650">
        <v>10.34</v>
      </c>
    </row>
    <row r="16465" spans="1:10">
      <c r="A16465" s="519" t="s">
        <v>16571</v>
      </c>
      <c r="B16465" s="519" t="str">
        <f t="shared" si="257"/>
        <v>BUCHA DE REDUCAO SOLDAVEL CURTA,COM DIAMETRO DE 75MMX60MM.FORNECIMENTO</v>
      </c>
      <c r="C16465" s="519" t="s">
        <v>44723</v>
      </c>
      <c r="D16465" s="519" t="s">
        <v>37739</v>
      </c>
      <c r="I16465" s="519" t="s">
        <v>5</v>
      </c>
      <c r="J16465" s="650">
        <v>6.1</v>
      </c>
    </row>
    <row r="16466" spans="1:10">
      <c r="A16466" s="519" t="s">
        <v>16572</v>
      </c>
      <c r="B16466" s="519" t="str">
        <f t="shared" si="257"/>
        <v>BUCHA DE REDUCAO SOLDAVEL CURTA,COM DIAMETRO DE 75MMX60MM.FORNECIMENTO</v>
      </c>
      <c r="C16466" s="519" t="s">
        <v>44723</v>
      </c>
      <c r="D16466" s="519" t="s">
        <v>37739</v>
      </c>
      <c r="I16466" s="519" t="s">
        <v>5</v>
      </c>
      <c r="J16466" s="650">
        <v>6.1</v>
      </c>
    </row>
    <row r="16467" spans="1:10">
      <c r="A16467" s="519" t="s">
        <v>16573</v>
      </c>
      <c r="B16467" s="519" t="str">
        <f t="shared" si="257"/>
        <v>BUCHA DE REDUCAO SOLDAVEL CURTA,COM DIAMETRO DE 85MMX75MM.FORNECIMENTO</v>
      </c>
      <c r="C16467" s="519" t="s">
        <v>44724</v>
      </c>
      <c r="D16467" s="519" t="s">
        <v>37739</v>
      </c>
      <c r="I16467" s="519" t="s">
        <v>5</v>
      </c>
      <c r="J16467" s="650">
        <v>24.49</v>
      </c>
    </row>
    <row r="16468" spans="1:10">
      <c r="A16468" s="519" t="s">
        <v>16574</v>
      </c>
      <c r="B16468" s="519" t="str">
        <f t="shared" si="257"/>
        <v>BUCHA DE REDUCAO SOLDAVEL CURTA,COM DIAMETRO DE 85MMX75MM.FORNECIMENTO</v>
      </c>
      <c r="C16468" s="519" t="s">
        <v>44724</v>
      </c>
      <c r="D16468" s="519" t="s">
        <v>37739</v>
      </c>
      <c r="I16468" s="519" t="s">
        <v>5</v>
      </c>
      <c r="J16468" s="650">
        <v>24.49</v>
      </c>
    </row>
    <row r="16469" spans="1:10">
      <c r="A16469" s="519" t="s">
        <v>16575</v>
      </c>
      <c r="B16469" s="519" t="str">
        <f t="shared" si="257"/>
        <v>BUCHA DE REDUCAO SOLDAVEL CURTA,COM DIAMETRO DE 110MMX85MM.FORNECIMENTO</v>
      </c>
      <c r="C16469" s="519" t="s">
        <v>44725</v>
      </c>
      <c r="D16469" s="519" t="s">
        <v>36470</v>
      </c>
      <c r="I16469" s="519" t="s">
        <v>5</v>
      </c>
      <c r="J16469" s="650">
        <v>83.99</v>
      </c>
    </row>
    <row r="16470" spans="1:10">
      <c r="A16470" s="519" t="s">
        <v>16576</v>
      </c>
      <c r="B16470" s="519" t="str">
        <f t="shared" si="257"/>
        <v>BUCHA DE REDUCAO SOLDAVEL CURTA,COM DIAMETRO DE 110MMX85MM.FORNECIMENTO</v>
      </c>
      <c r="C16470" s="519" t="s">
        <v>44725</v>
      </c>
      <c r="D16470" s="519" t="s">
        <v>36470</v>
      </c>
      <c r="I16470" s="519" t="s">
        <v>5</v>
      </c>
      <c r="J16470" s="650">
        <v>83.99</v>
      </c>
    </row>
    <row r="16471" spans="1:10">
      <c r="A16471" s="519" t="s">
        <v>16577</v>
      </c>
      <c r="B16471" s="519" t="str">
        <f t="shared" si="257"/>
        <v>BUCHA DE REDUCAO SOLDAVEL LONGA,COM DIAMETRO DE 32MMX20MM.FORNECIMENTO</v>
      </c>
      <c r="C16471" s="519" t="s">
        <v>44726</v>
      </c>
      <c r="D16471" s="519" t="s">
        <v>37739</v>
      </c>
      <c r="I16471" s="519" t="s">
        <v>5</v>
      </c>
      <c r="J16471" s="650">
        <v>4.32</v>
      </c>
    </row>
    <row r="16472" spans="1:10">
      <c r="A16472" s="519" t="s">
        <v>16578</v>
      </c>
      <c r="B16472" s="519" t="str">
        <f t="shared" si="257"/>
        <v>BUCHA DE REDUCAO SOLDAVEL LONGA,COM DIAMETRO DE 32MMX20MM.FORNECIMENTO</v>
      </c>
      <c r="C16472" s="519" t="s">
        <v>44726</v>
      </c>
      <c r="D16472" s="519" t="s">
        <v>37739</v>
      </c>
      <c r="I16472" s="519" t="s">
        <v>5</v>
      </c>
      <c r="J16472" s="650">
        <v>4.32</v>
      </c>
    </row>
    <row r="16473" spans="1:10">
      <c r="A16473" s="519" t="s">
        <v>16579</v>
      </c>
      <c r="B16473" s="519" t="str">
        <f t="shared" si="257"/>
        <v>BUCHA DE REDUCAO SOLDAVEL LONGA,COM DIAMETRO DE 40MMX20MM.FORNECIMENTO</v>
      </c>
      <c r="C16473" s="519" t="s">
        <v>44727</v>
      </c>
      <c r="D16473" s="519" t="s">
        <v>37739</v>
      </c>
      <c r="I16473" s="519" t="s">
        <v>5</v>
      </c>
      <c r="J16473" s="650">
        <v>3.9</v>
      </c>
    </row>
    <row r="16474" spans="1:10">
      <c r="A16474" s="519" t="s">
        <v>16580</v>
      </c>
      <c r="B16474" s="519" t="str">
        <f t="shared" si="257"/>
        <v>BUCHA DE REDUCAO SOLDAVEL LONGA,COM DIAMETRO DE 40MMX20MM.FORNECIMENTO</v>
      </c>
      <c r="C16474" s="519" t="s">
        <v>44727</v>
      </c>
      <c r="D16474" s="519" t="s">
        <v>37739</v>
      </c>
      <c r="I16474" s="519" t="s">
        <v>5</v>
      </c>
      <c r="J16474" s="650">
        <v>3.9</v>
      </c>
    </row>
    <row r="16475" spans="1:10">
      <c r="A16475" s="519" t="s">
        <v>16581</v>
      </c>
      <c r="B16475" s="519" t="str">
        <f t="shared" si="257"/>
        <v>BUCHA DE REDUCAO SOLDAVEL LONGA,COM DIAMETRO DE 40MMX25MM.FORNECIMENTO</v>
      </c>
      <c r="C16475" s="519" t="s">
        <v>44728</v>
      </c>
      <c r="D16475" s="519" t="s">
        <v>37739</v>
      </c>
      <c r="I16475" s="519" t="s">
        <v>5</v>
      </c>
      <c r="J16475" s="650">
        <v>5.46</v>
      </c>
    </row>
    <row r="16476" spans="1:10">
      <c r="A16476" s="519" t="s">
        <v>16582</v>
      </c>
      <c r="B16476" s="519" t="str">
        <f t="shared" si="257"/>
        <v>BUCHA DE REDUCAO SOLDAVEL LONGA,COM DIAMETRO DE 40MMX25MM.FORNECIMENTO</v>
      </c>
      <c r="C16476" s="519" t="s">
        <v>44728</v>
      </c>
      <c r="D16476" s="519" t="s">
        <v>37739</v>
      </c>
      <c r="I16476" s="519" t="s">
        <v>5</v>
      </c>
      <c r="J16476" s="650">
        <v>5.46</v>
      </c>
    </row>
    <row r="16477" spans="1:10">
      <c r="A16477" s="519" t="s">
        <v>16583</v>
      </c>
      <c r="B16477" s="519" t="str">
        <f t="shared" si="257"/>
        <v>BUCHA DE REDUCAO SOLDAVEL LONGA,COM DIAMETRO DE 50MMX20MM.FORNECIMENTO</v>
      </c>
      <c r="C16477" s="519" t="s">
        <v>44729</v>
      </c>
      <c r="D16477" s="519" t="s">
        <v>37739</v>
      </c>
      <c r="I16477" s="519" t="s">
        <v>5</v>
      </c>
      <c r="J16477" s="650">
        <v>4.78</v>
      </c>
    </row>
    <row r="16478" spans="1:10">
      <c r="A16478" s="519" t="s">
        <v>16584</v>
      </c>
      <c r="B16478" s="519" t="str">
        <f t="shared" si="257"/>
        <v>BUCHA DE REDUCAO SOLDAVEL LONGA,COM DIAMETRO DE 50MMX20MM.FORNECIMENTO</v>
      </c>
      <c r="C16478" s="519" t="s">
        <v>44729</v>
      </c>
      <c r="D16478" s="519" t="s">
        <v>37739</v>
      </c>
      <c r="I16478" s="519" t="s">
        <v>5</v>
      </c>
      <c r="J16478" s="650">
        <v>4.78</v>
      </c>
    </row>
    <row r="16479" spans="1:10">
      <c r="A16479" s="519" t="s">
        <v>16585</v>
      </c>
      <c r="B16479" s="519" t="str">
        <f t="shared" si="257"/>
        <v>BUCHA DE REDUCAO SOLDAVEL LONGA,COM DIAMETRO DE 50MMX25MM.FORNECIMENTO</v>
      </c>
      <c r="C16479" s="519" t="s">
        <v>44730</v>
      </c>
      <c r="D16479" s="519" t="s">
        <v>37739</v>
      </c>
      <c r="I16479" s="519" t="s">
        <v>5</v>
      </c>
      <c r="J16479" s="650">
        <v>4.6900000000000004</v>
      </c>
    </row>
    <row r="16480" spans="1:10">
      <c r="A16480" s="519" t="s">
        <v>16586</v>
      </c>
      <c r="B16480" s="519" t="str">
        <f t="shared" si="257"/>
        <v>BUCHA DE REDUCAO SOLDAVEL LONGA,COM DIAMETRO DE 50MMX25MM.FORNECIMENTO</v>
      </c>
      <c r="C16480" s="519" t="s">
        <v>44730</v>
      </c>
      <c r="D16480" s="519" t="s">
        <v>37739</v>
      </c>
      <c r="I16480" s="519" t="s">
        <v>5</v>
      </c>
      <c r="J16480" s="650">
        <v>4.6900000000000004</v>
      </c>
    </row>
    <row r="16481" spans="1:10">
      <c r="A16481" s="519" t="s">
        <v>16587</v>
      </c>
      <c r="B16481" s="519" t="str">
        <f t="shared" si="257"/>
        <v>BUCHA DE REDUCAO SOLDAVEL LONGA,COM DIAMETRO DE 50MMX32MM.FORNECIMENTO</v>
      </c>
      <c r="C16481" s="519" t="s">
        <v>44731</v>
      </c>
      <c r="D16481" s="519" t="s">
        <v>37739</v>
      </c>
      <c r="I16481" s="519" t="s">
        <v>5</v>
      </c>
      <c r="J16481" s="650">
        <v>5.96</v>
      </c>
    </row>
    <row r="16482" spans="1:10">
      <c r="A16482" s="519" t="s">
        <v>16588</v>
      </c>
      <c r="B16482" s="519" t="str">
        <f t="shared" si="257"/>
        <v>BUCHA DE REDUCAO SOLDAVEL LONGA,COM DIAMETRO DE 50MMX32MM.FORNECIMENTO</v>
      </c>
      <c r="C16482" s="519" t="s">
        <v>44731</v>
      </c>
      <c r="D16482" s="519" t="s">
        <v>37739</v>
      </c>
      <c r="I16482" s="519" t="s">
        <v>5</v>
      </c>
      <c r="J16482" s="650">
        <v>5.96</v>
      </c>
    </row>
    <row r="16483" spans="1:10">
      <c r="A16483" s="519" t="s">
        <v>16589</v>
      </c>
      <c r="B16483" s="519" t="str">
        <f t="shared" si="257"/>
        <v>BUCHA DE REDUCAO SOLDAVEL LONGA,COM DIAMETRO DE 60MMX25MM.FORNECIMENTO</v>
      </c>
      <c r="C16483" s="519" t="s">
        <v>44732</v>
      </c>
      <c r="D16483" s="519" t="s">
        <v>37739</v>
      </c>
      <c r="I16483" s="519" t="s">
        <v>5</v>
      </c>
      <c r="J16483" s="650">
        <v>10.14</v>
      </c>
    </row>
    <row r="16484" spans="1:10">
      <c r="A16484" s="519" t="s">
        <v>16590</v>
      </c>
      <c r="B16484" s="519" t="str">
        <f t="shared" si="257"/>
        <v>BUCHA DE REDUCAO SOLDAVEL LONGA,COM DIAMETRO DE 60MMX25MM.FORNECIMENTO</v>
      </c>
      <c r="C16484" s="519" t="s">
        <v>44732</v>
      </c>
      <c r="D16484" s="519" t="s">
        <v>37739</v>
      </c>
      <c r="I16484" s="519" t="s">
        <v>5</v>
      </c>
      <c r="J16484" s="650">
        <v>10.14</v>
      </c>
    </row>
    <row r="16485" spans="1:10">
      <c r="A16485" s="519" t="s">
        <v>16591</v>
      </c>
      <c r="B16485" s="519" t="str">
        <f t="shared" si="257"/>
        <v>BUCHA DE REDUCAO SOLDAVEL LONGA,COM DIAMETRO DE 60MMX32MM.FORNECIMENTO</v>
      </c>
      <c r="C16485" s="519" t="s">
        <v>44733</v>
      </c>
      <c r="D16485" s="519" t="s">
        <v>37739</v>
      </c>
      <c r="I16485" s="519" t="s">
        <v>5</v>
      </c>
      <c r="J16485" s="650">
        <v>12.25</v>
      </c>
    </row>
    <row r="16486" spans="1:10">
      <c r="A16486" s="519" t="s">
        <v>16592</v>
      </c>
      <c r="B16486" s="519" t="str">
        <f t="shared" si="257"/>
        <v>BUCHA DE REDUCAO SOLDAVEL LONGA,COM DIAMETRO DE 60MMX32MM.FORNECIMENTO</v>
      </c>
      <c r="C16486" s="519" t="s">
        <v>44733</v>
      </c>
      <c r="D16486" s="519" t="s">
        <v>37739</v>
      </c>
      <c r="I16486" s="519" t="s">
        <v>5</v>
      </c>
      <c r="J16486" s="650">
        <v>12.25</v>
      </c>
    </row>
    <row r="16487" spans="1:10">
      <c r="A16487" s="519" t="s">
        <v>16593</v>
      </c>
      <c r="B16487" s="519" t="str">
        <f t="shared" si="257"/>
        <v>BUCHA DE REDUCAO SOLDAVEL LONGA,COM DIAMETRO DE 60MMX40MM.FORNECIMENTO</v>
      </c>
      <c r="C16487" s="519" t="s">
        <v>44734</v>
      </c>
      <c r="D16487" s="519" t="s">
        <v>37739</v>
      </c>
      <c r="I16487" s="519" t="s">
        <v>5</v>
      </c>
      <c r="J16487" s="650">
        <v>13.24</v>
      </c>
    </row>
    <row r="16488" spans="1:10">
      <c r="A16488" s="519" t="s">
        <v>16594</v>
      </c>
      <c r="B16488" s="519" t="str">
        <f t="shared" si="257"/>
        <v>BUCHA DE REDUCAO SOLDAVEL LONGA,COM DIAMETRO DE 60MMX40MM.FORNECIMENTO</v>
      </c>
      <c r="C16488" s="519" t="s">
        <v>44734</v>
      </c>
      <c r="D16488" s="519" t="s">
        <v>37739</v>
      </c>
      <c r="I16488" s="519" t="s">
        <v>5</v>
      </c>
      <c r="J16488" s="650">
        <v>13.24</v>
      </c>
    </row>
    <row r="16489" spans="1:10">
      <c r="A16489" s="519" t="s">
        <v>16595</v>
      </c>
      <c r="B16489" s="519" t="str">
        <f t="shared" si="257"/>
        <v>BUCHA DE REDUCAO SOLDAVEL LONGA,COM DIAMETRO DE 60MMX50MM.FORNECIMENTO</v>
      </c>
      <c r="C16489" s="519" t="s">
        <v>44735</v>
      </c>
      <c r="D16489" s="519" t="s">
        <v>37739</v>
      </c>
      <c r="I16489" s="519" t="s">
        <v>5</v>
      </c>
      <c r="J16489" s="650">
        <v>16.12</v>
      </c>
    </row>
    <row r="16490" spans="1:10">
      <c r="A16490" s="519" t="s">
        <v>16596</v>
      </c>
      <c r="B16490" s="519" t="str">
        <f t="shared" si="257"/>
        <v>BUCHA DE REDUCAO SOLDAVEL LONGA,COM DIAMETRO DE 60MMX50MM.FORNECIMENTO</v>
      </c>
      <c r="C16490" s="519" t="s">
        <v>44735</v>
      </c>
      <c r="D16490" s="519" t="s">
        <v>37739</v>
      </c>
      <c r="I16490" s="519" t="s">
        <v>5</v>
      </c>
      <c r="J16490" s="650">
        <v>16.12</v>
      </c>
    </row>
    <row r="16491" spans="1:10">
      <c r="A16491" s="519" t="s">
        <v>16597</v>
      </c>
      <c r="B16491" s="519" t="str">
        <f t="shared" si="257"/>
        <v>BUCHA DE REDUCAO SOLDAVEL LONGA,COM DIAMETRO DE 75MMX50MM.FORNECIMENTO</v>
      </c>
      <c r="C16491" s="519" t="s">
        <v>44736</v>
      </c>
      <c r="D16491" s="519" t="s">
        <v>37739</v>
      </c>
      <c r="I16491" s="519" t="s">
        <v>5</v>
      </c>
      <c r="J16491" s="650">
        <v>18.850000000000001</v>
      </c>
    </row>
    <row r="16492" spans="1:10">
      <c r="A16492" s="519" t="s">
        <v>16598</v>
      </c>
      <c r="B16492" s="519" t="str">
        <f t="shared" si="257"/>
        <v>BUCHA DE REDUCAO SOLDAVEL LONGA,COM DIAMETRO DE 75MMX50MM.FORNECIMENTO</v>
      </c>
      <c r="C16492" s="519" t="s">
        <v>44736</v>
      </c>
      <c r="D16492" s="519" t="s">
        <v>37739</v>
      </c>
      <c r="I16492" s="519" t="s">
        <v>5</v>
      </c>
      <c r="J16492" s="650">
        <v>18.850000000000001</v>
      </c>
    </row>
    <row r="16493" spans="1:10">
      <c r="A16493" s="519" t="s">
        <v>16599</v>
      </c>
      <c r="B16493" s="519" t="str">
        <f t="shared" si="257"/>
        <v>BUCHA DE REDUCAO SOLDAVEL LONGA,COM DIAMETRO DE 85MMX60MM.FORNECIMENTO</v>
      </c>
      <c r="C16493" s="519" t="s">
        <v>44737</v>
      </c>
      <c r="D16493" s="519" t="s">
        <v>37739</v>
      </c>
      <c r="I16493" s="519" t="s">
        <v>5</v>
      </c>
      <c r="J16493" s="650">
        <v>29.94</v>
      </c>
    </row>
    <row r="16494" spans="1:10">
      <c r="A16494" s="519" t="s">
        <v>16600</v>
      </c>
      <c r="B16494" s="519" t="str">
        <f t="shared" si="257"/>
        <v>BUCHA DE REDUCAO SOLDAVEL LONGA,COM DIAMETRO DE 85MMX60MM.FORNECIMENTO</v>
      </c>
      <c r="C16494" s="519" t="s">
        <v>44737</v>
      </c>
      <c r="D16494" s="519" t="s">
        <v>37739</v>
      </c>
      <c r="I16494" s="519" t="s">
        <v>5</v>
      </c>
      <c r="J16494" s="650">
        <v>29.94</v>
      </c>
    </row>
    <row r="16495" spans="1:10">
      <c r="A16495" s="519" t="s">
        <v>16601</v>
      </c>
      <c r="B16495" s="519" t="str">
        <f t="shared" si="257"/>
        <v>CAP SOLDAVEL,COM DIAMETRO DE 20MM.FORNECIMENTO</v>
      </c>
      <c r="C16495" s="519" t="s">
        <v>16602</v>
      </c>
      <c r="I16495" s="519" t="s">
        <v>5</v>
      </c>
      <c r="J16495" s="650">
        <v>1.22</v>
      </c>
    </row>
    <row r="16496" spans="1:10">
      <c r="A16496" s="519" t="s">
        <v>16603</v>
      </c>
      <c r="B16496" s="519" t="str">
        <f t="shared" si="257"/>
        <v>CAP SOLDAVEL,COM DIAMETRO DE 20MM.FORNECIMENTO</v>
      </c>
      <c r="C16496" s="519" t="s">
        <v>16602</v>
      </c>
      <c r="I16496" s="519" t="s">
        <v>5</v>
      </c>
      <c r="J16496" s="650">
        <v>1.22</v>
      </c>
    </row>
    <row r="16497" spans="1:10">
      <c r="A16497" s="519" t="s">
        <v>16604</v>
      </c>
      <c r="B16497" s="519" t="str">
        <f t="shared" si="257"/>
        <v>CAP SOLDAVEL,COM DIAMETRO DE 25MM.FORNECIMENTO</v>
      </c>
      <c r="C16497" s="519" t="s">
        <v>16605</v>
      </c>
      <c r="I16497" s="519" t="s">
        <v>5</v>
      </c>
      <c r="J16497" s="650">
        <v>1.39</v>
      </c>
    </row>
    <row r="16498" spans="1:10">
      <c r="A16498" s="519" t="s">
        <v>16606</v>
      </c>
      <c r="B16498" s="519" t="str">
        <f t="shared" si="257"/>
        <v>CAP SOLDAVEL,COM DIAMETRO DE 25MM.FORNECIMENTO</v>
      </c>
      <c r="C16498" s="519" t="s">
        <v>16605</v>
      </c>
      <c r="I16498" s="519" t="s">
        <v>5</v>
      </c>
      <c r="J16498" s="650">
        <v>1.39</v>
      </c>
    </row>
    <row r="16499" spans="1:10">
      <c r="A16499" s="519" t="s">
        <v>16607</v>
      </c>
      <c r="B16499" s="519" t="str">
        <f t="shared" si="257"/>
        <v>CAP SOLDAVEL,COM DIAMETRO DE 32MM.FORNECIMENTO</v>
      </c>
      <c r="C16499" s="519" t="s">
        <v>16608</v>
      </c>
      <c r="I16499" s="519" t="s">
        <v>5</v>
      </c>
      <c r="J16499" s="650">
        <v>2.42</v>
      </c>
    </row>
    <row r="16500" spans="1:10">
      <c r="A16500" s="519" t="s">
        <v>16609</v>
      </c>
      <c r="B16500" s="519" t="str">
        <f t="shared" si="257"/>
        <v>CAP SOLDAVEL,COM DIAMETRO DE 32MM.FORNECIMENTO</v>
      </c>
      <c r="C16500" s="519" t="s">
        <v>16608</v>
      </c>
      <c r="I16500" s="519" t="s">
        <v>5</v>
      </c>
      <c r="J16500" s="650">
        <v>2.42</v>
      </c>
    </row>
    <row r="16501" spans="1:10">
      <c r="A16501" s="519" t="s">
        <v>16610</v>
      </c>
      <c r="B16501" s="519" t="str">
        <f t="shared" si="257"/>
        <v>CAP SOLDAVEL,COM DIAMETRO DE 40MM.FORNECIMENTO</v>
      </c>
      <c r="C16501" s="519" t="s">
        <v>16611</v>
      </c>
      <c r="I16501" s="519" t="s">
        <v>5</v>
      </c>
      <c r="J16501" s="650">
        <v>4.6500000000000004</v>
      </c>
    </row>
    <row r="16502" spans="1:10">
      <c r="A16502" s="519" t="s">
        <v>16612</v>
      </c>
      <c r="B16502" s="519" t="str">
        <f t="shared" si="257"/>
        <v>CAP SOLDAVEL,COM DIAMETRO DE 40MM.FORNECIMENTO</v>
      </c>
      <c r="C16502" s="519" t="s">
        <v>16611</v>
      </c>
      <c r="I16502" s="519" t="s">
        <v>5</v>
      </c>
      <c r="J16502" s="650">
        <v>4.6500000000000004</v>
      </c>
    </row>
    <row r="16503" spans="1:10">
      <c r="A16503" s="519" t="s">
        <v>16613</v>
      </c>
      <c r="B16503" s="519" t="str">
        <f t="shared" si="257"/>
        <v>CAP SOLDAVEL,COM DIAMETRO DE 50MM.FORNECIMENTO</v>
      </c>
      <c r="C16503" s="519" t="s">
        <v>16614</v>
      </c>
      <c r="I16503" s="519" t="s">
        <v>5</v>
      </c>
      <c r="J16503" s="650">
        <v>8.8000000000000007</v>
      </c>
    </row>
    <row r="16504" spans="1:10">
      <c r="A16504" s="519" t="s">
        <v>16615</v>
      </c>
      <c r="B16504" s="519" t="str">
        <f t="shared" si="257"/>
        <v>CAP SOLDAVEL,COM DIAMETRO DE 50MM.FORNECIMENTO</v>
      </c>
      <c r="C16504" s="519" t="s">
        <v>16614</v>
      </c>
      <c r="I16504" s="519" t="s">
        <v>5</v>
      </c>
      <c r="J16504" s="650">
        <v>8.8000000000000007</v>
      </c>
    </row>
    <row r="16505" spans="1:10">
      <c r="A16505" s="519" t="s">
        <v>16616</v>
      </c>
      <c r="B16505" s="519" t="str">
        <f t="shared" si="257"/>
        <v>CAP SOLDAVEL,COM DIAMETRO DE 60MM.FORNECIMENTO</v>
      </c>
      <c r="C16505" s="519" t="s">
        <v>16617</v>
      </c>
      <c r="I16505" s="519" t="s">
        <v>5</v>
      </c>
      <c r="J16505" s="650">
        <v>13.24</v>
      </c>
    </row>
    <row r="16506" spans="1:10">
      <c r="A16506" s="519" t="s">
        <v>16618</v>
      </c>
      <c r="B16506" s="519" t="str">
        <f t="shared" si="257"/>
        <v>CAP SOLDAVEL,COM DIAMETRO DE 60MM.FORNECIMENTO</v>
      </c>
      <c r="C16506" s="519" t="s">
        <v>16617</v>
      </c>
      <c r="I16506" s="519" t="s">
        <v>5</v>
      </c>
      <c r="J16506" s="650">
        <v>13.24</v>
      </c>
    </row>
    <row r="16507" spans="1:10">
      <c r="A16507" s="519" t="s">
        <v>16619</v>
      </c>
      <c r="B16507" s="519" t="str">
        <f t="shared" si="257"/>
        <v>CAP SOLDAVEL,COM DIAMETRO DE 75MM.FORNECIMENTO</v>
      </c>
      <c r="C16507" s="519" t="s">
        <v>16620</v>
      </c>
      <c r="I16507" s="519" t="s">
        <v>5</v>
      </c>
      <c r="J16507" s="650">
        <v>24.08</v>
      </c>
    </row>
    <row r="16508" spans="1:10">
      <c r="A16508" s="519" t="s">
        <v>16621</v>
      </c>
      <c r="B16508" s="519" t="str">
        <f t="shared" si="257"/>
        <v>CAP SOLDAVEL,COM DIAMETRO DE 75MM.FORNECIMENTO</v>
      </c>
      <c r="C16508" s="519" t="s">
        <v>16620</v>
      </c>
      <c r="I16508" s="519" t="s">
        <v>5</v>
      </c>
      <c r="J16508" s="650">
        <v>24.08</v>
      </c>
    </row>
    <row r="16509" spans="1:10">
      <c r="A16509" s="519" t="s">
        <v>16622</v>
      </c>
      <c r="B16509" s="519" t="str">
        <f t="shared" si="257"/>
        <v>CAP SOLDAVEL,COM DIAMETRO DE 85MM.FORNECIMENTO</v>
      </c>
      <c r="C16509" s="519" t="s">
        <v>16623</v>
      </c>
      <c r="I16509" s="519" t="s">
        <v>5</v>
      </c>
      <c r="J16509" s="650">
        <v>57.12</v>
      </c>
    </row>
    <row r="16510" spans="1:10">
      <c r="A16510" s="519" t="s">
        <v>16624</v>
      </c>
      <c r="B16510" s="519" t="str">
        <f t="shared" si="257"/>
        <v>CAP SOLDAVEL,COM DIAMETRO DE 85MM.FORNECIMENTO</v>
      </c>
      <c r="C16510" s="519" t="s">
        <v>16623</v>
      </c>
      <c r="I16510" s="519" t="s">
        <v>5</v>
      </c>
      <c r="J16510" s="650">
        <v>57.12</v>
      </c>
    </row>
    <row r="16511" spans="1:10">
      <c r="A16511" s="519" t="s">
        <v>16625</v>
      </c>
      <c r="B16511" s="519" t="str">
        <f t="shared" si="257"/>
        <v>CAP SOLDAVEL,COM DIAMETRO DE 110MM.FORNECIMENTO</v>
      </c>
      <c r="C16511" s="519" t="s">
        <v>16626</v>
      </c>
      <c r="I16511" s="519" t="s">
        <v>5</v>
      </c>
      <c r="J16511" s="650">
        <v>65.319999999999993</v>
      </c>
    </row>
    <row r="16512" spans="1:10">
      <c r="A16512" s="519" t="s">
        <v>16627</v>
      </c>
      <c r="B16512" s="519" t="str">
        <f t="shared" si="257"/>
        <v>CAP SOLDAVEL,COM DIAMETRO DE 110MM.FORNECIMENTO</v>
      </c>
      <c r="C16512" s="519" t="s">
        <v>16626</v>
      </c>
      <c r="I16512" s="519" t="s">
        <v>5</v>
      </c>
      <c r="J16512" s="650">
        <v>65.319999999999993</v>
      </c>
    </row>
    <row r="16513" spans="1:10">
      <c r="A16513" s="519" t="s">
        <v>16628</v>
      </c>
      <c r="B16513" s="519" t="str">
        <f t="shared" si="257"/>
        <v>CURVA 45º SOLDAVEL,COM DIAMETRO DE 20MM.FORNECIMENTO</v>
      </c>
      <c r="C16513" s="519" t="s">
        <v>16629</v>
      </c>
      <c r="I16513" s="519" t="s">
        <v>5</v>
      </c>
      <c r="J16513" s="650">
        <v>1.39</v>
      </c>
    </row>
    <row r="16514" spans="1:10">
      <c r="A16514" s="519" t="s">
        <v>16630</v>
      </c>
      <c r="B16514" s="519" t="str">
        <f t="shared" si="257"/>
        <v>CURVA 45º SOLDAVEL,COM DIAMETRO DE 20MM.FORNECIMENTO</v>
      </c>
      <c r="C16514" s="519" t="s">
        <v>16629</v>
      </c>
      <c r="I16514" s="519" t="s">
        <v>5</v>
      </c>
      <c r="J16514" s="650">
        <v>1.39</v>
      </c>
    </row>
    <row r="16515" spans="1:10">
      <c r="A16515" s="519" t="s">
        <v>16631</v>
      </c>
      <c r="B16515" s="519" t="str">
        <f t="shared" si="257"/>
        <v>CURVA 45º SOLDAVEL,COM DIAMETRO DE 25MM.FORNECIMENTO</v>
      </c>
      <c r="C16515" s="519" t="s">
        <v>16632</v>
      </c>
      <c r="I16515" s="519" t="s">
        <v>5</v>
      </c>
      <c r="J16515" s="650">
        <v>2.66</v>
      </c>
    </row>
    <row r="16516" spans="1:10">
      <c r="A16516" s="519" t="s">
        <v>16633</v>
      </c>
      <c r="B16516" s="519" t="str">
        <f t="shared" si="257"/>
        <v>CURVA 45º SOLDAVEL,COM DIAMETRO DE 25MM.FORNECIMENTO</v>
      </c>
      <c r="C16516" s="519" t="s">
        <v>16632</v>
      </c>
      <c r="I16516" s="519" t="s">
        <v>5</v>
      </c>
      <c r="J16516" s="650">
        <v>2.66</v>
      </c>
    </row>
    <row r="16517" spans="1:10">
      <c r="A16517" s="519" t="s">
        <v>16634</v>
      </c>
      <c r="B16517" s="519" t="str">
        <f t="shared" si="257"/>
        <v>CURVA 45º SOLDAVEL,COM DIAMETRO DE 32MM.FORNECIMENTO</v>
      </c>
      <c r="C16517" s="519" t="s">
        <v>16635</v>
      </c>
      <c r="I16517" s="519" t="s">
        <v>5</v>
      </c>
      <c r="J16517" s="650">
        <v>2.5499999999999998</v>
      </c>
    </row>
    <row r="16518" spans="1:10">
      <c r="A16518" s="519" t="s">
        <v>16636</v>
      </c>
      <c r="B16518" s="519" t="str">
        <f t="shared" si="257"/>
        <v>CURVA 45º SOLDAVEL,COM DIAMETRO DE 32MM.FORNECIMENTO</v>
      </c>
      <c r="C16518" s="519" t="s">
        <v>16635</v>
      </c>
      <c r="I16518" s="519" t="s">
        <v>5</v>
      </c>
      <c r="J16518" s="650">
        <v>2.5499999999999998</v>
      </c>
    </row>
    <row r="16519" spans="1:10">
      <c r="A16519" s="519" t="s">
        <v>16637</v>
      </c>
      <c r="B16519" s="519" t="str">
        <f t="shared" si="257"/>
        <v>CURVA 45º SOLDAVEL,COM DIAMETRO DE 40MM.FORNECIMENTO</v>
      </c>
      <c r="C16519" s="519" t="s">
        <v>16638</v>
      </c>
      <c r="I16519" s="519" t="s">
        <v>5</v>
      </c>
      <c r="J16519" s="650">
        <v>4.37</v>
      </c>
    </row>
    <row r="16520" spans="1:10">
      <c r="A16520" s="519" t="s">
        <v>16639</v>
      </c>
      <c r="B16520" s="519" t="str">
        <f t="shared" ref="B16520:B16583" si="258">C16520&amp;D16520&amp;E16520&amp;F16520&amp;G16520&amp;H16520</f>
        <v>CURVA 45º SOLDAVEL,COM DIAMETRO DE 40MM.FORNECIMENTO</v>
      </c>
      <c r="C16520" s="519" t="s">
        <v>16638</v>
      </c>
      <c r="I16520" s="519" t="s">
        <v>5</v>
      </c>
      <c r="J16520" s="650">
        <v>4.37</v>
      </c>
    </row>
    <row r="16521" spans="1:10">
      <c r="A16521" s="519" t="s">
        <v>16640</v>
      </c>
      <c r="B16521" s="519" t="str">
        <f t="shared" si="258"/>
        <v>CURVA 45º SOLDAVEL,COM DIAMETRO DE 50MM.FORNECIMENTO</v>
      </c>
      <c r="C16521" s="519" t="s">
        <v>16641</v>
      </c>
      <c r="I16521" s="519" t="s">
        <v>5</v>
      </c>
      <c r="J16521" s="650">
        <v>7.55</v>
      </c>
    </row>
    <row r="16522" spans="1:10">
      <c r="A16522" s="519" t="s">
        <v>16642</v>
      </c>
      <c r="B16522" s="519" t="str">
        <f t="shared" si="258"/>
        <v>CURVA 45º SOLDAVEL,COM DIAMETRO DE 50MM.FORNECIMENTO</v>
      </c>
      <c r="C16522" s="519" t="s">
        <v>16641</v>
      </c>
      <c r="I16522" s="519" t="s">
        <v>5</v>
      </c>
      <c r="J16522" s="650">
        <v>7.55</v>
      </c>
    </row>
    <row r="16523" spans="1:10">
      <c r="A16523" s="519" t="s">
        <v>16643</v>
      </c>
      <c r="B16523" s="519" t="str">
        <f t="shared" si="258"/>
        <v>CURVA 45º SOLDAVEL,COM DIAMETRO DE 60MM.FORNECIMENTO</v>
      </c>
      <c r="C16523" s="519" t="s">
        <v>16644</v>
      </c>
      <c r="I16523" s="519" t="s">
        <v>5</v>
      </c>
      <c r="J16523" s="650">
        <v>13.6</v>
      </c>
    </row>
    <row r="16524" spans="1:10">
      <c r="A16524" s="519" t="s">
        <v>16645</v>
      </c>
      <c r="B16524" s="519" t="str">
        <f t="shared" si="258"/>
        <v>CURVA 45º SOLDAVEL,COM DIAMETRO DE 60MM.FORNECIMENTO</v>
      </c>
      <c r="C16524" s="519" t="s">
        <v>16644</v>
      </c>
      <c r="I16524" s="519" t="s">
        <v>5</v>
      </c>
      <c r="J16524" s="650">
        <v>13.6</v>
      </c>
    </row>
    <row r="16525" spans="1:10">
      <c r="A16525" s="519" t="s">
        <v>16646</v>
      </c>
      <c r="B16525" s="519" t="str">
        <f t="shared" si="258"/>
        <v>CURVA 45° SOLDAVEL,COM DIAMETRO DE 75MM.FORNECIMENTO.</v>
      </c>
      <c r="C16525" s="519" t="s">
        <v>16647</v>
      </c>
      <c r="I16525" s="519" t="s">
        <v>5</v>
      </c>
      <c r="J16525" s="650">
        <v>31.78</v>
      </c>
    </row>
    <row r="16526" spans="1:10">
      <c r="A16526" s="519" t="s">
        <v>16648</v>
      </c>
      <c r="B16526" s="519" t="str">
        <f t="shared" si="258"/>
        <v>CURVA 45° SOLDAVEL,COM DIAMETRO DE 75MM.FORNECIMENTO.</v>
      </c>
      <c r="C16526" s="519" t="s">
        <v>16647</v>
      </c>
      <c r="I16526" s="519" t="s">
        <v>5</v>
      </c>
      <c r="J16526" s="650">
        <v>31.78</v>
      </c>
    </row>
    <row r="16527" spans="1:10">
      <c r="A16527" s="519" t="s">
        <v>16649</v>
      </c>
      <c r="B16527" s="519" t="str">
        <f t="shared" si="258"/>
        <v>CURVA 45º SOLDAVEL,COM DIAMETRO DE 85MM.FORNECIMENTO</v>
      </c>
      <c r="C16527" s="519" t="s">
        <v>16650</v>
      </c>
      <c r="I16527" s="519" t="s">
        <v>5</v>
      </c>
      <c r="J16527" s="650">
        <v>37.93</v>
      </c>
    </row>
    <row r="16528" spans="1:10">
      <c r="A16528" s="519" t="s">
        <v>16651</v>
      </c>
      <c r="B16528" s="519" t="str">
        <f t="shared" si="258"/>
        <v>CURVA 45º SOLDAVEL,COM DIAMETRO DE 85MM.FORNECIMENTO</v>
      </c>
      <c r="C16528" s="519" t="s">
        <v>16650</v>
      </c>
      <c r="I16528" s="519" t="s">
        <v>5</v>
      </c>
      <c r="J16528" s="650">
        <v>37.93</v>
      </c>
    </row>
    <row r="16529" spans="1:10">
      <c r="A16529" s="519" t="s">
        <v>16652</v>
      </c>
      <c r="B16529" s="519" t="str">
        <f t="shared" si="258"/>
        <v>CURVA 45º SOLDAVEL,COM DIAMETRO DE 110MM.FORNECIMENTO</v>
      </c>
      <c r="C16529" s="519" t="s">
        <v>16653</v>
      </c>
      <c r="I16529" s="519" t="s">
        <v>5</v>
      </c>
      <c r="J16529" s="650">
        <v>148.30000000000001</v>
      </c>
    </row>
    <row r="16530" spans="1:10">
      <c r="A16530" s="519" t="s">
        <v>16654</v>
      </c>
      <c r="B16530" s="519" t="str">
        <f t="shared" si="258"/>
        <v>CURVA 45º SOLDAVEL,COM DIAMETRO DE 110MM.FORNECIMENTO</v>
      </c>
      <c r="C16530" s="519" t="s">
        <v>16653</v>
      </c>
      <c r="I16530" s="519" t="s">
        <v>5</v>
      </c>
      <c r="J16530" s="650">
        <v>148.30000000000001</v>
      </c>
    </row>
    <row r="16531" spans="1:10">
      <c r="A16531" s="519" t="s">
        <v>16655</v>
      </c>
      <c r="B16531" s="519" t="str">
        <f t="shared" si="258"/>
        <v>CURVA 90º SOLDAVEL,COM DIAMETRO DE 20MM.FORNECIMENTO</v>
      </c>
      <c r="C16531" s="519" t="s">
        <v>16656</v>
      </c>
      <c r="I16531" s="519" t="s">
        <v>5</v>
      </c>
      <c r="J16531" s="650">
        <v>3.17</v>
      </c>
    </row>
    <row r="16532" spans="1:10">
      <c r="A16532" s="519" t="s">
        <v>16657</v>
      </c>
      <c r="B16532" s="519" t="str">
        <f t="shared" si="258"/>
        <v>CURVA 90º SOLDAVEL,COM DIAMETRO DE 20MM.FORNECIMENTO</v>
      </c>
      <c r="C16532" s="519" t="s">
        <v>16656</v>
      </c>
      <c r="I16532" s="519" t="s">
        <v>5</v>
      </c>
      <c r="J16532" s="650">
        <v>3.17</v>
      </c>
    </row>
    <row r="16533" spans="1:10">
      <c r="A16533" s="519" t="s">
        <v>16658</v>
      </c>
      <c r="B16533" s="519" t="str">
        <f t="shared" si="258"/>
        <v>CURVA 90º SOLDAVEL,COM DIAMETRO DE 25MM.FORNECIMENTO</v>
      </c>
      <c r="C16533" s="519" t="s">
        <v>16659</v>
      </c>
      <c r="I16533" s="519" t="s">
        <v>5</v>
      </c>
      <c r="J16533" s="650">
        <v>4.4400000000000004</v>
      </c>
    </row>
    <row r="16534" spans="1:10">
      <c r="A16534" s="519" t="s">
        <v>16660</v>
      </c>
      <c r="B16534" s="519" t="str">
        <f t="shared" si="258"/>
        <v>CURVA 90º SOLDAVEL,COM DIAMETRO DE 25MM.FORNECIMENTO</v>
      </c>
      <c r="C16534" s="519" t="s">
        <v>16659</v>
      </c>
      <c r="I16534" s="519" t="s">
        <v>5</v>
      </c>
      <c r="J16534" s="650">
        <v>4.4400000000000004</v>
      </c>
    </row>
    <row r="16535" spans="1:10">
      <c r="A16535" s="519" t="s">
        <v>16661</v>
      </c>
      <c r="B16535" s="519" t="str">
        <f t="shared" si="258"/>
        <v>CURVA 90º SOLDAVEL,COM DIAMETRO DE 32MM.FORNECIMENTO</v>
      </c>
      <c r="C16535" s="519" t="s">
        <v>16662</v>
      </c>
      <c r="I16535" s="519" t="s">
        <v>5</v>
      </c>
      <c r="J16535" s="650">
        <v>7.86</v>
      </c>
    </row>
    <row r="16536" spans="1:10">
      <c r="A16536" s="519" t="s">
        <v>16663</v>
      </c>
      <c r="B16536" s="519" t="str">
        <f t="shared" si="258"/>
        <v>CURVA 90º SOLDAVEL,COM DIAMETRO DE 32MM.FORNECIMENTO</v>
      </c>
      <c r="C16536" s="519" t="s">
        <v>16662</v>
      </c>
      <c r="I16536" s="519" t="s">
        <v>5</v>
      </c>
      <c r="J16536" s="650">
        <v>7.86</v>
      </c>
    </row>
    <row r="16537" spans="1:10">
      <c r="A16537" s="519" t="s">
        <v>16664</v>
      </c>
      <c r="B16537" s="519" t="str">
        <f t="shared" si="258"/>
        <v>CURVA 90º SOLDAVEL,COM DIAMETRO DE 40MM.FORNECIMENTO</v>
      </c>
      <c r="C16537" s="519" t="s">
        <v>16665</v>
      </c>
      <c r="I16537" s="519" t="s">
        <v>5</v>
      </c>
      <c r="J16537" s="650">
        <v>18.22</v>
      </c>
    </row>
    <row r="16538" spans="1:10">
      <c r="A16538" s="519" t="s">
        <v>16666</v>
      </c>
      <c r="B16538" s="519" t="str">
        <f t="shared" si="258"/>
        <v>CURVA 90º SOLDAVEL,COM DIAMETRO DE 40MM.FORNECIMENTO</v>
      </c>
      <c r="C16538" s="519" t="s">
        <v>16665</v>
      </c>
      <c r="I16538" s="519" t="s">
        <v>5</v>
      </c>
      <c r="J16538" s="650">
        <v>18.22</v>
      </c>
    </row>
    <row r="16539" spans="1:10">
      <c r="A16539" s="519" t="s">
        <v>16667</v>
      </c>
      <c r="B16539" s="519" t="str">
        <f t="shared" si="258"/>
        <v>CURVA 90º SOLDAVEL,COM DIAMETRO DE 50MM.FORNECIMENTO</v>
      </c>
      <c r="C16539" s="519" t="s">
        <v>16668</v>
      </c>
      <c r="I16539" s="519" t="s">
        <v>5</v>
      </c>
      <c r="J16539" s="650">
        <v>19.7</v>
      </c>
    </row>
    <row r="16540" spans="1:10">
      <c r="A16540" s="519" t="s">
        <v>16669</v>
      </c>
      <c r="B16540" s="519" t="str">
        <f t="shared" si="258"/>
        <v>CURVA 90º SOLDAVEL,COM DIAMETRO DE 50MM.FORNECIMENTO</v>
      </c>
      <c r="C16540" s="519" t="s">
        <v>16668</v>
      </c>
      <c r="I16540" s="519" t="s">
        <v>5</v>
      </c>
      <c r="J16540" s="650">
        <v>19.7</v>
      </c>
    </row>
    <row r="16541" spans="1:10">
      <c r="A16541" s="519" t="s">
        <v>16670</v>
      </c>
      <c r="B16541" s="519" t="str">
        <f t="shared" si="258"/>
        <v>CURVA 90º SOLDAVEL,COM DIAMETRO DE 60MM.FORNECIMENTO</v>
      </c>
      <c r="C16541" s="519" t="s">
        <v>16671</v>
      </c>
      <c r="I16541" s="519" t="s">
        <v>5</v>
      </c>
      <c r="J16541" s="650">
        <v>42.08</v>
      </c>
    </row>
    <row r="16542" spans="1:10">
      <c r="A16542" s="519" t="s">
        <v>16672</v>
      </c>
      <c r="B16542" s="519" t="str">
        <f t="shared" si="258"/>
        <v>CURVA 90º SOLDAVEL,COM DIAMETRO DE 60MM.FORNECIMENTO</v>
      </c>
      <c r="C16542" s="519" t="s">
        <v>16671</v>
      </c>
      <c r="I16542" s="519" t="s">
        <v>5</v>
      </c>
      <c r="J16542" s="650">
        <v>42.08</v>
      </c>
    </row>
    <row r="16543" spans="1:10">
      <c r="A16543" s="519" t="s">
        <v>16673</v>
      </c>
      <c r="B16543" s="519" t="str">
        <f t="shared" si="258"/>
        <v>CURVA 90º SOLDAVEL,COM DIAMETRO DE 75MM.FORNECIMENTO</v>
      </c>
      <c r="C16543" s="519" t="s">
        <v>16674</v>
      </c>
      <c r="I16543" s="519" t="s">
        <v>5</v>
      </c>
      <c r="J16543" s="650">
        <v>36.380000000000003</v>
      </c>
    </row>
    <row r="16544" spans="1:10">
      <c r="A16544" s="519" t="s">
        <v>16675</v>
      </c>
      <c r="B16544" s="519" t="str">
        <f t="shared" si="258"/>
        <v>CURVA 90º SOLDAVEL,COM DIAMETRO DE 75MM.FORNECIMENTO</v>
      </c>
      <c r="C16544" s="519" t="s">
        <v>16674</v>
      </c>
      <c r="I16544" s="519" t="s">
        <v>5</v>
      </c>
      <c r="J16544" s="650">
        <v>36.380000000000003</v>
      </c>
    </row>
    <row r="16545" spans="1:10">
      <c r="A16545" s="519" t="s">
        <v>16676</v>
      </c>
      <c r="B16545" s="519" t="str">
        <f t="shared" si="258"/>
        <v>CURVA 90º SOLDAVEL,COM DIAMETRO DE 85MM.FORNECIMENTO</v>
      </c>
      <c r="C16545" s="519" t="s">
        <v>16677</v>
      </c>
      <c r="I16545" s="519" t="s">
        <v>5</v>
      </c>
      <c r="J16545" s="650">
        <v>57.2</v>
      </c>
    </row>
    <row r="16546" spans="1:10">
      <c r="A16546" s="519" t="s">
        <v>16678</v>
      </c>
      <c r="B16546" s="519" t="str">
        <f t="shared" si="258"/>
        <v>CURVA 90º SOLDAVEL,COM DIAMETRO DE 85MM.FORNECIMENTO</v>
      </c>
      <c r="C16546" s="519" t="s">
        <v>16677</v>
      </c>
      <c r="I16546" s="519" t="s">
        <v>5</v>
      </c>
      <c r="J16546" s="650">
        <v>57.2</v>
      </c>
    </row>
    <row r="16547" spans="1:10">
      <c r="A16547" s="519" t="s">
        <v>16679</v>
      </c>
      <c r="B16547" s="519" t="str">
        <f t="shared" si="258"/>
        <v>CURVA 90º SOLDAVEL,COM DIAMETRO DE 110MM.FORNECIMENTO</v>
      </c>
      <c r="C16547" s="519" t="s">
        <v>16680</v>
      </c>
      <c r="I16547" s="519" t="s">
        <v>5</v>
      </c>
      <c r="J16547" s="650">
        <v>124.34</v>
      </c>
    </row>
    <row r="16548" spans="1:10">
      <c r="A16548" s="519" t="s">
        <v>16681</v>
      </c>
      <c r="B16548" s="519" t="str">
        <f t="shared" si="258"/>
        <v>CURVA 90º SOLDAVEL,COM DIAMETRO DE 110MM.FORNECIMENTO</v>
      </c>
      <c r="C16548" s="519" t="s">
        <v>16680</v>
      </c>
      <c r="I16548" s="519" t="s">
        <v>5</v>
      </c>
      <c r="J16548" s="650">
        <v>124.34</v>
      </c>
    </row>
    <row r="16549" spans="1:10">
      <c r="A16549" s="519" t="s">
        <v>16682</v>
      </c>
      <c r="B16549" s="519" t="str">
        <f t="shared" si="258"/>
        <v>JOELHO 45º SOLDAVEL,COM DIAMETRO DE 20MM.FORNECIMENTO</v>
      </c>
      <c r="C16549" s="519" t="s">
        <v>16683</v>
      </c>
      <c r="I16549" s="519" t="s">
        <v>5</v>
      </c>
      <c r="J16549" s="650">
        <v>1.91</v>
      </c>
    </row>
    <row r="16550" spans="1:10">
      <c r="A16550" s="519" t="s">
        <v>16684</v>
      </c>
      <c r="B16550" s="519" t="str">
        <f t="shared" si="258"/>
        <v>JOELHO 45º SOLDAVEL,COM DIAMETRO DE 20MM.FORNECIMENTO</v>
      </c>
      <c r="C16550" s="519" t="s">
        <v>16683</v>
      </c>
      <c r="I16550" s="519" t="s">
        <v>5</v>
      </c>
      <c r="J16550" s="650">
        <v>1.91</v>
      </c>
    </row>
    <row r="16551" spans="1:10">
      <c r="A16551" s="519" t="s">
        <v>16685</v>
      </c>
      <c r="B16551" s="519" t="str">
        <f t="shared" si="258"/>
        <v>JOELHO 45º SOLDAVEL,COM DIAMETRO DE 25MM.FORNECIMENTO</v>
      </c>
      <c r="C16551" s="519" t="s">
        <v>16686</v>
      </c>
      <c r="I16551" s="519" t="s">
        <v>5</v>
      </c>
      <c r="J16551" s="650">
        <v>2.54</v>
      </c>
    </row>
    <row r="16552" spans="1:10">
      <c r="A16552" s="519" t="s">
        <v>16687</v>
      </c>
      <c r="B16552" s="519" t="str">
        <f t="shared" si="258"/>
        <v>JOELHO 45º SOLDAVEL,COM DIAMETRO DE 25MM.FORNECIMENTO</v>
      </c>
      <c r="C16552" s="519" t="s">
        <v>16686</v>
      </c>
      <c r="I16552" s="519" t="s">
        <v>5</v>
      </c>
      <c r="J16552" s="650">
        <v>2.54</v>
      </c>
    </row>
    <row r="16553" spans="1:10">
      <c r="A16553" s="519" t="s">
        <v>16688</v>
      </c>
      <c r="B16553" s="519" t="str">
        <f t="shared" si="258"/>
        <v>JOELHO 45º SOLDAVEL,COM DIAMETRO DE 32MM.FORNECIMENTO</v>
      </c>
      <c r="C16553" s="519" t="s">
        <v>16689</v>
      </c>
      <c r="I16553" s="519" t="s">
        <v>5</v>
      </c>
      <c r="J16553" s="650">
        <v>6.31</v>
      </c>
    </row>
    <row r="16554" spans="1:10">
      <c r="A16554" s="519" t="s">
        <v>16690</v>
      </c>
      <c r="B16554" s="519" t="str">
        <f t="shared" si="258"/>
        <v>JOELHO 45º SOLDAVEL,COM DIAMETRO DE 32MM.FORNECIMENTO</v>
      </c>
      <c r="C16554" s="519" t="s">
        <v>16689</v>
      </c>
      <c r="I16554" s="519" t="s">
        <v>5</v>
      </c>
      <c r="J16554" s="650">
        <v>6.31</v>
      </c>
    </row>
    <row r="16555" spans="1:10">
      <c r="A16555" s="519" t="s">
        <v>16691</v>
      </c>
      <c r="B16555" s="519" t="str">
        <f t="shared" si="258"/>
        <v>JOELHO 45º SOLDAVEL,COM DIAMETRO DE 40MM.FORNECIMENTO</v>
      </c>
      <c r="C16555" s="519" t="s">
        <v>16692</v>
      </c>
      <c r="I16555" s="519" t="s">
        <v>5</v>
      </c>
      <c r="J16555" s="650">
        <v>9.11</v>
      </c>
    </row>
    <row r="16556" spans="1:10">
      <c r="A16556" s="519" t="s">
        <v>16693</v>
      </c>
      <c r="B16556" s="519" t="str">
        <f t="shared" si="258"/>
        <v>JOELHO 45º SOLDAVEL,COM DIAMETRO DE 40MM.FORNECIMENTO</v>
      </c>
      <c r="C16556" s="519" t="s">
        <v>16692</v>
      </c>
      <c r="I16556" s="519" t="s">
        <v>5</v>
      </c>
      <c r="J16556" s="650">
        <v>9.11</v>
      </c>
    </row>
    <row r="16557" spans="1:10">
      <c r="A16557" s="519" t="s">
        <v>16694</v>
      </c>
      <c r="B16557" s="519" t="str">
        <f t="shared" si="258"/>
        <v>JOELHO 45º SOLDAVEL,COM DIAMETRO DE 50MM.FORNECIMENTO</v>
      </c>
      <c r="C16557" s="519" t="s">
        <v>16695</v>
      </c>
      <c r="I16557" s="519" t="s">
        <v>5</v>
      </c>
      <c r="J16557" s="650">
        <v>11.33</v>
      </c>
    </row>
    <row r="16558" spans="1:10">
      <c r="A16558" s="519" t="s">
        <v>16696</v>
      </c>
      <c r="B16558" s="519" t="str">
        <f t="shared" si="258"/>
        <v>JOELHO 45º SOLDAVEL,COM DIAMETRO DE 50MM.FORNECIMENTO</v>
      </c>
      <c r="C16558" s="519" t="s">
        <v>16695</v>
      </c>
      <c r="I16558" s="519" t="s">
        <v>5</v>
      </c>
      <c r="J16558" s="650">
        <v>11.33</v>
      </c>
    </row>
    <row r="16559" spans="1:10">
      <c r="A16559" s="519" t="s">
        <v>16697</v>
      </c>
      <c r="B16559" s="519" t="str">
        <f t="shared" si="258"/>
        <v>JOELHO 45º SOLDAVEL,COM DIAMETRO DE 60MM.FORNECIMENTO</v>
      </c>
      <c r="C16559" s="519" t="s">
        <v>16698</v>
      </c>
      <c r="I16559" s="519" t="s">
        <v>5</v>
      </c>
      <c r="J16559" s="650">
        <v>30.8</v>
      </c>
    </row>
    <row r="16560" spans="1:10">
      <c r="A16560" s="519" t="s">
        <v>16699</v>
      </c>
      <c r="B16560" s="519" t="str">
        <f t="shared" si="258"/>
        <v>JOELHO 45º SOLDAVEL,COM DIAMETRO DE 60MM.FORNECIMENTO</v>
      </c>
      <c r="C16560" s="519" t="s">
        <v>16698</v>
      </c>
      <c r="I16560" s="519" t="s">
        <v>5</v>
      </c>
      <c r="J16560" s="650">
        <v>30.8</v>
      </c>
    </row>
    <row r="16561" spans="1:10">
      <c r="A16561" s="519" t="s">
        <v>16700</v>
      </c>
      <c r="B16561" s="519" t="str">
        <f t="shared" si="258"/>
        <v>JOELHO 45º SOLDAVEL,COM DIAMETRO DE 75MM.FORNECIMENTO</v>
      </c>
      <c r="C16561" s="519" t="s">
        <v>16701</v>
      </c>
      <c r="I16561" s="519" t="s">
        <v>5</v>
      </c>
      <c r="J16561" s="650">
        <v>53.47</v>
      </c>
    </row>
    <row r="16562" spans="1:10">
      <c r="A16562" s="519" t="s">
        <v>16702</v>
      </c>
      <c r="B16562" s="519" t="str">
        <f t="shared" si="258"/>
        <v>JOELHO 45º SOLDAVEL,COM DIAMETRO DE 75MM.FORNECIMENTO</v>
      </c>
      <c r="C16562" s="519" t="s">
        <v>16701</v>
      </c>
      <c r="I16562" s="519" t="s">
        <v>5</v>
      </c>
      <c r="J16562" s="650">
        <v>53.47</v>
      </c>
    </row>
    <row r="16563" spans="1:10">
      <c r="A16563" s="519" t="s">
        <v>16703</v>
      </c>
      <c r="B16563" s="519" t="str">
        <f t="shared" si="258"/>
        <v>JOELHO 45º SOLDAVEL,COM DIAMETRO DE 85MM.FORNECIMENTO</v>
      </c>
      <c r="C16563" s="519" t="s">
        <v>16704</v>
      </c>
      <c r="I16563" s="519" t="s">
        <v>5</v>
      </c>
      <c r="J16563" s="650">
        <v>61.14</v>
      </c>
    </row>
    <row r="16564" spans="1:10">
      <c r="A16564" s="519" t="s">
        <v>16705</v>
      </c>
      <c r="B16564" s="519" t="str">
        <f t="shared" si="258"/>
        <v>JOELHO 45º SOLDAVEL,COM DIAMETRO DE 85MM.FORNECIMENTO</v>
      </c>
      <c r="C16564" s="519" t="s">
        <v>16704</v>
      </c>
      <c r="I16564" s="519" t="s">
        <v>5</v>
      </c>
      <c r="J16564" s="650">
        <v>61.14</v>
      </c>
    </row>
    <row r="16565" spans="1:10">
      <c r="A16565" s="519" t="s">
        <v>16706</v>
      </c>
      <c r="B16565" s="519" t="str">
        <f t="shared" si="258"/>
        <v>JOELHO 45º SOLDAVEL,COM DIAMETRO DE 110MM.FORNECIMENTO</v>
      </c>
      <c r="C16565" s="519" t="s">
        <v>16707</v>
      </c>
      <c r="I16565" s="519" t="s">
        <v>5</v>
      </c>
      <c r="J16565" s="650">
        <v>195.79</v>
      </c>
    </row>
    <row r="16566" spans="1:10">
      <c r="A16566" s="519" t="s">
        <v>16708</v>
      </c>
      <c r="B16566" s="519" t="str">
        <f t="shared" si="258"/>
        <v>JOELHO 45º SOLDAVEL,COM DIAMETRO DE 110MM.FORNECIMENTO</v>
      </c>
      <c r="C16566" s="519" t="s">
        <v>16707</v>
      </c>
      <c r="I16566" s="519" t="s">
        <v>5</v>
      </c>
      <c r="J16566" s="650">
        <v>195.79</v>
      </c>
    </row>
    <row r="16567" spans="1:10">
      <c r="A16567" s="519" t="s">
        <v>16709</v>
      </c>
      <c r="B16567" s="519" t="str">
        <f t="shared" si="258"/>
        <v>JOELHO 90º SOLDAVEL,COM DIAMETRO DE 20MM.FORNECIMENTO</v>
      </c>
      <c r="C16567" s="519" t="s">
        <v>16710</v>
      </c>
      <c r="I16567" s="519" t="s">
        <v>5</v>
      </c>
      <c r="J16567" s="650">
        <v>0.59</v>
      </c>
    </row>
    <row r="16568" spans="1:10">
      <c r="A16568" s="519" t="s">
        <v>16711</v>
      </c>
      <c r="B16568" s="519" t="str">
        <f t="shared" si="258"/>
        <v>JOELHO 90º SOLDAVEL,COM DIAMETRO DE 20MM.FORNECIMENTO</v>
      </c>
      <c r="C16568" s="519" t="s">
        <v>16710</v>
      </c>
      <c r="I16568" s="519" t="s">
        <v>5</v>
      </c>
      <c r="J16568" s="650">
        <v>0.59</v>
      </c>
    </row>
    <row r="16569" spans="1:10">
      <c r="A16569" s="519" t="s">
        <v>16712</v>
      </c>
      <c r="B16569" s="519" t="str">
        <f t="shared" si="258"/>
        <v>JOELHO 90º SOLDAVEL,COM DIAMETRO DE 25MM.FORNECIMENTO</v>
      </c>
      <c r="C16569" s="519" t="s">
        <v>16713</v>
      </c>
      <c r="I16569" s="519" t="s">
        <v>5</v>
      </c>
      <c r="J16569" s="650">
        <v>0.8</v>
      </c>
    </row>
    <row r="16570" spans="1:10">
      <c r="A16570" s="519" t="s">
        <v>16714</v>
      </c>
      <c r="B16570" s="519" t="str">
        <f t="shared" si="258"/>
        <v>JOELHO 90º SOLDAVEL,COM DIAMETRO DE 25MM.FORNECIMENTO</v>
      </c>
      <c r="C16570" s="519" t="s">
        <v>16713</v>
      </c>
      <c r="I16570" s="519" t="s">
        <v>5</v>
      </c>
      <c r="J16570" s="650">
        <v>0.8</v>
      </c>
    </row>
    <row r="16571" spans="1:10">
      <c r="A16571" s="519" t="s">
        <v>16715</v>
      </c>
      <c r="B16571" s="519" t="str">
        <f t="shared" si="258"/>
        <v>JOELHO 90º SOLDAVEL,COM DIAMETRO DE 32MM.FORNECIMENTO</v>
      </c>
      <c r="C16571" s="519" t="s">
        <v>16716</v>
      </c>
      <c r="I16571" s="519" t="s">
        <v>5</v>
      </c>
      <c r="J16571" s="650">
        <v>2.46</v>
      </c>
    </row>
    <row r="16572" spans="1:10">
      <c r="A16572" s="519" t="s">
        <v>16717</v>
      </c>
      <c r="B16572" s="519" t="str">
        <f t="shared" si="258"/>
        <v>JOELHO 90º SOLDAVEL,COM DIAMETRO DE 32MM.FORNECIMENTO</v>
      </c>
      <c r="C16572" s="519" t="s">
        <v>16716</v>
      </c>
      <c r="I16572" s="519" t="s">
        <v>5</v>
      </c>
      <c r="J16572" s="650">
        <v>2.46</v>
      </c>
    </row>
    <row r="16573" spans="1:10">
      <c r="A16573" s="519" t="s">
        <v>16718</v>
      </c>
      <c r="B16573" s="519" t="str">
        <f t="shared" si="258"/>
        <v>JOELHO 90º SOLDAVEL,COM DIAMETRO DE 40MM.FORNECIMENTO</v>
      </c>
      <c r="C16573" s="519" t="s">
        <v>16719</v>
      </c>
      <c r="I16573" s="519" t="s">
        <v>5</v>
      </c>
      <c r="J16573" s="650">
        <v>5.84</v>
      </c>
    </row>
    <row r="16574" spans="1:10">
      <c r="A16574" s="519" t="s">
        <v>16720</v>
      </c>
      <c r="B16574" s="519" t="str">
        <f t="shared" si="258"/>
        <v>JOELHO 90º SOLDAVEL,COM DIAMETRO DE 40MM.FORNECIMENTO</v>
      </c>
      <c r="C16574" s="519" t="s">
        <v>16719</v>
      </c>
      <c r="I16574" s="519" t="s">
        <v>5</v>
      </c>
      <c r="J16574" s="650">
        <v>5.84</v>
      </c>
    </row>
    <row r="16575" spans="1:10">
      <c r="A16575" s="519" t="s">
        <v>16721</v>
      </c>
      <c r="B16575" s="519" t="str">
        <f t="shared" si="258"/>
        <v>JOELHO 90º SOLDAVEL,COM DIAMETRO DE 50MM.FORNECIMENTO</v>
      </c>
      <c r="C16575" s="519" t="s">
        <v>16722</v>
      </c>
      <c r="I16575" s="519" t="s">
        <v>5</v>
      </c>
      <c r="J16575" s="650">
        <v>6.32</v>
      </c>
    </row>
    <row r="16576" spans="1:10">
      <c r="A16576" s="519" t="s">
        <v>16723</v>
      </c>
      <c r="B16576" s="519" t="str">
        <f t="shared" si="258"/>
        <v>JOELHO 90º SOLDAVEL,COM DIAMETRO DE 50MM.FORNECIMENTO</v>
      </c>
      <c r="C16576" s="519" t="s">
        <v>16722</v>
      </c>
      <c r="I16576" s="519" t="s">
        <v>5</v>
      </c>
      <c r="J16576" s="650">
        <v>6.32</v>
      </c>
    </row>
    <row r="16577" spans="1:10">
      <c r="A16577" s="519" t="s">
        <v>16724</v>
      </c>
      <c r="B16577" s="519" t="str">
        <f t="shared" si="258"/>
        <v>JOELHO 90º SOLDAVEL,COM DIAMETRO DE 60MM.FORNECIMENTO</v>
      </c>
      <c r="C16577" s="519" t="s">
        <v>16725</v>
      </c>
      <c r="I16577" s="519" t="s">
        <v>5</v>
      </c>
      <c r="J16577" s="650">
        <v>27.42</v>
      </c>
    </row>
    <row r="16578" spans="1:10">
      <c r="A16578" s="519" t="s">
        <v>16726</v>
      </c>
      <c r="B16578" s="519" t="str">
        <f t="shared" si="258"/>
        <v>JOELHO 90º SOLDAVEL,COM DIAMETRO DE 60MM.FORNECIMENTO</v>
      </c>
      <c r="C16578" s="519" t="s">
        <v>16725</v>
      </c>
      <c r="I16578" s="519" t="s">
        <v>5</v>
      </c>
      <c r="J16578" s="650">
        <v>27.42</v>
      </c>
    </row>
    <row r="16579" spans="1:10">
      <c r="A16579" s="519" t="s">
        <v>16727</v>
      </c>
      <c r="B16579" s="519" t="str">
        <f t="shared" si="258"/>
        <v>JOELHO 90º SOLDAVEL,COM DIAMETRO DE 75MM.FORNECIMENTO</v>
      </c>
      <c r="C16579" s="519" t="s">
        <v>16728</v>
      </c>
      <c r="I16579" s="519" t="s">
        <v>5</v>
      </c>
      <c r="J16579" s="650">
        <v>24.75</v>
      </c>
    </row>
    <row r="16580" spans="1:10">
      <c r="A16580" s="519" t="s">
        <v>16729</v>
      </c>
      <c r="B16580" s="519" t="str">
        <f t="shared" si="258"/>
        <v>JOELHO 90º SOLDAVEL,COM DIAMETRO DE 75MM.FORNECIMENTO</v>
      </c>
      <c r="C16580" s="519" t="s">
        <v>16728</v>
      </c>
      <c r="I16580" s="519" t="s">
        <v>5</v>
      </c>
      <c r="J16580" s="650">
        <v>24.75</v>
      </c>
    </row>
    <row r="16581" spans="1:10">
      <c r="A16581" s="519" t="s">
        <v>16730</v>
      </c>
      <c r="B16581" s="519" t="str">
        <f t="shared" si="258"/>
        <v>JOELHO 90º SOLDAVEL,COM DIAMETRO DE 85MM.FORNECIMENTO</v>
      </c>
      <c r="C16581" s="519" t="s">
        <v>16731</v>
      </c>
      <c r="I16581" s="519" t="s">
        <v>5</v>
      </c>
      <c r="J16581" s="650">
        <v>72.290000000000006</v>
      </c>
    </row>
    <row r="16582" spans="1:10">
      <c r="A16582" s="519" t="s">
        <v>16732</v>
      </c>
      <c r="B16582" s="519" t="str">
        <f t="shared" si="258"/>
        <v>JOELHO 90º SOLDAVEL,COM DIAMETRO DE 85MM.FORNECIMENTO</v>
      </c>
      <c r="C16582" s="519" t="s">
        <v>16731</v>
      </c>
      <c r="I16582" s="519" t="s">
        <v>5</v>
      </c>
      <c r="J16582" s="650">
        <v>72.290000000000006</v>
      </c>
    </row>
    <row r="16583" spans="1:10">
      <c r="A16583" s="519" t="s">
        <v>16733</v>
      </c>
      <c r="B16583" s="519" t="str">
        <f t="shared" si="258"/>
        <v>JOELHO 90º SOLDAVEL,COM DIAMETRO DE 110MM.FORNECIMENTO</v>
      </c>
      <c r="C16583" s="519" t="s">
        <v>16734</v>
      </c>
      <c r="I16583" s="519" t="s">
        <v>5</v>
      </c>
      <c r="J16583" s="650">
        <v>199.83</v>
      </c>
    </row>
    <row r="16584" spans="1:10">
      <c r="A16584" s="519" t="s">
        <v>16735</v>
      </c>
      <c r="B16584" s="519" t="str">
        <f t="shared" ref="B16584:B16647" si="259">C16584&amp;D16584&amp;E16584&amp;F16584&amp;G16584&amp;H16584</f>
        <v>JOELHO 90º SOLDAVEL,COM DIAMETRO DE 110MM.FORNECIMENTO</v>
      </c>
      <c r="C16584" s="519" t="s">
        <v>16734</v>
      </c>
      <c r="I16584" s="519" t="s">
        <v>5</v>
      </c>
      <c r="J16584" s="650">
        <v>199.83</v>
      </c>
    </row>
    <row r="16585" spans="1:10">
      <c r="A16585" s="519" t="s">
        <v>16736</v>
      </c>
      <c r="B16585" s="519" t="str">
        <f t="shared" si="259"/>
        <v>JOELHO DE REDUCAO 90º SOLDAVEL,COM DIAMETRO DE 25MMX20MM.FORNECIMENTO</v>
      </c>
      <c r="C16585" s="519" t="s">
        <v>44738</v>
      </c>
      <c r="D16585" s="519" t="s">
        <v>38308</v>
      </c>
      <c r="I16585" s="519" t="s">
        <v>5</v>
      </c>
      <c r="J16585" s="650">
        <v>4.5999999999999996</v>
      </c>
    </row>
    <row r="16586" spans="1:10">
      <c r="A16586" s="519" t="s">
        <v>16737</v>
      </c>
      <c r="B16586" s="519" t="str">
        <f t="shared" si="259"/>
        <v>JOELHO DE REDUCAO 90º SOLDAVEL,COM DIAMETRO DE 25MMX20MM.FORNECIMENTO</v>
      </c>
      <c r="C16586" s="519" t="s">
        <v>44738</v>
      </c>
      <c r="D16586" s="519" t="s">
        <v>38308</v>
      </c>
      <c r="I16586" s="519" t="s">
        <v>5</v>
      </c>
      <c r="J16586" s="650">
        <v>4.5999999999999996</v>
      </c>
    </row>
    <row r="16587" spans="1:10">
      <c r="A16587" s="519" t="s">
        <v>16738</v>
      </c>
      <c r="B16587" s="519" t="str">
        <f t="shared" si="259"/>
        <v>JOELHO DE REDUCAO 90º SOLDAVEL,COM DIAMETRO DE 32MMX25MM.FORNECIMENTO</v>
      </c>
      <c r="C16587" s="519" t="s">
        <v>44739</v>
      </c>
      <c r="D16587" s="519" t="s">
        <v>38308</v>
      </c>
      <c r="I16587" s="519" t="s">
        <v>5</v>
      </c>
      <c r="J16587" s="650">
        <v>6.5</v>
      </c>
    </row>
    <row r="16588" spans="1:10">
      <c r="A16588" s="519" t="s">
        <v>16739</v>
      </c>
      <c r="B16588" s="519" t="str">
        <f t="shared" si="259"/>
        <v>JOELHO DE REDUCAO 90º SOLDAVEL,COM DIAMETRO DE 32MMX25MM.FORNECIMENTO</v>
      </c>
      <c r="C16588" s="519" t="s">
        <v>44739</v>
      </c>
      <c r="D16588" s="519" t="s">
        <v>38308</v>
      </c>
      <c r="I16588" s="519" t="s">
        <v>5</v>
      </c>
      <c r="J16588" s="650">
        <v>6.5</v>
      </c>
    </row>
    <row r="16589" spans="1:10">
      <c r="A16589" s="519" t="s">
        <v>16740</v>
      </c>
      <c r="B16589" s="519" t="str">
        <f t="shared" si="259"/>
        <v>LUVA SOLDAVEL,COM DIAMETRO DE 20MM.FORNECIMENTO</v>
      </c>
      <c r="C16589" s="519" t="s">
        <v>16741</v>
      </c>
      <c r="I16589" s="519" t="s">
        <v>5</v>
      </c>
      <c r="J16589" s="650">
        <v>1.2</v>
      </c>
    </row>
    <row r="16590" spans="1:10">
      <c r="A16590" s="519" t="s">
        <v>16742</v>
      </c>
      <c r="B16590" s="519" t="str">
        <f t="shared" si="259"/>
        <v>LUVA SOLDAVEL,COM DIAMETRO DE 20MM.FORNECIMENTO</v>
      </c>
      <c r="C16590" s="519" t="s">
        <v>16741</v>
      </c>
      <c r="I16590" s="519" t="s">
        <v>5</v>
      </c>
      <c r="J16590" s="650">
        <v>1.2</v>
      </c>
    </row>
    <row r="16591" spans="1:10">
      <c r="A16591" s="519" t="s">
        <v>16743</v>
      </c>
      <c r="B16591" s="519" t="str">
        <f t="shared" si="259"/>
        <v>LUVA SOLDAVEL,COM DIAMETRO DE 25MM.FORNECIMENTO</v>
      </c>
      <c r="C16591" s="519" t="s">
        <v>16744</v>
      </c>
      <c r="I16591" s="519" t="s">
        <v>5</v>
      </c>
      <c r="J16591" s="650">
        <v>1.39</v>
      </c>
    </row>
    <row r="16592" spans="1:10">
      <c r="A16592" s="519" t="s">
        <v>16745</v>
      </c>
      <c r="B16592" s="519" t="str">
        <f t="shared" si="259"/>
        <v>LUVA SOLDAVEL,COM DIAMETRO DE 25MM.FORNECIMENTO</v>
      </c>
      <c r="C16592" s="519" t="s">
        <v>16744</v>
      </c>
      <c r="I16592" s="519" t="s">
        <v>5</v>
      </c>
      <c r="J16592" s="650">
        <v>1.39</v>
      </c>
    </row>
    <row r="16593" spans="1:10">
      <c r="A16593" s="519" t="s">
        <v>16746</v>
      </c>
      <c r="B16593" s="519" t="str">
        <f t="shared" si="259"/>
        <v>LUVA SOLDAVEL,COM DIAMETRO DE 32MM.FORNECIMENTO</v>
      </c>
      <c r="C16593" s="519" t="s">
        <v>16747</v>
      </c>
      <c r="I16593" s="519" t="s">
        <v>5</v>
      </c>
      <c r="J16593" s="650">
        <v>3.42</v>
      </c>
    </row>
    <row r="16594" spans="1:10">
      <c r="A16594" s="519" t="s">
        <v>16748</v>
      </c>
      <c r="B16594" s="519" t="str">
        <f t="shared" si="259"/>
        <v>LUVA SOLDAVEL,COM DIAMETRO DE 32MM.FORNECIMENTO</v>
      </c>
      <c r="C16594" s="519" t="s">
        <v>16747</v>
      </c>
      <c r="I16594" s="519" t="s">
        <v>5</v>
      </c>
      <c r="J16594" s="650">
        <v>3.42</v>
      </c>
    </row>
    <row r="16595" spans="1:10">
      <c r="A16595" s="519" t="s">
        <v>16749</v>
      </c>
      <c r="B16595" s="519" t="str">
        <f t="shared" si="259"/>
        <v>LUVA SOLDAVEL,COM DIAMETRO DE 40MM.FORNECIMENTO</v>
      </c>
      <c r="C16595" s="519" t="s">
        <v>16750</v>
      </c>
      <c r="I16595" s="519" t="s">
        <v>5</v>
      </c>
      <c r="J16595" s="650">
        <v>6.51</v>
      </c>
    </row>
    <row r="16596" spans="1:10">
      <c r="A16596" s="519" t="s">
        <v>16751</v>
      </c>
      <c r="B16596" s="519" t="str">
        <f t="shared" si="259"/>
        <v>LUVA SOLDAVEL,COM DIAMETRO DE 40MM.FORNECIMENTO</v>
      </c>
      <c r="C16596" s="519" t="s">
        <v>16750</v>
      </c>
      <c r="I16596" s="519" t="s">
        <v>5</v>
      </c>
      <c r="J16596" s="650">
        <v>6.51</v>
      </c>
    </row>
    <row r="16597" spans="1:10">
      <c r="A16597" s="519" t="s">
        <v>16752</v>
      </c>
      <c r="B16597" s="519" t="str">
        <f t="shared" si="259"/>
        <v>LUVA SOLDAVEL,COM DIAMETRO DE 50MM.FORNECIMENTO</v>
      </c>
      <c r="C16597" s="519" t="s">
        <v>16753</v>
      </c>
      <c r="I16597" s="519" t="s">
        <v>5</v>
      </c>
      <c r="J16597" s="650">
        <v>6.66</v>
      </c>
    </row>
    <row r="16598" spans="1:10">
      <c r="A16598" s="519" t="s">
        <v>16754</v>
      </c>
      <c r="B16598" s="519" t="str">
        <f t="shared" si="259"/>
        <v>LUVA SOLDAVEL,COM DIAMETRO DE 50MM.FORNECIMENTO</v>
      </c>
      <c r="C16598" s="519" t="s">
        <v>16753</v>
      </c>
      <c r="I16598" s="519" t="s">
        <v>5</v>
      </c>
      <c r="J16598" s="650">
        <v>6.66</v>
      </c>
    </row>
    <row r="16599" spans="1:10">
      <c r="A16599" s="519" t="s">
        <v>16755</v>
      </c>
      <c r="B16599" s="519" t="str">
        <f t="shared" si="259"/>
        <v>LUVA SOLDAVEL,COM DIAMETRO DE 60MM.FORNECIMENTO</v>
      </c>
      <c r="C16599" s="519" t="s">
        <v>16756</v>
      </c>
      <c r="I16599" s="519" t="s">
        <v>5</v>
      </c>
      <c r="J16599" s="650">
        <v>13.48</v>
      </c>
    </row>
    <row r="16600" spans="1:10">
      <c r="A16600" s="519" t="s">
        <v>16757</v>
      </c>
      <c r="B16600" s="519" t="str">
        <f t="shared" si="259"/>
        <v>LUVA SOLDAVEL,COM DIAMETRO DE 60MM.FORNECIMENTO</v>
      </c>
      <c r="C16600" s="519" t="s">
        <v>16756</v>
      </c>
      <c r="I16600" s="519" t="s">
        <v>5</v>
      </c>
      <c r="J16600" s="650">
        <v>13.48</v>
      </c>
    </row>
    <row r="16601" spans="1:10">
      <c r="A16601" s="519" t="s">
        <v>16758</v>
      </c>
      <c r="B16601" s="519" t="str">
        <f t="shared" si="259"/>
        <v>LUVA SOLDAVEL,COM DIAMETRO DE 75MM.FORNECIMENTO</v>
      </c>
      <c r="C16601" s="519" t="s">
        <v>16759</v>
      </c>
      <c r="I16601" s="519" t="s">
        <v>5</v>
      </c>
      <c r="J16601" s="650">
        <v>21.28</v>
      </c>
    </row>
    <row r="16602" spans="1:10">
      <c r="A16602" s="519" t="s">
        <v>16760</v>
      </c>
      <c r="B16602" s="519" t="str">
        <f t="shared" si="259"/>
        <v>LUVA SOLDAVEL,COM DIAMETRO DE 75MM.FORNECIMENTO</v>
      </c>
      <c r="C16602" s="519" t="s">
        <v>16759</v>
      </c>
      <c r="I16602" s="519" t="s">
        <v>5</v>
      </c>
      <c r="J16602" s="650">
        <v>21.28</v>
      </c>
    </row>
    <row r="16603" spans="1:10">
      <c r="A16603" s="519" t="s">
        <v>16761</v>
      </c>
      <c r="B16603" s="519" t="str">
        <f t="shared" si="259"/>
        <v>LUVA SOLDAVEL,COM DIAMETRO DE 85MM.FORNECIMENTO</v>
      </c>
      <c r="C16603" s="519" t="s">
        <v>16762</v>
      </c>
      <c r="I16603" s="519" t="s">
        <v>5</v>
      </c>
      <c r="J16603" s="650">
        <v>30.42</v>
      </c>
    </row>
    <row r="16604" spans="1:10">
      <c r="A16604" s="519" t="s">
        <v>16763</v>
      </c>
      <c r="B16604" s="519" t="str">
        <f t="shared" si="259"/>
        <v>LUVA SOLDAVEL,COM DIAMETRO DE 85MM.FORNECIMENTO</v>
      </c>
      <c r="C16604" s="519" t="s">
        <v>16762</v>
      </c>
      <c r="I16604" s="519" t="s">
        <v>5</v>
      </c>
      <c r="J16604" s="650">
        <v>30.42</v>
      </c>
    </row>
    <row r="16605" spans="1:10">
      <c r="A16605" s="519" t="s">
        <v>16764</v>
      </c>
      <c r="B16605" s="519" t="str">
        <f t="shared" si="259"/>
        <v>LUVA SOLDAVEL,COM DIAMETRO DE 110MM.FORNECIMENTO</v>
      </c>
      <c r="C16605" s="519" t="s">
        <v>16765</v>
      </c>
      <c r="I16605" s="519" t="s">
        <v>5</v>
      </c>
      <c r="J16605" s="650">
        <v>65.78</v>
      </c>
    </row>
    <row r="16606" spans="1:10">
      <c r="A16606" s="519" t="s">
        <v>16766</v>
      </c>
      <c r="B16606" s="519" t="str">
        <f t="shared" si="259"/>
        <v>LUVA SOLDAVEL,COM DIAMETRO DE 110MM.FORNECIMENTO</v>
      </c>
      <c r="C16606" s="519" t="s">
        <v>16765</v>
      </c>
      <c r="I16606" s="519" t="s">
        <v>5</v>
      </c>
      <c r="J16606" s="650">
        <v>65.78</v>
      </c>
    </row>
    <row r="16607" spans="1:10">
      <c r="A16607" s="519" t="s">
        <v>16767</v>
      </c>
      <c r="B16607" s="519" t="str">
        <f t="shared" si="259"/>
        <v>LUVA DE REDUCAO SOLDAVEL,COM DIAMETRO DE 25MMX20MM.FORNECIMENTO</v>
      </c>
      <c r="C16607" s="519" t="s">
        <v>44740</v>
      </c>
      <c r="D16607" s="519" t="s">
        <v>33282</v>
      </c>
      <c r="I16607" s="519" t="s">
        <v>5</v>
      </c>
      <c r="J16607" s="650">
        <v>1.77</v>
      </c>
    </row>
    <row r="16608" spans="1:10">
      <c r="A16608" s="519" t="s">
        <v>16768</v>
      </c>
      <c r="B16608" s="519" t="str">
        <f t="shared" si="259"/>
        <v>LUVA DE REDUCAO SOLDAVEL,COM DIAMETRO DE 25MMX20MM.FORNECIMENTO</v>
      </c>
      <c r="C16608" s="519" t="s">
        <v>44740</v>
      </c>
      <c r="D16608" s="519" t="s">
        <v>33282</v>
      </c>
      <c r="I16608" s="519" t="s">
        <v>5</v>
      </c>
      <c r="J16608" s="650">
        <v>1.77</v>
      </c>
    </row>
    <row r="16609" spans="1:10">
      <c r="A16609" s="519" t="s">
        <v>16769</v>
      </c>
      <c r="B16609" s="519" t="str">
        <f t="shared" si="259"/>
        <v>LUVA DE REDUCAO SOLDAVEL,COM DIAMETRO DE 32MMX25MM.FORNECIMENTO</v>
      </c>
      <c r="C16609" s="519" t="s">
        <v>44741</v>
      </c>
      <c r="D16609" s="519" t="s">
        <v>33282</v>
      </c>
      <c r="I16609" s="519" t="s">
        <v>5</v>
      </c>
      <c r="J16609" s="650">
        <v>4.84</v>
      </c>
    </row>
    <row r="16610" spans="1:10">
      <c r="A16610" s="519" t="s">
        <v>16770</v>
      </c>
      <c r="B16610" s="519" t="str">
        <f t="shared" si="259"/>
        <v>LUVA DE REDUCAO SOLDAVEL,COM DIAMETRO DE 32MMX25MM.FORNECIMENTO</v>
      </c>
      <c r="C16610" s="519" t="s">
        <v>44741</v>
      </c>
      <c r="D16610" s="519" t="s">
        <v>33282</v>
      </c>
      <c r="I16610" s="519" t="s">
        <v>5</v>
      </c>
      <c r="J16610" s="650">
        <v>4.84</v>
      </c>
    </row>
    <row r="16611" spans="1:10">
      <c r="A16611" s="519" t="s">
        <v>16771</v>
      </c>
      <c r="B16611" s="519" t="str">
        <f t="shared" si="259"/>
        <v>LUVA DE REDUCAO SOLDAVEL,COM DIAMETRO DE 40MMX32MM.FORNECIMENTO</v>
      </c>
      <c r="C16611" s="519" t="s">
        <v>44742</v>
      </c>
      <c r="D16611" s="519" t="s">
        <v>33282</v>
      </c>
      <c r="I16611" s="519" t="s">
        <v>5</v>
      </c>
      <c r="J16611" s="650">
        <v>5.69</v>
      </c>
    </row>
    <row r="16612" spans="1:10">
      <c r="A16612" s="519" t="s">
        <v>16772</v>
      </c>
      <c r="B16612" s="519" t="str">
        <f t="shared" si="259"/>
        <v>LUVA DE REDUCAO SOLDAVEL,COM DIAMETRO DE 40MMX32MM.FORNECIMENTO</v>
      </c>
      <c r="C16612" s="519" t="s">
        <v>44742</v>
      </c>
      <c r="D16612" s="519" t="s">
        <v>33282</v>
      </c>
      <c r="I16612" s="519" t="s">
        <v>5</v>
      </c>
      <c r="J16612" s="650">
        <v>5.69</v>
      </c>
    </row>
    <row r="16613" spans="1:10">
      <c r="A16613" s="519" t="s">
        <v>16773</v>
      </c>
      <c r="B16613" s="519" t="str">
        <f t="shared" si="259"/>
        <v>LUVA DE REDUCAO SOLDAVEL,COM DIAMETRO DE 60MMX50MM.FORNECIMENTO</v>
      </c>
      <c r="C16613" s="519" t="s">
        <v>44743</v>
      </c>
      <c r="D16613" s="519" t="s">
        <v>33282</v>
      </c>
      <c r="I16613" s="519" t="s">
        <v>5</v>
      </c>
      <c r="J16613" s="650">
        <v>18.010000000000002</v>
      </c>
    </row>
    <row r="16614" spans="1:10">
      <c r="A16614" s="519" t="s">
        <v>16774</v>
      </c>
      <c r="B16614" s="519" t="str">
        <f t="shared" si="259"/>
        <v>LUVA DE REDUCAO SOLDAVEL,COM DIAMETRO DE 60MMX50MM.FORNECIMENTO</v>
      </c>
      <c r="C16614" s="519" t="s">
        <v>44743</v>
      </c>
      <c r="D16614" s="519" t="s">
        <v>33282</v>
      </c>
      <c r="I16614" s="519" t="s">
        <v>5</v>
      </c>
      <c r="J16614" s="650">
        <v>18.010000000000002</v>
      </c>
    </row>
    <row r="16615" spans="1:10">
      <c r="A16615" s="519" t="s">
        <v>16775</v>
      </c>
      <c r="B16615" s="519" t="str">
        <f t="shared" si="259"/>
        <v>LUVA DE CORRER PARA TUBO SOLDAVEL,COM DIAMETRO DE 20MM.FORNECIMENTO</v>
      </c>
      <c r="C16615" s="519" t="s">
        <v>44744</v>
      </c>
      <c r="D16615" s="519" t="s">
        <v>38300</v>
      </c>
      <c r="I16615" s="519" t="s">
        <v>5</v>
      </c>
      <c r="J16615" s="650">
        <v>11.85</v>
      </c>
    </row>
    <row r="16616" spans="1:10">
      <c r="A16616" s="519" t="s">
        <v>16776</v>
      </c>
      <c r="B16616" s="519" t="str">
        <f t="shared" si="259"/>
        <v>LUVA DE CORRER PARA TUBO SOLDAVEL,COM DIAMETRO DE 20MM.FORNECIMENTO</v>
      </c>
      <c r="C16616" s="519" t="s">
        <v>44744</v>
      </c>
      <c r="D16616" s="519" t="s">
        <v>38300</v>
      </c>
      <c r="I16616" s="519" t="s">
        <v>5</v>
      </c>
      <c r="J16616" s="650">
        <v>11.85</v>
      </c>
    </row>
    <row r="16617" spans="1:10">
      <c r="A16617" s="519" t="s">
        <v>16777</v>
      </c>
      <c r="B16617" s="519" t="str">
        <f t="shared" si="259"/>
        <v>LUVA DE CORRER PARA TUBO SOLDAVEL,COM DIAMETRO DE 25MM.FORNECIMENTO</v>
      </c>
      <c r="C16617" s="519" t="s">
        <v>44745</v>
      </c>
      <c r="D16617" s="519" t="s">
        <v>38300</v>
      </c>
      <c r="I16617" s="519" t="s">
        <v>5</v>
      </c>
      <c r="J16617" s="650">
        <v>15.35</v>
      </c>
    </row>
    <row r="16618" spans="1:10">
      <c r="A16618" s="519" t="s">
        <v>16778</v>
      </c>
      <c r="B16618" s="519" t="str">
        <f t="shared" si="259"/>
        <v>LUVA DE CORRER PARA TUBO SOLDAVEL,COM DIAMETRO DE 25MM.FORNECIMENTO</v>
      </c>
      <c r="C16618" s="519" t="s">
        <v>44745</v>
      </c>
      <c r="D16618" s="519" t="s">
        <v>38300</v>
      </c>
      <c r="I16618" s="519" t="s">
        <v>5</v>
      </c>
      <c r="J16618" s="650">
        <v>15.35</v>
      </c>
    </row>
    <row r="16619" spans="1:10">
      <c r="A16619" s="519" t="s">
        <v>16779</v>
      </c>
      <c r="B16619" s="519" t="str">
        <f t="shared" si="259"/>
        <v>LUVA DE CORRER PARA TUBO SOLDAVEL,COM DIAMETRO DE 50MM.FORNECIMENTO</v>
      </c>
      <c r="C16619" s="519" t="s">
        <v>44746</v>
      </c>
      <c r="D16619" s="519" t="s">
        <v>38300</v>
      </c>
      <c r="I16619" s="519" t="s">
        <v>5</v>
      </c>
      <c r="J16619" s="650">
        <v>34.51</v>
      </c>
    </row>
    <row r="16620" spans="1:10">
      <c r="A16620" s="519" t="s">
        <v>16780</v>
      </c>
      <c r="B16620" s="519" t="str">
        <f t="shared" si="259"/>
        <v>LUVA DE CORRER PARA TUBO SOLDAVEL,COM DIAMETRO DE 50MM.FORNECIMENTO</v>
      </c>
      <c r="C16620" s="519" t="s">
        <v>44746</v>
      </c>
      <c r="D16620" s="519" t="s">
        <v>38300</v>
      </c>
      <c r="I16620" s="519" t="s">
        <v>5</v>
      </c>
      <c r="J16620" s="650">
        <v>34.51</v>
      </c>
    </row>
    <row r="16621" spans="1:10">
      <c r="A16621" s="519" t="s">
        <v>16781</v>
      </c>
      <c r="B16621" s="519" t="str">
        <f t="shared" si="259"/>
        <v>TE SOLDAVEL 90º,COM DIAMETRO DE 20MM.FORNECIMENTO</v>
      </c>
      <c r="C16621" s="519" t="s">
        <v>16782</v>
      </c>
      <c r="I16621" s="519" t="s">
        <v>5</v>
      </c>
      <c r="J16621" s="650">
        <v>1.6</v>
      </c>
    </row>
    <row r="16622" spans="1:10">
      <c r="A16622" s="519" t="s">
        <v>16783</v>
      </c>
      <c r="B16622" s="519" t="str">
        <f t="shared" si="259"/>
        <v>TE SOLDAVEL 90º,COM DIAMETRO DE 20MM.FORNECIMENTO</v>
      </c>
      <c r="C16622" s="519" t="s">
        <v>16782</v>
      </c>
      <c r="I16622" s="519" t="s">
        <v>5</v>
      </c>
      <c r="J16622" s="650">
        <v>1.6</v>
      </c>
    </row>
    <row r="16623" spans="1:10">
      <c r="A16623" s="519" t="s">
        <v>16784</v>
      </c>
      <c r="B16623" s="519" t="str">
        <f t="shared" si="259"/>
        <v>TE SOLDAVEL 90º,COM DIAMETRO DE 25MM.FORNECIMENTO</v>
      </c>
      <c r="C16623" s="519" t="s">
        <v>16785</v>
      </c>
      <c r="I16623" s="519" t="s">
        <v>5</v>
      </c>
      <c r="J16623" s="650">
        <v>1.4</v>
      </c>
    </row>
    <row r="16624" spans="1:10">
      <c r="A16624" s="519" t="s">
        <v>16786</v>
      </c>
      <c r="B16624" s="519" t="str">
        <f t="shared" si="259"/>
        <v>TE SOLDAVEL 90º,COM DIAMETRO DE 25MM.FORNECIMENTO</v>
      </c>
      <c r="C16624" s="519" t="s">
        <v>16785</v>
      </c>
      <c r="I16624" s="519" t="s">
        <v>5</v>
      </c>
      <c r="J16624" s="650">
        <v>1.4</v>
      </c>
    </row>
    <row r="16625" spans="1:10">
      <c r="A16625" s="519" t="s">
        <v>16787</v>
      </c>
      <c r="B16625" s="519" t="str">
        <f t="shared" si="259"/>
        <v>TE SOLDAVEL 90º,COM DIAMETRO DE 32MM.FORNECIMENTO</v>
      </c>
      <c r="C16625" s="519" t="s">
        <v>16788</v>
      </c>
      <c r="I16625" s="519" t="s">
        <v>5</v>
      </c>
      <c r="J16625" s="650">
        <v>5.75</v>
      </c>
    </row>
    <row r="16626" spans="1:10">
      <c r="A16626" s="519" t="s">
        <v>16789</v>
      </c>
      <c r="B16626" s="519" t="str">
        <f t="shared" si="259"/>
        <v>TE SOLDAVEL 90º,COM DIAMETRO DE 32MM.FORNECIMENTO</v>
      </c>
      <c r="C16626" s="519" t="s">
        <v>16788</v>
      </c>
      <c r="I16626" s="519" t="s">
        <v>5</v>
      </c>
      <c r="J16626" s="650">
        <v>5.75</v>
      </c>
    </row>
    <row r="16627" spans="1:10">
      <c r="A16627" s="519" t="s">
        <v>16790</v>
      </c>
      <c r="B16627" s="519" t="str">
        <f t="shared" si="259"/>
        <v>TE SOLDAVEL 90º,COM DIAMETRO DE 40MM.FORNECIMENTO</v>
      </c>
      <c r="C16627" s="519" t="s">
        <v>16791</v>
      </c>
      <c r="I16627" s="519" t="s">
        <v>5</v>
      </c>
      <c r="J16627" s="650">
        <v>14.1</v>
      </c>
    </row>
    <row r="16628" spans="1:10">
      <c r="A16628" s="519" t="s">
        <v>16792</v>
      </c>
      <c r="B16628" s="519" t="str">
        <f t="shared" si="259"/>
        <v>TE SOLDAVEL 90º,COM DIAMETRO DE 40MM.FORNECIMENTO</v>
      </c>
      <c r="C16628" s="519" t="s">
        <v>16791</v>
      </c>
      <c r="I16628" s="519" t="s">
        <v>5</v>
      </c>
      <c r="J16628" s="650">
        <v>14.1</v>
      </c>
    </row>
    <row r="16629" spans="1:10">
      <c r="A16629" s="519" t="s">
        <v>16793</v>
      </c>
      <c r="B16629" s="519" t="str">
        <f t="shared" si="259"/>
        <v>TE SOLDAVEL 90º,COM DIAMETRO DE 50MM.FORNECIMENTO</v>
      </c>
      <c r="C16629" s="519" t="s">
        <v>16794</v>
      </c>
      <c r="I16629" s="519" t="s">
        <v>5</v>
      </c>
      <c r="J16629" s="650">
        <v>12.36</v>
      </c>
    </row>
    <row r="16630" spans="1:10">
      <c r="A16630" s="519" t="s">
        <v>16795</v>
      </c>
      <c r="B16630" s="519" t="str">
        <f t="shared" si="259"/>
        <v>TE SOLDAVEL 90º,COM DIAMETRO DE 50MM.FORNECIMENTO</v>
      </c>
      <c r="C16630" s="519" t="s">
        <v>16794</v>
      </c>
      <c r="I16630" s="519" t="s">
        <v>5</v>
      </c>
      <c r="J16630" s="650">
        <v>12.36</v>
      </c>
    </row>
    <row r="16631" spans="1:10">
      <c r="A16631" s="519" t="s">
        <v>16796</v>
      </c>
      <c r="B16631" s="519" t="str">
        <f t="shared" si="259"/>
        <v>TE SOLDAVEL 90º,COM DIAMETRO DE 60MM.FORNECIMENTO</v>
      </c>
      <c r="C16631" s="519" t="s">
        <v>16797</v>
      </c>
      <c r="I16631" s="519" t="s">
        <v>5</v>
      </c>
      <c r="J16631" s="650">
        <v>35.950000000000003</v>
      </c>
    </row>
    <row r="16632" spans="1:10">
      <c r="A16632" s="519" t="s">
        <v>16798</v>
      </c>
      <c r="B16632" s="519" t="str">
        <f t="shared" si="259"/>
        <v>TE SOLDAVEL 90º,COM DIAMETRO DE 60MM.FORNECIMENTO</v>
      </c>
      <c r="C16632" s="519" t="s">
        <v>16797</v>
      </c>
      <c r="I16632" s="519" t="s">
        <v>5</v>
      </c>
      <c r="J16632" s="650">
        <v>35.950000000000003</v>
      </c>
    </row>
    <row r="16633" spans="1:10">
      <c r="A16633" s="519" t="s">
        <v>16799</v>
      </c>
      <c r="B16633" s="519" t="str">
        <f t="shared" si="259"/>
        <v>TE SOLDAVEL 90º,COM DIAMETRO DE 75MM.FORNECIMENTO</v>
      </c>
      <c r="C16633" s="519" t="s">
        <v>16800</v>
      </c>
      <c r="I16633" s="519" t="s">
        <v>5</v>
      </c>
      <c r="J16633" s="650">
        <v>64.66</v>
      </c>
    </row>
    <row r="16634" spans="1:10">
      <c r="A16634" s="519" t="s">
        <v>16801</v>
      </c>
      <c r="B16634" s="519" t="str">
        <f t="shared" si="259"/>
        <v>TE SOLDAVEL 90º,COM DIAMETRO DE 75MM.FORNECIMENTO</v>
      </c>
      <c r="C16634" s="519" t="s">
        <v>16800</v>
      </c>
      <c r="I16634" s="519" t="s">
        <v>5</v>
      </c>
      <c r="J16634" s="650">
        <v>64.66</v>
      </c>
    </row>
    <row r="16635" spans="1:10">
      <c r="A16635" s="519" t="s">
        <v>16802</v>
      </c>
      <c r="B16635" s="519" t="str">
        <f t="shared" si="259"/>
        <v>TE SOLDAVEL 90º,COM DIAMETRO DE 85MM.FORNECIMENTO</v>
      </c>
      <c r="C16635" s="519" t="s">
        <v>16803</v>
      </c>
      <c r="I16635" s="519" t="s">
        <v>5</v>
      </c>
      <c r="J16635" s="650">
        <v>91.9</v>
      </c>
    </row>
    <row r="16636" spans="1:10">
      <c r="A16636" s="519" t="s">
        <v>16804</v>
      </c>
      <c r="B16636" s="519" t="str">
        <f t="shared" si="259"/>
        <v>TE SOLDAVEL 90º,COM DIAMETRO DE 85MM.FORNECIMENTO</v>
      </c>
      <c r="C16636" s="519" t="s">
        <v>16803</v>
      </c>
      <c r="I16636" s="519" t="s">
        <v>5</v>
      </c>
      <c r="J16636" s="650">
        <v>91.9</v>
      </c>
    </row>
    <row r="16637" spans="1:10">
      <c r="A16637" s="519" t="s">
        <v>16805</v>
      </c>
      <c r="B16637" s="519" t="str">
        <f t="shared" si="259"/>
        <v>TE SOLDAVEL 90º,COM DIAMETRO DE 110MM.FORNECIMENTO</v>
      </c>
      <c r="C16637" s="519" t="s">
        <v>16806</v>
      </c>
      <c r="I16637" s="519" t="s">
        <v>5</v>
      </c>
      <c r="J16637" s="650">
        <v>175.53</v>
      </c>
    </row>
    <row r="16638" spans="1:10">
      <c r="A16638" s="519" t="s">
        <v>16807</v>
      </c>
      <c r="B16638" s="519" t="str">
        <f t="shared" si="259"/>
        <v>TE SOLDAVEL 90º,COM DIAMETRO DE 110MM.FORNECIMENTO</v>
      </c>
      <c r="C16638" s="519" t="s">
        <v>16806</v>
      </c>
      <c r="I16638" s="519" t="s">
        <v>5</v>
      </c>
      <c r="J16638" s="650">
        <v>175.53</v>
      </c>
    </row>
    <row r="16639" spans="1:10">
      <c r="A16639" s="519" t="s">
        <v>16808</v>
      </c>
      <c r="B16639" s="519" t="str">
        <f t="shared" si="259"/>
        <v>TE DE REDUCAO 90º SOLDAVEL,COM DIAMETRO DE 25MMX20MM.FORNECIMENTO</v>
      </c>
      <c r="C16639" s="519" t="s">
        <v>44747</v>
      </c>
      <c r="D16639" s="519" t="s">
        <v>35233</v>
      </c>
      <c r="I16639" s="519" t="s">
        <v>5</v>
      </c>
      <c r="J16639" s="650">
        <v>4.21</v>
      </c>
    </row>
    <row r="16640" spans="1:10">
      <c r="A16640" s="519" t="s">
        <v>16809</v>
      </c>
      <c r="B16640" s="519" t="str">
        <f t="shared" si="259"/>
        <v>TE DE REDUCAO 90º SOLDAVEL,COM DIAMETRO DE 25MMX20MM.FORNECIMENTO</v>
      </c>
      <c r="C16640" s="519" t="s">
        <v>44747</v>
      </c>
      <c r="D16640" s="519" t="s">
        <v>35233</v>
      </c>
      <c r="I16640" s="519" t="s">
        <v>5</v>
      </c>
      <c r="J16640" s="650">
        <v>4.21</v>
      </c>
    </row>
    <row r="16641" spans="1:10">
      <c r="A16641" s="519" t="s">
        <v>16810</v>
      </c>
      <c r="B16641" s="519" t="str">
        <f t="shared" si="259"/>
        <v>TE DE REDUCAO 90º SOLDAVEL,COM DIAMETRO DE 32MMX25MM.FORNECIMENTO</v>
      </c>
      <c r="C16641" s="519" t="s">
        <v>44748</v>
      </c>
      <c r="D16641" s="519" t="s">
        <v>35233</v>
      </c>
      <c r="I16641" s="519" t="s">
        <v>5</v>
      </c>
      <c r="J16641" s="650">
        <v>6.9</v>
      </c>
    </row>
    <row r="16642" spans="1:10">
      <c r="A16642" s="519" t="s">
        <v>16811</v>
      </c>
      <c r="B16642" s="519" t="str">
        <f t="shared" si="259"/>
        <v>TE DE REDUCAO 90º SOLDAVEL,COM DIAMETRO DE 32MMX25MM.FORNECIMENTO</v>
      </c>
      <c r="C16642" s="519" t="s">
        <v>44748</v>
      </c>
      <c r="D16642" s="519" t="s">
        <v>35233</v>
      </c>
      <c r="I16642" s="519" t="s">
        <v>5</v>
      </c>
      <c r="J16642" s="650">
        <v>6.9</v>
      </c>
    </row>
    <row r="16643" spans="1:10">
      <c r="A16643" s="519" t="s">
        <v>16812</v>
      </c>
      <c r="B16643" s="519" t="str">
        <f t="shared" si="259"/>
        <v>TE DE REDUCAO 90º SOLDAVEL,COM DIAMETRO DE 40MMX32MM.FORNECIMENTO</v>
      </c>
      <c r="C16643" s="519" t="s">
        <v>44749</v>
      </c>
      <c r="D16643" s="519" t="s">
        <v>35233</v>
      </c>
      <c r="I16643" s="519" t="s">
        <v>5</v>
      </c>
      <c r="J16643" s="650">
        <v>10.81</v>
      </c>
    </row>
    <row r="16644" spans="1:10">
      <c r="A16644" s="519" t="s">
        <v>16813</v>
      </c>
      <c r="B16644" s="519" t="str">
        <f t="shared" si="259"/>
        <v>TE DE REDUCAO 90º SOLDAVEL,COM DIAMETRO DE 40MMX32MM.FORNECIMENTO</v>
      </c>
      <c r="C16644" s="519" t="s">
        <v>44749</v>
      </c>
      <c r="D16644" s="519" t="s">
        <v>35233</v>
      </c>
      <c r="I16644" s="519" t="s">
        <v>5</v>
      </c>
      <c r="J16644" s="650">
        <v>10.81</v>
      </c>
    </row>
    <row r="16645" spans="1:10">
      <c r="A16645" s="519" t="s">
        <v>16814</v>
      </c>
      <c r="B16645" s="519" t="str">
        <f t="shared" si="259"/>
        <v>TE DE REDUCAO 90º SOLDAVEL,COM DIAMETRO DE 50MMX20MM.FORNECIMENTO</v>
      </c>
      <c r="C16645" s="519" t="s">
        <v>44750</v>
      </c>
      <c r="D16645" s="519" t="s">
        <v>35233</v>
      </c>
      <c r="I16645" s="519" t="s">
        <v>5</v>
      </c>
      <c r="J16645" s="650">
        <v>8.31</v>
      </c>
    </row>
    <row r="16646" spans="1:10">
      <c r="A16646" s="519" t="s">
        <v>16815</v>
      </c>
      <c r="B16646" s="519" t="str">
        <f t="shared" si="259"/>
        <v>TE DE REDUCAO 90º SOLDAVEL,COM DIAMETRO DE 50MMX20MM.FORNECIMENTO</v>
      </c>
      <c r="C16646" s="519" t="s">
        <v>44750</v>
      </c>
      <c r="D16646" s="519" t="s">
        <v>35233</v>
      </c>
      <c r="I16646" s="519" t="s">
        <v>5</v>
      </c>
      <c r="J16646" s="650">
        <v>8.31</v>
      </c>
    </row>
    <row r="16647" spans="1:10">
      <c r="A16647" s="519" t="s">
        <v>16816</v>
      </c>
      <c r="B16647" s="519" t="str">
        <f t="shared" si="259"/>
        <v>TE DE REDUCAO 90º SOLDAVEL,COM DIAMETRO DE 50MMX25MM.FORNECIMENTO</v>
      </c>
      <c r="C16647" s="519" t="s">
        <v>44751</v>
      </c>
      <c r="D16647" s="519" t="s">
        <v>35233</v>
      </c>
      <c r="I16647" s="519" t="s">
        <v>5</v>
      </c>
      <c r="J16647" s="650">
        <v>11.15</v>
      </c>
    </row>
    <row r="16648" spans="1:10">
      <c r="A16648" s="519" t="s">
        <v>16817</v>
      </c>
      <c r="B16648" s="519" t="str">
        <f t="shared" ref="B16648:B16711" si="260">C16648&amp;D16648&amp;E16648&amp;F16648&amp;G16648&amp;H16648</f>
        <v>TE DE REDUCAO 90º SOLDAVEL,COM DIAMETRO DE 50MMX25MM.FORNECIMENTO</v>
      </c>
      <c r="C16648" s="519" t="s">
        <v>44751</v>
      </c>
      <c r="D16648" s="519" t="s">
        <v>35233</v>
      </c>
      <c r="I16648" s="519" t="s">
        <v>5</v>
      </c>
      <c r="J16648" s="650">
        <v>11.15</v>
      </c>
    </row>
    <row r="16649" spans="1:10">
      <c r="A16649" s="519" t="s">
        <v>16818</v>
      </c>
      <c r="B16649" s="519" t="str">
        <f t="shared" si="260"/>
        <v>TE DE REDUCAO 90º SOLDAVEL,COM DIAMETRO DE 50MMX32MM.FORNECIMENTO</v>
      </c>
      <c r="C16649" s="519" t="s">
        <v>44752</v>
      </c>
      <c r="D16649" s="519" t="s">
        <v>35233</v>
      </c>
      <c r="I16649" s="519" t="s">
        <v>5</v>
      </c>
      <c r="J16649" s="650">
        <v>22.47</v>
      </c>
    </row>
    <row r="16650" spans="1:10">
      <c r="A16650" s="519" t="s">
        <v>16819</v>
      </c>
      <c r="B16650" s="519" t="str">
        <f t="shared" si="260"/>
        <v>TE DE REDUCAO 90º SOLDAVEL,COM DIAMETRO DE 50MMX32MM.FORNECIMENTO</v>
      </c>
      <c r="C16650" s="519" t="s">
        <v>44752</v>
      </c>
      <c r="D16650" s="519" t="s">
        <v>35233</v>
      </c>
      <c r="I16650" s="519" t="s">
        <v>5</v>
      </c>
      <c r="J16650" s="650">
        <v>22.47</v>
      </c>
    </row>
    <row r="16651" spans="1:10">
      <c r="A16651" s="519" t="s">
        <v>16820</v>
      </c>
      <c r="B16651" s="519" t="str">
        <f t="shared" si="260"/>
        <v>TE DE REDUCAO 90º SOLDAVEL,COM DIAMETRO DE 50MMX40MM.FORNECIMENTO</v>
      </c>
      <c r="C16651" s="519" t="s">
        <v>44753</v>
      </c>
      <c r="D16651" s="519" t="s">
        <v>35233</v>
      </c>
      <c r="I16651" s="519" t="s">
        <v>5</v>
      </c>
      <c r="J16651" s="650">
        <v>19.02</v>
      </c>
    </row>
    <row r="16652" spans="1:10">
      <c r="A16652" s="519" t="s">
        <v>16821</v>
      </c>
      <c r="B16652" s="519" t="str">
        <f t="shared" si="260"/>
        <v>TE DE REDUCAO 90º SOLDAVEL,COM DIAMETRO DE 50MMX40MM.FORNECIMENTO</v>
      </c>
      <c r="C16652" s="519" t="s">
        <v>44753</v>
      </c>
      <c r="D16652" s="519" t="s">
        <v>35233</v>
      </c>
      <c r="I16652" s="519" t="s">
        <v>5</v>
      </c>
      <c r="J16652" s="650">
        <v>19.02</v>
      </c>
    </row>
    <row r="16653" spans="1:10">
      <c r="A16653" s="519" t="s">
        <v>16822</v>
      </c>
      <c r="B16653" s="519" t="str">
        <f t="shared" si="260"/>
        <v>TE DE REDUCAO 90º SOLDAVEL,COM DIAMETRO DE 75MMX50MM.FORNECIMENTO</v>
      </c>
      <c r="C16653" s="519" t="s">
        <v>44754</v>
      </c>
      <c r="D16653" s="519" t="s">
        <v>35233</v>
      </c>
      <c r="I16653" s="519" t="s">
        <v>5</v>
      </c>
      <c r="J16653" s="650">
        <v>71.66</v>
      </c>
    </row>
    <row r="16654" spans="1:10">
      <c r="A16654" s="519" t="s">
        <v>16823</v>
      </c>
      <c r="B16654" s="519" t="str">
        <f t="shared" si="260"/>
        <v>TE DE REDUCAO 90º SOLDAVEL,COM DIAMETRO DE 75MMX50MM.FORNECIMENTO</v>
      </c>
      <c r="C16654" s="519" t="s">
        <v>44754</v>
      </c>
      <c r="D16654" s="519" t="s">
        <v>35233</v>
      </c>
      <c r="I16654" s="519" t="s">
        <v>5</v>
      </c>
      <c r="J16654" s="650">
        <v>71.66</v>
      </c>
    </row>
    <row r="16655" spans="1:10">
      <c r="A16655" s="519" t="s">
        <v>16824</v>
      </c>
      <c r="B16655" s="519" t="str">
        <f t="shared" si="260"/>
        <v>TE DE REDUCAO 90º SOLDAVEL,COM DIAMETRO DE 85MMX60MM.FORNECIMENTO</v>
      </c>
      <c r="C16655" s="519" t="s">
        <v>44755</v>
      </c>
      <c r="D16655" s="519" t="s">
        <v>35233</v>
      </c>
      <c r="I16655" s="519" t="s">
        <v>5</v>
      </c>
      <c r="J16655" s="650">
        <v>149.87</v>
      </c>
    </row>
    <row r="16656" spans="1:10">
      <c r="A16656" s="519" t="s">
        <v>16825</v>
      </c>
      <c r="B16656" s="519" t="str">
        <f t="shared" si="260"/>
        <v>TE DE REDUCAO 90º SOLDAVEL,COM DIAMETRO DE 85MMX60MM.FORNECIMENTO</v>
      </c>
      <c r="C16656" s="519" t="s">
        <v>44755</v>
      </c>
      <c r="D16656" s="519" t="s">
        <v>35233</v>
      </c>
      <c r="I16656" s="519" t="s">
        <v>5</v>
      </c>
      <c r="J16656" s="650">
        <v>149.87</v>
      </c>
    </row>
    <row r="16657" spans="1:10">
      <c r="A16657" s="519" t="s">
        <v>16826</v>
      </c>
      <c r="B16657" s="519" t="str">
        <f t="shared" si="260"/>
        <v>TE DE REDUCAO 90º SOLDAVEL,COM DIAMETRO DE 110MMX60MM.FORNECIMENTO</v>
      </c>
      <c r="C16657" s="519" t="s">
        <v>44756</v>
      </c>
      <c r="D16657" s="519" t="s">
        <v>37694</v>
      </c>
      <c r="I16657" s="519" t="s">
        <v>5</v>
      </c>
      <c r="J16657" s="650">
        <v>228.63</v>
      </c>
    </row>
    <row r="16658" spans="1:10">
      <c r="A16658" s="519" t="s">
        <v>16827</v>
      </c>
      <c r="B16658" s="519" t="str">
        <f t="shared" si="260"/>
        <v>TE DE REDUCAO 90º SOLDAVEL,COM DIAMETRO DE 110MMX60MM.FORNECIMENTO</v>
      </c>
      <c r="C16658" s="519" t="s">
        <v>44756</v>
      </c>
      <c r="D16658" s="519" t="s">
        <v>37694</v>
      </c>
      <c r="I16658" s="519" t="s">
        <v>5</v>
      </c>
      <c r="J16658" s="650">
        <v>228.63</v>
      </c>
    </row>
    <row r="16659" spans="1:10">
      <c r="A16659" s="519" t="s">
        <v>16828</v>
      </c>
      <c r="B16659" s="519" t="str">
        <f t="shared" si="260"/>
        <v>CRUZETA SOLDAVEL,COM DIAMETRO DE 25MM.FORNECIMENTO</v>
      </c>
      <c r="C16659" s="519" t="s">
        <v>16829</v>
      </c>
      <c r="I16659" s="519" t="s">
        <v>5</v>
      </c>
      <c r="J16659" s="650">
        <v>16.59</v>
      </c>
    </row>
    <row r="16660" spans="1:10">
      <c r="A16660" s="519" t="s">
        <v>16830</v>
      </c>
      <c r="B16660" s="519" t="str">
        <f t="shared" si="260"/>
        <v>CRUZETA SOLDAVEL,COM DIAMETRO DE 25MM.FORNECIMENTO</v>
      </c>
      <c r="C16660" s="519" t="s">
        <v>16829</v>
      </c>
      <c r="I16660" s="519" t="s">
        <v>5</v>
      </c>
      <c r="J16660" s="650">
        <v>16.59</v>
      </c>
    </row>
    <row r="16661" spans="1:10">
      <c r="A16661" s="519" t="s">
        <v>16831</v>
      </c>
      <c r="B16661" s="519" t="str">
        <f t="shared" si="260"/>
        <v>CRUZETA SOLDAVEL,COM DIAMETRO DE 50MM.FORNECIMENTO</v>
      </c>
      <c r="C16661" s="519" t="s">
        <v>16832</v>
      </c>
      <c r="I16661" s="519" t="s">
        <v>5</v>
      </c>
      <c r="J16661" s="650">
        <v>39.28</v>
      </c>
    </row>
    <row r="16662" spans="1:10">
      <c r="A16662" s="519" t="s">
        <v>16833</v>
      </c>
      <c r="B16662" s="519" t="str">
        <f t="shared" si="260"/>
        <v>CRUZETA SOLDAVEL,COM DIAMETRO DE 50MM.FORNECIMENTO</v>
      </c>
      <c r="C16662" s="519" t="s">
        <v>16832</v>
      </c>
      <c r="I16662" s="519" t="s">
        <v>5</v>
      </c>
      <c r="J16662" s="650">
        <v>39.28</v>
      </c>
    </row>
    <row r="16663" spans="1:10">
      <c r="A16663" s="519" t="s">
        <v>16834</v>
      </c>
      <c r="B16663" s="519" t="str">
        <f t="shared" si="260"/>
        <v>UNIAO SOLDAVEL,COM DIAMETRO DE 20MM.FORNECIMENTO</v>
      </c>
      <c r="C16663" s="519" t="s">
        <v>16835</v>
      </c>
      <c r="I16663" s="519" t="s">
        <v>5</v>
      </c>
      <c r="J16663" s="650">
        <v>8.3699999999999992</v>
      </c>
    </row>
    <row r="16664" spans="1:10">
      <c r="A16664" s="519" t="s">
        <v>16836</v>
      </c>
      <c r="B16664" s="519" t="str">
        <f t="shared" si="260"/>
        <v>UNIAO SOLDAVEL,COM DIAMETRO DE 20MM.FORNECIMENTO</v>
      </c>
      <c r="C16664" s="519" t="s">
        <v>16835</v>
      </c>
      <c r="I16664" s="519" t="s">
        <v>5</v>
      </c>
      <c r="J16664" s="650">
        <v>8.3699999999999992</v>
      </c>
    </row>
    <row r="16665" spans="1:10">
      <c r="A16665" s="519" t="s">
        <v>16837</v>
      </c>
      <c r="B16665" s="519" t="str">
        <f t="shared" si="260"/>
        <v>UNIAO SOLDAVEL,COM DIAMETRO DE 25MM.FORNECIMENTO</v>
      </c>
      <c r="C16665" s="519" t="s">
        <v>16838</v>
      </c>
      <c r="I16665" s="519" t="s">
        <v>5</v>
      </c>
      <c r="J16665" s="650">
        <v>10.199999999999999</v>
      </c>
    </row>
    <row r="16666" spans="1:10">
      <c r="A16666" s="519" t="s">
        <v>16839</v>
      </c>
      <c r="B16666" s="519" t="str">
        <f t="shared" si="260"/>
        <v>UNIAO SOLDAVEL,COM DIAMETRO DE 25MM.FORNECIMENTO</v>
      </c>
      <c r="C16666" s="519" t="s">
        <v>16838</v>
      </c>
      <c r="I16666" s="519" t="s">
        <v>5</v>
      </c>
      <c r="J16666" s="650">
        <v>10.199999999999999</v>
      </c>
    </row>
    <row r="16667" spans="1:10">
      <c r="A16667" s="519" t="s">
        <v>16840</v>
      </c>
      <c r="B16667" s="519" t="str">
        <f t="shared" si="260"/>
        <v>UNIAO SOLDAVEL,COM DIAMETRO DE 32MM.FORNECIMENTO</v>
      </c>
      <c r="C16667" s="519" t="s">
        <v>16841</v>
      </c>
      <c r="I16667" s="519" t="s">
        <v>5</v>
      </c>
      <c r="J16667" s="650">
        <v>17.809999999999999</v>
      </c>
    </row>
    <row r="16668" spans="1:10">
      <c r="A16668" s="519" t="s">
        <v>16842</v>
      </c>
      <c r="B16668" s="519" t="str">
        <f t="shared" si="260"/>
        <v>UNIAO SOLDAVEL,COM DIAMETRO DE 32MM.FORNECIMENTO</v>
      </c>
      <c r="C16668" s="519" t="s">
        <v>16841</v>
      </c>
      <c r="I16668" s="519" t="s">
        <v>5</v>
      </c>
      <c r="J16668" s="650">
        <v>17.809999999999999</v>
      </c>
    </row>
    <row r="16669" spans="1:10">
      <c r="A16669" s="519" t="s">
        <v>16843</v>
      </c>
      <c r="B16669" s="519" t="str">
        <f t="shared" si="260"/>
        <v>UNIAO SOLDAVEL,COM DIAMETRO DE 40MM.FORNECIMENTO</v>
      </c>
      <c r="C16669" s="519" t="s">
        <v>16844</v>
      </c>
      <c r="I16669" s="519" t="s">
        <v>5</v>
      </c>
      <c r="J16669" s="650">
        <v>33.479999999999997</v>
      </c>
    </row>
    <row r="16670" spans="1:10">
      <c r="A16670" s="519" t="s">
        <v>16845</v>
      </c>
      <c r="B16670" s="519" t="str">
        <f t="shared" si="260"/>
        <v>UNIAO SOLDAVEL,COM DIAMETRO DE 40MM.FORNECIMENTO</v>
      </c>
      <c r="C16670" s="519" t="s">
        <v>16844</v>
      </c>
      <c r="I16670" s="519" t="s">
        <v>5</v>
      </c>
      <c r="J16670" s="650">
        <v>33.479999999999997</v>
      </c>
    </row>
    <row r="16671" spans="1:10">
      <c r="A16671" s="519" t="s">
        <v>16846</v>
      </c>
      <c r="B16671" s="519" t="str">
        <f t="shared" si="260"/>
        <v>UNIAO SOLDAVEL,COM DIAMETRO DE 50MM.FORNECIMENTO</v>
      </c>
      <c r="C16671" s="519" t="s">
        <v>16847</v>
      </c>
      <c r="I16671" s="519" t="s">
        <v>5</v>
      </c>
      <c r="J16671" s="650">
        <v>35.26</v>
      </c>
    </row>
    <row r="16672" spans="1:10">
      <c r="A16672" s="519" t="s">
        <v>16848</v>
      </c>
      <c r="B16672" s="519" t="str">
        <f t="shared" si="260"/>
        <v>UNIAO SOLDAVEL,COM DIAMETRO DE 50MM.FORNECIMENTO</v>
      </c>
      <c r="C16672" s="519" t="s">
        <v>16847</v>
      </c>
      <c r="I16672" s="519" t="s">
        <v>5</v>
      </c>
      <c r="J16672" s="650">
        <v>35.26</v>
      </c>
    </row>
    <row r="16673" spans="1:10">
      <c r="A16673" s="519" t="s">
        <v>16849</v>
      </c>
      <c r="B16673" s="519" t="str">
        <f t="shared" si="260"/>
        <v>UNIAO SOLDAVEL,COM DIAMETRO DE 60MM.FORNECIMENTO</v>
      </c>
      <c r="C16673" s="519" t="s">
        <v>16850</v>
      </c>
      <c r="I16673" s="519" t="s">
        <v>5</v>
      </c>
      <c r="J16673" s="650">
        <v>87.34</v>
      </c>
    </row>
    <row r="16674" spans="1:10">
      <c r="A16674" s="519" t="s">
        <v>16851</v>
      </c>
      <c r="B16674" s="519" t="str">
        <f t="shared" si="260"/>
        <v>UNIAO SOLDAVEL,COM DIAMETRO DE 60MM.FORNECIMENTO</v>
      </c>
      <c r="C16674" s="519" t="s">
        <v>16850</v>
      </c>
      <c r="I16674" s="519" t="s">
        <v>5</v>
      </c>
      <c r="J16674" s="650">
        <v>87.34</v>
      </c>
    </row>
    <row r="16675" spans="1:10">
      <c r="A16675" s="519" t="s">
        <v>16852</v>
      </c>
      <c r="B16675" s="519" t="str">
        <f t="shared" si="260"/>
        <v>UNIAO SOLDAVEL,COM DIAMETRO DE 75MM.FORNECIMENTO</v>
      </c>
      <c r="C16675" s="519" t="s">
        <v>16853</v>
      </c>
      <c r="I16675" s="519" t="s">
        <v>5</v>
      </c>
      <c r="J16675" s="650">
        <v>130.27000000000001</v>
      </c>
    </row>
    <row r="16676" spans="1:10">
      <c r="A16676" s="519" t="s">
        <v>16854</v>
      </c>
      <c r="B16676" s="519" t="str">
        <f t="shared" si="260"/>
        <v>UNIAO SOLDAVEL,COM DIAMETRO DE 75MM.FORNECIMENTO</v>
      </c>
      <c r="C16676" s="519" t="s">
        <v>16853</v>
      </c>
      <c r="I16676" s="519" t="s">
        <v>5</v>
      </c>
      <c r="J16676" s="650">
        <v>130.27000000000001</v>
      </c>
    </row>
    <row r="16677" spans="1:10">
      <c r="A16677" s="519" t="s">
        <v>16855</v>
      </c>
      <c r="B16677" s="519" t="str">
        <f t="shared" si="260"/>
        <v>UNIAO SOLDAVEL,COM DIAMETRO DE 85MM.FORNECIMENTO</v>
      </c>
      <c r="C16677" s="519" t="s">
        <v>16856</v>
      </c>
      <c r="I16677" s="519" t="s">
        <v>5</v>
      </c>
      <c r="J16677" s="650">
        <v>231.42</v>
      </c>
    </row>
    <row r="16678" spans="1:10">
      <c r="A16678" s="519" t="s">
        <v>16857</v>
      </c>
      <c r="B16678" s="519" t="str">
        <f t="shared" si="260"/>
        <v>UNIAO SOLDAVEL,COM DIAMETRO DE 85MM.FORNECIMENTO</v>
      </c>
      <c r="C16678" s="519" t="s">
        <v>16856</v>
      </c>
      <c r="I16678" s="519" t="s">
        <v>5</v>
      </c>
      <c r="J16678" s="650">
        <v>231.42</v>
      </c>
    </row>
    <row r="16679" spans="1:10">
      <c r="A16679" s="519" t="s">
        <v>16858</v>
      </c>
      <c r="B16679" s="519" t="str">
        <f t="shared" si="260"/>
        <v>UNIAO SOLDAVEL,COM DIAMETRO DE 110MM.FORNECIMENTO</v>
      </c>
      <c r="C16679" s="519" t="s">
        <v>16859</v>
      </c>
      <c r="I16679" s="519" t="s">
        <v>5</v>
      </c>
      <c r="J16679" s="650">
        <v>461.46</v>
      </c>
    </row>
    <row r="16680" spans="1:10">
      <c r="A16680" s="519" t="s">
        <v>16860</v>
      </c>
      <c r="B16680" s="519" t="str">
        <f t="shared" si="260"/>
        <v>UNIAO SOLDAVEL,COM DIAMETRO DE 110MM.FORNECIMENTO</v>
      </c>
      <c r="C16680" s="519" t="s">
        <v>16859</v>
      </c>
      <c r="I16680" s="519" t="s">
        <v>5</v>
      </c>
      <c r="J16680" s="650">
        <v>461.46</v>
      </c>
    </row>
    <row r="16681" spans="1:10">
      <c r="A16681" s="519" t="s">
        <v>16861</v>
      </c>
      <c r="B16681" s="519" t="str">
        <f t="shared" si="260"/>
        <v>JOELHO 90º SOLDAVEL E COM ROSCA,COM DIAMETRO DE 20MMX1/2".FORNECIMENTO</v>
      </c>
      <c r="C16681" s="519" t="s">
        <v>44757</v>
      </c>
      <c r="D16681" s="519" t="s">
        <v>37739</v>
      </c>
      <c r="I16681" s="519" t="s">
        <v>5</v>
      </c>
      <c r="J16681" s="650">
        <v>2.23</v>
      </c>
    </row>
    <row r="16682" spans="1:10">
      <c r="A16682" s="519" t="s">
        <v>16862</v>
      </c>
      <c r="B16682" s="519" t="str">
        <f t="shared" si="260"/>
        <v>JOELHO 90º SOLDAVEL E COM ROSCA,COM DIAMETRO DE 20MMX1/2".FORNECIMENTO</v>
      </c>
      <c r="C16682" s="519" t="s">
        <v>44757</v>
      </c>
      <c r="D16682" s="519" t="s">
        <v>37739</v>
      </c>
      <c r="I16682" s="519" t="s">
        <v>5</v>
      </c>
      <c r="J16682" s="650">
        <v>2.23</v>
      </c>
    </row>
    <row r="16683" spans="1:10">
      <c r="A16683" s="519" t="s">
        <v>16863</v>
      </c>
      <c r="B16683" s="519" t="str">
        <f t="shared" si="260"/>
        <v>JOELHO 90º SOLDAVEL E COM ROSCA,COM DIAMETRO DE 25MMX1/2".FORNECIMENTO</v>
      </c>
      <c r="C16683" s="519" t="s">
        <v>44758</v>
      </c>
      <c r="D16683" s="519" t="s">
        <v>37739</v>
      </c>
      <c r="I16683" s="519" t="s">
        <v>5</v>
      </c>
      <c r="J16683" s="650">
        <v>2.52</v>
      </c>
    </row>
    <row r="16684" spans="1:10">
      <c r="A16684" s="519" t="s">
        <v>16864</v>
      </c>
      <c r="B16684" s="519" t="str">
        <f t="shared" si="260"/>
        <v>JOELHO 90º SOLDAVEL E COM ROSCA,COM DIAMETRO DE 25MMX1/2".FORNECIMENTO</v>
      </c>
      <c r="C16684" s="519" t="s">
        <v>44758</v>
      </c>
      <c r="D16684" s="519" t="s">
        <v>37739</v>
      </c>
      <c r="I16684" s="519" t="s">
        <v>5</v>
      </c>
      <c r="J16684" s="650">
        <v>2.52</v>
      </c>
    </row>
    <row r="16685" spans="1:10">
      <c r="A16685" s="519" t="s">
        <v>16865</v>
      </c>
      <c r="B16685" s="519" t="str">
        <f t="shared" si="260"/>
        <v>JOELHO 90º SOLDAVEL E COM ROSCA,COM DIAMETRO DE 25MMX3/4".FORNECIMENTO</v>
      </c>
      <c r="C16685" s="519" t="s">
        <v>44759</v>
      </c>
      <c r="D16685" s="519" t="s">
        <v>37739</v>
      </c>
      <c r="I16685" s="519" t="s">
        <v>5</v>
      </c>
      <c r="J16685" s="650">
        <v>3.75</v>
      </c>
    </row>
    <row r="16686" spans="1:10">
      <c r="A16686" s="519" t="s">
        <v>16866</v>
      </c>
      <c r="B16686" s="519" t="str">
        <f t="shared" si="260"/>
        <v>JOELHO 90º SOLDAVEL E COM ROSCA,COM DIAMETRO DE 25MMX3/4".FORNECIMENTO</v>
      </c>
      <c r="C16686" s="519" t="s">
        <v>44759</v>
      </c>
      <c r="D16686" s="519" t="s">
        <v>37739</v>
      </c>
      <c r="I16686" s="519" t="s">
        <v>5</v>
      </c>
      <c r="J16686" s="650">
        <v>3.75</v>
      </c>
    </row>
    <row r="16687" spans="1:10">
      <c r="A16687" s="519" t="s">
        <v>16867</v>
      </c>
      <c r="B16687" s="519" t="str">
        <f t="shared" si="260"/>
        <v>JOELHO 90º SOLDAVEL E COM ROSCA,COM DIAMETRO DE 32MMX3/4".FORNECIMENTO</v>
      </c>
      <c r="C16687" s="519" t="s">
        <v>44760</v>
      </c>
      <c r="D16687" s="519" t="s">
        <v>37739</v>
      </c>
      <c r="I16687" s="519" t="s">
        <v>5</v>
      </c>
      <c r="J16687" s="650">
        <v>9.2100000000000009</v>
      </c>
    </row>
    <row r="16688" spans="1:10">
      <c r="A16688" s="519" t="s">
        <v>16868</v>
      </c>
      <c r="B16688" s="519" t="str">
        <f t="shared" si="260"/>
        <v>JOELHO 90º SOLDAVEL E COM ROSCA,COM DIAMETRO DE 32MMX3/4".FORNECIMENTO</v>
      </c>
      <c r="C16688" s="519" t="s">
        <v>44760</v>
      </c>
      <c r="D16688" s="519" t="s">
        <v>37739</v>
      </c>
      <c r="I16688" s="519" t="s">
        <v>5</v>
      </c>
      <c r="J16688" s="650">
        <v>9.2100000000000009</v>
      </c>
    </row>
    <row r="16689" spans="1:10">
      <c r="A16689" s="519" t="s">
        <v>16869</v>
      </c>
      <c r="B16689" s="519" t="str">
        <f t="shared" si="260"/>
        <v>LUVA SOLDAVEL E COM ROSCA,COM DIAMETRO DE 20MMX1/2".FORNECIMENTO</v>
      </c>
      <c r="C16689" s="519" t="s">
        <v>44761</v>
      </c>
      <c r="D16689" s="519" t="s">
        <v>33759</v>
      </c>
      <c r="I16689" s="519" t="s">
        <v>5</v>
      </c>
      <c r="J16689" s="650">
        <v>1.53</v>
      </c>
    </row>
    <row r="16690" spans="1:10">
      <c r="A16690" s="519" t="s">
        <v>16870</v>
      </c>
      <c r="B16690" s="519" t="str">
        <f t="shared" si="260"/>
        <v>LUVA SOLDAVEL E COM ROSCA,COM DIAMETRO DE 20MMX1/2".FORNECIMENTO</v>
      </c>
      <c r="C16690" s="519" t="s">
        <v>44761</v>
      </c>
      <c r="D16690" s="519" t="s">
        <v>33759</v>
      </c>
      <c r="I16690" s="519" t="s">
        <v>5</v>
      </c>
      <c r="J16690" s="650">
        <v>1.53</v>
      </c>
    </row>
    <row r="16691" spans="1:10">
      <c r="A16691" s="519" t="s">
        <v>16871</v>
      </c>
      <c r="B16691" s="519" t="str">
        <f t="shared" si="260"/>
        <v>LUVA SOLDAVEL E COM ROSCA,COM DIAMETRO DE 25MMX1/2".FORNECIMENTO</v>
      </c>
      <c r="C16691" s="519" t="s">
        <v>44762</v>
      </c>
      <c r="D16691" s="519" t="s">
        <v>33759</v>
      </c>
      <c r="I16691" s="519" t="s">
        <v>5</v>
      </c>
      <c r="J16691" s="650">
        <v>2.48</v>
      </c>
    </row>
    <row r="16692" spans="1:10">
      <c r="A16692" s="519" t="s">
        <v>16872</v>
      </c>
      <c r="B16692" s="519" t="str">
        <f t="shared" si="260"/>
        <v>LUVA SOLDAVEL E COM ROSCA,COM DIAMETRO DE 25MMX1/2".FORNECIMENTO</v>
      </c>
      <c r="C16692" s="519" t="s">
        <v>44762</v>
      </c>
      <c r="D16692" s="519" t="s">
        <v>33759</v>
      </c>
      <c r="I16692" s="519" t="s">
        <v>5</v>
      </c>
      <c r="J16692" s="650">
        <v>2.48</v>
      </c>
    </row>
    <row r="16693" spans="1:10">
      <c r="A16693" s="519" t="s">
        <v>16873</v>
      </c>
      <c r="B16693" s="519" t="str">
        <f t="shared" si="260"/>
        <v>LUVA SOLDAVEL E COM ROSCA,COM DIAMETRO DE 25MMX3/4".FORNECIMENTO</v>
      </c>
      <c r="C16693" s="519" t="s">
        <v>44763</v>
      </c>
      <c r="D16693" s="519" t="s">
        <v>33759</v>
      </c>
      <c r="I16693" s="519" t="s">
        <v>5</v>
      </c>
      <c r="J16693" s="650">
        <v>1.83</v>
      </c>
    </row>
    <row r="16694" spans="1:10">
      <c r="A16694" s="519" t="s">
        <v>16874</v>
      </c>
      <c r="B16694" s="519" t="str">
        <f t="shared" si="260"/>
        <v>LUVA SOLDAVEL E COM ROSCA,COM DIAMETRO DE 25MMX3/4".FORNECIMENTO</v>
      </c>
      <c r="C16694" s="519" t="s">
        <v>44763</v>
      </c>
      <c r="D16694" s="519" t="s">
        <v>33759</v>
      </c>
      <c r="I16694" s="519" t="s">
        <v>5</v>
      </c>
      <c r="J16694" s="650">
        <v>1.83</v>
      </c>
    </row>
    <row r="16695" spans="1:10">
      <c r="A16695" s="519" t="s">
        <v>16875</v>
      </c>
      <c r="B16695" s="519" t="str">
        <f t="shared" si="260"/>
        <v>LUVA SOLDAVEL E COM ROSCA,COM DIAMETRO DE 32MMX1".FORNECIMENTO</v>
      </c>
      <c r="C16695" s="519" t="s">
        <v>44764</v>
      </c>
      <c r="D16695" s="519" t="s">
        <v>33272</v>
      </c>
      <c r="I16695" s="519" t="s">
        <v>5</v>
      </c>
      <c r="J16695" s="650">
        <v>5.97</v>
      </c>
    </row>
    <row r="16696" spans="1:10">
      <c r="A16696" s="519" t="s">
        <v>16876</v>
      </c>
      <c r="B16696" s="519" t="str">
        <f t="shared" si="260"/>
        <v>LUVA SOLDAVEL E COM ROSCA,COM DIAMETRO DE 32MMX1".FORNECIMENTO</v>
      </c>
      <c r="C16696" s="519" t="s">
        <v>44764</v>
      </c>
      <c r="D16696" s="519" t="s">
        <v>33272</v>
      </c>
      <c r="I16696" s="519" t="s">
        <v>5</v>
      </c>
      <c r="J16696" s="650">
        <v>5.97</v>
      </c>
    </row>
    <row r="16697" spans="1:10">
      <c r="A16697" s="519" t="s">
        <v>16877</v>
      </c>
      <c r="B16697" s="519" t="str">
        <f t="shared" si="260"/>
        <v>LUVA SOLDAVEL E COM ROSCA,COM DIAMETRO DE 40MMX1.1/4".FORNECIMENTO</v>
      </c>
      <c r="C16697" s="519" t="s">
        <v>44765</v>
      </c>
      <c r="D16697" s="519" t="s">
        <v>37694</v>
      </c>
      <c r="I16697" s="519" t="s">
        <v>5</v>
      </c>
      <c r="J16697" s="650">
        <v>13.12</v>
      </c>
    </row>
    <row r="16698" spans="1:10">
      <c r="A16698" s="519" t="s">
        <v>16878</v>
      </c>
      <c r="B16698" s="519" t="str">
        <f t="shared" si="260"/>
        <v>LUVA SOLDAVEL E COM ROSCA,COM DIAMETRO DE 40MMX1.1/4".FORNECIMENTO</v>
      </c>
      <c r="C16698" s="519" t="s">
        <v>44765</v>
      </c>
      <c r="D16698" s="519" t="s">
        <v>37694</v>
      </c>
      <c r="I16698" s="519" t="s">
        <v>5</v>
      </c>
      <c r="J16698" s="650">
        <v>13.12</v>
      </c>
    </row>
    <row r="16699" spans="1:10">
      <c r="A16699" s="519" t="s">
        <v>16879</v>
      </c>
      <c r="B16699" s="519" t="str">
        <f t="shared" si="260"/>
        <v>LUVA SOLDAVEL E COM ROSCA,COM DIAMETRO DE 50MMX1.1/2".FORNECIMENTO</v>
      </c>
      <c r="C16699" s="519" t="s">
        <v>44766</v>
      </c>
      <c r="D16699" s="519" t="s">
        <v>37694</v>
      </c>
      <c r="I16699" s="519" t="s">
        <v>5</v>
      </c>
      <c r="J16699" s="650">
        <v>24.85</v>
      </c>
    </row>
    <row r="16700" spans="1:10">
      <c r="A16700" s="519" t="s">
        <v>16880</v>
      </c>
      <c r="B16700" s="519" t="str">
        <f t="shared" si="260"/>
        <v>LUVA SOLDAVEL E COM ROSCA,COM DIAMETRO DE 50MMX1.1/2".FORNECIMENTO</v>
      </c>
      <c r="C16700" s="519" t="s">
        <v>44766</v>
      </c>
      <c r="D16700" s="519" t="s">
        <v>37694</v>
      </c>
      <c r="I16700" s="519" t="s">
        <v>5</v>
      </c>
      <c r="J16700" s="650">
        <v>24.85</v>
      </c>
    </row>
    <row r="16701" spans="1:10">
      <c r="A16701" s="519" t="s">
        <v>16881</v>
      </c>
      <c r="B16701" s="519" t="str">
        <f t="shared" si="260"/>
        <v>TE 90º SOLDAVEL E COM ROSCA NA BOLSA CENTRAL,COM DIAMETRO DE 20MMX20MMX1/2".FORNECIMENTO</v>
      </c>
      <c r="C16701" s="519" t="s">
        <v>44767</v>
      </c>
      <c r="D16701" s="519" t="s">
        <v>44768</v>
      </c>
      <c r="I16701" s="519" t="s">
        <v>5</v>
      </c>
      <c r="J16701" s="650">
        <v>3.34</v>
      </c>
    </row>
    <row r="16702" spans="1:10">
      <c r="A16702" s="519" t="s">
        <v>16882</v>
      </c>
      <c r="B16702" s="519" t="str">
        <f t="shared" si="260"/>
        <v>TE 90º SOLDAVEL E COM ROSCA NA BOLSA CENTRAL,COM DIAMETRO DE 20MMX20MMX1/2".FORNECIMENTO</v>
      </c>
      <c r="C16702" s="519" t="s">
        <v>44767</v>
      </c>
      <c r="D16702" s="519" t="s">
        <v>44768</v>
      </c>
      <c r="I16702" s="519" t="s">
        <v>5</v>
      </c>
      <c r="J16702" s="650">
        <v>3.34</v>
      </c>
    </row>
    <row r="16703" spans="1:10">
      <c r="A16703" s="519" t="s">
        <v>16883</v>
      </c>
      <c r="B16703" s="519" t="str">
        <f t="shared" si="260"/>
        <v>TE 90º SOLDAVEL E COM ROSCA NA BOLSA CENTRAL,COM DIAMETRO DE 25MMX25MMX1/2".FORNECIMENTO</v>
      </c>
      <c r="C16703" s="519" t="s">
        <v>44767</v>
      </c>
      <c r="D16703" s="519" t="s">
        <v>44769</v>
      </c>
      <c r="I16703" s="519" t="s">
        <v>5</v>
      </c>
      <c r="J16703" s="650">
        <v>7.86</v>
      </c>
    </row>
    <row r="16704" spans="1:10">
      <c r="A16704" s="519" t="s">
        <v>16884</v>
      </c>
      <c r="B16704" s="519" t="str">
        <f t="shared" si="260"/>
        <v>TE 90º SOLDAVEL E COM ROSCA NA BOLSA CENTRAL,COM DIAMETRO DE 25MMX25MMX1/2".FORNECIMENTO</v>
      </c>
      <c r="C16704" s="519" t="s">
        <v>44767</v>
      </c>
      <c r="D16704" s="519" t="s">
        <v>44769</v>
      </c>
      <c r="I16704" s="519" t="s">
        <v>5</v>
      </c>
      <c r="J16704" s="650">
        <v>7.86</v>
      </c>
    </row>
    <row r="16705" spans="1:10">
      <c r="A16705" s="519" t="s">
        <v>16885</v>
      </c>
      <c r="B16705" s="519" t="str">
        <f t="shared" si="260"/>
        <v>TE 90º SOLDAVEL E COM ROSCA NA BOLSA CENTRAL,COM DIAMETRO DE 25MMX25MMX3/4".FORNECIMENTO</v>
      </c>
      <c r="C16705" s="519" t="s">
        <v>44767</v>
      </c>
      <c r="D16705" s="519" t="s">
        <v>44770</v>
      </c>
      <c r="I16705" s="519" t="s">
        <v>5</v>
      </c>
      <c r="J16705" s="650">
        <v>5.43</v>
      </c>
    </row>
    <row r="16706" spans="1:10">
      <c r="A16706" s="519" t="s">
        <v>16886</v>
      </c>
      <c r="B16706" s="519" t="str">
        <f t="shared" si="260"/>
        <v>TE 90º SOLDAVEL E COM ROSCA NA BOLSA CENTRAL,COM DIAMETRO DE 25MMX25MMX3/4".FORNECIMENTO</v>
      </c>
      <c r="C16706" s="519" t="s">
        <v>44767</v>
      </c>
      <c r="D16706" s="519" t="s">
        <v>44770</v>
      </c>
      <c r="I16706" s="519" t="s">
        <v>5</v>
      </c>
      <c r="J16706" s="650">
        <v>5.43</v>
      </c>
    </row>
    <row r="16707" spans="1:10">
      <c r="A16707" s="519" t="s">
        <v>16887</v>
      </c>
      <c r="B16707" s="519" t="str">
        <f t="shared" si="260"/>
        <v>TE 90º SOLDAVEL E COM ROSCA NA BOLSA CENTRAL,COM DIAMETRO DE 32MMX32MMX3/4".FORNECIMENTO</v>
      </c>
      <c r="C16707" s="519" t="s">
        <v>44767</v>
      </c>
      <c r="D16707" s="519" t="s">
        <v>44771</v>
      </c>
      <c r="I16707" s="519" t="s">
        <v>5</v>
      </c>
      <c r="J16707" s="650">
        <v>9.02</v>
      </c>
    </row>
    <row r="16708" spans="1:10">
      <c r="A16708" s="519" t="s">
        <v>16888</v>
      </c>
      <c r="B16708" s="519" t="str">
        <f t="shared" si="260"/>
        <v>TE 90º SOLDAVEL E COM ROSCA NA BOLSA CENTRAL,COM DIAMETRO DE 32MMX32MMX3/4".FORNECIMENTO</v>
      </c>
      <c r="C16708" s="519" t="s">
        <v>44767</v>
      </c>
      <c r="D16708" s="519" t="s">
        <v>44771</v>
      </c>
      <c r="I16708" s="519" t="s">
        <v>5</v>
      </c>
      <c r="J16708" s="650">
        <v>9.02</v>
      </c>
    </row>
    <row r="16709" spans="1:10">
      <c r="A16709" s="519" t="s">
        <v>16889</v>
      </c>
      <c r="B16709" s="519" t="str">
        <f t="shared" si="260"/>
        <v>JOELHO 90º SOLDAVEL E COM BUCHA DE LATAO,COM DIAMETRO DE 20MMX1/2".FORNECIMENTO</v>
      </c>
      <c r="C16709" s="519" t="s">
        <v>44772</v>
      </c>
      <c r="D16709" s="519" t="s">
        <v>44773</v>
      </c>
      <c r="I16709" s="519" t="s">
        <v>5</v>
      </c>
      <c r="J16709" s="650">
        <v>8.65</v>
      </c>
    </row>
    <row r="16710" spans="1:10">
      <c r="A16710" s="519" t="s">
        <v>16890</v>
      </c>
      <c r="B16710" s="519" t="str">
        <f t="shared" si="260"/>
        <v>JOELHO 90º SOLDAVEL E COM BUCHA DE LATAO,COM DIAMETRO DE 20MMX1/2".FORNECIMENTO</v>
      </c>
      <c r="C16710" s="519" t="s">
        <v>44772</v>
      </c>
      <c r="D16710" s="519" t="s">
        <v>44773</v>
      </c>
      <c r="I16710" s="519" t="s">
        <v>5</v>
      </c>
      <c r="J16710" s="650">
        <v>8.65</v>
      </c>
    </row>
    <row r="16711" spans="1:10">
      <c r="A16711" s="519" t="s">
        <v>16891</v>
      </c>
      <c r="B16711" s="519" t="str">
        <f t="shared" si="260"/>
        <v>JOELHO 90º SOLDAVEL E COM BUCHA DE LATAO,COM DIAMETRO DE 25MMX1/2".FORNECIMENTO</v>
      </c>
      <c r="C16711" s="519" t="s">
        <v>44774</v>
      </c>
      <c r="D16711" s="519" t="s">
        <v>44773</v>
      </c>
      <c r="I16711" s="519" t="s">
        <v>5</v>
      </c>
      <c r="J16711" s="650">
        <v>7.23</v>
      </c>
    </row>
    <row r="16712" spans="1:10">
      <c r="A16712" s="519" t="s">
        <v>16892</v>
      </c>
      <c r="B16712" s="519" t="str">
        <f t="shared" ref="B16712:B16775" si="261">C16712&amp;D16712&amp;E16712&amp;F16712&amp;G16712&amp;H16712</f>
        <v>JOELHO 90º SOLDAVEL E COM BUCHA DE LATAO,COM DIAMETRO DE 25MMX1/2".FORNECIMENTO</v>
      </c>
      <c r="C16712" s="519" t="s">
        <v>44774</v>
      </c>
      <c r="D16712" s="519" t="s">
        <v>44773</v>
      </c>
      <c r="I16712" s="519" t="s">
        <v>5</v>
      </c>
      <c r="J16712" s="650">
        <v>7.23</v>
      </c>
    </row>
    <row r="16713" spans="1:10">
      <c r="A16713" s="519" t="s">
        <v>16893</v>
      </c>
      <c r="B16713" s="519" t="str">
        <f t="shared" si="261"/>
        <v>JOELHO 90º SOLDAVEL E COM BUCHA DE LATAO,COM DIAMETRO DE 25MMX3/4".FORNECIMENTO</v>
      </c>
      <c r="C16713" s="519" t="s">
        <v>44774</v>
      </c>
      <c r="D16713" s="519" t="s">
        <v>44775</v>
      </c>
      <c r="I16713" s="519" t="s">
        <v>5</v>
      </c>
      <c r="J16713" s="650">
        <v>11.7</v>
      </c>
    </row>
    <row r="16714" spans="1:10">
      <c r="A16714" s="519" t="s">
        <v>16894</v>
      </c>
      <c r="B16714" s="519" t="str">
        <f t="shared" si="261"/>
        <v>JOELHO 90º SOLDAVEL E COM BUCHA DE LATAO,COM DIAMETRO DE 25MMX3/4".FORNECIMENTO</v>
      </c>
      <c r="C16714" s="519" t="s">
        <v>44774</v>
      </c>
      <c r="D16714" s="519" t="s">
        <v>44775</v>
      </c>
      <c r="I16714" s="519" t="s">
        <v>5</v>
      </c>
      <c r="J16714" s="650">
        <v>11.7</v>
      </c>
    </row>
    <row r="16715" spans="1:10">
      <c r="A16715" s="519" t="s">
        <v>16895</v>
      </c>
      <c r="B16715" s="519" t="str">
        <f t="shared" si="261"/>
        <v>JOELHO 90º SOLDAVEL E COM BUCHA DE LATAO,COM DIAMETRO DE 32MMX3/4".FORNECIMENTO</v>
      </c>
      <c r="C16715" s="519" t="s">
        <v>44776</v>
      </c>
      <c r="D16715" s="519" t="s">
        <v>44775</v>
      </c>
      <c r="I16715" s="519" t="s">
        <v>5</v>
      </c>
      <c r="J16715" s="650">
        <v>10.87</v>
      </c>
    </row>
    <row r="16716" spans="1:10">
      <c r="A16716" s="519" t="s">
        <v>16896</v>
      </c>
      <c r="B16716" s="519" t="str">
        <f t="shared" si="261"/>
        <v>JOELHO 90º SOLDAVEL E COM BUCHA DE LATAO,COM DIAMETRO DE 32MMX3/4".FORNECIMENTO</v>
      </c>
      <c r="C16716" s="519" t="s">
        <v>44776</v>
      </c>
      <c r="D16716" s="519" t="s">
        <v>44775</v>
      </c>
      <c r="I16716" s="519" t="s">
        <v>5</v>
      </c>
      <c r="J16716" s="650">
        <v>10.87</v>
      </c>
    </row>
    <row r="16717" spans="1:10">
      <c r="A16717" s="519" t="s">
        <v>16897</v>
      </c>
      <c r="B16717" s="519" t="str">
        <f t="shared" si="261"/>
        <v>LUVA SOLDAVEL E COM BUCHA DE LATAO,COM DIAMETRO DE 20MMX1/2".FORNECIMENTO</v>
      </c>
      <c r="C16717" s="519" t="s">
        <v>44777</v>
      </c>
      <c r="D16717" s="519" t="s">
        <v>38297</v>
      </c>
      <c r="I16717" s="519" t="s">
        <v>5</v>
      </c>
      <c r="J16717" s="650">
        <v>5.76</v>
      </c>
    </row>
    <row r="16718" spans="1:10">
      <c r="A16718" s="519" t="s">
        <v>16898</v>
      </c>
      <c r="B16718" s="519" t="str">
        <f t="shared" si="261"/>
        <v>LUVA SOLDAVEL E COM BUCHA DE LATAO,COM DIAMETRO DE 20MMX1/2".FORNECIMENTO</v>
      </c>
      <c r="C16718" s="519" t="s">
        <v>44777</v>
      </c>
      <c r="D16718" s="519" t="s">
        <v>38297</v>
      </c>
      <c r="I16718" s="519" t="s">
        <v>5</v>
      </c>
      <c r="J16718" s="650">
        <v>5.76</v>
      </c>
    </row>
    <row r="16719" spans="1:10">
      <c r="A16719" s="519" t="s">
        <v>16899</v>
      </c>
      <c r="B16719" s="519" t="str">
        <f t="shared" si="261"/>
        <v>LUVA SOLDAVEL E COM BUCHA DE LATAO,COM DIAMETRO DE 25MMX1/2".FORNECIMENTO</v>
      </c>
      <c r="C16719" s="519" t="s">
        <v>44778</v>
      </c>
      <c r="D16719" s="519" t="s">
        <v>38297</v>
      </c>
      <c r="I16719" s="519" t="s">
        <v>5</v>
      </c>
      <c r="J16719" s="650">
        <v>6.12</v>
      </c>
    </row>
    <row r="16720" spans="1:10">
      <c r="A16720" s="519" t="s">
        <v>16900</v>
      </c>
      <c r="B16720" s="519" t="str">
        <f t="shared" si="261"/>
        <v>LUVA SOLDAVEL E COM BUCHA DE LATAO,COM DIAMETRO DE 25MMX1/2".FORNECIMENTO</v>
      </c>
      <c r="C16720" s="519" t="s">
        <v>44778</v>
      </c>
      <c r="D16720" s="519" t="s">
        <v>38297</v>
      </c>
      <c r="I16720" s="519" t="s">
        <v>5</v>
      </c>
      <c r="J16720" s="650">
        <v>6.12</v>
      </c>
    </row>
    <row r="16721" spans="1:10">
      <c r="A16721" s="519" t="s">
        <v>16901</v>
      </c>
      <c r="B16721" s="519" t="str">
        <f t="shared" si="261"/>
        <v>LUVA SOLDAVEL E COM BUCHA DE LATAO,COM DIAMETRO DE 25MMX3/4".FORNECIMENTO</v>
      </c>
      <c r="C16721" s="519" t="s">
        <v>44779</v>
      </c>
      <c r="D16721" s="519" t="s">
        <v>38297</v>
      </c>
      <c r="I16721" s="519" t="s">
        <v>5</v>
      </c>
      <c r="J16721" s="650">
        <v>7.98</v>
      </c>
    </row>
    <row r="16722" spans="1:10">
      <c r="A16722" s="519" t="s">
        <v>16902</v>
      </c>
      <c r="B16722" s="519" t="str">
        <f t="shared" si="261"/>
        <v>LUVA SOLDAVEL E COM BUCHA DE LATAO,COM DIAMETRO DE 25MMX3/4".FORNECIMENTO</v>
      </c>
      <c r="C16722" s="519" t="s">
        <v>44779</v>
      </c>
      <c r="D16722" s="519" t="s">
        <v>38297</v>
      </c>
      <c r="I16722" s="519" t="s">
        <v>5</v>
      </c>
      <c r="J16722" s="650">
        <v>7.98</v>
      </c>
    </row>
    <row r="16723" spans="1:10">
      <c r="A16723" s="519" t="s">
        <v>16903</v>
      </c>
      <c r="B16723" s="519" t="str">
        <f t="shared" si="261"/>
        <v>TE 90º SOLDAVEL E COM BUCHA DE LATAO NA BOLSA CENTRAL,COM DIAMETRO DE 20MMX20MMX1/2".FORNECIMENTO</v>
      </c>
      <c r="C16723" s="519" t="s">
        <v>44780</v>
      </c>
      <c r="D16723" s="519" t="s">
        <v>44781</v>
      </c>
      <c r="I16723" s="519" t="s">
        <v>5</v>
      </c>
      <c r="J16723" s="650">
        <v>8.76</v>
      </c>
    </row>
    <row r="16724" spans="1:10">
      <c r="A16724" s="519" t="s">
        <v>16904</v>
      </c>
      <c r="B16724" s="519" t="str">
        <f t="shared" si="261"/>
        <v>TE 90º SOLDAVEL E COM BUCHA DE LATAO NA BOLSA CENTRAL,COM DIAMETRO DE 20MMX20MMX1/2".FORNECIMENTO</v>
      </c>
      <c r="C16724" s="519" t="s">
        <v>44780</v>
      </c>
      <c r="D16724" s="519" t="s">
        <v>44781</v>
      </c>
      <c r="I16724" s="519" t="s">
        <v>5</v>
      </c>
      <c r="J16724" s="650">
        <v>8.76</v>
      </c>
    </row>
    <row r="16725" spans="1:10">
      <c r="A16725" s="519" t="s">
        <v>16905</v>
      </c>
      <c r="B16725" s="519" t="str">
        <f t="shared" si="261"/>
        <v>TE 90º SOLDAVEL E COM BUCHA DE LATAO NA BOLSA CENTRAL,COM DIAMETRO DE 25MMX25MMX1/2".FORNECIMENTO</v>
      </c>
      <c r="C16725" s="519" t="s">
        <v>44780</v>
      </c>
      <c r="D16725" s="519" t="s">
        <v>44782</v>
      </c>
      <c r="I16725" s="519" t="s">
        <v>5</v>
      </c>
      <c r="J16725" s="650">
        <v>10.199999999999999</v>
      </c>
    </row>
    <row r="16726" spans="1:10">
      <c r="A16726" s="519" t="s">
        <v>16906</v>
      </c>
      <c r="B16726" s="519" t="str">
        <f t="shared" si="261"/>
        <v>TE 90º SOLDAVEL E COM BUCHA DE LATAO NA BOLSA CENTRAL,COM DIAMETRO DE 25MMX25MMX1/2".FORNECIMENTO</v>
      </c>
      <c r="C16726" s="519" t="s">
        <v>44780</v>
      </c>
      <c r="D16726" s="519" t="s">
        <v>44782</v>
      </c>
      <c r="I16726" s="519" t="s">
        <v>5</v>
      </c>
      <c r="J16726" s="650">
        <v>10.199999999999999</v>
      </c>
    </row>
    <row r="16727" spans="1:10">
      <c r="A16727" s="519" t="s">
        <v>16907</v>
      </c>
      <c r="B16727" s="519" t="str">
        <f t="shared" si="261"/>
        <v>TE 90º SOLDAVEL E COM BUCHA DE LATAO NA BOLSA CENTRAL,COM DIAMETRO DE 25MMX25MMX3/4".FORNECIMENTO</v>
      </c>
      <c r="C16727" s="519" t="s">
        <v>44780</v>
      </c>
      <c r="D16727" s="519" t="s">
        <v>44783</v>
      </c>
      <c r="I16727" s="519" t="s">
        <v>5</v>
      </c>
      <c r="J16727" s="650">
        <v>11.33</v>
      </c>
    </row>
    <row r="16728" spans="1:10">
      <c r="A16728" s="519" t="s">
        <v>16908</v>
      </c>
      <c r="B16728" s="519" t="str">
        <f t="shared" si="261"/>
        <v>TE 90º SOLDAVEL E COM BUCHA DE LATAO NA BOLSA CENTRAL,COM DIAMETRO DE 25MMX25MMX3/4".FORNECIMENTO</v>
      </c>
      <c r="C16728" s="519" t="s">
        <v>44780</v>
      </c>
      <c r="D16728" s="519" t="s">
        <v>44783</v>
      </c>
      <c r="I16728" s="519" t="s">
        <v>5</v>
      </c>
      <c r="J16728" s="650">
        <v>11.33</v>
      </c>
    </row>
    <row r="16729" spans="1:10">
      <c r="A16729" s="519" t="s">
        <v>16909</v>
      </c>
      <c r="B16729" s="519" t="str">
        <f t="shared" si="261"/>
        <v>TE 90º SOLDAVEL E COM BUCHA DE LATAO NA BOLSA CENTRAL,COM DIAMETRO DE 32MMX32MMX3/4".FORNECIMENTO</v>
      </c>
      <c r="C16729" s="519" t="s">
        <v>44780</v>
      </c>
      <c r="D16729" s="519" t="s">
        <v>44784</v>
      </c>
      <c r="I16729" s="519" t="s">
        <v>5</v>
      </c>
      <c r="J16729" s="650">
        <v>19.5</v>
      </c>
    </row>
    <row r="16730" spans="1:10">
      <c r="A16730" s="519" t="s">
        <v>16910</v>
      </c>
      <c r="B16730" s="519" t="str">
        <f t="shared" si="261"/>
        <v>TE 90º SOLDAVEL E COM BUCHA DE LATAO NA BOLSA CENTRAL,COM DIAMETRO DE 32MMX32MMX3/4".FORNECIMENTO</v>
      </c>
      <c r="C16730" s="519" t="s">
        <v>44780</v>
      </c>
      <c r="D16730" s="519" t="s">
        <v>44784</v>
      </c>
      <c r="I16730" s="519" t="s">
        <v>5</v>
      </c>
      <c r="J16730" s="650">
        <v>19.5</v>
      </c>
    </row>
    <row r="16731" spans="1:10">
      <c r="A16731" s="519" t="s">
        <v>16911</v>
      </c>
      <c r="B16731" s="519" t="str">
        <f t="shared" si="261"/>
        <v>TUBO DE COBRE CLASSE E,COM DIAMETRO DE 15MM,EXCLUSIVE CONEXOES,EMENDAS,ABERTURA E FECHAMENTO DE RASGO E ISOLAMENTO.FORNECIMENTO E ASSENTAMENTO</v>
      </c>
      <c r="C16731" s="519" t="s">
        <v>44785</v>
      </c>
      <c r="D16731" s="519" t="s">
        <v>44786</v>
      </c>
      <c r="E16731" s="519" t="s">
        <v>43083</v>
      </c>
      <c r="I16731" s="519" t="s">
        <v>36</v>
      </c>
      <c r="J16731" s="650">
        <v>31.64</v>
      </c>
    </row>
    <row r="16732" spans="1:10">
      <c r="A16732" s="519" t="s">
        <v>16912</v>
      </c>
      <c r="B16732" s="519" t="str">
        <f t="shared" si="261"/>
        <v>TUBO DE COBRE CLASSE E,COM DIAMETRO DE 15MM,EXCLUSIVE CONEXOES,EMENDAS,ABERTURA E FECHAMENTO DE RASGO E ISOLAMENTO.FORNECIMENTO E ASSENTAMENTO</v>
      </c>
      <c r="C16732" s="519" t="s">
        <v>44785</v>
      </c>
      <c r="D16732" s="519" t="s">
        <v>44786</v>
      </c>
      <c r="E16732" s="519" t="s">
        <v>43083</v>
      </c>
      <c r="I16732" s="519" t="s">
        <v>36</v>
      </c>
      <c r="J16732" s="650">
        <v>30.88</v>
      </c>
    </row>
    <row r="16733" spans="1:10">
      <c r="A16733" s="519" t="s">
        <v>16913</v>
      </c>
      <c r="B16733" s="519" t="str">
        <f t="shared" si="261"/>
        <v>TUBO DE COBRE CLASSE E,COM DIAMETRO DE 22MM,EXCLUSIVE CONEXOES,EMENDAS,ABERTURA E FECHAMENTO DE RASGO E ISOLAMENTO.FORNECIMENTO E ASSENTAMENTO</v>
      </c>
      <c r="C16733" s="519" t="s">
        <v>44787</v>
      </c>
      <c r="D16733" s="519" t="s">
        <v>44786</v>
      </c>
      <c r="E16733" s="519" t="s">
        <v>43083</v>
      </c>
      <c r="I16733" s="519" t="s">
        <v>36</v>
      </c>
      <c r="J16733" s="650">
        <v>56</v>
      </c>
    </row>
    <row r="16734" spans="1:10">
      <c r="A16734" s="519" t="s">
        <v>16914</v>
      </c>
      <c r="B16734" s="519" t="str">
        <f t="shared" si="261"/>
        <v>TUBO DE COBRE CLASSE E,COM DIAMETRO DE 22MM,EXCLUSIVE CONEXOES,EMENDAS,ABERTURA E FECHAMENTO DE RASGO E ISOLAMENTO.FORNECIMENTO E ASSENTAMENTO</v>
      </c>
      <c r="C16734" s="519" t="s">
        <v>44787</v>
      </c>
      <c r="D16734" s="519" t="s">
        <v>44786</v>
      </c>
      <c r="E16734" s="519" t="s">
        <v>43083</v>
      </c>
      <c r="I16734" s="519" t="s">
        <v>36</v>
      </c>
      <c r="J16734" s="650">
        <v>55.16</v>
      </c>
    </row>
    <row r="16735" spans="1:10">
      <c r="A16735" s="519" t="s">
        <v>16915</v>
      </c>
      <c r="B16735" s="519" t="str">
        <f t="shared" si="261"/>
        <v>TUBO DE COBRE CLASSE E,COM DIAMETRO DE 28MM,EXCLUSIVE CONEXOES,EMENDAS,ABERTURA E FECHAMENTO DE RASGO E ISOLAMENTO.FORNECIMENTO E ASSENTAMENTO</v>
      </c>
      <c r="C16735" s="519" t="s">
        <v>44788</v>
      </c>
      <c r="D16735" s="519" t="s">
        <v>44786</v>
      </c>
      <c r="E16735" s="519" t="s">
        <v>43083</v>
      </c>
      <c r="I16735" s="519" t="s">
        <v>36</v>
      </c>
      <c r="J16735" s="650">
        <v>69.489999999999995</v>
      </c>
    </row>
    <row r="16736" spans="1:10">
      <c r="A16736" s="519" t="s">
        <v>16916</v>
      </c>
      <c r="B16736" s="519" t="str">
        <f t="shared" si="261"/>
        <v>TUBO DE COBRE CLASSE E,COM DIAMETRO DE 28MM,EXCLUSIVE CONEXOES,EMENDAS,ABERTURA E FECHAMENTO DE RASGO E ISOLAMENTO.FORNECIMENTO E ASSENTAMENTO</v>
      </c>
      <c r="C16736" s="519" t="s">
        <v>44788</v>
      </c>
      <c r="D16736" s="519" t="s">
        <v>44786</v>
      </c>
      <c r="E16736" s="519" t="s">
        <v>43083</v>
      </c>
      <c r="I16736" s="519" t="s">
        <v>36</v>
      </c>
      <c r="J16736" s="650">
        <v>68.599999999999994</v>
      </c>
    </row>
    <row r="16737" spans="1:10">
      <c r="A16737" s="519" t="s">
        <v>16917</v>
      </c>
      <c r="B16737" s="519" t="str">
        <f t="shared" si="261"/>
        <v>TUBO DE COBRE CLASSE E,COM DIAMETRO DE 35MM,EXCLUSIVE CONEXOES,EMENDAS,ABERTURA E FECHAMENTO DE RASGO E ISOLAMENTO.FORNECIMENTO E ASSENTAMENTO</v>
      </c>
      <c r="C16737" s="519" t="s">
        <v>44789</v>
      </c>
      <c r="D16737" s="519" t="s">
        <v>44786</v>
      </c>
      <c r="E16737" s="519" t="s">
        <v>43083</v>
      </c>
      <c r="I16737" s="519" t="s">
        <v>36</v>
      </c>
      <c r="J16737" s="650">
        <v>99.12</v>
      </c>
    </row>
    <row r="16738" spans="1:10">
      <c r="A16738" s="519" t="s">
        <v>16918</v>
      </c>
      <c r="B16738" s="519" t="str">
        <f t="shared" si="261"/>
        <v>TUBO DE COBRE CLASSE E,COM DIAMETRO DE 35MM,EXCLUSIVE CONEXOES,EMENDAS,ABERTURA E FECHAMENTO DE RASGO E ISOLAMENTO.FORNECIMENTO E ASSENTAMENTO</v>
      </c>
      <c r="C16738" s="519" t="s">
        <v>44789</v>
      </c>
      <c r="D16738" s="519" t="s">
        <v>44786</v>
      </c>
      <c r="E16738" s="519" t="s">
        <v>43083</v>
      </c>
      <c r="I16738" s="519" t="s">
        <v>36</v>
      </c>
      <c r="J16738" s="650">
        <v>98.17</v>
      </c>
    </row>
    <row r="16739" spans="1:10">
      <c r="A16739" s="519" t="s">
        <v>16919</v>
      </c>
      <c r="B16739" s="519" t="str">
        <f t="shared" si="261"/>
        <v>TUBO DE COBRE CLASSE E,COM DIAMETRO DE 42MM,EXCLUSIVE CONEXOES,EMENDAS,ABERTURA E FECHAMENTO DE RASGO E ISOLAMENTO.FORNECIMENTO E ASSENTAMENTO</v>
      </c>
      <c r="C16739" s="519" t="s">
        <v>44790</v>
      </c>
      <c r="D16739" s="519" t="s">
        <v>44786</v>
      </c>
      <c r="E16739" s="519" t="s">
        <v>43083</v>
      </c>
      <c r="I16739" s="519" t="s">
        <v>36</v>
      </c>
      <c r="J16739" s="650">
        <v>133.59</v>
      </c>
    </row>
    <row r="16740" spans="1:10">
      <c r="A16740" s="519" t="s">
        <v>16920</v>
      </c>
      <c r="B16740" s="519" t="str">
        <f t="shared" si="261"/>
        <v>TUBO DE COBRE CLASSE E,COM DIAMETRO DE 42MM,EXCLUSIVE CONEXOES,EMENDAS,ABERTURA E FECHAMENTO DE RASGO E ISOLAMENTO.FORNECIMENTO E ASSENTAMENTO</v>
      </c>
      <c r="C16740" s="519" t="s">
        <v>44790</v>
      </c>
      <c r="D16740" s="519" t="s">
        <v>44786</v>
      </c>
      <c r="E16740" s="519" t="s">
        <v>43083</v>
      </c>
      <c r="I16740" s="519" t="s">
        <v>36</v>
      </c>
      <c r="J16740" s="650">
        <v>132.52000000000001</v>
      </c>
    </row>
    <row r="16741" spans="1:10">
      <c r="A16741" s="519" t="s">
        <v>16921</v>
      </c>
      <c r="B16741" s="519" t="str">
        <f t="shared" si="261"/>
        <v>TUBO DE COBRE CLASSE E,COM DIAMETRO DE 54MM,EXCLUSIVE CONEXOES,EMENDAS,ABERTURA E FECHAMENTO DE RASGO E ISOLAMENTO.FORNECIMENTO E ASSENTAMENTO</v>
      </c>
      <c r="C16741" s="519" t="s">
        <v>44791</v>
      </c>
      <c r="D16741" s="519" t="s">
        <v>44786</v>
      </c>
      <c r="E16741" s="519" t="s">
        <v>43083</v>
      </c>
      <c r="I16741" s="519" t="s">
        <v>36</v>
      </c>
      <c r="J16741" s="650">
        <v>192.32</v>
      </c>
    </row>
    <row r="16742" spans="1:10">
      <c r="A16742" s="519" t="s">
        <v>16922</v>
      </c>
      <c r="B16742" s="519" t="str">
        <f t="shared" si="261"/>
        <v>TUBO DE COBRE CLASSE E,COM DIAMETRO DE 54MM,EXCLUSIVE CONEXOES,EMENDAS,ABERTURA E FECHAMENTO DE RASGO E ISOLAMENTO.FORNECIMENTO E ASSENTAMENTO</v>
      </c>
      <c r="C16742" s="519" t="s">
        <v>44791</v>
      </c>
      <c r="D16742" s="519" t="s">
        <v>44786</v>
      </c>
      <c r="E16742" s="519" t="s">
        <v>43083</v>
      </c>
      <c r="I16742" s="519" t="s">
        <v>36</v>
      </c>
      <c r="J16742" s="650">
        <v>191.01</v>
      </c>
    </row>
    <row r="16743" spans="1:10">
      <c r="A16743" s="519" t="s">
        <v>16923</v>
      </c>
      <c r="B16743" s="519" t="str">
        <f t="shared" si="261"/>
        <v>TUBO DE COBRE CLASSE E,COM DIAMETRO DE 66MM,EXCLUSIVE CONEXOES,EMENDAS,ABERTURA E FECHAMENTO DE RASGO E ISOLAMENTO.FORNECIMENTO E ASSENTAMENTO</v>
      </c>
      <c r="C16743" s="519" t="s">
        <v>44792</v>
      </c>
      <c r="D16743" s="519" t="s">
        <v>44786</v>
      </c>
      <c r="E16743" s="519" t="s">
        <v>43083</v>
      </c>
      <c r="I16743" s="519" t="s">
        <v>36</v>
      </c>
      <c r="J16743" s="650">
        <v>290.45999999999998</v>
      </c>
    </row>
    <row r="16744" spans="1:10">
      <c r="A16744" s="519" t="s">
        <v>16924</v>
      </c>
      <c r="B16744" s="519" t="str">
        <f t="shared" si="261"/>
        <v>TUBO DE COBRE CLASSE E,COM DIAMETRO DE 66MM,EXCLUSIVE CONEXOES,EMENDAS,ABERTURA E FECHAMENTO DE RASGO E ISOLAMENTO.FORNECIMENTO E ASSENTAMENTO</v>
      </c>
      <c r="C16744" s="519" t="s">
        <v>44792</v>
      </c>
      <c r="D16744" s="519" t="s">
        <v>44786</v>
      </c>
      <c r="E16744" s="519" t="s">
        <v>43083</v>
      </c>
      <c r="I16744" s="519" t="s">
        <v>36</v>
      </c>
      <c r="J16744" s="650">
        <v>288.91000000000003</v>
      </c>
    </row>
    <row r="16745" spans="1:10">
      <c r="A16745" s="519" t="s">
        <v>16925</v>
      </c>
      <c r="B16745" s="519" t="str">
        <f t="shared" si="261"/>
        <v>TUBO DE COBRE CLASSE E,COM DIAMETRO DE 79MM,EXCLUSIVE CONEXOES,EMENDAS,ABERTURA E FECHAMENTO DE RASGO E ISOLAMENTO.FORNECIMENTO E ASSENTAMENTO</v>
      </c>
      <c r="C16745" s="519" t="s">
        <v>44793</v>
      </c>
      <c r="D16745" s="519" t="s">
        <v>44786</v>
      </c>
      <c r="E16745" s="519" t="s">
        <v>43083</v>
      </c>
      <c r="I16745" s="519" t="s">
        <v>36</v>
      </c>
      <c r="J16745" s="650">
        <v>388.67</v>
      </c>
    </row>
    <row r="16746" spans="1:10">
      <c r="A16746" s="519" t="s">
        <v>16926</v>
      </c>
      <c r="B16746" s="519" t="str">
        <f t="shared" si="261"/>
        <v>TUBO DE COBRE CLASSE E,COM DIAMETRO DE 79MM,EXCLUSIVE CONEXOES,EMENDAS,ABERTURA E FECHAMENTO DE RASGO E ISOLAMENTO.FORNECIMENTO E ASSENTAMENTO</v>
      </c>
      <c r="C16746" s="519" t="s">
        <v>44793</v>
      </c>
      <c r="D16746" s="519" t="s">
        <v>44786</v>
      </c>
      <c r="E16746" s="519" t="s">
        <v>43083</v>
      </c>
      <c r="I16746" s="519" t="s">
        <v>36</v>
      </c>
      <c r="J16746" s="650">
        <v>386.88</v>
      </c>
    </row>
    <row r="16747" spans="1:10">
      <c r="A16747" s="519" t="s">
        <v>16927</v>
      </c>
      <c r="B16747" s="519" t="str">
        <f t="shared" si="261"/>
        <v>TUBO DE COBRE CLASSE E,COM DIAMETRO DE 104MM,EXCLUSIVE CONEXOES,EMENDAS,ABERTURA E FECHAMENTO DE RASGO E ISOLAMENTO.FORNECIMENTO E ASSENTAMENTO</v>
      </c>
      <c r="C16747" s="519" t="s">
        <v>44794</v>
      </c>
      <c r="D16747" s="519" t="s">
        <v>44795</v>
      </c>
      <c r="E16747" s="519" t="s">
        <v>43081</v>
      </c>
      <c r="I16747" s="519" t="s">
        <v>36</v>
      </c>
      <c r="J16747" s="650">
        <v>536.51</v>
      </c>
    </row>
    <row r="16748" spans="1:10">
      <c r="A16748" s="519" t="s">
        <v>16928</v>
      </c>
      <c r="B16748" s="519" t="str">
        <f t="shared" si="261"/>
        <v>TUBO DE COBRE CLASSE E,COM DIAMETRO DE 104MM,EXCLUSIVE CONEXOES,EMENDAS,ABERTURA E FECHAMENTO DE RASGO E ISOLAMENTO.FORNECIMENTO E ASSENTAMENTO</v>
      </c>
      <c r="C16748" s="519" t="s">
        <v>44794</v>
      </c>
      <c r="D16748" s="519" t="s">
        <v>44795</v>
      </c>
      <c r="E16748" s="519" t="s">
        <v>43081</v>
      </c>
      <c r="I16748" s="519" t="s">
        <v>36</v>
      </c>
      <c r="J16748" s="650">
        <v>534.13</v>
      </c>
    </row>
    <row r="16749" spans="1:10">
      <c r="A16749" s="519" t="s">
        <v>16929</v>
      </c>
      <c r="B16749" s="519" t="str">
        <f t="shared" si="261"/>
        <v>TUBO DE COBRE CLASSE I,COM DIAMETRO DE 15MM,EXCLUSIVE CONEXOES,EMENDAS,ABERTURA E FECHAMENTO DE RASGO E ISOLAMENTO.FORNECIMENTO E ASSENTAMENTO</v>
      </c>
      <c r="C16749" s="519" t="s">
        <v>44796</v>
      </c>
      <c r="D16749" s="519" t="s">
        <v>44786</v>
      </c>
      <c r="E16749" s="519" t="s">
        <v>43083</v>
      </c>
      <c r="I16749" s="519" t="s">
        <v>36</v>
      </c>
      <c r="J16749" s="650">
        <v>59.59</v>
      </c>
    </row>
    <row r="16750" spans="1:10">
      <c r="A16750" s="519" t="s">
        <v>16930</v>
      </c>
      <c r="B16750" s="519" t="str">
        <f t="shared" si="261"/>
        <v>TUBO DE COBRE CLASSE I,COM DIAMETRO DE 15MM,EXCLUSIVE CONEXOES,EMENDAS,ABERTURA E FECHAMENTO DE RASGO E ISOLAMENTO.FORNECIMENTO E ASSENTAMENTO</v>
      </c>
      <c r="C16750" s="519" t="s">
        <v>44796</v>
      </c>
      <c r="D16750" s="519" t="s">
        <v>44786</v>
      </c>
      <c r="E16750" s="519" t="s">
        <v>43083</v>
      </c>
      <c r="I16750" s="519" t="s">
        <v>36</v>
      </c>
      <c r="J16750" s="650">
        <v>58.83</v>
      </c>
    </row>
    <row r="16751" spans="1:10">
      <c r="A16751" s="519" t="s">
        <v>16931</v>
      </c>
      <c r="B16751" s="519" t="str">
        <f t="shared" si="261"/>
        <v>TUBO DE COBRE CLASSE I,COM DIAMETRO DE 22MM,EXCLUSIVE CONEXOES,EMENDAS,ABERTURA E FECHAMENTO DE RASGO E ISOLAMENTO.FORNECIMENTO E ASSENTAMENTO</v>
      </c>
      <c r="C16751" s="519" t="s">
        <v>44797</v>
      </c>
      <c r="D16751" s="519" t="s">
        <v>44786</v>
      </c>
      <c r="E16751" s="519" t="s">
        <v>43083</v>
      </c>
      <c r="I16751" s="519" t="s">
        <v>36</v>
      </c>
      <c r="J16751" s="650">
        <v>94.67</v>
      </c>
    </row>
    <row r="16752" spans="1:10">
      <c r="A16752" s="519" t="s">
        <v>16932</v>
      </c>
      <c r="B16752" s="519" t="str">
        <f t="shared" si="261"/>
        <v>TUBO DE COBRE CLASSE I,COM DIAMETRO DE 22MM,EXCLUSIVE CONEXOES,EMENDAS,ABERTURA E FECHAMENTO DE RASGO E ISOLAMENTO.FORNECIMENTO E ASSENTAMENTO</v>
      </c>
      <c r="C16752" s="519" t="s">
        <v>44797</v>
      </c>
      <c r="D16752" s="519" t="s">
        <v>44786</v>
      </c>
      <c r="E16752" s="519" t="s">
        <v>43083</v>
      </c>
      <c r="I16752" s="519" t="s">
        <v>36</v>
      </c>
      <c r="J16752" s="650">
        <v>93.83</v>
      </c>
    </row>
    <row r="16753" spans="1:10">
      <c r="A16753" s="519" t="s">
        <v>16933</v>
      </c>
      <c r="B16753" s="519" t="str">
        <f t="shared" si="261"/>
        <v>TUBO DE COBRE CLASSE I,COM DIAMETRO DE 28MM,EXCLUSIVE CONEXOES,EMENDAS,ABERTURA E FECHAMENTO DE RASGO E ISOLAMENTO.FORNECIMENTO E ASSENTAMENTO</v>
      </c>
      <c r="C16753" s="519" t="s">
        <v>44798</v>
      </c>
      <c r="D16753" s="519" t="s">
        <v>44786</v>
      </c>
      <c r="E16753" s="519" t="s">
        <v>43083</v>
      </c>
      <c r="I16753" s="519" t="s">
        <v>36</v>
      </c>
      <c r="J16753" s="650">
        <v>128.30000000000001</v>
      </c>
    </row>
    <row r="16754" spans="1:10">
      <c r="A16754" s="519" t="s">
        <v>16934</v>
      </c>
      <c r="B16754" s="519" t="str">
        <f t="shared" si="261"/>
        <v>TUBO DE COBRE CLASSE I,COM DIAMETRO DE 28MM,EXCLUSIVE CONEXOES,EMENDAS,ABERTURA E FECHAMENTO DE RASGO E ISOLAMENTO.FORNECIMENTO E ASSENTAMENTO</v>
      </c>
      <c r="C16754" s="519" t="s">
        <v>44798</v>
      </c>
      <c r="D16754" s="519" t="s">
        <v>44786</v>
      </c>
      <c r="E16754" s="519" t="s">
        <v>43083</v>
      </c>
      <c r="I16754" s="519" t="s">
        <v>36</v>
      </c>
      <c r="J16754" s="650">
        <v>127.41</v>
      </c>
    </row>
    <row r="16755" spans="1:10">
      <c r="A16755" s="519" t="s">
        <v>16935</v>
      </c>
      <c r="B16755" s="519" t="str">
        <f t="shared" si="261"/>
        <v>TUBO DE COBRE CLASSE I,COM DIAMETRO DE 42MM,EXCLUSIVE CONEXOES,EMENDAS,ABERTURA E FECHAMENTO DE RASGO E ISOLAMENTO.FORNECIMENTO E ASSENTAMENTO</v>
      </c>
      <c r="C16755" s="519" t="s">
        <v>44799</v>
      </c>
      <c r="D16755" s="519" t="s">
        <v>44786</v>
      </c>
      <c r="E16755" s="519" t="s">
        <v>43083</v>
      </c>
      <c r="I16755" s="519" t="s">
        <v>36</v>
      </c>
      <c r="J16755" s="650">
        <v>245.79</v>
      </c>
    </row>
    <row r="16756" spans="1:10">
      <c r="A16756" s="519" t="s">
        <v>16936</v>
      </c>
      <c r="B16756" s="519" t="str">
        <f t="shared" si="261"/>
        <v>TUBO DE COBRE CLASSE I,COM DIAMETRO DE 42MM,EXCLUSIVE CONEXOES,EMENDAS,ABERTURA E FECHAMENTO DE RASGO E ISOLAMENTO.FORNECIMENTO E ASSENTAMENTO</v>
      </c>
      <c r="C16756" s="519" t="s">
        <v>44799</v>
      </c>
      <c r="D16756" s="519" t="s">
        <v>44786</v>
      </c>
      <c r="E16756" s="519" t="s">
        <v>43083</v>
      </c>
      <c r="I16756" s="519" t="s">
        <v>36</v>
      </c>
      <c r="J16756" s="650">
        <v>244.72</v>
      </c>
    </row>
    <row r="16757" spans="1:10">
      <c r="A16757" s="519" t="s">
        <v>16937</v>
      </c>
      <c r="B16757" s="519" t="str">
        <f t="shared" si="261"/>
        <v>EMENDA EM ELETRODUTO DE FERRO GALVANIZADO,DIAMETRO DE 1/2",COMPREENDENDO:CORTE,ABERTURA DE DUAS ROSCAS POR TARRACHA MANUAL,COLOCACAO DA LUVA,INCLUSIVE ESTA</v>
      </c>
      <c r="C16757" s="519" t="s">
        <v>44800</v>
      </c>
      <c r="D16757" s="519" t="s">
        <v>44801</v>
      </c>
      <c r="E16757" s="519" t="s">
        <v>44802</v>
      </c>
      <c r="I16757" s="519" t="s">
        <v>5</v>
      </c>
      <c r="J16757" s="650">
        <v>8.14</v>
      </c>
    </row>
    <row r="16758" spans="1:10">
      <c r="A16758" s="519" t="s">
        <v>16938</v>
      </c>
      <c r="B16758" s="519" t="str">
        <f t="shared" si="261"/>
        <v>EMENDA EM ELETRODUTO DE FERRO GALVANIZADO,DIAMETRO DE 1/2",COMPREENDENDO:CORTE,ABERTURA DE DUAS ROSCAS POR TARRACHA MANUAL,COLOCACAO DA LUVA,INCLUSIVE ESTA</v>
      </c>
      <c r="C16758" s="519" t="s">
        <v>44800</v>
      </c>
      <c r="D16758" s="519" t="s">
        <v>44801</v>
      </c>
      <c r="E16758" s="519" t="s">
        <v>44802</v>
      </c>
      <c r="I16758" s="519" t="s">
        <v>5</v>
      </c>
      <c r="J16758" s="650">
        <v>7.19</v>
      </c>
    </row>
    <row r="16759" spans="1:10">
      <c r="A16759" s="519" t="s">
        <v>16939</v>
      </c>
      <c r="B16759" s="519" t="str">
        <f t="shared" si="261"/>
        <v>EMENDA EM ELETRODUTO DE FERRO GALVANIZADO,DIAMETRO DE 3/4",COMPREENDENDO:CORTE,ABERTURA DE DUAS ROSCAS POR TARRACHA MANUAL,COLOCACAO DA LUVA,INCLUSIVE ESTA</v>
      </c>
      <c r="C16759" s="519" t="s">
        <v>44803</v>
      </c>
      <c r="D16759" s="519" t="s">
        <v>44804</v>
      </c>
      <c r="E16759" s="519" t="s">
        <v>44805</v>
      </c>
      <c r="I16759" s="519" t="s">
        <v>5</v>
      </c>
      <c r="J16759" s="650">
        <v>10.64</v>
      </c>
    </row>
    <row r="16760" spans="1:10">
      <c r="A16760" s="519" t="s">
        <v>16940</v>
      </c>
      <c r="B16760" s="519" t="str">
        <f t="shared" si="261"/>
        <v>EMENDA EM ELETRODUTO DE FERRO GALVANIZADO,DIAMETRO DE 3/4",COMPREENDENDO:CORTE,ABERTURA DE DUAS ROSCAS POR TARRACHA MANUAL,COLOCACAO DA LUVA,INCLUSIVE ESTA</v>
      </c>
      <c r="C16760" s="519" t="s">
        <v>44803</v>
      </c>
      <c r="D16760" s="519" t="s">
        <v>44804</v>
      </c>
      <c r="E16760" s="519" t="s">
        <v>44805</v>
      </c>
      <c r="I16760" s="519" t="s">
        <v>5</v>
      </c>
      <c r="J16760" s="650">
        <v>9.44</v>
      </c>
    </row>
    <row r="16761" spans="1:10">
      <c r="A16761" s="519" t="s">
        <v>16941</v>
      </c>
      <c r="B16761" s="519" t="str">
        <f t="shared" si="261"/>
        <v>EMENDA EM ELETRODUTO DE FERRO GALVANIZADO,DIAMETRO DE 1",COMPREENDENDO:CORTE,ABERTURA DE DUAS ROSCAS POR TARRACHA MANUAL,COLOCACAO DA LUVA,INCLUSIVE ESTA</v>
      </c>
      <c r="C16761" s="519" t="s">
        <v>44806</v>
      </c>
      <c r="D16761" s="519" t="s">
        <v>44807</v>
      </c>
      <c r="E16761" s="519" t="s">
        <v>44808</v>
      </c>
      <c r="I16761" s="519" t="s">
        <v>5</v>
      </c>
      <c r="J16761" s="650">
        <v>12.93</v>
      </c>
    </row>
    <row r="16762" spans="1:10">
      <c r="A16762" s="519" t="s">
        <v>16942</v>
      </c>
      <c r="B16762" s="519" t="str">
        <f t="shared" si="261"/>
        <v>EMENDA EM ELETRODUTO DE FERRO GALVANIZADO,DIAMETRO DE 1",COMPREENDENDO:CORTE,ABERTURA DE DUAS ROSCAS POR TARRACHA MANUAL,COLOCACAO DA LUVA,INCLUSIVE ESTA</v>
      </c>
      <c r="C16762" s="519" t="s">
        <v>44806</v>
      </c>
      <c r="D16762" s="519" t="s">
        <v>44807</v>
      </c>
      <c r="E16762" s="519" t="s">
        <v>44808</v>
      </c>
      <c r="I16762" s="519" t="s">
        <v>5</v>
      </c>
      <c r="J16762" s="650">
        <v>11.49</v>
      </c>
    </row>
    <row r="16763" spans="1:10">
      <c r="A16763" s="519" t="s">
        <v>16943</v>
      </c>
      <c r="B16763" s="519" t="str">
        <f t="shared" si="261"/>
        <v>EMENDA EM ELETRODUTO DE FERRO GALVANIZADO,DIAMETRO DE 1.1/4",COMPREENDENDO:CORTE,ABERTURA DE DUAS ROSCAS POR TARRACHA MANUAL,COLOCACAO DA LUVA,INCLUSIVE ESTA</v>
      </c>
      <c r="C16763" s="519" t="s">
        <v>44809</v>
      </c>
      <c r="D16763" s="519" t="s">
        <v>44810</v>
      </c>
      <c r="E16763" s="519" t="s">
        <v>44805</v>
      </c>
      <c r="I16763" s="519" t="s">
        <v>5</v>
      </c>
      <c r="J16763" s="650">
        <v>15.62</v>
      </c>
    </row>
    <row r="16764" spans="1:10">
      <c r="A16764" s="519" t="s">
        <v>16944</v>
      </c>
      <c r="B16764" s="519" t="str">
        <f t="shared" si="261"/>
        <v>EMENDA EM ELETRODUTO DE FERRO GALVANIZADO,DIAMETRO DE 1.1/4",COMPREENDENDO:CORTE,ABERTURA DE DUAS ROSCAS POR TARRACHA MANUAL,COLOCACAO DA LUVA,INCLUSIVE ESTA</v>
      </c>
      <c r="C16764" s="519" t="s">
        <v>44809</v>
      </c>
      <c r="D16764" s="519" t="s">
        <v>44810</v>
      </c>
      <c r="E16764" s="519" t="s">
        <v>44805</v>
      </c>
      <c r="I16764" s="519" t="s">
        <v>5</v>
      </c>
      <c r="J16764" s="650">
        <v>13.96</v>
      </c>
    </row>
    <row r="16765" spans="1:10">
      <c r="A16765" s="519" t="s">
        <v>16945</v>
      </c>
      <c r="B16765" s="519" t="str">
        <f t="shared" si="261"/>
        <v>EMENDA EM ELETRODUTO DE FERRO GALVANIZADO,DIAMETRO DE 1.1/2",COMPREENDENDO:CORTE,ABERTURA DE DUAS ROSCAS POR TARRACHA MANUAL,COLOCACAO DA LUVA,INCLUSIVE ESTA</v>
      </c>
      <c r="C16765" s="519" t="s">
        <v>44811</v>
      </c>
      <c r="D16765" s="519" t="s">
        <v>44810</v>
      </c>
      <c r="E16765" s="519" t="s">
        <v>44805</v>
      </c>
      <c r="I16765" s="519" t="s">
        <v>5</v>
      </c>
      <c r="J16765" s="650">
        <v>18.62</v>
      </c>
    </row>
    <row r="16766" spans="1:10">
      <c r="A16766" s="519" t="s">
        <v>16946</v>
      </c>
      <c r="B16766" s="519" t="str">
        <f t="shared" si="261"/>
        <v>EMENDA EM ELETRODUTO DE FERRO GALVANIZADO,DIAMETRO DE 1.1/2",COMPREENDENDO:CORTE,ABERTURA DE DUAS ROSCAS POR TARRACHA MANUAL,COLOCACAO DA LUVA,INCLUSIVE ESTA</v>
      </c>
      <c r="C16766" s="519" t="s">
        <v>44811</v>
      </c>
      <c r="D16766" s="519" t="s">
        <v>44810</v>
      </c>
      <c r="E16766" s="519" t="s">
        <v>44805</v>
      </c>
      <c r="I16766" s="519" t="s">
        <v>5</v>
      </c>
      <c r="J16766" s="650">
        <v>16.72</v>
      </c>
    </row>
    <row r="16767" spans="1:10">
      <c r="A16767" s="519" t="s">
        <v>16947</v>
      </c>
      <c r="B16767" s="519" t="str">
        <f t="shared" si="261"/>
        <v>EMENDA EM ELETRODUTO DE FERRO GALVANIZADO,DIAMETRO DE 2",COMPREENDENDO:CORTE,ABERTURA DE DUAS ROSCAS POR TARRACHA MANUAL,COLOCACAO DA LUVA,INCLUSIVE ESTA</v>
      </c>
      <c r="C16767" s="519" t="s">
        <v>44812</v>
      </c>
      <c r="D16767" s="519" t="s">
        <v>44807</v>
      </c>
      <c r="E16767" s="519" t="s">
        <v>44808</v>
      </c>
      <c r="I16767" s="519" t="s">
        <v>5</v>
      </c>
      <c r="J16767" s="650">
        <v>29.04</v>
      </c>
    </row>
    <row r="16768" spans="1:10">
      <c r="A16768" s="519" t="s">
        <v>16948</v>
      </c>
      <c r="B16768" s="519" t="str">
        <f t="shared" si="261"/>
        <v>EMENDA EM ELETRODUTO DE FERRO GALVANIZADO,DIAMETRO DE 2",COMPREENDENDO:CORTE,ABERTURA DE DUAS ROSCAS POR TARRACHA MANUAL,COLOCACAO DA LUVA,INCLUSIVE ESTA</v>
      </c>
      <c r="C16768" s="519" t="s">
        <v>44812</v>
      </c>
      <c r="D16768" s="519" t="s">
        <v>44807</v>
      </c>
      <c r="E16768" s="519" t="s">
        <v>44808</v>
      </c>
      <c r="I16768" s="519" t="s">
        <v>5</v>
      </c>
      <c r="J16768" s="650">
        <v>26.04</v>
      </c>
    </row>
    <row r="16769" spans="1:10">
      <c r="A16769" s="519" t="s">
        <v>16949</v>
      </c>
      <c r="B16769" s="519" t="str">
        <f t="shared" si="261"/>
        <v>EMENDA EM ELETRODUTO DE FERRO GALVANIZADO,DIAMETRO DE 2.1/2",COMPREENDENDO:CORTE,ABERTURA DE DUAS ROSCAS POR TARRACHA MANUAL,COLOCACAO DA LUVA,INCLUSIVE ESTA</v>
      </c>
      <c r="C16769" s="519" t="s">
        <v>44813</v>
      </c>
      <c r="D16769" s="519" t="s">
        <v>44810</v>
      </c>
      <c r="E16769" s="519" t="s">
        <v>44805</v>
      </c>
      <c r="I16769" s="519" t="s">
        <v>5</v>
      </c>
      <c r="J16769" s="650">
        <v>37.1</v>
      </c>
    </row>
    <row r="16770" spans="1:10">
      <c r="A16770" s="519" t="s">
        <v>16950</v>
      </c>
      <c r="B16770" s="519" t="str">
        <f t="shared" si="261"/>
        <v>EMENDA EM ELETRODUTO DE FERRO GALVANIZADO,DIAMETRO DE 2.1/2",COMPREENDENDO:CORTE,ABERTURA DE DUAS ROSCAS POR TARRACHA MANUAL,COLOCACAO DA LUVA,INCLUSIVE ESTA</v>
      </c>
      <c r="C16770" s="519" t="s">
        <v>44813</v>
      </c>
      <c r="D16770" s="519" t="s">
        <v>44810</v>
      </c>
      <c r="E16770" s="519" t="s">
        <v>44805</v>
      </c>
      <c r="I16770" s="519" t="s">
        <v>5</v>
      </c>
      <c r="J16770" s="650">
        <v>33.21</v>
      </c>
    </row>
    <row r="16771" spans="1:10">
      <c r="A16771" s="519" t="s">
        <v>16951</v>
      </c>
      <c r="B16771" s="519" t="str">
        <f t="shared" si="261"/>
        <v>EMENDA EM ELETRODUTO DE FERRO GALVANIZADO,DIAMETRO DE 3",COMPREENDENDO:CORTE,ABERTURA DE DUAS ROSCAS POR TARRACHA MANUAL,COLOCACAO DA LUVA,INCLUSIVE ESTA</v>
      </c>
      <c r="C16771" s="519" t="s">
        <v>44814</v>
      </c>
      <c r="D16771" s="519" t="s">
        <v>44807</v>
      </c>
      <c r="E16771" s="519" t="s">
        <v>44808</v>
      </c>
      <c r="I16771" s="519" t="s">
        <v>5</v>
      </c>
      <c r="J16771" s="650">
        <v>57.18</v>
      </c>
    </row>
    <row r="16772" spans="1:10">
      <c r="A16772" s="519" t="s">
        <v>16952</v>
      </c>
      <c r="B16772" s="519" t="str">
        <f t="shared" si="261"/>
        <v>EMENDA EM ELETRODUTO DE FERRO GALVANIZADO,DIAMETRO DE 3",COMPREENDENDO:CORTE,ABERTURA DE DUAS ROSCAS POR TARRACHA MANUAL,COLOCACAO DA LUVA,INCLUSIVE ESTA</v>
      </c>
      <c r="C16772" s="519" t="s">
        <v>44814</v>
      </c>
      <c r="D16772" s="519" t="s">
        <v>44807</v>
      </c>
      <c r="E16772" s="519" t="s">
        <v>44808</v>
      </c>
      <c r="I16772" s="519" t="s">
        <v>5</v>
      </c>
      <c r="J16772" s="650">
        <v>51.15</v>
      </c>
    </row>
    <row r="16773" spans="1:10">
      <c r="A16773" s="519" t="s">
        <v>16953</v>
      </c>
      <c r="B16773" s="519" t="str">
        <f t="shared" si="261"/>
        <v>EMENDA EM ELETRODUTO DE FERRO GALVANIZADO,DIAMETRO DE 4",COMPREENDENDO:CORTE,ABERTURA DE DUAS ROSCAS POR TARRACHA MANUAL,COLOCACAO DA LUVA,INCLUSIVE ESTA</v>
      </c>
      <c r="C16773" s="519" t="s">
        <v>44815</v>
      </c>
      <c r="D16773" s="519" t="s">
        <v>44807</v>
      </c>
      <c r="E16773" s="519" t="s">
        <v>44808</v>
      </c>
      <c r="I16773" s="519" t="s">
        <v>5</v>
      </c>
      <c r="J16773" s="650">
        <v>87.01</v>
      </c>
    </row>
    <row r="16774" spans="1:10">
      <c r="A16774" s="519" t="s">
        <v>16954</v>
      </c>
      <c r="B16774" s="519" t="str">
        <f t="shared" si="261"/>
        <v>EMENDA EM ELETRODUTO DE FERRO GALVANIZADO,DIAMETRO DE 4",COMPREENDENDO:CORTE,ABERTURA DE DUAS ROSCAS POR TARRACHA MANUAL,COLOCACAO DA LUVA,INCLUSIVE ESTA</v>
      </c>
      <c r="C16774" s="519" t="s">
        <v>44815</v>
      </c>
      <c r="D16774" s="519" t="s">
        <v>44807</v>
      </c>
      <c r="E16774" s="519" t="s">
        <v>44808</v>
      </c>
      <c r="I16774" s="519" t="s">
        <v>5</v>
      </c>
      <c r="J16774" s="650">
        <v>78.430000000000007</v>
      </c>
    </row>
    <row r="16775" spans="1:10">
      <c r="A16775" s="519" t="s">
        <v>16955</v>
      </c>
      <c r="B16775" s="519" t="str">
        <f t="shared" si="261"/>
        <v>CORTE E ABERTURA DE DUAS ROSCAS,POR TARRAXA MANUAL,E COLOCACAO DE CONEXOES DE FERRO GALVANIZADO,COM COSTURA,COM DIAMETRO DE 1/2",EXCLUSIVE A PECA</v>
      </c>
      <c r="C16775" s="519" t="s">
        <v>44816</v>
      </c>
      <c r="D16775" s="519" t="s">
        <v>44817</v>
      </c>
      <c r="E16775" s="519" t="s">
        <v>44818</v>
      </c>
      <c r="I16775" s="519" t="s">
        <v>5</v>
      </c>
      <c r="J16775" s="650">
        <v>12.17</v>
      </c>
    </row>
    <row r="16776" spans="1:10">
      <c r="A16776" s="519" t="s">
        <v>16956</v>
      </c>
      <c r="B16776" s="519" t="str">
        <f t="shared" ref="B16776:B16839" si="262">C16776&amp;D16776&amp;E16776&amp;F16776&amp;G16776&amp;H16776</f>
        <v>CORTE E ABERTURA DE DUAS ROSCAS,POR TARRAXA MANUAL,E COLOCACAO DE CONEXOES DE FERRO GALVANIZADO,COM COSTURA,COM DIAMETRO DE 1/2",EXCLUSIVE A PECA</v>
      </c>
      <c r="C16776" s="519" t="s">
        <v>44816</v>
      </c>
      <c r="D16776" s="519" t="s">
        <v>44817</v>
      </c>
      <c r="E16776" s="519" t="s">
        <v>44818</v>
      </c>
      <c r="I16776" s="519" t="s">
        <v>5</v>
      </c>
      <c r="J16776" s="650">
        <v>10.55</v>
      </c>
    </row>
    <row r="16777" spans="1:10">
      <c r="A16777" s="519" t="s">
        <v>16957</v>
      </c>
      <c r="B16777" s="519" t="str">
        <f t="shared" si="262"/>
        <v>CORTE E ABERTURA DE DUAS ROSCAS,POR TARRAXA MANUAL,E COLOCACAO DE CONEXOES DE FERRO GALVANIZADO,COM COSTURA,COM DIAMETRO DE 3/4",EXCLUSIVE A PECA</v>
      </c>
      <c r="C16777" s="519" t="s">
        <v>44816</v>
      </c>
      <c r="D16777" s="519" t="s">
        <v>44817</v>
      </c>
      <c r="E16777" s="519" t="s">
        <v>44819</v>
      </c>
      <c r="I16777" s="519" t="s">
        <v>5</v>
      </c>
      <c r="J16777" s="650">
        <v>14.2</v>
      </c>
    </row>
    <row r="16778" spans="1:10">
      <c r="A16778" s="519" t="s">
        <v>16958</v>
      </c>
      <c r="B16778" s="519" t="str">
        <f t="shared" si="262"/>
        <v>CORTE E ABERTURA DE DUAS ROSCAS,POR TARRAXA MANUAL,E COLOCACAO DE CONEXOES DE FERRO GALVANIZADO,COM COSTURA,COM DIAMETRO DE 3/4",EXCLUSIVE A PECA</v>
      </c>
      <c r="C16778" s="519" t="s">
        <v>44816</v>
      </c>
      <c r="D16778" s="519" t="s">
        <v>44817</v>
      </c>
      <c r="E16778" s="519" t="s">
        <v>44819</v>
      </c>
      <c r="I16778" s="519" t="s">
        <v>5</v>
      </c>
      <c r="J16778" s="650">
        <v>12.31</v>
      </c>
    </row>
    <row r="16779" spans="1:10">
      <c r="A16779" s="519" t="s">
        <v>16959</v>
      </c>
      <c r="B16779" s="519" t="str">
        <f t="shared" si="262"/>
        <v>CORTE E ABERTURA DE DUAS ROSCAS,POR TARRAXA MANUAL,E COLOCACAO DE CONEXOES DE FERRO GALVANIZADO,COM COSTURA,COM DIAMETRO DE 1",EXCLUSIVE A PECA</v>
      </c>
      <c r="C16779" s="519" t="s">
        <v>44816</v>
      </c>
      <c r="D16779" s="519" t="s">
        <v>44817</v>
      </c>
      <c r="E16779" s="519" t="s">
        <v>44820</v>
      </c>
      <c r="I16779" s="519" t="s">
        <v>5</v>
      </c>
      <c r="J16779" s="650">
        <v>17.25</v>
      </c>
    </row>
    <row r="16780" spans="1:10">
      <c r="A16780" s="519" t="s">
        <v>16960</v>
      </c>
      <c r="B16780" s="519" t="str">
        <f t="shared" si="262"/>
        <v>CORTE E ABERTURA DE DUAS ROSCAS,POR TARRAXA MANUAL,E COLOCACAO DE CONEXOES DE FERRO GALVANIZADO,COM COSTURA,COM DIAMETRO DE 1",EXCLUSIVE A PECA</v>
      </c>
      <c r="C16780" s="519" t="s">
        <v>44816</v>
      </c>
      <c r="D16780" s="519" t="s">
        <v>44817</v>
      </c>
      <c r="E16780" s="519" t="s">
        <v>44820</v>
      </c>
      <c r="I16780" s="519" t="s">
        <v>5</v>
      </c>
      <c r="J16780" s="650">
        <v>14.94</v>
      </c>
    </row>
    <row r="16781" spans="1:10">
      <c r="A16781" s="519" t="s">
        <v>16961</v>
      </c>
      <c r="B16781" s="519" t="str">
        <f t="shared" si="262"/>
        <v>CORTE E ABERTURA DE DUAS ROSCAS,POR TARRAXA MANUAL,E COLOCACAO DE CONEXOES DE FERRO GALVANIZADO,COM COSTURA,COM DIAMETRO DE 1.1/4",EXCLUSIVE A PECA</v>
      </c>
      <c r="C16781" s="519" t="s">
        <v>44816</v>
      </c>
      <c r="D16781" s="519" t="s">
        <v>44817</v>
      </c>
      <c r="E16781" s="519" t="s">
        <v>44821</v>
      </c>
      <c r="I16781" s="519" t="s">
        <v>5</v>
      </c>
      <c r="J16781" s="650">
        <v>19.28</v>
      </c>
    </row>
    <row r="16782" spans="1:10">
      <c r="A16782" s="519" t="s">
        <v>16962</v>
      </c>
      <c r="B16782" s="519" t="str">
        <f t="shared" si="262"/>
        <v>CORTE E ABERTURA DE DUAS ROSCAS,POR TARRAXA MANUAL,E COLOCACAO DE CONEXOES DE FERRO GALVANIZADO,COM COSTURA,COM DIAMETRO DE 1.1/4",EXCLUSIVE A PECA</v>
      </c>
      <c r="C16782" s="519" t="s">
        <v>44816</v>
      </c>
      <c r="D16782" s="519" t="s">
        <v>44817</v>
      </c>
      <c r="E16782" s="519" t="s">
        <v>44821</v>
      </c>
      <c r="I16782" s="519" t="s">
        <v>5</v>
      </c>
      <c r="J16782" s="650">
        <v>16.7</v>
      </c>
    </row>
    <row r="16783" spans="1:10">
      <c r="A16783" s="519" t="s">
        <v>16963</v>
      </c>
      <c r="B16783" s="519" t="str">
        <f t="shared" si="262"/>
        <v>CORTE E ABERTURA DE DUAS ROSCAS,POR TARRAXA MANUAL,E COLOCACAO DE CONEXOES DE FERRO GALVANIZADO,COM COSTURA,COM DIAMETRO DE 1.1/2",EXCLUSIVE A PECA</v>
      </c>
      <c r="C16783" s="519" t="s">
        <v>44816</v>
      </c>
      <c r="D16783" s="519" t="s">
        <v>44817</v>
      </c>
      <c r="E16783" s="519" t="s">
        <v>44822</v>
      </c>
      <c r="I16783" s="519" t="s">
        <v>5</v>
      </c>
      <c r="J16783" s="650">
        <v>26.38</v>
      </c>
    </row>
    <row r="16784" spans="1:10">
      <c r="A16784" s="519" t="s">
        <v>16964</v>
      </c>
      <c r="B16784" s="519" t="str">
        <f t="shared" si="262"/>
        <v>CORTE E ABERTURA DE DUAS ROSCAS,POR TARRAXA MANUAL,E COLOCACAO DE CONEXOES DE FERRO GALVANIZADO,COM COSTURA,COM DIAMETRO DE 1.1/2",EXCLUSIVE A PECA</v>
      </c>
      <c r="C16784" s="519" t="s">
        <v>44816</v>
      </c>
      <c r="D16784" s="519" t="s">
        <v>44817</v>
      </c>
      <c r="E16784" s="519" t="s">
        <v>44822</v>
      </c>
      <c r="I16784" s="519" t="s">
        <v>5</v>
      </c>
      <c r="J16784" s="650">
        <v>22.86</v>
      </c>
    </row>
    <row r="16785" spans="1:10">
      <c r="A16785" s="519" t="s">
        <v>16965</v>
      </c>
      <c r="B16785" s="519" t="str">
        <f t="shared" si="262"/>
        <v>CORTE E ABERTURA DE DUAS ROSCAS,POR TARRAXA MANUAL,E COLOCACAO DE CONEXOES DE FERRO GALVANIZADO,COM COSTURA,COM DIAMETRO DE 2",EXCLUSIVE A PECA</v>
      </c>
      <c r="C16785" s="519" t="s">
        <v>44816</v>
      </c>
      <c r="D16785" s="519" t="s">
        <v>44817</v>
      </c>
      <c r="E16785" s="519" t="s">
        <v>44823</v>
      </c>
      <c r="I16785" s="519" t="s">
        <v>5</v>
      </c>
      <c r="J16785" s="650">
        <v>32.47</v>
      </c>
    </row>
    <row r="16786" spans="1:10">
      <c r="A16786" s="519" t="s">
        <v>16966</v>
      </c>
      <c r="B16786" s="519" t="str">
        <f t="shared" si="262"/>
        <v>CORTE E ABERTURA DE DUAS ROSCAS,POR TARRAXA MANUAL,E COLOCACAO DE CONEXOES DE FERRO GALVANIZADO,COM COSTURA,COM DIAMETRO DE 2",EXCLUSIVE A PECA</v>
      </c>
      <c r="C16786" s="519" t="s">
        <v>44816</v>
      </c>
      <c r="D16786" s="519" t="s">
        <v>44817</v>
      </c>
      <c r="E16786" s="519" t="s">
        <v>44823</v>
      </c>
      <c r="I16786" s="519" t="s">
        <v>5</v>
      </c>
      <c r="J16786" s="650">
        <v>28.13</v>
      </c>
    </row>
    <row r="16787" spans="1:10">
      <c r="A16787" s="519" t="s">
        <v>16967</v>
      </c>
      <c r="B16787" s="519" t="str">
        <f t="shared" si="262"/>
        <v>CORTE E ABERTURA DE DUAS ROSCAS,POR TARRAXA MANUAL,E COLOCACAO DE CONEXOES DE FERRO GALVANIZADO,COM COSTURA,COM DIAMETRO DE 2.1/2",EXCLUSIVE A PECA</v>
      </c>
      <c r="C16787" s="519" t="s">
        <v>44816</v>
      </c>
      <c r="D16787" s="519" t="s">
        <v>44817</v>
      </c>
      <c r="E16787" s="519" t="s">
        <v>44824</v>
      </c>
      <c r="I16787" s="519" t="s">
        <v>5</v>
      </c>
      <c r="J16787" s="650">
        <v>48.71</v>
      </c>
    </row>
    <row r="16788" spans="1:10">
      <c r="A16788" s="519" t="s">
        <v>16968</v>
      </c>
      <c r="B16788" s="519" t="str">
        <f t="shared" si="262"/>
        <v>CORTE E ABERTURA DE DUAS ROSCAS,POR TARRAXA MANUAL,E COLOCACAO DE CONEXOES DE FERRO GALVANIZADO,COM COSTURA,COM DIAMETRO DE 2.1/2",EXCLUSIVE A PECA</v>
      </c>
      <c r="C16788" s="519" t="s">
        <v>44816</v>
      </c>
      <c r="D16788" s="519" t="s">
        <v>44817</v>
      </c>
      <c r="E16788" s="519" t="s">
        <v>44824</v>
      </c>
      <c r="I16788" s="519" t="s">
        <v>5</v>
      </c>
      <c r="J16788" s="650">
        <v>42.2</v>
      </c>
    </row>
    <row r="16789" spans="1:10">
      <c r="A16789" s="519" t="s">
        <v>16969</v>
      </c>
      <c r="B16789" s="519" t="str">
        <f t="shared" si="262"/>
        <v>CORTE E ABERTURA DE DUAS ROSCAS,POR TARRAXA MANUAL,E COLOCACAO DE CONEXOES DE FERRO GALVANIZADO,COM COSTURA,COM DIAMETRO DE 3",EXCLUSIVE A PECA</v>
      </c>
      <c r="C16789" s="519" t="s">
        <v>44816</v>
      </c>
      <c r="D16789" s="519" t="s">
        <v>44817</v>
      </c>
      <c r="E16789" s="519" t="s">
        <v>44825</v>
      </c>
      <c r="I16789" s="519" t="s">
        <v>5</v>
      </c>
      <c r="J16789" s="650">
        <v>60.88</v>
      </c>
    </row>
    <row r="16790" spans="1:10">
      <c r="A16790" s="519" t="s">
        <v>16970</v>
      </c>
      <c r="B16790" s="519" t="str">
        <f t="shared" si="262"/>
        <v>CORTE E ABERTURA DE DUAS ROSCAS,POR TARRAXA MANUAL,E COLOCACAO DE CONEXOES DE FERRO GALVANIZADO,COM COSTURA,COM DIAMETRO DE 3",EXCLUSIVE A PECA</v>
      </c>
      <c r="C16790" s="519" t="s">
        <v>44816</v>
      </c>
      <c r="D16790" s="519" t="s">
        <v>44817</v>
      </c>
      <c r="E16790" s="519" t="s">
        <v>44825</v>
      </c>
      <c r="I16790" s="519" t="s">
        <v>5</v>
      </c>
      <c r="J16790" s="650">
        <v>52.76</v>
      </c>
    </row>
    <row r="16791" spans="1:10">
      <c r="A16791" s="519" t="s">
        <v>16971</v>
      </c>
      <c r="B16791" s="519" t="str">
        <f t="shared" si="262"/>
        <v>CORTE E ABERTURA DE DUAS ROSCAS,POR TARRAXA MANUAL,E COLOCACAO DE CONEXOES DE FERRO GALVANIZADO,COM COSTURA,COM DIAMETRO DE 4",EXCLUSIVE A PECA</v>
      </c>
      <c r="C16791" s="519" t="s">
        <v>44816</v>
      </c>
      <c r="D16791" s="519" t="s">
        <v>44817</v>
      </c>
      <c r="E16791" s="519" t="s">
        <v>44826</v>
      </c>
      <c r="I16791" s="519" t="s">
        <v>5</v>
      </c>
      <c r="J16791" s="650">
        <v>77.12</v>
      </c>
    </row>
    <row r="16792" spans="1:10">
      <c r="A16792" s="519" t="s">
        <v>16972</v>
      </c>
      <c r="B16792" s="519" t="str">
        <f t="shared" si="262"/>
        <v>CORTE E ABERTURA DE DUAS ROSCAS,POR TARRAXA MANUAL,E COLOCACAO DE CONEXOES DE FERRO GALVANIZADO,COM COSTURA,COM DIAMETRO DE 4",EXCLUSIVE A PECA</v>
      </c>
      <c r="C16792" s="519" t="s">
        <v>44816</v>
      </c>
      <c r="D16792" s="519" t="s">
        <v>44817</v>
      </c>
      <c r="E16792" s="519" t="s">
        <v>44826</v>
      </c>
      <c r="I16792" s="519" t="s">
        <v>5</v>
      </c>
      <c r="J16792" s="650">
        <v>66.83</v>
      </c>
    </row>
    <row r="16793" spans="1:10">
      <c r="A16793" s="519" t="s">
        <v>16973</v>
      </c>
      <c r="B16793" s="519" t="str">
        <f t="shared" si="262"/>
        <v>CORTE E ABERTURA DE DUAS ROSCAS,POR TARRAXA MANUAL,COLOCACAO DE CONEXOES EM TUBULACAO PARA VAPOR(SCH-40 OU SCH-80),NO DIAMETRO DE 1/2",EXCLUSIVE A PECA</v>
      </c>
      <c r="C16793" s="519" t="s">
        <v>44827</v>
      </c>
      <c r="D16793" s="519" t="s">
        <v>44828</v>
      </c>
      <c r="E16793" s="519" t="s">
        <v>44829</v>
      </c>
      <c r="I16793" s="519" t="s">
        <v>5</v>
      </c>
      <c r="J16793" s="650">
        <v>14.2</v>
      </c>
    </row>
    <row r="16794" spans="1:10">
      <c r="A16794" s="519" t="s">
        <v>16974</v>
      </c>
      <c r="B16794" s="519" t="str">
        <f t="shared" si="262"/>
        <v>CORTE E ABERTURA DE DUAS ROSCAS,POR TARRAXA MANUAL,COLOCACAO DE CONEXOES EM TUBULACAO PARA VAPOR(SCH-40 OU SCH-80),NO DIAMETRO DE 1/2",EXCLUSIVE A PECA</v>
      </c>
      <c r="C16794" s="519" t="s">
        <v>44827</v>
      </c>
      <c r="D16794" s="519" t="s">
        <v>44828</v>
      </c>
      <c r="E16794" s="519" t="s">
        <v>44829</v>
      </c>
      <c r="I16794" s="519" t="s">
        <v>5</v>
      </c>
      <c r="J16794" s="650">
        <v>12.31</v>
      </c>
    </row>
    <row r="16795" spans="1:10">
      <c r="A16795" s="519" t="s">
        <v>16975</v>
      </c>
      <c r="B16795" s="519" t="str">
        <f t="shared" si="262"/>
        <v>CORTE E ABERTURA DE DUAS ROSCAS,POR TARRAXA MANUAL,COLOCACAO DE CONEXOES EM TUBULACAO PARA VAPOR(SCH-40 OU SCH-80),NO DIAMETRO DE 3/4",EXCLUSIVE A PECA</v>
      </c>
      <c r="C16795" s="519" t="s">
        <v>44827</v>
      </c>
      <c r="D16795" s="519" t="s">
        <v>44828</v>
      </c>
      <c r="E16795" s="519" t="s">
        <v>44830</v>
      </c>
      <c r="I16795" s="519" t="s">
        <v>5</v>
      </c>
      <c r="J16795" s="650">
        <v>16.23</v>
      </c>
    </row>
    <row r="16796" spans="1:10">
      <c r="A16796" s="519" t="s">
        <v>16976</v>
      </c>
      <c r="B16796" s="519" t="str">
        <f t="shared" si="262"/>
        <v>CORTE E ABERTURA DE DUAS ROSCAS,POR TARRAXA MANUAL,COLOCACAO DE CONEXOES EM TUBULACAO PARA VAPOR(SCH-40 OU SCH-80),NO DIAMETRO DE 3/4",EXCLUSIVE A PECA</v>
      </c>
      <c r="C16796" s="519" t="s">
        <v>44827</v>
      </c>
      <c r="D16796" s="519" t="s">
        <v>44828</v>
      </c>
      <c r="E16796" s="519" t="s">
        <v>44830</v>
      </c>
      <c r="I16796" s="519" t="s">
        <v>5</v>
      </c>
      <c r="J16796" s="650">
        <v>14.06</v>
      </c>
    </row>
    <row r="16797" spans="1:10">
      <c r="A16797" s="519" t="s">
        <v>16977</v>
      </c>
      <c r="B16797" s="519" t="str">
        <f t="shared" si="262"/>
        <v>CORTE E ABERTURA DE DUAS ROSCAS,POR TARRAXA MANUAL,COLOCACAO DE CONEXOES EM TUBULACAO PARA VAPOR(SCH-40 OU SCH-80),NO DIAMETRO DE 1",EXCLUSIVE A PECA</v>
      </c>
      <c r="C16797" s="519" t="s">
        <v>44827</v>
      </c>
      <c r="D16797" s="519" t="s">
        <v>44828</v>
      </c>
      <c r="E16797" s="519" t="s">
        <v>44831</v>
      </c>
      <c r="I16797" s="519" t="s">
        <v>5</v>
      </c>
      <c r="J16797" s="650">
        <v>22.32</v>
      </c>
    </row>
    <row r="16798" spans="1:10">
      <c r="A16798" s="519" t="s">
        <v>16978</v>
      </c>
      <c r="B16798" s="519" t="str">
        <f t="shared" si="262"/>
        <v>CORTE E ABERTURA DE DUAS ROSCAS,POR TARRAXA MANUAL,COLOCACAO DE CONEXOES EM TUBULACAO PARA VAPOR(SCH-40 OU SCH-80),NO DIAMETRO DE 1",EXCLUSIVE A PECA</v>
      </c>
      <c r="C16798" s="519" t="s">
        <v>44827</v>
      </c>
      <c r="D16798" s="519" t="s">
        <v>44828</v>
      </c>
      <c r="E16798" s="519" t="s">
        <v>44831</v>
      </c>
      <c r="I16798" s="519" t="s">
        <v>5</v>
      </c>
      <c r="J16798" s="650">
        <v>19.34</v>
      </c>
    </row>
    <row r="16799" spans="1:10">
      <c r="A16799" s="519" t="s">
        <v>16979</v>
      </c>
      <c r="B16799" s="519" t="str">
        <f t="shared" si="262"/>
        <v>CORTE E ABERTURA DE DUAS ROSCAS,POR TARRAXA MANUAL,COLOCACAO DE CONEXOES EM TUBULACAO PARA VAPOR(SCH-40 OU SCH-80),NO DIAMETRO DE 1.1/4",EXCLUSIVE A PECA</v>
      </c>
      <c r="C16799" s="519" t="s">
        <v>44827</v>
      </c>
      <c r="D16799" s="519" t="s">
        <v>44828</v>
      </c>
      <c r="E16799" s="519" t="s">
        <v>44832</v>
      </c>
      <c r="I16799" s="519" t="s">
        <v>5</v>
      </c>
      <c r="J16799" s="650">
        <v>22.73</v>
      </c>
    </row>
    <row r="16800" spans="1:10">
      <c r="A16800" s="519" t="s">
        <v>16980</v>
      </c>
      <c r="B16800" s="519" t="str">
        <f t="shared" si="262"/>
        <v>CORTE E ABERTURA DE DUAS ROSCAS,POR TARRAXA MANUAL,COLOCACAO DE CONEXOES EM TUBULACAO PARA VAPOR(SCH-40 OU SCH-80),NO DIAMETRO DE 1.1/4",EXCLUSIVE A PECA</v>
      </c>
      <c r="C16800" s="519" t="s">
        <v>44827</v>
      </c>
      <c r="D16800" s="519" t="s">
        <v>44828</v>
      </c>
      <c r="E16800" s="519" t="s">
        <v>44832</v>
      </c>
      <c r="I16800" s="519" t="s">
        <v>5</v>
      </c>
      <c r="J16800" s="650">
        <v>19.690000000000001</v>
      </c>
    </row>
    <row r="16801" spans="1:10">
      <c r="A16801" s="519" t="s">
        <v>16981</v>
      </c>
      <c r="B16801" s="519" t="str">
        <f t="shared" si="262"/>
        <v>CORTE E ABERTURA DE DUAS ROSCAS,POR TARRAXA MANUAL,COLOCACAO DE CONEXOES EM TUBULACAO PARA VAPOR(SCH-40 OU SCH-80),NO DIAMETRO DE 1.1/2",EXCLUSIVE A PECA</v>
      </c>
      <c r="C16801" s="519" t="s">
        <v>44827</v>
      </c>
      <c r="D16801" s="519" t="s">
        <v>44828</v>
      </c>
      <c r="E16801" s="519" t="s">
        <v>44833</v>
      </c>
      <c r="I16801" s="519" t="s">
        <v>5</v>
      </c>
      <c r="J16801" s="650">
        <v>28.41</v>
      </c>
    </row>
    <row r="16802" spans="1:10">
      <c r="A16802" s="519" t="s">
        <v>16982</v>
      </c>
      <c r="B16802" s="519" t="str">
        <f t="shared" si="262"/>
        <v>CORTE E ABERTURA DE DUAS ROSCAS,POR TARRAXA MANUAL,COLOCACAO DE CONEXOES EM TUBULACAO PARA VAPOR(SCH-40 OU SCH-80),NO DIAMETRO DE 1.1/2",EXCLUSIVE A PECA</v>
      </c>
      <c r="C16802" s="519" t="s">
        <v>44827</v>
      </c>
      <c r="D16802" s="519" t="s">
        <v>44828</v>
      </c>
      <c r="E16802" s="519" t="s">
        <v>44833</v>
      </c>
      <c r="I16802" s="519" t="s">
        <v>5</v>
      </c>
      <c r="J16802" s="650">
        <v>24.62</v>
      </c>
    </row>
    <row r="16803" spans="1:10">
      <c r="A16803" s="519" t="s">
        <v>16983</v>
      </c>
      <c r="B16803" s="519" t="str">
        <f t="shared" si="262"/>
        <v>CORTE E ABERTURA DE DUAS ROSCAS,POR TARRAXA MANUAL,COLOCACAO DE CONEXOES EM TUBULACAO PARA VAPOR(SCH-40 OU SCH-80),NO DIAMETRO DE 2",EXCLUSIVE A PECA</v>
      </c>
      <c r="C16803" s="519" t="s">
        <v>44827</v>
      </c>
      <c r="D16803" s="519" t="s">
        <v>44828</v>
      </c>
      <c r="E16803" s="519" t="s">
        <v>44834</v>
      </c>
      <c r="I16803" s="519" t="s">
        <v>5</v>
      </c>
      <c r="J16803" s="650">
        <v>44.65</v>
      </c>
    </row>
    <row r="16804" spans="1:10">
      <c r="A16804" s="519" t="s">
        <v>16984</v>
      </c>
      <c r="B16804" s="519" t="str">
        <f t="shared" si="262"/>
        <v>CORTE E ABERTURA DE DUAS ROSCAS,POR TARRAXA MANUAL,COLOCACAO DE CONEXOES EM TUBULACAO PARA VAPOR(SCH-40 OU SCH-80),NO DIAMETRO DE 2",EXCLUSIVE A PECA</v>
      </c>
      <c r="C16804" s="519" t="s">
        <v>44827</v>
      </c>
      <c r="D16804" s="519" t="s">
        <v>44828</v>
      </c>
      <c r="E16804" s="519" t="s">
        <v>44834</v>
      </c>
      <c r="I16804" s="519" t="s">
        <v>5</v>
      </c>
      <c r="J16804" s="650">
        <v>38.69</v>
      </c>
    </row>
    <row r="16805" spans="1:10">
      <c r="A16805" s="519" t="s">
        <v>16985</v>
      </c>
      <c r="B16805" s="519" t="str">
        <f t="shared" si="262"/>
        <v>CORTE E ABERTURA DE DUAS ROSCAS,POR TARRAXA MANUAL,COLOCACAO DE CONEXOES EM TUBULACAO PARA VAPOR(SCH-40 OU SCH-80),NO DIAMETRO DE 2.1/2",EXCLUSIVE A PECA</v>
      </c>
      <c r="C16805" s="519" t="s">
        <v>44827</v>
      </c>
      <c r="D16805" s="519" t="s">
        <v>44828</v>
      </c>
      <c r="E16805" s="519" t="s">
        <v>44835</v>
      </c>
      <c r="I16805" s="519" t="s">
        <v>5</v>
      </c>
      <c r="J16805" s="650">
        <v>81.180000000000007</v>
      </c>
    </row>
    <row r="16806" spans="1:10">
      <c r="A16806" s="519" t="s">
        <v>16986</v>
      </c>
      <c r="B16806" s="519" t="str">
        <f t="shared" si="262"/>
        <v>CORTE E ABERTURA DE DUAS ROSCAS,POR TARRAXA MANUAL,COLOCACAO DE CONEXOES EM TUBULACAO PARA VAPOR(SCH-40 OU SCH-80),NO DIAMETRO DE 2.1/2",EXCLUSIVE A PECA</v>
      </c>
      <c r="C16806" s="519" t="s">
        <v>44827</v>
      </c>
      <c r="D16806" s="519" t="s">
        <v>44828</v>
      </c>
      <c r="E16806" s="519" t="s">
        <v>44835</v>
      </c>
      <c r="I16806" s="519" t="s">
        <v>5</v>
      </c>
      <c r="J16806" s="650">
        <v>70.34</v>
      </c>
    </row>
    <row r="16807" spans="1:10">
      <c r="A16807" s="519" t="s">
        <v>16987</v>
      </c>
      <c r="B16807" s="519" t="str">
        <f t="shared" si="262"/>
        <v>CORTE E ABERTURA DE DUAS ROSCAS,POR TARRAXA MANUAL,COLOCACAO DE CONEXOES EM TUBULACAO PARA VAPOR(SCH-40 OU SCH-80),NO DIAMETRO DE 3",EXCLUSIVE A PECA</v>
      </c>
      <c r="C16807" s="519" t="s">
        <v>44827</v>
      </c>
      <c r="D16807" s="519" t="s">
        <v>44828</v>
      </c>
      <c r="E16807" s="519" t="s">
        <v>44836</v>
      </c>
      <c r="I16807" s="519" t="s">
        <v>5</v>
      </c>
      <c r="J16807" s="650">
        <v>93.36</v>
      </c>
    </row>
    <row r="16808" spans="1:10">
      <c r="A16808" s="519" t="s">
        <v>16988</v>
      </c>
      <c r="B16808" s="519" t="str">
        <f t="shared" si="262"/>
        <v>CORTE E ABERTURA DE DUAS ROSCAS,POR TARRAXA MANUAL,COLOCACAO DE CONEXOES EM TUBULACAO PARA VAPOR(SCH-40 OU SCH-80),NO DIAMETRO DE 3",EXCLUSIVE A PECA</v>
      </c>
      <c r="C16808" s="519" t="s">
        <v>44827</v>
      </c>
      <c r="D16808" s="519" t="s">
        <v>44828</v>
      </c>
      <c r="E16808" s="519" t="s">
        <v>44836</v>
      </c>
      <c r="I16808" s="519" t="s">
        <v>5</v>
      </c>
      <c r="J16808" s="650">
        <v>80.900000000000006</v>
      </c>
    </row>
    <row r="16809" spans="1:10">
      <c r="A16809" s="519" t="s">
        <v>16989</v>
      </c>
      <c r="B16809" s="519" t="str">
        <f t="shared" si="262"/>
        <v>CORTE E ABERTURA DE DUAS ROSCAS,POR TARRAXA MANUAL,COLOCACAO DE CONEXOES EM TUBULACAO PARA VAPOR(SCH-40 OU SCH-80),NO DIAMETRO DE 4",EXCLUSIVE A PECA</v>
      </c>
      <c r="C16809" s="519" t="s">
        <v>44827</v>
      </c>
      <c r="D16809" s="519" t="s">
        <v>44828</v>
      </c>
      <c r="E16809" s="519" t="s">
        <v>44837</v>
      </c>
      <c r="I16809" s="519" t="s">
        <v>5</v>
      </c>
      <c r="J16809" s="650">
        <v>117.71</v>
      </c>
    </row>
    <row r="16810" spans="1:10">
      <c r="A16810" s="519" t="s">
        <v>16990</v>
      </c>
      <c r="B16810" s="519" t="str">
        <f t="shared" si="262"/>
        <v>CORTE E ABERTURA DE DUAS ROSCAS,POR TARRAXA MANUAL,COLOCACAO DE CONEXOES EM TUBULACAO PARA VAPOR(SCH-40 OU SCH-80),NO DIAMETRO DE 4",EXCLUSIVE A PECA</v>
      </c>
      <c r="C16810" s="519" t="s">
        <v>44827</v>
      </c>
      <c r="D16810" s="519" t="s">
        <v>44828</v>
      </c>
      <c r="E16810" s="519" t="s">
        <v>44837</v>
      </c>
      <c r="I16810" s="519" t="s">
        <v>5</v>
      </c>
      <c r="J16810" s="650">
        <v>102</v>
      </c>
    </row>
    <row r="16811" spans="1:10">
      <c r="A16811" s="519" t="s">
        <v>16991</v>
      </c>
      <c r="B16811" s="519" t="str">
        <f t="shared" si="262"/>
        <v>CORTE E ABERTURA DE DUAS ROSCAS,POR TARRAXA MANUAL,COLOCACAO DE CONEXOES EM TUBOS DE PVC ROSQUEAVEIS,COM DIAMETRO DE 1/2",EXCLUSIVE A PECA</v>
      </c>
      <c r="C16811" s="519" t="s">
        <v>44827</v>
      </c>
      <c r="D16811" s="519" t="s">
        <v>44838</v>
      </c>
      <c r="E16811" s="519" t="s">
        <v>44839</v>
      </c>
      <c r="I16811" s="519" t="s">
        <v>5</v>
      </c>
      <c r="J16811" s="650">
        <v>5.07</v>
      </c>
    </row>
    <row r="16812" spans="1:10">
      <c r="A16812" s="519" t="s">
        <v>16992</v>
      </c>
      <c r="B16812" s="519" t="str">
        <f t="shared" si="262"/>
        <v>CORTE E ABERTURA DE DUAS ROSCAS,POR TARRAXA MANUAL,COLOCACAO DE CONEXOES EM TUBOS DE PVC ROSQUEAVEIS,COM DIAMETRO DE 1/2",EXCLUSIVE A PECA</v>
      </c>
      <c r="C16812" s="519" t="s">
        <v>44827</v>
      </c>
      <c r="D16812" s="519" t="s">
        <v>44838</v>
      </c>
      <c r="E16812" s="519" t="s">
        <v>44839</v>
      </c>
      <c r="I16812" s="519" t="s">
        <v>5</v>
      </c>
      <c r="J16812" s="650">
        <v>4.3899999999999997</v>
      </c>
    </row>
    <row r="16813" spans="1:10">
      <c r="A16813" s="519" t="s">
        <v>16993</v>
      </c>
      <c r="B16813" s="519" t="str">
        <f t="shared" si="262"/>
        <v>CORTE E ABERTURA DE DUAS ROSCAS,POR TARRAXA MANUAL,COLOCACAO DE CONEXOES EM TUBOS DE PVC ROSQUEAVEIS,COM DIAMETRO DE 3/4",EXCLUSIVE A PECA</v>
      </c>
      <c r="C16813" s="519" t="s">
        <v>44827</v>
      </c>
      <c r="D16813" s="519" t="s">
        <v>44840</v>
      </c>
      <c r="E16813" s="519" t="s">
        <v>44839</v>
      </c>
      <c r="I16813" s="519" t="s">
        <v>5</v>
      </c>
      <c r="J16813" s="650">
        <v>6.08</v>
      </c>
    </row>
    <row r="16814" spans="1:10">
      <c r="A16814" s="519" t="s">
        <v>16994</v>
      </c>
      <c r="B16814" s="519" t="str">
        <f t="shared" si="262"/>
        <v>CORTE E ABERTURA DE DUAS ROSCAS,POR TARRAXA MANUAL,COLOCACAO DE CONEXOES EM TUBOS DE PVC ROSQUEAVEIS,COM DIAMETRO DE 3/4",EXCLUSIVE A PECA</v>
      </c>
      <c r="C16814" s="519" t="s">
        <v>44827</v>
      </c>
      <c r="D16814" s="519" t="s">
        <v>44840</v>
      </c>
      <c r="E16814" s="519" t="s">
        <v>44839</v>
      </c>
      <c r="I16814" s="519" t="s">
        <v>5</v>
      </c>
      <c r="J16814" s="650">
        <v>5.27</v>
      </c>
    </row>
    <row r="16815" spans="1:10">
      <c r="A16815" s="519" t="s">
        <v>16995</v>
      </c>
      <c r="B16815" s="519" t="str">
        <f t="shared" si="262"/>
        <v>CORTE E ABERTURA DE DUAS ROSCAS,POR TARRAXA MANUAL,COLOCACAO DE CONEXOES EM TUBOS DE PVC ROSQUEAVEIS,COM DIAMETRO DE 1",EXCLUSIVE A PECA</v>
      </c>
      <c r="C16815" s="519" t="s">
        <v>44827</v>
      </c>
      <c r="D16815" s="519" t="s">
        <v>44841</v>
      </c>
      <c r="E16815" s="519" t="s">
        <v>44842</v>
      </c>
      <c r="I16815" s="519" t="s">
        <v>5</v>
      </c>
      <c r="J16815" s="650">
        <v>7.5</v>
      </c>
    </row>
    <row r="16816" spans="1:10">
      <c r="A16816" s="519" t="s">
        <v>16996</v>
      </c>
      <c r="B16816" s="519" t="str">
        <f t="shared" si="262"/>
        <v>CORTE E ABERTURA DE DUAS ROSCAS,POR TARRAXA MANUAL,COLOCACAO DE CONEXOES EM TUBOS DE PVC ROSQUEAVEIS,COM DIAMETRO DE 1",EXCLUSIVE A PECA</v>
      </c>
      <c r="C16816" s="519" t="s">
        <v>44827</v>
      </c>
      <c r="D16816" s="519" t="s">
        <v>44841</v>
      </c>
      <c r="E16816" s="519" t="s">
        <v>44842</v>
      </c>
      <c r="I16816" s="519" t="s">
        <v>5</v>
      </c>
      <c r="J16816" s="650">
        <v>6.5</v>
      </c>
    </row>
    <row r="16817" spans="1:10">
      <c r="A16817" s="519" t="s">
        <v>16997</v>
      </c>
      <c r="B16817" s="519" t="str">
        <f t="shared" si="262"/>
        <v>CORTE E ABERTURA DE DUAS ROSCAS,POR TARRAXA MANUAL,COLOCACAO DE CONEXOES EM TUBOS DE PVC ROSQUEAVEIS,COM DIAMETRO DE 1.1/4",EXCLUSIVE A PECA</v>
      </c>
      <c r="C16817" s="519" t="s">
        <v>44827</v>
      </c>
      <c r="D16817" s="519" t="s">
        <v>44843</v>
      </c>
      <c r="E16817" s="519" t="s">
        <v>44844</v>
      </c>
      <c r="I16817" s="519" t="s">
        <v>5</v>
      </c>
      <c r="J16817" s="650">
        <v>8.93</v>
      </c>
    </row>
    <row r="16818" spans="1:10">
      <c r="A16818" s="519" t="s">
        <v>16998</v>
      </c>
      <c r="B16818" s="519" t="str">
        <f t="shared" si="262"/>
        <v>CORTE E ABERTURA DE DUAS ROSCAS,POR TARRAXA MANUAL,COLOCACAO DE CONEXOES EM TUBOS DE PVC ROSQUEAVEIS,COM DIAMETRO DE 1.1/4",EXCLUSIVE A PECA</v>
      </c>
      <c r="C16818" s="519" t="s">
        <v>44827</v>
      </c>
      <c r="D16818" s="519" t="s">
        <v>44843</v>
      </c>
      <c r="E16818" s="519" t="s">
        <v>44844</v>
      </c>
      <c r="I16818" s="519" t="s">
        <v>5</v>
      </c>
      <c r="J16818" s="650">
        <v>7.73</v>
      </c>
    </row>
    <row r="16819" spans="1:10">
      <c r="A16819" s="519" t="s">
        <v>16999</v>
      </c>
      <c r="B16819" s="519" t="str">
        <f t="shared" si="262"/>
        <v>CORTE E ABERTURA DE DUAS ROSCAS,POR TARRAXA MANUAL,COLOCACAO DE CONEXOES EM TUBOS DE PVC ROSQUEAVEIS,COM DIAMETRO DE 1.1/2",EXCLUSIVE A PECA</v>
      </c>
      <c r="C16819" s="519" t="s">
        <v>44827</v>
      </c>
      <c r="D16819" s="519" t="s">
        <v>44843</v>
      </c>
      <c r="E16819" s="519" t="s">
        <v>44845</v>
      </c>
      <c r="I16819" s="519" t="s">
        <v>5</v>
      </c>
      <c r="J16819" s="650">
        <v>10.14</v>
      </c>
    </row>
    <row r="16820" spans="1:10">
      <c r="A16820" s="519" t="s">
        <v>17000</v>
      </c>
      <c r="B16820" s="519" t="str">
        <f t="shared" si="262"/>
        <v>CORTE E ABERTURA DE DUAS ROSCAS,POR TARRAXA MANUAL,COLOCACAO DE CONEXOES EM TUBOS DE PVC ROSQUEAVEIS,COM DIAMETRO DE 1.1/2",EXCLUSIVE A PECA</v>
      </c>
      <c r="C16820" s="519" t="s">
        <v>44827</v>
      </c>
      <c r="D16820" s="519" t="s">
        <v>44843</v>
      </c>
      <c r="E16820" s="519" t="s">
        <v>44845</v>
      </c>
      <c r="I16820" s="519" t="s">
        <v>5</v>
      </c>
      <c r="J16820" s="650">
        <v>8.7899999999999991</v>
      </c>
    </row>
    <row r="16821" spans="1:10">
      <c r="A16821" s="519" t="s">
        <v>17001</v>
      </c>
      <c r="B16821" s="519" t="str">
        <f t="shared" si="262"/>
        <v>CORTE E ABERTURA DE DUAS ROSCAS,POR TARRAXA MANUAL,COLOCACAO DE CONEXOES EM TUBOS DE PVC ROSQUEAVEIS,COM DIAMETRO DE 2",EXCLUSIVE A PECA</v>
      </c>
      <c r="C16821" s="519" t="s">
        <v>44827</v>
      </c>
      <c r="D16821" s="519" t="s">
        <v>44846</v>
      </c>
      <c r="E16821" s="519" t="s">
        <v>44842</v>
      </c>
      <c r="I16821" s="519" t="s">
        <v>5</v>
      </c>
      <c r="J16821" s="650">
        <v>16.23</v>
      </c>
    </row>
    <row r="16822" spans="1:10">
      <c r="A16822" s="519" t="s">
        <v>17002</v>
      </c>
      <c r="B16822" s="519" t="str">
        <f t="shared" si="262"/>
        <v>CORTE E ABERTURA DE DUAS ROSCAS,POR TARRAXA MANUAL,COLOCACAO DE CONEXOES EM TUBOS DE PVC ROSQUEAVEIS,COM DIAMETRO DE 2",EXCLUSIVE A PECA</v>
      </c>
      <c r="C16822" s="519" t="s">
        <v>44827</v>
      </c>
      <c r="D16822" s="519" t="s">
        <v>44846</v>
      </c>
      <c r="E16822" s="519" t="s">
        <v>44842</v>
      </c>
      <c r="I16822" s="519" t="s">
        <v>5</v>
      </c>
      <c r="J16822" s="650">
        <v>14.06</v>
      </c>
    </row>
    <row r="16823" spans="1:10">
      <c r="A16823" s="519" t="s">
        <v>17003</v>
      </c>
      <c r="B16823" s="519" t="str">
        <f t="shared" si="262"/>
        <v>CORTE E ABERTURA DE DUAS ROSCAS,POR TARRAXA MANUAL,COLOCACAO DE CONEXOES EM TUBOS DE PVC ROSQUEAVEIS,COM DIAMETRO DE 2.1/2",EXCLUSIVE A PECA</v>
      </c>
      <c r="C16823" s="519" t="s">
        <v>44827</v>
      </c>
      <c r="D16823" s="519" t="s">
        <v>44847</v>
      </c>
      <c r="E16823" s="519" t="s">
        <v>44845</v>
      </c>
      <c r="I16823" s="519" t="s">
        <v>5</v>
      </c>
      <c r="J16823" s="650">
        <v>20.29</v>
      </c>
    </row>
    <row r="16824" spans="1:10">
      <c r="A16824" s="519" t="s">
        <v>17004</v>
      </c>
      <c r="B16824" s="519" t="str">
        <f t="shared" si="262"/>
        <v>CORTE E ABERTURA DE DUAS ROSCAS,POR TARRAXA MANUAL,COLOCACAO DE CONEXOES EM TUBOS DE PVC ROSQUEAVEIS,COM DIAMETRO DE 2.1/2",EXCLUSIVE A PECA</v>
      </c>
      <c r="C16824" s="519" t="s">
        <v>44827</v>
      </c>
      <c r="D16824" s="519" t="s">
        <v>44847</v>
      </c>
      <c r="E16824" s="519" t="s">
        <v>44845</v>
      </c>
      <c r="I16824" s="519" t="s">
        <v>5</v>
      </c>
      <c r="J16824" s="650">
        <v>17.579999999999998</v>
      </c>
    </row>
    <row r="16825" spans="1:10">
      <c r="A16825" s="519" t="s">
        <v>17005</v>
      </c>
      <c r="B16825" s="519" t="str">
        <f t="shared" si="262"/>
        <v>CORTE E ABERTURA DE DUAS ROSCAS,POR TARRAXA MANUAL,COLOCACAO DE CONEXOES EM TUBOS DE PVC ROSQUEAVEIS,COM DIAMETRO DE 3",EXCLUSIVE A PECA</v>
      </c>
      <c r="C16825" s="519" t="s">
        <v>44827</v>
      </c>
      <c r="D16825" s="519" t="s">
        <v>44848</v>
      </c>
      <c r="E16825" s="519" t="s">
        <v>44842</v>
      </c>
      <c r="I16825" s="519" t="s">
        <v>5</v>
      </c>
      <c r="J16825" s="650">
        <v>30.44</v>
      </c>
    </row>
    <row r="16826" spans="1:10">
      <c r="A16826" s="519" t="s">
        <v>17006</v>
      </c>
      <c r="B16826" s="519" t="str">
        <f t="shared" si="262"/>
        <v>CORTE E ABERTURA DE DUAS ROSCAS,POR TARRAXA MANUAL,COLOCACAO DE CONEXOES EM TUBOS DE PVC ROSQUEAVEIS,COM DIAMETRO DE 3",EXCLUSIVE A PECA</v>
      </c>
      <c r="C16826" s="519" t="s">
        <v>44827</v>
      </c>
      <c r="D16826" s="519" t="s">
        <v>44848</v>
      </c>
      <c r="E16826" s="519" t="s">
        <v>44842</v>
      </c>
      <c r="I16826" s="519" t="s">
        <v>5</v>
      </c>
      <c r="J16826" s="650">
        <v>26.38</v>
      </c>
    </row>
    <row r="16827" spans="1:10">
      <c r="A16827" s="519" t="s">
        <v>17007</v>
      </c>
      <c r="B16827" s="519" t="str">
        <f t="shared" si="262"/>
        <v>CORTE E ABERTURA DE DUAS ROSCAS,POR TARRAXA MANUAL,COLOCACAO DE CONEXOES EM TUBOS DE PVC ROSQUEAVEIS,COM DIAMETRO DE 4",EXCLUSIVE A PECA</v>
      </c>
      <c r="C16827" s="519" t="s">
        <v>44827</v>
      </c>
      <c r="D16827" s="519" t="s">
        <v>44849</v>
      </c>
      <c r="E16827" s="519" t="s">
        <v>44842</v>
      </c>
      <c r="I16827" s="519" t="s">
        <v>5</v>
      </c>
      <c r="J16827" s="650">
        <v>40.590000000000003</v>
      </c>
    </row>
    <row r="16828" spans="1:10">
      <c r="A16828" s="519" t="s">
        <v>17008</v>
      </c>
      <c r="B16828" s="519" t="str">
        <f t="shared" si="262"/>
        <v>CORTE E ABERTURA DE DUAS ROSCAS,POR TARRAXA MANUAL,COLOCACAO DE CONEXOES EM TUBOS DE PVC ROSQUEAVEIS,COM DIAMETRO DE 4",EXCLUSIVE A PECA</v>
      </c>
      <c r="C16828" s="519" t="s">
        <v>44827</v>
      </c>
      <c r="D16828" s="519" t="s">
        <v>44849</v>
      </c>
      <c r="E16828" s="519" t="s">
        <v>44842</v>
      </c>
      <c r="I16828" s="519" t="s">
        <v>5</v>
      </c>
      <c r="J16828" s="650">
        <v>35.17</v>
      </c>
    </row>
    <row r="16829" spans="1:10">
      <c r="A16829" s="519" t="s">
        <v>17009</v>
      </c>
      <c r="B16829" s="519" t="str">
        <f t="shared" si="262"/>
        <v>CORTE E ABERTURA DE DUAS ROSCAS,POR TARRAXA MANUAL,COLOCACAO DE CONEXOES EM ELETRODUTO DE PVC ROSQUEAVEIS,COM DIAMETRO DE 1/2",EXCLUSIVE A PECA</v>
      </c>
      <c r="C16829" s="519" t="s">
        <v>44827</v>
      </c>
      <c r="D16829" s="519" t="s">
        <v>44850</v>
      </c>
      <c r="E16829" s="519" t="s">
        <v>44851</v>
      </c>
      <c r="I16829" s="519" t="s">
        <v>5</v>
      </c>
      <c r="J16829" s="650">
        <v>3.55</v>
      </c>
    </row>
    <row r="16830" spans="1:10">
      <c r="A16830" s="519" t="s">
        <v>17010</v>
      </c>
      <c r="B16830" s="519" t="str">
        <f t="shared" si="262"/>
        <v>CORTE E ABERTURA DE DUAS ROSCAS,POR TARRAXA MANUAL,COLOCACAO DE CONEXOES EM ELETRODUTO DE PVC ROSQUEAVEIS,COM DIAMETRO DE 1/2",EXCLUSIVE A PECA</v>
      </c>
      <c r="C16830" s="519" t="s">
        <v>44827</v>
      </c>
      <c r="D16830" s="519" t="s">
        <v>44850</v>
      </c>
      <c r="E16830" s="519" t="s">
        <v>44851</v>
      </c>
      <c r="I16830" s="519" t="s">
        <v>5</v>
      </c>
      <c r="J16830" s="650">
        <v>3.07</v>
      </c>
    </row>
    <row r="16831" spans="1:10">
      <c r="A16831" s="519" t="s">
        <v>17011</v>
      </c>
      <c r="B16831" s="519" t="str">
        <f t="shared" si="262"/>
        <v>CORTE E ABERTURA DE DUAS ROSCAS,POR TARRAXA MANUAL,COLOCACAO DE CONEXOES EM ELETRODUTO DE PVC ROSQUEAVEIS,COM DIAMETRO DE 3/4",EXCLUSIVE A PECA</v>
      </c>
      <c r="C16831" s="519" t="s">
        <v>44827</v>
      </c>
      <c r="D16831" s="519" t="s">
        <v>44850</v>
      </c>
      <c r="E16831" s="519" t="s">
        <v>44852</v>
      </c>
      <c r="I16831" s="519" t="s">
        <v>5</v>
      </c>
      <c r="J16831" s="650">
        <v>4.26</v>
      </c>
    </row>
    <row r="16832" spans="1:10">
      <c r="A16832" s="519" t="s">
        <v>17012</v>
      </c>
      <c r="B16832" s="519" t="str">
        <f t="shared" si="262"/>
        <v>CORTE E ABERTURA DE DUAS ROSCAS,POR TARRAXA MANUAL,COLOCACAO DE CONEXOES EM ELETRODUTO DE PVC ROSQUEAVEIS,COM DIAMETRO DE 3/4",EXCLUSIVE A PECA</v>
      </c>
      <c r="C16832" s="519" t="s">
        <v>44827</v>
      </c>
      <c r="D16832" s="519" t="s">
        <v>44850</v>
      </c>
      <c r="E16832" s="519" t="s">
        <v>44852</v>
      </c>
      <c r="I16832" s="519" t="s">
        <v>5</v>
      </c>
      <c r="J16832" s="650">
        <v>3.69</v>
      </c>
    </row>
    <row r="16833" spans="1:10">
      <c r="A16833" s="519" t="s">
        <v>17013</v>
      </c>
      <c r="B16833" s="519" t="str">
        <f t="shared" si="262"/>
        <v>CORTE E ABERTURA DE DUAS ROSCAS,POR TARRAXA MANUAL,COLOCACAO DE CONEXOES EM ELETRODUTO DE PVC ROSQUEAVEIS,COM DIAMETRO DE 1",EXCLUSIVE A PECA</v>
      </c>
      <c r="C16833" s="519" t="s">
        <v>44827</v>
      </c>
      <c r="D16833" s="519" t="s">
        <v>44850</v>
      </c>
      <c r="E16833" s="519" t="s">
        <v>44853</v>
      </c>
      <c r="I16833" s="519" t="s">
        <v>5</v>
      </c>
      <c r="J16833" s="650">
        <v>5.27</v>
      </c>
    </row>
    <row r="16834" spans="1:10">
      <c r="A16834" s="519" t="s">
        <v>17014</v>
      </c>
      <c r="B16834" s="519" t="str">
        <f t="shared" si="262"/>
        <v>CORTE E ABERTURA DE DUAS ROSCAS,POR TARRAXA MANUAL,COLOCACAO DE CONEXOES EM ELETRODUTO DE PVC ROSQUEAVEIS,COM DIAMETRO DE 1",EXCLUSIVE A PECA</v>
      </c>
      <c r="C16834" s="519" t="s">
        <v>44827</v>
      </c>
      <c r="D16834" s="519" t="s">
        <v>44850</v>
      </c>
      <c r="E16834" s="519" t="s">
        <v>44853</v>
      </c>
      <c r="I16834" s="519" t="s">
        <v>5</v>
      </c>
      <c r="J16834" s="650">
        <v>4.57</v>
      </c>
    </row>
    <row r="16835" spans="1:10">
      <c r="A16835" s="519" t="s">
        <v>17015</v>
      </c>
      <c r="B16835" s="519" t="str">
        <f t="shared" si="262"/>
        <v>CORTE E ABERTURA DE DUAS ROSCAS,POR TARRAXA MANUAL,COLOCACAO DE CONEXOES EM ELETRODUTO DE PVC ROSQUEAVEIS,COM DIAMETRO DE 1.1/4",EXCLUSIVE A PECA</v>
      </c>
      <c r="C16835" s="519" t="s">
        <v>44827</v>
      </c>
      <c r="D16835" s="519" t="s">
        <v>44850</v>
      </c>
      <c r="E16835" s="519" t="s">
        <v>44854</v>
      </c>
      <c r="I16835" s="519" t="s">
        <v>5</v>
      </c>
      <c r="J16835" s="650">
        <v>6.08</v>
      </c>
    </row>
    <row r="16836" spans="1:10">
      <c r="A16836" s="519" t="s">
        <v>17016</v>
      </c>
      <c r="B16836" s="519" t="str">
        <f t="shared" si="262"/>
        <v>CORTE E ABERTURA DE DUAS ROSCAS,POR TARRAXA MANUAL,COLOCACAO DE CONEXOES EM ELETRODUTO DE PVC ROSQUEAVEIS,COM DIAMETRO DE 1.1/4",EXCLUSIVE A PECA</v>
      </c>
      <c r="C16836" s="519" t="s">
        <v>44827</v>
      </c>
      <c r="D16836" s="519" t="s">
        <v>44850</v>
      </c>
      <c r="E16836" s="519" t="s">
        <v>44854</v>
      </c>
      <c r="I16836" s="519" t="s">
        <v>5</v>
      </c>
      <c r="J16836" s="650">
        <v>5.27</v>
      </c>
    </row>
    <row r="16837" spans="1:10">
      <c r="A16837" s="519" t="s">
        <v>17017</v>
      </c>
      <c r="B16837" s="519" t="str">
        <f t="shared" si="262"/>
        <v>CORTE E ABERTURA DE DUAS ROSCAS,POR TARRAXA MANUAL,COLOCACAO DE CONEXOES EM ELETRODUTO DE PVC ROSQUEAVEIS,COM DIAMETRO DE 1.1/2",EXCLUSIVE A PECA</v>
      </c>
      <c r="C16837" s="519" t="s">
        <v>44827</v>
      </c>
      <c r="D16837" s="519" t="s">
        <v>44850</v>
      </c>
      <c r="E16837" s="519" t="s">
        <v>44855</v>
      </c>
      <c r="I16837" s="519" t="s">
        <v>5</v>
      </c>
      <c r="J16837" s="650">
        <v>7.1</v>
      </c>
    </row>
    <row r="16838" spans="1:10">
      <c r="A16838" s="519" t="s">
        <v>17018</v>
      </c>
      <c r="B16838" s="519" t="str">
        <f t="shared" si="262"/>
        <v>CORTE E ABERTURA DE DUAS ROSCAS,POR TARRAXA MANUAL,COLOCACAO DE CONEXOES EM ELETRODUTO DE PVC ROSQUEAVEIS,COM DIAMETRO DE 1.1/2",EXCLUSIVE A PECA</v>
      </c>
      <c r="C16838" s="519" t="s">
        <v>44827</v>
      </c>
      <c r="D16838" s="519" t="s">
        <v>44850</v>
      </c>
      <c r="E16838" s="519" t="s">
        <v>44855</v>
      </c>
      <c r="I16838" s="519" t="s">
        <v>5</v>
      </c>
      <c r="J16838" s="650">
        <v>6.15</v>
      </c>
    </row>
    <row r="16839" spans="1:10">
      <c r="A16839" s="519" t="s">
        <v>17019</v>
      </c>
      <c r="B16839" s="519" t="str">
        <f t="shared" si="262"/>
        <v>CORTE E ABERTURA DE DUAS ROSCAS,POR TARRAXA MANUAL,COLOCACAO DE CONEXOES EM ELETRODUTO DE PVC ROSQUEAVEIS,COM DIAMETRO DE 2",EXCLUSIVE A PECA</v>
      </c>
      <c r="C16839" s="519" t="s">
        <v>44827</v>
      </c>
      <c r="D16839" s="519" t="s">
        <v>44850</v>
      </c>
      <c r="E16839" s="519" t="s">
        <v>44856</v>
      </c>
      <c r="I16839" s="519" t="s">
        <v>5</v>
      </c>
      <c r="J16839" s="650">
        <v>11.36</v>
      </c>
    </row>
    <row r="16840" spans="1:10">
      <c r="A16840" s="519" t="s">
        <v>17020</v>
      </c>
      <c r="B16840" s="519" t="str">
        <f t="shared" ref="B16840:B16903" si="263">C16840&amp;D16840&amp;E16840&amp;F16840&amp;G16840&amp;H16840</f>
        <v>CORTE E ABERTURA DE DUAS ROSCAS,POR TARRAXA MANUAL,COLOCACAO DE CONEXOES EM ELETRODUTO DE PVC ROSQUEAVEIS,COM DIAMETRO DE 2",EXCLUSIVE A PECA</v>
      </c>
      <c r="C16840" s="519" t="s">
        <v>44827</v>
      </c>
      <c r="D16840" s="519" t="s">
        <v>44850</v>
      </c>
      <c r="E16840" s="519" t="s">
        <v>44856</v>
      </c>
      <c r="I16840" s="519" t="s">
        <v>5</v>
      </c>
      <c r="J16840" s="650">
        <v>9.84</v>
      </c>
    </row>
    <row r="16841" spans="1:10">
      <c r="A16841" s="519" t="s">
        <v>17021</v>
      </c>
      <c r="B16841" s="519" t="str">
        <f t="shared" si="263"/>
        <v>CORTE E ABERTURA DE DUAS ROSCAS,POR TARRAXA MANUAL,COLOCACAO DE CONEXOES EM ELETRODUTO DE PVC ROSQUEAVEIS,COM DIAMETRO DE 2.1/2",EXCLUSIVE A PECA</v>
      </c>
      <c r="C16841" s="519" t="s">
        <v>44827</v>
      </c>
      <c r="D16841" s="519" t="s">
        <v>44850</v>
      </c>
      <c r="E16841" s="519" t="s">
        <v>44857</v>
      </c>
      <c r="I16841" s="519" t="s">
        <v>5</v>
      </c>
      <c r="J16841" s="650">
        <v>14.2</v>
      </c>
    </row>
    <row r="16842" spans="1:10">
      <c r="A16842" s="519" t="s">
        <v>17022</v>
      </c>
      <c r="B16842" s="519" t="str">
        <f t="shared" si="263"/>
        <v>CORTE E ABERTURA DE DUAS ROSCAS,POR TARRAXA MANUAL,COLOCACAO DE CONEXOES EM ELETRODUTO DE PVC ROSQUEAVEIS,COM DIAMETRO DE 2.1/2",EXCLUSIVE A PECA</v>
      </c>
      <c r="C16842" s="519" t="s">
        <v>44827</v>
      </c>
      <c r="D16842" s="519" t="s">
        <v>44850</v>
      </c>
      <c r="E16842" s="519" t="s">
        <v>44857</v>
      </c>
      <c r="I16842" s="519" t="s">
        <v>5</v>
      </c>
      <c r="J16842" s="650">
        <v>12.31</v>
      </c>
    </row>
    <row r="16843" spans="1:10">
      <c r="A16843" s="519" t="s">
        <v>17023</v>
      </c>
      <c r="B16843" s="519" t="str">
        <f t="shared" si="263"/>
        <v>CORTE E ABERTURA DE DUAS ROSCAS,POR TARRAXA MANUAL,COLOCACAO DE CONEXOES EM ELETRODUTO DE PVC ROSQUEAVEIS,COM DIAMETRO DE 3",EXCLUSIVE A PECA</v>
      </c>
      <c r="C16843" s="519" t="s">
        <v>44827</v>
      </c>
      <c r="D16843" s="519" t="s">
        <v>44850</v>
      </c>
      <c r="E16843" s="519" t="s">
        <v>44858</v>
      </c>
      <c r="I16843" s="519" t="s">
        <v>5</v>
      </c>
      <c r="J16843" s="650">
        <v>22.32</v>
      </c>
    </row>
    <row r="16844" spans="1:10">
      <c r="A16844" s="519" t="s">
        <v>17024</v>
      </c>
      <c r="B16844" s="519" t="str">
        <f t="shared" si="263"/>
        <v>CORTE E ABERTURA DE DUAS ROSCAS,POR TARRAXA MANUAL,COLOCACAO DE CONEXOES EM ELETRODUTO DE PVC ROSQUEAVEIS,COM DIAMETRO DE 3",EXCLUSIVE A PECA</v>
      </c>
      <c r="C16844" s="519" t="s">
        <v>44827</v>
      </c>
      <c r="D16844" s="519" t="s">
        <v>44850</v>
      </c>
      <c r="E16844" s="519" t="s">
        <v>44858</v>
      </c>
      <c r="I16844" s="519" t="s">
        <v>5</v>
      </c>
      <c r="J16844" s="650">
        <v>19.34</v>
      </c>
    </row>
    <row r="16845" spans="1:10">
      <c r="A16845" s="519" t="s">
        <v>17025</v>
      </c>
      <c r="B16845" s="519" t="str">
        <f t="shared" si="263"/>
        <v>CORTE E ABERTURA DE DUAS ROSCAS,POR TARRAXA MANUAL,COLOCACAO DE CONEXOES EM ELETRODUTO DE PVC ROSQUEAVEIS,COM DIAMETRO DE 4",EXCLUSIVE A PECA</v>
      </c>
      <c r="C16845" s="519" t="s">
        <v>44827</v>
      </c>
      <c r="D16845" s="519" t="s">
        <v>44850</v>
      </c>
      <c r="E16845" s="519" t="s">
        <v>44859</v>
      </c>
      <c r="I16845" s="519" t="s">
        <v>5</v>
      </c>
      <c r="J16845" s="650">
        <v>28.41</v>
      </c>
    </row>
    <row r="16846" spans="1:10">
      <c r="A16846" s="519" t="s">
        <v>17026</v>
      </c>
      <c r="B16846" s="519" t="str">
        <f t="shared" si="263"/>
        <v>CORTE E ABERTURA DE DUAS ROSCAS,POR TARRAXA MANUAL,COLOCACAO DE CONEXOES EM ELETRODUTO DE PVC ROSQUEAVEIS,COM DIAMETRO DE 4",EXCLUSIVE A PECA</v>
      </c>
      <c r="C16846" s="519" t="s">
        <v>44827</v>
      </c>
      <c r="D16846" s="519" t="s">
        <v>44850</v>
      </c>
      <c r="E16846" s="519" t="s">
        <v>44859</v>
      </c>
      <c r="I16846" s="519" t="s">
        <v>5</v>
      </c>
      <c r="J16846" s="650">
        <v>24.62</v>
      </c>
    </row>
    <row r="16847" spans="1:10">
      <c r="A16847" s="519" t="s">
        <v>17027</v>
      </c>
      <c r="B16847" s="519" t="str">
        <f t="shared" si="263"/>
        <v>CORTE E COLOCACAO DE CONEXOES EM TUBO DE PVC RIGIDO,ESGOTO,SOLDAVEL,COM DIAMETRO DE 40MM,EXCLUSIVE A PECA</v>
      </c>
      <c r="C16847" s="519" t="s">
        <v>44860</v>
      </c>
      <c r="D16847" s="519" t="s">
        <v>44861</v>
      </c>
      <c r="I16847" s="519" t="s">
        <v>5</v>
      </c>
      <c r="J16847" s="650">
        <v>1.62</v>
      </c>
    </row>
    <row r="16848" spans="1:10">
      <c r="A16848" s="519" t="s">
        <v>17028</v>
      </c>
      <c r="B16848" s="519" t="str">
        <f t="shared" si="263"/>
        <v>CORTE E COLOCACAO DE CONEXOES EM TUBO DE PVC RIGIDO,ESGOTO,SOLDAVEL,COM DIAMETRO DE 40MM,EXCLUSIVE A PECA</v>
      </c>
      <c r="C16848" s="519" t="s">
        <v>44860</v>
      </c>
      <c r="D16848" s="519" t="s">
        <v>44861</v>
      </c>
      <c r="I16848" s="519" t="s">
        <v>5</v>
      </c>
      <c r="J16848" s="650">
        <v>1.4</v>
      </c>
    </row>
    <row r="16849" spans="1:10">
      <c r="A16849" s="519" t="s">
        <v>17029</v>
      </c>
      <c r="B16849" s="519" t="str">
        <f t="shared" si="263"/>
        <v>CORTE E COLOCACAO DE CONEXOES EM TUBO DE PVC RIGIDO,ESGOTO,SOLDAVEL,COM DIAMETRO DE 50MM,EXCLUSIVE A PECA</v>
      </c>
      <c r="C16849" s="519" t="s">
        <v>44860</v>
      </c>
      <c r="D16849" s="519" t="s">
        <v>44862</v>
      </c>
      <c r="I16849" s="519" t="s">
        <v>5</v>
      </c>
      <c r="J16849" s="650">
        <v>2.02</v>
      </c>
    </row>
    <row r="16850" spans="1:10">
      <c r="A16850" s="519" t="s">
        <v>17030</v>
      </c>
      <c r="B16850" s="519" t="str">
        <f t="shared" si="263"/>
        <v>CORTE E COLOCACAO DE CONEXOES EM TUBO DE PVC RIGIDO,ESGOTO,SOLDAVEL,COM DIAMETRO DE 50MM,EXCLUSIVE A PECA</v>
      </c>
      <c r="C16850" s="519" t="s">
        <v>44860</v>
      </c>
      <c r="D16850" s="519" t="s">
        <v>44862</v>
      </c>
      <c r="I16850" s="519" t="s">
        <v>5</v>
      </c>
      <c r="J16850" s="650">
        <v>1.75</v>
      </c>
    </row>
    <row r="16851" spans="1:10">
      <c r="A16851" s="519" t="s">
        <v>17031</v>
      </c>
      <c r="B16851" s="519" t="str">
        <f t="shared" si="263"/>
        <v>CORTE E COLOCACAO DE CONEXOES EM TUBO DE PVC RIGIDO,ESGOTO,SOLDAVEL,COM DIAMETRO DE 75MM,EXCLUSIVE A PECA</v>
      </c>
      <c r="C16851" s="519" t="s">
        <v>44860</v>
      </c>
      <c r="D16851" s="519" t="s">
        <v>44863</v>
      </c>
      <c r="I16851" s="519" t="s">
        <v>5</v>
      </c>
      <c r="J16851" s="650">
        <v>2.4300000000000002</v>
      </c>
    </row>
    <row r="16852" spans="1:10">
      <c r="A16852" s="519" t="s">
        <v>17032</v>
      </c>
      <c r="B16852" s="519" t="str">
        <f t="shared" si="263"/>
        <v>CORTE E COLOCACAO DE CONEXOES EM TUBO DE PVC RIGIDO,ESGOTO,SOLDAVEL,COM DIAMETRO DE 75MM,EXCLUSIVE A PECA</v>
      </c>
      <c r="C16852" s="519" t="s">
        <v>44860</v>
      </c>
      <c r="D16852" s="519" t="s">
        <v>44863</v>
      </c>
      <c r="I16852" s="519" t="s">
        <v>5</v>
      </c>
      <c r="J16852" s="650">
        <v>2.11</v>
      </c>
    </row>
    <row r="16853" spans="1:10">
      <c r="A16853" s="519" t="s">
        <v>17033</v>
      </c>
      <c r="B16853" s="519" t="str">
        <f t="shared" si="263"/>
        <v>CORTE E COLOCACAO DE CONEXOES EM TUBO DE PVC RIGIDO,ESGOTO,SOLDAVEL,COM DIAMETRO DE 100MM,EXCLUSIVE A PECA</v>
      </c>
      <c r="C16853" s="519" t="s">
        <v>44860</v>
      </c>
      <c r="D16853" s="519" t="s">
        <v>44864</v>
      </c>
      <c r="I16853" s="519" t="s">
        <v>5</v>
      </c>
      <c r="J16853" s="650">
        <v>2.84</v>
      </c>
    </row>
    <row r="16854" spans="1:10">
      <c r="A16854" s="519" t="s">
        <v>17034</v>
      </c>
      <c r="B16854" s="519" t="str">
        <f t="shared" si="263"/>
        <v>CORTE E COLOCACAO DE CONEXOES EM TUBO DE PVC RIGIDO,ESGOTO,SOLDAVEL,COM DIAMETRO DE 100MM,EXCLUSIVE A PECA</v>
      </c>
      <c r="C16854" s="519" t="s">
        <v>44860</v>
      </c>
      <c r="D16854" s="519" t="s">
        <v>44864</v>
      </c>
      <c r="I16854" s="519" t="s">
        <v>5</v>
      </c>
      <c r="J16854" s="650">
        <v>2.46</v>
      </c>
    </row>
    <row r="16855" spans="1:10">
      <c r="A16855" s="519" t="s">
        <v>17035</v>
      </c>
      <c r="B16855" s="519" t="str">
        <f t="shared" si="263"/>
        <v>CORTE E COLOCACAO DE CONEXOES EM TUBO DE PVC RIGIDO,SOLDAVEL PARA AGUA FRIA,COM DIAMETRO DE 20MM,EXCLUSIVE A PECA</v>
      </c>
      <c r="C16855" s="519" t="s">
        <v>44865</v>
      </c>
      <c r="D16855" s="519" t="s">
        <v>44866</v>
      </c>
      <c r="I16855" s="519" t="s">
        <v>5</v>
      </c>
      <c r="J16855" s="650">
        <v>6.49</v>
      </c>
    </row>
    <row r="16856" spans="1:10">
      <c r="A16856" s="519" t="s">
        <v>17036</v>
      </c>
      <c r="B16856" s="519" t="str">
        <f t="shared" si="263"/>
        <v>CORTE E COLOCACAO DE CONEXOES EM TUBO DE PVC RIGIDO,SOLDAVEL PARA AGUA FRIA,COM DIAMETRO DE 20MM,EXCLUSIVE A PECA</v>
      </c>
      <c r="C16856" s="519" t="s">
        <v>44865</v>
      </c>
      <c r="D16856" s="519" t="s">
        <v>44866</v>
      </c>
      <c r="I16856" s="519" t="s">
        <v>5</v>
      </c>
      <c r="J16856" s="650">
        <v>5.62</v>
      </c>
    </row>
    <row r="16857" spans="1:10">
      <c r="A16857" s="519" t="s">
        <v>17037</v>
      </c>
      <c r="B16857" s="519" t="str">
        <f t="shared" si="263"/>
        <v>CORTE E COLOCACAO DE CONEXOES EM TUBO DE PVC RIGIDO,SOLDAVEL PARA AGUA FRIA,COM DIAMETRO DE 25MM,EXCLUSIVE A PECA</v>
      </c>
      <c r="C16857" s="519" t="s">
        <v>44865</v>
      </c>
      <c r="D16857" s="519" t="s">
        <v>44867</v>
      </c>
      <c r="I16857" s="519" t="s">
        <v>5</v>
      </c>
      <c r="J16857" s="650">
        <v>8.11</v>
      </c>
    </row>
    <row r="16858" spans="1:10">
      <c r="A16858" s="519" t="s">
        <v>17038</v>
      </c>
      <c r="B16858" s="519" t="str">
        <f t="shared" si="263"/>
        <v>CORTE E COLOCACAO DE CONEXOES EM TUBO DE PVC RIGIDO,SOLDAVEL PARA AGUA FRIA,COM DIAMETRO DE 25MM,EXCLUSIVE A PECA</v>
      </c>
      <c r="C16858" s="519" t="s">
        <v>44865</v>
      </c>
      <c r="D16858" s="519" t="s">
        <v>44867</v>
      </c>
      <c r="I16858" s="519" t="s">
        <v>5</v>
      </c>
      <c r="J16858" s="650">
        <v>7.03</v>
      </c>
    </row>
    <row r="16859" spans="1:10">
      <c r="A16859" s="519" t="s">
        <v>17039</v>
      </c>
      <c r="B16859" s="519" t="str">
        <f t="shared" si="263"/>
        <v>CORTE E COLOCACAO DE CONEXOES EM TUBO DE PVC RIGIDO,SOLDAVEL PARA AGUA FRIA,COM DIAMETRO DE 32MM,EXCLUSIVE A PECA</v>
      </c>
      <c r="C16859" s="519" t="s">
        <v>44865</v>
      </c>
      <c r="D16859" s="519" t="s">
        <v>44868</v>
      </c>
      <c r="I16859" s="519" t="s">
        <v>5</v>
      </c>
      <c r="J16859" s="650">
        <v>12.17</v>
      </c>
    </row>
    <row r="16860" spans="1:10">
      <c r="A16860" s="519" t="s">
        <v>17040</v>
      </c>
      <c r="B16860" s="519" t="str">
        <f t="shared" si="263"/>
        <v>CORTE E COLOCACAO DE CONEXOES EM TUBO DE PVC RIGIDO,SOLDAVEL PARA AGUA FRIA,COM DIAMETRO DE 32MM,EXCLUSIVE A PECA</v>
      </c>
      <c r="C16860" s="519" t="s">
        <v>44865</v>
      </c>
      <c r="D16860" s="519" t="s">
        <v>44868</v>
      </c>
      <c r="I16860" s="519" t="s">
        <v>5</v>
      </c>
      <c r="J16860" s="650">
        <v>10.55</v>
      </c>
    </row>
    <row r="16861" spans="1:10">
      <c r="A16861" s="519" t="s">
        <v>17041</v>
      </c>
      <c r="B16861" s="519" t="str">
        <f t="shared" si="263"/>
        <v>CORTE E COLOCACAO DE CONEXOES EM TUBO DE PVC RIGIDO,SOLDAVEL PARA AGUA FRIA,COM DIAMETRO DE 40MM,EXCLUSIVE A PECA</v>
      </c>
      <c r="C16861" s="519" t="s">
        <v>44865</v>
      </c>
      <c r="D16861" s="519" t="s">
        <v>44869</v>
      </c>
      <c r="I16861" s="519" t="s">
        <v>5</v>
      </c>
      <c r="J16861" s="650">
        <v>16.23</v>
      </c>
    </row>
    <row r="16862" spans="1:10">
      <c r="A16862" s="519" t="s">
        <v>17042</v>
      </c>
      <c r="B16862" s="519" t="str">
        <f t="shared" si="263"/>
        <v>CORTE E COLOCACAO DE CONEXOES EM TUBO DE PVC RIGIDO,SOLDAVEL PARA AGUA FRIA,COM DIAMETRO DE 40MM,EXCLUSIVE A PECA</v>
      </c>
      <c r="C16862" s="519" t="s">
        <v>44865</v>
      </c>
      <c r="D16862" s="519" t="s">
        <v>44869</v>
      </c>
      <c r="I16862" s="519" t="s">
        <v>5</v>
      </c>
      <c r="J16862" s="650">
        <v>14.06</v>
      </c>
    </row>
    <row r="16863" spans="1:10">
      <c r="A16863" s="519" t="s">
        <v>17043</v>
      </c>
      <c r="B16863" s="519" t="str">
        <f t="shared" si="263"/>
        <v>CORTE E COLOCACAO DE CONEXOES EM TUBO DE PVC RIGIDO,SOLDAVEL PARA AGUA FRIA,COM DIAMETRO DE 50MM,EXCLUSIVE A PECA</v>
      </c>
      <c r="C16863" s="519" t="s">
        <v>44865</v>
      </c>
      <c r="D16863" s="519" t="s">
        <v>44870</v>
      </c>
      <c r="I16863" s="519" t="s">
        <v>5</v>
      </c>
      <c r="J16863" s="650">
        <v>20.29</v>
      </c>
    </row>
    <row r="16864" spans="1:10">
      <c r="A16864" s="519" t="s">
        <v>17044</v>
      </c>
      <c r="B16864" s="519" t="str">
        <f t="shared" si="263"/>
        <v>CORTE E COLOCACAO DE CONEXOES EM TUBO DE PVC RIGIDO,SOLDAVEL PARA AGUA FRIA,COM DIAMETRO DE 50MM,EXCLUSIVE A PECA</v>
      </c>
      <c r="C16864" s="519" t="s">
        <v>44865</v>
      </c>
      <c r="D16864" s="519" t="s">
        <v>44870</v>
      </c>
      <c r="I16864" s="519" t="s">
        <v>5</v>
      </c>
      <c r="J16864" s="650">
        <v>17.579999999999998</v>
      </c>
    </row>
    <row r="16865" spans="1:10">
      <c r="A16865" s="519" t="s">
        <v>17045</v>
      </c>
      <c r="B16865" s="519" t="str">
        <f t="shared" si="263"/>
        <v>CORTE E COLOCACAO DE CONEXOES EM TUBO DE PVC RIGIDO,SOLDAVEL PARA AGUA FRIA,COM DIAMETRO DE 60MM,EXCLUSIVE A PECA</v>
      </c>
      <c r="C16865" s="519" t="s">
        <v>44865</v>
      </c>
      <c r="D16865" s="519" t="s">
        <v>44871</v>
      </c>
      <c r="I16865" s="519" t="s">
        <v>5</v>
      </c>
      <c r="J16865" s="650">
        <v>24.35</v>
      </c>
    </row>
    <row r="16866" spans="1:10">
      <c r="A16866" s="519" t="s">
        <v>17046</v>
      </c>
      <c r="B16866" s="519" t="str">
        <f t="shared" si="263"/>
        <v>CORTE E COLOCACAO DE CONEXOES EM TUBO DE PVC RIGIDO,SOLDAVEL PARA AGUA FRIA,COM DIAMETRO DE 60MM,EXCLUSIVE A PECA</v>
      </c>
      <c r="C16866" s="519" t="s">
        <v>44865</v>
      </c>
      <c r="D16866" s="519" t="s">
        <v>44871</v>
      </c>
      <c r="I16866" s="519" t="s">
        <v>5</v>
      </c>
      <c r="J16866" s="650">
        <v>21.1</v>
      </c>
    </row>
    <row r="16867" spans="1:10">
      <c r="A16867" s="519" t="s">
        <v>17047</v>
      </c>
      <c r="B16867" s="519" t="str">
        <f t="shared" si="263"/>
        <v>CORTE E COLOCACAO DE CONEXOES EM TUBO DE PVC RIGIDO,SOLDAVEL PARA AGUA FRIA,COM DIAMETRO DE 75MM,EXCLUSIVE A PECA</v>
      </c>
      <c r="C16867" s="519" t="s">
        <v>44865</v>
      </c>
      <c r="D16867" s="519" t="s">
        <v>44872</v>
      </c>
      <c r="I16867" s="519" t="s">
        <v>5</v>
      </c>
      <c r="J16867" s="650">
        <v>28.41</v>
      </c>
    </row>
    <row r="16868" spans="1:10">
      <c r="A16868" s="519" t="s">
        <v>17048</v>
      </c>
      <c r="B16868" s="519" t="str">
        <f t="shared" si="263"/>
        <v>CORTE E COLOCACAO DE CONEXOES EM TUBO DE PVC RIGIDO,SOLDAVEL PARA AGUA FRIA,COM DIAMETRO DE 75MM,EXCLUSIVE A PECA</v>
      </c>
      <c r="C16868" s="519" t="s">
        <v>44865</v>
      </c>
      <c r="D16868" s="519" t="s">
        <v>44872</v>
      </c>
      <c r="I16868" s="519" t="s">
        <v>5</v>
      </c>
      <c r="J16868" s="650">
        <v>24.62</v>
      </c>
    </row>
    <row r="16869" spans="1:10">
      <c r="A16869" s="519" t="s">
        <v>17049</v>
      </c>
      <c r="B16869" s="519" t="str">
        <f t="shared" si="263"/>
        <v>CORTE E COLOCACAO DE CONEXOES EM TUBO DE PVC RIGIDO,SOLDAVEL PARA AGUA FRIA,COM DIAMETRO DE 85MM,EXCLUSIVE A PECA</v>
      </c>
      <c r="C16869" s="519" t="s">
        <v>44865</v>
      </c>
      <c r="D16869" s="519" t="s">
        <v>44873</v>
      </c>
      <c r="I16869" s="519" t="s">
        <v>5</v>
      </c>
      <c r="J16869" s="650">
        <v>32.47</v>
      </c>
    </row>
    <row r="16870" spans="1:10">
      <c r="A16870" s="519" t="s">
        <v>17050</v>
      </c>
      <c r="B16870" s="519" t="str">
        <f t="shared" si="263"/>
        <v>CORTE E COLOCACAO DE CONEXOES EM TUBO DE PVC RIGIDO,SOLDAVEL PARA AGUA FRIA,COM DIAMETRO DE 85MM,EXCLUSIVE A PECA</v>
      </c>
      <c r="C16870" s="519" t="s">
        <v>44865</v>
      </c>
      <c r="D16870" s="519" t="s">
        <v>44873</v>
      </c>
      <c r="I16870" s="519" t="s">
        <v>5</v>
      </c>
      <c r="J16870" s="650">
        <v>28.13</v>
      </c>
    </row>
    <row r="16871" spans="1:10">
      <c r="A16871" s="519" t="s">
        <v>17051</v>
      </c>
      <c r="B16871" s="519" t="str">
        <f t="shared" si="263"/>
        <v>CORTE E COLOCACAO DE CONEXOES EM TUBO DE PVC RIGIDO,SOLDAVEL PARA AGUA FRIA,COM DIAMETRO DE 110MM,EXCLUSIVE A PECA</v>
      </c>
      <c r="C16871" s="519" t="s">
        <v>44865</v>
      </c>
      <c r="D16871" s="519" t="s">
        <v>44874</v>
      </c>
      <c r="I16871" s="519" t="s">
        <v>5</v>
      </c>
      <c r="J16871" s="650">
        <v>36.53</v>
      </c>
    </row>
    <row r="16872" spans="1:10">
      <c r="A16872" s="519" t="s">
        <v>17052</v>
      </c>
      <c r="B16872" s="519" t="str">
        <f t="shared" si="263"/>
        <v>CORTE E COLOCACAO DE CONEXOES EM TUBO DE PVC RIGIDO,SOLDAVEL PARA AGUA FRIA,COM DIAMETRO DE 110MM,EXCLUSIVE A PECA</v>
      </c>
      <c r="C16872" s="519" t="s">
        <v>44865</v>
      </c>
      <c r="D16872" s="519" t="s">
        <v>44874</v>
      </c>
      <c r="I16872" s="519" t="s">
        <v>5</v>
      </c>
      <c r="J16872" s="650">
        <v>31.65</v>
      </c>
    </row>
    <row r="16873" spans="1:10">
      <c r="A16873" s="519" t="s">
        <v>17053</v>
      </c>
      <c r="B16873" s="519" t="str">
        <f t="shared" si="263"/>
        <v>CORTE E COLOCACAO DE CONEXOES EM TUBO DE COBRE PARA AGUA QUENTE,COM DIAMETRO DE 15MM,EXCLUSIVE A PECA</v>
      </c>
      <c r="C16873" s="519" t="s">
        <v>44875</v>
      </c>
      <c r="D16873" s="519" t="s">
        <v>44876</v>
      </c>
      <c r="I16873" s="519" t="s">
        <v>5</v>
      </c>
      <c r="J16873" s="650">
        <v>7.38</v>
      </c>
    </row>
    <row r="16874" spans="1:10">
      <c r="A16874" s="519" t="s">
        <v>17054</v>
      </c>
      <c r="B16874" s="519" t="str">
        <f t="shared" si="263"/>
        <v>CORTE E COLOCACAO DE CONEXOES EM TUBO DE COBRE PARA AGUA QUENTE,COM DIAMETRO DE 15MM,EXCLUSIVE A PECA</v>
      </c>
      <c r="C16874" s="519" t="s">
        <v>44875</v>
      </c>
      <c r="D16874" s="519" t="s">
        <v>44876</v>
      </c>
      <c r="I16874" s="519" t="s">
        <v>5</v>
      </c>
      <c r="J16874" s="650">
        <v>6.46</v>
      </c>
    </row>
    <row r="16875" spans="1:10">
      <c r="A16875" s="519" t="s">
        <v>17055</v>
      </c>
      <c r="B16875" s="519" t="str">
        <f t="shared" si="263"/>
        <v>CORTE E COLOCACAO DE CONEXOES EM TUBO DE COBRE PARA AGUA QUENTE,COM DIAMETRO DE 22MM,EXCLUSIVE A PECA</v>
      </c>
      <c r="C16875" s="519" t="s">
        <v>44875</v>
      </c>
      <c r="D16875" s="519" t="s">
        <v>44877</v>
      </c>
      <c r="I16875" s="519" t="s">
        <v>5</v>
      </c>
      <c r="J16875" s="650">
        <v>8.6199999999999992</v>
      </c>
    </row>
    <row r="16876" spans="1:10">
      <c r="A16876" s="519" t="s">
        <v>17056</v>
      </c>
      <c r="B16876" s="519" t="str">
        <f t="shared" si="263"/>
        <v>CORTE E COLOCACAO DE CONEXOES EM TUBO DE COBRE PARA AGUA QUENTE,COM DIAMETRO DE 22MM,EXCLUSIVE A PECA</v>
      </c>
      <c r="C16876" s="519" t="s">
        <v>44875</v>
      </c>
      <c r="D16876" s="519" t="s">
        <v>44877</v>
      </c>
      <c r="I16876" s="519" t="s">
        <v>5</v>
      </c>
      <c r="J16876" s="650">
        <v>7.58</v>
      </c>
    </row>
    <row r="16877" spans="1:10">
      <c r="A16877" s="519" t="s">
        <v>17057</v>
      </c>
      <c r="B16877" s="519" t="str">
        <f t="shared" si="263"/>
        <v>CORTE E COLOCACAO DE CONEXOES EM TUBO DE COBRE PARA AGUA QUENTE,COM DIAMETRO DE 28MM,EXCLUSIVE A PECA</v>
      </c>
      <c r="C16877" s="519" t="s">
        <v>44875</v>
      </c>
      <c r="D16877" s="519" t="s">
        <v>44878</v>
      </c>
      <c r="I16877" s="519" t="s">
        <v>5</v>
      </c>
      <c r="J16877" s="650">
        <v>10.84</v>
      </c>
    </row>
    <row r="16878" spans="1:10">
      <c r="A16878" s="519" t="s">
        <v>17058</v>
      </c>
      <c r="B16878" s="519" t="str">
        <f t="shared" si="263"/>
        <v>CORTE E COLOCACAO DE CONEXOES EM TUBO DE COBRE PARA AGUA QUENTE,COM DIAMETRO DE 28MM,EXCLUSIVE A PECA</v>
      </c>
      <c r="C16878" s="519" t="s">
        <v>44875</v>
      </c>
      <c r="D16878" s="519" t="s">
        <v>44878</v>
      </c>
      <c r="I16878" s="519" t="s">
        <v>5</v>
      </c>
      <c r="J16878" s="650">
        <v>9.5399999999999991</v>
      </c>
    </row>
    <row r="16879" spans="1:10">
      <c r="A16879" s="519" t="s">
        <v>17059</v>
      </c>
      <c r="B16879" s="519" t="str">
        <f t="shared" si="263"/>
        <v>CORTE E COLOCACAO DE CONEXOES EM TUBO DE COBRE PARA AGUA QUENTE,COM DIAMETRO DE 35MM,EXCLUSIVE A PECA</v>
      </c>
      <c r="C16879" s="519" t="s">
        <v>44875</v>
      </c>
      <c r="D16879" s="519" t="s">
        <v>44879</v>
      </c>
      <c r="I16879" s="519" t="s">
        <v>5</v>
      </c>
      <c r="J16879" s="650">
        <v>16.329999999999998</v>
      </c>
    </row>
    <row r="16880" spans="1:10">
      <c r="A16880" s="519" t="s">
        <v>17060</v>
      </c>
      <c r="B16880" s="519" t="str">
        <f t="shared" si="263"/>
        <v>CORTE E COLOCACAO DE CONEXOES EM TUBO DE COBRE PARA AGUA QUENTE,COM DIAMETRO DE 35MM,EXCLUSIVE A PECA</v>
      </c>
      <c r="C16880" s="519" t="s">
        <v>44875</v>
      </c>
      <c r="D16880" s="519" t="s">
        <v>44879</v>
      </c>
      <c r="I16880" s="519" t="s">
        <v>5</v>
      </c>
      <c r="J16880" s="650">
        <v>14.38</v>
      </c>
    </row>
    <row r="16881" spans="1:10">
      <c r="A16881" s="519" t="s">
        <v>17061</v>
      </c>
      <c r="B16881" s="519" t="str">
        <f t="shared" si="263"/>
        <v>CORTE E COLOCACAO DE CONEXOES EM TUBO DE COBRE PARA AGUA QUENTE,COM DIAMETRO DE 42MM,EXCLUSIVE A PECA</v>
      </c>
      <c r="C16881" s="519" t="s">
        <v>44875</v>
      </c>
      <c r="D16881" s="519" t="s">
        <v>44880</v>
      </c>
      <c r="I16881" s="519" t="s">
        <v>5</v>
      </c>
      <c r="J16881" s="650">
        <v>22.5</v>
      </c>
    </row>
    <row r="16882" spans="1:10">
      <c r="A16882" s="519" t="s">
        <v>17062</v>
      </c>
      <c r="B16882" s="519" t="str">
        <f t="shared" si="263"/>
        <v>CORTE E COLOCACAO DE CONEXOES EM TUBO DE COBRE PARA AGUA QUENTE,COM DIAMETRO DE 42MM,EXCLUSIVE A PECA</v>
      </c>
      <c r="C16882" s="519" t="s">
        <v>44875</v>
      </c>
      <c r="D16882" s="519" t="s">
        <v>44880</v>
      </c>
      <c r="I16882" s="519" t="s">
        <v>5</v>
      </c>
      <c r="J16882" s="650">
        <v>19.899999999999999</v>
      </c>
    </row>
    <row r="16883" spans="1:10">
      <c r="A16883" s="519" t="s">
        <v>17063</v>
      </c>
      <c r="B16883" s="519" t="str">
        <f t="shared" si="263"/>
        <v>CORTE E COLOCACAO DE CONEXOES EM TUBO DE COBRE PARA AGUA QUENTE,COM DIAMETRO DE 54MM,EXCLUSIVE A PECA</v>
      </c>
      <c r="C16883" s="519" t="s">
        <v>44875</v>
      </c>
      <c r="D16883" s="519" t="s">
        <v>44881</v>
      </c>
      <c r="I16883" s="519" t="s">
        <v>5</v>
      </c>
      <c r="J16883" s="650">
        <v>28.48</v>
      </c>
    </row>
    <row r="16884" spans="1:10">
      <c r="A16884" s="519" t="s">
        <v>17064</v>
      </c>
      <c r="B16884" s="519" t="str">
        <f t="shared" si="263"/>
        <v>CORTE E COLOCACAO DE CONEXOES EM TUBO DE COBRE PARA AGUA QUENTE,COM DIAMETRO DE 54MM,EXCLUSIVE A PECA</v>
      </c>
      <c r="C16884" s="519" t="s">
        <v>44875</v>
      </c>
      <c r="D16884" s="519" t="s">
        <v>44881</v>
      </c>
      <c r="I16884" s="519" t="s">
        <v>5</v>
      </c>
      <c r="J16884" s="650">
        <v>25.23</v>
      </c>
    </row>
    <row r="16885" spans="1:10">
      <c r="A16885" s="519" t="s">
        <v>17065</v>
      </c>
      <c r="B16885" s="519" t="str">
        <f t="shared" si="263"/>
        <v>CORTE E COLOCACAO DE CONEXOES EM TUBO DE COBRE PARA AGUA QUENTE,COM DIAMETRO DE 66MM,EXCLUSIVE A PECA</v>
      </c>
      <c r="C16885" s="519" t="s">
        <v>44875</v>
      </c>
      <c r="D16885" s="519" t="s">
        <v>44882</v>
      </c>
      <c r="I16885" s="519" t="s">
        <v>5</v>
      </c>
      <c r="J16885" s="650">
        <v>35.590000000000003</v>
      </c>
    </row>
    <row r="16886" spans="1:10">
      <c r="A16886" s="519" t="s">
        <v>17066</v>
      </c>
      <c r="B16886" s="519" t="str">
        <f t="shared" si="263"/>
        <v>CORTE E COLOCACAO DE CONEXOES EM TUBO DE COBRE PARA AGUA QUENTE,COM DIAMETRO DE 66MM,EXCLUSIVE A PECA</v>
      </c>
      <c r="C16886" s="519" t="s">
        <v>44875</v>
      </c>
      <c r="D16886" s="519" t="s">
        <v>44882</v>
      </c>
      <c r="I16886" s="519" t="s">
        <v>5</v>
      </c>
      <c r="J16886" s="650">
        <v>31.53</v>
      </c>
    </row>
    <row r="16887" spans="1:10">
      <c r="A16887" s="519" t="s">
        <v>17067</v>
      </c>
      <c r="B16887" s="519" t="str">
        <f t="shared" si="263"/>
        <v>CORTE E COLOCACAO DE CONEXOES EM TUBO DE COBRE PARA AGUA QUENTE,COM DIAMETRO DE 79MM,EXCLUSIVE A PECA</v>
      </c>
      <c r="C16887" s="519" t="s">
        <v>44875</v>
      </c>
      <c r="D16887" s="519" t="s">
        <v>44883</v>
      </c>
      <c r="I16887" s="519" t="s">
        <v>5</v>
      </c>
      <c r="J16887" s="650">
        <v>40.26</v>
      </c>
    </row>
    <row r="16888" spans="1:10">
      <c r="A16888" s="519" t="s">
        <v>17068</v>
      </c>
      <c r="B16888" s="519" t="str">
        <f t="shared" si="263"/>
        <v>CORTE E COLOCACAO DE CONEXOES EM TUBO DE COBRE PARA AGUA QUENTE,COM DIAMETRO DE 79MM,EXCLUSIVE A PECA</v>
      </c>
      <c r="C16888" s="519" t="s">
        <v>44875</v>
      </c>
      <c r="D16888" s="519" t="s">
        <v>44883</v>
      </c>
      <c r="I16888" s="519" t="s">
        <v>5</v>
      </c>
      <c r="J16888" s="650">
        <v>35.71</v>
      </c>
    </row>
    <row r="16889" spans="1:10">
      <c r="A16889" s="519" t="s">
        <v>17069</v>
      </c>
      <c r="B16889" s="519" t="str">
        <f t="shared" si="263"/>
        <v>CORTE E COLOCACAO DE CONEXOES EM TUBO DE COBRE PARA AGUA QUENTE,COM DIAMETRO DE 104MM,EXCLUSIVE A PECA</v>
      </c>
      <c r="C16889" s="519" t="s">
        <v>44875</v>
      </c>
      <c r="D16889" s="519" t="s">
        <v>44884</v>
      </c>
      <c r="I16889" s="519" t="s">
        <v>5</v>
      </c>
      <c r="J16889" s="650">
        <v>51.57</v>
      </c>
    </row>
    <row r="16890" spans="1:10">
      <c r="A16890" s="519" t="s">
        <v>17070</v>
      </c>
      <c r="B16890" s="519" t="str">
        <f t="shared" si="263"/>
        <v>CORTE E COLOCACAO DE CONEXOES EM TUBO DE COBRE PARA AGUA QUENTE,COM DIAMETRO DE 104MM,EXCLUSIVE A PECA</v>
      </c>
      <c r="C16890" s="519" t="s">
        <v>44875</v>
      </c>
      <c r="D16890" s="519" t="s">
        <v>44884</v>
      </c>
      <c r="I16890" s="519" t="s">
        <v>5</v>
      </c>
      <c r="J16890" s="650">
        <v>45.72</v>
      </c>
    </row>
    <row r="16891" spans="1:10">
      <c r="A16891" s="519" t="s">
        <v>17071</v>
      </c>
      <c r="B16891" s="519" t="str">
        <f t="shared" si="263"/>
        <v>ABERTURA E FECHAMENTO MANUAL DE RASGO EM ALVENARIA,PARA PASSAGEM DE TUBOS E DUTOS,COM DIAMETRO DE 1/2" A 1"</v>
      </c>
      <c r="C16891" s="519" t="s">
        <v>44885</v>
      </c>
      <c r="D16891" s="519" t="s">
        <v>44886</v>
      </c>
      <c r="I16891" s="519" t="s">
        <v>36</v>
      </c>
      <c r="J16891" s="650">
        <v>13.13</v>
      </c>
    </row>
    <row r="16892" spans="1:10">
      <c r="A16892" s="519" t="s">
        <v>17072</v>
      </c>
      <c r="B16892" s="519" t="str">
        <f t="shared" si="263"/>
        <v>ABERTURA E FECHAMENTO MANUAL DE RASGO EM ALVENARIA,PARA PASSAGEM DE TUBOS E DUTOS,COM DIAMETRO DE 1/2" A 1"</v>
      </c>
      <c r="C16892" s="519" t="s">
        <v>44885</v>
      </c>
      <c r="D16892" s="519" t="s">
        <v>44886</v>
      </c>
      <c r="I16892" s="519" t="s">
        <v>36</v>
      </c>
      <c r="J16892" s="650">
        <v>11.43</v>
      </c>
    </row>
    <row r="16893" spans="1:10">
      <c r="A16893" s="519" t="s">
        <v>17073</v>
      </c>
      <c r="B16893" s="519" t="str">
        <f t="shared" si="263"/>
        <v>ABERTURA E FECHAMENTO MANUAL DE RASGO EM CONCRETO,PARA PASSAGEM DE TUBOS E DUTOS,COM DIAMETRO DE 1/2" A 1"</v>
      </c>
      <c r="C16893" s="519" t="s">
        <v>44887</v>
      </c>
      <c r="D16893" s="519" t="s">
        <v>44888</v>
      </c>
      <c r="I16893" s="519" t="s">
        <v>36</v>
      </c>
      <c r="J16893" s="650">
        <v>63.95</v>
      </c>
    </row>
    <row r="16894" spans="1:10">
      <c r="A16894" s="519" t="s">
        <v>17074</v>
      </c>
      <c r="B16894" s="519" t="str">
        <f t="shared" si="263"/>
        <v>ABERTURA E FECHAMENTO MANUAL DE RASGO EM CONCRETO,PARA PASSAGEM DE TUBOS E DUTOS,COM DIAMETRO DE 1/2" A 1"</v>
      </c>
      <c r="C16894" s="519" t="s">
        <v>44887</v>
      </c>
      <c r="D16894" s="519" t="s">
        <v>44888</v>
      </c>
      <c r="I16894" s="519" t="s">
        <v>36</v>
      </c>
      <c r="J16894" s="650">
        <v>55.47</v>
      </c>
    </row>
    <row r="16895" spans="1:10">
      <c r="A16895" s="519" t="s">
        <v>17075</v>
      </c>
      <c r="B16895" s="519" t="str">
        <f t="shared" si="263"/>
        <v>ABERTURA E FECHAMENTO MANUAL DE RASGO EM ALVENARIA,PARA PASSAGEM DE TUBOS E DUTOS,COM DIAMETRO DE 1.1/4" A 2"</v>
      </c>
      <c r="C16895" s="519" t="s">
        <v>44885</v>
      </c>
      <c r="D16895" s="519" t="s">
        <v>44889</v>
      </c>
      <c r="I16895" s="519" t="s">
        <v>36</v>
      </c>
      <c r="J16895" s="650">
        <v>21.25</v>
      </c>
    </row>
    <row r="16896" spans="1:10">
      <c r="A16896" s="519" t="s">
        <v>17076</v>
      </c>
      <c r="B16896" s="519" t="str">
        <f t="shared" si="263"/>
        <v>ABERTURA E FECHAMENTO MANUAL DE RASGO EM ALVENARIA,PARA PASSAGEM DE TUBOS E DUTOS,COM DIAMETRO DE 1.1/4" A 2"</v>
      </c>
      <c r="C16896" s="519" t="s">
        <v>44885</v>
      </c>
      <c r="D16896" s="519" t="s">
        <v>44889</v>
      </c>
      <c r="I16896" s="519" t="s">
        <v>36</v>
      </c>
      <c r="J16896" s="650">
        <v>18.54</v>
      </c>
    </row>
    <row r="16897" spans="1:10">
      <c r="A16897" s="519" t="s">
        <v>17077</v>
      </c>
      <c r="B16897" s="519" t="str">
        <f t="shared" si="263"/>
        <v>ABERTURA E FECHAMENTO MANUAL DE RASGO EM CONCRETO,PARA PASSAGEM DE TUBOS E DUTOS,COM DIAMETRO DE 1.1/4" A 2"</v>
      </c>
      <c r="C16897" s="519" t="s">
        <v>44887</v>
      </c>
      <c r="D16897" s="519" t="s">
        <v>44890</v>
      </c>
      <c r="I16897" s="519" t="s">
        <v>36</v>
      </c>
      <c r="J16897" s="650">
        <v>101.95</v>
      </c>
    </row>
    <row r="16898" spans="1:10">
      <c r="A16898" s="519" t="s">
        <v>17078</v>
      </c>
      <c r="B16898" s="519" t="str">
        <f t="shared" si="263"/>
        <v>ABERTURA E FECHAMENTO MANUAL DE RASGO EM CONCRETO,PARA PASSAGEM DE TUBOS E DUTOS,COM DIAMETRO DE 1.1/4" A 2"</v>
      </c>
      <c r="C16898" s="519" t="s">
        <v>44887</v>
      </c>
      <c r="D16898" s="519" t="s">
        <v>44890</v>
      </c>
      <c r="I16898" s="519" t="s">
        <v>36</v>
      </c>
      <c r="J16898" s="650">
        <v>88.47</v>
      </c>
    </row>
    <row r="16899" spans="1:10">
      <c r="A16899" s="519" t="s">
        <v>17079</v>
      </c>
      <c r="B16899" s="519" t="str">
        <f t="shared" si="263"/>
        <v>ABERTURA E FECHAMENTO MANUAL DE RASGO EM ALVENARIA,PARA PASSAGEM DE TUBOS E DUTOS,COM DIAMETRO DE 2.1/2" A 4"</v>
      </c>
      <c r="C16899" s="519" t="s">
        <v>44885</v>
      </c>
      <c r="D16899" s="519" t="s">
        <v>44891</v>
      </c>
      <c r="I16899" s="519" t="s">
        <v>36</v>
      </c>
      <c r="J16899" s="650">
        <v>30.98</v>
      </c>
    </row>
    <row r="16900" spans="1:10">
      <c r="A16900" s="519" t="s">
        <v>17080</v>
      </c>
      <c r="B16900" s="519" t="str">
        <f t="shared" si="263"/>
        <v>ABERTURA E FECHAMENTO MANUAL DE RASGO EM ALVENARIA,PARA PASSAGEM DE TUBOS E DUTOS,COM DIAMETRO DE 2.1/2" A 4"</v>
      </c>
      <c r="C16900" s="519" t="s">
        <v>44885</v>
      </c>
      <c r="D16900" s="519" t="s">
        <v>44891</v>
      </c>
      <c r="I16900" s="519" t="s">
        <v>36</v>
      </c>
      <c r="J16900" s="650">
        <v>27.1</v>
      </c>
    </row>
    <row r="16901" spans="1:10">
      <c r="A16901" s="519" t="s">
        <v>17081</v>
      </c>
      <c r="B16901" s="519" t="str">
        <f t="shared" si="263"/>
        <v>ABERTURA E FECHAMENTO MANUAL DE RASGO EM CONCRETO,PARA PASSAGEM DE TUBOS E DUTOS,COM DIAMETRO DE 2.1/2" A 4"</v>
      </c>
      <c r="C16901" s="519" t="s">
        <v>44887</v>
      </c>
      <c r="D16901" s="519" t="s">
        <v>44892</v>
      </c>
      <c r="I16901" s="519" t="s">
        <v>36</v>
      </c>
      <c r="J16901" s="650">
        <v>146.26</v>
      </c>
    </row>
    <row r="16902" spans="1:10">
      <c r="A16902" s="519" t="s">
        <v>17082</v>
      </c>
      <c r="B16902" s="519" t="str">
        <f t="shared" si="263"/>
        <v>ABERTURA E FECHAMENTO MANUAL DE RASGO EM CONCRETO,PARA PASSAGEM DE TUBOS E DUTOS,COM DIAMETRO DE 2.1/2" A 4"</v>
      </c>
      <c r="C16902" s="519" t="s">
        <v>44887</v>
      </c>
      <c r="D16902" s="519" t="s">
        <v>44892</v>
      </c>
      <c r="I16902" s="519" t="s">
        <v>36</v>
      </c>
      <c r="J16902" s="650">
        <v>126.99</v>
      </c>
    </row>
    <row r="16903" spans="1:10">
      <c r="A16903" s="519" t="s">
        <v>17083</v>
      </c>
      <c r="B16903" s="519" t="str">
        <f t="shared" si="263"/>
        <v>SOLDA DE TOPO,EM TUBULACAO PARA VAPOR(SCH-40 OU SCH-80),NO DIAMETRO DE 1/2",UTILIZANDO CONVERSOR ELETROMOTORIZADO,INCLUSIVE CORTE OU CHANFRO DAS EXTREMIDADES</v>
      </c>
      <c r="C16903" s="519" t="s">
        <v>44893</v>
      </c>
      <c r="D16903" s="519" t="s">
        <v>44894</v>
      </c>
      <c r="E16903" s="519" t="s">
        <v>44895</v>
      </c>
      <c r="I16903" s="519" t="s">
        <v>5</v>
      </c>
      <c r="J16903" s="650">
        <v>17.940000000000001</v>
      </c>
    </row>
    <row r="16904" spans="1:10">
      <c r="A16904" s="519" t="s">
        <v>17084</v>
      </c>
      <c r="B16904" s="519" t="str">
        <f t="shared" ref="B16904:B16967" si="264">C16904&amp;D16904&amp;E16904&amp;F16904&amp;G16904&amp;H16904</f>
        <v>SOLDA DE TOPO,EM TUBULACAO PARA VAPOR(SCH-40 OU SCH-80),NO DIAMETRO DE 1/2",UTILIZANDO CONVERSOR ELETROMOTORIZADO,INCLUSIVE CORTE OU CHANFRO DAS EXTREMIDADES</v>
      </c>
      <c r="C16904" s="519" t="s">
        <v>44893</v>
      </c>
      <c r="D16904" s="519" t="s">
        <v>44894</v>
      </c>
      <c r="E16904" s="519" t="s">
        <v>44895</v>
      </c>
      <c r="I16904" s="519" t="s">
        <v>5</v>
      </c>
      <c r="J16904" s="650">
        <v>15.7</v>
      </c>
    </row>
    <row r="16905" spans="1:10">
      <c r="A16905" s="519" t="s">
        <v>17085</v>
      </c>
      <c r="B16905" s="519" t="str">
        <f t="shared" si="264"/>
        <v>SOLDA DE TOPO,EM TUBULACAO PARA VAPOR(SCH-40 OU SCH-80),NO DIAMETRO DE 3/4",UTILIZANDO CONVERSOR ELETROMOTORIZADO,INCLUSIVE CORTE OU CHANFRO DAS EXTREMIDADES</v>
      </c>
      <c r="C16905" s="519" t="s">
        <v>44893</v>
      </c>
      <c r="D16905" s="519" t="s">
        <v>44896</v>
      </c>
      <c r="E16905" s="519" t="s">
        <v>44895</v>
      </c>
      <c r="I16905" s="519" t="s">
        <v>5</v>
      </c>
      <c r="J16905" s="650">
        <v>19.809999999999999</v>
      </c>
    </row>
    <row r="16906" spans="1:10">
      <c r="A16906" s="519" t="s">
        <v>17086</v>
      </c>
      <c r="B16906" s="519" t="str">
        <f t="shared" si="264"/>
        <v>SOLDA DE TOPO,EM TUBULACAO PARA VAPOR(SCH-40 OU SCH-80),NO DIAMETRO DE 3/4",UTILIZANDO CONVERSOR ELETROMOTORIZADO,INCLUSIVE CORTE OU CHANFRO DAS EXTREMIDADES</v>
      </c>
      <c r="C16906" s="519" t="s">
        <v>44893</v>
      </c>
      <c r="D16906" s="519" t="s">
        <v>44896</v>
      </c>
      <c r="E16906" s="519" t="s">
        <v>44895</v>
      </c>
      <c r="I16906" s="519" t="s">
        <v>5</v>
      </c>
      <c r="J16906" s="650">
        <v>17.34</v>
      </c>
    </row>
    <row r="16907" spans="1:10">
      <c r="A16907" s="519" t="s">
        <v>17087</v>
      </c>
      <c r="B16907" s="519" t="str">
        <f t="shared" si="264"/>
        <v>SOLDA DE TOPO,EM TUBULACAO PARA VAPOR(SCH-40 OU SCH-80),NO DIAMETRO DE 1",UTILIZANDO CONVERSOR ELETROMOTORIZADO,INCLUSIVE CORTE OU CHANFRO DAS EXTREMIDADES</v>
      </c>
      <c r="C16907" s="519" t="s">
        <v>44893</v>
      </c>
      <c r="D16907" s="519" t="s">
        <v>44897</v>
      </c>
      <c r="E16907" s="519" t="s">
        <v>44898</v>
      </c>
      <c r="I16907" s="519" t="s">
        <v>5</v>
      </c>
      <c r="J16907" s="650">
        <v>24.36</v>
      </c>
    </row>
    <row r="16908" spans="1:10">
      <c r="A16908" s="519" t="s">
        <v>17088</v>
      </c>
      <c r="B16908" s="519" t="str">
        <f t="shared" si="264"/>
        <v>SOLDA DE TOPO,EM TUBULACAO PARA VAPOR(SCH-40 OU SCH-80),NO DIAMETRO DE 1",UTILIZANDO CONVERSOR ELETROMOTORIZADO,INCLUSIVE CORTE OU CHANFRO DAS EXTREMIDADES</v>
      </c>
      <c r="C16908" s="519" t="s">
        <v>44893</v>
      </c>
      <c r="D16908" s="519" t="s">
        <v>44897</v>
      </c>
      <c r="E16908" s="519" t="s">
        <v>44898</v>
      </c>
      <c r="I16908" s="519" t="s">
        <v>5</v>
      </c>
      <c r="J16908" s="650">
        <v>21.36</v>
      </c>
    </row>
    <row r="16909" spans="1:10">
      <c r="A16909" s="519" t="s">
        <v>17089</v>
      </c>
      <c r="B16909" s="519" t="str">
        <f t="shared" si="264"/>
        <v>SOLDA DE TOPO,EM TUBULACAO PARA VAPOR(SCH-40 OU SCH-80),NO DIAMETRO DE 1.1/4",UTILIZANDO CONVERSOR ELETROMOTORIZADO,INCLUSIVE CORTE OU CHANFRO DAS EXTREMIDADES</v>
      </c>
      <c r="C16909" s="519" t="s">
        <v>44893</v>
      </c>
      <c r="D16909" s="519" t="s">
        <v>44899</v>
      </c>
      <c r="E16909" s="519" t="s">
        <v>44900</v>
      </c>
      <c r="I16909" s="519" t="s">
        <v>5</v>
      </c>
      <c r="J16909" s="650">
        <v>28.7</v>
      </c>
    </row>
    <row r="16910" spans="1:10">
      <c r="A16910" s="519" t="s">
        <v>17090</v>
      </c>
      <c r="B16910" s="519" t="str">
        <f t="shared" si="264"/>
        <v>SOLDA DE TOPO,EM TUBULACAO PARA VAPOR(SCH-40 OU SCH-80),NO DIAMETRO DE 1.1/4",UTILIZANDO CONVERSOR ELETROMOTORIZADO,INCLUSIVE CORTE OU CHANFRO DAS EXTREMIDADES</v>
      </c>
      <c r="C16910" s="519" t="s">
        <v>44893</v>
      </c>
      <c r="D16910" s="519" t="s">
        <v>44899</v>
      </c>
      <c r="E16910" s="519" t="s">
        <v>44900</v>
      </c>
      <c r="I16910" s="519" t="s">
        <v>5</v>
      </c>
      <c r="J16910" s="650">
        <v>25.19</v>
      </c>
    </row>
    <row r="16911" spans="1:10">
      <c r="A16911" s="519" t="s">
        <v>17091</v>
      </c>
      <c r="B16911" s="519" t="str">
        <f t="shared" si="264"/>
        <v>SOLDA DE TOPO,EM TUBULACAO PARA VAPOR(SCH-40 OU SCH-80),NO DIAMETRO DE 1.1/2",UTILIZANDO CONVERSOR ELETROMOTORIZADO,INCLUSIVE CORTE OU CHANFRO DAS EXTREMIDADES</v>
      </c>
      <c r="C16911" s="519" t="s">
        <v>44893</v>
      </c>
      <c r="D16911" s="519" t="s">
        <v>44901</v>
      </c>
      <c r="E16911" s="519" t="s">
        <v>44900</v>
      </c>
      <c r="I16911" s="519" t="s">
        <v>5</v>
      </c>
      <c r="J16911" s="650">
        <v>37.74</v>
      </c>
    </row>
    <row r="16912" spans="1:10">
      <c r="A16912" s="519" t="s">
        <v>17092</v>
      </c>
      <c r="B16912" s="519" t="str">
        <f t="shared" si="264"/>
        <v>SOLDA DE TOPO,EM TUBULACAO PARA VAPOR(SCH-40 OU SCH-80),NO DIAMETRO DE 1.1/2",UTILIZANDO CONVERSOR ELETROMOTORIZADO,INCLUSIVE CORTE OU CHANFRO DAS EXTREMIDADES</v>
      </c>
      <c r="C16912" s="519" t="s">
        <v>44893</v>
      </c>
      <c r="D16912" s="519" t="s">
        <v>44901</v>
      </c>
      <c r="E16912" s="519" t="s">
        <v>44900</v>
      </c>
      <c r="I16912" s="519" t="s">
        <v>5</v>
      </c>
      <c r="J16912" s="650">
        <v>33.07</v>
      </c>
    </row>
    <row r="16913" spans="1:10">
      <c r="A16913" s="519" t="s">
        <v>17093</v>
      </c>
      <c r="B16913" s="519" t="str">
        <f t="shared" si="264"/>
        <v>SOLDA DE TOPO,EM TUBULACAO PARA VAPOR(SCH-40 OU SCH-80),NO DIAMETRO DE 2",UTILIZANDO CONVERSOR ELETROMOTORIZADO,INCLUSIVE CORTE OU CHANFRO DAS EXTREMIDADES</v>
      </c>
      <c r="C16913" s="519" t="s">
        <v>44893</v>
      </c>
      <c r="D16913" s="519" t="s">
        <v>44902</v>
      </c>
      <c r="E16913" s="519" t="s">
        <v>44898</v>
      </c>
      <c r="I16913" s="519" t="s">
        <v>5</v>
      </c>
      <c r="J16913" s="650">
        <v>65.540000000000006</v>
      </c>
    </row>
    <row r="16914" spans="1:10">
      <c r="A16914" s="519" t="s">
        <v>17094</v>
      </c>
      <c r="B16914" s="519" t="str">
        <f t="shared" si="264"/>
        <v>SOLDA DE TOPO,EM TUBULACAO PARA VAPOR(SCH-40 OU SCH-80),NO DIAMETRO DE 2",UTILIZANDO CONVERSOR ELETROMOTORIZADO,INCLUSIVE CORTE OU CHANFRO DAS EXTREMIDADES</v>
      </c>
      <c r="C16914" s="519" t="s">
        <v>44893</v>
      </c>
      <c r="D16914" s="519" t="s">
        <v>44902</v>
      </c>
      <c r="E16914" s="519" t="s">
        <v>44898</v>
      </c>
      <c r="I16914" s="519" t="s">
        <v>5</v>
      </c>
      <c r="J16914" s="650">
        <v>57.52</v>
      </c>
    </row>
    <row r="16915" spans="1:10">
      <c r="A16915" s="519" t="s">
        <v>17095</v>
      </c>
      <c r="B16915" s="519" t="str">
        <f t="shared" si="264"/>
        <v>SOLDA DE TOPO,EM TUBULACAO PARA VAPOR(SCH-40 OU SCH-80),NO DIAMETRO DE 2.1/2",UTILIZANDO CONVERSOR ELETROMOTORIZADO,INCLUSIVE CORTE OU CHANFRO DAS EXTREMIDADES</v>
      </c>
      <c r="C16915" s="519" t="s">
        <v>44893</v>
      </c>
      <c r="D16915" s="519" t="s">
        <v>44903</v>
      </c>
      <c r="E16915" s="519" t="s">
        <v>44900</v>
      </c>
      <c r="I16915" s="519" t="s">
        <v>5</v>
      </c>
      <c r="J16915" s="650">
        <v>107.41</v>
      </c>
    </row>
    <row r="16916" spans="1:10">
      <c r="A16916" s="519" t="s">
        <v>17096</v>
      </c>
      <c r="B16916" s="519" t="str">
        <f t="shared" si="264"/>
        <v>SOLDA DE TOPO,EM TUBULACAO PARA VAPOR(SCH-40 OU SCH-80),NO DIAMETRO DE 2.1/2",UTILIZANDO CONVERSOR ELETROMOTORIZADO,INCLUSIVE CORTE OU CHANFRO DAS EXTREMIDADES</v>
      </c>
      <c r="C16916" s="519" t="s">
        <v>44893</v>
      </c>
      <c r="D16916" s="519" t="s">
        <v>44903</v>
      </c>
      <c r="E16916" s="519" t="s">
        <v>44900</v>
      </c>
      <c r="I16916" s="519" t="s">
        <v>5</v>
      </c>
      <c r="J16916" s="650">
        <v>94.04</v>
      </c>
    </row>
    <row r="16917" spans="1:10">
      <c r="A16917" s="519" t="s">
        <v>17097</v>
      </c>
      <c r="B16917" s="519" t="str">
        <f t="shared" si="264"/>
        <v>SOLDA DE TOPO,EM TUBULACAO PARA VAPOR(SCH-40 OU SCH-80),NO DIAMETRO DE 3",UTILIZANDO CONVERSOR ELETROMOTORIZADO,INCLUSIVE CORTE OU CHANFRO DAS EXTREMIDADES</v>
      </c>
      <c r="C16917" s="519" t="s">
        <v>44893</v>
      </c>
      <c r="D16917" s="519" t="s">
        <v>44904</v>
      </c>
      <c r="E16917" s="519" t="s">
        <v>44898</v>
      </c>
      <c r="I16917" s="519" t="s">
        <v>5</v>
      </c>
      <c r="J16917" s="650">
        <v>122.27</v>
      </c>
    </row>
    <row r="16918" spans="1:10">
      <c r="A16918" s="519" t="s">
        <v>17098</v>
      </c>
      <c r="B16918" s="519" t="str">
        <f t="shared" si="264"/>
        <v>SOLDA DE TOPO,EM TUBULACAO PARA VAPOR(SCH-40 OU SCH-80),NO DIAMETRO DE 3",UTILIZANDO CONVERSOR ELETROMOTORIZADO,INCLUSIVE CORTE OU CHANFRO DAS EXTREMIDADES</v>
      </c>
      <c r="C16918" s="519" t="s">
        <v>44893</v>
      </c>
      <c r="D16918" s="519" t="s">
        <v>44904</v>
      </c>
      <c r="E16918" s="519" t="s">
        <v>44898</v>
      </c>
      <c r="I16918" s="519" t="s">
        <v>5</v>
      </c>
      <c r="J16918" s="650">
        <v>107.44</v>
      </c>
    </row>
    <row r="16919" spans="1:10">
      <c r="A16919" s="519" t="s">
        <v>17099</v>
      </c>
      <c r="B16919" s="519" t="str">
        <f t="shared" si="264"/>
        <v>SOLDA DE TOPO,EM TUBULACAO PARA VAPOR(SCH-40 OU SCH-80),NO DIAMETRO DE 4",UTILIZANDO CONVERSOR ELETROMOTORIZADO,INCLUSIVE CORTE OU CHANFRO DAS EXTREMIDADES</v>
      </c>
      <c r="C16919" s="519" t="s">
        <v>44893</v>
      </c>
      <c r="D16919" s="519" t="s">
        <v>44905</v>
      </c>
      <c r="E16919" s="519" t="s">
        <v>44898</v>
      </c>
      <c r="I16919" s="519" t="s">
        <v>5</v>
      </c>
      <c r="J16919" s="650">
        <v>151.61000000000001</v>
      </c>
    </row>
    <row r="16920" spans="1:10">
      <c r="A16920" s="519" t="s">
        <v>17100</v>
      </c>
      <c r="B16920" s="519" t="str">
        <f t="shared" si="264"/>
        <v>SOLDA DE TOPO,EM TUBULACAO PARA VAPOR(SCH-40 OU SCH-80),NO DIAMETRO DE 4",UTILIZANDO CONVERSOR ELETROMOTORIZADO,INCLUSIVE CORTE OU CHANFRO DAS EXTREMIDADES</v>
      </c>
      <c r="C16920" s="519" t="s">
        <v>44893</v>
      </c>
      <c r="D16920" s="519" t="s">
        <v>44905</v>
      </c>
      <c r="E16920" s="519" t="s">
        <v>44898</v>
      </c>
      <c r="I16920" s="519" t="s">
        <v>5</v>
      </c>
      <c r="J16920" s="650">
        <v>133.65</v>
      </c>
    </row>
    <row r="16921" spans="1:10">
      <c r="A16921" s="519" t="s">
        <v>17101</v>
      </c>
      <c r="B16921" s="519" t="str">
        <f t="shared" si="264"/>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921" s="519" t="s">
        <v>44906</v>
      </c>
      <c r="D16921" s="519" t="s">
        <v>44907</v>
      </c>
      <c r="E16921" s="519" t="s">
        <v>44908</v>
      </c>
      <c r="F16921" s="519" t="s">
        <v>44909</v>
      </c>
      <c r="G16921" s="519" t="s">
        <v>44910</v>
      </c>
      <c r="H16921" s="519" t="s">
        <v>44911</v>
      </c>
      <c r="I16921" s="519" t="s">
        <v>36</v>
      </c>
      <c r="J16921" s="650">
        <v>31.59</v>
      </c>
    </row>
    <row r="16922" spans="1:10">
      <c r="A16922" s="519" t="s">
        <v>17102</v>
      </c>
      <c r="B16922" s="519" t="str">
        <f t="shared" si="264"/>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6922" s="519" t="s">
        <v>44906</v>
      </c>
      <c r="D16922" s="519" t="s">
        <v>44907</v>
      </c>
      <c r="E16922" s="519" t="s">
        <v>44908</v>
      </c>
      <c r="F16922" s="519" t="s">
        <v>44909</v>
      </c>
      <c r="G16922" s="519" t="s">
        <v>44910</v>
      </c>
      <c r="H16922" s="519" t="s">
        <v>44911</v>
      </c>
      <c r="I16922" s="519" t="s">
        <v>36</v>
      </c>
      <c r="J16922" s="650">
        <v>30.78</v>
      </c>
    </row>
    <row r="16923" spans="1:10">
      <c r="A16923" s="519" t="s">
        <v>17103</v>
      </c>
      <c r="B16923" s="519" t="str">
        <f t="shared" si="264"/>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3" s="519" t="s">
        <v>44912</v>
      </c>
      <c r="D16923" s="519" t="s">
        <v>44907</v>
      </c>
      <c r="E16923" s="519" t="s">
        <v>44913</v>
      </c>
      <c r="F16923" s="519" t="s">
        <v>44914</v>
      </c>
      <c r="G16923" s="519" t="s">
        <v>44915</v>
      </c>
      <c r="H16923" s="519" t="s">
        <v>44916</v>
      </c>
      <c r="I16923" s="519" t="s">
        <v>36</v>
      </c>
      <c r="J16923" s="650">
        <v>40.03</v>
      </c>
    </row>
    <row r="16924" spans="1:10">
      <c r="A16924" s="519" t="s">
        <v>17104</v>
      </c>
      <c r="B16924" s="519" t="str">
        <f t="shared" si="264"/>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4" s="519" t="s">
        <v>44912</v>
      </c>
      <c r="D16924" s="519" t="s">
        <v>44907</v>
      </c>
      <c r="E16924" s="519" t="s">
        <v>44913</v>
      </c>
      <c r="F16924" s="519" t="s">
        <v>44914</v>
      </c>
      <c r="G16924" s="519" t="s">
        <v>44915</v>
      </c>
      <c r="H16924" s="519" t="s">
        <v>44916</v>
      </c>
      <c r="I16924" s="519" t="s">
        <v>36</v>
      </c>
      <c r="J16924" s="650">
        <v>39.11</v>
      </c>
    </row>
    <row r="16925" spans="1:10">
      <c r="A16925" s="519" t="s">
        <v>17105</v>
      </c>
      <c r="B16925" s="519" t="str">
        <f t="shared" si="264"/>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5" s="519" t="s">
        <v>44917</v>
      </c>
      <c r="D16925" s="519" t="s">
        <v>44918</v>
      </c>
      <c r="E16925" s="519" t="s">
        <v>44919</v>
      </c>
      <c r="F16925" s="519" t="s">
        <v>44920</v>
      </c>
      <c r="G16925" s="519" t="s">
        <v>44921</v>
      </c>
      <c r="H16925" s="519" t="s">
        <v>34487</v>
      </c>
      <c r="I16925" s="519" t="s">
        <v>36</v>
      </c>
      <c r="J16925" s="650">
        <v>46.65</v>
      </c>
    </row>
    <row r="16926" spans="1:10">
      <c r="A16926" s="519" t="s">
        <v>17106</v>
      </c>
      <c r="B16926" s="519" t="str">
        <f t="shared" si="264"/>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6926" s="519" t="s">
        <v>44917</v>
      </c>
      <c r="D16926" s="519" t="s">
        <v>44918</v>
      </c>
      <c r="E16926" s="519" t="s">
        <v>44919</v>
      </c>
      <c r="F16926" s="519" t="s">
        <v>44920</v>
      </c>
      <c r="G16926" s="519" t="s">
        <v>44921</v>
      </c>
      <c r="H16926" s="519" t="s">
        <v>34487</v>
      </c>
      <c r="I16926" s="519" t="s">
        <v>36</v>
      </c>
      <c r="J16926" s="650">
        <v>45.56</v>
      </c>
    </row>
    <row r="16927" spans="1:10">
      <c r="A16927" s="519" t="s">
        <v>17107</v>
      </c>
      <c r="B16927" s="519" t="str">
        <f t="shared" si="264"/>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927" s="519" t="s">
        <v>44922</v>
      </c>
      <c r="D16927" s="519" t="s">
        <v>44923</v>
      </c>
      <c r="E16927" s="519" t="s">
        <v>44924</v>
      </c>
      <c r="F16927" s="519" t="s">
        <v>44925</v>
      </c>
      <c r="G16927" s="519" t="s">
        <v>44926</v>
      </c>
      <c r="H16927" s="519" t="s">
        <v>44927</v>
      </c>
      <c r="I16927" s="519" t="s">
        <v>36</v>
      </c>
      <c r="J16927" s="650">
        <v>50.8</v>
      </c>
    </row>
    <row r="16928" spans="1:10">
      <c r="A16928" s="519" t="s">
        <v>17108</v>
      </c>
      <c r="B16928" s="519" t="str">
        <f t="shared" si="264"/>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6928" s="519" t="s">
        <v>44922</v>
      </c>
      <c r="D16928" s="519" t="s">
        <v>44923</v>
      </c>
      <c r="E16928" s="519" t="s">
        <v>44924</v>
      </c>
      <c r="F16928" s="519" t="s">
        <v>44925</v>
      </c>
      <c r="G16928" s="519" t="s">
        <v>44926</v>
      </c>
      <c r="H16928" s="519" t="s">
        <v>44927</v>
      </c>
      <c r="I16928" s="519" t="s">
        <v>36</v>
      </c>
      <c r="J16928" s="650">
        <v>49.61</v>
      </c>
    </row>
    <row r="16929" spans="1:10">
      <c r="A16929" s="519" t="s">
        <v>17109</v>
      </c>
      <c r="B16929" s="519" t="str">
        <f t="shared" si="264"/>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929" s="519" t="s">
        <v>44928</v>
      </c>
      <c r="D16929" s="519" t="s">
        <v>44923</v>
      </c>
      <c r="E16929" s="519" t="s">
        <v>44924</v>
      </c>
      <c r="F16929" s="519" t="s">
        <v>44925</v>
      </c>
      <c r="G16929" s="519" t="s">
        <v>44929</v>
      </c>
      <c r="H16929" s="519" t="s">
        <v>44927</v>
      </c>
      <c r="I16929" s="519" t="s">
        <v>36</v>
      </c>
      <c r="J16929" s="650">
        <v>55.15</v>
      </c>
    </row>
    <row r="16930" spans="1:10">
      <c r="A16930" s="519" t="s">
        <v>17110</v>
      </c>
      <c r="B16930" s="519" t="str">
        <f t="shared" si="264"/>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6930" s="519" t="s">
        <v>44928</v>
      </c>
      <c r="D16930" s="519" t="s">
        <v>44923</v>
      </c>
      <c r="E16930" s="519" t="s">
        <v>44924</v>
      </c>
      <c r="F16930" s="519" t="s">
        <v>44925</v>
      </c>
      <c r="G16930" s="519" t="s">
        <v>44929</v>
      </c>
      <c r="H16930" s="519" t="s">
        <v>44927</v>
      </c>
      <c r="I16930" s="519" t="s">
        <v>36</v>
      </c>
      <c r="J16930" s="650">
        <v>53.91</v>
      </c>
    </row>
    <row r="16931" spans="1:10">
      <c r="A16931" s="519" t="s">
        <v>17111</v>
      </c>
      <c r="B16931" s="519" t="str">
        <f t="shared" si="264"/>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1" s="519" t="s">
        <v>44930</v>
      </c>
      <c r="D16931" s="519" t="s">
        <v>44918</v>
      </c>
      <c r="E16931" s="519" t="s">
        <v>44931</v>
      </c>
      <c r="F16931" s="519" t="s">
        <v>44925</v>
      </c>
      <c r="G16931" s="519" t="s">
        <v>44929</v>
      </c>
      <c r="H16931" s="519" t="s">
        <v>44927</v>
      </c>
      <c r="I16931" s="519" t="s">
        <v>36</v>
      </c>
      <c r="J16931" s="650">
        <v>90.28</v>
      </c>
    </row>
    <row r="16932" spans="1:10">
      <c r="A16932" s="519" t="s">
        <v>17112</v>
      </c>
      <c r="B16932" s="519" t="str">
        <f t="shared" si="264"/>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2" s="519" t="s">
        <v>44930</v>
      </c>
      <c r="D16932" s="519" t="s">
        <v>44918</v>
      </c>
      <c r="E16932" s="519" t="s">
        <v>44931</v>
      </c>
      <c r="F16932" s="519" t="s">
        <v>44925</v>
      </c>
      <c r="G16932" s="519" t="s">
        <v>44929</v>
      </c>
      <c r="H16932" s="519" t="s">
        <v>44927</v>
      </c>
      <c r="I16932" s="519" t="s">
        <v>36</v>
      </c>
      <c r="J16932" s="650">
        <v>88.93</v>
      </c>
    </row>
    <row r="16933" spans="1:10">
      <c r="A16933" s="519" t="s">
        <v>17113</v>
      </c>
      <c r="B16933" s="519" t="str">
        <f t="shared" si="264"/>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933" s="519" t="s">
        <v>44932</v>
      </c>
      <c r="D16933" s="519" t="s">
        <v>44923</v>
      </c>
      <c r="E16933" s="519" t="s">
        <v>44933</v>
      </c>
      <c r="F16933" s="519" t="s">
        <v>44934</v>
      </c>
      <c r="G16933" s="519" t="s">
        <v>44935</v>
      </c>
      <c r="H16933" s="519" t="s">
        <v>44936</v>
      </c>
      <c r="I16933" s="519" t="s">
        <v>36</v>
      </c>
      <c r="J16933" s="650">
        <v>101.79</v>
      </c>
    </row>
    <row r="16934" spans="1:10">
      <c r="A16934" s="519" t="s">
        <v>17114</v>
      </c>
      <c r="B16934" s="519" t="str">
        <f t="shared" si="264"/>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6934" s="519" t="s">
        <v>44932</v>
      </c>
      <c r="D16934" s="519" t="s">
        <v>44923</v>
      </c>
      <c r="E16934" s="519" t="s">
        <v>44933</v>
      </c>
      <c r="F16934" s="519" t="s">
        <v>44934</v>
      </c>
      <c r="G16934" s="519" t="s">
        <v>44935</v>
      </c>
      <c r="H16934" s="519" t="s">
        <v>44936</v>
      </c>
      <c r="I16934" s="519" t="s">
        <v>36</v>
      </c>
      <c r="J16934" s="650">
        <v>100.27</v>
      </c>
    </row>
    <row r="16935" spans="1:10">
      <c r="A16935" s="519" t="s">
        <v>17115</v>
      </c>
      <c r="B16935" s="519" t="str">
        <f t="shared" si="264"/>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5" s="519" t="s">
        <v>44937</v>
      </c>
      <c r="D16935" s="519" t="s">
        <v>44918</v>
      </c>
      <c r="E16935" s="519" t="s">
        <v>44931</v>
      </c>
      <c r="F16935" s="519" t="s">
        <v>44925</v>
      </c>
      <c r="G16935" s="519" t="s">
        <v>44929</v>
      </c>
      <c r="H16935" s="519" t="s">
        <v>44927</v>
      </c>
      <c r="I16935" s="519" t="s">
        <v>36</v>
      </c>
      <c r="J16935" s="650">
        <v>106.57</v>
      </c>
    </row>
    <row r="16936" spans="1:10">
      <c r="A16936" s="519" t="s">
        <v>17116</v>
      </c>
      <c r="B16936" s="519" t="str">
        <f t="shared" si="264"/>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6" s="519" t="s">
        <v>44937</v>
      </c>
      <c r="D16936" s="519" t="s">
        <v>44918</v>
      </c>
      <c r="E16936" s="519" t="s">
        <v>44931</v>
      </c>
      <c r="F16936" s="519" t="s">
        <v>44925</v>
      </c>
      <c r="G16936" s="519" t="s">
        <v>44929</v>
      </c>
      <c r="H16936" s="519" t="s">
        <v>44927</v>
      </c>
      <c r="I16936" s="519" t="s">
        <v>36</v>
      </c>
      <c r="J16936" s="650">
        <v>104.95</v>
      </c>
    </row>
    <row r="16937" spans="1:10">
      <c r="A16937" s="519" t="s">
        <v>17117</v>
      </c>
      <c r="B16937" s="519" t="str">
        <f t="shared" si="264"/>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7" s="519" t="s">
        <v>44938</v>
      </c>
      <c r="D16937" s="519" t="s">
        <v>44918</v>
      </c>
      <c r="E16937" s="519" t="s">
        <v>44931</v>
      </c>
      <c r="F16937" s="519" t="s">
        <v>44925</v>
      </c>
      <c r="G16937" s="519" t="s">
        <v>44929</v>
      </c>
      <c r="H16937" s="519" t="s">
        <v>44927</v>
      </c>
      <c r="I16937" s="519" t="s">
        <v>36</v>
      </c>
      <c r="J16937" s="650">
        <v>134.30000000000001</v>
      </c>
    </row>
    <row r="16938" spans="1:10">
      <c r="A16938" s="519" t="s">
        <v>17118</v>
      </c>
      <c r="B16938" s="519" t="str">
        <f t="shared" si="264"/>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6938" s="519" t="s">
        <v>44938</v>
      </c>
      <c r="D16938" s="519" t="s">
        <v>44918</v>
      </c>
      <c r="E16938" s="519" t="s">
        <v>44931</v>
      </c>
      <c r="F16938" s="519" t="s">
        <v>44925</v>
      </c>
      <c r="G16938" s="519" t="s">
        <v>44929</v>
      </c>
      <c r="H16938" s="519" t="s">
        <v>44927</v>
      </c>
      <c r="I16938" s="519" t="s">
        <v>36</v>
      </c>
      <c r="J16938" s="650">
        <v>132.41</v>
      </c>
    </row>
    <row r="16939" spans="1:10">
      <c r="A16939" s="519" t="s">
        <v>17119</v>
      </c>
      <c r="B16939" s="519" t="str">
        <f t="shared" si="264"/>
        <v>FORNECIMENTO DE AGUA,PELA CEDAE,PARA OBRAS PUBLICAS,CONDIDERANDO UM CONSUMO MENSAL DE ATE 20,00M3,TARIFA "A"</v>
      </c>
      <c r="C16939" s="519" t="s">
        <v>44939</v>
      </c>
      <c r="D16939" s="519" t="s">
        <v>44940</v>
      </c>
      <c r="I16939" s="519" t="s">
        <v>10540</v>
      </c>
      <c r="J16939" s="650">
        <v>26.02</v>
      </c>
    </row>
    <row r="16940" spans="1:10">
      <c r="A16940" s="519" t="s">
        <v>17120</v>
      </c>
      <c r="B16940" s="519" t="str">
        <f t="shared" si="264"/>
        <v>FORNECIMENTO DE AGUA,PELA CEDAE,PARA OBRAS PUBLICAS,CONDIDERANDO UM CONSUMO MENSAL DE ATE 20,00M3,TARIFA "A"</v>
      </c>
      <c r="C16940" s="519" t="s">
        <v>44939</v>
      </c>
      <c r="D16940" s="519" t="s">
        <v>44940</v>
      </c>
      <c r="I16940" s="519" t="s">
        <v>10540</v>
      </c>
      <c r="J16940" s="650">
        <v>26.02</v>
      </c>
    </row>
    <row r="16941" spans="1:10">
      <c r="A16941" s="519" t="s">
        <v>17121</v>
      </c>
      <c r="B16941" s="519" t="str">
        <f t="shared" si="264"/>
        <v>ADICIONAL PARA O ITEM 15.058.0010,CONSIDERANDO O CONSUMO MENSAL ENTRE 21,00 E 30,00M3</v>
      </c>
      <c r="C16941" s="519" t="s">
        <v>44941</v>
      </c>
      <c r="D16941" s="519" t="s">
        <v>44942</v>
      </c>
      <c r="I16941" s="519" t="s">
        <v>10540</v>
      </c>
      <c r="J16941" s="650">
        <v>27.32</v>
      </c>
    </row>
    <row r="16942" spans="1:10">
      <c r="A16942" s="519" t="s">
        <v>17122</v>
      </c>
      <c r="B16942" s="519" t="str">
        <f t="shared" si="264"/>
        <v>ADICIONAL PARA O ITEM 15.058.0010,CONSIDERANDO O CONSUMO MENSAL ENTRE 21,00 E 30,00M3</v>
      </c>
      <c r="C16942" s="519" t="s">
        <v>44941</v>
      </c>
      <c r="D16942" s="519" t="s">
        <v>44942</v>
      </c>
      <c r="I16942" s="519" t="s">
        <v>10540</v>
      </c>
      <c r="J16942" s="650">
        <v>27.32</v>
      </c>
    </row>
    <row r="16943" spans="1:10">
      <c r="A16943" s="519" t="s">
        <v>17123</v>
      </c>
      <c r="B16943" s="519" t="str">
        <f t="shared" si="264"/>
        <v>ADICIONAL PARA OS ITENS 15.058.0010 E 15.058.0015,CONSIDERANDO O CONSUMO MENSAL ENTRE 31,00 E 100,00M3</v>
      </c>
      <c r="C16943" s="519" t="s">
        <v>44943</v>
      </c>
      <c r="D16943" s="519" t="s">
        <v>44944</v>
      </c>
      <c r="I16943" s="519" t="s">
        <v>10540</v>
      </c>
      <c r="J16943" s="650">
        <v>31.97</v>
      </c>
    </row>
    <row r="16944" spans="1:10">
      <c r="A16944" s="519" t="s">
        <v>17124</v>
      </c>
      <c r="B16944" s="519" t="str">
        <f t="shared" si="264"/>
        <v>ADICIONAL PARA OS ITENS 15.058.0010 E 15.058.0015,CONSIDERANDO O CONSUMO MENSAL ENTRE 31,00 E 100,00M3</v>
      </c>
      <c r="C16944" s="519" t="s">
        <v>44943</v>
      </c>
      <c r="D16944" s="519" t="s">
        <v>44944</v>
      </c>
      <c r="I16944" s="519" t="s">
        <v>10540</v>
      </c>
      <c r="J16944" s="650">
        <v>31.97</v>
      </c>
    </row>
    <row r="16945" spans="1:10">
      <c r="A16945" s="519" t="s">
        <v>17125</v>
      </c>
      <c r="B16945" s="519" t="str">
        <f t="shared" si="264"/>
        <v>FORNECIMENTO DE AGUA,PELA CEDAE,PARA OBRAS PUBLICAS,CONSIDERANDO O CONSUMO MENSAL DE ATE 30,00M3,TARIFA "B"</v>
      </c>
      <c r="C16945" s="519" t="s">
        <v>44945</v>
      </c>
      <c r="D16945" s="519" t="s">
        <v>44946</v>
      </c>
      <c r="I16945" s="519" t="s">
        <v>10540</v>
      </c>
      <c r="J16945" s="650">
        <v>20.63</v>
      </c>
    </row>
    <row r="16946" spans="1:10">
      <c r="A16946" s="519" t="s">
        <v>17126</v>
      </c>
      <c r="B16946" s="519" t="str">
        <f t="shared" si="264"/>
        <v>FORNECIMENTO DE AGUA,PELA CEDAE,PARA OBRAS PUBLICAS,CONSIDERANDO O CONSUMO MENSAL DE ATE 30,00M3,TARIFA "B"</v>
      </c>
      <c r="C16946" s="519" t="s">
        <v>44945</v>
      </c>
      <c r="D16946" s="519" t="s">
        <v>44946</v>
      </c>
      <c r="I16946" s="519" t="s">
        <v>10540</v>
      </c>
      <c r="J16946" s="650">
        <v>20.63</v>
      </c>
    </row>
    <row r="16947" spans="1:10">
      <c r="A16947" s="519" t="s">
        <v>17127</v>
      </c>
      <c r="B16947" s="519" t="str">
        <f t="shared" si="264"/>
        <v>ADICIONAL PARA O ITEM 15.058.0050,CONSIDERANDO O CONSUMO MENSAL DE 31,00 ATE 130,00M3</v>
      </c>
      <c r="C16947" s="519" t="s">
        <v>44947</v>
      </c>
      <c r="D16947" s="519" t="s">
        <v>44948</v>
      </c>
      <c r="I16947" s="519" t="s">
        <v>10540</v>
      </c>
      <c r="J16947" s="650">
        <v>23.7</v>
      </c>
    </row>
    <row r="16948" spans="1:10">
      <c r="A16948" s="519" t="s">
        <v>17128</v>
      </c>
      <c r="B16948" s="519" t="str">
        <f t="shared" si="264"/>
        <v>ADICIONAL PARA O ITEM 15.058.0050,CONSIDERANDO O CONSUMO MENSAL DE 31,00 ATE 130,00M3</v>
      </c>
      <c r="C16948" s="519" t="s">
        <v>44947</v>
      </c>
      <c r="D16948" s="519" t="s">
        <v>44948</v>
      </c>
      <c r="I16948" s="519" t="s">
        <v>10540</v>
      </c>
      <c r="J16948" s="650">
        <v>23.7</v>
      </c>
    </row>
    <row r="16949" spans="1:10">
      <c r="A16949" s="519" t="s">
        <v>17129</v>
      </c>
      <c r="B16949" s="519" t="str">
        <f t="shared" si="264"/>
        <v>ADICIONAL PARA OS ITENS 15.058.0050 E 15.058.0055,CONSIDERANDO O CONSUMO MENSAL MAIOR QUE 130,00M3</v>
      </c>
      <c r="C16949" s="519" t="s">
        <v>44949</v>
      </c>
      <c r="D16949" s="519" t="s">
        <v>44950</v>
      </c>
      <c r="I16949" s="519" t="s">
        <v>10540</v>
      </c>
      <c r="J16949" s="650">
        <v>25.02</v>
      </c>
    </row>
    <row r="16950" spans="1:10">
      <c r="A16950" s="519" t="s">
        <v>17130</v>
      </c>
      <c r="B16950" s="519" t="str">
        <f t="shared" si="264"/>
        <v>ADICIONAL PARA OS ITENS 15.058.0050 E 15.058.0055,CONSIDERANDO O CONSUMO MENSAL MAIOR QUE 130,00M3</v>
      </c>
      <c r="C16950" s="519" t="s">
        <v>44949</v>
      </c>
      <c r="D16950" s="519" t="s">
        <v>44950</v>
      </c>
      <c r="I16950" s="519" t="s">
        <v>10540</v>
      </c>
      <c r="J16950" s="650">
        <v>25.02</v>
      </c>
    </row>
    <row r="16951" spans="1:10">
      <c r="A16951" s="519" t="s">
        <v>17131</v>
      </c>
      <c r="B16951" s="519" t="str">
        <f t="shared" si="264"/>
        <v>LIGACAO PREDIAL DE ESGOTO SANITARIO,SEGUNDO INSTRUCOES DA CEDAE,INCLUSIVE CAIXA DE INSPECAO COM TAMPAO DE FERRO FUNDIDONODULAR,CLASSE B125,CONFORME ABNT NBR 10160,EM LOGRADOURO DOTADO DE COLETOR DUPLO.ESTE CUSTO INCLUI ESCAVACAO E REATERRO</v>
      </c>
      <c r="C16951" s="519" t="s">
        <v>44951</v>
      </c>
      <c r="D16951" s="519" t="s">
        <v>44952</v>
      </c>
      <c r="E16951" s="519" t="s">
        <v>72957</v>
      </c>
      <c r="F16951" s="519" t="s">
        <v>72958</v>
      </c>
      <c r="I16951" s="519" t="s">
        <v>5</v>
      </c>
      <c r="J16951" s="650">
        <v>2023.16</v>
      </c>
    </row>
    <row r="16952" spans="1:10">
      <c r="A16952" s="519" t="s">
        <v>17132</v>
      </c>
      <c r="B16952" s="519" t="str">
        <f t="shared" si="264"/>
        <v>LIGACAO PREDIAL DE ESGOTO SANITARIO,SEGUNDO INSTRUCOES DA CEDAE,INCLUSIVE CAIXA DE INSPECAO COM TAMPAO DE FERRO FUNDIDONODULAR,CLASSE B125,CONFORME ABNT NBR 10160,EM LOGRADOURO DOTADO DE COLETOR DUPLO.ESTE CUSTO INCLUI ESCAVACAO E REATERRO</v>
      </c>
      <c r="C16952" s="519" t="s">
        <v>44951</v>
      </c>
      <c r="D16952" s="519" t="s">
        <v>44952</v>
      </c>
      <c r="E16952" s="519" t="s">
        <v>72957</v>
      </c>
      <c r="F16952" s="519" t="s">
        <v>72958</v>
      </c>
      <c r="I16952" s="519" t="s">
        <v>5</v>
      </c>
      <c r="J16952" s="650">
        <v>1891.58</v>
      </c>
    </row>
    <row r="16953" spans="1:10">
      <c r="A16953" s="519" t="s">
        <v>17133</v>
      </c>
      <c r="B16953" s="519" t="str">
        <f t="shared" si="264"/>
        <v>LIGACAO PREDIAL DE ESGOTO SANITARIO,SEGUNDO INSTRUCOES DA CEDAE,INCLUSIVE CAIXA DE INSPECAO COM TAMPAO DE FERRO FUNDIDONODULAR,CLASSE D400,CONFORME ABNT NBR 10160,EM LOGRADOURO DOTADO DE COLETOR DUPLO.ESTE CUSTO INCLUI ESCAVACAO E REATERRO</v>
      </c>
      <c r="C16953" s="519" t="s">
        <v>44951</v>
      </c>
      <c r="D16953" s="519" t="s">
        <v>44952</v>
      </c>
      <c r="E16953" s="519" t="s">
        <v>72959</v>
      </c>
      <c r="F16953" s="519" t="s">
        <v>72958</v>
      </c>
      <c r="I16953" s="519" t="s">
        <v>5</v>
      </c>
      <c r="J16953" s="650">
        <v>2246.66</v>
      </c>
    </row>
    <row r="16954" spans="1:10">
      <c r="A16954" s="519" t="s">
        <v>17134</v>
      </c>
      <c r="B16954" s="519" t="str">
        <f t="shared" si="264"/>
        <v>LIGACAO PREDIAL DE ESGOTO SANITARIO,SEGUNDO INSTRUCOES DA CEDAE,INCLUSIVE CAIXA DE INSPECAO COM TAMPAO DE FERRO FUNDIDONODULAR,CLASSE D400,CONFORME ABNT NBR 10160,EM LOGRADOURO DOTADO DE COLETOR DUPLO.ESTE CUSTO INCLUI ESCAVACAO E REATERRO</v>
      </c>
      <c r="C16954" s="519" t="s">
        <v>44951</v>
      </c>
      <c r="D16954" s="519" t="s">
        <v>44952</v>
      </c>
      <c r="E16954" s="519" t="s">
        <v>72959</v>
      </c>
      <c r="F16954" s="519" t="s">
        <v>72958</v>
      </c>
      <c r="I16954" s="519" t="s">
        <v>5</v>
      </c>
      <c r="J16954" s="650">
        <v>2115.11</v>
      </c>
    </row>
    <row r="16955" spans="1:10">
      <c r="A16955" s="519" t="s">
        <v>17135</v>
      </c>
      <c r="B16955" s="519" t="str">
        <f t="shared" si="264"/>
        <v>LIGACAO PREDIAL DE ESGOTO SANITARIO,SEGUNDO INSTRUCOES DA CEDAE,INCLUSIVE CAIXA DE INSPECAO COM TAMPAO DE FERRO FUNDIDONODULAR,CLASSE B125,CONFORME ABNT NBR 10160,EM LOGRADOURO SEM PAVIMENTACAO,DOTADO DE COLETOR UNICO.ESTE CUSTO INCLUI ESCAVACAO E REATERRO</v>
      </c>
      <c r="C16955" s="519" t="s">
        <v>44951</v>
      </c>
      <c r="D16955" s="519" t="s">
        <v>44952</v>
      </c>
      <c r="E16955" s="519" t="s">
        <v>72960</v>
      </c>
      <c r="F16955" s="519" t="s">
        <v>72961</v>
      </c>
      <c r="G16955" s="519" t="s">
        <v>72962</v>
      </c>
      <c r="I16955" s="519" t="s">
        <v>5</v>
      </c>
      <c r="J16955" s="650">
        <v>2796.99</v>
      </c>
    </row>
    <row r="16956" spans="1:10">
      <c r="A16956" s="519" t="s">
        <v>17136</v>
      </c>
      <c r="B16956" s="519" t="str">
        <f t="shared" si="264"/>
        <v>LIGACAO PREDIAL DE ESGOTO SANITARIO,SEGUNDO INSTRUCOES DA CEDAE,INCLUSIVE CAIXA DE INSPECAO COM TAMPAO DE FERRO FUNDIDONODULAR,CLASSE B125,CONFORME ABNT NBR 10160,EM LOGRADOURO SEM PAVIMENTACAO,DOTADO DE COLETOR UNICO.ESTE CUSTO INCLUI ESCAVACAO E REATERRO</v>
      </c>
      <c r="C16956" s="519" t="s">
        <v>44951</v>
      </c>
      <c r="D16956" s="519" t="s">
        <v>44952</v>
      </c>
      <c r="E16956" s="519" t="s">
        <v>72960</v>
      </c>
      <c r="F16956" s="519" t="s">
        <v>72961</v>
      </c>
      <c r="G16956" s="519" t="s">
        <v>72962</v>
      </c>
      <c r="I16956" s="519" t="s">
        <v>5</v>
      </c>
      <c r="J16956" s="650">
        <v>2582.52</v>
      </c>
    </row>
    <row r="16957" spans="1:10">
      <c r="A16957" s="519" t="s">
        <v>17137</v>
      </c>
      <c r="B16957" s="519" t="str">
        <f t="shared" si="264"/>
        <v>LIGACAO PREDIAL DE ESGOTO SANITARIO,SEGUNDO INSTRUCOES DA CEDAE,INCLUSIVE CAIXA DE INSPECAO COM TAMPAO DE FERRO FUNDIDONODULAR,CLASSE D400,CONFORME ABNT NBR 10160,EM LOGRADOURO SEM PAVIMENTACAO,DOTADO DE COLETOR UNICO.ESTE CUSTO INCLUI ESCAVACAO E REATERRO</v>
      </c>
      <c r="C16957" s="519" t="s">
        <v>44951</v>
      </c>
      <c r="D16957" s="519" t="s">
        <v>44952</v>
      </c>
      <c r="E16957" s="519" t="s">
        <v>72963</v>
      </c>
      <c r="F16957" s="519" t="s">
        <v>72961</v>
      </c>
      <c r="G16957" s="519" t="s">
        <v>72962</v>
      </c>
      <c r="I16957" s="519" t="s">
        <v>5</v>
      </c>
      <c r="J16957" s="650">
        <v>3054.1</v>
      </c>
    </row>
    <row r="16958" spans="1:10">
      <c r="A16958" s="519" t="s">
        <v>17138</v>
      </c>
      <c r="B16958" s="519" t="str">
        <f t="shared" si="264"/>
        <v>LIGACAO PREDIAL DE ESGOTO SANITARIO,SEGUNDO INSTRUCOES DA CEDAE,INCLUSIVE CAIXA DE INSPECAO COM TAMPAO DE FERRO FUNDIDONODULAR,CLASSE D400,CONFORME ABNT NBR 10160,EM LOGRADOURO SEM PAVIMENTACAO,DOTADO DE COLETOR UNICO.ESTE CUSTO INCLUI ESCAVACAO E REATERRO</v>
      </c>
      <c r="C16958" s="519" t="s">
        <v>44951</v>
      </c>
      <c r="D16958" s="519" t="s">
        <v>44952</v>
      </c>
      <c r="E16958" s="519" t="s">
        <v>72963</v>
      </c>
      <c r="F16958" s="519" t="s">
        <v>72961</v>
      </c>
      <c r="G16958" s="519" t="s">
        <v>72962</v>
      </c>
      <c r="I16958" s="519" t="s">
        <v>5</v>
      </c>
      <c r="J16958" s="650">
        <v>2839.63</v>
      </c>
    </row>
    <row r="16959" spans="1:10">
      <c r="A16959" s="519" t="s">
        <v>17139</v>
      </c>
      <c r="B16959" s="519" t="str">
        <f t="shared" si="264"/>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959" s="519" t="s">
        <v>44951</v>
      </c>
      <c r="D16959" s="519" t="s">
        <v>44952</v>
      </c>
      <c r="E16959" s="519" t="s">
        <v>72964</v>
      </c>
      <c r="F16959" s="519" t="s">
        <v>72965</v>
      </c>
      <c r="G16959" s="519" t="s">
        <v>72966</v>
      </c>
      <c r="H16959" s="519" t="s">
        <v>72967</v>
      </c>
      <c r="I16959" s="519" t="s">
        <v>5</v>
      </c>
      <c r="J16959" s="650">
        <v>3978.2</v>
      </c>
    </row>
    <row r="16960" spans="1:10">
      <c r="A16960" s="519" t="s">
        <v>17140</v>
      </c>
      <c r="B16960" s="519" t="str">
        <f t="shared" si="264"/>
        <v>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v>
      </c>
      <c r="C16960" s="519" t="s">
        <v>44951</v>
      </c>
      <c r="D16960" s="519" t="s">
        <v>44952</v>
      </c>
      <c r="E16960" s="519" t="s">
        <v>72964</v>
      </c>
      <c r="F16960" s="519" t="s">
        <v>72965</v>
      </c>
      <c r="G16960" s="519" t="s">
        <v>72966</v>
      </c>
      <c r="H16960" s="519" t="s">
        <v>72967</v>
      </c>
      <c r="I16960" s="519" t="s">
        <v>5</v>
      </c>
      <c r="J16960" s="650">
        <v>3675.58</v>
      </c>
    </row>
    <row r="16961" spans="1:10">
      <c r="A16961" s="519" t="s">
        <v>17141</v>
      </c>
      <c r="B16961" s="519" t="str">
        <f t="shared" si="264"/>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961" s="519" t="s">
        <v>44951</v>
      </c>
      <c r="D16961" s="519" t="s">
        <v>44952</v>
      </c>
      <c r="E16961" s="519" t="s">
        <v>72968</v>
      </c>
      <c r="F16961" s="519" t="s">
        <v>72965</v>
      </c>
      <c r="G16961" s="519" t="s">
        <v>72966</v>
      </c>
      <c r="H16961" s="519" t="s">
        <v>72967</v>
      </c>
      <c r="I16961" s="519" t="s">
        <v>5</v>
      </c>
      <c r="J16961" s="650">
        <v>4167.57</v>
      </c>
    </row>
    <row r="16962" spans="1:10">
      <c r="A16962" s="519" t="s">
        <v>17142</v>
      </c>
      <c r="B16962" s="519" t="str">
        <f t="shared" si="264"/>
        <v>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v>
      </c>
      <c r="C16962" s="519" t="s">
        <v>44951</v>
      </c>
      <c r="D16962" s="519" t="s">
        <v>44952</v>
      </c>
      <c r="E16962" s="519" t="s">
        <v>72968</v>
      </c>
      <c r="F16962" s="519" t="s">
        <v>72965</v>
      </c>
      <c r="G16962" s="519" t="s">
        <v>72966</v>
      </c>
      <c r="H16962" s="519" t="s">
        <v>72967</v>
      </c>
      <c r="I16962" s="519" t="s">
        <v>5</v>
      </c>
      <c r="J16962" s="650">
        <v>3868.37</v>
      </c>
    </row>
    <row r="16963" spans="1:10">
      <c r="A16963" s="519" t="s">
        <v>17143</v>
      </c>
      <c r="B16963" s="519" t="str">
        <f t="shared" si="264"/>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963" s="519" t="s">
        <v>44951</v>
      </c>
      <c r="D16963" s="519" t="s">
        <v>44952</v>
      </c>
      <c r="E16963" s="519" t="s">
        <v>72964</v>
      </c>
      <c r="F16963" s="519" t="s">
        <v>72969</v>
      </c>
      <c r="G16963" s="519" t="s">
        <v>72970</v>
      </c>
      <c r="H16963" s="519" t="s">
        <v>32884</v>
      </c>
      <c r="I16963" s="519" t="s">
        <v>5</v>
      </c>
      <c r="J16963" s="650">
        <v>4991.03</v>
      </c>
    </row>
    <row r="16964" spans="1:10">
      <c r="A16964" s="519" t="s">
        <v>17144</v>
      </c>
      <c r="B16964" s="519" t="str">
        <f t="shared" si="264"/>
        <v>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v>
      </c>
      <c r="C16964" s="519" t="s">
        <v>44951</v>
      </c>
      <c r="D16964" s="519" t="s">
        <v>44952</v>
      </c>
      <c r="E16964" s="519" t="s">
        <v>72964</v>
      </c>
      <c r="F16964" s="519" t="s">
        <v>72969</v>
      </c>
      <c r="G16964" s="519" t="s">
        <v>72970</v>
      </c>
      <c r="H16964" s="519" t="s">
        <v>32884</v>
      </c>
      <c r="I16964" s="519" t="s">
        <v>5</v>
      </c>
      <c r="J16964" s="650">
        <v>4671.3100000000004</v>
      </c>
    </row>
    <row r="16965" spans="1:10">
      <c r="A16965" s="519" t="s">
        <v>17145</v>
      </c>
      <c r="B16965" s="519" t="str">
        <f t="shared" si="264"/>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965" s="519" t="s">
        <v>44951</v>
      </c>
      <c r="D16965" s="519" t="s">
        <v>44952</v>
      </c>
      <c r="E16965" s="519" t="s">
        <v>72968</v>
      </c>
      <c r="F16965" s="519" t="s">
        <v>72969</v>
      </c>
      <c r="G16965" s="519" t="s">
        <v>72970</v>
      </c>
      <c r="H16965" s="519" t="s">
        <v>32884</v>
      </c>
      <c r="I16965" s="519" t="s">
        <v>5</v>
      </c>
      <c r="J16965" s="650">
        <v>5922.6</v>
      </c>
    </row>
    <row r="16966" spans="1:10">
      <c r="A16966" s="519" t="s">
        <v>17146</v>
      </c>
      <c r="B16966" s="519" t="str">
        <f t="shared" si="264"/>
        <v>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v>
      </c>
      <c r="C16966" s="519" t="s">
        <v>44951</v>
      </c>
      <c r="D16966" s="519" t="s">
        <v>44952</v>
      </c>
      <c r="E16966" s="519" t="s">
        <v>72968</v>
      </c>
      <c r="F16966" s="519" t="s">
        <v>72969</v>
      </c>
      <c r="G16966" s="519" t="s">
        <v>72970</v>
      </c>
      <c r="H16966" s="519" t="s">
        <v>32884</v>
      </c>
      <c r="I16966" s="519" t="s">
        <v>5</v>
      </c>
      <c r="J16966" s="650">
        <v>5508.62</v>
      </c>
    </row>
    <row r="16967" spans="1:10">
      <c r="A16967" s="519" t="s">
        <v>17147</v>
      </c>
      <c r="B16967" s="519" t="str">
        <f t="shared" si="264"/>
        <v>CONJUNTO DE MATERIAIS PARA CAVALETE DE RAMAL PREDIAL DE AGUA,PADRAO NORMAL,TIPO A DE 1/2".FORNECIMENTO</v>
      </c>
      <c r="C16967" s="519" t="s">
        <v>44953</v>
      </c>
      <c r="D16967" s="519" t="s">
        <v>44954</v>
      </c>
      <c r="I16967" s="519" t="s">
        <v>5</v>
      </c>
      <c r="J16967" s="650">
        <v>135.47999999999999</v>
      </c>
    </row>
    <row r="16968" spans="1:10">
      <c r="A16968" s="519" t="s">
        <v>17148</v>
      </c>
      <c r="B16968" s="519" t="str">
        <f t="shared" ref="B16968:B17031" si="265">C16968&amp;D16968&amp;E16968&amp;F16968&amp;G16968&amp;H16968</f>
        <v>CONJUNTO DE MATERIAIS PARA CAVALETE DE RAMAL PREDIAL DE AGUA,PADRAO NORMAL,TIPO A DE 1/2".FORNECIMENTO</v>
      </c>
      <c r="C16968" s="519" t="s">
        <v>44953</v>
      </c>
      <c r="D16968" s="519" t="s">
        <v>44954</v>
      </c>
      <c r="I16968" s="519" t="s">
        <v>5</v>
      </c>
      <c r="J16968" s="650">
        <v>135.47999999999999</v>
      </c>
    </row>
    <row r="16969" spans="1:10">
      <c r="A16969" s="519" t="s">
        <v>17149</v>
      </c>
      <c r="B16969" s="519" t="str">
        <f t="shared" si="265"/>
        <v>CONJUNTO DE MATERIAIS PARA CAVALETE DE RAMAL PREDIAL DE AGUA,PADRAO NORMAL,TIPO A DE 3/4".FORNECIMENTO</v>
      </c>
      <c r="C16969" s="519" t="s">
        <v>44953</v>
      </c>
      <c r="D16969" s="519" t="s">
        <v>44955</v>
      </c>
      <c r="I16969" s="519" t="s">
        <v>5</v>
      </c>
      <c r="J16969" s="650">
        <v>181.09</v>
      </c>
    </row>
    <row r="16970" spans="1:10">
      <c r="A16970" s="519" t="s">
        <v>17150</v>
      </c>
      <c r="B16970" s="519" t="str">
        <f t="shared" si="265"/>
        <v>CONJUNTO DE MATERIAIS PARA CAVALETE DE RAMAL PREDIAL DE AGUA,PADRAO NORMAL,TIPO A DE 3/4".FORNECIMENTO</v>
      </c>
      <c r="C16970" s="519" t="s">
        <v>44953</v>
      </c>
      <c r="D16970" s="519" t="s">
        <v>44955</v>
      </c>
      <c r="I16970" s="519" t="s">
        <v>5</v>
      </c>
      <c r="J16970" s="650">
        <v>181.09</v>
      </c>
    </row>
    <row r="16971" spans="1:10">
      <c r="A16971" s="519" t="s">
        <v>17151</v>
      </c>
      <c r="B16971" s="519" t="str">
        <f t="shared" si="265"/>
        <v>CONJUNTO DE MATERIAIS PARA CAVALETE DE RAMAL PREDIAL DE AGUA,PADRAO NORMAL,TIPO A DE 1".FORNECIMENTO</v>
      </c>
      <c r="C16971" s="519" t="s">
        <v>44953</v>
      </c>
      <c r="D16971" s="519" t="s">
        <v>44956</v>
      </c>
      <c r="I16971" s="519" t="s">
        <v>5</v>
      </c>
      <c r="J16971" s="650">
        <v>244.5</v>
      </c>
    </row>
    <row r="16972" spans="1:10">
      <c r="A16972" s="519" t="s">
        <v>17152</v>
      </c>
      <c r="B16972" s="519" t="str">
        <f t="shared" si="265"/>
        <v>CONJUNTO DE MATERIAIS PARA CAVALETE DE RAMAL PREDIAL DE AGUA,PADRAO NORMAL,TIPO A DE 1".FORNECIMENTO</v>
      </c>
      <c r="C16972" s="519" t="s">
        <v>44953</v>
      </c>
      <c r="D16972" s="519" t="s">
        <v>44956</v>
      </c>
      <c r="I16972" s="519" t="s">
        <v>5</v>
      </c>
      <c r="J16972" s="650">
        <v>244.5</v>
      </c>
    </row>
    <row r="16973" spans="1:10">
      <c r="A16973" s="519" t="s">
        <v>17153</v>
      </c>
      <c r="B16973" s="519" t="str">
        <f t="shared" si="265"/>
        <v>CONJUNTO DE MATERIAIS PARA CAVALETE DE RAMAL PREDIAL DE AGUA,PADRAO NORMAL,TIPO A DE 1.1/2".FORNECIMENTO</v>
      </c>
      <c r="C16973" s="519" t="s">
        <v>44953</v>
      </c>
      <c r="D16973" s="519" t="s">
        <v>44957</v>
      </c>
      <c r="I16973" s="519" t="s">
        <v>5</v>
      </c>
      <c r="J16973" s="650">
        <v>392.93</v>
      </c>
    </row>
    <row r="16974" spans="1:10">
      <c r="A16974" s="519" t="s">
        <v>17154</v>
      </c>
      <c r="B16974" s="519" t="str">
        <f t="shared" si="265"/>
        <v>CONJUNTO DE MATERIAIS PARA CAVALETE DE RAMAL PREDIAL DE AGUA,PADRAO NORMAL,TIPO A DE 1.1/2".FORNECIMENTO</v>
      </c>
      <c r="C16974" s="519" t="s">
        <v>44953</v>
      </c>
      <c r="D16974" s="519" t="s">
        <v>44957</v>
      </c>
      <c r="I16974" s="519" t="s">
        <v>5</v>
      </c>
      <c r="J16974" s="650">
        <v>392.93</v>
      </c>
    </row>
    <row r="16975" spans="1:10">
      <c r="A16975" s="519" t="s">
        <v>17155</v>
      </c>
      <c r="B16975" s="519" t="str">
        <f t="shared" si="265"/>
        <v>CONJUNTO DE MATERIAIS PARA CAVALETE DE RAMAL PREDIAL DE AGUA,PADRAO NORMAL,TIPO B DE 1/2".FORNECIMENTO</v>
      </c>
      <c r="C16975" s="519" t="s">
        <v>44953</v>
      </c>
      <c r="D16975" s="519" t="s">
        <v>44958</v>
      </c>
      <c r="I16975" s="519" t="s">
        <v>5</v>
      </c>
      <c r="J16975" s="650">
        <v>124.23</v>
      </c>
    </row>
    <row r="16976" spans="1:10">
      <c r="A16976" s="519" t="s">
        <v>17156</v>
      </c>
      <c r="B16976" s="519" t="str">
        <f t="shared" si="265"/>
        <v>CONJUNTO DE MATERIAIS PARA CAVALETE DE RAMAL PREDIAL DE AGUA,PADRAO NORMAL,TIPO B DE 1/2".FORNECIMENTO</v>
      </c>
      <c r="C16976" s="519" t="s">
        <v>44953</v>
      </c>
      <c r="D16976" s="519" t="s">
        <v>44958</v>
      </c>
      <c r="I16976" s="519" t="s">
        <v>5</v>
      </c>
      <c r="J16976" s="650">
        <v>124.23</v>
      </c>
    </row>
    <row r="16977" spans="1:10">
      <c r="A16977" s="519" t="s">
        <v>17157</v>
      </c>
      <c r="B16977" s="519" t="str">
        <f t="shared" si="265"/>
        <v>CONJUNTO DE MATERIAIS PARA CAVALETE DE RAMAL PREDIAL DE AGUA,PADRAO NORMAL,TIPO B DE 3/4".FORNECIMENTO</v>
      </c>
      <c r="C16977" s="519" t="s">
        <v>44953</v>
      </c>
      <c r="D16977" s="519" t="s">
        <v>44959</v>
      </c>
      <c r="I16977" s="519" t="s">
        <v>5</v>
      </c>
      <c r="J16977" s="650">
        <v>163.03</v>
      </c>
    </row>
    <row r="16978" spans="1:10">
      <c r="A16978" s="519" t="s">
        <v>17158</v>
      </c>
      <c r="B16978" s="519" t="str">
        <f t="shared" si="265"/>
        <v>CONJUNTO DE MATERIAIS PARA CAVALETE DE RAMAL PREDIAL DE AGUA,PADRAO NORMAL,TIPO B DE 3/4".FORNECIMENTO</v>
      </c>
      <c r="C16978" s="519" t="s">
        <v>44953</v>
      </c>
      <c r="D16978" s="519" t="s">
        <v>44959</v>
      </c>
      <c r="I16978" s="519" t="s">
        <v>5</v>
      </c>
      <c r="J16978" s="650">
        <v>163.03</v>
      </c>
    </row>
    <row r="16979" spans="1:10">
      <c r="A16979" s="519" t="s">
        <v>17159</v>
      </c>
      <c r="B16979" s="519" t="str">
        <f t="shared" si="265"/>
        <v>CONJUNTO DE MATERIAIS,COMPLETO,PARA LIGACAO DE RAMAL PREDIAL DE AGUA,DENOMINADO "KIT CAVALETE",EM PVC,DIAMETRO DE 1/2".FORNECIMENTO</v>
      </c>
      <c r="C16979" s="519" t="s">
        <v>44960</v>
      </c>
      <c r="D16979" s="519" t="s">
        <v>44961</v>
      </c>
      <c r="E16979" s="519" t="s">
        <v>36470</v>
      </c>
      <c r="I16979" s="519" t="s">
        <v>5</v>
      </c>
      <c r="J16979" s="650">
        <v>92.84</v>
      </c>
    </row>
    <row r="16980" spans="1:10">
      <c r="A16980" s="519" t="s">
        <v>17160</v>
      </c>
      <c r="B16980" s="519" t="str">
        <f t="shared" si="265"/>
        <v>CONJUNTO DE MATERIAIS,COMPLETO,PARA LIGACAO DE RAMAL PREDIAL DE AGUA,DENOMINADO "KIT CAVALETE",EM PVC,DIAMETRO DE 1/2".FORNECIMENTO</v>
      </c>
      <c r="C16980" s="519" t="s">
        <v>44960</v>
      </c>
      <c r="D16980" s="519" t="s">
        <v>44961</v>
      </c>
      <c r="E16980" s="519" t="s">
        <v>36470</v>
      </c>
      <c r="I16980" s="519" t="s">
        <v>5</v>
      </c>
      <c r="J16980" s="650">
        <v>92.84</v>
      </c>
    </row>
    <row r="16981" spans="1:10">
      <c r="A16981" s="519" t="s">
        <v>17161</v>
      </c>
      <c r="B16981" s="519" t="str">
        <f t="shared" si="265"/>
        <v>CONJUNTO DE MATERIAIS,COMPLETO,PARA LIGACAO DE RAMAL PREDIAL DE AGUA,DENOMINADO "KIT CAVALETE",EM PVC,DIAMETRO DE 3/4".FORNECIMENTO</v>
      </c>
      <c r="C16981" s="519" t="s">
        <v>44960</v>
      </c>
      <c r="D16981" s="519" t="s">
        <v>44962</v>
      </c>
      <c r="E16981" s="519" t="s">
        <v>36470</v>
      </c>
      <c r="I16981" s="519" t="s">
        <v>5</v>
      </c>
      <c r="J16981" s="650">
        <v>87.27</v>
      </c>
    </row>
    <row r="16982" spans="1:10">
      <c r="A16982" s="519" t="s">
        <v>17162</v>
      </c>
      <c r="B16982" s="519" t="str">
        <f t="shared" si="265"/>
        <v>CONJUNTO DE MATERIAIS,COMPLETO,PARA LIGACAO DE RAMAL PREDIAL DE AGUA,DENOMINADO "KIT CAVALETE",EM PVC,DIAMETRO DE 3/4".FORNECIMENTO</v>
      </c>
      <c r="C16982" s="519" t="s">
        <v>44960</v>
      </c>
      <c r="D16982" s="519" t="s">
        <v>44962</v>
      </c>
      <c r="E16982" s="519" t="s">
        <v>36470</v>
      </c>
      <c r="I16982" s="519" t="s">
        <v>5</v>
      </c>
      <c r="J16982" s="650">
        <v>87.27</v>
      </c>
    </row>
    <row r="16983" spans="1:10">
      <c r="A16983" s="519" t="s">
        <v>17163</v>
      </c>
      <c r="B16983" s="519" t="str">
        <f t="shared" si="265"/>
        <v>CONJUNTO DE MATERIAIS PARA RAMAL PREDIAL DE AGUA DE PVC RQ 1.1/2",PADRAO NORMAL,LIGADO EM DISTRIBUIDOR DE PVC DN DE 50MM OU 2",EXCLUSIVE TUBO E CAVALETE.FORNECIMENTO</v>
      </c>
      <c r="C16983" s="519" t="s">
        <v>44967</v>
      </c>
      <c r="D16983" s="519" t="s">
        <v>44971</v>
      </c>
      <c r="E16983" s="519" t="s">
        <v>44972</v>
      </c>
      <c r="I16983" s="519" t="s">
        <v>5</v>
      </c>
      <c r="J16983" s="650">
        <v>1428.88</v>
      </c>
    </row>
    <row r="16984" spans="1:10">
      <c r="A16984" s="519" t="s">
        <v>17164</v>
      </c>
      <c r="B16984" s="519" t="str">
        <f t="shared" si="265"/>
        <v>CONJUNTO DE MATERIAIS PARA RAMAL PREDIAL DE AGUA DE PVC RQ 1.1/2",PADRAO NORMAL,LIGADO EM DISTRIBUIDOR DE PVC DN DE 50MM OU 2",EXCLUSIVE TUBO E CAVALETE.FORNECIMENTO</v>
      </c>
      <c r="C16984" s="519" t="s">
        <v>44967</v>
      </c>
      <c r="D16984" s="519" t="s">
        <v>44971</v>
      </c>
      <c r="E16984" s="519" t="s">
        <v>44972</v>
      </c>
      <c r="I16984" s="519" t="s">
        <v>5</v>
      </c>
      <c r="J16984" s="650">
        <v>1428.88</v>
      </c>
    </row>
    <row r="16985" spans="1:10">
      <c r="A16985" s="519" t="s">
        <v>17165</v>
      </c>
      <c r="B16985" s="519" t="str">
        <f t="shared" si="265"/>
        <v>CONJUNTO DE MATERIAIS PARA RAMAL PREDIAL DE AGUA DE PVC RQ 1.1/2",PADRAO NORMAL,LIGADO EM DISTRIBUIDOR DE PVC DN DE 75MM OU 3",EXCLUSIVE TUBO E CAVALETE.FORNECIMENTO</v>
      </c>
      <c r="C16985" s="519" t="s">
        <v>44967</v>
      </c>
      <c r="D16985" s="519" t="s">
        <v>44973</v>
      </c>
      <c r="E16985" s="519" t="s">
        <v>44974</v>
      </c>
      <c r="I16985" s="519" t="s">
        <v>5</v>
      </c>
      <c r="J16985" s="650">
        <v>1524.1</v>
      </c>
    </row>
    <row r="16986" spans="1:10">
      <c r="A16986" s="519" t="s">
        <v>17166</v>
      </c>
      <c r="B16986" s="519" t="str">
        <f t="shared" si="265"/>
        <v>CONJUNTO DE MATERIAIS PARA RAMAL PREDIAL DE AGUA DE PVC RQ 1.1/2",PADRAO NORMAL,LIGADO EM DISTRIBUIDOR DE PVC DN DE 75MM OU 3",EXCLUSIVE TUBO E CAVALETE.FORNECIMENTO</v>
      </c>
      <c r="C16986" s="519" t="s">
        <v>44967</v>
      </c>
      <c r="D16986" s="519" t="s">
        <v>44973</v>
      </c>
      <c r="E16986" s="519" t="s">
        <v>44974</v>
      </c>
      <c r="I16986" s="519" t="s">
        <v>5</v>
      </c>
      <c r="J16986" s="650">
        <v>1524.1</v>
      </c>
    </row>
    <row r="16987" spans="1:10">
      <c r="A16987" s="519" t="s">
        <v>17167</v>
      </c>
      <c r="B16987" s="519" t="str">
        <f t="shared" si="265"/>
        <v>CONJUNTO DE MATERIAIS PARA RAMAL PREDIAL DE AGUA DE PVC RQ 1.1/2",PADRAO NORMAL,LIGADO EM DISTRIBUIDOR DE FERRO FUNDIDODN DE 75MM,EXCLUSIVE TUBO E CAVALETE.FORNECIMENTO</v>
      </c>
      <c r="C16987" s="519" t="s">
        <v>44967</v>
      </c>
      <c r="D16987" s="519" t="s">
        <v>44975</v>
      </c>
      <c r="E16987" s="519" t="s">
        <v>44964</v>
      </c>
      <c r="I16987" s="519" t="s">
        <v>5</v>
      </c>
      <c r="J16987" s="650">
        <v>2891.78</v>
      </c>
    </row>
    <row r="16988" spans="1:10">
      <c r="A16988" s="519" t="s">
        <v>17168</v>
      </c>
      <c r="B16988" s="519" t="str">
        <f t="shared" si="265"/>
        <v>CONJUNTO DE MATERIAIS PARA RAMAL PREDIAL DE AGUA DE PVC RQ 1.1/2",PADRAO NORMAL,LIGADO EM DISTRIBUIDOR DE FERRO FUNDIDODN DE 75MM,EXCLUSIVE TUBO E CAVALETE.FORNECIMENTO</v>
      </c>
      <c r="C16988" s="519" t="s">
        <v>44967</v>
      </c>
      <c r="D16988" s="519" t="s">
        <v>44975</v>
      </c>
      <c r="E16988" s="519" t="s">
        <v>44964</v>
      </c>
      <c r="I16988" s="519" t="s">
        <v>5</v>
      </c>
      <c r="J16988" s="650">
        <v>2891.78</v>
      </c>
    </row>
    <row r="16989" spans="1:10">
      <c r="A16989" s="519" t="s">
        <v>17169</v>
      </c>
      <c r="B16989" s="519" t="str">
        <f t="shared" si="265"/>
        <v>CONJUNTO DE MATERIAIS PARA RAMAL PREDIAL DE AGUA DE PVC RQ 1.1/2",PADRAO NORMAL,LIGADO EM DISTRIBUIDOR DE PVC DEFOFO OUFERRO FUNDIDO DN DE 100MM,EXCLUSIVE TUBO E CAVALETE.FORNECIMENTO</v>
      </c>
      <c r="C16989" s="519" t="s">
        <v>44967</v>
      </c>
      <c r="D16989" s="519" t="s">
        <v>44976</v>
      </c>
      <c r="E16989" s="519" t="s">
        <v>44977</v>
      </c>
      <c r="F16989" s="519" t="s">
        <v>33759</v>
      </c>
      <c r="I16989" s="519" t="s">
        <v>5</v>
      </c>
      <c r="J16989" s="650">
        <v>3137.89</v>
      </c>
    </row>
    <row r="16990" spans="1:10">
      <c r="A16990" s="519" t="s">
        <v>17170</v>
      </c>
      <c r="B16990" s="519" t="str">
        <f t="shared" si="265"/>
        <v>CONJUNTO DE MATERIAIS PARA RAMAL PREDIAL DE AGUA DE PVC RQ 1.1/2",PADRAO NORMAL,LIGADO EM DISTRIBUIDOR DE PVC DEFOFO OUFERRO FUNDIDO DN DE 100MM,EXCLUSIVE TUBO E CAVALETE.FORNECIMENTO</v>
      </c>
      <c r="C16990" s="519" t="s">
        <v>44967</v>
      </c>
      <c r="D16990" s="519" t="s">
        <v>44976</v>
      </c>
      <c r="E16990" s="519" t="s">
        <v>44977</v>
      </c>
      <c r="F16990" s="519" t="s">
        <v>33759</v>
      </c>
      <c r="I16990" s="519" t="s">
        <v>5</v>
      </c>
      <c r="J16990" s="650">
        <v>3137.89</v>
      </c>
    </row>
    <row r="16991" spans="1:10">
      <c r="A16991" s="519" t="s">
        <v>17171</v>
      </c>
      <c r="B16991" s="519" t="str">
        <f t="shared" si="265"/>
        <v>CONJUNTO DE MATERIAIS PARA RAMAL PREDIAL DE AGUA DE PVC RQ 1.1/2",PADRAO NORMAL,LIGADO EM DISTRIBUIDOR DE PVC DEFOFO DNDE 150MM,EXCLUSIVE TUBO E CAVALETE.FORNECIMENTO</v>
      </c>
      <c r="C16991" s="519" t="s">
        <v>44967</v>
      </c>
      <c r="D16991" s="519" t="s">
        <v>44978</v>
      </c>
      <c r="E16991" s="519" t="s">
        <v>44979</v>
      </c>
      <c r="I16991" s="519" t="s">
        <v>5</v>
      </c>
      <c r="J16991" s="650">
        <v>4140.74</v>
      </c>
    </row>
    <row r="16992" spans="1:10">
      <c r="A16992" s="519" t="s">
        <v>17172</v>
      </c>
      <c r="B16992" s="519" t="str">
        <f t="shared" si="265"/>
        <v>CONJUNTO DE MATERIAIS PARA RAMAL PREDIAL DE AGUA DE PVC RQ 1.1/2",PADRAO NORMAL,LIGADO EM DISTRIBUIDOR DE PVC DEFOFO DNDE 150MM,EXCLUSIVE TUBO E CAVALETE.FORNECIMENTO</v>
      </c>
      <c r="C16992" s="519" t="s">
        <v>44967</v>
      </c>
      <c r="D16992" s="519" t="s">
        <v>44978</v>
      </c>
      <c r="E16992" s="519" t="s">
        <v>44979</v>
      </c>
      <c r="I16992" s="519" t="s">
        <v>5</v>
      </c>
      <c r="J16992" s="650">
        <v>4140.74</v>
      </c>
    </row>
    <row r="16993" spans="1:10">
      <c r="A16993" s="519" t="s">
        <v>17173</v>
      </c>
      <c r="B16993" s="519" t="str">
        <f t="shared" si="265"/>
        <v>CONJUNTO DE MATERIAIS PARA RAMAL PREDIAL DE AGUA DE PVC RQ 1.1/2",PADRAO NORMAL,LIGADO EM DISTRIBUIDOR DE PVC DEFOFO DNDE 200MM,EXCLUSIVE TUBO E CAVALETE.FORNECIMENTO</v>
      </c>
      <c r="C16993" s="519" t="s">
        <v>44967</v>
      </c>
      <c r="D16993" s="519" t="s">
        <v>44978</v>
      </c>
      <c r="E16993" s="519" t="s">
        <v>44980</v>
      </c>
      <c r="I16993" s="519" t="s">
        <v>5</v>
      </c>
      <c r="J16993" s="650">
        <v>4887.78</v>
      </c>
    </row>
    <row r="16994" spans="1:10">
      <c r="A16994" s="519" t="s">
        <v>17174</v>
      </c>
      <c r="B16994" s="519" t="str">
        <f t="shared" si="265"/>
        <v>CONJUNTO DE MATERIAIS PARA RAMAL PREDIAL DE AGUA DE PVC RQ 1.1/2",PADRAO NORMAL,LIGADO EM DISTRIBUIDOR DE PVC DEFOFO DNDE 200MM,EXCLUSIVE TUBO E CAVALETE.FORNECIMENTO</v>
      </c>
      <c r="C16994" s="519" t="s">
        <v>44967</v>
      </c>
      <c r="D16994" s="519" t="s">
        <v>44978</v>
      </c>
      <c r="E16994" s="519" t="s">
        <v>44980</v>
      </c>
      <c r="I16994" s="519" t="s">
        <v>5</v>
      </c>
      <c r="J16994" s="650">
        <v>4887.78</v>
      </c>
    </row>
    <row r="16995" spans="1:10">
      <c r="A16995" s="519" t="s">
        <v>17175</v>
      </c>
      <c r="B16995" s="519" t="str">
        <f t="shared" si="265"/>
        <v>CONJUNTO DE MATERIAIS PARA RAMAL PREDIAL DE AGUA DE PVC RQ 1.1/2",PADRAO NORMAL,LIGADO EM DISTRIBUIDOR DE PVC DEFOFO DNDE 250MM,EXCLUSIVE TUBO E CAVALETE.FORNECIMENTO</v>
      </c>
      <c r="C16995" s="519" t="s">
        <v>44967</v>
      </c>
      <c r="D16995" s="519" t="s">
        <v>44978</v>
      </c>
      <c r="E16995" s="519" t="s">
        <v>44981</v>
      </c>
      <c r="I16995" s="519" t="s">
        <v>5</v>
      </c>
      <c r="J16995" s="650">
        <v>6147.06</v>
      </c>
    </row>
    <row r="16996" spans="1:10">
      <c r="A16996" s="519" t="s">
        <v>17176</v>
      </c>
      <c r="B16996" s="519" t="str">
        <f t="shared" si="265"/>
        <v>CONJUNTO DE MATERIAIS PARA RAMAL PREDIAL DE AGUA DE PVC RQ 1.1/2",PADRAO NORMAL,LIGADO EM DISTRIBUIDOR DE PVC DEFOFO DNDE 250MM,EXCLUSIVE TUBO E CAVALETE.FORNECIMENTO</v>
      </c>
      <c r="C16996" s="519" t="s">
        <v>44967</v>
      </c>
      <c r="D16996" s="519" t="s">
        <v>44978</v>
      </c>
      <c r="E16996" s="519" t="s">
        <v>44981</v>
      </c>
      <c r="I16996" s="519" t="s">
        <v>5</v>
      </c>
      <c r="J16996" s="650">
        <v>6147.06</v>
      </c>
    </row>
    <row r="16997" spans="1:10">
      <c r="A16997" s="519" t="s">
        <v>17177</v>
      </c>
      <c r="B16997" s="519" t="str">
        <f t="shared" si="265"/>
        <v>CONJUNTO DE MATERIAIS PARA RAMAL PREDIAL DE AGUA DE PVC RQ 1.1/2",PADRAO NORMAL,LIGADO EM DISTRIBUIDOR DE FERRO FUNDIDODN ACIMA DE 100MM,EXCLUSIVE TUBO E CAVALETE.FORNECIMENTO</v>
      </c>
      <c r="C16997" s="519" t="s">
        <v>44967</v>
      </c>
      <c r="D16997" s="519" t="s">
        <v>44975</v>
      </c>
      <c r="E16997" s="519" t="s">
        <v>44982</v>
      </c>
      <c r="I16997" s="519" t="s">
        <v>5</v>
      </c>
      <c r="J16997" s="650">
        <v>1322.61</v>
      </c>
    </row>
    <row r="16998" spans="1:10">
      <c r="A16998" s="519" t="s">
        <v>17178</v>
      </c>
      <c r="B16998" s="519" t="str">
        <f t="shared" si="265"/>
        <v>CONJUNTO DE MATERIAIS PARA RAMAL PREDIAL DE AGUA DE PVC RQ 1.1/2",PADRAO NORMAL,LIGADO EM DISTRIBUIDOR DE FERRO FUNDIDODN ACIMA DE 100MM,EXCLUSIVE TUBO E CAVALETE.FORNECIMENTO</v>
      </c>
      <c r="C16998" s="519" t="s">
        <v>44967</v>
      </c>
      <c r="D16998" s="519" t="s">
        <v>44975</v>
      </c>
      <c r="E16998" s="519" t="s">
        <v>44982</v>
      </c>
      <c r="I16998" s="519" t="s">
        <v>5</v>
      </c>
      <c r="J16998" s="650">
        <v>1322.61</v>
      </c>
    </row>
    <row r="16999" spans="1:10">
      <c r="A16999" s="519" t="s">
        <v>17179</v>
      </c>
      <c r="B16999" s="519" t="str">
        <f t="shared" si="265"/>
        <v>CONJUNTO DE MATERIAIS PARA RAMAL PREDIAL DE AGUA DE PVC RQ 2",PADRAO NORMAL,LIGADO EM DISTRIBUIDOR DE PVC DN DE 50MM OU2",EXCLUSIVE TUBO E CAVALETE.FORNECIMENTO</v>
      </c>
      <c r="C16999" s="519" t="s">
        <v>44983</v>
      </c>
      <c r="D16999" s="519" t="s">
        <v>44968</v>
      </c>
      <c r="E16999" s="519" t="s">
        <v>44963</v>
      </c>
      <c r="I16999" s="519" t="s">
        <v>5</v>
      </c>
      <c r="J16999" s="650">
        <v>1520.45</v>
      </c>
    </row>
    <row r="17000" spans="1:10">
      <c r="A17000" s="519" t="s">
        <v>17180</v>
      </c>
      <c r="B17000" s="519" t="str">
        <f t="shared" si="265"/>
        <v>CONJUNTO DE MATERIAIS PARA RAMAL PREDIAL DE AGUA DE PVC RQ 2",PADRAO NORMAL,LIGADO EM DISTRIBUIDOR DE PVC DN DE 50MM OU2",EXCLUSIVE TUBO E CAVALETE.FORNECIMENTO</v>
      </c>
      <c r="C17000" s="519" t="s">
        <v>44983</v>
      </c>
      <c r="D17000" s="519" t="s">
        <v>44968</v>
      </c>
      <c r="E17000" s="519" t="s">
        <v>44963</v>
      </c>
      <c r="I17000" s="519" t="s">
        <v>5</v>
      </c>
      <c r="J17000" s="650">
        <v>1520.45</v>
      </c>
    </row>
    <row r="17001" spans="1:10">
      <c r="A17001" s="519" t="s">
        <v>17181</v>
      </c>
      <c r="B17001" s="519" t="str">
        <f t="shared" si="265"/>
        <v>CONJUNTO DE MATERIAIS PARA RAMAL PREDIAL DE AGUA DE PVC RQ 2",PADRAO NORMAL,LIGADO EM DISTRIBUIDOR DE PVC DN DE 75MM OU3",EXCLUSIVE TUBO E CAVALETE.FORNECIMENTO</v>
      </c>
      <c r="C17001" s="519" t="s">
        <v>44983</v>
      </c>
      <c r="D17001" s="519" t="s">
        <v>44984</v>
      </c>
      <c r="E17001" s="519" t="s">
        <v>44985</v>
      </c>
      <c r="I17001" s="519" t="s">
        <v>5</v>
      </c>
      <c r="J17001" s="650">
        <v>1615.67</v>
      </c>
    </row>
    <row r="17002" spans="1:10">
      <c r="A17002" s="519" t="s">
        <v>17182</v>
      </c>
      <c r="B17002" s="519" t="str">
        <f t="shared" si="265"/>
        <v>CONJUNTO DE MATERIAIS PARA RAMAL PREDIAL DE AGUA DE PVC RQ 2",PADRAO NORMAL,LIGADO EM DISTRIBUIDOR DE PVC DN DE 75MM OU3",EXCLUSIVE TUBO E CAVALETE.FORNECIMENTO</v>
      </c>
      <c r="C17002" s="519" t="s">
        <v>44983</v>
      </c>
      <c r="D17002" s="519" t="s">
        <v>44984</v>
      </c>
      <c r="E17002" s="519" t="s">
        <v>44985</v>
      </c>
      <c r="I17002" s="519" t="s">
        <v>5</v>
      </c>
      <c r="J17002" s="650">
        <v>1615.67</v>
      </c>
    </row>
    <row r="17003" spans="1:10">
      <c r="A17003" s="519" t="s">
        <v>17183</v>
      </c>
      <c r="B17003" s="519" t="str">
        <f t="shared" si="265"/>
        <v>CONJUNTO DE MATERIAIS PARA RAMAL PREDIAL DE AGUA DE PVC RQ 2",PADRAO NORMAL,LIGADO EM DISTRIBUIDOR DE FERRO FUNDIDO DN DE 75MM,EXCLUSIVE TUBO E CAVALETE.FORNECIMENTO</v>
      </c>
      <c r="C17003" s="519" t="s">
        <v>44983</v>
      </c>
      <c r="D17003" s="519" t="s">
        <v>44986</v>
      </c>
      <c r="E17003" s="519" t="s">
        <v>44987</v>
      </c>
      <c r="I17003" s="519" t="s">
        <v>5</v>
      </c>
      <c r="J17003" s="650">
        <v>3033.85</v>
      </c>
    </row>
    <row r="17004" spans="1:10">
      <c r="A17004" s="519" t="s">
        <v>17184</v>
      </c>
      <c r="B17004" s="519" t="str">
        <f t="shared" si="265"/>
        <v>CONJUNTO DE MATERIAIS PARA RAMAL PREDIAL DE AGUA DE PVC RQ 2",PADRAO NORMAL,LIGADO EM DISTRIBUIDOR DE FERRO FUNDIDO DN DE 75MM,EXCLUSIVE TUBO E CAVALETE.FORNECIMENTO</v>
      </c>
      <c r="C17004" s="519" t="s">
        <v>44983</v>
      </c>
      <c r="D17004" s="519" t="s">
        <v>44986</v>
      </c>
      <c r="E17004" s="519" t="s">
        <v>44987</v>
      </c>
      <c r="I17004" s="519" t="s">
        <v>5</v>
      </c>
      <c r="J17004" s="650">
        <v>3033.85</v>
      </c>
    </row>
    <row r="17005" spans="1:10">
      <c r="A17005" s="519" t="s">
        <v>17185</v>
      </c>
      <c r="B17005" s="519" t="str">
        <f t="shared" si="265"/>
        <v>CONJUNTO DE MATERIAIS PARA RAMAL PREDIAL DE AGUA DE PVC RQ 2",PADRAO NORMAL,LIGADO EM DISTRIBUIDOR DE PVC DEFOFO OU FERRO FUNDIDO DN DE 100MM,EXCLUSIVE TUBO E CAVALETE.FORNECIMENTO</v>
      </c>
      <c r="C17005" s="519" t="s">
        <v>44983</v>
      </c>
      <c r="D17005" s="519" t="s">
        <v>44988</v>
      </c>
      <c r="E17005" s="519" t="s">
        <v>44989</v>
      </c>
      <c r="I17005" s="519" t="s">
        <v>5</v>
      </c>
      <c r="J17005" s="650">
        <v>3260.07</v>
      </c>
    </row>
    <row r="17006" spans="1:10">
      <c r="A17006" s="519" t="s">
        <v>17186</v>
      </c>
      <c r="B17006" s="519" t="str">
        <f t="shared" si="265"/>
        <v>CONJUNTO DE MATERIAIS PARA RAMAL PREDIAL DE AGUA DE PVC RQ 2",PADRAO NORMAL,LIGADO EM DISTRIBUIDOR DE PVC DEFOFO OU FERRO FUNDIDO DN DE 100MM,EXCLUSIVE TUBO E CAVALETE.FORNECIMENTO</v>
      </c>
      <c r="C17006" s="519" t="s">
        <v>44983</v>
      </c>
      <c r="D17006" s="519" t="s">
        <v>44988</v>
      </c>
      <c r="E17006" s="519" t="s">
        <v>44989</v>
      </c>
      <c r="I17006" s="519" t="s">
        <v>5</v>
      </c>
      <c r="J17006" s="650">
        <v>3260.07</v>
      </c>
    </row>
    <row r="17007" spans="1:10">
      <c r="A17007" s="519" t="s">
        <v>17187</v>
      </c>
      <c r="B17007" s="519" t="str">
        <f t="shared" si="265"/>
        <v>CONJUNTO DE MATERIAIS PARA RAMAL PREDIAL DE AGUA DE PVC RQ 2",PADRAO NORMAL,LIGADO EM DISTRIBUIDOR DE PVC DEFOFO DN DE 150MM,EXCLUSIVE TUBO E CAVALETE.FORNECIMENTO</v>
      </c>
      <c r="C17007" s="519" t="s">
        <v>44983</v>
      </c>
      <c r="D17007" s="519" t="s">
        <v>44969</v>
      </c>
      <c r="E17007" s="519" t="s">
        <v>44966</v>
      </c>
      <c r="I17007" s="519" t="s">
        <v>5</v>
      </c>
      <c r="J17007" s="650">
        <v>4514.6400000000003</v>
      </c>
    </row>
    <row r="17008" spans="1:10">
      <c r="A17008" s="519" t="s">
        <v>17188</v>
      </c>
      <c r="B17008" s="519" t="str">
        <f t="shared" si="265"/>
        <v>CONJUNTO DE MATERIAIS PARA RAMAL PREDIAL DE AGUA DE PVC RQ 2",PADRAO NORMAL,LIGADO EM DISTRIBUIDOR DE PVC DEFOFO DN DE 150MM,EXCLUSIVE TUBO E CAVALETE.FORNECIMENTO</v>
      </c>
      <c r="C17008" s="519" t="s">
        <v>44983</v>
      </c>
      <c r="D17008" s="519" t="s">
        <v>44969</v>
      </c>
      <c r="E17008" s="519" t="s">
        <v>44966</v>
      </c>
      <c r="I17008" s="519" t="s">
        <v>5</v>
      </c>
      <c r="J17008" s="650">
        <v>4514.6400000000003</v>
      </c>
    </row>
    <row r="17009" spans="1:10">
      <c r="A17009" s="519" t="s">
        <v>17189</v>
      </c>
      <c r="B17009" s="519" t="str">
        <f t="shared" si="265"/>
        <v>CONJUNTO DE MATERIAIS PARA RAMAL PREDIAL DE AGUA DE PVC RQ 2",PADRAO NORMAL,LIGADO EM DISTRIBUIDOR DE PVC DEFOFO DN DE 200MM,EXCLUSIVE TUBO E CAVALETE.FORNECIMENTO</v>
      </c>
      <c r="C17009" s="519" t="s">
        <v>44983</v>
      </c>
      <c r="D17009" s="519" t="s">
        <v>44970</v>
      </c>
      <c r="E17009" s="519" t="s">
        <v>44965</v>
      </c>
      <c r="I17009" s="519" t="s">
        <v>5</v>
      </c>
      <c r="J17009" s="650">
        <v>5013.6400000000003</v>
      </c>
    </row>
    <row r="17010" spans="1:10">
      <c r="A17010" s="519" t="s">
        <v>17190</v>
      </c>
      <c r="B17010" s="519" t="str">
        <f t="shared" si="265"/>
        <v>CONJUNTO DE MATERIAIS PARA RAMAL PREDIAL DE AGUA DE PVC RQ 2",PADRAO NORMAL,LIGADO EM DISTRIBUIDOR DE PVC DEFOFO DN DE 200MM,EXCLUSIVE TUBO E CAVALETE.FORNECIMENTO</v>
      </c>
      <c r="C17010" s="519" t="s">
        <v>44983</v>
      </c>
      <c r="D17010" s="519" t="s">
        <v>44970</v>
      </c>
      <c r="E17010" s="519" t="s">
        <v>44965</v>
      </c>
      <c r="I17010" s="519" t="s">
        <v>5</v>
      </c>
      <c r="J17010" s="650">
        <v>5013.6400000000003</v>
      </c>
    </row>
    <row r="17011" spans="1:10">
      <c r="A17011" s="519" t="s">
        <v>17191</v>
      </c>
      <c r="B17011" s="519" t="str">
        <f t="shared" si="265"/>
        <v>CONJUNTO DE MATERIAIS PARA RAMAL PREDIAL DE AGUA DE PVC RQ 2",PADRAO NORMAL,LIGADO EM DISTRIBUIDOR DE PVC DEFOFO DN DE 250MM,EXCLUSIVE TUBO E CAVALETE.FORNECIMENTO</v>
      </c>
      <c r="C17011" s="519" t="s">
        <v>44983</v>
      </c>
      <c r="D17011" s="519" t="s">
        <v>44970</v>
      </c>
      <c r="E17011" s="519" t="s">
        <v>44966</v>
      </c>
      <c r="I17011" s="519" t="s">
        <v>5</v>
      </c>
      <c r="J17011" s="650">
        <v>6290.45</v>
      </c>
    </row>
    <row r="17012" spans="1:10">
      <c r="A17012" s="519" t="s">
        <v>17192</v>
      </c>
      <c r="B17012" s="519" t="str">
        <f t="shared" si="265"/>
        <v>CONJUNTO DE MATERIAIS PARA RAMAL PREDIAL DE AGUA DE PVC RQ 2",PADRAO NORMAL,LIGADO EM DISTRIBUIDOR DE PVC DEFOFO DN DE 250MM,EXCLUSIVE TUBO E CAVALETE.FORNECIMENTO</v>
      </c>
      <c r="C17012" s="519" t="s">
        <v>44983</v>
      </c>
      <c r="D17012" s="519" t="s">
        <v>44970</v>
      </c>
      <c r="E17012" s="519" t="s">
        <v>44966</v>
      </c>
      <c r="I17012" s="519" t="s">
        <v>5</v>
      </c>
      <c r="J17012" s="650">
        <v>6290.45</v>
      </c>
    </row>
    <row r="17013" spans="1:10">
      <c r="A17013" s="519" t="s">
        <v>17193</v>
      </c>
      <c r="B17013" s="519" t="str">
        <f t="shared" si="265"/>
        <v>CONJUNTO DE MATERIAIS PARA RAMAL PREDIAL DE AGUA DE PVC RQ 2",LIGADO EM DISTRIBUIDOR DE FERRO FUNDIDO DN ACIMA DE 100MM,EXCLUSIVE TUBO E CAVALETE.FORNECIMENTO</v>
      </c>
      <c r="C17013" s="519" t="s">
        <v>44983</v>
      </c>
      <c r="D17013" s="519" t="s">
        <v>44990</v>
      </c>
      <c r="E17013" s="519" t="s">
        <v>44991</v>
      </c>
      <c r="I17013" s="519" t="s">
        <v>5</v>
      </c>
      <c r="J17013" s="650">
        <v>1436.58</v>
      </c>
    </row>
    <row r="17014" spans="1:10">
      <c r="A17014" s="519" t="s">
        <v>17194</v>
      </c>
      <c r="B17014" s="519" t="str">
        <f t="shared" si="265"/>
        <v>CONJUNTO DE MATERIAIS PARA RAMAL PREDIAL DE AGUA DE PVC RQ 2",LIGADO EM DISTRIBUIDOR DE FERRO FUNDIDO DN ACIMA DE 100MM,EXCLUSIVE TUBO E CAVALETE.FORNECIMENTO</v>
      </c>
      <c r="C17014" s="519" t="s">
        <v>44983</v>
      </c>
      <c r="D17014" s="519" t="s">
        <v>44990</v>
      </c>
      <c r="E17014" s="519" t="s">
        <v>44991</v>
      </c>
      <c r="I17014" s="519" t="s">
        <v>5</v>
      </c>
      <c r="J17014" s="650">
        <v>1436.58</v>
      </c>
    </row>
    <row r="17015" spans="1:10">
      <c r="A17015" s="519" t="s">
        <v>17195</v>
      </c>
      <c r="B17015" s="519" t="str">
        <f t="shared" si="265"/>
        <v>CAVALETE TIPO A,COMPREENDENDO TODOS OS RECURSOS NECESSARIOSCONFORME INSTRUCOES DO EDITAL DA CEDAE,DIAMETRO DE 1/2".FORNECIMENTO E COLOCACAO</v>
      </c>
      <c r="C17015" s="519" t="s">
        <v>44992</v>
      </c>
      <c r="D17015" s="519" t="s">
        <v>44993</v>
      </c>
      <c r="E17015" s="519" t="s">
        <v>36234</v>
      </c>
      <c r="I17015" s="519" t="s">
        <v>5</v>
      </c>
      <c r="J17015" s="650">
        <v>199.09</v>
      </c>
    </row>
    <row r="17016" spans="1:10">
      <c r="A17016" s="519" t="s">
        <v>17196</v>
      </c>
      <c r="B17016" s="519" t="str">
        <f t="shared" si="265"/>
        <v>CAVALETE TIPO A,COMPREENDENDO TODOS OS RECURSOS NECESSARIOSCONFORME INSTRUCOES DO EDITAL DA CEDAE,DIAMETRO DE 1/2".FORNECIMENTO E COLOCACAO</v>
      </c>
      <c r="C17016" s="519" t="s">
        <v>44992</v>
      </c>
      <c r="D17016" s="519" t="s">
        <v>44993</v>
      </c>
      <c r="E17016" s="519" t="s">
        <v>36234</v>
      </c>
      <c r="I17016" s="519" t="s">
        <v>5</v>
      </c>
      <c r="J17016" s="650">
        <v>191.5</v>
      </c>
    </row>
    <row r="17017" spans="1:10">
      <c r="A17017" s="519" t="s">
        <v>17197</v>
      </c>
      <c r="B17017" s="519" t="str">
        <f t="shared" si="265"/>
        <v>CAVALETE TIPO A,COMPREENDENDO TODOS OS RECURSOS NECESSARIOSCONFORME INSTRUCOES DO EDITAL DA CEDAE,DIAMETRO DE 3/4".FORNECIMENTO E COLOCACAO</v>
      </c>
      <c r="C17017" s="519" t="s">
        <v>44992</v>
      </c>
      <c r="D17017" s="519" t="s">
        <v>44994</v>
      </c>
      <c r="E17017" s="519" t="s">
        <v>36234</v>
      </c>
      <c r="I17017" s="519" t="s">
        <v>5</v>
      </c>
      <c r="J17017" s="650">
        <v>255.09</v>
      </c>
    </row>
    <row r="17018" spans="1:10">
      <c r="A17018" s="519" t="s">
        <v>17198</v>
      </c>
      <c r="B17018" s="519" t="str">
        <f t="shared" si="265"/>
        <v>CAVALETE TIPO A,COMPREENDENDO TODOS OS RECURSOS NECESSARIOSCONFORME INSTRUCOES DO EDITAL DA CEDAE,DIAMETRO DE 3/4".FORNECIMENTO E COLOCACAO</v>
      </c>
      <c r="C17018" s="519" t="s">
        <v>44992</v>
      </c>
      <c r="D17018" s="519" t="s">
        <v>44994</v>
      </c>
      <c r="E17018" s="519" t="s">
        <v>36234</v>
      </c>
      <c r="I17018" s="519" t="s">
        <v>5</v>
      </c>
      <c r="J17018" s="650">
        <v>246.42</v>
      </c>
    </row>
    <row r="17019" spans="1:10">
      <c r="A17019" s="519" t="s">
        <v>17199</v>
      </c>
      <c r="B17019" s="519" t="str">
        <f t="shared" si="265"/>
        <v>CAVALETE TIPO A,COMPREENDENDO TODOS OS RECURSOS NECESSARIOSCONFORME INSTRUCOES DO EDITAL DA CEDAE,DIAMETRO DE 1".FORNECIMENTO E COLOCACAO</v>
      </c>
      <c r="C17019" s="519" t="s">
        <v>44992</v>
      </c>
      <c r="D17019" s="519" t="s">
        <v>44995</v>
      </c>
      <c r="E17019" s="519" t="s">
        <v>34520</v>
      </c>
      <c r="I17019" s="519" t="s">
        <v>5</v>
      </c>
      <c r="J17019" s="650">
        <v>329.79</v>
      </c>
    </row>
    <row r="17020" spans="1:10">
      <c r="A17020" s="519" t="s">
        <v>17200</v>
      </c>
      <c r="B17020" s="519" t="str">
        <f t="shared" si="265"/>
        <v>CAVALETE TIPO A,COMPREENDENDO TODOS OS RECURSOS NECESSARIOSCONFORME INSTRUCOES DO EDITAL DA CEDAE,DIAMETRO DE 1".FORNECIMENTO E COLOCACAO</v>
      </c>
      <c r="C17020" s="519" t="s">
        <v>44992</v>
      </c>
      <c r="D17020" s="519" t="s">
        <v>44995</v>
      </c>
      <c r="E17020" s="519" t="s">
        <v>34520</v>
      </c>
      <c r="I17020" s="519" t="s">
        <v>5</v>
      </c>
      <c r="J17020" s="650">
        <v>320.04000000000002</v>
      </c>
    </row>
    <row r="17021" spans="1:10">
      <c r="A17021" s="519" t="s">
        <v>17201</v>
      </c>
      <c r="B17021" s="519" t="str">
        <f t="shared" si="265"/>
        <v>INSTALACAO DE RAMAL PREDIAL NAO EXECUTADO POR TOTAL IMPOSSIBILIDADE</v>
      </c>
      <c r="C17021" s="519" t="s">
        <v>44996</v>
      </c>
      <c r="D17021" s="519" t="s">
        <v>44997</v>
      </c>
      <c r="I17021" s="519" t="s">
        <v>5</v>
      </c>
      <c r="J17021" s="650">
        <v>40.590000000000003</v>
      </c>
    </row>
    <row r="17022" spans="1:10">
      <c r="A17022" s="519" t="s">
        <v>17202</v>
      </c>
      <c r="B17022" s="519" t="str">
        <f t="shared" si="265"/>
        <v>INSTALACAO DE RAMAL PREDIAL NAO EXECUTADO POR TOTAL IMPOSSIBILIDADE</v>
      </c>
      <c r="C17022" s="519" t="s">
        <v>44996</v>
      </c>
      <c r="D17022" s="519" t="s">
        <v>44997</v>
      </c>
      <c r="I17022" s="519" t="s">
        <v>5</v>
      </c>
      <c r="J17022" s="650">
        <v>35.17</v>
      </c>
    </row>
    <row r="17023" spans="1:10">
      <c r="A17023" s="519" t="s">
        <v>17203</v>
      </c>
      <c r="B17023" s="519" t="str">
        <f t="shared" si="265"/>
        <v>PREPARO E ASSENTAMENTO DE CAVALETE PADRAO NORMAL CEDAE COM DIAMETRO DE 1/2",EXCLUSIVE FORNECIMENTO DE TUBOS,PECAS E REGISTROS</v>
      </c>
      <c r="C17023" s="519" t="s">
        <v>44998</v>
      </c>
      <c r="D17023" s="519" t="s">
        <v>44999</v>
      </c>
      <c r="E17023" s="519" t="s">
        <v>45000</v>
      </c>
      <c r="I17023" s="519" t="s">
        <v>5</v>
      </c>
      <c r="J17023" s="650">
        <v>43.43</v>
      </c>
    </row>
    <row r="17024" spans="1:10">
      <c r="A17024" s="519" t="s">
        <v>17204</v>
      </c>
      <c r="B17024" s="519" t="str">
        <f t="shared" si="265"/>
        <v>PREPARO E ASSENTAMENTO DE CAVALETE PADRAO NORMAL CEDAE COM DIAMETRO DE 1/2",EXCLUSIVE FORNECIMENTO DE TUBOS,PECAS E REGISTROS</v>
      </c>
      <c r="C17024" s="519" t="s">
        <v>44998</v>
      </c>
      <c r="D17024" s="519" t="s">
        <v>44999</v>
      </c>
      <c r="E17024" s="519" t="s">
        <v>45000</v>
      </c>
      <c r="I17024" s="519" t="s">
        <v>5</v>
      </c>
      <c r="J17024" s="650">
        <v>37.630000000000003</v>
      </c>
    </row>
    <row r="17025" spans="1:10">
      <c r="A17025" s="519" t="s">
        <v>17205</v>
      </c>
      <c r="B17025" s="519" t="str">
        <f t="shared" si="265"/>
        <v>PREPARO E ASSENTAMENTO DE CAVALETE PADRAO NORMAL CEDAE COM DIAMETRO DE 3/4",EXCLUSIVE FORNECIMENTO DE TUBOS,PECAS E REGISTROS</v>
      </c>
      <c r="C17025" s="519" t="s">
        <v>44998</v>
      </c>
      <c r="D17025" s="519" t="s">
        <v>45001</v>
      </c>
      <c r="E17025" s="519" t="s">
        <v>45000</v>
      </c>
      <c r="I17025" s="519" t="s">
        <v>5</v>
      </c>
      <c r="J17025" s="650">
        <v>53.17</v>
      </c>
    </row>
    <row r="17026" spans="1:10">
      <c r="A17026" s="519" t="s">
        <v>17206</v>
      </c>
      <c r="B17026" s="519" t="str">
        <f t="shared" si="265"/>
        <v>PREPARO E ASSENTAMENTO DE CAVALETE PADRAO NORMAL CEDAE COM DIAMETRO DE 3/4",EXCLUSIVE FORNECIMENTO DE TUBOS,PECAS E REGISTROS</v>
      </c>
      <c r="C17026" s="519" t="s">
        <v>44998</v>
      </c>
      <c r="D17026" s="519" t="s">
        <v>45001</v>
      </c>
      <c r="E17026" s="519" t="s">
        <v>45000</v>
      </c>
      <c r="I17026" s="519" t="s">
        <v>5</v>
      </c>
      <c r="J17026" s="650">
        <v>46.07</v>
      </c>
    </row>
    <row r="17027" spans="1:10">
      <c r="A17027" s="519" t="s">
        <v>17207</v>
      </c>
      <c r="B17027" s="519" t="str">
        <f t="shared" si="265"/>
        <v>PREPARO E ASSENTAMENTO DE CAVALETE PADRAO NORMAL CEDAE COM DIAMETRO DE 1",EXCLUSIVE FORNECIMENTO DE TUBOS,PECAS E REGISTROS</v>
      </c>
      <c r="C17027" s="519" t="s">
        <v>44998</v>
      </c>
      <c r="D17027" s="519" t="s">
        <v>45002</v>
      </c>
      <c r="E17027" s="519" t="s">
        <v>45003</v>
      </c>
      <c r="I17027" s="519" t="s">
        <v>5</v>
      </c>
      <c r="J17027" s="650">
        <v>73.06</v>
      </c>
    </row>
    <row r="17028" spans="1:10">
      <c r="A17028" s="519" t="s">
        <v>17208</v>
      </c>
      <c r="B17028" s="519" t="str">
        <f t="shared" si="265"/>
        <v>PREPARO E ASSENTAMENTO DE CAVALETE PADRAO NORMAL CEDAE COM DIAMETRO DE 1",EXCLUSIVE FORNECIMENTO DE TUBOS,PECAS E REGISTROS</v>
      </c>
      <c r="C17028" s="519" t="s">
        <v>44998</v>
      </c>
      <c r="D17028" s="519" t="s">
        <v>45002</v>
      </c>
      <c r="E17028" s="519" t="s">
        <v>45003</v>
      </c>
      <c r="I17028" s="519" t="s">
        <v>5</v>
      </c>
      <c r="J17028" s="650">
        <v>63.31</v>
      </c>
    </row>
    <row r="17029" spans="1:10">
      <c r="A17029" s="519" t="s">
        <v>17209</v>
      </c>
      <c r="B17029" s="519" t="str">
        <f t="shared" si="265"/>
        <v>PREPARO E ASSENTAMENTO DE CAVALETE PADRAO NORMAL CEDAE COM DIAMETRO DE 1.1/2",EXCLUSIVE FORNECIMENTO DE TUBOS,PECAS E REGISTROS</v>
      </c>
      <c r="C17029" s="519" t="s">
        <v>44998</v>
      </c>
      <c r="D17029" s="519" t="s">
        <v>45004</v>
      </c>
      <c r="E17029" s="519" t="s">
        <v>45005</v>
      </c>
      <c r="I17029" s="519" t="s">
        <v>5</v>
      </c>
      <c r="J17029" s="650">
        <v>111.62</v>
      </c>
    </row>
    <row r="17030" spans="1:10">
      <c r="A17030" s="519" t="s">
        <v>17210</v>
      </c>
      <c r="B17030" s="519" t="str">
        <f t="shared" si="265"/>
        <v>PREPARO E ASSENTAMENTO DE CAVALETE PADRAO NORMAL CEDAE COM DIAMETRO DE 1.1/2",EXCLUSIVE FORNECIMENTO DE TUBOS,PECAS E REGISTROS</v>
      </c>
      <c r="C17030" s="519" t="s">
        <v>44998</v>
      </c>
      <c r="D17030" s="519" t="s">
        <v>45004</v>
      </c>
      <c r="E17030" s="519" t="s">
        <v>45005</v>
      </c>
      <c r="I17030" s="519" t="s">
        <v>5</v>
      </c>
      <c r="J17030" s="650">
        <v>96.72</v>
      </c>
    </row>
    <row r="17031" spans="1:10">
      <c r="A17031" s="519" t="s">
        <v>17211</v>
      </c>
      <c r="B17031" s="519" t="str">
        <f t="shared" si="265"/>
        <v>PREPARO E ASSENTAMENTO DE CAVALETE PADRAO NORMAL CEDAE COM DIAMETRO DE 2",EXCLUSIVE FORNECIMENTO DE TUBOS,PECAS E REGISTROS</v>
      </c>
      <c r="C17031" s="519" t="s">
        <v>44998</v>
      </c>
      <c r="D17031" s="519" t="s">
        <v>45006</v>
      </c>
      <c r="E17031" s="519" t="s">
        <v>45003</v>
      </c>
      <c r="I17031" s="519" t="s">
        <v>5</v>
      </c>
      <c r="J17031" s="650">
        <v>151</v>
      </c>
    </row>
    <row r="17032" spans="1:10">
      <c r="A17032" s="519" t="s">
        <v>17212</v>
      </c>
      <c r="B17032" s="519" t="str">
        <f t="shared" ref="B17032:B17095" si="266">C17032&amp;D17032&amp;E17032&amp;F17032&amp;G17032&amp;H17032</f>
        <v>PREPARO E ASSENTAMENTO DE CAVALETE PADRAO NORMAL CEDAE COM DIAMETRO DE 2",EXCLUSIVE FORNECIMENTO DE TUBOS,PECAS E REGISTROS</v>
      </c>
      <c r="C17032" s="519" t="s">
        <v>44998</v>
      </c>
      <c r="D17032" s="519" t="s">
        <v>45006</v>
      </c>
      <c r="E17032" s="519" t="s">
        <v>45003</v>
      </c>
      <c r="I17032" s="519" t="s">
        <v>5</v>
      </c>
      <c r="J17032" s="650">
        <v>130.84</v>
      </c>
    </row>
    <row r="17033" spans="1:10">
      <c r="A17033" s="519" t="s">
        <v>17213</v>
      </c>
      <c r="B17033" s="519" t="str">
        <f t="shared" si="266"/>
        <v>PREPARO E ASSENTAMENTO DE CAVALETE TIPO KIT PVC DE 1/2",EXCLUSIVE FORNECIMENTO DO MATERIAL</v>
      </c>
      <c r="C17033" s="519" t="s">
        <v>45007</v>
      </c>
      <c r="D17033" s="519" t="s">
        <v>45008</v>
      </c>
      <c r="I17033" s="519" t="s">
        <v>5</v>
      </c>
      <c r="J17033" s="650">
        <v>16.23</v>
      </c>
    </row>
    <row r="17034" spans="1:10">
      <c r="A17034" s="519" t="s">
        <v>17214</v>
      </c>
      <c r="B17034" s="519" t="str">
        <f t="shared" si="266"/>
        <v>PREPARO E ASSENTAMENTO DE CAVALETE TIPO KIT PVC DE 1/2",EXCLUSIVE FORNECIMENTO DO MATERIAL</v>
      </c>
      <c r="C17034" s="519" t="s">
        <v>45007</v>
      </c>
      <c r="D17034" s="519" t="s">
        <v>45008</v>
      </c>
      <c r="I17034" s="519" t="s">
        <v>5</v>
      </c>
      <c r="J17034" s="650">
        <v>14.06</v>
      </c>
    </row>
    <row r="17035" spans="1:10">
      <c r="A17035" s="519" t="s">
        <v>17215</v>
      </c>
      <c r="B17035" s="519" t="str">
        <f t="shared" si="266"/>
        <v>PREPARO E ASSENTAMENTO DE CAVALETE TIPO KIT PVC DE 3/4",EXCLUSIVE FORNECIMENTO DO MATERIAL</v>
      </c>
      <c r="C17035" s="519" t="s">
        <v>45009</v>
      </c>
      <c r="D17035" s="519" t="s">
        <v>45008</v>
      </c>
      <c r="I17035" s="519" t="s">
        <v>5</v>
      </c>
      <c r="J17035" s="650">
        <v>19.48</v>
      </c>
    </row>
    <row r="17036" spans="1:10">
      <c r="A17036" s="519" t="s">
        <v>17216</v>
      </c>
      <c r="B17036" s="519" t="str">
        <f t="shared" si="266"/>
        <v>PREPARO E ASSENTAMENTO DE CAVALETE TIPO KIT PVC DE 3/4",EXCLUSIVE FORNECIMENTO DO MATERIAL</v>
      </c>
      <c r="C17036" s="519" t="s">
        <v>45009</v>
      </c>
      <c r="D17036" s="519" t="s">
        <v>45008</v>
      </c>
      <c r="I17036" s="519" t="s">
        <v>5</v>
      </c>
      <c r="J17036" s="650">
        <v>16.88</v>
      </c>
    </row>
    <row r="17037" spans="1:10">
      <c r="A17037" s="519" t="s">
        <v>17217</v>
      </c>
      <c r="B17037" s="519" t="str">
        <f t="shared" si="266"/>
        <v>ASSENTAMENTO OU TRANSFERENCIA DE RAMAL PREDIAL DE AGUA EM TUBO DE PEAD 20MM OU PVC DE 1/2",LIGADO EM DISTRIBUIDOR DE PVC A CAVALETE,OU A RAMAL ANTIGO,EXCLUSIVE FORNECIMENTO DOS MATERIAIS,ABERTURA E FECHAMENTO DA VALA</v>
      </c>
      <c r="C17037" s="519" t="s">
        <v>45010</v>
      </c>
      <c r="D17037" s="519" t="s">
        <v>45011</v>
      </c>
      <c r="E17037" s="519" t="s">
        <v>45012</v>
      </c>
      <c r="F17037" s="519" t="s">
        <v>45013</v>
      </c>
      <c r="I17037" s="519" t="s">
        <v>5</v>
      </c>
      <c r="J17037" s="650">
        <v>12.98</v>
      </c>
    </row>
    <row r="17038" spans="1:10">
      <c r="A17038" s="519" t="s">
        <v>17218</v>
      </c>
      <c r="B17038" s="519" t="str">
        <f t="shared" si="266"/>
        <v>ASSENTAMENTO OU TRANSFERENCIA DE RAMAL PREDIAL DE AGUA EM TUBO DE PEAD 20MM OU PVC DE 1/2",LIGADO EM DISTRIBUIDOR DE PVC A CAVALETE,OU A RAMAL ANTIGO,EXCLUSIVE FORNECIMENTO DOS MATERIAIS,ABERTURA E FECHAMENTO DA VALA</v>
      </c>
      <c r="C17038" s="519" t="s">
        <v>45010</v>
      </c>
      <c r="D17038" s="519" t="s">
        <v>45011</v>
      </c>
      <c r="E17038" s="519" t="s">
        <v>45012</v>
      </c>
      <c r="F17038" s="519" t="s">
        <v>45013</v>
      </c>
      <c r="I17038" s="519" t="s">
        <v>5</v>
      </c>
      <c r="J17038" s="650">
        <v>11.25</v>
      </c>
    </row>
    <row r="17039" spans="1:10">
      <c r="A17039" s="519" t="s">
        <v>17219</v>
      </c>
      <c r="B17039" s="519" t="str">
        <f t="shared" si="266"/>
        <v>ASSENTAMENTO OU TRANSFERENCIA DE RAMAL PREDIAL DE AGUA EM TUBO DE PEAD 20MM OU PVC DE 1/2",LIGADO EM DISTRIBUIDOR DE FERRO FUNDIDO A CAVALETE,OU A RAMAL ANTIGO,EXCLUSIVE FORNECIMENTO DOS MATERIAS,ABERTURA E FECHAMENTO DA VALA</v>
      </c>
      <c r="C17039" s="519" t="s">
        <v>45010</v>
      </c>
      <c r="D17039" s="519" t="s">
        <v>45014</v>
      </c>
      <c r="E17039" s="519" t="s">
        <v>45015</v>
      </c>
      <c r="F17039" s="519" t="s">
        <v>45016</v>
      </c>
      <c r="I17039" s="519" t="s">
        <v>5</v>
      </c>
      <c r="J17039" s="650">
        <v>21.1</v>
      </c>
    </row>
    <row r="17040" spans="1:10">
      <c r="A17040" s="519" t="s">
        <v>17220</v>
      </c>
      <c r="B17040" s="519" t="str">
        <f t="shared" si="266"/>
        <v>ASSENTAMENTO OU TRANSFERENCIA DE RAMAL PREDIAL DE AGUA EM TUBO DE PEAD 20MM OU PVC DE 1/2",LIGADO EM DISTRIBUIDOR DE FERRO FUNDIDO A CAVALETE,OU A RAMAL ANTIGO,EXCLUSIVE FORNECIMENTO DOS MATERIAS,ABERTURA E FECHAMENTO DA VALA</v>
      </c>
      <c r="C17040" s="519" t="s">
        <v>45010</v>
      </c>
      <c r="D17040" s="519" t="s">
        <v>45014</v>
      </c>
      <c r="E17040" s="519" t="s">
        <v>45015</v>
      </c>
      <c r="F17040" s="519" t="s">
        <v>45016</v>
      </c>
      <c r="I17040" s="519" t="s">
        <v>5</v>
      </c>
      <c r="J17040" s="650">
        <v>18.29</v>
      </c>
    </row>
    <row r="17041" spans="1:10">
      <c r="A17041" s="519" t="s">
        <v>17221</v>
      </c>
      <c r="B17041" s="519" t="str">
        <f t="shared" si="266"/>
        <v>ASSENTAMENTO OU TRANSFERENCIA DE RAMAL PREDIAL DE AGUA EM TUBO DE PEAD 32MM OU PVC DE 3/4",LIGADO EM DISTRIBUIDOR DE PVC A CAVALETE,OU RAMAL ANTIGO,EXCLUSIVE O FORNECIMENTO DOS MATERIAIS,ABERTURA E FECHAMENTO DA VALA</v>
      </c>
      <c r="C17041" s="519" t="s">
        <v>45010</v>
      </c>
      <c r="D17041" s="519" t="s">
        <v>45017</v>
      </c>
      <c r="E17041" s="519" t="s">
        <v>45018</v>
      </c>
      <c r="F17041" s="519" t="s">
        <v>45013</v>
      </c>
      <c r="I17041" s="519" t="s">
        <v>5</v>
      </c>
      <c r="J17041" s="650">
        <v>14.61</v>
      </c>
    </row>
    <row r="17042" spans="1:10">
      <c r="A17042" s="519" t="s">
        <v>17222</v>
      </c>
      <c r="B17042" s="519" t="str">
        <f t="shared" si="266"/>
        <v>ASSENTAMENTO OU TRANSFERENCIA DE RAMAL PREDIAL DE AGUA EM TUBO DE PEAD 32MM OU PVC DE 3/4",LIGADO EM DISTRIBUIDOR DE PVC A CAVALETE,OU RAMAL ANTIGO,EXCLUSIVE O FORNECIMENTO DOS MATERIAIS,ABERTURA E FECHAMENTO DA VALA</v>
      </c>
      <c r="C17042" s="519" t="s">
        <v>45010</v>
      </c>
      <c r="D17042" s="519" t="s">
        <v>45017</v>
      </c>
      <c r="E17042" s="519" t="s">
        <v>45018</v>
      </c>
      <c r="F17042" s="519" t="s">
        <v>45013</v>
      </c>
      <c r="I17042" s="519" t="s">
        <v>5</v>
      </c>
      <c r="J17042" s="650">
        <v>12.66</v>
      </c>
    </row>
    <row r="17043" spans="1:10">
      <c r="A17043" s="519" t="s">
        <v>17223</v>
      </c>
      <c r="B17043" s="519" t="str">
        <f t="shared" si="266"/>
        <v>ASSENTAMENTO OU TRANSFERENCIA DE RAMAL PREDIAL DE AGUA EM TUBO DE PEAD 32MM OU PVC DE 3/4",LIGADO EM DISTRIBUIDOR DE FERRO FUNDIDO A CAVALETE,OU A RAMAL ANTIGO,EXCLUSIVE FORNECIMENTO DOS MATERIAIS,ABERTURA E FECHAMENTO DE VALA</v>
      </c>
      <c r="C17043" s="519" t="s">
        <v>45010</v>
      </c>
      <c r="D17043" s="519" t="s">
        <v>45019</v>
      </c>
      <c r="E17043" s="519" t="s">
        <v>45015</v>
      </c>
      <c r="F17043" s="519" t="s">
        <v>45020</v>
      </c>
      <c r="I17043" s="519" t="s">
        <v>5</v>
      </c>
      <c r="J17043" s="650">
        <v>22.73</v>
      </c>
    </row>
    <row r="17044" spans="1:10">
      <c r="A17044" s="519" t="s">
        <v>17224</v>
      </c>
      <c r="B17044" s="519" t="str">
        <f t="shared" si="266"/>
        <v>ASSENTAMENTO OU TRANSFERENCIA DE RAMAL PREDIAL DE AGUA EM TUBO DE PEAD 32MM OU PVC DE 3/4",LIGADO EM DISTRIBUIDOR DE FERRO FUNDIDO A CAVALETE,OU A RAMAL ANTIGO,EXCLUSIVE FORNECIMENTO DOS MATERIAIS,ABERTURA E FECHAMENTO DE VALA</v>
      </c>
      <c r="C17044" s="519" t="s">
        <v>45010</v>
      </c>
      <c r="D17044" s="519" t="s">
        <v>45019</v>
      </c>
      <c r="E17044" s="519" t="s">
        <v>45015</v>
      </c>
      <c r="F17044" s="519" t="s">
        <v>45020</v>
      </c>
      <c r="I17044" s="519" t="s">
        <v>5</v>
      </c>
      <c r="J17044" s="650">
        <v>19.690000000000001</v>
      </c>
    </row>
    <row r="17045" spans="1:10">
      <c r="A17045" s="519" t="s">
        <v>17225</v>
      </c>
      <c r="B17045" s="519" t="str">
        <f t="shared" si="266"/>
        <v>ASSENTAMENTO OU TRANSFERENCIA DE RAMAL PREDIAL DE AGUA EM TUBO DE PVC DE 1",LIGADO EM DISTRIBUIDOR DE PVC A CAVALETE,OUA RAMAL ANTIGO,EXCLUSIVE FORNECIMENTO DOS MATERIAIS,ABERTURA E FECHAMENTO DE VALA</v>
      </c>
      <c r="C17045" s="519" t="s">
        <v>45010</v>
      </c>
      <c r="D17045" s="519" t="s">
        <v>45021</v>
      </c>
      <c r="E17045" s="519" t="s">
        <v>45022</v>
      </c>
      <c r="F17045" s="519" t="s">
        <v>45023</v>
      </c>
      <c r="I17045" s="519" t="s">
        <v>5</v>
      </c>
      <c r="J17045" s="650">
        <v>16.64</v>
      </c>
    </row>
    <row r="17046" spans="1:10">
      <c r="A17046" s="519" t="s">
        <v>17226</v>
      </c>
      <c r="B17046" s="519" t="str">
        <f t="shared" si="266"/>
        <v>ASSENTAMENTO OU TRANSFERENCIA DE RAMAL PREDIAL DE AGUA EM TUBO DE PVC DE 1",LIGADO EM DISTRIBUIDOR DE PVC A CAVALETE,OUA RAMAL ANTIGO,EXCLUSIVE FORNECIMENTO DOS MATERIAIS,ABERTURA E FECHAMENTO DE VALA</v>
      </c>
      <c r="C17046" s="519" t="s">
        <v>45010</v>
      </c>
      <c r="D17046" s="519" t="s">
        <v>45021</v>
      </c>
      <c r="E17046" s="519" t="s">
        <v>45022</v>
      </c>
      <c r="F17046" s="519" t="s">
        <v>45023</v>
      </c>
      <c r="I17046" s="519" t="s">
        <v>5</v>
      </c>
      <c r="J17046" s="650">
        <v>14.42</v>
      </c>
    </row>
    <row r="17047" spans="1:10">
      <c r="A17047" s="519" t="s">
        <v>17227</v>
      </c>
      <c r="B17047" s="519" t="str">
        <f t="shared" si="266"/>
        <v>ASSENTAMENTO OU TRANSFERENCIA DE RAMAL PREDIAL DE AGUA EM TUNO DE PVC DE 1",LIGADO EM DISTRIBUIDOR DE FERRO FUNDIDO A CAVALETE,OU A RAMAL ANTIGO,EXCLUSIVE FORNECIMENTO DOS MATERIAIS,ABERTURA E FECHAMENTO DE VALA</v>
      </c>
      <c r="C17047" s="519" t="s">
        <v>45010</v>
      </c>
      <c r="D17047" s="519" t="s">
        <v>45024</v>
      </c>
      <c r="E17047" s="519" t="s">
        <v>45025</v>
      </c>
      <c r="F17047" s="519" t="s">
        <v>45026</v>
      </c>
      <c r="I17047" s="519" t="s">
        <v>5</v>
      </c>
      <c r="J17047" s="650">
        <v>24.76</v>
      </c>
    </row>
    <row r="17048" spans="1:10">
      <c r="A17048" s="519" t="s">
        <v>17228</v>
      </c>
      <c r="B17048" s="519" t="str">
        <f t="shared" si="266"/>
        <v>ASSENTAMENTO OU TRANSFERENCIA DE RAMAL PREDIAL DE AGUA EM TUNO DE PVC DE 1",LIGADO EM DISTRIBUIDOR DE FERRO FUNDIDO A CAVALETE,OU A RAMAL ANTIGO,EXCLUSIVE FORNECIMENTO DOS MATERIAIS,ABERTURA E FECHAMENTO DE VALA</v>
      </c>
      <c r="C17048" s="519" t="s">
        <v>45010</v>
      </c>
      <c r="D17048" s="519" t="s">
        <v>45024</v>
      </c>
      <c r="E17048" s="519" t="s">
        <v>45025</v>
      </c>
      <c r="F17048" s="519" t="s">
        <v>45026</v>
      </c>
      <c r="I17048" s="519" t="s">
        <v>5</v>
      </c>
      <c r="J17048" s="650">
        <v>21.45</v>
      </c>
    </row>
    <row r="17049" spans="1:10">
      <c r="A17049" s="519" t="s">
        <v>17229</v>
      </c>
      <c r="B17049" s="519" t="str">
        <f t="shared" si="266"/>
        <v>ASSENTAMENTO OU TRANSFERENCIA DE RAMAL PREDIAL DE AGUA EM TUBO DE PVC DE 1.1/2" OU 2",LIGADO EM DISTRIBUIDOR DE PVC DE ATE 75MM DE DIAMETRO,EXCLUSIVE FORNECIMENTO DOS MATERIAIS,ABERTURA E FECHAMENTO DE VALA</v>
      </c>
      <c r="C17049" s="519" t="s">
        <v>45010</v>
      </c>
      <c r="D17049" s="519" t="s">
        <v>45027</v>
      </c>
      <c r="E17049" s="519" t="s">
        <v>45028</v>
      </c>
      <c r="F17049" s="519" t="s">
        <v>45029</v>
      </c>
      <c r="I17049" s="519" t="s">
        <v>5</v>
      </c>
      <c r="J17049" s="650">
        <v>58.85</v>
      </c>
    </row>
    <row r="17050" spans="1:10">
      <c r="A17050" s="519" t="s">
        <v>17230</v>
      </c>
      <c r="B17050" s="519" t="str">
        <f t="shared" si="266"/>
        <v>ASSENTAMENTO OU TRANSFERENCIA DE RAMAL PREDIAL DE AGUA EM TUBO DE PVC DE 1.1/2" OU 2",LIGADO EM DISTRIBUIDOR DE PVC DE ATE 75MM DE DIAMETRO,EXCLUSIVE FORNECIMENTO DOS MATERIAIS,ABERTURA E FECHAMENTO DE VALA</v>
      </c>
      <c r="C17050" s="519" t="s">
        <v>45010</v>
      </c>
      <c r="D17050" s="519" t="s">
        <v>45027</v>
      </c>
      <c r="E17050" s="519" t="s">
        <v>45028</v>
      </c>
      <c r="F17050" s="519" t="s">
        <v>45029</v>
      </c>
      <c r="I17050" s="519" t="s">
        <v>5</v>
      </c>
      <c r="J17050" s="650">
        <v>51</v>
      </c>
    </row>
    <row r="17051" spans="1:10">
      <c r="A17051" s="519" t="s">
        <v>17231</v>
      </c>
      <c r="B17051" s="519" t="str">
        <f t="shared" si="266"/>
        <v>ASSENTAMENTO OU TRANSFERENCIA DE RAMAL PREDIAL DE AGUA EM TUBO DE PVC DE 1.1/2" OU 2",LIGADO EM DISTRIBUIDOR DE PVC COMDIAMETRO DE 100 A 250MM,EXCLUSIVE FORNECIMENTO DOS MATERIAIS,ABERTURA E FECHAMENTO DE VALA</v>
      </c>
      <c r="C17051" s="519" t="s">
        <v>45010</v>
      </c>
      <c r="D17051" s="519" t="s">
        <v>45030</v>
      </c>
      <c r="E17051" s="519" t="s">
        <v>45031</v>
      </c>
      <c r="F17051" s="519" t="s">
        <v>45032</v>
      </c>
      <c r="I17051" s="519" t="s">
        <v>5</v>
      </c>
      <c r="J17051" s="650">
        <v>41.4</v>
      </c>
    </row>
    <row r="17052" spans="1:10">
      <c r="A17052" s="519" t="s">
        <v>17232</v>
      </c>
      <c r="B17052" s="519" t="str">
        <f t="shared" si="266"/>
        <v>ASSENTAMENTO OU TRANSFERENCIA DE RAMAL PREDIAL DE AGUA EM TUBO DE PVC DE 1.1/2" OU 2",LIGADO EM DISTRIBUIDOR DE PVC COMDIAMETRO DE 100 A 250MM,EXCLUSIVE FORNECIMENTO DOS MATERIAIS,ABERTURA E FECHAMENTO DE VALA</v>
      </c>
      <c r="C17052" s="519" t="s">
        <v>45010</v>
      </c>
      <c r="D17052" s="519" t="s">
        <v>45030</v>
      </c>
      <c r="E17052" s="519" t="s">
        <v>45031</v>
      </c>
      <c r="F17052" s="519" t="s">
        <v>45032</v>
      </c>
      <c r="I17052" s="519" t="s">
        <v>5</v>
      </c>
      <c r="J17052" s="650">
        <v>35.869999999999997</v>
      </c>
    </row>
    <row r="17053" spans="1:10">
      <c r="A17053" s="519" t="s">
        <v>17233</v>
      </c>
      <c r="B17053" s="519" t="str">
        <f t="shared" si="266"/>
        <v>ASSENTAMENTO OU TRANSFERENCIA DE RAMAL PREDIAL DE AGUA EM TUBO PVC DE 1.1/2" OU 2",LIGADO A DISTRIBUIDOR DE FERRO FUNDIDO K-7 OU K-9 COM DIAMETRO ATE 100MM,EXCLUSIVE FORNECIMENTO DOS MATERIAIS,ABERTURA E FECHAMENTO DE VALA</v>
      </c>
      <c r="C17053" s="519" t="s">
        <v>45010</v>
      </c>
      <c r="D17053" s="519" t="s">
        <v>45033</v>
      </c>
      <c r="E17053" s="519" t="s">
        <v>45034</v>
      </c>
      <c r="F17053" s="519" t="s">
        <v>45035</v>
      </c>
      <c r="I17053" s="519" t="s">
        <v>5</v>
      </c>
      <c r="J17053" s="650">
        <v>41.4</v>
      </c>
    </row>
    <row r="17054" spans="1:10">
      <c r="A17054" s="519" t="s">
        <v>17234</v>
      </c>
      <c r="B17054" s="519" t="str">
        <f t="shared" si="266"/>
        <v>ASSENTAMENTO OU TRANSFERENCIA DE RAMAL PREDIAL DE AGUA EM TUBO PVC DE 1.1/2" OU 2",LIGADO A DISTRIBUIDOR DE FERRO FUNDIDO K-7 OU K-9 COM DIAMETRO ATE 100MM,EXCLUSIVE FORNECIMENTO DOS MATERIAIS,ABERTURA E FECHAMENTO DE VALA</v>
      </c>
      <c r="C17054" s="519" t="s">
        <v>45010</v>
      </c>
      <c r="D17054" s="519" t="s">
        <v>45033</v>
      </c>
      <c r="E17054" s="519" t="s">
        <v>45034</v>
      </c>
      <c r="F17054" s="519" t="s">
        <v>45035</v>
      </c>
      <c r="I17054" s="519" t="s">
        <v>5</v>
      </c>
      <c r="J17054" s="650">
        <v>35.869999999999997</v>
      </c>
    </row>
    <row r="17055" spans="1:10">
      <c r="A17055" s="519" t="s">
        <v>17235</v>
      </c>
      <c r="B17055" s="519" t="str">
        <f t="shared" si="266"/>
        <v>ASSENTAMENTO OU TRANSFERENCIA DE RAMAL PREDIAL DE AGUA EM TUBO PVC DE 1.1/2" OU 2",LIGADO A DISTRIBUIDOR DE FERRO FUNDIDO K-7 OU K-9 COM DIAMETRO ACIMA DE 100MM,EXCLUSIVE FORNECIMENTO DOS MATERIAIS,ABERTURA E FECHAMENTO DE VALA</v>
      </c>
      <c r="C17055" s="519" t="s">
        <v>45010</v>
      </c>
      <c r="D17055" s="519" t="s">
        <v>45033</v>
      </c>
      <c r="E17055" s="519" t="s">
        <v>45036</v>
      </c>
      <c r="F17055" s="519" t="s">
        <v>45037</v>
      </c>
      <c r="I17055" s="519" t="s">
        <v>5</v>
      </c>
      <c r="J17055" s="650">
        <v>27.6</v>
      </c>
    </row>
    <row r="17056" spans="1:10">
      <c r="A17056" s="519" t="s">
        <v>17236</v>
      </c>
      <c r="B17056" s="519" t="str">
        <f t="shared" si="266"/>
        <v>ASSENTAMENTO OU TRANSFERENCIA DE RAMAL PREDIAL DE AGUA EM TUBO PVC DE 1.1/2" OU 2",LIGADO A DISTRIBUIDOR DE FERRO FUNDIDO K-7 OU K-9 COM DIAMETRO ACIMA DE 100MM,EXCLUSIVE FORNECIMENTO DOS MATERIAIS,ABERTURA E FECHAMENTO DE VALA</v>
      </c>
      <c r="C17056" s="519" t="s">
        <v>45010</v>
      </c>
      <c r="D17056" s="519" t="s">
        <v>45033</v>
      </c>
      <c r="E17056" s="519" t="s">
        <v>45036</v>
      </c>
      <c r="F17056" s="519" t="s">
        <v>45037</v>
      </c>
      <c r="I17056" s="519" t="s">
        <v>5</v>
      </c>
      <c r="J17056" s="650">
        <v>23.91</v>
      </c>
    </row>
    <row r="17057" spans="1:10">
      <c r="A17057" s="519" t="s">
        <v>17237</v>
      </c>
      <c r="B17057" s="519" t="str">
        <f t="shared" si="266"/>
        <v>INTERVENCAO NO RAMAL CONFORME ESPECIFICACOES CEDAE,INCLUSIVE ESCAVACAO E REATERRO COM O FORNECIMENTO DE TODO O MATERIALNECESSARIO,EXCLUSIVE REMOCAO E REPOSICAO DE PAVIMENTOS E RETIRADA DO CAVALETE,COM DIAMETRO DE 1/2"</v>
      </c>
      <c r="C17057" s="519" t="s">
        <v>45038</v>
      </c>
      <c r="D17057" s="519" t="s">
        <v>45039</v>
      </c>
      <c r="E17057" s="519" t="s">
        <v>45040</v>
      </c>
      <c r="F17057" s="519" t="s">
        <v>45041</v>
      </c>
      <c r="I17057" s="519" t="s">
        <v>5</v>
      </c>
      <c r="J17057" s="650">
        <v>272.48</v>
      </c>
    </row>
    <row r="17058" spans="1:10">
      <c r="A17058" s="519" t="s">
        <v>17238</v>
      </c>
      <c r="B17058" s="519" t="str">
        <f t="shared" si="266"/>
        <v>INTERVENCAO NO RAMAL CONFORME ESPECIFICACOES CEDAE,INCLUSIVE ESCAVACAO E REATERRO COM O FORNECIMENTO DE TODO O MATERIALNECESSARIO,EXCLUSIVE REMOCAO E REPOSICAO DE PAVIMENTOS E RETIRADA DO CAVALETE,COM DIAMETRO DE 1/2"</v>
      </c>
      <c r="C17058" s="519" t="s">
        <v>45038</v>
      </c>
      <c r="D17058" s="519" t="s">
        <v>45039</v>
      </c>
      <c r="E17058" s="519" t="s">
        <v>45040</v>
      </c>
      <c r="F17058" s="519" t="s">
        <v>45041</v>
      </c>
      <c r="I17058" s="519" t="s">
        <v>5</v>
      </c>
      <c r="J17058" s="650">
        <v>242.51</v>
      </c>
    </row>
    <row r="17059" spans="1:10">
      <c r="A17059" s="519" t="s">
        <v>17239</v>
      </c>
      <c r="B17059" s="519" t="str">
        <f t="shared" si="266"/>
        <v>INTERVENCAO NO RAMAL CONFORME ESPECIFICACOES CEDAE,INCLUSIVE ESCAVACAO E REATERRO COM O FORNECIMENTO DE TODO O MATERIALNECESSARIO,EXCLUSIVE REMOCAO E REPOSICAO DE PAVIMENTOS E RETIRADA DO CAVALETE,COM DIAMETRO DE 3/4"</v>
      </c>
      <c r="C17059" s="519" t="s">
        <v>45038</v>
      </c>
      <c r="D17059" s="519" t="s">
        <v>45039</v>
      </c>
      <c r="E17059" s="519" t="s">
        <v>45040</v>
      </c>
      <c r="F17059" s="519" t="s">
        <v>45042</v>
      </c>
      <c r="I17059" s="519" t="s">
        <v>5</v>
      </c>
      <c r="J17059" s="650">
        <v>273.54000000000002</v>
      </c>
    </row>
    <row r="17060" spans="1:10">
      <c r="A17060" s="519" t="s">
        <v>17240</v>
      </c>
      <c r="B17060" s="519" t="str">
        <f t="shared" si="266"/>
        <v>INTERVENCAO NO RAMAL CONFORME ESPECIFICACOES CEDAE,INCLUSIVE ESCAVACAO E REATERRO COM O FORNECIMENTO DE TODO O MATERIALNECESSARIO,EXCLUSIVE REMOCAO E REPOSICAO DE PAVIMENTOS E RETIRADA DO CAVALETE,COM DIAMETRO DE 3/4"</v>
      </c>
      <c r="C17060" s="519" t="s">
        <v>45038</v>
      </c>
      <c r="D17060" s="519" t="s">
        <v>45039</v>
      </c>
      <c r="E17060" s="519" t="s">
        <v>45040</v>
      </c>
      <c r="F17060" s="519" t="s">
        <v>45042</v>
      </c>
      <c r="I17060" s="519" t="s">
        <v>5</v>
      </c>
      <c r="J17060" s="650">
        <v>243.44</v>
      </c>
    </row>
    <row r="17061" spans="1:10">
      <c r="A17061" s="519" t="s">
        <v>17241</v>
      </c>
      <c r="B17061" s="519" t="str">
        <f t="shared" si="266"/>
        <v>INTERVENCAO NO RAMAL CONFORME ESPECIFICACOES CEDAE,INCLUSIVE ESCAVACAO E REATERRO COM O FORNECIMENTO DE TODO O MATERIALNECESSARIO,EXCLUSIVE REMOCAO E REPOSICAO DE PAVIMENTOS E RETIRADA DO CAVALETE,COM DIAMETRO DE 1"</v>
      </c>
      <c r="C17061" s="519" t="s">
        <v>45038</v>
      </c>
      <c r="D17061" s="519" t="s">
        <v>45039</v>
      </c>
      <c r="E17061" s="519" t="s">
        <v>45040</v>
      </c>
      <c r="F17061" s="519" t="s">
        <v>45043</v>
      </c>
      <c r="I17061" s="519" t="s">
        <v>5</v>
      </c>
      <c r="J17061" s="650">
        <v>275.04000000000002</v>
      </c>
    </row>
    <row r="17062" spans="1:10">
      <c r="A17062" s="519" t="s">
        <v>17242</v>
      </c>
      <c r="B17062" s="519" t="str">
        <f t="shared" si="266"/>
        <v>INTERVENCAO NO RAMAL CONFORME ESPECIFICACOES CEDAE,INCLUSIVE ESCAVACAO E REATERRO COM O FORNECIMENTO DE TODO O MATERIALNECESSARIO,EXCLUSIVE REMOCAO E REPOSICAO DE PAVIMENTOS E RETIRADA DO CAVALETE,COM DIAMETRO DE 1"</v>
      </c>
      <c r="C17062" s="519" t="s">
        <v>45038</v>
      </c>
      <c r="D17062" s="519" t="s">
        <v>45039</v>
      </c>
      <c r="E17062" s="519" t="s">
        <v>45040</v>
      </c>
      <c r="F17062" s="519" t="s">
        <v>45043</v>
      </c>
      <c r="I17062" s="519" t="s">
        <v>5</v>
      </c>
      <c r="J17062" s="650">
        <v>244.73</v>
      </c>
    </row>
    <row r="17063" spans="1:10">
      <c r="A17063" s="519" t="s">
        <v>17243</v>
      </c>
      <c r="B17063" s="519" t="str">
        <f t="shared" si="266"/>
        <v>LIGACAO DE AGUAS PLUVIAIS OU DOMICILIARES SERVIDAS A REDE PUBLICA,EM LOGRADOURO SEM PAVIMENTACAO,COM LARGURA ATE 14,00M(INCLUSIVE)</v>
      </c>
      <c r="C17063" s="519" t="s">
        <v>45044</v>
      </c>
      <c r="D17063" s="519" t="s">
        <v>45045</v>
      </c>
      <c r="E17063" s="519" t="s">
        <v>45046</v>
      </c>
      <c r="I17063" s="519" t="s">
        <v>5</v>
      </c>
      <c r="J17063" s="650">
        <v>1667.52</v>
      </c>
    </row>
    <row r="17064" spans="1:10">
      <c r="A17064" s="519" t="s">
        <v>17244</v>
      </c>
      <c r="B17064" s="519" t="str">
        <f t="shared" si="266"/>
        <v>LIGACAO DE AGUAS PLUVIAIS OU DOMICILIARES SERVIDAS A REDE PUBLICA,EM LOGRADOURO SEM PAVIMENTACAO,COM LARGURA ATE 14,00M(INCLUSIVE)</v>
      </c>
      <c r="C17064" s="519" t="s">
        <v>45044</v>
      </c>
      <c r="D17064" s="519" t="s">
        <v>45045</v>
      </c>
      <c r="E17064" s="519" t="s">
        <v>45046</v>
      </c>
      <c r="I17064" s="519" t="s">
        <v>5</v>
      </c>
      <c r="J17064" s="650">
        <v>1542.75</v>
      </c>
    </row>
    <row r="17065" spans="1:10">
      <c r="A17065" s="519" t="s">
        <v>17245</v>
      </c>
      <c r="B17065" s="519" t="str">
        <f t="shared" si="266"/>
        <v>LIGACAO DE AGUAS PLUVIAIS OU DOMICILIARES SERVIDAS A REDE PUBLICA,EM LOGRADOURO SEM PAVIMENTACAO,COM LARGURA MAIOR QUE 14,00M</v>
      </c>
      <c r="C17065" s="519" t="s">
        <v>45044</v>
      </c>
      <c r="D17065" s="519" t="s">
        <v>45047</v>
      </c>
      <c r="E17065" s="519" t="s">
        <v>45048</v>
      </c>
      <c r="I17065" s="519" t="s">
        <v>5</v>
      </c>
      <c r="J17065" s="650">
        <v>2168.86</v>
      </c>
    </row>
    <row r="17066" spans="1:10">
      <c r="A17066" s="519" t="s">
        <v>17246</v>
      </c>
      <c r="B17066" s="519" t="str">
        <f t="shared" si="266"/>
        <v>LIGACAO DE AGUAS PLUVIAIS OU DOMICILIARES SERVIDAS A REDE PUBLICA,EM LOGRADOURO SEM PAVIMENTACAO,COM LARGURA MAIOR QUE 14,00M</v>
      </c>
      <c r="C17066" s="519" t="s">
        <v>45044</v>
      </c>
      <c r="D17066" s="519" t="s">
        <v>45047</v>
      </c>
      <c r="E17066" s="519" t="s">
        <v>45048</v>
      </c>
      <c r="I17066" s="519" t="s">
        <v>5</v>
      </c>
      <c r="J17066" s="650">
        <v>2007.39</v>
      </c>
    </row>
    <row r="17067" spans="1:10">
      <c r="A17067" s="519" t="s">
        <v>17247</v>
      </c>
      <c r="B17067" s="519" t="str">
        <f t="shared" si="266"/>
        <v>LIGACAO DE AGUAS PLUVIAIS OU DOMICILIARES SERVIDAS A REDE PUBLICA,EM LOGRADOURO PAVIMENTADO,COM LARGURA ATE 14,00M(INCLUSIVE)</v>
      </c>
      <c r="C17067" s="519" t="s">
        <v>45044</v>
      </c>
      <c r="D17067" s="519" t="s">
        <v>45049</v>
      </c>
      <c r="E17067" s="519" t="s">
        <v>45050</v>
      </c>
      <c r="I17067" s="519" t="s">
        <v>5</v>
      </c>
      <c r="J17067" s="650">
        <v>2419.25</v>
      </c>
    </row>
    <row r="17068" spans="1:10">
      <c r="A17068" s="519" t="s">
        <v>37</v>
      </c>
      <c r="B17068" s="519" t="str">
        <f t="shared" si="266"/>
        <v>LIGACAO DE AGUAS PLUVIAIS OU DOMICILIARES SERVIDAS A REDE PUBLICA,EM LOGRADOURO PAVIMENTADO,COM LARGURA ATE 14,00M(INCLUSIVE)</v>
      </c>
      <c r="C17068" s="519" t="s">
        <v>45044</v>
      </c>
      <c r="D17068" s="519" t="s">
        <v>45049</v>
      </c>
      <c r="E17068" s="519" t="s">
        <v>45050</v>
      </c>
      <c r="I17068" s="519" t="s">
        <v>5</v>
      </c>
      <c r="J17068" s="650">
        <v>2268.4699999999998</v>
      </c>
    </row>
    <row r="17069" spans="1:10">
      <c r="A17069" s="519" t="s">
        <v>17248</v>
      </c>
      <c r="B17069" s="519" t="str">
        <f t="shared" si="266"/>
        <v>LIGACAO DE AGUAS PLUVIAIS OU DOMICILIARES SERVIDAS A REDE PUBLICA,EM LOGRADOURO PAVIMENTADO,COM LARGURA MAIOR QUE 14,00M</v>
      </c>
      <c r="C17069" s="519" t="s">
        <v>45044</v>
      </c>
      <c r="D17069" s="519" t="s">
        <v>45051</v>
      </c>
      <c r="I17069" s="519" t="s">
        <v>5</v>
      </c>
      <c r="J17069" s="650">
        <v>3405.24</v>
      </c>
    </row>
    <row r="17070" spans="1:10">
      <c r="A17070" s="519" t="s">
        <v>17249</v>
      </c>
      <c r="B17070" s="519" t="str">
        <f t="shared" si="266"/>
        <v>LIGACAO DE AGUAS PLUVIAIS OU DOMICILIARES SERVIDAS A REDE PUBLICA,EM LOGRADOURO PAVIMENTADO,COM LARGURA MAIOR QUE 14,00M</v>
      </c>
      <c r="C17070" s="519" t="s">
        <v>45044</v>
      </c>
      <c r="D17070" s="519" t="s">
        <v>45051</v>
      </c>
      <c r="I17070" s="519" t="s">
        <v>5</v>
      </c>
      <c r="J17070" s="650">
        <v>3192.65</v>
      </c>
    </row>
    <row r="17071" spans="1:10">
      <c r="A17071" s="519" t="s">
        <v>17250</v>
      </c>
      <c r="B17071" s="519" t="str">
        <f t="shared" si="266"/>
        <v>LIGACAO DE AGUAS PLUVIAIS OU DOMICILIARES SERVIDAS A SARJETA</v>
      </c>
      <c r="C17071" s="519" t="s">
        <v>17251</v>
      </c>
      <c r="I17071" s="519" t="s">
        <v>5</v>
      </c>
      <c r="J17071" s="650">
        <v>574.34</v>
      </c>
    </row>
    <row r="17072" spans="1:10">
      <c r="A17072" s="519" t="s">
        <v>17252</v>
      </c>
      <c r="B17072" s="519" t="str">
        <f t="shared" si="266"/>
        <v>LIGACAO DE AGUAS PLUVIAIS OU DOMICILIARES SERVIDAS A SARJETA</v>
      </c>
      <c r="C17072" s="519" t="s">
        <v>17251</v>
      </c>
      <c r="I17072" s="519" t="s">
        <v>5</v>
      </c>
      <c r="J17072" s="650">
        <v>551.95000000000005</v>
      </c>
    </row>
    <row r="17073" spans="1:10">
      <c r="A17073" s="519" t="s">
        <v>17253</v>
      </c>
      <c r="B17073" s="519" t="str">
        <f t="shared" si="266"/>
        <v>LIGACAO DE AGUAS PLUVIAIS OU DOMICILIARES SERVIDAS A VALA</v>
      </c>
      <c r="C17073" s="519" t="s">
        <v>17254</v>
      </c>
      <c r="I17073" s="519" t="s">
        <v>5</v>
      </c>
      <c r="J17073" s="650">
        <v>332.54</v>
      </c>
    </row>
    <row r="17074" spans="1:10">
      <c r="A17074" s="519" t="s">
        <v>17255</v>
      </c>
      <c r="B17074" s="519" t="str">
        <f t="shared" si="266"/>
        <v>LIGACAO DE AGUAS PLUVIAIS OU DOMICILIARES SERVIDAS A VALA</v>
      </c>
      <c r="C17074" s="519" t="s">
        <v>17254</v>
      </c>
      <c r="I17074" s="519" t="s">
        <v>5</v>
      </c>
      <c r="J17074" s="650">
        <v>321.08999999999997</v>
      </c>
    </row>
    <row r="17075" spans="1:10">
      <c r="A17075" s="519" t="s">
        <v>17256</v>
      </c>
      <c r="B17075" s="519" t="str">
        <f t="shared" si="266"/>
        <v>LIGACAO DE AGUAS PLUVIAIS OU DOMICILIARES SERVIDAS A REDE PUBLICA,NO CASO DESTA ESTAR LOCALIZADA SOB O PASSEIO</v>
      </c>
      <c r="C17075" s="519" t="s">
        <v>45044</v>
      </c>
      <c r="D17075" s="519" t="s">
        <v>45052</v>
      </c>
      <c r="I17075" s="519" t="s">
        <v>5</v>
      </c>
      <c r="J17075" s="650">
        <v>680.6</v>
      </c>
    </row>
    <row r="17076" spans="1:10">
      <c r="A17076" s="519" t="s">
        <v>17257</v>
      </c>
      <c r="B17076" s="519" t="str">
        <f t="shared" si="266"/>
        <v>LIGACAO DE AGUAS PLUVIAIS OU DOMICILIARES SERVIDAS A REDE PUBLICA,NO CASO DESTA ESTAR LOCALIZADA SOB O PASSEIO</v>
      </c>
      <c r="C17076" s="519" t="s">
        <v>45044</v>
      </c>
      <c r="D17076" s="519" t="s">
        <v>45052</v>
      </c>
      <c r="I17076" s="519" t="s">
        <v>5</v>
      </c>
      <c r="J17076" s="650">
        <v>650.46</v>
      </c>
    </row>
    <row r="17077" spans="1:10">
      <c r="A17077" s="519" t="s">
        <v>17258</v>
      </c>
      <c r="B17077" s="519" t="str">
        <f t="shared" si="266"/>
        <v>LIGACAO EM TUBULACAO DE PVC,PARA ESGOTO,COM 0,10M DE DIAMETRO,INCLUSIVE ESCAVACAO E REATERRO ATE 1,00M,EXCLUSIVE REMOCAO DE PAVIMENTO.CUSTO PARA 10,00M</v>
      </c>
      <c r="C17077" s="519" t="s">
        <v>45053</v>
      </c>
      <c r="D17077" s="519" t="s">
        <v>45054</v>
      </c>
      <c r="E17077" s="519" t="s">
        <v>45055</v>
      </c>
      <c r="I17077" s="519" t="s">
        <v>5</v>
      </c>
      <c r="J17077" s="650">
        <v>1577.97</v>
      </c>
    </row>
    <row r="17078" spans="1:10">
      <c r="A17078" s="519" t="s">
        <v>17259</v>
      </c>
      <c r="B17078" s="519" t="str">
        <f t="shared" si="266"/>
        <v>LIGACAO EM TUBULACAO DE PVC,PARA ESGOTO,COM 0,10M DE DIAMETRO,INCLUSIVE ESCAVACAO E REATERRO ATE 1,00M,EXCLUSIVE REMOCAO DE PAVIMENTO.CUSTO PARA 10,00M</v>
      </c>
      <c r="C17078" s="519" t="s">
        <v>45053</v>
      </c>
      <c r="D17078" s="519" t="s">
        <v>45054</v>
      </c>
      <c r="E17078" s="519" t="s">
        <v>45055</v>
      </c>
      <c r="I17078" s="519" t="s">
        <v>5</v>
      </c>
      <c r="J17078" s="650">
        <v>1493.98</v>
      </c>
    </row>
    <row r="17079" spans="1:10">
      <c r="A17079" s="519" t="s">
        <v>17260</v>
      </c>
      <c r="B17079" s="519" t="str">
        <f t="shared" si="266"/>
        <v>LIGACAO EM TUBULACAO DE PVC,PARA ESGOTO,COM 0,15M DE DIAMETRO,INCLUSIVE ESCAVACAO E REATERRO ATE 1,00M,EXCLUSIVE REMOCAO DE PAVIMENTO.CUSTO PARA 10,00M</v>
      </c>
      <c r="C17079" s="519" t="s">
        <v>45056</v>
      </c>
      <c r="D17079" s="519" t="s">
        <v>45054</v>
      </c>
      <c r="E17079" s="519" t="s">
        <v>45055</v>
      </c>
      <c r="I17079" s="519" t="s">
        <v>5</v>
      </c>
      <c r="J17079" s="650">
        <v>2018.15</v>
      </c>
    </row>
    <row r="17080" spans="1:10">
      <c r="A17080" s="519" t="s">
        <v>17261</v>
      </c>
      <c r="B17080" s="519" t="str">
        <f t="shared" si="266"/>
        <v>LIGACAO EM TUBULACAO DE PVC,PARA ESGOTO,COM 0,15M DE DIAMETRO,INCLUSIVE ESCAVACAO E REATERRO ATE 1,00M,EXCLUSIVE REMOCAO DE PAVIMENTO.CUSTO PARA 10,00M</v>
      </c>
      <c r="C17080" s="519" t="s">
        <v>45056</v>
      </c>
      <c r="D17080" s="519" t="s">
        <v>45054</v>
      </c>
      <c r="E17080" s="519" t="s">
        <v>45055</v>
      </c>
      <c r="I17080" s="519" t="s">
        <v>5</v>
      </c>
      <c r="J17080" s="650">
        <v>1921.04</v>
      </c>
    </row>
    <row r="17081" spans="1:10">
      <c r="A17081" s="519" t="s">
        <v>17262</v>
      </c>
      <c r="B17081" s="519" t="str">
        <f t="shared" si="266"/>
        <v>LIGACAO DE ESGOTOS,EM MANILHA CERAMICA DE 0,10M DE DIAMETRO,INCLUSIVE ESCAVACAO,REATERRO ATE 1,00M,EXCLUSIVE REMOCAO E REPOSICAO DO PAVIMENTO.CUSTO PARA 10,00M</v>
      </c>
      <c r="C17081" s="519" t="s">
        <v>45057</v>
      </c>
      <c r="D17081" s="519" t="s">
        <v>45058</v>
      </c>
      <c r="E17081" s="519" t="s">
        <v>45059</v>
      </c>
      <c r="I17081" s="519" t="s">
        <v>5</v>
      </c>
      <c r="J17081" s="650">
        <v>1174.1400000000001</v>
      </c>
    </row>
    <row r="17082" spans="1:10">
      <c r="A17082" s="519" t="s">
        <v>17263</v>
      </c>
      <c r="B17082" s="519" t="str">
        <f t="shared" si="266"/>
        <v>LIGACAO DE ESGOTOS,EM MANILHA CERAMICA DE 0,10M DE DIAMETRO,INCLUSIVE ESCAVACAO,REATERRO ATE 1,00M,EXCLUSIVE REMOCAO E REPOSICAO DO PAVIMENTO.CUSTO PARA 10,00M</v>
      </c>
      <c r="C17082" s="519" t="s">
        <v>45057</v>
      </c>
      <c r="D17082" s="519" t="s">
        <v>45058</v>
      </c>
      <c r="E17082" s="519" t="s">
        <v>45059</v>
      </c>
      <c r="I17082" s="519" t="s">
        <v>5</v>
      </c>
      <c r="J17082" s="650">
        <v>1070.3900000000001</v>
      </c>
    </row>
    <row r="17083" spans="1:10">
      <c r="A17083" s="519" t="s">
        <v>17264</v>
      </c>
      <c r="B17083" s="519" t="str">
        <f t="shared" si="266"/>
        <v>LIGACAO DE ESGOTOS,EM MANILHA CERAMICA DE 0,15M DE DIAMETRO,INCLUSIVE ESCAVACAO,REATERRO ATE 1,00M,EXCLUSIVE REMOCAO E REPOSICAO DO PAVIMENTO.CUSTO PARA 10,00M</v>
      </c>
      <c r="C17083" s="519" t="s">
        <v>45060</v>
      </c>
      <c r="D17083" s="519" t="s">
        <v>45058</v>
      </c>
      <c r="E17083" s="519" t="s">
        <v>45059</v>
      </c>
      <c r="I17083" s="519" t="s">
        <v>5</v>
      </c>
      <c r="J17083" s="650">
        <v>1362.13</v>
      </c>
    </row>
    <row r="17084" spans="1:10">
      <c r="A17084" s="519" t="s">
        <v>17265</v>
      </c>
      <c r="B17084" s="519" t="str">
        <f t="shared" si="266"/>
        <v>LIGACAO DE ESGOTOS,EM MANILHA CERAMICA DE 0,15M DE DIAMETRO,INCLUSIVE ESCAVACAO,REATERRO ATE 1,00M,EXCLUSIVE REMOCAO E REPOSICAO DO PAVIMENTO.CUSTO PARA 10,00M</v>
      </c>
      <c r="C17084" s="519" t="s">
        <v>45060</v>
      </c>
      <c r="D17084" s="519" t="s">
        <v>45058</v>
      </c>
      <c r="E17084" s="519" t="s">
        <v>45059</v>
      </c>
      <c r="I17084" s="519" t="s">
        <v>5</v>
      </c>
      <c r="J17084" s="650">
        <v>1251.78</v>
      </c>
    </row>
    <row r="17085" spans="1:10">
      <c r="A17085" s="519" t="s">
        <v>17266</v>
      </c>
      <c r="B17085" s="519" t="str">
        <f t="shared" si="266"/>
        <v>LIGACAO DE ESGOTOS,EM MANILHA CERAMICA DE 0,20M DE DIAMETRO,INCLUSIVE ESCAVACAO,REATERRO ATE 1,00M,EXCLUSIVE REMOCAO E REPOSICAO DO PAVIMENTO.CUSTO PARA 10,00M</v>
      </c>
      <c r="C17085" s="519" t="s">
        <v>45061</v>
      </c>
      <c r="D17085" s="519" t="s">
        <v>45058</v>
      </c>
      <c r="E17085" s="519" t="s">
        <v>45059</v>
      </c>
      <c r="I17085" s="519" t="s">
        <v>5</v>
      </c>
      <c r="J17085" s="650">
        <v>1673.29</v>
      </c>
    </row>
    <row r="17086" spans="1:10">
      <c r="A17086" s="519" t="s">
        <v>17267</v>
      </c>
      <c r="B17086" s="519" t="str">
        <f t="shared" si="266"/>
        <v>LIGACAO DE ESGOTOS,EM MANILHA CERAMICA DE 0,20M DE DIAMETRO,INCLUSIVE ESCAVACAO,REATERRO ATE 1,00M,EXCLUSIVE REMOCAO E REPOSICAO DO PAVIMENTO.CUSTO PARA 10,00M</v>
      </c>
      <c r="C17086" s="519" t="s">
        <v>45061</v>
      </c>
      <c r="D17086" s="519" t="s">
        <v>45058</v>
      </c>
      <c r="E17086" s="519" t="s">
        <v>45059</v>
      </c>
      <c r="I17086" s="519" t="s">
        <v>5</v>
      </c>
      <c r="J17086" s="650">
        <v>1553.63</v>
      </c>
    </row>
    <row r="17087" spans="1:10">
      <c r="A17087" s="519" t="s">
        <v>17268</v>
      </c>
      <c r="B17087" s="519" t="str">
        <f t="shared" si="266"/>
        <v>MADEIRAMENTO PARA COBERTURA EM DUAS AGUAS EM TELHAS CERAMICAS,CONSTITUIDO DE CUMEEIRA E TERCAS DE 3"X4.1/2",CAIBROS DE 3"X1.1/2",RIPAS DE 1,5X4CM,TUDO EM MADEIRA SERRADA,SEM TESOURA OU PONTALETE,MEDIDO PELA AREA REAL DO MADEIRAMENTO.FORNECIMENTO E COLOCACAO</v>
      </c>
      <c r="C17087" s="519" t="s">
        <v>45062</v>
      </c>
      <c r="D17087" s="519" t="s">
        <v>45063</v>
      </c>
      <c r="E17087" s="519" t="s">
        <v>45064</v>
      </c>
      <c r="F17087" s="519" t="s">
        <v>45065</v>
      </c>
      <c r="G17087" s="519" t="s">
        <v>32940</v>
      </c>
      <c r="I17087" s="519" t="s">
        <v>13</v>
      </c>
      <c r="J17087" s="650">
        <v>135.27000000000001</v>
      </c>
    </row>
    <row r="17088" spans="1:10">
      <c r="A17088" s="519" t="s">
        <v>17269</v>
      </c>
      <c r="B17088" s="519" t="str">
        <f t="shared" si="266"/>
        <v>MADEIRAMENTO PARA COBERTURA EM DUAS AGUAS EM TELHAS CERAMICAS,CONSTITUIDO DE CUMEEIRA E TERCAS DE 3"X4.1/2",CAIBROS DE 3"X1.1/2",RIPAS DE 1,5X4CM,TUDO EM MADEIRA SERRADA,SEM TESOURA OU PONTALETE,MEDIDO PELA AREA REAL DO MADEIRAMENTO.FORNECIMENTO E COLOCACAO</v>
      </c>
      <c r="C17088" s="519" t="s">
        <v>45062</v>
      </c>
      <c r="D17088" s="519" t="s">
        <v>45063</v>
      </c>
      <c r="E17088" s="519" t="s">
        <v>45064</v>
      </c>
      <c r="F17088" s="519" t="s">
        <v>45065</v>
      </c>
      <c r="G17088" s="519" t="s">
        <v>32940</v>
      </c>
      <c r="I17088" s="519" t="s">
        <v>13</v>
      </c>
      <c r="J17088" s="650">
        <v>128.77000000000001</v>
      </c>
    </row>
    <row r="17089" spans="1:10">
      <c r="A17089" s="519" t="s">
        <v>17270</v>
      </c>
      <c r="B17089" s="519" t="str">
        <f t="shared" si="266"/>
        <v>MADEIRAMENTO PARA COBERTURA EM DUAS AGUAS EM TELHAS CERAMICAS,CONSTITUIDO DE CUMEEIRA E TERCAS DE 3"X4.1/2",CAIBROS DE 3"X1.1/2",RIPAS DE 1,5X4CM,TUDO EM MADEIRA APARELHADA,SEM TESOURA OU PONTALETE,MEDIDO PELA AREA REAL DO MADEIRAMENTO.FORNECIMENTO E COLOCACAO</v>
      </c>
      <c r="C17089" s="519" t="s">
        <v>45062</v>
      </c>
      <c r="D17089" s="519" t="s">
        <v>45063</v>
      </c>
      <c r="E17089" s="519" t="s">
        <v>45066</v>
      </c>
      <c r="F17089" s="519" t="s">
        <v>45067</v>
      </c>
      <c r="G17089" s="519" t="s">
        <v>36234</v>
      </c>
      <c r="I17089" s="519" t="s">
        <v>13</v>
      </c>
      <c r="J17089" s="650">
        <v>143.72999999999999</v>
      </c>
    </row>
    <row r="17090" spans="1:10">
      <c r="A17090" s="519" t="s">
        <v>17271</v>
      </c>
      <c r="B17090" s="519" t="str">
        <f t="shared" si="266"/>
        <v>MADEIRAMENTO PARA COBERTURA EM DUAS AGUAS EM TELHAS CERAMICAS,CONSTITUIDO DE CUMEEIRA E TERCAS DE 3"X4.1/2",CAIBROS DE 3"X1.1/2",RIPAS DE 1,5X4CM,TUDO EM MADEIRA APARELHADA,SEM TESOURA OU PONTALETE,MEDIDO PELA AREA REAL DO MADEIRAMENTO.FORNECIMENTO E COLOCACAO</v>
      </c>
      <c r="C17090" s="519" t="s">
        <v>45062</v>
      </c>
      <c r="D17090" s="519" t="s">
        <v>45063</v>
      </c>
      <c r="E17090" s="519" t="s">
        <v>45066</v>
      </c>
      <c r="F17090" s="519" t="s">
        <v>45067</v>
      </c>
      <c r="G17090" s="519" t="s">
        <v>36234</v>
      </c>
      <c r="I17090" s="519" t="s">
        <v>13</v>
      </c>
      <c r="J17090" s="650">
        <v>135.93</v>
      </c>
    </row>
    <row r="17091" spans="1:10">
      <c r="A17091" s="519" t="s">
        <v>17272</v>
      </c>
      <c r="B17091" s="519" t="str">
        <f t="shared" si="266"/>
        <v>MADEIRAMENTO PARA COBERTURA EM QUATRO OU MAIS AGUAS EM TELHAS CERAMICAS,CONSTITUIDO DE CUMEEIRA,TERCAS,RINCOES E ESPIGOES DE 3"X4.1/2",CAIBROS DE 3"X1.1/2",RIPAS DE 1,5X4CM,TUDO EM MADEIRA SERRADA,SEM TESOURA OU PONTALETE,MEDIDO PELA AREA REAL DO MADEIRAMENTO.FORNECIMENTO E COLOCACAO</v>
      </c>
      <c r="C17091" s="519" t="s">
        <v>45068</v>
      </c>
      <c r="D17091" s="519" t="s">
        <v>45069</v>
      </c>
      <c r="E17091" s="519" t="s">
        <v>45070</v>
      </c>
      <c r="F17091" s="519" t="s">
        <v>45071</v>
      </c>
      <c r="G17091" s="519" t="s">
        <v>45072</v>
      </c>
      <c r="I17091" s="519" t="s">
        <v>13</v>
      </c>
      <c r="J17091" s="650">
        <v>135.47999999999999</v>
      </c>
    </row>
    <row r="17092" spans="1:10">
      <c r="A17092" s="519" t="s">
        <v>17273</v>
      </c>
      <c r="B17092" s="519" t="str">
        <f t="shared" si="266"/>
        <v>MADEIRAMENTO PARA COBERTURA EM QUATRO OU MAIS AGUAS EM TELHAS CERAMICAS,CONSTITUIDO DE CUMEEIRA,TERCAS,RINCOES E ESPIGOES DE 3"X4.1/2",CAIBROS DE 3"X1.1/2",RIPAS DE 1,5X4CM,TUDO EM MADEIRA SERRADA,SEM TESOURA OU PONTALETE,MEDIDO PELA AREA REAL DO MADEIRAMENTO.FORNECIMENTO E COLOCACAO</v>
      </c>
      <c r="C17092" s="519" t="s">
        <v>45068</v>
      </c>
      <c r="D17092" s="519" t="s">
        <v>45069</v>
      </c>
      <c r="E17092" s="519" t="s">
        <v>45070</v>
      </c>
      <c r="F17092" s="519" t="s">
        <v>45071</v>
      </c>
      <c r="G17092" s="519" t="s">
        <v>45072</v>
      </c>
      <c r="I17092" s="519" t="s">
        <v>13</v>
      </c>
      <c r="J17092" s="650">
        <v>128.71</v>
      </c>
    </row>
    <row r="17093" spans="1:10">
      <c r="A17093" s="519" t="s">
        <v>17274</v>
      </c>
      <c r="B17093" s="519" t="str">
        <f t="shared" si="266"/>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093" s="519" t="s">
        <v>45068</v>
      </c>
      <c r="D17093" s="519" t="s">
        <v>45069</v>
      </c>
      <c r="E17093" s="519" t="s">
        <v>45070</v>
      </c>
      <c r="F17093" s="519" t="s">
        <v>45073</v>
      </c>
      <c r="G17093" s="519" t="s">
        <v>45074</v>
      </c>
      <c r="I17093" s="519" t="s">
        <v>13</v>
      </c>
      <c r="J17093" s="650">
        <v>159.99</v>
      </c>
    </row>
    <row r="17094" spans="1:10">
      <c r="A17094" s="519" t="s">
        <v>17275</v>
      </c>
      <c r="B17094" s="519" t="str">
        <f t="shared" si="266"/>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094" s="519" t="s">
        <v>45068</v>
      </c>
      <c r="D17094" s="519" t="s">
        <v>45069</v>
      </c>
      <c r="E17094" s="519" t="s">
        <v>45070</v>
      </c>
      <c r="F17094" s="519" t="s">
        <v>45073</v>
      </c>
      <c r="G17094" s="519" t="s">
        <v>45074</v>
      </c>
      <c r="I17094" s="519" t="s">
        <v>13</v>
      </c>
      <c r="J17094" s="650">
        <v>152.19</v>
      </c>
    </row>
    <row r="17095" spans="1:10">
      <c r="A17095" s="519" t="s">
        <v>17276</v>
      </c>
      <c r="B17095" s="519" t="str">
        <f t="shared" si="266"/>
        <v>MADEIRAMENTO PARA COBERTURA EM TELHAS ONDULADAS,CONSTITUIDODE PECAS DE 3"X3" E 3"X4.1/2",EM MADEIRA SERRADA,SEM TESOURA OU PONTALETE,MEDIDO PELA AREA REAL DO MADEIRAMENTO.FORNECIMENTO E COLOCACAO</v>
      </c>
      <c r="C17095" s="519" t="s">
        <v>45075</v>
      </c>
      <c r="D17095" s="519" t="s">
        <v>45076</v>
      </c>
      <c r="E17095" s="519" t="s">
        <v>45077</v>
      </c>
      <c r="F17095" s="519" t="s">
        <v>34162</v>
      </c>
      <c r="I17095" s="519" t="s">
        <v>13</v>
      </c>
      <c r="J17095" s="650">
        <v>49.58</v>
      </c>
    </row>
    <row r="17096" spans="1:10">
      <c r="A17096" s="519" t="s">
        <v>17277</v>
      </c>
      <c r="B17096" s="519" t="str">
        <f t="shared" ref="B17096:B17159" si="267">C17096&amp;D17096&amp;E17096&amp;F17096&amp;G17096&amp;H17096</f>
        <v>MADEIRAMENTO PARA COBERTURA EM TELHAS ONDULADAS,CONSTITUIDODE PECAS DE 3"X3" E 3"X4.1/2",EM MADEIRA SERRADA,SEM TESOURA OU PONTALETE,MEDIDO PELA AREA REAL DO MADEIRAMENTO.FORNECIMENTO E COLOCACAO</v>
      </c>
      <c r="C17096" s="519" t="s">
        <v>45075</v>
      </c>
      <c r="D17096" s="519" t="s">
        <v>45076</v>
      </c>
      <c r="E17096" s="519" t="s">
        <v>45077</v>
      </c>
      <c r="F17096" s="519" t="s">
        <v>34162</v>
      </c>
      <c r="I17096" s="519" t="s">
        <v>13</v>
      </c>
      <c r="J17096" s="650">
        <v>48.23</v>
      </c>
    </row>
    <row r="17097" spans="1:10">
      <c r="A17097" s="519" t="s">
        <v>17278</v>
      </c>
      <c r="B17097" s="519" t="str">
        <f t="shared" si="267"/>
        <v>MADEIRAMENTO PARA COBERTURA EM TELHAS ONDULADAS,CONSTITUIDODE PECAS DE 3"X3" E 3"X4.1/2",EM MADEIRA APARELHADA,SEM TESOURA OU PONTALETE,MEDIDO PELA AREA REAL DO MADEIRAMENTO.FORNECIMENTO E COLOCACAO</v>
      </c>
      <c r="C17097" s="519" t="s">
        <v>45075</v>
      </c>
      <c r="D17097" s="519" t="s">
        <v>45078</v>
      </c>
      <c r="E17097" s="519" t="s">
        <v>45079</v>
      </c>
      <c r="F17097" s="519" t="s">
        <v>36323</v>
      </c>
      <c r="I17097" s="519" t="s">
        <v>13</v>
      </c>
      <c r="J17097" s="650">
        <v>61.35</v>
      </c>
    </row>
    <row r="17098" spans="1:10">
      <c r="A17098" s="519" t="s">
        <v>17279</v>
      </c>
      <c r="B17098" s="519" t="str">
        <f t="shared" si="267"/>
        <v>MADEIRAMENTO PARA COBERTURA EM TELHAS ONDULADAS,CONSTITUIDODE PECAS DE 3"X3" E 3"X4.1/2",EM MADEIRA APARELHADA,SEM TESOURA OU PONTALETE,MEDIDO PELA AREA REAL DO MADEIRAMENTO.FORNECIMENTO E COLOCACAO</v>
      </c>
      <c r="C17098" s="519" t="s">
        <v>45075</v>
      </c>
      <c r="D17098" s="519" t="s">
        <v>45078</v>
      </c>
      <c r="E17098" s="519" t="s">
        <v>45079</v>
      </c>
      <c r="F17098" s="519" t="s">
        <v>36323</v>
      </c>
      <c r="I17098" s="519" t="s">
        <v>13</v>
      </c>
      <c r="J17098" s="650">
        <v>59.72</v>
      </c>
    </row>
    <row r="17099" spans="1:10">
      <c r="A17099" s="519" t="s">
        <v>17280</v>
      </c>
      <c r="B17099" s="519" t="str">
        <f t="shared" si="267"/>
        <v>TESOURA COMPLETA EM MADEIRA SERRADA,PARA VAO DE 4,00M.FORNECIMENTO E COLOCACAO</v>
      </c>
      <c r="C17099" s="519" t="s">
        <v>45080</v>
      </c>
      <c r="D17099" s="519" t="s">
        <v>34520</v>
      </c>
      <c r="I17099" s="519" t="s">
        <v>5</v>
      </c>
      <c r="J17099" s="650">
        <v>1448.14</v>
      </c>
    </row>
    <row r="17100" spans="1:10">
      <c r="A17100" s="519" t="s">
        <v>17281</v>
      </c>
      <c r="B17100" s="519" t="str">
        <f t="shared" si="267"/>
        <v>TESOURA COMPLETA EM MADEIRA SERRADA,PARA VAO DE 4,00M.FORNECIMENTO E COLOCACAO</v>
      </c>
      <c r="C17100" s="519" t="s">
        <v>45080</v>
      </c>
      <c r="D17100" s="519" t="s">
        <v>34520</v>
      </c>
      <c r="I17100" s="519" t="s">
        <v>5</v>
      </c>
      <c r="J17100" s="650">
        <v>1345.43</v>
      </c>
    </row>
    <row r="17101" spans="1:10">
      <c r="A17101" s="519" t="s">
        <v>17282</v>
      </c>
      <c r="B17101" s="519" t="str">
        <f t="shared" si="267"/>
        <v>TESOURA COMPLETA EM MADEIRA APARELHADA,PARA VAO DE 4,00M.FORNECIMENTO E COLOCACAO</v>
      </c>
      <c r="C17101" s="519" t="s">
        <v>45081</v>
      </c>
      <c r="D17101" s="519" t="s">
        <v>34273</v>
      </c>
      <c r="I17101" s="519" t="s">
        <v>5</v>
      </c>
      <c r="J17101" s="650">
        <v>2013.49</v>
      </c>
    </row>
    <row r="17102" spans="1:10">
      <c r="A17102" s="519" t="s">
        <v>17283</v>
      </c>
      <c r="B17102" s="519" t="str">
        <f t="shared" si="267"/>
        <v>TESOURA COMPLETA EM MADEIRA APARELHADA,PARA VAO DE 4,00M.FORNECIMENTO E COLOCACAO</v>
      </c>
      <c r="C17102" s="519" t="s">
        <v>45081</v>
      </c>
      <c r="D17102" s="519" t="s">
        <v>34273</v>
      </c>
      <c r="I17102" s="519" t="s">
        <v>5</v>
      </c>
      <c r="J17102" s="650">
        <v>1890.24</v>
      </c>
    </row>
    <row r="17103" spans="1:10">
      <c r="A17103" s="519" t="s">
        <v>17284</v>
      </c>
      <c r="B17103" s="519" t="str">
        <f t="shared" si="267"/>
        <v>TESOURA COMPLETA EM MADEIRA SERRADA,PARA VAO DE 5,00M.FORNECIMENTO E COLOCACAO</v>
      </c>
      <c r="C17103" s="519" t="s">
        <v>45082</v>
      </c>
      <c r="D17103" s="519" t="s">
        <v>34520</v>
      </c>
      <c r="I17103" s="519" t="s">
        <v>5</v>
      </c>
      <c r="J17103" s="650">
        <v>1750.52</v>
      </c>
    </row>
    <row r="17104" spans="1:10">
      <c r="A17104" s="519" t="s">
        <v>17285</v>
      </c>
      <c r="B17104" s="519" t="str">
        <f t="shared" si="267"/>
        <v>TESOURA COMPLETA EM MADEIRA SERRADA,PARA VAO DE 5,00M.FORNECIMENTO E COLOCACAO</v>
      </c>
      <c r="C17104" s="519" t="s">
        <v>45082</v>
      </c>
      <c r="D17104" s="519" t="s">
        <v>34520</v>
      </c>
      <c r="I17104" s="519" t="s">
        <v>5</v>
      </c>
      <c r="J17104" s="650">
        <v>1630.69</v>
      </c>
    </row>
    <row r="17105" spans="1:10">
      <c r="A17105" s="519" t="s">
        <v>17286</v>
      </c>
      <c r="B17105" s="519" t="str">
        <f t="shared" si="267"/>
        <v>TESOURA COMPLETA EM MADEIRA APARELHADA,PARA VAO DE 5,00M.FORNECIMENTO E COLOCACAO</v>
      </c>
      <c r="C17105" s="519" t="s">
        <v>45083</v>
      </c>
      <c r="D17105" s="519" t="s">
        <v>34273</v>
      </c>
      <c r="I17105" s="519" t="s">
        <v>5</v>
      </c>
      <c r="J17105" s="650">
        <v>2081.91</v>
      </c>
    </row>
    <row r="17106" spans="1:10">
      <c r="A17106" s="519" t="s">
        <v>17287</v>
      </c>
      <c r="B17106" s="519" t="str">
        <f t="shared" si="267"/>
        <v>TESOURA COMPLETA EM MADEIRA APARELHADA,PARA VAO DE 5,00M.FORNECIMENTO E COLOCACAO</v>
      </c>
      <c r="C17106" s="519" t="s">
        <v>45083</v>
      </c>
      <c r="D17106" s="519" t="s">
        <v>34273</v>
      </c>
      <c r="I17106" s="519" t="s">
        <v>5</v>
      </c>
      <c r="J17106" s="650">
        <v>1938.11</v>
      </c>
    </row>
    <row r="17107" spans="1:10">
      <c r="A17107" s="519" t="s">
        <v>17288</v>
      </c>
      <c r="B17107" s="519" t="str">
        <f t="shared" si="267"/>
        <v>TESOURA COMPLETA EM MADEIRA SERRADA,PARA VAO DE 6,00M.FORNECIMENTO E COLOCACAO</v>
      </c>
      <c r="C17107" s="519" t="s">
        <v>45084</v>
      </c>
      <c r="D17107" s="519" t="s">
        <v>34520</v>
      </c>
      <c r="I17107" s="519" t="s">
        <v>5</v>
      </c>
      <c r="J17107" s="650">
        <v>2202.77</v>
      </c>
    </row>
    <row r="17108" spans="1:10">
      <c r="A17108" s="519" t="s">
        <v>17289</v>
      </c>
      <c r="B17108" s="519" t="str">
        <f t="shared" si="267"/>
        <v>TESOURA COMPLETA EM MADEIRA SERRADA,PARA VAO DE 6,00M.FORNECIMENTO E COLOCACAO</v>
      </c>
      <c r="C17108" s="519" t="s">
        <v>45084</v>
      </c>
      <c r="D17108" s="519" t="s">
        <v>34520</v>
      </c>
      <c r="I17108" s="519" t="s">
        <v>5</v>
      </c>
      <c r="J17108" s="650">
        <v>2065.8200000000002</v>
      </c>
    </row>
    <row r="17109" spans="1:10">
      <c r="A17109" s="519" t="s">
        <v>17290</v>
      </c>
      <c r="B17109" s="519" t="str">
        <f t="shared" si="267"/>
        <v>TESOURA COMPLETA EM MADEIRA APARELHADA,PARA VAO DE 6,00M.FORNECIMENTO E COLOCACAO</v>
      </c>
      <c r="C17109" s="519" t="s">
        <v>45085</v>
      </c>
      <c r="D17109" s="519" t="s">
        <v>34273</v>
      </c>
      <c r="I17109" s="519" t="s">
        <v>5</v>
      </c>
      <c r="J17109" s="650">
        <v>2618.61</v>
      </c>
    </row>
    <row r="17110" spans="1:10">
      <c r="A17110" s="519" t="s">
        <v>17291</v>
      </c>
      <c r="B17110" s="519" t="str">
        <f t="shared" si="267"/>
        <v>TESOURA COMPLETA EM MADEIRA APARELHADA,PARA VAO DE 6,00M.FORNECIMENTO E COLOCACAO</v>
      </c>
      <c r="C17110" s="519" t="s">
        <v>45085</v>
      </c>
      <c r="D17110" s="519" t="s">
        <v>34273</v>
      </c>
      <c r="I17110" s="519" t="s">
        <v>5</v>
      </c>
      <c r="J17110" s="650">
        <v>2454.27</v>
      </c>
    </row>
    <row r="17111" spans="1:10">
      <c r="A17111" s="519" t="s">
        <v>17292</v>
      </c>
      <c r="B17111" s="519" t="str">
        <f t="shared" si="267"/>
        <v>TESOURA COMPLETA EM MADEIRA SERRADA,PARA VAO DE 7,00M.FORNECIMENTO E COLOCACAO</v>
      </c>
      <c r="C17111" s="519" t="s">
        <v>45086</v>
      </c>
      <c r="D17111" s="519" t="s">
        <v>34520</v>
      </c>
      <c r="I17111" s="519" t="s">
        <v>5</v>
      </c>
      <c r="J17111" s="650">
        <v>2570.85</v>
      </c>
    </row>
    <row r="17112" spans="1:10">
      <c r="A17112" s="519" t="s">
        <v>17293</v>
      </c>
      <c r="B17112" s="519" t="str">
        <f t="shared" si="267"/>
        <v>TESOURA COMPLETA EM MADEIRA SERRADA,PARA VAO DE 7,00M.FORNECIMENTO E COLOCACAO</v>
      </c>
      <c r="C17112" s="519" t="s">
        <v>45086</v>
      </c>
      <c r="D17112" s="519" t="s">
        <v>34520</v>
      </c>
      <c r="I17112" s="519" t="s">
        <v>5</v>
      </c>
      <c r="J17112" s="650">
        <v>2416.7800000000002</v>
      </c>
    </row>
    <row r="17113" spans="1:10">
      <c r="A17113" s="519" t="s">
        <v>17294</v>
      </c>
      <c r="B17113" s="519" t="str">
        <f t="shared" si="267"/>
        <v>TESOURA COMPLETA EM MADEIRA APARELHADA,PARA VAO DE 7,00M.FORNECIMENTO E COLOCACAO</v>
      </c>
      <c r="C17113" s="519" t="s">
        <v>45087</v>
      </c>
      <c r="D17113" s="519" t="s">
        <v>34273</v>
      </c>
      <c r="I17113" s="519" t="s">
        <v>5</v>
      </c>
      <c r="J17113" s="650">
        <v>3058.18</v>
      </c>
    </row>
    <row r="17114" spans="1:10">
      <c r="A17114" s="519" t="s">
        <v>17295</v>
      </c>
      <c r="B17114" s="519" t="str">
        <f t="shared" si="267"/>
        <v>TESOURA COMPLETA EM MADEIRA APARELHADA,PARA VAO DE 7,00M.FORNECIMENTO E COLOCACAO</v>
      </c>
      <c r="C17114" s="519" t="s">
        <v>45087</v>
      </c>
      <c r="D17114" s="519" t="s">
        <v>34273</v>
      </c>
      <c r="I17114" s="519" t="s">
        <v>5</v>
      </c>
      <c r="J17114" s="650">
        <v>2873.3</v>
      </c>
    </row>
    <row r="17115" spans="1:10">
      <c r="A17115" s="519" t="s">
        <v>17296</v>
      </c>
      <c r="B17115" s="519" t="str">
        <f t="shared" si="267"/>
        <v>TESOURA COMPLETA EM MADEIRA SERRADA,PARA VAO DE 8,00M.FORNECIMENTO E COLOCACAO</v>
      </c>
      <c r="C17115" s="519" t="s">
        <v>45088</v>
      </c>
      <c r="D17115" s="519" t="s">
        <v>34520</v>
      </c>
      <c r="I17115" s="519" t="s">
        <v>5</v>
      </c>
      <c r="J17115" s="650">
        <v>3469.13</v>
      </c>
    </row>
    <row r="17116" spans="1:10">
      <c r="A17116" s="519" t="s">
        <v>17297</v>
      </c>
      <c r="B17116" s="519" t="str">
        <f t="shared" si="267"/>
        <v>TESOURA COMPLETA EM MADEIRA SERRADA,PARA VAO DE 8,00M.FORNECIMENTO E COLOCACAO</v>
      </c>
      <c r="C17116" s="519" t="s">
        <v>45088</v>
      </c>
      <c r="D17116" s="519" t="s">
        <v>34520</v>
      </c>
      <c r="I17116" s="519" t="s">
        <v>5</v>
      </c>
      <c r="J17116" s="650">
        <v>3297.94</v>
      </c>
    </row>
    <row r="17117" spans="1:10">
      <c r="A17117" s="519" t="s">
        <v>17298</v>
      </c>
      <c r="B17117" s="519" t="str">
        <f t="shared" si="267"/>
        <v>TESOURA COMPLETA EM MADEIRA APARELHADA,PARA VAO DE 8,00M.FORNECIMENTO E COLOCACAO</v>
      </c>
      <c r="C17117" s="519" t="s">
        <v>45089</v>
      </c>
      <c r="D17117" s="519" t="s">
        <v>34273</v>
      </c>
      <c r="I17117" s="519" t="s">
        <v>5</v>
      </c>
      <c r="J17117" s="650">
        <v>4134</v>
      </c>
    </row>
    <row r="17118" spans="1:10">
      <c r="A17118" s="519" t="s">
        <v>17299</v>
      </c>
      <c r="B17118" s="519" t="str">
        <f t="shared" si="267"/>
        <v>TESOURA COMPLETA EM MADEIRA APARELHADA,PARA VAO DE 8,00M.FORNECIMENTO E COLOCACAO</v>
      </c>
      <c r="C17118" s="519" t="s">
        <v>45089</v>
      </c>
      <c r="D17118" s="519" t="s">
        <v>34273</v>
      </c>
      <c r="I17118" s="519" t="s">
        <v>5</v>
      </c>
      <c r="J17118" s="650">
        <v>3928.58</v>
      </c>
    </row>
    <row r="17119" spans="1:10">
      <c r="A17119" s="519" t="s">
        <v>17300</v>
      </c>
      <c r="B17119" s="519" t="str">
        <f t="shared" si="267"/>
        <v>TESOURA COMPLETA EM MADEIRA SERRADA,PARA VAO DE 9,00M.FORNECIMENTO E COLOCACAO</v>
      </c>
      <c r="C17119" s="519" t="s">
        <v>45090</v>
      </c>
      <c r="D17119" s="519" t="s">
        <v>34520</v>
      </c>
      <c r="I17119" s="519" t="s">
        <v>5</v>
      </c>
      <c r="J17119" s="650">
        <v>3917.84</v>
      </c>
    </row>
    <row r="17120" spans="1:10">
      <c r="A17120" s="519" t="s">
        <v>17301</v>
      </c>
      <c r="B17120" s="519" t="str">
        <f t="shared" si="267"/>
        <v>TESOURA COMPLETA EM MADEIRA SERRADA,PARA VAO DE 9,00M.FORNECIMENTO E COLOCACAO</v>
      </c>
      <c r="C17120" s="519" t="s">
        <v>45090</v>
      </c>
      <c r="D17120" s="519" t="s">
        <v>34520</v>
      </c>
      <c r="I17120" s="519" t="s">
        <v>5</v>
      </c>
      <c r="J17120" s="650">
        <v>3729.54</v>
      </c>
    </row>
    <row r="17121" spans="1:10">
      <c r="A17121" s="519" t="s">
        <v>17302</v>
      </c>
      <c r="B17121" s="519" t="str">
        <f t="shared" si="267"/>
        <v>TESOURA COMPLETA EM MADEIRA APARELHADA,PARA VAO DE 9,00M.FORNECIMENTO E COLOCACAO</v>
      </c>
      <c r="C17121" s="519" t="s">
        <v>45091</v>
      </c>
      <c r="D17121" s="519" t="s">
        <v>34273</v>
      </c>
      <c r="I17121" s="519" t="s">
        <v>5</v>
      </c>
      <c r="J17121" s="650">
        <v>4668.3999999999996</v>
      </c>
    </row>
    <row r="17122" spans="1:10">
      <c r="A17122" s="519" t="s">
        <v>17303</v>
      </c>
      <c r="B17122" s="519" t="str">
        <f t="shared" si="267"/>
        <v>TESOURA COMPLETA EM MADEIRA APARELHADA,PARA VAO DE 9,00M.FORNECIMENTO E COLOCACAO</v>
      </c>
      <c r="C17122" s="519" t="s">
        <v>45091</v>
      </c>
      <c r="D17122" s="519" t="s">
        <v>34273</v>
      </c>
      <c r="I17122" s="519" t="s">
        <v>5</v>
      </c>
      <c r="J17122" s="650">
        <v>4442.43</v>
      </c>
    </row>
    <row r="17123" spans="1:10">
      <c r="A17123" s="519" t="s">
        <v>17304</v>
      </c>
      <c r="B17123" s="519" t="str">
        <f t="shared" si="267"/>
        <v>TESOURA COMPLETA EM MADEIRA SERRADA,PARA VAO DE 10,00M.FORNECIMENTO E COLOCACAO</v>
      </c>
      <c r="C17123" s="519" t="s">
        <v>45092</v>
      </c>
      <c r="D17123" s="519" t="s">
        <v>36323</v>
      </c>
      <c r="I17123" s="519" t="s">
        <v>5</v>
      </c>
      <c r="J17123" s="650">
        <v>4342.37</v>
      </c>
    </row>
    <row r="17124" spans="1:10">
      <c r="A17124" s="519" t="s">
        <v>17305</v>
      </c>
      <c r="B17124" s="519" t="str">
        <f t="shared" si="267"/>
        <v>TESOURA COMPLETA EM MADEIRA SERRADA,PARA VAO DE 10,00M.FORNECIMENTO E COLOCACAO</v>
      </c>
      <c r="C17124" s="519" t="s">
        <v>45092</v>
      </c>
      <c r="D17124" s="519" t="s">
        <v>36323</v>
      </c>
      <c r="I17124" s="519" t="s">
        <v>5</v>
      </c>
      <c r="J17124" s="650">
        <v>4136.95</v>
      </c>
    </row>
    <row r="17125" spans="1:10">
      <c r="A17125" s="519" t="s">
        <v>17306</v>
      </c>
      <c r="B17125" s="519" t="str">
        <f t="shared" si="267"/>
        <v>TESOURA COMPLETA EM MADEIRA APARELHADA,PARA VAO DE 10,00M.FORNECIMENTO E COLOCACAO</v>
      </c>
      <c r="C17125" s="519" t="s">
        <v>45093</v>
      </c>
      <c r="D17125" s="519" t="s">
        <v>34297</v>
      </c>
      <c r="I17125" s="519" t="s">
        <v>5</v>
      </c>
      <c r="J17125" s="650">
        <v>5175.71</v>
      </c>
    </row>
    <row r="17126" spans="1:10">
      <c r="A17126" s="519" t="s">
        <v>17307</v>
      </c>
      <c r="B17126" s="519" t="str">
        <f t="shared" si="267"/>
        <v>TESOURA COMPLETA EM MADEIRA APARELHADA,PARA VAO DE 10,00M.FORNECIMENTO E COLOCACAO</v>
      </c>
      <c r="C17126" s="519" t="s">
        <v>45093</v>
      </c>
      <c r="D17126" s="519" t="s">
        <v>34297</v>
      </c>
      <c r="I17126" s="519" t="s">
        <v>5</v>
      </c>
      <c r="J17126" s="650">
        <v>4929.21</v>
      </c>
    </row>
    <row r="17127" spans="1:10">
      <c r="A17127" s="519" t="s">
        <v>17308</v>
      </c>
      <c r="B17127" s="519" t="str">
        <f t="shared" si="267"/>
        <v>TESOURA COMPLETA EM MADEIRA SERRADA,PARA VAO DE 11,00M.FORNECIMENTO E COLOCACAO</v>
      </c>
      <c r="C17127" s="519" t="s">
        <v>45094</v>
      </c>
      <c r="D17127" s="519" t="s">
        <v>36323</v>
      </c>
      <c r="I17127" s="519" t="s">
        <v>5</v>
      </c>
      <c r="J17127" s="650">
        <v>5143.6000000000004</v>
      </c>
    </row>
    <row r="17128" spans="1:10">
      <c r="A17128" s="519" t="s">
        <v>17309</v>
      </c>
      <c r="B17128" s="519" t="str">
        <f t="shared" si="267"/>
        <v>TESOURA COMPLETA EM MADEIRA SERRADA,PARA VAO DE 11,00M.FORNECIMENTO E COLOCACAO</v>
      </c>
      <c r="C17128" s="519" t="s">
        <v>45094</v>
      </c>
      <c r="D17128" s="519" t="s">
        <v>36323</v>
      </c>
      <c r="I17128" s="519" t="s">
        <v>5</v>
      </c>
      <c r="J17128" s="650">
        <v>4916.78</v>
      </c>
    </row>
    <row r="17129" spans="1:10">
      <c r="A17129" s="519" t="s">
        <v>17310</v>
      </c>
      <c r="B17129" s="519" t="str">
        <f t="shared" si="267"/>
        <v>TESOURA COMPLETA EM MADEIRA APARELHADA,PARA VAO DE 11,00M.FORNECIMENTO E COLOCACAO</v>
      </c>
      <c r="C17129" s="519" t="s">
        <v>45095</v>
      </c>
      <c r="D17129" s="519" t="s">
        <v>34297</v>
      </c>
      <c r="I17129" s="519" t="s">
        <v>5</v>
      </c>
      <c r="J17129" s="650">
        <v>6133.14</v>
      </c>
    </row>
    <row r="17130" spans="1:10">
      <c r="A17130" s="519" t="s">
        <v>17311</v>
      </c>
      <c r="B17130" s="519" t="str">
        <f t="shared" si="267"/>
        <v>TESOURA COMPLETA EM MADEIRA APARELHADA,PARA VAO DE 11,00M.FORNECIMENTO E COLOCACAO</v>
      </c>
      <c r="C17130" s="519" t="s">
        <v>45095</v>
      </c>
      <c r="D17130" s="519" t="s">
        <v>34297</v>
      </c>
      <c r="I17130" s="519" t="s">
        <v>5</v>
      </c>
      <c r="J17130" s="650">
        <v>5860.95</v>
      </c>
    </row>
    <row r="17131" spans="1:10">
      <c r="A17131" s="519" t="s">
        <v>17312</v>
      </c>
      <c r="B17131" s="519" t="str">
        <f t="shared" si="267"/>
        <v>TESOURA COMPLETA EM MADEIRA SERRADA,PARA VAO DE 12,00M.FORNECIMENTO E COLOCACAO</v>
      </c>
      <c r="C17131" s="519" t="s">
        <v>45096</v>
      </c>
      <c r="D17131" s="519" t="s">
        <v>36323</v>
      </c>
      <c r="I17131" s="519" t="s">
        <v>5</v>
      </c>
      <c r="J17131" s="650">
        <v>5662.72</v>
      </c>
    </row>
    <row r="17132" spans="1:10">
      <c r="A17132" s="519" t="s">
        <v>17313</v>
      </c>
      <c r="B17132" s="519" t="str">
        <f t="shared" si="267"/>
        <v>TESOURA COMPLETA EM MADEIRA SERRADA,PARA VAO DE 12,00M.FORNECIMENTO E COLOCACAO</v>
      </c>
      <c r="C17132" s="519" t="s">
        <v>45096</v>
      </c>
      <c r="D17132" s="519" t="s">
        <v>36323</v>
      </c>
      <c r="I17132" s="519" t="s">
        <v>5</v>
      </c>
      <c r="J17132" s="650">
        <v>5410.22</v>
      </c>
    </row>
    <row r="17133" spans="1:10">
      <c r="A17133" s="519" t="s">
        <v>17314</v>
      </c>
      <c r="B17133" s="519" t="str">
        <f t="shared" si="267"/>
        <v>TESOURA COMPLETA EM MADEIRA APARELHADA,PARA VAO DE 12,00M.FORNECIMENTO E COLOCACAO</v>
      </c>
      <c r="C17133" s="519" t="s">
        <v>45097</v>
      </c>
      <c r="D17133" s="519" t="s">
        <v>34297</v>
      </c>
      <c r="I17133" s="519" t="s">
        <v>5</v>
      </c>
      <c r="J17133" s="650">
        <v>6753.96</v>
      </c>
    </row>
    <row r="17134" spans="1:10">
      <c r="A17134" s="519" t="s">
        <v>17315</v>
      </c>
      <c r="B17134" s="519" t="str">
        <f t="shared" si="267"/>
        <v>TESOURA COMPLETA EM MADEIRA APARELHADA,PARA VAO DE 12,00M.FORNECIMENTO E COLOCACAO</v>
      </c>
      <c r="C17134" s="519" t="s">
        <v>45097</v>
      </c>
      <c r="D17134" s="519" t="s">
        <v>34297</v>
      </c>
      <c r="I17134" s="519" t="s">
        <v>5</v>
      </c>
      <c r="J17134" s="650">
        <v>6450.96</v>
      </c>
    </row>
    <row r="17135" spans="1:10">
      <c r="A17135" s="519" t="s">
        <v>17316</v>
      </c>
      <c r="B17135" s="519" t="str">
        <f t="shared" si="267"/>
        <v>TESOURA COMPLETA EM MADEIRA SERRADA,PARA VAO DE 14,00M.FORNECIMENTO E COLOCACAO</v>
      </c>
      <c r="C17135" s="519" t="s">
        <v>45098</v>
      </c>
      <c r="D17135" s="519" t="s">
        <v>36323</v>
      </c>
      <c r="I17135" s="519" t="s">
        <v>5</v>
      </c>
      <c r="J17135" s="650">
        <v>6517.17</v>
      </c>
    </row>
    <row r="17136" spans="1:10">
      <c r="A17136" s="519" t="s">
        <v>17317</v>
      </c>
      <c r="B17136" s="519" t="str">
        <f t="shared" si="267"/>
        <v>TESOURA COMPLETA EM MADEIRA SERRADA,PARA VAO DE 14,00M.FORNECIMENTO E COLOCACAO</v>
      </c>
      <c r="C17136" s="519" t="s">
        <v>45098</v>
      </c>
      <c r="D17136" s="519" t="s">
        <v>36323</v>
      </c>
      <c r="I17136" s="519" t="s">
        <v>5</v>
      </c>
      <c r="J17136" s="650">
        <v>6217.59</v>
      </c>
    </row>
    <row r="17137" spans="1:10">
      <c r="A17137" s="519" t="s">
        <v>17318</v>
      </c>
      <c r="B17137" s="519" t="str">
        <f t="shared" si="267"/>
        <v>TESOURA COMPLETA EM MADEIRA APARELHADA,PARA VAO DE 14,00M.FORNECIMENTO E COLOCACAO</v>
      </c>
      <c r="C17137" s="519" t="s">
        <v>45099</v>
      </c>
      <c r="D17137" s="519" t="s">
        <v>34297</v>
      </c>
      <c r="I17137" s="519" t="s">
        <v>5</v>
      </c>
      <c r="J17137" s="650">
        <v>7775.24</v>
      </c>
    </row>
    <row r="17138" spans="1:10">
      <c r="A17138" s="519" t="s">
        <v>17319</v>
      </c>
      <c r="B17138" s="519" t="str">
        <f t="shared" si="267"/>
        <v>TESOURA COMPLETA EM MADEIRA APARELHADA,PARA VAO DE 14,00M.FORNECIMENTO E COLOCACAO</v>
      </c>
      <c r="C17138" s="519" t="s">
        <v>45099</v>
      </c>
      <c r="D17138" s="519" t="s">
        <v>34297</v>
      </c>
      <c r="I17138" s="519" t="s">
        <v>5</v>
      </c>
      <c r="J17138" s="650">
        <v>7415.74</v>
      </c>
    </row>
    <row r="17139" spans="1:10">
      <c r="A17139" s="519" t="s">
        <v>17320</v>
      </c>
      <c r="B17139" s="519" t="str">
        <f t="shared" si="267"/>
        <v>PONTALETE DE MADEIRA SERRADA,EM PECAS DE 3"X3",VERTICAIS E HORIZONTAIS,PARA COBERTURA DE TELHAS CERAMICAS,MEDIDO PELA AREA REAL DA COBERTURA DO TELHADO.FORNECIMENTO E COLOCACAO</v>
      </c>
      <c r="C17139" s="519" t="s">
        <v>45100</v>
      </c>
      <c r="D17139" s="519" t="s">
        <v>45101</v>
      </c>
      <c r="E17139" s="519" t="s">
        <v>45102</v>
      </c>
      <c r="I17139" s="519" t="s">
        <v>13</v>
      </c>
      <c r="J17139" s="650">
        <v>56.72</v>
      </c>
    </row>
    <row r="17140" spans="1:10">
      <c r="A17140" s="519" t="s">
        <v>17321</v>
      </c>
      <c r="B17140" s="519" t="str">
        <f t="shared" si="267"/>
        <v>PONTALETE DE MADEIRA SERRADA,EM PECAS DE 3"X3",VERTICAIS E HORIZONTAIS,PARA COBERTURA DE TELHAS CERAMICAS,MEDIDO PELA AREA REAL DA COBERTURA DO TELHADO.FORNECIMENTO E COLOCACAO</v>
      </c>
      <c r="C17140" s="519" t="s">
        <v>45100</v>
      </c>
      <c r="D17140" s="519" t="s">
        <v>45101</v>
      </c>
      <c r="E17140" s="519" t="s">
        <v>45102</v>
      </c>
      <c r="I17140" s="519" t="s">
        <v>13</v>
      </c>
      <c r="J17140" s="650">
        <v>54.56</v>
      </c>
    </row>
    <row r="17141" spans="1:10">
      <c r="A17141" s="519" t="s">
        <v>17322</v>
      </c>
      <c r="B17141" s="519" t="str">
        <f t="shared" si="267"/>
        <v>PONTALETE DE MADEIRA SERRADA,EM PECAS DE 3"X3",VERTICAIS E HORIZONTAIS,PARA COBERTURA DE TELHAS ONDULADAS DE QUALQUER TIPO,MEDIDO PELA AREA REAL DA COBERTURA DO TELHADO.FORNECIMENTO E COLOCACAO</v>
      </c>
      <c r="C17141" s="519" t="s">
        <v>45100</v>
      </c>
      <c r="D17141" s="519" t="s">
        <v>45103</v>
      </c>
      <c r="E17141" s="519" t="s">
        <v>45104</v>
      </c>
      <c r="F17141" s="519" t="s">
        <v>34477</v>
      </c>
      <c r="I17141" s="519" t="s">
        <v>13</v>
      </c>
      <c r="J17141" s="650">
        <v>48.82</v>
      </c>
    </row>
    <row r="17142" spans="1:10">
      <c r="A17142" s="519" t="s">
        <v>17323</v>
      </c>
      <c r="B17142" s="519" t="str">
        <f t="shared" si="267"/>
        <v>PONTALETE DE MADEIRA SERRADA,EM PECAS DE 3"X3",VERTICAIS E HORIZONTAIS,PARA COBERTURA DE TELHAS ONDULADAS DE QUALQUER TIPO,MEDIDO PELA AREA REAL DA COBERTURA DO TELHADO.FORNECIMENTO E COLOCACAO</v>
      </c>
      <c r="C17142" s="519" t="s">
        <v>45100</v>
      </c>
      <c r="D17142" s="519" t="s">
        <v>45103</v>
      </c>
      <c r="E17142" s="519" t="s">
        <v>45104</v>
      </c>
      <c r="F17142" s="519" t="s">
        <v>34477</v>
      </c>
      <c r="I17142" s="519" t="s">
        <v>13</v>
      </c>
      <c r="J17142" s="650">
        <v>47.19</v>
      </c>
    </row>
    <row r="17143" spans="1:10">
      <c r="A17143" s="519" t="s">
        <v>17324</v>
      </c>
      <c r="B17143" s="519" t="str">
        <f t="shared" si="267"/>
        <v>TERCA DE MADEIRA SERRADA,EM PECAS DE 3"X3",PARA COBERTURA DE QUALQUER TIPO.FORNECIMENTO E COLOCACAO</v>
      </c>
      <c r="C17143" s="519" t="s">
        <v>45105</v>
      </c>
      <c r="D17143" s="519" t="s">
        <v>45106</v>
      </c>
      <c r="I17143" s="519" t="s">
        <v>36</v>
      </c>
      <c r="J17143" s="650">
        <v>36.43</v>
      </c>
    </row>
    <row r="17144" spans="1:10">
      <c r="A17144" s="519" t="s">
        <v>17325</v>
      </c>
      <c r="B17144" s="519" t="str">
        <f t="shared" si="267"/>
        <v>TERCA DE MADEIRA SERRADA,EM PECAS DE 3"X3",PARA COBERTURA DE QUALQUER TIPO.FORNECIMENTO E COLOCACAO</v>
      </c>
      <c r="C17144" s="519" t="s">
        <v>45105</v>
      </c>
      <c r="D17144" s="519" t="s">
        <v>45106</v>
      </c>
      <c r="I17144" s="519" t="s">
        <v>36</v>
      </c>
      <c r="J17144" s="650">
        <v>35.340000000000003</v>
      </c>
    </row>
    <row r="17145" spans="1:10">
      <c r="A17145" s="519" t="s">
        <v>17326</v>
      </c>
      <c r="B17145" s="519" t="str">
        <f t="shared" si="267"/>
        <v>TERCA DE MADEIRA APARELHADA,EM PECAS DE 3"X3",PARA COBERTURA DE QUALQUER TIPO.FORNECIMENTO E COLOCACAO</v>
      </c>
      <c r="C17145" s="519" t="s">
        <v>45107</v>
      </c>
      <c r="D17145" s="519" t="s">
        <v>45108</v>
      </c>
      <c r="I17145" s="519" t="s">
        <v>36</v>
      </c>
      <c r="J17145" s="650">
        <v>43.69</v>
      </c>
    </row>
    <row r="17146" spans="1:10">
      <c r="A17146" s="519" t="s">
        <v>17327</v>
      </c>
      <c r="B17146" s="519" t="str">
        <f t="shared" si="267"/>
        <v>TERCA DE MADEIRA APARELHADA,EM PECAS DE 3"X3",PARA COBERTURA DE QUALQUER TIPO.FORNECIMENTO E COLOCACAO</v>
      </c>
      <c r="C17146" s="519" t="s">
        <v>45107</v>
      </c>
      <c r="D17146" s="519" t="s">
        <v>45108</v>
      </c>
      <c r="I17146" s="519" t="s">
        <v>36</v>
      </c>
      <c r="J17146" s="650">
        <v>42.39</v>
      </c>
    </row>
    <row r="17147" spans="1:10">
      <c r="A17147" s="519" t="s">
        <v>17328</v>
      </c>
      <c r="B17147" s="519" t="str">
        <f t="shared" si="267"/>
        <v>TERCA DE MADEIRA SERRADA,EM PECAS DE 3"X4.1/2",PARA COBERTURA DE QUALQUER TIPO.FORNECIMENTO E COLOCACAO</v>
      </c>
      <c r="C17147" s="519" t="s">
        <v>45109</v>
      </c>
      <c r="D17147" s="519" t="s">
        <v>45110</v>
      </c>
      <c r="I17147" s="519" t="s">
        <v>36</v>
      </c>
      <c r="J17147" s="650">
        <v>61.39</v>
      </c>
    </row>
    <row r="17148" spans="1:10">
      <c r="A17148" s="519" t="s">
        <v>17329</v>
      </c>
      <c r="B17148" s="519" t="str">
        <f t="shared" si="267"/>
        <v>TERCA DE MADEIRA SERRADA,EM PECAS DE 3"X4.1/2",PARA COBERTURA DE QUALQUER TIPO.FORNECIMENTO E COLOCACAO</v>
      </c>
      <c r="C17148" s="519" t="s">
        <v>45109</v>
      </c>
      <c r="D17148" s="519" t="s">
        <v>45110</v>
      </c>
      <c r="I17148" s="519" t="s">
        <v>36</v>
      </c>
      <c r="J17148" s="650">
        <v>60.04</v>
      </c>
    </row>
    <row r="17149" spans="1:10">
      <c r="A17149" s="519" t="s">
        <v>17330</v>
      </c>
      <c r="B17149" s="519" t="str">
        <f t="shared" si="267"/>
        <v>TERCA DE MADEIRA APARELHADA,EM PECAS DE 3"X4.1/2",PARA COBERTURA DE QUALQUER TIPO.FORNECIMENTO E COLOCACAO</v>
      </c>
      <c r="C17149" s="519" t="s">
        <v>45111</v>
      </c>
      <c r="D17149" s="519" t="s">
        <v>45112</v>
      </c>
      <c r="I17149" s="519" t="s">
        <v>36</v>
      </c>
      <c r="J17149" s="650">
        <v>73.650000000000006</v>
      </c>
    </row>
    <row r="17150" spans="1:10">
      <c r="A17150" s="519" t="s">
        <v>17331</v>
      </c>
      <c r="B17150" s="519" t="str">
        <f t="shared" si="267"/>
        <v>TERCA DE MADEIRA APARELHADA,EM PECAS DE 3"X4.1/2",PARA COBERTURA DE QUALQUER TIPO.FORNECIMENTO E COLOCACAO</v>
      </c>
      <c r="C17150" s="519" t="s">
        <v>45111</v>
      </c>
      <c r="D17150" s="519" t="s">
        <v>45112</v>
      </c>
      <c r="I17150" s="519" t="s">
        <v>36</v>
      </c>
      <c r="J17150" s="650">
        <v>72.02</v>
      </c>
    </row>
    <row r="17151" spans="1:10">
      <c r="A17151" s="519" t="s">
        <v>17332</v>
      </c>
      <c r="B17151" s="519" t="str">
        <f t="shared" si="267"/>
        <v>TERCA DE MADEIRA SERRADA,EM PECAS DE 3"X6",PARA COBERTURA DE QUALQUER TIPO.FORNECIMENTO E COLOCACAO</v>
      </c>
      <c r="C17151" s="519" t="s">
        <v>45113</v>
      </c>
      <c r="D17151" s="519" t="s">
        <v>45106</v>
      </c>
      <c r="I17151" s="519" t="s">
        <v>36</v>
      </c>
      <c r="J17151" s="650">
        <v>79.260000000000005</v>
      </c>
    </row>
    <row r="17152" spans="1:10">
      <c r="A17152" s="519" t="s">
        <v>17333</v>
      </c>
      <c r="B17152" s="519" t="str">
        <f t="shared" si="267"/>
        <v>TERCA DE MADEIRA SERRADA,EM PECAS DE 3"X6",PARA COBERTURA DE QUALQUER TIPO.FORNECIMENTO E COLOCACAO</v>
      </c>
      <c r="C17152" s="519" t="s">
        <v>45113</v>
      </c>
      <c r="D17152" s="519" t="s">
        <v>45106</v>
      </c>
      <c r="I17152" s="519" t="s">
        <v>36</v>
      </c>
      <c r="J17152" s="650">
        <v>77.63</v>
      </c>
    </row>
    <row r="17153" spans="1:10">
      <c r="A17153" s="519" t="s">
        <v>17334</v>
      </c>
      <c r="B17153" s="519" t="str">
        <f t="shared" si="267"/>
        <v>TERCA DE MADEIRA APARELHADA,EM PECAS DE 3"X6",PARA COBERTURA DE QUALQUER TIPO.FORNECIMENTO E COLOCACAO</v>
      </c>
      <c r="C17153" s="519" t="s">
        <v>45114</v>
      </c>
      <c r="D17153" s="519" t="s">
        <v>45108</v>
      </c>
      <c r="I17153" s="519" t="s">
        <v>36</v>
      </c>
      <c r="J17153" s="650">
        <v>95.09</v>
      </c>
    </row>
    <row r="17154" spans="1:10">
      <c r="A17154" s="519" t="s">
        <v>17335</v>
      </c>
      <c r="B17154" s="519" t="str">
        <f t="shared" si="267"/>
        <v>TERCA DE MADEIRA APARELHADA,EM PECAS DE 3"X6",PARA COBERTURA DE QUALQUER TIPO.FORNECIMENTO E COLOCACAO</v>
      </c>
      <c r="C17154" s="519" t="s">
        <v>45114</v>
      </c>
      <c r="D17154" s="519" t="s">
        <v>45108</v>
      </c>
      <c r="I17154" s="519" t="s">
        <v>36</v>
      </c>
      <c r="J17154" s="650">
        <v>93.14</v>
      </c>
    </row>
    <row r="17155" spans="1:10">
      <c r="A17155" s="519" t="s">
        <v>17336</v>
      </c>
      <c r="B17155" s="519" t="str">
        <f t="shared" si="267"/>
        <v>TERCA DE MADEIRA SERRADA,EM PECAS DE 3"X9",PARA COBERTURA DE QUALQUER TIPO.FORNECIMENTO E COLOCACAO</v>
      </c>
      <c r="C17155" s="519" t="s">
        <v>45115</v>
      </c>
      <c r="D17155" s="519" t="s">
        <v>45106</v>
      </c>
      <c r="I17155" s="519" t="s">
        <v>36</v>
      </c>
      <c r="J17155" s="650">
        <v>113.19</v>
      </c>
    </row>
    <row r="17156" spans="1:10">
      <c r="A17156" s="519" t="s">
        <v>17337</v>
      </c>
      <c r="B17156" s="519" t="str">
        <f t="shared" si="267"/>
        <v>TERCA DE MADEIRA SERRADA,EM PECAS DE 3"X9",PARA COBERTURA DE QUALQUER TIPO.FORNECIMENTO E COLOCACAO</v>
      </c>
      <c r="C17156" s="519" t="s">
        <v>45115</v>
      </c>
      <c r="D17156" s="519" t="s">
        <v>45106</v>
      </c>
      <c r="I17156" s="519" t="s">
        <v>36</v>
      </c>
      <c r="J17156" s="650">
        <v>111.29</v>
      </c>
    </row>
    <row r="17157" spans="1:10">
      <c r="A17157" s="519" t="s">
        <v>17338</v>
      </c>
      <c r="B17157" s="519" t="str">
        <f t="shared" si="267"/>
        <v>TERCA DE MADEIRA APARELHADA,EM PECAS DE 3"X9",PARA COBERTURA DE QUALQUER TIPO.FORNECIMENTO E COLOCACAO</v>
      </c>
      <c r="C17157" s="519" t="s">
        <v>45116</v>
      </c>
      <c r="D17157" s="519" t="s">
        <v>45108</v>
      </c>
      <c r="I17157" s="519" t="s">
        <v>36</v>
      </c>
      <c r="J17157" s="650">
        <v>135.81</v>
      </c>
    </row>
    <row r="17158" spans="1:10">
      <c r="A17158" s="519" t="s">
        <v>17339</v>
      </c>
      <c r="B17158" s="519" t="str">
        <f t="shared" si="267"/>
        <v>TERCA DE MADEIRA APARELHADA,EM PECAS DE 3"X9",PARA COBERTURA DE QUALQUER TIPO.FORNECIMENTO E COLOCACAO</v>
      </c>
      <c r="C17158" s="519" t="s">
        <v>45116</v>
      </c>
      <c r="D17158" s="519" t="s">
        <v>45108</v>
      </c>
      <c r="I17158" s="519" t="s">
        <v>36</v>
      </c>
      <c r="J17158" s="650">
        <v>133.53</v>
      </c>
    </row>
    <row r="17159" spans="1:10">
      <c r="A17159" s="519" t="s">
        <v>17340</v>
      </c>
      <c r="B17159" s="519" t="str">
        <f t="shared" si="267"/>
        <v>TERCA DE MADEIRA SERRADA,EM PECAS DE 3"X12",PARA COBERTURADE QUALQUER TIPO.FORNECIMENTO E COLOCACAO</v>
      </c>
      <c r="C17159" s="519" t="s">
        <v>45117</v>
      </c>
      <c r="D17159" s="519" t="s">
        <v>45118</v>
      </c>
      <c r="I17159" s="519" t="s">
        <v>36</v>
      </c>
      <c r="J17159" s="650">
        <v>159.09</v>
      </c>
    </row>
    <row r="17160" spans="1:10">
      <c r="A17160" s="519" t="s">
        <v>17341</v>
      </c>
      <c r="B17160" s="519" t="str">
        <f t="shared" ref="B17160:B17223" si="268">C17160&amp;D17160&amp;E17160&amp;F17160&amp;G17160&amp;H17160</f>
        <v>TERCA DE MADEIRA SERRADA,EM PECAS DE 3"X12",PARA COBERTURADE QUALQUER TIPO.FORNECIMENTO E COLOCACAO</v>
      </c>
      <c r="C17160" s="519" t="s">
        <v>45117</v>
      </c>
      <c r="D17160" s="519" t="s">
        <v>45118</v>
      </c>
      <c r="I17160" s="519" t="s">
        <v>36</v>
      </c>
      <c r="J17160" s="650">
        <v>156.91999999999999</v>
      </c>
    </row>
    <row r="17161" spans="1:10">
      <c r="A17161" s="519" t="s">
        <v>17342</v>
      </c>
      <c r="B17161" s="519" t="str">
        <f t="shared" si="268"/>
        <v>TERCA DE MADEIRA APARELHADA,EM PECAS DE 3"X12",PARA COBERTURA DE QUALQUER TIPO.FORNECIMENTO E COLOCACAO</v>
      </c>
      <c r="C17161" s="519" t="s">
        <v>45119</v>
      </c>
      <c r="D17161" s="519" t="s">
        <v>45110</v>
      </c>
      <c r="I17161" s="519" t="s">
        <v>36</v>
      </c>
      <c r="J17161" s="650">
        <v>190.89</v>
      </c>
    </row>
    <row r="17162" spans="1:10">
      <c r="A17162" s="519" t="s">
        <v>17343</v>
      </c>
      <c r="B17162" s="519" t="str">
        <f t="shared" si="268"/>
        <v>TERCA DE MADEIRA APARELHADA,EM PECAS DE 3"X12",PARA COBERTURA DE QUALQUER TIPO.FORNECIMENTO E COLOCACAO</v>
      </c>
      <c r="C17162" s="519" t="s">
        <v>45119</v>
      </c>
      <c r="D17162" s="519" t="s">
        <v>45110</v>
      </c>
      <c r="I17162" s="519" t="s">
        <v>36</v>
      </c>
      <c r="J17162" s="650">
        <v>188.29</v>
      </c>
    </row>
    <row r="17163" spans="1:10">
      <c r="A17163" s="519" t="s">
        <v>17344</v>
      </c>
      <c r="B17163" s="519" t="str">
        <f t="shared" si="268"/>
        <v>CAIBRO DE MADEIRA SERRADA COM 3"X1.1/2".FORNECIMENTO E COLOCACAO</v>
      </c>
      <c r="C17163" s="519" t="s">
        <v>45120</v>
      </c>
      <c r="D17163" s="519" t="s">
        <v>34258</v>
      </c>
      <c r="I17163" s="519" t="s">
        <v>36</v>
      </c>
      <c r="J17163" s="650">
        <v>24.26</v>
      </c>
    </row>
    <row r="17164" spans="1:10">
      <c r="A17164" s="519" t="s">
        <v>17345</v>
      </c>
      <c r="B17164" s="519" t="str">
        <f t="shared" si="268"/>
        <v>CAIBRO DE MADEIRA SERRADA COM 3"X1.1/2".FORNECIMENTO E COLOCACAO</v>
      </c>
      <c r="C17164" s="519" t="s">
        <v>45120</v>
      </c>
      <c r="D17164" s="519" t="s">
        <v>34258</v>
      </c>
      <c r="I17164" s="519" t="s">
        <v>36</v>
      </c>
      <c r="J17164" s="650">
        <v>23.28</v>
      </c>
    </row>
    <row r="17165" spans="1:10">
      <c r="A17165" s="519" t="s">
        <v>17346</v>
      </c>
      <c r="B17165" s="519" t="str">
        <f t="shared" si="268"/>
        <v>CAIBRO DE MADEIRA APARELHADA COM 3"X1.1/2".FORNECIMENTO E COLOCACAO</v>
      </c>
      <c r="C17165" s="519" t="s">
        <v>45121</v>
      </c>
      <c r="D17165" s="519" t="s">
        <v>34540</v>
      </c>
      <c r="I17165" s="519" t="s">
        <v>36</v>
      </c>
      <c r="J17165" s="650">
        <v>28.83</v>
      </c>
    </row>
    <row r="17166" spans="1:10">
      <c r="A17166" s="519" t="s">
        <v>17347</v>
      </c>
      <c r="B17166" s="519" t="str">
        <f t="shared" si="268"/>
        <v>CAIBRO DE MADEIRA APARELHADA COM 3"X1.1/2".FORNECIMENTO E COLOCACAO</v>
      </c>
      <c r="C17166" s="519" t="s">
        <v>45121</v>
      </c>
      <c r="D17166" s="519" t="s">
        <v>34540</v>
      </c>
      <c r="I17166" s="519" t="s">
        <v>36</v>
      </c>
      <c r="J17166" s="650">
        <v>27.69</v>
      </c>
    </row>
    <row r="17167" spans="1:10">
      <c r="A17167" s="519" t="s">
        <v>17348</v>
      </c>
      <c r="B17167" s="519" t="str">
        <f t="shared" si="268"/>
        <v>CAIBRO DE MADEIRA SERRADA COM 3"X2".FORNECIMENTO E COLOCACAO</v>
      </c>
      <c r="C17167" s="519" t="s">
        <v>17349</v>
      </c>
      <c r="I17167" s="519" t="s">
        <v>36</v>
      </c>
      <c r="J17167" s="650">
        <v>30.6</v>
      </c>
    </row>
    <row r="17168" spans="1:10">
      <c r="A17168" s="519" t="s">
        <v>17350</v>
      </c>
      <c r="B17168" s="519" t="str">
        <f t="shared" si="268"/>
        <v>CAIBRO DE MADEIRA SERRADA COM 3"X2".FORNECIMENTO E COLOCACAO</v>
      </c>
      <c r="C17168" s="519" t="s">
        <v>17349</v>
      </c>
      <c r="I17168" s="519" t="s">
        <v>36</v>
      </c>
      <c r="J17168" s="650">
        <v>29.52</v>
      </c>
    </row>
    <row r="17169" spans="1:10">
      <c r="A17169" s="519" t="s">
        <v>17351</v>
      </c>
      <c r="B17169" s="519" t="str">
        <f t="shared" si="268"/>
        <v>CAIBRO DE MADEIRA APARELHADA COM 3"X2".FORNECIMENTO E COLOCACAO</v>
      </c>
      <c r="C17169" s="519" t="s">
        <v>45122</v>
      </c>
      <c r="D17169" s="519" t="s">
        <v>34257</v>
      </c>
      <c r="I17169" s="519" t="s">
        <v>36</v>
      </c>
      <c r="J17169" s="650">
        <v>36.69</v>
      </c>
    </row>
    <row r="17170" spans="1:10">
      <c r="A17170" s="519" t="s">
        <v>17352</v>
      </c>
      <c r="B17170" s="519" t="str">
        <f t="shared" si="268"/>
        <v>CAIBRO DE MADEIRA APARELHADA COM 3"X2".FORNECIMENTO E COLOCACAO</v>
      </c>
      <c r="C17170" s="519" t="s">
        <v>45122</v>
      </c>
      <c r="D17170" s="519" t="s">
        <v>34257</v>
      </c>
      <c r="I17170" s="519" t="s">
        <v>36</v>
      </c>
      <c r="J17170" s="650">
        <v>35.39</v>
      </c>
    </row>
    <row r="17171" spans="1:10">
      <c r="A17171" s="519" t="s">
        <v>17353</v>
      </c>
      <c r="B17171" s="519" t="str">
        <f t="shared" si="268"/>
        <v>RIPA DE MADEIRA SERRADA DE 1,5X4CM.FORNECIMENTO E COLOCACAO</v>
      </c>
      <c r="C17171" s="519" t="s">
        <v>17354</v>
      </c>
      <c r="I17171" s="519" t="s">
        <v>36</v>
      </c>
      <c r="J17171" s="650">
        <v>9.1999999999999993</v>
      </c>
    </row>
    <row r="17172" spans="1:10">
      <c r="A17172" s="519" t="s">
        <v>17355</v>
      </c>
      <c r="B17172" s="519" t="str">
        <f t="shared" si="268"/>
        <v>RIPA DE MADEIRA SERRADA DE 1,5X4CM.FORNECIMENTO E COLOCACAO</v>
      </c>
      <c r="C17172" s="519" t="s">
        <v>17354</v>
      </c>
      <c r="I17172" s="519" t="s">
        <v>36</v>
      </c>
      <c r="J17172" s="650">
        <v>8.66</v>
      </c>
    </row>
    <row r="17173" spans="1:10">
      <c r="A17173" s="519" t="s">
        <v>17356</v>
      </c>
      <c r="B17173" s="519" t="str">
        <f t="shared" si="268"/>
        <v>RIPA DE MADEIRA APARELHADA DE 1,5X4CM.FORNECIMENTO E COLOCACAO</v>
      </c>
      <c r="C17173" s="519" t="s">
        <v>45123</v>
      </c>
      <c r="D17173" s="519" t="s">
        <v>31370</v>
      </c>
      <c r="I17173" s="519" t="s">
        <v>36</v>
      </c>
      <c r="J17173" s="650">
        <v>11</v>
      </c>
    </row>
    <row r="17174" spans="1:10">
      <c r="A17174" s="519" t="s">
        <v>17357</v>
      </c>
      <c r="B17174" s="519" t="str">
        <f t="shared" si="268"/>
        <v>RIPA DE MADEIRA APARELHADA DE 1,5X4CM.FORNECIMENTO E COLOCACAO</v>
      </c>
      <c r="C17174" s="519" t="s">
        <v>45123</v>
      </c>
      <c r="D17174" s="519" t="s">
        <v>31370</v>
      </c>
      <c r="I17174" s="519" t="s">
        <v>36</v>
      </c>
      <c r="J17174" s="650">
        <v>10.35</v>
      </c>
    </row>
    <row r="17175" spans="1:10">
      <c r="A17175" s="519" t="s">
        <v>17358</v>
      </c>
      <c r="B17175" s="519" t="str">
        <f t="shared" si="268"/>
        <v>COBERTURA EM TELHA CERAMICA FRANCESA,EXCLUSIVE CUMEEIRA E MADEIRAMENTO.MEDIDA PELA AREA REAL DA COBERTURA.FORNECIMENTO E COLOCACAO</v>
      </c>
      <c r="C17175" s="519" t="s">
        <v>45124</v>
      </c>
      <c r="D17175" s="519" t="s">
        <v>45125</v>
      </c>
      <c r="E17175" s="519" t="s">
        <v>37621</v>
      </c>
      <c r="I17175" s="519" t="s">
        <v>13</v>
      </c>
      <c r="J17175" s="650">
        <v>93.84</v>
      </c>
    </row>
    <row r="17176" spans="1:10">
      <c r="A17176" s="519" t="s">
        <v>17359</v>
      </c>
      <c r="B17176" s="519" t="str">
        <f t="shared" si="268"/>
        <v>COBERTURA EM TELHA CERAMICA FRANCESA,EXCLUSIVE CUMEEIRA E MADEIRAMENTO.MEDIDA PELA AREA REAL DA COBERTURA.FORNECIMENTO E COLOCACAO</v>
      </c>
      <c r="C17176" s="519" t="s">
        <v>45124</v>
      </c>
      <c r="D17176" s="519" t="s">
        <v>45125</v>
      </c>
      <c r="E17176" s="519" t="s">
        <v>37621</v>
      </c>
      <c r="I17176" s="519" t="s">
        <v>13</v>
      </c>
      <c r="J17176" s="650">
        <v>87.91</v>
      </c>
    </row>
    <row r="17177" spans="1:10">
      <c r="A17177" s="519" t="s">
        <v>17360</v>
      </c>
      <c r="B17177" s="519" t="str">
        <f t="shared" si="268"/>
        <v>COBERTURA EM TELHA CERAMICA COLONIAL,EXCLUSIVE CUMEEIRA E MADEIRAMENTO.MEDIDA PELA AREA REAL DE COBERTURA.FORNECIMENTO E COLOCACAO</v>
      </c>
      <c r="C17177" s="519" t="s">
        <v>45126</v>
      </c>
      <c r="D17177" s="519" t="s">
        <v>45127</v>
      </c>
      <c r="E17177" s="519" t="s">
        <v>37621</v>
      </c>
      <c r="I17177" s="519" t="s">
        <v>13</v>
      </c>
      <c r="J17177" s="650">
        <v>149.83000000000001</v>
      </c>
    </row>
    <row r="17178" spans="1:10">
      <c r="A17178" s="519" t="s">
        <v>17361</v>
      </c>
      <c r="B17178" s="519" t="str">
        <f t="shared" si="268"/>
        <v>COBERTURA EM TELHA CERAMICA COLONIAL,EXCLUSIVE CUMEEIRA E MADEIRAMENTO.MEDIDA PELA AREA REAL DE COBERTURA.FORNECIMENTO E COLOCACAO</v>
      </c>
      <c r="C17178" s="519" t="s">
        <v>45126</v>
      </c>
      <c r="D17178" s="519" t="s">
        <v>45127</v>
      </c>
      <c r="E17178" s="519" t="s">
        <v>37621</v>
      </c>
      <c r="I17178" s="519" t="s">
        <v>13</v>
      </c>
      <c r="J17178" s="650">
        <v>137.63</v>
      </c>
    </row>
    <row r="17179" spans="1:10">
      <c r="A17179" s="519" t="s">
        <v>17362</v>
      </c>
      <c r="B17179" s="519" t="str">
        <f t="shared" si="268"/>
        <v>COBERTURA EM TELHA CERAMICA PORTUGUESA OU ROMANA,EXCLUSIVE CUMEEIRA E MADEIRAMENTO MEDIDA PELA AREA REAL DE COBERTURA.FORNECIMENTO E COLOCACAO</v>
      </c>
      <c r="C17179" s="519" t="s">
        <v>45128</v>
      </c>
      <c r="D17179" s="519" t="s">
        <v>45129</v>
      </c>
      <c r="E17179" s="519" t="s">
        <v>34297</v>
      </c>
      <c r="I17179" s="519" t="s">
        <v>13</v>
      </c>
      <c r="J17179" s="650">
        <v>68.400000000000006</v>
      </c>
    </row>
    <row r="17180" spans="1:10">
      <c r="A17180" s="519" t="s">
        <v>17363</v>
      </c>
      <c r="B17180" s="519" t="str">
        <f t="shared" si="268"/>
        <v>COBERTURA EM TELHA CERAMICA PORTUGUESA OU ROMANA,EXCLUSIVE CUMEEIRA E MADEIRAMENTO MEDIDA PELA AREA REAL DE COBERTURA.FORNECIMENTO E COLOCACAO</v>
      </c>
      <c r="C17180" s="519" t="s">
        <v>45128</v>
      </c>
      <c r="D17180" s="519" t="s">
        <v>45129</v>
      </c>
      <c r="E17180" s="519" t="s">
        <v>34297</v>
      </c>
      <c r="I17180" s="519" t="s">
        <v>13</v>
      </c>
      <c r="J17180" s="650">
        <v>62.47</v>
      </c>
    </row>
    <row r="17181" spans="1:10">
      <c r="A17181" s="519" t="s">
        <v>17364</v>
      </c>
      <c r="B17181" s="519" t="str">
        <f t="shared" si="268"/>
        <v>CUMEEIRA PARA COBERTURA EM TELHAS FRANCESAS,COLONIAIS,ROMANA OU PORTUGUESA.FORNECIMENTO E COLOCACAO</v>
      </c>
      <c r="C17181" s="519" t="s">
        <v>45130</v>
      </c>
      <c r="D17181" s="519" t="s">
        <v>45131</v>
      </c>
      <c r="I17181" s="519" t="s">
        <v>36</v>
      </c>
      <c r="J17181" s="650">
        <v>28.13</v>
      </c>
    </row>
    <row r="17182" spans="1:10">
      <c r="A17182" s="519" t="s">
        <v>17365</v>
      </c>
      <c r="B17182" s="519" t="str">
        <f t="shared" si="268"/>
        <v>CUMEEIRA PARA COBERTURA EM TELHAS FRANCESAS,COLONIAIS,ROMANA OU PORTUGUESA.FORNECIMENTO E COLOCACAO</v>
      </c>
      <c r="C17182" s="519" t="s">
        <v>45130</v>
      </c>
      <c r="D17182" s="519" t="s">
        <v>45131</v>
      </c>
      <c r="I17182" s="519" t="s">
        <v>36</v>
      </c>
      <c r="J17182" s="650">
        <v>25.3</v>
      </c>
    </row>
    <row r="17183" spans="1:10">
      <c r="A17183" s="519" t="s">
        <v>17366</v>
      </c>
      <c r="B17183" s="519" t="str">
        <f t="shared" si="268"/>
        <v>CORDAO PARA ARREMATE DE TELHADO EXECUTADO EM TELHAS COLONIAIS DUPLAS,LIGEIRAMENTE SOBREPOSTAS,PRESAS COM ARGAMASSA DE CIMENTO,AREIA E SAIBRO,NO TRACO 1:2:2.FORNECIMENTO E COLOCACAO</v>
      </c>
      <c r="C17183" s="519" t="s">
        <v>45132</v>
      </c>
      <c r="D17183" s="519" t="s">
        <v>45133</v>
      </c>
      <c r="E17183" s="519" t="s">
        <v>45134</v>
      </c>
      <c r="I17183" s="519" t="s">
        <v>36</v>
      </c>
      <c r="J17183" s="650">
        <v>56.27</v>
      </c>
    </row>
    <row r="17184" spans="1:10">
      <c r="A17184" s="519" t="s">
        <v>17367</v>
      </c>
      <c r="B17184" s="519" t="str">
        <f t="shared" si="268"/>
        <v>CORDAO PARA ARREMATE DE TELHADO EXECUTADO EM TELHAS COLONIAIS DUPLAS,LIGEIRAMENTE SOBREPOSTAS,PRESAS COM ARGAMASSA DE CIMENTO,AREIA E SAIBRO,NO TRACO 1:2:2.FORNECIMENTO E COLOCACAO</v>
      </c>
      <c r="C17184" s="519" t="s">
        <v>45132</v>
      </c>
      <c r="D17184" s="519" t="s">
        <v>45133</v>
      </c>
      <c r="E17184" s="519" t="s">
        <v>45134</v>
      </c>
      <c r="I17184" s="519" t="s">
        <v>36</v>
      </c>
      <c r="J17184" s="650">
        <v>50.77</v>
      </c>
    </row>
    <row r="17185" spans="1:10">
      <c r="A17185" s="519" t="s">
        <v>17368</v>
      </c>
      <c r="B17185" s="519" t="str">
        <f t="shared" si="268"/>
        <v>CORDAO PARA ARREMATE DE TELHADO,EXECUTADO COM ARGAMASSA DE CIMENTO,AREIA E SAIBRO,NO TRACO 1:2:2</v>
      </c>
      <c r="C17185" s="519" t="s">
        <v>45135</v>
      </c>
      <c r="D17185" s="519" t="s">
        <v>45136</v>
      </c>
      <c r="I17185" s="519" t="s">
        <v>36</v>
      </c>
      <c r="J17185" s="650">
        <v>44.75</v>
      </c>
    </row>
    <row r="17186" spans="1:10">
      <c r="A17186" s="519" t="s">
        <v>17369</v>
      </c>
      <c r="B17186" s="519" t="str">
        <f t="shared" si="268"/>
        <v>CORDAO PARA ARREMATE DE TELHADO,EXECUTADO COM ARGAMASSA DE CIMENTO,AREIA E SAIBRO,NO TRACO 1:2:2</v>
      </c>
      <c r="C17186" s="519" t="s">
        <v>45135</v>
      </c>
      <c r="D17186" s="519" t="s">
        <v>45136</v>
      </c>
      <c r="I17186" s="519" t="s">
        <v>36</v>
      </c>
      <c r="J17186" s="650">
        <v>39.24</v>
      </c>
    </row>
    <row r="17187" spans="1:10">
      <c r="A17187" s="519" t="s">
        <v>17370</v>
      </c>
      <c r="B17187" s="519" t="str">
        <f t="shared" si="268"/>
        <v>FIXACAO DE TELHAS CERAMICAS,TIPO COLONIAL (EXCLUSIVE ESTAS)COM ARAME DE COBRE Nº16.FORNECIMENTO E COLOCACAO</v>
      </c>
      <c r="C17187" s="519" t="s">
        <v>45137</v>
      </c>
      <c r="D17187" s="519" t="s">
        <v>45138</v>
      </c>
      <c r="I17187" s="519" t="s">
        <v>13</v>
      </c>
      <c r="J17187" s="650">
        <v>20.260000000000002</v>
      </c>
    </row>
    <row r="17188" spans="1:10">
      <c r="A17188" s="519" t="s">
        <v>17371</v>
      </c>
      <c r="B17188" s="519" t="str">
        <f t="shared" si="268"/>
        <v>FIXACAO DE TELHAS CERAMICAS,TIPO COLONIAL (EXCLUSIVE ESTAS)COM ARAME DE COBRE Nº16.FORNECIMENTO E COLOCACAO</v>
      </c>
      <c r="C17188" s="519" t="s">
        <v>45137</v>
      </c>
      <c r="D17188" s="519" t="s">
        <v>45138</v>
      </c>
      <c r="I17188" s="519" t="s">
        <v>13</v>
      </c>
      <c r="J17188" s="650">
        <v>17.86</v>
      </c>
    </row>
    <row r="17189" spans="1:10">
      <c r="A17189" s="519" t="s">
        <v>17372</v>
      </c>
      <c r="B17189" s="519" t="str">
        <f t="shared" si="268"/>
        <v>COBERTURA EM TELHAS DE CONCRETO,EXCLUSIVE CUMEEIRA E MADEIRAMENTO.MEDIDA PELA AREA REAL DA COBERTURA.FORNECIMENTO E COLOCACAO</v>
      </c>
      <c r="C17189" s="519" t="s">
        <v>45139</v>
      </c>
      <c r="D17189" s="519" t="s">
        <v>45140</v>
      </c>
      <c r="E17189" s="519" t="s">
        <v>34526</v>
      </c>
      <c r="I17189" s="519" t="s">
        <v>13</v>
      </c>
      <c r="J17189" s="650">
        <v>54.71</v>
      </c>
    </row>
    <row r="17190" spans="1:10">
      <c r="A17190" s="519" t="s">
        <v>17373</v>
      </c>
      <c r="B17190" s="519" t="str">
        <f t="shared" si="268"/>
        <v>COBERTURA EM TELHAS DE CONCRETO,EXCLUSIVE CUMEEIRA E MADEIRAMENTO.MEDIDA PELA AREA REAL DA COBERTURA.FORNECIMENTO E COLOCACAO</v>
      </c>
      <c r="C17190" s="519" t="s">
        <v>45139</v>
      </c>
      <c r="D17190" s="519" t="s">
        <v>45140</v>
      </c>
      <c r="E17190" s="519" t="s">
        <v>34526</v>
      </c>
      <c r="I17190" s="519" t="s">
        <v>13</v>
      </c>
      <c r="J17190" s="650">
        <v>51.38</v>
      </c>
    </row>
    <row r="17191" spans="1:10">
      <c r="A17191" s="519" t="s">
        <v>17374</v>
      </c>
      <c r="B17191" s="519" t="str">
        <f t="shared" si="268"/>
        <v>RUFO EM CONCRETO ARMADO COM 45CM DE LARGURA E 6CM DE ESPESSURA,ENGASTADO E ASSENTADO COM ARGAMASSA DE CIMENTO E AREIA,NO TRACO 1:3,INCLUSIVE ESCORAMENTO.FORNECIMENTO E COLOCACAO</v>
      </c>
      <c r="C17191" s="519" t="s">
        <v>45141</v>
      </c>
      <c r="D17191" s="519" t="s">
        <v>45142</v>
      </c>
      <c r="E17191" s="519" t="s">
        <v>45143</v>
      </c>
      <c r="I17191" s="519" t="s">
        <v>36</v>
      </c>
      <c r="J17191" s="650">
        <v>110.29</v>
      </c>
    </row>
    <row r="17192" spans="1:10">
      <c r="A17192" s="519" t="s">
        <v>17375</v>
      </c>
      <c r="B17192" s="519" t="str">
        <f t="shared" si="268"/>
        <v>RUFO EM CONCRETO ARMADO COM 45CM DE LARGURA E 6CM DE ESPESSURA,ENGASTADO E ASSENTADO COM ARGAMASSA DE CIMENTO E AREIA,NO TRACO 1:3,INCLUSIVE ESCORAMENTO.FORNECIMENTO E COLOCACAO</v>
      </c>
      <c r="C17192" s="519" t="s">
        <v>45141</v>
      </c>
      <c r="D17192" s="519" t="s">
        <v>45142</v>
      </c>
      <c r="E17192" s="519" t="s">
        <v>45143</v>
      </c>
      <c r="I17192" s="519" t="s">
        <v>36</v>
      </c>
      <c r="J17192" s="650">
        <v>101.81</v>
      </c>
    </row>
    <row r="17193" spans="1:10">
      <c r="A17193" s="519" t="s">
        <v>17376</v>
      </c>
      <c r="B17193" s="519" t="str">
        <f t="shared" si="268"/>
        <v>COBERTURA EM TELHAS ONDULADAS DE CIMENTO,SEM AMIANTO,REFORCADO COM FIOS SINTETICOS (CRFS),COM ESPESSURA DE 6MM,EXCLUSIVEMADEIRAMENTO.FORNECIMENTO E COLOCACAO</v>
      </c>
      <c r="C17193" s="519" t="s">
        <v>45144</v>
      </c>
      <c r="D17193" s="519" t="s">
        <v>45145</v>
      </c>
      <c r="E17193" s="519" t="s">
        <v>45146</v>
      </c>
      <c r="I17193" s="519" t="s">
        <v>13</v>
      </c>
      <c r="J17193" s="650">
        <v>43.4</v>
      </c>
    </row>
    <row r="17194" spans="1:10">
      <c r="A17194" s="519" t="s">
        <v>17377</v>
      </c>
      <c r="B17194" s="519" t="str">
        <f t="shared" si="268"/>
        <v>COBERTURA EM TELHAS ONDULADAS DE CIMENTO,SEM AMIANTO,REFORCADO COM FIOS SINTETICOS (CRFS),COM ESPESSURA DE 6MM,EXCLUSIVEMADEIRAMENTO.FORNECIMENTO E COLOCACAO</v>
      </c>
      <c r="C17194" s="519" t="s">
        <v>45144</v>
      </c>
      <c r="D17194" s="519" t="s">
        <v>45145</v>
      </c>
      <c r="E17194" s="519" t="s">
        <v>45146</v>
      </c>
      <c r="I17194" s="519" t="s">
        <v>13</v>
      </c>
      <c r="J17194" s="650">
        <v>41.77</v>
      </c>
    </row>
    <row r="17195" spans="1:10">
      <c r="A17195" s="519" t="s">
        <v>17378</v>
      </c>
      <c r="B17195" s="519" t="str">
        <f t="shared" si="268"/>
        <v>COBERTURA EM TELHAS ONDULADAS DE CIMENTO,SEM AMIANTO,REFORCADO COM FIOS SINTETICOS (CRFS),COM ESPESSURA DE 8MM,EXCLUSIVEMADEIRAMENTO.FORNECIMENTO E COLOCACAO</v>
      </c>
      <c r="C17195" s="519" t="s">
        <v>45144</v>
      </c>
      <c r="D17195" s="519" t="s">
        <v>45147</v>
      </c>
      <c r="E17195" s="519" t="s">
        <v>45146</v>
      </c>
      <c r="I17195" s="519" t="s">
        <v>13</v>
      </c>
      <c r="J17195" s="650">
        <v>62.64</v>
      </c>
    </row>
    <row r="17196" spans="1:10">
      <c r="A17196" s="519" t="s">
        <v>17379</v>
      </c>
      <c r="B17196" s="519" t="str">
        <f t="shared" si="268"/>
        <v>COBERTURA EM TELHAS ONDULADAS DE CIMENTO,SEM AMIANTO,REFORCADO COM FIOS SINTETICOS (CRFS),COM ESPESSURA DE 8MM,EXCLUSIVEMADEIRAMENTO.FORNECIMENTO E COLOCACAO</v>
      </c>
      <c r="C17196" s="519" t="s">
        <v>45144</v>
      </c>
      <c r="D17196" s="519" t="s">
        <v>45147</v>
      </c>
      <c r="E17196" s="519" t="s">
        <v>45146</v>
      </c>
      <c r="I17196" s="519" t="s">
        <v>13</v>
      </c>
      <c r="J17196" s="650">
        <v>61.01</v>
      </c>
    </row>
    <row r="17197" spans="1:10">
      <c r="A17197" s="519" t="s">
        <v>17380</v>
      </c>
      <c r="B17197" s="519" t="str">
        <f t="shared" si="268"/>
        <v>COBERTURA EM TELHA TIPO CALHA NORMAL DE CIMENTO,SEM AMIANTO,REFORCADO COM FIOS SINTETICOS (CRFS),COM 44CM DE LARGURA,COM ESPESSURA DE 8MM,INCLUSIVE ACESSORIOS DE FIXACAO E VEDACAO,EXCLUSIVE MADEIRAMENTO.FORNECIMENTO E COLOCACAO</v>
      </c>
      <c r="C17197" s="519" t="s">
        <v>45148</v>
      </c>
      <c r="D17197" s="519" t="s">
        <v>45149</v>
      </c>
      <c r="E17197" s="519" t="s">
        <v>45150</v>
      </c>
      <c r="F17197" s="519" t="s">
        <v>45151</v>
      </c>
      <c r="I17197" s="519" t="s">
        <v>13</v>
      </c>
      <c r="J17197" s="650">
        <v>149.34</v>
      </c>
    </row>
    <row r="17198" spans="1:10">
      <c r="A17198" s="519" t="s">
        <v>17381</v>
      </c>
      <c r="B17198" s="519" t="str">
        <f t="shared" si="268"/>
        <v>COBERTURA EM TELHA TIPO CALHA NORMAL DE CIMENTO,SEM AMIANTO,REFORCADO COM FIOS SINTETICOS (CRFS),COM 44CM DE LARGURA,COM ESPESSURA DE 8MM,INCLUSIVE ACESSORIOS DE FIXACAO E VEDACAO,EXCLUSIVE MADEIRAMENTO.FORNECIMENTO E COLOCACAO</v>
      </c>
      <c r="C17198" s="519" t="s">
        <v>45148</v>
      </c>
      <c r="D17198" s="519" t="s">
        <v>45149</v>
      </c>
      <c r="E17198" s="519" t="s">
        <v>45150</v>
      </c>
      <c r="F17198" s="519" t="s">
        <v>45151</v>
      </c>
      <c r="I17198" s="519" t="s">
        <v>13</v>
      </c>
      <c r="J17198" s="650">
        <v>144.72</v>
      </c>
    </row>
    <row r="17199" spans="1:10">
      <c r="A17199" s="519" t="s">
        <v>17382</v>
      </c>
      <c r="B17199" s="519" t="str">
        <f t="shared" si="268"/>
        <v>COBERTURA EM TELHA MODULAR DE CIMENTO,SEM AMIANTO,REFORCADOCOM FIOS SINTETICOS (CRFS),COM 50CM DE LARGURA,ESPESSURA DE8MM,INCLUSIVE ACESSORIOS DE FIXACAO E VEDACAO,EXCLUSIVE MADEIRAMENTO.FORNECIMENTO E COLOCACAO</v>
      </c>
      <c r="C17199" s="519" t="s">
        <v>45152</v>
      </c>
      <c r="D17199" s="519" t="s">
        <v>45153</v>
      </c>
      <c r="E17199" s="519" t="s">
        <v>45154</v>
      </c>
      <c r="F17199" s="519" t="s">
        <v>45155</v>
      </c>
      <c r="I17199" s="519" t="s">
        <v>13</v>
      </c>
      <c r="J17199" s="650">
        <v>127.44</v>
      </c>
    </row>
    <row r="17200" spans="1:10">
      <c r="A17200" s="519" t="s">
        <v>17383</v>
      </c>
      <c r="B17200" s="519" t="str">
        <f t="shared" si="268"/>
        <v>COBERTURA EM TELHA MODULAR DE CIMENTO,SEM AMIANTO,REFORCADOCOM FIOS SINTETICOS (CRFS),COM 50CM DE LARGURA,ESPESSURA DE8MM,INCLUSIVE ACESSORIOS DE FIXACAO E VEDACAO,EXCLUSIVE MADEIRAMENTO.FORNECIMENTO E COLOCACAO</v>
      </c>
      <c r="C17200" s="519" t="s">
        <v>45152</v>
      </c>
      <c r="D17200" s="519" t="s">
        <v>45153</v>
      </c>
      <c r="E17200" s="519" t="s">
        <v>45154</v>
      </c>
      <c r="F17200" s="519" t="s">
        <v>45155</v>
      </c>
      <c r="I17200" s="519" t="s">
        <v>13</v>
      </c>
      <c r="J17200" s="650">
        <v>125.82</v>
      </c>
    </row>
    <row r="17201" spans="1:10">
      <c r="A17201" s="519" t="s">
        <v>17384</v>
      </c>
      <c r="B17201" s="519" t="str">
        <f t="shared" si="268"/>
        <v>CUMEEIRA ARTICULADA SUPERIOR E INFERIOR,DE CIMENTO,SEM AMIANTO,REFORCADO COM FIOS SINTETICOS (CRFS),PARA TELHAS ONDULADAS DE 1,10M DE LARGURA,INCLUSIVE ACESSORIOS DE FIXACAO E VEDACAO.FORNECIMENTO E COLOCACAO</v>
      </c>
      <c r="C17201" s="519" t="s">
        <v>45156</v>
      </c>
      <c r="D17201" s="519" t="s">
        <v>45157</v>
      </c>
      <c r="E17201" s="519" t="s">
        <v>45158</v>
      </c>
      <c r="F17201" s="519" t="s">
        <v>34527</v>
      </c>
      <c r="I17201" s="519" t="s">
        <v>36</v>
      </c>
      <c r="J17201" s="650">
        <v>103.74</v>
      </c>
    </row>
    <row r="17202" spans="1:10">
      <c r="A17202" s="519" t="s">
        <v>17385</v>
      </c>
      <c r="B17202" s="519" t="str">
        <f t="shared" si="268"/>
        <v>CUMEEIRA ARTICULADA SUPERIOR E INFERIOR,DE CIMENTO,SEM AMIANTO,REFORCADO COM FIOS SINTETICOS (CRFS),PARA TELHAS ONDULADAS DE 1,10M DE LARGURA,INCLUSIVE ACESSORIOS DE FIXACAO E VEDACAO.FORNECIMENTO E COLOCACAO</v>
      </c>
      <c r="C17202" s="519" t="s">
        <v>45156</v>
      </c>
      <c r="D17202" s="519" t="s">
        <v>45157</v>
      </c>
      <c r="E17202" s="519" t="s">
        <v>45158</v>
      </c>
      <c r="F17202" s="519" t="s">
        <v>34527</v>
      </c>
      <c r="I17202" s="519" t="s">
        <v>36</v>
      </c>
      <c r="J17202" s="650">
        <v>102.55</v>
      </c>
    </row>
    <row r="17203" spans="1:10">
      <c r="A17203" s="519" t="s">
        <v>17386</v>
      </c>
      <c r="B17203" s="519" t="str">
        <f t="shared" si="268"/>
        <v>CUMEEIRA NORMAL DE CIMENTO,SEM AMIANTO,REFORCADO COM FIOS SINTETICOS (CRFS),PARA TELHAS ONDULADAS DE 1,10M DE LARGURA EESPESSURA DE 5,6 E 8MM,INCLUSIVE ACESSORIOS DE FIXACAO E VEDACAO.FORNECIMENTO E COLOCACAO</v>
      </c>
      <c r="C17203" s="519" t="s">
        <v>45159</v>
      </c>
      <c r="D17203" s="519" t="s">
        <v>45160</v>
      </c>
      <c r="E17203" s="519" t="s">
        <v>45161</v>
      </c>
      <c r="F17203" s="519" t="s">
        <v>44927</v>
      </c>
      <c r="I17203" s="519" t="s">
        <v>36</v>
      </c>
      <c r="J17203" s="650">
        <v>61.41</v>
      </c>
    </row>
    <row r="17204" spans="1:10">
      <c r="A17204" s="519" t="s">
        <v>17387</v>
      </c>
      <c r="B17204" s="519" t="str">
        <f t="shared" si="268"/>
        <v>CUMEEIRA NORMAL DE CIMENTO,SEM AMIANTO,REFORCADO COM FIOS SINTETICOS (CRFS),PARA TELHAS ONDULADAS DE 1,10M DE LARGURA EESPESSURA DE 5,6 E 8MM,INCLUSIVE ACESSORIOS DE FIXACAO E VEDACAO.FORNECIMENTO E COLOCACAO</v>
      </c>
      <c r="C17204" s="519" t="s">
        <v>45159</v>
      </c>
      <c r="D17204" s="519" t="s">
        <v>45160</v>
      </c>
      <c r="E17204" s="519" t="s">
        <v>45161</v>
      </c>
      <c r="F17204" s="519" t="s">
        <v>44927</v>
      </c>
      <c r="I17204" s="519" t="s">
        <v>36</v>
      </c>
      <c r="J17204" s="650">
        <v>60.32</v>
      </c>
    </row>
    <row r="17205" spans="1:10">
      <c r="A17205" s="519" t="s">
        <v>17388</v>
      </c>
      <c r="B17205" s="519" t="str">
        <f t="shared" si="268"/>
        <v>CUMEEIRA NORMAL DE CIMENTO,SEM AMIANTO,REFORCADO COM FIOS SINTETICOS (CRFS),PARA TELHAS TIPO CALHA 44CM,INCLUSIVE ACESSORIOS DE FIXACAO E VEDACAO.FORNECIMENTO E COLOCACAO</v>
      </c>
      <c r="C17205" s="519" t="s">
        <v>45159</v>
      </c>
      <c r="D17205" s="519" t="s">
        <v>45162</v>
      </c>
      <c r="E17205" s="519" t="s">
        <v>45163</v>
      </c>
      <c r="I17205" s="519" t="s">
        <v>36</v>
      </c>
      <c r="J17205" s="650">
        <v>61.94</v>
      </c>
    </row>
    <row r="17206" spans="1:10">
      <c r="A17206" s="519" t="s">
        <v>17389</v>
      </c>
      <c r="B17206" s="519" t="str">
        <f t="shared" si="268"/>
        <v>CUMEEIRA NORMAL DE CIMENTO,SEM AMIANTO,REFORCADO COM FIOS SINTETICOS (CRFS),PARA TELHAS TIPO CALHA 44CM,INCLUSIVE ACESSORIOS DE FIXACAO E VEDACAO.FORNECIMENTO E COLOCACAO</v>
      </c>
      <c r="C17206" s="519" t="s">
        <v>45159</v>
      </c>
      <c r="D17206" s="519" t="s">
        <v>45162</v>
      </c>
      <c r="E17206" s="519" t="s">
        <v>45163</v>
      </c>
      <c r="I17206" s="519" t="s">
        <v>36</v>
      </c>
      <c r="J17206" s="650">
        <v>61.08</v>
      </c>
    </row>
    <row r="17207" spans="1:10">
      <c r="A17207" s="519" t="s">
        <v>17390</v>
      </c>
      <c r="B17207" s="519" t="str">
        <f t="shared" si="268"/>
        <v>RUFO A DIREITA OU A ESQUERDA,DE CIMENTO,SEM AMIANTO,REFORCADO COM FIOS SINTETICOS (CRFS),PARA TELHA ONDULADA DE 1,10M DE LARGURA,INCLUSIVE ACESSORIOS DE FIXACAO E VEDACAO.FORNECIMENTO E COLOCACAO</v>
      </c>
      <c r="C17207" s="519" t="s">
        <v>45164</v>
      </c>
      <c r="D17207" s="519" t="s">
        <v>45165</v>
      </c>
      <c r="E17207" s="519" t="s">
        <v>45166</v>
      </c>
      <c r="F17207" s="519" t="s">
        <v>41093</v>
      </c>
      <c r="I17207" s="519" t="s">
        <v>36</v>
      </c>
      <c r="J17207" s="650">
        <v>56.61</v>
      </c>
    </row>
    <row r="17208" spans="1:10">
      <c r="A17208" s="519" t="s">
        <v>17391</v>
      </c>
      <c r="B17208" s="519" t="str">
        <f t="shared" si="268"/>
        <v>RUFO A DIREITA OU A ESQUERDA,DE CIMENTO,SEM AMIANTO,REFORCADO COM FIOS SINTETICOS (CRFS),PARA TELHA ONDULADA DE 1,10M DE LARGURA,INCLUSIVE ACESSORIOS DE FIXACAO E VEDACAO.FORNECIMENTO E COLOCACAO</v>
      </c>
      <c r="C17208" s="519" t="s">
        <v>45164</v>
      </c>
      <c r="D17208" s="519" t="s">
        <v>45165</v>
      </c>
      <c r="E17208" s="519" t="s">
        <v>45166</v>
      </c>
      <c r="F17208" s="519" t="s">
        <v>41093</v>
      </c>
      <c r="I17208" s="519" t="s">
        <v>36</v>
      </c>
      <c r="J17208" s="650">
        <v>55.53</v>
      </c>
    </row>
    <row r="17209" spans="1:10">
      <c r="A17209" s="519" t="s">
        <v>17392</v>
      </c>
      <c r="B17209" s="519" t="str">
        <f t="shared" si="268"/>
        <v>ESPIGAO PARA COBERTURA EM TELHAS DE CIMENTO,SEM AMIANTO,REFORCADO COM FIOS SINTETICOS (CRFS),INCLUSIVE ACESSORIOS DE FIXACAO E VEDACAO.FORNECIMENTO E COLOCACAO</v>
      </c>
      <c r="C17209" s="519" t="s">
        <v>45167</v>
      </c>
      <c r="D17209" s="519" t="s">
        <v>45168</v>
      </c>
      <c r="E17209" s="519" t="s">
        <v>45169</v>
      </c>
      <c r="I17209" s="519" t="s">
        <v>36</v>
      </c>
      <c r="J17209" s="650">
        <v>34.72</v>
      </c>
    </row>
    <row r="17210" spans="1:10">
      <c r="A17210" s="519" t="s">
        <v>17393</v>
      </c>
      <c r="B17210" s="519" t="str">
        <f t="shared" si="268"/>
        <v>ESPIGAO PARA COBERTURA EM TELHAS DE CIMENTO,SEM AMIANTO,REFORCADO COM FIOS SINTETICOS (CRFS),INCLUSIVE ACESSORIOS DE FIXACAO E VEDACAO.FORNECIMENTO E COLOCACAO</v>
      </c>
      <c r="C17210" s="519" t="s">
        <v>45167</v>
      </c>
      <c r="D17210" s="519" t="s">
        <v>45168</v>
      </c>
      <c r="E17210" s="519" t="s">
        <v>45169</v>
      </c>
      <c r="I17210" s="519" t="s">
        <v>36</v>
      </c>
      <c r="J17210" s="650">
        <v>33.869999999999997</v>
      </c>
    </row>
    <row r="17211" spans="1:10">
      <c r="A17211" s="519" t="s">
        <v>17394</v>
      </c>
      <c r="B17211" s="519" t="str">
        <f t="shared" si="268"/>
        <v>CALHA DE BEIRAL,SEMI-CIRCULAR DE PVC,DN 125,EXCLUSIVE CONDUTORES (VIDE ITEM 16.004.0055).FORNECIMENTO E COLOCACAO</v>
      </c>
      <c r="C17211" s="519" t="s">
        <v>45170</v>
      </c>
      <c r="D17211" s="519" t="s">
        <v>45171</v>
      </c>
      <c r="I17211" s="519" t="s">
        <v>36</v>
      </c>
      <c r="J17211" s="650">
        <v>106.89</v>
      </c>
    </row>
    <row r="17212" spans="1:10">
      <c r="A17212" s="519" t="s">
        <v>17395</v>
      </c>
      <c r="B17212" s="519" t="str">
        <f t="shared" si="268"/>
        <v>CALHA DE BEIRAL,SEMI-CIRCULAR DE PVC,DN 125,EXCLUSIVE CONDUTORES (VIDE ITEM 16.004.0055).FORNECIMENTO E COLOCACAO</v>
      </c>
      <c r="C17212" s="519" t="s">
        <v>45170</v>
      </c>
      <c r="D17212" s="519" t="s">
        <v>45171</v>
      </c>
      <c r="I17212" s="519" t="s">
        <v>36</v>
      </c>
      <c r="J17212" s="650">
        <v>104.51</v>
      </c>
    </row>
    <row r="17213" spans="1:10">
      <c r="A17213" s="519" t="s">
        <v>17396</v>
      </c>
      <c r="B17213" s="519" t="str">
        <f t="shared" si="268"/>
        <v>CONDUTOR CIRCULAR PARA CALHA DE BEIRAL DE PVC,DN 88,INCLUSIVE CONEXOES.FORNECIMENTO E COLOCACAO</v>
      </c>
      <c r="C17213" s="519" t="s">
        <v>72971</v>
      </c>
      <c r="D17213" s="519" t="s">
        <v>72972</v>
      </c>
      <c r="I17213" s="519" t="s">
        <v>36</v>
      </c>
      <c r="J17213" s="650">
        <v>43.14</v>
      </c>
    </row>
    <row r="17214" spans="1:10">
      <c r="A17214" s="519" t="s">
        <v>17397</v>
      </c>
      <c r="B17214" s="519" t="str">
        <f t="shared" si="268"/>
        <v>CONDUTOR CIRCULAR PARA CALHA DE BEIRAL DE PVC,DN 88,INCLUSIVE CONEXOES.FORNECIMENTO E COLOCACAO</v>
      </c>
      <c r="C17214" s="519" t="s">
        <v>72971</v>
      </c>
      <c r="D17214" s="519" t="s">
        <v>72972</v>
      </c>
      <c r="I17214" s="519" t="s">
        <v>36</v>
      </c>
      <c r="J17214" s="650">
        <v>42.11</v>
      </c>
    </row>
    <row r="17215" spans="1:10">
      <c r="A17215" s="519" t="s">
        <v>17398</v>
      </c>
      <c r="B17215" s="519" t="str">
        <f t="shared" si="268"/>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215" s="519" t="s">
        <v>51957</v>
      </c>
      <c r="D17215" s="519" t="s">
        <v>51958</v>
      </c>
      <c r="E17215" s="519" t="s">
        <v>51959</v>
      </c>
      <c r="F17215" s="519" t="s">
        <v>51960</v>
      </c>
      <c r="G17215" s="519" t="s">
        <v>51961</v>
      </c>
      <c r="I17215" s="519" t="s">
        <v>13</v>
      </c>
      <c r="J17215" s="650">
        <v>77.97</v>
      </c>
    </row>
    <row r="17216" spans="1:10">
      <c r="A17216" s="519" t="s">
        <v>17399</v>
      </c>
      <c r="B17216" s="519" t="str">
        <f t="shared" si="268"/>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216" s="519" t="s">
        <v>51957</v>
      </c>
      <c r="D17216" s="519" t="s">
        <v>51958</v>
      </c>
      <c r="E17216" s="519" t="s">
        <v>51959</v>
      </c>
      <c r="F17216" s="519" t="s">
        <v>51960</v>
      </c>
      <c r="G17216" s="519" t="s">
        <v>51961</v>
      </c>
      <c r="I17216" s="519" t="s">
        <v>13</v>
      </c>
      <c r="J17216" s="650">
        <v>76.34</v>
      </c>
    </row>
    <row r="17217" spans="1:10">
      <c r="A17217" s="519" t="s">
        <v>17400</v>
      </c>
      <c r="B17217" s="519" t="str">
        <f t="shared" si="268"/>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217" s="519" t="s">
        <v>51957</v>
      </c>
      <c r="D17217" s="519" t="s">
        <v>51962</v>
      </c>
      <c r="E17217" s="519" t="s">
        <v>51959</v>
      </c>
      <c r="F17217" s="519" t="s">
        <v>51960</v>
      </c>
      <c r="G17217" s="519" t="s">
        <v>51961</v>
      </c>
      <c r="I17217" s="519" t="s">
        <v>13</v>
      </c>
      <c r="J17217" s="650">
        <v>129.18</v>
      </c>
    </row>
    <row r="17218" spans="1:10">
      <c r="A17218" s="519" t="s">
        <v>17401</v>
      </c>
      <c r="B17218" s="519" t="str">
        <f t="shared" si="268"/>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218" s="519" t="s">
        <v>51957</v>
      </c>
      <c r="D17218" s="519" t="s">
        <v>51962</v>
      </c>
      <c r="E17218" s="519" t="s">
        <v>51959</v>
      </c>
      <c r="F17218" s="519" t="s">
        <v>51960</v>
      </c>
      <c r="G17218" s="519" t="s">
        <v>51961</v>
      </c>
      <c r="I17218" s="519" t="s">
        <v>13</v>
      </c>
      <c r="J17218" s="650">
        <v>127.56</v>
      </c>
    </row>
    <row r="17219" spans="1:10">
      <c r="A17219" s="519" t="s">
        <v>17402</v>
      </c>
      <c r="B17219" s="519" t="str">
        <f t="shared" si="268"/>
        <v>CUMEEIRA DE GALVALUME,COM ESPESSURA APROXIMADA DE 0,5MM,0,30M DE ABA PARA CADA LADO,PARA TELHAS ONDULADAS.FORNECIMENTO E COLOCACAO</v>
      </c>
      <c r="C17219" s="519" t="s">
        <v>51963</v>
      </c>
      <c r="D17219" s="519" t="s">
        <v>51964</v>
      </c>
      <c r="E17219" s="519" t="s">
        <v>37621</v>
      </c>
      <c r="I17219" s="519" t="s">
        <v>36</v>
      </c>
      <c r="J17219" s="650">
        <v>106.29</v>
      </c>
    </row>
    <row r="17220" spans="1:10">
      <c r="A17220" s="519" t="s">
        <v>17403</v>
      </c>
      <c r="B17220" s="519" t="str">
        <f t="shared" si="268"/>
        <v>CUMEEIRA DE GALVALUME,COM ESPESSURA APROXIMADA DE 0,5MM,0,30M DE ABA PARA CADA LADO,PARA TELHAS ONDULADAS.FORNECIMENTO E COLOCACAO</v>
      </c>
      <c r="C17220" s="519" t="s">
        <v>51963</v>
      </c>
      <c r="D17220" s="519" t="s">
        <v>51964</v>
      </c>
      <c r="E17220" s="519" t="s">
        <v>37621</v>
      </c>
      <c r="I17220" s="519" t="s">
        <v>36</v>
      </c>
      <c r="J17220" s="650">
        <v>104.89</v>
      </c>
    </row>
    <row r="17221" spans="1:10">
      <c r="A17221" s="519" t="s">
        <v>17404</v>
      </c>
      <c r="B17221" s="519" t="str">
        <f t="shared" si="268"/>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221" s="519" t="s">
        <v>51965</v>
      </c>
      <c r="D17221" s="519" t="s">
        <v>51966</v>
      </c>
      <c r="E17221" s="519" t="s">
        <v>51967</v>
      </c>
      <c r="F17221" s="519" t="s">
        <v>51968</v>
      </c>
      <c r="G17221" s="519" t="s">
        <v>45200</v>
      </c>
      <c r="I17221" s="519" t="s">
        <v>13</v>
      </c>
      <c r="J17221" s="650">
        <v>77.56</v>
      </c>
    </row>
    <row r="17222" spans="1:10">
      <c r="A17222" s="519" t="s">
        <v>17405</v>
      </c>
      <c r="B17222" s="519" t="str">
        <f t="shared" si="268"/>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222" s="519" t="s">
        <v>51965</v>
      </c>
      <c r="D17222" s="519" t="s">
        <v>51966</v>
      </c>
      <c r="E17222" s="519" t="s">
        <v>51967</v>
      </c>
      <c r="F17222" s="519" t="s">
        <v>51968</v>
      </c>
      <c r="G17222" s="519" t="s">
        <v>45200</v>
      </c>
      <c r="I17222" s="519" t="s">
        <v>13</v>
      </c>
      <c r="J17222" s="650">
        <v>75.94</v>
      </c>
    </row>
    <row r="17223" spans="1:10">
      <c r="A17223" s="519" t="s">
        <v>17406</v>
      </c>
      <c r="B17223" s="519" t="str">
        <f t="shared" si="268"/>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223" s="519" t="s">
        <v>51965</v>
      </c>
      <c r="D17223" s="519" t="s">
        <v>51969</v>
      </c>
      <c r="E17223" s="519" t="s">
        <v>51967</v>
      </c>
      <c r="F17223" s="519" t="s">
        <v>51968</v>
      </c>
      <c r="G17223" s="519" t="s">
        <v>51970</v>
      </c>
      <c r="I17223" s="519" t="s">
        <v>13</v>
      </c>
      <c r="J17223" s="650">
        <v>125.86</v>
      </c>
    </row>
    <row r="17224" spans="1:10">
      <c r="A17224" s="519" t="s">
        <v>17407</v>
      </c>
      <c r="B17224" s="519" t="str">
        <f t="shared" ref="B17224:B17287" si="269">C17224&amp;D17224&amp;E17224&amp;F17224&amp;G17224&amp;H17224</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224" s="519" t="s">
        <v>51965</v>
      </c>
      <c r="D17224" s="519" t="s">
        <v>51969</v>
      </c>
      <c r="E17224" s="519" t="s">
        <v>51967</v>
      </c>
      <c r="F17224" s="519" t="s">
        <v>51968</v>
      </c>
      <c r="G17224" s="519" t="s">
        <v>51970</v>
      </c>
      <c r="I17224" s="519" t="s">
        <v>13</v>
      </c>
      <c r="J17224" s="650">
        <v>124.24</v>
      </c>
    </row>
    <row r="17225" spans="1:10">
      <c r="A17225" s="519" t="s">
        <v>17408</v>
      </c>
      <c r="B17225" s="519" t="str">
        <f t="shared" si="269"/>
        <v>CUMEEIRA DE GALVALUME,COM ESPESSURA APROXIMADA DE 0,5MM,0,30M DE ABA PARA CADA LADO,PARA TELHAS TRAPEZOIDAIS.FORNECIMENTO E COLOCACAO</v>
      </c>
      <c r="C17225" s="519" t="s">
        <v>51963</v>
      </c>
      <c r="D17225" s="519" t="s">
        <v>51971</v>
      </c>
      <c r="E17225" s="519" t="s">
        <v>34477</v>
      </c>
      <c r="I17225" s="519" t="s">
        <v>36</v>
      </c>
      <c r="J17225" s="650">
        <v>106.29</v>
      </c>
    </row>
    <row r="17226" spans="1:10">
      <c r="A17226" s="519" t="s">
        <v>17409</v>
      </c>
      <c r="B17226" s="519" t="str">
        <f t="shared" si="269"/>
        <v>CUMEEIRA DE GALVALUME,COM ESPESSURA APROXIMADA DE 0,5MM,0,30M DE ABA PARA CADA LADO,PARA TELHAS TRAPEZOIDAIS.FORNECIMENTO E COLOCACAO</v>
      </c>
      <c r="C17226" s="519" t="s">
        <v>51963</v>
      </c>
      <c r="D17226" s="519" t="s">
        <v>51971</v>
      </c>
      <c r="E17226" s="519" t="s">
        <v>34477</v>
      </c>
      <c r="I17226" s="519" t="s">
        <v>36</v>
      </c>
      <c r="J17226" s="650">
        <v>104.89</v>
      </c>
    </row>
    <row r="17227" spans="1:10">
      <c r="A17227" s="519" t="s">
        <v>17410</v>
      </c>
      <c r="B17227" s="519" t="str">
        <f t="shared" si="269"/>
        <v>CUMEEIRA DE GALVALUME,COM ESPESSURA APROXIMADA DE 0,5MM,0,20M DE ABA PARA CADA LADO,PARA TELHAS TRAPEZOIDAIS.FORNECIMENTO E COLOCACAO</v>
      </c>
      <c r="C17227" s="519" t="s">
        <v>51972</v>
      </c>
      <c r="D17227" s="519" t="s">
        <v>51971</v>
      </c>
      <c r="E17227" s="519" t="s">
        <v>34477</v>
      </c>
      <c r="I17227" s="519" t="s">
        <v>36</v>
      </c>
      <c r="J17227" s="650">
        <v>91.33</v>
      </c>
    </row>
    <row r="17228" spans="1:10">
      <c r="A17228" s="519" t="s">
        <v>17411</v>
      </c>
      <c r="B17228" s="519" t="str">
        <f t="shared" si="269"/>
        <v>CUMEEIRA DE GALVALUME,COM ESPESSURA APROXIMADA DE 0,5MM,0,20M DE ABA PARA CADA LADO,PARA TELHAS TRAPEZOIDAIS.FORNECIMENTO E COLOCACAO</v>
      </c>
      <c r="C17228" s="519" t="s">
        <v>51972</v>
      </c>
      <c r="D17228" s="519" t="s">
        <v>51971</v>
      </c>
      <c r="E17228" s="519" t="s">
        <v>34477</v>
      </c>
      <c r="I17228" s="519" t="s">
        <v>36</v>
      </c>
      <c r="J17228" s="650">
        <v>90.04</v>
      </c>
    </row>
    <row r="17229" spans="1:10">
      <c r="A17229" s="519" t="s">
        <v>17412</v>
      </c>
      <c r="B17229" s="519" t="str">
        <f t="shared" si="269"/>
        <v>CALHA DE GALVALUME,0,30M,EM CHAPA DE ESPESSURA APROXIMADA DE 0,7MM E DESENVOLVIMENTO 0,50M.FORNECIMENTO E COLOCACAO</v>
      </c>
      <c r="C17229" s="519" t="s">
        <v>51973</v>
      </c>
      <c r="D17229" s="519" t="s">
        <v>51974</v>
      </c>
      <c r="I17229" s="519" t="s">
        <v>36</v>
      </c>
      <c r="J17229" s="650">
        <v>146.18</v>
      </c>
    </row>
    <row r="17230" spans="1:10">
      <c r="A17230" s="519" t="s">
        <v>17413</v>
      </c>
      <c r="B17230" s="519" t="str">
        <f t="shared" si="269"/>
        <v>CALHA DE GALVALUME,0,30M,EM CHAPA DE ESPESSURA APROXIMADA DE 0,7MM E DESENVOLVIMENTO 0,50M.FORNECIMENTO E COLOCACAO</v>
      </c>
      <c r="C17230" s="519" t="s">
        <v>51973</v>
      </c>
      <c r="D17230" s="519" t="s">
        <v>51974</v>
      </c>
      <c r="I17230" s="519" t="s">
        <v>36</v>
      </c>
      <c r="J17230" s="650">
        <v>139.05000000000001</v>
      </c>
    </row>
    <row r="17231" spans="1:10">
      <c r="A17231" s="519" t="s">
        <v>17414</v>
      </c>
      <c r="B17231" s="519" t="str">
        <f t="shared" si="269"/>
        <v>CALHA DE GALVALUME,0,30M,EM CHAPA DE ESPESSURA APROXIMADA DE 0,7MM E DESENVOLVIMENTO DE 1M.FORNECIMENTO E COLOCACAO</v>
      </c>
      <c r="C17231" s="519" t="s">
        <v>51973</v>
      </c>
      <c r="D17231" s="519" t="s">
        <v>51975</v>
      </c>
      <c r="I17231" s="519" t="s">
        <v>36</v>
      </c>
      <c r="J17231" s="650">
        <v>238.91</v>
      </c>
    </row>
    <row r="17232" spans="1:10">
      <c r="A17232" s="519" t="s">
        <v>17415</v>
      </c>
      <c r="B17232" s="519" t="str">
        <f t="shared" si="269"/>
        <v>CALHA DE GALVALUME,0,30M,EM CHAPA DE ESPESSURA APROXIMADA DE 0,7MM E DESENVOLVIMENTO DE 1M.FORNECIMENTO E COLOCACAO</v>
      </c>
      <c r="C17232" s="519" t="s">
        <v>51973</v>
      </c>
      <c r="D17232" s="519" t="s">
        <v>51975</v>
      </c>
      <c r="I17232" s="519" t="s">
        <v>36</v>
      </c>
      <c r="J17232" s="650">
        <v>231.78</v>
      </c>
    </row>
    <row r="17233" spans="1:10">
      <c r="A17233" s="519" t="s">
        <v>17416</v>
      </c>
      <c r="B17233" s="519" t="str">
        <f t="shared" si="269"/>
        <v>CALHA DE GALVALUME,0,18M,EM CHAPA DE ESPESSURA APROXIMADA DE 0,5MM E DESENVOLVIMENTO 0,30M.FORNECIMENTO E COLOCACAO</v>
      </c>
      <c r="C17233" s="519" t="s">
        <v>51976</v>
      </c>
      <c r="D17233" s="519" t="s">
        <v>51977</v>
      </c>
      <c r="I17233" s="519" t="s">
        <v>36</v>
      </c>
      <c r="J17233" s="650">
        <v>99.81</v>
      </c>
    </row>
    <row r="17234" spans="1:10">
      <c r="A17234" s="519" t="s">
        <v>17417</v>
      </c>
      <c r="B17234" s="519" t="str">
        <f t="shared" si="269"/>
        <v>CALHA DE GALVALUME,0,18M,EM CHAPA DE ESPESSURA APROXIMADA DE 0,5MM E DESENVOLVIMENTO 0,30M.FORNECIMENTO E COLOCACAO</v>
      </c>
      <c r="C17234" s="519" t="s">
        <v>51976</v>
      </c>
      <c r="D17234" s="519" t="s">
        <v>51977</v>
      </c>
      <c r="I17234" s="519" t="s">
        <v>36</v>
      </c>
      <c r="J17234" s="650">
        <v>92.68</v>
      </c>
    </row>
    <row r="17235" spans="1:10">
      <c r="A17235" s="519" t="s">
        <v>17418</v>
      </c>
      <c r="B17235" s="519" t="str">
        <f t="shared" si="269"/>
        <v>RUFO DE GALVALUME COM MEDIDAS APROXIMADAS DE (0,7X500)MM.FORNECIMENTO E COLOCACAO</v>
      </c>
      <c r="C17235" s="519" t="s">
        <v>51978</v>
      </c>
      <c r="D17235" s="519" t="s">
        <v>34273</v>
      </c>
      <c r="I17235" s="519" t="s">
        <v>36</v>
      </c>
      <c r="J17235" s="650">
        <v>151.4</v>
      </c>
    </row>
    <row r="17236" spans="1:10">
      <c r="A17236" s="519" t="s">
        <v>17419</v>
      </c>
      <c r="B17236" s="519" t="str">
        <f t="shared" si="269"/>
        <v>RUFO DE GALVALUME COM MEDIDAS APROXIMADAS DE (0,7X500)MM.FORNECIMENTO E COLOCACAO</v>
      </c>
      <c r="C17236" s="519" t="s">
        <v>51978</v>
      </c>
      <c r="D17236" s="519" t="s">
        <v>34273</v>
      </c>
      <c r="I17236" s="519" t="s">
        <v>36</v>
      </c>
      <c r="J17236" s="650">
        <v>144.16</v>
      </c>
    </row>
    <row r="17237" spans="1:10">
      <c r="A17237" s="519" t="s">
        <v>17420</v>
      </c>
      <c r="B17237" s="519" t="str">
        <f t="shared" si="269"/>
        <v>RUFO DE GALVALUME COM MEDIDAS APROXIMADAS DE (0,5X300)MM.FORNECIMENTO E COLOCACAO</v>
      </c>
      <c r="C17237" s="519" t="s">
        <v>51979</v>
      </c>
      <c r="D17237" s="519" t="s">
        <v>34273</v>
      </c>
      <c r="I17237" s="519" t="s">
        <v>36</v>
      </c>
      <c r="J17237" s="650">
        <v>96.8</v>
      </c>
    </row>
    <row r="17238" spans="1:10">
      <c r="A17238" s="519" t="s">
        <v>17421</v>
      </c>
      <c r="B17238" s="519" t="str">
        <f t="shared" si="269"/>
        <v>RUFO DE GALVALUME COM MEDIDAS APROXIMADAS DE (0,5X300)MM.FORNECIMENTO E COLOCACAO</v>
      </c>
      <c r="C17238" s="519" t="s">
        <v>51979</v>
      </c>
      <c r="D17238" s="519" t="s">
        <v>34273</v>
      </c>
      <c r="I17238" s="519" t="s">
        <v>36</v>
      </c>
      <c r="J17238" s="650">
        <v>90.37</v>
      </c>
    </row>
    <row r="17239" spans="1:10">
      <c r="A17239" s="519" t="s">
        <v>17422</v>
      </c>
      <c r="B17239" s="519" t="str">
        <f t="shared" si="269"/>
        <v>COBERTURA EM TELHAS DE GALVALUME COM ACABAMENTO EM VERNIZ NAS 2 FACES (INTERNA E EXTERNA),NO MODELO TRAPEZOIDAL OU ONDULADA,NA ESPESSURA DE 0,5MM.MEDIDA PELA AREA REAL DE COBERTURA.FORNECIMENTO E COLOCACAO</v>
      </c>
      <c r="C17239" s="519" t="s">
        <v>51980</v>
      </c>
      <c r="D17239" s="519" t="s">
        <v>51981</v>
      </c>
      <c r="E17239" s="519" t="s">
        <v>51982</v>
      </c>
      <c r="F17239" s="519" t="s">
        <v>34487</v>
      </c>
      <c r="I17239" s="519" t="s">
        <v>13</v>
      </c>
      <c r="J17239" s="650">
        <v>109.73</v>
      </c>
    </row>
    <row r="17240" spans="1:10">
      <c r="A17240" s="519" t="s">
        <v>17423</v>
      </c>
      <c r="B17240" s="519" t="str">
        <f t="shared" si="269"/>
        <v>COBERTURA EM TELHAS DE GALVALUME COM ACABAMENTO EM VERNIZ NAS 2 FACES (INTERNA E EXTERNA),NO MODELO TRAPEZOIDAL OU ONDULADA,NA ESPESSURA DE 0,5MM.MEDIDA PELA AREA REAL DE COBERTURA.FORNECIMENTO E COLOCACAO</v>
      </c>
      <c r="C17240" s="519" t="s">
        <v>51980</v>
      </c>
      <c r="D17240" s="519" t="s">
        <v>51981</v>
      </c>
      <c r="E17240" s="519" t="s">
        <v>51982</v>
      </c>
      <c r="F17240" s="519" t="s">
        <v>34487</v>
      </c>
      <c r="I17240" s="519" t="s">
        <v>13</v>
      </c>
      <c r="J17240" s="650">
        <v>108.1</v>
      </c>
    </row>
    <row r="17241" spans="1:10">
      <c r="A17241" s="519" t="s">
        <v>17424</v>
      </c>
      <c r="B17241" s="519" t="str">
        <f t="shared" si="269"/>
        <v>COBERTURA EM TELHAS DE GALVALUME COM ACABAMENTO EM VERNIZ EM 1 FACE E PINTADA NA OUTRA,MODELO TRAPEZOIDAL OU ONDULADA,NA ESPESSURA DE 0,5MM.MEDIDA PELA AREA REAL DE COBERTURA.FORNECIMENTO E COLOCACAO</v>
      </c>
      <c r="C17241" s="519" t="s">
        <v>51983</v>
      </c>
      <c r="D17241" s="519" t="s">
        <v>51984</v>
      </c>
      <c r="E17241" s="519" t="s">
        <v>51985</v>
      </c>
      <c r="F17241" s="519" t="s">
        <v>36323</v>
      </c>
      <c r="I17241" s="519" t="s">
        <v>13</v>
      </c>
      <c r="J17241" s="650">
        <v>104.14</v>
      </c>
    </row>
    <row r="17242" spans="1:10">
      <c r="A17242" s="519" t="s">
        <v>17425</v>
      </c>
      <c r="B17242" s="519" t="str">
        <f t="shared" si="269"/>
        <v>COBERTURA EM TELHAS DE GALVALUME COM ACABAMENTO EM VERNIZ EM 1 FACE E PINTADA NA OUTRA,MODELO TRAPEZOIDAL OU ONDULADA,NA ESPESSURA DE 0,5MM.MEDIDA PELA AREA REAL DE COBERTURA.FORNECIMENTO E COLOCACAO</v>
      </c>
      <c r="C17242" s="519" t="s">
        <v>51983</v>
      </c>
      <c r="D17242" s="519" t="s">
        <v>51984</v>
      </c>
      <c r="E17242" s="519" t="s">
        <v>51985</v>
      </c>
      <c r="F17242" s="519" t="s">
        <v>36323</v>
      </c>
      <c r="I17242" s="519" t="s">
        <v>13</v>
      </c>
      <c r="J17242" s="650">
        <v>102.51</v>
      </c>
    </row>
    <row r="17243" spans="1:10">
      <c r="A17243" s="519" t="s">
        <v>17426</v>
      </c>
      <c r="B17243" s="519" t="str">
        <f t="shared" si="269"/>
        <v>RUFO EM GALVALUME,COM ACABAMENTO EM VERNIZ NAS 2 FACES,TRAPEZOIDAL OU ONDULADA,MEDINDO APROXIMADAMENTE (1265X600X0,5)MM.FORNECIMENTO E COLOCACAO</v>
      </c>
      <c r="C17243" s="519" t="s">
        <v>51986</v>
      </c>
      <c r="D17243" s="519" t="s">
        <v>51987</v>
      </c>
      <c r="E17243" s="519" t="s">
        <v>34490</v>
      </c>
      <c r="I17243" s="519" t="s">
        <v>36</v>
      </c>
      <c r="J17243" s="650">
        <v>145.54</v>
      </c>
    </row>
    <row r="17244" spans="1:10">
      <c r="A17244" s="519" t="s">
        <v>17427</v>
      </c>
      <c r="B17244" s="519" t="str">
        <f t="shared" si="269"/>
        <v>RUFO EM GALVALUME,COM ACABAMENTO EM VERNIZ NAS 2 FACES,TRAPEZOIDAL OU ONDULADA,MEDINDO APROXIMADAMENTE (1265X600X0,5)MM.FORNECIMENTO E COLOCACAO</v>
      </c>
      <c r="C17244" s="519" t="s">
        <v>51986</v>
      </c>
      <c r="D17244" s="519" t="s">
        <v>51987</v>
      </c>
      <c r="E17244" s="519" t="s">
        <v>34490</v>
      </c>
      <c r="I17244" s="519" t="s">
        <v>36</v>
      </c>
      <c r="J17244" s="650">
        <v>138.30000000000001</v>
      </c>
    </row>
    <row r="17245" spans="1:10">
      <c r="A17245" s="519" t="s">
        <v>17428</v>
      </c>
      <c r="B17245" s="519" t="str">
        <f t="shared" si="269"/>
        <v>RUFO EM GALVALUME,COM ACABAMENTO EM VERNIZ EM 1 FACE E PINTADA NA OUTRA,TRAPEZOIDAL OU ONDULADA,MEDINDO APROXIMADAMENTE(1265X600X0,5)MM.FORNECIMENTO E COLOCACAO</v>
      </c>
      <c r="C17245" s="519" t="s">
        <v>51988</v>
      </c>
      <c r="D17245" s="519" t="s">
        <v>51989</v>
      </c>
      <c r="E17245" s="519" t="s">
        <v>51990</v>
      </c>
      <c r="I17245" s="519" t="s">
        <v>36</v>
      </c>
      <c r="J17245" s="650">
        <v>149.91999999999999</v>
      </c>
    </row>
    <row r="17246" spans="1:10">
      <c r="A17246" s="519" t="s">
        <v>17429</v>
      </c>
      <c r="B17246" s="519" t="str">
        <f t="shared" si="269"/>
        <v>RUFO EM GALVALUME,COM ACABAMENTO EM VERNIZ EM 1 FACE E PINTADA NA OUTRA,TRAPEZOIDAL OU ONDULADA,MEDINDO APROXIMADAMENTE(1265X600X0,5)MM.FORNECIMENTO E COLOCACAO</v>
      </c>
      <c r="C17246" s="519" t="s">
        <v>51988</v>
      </c>
      <c r="D17246" s="519" t="s">
        <v>51989</v>
      </c>
      <c r="E17246" s="519" t="s">
        <v>51990</v>
      </c>
      <c r="I17246" s="519" t="s">
        <v>36</v>
      </c>
      <c r="J17246" s="650">
        <v>142.68</v>
      </c>
    </row>
    <row r="17247" spans="1:10">
      <c r="A17247" s="519" t="s">
        <v>17430</v>
      </c>
      <c r="B17247" s="519" t="str">
        <f t="shared" si="269"/>
        <v>CUMEEIRA EM GALVALUME COM ACABAMENTO EM VERNIZ NAS 2 FACES,TRAPEZOIDAL OU ONDULADA,MEDINDO APROXIMADAMENTE (1265X600X0,5)MM.FORNECIMENTO E COLOCACAO</v>
      </c>
      <c r="C17247" s="519" t="s">
        <v>51991</v>
      </c>
      <c r="D17247" s="519" t="s">
        <v>51992</v>
      </c>
      <c r="E17247" s="519" t="s">
        <v>51993</v>
      </c>
      <c r="I17247" s="519" t="s">
        <v>36</v>
      </c>
      <c r="J17247" s="650">
        <v>126.81</v>
      </c>
    </row>
    <row r="17248" spans="1:10">
      <c r="A17248" s="519" t="s">
        <v>17431</v>
      </c>
      <c r="B17248" s="519" t="str">
        <f t="shared" si="269"/>
        <v>CUMEEIRA EM GALVALUME COM ACABAMENTO EM VERNIZ NAS 2 FACES,TRAPEZOIDAL OU ONDULADA,MEDINDO APROXIMADAMENTE (1265X600X0,5)MM.FORNECIMENTO E COLOCACAO</v>
      </c>
      <c r="C17248" s="519" t="s">
        <v>51991</v>
      </c>
      <c r="D17248" s="519" t="s">
        <v>51992</v>
      </c>
      <c r="E17248" s="519" t="s">
        <v>51993</v>
      </c>
      <c r="I17248" s="519" t="s">
        <v>36</v>
      </c>
      <c r="J17248" s="650">
        <v>125.19</v>
      </c>
    </row>
    <row r="17249" spans="1:10">
      <c r="A17249" s="519" t="s">
        <v>17432</v>
      </c>
      <c r="B17249" s="519" t="str">
        <f t="shared" si="269"/>
        <v>CUMEEIRA EM GALVALUME COM ACABAMENTO EM VERNIZ EM 1 FACE E PINTADA NA OUTRA,TRAPEZOIDAL OU ONDULADA,MEDINDO APROXIMADAMENTE (1265X600X0,5)MM.FORNECIMENTO E COLOCACAO</v>
      </c>
      <c r="C17249" s="519" t="s">
        <v>51994</v>
      </c>
      <c r="D17249" s="519" t="s">
        <v>51995</v>
      </c>
      <c r="E17249" s="519" t="s">
        <v>51996</v>
      </c>
      <c r="I17249" s="519" t="s">
        <v>36</v>
      </c>
      <c r="J17249" s="650">
        <v>136.59</v>
      </c>
    </row>
    <row r="17250" spans="1:10">
      <c r="A17250" s="519" t="s">
        <v>17433</v>
      </c>
      <c r="B17250" s="519" t="str">
        <f t="shared" si="269"/>
        <v>CUMEEIRA EM GALVALUME COM ACABAMENTO EM VERNIZ EM 1 FACE E PINTADA NA OUTRA,TRAPEZOIDAL OU ONDULADA,MEDINDO APROXIMADAMENTE (1265X600X0,5)MM.FORNECIMENTO E COLOCACAO</v>
      </c>
      <c r="C17250" s="519" t="s">
        <v>51994</v>
      </c>
      <c r="D17250" s="519" t="s">
        <v>51995</v>
      </c>
      <c r="E17250" s="519" t="s">
        <v>51996</v>
      </c>
      <c r="I17250" s="519" t="s">
        <v>36</v>
      </c>
      <c r="J17250" s="650">
        <v>134.97</v>
      </c>
    </row>
    <row r="17251" spans="1:10">
      <c r="A17251" s="519" t="s">
        <v>17434</v>
      </c>
      <c r="B17251" s="519" t="str">
        <f t="shared" si="269"/>
        <v>CONTRA RUFO EM GALVALUME,COM ACABAMENTO EM VERNIZ NAS 2 FACES,TRAPEZOIDAL OU ONDULADA,MEDINDO APROXIMADAMENTE (1500X562X0,5)MM.FORNECIMENTO E COLOCACAO</v>
      </c>
      <c r="C17251" s="519" t="s">
        <v>51997</v>
      </c>
      <c r="D17251" s="519" t="s">
        <v>51998</v>
      </c>
      <c r="E17251" s="519" t="s">
        <v>51999</v>
      </c>
      <c r="I17251" s="519" t="s">
        <v>36</v>
      </c>
      <c r="J17251" s="650">
        <v>156.09</v>
      </c>
    </row>
    <row r="17252" spans="1:10">
      <c r="A17252" s="519" t="s">
        <v>17435</v>
      </c>
      <c r="B17252" s="519" t="str">
        <f t="shared" si="269"/>
        <v>CONTRA RUFO EM GALVALUME,COM ACABAMENTO EM VERNIZ NAS 2 FACES,TRAPEZOIDAL OU ONDULADA,MEDINDO APROXIMADAMENTE (1500X562X0,5)MM.FORNECIMENTO E COLOCACAO</v>
      </c>
      <c r="C17252" s="519" t="s">
        <v>51997</v>
      </c>
      <c r="D17252" s="519" t="s">
        <v>51998</v>
      </c>
      <c r="E17252" s="519" t="s">
        <v>51999</v>
      </c>
      <c r="I17252" s="519" t="s">
        <v>36</v>
      </c>
      <c r="J17252" s="650">
        <v>150.66999999999999</v>
      </c>
    </row>
    <row r="17253" spans="1:10">
      <c r="A17253" s="519" t="s">
        <v>17436</v>
      </c>
      <c r="B17253" s="519" t="str">
        <f t="shared" si="269"/>
        <v>CONTRA RUFO EM GALVALUME,COM ACABAMENTO EM VERNIZ EM 1 FACEE PINTADA NA OUTRA,TRAPEZOIDAL OU ONDULADA,MEDINDO APROXIMADAMENTE (1500X562X0,5)MM.FORNECIMENTO E COLOCACAO</v>
      </c>
      <c r="C17253" s="519" t="s">
        <v>52000</v>
      </c>
      <c r="D17253" s="519" t="s">
        <v>52001</v>
      </c>
      <c r="E17253" s="519" t="s">
        <v>52002</v>
      </c>
      <c r="I17253" s="519" t="s">
        <v>36</v>
      </c>
      <c r="J17253" s="650">
        <v>142.88999999999999</v>
      </c>
    </row>
    <row r="17254" spans="1:10">
      <c r="A17254" s="519" t="s">
        <v>17437</v>
      </c>
      <c r="B17254" s="519" t="str">
        <f t="shared" si="269"/>
        <v>CONTRA RUFO EM GALVALUME,COM ACABAMENTO EM VERNIZ EM 1 FACEE PINTADA NA OUTRA,TRAPEZOIDAL OU ONDULADA,MEDINDO APROXIMADAMENTE (1500X562X0,5)MM.FORNECIMENTO E COLOCACAO</v>
      </c>
      <c r="C17254" s="519" t="s">
        <v>52000</v>
      </c>
      <c r="D17254" s="519" t="s">
        <v>52001</v>
      </c>
      <c r="E17254" s="519" t="s">
        <v>52002</v>
      </c>
      <c r="I17254" s="519" t="s">
        <v>36</v>
      </c>
      <c r="J17254" s="650">
        <v>137.47</v>
      </c>
    </row>
    <row r="17255" spans="1:10">
      <c r="A17255" s="519" t="s">
        <v>17438</v>
      </c>
      <c r="B17255" s="519" t="str">
        <f t="shared" si="269"/>
        <v>COBERTURA EM TELHA TERMICA DE GALVALUME,TRAPEZOIDAL,DUPLA COM ESPESSURA DE 30MM,INCLUSIVE TODOS OS ACESSORIOS NECESSARIOS A SUA EXECUCAO.MEDIDA PELA AREA REAL DE COBERTURA.FORNECIMENTO E COLOCACAO</v>
      </c>
      <c r="C17255" s="519" t="s">
        <v>52003</v>
      </c>
      <c r="D17255" s="519" t="s">
        <v>52004</v>
      </c>
      <c r="E17255" s="519" t="s">
        <v>52005</v>
      </c>
      <c r="F17255" s="519" t="s">
        <v>34162</v>
      </c>
      <c r="I17255" s="519" t="s">
        <v>13</v>
      </c>
      <c r="J17255" s="650">
        <v>161.38999999999999</v>
      </c>
    </row>
    <row r="17256" spans="1:10">
      <c r="A17256" s="519" t="s">
        <v>17439</v>
      </c>
      <c r="B17256" s="519" t="str">
        <f t="shared" si="269"/>
        <v>COBERTURA EM TELHA TERMICA DE GALVALUME,TRAPEZOIDAL,DUPLA COM ESPESSURA DE 30MM,INCLUSIVE TODOS OS ACESSORIOS NECESSARIOS A SUA EXECUCAO.MEDIDA PELA AREA REAL DE COBERTURA.FORNECIMENTO E COLOCACAO</v>
      </c>
      <c r="C17256" s="519" t="s">
        <v>52003</v>
      </c>
      <c r="D17256" s="519" t="s">
        <v>52004</v>
      </c>
      <c r="E17256" s="519" t="s">
        <v>52005</v>
      </c>
      <c r="F17256" s="519" t="s">
        <v>34162</v>
      </c>
      <c r="I17256" s="519" t="s">
        <v>13</v>
      </c>
      <c r="J17256" s="650">
        <v>160.72</v>
      </c>
    </row>
    <row r="17257" spans="1:10">
      <c r="A17257" s="519" t="s">
        <v>17440</v>
      </c>
      <c r="B17257" s="519" t="str">
        <f t="shared" si="269"/>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257" s="519" t="s">
        <v>52006</v>
      </c>
      <c r="D17257" s="519" t="s">
        <v>52007</v>
      </c>
      <c r="E17257" s="519" t="s">
        <v>52008</v>
      </c>
      <c r="F17257" s="651" t="s">
        <v>72973</v>
      </c>
      <c r="G17257" s="519" t="s">
        <v>72974</v>
      </c>
      <c r="H17257" s="519" t="s">
        <v>72975</v>
      </c>
      <c r="I17257" s="519" t="s">
        <v>13</v>
      </c>
      <c r="J17257" s="650">
        <v>212.68</v>
      </c>
    </row>
    <row r="17258" spans="1:10">
      <c r="A17258" s="519" t="s">
        <v>17441</v>
      </c>
      <c r="B17258" s="519" t="str">
        <f t="shared" si="269"/>
        <v>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v>
      </c>
      <c r="C17258" s="519" t="s">
        <v>52006</v>
      </c>
      <c r="D17258" s="519" t="s">
        <v>52007</v>
      </c>
      <c r="E17258" s="519" t="s">
        <v>52008</v>
      </c>
      <c r="F17258" s="651" t="s">
        <v>72973</v>
      </c>
      <c r="G17258" s="519" t="s">
        <v>72974</v>
      </c>
      <c r="H17258" s="519" t="s">
        <v>72975</v>
      </c>
      <c r="I17258" s="519" t="s">
        <v>13</v>
      </c>
      <c r="J17258" s="650">
        <v>209.99</v>
      </c>
    </row>
    <row r="17259" spans="1:10">
      <c r="A17259" s="519" t="s">
        <v>17442</v>
      </c>
      <c r="B17259" s="519" t="str">
        <f t="shared" si="269"/>
        <v>COBERTURA EM TELHAS ONDULADAS EM FIBERGLASS,1,10X1,53M,SEM CUMEEIRA,FIXACAO COM PARAFUSOS OU HASTES DE ALUMINIO,5/16"X250MM,COM ROSCA,EXCLUSIVE MADEIRAMENTO.MEDIDA PELA AREA REAL DE CORBERTURA.FORNECIMENTO E COLOCACAO</v>
      </c>
      <c r="C17259" s="519" t="s">
        <v>45173</v>
      </c>
      <c r="D17259" s="519" t="s">
        <v>45174</v>
      </c>
      <c r="E17259" s="519" t="s">
        <v>45175</v>
      </c>
      <c r="F17259" s="519" t="s">
        <v>45176</v>
      </c>
      <c r="I17259" s="519" t="s">
        <v>13</v>
      </c>
      <c r="J17259" s="650">
        <v>115.8</v>
      </c>
    </row>
    <row r="17260" spans="1:10">
      <c r="A17260" s="519" t="s">
        <v>17443</v>
      </c>
      <c r="B17260" s="519" t="str">
        <f t="shared" si="269"/>
        <v>COBERTURA EM TELHAS ONDULADAS EM FIBERGLASS,1,10X1,53M,SEM CUMEEIRA,FIXACAO COM PARAFUSOS OU HASTES DE ALUMINIO,5/16"X250MM,COM ROSCA,EXCLUSIVE MADEIRAMENTO.MEDIDA PELA AREA REAL DE CORBERTURA.FORNECIMENTO E COLOCACAO</v>
      </c>
      <c r="C17260" s="519" t="s">
        <v>45173</v>
      </c>
      <c r="D17260" s="519" t="s">
        <v>45174</v>
      </c>
      <c r="E17260" s="519" t="s">
        <v>45175</v>
      </c>
      <c r="F17260" s="519" t="s">
        <v>45176</v>
      </c>
      <c r="I17260" s="519" t="s">
        <v>13</v>
      </c>
      <c r="J17260" s="650">
        <v>114.45</v>
      </c>
    </row>
    <row r="17261" spans="1:10">
      <c r="A17261" s="519" t="s">
        <v>17444</v>
      </c>
      <c r="B17261" s="519" t="str">
        <f t="shared" si="269"/>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261" s="519" t="s">
        <v>45177</v>
      </c>
      <c r="D17261" s="519" t="s">
        <v>45178</v>
      </c>
      <c r="E17261" s="519" t="s">
        <v>45179</v>
      </c>
      <c r="F17261" s="519" t="s">
        <v>45180</v>
      </c>
      <c r="G17261" s="519" t="s">
        <v>45181</v>
      </c>
      <c r="I17261" s="519" t="s">
        <v>13</v>
      </c>
      <c r="J17261" s="650">
        <v>231.03</v>
      </c>
    </row>
    <row r="17262" spans="1:10">
      <c r="A17262" s="519" t="s">
        <v>17445</v>
      </c>
      <c r="B17262" s="519" t="str">
        <f t="shared" si="269"/>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262" s="519" t="s">
        <v>45177</v>
      </c>
      <c r="D17262" s="519" t="s">
        <v>45178</v>
      </c>
      <c r="E17262" s="519" t="s">
        <v>45179</v>
      </c>
      <c r="F17262" s="519" t="s">
        <v>45180</v>
      </c>
      <c r="G17262" s="519" t="s">
        <v>45181</v>
      </c>
      <c r="I17262" s="519" t="s">
        <v>13</v>
      </c>
      <c r="J17262" s="650">
        <v>229.33</v>
      </c>
    </row>
    <row r="17263" spans="1:10">
      <c r="A17263" s="519" t="s">
        <v>17446</v>
      </c>
      <c r="B17263" s="519" t="str">
        <f t="shared" si="269"/>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263" s="519" t="s">
        <v>45177</v>
      </c>
      <c r="D17263" s="519" t="s">
        <v>45182</v>
      </c>
      <c r="E17263" s="519" t="s">
        <v>45183</v>
      </c>
      <c r="F17263" s="519" t="s">
        <v>45184</v>
      </c>
      <c r="G17263" s="519" t="s">
        <v>45185</v>
      </c>
      <c r="H17263" s="519" t="s">
        <v>34258</v>
      </c>
      <c r="I17263" s="519" t="s">
        <v>13</v>
      </c>
      <c r="J17263" s="650">
        <v>290.98</v>
      </c>
    </row>
    <row r="17264" spans="1:10">
      <c r="A17264" s="519" t="s">
        <v>17447</v>
      </c>
      <c r="B17264" s="519" t="str">
        <f t="shared" si="269"/>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264" s="519" t="s">
        <v>45177</v>
      </c>
      <c r="D17264" s="519" t="s">
        <v>45182</v>
      </c>
      <c r="E17264" s="519" t="s">
        <v>45183</v>
      </c>
      <c r="F17264" s="519" t="s">
        <v>45184</v>
      </c>
      <c r="G17264" s="519" t="s">
        <v>45185</v>
      </c>
      <c r="H17264" s="519" t="s">
        <v>34258</v>
      </c>
      <c r="I17264" s="519" t="s">
        <v>13</v>
      </c>
      <c r="J17264" s="650">
        <v>289.27999999999997</v>
      </c>
    </row>
    <row r="17265" spans="1:10">
      <c r="A17265" s="519" t="s">
        <v>17448</v>
      </c>
      <c r="B17265" s="519" t="str">
        <f t="shared" si="269"/>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265" s="519" t="s">
        <v>45177</v>
      </c>
      <c r="D17265" s="519" t="s">
        <v>45186</v>
      </c>
      <c r="E17265" s="519" t="s">
        <v>45187</v>
      </c>
      <c r="F17265" s="519" t="s">
        <v>45188</v>
      </c>
      <c r="G17265" s="519" t="s">
        <v>45189</v>
      </c>
      <c r="I17265" s="519" t="s">
        <v>13</v>
      </c>
      <c r="J17265" s="650">
        <v>239.37</v>
      </c>
    </row>
    <row r="17266" spans="1:10">
      <c r="A17266" s="519" t="s">
        <v>17449</v>
      </c>
      <c r="B17266" s="519" t="str">
        <f t="shared" si="269"/>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266" s="519" t="s">
        <v>45177</v>
      </c>
      <c r="D17266" s="519" t="s">
        <v>45186</v>
      </c>
      <c r="E17266" s="519" t="s">
        <v>45187</v>
      </c>
      <c r="F17266" s="519" t="s">
        <v>45188</v>
      </c>
      <c r="G17266" s="519" t="s">
        <v>45189</v>
      </c>
      <c r="I17266" s="519" t="s">
        <v>13</v>
      </c>
      <c r="J17266" s="650">
        <v>236.82</v>
      </c>
    </row>
    <row r="17267" spans="1:10">
      <c r="A17267" s="519" t="s">
        <v>17450</v>
      </c>
      <c r="B17267" s="519" t="str">
        <f t="shared" si="269"/>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267" s="519" t="s">
        <v>45177</v>
      </c>
      <c r="D17267" s="519" t="s">
        <v>45182</v>
      </c>
      <c r="E17267" s="519" t="s">
        <v>45183</v>
      </c>
      <c r="F17267" s="519" t="s">
        <v>45190</v>
      </c>
      <c r="G17267" s="519" t="s">
        <v>45191</v>
      </c>
      <c r="H17267" s="519" t="s">
        <v>34485</v>
      </c>
      <c r="I17267" s="519" t="s">
        <v>13</v>
      </c>
      <c r="J17267" s="650">
        <v>306.76</v>
      </c>
    </row>
    <row r="17268" spans="1:10">
      <c r="A17268" s="519" t="s">
        <v>17451</v>
      </c>
      <c r="B17268" s="519" t="str">
        <f t="shared" si="269"/>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268" s="519" t="s">
        <v>45177</v>
      </c>
      <c r="D17268" s="519" t="s">
        <v>45182</v>
      </c>
      <c r="E17268" s="519" t="s">
        <v>45183</v>
      </c>
      <c r="F17268" s="519" t="s">
        <v>45190</v>
      </c>
      <c r="G17268" s="519" t="s">
        <v>45191</v>
      </c>
      <c r="H17268" s="519" t="s">
        <v>34485</v>
      </c>
      <c r="I17268" s="519" t="s">
        <v>13</v>
      </c>
      <c r="J17268" s="650">
        <v>304.22000000000003</v>
      </c>
    </row>
    <row r="17269" spans="1:10">
      <c r="A17269" s="519" t="s">
        <v>17452</v>
      </c>
      <c r="B17269" s="519" t="str">
        <f t="shared" si="269"/>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269" s="519" t="s">
        <v>45177</v>
      </c>
      <c r="D17269" s="519" t="s">
        <v>45186</v>
      </c>
      <c r="E17269" s="519" t="s">
        <v>45192</v>
      </c>
      <c r="F17269" s="519" t="s">
        <v>45193</v>
      </c>
      <c r="G17269" s="519" t="s">
        <v>45194</v>
      </c>
      <c r="I17269" s="519" t="s">
        <v>13</v>
      </c>
      <c r="J17269" s="650">
        <v>400.28</v>
      </c>
    </row>
    <row r="17270" spans="1:10">
      <c r="A17270" s="519" t="s">
        <v>17453</v>
      </c>
      <c r="B17270" s="519" t="str">
        <f t="shared" si="269"/>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270" s="519" t="s">
        <v>45177</v>
      </c>
      <c r="D17270" s="519" t="s">
        <v>45186</v>
      </c>
      <c r="E17270" s="519" t="s">
        <v>45192</v>
      </c>
      <c r="F17270" s="519" t="s">
        <v>45193</v>
      </c>
      <c r="G17270" s="519" t="s">
        <v>45194</v>
      </c>
      <c r="I17270" s="519" t="s">
        <v>13</v>
      </c>
      <c r="J17270" s="650">
        <v>396.89</v>
      </c>
    </row>
    <row r="17271" spans="1:10">
      <c r="A17271" s="519" t="s">
        <v>17454</v>
      </c>
      <c r="B17271" s="519" t="str">
        <f t="shared" si="269"/>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271" s="519" t="s">
        <v>45177</v>
      </c>
      <c r="D17271" s="519" t="s">
        <v>45182</v>
      </c>
      <c r="E17271" s="519" t="s">
        <v>45195</v>
      </c>
      <c r="F17271" s="519" t="s">
        <v>45196</v>
      </c>
      <c r="G17271" s="519" t="s">
        <v>45197</v>
      </c>
      <c r="H17271" s="519" t="s">
        <v>34477</v>
      </c>
      <c r="I17271" s="519" t="s">
        <v>13</v>
      </c>
      <c r="J17271" s="650">
        <v>453.83</v>
      </c>
    </row>
    <row r="17272" spans="1:10">
      <c r="A17272" s="519" t="s">
        <v>17455</v>
      </c>
      <c r="B17272" s="519" t="str">
        <f t="shared" si="269"/>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272" s="519" t="s">
        <v>45177</v>
      </c>
      <c r="D17272" s="519" t="s">
        <v>45182</v>
      </c>
      <c r="E17272" s="519" t="s">
        <v>45195</v>
      </c>
      <c r="F17272" s="519" t="s">
        <v>45196</v>
      </c>
      <c r="G17272" s="519" t="s">
        <v>45197</v>
      </c>
      <c r="H17272" s="519" t="s">
        <v>34477</v>
      </c>
      <c r="I17272" s="519" t="s">
        <v>13</v>
      </c>
      <c r="J17272" s="650">
        <v>450.44</v>
      </c>
    </row>
    <row r="17273" spans="1:10">
      <c r="A17273" s="519" t="s">
        <v>17456</v>
      </c>
      <c r="B17273" s="519" t="str">
        <f t="shared" si="269"/>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273" s="519" t="s">
        <v>45177</v>
      </c>
      <c r="D17273" s="519" t="s">
        <v>45186</v>
      </c>
      <c r="E17273" s="519" t="s">
        <v>45198</v>
      </c>
      <c r="F17273" s="519" t="s">
        <v>45199</v>
      </c>
      <c r="G17273" s="519" t="s">
        <v>45200</v>
      </c>
      <c r="I17273" s="519" t="s">
        <v>13</v>
      </c>
      <c r="J17273" s="650">
        <v>554.46</v>
      </c>
    </row>
    <row r="17274" spans="1:10">
      <c r="A17274" s="519" t="s">
        <v>17457</v>
      </c>
      <c r="B17274" s="519" t="str">
        <f t="shared" si="269"/>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274" s="519" t="s">
        <v>45177</v>
      </c>
      <c r="D17274" s="519" t="s">
        <v>45186</v>
      </c>
      <c r="E17274" s="519" t="s">
        <v>45198</v>
      </c>
      <c r="F17274" s="519" t="s">
        <v>45199</v>
      </c>
      <c r="G17274" s="519" t="s">
        <v>45200</v>
      </c>
      <c r="I17274" s="519" t="s">
        <v>13</v>
      </c>
      <c r="J17274" s="650">
        <v>550.5</v>
      </c>
    </row>
    <row r="17275" spans="1:10">
      <c r="A17275" s="519" t="s">
        <v>17458</v>
      </c>
      <c r="B17275" s="519" t="str">
        <f t="shared" si="269"/>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275" s="519" t="s">
        <v>45177</v>
      </c>
      <c r="D17275" s="519" t="s">
        <v>45182</v>
      </c>
      <c r="E17275" s="519" t="s">
        <v>45201</v>
      </c>
      <c r="F17275" s="519" t="s">
        <v>45202</v>
      </c>
      <c r="G17275" s="519" t="s">
        <v>45203</v>
      </c>
      <c r="H17275" s="519" t="s">
        <v>34469</v>
      </c>
      <c r="I17275" s="519" t="s">
        <v>13</v>
      </c>
      <c r="J17275" s="650">
        <v>629.42999999999995</v>
      </c>
    </row>
    <row r="17276" spans="1:10">
      <c r="A17276" s="519" t="s">
        <v>17459</v>
      </c>
      <c r="B17276" s="519" t="str">
        <f t="shared" si="269"/>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276" s="519" t="s">
        <v>45177</v>
      </c>
      <c r="D17276" s="519" t="s">
        <v>45182</v>
      </c>
      <c r="E17276" s="519" t="s">
        <v>45201</v>
      </c>
      <c r="F17276" s="519" t="s">
        <v>45202</v>
      </c>
      <c r="G17276" s="519" t="s">
        <v>45203</v>
      </c>
      <c r="H17276" s="519" t="s">
        <v>34469</v>
      </c>
      <c r="I17276" s="519" t="s">
        <v>13</v>
      </c>
      <c r="J17276" s="650">
        <v>625.47</v>
      </c>
    </row>
    <row r="17277" spans="1:10">
      <c r="A17277" s="519" t="s">
        <v>17460</v>
      </c>
      <c r="B17277" s="519" t="str">
        <f t="shared" si="269"/>
        <v>COBERTURA COM TELHAS TRAPEZOIDAIS EM ACO GALVANIZADO,ESPESSURA DE 0,5MM,INCLUSIVE FIXACOES E MEDIDA PELA AREA REAL DA COBERTURA</v>
      </c>
      <c r="C17277" s="519" t="s">
        <v>45204</v>
      </c>
      <c r="D17277" s="519" t="s">
        <v>45205</v>
      </c>
      <c r="E17277" s="519" t="s">
        <v>45206</v>
      </c>
      <c r="I17277" s="519" t="s">
        <v>13</v>
      </c>
      <c r="J17277" s="650">
        <v>57.66</v>
      </c>
    </row>
    <row r="17278" spans="1:10">
      <c r="A17278" s="519" t="s">
        <v>17461</v>
      </c>
      <c r="B17278" s="519" t="str">
        <f t="shared" si="269"/>
        <v>COBERTURA COM TELHAS TRAPEZOIDAIS EM ACO GALVANIZADO,ESPESSURA DE 0,5MM,INCLUSIVE FIXACOES E MEDIDA PELA AREA REAL DA COBERTURA</v>
      </c>
      <c r="C17278" s="519" t="s">
        <v>45204</v>
      </c>
      <c r="D17278" s="519" t="s">
        <v>45205</v>
      </c>
      <c r="E17278" s="519" t="s">
        <v>45206</v>
      </c>
      <c r="I17278" s="519" t="s">
        <v>13</v>
      </c>
      <c r="J17278" s="650">
        <v>56.04</v>
      </c>
    </row>
    <row r="17279" spans="1:10">
      <c r="A17279" s="519" t="s">
        <v>17462</v>
      </c>
      <c r="B17279" s="519" t="str">
        <f t="shared" si="269"/>
        <v>CUMEEIRA EM CHAPA DE ACO GALVANIZADO,COM ESPESSURA DE 0,5MM, 0,30M DE ABA PARA CADA LADO,PARA TELHAS TRAPEZOIDAIS.FORNECIMENTO E COLOCACAO</v>
      </c>
      <c r="C17279" s="519" t="s">
        <v>45207</v>
      </c>
      <c r="D17279" s="519" t="s">
        <v>45208</v>
      </c>
      <c r="E17279" s="519" t="s">
        <v>34520</v>
      </c>
      <c r="I17279" s="519" t="s">
        <v>36</v>
      </c>
      <c r="J17279" s="650">
        <v>113.57</v>
      </c>
    </row>
    <row r="17280" spans="1:10">
      <c r="A17280" s="519" t="s">
        <v>17463</v>
      </c>
      <c r="B17280" s="519" t="str">
        <f t="shared" si="269"/>
        <v>CUMEEIRA EM CHAPA DE ACO GALVANIZADO,COM ESPESSURA DE 0,5MM, 0,30M DE ABA PARA CADA LADO,PARA TELHAS TRAPEZOIDAIS.FORNECIMENTO E COLOCACAO</v>
      </c>
      <c r="C17280" s="519" t="s">
        <v>45207</v>
      </c>
      <c r="D17280" s="519" t="s">
        <v>45208</v>
      </c>
      <c r="E17280" s="519" t="s">
        <v>34520</v>
      </c>
      <c r="I17280" s="519" t="s">
        <v>36</v>
      </c>
      <c r="J17280" s="650">
        <v>111.94</v>
      </c>
    </row>
    <row r="17281" spans="1:10">
      <c r="A17281" s="519" t="s">
        <v>17464</v>
      </c>
      <c r="B17281" s="519" t="str">
        <f t="shared" si="269"/>
        <v>CALHA EM CHAPA DE ACO GALVANIZADO N°26 COM 25CM DE DESENVOLVIMENTO.FORNECIMENTO E COLOCACAO</v>
      </c>
      <c r="C17281" s="519" t="s">
        <v>45209</v>
      </c>
      <c r="D17281" s="519" t="s">
        <v>45210</v>
      </c>
      <c r="I17281" s="519" t="s">
        <v>36</v>
      </c>
      <c r="J17281" s="650">
        <v>89.33</v>
      </c>
    </row>
    <row r="17282" spans="1:10">
      <c r="A17282" s="519" t="s">
        <v>17465</v>
      </c>
      <c r="B17282" s="519" t="str">
        <f t="shared" si="269"/>
        <v>CALHA EM CHAPA DE ACO GALVANIZADO N°26 COM 25CM DE DESENVOLVIMENTO.FORNECIMENTO E COLOCACAO</v>
      </c>
      <c r="C17282" s="519" t="s">
        <v>45209</v>
      </c>
      <c r="D17282" s="519" t="s">
        <v>45210</v>
      </c>
      <c r="I17282" s="519" t="s">
        <v>36</v>
      </c>
      <c r="J17282" s="650">
        <v>82.83</v>
      </c>
    </row>
    <row r="17283" spans="1:10">
      <c r="A17283" s="519" t="s">
        <v>17466</v>
      </c>
      <c r="B17283" s="519" t="str">
        <f t="shared" si="269"/>
        <v>CALHA EM CHAPA DE ACO GALVANIZADO N°26 COM 50CM DE DESENVOLVIMENTO.FORNECIMENTO E COLOCACAO</v>
      </c>
      <c r="C17283" s="519" t="s">
        <v>45211</v>
      </c>
      <c r="D17283" s="519" t="s">
        <v>45210</v>
      </c>
      <c r="I17283" s="519" t="s">
        <v>36</v>
      </c>
      <c r="J17283" s="650">
        <v>129.24</v>
      </c>
    </row>
    <row r="17284" spans="1:10">
      <c r="A17284" s="519" t="s">
        <v>17467</v>
      </c>
      <c r="B17284" s="519" t="str">
        <f t="shared" si="269"/>
        <v>CALHA EM CHAPA DE ACO GALVANIZADO N°26 COM 50CM DE DESENVOLVIMENTO.FORNECIMENTO E COLOCACAO</v>
      </c>
      <c r="C17284" s="519" t="s">
        <v>45211</v>
      </c>
      <c r="D17284" s="519" t="s">
        <v>45210</v>
      </c>
      <c r="I17284" s="519" t="s">
        <v>36</v>
      </c>
      <c r="J17284" s="650">
        <v>120.8</v>
      </c>
    </row>
    <row r="17285" spans="1:10">
      <c r="A17285" s="519" t="s">
        <v>17468</v>
      </c>
      <c r="B17285" s="519" t="str">
        <f t="shared" si="269"/>
        <v>CALHA EM CHAPA DE ACO GALVANIZADO N°24 COM 75CM DE DESENVOLVIMENTO.FORNECIMENTO E COLOCACAO</v>
      </c>
      <c r="C17285" s="519" t="s">
        <v>45212</v>
      </c>
      <c r="D17285" s="519" t="s">
        <v>45210</v>
      </c>
      <c r="I17285" s="519" t="s">
        <v>36</v>
      </c>
      <c r="J17285" s="650">
        <v>167.45</v>
      </c>
    </row>
    <row r="17286" spans="1:10">
      <c r="A17286" s="519" t="s">
        <v>17469</v>
      </c>
      <c r="B17286" s="519" t="str">
        <f t="shared" si="269"/>
        <v>CALHA EM CHAPA DE ACO GALVANIZADO N°24 COM 75CM DE DESENVOLVIMENTO.FORNECIMENTO E COLOCACAO</v>
      </c>
      <c r="C17286" s="519" t="s">
        <v>45212</v>
      </c>
      <c r="D17286" s="519" t="s">
        <v>45210</v>
      </c>
      <c r="I17286" s="519" t="s">
        <v>36</v>
      </c>
      <c r="J17286" s="650">
        <v>157.29</v>
      </c>
    </row>
    <row r="17287" spans="1:10">
      <c r="A17287" s="519" t="s">
        <v>17470</v>
      </c>
      <c r="B17287" s="519" t="str">
        <f t="shared" si="269"/>
        <v>CALHA DE PLATIBANDA OU DE RINCAO,EM CHAPA GALVANIZADA N°26,COM 25CM DE DESENVOLVIMENTO.FORNECIMENTO E COLOCACAO</v>
      </c>
      <c r="C17287" s="519" t="s">
        <v>45213</v>
      </c>
      <c r="D17287" s="519" t="s">
        <v>45214</v>
      </c>
      <c r="I17287" s="519" t="s">
        <v>36</v>
      </c>
      <c r="J17287" s="650">
        <v>76.13</v>
      </c>
    </row>
    <row r="17288" spans="1:10">
      <c r="A17288" s="519" t="s">
        <v>17471</v>
      </c>
      <c r="B17288" s="519" t="str">
        <f t="shared" ref="B17288:B17351" si="270">C17288&amp;D17288&amp;E17288&amp;F17288&amp;G17288&amp;H17288</f>
        <v>CALHA DE PLATIBANDA OU DE RINCAO,EM CHAPA GALVANIZADA N°26,COM 25CM DE DESENVOLVIMENTO.FORNECIMENTO E COLOCACAO</v>
      </c>
      <c r="C17288" s="519" t="s">
        <v>45213</v>
      </c>
      <c r="D17288" s="519" t="s">
        <v>45214</v>
      </c>
      <c r="I17288" s="519" t="s">
        <v>36</v>
      </c>
      <c r="J17288" s="650">
        <v>69.63</v>
      </c>
    </row>
    <row r="17289" spans="1:10">
      <c r="A17289" s="519" t="s">
        <v>17472</v>
      </c>
      <c r="B17289" s="519" t="str">
        <f t="shared" si="270"/>
        <v>COBERTURA EM TELHAS ONDULADAS FABRICADAS COM FIBRAS VEGETAIS E MINERAIS IMPREGNADA DE ASFALTO,ESPESSURA DE 3MM,PRESAS POR PREGOS GALVANIZADOS,EXCLUSIVE MADEIRAMENTO.MEDIDA PELA AREA REAL.FORNECIMENTO E COLOCACAO</v>
      </c>
      <c r="C17289" s="519" t="s">
        <v>45215</v>
      </c>
      <c r="D17289" s="519" t="s">
        <v>45216</v>
      </c>
      <c r="E17289" s="519" t="s">
        <v>45217</v>
      </c>
      <c r="F17289" s="519" t="s">
        <v>45218</v>
      </c>
      <c r="I17289" s="519" t="s">
        <v>13</v>
      </c>
      <c r="J17289" s="650">
        <v>100.79</v>
      </c>
    </row>
    <row r="17290" spans="1:10">
      <c r="A17290" s="519" t="s">
        <v>17473</v>
      </c>
      <c r="B17290" s="519" t="str">
        <f t="shared" si="270"/>
        <v>COBERTURA EM TELHAS ONDULADAS FABRICADAS COM FIBRAS VEGETAIS E MINERAIS IMPREGNADA DE ASFALTO,ESPESSURA DE 3MM,PRESAS POR PREGOS GALVANIZADOS,EXCLUSIVE MADEIRAMENTO.MEDIDA PELA AREA REAL.FORNECIMENTO E COLOCACAO</v>
      </c>
      <c r="C17290" s="519" t="s">
        <v>45215</v>
      </c>
      <c r="D17290" s="519" t="s">
        <v>45216</v>
      </c>
      <c r="E17290" s="519" t="s">
        <v>45217</v>
      </c>
      <c r="F17290" s="519" t="s">
        <v>45218</v>
      </c>
      <c r="I17290" s="519" t="s">
        <v>13</v>
      </c>
      <c r="J17290" s="650">
        <v>99.16</v>
      </c>
    </row>
    <row r="17291" spans="1:10">
      <c r="A17291" s="519" t="s">
        <v>17474</v>
      </c>
      <c r="B17291" s="519" t="str">
        <f t="shared" si="270"/>
        <v>CUMEEIRA NORMAL PARA TELHAS ONDULADAS,COM FIBRAS VEGETAIS EMINERAIS IMPREGNADAS DE ASFALTO,PRESAS POR PREGOS GALVANIZADOS.FORNECIMENTO E COLOCACAO</v>
      </c>
      <c r="C17291" s="519" t="s">
        <v>45219</v>
      </c>
      <c r="D17291" s="519" t="s">
        <v>45220</v>
      </c>
      <c r="E17291" s="519" t="s">
        <v>45221</v>
      </c>
      <c r="I17291" s="519" t="s">
        <v>36</v>
      </c>
      <c r="J17291" s="650">
        <v>86.73</v>
      </c>
    </row>
    <row r="17292" spans="1:10">
      <c r="A17292" s="519" t="s">
        <v>17475</v>
      </c>
      <c r="B17292" s="519" t="str">
        <f t="shared" si="270"/>
        <v>CUMEEIRA NORMAL PARA TELHAS ONDULADAS,COM FIBRAS VEGETAIS EMINERAIS IMPREGNADAS DE ASFALTO,PRESAS POR PREGOS GALVANIZADOS.FORNECIMENTO E COLOCACAO</v>
      </c>
      <c r="C17292" s="519" t="s">
        <v>45219</v>
      </c>
      <c r="D17292" s="519" t="s">
        <v>45220</v>
      </c>
      <c r="E17292" s="519" t="s">
        <v>45221</v>
      </c>
      <c r="I17292" s="519" t="s">
        <v>36</v>
      </c>
      <c r="J17292" s="650">
        <v>85.87</v>
      </c>
    </row>
    <row r="17293" spans="1:10">
      <c r="A17293" s="519" t="s">
        <v>17476</v>
      </c>
      <c r="B17293" s="519" t="str">
        <f t="shared" si="270"/>
        <v>CALHA DE COBRE EM CHAPA DE ESPESSURA DE 0,8MM E DESENVOLVIMENTO DE 0,30M.FORNECIMENTO E COLOCACAO</v>
      </c>
      <c r="C17293" s="519" t="s">
        <v>45222</v>
      </c>
      <c r="D17293" s="519" t="s">
        <v>45223</v>
      </c>
      <c r="I17293" s="519" t="s">
        <v>36</v>
      </c>
      <c r="J17293" s="650">
        <v>253.38</v>
      </c>
    </row>
    <row r="17294" spans="1:10">
      <c r="A17294" s="519" t="s">
        <v>17477</v>
      </c>
      <c r="B17294" s="519" t="str">
        <f t="shared" si="270"/>
        <v>CALHA DE COBRE EM CHAPA DE ESPESSURA DE 0,8MM E DESENVOLVIMENTO DE 0,30M.FORNECIMENTO E COLOCACAO</v>
      </c>
      <c r="C17294" s="519" t="s">
        <v>45222</v>
      </c>
      <c r="D17294" s="519" t="s">
        <v>45223</v>
      </c>
      <c r="I17294" s="519" t="s">
        <v>36</v>
      </c>
      <c r="J17294" s="650">
        <v>246.25</v>
      </c>
    </row>
    <row r="17295" spans="1:10">
      <c r="A17295" s="519" t="s">
        <v>17478</v>
      </c>
      <c r="B17295" s="519" t="str">
        <f t="shared" si="270"/>
        <v>CALHA DE COBRE EM CHAPA DE ESPESSURA DE 0,8MM E DESENVOLVIMENTO DE 0,50M.FORNECIMENTO E COLOCACAO</v>
      </c>
      <c r="C17295" s="519" t="s">
        <v>45222</v>
      </c>
      <c r="D17295" s="519" t="s">
        <v>45224</v>
      </c>
      <c r="I17295" s="519" t="s">
        <v>36</v>
      </c>
      <c r="J17295" s="650">
        <v>386.75</v>
      </c>
    </row>
    <row r="17296" spans="1:10">
      <c r="A17296" s="519" t="s">
        <v>17479</v>
      </c>
      <c r="B17296" s="519" t="str">
        <f t="shared" si="270"/>
        <v>CALHA DE COBRE EM CHAPA DE ESPESSURA DE 0,8MM E DESENVOLVIMENTO DE 0,50M.FORNECIMENTO E COLOCACAO</v>
      </c>
      <c r="C17296" s="519" t="s">
        <v>45222</v>
      </c>
      <c r="D17296" s="519" t="s">
        <v>45224</v>
      </c>
      <c r="I17296" s="519" t="s">
        <v>36</v>
      </c>
      <c r="J17296" s="650">
        <v>379.62</v>
      </c>
    </row>
    <row r="17297" spans="1:10">
      <c r="A17297" s="519" t="s">
        <v>17480</v>
      </c>
      <c r="B17297" s="519" t="str">
        <f t="shared" si="270"/>
        <v>CALHA DE COBRE EM CHAPA DE ESPESSURA DE 0,8MM E DESENVOLVIMENTO PARA 1M.FORNECIMENTO E COLOCACAO</v>
      </c>
      <c r="C17297" s="519" t="s">
        <v>45222</v>
      </c>
      <c r="D17297" s="519" t="s">
        <v>45225</v>
      </c>
      <c r="I17297" s="519" t="s">
        <v>36</v>
      </c>
      <c r="J17297" s="650">
        <v>719.28</v>
      </c>
    </row>
    <row r="17298" spans="1:10">
      <c r="A17298" s="519" t="s">
        <v>17481</v>
      </c>
      <c r="B17298" s="519" t="str">
        <f t="shared" si="270"/>
        <v>CALHA DE COBRE EM CHAPA DE ESPESSURA DE 0,8MM E DESENVOLVIMENTO PARA 1M.FORNECIMENTO E COLOCACAO</v>
      </c>
      <c r="C17298" s="519" t="s">
        <v>45222</v>
      </c>
      <c r="D17298" s="519" t="s">
        <v>45225</v>
      </c>
      <c r="I17298" s="519" t="s">
        <v>36</v>
      </c>
      <c r="J17298" s="650">
        <v>712.15</v>
      </c>
    </row>
    <row r="17299" spans="1:10">
      <c r="A17299" s="519" t="s">
        <v>45226</v>
      </c>
      <c r="B17299" s="519" t="str">
        <f t="shared" si="270"/>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299" s="519" t="s">
        <v>45227</v>
      </c>
      <c r="D17299" s="519" t="s">
        <v>45228</v>
      </c>
      <c r="E17299" s="519" t="s">
        <v>45229</v>
      </c>
      <c r="F17299" s="519" t="s">
        <v>45230</v>
      </c>
      <c r="G17299" s="519" t="s">
        <v>45231</v>
      </c>
      <c r="H17299" s="519" t="s">
        <v>34257</v>
      </c>
      <c r="I17299" s="519" t="s">
        <v>13</v>
      </c>
      <c r="J17299" s="650">
        <v>466.74</v>
      </c>
    </row>
    <row r="17300" spans="1:10">
      <c r="A17300" s="519" t="s">
        <v>45232</v>
      </c>
      <c r="B17300" s="519" t="str">
        <f t="shared" si="270"/>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300" s="519" t="s">
        <v>45227</v>
      </c>
      <c r="D17300" s="519" t="s">
        <v>45228</v>
      </c>
      <c r="E17300" s="519" t="s">
        <v>45229</v>
      </c>
      <c r="F17300" s="519" t="s">
        <v>45230</v>
      </c>
      <c r="G17300" s="519" t="s">
        <v>45231</v>
      </c>
      <c r="H17300" s="519" t="s">
        <v>34257</v>
      </c>
      <c r="I17300" s="519" t="s">
        <v>13</v>
      </c>
      <c r="J17300" s="650">
        <v>466.74</v>
      </c>
    </row>
    <row r="17301" spans="1:10">
      <c r="A17301" s="519" t="s">
        <v>45233</v>
      </c>
      <c r="B17301" s="519" t="str">
        <f t="shared" si="270"/>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301" s="519" t="s">
        <v>45234</v>
      </c>
      <c r="D17301" s="519" t="s">
        <v>45235</v>
      </c>
      <c r="E17301" s="519" t="s">
        <v>45236</v>
      </c>
      <c r="F17301" s="519" t="s">
        <v>45237</v>
      </c>
      <c r="G17301" s="519" t="s">
        <v>45238</v>
      </c>
      <c r="H17301" s="519" t="s">
        <v>45239</v>
      </c>
      <c r="I17301" s="519" t="s">
        <v>13</v>
      </c>
      <c r="J17301" s="650">
        <v>584.66</v>
      </c>
    </row>
    <row r="17302" spans="1:10">
      <c r="A17302" s="519" t="s">
        <v>45240</v>
      </c>
      <c r="B17302" s="519" t="str">
        <f t="shared" si="270"/>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302" s="519" t="s">
        <v>45234</v>
      </c>
      <c r="D17302" s="519" t="s">
        <v>45235</v>
      </c>
      <c r="E17302" s="519" t="s">
        <v>45236</v>
      </c>
      <c r="F17302" s="519" t="s">
        <v>45237</v>
      </c>
      <c r="G17302" s="519" t="s">
        <v>45238</v>
      </c>
      <c r="H17302" s="519" t="s">
        <v>45239</v>
      </c>
      <c r="I17302" s="519" t="s">
        <v>13</v>
      </c>
      <c r="J17302" s="650">
        <v>584.66</v>
      </c>
    </row>
    <row r="17303" spans="1:10">
      <c r="A17303" s="519" t="s">
        <v>45241</v>
      </c>
      <c r="B17303" s="519" t="str">
        <f t="shared" si="270"/>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303" s="519" t="s">
        <v>45242</v>
      </c>
      <c r="D17303" s="519" t="s">
        <v>45243</v>
      </c>
      <c r="E17303" s="519" t="s">
        <v>45244</v>
      </c>
      <c r="F17303" s="519" t="s">
        <v>45245</v>
      </c>
      <c r="G17303" s="519" t="s">
        <v>45246</v>
      </c>
      <c r="H17303" s="519" t="s">
        <v>45247</v>
      </c>
      <c r="I17303" s="519" t="s">
        <v>13</v>
      </c>
      <c r="J17303" s="650">
        <v>394.61</v>
      </c>
    </row>
    <row r="17304" spans="1:10">
      <c r="A17304" s="519" t="s">
        <v>45248</v>
      </c>
      <c r="B17304" s="519" t="str">
        <f t="shared" si="270"/>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304" s="519" t="s">
        <v>45242</v>
      </c>
      <c r="D17304" s="519" t="s">
        <v>45243</v>
      </c>
      <c r="E17304" s="519" t="s">
        <v>45244</v>
      </c>
      <c r="F17304" s="519" t="s">
        <v>45245</v>
      </c>
      <c r="G17304" s="519" t="s">
        <v>45246</v>
      </c>
      <c r="H17304" s="519" t="s">
        <v>45247</v>
      </c>
      <c r="I17304" s="519" t="s">
        <v>13</v>
      </c>
      <c r="J17304" s="650">
        <v>394.61</v>
      </c>
    </row>
    <row r="17305" spans="1:10">
      <c r="A17305" s="519" t="s">
        <v>17482</v>
      </c>
      <c r="B17305" s="519" t="str">
        <f t="shared" si="270"/>
        <v>COBERTURA EM CHAPA DE POLICARBONATO ALVEOLAR,NA COR CRISTAL,COM 10MM DE ESPESSURA,INCL.MADEIRAMENTO EM PECAS DE MADEIRAE PILARES EM TUBO DE ACO GALVANIZADO.MEDIDO PELA AREA REAL DE COBERTURA.FORNECIMENTO E COLOCACAO</v>
      </c>
      <c r="C17305" s="519" t="s">
        <v>45249</v>
      </c>
      <c r="D17305" s="519" t="s">
        <v>45250</v>
      </c>
      <c r="E17305" s="519" t="s">
        <v>45251</v>
      </c>
      <c r="F17305" s="519" t="s">
        <v>45252</v>
      </c>
      <c r="I17305" s="519" t="s">
        <v>13</v>
      </c>
      <c r="J17305" s="650">
        <v>518.54999999999995</v>
      </c>
    </row>
    <row r="17306" spans="1:10">
      <c r="A17306" s="519" t="s">
        <v>17483</v>
      </c>
      <c r="B17306" s="519" t="str">
        <f t="shared" si="270"/>
        <v>COBERTURA EM CHAPA DE POLICARBONATO ALVEOLAR,NA COR CRISTAL,COM 10MM DE ESPESSURA,INCL.MADEIRAMENTO EM PECAS DE MADEIRAE PILARES EM TUBO DE ACO GALVANIZADO.MEDIDO PELA AREA REAL DE COBERTURA.FORNECIMENTO E COLOCACAO</v>
      </c>
      <c r="C17306" s="519" t="s">
        <v>45249</v>
      </c>
      <c r="D17306" s="519" t="s">
        <v>45250</v>
      </c>
      <c r="E17306" s="519" t="s">
        <v>45251</v>
      </c>
      <c r="F17306" s="519" t="s">
        <v>45252</v>
      </c>
      <c r="I17306" s="519" t="s">
        <v>13</v>
      </c>
      <c r="J17306" s="650">
        <v>505.24</v>
      </c>
    </row>
    <row r="17307" spans="1:10">
      <c r="A17307" s="519" t="s">
        <v>17484</v>
      </c>
      <c r="B17307" s="519" t="str">
        <f t="shared" si="270"/>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307" s="519" t="s">
        <v>45253</v>
      </c>
      <c r="D17307" s="519" t="s">
        <v>45254</v>
      </c>
      <c r="E17307" s="519" t="s">
        <v>45255</v>
      </c>
      <c r="F17307" s="519" t="s">
        <v>45256</v>
      </c>
      <c r="G17307" s="519" t="s">
        <v>45257</v>
      </c>
      <c r="H17307" s="519" t="s">
        <v>45258</v>
      </c>
      <c r="I17307" s="519" t="s">
        <v>5</v>
      </c>
      <c r="J17307" s="650">
        <v>19301</v>
      </c>
    </row>
    <row r="17308" spans="1:10">
      <c r="A17308" s="519" t="s">
        <v>17485</v>
      </c>
      <c r="B17308" s="519" t="str">
        <f t="shared" si="270"/>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308" s="519" t="s">
        <v>45253</v>
      </c>
      <c r="D17308" s="519" t="s">
        <v>45254</v>
      </c>
      <c r="E17308" s="519" t="s">
        <v>45255</v>
      </c>
      <c r="F17308" s="519" t="s">
        <v>45256</v>
      </c>
      <c r="G17308" s="519" t="s">
        <v>45257</v>
      </c>
      <c r="H17308" s="519" t="s">
        <v>45258</v>
      </c>
      <c r="I17308" s="519" t="s">
        <v>5</v>
      </c>
      <c r="J17308" s="650">
        <v>18505.919999999998</v>
      </c>
    </row>
    <row r="17309" spans="1:10">
      <c r="A17309" s="519" t="s">
        <v>17486</v>
      </c>
      <c r="B17309" s="519" t="str">
        <f t="shared" si="270"/>
        <v>COBERTURA EM CHAPAS DE ACRILICO TRANSLUCIDO DE 6MM DE ESPESSURA,INCLUSIVE FIXACAO,EXCLUSIVE ESTRUTURA.MEDIDO PELA AREA REAL DE COBERTURA.FORNECIMENTO E COLOCACAO</v>
      </c>
      <c r="C17309" s="519" t="s">
        <v>45259</v>
      </c>
      <c r="D17309" s="519" t="s">
        <v>45260</v>
      </c>
      <c r="E17309" s="519" t="s">
        <v>45172</v>
      </c>
      <c r="I17309" s="519" t="s">
        <v>13</v>
      </c>
      <c r="J17309" s="650">
        <v>439.53</v>
      </c>
    </row>
    <row r="17310" spans="1:10">
      <c r="A17310" s="519" t="s">
        <v>17487</v>
      </c>
      <c r="B17310" s="519" t="str">
        <f t="shared" si="270"/>
        <v>COBERTURA EM CHAPAS DE ACRILICO TRANSLUCIDO DE 6MM DE ESPESSURA,INCLUSIVE FIXACAO,EXCLUSIVE ESTRUTURA.MEDIDO PELA AREA REAL DE COBERTURA.FORNECIMENTO E COLOCACAO</v>
      </c>
      <c r="C17310" s="519" t="s">
        <v>45259</v>
      </c>
      <c r="D17310" s="519" t="s">
        <v>45260</v>
      </c>
      <c r="E17310" s="519" t="s">
        <v>45172</v>
      </c>
      <c r="I17310" s="519" t="s">
        <v>13</v>
      </c>
      <c r="J17310" s="650">
        <v>436.28</v>
      </c>
    </row>
    <row r="17311" spans="1:10">
      <c r="A17311" s="519" t="s">
        <v>17488</v>
      </c>
      <c r="B17311" s="519" t="str">
        <f t="shared" si="270"/>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311" s="519" t="s">
        <v>45261</v>
      </c>
      <c r="D17311" s="519" t="s">
        <v>45262</v>
      </c>
      <c r="E17311" s="519" t="s">
        <v>45263</v>
      </c>
      <c r="F17311" s="519" t="s">
        <v>45264</v>
      </c>
      <c r="G17311" s="519" t="s">
        <v>45265</v>
      </c>
      <c r="H17311" s="519" t="s">
        <v>45266</v>
      </c>
      <c r="I17311" s="519" t="s">
        <v>13</v>
      </c>
      <c r="J17311" s="650">
        <v>128.69999999999999</v>
      </c>
    </row>
    <row r="17312" spans="1:10">
      <c r="A17312" s="519" t="s">
        <v>17489</v>
      </c>
      <c r="B17312" s="519" t="str">
        <f t="shared" si="270"/>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312" s="519" t="s">
        <v>45261</v>
      </c>
      <c r="D17312" s="519" t="s">
        <v>45262</v>
      </c>
      <c r="E17312" s="519" t="s">
        <v>45263</v>
      </c>
      <c r="F17312" s="519" t="s">
        <v>45264</v>
      </c>
      <c r="G17312" s="519" t="s">
        <v>45265</v>
      </c>
      <c r="H17312" s="519" t="s">
        <v>45266</v>
      </c>
      <c r="I17312" s="519" t="s">
        <v>13</v>
      </c>
      <c r="J17312" s="650">
        <v>126.74</v>
      </c>
    </row>
    <row r="17313" spans="1:10">
      <c r="A17313" s="519" t="s">
        <v>17490</v>
      </c>
      <c r="B17313" s="519" t="str">
        <f t="shared" si="270"/>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313" s="519" t="s">
        <v>45261</v>
      </c>
      <c r="D17313" s="519" t="s">
        <v>45267</v>
      </c>
      <c r="E17313" s="519" t="s">
        <v>45268</v>
      </c>
      <c r="F17313" s="519" t="s">
        <v>45269</v>
      </c>
      <c r="G17313" s="519" t="s">
        <v>45270</v>
      </c>
      <c r="H17313" s="519" t="s">
        <v>45271</v>
      </c>
      <c r="I17313" s="519" t="s">
        <v>13</v>
      </c>
      <c r="J17313" s="650">
        <v>138.80000000000001</v>
      </c>
    </row>
    <row r="17314" spans="1:10">
      <c r="A17314" s="519" t="s">
        <v>17491</v>
      </c>
      <c r="B17314" s="519" t="str">
        <f t="shared" si="270"/>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314" s="519" t="s">
        <v>45261</v>
      </c>
      <c r="D17314" s="519" t="s">
        <v>45267</v>
      </c>
      <c r="E17314" s="519" t="s">
        <v>45268</v>
      </c>
      <c r="F17314" s="519" t="s">
        <v>45269</v>
      </c>
      <c r="G17314" s="519" t="s">
        <v>45270</v>
      </c>
      <c r="H17314" s="519" t="s">
        <v>45271</v>
      </c>
      <c r="I17314" s="519" t="s">
        <v>13</v>
      </c>
      <c r="J17314" s="650">
        <v>136.84</v>
      </c>
    </row>
    <row r="17315" spans="1:10">
      <c r="A17315" s="519" t="s">
        <v>17492</v>
      </c>
      <c r="B17315" s="519" t="str">
        <f t="shared" si="270"/>
        <v>ESTRUTURA DE ALUMINIO PARA CLARABOIA EM CHAPA DE POLICARBONATO,EXCLUSIVE ESTA.FORNECIMENTO E COLOCACAO</v>
      </c>
      <c r="C17315" s="519" t="s">
        <v>45272</v>
      </c>
      <c r="D17315" s="519" t="s">
        <v>45273</v>
      </c>
      <c r="I17315" s="519" t="s">
        <v>13</v>
      </c>
      <c r="J17315" s="650">
        <v>421.71</v>
      </c>
    </row>
    <row r="17316" spans="1:10">
      <c r="A17316" s="519" t="s">
        <v>17493</v>
      </c>
      <c r="B17316" s="519" t="str">
        <f t="shared" si="270"/>
        <v>ESTRUTURA DE ALUMINIO PARA CLARABOIA EM CHAPA DE POLICARBONATO,EXCLUSIVE ESTA.FORNECIMENTO E COLOCACAO</v>
      </c>
      <c r="C17316" s="519" t="s">
        <v>45272</v>
      </c>
      <c r="D17316" s="519" t="s">
        <v>45273</v>
      </c>
      <c r="I17316" s="519" t="s">
        <v>13</v>
      </c>
      <c r="J17316" s="650">
        <v>400.88</v>
      </c>
    </row>
    <row r="17317" spans="1:10">
      <c r="A17317" s="519" t="s">
        <v>17494</v>
      </c>
      <c r="B17317" s="519" t="str">
        <f t="shared" si="270"/>
        <v>RETIRADA E RECOLOCACAO DE TELHAS FRANCESAS,INCLUSIVE CUMEEIRA,EXCLUSIVE O FORNECIMENTO DO MATERIAL NOVO,MEDIDAS PELA AREA REAL DE COBERTURA</v>
      </c>
      <c r="C17317" s="519" t="s">
        <v>45274</v>
      </c>
      <c r="D17317" s="519" t="s">
        <v>45275</v>
      </c>
      <c r="E17317" s="519" t="s">
        <v>45276</v>
      </c>
      <c r="I17317" s="519" t="s">
        <v>13</v>
      </c>
      <c r="J17317" s="650">
        <v>56.05</v>
      </c>
    </row>
    <row r="17318" spans="1:10">
      <c r="A17318" s="519" t="s">
        <v>17495</v>
      </c>
      <c r="B17318" s="519" t="str">
        <f t="shared" si="270"/>
        <v>RETIRADA E RECOLOCACAO DE TELHAS FRANCESAS,INCLUSIVE CUMEEIRA,EXCLUSIVE O FORNECIMENTO DO MATERIAL NOVO,MEDIDAS PELA AREA REAL DE COBERTURA</v>
      </c>
      <c r="C17318" s="519" t="s">
        <v>45274</v>
      </c>
      <c r="D17318" s="519" t="s">
        <v>45275</v>
      </c>
      <c r="E17318" s="519" t="s">
        <v>45276</v>
      </c>
      <c r="I17318" s="519" t="s">
        <v>13</v>
      </c>
      <c r="J17318" s="650">
        <v>48.57</v>
      </c>
    </row>
    <row r="17319" spans="1:10">
      <c r="A17319" s="519" t="s">
        <v>17496</v>
      </c>
      <c r="B17319" s="519" t="str">
        <f t="shared" si="270"/>
        <v>RETIRADA E RECOLOCACAO DE TELHAS COLONIAIS,INCLUSIVE CUMEEIRA,EXCLUSIVE O FORNECIMENTO DO MATERIAL NOVO,MEDIDAS PELA AREA REAL DE COBERTURA</v>
      </c>
      <c r="C17319" s="519" t="s">
        <v>45277</v>
      </c>
      <c r="D17319" s="519" t="s">
        <v>45275</v>
      </c>
      <c r="E17319" s="519" t="s">
        <v>45276</v>
      </c>
      <c r="I17319" s="519" t="s">
        <v>13</v>
      </c>
      <c r="J17319" s="650">
        <v>117.06</v>
      </c>
    </row>
    <row r="17320" spans="1:10">
      <c r="A17320" s="519" t="s">
        <v>17497</v>
      </c>
      <c r="B17320" s="519" t="str">
        <f t="shared" si="270"/>
        <v>RETIRADA E RECOLOCACAO DE TELHAS COLONIAIS,INCLUSIVE CUMEEIRA,EXCLUSIVE O FORNECIMENTO DO MATERIAL NOVO,MEDIDAS PELA AREA REAL DE COBERTURA</v>
      </c>
      <c r="C17320" s="519" t="s">
        <v>45277</v>
      </c>
      <c r="D17320" s="519" t="s">
        <v>45275</v>
      </c>
      <c r="E17320" s="519" t="s">
        <v>45276</v>
      </c>
      <c r="I17320" s="519" t="s">
        <v>13</v>
      </c>
      <c r="J17320" s="650">
        <v>101.44</v>
      </c>
    </row>
    <row r="17321" spans="1:10">
      <c r="A17321" s="519" t="s">
        <v>17498</v>
      </c>
      <c r="B17321" s="519" t="str">
        <f t="shared" si="270"/>
        <v>RETIRADA E RECOLOCACAO DE TELHA EM FIBROCIMENTO TIPO CALHA,COM 49CM LARGURA,INCLUSIVE CUMEEIRA,EXCLUSIVE FORNECIMENTO DO MATERIAL NOVO,MEDIDAS PELA AREA REAL DE COBERTURA</v>
      </c>
      <c r="C17321" s="519" t="s">
        <v>45278</v>
      </c>
      <c r="D17321" s="519" t="s">
        <v>45279</v>
      </c>
      <c r="E17321" s="519" t="s">
        <v>45280</v>
      </c>
      <c r="I17321" s="519" t="s">
        <v>13</v>
      </c>
      <c r="J17321" s="650">
        <v>23.83</v>
      </c>
    </row>
    <row r="17322" spans="1:10">
      <c r="A17322" s="519" t="s">
        <v>17499</v>
      </c>
      <c r="B17322" s="519" t="str">
        <f t="shared" si="270"/>
        <v>RETIRADA E RECOLOCACAO DE TELHA EM FIBROCIMENTO TIPO CALHA,COM 49CM LARGURA,INCLUSIVE CUMEEIRA,EXCLUSIVE FORNECIMENTO DO MATERIAL NOVO,MEDIDAS PELA AREA REAL DE COBERTURA</v>
      </c>
      <c r="C17322" s="519" t="s">
        <v>45278</v>
      </c>
      <c r="D17322" s="519" t="s">
        <v>45279</v>
      </c>
      <c r="E17322" s="519" t="s">
        <v>45280</v>
      </c>
      <c r="I17322" s="519" t="s">
        <v>13</v>
      </c>
      <c r="J17322" s="650">
        <v>20.65</v>
      </c>
    </row>
    <row r="17323" spans="1:10">
      <c r="A17323" s="519" t="s">
        <v>17500</v>
      </c>
      <c r="B17323" s="519" t="str">
        <f t="shared" si="270"/>
        <v>RETIRADA E RECOLOCACAO DE TELHAS EM FIBROCIMENTO,ONDULADAS,TIPO CONVENCIONAL,INCLUSIVE CUMEEIRA,EXCLUSIVE FORNECIMENTO DO MATERIAL NOVO,MEDIDAS PELA AREA REAL DE COBERTURA</v>
      </c>
      <c r="C17323" s="519" t="s">
        <v>45281</v>
      </c>
      <c r="D17323" s="519" t="s">
        <v>45282</v>
      </c>
      <c r="E17323" s="519" t="s">
        <v>45283</v>
      </c>
      <c r="I17323" s="519" t="s">
        <v>13</v>
      </c>
      <c r="J17323" s="650">
        <v>20.29</v>
      </c>
    </row>
    <row r="17324" spans="1:10">
      <c r="A17324" s="519" t="s">
        <v>17501</v>
      </c>
      <c r="B17324" s="519" t="str">
        <f t="shared" si="270"/>
        <v>RETIRADA E RECOLOCACAO DE TELHAS EM FIBROCIMENTO,ONDULADAS,TIPO CONVENCIONAL,INCLUSIVE CUMEEIRA,EXCLUSIVE FORNECIMENTO DO MATERIAL NOVO,MEDIDAS PELA AREA REAL DE COBERTURA</v>
      </c>
      <c r="C17324" s="519" t="s">
        <v>45281</v>
      </c>
      <c r="D17324" s="519" t="s">
        <v>45282</v>
      </c>
      <c r="E17324" s="519" t="s">
        <v>45283</v>
      </c>
      <c r="I17324" s="519" t="s">
        <v>13</v>
      </c>
      <c r="J17324" s="650">
        <v>17.579999999999998</v>
      </c>
    </row>
    <row r="17325" spans="1:10">
      <c r="A17325" s="519" t="s">
        <v>17502</v>
      </c>
      <c r="B17325" s="519" t="str">
        <f t="shared" si="270"/>
        <v>RETIRADA E RECOLOCACAO DE TELHAS EM FIBROCIMENTO,TIPO CALHACOM 90CM DE LARGURA,INCLUSIVE CUMEEIRA,EXCLUSIVE FORNECIMENTO DO MATERIAL NOVO,MEDIDAS PELA AREA REAL DE COBERTURA</v>
      </c>
      <c r="C17325" s="519" t="s">
        <v>45284</v>
      </c>
      <c r="D17325" s="519" t="s">
        <v>45285</v>
      </c>
      <c r="E17325" s="519" t="s">
        <v>45286</v>
      </c>
      <c r="I17325" s="519" t="s">
        <v>13</v>
      </c>
      <c r="J17325" s="650">
        <v>21.35</v>
      </c>
    </row>
    <row r="17326" spans="1:10">
      <c r="A17326" s="519" t="s">
        <v>17503</v>
      </c>
      <c r="B17326" s="519" t="str">
        <f t="shared" si="270"/>
        <v>RETIRADA E RECOLOCACAO DE TELHAS EM FIBROCIMENTO,TIPO CALHACOM 90CM DE LARGURA,INCLUSIVE CUMEEIRA,EXCLUSIVE FORNECIMENTO DO MATERIAL NOVO,MEDIDAS PELA AREA REAL DE COBERTURA</v>
      </c>
      <c r="C17326" s="519" t="s">
        <v>45284</v>
      </c>
      <c r="D17326" s="519" t="s">
        <v>45285</v>
      </c>
      <c r="E17326" s="519" t="s">
        <v>45286</v>
      </c>
      <c r="I17326" s="519" t="s">
        <v>13</v>
      </c>
      <c r="J17326" s="650">
        <v>18.5</v>
      </c>
    </row>
    <row r="17327" spans="1:10">
      <c r="A17327" s="519" t="s">
        <v>17504</v>
      </c>
      <c r="B17327" s="519" t="str">
        <f t="shared" si="270"/>
        <v>RETIRADA E RECOLOCACAO DE TELHAS METALICAS DE 0,5MM A 0,8MMDE ESPESSURA</v>
      </c>
      <c r="C17327" s="519" t="s">
        <v>45287</v>
      </c>
      <c r="D17327" s="519" t="s">
        <v>45288</v>
      </c>
      <c r="I17327" s="519" t="s">
        <v>13</v>
      </c>
      <c r="J17327" s="650">
        <v>18.260000000000002</v>
      </c>
    </row>
    <row r="17328" spans="1:10">
      <c r="A17328" s="519" t="s">
        <v>17505</v>
      </c>
      <c r="B17328" s="519" t="str">
        <f t="shared" si="270"/>
        <v>RETIRADA E RECOLOCACAO DE TELHAS METALICAS DE 0,5MM A 0,8MMDE ESPESSURA</v>
      </c>
      <c r="C17328" s="519" t="s">
        <v>45287</v>
      </c>
      <c r="D17328" s="519" t="s">
        <v>45288</v>
      </c>
      <c r="I17328" s="519" t="s">
        <v>13</v>
      </c>
      <c r="J17328" s="650">
        <v>15.82</v>
      </c>
    </row>
    <row r="17329" spans="1:10">
      <c r="A17329" s="519" t="s">
        <v>17506</v>
      </c>
      <c r="B17329" s="519" t="str">
        <f t="shared" si="270"/>
        <v>RETIRADA E RECOLOCACAO DE MADEIRAMENTO TELHAS EM FIBROCIMENTO,ONDULADAS,EXCLUSIVE FORNECIMENTO DE MATERIAL NOVO.MEDIDASPELA AREA REAL DA COBERTURA</v>
      </c>
      <c r="C17329" s="519" t="s">
        <v>45289</v>
      </c>
      <c r="D17329" s="519" t="s">
        <v>45290</v>
      </c>
      <c r="E17329" s="519" t="s">
        <v>45291</v>
      </c>
      <c r="I17329" s="519" t="s">
        <v>13</v>
      </c>
      <c r="J17329" s="650">
        <v>16.23</v>
      </c>
    </row>
    <row r="17330" spans="1:10">
      <c r="A17330" s="519" t="s">
        <v>17507</v>
      </c>
      <c r="B17330" s="519" t="str">
        <f t="shared" si="270"/>
        <v>RETIRADA E RECOLOCACAO DE MADEIRAMENTO TELHAS EM FIBROCIMENTO,ONDULADAS,EXCLUSIVE FORNECIMENTO DE MATERIAL NOVO.MEDIDASPELA AREA REAL DA COBERTURA</v>
      </c>
      <c r="C17330" s="519" t="s">
        <v>45289</v>
      </c>
      <c r="D17330" s="519" t="s">
        <v>45290</v>
      </c>
      <c r="E17330" s="519" t="s">
        <v>45291</v>
      </c>
      <c r="I17330" s="519" t="s">
        <v>13</v>
      </c>
      <c r="J17330" s="650">
        <v>14.06</v>
      </c>
    </row>
    <row r="17331" spans="1:10">
      <c r="A17331" s="519" t="s">
        <v>17508</v>
      </c>
      <c r="B17331" s="519" t="str">
        <f t="shared" si="270"/>
        <v>RETIRADA E RECOLOCACAO DE MADEIRAMENTO TELHAS TIPO CALHA,ONDULADAS,EXCLUSIVE FORNECIMENTO DE MATERIAL NOVO.MEDIDAS PELAAREA REAL DE COBERTURA</v>
      </c>
      <c r="C17331" s="519" t="s">
        <v>45292</v>
      </c>
      <c r="D17331" s="519" t="s">
        <v>45293</v>
      </c>
      <c r="E17331" s="519" t="s">
        <v>45294</v>
      </c>
      <c r="I17331" s="519" t="s">
        <v>13</v>
      </c>
      <c r="J17331" s="650">
        <v>22</v>
      </c>
    </row>
    <row r="17332" spans="1:10">
      <c r="A17332" s="519" t="s">
        <v>17509</v>
      </c>
      <c r="B17332" s="519" t="str">
        <f t="shared" si="270"/>
        <v>RETIRADA E RECOLOCACAO DE MADEIRAMENTO TELHAS TIPO CALHA,ONDULADAS,EXCLUSIVE FORNECIMENTO DE MATERIAL NOVO.MEDIDAS PELAAREA REAL DE COBERTURA</v>
      </c>
      <c r="C17332" s="519" t="s">
        <v>45292</v>
      </c>
      <c r="D17332" s="519" t="s">
        <v>45293</v>
      </c>
      <c r="E17332" s="519" t="s">
        <v>45294</v>
      </c>
      <c r="I17332" s="519" t="s">
        <v>13</v>
      </c>
      <c r="J17332" s="650">
        <v>19.059999999999999</v>
      </c>
    </row>
    <row r="17333" spans="1:10">
      <c r="A17333" s="519" t="s">
        <v>17510</v>
      </c>
      <c r="B17333" s="519" t="str">
        <f t="shared" si="270"/>
        <v>RETIRADA E RECOLOCACAO DE MADEIRAMENTO TELHAS FRANCESAS OU COLONIAIS,ONDULADAS,EXCLUSIVE FORNECIMENTO DO MATERIAL.MEDIDAS PELA AREA REAL DA COBERTURA</v>
      </c>
      <c r="C17333" s="519" t="s">
        <v>45295</v>
      </c>
      <c r="D17333" s="519" t="s">
        <v>45296</v>
      </c>
      <c r="E17333" s="519" t="s">
        <v>45297</v>
      </c>
      <c r="I17333" s="519" t="s">
        <v>13</v>
      </c>
      <c r="J17333" s="650">
        <v>73.06</v>
      </c>
    </row>
    <row r="17334" spans="1:10">
      <c r="A17334" s="519" t="s">
        <v>17511</v>
      </c>
      <c r="B17334" s="519" t="str">
        <f t="shared" si="270"/>
        <v>RETIRADA E RECOLOCACAO DE MADEIRAMENTO TELHAS FRANCESAS OU COLONIAIS,ONDULADAS,EXCLUSIVE FORNECIMENTO DO MATERIAL.MEDIDAS PELA AREA REAL DA COBERTURA</v>
      </c>
      <c r="C17334" s="519" t="s">
        <v>45295</v>
      </c>
      <c r="D17334" s="519" t="s">
        <v>45296</v>
      </c>
      <c r="E17334" s="519" t="s">
        <v>45297</v>
      </c>
      <c r="I17334" s="519" t="s">
        <v>13</v>
      </c>
      <c r="J17334" s="650">
        <v>63.31</v>
      </c>
    </row>
    <row r="17335" spans="1:10">
      <c r="A17335" s="519" t="s">
        <v>17512</v>
      </c>
      <c r="B17335" s="519" t="str">
        <f t="shared" si="270"/>
        <v>SUBCOBERTURA COMPOSTA DE DUAS FOLHAS DE ALUMINIO ESTRUTURADO E UMA FOLHA DE POLIETILENO ALTA DENSIDADE TRANCADO,COM ESPESSURA APROXIMADA ENTRE 0,15MM E 0,17MM,INCLUSIVE MADEIRAMENTO DE FIXACAO.FORNECIMENTO E COLOCACAO</v>
      </c>
      <c r="C17335" s="519" t="s">
        <v>45298</v>
      </c>
      <c r="D17335" s="519" t="s">
        <v>45299</v>
      </c>
      <c r="E17335" s="519" t="s">
        <v>45300</v>
      </c>
      <c r="F17335" s="519" t="s">
        <v>45301</v>
      </c>
      <c r="I17335" s="519" t="s">
        <v>13</v>
      </c>
      <c r="J17335" s="650">
        <v>31.66</v>
      </c>
    </row>
    <row r="17336" spans="1:10">
      <c r="A17336" s="519" t="s">
        <v>17513</v>
      </c>
      <c r="B17336" s="519" t="str">
        <f t="shared" si="270"/>
        <v>SUBCOBERTURA COMPOSTA DE DUAS FOLHAS DE ALUMINIO ESTRUTURADO E UMA FOLHA DE POLIETILENO ALTA DENSIDADE TRANCADO,COM ESPESSURA APROXIMADA ENTRE 0,15MM E 0,17MM,INCLUSIVE MADEIRAMENTO DE FIXACAO.FORNECIMENTO E COLOCACAO</v>
      </c>
      <c r="C17336" s="519" t="s">
        <v>45298</v>
      </c>
      <c r="D17336" s="519" t="s">
        <v>45299</v>
      </c>
      <c r="E17336" s="519" t="s">
        <v>45300</v>
      </c>
      <c r="F17336" s="519" t="s">
        <v>45301</v>
      </c>
      <c r="I17336" s="519" t="s">
        <v>13</v>
      </c>
      <c r="J17336" s="650">
        <v>30.57</v>
      </c>
    </row>
    <row r="17337" spans="1:10">
      <c r="A17337" s="519" t="s">
        <v>17514</v>
      </c>
      <c r="B17337" s="519" t="str">
        <f t="shared" si="270"/>
        <v>SUBCOBERTURA COMPOSTA POR ESPUMA DE POLIETILENO EXPANDIDO ELAMINADO METALIZADO,COM ESPESSURA APROXIMADA DE 5MM,INCLUSIVE MADEIRAMENTO DE FIXACAO.FORNECIMENTO E COLOCACAO</v>
      </c>
      <c r="C17337" s="519" t="s">
        <v>45302</v>
      </c>
      <c r="D17337" s="519" t="s">
        <v>45303</v>
      </c>
      <c r="E17337" s="519" t="s">
        <v>45304</v>
      </c>
      <c r="I17337" s="519" t="s">
        <v>13</v>
      </c>
      <c r="J17337" s="650">
        <v>57.65</v>
      </c>
    </row>
    <row r="17338" spans="1:10">
      <c r="A17338" s="519" t="s">
        <v>17515</v>
      </c>
      <c r="B17338" s="519" t="str">
        <f t="shared" si="270"/>
        <v>SUBCOBERTURA COMPOSTA POR ESPUMA DE POLIETILENO EXPANDIDO ELAMINADO METALIZADO,COM ESPESSURA APROXIMADA DE 5MM,INCLUSIVE MADEIRAMENTO DE FIXACAO.FORNECIMENTO E COLOCACAO</v>
      </c>
      <c r="C17338" s="519" t="s">
        <v>45302</v>
      </c>
      <c r="D17338" s="519" t="s">
        <v>45303</v>
      </c>
      <c r="E17338" s="519" t="s">
        <v>45304</v>
      </c>
      <c r="I17338" s="519" t="s">
        <v>13</v>
      </c>
      <c r="J17338" s="650">
        <v>56.52</v>
      </c>
    </row>
    <row r="17339" spans="1:10">
      <c r="A17339" s="519" t="s">
        <v>17516</v>
      </c>
      <c r="B17339" s="519" t="str">
        <f t="shared" si="270"/>
        <v>SUBCOBERTURA CONSTITUIDA POR FIBRAS CONTINUAS DE POLIETILENO DE ALTA DENSIDADE,PERMEAVEL AO VAPOR E COM RESISTENCIA APASSAGEM DE AGUA,INCLUSIVE MADEIRAMENTO DE FIXACAO.FORNECIMENTO E COLOCACAO</v>
      </c>
      <c r="C17339" s="519" t="s">
        <v>45305</v>
      </c>
      <c r="D17339" s="519" t="s">
        <v>45306</v>
      </c>
      <c r="E17339" s="519" t="s">
        <v>45307</v>
      </c>
      <c r="F17339" s="519" t="s">
        <v>41093</v>
      </c>
      <c r="I17339" s="519" t="s">
        <v>13</v>
      </c>
      <c r="J17339" s="650">
        <v>32.08</v>
      </c>
    </row>
    <row r="17340" spans="1:10">
      <c r="A17340" s="519" t="s">
        <v>17517</v>
      </c>
      <c r="B17340" s="519" t="str">
        <f t="shared" si="270"/>
        <v>SUBCOBERTURA CONSTITUIDA POR FIBRAS CONTINUAS DE POLIETILENO DE ALTA DENSIDADE,PERMEAVEL AO VAPOR E COM RESISTENCIA APASSAGEM DE AGUA,INCLUSIVE MADEIRAMENTO DE FIXACAO.FORNECIMENTO E COLOCACAO</v>
      </c>
      <c r="C17340" s="519" t="s">
        <v>45305</v>
      </c>
      <c r="D17340" s="519" t="s">
        <v>45306</v>
      </c>
      <c r="E17340" s="519" t="s">
        <v>45307</v>
      </c>
      <c r="F17340" s="519" t="s">
        <v>41093</v>
      </c>
      <c r="I17340" s="519" t="s">
        <v>13</v>
      </c>
      <c r="J17340" s="650">
        <v>30.94</v>
      </c>
    </row>
    <row r="17341" spans="1:10">
      <c r="A17341" s="519" t="s">
        <v>17518</v>
      </c>
      <c r="B17341" s="519" t="str">
        <f t="shared" si="270"/>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341" s="519" t="s">
        <v>45308</v>
      </c>
      <c r="D17341" s="519" t="s">
        <v>72976</v>
      </c>
      <c r="E17341" s="519" t="s">
        <v>72977</v>
      </c>
      <c r="F17341" s="519" t="s">
        <v>72978</v>
      </c>
      <c r="G17341" s="519" t="s">
        <v>72979</v>
      </c>
      <c r="H17341" s="519" t="s">
        <v>72980</v>
      </c>
      <c r="I17341" s="519" t="s">
        <v>13</v>
      </c>
      <c r="J17341" s="650">
        <v>86.43</v>
      </c>
    </row>
    <row r="17342" spans="1:10">
      <c r="A17342" s="519" t="s">
        <v>17519</v>
      </c>
      <c r="B17342" s="519" t="str">
        <f t="shared" si="270"/>
        <v>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v>
      </c>
      <c r="C17342" s="519" t="s">
        <v>45308</v>
      </c>
      <c r="D17342" s="519" t="s">
        <v>72976</v>
      </c>
      <c r="E17342" s="519" t="s">
        <v>72977</v>
      </c>
      <c r="F17342" s="519" t="s">
        <v>72978</v>
      </c>
      <c r="G17342" s="519" t="s">
        <v>72979</v>
      </c>
      <c r="H17342" s="519" t="s">
        <v>72980</v>
      </c>
      <c r="I17342" s="519" t="s">
        <v>13</v>
      </c>
      <c r="J17342" s="650">
        <v>82.1</v>
      </c>
    </row>
    <row r="17343" spans="1:10">
      <c r="A17343" s="519" t="s">
        <v>17520</v>
      </c>
      <c r="B17343" s="519" t="str">
        <f t="shared" si="270"/>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343" s="519" t="s">
        <v>45309</v>
      </c>
      <c r="D17343" s="519" t="s">
        <v>72981</v>
      </c>
      <c r="E17343" s="519" t="s">
        <v>72982</v>
      </c>
      <c r="F17343" s="519" t="s">
        <v>72983</v>
      </c>
      <c r="G17343" s="519" t="s">
        <v>72984</v>
      </c>
      <c r="H17343" s="519" t="s">
        <v>72985</v>
      </c>
      <c r="I17343" s="519" t="s">
        <v>13</v>
      </c>
      <c r="J17343" s="650">
        <v>98.45</v>
      </c>
    </row>
    <row r="17344" spans="1:10">
      <c r="A17344" s="519" t="s">
        <v>17521</v>
      </c>
      <c r="B17344" s="519" t="str">
        <f t="shared" si="270"/>
        <v>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v>
      </c>
      <c r="C17344" s="519" t="s">
        <v>45309</v>
      </c>
      <c r="D17344" s="519" t="s">
        <v>72981</v>
      </c>
      <c r="E17344" s="519" t="s">
        <v>72982</v>
      </c>
      <c r="F17344" s="519" t="s">
        <v>72983</v>
      </c>
      <c r="G17344" s="519" t="s">
        <v>72984</v>
      </c>
      <c r="H17344" s="519" t="s">
        <v>72985</v>
      </c>
      <c r="I17344" s="519" t="s">
        <v>13</v>
      </c>
      <c r="J17344" s="650">
        <v>94.12</v>
      </c>
    </row>
    <row r="17345" spans="1:10">
      <c r="A17345" s="519" t="s">
        <v>17522</v>
      </c>
      <c r="B17345" s="519" t="str">
        <f t="shared" si="270"/>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345" s="519" t="s">
        <v>45309</v>
      </c>
      <c r="D17345" s="519" t="s">
        <v>72986</v>
      </c>
      <c r="E17345" s="519" t="s">
        <v>72987</v>
      </c>
      <c r="F17345" s="519" t="s">
        <v>72988</v>
      </c>
      <c r="G17345" s="519" t="s">
        <v>72989</v>
      </c>
      <c r="H17345" s="519" t="s">
        <v>72990</v>
      </c>
      <c r="I17345" s="519" t="s">
        <v>13</v>
      </c>
      <c r="J17345" s="650">
        <v>100.43</v>
      </c>
    </row>
    <row r="17346" spans="1:10">
      <c r="A17346" s="519" t="s">
        <v>17523</v>
      </c>
      <c r="B17346" s="519" t="str">
        <f t="shared" si="270"/>
        <v>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v>
      </c>
      <c r="C17346" s="519" t="s">
        <v>45309</v>
      </c>
      <c r="D17346" s="519" t="s">
        <v>72986</v>
      </c>
      <c r="E17346" s="519" t="s">
        <v>72987</v>
      </c>
      <c r="F17346" s="519" t="s">
        <v>72988</v>
      </c>
      <c r="G17346" s="519" t="s">
        <v>72989</v>
      </c>
      <c r="H17346" s="519" t="s">
        <v>72990</v>
      </c>
      <c r="I17346" s="519" t="s">
        <v>13</v>
      </c>
      <c r="J17346" s="650">
        <v>96.09</v>
      </c>
    </row>
    <row r="17347" spans="1:10">
      <c r="A17347" s="519" t="s">
        <v>17524</v>
      </c>
      <c r="B17347" s="519" t="str">
        <f t="shared" si="270"/>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347" s="519" t="s">
        <v>45312</v>
      </c>
      <c r="D17347" s="519" t="s">
        <v>72991</v>
      </c>
      <c r="E17347" s="519" t="s">
        <v>72992</v>
      </c>
      <c r="F17347" s="519" t="s">
        <v>72993</v>
      </c>
      <c r="G17347" s="519" t="s">
        <v>72994</v>
      </c>
      <c r="H17347" s="519" t="s">
        <v>72995</v>
      </c>
      <c r="I17347" s="519" t="s">
        <v>13</v>
      </c>
      <c r="J17347" s="650">
        <v>144.22999999999999</v>
      </c>
    </row>
    <row r="17348" spans="1:10">
      <c r="A17348" s="519" t="s">
        <v>17525</v>
      </c>
      <c r="B17348" s="519" t="str">
        <f t="shared" si="270"/>
        <v>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v>
      </c>
      <c r="C17348" s="519" t="s">
        <v>45312</v>
      </c>
      <c r="D17348" s="519" t="s">
        <v>72991</v>
      </c>
      <c r="E17348" s="519" t="s">
        <v>72992</v>
      </c>
      <c r="F17348" s="519" t="s">
        <v>72993</v>
      </c>
      <c r="G17348" s="519" t="s">
        <v>72994</v>
      </c>
      <c r="H17348" s="519" t="s">
        <v>72995</v>
      </c>
      <c r="I17348" s="519" t="s">
        <v>13</v>
      </c>
      <c r="J17348" s="650">
        <v>138.6</v>
      </c>
    </row>
    <row r="17349" spans="1:10">
      <c r="A17349" s="519" t="s">
        <v>17526</v>
      </c>
      <c r="B17349" s="519" t="str">
        <f t="shared" si="270"/>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349" s="519" t="s">
        <v>45311</v>
      </c>
      <c r="D17349" s="519" t="s">
        <v>72996</v>
      </c>
      <c r="E17349" s="519" t="s">
        <v>72997</v>
      </c>
      <c r="F17349" s="519" t="s">
        <v>45310</v>
      </c>
      <c r="G17349" s="519" t="s">
        <v>72998</v>
      </c>
      <c r="H17349" s="519" t="s">
        <v>72999</v>
      </c>
      <c r="I17349" s="519" t="s">
        <v>13</v>
      </c>
      <c r="J17349" s="650">
        <v>81.14</v>
      </c>
    </row>
    <row r="17350" spans="1:10">
      <c r="A17350" s="519" t="s">
        <v>17527</v>
      </c>
      <c r="B17350" s="519" t="str">
        <f t="shared" si="270"/>
        <v>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v>
      </c>
      <c r="C17350" s="519" t="s">
        <v>45311</v>
      </c>
      <c r="D17350" s="519" t="s">
        <v>72996</v>
      </c>
      <c r="E17350" s="519" t="s">
        <v>72997</v>
      </c>
      <c r="F17350" s="519" t="s">
        <v>45310</v>
      </c>
      <c r="G17350" s="519" t="s">
        <v>72998</v>
      </c>
      <c r="H17350" s="519" t="s">
        <v>72999</v>
      </c>
      <c r="I17350" s="519" t="s">
        <v>13</v>
      </c>
      <c r="J17350" s="650">
        <v>76.81</v>
      </c>
    </row>
    <row r="17351" spans="1:10">
      <c r="A17351" s="519" t="s">
        <v>17528</v>
      </c>
      <c r="B17351" s="519" t="str">
        <f t="shared" si="270"/>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351" s="519" t="s">
        <v>45312</v>
      </c>
      <c r="D17351" s="519" t="s">
        <v>73000</v>
      </c>
      <c r="E17351" s="519" t="s">
        <v>73001</v>
      </c>
      <c r="F17351" s="519" t="s">
        <v>73002</v>
      </c>
      <c r="G17351" s="519" t="s">
        <v>73003</v>
      </c>
      <c r="H17351" s="519" t="s">
        <v>73004</v>
      </c>
      <c r="I17351" s="519" t="s">
        <v>13</v>
      </c>
      <c r="J17351" s="650">
        <v>172.22</v>
      </c>
    </row>
    <row r="17352" spans="1:10">
      <c r="A17352" s="519" t="s">
        <v>17529</v>
      </c>
      <c r="B17352" s="519" t="str">
        <f t="shared" ref="B17352:B17415" si="271">C17352&amp;D17352&amp;E17352&amp;F17352&amp;G17352&amp;H17352</f>
        <v>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v>
      </c>
      <c r="C17352" s="519" t="s">
        <v>45312</v>
      </c>
      <c r="D17352" s="519" t="s">
        <v>73000</v>
      </c>
      <c r="E17352" s="519" t="s">
        <v>73001</v>
      </c>
      <c r="F17352" s="519" t="s">
        <v>73002</v>
      </c>
      <c r="G17352" s="519" t="s">
        <v>73003</v>
      </c>
      <c r="H17352" s="519" t="s">
        <v>73004</v>
      </c>
      <c r="I17352" s="519" t="s">
        <v>13</v>
      </c>
      <c r="J17352" s="650">
        <v>166.59</v>
      </c>
    </row>
    <row r="17353" spans="1:10">
      <c r="A17353" s="519" t="s">
        <v>17530</v>
      </c>
      <c r="B17353" s="519" t="str">
        <f t="shared" si="271"/>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353" s="519" t="s">
        <v>73005</v>
      </c>
      <c r="D17353" s="519" t="s">
        <v>73006</v>
      </c>
      <c r="E17353" s="519" t="s">
        <v>73007</v>
      </c>
      <c r="F17353" s="519" t="s">
        <v>73008</v>
      </c>
      <c r="G17353" s="519" t="s">
        <v>73009</v>
      </c>
      <c r="H17353" s="519" t="s">
        <v>73010</v>
      </c>
      <c r="I17353" s="519" t="s">
        <v>13</v>
      </c>
      <c r="J17353" s="650">
        <v>106.74</v>
      </c>
    </row>
    <row r="17354" spans="1:10">
      <c r="A17354" s="519" t="s">
        <v>17531</v>
      </c>
      <c r="B17354" s="519" t="str">
        <f t="shared" si="271"/>
        <v>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v>
      </c>
      <c r="C17354" s="519" t="s">
        <v>73005</v>
      </c>
      <c r="D17354" s="519" t="s">
        <v>73006</v>
      </c>
      <c r="E17354" s="519" t="s">
        <v>73007</v>
      </c>
      <c r="F17354" s="519" t="s">
        <v>73008</v>
      </c>
      <c r="G17354" s="519" t="s">
        <v>73009</v>
      </c>
      <c r="H17354" s="519" t="s">
        <v>73010</v>
      </c>
      <c r="I17354" s="519" t="s">
        <v>13</v>
      </c>
      <c r="J17354" s="650">
        <v>102.41</v>
      </c>
    </row>
    <row r="17355" spans="1:10">
      <c r="A17355" s="519" t="s">
        <v>17532</v>
      </c>
      <c r="B17355" s="519" t="str">
        <f t="shared" si="271"/>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355" s="519" t="s">
        <v>45312</v>
      </c>
      <c r="D17355" s="519" t="s">
        <v>73011</v>
      </c>
      <c r="E17355" s="519" t="s">
        <v>73012</v>
      </c>
      <c r="F17355" s="519" t="s">
        <v>73013</v>
      </c>
      <c r="G17355" s="519" t="s">
        <v>73014</v>
      </c>
      <c r="H17355" s="519" t="s">
        <v>73015</v>
      </c>
      <c r="I17355" s="519" t="s">
        <v>13</v>
      </c>
      <c r="J17355" s="650">
        <v>184.85</v>
      </c>
    </row>
    <row r="17356" spans="1:10">
      <c r="A17356" s="519" t="s">
        <v>17533</v>
      </c>
      <c r="B17356" s="519" t="str">
        <f t="shared" si="271"/>
        <v>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v>
      </c>
      <c r="C17356" s="519" t="s">
        <v>45312</v>
      </c>
      <c r="D17356" s="519" t="s">
        <v>73011</v>
      </c>
      <c r="E17356" s="519" t="s">
        <v>73012</v>
      </c>
      <c r="F17356" s="519" t="s">
        <v>73013</v>
      </c>
      <c r="G17356" s="519" t="s">
        <v>73014</v>
      </c>
      <c r="H17356" s="519" t="s">
        <v>73015</v>
      </c>
      <c r="I17356" s="519" t="s">
        <v>13</v>
      </c>
      <c r="J17356" s="650">
        <v>179.21</v>
      </c>
    </row>
    <row r="17357" spans="1:10">
      <c r="A17357" s="519" t="s">
        <v>17534</v>
      </c>
      <c r="B17357" s="519" t="str">
        <f t="shared" si="271"/>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357" s="519" t="s">
        <v>45313</v>
      </c>
      <c r="D17357" s="519" t="s">
        <v>45314</v>
      </c>
      <c r="E17357" s="519" t="s">
        <v>45315</v>
      </c>
      <c r="F17357" s="519" t="s">
        <v>45316</v>
      </c>
      <c r="G17357" s="519" t="s">
        <v>45317</v>
      </c>
      <c r="H17357" s="519" t="s">
        <v>45318</v>
      </c>
      <c r="I17357" s="519" t="s">
        <v>13</v>
      </c>
      <c r="J17357" s="650">
        <v>22.81</v>
      </c>
    </row>
    <row r="17358" spans="1:10">
      <c r="A17358" s="519" t="s">
        <v>17535</v>
      </c>
      <c r="B17358" s="519" t="str">
        <f t="shared" si="271"/>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358" s="519" t="s">
        <v>45313</v>
      </c>
      <c r="D17358" s="519" t="s">
        <v>45314</v>
      </c>
      <c r="E17358" s="519" t="s">
        <v>45315</v>
      </c>
      <c r="F17358" s="519" t="s">
        <v>45316</v>
      </c>
      <c r="G17358" s="519" t="s">
        <v>45317</v>
      </c>
      <c r="H17358" s="519" t="s">
        <v>45318</v>
      </c>
      <c r="I17358" s="519" t="s">
        <v>13</v>
      </c>
      <c r="J17358" s="650">
        <v>22.36</v>
      </c>
    </row>
    <row r="17359" spans="1:10">
      <c r="A17359" s="519" t="s">
        <v>17536</v>
      </c>
      <c r="B17359" s="519" t="str">
        <f t="shared" si="271"/>
        <v>IMPERMEABILIZACAO COM MEMBRANA DE ASFALTO ELASTOMERICO EM SOLUCAO,APLICADA A FRIO,CONSIDERADO O CONSUMO DE 0,40KG/M2 DOPRIMER EM UMA DEMAO E 4KG/M2 DE ASFALTO RECOMENDADO,COM REFORCO DE UMA TELA INDUSTRIAL DE POLIESTER,MALHA DE 2X2MM</v>
      </c>
      <c r="C17359" s="519" t="s">
        <v>45319</v>
      </c>
      <c r="D17359" s="519" t="s">
        <v>45320</v>
      </c>
      <c r="E17359" s="519" t="s">
        <v>45321</v>
      </c>
      <c r="F17359" s="519" t="s">
        <v>45322</v>
      </c>
      <c r="I17359" s="519" t="s">
        <v>13</v>
      </c>
      <c r="J17359" s="650">
        <v>166.13</v>
      </c>
    </row>
    <row r="17360" spans="1:10">
      <c r="A17360" s="519" t="s">
        <v>17537</v>
      </c>
      <c r="B17360" s="519" t="str">
        <f t="shared" si="271"/>
        <v>IMPERMEABILIZACAO COM MEMBRANA DE ASFALTO ELASTOMERICO EM SOLUCAO,APLICADA A FRIO,CONSIDERADO O CONSUMO DE 0,40KG/M2 DOPRIMER EM UMA DEMAO E 4KG/M2 DE ASFALTO RECOMENDADO,COM REFORCO DE UMA TELA INDUSTRIAL DE POLIESTER,MALHA DE 2X2MM</v>
      </c>
      <c r="C17360" s="519" t="s">
        <v>45319</v>
      </c>
      <c r="D17360" s="519" t="s">
        <v>45320</v>
      </c>
      <c r="E17360" s="519" t="s">
        <v>45321</v>
      </c>
      <c r="F17360" s="519" t="s">
        <v>45322</v>
      </c>
      <c r="I17360" s="519" t="s">
        <v>13</v>
      </c>
      <c r="J17360" s="650">
        <v>159.63</v>
      </c>
    </row>
    <row r="17361" spans="1:10">
      <c r="A17361" s="519" t="s">
        <v>17538</v>
      </c>
      <c r="B17361" s="519" t="str">
        <f t="shared" si="271"/>
        <v>IMPERMEABILIZACAO COM MEMBRANA A BASE POLIURETANO VEGETAL,CONFORME ABNT NBR 15487,ISENTO DE SOLVENTES,BAIXO TEOR VOC,BICOMPONENTE,APLICAD A FRIO,2 OU 3 DEMAOS,CONSUMO DE 2KG/M2,COM REFORCO E UMA TELA INDUSTRIAL DE POLIESTER,APLICADA SOBRE A 1ª DEMAO,MALHA 2X2MM</v>
      </c>
      <c r="C17361" s="519" t="s">
        <v>73016</v>
      </c>
      <c r="D17361" s="519" t="s">
        <v>73017</v>
      </c>
      <c r="E17361" s="519" t="s">
        <v>73018</v>
      </c>
      <c r="F17361" s="519" t="s">
        <v>73019</v>
      </c>
      <c r="G17361" s="519" t="s">
        <v>73020</v>
      </c>
      <c r="I17361" s="519" t="s">
        <v>13</v>
      </c>
      <c r="J17361" s="650">
        <v>206.55</v>
      </c>
    </row>
    <row r="17362" spans="1:10">
      <c r="A17362" s="519" t="s">
        <v>17539</v>
      </c>
      <c r="B17362" s="519" t="str">
        <f t="shared" si="271"/>
        <v>IMPERMEABILIZACAO COM MEMBRANA A BASE POLIURETANO VEGETAL,CONFORME ABNT NBR 15487,ISENTO DE SOLVENTES,BAIXO TEOR VOC,BICOMPONENTE,APLICAD A FRIO,2 OU 3 DEMAOS,CONSUMO DE 2KG/M2,COM REFORCO E UMA TELA INDUSTRIAL DE POLIESTER,APLICADA SOBRE A 1ª DEMAO,MALHA 2X2MM</v>
      </c>
      <c r="C17362" s="519" t="s">
        <v>73016</v>
      </c>
      <c r="D17362" s="519" t="s">
        <v>73017</v>
      </c>
      <c r="E17362" s="519" t="s">
        <v>73018</v>
      </c>
      <c r="F17362" s="519" t="s">
        <v>73019</v>
      </c>
      <c r="G17362" s="519" t="s">
        <v>73020</v>
      </c>
      <c r="I17362" s="519" t="s">
        <v>13</v>
      </c>
      <c r="J17362" s="650">
        <v>201.67</v>
      </c>
    </row>
    <row r="17363" spans="1:10">
      <c r="A17363" s="519" t="s">
        <v>17540</v>
      </c>
      <c r="B17363" s="519" t="str">
        <f t="shared" si="271"/>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363" s="519" t="s">
        <v>73021</v>
      </c>
      <c r="D17363" s="519" t="s">
        <v>73022</v>
      </c>
      <c r="E17363" s="519" t="s">
        <v>73023</v>
      </c>
      <c r="F17363" s="519" t="s">
        <v>73024</v>
      </c>
      <c r="G17363" s="519" t="s">
        <v>73025</v>
      </c>
      <c r="H17363" s="519" t="s">
        <v>73026</v>
      </c>
      <c r="I17363" s="519" t="s">
        <v>13</v>
      </c>
      <c r="J17363" s="650">
        <v>84.49</v>
      </c>
    </row>
    <row r="17364" spans="1:10">
      <c r="A17364" s="519" t="s">
        <v>17541</v>
      </c>
      <c r="B17364" s="519" t="str">
        <f t="shared" si="271"/>
        <v>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v>
      </c>
      <c r="C17364" s="519" t="s">
        <v>73021</v>
      </c>
      <c r="D17364" s="519" t="s">
        <v>73022</v>
      </c>
      <c r="E17364" s="519" t="s">
        <v>73023</v>
      </c>
      <c r="F17364" s="519" t="s">
        <v>73024</v>
      </c>
      <c r="G17364" s="519" t="s">
        <v>73025</v>
      </c>
      <c r="H17364" s="519" t="s">
        <v>73026</v>
      </c>
      <c r="I17364" s="519" t="s">
        <v>13</v>
      </c>
      <c r="J17364" s="650">
        <v>77.45</v>
      </c>
    </row>
    <row r="17365" spans="1:10">
      <c r="A17365" s="519" t="s">
        <v>17542</v>
      </c>
      <c r="B17365" s="519" t="str">
        <f t="shared" si="271"/>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365" s="519" t="s">
        <v>45323</v>
      </c>
      <c r="D17365" s="519" t="s">
        <v>73027</v>
      </c>
      <c r="E17365" s="519" t="s">
        <v>73028</v>
      </c>
      <c r="F17365" s="519" t="s">
        <v>73029</v>
      </c>
      <c r="G17365" s="519" t="s">
        <v>73030</v>
      </c>
      <c r="I17365" s="519" t="s">
        <v>13</v>
      </c>
      <c r="J17365" s="650">
        <v>142.41999999999999</v>
      </c>
    </row>
    <row r="17366" spans="1:10">
      <c r="A17366" s="519" t="s">
        <v>17543</v>
      </c>
      <c r="B17366" s="519" t="str">
        <f t="shared" si="271"/>
        <v>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v>
      </c>
      <c r="C17366" s="519" t="s">
        <v>45323</v>
      </c>
      <c r="D17366" s="519" t="s">
        <v>73027</v>
      </c>
      <c r="E17366" s="519" t="s">
        <v>73028</v>
      </c>
      <c r="F17366" s="519" t="s">
        <v>73029</v>
      </c>
      <c r="G17366" s="519" t="s">
        <v>73030</v>
      </c>
      <c r="I17366" s="519" t="s">
        <v>13</v>
      </c>
      <c r="J17366" s="650">
        <v>136.46</v>
      </c>
    </row>
    <row r="17367" spans="1:10">
      <c r="A17367" s="519" t="s">
        <v>17544</v>
      </c>
      <c r="B17367" s="519" t="str">
        <f t="shared" si="271"/>
        <v>IMPERMEABILIZACAO COM MANTA DE PVC,ESPESSURA 1,0MM,CONSUMO DE 1,10M2/M2,UNIDAS ENTRE SI POR SOLDA ELETRONICA OU TERMOFUSAO E COM ADESIVO A BASE DE PVC NOS PONTOS DE FIXACAO</v>
      </c>
      <c r="C17367" s="519" t="s">
        <v>45324</v>
      </c>
      <c r="D17367" s="519" t="s">
        <v>45325</v>
      </c>
      <c r="E17367" s="519" t="s">
        <v>45326</v>
      </c>
      <c r="I17367" s="519" t="s">
        <v>13</v>
      </c>
      <c r="J17367" s="650">
        <v>116.93</v>
      </c>
    </row>
    <row r="17368" spans="1:10">
      <c r="A17368" s="519" t="s">
        <v>17545</v>
      </c>
      <c r="B17368" s="519" t="str">
        <f t="shared" si="271"/>
        <v>IMPERMEABILIZACAO COM MANTA DE PVC,ESPESSURA 1,0MM,CONSUMO DE 1,10M2/M2,UNIDAS ENTRE SI POR SOLDA ELETRONICA OU TERMOFUSAO E COM ADESIVO A BASE DE PVC NOS PONTOS DE FIXACAO</v>
      </c>
      <c r="C17368" s="519" t="s">
        <v>45324</v>
      </c>
      <c r="D17368" s="519" t="s">
        <v>45325</v>
      </c>
      <c r="E17368" s="519" t="s">
        <v>45326</v>
      </c>
      <c r="I17368" s="519" t="s">
        <v>13</v>
      </c>
      <c r="J17368" s="650">
        <v>110.97</v>
      </c>
    </row>
    <row r="17369" spans="1:10">
      <c r="A17369" s="519" t="s">
        <v>17546</v>
      </c>
      <c r="B17369" s="519" t="str">
        <f t="shared" si="271"/>
        <v>IMPERMEABILIZACAO,NAO ADERIDA AO SUBSTRATO,COM MANTA DE PEAD,ESPESSURA MINIMA DE 2,00MM,CONSUMO DE 1,10M2/M2,UNIDAS ENTRE SI POR SOLDA ELETRONICA OU TERMOFUSAO E COM FIXACAO NOS PONTOS DE ARREMATE</v>
      </c>
      <c r="C17369" s="519" t="s">
        <v>45327</v>
      </c>
      <c r="D17369" s="519" t="s">
        <v>45328</v>
      </c>
      <c r="E17369" s="519" t="s">
        <v>45329</v>
      </c>
      <c r="F17369" s="519" t="s">
        <v>45330</v>
      </c>
      <c r="I17369" s="519" t="s">
        <v>13</v>
      </c>
      <c r="J17369" s="650">
        <v>132.86000000000001</v>
      </c>
    </row>
    <row r="17370" spans="1:10">
      <c r="A17370" s="519" t="s">
        <v>17547</v>
      </c>
      <c r="B17370" s="519" t="str">
        <f t="shared" si="271"/>
        <v>IMPERMEABILIZACAO,NAO ADERIDA AO SUBSTRATO,COM MANTA DE PEAD,ESPESSURA MINIMA DE 2,00MM,CONSUMO DE 1,10M2/M2,UNIDAS ENTRE SI POR SOLDA ELETRONICA OU TERMOFUSAO E COM FIXACAO NOS PONTOS DE ARREMATE</v>
      </c>
      <c r="C17370" s="519" t="s">
        <v>45327</v>
      </c>
      <c r="D17370" s="519" t="s">
        <v>45328</v>
      </c>
      <c r="E17370" s="519" t="s">
        <v>45329</v>
      </c>
      <c r="F17370" s="519" t="s">
        <v>45330</v>
      </c>
      <c r="I17370" s="519" t="s">
        <v>13</v>
      </c>
      <c r="J17370" s="650">
        <v>126.36</v>
      </c>
    </row>
    <row r="17371" spans="1:10">
      <c r="A17371" s="519" t="s">
        <v>17548</v>
      </c>
      <c r="B17371" s="519" t="str">
        <f t="shared" si="271"/>
        <v>IMPERMEABILIZACAO C/MEMBRANA PRE-FABRICADA,AUTO ADESIVA,RECOBERTA COM ALUMINIO FLEXIVEL,EM FORMA DE TIRAS DE 5, 10, 15,20, 30, 45, 90CM DE LARGURA,CONSUMO DE 1,05M2/M2</v>
      </c>
      <c r="C17371" s="519" t="s">
        <v>45331</v>
      </c>
      <c r="D17371" s="519" t="s">
        <v>45332</v>
      </c>
      <c r="E17371" s="519" t="s">
        <v>45333</v>
      </c>
      <c r="I17371" s="519" t="s">
        <v>13</v>
      </c>
      <c r="J17371" s="650">
        <v>65.290000000000006</v>
      </c>
    </row>
    <row r="17372" spans="1:10">
      <c r="A17372" s="519" t="s">
        <v>17549</v>
      </c>
      <c r="B17372" s="519" t="str">
        <f t="shared" si="271"/>
        <v>IMPERMEABILIZACAO C/MEMBRANA PRE-FABRICADA,AUTO ADESIVA,RECOBERTA COM ALUMINIO FLEXIVEL,EM FORMA DE TIRAS DE 5, 10, 15,20, 30, 45, 90CM DE LARGURA,CONSUMO DE 1,05M2/M2</v>
      </c>
      <c r="C17372" s="519" t="s">
        <v>45331</v>
      </c>
      <c r="D17372" s="519" t="s">
        <v>45332</v>
      </c>
      <c r="E17372" s="519" t="s">
        <v>45333</v>
      </c>
      <c r="I17372" s="519" t="s">
        <v>13</v>
      </c>
      <c r="J17372" s="650">
        <v>60.41</v>
      </c>
    </row>
    <row r="17373" spans="1:10">
      <c r="A17373" s="519" t="s">
        <v>17550</v>
      </c>
      <c r="B17373" s="519" t="str">
        <f t="shared" si="271"/>
        <v>IMPERMEABILIZACAO COM MANTA ASFALTICA PRE-FABRICADA,TIPO II-C EM FORMA DE TIRA DE 32CM DE LARGURA POR 10M DE COMPRIMENTO,ESPESSURA DE 3MM,CONSUMO DE 1,10M2/M2</v>
      </c>
      <c r="C17373" s="519" t="s">
        <v>45334</v>
      </c>
      <c r="D17373" s="519" t="s">
        <v>45335</v>
      </c>
      <c r="E17373" s="519" t="s">
        <v>45336</v>
      </c>
      <c r="I17373" s="519" t="s">
        <v>13</v>
      </c>
      <c r="J17373" s="650">
        <v>86.64</v>
      </c>
    </row>
    <row r="17374" spans="1:10">
      <c r="A17374" s="519" t="s">
        <v>17551</v>
      </c>
      <c r="B17374" s="519" t="str">
        <f t="shared" si="271"/>
        <v>IMPERMEABILIZACAO COM MANTA ASFALTICA PRE-FABRICADA,TIPO II-C EM FORMA DE TIRA DE 32CM DE LARGURA POR 10M DE COMPRIMENTO,ESPESSURA DE 3MM,CONSUMO DE 1,10M2/M2</v>
      </c>
      <c r="C17374" s="519" t="s">
        <v>45334</v>
      </c>
      <c r="D17374" s="519" t="s">
        <v>45335</v>
      </c>
      <c r="E17374" s="519" t="s">
        <v>45336</v>
      </c>
      <c r="I17374" s="519" t="s">
        <v>13</v>
      </c>
      <c r="J17374" s="650">
        <v>81.760000000000005</v>
      </c>
    </row>
    <row r="17375" spans="1:10">
      <c r="A17375" s="519" t="s">
        <v>17552</v>
      </c>
      <c r="B17375" s="519" t="str">
        <f t="shared" si="271"/>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375" s="519" t="s">
        <v>45337</v>
      </c>
      <c r="D17375" s="519" t="s">
        <v>45338</v>
      </c>
      <c r="E17375" s="519" t="s">
        <v>45339</v>
      </c>
      <c r="F17375" s="519" t="s">
        <v>45340</v>
      </c>
      <c r="G17375" s="519" t="s">
        <v>45341</v>
      </c>
      <c r="I17375" s="519" t="s">
        <v>13</v>
      </c>
      <c r="J17375" s="650">
        <v>98.37</v>
      </c>
    </row>
    <row r="17376" spans="1:10">
      <c r="A17376" s="519" t="s">
        <v>17553</v>
      </c>
      <c r="B17376" s="519" t="str">
        <f t="shared" si="271"/>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376" s="519" t="s">
        <v>45337</v>
      </c>
      <c r="D17376" s="519" t="s">
        <v>45338</v>
      </c>
      <c r="E17376" s="519" t="s">
        <v>45339</v>
      </c>
      <c r="F17376" s="519" t="s">
        <v>45340</v>
      </c>
      <c r="G17376" s="519" t="s">
        <v>45341</v>
      </c>
      <c r="I17376" s="519" t="s">
        <v>13</v>
      </c>
      <c r="J17376" s="650">
        <v>91.87</v>
      </c>
    </row>
    <row r="17377" spans="1:10">
      <c r="A17377" s="519" t="s">
        <v>17554</v>
      </c>
      <c r="B17377" s="519" t="str">
        <f t="shared" si="271"/>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377" s="519" t="s">
        <v>45342</v>
      </c>
      <c r="D17377" s="519" t="s">
        <v>45343</v>
      </c>
      <c r="E17377" s="519" t="s">
        <v>45344</v>
      </c>
      <c r="F17377" s="519" t="s">
        <v>45345</v>
      </c>
      <c r="G17377" s="519" t="s">
        <v>45346</v>
      </c>
      <c r="I17377" s="519" t="s">
        <v>13</v>
      </c>
      <c r="J17377" s="650">
        <v>161.03</v>
      </c>
    </row>
    <row r="17378" spans="1:10">
      <c r="A17378" s="519" t="s">
        <v>17555</v>
      </c>
      <c r="B17378" s="519" t="str">
        <f t="shared" si="271"/>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378" s="519" t="s">
        <v>45342</v>
      </c>
      <c r="D17378" s="519" t="s">
        <v>45343</v>
      </c>
      <c r="E17378" s="519" t="s">
        <v>45344</v>
      </c>
      <c r="F17378" s="519" t="s">
        <v>45345</v>
      </c>
      <c r="G17378" s="519" t="s">
        <v>45346</v>
      </c>
      <c r="I17378" s="519" t="s">
        <v>13</v>
      </c>
      <c r="J17378" s="650">
        <v>154.25</v>
      </c>
    </row>
    <row r="17379" spans="1:10">
      <c r="A17379" s="519" t="s">
        <v>17556</v>
      </c>
      <c r="B17379" s="519" t="str">
        <f t="shared" si="271"/>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379" s="519" t="s">
        <v>45347</v>
      </c>
      <c r="D17379" s="519" t="s">
        <v>45348</v>
      </c>
      <c r="E17379" s="519" t="s">
        <v>73031</v>
      </c>
      <c r="F17379" s="519" t="s">
        <v>73032</v>
      </c>
      <c r="G17379" s="519" t="s">
        <v>73033</v>
      </c>
      <c r="H17379" s="519" t="s">
        <v>73034</v>
      </c>
      <c r="I17379" s="519" t="s">
        <v>13</v>
      </c>
      <c r="J17379" s="650">
        <v>112.13</v>
      </c>
    </row>
    <row r="17380" spans="1:10">
      <c r="A17380" s="519" t="s">
        <v>17557</v>
      </c>
      <c r="B17380" s="519" t="str">
        <f t="shared" si="271"/>
        <v>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v>
      </c>
      <c r="C17380" s="519" t="s">
        <v>45347</v>
      </c>
      <c r="D17380" s="519" t="s">
        <v>45348</v>
      </c>
      <c r="E17380" s="519" t="s">
        <v>73031</v>
      </c>
      <c r="F17380" s="519" t="s">
        <v>73032</v>
      </c>
      <c r="G17380" s="519" t="s">
        <v>73033</v>
      </c>
      <c r="H17380" s="519" t="s">
        <v>73034</v>
      </c>
      <c r="I17380" s="519" t="s">
        <v>13</v>
      </c>
      <c r="J17380" s="650">
        <v>107.25</v>
      </c>
    </row>
    <row r="17381" spans="1:10">
      <c r="A17381" s="519" t="s">
        <v>17558</v>
      </c>
      <c r="B17381" s="519" t="str">
        <f t="shared" si="271"/>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381" s="519" t="s">
        <v>45349</v>
      </c>
      <c r="D17381" s="519" t="s">
        <v>45350</v>
      </c>
      <c r="E17381" s="519" t="s">
        <v>73035</v>
      </c>
      <c r="F17381" s="519" t="s">
        <v>73036</v>
      </c>
      <c r="G17381" s="519" t="s">
        <v>73037</v>
      </c>
      <c r="H17381" s="519" t="s">
        <v>73038</v>
      </c>
      <c r="I17381" s="519" t="s">
        <v>13</v>
      </c>
      <c r="J17381" s="650">
        <v>127.62</v>
      </c>
    </row>
    <row r="17382" spans="1:10">
      <c r="A17382" s="519" t="s">
        <v>17559</v>
      </c>
      <c r="B17382" s="519" t="str">
        <f t="shared" si="271"/>
        <v>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v>
      </c>
      <c r="C17382" s="519" t="s">
        <v>45349</v>
      </c>
      <c r="D17382" s="519" t="s">
        <v>45350</v>
      </c>
      <c r="E17382" s="519" t="s">
        <v>73035</v>
      </c>
      <c r="F17382" s="519" t="s">
        <v>73036</v>
      </c>
      <c r="G17382" s="519" t="s">
        <v>73037</v>
      </c>
      <c r="H17382" s="519" t="s">
        <v>73038</v>
      </c>
      <c r="I17382" s="519" t="s">
        <v>13</v>
      </c>
      <c r="J17382" s="650">
        <v>122.74</v>
      </c>
    </row>
    <row r="17383" spans="1:10">
      <c r="A17383" s="519" t="s">
        <v>17560</v>
      </c>
      <c r="B17383" s="519" t="str">
        <f t="shared" si="271"/>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383" s="519" t="s">
        <v>45351</v>
      </c>
      <c r="D17383" s="519" t="s">
        <v>45352</v>
      </c>
      <c r="E17383" s="519" t="s">
        <v>73039</v>
      </c>
      <c r="F17383" s="519" t="s">
        <v>73040</v>
      </c>
      <c r="G17383" s="519" t="s">
        <v>73041</v>
      </c>
      <c r="H17383" s="519" t="s">
        <v>73042</v>
      </c>
      <c r="I17383" s="519" t="s">
        <v>13</v>
      </c>
      <c r="J17383" s="650">
        <v>79.28</v>
      </c>
    </row>
    <row r="17384" spans="1:10">
      <c r="A17384" s="519" t="s">
        <v>17561</v>
      </c>
      <c r="B17384" s="519" t="str">
        <f t="shared" si="271"/>
        <v>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v>
      </c>
      <c r="C17384" s="519" t="s">
        <v>45351</v>
      </c>
      <c r="D17384" s="519" t="s">
        <v>45352</v>
      </c>
      <c r="E17384" s="519" t="s">
        <v>73039</v>
      </c>
      <c r="F17384" s="519" t="s">
        <v>73040</v>
      </c>
      <c r="G17384" s="519" t="s">
        <v>73041</v>
      </c>
      <c r="H17384" s="519" t="s">
        <v>73042</v>
      </c>
      <c r="I17384" s="519" t="s">
        <v>13</v>
      </c>
      <c r="J17384" s="650">
        <v>74.41</v>
      </c>
    </row>
    <row r="17385" spans="1:10">
      <c r="A17385" s="519" t="s">
        <v>17562</v>
      </c>
      <c r="B17385" s="519" t="str">
        <f t="shared" si="271"/>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385" s="519" t="s">
        <v>45351</v>
      </c>
      <c r="D17385" s="519" t="s">
        <v>45352</v>
      </c>
      <c r="E17385" s="519" t="s">
        <v>73043</v>
      </c>
      <c r="F17385" s="519" t="s">
        <v>73040</v>
      </c>
      <c r="G17385" s="519" t="s">
        <v>73044</v>
      </c>
      <c r="H17385" s="519" t="s">
        <v>73045</v>
      </c>
      <c r="I17385" s="519" t="s">
        <v>13</v>
      </c>
      <c r="J17385" s="650">
        <v>82.97</v>
      </c>
    </row>
    <row r="17386" spans="1:10">
      <c r="A17386" s="519" t="s">
        <v>17563</v>
      </c>
      <c r="B17386" s="519" t="str">
        <f t="shared" si="271"/>
        <v>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v>
      </c>
      <c r="C17386" s="519" t="s">
        <v>45351</v>
      </c>
      <c r="D17386" s="519" t="s">
        <v>45352</v>
      </c>
      <c r="E17386" s="519" t="s">
        <v>73043</v>
      </c>
      <c r="F17386" s="519" t="s">
        <v>73040</v>
      </c>
      <c r="G17386" s="519" t="s">
        <v>73044</v>
      </c>
      <c r="H17386" s="519" t="s">
        <v>73045</v>
      </c>
      <c r="I17386" s="519" t="s">
        <v>13</v>
      </c>
      <c r="J17386" s="650">
        <v>78.09</v>
      </c>
    </row>
    <row r="17387" spans="1:10">
      <c r="A17387" s="519" t="s">
        <v>17564</v>
      </c>
      <c r="B17387" s="519" t="str">
        <f t="shared" si="271"/>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387" s="519" t="s">
        <v>45353</v>
      </c>
      <c r="D17387" s="519" t="s">
        <v>45354</v>
      </c>
      <c r="E17387" s="519" t="s">
        <v>73046</v>
      </c>
      <c r="F17387" s="519" t="s">
        <v>73047</v>
      </c>
      <c r="G17387" s="519" t="s">
        <v>73048</v>
      </c>
      <c r="H17387" s="519" t="s">
        <v>73049</v>
      </c>
      <c r="I17387" s="519" t="s">
        <v>13</v>
      </c>
      <c r="J17387" s="650">
        <v>100.27</v>
      </c>
    </row>
    <row r="17388" spans="1:10">
      <c r="A17388" s="519" t="s">
        <v>17565</v>
      </c>
      <c r="B17388" s="519" t="str">
        <f t="shared" si="271"/>
        <v>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v>
      </c>
      <c r="C17388" s="519" t="s">
        <v>45353</v>
      </c>
      <c r="D17388" s="519" t="s">
        <v>45354</v>
      </c>
      <c r="E17388" s="519" t="s">
        <v>73046</v>
      </c>
      <c r="F17388" s="519" t="s">
        <v>73047</v>
      </c>
      <c r="G17388" s="519" t="s">
        <v>73048</v>
      </c>
      <c r="H17388" s="519" t="s">
        <v>73049</v>
      </c>
      <c r="I17388" s="519" t="s">
        <v>13</v>
      </c>
      <c r="J17388" s="650">
        <v>95.4</v>
      </c>
    </row>
    <row r="17389" spans="1:10">
      <c r="A17389" s="519" t="s">
        <v>17566</v>
      </c>
      <c r="B17389" s="519" t="str">
        <f t="shared" si="271"/>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389" s="519" t="s">
        <v>45355</v>
      </c>
      <c r="D17389" s="519" t="s">
        <v>73050</v>
      </c>
      <c r="E17389" s="519" t="s">
        <v>73051</v>
      </c>
      <c r="F17389" s="519" t="s">
        <v>73052</v>
      </c>
      <c r="G17389" s="519" t="s">
        <v>73053</v>
      </c>
      <c r="H17389" s="519" t="s">
        <v>73054</v>
      </c>
      <c r="I17389" s="519" t="s">
        <v>13</v>
      </c>
      <c r="J17389" s="650">
        <v>156.44999999999999</v>
      </c>
    </row>
    <row r="17390" spans="1:10">
      <c r="A17390" s="519" t="s">
        <v>17567</v>
      </c>
      <c r="B17390" s="519" t="str">
        <f t="shared" si="271"/>
        <v>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v>
      </c>
      <c r="C17390" s="519" t="s">
        <v>45355</v>
      </c>
      <c r="D17390" s="519" t="s">
        <v>73050</v>
      </c>
      <c r="E17390" s="519" t="s">
        <v>73051</v>
      </c>
      <c r="F17390" s="519" t="s">
        <v>73052</v>
      </c>
      <c r="G17390" s="519" t="s">
        <v>73053</v>
      </c>
      <c r="H17390" s="519" t="s">
        <v>73054</v>
      </c>
      <c r="I17390" s="519" t="s">
        <v>13</v>
      </c>
      <c r="J17390" s="650">
        <v>150.49</v>
      </c>
    </row>
    <row r="17391" spans="1:10">
      <c r="A17391" s="519" t="s">
        <v>17568</v>
      </c>
      <c r="B17391" s="519" t="str">
        <f t="shared" si="271"/>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391" s="519" t="s">
        <v>45356</v>
      </c>
      <c r="D17391" s="519" t="s">
        <v>73055</v>
      </c>
      <c r="E17391" s="519" t="s">
        <v>73056</v>
      </c>
      <c r="F17391" s="519" t="s">
        <v>73057</v>
      </c>
      <c r="G17391" s="519" t="s">
        <v>73058</v>
      </c>
      <c r="H17391" s="519" t="s">
        <v>73059</v>
      </c>
      <c r="I17391" s="519" t="s">
        <v>13</v>
      </c>
      <c r="J17391" s="650">
        <v>198.01</v>
      </c>
    </row>
    <row r="17392" spans="1:10">
      <c r="A17392" s="519" t="s">
        <v>17569</v>
      </c>
      <c r="B17392" s="519" t="str">
        <f t="shared" si="271"/>
        <v>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v>
      </c>
      <c r="C17392" s="519" t="s">
        <v>45356</v>
      </c>
      <c r="D17392" s="519" t="s">
        <v>73055</v>
      </c>
      <c r="E17392" s="519" t="s">
        <v>73056</v>
      </c>
      <c r="F17392" s="519" t="s">
        <v>73057</v>
      </c>
      <c r="G17392" s="519" t="s">
        <v>73058</v>
      </c>
      <c r="H17392" s="519" t="s">
        <v>73059</v>
      </c>
      <c r="I17392" s="519" t="s">
        <v>13</v>
      </c>
      <c r="J17392" s="650">
        <v>191.24</v>
      </c>
    </row>
    <row r="17393" spans="1:10">
      <c r="A17393" s="519" t="s">
        <v>17570</v>
      </c>
      <c r="B17393" s="519" t="str">
        <f t="shared" si="271"/>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393" s="519" t="s">
        <v>45357</v>
      </c>
      <c r="D17393" s="519" t="s">
        <v>73060</v>
      </c>
      <c r="E17393" s="519" t="s">
        <v>73061</v>
      </c>
      <c r="F17393" s="519" t="s">
        <v>73062</v>
      </c>
      <c r="G17393" s="519" t="s">
        <v>73063</v>
      </c>
      <c r="H17393" s="519" t="s">
        <v>73064</v>
      </c>
      <c r="I17393" s="519" t="s">
        <v>13</v>
      </c>
      <c r="J17393" s="650">
        <v>88.79</v>
      </c>
    </row>
    <row r="17394" spans="1:10">
      <c r="A17394" s="519" t="s">
        <v>17571</v>
      </c>
      <c r="B17394" s="519" t="str">
        <f t="shared" si="271"/>
        <v>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v>
      </c>
      <c r="C17394" s="519" t="s">
        <v>45357</v>
      </c>
      <c r="D17394" s="519" t="s">
        <v>73060</v>
      </c>
      <c r="E17394" s="519" t="s">
        <v>73061</v>
      </c>
      <c r="F17394" s="519" t="s">
        <v>73062</v>
      </c>
      <c r="G17394" s="519" t="s">
        <v>73063</v>
      </c>
      <c r="H17394" s="519" t="s">
        <v>73064</v>
      </c>
      <c r="I17394" s="519" t="s">
        <v>13</v>
      </c>
      <c r="J17394" s="650">
        <v>81.99</v>
      </c>
    </row>
    <row r="17395" spans="1:10">
      <c r="A17395" s="519" t="s">
        <v>17572</v>
      </c>
      <c r="B17395" s="519" t="str">
        <f t="shared" si="271"/>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395" s="519" t="s">
        <v>45357</v>
      </c>
      <c r="D17395" s="519" t="s">
        <v>45358</v>
      </c>
      <c r="E17395" s="519" t="s">
        <v>45359</v>
      </c>
      <c r="F17395" s="519" t="s">
        <v>45360</v>
      </c>
      <c r="G17395" s="519" t="s">
        <v>45361</v>
      </c>
      <c r="H17395" s="519" t="s">
        <v>45362</v>
      </c>
      <c r="I17395" s="519" t="s">
        <v>13</v>
      </c>
      <c r="J17395" s="650">
        <v>108.48</v>
      </c>
    </row>
    <row r="17396" spans="1:10">
      <c r="A17396" s="519" t="s">
        <v>17573</v>
      </c>
      <c r="B17396" s="519" t="str">
        <f t="shared" si="271"/>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396" s="519" t="s">
        <v>45357</v>
      </c>
      <c r="D17396" s="519" t="s">
        <v>45358</v>
      </c>
      <c r="E17396" s="519" t="s">
        <v>45359</v>
      </c>
      <c r="F17396" s="519" t="s">
        <v>45360</v>
      </c>
      <c r="G17396" s="519" t="s">
        <v>45361</v>
      </c>
      <c r="H17396" s="519" t="s">
        <v>45362</v>
      </c>
      <c r="I17396" s="519" t="s">
        <v>13</v>
      </c>
      <c r="J17396" s="650">
        <v>101.57</v>
      </c>
    </row>
    <row r="17397" spans="1:10">
      <c r="A17397" s="519" t="s">
        <v>17574</v>
      </c>
      <c r="B17397" s="519" t="str">
        <f t="shared" si="271"/>
        <v>IMPERMEABILIZANTE DE RESERVATORIO DE AGUA POTAVEL,TANQUE/PISCINA EM CONCRETO ENTERRADO,SUJEITO A LENCOL FREATICO E PRESSAO POSITIVA,SISTEMA DE CRISTALIZACAO COMPOSTO DE 3 PRODUTOSE BASE MINERAL,QUE PENETRAM PROFUNDAMENTE POR EFEITO DE OSMOSE</v>
      </c>
      <c r="C17397" s="519" t="s">
        <v>45363</v>
      </c>
      <c r="D17397" s="519" t="s">
        <v>45364</v>
      </c>
      <c r="E17397" s="519" t="s">
        <v>45365</v>
      </c>
      <c r="F17397" s="519" t="s">
        <v>45366</v>
      </c>
      <c r="G17397" s="519" t="s">
        <v>45367</v>
      </c>
      <c r="I17397" s="519" t="s">
        <v>13</v>
      </c>
      <c r="J17397" s="650">
        <v>107.14</v>
      </c>
    </row>
    <row r="17398" spans="1:10">
      <c r="A17398" s="519" t="s">
        <v>17575</v>
      </c>
      <c r="B17398" s="519" t="str">
        <f t="shared" si="271"/>
        <v>IMPERMEABILIZANTE DE RESERVATORIO DE AGUA POTAVEL,TANQUE/PISCINA EM CONCRETO ENTERRADO,SUJEITO A LENCOL FREATICO E PRESSAO POSITIVA,SISTEMA DE CRISTALIZACAO COMPOSTO DE 3 PRODUTOSE BASE MINERAL,QUE PENETRAM PROFUNDAMENTE POR EFEITO DE OSMOSE</v>
      </c>
      <c r="C17398" s="519" t="s">
        <v>45363</v>
      </c>
      <c r="D17398" s="519" t="s">
        <v>45364</v>
      </c>
      <c r="E17398" s="519" t="s">
        <v>45365</v>
      </c>
      <c r="F17398" s="519" t="s">
        <v>45366</v>
      </c>
      <c r="G17398" s="519" t="s">
        <v>45367</v>
      </c>
      <c r="I17398" s="519" t="s">
        <v>13</v>
      </c>
      <c r="J17398" s="650">
        <v>100.77</v>
      </c>
    </row>
    <row r="17399" spans="1:10">
      <c r="A17399" s="519" t="s">
        <v>17576</v>
      </c>
      <c r="B17399" s="519" t="str">
        <f t="shared" si="271"/>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399" s="519" t="s">
        <v>45368</v>
      </c>
      <c r="D17399" s="519" t="s">
        <v>45369</v>
      </c>
      <c r="E17399" s="519" t="s">
        <v>45370</v>
      </c>
      <c r="F17399" s="519" t="s">
        <v>45371</v>
      </c>
      <c r="G17399" s="519" t="s">
        <v>45372</v>
      </c>
      <c r="H17399" s="519" t="s">
        <v>45373</v>
      </c>
      <c r="I17399" s="519" t="s">
        <v>13</v>
      </c>
      <c r="J17399" s="650">
        <v>79.64</v>
      </c>
    </row>
    <row r="17400" spans="1:10">
      <c r="A17400" s="519" t="s">
        <v>17577</v>
      </c>
      <c r="B17400" s="519" t="str">
        <f t="shared" si="271"/>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400" s="519" t="s">
        <v>45368</v>
      </c>
      <c r="D17400" s="519" t="s">
        <v>45369</v>
      </c>
      <c r="E17400" s="519" t="s">
        <v>45370</v>
      </c>
      <c r="F17400" s="519" t="s">
        <v>45371</v>
      </c>
      <c r="G17400" s="519" t="s">
        <v>45372</v>
      </c>
      <c r="H17400" s="519" t="s">
        <v>45373</v>
      </c>
      <c r="I17400" s="519" t="s">
        <v>13</v>
      </c>
      <c r="J17400" s="650">
        <v>73.27</v>
      </c>
    </row>
    <row r="17401" spans="1:10">
      <c r="A17401" s="519" t="s">
        <v>17578</v>
      </c>
      <c r="B17401" s="519" t="str">
        <f t="shared" si="271"/>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401" s="519" t="s">
        <v>45374</v>
      </c>
      <c r="D17401" s="519" t="s">
        <v>45375</v>
      </c>
      <c r="E17401" s="519" t="s">
        <v>45376</v>
      </c>
      <c r="F17401" s="519" t="s">
        <v>45377</v>
      </c>
      <c r="G17401" s="519" t="s">
        <v>45378</v>
      </c>
      <c r="H17401" s="519" t="s">
        <v>45379</v>
      </c>
      <c r="I17401" s="519" t="s">
        <v>13</v>
      </c>
      <c r="J17401" s="650">
        <v>77.19</v>
      </c>
    </row>
    <row r="17402" spans="1:10">
      <c r="A17402" s="519" t="s">
        <v>17579</v>
      </c>
      <c r="B17402" s="519" t="str">
        <f t="shared" si="271"/>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402" s="519" t="s">
        <v>45374</v>
      </c>
      <c r="D17402" s="519" t="s">
        <v>45375</v>
      </c>
      <c r="E17402" s="519" t="s">
        <v>45376</v>
      </c>
      <c r="F17402" s="519" t="s">
        <v>45377</v>
      </c>
      <c r="G17402" s="519" t="s">
        <v>45378</v>
      </c>
      <c r="H17402" s="519" t="s">
        <v>45379</v>
      </c>
      <c r="I17402" s="519" t="s">
        <v>13</v>
      </c>
      <c r="J17402" s="650">
        <v>69.260000000000005</v>
      </c>
    </row>
    <row r="17403" spans="1:10">
      <c r="A17403" s="519" t="s">
        <v>17580</v>
      </c>
      <c r="B17403" s="519" t="str">
        <f t="shared" si="271"/>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403" s="519" t="s">
        <v>45380</v>
      </c>
      <c r="D17403" s="519" t="s">
        <v>45381</v>
      </c>
      <c r="E17403" s="519" t="s">
        <v>45382</v>
      </c>
      <c r="F17403" s="519" t="s">
        <v>45383</v>
      </c>
      <c r="G17403" s="519" t="s">
        <v>45384</v>
      </c>
      <c r="I17403" s="519" t="s">
        <v>13</v>
      </c>
      <c r="J17403" s="650">
        <v>101.37</v>
      </c>
    </row>
    <row r="17404" spans="1:10">
      <c r="A17404" s="519" t="s">
        <v>17581</v>
      </c>
      <c r="B17404" s="519" t="str">
        <f t="shared" si="271"/>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404" s="519" t="s">
        <v>45380</v>
      </c>
      <c r="D17404" s="519" t="s">
        <v>45381</v>
      </c>
      <c r="E17404" s="519" t="s">
        <v>45382</v>
      </c>
      <c r="F17404" s="519" t="s">
        <v>45383</v>
      </c>
      <c r="G17404" s="519" t="s">
        <v>45384</v>
      </c>
      <c r="I17404" s="519" t="s">
        <v>13</v>
      </c>
      <c r="J17404" s="650">
        <v>95</v>
      </c>
    </row>
    <row r="17405" spans="1:10">
      <c r="A17405" s="519" t="s">
        <v>17582</v>
      </c>
      <c r="B17405" s="519" t="str">
        <f t="shared" si="271"/>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405" s="519" t="s">
        <v>45385</v>
      </c>
      <c r="D17405" s="519" t="s">
        <v>45386</v>
      </c>
      <c r="E17405" s="519" t="s">
        <v>45387</v>
      </c>
      <c r="F17405" s="519" t="s">
        <v>45388</v>
      </c>
      <c r="G17405" s="519" t="s">
        <v>45389</v>
      </c>
      <c r="H17405" s="519" t="s">
        <v>45390</v>
      </c>
      <c r="I17405" s="519" t="s">
        <v>13</v>
      </c>
      <c r="J17405" s="650">
        <v>95.72</v>
      </c>
    </row>
    <row r="17406" spans="1:10">
      <c r="A17406" s="519" t="s">
        <v>17583</v>
      </c>
      <c r="B17406" s="519" t="str">
        <f t="shared" si="271"/>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406" s="519" t="s">
        <v>45385</v>
      </c>
      <c r="D17406" s="519" t="s">
        <v>45386</v>
      </c>
      <c r="E17406" s="519" t="s">
        <v>45387</v>
      </c>
      <c r="F17406" s="519" t="s">
        <v>45388</v>
      </c>
      <c r="G17406" s="519" t="s">
        <v>45389</v>
      </c>
      <c r="H17406" s="519" t="s">
        <v>45390</v>
      </c>
      <c r="I17406" s="519" t="s">
        <v>13</v>
      </c>
      <c r="J17406" s="650">
        <v>89.35</v>
      </c>
    </row>
    <row r="17407" spans="1:10">
      <c r="A17407" s="519" t="s">
        <v>17584</v>
      </c>
      <c r="B17407" s="519" t="str">
        <f t="shared" si="271"/>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407" s="519" t="s">
        <v>45391</v>
      </c>
      <c r="D17407" s="519" t="s">
        <v>45392</v>
      </c>
      <c r="E17407" s="519" t="s">
        <v>45393</v>
      </c>
      <c r="F17407" s="519" t="s">
        <v>45394</v>
      </c>
      <c r="G17407" s="519" t="s">
        <v>45395</v>
      </c>
      <c r="H17407" s="519" t="s">
        <v>45396</v>
      </c>
      <c r="I17407" s="519" t="s">
        <v>13</v>
      </c>
      <c r="J17407" s="650">
        <v>70.459999999999994</v>
      </c>
    </row>
    <row r="17408" spans="1:10">
      <c r="A17408" s="519" t="s">
        <v>17585</v>
      </c>
      <c r="B17408" s="519" t="str">
        <f t="shared" si="271"/>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408" s="519" t="s">
        <v>45391</v>
      </c>
      <c r="D17408" s="519" t="s">
        <v>45392</v>
      </c>
      <c r="E17408" s="519" t="s">
        <v>45393</v>
      </c>
      <c r="F17408" s="519" t="s">
        <v>45394</v>
      </c>
      <c r="G17408" s="519" t="s">
        <v>45395</v>
      </c>
      <c r="H17408" s="519" t="s">
        <v>45396</v>
      </c>
      <c r="I17408" s="519" t="s">
        <v>13</v>
      </c>
      <c r="J17408" s="650">
        <v>63.28</v>
      </c>
    </row>
    <row r="17409" spans="1:10">
      <c r="A17409" s="519" t="s">
        <v>17586</v>
      </c>
      <c r="B17409" s="519" t="str">
        <f t="shared" si="271"/>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409" s="519" t="s">
        <v>45397</v>
      </c>
      <c r="D17409" s="519" t="s">
        <v>45398</v>
      </c>
      <c r="E17409" s="519" t="s">
        <v>45399</v>
      </c>
      <c r="F17409" s="519" t="s">
        <v>45400</v>
      </c>
      <c r="G17409" s="519" t="s">
        <v>45401</v>
      </c>
      <c r="H17409" s="519" t="s">
        <v>45402</v>
      </c>
      <c r="I17409" s="519" t="s">
        <v>13</v>
      </c>
      <c r="J17409" s="650">
        <v>70.459999999999994</v>
      </c>
    </row>
    <row r="17410" spans="1:10">
      <c r="A17410" s="519" t="s">
        <v>17587</v>
      </c>
      <c r="B17410" s="519" t="str">
        <f t="shared" si="271"/>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410" s="519" t="s">
        <v>45397</v>
      </c>
      <c r="D17410" s="519" t="s">
        <v>45398</v>
      </c>
      <c r="E17410" s="519" t="s">
        <v>45399</v>
      </c>
      <c r="F17410" s="519" t="s">
        <v>45400</v>
      </c>
      <c r="G17410" s="519" t="s">
        <v>45401</v>
      </c>
      <c r="H17410" s="519" t="s">
        <v>45402</v>
      </c>
      <c r="I17410" s="519" t="s">
        <v>13</v>
      </c>
      <c r="J17410" s="650">
        <v>63.28</v>
      </c>
    </row>
    <row r="17411" spans="1:10">
      <c r="A17411" s="519" t="s">
        <v>17588</v>
      </c>
      <c r="B17411" s="519" t="str">
        <f t="shared" si="271"/>
        <v>IMPERMEABILIZACAO ELASTICA PARA ETE-ESTACAO TRAT.ESGOTO,RESEVATORIO TANQUE ELEVADO OU APOIADO,CONTATO ESGOTO COM MEMBRANA BASE POLIURETANO VEGETAL,ISENTO SOLVENTES,BAIXO TEOR VOC,BI-COMPONENTE,APLICADO A FRIO,2 OU 3 DEMAOS,CONS.2KG/M2,TELAPOLIESTER,SOBRE A 1ª DEMAO,MALHA 2X2MM</v>
      </c>
      <c r="C17411" s="519" t="s">
        <v>45403</v>
      </c>
      <c r="D17411" s="519" t="s">
        <v>45404</v>
      </c>
      <c r="E17411" s="519" t="s">
        <v>45405</v>
      </c>
      <c r="F17411" s="519" t="s">
        <v>45406</v>
      </c>
      <c r="G17411" s="519" t="s">
        <v>45407</v>
      </c>
      <c r="I17411" s="519" t="s">
        <v>13</v>
      </c>
      <c r="J17411" s="650">
        <v>218.62</v>
      </c>
    </row>
    <row r="17412" spans="1:10">
      <c r="A17412" s="519" t="s">
        <v>17589</v>
      </c>
      <c r="B17412" s="519" t="str">
        <f t="shared" si="271"/>
        <v>IMPERMEABILIZACAO ELASTICA PARA ETE-ESTACAO TRAT.ESGOTO,RESEVATORIO TANQUE ELEVADO OU APOIADO,CONTATO ESGOTO COM MEMBRANA BASE POLIURETANO VEGETAL,ISENTO SOLVENTES,BAIXO TEOR VOC,BI-COMPONENTE,APLICADO A FRIO,2 OU 3 DEMAOS,CONS.2KG/M2,TELAPOLIESTER,SOBRE A 1ª DEMAO,MALHA 2X2MM</v>
      </c>
      <c r="C17412" s="519" t="s">
        <v>45403</v>
      </c>
      <c r="D17412" s="519" t="s">
        <v>45404</v>
      </c>
      <c r="E17412" s="519" t="s">
        <v>45405</v>
      </c>
      <c r="F17412" s="519" t="s">
        <v>45406</v>
      </c>
      <c r="G17412" s="519" t="s">
        <v>45407</v>
      </c>
      <c r="I17412" s="519" t="s">
        <v>13</v>
      </c>
      <c r="J17412" s="650">
        <v>212.25</v>
      </c>
    </row>
    <row r="17413" spans="1:10">
      <c r="A17413" s="519" t="s">
        <v>17590</v>
      </c>
      <c r="B17413" s="519" t="str">
        <f t="shared" si="271"/>
        <v>IMPERMEABILIZACAO ELASTICA PARA ETE-ESTACAO TRAT.ESGOTO,RESERVATORIO TANQUE ELEVADO OU APOIADO,CONTATO COM ESGOTO,COM REVESTIMENTO ANTI-CORROSIVO,BASE POLIUREIA AROMATICA,PARA APLICACAO MEIO MAQUINA SPRAY DE ALTA PRESSAO COM CONTROLE DE TEMPERATURA,CONSUMO 1,2KG/MM/M2</v>
      </c>
      <c r="C17413" s="519" t="s">
        <v>45403</v>
      </c>
      <c r="D17413" s="519" t="s">
        <v>45408</v>
      </c>
      <c r="E17413" s="519" t="s">
        <v>45409</v>
      </c>
      <c r="F17413" s="519" t="s">
        <v>45410</v>
      </c>
      <c r="G17413" s="519" t="s">
        <v>45411</v>
      </c>
      <c r="I17413" s="519" t="s">
        <v>13</v>
      </c>
      <c r="J17413" s="650">
        <v>156.02000000000001</v>
      </c>
    </row>
    <row r="17414" spans="1:10">
      <c r="A17414" s="519" t="s">
        <v>17591</v>
      </c>
      <c r="B17414" s="519" t="str">
        <f t="shared" si="271"/>
        <v>IMPERMEABILIZACAO ELASTICA PARA ETE-ESTACAO TRAT.ESGOTO,RESERVATORIO TANQUE ELEVADO OU APOIADO,CONTATO COM ESGOTO,COM REVESTIMENTO ANTI-CORROSIVO,BASE POLIUREIA AROMATICA,PARA APLICACAO MEIO MAQUINA SPRAY DE ALTA PRESSAO COM CONTROLE DE TEMPERATURA,CONSUMO 1,2KG/MM/M2</v>
      </c>
      <c r="C17414" s="519" t="s">
        <v>45403</v>
      </c>
      <c r="D17414" s="519" t="s">
        <v>45408</v>
      </c>
      <c r="E17414" s="519" t="s">
        <v>45409</v>
      </c>
      <c r="F17414" s="519" t="s">
        <v>45410</v>
      </c>
      <c r="G17414" s="519" t="s">
        <v>45411</v>
      </c>
      <c r="I17414" s="519" t="s">
        <v>13</v>
      </c>
      <c r="J17414" s="650">
        <v>151.9</v>
      </c>
    </row>
    <row r="17415" spans="1:10">
      <c r="A17415" s="519" t="s">
        <v>17592</v>
      </c>
      <c r="B17415" s="519" t="str">
        <f t="shared" si="271"/>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415" s="519" t="s">
        <v>45412</v>
      </c>
      <c r="D17415" s="519" t="s">
        <v>45413</v>
      </c>
      <c r="E17415" s="519" t="s">
        <v>45414</v>
      </c>
      <c r="F17415" s="519" t="s">
        <v>45415</v>
      </c>
      <c r="G17415" s="519" t="s">
        <v>45416</v>
      </c>
      <c r="H17415" s="519" t="s">
        <v>45417</v>
      </c>
      <c r="I17415" s="519" t="s">
        <v>13</v>
      </c>
      <c r="J17415" s="650">
        <v>222.03</v>
      </c>
    </row>
    <row r="17416" spans="1:10">
      <c r="A17416" s="519" t="s">
        <v>17593</v>
      </c>
      <c r="B17416" s="519" t="str">
        <f t="shared" ref="B17416:B17479" si="272">C17416&amp;D17416&amp;E17416&amp;F17416&amp;G17416&amp;H17416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416" s="519" t="s">
        <v>45412</v>
      </c>
      <c r="D17416" s="519" t="s">
        <v>45413</v>
      </c>
      <c r="E17416" s="519" t="s">
        <v>45414</v>
      </c>
      <c r="F17416" s="519" t="s">
        <v>45415</v>
      </c>
      <c r="G17416" s="519" t="s">
        <v>45416</v>
      </c>
      <c r="H17416" s="519" t="s">
        <v>45417</v>
      </c>
      <c r="I17416" s="519" t="s">
        <v>13</v>
      </c>
      <c r="J17416" s="650">
        <v>215.21</v>
      </c>
    </row>
    <row r="17417" spans="1:10">
      <c r="A17417" s="519" t="s">
        <v>17594</v>
      </c>
      <c r="B17417" s="519" t="str">
        <f t="shared" si="272"/>
        <v>IMPERMEABILIZACAO ASFALTICA (HIDRO-ASFALTO),CONSUMO DE 1,2KG/M2,EXCLUSIVE PREPARO DA SUPERFICIE E PROTECAO MECANICA</v>
      </c>
      <c r="C17417" s="519" t="s">
        <v>45418</v>
      </c>
      <c r="D17417" s="519" t="s">
        <v>45419</v>
      </c>
      <c r="I17417" s="519" t="s">
        <v>13</v>
      </c>
      <c r="J17417" s="650">
        <v>23.14</v>
      </c>
    </row>
    <row r="17418" spans="1:10">
      <c r="A17418" s="519" t="s">
        <v>17595</v>
      </c>
      <c r="B17418" s="519" t="str">
        <f t="shared" si="272"/>
        <v>IMPERMEABILIZACAO ASFALTICA (HIDRO-ASFALTO),CONSUMO DE 1,2KG/M2,EXCLUSIVE PREPARO DA SUPERFICIE E PROTECAO MECANICA</v>
      </c>
      <c r="C17418" s="519" t="s">
        <v>45418</v>
      </c>
      <c r="D17418" s="519" t="s">
        <v>45419</v>
      </c>
      <c r="I17418" s="519" t="s">
        <v>13</v>
      </c>
      <c r="J17418" s="650">
        <v>22.29</v>
      </c>
    </row>
    <row r="17419" spans="1:10">
      <c r="A17419" s="519" t="s">
        <v>17596</v>
      </c>
      <c r="B17419" s="519" t="str">
        <f t="shared" si="272"/>
        <v>IMPERMEABILIZACAO ASFALTICA (HIDRO-ASFALTO),CONSUMO DE 0,6KG/M2,EXCLUSIVE PREPARO DA SUPERFICIE E PROTECAO MECANICA</v>
      </c>
      <c r="C17419" s="519" t="s">
        <v>45420</v>
      </c>
      <c r="D17419" s="519" t="s">
        <v>45419</v>
      </c>
      <c r="I17419" s="519" t="s">
        <v>13</v>
      </c>
      <c r="J17419" s="650">
        <v>12.45</v>
      </c>
    </row>
    <row r="17420" spans="1:10">
      <c r="A17420" s="519" t="s">
        <v>17597</v>
      </c>
      <c r="B17420" s="519" t="str">
        <f t="shared" si="272"/>
        <v>IMPERMEABILIZACAO ASFALTICA (HIDRO-ASFALTO),CONSUMO DE 0,6KG/M2,EXCLUSIVE PREPARO DA SUPERFICIE E PROTECAO MECANICA</v>
      </c>
      <c r="C17420" s="519" t="s">
        <v>45420</v>
      </c>
      <c r="D17420" s="519" t="s">
        <v>45419</v>
      </c>
      <c r="I17420" s="519" t="s">
        <v>13</v>
      </c>
      <c r="J17420" s="650">
        <v>11.9</v>
      </c>
    </row>
    <row r="17421" spans="1:10">
      <c r="A17421" s="519" t="s">
        <v>17598</v>
      </c>
      <c r="B17421" s="519" t="str">
        <f t="shared" si="272"/>
        <v>IMPERMEABILIZACAO ASFALTICA (HIDRO-ASFALTO),CONSUMO DE 0,2KG/M2,EXCLUSIVE PREPARO DA SUPERFICIE E PROTECAO MECANICA</v>
      </c>
      <c r="C17421" s="519" t="s">
        <v>45421</v>
      </c>
      <c r="D17421" s="519" t="s">
        <v>45419</v>
      </c>
      <c r="I17421" s="519" t="s">
        <v>13</v>
      </c>
      <c r="J17421" s="650">
        <v>5.35</v>
      </c>
    </row>
    <row r="17422" spans="1:10">
      <c r="A17422" s="519" t="s">
        <v>17599</v>
      </c>
      <c r="B17422" s="519" t="str">
        <f t="shared" si="272"/>
        <v>IMPERMEABILIZACAO ASFALTICA (HIDRO-ASFALTO),CONSUMO DE 0,2KG/M2,EXCLUSIVE PREPARO DA SUPERFICIE E PROTECAO MECANICA</v>
      </c>
      <c r="C17422" s="519" t="s">
        <v>45421</v>
      </c>
      <c r="D17422" s="519" t="s">
        <v>45419</v>
      </c>
      <c r="I17422" s="519" t="s">
        <v>13</v>
      </c>
      <c r="J17422" s="650">
        <v>5.01</v>
      </c>
    </row>
    <row r="17423" spans="1:10">
      <c r="A17423" s="519" t="s">
        <v>17600</v>
      </c>
      <c r="B17423" s="519" t="str">
        <f t="shared" si="272"/>
        <v>IMPERMEABILIZACAO ASFALTICA (HIDRO-ASFALTO),CONSUMO DE 2KG/M2,EM SUPERFICIES LISAS,DE PEQUENAS DIMENSOES,ESTRUTURANDO COM TELA DE POLIESTER # 2MMX2MM OS BOXES,CANTOS,RALOS E TUBOSEMERGENTES,EXCLUSIVE PREPARO DA SUPERFICIE E PROTECAO MECANICA</v>
      </c>
      <c r="C17423" s="519" t="s">
        <v>45422</v>
      </c>
      <c r="D17423" s="519" t="s">
        <v>45423</v>
      </c>
      <c r="E17423" s="519" t="s">
        <v>45424</v>
      </c>
      <c r="F17423" s="519" t="s">
        <v>45425</v>
      </c>
      <c r="G17423" s="519" t="s">
        <v>45426</v>
      </c>
      <c r="I17423" s="519" t="s">
        <v>13</v>
      </c>
      <c r="J17423" s="650">
        <v>41.1</v>
      </c>
    </row>
    <row r="17424" spans="1:10">
      <c r="A17424" s="519" t="s">
        <v>17601</v>
      </c>
      <c r="B17424" s="519" t="str">
        <f t="shared" si="272"/>
        <v>IMPERMEABILIZACAO ASFALTICA (HIDRO-ASFALTO),CONSUMO DE 2KG/M2,EM SUPERFICIES LISAS,DE PEQUENAS DIMENSOES,ESTRUTURANDO COM TELA DE POLIESTER # 2MMX2MM OS BOXES,CANTOS,RALOS E TUBOSEMERGENTES,EXCLUSIVE PREPARO DA SUPERFICIE E PROTECAO MECANICA</v>
      </c>
      <c r="C17424" s="519" t="s">
        <v>45422</v>
      </c>
      <c r="D17424" s="519" t="s">
        <v>45423</v>
      </c>
      <c r="E17424" s="519" t="s">
        <v>45424</v>
      </c>
      <c r="F17424" s="519" t="s">
        <v>45425</v>
      </c>
      <c r="G17424" s="519" t="s">
        <v>45426</v>
      </c>
      <c r="I17424" s="519" t="s">
        <v>13</v>
      </c>
      <c r="J17424" s="650">
        <v>40.04</v>
      </c>
    </row>
    <row r="17425" spans="1:10">
      <c r="A17425" s="519" t="s">
        <v>17602</v>
      </c>
      <c r="B17425" s="519" t="str">
        <f t="shared" si="272"/>
        <v>IMPERMEABILIZACAO DE BANHEIRO OU MARQUISE SUJEITA A TRAFEGOLEVE COM PROTECAO MECANICA,EXCLUSIVE ESTA,UTILIZANDO ELASTOMERO DE POLIURETANO (PRETO),APLICADO FRIO EM 0,3KG/M2/DEMAO,COM 5 DEMAOS</v>
      </c>
      <c r="C17425" s="519" t="s">
        <v>45427</v>
      </c>
      <c r="D17425" s="519" t="s">
        <v>45428</v>
      </c>
      <c r="E17425" s="519" t="s">
        <v>45429</v>
      </c>
      <c r="F17425" s="519" t="s">
        <v>45430</v>
      </c>
      <c r="I17425" s="519" t="s">
        <v>13</v>
      </c>
      <c r="J17425" s="650">
        <v>157.72999999999999</v>
      </c>
    </row>
    <row r="17426" spans="1:10">
      <c r="A17426" s="519" t="s">
        <v>17603</v>
      </c>
      <c r="B17426" s="519" t="str">
        <f t="shared" si="272"/>
        <v>IMPERMEABILIZACAO DE BANHEIRO OU MARQUISE SUJEITA A TRAFEGOLEVE COM PROTECAO MECANICA,EXCLUSIVE ESTA,UTILIZANDO ELASTOMERO DE POLIURETANO (PRETO),APLICADO FRIO EM 0,3KG/M2/DEMAO,COM 5 DEMAOS</v>
      </c>
      <c r="C17426" s="519" t="s">
        <v>45427</v>
      </c>
      <c r="D17426" s="519" t="s">
        <v>45428</v>
      </c>
      <c r="E17426" s="519" t="s">
        <v>45429</v>
      </c>
      <c r="F17426" s="519" t="s">
        <v>45430</v>
      </c>
      <c r="I17426" s="519" t="s">
        <v>13</v>
      </c>
      <c r="J17426" s="650">
        <v>153.16999999999999</v>
      </c>
    </row>
    <row r="17427" spans="1:10">
      <c r="A17427" s="519" t="s">
        <v>17604</v>
      </c>
      <c r="B17427" s="519" t="str">
        <f t="shared" si="272"/>
        <v>IMPERMEABILIZACAO DE BANHEIRO OU MARQUISE SUJEITA A TRAFEGOLEVE,COM PROTECAO MECANICA,EXCLUSIVE ESTA,UTILIZANDO ELASTOMERO DE POLIURETANO (PRETO),APLICADO A FRIO EM 0,3KG/M2/DEMAO,COM 3 DEMAOS</v>
      </c>
      <c r="C17427" s="519" t="s">
        <v>45427</v>
      </c>
      <c r="D17427" s="519" t="s">
        <v>45431</v>
      </c>
      <c r="E17427" s="519" t="s">
        <v>45432</v>
      </c>
      <c r="F17427" s="519" t="s">
        <v>45433</v>
      </c>
      <c r="I17427" s="519" t="s">
        <v>13</v>
      </c>
      <c r="J17427" s="650">
        <v>103.67</v>
      </c>
    </row>
    <row r="17428" spans="1:10">
      <c r="A17428" s="519" t="s">
        <v>17605</v>
      </c>
      <c r="B17428" s="519" t="str">
        <f t="shared" si="272"/>
        <v>IMPERMEABILIZACAO DE BANHEIRO OU MARQUISE SUJEITA A TRAFEGOLEVE,COM PROTECAO MECANICA,EXCLUSIVE ESTA,UTILIZANDO ELASTOMERO DE POLIURETANO (PRETO),APLICADO A FRIO EM 0,3KG/M2/DEMAO,COM 3 DEMAOS</v>
      </c>
      <c r="C17428" s="519" t="s">
        <v>45427</v>
      </c>
      <c r="D17428" s="519" t="s">
        <v>45431</v>
      </c>
      <c r="E17428" s="519" t="s">
        <v>45432</v>
      </c>
      <c r="F17428" s="519" t="s">
        <v>45433</v>
      </c>
      <c r="I17428" s="519" t="s">
        <v>13</v>
      </c>
      <c r="J17428" s="650">
        <v>99.73</v>
      </c>
    </row>
    <row r="17429" spans="1:10">
      <c r="A17429" s="519" t="s">
        <v>17606</v>
      </c>
      <c r="B17429" s="519" t="str">
        <f t="shared" si="272"/>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429" s="519" t="s">
        <v>45434</v>
      </c>
      <c r="D17429" s="519" t="s">
        <v>45435</v>
      </c>
      <c r="E17429" s="519" t="s">
        <v>45436</v>
      </c>
      <c r="F17429" s="519" t="s">
        <v>45437</v>
      </c>
      <c r="G17429" s="519" t="s">
        <v>45438</v>
      </c>
      <c r="I17429" s="519" t="s">
        <v>13</v>
      </c>
      <c r="J17429" s="650">
        <v>78.739999999999995</v>
      </c>
    </row>
    <row r="17430" spans="1:10">
      <c r="A17430" s="519" t="s">
        <v>17607</v>
      </c>
      <c r="B17430" s="519" t="str">
        <f t="shared" si="272"/>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430" s="519" t="s">
        <v>45434</v>
      </c>
      <c r="D17430" s="519" t="s">
        <v>45435</v>
      </c>
      <c r="E17430" s="519" t="s">
        <v>45436</v>
      </c>
      <c r="F17430" s="519" t="s">
        <v>45437</v>
      </c>
      <c r="G17430" s="519" t="s">
        <v>45438</v>
      </c>
      <c r="I17430" s="519" t="s">
        <v>13</v>
      </c>
      <c r="J17430" s="650">
        <v>73.95</v>
      </c>
    </row>
    <row r="17431" spans="1:10">
      <c r="A17431" s="519" t="s">
        <v>17608</v>
      </c>
      <c r="B17431" s="519" t="str">
        <f t="shared" si="272"/>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431" s="519" t="s">
        <v>45439</v>
      </c>
      <c r="D17431" s="519" t="s">
        <v>45440</v>
      </c>
      <c r="E17431" s="519" t="s">
        <v>45441</v>
      </c>
      <c r="F17431" s="519" t="s">
        <v>45442</v>
      </c>
      <c r="G17431" s="519" t="s">
        <v>45443</v>
      </c>
      <c r="H17431" s="519" t="s">
        <v>45444</v>
      </c>
      <c r="I17431" s="519" t="s">
        <v>13</v>
      </c>
      <c r="J17431" s="650">
        <v>96.45</v>
      </c>
    </row>
    <row r="17432" spans="1:10">
      <c r="A17432" s="519" t="s">
        <v>17609</v>
      </c>
      <c r="B17432" s="519" t="str">
        <f t="shared" si="272"/>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432" s="519" t="s">
        <v>45439</v>
      </c>
      <c r="D17432" s="519" t="s">
        <v>45440</v>
      </c>
      <c r="E17432" s="519" t="s">
        <v>45441</v>
      </c>
      <c r="F17432" s="519" t="s">
        <v>45442</v>
      </c>
      <c r="G17432" s="519" t="s">
        <v>45443</v>
      </c>
      <c r="H17432" s="519" t="s">
        <v>45444</v>
      </c>
      <c r="I17432" s="519" t="s">
        <v>13</v>
      </c>
      <c r="J17432" s="650">
        <v>89.41</v>
      </c>
    </row>
    <row r="17433" spans="1:10">
      <c r="A17433" s="519" t="s">
        <v>17610</v>
      </c>
      <c r="B17433" s="519" t="str">
        <f t="shared" si="272"/>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433" s="519" t="s">
        <v>73065</v>
      </c>
      <c r="D17433" s="519" t="s">
        <v>73066</v>
      </c>
      <c r="E17433" s="519" t="s">
        <v>73067</v>
      </c>
      <c r="F17433" s="519" t="s">
        <v>73068</v>
      </c>
      <c r="G17433" s="519" t="s">
        <v>73069</v>
      </c>
      <c r="H17433" s="519" t="s">
        <v>73070</v>
      </c>
      <c r="I17433" s="519" t="s">
        <v>13</v>
      </c>
      <c r="J17433" s="650">
        <v>220.33</v>
      </c>
    </row>
    <row r="17434" spans="1:10">
      <c r="A17434" s="519" t="s">
        <v>17611</v>
      </c>
      <c r="B17434" s="519" t="str">
        <f t="shared" si="272"/>
        <v>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v>
      </c>
      <c r="C17434" s="519" t="s">
        <v>73065</v>
      </c>
      <c r="D17434" s="519" t="s">
        <v>73066</v>
      </c>
      <c r="E17434" s="519" t="s">
        <v>73067</v>
      </c>
      <c r="F17434" s="519" t="s">
        <v>73068</v>
      </c>
      <c r="G17434" s="519" t="s">
        <v>73069</v>
      </c>
      <c r="H17434" s="519" t="s">
        <v>73070</v>
      </c>
      <c r="I17434" s="519" t="s">
        <v>13</v>
      </c>
      <c r="J17434" s="650">
        <v>213.73</v>
      </c>
    </row>
    <row r="17435" spans="1:10">
      <c r="A17435" s="519" t="s">
        <v>17612</v>
      </c>
      <c r="B17435" s="519" t="str">
        <f t="shared" si="272"/>
        <v>IMPERMEABILIZACAO ASFALTICA COMPOSTA DE PINTURA DE ASFALTO MODIFICADO,PLASTIFICANTE E ISENTO DE SOLVENTES ORGANICOS,APLICADO A FRIO,EM DUAS DEMAOS,CONSUMO DE 1L/M2/DEMAO</v>
      </c>
      <c r="C17435" s="519" t="s">
        <v>45445</v>
      </c>
      <c r="D17435" s="519" t="s">
        <v>45446</v>
      </c>
      <c r="E17435" s="519" t="s">
        <v>45447</v>
      </c>
      <c r="I17435" s="519" t="s">
        <v>13</v>
      </c>
      <c r="J17435" s="650">
        <v>56.21</v>
      </c>
    </row>
    <row r="17436" spans="1:10">
      <c r="A17436" s="519" t="s">
        <v>17613</v>
      </c>
      <c r="B17436" s="519" t="str">
        <f t="shared" si="272"/>
        <v>IMPERMEABILIZACAO ASFALTICA COMPOSTA DE PINTURA DE ASFALTO MODIFICADO,PLASTIFICANTE E ISENTO DE SOLVENTES ORGANICOS,APLICADO A FRIO,EM DUAS DEMAOS,CONSUMO DE 1L/M2/DEMAO</v>
      </c>
      <c r="C17436" s="519" t="s">
        <v>45445</v>
      </c>
      <c r="D17436" s="519" t="s">
        <v>45446</v>
      </c>
      <c r="E17436" s="519" t="s">
        <v>45447</v>
      </c>
      <c r="I17436" s="519" t="s">
        <v>13</v>
      </c>
      <c r="J17436" s="650">
        <v>55.18</v>
      </c>
    </row>
    <row r="17437" spans="1:10">
      <c r="A17437" s="519" t="s">
        <v>17614</v>
      </c>
      <c r="B17437" s="519" t="str">
        <f t="shared" si="272"/>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437" s="519" t="s">
        <v>45448</v>
      </c>
      <c r="D17437" s="519" t="s">
        <v>45449</v>
      </c>
      <c r="E17437" s="519" t="s">
        <v>45450</v>
      </c>
      <c r="F17437" s="519" t="s">
        <v>45451</v>
      </c>
      <c r="G17437" s="519" t="s">
        <v>45452</v>
      </c>
      <c r="H17437" s="519" t="s">
        <v>45453</v>
      </c>
      <c r="I17437" s="519" t="s">
        <v>13</v>
      </c>
      <c r="J17437" s="650">
        <v>98.48</v>
      </c>
    </row>
    <row r="17438" spans="1:10">
      <c r="A17438" s="519" t="s">
        <v>17615</v>
      </c>
      <c r="B17438" s="519" t="str">
        <f t="shared" si="272"/>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438" s="519" t="s">
        <v>45448</v>
      </c>
      <c r="D17438" s="519" t="s">
        <v>45449</v>
      </c>
      <c r="E17438" s="519" t="s">
        <v>45450</v>
      </c>
      <c r="F17438" s="519" t="s">
        <v>45451</v>
      </c>
      <c r="G17438" s="519" t="s">
        <v>45452</v>
      </c>
      <c r="H17438" s="519" t="s">
        <v>45453</v>
      </c>
      <c r="I17438" s="519" t="s">
        <v>13</v>
      </c>
      <c r="J17438" s="650">
        <v>91.43</v>
      </c>
    </row>
    <row r="17439" spans="1:10">
      <c r="A17439" s="519" t="s">
        <v>17616</v>
      </c>
      <c r="B17439" s="519" t="str">
        <f t="shared" si="272"/>
        <v>IMPERMEABILIZACAO PAREDES DE ALVENARIA DE TIJOLOS CERAMICOSOU BLOCOS CONCRETO,C/FUROS,S/A PRESENCA DE CAL,C/ABSORCAO UMIDADE(UMIDADE ASCENDENTE)APLICANDO DUAS DEMAOS CRUZADAS CIMENTO POLIMERICO,ATENDENDO ABNT NBR 11905,CONSUMO 1KG/M2/DEMAO,DESDE PISO ATE ALTURA 1 A 1,2M</v>
      </c>
      <c r="C17439" s="519" t="s">
        <v>45454</v>
      </c>
      <c r="D17439" s="519" t="s">
        <v>45455</v>
      </c>
      <c r="E17439" s="519" t="s">
        <v>45456</v>
      </c>
      <c r="F17439" s="519" t="s">
        <v>45457</v>
      </c>
      <c r="G17439" s="519" t="s">
        <v>45458</v>
      </c>
      <c r="I17439" s="519" t="s">
        <v>13</v>
      </c>
      <c r="J17439" s="650">
        <v>20.059999999999999</v>
      </c>
    </row>
    <row r="17440" spans="1:10">
      <c r="A17440" s="519" t="s">
        <v>17617</v>
      </c>
      <c r="B17440" s="519" t="str">
        <f t="shared" si="272"/>
        <v>IMPERMEABILIZACAO PAREDES DE ALVENARIA DE TIJOLOS CERAMICOSOU BLOCOS CONCRETO,C/FUROS,S/A PRESENCA DE CAL,C/ABSORCAO UMIDADE(UMIDADE ASCENDENTE)APLICANDO DUAS DEMAOS CRUZADAS CIMENTO POLIMERICO,ATENDENDO ABNT NBR 11905,CONSUMO 1KG/M2/DEMAO,DESDE PISO ATE ALTURA 1 A 1,2M</v>
      </c>
      <c r="C17440" s="519" t="s">
        <v>45454</v>
      </c>
      <c r="D17440" s="519" t="s">
        <v>45455</v>
      </c>
      <c r="E17440" s="519" t="s">
        <v>45456</v>
      </c>
      <c r="F17440" s="519" t="s">
        <v>45457</v>
      </c>
      <c r="G17440" s="519" t="s">
        <v>45458</v>
      </c>
      <c r="I17440" s="519" t="s">
        <v>13</v>
      </c>
      <c r="J17440" s="650">
        <v>18.43</v>
      </c>
    </row>
    <row r="17441" spans="1:10">
      <c r="A17441" s="519" t="s">
        <v>17618</v>
      </c>
      <c r="B17441" s="519" t="str">
        <f t="shared" si="272"/>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441" s="519" t="s">
        <v>45459</v>
      </c>
      <c r="D17441" s="519" t="s">
        <v>45460</v>
      </c>
      <c r="E17441" s="519" t="s">
        <v>45461</v>
      </c>
      <c r="F17441" s="519" t="s">
        <v>45462</v>
      </c>
      <c r="G17441" s="519" t="s">
        <v>45463</v>
      </c>
      <c r="H17441" s="519" t="s">
        <v>45464</v>
      </c>
      <c r="I17441" s="519" t="s">
        <v>36</v>
      </c>
      <c r="J17441" s="650">
        <v>35.93</v>
      </c>
    </row>
    <row r="17442" spans="1:10">
      <c r="A17442" s="519" t="s">
        <v>17619</v>
      </c>
      <c r="B17442" s="519" t="str">
        <f t="shared" si="272"/>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442" s="519" t="s">
        <v>45459</v>
      </c>
      <c r="D17442" s="519" t="s">
        <v>45460</v>
      </c>
      <c r="E17442" s="519" t="s">
        <v>45461</v>
      </c>
      <c r="F17442" s="519" t="s">
        <v>45462</v>
      </c>
      <c r="G17442" s="519" t="s">
        <v>45463</v>
      </c>
      <c r="H17442" s="519" t="s">
        <v>45464</v>
      </c>
      <c r="I17442" s="519" t="s">
        <v>36</v>
      </c>
      <c r="J17442" s="650">
        <v>34.31</v>
      </c>
    </row>
    <row r="17443" spans="1:10">
      <c r="A17443" s="519" t="s">
        <v>17620</v>
      </c>
      <c r="B17443" s="519" t="str">
        <f t="shared" si="272"/>
        <v>IMPERMEABILIZACAO/REVESTIMENTO DE LAJES DE COBERTURA EM CONCRETO,METAL OU MADEIRA,COM ELASTOMERO A BASE DE POLIUREIA,ISENTO DE SOLVENTES,MOLDADO NO LOCAL,CURA LENTA,A FRIO,APLICADO COM EQUIPAMENTO TIPO AIRLESS,ROLO OU PINCEL,COM ATE 1,00MMDE ESPESSURA,SEM PROTECAO MECANICA</v>
      </c>
      <c r="C17443" s="519" t="s">
        <v>45465</v>
      </c>
      <c r="D17443" s="519" t="s">
        <v>45466</v>
      </c>
      <c r="E17443" s="519" t="s">
        <v>45467</v>
      </c>
      <c r="F17443" s="519" t="s">
        <v>45468</v>
      </c>
      <c r="G17443" s="519" t="s">
        <v>45469</v>
      </c>
      <c r="I17443" s="519" t="s">
        <v>13</v>
      </c>
      <c r="J17443" s="650">
        <v>99.32</v>
      </c>
    </row>
    <row r="17444" spans="1:10">
      <c r="A17444" s="519" t="s">
        <v>17621</v>
      </c>
      <c r="B17444" s="519" t="str">
        <f t="shared" si="272"/>
        <v>IMPERMEABILIZACAO/REVESTIMENTO DE LAJES DE COBERTURA EM CONCRETO,METAL OU MADEIRA,COM ELASTOMERO A BASE DE POLIUREIA,ISENTO DE SOLVENTES,MOLDADO NO LOCAL,CURA LENTA,A FRIO,APLICADO COM EQUIPAMENTO TIPO AIRLESS,ROLO OU PINCEL,COM ATE 1,00MMDE ESPESSURA,SEM PROTECAO MECANICA</v>
      </c>
      <c r="C17444" s="519" t="s">
        <v>45465</v>
      </c>
      <c r="D17444" s="519" t="s">
        <v>45466</v>
      </c>
      <c r="E17444" s="519" t="s">
        <v>45467</v>
      </c>
      <c r="F17444" s="519" t="s">
        <v>45468</v>
      </c>
      <c r="G17444" s="519" t="s">
        <v>45469</v>
      </c>
      <c r="I17444" s="519" t="s">
        <v>13</v>
      </c>
      <c r="J17444" s="650">
        <v>96.7</v>
      </c>
    </row>
    <row r="17445" spans="1:10">
      <c r="A17445" s="519" t="s">
        <v>17622</v>
      </c>
      <c r="B17445" s="519" t="str">
        <f t="shared" si="272"/>
        <v>IMPERMEABILIZACAO/REVESTIMENTO DE PISOS,COM ELASTOMERO A BASE DE POLIUREIA,ISENTO DE SOLVENTES,MOLDADO NO LOCAL,CURA LENTA,A FRIO,APLICADO COM EQUIPAMENTO TIPO AIRLESS,ROLO OU PINCEL,COM 1,20MM DE ESPESSURA,SEM PROTECAO MECANICA</v>
      </c>
      <c r="C17445" s="519" t="s">
        <v>45470</v>
      </c>
      <c r="D17445" s="519" t="s">
        <v>45471</v>
      </c>
      <c r="E17445" s="519" t="s">
        <v>45472</v>
      </c>
      <c r="F17445" s="519" t="s">
        <v>45473</v>
      </c>
      <c r="I17445" s="519" t="s">
        <v>13</v>
      </c>
      <c r="J17445" s="650">
        <v>118.46</v>
      </c>
    </row>
    <row r="17446" spans="1:10">
      <c r="A17446" s="519" t="s">
        <v>17623</v>
      </c>
      <c r="B17446" s="519" t="str">
        <f t="shared" si="272"/>
        <v>IMPERMEABILIZACAO/REVESTIMENTO DE PISOS,COM ELASTOMERO A BASE DE POLIUREIA,ISENTO DE SOLVENTES,MOLDADO NO LOCAL,CURA LENTA,A FRIO,APLICADO COM EQUIPAMENTO TIPO AIRLESS,ROLO OU PINCEL,COM 1,20MM DE ESPESSURA,SEM PROTECAO MECANICA</v>
      </c>
      <c r="C17446" s="519" t="s">
        <v>45470</v>
      </c>
      <c r="D17446" s="519" t="s">
        <v>45471</v>
      </c>
      <c r="E17446" s="519" t="s">
        <v>45472</v>
      </c>
      <c r="F17446" s="519" t="s">
        <v>45473</v>
      </c>
      <c r="I17446" s="519" t="s">
        <v>13</v>
      </c>
      <c r="J17446" s="650">
        <v>115.41</v>
      </c>
    </row>
    <row r="17447" spans="1:10">
      <c r="A17447" s="519" t="s">
        <v>17624</v>
      </c>
      <c r="B17447" s="519" t="str">
        <f t="shared" si="272"/>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447" s="519" t="s">
        <v>45474</v>
      </c>
      <c r="D17447" s="519" t="s">
        <v>45475</v>
      </c>
      <c r="E17447" s="519" t="s">
        <v>45476</v>
      </c>
      <c r="F17447" s="519" t="s">
        <v>45477</v>
      </c>
      <c r="G17447" s="519" t="s">
        <v>45478</v>
      </c>
      <c r="I17447" s="519" t="s">
        <v>13</v>
      </c>
      <c r="J17447" s="650">
        <v>185.41</v>
      </c>
    </row>
    <row r="17448" spans="1:10">
      <c r="A17448" s="519" t="s">
        <v>17625</v>
      </c>
      <c r="B17448" s="519" t="str">
        <f t="shared" si="272"/>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7448" s="519" t="s">
        <v>45474</v>
      </c>
      <c r="D17448" s="519" t="s">
        <v>45475</v>
      </c>
      <c r="E17448" s="519" t="s">
        <v>45476</v>
      </c>
      <c r="F17448" s="519" t="s">
        <v>45477</v>
      </c>
      <c r="G17448" s="519" t="s">
        <v>45478</v>
      </c>
      <c r="I17448" s="519" t="s">
        <v>13</v>
      </c>
      <c r="J17448" s="650">
        <v>181.94</v>
      </c>
    </row>
    <row r="17449" spans="1:10">
      <c r="A17449" s="519" t="s">
        <v>17626</v>
      </c>
      <c r="B17449" s="519" t="str">
        <f t="shared" si="272"/>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449" s="519" t="s">
        <v>45474</v>
      </c>
      <c r="D17449" s="519" t="s">
        <v>45475</v>
      </c>
      <c r="E17449" s="519" t="s">
        <v>45476</v>
      </c>
      <c r="F17449" s="519" t="s">
        <v>45477</v>
      </c>
      <c r="G17449" s="519" t="s">
        <v>45479</v>
      </c>
      <c r="I17449" s="519" t="s">
        <v>13</v>
      </c>
      <c r="J17449" s="650">
        <v>227.28</v>
      </c>
    </row>
    <row r="17450" spans="1:10">
      <c r="A17450" s="519" t="s">
        <v>17627</v>
      </c>
      <c r="B17450" s="519" t="str">
        <f t="shared" si="272"/>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7450" s="519" t="s">
        <v>45474</v>
      </c>
      <c r="D17450" s="519" t="s">
        <v>45475</v>
      </c>
      <c r="E17450" s="519" t="s">
        <v>45476</v>
      </c>
      <c r="F17450" s="519" t="s">
        <v>45477</v>
      </c>
      <c r="G17450" s="519" t="s">
        <v>45479</v>
      </c>
      <c r="I17450" s="519" t="s">
        <v>13</v>
      </c>
      <c r="J17450" s="650">
        <v>223.54</v>
      </c>
    </row>
    <row r="17451" spans="1:10">
      <c r="A17451" s="519" t="s">
        <v>17628</v>
      </c>
      <c r="B17451" s="519" t="str">
        <f t="shared" si="272"/>
        <v>IMPERMEABILIZACAO/REVESTIMENTO DE PAREDES,COM ELASTOMERO A BASE DE POLIUREIA,ISENTO DE SOLVENTES,MOLDADO NO LOCAL,CURA LENTA,A FRIO,APLICADO COM EQUIPAMENTO TIPO AIRLESS,ROLO OU PINCEL,COM 0,40MM DE ESPESSURA</v>
      </c>
      <c r="C17451" s="519" t="s">
        <v>45480</v>
      </c>
      <c r="D17451" s="519" t="s">
        <v>45481</v>
      </c>
      <c r="E17451" s="519" t="s">
        <v>45482</v>
      </c>
      <c r="F17451" s="519" t="s">
        <v>45483</v>
      </c>
      <c r="I17451" s="519" t="s">
        <v>13</v>
      </c>
      <c r="J17451" s="650">
        <v>42.54</v>
      </c>
    </row>
    <row r="17452" spans="1:10">
      <c r="A17452" s="519" t="s">
        <v>17629</v>
      </c>
      <c r="B17452" s="519" t="str">
        <f t="shared" si="272"/>
        <v>IMPERMEABILIZACAO/REVESTIMENTO DE PAREDES,COM ELASTOMERO A BASE DE POLIUREIA,ISENTO DE SOLVENTES,MOLDADO NO LOCAL,CURA LENTA,A FRIO,APLICADO COM EQUIPAMENTO TIPO AIRLESS,ROLO OU PINCEL,COM 0,40MM DE ESPESSURA</v>
      </c>
      <c r="C17452" s="519" t="s">
        <v>45480</v>
      </c>
      <c r="D17452" s="519" t="s">
        <v>45481</v>
      </c>
      <c r="E17452" s="519" t="s">
        <v>45482</v>
      </c>
      <c r="F17452" s="519" t="s">
        <v>45483</v>
      </c>
      <c r="I17452" s="519" t="s">
        <v>13</v>
      </c>
      <c r="J17452" s="650">
        <v>41.12</v>
      </c>
    </row>
    <row r="17453" spans="1:10">
      <c r="A17453" s="519" t="s">
        <v>17630</v>
      </c>
      <c r="B17453" s="519" t="str">
        <f t="shared" si="272"/>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453" s="519" t="s">
        <v>45465</v>
      </c>
      <c r="D17453" s="519" t="s">
        <v>45466</v>
      </c>
      <c r="E17453" s="519" t="s">
        <v>45467</v>
      </c>
      <c r="F17453" s="519" t="s">
        <v>45468</v>
      </c>
      <c r="G17453" s="519" t="s">
        <v>45484</v>
      </c>
      <c r="I17453" s="519" t="s">
        <v>13</v>
      </c>
      <c r="J17453" s="650">
        <v>102.04</v>
      </c>
    </row>
    <row r="17454" spans="1:10">
      <c r="A17454" s="519" t="s">
        <v>17631</v>
      </c>
      <c r="B17454" s="519" t="str">
        <f t="shared" si="272"/>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7454" s="519" t="s">
        <v>45465</v>
      </c>
      <c r="D17454" s="519" t="s">
        <v>45466</v>
      </c>
      <c r="E17454" s="519" t="s">
        <v>45467</v>
      </c>
      <c r="F17454" s="519" t="s">
        <v>45468</v>
      </c>
      <c r="G17454" s="519" t="s">
        <v>45484</v>
      </c>
      <c r="I17454" s="519" t="s">
        <v>13</v>
      </c>
      <c r="J17454" s="650">
        <v>99.42</v>
      </c>
    </row>
    <row r="17455" spans="1:10">
      <c r="A17455" s="519" t="s">
        <v>17632</v>
      </c>
      <c r="B17455" s="519" t="str">
        <f t="shared" si="272"/>
        <v>IMPERMEABILIZACAO/REVESTIMENTO DE PISOS,COM ELASTOMERO A BASE DE POLIUREIA,ISENTO DE SOLVENTES,MOLDADO NO LOCAL,CURA LENTA,A FRIO,APLICADO COM EQUIPAMENTO TIPO AIRLESS,ROLO OU PINCEL,COM 1,20MM DE ESPESSURA,ANTIDERRAPANTE,SEM PROTECAO MECANICA</v>
      </c>
      <c r="C17455" s="519" t="s">
        <v>45470</v>
      </c>
      <c r="D17455" s="519" t="s">
        <v>45471</v>
      </c>
      <c r="E17455" s="519" t="s">
        <v>45472</v>
      </c>
      <c r="F17455" s="519" t="s">
        <v>45485</v>
      </c>
      <c r="G17455" s="519" t="s">
        <v>45486</v>
      </c>
      <c r="I17455" s="519" t="s">
        <v>13</v>
      </c>
      <c r="J17455" s="650">
        <v>121.6</v>
      </c>
    </row>
    <row r="17456" spans="1:10">
      <c r="A17456" s="519" t="s">
        <v>17633</v>
      </c>
      <c r="B17456" s="519" t="str">
        <f t="shared" si="272"/>
        <v>IMPERMEABILIZACAO/REVESTIMENTO DE PISOS,COM ELASTOMERO A BASE DE POLIUREIA,ISENTO DE SOLVENTES,MOLDADO NO LOCAL,CURA LENTA,A FRIO,APLICADO COM EQUIPAMENTO TIPO AIRLESS,ROLO OU PINCEL,COM 1,20MM DE ESPESSURA,ANTIDERRAPANTE,SEM PROTECAO MECANICA</v>
      </c>
      <c r="C17456" s="519" t="s">
        <v>45470</v>
      </c>
      <c r="D17456" s="519" t="s">
        <v>45471</v>
      </c>
      <c r="E17456" s="519" t="s">
        <v>45472</v>
      </c>
      <c r="F17456" s="519" t="s">
        <v>45485</v>
      </c>
      <c r="G17456" s="519" t="s">
        <v>45486</v>
      </c>
      <c r="I17456" s="519" t="s">
        <v>13</v>
      </c>
      <c r="J17456" s="650">
        <v>118.55</v>
      </c>
    </row>
    <row r="17457" spans="1:10">
      <c r="A17457" s="519" t="s">
        <v>17634</v>
      </c>
      <c r="B17457" s="519" t="str">
        <f t="shared" si="272"/>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457" s="519" t="s">
        <v>45474</v>
      </c>
      <c r="D17457" s="519" t="s">
        <v>45475</v>
      </c>
      <c r="E17457" s="519" t="s">
        <v>45476</v>
      </c>
      <c r="F17457" s="519" t="s">
        <v>45477</v>
      </c>
      <c r="G17457" s="519" t="s">
        <v>45487</v>
      </c>
      <c r="H17457" s="519" t="s">
        <v>45488</v>
      </c>
      <c r="I17457" s="519" t="s">
        <v>13</v>
      </c>
      <c r="J17457" s="650">
        <v>190.01</v>
      </c>
    </row>
    <row r="17458" spans="1:10">
      <c r="A17458" s="519" t="s">
        <v>17635</v>
      </c>
      <c r="B17458" s="519" t="str">
        <f t="shared" si="272"/>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7458" s="519" t="s">
        <v>45474</v>
      </c>
      <c r="D17458" s="519" t="s">
        <v>45475</v>
      </c>
      <c r="E17458" s="519" t="s">
        <v>45476</v>
      </c>
      <c r="F17458" s="519" t="s">
        <v>45477</v>
      </c>
      <c r="G17458" s="519" t="s">
        <v>45487</v>
      </c>
      <c r="H17458" s="519" t="s">
        <v>45488</v>
      </c>
      <c r="I17458" s="519" t="s">
        <v>13</v>
      </c>
      <c r="J17458" s="650">
        <v>186.53</v>
      </c>
    </row>
    <row r="17459" spans="1:10">
      <c r="A17459" s="519" t="s">
        <v>17636</v>
      </c>
      <c r="B17459" s="519" t="str">
        <f t="shared" si="272"/>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459" s="519" t="s">
        <v>45474</v>
      </c>
      <c r="D17459" s="519" t="s">
        <v>45475</v>
      </c>
      <c r="E17459" s="519" t="s">
        <v>45476</v>
      </c>
      <c r="F17459" s="519" t="s">
        <v>45477</v>
      </c>
      <c r="G17459" s="519" t="s">
        <v>45489</v>
      </c>
      <c r="H17459" s="519" t="s">
        <v>45488</v>
      </c>
      <c r="I17459" s="519" t="s">
        <v>13</v>
      </c>
      <c r="J17459" s="650">
        <v>233.55</v>
      </c>
    </row>
    <row r="17460" spans="1:10">
      <c r="A17460" s="519" t="s">
        <v>17637</v>
      </c>
      <c r="B17460" s="519" t="str">
        <f t="shared" si="272"/>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7460" s="519" t="s">
        <v>45474</v>
      </c>
      <c r="D17460" s="519" t="s">
        <v>45475</v>
      </c>
      <c r="E17460" s="519" t="s">
        <v>45476</v>
      </c>
      <c r="F17460" s="519" t="s">
        <v>45477</v>
      </c>
      <c r="G17460" s="519" t="s">
        <v>45489</v>
      </c>
      <c r="H17460" s="519" t="s">
        <v>45488</v>
      </c>
      <c r="I17460" s="519" t="s">
        <v>13</v>
      </c>
      <c r="J17460" s="650">
        <v>229.81</v>
      </c>
    </row>
    <row r="17461" spans="1:10">
      <c r="A17461" s="519" t="s">
        <v>17638</v>
      </c>
      <c r="B17461" s="519" t="str">
        <f t="shared" si="272"/>
        <v>IMPERMEABILIZACAO/REVESTIMENTO DE LAJES DE COBERTURA EM CONCRETO,METAL OU MADEIRA,A BASE DE POLIUREIA,ISENTO DE SOLVENTES,MOLDADO NO LOCAL,CURA RAPIDA,A QUENTE,APLICADO COM EQUIPAMENTO BICOMPONENTE TIPO HOT SPRAY,COM ATE 1,00MM DE ESPESSURA,SEM PROTECAO MECANICA</v>
      </c>
      <c r="C17461" s="519" t="s">
        <v>45465</v>
      </c>
      <c r="D17461" s="519" t="s">
        <v>45490</v>
      </c>
      <c r="E17461" s="519" t="s">
        <v>45491</v>
      </c>
      <c r="F17461" s="519" t="s">
        <v>45492</v>
      </c>
      <c r="G17461" s="519" t="s">
        <v>45493</v>
      </c>
      <c r="I17461" s="519" t="s">
        <v>13</v>
      </c>
      <c r="J17461" s="650">
        <v>127.28</v>
      </c>
    </row>
    <row r="17462" spans="1:10">
      <c r="A17462" s="519" t="s">
        <v>17639</v>
      </c>
      <c r="B17462" s="519" t="str">
        <f t="shared" si="272"/>
        <v>IMPERMEABILIZACAO/REVESTIMENTO DE LAJES DE COBERTURA EM CONCRETO,METAL OU MADEIRA,A BASE DE POLIUREIA,ISENTO DE SOLVENTES,MOLDADO NO LOCAL,CURA RAPIDA,A QUENTE,APLICADO COM EQUIPAMENTO BICOMPONENTE TIPO HOT SPRAY,COM ATE 1,00MM DE ESPESSURA,SEM PROTECAO MECANICA</v>
      </c>
      <c r="C17462" s="519" t="s">
        <v>45465</v>
      </c>
      <c r="D17462" s="519" t="s">
        <v>45490</v>
      </c>
      <c r="E17462" s="519" t="s">
        <v>45491</v>
      </c>
      <c r="F17462" s="519" t="s">
        <v>45492</v>
      </c>
      <c r="G17462" s="519" t="s">
        <v>45493</v>
      </c>
      <c r="I17462" s="519" t="s">
        <v>13</v>
      </c>
      <c r="J17462" s="650">
        <v>124.12</v>
      </c>
    </row>
    <row r="17463" spans="1:10">
      <c r="A17463" s="519" t="s">
        <v>17640</v>
      </c>
      <c r="B17463" s="519" t="str">
        <f t="shared" si="272"/>
        <v>IMPERMEABILIZACAO/REVESTIMENTO DE PISOS,A BASE DE POLIUREIA,ISENTO DE SOLVENTES,MOLDADO NO LOCAL,CURA RAPIDA,A QUENTE,APLICADO COM EQUIPAMENTO BICOMPONENTE TIPO HOT SPRAY,COM 1,20MM DE ESPESSURA,SEM PROTECAO MECANICA</v>
      </c>
      <c r="C17463" s="519" t="s">
        <v>45494</v>
      </c>
      <c r="D17463" s="519" t="s">
        <v>45495</v>
      </c>
      <c r="E17463" s="519" t="s">
        <v>45496</v>
      </c>
      <c r="F17463" s="519" t="s">
        <v>45497</v>
      </c>
      <c r="I17463" s="519" t="s">
        <v>13</v>
      </c>
      <c r="J17463" s="650">
        <v>151.21</v>
      </c>
    </row>
    <row r="17464" spans="1:10">
      <c r="A17464" s="519" t="s">
        <v>17641</v>
      </c>
      <c r="B17464" s="519" t="str">
        <f t="shared" si="272"/>
        <v>IMPERMEABILIZACAO/REVESTIMENTO DE PISOS,A BASE DE POLIUREIA,ISENTO DE SOLVENTES,MOLDADO NO LOCAL,CURA RAPIDA,A QUENTE,APLICADO COM EQUIPAMENTO BICOMPONENTE TIPO HOT SPRAY,COM 1,20MM DE ESPESSURA,SEM PROTECAO MECANICA</v>
      </c>
      <c r="C17464" s="519" t="s">
        <v>45494</v>
      </c>
      <c r="D17464" s="519" t="s">
        <v>45495</v>
      </c>
      <c r="E17464" s="519" t="s">
        <v>45496</v>
      </c>
      <c r="F17464" s="519" t="s">
        <v>45497</v>
      </c>
      <c r="I17464" s="519" t="s">
        <v>13</v>
      </c>
      <c r="J17464" s="650">
        <v>147.62</v>
      </c>
    </row>
    <row r="17465" spans="1:10">
      <c r="A17465" s="519" t="s">
        <v>17642</v>
      </c>
      <c r="B17465" s="519" t="str">
        <f t="shared" si="272"/>
        <v>IMPERMEABILIZACAO/REVESTIMENTO DE LAJES,TANQUES,PISCINAS,RESERVATORIOS,ARQUIBANCADAS,ESTACIONAMENTOS,A BASE DE POLIUREIA,ISENTO DE SOLVENTES,MOLDADO NO LOCAL,CURA RAPIDA,A QUENTE,APLICADO COM EQUIPAMENTO BICOMPONENTE TIPO HOT SPRAY,COM 2,00MM DE ESPESSURA,SEM PROTECAO MECANICA</v>
      </c>
      <c r="C17465" s="519" t="s">
        <v>45474</v>
      </c>
      <c r="D17465" s="519" t="s">
        <v>45498</v>
      </c>
      <c r="E17465" s="519" t="s">
        <v>45499</v>
      </c>
      <c r="F17465" s="519" t="s">
        <v>45500</v>
      </c>
      <c r="G17465" s="519" t="s">
        <v>45501</v>
      </c>
      <c r="I17465" s="519" t="s">
        <v>13</v>
      </c>
      <c r="J17465" s="650">
        <v>237.28</v>
      </c>
    </row>
    <row r="17466" spans="1:10">
      <c r="A17466" s="519" t="s">
        <v>17643</v>
      </c>
      <c r="B17466" s="519" t="str">
        <f t="shared" si="272"/>
        <v>IMPERMEABILIZACAO/REVESTIMENTO DE LAJES,TANQUES,PISCINAS,RESERVATORIOS,ARQUIBANCADAS,ESTACIONAMENTOS,A BASE DE POLIUREIA,ISENTO DE SOLVENTES,MOLDADO NO LOCAL,CURA RAPIDA,A QUENTE,APLICADO COM EQUIPAMENTO BICOMPONENTE TIPO HOT SPRAY,COM 2,00MM DE ESPESSURA,SEM PROTECAO MECANICA</v>
      </c>
      <c r="C17466" s="519" t="s">
        <v>45474</v>
      </c>
      <c r="D17466" s="519" t="s">
        <v>45498</v>
      </c>
      <c r="E17466" s="519" t="s">
        <v>45499</v>
      </c>
      <c r="F17466" s="519" t="s">
        <v>45500</v>
      </c>
      <c r="G17466" s="519" t="s">
        <v>45501</v>
      </c>
      <c r="I17466" s="519" t="s">
        <v>13</v>
      </c>
      <c r="J17466" s="650">
        <v>233.26</v>
      </c>
    </row>
    <row r="17467" spans="1:10">
      <c r="A17467" s="519" t="s">
        <v>17644</v>
      </c>
      <c r="B17467" s="519" t="str">
        <f t="shared" si="272"/>
        <v>IMPERMEABILIZACAO/REVESTIMENTO DE LAJES,TANQUES,PISCINAS,RESERVATORIOS,ARQUIBANCADAS,ESTACIONAMENTOS,A BASE DE POLIUREIA,ISENTO DE SOLVENTES,MOLDADO NO LOCAL,CURA RAPIDA,A QUENTE,APLICADO COM EQUIPAMENTO BICOMPONENTE TIPO HOT SPRAY,COM 2,50MM DE ESPESSURA,SEM PROTECAO MECANICA</v>
      </c>
      <c r="C17467" s="519" t="s">
        <v>45474</v>
      </c>
      <c r="D17467" s="519" t="s">
        <v>45498</v>
      </c>
      <c r="E17467" s="519" t="s">
        <v>45499</v>
      </c>
      <c r="F17467" s="519" t="s">
        <v>45502</v>
      </c>
      <c r="G17467" s="519" t="s">
        <v>45501</v>
      </c>
      <c r="I17467" s="519" t="s">
        <v>13</v>
      </c>
      <c r="J17467" s="650">
        <v>291.10000000000002</v>
      </c>
    </row>
    <row r="17468" spans="1:10">
      <c r="A17468" s="519" t="s">
        <v>17645</v>
      </c>
      <c r="B17468" s="519" t="str">
        <f t="shared" si="272"/>
        <v>IMPERMEABILIZACAO/REVESTIMENTO DE LAJES,TANQUES,PISCINAS,RESERVATORIOS,ARQUIBANCADAS,ESTACIONAMENTOS,A BASE DE POLIUREIA,ISENTO DE SOLVENTES,MOLDADO NO LOCAL,CURA RAPIDA,A QUENTE,APLICADO COM EQUIPAMENTO BICOMPONENTE TIPO HOT SPRAY,COM 2,50MM DE ESPESSURA,SEM PROTECAO MECANICA</v>
      </c>
      <c r="C17468" s="519" t="s">
        <v>45474</v>
      </c>
      <c r="D17468" s="519" t="s">
        <v>45498</v>
      </c>
      <c r="E17468" s="519" t="s">
        <v>45499</v>
      </c>
      <c r="F17468" s="519" t="s">
        <v>45502</v>
      </c>
      <c r="G17468" s="519" t="s">
        <v>45501</v>
      </c>
      <c r="I17468" s="519" t="s">
        <v>13</v>
      </c>
      <c r="J17468" s="650">
        <v>286.81</v>
      </c>
    </row>
    <row r="17469" spans="1:10">
      <c r="A17469" s="519" t="s">
        <v>17646</v>
      </c>
      <c r="B17469" s="519" t="str">
        <f t="shared" si="272"/>
        <v>IMPERMEABILIZACAO/REVESTIMENTO DE PAREDES,A BASE DE POLIUREIA,ISENTO DE SOLVENTES,MOLDADO NO LOCAL,CURA RAPIDA,A QUENTE,APLICADO COM EQUIPAMENTO BICOMPONENTE TIPO HOT SPRAY,COM 0,40MM DE ESPESSURA</v>
      </c>
      <c r="C17469" s="519" t="s">
        <v>45503</v>
      </c>
      <c r="D17469" s="519" t="s">
        <v>45504</v>
      </c>
      <c r="E17469" s="519" t="s">
        <v>45505</v>
      </c>
      <c r="F17469" s="519" t="s">
        <v>45506</v>
      </c>
      <c r="I17469" s="519" t="s">
        <v>13</v>
      </c>
      <c r="J17469" s="650">
        <v>56.16</v>
      </c>
    </row>
    <row r="17470" spans="1:10">
      <c r="A17470" s="519" t="s">
        <v>17647</v>
      </c>
      <c r="B17470" s="519" t="str">
        <f t="shared" si="272"/>
        <v>IMPERMEABILIZACAO/REVESTIMENTO DE PAREDES,A BASE DE POLIUREIA,ISENTO DE SOLVENTES,MOLDADO NO LOCAL,CURA RAPIDA,A QUENTE,APLICADO COM EQUIPAMENTO BICOMPONENTE TIPO HOT SPRAY,COM 0,40MM DE ESPESSURA</v>
      </c>
      <c r="C17470" s="519" t="s">
        <v>45503</v>
      </c>
      <c r="D17470" s="519" t="s">
        <v>45504</v>
      </c>
      <c r="E17470" s="519" t="s">
        <v>45505</v>
      </c>
      <c r="F17470" s="519" t="s">
        <v>45506</v>
      </c>
      <c r="I17470" s="519" t="s">
        <v>13</v>
      </c>
      <c r="J17470" s="650">
        <v>54.2</v>
      </c>
    </row>
    <row r="17471" spans="1:10">
      <c r="A17471" s="519" t="s">
        <v>17648</v>
      </c>
      <c r="B17471" s="519" t="str">
        <f t="shared" si="272"/>
        <v>IMPERMEABILIZACAO/REVESTIMENTO DE LAJES DE COBERTURA EM CONCRETO,METAL OU MADEIRA,A BASE DE POLIUREIA,ISENTO DE SOLVENTES,MOLDADO NO LOCAL,CURA RAPIDA,A QUENTE,APLICADO COM EQUIPAMENTO BICOMPONENTE TIPO HOT SPRAY,COM ATE 1,00MM DE ESPESSURA,ANTIDERRAPANTE,SEM PROTECAO MECANICA</v>
      </c>
      <c r="C17471" s="519" t="s">
        <v>45465</v>
      </c>
      <c r="D17471" s="519" t="s">
        <v>45490</v>
      </c>
      <c r="E17471" s="519" t="s">
        <v>45491</v>
      </c>
      <c r="F17471" s="519" t="s">
        <v>45492</v>
      </c>
      <c r="G17471" s="519" t="s">
        <v>45507</v>
      </c>
      <c r="I17471" s="519" t="s">
        <v>13</v>
      </c>
      <c r="J17471" s="650">
        <v>130</v>
      </c>
    </row>
    <row r="17472" spans="1:10">
      <c r="A17472" s="519" t="s">
        <v>17649</v>
      </c>
      <c r="B17472" s="519" t="str">
        <f t="shared" si="272"/>
        <v>IMPERMEABILIZACAO/REVESTIMENTO DE LAJES DE COBERTURA EM CONCRETO,METAL OU MADEIRA,A BASE DE POLIUREIA,ISENTO DE SOLVENTES,MOLDADO NO LOCAL,CURA RAPIDA,A QUENTE,APLICADO COM EQUIPAMENTO BICOMPONENTE TIPO HOT SPRAY,COM ATE 1,00MM DE ESPESSURA,ANTIDERRAPANTE,SEM PROTECAO MECANICA</v>
      </c>
      <c r="C17472" s="519" t="s">
        <v>45465</v>
      </c>
      <c r="D17472" s="519" t="s">
        <v>45490</v>
      </c>
      <c r="E17472" s="519" t="s">
        <v>45491</v>
      </c>
      <c r="F17472" s="519" t="s">
        <v>45492</v>
      </c>
      <c r="G17472" s="519" t="s">
        <v>45507</v>
      </c>
      <c r="I17472" s="519" t="s">
        <v>13</v>
      </c>
      <c r="J17472" s="650">
        <v>126.84</v>
      </c>
    </row>
    <row r="17473" spans="1:10">
      <c r="A17473" s="519" t="s">
        <v>17650</v>
      </c>
      <c r="B17473" s="519" t="str">
        <f t="shared" si="272"/>
        <v>IMPERMEABILIZACAO/REVESTIMENTO DE PISOS,A BASE DE POLIUREIA,ISENTO DE SOLVENTES,MOLDADO NO LOCAL,CURA RAPIDA,A QUENTE,APLICADO COM EQUIPAMENTO BICOMPONENTE TIPO HOT SPRAY,COM 1,20MM DE ESPESSURA,ANTIDERRAPANTE,SEM PROTECAO MECANICA</v>
      </c>
      <c r="C17473" s="519" t="s">
        <v>45494</v>
      </c>
      <c r="D17473" s="519" t="s">
        <v>45495</v>
      </c>
      <c r="E17473" s="519" t="s">
        <v>45496</v>
      </c>
      <c r="F17473" s="519" t="s">
        <v>45508</v>
      </c>
      <c r="I17473" s="519" t="s">
        <v>13</v>
      </c>
      <c r="J17473" s="650">
        <v>154.34</v>
      </c>
    </row>
    <row r="17474" spans="1:10">
      <c r="A17474" s="519" t="s">
        <v>17651</v>
      </c>
      <c r="B17474" s="519" t="str">
        <f t="shared" si="272"/>
        <v>IMPERMEABILIZACAO/REVESTIMENTO DE PISOS,A BASE DE POLIUREIA,ISENTO DE SOLVENTES,MOLDADO NO LOCAL,CURA RAPIDA,A QUENTE,APLICADO COM EQUIPAMENTO BICOMPONENTE TIPO HOT SPRAY,COM 1,20MM DE ESPESSURA,ANTIDERRAPANTE,SEM PROTECAO MECANICA</v>
      </c>
      <c r="C17474" s="519" t="s">
        <v>45494</v>
      </c>
      <c r="D17474" s="519" t="s">
        <v>45495</v>
      </c>
      <c r="E17474" s="519" t="s">
        <v>45496</v>
      </c>
      <c r="F17474" s="519" t="s">
        <v>45508</v>
      </c>
      <c r="I17474" s="519" t="s">
        <v>13</v>
      </c>
      <c r="J17474" s="650">
        <v>150.75</v>
      </c>
    </row>
    <row r="17475" spans="1:10">
      <c r="A17475" s="519" t="s">
        <v>17652</v>
      </c>
      <c r="B17475" s="519" t="str">
        <f t="shared" si="272"/>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475" s="519" t="s">
        <v>45474</v>
      </c>
      <c r="D17475" s="519" t="s">
        <v>45498</v>
      </c>
      <c r="E17475" s="519" t="s">
        <v>45499</v>
      </c>
      <c r="F17475" s="519" t="s">
        <v>45500</v>
      </c>
      <c r="G17475" s="519" t="s">
        <v>45509</v>
      </c>
      <c r="I17475" s="519" t="s">
        <v>13</v>
      </c>
      <c r="J17475" s="650">
        <v>241.88</v>
      </c>
    </row>
    <row r="17476" spans="1:10">
      <c r="A17476" s="519" t="s">
        <v>17653</v>
      </c>
      <c r="B17476" s="519" t="str">
        <f t="shared" si="272"/>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7476" s="519" t="s">
        <v>45474</v>
      </c>
      <c r="D17476" s="519" t="s">
        <v>45498</v>
      </c>
      <c r="E17476" s="519" t="s">
        <v>45499</v>
      </c>
      <c r="F17476" s="519" t="s">
        <v>45500</v>
      </c>
      <c r="G17476" s="519" t="s">
        <v>45509</v>
      </c>
      <c r="I17476" s="519" t="s">
        <v>13</v>
      </c>
      <c r="J17476" s="650">
        <v>237.86</v>
      </c>
    </row>
    <row r="17477" spans="1:10">
      <c r="A17477" s="519" t="s">
        <v>17654</v>
      </c>
      <c r="B17477" s="519" t="str">
        <f t="shared" si="272"/>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477" s="519" t="s">
        <v>45474</v>
      </c>
      <c r="D17477" s="519" t="s">
        <v>45498</v>
      </c>
      <c r="E17477" s="519" t="s">
        <v>45499</v>
      </c>
      <c r="F17477" s="519" t="s">
        <v>45502</v>
      </c>
      <c r="G17477" s="519" t="s">
        <v>45509</v>
      </c>
      <c r="I17477" s="519" t="s">
        <v>13</v>
      </c>
      <c r="J17477" s="650">
        <v>297.37</v>
      </c>
    </row>
    <row r="17478" spans="1:10">
      <c r="A17478" s="519" t="s">
        <v>17655</v>
      </c>
      <c r="B17478" s="519" t="str">
        <f t="shared" si="272"/>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7478" s="519" t="s">
        <v>45474</v>
      </c>
      <c r="D17478" s="519" t="s">
        <v>45498</v>
      </c>
      <c r="E17478" s="519" t="s">
        <v>45499</v>
      </c>
      <c r="F17478" s="519" t="s">
        <v>45502</v>
      </c>
      <c r="G17478" s="519" t="s">
        <v>45509</v>
      </c>
      <c r="I17478" s="519" t="s">
        <v>13</v>
      </c>
      <c r="J17478" s="650">
        <v>293.08</v>
      </c>
    </row>
    <row r="17479" spans="1:10">
      <c r="A17479" s="519" t="s">
        <v>17656</v>
      </c>
      <c r="B17479" s="519" t="str">
        <f t="shared" si="272"/>
        <v>CAIACAO INTERNA OU EXTERNA SOBRE SUPERFICIE LISA,EM DUAS DEMAOS,ADICIONANDO FIXADOR</v>
      </c>
      <c r="C17479" s="519" t="s">
        <v>45510</v>
      </c>
      <c r="D17479" s="519" t="s">
        <v>45511</v>
      </c>
      <c r="I17479" s="519" t="s">
        <v>13</v>
      </c>
      <c r="J17479" s="650">
        <v>9.08</v>
      </c>
    </row>
    <row r="17480" spans="1:10">
      <c r="A17480" s="519" t="s">
        <v>17657</v>
      </c>
      <c r="B17480" s="519" t="str">
        <f t="shared" ref="B17480:B17543" si="273">C17480&amp;D17480&amp;E17480&amp;F17480&amp;G17480&amp;H17480</f>
        <v>CAIACAO INTERNA OU EXTERNA SOBRE SUPERFICIE LISA,EM DUAS DEMAOS,ADICIONANDO FIXADOR</v>
      </c>
      <c r="C17480" s="519" t="s">
        <v>45510</v>
      </c>
      <c r="D17480" s="519" t="s">
        <v>45511</v>
      </c>
      <c r="I17480" s="519" t="s">
        <v>13</v>
      </c>
      <c r="J17480" s="650">
        <v>7.91</v>
      </c>
    </row>
    <row r="17481" spans="1:10">
      <c r="A17481" s="519" t="s">
        <v>17658</v>
      </c>
      <c r="B17481" s="519" t="str">
        <f t="shared" si="273"/>
        <v>CAIACAO INTERNA OU EXTERNA SOBRE SUPERFICIE LISA,EM TRES DEMAOS,ADICIONANDO FIXADOR</v>
      </c>
      <c r="C17481" s="519" t="s">
        <v>45512</v>
      </c>
      <c r="D17481" s="519" t="s">
        <v>45511</v>
      </c>
      <c r="I17481" s="519" t="s">
        <v>13</v>
      </c>
      <c r="J17481" s="650">
        <v>12.05</v>
      </c>
    </row>
    <row r="17482" spans="1:10">
      <c r="A17482" s="519" t="s">
        <v>17659</v>
      </c>
      <c r="B17482" s="519" t="str">
        <f t="shared" si="273"/>
        <v>CAIACAO INTERNA OU EXTERNA SOBRE SUPERFICIE LISA,EM TRES DEMAOS,ADICIONANDO FIXADOR</v>
      </c>
      <c r="C17482" s="519" t="s">
        <v>45512</v>
      </c>
      <c r="D17482" s="519" t="s">
        <v>45511</v>
      </c>
      <c r="I17482" s="519" t="s">
        <v>13</v>
      </c>
      <c r="J17482" s="650">
        <v>10.5</v>
      </c>
    </row>
    <row r="17483" spans="1:10">
      <c r="A17483" s="519" t="s">
        <v>17660</v>
      </c>
      <c r="B17483" s="519" t="str">
        <f t="shared" si="273"/>
        <v>CAIACAO INTERNA COM CORANTE SOBRE SUPERFICIE LISA,EM DUAS DEMAOS,ADICIONANDO FIXADOR</v>
      </c>
      <c r="C17483" s="519" t="s">
        <v>45513</v>
      </c>
      <c r="D17483" s="519" t="s">
        <v>45514</v>
      </c>
      <c r="I17483" s="519" t="s">
        <v>13</v>
      </c>
      <c r="J17483" s="650">
        <v>10.1</v>
      </c>
    </row>
    <row r="17484" spans="1:10">
      <c r="A17484" s="519" t="s">
        <v>17661</v>
      </c>
      <c r="B17484" s="519" t="str">
        <f t="shared" si="273"/>
        <v>CAIACAO INTERNA COM CORANTE SOBRE SUPERFICIE LISA,EM DUAS DEMAOS,ADICIONANDO FIXADOR</v>
      </c>
      <c r="C17484" s="519" t="s">
        <v>45513</v>
      </c>
      <c r="D17484" s="519" t="s">
        <v>45514</v>
      </c>
      <c r="I17484" s="519" t="s">
        <v>13</v>
      </c>
      <c r="J17484" s="650">
        <v>8.93</v>
      </c>
    </row>
    <row r="17485" spans="1:10">
      <c r="A17485" s="519" t="s">
        <v>17662</v>
      </c>
      <c r="B17485" s="519" t="str">
        <f t="shared" si="273"/>
        <v>CAIACAO INTERNA COM CORANTE SOBRE SUPERFICIE LISA,EM TRES DEMAOS,ADICIONANDO FIXADOR</v>
      </c>
      <c r="C17485" s="519" t="s">
        <v>45515</v>
      </c>
      <c r="D17485" s="519" t="s">
        <v>45514</v>
      </c>
      <c r="I17485" s="519" t="s">
        <v>13</v>
      </c>
      <c r="J17485" s="650">
        <v>13.08</v>
      </c>
    </row>
    <row r="17486" spans="1:10">
      <c r="A17486" s="519" t="s">
        <v>17663</v>
      </c>
      <c r="B17486" s="519" t="str">
        <f t="shared" si="273"/>
        <v>CAIACAO INTERNA COM CORANTE SOBRE SUPERFICIE LISA,EM TRES DEMAOS,ADICIONANDO FIXADOR</v>
      </c>
      <c r="C17486" s="519" t="s">
        <v>45515</v>
      </c>
      <c r="D17486" s="519" t="s">
        <v>45514</v>
      </c>
      <c r="I17486" s="519" t="s">
        <v>13</v>
      </c>
      <c r="J17486" s="650">
        <v>11.53</v>
      </c>
    </row>
    <row r="17487" spans="1:10">
      <c r="A17487" s="519" t="s">
        <v>17664</v>
      </c>
      <c r="B17487" s="519" t="str">
        <f t="shared" si="273"/>
        <v>CAIACAO INTERNA OU EXTERNA SOBRE SUPERFICIE ASPERA OU CHAPISCADA EM DUAS DEMAOS COM ADICAO DE FIXADOR</v>
      </c>
      <c r="C17487" s="519" t="s">
        <v>45516</v>
      </c>
      <c r="D17487" s="519" t="s">
        <v>45517</v>
      </c>
      <c r="I17487" s="519" t="s">
        <v>13</v>
      </c>
      <c r="J17487" s="650">
        <v>13.77</v>
      </c>
    </row>
    <row r="17488" spans="1:10">
      <c r="A17488" s="519" t="s">
        <v>17665</v>
      </c>
      <c r="B17488" s="519" t="str">
        <f t="shared" si="273"/>
        <v>CAIACAO INTERNA OU EXTERNA SOBRE SUPERFICIE ASPERA OU CHAPISCADA EM DUAS DEMAOS COM ADICAO DE FIXADOR</v>
      </c>
      <c r="C17488" s="519" t="s">
        <v>45516</v>
      </c>
      <c r="D17488" s="519" t="s">
        <v>45517</v>
      </c>
      <c r="I17488" s="519" t="s">
        <v>13</v>
      </c>
      <c r="J17488" s="650">
        <v>12.02</v>
      </c>
    </row>
    <row r="17489" spans="1:10">
      <c r="A17489" s="519" t="s">
        <v>17666</v>
      </c>
      <c r="B17489" s="519" t="str">
        <f t="shared" si="273"/>
        <v>PINTURA DE NATA DE CIMENTO SOBRE SUPERFICIE ASPERA,EM TRES DEMAOS</v>
      </c>
      <c r="C17489" s="519" t="s">
        <v>45518</v>
      </c>
      <c r="D17489" s="519" t="s">
        <v>45519</v>
      </c>
      <c r="I17489" s="519" t="s">
        <v>13</v>
      </c>
      <c r="J17489" s="650">
        <v>3.94</v>
      </c>
    </row>
    <row r="17490" spans="1:10">
      <c r="A17490" s="519" t="s">
        <v>17667</v>
      </c>
      <c r="B17490" s="519" t="str">
        <f t="shared" si="273"/>
        <v>PINTURA DE NATA DE CIMENTO SOBRE SUPERFICIE ASPERA,EM TRES DEMAOS</v>
      </c>
      <c r="C17490" s="519" t="s">
        <v>45518</v>
      </c>
      <c r="D17490" s="519" t="s">
        <v>45519</v>
      </c>
      <c r="I17490" s="519" t="s">
        <v>13</v>
      </c>
      <c r="J17490" s="650">
        <v>3.49</v>
      </c>
    </row>
    <row r="17491" spans="1:10">
      <c r="A17491" s="519" t="s">
        <v>17668</v>
      </c>
      <c r="B17491" s="519" t="str">
        <f t="shared" si="273"/>
        <v>PINTURA INTERNA OU EXTERNA COM TINTA IMPERMEAVEL EM CORES PARA APLICACAO SOBRE CONCRETO,TIJOLOS,PEDRAS OU ARGAMASSA DE SUPERFICIE POROSA,EM DUAS DEMAOS,USANDO AGUA COMO DILUENTE</v>
      </c>
      <c r="C17491" s="519" t="s">
        <v>45520</v>
      </c>
      <c r="D17491" s="519" t="s">
        <v>45521</v>
      </c>
      <c r="E17491" s="519" t="s">
        <v>45522</v>
      </c>
      <c r="I17491" s="519" t="s">
        <v>13</v>
      </c>
      <c r="J17491" s="650">
        <v>15.41</v>
      </c>
    </row>
    <row r="17492" spans="1:10">
      <c r="A17492" s="519" t="s">
        <v>17669</v>
      </c>
      <c r="B17492" s="519" t="str">
        <f t="shared" si="273"/>
        <v>PINTURA INTERNA OU EXTERNA COM TINTA IMPERMEAVEL EM CORES PARA APLICACAO SOBRE CONCRETO,TIJOLOS,PEDRAS OU ARGAMASSA DE SUPERFICIE POROSA,EM DUAS DEMAOS,USANDO AGUA COMO DILUENTE</v>
      </c>
      <c r="C17492" s="519" t="s">
        <v>45520</v>
      </c>
      <c r="D17492" s="519" t="s">
        <v>45521</v>
      </c>
      <c r="E17492" s="519" t="s">
        <v>45522</v>
      </c>
      <c r="I17492" s="519" t="s">
        <v>13</v>
      </c>
      <c r="J17492" s="650">
        <v>14.13</v>
      </c>
    </row>
    <row r="17493" spans="1:10">
      <c r="A17493" s="519" t="s">
        <v>17670</v>
      </c>
      <c r="B17493" s="519" t="str">
        <f t="shared" si="273"/>
        <v>PINTURA INTERNA OU EXTERNA SOBRE CONCRETO LISO OU REVESTIMENTO,COM TINTA AQUOSA A BASE DE EPOXI INCOLOR OU EM CORES,INCLUSIVE LIMPEZA,E DUAS DEMAOS DE ACABAMENTO</v>
      </c>
      <c r="C17493" s="519" t="s">
        <v>45523</v>
      </c>
      <c r="D17493" s="519" t="s">
        <v>45524</v>
      </c>
      <c r="E17493" s="519" t="s">
        <v>45525</v>
      </c>
      <c r="I17493" s="519" t="s">
        <v>13</v>
      </c>
      <c r="J17493" s="650">
        <v>109.83</v>
      </c>
    </row>
    <row r="17494" spans="1:10">
      <c r="A17494" s="519" t="s">
        <v>17671</v>
      </c>
      <c r="B17494" s="519" t="str">
        <f t="shared" si="273"/>
        <v>PINTURA INTERNA OU EXTERNA SOBRE CONCRETO LISO OU REVESTIMENTO,COM TINTA AQUOSA A BASE DE EPOXI INCOLOR OU EM CORES,INCLUSIVE LIMPEZA,E DUAS DEMAOS DE ACABAMENTO</v>
      </c>
      <c r="C17494" s="519" t="s">
        <v>45523</v>
      </c>
      <c r="D17494" s="519" t="s">
        <v>45524</v>
      </c>
      <c r="E17494" s="519" t="s">
        <v>45525</v>
      </c>
      <c r="I17494" s="519" t="s">
        <v>13</v>
      </c>
      <c r="J17494" s="650">
        <v>108.38</v>
      </c>
    </row>
    <row r="17495" spans="1:10">
      <c r="A17495" s="519" t="s">
        <v>17672</v>
      </c>
      <c r="B17495" s="519" t="str">
        <f t="shared" si="273"/>
        <v>PINTURA INTERNA OU EXTERNA SOBRE CONCRETO APICOADO,COM TINTA AQUOSA A BASE DE EPOXI INCOLOR OU EM CORES,INCLUSIVE LIMPEZA,E DUAS DEMAOS DE ACABAMENTO</v>
      </c>
      <c r="C17495" s="519" t="s">
        <v>45526</v>
      </c>
      <c r="D17495" s="519" t="s">
        <v>45527</v>
      </c>
      <c r="E17495" s="519" t="s">
        <v>45528</v>
      </c>
      <c r="I17495" s="519" t="s">
        <v>13</v>
      </c>
      <c r="J17495" s="650">
        <v>211.61</v>
      </c>
    </row>
    <row r="17496" spans="1:10">
      <c r="A17496" s="519" t="s">
        <v>17673</v>
      </c>
      <c r="B17496" s="519" t="str">
        <f t="shared" si="273"/>
        <v>PINTURA INTERNA OU EXTERNA SOBRE CONCRETO APICOADO,COM TINTA AQUOSA A BASE DE EPOXI INCOLOR OU EM CORES,INCLUSIVE LIMPEZA,E DUAS DEMAOS DE ACABAMENTO</v>
      </c>
      <c r="C17496" s="519" t="s">
        <v>45526</v>
      </c>
      <c r="D17496" s="519" t="s">
        <v>45527</v>
      </c>
      <c r="E17496" s="519" t="s">
        <v>45528</v>
      </c>
      <c r="I17496" s="519" t="s">
        <v>13</v>
      </c>
      <c r="J17496" s="650">
        <v>209.73</v>
      </c>
    </row>
    <row r="17497" spans="1:10">
      <c r="A17497" s="519" t="s">
        <v>17674</v>
      </c>
      <c r="B17497" s="519" t="str">
        <f t="shared" si="273"/>
        <v>PINTURA INTERNA OU EXTERNA SOBRE REVESTIMENTO ALISADO A COLHER OU CONCRETO LISO,COM TINTA A BASE DE RESINA DE BORRACHA CLORADA,DE SECAGEM RAPIDA,INCLUSIVE LIMPEZA,E DUAS DEMAOS DEACABAMENTO</v>
      </c>
      <c r="C17497" s="519" t="s">
        <v>45529</v>
      </c>
      <c r="D17497" s="519" t="s">
        <v>45530</v>
      </c>
      <c r="E17497" s="519" t="s">
        <v>45531</v>
      </c>
      <c r="F17497" s="519" t="s">
        <v>45532</v>
      </c>
      <c r="I17497" s="519" t="s">
        <v>13</v>
      </c>
      <c r="J17497" s="650">
        <v>24.33</v>
      </c>
    </row>
    <row r="17498" spans="1:10">
      <c r="A17498" s="519" t="s">
        <v>17675</v>
      </c>
      <c r="B17498" s="519" t="str">
        <f t="shared" si="273"/>
        <v>PINTURA INTERNA OU EXTERNA SOBRE REVESTIMENTO ALISADO A COLHER OU CONCRETO LISO,COM TINTA A BASE DE RESINA DE BORRACHA CLORADA,DE SECAGEM RAPIDA,INCLUSIVE LIMPEZA,E DUAS DEMAOS DEACABAMENTO</v>
      </c>
      <c r="C17498" s="519" t="s">
        <v>45529</v>
      </c>
      <c r="D17498" s="519" t="s">
        <v>45530</v>
      </c>
      <c r="E17498" s="519" t="s">
        <v>45531</v>
      </c>
      <c r="F17498" s="519" t="s">
        <v>45532</v>
      </c>
      <c r="I17498" s="519" t="s">
        <v>13</v>
      </c>
      <c r="J17498" s="650">
        <v>22.87</v>
      </c>
    </row>
    <row r="17499" spans="1:10">
      <c r="A17499" s="519" t="s">
        <v>17676</v>
      </c>
      <c r="B17499" s="519" t="str">
        <f t="shared" si="273"/>
        <v>PINTURA INTERNA OU EXTERNA SOBRE FERRO,COM TINTA A BASE DE RESINA DE BORRACHA CLORADA,INCLUSIVE LIMPEZA,UMA DEMAO DE TINTA PRIMARIA DA MESMA LINHA E DUAS DEMAOS DE ACABAMENTO</v>
      </c>
      <c r="C17499" s="519" t="s">
        <v>45533</v>
      </c>
      <c r="D17499" s="519" t="s">
        <v>45534</v>
      </c>
      <c r="E17499" s="519" t="s">
        <v>45535</v>
      </c>
      <c r="I17499" s="519" t="s">
        <v>13</v>
      </c>
      <c r="J17499" s="650">
        <v>33.39</v>
      </c>
    </row>
    <row r="17500" spans="1:10">
      <c r="A17500" s="519" t="s">
        <v>17677</v>
      </c>
      <c r="B17500" s="519" t="str">
        <f t="shared" si="273"/>
        <v>PINTURA INTERNA OU EXTERNA SOBRE FERRO,COM TINTA A BASE DE RESINA DE BORRACHA CLORADA,INCLUSIVE LIMPEZA,UMA DEMAO DE TINTA PRIMARIA DA MESMA LINHA E DUAS DEMAOS DE ACABAMENTO</v>
      </c>
      <c r="C17500" s="519" t="s">
        <v>45533</v>
      </c>
      <c r="D17500" s="519" t="s">
        <v>45534</v>
      </c>
      <c r="E17500" s="519" t="s">
        <v>45535</v>
      </c>
      <c r="I17500" s="519" t="s">
        <v>13</v>
      </c>
      <c r="J17500" s="650">
        <v>31.21</v>
      </c>
    </row>
    <row r="17501" spans="1:10">
      <c r="A17501" s="519" t="s">
        <v>17678</v>
      </c>
      <c r="B17501" s="519" t="str">
        <f t="shared" si="273"/>
        <v>PINTURA COM TINTA EPOXI A BASE D'AGUA SEMIBRILHANTE,PARA USO HOSPITALAR,SOBRE PAREDES E PISOS DE CENTRO CIRURGICO OU UTI,INCLUSIVE LIXAMENTO,UMA DEMAO DE SELADOR ACRILICO,DUAS DEMAOS DE MASSA ACRILICA E DUAS DEMAOS DE ACABAMENTO</v>
      </c>
      <c r="C17501" s="519" t="s">
        <v>45536</v>
      </c>
      <c r="D17501" s="519" t="s">
        <v>45537</v>
      </c>
      <c r="E17501" s="519" t="s">
        <v>45538</v>
      </c>
      <c r="F17501" s="519" t="s">
        <v>45539</v>
      </c>
      <c r="I17501" s="519" t="s">
        <v>13</v>
      </c>
      <c r="J17501" s="650">
        <v>49.21</v>
      </c>
    </row>
    <row r="17502" spans="1:10">
      <c r="A17502" s="519" t="s">
        <v>17679</v>
      </c>
      <c r="B17502" s="519" t="str">
        <f t="shared" si="273"/>
        <v>PINTURA COM TINTA EPOXI A BASE D'AGUA SEMIBRILHANTE,PARA USO HOSPITALAR,SOBRE PAREDES E PISOS DE CENTRO CIRURGICO OU UTI,INCLUSIVE LIXAMENTO,UMA DEMAO DE SELADOR ACRILICO,DUAS DEMAOS DE MASSA ACRILICA E DUAS DEMAOS DE ACABAMENTO</v>
      </c>
      <c r="C17502" s="519" t="s">
        <v>45536</v>
      </c>
      <c r="D17502" s="519" t="s">
        <v>45537</v>
      </c>
      <c r="E17502" s="519" t="s">
        <v>45538</v>
      </c>
      <c r="F17502" s="519" t="s">
        <v>45539</v>
      </c>
      <c r="I17502" s="519" t="s">
        <v>13</v>
      </c>
      <c r="J17502" s="650">
        <v>45.15</v>
      </c>
    </row>
    <row r="17503" spans="1:10">
      <c r="A17503" s="519" t="s">
        <v>17680</v>
      </c>
      <c r="B17503" s="519" t="str">
        <f t="shared" si="273"/>
        <v>PINTURA ELETROSTATICA SOBRE ESQUADRIA DE FERRO</v>
      </c>
      <c r="C17503" s="519" t="s">
        <v>17681</v>
      </c>
      <c r="I17503" s="519" t="s">
        <v>51</v>
      </c>
      <c r="J17503" s="650">
        <v>15</v>
      </c>
    </row>
    <row r="17504" spans="1:10">
      <c r="A17504" s="519" t="s">
        <v>17682</v>
      </c>
      <c r="B17504" s="519" t="str">
        <f t="shared" si="273"/>
        <v>PINTURA ELETROSTATICA SOBRE ESQUADRIA DE FERRO</v>
      </c>
      <c r="C17504" s="519" t="s">
        <v>17681</v>
      </c>
      <c r="I17504" s="519" t="s">
        <v>51</v>
      </c>
      <c r="J17504" s="650">
        <v>15</v>
      </c>
    </row>
    <row r="17505" spans="1:10">
      <c r="A17505" s="519" t="s">
        <v>17683</v>
      </c>
      <c r="B17505" s="519" t="str">
        <f t="shared" si="273"/>
        <v>PINTURA ELETROSTATICA SOBRE ESQUADRIA DE ALUMINIO</v>
      </c>
      <c r="C17505" s="519" t="s">
        <v>31352</v>
      </c>
      <c r="I17505" s="519" t="s">
        <v>51</v>
      </c>
      <c r="J17505" s="650">
        <v>9.6</v>
      </c>
    </row>
    <row r="17506" spans="1:10">
      <c r="A17506" s="519" t="s">
        <v>17684</v>
      </c>
      <c r="B17506" s="519" t="str">
        <f t="shared" si="273"/>
        <v>PINTURA ELETROSTATICA SOBRE ESQUADRIA DE ALUMINIO</v>
      </c>
      <c r="C17506" s="519" t="s">
        <v>31352</v>
      </c>
      <c r="I17506" s="519" t="s">
        <v>51</v>
      </c>
      <c r="J17506" s="650">
        <v>9.6</v>
      </c>
    </row>
    <row r="17507" spans="1:10">
      <c r="A17507" s="519" t="s">
        <v>17685</v>
      </c>
      <c r="B17507" s="519" t="str">
        <f t="shared" si="273"/>
        <v>PREPARO DE SUPERFICIES NOVAS,COM REVESTIMENTO LISO,INCLUSIVE LIXAMENTO,LIMPEZA,UMA DEMAO DE SELADOR ACRILICO,UMA DEMAO DE MASSA CORRIDA OU ACRILICA E NOVO LIXAMENTO COM REMOCAO DOPO RESIDUAL</v>
      </c>
      <c r="C17507" s="519" t="s">
        <v>45540</v>
      </c>
      <c r="D17507" s="519" t="s">
        <v>45541</v>
      </c>
      <c r="E17507" s="519" t="s">
        <v>45542</v>
      </c>
      <c r="F17507" s="519" t="s">
        <v>45543</v>
      </c>
      <c r="I17507" s="519" t="s">
        <v>13</v>
      </c>
      <c r="J17507" s="650">
        <v>23.2</v>
      </c>
    </row>
    <row r="17508" spans="1:10">
      <c r="A17508" s="519" t="s">
        <v>17686</v>
      </c>
      <c r="B17508" s="519" t="str">
        <f t="shared" si="273"/>
        <v>PREPARO DE SUPERFICIES NOVAS,COM REVESTIMENTO LISO,INCLUSIVE LIXAMENTO,LIMPEZA,UMA DEMAO DE SELADOR ACRILICO,UMA DEMAO DE MASSA CORRIDA OU ACRILICA E NOVO LIXAMENTO COM REMOCAO DOPO RESIDUAL</v>
      </c>
      <c r="C17508" s="519" t="s">
        <v>45540</v>
      </c>
      <c r="D17508" s="519" t="s">
        <v>45541</v>
      </c>
      <c r="E17508" s="519" t="s">
        <v>45542</v>
      </c>
      <c r="F17508" s="519" t="s">
        <v>45543</v>
      </c>
      <c r="I17508" s="519" t="s">
        <v>13</v>
      </c>
      <c r="J17508" s="650">
        <v>20.63</v>
      </c>
    </row>
    <row r="17509" spans="1:10">
      <c r="A17509" s="519" t="s">
        <v>17687</v>
      </c>
      <c r="B17509" s="519" t="str">
        <f t="shared" si="273"/>
        <v>PINTURA COM ESMALTE SINTETICO ALQUIDICO,PARA INTERIOR,ALTO BRILHO,BRILHANTE,ACETINADO OU FOSCO,ACABAMENTO PADRAO,EM DUAS DEMAOS SOBRE SUPERFICIE PREPARADA CONFORME O ITEM 17.017.0010,EXCLUSIVE ESTE PREPARO</v>
      </c>
      <c r="C17509" s="519" t="s">
        <v>45544</v>
      </c>
      <c r="D17509" s="519" t="s">
        <v>45545</v>
      </c>
      <c r="E17509" s="519" t="s">
        <v>45546</v>
      </c>
      <c r="F17509" s="519" t="s">
        <v>45547</v>
      </c>
      <c r="I17509" s="519" t="s">
        <v>13</v>
      </c>
      <c r="J17509" s="650">
        <v>9.1999999999999993</v>
      </c>
    </row>
    <row r="17510" spans="1:10">
      <c r="A17510" s="519" t="s">
        <v>17688</v>
      </c>
      <c r="B17510" s="519" t="str">
        <f t="shared" si="273"/>
        <v>PINTURA COM ESMALTE SINTETICO ALQUIDICO,PARA INTERIOR,ALTO BRILHO,BRILHANTE,ACETINADO OU FOSCO,ACABAMENTO PADRAO,EM DUAS DEMAOS SOBRE SUPERFICIE PREPARADA CONFORME O ITEM 17.017.0010,EXCLUSIVE ESTE PREPARO</v>
      </c>
      <c r="C17510" s="519" t="s">
        <v>45544</v>
      </c>
      <c r="D17510" s="519" t="s">
        <v>45545</v>
      </c>
      <c r="E17510" s="519" t="s">
        <v>45546</v>
      </c>
      <c r="F17510" s="519" t="s">
        <v>45547</v>
      </c>
      <c r="I17510" s="519" t="s">
        <v>13</v>
      </c>
      <c r="J17510" s="650">
        <v>8.66</v>
      </c>
    </row>
    <row r="17511" spans="1:10">
      <c r="A17511" s="519" t="s">
        <v>17689</v>
      </c>
      <c r="B17511" s="519" t="str">
        <f t="shared" si="273"/>
        <v>PINTURA COM TINTA SINTETICA ALQUIDICA DE USO GERAL,PARA INTERIOR,ACABAMENTO DE ALTA CLASSE SOBRE SUPERFICIE PREPARADA CONFORME O ITEM 17.017.0010,EXCLUSIVE ESTE PREPARO,INCLUSIVE LIXAMENTO,DUAS DEMAOS DE MASSA CORRIDA E TRES DE ACABAMENTO</v>
      </c>
      <c r="C17511" s="519" t="s">
        <v>45548</v>
      </c>
      <c r="D17511" s="519" t="s">
        <v>45549</v>
      </c>
      <c r="E17511" s="519" t="s">
        <v>45550</v>
      </c>
      <c r="F17511" s="519" t="s">
        <v>45551</v>
      </c>
      <c r="I17511" s="519" t="s">
        <v>13</v>
      </c>
      <c r="J17511" s="650">
        <v>34.99</v>
      </c>
    </row>
    <row r="17512" spans="1:10">
      <c r="A17512" s="519" t="s">
        <v>17690</v>
      </c>
      <c r="B17512" s="519" t="str">
        <f t="shared" si="273"/>
        <v>PINTURA COM TINTA SINTETICA ALQUIDICA DE USO GERAL,PARA INTERIOR,ACABAMENTO DE ALTA CLASSE SOBRE SUPERFICIE PREPARADA CONFORME O ITEM 17.017.0010,EXCLUSIVE ESTE PREPARO,INCLUSIVE LIXAMENTO,DUAS DEMAOS DE MASSA CORRIDA E TRES DE ACABAMENTO</v>
      </c>
      <c r="C17512" s="519" t="s">
        <v>45548</v>
      </c>
      <c r="D17512" s="519" t="s">
        <v>45549</v>
      </c>
      <c r="E17512" s="519" t="s">
        <v>45550</v>
      </c>
      <c r="F17512" s="519" t="s">
        <v>45551</v>
      </c>
      <c r="I17512" s="519" t="s">
        <v>13</v>
      </c>
      <c r="J17512" s="650">
        <v>31.56</v>
      </c>
    </row>
    <row r="17513" spans="1:10">
      <c r="A17513" s="519" t="s">
        <v>17691</v>
      </c>
      <c r="B17513" s="519" t="str">
        <f t="shared" si="273"/>
        <v>PINTURA INTERNA EM SUPERFICIE COM REVESTIMENTO LISO,A OLEO BRILHANTE,INCLUSIVE LIXAMENTO,UMA DEMAO DE SELADOR ACRILICO,UMA DEMAO DE MASSA CORRIDA OU ACRILICA E DUAS DEMAOS DE ACABAMENTO</v>
      </c>
      <c r="C17513" s="519" t="s">
        <v>45552</v>
      </c>
      <c r="D17513" s="519" t="s">
        <v>45553</v>
      </c>
      <c r="E17513" s="519" t="s">
        <v>45554</v>
      </c>
      <c r="F17513" s="519" t="s">
        <v>35233</v>
      </c>
      <c r="I17513" s="519" t="s">
        <v>13</v>
      </c>
      <c r="J17513" s="650">
        <v>24.74</v>
      </c>
    </row>
    <row r="17514" spans="1:10">
      <c r="A17514" s="519" t="s">
        <v>17692</v>
      </c>
      <c r="B17514" s="519" t="str">
        <f t="shared" si="273"/>
        <v>PINTURA INTERNA EM SUPERFICIE COM REVESTIMENTO LISO,A OLEO BRILHANTE,INCLUSIVE LIXAMENTO,UMA DEMAO DE SELADOR ACRILICO,UMA DEMAO DE MASSA CORRIDA OU ACRILICA E DUAS DEMAOS DE ACABAMENTO</v>
      </c>
      <c r="C17514" s="519" t="s">
        <v>45552</v>
      </c>
      <c r="D17514" s="519" t="s">
        <v>45553</v>
      </c>
      <c r="E17514" s="519" t="s">
        <v>45554</v>
      </c>
      <c r="F17514" s="519" t="s">
        <v>35233</v>
      </c>
      <c r="I17514" s="519" t="s">
        <v>13</v>
      </c>
      <c r="J17514" s="650">
        <v>22.38</v>
      </c>
    </row>
    <row r="17515" spans="1:10">
      <c r="A17515" s="519" t="s">
        <v>17693</v>
      </c>
      <c r="B17515" s="519" t="str">
        <f t="shared" si="273"/>
        <v>REPINTURA INTERNA OU EXTERNA NA COR EXISTENTE,SOBRE REVESTIMENTO LISO EM BOM ESTADO,COM TINTA A OLEO BRILHANTE,INCLUSIVE LIXAMENTO E DUAS DEMAOS DE ACABAMENTO</v>
      </c>
      <c r="C17515" s="519" t="s">
        <v>45555</v>
      </c>
      <c r="D17515" s="519" t="s">
        <v>45556</v>
      </c>
      <c r="E17515" s="519" t="s">
        <v>45557</v>
      </c>
      <c r="I17515" s="519" t="s">
        <v>13</v>
      </c>
      <c r="J17515" s="650">
        <v>12.31</v>
      </c>
    </row>
    <row r="17516" spans="1:10">
      <c r="A17516" s="519" t="s">
        <v>17694</v>
      </c>
      <c r="B17516" s="519" t="str">
        <f t="shared" si="273"/>
        <v>REPINTURA INTERNA OU EXTERNA NA COR EXISTENTE,SOBRE REVESTIMENTO LISO EM BOM ESTADO,COM TINTA A OLEO BRILHANTE,INCLUSIVE LIXAMENTO E DUAS DEMAOS DE ACABAMENTO</v>
      </c>
      <c r="C17516" s="519" t="s">
        <v>45555</v>
      </c>
      <c r="D17516" s="519" t="s">
        <v>45556</v>
      </c>
      <c r="E17516" s="519" t="s">
        <v>45557</v>
      </c>
      <c r="I17516" s="519" t="s">
        <v>13</v>
      </c>
      <c r="J17516" s="650">
        <v>11.24</v>
      </c>
    </row>
    <row r="17517" spans="1:10">
      <c r="A17517" s="519" t="s">
        <v>17695</v>
      </c>
      <c r="B17517" s="519" t="str">
        <f t="shared" si="273"/>
        <v>PINTURA DE UMA DEMAO ADICIONAL NOS SERVICOS DOS ITENS 17.017.0040 OU 17.017.0041</v>
      </c>
      <c r="C17517" s="519" t="s">
        <v>45558</v>
      </c>
      <c r="D17517" s="519" t="s">
        <v>45559</v>
      </c>
      <c r="I17517" s="519" t="s">
        <v>13</v>
      </c>
      <c r="J17517" s="650">
        <v>2.78</v>
      </c>
    </row>
    <row r="17518" spans="1:10">
      <c r="A17518" s="519" t="s">
        <v>17696</v>
      </c>
      <c r="B17518" s="519" t="str">
        <f t="shared" si="273"/>
        <v>PINTURA DE UMA DEMAO ADICIONAL NOS SERVICOS DOS ITENS 17.017.0040 OU 17.017.0041</v>
      </c>
      <c r="C17518" s="519" t="s">
        <v>45558</v>
      </c>
      <c r="D17518" s="519" t="s">
        <v>45559</v>
      </c>
      <c r="I17518" s="519" t="s">
        <v>13</v>
      </c>
      <c r="J17518" s="650">
        <v>2.57</v>
      </c>
    </row>
    <row r="17519" spans="1:10">
      <c r="A17519" s="519" t="s">
        <v>17697</v>
      </c>
      <c r="B17519" s="519" t="str">
        <f t="shared" si="273"/>
        <v>PINTURA INTERNA COM ESMALTE SINTETICO ALTO BRILHO OU ACETINADO,ACABAMENTO DE ALTA CLASSE SOBRE SUPERFICIE PREPARADA CONFORME O ITEM 17.017.0010,EXCLUSIVE ESTE PREPARO,INCLUSIVE LIXAMENTO,DUAS DEMAOS DE MASSA CORRIDA E TRES DE ACABAMENTO</v>
      </c>
      <c r="C17519" s="519" t="s">
        <v>45560</v>
      </c>
      <c r="D17519" s="519" t="s">
        <v>45561</v>
      </c>
      <c r="E17519" s="519" t="s">
        <v>45562</v>
      </c>
      <c r="F17519" s="519" t="s">
        <v>45563</v>
      </c>
      <c r="I17519" s="519" t="s">
        <v>13</v>
      </c>
      <c r="J17519" s="650">
        <v>36.53</v>
      </c>
    </row>
    <row r="17520" spans="1:10">
      <c r="A17520" s="519" t="s">
        <v>17698</v>
      </c>
      <c r="B17520" s="519" t="str">
        <f t="shared" si="273"/>
        <v>PINTURA INTERNA COM ESMALTE SINTETICO ALTO BRILHO OU ACETINADO,ACABAMENTO DE ALTA CLASSE SOBRE SUPERFICIE PREPARADA CONFORME O ITEM 17.017.0010,EXCLUSIVE ESTE PREPARO,INCLUSIVE LIXAMENTO,DUAS DEMAOS DE MASSA CORRIDA E TRES DE ACABAMENTO</v>
      </c>
      <c r="C17520" s="519" t="s">
        <v>45560</v>
      </c>
      <c r="D17520" s="519" t="s">
        <v>45561</v>
      </c>
      <c r="E17520" s="519" t="s">
        <v>45562</v>
      </c>
      <c r="F17520" s="519" t="s">
        <v>45563</v>
      </c>
      <c r="I17520" s="519" t="s">
        <v>13</v>
      </c>
      <c r="J17520" s="650">
        <v>33.11</v>
      </c>
    </row>
    <row r="17521" spans="1:10">
      <c r="A17521" s="519" t="s">
        <v>17699</v>
      </c>
      <c r="B17521" s="519" t="str">
        <f t="shared" si="273"/>
        <v>PINTURA SOBRE PAREDES DE TIJOLOS CERAMICOS COM TINTA CERAMICA,INCLUSIVE LIMPEZA E DUAS DEMAOS DE ACABAMENTO</v>
      </c>
      <c r="C17521" s="519" t="s">
        <v>45564</v>
      </c>
      <c r="D17521" s="519" t="s">
        <v>45565</v>
      </c>
      <c r="I17521" s="519" t="s">
        <v>13</v>
      </c>
      <c r="J17521" s="650">
        <v>14.19</v>
      </c>
    </row>
    <row r="17522" spans="1:10">
      <c r="A17522" s="519" t="s">
        <v>17700</v>
      </c>
      <c r="B17522" s="519" t="str">
        <f t="shared" si="273"/>
        <v>PINTURA SOBRE PAREDES DE TIJOLOS CERAMICOS COM TINTA CERAMICA,INCLUSIVE LIMPEZA E DUAS DEMAOS DE ACABAMENTO</v>
      </c>
      <c r="C17522" s="519" t="s">
        <v>45564</v>
      </c>
      <c r="D17522" s="519" t="s">
        <v>45565</v>
      </c>
      <c r="I17522" s="519" t="s">
        <v>13</v>
      </c>
      <c r="J17522" s="650">
        <v>12.86</v>
      </c>
    </row>
    <row r="17523" spans="1:10">
      <c r="A17523" s="519" t="s">
        <v>17701</v>
      </c>
      <c r="B17523" s="519" t="str">
        <f t="shared" si="273"/>
        <v>PINTURA SOBRE TELHAS CERAMICAS COM TINTA CERAMICA,INCLUSIVELIMPEZA E DUAS DEMAOS DE ACABAMENTO</v>
      </c>
      <c r="C17523" s="519" t="s">
        <v>45566</v>
      </c>
      <c r="D17523" s="519" t="s">
        <v>45567</v>
      </c>
      <c r="I17523" s="519" t="s">
        <v>13</v>
      </c>
      <c r="J17523" s="650">
        <v>15.47</v>
      </c>
    </row>
    <row r="17524" spans="1:10">
      <c r="A17524" s="519" t="s">
        <v>17702</v>
      </c>
      <c r="B17524" s="519" t="str">
        <f t="shared" si="273"/>
        <v>PINTURA SOBRE TELHAS CERAMICAS COM TINTA CERAMICA,INCLUSIVELIMPEZA E DUAS DEMAOS DE ACABAMENTO</v>
      </c>
      <c r="C17524" s="519" t="s">
        <v>45566</v>
      </c>
      <c r="D17524" s="519" t="s">
        <v>45567</v>
      </c>
      <c r="I17524" s="519" t="s">
        <v>13</v>
      </c>
      <c r="J17524" s="650">
        <v>13.97</v>
      </c>
    </row>
    <row r="17525" spans="1:10">
      <c r="A17525" s="519" t="s">
        <v>17703</v>
      </c>
      <c r="B17525" s="519" t="str">
        <f t="shared" si="273"/>
        <v>PINTURA SOBRE TELHAS CERAMICAS COM TINTA CERAMICA,INCLUSIVELIMPEZA E TRES DEMAOS DE ACABAMENTO</v>
      </c>
      <c r="C17525" s="519" t="s">
        <v>45566</v>
      </c>
      <c r="D17525" s="519" t="s">
        <v>45568</v>
      </c>
      <c r="I17525" s="519" t="s">
        <v>13</v>
      </c>
      <c r="J17525" s="650">
        <v>19.95</v>
      </c>
    </row>
    <row r="17526" spans="1:10">
      <c r="A17526" s="519" t="s">
        <v>17704</v>
      </c>
      <c r="B17526" s="519" t="str">
        <f t="shared" si="273"/>
        <v>PINTURA SOBRE TELHAS CERAMICAS COM TINTA CERAMICA,INCLUSIVELIMPEZA E TRES DEMAOS DE ACABAMENTO</v>
      </c>
      <c r="C17526" s="519" t="s">
        <v>45566</v>
      </c>
      <c r="D17526" s="519" t="s">
        <v>45568</v>
      </c>
      <c r="I17526" s="519" t="s">
        <v>13</v>
      </c>
      <c r="J17526" s="650">
        <v>18.03</v>
      </c>
    </row>
    <row r="17527" spans="1:10">
      <c r="A17527" s="519" t="s">
        <v>17705</v>
      </c>
      <c r="B17527" s="519" t="str">
        <f t="shared" si="273"/>
        <v>PINTURA DE QUADRO ESCOLAR SOBRE REVESTIMENTO LISO COM DUAS DEMAOS DE ACABAMENTO FOSCO,SOBRE PAREDE PREPARADA CONFORME OITEM 17.017.0010,EXCLUSIVE ESTE</v>
      </c>
      <c r="C17527" s="519" t="s">
        <v>45569</v>
      </c>
      <c r="D17527" s="519" t="s">
        <v>45570</v>
      </c>
      <c r="E17527" s="519" t="s">
        <v>45571</v>
      </c>
      <c r="I17527" s="519" t="s">
        <v>13</v>
      </c>
      <c r="J17527" s="650">
        <v>10.73</v>
      </c>
    </row>
    <row r="17528" spans="1:10">
      <c r="A17528" s="519" t="s">
        <v>17706</v>
      </c>
      <c r="B17528" s="519" t="str">
        <f t="shared" si="273"/>
        <v>PINTURA DE QUADRO ESCOLAR SOBRE REVESTIMENTO LISO COM DUAS DEMAOS DE ACABAMENTO FOSCO,SOBRE PAREDE PREPARADA CONFORME OITEM 17.017.0010,EXCLUSIVE ESTE</v>
      </c>
      <c r="C17528" s="519" t="s">
        <v>45569</v>
      </c>
      <c r="D17528" s="519" t="s">
        <v>45570</v>
      </c>
      <c r="E17528" s="519" t="s">
        <v>45571</v>
      </c>
      <c r="I17528" s="519" t="s">
        <v>13</v>
      </c>
      <c r="J17528" s="650">
        <v>9.8800000000000008</v>
      </c>
    </row>
    <row r="17529" spans="1:10">
      <c r="A17529" s="519" t="s">
        <v>17707</v>
      </c>
      <c r="B17529" s="519" t="str">
        <f t="shared" si="273"/>
        <v>PINTURA INTERNA COM ESMALTE CATALISAVEL(EPOXI),SISTEMA TINTOMETRICO,ACABAMENTO PADRAO,EM DUAS DEMAOS SOBRE SUPERFICIE PREPARADA,CONFORME O ITEM 17.017.0010,APENAS APLICAVEL SOBRE MASSA ACRILICA,EXCLUSIVE ESTE PREPARO</v>
      </c>
      <c r="C17529" s="519" t="s">
        <v>45572</v>
      </c>
      <c r="D17529" s="519" t="s">
        <v>45573</v>
      </c>
      <c r="E17529" s="519" t="s">
        <v>45574</v>
      </c>
      <c r="F17529" s="519" t="s">
        <v>45575</v>
      </c>
      <c r="I17529" s="519" t="s">
        <v>13</v>
      </c>
      <c r="J17529" s="650">
        <v>27.2</v>
      </c>
    </row>
    <row r="17530" spans="1:10">
      <c r="A17530" s="519" t="s">
        <v>17708</v>
      </c>
      <c r="B17530" s="519" t="str">
        <f t="shared" si="273"/>
        <v>PINTURA INTERNA COM ESMALTE CATALISAVEL(EPOXI),SISTEMA TINTOMETRICO,ACABAMENTO PADRAO,EM DUAS DEMAOS SOBRE SUPERFICIE PREPARADA,CONFORME O ITEM 17.017.0010,APENAS APLICAVEL SOBRE MASSA ACRILICA,EXCLUSIVE ESTE PREPARO</v>
      </c>
      <c r="C17530" s="519" t="s">
        <v>45572</v>
      </c>
      <c r="D17530" s="519" t="s">
        <v>45573</v>
      </c>
      <c r="E17530" s="519" t="s">
        <v>45574</v>
      </c>
      <c r="F17530" s="519" t="s">
        <v>45575</v>
      </c>
      <c r="I17530" s="519" t="s">
        <v>13</v>
      </c>
      <c r="J17530" s="650">
        <v>26.09</v>
      </c>
    </row>
    <row r="17531" spans="1:10">
      <c r="A17531" s="519" t="s">
        <v>17709</v>
      </c>
      <c r="B17531" s="519" t="str">
        <f t="shared" si="273"/>
        <v>PREPARO DE MADEIRA NOVA,INCLUSIVE LIXAMENTO,LIMPEZA,UMA DEMAO DE VERNIZ ISOLANTE INCOLOR,DUAS DEMAOS DE MASSA PARA MADEIRA,LIXAMENTO E REMOCAO DE PO,E UMA DEMAO DE FUNDO SINTETICONIVELADOR</v>
      </c>
      <c r="C17531" s="519" t="s">
        <v>45576</v>
      </c>
      <c r="D17531" s="519" t="s">
        <v>45577</v>
      </c>
      <c r="E17531" s="519" t="s">
        <v>45578</v>
      </c>
      <c r="F17531" s="519" t="s">
        <v>45579</v>
      </c>
      <c r="I17531" s="519" t="s">
        <v>13</v>
      </c>
      <c r="J17531" s="650">
        <v>45.28</v>
      </c>
    </row>
    <row r="17532" spans="1:10">
      <c r="A17532" s="519" t="s">
        <v>17710</v>
      </c>
      <c r="B17532" s="519" t="str">
        <f t="shared" si="273"/>
        <v>PREPARO DE MADEIRA NOVA,INCLUSIVE LIXAMENTO,LIMPEZA,UMA DEMAO DE VERNIZ ISOLANTE INCOLOR,DUAS DEMAOS DE MASSA PARA MADEIRA,LIXAMENTO E REMOCAO DE PO,E UMA DEMAO DE FUNDO SINTETICONIVELADOR</v>
      </c>
      <c r="C17532" s="519" t="s">
        <v>45576</v>
      </c>
      <c r="D17532" s="519" t="s">
        <v>45577</v>
      </c>
      <c r="E17532" s="519" t="s">
        <v>45578</v>
      </c>
      <c r="F17532" s="519" t="s">
        <v>45579</v>
      </c>
      <c r="I17532" s="519" t="s">
        <v>13</v>
      </c>
      <c r="J17532" s="650">
        <v>41.86</v>
      </c>
    </row>
    <row r="17533" spans="1:10">
      <c r="A17533" s="519" t="s">
        <v>17711</v>
      </c>
      <c r="B17533" s="519" t="str">
        <f t="shared" si="273"/>
        <v>PINTURA INTERNA OU EXTERNA SOBRE MADEIRA,COM TINTA A OLEO BRILHANTE OU ACETINADA,LIXAMENTO,UMA DEMAO DE VERNIZ ISOLANTEINCOLOR,DUAS DEMAOS DE MASSA PARA MADEIRA,LIXAMENTO E REMOCAO DE PO,UMA DEMAO DE FUNDO SINTETICO NIVELADOR E DUAS DEMAOS DE ACABAMENTO</v>
      </c>
      <c r="C17533" s="519" t="s">
        <v>45580</v>
      </c>
      <c r="D17533" s="519" t="s">
        <v>45581</v>
      </c>
      <c r="E17533" s="519" t="s">
        <v>45582</v>
      </c>
      <c r="F17533" s="519" t="s">
        <v>45583</v>
      </c>
      <c r="G17533" s="519" t="s">
        <v>45584</v>
      </c>
      <c r="I17533" s="519" t="s">
        <v>13</v>
      </c>
      <c r="J17533" s="650">
        <v>29.21</v>
      </c>
    </row>
    <row r="17534" spans="1:10">
      <c r="A17534" s="519" t="s">
        <v>17712</v>
      </c>
      <c r="B17534" s="519" t="str">
        <f t="shared" si="273"/>
        <v>PINTURA INTERNA OU EXTERNA SOBRE MADEIRA,COM TINTA A OLEO BRILHANTE OU ACETINADA,LIXAMENTO,UMA DEMAO DE VERNIZ ISOLANTEINCOLOR,DUAS DEMAOS DE MASSA PARA MADEIRA,LIXAMENTO E REMOCAO DE PO,UMA DEMAO DE FUNDO SINTETICO NIVELADOR E DUAS DEMAOS DE ACABAMENTO</v>
      </c>
      <c r="C17534" s="519" t="s">
        <v>45580</v>
      </c>
      <c r="D17534" s="519" t="s">
        <v>45581</v>
      </c>
      <c r="E17534" s="519" t="s">
        <v>45582</v>
      </c>
      <c r="F17534" s="519" t="s">
        <v>45583</v>
      </c>
      <c r="G17534" s="519" t="s">
        <v>45584</v>
      </c>
      <c r="I17534" s="519" t="s">
        <v>13</v>
      </c>
      <c r="J17534" s="650">
        <v>26.96</v>
      </c>
    </row>
    <row r="17535" spans="1:10">
      <c r="A17535" s="519" t="s">
        <v>17713</v>
      </c>
      <c r="B17535" s="519" t="str">
        <f t="shared" si="273"/>
        <v>PINTURA INTERNA OU EXTERNA SOBRE MADEIRA NOVA,COM TINTA A OLEO BRILHANTE OU ACETINADA COM DUAS DEMAOS DE ACABAMENTO SOBRE SUPERFICIE PREPARADA,CONFORME O ITEM 17.017.0100,EXCLUSIVE ESTE PREPARO</v>
      </c>
      <c r="C17535" s="519" t="s">
        <v>45585</v>
      </c>
      <c r="D17535" s="519" t="s">
        <v>45586</v>
      </c>
      <c r="E17535" s="519" t="s">
        <v>45587</v>
      </c>
      <c r="F17535" s="519" t="s">
        <v>45588</v>
      </c>
      <c r="I17535" s="519" t="s">
        <v>13</v>
      </c>
      <c r="J17535" s="650">
        <v>8.02</v>
      </c>
    </row>
    <row r="17536" spans="1:10">
      <c r="A17536" s="519" t="s">
        <v>17714</v>
      </c>
      <c r="B17536" s="519" t="str">
        <f t="shared" si="273"/>
        <v>PINTURA INTERNA OU EXTERNA SOBRE MADEIRA NOVA,COM TINTA A OLEO BRILHANTE OU ACETINADA COM DUAS DEMAOS DE ACABAMENTO SOBRE SUPERFICIE PREPARADA,CONFORME O ITEM 17.017.0100,EXCLUSIVE ESTE PREPARO</v>
      </c>
      <c r="C17536" s="519" t="s">
        <v>45585</v>
      </c>
      <c r="D17536" s="519" t="s">
        <v>45586</v>
      </c>
      <c r="E17536" s="519" t="s">
        <v>45587</v>
      </c>
      <c r="F17536" s="519" t="s">
        <v>45588</v>
      </c>
      <c r="I17536" s="519" t="s">
        <v>13</v>
      </c>
      <c r="J17536" s="650">
        <v>7.47</v>
      </c>
    </row>
    <row r="17537" spans="1:10">
      <c r="A17537" s="519" t="s">
        <v>17715</v>
      </c>
      <c r="B17537" s="519" t="str">
        <f t="shared" si="273"/>
        <v>REPINTURA INTERNA OU EXTERNA SOBRE MADEIRA COM TINTA A OLEOBRILHANTE OU ACETINADA,SOBRE FUNDO SINTETICO NIVELADOR,INCLUSIVE ESTE,COM LIXAMENTO E DUAS DEMAOS DE ACABAMENTO,NA COR EXISTENTE</v>
      </c>
      <c r="C17537" s="519" t="s">
        <v>45589</v>
      </c>
      <c r="D17537" s="519" t="s">
        <v>45590</v>
      </c>
      <c r="E17537" s="519" t="s">
        <v>45591</v>
      </c>
      <c r="F17537" s="519" t="s">
        <v>45592</v>
      </c>
      <c r="I17537" s="519" t="s">
        <v>13</v>
      </c>
      <c r="J17537" s="650">
        <v>16.989999999999998</v>
      </c>
    </row>
    <row r="17538" spans="1:10">
      <c r="A17538" s="519" t="s">
        <v>17716</v>
      </c>
      <c r="B17538" s="519" t="str">
        <f t="shared" si="273"/>
        <v>REPINTURA INTERNA OU EXTERNA SOBRE MADEIRA COM TINTA A OLEOBRILHANTE OU ACETINADA,SOBRE FUNDO SINTETICO NIVELADOR,INCLUSIVE ESTE,COM LIXAMENTO E DUAS DEMAOS DE ACABAMENTO,NA COR EXISTENTE</v>
      </c>
      <c r="C17538" s="519" t="s">
        <v>45589</v>
      </c>
      <c r="D17538" s="519" t="s">
        <v>45590</v>
      </c>
      <c r="E17538" s="519" t="s">
        <v>45591</v>
      </c>
      <c r="F17538" s="519" t="s">
        <v>45592</v>
      </c>
      <c r="I17538" s="519" t="s">
        <v>13</v>
      </c>
      <c r="J17538" s="650">
        <v>15.59</v>
      </c>
    </row>
    <row r="17539" spans="1:10">
      <c r="A17539" s="519" t="s">
        <v>17717</v>
      </c>
      <c r="B17539" s="519" t="str">
        <f t="shared" si="273"/>
        <v>PINTURA INTERNA OU EXTERNA SOBRE MADEIRA NOVA,COM ESMALTE SINTETICO ALQUIDICO,BRILHANTE OU ACETINADA EM DUAS DEMAOS SOBRE SUPERFICIE PREPARADA COM MATERIAL DA MESMA LINHA,CONFORMEO ITEM 17.017.0100,EXCLUSIVE ESTE PREPARO</v>
      </c>
      <c r="C17539" s="519" t="s">
        <v>45593</v>
      </c>
      <c r="D17539" s="519" t="s">
        <v>45594</v>
      </c>
      <c r="E17539" s="519" t="s">
        <v>45595</v>
      </c>
      <c r="F17539" s="519" t="s">
        <v>45596</v>
      </c>
      <c r="I17539" s="519" t="s">
        <v>13</v>
      </c>
      <c r="J17539" s="650">
        <v>9.1999999999999993</v>
      </c>
    </row>
    <row r="17540" spans="1:10">
      <c r="A17540" s="519" t="s">
        <v>17718</v>
      </c>
      <c r="B17540" s="519" t="str">
        <f t="shared" si="273"/>
        <v>PINTURA INTERNA OU EXTERNA SOBRE MADEIRA NOVA,COM ESMALTE SINTETICO ALQUIDICO,BRILHANTE OU ACETINADA EM DUAS DEMAOS SOBRE SUPERFICIE PREPARADA COM MATERIAL DA MESMA LINHA,CONFORMEO ITEM 17.017.0100,EXCLUSIVE ESTE PREPARO</v>
      </c>
      <c r="C17540" s="519" t="s">
        <v>45593</v>
      </c>
      <c r="D17540" s="519" t="s">
        <v>45594</v>
      </c>
      <c r="E17540" s="519" t="s">
        <v>45595</v>
      </c>
      <c r="F17540" s="519" t="s">
        <v>45596</v>
      </c>
      <c r="I17540" s="519" t="s">
        <v>13</v>
      </c>
      <c r="J17540" s="650">
        <v>8.66</v>
      </c>
    </row>
    <row r="17541" spans="1:10">
      <c r="A17541" s="519" t="s">
        <v>17719</v>
      </c>
      <c r="B17541" s="519" t="str">
        <f t="shared" si="273"/>
        <v>REPINTURA INTERNA OU EXTERNA SOBRE MADEIRA EM BOM ESTADO COM ESMALTE SINTETICO ALQUIDICO,NA COR E TIPO DA EXISTENTE,INCLUSIVE LIXAMENTO,LIMPEZA E DUAS DEMAOS DE ACABAMENTO</v>
      </c>
      <c r="C17541" s="519" t="s">
        <v>45597</v>
      </c>
      <c r="D17541" s="519" t="s">
        <v>45598</v>
      </c>
      <c r="E17541" s="519" t="s">
        <v>45599</v>
      </c>
      <c r="I17541" s="519" t="s">
        <v>13</v>
      </c>
      <c r="J17541" s="650">
        <v>15.1</v>
      </c>
    </row>
    <row r="17542" spans="1:10">
      <c r="A17542" s="519" t="s">
        <v>17720</v>
      </c>
      <c r="B17542" s="519" t="str">
        <f t="shared" si="273"/>
        <v>REPINTURA INTERNA OU EXTERNA SOBRE MADEIRA EM BOM ESTADO COM ESMALTE SINTETICO ALQUIDICO,NA COR E TIPO DA EXISTENTE,INCLUSIVE LIXAMENTO,LIMPEZA E DUAS DEMAOS DE ACABAMENTO</v>
      </c>
      <c r="C17542" s="519" t="s">
        <v>45597</v>
      </c>
      <c r="D17542" s="519" t="s">
        <v>45598</v>
      </c>
      <c r="E17542" s="519" t="s">
        <v>45599</v>
      </c>
      <c r="I17542" s="519" t="s">
        <v>13</v>
      </c>
      <c r="J17542" s="650">
        <v>13.82</v>
      </c>
    </row>
    <row r="17543" spans="1:10">
      <c r="A17543" s="519" t="s">
        <v>17721</v>
      </c>
      <c r="B17543" s="519" t="str">
        <f t="shared" si="273"/>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543" s="519" t="s">
        <v>45600</v>
      </c>
      <c r="D17543" s="519" t="s">
        <v>45601</v>
      </c>
      <c r="E17543" s="519" t="s">
        <v>45602</v>
      </c>
      <c r="F17543" s="519" t="s">
        <v>45603</v>
      </c>
      <c r="G17543" s="519" t="s">
        <v>45604</v>
      </c>
      <c r="H17543" s="519" t="s">
        <v>45605</v>
      </c>
      <c r="I17543" s="519" t="s">
        <v>13</v>
      </c>
      <c r="J17543" s="650">
        <v>19.87</v>
      </c>
    </row>
    <row r="17544" spans="1:10">
      <c r="A17544" s="519" t="s">
        <v>17722</v>
      </c>
      <c r="B17544" s="519" t="str">
        <f t="shared" ref="B17544:B17607" si="274">C17544&amp;D17544&amp;E17544&amp;F17544&amp;G17544&amp;H17544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7544" s="519" t="s">
        <v>45600</v>
      </c>
      <c r="D17544" s="519" t="s">
        <v>45601</v>
      </c>
      <c r="E17544" s="519" t="s">
        <v>45602</v>
      </c>
      <c r="F17544" s="519" t="s">
        <v>45603</v>
      </c>
      <c r="G17544" s="519" t="s">
        <v>45604</v>
      </c>
      <c r="H17544" s="519" t="s">
        <v>45605</v>
      </c>
      <c r="I17544" s="519" t="s">
        <v>13</v>
      </c>
      <c r="J17544" s="650">
        <v>18.239999999999998</v>
      </c>
    </row>
    <row r="17545" spans="1:10">
      <c r="A17545" s="519" t="s">
        <v>17723</v>
      </c>
      <c r="B17545" s="519" t="str">
        <f t="shared" si="274"/>
        <v>PINTURA INTERNA OU EXTERNA SOBRE MADEIRA NOVA,COM DUAS DEMAOS DE TINTA SINTETICA ALQUIDICA DE USO GERAL,SOBRE SUPERFICIE PREPARADA,CONFORME O ITEM 17.017.0100,EXCLUSIVE ESTE PREPARO</v>
      </c>
      <c r="C17545" s="519" t="s">
        <v>45606</v>
      </c>
      <c r="D17545" s="519" t="s">
        <v>45607</v>
      </c>
      <c r="E17545" s="519" t="s">
        <v>45608</v>
      </c>
      <c r="F17545" s="519" t="s">
        <v>32884</v>
      </c>
      <c r="I17545" s="519" t="s">
        <v>13</v>
      </c>
      <c r="J17545" s="650">
        <v>16.3</v>
      </c>
    </row>
    <row r="17546" spans="1:10">
      <c r="A17546" s="519" t="s">
        <v>17724</v>
      </c>
      <c r="B17546" s="519" t="str">
        <f t="shared" si="274"/>
        <v>PINTURA INTERNA OU EXTERNA SOBRE MADEIRA NOVA,COM DUAS DEMAOS DE TINTA SINTETICA ALQUIDICA DE USO GERAL,SOBRE SUPERFICIE PREPARADA,CONFORME O ITEM 17.017.0100,EXCLUSIVE ESTE PREPARO</v>
      </c>
      <c r="C17546" s="519" t="s">
        <v>45606</v>
      </c>
      <c r="D17546" s="519" t="s">
        <v>45607</v>
      </c>
      <c r="E17546" s="519" t="s">
        <v>45608</v>
      </c>
      <c r="F17546" s="519" t="s">
        <v>32884</v>
      </c>
      <c r="I17546" s="519" t="s">
        <v>13</v>
      </c>
      <c r="J17546" s="650">
        <v>14.75</v>
      </c>
    </row>
    <row r="17547" spans="1:10">
      <c r="A17547" s="519" t="s">
        <v>17725</v>
      </c>
      <c r="B17547" s="519" t="str">
        <f t="shared" si="274"/>
        <v>REPINTURA INTERNA OU EXTERNA SOBRE MADEIRA EM BOM ESTADO COM TINTA SINTETICA ALQUIDICA DE USO GERAL,INCLUSIVE LIXAMENTO,LIMPEZA E DUAS DEMAOS DE ACABAMENTO NA COR EXISTENTE</v>
      </c>
      <c r="C17547" s="519" t="s">
        <v>45597</v>
      </c>
      <c r="D17547" s="519" t="s">
        <v>45609</v>
      </c>
      <c r="E17547" s="519" t="s">
        <v>45610</v>
      </c>
      <c r="I17547" s="519" t="s">
        <v>13</v>
      </c>
      <c r="J17547" s="650">
        <v>12.73</v>
      </c>
    </row>
    <row r="17548" spans="1:10">
      <c r="A17548" s="519" t="s">
        <v>17726</v>
      </c>
      <c r="B17548" s="519" t="str">
        <f t="shared" si="274"/>
        <v>REPINTURA INTERNA OU EXTERNA SOBRE MADEIRA EM BOM ESTADO COM TINTA SINTETICA ALQUIDICA DE USO GERAL,INCLUSIVE LIXAMENTO,LIMPEZA E DUAS DEMAOS DE ACABAMENTO NA COR EXISTENTE</v>
      </c>
      <c r="C17548" s="519" t="s">
        <v>45597</v>
      </c>
      <c r="D17548" s="519" t="s">
        <v>45609</v>
      </c>
      <c r="E17548" s="519" t="s">
        <v>45610</v>
      </c>
      <c r="I17548" s="519" t="s">
        <v>13</v>
      </c>
      <c r="J17548" s="650">
        <v>11.45</v>
      </c>
    </row>
    <row r="17549" spans="1:10">
      <c r="A17549" s="519" t="s">
        <v>17727</v>
      </c>
      <c r="B17549" s="519" t="str">
        <f t="shared" si="274"/>
        <v>PINTURA INTERNA OU EXTERNA SOBRE MADEIRA NOVA,COM ESMALTE SINTETICO ALTO BRILHO OU ACETINADO,UMA DEMAO DE VERNIZ ISOLANTE INCOLOR,UMA DEMAO DE FUNDO SINTETICO NIVELADOR,UMA DEMAO DE MASSA PARA MADEIRA,INCLUSIVE LIXAMENTO E REMOCAO DE PO E DUAS DEMAOS DE ACABAMENTO</v>
      </c>
      <c r="C17549" s="519" t="s">
        <v>45593</v>
      </c>
      <c r="D17549" s="519" t="s">
        <v>45611</v>
      </c>
      <c r="E17549" s="519" t="s">
        <v>45612</v>
      </c>
      <c r="F17549" s="519" t="s">
        <v>45613</v>
      </c>
      <c r="G17549" s="519" t="s">
        <v>45614</v>
      </c>
      <c r="I17549" s="519" t="s">
        <v>13</v>
      </c>
      <c r="J17549" s="650">
        <v>46.35</v>
      </c>
    </row>
    <row r="17550" spans="1:10">
      <c r="A17550" s="519" t="s">
        <v>17728</v>
      </c>
      <c r="B17550" s="519" t="str">
        <f t="shared" si="274"/>
        <v>PINTURA INTERNA OU EXTERNA SOBRE MADEIRA NOVA,COM ESMALTE SINTETICO ALTO BRILHO OU ACETINADO,UMA DEMAO DE VERNIZ ISOLANTE INCOLOR,UMA DEMAO DE FUNDO SINTETICO NIVELADOR,UMA DEMAO DE MASSA PARA MADEIRA,INCLUSIVE LIXAMENTO E REMOCAO DE PO E DUAS DEMAOS DE ACABAMENTO</v>
      </c>
      <c r="C17550" s="519" t="s">
        <v>45593</v>
      </c>
      <c r="D17550" s="519" t="s">
        <v>45611</v>
      </c>
      <c r="E17550" s="519" t="s">
        <v>45612</v>
      </c>
      <c r="F17550" s="519" t="s">
        <v>45613</v>
      </c>
      <c r="G17550" s="519" t="s">
        <v>45614</v>
      </c>
      <c r="I17550" s="519" t="s">
        <v>13</v>
      </c>
      <c r="J17550" s="650">
        <v>42.81</v>
      </c>
    </row>
    <row r="17551" spans="1:10">
      <c r="A17551" s="519" t="s">
        <v>17729</v>
      </c>
      <c r="B17551" s="519" t="str">
        <f t="shared" si="274"/>
        <v>PINTURA INTERNA SOBRE MADEIRA NOVA,COM TRES DEMAOS DE ESMALTE SINTETICO ALTO BRILHO OU ACETINADO,APOS LIXAMENTO SOBRE SUPERFICIE PREPARADA COM MATERIAL DA MESMA LINHA DE FABRICACAO,CONFORME O ITEM 17.017.0100,EXCLUSIVE ESTE PREPARO</v>
      </c>
      <c r="C17551" s="519" t="s">
        <v>45615</v>
      </c>
      <c r="D17551" s="519" t="s">
        <v>45616</v>
      </c>
      <c r="E17551" s="519" t="s">
        <v>45617</v>
      </c>
      <c r="F17551" s="519" t="s">
        <v>45618</v>
      </c>
      <c r="I17551" s="519" t="s">
        <v>13</v>
      </c>
      <c r="J17551" s="650">
        <v>17.920000000000002</v>
      </c>
    </row>
    <row r="17552" spans="1:10">
      <c r="A17552" s="519" t="s">
        <v>17730</v>
      </c>
      <c r="B17552" s="519" t="str">
        <f t="shared" si="274"/>
        <v>PINTURA INTERNA SOBRE MADEIRA NOVA,COM TRES DEMAOS DE ESMALTE SINTETICO ALTO BRILHO OU ACETINADO,APOS LIXAMENTO SOBRE SUPERFICIE PREPARADA COM MATERIAL DA MESMA LINHA DE FABRICACAO,CONFORME O ITEM 17.017.0100,EXCLUSIVE ESTE PREPARO</v>
      </c>
      <c r="C17552" s="519" t="s">
        <v>45615</v>
      </c>
      <c r="D17552" s="519" t="s">
        <v>45616</v>
      </c>
      <c r="E17552" s="519" t="s">
        <v>45617</v>
      </c>
      <c r="F17552" s="519" t="s">
        <v>45618</v>
      </c>
      <c r="I17552" s="519" t="s">
        <v>13</v>
      </c>
      <c r="J17552" s="650">
        <v>16.420000000000002</v>
      </c>
    </row>
    <row r="17553" spans="1:10">
      <c r="A17553" s="519" t="s">
        <v>17731</v>
      </c>
      <c r="B17553" s="519" t="str">
        <f t="shared" si="274"/>
        <v>REPINTURA INTERNA SOBRE MADEIRA COM ESMALTE SINTETICO ALTO BRILHO OU ACETINADO,SOBRE SUPERFICIE JA PINTADA EM BOM ESTADO,APOS LIXAMENTO,LIMPEZA,DUAS DEMAOS DE ACABAMENTO COM MATERIAL DA MESMA LINHA DE FABRICACAO E NA COR EXISTENTE</v>
      </c>
      <c r="C17553" s="519" t="s">
        <v>45619</v>
      </c>
      <c r="D17553" s="519" t="s">
        <v>45620</v>
      </c>
      <c r="E17553" s="519" t="s">
        <v>45621</v>
      </c>
      <c r="F17553" s="519" t="s">
        <v>45622</v>
      </c>
      <c r="I17553" s="519" t="s">
        <v>13</v>
      </c>
      <c r="J17553" s="650">
        <v>20.21</v>
      </c>
    </row>
    <row r="17554" spans="1:10">
      <c r="A17554" s="519" t="s">
        <v>17732</v>
      </c>
      <c r="B17554" s="519" t="str">
        <f t="shared" si="274"/>
        <v>REPINTURA INTERNA SOBRE MADEIRA COM ESMALTE SINTETICO ALTO BRILHO OU ACETINADO,SOBRE SUPERFICIE JA PINTADA EM BOM ESTADO,APOS LIXAMENTO,LIMPEZA,DUAS DEMAOS DE ACABAMENTO COM MATERIAL DA MESMA LINHA DE FABRICACAO E NA COR EXISTENTE</v>
      </c>
      <c r="C17554" s="519" t="s">
        <v>45619</v>
      </c>
      <c r="D17554" s="519" t="s">
        <v>45620</v>
      </c>
      <c r="E17554" s="519" t="s">
        <v>45621</v>
      </c>
      <c r="F17554" s="519" t="s">
        <v>45622</v>
      </c>
      <c r="I17554" s="519" t="s">
        <v>13</v>
      </c>
      <c r="J17554" s="650">
        <v>18.25</v>
      </c>
    </row>
    <row r="17555" spans="1:10">
      <c r="A17555" s="519" t="s">
        <v>17733</v>
      </c>
      <c r="B17555" s="519" t="str">
        <f t="shared" si="274"/>
        <v>PINTURA DE RODAPES COM TINTA A OLEO BRILHANTE,SOBRE MADEIRANOVA,UMA DEMAO DE FUNDO SINTETICO NIVELADOR,UMA DEMAO DE MASSA PARA MADEIRA,LIXAMENTO E REMOCAO DO PO E DUAS DEMAOS DE ACABAMENTO</v>
      </c>
      <c r="C17555" s="519" t="s">
        <v>45623</v>
      </c>
      <c r="D17555" s="519" t="s">
        <v>45624</v>
      </c>
      <c r="E17555" s="519" t="s">
        <v>45625</v>
      </c>
      <c r="F17555" s="519" t="s">
        <v>45626</v>
      </c>
      <c r="I17555" s="519" t="s">
        <v>36</v>
      </c>
      <c r="J17555" s="650">
        <v>17.91</v>
      </c>
    </row>
    <row r="17556" spans="1:10">
      <c r="A17556" s="519" t="s">
        <v>17734</v>
      </c>
      <c r="B17556" s="519" t="str">
        <f t="shared" si="274"/>
        <v>PINTURA DE RODAPES COM TINTA A OLEO BRILHANTE,SOBRE MADEIRANOVA,UMA DEMAO DE FUNDO SINTETICO NIVELADOR,UMA DEMAO DE MASSA PARA MADEIRA,LIXAMENTO E REMOCAO DO PO E DUAS DEMAOS DE ACABAMENTO</v>
      </c>
      <c r="C17556" s="519" t="s">
        <v>45623</v>
      </c>
      <c r="D17556" s="519" t="s">
        <v>45624</v>
      </c>
      <c r="E17556" s="519" t="s">
        <v>45625</v>
      </c>
      <c r="F17556" s="519" t="s">
        <v>45626</v>
      </c>
      <c r="I17556" s="519" t="s">
        <v>36</v>
      </c>
      <c r="J17556" s="650">
        <v>15.72</v>
      </c>
    </row>
    <row r="17557" spans="1:10">
      <c r="A17557" s="519" t="s">
        <v>17735</v>
      </c>
      <c r="B17557" s="519" t="str">
        <f t="shared" si="274"/>
        <v>REPINTURA DE RODAPES EM BOM ESTADO,COM ESMALTE SINTETICO ALTO BRILHO OU ACETINADO,INCLUSIVE LIXAMENTO,LIMPEZA E DUAS DEMAOS DE ACABAMENTO NA COR EXISTENTE</v>
      </c>
      <c r="C17557" s="519" t="s">
        <v>45627</v>
      </c>
      <c r="D17557" s="519" t="s">
        <v>45628</v>
      </c>
      <c r="E17557" s="519" t="s">
        <v>45629</v>
      </c>
      <c r="I17557" s="519" t="s">
        <v>36</v>
      </c>
      <c r="J17557" s="650">
        <v>5.44</v>
      </c>
    </row>
    <row r="17558" spans="1:10">
      <c r="A17558" s="519" t="s">
        <v>17736</v>
      </c>
      <c r="B17558" s="519" t="str">
        <f t="shared" si="274"/>
        <v>REPINTURA DE RODAPES EM BOM ESTADO,COM ESMALTE SINTETICO ALTO BRILHO OU ACETINADO,INCLUSIVE LIXAMENTO,LIMPEZA E DUAS DEMAOS DE ACABAMENTO NA COR EXISTENTE</v>
      </c>
      <c r="C17558" s="519" t="s">
        <v>45627</v>
      </c>
      <c r="D17558" s="519" t="s">
        <v>45628</v>
      </c>
      <c r="E17558" s="519" t="s">
        <v>45629</v>
      </c>
      <c r="I17558" s="519" t="s">
        <v>36</v>
      </c>
      <c r="J17558" s="650">
        <v>4.79</v>
      </c>
    </row>
    <row r="17559" spans="1:10">
      <c r="A17559" s="519" t="s">
        <v>17737</v>
      </c>
      <c r="B17559" s="519" t="str">
        <f t="shared" si="274"/>
        <v>PINTURA DE RODAPES COM ESMALTE SINTETICO ALQUIDICO,SOBRE MADEIRA NOVA,UMA DEMAO DE FUNDO SINTETICO NIVELADOR,UMA DEMAO DE MASSA PARA MADEIRA,LIXAMENTO E REMOCAO DO PO E DUAS DEMAOS DE ACABAMENTO</v>
      </c>
      <c r="C17559" s="519" t="s">
        <v>45630</v>
      </c>
      <c r="D17559" s="519" t="s">
        <v>45631</v>
      </c>
      <c r="E17559" s="519" t="s">
        <v>45632</v>
      </c>
      <c r="F17559" s="519" t="s">
        <v>45584</v>
      </c>
      <c r="I17559" s="519" t="s">
        <v>36</v>
      </c>
      <c r="J17559" s="650">
        <v>11.91</v>
      </c>
    </row>
    <row r="17560" spans="1:10">
      <c r="A17560" s="519" t="s">
        <v>17738</v>
      </c>
      <c r="B17560" s="519" t="str">
        <f t="shared" si="274"/>
        <v>PINTURA DE RODAPES COM ESMALTE SINTETICO ALQUIDICO,SOBRE MADEIRA NOVA,UMA DEMAO DE FUNDO SINTETICO NIVELADOR,UMA DEMAO DE MASSA PARA MADEIRA,LIXAMENTO E REMOCAO DO PO E DUAS DEMAOS DE ACABAMENTO</v>
      </c>
      <c r="C17560" s="519" t="s">
        <v>45630</v>
      </c>
      <c r="D17560" s="519" t="s">
        <v>45631</v>
      </c>
      <c r="E17560" s="519" t="s">
        <v>45632</v>
      </c>
      <c r="F17560" s="519" t="s">
        <v>45584</v>
      </c>
      <c r="I17560" s="519" t="s">
        <v>36</v>
      </c>
      <c r="J17560" s="650">
        <v>10.54</v>
      </c>
    </row>
    <row r="17561" spans="1:10">
      <c r="A17561" s="519" t="s">
        <v>17739</v>
      </c>
      <c r="B17561" s="519" t="str">
        <f t="shared" si="274"/>
        <v>PINTURA DE RODAPES COM TINTA SINTETICA DE USO GERAL,SOBRE MADEIRA NOVA,UMA DEMAO DE FUNDO SINTETICO NIVELADOR,UMA DEMAODE MASSA PARA MADEIRA,LIXAMENTO E REMOCAO DO PO E DUAS DEMAOS DE ACABAMENTO</v>
      </c>
      <c r="C17561" s="519" t="s">
        <v>45633</v>
      </c>
      <c r="D17561" s="519" t="s">
        <v>45634</v>
      </c>
      <c r="E17561" s="519" t="s">
        <v>45635</v>
      </c>
      <c r="F17561" s="519" t="s">
        <v>40579</v>
      </c>
      <c r="I17561" s="519" t="s">
        <v>36</v>
      </c>
      <c r="J17561" s="650">
        <v>11.79</v>
      </c>
    </row>
    <row r="17562" spans="1:10">
      <c r="A17562" s="519" t="s">
        <v>17740</v>
      </c>
      <c r="B17562" s="519" t="str">
        <f t="shared" si="274"/>
        <v>PINTURA DE RODAPES COM TINTA SINTETICA DE USO GERAL,SOBRE MADEIRA NOVA,UMA DEMAO DE FUNDO SINTETICO NIVELADOR,UMA DEMAODE MASSA PARA MADEIRA,LIXAMENTO E REMOCAO DO PO E DUAS DEMAOS DE ACABAMENTO</v>
      </c>
      <c r="C17562" s="519" t="s">
        <v>45633</v>
      </c>
      <c r="D17562" s="519" t="s">
        <v>45634</v>
      </c>
      <c r="E17562" s="519" t="s">
        <v>45635</v>
      </c>
      <c r="F17562" s="519" t="s">
        <v>40579</v>
      </c>
      <c r="I17562" s="519" t="s">
        <v>36</v>
      </c>
      <c r="J17562" s="650">
        <v>10.42</v>
      </c>
    </row>
    <row r="17563" spans="1:10">
      <c r="A17563" s="519" t="s">
        <v>17741</v>
      </c>
      <c r="B17563" s="519" t="str">
        <f t="shared" si="274"/>
        <v>PINTURA DE RODAPES COM DUAS DEMAOS,DE ALTA CLASSE,DE ESMALTE SINTETICO ALTO BRILHO OU ACETINADO,SOBRE MADEIRA NOVA,SOBRE SUPERFICIE PREPARADA CONFORME O ITEM 17.017.0100,EXCLUSIVEESTE PREPARO</v>
      </c>
      <c r="C17563" s="519" t="s">
        <v>45636</v>
      </c>
      <c r="D17563" s="519" t="s">
        <v>45637</v>
      </c>
      <c r="E17563" s="519" t="s">
        <v>45638</v>
      </c>
      <c r="F17563" s="519" t="s">
        <v>45639</v>
      </c>
      <c r="I17563" s="519" t="s">
        <v>36</v>
      </c>
      <c r="J17563" s="650">
        <v>8.56</v>
      </c>
    </row>
    <row r="17564" spans="1:10">
      <c r="A17564" s="519" t="s">
        <v>17742</v>
      </c>
      <c r="B17564" s="519" t="str">
        <f t="shared" si="274"/>
        <v>PINTURA DE RODAPES COM DUAS DEMAOS,DE ALTA CLASSE,DE ESMALTE SINTETICO ALTO BRILHO OU ACETINADO,SOBRE MADEIRA NOVA,SOBRE SUPERFICIE PREPARADA CONFORME O ITEM 17.017.0100,EXCLUSIVEESTE PREPARO</v>
      </c>
      <c r="C17564" s="519" t="s">
        <v>45636</v>
      </c>
      <c r="D17564" s="519" t="s">
        <v>45637</v>
      </c>
      <c r="E17564" s="519" t="s">
        <v>45638</v>
      </c>
      <c r="F17564" s="519" t="s">
        <v>45639</v>
      </c>
      <c r="I17564" s="519" t="s">
        <v>36</v>
      </c>
      <c r="J17564" s="650">
        <v>7.55</v>
      </c>
    </row>
    <row r="17565" spans="1:10">
      <c r="A17565" s="519" t="s">
        <v>17743</v>
      </c>
      <c r="B17565" s="519" t="str">
        <f t="shared" si="274"/>
        <v>PINTURA LAQUEADA SOBRE MADEIRA NOVA COM VERNIZ A BASE DE NITROCELULOSE SOBRE SUPERFICIE PREPARADA COM MATERIAL DA MESMALINHA DO FABRICANTE,CONFORME O ITEM 17.017.0100,EXCLUSIVE ESTE PREPARO,INCLUSIVE SELADOR NITROCELULOSE E DUAS DEMAOS DEACABAMENTO</v>
      </c>
      <c r="C17565" s="519" t="s">
        <v>45640</v>
      </c>
      <c r="D17565" s="519" t="s">
        <v>45641</v>
      </c>
      <c r="E17565" s="519" t="s">
        <v>45642</v>
      </c>
      <c r="F17565" s="519" t="s">
        <v>45643</v>
      </c>
      <c r="G17565" s="519" t="s">
        <v>45532</v>
      </c>
      <c r="I17565" s="519" t="s">
        <v>13</v>
      </c>
      <c r="J17565" s="650">
        <v>34.92</v>
      </c>
    </row>
    <row r="17566" spans="1:10">
      <c r="A17566" s="519" t="s">
        <v>17744</v>
      </c>
      <c r="B17566" s="519" t="str">
        <f t="shared" si="274"/>
        <v>PINTURA LAQUEADA SOBRE MADEIRA NOVA COM VERNIZ A BASE DE NITROCELULOSE SOBRE SUPERFICIE PREPARADA COM MATERIAL DA MESMALINHA DO FABRICANTE,CONFORME O ITEM 17.017.0100,EXCLUSIVE ESTE PREPARO,INCLUSIVE SELADOR NITROCELULOSE E DUAS DEMAOS DEACABAMENTO</v>
      </c>
      <c r="C17566" s="519" t="s">
        <v>45640</v>
      </c>
      <c r="D17566" s="519" t="s">
        <v>45641</v>
      </c>
      <c r="E17566" s="519" t="s">
        <v>45642</v>
      </c>
      <c r="F17566" s="519" t="s">
        <v>45643</v>
      </c>
      <c r="G17566" s="519" t="s">
        <v>45532</v>
      </c>
      <c r="I17566" s="519" t="s">
        <v>13</v>
      </c>
      <c r="J17566" s="650">
        <v>31.2</v>
      </c>
    </row>
    <row r="17567" spans="1:10">
      <c r="A17567" s="519" t="s">
        <v>17745</v>
      </c>
      <c r="B17567" s="519" t="str">
        <f t="shared" si="274"/>
        <v>PINTURA INTERNA OU EXTERNA SOBRE FERRO COM TINTA A OLEO BRILHANTE,INCLUSIVE LIXAMENTO,LIMPEZA,UMA DEMAO DE TINTA ANTIOXIDO E DUAS DEMAOS DE ACABAMENTO</v>
      </c>
      <c r="C17567" s="519" t="s">
        <v>45644</v>
      </c>
      <c r="D17567" s="519" t="s">
        <v>45645</v>
      </c>
      <c r="E17567" s="519" t="s">
        <v>45646</v>
      </c>
      <c r="I17567" s="519" t="s">
        <v>13</v>
      </c>
      <c r="J17567" s="650">
        <v>19.7</v>
      </c>
    </row>
    <row r="17568" spans="1:10">
      <c r="A17568" s="519" t="s">
        <v>17746</v>
      </c>
      <c r="B17568" s="519" t="str">
        <f t="shared" si="274"/>
        <v>PINTURA INTERNA OU EXTERNA SOBRE FERRO COM TINTA A OLEO BRILHANTE,INCLUSIVE LIXAMENTO,LIMPEZA,UMA DEMAO DE TINTA ANTIOXIDO E DUAS DEMAOS DE ACABAMENTO</v>
      </c>
      <c r="C17568" s="519" t="s">
        <v>45644</v>
      </c>
      <c r="D17568" s="519" t="s">
        <v>45645</v>
      </c>
      <c r="E17568" s="519" t="s">
        <v>45646</v>
      </c>
      <c r="I17568" s="519" t="s">
        <v>13</v>
      </c>
      <c r="J17568" s="650">
        <v>18.07</v>
      </c>
    </row>
    <row r="17569" spans="1:10">
      <c r="A17569" s="519" t="s">
        <v>17747</v>
      </c>
      <c r="B17569" s="519" t="str">
        <f t="shared" si="274"/>
        <v>REPINTURA INTERNA OU EXTERNA SOBRE FERRO COM TINTA A OLEO BRILHANTE,INCLUSIVE LIXAMENTO LEVE,LIMPEZA,UMA DEMAO DE ANTIOXIDO E UMA DEMAO DE ACABAMENTO NA COR EXISTENTE</v>
      </c>
      <c r="C17569" s="519" t="s">
        <v>45647</v>
      </c>
      <c r="D17569" s="519" t="s">
        <v>45648</v>
      </c>
      <c r="E17569" s="519" t="s">
        <v>45649</v>
      </c>
      <c r="I17569" s="519" t="s">
        <v>13</v>
      </c>
      <c r="J17569" s="650">
        <v>16.43</v>
      </c>
    </row>
    <row r="17570" spans="1:10">
      <c r="A17570" s="519" t="s">
        <v>17748</v>
      </c>
      <c r="B17570" s="519" t="str">
        <f t="shared" si="274"/>
        <v>REPINTURA INTERNA OU EXTERNA SOBRE FERRO COM TINTA A OLEO BRILHANTE,INCLUSIVE LIXAMENTO LEVE,LIMPEZA,UMA DEMAO DE ANTIOXIDO E UMA DEMAO DE ACABAMENTO NA COR EXISTENTE</v>
      </c>
      <c r="C17570" s="519" t="s">
        <v>45647</v>
      </c>
      <c r="D17570" s="519" t="s">
        <v>45648</v>
      </c>
      <c r="E17570" s="519" t="s">
        <v>45649</v>
      </c>
      <c r="I17570" s="519" t="s">
        <v>13</v>
      </c>
      <c r="J17570" s="650">
        <v>15.03</v>
      </c>
    </row>
    <row r="17571" spans="1:10">
      <c r="A17571" s="519" t="s">
        <v>17749</v>
      </c>
      <c r="B17571" s="519" t="str">
        <f t="shared" si="274"/>
        <v>PINTURA INTERNA OU EXTERNA SOBRE FERRO,COM ESMALTE SINTETICO BRILHANTE OU ACETINADO APOS LIXAMENTO,LIMPEZA,DESENGORDURAMENTO,UMA DEMAO DE FUNDO ANTICORROSIVO NA COR LARANJA DE SECAGEM RAPIDA E DUAS DEMAOS DE ACABAMENTO</v>
      </c>
      <c r="C17571" s="519" t="s">
        <v>45650</v>
      </c>
      <c r="D17571" s="519" t="s">
        <v>45651</v>
      </c>
      <c r="E17571" s="519" t="s">
        <v>45652</v>
      </c>
      <c r="F17571" s="519" t="s">
        <v>45653</v>
      </c>
      <c r="I17571" s="519" t="s">
        <v>13</v>
      </c>
      <c r="J17571" s="650">
        <v>19.87</v>
      </c>
    </row>
    <row r="17572" spans="1:10">
      <c r="A17572" s="519" t="s">
        <v>17750</v>
      </c>
      <c r="B17572" s="519" t="str">
        <f t="shared" si="274"/>
        <v>PINTURA INTERNA OU EXTERNA SOBRE FERRO,COM ESMALTE SINTETICO BRILHANTE OU ACETINADO APOS LIXAMENTO,LIMPEZA,DESENGORDURAMENTO,UMA DEMAO DE FUNDO ANTICORROSIVO NA COR LARANJA DE SECAGEM RAPIDA E DUAS DEMAOS DE ACABAMENTO</v>
      </c>
      <c r="C17572" s="519" t="s">
        <v>45650</v>
      </c>
      <c r="D17572" s="519" t="s">
        <v>45651</v>
      </c>
      <c r="E17572" s="519" t="s">
        <v>45652</v>
      </c>
      <c r="F17572" s="519" t="s">
        <v>45653</v>
      </c>
      <c r="I17572" s="519" t="s">
        <v>13</v>
      </c>
      <c r="J17572" s="650">
        <v>18.239999999999998</v>
      </c>
    </row>
    <row r="17573" spans="1:10">
      <c r="A17573" s="519" t="s">
        <v>17751</v>
      </c>
      <c r="B17573" s="519" t="str">
        <f t="shared" si="274"/>
        <v>REPINTURA INTERNA OU EXTERNA SOBRE FERRO EM BOM ESTADO,NAS CONDICOES DO ITEM 17.017.0320 E NA COR EXISTENTE</v>
      </c>
      <c r="C17573" s="519" t="s">
        <v>45654</v>
      </c>
      <c r="D17573" s="519" t="s">
        <v>45655</v>
      </c>
      <c r="I17573" s="519" t="s">
        <v>13</v>
      </c>
      <c r="J17573" s="650">
        <v>16.13</v>
      </c>
    </row>
    <row r="17574" spans="1:10">
      <c r="A17574" s="519" t="s">
        <v>17752</v>
      </c>
      <c r="B17574" s="519" t="str">
        <f t="shared" si="274"/>
        <v>REPINTURA INTERNA OU EXTERNA SOBRE FERRO EM BOM ESTADO,NAS CONDICOES DO ITEM 17.017.0320 E NA COR EXISTENTE</v>
      </c>
      <c r="C17574" s="519" t="s">
        <v>45654</v>
      </c>
      <c r="D17574" s="519" t="s">
        <v>45655</v>
      </c>
      <c r="I17574" s="519" t="s">
        <v>13</v>
      </c>
      <c r="J17574" s="650">
        <v>14.73</v>
      </c>
    </row>
    <row r="17575" spans="1:10">
      <c r="A17575" s="519" t="s">
        <v>17753</v>
      </c>
      <c r="B17575" s="519" t="str">
        <f t="shared" si="274"/>
        <v>PINTURA INTERNA OU EXTERNA SOBRE FERRO GALVANIZADO OU ALUMINIO,USANDO FUNDO PARA GALVANIZADO,INCLUSIVE LIXAMENTO LEVE,LIMPEZA,DESENGORDURAMENTO E DUAS DEMAOS DE ACABAMENTO COM ESMALTE SINTETICO BRILHANTE OU ACETINADO</v>
      </c>
      <c r="C17575" s="519" t="s">
        <v>45656</v>
      </c>
      <c r="D17575" s="519" t="s">
        <v>45657</v>
      </c>
      <c r="E17575" s="519" t="s">
        <v>45658</v>
      </c>
      <c r="F17575" s="519" t="s">
        <v>45659</v>
      </c>
      <c r="I17575" s="519" t="s">
        <v>13</v>
      </c>
      <c r="J17575" s="650">
        <v>19.600000000000001</v>
      </c>
    </row>
    <row r="17576" spans="1:10">
      <c r="A17576" s="519" t="s">
        <v>17754</v>
      </c>
      <c r="B17576" s="519" t="str">
        <f t="shared" si="274"/>
        <v>PINTURA INTERNA OU EXTERNA SOBRE FERRO GALVANIZADO OU ALUMINIO,USANDO FUNDO PARA GALVANIZADO,INCLUSIVE LIXAMENTO LEVE,LIMPEZA,DESENGORDURAMENTO E DUAS DEMAOS DE ACABAMENTO COM ESMALTE SINTETICO BRILHANTE OU ACETINADO</v>
      </c>
      <c r="C17576" s="519" t="s">
        <v>45656</v>
      </c>
      <c r="D17576" s="519" t="s">
        <v>45657</v>
      </c>
      <c r="E17576" s="519" t="s">
        <v>45658</v>
      </c>
      <c r="F17576" s="519" t="s">
        <v>45659</v>
      </c>
      <c r="I17576" s="519" t="s">
        <v>13</v>
      </c>
      <c r="J17576" s="650">
        <v>18.53</v>
      </c>
    </row>
    <row r="17577" spans="1:10">
      <c r="A17577" s="519" t="s">
        <v>17755</v>
      </c>
      <c r="B17577" s="519" t="str">
        <f t="shared" si="274"/>
        <v>PINTURA INTERNA OU EXTERNA SOBRE FERRO COM TINTA TIPO GRAFITE EM DUAS DEMAOS APOS LIXAMENTO,LIMPEZA E UMA DEMAO DE TINTA ANTIOXIDO</v>
      </c>
      <c r="C17577" s="519" t="s">
        <v>45660</v>
      </c>
      <c r="D17577" s="519" t="s">
        <v>45661</v>
      </c>
      <c r="E17577" s="519" t="s">
        <v>45662</v>
      </c>
      <c r="I17577" s="519" t="s">
        <v>13</v>
      </c>
      <c r="J17577" s="650">
        <v>20.07</v>
      </c>
    </row>
    <row r="17578" spans="1:10">
      <c r="A17578" s="519" t="s">
        <v>17756</v>
      </c>
      <c r="B17578" s="519" t="str">
        <f t="shared" si="274"/>
        <v>PINTURA INTERNA OU EXTERNA SOBRE FERRO COM TINTA TIPO GRAFITE EM DUAS DEMAOS APOS LIXAMENTO,LIMPEZA E UMA DEMAO DE TINTA ANTIOXIDO</v>
      </c>
      <c r="C17578" s="519" t="s">
        <v>45660</v>
      </c>
      <c r="D17578" s="519" t="s">
        <v>45661</v>
      </c>
      <c r="E17578" s="519" t="s">
        <v>45662</v>
      </c>
      <c r="I17578" s="519" t="s">
        <v>13</v>
      </c>
      <c r="J17578" s="650">
        <v>18.45</v>
      </c>
    </row>
    <row r="17579" spans="1:10">
      <c r="A17579" s="519" t="s">
        <v>17757</v>
      </c>
      <c r="B17579" s="519" t="str">
        <f t="shared" si="274"/>
        <v>REPINTURA INTERNA OU EXTERNA SOBRE FERRO EM BOM ESTADO,COM TINTA GRAFITE EM DUAS DEMAOS APOS LIXAMENTO LEVE,LIMPEZA,DESENGORDURAMENTO E FUNDO ANTICORROSIVO NA COR LARANJA DE SECAGEM RAPIDA,OU UTILIZAR DIRETAMENTE SOBRE O METAL TINTA GRAFITE DE DUPLA ACAO</v>
      </c>
      <c r="C17579" s="519" t="s">
        <v>45663</v>
      </c>
      <c r="D17579" s="519" t="s">
        <v>45664</v>
      </c>
      <c r="E17579" s="519" t="s">
        <v>45665</v>
      </c>
      <c r="F17579" s="519" t="s">
        <v>45666</v>
      </c>
      <c r="G17579" s="519" t="s">
        <v>45667</v>
      </c>
      <c r="I17579" s="519" t="s">
        <v>13</v>
      </c>
      <c r="J17579" s="650">
        <v>15.64</v>
      </c>
    </row>
    <row r="17580" spans="1:10">
      <c r="A17580" s="519" t="s">
        <v>17758</v>
      </c>
      <c r="B17580" s="519" t="str">
        <f t="shared" si="274"/>
        <v>REPINTURA INTERNA OU EXTERNA SOBRE FERRO EM BOM ESTADO,COM TINTA GRAFITE EM DUAS DEMAOS APOS LIXAMENTO LEVE,LIMPEZA,DESENGORDURAMENTO E FUNDO ANTICORROSIVO NA COR LARANJA DE SECAGEM RAPIDA,OU UTILIZAR DIRETAMENTE SOBRE O METAL TINTA GRAFITE DE DUPLA ACAO</v>
      </c>
      <c r="C17580" s="519" t="s">
        <v>45663</v>
      </c>
      <c r="D17580" s="519" t="s">
        <v>45664</v>
      </c>
      <c r="E17580" s="519" t="s">
        <v>45665</v>
      </c>
      <c r="F17580" s="519" t="s">
        <v>45666</v>
      </c>
      <c r="G17580" s="519" t="s">
        <v>45667</v>
      </c>
      <c r="I17580" s="519" t="s">
        <v>13</v>
      </c>
      <c r="J17580" s="650">
        <v>14.24</v>
      </c>
    </row>
    <row r="17581" spans="1:10">
      <c r="A17581" s="519" t="s">
        <v>17759</v>
      </c>
      <c r="B17581" s="519" t="str">
        <f t="shared" si="274"/>
        <v>UMA DEMAO ADICIONAL DE PINTURA NOS SERVICOS DOS ITENS 17.017.0360 OU 17.017.0361</v>
      </c>
      <c r="C17581" s="519" t="s">
        <v>45668</v>
      </c>
      <c r="D17581" s="519" t="s">
        <v>45669</v>
      </c>
      <c r="I17581" s="519" t="s">
        <v>13</v>
      </c>
      <c r="J17581" s="650">
        <v>4.82</v>
      </c>
    </row>
    <row r="17582" spans="1:10">
      <c r="A17582" s="519" t="s">
        <v>17760</v>
      </c>
      <c r="B17582" s="519" t="str">
        <f t="shared" si="274"/>
        <v>UMA DEMAO ADICIONAL DE PINTURA NOS SERVICOS DOS ITENS 17.017.0360 OU 17.017.0361</v>
      </c>
      <c r="C17582" s="519" t="s">
        <v>45668</v>
      </c>
      <c r="D17582" s="519" t="s">
        <v>45669</v>
      </c>
      <c r="I17582" s="519" t="s">
        <v>13</v>
      </c>
      <c r="J17582" s="650">
        <v>4.3499999999999996</v>
      </c>
    </row>
    <row r="17583" spans="1:10">
      <c r="A17583" s="519" t="s">
        <v>17761</v>
      </c>
      <c r="B17583" s="519" t="str">
        <f t="shared" si="274"/>
        <v>PRIMER CONVERTEDOR DE FERRUGEM EM FUNDO DE PROTECAO,EM DUASDEMAOS.FORNECIMENTO E APLICACAO</v>
      </c>
      <c r="C17583" s="519" t="s">
        <v>45670</v>
      </c>
      <c r="D17583" s="519" t="s">
        <v>45671</v>
      </c>
      <c r="I17583" s="519" t="s">
        <v>13</v>
      </c>
      <c r="J17583" s="650">
        <v>21.6</v>
      </c>
    </row>
    <row r="17584" spans="1:10">
      <c r="A17584" s="519" t="s">
        <v>17762</v>
      </c>
      <c r="B17584" s="519" t="str">
        <f t="shared" si="274"/>
        <v>PRIMER CONVERTEDOR DE FERRUGEM EM FUNDO DE PROTECAO,EM DUASDEMAOS.FORNECIMENTO E APLICACAO</v>
      </c>
      <c r="C17584" s="519" t="s">
        <v>45670</v>
      </c>
      <c r="D17584" s="519" t="s">
        <v>45671</v>
      </c>
      <c r="I17584" s="519" t="s">
        <v>13</v>
      </c>
      <c r="J17584" s="650">
        <v>20.43</v>
      </c>
    </row>
    <row r="17585" spans="1:10">
      <c r="A17585" s="519" t="s">
        <v>17763</v>
      </c>
      <c r="B17585" s="519" t="str">
        <f t="shared" si="274"/>
        <v>PINTURA COM ESMALTE SINTETICO A BASE D'AGUA ALTO BRILHO OU ACETINADO,PARA USO HOSPITALAR,SOBRE MADEIRAS E METAIS,AREAS INTERNAS OU EXTERNAS,INCLUSIVE LIXAMENTO,UMA DEMAO DE SELADOR ACRILICO,DUAS DEMAOS DE MASSA ACRILICA E DUAS DEMAOS DE ACABAMENTO</v>
      </c>
      <c r="C17585" s="519" t="s">
        <v>45672</v>
      </c>
      <c r="D17585" s="519" t="s">
        <v>45673</v>
      </c>
      <c r="E17585" s="519" t="s">
        <v>45674</v>
      </c>
      <c r="F17585" s="519" t="s">
        <v>45675</v>
      </c>
      <c r="G17585" s="519" t="s">
        <v>45676</v>
      </c>
      <c r="I17585" s="519" t="s">
        <v>13</v>
      </c>
      <c r="J17585" s="650">
        <v>44.12</v>
      </c>
    </row>
    <row r="17586" spans="1:10">
      <c r="A17586" s="519" t="s">
        <v>17764</v>
      </c>
      <c r="B17586" s="519" t="str">
        <f t="shared" si="274"/>
        <v>PINTURA COM ESMALTE SINTETICO A BASE D'AGUA ALTO BRILHO OU ACETINADO,PARA USO HOSPITALAR,SOBRE MADEIRAS E METAIS,AREAS INTERNAS OU EXTERNAS,INCLUSIVE LIXAMENTO,UMA DEMAO DE SELADOR ACRILICO,DUAS DEMAOS DE MASSA ACRILICA E DUAS DEMAOS DE ACABAMENTO</v>
      </c>
      <c r="C17586" s="519" t="s">
        <v>45672</v>
      </c>
      <c r="D17586" s="519" t="s">
        <v>45673</v>
      </c>
      <c r="E17586" s="519" t="s">
        <v>45674</v>
      </c>
      <c r="F17586" s="519" t="s">
        <v>45675</v>
      </c>
      <c r="G17586" s="519" t="s">
        <v>45676</v>
      </c>
      <c r="I17586" s="519" t="s">
        <v>13</v>
      </c>
      <c r="J17586" s="650">
        <v>40.049999999999997</v>
      </c>
    </row>
    <row r="17587" spans="1:10">
      <c r="A17587" s="519" t="s">
        <v>17765</v>
      </c>
      <c r="B17587" s="519" t="str">
        <f t="shared" si="274"/>
        <v>PREPARO DE SUPERFICIES NOVAS,COM REVESTIMENTO LISO,INTERIOR,INCLUSIVE LIMPEZA,UMA DEMAO DE SELADOR,UMA DEMAO DE MASSA CORRIDA E LIXAMENTOS NECESSARIOS</v>
      </c>
      <c r="C17587" s="519" t="s">
        <v>45677</v>
      </c>
      <c r="D17587" s="519" t="s">
        <v>73071</v>
      </c>
      <c r="E17587" s="519" t="s">
        <v>73072</v>
      </c>
      <c r="I17587" s="519" t="s">
        <v>13</v>
      </c>
      <c r="J17587" s="650">
        <v>20.61</v>
      </c>
    </row>
    <row r="17588" spans="1:10">
      <c r="A17588" s="519" t="s">
        <v>17766</v>
      </c>
      <c r="B17588" s="519" t="str">
        <f t="shared" si="274"/>
        <v>PREPARO DE SUPERFICIES NOVAS,COM REVESTIMENTO LISO,INTERIOR,INCLUSIVE LIMPEZA,UMA DEMAO DE SELADOR,UMA DEMAO DE MASSA CORRIDA E LIXAMENTOS NECESSARIOS</v>
      </c>
      <c r="C17588" s="519" t="s">
        <v>45677</v>
      </c>
      <c r="D17588" s="519" t="s">
        <v>73071</v>
      </c>
      <c r="E17588" s="519" t="s">
        <v>73072</v>
      </c>
      <c r="I17588" s="519" t="s">
        <v>13</v>
      </c>
      <c r="J17588" s="650">
        <v>18.36</v>
      </c>
    </row>
    <row r="17589" spans="1:10">
      <c r="A17589" s="519" t="s">
        <v>17767</v>
      </c>
      <c r="B17589" s="519" t="str">
        <f t="shared" si="274"/>
        <v>PINTURA COM SELADOR ACRILICO,EM UMA DEMAO,SOBRE EMBOCO EXISTENTE</v>
      </c>
      <c r="C17589" s="519" t="s">
        <v>45678</v>
      </c>
      <c r="D17589" s="519" t="s">
        <v>33822</v>
      </c>
      <c r="I17589" s="519" t="s">
        <v>13</v>
      </c>
      <c r="J17589" s="650">
        <v>9.1199999999999992</v>
      </c>
    </row>
    <row r="17590" spans="1:10">
      <c r="A17590" s="519" t="s">
        <v>17768</v>
      </c>
      <c r="B17590" s="519" t="str">
        <f t="shared" si="274"/>
        <v>PINTURA COM SELADOR ACRILICO,EM UMA DEMAO,SOBRE EMBOCO EXISTENTE</v>
      </c>
      <c r="C17590" s="519" t="s">
        <v>45678</v>
      </c>
      <c r="D17590" s="519" t="s">
        <v>33822</v>
      </c>
      <c r="I17590" s="519" t="s">
        <v>13</v>
      </c>
      <c r="J17590" s="650">
        <v>8.0399999999999991</v>
      </c>
    </row>
    <row r="17591" spans="1:10">
      <c r="A17591" s="519" t="s">
        <v>17769</v>
      </c>
      <c r="B17591" s="519" t="str">
        <f t="shared" si="274"/>
        <v>PINTURA COM TINTA LATEX,CLASSIFICACAO ECONOMICA,CONFORME ABNT NBR 15079,FOSCA EM REVESTIMENTO LISO,INTERIOR,ACABAMENTO PADRAO,EM DUAS DEMAOS SOBRE A SUPERFICIE PREPARADA,CONFORMEO ITEM 17.018.0010,EXCLUSIVE ESTE PREPARO</v>
      </c>
      <c r="C17591" s="519" t="s">
        <v>73073</v>
      </c>
      <c r="D17591" s="519" t="s">
        <v>73074</v>
      </c>
      <c r="E17591" s="519" t="s">
        <v>73075</v>
      </c>
      <c r="F17591" s="519" t="s">
        <v>73076</v>
      </c>
      <c r="I17591" s="519" t="s">
        <v>13</v>
      </c>
      <c r="J17591" s="650">
        <v>10.27</v>
      </c>
    </row>
    <row r="17592" spans="1:10">
      <c r="A17592" s="519" t="s">
        <v>17770</v>
      </c>
      <c r="B17592" s="519" t="str">
        <f t="shared" si="274"/>
        <v>PINTURA COM TINTA LATEX,CLASSIFICACAO ECONOMICA,CONFORME ABNT NBR 15079,FOSCA EM REVESTIMENTO LISO,INTERIOR,ACABAMENTO PADRAO,EM DUAS DEMAOS SOBRE A SUPERFICIE PREPARADA,CONFORMEO ITEM 17.018.0010,EXCLUSIVE ESTE PREPARO</v>
      </c>
      <c r="C17592" s="519" t="s">
        <v>73073</v>
      </c>
      <c r="D17592" s="519" t="s">
        <v>73074</v>
      </c>
      <c r="E17592" s="519" t="s">
        <v>73075</v>
      </c>
      <c r="F17592" s="519" t="s">
        <v>73076</v>
      </c>
      <c r="I17592" s="519" t="s">
        <v>13</v>
      </c>
      <c r="J17592" s="650">
        <v>9.16</v>
      </c>
    </row>
    <row r="17593" spans="1:10">
      <c r="A17593" s="519" t="s">
        <v>17771</v>
      </c>
      <c r="B17593" s="519" t="str">
        <f t="shared" si="274"/>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593" s="519" t="s">
        <v>73077</v>
      </c>
      <c r="D17593" s="519" t="s">
        <v>73078</v>
      </c>
      <c r="E17593" s="519" t="s">
        <v>73079</v>
      </c>
      <c r="F17593" s="519" t="s">
        <v>73080</v>
      </c>
      <c r="G17593" s="519" t="s">
        <v>73081</v>
      </c>
      <c r="I17593" s="519" t="s">
        <v>13</v>
      </c>
      <c r="J17593" s="650">
        <v>29.03</v>
      </c>
    </row>
    <row r="17594" spans="1:10">
      <c r="A17594" s="519" t="s">
        <v>17772</v>
      </c>
      <c r="B17594" s="519" t="str">
        <f t="shared" si="274"/>
        <v>PINTURA COM TINTA LATEX,CLASSIFICACAO PREMIUM OU STANDARD,CONFORME ABNT NBR 15079,FOSCA EM REVESTIMENTO LISO,INTERIOR,ACABAMENTO DE ALTA CLASSE,EM TRES DEMAOS E MAIS UMA DEMAO DE MASSA CORRIDA E LIXAMENTO,SOBRE SUPERFICIE JA PREPARADA,CONFORME O ITEM 17.018.0010,EXCLUSIVE ESTE PREPARO</v>
      </c>
      <c r="C17594" s="519" t="s">
        <v>73077</v>
      </c>
      <c r="D17594" s="519" t="s">
        <v>73078</v>
      </c>
      <c r="E17594" s="519" t="s">
        <v>73079</v>
      </c>
      <c r="F17594" s="519" t="s">
        <v>73080</v>
      </c>
      <c r="G17594" s="519" t="s">
        <v>73081</v>
      </c>
      <c r="I17594" s="519" t="s">
        <v>13</v>
      </c>
      <c r="J17594" s="650">
        <v>26.25</v>
      </c>
    </row>
    <row r="17595" spans="1:10">
      <c r="A17595" s="519" t="s">
        <v>17773</v>
      </c>
      <c r="B17595" s="519" t="str">
        <f t="shared" si="274"/>
        <v>UMA DEMAO ADICIONAL DE PINTURA DE ACABAMENTO NOS SERVICOS DOS ITENS 17.018.0020 E 17.018.0031</v>
      </c>
      <c r="C17595" s="519" t="s">
        <v>45679</v>
      </c>
      <c r="D17595" s="519" t="s">
        <v>45680</v>
      </c>
      <c r="I17595" s="519" t="s">
        <v>13</v>
      </c>
      <c r="J17595" s="650">
        <v>6.01</v>
      </c>
    </row>
    <row r="17596" spans="1:10">
      <c r="A17596" s="519" t="s">
        <v>17774</v>
      </c>
      <c r="B17596" s="519" t="str">
        <f t="shared" si="274"/>
        <v>UMA DEMAO ADICIONAL DE PINTURA DE ACABAMENTO NOS SERVICOS DOS ITENS 17.018.0020 E 17.018.0031</v>
      </c>
      <c r="C17596" s="519" t="s">
        <v>45679</v>
      </c>
      <c r="D17596" s="519" t="s">
        <v>45680</v>
      </c>
      <c r="I17596" s="519" t="s">
        <v>13</v>
      </c>
      <c r="J17596" s="650">
        <v>5.36</v>
      </c>
    </row>
    <row r="17597" spans="1:10">
      <c r="A17597" s="519" t="s">
        <v>17775</v>
      </c>
      <c r="B17597" s="519" t="str">
        <f t="shared" si="274"/>
        <v>REPINTURA COM TINTA LATEX,CLASSIFICACAO ECONOMICA,CONFORME ABNT NBR 15079,PARA INTERIOR,SOBRE SUPERFICIE EM BOM ESTADO E NA COR EXISTENTE,INCLUSIVE LIMPEZA,LEVE LIXAMENTO COM LIXAFINA,UMA DEMAO DE FUNDO PREPARADOR E UMA DE ACABAMENTO</v>
      </c>
      <c r="C17597" s="519" t="s">
        <v>73082</v>
      </c>
      <c r="D17597" s="519" t="s">
        <v>73083</v>
      </c>
      <c r="E17597" s="519" t="s">
        <v>73084</v>
      </c>
      <c r="F17597" s="519" t="s">
        <v>73085</v>
      </c>
      <c r="I17597" s="519" t="s">
        <v>13</v>
      </c>
      <c r="J17597" s="650">
        <v>9.8000000000000007</v>
      </c>
    </row>
    <row r="17598" spans="1:10">
      <c r="A17598" s="519" t="s">
        <v>17776</v>
      </c>
      <c r="B17598" s="519" t="str">
        <f t="shared" si="274"/>
        <v>REPINTURA COM TINTA LATEX,CLASSIFICACAO ECONOMICA,CONFORME ABNT NBR 15079,PARA INTERIOR,SOBRE SUPERFICIE EM BOM ESTADO E NA COR EXISTENTE,INCLUSIVE LIMPEZA,LEVE LIXAMENTO COM LIXAFINA,UMA DEMAO DE FUNDO PREPARADOR E UMA DE ACABAMENTO</v>
      </c>
      <c r="C17598" s="519" t="s">
        <v>73082</v>
      </c>
      <c r="D17598" s="519" t="s">
        <v>73083</v>
      </c>
      <c r="E17598" s="519" t="s">
        <v>73084</v>
      </c>
      <c r="F17598" s="519" t="s">
        <v>73085</v>
      </c>
      <c r="I17598" s="519" t="s">
        <v>13</v>
      </c>
      <c r="J17598" s="650">
        <v>8.9</v>
      </c>
    </row>
    <row r="17599" spans="1:10">
      <c r="A17599" s="519" t="s">
        <v>17777</v>
      </c>
      <c r="B17599" s="519" t="str">
        <f t="shared" si="274"/>
        <v>PINTURA COM TINTA LATEX,CLASSIFICACAO STANDARD OU PREMIUM,CONFORME ABNT NBR 15079,PARA INTERIOR OU EXTERIOR,SOBRE CHAPISCO,INCLUSIVE SELADOR E DUAS DEMAOS DE ACABAMENTO</v>
      </c>
      <c r="C17599" s="519" t="s">
        <v>73086</v>
      </c>
      <c r="D17599" s="519" t="s">
        <v>73087</v>
      </c>
      <c r="E17599" s="519" t="s">
        <v>73088</v>
      </c>
      <c r="I17599" s="519" t="s">
        <v>13</v>
      </c>
      <c r="J17599" s="650">
        <v>17.09</v>
      </c>
    </row>
    <row r="17600" spans="1:10">
      <c r="A17600" s="519" t="s">
        <v>17778</v>
      </c>
      <c r="B17600" s="519" t="str">
        <f t="shared" si="274"/>
        <v>PINTURA COM TINTA LATEX,CLASSIFICACAO STANDARD OU PREMIUM,CONFORME ABNT NBR 15079,PARA INTERIOR OU EXTERIOR,SOBRE CHAPISCO,INCLUSIVE SELADOR E DUAS DEMAOS DE ACABAMENTO</v>
      </c>
      <c r="C17600" s="519" t="s">
        <v>73086</v>
      </c>
      <c r="D17600" s="519" t="s">
        <v>73087</v>
      </c>
      <c r="E17600" s="519" t="s">
        <v>73088</v>
      </c>
      <c r="I17600" s="519" t="s">
        <v>13</v>
      </c>
      <c r="J17600" s="650">
        <v>16.11</v>
      </c>
    </row>
    <row r="17601" spans="1:10">
      <c r="A17601" s="519" t="s">
        <v>17779</v>
      </c>
      <c r="B17601" s="519" t="str">
        <f t="shared" si="274"/>
        <v>PREPARO DE SUPERFICIES NOVAS,COM REVESTIMENTO LISO INTERNO OU EXTERNO,INCLUSIVE LIMPEZA,UMA DEMAO DE SELADOR ACRILICO,DUAS DEMAOS DE MASSA ACRILICA E LIXAMENTOS NECESSARIOS</v>
      </c>
      <c r="C17601" s="519" t="s">
        <v>45681</v>
      </c>
      <c r="D17601" s="519" t="s">
        <v>73089</v>
      </c>
      <c r="E17601" s="519" t="s">
        <v>73090</v>
      </c>
      <c r="I17601" s="519" t="s">
        <v>13</v>
      </c>
      <c r="J17601" s="650">
        <v>29.38</v>
      </c>
    </row>
    <row r="17602" spans="1:10">
      <c r="A17602" s="519" t="s">
        <v>17780</v>
      </c>
      <c r="B17602" s="519" t="str">
        <f t="shared" si="274"/>
        <v>PREPARO DE SUPERFICIES NOVAS,COM REVESTIMENTO LISO INTERNO OU EXTERNO,INCLUSIVE LIMPEZA,UMA DEMAO DE SELADOR ACRILICO,DUAS DEMAOS DE MASSA ACRILICA E LIXAMENTOS NECESSARIOS</v>
      </c>
      <c r="C17602" s="519" t="s">
        <v>45681</v>
      </c>
      <c r="D17602" s="519" t="s">
        <v>73089</v>
      </c>
      <c r="E17602" s="519" t="s">
        <v>73090</v>
      </c>
      <c r="I17602" s="519" t="s">
        <v>13</v>
      </c>
      <c r="J17602" s="650">
        <v>26.49</v>
      </c>
    </row>
    <row r="17603" spans="1:10">
      <c r="A17603" s="519" t="s">
        <v>17781</v>
      </c>
      <c r="B17603" s="519" t="str">
        <f t="shared" si="274"/>
        <v>PINTURA COM TINTA LATEX,CLASSIFICACAO STANDARD,CONFORME ABNT NBR 15079,PARA EXTERIOR,INCLUSIVE LIXAMENTOS,LIMPEZA,UMA DEMAO DE SELADOR ACRILICO E DUAS DEMAOS DE ACABAMENTO</v>
      </c>
      <c r="C17603" s="519" t="s">
        <v>73091</v>
      </c>
      <c r="D17603" s="519" t="s">
        <v>73092</v>
      </c>
      <c r="E17603" s="519" t="s">
        <v>73093</v>
      </c>
      <c r="I17603" s="519" t="s">
        <v>13</v>
      </c>
      <c r="J17603" s="650">
        <v>15.53</v>
      </c>
    </row>
    <row r="17604" spans="1:10">
      <c r="A17604" s="519" t="s">
        <v>17782</v>
      </c>
      <c r="B17604" s="519" t="str">
        <f t="shared" si="274"/>
        <v>PINTURA COM TINTA LATEX,CLASSIFICACAO STANDARD,CONFORME ABNT NBR 15079,PARA EXTERIOR,INCLUSIVE LIXAMENTOS,LIMPEZA,UMA DEMAO DE SELADOR ACRILICO E DUAS DEMAOS DE ACABAMENTO</v>
      </c>
      <c r="C17604" s="519" t="s">
        <v>73091</v>
      </c>
      <c r="D17604" s="519" t="s">
        <v>73092</v>
      </c>
      <c r="E17604" s="519" t="s">
        <v>73093</v>
      </c>
      <c r="I17604" s="519" t="s">
        <v>13</v>
      </c>
      <c r="J17604" s="650">
        <v>14.03</v>
      </c>
    </row>
    <row r="17605" spans="1:10">
      <c r="A17605" s="519" t="s">
        <v>17783</v>
      </c>
      <c r="B17605" s="519" t="str">
        <f t="shared" si="274"/>
        <v>UMA DEMAO ADICIONAL DE PINTURA DE ACABAMENTO NO SERVICO DO ITEM 17.018.0080</v>
      </c>
      <c r="C17605" s="519" t="s">
        <v>45682</v>
      </c>
      <c r="D17605" s="519" t="s">
        <v>45683</v>
      </c>
      <c r="I17605" s="519" t="s">
        <v>13</v>
      </c>
      <c r="J17605" s="650">
        <v>5.7</v>
      </c>
    </row>
    <row r="17606" spans="1:10">
      <c r="A17606" s="519" t="s">
        <v>17784</v>
      </c>
      <c r="B17606" s="519" t="str">
        <f t="shared" si="274"/>
        <v>UMA DEMAO ADICIONAL DE PINTURA DE ACABAMENTO NO SERVICO DO ITEM 17.018.0080</v>
      </c>
      <c r="C17606" s="519" t="s">
        <v>45682</v>
      </c>
      <c r="D17606" s="519" t="s">
        <v>45683</v>
      </c>
      <c r="I17606" s="519" t="s">
        <v>13</v>
      </c>
      <c r="J17606" s="650">
        <v>5.0599999999999996</v>
      </c>
    </row>
    <row r="17607" spans="1:10">
      <c r="A17607" s="519" t="s">
        <v>17785</v>
      </c>
      <c r="B17607" s="519" t="str">
        <f t="shared" si="274"/>
        <v>REPINTURA COM TINTA LATEX ACETINADA,CLASSIFICACAO PREMIUM OU STANDARD,CONFORME ABNT NBR 15079,PARA EXTERIOR,SOBRE SUPERFICIE EM BOM ESTADO E NA COR EXISTENTE,INCLUSIVE LIMPEZA,LIXAMENTO COM LIXA FINA,UMA DEMAO DE FUNDO PREPARADOR E UMA DE ACABAMENTO</v>
      </c>
      <c r="C17607" s="519" t="s">
        <v>45684</v>
      </c>
      <c r="D17607" s="519" t="s">
        <v>73094</v>
      </c>
      <c r="E17607" s="519" t="s">
        <v>73095</v>
      </c>
      <c r="F17607" s="519" t="s">
        <v>73096</v>
      </c>
      <c r="G17607" s="519" t="s">
        <v>45626</v>
      </c>
      <c r="I17607" s="519" t="s">
        <v>13</v>
      </c>
      <c r="J17607" s="650">
        <v>14</v>
      </c>
    </row>
    <row r="17608" spans="1:10">
      <c r="A17608" s="519" t="s">
        <v>17786</v>
      </c>
      <c r="B17608" s="519" t="str">
        <f t="shared" ref="B17608:B17671" si="275">C17608&amp;D17608&amp;E17608&amp;F17608&amp;G17608&amp;H17608</f>
        <v>REPINTURA COM TINTA LATEX ACETINADA,CLASSIFICACAO PREMIUM OU STANDARD,CONFORME ABNT NBR 15079,PARA EXTERIOR,SOBRE SUPERFICIE EM BOM ESTADO E NA COR EXISTENTE,INCLUSIVE LIMPEZA,LIXAMENTO COM LIXA FINA,UMA DEMAO DE FUNDO PREPARADOR E UMA DE ACABAMENTO</v>
      </c>
      <c r="C17608" s="519" t="s">
        <v>45684</v>
      </c>
      <c r="D17608" s="519" t="s">
        <v>73094</v>
      </c>
      <c r="E17608" s="519" t="s">
        <v>73095</v>
      </c>
      <c r="F17608" s="519" t="s">
        <v>73096</v>
      </c>
      <c r="G17608" s="519" t="s">
        <v>45626</v>
      </c>
      <c r="I17608" s="519" t="s">
        <v>13</v>
      </c>
      <c r="J17608" s="650">
        <v>12.6</v>
      </c>
    </row>
    <row r="17609" spans="1:10">
      <c r="A17609" s="519" t="s">
        <v>17787</v>
      </c>
      <c r="B17609" s="519" t="str">
        <f t="shared" si="275"/>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609" s="519" t="s">
        <v>45685</v>
      </c>
      <c r="D17609" s="519" t="s">
        <v>73097</v>
      </c>
      <c r="E17609" s="519" t="s">
        <v>73098</v>
      </c>
      <c r="F17609" s="519" t="s">
        <v>73099</v>
      </c>
      <c r="G17609" s="519" t="s">
        <v>73100</v>
      </c>
      <c r="I17609" s="519" t="s">
        <v>13</v>
      </c>
      <c r="J17609" s="650">
        <v>16.63</v>
      </c>
    </row>
    <row r="17610" spans="1:10">
      <c r="A17610" s="519" t="s">
        <v>17788</v>
      </c>
      <c r="B17610" s="519" t="str">
        <f t="shared" si="275"/>
        <v>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v>
      </c>
      <c r="C17610" s="519" t="s">
        <v>45685</v>
      </c>
      <c r="D17610" s="519" t="s">
        <v>73097</v>
      </c>
      <c r="E17610" s="519" t="s">
        <v>73098</v>
      </c>
      <c r="F17610" s="519" t="s">
        <v>73099</v>
      </c>
      <c r="G17610" s="519" t="s">
        <v>73100</v>
      </c>
      <c r="I17610" s="519" t="s">
        <v>13</v>
      </c>
      <c r="J17610" s="650">
        <v>15.13</v>
      </c>
    </row>
    <row r="17611" spans="1:10">
      <c r="A17611" s="519" t="s">
        <v>17789</v>
      </c>
      <c r="B17611" s="519" t="str">
        <f t="shared" si="275"/>
        <v>PINTURA COM TINTA LATEX SEMIBRILHANTE,FOSCA OU ACETINADA,CLASSIFICACAO PREMIUM OU STANDARD (NBR 15079),PARA INTERIOR E EXTERIOR,BRANCA OU COLORIDA,SOBRE CONCRETO APICOADO,INCLUSIVE LIXAMENTO,UMA DEMAO DE SELADOR ACRILICO E DUAS DEMAOS DE ACABAMENTO</v>
      </c>
      <c r="C17611" s="519" t="s">
        <v>45685</v>
      </c>
      <c r="D17611" s="519" t="s">
        <v>45686</v>
      </c>
      <c r="E17611" s="519" t="s">
        <v>45689</v>
      </c>
      <c r="F17611" s="519" t="s">
        <v>45690</v>
      </c>
      <c r="G17611" s="519" t="s">
        <v>45605</v>
      </c>
      <c r="I17611" s="519" t="s">
        <v>13</v>
      </c>
      <c r="J17611" s="650">
        <v>33.26</v>
      </c>
    </row>
    <row r="17612" spans="1:10">
      <c r="A17612" s="519" t="s">
        <v>17790</v>
      </c>
      <c r="B17612" s="519" t="str">
        <f t="shared" si="275"/>
        <v>PINTURA COM TINTA LATEX SEMIBRILHANTE,FOSCA OU ACETINADA,CLASSIFICACAO PREMIUM OU STANDARD (NBR 15079),PARA INTERIOR E EXTERIOR,BRANCA OU COLORIDA,SOBRE CONCRETO APICOADO,INCLUSIVE LIXAMENTO,UMA DEMAO DE SELADOR ACRILICO E DUAS DEMAOS DE ACABAMENTO</v>
      </c>
      <c r="C17612" s="519" t="s">
        <v>45685</v>
      </c>
      <c r="D17612" s="519" t="s">
        <v>45686</v>
      </c>
      <c r="E17612" s="519" t="s">
        <v>45689</v>
      </c>
      <c r="F17612" s="519" t="s">
        <v>45690</v>
      </c>
      <c r="G17612" s="519" t="s">
        <v>45605</v>
      </c>
      <c r="I17612" s="519" t="s">
        <v>13</v>
      </c>
      <c r="J17612" s="650">
        <v>30.27</v>
      </c>
    </row>
    <row r="17613" spans="1:10">
      <c r="A17613" s="519" t="s">
        <v>17791</v>
      </c>
      <c r="B17613" s="519" t="str">
        <f t="shared" si="275"/>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613" s="519" t="s">
        <v>45685</v>
      </c>
      <c r="D17613" s="519" t="s">
        <v>45686</v>
      </c>
      <c r="E17613" s="519" t="s">
        <v>45687</v>
      </c>
      <c r="F17613" s="519" t="s">
        <v>45688</v>
      </c>
      <c r="G17613" s="519" t="s">
        <v>45691</v>
      </c>
      <c r="H17613" s="519" t="s">
        <v>33747</v>
      </c>
      <c r="I17613" s="519" t="s">
        <v>13</v>
      </c>
      <c r="J17613" s="650">
        <v>26.62</v>
      </c>
    </row>
    <row r="17614" spans="1:10">
      <c r="A17614" s="519" t="s">
        <v>17792</v>
      </c>
      <c r="B17614" s="519" t="str">
        <f t="shared" si="275"/>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7614" s="519" t="s">
        <v>45685</v>
      </c>
      <c r="D17614" s="519" t="s">
        <v>45686</v>
      </c>
      <c r="E17614" s="519" t="s">
        <v>45687</v>
      </c>
      <c r="F17614" s="519" t="s">
        <v>45688</v>
      </c>
      <c r="G17614" s="519" t="s">
        <v>45691</v>
      </c>
      <c r="H17614" s="519" t="s">
        <v>33747</v>
      </c>
      <c r="I17614" s="519" t="s">
        <v>13</v>
      </c>
      <c r="J17614" s="650">
        <v>24.14</v>
      </c>
    </row>
    <row r="17615" spans="1:10">
      <c r="A17615" s="519" t="s">
        <v>17793</v>
      </c>
      <c r="B17615" s="519" t="str">
        <f t="shared" si="275"/>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615" s="519" t="s">
        <v>45685</v>
      </c>
      <c r="D17615" s="519" t="s">
        <v>45686</v>
      </c>
      <c r="E17615" s="519" t="s">
        <v>45687</v>
      </c>
      <c r="F17615" s="519" t="s">
        <v>45688</v>
      </c>
      <c r="G17615" s="519" t="s">
        <v>45692</v>
      </c>
      <c r="H17615" s="519" t="s">
        <v>45584</v>
      </c>
      <c r="I17615" s="519" t="s">
        <v>13</v>
      </c>
      <c r="J17615" s="650">
        <v>31.98</v>
      </c>
    </row>
    <row r="17616" spans="1:10">
      <c r="A17616" s="519" t="s">
        <v>17794</v>
      </c>
      <c r="B17616" s="519" t="str">
        <f t="shared" si="275"/>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7616" s="519" t="s">
        <v>45685</v>
      </c>
      <c r="D17616" s="519" t="s">
        <v>45686</v>
      </c>
      <c r="E17616" s="519" t="s">
        <v>45687</v>
      </c>
      <c r="F17616" s="519" t="s">
        <v>45688</v>
      </c>
      <c r="G17616" s="519" t="s">
        <v>45692</v>
      </c>
      <c r="H17616" s="519" t="s">
        <v>45584</v>
      </c>
      <c r="I17616" s="519" t="s">
        <v>13</v>
      </c>
      <c r="J17616" s="650">
        <v>28.98</v>
      </c>
    </row>
    <row r="17617" spans="1:10">
      <c r="A17617" s="519" t="s">
        <v>17795</v>
      </c>
      <c r="B17617" s="519" t="str">
        <f t="shared" si="275"/>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617" s="519" t="s">
        <v>45685</v>
      </c>
      <c r="D17617" s="519" t="s">
        <v>45686</v>
      </c>
      <c r="E17617" s="519" t="s">
        <v>45687</v>
      </c>
      <c r="F17617" s="519" t="s">
        <v>45688</v>
      </c>
      <c r="G17617" s="519" t="s">
        <v>45693</v>
      </c>
      <c r="H17617" s="519" t="s">
        <v>45694</v>
      </c>
      <c r="I17617" s="519" t="s">
        <v>13</v>
      </c>
      <c r="J17617" s="650">
        <v>42.68</v>
      </c>
    </row>
    <row r="17618" spans="1:10">
      <c r="A17618" s="519" t="s">
        <v>17796</v>
      </c>
      <c r="B17618" s="519" t="str">
        <f t="shared" si="275"/>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7618" s="519" t="s">
        <v>45685</v>
      </c>
      <c r="D17618" s="519" t="s">
        <v>45686</v>
      </c>
      <c r="E17618" s="519" t="s">
        <v>45687</v>
      </c>
      <c r="F17618" s="519" t="s">
        <v>45688</v>
      </c>
      <c r="G17618" s="519" t="s">
        <v>45693</v>
      </c>
      <c r="H17618" s="519" t="s">
        <v>45694</v>
      </c>
      <c r="I17618" s="519" t="s">
        <v>13</v>
      </c>
      <c r="J17618" s="650">
        <v>38.61</v>
      </c>
    </row>
    <row r="17619" spans="1:10">
      <c r="A17619" s="519" t="s">
        <v>17797</v>
      </c>
      <c r="B17619" s="519" t="str">
        <f t="shared" si="275"/>
        <v>UMA DEMAO ADICIONAL DE PINTURA DE ACABAMENTO NOS SERVICOS DOS ITENS 17.018.0110 OU 17.018.0115</v>
      </c>
      <c r="C17619" s="519" t="s">
        <v>45679</v>
      </c>
      <c r="D17619" s="519" t="s">
        <v>45695</v>
      </c>
      <c r="I17619" s="519" t="s">
        <v>13</v>
      </c>
      <c r="J17619" s="650">
        <v>5.95</v>
      </c>
    </row>
    <row r="17620" spans="1:10">
      <c r="A17620" s="519" t="s">
        <v>17798</v>
      </c>
      <c r="B17620" s="519" t="str">
        <f t="shared" si="275"/>
        <v>UMA DEMAO ADICIONAL DE PINTURA DE ACABAMENTO NOS SERVICOS DOS ITENS 17.018.0110 OU 17.018.0115</v>
      </c>
      <c r="C17620" s="519" t="s">
        <v>45679</v>
      </c>
      <c r="D17620" s="519" t="s">
        <v>45695</v>
      </c>
      <c r="I17620" s="519" t="s">
        <v>13</v>
      </c>
      <c r="J17620" s="650">
        <v>5.31</v>
      </c>
    </row>
    <row r="17621" spans="1:10">
      <c r="A17621" s="519" t="s">
        <v>17799</v>
      </c>
      <c r="B17621" s="519" t="str">
        <f t="shared" si="275"/>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621" s="519" t="s">
        <v>73101</v>
      </c>
      <c r="D17621" s="519" t="s">
        <v>73102</v>
      </c>
      <c r="E17621" s="519" t="s">
        <v>73103</v>
      </c>
      <c r="F17621" s="519" t="s">
        <v>73104</v>
      </c>
      <c r="G17621" s="519" t="s">
        <v>73105</v>
      </c>
      <c r="I17621" s="519" t="s">
        <v>13</v>
      </c>
      <c r="J17621" s="650">
        <v>13.15</v>
      </c>
    </row>
    <row r="17622" spans="1:10">
      <c r="A17622" s="519" t="s">
        <v>17800</v>
      </c>
      <c r="B17622" s="519" t="str">
        <f t="shared" si="275"/>
        <v>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v>
      </c>
      <c r="C17622" s="519" t="s">
        <v>73101</v>
      </c>
      <c r="D17622" s="519" t="s">
        <v>73102</v>
      </c>
      <c r="E17622" s="519" t="s">
        <v>73103</v>
      </c>
      <c r="F17622" s="519" t="s">
        <v>73104</v>
      </c>
      <c r="G17622" s="519" t="s">
        <v>73105</v>
      </c>
      <c r="I17622" s="519" t="s">
        <v>13</v>
      </c>
      <c r="J17622" s="650">
        <v>11.95</v>
      </c>
    </row>
    <row r="17623" spans="1:10">
      <c r="A17623" s="519" t="s">
        <v>17801</v>
      </c>
      <c r="B17623" s="519" t="str">
        <f t="shared" si="275"/>
        <v>TEXTURA ACRILICA NA COR BRANCA,ACABAMENTO FOSCO,PARA INTERIOR OU EXTERIOR,APLICADAS EM DUAS DEMAOS SOBRE CONCRETO,ALVENARIA,BLOCO DE CONCRETO,CIMENTO SEM AMIANTO OU REVESTIMENTO</v>
      </c>
      <c r="C17623" s="519" t="s">
        <v>45696</v>
      </c>
      <c r="D17623" s="519" t="s">
        <v>45697</v>
      </c>
      <c r="E17623" s="519" t="s">
        <v>45698</v>
      </c>
      <c r="I17623" s="519" t="s">
        <v>13</v>
      </c>
      <c r="J17623" s="650">
        <v>31.93</v>
      </c>
    </row>
    <row r="17624" spans="1:10">
      <c r="A17624" s="519" t="s">
        <v>17802</v>
      </c>
      <c r="B17624" s="519" t="str">
        <f t="shared" si="275"/>
        <v>TEXTURA ACRILICA NA COR BRANCA,ACABAMENTO FOSCO,PARA INTERIOR OU EXTERIOR,APLICADAS EM DUAS DEMAOS SOBRE CONCRETO,ALVENARIA,BLOCO DE CONCRETO,CIMENTO SEM AMIANTO OU REVESTIMENTO</v>
      </c>
      <c r="C17624" s="519" t="s">
        <v>45696</v>
      </c>
      <c r="D17624" s="519" t="s">
        <v>45697</v>
      </c>
      <c r="E17624" s="519" t="s">
        <v>45698</v>
      </c>
      <c r="I17624" s="519" t="s">
        <v>13</v>
      </c>
      <c r="J17624" s="650">
        <v>29</v>
      </c>
    </row>
    <row r="17625" spans="1:10">
      <c r="A17625" s="519" t="s">
        <v>17803</v>
      </c>
      <c r="B17625" s="519" t="str">
        <f t="shared" si="275"/>
        <v>PINTURA A BASE DE RESINA ACRILICA SOBRE AZULEJOS E PASTILHAS EM AREAS INTERNAS E EXTERNAS,EM TRES DEMAOS</v>
      </c>
      <c r="C17625" s="519" t="s">
        <v>45699</v>
      </c>
      <c r="D17625" s="519" t="s">
        <v>45700</v>
      </c>
      <c r="I17625" s="519" t="s">
        <v>13</v>
      </c>
      <c r="J17625" s="650">
        <v>36.049999999999997</v>
      </c>
    </row>
    <row r="17626" spans="1:10">
      <c r="A17626" s="519" t="s">
        <v>17804</v>
      </c>
      <c r="B17626" s="519" t="str">
        <f t="shared" si="275"/>
        <v>PINTURA A BASE DE RESINA ACRILICA SOBRE AZULEJOS E PASTILHAS EM AREAS INTERNAS E EXTERNAS,EM TRES DEMAOS</v>
      </c>
      <c r="C17626" s="519" t="s">
        <v>45699</v>
      </c>
      <c r="D17626" s="519" t="s">
        <v>45700</v>
      </c>
      <c r="I17626" s="519" t="s">
        <v>13</v>
      </c>
      <c r="J17626" s="650">
        <v>33.130000000000003</v>
      </c>
    </row>
    <row r="17627" spans="1:10">
      <c r="A17627" s="519" t="s">
        <v>17805</v>
      </c>
      <c r="B17627" s="519" t="str">
        <f t="shared" si="275"/>
        <v>PINTURA EM PEDRAS NATURAIS (ARDOSIA,PEDRA MINEIRA E ETC) A BASE DE RESINA ACRILICA,INCLUSIVE LIMPEZA E DUAS DEMAOS</v>
      </c>
      <c r="C17627" s="519" t="s">
        <v>45701</v>
      </c>
      <c r="D17627" s="519" t="s">
        <v>45702</v>
      </c>
      <c r="I17627" s="519" t="s">
        <v>13</v>
      </c>
      <c r="J17627" s="650">
        <v>30.73</v>
      </c>
    </row>
    <row r="17628" spans="1:10">
      <c r="A17628" s="519" t="s">
        <v>17806</v>
      </c>
      <c r="B17628" s="519" t="str">
        <f t="shared" si="275"/>
        <v>PINTURA EM PEDRAS NATURAIS (ARDOSIA,PEDRA MINEIRA E ETC) A BASE DE RESINA ACRILICA,INCLUSIVE LIMPEZA E DUAS DEMAOS</v>
      </c>
      <c r="C17628" s="519" t="s">
        <v>45701</v>
      </c>
      <c r="D17628" s="519" t="s">
        <v>45702</v>
      </c>
      <c r="I17628" s="519" t="s">
        <v>13</v>
      </c>
      <c r="J17628" s="650">
        <v>28.75</v>
      </c>
    </row>
    <row r="17629" spans="1:10">
      <c r="A17629" s="519" t="s">
        <v>17807</v>
      </c>
      <c r="B17629" s="519" t="str">
        <f t="shared" si="275"/>
        <v>PINTURA SOBRE TELHAS CERAMICAS,COM IMPERMEABILIZANTE INCOLOR A BASE DE SILICONE,INCLUSIVE LIMPEZA E DUAS DEMAOS DE ACABAMENTO</v>
      </c>
      <c r="C17629" s="519" t="s">
        <v>45703</v>
      </c>
      <c r="D17629" s="519" t="s">
        <v>45704</v>
      </c>
      <c r="E17629" s="519" t="s">
        <v>35233</v>
      </c>
      <c r="I17629" s="519" t="s">
        <v>13</v>
      </c>
      <c r="J17629" s="650">
        <v>53.18</v>
      </c>
    </row>
    <row r="17630" spans="1:10">
      <c r="A17630" s="519" t="s">
        <v>17808</v>
      </c>
      <c r="B17630" s="519" t="str">
        <f t="shared" si="275"/>
        <v>PINTURA SOBRE TELHAS CERAMICAS,COM IMPERMEABILIZANTE INCOLOR A BASE DE SILICONE,INCLUSIVE LIMPEZA E DUAS DEMAOS DE ACABAMENTO</v>
      </c>
      <c r="C17630" s="519" t="s">
        <v>45703</v>
      </c>
      <c r="D17630" s="519" t="s">
        <v>45704</v>
      </c>
      <c r="E17630" s="519" t="s">
        <v>35233</v>
      </c>
      <c r="I17630" s="519" t="s">
        <v>13</v>
      </c>
      <c r="J17630" s="650">
        <v>50.38</v>
      </c>
    </row>
    <row r="17631" spans="1:10">
      <c r="A17631" s="519" t="s">
        <v>17809</v>
      </c>
      <c r="B17631" s="519" t="str">
        <f t="shared" si="275"/>
        <v>PINTURA COM TINTA LATEX SEMIBRILHANTE OU FOSCA,CLASSIFICACAO PREMIUM OU STANDARD,CONFORME ABNT NBR 15079,PARA INTERIOR OU EXTERIOR,SISTEMA TINTOMETRICO,INCLUSIVE LIXAMENTO,UMA DEMAO DE SELADOR ACRILICO E DUAS DEMAOS DE ACABAMENTO</v>
      </c>
      <c r="C17631" s="519" t="s">
        <v>45705</v>
      </c>
      <c r="D17631" s="519" t="s">
        <v>73106</v>
      </c>
      <c r="E17631" s="519" t="s">
        <v>73107</v>
      </c>
      <c r="F17631" s="519" t="s">
        <v>73108</v>
      </c>
      <c r="I17631" s="519" t="s">
        <v>13</v>
      </c>
      <c r="J17631" s="650">
        <v>16.309999999999999</v>
      </c>
    </row>
    <row r="17632" spans="1:10">
      <c r="A17632" s="519" t="s">
        <v>17810</v>
      </c>
      <c r="B17632" s="519" t="str">
        <f t="shared" si="275"/>
        <v>PINTURA COM TINTA LATEX SEMIBRILHANTE OU FOSCA,CLASSIFICACAO PREMIUM OU STANDARD,CONFORME ABNT NBR 15079,PARA INTERIOR OU EXTERIOR,SISTEMA TINTOMETRICO,INCLUSIVE LIXAMENTO,UMA DEMAO DE SELADOR ACRILICO E DUAS DEMAOS DE ACABAMENTO</v>
      </c>
      <c r="C17632" s="519" t="s">
        <v>45705</v>
      </c>
      <c r="D17632" s="519" t="s">
        <v>73106</v>
      </c>
      <c r="E17632" s="519" t="s">
        <v>73107</v>
      </c>
      <c r="F17632" s="519" t="s">
        <v>73108</v>
      </c>
      <c r="I17632" s="519" t="s">
        <v>13</v>
      </c>
      <c r="J17632" s="650">
        <v>14.81</v>
      </c>
    </row>
    <row r="17633" spans="1:10">
      <c r="A17633" s="519" t="s">
        <v>17811</v>
      </c>
      <c r="B17633" s="519" t="str">
        <f t="shared" si="275"/>
        <v>PINTURA COM TINTA LATEX SEMIBRILHANTE OU FOSCA,CLASSIFICACAO PREMIUM OU STANDARD,CONFORME ABNT NBR 15079,PARA INTERIOR OU EXTERIOR,SOBRE SUPERFICIE APICOADA,SISTEMA TINTOMETRICO,INCLUSIVE LIXAMENTO,UMA DEMAO DE SELADOR ACRILICO E DUAS DEMAOS DE ACABAMENTO</v>
      </c>
      <c r="C17633" s="519" t="s">
        <v>45705</v>
      </c>
      <c r="D17633" s="519" t="s">
        <v>73106</v>
      </c>
      <c r="E17633" s="519" t="s">
        <v>73109</v>
      </c>
      <c r="F17633" s="519" t="s">
        <v>73110</v>
      </c>
      <c r="G17633" s="519" t="s">
        <v>40579</v>
      </c>
      <c r="I17633" s="519" t="s">
        <v>13</v>
      </c>
      <c r="J17633" s="650">
        <v>32.619999999999997</v>
      </c>
    </row>
    <row r="17634" spans="1:10">
      <c r="A17634" s="519" t="s">
        <v>17812</v>
      </c>
      <c r="B17634" s="519" t="str">
        <f t="shared" si="275"/>
        <v>PINTURA COM TINTA LATEX SEMIBRILHANTE OU FOSCA,CLASSIFICACAO PREMIUM OU STANDARD,CONFORME ABNT NBR 15079,PARA INTERIOR OU EXTERIOR,SOBRE SUPERFICIE APICOADA,SISTEMA TINTOMETRICO,INCLUSIVE LIXAMENTO,UMA DEMAO DE SELADOR ACRILICO E DUAS DEMAOS DE ACABAMENTO</v>
      </c>
      <c r="C17634" s="519" t="s">
        <v>45705</v>
      </c>
      <c r="D17634" s="519" t="s">
        <v>73106</v>
      </c>
      <c r="E17634" s="519" t="s">
        <v>73109</v>
      </c>
      <c r="F17634" s="519" t="s">
        <v>73110</v>
      </c>
      <c r="G17634" s="519" t="s">
        <v>40579</v>
      </c>
      <c r="I17634" s="519" t="s">
        <v>13</v>
      </c>
      <c r="J17634" s="650">
        <v>29.62</v>
      </c>
    </row>
    <row r="17635" spans="1:10">
      <c r="A17635" s="519" t="s">
        <v>17813</v>
      </c>
      <c r="B17635" s="519" t="str">
        <f t="shared" si="275"/>
        <v>PINTURA COM TINTA LATEX SEMIBRILHANTE OU FOSCA,CLASSIFICACAO PREMIUM OU STANDARD,CONFORME ABNT NBR 15079,PARA INTERIOR OU EXTERIOR,SISTEMA TINTOMETRICO,INCLUSIVE LIXAMENTO,UMA DEMAO DE SELADOR ACRILICO,DEMAO DE MEIA MASSA E DUAS DEMAOS DE ACABAMENTO</v>
      </c>
      <c r="C17635" s="519" t="s">
        <v>45705</v>
      </c>
      <c r="D17635" s="519" t="s">
        <v>73106</v>
      </c>
      <c r="E17635" s="519" t="s">
        <v>73107</v>
      </c>
      <c r="F17635" s="519" t="s">
        <v>73111</v>
      </c>
      <c r="G17635" s="519" t="s">
        <v>45626</v>
      </c>
      <c r="I17635" s="519" t="s">
        <v>13</v>
      </c>
      <c r="J17635" s="650">
        <v>26.29</v>
      </c>
    </row>
    <row r="17636" spans="1:10">
      <c r="A17636" s="519" t="s">
        <v>17814</v>
      </c>
      <c r="B17636" s="519" t="str">
        <f t="shared" si="275"/>
        <v>PINTURA COM TINTA LATEX SEMIBRILHANTE OU FOSCA,CLASSIFICACAO PREMIUM OU STANDARD,CONFORME ABNT NBR 15079,PARA INTERIOR OU EXTERIOR,SISTEMA TINTOMETRICO,INCLUSIVE LIXAMENTO,UMA DEMAO DE SELADOR ACRILICO,DEMAO DE MEIA MASSA E DUAS DEMAOS DE ACABAMENTO</v>
      </c>
      <c r="C17636" s="519" t="s">
        <v>45705</v>
      </c>
      <c r="D17636" s="519" t="s">
        <v>73106</v>
      </c>
      <c r="E17636" s="519" t="s">
        <v>73107</v>
      </c>
      <c r="F17636" s="519" t="s">
        <v>73111</v>
      </c>
      <c r="G17636" s="519" t="s">
        <v>45626</v>
      </c>
      <c r="I17636" s="519" t="s">
        <v>13</v>
      </c>
      <c r="J17636" s="650">
        <v>23.81</v>
      </c>
    </row>
    <row r="17637" spans="1:10">
      <c r="A17637" s="519" t="s">
        <v>17815</v>
      </c>
      <c r="B17637" s="519" t="str">
        <f t="shared" si="275"/>
        <v>PINTURA COM TINTA LATEX SEMIBRILHANTE OU FOSCA,CLASSIFICACAO PREMIUM OU STANDARD,CONFORME ABNT NBR 15079,PARA INTERIOR OU EXTERIOR,SISTEMA TINTOMETRICO,INCLUSIVE LIXAMENTO,UMA DEMAO DE SELADOR ACRILICO,UMA DEMAO DE MASSA ACRILICA E DUAS DEMAOS DE ACABAMENTO</v>
      </c>
      <c r="C17637" s="519" t="s">
        <v>45705</v>
      </c>
      <c r="D17637" s="519" t="s">
        <v>73106</v>
      </c>
      <c r="E17637" s="519" t="s">
        <v>73107</v>
      </c>
      <c r="F17637" s="519" t="s">
        <v>73112</v>
      </c>
      <c r="G17637" s="519" t="s">
        <v>73113</v>
      </c>
      <c r="I17637" s="519" t="s">
        <v>13</v>
      </c>
      <c r="J17637" s="650">
        <v>31.66</v>
      </c>
    </row>
    <row r="17638" spans="1:10">
      <c r="A17638" s="519" t="s">
        <v>17816</v>
      </c>
      <c r="B17638" s="519" t="str">
        <f t="shared" si="275"/>
        <v>PINTURA COM TINTA LATEX SEMIBRILHANTE OU FOSCA,CLASSIFICACAO PREMIUM OU STANDARD,CONFORME ABNT NBR 15079,PARA INTERIOR OU EXTERIOR,SISTEMA TINTOMETRICO,INCLUSIVE LIXAMENTO,UMA DEMAO DE SELADOR ACRILICO,UMA DEMAO DE MASSA ACRILICA E DUAS DEMAOS DE ACABAMENTO</v>
      </c>
      <c r="C17638" s="519" t="s">
        <v>45705</v>
      </c>
      <c r="D17638" s="519" t="s">
        <v>73106</v>
      </c>
      <c r="E17638" s="519" t="s">
        <v>73107</v>
      </c>
      <c r="F17638" s="519" t="s">
        <v>73112</v>
      </c>
      <c r="G17638" s="519" t="s">
        <v>73113</v>
      </c>
      <c r="I17638" s="519" t="s">
        <v>13</v>
      </c>
      <c r="J17638" s="650">
        <v>28.66</v>
      </c>
    </row>
    <row r="17639" spans="1:10">
      <c r="A17639" s="519" t="s">
        <v>17817</v>
      </c>
      <c r="B17639" s="519" t="str">
        <f t="shared" si="275"/>
        <v>PINTURA COM TINTA LATEX SEMIBRILHANTE OU FOSCA,CLASSIFICACAO PREMIUM OU STANDARD,CONFORME ABNT NBR 15079,PARA INTERIOR OU EXTERIOR,SISTEMA TINTOMETRICO,INCLUSIVE LIXAMENTO,UMA DEMAO DE SELADOR ACRILICO,DUAS DEMAOS DE MASSA ACRILICA E DUAS DEMAOS DE ACABAMENTO</v>
      </c>
      <c r="C17639" s="519" t="s">
        <v>45705</v>
      </c>
      <c r="D17639" s="519" t="s">
        <v>73106</v>
      </c>
      <c r="E17639" s="519" t="s">
        <v>73107</v>
      </c>
      <c r="F17639" s="519" t="s">
        <v>73114</v>
      </c>
      <c r="G17639" s="519" t="s">
        <v>73115</v>
      </c>
      <c r="I17639" s="519" t="s">
        <v>13</v>
      </c>
      <c r="J17639" s="650">
        <v>42.35</v>
      </c>
    </row>
    <row r="17640" spans="1:10">
      <c r="A17640" s="519" t="s">
        <v>17818</v>
      </c>
      <c r="B17640" s="519" t="str">
        <f t="shared" si="275"/>
        <v>PINTURA COM TINTA LATEX SEMIBRILHANTE OU FOSCA,CLASSIFICACAO PREMIUM OU STANDARD,CONFORME ABNT NBR 15079,PARA INTERIOR OU EXTERIOR,SISTEMA TINTOMETRICO,INCLUSIVE LIXAMENTO,UMA DEMAO DE SELADOR ACRILICO,DUAS DEMAOS DE MASSA ACRILICA E DUAS DEMAOS DE ACABAMENTO</v>
      </c>
      <c r="C17640" s="519" t="s">
        <v>45705</v>
      </c>
      <c r="D17640" s="519" t="s">
        <v>73106</v>
      </c>
      <c r="E17640" s="519" t="s">
        <v>73107</v>
      </c>
      <c r="F17640" s="519" t="s">
        <v>73114</v>
      </c>
      <c r="G17640" s="519" t="s">
        <v>73115</v>
      </c>
      <c r="I17640" s="519" t="s">
        <v>13</v>
      </c>
      <c r="J17640" s="650">
        <v>38.29</v>
      </c>
    </row>
    <row r="17641" spans="1:10">
      <c r="A17641" s="519" t="s">
        <v>17819</v>
      </c>
      <c r="B17641" s="519" t="str">
        <f t="shared" si="275"/>
        <v>DEMAO ADICIONAL DE PINTURA DE ACABAMENTO NOS SERVICOS DO ITEM 17.018.0250 OU 17.018.0254</v>
      </c>
      <c r="C17641" s="519" t="s">
        <v>45706</v>
      </c>
      <c r="D17641" s="519" t="s">
        <v>45707</v>
      </c>
      <c r="I17641" s="519" t="s">
        <v>13</v>
      </c>
      <c r="J17641" s="650">
        <v>5.86</v>
      </c>
    </row>
    <row r="17642" spans="1:10">
      <c r="A17642" s="519" t="s">
        <v>17820</v>
      </c>
      <c r="B17642" s="519" t="str">
        <f t="shared" si="275"/>
        <v>DEMAO ADICIONAL DE PINTURA DE ACABAMENTO NOS SERVICOS DO ITEM 17.018.0250 OU 17.018.0254</v>
      </c>
      <c r="C17642" s="519" t="s">
        <v>45706</v>
      </c>
      <c r="D17642" s="519" t="s">
        <v>45707</v>
      </c>
      <c r="I17642" s="519" t="s">
        <v>13</v>
      </c>
      <c r="J17642" s="650">
        <v>5.22</v>
      </c>
    </row>
    <row r="17643" spans="1:10">
      <c r="A17643" s="519" t="s">
        <v>17821</v>
      </c>
      <c r="B17643" s="519" t="str">
        <f t="shared" si="275"/>
        <v>PINTURA COM TINTA ACRILICA ACETINADA,PARA USO HOSPITALAR,SOBRE PAREDES E TETOS,INCLUSIVE LIXAMENTO,UMA DEMAO DE SELADORACRILICO,DUAS DEMAOS DE MASSA ACRILICA E DUAS DEMAOS DE ACABAMENTO</v>
      </c>
      <c r="C17643" s="519" t="s">
        <v>45708</v>
      </c>
      <c r="D17643" s="519" t="s">
        <v>45709</v>
      </c>
      <c r="E17643" s="519" t="s">
        <v>45710</v>
      </c>
      <c r="F17643" s="519" t="s">
        <v>33747</v>
      </c>
      <c r="I17643" s="519" t="s">
        <v>13</v>
      </c>
      <c r="J17643" s="650">
        <v>43.03</v>
      </c>
    </row>
    <row r="17644" spans="1:10">
      <c r="A17644" s="519" t="s">
        <v>17822</v>
      </c>
      <c r="B17644" s="519" t="str">
        <f t="shared" si="275"/>
        <v>PINTURA COM TINTA ACRILICA ACETINADA,PARA USO HOSPITALAR,SOBRE PAREDES E TETOS,INCLUSIVE LIXAMENTO,UMA DEMAO DE SELADORACRILICO,DUAS DEMAOS DE MASSA ACRILICA E DUAS DEMAOS DE ACABAMENTO</v>
      </c>
      <c r="C17644" s="519" t="s">
        <v>45708</v>
      </c>
      <c r="D17644" s="519" t="s">
        <v>45709</v>
      </c>
      <c r="E17644" s="519" t="s">
        <v>45710</v>
      </c>
      <c r="F17644" s="519" t="s">
        <v>33747</v>
      </c>
      <c r="I17644" s="519" t="s">
        <v>13</v>
      </c>
      <c r="J17644" s="650">
        <v>38.96</v>
      </c>
    </row>
    <row r="17645" spans="1:10">
      <c r="A17645" s="519" t="s">
        <v>17823</v>
      </c>
      <c r="B17645" s="519" t="str">
        <f t="shared" si="275"/>
        <v>ENVERNIZAMENTO DE MADEIRA COM VERNIZ TIPO COPAL BRILHANTE PARA INTERIOR,INCLUSIVE LIXAMENTO,UMA DEMAO DE VERNIZ IMUNIZANTE E IMPERMEABILIZANTE INCOLOR,ANILINA E UMA DEMAO DE ACABAMENTO</v>
      </c>
      <c r="C17645" s="519" t="s">
        <v>45711</v>
      </c>
      <c r="D17645" s="519" t="s">
        <v>45712</v>
      </c>
      <c r="E17645" s="519" t="s">
        <v>45713</v>
      </c>
      <c r="F17645" s="519" t="s">
        <v>33759</v>
      </c>
      <c r="I17645" s="519" t="s">
        <v>13</v>
      </c>
      <c r="J17645" s="650">
        <v>14.48</v>
      </c>
    </row>
    <row r="17646" spans="1:10">
      <c r="A17646" s="519" t="s">
        <v>17824</v>
      </c>
      <c r="B17646" s="519" t="str">
        <f t="shared" si="275"/>
        <v>ENVERNIZAMENTO DE MADEIRA COM VERNIZ TIPO COPAL BRILHANTE PARA INTERIOR,INCLUSIVE LIXAMENTO,UMA DEMAO DE VERNIZ IMUNIZANTE E IMPERMEABILIZANTE INCOLOR,ANILINA E UMA DEMAO DE ACABAMENTO</v>
      </c>
      <c r="C17646" s="519" t="s">
        <v>45711</v>
      </c>
      <c r="D17646" s="519" t="s">
        <v>45712</v>
      </c>
      <c r="E17646" s="519" t="s">
        <v>45713</v>
      </c>
      <c r="F17646" s="519" t="s">
        <v>33759</v>
      </c>
      <c r="I17646" s="519" t="s">
        <v>13</v>
      </c>
      <c r="J17646" s="650">
        <v>13.2</v>
      </c>
    </row>
    <row r="17647" spans="1:10">
      <c r="A17647" s="519" t="s">
        <v>17825</v>
      </c>
      <c r="B17647" s="519" t="str">
        <f t="shared" si="275"/>
        <v>UMA DEMAO ADICIONAL DE VERNIZ DE ACABAMENTO NO SERVICO DO ITEM 17.020.0010</v>
      </c>
      <c r="C17647" s="519" t="s">
        <v>45714</v>
      </c>
      <c r="D17647" s="519" t="s">
        <v>45715</v>
      </c>
      <c r="I17647" s="519" t="s">
        <v>13</v>
      </c>
      <c r="J17647" s="650">
        <v>5.88</v>
      </c>
    </row>
    <row r="17648" spans="1:10">
      <c r="A17648" s="519" t="s">
        <v>17826</v>
      </c>
      <c r="B17648" s="519" t="str">
        <f t="shared" si="275"/>
        <v>UMA DEMAO ADICIONAL DE VERNIZ DE ACABAMENTO NO SERVICO DO ITEM 17.020.0010</v>
      </c>
      <c r="C17648" s="519" t="s">
        <v>45714</v>
      </c>
      <c r="D17648" s="519" t="s">
        <v>45715</v>
      </c>
      <c r="I17648" s="519" t="s">
        <v>13</v>
      </c>
      <c r="J17648" s="650">
        <v>5.23</v>
      </c>
    </row>
    <row r="17649" spans="1:10">
      <c r="A17649" s="519" t="s">
        <v>17827</v>
      </c>
      <c r="B17649" s="519" t="str">
        <f t="shared" si="275"/>
        <v>ENVERNIZAMENTO DE MADEIRA COM VERNIZ A BONECA USANDO GOMA LACA NACIONAL DISSOLVIDA EM ALCOOL,INCLUSIVE LIXAMENTO E APLICACAO DE SUCESSIVAS DEMAOS DE ACABAMENTO ATE A OBTENCAO DO BRILHO</v>
      </c>
      <c r="C17649" s="519" t="s">
        <v>45716</v>
      </c>
      <c r="D17649" s="519" t="s">
        <v>45717</v>
      </c>
      <c r="E17649" s="519" t="s">
        <v>45718</v>
      </c>
      <c r="F17649" s="519" t="s">
        <v>45719</v>
      </c>
      <c r="I17649" s="519" t="s">
        <v>13</v>
      </c>
      <c r="J17649" s="650">
        <v>76.66</v>
      </c>
    </row>
    <row r="17650" spans="1:10">
      <c r="A17650" s="519" t="s">
        <v>17828</v>
      </c>
      <c r="B17650" s="519" t="str">
        <f t="shared" si="275"/>
        <v>ENVERNIZAMENTO DE MADEIRA COM VERNIZ A BONECA USANDO GOMA LACA NACIONAL DISSOLVIDA EM ALCOOL,INCLUSIVE LIXAMENTO E APLICACAO DE SUCESSIVAS DEMAOS DE ACABAMENTO ATE A OBTENCAO DO BRILHO</v>
      </c>
      <c r="C17650" s="519" t="s">
        <v>45716</v>
      </c>
      <c r="D17650" s="519" t="s">
        <v>45717</v>
      </c>
      <c r="E17650" s="519" t="s">
        <v>45718</v>
      </c>
      <c r="F17650" s="519" t="s">
        <v>45719</v>
      </c>
      <c r="I17650" s="519" t="s">
        <v>13</v>
      </c>
      <c r="J17650" s="650">
        <v>66.72</v>
      </c>
    </row>
    <row r="17651" spans="1:10">
      <c r="A17651" s="519" t="s">
        <v>17829</v>
      </c>
      <c r="B17651" s="519" t="str">
        <f t="shared" si="275"/>
        <v>ENCERAMENTO DE MADEIRA,INCLUSIVE LIXAMENTO,UMA DEMAO DE VERNIZ IMUNIZANTE E IMPERMEABILIZANTE INCOLOR E TRES DEMAOS DE CERA,CADA QUAL SEGUIDA DE ABERTURA DE BRILHO A ESCOVA E FLANELA</v>
      </c>
      <c r="C17651" s="519" t="s">
        <v>45720</v>
      </c>
      <c r="D17651" s="519" t="s">
        <v>45721</v>
      </c>
      <c r="E17651" s="519" t="s">
        <v>45722</v>
      </c>
      <c r="F17651" s="519" t="s">
        <v>34190</v>
      </c>
      <c r="I17651" s="519" t="s">
        <v>13</v>
      </c>
      <c r="J17651" s="650">
        <v>72.760000000000005</v>
      </c>
    </row>
    <row r="17652" spans="1:10">
      <c r="A17652" s="519" t="s">
        <v>17830</v>
      </c>
      <c r="B17652" s="519" t="str">
        <f t="shared" si="275"/>
        <v>ENCERAMENTO DE MADEIRA,INCLUSIVE LIXAMENTO,UMA DEMAO DE VERNIZ IMUNIZANTE E IMPERMEABILIZANTE INCOLOR E TRES DEMAOS DE CERA,CADA QUAL SEGUIDA DE ABERTURA DE BRILHO A ESCOVA E FLANELA</v>
      </c>
      <c r="C17652" s="519" t="s">
        <v>45720</v>
      </c>
      <c r="D17652" s="519" t="s">
        <v>45721</v>
      </c>
      <c r="E17652" s="519" t="s">
        <v>45722</v>
      </c>
      <c r="F17652" s="519" t="s">
        <v>34190</v>
      </c>
      <c r="I17652" s="519" t="s">
        <v>13</v>
      </c>
      <c r="J17652" s="650">
        <v>63.99</v>
      </c>
    </row>
    <row r="17653" spans="1:10">
      <c r="A17653" s="519" t="s">
        <v>17831</v>
      </c>
      <c r="B17653" s="519" t="str">
        <f t="shared" si="275"/>
        <v>ENVERNIZAMENTO DE TIJOLOS E CONCRETO,PARA INTERIOR,COM VERNIZ ACRILICO INCOLOR,INCLUSIVE LIXAMENTO E DUAS DEMAOS DE ACABAMENTO</v>
      </c>
      <c r="C17653" s="519" t="s">
        <v>45723</v>
      </c>
      <c r="D17653" s="519" t="s">
        <v>45724</v>
      </c>
      <c r="E17653" s="519" t="s">
        <v>33747</v>
      </c>
      <c r="I17653" s="519" t="s">
        <v>13</v>
      </c>
      <c r="J17653" s="650">
        <v>10.43</v>
      </c>
    </row>
    <row r="17654" spans="1:10">
      <c r="A17654" s="519" t="s">
        <v>17832</v>
      </c>
      <c r="B17654" s="519" t="str">
        <f t="shared" si="275"/>
        <v>ENVERNIZAMENTO DE TIJOLOS E CONCRETO,PARA INTERIOR,COM VERNIZ ACRILICO INCOLOR,INCLUSIVE LIXAMENTO E DUAS DEMAOS DE ACABAMENTO</v>
      </c>
      <c r="C17654" s="519" t="s">
        <v>45723</v>
      </c>
      <c r="D17654" s="519" t="s">
        <v>45724</v>
      </c>
      <c r="E17654" s="519" t="s">
        <v>33747</v>
      </c>
      <c r="I17654" s="519" t="s">
        <v>13</v>
      </c>
      <c r="J17654" s="650">
        <v>9.36</v>
      </c>
    </row>
    <row r="17655" spans="1:10">
      <c r="A17655" s="519" t="s">
        <v>17833</v>
      </c>
      <c r="B17655" s="519" t="str">
        <f t="shared" si="275"/>
        <v>ENVERNIZAMENTO DE RODAPE DE MADEIRA COM VERNIZ TIPO COPAL BRILHANTE,INCLUSIVE LIXAMENTO,UMA DEMAO DE VERNIZ IMUNIZANTE E IMPERMEABILIZANTE INCOLOR,ANILINA E DUAS DEMAOS DE ACABAMENTO</v>
      </c>
      <c r="C17655" s="519" t="s">
        <v>45725</v>
      </c>
      <c r="D17655" s="519" t="s">
        <v>45726</v>
      </c>
      <c r="E17655" s="519" t="s">
        <v>45727</v>
      </c>
      <c r="F17655" s="519" t="s">
        <v>33272</v>
      </c>
      <c r="I17655" s="519" t="s">
        <v>36</v>
      </c>
      <c r="J17655" s="650">
        <v>11.21</v>
      </c>
    </row>
    <row r="17656" spans="1:10">
      <c r="A17656" s="519" t="s">
        <v>17834</v>
      </c>
      <c r="B17656" s="519" t="str">
        <f t="shared" si="275"/>
        <v>ENVERNIZAMENTO DE RODAPE DE MADEIRA COM VERNIZ TIPO COPAL BRILHANTE,INCLUSIVE LIXAMENTO,UMA DEMAO DE VERNIZ IMUNIZANTE E IMPERMEABILIZANTE INCOLOR,ANILINA E DUAS DEMAOS DE ACABAMENTO</v>
      </c>
      <c r="C17656" s="519" t="s">
        <v>45725</v>
      </c>
      <c r="D17656" s="519" t="s">
        <v>45726</v>
      </c>
      <c r="E17656" s="519" t="s">
        <v>45727</v>
      </c>
      <c r="F17656" s="519" t="s">
        <v>33272</v>
      </c>
      <c r="I17656" s="519" t="s">
        <v>36</v>
      </c>
      <c r="J17656" s="650">
        <v>9.83</v>
      </c>
    </row>
    <row r="17657" spans="1:10">
      <c r="A17657" s="519" t="s">
        <v>17835</v>
      </c>
      <c r="B17657" s="519" t="str">
        <f t="shared" si="275"/>
        <v>UMA DEMAO ADICIONAL DE VERNIZ DE ACABAMENTO NO SERVICO DO ITEM 17.020.0060</v>
      </c>
      <c r="C17657" s="519" t="s">
        <v>45714</v>
      </c>
      <c r="D17657" s="519" t="s">
        <v>45728</v>
      </c>
      <c r="I17657" s="519" t="s">
        <v>36</v>
      </c>
      <c r="J17657" s="650">
        <v>2.97</v>
      </c>
    </row>
    <row r="17658" spans="1:10">
      <c r="A17658" s="519" t="s">
        <v>17836</v>
      </c>
      <c r="B17658" s="519" t="str">
        <f t="shared" si="275"/>
        <v>UMA DEMAO ADICIONAL DE VERNIZ DE ACABAMENTO NO SERVICO DO ITEM 17.020.0060</v>
      </c>
      <c r="C17658" s="519" t="s">
        <v>45714</v>
      </c>
      <c r="D17658" s="519" t="s">
        <v>45728</v>
      </c>
      <c r="I17658" s="519" t="s">
        <v>36</v>
      </c>
      <c r="J17658" s="650">
        <v>2.59</v>
      </c>
    </row>
    <row r="17659" spans="1:10">
      <c r="A17659" s="519" t="s">
        <v>17837</v>
      </c>
      <c r="B17659" s="519" t="str">
        <f t="shared" si="275"/>
        <v>ENVERNIZAMENTO DE MADEIRA EM SUPERFICIE INTERIOR,COM VERNIZPOLIURETANO BRILHANTE E TRANSPARENTE,INCLUSIVE LIXAMENTO,UMADEMAO DE VERNIZ IMUNIZANTE E IMPERMEABILIZANTE INCOLOR,ANILINA E DUAS DEMAOS DE ACABAMENTO</v>
      </c>
      <c r="C17659" s="519" t="s">
        <v>45729</v>
      </c>
      <c r="D17659" s="519" t="s">
        <v>45730</v>
      </c>
      <c r="E17659" s="519" t="s">
        <v>45731</v>
      </c>
      <c r="F17659" s="519" t="s">
        <v>45732</v>
      </c>
      <c r="I17659" s="519" t="s">
        <v>13</v>
      </c>
      <c r="J17659" s="650">
        <v>15.28</v>
      </c>
    </row>
    <row r="17660" spans="1:10">
      <c r="A17660" s="519" t="s">
        <v>17838</v>
      </c>
      <c r="B17660" s="519" t="str">
        <f t="shared" si="275"/>
        <v>ENVERNIZAMENTO DE MADEIRA EM SUPERFICIE INTERIOR,COM VERNIZPOLIURETANO BRILHANTE E TRANSPARENTE,INCLUSIVE LIXAMENTO,UMADEMAO DE VERNIZ IMUNIZANTE E IMPERMEABILIZANTE INCOLOR,ANILINA E DUAS DEMAOS DE ACABAMENTO</v>
      </c>
      <c r="C17660" s="519" t="s">
        <v>45729</v>
      </c>
      <c r="D17660" s="519" t="s">
        <v>45730</v>
      </c>
      <c r="E17660" s="519" t="s">
        <v>45731</v>
      </c>
      <c r="F17660" s="519" t="s">
        <v>45732</v>
      </c>
      <c r="I17660" s="519" t="s">
        <v>13</v>
      </c>
      <c r="J17660" s="650">
        <v>14</v>
      </c>
    </row>
    <row r="17661" spans="1:10">
      <c r="A17661" s="519" t="s">
        <v>17839</v>
      </c>
      <c r="B17661" s="519" t="str">
        <f t="shared" si="275"/>
        <v>ENVERNIZAMENTO DE SUPERFICIE LISA DE CONCRETO OU TIJOLO APARENTE,EXTERIOR OU INTERIOR,COM VERNIZ ACRILICO INCOLOR,EM TRES DEMAOS</v>
      </c>
      <c r="C17661" s="519" t="s">
        <v>45733</v>
      </c>
      <c r="D17661" s="519" t="s">
        <v>45734</v>
      </c>
      <c r="E17661" s="519" t="s">
        <v>45735</v>
      </c>
      <c r="I17661" s="519" t="s">
        <v>13</v>
      </c>
      <c r="J17661" s="650">
        <v>18.829999999999998</v>
      </c>
    </row>
    <row r="17662" spans="1:10">
      <c r="A17662" s="519" t="s">
        <v>17840</v>
      </c>
      <c r="B17662" s="519" t="str">
        <f t="shared" si="275"/>
        <v>ENVERNIZAMENTO DE SUPERFICIE LISA DE CONCRETO OU TIJOLO APARENTE,EXTERIOR OU INTERIOR,COM VERNIZ ACRILICO INCOLOR,EM TRES DEMAOS</v>
      </c>
      <c r="C17662" s="519" t="s">
        <v>45733</v>
      </c>
      <c r="D17662" s="519" t="s">
        <v>45734</v>
      </c>
      <c r="E17662" s="519" t="s">
        <v>45735</v>
      </c>
      <c r="I17662" s="519" t="s">
        <v>13</v>
      </c>
      <c r="J17662" s="650">
        <v>16.87</v>
      </c>
    </row>
    <row r="17663" spans="1:10">
      <c r="A17663" s="519" t="s">
        <v>17841</v>
      </c>
      <c r="B17663" s="519" t="str">
        <f t="shared" si="275"/>
        <v>ENVERNIZAMENTO DE SUPERFICIE LISA DE CONCRETO OU TIJOLO APARENTE,EXTERIOR OU INTERIOR,COM VERNIZ ACRILICO INCOLOR,EM DUAS DEMAOS</v>
      </c>
      <c r="C17663" s="519" t="s">
        <v>45733</v>
      </c>
      <c r="D17663" s="519" t="s">
        <v>45736</v>
      </c>
      <c r="E17663" s="519" t="s">
        <v>45735</v>
      </c>
      <c r="I17663" s="519" t="s">
        <v>13</v>
      </c>
      <c r="J17663" s="650">
        <v>12.27</v>
      </c>
    </row>
    <row r="17664" spans="1:10">
      <c r="A17664" s="519" t="s">
        <v>17842</v>
      </c>
      <c r="B17664" s="519" t="str">
        <f t="shared" si="275"/>
        <v>ENVERNIZAMENTO DE SUPERFICIE LISA DE CONCRETO OU TIJOLO APARENTE,EXTERIOR OU INTERIOR,COM VERNIZ ACRILICO INCOLOR,EM DUAS DEMAOS</v>
      </c>
      <c r="C17664" s="519" t="s">
        <v>45733</v>
      </c>
      <c r="D17664" s="519" t="s">
        <v>45736</v>
      </c>
      <c r="E17664" s="519" t="s">
        <v>45735</v>
      </c>
      <c r="I17664" s="519" t="s">
        <v>13</v>
      </c>
      <c r="J17664" s="650">
        <v>10.98</v>
      </c>
    </row>
    <row r="17665" spans="1:10">
      <c r="A17665" s="519" t="s">
        <v>17843</v>
      </c>
      <c r="B17665" s="519" t="str">
        <f t="shared" si="275"/>
        <v>ENVERNIZAMENTO SOBRE CONCRETO APICOADO,EXTERIOR OU INTERIOR,COM VERNIZ ACRILICO INCOLOR,EM TRES DEMAOS</v>
      </c>
      <c r="C17665" s="519" t="s">
        <v>45737</v>
      </c>
      <c r="D17665" s="519" t="s">
        <v>45738</v>
      </c>
      <c r="I17665" s="519" t="s">
        <v>13</v>
      </c>
      <c r="J17665" s="650">
        <v>37.659999999999997</v>
      </c>
    </row>
    <row r="17666" spans="1:10">
      <c r="A17666" s="519" t="s">
        <v>17844</v>
      </c>
      <c r="B17666" s="519" t="str">
        <f t="shared" si="275"/>
        <v>ENVERNIZAMENTO SOBRE CONCRETO APICOADO,EXTERIOR OU INTERIOR,COM VERNIZ ACRILICO INCOLOR,EM TRES DEMAOS</v>
      </c>
      <c r="C17666" s="519" t="s">
        <v>45737</v>
      </c>
      <c r="D17666" s="519" t="s">
        <v>45738</v>
      </c>
      <c r="I17666" s="519" t="s">
        <v>13</v>
      </c>
      <c r="J17666" s="650">
        <v>33.75</v>
      </c>
    </row>
    <row r="17667" spans="1:10">
      <c r="A17667" s="519" t="s">
        <v>17845</v>
      </c>
      <c r="B17667" s="519" t="str">
        <f t="shared" si="275"/>
        <v>PINTURA COM TINTA ANTIMOFO E BACTERICIDA BASE ACRILICA,SEMIBRILHO,COR BRANCA,PARA AMBIENTES INTERNOS E EXTERNOS PROPENSOS A UMIDADE E VAPORES,EM DUAS DEMAOS,SOBRE SELADOR ACRILICO E DUAS DEMAOS DE MASSA ACRILICA,INCLUSIVE LIMPEZA E LIXAMENTO</v>
      </c>
      <c r="C17667" s="519" t="s">
        <v>73116</v>
      </c>
      <c r="D17667" s="519" t="s">
        <v>45739</v>
      </c>
      <c r="E17667" s="519" t="s">
        <v>45740</v>
      </c>
      <c r="F17667" s="519" t="s">
        <v>45741</v>
      </c>
      <c r="G17667" s="519" t="s">
        <v>33272</v>
      </c>
      <c r="I17667" s="519" t="s">
        <v>13</v>
      </c>
      <c r="J17667" s="650">
        <v>39.96</v>
      </c>
    </row>
    <row r="17668" spans="1:10">
      <c r="A17668" s="519" t="s">
        <v>17846</v>
      </c>
      <c r="B17668" s="519" t="str">
        <f t="shared" si="275"/>
        <v>PINTURA COM TINTA ANTIMOFO E BACTERICIDA BASE ACRILICA,SEMIBRILHO,COR BRANCA,PARA AMBIENTES INTERNOS E EXTERNOS PROPENSOS A UMIDADE E VAPORES,EM DUAS DEMAOS,SOBRE SELADOR ACRILICO E DUAS DEMAOS DE MASSA ACRILICA,INCLUSIVE LIMPEZA E LIXAMENTO</v>
      </c>
      <c r="C17668" s="519" t="s">
        <v>73116</v>
      </c>
      <c r="D17668" s="519" t="s">
        <v>45739</v>
      </c>
      <c r="E17668" s="519" t="s">
        <v>45740</v>
      </c>
      <c r="F17668" s="519" t="s">
        <v>45741</v>
      </c>
      <c r="G17668" s="519" t="s">
        <v>33272</v>
      </c>
      <c r="I17668" s="519" t="s">
        <v>13</v>
      </c>
      <c r="J17668" s="650">
        <v>35.9</v>
      </c>
    </row>
    <row r="17669" spans="1:10">
      <c r="A17669" s="519" t="s">
        <v>17847</v>
      </c>
      <c r="B17669" s="519" t="str">
        <f t="shared" si="275"/>
        <v>PINTURA COM RESINA HIDROFUGANTE EM DUAS DEMAOS,EM TELHA OU TIJOLO CERAMICO,INCLUSIVE LIMPEZA DA SUPERFICIE</v>
      </c>
      <c r="C17669" s="519" t="s">
        <v>45742</v>
      </c>
      <c r="D17669" s="519" t="s">
        <v>45743</v>
      </c>
      <c r="I17669" s="519" t="s">
        <v>13</v>
      </c>
      <c r="J17669" s="650">
        <v>24.5</v>
      </c>
    </row>
    <row r="17670" spans="1:10">
      <c r="A17670" s="519" t="s">
        <v>17848</v>
      </c>
      <c r="B17670" s="519" t="str">
        <f t="shared" si="275"/>
        <v>PINTURA COM RESINA HIDROFUGANTE EM DUAS DEMAOS,EM TELHA OU TIJOLO CERAMICO,INCLUSIVE LIMPEZA DA SUPERFICIE</v>
      </c>
      <c r="C17670" s="519" t="s">
        <v>45742</v>
      </c>
      <c r="D17670" s="519" t="s">
        <v>45743</v>
      </c>
      <c r="I17670" s="519" t="s">
        <v>13</v>
      </c>
      <c r="J17670" s="650">
        <v>23</v>
      </c>
    </row>
    <row r="17671" spans="1:10">
      <c r="A17671" s="519" t="s">
        <v>17849</v>
      </c>
      <c r="B17671" s="519" t="str">
        <f t="shared" si="275"/>
        <v>PINTURA COM RESINA HIDROFUGANTE EM DUAS DEMAOS,EM TIJOLO APARENTE E CONCRETO APARENTE,INCLUSIVE LIMPEZA DA SUPERFICIE</v>
      </c>
      <c r="C17671" s="519" t="s">
        <v>45744</v>
      </c>
      <c r="D17671" s="519" t="s">
        <v>45745</v>
      </c>
      <c r="I17671" s="519" t="s">
        <v>13</v>
      </c>
      <c r="J17671" s="650">
        <v>19.690000000000001</v>
      </c>
    </row>
    <row r="17672" spans="1:10">
      <c r="A17672" s="519" t="s">
        <v>17850</v>
      </c>
      <c r="B17672" s="519" t="str">
        <f t="shared" ref="B17672:B17735" si="276">C17672&amp;D17672&amp;E17672&amp;F17672&amp;G17672&amp;H17672</f>
        <v>PINTURA COM RESINA HIDROFUGANTE EM DUAS DEMAOS,EM TIJOLO APARENTE E CONCRETO APARENTE,INCLUSIVE LIMPEZA DA SUPERFICIE</v>
      </c>
      <c r="C17672" s="519" t="s">
        <v>45744</v>
      </c>
      <c r="D17672" s="519" t="s">
        <v>45745</v>
      </c>
      <c r="I17672" s="519" t="s">
        <v>13</v>
      </c>
      <c r="J17672" s="650">
        <v>17.920000000000002</v>
      </c>
    </row>
    <row r="17673" spans="1:10">
      <c r="A17673" s="519" t="s">
        <v>17851</v>
      </c>
      <c r="B17673" s="519" t="str">
        <f t="shared" si="276"/>
        <v>PINTURA COM RESINA HIDROFUGANTE EM DUAS DEMAOS,EM PEDRAS POROSAS (TIPO SAO TOME OU SEMELHANTE),INCLUSIVE LIMPEZA DA SUPERFICIE</v>
      </c>
      <c r="C17673" s="519" t="s">
        <v>45746</v>
      </c>
      <c r="D17673" s="519" t="s">
        <v>45747</v>
      </c>
      <c r="E17673" s="519" t="s">
        <v>45748</v>
      </c>
      <c r="I17673" s="519" t="s">
        <v>13</v>
      </c>
      <c r="J17673" s="650">
        <v>24.93</v>
      </c>
    </row>
    <row r="17674" spans="1:10">
      <c r="A17674" s="519" t="s">
        <v>17852</v>
      </c>
      <c r="B17674" s="519" t="str">
        <f t="shared" si="276"/>
        <v>PINTURA COM RESINA HIDROFUGANTE EM DUAS DEMAOS,EM PEDRAS POROSAS (TIPO SAO TOME OU SEMELHANTE),INCLUSIVE LIMPEZA DA SUPERFICIE</v>
      </c>
      <c r="C17674" s="519" t="s">
        <v>45746</v>
      </c>
      <c r="D17674" s="519" t="s">
        <v>45747</v>
      </c>
      <c r="E17674" s="519" t="s">
        <v>45748</v>
      </c>
      <c r="I17674" s="519" t="s">
        <v>13</v>
      </c>
      <c r="J17674" s="650">
        <v>22.89</v>
      </c>
    </row>
    <row r="17675" spans="1:10">
      <c r="A17675" s="519" t="s">
        <v>17853</v>
      </c>
      <c r="B17675" s="519" t="str">
        <f t="shared" si="276"/>
        <v>PINTURA COM RESINA HIDROFUGANTE EM DUAS DEMAOS,EM PEDRAS NAO POROSAS (TIPO ARDOSIA OU SEMELHANTE),INCLUSIVE LIMPEZA DA SUPERFICIE</v>
      </c>
      <c r="C17675" s="519" t="s">
        <v>45749</v>
      </c>
      <c r="D17675" s="519" t="s">
        <v>45750</v>
      </c>
      <c r="E17675" s="519" t="s">
        <v>45751</v>
      </c>
      <c r="I17675" s="519" t="s">
        <v>13</v>
      </c>
      <c r="J17675" s="650">
        <v>9.6199999999999992</v>
      </c>
    </row>
    <row r="17676" spans="1:10">
      <c r="A17676" s="519" t="s">
        <v>17854</v>
      </c>
      <c r="B17676" s="519" t="str">
        <f t="shared" si="276"/>
        <v>PINTURA COM RESINA HIDROFUGANTE EM DUAS DEMAOS,EM PEDRAS NAO POROSAS (TIPO ARDOSIA OU SEMELHANTE),INCLUSIVE LIMPEZA DA SUPERFICIE</v>
      </c>
      <c r="C17676" s="519" t="s">
        <v>45749</v>
      </c>
      <c r="D17676" s="519" t="s">
        <v>45750</v>
      </c>
      <c r="E17676" s="519" t="s">
        <v>45751</v>
      </c>
      <c r="I17676" s="519" t="s">
        <v>13</v>
      </c>
      <c r="J17676" s="650">
        <v>8.5500000000000007</v>
      </c>
    </row>
    <row r="17677" spans="1:10">
      <c r="A17677" s="519" t="s">
        <v>17855</v>
      </c>
      <c r="B17677" s="519" t="str">
        <f t="shared" si="276"/>
        <v>PINTURA IMUNIZANTE FUNGICIDA E INSETICIDA PARA APLICACAO EMMADEIRA BRUTA OU APARELHADA,EM DUAS DEMAOS</v>
      </c>
      <c r="C17677" s="519" t="s">
        <v>45752</v>
      </c>
      <c r="D17677" s="519" t="s">
        <v>45753</v>
      </c>
      <c r="I17677" s="519" t="s">
        <v>13</v>
      </c>
      <c r="J17677" s="650">
        <v>5.92</v>
      </c>
    </row>
    <row r="17678" spans="1:10">
      <c r="A17678" s="519" t="s">
        <v>17856</v>
      </c>
      <c r="B17678" s="519" t="str">
        <f t="shared" si="276"/>
        <v>PINTURA IMUNIZANTE FUNGICIDA E INSETICIDA PARA APLICACAO EMMADEIRA BRUTA OU APARELHADA,EM DUAS DEMAOS</v>
      </c>
      <c r="C17678" s="519" t="s">
        <v>45752</v>
      </c>
      <c r="D17678" s="519" t="s">
        <v>45753</v>
      </c>
      <c r="I17678" s="519" t="s">
        <v>13</v>
      </c>
      <c r="J17678" s="650">
        <v>5.46</v>
      </c>
    </row>
    <row r="17679" spans="1:10">
      <c r="A17679" s="519" t="s">
        <v>17857</v>
      </c>
      <c r="B17679" s="519" t="str">
        <f t="shared" si="276"/>
        <v>PINTURA COM EMULSAO OLEOSA PARA DESMOLDAGEM DE FORMAS DE MADEIRA,EM DUAS DEMAOS</v>
      </c>
      <c r="C17679" s="519" t="s">
        <v>45754</v>
      </c>
      <c r="D17679" s="519" t="s">
        <v>45755</v>
      </c>
      <c r="I17679" s="519" t="s">
        <v>13</v>
      </c>
      <c r="J17679" s="650">
        <v>3.45</v>
      </c>
    </row>
    <row r="17680" spans="1:10">
      <c r="A17680" s="519" t="s">
        <v>17858</v>
      </c>
      <c r="B17680" s="519" t="str">
        <f t="shared" si="276"/>
        <v>PINTURA COM EMULSAO OLEOSA PARA DESMOLDAGEM DE FORMAS DE MADEIRA,EM DUAS DEMAOS</v>
      </c>
      <c r="C17680" s="519" t="s">
        <v>45754</v>
      </c>
      <c r="D17680" s="519" t="s">
        <v>45755</v>
      </c>
      <c r="I17680" s="519" t="s">
        <v>13</v>
      </c>
      <c r="J17680" s="650">
        <v>3.1</v>
      </c>
    </row>
    <row r="17681" spans="1:10">
      <c r="A17681" s="519" t="s">
        <v>17859</v>
      </c>
      <c r="B17681" s="519" t="str">
        <f t="shared" si="276"/>
        <v>PINTURA COM EMULSAO OLEOSA PARA DESMOLDAGEM DE FORMAS METALICAS,EM UMA DEMAO</v>
      </c>
      <c r="C17681" s="519" t="s">
        <v>45756</v>
      </c>
      <c r="D17681" s="519" t="s">
        <v>45757</v>
      </c>
      <c r="I17681" s="519" t="s">
        <v>13</v>
      </c>
      <c r="J17681" s="650">
        <v>3.19</v>
      </c>
    </row>
    <row r="17682" spans="1:10">
      <c r="A17682" s="519" t="s">
        <v>17860</v>
      </c>
      <c r="B17682" s="519" t="str">
        <f t="shared" si="276"/>
        <v>PINTURA COM EMULSAO OLEOSA PARA DESMOLDAGEM DE FORMAS METALICAS,EM UMA DEMAO</v>
      </c>
      <c r="C17682" s="519" t="s">
        <v>45756</v>
      </c>
      <c r="D17682" s="519" t="s">
        <v>45757</v>
      </c>
      <c r="I17682" s="519" t="s">
        <v>13</v>
      </c>
      <c r="J17682" s="650">
        <v>2.85</v>
      </c>
    </row>
    <row r="17683" spans="1:10">
      <c r="A17683" s="519" t="s">
        <v>17861</v>
      </c>
      <c r="B17683" s="519" t="str">
        <f t="shared" si="276"/>
        <v>REMOCAO DE CAIACAO EXISTENTE OU PINTURA A GESSO E COLA</v>
      </c>
      <c r="C17683" s="519" t="s">
        <v>17862</v>
      </c>
      <c r="I17683" s="519" t="s">
        <v>13</v>
      </c>
      <c r="J17683" s="650">
        <v>5.83</v>
      </c>
    </row>
    <row r="17684" spans="1:10">
      <c r="A17684" s="519" t="s">
        <v>17863</v>
      </c>
      <c r="B17684" s="519" t="str">
        <f t="shared" si="276"/>
        <v>REMOCAO DE CAIACAO EXISTENTE OU PINTURA A GESSO E COLA</v>
      </c>
      <c r="C17684" s="519" t="s">
        <v>17862</v>
      </c>
      <c r="I17684" s="519" t="s">
        <v>13</v>
      </c>
      <c r="J17684" s="650">
        <v>5.15</v>
      </c>
    </row>
    <row r="17685" spans="1:10">
      <c r="A17685" s="519" t="s">
        <v>17864</v>
      </c>
      <c r="B17685" s="519" t="str">
        <f t="shared" si="276"/>
        <v>REMOCAO DE PINTURA PLASTICA E SEMELHANTES</v>
      </c>
      <c r="C17685" s="519" t="s">
        <v>17865</v>
      </c>
      <c r="I17685" s="519" t="s">
        <v>13</v>
      </c>
      <c r="J17685" s="650">
        <v>7.53</v>
      </c>
    </row>
    <row r="17686" spans="1:10">
      <c r="A17686" s="519" t="s">
        <v>17866</v>
      </c>
      <c r="B17686" s="519" t="str">
        <f t="shared" si="276"/>
        <v>REMOCAO DE PINTURA PLASTICA E SEMELHANTES</v>
      </c>
      <c r="C17686" s="519" t="s">
        <v>17865</v>
      </c>
      <c r="I17686" s="519" t="s">
        <v>13</v>
      </c>
      <c r="J17686" s="650">
        <v>6.62</v>
      </c>
    </row>
    <row r="17687" spans="1:10">
      <c r="A17687" s="519" t="s">
        <v>17867</v>
      </c>
      <c r="B17687" s="519" t="str">
        <f t="shared" si="276"/>
        <v>REMOCAO DE PINTURA A OLEO,ESMALTE ALQUIDICA E VERNIZES</v>
      </c>
      <c r="C17687" s="519" t="s">
        <v>17868</v>
      </c>
      <c r="I17687" s="519" t="s">
        <v>13</v>
      </c>
      <c r="J17687" s="650">
        <v>45.35</v>
      </c>
    </row>
    <row r="17688" spans="1:10">
      <c r="A17688" s="519" t="s">
        <v>17869</v>
      </c>
      <c r="B17688" s="519" t="str">
        <f t="shared" si="276"/>
        <v>REMOCAO DE PINTURA A OLEO,ESMALTE ALQUIDICA E VERNIZES</v>
      </c>
      <c r="C17688" s="519" t="s">
        <v>17868</v>
      </c>
      <c r="I17688" s="519" t="s">
        <v>13</v>
      </c>
      <c r="J17688" s="650">
        <v>44.67</v>
      </c>
    </row>
    <row r="17689" spans="1:10">
      <c r="A17689" s="519" t="s">
        <v>17870</v>
      </c>
      <c r="B17689" s="519" t="str">
        <f t="shared" si="276"/>
        <v>REMOCAO DE PINTURA ACRILICA,EPOXI,BORRACHA CLORADA E SEMELHANTES</v>
      </c>
      <c r="C17689" s="519" t="s">
        <v>45758</v>
      </c>
      <c r="D17689" s="519" t="s">
        <v>32187</v>
      </c>
      <c r="I17689" s="519" t="s">
        <v>13</v>
      </c>
      <c r="J17689" s="650">
        <v>71.349999999999994</v>
      </c>
    </row>
    <row r="17690" spans="1:10">
      <c r="A17690" s="519" t="s">
        <v>17871</v>
      </c>
      <c r="B17690" s="519" t="str">
        <f t="shared" si="276"/>
        <v>REMOCAO DE PINTURA ACRILICA,EPOXI,BORRACHA CLORADA E SEMELHANTES</v>
      </c>
      <c r="C17690" s="519" t="s">
        <v>45758</v>
      </c>
      <c r="D17690" s="519" t="s">
        <v>32187</v>
      </c>
      <c r="I17690" s="519" t="s">
        <v>13</v>
      </c>
      <c r="J17690" s="650">
        <v>70.44</v>
      </c>
    </row>
    <row r="17691" spans="1:10">
      <c r="A17691" s="519" t="s">
        <v>17872</v>
      </c>
      <c r="B17691" s="519" t="str">
        <f t="shared" si="276"/>
        <v>REMOCAO DE QUALQUER TIPO DE PINTURA EM RODAPE</v>
      </c>
      <c r="C17691" s="519" t="s">
        <v>17873</v>
      </c>
      <c r="I17691" s="519" t="s">
        <v>36</v>
      </c>
      <c r="J17691" s="650">
        <v>9.61</v>
      </c>
    </row>
    <row r="17692" spans="1:10">
      <c r="A17692" s="519" t="s">
        <v>17874</v>
      </c>
      <c r="B17692" s="519" t="str">
        <f t="shared" si="276"/>
        <v>REMOCAO DE QUALQUER TIPO DE PINTURA EM RODAPE</v>
      </c>
      <c r="C17692" s="519" t="s">
        <v>17873</v>
      </c>
      <c r="I17692" s="519" t="s">
        <v>36</v>
      </c>
      <c r="J17692" s="650">
        <v>9.2200000000000006</v>
      </c>
    </row>
    <row r="17693" spans="1:10">
      <c r="A17693" s="519" t="s">
        <v>17875</v>
      </c>
      <c r="B17693" s="519" t="str">
        <f t="shared" si="276"/>
        <v>MARCACAO DE QUADRA DE ESPORTE OU VAGA DE GARAGEM COM TINTA A BASE DE BORRACHA CLORADA,COM UTILIZACAO DE SELADOR E SOLVENTE PROPRIO E FITA CREPE COMO LIMITADOR DE LINHAS,MEDIDA PELA AREA REAL DE PINTURA</v>
      </c>
      <c r="C17693" s="519" t="s">
        <v>45759</v>
      </c>
      <c r="D17693" s="519" t="s">
        <v>45760</v>
      </c>
      <c r="E17693" s="519" t="s">
        <v>45761</v>
      </c>
      <c r="F17693" s="519" t="s">
        <v>45762</v>
      </c>
      <c r="I17693" s="519" t="s">
        <v>13</v>
      </c>
      <c r="J17693" s="650">
        <v>69.819999999999993</v>
      </c>
    </row>
    <row r="17694" spans="1:10">
      <c r="A17694" s="519" t="s">
        <v>17876</v>
      </c>
      <c r="B17694" s="519" t="str">
        <f t="shared" si="276"/>
        <v>MARCACAO DE QUADRA DE ESPORTE OU VAGA DE GARAGEM COM TINTA A BASE DE BORRACHA CLORADA,COM UTILIZACAO DE SELADOR E SOLVENTE PROPRIO E FITA CREPE COMO LIMITADOR DE LINHAS,MEDIDA PELA AREA REAL DE PINTURA</v>
      </c>
      <c r="C17694" s="519" t="s">
        <v>45759</v>
      </c>
      <c r="D17694" s="519" t="s">
        <v>45760</v>
      </c>
      <c r="E17694" s="519" t="s">
        <v>45761</v>
      </c>
      <c r="F17694" s="519" t="s">
        <v>45762</v>
      </c>
      <c r="I17694" s="519" t="s">
        <v>13</v>
      </c>
      <c r="J17694" s="650">
        <v>62.19</v>
      </c>
    </row>
    <row r="17695" spans="1:10">
      <c r="A17695" s="519" t="s">
        <v>17877</v>
      </c>
      <c r="B17695" s="519" t="str">
        <f t="shared" si="276"/>
        <v>MARCACAO DE QUADRA DE ESPORTE OU VAGA DE GARAGEM COM TINTA ACRILICA PROPRIA PARA PINTURA DE PISOS,COM UTILIZACAO DE SELADOR E SOLVENTE PROPRIO E FITA CREPE COMO LIMITADOR DE LINHAS,MEDIDA PELA AREA REAL DE PINTURA</v>
      </c>
      <c r="C17695" s="519" t="s">
        <v>45759</v>
      </c>
      <c r="D17695" s="519" t="s">
        <v>45763</v>
      </c>
      <c r="E17695" s="519" t="s">
        <v>45764</v>
      </c>
      <c r="F17695" s="519" t="s">
        <v>45765</v>
      </c>
      <c r="I17695" s="519" t="s">
        <v>13</v>
      </c>
      <c r="J17695" s="650">
        <v>62.69</v>
      </c>
    </row>
    <row r="17696" spans="1:10">
      <c r="A17696" s="519" t="s">
        <v>17878</v>
      </c>
      <c r="B17696" s="519" t="str">
        <f t="shared" si="276"/>
        <v>MARCACAO DE QUADRA DE ESPORTE OU VAGA DE GARAGEM COM TINTA ACRILICA PROPRIA PARA PINTURA DE PISOS,COM UTILIZACAO DE SELADOR E SOLVENTE PROPRIO E FITA CREPE COMO LIMITADOR DE LINHAS,MEDIDA PELA AREA REAL DE PINTURA</v>
      </c>
      <c r="C17696" s="519" t="s">
        <v>45759</v>
      </c>
      <c r="D17696" s="519" t="s">
        <v>45763</v>
      </c>
      <c r="E17696" s="519" t="s">
        <v>45764</v>
      </c>
      <c r="F17696" s="519" t="s">
        <v>45765</v>
      </c>
      <c r="I17696" s="519" t="s">
        <v>13</v>
      </c>
      <c r="J17696" s="650">
        <v>55.06</v>
      </c>
    </row>
    <row r="17697" spans="1:10">
      <c r="A17697" s="519" t="s">
        <v>17879</v>
      </c>
      <c r="B17697" s="519" t="str">
        <f t="shared" si="276"/>
        <v>REPINTURA DE QUADRA SOBRE DEMARCACAO EXISTENTE CONFORME O ITEM 17.040.0021</v>
      </c>
      <c r="C17697" s="519" t="s">
        <v>45766</v>
      </c>
      <c r="D17697" s="519" t="s">
        <v>45767</v>
      </c>
      <c r="I17697" s="519" t="s">
        <v>13</v>
      </c>
      <c r="J17697" s="650">
        <v>34.89</v>
      </c>
    </row>
    <row r="17698" spans="1:10">
      <c r="A17698" s="519" t="s">
        <v>17880</v>
      </c>
      <c r="B17698" s="519" t="str">
        <f t="shared" si="276"/>
        <v>REPINTURA DE QUADRA SOBRE DEMARCACAO EXISTENTE CONFORME O ITEM 17.040.0021</v>
      </c>
      <c r="C17698" s="519" t="s">
        <v>45766</v>
      </c>
      <c r="D17698" s="519" t="s">
        <v>45767</v>
      </c>
      <c r="I17698" s="519" t="s">
        <v>13</v>
      </c>
      <c r="J17698" s="650">
        <v>30.72</v>
      </c>
    </row>
    <row r="17699" spans="1:10">
      <c r="A17699" s="519" t="s">
        <v>17881</v>
      </c>
      <c r="B17699" s="519" t="str">
        <f t="shared" si="276"/>
        <v>PINTURA DE PISO CIMENTADO LISO COM TINTA 100% ACRILICA,INCLUSIVE LIXAMENTO,LIMPEZA E TRES DEMAOS DE ACABAMENTO APLICADASA ROLO DE LA,DILUICAO EM AGUA A 20%</v>
      </c>
      <c r="C17699" s="519" t="s">
        <v>45768</v>
      </c>
      <c r="D17699" s="519" t="s">
        <v>45769</v>
      </c>
      <c r="E17699" s="519" t="s">
        <v>45770</v>
      </c>
      <c r="I17699" s="519" t="s">
        <v>13</v>
      </c>
      <c r="J17699" s="650">
        <v>13.91</v>
      </c>
    </row>
    <row r="17700" spans="1:10">
      <c r="A17700" s="519" t="s">
        <v>17882</v>
      </c>
      <c r="B17700" s="519" t="str">
        <f t="shared" si="276"/>
        <v>PINTURA DE PISO CIMENTADO LISO COM TINTA 100% ACRILICA,INCLUSIVE LIXAMENTO,LIMPEZA E TRES DEMAOS DE ACABAMENTO APLICADASA ROLO DE LA,DILUICAO EM AGUA A 20%</v>
      </c>
      <c r="C17700" s="519" t="s">
        <v>45768</v>
      </c>
      <c r="D17700" s="519" t="s">
        <v>45769</v>
      </c>
      <c r="E17700" s="519" t="s">
        <v>45770</v>
      </c>
      <c r="I17700" s="519" t="s">
        <v>13</v>
      </c>
      <c r="J17700" s="650">
        <v>12.62</v>
      </c>
    </row>
    <row r="17701" spans="1:10">
      <c r="A17701" s="519" t="s">
        <v>17883</v>
      </c>
      <c r="B17701" s="519" t="str">
        <f t="shared" si="276"/>
        <v>PINTURA DE SINALIZACAO DE SOLO PARA EQUIPAMENTOS DE COMBATEA INCENDIO (EXTINTORES E HIDRANTES),EM QUADRADOS VERMELHOS DE (0,70X0,70)M E BORDAS AMARELAS DE 0,15M DE LARGURA,CONFORME ABNT NBR 16820</v>
      </c>
      <c r="C17701" s="519" t="s">
        <v>73117</v>
      </c>
      <c r="D17701" s="519" t="s">
        <v>73118</v>
      </c>
      <c r="E17701" s="519" t="s">
        <v>73119</v>
      </c>
      <c r="F17701" s="519" t="s">
        <v>73120</v>
      </c>
      <c r="I17701" s="519" t="s">
        <v>5</v>
      </c>
      <c r="J17701" s="650">
        <v>35.75</v>
      </c>
    </row>
    <row r="17702" spans="1:10">
      <c r="A17702" s="519" t="s">
        <v>17884</v>
      </c>
      <c r="B17702" s="519" t="str">
        <f t="shared" si="276"/>
        <v>PINTURA DE SINALIZACAO DE SOLO PARA EQUIPAMENTOS DE COMBATEA INCENDIO (EXTINTORES E HIDRANTES),EM QUADRADOS VERMELHOS DE (0,70X0,70)M E BORDAS AMARELAS DE 0,15M DE LARGURA,CONFORME ABNT NBR 16820</v>
      </c>
      <c r="C17702" s="519" t="s">
        <v>73117</v>
      </c>
      <c r="D17702" s="519" t="s">
        <v>73118</v>
      </c>
      <c r="E17702" s="519" t="s">
        <v>73119</v>
      </c>
      <c r="F17702" s="519" t="s">
        <v>73120</v>
      </c>
      <c r="I17702" s="519" t="s">
        <v>5</v>
      </c>
      <c r="J17702" s="650">
        <v>31.69</v>
      </c>
    </row>
    <row r="17703" spans="1:10">
      <c r="A17703" s="519" t="s">
        <v>17885</v>
      </c>
      <c r="B17703" s="519" t="str">
        <f t="shared" si="276"/>
        <v>LAVATORIO DE LOUCA BRANCA TIPO POPULAR,SEM LADRAO,COM MEDIDAS EM TORNO DE (47X35)CM,INCLUSIVE ACESSORIOS DE FIXACAO,FERRAGENS EM METAL CROMADO:SIFAO 1680 DE 1"X1.1/4",TORNEIRA PARA LAVATORIO TIPO BANCA 1193 OU SIMILAR DE 1/2" E VALVULA DE ESCOAMENTO 1600.RABICHO EM PVC.FORNECIMENTO</v>
      </c>
      <c r="C17703" s="519" t="s">
        <v>45771</v>
      </c>
      <c r="D17703" s="519" t="s">
        <v>73121</v>
      </c>
      <c r="E17703" s="519" t="s">
        <v>73122</v>
      </c>
      <c r="F17703" s="519" t="s">
        <v>73123</v>
      </c>
      <c r="G17703" s="519" t="s">
        <v>73124</v>
      </c>
      <c r="I17703" s="519" t="s">
        <v>5</v>
      </c>
      <c r="J17703" s="650">
        <v>222.85</v>
      </c>
    </row>
    <row r="17704" spans="1:10">
      <c r="A17704" s="519" t="s">
        <v>17886</v>
      </c>
      <c r="B17704" s="519" t="str">
        <f t="shared" si="276"/>
        <v>LAVATORIO DE LOUCA BRANCA TIPO POPULAR,SEM LADRAO,COM MEDIDAS EM TORNO DE (47X35)CM,INCLUSIVE ACESSORIOS DE FIXACAO,FERRAGENS EM METAL CROMADO:SIFAO 1680 DE 1"X1.1/4",TORNEIRA PARA LAVATORIO TIPO BANCA 1193 OU SIMILAR DE 1/2" E VALVULA DE ESCOAMENTO 1600.RABICHO EM PVC.FORNECIMENTO</v>
      </c>
      <c r="C17704" s="519" t="s">
        <v>45771</v>
      </c>
      <c r="D17704" s="519" t="s">
        <v>73121</v>
      </c>
      <c r="E17704" s="519" t="s">
        <v>73122</v>
      </c>
      <c r="F17704" s="519" t="s">
        <v>73123</v>
      </c>
      <c r="G17704" s="519" t="s">
        <v>73124</v>
      </c>
      <c r="I17704" s="519" t="s">
        <v>5</v>
      </c>
      <c r="J17704" s="650">
        <v>222.85</v>
      </c>
    </row>
    <row r="17705" spans="1:10">
      <c r="A17705" s="519" t="s">
        <v>17887</v>
      </c>
      <c r="B17705" s="519" t="str">
        <f t="shared" si="276"/>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705" s="519" t="s">
        <v>45772</v>
      </c>
      <c r="D17705" s="519" t="s">
        <v>73125</v>
      </c>
      <c r="E17705" s="519" t="s">
        <v>73126</v>
      </c>
      <c r="F17705" s="519" t="s">
        <v>73127</v>
      </c>
      <c r="G17705" s="519" t="s">
        <v>73128</v>
      </c>
      <c r="I17705" s="519" t="s">
        <v>5</v>
      </c>
      <c r="J17705" s="650">
        <v>254.12</v>
      </c>
    </row>
    <row r="17706" spans="1:10">
      <c r="A17706" s="519" t="s">
        <v>17888</v>
      </c>
      <c r="B17706" s="519" t="str">
        <f t="shared" si="276"/>
        <v>LAVATORIO DE LOUCA BRANCA,TIPO MEDIO LUXO,COM LADRAO,COM MEDIDAS EM TORNO DE (47X35)CM,INCLUSIVE ACESSORIOS DE FIXACAO.FERRAGENS EM METAL CROMADO:SIFAO 1680 DE 1"X1.1/4",TORNEIRA PARA LAVATORIO TIPO BANCA 1193 OU SIMILAR DE 1/2" E VALVULA DE ESCOAMENTO 1603.RABICHO EM PVC.FORNECIMENTO</v>
      </c>
      <c r="C17706" s="519" t="s">
        <v>45772</v>
      </c>
      <c r="D17706" s="519" t="s">
        <v>73125</v>
      </c>
      <c r="E17706" s="519" t="s">
        <v>73126</v>
      </c>
      <c r="F17706" s="519" t="s">
        <v>73127</v>
      </c>
      <c r="G17706" s="519" t="s">
        <v>73128</v>
      </c>
      <c r="I17706" s="519" t="s">
        <v>5</v>
      </c>
      <c r="J17706" s="650">
        <v>254.12</v>
      </c>
    </row>
    <row r="17707" spans="1:10">
      <c r="A17707" s="519" t="s">
        <v>17889</v>
      </c>
      <c r="B17707" s="519" t="str">
        <f t="shared" si="276"/>
        <v>LAVATORIO DE LOUCA BRANCA,COM COLUNA SUSPENSA,PARA PESSOAS COM NECESSIDADES ESPECIFICAS,COM MEDIDAS EM TORNO DE (45,5X35,5)CM,EXCLUSIVE SIFAO,VALVULA DE ESCOAMENTO,RABICHO E TORNEIRA,INCLUSIVE ACESSORIOS DE FIXACAO.FORNECIMENTO</v>
      </c>
      <c r="C17707" s="519" t="s">
        <v>45773</v>
      </c>
      <c r="D17707" s="519" t="s">
        <v>73129</v>
      </c>
      <c r="E17707" s="519" t="s">
        <v>73130</v>
      </c>
      <c r="F17707" s="519" t="s">
        <v>73131</v>
      </c>
      <c r="I17707" s="519" t="s">
        <v>5</v>
      </c>
      <c r="J17707" s="650">
        <v>403.3</v>
      </c>
    </row>
    <row r="17708" spans="1:10">
      <c r="A17708" s="519" t="s">
        <v>17890</v>
      </c>
      <c r="B17708" s="519" t="str">
        <f t="shared" si="276"/>
        <v>LAVATORIO DE LOUCA BRANCA,COM COLUNA SUSPENSA,PARA PESSOAS COM NECESSIDADES ESPECIFICAS,COM MEDIDAS EM TORNO DE (45,5X35,5)CM,EXCLUSIVE SIFAO,VALVULA DE ESCOAMENTO,RABICHO E TORNEIRA,INCLUSIVE ACESSORIOS DE FIXACAO.FORNECIMENTO</v>
      </c>
      <c r="C17708" s="519" t="s">
        <v>45773</v>
      </c>
      <c r="D17708" s="519" t="s">
        <v>73129</v>
      </c>
      <c r="E17708" s="519" t="s">
        <v>73130</v>
      </c>
      <c r="F17708" s="519" t="s">
        <v>73131</v>
      </c>
      <c r="I17708" s="519" t="s">
        <v>5</v>
      </c>
      <c r="J17708" s="650">
        <v>403.3</v>
      </c>
    </row>
    <row r="17709" spans="1:10">
      <c r="A17709" s="519" t="s">
        <v>17891</v>
      </c>
      <c r="B17709" s="519" t="str">
        <f t="shared" si="276"/>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709" s="519" t="s">
        <v>45773</v>
      </c>
      <c r="D17709" s="519" t="s">
        <v>73129</v>
      </c>
      <c r="E17709" s="519" t="s">
        <v>73132</v>
      </c>
      <c r="F17709" s="519" t="s">
        <v>73133</v>
      </c>
      <c r="G17709" s="519" t="s">
        <v>73134</v>
      </c>
      <c r="H17709" s="519" t="s">
        <v>73135</v>
      </c>
      <c r="I17709" s="519" t="s">
        <v>5</v>
      </c>
      <c r="J17709" s="650">
        <v>988.1</v>
      </c>
    </row>
    <row r="17710" spans="1:10">
      <c r="A17710" s="519" t="s">
        <v>17892</v>
      </c>
      <c r="B17710" s="519" t="str">
        <f t="shared" si="276"/>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v>
      </c>
      <c r="C17710" s="519" t="s">
        <v>45773</v>
      </c>
      <c r="D17710" s="519" t="s">
        <v>73129</v>
      </c>
      <c r="E17710" s="519" t="s">
        <v>73132</v>
      </c>
      <c r="F17710" s="519" t="s">
        <v>73133</v>
      </c>
      <c r="G17710" s="519" t="s">
        <v>73134</v>
      </c>
      <c r="H17710" s="519" t="s">
        <v>73135</v>
      </c>
      <c r="I17710" s="519" t="s">
        <v>5</v>
      </c>
      <c r="J17710" s="650">
        <v>988.1</v>
      </c>
    </row>
    <row r="17711" spans="1:10">
      <c r="A17711" s="519" t="s">
        <v>17893</v>
      </c>
      <c r="B17711" s="519"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711" s="519" t="s">
        <v>45774</v>
      </c>
      <c r="D17711" s="519" t="s">
        <v>73136</v>
      </c>
      <c r="E17711" s="519" t="s">
        <v>73137</v>
      </c>
      <c r="F17711" s="519" t="s">
        <v>73138</v>
      </c>
      <c r="G17711" s="519" t="s">
        <v>73139</v>
      </c>
      <c r="I17711" s="519" t="s">
        <v>5</v>
      </c>
      <c r="J17711" s="650">
        <v>716.92</v>
      </c>
    </row>
    <row r="17712" spans="1:10">
      <c r="A17712" s="519" t="s">
        <v>17894</v>
      </c>
      <c r="B17712" s="519"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C17712" s="519" t="s">
        <v>45774</v>
      </c>
      <c r="D17712" s="519" t="s">
        <v>73136</v>
      </c>
      <c r="E17712" s="519" t="s">
        <v>73137</v>
      </c>
      <c r="F17712" s="519" t="s">
        <v>73138</v>
      </c>
      <c r="G17712" s="519" t="s">
        <v>73139</v>
      </c>
      <c r="I17712" s="519" t="s">
        <v>5</v>
      </c>
      <c r="J17712" s="650">
        <v>716.92</v>
      </c>
    </row>
    <row r="17713" spans="1:10">
      <c r="A17713" s="519" t="s">
        <v>17895</v>
      </c>
      <c r="B17713" s="519"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713" s="519" t="s">
        <v>45774</v>
      </c>
      <c r="D17713" s="519" t="s">
        <v>73136</v>
      </c>
      <c r="E17713" s="519" t="s">
        <v>73137</v>
      </c>
      <c r="F17713" s="519" t="s">
        <v>73138</v>
      </c>
      <c r="G17713" s="519" t="s">
        <v>73140</v>
      </c>
      <c r="H17713" s="519" t="s">
        <v>73141</v>
      </c>
      <c r="I17713" s="519" t="s">
        <v>5</v>
      </c>
      <c r="J17713" s="650">
        <v>727.49</v>
      </c>
    </row>
    <row r="17714" spans="1:10">
      <c r="A17714" s="519" t="s">
        <v>17896</v>
      </c>
      <c r="B17714" s="519" t="str">
        <f t="shared" si="276"/>
        <v>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v>
      </c>
      <c r="C17714" s="519" t="s">
        <v>45774</v>
      </c>
      <c r="D17714" s="519" t="s">
        <v>73136</v>
      </c>
      <c r="E17714" s="519" t="s">
        <v>73137</v>
      </c>
      <c r="F17714" s="519" t="s">
        <v>73138</v>
      </c>
      <c r="G17714" s="519" t="s">
        <v>73140</v>
      </c>
      <c r="H17714" s="519" t="s">
        <v>73141</v>
      </c>
      <c r="I17714" s="519" t="s">
        <v>5</v>
      </c>
      <c r="J17714" s="650">
        <v>727.49</v>
      </c>
    </row>
    <row r="17715" spans="1:10">
      <c r="A17715" s="519" t="s">
        <v>17897</v>
      </c>
      <c r="B17715" s="519" t="str">
        <f t="shared" si="276"/>
        <v>LAVATORIO DE LOUCA BRANCA TIPO POPULAR,SEM LADRAO,COM MEDIDAS EM TORNO (55X45)CM,INCLUSIVE ACESSORIOS DE FIXACAO,TORNEIRA PARA LAVATORIO TIPO BANCA 1193 OU SIMILAR DE 1/2" EM METAL CROMADO E VALVULA DE ESCOAMENTO,SIFAO E RABICHO EM PVC.FORNECIMENTO</v>
      </c>
      <c r="C17715" s="519" t="s">
        <v>45771</v>
      </c>
      <c r="D17715" s="519" t="s">
        <v>73142</v>
      </c>
      <c r="E17715" s="519" t="s">
        <v>73143</v>
      </c>
      <c r="F17715" s="519" t="s">
        <v>73144</v>
      </c>
      <c r="G17715" s="519" t="s">
        <v>42412</v>
      </c>
      <c r="I17715" s="519" t="s">
        <v>5</v>
      </c>
      <c r="J17715" s="650">
        <v>149.52000000000001</v>
      </c>
    </row>
    <row r="17716" spans="1:10">
      <c r="A17716" s="519" t="s">
        <v>17898</v>
      </c>
      <c r="B17716" s="519" t="str">
        <f t="shared" si="276"/>
        <v>LAVATORIO DE LOUCA BRANCA TIPO POPULAR,SEM LADRAO,COM MEDIDAS EM TORNO (55X45)CM,INCLUSIVE ACESSORIOS DE FIXACAO,TORNEIRA PARA LAVATORIO TIPO BANCA 1193 OU SIMILAR DE 1/2" EM METAL CROMADO E VALVULA DE ESCOAMENTO,SIFAO E RABICHO EM PVC.FORNECIMENTO</v>
      </c>
      <c r="C17716" s="519" t="s">
        <v>45771</v>
      </c>
      <c r="D17716" s="519" t="s">
        <v>73142</v>
      </c>
      <c r="E17716" s="519" t="s">
        <v>73143</v>
      </c>
      <c r="F17716" s="519" t="s">
        <v>73144</v>
      </c>
      <c r="G17716" s="519" t="s">
        <v>42412</v>
      </c>
      <c r="I17716" s="519" t="s">
        <v>5</v>
      </c>
      <c r="J17716" s="650">
        <v>149.52000000000001</v>
      </c>
    </row>
    <row r="17717" spans="1:10">
      <c r="A17717" s="519" t="s">
        <v>17899</v>
      </c>
      <c r="B17717" s="519" t="str">
        <f t="shared" si="276"/>
        <v>LAVATORIO DE LOUCA BRANCA DE SOBREPOR,TIPO MEDIO LUXO,SEM LADRAO,C/MEDIDAS EM TORNO DE (53X43)CM.FERRAGENS EM METAL CROMADO:SIFAO 1680 1"X1.1/4",TORNEIRA PARA LAVATORIO TIPO BANCA 1193 OU SIMILAR DE 1/2" E VALVULA DE ESCOAMENTO 1600.RABICHO EM PVC.FORNECIMENTO</v>
      </c>
      <c r="C17717" s="519" t="s">
        <v>45775</v>
      </c>
      <c r="D17717" s="519" t="s">
        <v>73145</v>
      </c>
      <c r="E17717" s="519" t="s">
        <v>45776</v>
      </c>
      <c r="F17717" s="519" t="s">
        <v>45777</v>
      </c>
      <c r="G17717" s="519" t="s">
        <v>45778</v>
      </c>
      <c r="I17717" s="519" t="s">
        <v>5</v>
      </c>
      <c r="J17717" s="650">
        <v>348.51</v>
      </c>
    </row>
    <row r="17718" spans="1:10">
      <c r="A17718" s="519" t="s">
        <v>17900</v>
      </c>
      <c r="B17718" s="519" t="str">
        <f t="shared" si="276"/>
        <v>LAVATORIO DE LOUCA BRANCA DE SOBREPOR,TIPO MEDIO LUXO,SEM LADRAO,C/MEDIDAS EM TORNO DE (53X43)CM.FERRAGENS EM METAL CROMADO:SIFAO 1680 1"X1.1/4",TORNEIRA PARA LAVATORIO TIPO BANCA 1193 OU SIMILAR DE 1/2" E VALVULA DE ESCOAMENTO 1600.RABICHO EM PVC.FORNECIMENTO</v>
      </c>
      <c r="C17718" s="519" t="s">
        <v>45775</v>
      </c>
      <c r="D17718" s="519" t="s">
        <v>73145</v>
      </c>
      <c r="E17718" s="519" t="s">
        <v>45776</v>
      </c>
      <c r="F17718" s="519" t="s">
        <v>45777</v>
      </c>
      <c r="G17718" s="519" t="s">
        <v>45778</v>
      </c>
      <c r="I17718" s="519" t="s">
        <v>5</v>
      </c>
      <c r="J17718" s="650">
        <v>348.51</v>
      </c>
    </row>
    <row r="17719" spans="1:10">
      <c r="A17719" s="519" t="s">
        <v>17901</v>
      </c>
      <c r="B17719" s="519" t="str">
        <f t="shared" si="276"/>
        <v>LAVATORIO DE LOUCA BRANCA DE SOBREPOR,TIPO MEDIO LUXO,COM LADRAO,C/MEDIDAS EM TORNO DE (53X43)CM.FERRAGENS EM METAL CROMADO:SIFAO 1680 1"X1.1/4",TORNEIRA PARA LAVATORIO TIPO BANCA 1193 OU SIMILAR DE 1/2" E VALVULA DE ESCOAMENTO 1603.RABICHO EM PVC.FORNECIMENTO</v>
      </c>
      <c r="C17719" s="519" t="s">
        <v>45779</v>
      </c>
      <c r="D17719" s="519" t="s">
        <v>73145</v>
      </c>
      <c r="E17719" s="519" t="s">
        <v>45776</v>
      </c>
      <c r="F17719" s="519" t="s">
        <v>45780</v>
      </c>
      <c r="G17719" s="519" t="s">
        <v>45778</v>
      </c>
      <c r="I17719" s="519" t="s">
        <v>5</v>
      </c>
      <c r="J17719" s="650">
        <v>340.71</v>
      </c>
    </row>
    <row r="17720" spans="1:10">
      <c r="A17720" s="519" t="s">
        <v>17902</v>
      </c>
      <c r="B17720" s="519" t="str">
        <f t="shared" si="276"/>
        <v>LAVATORIO DE LOUCA BRANCA DE SOBREPOR,TIPO MEDIO LUXO,COM LADRAO,C/MEDIDAS EM TORNO DE (53X43)CM.FERRAGENS EM METAL CROMADO:SIFAO 1680 1"X1.1/4",TORNEIRA PARA LAVATORIO TIPO BANCA 1193 OU SIMILAR DE 1/2" E VALVULA DE ESCOAMENTO 1603.RABICHO EM PVC.FORNECIMENTO</v>
      </c>
      <c r="C17720" s="519" t="s">
        <v>45779</v>
      </c>
      <c r="D17720" s="519" t="s">
        <v>73145</v>
      </c>
      <c r="E17720" s="519" t="s">
        <v>45776</v>
      </c>
      <c r="F17720" s="519" t="s">
        <v>45780</v>
      </c>
      <c r="G17720" s="519" t="s">
        <v>45778</v>
      </c>
      <c r="I17720" s="519" t="s">
        <v>5</v>
      </c>
      <c r="J17720" s="650">
        <v>340.71</v>
      </c>
    </row>
    <row r="17721" spans="1:10">
      <c r="A17721" s="519" t="s">
        <v>17903</v>
      </c>
      <c r="B17721" s="519" t="str">
        <f t="shared" si="276"/>
        <v>LAVATORIO DE LOUCA BRANCA DE EMBUTIR(CUBA),TIPO MEDIO LUXO,SEM LADRAO,C/MEDIDAS EM TORNO DE (52X39)CM.FERRAGENS EM METAL CROMADO:SIFAO 1680 1"X1.1/4",TORNEIRA PARA LAVATORIO TIPO BANCA 1193 OU SIMILAR DE 1/2" E VALVULA DE ESCOAMENTO 1600.RABICHO EM PVC.FORNECIMENTO</v>
      </c>
      <c r="C17721" s="519" t="s">
        <v>45781</v>
      </c>
      <c r="D17721" s="519" t="s">
        <v>73146</v>
      </c>
      <c r="E17721" s="519" t="s">
        <v>73147</v>
      </c>
      <c r="F17721" s="519" t="s">
        <v>73148</v>
      </c>
      <c r="G17721" s="519" t="s">
        <v>73149</v>
      </c>
      <c r="I17721" s="519" t="s">
        <v>5</v>
      </c>
      <c r="J17721" s="650">
        <v>207.38</v>
      </c>
    </row>
    <row r="17722" spans="1:10">
      <c r="A17722" s="519" t="s">
        <v>17904</v>
      </c>
      <c r="B17722" s="519" t="str">
        <f t="shared" si="276"/>
        <v>LAVATORIO DE LOUCA BRANCA DE EMBUTIR(CUBA),TIPO MEDIO LUXO,SEM LADRAO,C/MEDIDAS EM TORNO DE (52X39)CM.FERRAGENS EM METAL CROMADO:SIFAO 1680 1"X1.1/4",TORNEIRA PARA LAVATORIO TIPO BANCA 1193 OU SIMILAR DE 1/2" E VALVULA DE ESCOAMENTO 1600.RABICHO EM PVC.FORNECIMENTO</v>
      </c>
      <c r="C17722" s="519" t="s">
        <v>45781</v>
      </c>
      <c r="D17722" s="519" t="s">
        <v>73146</v>
      </c>
      <c r="E17722" s="519" t="s">
        <v>73147</v>
      </c>
      <c r="F17722" s="519" t="s">
        <v>73148</v>
      </c>
      <c r="G17722" s="519" t="s">
        <v>73149</v>
      </c>
      <c r="I17722" s="519" t="s">
        <v>5</v>
      </c>
      <c r="J17722" s="650">
        <v>207.38</v>
      </c>
    </row>
    <row r="17723" spans="1:10">
      <c r="A17723" s="519" t="s">
        <v>17905</v>
      </c>
      <c r="B17723" s="519" t="str">
        <f t="shared" si="276"/>
        <v>LAVATORIO DE LOUCA BRANCA DE EMBUTIR(CUBA),TIPO MEDIO LUXO,COM LADRAO,C/MEDIDAS EM TORNO DE (52X39)CM.FERRAGENS EM METAL CROMADO:SIFAO 1680 1"X1.1/4",TORNEIRA PARA LAVATORIO TIPO BANCA 1193 OU SIMILAR DE 1/2" E VALVULA DE ESCOAMENTO 1603.RABICHO EM PVC.FORNECIMENTO</v>
      </c>
      <c r="C17723" s="519" t="s">
        <v>45782</v>
      </c>
      <c r="D17723" s="519" t="s">
        <v>73150</v>
      </c>
      <c r="E17723" s="519" t="s">
        <v>73147</v>
      </c>
      <c r="F17723" s="519" t="s">
        <v>73151</v>
      </c>
      <c r="G17723" s="519" t="s">
        <v>73149</v>
      </c>
      <c r="I17723" s="519" t="s">
        <v>5</v>
      </c>
      <c r="J17723" s="650">
        <v>255.79</v>
      </c>
    </row>
    <row r="17724" spans="1:10">
      <c r="A17724" s="519" t="s">
        <v>17906</v>
      </c>
      <c r="B17724" s="519" t="str">
        <f t="shared" si="276"/>
        <v>LAVATORIO DE LOUCA BRANCA DE EMBUTIR(CUBA),TIPO MEDIO LUXO,COM LADRAO,C/MEDIDAS EM TORNO DE (52X39)CM.FERRAGENS EM METAL CROMADO:SIFAO 1680 1"X1.1/4",TORNEIRA PARA LAVATORIO TIPO BANCA 1193 OU SIMILAR DE 1/2" E VALVULA DE ESCOAMENTO 1603.RABICHO EM PVC.FORNECIMENTO</v>
      </c>
      <c r="C17724" s="519" t="s">
        <v>45782</v>
      </c>
      <c r="D17724" s="519" t="s">
        <v>73150</v>
      </c>
      <c r="E17724" s="519" t="s">
        <v>73147</v>
      </c>
      <c r="F17724" s="519" t="s">
        <v>73151</v>
      </c>
      <c r="G17724" s="519" t="s">
        <v>73149</v>
      </c>
      <c r="I17724" s="519" t="s">
        <v>5</v>
      </c>
      <c r="J17724" s="650">
        <v>255.79</v>
      </c>
    </row>
    <row r="17725" spans="1:10">
      <c r="A17725" s="519" t="s">
        <v>17907</v>
      </c>
      <c r="B17725" s="519" t="str">
        <f t="shared" si="276"/>
        <v>CUBA DE LOUCA BRANCA,DE SOBREPOR,OVAL,EXCLUSIVE RABICHO,SIFAO,TORNEIRA E VALVULA DE ESCOAMENTO.FORNECIMENTO</v>
      </c>
      <c r="C17725" s="519" t="s">
        <v>45783</v>
      </c>
      <c r="D17725" s="519" t="s">
        <v>45784</v>
      </c>
      <c r="I17725" s="519" t="s">
        <v>5</v>
      </c>
      <c r="J17725" s="650">
        <v>85.39</v>
      </c>
    </row>
    <row r="17726" spans="1:10">
      <c r="A17726" s="519" t="s">
        <v>17908</v>
      </c>
      <c r="B17726" s="519" t="str">
        <f t="shared" si="276"/>
        <v>CUBA DE LOUCA BRANCA,DE SOBREPOR,OVAL,EXCLUSIVE RABICHO,SIFAO,TORNEIRA E VALVULA DE ESCOAMENTO.FORNECIMENTO</v>
      </c>
      <c r="C17726" s="519" t="s">
        <v>45783</v>
      </c>
      <c r="D17726" s="519" t="s">
        <v>45784</v>
      </c>
      <c r="I17726" s="519" t="s">
        <v>5</v>
      </c>
      <c r="J17726" s="650">
        <v>85.39</v>
      </c>
    </row>
    <row r="17727" spans="1:10">
      <c r="A17727" s="519" t="s">
        <v>17909</v>
      </c>
      <c r="B17727" s="519" t="str">
        <f t="shared" si="276"/>
        <v>CUBA DE LOUCA BRANCA,DE SOBREPOR,OVAL,INCLUSIVE RABICHO EM METAL CROMADO,SIFAO EM METAL CROMADO,TORNEIRA PARA LAVATORIOTIPO BANCA 1193 OU SIMILAR DE 1/2" E VALVULA DE ESCOAMENTO.FORNECIMENTO</v>
      </c>
      <c r="C17727" s="519" t="s">
        <v>45785</v>
      </c>
      <c r="D17727" s="519" t="s">
        <v>45786</v>
      </c>
      <c r="E17727" s="519" t="s">
        <v>45787</v>
      </c>
      <c r="F17727" s="519" t="s">
        <v>36470</v>
      </c>
      <c r="I17727" s="519" t="s">
        <v>5</v>
      </c>
      <c r="J17727" s="650">
        <v>255.23</v>
      </c>
    </row>
    <row r="17728" spans="1:10">
      <c r="A17728" s="519" t="s">
        <v>17910</v>
      </c>
      <c r="B17728" s="519" t="str">
        <f t="shared" si="276"/>
        <v>CUBA DE LOUCA BRANCA,DE SOBREPOR,OVAL,INCLUSIVE RABICHO EM METAL CROMADO,SIFAO EM METAL CROMADO,TORNEIRA PARA LAVATORIOTIPO BANCA 1193 OU SIMILAR DE 1/2" E VALVULA DE ESCOAMENTO.FORNECIMENTO</v>
      </c>
      <c r="C17728" s="519" t="s">
        <v>45785</v>
      </c>
      <c r="D17728" s="519" t="s">
        <v>45786</v>
      </c>
      <c r="E17728" s="519" t="s">
        <v>45787</v>
      </c>
      <c r="F17728" s="519" t="s">
        <v>36470</v>
      </c>
      <c r="I17728" s="519" t="s">
        <v>5</v>
      </c>
      <c r="J17728" s="650">
        <v>255.23</v>
      </c>
    </row>
    <row r="17729" spans="1:10">
      <c r="A17729" s="519" t="s">
        <v>17911</v>
      </c>
      <c r="B17729" s="519" t="str">
        <f t="shared" si="276"/>
        <v>TANQUE DE LOUCA BRANCA,C/COLUNA E MEDIDAS EM TORNO DE (56X48)CM,INCLUSIVE ACESSORIOS DE FIXACAO.FERRAGENS EM METAL CROMADO:TORNEIRA DE PRESSAO,1158 OU SIMILAR,DE 1/2",VALVULA DE ESCOAMENTO 1605 E SIFAO 1680 DE 1.1/4" A 1.1/2".FORNECIMENTO</v>
      </c>
      <c r="C17729" s="519" t="s">
        <v>73152</v>
      </c>
      <c r="D17729" s="519" t="s">
        <v>73153</v>
      </c>
      <c r="E17729" s="519" t="s">
        <v>45789</v>
      </c>
      <c r="F17729" s="519" t="s">
        <v>45790</v>
      </c>
      <c r="I17729" s="519" t="s">
        <v>5</v>
      </c>
      <c r="J17729" s="650">
        <v>479.11</v>
      </c>
    </row>
    <row r="17730" spans="1:10">
      <c r="A17730" s="519" t="s">
        <v>17912</v>
      </c>
      <c r="B17730" s="519" t="str">
        <f t="shared" si="276"/>
        <v>TANQUE DE LOUCA BRANCA,C/COLUNA E MEDIDAS EM TORNO DE (56X48)CM,INCLUSIVE ACESSORIOS DE FIXACAO.FERRAGENS EM METAL CROMADO:TORNEIRA DE PRESSAO,1158 OU SIMILAR,DE 1/2",VALVULA DE ESCOAMENTO 1605 E SIFAO 1680 DE 1.1/4" A 1.1/2".FORNECIMENTO</v>
      </c>
      <c r="C17730" s="519" t="s">
        <v>73152</v>
      </c>
      <c r="D17730" s="519" t="s">
        <v>73153</v>
      </c>
      <c r="E17730" s="519" t="s">
        <v>45789</v>
      </c>
      <c r="F17730" s="519" t="s">
        <v>45790</v>
      </c>
      <c r="I17730" s="519" t="s">
        <v>5</v>
      </c>
      <c r="J17730" s="650">
        <v>479.11</v>
      </c>
    </row>
    <row r="17731" spans="1:10">
      <c r="A17731" s="519" t="s">
        <v>17913</v>
      </c>
      <c r="B17731" s="519" t="str">
        <f t="shared" si="276"/>
        <v>TANQUE DE LOUCA BRANCA,C/COLUNA E MEDIDAS EM TORNO DE (60X56)CM,INCLUSIVE ACESSORIOS DE FIXACAO.FERRAGENS EM METAL CROMADO:TORNEIRA DE PRESSAO,1158 OU SIMILAR,DE 1/2",VALVULA DE ESCOAMENTO 1606 E SIFAO 1680 DE 1.1/2"X1.1/2".FORNECIMENTO</v>
      </c>
      <c r="C17731" s="519" t="s">
        <v>73154</v>
      </c>
      <c r="D17731" s="519" t="s">
        <v>73153</v>
      </c>
      <c r="E17731" s="519" t="s">
        <v>45789</v>
      </c>
      <c r="F17731" s="519" t="s">
        <v>45792</v>
      </c>
      <c r="I17731" s="519" t="s">
        <v>5</v>
      </c>
      <c r="J17731" s="650">
        <v>599.16999999999996</v>
      </c>
    </row>
    <row r="17732" spans="1:10">
      <c r="A17732" s="519" t="s">
        <v>17914</v>
      </c>
      <c r="B17732" s="519" t="str">
        <f t="shared" si="276"/>
        <v>TANQUE DE LOUCA BRANCA,C/COLUNA E MEDIDAS EM TORNO DE (60X56)CM,INCLUSIVE ACESSORIOS DE FIXACAO.FERRAGENS EM METAL CROMADO:TORNEIRA DE PRESSAO,1158 OU SIMILAR,DE 1/2",VALVULA DE ESCOAMENTO 1606 E SIFAO 1680 DE 1.1/2"X1.1/2".FORNECIMENTO</v>
      </c>
      <c r="C17732" s="519" t="s">
        <v>73154</v>
      </c>
      <c r="D17732" s="519" t="s">
        <v>73153</v>
      </c>
      <c r="E17732" s="519" t="s">
        <v>45789</v>
      </c>
      <c r="F17732" s="519" t="s">
        <v>45792</v>
      </c>
      <c r="I17732" s="519" t="s">
        <v>5</v>
      </c>
      <c r="J17732" s="650">
        <v>599.16999999999996</v>
      </c>
    </row>
    <row r="17733" spans="1:10">
      <c r="A17733" s="519" t="s">
        <v>17915</v>
      </c>
      <c r="B17733" s="519" t="str">
        <f t="shared" si="276"/>
        <v>BACIA TURCA DE LOUCA BRANCA COM SIFAO INTEGRADO E MEDIDAS EM TORNO DE (59X44)CM,INCLUSIVE TUBO DE LIGACAO.FORNECIMENTO</v>
      </c>
      <c r="C17733" s="519" t="s">
        <v>45793</v>
      </c>
      <c r="D17733" s="519" t="s">
        <v>73155</v>
      </c>
      <c r="I17733" s="519" t="s">
        <v>5</v>
      </c>
      <c r="J17733" s="650">
        <v>373.02</v>
      </c>
    </row>
    <row r="17734" spans="1:10">
      <c r="A17734" s="519" t="s">
        <v>17916</v>
      </c>
      <c r="B17734" s="519" t="str">
        <f t="shared" si="276"/>
        <v>BACIA TURCA DE LOUCA BRANCA COM SIFAO INTEGRADO E MEDIDAS EM TORNO DE (59X44)CM,INCLUSIVE TUBO DE LIGACAO.FORNECIMENTO</v>
      </c>
      <c r="C17734" s="519" t="s">
        <v>45793</v>
      </c>
      <c r="D17734" s="519" t="s">
        <v>73155</v>
      </c>
      <c r="I17734" s="519" t="s">
        <v>5</v>
      </c>
      <c r="J17734" s="650">
        <v>373.02</v>
      </c>
    </row>
    <row r="17735" spans="1:10">
      <c r="A17735" s="519" t="s">
        <v>17917</v>
      </c>
      <c r="B17735" s="519" t="str">
        <f t="shared" si="276"/>
        <v>MICTORIO DE LOUCA BRANCA COM SIFAO INTEGRADO E MEDIDAS EM TORNO DE (33X28X53)CM,INCLUSIVE ACESSORIOS DE FIXACAO.FERRAGENS EM METAL CROMADO:REGISTRO DE PRESSAO 1416 DE 1/2" E TUBO DE LIGACAO DE 1/2".FORNECIMENTO</v>
      </c>
      <c r="C17735" s="519" t="s">
        <v>45794</v>
      </c>
      <c r="D17735" s="519" t="s">
        <v>73156</v>
      </c>
      <c r="E17735" s="519" t="s">
        <v>73157</v>
      </c>
      <c r="F17735" s="519" t="s">
        <v>73158</v>
      </c>
      <c r="I17735" s="519" t="s">
        <v>5</v>
      </c>
      <c r="J17735" s="650">
        <v>261.58999999999997</v>
      </c>
    </row>
    <row r="17736" spans="1:10">
      <c r="A17736" s="519" t="s">
        <v>17918</v>
      </c>
      <c r="B17736" s="519" t="str">
        <f t="shared" ref="B17736:B17799" si="277">C17736&amp;D17736&amp;E17736&amp;F17736&amp;G17736&amp;H17736</f>
        <v>MICTORIO DE LOUCA BRANCA COM SIFAO INTEGRADO E MEDIDAS EM TORNO DE (33X28X53)CM,INCLUSIVE ACESSORIOS DE FIXACAO.FERRAGENS EM METAL CROMADO:REGISTRO DE PRESSAO 1416 DE 1/2" E TUBO DE LIGACAO DE 1/2".FORNECIMENTO</v>
      </c>
      <c r="C17736" s="519" t="s">
        <v>45794</v>
      </c>
      <c r="D17736" s="519" t="s">
        <v>73156</v>
      </c>
      <c r="E17736" s="519" t="s">
        <v>73157</v>
      </c>
      <c r="F17736" s="519" t="s">
        <v>73158</v>
      </c>
      <c r="I17736" s="519" t="s">
        <v>5</v>
      </c>
      <c r="J17736" s="650">
        <v>261.58999999999997</v>
      </c>
    </row>
    <row r="17737" spans="1:10">
      <c r="A17737" s="519" t="s">
        <v>17919</v>
      </c>
      <c r="B17737" s="519" t="str">
        <f t="shared" si="277"/>
        <v>VASO SANITARIO DE LOUCA BRANCA,TIPO POPULAR,COM CAIXA ACOPLADA,COMPLETO,C/MEDIDAS EM TORNO DE (35X65X35)CM,INCLUSIVE ASSENTO PLASTICO TIPO POPULAR,BOLSA DE LIGACAO,RABICHO EM PVC E ACESSORIOS DE FIXACAO.FORNECIMENTO</v>
      </c>
      <c r="C17737" s="519" t="s">
        <v>45795</v>
      </c>
      <c r="D17737" s="519" t="s">
        <v>73159</v>
      </c>
      <c r="E17737" s="519" t="s">
        <v>50594</v>
      </c>
      <c r="F17737" s="519" t="s">
        <v>50595</v>
      </c>
      <c r="I17737" s="519" t="s">
        <v>5</v>
      </c>
      <c r="J17737" s="650">
        <v>357.64</v>
      </c>
    </row>
    <row r="17738" spans="1:10">
      <c r="A17738" s="519" t="s">
        <v>17920</v>
      </c>
      <c r="B17738" s="519" t="str">
        <f t="shared" si="277"/>
        <v>VASO SANITARIO DE LOUCA BRANCA,TIPO POPULAR,COM CAIXA ACOPLADA,COMPLETO,C/MEDIDAS EM TORNO DE (35X65X35)CM,INCLUSIVE ASSENTO PLASTICO TIPO POPULAR,BOLSA DE LIGACAO,RABICHO EM PVC E ACESSORIOS DE FIXACAO.FORNECIMENTO</v>
      </c>
      <c r="C17738" s="519" t="s">
        <v>45795</v>
      </c>
      <c r="D17738" s="519" t="s">
        <v>73159</v>
      </c>
      <c r="E17738" s="519" t="s">
        <v>50594</v>
      </c>
      <c r="F17738" s="519" t="s">
        <v>50595</v>
      </c>
      <c r="I17738" s="519" t="s">
        <v>5</v>
      </c>
      <c r="J17738" s="650">
        <v>357.64</v>
      </c>
    </row>
    <row r="17739" spans="1:10">
      <c r="A17739" s="519" t="s">
        <v>17921</v>
      </c>
      <c r="B17739" s="519" t="str">
        <f t="shared" si="277"/>
        <v>VASO SANITARIO DE LOUCA BRANCA,TIPO MEDIO LUXO,COM CAIXA ACOPLADA,INCLUSIVE RABICHO CROMADO DE 40CM,COM SAIDA DE 1/2",BOLSA DE LIGACAO E ACESSORIOS DE FIXACAO.FORNECIMENTO</v>
      </c>
      <c r="C17739" s="519" t="s">
        <v>45797</v>
      </c>
      <c r="D17739" s="519" t="s">
        <v>45798</v>
      </c>
      <c r="E17739" s="519" t="s">
        <v>45799</v>
      </c>
      <c r="I17739" s="519" t="s">
        <v>5</v>
      </c>
      <c r="J17739" s="650">
        <v>425.12</v>
      </c>
    </row>
    <row r="17740" spans="1:10">
      <c r="A17740" s="519" t="s">
        <v>17922</v>
      </c>
      <c r="B17740" s="519" t="str">
        <f t="shared" si="277"/>
        <v>VASO SANITARIO DE LOUCA BRANCA,TIPO MEDIO LUXO,COM CAIXA ACOPLADA,INCLUSIVE RABICHO CROMADO DE 40CM,COM SAIDA DE 1/2",BOLSA DE LIGACAO E ACESSORIOS DE FIXACAO.FORNECIMENTO</v>
      </c>
      <c r="C17740" s="519" t="s">
        <v>45797</v>
      </c>
      <c r="D17740" s="519" t="s">
        <v>45798</v>
      </c>
      <c r="E17740" s="519" t="s">
        <v>45799</v>
      </c>
      <c r="I17740" s="519" t="s">
        <v>5</v>
      </c>
      <c r="J17740" s="650">
        <v>425.12</v>
      </c>
    </row>
    <row r="17741" spans="1:10">
      <c r="A17741" s="519" t="s">
        <v>17923</v>
      </c>
      <c r="B17741" s="519" t="str">
        <f t="shared" si="277"/>
        <v>VASO SANITARIO DE LOUCA BRANCA,CONVENCIONAL,TIPO POPULAR,C/MEDIDAS EM TORNO DE (37X47X38)CM,INCLUSIVE ASSENTO PLASTICO TIPO POPULAR,CAIXA DE DESCARGA PLASTICA EXTERNA COMPLETA,TUBO DE DESCARGA LONGO,BOLSA DE LIGACAO E ACESSORIOS DE FIXACAO.FORNECIMENTO</v>
      </c>
      <c r="C17741" s="519" t="s">
        <v>73160</v>
      </c>
      <c r="D17741" s="519" t="s">
        <v>73161</v>
      </c>
      <c r="E17741" s="519" t="s">
        <v>45801</v>
      </c>
      <c r="F17741" s="519" t="s">
        <v>45802</v>
      </c>
      <c r="G17741" s="519" t="s">
        <v>36413</v>
      </c>
      <c r="I17741" s="519" t="s">
        <v>5</v>
      </c>
      <c r="J17741" s="650">
        <v>202.09</v>
      </c>
    </row>
    <row r="17742" spans="1:10">
      <c r="A17742" s="519" t="s">
        <v>17924</v>
      </c>
      <c r="B17742" s="519" t="str">
        <f t="shared" si="277"/>
        <v>VASO SANITARIO DE LOUCA BRANCA,CONVENCIONAL,TIPO POPULAR,C/MEDIDAS EM TORNO DE (37X47X38)CM,INCLUSIVE ASSENTO PLASTICO TIPO POPULAR,CAIXA DE DESCARGA PLASTICA EXTERNA COMPLETA,TUBO DE DESCARGA LONGO,BOLSA DE LIGACAO E ACESSORIOS DE FIXACAO.FORNECIMENTO</v>
      </c>
      <c r="C17742" s="519" t="s">
        <v>73160</v>
      </c>
      <c r="D17742" s="519" t="s">
        <v>73161</v>
      </c>
      <c r="E17742" s="519" t="s">
        <v>45801</v>
      </c>
      <c r="F17742" s="519" t="s">
        <v>45802</v>
      </c>
      <c r="G17742" s="519" t="s">
        <v>36413</v>
      </c>
      <c r="I17742" s="519" t="s">
        <v>5</v>
      </c>
      <c r="J17742" s="650">
        <v>202.09</v>
      </c>
    </row>
    <row r="17743" spans="1:10">
      <c r="A17743" s="519" t="s">
        <v>17925</v>
      </c>
      <c r="B17743" s="519" t="str">
        <f t="shared" si="277"/>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743" s="519" t="s">
        <v>45803</v>
      </c>
      <c r="D17743" s="519" t="s">
        <v>73162</v>
      </c>
      <c r="E17743" s="519" t="s">
        <v>45804</v>
      </c>
      <c r="F17743" s="519" t="s">
        <v>45805</v>
      </c>
      <c r="G17743" s="519" t="s">
        <v>45806</v>
      </c>
      <c r="H17743" s="519" t="s">
        <v>45807</v>
      </c>
      <c r="I17743" s="519" t="s">
        <v>5</v>
      </c>
      <c r="J17743" s="650">
        <v>411.32</v>
      </c>
    </row>
    <row r="17744" spans="1:10">
      <c r="A17744" s="519" t="s">
        <v>17926</v>
      </c>
      <c r="B17744" s="519" t="str">
        <f t="shared" si="277"/>
        <v>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7744" s="519" t="s">
        <v>45803</v>
      </c>
      <c r="D17744" s="519" t="s">
        <v>73162</v>
      </c>
      <c r="E17744" s="519" t="s">
        <v>45804</v>
      </c>
      <c r="F17744" s="519" t="s">
        <v>45805</v>
      </c>
      <c r="G17744" s="519" t="s">
        <v>45806</v>
      </c>
      <c r="H17744" s="519" t="s">
        <v>45807</v>
      </c>
      <c r="I17744" s="519" t="s">
        <v>5</v>
      </c>
      <c r="J17744" s="650">
        <v>411.32</v>
      </c>
    </row>
    <row r="17745" spans="1:10">
      <c r="A17745" s="519" t="s">
        <v>17927</v>
      </c>
      <c r="B17745" s="519" t="str">
        <f t="shared" si="277"/>
        <v>VASO SANITARIO DE LOUCA BRANCA OU BRANCO GELO,PARA PESSOAS COM NECESSIDADES ESPECIFICAS,INCLUSIVE ASSENTO ESPECIAL,BOLSA DE LIGACAO E ACESSORIOS DE FIXACAO.FORNECIMENTO</v>
      </c>
      <c r="C17745" s="519" t="s">
        <v>45808</v>
      </c>
      <c r="D17745" s="519" t="s">
        <v>45809</v>
      </c>
      <c r="E17745" s="519" t="s">
        <v>45810</v>
      </c>
      <c r="I17745" s="519" t="s">
        <v>5</v>
      </c>
      <c r="J17745" s="650">
        <v>636.35</v>
      </c>
    </row>
    <row r="17746" spans="1:10">
      <c r="A17746" s="519" t="s">
        <v>17928</v>
      </c>
      <c r="B17746" s="519" t="str">
        <f t="shared" si="277"/>
        <v>VASO SANITARIO DE LOUCA BRANCA OU BRANCO GELO,PARA PESSOAS COM NECESSIDADES ESPECIFICAS,INCLUSIVE ASSENTO ESPECIAL,BOLSA DE LIGACAO E ACESSORIOS DE FIXACAO.FORNECIMENTO</v>
      </c>
      <c r="C17746" s="519" t="s">
        <v>45808</v>
      </c>
      <c r="D17746" s="519" t="s">
        <v>45809</v>
      </c>
      <c r="E17746" s="519" t="s">
        <v>45810</v>
      </c>
      <c r="I17746" s="519" t="s">
        <v>5</v>
      </c>
      <c r="J17746" s="650">
        <v>636.35</v>
      </c>
    </row>
    <row r="17747" spans="1:10">
      <c r="A17747" s="519" t="s">
        <v>17929</v>
      </c>
      <c r="B17747" s="519" t="str">
        <f t="shared" si="277"/>
        <v>VALVULA DE DESCARGA DE 1.1/2",REGISTRO INTEGRADO,SISTEMA HIDROMECANICO(ISENTA DE GOLPE DE ARIETE),CORPO EM LATAO,CANOPLAE BOTAO EM METAL CROMADO,DE EMNBUTIR.FORNECIMENTO</v>
      </c>
      <c r="C17747" s="519" t="s">
        <v>45811</v>
      </c>
      <c r="D17747" s="519" t="s">
        <v>45812</v>
      </c>
      <c r="E17747" s="519" t="s">
        <v>45813</v>
      </c>
      <c r="I17747" s="519" t="s">
        <v>5</v>
      </c>
      <c r="J17747" s="650">
        <v>164.7</v>
      </c>
    </row>
    <row r="17748" spans="1:10">
      <c r="A17748" s="519" t="s">
        <v>17930</v>
      </c>
      <c r="B17748" s="519" t="str">
        <f t="shared" si="277"/>
        <v>VALVULA DE DESCARGA DE 1.1/2",REGISTRO INTEGRADO,SISTEMA HIDROMECANICO(ISENTA DE GOLPE DE ARIETE),CORPO EM LATAO,CANOPLAE BOTAO EM METAL CROMADO,DE EMNBUTIR.FORNECIMENTO</v>
      </c>
      <c r="C17748" s="519" t="s">
        <v>45811</v>
      </c>
      <c r="D17748" s="519" t="s">
        <v>45812</v>
      </c>
      <c r="E17748" s="519" t="s">
        <v>45813</v>
      </c>
      <c r="I17748" s="519" t="s">
        <v>5</v>
      </c>
      <c r="J17748" s="650">
        <v>164.7</v>
      </c>
    </row>
    <row r="17749" spans="1:10">
      <c r="A17749" s="519" t="s">
        <v>17931</v>
      </c>
      <c r="B17749" s="519" t="str">
        <f t="shared" si="277"/>
        <v>VALVULA DE DESCARGA DE 1.1/4",REGISTRO INTEGRADO,SISTEMA HIDROMECANICO(ISENTA DE GOLPE DE ARIETE),CORPO EM LATAO,CANOPLA E BOTAO EM METAL CROMADO DE EMBUTIR.FORNECIMENTO</v>
      </c>
      <c r="C17749" s="519" t="s">
        <v>45814</v>
      </c>
      <c r="D17749" s="519" t="s">
        <v>45812</v>
      </c>
      <c r="E17749" s="519" t="s">
        <v>45815</v>
      </c>
      <c r="I17749" s="519" t="s">
        <v>5</v>
      </c>
      <c r="J17749" s="650">
        <v>164.7</v>
      </c>
    </row>
    <row r="17750" spans="1:10">
      <c r="A17750" s="519" t="s">
        <v>17932</v>
      </c>
      <c r="B17750" s="519" t="str">
        <f t="shared" si="277"/>
        <v>VALVULA DE DESCARGA DE 1.1/4",REGISTRO INTEGRADO,SISTEMA HIDROMECANICO(ISENTA DE GOLPE DE ARIETE),CORPO EM LATAO,CANOPLA E BOTAO EM METAL CROMADO DE EMBUTIR.FORNECIMENTO</v>
      </c>
      <c r="C17750" s="519" t="s">
        <v>45814</v>
      </c>
      <c r="D17750" s="519" t="s">
        <v>45812</v>
      </c>
      <c r="E17750" s="519" t="s">
        <v>45815</v>
      </c>
      <c r="I17750" s="519" t="s">
        <v>5</v>
      </c>
      <c r="J17750" s="650">
        <v>164.7</v>
      </c>
    </row>
    <row r="17751" spans="1:10">
      <c r="A17751" s="519" t="s">
        <v>17933</v>
      </c>
      <c r="B17751" s="519" t="str">
        <f t="shared" si="277"/>
        <v>VALVULA DE DESCARGA EXTERNA,ACIONAMENTO POR ALAVANCA,COM REGULAGEM DE TEMPO DE DESCARGA E VAZAO,BITOLA DE 1.1/4",PARA PRESSAO DE SERVICO ENTRE 2 A 40MCA.FORNECIMENTO</v>
      </c>
      <c r="C17751" s="519" t="s">
        <v>45816</v>
      </c>
      <c r="D17751" s="519" t="s">
        <v>45817</v>
      </c>
      <c r="E17751" s="519" t="s">
        <v>45818</v>
      </c>
      <c r="I17751" s="519" t="s">
        <v>5</v>
      </c>
      <c r="J17751" s="650">
        <v>2152.6999999999998</v>
      </c>
    </row>
    <row r="17752" spans="1:10">
      <c r="A17752" s="519" t="s">
        <v>17934</v>
      </c>
      <c r="B17752" s="519" t="str">
        <f t="shared" si="277"/>
        <v>VALVULA DE DESCARGA EXTERNA,ACIONAMENTO POR ALAVANCA,COM REGULAGEM DE TEMPO DE DESCARGA E VAZAO,BITOLA DE 1.1/4",PARA PRESSAO DE SERVICO ENTRE 2 A 40MCA.FORNECIMENTO</v>
      </c>
      <c r="C17752" s="519" t="s">
        <v>45816</v>
      </c>
      <c r="D17752" s="519" t="s">
        <v>45817</v>
      </c>
      <c r="E17752" s="519" t="s">
        <v>45818</v>
      </c>
      <c r="I17752" s="519" t="s">
        <v>5</v>
      </c>
      <c r="J17752" s="650">
        <v>2152.6999999999998</v>
      </c>
    </row>
    <row r="17753" spans="1:10">
      <c r="A17753" s="519" t="s">
        <v>17935</v>
      </c>
      <c r="B17753" s="519" t="str">
        <f t="shared" si="277"/>
        <v>VALVULA DE FECHAMENTO AUTOMATICO,PARA MICTORIO,ACABAMENTO CROMADO.FORNECIMENTO</v>
      </c>
      <c r="C17753" s="519" t="s">
        <v>45819</v>
      </c>
      <c r="D17753" s="519" t="s">
        <v>45820</v>
      </c>
      <c r="I17753" s="519" t="s">
        <v>5</v>
      </c>
      <c r="J17753" s="650">
        <v>78.83</v>
      </c>
    </row>
    <row r="17754" spans="1:10">
      <c r="A17754" s="519" t="s">
        <v>17936</v>
      </c>
      <c r="B17754" s="519" t="str">
        <f t="shared" si="277"/>
        <v>VALVULA DE FECHAMENTO AUTOMATICO,PARA MICTORIO,ACABAMENTO CROMADO.FORNECIMENTO</v>
      </c>
      <c r="C17754" s="519" t="s">
        <v>45819</v>
      </c>
      <c r="D17754" s="519" t="s">
        <v>45820</v>
      </c>
      <c r="I17754" s="519" t="s">
        <v>5</v>
      </c>
      <c r="J17754" s="650">
        <v>78.83</v>
      </c>
    </row>
    <row r="17755" spans="1:10">
      <c r="A17755" s="519" t="s">
        <v>17937</v>
      </c>
      <c r="B17755" s="519" t="str">
        <f t="shared" si="277"/>
        <v>VALVULA DE FECHAMENTO AUTOMATICO,PARA CHUVEIRO DE AGUA FRIAOU PRE-MISTURADA,ACABAMENTO CROMADO.FORNECIMENTO</v>
      </c>
      <c r="C17755" s="519" t="s">
        <v>45821</v>
      </c>
      <c r="D17755" s="519" t="s">
        <v>45822</v>
      </c>
      <c r="I17755" s="519" t="s">
        <v>5</v>
      </c>
      <c r="J17755" s="650">
        <v>535.5</v>
      </c>
    </row>
    <row r="17756" spans="1:10">
      <c r="A17756" s="519" t="s">
        <v>17938</v>
      </c>
      <c r="B17756" s="519" t="str">
        <f t="shared" si="277"/>
        <v>VALVULA DE FECHAMENTO AUTOMATICO,PARA CHUVEIRO DE AGUA FRIAOU PRE-MISTURADA,ACABAMENTO CROMADO.FORNECIMENTO</v>
      </c>
      <c r="C17756" s="519" t="s">
        <v>45821</v>
      </c>
      <c r="D17756" s="519" t="s">
        <v>45822</v>
      </c>
      <c r="I17756" s="519" t="s">
        <v>5</v>
      </c>
      <c r="J17756" s="650">
        <v>535.5</v>
      </c>
    </row>
    <row r="17757" spans="1:10">
      <c r="A17757" s="519" t="s">
        <v>17939</v>
      </c>
      <c r="B17757" s="519" t="str">
        <f t="shared" si="277"/>
        <v>BACIA TURCA,EM POLIESTER REFORCADO,COM FIBRA DE VIDRO,PISO ANTI-DERRAPANTE,COM MEDIDAS EM TORNO DE 51X71CM,COM ENTRADA DE 40MM,E SAIDA DE 4",NA COR BRANCA.FORNECIMENTO</v>
      </c>
      <c r="C17757" s="519" t="s">
        <v>45823</v>
      </c>
      <c r="D17757" s="519" t="s">
        <v>45824</v>
      </c>
      <c r="E17757" s="519" t="s">
        <v>45825</v>
      </c>
      <c r="I17757" s="519" t="s">
        <v>5</v>
      </c>
      <c r="J17757" s="650">
        <v>1038.6400000000001</v>
      </c>
    </row>
    <row r="17758" spans="1:10">
      <c r="A17758" s="519" t="s">
        <v>17940</v>
      </c>
      <c r="B17758" s="519" t="str">
        <f t="shared" si="277"/>
        <v>BACIA TURCA,EM POLIESTER REFORCADO,COM FIBRA DE VIDRO,PISO ANTI-DERRAPANTE,COM MEDIDAS EM TORNO DE 51X71CM,COM ENTRADA DE 40MM,E SAIDA DE 4",NA COR BRANCA.FORNECIMENTO</v>
      </c>
      <c r="C17758" s="519" t="s">
        <v>45823</v>
      </c>
      <c r="D17758" s="519" t="s">
        <v>45824</v>
      </c>
      <c r="E17758" s="519" t="s">
        <v>45825</v>
      </c>
      <c r="I17758" s="519" t="s">
        <v>5</v>
      </c>
      <c r="J17758" s="650">
        <v>1038.6400000000001</v>
      </c>
    </row>
    <row r="17759" spans="1:10">
      <c r="A17759" s="519" t="s">
        <v>17941</v>
      </c>
      <c r="B17759" s="519" t="str">
        <f t="shared" si="277"/>
        <v>BACIA TURCA SINFONADO REFORCADO EM POLIESTER,COM FIBRA DE VIDRO,PISO ANTIDERRAPANTE,COM MEDIDAS EM TORNO DE 51X71CM,COMMEDIDAS EM TORNO 40MM,E SAIDA DE 4",NA COR BRANCA.FORNECIMENTO</v>
      </c>
      <c r="C17759" s="519" t="s">
        <v>45826</v>
      </c>
      <c r="D17759" s="519" t="s">
        <v>45827</v>
      </c>
      <c r="E17759" s="519" t="s">
        <v>45828</v>
      </c>
      <c r="F17759" s="519" t="s">
        <v>33272</v>
      </c>
      <c r="I17759" s="519" t="s">
        <v>5</v>
      </c>
      <c r="J17759" s="650">
        <v>1431.36</v>
      </c>
    </row>
    <row r="17760" spans="1:10">
      <c r="A17760" s="519" t="s">
        <v>17942</v>
      </c>
      <c r="B17760" s="519" t="str">
        <f t="shared" si="277"/>
        <v>BACIA TURCA SINFONADO REFORCADO EM POLIESTER,COM FIBRA DE VIDRO,PISO ANTIDERRAPANTE,COM MEDIDAS EM TORNO DE 51X71CM,COMMEDIDAS EM TORNO 40MM,E SAIDA DE 4",NA COR BRANCA.FORNECIMENTO</v>
      </c>
      <c r="C17760" s="519" t="s">
        <v>45826</v>
      </c>
      <c r="D17760" s="519" t="s">
        <v>45827</v>
      </c>
      <c r="E17760" s="519" t="s">
        <v>45828</v>
      </c>
      <c r="F17760" s="519" t="s">
        <v>33272</v>
      </c>
      <c r="I17760" s="519" t="s">
        <v>5</v>
      </c>
      <c r="J17760" s="650">
        <v>1431.36</v>
      </c>
    </row>
    <row r="17761" spans="1:10">
      <c r="A17761" s="519" t="s">
        <v>17943</v>
      </c>
      <c r="B17761" s="519" t="str">
        <f t="shared" si="277"/>
        <v>SABONETEIRA EM PLASTICO ABS,PARA SABONETE LIQUIDO.FORNECIMENTO E COLOCACAO</v>
      </c>
      <c r="C17761" s="519" t="s">
        <v>45829</v>
      </c>
      <c r="D17761" s="519" t="s">
        <v>34305</v>
      </c>
      <c r="I17761" s="519" t="s">
        <v>5</v>
      </c>
      <c r="J17761" s="650">
        <v>52.83</v>
      </c>
    </row>
    <row r="17762" spans="1:10">
      <c r="A17762" s="519" t="s">
        <v>17944</v>
      </c>
      <c r="B17762" s="519" t="str">
        <f t="shared" si="277"/>
        <v>SABONETEIRA EM PLASTICO ABS,PARA SABONETE LIQUIDO.FORNECIMENTO E COLOCACAO</v>
      </c>
      <c r="C17762" s="519" t="s">
        <v>45829</v>
      </c>
      <c r="D17762" s="519" t="s">
        <v>34305</v>
      </c>
      <c r="I17762" s="519" t="s">
        <v>5</v>
      </c>
      <c r="J17762" s="650">
        <v>51.14</v>
      </c>
    </row>
    <row r="17763" spans="1:10">
      <c r="A17763" s="519" t="s">
        <v>17945</v>
      </c>
      <c r="B17763" s="519" t="str">
        <f t="shared" si="277"/>
        <v>PORTA-TOALHA DE PAPEL EM PLASTICO ABS.FORNECIMENTO E COLOCACAO</v>
      </c>
      <c r="C17763" s="519" t="s">
        <v>45830</v>
      </c>
      <c r="D17763" s="519" t="s">
        <v>31370</v>
      </c>
      <c r="I17763" s="519" t="s">
        <v>5</v>
      </c>
      <c r="J17763" s="650">
        <v>43.47</v>
      </c>
    </row>
    <row r="17764" spans="1:10">
      <c r="A17764" s="519" t="s">
        <v>17946</v>
      </c>
      <c r="B17764" s="519" t="str">
        <f t="shared" si="277"/>
        <v>PORTA-TOALHA DE PAPEL EM PLASTICO ABS.FORNECIMENTO E COLOCACAO</v>
      </c>
      <c r="C17764" s="519" t="s">
        <v>45830</v>
      </c>
      <c r="D17764" s="519" t="s">
        <v>31370</v>
      </c>
      <c r="I17764" s="519" t="s">
        <v>5</v>
      </c>
      <c r="J17764" s="650">
        <v>41.78</v>
      </c>
    </row>
    <row r="17765" spans="1:10">
      <c r="A17765" s="519" t="s">
        <v>17947</v>
      </c>
      <c r="B17765" s="519" t="str">
        <f t="shared" si="277"/>
        <v>PORTA PAPEL HIGIENICO EM PLASTICO ABS.FORNECIMENTRO E COLOCACAO</v>
      </c>
      <c r="C17765" s="519" t="s">
        <v>45831</v>
      </c>
      <c r="D17765" s="519" t="s">
        <v>34257</v>
      </c>
      <c r="I17765" s="519" t="s">
        <v>5</v>
      </c>
      <c r="J17765" s="650">
        <v>34.69</v>
      </c>
    </row>
    <row r="17766" spans="1:10">
      <c r="A17766" s="519" t="s">
        <v>17948</v>
      </c>
      <c r="B17766" s="519" t="str">
        <f t="shared" si="277"/>
        <v>PORTA PAPEL HIGIENICO EM PLASTICO ABS.FORNECIMENTRO E COLOCACAO</v>
      </c>
      <c r="C17766" s="519" t="s">
        <v>45831</v>
      </c>
      <c r="D17766" s="519" t="s">
        <v>34257</v>
      </c>
      <c r="I17766" s="519" t="s">
        <v>5</v>
      </c>
      <c r="J17766" s="650">
        <v>33</v>
      </c>
    </row>
    <row r="17767" spans="1:10">
      <c r="A17767" s="519" t="s">
        <v>17949</v>
      </c>
      <c r="B17767" s="519" t="str">
        <f t="shared" si="277"/>
        <v>ASSENTO SANITARIO DE PLASTICO,TIPO MEDIO LUXO.FORNECIMENTO E COLOCACAO</v>
      </c>
      <c r="C17767" s="519" t="s">
        <v>45832</v>
      </c>
      <c r="D17767" s="519" t="s">
        <v>37621</v>
      </c>
      <c r="I17767" s="519" t="s">
        <v>5</v>
      </c>
      <c r="J17767" s="650">
        <v>79.58</v>
      </c>
    </row>
    <row r="17768" spans="1:10">
      <c r="A17768" s="519" t="s">
        <v>17950</v>
      </c>
      <c r="B17768" s="519" t="str">
        <f t="shared" si="277"/>
        <v>ASSENTO SANITARIO DE PLASTICO,TIPO MEDIO LUXO.FORNECIMENTO E COLOCACAO</v>
      </c>
      <c r="C17768" s="519" t="s">
        <v>45832</v>
      </c>
      <c r="D17768" s="519" t="s">
        <v>37621</v>
      </c>
      <c r="I17768" s="519" t="s">
        <v>5</v>
      </c>
      <c r="J17768" s="650">
        <v>79.510000000000005</v>
      </c>
    </row>
    <row r="17769" spans="1:10">
      <c r="A17769" s="519" t="s">
        <v>17951</v>
      </c>
      <c r="B17769" s="519" t="str">
        <f t="shared" si="277"/>
        <v>ASSENTO SANITARIO PLASTICO,TIPO POPULAR.FORNECIMENTO E COLOCACAO</v>
      </c>
      <c r="C17769" s="519" t="s">
        <v>45833</v>
      </c>
      <c r="D17769" s="519" t="s">
        <v>34258</v>
      </c>
      <c r="I17769" s="519" t="s">
        <v>5</v>
      </c>
      <c r="J17769" s="650">
        <v>24.1</v>
      </c>
    </row>
    <row r="17770" spans="1:10">
      <c r="A17770" s="519" t="s">
        <v>17952</v>
      </c>
      <c r="B17770" s="519" t="str">
        <f t="shared" si="277"/>
        <v>ASSENTO SANITARIO PLASTICO,TIPO POPULAR.FORNECIMENTO E COLOCACAO</v>
      </c>
      <c r="C17770" s="519" t="s">
        <v>45833</v>
      </c>
      <c r="D17770" s="519" t="s">
        <v>34258</v>
      </c>
      <c r="I17770" s="519" t="s">
        <v>5</v>
      </c>
      <c r="J17770" s="650">
        <v>24.03</v>
      </c>
    </row>
    <row r="17771" spans="1:10">
      <c r="A17771" s="519" t="s">
        <v>17953</v>
      </c>
      <c r="B17771" s="519" t="str">
        <f t="shared" si="277"/>
        <v>ASSENTO SANITARIO DE PLASTICO,PARA VASO INFANTIL.FORNECIMENTO E COLOCACAO</v>
      </c>
      <c r="C17771" s="519" t="s">
        <v>45834</v>
      </c>
      <c r="D17771" s="519" t="s">
        <v>34477</v>
      </c>
      <c r="I17771" s="519" t="s">
        <v>5</v>
      </c>
      <c r="J17771" s="650">
        <v>53.03</v>
      </c>
    </row>
    <row r="17772" spans="1:10">
      <c r="A17772" s="519" t="s">
        <v>17954</v>
      </c>
      <c r="B17772" s="519" t="str">
        <f t="shared" si="277"/>
        <v>ASSENTO SANITARIO DE PLASTICO,PARA VASO INFANTIL.FORNECIMENTO E COLOCACAO</v>
      </c>
      <c r="C17772" s="519" t="s">
        <v>45834</v>
      </c>
      <c r="D17772" s="519" t="s">
        <v>34477</v>
      </c>
      <c r="I17772" s="519" t="s">
        <v>5</v>
      </c>
      <c r="J17772" s="650">
        <v>52.96</v>
      </c>
    </row>
    <row r="17773" spans="1:10">
      <c r="A17773" s="519" t="s">
        <v>17955</v>
      </c>
      <c r="B17773" s="519" t="str">
        <f t="shared" si="277"/>
        <v>ASSENTO ESPECIAL PARA VASO SANITARIO PARA PESSOAS COM NECESSIDADES ESPECIFICAS.FORNECIMENTO E COLOCACAO</v>
      </c>
      <c r="C17773" s="519" t="s">
        <v>45835</v>
      </c>
      <c r="D17773" s="519" t="s">
        <v>45836</v>
      </c>
      <c r="I17773" s="519" t="s">
        <v>5</v>
      </c>
      <c r="J17773" s="650">
        <v>112.47</v>
      </c>
    </row>
    <row r="17774" spans="1:10">
      <c r="A17774" s="519" t="s">
        <v>17956</v>
      </c>
      <c r="B17774" s="519" t="str">
        <f t="shared" si="277"/>
        <v>ASSENTO ESPECIAL PARA VASO SANITARIO PARA PESSOAS COM NECESSIDADES ESPECIFICAS.FORNECIMENTO E COLOCACAO</v>
      </c>
      <c r="C17774" s="519" t="s">
        <v>45835</v>
      </c>
      <c r="D17774" s="519" t="s">
        <v>45836</v>
      </c>
      <c r="I17774" s="519" t="s">
        <v>5</v>
      </c>
      <c r="J17774" s="650">
        <v>112.09</v>
      </c>
    </row>
    <row r="17775" spans="1:10">
      <c r="A17775" s="519" t="s">
        <v>17957</v>
      </c>
      <c r="B17775" s="519" t="str">
        <f t="shared" si="277"/>
        <v>ARMARIO DE BANHEIRO EM PLASTICO,LUXO,BRANCO,DE EMBUTIR,COM ESPELHO.FORNECIMENTO E COLOCACAO</v>
      </c>
      <c r="C17775" s="519" t="s">
        <v>45837</v>
      </c>
      <c r="D17775" s="519" t="s">
        <v>45838</v>
      </c>
      <c r="I17775" s="519" t="s">
        <v>5</v>
      </c>
      <c r="J17775" s="650">
        <v>84.06</v>
      </c>
    </row>
    <row r="17776" spans="1:10">
      <c r="A17776" s="519" t="s">
        <v>17958</v>
      </c>
      <c r="B17776" s="519" t="str">
        <f t="shared" si="277"/>
        <v>ARMARIO DE BANHEIRO EM PLASTICO,LUXO,BRANCO,DE EMBUTIR,COM ESPELHO.FORNECIMENTO E COLOCACAO</v>
      </c>
      <c r="C17776" s="519" t="s">
        <v>45837</v>
      </c>
      <c r="D17776" s="519" t="s">
        <v>45838</v>
      </c>
      <c r="I17776" s="519" t="s">
        <v>5</v>
      </c>
      <c r="J17776" s="650">
        <v>82.44</v>
      </c>
    </row>
    <row r="17777" spans="1:10">
      <c r="A17777" s="519" t="s">
        <v>17959</v>
      </c>
      <c r="B17777" s="519" t="str">
        <f t="shared" si="277"/>
        <v>LAVATORIO DE LOUCA BRANCA,TIPO POPULAR,SEM LADRAO,COM MEDIDAS EM TORNO DE 47X35CM,INCLUSIVE ACESSORIOS DE FIXACAO.FORNECIMENTO</v>
      </c>
      <c r="C17777" s="519" t="s">
        <v>45839</v>
      </c>
      <c r="D17777" s="519" t="s">
        <v>45840</v>
      </c>
      <c r="E17777" s="519" t="s">
        <v>37694</v>
      </c>
      <c r="I17777" s="519" t="s">
        <v>5</v>
      </c>
      <c r="J17777" s="650">
        <v>65.849999999999994</v>
      </c>
    </row>
    <row r="17778" spans="1:10">
      <c r="A17778" s="519" t="s">
        <v>17960</v>
      </c>
      <c r="B17778" s="519" t="str">
        <f t="shared" si="277"/>
        <v>LAVATORIO DE LOUCA BRANCA,TIPO POPULAR,SEM LADRAO,COM MEDIDAS EM TORNO DE 47X35CM,INCLUSIVE ACESSORIOS DE FIXACAO.FORNECIMENTO</v>
      </c>
      <c r="C17778" s="519" t="s">
        <v>45839</v>
      </c>
      <c r="D17778" s="519" t="s">
        <v>45840</v>
      </c>
      <c r="E17778" s="519" t="s">
        <v>37694</v>
      </c>
      <c r="I17778" s="519" t="s">
        <v>5</v>
      </c>
      <c r="J17778" s="650">
        <v>65.849999999999994</v>
      </c>
    </row>
    <row r="17779" spans="1:10">
      <c r="A17779" s="519" t="s">
        <v>17961</v>
      </c>
      <c r="B17779" s="519" t="str">
        <f t="shared" si="277"/>
        <v>LAVATORIO DE LOUCA BRANCA,TIPO MEDIO LUXO,COM LADRAO E MEDIDAS EM TORNO DE 47X35CM,INCLUSIVE ACESSORIOS DE FIXACAO.FORNECIMENTO</v>
      </c>
      <c r="C17779" s="519" t="s">
        <v>45841</v>
      </c>
      <c r="D17779" s="519" t="s">
        <v>45842</v>
      </c>
      <c r="E17779" s="519" t="s">
        <v>38300</v>
      </c>
      <c r="I17779" s="519" t="s">
        <v>5</v>
      </c>
      <c r="J17779" s="650">
        <v>94.85</v>
      </c>
    </row>
    <row r="17780" spans="1:10">
      <c r="A17780" s="519" t="s">
        <v>17962</v>
      </c>
      <c r="B17780" s="519" t="str">
        <f t="shared" si="277"/>
        <v>LAVATORIO DE LOUCA BRANCA,TIPO MEDIO LUXO,COM LADRAO E MEDIDAS EM TORNO DE 47X35CM,INCLUSIVE ACESSORIOS DE FIXACAO.FORNECIMENTO</v>
      </c>
      <c r="C17780" s="519" t="s">
        <v>45841</v>
      </c>
      <c r="D17780" s="519" t="s">
        <v>45842</v>
      </c>
      <c r="E17780" s="519" t="s">
        <v>38300</v>
      </c>
      <c r="I17780" s="519" t="s">
        <v>5</v>
      </c>
      <c r="J17780" s="650">
        <v>94.85</v>
      </c>
    </row>
    <row r="17781" spans="1:10">
      <c r="A17781" s="519" t="s">
        <v>17963</v>
      </c>
      <c r="B17781" s="519" t="str">
        <f t="shared" si="277"/>
        <v>LAVATORIO DE LOUCA BRANCA,TIPO MEDIO LUXO,COM LADRAO E MEDIDAS EM TORNO DE 55X45CM,INCLUSIVE ACESSORIOS DE FIXACAO.FORNECIMENTO</v>
      </c>
      <c r="C17781" s="519" t="s">
        <v>45841</v>
      </c>
      <c r="D17781" s="519" t="s">
        <v>45843</v>
      </c>
      <c r="E17781" s="519" t="s">
        <v>38300</v>
      </c>
      <c r="I17781" s="519" t="s">
        <v>5</v>
      </c>
      <c r="J17781" s="650">
        <v>282.44</v>
      </c>
    </row>
    <row r="17782" spans="1:10">
      <c r="A17782" s="519" t="s">
        <v>17964</v>
      </c>
      <c r="B17782" s="519" t="str">
        <f t="shared" si="277"/>
        <v>LAVATORIO DE LOUCA BRANCA,TIPO MEDIO LUXO,COM LADRAO E MEDIDAS EM TORNO DE 55X45CM,INCLUSIVE ACESSORIOS DE FIXACAO.FORNECIMENTO</v>
      </c>
      <c r="C17782" s="519" t="s">
        <v>45841</v>
      </c>
      <c r="D17782" s="519" t="s">
        <v>45843</v>
      </c>
      <c r="E17782" s="519" t="s">
        <v>38300</v>
      </c>
      <c r="I17782" s="519" t="s">
        <v>5</v>
      </c>
      <c r="J17782" s="650">
        <v>282.44</v>
      </c>
    </row>
    <row r="17783" spans="1:10">
      <c r="A17783" s="519" t="s">
        <v>17965</v>
      </c>
      <c r="B17783" s="519" t="str">
        <f t="shared" si="277"/>
        <v>LAVATORIO DE LOUCA BRANCA,TIPO POPULAR,SEM LADRAO,COM MEDIDAS EM TORNO DE 55X45CM,INCLUSIVE ACESSORIOS DE FIXACAO.FORNECIMENTO</v>
      </c>
      <c r="C17783" s="519" t="s">
        <v>45839</v>
      </c>
      <c r="D17783" s="519" t="s">
        <v>45844</v>
      </c>
      <c r="E17783" s="519" t="s">
        <v>37694</v>
      </c>
      <c r="I17783" s="519" t="s">
        <v>5</v>
      </c>
      <c r="J17783" s="650">
        <v>93.34</v>
      </c>
    </row>
    <row r="17784" spans="1:10">
      <c r="A17784" s="519" t="s">
        <v>17966</v>
      </c>
      <c r="B17784" s="519" t="str">
        <f t="shared" si="277"/>
        <v>LAVATORIO DE LOUCA BRANCA,TIPO POPULAR,SEM LADRAO,COM MEDIDAS EM TORNO DE 55X45CM,INCLUSIVE ACESSORIOS DE FIXACAO.FORNECIMENTO</v>
      </c>
      <c r="C17784" s="519" t="s">
        <v>45839</v>
      </c>
      <c r="D17784" s="519" t="s">
        <v>45844</v>
      </c>
      <c r="E17784" s="519" t="s">
        <v>37694</v>
      </c>
      <c r="I17784" s="519" t="s">
        <v>5</v>
      </c>
      <c r="J17784" s="650">
        <v>93.34</v>
      </c>
    </row>
    <row r="17785" spans="1:10">
      <c r="A17785" s="519" t="s">
        <v>17967</v>
      </c>
      <c r="B17785" s="519" t="str">
        <f t="shared" si="277"/>
        <v>VASO SANITARIO DE LOUCA BRANCA,CONVENCIONAL,TIPO POPULAR,COM MEDIDAS EM TORNO DE 37X47X38CM,INCLUSIVE ACESSORIOS DE FIXACAO.FORNECIMENTO</v>
      </c>
      <c r="C17785" s="519" t="s">
        <v>45800</v>
      </c>
      <c r="D17785" s="519" t="s">
        <v>45845</v>
      </c>
      <c r="E17785" s="519" t="s">
        <v>45846</v>
      </c>
      <c r="I17785" s="519" t="s">
        <v>5</v>
      </c>
      <c r="J17785" s="650">
        <v>135.07</v>
      </c>
    </row>
    <row r="17786" spans="1:10">
      <c r="A17786" s="519" t="s">
        <v>17968</v>
      </c>
      <c r="B17786" s="519" t="str">
        <f t="shared" si="277"/>
        <v>VASO SANITARIO DE LOUCA BRANCA,CONVENCIONAL,TIPO POPULAR,COM MEDIDAS EM TORNO DE 37X47X38CM,INCLUSIVE ACESSORIOS DE FIXACAO.FORNECIMENTO</v>
      </c>
      <c r="C17786" s="519" t="s">
        <v>45800</v>
      </c>
      <c r="D17786" s="519" t="s">
        <v>45845</v>
      </c>
      <c r="E17786" s="519" t="s">
        <v>45846</v>
      </c>
      <c r="I17786" s="519" t="s">
        <v>5</v>
      </c>
      <c r="J17786" s="650">
        <v>135.07</v>
      </c>
    </row>
    <row r="17787" spans="1:10">
      <c r="A17787" s="519" t="s">
        <v>17969</v>
      </c>
      <c r="B17787" s="519" t="str">
        <f t="shared" si="277"/>
        <v>VASO SANITARIO DE LOUCA BRANCA,INFANTIL,INCLUSIVE ACESSORIOS DE FIXACAO.FORNECIMENTO</v>
      </c>
      <c r="C17787" s="519" t="s">
        <v>45847</v>
      </c>
      <c r="D17787" s="519" t="s">
        <v>45796</v>
      </c>
      <c r="I17787" s="519" t="s">
        <v>5</v>
      </c>
      <c r="J17787" s="650">
        <v>289.68</v>
      </c>
    </row>
    <row r="17788" spans="1:10">
      <c r="A17788" s="519" t="s">
        <v>17970</v>
      </c>
      <c r="B17788" s="519" t="str">
        <f t="shared" si="277"/>
        <v>VASO SANITARIO DE LOUCA BRANCA,INFANTIL,INCLUSIVE ACESSORIOS DE FIXACAO.FORNECIMENTO</v>
      </c>
      <c r="C17788" s="519" t="s">
        <v>45847</v>
      </c>
      <c r="D17788" s="519" t="s">
        <v>45796</v>
      </c>
      <c r="I17788" s="519" t="s">
        <v>5</v>
      </c>
      <c r="J17788" s="650">
        <v>289.68</v>
      </c>
    </row>
    <row r="17789" spans="1:10">
      <c r="A17789" s="519" t="s">
        <v>17971</v>
      </c>
      <c r="B17789" s="519" t="str">
        <f t="shared" si="277"/>
        <v>LAVATORIO DE SOBREPOR DE LOUCA BRANCA,TIPO MEDIO LUXO,SEM LADRAO,COM MEDIDAS EM TORNO DE 53X43CM.FORNECIMENTO</v>
      </c>
      <c r="C17789" s="519" t="s">
        <v>45848</v>
      </c>
      <c r="D17789" s="519" t="s">
        <v>45849</v>
      </c>
      <c r="I17789" s="519" t="s">
        <v>5</v>
      </c>
      <c r="J17789" s="650">
        <v>191.51</v>
      </c>
    </row>
    <row r="17790" spans="1:10">
      <c r="A17790" s="519" t="s">
        <v>17972</v>
      </c>
      <c r="B17790" s="519" t="str">
        <f t="shared" si="277"/>
        <v>LAVATORIO DE SOBREPOR DE LOUCA BRANCA,TIPO MEDIO LUXO,SEM LADRAO,COM MEDIDAS EM TORNO DE 53X43CM.FORNECIMENTO</v>
      </c>
      <c r="C17790" s="519" t="s">
        <v>45848</v>
      </c>
      <c r="D17790" s="519" t="s">
        <v>45849</v>
      </c>
      <c r="I17790" s="519" t="s">
        <v>5</v>
      </c>
      <c r="J17790" s="650">
        <v>191.51</v>
      </c>
    </row>
    <row r="17791" spans="1:10">
      <c r="A17791" s="519" t="s">
        <v>17973</v>
      </c>
      <c r="B17791" s="519" t="str">
        <f t="shared" si="277"/>
        <v>LAVATORIO DE SOBREPOR DE LOUCA BRANCA,TIPO MEDIO LUXO,COM LADRAO,COM MEDIDAS EM TORNO DE 53X43CM.FORNECIMENTO</v>
      </c>
      <c r="C17791" s="519" t="s">
        <v>45850</v>
      </c>
      <c r="D17791" s="519" t="s">
        <v>45849</v>
      </c>
      <c r="I17791" s="519" t="s">
        <v>5</v>
      </c>
      <c r="J17791" s="650">
        <v>181.44</v>
      </c>
    </row>
    <row r="17792" spans="1:10">
      <c r="A17792" s="519" t="s">
        <v>17974</v>
      </c>
      <c r="B17792" s="519" t="str">
        <f t="shared" si="277"/>
        <v>LAVATORIO DE SOBREPOR DE LOUCA BRANCA,TIPO MEDIO LUXO,COM LADRAO,COM MEDIDAS EM TORNO DE 53X43CM.FORNECIMENTO</v>
      </c>
      <c r="C17792" s="519" t="s">
        <v>45850</v>
      </c>
      <c r="D17792" s="519" t="s">
        <v>45849</v>
      </c>
      <c r="I17792" s="519" t="s">
        <v>5</v>
      </c>
      <c r="J17792" s="650">
        <v>181.44</v>
      </c>
    </row>
    <row r="17793" spans="1:10">
      <c r="A17793" s="519" t="s">
        <v>17975</v>
      </c>
      <c r="B17793" s="519" t="str">
        <f t="shared" si="277"/>
        <v>LAVATORIO DE LOUCA BRANCA,DE EMBUTIR(CUBA),TIPO MEDIO LUXO,SEM LADRAO,COM MEDIDAS EM TORNO DE 52X39CM.FORNECIMENTO</v>
      </c>
      <c r="C17793" s="519" t="s">
        <v>45851</v>
      </c>
      <c r="D17793" s="519" t="s">
        <v>45852</v>
      </c>
      <c r="I17793" s="519" t="s">
        <v>5</v>
      </c>
      <c r="J17793" s="650">
        <v>50.38</v>
      </c>
    </row>
    <row r="17794" spans="1:10">
      <c r="A17794" s="519" t="s">
        <v>17976</v>
      </c>
      <c r="B17794" s="519" t="str">
        <f t="shared" si="277"/>
        <v>LAVATORIO DE LOUCA BRANCA,DE EMBUTIR(CUBA),TIPO MEDIO LUXO,SEM LADRAO,COM MEDIDAS EM TORNO DE 52X39CM.FORNECIMENTO</v>
      </c>
      <c r="C17794" s="519" t="s">
        <v>45851</v>
      </c>
      <c r="D17794" s="519" t="s">
        <v>45852</v>
      </c>
      <c r="I17794" s="519" t="s">
        <v>5</v>
      </c>
      <c r="J17794" s="650">
        <v>50.38</v>
      </c>
    </row>
    <row r="17795" spans="1:10">
      <c r="A17795" s="519" t="s">
        <v>17977</v>
      </c>
      <c r="B17795" s="519" t="str">
        <f t="shared" si="277"/>
        <v>LAVATORIO DE LOUCA BRANCA,DE EMBUTIR(CUBA),TIPO MEDIO LUXO,COM LADRAO,COM MEDIDAS EM TORNO DE 52X39CM.FORNECIMENTO</v>
      </c>
      <c r="C17795" s="519" t="s">
        <v>45853</v>
      </c>
      <c r="D17795" s="519" t="s">
        <v>45854</v>
      </c>
      <c r="I17795" s="519" t="s">
        <v>5</v>
      </c>
      <c r="J17795" s="650">
        <v>96.52</v>
      </c>
    </row>
    <row r="17796" spans="1:10">
      <c r="A17796" s="519" t="s">
        <v>17978</v>
      </c>
      <c r="B17796" s="519" t="str">
        <f t="shared" si="277"/>
        <v>LAVATORIO DE LOUCA BRANCA,DE EMBUTIR(CUBA),TIPO MEDIO LUXO,COM LADRAO,COM MEDIDAS EM TORNO DE 52X39CM.FORNECIMENTO</v>
      </c>
      <c r="C17796" s="519" t="s">
        <v>45853</v>
      </c>
      <c r="D17796" s="519" t="s">
        <v>45854</v>
      </c>
      <c r="I17796" s="519" t="s">
        <v>5</v>
      </c>
      <c r="J17796" s="650">
        <v>96.52</v>
      </c>
    </row>
    <row r="17797" spans="1:10">
      <c r="A17797" s="519" t="s">
        <v>17979</v>
      </c>
      <c r="B17797" s="519" t="str">
        <f t="shared" si="277"/>
        <v>TANQUE DE LOUCA BRANCA,COM COLUNA E MEDIDAS EM TORNO DE 56X48CM,INCLUSIVE ACESSORIOS DE FIXACAO.FORNECIMENTO</v>
      </c>
      <c r="C17797" s="519" t="s">
        <v>45788</v>
      </c>
      <c r="D17797" s="519" t="s">
        <v>45855</v>
      </c>
      <c r="I17797" s="519" t="s">
        <v>5</v>
      </c>
      <c r="J17797" s="650">
        <v>294.69</v>
      </c>
    </row>
    <row r="17798" spans="1:10">
      <c r="A17798" s="519" t="s">
        <v>17980</v>
      </c>
      <c r="B17798" s="519" t="str">
        <f t="shared" si="277"/>
        <v>TANQUE DE LOUCA BRANCA,COM COLUNA E MEDIDAS EM TORNO DE 56X48CM,INCLUSIVE ACESSORIOS DE FIXACAO.FORNECIMENTO</v>
      </c>
      <c r="C17798" s="519" t="s">
        <v>45788</v>
      </c>
      <c r="D17798" s="519" t="s">
        <v>45855</v>
      </c>
      <c r="I17798" s="519" t="s">
        <v>5</v>
      </c>
      <c r="J17798" s="650">
        <v>294.69</v>
      </c>
    </row>
    <row r="17799" spans="1:10">
      <c r="A17799" s="519" t="s">
        <v>17981</v>
      </c>
      <c r="B17799" s="519" t="str">
        <f t="shared" si="277"/>
        <v>TANQUE DE LOUCA BRANCA,COM COLUNA E MEDIDAS EM TORNO DE 60X56CM,INCLUSIVE ACESSORIOS DE FIXACACAO.FORNECIMENTO</v>
      </c>
      <c r="C17799" s="519" t="s">
        <v>45791</v>
      </c>
      <c r="D17799" s="519" t="s">
        <v>45856</v>
      </c>
      <c r="I17799" s="519" t="s">
        <v>5</v>
      </c>
      <c r="J17799" s="650">
        <v>381.42</v>
      </c>
    </row>
    <row r="17800" spans="1:10">
      <c r="A17800" s="519" t="s">
        <v>17982</v>
      </c>
      <c r="B17800" s="519" t="str">
        <f t="shared" ref="B17800:B17863" si="278">C17800&amp;D17800&amp;E17800&amp;F17800&amp;G17800&amp;H17800</f>
        <v>TANQUE DE LOUCA BRANCA,COM COLUNA E MEDIDAS EM TORNO DE 60X56CM,INCLUSIVE ACESSORIOS DE FIXACACAO.FORNECIMENTO</v>
      </c>
      <c r="C17800" s="519" t="s">
        <v>45791</v>
      </c>
      <c r="D17800" s="519" t="s">
        <v>45856</v>
      </c>
      <c r="I17800" s="519" t="s">
        <v>5</v>
      </c>
      <c r="J17800" s="650">
        <v>381.42</v>
      </c>
    </row>
    <row r="17801" spans="1:10">
      <c r="A17801" s="519" t="s">
        <v>17983</v>
      </c>
      <c r="B17801" s="519" t="str">
        <f t="shared" si="278"/>
        <v>MICTORIO DE LOUCA BRANCA,COM SIFAO INTEGRADO E MEDIDAS EM TORNO DE 33X28X53CM,INCLUSIVE ACESSORIOS DE FIXACAO.FORNECIMENTO</v>
      </c>
      <c r="C17801" s="519" t="s">
        <v>45857</v>
      </c>
      <c r="D17801" s="519" t="s">
        <v>45858</v>
      </c>
      <c r="E17801" s="519" t="s">
        <v>33272</v>
      </c>
      <c r="I17801" s="519" t="s">
        <v>5</v>
      </c>
      <c r="J17801" s="650">
        <v>199.68</v>
      </c>
    </row>
    <row r="17802" spans="1:10">
      <c r="A17802" s="519" t="s">
        <v>17984</v>
      </c>
      <c r="B17802" s="519" t="str">
        <f t="shared" si="278"/>
        <v>MICTORIO DE LOUCA BRANCA,COM SIFAO INTEGRADO E MEDIDAS EM TORNO DE 33X28X53CM,INCLUSIVE ACESSORIOS DE FIXACAO.FORNECIMENTO</v>
      </c>
      <c r="C17802" s="519" t="s">
        <v>45857</v>
      </c>
      <c r="D17802" s="519" t="s">
        <v>45858</v>
      </c>
      <c r="E17802" s="519" t="s">
        <v>33272</v>
      </c>
      <c r="I17802" s="519" t="s">
        <v>5</v>
      </c>
      <c r="J17802" s="650">
        <v>199.68</v>
      </c>
    </row>
    <row r="17803" spans="1:10">
      <c r="A17803" s="519" t="s">
        <v>17985</v>
      </c>
      <c r="B17803" s="519" t="str">
        <f t="shared" si="278"/>
        <v>SABONETEIRA,DE SOBREPOR,EM METAL CROMADO.FORNECIMENTO E COLOCACAO</v>
      </c>
      <c r="C17803" s="519" t="s">
        <v>45859</v>
      </c>
      <c r="D17803" s="519" t="s">
        <v>34526</v>
      </c>
      <c r="I17803" s="519" t="s">
        <v>5</v>
      </c>
      <c r="J17803" s="650">
        <v>26.95</v>
      </c>
    </row>
    <row r="17804" spans="1:10">
      <c r="A17804" s="519" t="s">
        <v>17986</v>
      </c>
      <c r="B17804" s="519" t="str">
        <f t="shared" si="278"/>
        <v>SABONETEIRA,DE SOBREPOR,EM METAL CROMADO.FORNECIMENTO E COLOCACAO</v>
      </c>
      <c r="C17804" s="519" t="s">
        <v>45859</v>
      </c>
      <c r="D17804" s="519" t="s">
        <v>34526</v>
      </c>
      <c r="I17804" s="519" t="s">
        <v>5</v>
      </c>
      <c r="J17804" s="650">
        <v>25.26</v>
      </c>
    </row>
    <row r="17805" spans="1:10">
      <c r="A17805" s="519" t="s">
        <v>17987</v>
      </c>
      <c r="B17805" s="519" t="str">
        <f t="shared" si="278"/>
        <v>SABONETEIRA DE PAREDE COM BASE METALICA E CUPULA DE VIDRO GIRATORIA,PARA SABONETE LIQUIDO.FORNECIMENTO E COLOCACAO</v>
      </c>
      <c r="C17805" s="519" t="s">
        <v>45860</v>
      </c>
      <c r="D17805" s="519" t="s">
        <v>45861</v>
      </c>
      <c r="I17805" s="519" t="s">
        <v>5</v>
      </c>
      <c r="J17805" s="650">
        <v>48.71</v>
      </c>
    </row>
    <row r="17806" spans="1:10">
      <c r="A17806" s="519" t="s">
        <v>17988</v>
      </c>
      <c r="B17806" s="519" t="str">
        <f t="shared" si="278"/>
        <v>SABONETEIRA DE PAREDE COM BASE METALICA E CUPULA DE VIDRO GIRATORIA,PARA SABONETE LIQUIDO.FORNECIMENTO E COLOCACAO</v>
      </c>
      <c r="C17806" s="519" t="s">
        <v>45860</v>
      </c>
      <c r="D17806" s="519" t="s">
        <v>45861</v>
      </c>
      <c r="I17806" s="519" t="s">
        <v>5</v>
      </c>
      <c r="J17806" s="650">
        <v>47.02</v>
      </c>
    </row>
    <row r="17807" spans="1:10">
      <c r="A17807" s="519" t="s">
        <v>17989</v>
      </c>
      <c r="B17807" s="519" t="str">
        <f t="shared" si="278"/>
        <v>PAPELEIRA,SEM PROTETOR,DE SOBREPOR,EM METAL CROMADO.FORNECIMENTO E COLOCACAO</v>
      </c>
      <c r="C17807" s="519" t="s">
        <v>45862</v>
      </c>
      <c r="D17807" s="519" t="s">
        <v>34162</v>
      </c>
      <c r="I17807" s="519" t="s">
        <v>5</v>
      </c>
      <c r="J17807" s="650">
        <v>36.26</v>
      </c>
    </row>
    <row r="17808" spans="1:10">
      <c r="A17808" s="519" t="s">
        <v>17990</v>
      </c>
      <c r="B17808" s="519" t="str">
        <f t="shared" si="278"/>
        <v>PAPELEIRA,SEM PROTETOR,DE SOBREPOR,EM METAL CROMADO.FORNECIMENTO E COLOCACAO</v>
      </c>
      <c r="C17808" s="519" t="s">
        <v>45862</v>
      </c>
      <c r="D17808" s="519" t="s">
        <v>34162</v>
      </c>
      <c r="I17808" s="519" t="s">
        <v>5</v>
      </c>
      <c r="J17808" s="650">
        <v>34.57</v>
      </c>
    </row>
    <row r="17809" spans="1:10">
      <c r="A17809" s="519" t="s">
        <v>17991</v>
      </c>
      <c r="B17809" s="519" t="str">
        <f t="shared" si="278"/>
        <v>CABIDE DUPLO,DE SOBREPOR,EM METAL CROMADO.FORNECIMENTO E COLOCACAO</v>
      </c>
      <c r="C17809" s="519" t="s">
        <v>45863</v>
      </c>
      <c r="D17809" s="519" t="s">
        <v>34525</v>
      </c>
      <c r="I17809" s="519" t="s">
        <v>5</v>
      </c>
      <c r="J17809" s="650">
        <v>25.43</v>
      </c>
    </row>
    <row r="17810" spans="1:10">
      <c r="A17810" s="519" t="s">
        <v>17992</v>
      </c>
      <c r="B17810" s="519" t="str">
        <f t="shared" si="278"/>
        <v>CABIDE DUPLO,DE SOBREPOR,EM METAL CROMADO.FORNECIMENTO E COLOCACAO</v>
      </c>
      <c r="C17810" s="519" t="s">
        <v>45863</v>
      </c>
      <c r="D17810" s="519" t="s">
        <v>34525</v>
      </c>
      <c r="I17810" s="519" t="s">
        <v>5</v>
      </c>
      <c r="J17810" s="650">
        <v>23.74</v>
      </c>
    </row>
    <row r="17811" spans="1:10">
      <c r="A17811" s="519" t="s">
        <v>17993</v>
      </c>
      <c r="B17811" s="519" t="str">
        <f t="shared" si="278"/>
        <v>CABIDE SIMPLES,DE SOBREPOR,EM METAL CROMADO.FORNECIMENTO E COLOCACAO</v>
      </c>
      <c r="C17811" s="519" t="s">
        <v>45864</v>
      </c>
      <c r="D17811" s="519" t="s">
        <v>36236</v>
      </c>
      <c r="I17811" s="519" t="s">
        <v>5</v>
      </c>
      <c r="J17811" s="650">
        <v>16.690000000000001</v>
      </c>
    </row>
    <row r="17812" spans="1:10">
      <c r="A17812" s="519" t="s">
        <v>17994</v>
      </c>
      <c r="B17812" s="519" t="str">
        <f t="shared" si="278"/>
        <v>CABIDE SIMPLES,DE SOBREPOR,EM METAL CROMADO.FORNECIMENTO E COLOCACAO</v>
      </c>
      <c r="C17812" s="519" t="s">
        <v>45864</v>
      </c>
      <c r="D17812" s="519" t="s">
        <v>36236</v>
      </c>
      <c r="I17812" s="519" t="s">
        <v>5</v>
      </c>
      <c r="J17812" s="650">
        <v>15</v>
      </c>
    </row>
    <row r="17813" spans="1:10">
      <c r="A17813" s="519" t="s">
        <v>17995</v>
      </c>
      <c r="B17813" s="519" t="str">
        <f t="shared" si="278"/>
        <v>PORTA TOALHA RETO,EM METAL CROMADO(50CM).FORNECIMENTO E COLOCACAO</v>
      </c>
      <c r="C17813" s="519" t="s">
        <v>45865</v>
      </c>
      <c r="D17813" s="519" t="s">
        <v>34526</v>
      </c>
      <c r="I17813" s="519" t="s">
        <v>5</v>
      </c>
      <c r="J17813" s="650">
        <v>59.33</v>
      </c>
    </row>
    <row r="17814" spans="1:10">
      <c r="A17814" s="519" t="s">
        <v>17996</v>
      </c>
      <c r="B17814" s="519" t="str">
        <f t="shared" si="278"/>
        <v>PORTA TOALHA RETO,EM METAL CROMADO(50CM).FORNECIMENTO E COLOCACAO</v>
      </c>
      <c r="C17814" s="519" t="s">
        <v>45865</v>
      </c>
      <c r="D17814" s="519" t="s">
        <v>34526</v>
      </c>
      <c r="I17814" s="519" t="s">
        <v>5</v>
      </c>
      <c r="J17814" s="650">
        <v>55.95</v>
      </c>
    </row>
    <row r="17815" spans="1:10">
      <c r="A17815" s="519" t="s">
        <v>17997</v>
      </c>
      <c r="B17815" s="519" t="str">
        <f t="shared" si="278"/>
        <v>CHUVEIRO ESTAMPADO,ARTICULADO,COM BRACO DE 1/2".FORNECIMENTO</v>
      </c>
      <c r="C17815" s="519" t="s">
        <v>17998</v>
      </c>
      <c r="I17815" s="519" t="s">
        <v>5</v>
      </c>
      <c r="J17815" s="650">
        <v>34.92</v>
      </c>
    </row>
    <row r="17816" spans="1:10">
      <c r="A17816" s="519" t="s">
        <v>17999</v>
      </c>
      <c r="B17816" s="519" t="str">
        <f t="shared" si="278"/>
        <v>CHUVEIRO ESTAMPADO,ARTICULADO,COM BRACO DE 1/2".FORNECIMENTO</v>
      </c>
      <c r="C17816" s="519" t="s">
        <v>17998</v>
      </c>
      <c r="I17816" s="519" t="s">
        <v>5</v>
      </c>
      <c r="J17816" s="650">
        <v>34.92</v>
      </c>
    </row>
    <row r="17817" spans="1:10">
      <c r="A17817" s="519" t="s">
        <v>18000</v>
      </c>
      <c r="B17817" s="519" t="str">
        <f t="shared" si="278"/>
        <v>CHUVEIRO ESTAMPADO,ARTICULADO,TIPO LUXO,COM BRACO DE 1/2".FORNECIMENTO</v>
      </c>
      <c r="C17817" s="519" t="s">
        <v>45866</v>
      </c>
      <c r="D17817" s="519" t="s">
        <v>37739</v>
      </c>
      <c r="I17817" s="519" t="s">
        <v>5</v>
      </c>
      <c r="J17817" s="650">
        <v>89.41</v>
      </c>
    </row>
    <row r="17818" spans="1:10">
      <c r="A17818" s="519" t="s">
        <v>18001</v>
      </c>
      <c r="B17818" s="519" t="str">
        <f t="shared" si="278"/>
        <v>CHUVEIRO ESTAMPADO,ARTICULADO,TIPO LUXO,COM BRACO DE 1/2".FORNECIMENTO</v>
      </c>
      <c r="C17818" s="519" t="s">
        <v>45866</v>
      </c>
      <c r="D17818" s="519" t="s">
        <v>37739</v>
      </c>
      <c r="I17818" s="519" t="s">
        <v>5</v>
      </c>
      <c r="J17818" s="650">
        <v>89.41</v>
      </c>
    </row>
    <row r="17819" spans="1:10">
      <c r="A17819" s="519" t="s">
        <v>18002</v>
      </c>
      <c r="B17819" s="519" t="str">
        <f t="shared" si="278"/>
        <v>BRACO EM ALUMINIO DE 1/2",PARA CHUVEIRO ELETRICO.FORNECIMENTO</v>
      </c>
      <c r="C17819" s="519" t="s">
        <v>45867</v>
      </c>
      <c r="D17819" s="519" t="s">
        <v>32884</v>
      </c>
      <c r="I17819" s="519" t="s">
        <v>5</v>
      </c>
      <c r="J17819" s="650">
        <v>5.76</v>
      </c>
    </row>
    <row r="17820" spans="1:10">
      <c r="A17820" s="519" t="s">
        <v>18003</v>
      </c>
      <c r="B17820" s="519" t="str">
        <f t="shared" si="278"/>
        <v>BRACO EM ALUMINIO DE 1/2",PARA CHUVEIRO ELETRICO.FORNECIMENTO</v>
      </c>
      <c r="C17820" s="519" t="s">
        <v>45867</v>
      </c>
      <c r="D17820" s="519" t="s">
        <v>32884</v>
      </c>
      <c r="I17820" s="519" t="s">
        <v>5</v>
      </c>
      <c r="J17820" s="650">
        <v>5.76</v>
      </c>
    </row>
    <row r="17821" spans="1:10">
      <c r="A17821" s="519" t="s">
        <v>18004</v>
      </c>
      <c r="B17821" s="519" t="str">
        <f t="shared" si="278"/>
        <v>CHUVEIRO PLASTICO,BRANCO,INCLUSIVE BRACO.FORNECIMENTO</v>
      </c>
      <c r="C17821" s="519" t="s">
        <v>18005</v>
      </c>
      <c r="I17821" s="519" t="s">
        <v>5</v>
      </c>
      <c r="J17821" s="650">
        <v>9.99</v>
      </c>
    </row>
    <row r="17822" spans="1:10">
      <c r="A17822" s="519" t="s">
        <v>18006</v>
      </c>
      <c r="B17822" s="519" t="str">
        <f t="shared" si="278"/>
        <v>CHUVEIRO PLASTICO,BRANCO,INCLUSIVE BRACO.FORNECIMENTO</v>
      </c>
      <c r="C17822" s="519" t="s">
        <v>18005</v>
      </c>
      <c r="I17822" s="519" t="s">
        <v>5</v>
      </c>
      <c r="J17822" s="650">
        <v>9.99</v>
      </c>
    </row>
    <row r="17823" spans="1:10">
      <c r="A17823" s="519" t="s">
        <v>18007</v>
      </c>
      <c r="B17823" s="519" t="str">
        <f t="shared" si="278"/>
        <v>CHUVEIRO ELETRICO,EM METAL CROMADO,DE 110/220V.FORNECIMENTO</v>
      </c>
      <c r="C17823" s="519" t="s">
        <v>18008</v>
      </c>
      <c r="I17823" s="519" t="s">
        <v>5</v>
      </c>
      <c r="J17823" s="650">
        <v>201.99</v>
      </c>
    </row>
    <row r="17824" spans="1:10">
      <c r="A17824" s="519" t="s">
        <v>18009</v>
      </c>
      <c r="B17824" s="519" t="str">
        <f t="shared" si="278"/>
        <v>CHUVEIRO ELETRICO,EM METAL CROMADO,DE 110/220V.FORNECIMENTO</v>
      </c>
      <c r="C17824" s="519" t="s">
        <v>18008</v>
      </c>
      <c r="I17824" s="519" t="s">
        <v>5</v>
      </c>
      <c r="J17824" s="650">
        <v>201.99</v>
      </c>
    </row>
    <row r="17825" spans="1:10">
      <c r="A17825" s="519" t="s">
        <v>18010</v>
      </c>
      <c r="B17825" s="519" t="str">
        <f t="shared" si="278"/>
        <v>CHUVEIRO ELETRICO,EM PLASTICO,DE 110/220V.FORNECIMENTO</v>
      </c>
      <c r="C17825" s="519" t="s">
        <v>18011</v>
      </c>
      <c r="I17825" s="519" t="s">
        <v>5</v>
      </c>
      <c r="J17825" s="650">
        <v>39.049999999999997</v>
      </c>
    </row>
    <row r="17826" spans="1:10">
      <c r="A17826" s="519" t="s">
        <v>18012</v>
      </c>
      <c r="B17826" s="519" t="str">
        <f t="shared" si="278"/>
        <v>CHUVEIRO ELETRICO,EM PLASTICO,DE 110/220V.FORNECIMENTO</v>
      </c>
      <c r="C17826" s="519" t="s">
        <v>18011</v>
      </c>
      <c r="I17826" s="519" t="s">
        <v>5</v>
      </c>
      <c r="J17826" s="650">
        <v>39.049999999999997</v>
      </c>
    </row>
    <row r="17827" spans="1:10">
      <c r="A17827" s="519" t="s">
        <v>18013</v>
      </c>
      <c r="B17827" s="519" t="str">
        <f t="shared" si="278"/>
        <v>DUCHINHA MANUAL,COM REGISTRO DE PRESSAO 1/2" CROMADO,RABICHO CROMADO,SUPORTE BRANCO,PISTOLA BRANCA,BUCHAS E PARAFUSOS PARA FIXACAO.FORNECIMENTO</v>
      </c>
      <c r="C17827" s="519" t="s">
        <v>45868</v>
      </c>
      <c r="D17827" s="519" t="s">
        <v>45869</v>
      </c>
      <c r="E17827" s="519" t="s">
        <v>45870</v>
      </c>
      <c r="I17827" s="519" t="s">
        <v>5</v>
      </c>
      <c r="J17827" s="650">
        <v>50.54</v>
      </c>
    </row>
    <row r="17828" spans="1:10">
      <c r="A17828" s="519" t="s">
        <v>18014</v>
      </c>
      <c r="B17828" s="519" t="str">
        <f t="shared" si="278"/>
        <v>DUCHINHA MANUAL,COM REGISTRO DE PRESSAO 1/2" CROMADO,RABICHO CROMADO,SUPORTE BRANCO,PISTOLA BRANCA,BUCHAS E PARAFUSOS PARA FIXACAO.FORNECIMENTO</v>
      </c>
      <c r="C17828" s="519" t="s">
        <v>45868</v>
      </c>
      <c r="D17828" s="519" t="s">
        <v>45869</v>
      </c>
      <c r="E17828" s="519" t="s">
        <v>45870</v>
      </c>
      <c r="I17828" s="519" t="s">
        <v>5</v>
      </c>
      <c r="J17828" s="650">
        <v>50.54</v>
      </c>
    </row>
    <row r="17829" spans="1:10">
      <c r="A17829" s="519" t="s">
        <v>18015</v>
      </c>
      <c r="B17829" s="519" t="str">
        <f t="shared" si="278"/>
        <v>CHUVEIRO ESTAMPADO,ARTICULADO,COM BRACO DE 1/2" E 1 REGISTRO DE PRESSAO 1416,DE 1/2",COM CANOPLA E VOLANTE EM METAL CROMADO.FORNECIMENTO</v>
      </c>
      <c r="C17829" s="519" t="s">
        <v>45871</v>
      </c>
      <c r="D17829" s="519" t="s">
        <v>45872</v>
      </c>
      <c r="E17829" s="519" t="s">
        <v>45873</v>
      </c>
      <c r="I17829" s="519" t="s">
        <v>5</v>
      </c>
      <c r="J17829" s="650">
        <v>81.680000000000007</v>
      </c>
    </row>
    <row r="17830" spans="1:10">
      <c r="A17830" s="519" t="s">
        <v>18016</v>
      </c>
      <c r="B17830" s="519" t="str">
        <f t="shared" si="278"/>
        <v>CHUVEIRO ESTAMPADO,ARTICULADO,COM BRACO DE 1/2" E 1 REGISTRO DE PRESSAO 1416,DE 1/2",COM CANOPLA E VOLANTE EM METAL CROMADO.FORNECIMENTO</v>
      </c>
      <c r="C17830" s="519" t="s">
        <v>45871</v>
      </c>
      <c r="D17830" s="519" t="s">
        <v>45872</v>
      </c>
      <c r="E17830" s="519" t="s">
        <v>45873</v>
      </c>
      <c r="I17830" s="519" t="s">
        <v>5</v>
      </c>
      <c r="J17830" s="650">
        <v>81.680000000000007</v>
      </c>
    </row>
    <row r="17831" spans="1:10">
      <c r="A17831" s="519" t="s">
        <v>18017</v>
      </c>
      <c r="B17831" s="519" t="str">
        <f t="shared" si="278"/>
        <v>CHUVEIRO DE LUXO,ARTICULADO,COM BRACO DE 1/2" E 2 REGISTROSDE PRESSAO 1416,DE 1/2",COM CANOPLA E VOLANTE EM METAL CROMADO.FORNECIMENTO</v>
      </c>
      <c r="C17831" s="519" t="s">
        <v>45874</v>
      </c>
      <c r="D17831" s="519" t="s">
        <v>45875</v>
      </c>
      <c r="E17831" s="519" t="s">
        <v>45876</v>
      </c>
      <c r="I17831" s="519" t="s">
        <v>5</v>
      </c>
      <c r="J17831" s="650">
        <v>182.93</v>
      </c>
    </row>
    <row r="17832" spans="1:10">
      <c r="A17832" s="519" t="s">
        <v>18018</v>
      </c>
      <c r="B17832" s="519" t="str">
        <f t="shared" si="278"/>
        <v>CHUVEIRO DE LUXO,ARTICULADO,COM BRACO DE 1/2" E 2 REGISTROSDE PRESSAO 1416,DE 1/2",COM CANOPLA E VOLANTE EM METAL CROMADO.FORNECIMENTO</v>
      </c>
      <c r="C17832" s="519" t="s">
        <v>45874</v>
      </c>
      <c r="D17832" s="519" t="s">
        <v>45875</v>
      </c>
      <c r="E17832" s="519" t="s">
        <v>45876</v>
      </c>
      <c r="I17832" s="519" t="s">
        <v>5</v>
      </c>
      <c r="J17832" s="650">
        <v>182.93</v>
      </c>
    </row>
    <row r="17833" spans="1:10">
      <c r="A17833" s="519" t="s">
        <v>18019</v>
      </c>
      <c r="B17833" s="519" t="str">
        <f t="shared" si="278"/>
        <v>CHUVEIRO DE PLASTICO,BRANCO,COM BRACO DE 1/2" E 1 REGISTRO DE PRESSAO 1416,DE 1/2",COM CANOPLA E VOLANTE EM METAL CROMADO.FORNECIMENTO</v>
      </c>
      <c r="C17833" s="519" t="s">
        <v>45877</v>
      </c>
      <c r="D17833" s="519" t="s">
        <v>45878</v>
      </c>
      <c r="E17833" s="519" t="s">
        <v>45879</v>
      </c>
      <c r="I17833" s="519" t="s">
        <v>5</v>
      </c>
      <c r="J17833" s="650">
        <v>56.75</v>
      </c>
    </row>
    <row r="17834" spans="1:10">
      <c r="A17834" s="519" t="s">
        <v>18020</v>
      </c>
      <c r="B17834" s="519" t="str">
        <f t="shared" si="278"/>
        <v>CHUVEIRO DE PLASTICO,BRANCO,COM BRACO DE 1/2" E 1 REGISTRO DE PRESSAO 1416,DE 1/2",COM CANOPLA E VOLANTE EM METAL CROMADO.FORNECIMENTO</v>
      </c>
      <c r="C17834" s="519" t="s">
        <v>45877</v>
      </c>
      <c r="D17834" s="519" t="s">
        <v>45878</v>
      </c>
      <c r="E17834" s="519" t="s">
        <v>45879</v>
      </c>
      <c r="I17834" s="519" t="s">
        <v>5</v>
      </c>
      <c r="J17834" s="650">
        <v>56.75</v>
      </c>
    </row>
    <row r="17835" spans="1:10">
      <c r="A17835" s="519" t="s">
        <v>18021</v>
      </c>
      <c r="B17835" s="519" t="str">
        <f t="shared" si="278"/>
        <v>CHUVEIRO ELETRICO,EM METAL CROMADO,EM 110/220V,COM BRACO CROMADO DE 1/2" E 1 REGISTRO DE PRESSAO 1416 DE 3/4",COM CANOPLA E VOLANTE EM METAL CROMADO.FORNECIMENTO</v>
      </c>
      <c r="C17835" s="519" t="s">
        <v>45880</v>
      </c>
      <c r="D17835" s="519" t="s">
        <v>45881</v>
      </c>
      <c r="E17835" s="519" t="s">
        <v>45882</v>
      </c>
      <c r="I17835" s="519" t="s">
        <v>5</v>
      </c>
      <c r="J17835" s="650">
        <v>242.88</v>
      </c>
    </row>
    <row r="17836" spans="1:10">
      <c r="A17836" s="519" t="s">
        <v>18022</v>
      </c>
      <c r="B17836" s="519" t="str">
        <f t="shared" si="278"/>
        <v>CHUVEIRO ELETRICO,EM METAL CROMADO,EM 110/220V,COM BRACO CROMADO DE 1/2" E 1 REGISTRO DE PRESSAO 1416 DE 3/4",COM CANOPLA E VOLANTE EM METAL CROMADO.FORNECIMENTO</v>
      </c>
      <c r="C17836" s="519" t="s">
        <v>45880</v>
      </c>
      <c r="D17836" s="519" t="s">
        <v>45881</v>
      </c>
      <c r="E17836" s="519" t="s">
        <v>45882</v>
      </c>
      <c r="I17836" s="519" t="s">
        <v>5</v>
      </c>
      <c r="J17836" s="650">
        <v>242.88</v>
      </c>
    </row>
    <row r="17837" spans="1:10">
      <c r="A17837" s="519" t="s">
        <v>18023</v>
      </c>
      <c r="B17837" s="519" t="str">
        <f t="shared" si="278"/>
        <v>CHUVEIRO ELETRICO EM PLASTICO,EM 110/220V,COM BRACO CROMADODE 1/2" E 1 REGISTRO DE PRESSAO 1416 DE 3/4",COM CANOPLA E VOLANTE EM METAL CROMADO.FORNECIMENTO</v>
      </c>
      <c r="C17837" s="519" t="s">
        <v>45883</v>
      </c>
      <c r="D17837" s="519" t="s">
        <v>45884</v>
      </c>
      <c r="E17837" s="519" t="s">
        <v>45885</v>
      </c>
      <c r="I17837" s="519" t="s">
        <v>5</v>
      </c>
      <c r="J17837" s="650">
        <v>79.94</v>
      </c>
    </row>
    <row r="17838" spans="1:10">
      <c r="A17838" s="519" t="s">
        <v>18024</v>
      </c>
      <c r="B17838" s="519" t="str">
        <f t="shared" si="278"/>
        <v>CHUVEIRO ELETRICO EM PLASTICO,EM 110/220V,COM BRACO CROMADODE 1/2" E 1 REGISTRO DE PRESSAO 1416 DE 3/4",COM CANOPLA E VOLANTE EM METAL CROMADO.FORNECIMENTO</v>
      </c>
      <c r="C17838" s="519" t="s">
        <v>45883</v>
      </c>
      <c r="D17838" s="519" t="s">
        <v>45884</v>
      </c>
      <c r="E17838" s="519" t="s">
        <v>45885</v>
      </c>
      <c r="I17838" s="519" t="s">
        <v>5</v>
      </c>
      <c r="J17838" s="650">
        <v>79.94</v>
      </c>
    </row>
    <row r="17839" spans="1:10">
      <c r="A17839" s="519" t="s">
        <v>18025</v>
      </c>
      <c r="B17839" s="519" t="str">
        <f t="shared" si="278"/>
        <v>CHUVEIRO COM DESVIADOR E DUCHA MANUAL,CROMADO,PARA PESSOAS COM NECESSIDADES ESPECIFICAS.FORNECIMENTO</v>
      </c>
      <c r="C17839" s="519" t="s">
        <v>45886</v>
      </c>
      <c r="D17839" s="519" t="s">
        <v>45887</v>
      </c>
      <c r="I17839" s="519" t="s">
        <v>5</v>
      </c>
      <c r="J17839" s="650">
        <v>191.97</v>
      </c>
    </row>
    <row r="17840" spans="1:10">
      <c r="A17840" s="519" t="s">
        <v>18026</v>
      </c>
      <c r="B17840" s="519" t="str">
        <f t="shared" si="278"/>
        <v>CHUVEIRO COM DESVIADOR E DUCHA MANUAL,CROMADO,PARA PESSOAS COM NECESSIDADES ESPECIFICAS.FORNECIMENTO</v>
      </c>
      <c r="C17840" s="519" t="s">
        <v>45886</v>
      </c>
      <c r="D17840" s="519" t="s">
        <v>45887</v>
      </c>
      <c r="I17840" s="519" t="s">
        <v>5</v>
      </c>
      <c r="J17840" s="650">
        <v>191.97</v>
      </c>
    </row>
    <row r="17841" spans="1:10">
      <c r="A17841" s="519" t="s">
        <v>18027</v>
      </c>
      <c r="B17841" s="519" t="str">
        <f t="shared" si="278"/>
        <v>TORNEIRA DE PLASTICO PARA LAVATORIO,DE 1/2".FORNECIMENTO</v>
      </c>
      <c r="C17841" s="519" t="s">
        <v>18028</v>
      </c>
      <c r="I17841" s="519" t="s">
        <v>5</v>
      </c>
      <c r="J17841" s="650">
        <v>8.14</v>
      </c>
    </row>
    <row r="17842" spans="1:10">
      <c r="A17842" s="519" t="s">
        <v>18029</v>
      </c>
      <c r="B17842" s="519" t="str">
        <f t="shared" si="278"/>
        <v>TORNEIRA DE PLASTICO PARA LAVATORIO,DE 1/2".FORNECIMENTO</v>
      </c>
      <c r="C17842" s="519" t="s">
        <v>18028</v>
      </c>
      <c r="I17842" s="519" t="s">
        <v>5</v>
      </c>
      <c r="J17842" s="650">
        <v>8.14</v>
      </c>
    </row>
    <row r="17843" spans="1:10">
      <c r="A17843" s="519" t="s">
        <v>18030</v>
      </c>
      <c r="B17843" s="519" t="str">
        <f t="shared" si="278"/>
        <v>TORNEIRA DE PLASTICO PARA PIA,DE 1/2".FORNECIMENTO</v>
      </c>
      <c r="C17843" s="519" t="s">
        <v>18031</v>
      </c>
      <c r="I17843" s="519" t="s">
        <v>5</v>
      </c>
      <c r="J17843" s="650">
        <v>4.4400000000000004</v>
      </c>
    </row>
    <row r="17844" spans="1:10">
      <c r="A17844" s="519" t="s">
        <v>18032</v>
      </c>
      <c r="B17844" s="519" t="str">
        <f t="shared" si="278"/>
        <v>TORNEIRA DE PLASTICO PARA PIA,DE 1/2".FORNECIMENTO</v>
      </c>
      <c r="C17844" s="519" t="s">
        <v>18031</v>
      </c>
      <c r="I17844" s="519" t="s">
        <v>5</v>
      </c>
      <c r="J17844" s="650">
        <v>4.4400000000000004</v>
      </c>
    </row>
    <row r="17845" spans="1:10">
      <c r="A17845" s="519" t="s">
        <v>18033</v>
      </c>
      <c r="B17845" s="519" t="str">
        <f t="shared" si="278"/>
        <v>TORNEIRA PARA PIA OU TANQUE,1158 OU SIMILAR DE 1/2"X18CM APROXIMADAMENTE,EM METAL CROMADO.FORNECIMENTO</v>
      </c>
      <c r="C17845" s="519" t="s">
        <v>45888</v>
      </c>
      <c r="D17845" s="519" t="s">
        <v>45889</v>
      </c>
      <c r="I17845" s="519" t="s">
        <v>5</v>
      </c>
      <c r="J17845" s="650">
        <v>52.44</v>
      </c>
    </row>
    <row r="17846" spans="1:10">
      <c r="A17846" s="519" t="s">
        <v>18034</v>
      </c>
      <c r="B17846" s="519" t="str">
        <f t="shared" si="278"/>
        <v>TORNEIRA PARA PIA OU TANQUE,1158 OU SIMILAR DE 1/2"X18CM APROXIMADAMENTE,EM METAL CROMADO.FORNECIMENTO</v>
      </c>
      <c r="C17846" s="519" t="s">
        <v>45888</v>
      </c>
      <c r="D17846" s="519" t="s">
        <v>45889</v>
      </c>
      <c r="I17846" s="519" t="s">
        <v>5</v>
      </c>
      <c r="J17846" s="650">
        <v>52.44</v>
      </c>
    </row>
    <row r="17847" spans="1:10">
      <c r="A17847" s="519" t="s">
        <v>18035</v>
      </c>
      <c r="B17847" s="519" t="str">
        <f t="shared" si="278"/>
        <v>TORNEIRA PARA PIA,TIPO PAREDE,COM AREJADOR,1157 OU SIMILAR DE 1/2" X 21CM APROXIMADAMENTE,EM METAL CROMADO.FORNECIMENTO</v>
      </c>
      <c r="C17847" s="519" t="s">
        <v>45890</v>
      </c>
      <c r="D17847" s="519" t="s">
        <v>45891</v>
      </c>
      <c r="I17847" s="519" t="s">
        <v>5</v>
      </c>
      <c r="J17847" s="650">
        <v>78.180000000000007</v>
      </c>
    </row>
    <row r="17848" spans="1:10">
      <c r="A17848" s="519" t="s">
        <v>18036</v>
      </c>
      <c r="B17848" s="519" t="str">
        <f t="shared" si="278"/>
        <v>TORNEIRA PARA PIA,TIPO PAREDE,COM AREJADOR,1157 OU SIMILAR DE 1/2" X 21CM APROXIMADAMENTE,EM METAL CROMADO.FORNECIMENTO</v>
      </c>
      <c r="C17848" s="519" t="s">
        <v>45890</v>
      </c>
      <c r="D17848" s="519" t="s">
        <v>45891</v>
      </c>
      <c r="I17848" s="519" t="s">
        <v>5</v>
      </c>
      <c r="J17848" s="650">
        <v>78.180000000000007</v>
      </c>
    </row>
    <row r="17849" spans="1:10">
      <c r="A17849" s="519" t="s">
        <v>18037</v>
      </c>
      <c r="B17849" s="519" t="str">
        <f t="shared" si="278"/>
        <v>TORNEIRA PARA PIA,COM AREJADOR,TUBO MOVEL,TIPO PAREDE,1168 OU SIMILAR,DE 1/2"X22CM APROXIMADAMENTE,EM METAL CROMADO.FORNECIMENTO</v>
      </c>
      <c r="C17849" s="519" t="s">
        <v>45892</v>
      </c>
      <c r="D17849" s="519" t="s">
        <v>45893</v>
      </c>
      <c r="E17849" s="519" t="s">
        <v>42412</v>
      </c>
      <c r="I17849" s="519" t="s">
        <v>5</v>
      </c>
      <c r="J17849" s="650">
        <v>63.76</v>
      </c>
    </row>
    <row r="17850" spans="1:10">
      <c r="A17850" s="519" t="s">
        <v>18038</v>
      </c>
      <c r="B17850" s="519" t="str">
        <f t="shared" si="278"/>
        <v>TORNEIRA PARA PIA,COM AREJADOR,TUBO MOVEL,TIPO PAREDE,1168 OU SIMILAR,DE 1/2"X22CM APROXIMADAMENTE,EM METAL CROMADO.FORNECIMENTO</v>
      </c>
      <c r="C17850" s="519" t="s">
        <v>45892</v>
      </c>
      <c r="D17850" s="519" t="s">
        <v>45893</v>
      </c>
      <c r="E17850" s="519" t="s">
        <v>42412</v>
      </c>
      <c r="I17850" s="519" t="s">
        <v>5</v>
      </c>
      <c r="J17850" s="650">
        <v>63.76</v>
      </c>
    </row>
    <row r="17851" spans="1:10">
      <c r="A17851" s="519" t="s">
        <v>18039</v>
      </c>
      <c r="B17851" s="519" t="str">
        <f t="shared" si="278"/>
        <v>TORNEIRA PARA PIA,COM AREJADOR,TUBO MOVEL,TIPO BANCA,1167 OU SIMILAR DE 1/2"X17CM APROXIMADAMENTE,EM METAL CROMADO.FORNECIMENTO</v>
      </c>
      <c r="C17851" s="519" t="s">
        <v>45894</v>
      </c>
      <c r="D17851" s="519" t="s">
        <v>45895</v>
      </c>
      <c r="E17851" s="519" t="s">
        <v>38300</v>
      </c>
      <c r="I17851" s="519" t="s">
        <v>5</v>
      </c>
      <c r="J17851" s="650">
        <v>59.9</v>
      </c>
    </row>
    <row r="17852" spans="1:10">
      <c r="A17852" s="519" t="s">
        <v>18040</v>
      </c>
      <c r="B17852" s="519" t="str">
        <f t="shared" si="278"/>
        <v>TORNEIRA PARA PIA,COM AREJADOR,TUBO MOVEL,TIPO BANCA,1167 OU SIMILAR DE 1/2"X17CM APROXIMADAMENTE,EM METAL CROMADO.FORNECIMENTO</v>
      </c>
      <c r="C17852" s="519" t="s">
        <v>45894</v>
      </c>
      <c r="D17852" s="519" t="s">
        <v>45895</v>
      </c>
      <c r="E17852" s="519" t="s">
        <v>38300</v>
      </c>
      <c r="I17852" s="519" t="s">
        <v>5</v>
      </c>
      <c r="J17852" s="650">
        <v>59.9</v>
      </c>
    </row>
    <row r="17853" spans="1:10">
      <c r="A17853" s="519" t="s">
        <v>18041</v>
      </c>
      <c r="B17853" s="519" t="str">
        <f t="shared" si="278"/>
        <v>TORNEIRA HOSPITALAR,ACIONADA POR ALAVANCA,TIPO PAREDE,DE 1/2"X28CM APROXIMADAMENTE,EM METAL CROMADO.FORNECIMENTO</v>
      </c>
      <c r="C17853" s="519" t="s">
        <v>45896</v>
      </c>
      <c r="D17853" s="519" t="s">
        <v>45897</v>
      </c>
      <c r="I17853" s="519" t="s">
        <v>5</v>
      </c>
      <c r="J17853" s="650">
        <v>113.2</v>
      </c>
    </row>
    <row r="17854" spans="1:10">
      <c r="A17854" s="519" t="s">
        <v>18042</v>
      </c>
      <c r="B17854" s="519" t="str">
        <f t="shared" si="278"/>
        <v>TORNEIRA HOSPITALAR,ACIONADA POR ALAVANCA,TIPO PAREDE,DE 1/2"X28CM APROXIMADAMENTE,EM METAL CROMADO.FORNECIMENTO</v>
      </c>
      <c r="C17854" s="519" t="s">
        <v>45896</v>
      </c>
      <c r="D17854" s="519" t="s">
        <v>45897</v>
      </c>
      <c r="I17854" s="519" t="s">
        <v>5</v>
      </c>
      <c r="J17854" s="650">
        <v>113.2</v>
      </c>
    </row>
    <row r="17855" spans="1:10">
      <c r="A17855" s="519" t="s">
        <v>18043</v>
      </c>
      <c r="B17855" s="519" t="str">
        <f t="shared" si="278"/>
        <v>TORNEIRA PARA COZINHA,COM MISTURADOR,TIPO PAREDE,COM AREJADOR E TUBO MOVEL,1258 OU SIMILAR,DE APROXIMADAMENTE 1/2"X25CM,EM METAL CROMADO.FORNECIMENTO</v>
      </c>
      <c r="C17855" s="519" t="s">
        <v>45898</v>
      </c>
      <c r="D17855" s="519" t="s">
        <v>45899</v>
      </c>
      <c r="E17855" s="519" t="s">
        <v>45900</v>
      </c>
      <c r="I17855" s="519" t="s">
        <v>5</v>
      </c>
      <c r="J17855" s="650">
        <v>224.46</v>
      </c>
    </row>
    <row r="17856" spans="1:10">
      <c r="A17856" s="519" t="s">
        <v>18044</v>
      </c>
      <c r="B17856" s="519" t="str">
        <f t="shared" si="278"/>
        <v>TORNEIRA PARA COZINHA,COM MISTURADOR,TIPO PAREDE,COM AREJADOR E TUBO MOVEL,1258 OU SIMILAR,DE APROXIMADAMENTE 1/2"X25CM,EM METAL CROMADO.FORNECIMENTO</v>
      </c>
      <c r="C17856" s="519" t="s">
        <v>45898</v>
      </c>
      <c r="D17856" s="519" t="s">
        <v>45899</v>
      </c>
      <c r="E17856" s="519" t="s">
        <v>45900</v>
      </c>
      <c r="I17856" s="519" t="s">
        <v>5</v>
      </c>
      <c r="J17856" s="650">
        <v>224.46</v>
      </c>
    </row>
    <row r="17857" spans="1:10">
      <c r="A17857" s="519" t="s">
        <v>18045</v>
      </c>
      <c r="B17857" s="519" t="str">
        <f t="shared" si="278"/>
        <v>TORNEIRA PARA PIA,COM MISTURADOR,AREJADOR,TUBO MOVEL,TIPO BANCA,1256 OU SIMILAR,DE 1/2"X17CM APROXIMADAMENTE,EM METAL CROMADO.FORNECIMENTO</v>
      </c>
      <c r="C17857" s="519" t="s">
        <v>45901</v>
      </c>
      <c r="D17857" s="519" t="s">
        <v>45902</v>
      </c>
      <c r="E17857" s="519" t="s">
        <v>45820</v>
      </c>
      <c r="I17857" s="519" t="s">
        <v>5</v>
      </c>
      <c r="J17857" s="650">
        <v>187.8</v>
      </c>
    </row>
    <row r="17858" spans="1:10">
      <c r="A17858" s="519" t="s">
        <v>18046</v>
      </c>
      <c r="B17858" s="519" t="str">
        <f t="shared" si="278"/>
        <v>TORNEIRA PARA PIA,COM MISTURADOR,AREJADOR,TUBO MOVEL,TIPO BANCA,1256 OU SIMILAR,DE 1/2"X17CM APROXIMADAMENTE,EM METAL CROMADO.FORNECIMENTO</v>
      </c>
      <c r="C17858" s="519" t="s">
        <v>45901</v>
      </c>
      <c r="D17858" s="519" t="s">
        <v>45902</v>
      </c>
      <c r="E17858" s="519" t="s">
        <v>45820</v>
      </c>
      <c r="I17858" s="519" t="s">
        <v>5</v>
      </c>
      <c r="J17858" s="650">
        <v>187.8</v>
      </c>
    </row>
    <row r="17859" spans="1:10">
      <c r="A17859" s="519" t="s">
        <v>18047</v>
      </c>
      <c r="B17859" s="519" t="str">
        <f t="shared" si="278"/>
        <v>TORNEIRA PARA LAVATORIO TIPO BANCA 1193 OU SIMILAR DE 1/2"X9CM APROXIMADAMENTE,EM METAL CROMADO.FORNECIMENTO</v>
      </c>
      <c r="C17859" s="519" t="s">
        <v>45903</v>
      </c>
      <c r="D17859" s="519" t="s">
        <v>45904</v>
      </c>
      <c r="I17859" s="519" t="s">
        <v>5</v>
      </c>
      <c r="J17859" s="650">
        <v>34.15</v>
      </c>
    </row>
    <row r="17860" spans="1:10">
      <c r="A17860" s="519" t="s">
        <v>18048</v>
      </c>
      <c r="B17860" s="519" t="str">
        <f t="shared" si="278"/>
        <v>TORNEIRA PARA LAVATORIO TIPO BANCA 1193 OU SIMILAR DE 1/2"X9CM APROXIMADAMENTE,EM METAL CROMADO.FORNECIMENTO</v>
      </c>
      <c r="C17860" s="519" t="s">
        <v>45903</v>
      </c>
      <c r="D17860" s="519" t="s">
        <v>45904</v>
      </c>
      <c r="I17860" s="519" t="s">
        <v>5</v>
      </c>
      <c r="J17860" s="650">
        <v>34.15</v>
      </c>
    </row>
    <row r="17861" spans="1:10">
      <c r="A17861" s="519" t="s">
        <v>18049</v>
      </c>
      <c r="B17861" s="519" t="str">
        <f t="shared" si="278"/>
        <v>TORNEIRA PARA JARDIM,DE 3/4"X10CM APROXIMADAMENTE,EM METAL CROMADO.FORNECIMENTO</v>
      </c>
      <c r="C17861" s="519" t="s">
        <v>45905</v>
      </c>
      <c r="D17861" s="519" t="s">
        <v>45906</v>
      </c>
      <c r="I17861" s="519" t="s">
        <v>5</v>
      </c>
      <c r="J17861" s="650">
        <v>26.5</v>
      </c>
    </row>
    <row r="17862" spans="1:10">
      <c r="A17862" s="519" t="s">
        <v>18050</v>
      </c>
      <c r="B17862" s="519" t="str">
        <f t="shared" si="278"/>
        <v>TORNEIRA PARA JARDIM,DE 3/4"X10CM APROXIMADAMENTE,EM METAL CROMADO.FORNECIMENTO</v>
      </c>
      <c r="C17862" s="519" t="s">
        <v>45905</v>
      </c>
      <c r="D17862" s="519" t="s">
        <v>45906</v>
      </c>
      <c r="I17862" s="519" t="s">
        <v>5</v>
      </c>
      <c r="J17862" s="650">
        <v>26.5</v>
      </c>
    </row>
    <row r="17863" spans="1:10">
      <c r="A17863" s="519" t="s">
        <v>18051</v>
      </c>
      <c r="B17863" s="519" t="str">
        <f t="shared" si="278"/>
        <v>TORNEIRA PARA JARDIM,DE 1/2"X10CM APROXIMADAMENTE,EM METAL CROMADO.FORNECIMENTO</v>
      </c>
      <c r="C17863" s="519" t="s">
        <v>45907</v>
      </c>
      <c r="D17863" s="519" t="s">
        <v>45906</v>
      </c>
      <c r="I17863" s="519" t="s">
        <v>5</v>
      </c>
      <c r="J17863" s="650">
        <v>26.16</v>
      </c>
    </row>
    <row r="17864" spans="1:10">
      <c r="A17864" s="519" t="s">
        <v>18052</v>
      </c>
      <c r="B17864" s="519" t="str">
        <f t="shared" ref="B17864:B17927" si="279">C17864&amp;D17864&amp;E17864&amp;F17864&amp;G17864&amp;H17864</f>
        <v>TORNEIRA PARA JARDIM,DE 1/2"X10CM APROXIMADAMENTE,EM METAL CROMADO.FORNECIMENTO</v>
      </c>
      <c r="C17864" s="519" t="s">
        <v>45907</v>
      </c>
      <c r="D17864" s="519" t="s">
        <v>45906</v>
      </c>
      <c r="I17864" s="519" t="s">
        <v>5</v>
      </c>
      <c r="J17864" s="650">
        <v>26.16</v>
      </c>
    </row>
    <row r="17865" spans="1:10">
      <c r="A17865" s="519" t="s">
        <v>18053</v>
      </c>
      <c r="B17865" s="519" t="str">
        <f t="shared" si="279"/>
        <v>APARELHO MISTURADOR TIPO PAREDE,1878 OU SIMILAR,EM METAL CROMADO,PARA LAVATORIO,COM AREJADOR E VALVULA DE ESCOAMENTO.FORNECIMENTO</v>
      </c>
      <c r="C17865" s="519" t="s">
        <v>45908</v>
      </c>
      <c r="D17865" s="519" t="s">
        <v>45909</v>
      </c>
      <c r="E17865" s="519" t="s">
        <v>38308</v>
      </c>
      <c r="I17865" s="519" t="s">
        <v>5</v>
      </c>
      <c r="J17865" s="650">
        <v>1110.8900000000001</v>
      </c>
    </row>
    <row r="17866" spans="1:10">
      <c r="A17866" s="519" t="s">
        <v>18054</v>
      </c>
      <c r="B17866" s="519" t="str">
        <f t="shared" si="279"/>
        <v>APARELHO MISTURADOR TIPO PAREDE,1878 OU SIMILAR,EM METAL CROMADO,PARA LAVATORIO,COM AREJADOR E VALVULA DE ESCOAMENTO.FORNECIMENTO</v>
      </c>
      <c r="C17866" s="519" t="s">
        <v>45908</v>
      </c>
      <c r="D17866" s="519" t="s">
        <v>45909</v>
      </c>
      <c r="E17866" s="519" t="s">
        <v>38308</v>
      </c>
      <c r="I17866" s="519" t="s">
        <v>5</v>
      </c>
      <c r="J17866" s="650">
        <v>1110.8900000000001</v>
      </c>
    </row>
    <row r="17867" spans="1:10">
      <c r="A17867" s="519" t="s">
        <v>45910</v>
      </c>
      <c r="B17867" s="519" t="str">
        <f t="shared" si="279"/>
        <v>APARELHO MISTURADOR TIPO BANCA,1875 OU SIMILAR,EM METAL CROMADO,PARA LAVATORIO,COM AREJADOR E VALVULA DE ESCOAMENTO.FORNECIMENTO</v>
      </c>
      <c r="C17867" s="519" t="s">
        <v>45911</v>
      </c>
      <c r="D17867" s="519" t="s">
        <v>45912</v>
      </c>
      <c r="E17867" s="519" t="s">
        <v>42412</v>
      </c>
      <c r="I17867" s="519" t="s">
        <v>5</v>
      </c>
      <c r="J17867" s="650">
        <v>263.70999999999998</v>
      </c>
    </row>
    <row r="17868" spans="1:10">
      <c r="A17868" s="519" t="s">
        <v>45913</v>
      </c>
      <c r="B17868" s="519" t="str">
        <f t="shared" si="279"/>
        <v>APARELHO MISTURADOR TIPO BANCA,1875 OU SIMILAR,EM METAL CROMADO,PARA LAVATORIO,COM AREJADOR E VALVULA DE ESCOAMENTO.FORNECIMENTO</v>
      </c>
      <c r="C17868" s="519" t="s">
        <v>45911</v>
      </c>
      <c r="D17868" s="519" t="s">
        <v>45912</v>
      </c>
      <c r="E17868" s="519" t="s">
        <v>42412</v>
      </c>
      <c r="I17868" s="519" t="s">
        <v>5</v>
      </c>
      <c r="J17868" s="650">
        <v>263.70999999999998</v>
      </c>
    </row>
    <row r="17869" spans="1:10">
      <c r="A17869" s="519" t="s">
        <v>18055</v>
      </c>
      <c r="B17869" s="519" t="str">
        <f t="shared" si="279"/>
        <v>TORNEIRA PARA FILTRO,1147 OU SIMILAR,DE 1/2"X13CM APROXIMADAMENTE,EM METAL CROMADO.FORNECIMENTO</v>
      </c>
      <c r="C17869" s="519" t="s">
        <v>45914</v>
      </c>
      <c r="D17869" s="519" t="s">
        <v>45915</v>
      </c>
      <c r="I17869" s="519" t="s">
        <v>5</v>
      </c>
      <c r="J17869" s="650">
        <v>47.8</v>
      </c>
    </row>
    <row r="17870" spans="1:10">
      <c r="A17870" s="519" t="s">
        <v>18056</v>
      </c>
      <c r="B17870" s="519" t="str">
        <f t="shared" si="279"/>
        <v>TORNEIRA PARA FILTRO,1147 OU SIMILAR,DE 1/2"X13CM APROXIMADAMENTE,EM METAL CROMADO.FORNECIMENTO</v>
      </c>
      <c r="C17870" s="519" t="s">
        <v>45914</v>
      </c>
      <c r="D17870" s="519" t="s">
        <v>45915</v>
      </c>
      <c r="I17870" s="519" t="s">
        <v>5</v>
      </c>
      <c r="J17870" s="650">
        <v>47.8</v>
      </c>
    </row>
    <row r="17871" spans="1:10">
      <c r="A17871" s="519" t="s">
        <v>18057</v>
      </c>
      <c r="B17871" s="519" t="str">
        <f t="shared" si="279"/>
        <v>TORNEIRA PARA LAVATORIO,DE PAREDE,ACIONAMENTO HIDROMECANICOCOM LEVE PRESSAO MANUAL E FECHAMENTO AUTOMATICO,ANTIVANDALISMO,DE 85MM,ACABAMENTO CROMADO.FORNECIMENTO</v>
      </c>
      <c r="C17871" s="519" t="s">
        <v>73163</v>
      </c>
      <c r="D17871" s="519" t="s">
        <v>73164</v>
      </c>
      <c r="E17871" s="519" t="s">
        <v>73165</v>
      </c>
      <c r="I17871" s="519" t="s">
        <v>5</v>
      </c>
      <c r="J17871" s="650">
        <v>550.15</v>
      </c>
    </row>
    <row r="17872" spans="1:10">
      <c r="A17872" s="519" t="s">
        <v>18058</v>
      </c>
      <c r="B17872" s="519" t="str">
        <f t="shared" si="279"/>
        <v>TORNEIRA PARA LAVATORIO,DE PAREDE,ACIONAMENTO HIDROMECANICOCOM LEVE PRESSAO MANUAL E FECHAMENTO AUTOMATICO,ANTIVANDALISMO,DE 85MM,ACABAMENTO CROMADO.FORNECIMENTO</v>
      </c>
      <c r="C17872" s="519" t="s">
        <v>73163</v>
      </c>
      <c r="D17872" s="519" t="s">
        <v>73164</v>
      </c>
      <c r="E17872" s="519" t="s">
        <v>73165</v>
      </c>
      <c r="I17872" s="519" t="s">
        <v>5</v>
      </c>
      <c r="J17872" s="650">
        <v>550.15</v>
      </c>
    </row>
    <row r="17873" spans="1:10">
      <c r="A17873" s="519" t="s">
        <v>18059</v>
      </c>
      <c r="B17873" s="519" t="str">
        <f t="shared" si="279"/>
        <v>TORNEIRA PARA LAVATORIO,DE PAREDE,ACIONAMENTO HIDROMECANICOCOM LEVE PRESSAO MANUAL E FECHAMENTO AUTOMATICO,ANTIVANDALISMO,DE 135MM,ACABAMENTO CROMADO.FORNECIMENTO</v>
      </c>
      <c r="C17873" s="519" t="s">
        <v>73163</v>
      </c>
      <c r="D17873" s="519" t="s">
        <v>73164</v>
      </c>
      <c r="E17873" s="519" t="s">
        <v>73166</v>
      </c>
      <c r="I17873" s="519" t="s">
        <v>5</v>
      </c>
      <c r="J17873" s="650">
        <v>562.28</v>
      </c>
    </row>
    <row r="17874" spans="1:10">
      <c r="A17874" s="519" t="s">
        <v>18060</v>
      </c>
      <c r="B17874" s="519" t="str">
        <f t="shared" si="279"/>
        <v>TORNEIRA PARA LAVATORIO,DE PAREDE,ACIONAMENTO HIDROMECANICOCOM LEVE PRESSAO MANUAL E FECHAMENTO AUTOMATICO,ANTIVANDALISMO,DE 135MM,ACABAMENTO CROMADO.FORNECIMENTO</v>
      </c>
      <c r="C17874" s="519" t="s">
        <v>73163</v>
      </c>
      <c r="D17874" s="519" t="s">
        <v>73164</v>
      </c>
      <c r="E17874" s="519" t="s">
        <v>73166</v>
      </c>
      <c r="I17874" s="519" t="s">
        <v>5</v>
      </c>
      <c r="J17874" s="650">
        <v>562.28</v>
      </c>
    </row>
    <row r="17875" spans="1:10">
      <c r="A17875" s="519" t="s">
        <v>18061</v>
      </c>
      <c r="B17875" s="519" t="str">
        <f t="shared" si="279"/>
        <v>TORNEIRA PARA LAVATORIO,DE MESA,ACIONAMENTO HIDROMECANICO COM LEVE PRESSAO MANUAL E FECHAMENTO AUTOMATICO,ACABAMENTO CROMADO.FORNECIMENTO</v>
      </c>
      <c r="C17875" s="519" t="s">
        <v>73167</v>
      </c>
      <c r="D17875" s="519" t="s">
        <v>73168</v>
      </c>
      <c r="E17875" s="519" t="s">
        <v>73169</v>
      </c>
      <c r="I17875" s="519" t="s">
        <v>5</v>
      </c>
      <c r="J17875" s="650">
        <v>59.84</v>
      </c>
    </row>
    <row r="17876" spans="1:10">
      <c r="A17876" s="519" t="s">
        <v>18062</v>
      </c>
      <c r="B17876" s="519" t="str">
        <f t="shared" si="279"/>
        <v>TORNEIRA PARA LAVATORIO,DE MESA,ACIONAMENTO HIDROMECANICO COM LEVE PRESSAO MANUAL E FECHAMENTO AUTOMATICO,ACABAMENTO CROMADO.FORNECIMENTO</v>
      </c>
      <c r="C17876" s="519" t="s">
        <v>73167</v>
      </c>
      <c r="D17876" s="519" t="s">
        <v>73168</v>
      </c>
      <c r="E17876" s="519" t="s">
        <v>73169</v>
      </c>
      <c r="I17876" s="519" t="s">
        <v>5</v>
      </c>
      <c r="J17876" s="650">
        <v>59.84</v>
      </c>
    </row>
    <row r="17877" spans="1:10">
      <c r="A17877" s="519" t="s">
        <v>18063</v>
      </c>
      <c r="B17877" s="519" t="str">
        <f t="shared" si="279"/>
        <v>TORNEIRA ELETRICA DE PVC,110/220V.FORNECIMENTO</v>
      </c>
      <c r="C17877" s="519" t="s">
        <v>18064</v>
      </c>
      <c r="I17877" s="519" t="s">
        <v>5</v>
      </c>
      <c r="J17877" s="650">
        <v>80.790000000000006</v>
      </c>
    </row>
    <row r="17878" spans="1:10">
      <c r="A17878" s="519" t="s">
        <v>18065</v>
      </c>
      <c r="B17878" s="519" t="str">
        <f t="shared" si="279"/>
        <v>TORNEIRA ELETRICA DE PVC,110/220V.FORNECIMENTO</v>
      </c>
      <c r="C17878" s="519" t="s">
        <v>18064</v>
      </c>
      <c r="I17878" s="519" t="s">
        <v>5</v>
      </c>
      <c r="J17878" s="650">
        <v>80.790000000000006</v>
      </c>
    </row>
    <row r="17879" spans="1:10">
      <c r="A17879" s="519" t="s">
        <v>18066</v>
      </c>
      <c r="B17879" s="519" t="str">
        <f t="shared" si="279"/>
        <v>TORNEIRA PARA LAVATORIO,AUTOMATICA,COM SENSOR DE PRESENCA,ACABAMENTO CROMADO.FORNECIMENTO</v>
      </c>
      <c r="C17879" s="519" t="s">
        <v>73170</v>
      </c>
      <c r="D17879" s="519" t="s">
        <v>73171</v>
      </c>
      <c r="I17879" s="519" t="s">
        <v>5</v>
      </c>
      <c r="J17879" s="650">
        <v>317.61</v>
      </c>
    </row>
    <row r="17880" spans="1:10">
      <c r="A17880" s="519" t="s">
        <v>18067</v>
      </c>
      <c r="B17880" s="519" t="str">
        <f t="shared" si="279"/>
        <v>TORNEIRA PARA LAVATORIO,AUTOMATICA,COM SENSOR DE PRESENCA,ACABAMENTO CROMADO.FORNECIMENTO</v>
      </c>
      <c r="C17880" s="519" t="s">
        <v>73170</v>
      </c>
      <c r="D17880" s="519" t="s">
        <v>73171</v>
      </c>
      <c r="I17880" s="519" t="s">
        <v>5</v>
      </c>
      <c r="J17880" s="650">
        <v>317.61</v>
      </c>
    </row>
    <row r="17881" spans="1:10">
      <c r="A17881" s="519" t="s">
        <v>18068</v>
      </c>
      <c r="B17881" s="519" t="str">
        <f t="shared" si="279"/>
        <v>TORNEIRA PARA LAVATORIO,DE MESA,COM ALAVANCA,ACIONAMENTO COM LEVE PRESSAO MANUAL E FECHAMENTO AUTOMATICO,ACABAMENTO CROMADO,PARA PESSOAS COM NECESSIDADES ESPECIFICAS,CONFORME ABNTNBR 9050.FORNECIMENTO</v>
      </c>
      <c r="C17881" s="519" t="s">
        <v>73172</v>
      </c>
      <c r="D17881" s="519" t="s">
        <v>73173</v>
      </c>
      <c r="E17881" s="519" t="s">
        <v>73174</v>
      </c>
      <c r="F17881" s="519" t="s">
        <v>73175</v>
      </c>
      <c r="I17881" s="519" t="s">
        <v>5</v>
      </c>
      <c r="J17881" s="650">
        <v>174.25</v>
      </c>
    </row>
    <row r="17882" spans="1:10">
      <c r="A17882" s="519" t="s">
        <v>18069</v>
      </c>
      <c r="B17882" s="519" t="str">
        <f t="shared" si="279"/>
        <v>TORNEIRA PARA LAVATORIO,DE MESA,COM ALAVANCA,ACIONAMENTO COM LEVE PRESSAO MANUAL E FECHAMENTO AUTOMATICO,ACABAMENTO CROMADO,PARA PESSOAS COM NECESSIDADES ESPECIFICAS,CONFORME ABNTNBR 9050.FORNECIMENTO</v>
      </c>
      <c r="C17882" s="519" t="s">
        <v>73172</v>
      </c>
      <c r="D17882" s="519" t="s">
        <v>73173</v>
      </c>
      <c r="E17882" s="519" t="s">
        <v>73174</v>
      </c>
      <c r="F17882" s="519" t="s">
        <v>73175</v>
      </c>
      <c r="I17882" s="519" t="s">
        <v>5</v>
      </c>
      <c r="J17882" s="650">
        <v>174.25</v>
      </c>
    </row>
    <row r="17883" spans="1:10">
      <c r="A17883" s="519" t="s">
        <v>18070</v>
      </c>
      <c r="B17883" s="519" t="str">
        <f t="shared" si="279"/>
        <v>TORNEIRA DE BOIA EM PLASTICO,PARA CAIXA D'AGUA,DE 1/2".FORNECIMENTO E COLOCACAO</v>
      </c>
      <c r="C17883" s="519" t="s">
        <v>45916</v>
      </c>
      <c r="D17883" s="519" t="s">
        <v>36323</v>
      </c>
      <c r="I17883" s="519" t="s">
        <v>5</v>
      </c>
      <c r="J17883" s="650">
        <v>18.16</v>
      </c>
    </row>
    <row r="17884" spans="1:10">
      <c r="A17884" s="519" t="s">
        <v>18071</v>
      </c>
      <c r="B17884" s="519" t="str">
        <f t="shared" si="279"/>
        <v>TORNEIRA DE BOIA EM PLASTICO,PARA CAIXA D'AGUA,DE 1/2".FORNECIMENTO E COLOCACAO</v>
      </c>
      <c r="C17884" s="519" t="s">
        <v>45916</v>
      </c>
      <c r="D17884" s="519" t="s">
        <v>36323</v>
      </c>
      <c r="I17884" s="519" t="s">
        <v>5</v>
      </c>
      <c r="J17884" s="650">
        <v>16.54</v>
      </c>
    </row>
    <row r="17885" spans="1:10">
      <c r="A17885" s="519" t="s">
        <v>18072</v>
      </c>
      <c r="B17885" s="519" t="str">
        <f t="shared" si="279"/>
        <v>TORNEIRA DE BOIA EM PLASTICO,PARA CAIXA D'AGUA,DE 3/4".FORNECIMENTO E COLOCACAO</v>
      </c>
      <c r="C17885" s="519" t="s">
        <v>45917</v>
      </c>
      <c r="D17885" s="519" t="s">
        <v>36323</v>
      </c>
      <c r="I17885" s="519" t="s">
        <v>5</v>
      </c>
      <c r="J17885" s="650">
        <v>21.47</v>
      </c>
    </row>
    <row r="17886" spans="1:10">
      <c r="A17886" s="519" t="s">
        <v>18073</v>
      </c>
      <c r="B17886" s="519" t="str">
        <f t="shared" si="279"/>
        <v>TORNEIRA DE BOIA EM PLASTICO,PARA CAIXA D'AGUA,DE 3/4".FORNECIMENTO E COLOCACAO</v>
      </c>
      <c r="C17886" s="519" t="s">
        <v>45917</v>
      </c>
      <c r="D17886" s="519" t="s">
        <v>36323</v>
      </c>
      <c r="I17886" s="519" t="s">
        <v>5</v>
      </c>
      <c r="J17886" s="650">
        <v>19.850000000000001</v>
      </c>
    </row>
    <row r="17887" spans="1:10">
      <c r="A17887" s="519" t="s">
        <v>18074</v>
      </c>
      <c r="B17887" s="519" t="str">
        <f t="shared" si="279"/>
        <v>TORNEIRA DE BOIA,EM BRONZE,DE PRESSAO,DE 3/4".FORNECIMENTO E COLOCACAO</v>
      </c>
      <c r="C17887" s="519" t="s">
        <v>45918</v>
      </c>
      <c r="D17887" s="519" t="s">
        <v>37621</v>
      </c>
      <c r="I17887" s="519" t="s">
        <v>5</v>
      </c>
      <c r="J17887" s="650">
        <v>47.59</v>
      </c>
    </row>
    <row r="17888" spans="1:10">
      <c r="A17888" s="519" t="s">
        <v>18075</v>
      </c>
      <c r="B17888" s="519" t="str">
        <f t="shared" si="279"/>
        <v>TORNEIRA DE BOIA,EM BRONZE,DE PRESSAO,DE 3/4".FORNECIMENTO E COLOCACAO</v>
      </c>
      <c r="C17888" s="519" t="s">
        <v>45918</v>
      </c>
      <c r="D17888" s="519" t="s">
        <v>37621</v>
      </c>
      <c r="I17888" s="519" t="s">
        <v>5</v>
      </c>
      <c r="J17888" s="650">
        <v>44.88</v>
      </c>
    </row>
    <row r="17889" spans="1:10">
      <c r="A17889" s="519" t="s">
        <v>18076</v>
      </c>
      <c r="B17889" s="519" t="str">
        <f t="shared" si="279"/>
        <v>TORNEIRA DE BOIA,EM BRONZE,DE PRESSAO,DE 1".FORNECIMENTO E COLOCACAO</v>
      </c>
      <c r="C17889" s="519" t="s">
        <v>45919</v>
      </c>
      <c r="D17889" s="519" t="s">
        <v>36236</v>
      </c>
      <c r="I17889" s="519" t="s">
        <v>5</v>
      </c>
      <c r="J17889" s="650">
        <v>75.39</v>
      </c>
    </row>
    <row r="17890" spans="1:10">
      <c r="A17890" s="519" t="s">
        <v>18077</v>
      </c>
      <c r="B17890" s="519" t="str">
        <f t="shared" si="279"/>
        <v>TORNEIRA DE BOIA,EM BRONZE,DE PRESSAO,DE 1".FORNECIMENTO E COLOCACAO</v>
      </c>
      <c r="C17890" s="519" t="s">
        <v>45919</v>
      </c>
      <c r="D17890" s="519" t="s">
        <v>36236</v>
      </c>
      <c r="I17890" s="519" t="s">
        <v>5</v>
      </c>
      <c r="J17890" s="650">
        <v>72.680000000000007</v>
      </c>
    </row>
    <row r="17891" spans="1:10">
      <c r="A17891" s="519" t="s">
        <v>18078</v>
      </c>
      <c r="B17891" s="519" t="str">
        <f t="shared" si="279"/>
        <v>TORNEIRA DE BOIA,EM BRONZE,DE PRESSAO,DE 1.1/4".FORNECIMENTOE COLOCACAO</v>
      </c>
      <c r="C17891" s="519" t="s">
        <v>45920</v>
      </c>
      <c r="D17891" s="519" t="s">
        <v>34469</v>
      </c>
      <c r="I17891" s="519" t="s">
        <v>5</v>
      </c>
      <c r="J17891" s="650">
        <v>104.64</v>
      </c>
    </row>
    <row r="17892" spans="1:10">
      <c r="A17892" s="519" t="s">
        <v>18079</v>
      </c>
      <c r="B17892" s="519" t="str">
        <f t="shared" si="279"/>
        <v>TORNEIRA DE BOIA,EM BRONZE,DE PRESSAO,DE 1.1/4".FORNECIMENTOE COLOCACAO</v>
      </c>
      <c r="C17892" s="519" t="s">
        <v>45920</v>
      </c>
      <c r="D17892" s="519" t="s">
        <v>34469</v>
      </c>
      <c r="I17892" s="519" t="s">
        <v>5</v>
      </c>
      <c r="J17892" s="650">
        <v>101.93</v>
      </c>
    </row>
    <row r="17893" spans="1:10">
      <c r="A17893" s="519" t="s">
        <v>18080</v>
      </c>
      <c r="B17893" s="519" t="str">
        <f t="shared" si="279"/>
        <v>TORNEIRA DE BOIA,EM BRONZE,DE PRESSAO,DE 1.1/2".FORNECIMENTO E COLOCACAO</v>
      </c>
      <c r="C17893" s="519" t="s">
        <v>45921</v>
      </c>
      <c r="D17893" s="519" t="s">
        <v>33906</v>
      </c>
      <c r="I17893" s="519" t="s">
        <v>5</v>
      </c>
      <c r="J17893" s="650">
        <v>164.95</v>
      </c>
    </row>
    <row r="17894" spans="1:10">
      <c r="A17894" s="519" t="s">
        <v>18081</v>
      </c>
      <c r="B17894" s="519" t="str">
        <f t="shared" si="279"/>
        <v>TORNEIRA DE BOIA,EM BRONZE,DE PRESSAO,DE 1.1/2".FORNECIMENTO E COLOCACAO</v>
      </c>
      <c r="C17894" s="519" t="s">
        <v>45921</v>
      </c>
      <c r="D17894" s="519" t="s">
        <v>33906</v>
      </c>
      <c r="I17894" s="519" t="s">
        <v>5</v>
      </c>
      <c r="J17894" s="650">
        <v>161.69999999999999</v>
      </c>
    </row>
    <row r="17895" spans="1:10">
      <c r="A17895" s="519" t="s">
        <v>18082</v>
      </c>
      <c r="B17895" s="519" t="str">
        <f t="shared" si="279"/>
        <v>TORNEIRA DE BOIA,EM BRONZE,DE PRESSAO,DE 2".FORNECIMENTO E COLOCACAO</v>
      </c>
      <c r="C17895" s="519" t="s">
        <v>45922</v>
      </c>
      <c r="D17895" s="519" t="s">
        <v>36236</v>
      </c>
      <c r="I17895" s="519" t="s">
        <v>5</v>
      </c>
      <c r="J17895" s="650">
        <v>173.38</v>
      </c>
    </row>
    <row r="17896" spans="1:10">
      <c r="A17896" s="519" t="s">
        <v>18083</v>
      </c>
      <c r="B17896" s="519" t="str">
        <f t="shared" si="279"/>
        <v>TORNEIRA DE BOIA,EM BRONZE,DE PRESSAO,DE 2".FORNECIMENTO E COLOCACAO</v>
      </c>
      <c r="C17896" s="519" t="s">
        <v>45922</v>
      </c>
      <c r="D17896" s="519" t="s">
        <v>36236</v>
      </c>
      <c r="I17896" s="519" t="s">
        <v>5</v>
      </c>
      <c r="J17896" s="650">
        <v>170.13</v>
      </c>
    </row>
    <row r="17897" spans="1:10">
      <c r="A17897" s="519" t="s">
        <v>18084</v>
      </c>
      <c r="B17897" s="519" t="str">
        <f t="shared" si="279"/>
        <v>VALVULA DE ESCOAMENTO TIPO AMERICANA,PARA PIA DE COZINHA,1623 DE 1.1/2",EM METAL CROMADO.FORNECIMENTO</v>
      </c>
      <c r="C17897" s="519" t="s">
        <v>45923</v>
      </c>
      <c r="D17897" s="519" t="s">
        <v>45924</v>
      </c>
      <c r="I17897" s="519" t="s">
        <v>5</v>
      </c>
      <c r="J17897" s="650">
        <v>33.89</v>
      </c>
    </row>
    <row r="17898" spans="1:10">
      <c r="A17898" s="519" t="s">
        <v>18085</v>
      </c>
      <c r="B17898" s="519" t="str">
        <f t="shared" si="279"/>
        <v>VALVULA DE ESCOAMENTO TIPO AMERICANA,PARA PIA DE COZINHA,1623 DE 1.1/2",EM METAL CROMADO.FORNECIMENTO</v>
      </c>
      <c r="C17898" s="519" t="s">
        <v>45923</v>
      </c>
      <c r="D17898" s="519" t="s">
        <v>45924</v>
      </c>
      <c r="I17898" s="519" t="s">
        <v>5</v>
      </c>
      <c r="J17898" s="650">
        <v>33.89</v>
      </c>
    </row>
    <row r="17899" spans="1:10">
      <c r="A17899" s="519" t="s">
        <v>18086</v>
      </c>
      <c r="B17899" s="519" t="str">
        <f t="shared" si="279"/>
        <v>VALVULA DE ESCOAMENTO PARA LAVATORIO,COM LADRAO,1603 DE 1",EM METAL CROMADO.FORNECIMENTO</v>
      </c>
      <c r="C17899" s="519" t="s">
        <v>45925</v>
      </c>
      <c r="D17899" s="519" t="s">
        <v>45926</v>
      </c>
      <c r="I17899" s="519" t="s">
        <v>5</v>
      </c>
      <c r="J17899" s="650">
        <v>19.190000000000001</v>
      </c>
    </row>
    <row r="17900" spans="1:10">
      <c r="A17900" s="519" t="s">
        <v>18087</v>
      </c>
      <c r="B17900" s="519" t="str">
        <f t="shared" si="279"/>
        <v>VALVULA DE ESCOAMENTO PARA LAVATORIO,COM LADRAO,1603 DE 1",EM METAL CROMADO.FORNECIMENTO</v>
      </c>
      <c r="C17900" s="519" t="s">
        <v>45925</v>
      </c>
      <c r="D17900" s="519" t="s">
        <v>45926</v>
      </c>
      <c r="I17900" s="519" t="s">
        <v>5</v>
      </c>
      <c r="J17900" s="650">
        <v>19.190000000000001</v>
      </c>
    </row>
    <row r="17901" spans="1:10">
      <c r="A17901" s="519" t="s">
        <v>18088</v>
      </c>
      <c r="B17901" s="519" t="str">
        <f t="shared" si="279"/>
        <v>VALVULA DE ESCOAMENTO PARA LAVATORIO,SEM LADRAO,1600 DE 1",EM METAL CROMADO.FORNECIMENTO</v>
      </c>
      <c r="C17901" s="519" t="s">
        <v>45927</v>
      </c>
      <c r="D17901" s="519" t="s">
        <v>45926</v>
      </c>
      <c r="I17901" s="519" t="s">
        <v>5</v>
      </c>
      <c r="J17901" s="650">
        <v>16.920000000000002</v>
      </c>
    </row>
    <row r="17902" spans="1:10">
      <c r="A17902" s="519" t="s">
        <v>18089</v>
      </c>
      <c r="B17902" s="519" t="str">
        <f t="shared" si="279"/>
        <v>VALVULA DE ESCOAMENTO PARA LAVATORIO,SEM LADRAO,1600 DE 1",EM METAL CROMADO.FORNECIMENTO</v>
      </c>
      <c r="C17902" s="519" t="s">
        <v>45927</v>
      </c>
      <c r="D17902" s="519" t="s">
        <v>45926</v>
      </c>
      <c r="I17902" s="519" t="s">
        <v>5</v>
      </c>
      <c r="J17902" s="650">
        <v>16.920000000000002</v>
      </c>
    </row>
    <row r="17903" spans="1:10">
      <c r="A17903" s="519" t="s">
        <v>18090</v>
      </c>
      <c r="B17903" s="519" t="str">
        <f t="shared" si="279"/>
        <v>VALVULA DE ESCOAMENTO PARA BANHEIRA,SEM LADRAO,1604 DE 1.1/4",EM METAL CROMADO.FORNECIMENTO</v>
      </c>
      <c r="C17903" s="519" t="s">
        <v>45928</v>
      </c>
      <c r="D17903" s="519" t="s">
        <v>45929</v>
      </c>
      <c r="I17903" s="519" t="s">
        <v>5</v>
      </c>
      <c r="J17903" s="650">
        <v>40.450000000000003</v>
      </c>
    </row>
    <row r="17904" spans="1:10">
      <c r="A17904" s="519" t="s">
        <v>18091</v>
      </c>
      <c r="B17904" s="519" t="str">
        <f t="shared" si="279"/>
        <v>VALVULA DE ESCOAMENTO PARA BANHEIRA,SEM LADRAO,1604 DE 1.1/4",EM METAL CROMADO.FORNECIMENTO</v>
      </c>
      <c r="C17904" s="519" t="s">
        <v>45928</v>
      </c>
      <c r="D17904" s="519" t="s">
        <v>45929</v>
      </c>
      <c r="I17904" s="519" t="s">
        <v>5</v>
      </c>
      <c r="J17904" s="650">
        <v>40.450000000000003</v>
      </c>
    </row>
    <row r="17905" spans="1:10">
      <c r="A17905" s="519" t="s">
        <v>18092</v>
      </c>
      <c r="B17905" s="519" t="str">
        <f t="shared" si="279"/>
        <v>VALVULA DE ESCOAMENTO PARA TANQUE,1605 DE 1.1/4",EM METAL CROMADO.FORNECIMENTO</v>
      </c>
      <c r="C17905" s="519" t="s">
        <v>45930</v>
      </c>
      <c r="D17905" s="519" t="s">
        <v>45820</v>
      </c>
      <c r="I17905" s="519" t="s">
        <v>5</v>
      </c>
      <c r="J17905" s="650">
        <v>43.16</v>
      </c>
    </row>
    <row r="17906" spans="1:10">
      <c r="A17906" s="519" t="s">
        <v>18093</v>
      </c>
      <c r="B17906" s="519" t="str">
        <f t="shared" si="279"/>
        <v>VALVULA DE ESCOAMENTO PARA TANQUE,1605 DE 1.1/4",EM METAL CROMADO.FORNECIMENTO</v>
      </c>
      <c r="C17906" s="519" t="s">
        <v>45930</v>
      </c>
      <c r="D17906" s="519" t="s">
        <v>45820</v>
      </c>
      <c r="I17906" s="519" t="s">
        <v>5</v>
      </c>
      <c r="J17906" s="650">
        <v>43.16</v>
      </c>
    </row>
    <row r="17907" spans="1:10">
      <c r="A17907" s="519" t="s">
        <v>18094</v>
      </c>
      <c r="B17907" s="519" t="str">
        <f t="shared" si="279"/>
        <v>VALVULA DE ESCOAMENTO PARA TANQUE,1606 DE 1.1/2",EM METAL CROMADO.FORNECIMENTO</v>
      </c>
      <c r="C17907" s="519" t="s">
        <v>45931</v>
      </c>
      <c r="D17907" s="519" t="s">
        <v>45820</v>
      </c>
      <c r="I17907" s="519" t="s">
        <v>5</v>
      </c>
      <c r="J17907" s="650">
        <v>72</v>
      </c>
    </row>
    <row r="17908" spans="1:10">
      <c r="A17908" s="519" t="s">
        <v>18095</v>
      </c>
      <c r="B17908" s="519" t="str">
        <f t="shared" si="279"/>
        <v>VALVULA DE ESCOAMENTO PARA TANQUE,1606 DE 1.1/2",EM METAL CROMADO.FORNECIMENTO</v>
      </c>
      <c r="C17908" s="519" t="s">
        <v>45931</v>
      </c>
      <c r="D17908" s="519" t="s">
        <v>45820</v>
      </c>
      <c r="I17908" s="519" t="s">
        <v>5</v>
      </c>
      <c r="J17908" s="650">
        <v>72</v>
      </c>
    </row>
    <row r="17909" spans="1:10">
      <c r="A17909" s="519" t="s">
        <v>18096</v>
      </c>
      <c r="B17909" s="519" t="str">
        <f t="shared" si="279"/>
        <v>VALVULA DE ESCOAMENTO PARA LAVATORIO,EM PVC.FORNECIMENTO</v>
      </c>
      <c r="C17909" s="519" t="s">
        <v>18097</v>
      </c>
      <c r="I17909" s="519" t="s">
        <v>5</v>
      </c>
      <c r="J17909" s="650">
        <v>5.05</v>
      </c>
    </row>
    <row r="17910" spans="1:10">
      <c r="A17910" s="519" t="s">
        <v>18098</v>
      </c>
      <c r="B17910" s="519" t="str">
        <f t="shared" si="279"/>
        <v>VALVULA DE ESCOAMENTO PARA LAVATORIO,EM PVC.FORNECIMENTO</v>
      </c>
      <c r="C17910" s="519" t="s">
        <v>18097</v>
      </c>
      <c r="I17910" s="519" t="s">
        <v>5</v>
      </c>
      <c r="J17910" s="650">
        <v>5.05</v>
      </c>
    </row>
    <row r="17911" spans="1:10">
      <c r="A17911" s="519" t="s">
        <v>18099</v>
      </c>
      <c r="B17911" s="519" t="str">
        <f t="shared" si="279"/>
        <v>VALVULA DE ESCOAMENTO PARA PIA,EM PVC.FORNECIMENTO</v>
      </c>
      <c r="C17911" s="519" t="s">
        <v>18100</v>
      </c>
      <c r="I17911" s="519" t="s">
        <v>5</v>
      </c>
      <c r="J17911" s="650">
        <v>0.84</v>
      </c>
    </row>
    <row r="17912" spans="1:10">
      <c r="A17912" s="519" t="s">
        <v>18101</v>
      </c>
      <c r="B17912" s="519" t="str">
        <f t="shared" si="279"/>
        <v>VALVULA DE ESCOAMENTO PARA PIA,EM PVC.FORNECIMENTO</v>
      </c>
      <c r="C17912" s="519" t="s">
        <v>18100</v>
      </c>
      <c r="I17912" s="519" t="s">
        <v>5</v>
      </c>
      <c r="J17912" s="650">
        <v>0.84</v>
      </c>
    </row>
    <row r="17913" spans="1:10">
      <c r="A17913" s="519" t="s">
        <v>18102</v>
      </c>
      <c r="B17913" s="519" t="str">
        <f t="shared" si="279"/>
        <v>SIFAO EM METAL CROMADO,DE 1.1/2"X1.1/2".FORNECIMENTO</v>
      </c>
      <c r="C17913" s="519" t="s">
        <v>73176</v>
      </c>
      <c r="I17913" s="519" t="s">
        <v>5</v>
      </c>
      <c r="J17913" s="650">
        <v>93.31</v>
      </c>
    </row>
    <row r="17914" spans="1:10">
      <c r="A17914" s="519" t="s">
        <v>18103</v>
      </c>
      <c r="B17914" s="519" t="str">
        <f t="shared" si="279"/>
        <v>SIFAO EM METAL CROMADO,DE 1.1/2"X1.1/2".FORNECIMENTO</v>
      </c>
      <c r="C17914" s="519" t="s">
        <v>73176</v>
      </c>
      <c r="I17914" s="519" t="s">
        <v>5</v>
      </c>
      <c r="J17914" s="650">
        <v>93.31</v>
      </c>
    </row>
    <row r="17915" spans="1:10">
      <c r="A17915" s="519" t="s">
        <v>18104</v>
      </c>
      <c r="B17915" s="519" t="str">
        <f t="shared" si="279"/>
        <v>SIFAO EM METAL CROMADO,DE 1.1/4"X1.1/2".FORNECIMENTO</v>
      </c>
      <c r="C17915" s="519" t="s">
        <v>73177</v>
      </c>
      <c r="I17915" s="519" t="s">
        <v>5</v>
      </c>
      <c r="J17915" s="650">
        <v>88.82</v>
      </c>
    </row>
    <row r="17916" spans="1:10">
      <c r="A17916" s="519" t="s">
        <v>18105</v>
      </c>
      <c r="B17916" s="519" t="str">
        <f t="shared" si="279"/>
        <v>SIFAO EM METAL CROMADO,DE 1.1/4"X1.1/2".FORNECIMENTO</v>
      </c>
      <c r="C17916" s="519" t="s">
        <v>73177</v>
      </c>
      <c r="I17916" s="519" t="s">
        <v>5</v>
      </c>
      <c r="J17916" s="650">
        <v>88.82</v>
      </c>
    </row>
    <row r="17917" spans="1:10">
      <c r="A17917" s="519" t="s">
        <v>18106</v>
      </c>
      <c r="B17917" s="519" t="str">
        <f t="shared" si="279"/>
        <v>SIFAO EM METAL CROMADO,DE 1"X1.1/2".FORNECIMENTO</v>
      </c>
      <c r="C17917" s="519" t="s">
        <v>73178</v>
      </c>
      <c r="I17917" s="519" t="s">
        <v>5</v>
      </c>
      <c r="J17917" s="650">
        <v>133.80000000000001</v>
      </c>
    </row>
    <row r="17918" spans="1:10">
      <c r="A17918" s="519" t="s">
        <v>18107</v>
      </c>
      <c r="B17918" s="519" t="str">
        <f t="shared" si="279"/>
        <v>SIFAO EM METAL CROMADO,DE 1"X1.1/2".FORNECIMENTO</v>
      </c>
      <c r="C17918" s="519" t="s">
        <v>73178</v>
      </c>
      <c r="I17918" s="519" t="s">
        <v>5</v>
      </c>
      <c r="J17918" s="650">
        <v>133.80000000000001</v>
      </c>
    </row>
    <row r="17919" spans="1:10">
      <c r="A17919" s="519" t="s">
        <v>18108</v>
      </c>
      <c r="B17919" s="519" t="str">
        <f t="shared" si="279"/>
        <v>SIFAO EM METAL CROMADO,DE 1"X1.1/4".FORNECIMENTO</v>
      </c>
      <c r="C17919" s="519" t="s">
        <v>73179</v>
      </c>
      <c r="I17919" s="519" t="s">
        <v>5</v>
      </c>
      <c r="J17919" s="650">
        <v>101.35</v>
      </c>
    </row>
    <row r="17920" spans="1:10">
      <c r="A17920" s="519" t="s">
        <v>18109</v>
      </c>
      <c r="B17920" s="519" t="str">
        <f t="shared" si="279"/>
        <v>SIFAO EM METAL CROMADO,DE 1"X1.1/4".FORNECIMENTO</v>
      </c>
      <c r="C17920" s="519" t="s">
        <v>73179</v>
      </c>
      <c r="I17920" s="519" t="s">
        <v>5</v>
      </c>
      <c r="J17920" s="650">
        <v>101.35</v>
      </c>
    </row>
    <row r="17921" spans="1:10">
      <c r="A17921" s="519" t="s">
        <v>18110</v>
      </c>
      <c r="B17921" s="519" t="str">
        <f t="shared" si="279"/>
        <v>SIFAO FLEXIVEL EM PVC,DE 1"X40MM,PARA PIA OU LAVATORIO.FORNECIMENTO</v>
      </c>
      <c r="C17921" s="519" t="s">
        <v>73180</v>
      </c>
      <c r="D17921" s="519" t="s">
        <v>38300</v>
      </c>
      <c r="I17921" s="519" t="s">
        <v>5</v>
      </c>
      <c r="J17921" s="650">
        <v>10.88</v>
      </c>
    </row>
    <row r="17922" spans="1:10">
      <c r="A17922" s="519" t="s">
        <v>18111</v>
      </c>
      <c r="B17922" s="519" t="str">
        <f t="shared" si="279"/>
        <v>SIFAO FLEXIVEL EM PVC,DE 1"X40MM,PARA PIA OU LAVATORIO.FORNECIMENTO</v>
      </c>
      <c r="C17922" s="519" t="s">
        <v>73180</v>
      </c>
      <c r="D17922" s="519" t="s">
        <v>38300</v>
      </c>
      <c r="I17922" s="519" t="s">
        <v>5</v>
      </c>
      <c r="J17922" s="650">
        <v>10.88</v>
      </c>
    </row>
    <row r="17923" spans="1:10">
      <c r="A17923" s="519" t="s">
        <v>18112</v>
      </c>
      <c r="B17923" s="519" t="str">
        <f t="shared" si="279"/>
        <v>SIFAO RIGIDO EM PVC,DE 1"X40MM,PARA PIA OU LAVATORIO.FORNECIMENTO</v>
      </c>
      <c r="C17923" s="519" t="s">
        <v>73181</v>
      </c>
      <c r="D17923" s="519" t="s">
        <v>35233</v>
      </c>
      <c r="I17923" s="519" t="s">
        <v>5</v>
      </c>
      <c r="J17923" s="650">
        <v>12.4</v>
      </c>
    </row>
    <row r="17924" spans="1:10">
      <c r="A17924" s="519" t="s">
        <v>18113</v>
      </c>
      <c r="B17924" s="519" t="str">
        <f t="shared" si="279"/>
        <v>SIFAO RIGIDO EM PVC,DE 1"X40MM,PARA PIA OU LAVATORIO.FORNECIMENTO</v>
      </c>
      <c r="C17924" s="519" t="s">
        <v>73181</v>
      </c>
      <c r="D17924" s="519" t="s">
        <v>35233</v>
      </c>
      <c r="I17924" s="519" t="s">
        <v>5</v>
      </c>
      <c r="J17924" s="650">
        <v>12.4</v>
      </c>
    </row>
    <row r="17925" spans="1:10">
      <c r="A17925" s="519" t="s">
        <v>73182</v>
      </c>
      <c r="B17925" s="519" t="str">
        <f t="shared" si="279"/>
        <v>SIFAO SANFONADO EM PVC COM ACABAMENTO CROMADO,UNIVERSAL.FORNECIMENTO</v>
      </c>
      <c r="C17925" s="519" t="s">
        <v>73183</v>
      </c>
      <c r="D17925" s="519" t="s">
        <v>42412</v>
      </c>
      <c r="I17925" s="519" t="s">
        <v>5</v>
      </c>
      <c r="J17925" s="650">
        <v>20.39</v>
      </c>
    </row>
    <row r="17926" spans="1:10">
      <c r="A17926" s="519" t="s">
        <v>73184</v>
      </c>
      <c r="B17926" s="519" t="str">
        <f t="shared" si="279"/>
        <v>SIFAO SANFONADO EM PVC COM ACABAMENTO CROMADO,UNIVERSAL.FORNECIMENTO</v>
      </c>
      <c r="C17926" s="519" t="s">
        <v>73183</v>
      </c>
      <c r="D17926" s="519" t="s">
        <v>42412</v>
      </c>
      <c r="I17926" s="519" t="s">
        <v>5</v>
      </c>
      <c r="J17926" s="650">
        <v>20.39</v>
      </c>
    </row>
    <row r="17927" spans="1:10">
      <c r="A17927" s="519" t="s">
        <v>18114</v>
      </c>
      <c r="B17927" s="519" t="str">
        <f t="shared" si="279"/>
        <v>SIFAO SANFONADO EM PVC, UNIVERSAL.FORNECIMENTO</v>
      </c>
      <c r="C17927" s="519" t="s">
        <v>73185</v>
      </c>
      <c r="I17927" s="519" t="s">
        <v>5</v>
      </c>
      <c r="J17927" s="650">
        <v>7.16</v>
      </c>
    </row>
    <row r="17928" spans="1:10">
      <c r="A17928" s="519" t="s">
        <v>18115</v>
      </c>
      <c r="B17928" s="519" t="str">
        <f t="shared" ref="B17928:B17991" si="280">C17928&amp;D17928&amp;E17928&amp;F17928&amp;G17928&amp;H17928</f>
        <v>SIFAO SANFONADO EM PVC, UNIVERSAL.FORNECIMENTO</v>
      </c>
      <c r="C17928" s="519" t="s">
        <v>73185</v>
      </c>
      <c r="I17928" s="519" t="s">
        <v>5</v>
      </c>
      <c r="J17928" s="650">
        <v>7.16</v>
      </c>
    </row>
    <row r="17929" spans="1:10">
      <c r="A17929" s="519" t="s">
        <v>18116</v>
      </c>
      <c r="B17929" s="519" t="str">
        <f t="shared" si="280"/>
        <v>RABICHO,EM METAL CROMADO,DE 40CM,COM SAIDA DE 1/2".FORNECIMENTO</v>
      </c>
      <c r="C17929" s="519" t="s">
        <v>45932</v>
      </c>
      <c r="D17929" s="519" t="s">
        <v>33282</v>
      </c>
      <c r="I17929" s="519" t="s">
        <v>5</v>
      </c>
      <c r="J17929" s="650">
        <v>16.829999999999998</v>
      </c>
    </row>
    <row r="17930" spans="1:10">
      <c r="A17930" s="519" t="s">
        <v>18117</v>
      </c>
      <c r="B17930" s="519" t="str">
        <f t="shared" si="280"/>
        <v>RABICHO,EM METAL CROMADO,DE 40CM,COM SAIDA DE 1/2".FORNECIMENTO</v>
      </c>
      <c r="C17930" s="519" t="s">
        <v>45932</v>
      </c>
      <c r="D17930" s="519" t="s">
        <v>33282</v>
      </c>
      <c r="I17930" s="519" t="s">
        <v>5</v>
      </c>
      <c r="J17930" s="650">
        <v>16.829999999999998</v>
      </c>
    </row>
    <row r="17931" spans="1:10">
      <c r="A17931" s="519" t="s">
        <v>18118</v>
      </c>
      <c r="B17931" s="519" t="str">
        <f t="shared" si="280"/>
        <v>RABICHO,EM METAL CROMADO,DE 30CM,COM SAIDA DE 1/2".FORNECIMENTO</v>
      </c>
      <c r="C17931" s="519" t="s">
        <v>45933</v>
      </c>
      <c r="D17931" s="519" t="s">
        <v>33282</v>
      </c>
      <c r="I17931" s="519" t="s">
        <v>5</v>
      </c>
      <c r="J17931" s="650">
        <v>15.15</v>
      </c>
    </row>
    <row r="17932" spans="1:10">
      <c r="A17932" s="519" t="s">
        <v>18119</v>
      </c>
      <c r="B17932" s="519" t="str">
        <f t="shared" si="280"/>
        <v>RABICHO,EM METAL CROMADO,DE 30CM,COM SAIDA DE 1/2".FORNECIMENTO</v>
      </c>
      <c r="C17932" s="519" t="s">
        <v>45933</v>
      </c>
      <c r="D17932" s="519" t="s">
        <v>33282</v>
      </c>
      <c r="I17932" s="519" t="s">
        <v>5</v>
      </c>
      <c r="J17932" s="650">
        <v>15.15</v>
      </c>
    </row>
    <row r="17933" spans="1:10">
      <c r="A17933" s="519" t="s">
        <v>18120</v>
      </c>
      <c r="B17933" s="519" t="str">
        <f t="shared" si="280"/>
        <v>RABICHO PLASTICO,DE 40CM,COM SAIDA DE 1/2".FORNECIMENTO</v>
      </c>
      <c r="C17933" s="519" t="s">
        <v>18121</v>
      </c>
      <c r="I17933" s="519" t="s">
        <v>5</v>
      </c>
      <c r="J17933" s="650">
        <v>4.83</v>
      </c>
    </row>
    <row r="17934" spans="1:10">
      <c r="A17934" s="519" t="s">
        <v>18122</v>
      </c>
      <c r="B17934" s="519" t="str">
        <f t="shared" si="280"/>
        <v>RABICHO PLASTICO,DE 40CM,COM SAIDA DE 1/2".FORNECIMENTO</v>
      </c>
      <c r="C17934" s="519" t="s">
        <v>18121</v>
      </c>
      <c r="I17934" s="519" t="s">
        <v>5</v>
      </c>
      <c r="J17934" s="650">
        <v>4.83</v>
      </c>
    </row>
    <row r="17935" spans="1:10">
      <c r="A17935" s="519" t="s">
        <v>18123</v>
      </c>
      <c r="B17935" s="519" t="str">
        <f t="shared" si="280"/>
        <v>RABICHO PLASTICO,DE 30CM,COM SAIDA DE 1/2".FORNECIMENTO</v>
      </c>
      <c r="C17935" s="519" t="s">
        <v>18124</v>
      </c>
      <c r="I17935" s="519" t="s">
        <v>5</v>
      </c>
      <c r="J17935" s="650">
        <v>4.58</v>
      </c>
    </row>
    <row r="17936" spans="1:10">
      <c r="A17936" s="519" t="s">
        <v>18125</v>
      </c>
      <c r="B17936" s="519" t="str">
        <f t="shared" si="280"/>
        <v>RABICHO PLASTICO,DE 30CM,COM SAIDA DE 1/2".FORNECIMENTO</v>
      </c>
      <c r="C17936" s="519" t="s">
        <v>18124</v>
      </c>
      <c r="I17936" s="519" t="s">
        <v>5</v>
      </c>
      <c r="J17936" s="650">
        <v>4.58</v>
      </c>
    </row>
    <row r="17937" spans="1:10">
      <c r="A17937" s="519" t="s">
        <v>18126</v>
      </c>
      <c r="B17937" s="519" t="str">
        <f t="shared" si="280"/>
        <v>TUBO DE LIGACAO PARA VASO SANITARIO,COM ANEL EXPANSOR,EM METAL CROMADO.FORNECIMENTO</v>
      </c>
      <c r="C17937" s="519" t="s">
        <v>45934</v>
      </c>
      <c r="D17937" s="519" t="s">
        <v>45935</v>
      </c>
      <c r="I17937" s="519" t="s">
        <v>5</v>
      </c>
      <c r="J17937" s="650">
        <v>30.24</v>
      </c>
    </row>
    <row r="17938" spans="1:10">
      <c r="A17938" s="519" t="s">
        <v>18127</v>
      </c>
      <c r="B17938" s="519" t="str">
        <f t="shared" si="280"/>
        <v>TUBO DE LIGACAO PARA VASO SANITARIO,COM ANEL EXPANSOR,EM METAL CROMADO.FORNECIMENTO</v>
      </c>
      <c r="C17938" s="519" t="s">
        <v>45934</v>
      </c>
      <c r="D17938" s="519" t="s">
        <v>45935</v>
      </c>
      <c r="I17938" s="519" t="s">
        <v>5</v>
      </c>
      <c r="J17938" s="650">
        <v>30.24</v>
      </c>
    </row>
    <row r="17939" spans="1:10">
      <c r="A17939" s="519" t="s">
        <v>18128</v>
      </c>
      <c r="B17939" s="519" t="str">
        <f t="shared" si="280"/>
        <v>TUBO DE DESCARGA TIPO LONGO,DE 1.1/2",EM PVC,PARA CAIXA DE DESCARGA EXTERNA.FORNECIMENTO</v>
      </c>
      <c r="C17939" s="519" t="s">
        <v>45936</v>
      </c>
      <c r="D17939" s="519" t="s">
        <v>45937</v>
      </c>
      <c r="I17939" s="519" t="s">
        <v>5</v>
      </c>
      <c r="J17939" s="650">
        <v>10.62</v>
      </c>
    </row>
    <row r="17940" spans="1:10">
      <c r="A17940" s="519" t="s">
        <v>18129</v>
      </c>
      <c r="B17940" s="519" t="str">
        <f t="shared" si="280"/>
        <v>TUBO DE DESCARGA TIPO LONGO,DE 1.1/2",EM PVC,PARA CAIXA DE DESCARGA EXTERNA.FORNECIMENTO</v>
      </c>
      <c r="C17940" s="519" t="s">
        <v>45936</v>
      </c>
      <c r="D17940" s="519" t="s">
        <v>45937</v>
      </c>
      <c r="I17940" s="519" t="s">
        <v>5</v>
      </c>
      <c r="J17940" s="650">
        <v>10.62</v>
      </c>
    </row>
    <row r="17941" spans="1:10">
      <c r="A17941" s="519" t="s">
        <v>18130</v>
      </c>
      <c r="B17941" s="519" t="str">
        <f t="shared" si="280"/>
        <v>BOLSA DE LIGACAO PARA VASO SANITARIO.FORNECIMENTO</v>
      </c>
      <c r="C17941" s="519" t="s">
        <v>18131</v>
      </c>
      <c r="I17941" s="519" t="s">
        <v>5</v>
      </c>
      <c r="J17941" s="650">
        <v>2.2400000000000002</v>
      </c>
    </row>
    <row r="17942" spans="1:10">
      <c r="A17942" s="519" t="s">
        <v>18132</v>
      </c>
      <c r="B17942" s="519" t="str">
        <f t="shared" si="280"/>
        <v>BOLSA DE LIGACAO PARA VASO SANITARIO.FORNECIMENTO</v>
      </c>
      <c r="C17942" s="519" t="s">
        <v>18131</v>
      </c>
      <c r="I17942" s="519" t="s">
        <v>5</v>
      </c>
      <c r="J17942" s="650">
        <v>2.2400000000000002</v>
      </c>
    </row>
    <row r="17943" spans="1:10">
      <c r="A17943" s="519" t="s">
        <v>18133</v>
      </c>
      <c r="B17943" s="519" t="str">
        <f t="shared" si="280"/>
        <v>MISTURADOR SIMPLES PARA CHUVEIRO,DE 3/4",COM ACABAMENTO EM METAL CROMADO.FORNECIMENTO</v>
      </c>
      <c r="C17943" s="519" t="s">
        <v>45938</v>
      </c>
      <c r="D17943" s="519" t="s">
        <v>45939</v>
      </c>
      <c r="I17943" s="519" t="s">
        <v>5</v>
      </c>
      <c r="J17943" s="650">
        <v>239.27</v>
      </c>
    </row>
    <row r="17944" spans="1:10">
      <c r="A17944" s="519" t="s">
        <v>18134</v>
      </c>
      <c r="B17944" s="519" t="str">
        <f t="shared" si="280"/>
        <v>MISTURADOR SIMPLES PARA CHUVEIRO,DE 3/4",COM ACABAMENTO EM METAL CROMADO.FORNECIMENTO</v>
      </c>
      <c r="C17944" s="519" t="s">
        <v>45938</v>
      </c>
      <c r="D17944" s="519" t="s">
        <v>45939</v>
      </c>
      <c r="I17944" s="519" t="s">
        <v>5</v>
      </c>
      <c r="J17944" s="650">
        <v>239.27</v>
      </c>
    </row>
    <row r="17945" spans="1:10">
      <c r="A17945" s="519" t="s">
        <v>18135</v>
      </c>
      <c r="B17945" s="519" t="str">
        <f t="shared" si="280"/>
        <v>MISTURADOR,DE 3/4",COM FUNCIONAMENTO CONJUNTO:CHUVEIRO/BANHEIRA OU CHUVEIRO/DUCHINHA,COM ACABAMENTO EM METAL CROMADO.FORNECIMENTO</v>
      </c>
      <c r="C17945" s="519" t="s">
        <v>45940</v>
      </c>
      <c r="D17945" s="519" t="s">
        <v>45941</v>
      </c>
      <c r="E17945" s="519" t="s">
        <v>38308</v>
      </c>
      <c r="I17945" s="519" t="s">
        <v>5</v>
      </c>
      <c r="J17945" s="650">
        <v>200.81</v>
      </c>
    </row>
    <row r="17946" spans="1:10">
      <c r="A17946" s="519" t="s">
        <v>18136</v>
      </c>
      <c r="B17946" s="519" t="str">
        <f t="shared" si="280"/>
        <v>MISTURADOR,DE 3/4",COM FUNCIONAMENTO CONJUNTO:CHUVEIRO/BANHEIRA OU CHUVEIRO/DUCHINHA,COM ACABAMENTO EM METAL CROMADO.FORNECIMENTO</v>
      </c>
      <c r="C17946" s="519" t="s">
        <v>45940</v>
      </c>
      <c r="D17946" s="519" t="s">
        <v>45941</v>
      </c>
      <c r="E17946" s="519" t="s">
        <v>38308</v>
      </c>
      <c r="I17946" s="519" t="s">
        <v>5</v>
      </c>
      <c r="J17946" s="650">
        <v>200.81</v>
      </c>
    </row>
    <row r="17947" spans="1:10">
      <c r="A17947" s="519" t="s">
        <v>18137</v>
      </c>
      <c r="B17947" s="519" t="str">
        <f t="shared" si="280"/>
        <v>REGISTRO DE PRESSAO,1416 DE 1/2",COM CANOPLA E VOLANTE EM METAL CROMADO.FORNECIMENTO</v>
      </c>
      <c r="C17947" s="519" t="s">
        <v>45942</v>
      </c>
      <c r="D17947" s="519" t="s">
        <v>45943</v>
      </c>
      <c r="I17947" s="519" t="s">
        <v>5</v>
      </c>
      <c r="J17947" s="650">
        <v>46.76</v>
      </c>
    </row>
    <row r="17948" spans="1:10">
      <c r="A17948" s="519" t="s">
        <v>18138</v>
      </c>
      <c r="B17948" s="519" t="str">
        <f t="shared" si="280"/>
        <v>REGISTRO DE PRESSAO,1416 DE 1/2",COM CANOPLA E VOLANTE EM METAL CROMADO.FORNECIMENTO</v>
      </c>
      <c r="C17948" s="519" t="s">
        <v>45942</v>
      </c>
      <c r="D17948" s="519" t="s">
        <v>45943</v>
      </c>
      <c r="I17948" s="519" t="s">
        <v>5</v>
      </c>
      <c r="J17948" s="650">
        <v>46.76</v>
      </c>
    </row>
    <row r="17949" spans="1:10">
      <c r="A17949" s="519" t="s">
        <v>18139</v>
      </c>
      <c r="B17949" s="519" t="str">
        <f t="shared" si="280"/>
        <v>REGISTRO DE PRESSAO,1416 DE 3/4",COM CANOPLA E VOLANTE EM METAL CROMADO.FORNECIMENTO</v>
      </c>
      <c r="C17949" s="519" t="s">
        <v>45944</v>
      </c>
      <c r="D17949" s="519" t="s">
        <v>45943</v>
      </c>
      <c r="I17949" s="519" t="s">
        <v>5</v>
      </c>
      <c r="J17949" s="650">
        <v>35.130000000000003</v>
      </c>
    </row>
    <row r="17950" spans="1:10">
      <c r="A17950" s="519" t="s">
        <v>18140</v>
      </c>
      <c r="B17950" s="519" t="str">
        <f t="shared" si="280"/>
        <v>REGISTRO DE PRESSAO,1416 DE 3/4",COM CANOPLA E VOLANTE EM METAL CROMADO.FORNECIMENTO</v>
      </c>
      <c r="C17950" s="519" t="s">
        <v>45944</v>
      </c>
      <c r="D17950" s="519" t="s">
        <v>45943</v>
      </c>
      <c r="I17950" s="519" t="s">
        <v>5</v>
      </c>
      <c r="J17950" s="650">
        <v>35.130000000000003</v>
      </c>
    </row>
    <row r="17951" spans="1:10">
      <c r="A17951" s="519" t="s">
        <v>18141</v>
      </c>
      <c r="B17951" s="519" t="str">
        <f t="shared" si="280"/>
        <v>PORTA CACAMBA,LIXEIRA,EM CHAPA DE FERRO ESMALTADA,DE 300X300MM.FORNECIMENTO E COLOCACAO</v>
      </c>
      <c r="C17951" s="519" t="s">
        <v>45945</v>
      </c>
      <c r="D17951" s="519" t="s">
        <v>44143</v>
      </c>
      <c r="I17951" s="519" t="s">
        <v>5</v>
      </c>
      <c r="J17951" s="650">
        <v>411.69</v>
      </c>
    </row>
    <row r="17952" spans="1:10">
      <c r="A17952" s="519" t="s">
        <v>18142</v>
      </c>
      <c r="B17952" s="519" t="str">
        <f t="shared" si="280"/>
        <v>PORTA CACAMBA,LIXEIRA,EM CHAPA DE FERRO ESMALTADA,DE 300X300MM.FORNECIMENTO E COLOCACAO</v>
      </c>
      <c r="C17952" s="519" t="s">
        <v>45945</v>
      </c>
      <c r="D17952" s="519" t="s">
        <v>44143</v>
      </c>
      <c r="I17952" s="519" t="s">
        <v>5</v>
      </c>
      <c r="J17952" s="650">
        <v>408.98</v>
      </c>
    </row>
    <row r="17953" spans="1:10">
      <c r="A17953" s="519" t="s">
        <v>18143</v>
      </c>
      <c r="B17953" s="519" t="str">
        <f t="shared" si="280"/>
        <v>GRELHA DE ACO INOX,10X10CM,SISTEMA ROTATIVO,COM CAIXILHO.FORNECIMENTO</v>
      </c>
      <c r="C17953" s="519" t="s">
        <v>42776</v>
      </c>
      <c r="D17953" s="519" t="s">
        <v>38308</v>
      </c>
      <c r="I17953" s="519" t="s">
        <v>5</v>
      </c>
      <c r="J17953" s="650">
        <v>11.26</v>
      </c>
    </row>
    <row r="17954" spans="1:10">
      <c r="A17954" s="519" t="s">
        <v>18144</v>
      </c>
      <c r="B17954" s="519" t="str">
        <f t="shared" si="280"/>
        <v>GRELHA DE ACO INOX,10X10CM,SISTEMA ROTATIVO,COM CAIXILHO.FORNECIMENTO</v>
      </c>
      <c r="C17954" s="519" t="s">
        <v>42776</v>
      </c>
      <c r="D17954" s="519" t="s">
        <v>38308</v>
      </c>
      <c r="I17954" s="519" t="s">
        <v>5</v>
      </c>
      <c r="J17954" s="650">
        <v>11.26</v>
      </c>
    </row>
    <row r="17955" spans="1:10">
      <c r="A17955" s="519" t="s">
        <v>45946</v>
      </c>
      <c r="B17955" s="519" t="str">
        <f t="shared" si="280"/>
        <v>GRELHA DE ACO INOX, 15X15CM,SISTEMA ROTATIVO,COM CAIXILHO.FORNECIMENTO</v>
      </c>
      <c r="C17955" s="519" t="s">
        <v>45947</v>
      </c>
      <c r="D17955" s="519" t="s">
        <v>37739</v>
      </c>
      <c r="I17955" s="519" t="s">
        <v>5</v>
      </c>
      <c r="J17955" s="650">
        <v>16.57</v>
      </c>
    </row>
    <row r="17956" spans="1:10">
      <c r="A17956" s="519" t="s">
        <v>45948</v>
      </c>
      <c r="B17956" s="519" t="str">
        <f t="shared" si="280"/>
        <v>GRELHA DE ACO INOX, 15X15CM,SISTEMA ROTATIVO,COM CAIXILHO.FORNECIMENTO</v>
      </c>
      <c r="C17956" s="519" t="s">
        <v>45947</v>
      </c>
      <c r="D17956" s="519" t="s">
        <v>37739</v>
      </c>
      <c r="I17956" s="519" t="s">
        <v>5</v>
      </c>
      <c r="J17956" s="650">
        <v>16.57</v>
      </c>
    </row>
    <row r="17957" spans="1:10">
      <c r="A17957" s="519" t="s">
        <v>18145</v>
      </c>
      <c r="B17957" s="519" t="str">
        <f t="shared" si="280"/>
        <v>MISTURADOR MONOCOMANDO PARA CHUVEIRO AP/BP ALTA VAZAO 3/4",COM ACABAMENTO MONOCOMANDO DE ALAVANCA EM METAL CROMADO,PARAPESSOAS COM NECESSIDADES ESPECIFICAS.FORNECIMENTO</v>
      </c>
      <c r="C17957" s="519" t="s">
        <v>45949</v>
      </c>
      <c r="D17957" s="519" t="s">
        <v>45950</v>
      </c>
      <c r="E17957" s="519" t="s">
        <v>45951</v>
      </c>
      <c r="I17957" s="519" t="s">
        <v>5</v>
      </c>
      <c r="J17957" s="650">
        <v>465.85</v>
      </c>
    </row>
    <row r="17958" spans="1:10">
      <c r="A17958" s="519" t="s">
        <v>18146</v>
      </c>
      <c r="B17958" s="519" t="str">
        <f t="shared" si="280"/>
        <v>MISTURADOR MONOCOMANDO PARA CHUVEIRO AP/BP ALTA VAZAO 3/4",COM ACABAMENTO MONOCOMANDO DE ALAVANCA EM METAL CROMADO,PARAPESSOAS COM NECESSIDADES ESPECIFICAS.FORNECIMENTO</v>
      </c>
      <c r="C17958" s="519" t="s">
        <v>45949</v>
      </c>
      <c r="D17958" s="519" t="s">
        <v>45950</v>
      </c>
      <c r="E17958" s="519" t="s">
        <v>45951</v>
      </c>
      <c r="I17958" s="519" t="s">
        <v>5</v>
      </c>
      <c r="J17958" s="650">
        <v>465.85</v>
      </c>
    </row>
    <row r="17959" spans="1:10">
      <c r="A17959" s="519" t="s">
        <v>18147</v>
      </c>
      <c r="B17959" s="519" t="str">
        <f t="shared" si="280"/>
        <v>AQUECEDOR DE GAS DE ACUMULACAO,CAPACIDADE DE 100L,MODELO HORIZONTAL,CORPO EM ACO CARBONO.FORNECIMENTO</v>
      </c>
      <c r="C17959" s="519" t="s">
        <v>45952</v>
      </c>
      <c r="D17959" s="519" t="s">
        <v>45953</v>
      </c>
      <c r="I17959" s="519" t="s">
        <v>5</v>
      </c>
      <c r="J17959" s="650">
        <v>3660</v>
      </c>
    </row>
    <row r="17960" spans="1:10">
      <c r="A17960" s="519" t="s">
        <v>18148</v>
      </c>
      <c r="B17960" s="519" t="str">
        <f t="shared" si="280"/>
        <v>AQUECEDOR DE GAS DE ACUMULACAO,CAPACIDADE DE 100L,MODELO HORIZONTAL,CORPO EM ACO CARBONO.FORNECIMENTO</v>
      </c>
      <c r="C17960" s="519" t="s">
        <v>45952</v>
      </c>
      <c r="D17960" s="519" t="s">
        <v>45953</v>
      </c>
      <c r="I17960" s="519" t="s">
        <v>5</v>
      </c>
      <c r="J17960" s="650">
        <v>3660</v>
      </c>
    </row>
    <row r="17961" spans="1:10">
      <c r="A17961" s="519" t="s">
        <v>18149</v>
      </c>
      <c r="B17961" s="519" t="str">
        <f t="shared" si="280"/>
        <v>AQUECEDOR A GAS DE ACUMULACAO,CAPACIDADE DE 100L,MODELO VERTICAL,CORPO EM ACO CARBONO.FORNECIMENTO</v>
      </c>
      <c r="C17961" s="519" t="s">
        <v>45954</v>
      </c>
      <c r="D17961" s="519" t="s">
        <v>45955</v>
      </c>
      <c r="I17961" s="519" t="s">
        <v>5</v>
      </c>
      <c r="J17961" s="650">
        <v>3650</v>
      </c>
    </row>
    <row r="17962" spans="1:10">
      <c r="A17962" s="519" t="s">
        <v>18150</v>
      </c>
      <c r="B17962" s="519" t="str">
        <f t="shared" si="280"/>
        <v>AQUECEDOR A GAS DE ACUMULACAO,CAPACIDADE DE 100L,MODELO VERTICAL,CORPO EM ACO CARBONO.FORNECIMENTO</v>
      </c>
      <c r="C17962" s="519" t="s">
        <v>45954</v>
      </c>
      <c r="D17962" s="519" t="s">
        <v>45955</v>
      </c>
      <c r="I17962" s="519" t="s">
        <v>5</v>
      </c>
      <c r="J17962" s="650">
        <v>3650</v>
      </c>
    </row>
    <row r="17963" spans="1:10">
      <c r="A17963" s="519" t="s">
        <v>18151</v>
      </c>
      <c r="B17963" s="519" t="str">
        <f t="shared" si="280"/>
        <v>AQUECEDOR A GAS DE ACUMULACAO,CAPACIDADE DE 200L,MODELO HORIZONTAL,CORPO EM ACO CARBONO.FORNECIMENTO</v>
      </c>
      <c r="C17963" s="519" t="s">
        <v>45956</v>
      </c>
      <c r="D17963" s="519" t="s">
        <v>45957</v>
      </c>
      <c r="I17963" s="519" t="s">
        <v>5</v>
      </c>
      <c r="J17963" s="650">
        <v>5388</v>
      </c>
    </row>
    <row r="17964" spans="1:10">
      <c r="A17964" s="519" t="s">
        <v>18152</v>
      </c>
      <c r="B17964" s="519" t="str">
        <f t="shared" si="280"/>
        <v>AQUECEDOR A GAS DE ACUMULACAO,CAPACIDADE DE 200L,MODELO HORIZONTAL,CORPO EM ACO CARBONO.FORNECIMENTO</v>
      </c>
      <c r="C17964" s="519" t="s">
        <v>45956</v>
      </c>
      <c r="D17964" s="519" t="s">
        <v>45957</v>
      </c>
      <c r="I17964" s="519" t="s">
        <v>5</v>
      </c>
      <c r="J17964" s="650">
        <v>5388</v>
      </c>
    </row>
    <row r="17965" spans="1:10">
      <c r="A17965" s="519" t="s">
        <v>18153</v>
      </c>
      <c r="B17965" s="519" t="str">
        <f t="shared" si="280"/>
        <v>AQUECEDOR A GAS DE ACUMULACAO,CAPACIDADE 200L,MODELO VERTICAL,CORPO EM ACO CARBONO.FORNECIMENTO</v>
      </c>
      <c r="C17965" s="519" t="s">
        <v>45958</v>
      </c>
      <c r="D17965" s="519" t="s">
        <v>45959</v>
      </c>
      <c r="I17965" s="519" t="s">
        <v>5</v>
      </c>
      <c r="J17965" s="650">
        <v>5007</v>
      </c>
    </row>
    <row r="17966" spans="1:10">
      <c r="A17966" s="519" t="s">
        <v>18154</v>
      </c>
      <c r="B17966" s="519" t="str">
        <f t="shared" si="280"/>
        <v>AQUECEDOR A GAS DE ACUMULACAO,CAPACIDADE 200L,MODELO VERTICAL,CORPO EM ACO CARBONO.FORNECIMENTO</v>
      </c>
      <c r="C17966" s="519" t="s">
        <v>45958</v>
      </c>
      <c r="D17966" s="519" t="s">
        <v>45959</v>
      </c>
      <c r="I17966" s="519" t="s">
        <v>5</v>
      </c>
      <c r="J17966" s="650">
        <v>5007</v>
      </c>
    </row>
    <row r="17967" spans="1:10">
      <c r="A17967" s="519" t="s">
        <v>18155</v>
      </c>
      <c r="B17967" s="519" t="str">
        <f t="shared" si="280"/>
        <v>AQUECEDOR A GAS DE ACUMULACAO,CAPACIDADE DE 250L,MODELO HORIZONTAL,CORPO EM ACO CARBONO.FORNECIMENTO</v>
      </c>
      <c r="C17967" s="519" t="s">
        <v>45960</v>
      </c>
      <c r="D17967" s="519" t="s">
        <v>45957</v>
      </c>
      <c r="I17967" s="519" t="s">
        <v>5</v>
      </c>
      <c r="J17967" s="650">
        <v>6067.2</v>
      </c>
    </row>
    <row r="17968" spans="1:10">
      <c r="A17968" s="519" t="s">
        <v>18156</v>
      </c>
      <c r="B17968" s="519" t="str">
        <f t="shared" si="280"/>
        <v>AQUECEDOR A GAS DE ACUMULACAO,CAPACIDADE DE 250L,MODELO HORIZONTAL,CORPO EM ACO CARBONO.FORNECIMENTO</v>
      </c>
      <c r="C17968" s="519" t="s">
        <v>45960</v>
      </c>
      <c r="D17968" s="519" t="s">
        <v>45957</v>
      </c>
      <c r="I17968" s="519" t="s">
        <v>5</v>
      </c>
      <c r="J17968" s="650">
        <v>6067.2</v>
      </c>
    </row>
    <row r="17969" spans="1:10">
      <c r="A17969" s="519" t="s">
        <v>18157</v>
      </c>
      <c r="B17969" s="519" t="str">
        <f t="shared" si="280"/>
        <v>AQUECEDOR A GAS DE ACUMULACAO,CAPACIDADE DE 250L,MODELO VERTICAL,CORPO EM ACO DE CARBONO.FORNECIMENTO</v>
      </c>
      <c r="C17969" s="519" t="s">
        <v>45961</v>
      </c>
      <c r="D17969" s="519" t="s">
        <v>45962</v>
      </c>
      <c r="I17969" s="519" t="s">
        <v>5</v>
      </c>
      <c r="J17969" s="650">
        <v>6067.2</v>
      </c>
    </row>
    <row r="17970" spans="1:10">
      <c r="A17970" s="519" t="s">
        <v>18158</v>
      </c>
      <c r="B17970" s="519" t="str">
        <f t="shared" si="280"/>
        <v>AQUECEDOR A GAS DE ACUMULACAO,CAPACIDADE DE 250L,MODELO VERTICAL,CORPO EM ACO DE CARBONO.FORNECIMENTO</v>
      </c>
      <c r="C17970" s="519" t="s">
        <v>45961</v>
      </c>
      <c r="D17970" s="519" t="s">
        <v>45962</v>
      </c>
      <c r="I17970" s="519" t="s">
        <v>5</v>
      </c>
      <c r="J17970" s="650">
        <v>6067.2</v>
      </c>
    </row>
    <row r="17971" spans="1:10">
      <c r="A17971" s="519" t="s">
        <v>18159</v>
      </c>
      <c r="B17971" s="519" t="str">
        <f t="shared" si="280"/>
        <v>AQUECEDOR A GAS DE ACUMULACAO,CAPACIDADE DE 300L,MODELO HORIZONTAL,CORPO EM ACO CARBONO.FORNECIMENTO</v>
      </c>
      <c r="C17971" s="519" t="s">
        <v>45963</v>
      </c>
      <c r="D17971" s="519" t="s">
        <v>45957</v>
      </c>
      <c r="I17971" s="519" t="s">
        <v>5</v>
      </c>
      <c r="J17971" s="650">
        <v>7014</v>
      </c>
    </row>
    <row r="17972" spans="1:10">
      <c r="A17972" s="519" t="s">
        <v>18160</v>
      </c>
      <c r="B17972" s="519" t="str">
        <f t="shared" si="280"/>
        <v>AQUECEDOR A GAS DE ACUMULACAO,CAPACIDADE DE 300L,MODELO HORIZONTAL,CORPO EM ACO CARBONO.FORNECIMENTO</v>
      </c>
      <c r="C17972" s="519" t="s">
        <v>45963</v>
      </c>
      <c r="D17972" s="519" t="s">
        <v>45957</v>
      </c>
      <c r="I17972" s="519" t="s">
        <v>5</v>
      </c>
      <c r="J17972" s="650">
        <v>7014</v>
      </c>
    </row>
    <row r="17973" spans="1:10">
      <c r="A17973" s="519" t="s">
        <v>18161</v>
      </c>
      <c r="B17973" s="519" t="str">
        <f t="shared" si="280"/>
        <v>AQUECEDOR A GAS DE ACUMULACAO,CAPACIDADE DE 300L,MODELO VERTICAL,CORPO EM ACO CARBONO.FORNECIMENTO</v>
      </c>
      <c r="C17973" s="519" t="s">
        <v>45964</v>
      </c>
      <c r="D17973" s="519" t="s">
        <v>45955</v>
      </c>
      <c r="I17973" s="519" t="s">
        <v>5</v>
      </c>
      <c r="J17973" s="650">
        <v>7014</v>
      </c>
    </row>
    <row r="17974" spans="1:10">
      <c r="A17974" s="519" t="s">
        <v>18162</v>
      </c>
      <c r="B17974" s="519" t="str">
        <f t="shared" si="280"/>
        <v>AQUECEDOR A GAS DE ACUMULACAO,CAPACIDADE DE 300L,MODELO VERTICAL,CORPO EM ACO CARBONO.FORNECIMENTO</v>
      </c>
      <c r="C17974" s="519" t="s">
        <v>45964</v>
      </c>
      <c r="D17974" s="519" t="s">
        <v>45955</v>
      </c>
      <c r="I17974" s="519" t="s">
        <v>5</v>
      </c>
      <c r="J17974" s="650">
        <v>7014</v>
      </c>
    </row>
    <row r="17975" spans="1:10">
      <c r="A17975" s="519" t="s">
        <v>18163</v>
      </c>
      <c r="B17975" s="519" t="str">
        <f t="shared" si="280"/>
        <v>AQUECEDOR A GAS DE ACUMULACAO,CAPACIDADE DE 500L,MODELO HORIZONTAL,CORPO EM ACO CARBONO.FORNECIMENTO</v>
      </c>
      <c r="C17975" s="519" t="s">
        <v>45965</v>
      </c>
      <c r="D17975" s="519" t="s">
        <v>45957</v>
      </c>
      <c r="I17975" s="519" t="s">
        <v>5</v>
      </c>
      <c r="J17975" s="650">
        <v>9747</v>
      </c>
    </row>
    <row r="17976" spans="1:10">
      <c r="A17976" s="519" t="s">
        <v>18164</v>
      </c>
      <c r="B17976" s="519" t="str">
        <f t="shared" si="280"/>
        <v>AQUECEDOR A GAS DE ACUMULACAO,CAPACIDADE DE 500L,MODELO HORIZONTAL,CORPO EM ACO CARBONO.FORNECIMENTO</v>
      </c>
      <c r="C17976" s="519" t="s">
        <v>45965</v>
      </c>
      <c r="D17976" s="519" t="s">
        <v>45957</v>
      </c>
      <c r="I17976" s="519" t="s">
        <v>5</v>
      </c>
      <c r="J17976" s="650">
        <v>9747</v>
      </c>
    </row>
    <row r="17977" spans="1:10">
      <c r="A17977" s="519" t="s">
        <v>18165</v>
      </c>
      <c r="B17977" s="519" t="str">
        <f t="shared" si="280"/>
        <v>AQUECEDOR A GAS DE ACUMULACAO,CAPACIDADE DE 500L,MODELO VERTICAL,CORPO EM ACO CARBONO.FORNECIMENTO</v>
      </c>
      <c r="C17977" s="519" t="s">
        <v>45966</v>
      </c>
      <c r="D17977" s="519" t="s">
        <v>45955</v>
      </c>
      <c r="I17977" s="519" t="s">
        <v>5</v>
      </c>
      <c r="J17977" s="650">
        <v>9747</v>
      </c>
    </row>
    <row r="17978" spans="1:10">
      <c r="A17978" s="519" t="s">
        <v>18166</v>
      </c>
      <c r="B17978" s="519" t="str">
        <f t="shared" si="280"/>
        <v>AQUECEDOR A GAS DE ACUMULACAO,CAPACIDADE DE 500L,MODELO VERTICAL,CORPO EM ACO CARBONO.FORNECIMENTO</v>
      </c>
      <c r="C17978" s="519" t="s">
        <v>45966</v>
      </c>
      <c r="D17978" s="519" t="s">
        <v>45955</v>
      </c>
      <c r="I17978" s="519" t="s">
        <v>5</v>
      </c>
      <c r="J17978" s="650">
        <v>9747</v>
      </c>
    </row>
    <row r="17979" spans="1:10">
      <c r="A17979" s="519" t="s">
        <v>18167</v>
      </c>
      <c r="B17979" s="519" t="str">
        <f t="shared" si="280"/>
        <v>AQUECEDOR A GAS DE ACUMULACAO,CAPACIDADE DE 750L,MODELO HORIZONTAL,CORPO EM ACO CARBONO.FORNECIMENTO</v>
      </c>
      <c r="C17979" s="519" t="s">
        <v>45967</v>
      </c>
      <c r="D17979" s="519" t="s">
        <v>45957</v>
      </c>
      <c r="I17979" s="519" t="s">
        <v>5</v>
      </c>
      <c r="J17979" s="650">
        <v>16263</v>
      </c>
    </row>
    <row r="17980" spans="1:10">
      <c r="A17980" s="519" t="s">
        <v>18168</v>
      </c>
      <c r="B17980" s="519" t="str">
        <f t="shared" si="280"/>
        <v>AQUECEDOR A GAS DE ACUMULACAO,CAPACIDADE DE 750L,MODELO HORIZONTAL,CORPO EM ACO CARBONO.FORNECIMENTO</v>
      </c>
      <c r="C17980" s="519" t="s">
        <v>45967</v>
      </c>
      <c r="D17980" s="519" t="s">
        <v>45957</v>
      </c>
      <c r="I17980" s="519" t="s">
        <v>5</v>
      </c>
      <c r="J17980" s="650">
        <v>16263</v>
      </c>
    </row>
    <row r="17981" spans="1:10">
      <c r="A17981" s="519" t="s">
        <v>18169</v>
      </c>
      <c r="B17981" s="519" t="str">
        <f t="shared" si="280"/>
        <v>AQUECEDOR A GAS DE ACUMULACAO,CAPACIDADE DE 750L,MODELO VERTICAL,CORPO EM ACO CARBONO.FORNECIMENTO</v>
      </c>
      <c r="C17981" s="519" t="s">
        <v>45968</v>
      </c>
      <c r="D17981" s="519" t="s">
        <v>45955</v>
      </c>
      <c r="I17981" s="519" t="s">
        <v>5</v>
      </c>
      <c r="J17981" s="650">
        <v>16263</v>
      </c>
    </row>
    <row r="17982" spans="1:10">
      <c r="A17982" s="519" t="s">
        <v>18170</v>
      </c>
      <c r="B17982" s="519" t="str">
        <f t="shared" si="280"/>
        <v>AQUECEDOR A GAS DE ACUMULACAO,CAPACIDADE DE 750L,MODELO VERTICAL,CORPO EM ACO CARBONO.FORNECIMENTO</v>
      </c>
      <c r="C17982" s="519" t="s">
        <v>45968</v>
      </c>
      <c r="D17982" s="519" t="s">
        <v>45955</v>
      </c>
      <c r="I17982" s="519" t="s">
        <v>5</v>
      </c>
      <c r="J17982" s="650">
        <v>16263</v>
      </c>
    </row>
    <row r="17983" spans="1:10">
      <c r="A17983" s="519" t="s">
        <v>18171</v>
      </c>
      <c r="B17983" s="519" t="str">
        <f t="shared" si="280"/>
        <v>AQUECEDOR A GAS DE ACUMULACAO,CAPACIDADE DE 1000L,MODELO HORIZONTAL,CORPO EM ACO CARBONO.FORNECIMENTO</v>
      </c>
      <c r="C17983" s="519" t="s">
        <v>45969</v>
      </c>
      <c r="D17983" s="519" t="s">
        <v>45953</v>
      </c>
      <c r="I17983" s="519" t="s">
        <v>5</v>
      </c>
      <c r="J17983" s="650">
        <v>18184</v>
      </c>
    </row>
    <row r="17984" spans="1:10">
      <c r="A17984" s="519" t="s">
        <v>18172</v>
      </c>
      <c r="B17984" s="519" t="str">
        <f t="shared" si="280"/>
        <v>AQUECEDOR A GAS DE ACUMULACAO,CAPACIDADE DE 1000L,MODELO HORIZONTAL,CORPO EM ACO CARBONO.FORNECIMENTO</v>
      </c>
      <c r="C17984" s="519" t="s">
        <v>45969</v>
      </c>
      <c r="D17984" s="519" t="s">
        <v>45953</v>
      </c>
      <c r="I17984" s="519" t="s">
        <v>5</v>
      </c>
      <c r="J17984" s="650">
        <v>18184</v>
      </c>
    </row>
    <row r="17985" spans="1:10">
      <c r="A17985" s="519" t="s">
        <v>18173</v>
      </c>
      <c r="B17985" s="519" t="str">
        <f t="shared" si="280"/>
        <v>AQUECEDOR A GAS DE ACUMULACAO,CAPACIDADE DE 1000L,MODELO VERTICAL,CORPO EM ACO CARBONO.FORNECIMENTO</v>
      </c>
      <c r="C17985" s="519" t="s">
        <v>45970</v>
      </c>
      <c r="D17985" s="519" t="s">
        <v>45971</v>
      </c>
      <c r="I17985" s="519" t="s">
        <v>5</v>
      </c>
      <c r="J17985" s="650">
        <v>18184</v>
      </c>
    </row>
    <row r="17986" spans="1:10">
      <c r="A17986" s="519" t="s">
        <v>18174</v>
      </c>
      <c r="B17986" s="519" t="str">
        <f t="shared" si="280"/>
        <v>AQUECEDOR A GAS DE ACUMULACAO,CAPACIDADE DE 1000L,MODELO VERTICAL,CORPO EM ACO CARBONO.FORNECIMENTO</v>
      </c>
      <c r="C17986" s="519" t="s">
        <v>45970</v>
      </c>
      <c r="D17986" s="519" t="s">
        <v>45971</v>
      </c>
      <c r="I17986" s="519" t="s">
        <v>5</v>
      </c>
      <c r="J17986" s="650">
        <v>18184</v>
      </c>
    </row>
    <row r="17987" spans="1:10">
      <c r="A17987" s="519" t="s">
        <v>18175</v>
      </c>
      <c r="B17987" s="519" t="str">
        <f t="shared" si="280"/>
        <v>AQUECEDOR A GAS DE PASSAGEM,RESIDENCIAL,EM CHAPA ESMALTADA,BRANCO,DE 6L/MIN.FORNECIMENTO</v>
      </c>
      <c r="C17987" s="519" t="s">
        <v>45972</v>
      </c>
      <c r="D17987" s="519" t="s">
        <v>45973</v>
      </c>
      <c r="I17987" s="519" t="s">
        <v>5</v>
      </c>
      <c r="J17987" s="650">
        <v>721.82</v>
      </c>
    </row>
    <row r="17988" spans="1:10">
      <c r="A17988" s="519" t="s">
        <v>18176</v>
      </c>
      <c r="B17988" s="519" t="str">
        <f t="shared" si="280"/>
        <v>AQUECEDOR A GAS DE PASSAGEM,RESIDENCIAL,EM CHAPA ESMALTADA,BRANCO,DE 6L/MIN.FORNECIMENTO</v>
      </c>
      <c r="C17988" s="519" t="s">
        <v>45972</v>
      </c>
      <c r="D17988" s="519" t="s">
        <v>45973</v>
      </c>
      <c r="I17988" s="519" t="s">
        <v>5</v>
      </c>
      <c r="J17988" s="650">
        <v>721.82</v>
      </c>
    </row>
    <row r="17989" spans="1:10">
      <c r="A17989" s="519" t="s">
        <v>18177</v>
      </c>
      <c r="B17989" s="519" t="str">
        <f t="shared" si="280"/>
        <v>AQUECEDOR A GAS DE PASSAGEM,RESIDENCIAL,EM CHAPA ESMALTADA,BRANCO,DE 12L/MIN.FORNECIMENTO</v>
      </c>
      <c r="C17989" s="519" t="s">
        <v>45972</v>
      </c>
      <c r="D17989" s="519" t="s">
        <v>45974</v>
      </c>
      <c r="I17989" s="519" t="s">
        <v>5</v>
      </c>
      <c r="J17989" s="650">
        <v>1170</v>
      </c>
    </row>
    <row r="17990" spans="1:10">
      <c r="A17990" s="519" t="s">
        <v>18178</v>
      </c>
      <c r="B17990" s="519" t="str">
        <f t="shared" si="280"/>
        <v>AQUECEDOR A GAS DE PASSAGEM,RESIDENCIAL,EM CHAPA ESMALTADA,BRANCO,DE 12L/MIN.FORNECIMENTO</v>
      </c>
      <c r="C17990" s="519" t="s">
        <v>45972</v>
      </c>
      <c r="D17990" s="519" t="s">
        <v>45974</v>
      </c>
      <c r="I17990" s="519" t="s">
        <v>5</v>
      </c>
      <c r="J17990" s="650">
        <v>1170</v>
      </c>
    </row>
    <row r="17991" spans="1:10">
      <c r="A17991" s="519" t="s">
        <v>18179</v>
      </c>
      <c r="B17991" s="519" t="str">
        <f t="shared" si="280"/>
        <v>AQUECEDOR A GAS DE PASSAGEM,RESIDENCIAL,EM CHAPA ESMALTADA,BRANCO,DE 18L/MIN.FORNECIMENTO</v>
      </c>
      <c r="C17991" s="519" t="s">
        <v>45972</v>
      </c>
      <c r="D17991" s="519" t="s">
        <v>45975</v>
      </c>
      <c r="I17991" s="519" t="s">
        <v>5</v>
      </c>
      <c r="J17991" s="650">
        <v>1935.91</v>
      </c>
    </row>
    <row r="17992" spans="1:10">
      <c r="A17992" s="519" t="s">
        <v>18180</v>
      </c>
      <c r="B17992" s="519" t="str">
        <f t="shared" ref="B17992:B18055" si="281">C17992&amp;D17992&amp;E17992&amp;F17992&amp;G17992&amp;H17992</f>
        <v>AQUECEDOR A GAS DE PASSAGEM,RESIDENCIAL,EM CHAPA ESMALTADA,BRANCO,DE 18L/MIN.FORNECIMENTO</v>
      </c>
      <c r="C17992" s="519" t="s">
        <v>45972</v>
      </c>
      <c r="D17992" s="519" t="s">
        <v>45975</v>
      </c>
      <c r="I17992" s="519" t="s">
        <v>5</v>
      </c>
      <c r="J17992" s="650">
        <v>1935.91</v>
      </c>
    </row>
    <row r="17993" spans="1:10">
      <c r="A17993" s="519" t="s">
        <v>18181</v>
      </c>
      <c r="B17993" s="519" t="str">
        <f t="shared" si="281"/>
        <v>AQUECEDOR A GAS DE PASSAGEM,RESIDENCIAL,EM CHAPA ESMALTADA,BRANCO,DE 22L/MIN.FORNECIMENTO</v>
      </c>
      <c r="C17993" s="519" t="s">
        <v>45972</v>
      </c>
      <c r="D17993" s="519" t="s">
        <v>45976</v>
      </c>
      <c r="I17993" s="519" t="s">
        <v>5</v>
      </c>
      <c r="J17993" s="650">
        <v>2446.16</v>
      </c>
    </row>
    <row r="17994" spans="1:10">
      <c r="A17994" s="519" t="s">
        <v>18182</v>
      </c>
      <c r="B17994" s="519" t="str">
        <f t="shared" si="281"/>
        <v>AQUECEDOR A GAS DE PASSAGEM,RESIDENCIAL,EM CHAPA ESMALTADA,BRANCO,DE 22L/MIN.FORNECIMENTO</v>
      </c>
      <c r="C17994" s="519" t="s">
        <v>45972</v>
      </c>
      <c r="D17994" s="519" t="s">
        <v>45976</v>
      </c>
      <c r="I17994" s="519" t="s">
        <v>5</v>
      </c>
      <c r="J17994" s="650">
        <v>2446.16</v>
      </c>
    </row>
    <row r="17995" spans="1:10">
      <c r="A17995" s="519" t="s">
        <v>18183</v>
      </c>
      <c r="B17995" s="519" t="str">
        <f t="shared" si="281"/>
        <v>AQUECEDOR ELETRICO DE ACUMULACAO,AUTOMATICO,CAPACIDADE DE 100L,EM COBRE.FORNECIMENTO</v>
      </c>
      <c r="C17995" s="519" t="s">
        <v>45977</v>
      </c>
      <c r="D17995" s="519" t="s">
        <v>45978</v>
      </c>
      <c r="I17995" s="519" t="s">
        <v>5</v>
      </c>
      <c r="J17995" s="650">
        <v>2250</v>
      </c>
    </row>
    <row r="17996" spans="1:10">
      <c r="A17996" s="519" t="s">
        <v>18184</v>
      </c>
      <c r="B17996" s="519" t="str">
        <f t="shared" si="281"/>
        <v>AQUECEDOR ELETRICO DE ACUMULACAO,AUTOMATICO,CAPACIDADE DE 100L,EM COBRE.FORNECIMENTO</v>
      </c>
      <c r="C17996" s="519" t="s">
        <v>45977</v>
      </c>
      <c r="D17996" s="519" t="s">
        <v>45978</v>
      </c>
      <c r="I17996" s="519" t="s">
        <v>5</v>
      </c>
      <c r="J17996" s="650">
        <v>2250</v>
      </c>
    </row>
    <row r="17997" spans="1:10">
      <c r="A17997" s="519" t="s">
        <v>18185</v>
      </c>
      <c r="B17997" s="519" t="str">
        <f t="shared" si="281"/>
        <v>AQUECEDOR ELETRICO DE ACUMULACAO,AUTOMATICO,CAPACIDADE DE 200L,EM COBRE.FORNECIMENTO</v>
      </c>
      <c r="C17997" s="519" t="s">
        <v>45979</v>
      </c>
      <c r="D17997" s="519" t="s">
        <v>45978</v>
      </c>
      <c r="I17997" s="519" t="s">
        <v>5</v>
      </c>
      <c r="J17997" s="650">
        <v>3048.8</v>
      </c>
    </row>
    <row r="17998" spans="1:10">
      <c r="A17998" s="519" t="s">
        <v>18186</v>
      </c>
      <c r="B17998" s="519" t="str">
        <f t="shared" si="281"/>
        <v>AQUECEDOR ELETRICO DE ACUMULACAO,AUTOMATICO,CAPACIDADE DE 200L,EM COBRE.FORNECIMENTO</v>
      </c>
      <c r="C17998" s="519" t="s">
        <v>45979</v>
      </c>
      <c r="D17998" s="519" t="s">
        <v>45978</v>
      </c>
      <c r="I17998" s="519" t="s">
        <v>5</v>
      </c>
      <c r="J17998" s="650">
        <v>3048.8</v>
      </c>
    </row>
    <row r="17999" spans="1:10">
      <c r="A17999" s="519" t="s">
        <v>18187</v>
      </c>
      <c r="B17999" s="519" t="str">
        <f t="shared" si="281"/>
        <v>AQUECEDOR ELETRICO DE ACUMULACAO,AUTOMATICO,CAPACIDADE DE 500L,EM COBRE.FORNECIMENTO</v>
      </c>
      <c r="C17999" s="519" t="s">
        <v>45980</v>
      </c>
      <c r="D17999" s="519" t="s">
        <v>45978</v>
      </c>
      <c r="I17999" s="519" t="s">
        <v>5</v>
      </c>
      <c r="J17999" s="650">
        <v>4892.5</v>
      </c>
    </row>
    <row r="18000" spans="1:10">
      <c r="A18000" s="519" t="s">
        <v>18188</v>
      </c>
      <c r="B18000" s="519" t="str">
        <f t="shared" si="281"/>
        <v>AQUECEDOR ELETRICO DE ACUMULACAO,AUTOMATICO,CAPACIDADE DE 500L,EM COBRE.FORNECIMENTO</v>
      </c>
      <c r="C18000" s="519" t="s">
        <v>45980</v>
      </c>
      <c r="D18000" s="519" t="s">
        <v>45978</v>
      </c>
      <c r="I18000" s="519" t="s">
        <v>5</v>
      </c>
      <c r="J18000" s="650">
        <v>4892.5</v>
      </c>
    </row>
    <row r="18001" spans="1:10">
      <c r="A18001" s="519" t="s">
        <v>18189</v>
      </c>
      <c r="B18001" s="519" t="str">
        <f t="shared" si="281"/>
        <v>AQUECEDOR ELETRICO DE ACUMULACAO,AUTOMATICO,CAPACIDADE DE 750L,EM COBRE.FORNECIMENTO</v>
      </c>
      <c r="C18001" s="519" t="s">
        <v>45981</v>
      </c>
      <c r="D18001" s="519" t="s">
        <v>45978</v>
      </c>
      <c r="I18001" s="519" t="s">
        <v>5</v>
      </c>
      <c r="J18001" s="650">
        <v>6921.6</v>
      </c>
    </row>
    <row r="18002" spans="1:10">
      <c r="A18002" s="519" t="s">
        <v>18190</v>
      </c>
      <c r="B18002" s="519" t="str">
        <f t="shared" si="281"/>
        <v>AQUECEDOR ELETRICO DE ACUMULACAO,AUTOMATICO,CAPACIDADE DE 750L,EM COBRE.FORNECIMENTO</v>
      </c>
      <c r="C18002" s="519" t="s">
        <v>45981</v>
      </c>
      <c r="D18002" s="519" t="s">
        <v>45978</v>
      </c>
      <c r="I18002" s="519" t="s">
        <v>5</v>
      </c>
      <c r="J18002" s="650">
        <v>6921.6</v>
      </c>
    </row>
    <row r="18003" spans="1:10">
      <c r="A18003" s="519" t="s">
        <v>18191</v>
      </c>
      <c r="B18003" s="519" t="str">
        <f t="shared" si="281"/>
        <v>AQUECEDOR ELETRICO DE ACUMULACAO,AUTOMATICO,CAPACIDADE DE 1.000L,EM COBRE.FORNECIMENTO</v>
      </c>
      <c r="C18003" s="519" t="s">
        <v>45982</v>
      </c>
      <c r="D18003" s="519" t="s">
        <v>45983</v>
      </c>
      <c r="I18003" s="519" t="s">
        <v>5</v>
      </c>
      <c r="J18003" s="650">
        <v>8667.4500000000007</v>
      </c>
    </row>
    <row r="18004" spans="1:10">
      <c r="A18004" s="519" t="s">
        <v>18192</v>
      </c>
      <c r="B18004" s="519" t="str">
        <f t="shared" si="281"/>
        <v>AQUECEDOR ELETRICO DE ACUMULACAO,AUTOMATICO,CAPACIDADE DE 1.000L,EM COBRE.FORNECIMENTO</v>
      </c>
      <c r="C18004" s="519" t="s">
        <v>45982</v>
      </c>
      <c r="D18004" s="519" t="s">
        <v>45983</v>
      </c>
      <c r="I18004" s="519" t="s">
        <v>5</v>
      </c>
      <c r="J18004" s="650">
        <v>8667.4500000000007</v>
      </c>
    </row>
    <row r="18005" spans="1:10">
      <c r="A18005" s="519" t="s">
        <v>18193</v>
      </c>
      <c r="B18005" s="519" t="str">
        <f t="shared" si="281"/>
        <v>FOGAO A GAS RESIDENCIAL,BRANCO,COM 4 BOCAS.FORNECIMENTO</v>
      </c>
      <c r="C18005" s="519" t="s">
        <v>18194</v>
      </c>
      <c r="I18005" s="519" t="s">
        <v>5</v>
      </c>
      <c r="J18005" s="650">
        <v>499.9</v>
      </c>
    </row>
    <row r="18006" spans="1:10">
      <c r="A18006" s="519" t="s">
        <v>18195</v>
      </c>
      <c r="B18006" s="519" t="str">
        <f t="shared" si="281"/>
        <v>FOGAO A GAS RESIDENCIAL,BRANCO,COM 4 BOCAS.FORNECIMENTO</v>
      </c>
      <c r="C18006" s="519" t="s">
        <v>18194</v>
      </c>
      <c r="I18006" s="519" t="s">
        <v>5</v>
      </c>
      <c r="J18006" s="650">
        <v>499.9</v>
      </c>
    </row>
    <row r="18007" spans="1:10">
      <c r="A18007" s="519" t="s">
        <v>18196</v>
      </c>
      <c r="B18007" s="519" t="str">
        <f t="shared" si="281"/>
        <v>FOGAO A GAS RESIDENCIAL,BRANCO,COM 6 BOCAS.FORNECIMENTO</v>
      </c>
      <c r="C18007" s="519" t="s">
        <v>18197</v>
      </c>
      <c r="I18007" s="519" t="s">
        <v>5</v>
      </c>
      <c r="J18007" s="650">
        <v>817.71</v>
      </c>
    </row>
    <row r="18008" spans="1:10">
      <c r="A18008" s="519" t="s">
        <v>18198</v>
      </c>
      <c r="B18008" s="519" t="str">
        <f t="shared" si="281"/>
        <v>FOGAO A GAS RESIDENCIAL,BRANCO,COM 6 BOCAS.FORNECIMENTO</v>
      </c>
      <c r="C18008" s="519" t="s">
        <v>18197</v>
      </c>
      <c r="I18008" s="519" t="s">
        <v>5</v>
      </c>
      <c r="J18008" s="650">
        <v>817.71</v>
      </c>
    </row>
    <row r="18009" spans="1:10">
      <c r="A18009" s="519" t="s">
        <v>18199</v>
      </c>
      <c r="B18009" s="519" t="str">
        <f t="shared" si="281"/>
        <v>FOGAO A GAS,INDUSTRIAL,COM 6 BOCAS,FORNO,GRELHA DE 40X40CM E PERFIL DE 5CM.FORNECIMENTO</v>
      </c>
      <c r="C18009" s="519" t="s">
        <v>45984</v>
      </c>
      <c r="D18009" s="519" t="s">
        <v>45985</v>
      </c>
      <c r="I18009" s="519" t="s">
        <v>5</v>
      </c>
      <c r="J18009" s="650">
        <v>1681.48</v>
      </c>
    </row>
    <row r="18010" spans="1:10">
      <c r="A18010" s="519" t="s">
        <v>18200</v>
      </c>
      <c r="B18010" s="519" t="str">
        <f t="shared" si="281"/>
        <v>FOGAO A GAS,INDUSTRIAL,COM 6 BOCAS,FORNO,GRELHA DE 40X40CM E PERFIL DE 5CM.FORNECIMENTO</v>
      </c>
      <c r="C18010" s="519" t="s">
        <v>45984</v>
      </c>
      <c r="D18010" s="519" t="s">
        <v>45985</v>
      </c>
      <c r="I18010" s="519" t="s">
        <v>5</v>
      </c>
      <c r="J18010" s="650">
        <v>1681.48</v>
      </c>
    </row>
    <row r="18011" spans="1:10">
      <c r="A18011" s="519" t="s">
        <v>18201</v>
      </c>
      <c r="B18011" s="519" t="str">
        <f t="shared" si="281"/>
        <v>FOGAO A GAS,INDUSTRIAL,COM 4 BOCAS,FORNO,GRELHA DE 30X30CM E PERFIL DE 5CM.FORNECIMENTO</v>
      </c>
      <c r="C18011" s="519" t="s">
        <v>45986</v>
      </c>
      <c r="D18011" s="519" t="s">
        <v>45985</v>
      </c>
      <c r="I18011" s="519" t="s">
        <v>5</v>
      </c>
      <c r="J18011" s="650">
        <v>1308.0999999999999</v>
      </c>
    </row>
    <row r="18012" spans="1:10">
      <c r="A18012" s="519" t="s">
        <v>18202</v>
      </c>
      <c r="B18012" s="519" t="str">
        <f t="shared" si="281"/>
        <v>FOGAO A GAS,INDUSTRIAL,COM 4 BOCAS,FORNO,GRELHA DE 30X30CM E PERFIL DE 5CM.FORNECIMENTO</v>
      </c>
      <c r="C18012" s="519" t="s">
        <v>45986</v>
      </c>
      <c r="D18012" s="519" t="s">
        <v>45985</v>
      </c>
      <c r="I18012" s="519" t="s">
        <v>5</v>
      </c>
      <c r="J18012" s="650">
        <v>1308.0999999999999</v>
      </c>
    </row>
    <row r="18013" spans="1:10">
      <c r="A18013" s="519" t="s">
        <v>18203</v>
      </c>
      <c r="B18013" s="519" t="str">
        <f t="shared" si="281"/>
        <v>FOGAO A GAS,INDUSTRIAL,COM 3 BOCAS,SEM FORNO,GRELHA DE 30X30CM E PERFIL DE 5CM.FORNECIMENTO</v>
      </c>
      <c r="C18013" s="519" t="s">
        <v>45987</v>
      </c>
      <c r="D18013" s="519" t="s">
        <v>45988</v>
      </c>
      <c r="I18013" s="519" t="s">
        <v>5</v>
      </c>
      <c r="J18013" s="650">
        <v>803.4</v>
      </c>
    </row>
    <row r="18014" spans="1:10">
      <c r="A18014" s="519" t="s">
        <v>18204</v>
      </c>
      <c r="B18014" s="519" t="str">
        <f t="shared" si="281"/>
        <v>FOGAO A GAS,INDUSTRIAL,COM 3 BOCAS,SEM FORNO,GRELHA DE 30X30CM E PERFIL DE 5CM.FORNECIMENTO</v>
      </c>
      <c r="C18014" s="519" t="s">
        <v>45987</v>
      </c>
      <c r="D18014" s="519" t="s">
        <v>45988</v>
      </c>
      <c r="I18014" s="519" t="s">
        <v>5</v>
      </c>
      <c r="J18014" s="650">
        <v>803.4</v>
      </c>
    </row>
    <row r="18015" spans="1:10">
      <c r="A18015" s="519" t="s">
        <v>18205</v>
      </c>
      <c r="B18015" s="519" t="str">
        <f t="shared" si="281"/>
        <v>FOGAO A GAS,INDUSTRIAL,COM 2 BOCAS,SEM FORNO,GRELHA DE 30X30CM E PERFIL DE 5CM.FORNECIMENTO</v>
      </c>
      <c r="C18015" s="519" t="s">
        <v>45989</v>
      </c>
      <c r="D18015" s="519" t="s">
        <v>45988</v>
      </c>
      <c r="I18015" s="519" t="s">
        <v>5</v>
      </c>
      <c r="J18015" s="650">
        <v>473.19</v>
      </c>
    </row>
    <row r="18016" spans="1:10">
      <c r="A18016" s="519" t="s">
        <v>18206</v>
      </c>
      <c r="B18016" s="519" t="str">
        <f t="shared" si="281"/>
        <v>FOGAO A GAS,INDUSTRIAL,COM 2 BOCAS,SEM FORNO,GRELHA DE 30X30CM E PERFIL DE 5CM.FORNECIMENTO</v>
      </c>
      <c r="C18016" s="519" t="s">
        <v>45989</v>
      </c>
      <c r="D18016" s="519" t="s">
        <v>45988</v>
      </c>
      <c r="I18016" s="519" t="s">
        <v>5</v>
      </c>
      <c r="J18016" s="650">
        <v>473.19</v>
      </c>
    </row>
    <row r="18017" spans="1:10">
      <c r="A18017" s="519" t="s">
        <v>18207</v>
      </c>
      <c r="B18017" s="519" t="str">
        <f t="shared" si="281"/>
        <v>COIFA DE ACO INOX AISI 304/444(#20),NAS DIMENSOES 2,30X1,30X0,60M(COCCAO),COM CALHA COLETORA DE GORDURA EM TODO PERIMETRO COM DRENO PLUGADO,SUPORTE DE FIXACAO E BOCAIS FLANGEADOS(FOGAO INDUSTRIAL DE 8 BOCAS).FORNECIMENTO E COLOCACAO</v>
      </c>
      <c r="C18017" s="519" t="s">
        <v>45990</v>
      </c>
      <c r="D18017" s="519" t="s">
        <v>45991</v>
      </c>
      <c r="E18017" s="519" t="s">
        <v>45992</v>
      </c>
      <c r="F18017" s="519" t="s">
        <v>45993</v>
      </c>
      <c r="I18017" s="519" t="s">
        <v>5</v>
      </c>
      <c r="J18017" s="650">
        <v>7603.73</v>
      </c>
    </row>
    <row r="18018" spans="1:10">
      <c r="A18018" s="519" t="s">
        <v>18208</v>
      </c>
      <c r="B18018" s="519" t="str">
        <f t="shared" si="281"/>
        <v>COIFA DE ACO INOX AISI 304/444(#20),NAS DIMENSOES 2,30X1,30X0,60M(COCCAO),COM CALHA COLETORA DE GORDURA EM TODO PERIMETRO COM DRENO PLUGADO,SUPORTE DE FIXACAO E BOCAIS FLANGEADOS(FOGAO INDUSTRIAL DE 8 BOCAS).FORNECIMENTO E COLOCACAO</v>
      </c>
      <c r="C18018" s="519" t="s">
        <v>45990</v>
      </c>
      <c r="D18018" s="519" t="s">
        <v>45991</v>
      </c>
      <c r="E18018" s="519" t="s">
        <v>45992</v>
      </c>
      <c r="F18018" s="519" t="s">
        <v>45993</v>
      </c>
      <c r="I18018" s="519" t="s">
        <v>5</v>
      </c>
      <c r="J18018" s="650">
        <v>7587.47</v>
      </c>
    </row>
    <row r="18019" spans="1:10">
      <c r="A18019" s="519" t="s">
        <v>18209</v>
      </c>
      <c r="B18019" s="519" t="str">
        <f t="shared" si="281"/>
        <v>COIFA DE ACO INOX AISI 304/444(#20),NAS DIMENSOES 1,80X1,30X0,60M(COCCAO),COM CALHA COLETORA DE GORDURA EM TODO PERIMETRO COM DRENO PLUGADO,SUPORTE DE FIXACAO E BOCAIS FLANGEADOS(FOGAO INDUSTRIAL DE 6 BOCAS).FORNECIMENTO E COLOCACAO</v>
      </c>
      <c r="C18019" s="519" t="s">
        <v>45994</v>
      </c>
      <c r="D18019" s="519" t="s">
        <v>45991</v>
      </c>
      <c r="E18019" s="519" t="s">
        <v>45992</v>
      </c>
      <c r="F18019" s="519" t="s">
        <v>45995</v>
      </c>
      <c r="I18019" s="519" t="s">
        <v>5</v>
      </c>
      <c r="J18019" s="650">
        <v>6565.66</v>
      </c>
    </row>
    <row r="18020" spans="1:10">
      <c r="A18020" s="519" t="s">
        <v>18210</v>
      </c>
      <c r="B18020" s="519" t="str">
        <f t="shared" si="281"/>
        <v>COIFA DE ACO INOX AISI 304/444(#20),NAS DIMENSOES 1,80X1,30X0,60M(COCCAO),COM CALHA COLETORA DE GORDURA EM TODO PERIMETRO COM DRENO PLUGADO,SUPORTE DE FIXACAO E BOCAIS FLANGEADOS(FOGAO INDUSTRIAL DE 6 BOCAS).FORNECIMENTO E COLOCACAO</v>
      </c>
      <c r="C18020" s="519" t="s">
        <v>45994</v>
      </c>
      <c r="D18020" s="519" t="s">
        <v>45991</v>
      </c>
      <c r="E18020" s="519" t="s">
        <v>45992</v>
      </c>
      <c r="F18020" s="519" t="s">
        <v>45995</v>
      </c>
      <c r="I18020" s="519" t="s">
        <v>5</v>
      </c>
      <c r="J18020" s="650">
        <v>6552.93</v>
      </c>
    </row>
    <row r="18021" spans="1:10">
      <c r="A18021" s="519" t="s">
        <v>18211</v>
      </c>
      <c r="B18021" s="519" t="str">
        <f t="shared" si="281"/>
        <v>COIFA DE ACO INOX AISI 304/444(#20),NAS DIMENSOES 1,30X1,30X0,60M(COCCAO),COM CALHA COLETORA DE GORDURA EM TODO PERIMETRO COM DRENO PLUGADO,SUPORTE DE FIXACAO E BOCAIS FLANGEADOS(FOGAO INDUSTRIAL DE 4 BOCAS).FORNECIMENTO E COLOCACAO</v>
      </c>
      <c r="C18021" s="519" t="s">
        <v>45996</v>
      </c>
      <c r="D18021" s="519" t="s">
        <v>45991</v>
      </c>
      <c r="E18021" s="519" t="s">
        <v>45992</v>
      </c>
      <c r="F18021" s="519" t="s">
        <v>45997</v>
      </c>
      <c r="I18021" s="519" t="s">
        <v>5</v>
      </c>
      <c r="J18021" s="650">
        <v>5570.95</v>
      </c>
    </row>
    <row r="18022" spans="1:10">
      <c r="A18022" s="519" t="s">
        <v>18212</v>
      </c>
      <c r="B18022" s="519" t="str">
        <f t="shared" si="281"/>
        <v>COIFA DE ACO INOX AISI 304/444(#20),NAS DIMENSOES 1,30X1,30X0,60M(COCCAO),COM CALHA COLETORA DE GORDURA EM TODO PERIMETRO COM DRENO PLUGADO,SUPORTE DE FIXACAO E BOCAIS FLANGEADOS(FOGAO INDUSTRIAL DE 4 BOCAS).FORNECIMENTO E COLOCACAO</v>
      </c>
      <c r="C18022" s="519" t="s">
        <v>45996</v>
      </c>
      <c r="D18022" s="519" t="s">
        <v>45991</v>
      </c>
      <c r="E18022" s="519" t="s">
        <v>45992</v>
      </c>
      <c r="F18022" s="519" t="s">
        <v>45997</v>
      </c>
      <c r="I18022" s="519" t="s">
        <v>5</v>
      </c>
      <c r="J18022" s="650">
        <v>5561.8</v>
      </c>
    </row>
    <row r="18023" spans="1:10">
      <c r="A18023" s="519" t="s">
        <v>18213</v>
      </c>
      <c r="B18023" s="519" t="str">
        <f t="shared" si="281"/>
        <v>FILTROS INERCIAIS 50X50CM DE ACO INOX 304(COIFA DE COCCAO).FORNECIMENTO E COLOCACAO</v>
      </c>
      <c r="C18023" s="519" t="s">
        <v>45998</v>
      </c>
      <c r="D18023" s="519" t="s">
        <v>34492</v>
      </c>
      <c r="I18023" s="519" t="s">
        <v>5</v>
      </c>
      <c r="J18023" s="650">
        <v>517.19000000000005</v>
      </c>
    </row>
    <row r="18024" spans="1:10">
      <c r="A18024" s="519" t="s">
        <v>18214</v>
      </c>
      <c r="B18024" s="519" t="str">
        <f t="shared" si="281"/>
        <v>FILTROS INERCIAIS 50X50CM DE ACO INOX 304(COIFA DE COCCAO).FORNECIMENTO E COLOCACAO</v>
      </c>
      <c r="C18024" s="519" t="s">
        <v>45998</v>
      </c>
      <c r="D18024" s="519" t="s">
        <v>34492</v>
      </c>
      <c r="I18024" s="519" t="s">
        <v>5</v>
      </c>
      <c r="J18024" s="650">
        <v>513.55999999999995</v>
      </c>
    </row>
    <row r="18025" spans="1:10">
      <c r="A18025" s="519" t="s">
        <v>18215</v>
      </c>
      <c r="B18025" s="519" t="str">
        <f t="shared" si="281"/>
        <v>FILTROS INERCIAIS 40X50CM DE ACO INOX 304(COIFA DE COCCAO).FORNECIMENTO E COLOCACAO</v>
      </c>
      <c r="C18025" s="519" t="s">
        <v>45999</v>
      </c>
      <c r="D18025" s="519" t="s">
        <v>34492</v>
      </c>
      <c r="I18025" s="519" t="s">
        <v>5</v>
      </c>
      <c r="J18025" s="650">
        <v>497.19</v>
      </c>
    </row>
    <row r="18026" spans="1:10">
      <c r="A18026" s="519" t="s">
        <v>18216</v>
      </c>
      <c r="B18026" s="519" t="str">
        <f t="shared" si="281"/>
        <v>FILTROS INERCIAIS 40X50CM DE ACO INOX 304(COIFA DE COCCAO).FORNECIMENTO E COLOCACAO</v>
      </c>
      <c r="C18026" s="519" t="s">
        <v>45999</v>
      </c>
      <c r="D18026" s="519" t="s">
        <v>34492</v>
      </c>
      <c r="I18026" s="519" t="s">
        <v>5</v>
      </c>
      <c r="J18026" s="650">
        <v>493.56</v>
      </c>
    </row>
    <row r="18027" spans="1:10">
      <c r="A18027" s="519" t="s">
        <v>18217</v>
      </c>
      <c r="B18027" s="519" t="str">
        <f t="shared" si="281"/>
        <v>DAMPER CORTA FOGO 30X30CM,ACIONAMENTO AUTOMATICO,PELA ACAO DE ELEMENTO FUSIVEL,MODELO DCF COM FUSIVEL DE DISPARO(COM ATESTADO UL)COM ROMPIMENTO EM 72ºC OU 141ºC,COM CHAVE FIM DE CURSO.FORNECIMENTO E COLOCACAO</v>
      </c>
      <c r="C18027" s="519" t="s">
        <v>46000</v>
      </c>
      <c r="D18027" s="519" t="s">
        <v>46001</v>
      </c>
      <c r="E18027" s="519" t="s">
        <v>46002</v>
      </c>
      <c r="F18027" s="519" t="s">
        <v>46003</v>
      </c>
      <c r="I18027" s="519" t="s">
        <v>5</v>
      </c>
      <c r="J18027" s="650">
        <v>719.77</v>
      </c>
    </row>
    <row r="18028" spans="1:10">
      <c r="A18028" s="519" t="s">
        <v>18218</v>
      </c>
      <c r="B18028" s="519" t="str">
        <f t="shared" si="281"/>
        <v>DAMPER CORTA FOGO 30X30CM,ACIONAMENTO AUTOMATICO,PELA ACAO DE ELEMENTO FUSIVEL,MODELO DCF COM FUSIVEL DE DISPARO(COM ATESTADO UL)COM ROMPIMENTO EM 72ºC OU 141ºC,COM CHAVE FIM DE CURSO.FORNECIMENTO E COLOCACAO</v>
      </c>
      <c r="C18028" s="519" t="s">
        <v>46000</v>
      </c>
      <c r="D18028" s="519" t="s">
        <v>46001</v>
      </c>
      <c r="E18028" s="519" t="s">
        <v>46002</v>
      </c>
      <c r="F18028" s="519" t="s">
        <v>46003</v>
      </c>
      <c r="I18028" s="519" t="s">
        <v>5</v>
      </c>
      <c r="J18028" s="650">
        <v>714.35</v>
      </c>
    </row>
    <row r="18029" spans="1:10">
      <c r="A18029" s="519" t="s">
        <v>18219</v>
      </c>
      <c r="B18029" s="519" t="str">
        <f t="shared" si="281"/>
        <v>DAMPER CORTA FOGO 35X35CM,ACIONAMENTO AUTOMATICO,PELA ACAO DE ELEMENTO FUSIVEL,MODELO DCF COM FUSIVEL DE DISPARO(COM ATESTADO UL)COM ROMPIMENTO EM 72ºC OU 141ºC,COM CHAVE FIM DE CURSO.FORNECIMENTO E COLOCACAO</v>
      </c>
      <c r="C18029" s="519" t="s">
        <v>46004</v>
      </c>
      <c r="D18029" s="519" t="s">
        <v>46001</v>
      </c>
      <c r="E18029" s="519" t="s">
        <v>46002</v>
      </c>
      <c r="F18029" s="519" t="s">
        <v>46003</v>
      </c>
      <c r="I18029" s="519" t="s">
        <v>5</v>
      </c>
      <c r="J18029" s="650">
        <v>832.99</v>
      </c>
    </row>
    <row r="18030" spans="1:10">
      <c r="A18030" s="519" t="s">
        <v>18220</v>
      </c>
      <c r="B18030" s="519" t="str">
        <f t="shared" si="281"/>
        <v>DAMPER CORTA FOGO 35X35CM,ACIONAMENTO AUTOMATICO,PELA ACAO DE ELEMENTO FUSIVEL,MODELO DCF COM FUSIVEL DE DISPARO(COM ATESTADO UL)COM ROMPIMENTO EM 72ºC OU 141ºC,COM CHAVE FIM DE CURSO.FORNECIMENTO E COLOCACAO</v>
      </c>
      <c r="C18030" s="519" t="s">
        <v>46004</v>
      </c>
      <c r="D18030" s="519" t="s">
        <v>46001</v>
      </c>
      <c r="E18030" s="519" t="s">
        <v>46002</v>
      </c>
      <c r="F18030" s="519" t="s">
        <v>46003</v>
      </c>
      <c r="I18030" s="519" t="s">
        <v>5</v>
      </c>
      <c r="J18030" s="650">
        <v>826.49</v>
      </c>
    </row>
    <row r="18031" spans="1:10">
      <c r="A18031" s="519" t="s">
        <v>18221</v>
      </c>
      <c r="B18031" s="519" t="str">
        <f t="shared" si="281"/>
        <v>DAMPER CORTA FOGO 35X45CM,ACIONAMENTO AUTOMATICO,PELA ACAO DE ELEMENTO FUSIVEL,MODELO DCF COM FUSIVEL DE DISPARO(COM ATESTADO UL)COM ROMPIMENTO EM 72ºC OU 141ºC,COM CHAVE FIM DE CURSO.FORNECIMENTO E COLOCACAO</v>
      </c>
      <c r="C18031" s="519" t="s">
        <v>46005</v>
      </c>
      <c r="D18031" s="519" t="s">
        <v>46001</v>
      </c>
      <c r="E18031" s="519" t="s">
        <v>46002</v>
      </c>
      <c r="F18031" s="519" t="s">
        <v>46003</v>
      </c>
      <c r="I18031" s="519" t="s">
        <v>5</v>
      </c>
      <c r="J18031" s="650">
        <v>912.81</v>
      </c>
    </row>
    <row r="18032" spans="1:10">
      <c r="A18032" s="519" t="s">
        <v>18222</v>
      </c>
      <c r="B18032" s="519" t="str">
        <f t="shared" si="281"/>
        <v>DAMPER CORTA FOGO 35X45CM,ACIONAMENTO AUTOMATICO,PELA ACAO DE ELEMENTO FUSIVEL,MODELO DCF COM FUSIVEL DE DISPARO(COM ATESTADO UL)COM ROMPIMENTO EM 72ºC OU 141ºC,COM CHAVE FIM DE CURSO.FORNECIMENTO E COLOCACAO</v>
      </c>
      <c r="C18032" s="519" t="s">
        <v>46005</v>
      </c>
      <c r="D18032" s="519" t="s">
        <v>46001</v>
      </c>
      <c r="E18032" s="519" t="s">
        <v>46002</v>
      </c>
      <c r="F18032" s="519" t="s">
        <v>46003</v>
      </c>
      <c r="I18032" s="519" t="s">
        <v>5</v>
      </c>
      <c r="J18032" s="650">
        <v>905.77</v>
      </c>
    </row>
    <row r="18033" spans="1:10">
      <c r="A18033" s="519" t="s">
        <v>18223</v>
      </c>
      <c r="B18033" s="519" t="str">
        <f t="shared" si="281"/>
        <v>COIFA DE ACO INOXIDAVEL,DE 1,20X0,60M,DE CHAPA 18.304,INCLUSIVE 1,50M DE DUTO COM 310X120MM DE SECAO,EM CHAPA 22,2 EXAUSTORES CENTRIFUGOS TIPO CARAMUJO,EM CHAPA DE ACO CARBONO 1020 COM MOTOR 1/3CV NAS TENSOES 110/220V. FORNECIMENTO E COLOCACAO</v>
      </c>
      <c r="C18033" s="519" t="s">
        <v>46006</v>
      </c>
      <c r="D18033" s="519" t="s">
        <v>46007</v>
      </c>
      <c r="E18033" s="519" t="s">
        <v>46008</v>
      </c>
      <c r="F18033" s="519" t="s">
        <v>46009</v>
      </c>
      <c r="G18033" s="519" t="s">
        <v>34257</v>
      </c>
      <c r="I18033" s="519" t="s">
        <v>5</v>
      </c>
      <c r="J18033" s="650">
        <v>2930.25</v>
      </c>
    </row>
    <row r="18034" spans="1:10">
      <c r="A18034" s="519" t="s">
        <v>18224</v>
      </c>
      <c r="B18034" s="519" t="str">
        <f t="shared" si="281"/>
        <v>COIFA DE ACO INOXIDAVEL,DE 1,20X0,60M,DE CHAPA 18.304,INCLUSIVE 1,50M DE DUTO COM 310X120MM DE SECAO,EM CHAPA 22,2 EXAUSTORES CENTRIFUGOS TIPO CARAMUJO,EM CHAPA DE ACO CARBONO 1020 COM MOTOR 1/3CV NAS TENSOES 110/220V. FORNECIMENTO E COLOCACAO</v>
      </c>
      <c r="C18034" s="519" t="s">
        <v>46006</v>
      </c>
      <c r="D18034" s="519" t="s">
        <v>46007</v>
      </c>
      <c r="E18034" s="519" t="s">
        <v>46008</v>
      </c>
      <c r="F18034" s="519" t="s">
        <v>46009</v>
      </c>
      <c r="G18034" s="519" t="s">
        <v>34257</v>
      </c>
      <c r="I18034" s="519" t="s">
        <v>5</v>
      </c>
      <c r="J18034" s="650">
        <v>2919.41</v>
      </c>
    </row>
    <row r="18035" spans="1:10">
      <c r="A18035" s="519" t="s">
        <v>18225</v>
      </c>
      <c r="B18035" s="519" t="str">
        <f t="shared" si="281"/>
        <v>COIFA DE ACO INOXIDAVEL,DE 2,10X1,20M,DE CHAPA 18.304,INCLUSIVE 3,00M DE DUTO COM 500X500MM DE SECAO,EM CHAPA 22,1 EXAUSTOR CENTRIFUGO TIPO CARAMUJO,EM CHAPA DE ACO CARBONO 1020 COM MOTOR 3CV NAS TENSOES 110/220V.FORNECIMENTO E COLOCACAO</v>
      </c>
      <c r="C18035" s="519" t="s">
        <v>46010</v>
      </c>
      <c r="D18035" s="519" t="s">
        <v>46011</v>
      </c>
      <c r="E18035" s="519" t="s">
        <v>46012</v>
      </c>
      <c r="F18035" s="519" t="s">
        <v>46013</v>
      </c>
      <c r="I18035" s="519" t="s">
        <v>5</v>
      </c>
      <c r="J18035" s="650">
        <v>10071.33</v>
      </c>
    </row>
    <row r="18036" spans="1:10">
      <c r="A18036" s="519" t="s">
        <v>18226</v>
      </c>
      <c r="B18036" s="519" t="str">
        <f t="shared" si="281"/>
        <v>COIFA DE ACO INOXIDAVEL,DE 2,10X1,20M,DE CHAPA 18.304,INCLUSIVE 3,00M DE DUTO COM 500X500MM DE SECAO,EM CHAPA 22,1 EXAUSTOR CENTRIFUGO TIPO CARAMUJO,EM CHAPA DE ACO CARBONO 1020 COM MOTOR 3CV NAS TENSOES 110/220V.FORNECIMENTO E COLOCACAO</v>
      </c>
      <c r="C18036" s="519" t="s">
        <v>46010</v>
      </c>
      <c r="D18036" s="519" t="s">
        <v>46011</v>
      </c>
      <c r="E18036" s="519" t="s">
        <v>46012</v>
      </c>
      <c r="F18036" s="519" t="s">
        <v>46013</v>
      </c>
      <c r="I18036" s="519" t="s">
        <v>5</v>
      </c>
      <c r="J18036" s="650">
        <v>10055.08</v>
      </c>
    </row>
    <row r="18037" spans="1:10">
      <c r="A18037" s="519" t="s">
        <v>18227</v>
      </c>
      <c r="B18037" s="519" t="str">
        <f t="shared" si="281"/>
        <v>PORTA CACAMBA,LIXEIRA,DE ACO INOXIDAVEL,CHAPA 18.304,MEDINDO APROXIMADAMENTE (300X300)MM.FORNECIMENTO E COLOCACAO</v>
      </c>
      <c r="C18037" s="519" t="s">
        <v>46014</v>
      </c>
      <c r="D18037" s="519" t="s">
        <v>46015</v>
      </c>
      <c r="I18037" s="519" t="s">
        <v>5</v>
      </c>
      <c r="J18037" s="650">
        <v>669.19</v>
      </c>
    </row>
    <row r="18038" spans="1:10">
      <c r="A18038" s="519" t="s">
        <v>18228</v>
      </c>
      <c r="B18038" s="519" t="str">
        <f t="shared" si="281"/>
        <v>PORTA CACAMBA,LIXEIRA,DE ACO INOXIDAVEL,CHAPA 18.304,MEDINDO APROXIMADAMENTE (300X300)MM.FORNECIMENTO E COLOCACAO</v>
      </c>
      <c r="C18038" s="519" t="s">
        <v>46014</v>
      </c>
      <c r="D18038" s="519" t="s">
        <v>46015</v>
      </c>
      <c r="I18038" s="519" t="s">
        <v>5</v>
      </c>
      <c r="J18038" s="650">
        <v>666.48</v>
      </c>
    </row>
    <row r="18039" spans="1:10">
      <c r="A18039" s="519" t="s">
        <v>18229</v>
      </c>
      <c r="B18039" s="519" t="str">
        <f t="shared" si="281"/>
        <v>TANQUE DE ACO INOXIDAVEL,EM CHAPA 22.304,MEDINDO APROXIMADAMENTE (520X540X300)MM,CAPACIDADE DE 30L,COM ESFREGADOR,EXCLUSIVE TORNEIRA.FORNECIMENTO</v>
      </c>
      <c r="C18039" s="519" t="s">
        <v>46016</v>
      </c>
      <c r="D18039" s="519" t="s">
        <v>46017</v>
      </c>
      <c r="E18039" s="519" t="s">
        <v>46018</v>
      </c>
      <c r="I18039" s="519" t="s">
        <v>5</v>
      </c>
      <c r="J18039" s="650">
        <v>392.95</v>
      </c>
    </row>
    <row r="18040" spans="1:10">
      <c r="A18040" s="519" t="s">
        <v>18230</v>
      </c>
      <c r="B18040" s="519" t="str">
        <f t="shared" si="281"/>
        <v>TANQUE DE ACO INOXIDAVEL,EM CHAPA 22.304,MEDINDO APROXIMADAMENTE (520X540X300)MM,CAPACIDADE DE 30L,COM ESFREGADOR,EXCLUSIVE TORNEIRA.FORNECIMENTO</v>
      </c>
      <c r="C18040" s="519" t="s">
        <v>46016</v>
      </c>
      <c r="D18040" s="519" t="s">
        <v>46017</v>
      </c>
      <c r="E18040" s="519" t="s">
        <v>46018</v>
      </c>
      <c r="I18040" s="519" t="s">
        <v>5</v>
      </c>
      <c r="J18040" s="650">
        <v>392.95</v>
      </c>
    </row>
    <row r="18041" spans="1:10">
      <c r="A18041" s="519" t="s">
        <v>18231</v>
      </c>
      <c r="B18041" s="519" t="str">
        <f t="shared" si="281"/>
        <v>TANQUE INDUSTRIAL EM ACO INOXIDAVEL AISI 304,PARA LAVAGEM DE PANELOES,MEDINDO APROXIMADAMENTE (0,61X0,706X0,305)M.FORNECIMENTO E COLOCACAO</v>
      </c>
      <c r="C18041" s="519" t="s">
        <v>46019</v>
      </c>
      <c r="D18041" s="519" t="s">
        <v>46020</v>
      </c>
      <c r="E18041" s="519" t="s">
        <v>34520</v>
      </c>
      <c r="I18041" s="519" t="s">
        <v>5</v>
      </c>
      <c r="J18041" s="650">
        <v>2519.35</v>
      </c>
    </row>
    <row r="18042" spans="1:10">
      <c r="A18042" s="519" t="s">
        <v>18232</v>
      </c>
      <c r="B18042" s="519" t="str">
        <f t="shared" si="281"/>
        <v>TANQUE INDUSTRIAL EM ACO INOXIDAVEL AISI 304,PARA LAVAGEM DE PANELOES,MEDINDO APROXIMADAMENTE (0,61X0,706X0,305)M.FORNECIMENTO E COLOCACAO</v>
      </c>
      <c r="C18042" s="519" t="s">
        <v>46019</v>
      </c>
      <c r="D18042" s="519" t="s">
        <v>46020</v>
      </c>
      <c r="E18042" s="519" t="s">
        <v>34520</v>
      </c>
      <c r="I18042" s="519" t="s">
        <v>5</v>
      </c>
      <c r="J18042" s="650">
        <v>2513.9299999999998</v>
      </c>
    </row>
    <row r="18043" spans="1:10">
      <c r="A18043" s="519" t="s">
        <v>18233</v>
      </c>
      <c r="B18043" s="519" t="str">
        <f t="shared" si="281"/>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043" s="519" t="s">
        <v>46021</v>
      </c>
      <c r="D18043" s="519" t="s">
        <v>46022</v>
      </c>
      <c r="E18043" s="519" t="s">
        <v>46023</v>
      </c>
      <c r="F18043" s="519" t="s">
        <v>46024</v>
      </c>
      <c r="G18043" s="519" t="s">
        <v>46025</v>
      </c>
      <c r="H18043" s="519" t="s">
        <v>46026</v>
      </c>
      <c r="I18043" s="519" t="s">
        <v>5</v>
      </c>
      <c r="J18043" s="650">
        <v>2371.25</v>
      </c>
    </row>
    <row r="18044" spans="1:10">
      <c r="A18044" s="519" t="s">
        <v>18234</v>
      </c>
      <c r="B18044" s="519" t="str">
        <f t="shared" si="281"/>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044" s="519" t="s">
        <v>46021</v>
      </c>
      <c r="D18044" s="519" t="s">
        <v>46022</v>
      </c>
      <c r="E18044" s="519" t="s">
        <v>46023</v>
      </c>
      <c r="F18044" s="519" t="s">
        <v>46024</v>
      </c>
      <c r="G18044" s="519" t="s">
        <v>46025</v>
      </c>
      <c r="H18044" s="519" t="s">
        <v>46026</v>
      </c>
      <c r="I18044" s="519" t="s">
        <v>5</v>
      </c>
      <c r="J18044" s="650">
        <v>2353.9499999999998</v>
      </c>
    </row>
    <row r="18045" spans="1:10">
      <c r="A18045" s="519" t="s">
        <v>18235</v>
      </c>
      <c r="B18045" s="519" t="str">
        <f t="shared" si="281"/>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045" s="519" t="s">
        <v>46027</v>
      </c>
      <c r="D18045" s="519" t="s">
        <v>46028</v>
      </c>
      <c r="E18045" s="519" t="s">
        <v>46029</v>
      </c>
      <c r="F18045" s="519" t="s">
        <v>46030</v>
      </c>
      <c r="G18045" s="519" t="s">
        <v>46031</v>
      </c>
      <c r="H18045" s="519" t="s">
        <v>46032</v>
      </c>
      <c r="I18045" s="519" t="s">
        <v>5</v>
      </c>
      <c r="J18045" s="650">
        <v>2748.82</v>
      </c>
    </row>
    <row r="18046" spans="1:10">
      <c r="A18046" s="519" t="s">
        <v>18236</v>
      </c>
      <c r="B18046" s="519" t="str">
        <f t="shared" si="281"/>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046" s="519" t="s">
        <v>46027</v>
      </c>
      <c r="D18046" s="519" t="s">
        <v>46028</v>
      </c>
      <c r="E18046" s="519" t="s">
        <v>46029</v>
      </c>
      <c r="F18046" s="519" t="s">
        <v>46030</v>
      </c>
      <c r="G18046" s="519" t="s">
        <v>46031</v>
      </c>
      <c r="H18046" s="519" t="s">
        <v>46032</v>
      </c>
      <c r="I18046" s="519" t="s">
        <v>5</v>
      </c>
      <c r="J18046" s="650">
        <v>2731.51</v>
      </c>
    </row>
    <row r="18047" spans="1:10">
      <c r="A18047" s="519" t="s">
        <v>18237</v>
      </c>
      <c r="B18047" s="519" t="str">
        <f t="shared" si="281"/>
        <v>CUBA DE ACO INOXIDAVEL,MEDINDO APROXIMADAMENTE (500X400X200)MM,EM CHAPA 20.304,VALVULA DE ESCOAMENTO TIPO AMERICANA 1623,SIFAO 1680 1.1/2" X 1.1/2",EXCLUSIVE TORNEIRA.FORNECIMENTOE COLOCACAO</v>
      </c>
      <c r="C18047" s="519" t="s">
        <v>46033</v>
      </c>
      <c r="D18047" s="519" t="s">
        <v>46034</v>
      </c>
      <c r="E18047" s="519" t="s">
        <v>46035</v>
      </c>
      <c r="F18047" s="519" t="s">
        <v>34469</v>
      </c>
      <c r="I18047" s="519" t="s">
        <v>5</v>
      </c>
      <c r="J18047" s="650">
        <v>566.59</v>
      </c>
    </row>
    <row r="18048" spans="1:10">
      <c r="A18048" s="519" t="s">
        <v>18238</v>
      </c>
      <c r="B18048" s="519" t="str">
        <f t="shared" si="281"/>
        <v>CUBA DE ACO INOXIDAVEL,MEDINDO APROXIMADAMENTE (500X400X200)MM,EM CHAPA 20.304,VALVULA DE ESCOAMENTO TIPO AMERICANA 1623,SIFAO 1680 1.1/2" X 1.1/2",EXCLUSIVE TORNEIRA.FORNECIMENTOE COLOCACAO</v>
      </c>
      <c r="C18048" s="519" t="s">
        <v>46033</v>
      </c>
      <c r="D18048" s="519" t="s">
        <v>46034</v>
      </c>
      <c r="E18048" s="519" t="s">
        <v>46035</v>
      </c>
      <c r="F18048" s="519" t="s">
        <v>34469</v>
      </c>
      <c r="I18048" s="519" t="s">
        <v>5</v>
      </c>
      <c r="J18048" s="650">
        <v>562.79999999999995</v>
      </c>
    </row>
    <row r="18049" spans="1:10">
      <c r="A18049" s="519" t="s">
        <v>18239</v>
      </c>
      <c r="B18049" s="519" t="str">
        <f t="shared" si="281"/>
        <v>CUBA DUPLA DE ACO INOXIDAVEL,MEDINDO APROXIMADAMENTE (820X340X150)MM,EM CHAPA 20.304,COM 2 VALVULAS DE ESCOAMENTO TIPO AMERICANA 1623,2 SIFOES 1680 1.1/2" X 1.1/2",EXCLUSIVE TORNEIRA.FORNECIMENTO E COLOCACAO</v>
      </c>
      <c r="C18049" s="519" t="s">
        <v>46036</v>
      </c>
      <c r="D18049" s="519" t="s">
        <v>46037</v>
      </c>
      <c r="E18049" s="519" t="s">
        <v>46038</v>
      </c>
      <c r="F18049" s="519" t="s">
        <v>46039</v>
      </c>
      <c r="I18049" s="519" t="s">
        <v>5</v>
      </c>
      <c r="J18049" s="650">
        <v>835.64</v>
      </c>
    </row>
    <row r="18050" spans="1:10">
      <c r="A18050" s="519" t="s">
        <v>18240</v>
      </c>
      <c r="B18050" s="519" t="str">
        <f t="shared" si="281"/>
        <v>CUBA DUPLA DE ACO INOXIDAVEL,MEDINDO APROXIMADAMENTE (820X340X150)MM,EM CHAPA 20.304,COM 2 VALVULAS DE ESCOAMENTO TIPO AMERICANA 1623,2 SIFOES 1680 1.1/2" X 1.1/2",EXCLUSIVE TORNEIRA.FORNECIMENTO E COLOCACAO</v>
      </c>
      <c r="C18050" s="519" t="s">
        <v>46036</v>
      </c>
      <c r="D18050" s="519" t="s">
        <v>46037</v>
      </c>
      <c r="E18050" s="519" t="s">
        <v>46038</v>
      </c>
      <c r="F18050" s="519" t="s">
        <v>46039</v>
      </c>
      <c r="I18050" s="519" t="s">
        <v>5</v>
      </c>
      <c r="J18050" s="650">
        <v>830.22</v>
      </c>
    </row>
    <row r="18051" spans="1:10">
      <c r="A18051" s="519" t="s">
        <v>18241</v>
      </c>
      <c r="B18051" s="519" t="str">
        <f t="shared" si="281"/>
        <v>BANCA SECA DE ACO INOXIDAVEL,COM LARGURA APROXIMADA DE 0,55M,ATE 3,00M DE COMPRIMENTO,EM CHAPA 18.304,SOBRE APOIOS DE ALVENARIA DE MEIA VEZ E VERGA DE CONCRETO,SEM REVESTIMENTO.FORNECIMENTO E COLOCACAO</v>
      </c>
      <c r="C18051" s="519" t="s">
        <v>46040</v>
      </c>
      <c r="D18051" s="519" t="s">
        <v>46041</v>
      </c>
      <c r="E18051" s="519" t="s">
        <v>46042</v>
      </c>
      <c r="F18051" s="519" t="s">
        <v>34273</v>
      </c>
      <c r="I18051" s="519" t="s">
        <v>36</v>
      </c>
      <c r="J18051" s="650">
        <v>981.24</v>
      </c>
    </row>
    <row r="18052" spans="1:10">
      <c r="A18052" s="519" t="s">
        <v>18242</v>
      </c>
      <c r="B18052" s="519" t="str">
        <f t="shared" si="281"/>
        <v>BANCA SECA DE ACO INOXIDAVEL,COM LARGURA APROXIMADA DE 0,55M,ATE 3,00M DE COMPRIMENTO,EM CHAPA 18.304,SOBRE APOIOS DE ALVENARIA DE MEIA VEZ E VERGA DE CONCRETO,SEM REVESTIMENTO.FORNECIMENTO E COLOCACAO</v>
      </c>
      <c r="C18052" s="519" t="s">
        <v>46040</v>
      </c>
      <c r="D18052" s="519" t="s">
        <v>46041</v>
      </c>
      <c r="E18052" s="519" t="s">
        <v>46042</v>
      </c>
      <c r="F18052" s="519" t="s">
        <v>34273</v>
      </c>
      <c r="I18052" s="519" t="s">
        <v>36</v>
      </c>
      <c r="J18052" s="650">
        <v>969.58</v>
      </c>
    </row>
    <row r="18053" spans="1:10">
      <c r="A18053" s="519" t="s">
        <v>18243</v>
      </c>
      <c r="B18053" s="519" t="str">
        <f t="shared" si="281"/>
        <v>MICTORIO COLETIVO DE ACO INOXIDAVEL,COM SECAO DE (580X300)MM,EM CHAPA 20.304,COM CRIVO DE SAIDA DE 1.1/4",REGISTRO DE PRESSAO 1416 DE 3/4",COM CANOPLA E VOLANTE EM METAL CROMADO.FORNECIMENTO</v>
      </c>
      <c r="C18053" s="519" t="s">
        <v>46043</v>
      </c>
      <c r="D18053" s="519" t="s">
        <v>46044</v>
      </c>
      <c r="E18053" s="519" t="s">
        <v>46045</v>
      </c>
      <c r="F18053" s="519" t="s">
        <v>37739</v>
      </c>
      <c r="I18053" s="519" t="s">
        <v>36</v>
      </c>
      <c r="J18053" s="650">
        <v>1076.83</v>
      </c>
    </row>
    <row r="18054" spans="1:10">
      <c r="A18054" s="519" t="s">
        <v>18244</v>
      </c>
      <c r="B18054" s="519" t="str">
        <f t="shared" si="281"/>
        <v>MICTORIO COLETIVO DE ACO INOXIDAVEL,COM SECAO DE (580X300)MM,EM CHAPA 20.304,COM CRIVO DE SAIDA DE 1.1/4",REGISTRO DE PRESSAO 1416 DE 3/4",COM CANOPLA E VOLANTE EM METAL CROMADO.FORNECIMENTO</v>
      </c>
      <c r="C18054" s="519" t="s">
        <v>46043</v>
      </c>
      <c r="D18054" s="519" t="s">
        <v>46044</v>
      </c>
      <c r="E18054" s="519" t="s">
        <v>46045</v>
      </c>
      <c r="F18054" s="519" t="s">
        <v>37739</v>
      </c>
      <c r="I18054" s="519" t="s">
        <v>36</v>
      </c>
      <c r="J18054" s="650">
        <v>1076.83</v>
      </c>
    </row>
    <row r="18055" spans="1:10">
      <c r="A18055" s="519" t="s">
        <v>18245</v>
      </c>
      <c r="B18055" s="519" t="str">
        <f t="shared" si="281"/>
        <v>MICTORIO COLETIVO DE ACO INOXIDAVEL,COM SECAO DE (380X250)MM,EM CHAPA 20.304,COM CRIVO DE SAIDA DE 1.1/4",REGISTRO DE PRESSAO 1416 DE 3/4",COM CANOPLA E VOLANTE EM METAL CROMADO.FORNECIMENTO</v>
      </c>
      <c r="C18055" s="519" t="s">
        <v>46046</v>
      </c>
      <c r="D18055" s="519" t="s">
        <v>46044</v>
      </c>
      <c r="E18055" s="519" t="s">
        <v>46045</v>
      </c>
      <c r="F18055" s="519" t="s">
        <v>37739</v>
      </c>
      <c r="I18055" s="519" t="s">
        <v>36</v>
      </c>
      <c r="J18055" s="650">
        <v>1047.1300000000001</v>
      </c>
    </row>
    <row r="18056" spans="1:10">
      <c r="A18056" s="519" t="s">
        <v>18246</v>
      </c>
      <c r="B18056" s="519" t="str">
        <f t="shared" ref="B18056:B18119" si="282">C18056&amp;D18056&amp;E18056&amp;F18056&amp;G18056&amp;H18056</f>
        <v>MICTORIO COLETIVO DE ACO INOXIDAVEL,COM SECAO DE (380X250)MM,EM CHAPA 20.304,COM CRIVO DE SAIDA DE 1.1/4",REGISTRO DE PRESSAO 1416 DE 3/4",COM CANOPLA E VOLANTE EM METAL CROMADO.FORNECIMENTO</v>
      </c>
      <c r="C18056" s="519" t="s">
        <v>46046</v>
      </c>
      <c r="D18056" s="519" t="s">
        <v>46044</v>
      </c>
      <c r="E18056" s="519" t="s">
        <v>46045</v>
      </c>
      <c r="F18056" s="519" t="s">
        <v>37739</v>
      </c>
      <c r="I18056" s="519" t="s">
        <v>36</v>
      </c>
      <c r="J18056" s="650">
        <v>1047.1300000000001</v>
      </c>
    </row>
    <row r="18057" spans="1:10">
      <c r="A18057" s="519" t="s">
        <v>18247</v>
      </c>
      <c r="B18057" s="519" t="str">
        <f t="shared" si="282"/>
        <v>MICTORIO COLETIVO EM ACO INOXIDAVEL AISI 304,MEDINDO APROXIMADAMENTE (1800X290X350)MM,INCLUSIVE KIT DE INSTALACAO COMPREENDENDO: PARAFUSOS,BUCHAS,SIFAO EXTENSIVEL E VALVULA INOX.FORNECIMENTO</v>
      </c>
      <c r="C18057" s="519" t="s">
        <v>46047</v>
      </c>
      <c r="D18057" s="519" t="s">
        <v>46048</v>
      </c>
      <c r="E18057" s="519" t="s">
        <v>46049</v>
      </c>
      <c r="F18057" s="519" t="s">
        <v>37739</v>
      </c>
      <c r="I18057" s="519" t="s">
        <v>5</v>
      </c>
      <c r="J18057" s="650">
        <v>1572.59</v>
      </c>
    </row>
    <row r="18058" spans="1:10">
      <c r="A18058" s="519" t="s">
        <v>18248</v>
      </c>
      <c r="B18058" s="519" t="str">
        <f t="shared" si="282"/>
        <v>MICTORIO COLETIVO EM ACO INOXIDAVEL AISI 304,MEDINDO APROXIMADAMENTE (1800X290X350)MM,INCLUSIVE KIT DE INSTALACAO COMPREENDENDO: PARAFUSOS,BUCHAS,SIFAO EXTENSIVEL E VALVULA INOX.FORNECIMENTO</v>
      </c>
      <c r="C18058" s="519" t="s">
        <v>46047</v>
      </c>
      <c r="D18058" s="519" t="s">
        <v>46048</v>
      </c>
      <c r="E18058" s="519" t="s">
        <v>46049</v>
      </c>
      <c r="F18058" s="519" t="s">
        <v>37739</v>
      </c>
      <c r="I18058" s="519" t="s">
        <v>5</v>
      </c>
      <c r="J18058" s="650">
        <v>1572.59</v>
      </c>
    </row>
    <row r="18059" spans="1:10">
      <c r="A18059" s="519" t="s">
        <v>18249</v>
      </c>
      <c r="B18059" s="519" t="str">
        <f t="shared" si="282"/>
        <v>LAVATORIO COLETIVO DE ACO INOXIDAVEL COM 1.000MM DE SECAO EM CHAPA 20.304,PARA 2 PONTOS DE AGUA,CRIVO DE SAIDA EM 1.1/4",EXCLUSIVE TORNEIRAS.FORNECIMENTO E COLOCACAO</v>
      </c>
      <c r="C18059" s="519" t="s">
        <v>46050</v>
      </c>
      <c r="D18059" s="519" t="s">
        <v>46051</v>
      </c>
      <c r="E18059" s="519" t="s">
        <v>46052</v>
      </c>
      <c r="I18059" s="519" t="s">
        <v>36</v>
      </c>
      <c r="J18059" s="650">
        <v>1220.6600000000001</v>
      </c>
    </row>
    <row r="18060" spans="1:10">
      <c r="A18060" s="519" t="s">
        <v>18250</v>
      </c>
      <c r="B18060" s="519" t="str">
        <f t="shared" si="282"/>
        <v>LAVATORIO COLETIVO DE ACO INOXIDAVEL COM 1.000MM DE SECAO EM CHAPA 20.304,PARA 2 PONTOS DE AGUA,CRIVO DE SAIDA EM 1.1/4",EXCLUSIVE TORNEIRAS.FORNECIMENTO E COLOCACAO</v>
      </c>
      <c r="C18060" s="519" t="s">
        <v>46050</v>
      </c>
      <c r="D18060" s="519" t="s">
        <v>46051</v>
      </c>
      <c r="E18060" s="519" t="s">
        <v>46052</v>
      </c>
      <c r="I18060" s="519" t="s">
        <v>36</v>
      </c>
      <c r="J18060" s="650">
        <v>1212.54</v>
      </c>
    </row>
    <row r="18061" spans="1:10">
      <c r="A18061" s="519" t="s">
        <v>18251</v>
      </c>
      <c r="B18061" s="519" t="str">
        <f t="shared" si="282"/>
        <v>LAVATORIO INDUSTRIAL EM ACO INOXIDAVEL AISI 304,MEDINDO APROXIMADAMENTE (400X405X280)MM,INCLUSIVE BICA,VALVULA DE ACIONAMENTO E KIT DE INSTALACAO COMPREENDENDO: PARAFUSOS,BUCHAS EVALVULA.FORNECIMENTO E COLOCACAO</v>
      </c>
      <c r="C18061" s="519" t="s">
        <v>46053</v>
      </c>
      <c r="D18061" s="519" t="s">
        <v>46054</v>
      </c>
      <c r="E18061" s="519" t="s">
        <v>46055</v>
      </c>
      <c r="F18061" s="519" t="s">
        <v>46056</v>
      </c>
      <c r="I18061" s="519" t="s">
        <v>5</v>
      </c>
      <c r="J18061" s="650">
        <v>1879.72</v>
      </c>
    </row>
    <row r="18062" spans="1:10">
      <c r="A18062" s="519" t="s">
        <v>18252</v>
      </c>
      <c r="B18062" s="519" t="str">
        <f t="shared" si="282"/>
        <v>LAVATORIO INDUSTRIAL EM ACO INOXIDAVEL AISI 304,MEDINDO APROXIMADAMENTE (400X405X280)MM,INCLUSIVE BICA,VALVULA DE ACIONAMENTO E KIT DE INSTALACAO COMPREENDENDO: PARAFUSOS,BUCHAS EVALVULA.FORNECIMENTO E COLOCACAO</v>
      </c>
      <c r="C18062" s="519" t="s">
        <v>46053</v>
      </c>
      <c r="D18062" s="519" t="s">
        <v>46054</v>
      </c>
      <c r="E18062" s="519" t="s">
        <v>46055</v>
      </c>
      <c r="F18062" s="519" t="s">
        <v>46056</v>
      </c>
      <c r="I18062" s="519" t="s">
        <v>5</v>
      </c>
      <c r="J18062" s="650">
        <v>1856.97</v>
      </c>
    </row>
    <row r="18063" spans="1:10">
      <c r="A18063" s="519" t="s">
        <v>18253</v>
      </c>
      <c r="B18063" s="519" t="str">
        <f t="shared" si="282"/>
        <v>SECADOR DE MAOS EM ACO INOXIDAVEL,COM SISTEMA FOTO-CELULAR BI-VOLT,EXCLUSIVE PONTO DE TOMADA.FORNECIMENTO E COLOCACAO</v>
      </c>
      <c r="C18063" s="519" t="s">
        <v>46057</v>
      </c>
      <c r="D18063" s="519" t="s">
        <v>46058</v>
      </c>
      <c r="I18063" s="519" t="s">
        <v>5</v>
      </c>
      <c r="J18063" s="650">
        <v>870.76</v>
      </c>
    </row>
    <row r="18064" spans="1:10">
      <c r="A18064" s="519" t="s">
        <v>18254</v>
      </c>
      <c r="B18064" s="519" t="str">
        <f t="shared" si="282"/>
        <v>SECADOR DE MAOS EM ACO INOXIDAVEL,COM SISTEMA FOTO-CELULAR BI-VOLT,EXCLUSIVE PONTO DE TOMADA.FORNECIMENTO E COLOCACAO</v>
      </c>
      <c r="C18064" s="519" t="s">
        <v>46057</v>
      </c>
      <c r="D18064" s="519" t="s">
        <v>46058</v>
      </c>
      <c r="I18064" s="519" t="s">
        <v>5</v>
      </c>
      <c r="J18064" s="650">
        <v>868.05</v>
      </c>
    </row>
    <row r="18065" spans="1:10">
      <c r="A18065" s="519" t="s">
        <v>18255</v>
      </c>
      <c r="B18065" s="519" t="str">
        <f t="shared" si="282"/>
        <v>BARRA DE APOIO PARA LAVATORIO DE CENTRO,EM ACO INOXIDAVEL AISI 304,TUBO DE 1.1/4",INCLUSIVE FIXACAO COM PARAFUSOS INOXIDAVEIS E BUCHAS PLASTICAS,MEDINDO 60X40CM,PARA PESSOAS COM NECESSIDADES ESPECIFICAS.FORNECIMENTO E COLOCACAO</v>
      </c>
      <c r="C18065" s="519" t="s">
        <v>46059</v>
      </c>
      <c r="D18065" s="519" t="s">
        <v>46060</v>
      </c>
      <c r="E18065" s="519" t="s">
        <v>46061</v>
      </c>
      <c r="F18065" s="519" t="s">
        <v>46062</v>
      </c>
      <c r="I18065" s="519" t="s">
        <v>5</v>
      </c>
      <c r="J18065" s="650">
        <v>308.8</v>
      </c>
    </row>
    <row r="18066" spans="1:10">
      <c r="A18066" s="519" t="s">
        <v>18256</v>
      </c>
      <c r="B18066" s="519" t="str">
        <f t="shared" si="282"/>
        <v>BARRA DE APOIO PARA LAVATORIO DE CENTRO,EM ACO INOXIDAVEL AISI 304,TUBO DE 1.1/4",INCLUSIVE FIXACAO COM PARAFUSOS INOXIDAVEIS E BUCHAS PLASTICAS,MEDINDO 60X40CM,PARA PESSOAS COM NECESSIDADES ESPECIFICAS.FORNECIMENTO E COLOCACAO</v>
      </c>
      <c r="C18066" s="519" t="s">
        <v>46059</v>
      </c>
      <c r="D18066" s="519" t="s">
        <v>46060</v>
      </c>
      <c r="E18066" s="519" t="s">
        <v>46061</v>
      </c>
      <c r="F18066" s="519" t="s">
        <v>46062</v>
      </c>
      <c r="I18066" s="519" t="s">
        <v>5</v>
      </c>
      <c r="J18066" s="650">
        <v>303.38</v>
      </c>
    </row>
    <row r="18067" spans="1:10">
      <c r="A18067" s="519" t="s">
        <v>18257</v>
      </c>
      <c r="B18067" s="519" t="str">
        <f t="shared" si="282"/>
        <v>BARRA DE APOIO EM ACO INOXIDAVEL AISI 304,TUBO DE 1.1/4",INCLUSIVE FIXACAO COM PARAFUSOS INOXIDAVEIS E BUCHAS PLASTICAS,COM 50CM,PARA PESSOAS COM NECESSIDADES ESPECIFICAS.FORNECIMENTO E COLOCACAO</v>
      </c>
      <c r="C18067" s="519" t="s">
        <v>46063</v>
      </c>
      <c r="D18067" s="519" t="s">
        <v>46064</v>
      </c>
      <c r="E18067" s="519" t="s">
        <v>46065</v>
      </c>
      <c r="F18067" s="519" t="s">
        <v>41093</v>
      </c>
      <c r="I18067" s="519" t="s">
        <v>5</v>
      </c>
      <c r="J18067" s="650">
        <v>112.97</v>
      </c>
    </row>
    <row r="18068" spans="1:10">
      <c r="A18068" s="519" t="s">
        <v>18258</v>
      </c>
      <c r="B18068" s="519" t="str">
        <f t="shared" si="282"/>
        <v>BARRA DE APOIO EM ACO INOXIDAVEL AISI 304,TUBO DE 1.1/4",INCLUSIVE FIXACAO COM PARAFUSOS INOXIDAVEIS E BUCHAS PLASTICAS,COM 50CM,PARA PESSOAS COM NECESSIDADES ESPECIFICAS.FORNECIMENTO E COLOCACAO</v>
      </c>
      <c r="C18068" s="519" t="s">
        <v>46063</v>
      </c>
      <c r="D18068" s="519" t="s">
        <v>46064</v>
      </c>
      <c r="E18068" s="519" t="s">
        <v>46065</v>
      </c>
      <c r="F18068" s="519" t="s">
        <v>41093</v>
      </c>
      <c r="I18068" s="519" t="s">
        <v>5</v>
      </c>
      <c r="J18068" s="650">
        <v>107.55</v>
      </c>
    </row>
    <row r="18069" spans="1:10">
      <c r="A18069" s="519" t="s">
        <v>18259</v>
      </c>
      <c r="B18069" s="519" t="str">
        <f t="shared" si="282"/>
        <v>BARRA DE APOIO EM ACO INOXIDAVEL AISI 304,TUBO DE 1.1/4",INCLUSIVE FIXACAO COM PARAFUSOS INOXIDAVEIS E BUCHAS PLASTICAS,COM 80CM,PARA PESSOAS COM NECESSIDADES ESPECIFICAS.FORNECIMENTO E COLOCACAO</v>
      </c>
      <c r="C18069" s="519" t="s">
        <v>46063</v>
      </c>
      <c r="D18069" s="519" t="s">
        <v>46064</v>
      </c>
      <c r="E18069" s="519" t="s">
        <v>46066</v>
      </c>
      <c r="F18069" s="519" t="s">
        <v>41093</v>
      </c>
      <c r="I18069" s="519" t="s">
        <v>5</v>
      </c>
      <c r="J18069" s="650">
        <v>162.25</v>
      </c>
    </row>
    <row r="18070" spans="1:10">
      <c r="A18070" s="519" t="s">
        <v>18260</v>
      </c>
      <c r="B18070" s="519" t="str">
        <f t="shared" si="282"/>
        <v>BARRA DE APOIO EM ACO INOXIDAVEL AISI 304,TUBO DE 1.1/4",INCLUSIVE FIXACAO COM PARAFUSOS INOXIDAVEIS E BUCHAS PLASTICAS,COM 80CM,PARA PESSOAS COM NECESSIDADES ESPECIFICAS.FORNECIMENTO E COLOCACAO</v>
      </c>
      <c r="C18070" s="519" t="s">
        <v>46063</v>
      </c>
      <c r="D18070" s="519" t="s">
        <v>46064</v>
      </c>
      <c r="E18070" s="519" t="s">
        <v>46066</v>
      </c>
      <c r="F18070" s="519" t="s">
        <v>41093</v>
      </c>
      <c r="I18070" s="519" t="s">
        <v>5</v>
      </c>
      <c r="J18070" s="650">
        <v>156.83000000000001</v>
      </c>
    </row>
    <row r="18071" spans="1:10">
      <c r="A18071" s="519" t="s">
        <v>18261</v>
      </c>
      <c r="B18071" s="519" t="str">
        <f t="shared" si="282"/>
        <v>BARRA DE APOIO EM ACO INOXIDAVEL AISI 304,TUBO DE 1 1/4",INCLUSIVE FIXACAO COM PARAFUSOS INOXIDAVEIS E BUCHAS PLASTICAS,COM 60CM,PARA PESSOAS COM NECESSIDADES ESPECIFICAS.FORNECIMENTO E COLOCACAO</v>
      </c>
      <c r="C18071" s="519" t="s">
        <v>46067</v>
      </c>
      <c r="D18071" s="519" t="s">
        <v>46064</v>
      </c>
      <c r="E18071" s="519" t="s">
        <v>46068</v>
      </c>
      <c r="F18071" s="519" t="s">
        <v>41093</v>
      </c>
      <c r="I18071" s="519" t="s">
        <v>5</v>
      </c>
      <c r="J18071" s="650">
        <v>143.97</v>
      </c>
    </row>
    <row r="18072" spans="1:10">
      <c r="A18072" s="519" t="s">
        <v>18262</v>
      </c>
      <c r="B18072" s="519" t="str">
        <f t="shared" si="282"/>
        <v>BARRA DE APOIO EM ACO INOXIDAVEL AISI 304,TUBO DE 1 1/4",INCLUSIVE FIXACAO COM PARAFUSOS INOXIDAVEIS E BUCHAS PLASTICAS,COM 60CM,PARA PESSOAS COM NECESSIDADES ESPECIFICAS.FORNECIMENTO E COLOCACAO</v>
      </c>
      <c r="C18072" s="519" t="s">
        <v>46067</v>
      </c>
      <c r="D18072" s="519" t="s">
        <v>46064</v>
      </c>
      <c r="E18072" s="519" t="s">
        <v>46068</v>
      </c>
      <c r="F18072" s="519" t="s">
        <v>41093</v>
      </c>
      <c r="I18072" s="519" t="s">
        <v>5</v>
      </c>
      <c r="J18072" s="650">
        <v>138.55000000000001</v>
      </c>
    </row>
    <row r="18073" spans="1:10">
      <c r="A18073" s="519" t="s">
        <v>18263</v>
      </c>
      <c r="B18073" s="519" t="str">
        <f t="shared" si="282"/>
        <v>BARRA DE APOIO EM ACO INOXIDAVEL AISI 304,TUBO DE 1 1/4",INCLUSIVE FIXACAO COM PARAFUSOS INOXIDAVEIS E BUCHAS PLASTICAS,COM 70CM,PARA PESSOAS COM NECESSIDADES ESPECIFICAS.FORNECIMENTO E COLOCACAO</v>
      </c>
      <c r="C18073" s="519" t="s">
        <v>46067</v>
      </c>
      <c r="D18073" s="519" t="s">
        <v>46064</v>
      </c>
      <c r="E18073" s="519" t="s">
        <v>46069</v>
      </c>
      <c r="F18073" s="519" t="s">
        <v>41093</v>
      </c>
      <c r="I18073" s="519" t="s">
        <v>5</v>
      </c>
      <c r="J18073" s="650">
        <v>172.6</v>
      </c>
    </row>
    <row r="18074" spans="1:10">
      <c r="A18074" s="519" t="s">
        <v>18264</v>
      </c>
      <c r="B18074" s="519" t="str">
        <f t="shared" si="282"/>
        <v>BARRA DE APOIO EM ACO INOXIDAVEL AISI 304,TUBO DE 1 1/4",INCLUSIVE FIXACAO COM PARAFUSOS INOXIDAVEIS E BUCHAS PLASTICAS,COM 70CM,PARA PESSOAS COM NECESSIDADES ESPECIFICAS.FORNECIMENTO E COLOCACAO</v>
      </c>
      <c r="C18074" s="519" t="s">
        <v>46067</v>
      </c>
      <c r="D18074" s="519" t="s">
        <v>46064</v>
      </c>
      <c r="E18074" s="519" t="s">
        <v>46069</v>
      </c>
      <c r="F18074" s="519" t="s">
        <v>41093</v>
      </c>
      <c r="I18074" s="519" t="s">
        <v>5</v>
      </c>
      <c r="J18074" s="650">
        <v>167.18</v>
      </c>
    </row>
    <row r="18075" spans="1:10">
      <c r="A18075" s="519" t="s">
        <v>18265</v>
      </c>
      <c r="B18075" s="519" t="str">
        <f t="shared" si="282"/>
        <v>BARRA DE APOIO EM ACO INOXIDAVEL AISI 304,TUBO DE 1.1/4",EM"L",INCLUSIVE FIXACAO COM PARAFUSOS INOXIDAVEIS E BUCHAS PLASTICAS,MEDINDO 70X70CM,PARA PESSOAS COM NECESSIDADES ESPECIFICAS.FORNECIMENTO E COLOCACAO</v>
      </c>
      <c r="C18075" s="519" t="s">
        <v>46070</v>
      </c>
      <c r="D18075" s="519" t="s">
        <v>46071</v>
      </c>
      <c r="E18075" s="519" t="s">
        <v>46072</v>
      </c>
      <c r="F18075" s="519" t="s">
        <v>46073</v>
      </c>
      <c r="I18075" s="519" t="s">
        <v>5</v>
      </c>
      <c r="J18075" s="650">
        <v>327.88</v>
      </c>
    </row>
    <row r="18076" spans="1:10">
      <c r="A18076" s="519" t="s">
        <v>18266</v>
      </c>
      <c r="B18076" s="519" t="str">
        <f t="shared" si="282"/>
        <v>BARRA DE APOIO EM ACO INOXIDAVEL AISI 304,TUBO DE 1.1/4",EM"L",INCLUSIVE FIXACAO COM PARAFUSOS INOXIDAVEIS E BUCHAS PLASTICAS,MEDINDO 70X70CM,PARA PESSOAS COM NECESSIDADES ESPECIFICAS.FORNECIMENTO E COLOCACAO</v>
      </c>
      <c r="C18076" s="519" t="s">
        <v>46070</v>
      </c>
      <c r="D18076" s="519" t="s">
        <v>46071</v>
      </c>
      <c r="E18076" s="519" t="s">
        <v>46072</v>
      </c>
      <c r="F18076" s="519" t="s">
        <v>46073</v>
      </c>
      <c r="I18076" s="519" t="s">
        <v>5</v>
      </c>
      <c r="J18076" s="650">
        <v>322.45999999999998</v>
      </c>
    </row>
    <row r="18077" spans="1:10">
      <c r="A18077" s="519" t="s">
        <v>18267</v>
      </c>
      <c r="B18077" s="519" t="str">
        <f t="shared" si="282"/>
        <v>BARRA DE APOIO EM ACO INOXIDAVEL AISI 304,TUBO DE 1.1/4",EM"L",INCLUSIVE FIXACAO COM PARAFUSOS INOXIDAVEIS E BUCHAS PLASTICAS,MEDINDO 80X80CM,PARA PESSOAS COM NECESSIDADES ESPECIFICAS.FORNECIMENTO E COLOCACAO</v>
      </c>
      <c r="C18077" s="519" t="s">
        <v>46070</v>
      </c>
      <c r="D18077" s="519" t="s">
        <v>46071</v>
      </c>
      <c r="E18077" s="519" t="s">
        <v>46074</v>
      </c>
      <c r="F18077" s="519" t="s">
        <v>46073</v>
      </c>
      <c r="I18077" s="519" t="s">
        <v>5</v>
      </c>
      <c r="J18077" s="650">
        <v>343.46</v>
      </c>
    </row>
    <row r="18078" spans="1:10">
      <c r="A18078" s="519" t="s">
        <v>18268</v>
      </c>
      <c r="B18078" s="519" t="str">
        <f t="shared" si="282"/>
        <v>BARRA DE APOIO EM ACO INOXIDAVEL AISI 304,TUBO DE 1.1/4",EM"L",INCLUSIVE FIXACAO COM PARAFUSOS INOXIDAVEIS E BUCHAS PLASTICAS,MEDINDO 80X80CM,PARA PESSOAS COM NECESSIDADES ESPECIFICAS.FORNECIMENTO E COLOCACAO</v>
      </c>
      <c r="C18078" s="519" t="s">
        <v>46070</v>
      </c>
      <c r="D18078" s="519" t="s">
        <v>46071</v>
      </c>
      <c r="E18078" s="519" t="s">
        <v>46074</v>
      </c>
      <c r="F18078" s="519" t="s">
        <v>46073</v>
      </c>
      <c r="I18078" s="519" t="s">
        <v>5</v>
      </c>
      <c r="J18078" s="650">
        <v>338.04</v>
      </c>
    </row>
    <row r="18079" spans="1:10">
      <c r="A18079" s="519" t="s">
        <v>18269</v>
      </c>
      <c r="B18079" s="519" t="str">
        <f t="shared" si="282"/>
        <v>BARRA DE APOIO RETRATIL(ARTICULADA)EM ACO INOXIDAVEL AISI 304,TUBO DE 1.1/4",INCLUSIVE FIXACAO COM PARAFUSOS INOXIDAVEIS E BUCHAS PLASTICAS,COM 80CM,PARA PESSOAS COM NECESSIDADES ESPECIFICAS.FORNECIMENTO E COLOCACAO</v>
      </c>
      <c r="C18079" s="519" t="s">
        <v>46075</v>
      </c>
      <c r="D18079" s="519" t="s">
        <v>46076</v>
      </c>
      <c r="E18079" s="519" t="s">
        <v>46077</v>
      </c>
      <c r="F18079" s="519" t="s">
        <v>46078</v>
      </c>
      <c r="I18079" s="519" t="s">
        <v>5</v>
      </c>
      <c r="J18079" s="650">
        <v>391.59</v>
      </c>
    </row>
    <row r="18080" spans="1:10">
      <c r="A18080" s="519" t="s">
        <v>18270</v>
      </c>
      <c r="B18080" s="519" t="str">
        <f t="shared" si="282"/>
        <v>BARRA DE APOIO RETRATIL(ARTICULADA)EM ACO INOXIDAVEL AISI 304,TUBO DE 1.1/4",INCLUSIVE FIXACAO COM PARAFUSOS INOXIDAVEIS E BUCHAS PLASTICAS,COM 80CM,PARA PESSOAS COM NECESSIDADES ESPECIFICAS.FORNECIMENTO E COLOCACAO</v>
      </c>
      <c r="C18080" s="519" t="s">
        <v>46075</v>
      </c>
      <c r="D18080" s="519" t="s">
        <v>46076</v>
      </c>
      <c r="E18080" s="519" t="s">
        <v>46077</v>
      </c>
      <c r="F18080" s="519" t="s">
        <v>46078</v>
      </c>
      <c r="I18080" s="519" t="s">
        <v>5</v>
      </c>
      <c r="J18080" s="650">
        <v>386.17</v>
      </c>
    </row>
    <row r="18081" spans="1:10">
      <c r="A18081" s="519" t="s">
        <v>18271</v>
      </c>
      <c r="B18081" s="519" t="str">
        <f t="shared" si="282"/>
        <v>BARRA DE APOIO(PUXADOR HORIZONTAL/VERTICAL)EM ACO INOXIDAVEL AISI 304,TUBO DE 1 1/4",INCLUSIVE FIXACAO COM PARAFUSOS INOXIDAVEIS E BUCHAS PLASTICAS,COM 40CM,PARA PORTAS DE SANITARIOS,VESTIARIOS E QUARTOS ACESSIVEIS EM LOCAIS DE HOSPEDAGEM E DE SAUDE.FORNECIMENTO E INSTALACAO</v>
      </c>
      <c r="C18081" s="519" t="s">
        <v>46079</v>
      </c>
      <c r="D18081" s="519" t="s">
        <v>46080</v>
      </c>
      <c r="E18081" s="519" t="s">
        <v>46081</v>
      </c>
      <c r="F18081" s="519" t="s">
        <v>46082</v>
      </c>
      <c r="G18081" s="519" t="s">
        <v>46083</v>
      </c>
      <c r="I18081" s="519" t="s">
        <v>5</v>
      </c>
      <c r="J18081" s="650">
        <v>87.03</v>
      </c>
    </row>
    <row r="18082" spans="1:10">
      <c r="A18082" s="519" t="s">
        <v>18272</v>
      </c>
      <c r="B18082" s="519" t="str">
        <f t="shared" si="282"/>
        <v>BARRA DE APOIO(PUXADOR HORIZONTAL/VERTICAL)EM ACO INOXIDAVEL AISI 304,TUBO DE 1 1/4",INCLUSIVE FIXACAO COM PARAFUSOS INOXIDAVEIS E BUCHAS PLASTICAS,COM 40CM,PARA PORTAS DE SANITARIOS,VESTIARIOS E QUARTOS ACESSIVEIS EM LOCAIS DE HOSPEDAGEM E DE SAUDE.FORNECIMENTO E INSTALACAO</v>
      </c>
      <c r="C18082" s="519" t="s">
        <v>46079</v>
      </c>
      <c r="D18082" s="519" t="s">
        <v>46080</v>
      </c>
      <c r="E18082" s="519" t="s">
        <v>46081</v>
      </c>
      <c r="F18082" s="519" t="s">
        <v>46082</v>
      </c>
      <c r="G18082" s="519" t="s">
        <v>46083</v>
      </c>
      <c r="I18082" s="519" t="s">
        <v>5</v>
      </c>
      <c r="J18082" s="650">
        <v>84.21</v>
      </c>
    </row>
    <row r="18083" spans="1:10">
      <c r="A18083" s="519" t="s">
        <v>18273</v>
      </c>
      <c r="B18083" s="519" t="str">
        <f t="shared" si="282"/>
        <v>BARRA DE APOIO FIXA AO PISO,EM ACO INOXIDAVEL AISI 304,TUBODE 1.1/4",INCLUSIVE FIXACAO COM PARAFUSOS INOXIDAVEIS E BUCHAS PLASTICAS,COM 75X80CM,PARA PESSOAS COM NECESSIDADES ESPECIFICAS.FORNECIMENTO E COLOCACAO</v>
      </c>
      <c r="C18083" s="519" t="s">
        <v>46084</v>
      </c>
      <c r="D18083" s="519" t="s">
        <v>46085</v>
      </c>
      <c r="E18083" s="519" t="s">
        <v>46086</v>
      </c>
      <c r="F18083" s="519" t="s">
        <v>46087</v>
      </c>
      <c r="I18083" s="519" t="s">
        <v>5</v>
      </c>
      <c r="J18083" s="650">
        <v>381.88</v>
      </c>
    </row>
    <row r="18084" spans="1:10">
      <c r="A18084" s="519" t="s">
        <v>18274</v>
      </c>
      <c r="B18084" s="519" t="str">
        <f t="shared" si="282"/>
        <v>BARRA DE APOIO FIXA AO PISO,EM ACO INOXIDAVEL AISI 304,TUBODE 1.1/4",INCLUSIVE FIXACAO COM PARAFUSOS INOXIDAVEIS E BUCHAS PLASTICAS,COM 75X80CM,PARA PESSOAS COM NECESSIDADES ESPECIFICAS.FORNECIMENTO E COLOCACAO</v>
      </c>
      <c r="C18084" s="519" t="s">
        <v>46084</v>
      </c>
      <c r="D18084" s="519" t="s">
        <v>46085</v>
      </c>
      <c r="E18084" s="519" t="s">
        <v>46086</v>
      </c>
      <c r="F18084" s="519" t="s">
        <v>46087</v>
      </c>
      <c r="I18084" s="519" t="s">
        <v>5</v>
      </c>
      <c r="J18084" s="650">
        <v>376.46</v>
      </c>
    </row>
    <row r="18085" spans="1:10">
      <c r="A18085" s="519" t="s">
        <v>18275</v>
      </c>
      <c r="B18085" s="519" t="str">
        <f t="shared" si="282"/>
        <v>BARRA DE APOIO LATERAL,PISO PAREDE,EM ACO INOXIDAVEL AISI 304,TUBO DE 1 1/4",INCLUSIVE FIXACAO COM PARAFUSOS INOXIDAVEIS E BUCHAS PLASTICAS,COM 75X80CM,PARA PESSOAS COM NECESSIDADES ESPECIFICAS.FORNECIMENTO E COLOCACAO</v>
      </c>
      <c r="C18085" s="519" t="s">
        <v>46088</v>
      </c>
      <c r="D18085" s="519" t="s">
        <v>46089</v>
      </c>
      <c r="E18085" s="519" t="s">
        <v>46090</v>
      </c>
      <c r="F18085" s="519" t="s">
        <v>46091</v>
      </c>
      <c r="I18085" s="519" t="s">
        <v>5</v>
      </c>
      <c r="J18085" s="650">
        <v>352.59</v>
      </c>
    </row>
    <row r="18086" spans="1:10">
      <c r="A18086" s="519" t="s">
        <v>18276</v>
      </c>
      <c r="B18086" s="519" t="str">
        <f t="shared" si="282"/>
        <v>BARRA DE APOIO LATERAL,PISO PAREDE,EM ACO INOXIDAVEL AISI 304,TUBO DE 1 1/4",INCLUSIVE FIXACAO COM PARAFUSOS INOXIDAVEIS E BUCHAS PLASTICAS,COM 75X80CM,PARA PESSOAS COM NECESSIDADES ESPECIFICAS.FORNECIMENTO E COLOCACAO</v>
      </c>
      <c r="C18086" s="519" t="s">
        <v>46088</v>
      </c>
      <c r="D18086" s="519" t="s">
        <v>46089</v>
      </c>
      <c r="E18086" s="519" t="s">
        <v>46090</v>
      </c>
      <c r="F18086" s="519" t="s">
        <v>46091</v>
      </c>
      <c r="I18086" s="519" t="s">
        <v>5</v>
      </c>
      <c r="J18086" s="650">
        <v>347.17</v>
      </c>
    </row>
    <row r="18087" spans="1:10">
      <c r="A18087" s="519" t="s">
        <v>18277</v>
      </c>
      <c r="B18087" s="519" t="str">
        <f t="shared" si="282"/>
        <v>BANCO ARTICULADO,COM CANTOS ARREDONDADOS E SUPERFICIE ANTIDERRAPANTE IMPERMEAVEL,DIMENSOES MINIMAS 0,45X0,70M,EM ACO INOXIDAVEL AISI 304,TUBO DE 1 1/4",PARA PESSOAS COM NECESSIDADES ESPECIFICAS.FORNCIMENTO E COLOCACAO</v>
      </c>
      <c r="C18087" s="519" t="s">
        <v>46092</v>
      </c>
      <c r="D18087" s="519" t="s">
        <v>46093</v>
      </c>
      <c r="E18087" s="519" t="s">
        <v>46094</v>
      </c>
      <c r="F18087" s="519" t="s">
        <v>46095</v>
      </c>
      <c r="I18087" s="519" t="s">
        <v>5</v>
      </c>
      <c r="J18087" s="650">
        <v>777.04</v>
      </c>
    </row>
    <row r="18088" spans="1:10">
      <c r="A18088" s="519" t="s">
        <v>18278</v>
      </c>
      <c r="B18088" s="519" t="str">
        <f t="shared" si="282"/>
        <v>BANCO ARTICULADO,COM CANTOS ARREDONDADOS E SUPERFICIE ANTIDERRAPANTE IMPERMEAVEL,DIMENSOES MINIMAS 0,45X0,70M,EM ACO INOXIDAVEL AISI 304,TUBO DE 1 1/4",PARA PESSOAS COM NECESSIDADES ESPECIFICAS.FORNCIMENTO E COLOCACAO</v>
      </c>
      <c r="C18088" s="519" t="s">
        <v>46092</v>
      </c>
      <c r="D18088" s="519" t="s">
        <v>46093</v>
      </c>
      <c r="E18088" s="519" t="s">
        <v>46094</v>
      </c>
      <c r="F18088" s="519" t="s">
        <v>46095</v>
      </c>
      <c r="I18088" s="519" t="s">
        <v>5</v>
      </c>
      <c r="J18088" s="650">
        <v>771.62</v>
      </c>
    </row>
    <row r="18089" spans="1:10">
      <c r="A18089" s="519" t="s">
        <v>18279</v>
      </c>
      <c r="B18089" s="519" t="str">
        <f t="shared" si="282"/>
        <v>FILTRO PARA USO DOMESTICO COM CARCACA ATOXICA EM POLIPROPILENO COM 1 ELEMENTO FILTRANTE DE CELULOSE E CARVAO ATIVADO,PARA VAZAO ATE 180L/H,CONEXAO DE 1/2" SEM REGISTRO.FORNECIMENTO</v>
      </c>
      <c r="C18089" s="519" t="s">
        <v>46096</v>
      </c>
      <c r="D18089" s="519" t="s">
        <v>46097</v>
      </c>
      <c r="E18089" s="519" t="s">
        <v>46098</v>
      </c>
      <c r="I18089" s="519" t="s">
        <v>5</v>
      </c>
      <c r="J18089" s="650">
        <v>113.3</v>
      </c>
    </row>
    <row r="18090" spans="1:10">
      <c r="A18090" s="519" t="s">
        <v>18280</v>
      </c>
      <c r="B18090" s="519" t="str">
        <f t="shared" si="282"/>
        <v>FILTRO PARA USO DOMESTICO COM CARCACA ATOXICA EM POLIPROPILENO COM 1 ELEMENTO FILTRANTE DE CELULOSE E CARVAO ATIVADO,PARA VAZAO ATE 180L/H,CONEXAO DE 1/2" SEM REGISTRO.FORNECIMENTO</v>
      </c>
      <c r="C18090" s="519" t="s">
        <v>46096</v>
      </c>
      <c r="D18090" s="519" t="s">
        <v>46097</v>
      </c>
      <c r="E18090" s="519" t="s">
        <v>46098</v>
      </c>
      <c r="I18090" s="519" t="s">
        <v>5</v>
      </c>
      <c r="J18090" s="650">
        <v>113.3</v>
      </c>
    </row>
    <row r="18091" spans="1:10">
      <c r="A18091" s="519" t="s">
        <v>18281</v>
      </c>
      <c r="B18091" s="519" t="str">
        <f t="shared" si="282"/>
        <v>FULTRO PARA USO DOMESTICO COM CARCACA ATOXICA EM POLIPROPILENO COM 1 ELEMENTO FILTRANTE DE CELULOSE E CARVAO ATIVADO,PARA VAZAO ATE 360L/H,CONEXAO DE 3/4" SEM REGISTRO.FORNECIMENTO</v>
      </c>
      <c r="C18091" s="519" t="s">
        <v>46099</v>
      </c>
      <c r="D18091" s="519" t="s">
        <v>46097</v>
      </c>
      <c r="E18091" s="519" t="s">
        <v>46100</v>
      </c>
      <c r="I18091" s="519" t="s">
        <v>5</v>
      </c>
      <c r="J18091" s="650">
        <v>191.58</v>
      </c>
    </row>
    <row r="18092" spans="1:10">
      <c r="A18092" s="519" t="s">
        <v>18282</v>
      </c>
      <c r="B18092" s="519" t="str">
        <f t="shared" si="282"/>
        <v>FULTRO PARA USO DOMESTICO COM CARCACA ATOXICA EM POLIPROPILENO COM 1 ELEMENTO FILTRANTE DE CELULOSE E CARVAO ATIVADO,PARA VAZAO ATE 360L/H,CONEXAO DE 3/4" SEM REGISTRO.FORNECIMENTO</v>
      </c>
      <c r="C18092" s="519" t="s">
        <v>46099</v>
      </c>
      <c r="D18092" s="519" t="s">
        <v>46097</v>
      </c>
      <c r="E18092" s="519" t="s">
        <v>46100</v>
      </c>
      <c r="I18092" s="519" t="s">
        <v>5</v>
      </c>
      <c r="J18092" s="650">
        <v>191.58</v>
      </c>
    </row>
    <row r="18093" spans="1:10">
      <c r="A18093" s="519" t="s">
        <v>18283</v>
      </c>
      <c r="B18093" s="519" t="str">
        <f t="shared" si="282"/>
        <v>FILTRO PARA USO DOMESTICO COM CARCACA ATOXICA EM POLIPROPILENO COM 2 ELEMENTOS FILTRANTES DE CELULOSE E CARVAO ATIVADO,PARA VAZAO ATE 720L/H,CONEXAO DE 1" SEM REGISTRO.FORNECIMENTO</v>
      </c>
      <c r="C18093" s="519" t="s">
        <v>46096</v>
      </c>
      <c r="D18093" s="519" t="s">
        <v>46101</v>
      </c>
      <c r="E18093" s="519" t="s">
        <v>46102</v>
      </c>
      <c r="I18093" s="519" t="s">
        <v>5</v>
      </c>
      <c r="J18093" s="650">
        <v>362.56</v>
      </c>
    </row>
    <row r="18094" spans="1:10">
      <c r="A18094" s="519" t="s">
        <v>18284</v>
      </c>
      <c r="B18094" s="519" t="str">
        <f t="shared" si="282"/>
        <v>FILTRO PARA USO DOMESTICO COM CARCACA ATOXICA EM POLIPROPILENO COM 2 ELEMENTOS FILTRANTES DE CELULOSE E CARVAO ATIVADO,PARA VAZAO ATE 720L/H,CONEXAO DE 1" SEM REGISTRO.FORNECIMENTO</v>
      </c>
      <c r="C18094" s="519" t="s">
        <v>46096</v>
      </c>
      <c r="D18094" s="519" t="s">
        <v>46101</v>
      </c>
      <c r="E18094" s="519" t="s">
        <v>46102</v>
      </c>
      <c r="I18094" s="519" t="s">
        <v>5</v>
      </c>
      <c r="J18094" s="650">
        <v>362.56</v>
      </c>
    </row>
    <row r="18095" spans="1:10">
      <c r="A18095" s="519" t="s">
        <v>50596</v>
      </c>
      <c r="B18095" s="519" t="str">
        <f t="shared" si="282"/>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095" s="519" t="s">
        <v>50597</v>
      </c>
      <c r="D18095" s="519" t="s">
        <v>50598</v>
      </c>
      <c r="E18095" s="519" t="s">
        <v>50599</v>
      </c>
      <c r="F18095" s="519" t="s">
        <v>50600</v>
      </c>
      <c r="G18095" s="519" t="s">
        <v>50601</v>
      </c>
      <c r="H18095" s="519" t="s">
        <v>50602</v>
      </c>
      <c r="I18095" s="519" t="s">
        <v>5</v>
      </c>
      <c r="J18095" s="650">
        <v>1695.9</v>
      </c>
    </row>
    <row r="18096" spans="1:10">
      <c r="A18096" s="519" t="s">
        <v>50603</v>
      </c>
      <c r="B18096" s="519" t="str">
        <f t="shared" si="282"/>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096" s="519" t="s">
        <v>50597</v>
      </c>
      <c r="D18096" s="519" t="s">
        <v>50598</v>
      </c>
      <c r="E18096" s="519" t="s">
        <v>50599</v>
      </c>
      <c r="F18096" s="519" t="s">
        <v>50600</v>
      </c>
      <c r="G18096" s="519" t="s">
        <v>50601</v>
      </c>
      <c r="H18096" s="519" t="s">
        <v>50602</v>
      </c>
      <c r="I18096" s="519" t="s">
        <v>5</v>
      </c>
      <c r="J18096" s="650">
        <v>1695.9</v>
      </c>
    </row>
    <row r="18097" spans="1:10">
      <c r="A18097" s="519" t="s">
        <v>50604</v>
      </c>
      <c r="B18097" s="519" t="str">
        <f t="shared" si="282"/>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097" s="519" t="s">
        <v>50605</v>
      </c>
      <c r="D18097" s="519" t="s">
        <v>50606</v>
      </c>
      <c r="E18097" s="519" t="s">
        <v>50607</v>
      </c>
      <c r="F18097" s="519" t="s">
        <v>50608</v>
      </c>
      <c r="G18097" s="519" t="s">
        <v>50609</v>
      </c>
      <c r="H18097" s="519" t="s">
        <v>50610</v>
      </c>
      <c r="I18097" s="519" t="s">
        <v>5</v>
      </c>
      <c r="J18097" s="650">
        <v>15549.4</v>
      </c>
    </row>
    <row r="18098" spans="1:10">
      <c r="A18098" s="519" t="s">
        <v>50611</v>
      </c>
      <c r="B18098" s="519" t="str">
        <f t="shared" si="282"/>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098" s="519" t="s">
        <v>50605</v>
      </c>
      <c r="D18098" s="519" t="s">
        <v>50606</v>
      </c>
      <c r="E18098" s="519" t="s">
        <v>50607</v>
      </c>
      <c r="F18098" s="519" t="s">
        <v>50608</v>
      </c>
      <c r="G18098" s="519" t="s">
        <v>50609</v>
      </c>
      <c r="H18098" s="519" t="s">
        <v>50610</v>
      </c>
      <c r="I18098" s="519" t="s">
        <v>5</v>
      </c>
      <c r="J18098" s="650">
        <v>15549.4</v>
      </c>
    </row>
    <row r="18099" spans="1:10">
      <c r="A18099" s="519" t="s">
        <v>18285</v>
      </c>
      <c r="B18099" s="519" t="str">
        <f t="shared" si="282"/>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099" s="519" t="s">
        <v>46103</v>
      </c>
      <c r="D18099" s="519" t="s">
        <v>46104</v>
      </c>
      <c r="E18099" s="519" t="s">
        <v>46105</v>
      </c>
      <c r="F18099" s="519" t="s">
        <v>46106</v>
      </c>
      <c r="G18099" s="519" t="s">
        <v>46107</v>
      </c>
      <c r="I18099" s="519" t="s">
        <v>36</v>
      </c>
      <c r="J18099" s="650">
        <v>191.08</v>
      </c>
    </row>
    <row r="18100" spans="1:10">
      <c r="A18100" s="519" t="s">
        <v>18286</v>
      </c>
      <c r="B18100" s="519" t="str">
        <f t="shared" si="282"/>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100" s="519" t="s">
        <v>46103</v>
      </c>
      <c r="D18100" s="519" t="s">
        <v>46104</v>
      </c>
      <c r="E18100" s="519" t="s">
        <v>46105</v>
      </c>
      <c r="F18100" s="519" t="s">
        <v>46106</v>
      </c>
      <c r="G18100" s="519" t="s">
        <v>46107</v>
      </c>
      <c r="I18100" s="519" t="s">
        <v>36</v>
      </c>
      <c r="J18100" s="650">
        <v>190.32</v>
      </c>
    </row>
    <row r="18101" spans="1:10">
      <c r="A18101" s="519" t="s">
        <v>18287</v>
      </c>
      <c r="B18101" s="519" t="str">
        <f t="shared" si="282"/>
        <v>DIVISORIA MOVEL,PARA AMBIENTE HOSPITALAR,SANFONADA,EM PVC,FIXADA NA PAREDE,ALTURA DE 1,85M,LARGURA TOTAL DE 1,365M.FORNECIMENTO</v>
      </c>
      <c r="C18101" s="519" t="s">
        <v>46108</v>
      </c>
      <c r="D18101" s="519" t="s">
        <v>46109</v>
      </c>
      <c r="E18101" s="519" t="s">
        <v>38300</v>
      </c>
      <c r="I18101" s="519" t="s">
        <v>5</v>
      </c>
      <c r="J18101" s="650">
        <v>2121.8000000000002</v>
      </c>
    </row>
    <row r="18102" spans="1:10">
      <c r="A18102" s="519" t="s">
        <v>18288</v>
      </c>
      <c r="B18102" s="519" t="str">
        <f t="shared" si="282"/>
        <v>DIVISORIA MOVEL,PARA AMBIENTE HOSPITALAR,SANFONADA,EM PVC,FIXADA NA PAREDE,ALTURA DE 1,85M,LARGURA TOTAL DE 1,365M.FORNECIMENTO</v>
      </c>
      <c r="C18102" s="519" t="s">
        <v>46108</v>
      </c>
      <c r="D18102" s="519" t="s">
        <v>46109</v>
      </c>
      <c r="E18102" s="519" t="s">
        <v>38300</v>
      </c>
      <c r="I18102" s="519" t="s">
        <v>5</v>
      </c>
      <c r="J18102" s="650">
        <v>2121.8000000000002</v>
      </c>
    </row>
    <row r="18103" spans="1:10">
      <c r="A18103" s="519" t="s">
        <v>18289</v>
      </c>
      <c r="B18103" s="519" t="str">
        <f t="shared" si="282"/>
        <v>DIVISORIA MOVEL,PARA AMBIENTE HOSPITALAR,SANFONADA,EM PVC,FIXADA NA PAREDE,ALTURA DE 1,85M,LARGURA TOTAL DE 1,995M.FORNECIMENTO</v>
      </c>
      <c r="C18103" s="519" t="s">
        <v>46108</v>
      </c>
      <c r="D18103" s="519" t="s">
        <v>46110</v>
      </c>
      <c r="E18103" s="519" t="s">
        <v>38300</v>
      </c>
      <c r="I18103" s="519" t="s">
        <v>5</v>
      </c>
      <c r="J18103" s="650">
        <v>2636.8</v>
      </c>
    </row>
    <row r="18104" spans="1:10">
      <c r="A18104" s="519" t="s">
        <v>18290</v>
      </c>
      <c r="B18104" s="519" t="str">
        <f t="shared" si="282"/>
        <v>DIVISORIA MOVEL,PARA AMBIENTE HOSPITALAR,SANFONADA,EM PVC,FIXADA NA PAREDE,ALTURA DE 1,85M,LARGURA TOTAL DE 1,995M.FORNECIMENTO</v>
      </c>
      <c r="C18104" s="519" t="s">
        <v>46108</v>
      </c>
      <c r="D18104" s="519" t="s">
        <v>46110</v>
      </c>
      <c r="E18104" s="519" t="s">
        <v>38300</v>
      </c>
      <c r="I18104" s="519" t="s">
        <v>5</v>
      </c>
      <c r="J18104" s="650">
        <v>2636.8</v>
      </c>
    </row>
    <row r="18105" spans="1:10">
      <c r="A18105" s="519" t="s">
        <v>18291</v>
      </c>
      <c r="B18105" s="519" t="str">
        <f t="shared" si="282"/>
        <v>DIVISORIA MOVEL,PARA AMBIENTE HOSPITALAR,SANFONADA,EM PVC,FIXADA NA PAREDE,ALTURA DE 1,85M,LARGURA TOTAL DE 3,045M.FORNECIMENTO</v>
      </c>
      <c r="C18105" s="519" t="s">
        <v>46108</v>
      </c>
      <c r="D18105" s="519" t="s">
        <v>46111</v>
      </c>
      <c r="E18105" s="519" t="s">
        <v>38300</v>
      </c>
      <c r="I18105" s="519" t="s">
        <v>5</v>
      </c>
      <c r="J18105" s="650">
        <v>3486.55</v>
      </c>
    </row>
    <row r="18106" spans="1:10">
      <c r="A18106" s="519" t="s">
        <v>18292</v>
      </c>
      <c r="B18106" s="519" t="str">
        <f t="shared" si="282"/>
        <v>DIVISORIA MOVEL,PARA AMBIENTE HOSPITALAR,SANFONADA,EM PVC,FIXADA NA PAREDE,ALTURA DE 1,85M,LARGURA TOTAL DE 3,045M.FORNECIMENTO</v>
      </c>
      <c r="C18106" s="519" t="s">
        <v>46108</v>
      </c>
      <c r="D18106" s="519" t="s">
        <v>46111</v>
      </c>
      <c r="E18106" s="519" t="s">
        <v>38300</v>
      </c>
      <c r="I18106" s="519" t="s">
        <v>5</v>
      </c>
      <c r="J18106" s="650">
        <v>3486.55</v>
      </c>
    </row>
    <row r="18107" spans="1:10">
      <c r="A18107" s="519" t="s">
        <v>18293</v>
      </c>
      <c r="B18107" s="519" t="str">
        <f t="shared" si="282"/>
        <v>BIOMBO MOVEL,COM RODIZIOS,RETO,EM CHUMBO LAMINADO REVESTIDOEM EUCAPLAC,1MM DE ESPESSURA,MEDINDO 0,80X1,80M,COM VISOR DE VIDRO PLUMBIFERO.FORNECIMENTO</v>
      </c>
      <c r="C18107" s="519" t="s">
        <v>46112</v>
      </c>
      <c r="D18107" s="519" t="s">
        <v>46113</v>
      </c>
      <c r="E18107" s="519" t="s">
        <v>46114</v>
      </c>
      <c r="I18107" s="519" t="s">
        <v>5</v>
      </c>
      <c r="J18107" s="650">
        <v>4520</v>
      </c>
    </row>
    <row r="18108" spans="1:10">
      <c r="A18108" s="519" t="s">
        <v>18294</v>
      </c>
      <c r="B18108" s="519" t="str">
        <f t="shared" si="282"/>
        <v>BIOMBO MOVEL,COM RODIZIOS,RETO,EM CHUMBO LAMINADO REVESTIDOEM EUCAPLAC,1MM DE ESPESSURA,MEDINDO 0,80X1,80M,COM VISOR DE VIDRO PLUMBIFERO.FORNECIMENTO</v>
      </c>
      <c r="C18108" s="519" t="s">
        <v>46112</v>
      </c>
      <c r="D18108" s="519" t="s">
        <v>46113</v>
      </c>
      <c r="E18108" s="519" t="s">
        <v>46114</v>
      </c>
      <c r="I18108" s="519" t="s">
        <v>5</v>
      </c>
      <c r="J18108" s="650">
        <v>4520</v>
      </c>
    </row>
    <row r="18109" spans="1:10">
      <c r="A18109" s="519" t="s">
        <v>18295</v>
      </c>
      <c r="B18109" s="519" t="str">
        <f t="shared" si="282"/>
        <v>PAINEL PARA DIVISORIA BLINDADA (DESTINADA A DELIMITACAO DE AREAS OU SALAS RADIOLOGICAS),COMPOSTO POR PLACAS RIGIDAS EM MATERIAL RESISTENTE,REVESTINDO LENCOIS DE CHUMBO COM 1MM DE ESPESURA,INCLUSIVE ELEMENTOS DE FIXACAO.FORNECIMENTO E COLOCACAO</v>
      </c>
      <c r="C18109" s="519" t="s">
        <v>52009</v>
      </c>
      <c r="D18109" s="519" t="s">
        <v>52010</v>
      </c>
      <c r="E18109" s="519" t="s">
        <v>52011</v>
      </c>
      <c r="F18109" s="519" t="s">
        <v>52012</v>
      </c>
      <c r="G18109" s="519" t="s">
        <v>34257</v>
      </c>
      <c r="I18109" s="519" t="s">
        <v>13</v>
      </c>
      <c r="J18109" s="650">
        <v>874.45</v>
      </c>
    </row>
    <row r="18110" spans="1:10">
      <c r="A18110" s="519" t="s">
        <v>18296</v>
      </c>
      <c r="B18110" s="519" t="str">
        <f t="shared" si="282"/>
        <v>PAINEL PARA DIVISORIA BLINDADA (DESTINADA A DELIMITACAO DE AREAS OU SALAS RADIOLOGICAS),COMPOSTO POR PLACAS RIGIDAS EM MATERIAL RESISTENTE,REVESTINDO LENCOIS DE CHUMBO COM 1MM DE ESPESURA,INCLUSIVE ELEMENTOS DE FIXACAO.FORNECIMENTO E COLOCACAO</v>
      </c>
      <c r="C18110" s="519" t="s">
        <v>52009</v>
      </c>
      <c r="D18110" s="519" t="s">
        <v>52010</v>
      </c>
      <c r="E18110" s="519" t="s">
        <v>52011</v>
      </c>
      <c r="F18110" s="519" t="s">
        <v>52012</v>
      </c>
      <c r="G18110" s="519" t="s">
        <v>34257</v>
      </c>
      <c r="I18110" s="519" t="s">
        <v>13</v>
      </c>
      <c r="J18110" s="650">
        <v>872.3</v>
      </c>
    </row>
    <row r="18111" spans="1:10">
      <c r="A18111" s="519" t="s">
        <v>18297</v>
      </c>
      <c r="B18111" s="519" t="str">
        <f t="shared" si="282"/>
        <v>PAINEL PARA DIVISORIA BLINDADA (DESTINADA A DELIMITACAO DE AREAS OU SALAS RADIOLOGICAS),COMPOSTO POR PLACAS RIGIDAS EM MATERIAL RESISTENTE,REVESTINDO LENCOIS DE CHUMBO COM 1,5MM DE ESPESSURA,INCLUSIVE ELEMENTOS DE FIXACAO.FORNECIMENTO E COLOCACAO</v>
      </c>
      <c r="C18111" s="519" t="s">
        <v>52009</v>
      </c>
      <c r="D18111" s="519" t="s">
        <v>52010</v>
      </c>
      <c r="E18111" s="519" t="s">
        <v>52013</v>
      </c>
      <c r="F18111" s="519" t="s">
        <v>52014</v>
      </c>
      <c r="G18111" s="519" t="s">
        <v>34525</v>
      </c>
      <c r="I18111" s="519" t="s">
        <v>13</v>
      </c>
      <c r="J18111" s="650">
        <v>1303.5999999999999</v>
      </c>
    </row>
    <row r="18112" spans="1:10">
      <c r="A18112" s="519" t="s">
        <v>18298</v>
      </c>
      <c r="B18112" s="519" t="str">
        <f t="shared" si="282"/>
        <v>PAINEL PARA DIVISORIA BLINDADA (DESTINADA A DELIMITACAO DE AREAS OU SALAS RADIOLOGICAS),COMPOSTO POR PLACAS RIGIDAS EM MATERIAL RESISTENTE,REVESTINDO LENCOIS DE CHUMBO COM 1,5MM DE ESPESSURA,INCLUSIVE ELEMENTOS DE FIXACAO.FORNECIMENTO E COLOCACAO</v>
      </c>
      <c r="C18112" s="519" t="s">
        <v>52009</v>
      </c>
      <c r="D18112" s="519" t="s">
        <v>52010</v>
      </c>
      <c r="E18112" s="519" t="s">
        <v>52013</v>
      </c>
      <c r="F18112" s="519" t="s">
        <v>52014</v>
      </c>
      <c r="G18112" s="519" t="s">
        <v>34525</v>
      </c>
      <c r="I18112" s="519" t="s">
        <v>13</v>
      </c>
      <c r="J18112" s="650">
        <v>1301.45</v>
      </c>
    </row>
    <row r="18113" spans="1:10">
      <c r="A18113" s="519" t="s">
        <v>18299</v>
      </c>
      <c r="B18113" s="519" t="str">
        <f t="shared" si="282"/>
        <v>SUPORTE PARA PORTA SORO DE TETO,FIXO,COM 4 GANCHOS.FORNECIMENTO</v>
      </c>
      <c r="C18113" s="519" t="s">
        <v>46115</v>
      </c>
      <c r="D18113" s="519" t="s">
        <v>33282</v>
      </c>
      <c r="I18113" s="519" t="s">
        <v>5</v>
      </c>
      <c r="J18113" s="650">
        <v>470.68</v>
      </c>
    </row>
    <row r="18114" spans="1:10">
      <c r="A18114" s="519" t="s">
        <v>18300</v>
      </c>
      <c r="B18114" s="519" t="str">
        <f t="shared" si="282"/>
        <v>SUPORTE PARA PORTA SORO DE TETO,FIXO,COM 4 GANCHOS.FORNECIMENTO</v>
      </c>
      <c r="C18114" s="519" t="s">
        <v>46115</v>
      </c>
      <c r="D18114" s="519" t="s">
        <v>33282</v>
      </c>
      <c r="I18114" s="519" t="s">
        <v>5</v>
      </c>
      <c r="J18114" s="650">
        <v>470.68</v>
      </c>
    </row>
    <row r="18115" spans="1:10">
      <c r="A18115" s="519" t="s">
        <v>18301</v>
      </c>
      <c r="B18115" s="519" t="str">
        <f t="shared" si="282"/>
        <v>PASSA-CHASSIS DE 2 PORTAS,CONSTRUIDO EM CHAPA DE ACO TRATADO E PINTADO NA COR CINZA MARTELADO,PARA SER EMBUTIDO NA PAREDE ENTRE A CAMARA ESCURA E A SALA DE RAIOS-X,MEDINDO H=60CM,L=30CM,C=45CM.FORNECIMENTO</v>
      </c>
      <c r="C18115" s="519" t="s">
        <v>46116</v>
      </c>
      <c r="D18115" s="519" t="s">
        <v>46117</v>
      </c>
      <c r="E18115" s="519" t="s">
        <v>46118</v>
      </c>
      <c r="F18115" s="651" t="s">
        <v>46119</v>
      </c>
      <c r="I18115" s="519" t="s">
        <v>5</v>
      </c>
      <c r="J18115" s="650">
        <v>1045.57</v>
      </c>
    </row>
    <row r="18116" spans="1:10">
      <c r="A18116" s="519" t="s">
        <v>18302</v>
      </c>
      <c r="B18116" s="519" t="str">
        <f t="shared" si="282"/>
        <v>PASSA-CHASSIS DE 2 PORTAS,CONSTRUIDO EM CHAPA DE ACO TRATADO E PINTADO NA COR CINZA MARTELADO,PARA SER EMBUTIDO NA PAREDE ENTRE A CAMARA ESCURA E A SALA DE RAIOS-X,MEDINDO H=60CM,L=30CM,C=45CM.FORNECIMENTO</v>
      </c>
      <c r="C18116" s="519" t="s">
        <v>46116</v>
      </c>
      <c r="D18116" s="519" t="s">
        <v>46117</v>
      </c>
      <c r="E18116" s="519" t="s">
        <v>46118</v>
      </c>
      <c r="F18116" s="651" t="s">
        <v>46119</v>
      </c>
      <c r="I18116" s="519" t="s">
        <v>5</v>
      </c>
      <c r="J18116" s="650">
        <v>1045.57</v>
      </c>
    </row>
    <row r="18117" spans="1:10">
      <c r="A18117" s="519" t="s">
        <v>18303</v>
      </c>
      <c r="B18117" s="519" t="str">
        <f t="shared" si="282"/>
        <v>BANCADA EM ACO INOXIDAVEL PARA LAVAGEM DE BEBE.FORNECIMENTO</v>
      </c>
      <c r="C18117" s="519" t="s">
        <v>18304</v>
      </c>
      <c r="I18117" s="519" t="s">
        <v>5</v>
      </c>
      <c r="J18117" s="650">
        <v>1023.41</v>
      </c>
    </row>
    <row r="18118" spans="1:10">
      <c r="A18118" s="519" t="s">
        <v>18305</v>
      </c>
      <c r="B18118" s="519" t="str">
        <f t="shared" si="282"/>
        <v>BANCADA EM ACO INOXIDAVEL PARA LAVAGEM DE BEBE.FORNECIMENTO</v>
      </c>
      <c r="C18118" s="519" t="s">
        <v>18304</v>
      </c>
      <c r="I18118" s="519" t="s">
        <v>5</v>
      </c>
      <c r="J18118" s="650">
        <v>1023.41</v>
      </c>
    </row>
    <row r="18119" spans="1:10">
      <c r="A18119" s="519" t="s">
        <v>18306</v>
      </c>
      <c r="B18119" s="519" t="str">
        <f t="shared" si="282"/>
        <v>TANQUE PARA EXPURGO EM ACO INOXIDAVEL.FORNECIMENTO</v>
      </c>
      <c r="C18119" s="519" t="s">
        <v>18307</v>
      </c>
      <c r="I18119" s="519" t="s">
        <v>5</v>
      </c>
      <c r="J18119" s="650">
        <v>1009.4</v>
      </c>
    </row>
    <row r="18120" spans="1:10">
      <c r="A18120" s="519" t="s">
        <v>18308</v>
      </c>
      <c r="B18120" s="519" t="str">
        <f t="shared" ref="B18120:B18183" si="283">C18120&amp;D18120&amp;E18120&amp;F18120&amp;G18120&amp;H18120</f>
        <v>TANQUE PARA EXPURGO EM ACO INOXIDAVEL.FORNECIMENTO</v>
      </c>
      <c r="C18120" s="519" t="s">
        <v>18307</v>
      </c>
      <c r="I18120" s="519" t="s">
        <v>5</v>
      </c>
      <c r="J18120" s="650">
        <v>1009.4</v>
      </c>
    </row>
    <row r="18121" spans="1:10">
      <c r="A18121" s="519" t="s">
        <v>18309</v>
      </c>
      <c r="B18121" s="519" t="str">
        <f t="shared" si="283"/>
        <v>LAVATORIO CIRURGICO EM ACO INOXIDAVEL,MEDINDO APROXIMADAMENTE 1,50M DE COMPRIMENTO,COM DUAS TORNEIRAS AUTOMATICAS PARA SIDA DE AGUA ACIONADAS POR SENSOR,INCLUSIVE KIT DE INSTALACAO.FORNECIMENTO</v>
      </c>
      <c r="C18121" s="519" t="s">
        <v>52015</v>
      </c>
      <c r="D18121" s="519" t="s">
        <v>52016</v>
      </c>
      <c r="E18121" s="519" t="s">
        <v>52017</v>
      </c>
      <c r="F18121" s="519" t="s">
        <v>38297</v>
      </c>
      <c r="I18121" s="519" t="s">
        <v>5</v>
      </c>
      <c r="J18121" s="650">
        <v>1865</v>
      </c>
    </row>
    <row r="18122" spans="1:10">
      <c r="A18122" s="519" t="s">
        <v>18310</v>
      </c>
      <c r="B18122" s="519" t="str">
        <f t="shared" si="283"/>
        <v>LAVATORIO CIRURGICO EM ACO INOXIDAVEL,MEDINDO APROXIMADAMENTE 1,50M DE COMPRIMENTO,COM DUAS TORNEIRAS AUTOMATICAS PARA SIDA DE AGUA ACIONADAS POR SENSOR,INCLUSIVE KIT DE INSTALACAO.FORNECIMENTO</v>
      </c>
      <c r="C18122" s="519" t="s">
        <v>52015</v>
      </c>
      <c r="D18122" s="519" t="s">
        <v>52016</v>
      </c>
      <c r="E18122" s="519" t="s">
        <v>52017</v>
      </c>
      <c r="F18122" s="519" t="s">
        <v>38297</v>
      </c>
      <c r="I18122" s="519" t="s">
        <v>5</v>
      </c>
      <c r="J18122" s="650">
        <v>1865</v>
      </c>
    </row>
    <row r="18123" spans="1:10">
      <c r="A18123" s="519" t="s">
        <v>52018</v>
      </c>
      <c r="B18123" s="519" t="str">
        <f t="shared" si="283"/>
        <v>SABONETEIRA AUTOMATICA EM ACO INOX,ACIONADA POR SENSOR.FORNECIMENTO</v>
      </c>
      <c r="C18123" s="519" t="s">
        <v>52019</v>
      </c>
      <c r="D18123" s="519" t="s">
        <v>38300</v>
      </c>
      <c r="I18123" s="519" t="s">
        <v>5</v>
      </c>
      <c r="J18123" s="650">
        <v>77.78</v>
      </c>
    </row>
    <row r="18124" spans="1:10">
      <c r="A18124" s="519" t="s">
        <v>52020</v>
      </c>
      <c r="B18124" s="519" t="str">
        <f t="shared" si="283"/>
        <v>SABONETEIRA AUTOMATICA EM ACO INOX,ACIONADA POR SENSOR.FORNECIMENTO</v>
      </c>
      <c r="C18124" s="519" t="s">
        <v>52019</v>
      </c>
      <c r="D18124" s="519" t="s">
        <v>38300</v>
      </c>
      <c r="I18124" s="519" t="s">
        <v>5</v>
      </c>
      <c r="J18124" s="650">
        <v>77.78</v>
      </c>
    </row>
    <row r="18125" spans="1:10">
      <c r="A18125" s="519" t="s">
        <v>18311</v>
      </c>
      <c r="B18125" s="519" t="str">
        <f t="shared" si="283"/>
        <v>CAIXA DE DESCARGA DE PLASTICO EXTERNA.FORNECIMENTO</v>
      </c>
      <c r="C18125" s="519" t="s">
        <v>18312</v>
      </c>
      <c r="I18125" s="519" t="s">
        <v>5</v>
      </c>
      <c r="J18125" s="650">
        <v>30.57</v>
      </c>
    </row>
    <row r="18126" spans="1:10">
      <c r="A18126" s="519" t="s">
        <v>18313</v>
      </c>
      <c r="B18126" s="519" t="str">
        <f t="shared" si="283"/>
        <v>CAIXA DE DESCARGA DE PLASTICO EXTERNA.FORNECIMENTO</v>
      </c>
      <c r="C18126" s="519" t="s">
        <v>18312</v>
      </c>
      <c r="I18126" s="519" t="s">
        <v>5</v>
      </c>
      <c r="J18126" s="650">
        <v>30.57</v>
      </c>
    </row>
    <row r="18127" spans="1:10">
      <c r="A18127" s="519" t="s">
        <v>18314</v>
      </c>
      <c r="B18127" s="519" t="str">
        <f t="shared" si="283"/>
        <v>CAIXA DE DESCARGA DE PLASTICO,DE EMBUTIR,COM ESPELHO CROMADO.FORNECIMENTO</v>
      </c>
      <c r="C18127" s="519" t="s">
        <v>46120</v>
      </c>
      <c r="D18127" s="519" t="s">
        <v>38297</v>
      </c>
      <c r="I18127" s="519" t="s">
        <v>5</v>
      </c>
      <c r="J18127" s="650">
        <v>724.89</v>
      </c>
    </row>
    <row r="18128" spans="1:10">
      <c r="A18128" s="519" t="s">
        <v>18315</v>
      </c>
      <c r="B18128" s="519" t="str">
        <f t="shared" si="283"/>
        <v>CAIXA DE DESCARGA DE PLASTICO,DE EMBUTIR,COM ESPELHO CROMADO.FORNECIMENTO</v>
      </c>
      <c r="C18128" s="519" t="s">
        <v>46120</v>
      </c>
      <c r="D18128" s="519" t="s">
        <v>38297</v>
      </c>
      <c r="I18128" s="519" t="s">
        <v>5</v>
      </c>
      <c r="J18128" s="650">
        <v>724.89</v>
      </c>
    </row>
    <row r="18129" spans="1:10">
      <c r="A18129" s="519" t="s">
        <v>18316</v>
      </c>
      <c r="B18129" s="519" t="str">
        <f t="shared" si="283"/>
        <v>RESERVATORIO APOIADO PARA ARMAZENAMENTO DE AGUA POTAVEL OU PARA APROVEITAMENTO DE AGUA DE CHUVA AAC,EM FIBRA DE VIDRO OU POLIETILENO,COM CAPACIDADE EM TORNO DE 300L,INCLUSIVE TAMPA DE VEDACAO COM ESCOTILHA E FIXADORES,CONFORME ABNT NBR 15527,12217 E 8220.FORNECIMENTO</v>
      </c>
      <c r="C18129" s="519" t="s">
        <v>46121</v>
      </c>
      <c r="D18129" s="519" t="s">
        <v>73186</v>
      </c>
      <c r="E18129" s="519" t="s">
        <v>46122</v>
      </c>
      <c r="F18129" s="519" t="s">
        <v>73187</v>
      </c>
      <c r="G18129" s="519" t="s">
        <v>73188</v>
      </c>
      <c r="I18129" s="519" t="s">
        <v>5</v>
      </c>
      <c r="J18129" s="650">
        <v>234.74</v>
      </c>
    </row>
    <row r="18130" spans="1:10">
      <c r="A18130" s="519" t="s">
        <v>18317</v>
      </c>
      <c r="B18130" s="519" t="str">
        <f t="shared" si="283"/>
        <v>RESERVATORIO APOIADO PARA ARMAZENAMENTO DE AGUA POTAVEL OU PARA APROVEITAMENTO DE AGUA DE CHUVA AAC,EM FIBRA DE VIDRO OU POLIETILENO,COM CAPACIDADE EM TORNO DE 300L,INCLUSIVE TAMPA DE VEDACAO COM ESCOTILHA E FIXADORES,CONFORME ABNT NBR 15527,12217 E 8220.FORNECIMENTO</v>
      </c>
      <c r="C18130" s="519" t="s">
        <v>46121</v>
      </c>
      <c r="D18130" s="519" t="s">
        <v>73186</v>
      </c>
      <c r="E18130" s="519" t="s">
        <v>46122</v>
      </c>
      <c r="F18130" s="519" t="s">
        <v>73187</v>
      </c>
      <c r="G18130" s="519" t="s">
        <v>73188</v>
      </c>
      <c r="I18130" s="519" t="s">
        <v>5</v>
      </c>
      <c r="J18130" s="650">
        <v>234.74</v>
      </c>
    </row>
    <row r="18131" spans="1:10">
      <c r="A18131" s="519" t="s">
        <v>18318</v>
      </c>
      <c r="B18131" s="519" t="str">
        <f t="shared" si="283"/>
        <v>RESERVATORIO APOIADO PARA ARMAZENAMENTO DE AGUA POTAVEL OU PARA APROVEITAMENTO DE AGUA DA CHUVA AAC,EM FIBRA DE VIDRO OU POLIETILENO,COM CAPACIDADE EM TORNO DE 500L,INCLUSIVE TAMPA DE VEDACAO COM ESCOTILHA E FIXADORES,CONFORME ABNT NBR 15527,12217 E 8220.FORNECIMENTO</v>
      </c>
      <c r="C18131" s="519" t="s">
        <v>46121</v>
      </c>
      <c r="D18131" s="519" t="s">
        <v>46123</v>
      </c>
      <c r="E18131" s="519" t="s">
        <v>46124</v>
      </c>
      <c r="F18131" s="519" t="s">
        <v>73187</v>
      </c>
      <c r="G18131" s="519" t="s">
        <v>73188</v>
      </c>
      <c r="I18131" s="519" t="s">
        <v>5</v>
      </c>
      <c r="J18131" s="650">
        <v>247.1</v>
      </c>
    </row>
    <row r="18132" spans="1:10">
      <c r="A18132" s="519" t="s">
        <v>18319</v>
      </c>
      <c r="B18132" s="519" t="str">
        <f t="shared" si="283"/>
        <v>RESERVATORIO APOIADO PARA ARMAZENAMENTO DE AGUA POTAVEL OU PARA APROVEITAMENTO DE AGUA DA CHUVA AAC,EM FIBRA DE VIDRO OU POLIETILENO,COM CAPACIDADE EM TORNO DE 500L,INCLUSIVE TAMPA DE VEDACAO COM ESCOTILHA E FIXADORES,CONFORME ABNT NBR 15527,12217 E 8220.FORNECIMENTO</v>
      </c>
      <c r="C18132" s="519" t="s">
        <v>46121</v>
      </c>
      <c r="D18132" s="519" t="s">
        <v>46123</v>
      </c>
      <c r="E18132" s="519" t="s">
        <v>46124</v>
      </c>
      <c r="F18132" s="519" t="s">
        <v>73187</v>
      </c>
      <c r="G18132" s="519" t="s">
        <v>73188</v>
      </c>
      <c r="I18132" s="519" t="s">
        <v>5</v>
      </c>
      <c r="J18132" s="650">
        <v>247.1</v>
      </c>
    </row>
    <row r="18133" spans="1:10">
      <c r="A18133" s="519" t="s">
        <v>18320</v>
      </c>
      <c r="B18133" s="519" t="str">
        <f t="shared" si="283"/>
        <v>RESERVATORIO APOIADO PARA ARMAZENAMENTO DE AGUA POTAVEL OU PARA APROVEITAMENTO DE AGUA DA CHUVA AAC,EM FIBRA DE VIDRO OU POLIETILENO,COM CAPACIDADE EM TORNO DE 1000L,INCLUSIVE TAMPA DE VEDACAO COM ESCOTILHA E FIXADORES,CONFORME ABNT NBR 15527,12217 E 8220.FORNECIMENTO</v>
      </c>
      <c r="C18133" s="519" t="s">
        <v>46121</v>
      </c>
      <c r="D18133" s="519" t="s">
        <v>46123</v>
      </c>
      <c r="E18133" s="519" t="s">
        <v>46125</v>
      </c>
      <c r="F18133" s="519" t="s">
        <v>73189</v>
      </c>
      <c r="G18133" s="519" t="s">
        <v>73190</v>
      </c>
      <c r="I18133" s="519" t="s">
        <v>5</v>
      </c>
      <c r="J18133" s="650">
        <v>391.3</v>
      </c>
    </row>
    <row r="18134" spans="1:10">
      <c r="A18134" s="519" t="s">
        <v>18321</v>
      </c>
      <c r="B18134" s="519" t="str">
        <f t="shared" si="283"/>
        <v>RESERVATORIO APOIADO PARA ARMAZENAMENTO DE AGUA POTAVEL OU PARA APROVEITAMENTO DE AGUA DA CHUVA AAC,EM FIBRA DE VIDRO OU POLIETILENO,COM CAPACIDADE EM TORNO DE 1000L,INCLUSIVE TAMPA DE VEDACAO COM ESCOTILHA E FIXADORES,CONFORME ABNT NBR 15527,12217 E 8220.FORNECIMENTO</v>
      </c>
      <c r="C18134" s="519" t="s">
        <v>46121</v>
      </c>
      <c r="D18134" s="519" t="s">
        <v>46123</v>
      </c>
      <c r="E18134" s="519" t="s">
        <v>46125</v>
      </c>
      <c r="F18134" s="519" t="s">
        <v>73189</v>
      </c>
      <c r="G18134" s="519" t="s">
        <v>73190</v>
      </c>
      <c r="I18134" s="519" t="s">
        <v>5</v>
      </c>
      <c r="J18134" s="650">
        <v>391.3</v>
      </c>
    </row>
    <row r="18135" spans="1:10">
      <c r="A18135" s="519" t="s">
        <v>18322</v>
      </c>
      <c r="B18135" s="519" t="str">
        <f t="shared" si="283"/>
        <v>RESERVATORIO APOIADO PARA ARMAZENAMENTO DE AGUA POTAVEL OU PARA APROVEITAMENTO DE AGUA DA CHUVA AAC,EM FIBRA DE VIDRO OU POLIETILENO,COM CAPACIDADE EM TORNO DE 1500L,INCLUSIVE TAMPA DE VEDACAO COM ESCOTILHA E FIXADORES,CONFORME ABNT NBR 15527,12217 E 8220.FORNECIMENTO</v>
      </c>
      <c r="C18135" s="519" t="s">
        <v>46121</v>
      </c>
      <c r="D18135" s="519" t="s">
        <v>46123</v>
      </c>
      <c r="E18135" s="519" t="s">
        <v>46126</v>
      </c>
      <c r="F18135" s="519" t="s">
        <v>73189</v>
      </c>
      <c r="G18135" s="519" t="s">
        <v>73190</v>
      </c>
      <c r="I18135" s="519" t="s">
        <v>5</v>
      </c>
      <c r="J18135" s="650">
        <v>876.34</v>
      </c>
    </row>
    <row r="18136" spans="1:10">
      <c r="A18136" s="519" t="s">
        <v>18323</v>
      </c>
      <c r="B18136" s="519" t="str">
        <f t="shared" si="283"/>
        <v>RESERVATORIO APOIADO PARA ARMAZENAMENTO DE AGUA POTAVEL OU PARA APROVEITAMENTO DE AGUA DA CHUVA AAC,EM FIBRA DE VIDRO OU POLIETILENO,COM CAPACIDADE EM TORNO DE 1500L,INCLUSIVE TAMPA DE VEDACAO COM ESCOTILHA E FIXADORES,CONFORME ABNT NBR 15527,12217 E 8220.FORNECIMENTO</v>
      </c>
      <c r="C18136" s="519" t="s">
        <v>46121</v>
      </c>
      <c r="D18136" s="519" t="s">
        <v>46123</v>
      </c>
      <c r="E18136" s="519" t="s">
        <v>46126</v>
      </c>
      <c r="F18136" s="519" t="s">
        <v>73189</v>
      </c>
      <c r="G18136" s="519" t="s">
        <v>73190</v>
      </c>
      <c r="I18136" s="519" t="s">
        <v>5</v>
      </c>
      <c r="J18136" s="650">
        <v>876.34</v>
      </c>
    </row>
    <row r="18137" spans="1:10">
      <c r="A18137" s="519" t="s">
        <v>18324</v>
      </c>
      <c r="B18137" s="519" t="str">
        <f t="shared" si="283"/>
        <v>RESERVATORIO APOIADO PARA ARMAZENAMENTO DE AGUA POTAVEL OU PARA APROVEITAMENTO DE AGUA DA CHUVA AAC,EM FIBRA DE VIDRO OU POLIETILENO,COM CAPACIDADE EM TORNO DE 2000L,INCLUSIVE TAMPA DE VEDACAO COM ESCOTILHA E FIXADORES,CONFORME ABNT NBR 15527,12217 E 8220.FORNECIMENTO</v>
      </c>
      <c r="C18137" s="519" t="s">
        <v>46121</v>
      </c>
      <c r="D18137" s="519" t="s">
        <v>46123</v>
      </c>
      <c r="E18137" s="519" t="s">
        <v>46127</v>
      </c>
      <c r="F18137" s="519" t="s">
        <v>73189</v>
      </c>
      <c r="G18137" s="519" t="s">
        <v>73190</v>
      </c>
      <c r="I18137" s="519" t="s">
        <v>5</v>
      </c>
      <c r="J18137" s="650">
        <v>1228.97</v>
      </c>
    </row>
    <row r="18138" spans="1:10">
      <c r="A18138" s="519" t="s">
        <v>18325</v>
      </c>
      <c r="B18138" s="519" t="str">
        <f t="shared" si="283"/>
        <v>RESERVATORIO APOIADO PARA ARMAZENAMENTO DE AGUA POTAVEL OU PARA APROVEITAMENTO DE AGUA DA CHUVA AAC,EM FIBRA DE VIDRO OU POLIETILENO,COM CAPACIDADE EM TORNO DE 2000L,INCLUSIVE TAMPA DE VEDACAO COM ESCOTILHA E FIXADORES,CONFORME ABNT NBR 15527,12217 E 8220.FORNECIMENTO</v>
      </c>
      <c r="C18138" s="519" t="s">
        <v>46121</v>
      </c>
      <c r="D18138" s="519" t="s">
        <v>46123</v>
      </c>
      <c r="E18138" s="519" t="s">
        <v>46127</v>
      </c>
      <c r="F18138" s="519" t="s">
        <v>73189</v>
      </c>
      <c r="G18138" s="519" t="s">
        <v>73190</v>
      </c>
      <c r="I18138" s="519" t="s">
        <v>5</v>
      </c>
      <c r="J18138" s="650">
        <v>1228.97</v>
      </c>
    </row>
    <row r="18139" spans="1:10">
      <c r="A18139" s="519" t="s">
        <v>18326</v>
      </c>
      <c r="B18139" s="519" t="str">
        <f t="shared" si="283"/>
        <v>RESERVATORIO APOIADO PARA ARMAZENAMENTO DE AGUA POTAVEL OU PARA APROVEITAMENTO DE AGUA DA CHUVA AAC,EM FIBRA DE VIDRO OU POLIETILENO,COM CAPACIDADE EM TORNO DE 2500L,INCLUSIVE TAMPA DE VEDACAO COM ESCOTILHA E FIXADORES,CONFORME ABNT NBR 15527,12217 E 8220.FORNECIMENTO</v>
      </c>
      <c r="C18139" s="519" t="s">
        <v>46121</v>
      </c>
      <c r="D18139" s="519" t="s">
        <v>46123</v>
      </c>
      <c r="E18139" s="519" t="s">
        <v>46128</v>
      </c>
      <c r="F18139" s="519" t="s">
        <v>73189</v>
      </c>
      <c r="G18139" s="519" t="s">
        <v>73190</v>
      </c>
      <c r="I18139" s="519" t="s">
        <v>5</v>
      </c>
      <c r="J18139" s="650">
        <v>2310.52</v>
      </c>
    </row>
    <row r="18140" spans="1:10">
      <c r="A18140" s="519" t="s">
        <v>18327</v>
      </c>
      <c r="B18140" s="519" t="str">
        <f t="shared" si="283"/>
        <v>RESERVATORIO APOIADO PARA ARMAZENAMENTO DE AGUA POTAVEL OU PARA APROVEITAMENTO DE AGUA DA CHUVA AAC,EM FIBRA DE VIDRO OU POLIETILENO,COM CAPACIDADE EM TORNO DE 2500L,INCLUSIVE TAMPA DE VEDACAO COM ESCOTILHA E FIXADORES,CONFORME ABNT NBR 15527,12217 E 8220.FORNECIMENTO</v>
      </c>
      <c r="C18140" s="519" t="s">
        <v>46121</v>
      </c>
      <c r="D18140" s="519" t="s">
        <v>46123</v>
      </c>
      <c r="E18140" s="519" t="s">
        <v>46128</v>
      </c>
      <c r="F18140" s="519" t="s">
        <v>73189</v>
      </c>
      <c r="G18140" s="519" t="s">
        <v>73190</v>
      </c>
      <c r="I18140" s="519" t="s">
        <v>5</v>
      </c>
      <c r="J18140" s="650">
        <v>2310.52</v>
      </c>
    </row>
    <row r="18141" spans="1:10">
      <c r="A18141" s="519" t="s">
        <v>18328</v>
      </c>
      <c r="B18141" s="519" t="str">
        <f t="shared" si="283"/>
        <v>RESERVATORIO APOIADO PARA ARMAZENAMENTO DE AGUA POTAVEL OU PARA APROVEITAMENTO DE AGUA DA CHUVA AAC,EM FIBRA DE VIDRO OU POLIETILENO,COM CAPACIDADE EM TORNO DE 3000L,INCLUSIVE TAMPA DE VEDACAO COM ESCOTILHA E FIXADORES,CONFORME ABNT NBR 15527,12217 E 8220.FORNECIMENTO</v>
      </c>
      <c r="C18141" s="519" t="s">
        <v>46121</v>
      </c>
      <c r="D18141" s="519" t="s">
        <v>46123</v>
      </c>
      <c r="E18141" s="519" t="s">
        <v>46129</v>
      </c>
      <c r="F18141" s="519" t="s">
        <v>73189</v>
      </c>
      <c r="G18141" s="519" t="s">
        <v>73190</v>
      </c>
      <c r="I18141" s="519" t="s">
        <v>5</v>
      </c>
      <c r="J18141" s="650">
        <v>2629.19</v>
      </c>
    </row>
    <row r="18142" spans="1:10">
      <c r="A18142" s="519" t="s">
        <v>18329</v>
      </c>
      <c r="B18142" s="519" t="str">
        <f t="shared" si="283"/>
        <v>RESERVATORIO APOIADO PARA ARMAZENAMENTO DE AGUA POTAVEL OU PARA APROVEITAMENTO DE AGUA DA CHUVA AAC,EM FIBRA DE VIDRO OU POLIETILENO,COM CAPACIDADE EM TORNO DE 3000L,INCLUSIVE TAMPA DE VEDACAO COM ESCOTILHA E FIXADORES,CONFORME ABNT NBR 15527,12217 E 8220.FORNECIMENTO</v>
      </c>
      <c r="C18142" s="519" t="s">
        <v>46121</v>
      </c>
      <c r="D18142" s="519" t="s">
        <v>46123</v>
      </c>
      <c r="E18142" s="519" t="s">
        <v>46129</v>
      </c>
      <c r="F18142" s="519" t="s">
        <v>73189</v>
      </c>
      <c r="G18142" s="519" t="s">
        <v>73190</v>
      </c>
      <c r="I18142" s="519" t="s">
        <v>5</v>
      </c>
      <c r="J18142" s="650">
        <v>2629.19</v>
      </c>
    </row>
    <row r="18143" spans="1:10">
      <c r="A18143" s="519" t="s">
        <v>46130</v>
      </c>
      <c r="B18143" s="519" t="str">
        <f t="shared" si="283"/>
        <v>RESERVATORIO APOIADO PARA ARMAZENAMENTO DE AGUA POTAVEL OU PARA APROVEITAMENTO DE AGUA DA CHUVA AAC,EM FIBRA DE VIDRO OU POLIETILENO,COM CAPACIDADE EM TORNO DE 5000L,INCLUSIVE TAMPA DE VEDACAO COM ESCOTILHA E FIXADORES,CONFORME ABNT NBR 15527,12217 E 8220.FORNECIMENTO</v>
      </c>
      <c r="C18143" s="519" t="s">
        <v>46121</v>
      </c>
      <c r="D18143" s="519" t="s">
        <v>46123</v>
      </c>
      <c r="E18143" s="519" t="s">
        <v>46131</v>
      </c>
      <c r="F18143" s="519" t="s">
        <v>73189</v>
      </c>
      <c r="G18143" s="519" t="s">
        <v>73190</v>
      </c>
      <c r="I18143" s="519" t="s">
        <v>5</v>
      </c>
      <c r="J18143" s="650">
        <v>2677.9</v>
      </c>
    </row>
    <row r="18144" spans="1:10">
      <c r="A18144" s="519" t="s">
        <v>46132</v>
      </c>
      <c r="B18144" s="519" t="str">
        <f t="shared" si="283"/>
        <v>RESERVATORIO APOIADO PARA ARMAZENAMENTO DE AGUA POTAVEL OU PARA APROVEITAMENTO DE AGUA DA CHUVA AAC,EM FIBRA DE VIDRO OU POLIETILENO,COM CAPACIDADE EM TORNO DE 5000L,INCLUSIVE TAMPA DE VEDACAO COM ESCOTILHA E FIXADORES,CONFORME ABNT NBR 15527,12217 E 8220.FORNECIMENTO</v>
      </c>
      <c r="C18144" s="519" t="s">
        <v>46121</v>
      </c>
      <c r="D18144" s="519" t="s">
        <v>46123</v>
      </c>
      <c r="E18144" s="519" t="s">
        <v>46131</v>
      </c>
      <c r="F18144" s="519" t="s">
        <v>73189</v>
      </c>
      <c r="G18144" s="519" t="s">
        <v>73190</v>
      </c>
      <c r="I18144" s="519" t="s">
        <v>5</v>
      </c>
      <c r="J18144" s="650">
        <v>2677.9</v>
      </c>
    </row>
    <row r="18145" spans="1:10">
      <c r="A18145" s="519" t="s">
        <v>73191</v>
      </c>
      <c r="B18145" s="519" t="str">
        <f t="shared" si="283"/>
        <v>RESERVATORIO APOIADO PARA ARMAZENAMENTO DE AGUA POTAVEL OU PARA APROVEITAMENTO DE AGUA DA CHUVA AAC,EM FIBRA DE VIDRO OU POLIETILENO,COM CAPACIDADE EM TORNO DE 6000L,INCLUSIVE TAMPA DE VEDACAO COM ESCOTILHA E FIXADORES,CONFORME ABNT NBR 15527,12217 E 8220.FORNECIMENTO</v>
      </c>
      <c r="C18145" s="519" t="s">
        <v>46121</v>
      </c>
      <c r="D18145" s="519" t="s">
        <v>46123</v>
      </c>
      <c r="E18145" s="519" t="s">
        <v>73192</v>
      </c>
      <c r="F18145" s="519" t="s">
        <v>73189</v>
      </c>
      <c r="G18145" s="519" t="s">
        <v>73190</v>
      </c>
      <c r="I18145" s="519" t="s">
        <v>5</v>
      </c>
      <c r="J18145" s="650">
        <v>4786.8900000000003</v>
      </c>
    </row>
    <row r="18146" spans="1:10">
      <c r="A18146" s="519" t="s">
        <v>73193</v>
      </c>
      <c r="B18146" s="519" t="str">
        <f t="shared" si="283"/>
        <v>RESERVATORIO APOIADO PARA ARMAZENAMENTO DE AGUA POTAVEL OU PARA APROVEITAMENTO DE AGUA DA CHUVA AAC,EM FIBRA DE VIDRO OU POLIETILENO,COM CAPACIDADE EM TORNO DE 6000L,INCLUSIVE TAMPA DE VEDACAO COM ESCOTILHA E FIXADORES,CONFORME ABNT NBR 15527,12217 E 8220.FORNECIMENTO</v>
      </c>
      <c r="C18146" s="519" t="s">
        <v>46121</v>
      </c>
      <c r="D18146" s="519" t="s">
        <v>46123</v>
      </c>
      <c r="E18146" s="519" t="s">
        <v>73192</v>
      </c>
      <c r="F18146" s="519" t="s">
        <v>73189</v>
      </c>
      <c r="G18146" s="519" t="s">
        <v>73190</v>
      </c>
      <c r="I18146" s="519" t="s">
        <v>5</v>
      </c>
      <c r="J18146" s="650">
        <v>4786.8900000000003</v>
      </c>
    </row>
    <row r="18147" spans="1:10">
      <c r="A18147" s="519" t="s">
        <v>46133</v>
      </c>
      <c r="B18147" s="519" t="str">
        <f t="shared" si="283"/>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8147" s="519" t="s">
        <v>46134</v>
      </c>
      <c r="D18147" s="519" t="s">
        <v>46135</v>
      </c>
      <c r="E18147" s="519" t="s">
        <v>73194</v>
      </c>
      <c r="F18147" s="519" t="s">
        <v>73195</v>
      </c>
      <c r="G18147" s="519" t="s">
        <v>73196</v>
      </c>
      <c r="H18147" s="519" t="s">
        <v>73197</v>
      </c>
      <c r="I18147" s="519" t="s">
        <v>5</v>
      </c>
      <c r="J18147" s="650">
        <v>2590</v>
      </c>
    </row>
    <row r="18148" spans="1:10">
      <c r="A18148" s="519" t="s">
        <v>46137</v>
      </c>
      <c r="B18148" s="519" t="str">
        <f t="shared" si="283"/>
        <v>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v>
      </c>
      <c r="C18148" s="519" t="s">
        <v>46134</v>
      </c>
      <c r="D18148" s="519" t="s">
        <v>46135</v>
      </c>
      <c r="E18148" s="519" t="s">
        <v>73194</v>
      </c>
      <c r="F18148" s="519" t="s">
        <v>73195</v>
      </c>
      <c r="G18148" s="519" t="s">
        <v>73196</v>
      </c>
      <c r="H18148" s="519" t="s">
        <v>73197</v>
      </c>
      <c r="I18148" s="519" t="s">
        <v>5</v>
      </c>
      <c r="J18148" s="650">
        <v>2590</v>
      </c>
    </row>
    <row r="18149" spans="1:10">
      <c r="A18149" s="519" t="s">
        <v>18330</v>
      </c>
      <c r="B18149" s="519" t="str">
        <f t="shared" si="283"/>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8149" s="519" t="s">
        <v>46138</v>
      </c>
      <c r="D18149" s="519" t="s">
        <v>46139</v>
      </c>
      <c r="E18149" s="519" t="s">
        <v>46140</v>
      </c>
      <c r="F18149" s="519" t="s">
        <v>73198</v>
      </c>
      <c r="G18149" s="519" t="s">
        <v>46141</v>
      </c>
      <c r="H18149" s="519" t="s">
        <v>46142</v>
      </c>
      <c r="I18149" s="519" t="s">
        <v>5</v>
      </c>
      <c r="J18149" s="650">
        <v>8705.56</v>
      </c>
    </row>
    <row r="18150" spans="1:10">
      <c r="A18150" s="519" t="s">
        <v>18331</v>
      </c>
      <c r="B18150" s="519" t="str">
        <f t="shared" si="283"/>
        <v>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v>
      </c>
      <c r="C18150" s="519" t="s">
        <v>46138</v>
      </c>
      <c r="D18150" s="519" t="s">
        <v>46139</v>
      </c>
      <c r="E18150" s="519" t="s">
        <v>46140</v>
      </c>
      <c r="F18150" s="519" t="s">
        <v>73198</v>
      </c>
      <c r="G18150" s="519" t="s">
        <v>46141</v>
      </c>
      <c r="H18150" s="519" t="s">
        <v>46142</v>
      </c>
      <c r="I18150" s="519" t="s">
        <v>5</v>
      </c>
      <c r="J18150" s="650">
        <v>8705.56</v>
      </c>
    </row>
    <row r="18151" spans="1:10">
      <c r="A18151" s="519" t="s">
        <v>18332</v>
      </c>
      <c r="B18151" s="519" t="str">
        <f t="shared" si="283"/>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8151" s="519" t="s">
        <v>46143</v>
      </c>
      <c r="D18151" s="519" t="s">
        <v>46144</v>
      </c>
      <c r="E18151" s="519" t="s">
        <v>46136</v>
      </c>
      <c r="F18151" s="519" t="s">
        <v>73199</v>
      </c>
      <c r="G18151" s="519" t="s">
        <v>73200</v>
      </c>
      <c r="H18151" s="519" t="s">
        <v>73201</v>
      </c>
      <c r="I18151" s="519" t="s">
        <v>5</v>
      </c>
      <c r="J18151" s="650">
        <v>15649.82</v>
      </c>
    </row>
    <row r="18152" spans="1:10">
      <c r="A18152" s="519" t="s">
        <v>18333</v>
      </c>
      <c r="B18152" s="519" t="str">
        <f t="shared" si="283"/>
        <v>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v>
      </c>
      <c r="C18152" s="519" t="s">
        <v>46143</v>
      </c>
      <c r="D18152" s="519" t="s">
        <v>46144</v>
      </c>
      <c r="E18152" s="519" t="s">
        <v>46136</v>
      </c>
      <c r="F18152" s="519" t="s">
        <v>73199</v>
      </c>
      <c r="G18152" s="519" t="s">
        <v>73200</v>
      </c>
      <c r="H18152" s="519" t="s">
        <v>73201</v>
      </c>
      <c r="I18152" s="519" t="s">
        <v>5</v>
      </c>
      <c r="J18152" s="650">
        <v>15649.82</v>
      </c>
    </row>
    <row r="18153" spans="1:10">
      <c r="A18153" s="519" t="s">
        <v>18334</v>
      </c>
      <c r="B18153" s="519" t="str">
        <f t="shared" si="283"/>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8153" s="519" t="s">
        <v>46145</v>
      </c>
      <c r="D18153" s="519" t="s">
        <v>46146</v>
      </c>
      <c r="E18153" s="519" t="s">
        <v>46147</v>
      </c>
      <c r="F18153" s="519" t="s">
        <v>73199</v>
      </c>
      <c r="G18153" s="519" t="s">
        <v>73200</v>
      </c>
      <c r="H18153" s="519" t="s">
        <v>73201</v>
      </c>
      <c r="I18153" s="519" t="s">
        <v>5</v>
      </c>
      <c r="J18153" s="650">
        <v>33990</v>
      </c>
    </row>
    <row r="18154" spans="1:10">
      <c r="A18154" s="519" t="s">
        <v>18335</v>
      </c>
      <c r="B18154" s="519" t="str">
        <f t="shared" si="283"/>
        <v>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v>
      </c>
      <c r="C18154" s="519" t="s">
        <v>46145</v>
      </c>
      <c r="D18154" s="519" t="s">
        <v>46146</v>
      </c>
      <c r="E18154" s="519" t="s">
        <v>46147</v>
      </c>
      <c r="F18154" s="519" t="s">
        <v>73199</v>
      </c>
      <c r="G18154" s="519" t="s">
        <v>73200</v>
      </c>
      <c r="H18154" s="519" t="s">
        <v>73201</v>
      </c>
      <c r="I18154" s="519" t="s">
        <v>5</v>
      </c>
      <c r="J18154" s="650">
        <v>33990</v>
      </c>
    </row>
    <row r="18155" spans="1:10">
      <c r="A18155" s="519" t="s">
        <v>18336</v>
      </c>
      <c r="B18155" s="519" t="str">
        <f t="shared" si="283"/>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155" s="519" t="s">
        <v>46148</v>
      </c>
      <c r="D18155" s="519" t="s">
        <v>46149</v>
      </c>
      <c r="E18155" s="519" t="s">
        <v>46150</v>
      </c>
      <c r="F18155" s="519" t="s">
        <v>46151</v>
      </c>
      <c r="G18155" s="519" t="s">
        <v>46152</v>
      </c>
      <c r="H18155" s="519" t="s">
        <v>46153</v>
      </c>
      <c r="I18155" s="519" t="s">
        <v>5</v>
      </c>
      <c r="J18155" s="650">
        <v>133571.01</v>
      </c>
    </row>
    <row r="18156" spans="1:10">
      <c r="A18156" s="519" t="s">
        <v>18337</v>
      </c>
      <c r="B18156" s="519" t="str">
        <f t="shared" si="283"/>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156" s="519" t="s">
        <v>46148</v>
      </c>
      <c r="D18156" s="519" t="s">
        <v>46149</v>
      </c>
      <c r="E18156" s="519" t="s">
        <v>46150</v>
      </c>
      <c r="F18156" s="519" t="s">
        <v>46151</v>
      </c>
      <c r="G18156" s="519" t="s">
        <v>46152</v>
      </c>
      <c r="H18156" s="519" t="s">
        <v>46153</v>
      </c>
      <c r="I18156" s="519" t="s">
        <v>5</v>
      </c>
      <c r="J18156" s="650">
        <v>132038.74</v>
      </c>
    </row>
    <row r="18157" spans="1:10">
      <c r="A18157" s="519" t="s">
        <v>18338</v>
      </c>
      <c r="B18157" s="519" t="str">
        <f t="shared" si="283"/>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157" s="519" t="s">
        <v>46154</v>
      </c>
      <c r="D18157" s="519" t="s">
        <v>46155</v>
      </c>
      <c r="E18157" s="519" t="s">
        <v>46156</v>
      </c>
      <c r="F18157" s="519" t="s">
        <v>46157</v>
      </c>
      <c r="G18157" s="519" t="s">
        <v>46158</v>
      </c>
      <c r="H18157" s="519" t="s">
        <v>46159</v>
      </c>
      <c r="I18157" s="519" t="s">
        <v>5</v>
      </c>
      <c r="J18157" s="650">
        <v>174521.01</v>
      </c>
    </row>
    <row r="18158" spans="1:10">
      <c r="A18158" s="519" t="s">
        <v>18339</v>
      </c>
      <c r="B18158" s="519" t="str">
        <f t="shared" si="283"/>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158" s="519" t="s">
        <v>46154</v>
      </c>
      <c r="D18158" s="519" t="s">
        <v>46155</v>
      </c>
      <c r="E18158" s="519" t="s">
        <v>46156</v>
      </c>
      <c r="F18158" s="519" t="s">
        <v>46157</v>
      </c>
      <c r="G18158" s="519" t="s">
        <v>46158</v>
      </c>
      <c r="H18158" s="519" t="s">
        <v>46159</v>
      </c>
      <c r="I18158" s="519" t="s">
        <v>5</v>
      </c>
      <c r="J18158" s="650">
        <v>172988.74</v>
      </c>
    </row>
    <row r="18159" spans="1:10">
      <c r="A18159" s="519" t="s">
        <v>18340</v>
      </c>
      <c r="B18159" s="519" t="str">
        <f t="shared" si="283"/>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159" s="519" t="s">
        <v>46160</v>
      </c>
      <c r="D18159" s="519" t="s">
        <v>46161</v>
      </c>
      <c r="E18159" s="519" t="s">
        <v>46162</v>
      </c>
      <c r="F18159" s="519" t="s">
        <v>46163</v>
      </c>
      <c r="G18159" s="519" t="s">
        <v>46164</v>
      </c>
      <c r="I18159" s="519" t="s">
        <v>36</v>
      </c>
      <c r="J18159" s="650">
        <v>480.92</v>
      </c>
    </row>
    <row r="18160" spans="1:10">
      <c r="A18160" s="519" t="s">
        <v>18341</v>
      </c>
      <c r="B18160" s="519" t="str">
        <f t="shared" si="283"/>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160" s="519" t="s">
        <v>46160</v>
      </c>
      <c r="D18160" s="519" t="s">
        <v>46161</v>
      </c>
      <c r="E18160" s="519" t="s">
        <v>46162</v>
      </c>
      <c r="F18160" s="519" t="s">
        <v>46163</v>
      </c>
      <c r="G18160" s="519" t="s">
        <v>46164</v>
      </c>
      <c r="I18160" s="519" t="s">
        <v>36</v>
      </c>
      <c r="J18160" s="650">
        <v>452.34</v>
      </c>
    </row>
    <row r="18161" spans="1:10">
      <c r="A18161" s="519" t="s">
        <v>18342</v>
      </c>
      <c r="B18161" s="519" t="str">
        <f t="shared" si="283"/>
        <v>MESA DE CONCRETO ARMADO,APARENTE,DE 0,80M DE LARGURA E 6CM DE ESPESSURA,APOIADA EM DOIS MONTANTES DE SECAO 10X50X60CM DEMESMO MATERIAL.FORNECIMENTO E COLOCACAO</v>
      </c>
      <c r="C18161" s="519" t="s">
        <v>46165</v>
      </c>
      <c r="D18161" s="519" t="s">
        <v>46166</v>
      </c>
      <c r="E18161" s="519" t="s">
        <v>46167</v>
      </c>
      <c r="I18161" s="519" t="s">
        <v>36</v>
      </c>
      <c r="J18161" s="650">
        <v>559.70000000000005</v>
      </c>
    </row>
    <row r="18162" spans="1:10">
      <c r="A18162" s="519" t="s">
        <v>18343</v>
      </c>
      <c r="B18162" s="519" t="str">
        <f t="shared" si="283"/>
        <v>MESA DE CONCRETO ARMADO,APARENTE,DE 0,80M DE LARGURA E 6CM DE ESPESSURA,APOIADA EM DOIS MONTANTES DE SECAO 10X50X60CM DEMESMO MATERIAL.FORNECIMENTO E COLOCACAO</v>
      </c>
      <c r="C18162" s="519" t="s">
        <v>46165</v>
      </c>
      <c r="D18162" s="519" t="s">
        <v>46166</v>
      </c>
      <c r="E18162" s="519" t="s">
        <v>46167</v>
      </c>
      <c r="I18162" s="519" t="s">
        <v>36</v>
      </c>
      <c r="J18162" s="650">
        <v>529.45000000000005</v>
      </c>
    </row>
    <row r="18163" spans="1:10">
      <c r="A18163" s="519" t="s">
        <v>18344</v>
      </c>
      <c r="B18163" s="519" t="str">
        <f t="shared" si="283"/>
        <v>ESTRUTURA RECURVADA DE CONCRETO ARMADO,FUNDIDO NO LOCAL,PARA JOGO DE BASQUETE,REVESTIDA COM ARGAMASSA DE CIMENTO E AREIA,NO TRACO 1:3,CONFORME PROJETO Nº6018/EMOP,INCLUSIVE ESCAVACAO E REATERRO,EXCLUSIVE TABELAS</v>
      </c>
      <c r="C18163" s="519" t="s">
        <v>46168</v>
      </c>
      <c r="D18163" s="519" t="s">
        <v>46169</v>
      </c>
      <c r="E18163" s="519" t="s">
        <v>46170</v>
      </c>
      <c r="F18163" s="519" t="s">
        <v>46171</v>
      </c>
      <c r="I18163" s="519" t="s">
        <v>61</v>
      </c>
      <c r="J18163" s="650">
        <v>11930.61</v>
      </c>
    </row>
    <row r="18164" spans="1:10">
      <c r="A18164" s="519" t="s">
        <v>18345</v>
      </c>
      <c r="B18164" s="519" t="str">
        <f t="shared" si="283"/>
        <v>ESTRUTURA RECURVADA DE CONCRETO ARMADO,FUNDIDO NO LOCAL,PARA JOGO DE BASQUETE,REVESTIDA COM ARGAMASSA DE CIMENTO E AREIA,NO TRACO 1:3,CONFORME PROJETO Nº6018/EMOP,INCLUSIVE ESCAVACAO E REATERRO,EXCLUSIVE TABELAS</v>
      </c>
      <c r="C18164" s="519" t="s">
        <v>46168</v>
      </c>
      <c r="D18164" s="519" t="s">
        <v>46169</v>
      </c>
      <c r="E18164" s="519" t="s">
        <v>46170</v>
      </c>
      <c r="F18164" s="519" t="s">
        <v>46171</v>
      </c>
      <c r="I18164" s="519" t="s">
        <v>61</v>
      </c>
      <c r="J18164" s="650">
        <v>11061.04</v>
      </c>
    </row>
    <row r="18165" spans="1:10">
      <c r="A18165" s="519" t="s">
        <v>18346</v>
      </c>
      <c r="B18165" s="519" t="str">
        <f t="shared" si="283"/>
        <v>BANCA DE CONCRETO APARENTE,COM 0,60M DE LARGURA E 0,06M DE ESPESSURA,PARA UMA CUBA,EXCLUSIVE ESTA</v>
      </c>
      <c r="C18165" s="519" t="s">
        <v>46172</v>
      </c>
      <c r="D18165" s="519" t="s">
        <v>46173</v>
      </c>
      <c r="I18165" s="519" t="s">
        <v>36</v>
      </c>
      <c r="J18165" s="650">
        <v>276.13</v>
      </c>
    </row>
    <row r="18166" spans="1:10">
      <c r="A18166" s="519" t="s">
        <v>18347</v>
      </c>
      <c r="B18166" s="519" t="str">
        <f t="shared" si="283"/>
        <v>BANCA DE CONCRETO APARENTE,COM 0,60M DE LARGURA E 0,06M DE ESPESSURA,PARA UMA CUBA,EXCLUSIVE ESTA</v>
      </c>
      <c r="C18166" s="519" t="s">
        <v>46172</v>
      </c>
      <c r="D18166" s="519" t="s">
        <v>46173</v>
      </c>
      <c r="I18166" s="519" t="s">
        <v>36</v>
      </c>
      <c r="J18166" s="650">
        <v>259.17</v>
      </c>
    </row>
    <row r="18167" spans="1:10">
      <c r="A18167" s="519" t="s">
        <v>18348</v>
      </c>
      <c r="B18167" s="519" t="str">
        <f t="shared" si="283"/>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167" s="519" t="s">
        <v>46174</v>
      </c>
      <c r="D18167" s="519" t="s">
        <v>46175</v>
      </c>
      <c r="E18167" s="519" t="s">
        <v>46176</v>
      </c>
      <c r="F18167" s="519" t="s">
        <v>46177</v>
      </c>
      <c r="G18167" s="519" t="s">
        <v>46178</v>
      </c>
      <c r="I18167" s="519" t="s">
        <v>36</v>
      </c>
      <c r="J18167" s="650">
        <v>417.42</v>
      </c>
    </row>
    <row r="18168" spans="1:10">
      <c r="A18168" s="519" t="s">
        <v>18349</v>
      </c>
      <c r="B18168" s="519" t="str">
        <f t="shared" si="283"/>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168" s="519" t="s">
        <v>46174</v>
      </c>
      <c r="D18168" s="519" t="s">
        <v>46175</v>
      </c>
      <c r="E18168" s="519" t="s">
        <v>46176</v>
      </c>
      <c r="F18168" s="519" t="s">
        <v>46177</v>
      </c>
      <c r="G18168" s="519" t="s">
        <v>46178</v>
      </c>
      <c r="I18168" s="519" t="s">
        <v>36</v>
      </c>
      <c r="J18168" s="650">
        <v>393.27</v>
      </c>
    </row>
    <row r="18169" spans="1:10">
      <c r="A18169" s="519" t="s">
        <v>18350</v>
      </c>
      <c r="B18169" s="519" t="str">
        <f t="shared" si="283"/>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169" s="519" t="s">
        <v>46179</v>
      </c>
      <c r="D18169" s="519" t="s">
        <v>46180</v>
      </c>
      <c r="E18169" s="519" t="s">
        <v>46181</v>
      </c>
      <c r="F18169" s="519" t="s">
        <v>46182</v>
      </c>
      <c r="G18169" s="519" t="s">
        <v>46183</v>
      </c>
      <c r="H18169" s="519" t="s">
        <v>46184</v>
      </c>
      <c r="I18169" s="519" t="s">
        <v>5</v>
      </c>
      <c r="J18169" s="650">
        <v>935.04</v>
      </c>
    </row>
    <row r="18170" spans="1:10">
      <c r="A18170" s="519" t="s">
        <v>18351</v>
      </c>
      <c r="B18170" s="519" t="str">
        <f t="shared" si="283"/>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170" s="519" t="s">
        <v>46179</v>
      </c>
      <c r="D18170" s="519" t="s">
        <v>46180</v>
      </c>
      <c r="E18170" s="519" t="s">
        <v>46181</v>
      </c>
      <c r="F18170" s="519" t="s">
        <v>46182</v>
      </c>
      <c r="G18170" s="519" t="s">
        <v>46183</v>
      </c>
      <c r="H18170" s="519" t="s">
        <v>46184</v>
      </c>
      <c r="I18170" s="519" t="s">
        <v>5</v>
      </c>
      <c r="J18170" s="650">
        <v>871.04</v>
      </c>
    </row>
    <row r="18171" spans="1:10">
      <c r="A18171" s="519" t="s">
        <v>18352</v>
      </c>
      <c r="B18171" s="519" t="str">
        <f t="shared" si="283"/>
        <v>BALCAO PARA PASSAGEM DE ALIMENTOS,EM CONCRETO APARENTE,GUARNICAO DE MADEIRA DE LEI,CONFORME PROJETO Nº6020/EMOP,EXCLUSIVE PINTURA</v>
      </c>
      <c r="C18171" s="519" t="s">
        <v>46185</v>
      </c>
      <c r="D18171" s="519" t="s">
        <v>46186</v>
      </c>
      <c r="E18171" s="519" t="s">
        <v>46187</v>
      </c>
      <c r="I18171" s="519" t="s">
        <v>36</v>
      </c>
      <c r="J18171" s="650">
        <v>484.72</v>
      </c>
    </row>
    <row r="18172" spans="1:10">
      <c r="A18172" s="519" t="s">
        <v>18353</v>
      </c>
      <c r="B18172" s="519" t="str">
        <f t="shared" si="283"/>
        <v>BALCAO PARA PASSAGEM DE ALIMENTOS,EM CONCRETO APARENTE,GUARNICAO DE MADEIRA DE LEI,CONFORME PROJETO Nº6020/EMOP,EXCLUSIVE PINTURA</v>
      </c>
      <c r="C18172" s="519" t="s">
        <v>46185</v>
      </c>
      <c r="D18172" s="519" t="s">
        <v>46186</v>
      </c>
      <c r="E18172" s="519" t="s">
        <v>46187</v>
      </c>
      <c r="I18172" s="519" t="s">
        <v>36</v>
      </c>
      <c r="J18172" s="650">
        <v>462.25</v>
      </c>
    </row>
    <row r="18173" spans="1:10">
      <c r="A18173" s="519" t="s">
        <v>18354</v>
      </c>
      <c r="B18173" s="519" t="str">
        <f t="shared" si="283"/>
        <v>BANCA DE APOIO DE PANELAS,DE 60CM DE LARGURA COM BASE DE ALVENARIA DE TIJOLO MACICO E CONCRETO SIMPLES,ACABAMENTO COM AZULEJOS BRANCOS 15X15CM E CIMENTADO,NO TRACO 1:3,CONFORME PROJETO Nº6021/EMOP,EXCLUSIVE ESTRADO DE MADEIRA E PINTURA</v>
      </c>
      <c r="C18173" s="519" t="s">
        <v>46188</v>
      </c>
      <c r="D18173" s="519" t="s">
        <v>46189</v>
      </c>
      <c r="E18173" s="519" t="s">
        <v>46190</v>
      </c>
      <c r="F18173" s="519" t="s">
        <v>46191</v>
      </c>
      <c r="I18173" s="519" t="s">
        <v>13</v>
      </c>
      <c r="J18173" s="650">
        <v>225.24</v>
      </c>
    </row>
    <row r="18174" spans="1:10">
      <c r="A18174" s="519" t="s">
        <v>18355</v>
      </c>
      <c r="B18174" s="519" t="str">
        <f t="shared" si="283"/>
        <v>BANCA DE APOIO DE PANELAS,DE 60CM DE LARGURA COM BASE DE ALVENARIA DE TIJOLO MACICO E CONCRETO SIMPLES,ACABAMENTO COM AZULEJOS BRANCOS 15X15CM E CIMENTADO,NO TRACO 1:3,CONFORME PROJETO Nº6021/EMOP,EXCLUSIVE ESTRADO DE MADEIRA E PINTURA</v>
      </c>
      <c r="C18174" s="519" t="s">
        <v>46188</v>
      </c>
      <c r="D18174" s="519" t="s">
        <v>46189</v>
      </c>
      <c r="E18174" s="519" t="s">
        <v>46190</v>
      </c>
      <c r="F18174" s="519" t="s">
        <v>46191</v>
      </c>
      <c r="I18174" s="519" t="s">
        <v>13</v>
      </c>
      <c r="J18174" s="650">
        <v>211.11</v>
      </c>
    </row>
    <row r="18175" spans="1:10">
      <c r="A18175" s="519" t="s">
        <v>18356</v>
      </c>
      <c r="B18175" s="519" t="str">
        <f t="shared" si="283"/>
        <v>BANCA DE APOIO DE PANELAS,DE 60CM DE LARGURA COM BASE DE ALVENARIA DE TIJOLO MACICO E CONCRETO SIMPLES,ACABAMENTO EM PECAS DE MACARANDUBA DE 4CM DE ESPESSURA,FIXADAS NO CIMENTADO,NO TRACO 1:3,CONFORME PROJETO Nº 6021/EMOP,EXCLUSIVE ESTRADODE MADEIRA E PINTURA</v>
      </c>
      <c r="C18175" s="519" t="s">
        <v>46188</v>
      </c>
      <c r="D18175" s="519" t="s">
        <v>46192</v>
      </c>
      <c r="E18175" s="519" t="s">
        <v>46193</v>
      </c>
      <c r="F18175" s="519" t="s">
        <v>46194</v>
      </c>
      <c r="G18175" s="519" t="s">
        <v>46195</v>
      </c>
      <c r="I18175" s="519" t="s">
        <v>13</v>
      </c>
      <c r="J18175" s="650">
        <v>393.43</v>
      </c>
    </row>
    <row r="18176" spans="1:10">
      <c r="A18176" s="519" t="s">
        <v>18357</v>
      </c>
      <c r="B18176" s="519" t="str">
        <f t="shared" si="283"/>
        <v>BANCA DE APOIO DE PANELAS,DE 60CM DE LARGURA COM BASE DE ALVENARIA DE TIJOLO MACICO E CONCRETO SIMPLES,ACABAMENTO EM PECAS DE MACARANDUBA DE 4CM DE ESPESSURA,FIXADAS NO CIMENTADO,NO TRACO 1:3,CONFORME PROJETO Nº 6021/EMOP,EXCLUSIVE ESTRADODE MADEIRA E PINTURA</v>
      </c>
      <c r="C18176" s="519" t="s">
        <v>46188</v>
      </c>
      <c r="D18176" s="519" t="s">
        <v>46192</v>
      </c>
      <c r="E18176" s="519" t="s">
        <v>46193</v>
      </c>
      <c r="F18176" s="519" t="s">
        <v>46194</v>
      </c>
      <c r="G18176" s="519" t="s">
        <v>46195</v>
      </c>
      <c r="I18176" s="519" t="s">
        <v>13</v>
      </c>
      <c r="J18176" s="650">
        <v>371.7</v>
      </c>
    </row>
    <row r="18177" spans="1:10">
      <c r="A18177" s="519" t="s">
        <v>18358</v>
      </c>
      <c r="B18177" s="519" t="str">
        <f t="shared" si="283"/>
        <v>BALCAO DE ATENDIMENTO EM CONCRETO APARENTE,JANELA GUILHOTINA EM 3 MODULOS EM MADEIRA DE LEI,CONFORME PROJETO Nº6022/EMOP,EXCLUSIVE FERRAGENS E PINTURA.FORNECIMENTO E COLOCACAO</v>
      </c>
      <c r="C18177" s="519" t="s">
        <v>46196</v>
      </c>
      <c r="D18177" s="519" t="s">
        <v>46197</v>
      </c>
      <c r="E18177" s="519" t="s">
        <v>46198</v>
      </c>
      <c r="I18177" s="519" t="s">
        <v>13</v>
      </c>
      <c r="J18177" s="650">
        <v>1185.9000000000001</v>
      </c>
    </row>
    <row r="18178" spans="1:10">
      <c r="A18178" s="519" t="s">
        <v>18359</v>
      </c>
      <c r="B18178" s="519" t="str">
        <f t="shared" si="283"/>
        <v>BALCAO DE ATENDIMENTO EM CONCRETO APARENTE,JANELA GUILHOTINA EM 3 MODULOS EM MADEIRA DE LEI,CONFORME PROJETO Nº6022/EMOP,EXCLUSIVE FERRAGENS E PINTURA.FORNECIMENTO E COLOCACAO</v>
      </c>
      <c r="C18178" s="519" t="s">
        <v>46196</v>
      </c>
      <c r="D18178" s="519" t="s">
        <v>46197</v>
      </c>
      <c r="E18178" s="519" t="s">
        <v>46198</v>
      </c>
      <c r="I18178" s="519" t="s">
        <v>13</v>
      </c>
      <c r="J18178" s="650">
        <v>1103.73</v>
      </c>
    </row>
    <row r="18179" spans="1:10">
      <c r="A18179" s="519" t="s">
        <v>18360</v>
      </c>
      <c r="B18179" s="519" t="str">
        <f t="shared" si="283"/>
        <v>BALCAO DE ATENDIMENTO EM CONCRETO APARENTE,COM PASSAGEM,JANELA GRILHOTINA EM 3 MODULOS EM MADEIRA DE LEI,PORTA EM COMPENSADO DE CEDRO DE 3CM DE ESPESSURA,CONFORME PROJETO Nº6023/EMOP,EXCLUSIVE FERRAGENS E PINTURA.FORNECIMENTO E COLOCACAO</v>
      </c>
      <c r="C18179" s="519" t="s">
        <v>46199</v>
      </c>
      <c r="D18179" s="519" t="s">
        <v>46200</v>
      </c>
      <c r="E18179" s="519" t="s">
        <v>46201</v>
      </c>
      <c r="F18179" s="519" t="s">
        <v>46202</v>
      </c>
      <c r="I18179" s="519" t="s">
        <v>13</v>
      </c>
      <c r="J18179" s="650">
        <v>1024.55</v>
      </c>
    </row>
    <row r="18180" spans="1:10">
      <c r="A18180" s="519" t="s">
        <v>18361</v>
      </c>
      <c r="B18180" s="519" t="str">
        <f t="shared" si="283"/>
        <v>BALCAO DE ATENDIMENTO EM CONCRETO APARENTE,COM PASSAGEM,JANELA GRILHOTINA EM 3 MODULOS EM MADEIRA DE LEI,PORTA EM COMPENSADO DE CEDRO DE 3CM DE ESPESSURA,CONFORME PROJETO Nº6023/EMOP,EXCLUSIVE FERRAGENS E PINTURA.FORNECIMENTO E COLOCACAO</v>
      </c>
      <c r="C18180" s="519" t="s">
        <v>46199</v>
      </c>
      <c r="D18180" s="519" t="s">
        <v>46200</v>
      </c>
      <c r="E18180" s="519" t="s">
        <v>46201</v>
      </c>
      <c r="F18180" s="519" t="s">
        <v>46202</v>
      </c>
      <c r="I18180" s="519" t="s">
        <v>13</v>
      </c>
      <c r="J18180" s="650">
        <v>952.25</v>
      </c>
    </row>
    <row r="18181" spans="1:10">
      <c r="A18181" s="519" t="s">
        <v>18362</v>
      </c>
      <c r="B18181" s="519" t="str">
        <f t="shared" si="283"/>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181" s="519" t="s">
        <v>46203</v>
      </c>
      <c r="D18181" s="519" t="s">
        <v>46204</v>
      </c>
      <c r="E18181" s="519" t="s">
        <v>46205</v>
      </c>
      <c r="F18181" s="519" t="s">
        <v>46206</v>
      </c>
      <c r="G18181" s="519" t="s">
        <v>46207</v>
      </c>
      <c r="H18181" s="519" t="s">
        <v>46208</v>
      </c>
      <c r="I18181" s="519" t="s">
        <v>5</v>
      </c>
      <c r="J18181" s="650">
        <v>664.92</v>
      </c>
    </row>
    <row r="18182" spans="1:10">
      <c r="A18182" s="519" t="s">
        <v>18363</v>
      </c>
      <c r="B18182" s="519" t="str">
        <f t="shared" si="283"/>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182" s="519" t="s">
        <v>46203</v>
      </c>
      <c r="D18182" s="519" t="s">
        <v>46204</v>
      </c>
      <c r="E18182" s="519" t="s">
        <v>46205</v>
      </c>
      <c r="F18182" s="519" t="s">
        <v>46206</v>
      </c>
      <c r="G18182" s="519" t="s">
        <v>46207</v>
      </c>
      <c r="H18182" s="519" t="s">
        <v>46208</v>
      </c>
      <c r="I18182" s="519" t="s">
        <v>5</v>
      </c>
      <c r="J18182" s="650">
        <v>614.27</v>
      </c>
    </row>
    <row r="18183" spans="1:10">
      <c r="A18183" s="519" t="s">
        <v>18364</v>
      </c>
      <c r="B18183" s="519" t="str">
        <f t="shared" si="283"/>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183" s="519" t="s">
        <v>46209</v>
      </c>
      <c r="D18183" s="519" t="s">
        <v>46210</v>
      </c>
      <c r="E18183" s="519" t="s">
        <v>46211</v>
      </c>
      <c r="F18183" s="519" t="s">
        <v>46212</v>
      </c>
      <c r="G18183" s="519" t="s">
        <v>46213</v>
      </c>
      <c r="H18183" s="519" t="s">
        <v>46214</v>
      </c>
      <c r="I18183" s="519" t="s">
        <v>5</v>
      </c>
      <c r="J18183" s="650">
        <v>5849.67</v>
      </c>
    </row>
    <row r="18184" spans="1:10">
      <c r="A18184" s="519" t="s">
        <v>18365</v>
      </c>
      <c r="B18184" s="519" t="str">
        <f t="shared" ref="B18184:B18247" si="284">C18184&amp;D18184&amp;E18184&amp;F18184&amp;G18184&amp;H18184</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184" s="519" t="s">
        <v>46209</v>
      </c>
      <c r="D18184" s="519" t="s">
        <v>46210</v>
      </c>
      <c r="E18184" s="519" t="s">
        <v>46211</v>
      </c>
      <c r="F18184" s="519" t="s">
        <v>46212</v>
      </c>
      <c r="G18184" s="519" t="s">
        <v>46213</v>
      </c>
      <c r="H18184" s="519" t="s">
        <v>46214</v>
      </c>
      <c r="I18184" s="519" t="s">
        <v>5</v>
      </c>
      <c r="J18184" s="650">
        <v>5471.54</v>
      </c>
    </row>
    <row r="18185" spans="1:10">
      <c r="A18185" s="519" t="s">
        <v>18366</v>
      </c>
      <c r="B18185" s="519" t="str">
        <f t="shared" si="284"/>
        <v>BEBEDOURO PURIFICADOR,DE COLUNA,COM ACESSIBILIDADE,CONFORMEABNT NBR 9050,EM ACO INOXIDAVEL,MODELO PRESSAO,COM 2 TORNEIRAS,VAZAO MINIMA DE 30L/H,CONFORME ABNT NBR 16236.FORNECIMENTO</v>
      </c>
      <c r="C18185" s="519" t="s">
        <v>52021</v>
      </c>
      <c r="D18185" s="519" t="s">
        <v>52022</v>
      </c>
      <c r="E18185" s="519" t="s">
        <v>52023</v>
      </c>
      <c r="F18185" s="519" t="s">
        <v>32884</v>
      </c>
      <c r="I18185" s="519" t="s">
        <v>5</v>
      </c>
      <c r="J18185" s="650">
        <v>1204.17</v>
      </c>
    </row>
    <row r="18186" spans="1:10">
      <c r="A18186" s="519" t="s">
        <v>18367</v>
      </c>
      <c r="B18186" s="519" t="str">
        <f t="shared" si="284"/>
        <v>BEBEDOURO PURIFICADOR,DE COLUNA,COM ACESSIBILIDADE,CONFORMEABNT NBR 9050,EM ACO INOXIDAVEL,MODELO PRESSAO,COM 2 TORNEIRAS,VAZAO MINIMA DE 30L/H,CONFORME ABNT NBR 16236.FORNECIMENTO</v>
      </c>
      <c r="C18186" s="519" t="s">
        <v>52021</v>
      </c>
      <c r="D18186" s="519" t="s">
        <v>52022</v>
      </c>
      <c r="E18186" s="519" t="s">
        <v>52023</v>
      </c>
      <c r="F18186" s="519" t="s">
        <v>32884</v>
      </c>
      <c r="I18186" s="519" t="s">
        <v>5</v>
      </c>
      <c r="J18186" s="650">
        <v>1204.17</v>
      </c>
    </row>
    <row r="18187" spans="1:10">
      <c r="A18187" s="519" t="s">
        <v>18368</v>
      </c>
      <c r="B18187" s="519" t="str">
        <f t="shared" si="284"/>
        <v>BEBEDOURO PURIFICADOR,DE COLUNA,EM ACO INOXIDAVEL,MODELO PRESSAO,COM 2 TORNEIRAS,VAZAO MINIMA DE 30L/H,CONFORME ABNT NBR 16236.FORNECIMENTO</v>
      </c>
      <c r="C18187" s="519" t="s">
        <v>52024</v>
      </c>
      <c r="D18187" s="519" t="s">
        <v>52025</v>
      </c>
      <c r="E18187" s="519" t="s">
        <v>52026</v>
      </c>
      <c r="I18187" s="519" t="s">
        <v>5</v>
      </c>
      <c r="J18187" s="650">
        <v>944.49</v>
      </c>
    </row>
    <row r="18188" spans="1:10">
      <c r="A18188" s="519" t="s">
        <v>18369</v>
      </c>
      <c r="B18188" s="519" t="str">
        <f t="shared" si="284"/>
        <v>BEBEDOURO PURIFICADOR,DE COLUNA,EM ACO INOXIDAVEL,MODELO PRESSAO,COM 2 TORNEIRAS,VAZAO MINIMA DE 30L/H,CONFORME ABNT NBR 16236.FORNECIMENTO</v>
      </c>
      <c r="C18188" s="519" t="s">
        <v>52024</v>
      </c>
      <c r="D18188" s="519" t="s">
        <v>52025</v>
      </c>
      <c r="E18188" s="519" t="s">
        <v>52026</v>
      </c>
      <c r="I18188" s="519" t="s">
        <v>5</v>
      </c>
      <c r="J18188" s="650">
        <v>944.49</v>
      </c>
    </row>
    <row r="18189" spans="1:10">
      <c r="A18189" s="519" t="s">
        <v>46215</v>
      </c>
      <c r="B18189" s="519" t="str">
        <f t="shared" si="284"/>
        <v>BEBEDOURO EM ACO INOXIDAVEL,MODELO INDUSTRIAL,COM 4 TORNEIRAS,CAPACIDADE DE RESERVATORIO DE 200L E VAZAO MINIMA DE 30L/H,CONFORME ABNT NBR 16236.FORNECIMENTO</v>
      </c>
      <c r="C18189" s="519" t="s">
        <v>52027</v>
      </c>
      <c r="D18189" s="519" t="s">
        <v>52028</v>
      </c>
      <c r="E18189" s="519" t="s">
        <v>52029</v>
      </c>
      <c r="I18189" s="519" t="s">
        <v>5</v>
      </c>
      <c r="J18189" s="650">
        <v>2997.63</v>
      </c>
    </row>
    <row r="18190" spans="1:10">
      <c r="A18190" s="519" t="s">
        <v>46216</v>
      </c>
      <c r="B18190" s="519" t="str">
        <f t="shared" si="284"/>
        <v>BEBEDOURO EM ACO INOXIDAVEL,MODELO INDUSTRIAL,COM 4 TORNEIRAS,CAPACIDADE DE RESERVATORIO DE 200L E VAZAO MINIMA DE 30L/H,CONFORME ABNT NBR 16236.FORNECIMENTO</v>
      </c>
      <c r="C18190" s="519" t="s">
        <v>52027</v>
      </c>
      <c r="D18190" s="519" t="s">
        <v>52028</v>
      </c>
      <c r="E18190" s="519" t="s">
        <v>52029</v>
      </c>
      <c r="I18190" s="519" t="s">
        <v>5</v>
      </c>
      <c r="J18190" s="650">
        <v>2997.63</v>
      </c>
    </row>
    <row r="18191" spans="1:10">
      <c r="A18191" s="519" t="s">
        <v>18370</v>
      </c>
      <c r="B18191" s="519" t="str">
        <f t="shared" si="284"/>
        <v>BEBEDOURO ELETRICO,110/220V,DE MESA,PARA GARRAFAO (EXCLUSIVE ESTE),COM DUAS SAIDAS,AGUA GELADA E TEMPERATURA AMBIENTE,CONFORME ABNT NBR 16236.FORNECIMENTO</v>
      </c>
      <c r="C18191" s="519" t="s">
        <v>52030</v>
      </c>
      <c r="D18191" s="519" t="s">
        <v>52031</v>
      </c>
      <c r="E18191" s="519" t="s">
        <v>52032</v>
      </c>
      <c r="I18191" s="519" t="s">
        <v>5</v>
      </c>
      <c r="J18191" s="650">
        <v>349.17</v>
      </c>
    </row>
    <row r="18192" spans="1:10">
      <c r="A18192" s="519" t="s">
        <v>18371</v>
      </c>
      <c r="B18192" s="519" t="str">
        <f t="shared" si="284"/>
        <v>BEBEDOURO ELETRICO,110/220V,DE MESA,PARA GARRAFAO (EXCLUSIVE ESTE),COM DUAS SAIDAS,AGUA GELADA E TEMPERATURA AMBIENTE,CONFORME ABNT NBR 16236.FORNECIMENTO</v>
      </c>
      <c r="C18192" s="519" t="s">
        <v>52030</v>
      </c>
      <c r="D18192" s="519" t="s">
        <v>52031</v>
      </c>
      <c r="E18192" s="519" t="s">
        <v>52032</v>
      </c>
      <c r="I18192" s="519" t="s">
        <v>5</v>
      </c>
      <c r="J18192" s="650">
        <v>349.17</v>
      </c>
    </row>
    <row r="18193" spans="1:10">
      <c r="A18193" s="519" t="s">
        <v>18372</v>
      </c>
      <c r="B18193" s="519" t="str">
        <f t="shared" si="284"/>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3" s="519" t="s">
        <v>46217</v>
      </c>
      <c r="D18193" s="519" t="s">
        <v>46218</v>
      </c>
      <c r="E18193" s="519" t="s">
        <v>46219</v>
      </c>
      <c r="F18193" s="519" t="s">
        <v>46220</v>
      </c>
      <c r="G18193" s="519" t="s">
        <v>46221</v>
      </c>
      <c r="H18193" s="519" t="s">
        <v>50612</v>
      </c>
      <c r="I18193" s="519" t="s">
        <v>5</v>
      </c>
      <c r="J18193" s="650">
        <v>120088.11</v>
      </c>
    </row>
    <row r="18194" spans="1:10">
      <c r="A18194" s="519" t="s">
        <v>18373</v>
      </c>
      <c r="B18194" s="519" t="str">
        <f t="shared" si="284"/>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4" s="519" t="s">
        <v>46217</v>
      </c>
      <c r="D18194" s="519" t="s">
        <v>46218</v>
      </c>
      <c r="E18194" s="519" t="s">
        <v>46219</v>
      </c>
      <c r="F18194" s="519" t="s">
        <v>46220</v>
      </c>
      <c r="G18194" s="519" t="s">
        <v>46221</v>
      </c>
      <c r="H18194" s="519" t="s">
        <v>50612</v>
      </c>
      <c r="I18194" s="519" t="s">
        <v>5</v>
      </c>
      <c r="J18194" s="650">
        <v>120088.11</v>
      </c>
    </row>
    <row r="18195" spans="1:10">
      <c r="A18195" s="519" t="s">
        <v>18374</v>
      </c>
      <c r="B18195" s="519" t="str">
        <f t="shared" si="284"/>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5" s="519" t="s">
        <v>46222</v>
      </c>
      <c r="D18195" s="519" t="s">
        <v>46218</v>
      </c>
      <c r="E18195" s="519" t="s">
        <v>46219</v>
      </c>
      <c r="F18195" s="519" t="s">
        <v>46220</v>
      </c>
      <c r="G18195" s="519" t="s">
        <v>46221</v>
      </c>
      <c r="H18195" s="519" t="s">
        <v>50612</v>
      </c>
      <c r="I18195" s="519" t="s">
        <v>5</v>
      </c>
      <c r="J18195" s="650">
        <v>177156.3</v>
      </c>
    </row>
    <row r="18196" spans="1:10">
      <c r="A18196" s="519" t="s">
        <v>18375</v>
      </c>
      <c r="B18196" s="519" t="str">
        <f t="shared" si="284"/>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6" s="519" t="s">
        <v>46222</v>
      </c>
      <c r="D18196" s="519" t="s">
        <v>46218</v>
      </c>
      <c r="E18196" s="519" t="s">
        <v>46219</v>
      </c>
      <c r="F18196" s="519" t="s">
        <v>46220</v>
      </c>
      <c r="G18196" s="519" t="s">
        <v>46221</v>
      </c>
      <c r="H18196" s="519" t="s">
        <v>50612</v>
      </c>
      <c r="I18196" s="519" t="s">
        <v>5</v>
      </c>
      <c r="J18196" s="650">
        <v>177156.3</v>
      </c>
    </row>
    <row r="18197" spans="1:10">
      <c r="A18197" s="519" t="s">
        <v>18376</v>
      </c>
      <c r="B18197" s="519" t="str">
        <f t="shared" si="284"/>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7" s="519" t="s">
        <v>46223</v>
      </c>
      <c r="D18197" s="519" t="s">
        <v>46218</v>
      </c>
      <c r="E18197" s="519" t="s">
        <v>46219</v>
      </c>
      <c r="F18197" s="519" t="s">
        <v>46220</v>
      </c>
      <c r="G18197" s="519" t="s">
        <v>46221</v>
      </c>
      <c r="H18197" s="519" t="s">
        <v>50612</v>
      </c>
      <c r="I18197" s="519" t="s">
        <v>5</v>
      </c>
      <c r="J18197" s="650">
        <v>243658.79</v>
      </c>
    </row>
    <row r="18198" spans="1:10">
      <c r="A18198" s="519" t="s">
        <v>18377</v>
      </c>
      <c r="B18198" s="519" t="str">
        <f t="shared" si="284"/>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8" s="519" t="s">
        <v>46223</v>
      </c>
      <c r="D18198" s="519" t="s">
        <v>46218</v>
      </c>
      <c r="E18198" s="519" t="s">
        <v>46219</v>
      </c>
      <c r="F18198" s="519" t="s">
        <v>46220</v>
      </c>
      <c r="G18198" s="519" t="s">
        <v>46221</v>
      </c>
      <c r="H18198" s="519" t="s">
        <v>50612</v>
      </c>
      <c r="I18198" s="519" t="s">
        <v>5</v>
      </c>
      <c r="J18198" s="650">
        <v>243658.79</v>
      </c>
    </row>
    <row r="18199" spans="1:10">
      <c r="A18199" s="519" t="s">
        <v>18378</v>
      </c>
      <c r="B18199" s="519" t="str">
        <f t="shared" si="284"/>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199" s="519" t="s">
        <v>46224</v>
      </c>
      <c r="D18199" s="519" t="s">
        <v>46218</v>
      </c>
      <c r="E18199" s="519" t="s">
        <v>46219</v>
      </c>
      <c r="F18199" s="519" t="s">
        <v>46220</v>
      </c>
      <c r="G18199" s="519" t="s">
        <v>46221</v>
      </c>
      <c r="H18199" s="519" t="s">
        <v>50612</v>
      </c>
      <c r="I18199" s="519" t="s">
        <v>5</v>
      </c>
      <c r="J18199" s="650">
        <v>301183.56</v>
      </c>
    </row>
    <row r="18200" spans="1:10">
      <c r="A18200" s="519" t="s">
        <v>18379</v>
      </c>
      <c r="B18200" s="519" t="str">
        <f t="shared" si="284"/>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200" s="519" t="s">
        <v>46224</v>
      </c>
      <c r="D18200" s="519" t="s">
        <v>46218</v>
      </c>
      <c r="E18200" s="519" t="s">
        <v>46219</v>
      </c>
      <c r="F18200" s="519" t="s">
        <v>46220</v>
      </c>
      <c r="G18200" s="519" t="s">
        <v>46221</v>
      </c>
      <c r="H18200" s="519" t="s">
        <v>50612</v>
      </c>
      <c r="I18200" s="519" t="s">
        <v>5</v>
      </c>
      <c r="J18200" s="650">
        <v>301183.56</v>
      </c>
    </row>
    <row r="18201" spans="1:10">
      <c r="A18201" s="519" t="s">
        <v>18380</v>
      </c>
      <c r="B18201" s="519" t="str">
        <f t="shared" si="284"/>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1" s="519" t="s">
        <v>46225</v>
      </c>
      <c r="D18201" s="519" t="s">
        <v>46226</v>
      </c>
      <c r="E18201" s="519" t="s">
        <v>46227</v>
      </c>
      <c r="F18201" s="519" t="s">
        <v>46228</v>
      </c>
      <c r="G18201" s="519" t="s">
        <v>46229</v>
      </c>
      <c r="H18201" s="519" t="s">
        <v>50613</v>
      </c>
      <c r="I18201" s="519" t="s">
        <v>5</v>
      </c>
      <c r="J18201" s="650">
        <v>333678</v>
      </c>
    </row>
    <row r="18202" spans="1:10">
      <c r="A18202" s="519" t="s">
        <v>18381</v>
      </c>
      <c r="B18202" s="519" t="str">
        <f t="shared" si="284"/>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2" s="519" t="s">
        <v>46225</v>
      </c>
      <c r="D18202" s="519" t="s">
        <v>46226</v>
      </c>
      <c r="E18202" s="519" t="s">
        <v>46227</v>
      </c>
      <c r="F18202" s="519" t="s">
        <v>46228</v>
      </c>
      <c r="G18202" s="519" t="s">
        <v>46229</v>
      </c>
      <c r="H18202" s="519" t="s">
        <v>50613</v>
      </c>
      <c r="I18202" s="519" t="s">
        <v>5</v>
      </c>
      <c r="J18202" s="650">
        <v>333678</v>
      </c>
    </row>
    <row r="18203" spans="1:10">
      <c r="A18203" s="519" t="s">
        <v>18382</v>
      </c>
      <c r="B18203" s="519" t="str">
        <f t="shared" si="284"/>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3" s="519" t="s">
        <v>46230</v>
      </c>
      <c r="D18203" s="519" t="s">
        <v>46226</v>
      </c>
      <c r="E18203" s="519" t="s">
        <v>46227</v>
      </c>
      <c r="F18203" s="519" t="s">
        <v>46228</v>
      </c>
      <c r="G18203" s="519" t="s">
        <v>46229</v>
      </c>
      <c r="H18203" s="519" t="s">
        <v>50613</v>
      </c>
      <c r="I18203" s="519" t="s">
        <v>5</v>
      </c>
      <c r="J18203" s="650">
        <v>398795.3</v>
      </c>
    </row>
    <row r="18204" spans="1:10">
      <c r="A18204" s="519" t="s">
        <v>18383</v>
      </c>
      <c r="B18204" s="519" t="str">
        <f t="shared" si="284"/>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4" s="519" t="s">
        <v>46230</v>
      </c>
      <c r="D18204" s="519" t="s">
        <v>46226</v>
      </c>
      <c r="E18204" s="519" t="s">
        <v>46227</v>
      </c>
      <c r="F18204" s="519" t="s">
        <v>46228</v>
      </c>
      <c r="G18204" s="519" t="s">
        <v>46229</v>
      </c>
      <c r="H18204" s="519" t="s">
        <v>50613</v>
      </c>
      <c r="I18204" s="519" t="s">
        <v>5</v>
      </c>
      <c r="J18204" s="650">
        <v>398795.3</v>
      </c>
    </row>
    <row r="18205" spans="1:10">
      <c r="A18205" s="519" t="s">
        <v>18384</v>
      </c>
      <c r="B18205" s="519" t="str">
        <f t="shared" si="284"/>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5" s="519" t="s">
        <v>46231</v>
      </c>
      <c r="D18205" s="519" t="s">
        <v>46226</v>
      </c>
      <c r="E18205" s="519" t="s">
        <v>46227</v>
      </c>
      <c r="F18205" s="519" t="s">
        <v>46228</v>
      </c>
      <c r="G18205" s="519" t="s">
        <v>46229</v>
      </c>
      <c r="H18205" s="519" t="s">
        <v>50613</v>
      </c>
      <c r="I18205" s="519" t="s">
        <v>5</v>
      </c>
      <c r="J18205" s="650">
        <v>513103.77</v>
      </c>
    </row>
    <row r="18206" spans="1:10">
      <c r="A18206" s="519" t="s">
        <v>18385</v>
      </c>
      <c r="B18206" s="519" t="str">
        <f t="shared" si="284"/>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6" s="519" t="s">
        <v>46231</v>
      </c>
      <c r="D18206" s="519" t="s">
        <v>46226</v>
      </c>
      <c r="E18206" s="519" t="s">
        <v>46227</v>
      </c>
      <c r="F18206" s="519" t="s">
        <v>46228</v>
      </c>
      <c r="G18206" s="519" t="s">
        <v>46229</v>
      </c>
      <c r="H18206" s="519" t="s">
        <v>50613</v>
      </c>
      <c r="I18206" s="519" t="s">
        <v>5</v>
      </c>
      <c r="J18206" s="650">
        <v>513103.77</v>
      </c>
    </row>
    <row r="18207" spans="1:10">
      <c r="A18207" s="519" t="s">
        <v>18386</v>
      </c>
      <c r="B18207" s="519" t="str">
        <f t="shared" si="284"/>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7" s="519" t="s">
        <v>46232</v>
      </c>
      <c r="D18207" s="519" t="s">
        <v>46226</v>
      </c>
      <c r="E18207" s="519" t="s">
        <v>46227</v>
      </c>
      <c r="F18207" s="519" t="s">
        <v>46228</v>
      </c>
      <c r="G18207" s="519" t="s">
        <v>46229</v>
      </c>
      <c r="H18207" s="519" t="s">
        <v>50613</v>
      </c>
      <c r="I18207" s="519" t="s">
        <v>5</v>
      </c>
      <c r="J18207" s="650">
        <v>596587.49</v>
      </c>
    </row>
    <row r="18208" spans="1:10">
      <c r="A18208" s="519" t="s">
        <v>18387</v>
      </c>
      <c r="B18208" s="519" t="str">
        <f t="shared" si="284"/>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8" s="519" t="s">
        <v>46232</v>
      </c>
      <c r="D18208" s="519" t="s">
        <v>46226</v>
      </c>
      <c r="E18208" s="519" t="s">
        <v>46227</v>
      </c>
      <c r="F18208" s="519" t="s">
        <v>46228</v>
      </c>
      <c r="G18208" s="519" t="s">
        <v>46229</v>
      </c>
      <c r="H18208" s="519" t="s">
        <v>50613</v>
      </c>
      <c r="I18208" s="519" t="s">
        <v>5</v>
      </c>
      <c r="J18208" s="650">
        <v>596587.49</v>
      </c>
    </row>
    <row r="18209" spans="1:10">
      <c r="A18209" s="519" t="s">
        <v>18388</v>
      </c>
      <c r="B18209" s="519" t="str">
        <f t="shared" si="284"/>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09" s="519" t="s">
        <v>46233</v>
      </c>
      <c r="D18209" s="519" t="s">
        <v>46226</v>
      </c>
      <c r="E18209" s="519" t="s">
        <v>46227</v>
      </c>
      <c r="F18209" s="519" t="s">
        <v>46228</v>
      </c>
      <c r="G18209" s="519" t="s">
        <v>46229</v>
      </c>
      <c r="H18209" s="519" t="s">
        <v>50613</v>
      </c>
      <c r="I18209" s="519" t="s">
        <v>5</v>
      </c>
      <c r="J18209" s="650">
        <v>628953.48</v>
      </c>
    </row>
    <row r="18210" spans="1:10">
      <c r="A18210" s="519" t="s">
        <v>18389</v>
      </c>
      <c r="B18210" s="519" t="str">
        <f t="shared" si="284"/>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0" s="519" t="s">
        <v>46233</v>
      </c>
      <c r="D18210" s="519" t="s">
        <v>46226</v>
      </c>
      <c r="E18210" s="519" t="s">
        <v>46227</v>
      </c>
      <c r="F18210" s="519" t="s">
        <v>46228</v>
      </c>
      <c r="G18210" s="519" t="s">
        <v>46229</v>
      </c>
      <c r="H18210" s="519" t="s">
        <v>50613</v>
      </c>
      <c r="I18210" s="519" t="s">
        <v>5</v>
      </c>
      <c r="J18210" s="650">
        <v>628953.48</v>
      </c>
    </row>
    <row r="18211" spans="1:10">
      <c r="A18211" s="519" t="s">
        <v>18390</v>
      </c>
      <c r="B18211" s="519" t="str">
        <f t="shared" si="284"/>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1" s="519" t="s">
        <v>46234</v>
      </c>
      <c r="D18211" s="519" t="s">
        <v>46226</v>
      </c>
      <c r="E18211" s="519" t="s">
        <v>46227</v>
      </c>
      <c r="F18211" s="519" t="s">
        <v>46228</v>
      </c>
      <c r="G18211" s="519" t="s">
        <v>46229</v>
      </c>
      <c r="H18211" s="519" t="s">
        <v>50613</v>
      </c>
      <c r="I18211" s="519" t="s">
        <v>5</v>
      </c>
      <c r="J18211" s="650">
        <v>736711.7</v>
      </c>
    </row>
    <row r="18212" spans="1:10">
      <c r="A18212" s="519" t="s">
        <v>18391</v>
      </c>
      <c r="B18212" s="519" t="str">
        <f t="shared" si="284"/>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212" s="519" t="s">
        <v>46234</v>
      </c>
      <c r="D18212" s="519" t="s">
        <v>46226</v>
      </c>
      <c r="E18212" s="519" t="s">
        <v>46227</v>
      </c>
      <c r="F18212" s="519" t="s">
        <v>46228</v>
      </c>
      <c r="G18212" s="519" t="s">
        <v>46229</v>
      </c>
      <c r="H18212" s="519" t="s">
        <v>50613</v>
      </c>
      <c r="I18212" s="519" t="s">
        <v>5</v>
      </c>
      <c r="J18212" s="650">
        <v>736711.7</v>
      </c>
    </row>
    <row r="18213" spans="1:10">
      <c r="A18213" s="519" t="s">
        <v>18392</v>
      </c>
      <c r="B18213" s="519" t="str">
        <f t="shared" si="284"/>
        <v>MESA DE AUTOPSIA OU NECROPSIA COM LAVATORIO E RECIPIENTE PARA COLETA DE MATERIAIS.FORNECIMENTO</v>
      </c>
      <c r="C18213" s="519" t="s">
        <v>46235</v>
      </c>
      <c r="D18213" s="519" t="s">
        <v>46236</v>
      </c>
      <c r="I18213" s="519" t="s">
        <v>5</v>
      </c>
      <c r="J18213" s="650">
        <v>6412.72</v>
      </c>
    </row>
    <row r="18214" spans="1:10">
      <c r="A18214" s="519" t="s">
        <v>18393</v>
      </c>
      <c r="B18214" s="519" t="str">
        <f t="shared" si="284"/>
        <v>MESA DE AUTOPSIA OU NECROPSIA COM LAVATORIO E RECIPIENTE PARA COLETA DE MATERIAIS.FORNECIMENTO</v>
      </c>
      <c r="C18214" s="519" t="s">
        <v>46235</v>
      </c>
      <c r="D18214" s="519" t="s">
        <v>46236</v>
      </c>
      <c r="I18214" s="519" t="s">
        <v>5</v>
      </c>
      <c r="J18214" s="650">
        <v>6412.72</v>
      </c>
    </row>
    <row r="18215" spans="1:10">
      <c r="A18215" s="519" t="s">
        <v>18394</v>
      </c>
      <c r="B18215" s="519" t="str">
        <f t="shared" si="284"/>
        <v>APARELHO DE AR CONDICIONADO DE 30.000BTU/H,220V,3HP.FORNECIMENTO</v>
      </c>
      <c r="C18215" s="519" t="s">
        <v>46237</v>
      </c>
      <c r="D18215" s="519" t="s">
        <v>33759</v>
      </c>
      <c r="I18215" s="519" t="s">
        <v>5</v>
      </c>
      <c r="J18215" s="650">
        <v>3887.02</v>
      </c>
    </row>
    <row r="18216" spans="1:10">
      <c r="A18216" s="519" t="s">
        <v>18395</v>
      </c>
      <c r="B18216" s="519" t="str">
        <f t="shared" si="284"/>
        <v>APARELHO DE AR CONDICIONADO DE 30.000BTU/H,220V,3HP.FORNECIMENTO</v>
      </c>
      <c r="C18216" s="519" t="s">
        <v>46237</v>
      </c>
      <c r="D18216" s="519" t="s">
        <v>33759</v>
      </c>
      <c r="I18216" s="519" t="s">
        <v>5</v>
      </c>
      <c r="J18216" s="650">
        <v>3887.02</v>
      </c>
    </row>
    <row r="18217" spans="1:10">
      <c r="A18217" s="519" t="s">
        <v>18396</v>
      </c>
      <c r="B18217" s="519" t="str">
        <f t="shared" si="284"/>
        <v>APARELHO DE AR CONDICIONADO DE 18.000BTU/H,220V,2HP.FORNECIMENTO</v>
      </c>
      <c r="C18217" s="519" t="s">
        <v>46238</v>
      </c>
      <c r="D18217" s="519" t="s">
        <v>33759</v>
      </c>
      <c r="I18217" s="519" t="s">
        <v>5</v>
      </c>
      <c r="J18217" s="650">
        <v>2729.02</v>
      </c>
    </row>
    <row r="18218" spans="1:10">
      <c r="A18218" s="519" t="s">
        <v>18397</v>
      </c>
      <c r="B18218" s="519" t="str">
        <f t="shared" si="284"/>
        <v>APARELHO DE AR CONDICIONADO DE 18.000BTU/H,220V,2HP.FORNECIMENTO</v>
      </c>
      <c r="C18218" s="519" t="s">
        <v>46238</v>
      </c>
      <c r="D18218" s="519" t="s">
        <v>33759</v>
      </c>
      <c r="I18218" s="519" t="s">
        <v>5</v>
      </c>
      <c r="J18218" s="650">
        <v>2729.02</v>
      </c>
    </row>
    <row r="18219" spans="1:10">
      <c r="A18219" s="519" t="s">
        <v>18398</v>
      </c>
      <c r="B18219" s="519" t="str">
        <f t="shared" si="284"/>
        <v>APARELHO DE AR CONDICIONADO DE 12.000BTU/H,110/220V,1HP.FORNECIMENTO</v>
      </c>
      <c r="C18219" s="519" t="s">
        <v>46239</v>
      </c>
      <c r="D18219" s="519" t="s">
        <v>42412</v>
      </c>
      <c r="I18219" s="519" t="s">
        <v>5</v>
      </c>
      <c r="J18219" s="650">
        <v>1551.24</v>
      </c>
    </row>
    <row r="18220" spans="1:10">
      <c r="A18220" s="519" t="s">
        <v>18399</v>
      </c>
      <c r="B18220" s="519" t="str">
        <f t="shared" si="284"/>
        <v>APARELHO DE AR CONDICIONADO DE 12.000BTU/H,110/220V,1HP.FORNECIMENTO</v>
      </c>
      <c r="C18220" s="519" t="s">
        <v>46239</v>
      </c>
      <c r="D18220" s="519" t="s">
        <v>42412</v>
      </c>
      <c r="I18220" s="519" t="s">
        <v>5</v>
      </c>
      <c r="J18220" s="650">
        <v>1551.24</v>
      </c>
    </row>
    <row r="18221" spans="1:10">
      <c r="A18221" s="519" t="s">
        <v>18400</v>
      </c>
      <c r="B18221" s="519" t="str">
        <f t="shared" si="284"/>
        <v>APARELHO DE AR CONDICIONADO DE 10.000BTU/H,110V,1HP.FORNECIMENTO</v>
      </c>
      <c r="C18221" s="519" t="s">
        <v>46240</v>
      </c>
      <c r="D18221" s="519" t="s">
        <v>33759</v>
      </c>
      <c r="I18221" s="519" t="s">
        <v>5</v>
      </c>
      <c r="J18221" s="650">
        <v>1286.47</v>
      </c>
    </row>
    <row r="18222" spans="1:10">
      <c r="A18222" s="519" t="s">
        <v>18401</v>
      </c>
      <c r="B18222" s="519" t="str">
        <f t="shared" si="284"/>
        <v>APARELHO DE AR CONDICIONADO DE 10.000BTU/H,110V,1HP.FORNECIMENTO</v>
      </c>
      <c r="C18222" s="519" t="s">
        <v>46240</v>
      </c>
      <c r="D18222" s="519" t="s">
        <v>33759</v>
      </c>
      <c r="I18222" s="519" t="s">
        <v>5</v>
      </c>
      <c r="J18222" s="650">
        <v>1286.47</v>
      </c>
    </row>
    <row r="18223" spans="1:10">
      <c r="A18223" s="519" t="s">
        <v>18402</v>
      </c>
      <c r="B18223" s="519" t="str">
        <f t="shared" si="284"/>
        <v>APARELHO DE AR CONDICIONADO DE 7.500BTU/H,110V,3/4HP.FORNECIMENTO</v>
      </c>
      <c r="C18223" s="519" t="s">
        <v>46241</v>
      </c>
      <c r="D18223" s="519" t="s">
        <v>35233</v>
      </c>
      <c r="I18223" s="519" t="s">
        <v>5</v>
      </c>
      <c r="J18223" s="650">
        <v>960.12</v>
      </c>
    </row>
    <row r="18224" spans="1:10">
      <c r="A18224" s="519" t="s">
        <v>18403</v>
      </c>
      <c r="B18224" s="519" t="str">
        <f t="shared" si="284"/>
        <v>APARELHO DE AR CONDICIONADO DE 7.500BTU/H,110V,3/4HP.FORNECIMENTO</v>
      </c>
      <c r="C18224" s="519" t="s">
        <v>46241</v>
      </c>
      <c r="D18224" s="519" t="s">
        <v>35233</v>
      </c>
      <c r="I18224" s="519" t="s">
        <v>5</v>
      </c>
      <c r="J18224" s="650">
        <v>960.12</v>
      </c>
    </row>
    <row r="18225" spans="1:10">
      <c r="A18225" s="519" t="s">
        <v>18404</v>
      </c>
      <c r="B18225" s="519" t="str">
        <f t="shared" si="284"/>
        <v>APARELHO DE AR CONDICIONADO DE 10.000BTU,1HP,COM CONTROLE REMOTO.FORNECIMENTO</v>
      </c>
      <c r="C18225" s="519" t="s">
        <v>46242</v>
      </c>
      <c r="D18225" s="519" t="s">
        <v>46243</v>
      </c>
      <c r="I18225" s="519" t="s">
        <v>5</v>
      </c>
      <c r="J18225" s="650">
        <v>1450.81</v>
      </c>
    </row>
    <row r="18226" spans="1:10">
      <c r="A18226" s="519" t="s">
        <v>18405</v>
      </c>
      <c r="B18226" s="519" t="str">
        <f t="shared" si="284"/>
        <v>APARELHO DE AR CONDICIONADO DE 10.000BTU,1HP,COM CONTROLE REMOTO.FORNECIMENTO</v>
      </c>
      <c r="C18226" s="519" t="s">
        <v>46242</v>
      </c>
      <c r="D18226" s="519" t="s">
        <v>46243</v>
      </c>
      <c r="I18226" s="519" t="s">
        <v>5</v>
      </c>
      <c r="J18226" s="650">
        <v>1450.81</v>
      </c>
    </row>
    <row r="18227" spans="1:10">
      <c r="A18227" s="519" t="s">
        <v>18406</v>
      </c>
      <c r="B18227" s="519" t="str">
        <f t="shared" si="284"/>
        <v>APARELHO DE AR CONDICIONADO DE 12.000BTU,1HP,COM CONTROLE REMOTO.FORNECIMENTO</v>
      </c>
      <c r="C18227" s="519" t="s">
        <v>46244</v>
      </c>
      <c r="D18227" s="519" t="s">
        <v>46243</v>
      </c>
      <c r="I18227" s="519" t="s">
        <v>5</v>
      </c>
      <c r="J18227" s="650">
        <v>1858.78</v>
      </c>
    </row>
    <row r="18228" spans="1:10">
      <c r="A18228" s="519" t="s">
        <v>18407</v>
      </c>
      <c r="B18228" s="519" t="str">
        <f t="shared" si="284"/>
        <v>APARELHO DE AR CONDICIONADO DE 12.000BTU,1HP,COM CONTROLE REMOTO.FORNECIMENTO</v>
      </c>
      <c r="C18228" s="519" t="s">
        <v>46244</v>
      </c>
      <c r="D18228" s="519" t="s">
        <v>46243</v>
      </c>
      <c r="I18228" s="519" t="s">
        <v>5</v>
      </c>
      <c r="J18228" s="650">
        <v>1858.78</v>
      </c>
    </row>
    <row r="18229" spans="1:10">
      <c r="A18229" s="519" t="s">
        <v>18408</v>
      </c>
      <c r="B18229" s="519" t="str">
        <f t="shared" si="284"/>
        <v>LUMINARIA DE EMERGENCIA DE SOBREPOR,EM PLASTICO,EQUIPADA COM BATERIA SELADA RECARREGAVEL COM 60 LAMPADAS EM LED. FORNECIMENTO E COLOCACAO</v>
      </c>
      <c r="C18229" s="519" t="s">
        <v>46245</v>
      </c>
      <c r="D18229" s="519" t="s">
        <v>46246</v>
      </c>
      <c r="E18229" s="519" t="s">
        <v>32940</v>
      </c>
      <c r="I18229" s="519" t="s">
        <v>5</v>
      </c>
      <c r="J18229" s="650">
        <v>69.239999999999995</v>
      </c>
    </row>
    <row r="18230" spans="1:10">
      <c r="A18230" s="519" t="s">
        <v>18409</v>
      </c>
      <c r="B18230" s="519" t="str">
        <f t="shared" si="284"/>
        <v>LUMINARIA DE EMERGENCIA DE SOBREPOR,EM PLASTICO,EQUIPADA COM BATERIA SELADA RECARREGAVEL COM 60 LAMPADAS EM LED. FORNECIMENTO E COLOCACAO</v>
      </c>
      <c r="C18230" s="519" t="s">
        <v>46245</v>
      </c>
      <c r="D18230" s="519" t="s">
        <v>46246</v>
      </c>
      <c r="E18230" s="519" t="s">
        <v>32940</v>
      </c>
      <c r="I18230" s="519" t="s">
        <v>5</v>
      </c>
      <c r="J18230" s="650">
        <v>66.53</v>
      </c>
    </row>
    <row r="18231" spans="1:10">
      <c r="A18231" s="519" t="s">
        <v>18410</v>
      </c>
      <c r="B18231" s="519" t="str">
        <f t="shared" si="284"/>
        <v>LUMINARIA DE EMERGENCIA DE SOBREPOR,EM PLASTICO,EQUIPADA COM BATERIA SELADA RECARREGAVEL COM 30 LAMPADAS EM LED. FORNECIMENTO E COLOCACAO</v>
      </c>
      <c r="C18231" s="519" t="s">
        <v>46245</v>
      </c>
      <c r="D18231" s="519" t="s">
        <v>46247</v>
      </c>
      <c r="E18231" s="519" t="s">
        <v>32940</v>
      </c>
      <c r="I18231" s="519" t="s">
        <v>5</v>
      </c>
      <c r="J18231" s="650">
        <v>35.74</v>
      </c>
    </row>
    <row r="18232" spans="1:10">
      <c r="A18232" s="519" t="s">
        <v>18411</v>
      </c>
      <c r="B18232" s="519" t="str">
        <f t="shared" si="284"/>
        <v>LUMINARIA DE EMERGENCIA DE SOBREPOR,EM PLASTICO,EQUIPADA COM BATERIA SELADA RECARREGAVEL COM 30 LAMPADAS EM LED. FORNECIMENTO E COLOCACAO</v>
      </c>
      <c r="C18232" s="519" t="s">
        <v>46245</v>
      </c>
      <c r="D18232" s="519" t="s">
        <v>46247</v>
      </c>
      <c r="E18232" s="519" t="s">
        <v>32940</v>
      </c>
      <c r="I18232" s="519" t="s">
        <v>5</v>
      </c>
      <c r="J18232" s="650">
        <v>33.03</v>
      </c>
    </row>
    <row r="18233" spans="1:10">
      <c r="A18233" s="519" t="s">
        <v>18412</v>
      </c>
      <c r="B18233" s="519" t="str">
        <f t="shared" si="284"/>
        <v>PLACA DE SINALIZACAO AUTONOMA,EM LED,PERSONALIZADA(NAO FUME),110/220V,COM DIMENSOES APROXIMADAS DE (22X11,6)CM.FORNECIMENTO E COLOCACAO</v>
      </c>
      <c r="C18233" s="519" t="s">
        <v>46248</v>
      </c>
      <c r="D18233" s="519" t="s">
        <v>46249</v>
      </c>
      <c r="E18233" s="519" t="s">
        <v>41093</v>
      </c>
      <c r="I18233" s="519" t="s">
        <v>5</v>
      </c>
      <c r="J18233" s="650">
        <v>105.15</v>
      </c>
    </row>
    <row r="18234" spans="1:10">
      <c r="A18234" s="519" t="s">
        <v>18413</v>
      </c>
      <c r="B18234" s="519" t="str">
        <f t="shared" si="284"/>
        <v>PLACA DE SINALIZACAO AUTONOMA,EM LED,PERSONALIZADA(NAO FUME),110/220V,COM DIMENSOES APROXIMADAS DE (22X11,6)CM.FORNECIMENTO E COLOCACAO</v>
      </c>
      <c r="C18234" s="519" t="s">
        <v>46248</v>
      </c>
      <c r="D18234" s="519" t="s">
        <v>46249</v>
      </c>
      <c r="E18234" s="519" t="s">
        <v>41093</v>
      </c>
      <c r="I18234" s="519" t="s">
        <v>5</v>
      </c>
      <c r="J18234" s="650">
        <v>102.44</v>
      </c>
    </row>
    <row r="18235" spans="1:10">
      <c r="A18235" s="519" t="s">
        <v>18414</v>
      </c>
      <c r="B18235" s="519" t="str">
        <f t="shared" si="284"/>
        <v>LANTERNA DE SEGURANCA,TIPO GIRATORIA,PARA CAMARA ESCURA,COMFILTRO VERMELHO,EM ESTRUTURA DE ACO PINTADO.FORNECIMENTO E COLOCACAO</v>
      </c>
      <c r="C18235" s="519" t="s">
        <v>46250</v>
      </c>
      <c r="D18235" s="519" t="s">
        <v>46251</v>
      </c>
      <c r="E18235" s="519" t="s">
        <v>36236</v>
      </c>
      <c r="I18235" s="519" t="s">
        <v>5</v>
      </c>
      <c r="J18235" s="650">
        <v>647.55999999999995</v>
      </c>
    </row>
    <row r="18236" spans="1:10">
      <c r="A18236" s="519" t="s">
        <v>18415</v>
      </c>
      <c r="B18236" s="519" t="str">
        <f t="shared" si="284"/>
        <v>LANTERNA DE SEGURANCA,TIPO GIRATORIA,PARA CAMARA ESCURA,COMFILTRO VERMELHO,EM ESTRUTURA DE ACO PINTADO.FORNECIMENTO E COLOCACAO</v>
      </c>
      <c r="C18236" s="519" t="s">
        <v>46250</v>
      </c>
      <c r="D18236" s="519" t="s">
        <v>46251</v>
      </c>
      <c r="E18236" s="519" t="s">
        <v>36236</v>
      </c>
      <c r="I18236" s="519" t="s">
        <v>5</v>
      </c>
      <c r="J18236" s="650">
        <v>644.85</v>
      </c>
    </row>
    <row r="18237" spans="1:10">
      <c r="A18237" s="519" t="s">
        <v>18416</v>
      </c>
      <c r="B18237" s="519" t="str">
        <f t="shared" si="284"/>
        <v>PRISMA BICOLOR DE SINALIZACAO PARA PORTAS DE SALA DE RAIO-X.FORNECIMENTO E COLOCACAO</v>
      </c>
      <c r="C18237" s="519" t="s">
        <v>46252</v>
      </c>
      <c r="D18237" s="519" t="s">
        <v>34490</v>
      </c>
      <c r="I18237" s="519" t="s">
        <v>5</v>
      </c>
      <c r="J18237" s="650">
        <v>507.46</v>
      </c>
    </row>
    <row r="18238" spans="1:10">
      <c r="A18238" s="519" t="s">
        <v>18417</v>
      </c>
      <c r="B18238" s="519" t="str">
        <f t="shared" si="284"/>
        <v>PRISMA BICOLOR DE SINALIZACAO PARA PORTAS DE SALA DE RAIO-X.FORNECIMENTO E COLOCACAO</v>
      </c>
      <c r="C18238" s="519" t="s">
        <v>46252</v>
      </c>
      <c r="D18238" s="519" t="s">
        <v>34490</v>
      </c>
      <c r="I18238" s="519" t="s">
        <v>5</v>
      </c>
      <c r="J18238" s="650">
        <v>504.75</v>
      </c>
    </row>
    <row r="18239" spans="1:10">
      <c r="A18239" s="519" t="s">
        <v>46253</v>
      </c>
      <c r="B18239" s="519" t="str">
        <f t="shared" si="284"/>
        <v>BALIZADOR DE EMBUTIR EM ALUMINIO PINTADO,PARA UMA LAMPADA LED DE 4,5W,INCLUSIVE ESTA.FORNECIMENTO E COLOCACAO</v>
      </c>
      <c r="C18239" s="519" t="s">
        <v>46254</v>
      </c>
      <c r="D18239" s="519" t="s">
        <v>46255</v>
      </c>
      <c r="I18239" s="519" t="s">
        <v>5</v>
      </c>
      <c r="J18239" s="650">
        <v>109.41</v>
      </c>
    </row>
    <row r="18240" spans="1:10">
      <c r="A18240" s="519" t="s">
        <v>46256</v>
      </c>
      <c r="B18240" s="519" t="str">
        <f t="shared" si="284"/>
        <v>BALIZADOR DE EMBUTIR EM ALUMINIO PINTADO,PARA UMA LAMPADA LED DE 4,5W,INCLUSIVE ESTA.FORNECIMENTO E COLOCACAO</v>
      </c>
      <c r="C18240" s="519" t="s">
        <v>46254</v>
      </c>
      <c r="D18240" s="519" t="s">
        <v>46255</v>
      </c>
      <c r="I18240" s="519" t="s">
        <v>5</v>
      </c>
      <c r="J18240" s="650">
        <v>106.7</v>
      </c>
    </row>
    <row r="18241" spans="1:10">
      <c r="A18241" s="519" t="s">
        <v>46257</v>
      </c>
      <c r="B18241" s="519" t="str">
        <f t="shared" si="284"/>
        <v>BALIZADOR TIPO POSTE EM ALUMINIO PINTADO,PARA UMA LAMPADA LED DE 9W,INCLUSIVE ESTA.FORNECIMENTO E COLOCACAO</v>
      </c>
      <c r="C18241" s="519" t="s">
        <v>46258</v>
      </c>
      <c r="D18241" s="519" t="s">
        <v>46259</v>
      </c>
      <c r="I18241" s="519" t="s">
        <v>5</v>
      </c>
      <c r="J18241" s="650">
        <v>103.42</v>
      </c>
    </row>
    <row r="18242" spans="1:10">
      <c r="A18242" s="519" t="s">
        <v>46260</v>
      </c>
      <c r="B18242" s="519" t="str">
        <f t="shared" si="284"/>
        <v>BALIZADOR TIPO POSTE EM ALUMINIO PINTADO,PARA UMA LAMPADA LED DE 9W,INCLUSIVE ESTA.FORNECIMENTO E COLOCACAO</v>
      </c>
      <c r="C18242" s="519" t="s">
        <v>46258</v>
      </c>
      <c r="D18242" s="519" t="s">
        <v>46259</v>
      </c>
      <c r="I18242" s="519" t="s">
        <v>5</v>
      </c>
      <c r="J18242" s="650">
        <v>100.71</v>
      </c>
    </row>
    <row r="18243" spans="1:10">
      <c r="A18243" s="519" t="s">
        <v>18418</v>
      </c>
      <c r="B18243" s="519" t="str">
        <f t="shared" si="284"/>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243" s="519" t="s">
        <v>46261</v>
      </c>
      <c r="D18243" s="519" t="s">
        <v>46262</v>
      </c>
      <c r="E18243" s="519" t="s">
        <v>46263</v>
      </c>
      <c r="F18243" s="519" t="s">
        <v>46264</v>
      </c>
      <c r="G18243" s="519" t="s">
        <v>46265</v>
      </c>
      <c r="H18243" s="519" t="s">
        <v>46266</v>
      </c>
      <c r="I18243" s="519" t="s">
        <v>5</v>
      </c>
      <c r="J18243" s="650">
        <v>385.28</v>
      </c>
    </row>
    <row r="18244" spans="1:10">
      <c r="A18244" s="519" t="s">
        <v>18419</v>
      </c>
      <c r="B18244" s="519" t="str">
        <f t="shared" si="284"/>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244" s="519" t="s">
        <v>46261</v>
      </c>
      <c r="D18244" s="519" t="s">
        <v>46262</v>
      </c>
      <c r="E18244" s="519" t="s">
        <v>46263</v>
      </c>
      <c r="F18244" s="519" t="s">
        <v>46264</v>
      </c>
      <c r="G18244" s="519" t="s">
        <v>46265</v>
      </c>
      <c r="H18244" s="519" t="s">
        <v>46266</v>
      </c>
      <c r="I18244" s="519" t="s">
        <v>5</v>
      </c>
      <c r="J18244" s="650">
        <v>381.08</v>
      </c>
    </row>
    <row r="18245" spans="1:10">
      <c r="A18245" s="519" t="s">
        <v>18420</v>
      </c>
      <c r="B18245" s="519" t="str">
        <f t="shared" si="284"/>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245" s="519" t="s">
        <v>46267</v>
      </c>
      <c r="D18245" s="519" t="s">
        <v>46268</v>
      </c>
      <c r="E18245" s="519" t="s">
        <v>46269</v>
      </c>
      <c r="F18245" s="519" t="s">
        <v>46270</v>
      </c>
      <c r="G18245" s="519" t="s">
        <v>46271</v>
      </c>
      <c r="H18245" s="519" t="s">
        <v>46272</v>
      </c>
      <c r="I18245" s="519" t="s">
        <v>5</v>
      </c>
      <c r="J18245" s="650">
        <v>232.97</v>
      </c>
    </row>
    <row r="18246" spans="1:10">
      <c r="A18246" s="519" t="s">
        <v>18421</v>
      </c>
      <c r="B18246" s="519" t="str">
        <f t="shared" si="284"/>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246" s="519" t="s">
        <v>46267</v>
      </c>
      <c r="D18246" s="519" t="s">
        <v>46268</v>
      </c>
      <c r="E18246" s="519" t="s">
        <v>46269</v>
      </c>
      <c r="F18246" s="519" t="s">
        <v>46270</v>
      </c>
      <c r="G18246" s="519" t="s">
        <v>46271</v>
      </c>
      <c r="H18246" s="519" t="s">
        <v>46272</v>
      </c>
      <c r="I18246" s="519" t="s">
        <v>5</v>
      </c>
      <c r="J18246" s="650">
        <v>230.26</v>
      </c>
    </row>
    <row r="18247" spans="1:10">
      <c r="A18247" s="519" t="s">
        <v>18422</v>
      </c>
      <c r="B18247" s="519" t="str">
        <f t="shared" si="284"/>
        <v>LUMINARIA FECHADA (REFLETOR),PARA ILUMINACAO DE QUADRAS DE ESPORTES E AFINS,PARA LAMPADA LED DE 100W,INCLUSIVE ESTA.FORNECIMENTO E COLOCACAO</v>
      </c>
      <c r="C18247" s="519" t="s">
        <v>52033</v>
      </c>
      <c r="D18247" s="519" t="s">
        <v>52034</v>
      </c>
      <c r="E18247" s="519" t="s">
        <v>36234</v>
      </c>
      <c r="I18247" s="519" t="s">
        <v>5</v>
      </c>
      <c r="J18247" s="650">
        <v>102.59</v>
      </c>
    </row>
    <row r="18248" spans="1:10">
      <c r="A18248" s="519" t="s">
        <v>18423</v>
      </c>
      <c r="B18248" s="519" t="str">
        <f t="shared" ref="B18248:B18311" si="285">C18248&amp;D18248&amp;E18248&amp;F18248&amp;G18248&amp;H18248</f>
        <v>LUMINARIA FECHADA (REFLETOR),PARA ILUMINACAO DE QUADRAS DE ESPORTES E AFINS,PARA LAMPADA LED DE 100W,INCLUSIVE ESTA.FORNECIMENTO E COLOCACAO</v>
      </c>
      <c r="C18248" s="519" t="s">
        <v>52033</v>
      </c>
      <c r="D18248" s="519" t="s">
        <v>52034</v>
      </c>
      <c r="E18248" s="519" t="s">
        <v>36234</v>
      </c>
      <c r="I18248" s="519" t="s">
        <v>5</v>
      </c>
      <c r="J18248" s="650">
        <v>99.88</v>
      </c>
    </row>
    <row r="18249" spans="1:10">
      <c r="A18249" s="519" t="s">
        <v>52035</v>
      </c>
      <c r="B18249" s="519" t="str">
        <f t="shared" si="285"/>
        <v>LUMINARIA FECHADA (REFLETOR),PARA ILUMINACAO DE QUADRAS DE ESPORTES E AFINS,PARA LAMPADA LED DE 50W,INCLUSIVE ESTA.FORNECIMENTO E COLOCACAO</v>
      </c>
      <c r="C18249" s="519" t="s">
        <v>52033</v>
      </c>
      <c r="D18249" s="519" t="s">
        <v>52036</v>
      </c>
      <c r="E18249" s="519" t="s">
        <v>36323</v>
      </c>
      <c r="I18249" s="519" t="s">
        <v>5</v>
      </c>
      <c r="J18249" s="650">
        <v>64.63</v>
      </c>
    </row>
    <row r="18250" spans="1:10">
      <c r="A18250" s="519" t="s">
        <v>52037</v>
      </c>
      <c r="B18250" s="519" t="str">
        <f t="shared" si="285"/>
        <v>LUMINARIA FECHADA (REFLETOR),PARA ILUMINACAO DE QUADRAS DE ESPORTES E AFINS,PARA LAMPADA LED DE 50W,INCLUSIVE ESTA.FORNECIMENTO E COLOCACAO</v>
      </c>
      <c r="C18250" s="519" t="s">
        <v>52033</v>
      </c>
      <c r="D18250" s="519" t="s">
        <v>52036</v>
      </c>
      <c r="E18250" s="519" t="s">
        <v>36323</v>
      </c>
      <c r="I18250" s="519" t="s">
        <v>5</v>
      </c>
      <c r="J18250" s="650">
        <v>61.92</v>
      </c>
    </row>
    <row r="18251" spans="1:10">
      <c r="A18251" s="519" t="s">
        <v>18424</v>
      </c>
      <c r="B18251" s="519" t="str">
        <f t="shared" si="285"/>
        <v>LUMINARIA ABERTA,PARA ILUMINACAO DE RUAS,EM ALUMINIO ESTAMPADO,NA FORMA OVOIDE PARA LAMPADA:MISTA ATE 250W,EXCLUSIVE LAMPADA E BRACO PARA ILUMINACAO PUBLICA.FORNECIMENTO E COLOCACAO</v>
      </c>
      <c r="C18251" s="519" t="s">
        <v>46273</v>
      </c>
      <c r="D18251" s="519" t="s">
        <v>46274</v>
      </c>
      <c r="E18251" s="519" t="s">
        <v>46275</v>
      </c>
      <c r="F18251" s="519" t="s">
        <v>32884</v>
      </c>
      <c r="I18251" s="519" t="s">
        <v>5</v>
      </c>
      <c r="J18251" s="650">
        <v>192.2</v>
      </c>
    </row>
    <row r="18252" spans="1:10">
      <c r="A18252" s="519" t="s">
        <v>18425</v>
      </c>
      <c r="B18252" s="519" t="str">
        <f t="shared" si="285"/>
        <v>LUMINARIA ABERTA,PARA ILUMINACAO DE RUAS,EM ALUMINIO ESTAMPADO,NA FORMA OVOIDE PARA LAMPADA:MISTA ATE 250W,EXCLUSIVE LAMPADA E BRACO PARA ILUMINACAO PUBLICA.FORNECIMENTO E COLOCACAO</v>
      </c>
      <c r="C18252" s="519" t="s">
        <v>46273</v>
      </c>
      <c r="D18252" s="519" t="s">
        <v>46274</v>
      </c>
      <c r="E18252" s="519" t="s">
        <v>46275</v>
      </c>
      <c r="F18252" s="519" t="s">
        <v>32884</v>
      </c>
      <c r="I18252" s="519" t="s">
        <v>5</v>
      </c>
      <c r="J18252" s="650">
        <v>188</v>
      </c>
    </row>
    <row r="18253" spans="1:10">
      <c r="A18253" s="519" t="s">
        <v>18426</v>
      </c>
      <c r="B18253" s="519" t="str">
        <f t="shared" si="285"/>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253" s="519" t="s">
        <v>46276</v>
      </c>
      <c r="D18253" s="519" t="s">
        <v>46277</v>
      </c>
      <c r="E18253" s="519" t="s">
        <v>46278</v>
      </c>
      <c r="F18253" s="519" t="s">
        <v>46279</v>
      </c>
      <c r="G18253" s="519" t="s">
        <v>46280</v>
      </c>
      <c r="H18253" s="519" t="s">
        <v>46281</v>
      </c>
      <c r="I18253" s="519" t="s">
        <v>5</v>
      </c>
      <c r="J18253" s="650">
        <v>938.07</v>
      </c>
    </row>
    <row r="18254" spans="1:10">
      <c r="A18254" s="519" t="s">
        <v>18427</v>
      </c>
      <c r="B18254" s="519" t="str">
        <f t="shared" si="285"/>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254" s="519" t="s">
        <v>46276</v>
      </c>
      <c r="D18254" s="519" t="s">
        <v>46277</v>
      </c>
      <c r="E18254" s="519" t="s">
        <v>46278</v>
      </c>
      <c r="F18254" s="519" t="s">
        <v>46279</v>
      </c>
      <c r="G18254" s="519" t="s">
        <v>46280</v>
      </c>
      <c r="H18254" s="519" t="s">
        <v>46281</v>
      </c>
      <c r="I18254" s="519" t="s">
        <v>5</v>
      </c>
      <c r="J18254" s="650">
        <v>933.86</v>
      </c>
    </row>
    <row r="18255" spans="1:10">
      <c r="A18255" s="519" t="s">
        <v>18428</v>
      </c>
      <c r="B18255" s="519" t="str">
        <f t="shared" si="285"/>
        <v>LUMINARIA A PROVA DE GASES,VAPORES E POS,HERMETICA,COM LENTE DE VIDRO TRANSPARENTE,CORPO E GRADE EM ALUMINIO FUNDIDO,PARA LAMPADA LED ATE 25W,MISTA OU VAPOR DE MERCURIO ATE 250W,PARA COLOCACAO EM TETO,EXCLUSIVE LAMPADA.FORNECIMENTO E COLOCACAO</v>
      </c>
      <c r="C18255" s="519" t="s">
        <v>46282</v>
      </c>
      <c r="D18255" s="519" t="s">
        <v>46283</v>
      </c>
      <c r="E18255" s="519" t="s">
        <v>46284</v>
      </c>
      <c r="F18255" s="519" t="s">
        <v>46285</v>
      </c>
      <c r="G18255" s="519" t="s">
        <v>34257</v>
      </c>
      <c r="I18255" s="519" t="s">
        <v>5</v>
      </c>
      <c r="J18255" s="650">
        <v>237.28</v>
      </c>
    </row>
    <row r="18256" spans="1:10">
      <c r="A18256" s="519" t="s">
        <v>18429</v>
      </c>
      <c r="B18256" s="519" t="str">
        <f t="shared" si="285"/>
        <v>LUMINARIA A PROVA DE GASES,VAPORES E POS,HERMETICA,COM LENTE DE VIDRO TRANSPARENTE,CORPO E GRADE EM ALUMINIO FUNDIDO,PARA LAMPADA LED ATE 25W,MISTA OU VAPOR DE MERCURIO ATE 250W,PARA COLOCACAO EM TETO,EXCLUSIVE LAMPADA.FORNECIMENTO E COLOCACAO</v>
      </c>
      <c r="C18256" s="519" t="s">
        <v>46282</v>
      </c>
      <c r="D18256" s="519" t="s">
        <v>46283</v>
      </c>
      <c r="E18256" s="519" t="s">
        <v>46284</v>
      </c>
      <c r="F18256" s="519" t="s">
        <v>46285</v>
      </c>
      <c r="G18256" s="519" t="s">
        <v>34257</v>
      </c>
      <c r="I18256" s="519" t="s">
        <v>5</v>
      </c>
      <c r="J18256" s="650">
        <v>234.57</v>
      </c>
    </row>
    <row r="18257" spans="1:10">
      <c r="A18257" s="519" t="s">
        <v>18430</v>
      </c>
      <c r="B18257" s="519" t="str">
        <f t="shared" si="285"/>
        <v>LUMINARIA A PROVA DE GASES,VAPORES E POS,HERMETICA,COM LENTE DE VIDRO TRANSPARENTE,CORPO E GRADE EM ALUMINIO FUNDIDO,PARA LAMPADA LED ATE 25W,MISTA OU VAPOR DE MERCURIO ATE 250W,PARA COLOCACAO EM PAREDE,EXCLUSIVE LAMPADA.FORNECIMENTO E COLOCACAO</v>
      </c>
      <c r="C18257" s="519" t="s">
        <v>46282</v>
      </c>
      <c r="D18257" s="519" t="s">
        <v>46283</v>
      </c>
      <c r="E18257" s="519" t="s">
        <v>46284</v>
      </c>
      <c r="F18257" s="519" t="s">
        <v>46286</v>
      </c>
      <c r="G18257" s="519" t="s">
        <v>34526</v>
      </c>
      <c r="I18257" s="519" t="s">
        <v>5</v>
      </c>
      <c r="J18257" s="650">
        <v>327.79</v>
      </c>
    </row>
    <row r="18258" spans="1:10">
      <c r="A18258" s="519" t="s">
        <v>18431</v>
      </c>
      <c r="B18258" s="519" t="str">
        <f t="shared" si="285"/>
        <v>LUMINARIA A PROVA DE GASES,VAPORES E POS,HERMETICA,COM LENTE DE VIDRO TRANSPARENTE,CORPO E GRADE EM ALUMINIO FUNDIDO,PARA LAMPADA LED ATE 25W,MISTA OU VAPOR DE MERCURIO ATE 250W,PARA COLOCACAO EM PAREDE,EXCLUSIVE LAMPADA.FORNECIMENTO E COLOCACAO</v>
      </c>
      <c r="C18258" s="519" t="s">
        <v>46282</v>
      </c>
      <c r="D18258" s="519" t="s">
        <v>46283</v>
      </c>
      <c r="E18258" s="519" t="s">
        <v>46284</v>
      </c>
      <c r="F18258" s="519" t="s">
        <v>46286</v>
      </c>
      <c r="G18258" s="519" t="s">
        <v>34526</v>
      </c>
      <c r="I18258" s="519" t="s">
        <v>5</v>
      </c>
      <c r="J18258" s="650">
        <v>325.08</v>
      </c>
    </row>
    <row r="18259" spans="1:10">
      <c r="A18259" s="519" t="s">
        <v>18432</v>
      </c>
      <c r="B18259" s="519"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259" s="519" t="s">
        <v>46287</v>
      </c>
      <c r="D18259" s="519" t="s">
        <v>46288</v>
      </c>
      <c r="E18259" s="519" t="s">
        <v>46289</v>
      </c>
      <c r="F18259" s="519" t="s">
        <v>46290</v>
      </c>
      <c r="G18259" s="519" t="s">
        <v>46291</v>
      </c>
      <c r="H18259" s="519" t="s">
        <v>34487</v>
      </c>
      <c r="I18259" s="519" t="s">
        <v>5</v>
      </c>
      <c r="J18259" s="650">
        <v>1012.48</v>
      </c>
    </row>
    <row r="18260" spans="1:10">
      <c r="A18260" s="519" t="s">
        <v>18433</v>
      </c>
      <c r="B18260" s="519"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260" s="519" t="s">
        <v>46287</v>
      </c>
      <c r="D18260" s="519" t="s">
        <v>46288</v>
      </c>
      <c r="E18260" s="519" t="s">
        <v>46289</v>
      </c>
      <c r="F18260" s="519" t="s">
        <v>46290</v>
      </c>
      <c r="G18260" s="519" t="s">
        <v>46291</v>
      </c>
      <c r="H18260" s="519" t="s">
        <v>34487</v>
      </c>
      <c r="I18260" s="519" t="s">
        <v>5</v>
      </c>
      <c r="J18260" s="650">
        <v>1009.77</v>
      </c>
    </row>
    <row r="18261" spans="1:10">
      <c r="A18261" s="519" t="s">
        <v>18434</v>
      </c>
      <c r="B18261" s="519"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261" s="519" t="s">
        <v>46287</v>
      </c>
      <c r="D18261" s="519" t="s">
        <v>46288</v>
      </c>
      <c r="E18261" s="519" t="s">
        <v>46289</v>
      </c>
      <c r="F18261" s="519" t="s">
        <v>46290</v>
      </c>
      <c r="G18261" s="519" t="s">
        <v>46292</v>
      </c>
      <c r="H18261" s="519" t="s">
        <v>46293</v>
      </c>
      <c r="I18261" s="519" t="s">
        <v>5</v>
      </c>
      <c r="J18261" s="650">
        <v>1100.68</v>
      </c>
    </row>
    <row r="18262" spans="1:10">
      <c r="A18262" s="519" t="s">
        <v>18435</v>
      </c>
      <c r="B18262" s="519" t="str">
        <f t="shared" si="285"/>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262" s="519" t="s">
        <v>46287</v>
      </c>
      <c r="D18262" s="519" t="s">
        <v>46288</v>
      </c>
      <c r="E18262" s="519" t="s">
        <v>46289</v>
      </c>
      <c r="F18262" s="519" t="s">
        <v>46290</v>
      </c>
      <c r="G18262" s="519" t="s">
        <v>46292</v>
      </c>
      <c r="H18262" s="519" t="s">
        <v>46293</v>
      </c>
      <c r="I18262" s="519" t="s">
        <v>5</v>
      </c>
      <c r="J18262" s="650">
        <v>1097.97</v>
      </c>
    </row>
    <row r="18263" spans="1:10">
      <c r="A18263" s="519" t="s">
        <v>18436</v>
      </c>
      <c r="B18263" s="519" t="str">
        <f t="shared" si="285"/>
        <v>PROJETOR PARA ILUMINACAO DE QUADRAS DE ESPORTE,PATIOS OU FACHADAS,EM ALUMINIO REPUXADO,LENTE EM VIDRO TEMPERADO(DIAMETRO=300MM),PARA LAMPADA LED DE 25W OU MISTA DE 250W,EXCLUSIVE LAMPADA.FORNECIMENTO E COLOCACAO</v>
      </c>
      <c r="C18263" s="519" t="s">
        <v>46294</v>
      </c>
      <c r="D18263" s="519" t="s">
        <v>46295</v>
      </c>
      <c r="E18263" s="651" t="s">
        <v>46296</v>
      </c>
      <c r="F18263" s="519" t="s">
        <v>46297</v>
      </c>
      <c r="I18263" s="519" t="s">
        <v>5</v>
      </c>
      <c r="J18263" s="650">
        <v>265.63</v>
      </c>
    </row>
    <row r="18264" spans="1:10">
      <c r="A18264" s="519" t="s">
        <v>18437</v>
      </c>
      <c r="B18264" s="519" t="str">
        <f t="shared" si="285"/>
        <v>PROJETOR PARA ILUMINACAO DE QUADRAS DE ESPORTE,PATIOS OU FACHADAS,EM ALUMINIO REPUXADO,LENTE EM VIDRO TEMPERADO(DIAMETRO=300MM),PARA LAMPADA LED DE 25W OU MISTA DE 250W,EXCLUSIVE LAMPADA.FORNECIMENTO E COLOCACAO</v>
      </c>
      <c r="C18264" s="519" t="s">
        <v>46294</v>
      </c>
      <c r="D18264" s="519" t="s">
        <v>46295</v>
      </c>
      <c r="E18264" s="651" t="s">
        <v>46296</v>
      </c>
      <c r="F18264" s="519" t="s">
        <v>46297</v>
      </c>
      <c r="I18264" s="519" t="s">
        <v>5</v>
      </c>
      <c r="J18264" s="650">
        <v>260.20999999999998</v>
      </c>
    </row>
    <row r="18265" spans="1:10">
      <c r="A18265" s="519" t="s">
        <v>18438</v>
      </c>
      <c r="B18265" s="519" t="str">
        <f t="shared" si="285"/>
        <v>PROJETOR PARA ILUMINACAO DE QUADRAS DE ESPORTE,PATIOS OU FACHADAS,EM ALUMINIO REPUXADO,LENTE EM VIDRO TEMPERADO(DIAMETRO=220MM),PARA LAMPADA LED DE 25W,EXCLUSIVE LAMPADA.FORNECIMENTO E COLOCACAO</v>
      </c>
      <c r="C18265" s="519" t="s">
        <v>46294</v>
      </c>
      <c r="D18265" s="519" t="s">
        <v>46295</v>
      </c>
      <c r="E18265" s="651" t="s">
        <v>46298</v>
      </c>
      <c r="F18265" s="519" t="s">
        <v>34305</v>
      </c>
      <c r="I18265" s="519" t="s">
        <v>5</v>
      </c>
      <c r="J18265" s="650">
        <v>203.86</v>
      </c>
    </row>
    <row r="18266" spans="1:10">
      <c r="A18266" s="519" t="s">
        <v>18439</v>
      </c>
      <c r="B18266" s="519" t="str">
        <f t="shared" si="285"/>
        <v>PROJETOR PARA ILUMINACAO DE QUADRAS DE ESPORTE,PATIOS OU FACHADAS,EM ALUMINIO REPUXADO,LENTE EM VIDRO TEMPERADO(DIAMETRO=220MM),PARA LAMPADA LED DE 25W,EXCLUSIVE LAMPADA.FORNECIMENTO E COLOCACAO</v>
      </c>
      <c r="C18266" s="519" t="s">
        <v>46294</v>
      </c>
      <c r="D18266" s="519" t="s">
        <v>46295</v>
      </c>
      <c r="E18266" s="651" t="s">
        <v>46298</v>
      </c>
      <c r="F18266" s="519" t="s">
        <v>34305</v>
      </c>
      <c r="I18266" s="519" t="s">
        <v>5</v>
      </c>
      <c r="J18266" s="650">
        <v>198.44</v>
      </c>
    </row>
    <row r="18267" spans="1:10">
      <c r="A18267" s="519" t="s">
        <v>18440</v>
      </c>
      <c r="B18267" s="519" t="str">
        <f t="shared" si="285"/>
        <v>LUMINARIA PARA SINALIZACAO DE GARAGEM,DUPLA,CORPO EM ALUMINIO SILICIO,GLOBO EM PLASTICO PRISMATICO ROSQUEADO AO CORPO,PARA LAMPADA LED DE 7W,100/240V,INCLUSIVE LAMPADA.FORNECIMENTO E COLOCACAO</v>
      </c>
      <c r="C18267" s="519" t="s">
        <v>46299</v>
      </c>
      <c r="D18267" s="519" t="s">
        <v>46300</v>
      </c>
      <c r="E18267" s="519" t="s">
        <v>46301</v>
      </c>
      <c r="F18267" s="519" t="s">
        <v>33906</v>
      </c>
      <c r="I18267" s="519" t="s">
        <v>5</v>
      </c>
      <c r="J18267" s="650">
        <v>196.29</v>
      </c>
    </row>
    <row r="18268" spans="1:10">
      <c r="A18268" s="519" t="s">
        <v>18441</v>
      </c>
      <c r="B18268" s="519" t="str">
        <f t="shared" si="285"/>
        <v>LUMINARIA PARA SINALIZACAO DE GARAGEM,DUPLA,CORPO EM ALUMINIO SILICIO,GLOBO EM PLASTICO PRISMATICO ROSQUEADO AO CORPO,PARA LAMPADA LED DE 7W,100/240V,INCLUSIVE LAMPADA.FORNECIMENTO E COLOCACAO</v>
      </c>
      <c r="C18268" s="519" t="s">
        <v>46299</v>
      </c>
      <c r="D18268" s="519" t="s">
        <v>46300</v>
      </c>
      <c r="E18268" s="519" t="s">
        <v>46301</v>
      </c>
      <c r="F18268" s="519" t="s">
        <v>33906</v>
      </c>
      <c r="I18268" s="519" t="s">
        <v>5</v>
      </c>
      <c r="J18268" s="650">
        <v>193.58</v>
      </c>
    </row>
    <row r="18269" spans="1:10">
      <c r="A18269" s="519" t="s">
        <v>18442</v>
      </c>
      <c r="B18269" s="519" t="str">
        <f t="shared" si="285"/>
        <v>LUMINARIA ABERTA PARA ILUMINACAO DE ESTACIONAMENTOS,TIPO TREVO,INSTALADA EM NUCLEO PARA 01(UMA)PETALA,EM CHAPA DE ALUMINIO,PARA LAMPADAS DE VAPOR DE MERCURIO,VAPOR DE SODIO OU VAPOR METALICO ATE 400W,EXCLUSIVE LAMPADA.FORNECIMENTO E COLOCACAO</v>
      </c>
      <c r="C18269" s="519" t="s">
        <v>46302</v>
      </c>
      <c r="D18269" s="519" t="s">
        <v>46303</v>
      </c>
      <c r="E18269" s="519" t="s">
        <v>46304</v>
      </c>
      <c r="F18269" s="519" t="s">
        <v>46305</v>
      </c>
      <c r="G18269" s="519" t="s">
        <v>31370</v>
      </c>
      <c r="I18269" s="519" t="s">
        <v>5</v>
      </c>
      <c r="J18269" s="650">
        <v>478.24</v>
      </c>
    </row>
    <row r="18270" spans="1:10">
      <c r="A18270" s="519" t="s">
        <v>18443</v>
      </c>
      <c r="B18270" s="519" t="str">
        <f t="shared" si="285"/>
        <v>LUMINARIA ABERTA PARA ILUMINACAO DE ESTACIONAMENTOS,TIPO TREVO,INSTALADA EM NUCLEO PARA 01(UMA)PETALA,EM CHAPA DE ALUMINIO,PARA LAMPADAS DE VAPOR DE MERCURIO,VAPOR DE SODIO OU VAPOR METALICO ATE 400W,EXCLUSIVE LAMPADA.FORNECIMENTO E COLOCACAO</v>
      </c>
      <c r="C18270" s="519" t="s">
        <v>46302</v>
      </c>
      <c r="D18270" s="519" t="s">
        <v>46303</v>
      </c>
      <c r="E18270" s="519" t="s">
        <v>46304</v>
      </c>
      <c r="F18270" s="519" t="s">
        <v>46305</v>
      </c>
      <c r="G18270" s="519" t="s">
        <v>31370</v>
      </c>
      <c r="I18270" s="519" t="s">
        <v>5</v>
      </c>
      <c r="J18270" s="650">
        <v>470.25</v>
      </c>
    </row>
    <row r="18271" spans="1:10">
      <c r="A18271" s="519" t="s">
        <v>18444</v>
      </c>
      <c r="B18271" s="519" t="str">
        <f t="shared" si="285"/>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271" s="519" t="s">
        <v>46306</v>
      </c>
      <c r="D18271" s="519" t="s">
        <v>46307</v>
      </c>
      <c r="E18271" s="519" t="s">
        <v>46308</v>
      </c>
      <c r="F18271" s="519" t="s">
        <v>46309</v>
      </c>
      <c r="G18271" s="519" t="s">
        <v>46310</v>
      </c>
      <c r="H18271" s="519" t="s">
        <v>34485</v>
      </c>
      <c r="I18271" s="519" t="s">
        <v>5</v>
      </c>
      <c r="J18271" s="650">
        <v>370.11</v>
      </c>
    </row>
    <row r="18272" spans="1:10">
      <c r="A18272" s="519" t="s">
        <v>18445</v>
      </c>
      <c r="B18272" s="519" t="str">
        <f t="shared" si="285"/>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272" s="519" t="s">
        <v>46306</v>
      </c>
      <c r="D18272" s="519" t="s">
        <v>46307</v>
      </c>
      <c r="E18272" s="519" t="s">
        <v>46308</v>
      </c>
      <c r="F18272" s="519" t="s">
        <v>46309</v>
      </c>
      <c r="G18272" s="519" t="s">
        <v>46310</v>
      </c>
      <c r="H18272" s="519" t="s">
        <v>34485</v>
      </c>
      <c r="I18272" s="519" t="s">
        <v>5</v>
      </c>
      <c r="J18272" s="650">
        <v>362.11</v>
      </c>
    </row>
    <row r="18273" spans="1:10">
      <c r="A18273" s="519" t="s">
        <v>52038</v>
      </c>
      <c r="B18273" s="519" t="str">
        <f t="shared" si="285"/>
        <v>LUMINARIA DECORATIVA,PARA ILUMINACAO PUBLICA E ESTACIONAMENTOS,COM UMA PETALA,PARA LAMPADA LED DE 50W,EQUIPADA COM CELULA FOTOELETRICA,INCLUSIVE LAMPADA.FORNECIMENTO E COLOCACAO</v>
      </c>
      <c r="C18273" s="519" t="s">
        <v>52039</v>
      </c>
      <c r="D18273" s="519" t="s">
        <v>52040</v>
      </c>
      <c r="E18273" s="519" t="s">
        <v>52041</v>
      </c>
      <c r="I18273" s="519" t="s">
        <v>5</v>
      </c>
      <c r="J18273" s="650">
        <v>412.48</v>
      </c>
    </row>
    <row r="18274" spans="1:10">
      <c r="A18274" s="519" t="s">
        <v>52042</v>
      </c>
      <c r="B18274" s="519" t="str">
        <f t="shared" si="285"/>
        <v>LUMINARIA DECORATIVA,PARA ILUMINACAO PUBLICA E ESTACIONAMENTOS,COM UMA PETALA,PARA LAMPADA LED DE 50W,EQUIPADA COM CELULA FOTOELETRICA,INCLUSIVE LAMPADA.FORNECIMENTO E COLOCACAO</v>
      </c>
      <c r="C18274" s="519" t="s">
        <v>52039</v>
      </c>
      <c r="D18274" s="519" t="s">
        <v>52040</v>
      </c>
      <c r="E18274" s="519" t="s">
        <v>52041</v>
      </c>
      <c r="I18274" s="519" t="s">
        <v>5</v>
      </c>
      <c r="J18274" s="650">
        <v>404.49</v>
      </c>
    </row>
    <row r="18275" spans="1:10">
      <c r="A18275" s="519" t="s">
        <v>52043</v>
      </c>
      <c r="B18275" s="519" t="str">
        <f t="shared" si="285"/>
        <v>LUMINARIA DECORATIVA,PARA ILUMINACAO PUBLICA E ESTACIONAMENTOS,COM DUAS PETALAS,PARA LAMPADA LED DE 50W,EQUIPADA COM CELULA FOTOELETRICA,INCLUSIVE LAMPADA.FORNECIMENTO E COLOCACAO</v>
      </c>
      <c r="C18275" s="519" t="s">
        <v>52039</v>
      </c>
      <c r="D18275" s="519" t="s">
        <v>52044</v>
      </c>
      <c r="E18275" s="519" t="s">
        <v>52045</v>
      </c>
      <c r="I18275" s="519" t="s">
        <v>52046</v>
      </c>
      <c r="J18275" s="650">
        <v>648.72</v>
      </c>
    </row>
    <row r="18276" spans="1:10">
      <c r="A18276" s="519" t="s">
        <v>52047</v>
      </c>
      <c r="B18276" s="519" t="str">
        <f t="shared" si="285"/>
        <v>LUMINARIA DECORATIVA,PARA ILUMINACAO PUBLICA E ESTACIONAMENTOS,COM DUAS PETALAS,PARA LAMPADA LED DE 50W,EQUIPADA COM CELULA FOTOELETRICA,INCLUSIVE LAMPADA.FORNECIMENTO E COLOCACAO</v>
      </c>
      <c r="C18276" s="519" t="s">
        <v>52039</v>
      </c>
      <c r="D18276" s="519" t="s">
        <v>52044</v>
      </c>
      <c r="E18276" s="519" t="s">
        <v>52045</v>
      </c>
      <c r="I18276" s="519" t="s">
        <v>52046</v>
      </c>
      <c r="J18276" s="650">
        <v>640.4</v>
      </c>
    </row>
    <row r="18277" spans="1:10">
      <c r="A18277" s="519" t="s">
        <v>52048</v>
      </c>
      <c r="B18277" s="519" t="str">
        <f t="shared" si="285"/>
        <v>LUMINARIA DECORATIVA,PARA ILUMINACAO PUBLICA E ESTACIONAMENTOS,COM TRES PETALAS,PARA LAMPADA LED DE 50W,EQUIPADA COM CELULA FOTOELETRICA,INCLUSIVE LAMPADA.FORNECIMENTO E COLOCACAO</v>
      </c>
      <c r="C18277" s="519" t="s">
        <v>52039</v>
      </c>
      <c r="D18277" s="519" t="s">
        <v>52049</v>
      </c>
      <c r="E18277" s="519" t="s">
        <v>52045</v>
      </c>
      <c r="I18277" s="519" t="s">
        <v>5</v>
      </c>
      <c r="J18277" s="650">
        <v>915.26</v>
      </c>
    </row>
    <row r="18278" spans="1:10">
      <c r="A18278" s="519" t="s">
        <v>52050</v>
      </c>
      <c r="B18278" s="519" t="str">
        <f t="shared" si="285"/>
        <v>LUMINARIA DECORATIVA,PARA ILUMINACAO PUBLICA E ESTACIONAMENTOS,COM TRES PETALAS,PARA LAMPADA LED DE 50W,EQUIPADA COM CELULA FOTOELETRICA,INCLUSIVE LAMPADA.FORNECIMENTO E COLOCACAO</v>
      </c>
      <c r="C18278" s="519" t="s">
        <v>52039</v>
      </c>
      <c r="D18278" s="519" t="s">
        <v>52049</v>
      </c>
      <c r="E18278" s="519" t="s">
        <v>52045</v>
      </c>
      <c r="I18278" s="519" t="s">
        <v>5</v>
      </c>
      <c r="J18278" s="650">
        <v>906.59</v>
      </c>
    </row>
    <row r="18279" spans="1:10">
      <c r="A18279" s="519" t="s">
        <v>52051</v>
      </c>
      <c r="B18279" s="519" t="str">
        <f t="shared" si="285"/>
        <v>LUMINARIA DECORATIVA,PARA ILUMINACAO PUBLICA E ESTACIONAMENTOS,COM QUATRO PETALAS,PARA LAMPADA LED DE 50W,EQUIPADA COM CELULA FOTOELETRICA,INCLUSIVE LAMPADA.FORNECIMENTO E COLOCACAO</v>
      </c>
      <c r="C18279" s="519" t="s">
        <v>52039</v>
      </c>
      <c r="D18279" s="519" t="s">
        <v>52052</v>
      </c>
      <c r="E18279" s="519" t="s">
        <v>52053</v>
      </c>
      <c r="F18279" s="519" t="s">
        <v>32884</v>
      </c>
      <c r="I18279" s="519" t="s">
        <v>5</v>
      </c>
      <c r="J18279" s="650">
        <v>1184.5899999999999</v>
      </c>
    </row>
    <row r="18280" spans="1:10">
      <c r="A18280" s="519" t="s">
        <v>52054</v>
      </c>
      <c r="B18280" s="519" t="str">
        <f t="shared" si="285"/>
        <v>LUMINARIA DECORATIVA,PARA ILUMINACAO PUBLICA E ESTACIONAMENTOS,COM QUATRO PETALAS,PARA LAMPADA LED DE 50W,EQUIPADA COM CELULA FOTOELETRICA,INCLUSIVE LAMPADA.FORNECIMENTO E COLOCACAO</v>
      </c>
      <c r="C18280" s="519" t="s">
        <v>52039</v>
      </c>
      <c r="D18280" s="519" t="s">
        <v>52052</v>
      </c>
      <c r="E18280" s="519" t="s">
        <v>52053</v>
      </c>
      <c r="F18280" s="519" t="s">
        <v>32884</v>
      </c>
      <c r="I18280" s="519" t="s">
        <v>5</v>
      </c>
      <c r="J18280" s="650">
        <v>1175.57</v>
      </c>
    </row>
    <row r="18281" spans="1:10">
      <c r="A18281" s="519" t="s">
        <v>18446</v>
      </c>
      <c r="B18281" s="519" t="str">
        <f t="shared" si="285"/>
        <v>LUMINARIA DE SOBREPOR,FIXADA EM LAJE OU FORRO,TIPO CALHA,CHANFRADA OU PRISMATICA,COMPLETA,EQUIPADA COM REATOR ELETRONICO DE ALTO FATOR DE POTENCIA E LAMPADA FLUORESCENTE DE 1X16W.FORNECIMENTO E COLOCACAO</v>
      </c>
      <c r="C18281" s="519" t="s">
        <v>46311</v>
      </c>
      <c r="D18281" s="519" t="s">
        <v>46312</v>
      </c>
      <c r="E18281" s="519" t="s">
        <v>46313</v>
      </c>
      <c r="F18281" s="519" t="s">
        <v>34492</v>
      </c>
      <c r="I18281" s="519" t="s">
        <v>5</v>
      </c>
      <c r="J18281" s="650">
        <v>128.29</v>
      </c>
    </row>
    <row r="18282" spans="1:10">
      <c r="A18282" s="519" t="s">
        <v>18447</v>
      </c>
      <c r="B18282" s="519" t="str">
        <f t="shared" si="285"/>
        <v>LUMINARIA DE SOBREPOR,FIXADA EM LAJE OU FORRO,TIPO CALHA,CHANFRADA OU PRISMATICA,COMPLETA,EQUIPADA COM REATOR ELETRONICO DE ALTO FATOR DE POTENCIA E LAMPADA FLUORESCENTE DE 1X16W.FORNECIMENTO E COLOCACAO</v>
      </c>
      <c r="C18282" s="519" t="s">
        <v>46311</v>
      </c>
      <c r="D18282" s="519" t="s">
        <v>46312</v>
      </c>
      <c r="E18282" s="519" t="s">
        <v>46313</v>
      </c>
      <c r="F18282" s="519" t="s">
        <v>34492</v>
      </c>
      <c r="I18282" s="519" t="s">
        <v>5</v>
      </c>
      <c r="J18282" s="650">
        <v>122.06</v>
      </c>
    </row>
    <row r="18283" spans="1:10">
      <c r="A18283" s="519" t="s">
        <v>18448</v>
      </c>
      <c r="B18283" s="519" t="str">
        <f t="shared" si="285"/>
        <v>LUMINARIA DE SOBREPOR,FIXADA EM LAJE OU FORRO,TIPO CALHA,CHANFRADA OU PRISMATICA,COMPLETA,EQUIPADA COM REATOR ELETRONICO DE ALTO FATOR DE POTENCIA E LAMPADA FLUORESCENTE DE 1X18W.FORNECIMENTO E COLOCACAO</v>
      </c>
      <c r="C18283" s="519" t="s">
        <v>46311</v>
      </c>
      <c r="D18283" s="519" t="s">
        <v>46312</v>
      </c>
      <c r="E18283" s="519" t="s">
        <v>46314</v>
      </c>
      <c r="F18283" s="519" t="s">
        <v>34492</v>
      </c>
      <c r="I18283" s="519" t="s">
        <v>5</v>
      </c>
      <c r="J18283" s="650">
        <v>129.82</v>
      </c>
    </row>
    <row r="18284" spans="1:10">
      <c r="A18284" s="519" t="s">
        <v>18449</v>
      </c>
      <c r="B18284" s="519" t="str">
        <f t="shared" si="285"/>
        <v>LUMINARIA DE SOBREPOR,FIXADA EM LAJE OU FORRO,TIPO CALHA,CHANFRADA OU PRISMATICA,COMPLETA,EQUIPADA COM REATOR ELETRONICO DE ALTO FATOR DE POTENCIA E LAMPADA FLUORESCENTE DE 1X18W.FORNECIMENTO E COLOCACAO</v>
      </c>
      <c r="C18284" s="519" t="s">
        <v>46311</v>
      </c>
      <c r="D18284" s="519" t="s">
        <v>46312</v>
      </c>
      <c r="E18284" s="519" t="s">
        <v>46314</v>
      </c>
      <c r="F18284" s="519" t="s">
        <v>34492</v>
      </c>
      <c r="I18284" s="519" t="s">
        <v>5</v>
      </c>
      <c r="J18284" s="650">
        <v>123.59</v>
      </c>
    </row>
    <row r="18285" spans="1:10">
      <c r="A18285" s="519" t="s">
        <v>18450</v>
      </c>
      <c r="B18285" s="519" t="str">
        <f t="shared" si="285"/>
        <v>LUMINARIA DE SOBREPOR,FIXADA EM LAJE OU FORRO,TIPO CALHA,CHANFRADA OU PRISMATICA,COMPLETA,EQUIPADA COM REATOR ELETRONICO DE ALTO FATOR DE POTENCIA E LAMPADA FLUORESCENTE DE 1X20W.FORNECIMENTO E COLOCACAO</v>
      </c>
      <c r="C18285" s="519" t="s">
        <v>46311</v>
      </c>
      <c r="D18285" s="519" t="s">
        <v>46312</v>
      </c>
      <c r="E18285" s="519" t="s">
        <v>46315</v>
      </c>
      <c r="F18285" s="519" t="s">
        <v>34492</v>
      </c>
      <c r="I18285" s="519" t="s">
        <v>5</v>
      </c>
      <c r="J18285" s="650">
        <v>91</v>
      </c>
    </row>
    <row r="18286" spans="1:10">
      <c r="A18286" s="519" t="s">
        <v>18451</v>
      </c>
      <c r="B18286" s="519" t="str">
        <f t="shared" si="285"/>
        <v>LUMINARIA DE SOBREPOR,FIXADA EM LAJE OU FORRO,TIPO CALHA,CHANFRADA OU PRISMATICA,COMPLETA,EQUIPADA COM REATOR ELETRONICO DE ALTO FATOR DE POTENCIA E LAMPADA FLUORESCENTE DE 1X20W.FORNECIMENTO E COLOCACAO</v>
      </c>
      <c r="C18286" s="519" t="s">
        <v>46311</v>
      </c>
      <c r="D18286" s="519" t="s">
        <v>46312</v>
      </c>
      <c r="E18286" s="519" t="s">
        <v>46315</v>
      </c>
      <c r="F18286" s="519" t="s">
        <v>34492</v>
      </c>
      <c r="I18286" s="519" t="s">
        <v>5</v>
      </c>
      <c r="J18286" s="650">
        <v>84.77</v>
      </c>
    </row>
    <row r="18287" spans="1:10">
      <c r="A18287" s="519" t="s">
        <v>18452</v>
      </c>
      <c r="B18287" s="519" t="str">
        <f t="shared" si="285"/>
        <v>LUMINARIA DE SOBREPOR,FIXADA EM LAJE OU FORRO,TIPO CALHA,CHANFRADA OU PRISMATICA,COMPLETA,EQUIPADA COM REATOR ELETRONICO DE ALTO FATOR DE POTENCIA E LAMPADA FLUORESCENTE DE 1X32W.FORNECIMENTO E COLOCACAO</v>
      </c>
      <c r="C18287" s="519" t="s">
        <v>46311</v>
      </c>
      <c r="D18287" s="519" t="s">
        <v>46312</v>
      </c>
      <c r="E18287" s="519" t="s">
        <v>46316</v>
      </c>
      <c r="F18287" s="519" t="s">
        <v>34492</v>
      </c>
      <c r="I18287" s="519" t="s">
        <v>5</v>
      </c>
      <c r="J18287" s="650">
        <v>131.76</v>
      </c>
    </row>
    <row r="18288" spans="1:10">
      <c r="A18288" s="519" t="s">
        <v>18453</v>
      </c>
      <c r="B18288" s="519" t="str">
        <f t="shared" si="285"/>
        <v>LUMINARIA DE SOBREPOR,FIXADA EM LAJE OU FORRO,TIPO CALHA,CHANFRADA OU PRISMATICA,COMPLETA,EQUIPADA COM REATOR ELETRONICO DE ALTO FATOR DE POTENCIA E LAMPADA FLUORESCENTE DE 1X32W.FORNECIMENTO E COLOCACAO</v>
      </c>
      <c r="C18288" s="519" t="s">
        <v>46311</v>
      </c>
      <c r="D18288" s="519" t="s">
        <v>46312</v>
      </c>
      <c r="E18288" s="519" t="s">
        <v>46316</v>
      </c>
      <c r="F18288" s="519" t="s">
        <v>34492</v>
      </c>
      <c r="I18288" s="519" t="s">
        <v>5</v>
      </c>
      <c r="J18288" s="650">
        <v>125.53</v>
      </c>
    </row>
    <row r="18289" spans="1:10">
      <c r="A18289" s="519" t="s">
        <v>18454</v>
      </c>
      <c r="B18289" s="519" t="str">
        <f t="shared" si="285"/>
        <v>LUMINARIA DE SOBREPOR,FIXADA EM LAJE OU FORRO,TIPO CALHA,CHANFRADA OU PRISMATICA,COMPLETA,EQUIPADA COM REATOR ELETRONICO DE ALTO FATOR DE POTENCIA E LAMPADA FLUORESCENTE DE 1X36W.FORNECIMENTO E COLOCACAO</v>
      </c>
      <c r="C18289" s="519" t="s">
        <v>46311</v>
      </c>
      <c r="D18289" s="519" t="s">
        <v>46312</v>
      </c>
      <c r="E18289" s="519" t="s">
        <v>46317</v>
      </c>
      <c r="F18289" s="519" t="s">
        <v>34492</v>
      </c>
      <c r="I18289" s="519" t="s">
        <v>5</v>
      </c>
      <c r="J18289" s="650">
        <v>145.59</v>
      </c>
    </row>
    <row r="18290" spans="1:10">
      <c r="A18290" s="519" t="s">
        <v>18455</v>
      </c>
      <c r="B18290" s="519" t="str">
        <f t="shared" si="285"/>
        <v>LUMINARIA DE SOBREPOR,FIXADA EM LAJE OU FORRO,TIPO CALHA,CHANFRADA OU PRISMATICA,COMPLETA,EQUIPADA COM REATOR ELETRONICO DE ALTO FATOR DE POTENCIA E LAMPADA FLUORESCENTE DE 1X36W.FORNECIMENTO E COLOCACAO</v>
      </c>
      <c r="C18290" s="519" t="s">
        <v>46311</v>
      </c>
      <c r="D18290" s="519" t="s">
        <v>46312</v>
      </c>
      <c r="E18290" s="519" t="s">
        <v>46317</v>
      </c>
      <c r="F18290" s="519" t="s">
        <v>34492</v>
      </c>
      <c r="I18290" s="519" t="s">
        <v>5</v>
      </c>
      <c r="J18290" s="650">
        <v>139.36000000000001</v>
      </c>
    </row>
    <row r="18291" spans="1:10">
      <c r="A18291" s="519" t="s">
        <v>18456</v>
      </c>
      <c r="B18291" s="519" t="str">
        <f t="shared" si="285"/>
        <v>LUMINARIA DE SOBREPOR,FIXADA EM LAJE OU FORRO,TIPO CALHA,CHANFRADA OU PRISMATICA,COMPLETA,EQUIPADA COM REATOR ELETRONICO DE ALTO FATOR DE POTENCIA E LAMPADA FLUORESCENTE DE 1X40W.FORNECIMENTO E COLOCACAO</v>
      </c>
      <c r="C18291" s="519" t="s">
        <v>46311</v>
      </c>
      <c r="D18291" s="519" t="s">
        <v>46312</v>
      </c>
      <c r="E18291" s="519" t="s">
        <v>46318</v>
      </c>
      <c r="F18291" s="519" t="s">
        <v>34492</v>
      </c>
      <c r="I18291" s="519" t="s">
        <v>5</v>
      </c>
      <c r="J18291" s="650">
        <v>100.04</v>
      </c>
    </row>
    <row r="18292" spans="1:10">
      <c r="A18292" s="519" t="s">
        <v>18457</v>
      </c>
      <c r="B18292" s="519" t="str">
        <f t="shared" si="285"/>
        <v>LUMINARIA DE SOBREPOR,FIXADA EM LAJE OU FORRO,TIPO CALHA,CHANFRADA OU PRISMATICA,COMPLETA,EQUIPADA COM REATOR ELETRONICO DE ALTO FATOR DE POTENCIA E LAMPADA FLUORESCENTE DE 1X40W.FORNECIMENTO E COLOCACAO</v>
      </c>
      <c r="C18292" s="519" t="s">
        <v>46311</v>
      </c>
      <c r="D18292" s="519" t="s">
        <v>46312</v>
      </c>
      <c r="E18292" s="519" t="s">
        <v>46318</v>
      </c>
      <c r="F18292" s="519" t="s">
        <v>34492</v>
      </c>
      <c r="I18292" s="519" t="s">
        <v>5</v>
      </c>
      <c r="J18292" s="650">
        <v>93.81</v>
      </c>
    </row>
    <row r="18293" spans="1:10">
      <c r="A18293" s="519" t="s">
        <v>18458</v>
      </c>
      <c r="B18293" s="519" t="str">
        <f t="shared" si="285"/>
        <v>LUMINARIA DE SOBREPOR,FIXADA EM LAJE OU FORRO,TIPO CALHA,CHANFRADA OU PRISMATICA,COMPLETA,EQUIPADA COM REATOR ELETRONICO DE ALTO FATOR DE POTENCIA E LAMPADA FLUORESCENTE DE 2X16W.FORNECIMENTO E COLOCACAO</v>
      </c>
      <c r="C18293" s="519" t="s">
        <v>46311</v>
      </c>
      <c r="D18293" s="519" t="s">
        <v>46312</v>
      </c>
      <c r="E18293" s="519" t="s">
        <v>46319</v>
      </c>
      <c r="F18293" s="519" t="s">
        <v>34492</v>
      </c>
      <c r="I18293" s="519" t="s">
        <v>5</v>
      </c>
      <c r="J18293" s="650">
        <v>154.30000000000001</v>
      </c>
    </row>
    <row r="18294" spans="1:10">
      <c r="A18294" s="519" t="s">
        <v>18459</v>
      </c>
      <c r="B18294" s="519" t="str">
        <f t="shared" si="285"/>
        <v>LUMINARIA DE SOBREPOR,FIXADA EM LAJE OU FORRO,TIPO CALHA,CHANFRADA OU PRISMATICA,COMPLETA,EQUIPADA COM REATOR ELETRONICO DE ALTO FATOR DE POTENCIA E LAMPADA FLUORESCENTE DE 2X16W.FORNECIMENTO E COLOCACAO</v>
      </c>
      <c r="C18294" s="519" t="s">
        <v>46311</v>
      </c>
      <c r="D18294" s="519" t="s">
        <v>46312</v>
      </c>
      <c r="E18294" s="519" t="s">
        <v>46319</v>
      </c>
      <c r="F18294" s="519" t="s">
        <v>34492</v>
      </c>
      <c r="I18294" s="519" t="s">
        <v>5</v>
      </c>
      <c r="J18294" s="650">
        <v>147.75</v>
      </c>
    </row>
    <row r="18295" spans="1:10">
      <c r="A18295" s="519" t="s">
        <v>18460</v>
      </c>
      <c r="B18295" s="519" t="str">
        <f t="shared" si="285"/>
        <v>LUMINARIA DE SOBREPOR,FIXADA EM LAJE OU FORRO,TIPO CALHA,CHANFRADA OU PRISMATICA,COMPLETA,EQUIPADA COM REATOR ELETRONICO DE ALTO FATOR DE POTENCIA E LAMPADA FLUORESCENTE DE 2X18W.FORNECIMENTO E COLOCACAO</v>
      </c>
      <c r="C18295" s="519" t="s">
        <v>46311</v>
      </c>
      <c r="D18295" s="519" t="s">
        <v>46312</v>
      </c>
      <c r="E18295" s="519" t="s">
        <v>46320</v>
      </c>
      <c r="F18295" s="519" t="s">
        <v>34492</v>
      </c>
      <c r="I18295" s="519" t="s">
        <v>5</v>
      </c>
      <c r="J18295" s="650">
        <v>175.12</v>
      </c>
    </row>
    <row r="18296" spans="1:10">
      <c r="A18296" s="519" t="s">
        <v>18461</v>
      </c>
      <c r="B18296" s="519" t="str">
        <f t="shared" si="285"/>
        <v>LUMINARIA DE SOBREPOR,FIXADA EM LAJE OU FORRO,TIPO CALHA,CHANFRADA OU PRISMATICA,COMPLETA,EQUIPADA COM REATOR ELETRONICO DE ALTO FATOR DE POTENCIA E LAMPADA FLUORESCENTE DE 2X18W.FORNECIMENTO E COLOCACAO</v>
      </c>
      <c r="C18296" s="519" t="s">
        <v>46311</v>
      </c>
      <c r="D18296" s="519" t="s">
        <v>46312</v>
      </c>
      <c r="E18296" s="519" t="s">
        <v>46320</v>
      </c>
      <c r="F18296" s="519" t="s">
        <v>34492</v>
      </c>
      <c r="I18296" s="519" t="s">
        <v>5</v>
      </c>
      <c r="J18296" s="650">
        <v>168.57</v>
      </c>
    </row>
    <row r="18297" spans="1:10">
      <c r="A18297" s="519" t="s">
        <v>18462</v>
      </c>
      <c r="B18297" s="519" t="str">
        <f t="shared" si="285"/>
        <v>LUMINARIA DE SOBREPOR,FIXADA EM LAJE OU FORRO,TIPO CALHA,CHANFRADA OU PRISMATICA,COMPLETA,EQUIPADA COM REATOR ELETRONICO DE ALTO FATOR DE POTENCIA E LAMPADA FLUORESCENTE DE 2X20W.FORNECIMENTO E COLOCACAO</v>
      </c>
      <c r="C18297" s="519" t="s">
        <v>46311</v>
      </c>
      <c r="D18297" s="519" t="s">
        <v>46312</v>
      </c>
      <c r="E18297" s="519" t="s">
        <v>46321</v>
      </c>
      <c r="F18297" s="519" t="s">
        <v>34492</v>
      </c>
      <c r="I18297" s="519" t="s">
        <v>5</v>
      </c>
      <c r="J18297" s="650">
        <v>122.99</v>
      </c>
    </row>
    <row r="18298" spans="1:10">
      <c r="A18298" s="519" t="s">
        <v>18463</v>
      </c>
      <c r="B18298" s="519" t="str">
        <f t="shared" si="285"/>
        <v>LUMINARIA DE SOBREPOR,FIXADA EM LAJE OU FORRO,TIPO CALHA,CHANFRADA OU PRISMATICA,COMPLETA,EQUIPADA COM REATOR ELETRONICO DE ALTO FATOR DE POTENCIA E LAMPADA FLUORESCENTE DE 2X20W.FORNECIMENTO E COLOCACAO</v>
      </c>
      <c r="C18298" s="519" t="s">
        <v>46311</v>
      </c>
      <c r="D18298" s="519" t="s">
        <v>46312</v>
      </c>
      <c r="E18298" s="519" t="s">
        <v>46321</v>
      </c>
      <c r="F18298" s="519" t="s">
        <v>34492</v>
      </c>
      <c r="I18298" s="519" t="s">
        <v>5</v>
      </c>
      <c r="J18298" s="650">
        <v>116.43</v>
      </c>
    </row>
    <row r="18299" spans="1:10">
      <c r="A18299" s="519" t="s">
        <v>18464</v>
      </c>
      <c r="B18299" s="519" t="str">
        <f t="shared" si="285"/>
        <v>LUMINARIA DE SOBREPOR,FIXADA EM LAJE OU FORRO,TIPO CALHA,CHANFRADA OU PRISMATICA,COMPLETA,EQUIPADA COM REATOR ELETRONICO DE ALTO FATOR DE POTENCIA E LAMPADA FLUORESCENTE DE 2X32W.FORNECIMENTO E COLOCACAO</v>
      </c>
      <c r="C18299" s="519" t="s">
        <v>46311</v>
      </c>
      <c r="D18299" s="519" t="s">
        <v>46312</v>
      </c>
      <c r="E18299" s="519" t="s">
        <v>46322</v>
      </c>
      <c r="F18299" s="519" t="s">
        <v>34492</v>
      </c>
      <c r="I18299" s="519" t="s">
        <v>5</v>
      </c>
      <c r="J18299" s="650">
        <v>162.43</v>
      </c>
    </row>
    <row r="18300" spans="1:10">
      <c r="A18300" s="519" t="s">
        <v>18465</v>
      </c>
      <c r="B18300" s="519" t="str">
        <f t="shared" si="285"/>
        <v>LUMINARIA DE SOBREPOR,FIXADA EM LAJE OU FORRO,TIPO CALHA,CHANFRADA OU PRISMATICA,COMPLETA,EQUIPADA COM REATOR ELETRONICO DE ALTO FATOR DE POTENCIA E LAMPADA FLUORESCENTE DE 2X32W.FORNECIMENTO E COLOCACAO</v>
      </c>
      <c r="C18300" s="519" t="s">
        <v>46311</v>
      </c>
      <c r="D18300" s="519" t="s">
        <v>46312</v>
      </c>
      <c r="E18300" s="519" t="s">
        <v>46322</v>
      </c>
      <c r="F18300" s="519" t="s">
        <v>34492</v>
      </c>
      <c r="I18300" s="519" t="s">
        <v>5</v>
      </c>
      <c r="J18300" s="650">
        <v>155.87</v>
      </c>
    </row>
    <row r="18301" spans="1:10">
      <c r="A18301" s="519" t="s">
        <v>18466</v>
      </c>
      <c r="B18301" s="519" t="str">
        <f t="shared" si="285"/>
        <v>LUMINARIA DE SOBREPOR,FIXADA EM LAJE OU FORRO,TIPO CALHA,CHANFRADA OU PRISMATICA,COMPLETA,EQUIPADA COM REATOR ELETRONICO DE ALTO FATOR DE POTENCIA E LAMPADA FLUORESCENTE DE 2X36W.FORNECIMENTO E COLOCACAO</v>
      </c>
      <c r="C18301" s="519" t="s">
        <v>46311</v>
      </c>
      <c r="D18301" s="519" t="s">
        <v>46312</v>
      </c>
      <c r="E18301" s="519" t="s">
        <v>46323</v>
      </c>
      <c r="F18301" s="519" t="s">
        <v>34492</v>
      </c>
      <c r="I18301" s="519" t="s">
        <v>5</v>
      </c>
      <c r="J18301" s="650">
        <v>184.09</v>
      </c>
    </row>
    <row r="18302" spans="1:10">
      <c r="A18302" s="519" t="s">
        <v>18467</v>
      </c>
      <c r="B18302" s="519" t="str">
        <f t="shared" si="285"/>
        <v>LUMINARIA DE SOBREPOR,FIXADA EM LAJE OU FORRO,TIPO CALHA,CHANFRADA OU PRISMATICA,COMPLETA,EQUIPADA COM REATOR ELETRONICO DE ALTO FATOR DE POTENCIA E LAMPADA FLUORESCENTE DE 2X36W.FORNECIMENTO E COLOCACAO</v>
      </c>
      <c r="C18302" s="519" t="s">
        <v>46311</v>
      </c>
      <c r="D18302" s="519" t="s">
        <v>46312</v>
      </c>
      <c r="E18302" s="519" t="s">
        <v>46323</v>
      </c>
      <c r="F18302" s="519" t="s">
        <v>34492</v>
      </c>
      <c r="I18302" s="519" t="s">
        <v>5</v>
      </c>
      <c r="J18302" s="650">
        <v>177.53</v>
      </c>
    </row>
    <row r="18303" spans="1:10">
      <c r="A18303" s="519" t="s">
        <v>18468</v>
      </c>
      <c r="B18303" s="519" t="str">
        <f t="shared" si="285"/>
        <v>LUMINARIA DE SOBREPOR,FIXADA EM LAJE OU FORRO,TIPO CALHA,CHANFRADA OU PRISMATICA,COMPLETA,EQUIPADA COM REATOR ELETRONICO DE ALTO FATOR DE POTENCIA E LAMPADA FLUORESCENTE DE 2X40W.FORNECIMENTO E COLOCACAO</v>
      </c>
      <c r="C18303" s="519" t="s">
        <v>46311</v>
      </c>
      <c r="D18303" s="519" t="s">
        <v>46312</v>
      </c>
      <c r="E18303" s="519" t="s">
        <v>46324</v>
      </c>
      <c r="F18303" s="519" t="s">
        <v>34492</v>
      </c>
      <c r="I18303" s="519" t="s">
        <v>5</v>
      </c>
      <c r="J18303" s="650">
        <v>140.54</v>
      </c>
    </row>
    <row r="18304" spans="1:10">
      <c r="A18304" s="519" t="s">
        <v>18469</v>
      </c>
      <c r="B18304" s="519" t="str">
        <f t="shared" si="285"/>
        <v>LUMINARIA DE SOBREPOR,FIXADA EM LAJE OU FORRO,TIPO CALHA,CHANFRADA OU PRISMATICA,COMPLETA,EQUIPADA COM REATOR ELETRONICO DE ALTO FATOR DE POTENCIA E LAMPADA FLUORESCENTE DE 2X40W.FORNECIMENTO E COLOCACAO</v>
      </c>
      <c r="C18304" s="519" t="s">
        <v>46311</v>
      </c>
      <c r="D18304" s="519" t="s">
        <v>46312</v>
      </c>
      <c r="E18304" s="519" t="s">
        <v>46324</v>
      </c>
      <c r="F18304" s="519" t="s">
        <v>34492</v>
      </c>
      <c r="I18304" s="519" t="s">
        <v>5</v>
      </c>
      <c r="J18304" s="650">
        <v>133.97999999999999</v>
      </c>
    </row>
    <row r="18305" spans="1:10">
      <c r="A18305" s="519" t="s">
        <v>18470</v>
      </c>
      <c r="B18305" s="519" t="str">
        <f t="shared" si="285"/>
        <v>LUMINARIA DE SOBREPOR,FIXADA EM LAJE OU FORRO,TIPO CALHA,CHANFRADA OU PRISMATICA,COMPLETA,EQUIPADA COM REATOR ELETRONICO DE ALTO FATOR DE POTENCIA E LAMPADA FLUORESCENTE DE 3X16W.FORNECIMENTO E COLOCACAO</v>
      </c>
      <c r="C18305" s="519" t="s">
        <v>46311</v>
      </c>
      <c r="D18305" s="519" t="s">
        <v>46312</v>
      </c>
      <c r="E18305" s="519" t="s">
        <v>46325</v>
      </c>
      <c r="F18305" s="519" t="s">
        <v>34492</v>
      </c>
      <c r="I18305" s="519" t="s">
        <v>31350</v>
      </c>
      <c r="J18305" s="650">
        <v>225.89</v>
      </c>
    </row>
    <row r="18306" spans="1:10">
      <c r="A18306" s="519" t="s">
        <v>18471</v>
      </c>
      <c r="B18306" s="519" t="str">
        <f t="shared" si="285"/>
        <v>LUMINARIA DE SOBREPOR,FIXADA EM LAJE OU FORRO,TIPO CALHA,CHANFRADA OU PRISMATICA,COMPLETA,EQUIPADA COM REATOR ELETRONICO DE ALTO FATOR DE POTENCIA E LAMPADA FLUORESCENTE DE 3X16W.FORNECIMENTO E COLOCACAO</v>
      </c>
      <c r="C18306" s="519" t="s">
        <v>46311</v>
      </c>
      <c r="D18306" s="519" t="s">
        <v>46312</v>
      </c>
      <c r="E18306" s="519" t="s">
        <v>46325</v>
      </c>
      <c r="F18306" s="519" t="s">
        <v>34492</v>
      </c>
      <c r="I18306" s="519" t="s">
        <v>31350</v>
      </c>
      <c r="J18306" s="650">
        <v>219.06</v>
      </c>
    </row>
    <row r="18307" spans="1:10">
      <c r="A18307" s="519" t="s">
        <v>18472</v>
      </c>
      <c r="B18307" s="519" t="str">
        <f t="shared" si="285"/>
        <v>LUMINARIA DE SOBREPOR,FIXADA EM LAJE OU FORRO,TIPO CALHA,CHANFRADA OU PRISMATICA,COMPLETA,EQUIPADA COM REATOR ELETRONICO DE ALTO FATOR DE POTENCIA E LAMPADA FLUORESCENTE DE 3X18W.FORNECIMENTO E COLOCACAO</v>
      </c>
      <c r="C18307" s="519" t="s">
        <v>46311</v>
      </c>
      <c r="D18307" s="519" t="s">
        <v>46312</v>
      </c>
      <c r="E18307" s="519" t="s">
        <v>46326</v>
      </c>
      <c r="F18307" s="519" t="s">
        <v>34492</v>
      </c>
      <c r="I18307" s="519" t="s">
        <v>5</v>
      </c>
      <c r="J18307" s="650">
        <v>248.24</v>
      </c>
    </row>
    <row r="18308" spans="1:10">
      <c r="A18308" s="519" t="s">
        <v>18473</v>
      </c>
      <c r="B18308" s="519" t="str">
        <f t="shared" si="285"/>
        <v>LUMINARIA DE SOBREPOR,FIXADA EM LAJE OU FORRO,TIPO CALHA,CHANFRADA OU PRISMATICA,COMPLETA,EQUIPADA COM REATOR ELETRONICO DE ALTO FATOR DE POTENCIA E LAMPADA FLUORESCENTE DE 3X18W.FORNECIMENTO E COLOCACAO</v>
      </c>
      <c r="C18308" s="519" t="s">
        <v>46311</v>
      </c>
      <c r="D18308" s="519" t="s">
        <v>46312</v>
      </c>
      <c r="E18308" s="519" t="s">
        <v>46326</v>
      </c>
      <c r="F18308" s="519" t="s">
        <v>34492</v>
      </c>
      <c r="I18308" s="519" t="s">
        <v>5</v>
      </c>
      <c r="J18308" s="650">
        <v>241.41</v>
      </c>
    </row>
    <row r="18309" spans="1:10">
      <c r="A18309" s="519" t="s">
        <v>18474</v>
      </c>
      <c r="B18309" s="519" t="str">
        <f t="shared" si="285"/>
        <v>LUMINARIA DE SOBREPOR,FIXADA EM LAJE OU FORRO,TIPO CALHA,CHANFRADA OU PRISMATICA,COMPLETA,EQUIPADA COM REATOR ELETRONICO DE ALTO FATOR DE POTENCIA E LAMPADA FLUORESCENTE DE 3X20W.FORNECIMENTO E COLOCACAO</v>
      </c>
      <c r="C18309" s="519" t="s">
        <v>46311</v>
      </c>
      <c r="D18309" s="519" t="s">
        <v>46312</v>
      </c>
      <c r="E18309" s="519" t="s">
        <v>46327</v>
      </c>
      <c r="F18309" s="519" t="s">
        <v>34492</v>
      </c>
      <c r="I18309" s="519" t="s">
        <v>5</v>
      </c>
      <c r="J18309" s="650">
        <v>157.29</v>
      </c>
    </row>
    <row r="18310" spans="1:10">
      <c r="A18310" s="519" t="s">
        <v>18475</v>
      </c>
      <c r="B18310" s="519" t="str">
        <f t="shared" si="285"/>
        <v>LUMINARIA DE SOBREPOR,FIXADA EM LAJE OU FORRO,TIPO CALHA,CHANFRADA OU PRISMATICA,COMPLETA,EQUIPADA COM REATOR ELETRONICO DE ALTO FATOR DE POTENCIA E LAMPADA FLUORESCENTE DE 3X20W.FORNECIMENTO E COLOCACAO</v>
      </c>
      <c r="C18310" s="519" t="s">
        <v>46311</v>
      </c>
      <c r="D18310" s="519" t="s">
        <v>46312</v>
      </c>
      <c r="E18310" s="519" t="s">
        <v>46327</v>
      </c>
      <c r="F18310" s="519" t="s">
        <v>34492</v>
      </c>
      <c r="I18310" s="519" t="s">
        <v>5</v>
      </c>
      <c r="J18310" s="650">
        <v>150.46</v>
      </c>
    </row>
    <row r="18311" spans="1:10">
      <c r="A18311" s="519" t="s">
        <v>18476</v>
      </c>
      <c r="B18311" s="519" t="str">
        <f t="shared" si="285"/>
        <v>LUMINARIA DE SOBREPOR,FIXADA EM LAJE OU FORRO,TIPO CALHA,CHANFRADA OU PRISMATICA,COMPLETA,EQUIPADA COM REATOR ELETRONICO DE ALTO FATOR DE POTENCIA E LAMPADA FLUORESCENTE DE 3X32W.FORNECIMENTO E COLOCACAO</v>
      </c>
      <c r="C18311" s="519" t="s">
        <v>46311</v>
      </c>
      <c r="D18311" s="519" t="s">
        <v>46312</v>
      </c>
      <c r="E18311" s="519" t="s">
        <v>46328</v>
      </c>
      <c r="F18311" s="519" t="s">
        <v>34492</v>
      </c>
      <c r="I18311" s="519" t="s">
        <v>5</v>
      </c>
      <c r="J18311" s="650">
        <v>235.11</v>
      </c>
    </row>
    <row r="18312" spans="1:10">
      <c r="A18312" s="519" t="s">
        <v>18477</v>
      </c>
      <c r="B18312" s="519" t="str">
        <f t="shared" ref="B18312:B18375" si="286">C18312&amp;D18312&amp;E18312&amp;F18312&amp;G18312&amp;H18312</f>
        <v>LUMINARIA DE SOBREPOR,FIXADA EM LAJE OU FORRO,TIPO CALHA,CHANFRADA OU PRISMATICA,COMPLETA,EQUIPADA COM REATOR ELETRONICO DE ALTO FATOR DE POTENCIA E LAMPADA FLUORESCENTE DE 3X32W.FORNECIMENTO E COLOCACAO</v>
      </c>
      <c r="C18312" s="519" t="s">
        <v>46311</v>
      </c>
      <c r="D18312" s="519" t="s">
        <v>46312</v>
      </c>
      <c r="E18312" s="519" t="s">
        <v>46328</v>
      </c>
      <c r="F18312" s="519" t="s">
        <v>34492</v>
      </c>
      <c r="I18312" s="519" t="s">
        <v>5</v>
      </c>
      <c r="J18312" s="650">
        <v>228.28</v>
      </c>
    </row>
    <row r="18313" spans="1:10">
      <c r="A18313" s="519" t="s">
        <v>18478</v>
      </c>
      <c r="B18313" s="519" t="str">
        <f t="shared" si="286"/>
        <v>LUMINARIA DE SOBREPOR,FIXADA EM LAJE OU FORRO,TIPO CALHA,CHANFRADA OU PRISMATICA,COMPLETA,EQUIPADA COM REATOR ELETRONICO DE ALTO FATOR DE POTENCIA E LAMPADA FLUORESCENTE DE 3X36W.FORNECIMENTO E COLOCACAO</v>
      </c>
      <c r="C18313" s="519" t="s">
        <v>46311</v>
      </c>
      <c r="D18313" s="519" t="s">
        <v>46312</v>
      </c>
      <c r="E18313" s="519" t="s">
        <v>46329</v>
      </c>
      <c r="F18313" s="519" t="s">
        <v>34492</v>
      </c>
      <c r="I18313" s="519" t="s">
        <v>5</v>
      </c>
      <c r="J18313" s="650">
        <v>270.60000000000002</v>
      </c>
    </row>
    <row r="18314" spans="1:10">
      <c r="A18314" s="519" t="s">
        <v>18479</v>
      </c>
      <c r="B18314" s="519" t="str">
        <f t="shared" si="286"/>
        <v>LUMINARIA DE SOBREPOR,FIXADA EM LAJE OU FORRO,TIPO CALHA,CHANFRADA OU PRISMATICA,COMPLETA,EQUIPADA COM REATOR ELETRONICO DE ALTO FATOR DE POTENCIA E LAMPADA FLUORESCENTE DE 3X36W.FORNECIMENTO E COLOCACAO</v>
      </c>
      <c r="C18314" s="519" t="s">
        <v>46311</v>
      </c>
      <c r="D18314" s="519" t="s">
        <v>46312</v>
      </c>
      <c r="E18314" s="519" t="s">
        <v>46329</v>
      </c>
      <c r="F18314" s="519" t="s">
        <v>34492</v>
      </c>
      <c r="I18314" s="519" t="s">
        <v>5</v>
      </c>
      <c r="J18314" s="650">
        <v>263.77</v>
      </c>
    </row>
    <row r="18315" spans="1:10">
      <c r="A18315" s="519" t="s">
        <v>18480</v>
      </c>
      <c r="B18315" s="519" t="str">
        <f t="shared" si="286"/>
        <v>LUMINARIA DE SOBREPOR,FIXADA EM LAJE OU FORRO,TIPO CALHA,CHANFRADA OU PRISMATICA,COMPLETA,EQUIPADA COM REATOR ELETRONICO DE ALTO FATOR DE POTENCIA E LAMPADA FLUORESCENTE DE 3X40W.FORNECIMENTO E COLOCACAO</v>
      </c>
      <c r="C18315" s="519" t="s">
        <v>46311</v>
      </c>
      <c r="D18315" s="519" t="s">
        <v>46312</v>
      </c>
      <c r="E18315" s="519" t="s">
        <v>46330</v>
      </c>
      <c r="F18315" s="519" t="s">
        <v>34492</v>
      </c>
      <c r="I18315" s="519" t="s">
        <v>5</v>
      </c>
      <c r="J18315" s="650">
        <v>181.5</v>
      </c>
    </row>
    <row r="18316" spans="1:10">
      <c r="A18316" s="519" t="s">
        <v>18481</v>
      </c>
      <c r="B18316" s="519" t="str">
        <f t="shared" si="286"/>
        <v>LUMINARIA DE SOBREPOR,FIXADA EM LAJE OU FORRO,TIPO CALHA,CHANFRADA OU PRISMATICA,COMPLETA,EQUIPADA COM REATOR ELETRONICO DE ALTO FATOR DE POTENCIA E LAMPADA FLUORESCENTE DE 3X40W.FORNECIMENTO E COLOCACAO</v>
      </c>
      <c r="C18316" s="519" t="s">
        <v>46311</v>
      </c>
      <c r="D18316" s="519" t="s">
        <v>46312</v>
      </c>
      <c r="E18316" s="519" t="s">
        <v>46330</v>
      </c>
      <c r="F18316" s="519" t="s">
        <v>34492</v>
      </c>
      <c r="I18316" s="519" t="s">
        <v>5</v>
      </c>
      <c r="J18316" s="650">
        <v>174.67</v>
      </c>
    </row>
    <row r="18317" spans="1:10">
      <c r="A18317" s="519" t="s">
        <v>18482</v>
      </c>
      <c r="B18317" s="519" t="str">
        <f t="shared" si="286"/>
        <v>LUMINARIA DE SOBREPOR,FIXADA EM LAJE OU FORRO,TIPO CALHA,CHANFRADA OU PRISMATICA,COMPLETA,EQUIPADA COM REATOR ELETRONICO DE ALTO FATOR DE POTENCIA E LAMPADA FLUORESCENTE DE 4X16W.FORNECIMENTO E COLOCACAO</v>
      </c>
      <c r="C18317" s="519" t="s">
        <v>46311</v>
      </c>
      <c r="D18317" s="519" t="s">
        <v>46312</v>
      </c>
      <c r="E18317" s="519" t="s">
        <v>46331</v>
      </c>
      <c r="F18317" s="519" t="s">
        <v>34492</v>
      </c>
      <c r="I18317" s="519" t="s">
        <v>5</v>
      </c>
      <c r="J18317" s="650">
        <v>252.95</v>
      </c>
    </row>
    <row r="18318" spans="1:10">
      <c r="A18318" s="519" t="s">
        <v>18483</v>
      </c>
      <c r="B18318" s="519" t="str">
        <f t="shared" si="286"/>
        <v>LUMINARIA DE SOBREPOR,FIXADA EM LAJE OU FORRO,TIPO CALHA,CHANFRADA OU PRISMATICA,COMPLETA,EQUIPADA COM REATOR ELETRONICO DE ALTO FATOR DE POTENCIA E LAMPADA FLUORESCENTE DE 4X16W.FORNECIMENTO E COLOCACAO</v>
      </c>
      <c r="C18318" s="519" t="s">
        <v>46311</v>
      </c>
      <c r="D18318" s="519" t="s">
        <v>46312</v>
      </c>
      <c r="E18318" s="519" t="s">
        <v>46331</v>
      </c>
      <c r="F18318" s="519" t="s">
        <v>34492</v>
      </c>
      <c r="I18318" s="519" t="s">
        <v>5</v>
      </c>
      <c r="J18318" s="650">
        <v>245.8</v>
      </c>
    </row>
    <row r="18319" spans="1:10">
      <c r="A18319" s="519" t="s">
        <v>18484</v>
      </c>
      <c r="B18319" s="519" t="str">
        <f t="shared" si="286"/>
        <v>LUMINARIA DE SOBREPOR,FIXADA EM LAJE OU FORRO,TIPO CALHA,CHANFRADA OU PRISMATICA,COMPLETA,EQUIPADA COM REATOR ELETRONICO DE ALTO FATOR DE POTENCIA E LAMPADA FLUORESCENTE DE 4X18W.FORNECIMENTO E COLOCACAO</v>
      </c>
      <c r="C18319" s="519" t="s">
        <v>46311</v>
      </c>
      <c r="D18319" s="519" t="s">
        <v>46312</v>
      </c>
      <c r="E18319" s="519" t="s">
        <v>46332</v>
      </c>
      <c r="F18319" s="519" t="s">
        <v>34492</v>
      </c>
      <c r="I18319" s="519" t="s">
        <v>5</v>
      </c>
      <c r="J18319" s="650">
        <v>294.58999999999997</v>
      </c>
    </row>
    <row r="18320" spans="1:10">
      <c r="A18320" s="519" t="s">
        <v>18485</v>
      </c>
      <c r="B18320" s="519" t="str">
        <f t="shared" si="286"/>
        <v>LUMINARIA DE SOBREPOR,FIXADA EM LAJE OU FORRO,TIPO CALHA,CHANFRADA OU PRISMATICA,COMPLETA,EQUIPADA COM REATOR ELETRONICO DE ALTO FATOR DE POTENCIA E LAMPADA FLUORESCENTE DE 4X18W.FORNECIMENTO E COLOCACAO</v>
      </c>
      <c r="C18320" s="519" t="s">
        <v>46311</v>
      </c>
      <c r="D18320" s="519" t="s">
        <v>46312</v>
      </c>
      <c r="E18320" s="519" t="s">
        <v>46332</v>
      </c>
      <c r="F18320" s="519" t="s">
        <v>34492</v>
      </c>
      <c r="I18320" s="519" t="s">
        <v>5</v>
      </c>
      <c r="J18320" s="650">
        <v>287.44</v>
      </c>
    </row>
    <row r="18321" spans="1:10">
      <c r="A18321" s="519" t="s">
        <v>18486</v>
      </c>
      <c r="B18321" s="519" t="str">
        <f t="shared" si="286"/>
        <v>LUMINARIA DE SOBREPOR,FIXADA EM LAJE OU FORRO,TIPO CALHA,CHANFRADA OU PRISMATICA,COMPLETA,EQUIPADA COM REATOR ELETRONICO DE ALTO FATOR DE POTENCIA E LAMPADA FLUORESCENTE DE 4X20W.FORNECIMENTO E COLOCACAO</v>
      </c>
      <c r="C18321" s="519" t="s">
        <v>46311</v>
      </c>
      <c r="D18321" s="519" t="s">
        <v>46312</v>
      </c>
      <c r="E18321" s="519" t="s">
        <v>46333</v>
      </c>
      <c r="F18321" s="519" t="s">
        <v>34492</v>
      </c>
      <c r="I18321" s="519" t="s">
        <v>5</v>
      </c>
      <c r="J18321" s="650">
        <v>190.31</v>
      </c>
    </row>
    <row r="18322" spans="1:10">
      <c r="A18322" s="519" t="s">
        <v>18487</v>
      </c>
      <c r="B18322" s="519" t="str">
        <f t="shared" si="286"/>
        <v>LUMINARIA DE SOBREPOR,FIXADA EM LAJE OU FORRO,TIPO CALHA,CHANFRADA OU PRISMATICA,COMPLETA,EQUIPADA COM REATOR ELETRONICO DE ALTO FATOR DE POTENCIA E LAMPADA FLUORESCENTE DE 4X20W.FORNECIMENTO E COLOCACAO</v>
      </c>
      <c r="C18322" s="519" t="s">
        <v>46311</v>
      </c>
      <c r="D18322" s="519" t="s">
        <v>46312</v>
      </c>
      <c r="E18322" s="519" t="s">
        <v>46333</v>
      </c>
      <c r="F18322" s="519" t="s">
        <v>34492</v>
      </c>
      <c r="I18322" s="519" t="s">
        <v>5</v>
      </c>
      <c r="J18322" s="650">
        <v>183.16</v>
      </c>
    </row>
    <row r="18323" spans="1:10">
      <c r="A18323" s="519" t="s">
        <v>18488</v>
      </c>
      <c r="B18323" s="519" t="str">
        <f t="shared" si="286"/>
        <v>LUMINARIA DE SOBREPOR,FIXADA EM LAJE OU FORRO,TIPO CALHA,CHANFRADA OU PRISMATICA,COMPLETA,EQUIPADA COM REATOR ELETRONICO DE ALTO FATOR DE POTENCIA E LAMPADA FLUORESCENTE DE 4X32W.FORNECIMENTO E COLOCACAO</v>
      </c>
      <c r="C18323" s="519" t="s">
        <v>46311</v>
      </c>
      <c r="D18323" s="519" t="s">
        <v>46312</v>
      </c>
      <c r="E18323" s="519" t="s">
        <v>46334</v>
      </c>
      <c r="F18323" s="519" t="s">
        <v>34492</v>
      </c>
      <c r="I18323" s="519" t="s">
        <v>5</v>
      </c>
      <c r="J18323" s="650">
        <v>286.5</v>
      </c>
    </row>
    <row r="18324" spans="1:10">
      <c r="A18324" s="519" t="s">
        <v>18489</v>
      </c>
      <c r="B18324" s="519" t="str">
        <f t="shared" si="286"/>
        <v>LUMINARIA DE SOBREPOR,FIXADA EM LAJE OU FORRO,TIPO CALHA,CHANFRADA OU PRISMATICA,COMPLETA,EQUIPADA COM REATOR ELETRONICO DE ALTO FATOR DE POTENCIA E LAMPADA FLUORESCENTE DE 4X32W.FORNECIMENTO E COLOCACAO</v>
      </c>
      <c r="C18324" s="519" t="s">
        <v>46311</v>
      </c>
      <c r="D18324" s="519" t="s">
        <v>46312</v>
      </c>
      <c r="E18324" s="519" t="s">
        <v>46334</v>
      </c>
      <c r="F18324" s="519" t="s">
        <v>34492</v>
      </c>
      <c r="I18324" s="519" t="s">
        <v>5</v>
      </c>
      <c r="J18324" s="650">
        <v>279.35000000000002</v>
      </c>
    </row>
    <row r="18325" spans="1:10">
      <c r="A18325" s="519" t="s">
        <v>18490</v>
      </c>
      <c r="B18325" s="519" t="str">
        <f t="shared" si="286"/>
        <v>LUMINARIA DE SOBREPOR,FIXADA EM LAJE OU FORRO,TIPO CALHA,CHANFRADA OU PRISMATICA,COMPLETA,EQUIPADA COM REATOR ELETRONICO DE ALTO FATOR DE POTENCIA E LAMPADA FLUORESCENTE DE 4X36W.FORNECIMENTO E COLOCACAO</v>
      </c>
      <c r="C18325" s="519" t="s">
        <v>46311</v>
      </c>
      <c r="D18325" s="519" t="s">
        <v>46312</v>
      </c>
      <c r="E18325" s="519" t="s">
        <v>46335</v>
      </c>
      <c r="F18325" s="519" t="s">
        <v>34492</v>
      </c>
      <c r="I18325" s="519" t="s">
        <v>5</v>
      </c>
      <c r="J18325" s="650">
        <v>329.82</v>
      </c>
    </row>
    <row r="18326" spans="1:10">
      <c r="A18326" s="519" t="s">
        <v>18491</v>
      </c>
      <c r="B18326" s="519" t="str">
        <f t="shared" si="286"/>
        <v>LUMINARIA DE SOBREPOR,FIXADA EM LAJE OU FORRO,TIPO CALHA,CHANFRADA OU PRISMATICA,COMPLETA,EQUIPADA COM REATOR ELETRONICO DE ALTO FATOR DE POTENCIA E LAMPADA FLUORESCENTE DE 4X36W.FORNECIMENTO E COLOCACAO</v>
      </c>
      <c r="C18326" s="519" t="s">
        <v>46311</v>
      </c>
      <c r="D18326" s="519" t="s">
        <v>46312</v>
      </c>
      <c r="E18326" s="519" t="s">
        <v>46335</v>
      </c>
      <c r="F18326" s="519" t="s">
        <v>34492</v>
      </c>
      <c r="I18326" s="519" t="s">
        <v>5</v>
      </c>
      <c r="J18326" s="650">
        <v>322.67</v>
      </c>
    </row>
    <row r="18327" spans="1:10">
      <c r="A18327" s="519" t="s">
        <v>18492</v>
      </c>
      <c r="B18327" s="519" t="str">
        <f t="shared" si="286"/>
        <v>LUMINARIA DE SOBREPOR,FIXADA EM LAJE OU FORRO,TIPO CALHA,CHANFRADA OU PRISMATICA,COMPLETA,EQUIPADA COM REATOR ELETRONICO DE ALTO FATOR DE POTENCIA E LAMPADA FLUORESCENTE DE 4X40W.FORNECIMENTO E COLOCACAO</v>
      </c>
      <c r="C18327" s="519" t="s">
        <v>46311</v>
      </c>
      <c r="D18327" s="519" t="s">
        <v>46312</v>
      </c>
      <c r="E18327" s="519" t="s">
        <v>46336</v>
      </c>
      <c r="F18327" s="519" t="s">
        <v>34492</v>
      </c>
      <c r="I18327" s="519" t="s">
        <v>5</v>
      </c>
      <c r="J18327" s="650">
        <v>242.72</v>
      </c>
    </row>
    <row r="18328" spans="1:10">
      <c r="A18328" s="519" t="s">
        <v>18493</v>
      </c>
      <c r="B18328" s="519" t="str">
        <f t="shared" si="286"/>
        <v>LUMINARIA DE SOBREPOR,FIXADA EM LAJE OU FORRO,TIPO CALHA,CHANFRADA OU PRISMATICA,COMPLETA,EQUIPADA COM REATOR ELETRONICO DE ALTO FATOR DE POTENCIA E LAMPADA FLUORESCENTE DE 4X40W.FORNECIMENTO E COLOCACAO</v>
      </c>
      <c r="C18328" s="519" t="s">
        <v>46311</v>
      </c>
      <c r="D18328" s="519" t="s">
        <v>46312</v>
      </c>
      <c r="E18328" s="519" t="s">
        <v>46336</v>
      </c>
      <c r="F18328" s="519" t="s">
        <v>34492</v>
      </c>
      <c r="I18328" s="519" t="s">
        <v>5</v>
      </c>
      <c r="J18328" s="650">
        <v>235.57</v>
      </c>
    </row>
    <row r="18329" spans="1:10">
      <c r="A18329" s="519" t="s">
        <v>18494</v>
      </c>
      <c r="B18329" s="519" t="str">
        <f t="shared" si="286"/>
        <v>LUMINARIA FLUORESCENTE TUBULAR DE SOBREPOR,2X16W(INCLUSIVE LAMPADAS),CORPO EM CHAPA DE ACO TRATADA E PINTURA ELETROSTATICA BRANCA,REFLETOR EM ALUMINIO DE ALTO BRILHO,COM REATOR DEALTO FATOR DE POTENCIA,BI-VOLT.FORNECIMENTO E COLOCACAO</v>
      </c>
      <c r="C18329" s="519" t="s">
        <v>46337</v>
      </c>
      <c r="D18329" s="519" t="s">
        <v>46338</v>
      </c>
      <c r="E18329" s="519" t="s">
        <v>46339</v>
      </c>
      <c r="F18329" s="519" t="s">
        <v>46340</v>
      </c>
      <c r="I18329" s="519" t="s">
        <v>5</v>
      </c>
      <c r="J18329" s="650">
        <v>229.58</v>
      </c>
    </row>
    <row r="18330" spans="1:10">
      <c r="A18330" s="519" t="s">
        <v>18495</v>
      </c>
      <c r="B18330" s="519" t="str">
        <f t="shared" si="286"/>
        <v>LUMINARIA FLUORESCENTE TUBULAR DE SOBREPOR,2X16W(INCLUSIVE LAMPADAS),CORPO EM CHAPA DE ACO TRATADA E PINTURA ELETROSTATICA BRANCA,REFLETOR EM ALUMINIO DE ALTO BRILHO,COM REATOR DEALTO FATOR DE POTENCIA,BI-VOLT.FORNECIMENTO E COLOCACAO</v>
      </c>
      <c r="C18330" s="519" t="s">
        <v>46337</v>
      </c>
      <c r="D18330" s="519" t="s">
        <v>46338</v>
      </c>
      <c r="E18330" s="519" t="s">
        <v>46339</v>
      </c>
      <c r="F18330" s="519" t="s">
        <v>46340</v>
      </c>
      <c r="I18330" s="519" t="s">
        <v>5</v>
      </c>
      <c r="J18330" s="650">
        <v>223.35</v>
      </c>
    </row>
    <row r="18331" spans="1:10">
      <c r="A18331" s="519" t="s">
        <v>18496</v>
      </c>
      <c r="B18331" s="519" t="str">
        <f t="shared" si="286"/>
        <v>LUMINARIA FLUORESCENTE TUBULAR DE SOBREPOR,2X32W(INCLUSIVE LAMPADAS),CORPO EM CHAPA DE ACO TRATADA E PINTURA ELETROSTATICA BRAMCA,REFLETOR EM ALUMINIO DE ALTO BRILHO,COM REATOR DEALTO FATOR DE POTENCIA,BI-VOLT.FORNECIMENTO E COLOCACAO</v>
      </c>
      <c r="C18331" s="519" t="s">
        <v>46341</v>
      </c>
      <c r="D18331" s="519" t="s">
        <v>46338</v>
      </c>
      <c r="E18331" s="519" t="s">
        <v>46342</v>
      </c>
      <c r="F18331" s="519" t="s">
        <v>46340</v>
      </c>
      <c r="I18331" s="519" t="s">
        <v>5</v>
      </c>
      <c r="J18331" s="650">
        <v>272.33999999999997</v>
      </c>
    </row>
    <row r="18332" spans="1:10">
      <c r="A18332" s="519" t="s">
        <v>18497</v>
      </c>
      <c r="B18332" s="519" t="str">
        <f t="shared" si="286"/>
        <v>LUMINARIA FLUORESCENTE TUBULAR DE SOBREPOR,2X32W(INCLUSIVE LAMPADAS),CORPO EM CHAPA DE ACO TRATADA E PINTURA ELETROSTATICA BRAMCA,REFLETOR EM ALUMINIO DE ALTO BRILHO,COM REATOR DEALTO FATOR DE POTENCIA,BI-VOLT.FORNECIMENTO E COLOCACAO</v>
      </c>
      <c r="C18332" s="519" t="s">
        <v>46341</v>
      </c>
      <c r="D18332" s="519" t="s">
        <v>46338</v>
      </c>
      <c r="E18332" s="519" t="s">
        <v>46342</v>
      </c>
      <c r="F18332" s="519" t="s">
        <v>46340</v>
      </c>
      <c r="I18332" s="519" t="s">
        <v>5</v>
      </c>
      <c r="J18332" s="650">
        <v>266.11</v>
      </c>
    </row>
    <row r="18333" spans="1:10">
      <c r="A18333" s="519" t="s">
        <v>18498</v>
      </c>
      <c r="B18333" s="519" t="str">
        <f t="shared" si="286"/>
        <v>LUMINARIA FLUORESCENTE TUBULAR DE SOBREPOR,2X16W(INCLUSIVE LAMPADAS),COM ALETAS,CORPO EM CHAPA DE ACO TRATADA E PINTURAELETROSTATICA BRANCA,REFLETOR EM ALUMINIO DE ALTO BRILHO,COM REATOR DE ALTO FATOR DE POTENCIA,BI-VOLT.FORNECIMENTO E COLOCACAO</v>
      </c>
      <c r="C18333" s="519" t="s">
        <v>46337</v>
      </c>
      <c r="D18333" s="519" t="s">
        <v>46343</v>
      </c>
      <c r="E18333" s="519" t="s">
        <v>46344</v>
      </c>
      <c r="F18333" s="519" t="s">
        <v>46345</v>
      </c>
      <c r="G18333" s="519" t="s">
        <v>34525</v>
      </c>
      <c r="I18333" s="519" t="s">
        <v>5</v>
      </c>
      <c r="J18333" s="650">
        <v>228.15</v>
      </c>
    </row>
    <row r="18334" spans="1:10">
      <c r="A18334" s="519" t="s">
        <v>18499</v>
      </c>
      <c r="B18334" s="519" t="str">
        <f t="shared" si="286"/>
        <v>LUMINARIA FLUORESCENTE TUBULAR DE SOBREPOR,2X16W(INCLUSIVE LAMPADAS),COM ALETAS,CORPO EM CHAPA DE ACO TRATADA E PINTURAELETROSTATICA BRANCA,REFLETOR EM ALUMINIO DE ALTO BRILHO,COM REATOR DE ALTO FATOR DE POTENCIA,BI-VOLT.FORNECIMENTO E COLOCACAO</v>
      </c>
      <c r="C18334" s="519" t="s">
        <v>46337</v>
      </c>
      <c r="D18334" s="519" t="s">
        <v>46343</v>
      </c>
      <c r="E18334" s="519" t="s">
        <v>46344</v>
      </c>
      <c r="F18334" s="519" t="s">
        <v>46345</v>
      </c>
      <c r="G18334" s="519" t="s">
        <v>34525</v>
      </c>
      <c r="I18334" s="519" t="s">
        <v>5</v>
      </c>
      <c r="J18334" s="650">
        <v>221.92</v>
      </c>
    </row>
    <row r="18335" spans="1:10">
      <c r="A18335" s="519" t="s">
        <v>18500</v>
      </c>
      <c r="B18335" s="519" t="str">
        <f t="shared" si="286"/>
        <v>LUMINARIA FLUORESCENTE TUBULAR DE SOBREPOR,2X16W(INCLUSIVE LAMPADAS),COM VISOR ACRILICO TRANSLUCIDO,CORPO EM CHAPA DE ACO TRATADA E PINTURA ELETROSTATICA BRANCA,REFLETOR EM ALUMINIODE ALTO BRILHO,COM REATOR DE ALTO FATOR DE POTENCIA,BI-VOLT.FORNECIMENTO E COLOCACAO</v>
      </c>
      <c r="C18335" s="519" t="s">
        <v>46337</v>
      </c>
      <c r="D18335" s="519" t="s">
        <v>46346</v>
      </c>
      <c r="E18335" s="519" t="s">
        <v>46347</v>
      </c>
      <c r="F18335" s="519" t="s">
        <v>46348</v>
      </c>
      <c r="G18335" s="519" t="s">
        <v>34487</v>
      </c>
      <c r="I18335" s="519" t="s">
        <v>5</v>
      </c>
      <c r="J18335" s="650">
        <v>247.86</v>
      </c>
    </row>
    <row r="18336" spans="1:10">
      <c r="A18336" s="519" t="s">
        <v>18501</v>
      </c>
      <c r="B18336" s="519" t="str">
        <f t="shared" si="286"/>
        <v>LUMINARIA FLUORESCENTE TUBULAR DE SOBREPOR,2X16W(INCLUSIVE LAMPADAS),COM VISOR ACRILICO TRANSLUCIDO,CORPO EM CHAPA DE ACO TRATADA E PINTURA ELETROSTATICA BRANCA,REFLETOR EM ALUMINIODE ALTO BRILHO,COM REATOR DE ALTO FATOR DE POTENCIA,BI-VOLT.FORNECIMENTO E COLOCACAO</v>
      </c>
      <c r="C18336" s="519" t="s">
        <v>46337</v>
      </c>
      <c r="D18336" s="519" t="s">
        <v>46346</v>
      </c>
      <c r="E18336" s="519" t="s">
        <v>46347</v>
      </c>
      <c r="F18336" s="519" t="s">
        <v>46348</v>
      </c>
      <c r="G18336" s="519" t="s">
        <v>34487</v>
      </c>
      <c r="I18336" s="519" t="s">
        <v>5</v>
      </c>
      <c r="J18336" s="650">
        <v>241.63</v>
      </c>
    </row>
    <row r="18337" spans="1:10">
      <c r="A18337" s="519" t="s">
        <v>18502</v>
      </c>
      <c r="B18337" s="519" t="str">
        <f t="shared" si="286"/>
        <v>LUMINARIA FLUORESCENTE TUBULAR DE SOBREPOR,2X32W(INCLUSIVE LAMPADAS),COM ALETAS,CORPO EM CHAPA DE ACO TRATADA E PINTURAELETROSTATICA BRANCA,REFLETOR EM ALUMINIO DE ALTO BRILHO,COM REATOR DE ALTO FATOR DE POTENCIA,BI-VOLT.FORNECIMENTO E COLOCACAO</v>
      </c>
      <c r="C18337" s="519" t="s">
        <v>46341</v>
      </c>
      <c r="D18337" s="519" t="s">
        <v>46343</v>
      </c>
      <c r="E18337" s="519" t="s">
        <v>46344</v>
      </c>
      <c r="F18337" s="519" t="s">
        <v>46345</v>
      </c>
      <c r="G18337" s="519" t="s">
        <v>34525</v>
      </c>
      <c r="I18337" s="519" t="s">
        <v>5</v>
      </c>
      <c r="J18337" s="650">
        <v>274.99</v>
      </c>
    </row>
    <row r="18338" spans="1:10">
      <c r="A18338" s="519" t="s">
        <v>18503</v>
      </c>
      <c r="B18338" s="519" t="str">
        <f t="shared" si="286"/>
        <v>LUMINARIA FLUORESCENTE TUBULAR DE SOBREPOR,2X32W(INCLUSIVE LAMPADAS),COM ALETAS,CORPO EM CHAPA DE ACO TRATADA E PINTURAELETROSTATICA BRANCA,REFLETOR EM ALUMINIO DE ALTO BRILHO,COM REATOR DE ALTO FATOR DE POTENCIA,BI-VOLT.FORNECIMENTO E COLOCACAO</v>
      </c>
      <c r="C18338" s="519" t="s">
        <v>46341</v>
      </c>
      <c r="D18338" s="519" t="s">
        <v>46343</v>
      </c>
      <c r="E18338" s="519" t="s">
        <v>46344</v>
      </c>
      <c r="F18338" s="519" t="s">
        <v>46345</v>
      </c>
      <c r="G18338" s="519" t="s">
        <v>34525</v>
      </c>
      <c r="I18338" s="519" t="s">
        <v>5</v>
      </c>
      <c r="J18338" s="650">
        <v>268.76</v>
      </c>
    </row>
    <row r="18339" spans="1:10">
      <c r="A18339" s="519" t="s">
        <v>18504</v>
      </c>
      <c r="B18339" s="519" t="str">
        <f t="shared" si="286"/>
        <v>LUMINARIA FLUORESCENTE TUBULAR DE SOBREPOR,2X32W(INCLUSIVE LAMPADAS),COM VISOR ACRILICO TRANSLUCIDO,CORPO EM CHAPA DE ACO TRATADA E PINTURA ELETROSTATICA BRANCA,REFLETOR EM ALUMINIO DE ALTO BRILHO,COM REATOR DE ALTO FATOR DE POTENCIA,BI-VOLT.FORNECIMENTO E COLOCACAO</v>
      </c>
      <c r="C18339" s="519" t="s">
        <v>46341</v>
      </c>
      <c r="D18339" s="519" t="s">
        <v>46346</v>
      </c>
      <c r="E18339" s="519" t="s">
        <v>46347</v>
      </c>
      <c r="F18339" s="519" t="s">
        <v>46349</v>
      </c>
      <c r="G18339" s="519" t="s">
        <v>46350</v>
      </c>
      <c r="I18339" s="519" t="s">
        <v>5</v>
      </c>
      <c r="J18339" s="650">
        <v>284.31</v>
      </c>
    </row>
    <row r="18340" spans="1:10">
      <c r="A18340" s="519" t="s">
        <v>18505</v>
      </c>
      <c r="B18340" s="519" t="str">
        <f t="shared" si="286"/>
        <v>LUMINARIA FLUORESCENTE TUBULAR DE SOBREPOR,2X32W(INCLUSIVE LAMPADAS),COM VISOR ACRILICO TRANSLUCIDO,CORPO EM CHAPA DE ACO TRATADA E PINTURA ELETROSTATICA BRANCA,REFLETOR EM ALUMINIO DE ALTO BRILHO,COM REATOR DE ALTO FATOR DE POTENCIA,BI-VOLT.FORNECIMENTO E COLOCACAO</v>
      </c>
      <c r="C18340" s="519" t="s">
        <v>46341</v>
      </c>
      <c r="D18340" s="519" t="s">
        <v>46346</v>
      </c>
      <c r="E18340" s="519" t="s">
        <v>46347</v>
      </c>
      <c r="F18340" s="519" t="s">
        <v>46349</v>
      </c>
      <c r="G18340" s="519" t="s">
        <v>46350</v>
      </c>
      <c r="I18340" s="519" t="s">
        <v>5</v>
      </c>
      <c r="J18340" s="650">
        <v>278.08</v>
      </c>
    </row>
    <row r="18341" spans="1:10">
      <c r="A18341" s="519" t="s">
        <v>18506</v>
      </c>
      <c r="B18341" s="519" t="str">
        <f t="shared" si="286"/>
        <v>LUMINARIA FLUORESCENTE TUBULAR DE EMBUTIR,2X16W(INCLUSIVE LAMPADAS),CORPO EM CHAPA DE ACO TRATADA E PINTURA ELETROSTATICA BRANCA,REFLETOR EM ALUMINIO DE ALTO BRILHO,COM REATOR DE ALTO FATOR DE POTENCIA,BIVOLT.FORNECIMENTO E COLOCACAO</v>
      </c>
      <c r="C18341" s="519" t="s">
        <v>46351</v>
      </c>
      <c r="D18341" s="519" t="s">
        <v>46352</v>
      </c>
      <c r="E18341" s="519" t="s">
        <v>46353</v>
      </c>
      <c r="F18341" s="519" t="s">
        <v>46354</v>
      </c>
      <c r="I18341" s="519" t="s">
        <v>5</v>
      </c>
      <c r="J18341" s="650">
        <v>213.47</v>
      </c>
    </row>
    <row r="18342" spans="1:10">
      <c r="A18342" s="519" t="s">
        <v>18507</v>
      </c>
      <c r="B18342" s="519" t="str">
        <f t="shared" si="286"/>
        <v>LUMINARIA FLUORESCENTE TUBULAR DE EMBUTIR,2X16W(INCLUSIVE LAMPADAS),CORPO EM CHAPA DE ACO TRATADA E PINTURA ELETROSTATICA BRANCA,REFLETOR EM ALUMINIO DE ALTO BRILHO,COM REATOR DE ALTO FATOR DE POTENCIA,BIVOLT.FORNECIMENTO E COLOCACAO</v>
      </c>
      <c r="C18342" s="519" t="s">
        <v>46351</v>
      </c>
      <c r="D18342" s="519" t="s">
        <v>46352</v>
      </c>
      <c r="E18342" s="519" t="s">
        <v>46353</v>
      </c>
      <c r="F18342" s="519" t="s">
        <v>46354</v>
      </c>
      <c r="I18342" s="519" t="s">
        <v>5</v>
      </c>
      <c r="J18342" s="650">
        <v>207.51</v>
      </c>
    </row>
    <row r="18343" spans="1:10">
      <c r="A18343" s="519" t="s">
        <v>18508</v>
      </c>
      <c r="B18343" s="519" t="str">
        <f t="shared" si="286"/>
        <v>LUMINARIA FLUORESCENTE TUBULAR DE EMBUTIR,2X32W(INCLUSIVE LAMPADAS),CORPO EM CHAPA DE ACO TRATADA E PINTURA ELETROSTATICA BRANCA,REFLETOR EM ALUMINIO DE ALTO BRILHO,COM REATOR DE ALTO FATOR DE POTENCIA,BI-VOLT.FORNECIMENTO E COLOCACAO</v>
      </c>
      <c r="C18343" s="519" t="s">
        <v>46355</v>
      </c>
      <c r="D18343" s="519" t="s">
        <v>46352</v>
      </c>
      <c r="E18343" s="519" t="s">
        <v>46353</v>
      </c>
      <c r="F18343" s="519" t="s">
        <v>46356</v>
      </c>
      <c r="I18343" s="519" t="s">
        <v>5</v>
      </c>
      <c r="J18343" s="650">
        <v>230.22</v>
      </c>
    </row>
    <row r="18344" spans="1:10">
      <c r="A18344" s="519" t="s">
        <v>18509</v>
      </c>
      <c r="B18344" s="519" t="str">
        <f t="shared" si="286"/>
        <v>LUMINARIA FLUORESCENTE TUBULAR DE EMBUTIR,2X32W(INCLUSIVE LAMPADAS),CORPO EM CHAPA DE ACO TRATADA E PINTURA ELETROSTATICA BRANCA,REFLETOR EM ALUMINIO DE ALTO BRILHO,COM REATOR DE ALTO FATOR DE POTENCIA,BI-VOLT.FORNECIMENTO E COLOCACAO</v>
      </c>
      <c r="C18344" s="519" t="s">
        <v>46355</v>
      </c>
      <c r="D18344" s="519" t="s">
        <v>46352</v>
      </c>
      <c r="E18344" s="519" t="s">
        <v>46353</v>
      </c>
      <c r="F18344" s="519" t="s">
        <v>46356</v>
      </c>
      <c r="I18344" s="519" t="s">
        <v>5</v>
      </c>
      <c r="J18344" s="650">
        <v>224.26</v>
      </c>
    </row>
    <row r="18345" spans="1:10">
      <c r="A18345" s="519" t="s">
        <v>18510</v>
      </c>
      <c r="B18345" s="519" t="str">
        <f t="shared" si="286"/>
        <v>LUMINARIA FLUORESCENTE TUBULAR DE EMBUTIR,2X16W(INCLUSIVE LAMPADAS),COM ALETAS,CORPO EM CHAPA DE ACO TRATADA E PINTURA ELETROSTATICA BRANCA,REFLETOR EM ALUMINIO DE ALTO BRILHO,COMREATOR DE ALTO FATOR DE POTENCIA,BI-VOLT.FORNECIMENTO E COLOCACAO</v>
      </c>
      <c r="C18345" s="519" t="s">
        <v>46351</v>
      </c>
      <c r="D18345" s="519" t="s">
        <v>46357</v>
      </c>
      <c r="E18345" s="519" t="s">
        <v>46358</v>
      </c>
      <c r="F18345" s="519" t="s">
        <v>46359</v>
      </c>
      <c r="G18345" s="519" t="s">
        <v>34526</v>
      </c>
      <c r="I18345" s="519" t="s">
        <v>5</v>
      </c>
      <c r="J18345" s="650">
        <v>253.78</v>
      </c>
    </row>
    <row r="18346" spans="1:10">
      <c r="A18346" s="519" t="s">
        <v>18511</v>
      </c>
      <c r="B18346" s="519" t="str">
        <f t="shared" si="286"/>
        <v>LUMINARIA FLUORESCENTE TUBULAR DE EMBUTIR,2X16W(INCLUSIVE LAMPADAS),COM ALETAS,CORPO EM CHAPA DE ACO TRATADA E PINTURA ELETROSTATICA BRANCA,REFLETOR EM ALUMINIO DE ALTO BRILHO,COMREATOR DE ALTO FATOR DE POTENCIA,BI-VOLT.FORNECIMENTO E COLOCACAO</v>
      </c>
      <c r="C18346" s="519" t="s">
        <v>46351</v>
      </c>
      <c r="D18346" s="519" t="s">
        <v>46357</v>
      </c>
      <c r="E18346" s="519" t="s">
        <v>46358</v>
      </c>
      <c r="F18346" s="519" t="s">
        <v>46359</v>
      </c>
      <c r="G18346" s="519" t="s">
        <v>34526</v>
      </c>
      <c r="I18346" s="519" t="s">
        <v>5</v>
      </c>
      <c r="J18346" s="650">
        <v>247.82</v>
      </c>
    </row>
    <row r="18347" spans="1:10">
      <c r="A18347" s="519" t="s">
        <v>18512</v>
      </c>
      <c r="B18347" s="519" t="str">
        <f t="shared" si="286"/>
        <v>LUMINARIA FLUORESCENTE TUBULAR DE EMBUTIR,2X16W(INCLUSIVE LAMPADAS),COM VISOR ACRILICO TRANSLUCIDO,CORPO EM CHAPA DE ACO TRATADA E PINTURA ELETROSTATICA BRANCA,REFLETOR EM ALUMINIO DE ALTO BRILHO,COM REATOR DE ALTO FATOR DE POTENCIA,BI-VOLT.FORNECIMENTO E COLOCACAO</v>
      </c>
      <c r="C18347" s="519" t="s">
        <v>46351</v>
      </c>
      <c r="D18347" s="519" t="s">
        <v>46360</v>
      </c>
      <c r="E18347" s="519" t="s">
        <v>46361</v>
      </c>
      <c r="F18347" s="519" t="s">
        <v>46362</v>
      </c>
      <c r="G18347" s="519" t="s">
        <v>34487</v>
      </c>
      <c r="I18347" s="519" t="s">
        <v>5</v>
      </c>
      <c r="J18347" s="650">
        <v>318.95999999999998</v>
      </c>
    </row>
    <row r="18348" spans="1:10">
      <c r="A18348" s="519" t="s">
        <v>18513</v>
      </c>
      <c r="B18348" s="519" t="str">
        <f t="shared" si="286"/>
        <v>LUMINARIA FLUORESCENTE TUBULAR DE EMBUTIR,2X16W(INCLUSIVE LAMPADAS),COM VISOR ACRILICO TRANSLUCIDO,CORPO EM CHAPA DE ACO TRATADA E PINTURA ELETROSTATICA BRANCA,REFLETOR EM ALUMINIO DE ALTO BRILHO,COM REATOR DE ALTO FATOR DE POTENCIA,BI-VOLT.FORNECIMENTO E COLOCACAO</v>
      </c>
      <c r="C18348" s="519" t="s">
        <v>46351</v>
      </c>
      <c r="D18348" s="519" t="s">
        <v>46360</v>
      </c>
      <c r="E18348" s="519" t="s">
        <v>46361</v>
      </c>
      <c r="F18348" s="519" t="s">
        <v>46362</v>
      </c>
      <c r="G18348" s="519" t="s">
        <v>34487</v>
      </c>
      <c r="I18348" s="519" t="s">
        <v>5</v>
      </c>
      <c r="J18348" s="650">
        <v>313</v>
      </c>
    </row>
    <row r="18349" spans="1:10">
      <c r="A18349" s="519" t="s">
        <v>18514</v>
      </c>
      <c r="B18349" s="519" t="str">
        <f t="shared" si="286"/>
        <v>LUMINARIA FLUORESCENTE TUBULAR DE EMBUTIR,2X32W(INCLUSIVE LAMPADAS),COM ALETAS,CORPO EM CHAPA DE ACO TRATADA E PINTURA ELETROSTATICA BRANCA,REFLETOR EM ALUMINIO DE ALTO BRILHO,COMREATOR DE ALTO FATOR DE POTENCIA,BI-VOLT.FORNECIMENTO E COLOCACAO</v>
      </c>
      <c r="C18349" s="519" t="s">
        <v>46355</v>
      </c>
      <c r="D18349" s="519" t="s">
        <v>46357</v>
      </c>
      <c r="E18349" s="519" t="s">
        <v>46358</v>
      </c>
      <c r="F18349" s="519" t="s">
        <v>46359</v>
      </c>
      <c r="G18349" s="519" t="s">
        <v>34526</v>
      </c>
      <c r="I18349" s="519" t="s">
        <v>5</v>
      </c>
      <c r="J18349" s="650">
        <v>330.63</v>
      </c>
    </row>
    <row r="18350" spans="1:10">
      <c r="A18350" s="519" t="s">
        <v>18515</v>
      </c>
      <c r="B18350" s="519" t="str">
        <f t="shared" si="286"/>
        <v>LUMINARIA FLUORESCENTE TUBULAR DE EMBUTIR,2X32W(INCLUSIVE LAMPADAS),COM ALETAS,CORPO EM CHAPA DE ACO TRATADA E PINTURA ELETROSTATICA BRANCA,REFLETOR EM ALUMINIO DE ALTO BRILHO,COMREATOR DE ALTO FATOR DE POTENCIA,BI-VOLT.FORNECIMENTO E COLOCACAO</v>
      </c>
      <c r="C18350" s="519" t="s">
        <v>46355</v>
      </c>
      <c r="D18350" s="519" t="s">
        <v>46357</v>
      </c>
      <c r="E18350" s="519" t="s">
        <v>46358</v>
      </c>
      <c r="F18350" s="519" t="s">
        <v>46359</v>
      </c>
      <c r="G18350" s="519" t="s">
        <v>34526</v>
      </c>
      <c r="I18350" s="519" t="s">
        <v>5</v>
      </c>
      <c r="J18350" s="650">
        <v>324.67</v>
      </c>
    </row>
    <row r="18351" spans="1:10">
      <c r="A18351" s="519" t="s">
        <v>18516</v>
      </c>
      <c r="B18351" s="519" t="str">
        <f t="shared" si="286"/>
        <v>LUMINARIA FLUORESCENTE TUBULAR DE EMBUTIR,2X32W(INCLUSIVE LAMPADAS),COM VISOR ACRILICO TRANSLUCIDO,CORPO EM CHAPA DE ACO TRATADA E PINTURA ELETROSTATICA BRANCA,REFLETOR EM ALUMINIO DE ALTO BRILHO,COM REATOR DE ALTO FATOR DE POTENCIA,BI-VOLT.FORNECIMENTO E COLOCACAO</v>
      </c>
      <c r="C18351" s="519" t="s">
        <v>46355</v>
      </c>
      <c r="D18351" s="519" t="s">
        <v>46360</v>
      </c>
      <c r="E18351" s="519" t="s">
        <v>46361</v>
      </c>
      <c r="F18351" s="519" t="s">
        <v>46362</v>
      </c>
      <c r="G18351" s="519" t="s">
        <v>34487</v>
      </c>
      <c r="I18351" s="519" t="s">
        <v>5</v>
      </c>
      <c r="J18351" s="650">
        <v>302.98</v>
      </c>
    </row>
    <row r="18352" spans="1:10">
      <c r="A18352" s="519" t="s">
        <v>18517</v>
      </c>
      <c r="B18352" s="519" t="str">
        <f t="shared" si="286"/>
        <v>LUMINARIA FLUORESCENTE TUBULAR DE EMBUTIR,2X32W(INCLUSIVE LAMPADAS),COM VISOR ACRILICO TRANSLUCIDO,CORPO EM CHAPA DE ACO TRATADA E PINTURA ELETROSTATICA BRANCA,REFLETOR EM ALUMINIO DE ALTO BRILHO,COM REATOR DE ALTO FATOR DE POTENCIA,BI-VOLT.FORNECIMENTO E COLOCACAO</v>
      </c>
      <c r="C18352" s="519" t="s">
        <v>46355</v>
      </c>
      <c r="D18352" s="519" t="s">
        <v>46360</v>
      </c>
      <c r="E18352" s="519" t="s">
        <v>46361</v>
      </c>
      <c r="F18352" s="519" t="s">
        <v>46362</v>
      </c>
      <c r="G18352" s="519" t="s">
        <v>34487</v>
      </c>
      <c r="I18352" s="519" t="s">
        <v>5</v>
      </c>
      <c r="J18352" s="650">
        <v>297.02</v>
      </c>
    </row>
    <row r="18353" spans="1:10">
      <c r="A18353" s="519" t="s">
        <v>18518</v>
      </c>
      <c r="B18353" s="519" t="str">
        <f t="shared" si="286"/>
        <v>LUMINARIA DE EMBUTIR,FIXADA EM GESSO,PARA LAMPADA LED DE 25W (INCLUSIVE LAMPADA).FORNECIMENTO E COLOCACAO</v>
      </c>
      <c r="C18353" s="519" t="s">
        <v>50614</v>
      </c>
      <c r="D18353" s="519" t="s">
        <v>50615</v>
      </c>
      <c r="I18353" s="519" t="s">
        <v>5</v>
      </c>
      <c r="J18353" s="650">
        <v>147.93</v>
      </c>
    </row>
    <row r="18354" spans="1:10">
      <c r="A18354" s="519" t="s">
        <v>18519</v>
      </c>
      <c r="B18354" s="519" t="str">
        <f t="shared" si="286"/>
        <v>LUMINARIA DE EMBUTIR,FIXADA EM GESSO,PARA LAMPADA LED DE 25W (INCLUSIVE LAMPADA).FORNECIMENTO E COLOCACAO</v>
      </c>
      <c r="C18354" s="519" t="s">
        <v>50614</v>
      </c>
      <c r="D18354" s="519" t="s">
        <v>50615</v>
      </c>
      <c r="I18354" s="519" t="s">
        <v>5</v>
      </c>
      <c r="J18354" s="650">
        <v>134.91999999999999</v>
      </c>
    </row>
    <row r="18355" spans="1:10">
      <c r="A18355" s="519" t="s">
        <v>18520</v>
      </c>
      <c r="B18355" s="519" t="str">
        <f t="shared" si="286"/>
        <v>LUMINARIA TIPO SPOT,DIRECIONAL,EXCLUSIVE LAMPADA.FORNECIMENTO E COLOCACAO</v>
      </c>
      <c r="C18355" s="519" t="s">
        <v>46363</v>
      </c>
      <c r="D18355" s="519" t="s">
        <v>34477</v>
      </c>
      <c r="I18355" s="519" t="s">
        <v>5</v>
      </c>
      <c r="J18355" s="650">
        <v>53.98</v>
      </c>
    </row>
    <row r="18356" spans="1:10">
      <c r="A18356" s="519" t="s">
        <v>18521</v>
      </c>
      <c r="B18356" s="519" t="str">
        <f t="shared" si="286"/>
        <v>LUMINARIA TIPO SPOT,DIRECIONAL,EXCLUSIVE LAMPADA.FORNECIMENTO E COLOCACAO</v>
      </c>
      <c r="C18356" s="519" t="s">
        <v>46363</v>
      </c>
      <c r="D18356" s="519" t="s">
        <v>34477</v>
      </c>
      <c r="I18356" s="519" t="s">
        <v>5</v>
      </c>
      <c r="J18356" s="650">
        <v>48.56</v>
      </c>
    </row>
    <row r="18357" spans="1:10">
      <c r="A18357" s="519" t="s">
        <v>18522</v>
      </c>
      <c r="B18357" s="519" t="str">
        <f t="shared" si="286"/>
        <v>LUMINARIA DE EMBUTIR DIRECIONAVEL,PARA LAMPADA TIPO DICROICA,(EXCLUSIVE ESTA),COM ARCO DE ALUMINIO PINTADO EM EPOXI BRANCO.FORNECIMENTO E COLOCACAO</v>
      </c>
      <c r="C18357" s="519" t="s">
        <v>46364</v>
      </c>
      <c r="D18357" s="519" t="s">
        <v>46365</v>
      </c>
      <c r="E18357" s="519" t="s">
        <v>46366</v>
      </c>
      <c r="I18357" s="519" t="s">
        <v>5</v>
      </c>
      <c r="J18357" s="650">
        <v>92.18</v>
      </c>
    </row>
    <row r="18358" spans="1:10">
      <c r="A18358" s="519" t="s">
        <v>18523</v>
      </c>
      <c r="B18358" s="519" t="str">
        <f t="shared" si="286"/>
        <v>LUMINARIA DE EMBUTIR DIRECIONAVEL,PARA LAMPADA TIPO DICROICA,(EXCLUSIVE ESTA),COM ARCO DE ALUMINIO PINTADO EM EPOXI BRANCO.FORNECIMENTO E COLOCACAO</v>
      </c>
      <c r="C18358" s="519" t="s">
        <v>46364</v>
      </c>
      <c r="D18358" s="519" t="s">
        <v>46365</v>
      </c>
      <c r="E18358" s="519" t="s">
        <v>46366</v>
      </c>
      <c r="I18358" s="519" t="s">
        <v>5</v>
      </c>
      <c r="J18358" s="650">
        <v>81.34</v>
      </c>
    </row>
    <row r="18359" spans="1:10">
      <c r="A18359" s="519" t="s">
        <v>18524</v>
      </c>
      <c r="B18359" s="519" t="str">
        <f t="shared" si="286"/>
        <v>ARANDELA EM ALUMINIO E VIDRO,COM BASE PARA FIXACAO,EXCLUSIVE LAMPADA.FORNECIMENTO E COLOCACAO</v>
      </c>
      <c r="C18359" s="519" t="s">
        <v>50616</v>
      </c>
      <c r="D18359" s="519" t="s">
        <v>50617</v>
      </c>
      <c r="I18359" s="519" t="s">
        <v>5</v>
      </c>
      <c r="J18359" s="650">
        <v>70.92</v>
      </c>
    </row>
    <row r="18360" spans="1:10">
      <c r="A18360" s="519" t="s">
        <v>18525</v>
      </c>
      <c r="B18360" s="519" t="str">
        <f t="shared" si="286"/>
        <v>ARANDELA EM ALUMINIO E VIDRO,COM BASE PARA FIXACAO,EXCLUSIVE LAMPADA.FORNECIMENTO E COLOCACAO</v>
      </c>
      <c r="C18360" s="519" t="s">
        <v>50616</v>
      </c>
      <c r="D18360" s="519" t="s">
        <v>50617</v>
      </c>
      <c r="I18360" s="519" t="s">
        <v>5</v>
      </c>
      <c r="J18360" s="650">
        <v>68.209999999999994</v>
      </c>
    </row>
    <row r="18361" spans="1:10">
      <c r="A18361" s="519" t="s">
        <v>18526</v>
      </c>
      <c r="B18361" s="519" t="str">
        <f t="shared" si="286"/>
        <v>ARANDELA TIPO "MEIA-LUA",VIDRO ACETINADO,COR BRANCA,EXCLUSIVE LAMPADA.FORNECIMENTO E COLOCACAO</v>
      </c>
      <c r="C18361" s="519" t="s">
        <v>46367</v>
      </c>
      <c r="D18361" s="519" t="s">
        <v>46368</v>
      </c>
      <c r="I18361" s="519" t="s">
        <v>5</v>
      </c>
      <c r="J18361" s="650">
        <v>50.93</v>
      </c>
    </row>
    <row r="18362" spans="1:10">
      <c r="A18362" s="519" t="s">
        <v>18527</v>
      </c>
      <c r="B18362" s="519" t="str">
        <f t="shared" si="286"/>
        <v>ARANDELA TIPO "MEIA-LUA",VIDRO ACETINADO,COR BRANCA,EXCLUSIVE LAMPADA.FORNECIMENTO E COLOCACAO</v>
      </c>
      <c r="C18362" s="519" t="s">
        <v>46367</v>
      </c>
      <c r="D18362" s="519" t="s">
        <v>46368</v>
      </c>
      <c r="I18362" s="519" t="s">
        <v>5</v>
      </c>
      <c r="J18362" s="650">
        <v>48.22</v>
      </c>
    </row>
    <row r="18363" spans="1:10">
      <c r="A18363" s="519" t="s">
        <v>18528</v>
      </c>
      <c r="B18363" s="519" t="str">
        <f t="shared" si="286"/>
        <v>GLOBO ESFERICO,PLAFONIER REPUXADO DE ALUMINIO COM DIFUSOR EM BASE DE VIDRO LEITOSO DE (10X15)CM.FORNECIMENTO E COLOCACAO</v>
      </c>
      <c r="C18363" s="519" t="s">
        <v>46369</v>
      </c>
      <c r="D18363" s="519" t="s">
        <v>73202</v>
      </c>
      <c r="I18363" s="519" t="s">
        <v>5</v>
      </c>
      <c r="J18363" s="650">
        <v>46.61</v>
      </c>
    </row>
    <row r="18364" spans="1:10">
      <c r="A18364" s="519" t="s">
        <v>18529</v>
      </c>
      <c r="B18364" s="519" t="str">
        <f t="shared" si="286"/>
        <v>GLOBO ESFERICO,PLAFONIER REPUXADO DE ALUMINIO COM DIFUSOR EM BASE DE VIDRO LEITOSO DE (10X15)CM.FORNECIMENTO E COLOCACAO</v>
      </c>
      <c r="C18364" s="519" t="s">
        <v>46369</v>
      </c>
      <c r="D18364" s="519" t="s">
        <v>73202</v>
      </c>
      <c r="I18364" s="519" t="s">
        <v>5</v>
      </c>
      <c r="J18364" s="650">
        <v>43.9</v>
      </c>
    </row>
    <row r="18365" spans="1:10">
      <c r="A18365" s="519" t="s">
        <v>18530</v>
      </c>
      <c r="B18365" s="519" t="str">
        <f t="shared" si="286"/>
        <v>GLOBO ESFERICO,PLAFONIER REPUXADO DE ALUMINIO COM DIFUSOR EM BASE DE VIDRO LEITOSO DE (10X20)CM.FORNECIMENTO E COLOCACAO</v>
      </c>
      <c r="C18365" s="519" t="s">
        <v>46369</v>
      </c>
      <c r="D18365" s="519" t="s">
        <v>73203</v>
      </c>
      <c r="I18365" s="519" t="s">
        <v>5</v>
      </c>
      <c r="J18365" s="650">
        <v>54.44</v>
      </c>
    </row>
    <row r="18366" spans="1:10">
      <c r="A18366" s="519" t="s">
        <v>18531</v>
      </c>
      <c r="B18366" s="519" t="str">
        <f t="shared" si="286"/>
        <v>GLOBO ESFERICO,PLAFONIER REPUXADO DE ALUMINIO COM DIFUSOR EM BASE DE VIDRO LEITOSO DE (10X20)CM.FORNECIMENTO E COLOCACAO</v>
      </c>
      <c r="C18366" s="519" t="s">
        <v>46369</v>
      </c>
      <c r="D18366" s="519" t="s">
        <v>73203</v>
      </c>
      <c r="I18366" s="519" t="s">
        <v>5</v>
      </c>
      <c r="J18366" s="650">
        <v>51.73</v>
      </c>
    </row>
    <row r="18367" spans="1:10">
      <c r="A18367" s="519" t="s">
        <v>18532</v>
      </c>
      <c r="B18367" s="519" t="str">
        <f t="shared" si="286"/>
        <v>GLOBO ESFERICO EM PLASTICO,DE (10X15)CM E PLAFONIER EM ALUMINIO.FORNECIMENTO E COLOCACAO</v>
      </c>
      <c r="C18367" s="519" t="s">
        <v>73204</v>
      </c>
      <c r="D18367" s="519" t="s">
        <v>73205</v>
      </c>
      <c r="I18367" s="519" t="s">
        <v>5</v>
      </c>
      <c r="J18367" s="650">
        <v>42.99</v>
      </c>
    </row>
    <row r="18368" spans="1:10">
      <c r="A18368" s="519" t="s">
        <v>18533</v>
      </c>
      <c r="B18368" s="519" t="str">
        <f t="shared" si="286"/>
        <v>GLOBO ESFERICO EM PLASTICO,DE (10X15)CM E PLAFONIER EM ALUMINIO.FORNECIMENTO E COLOCACAO</v>
      </c>
      <c r="C18368" s="519" t="s">
        <v>73204</v>
      </c>
      <c r="D18368" s="519" t="s">
        <v>73205</v>
      </c>
      <c r="I18368" s="519" t="s">
        <v>5</v>
      </c>
      <c r="J18368" s="650">
        <v>40.28</v>
      </c>
    </row>
    <row r="18369" spans="1:10">
      <c r="A18369" s="519" t="s">
        <v>46370</v>
      </c>
      <c r="B18369" s="519" t="str">
        <f t="shared" si="286"/>
        <v>LUMINARIA DE SOBREPOR, FIXADA EM LAJE OU FORRO, TIPO CALHA,CHANFRADA OU PRISMATICA, COMPLETA, COM LAMPADA LED TUBULARDE 1 X 9W. FORNECIMENTO E COLOCACAO</v>
      </c>
      <c r="C18369" s="519" t="s">
        <v>46371</v>
      </c>
      <c r="D18369" s="519" t="s">
        <v>46372</v>
      </c>
      <c r="E18369" s="519" t="s">
        <v>46373</v>
      </c>
      <c r="I18369" s="519" t="s">
        <v>5</v>
      </c>
      <c r="J18369" s="650">
        <v>90.25</v>
      </c>
    </row>
    <row r="18370" spans="1:10">
      <c r="A18370" s="519" t="s">
        <v>46374</v>
      </c>
      <c r="B18370" s="519" t="str">
        <f t="shared" si="286"/>
        <v>LUMINARIA DE SOBREPOR, FIXADA EM LAJE OU FORRO, TIPO CALHA,CHANFRADA OU PRISMATICA, COMPLETA, COM LAMPADA LED TUBULARDE 1 X 9W. FORNECIMENTO E COLOCACAO</v>
      </c>
      <c r="C18370" s="519" t="s">
        <v>46371</v>
      </c>
      <c r="D18370" s="519" t="s">
        <v>46372</v>
      </c>
      <c r="E18370" s="519" t="s">
        <v>46373</v>
      </c>
      <c r="I18370" s="519" t="s">
        <v>5</v>
      </c>
      <c r="J18370" s="650">
        <v>84.02</v>
      </c>
    </row>
    <row r="18371" spans="1:10">
      <c r="A18371" s="519" t="s">
        <v>46375</v>
      </c>
      <c r="B18371" s="519" t="str">
        <f t="shared" si="286"/>
        <v>LUMINARIA DE SOBREPOR, FIXADA EM LAJE OU FORRO, TIPO CALHA,CHANFRADA OU PRISMATICA, COMPLETA, COM LAMPADA LED TUBULAR DE 1 X 18W. FORNECIMENTO E COLOCACAO</v>
      </c>
      <c r="C18371" s="519" t="s">
        <v>46371</v>
      </c>
      <c r="D18371" s="519" t="s">
        <v>46372</v>
      </c>
      <c r="E18371" s="519" t="s">
        <v>46376</v>
      </c>
      <c r="I18371" s="519" t="s">
        <v>5</v>
      </c>
      <c r="J18371" s="650">
        <v>94.3</v>
      </c>
    </row>
    <row r="18372" spans="1:10">
      <c r="A18372" s="519" t="s">
        <v>46377</v>
      </c>
      <c r="B18372" s="519" t="str">
        <f t="shared" si="286"/>
        <v>LUMINARIA DE SOBREPOR, FIXADA EM LAJE OU FORRO, TIPO CALHA,CHANFRADA OU PRISMATICA, COMPLETA, COM LAMPADA LED TUBULAR DE 1 X 18W. FORNECIMENTO E COLOCACAO</v>
      </c>
      <c r="C18372" s="519" t="s">
        <v>46371</v>
      </c>
      <c r="D18372" s="519" t="s">
        <v>46372</v>
      </c>
      <c r="E18372" s="519" t="s">
        <v>46376</v>
      </c>
      <c r="I18372" s="519" t="s">
        <v>5</v>
      </c>
      <c r="J18372" s="650">
        <v>88.07</v>
      </c>
    </row>
    <row r="18373" spans="1:10">
      <c r="A18373" s="519" t="s">
        <v>46378</v>
      </c>
      <c r="B18373" s="519" t="str">
        <f t="shared" si="286"/>
        <v>LUMINARIA DE SOBREPOR, FIXADA EM LAJE OU FORRO, TIPO CALHA,CHANFRADA OU PRISMATICA, COMPLETA, COM LAMPADA LED TUBULAR DE 2 X 9W. FORNECIMENTO E COLOCACAO</v>
      </c>
      <c r="C18373" s="519" t="s">
        <v>46371</v>
      </c>
      <c r="D18373" s="519" t="s">
        <v>46372</v>
      </c>
      <c r="E18373" s="519" t="s">
        <v>46379</v>
      </c>
      <c r="I18373" s="519" t="s">
        <v>5</v>
      </c>
      <c r="J18373" s="650">
        <v>119.34</v>
      </c>
    </row>
    <row r="18374" spans="1:10">
      <c r="A18374" s="519" t="s">
        <v>46380</v>
      </c>
      <c r="B18374" s="519" t="str">
        <f t="shared" si="286"/>
        <v>LUMINARIA DE SOBREPOR, FIXADA EM LAJE OU FORRO, TIPO CALHA,CHANFRADA OU PRISMATICA, COMPLETA, COM LAMPADA LED TUBULAR DE 2 X 9W. FORNECIMENTO E COLOCACAO</v>
      </c>
      <c r="C18374" s="519" t="s">
        <v>46371</v>
      </c>
      <c r="D18374" s="519" t="s">
        <v>46372</v>
      </c>
      <c r="E18374" s="519" t="s">
        <v>46379</v>
      </c>
      <c r="I18374" s="519" t="s">
        <v>5</v>
      </c>
      <c r="J18374" s="650">
        <v>112.79</v>
      </c>
    </row>
    <row r="18375" spans="1:10">
      <c r="A18375" s="519" t="s">
        <v>46381</v>
      </c>
      <c r="B18375" s="519" t="str">
        <f t="shared" si="286"/>
        <v>LUMINARIA DE SOBREPOR, FIXADA EM LAJE OU FORRO, TIPO CALHA,CHANFRADA OU PRISMATICA, COMPLETA, COM LAMPADA LED TUBULAR DE 2 X 18W. FORNECIMENTO E COLOCACAO</v>
      </c>
      <c r="C18375" s="519" t="s">
        <v>46371</v>
      </c>
      <c r="D18375" s="519" t="s">
        <v>46372</v>
      </c>
      <c r="E18375" s="519" t="s">
        <v>46382</v>
      </c>
      <c r="I18375" s="519" t="s">
        <v>5</v>
      </c>
      <c r="J18375" s="650">
        <v>130.81</v>
      </c>
    </row>
    <row r="18376" spans="1:10">
      <c r="A18376" s="519" t="s">
        <v>46383</v>
      </c>
      <c r="B18376" s="519" t="str">
        <f t="shared" ref="B18376:B18439" si="287">C18376&amp;D18376&amp;E18376&amp;F18376&amp;G18376&amp;H18376</f>
        <v>LUMINARIA DE SOBREPOR, FIXADA EM LAJE OU FORRO, TIPO CALHA,CHANFRADA OU PRISMATICA, COMPLETA, COM LAMPADA LED TUBULAR DE 2 X 18W. FORNECIMENTO E COLOCACAO</v>
      </c>
      <c r="C18376" s="519" t="s">
        <v>46371</v>
      </c>
      <c r="D18376" s="519" t="s">
        <v>46372</v>
      </c>
      <c r="E18376" s="519" t="s">
        <v>46382</v>
      </c>
      <c r="I18376" s="519" t="s">
        <v>5</v>
      </c>
      <c r="J18376" s="650">
        <v>124.25</v>
      </c>
    </row>
    <row r="18377" spans="1:10">
      <c r="A18377" s="519" t="s">
        <v>46384</v>
      </c>
      <c r="B18377" s="519" t="str">
        <f t="shared" si="287"/>
        <v>LUMINARIA DE SOBREPOR, FIXADA EM LAJE OU FORRO, TIPO CALHA,CHANFRADA OU PRISMATICA, COMPLETA, COM LAMPADA LED TUBULAR DE 3 X 9W. FORNECIMENTO E COLOCACAO</v>
      </c>
      <c r="C18377" s="519" t="s">
        <v>46371</v>
      </c>
      <c r="D18377" s="519" t="s">
        <v>46372</v>
      </c>
      <c r="E18377" s="519" t="s">
        <v>46385</v>
      </c>
      <c r="I18377" s="519" t="s">
        <v>5</v>
      </c>
      <c r="J18377" s="650">
        <v>152.88999999999999</v>
      </c>
    </row>
    <row r="18378" spans="1:10">
      <c r="A18378" s="519" t="s">
        <v>46386</v>
      </c>
      <c r="B18378" s="519" t="str">
        <f t="shared" si="287"/>
        <v>LUMINARIA DE SOBREPOR, FIXADA EM LAJE OU FORRO, TIPO CALHA,CHANFRADA OU PRISMATICA, COMPLETA, COM LAMPADA LED TUBULAR DE 3 X 9W. FORNECIMENTO E COLOCACAO</v>
      </c>
      <c r="C18378" s="519" t="s">
        <v>46371</v>
      </c>
      <c r="D18378" s="519" t="s">
        <v>46372</v>
      </c>
      <c r="E18378" s="519" t="s">
        <v>46385</v>
      </c>
      <c r="I18378" s="519" t="s">
        <v>5</v>
      </c>
      <c r="J18378" s="650">
        <v>146.06</v>
      </c>
    </row>
    <row r="18379" spans="1:10">
      <c r="A18379" s="519" t="s">
        <v>46387</v>
      </c>
      <c r="B18379" s="519" t="str">
        <f t="shared" si="287"/>
        <v>LUMINARIA DE SOBREPOR, FIXADA EM LAJE OU FORRO, TIPO CALHA,CHANFRADA OU PRISMATICA, COMPLETA, COM LAMPADA LED TUBULAR DE 3 X 18W.FORNECIMENTO E COLOCACAO</v>
      </c>
      <c r="C18379" s="519" t="s">
        <v>46371</v>
      </c>
      <c r="D18379" s="519" t="s">
        <v>46372</v>
      </c>
      <c r="E18379" s="519" t="s">
        <v>46388</v>
      </c>
      <c r="I18379" s="519" t="s">
        <v>5</v>
      </c>
      <c r="J18379" s="650">
        <v>166.03</v>
      </c>
    </row>
    <row r="18380" spans="1:10">
      <c r="A18380" s="519" t="s">
        <v>46389</v>
      </c>
      <c r="B18380" s="519" t="str">
        <f t="shared" si="287"/>
        <v>LUMINARIA DE SOBREPOR, FIXADA EM LAJE OU FORRO, TIPO CALHA,CHANFRADA OU PRISMATICA, COMPLETA, COM LAMPADA LED TUBULAR DE 3 X 18W.FORNECIMENTO E COLOCACAO</v>
      </c>
      <c r="C18380" s="519" t="s">
        <v>46371</v>
      </c>
      <c r="D18380" s="519" t="s">
        <v>46372</v>
      </c>
      <c r="E18380" s="519" t="s">
        <v>46388</v>
      </c>
      <c r="I18380" s="519" t="s">
        <v>5</v>
      </c>
      <c r="J18380" s="650">
        <v>159.19999999999999</v>
      </c>
    </row>
    <row r="18381" spans="1:10">
      <c r="A18381" s="519" t="s">
        <v>46390</v>
      </c>
      <c r="B18381" s="519" t="str">
        <f t="shared" si="287"/>
        <v>LUMINARIA DE SOBREPOR, FIXADA EM LAJE OU FORRO, TIPO CALHA,CHANFRADA OU PRISMATICA, COMPLETA, COM LAMPADA LED TUBULAR DE 4 X 9W.FORNECIMENTO E COLOCACAO</v>
      </c>
      <c r="C18381" s="519" t="s">
        <v>46371</v>
      </c>
      <c r="D18381" s="519" t="s">
        <v>46372</v>
      </c>
      <c r="E18381" s="519" t="s">
        <v>46391</v>
      </c>
      <c r="I18381" s="519" t="s">
        <v>5</v>
      </c>
      <c r="J18381" s="650">
        <v>183.03</v>
      </c>
    </row>
    <row r="18382" spans="1:10">
      <c r="A18382" s="519" t="s">
        <v>46392</v>
      </c>
      <c r="B18382" s="519" t="str">
        <f t="shared" si="287"/>
        <v>LUMINARIA DE SOBREPOR, FIXADA EM LAJE OU FORRO, TIPO CALHA,CHANFRADA OU PRISMATICA, COMPLETA, COM LAMPADA LED TUBULAR DE 4 X 9W.FORNECIMENTO E COLOCACAO</v>
      </c>
      <c r="C18382" s="519" t="s">
        <v>46371</v>
      </c>
      <c r="D18382" s="519" t="s">
        <v>46372</v>
      </c>
      <c r="E18382" s="519" t="s">
        <v>46391</v>
      </c>
      <c r="I18382" s="519" t="s">
        <v>5</v>
      </c>
      <c r="J18382" s="650">
        <v>175.88</v>
      </c>
    </row>
    <row r="18383" spans="1:10">
      <c r="A18383" s="519" t="s">
        <v>46393</v>
      </c>
      <c r="B18383" s="519" t="str">
        <f t="shared" si="287"/>
        <v>LUMINARIA DE SOBREPOR, FIXADA EM LAJE OU FORRO, TIPO CALHA,CHANFRADA OU PRISMATICA, COMPLETA, COM LAMPADA LED TUBULAR DE 4 X 18W. FORNECIMENTO E COLOCACAO</v>
      </c>
      <c r="C18383" s="519" t="s">
        <v>46371</v>
      </c>
      <c r="D18383" s="519" t="s">
        <v>46372</v>
      </c>
      <c r="E18383" s="519" t="s">
        <v>46394</v>
      </c>
      <c r="I18383" s="519" t="s">
        <v>5</v>
      </c>
      <c r="J18383" s="650">
        <v>223.26</v>
      </c>
    </row>
    <row r="18384" spans="1:10">
      <c r="A18384" s="519" t="s">
        <v>46395</v>
      </c>
      <c r="B18384" s="519" t="str">
        <f t="shared" si="287"/>
        <v>LUMINARIA DE SOBREPOR, FIXADA EM LAJE OU FORRO, TIPO CALHA,CHANFRADA OU PRISMATICA, COMPLETA, COM LAMPADA LED TUBULAR DE 4 X 18W. FORNECIMENTO E COLOCACAO</v>
      </c>
      <c r="C18384" s="519" t="s">
        <v>46371</v>
      </c>
      <c r="D18384" s="519" t="s">
        <v>46372</v>
      </c>
      <c r="E18384" s="519" t="s">
        <v>46394</v>
      </c>
      <c r="I18384" s="519" t="s">
        <v>5</v>
      </c>
      <c r="J18384" s="650">
        <v>216.11</v>
      </c>
    </row>
    <row r="18385" spans="1:10">
      <c r="A18385" s="519" t="s">
        <v>46396</v>
      </c>
      <c r="B18385" s="519" t="str">
        <f t="shared" si="287"/>
        <v>LUMINARIA LED TUBULAR DE SOBREPOR, 2X9W (INCLUSIVE LAMPADAS),CORPO EM CHAPA DE ACO TRATADA E PINTURA ELETROSTATICA BRANCA, REFLETOR EM ALUMINIO DE ALTO BRILHO, SEM REATOR. FORNECIMENTO E COLOCACAO</v>
      </c>
      <c r="C18385" s="519" t="s">
        <v>46397</v>
      </c>
      <c r="D18385" s="519" t="s">
        <v>46398</v>
      </c>
      <c r="E18385" s="519" t="s">
        <v>46399</v>
      </c>
      <c r="F18385" s="519" t="s">
        <v>34162</v>
      </c>
      <c r="I18385" s="519" t="s">
        <v>5</v>
      </c>
      <c r="J18385" s="650">
        <v>194.62</v>
      </c>
    </row>
    <row r="18386" spans="1:10">
      <c r="A18386" s="519" t="s">
        <v>46400</v>
      </c>
      <c r="B18386" s="519" t="str">
        <f t="shared" si="287"/>
        <v>LUMINARIA LED TUBULAR DE SOBREPOR, 2X9W (INCLUSIVE LAMPADAS),CORPO EM CHAPA DE ACO TRATADA E PINTURA ELETROSTATICA BRANCA, REFLETOR EM ALUMINIO DE ALTO BRILHO, SEM REATOR. FORNECIMENTO E COLOCACAO</v>
      </c>
      <c r="C18386" s="519" t="s">
        <v>46397</v>
      </c>
      <c r="D18386" s="519" t="s">
        <v>46398</v>
      </c>
      <c r="E18386" s="519" t="s">
        <v>46399</v>
      </c>
      <c r="F18386" s="519" t="s">
        <v>34162</v>
      </c>
      <c r="I18386" s="519" t="s">
        <v>5</v>
      </c>
      <c r="J18386" s="650">
        <v>188.39</v>
      </c>
    </row>
    <row r="18387" spans="1:10">
      <c r="A18387" s="519" t="s">
        <v>46401</v>
      </c>
      <c r="B18387" s="519" t="str">
        <f t="shared" si="287"/>
        <v>LUMINARIA LED TUBULAR DE SOBREPOR, 2X9W (INCLUSIVE LAMPADAS),CORPO EM CHAPA DE ACO TRATADA E PINTURA ELETROSTATICA BRANCA, REFLETOR EM ALUMINIO DE ALTO BRILHO, COM ALETAS, SEM REATOR. FORNECIMENTO E COLOCACAO</v>
      </c>
      <c r="C18387" s="519" t="s">
        <v>46397</v>
      </c>
      <c r="D18387" s="519" t="s">
        <v>46398</v>
      </c>
      <c r="E18387" s="519" t="s">
        <v>46402</v>
      </c>
      <c r="F18387" s="519" t="s">
        <v>46403</v>
      </c>
      <c r="I18387" s="519" t="s">
        <v>5</v>
      </c>
      <c r="J18387" s="650">
        <v>193.19</v>
      </c>
    </row>
    <row r="18388" spans="1:10">
      <c r="A18388" s="519" t="s">
        <v>46404</v>
      </c>
      <c r="B18388" s="519" t="str">
        <f t="shared" si="287"/>
        <v>LUMINARIA LED TUBULAR DE SOBREPOR, 2X9W (INCLUSIVE LAMPADAS),CORPO EM CHAPA DE ACO TRATADA E PINTURA ELETROSTATICA BRANCA, REFLETOR EM ALUMINIO DE ALTO BRILHO, COM ALETAS, SEM REATOR. FORNECIMENTO E COLOCACAO</v>
      </c>
      <c r="C18388" s="519" t="s">
        <v>46397</v>
      </c>
      <c r="D18388" s="519" t="s">
        <v>46398</v>
      </c>
      <c r="E18388" s="519" t="s">
        <v>46402</v>
      </c>
      <c r="F18388" s="519" t="s">
        <v>46403</v>
      </c>
      <c r="I18388" s="519" t="s">
        <v>5</v>
      </c>
      <c r="J18388" s="650">
        <v>186.96</v>
      </c>
    </row>
    <row r="18389" spans="1:10">
      <c r="A18389" s="519" t="s">
        <v>46405</v>
      </c>
      <c r="B18389" s="519" t="str">
        <f t="shared" si="287"/>
        <v>LUMINARIA LED TUBULAR DE SOBREPOR, 2X9W (INCLUSIVE LAMPADAS),CORPO EM CHAPA DE ACO TRATADA E PINTURA ELETROSTATICA BRANCA, REFLETOR EM ALUMINIO DE ALTO BRILHO, COM VISOR ACRILICO TRANSLUCIDO, SEM REATOR. FORNECIMENTO E COLOCACAO</v>
      </c>
      <c r="C18389" s="519" t="s">
        <v>46397</v>
      </c>
      <c r="D18389" s="519" t="s">
        <v>46398</v>
      </c>
      <c r="E18389" s="519" t="s">
        <v>46406</v>
      </c>
      <c r="F18389" s="519" t="s">
        <v>46407</v>
      </c>
      <c r="I18389" s="519" t="s">
        <v>5</v>
      </c>
      <c r="J18389" s="650">
        <v>212.9</v>
      </c>
    </row>
    <row r="18390" spans="1:10">
      <c r="A18390" s="519" t="s">
        <v>46408</v>
      </c>
      <c r="B18390" s="519" t="str">
        <f t="shared" si="287"/>
        <v>LUMINARIA LED TUBULAR DE SOBREPOR, 2X9W (INCLUSIVE LAMPADAS),CORPO EM CHAPA DE ACO TRATADA E PINTURA ELETROSTATICA BRANCA, REFLETOR EM ALUMINIO DE ALTO BRILHO, COM VISOR ACRILICO TRANSLUCIDO, SEM REATOR. FORNECIMENTO E COLOCACAO</v>
      </c>
      <c r="C18390" s="519" t="s">
        <v>46397</v>
      </c>
      <c r="D18390" s="519" t="s">
        <v>46398</v>
      </c>
      <c r="E18390" s="519" t="s">
        <v>46406</v>
      </c>
      <c r="F18390" s="519" t="s">
        <v>46407</v>
      </c>
      <c r="I18390" s="519" t="s">
        <v>5</v>
      </c>
      <c r="J18390" s="650">
        <v>206.67</v>
      </c>
    </row>
    <row r="18391" spans="1:10">
      <c r="A18391" s="519" t="s">
        <v>46409</v>
      </c>
      <c r="B18391" s="519" t="str">
        <f t="shared" si="287"/>
        <v>LUMINARIA LED TUBULAR DE SOBREPOR, 2X18W (INCLUSIVE LAMPADAS),CORPO EM CHAPA DE ACO TRATADA E PINTURA ELETROSTATICA BRANCA, REFLETOR EM ALUMINIO DE ALTO BRILHO, SEM REATOR. FORNECIMENTO E COLOCACAO</v>
      </c>
      <c r="C18391" s="519" t="s">
        <v>46410</v>
      </c>
      <c r="D18391" s="519" t="s">
        <v>46411</v>
      </c>
      <c r="E18391" s="519" t="s">
        <v>46412</v>
      </c>
      <c r="F18391" s="519" t="s">
        <v>32940</v>
      </c>
      <c r="I18391" s="519" t="s">
        <v>5</v>
      </c>
      <c r="J18391" s="650">
        <v>240.72</v>
      </c>
    </row>
    <row r="18392" spans="1:10">
      <c r="A18392" s="519" t="s">
        <v>46413</v>
      </c>
      <c r="B18392" s="519" t="str">
        <f t="shared" si="287"/>
        <v>LUMINARIA LED TUBULAR DE SOBREPOR, 2X18W (INCLUSIVE LAMPADAS),CORPO EM CHAPA DE ACO TRATADA E PINTURA ELETROSTATICA BRANCA, REFLETOR EM ALUMINIO DE ALTO BRILHO, SEM REATOR. FORNECIMENTO E COLOCACAO</v>
      </c>
      <c r="C18392" s="519" t="s">
        <v>46410</v>
      </c>
      <c r="D18392" s="519" t="s">
        <v>46411</v>
      </c>
      <c r="E18392" s="519" t="s">
        <v>46412</v>
      </c>
      <c r="F18392" s="519" t="s">
        <v>32940</v>
      </c>
      <c r="I18392" s="519" t="s">
        <v>5</v>
      </c>
      <c r="J18392" s="650">
        <v>234.49</v>
      </c>
    </row>
    <row r="18393" spans="1:10">
      <c r="A18393" s="519" t="s">
        <v>46414</v>
      </c>
      <c r="B18393" s="519" t="str">
        <f t="shared" si="287"/>
        <v>LUMINARIA LED TUBULAR DE SOBREPOR, 2X18W (INCLUSIVE LAMPADAS),CORPO EM CHAPA DE ACO TRATADA E PINTURA ELETROSTATICA BRANCA, REFLETOR EM ALUMINIO DE ALTO BRILHO, COM ALETAS, SEM REATOR. FORNECIMENTO E COLOCACAO</v>
      </c>
      <c r="C18393" s="519" t="s">
        <v>46410</v>
      </c>
      <c r="D18393" s="519" t="s">
        <v>46411</v>
      </c>
      <c r="E18393" s="519" t="s">
        <v>46415</v>
      </c>
      <c r="F18393" s="519" t="s">
        <v>46416</v>
      </c>
      <c r="I18393" s="519" t="s">
        <v>5</v>
      </c>
      <c r="J18393" s="650">
        <v>243.37</v>
      </c>
    </row>
    <row r="18394" spans="1:10">
      <c r="A18394" s="519" t="s">
        <v>46417</v>
      </c>
      <c r="B18394" s="519" t="str">
        <f t="shared" si="287"/>
        <v>LUMINARIA LED TUBULAR DE SOBREPOR, 2X18W (INCLUSIVE LAMPADAS),CORPO EM CHAPA DE ACO TRATADA E PINTURA ELETROSTATICA BRANCA, REFLETOR EM ALUMINIO DE ALTO BRILHO, COM ALETAS, SEM REATOR. FORNECIMENTO E COLOCACAO</v>
      </c>
      <c r="C18394" s="519" t="s">
        <v>46410</v>
      </c>
      <c r="D18394" s="519" t="s">
        <v>46411</v>
      </c>
      <c r="E18394" s="519" t="s">
        <v>46415</v>
      </c>
      <c r="F18394" s="519" t="s">
        <v>46416</v>
      </c>
      <c r="I18394" s="519" t="s">
        <v>5</v>
      </c>
      <c r="J18394" s="650">
        <v>237.14</v>
      </c>
    </row>
    <row r="18395" spans="1:10">
      <c r="A18395" s="519" t="s">
        <v>46418</v>
      </c>
      <c r="B18395" s="519" t="str">
        <f t="shared" si="287"/>
        <v>LUMINARIA LED TUBULAR DE SOBREPOR, 2X18W (INCLUSIVE LAMPADAS),CORPO EM CHAPA DE ACO TRATADA E PINTURA ELETROSTATICA BRANCA, REFLETOR EM ALUMINIO DE ALTO BRILHO, COM VISOR ACRILICO TRANSLUCIDO, SEM REATOR. FORNECIMENTO E COLOCACAO</v>
      </c>
      <c r="C18395" s="519" t="s">
        <v>46410</v>
      </c>
      <c r="D18395" s="519" t="s">
        <v>46411</v>
      </c>
      <c r="E18395" s="519" t="s">
        <v>46419</v>
      </c>
      <c r="F18395" s="519" t="s">
        <v>46420</v>
      </c>
      <c r="I18395" s="519" t="s">
        <v>5</v>
      </c>
      <c r="J18395" s="650">
        <v>252.69</v>
      </c>
    </row>
    <row r="18396" spans="1:10">
      <c r="A18396" s="519" t="s">
        <v>46421</v>
      </c>
      <c r="B18396" s="519" t="str">
        <f t="shared" si="287"/>
        <v>LUMINARIA LED TUBULAR DE SOBREPOR, 2X18W (INCLUSIVE LAMPADAS),CORPO EM CHAPA DE ACO TRATADA E PINTURA ELETROSTATICA BRANCA, REFLETOR EM ALUMINIO DE ALTO BRILHO, COM VISOR ACRILICO TRANSLUCIDO, SEM REATOR. FORNECIMENTO E COLOCACAO</v>
      </c>
      <c r="C18396" s="519" t="s">
        <v>46410</v>
      </c>
      <c r="D18396" s="519" t="s">
        <v>46411</v>
      </c>
      <c r="E18396" s="519" t="s">
        <v>46419</v>
      </c>
      <c r="F18396" s="519" t="s">
        <v>46420</v>
      </c>
      <c r="I18396" s="519" t="s">
        <v>5</v>
      </c>
      <c r="J18396" s="650">
        <v>246.46</v>
      </c>
    </row>
    <row r="18397" spans="1:10">
      <c r="A18397" s="519" t="s">
        <v>46422</v>
      </c>
      <c r="B18397" s="519" t="str">
        <f t="shared" si="287"/>
        <v>LUMINARIA LED TUBULAR DE EMBUTIR, 2X9W (INCLUSIVE LAMPADAS),CORPO EM CHAPA DE ACO TRATADA E PINTURA ELETROSTATICA BRANCA, REFLETOR EM ALUMINIO DE ALTO BRILHO, SEM REATOR. FORNECIMENTO E COLOCACAO</v>
      </c>
      <c r="C18397" s="519" t="s">
        <v>46423</v>
      </c>
      <c r="D18397" s="519" t="s">
        <v>46398</v>
      </c>
      <c r="E18397" s="519" t="s">
        <v>46399</v>
      </c>
      <c r="F18397" s="519" t="s">
        <v>34162</v>
      </c>
      <c r="I18397" s="519" t="s">
        <v>5</v>
      </c>
      <c r="J18397" s="650">
        <v>178.51</v>
      </c>
    </row>
    <row r="18398" spans="1:10">
      <c r="A18398" s="519" t="s">
        <v>46424</v>
      </c>
      <c r="B18398" s="519" t="str">
        <f t="shared" si="287"/>
        <v>LUMINARIA LED TUBULAR DE EMBUTIR, 2X9W (INCLUSIVE LAMPADAS),CORPO EM CHAPA DE ACO TRATADA E PINTURA ELETROSTATICA BRANCA, REFLETOR EM ALUMINIO DE ALTO BRILHO, SEM REATOR. FORNECIMENTO E COLOCACAO</v>
      </c>
      <c r="C18398" s="519" t="s">
        <v>46423</v>
      </c>
      <c r="D18398" s="519" t="s">
        <v>46398</v>
      </c>
      <c r="E18398" s="519" t="s">
        <v>46399</v>
      </c>
      <c r="F18398" s="519" t="s">
        <v>34162</v>
      </c>
      <c r="I18398" s="519" t="s">
        <v>5</v>
      </c>
      <c r="J18398" s="650">
        <v>172.55</v>
      </c>
    </row>
    <row r="18399" spans="1:10">
      <c r="A18399" s="519" t="s">
        <v>46425</v>
      </c>
      <c r="B18399" s="519" t="str">
        <f t="shared" si="287"/>
        <v>LUMINARIA LED TUBULAR DE EMBUTIR, 2X9W (INCLUSIVE LAMPADAS),CORPO EM CHAPA DE ACO TRATADA E PINTURA ELETROSTATICA BRANCA, REFLETOR EM ALUMINIO DE ALTO BRILHO, COM ALETAS, SEM REATOR. FORNECIMENTO E COLOCACAO</v>
      </c>
      <c r="C18399" s="519" t="s">
        <v>46423</v>
      </c>
      <c r="D18399" s="519" t="s">
        <v>46398</v>
      </c>
      <c r="E18399" s="519" t="s">
        <v>46402</v>
      </c>
      <c r="F18399" s="519" t="s">
        <v>46403</v>
      </c>
      <c r="I18399" s="519" t="s">
        <v>5</v>
      </c>
      <c r="J18399" s="650">
        <v>218.82</v>
      </c>
    </row>
    <row r="18400" spans="1:10">
      <c r="A18400" s="519" t="s">
        <v>46426</v>
      </c>
      <c r="B18400" s="519" t="str">
        <f t="shared" si="287"/>
        <v>LUMINARIA LED TUBULAR DE EMBUTIR, 2X9W (INCLUSIVE LAMPADAS),CORPO EM CHAPA DE ACO TRATADA E PINTURA ELETROSTATICA BRANCA, REFLETOR EM ALUMINIO DE ALTO BRILHO, COM ALETAS, SEM REATOR. FORNECIMENTO E COLOCACAO</v>
      </c>
      <c r="C18400" s="519" t="s">
        <v>46423</v>
      </c>
      <c r="D18400" s="519" t="s">
        <v>46398</v>
      </c>
      <c r="E18400" s="519" t="s">
        <v>46402</v>
      </c>
      <c r="F18400" s="519" t="s">
        <v>46403</v>
      </c>
      <c r="I18400" s="519" t="s">
        <v>5</v>
      </c>
      <c r="J18400" s="650">
        <v>212.86</v>
      </c>
    </row>
    <row r="18401" spans="1:10">
      <c r="A18401" s="519" t="s">
        <v>46427</v>
      </c>
      <c r="B18401" s="519" t="str">
        <f t="shared" si="287"/>
        <v>LUMINARIA LED TUBULAR DE EMBUTIR, 2X9W (INCLUSIVE LAMPADAS),CORPO EM CHAPA DE ACO TRATADA E PINTURA ELETROSTATICA BRANCA, REFLETOR EM ALUMINIO DE ALTO BRILHO, COM VISOR ACRILICO TRANSLUCIDO, SEM REATOR. FORNECIMENTO E COLOCACAO</v>
      </c>
      <c r="C18401" s="519" t="s">
        <v>46423</v>
      </c>
      <c r="D18401" s="519" t="s">
        <v>46398</v>
      </c>
      <c r="E18401" s="519" t="s">
        <v>46406</v>
      </c>
      <c r="F18401" s="519" t="s">
        <v>46407</v>
      </c>
      <c r="I18401" s="519" t="s">
        <v>5</v>
      </c>
      <c r="J18401" s="650">
        <v>284</v>
      </c>
    </row>
    <row r="18402" spans="1:10">
      <c r="A18402" s="519" t="s">
        <v>46428</v>
      </c>
      <c r="B18402" s="519" t="str">
        <f t="shared" si="287"/>
        <v>LUMINARIA LED TUBULAR DE EMBUTIR, 2X9W (INCLUSIVE LAMPADAS),CORPO EM CHAPA DE ACO TRATADA E PINTURA ELETROSTATICA BRANCA, REFLETOR EM ALUMINIO DE ALTO BRILHO, COM VISOR ACRILICO TRANSLUCIDO, SEM REATOR. FORNECIMENTO E COLOCACAO</v>
      </c>
      <c r="C18402" s="519" t="s">
        <v>46423</v>
      </c>
      <c r="D18402" s="519" t="s">
        <v>46398</v>
      </c>
      <c r="E18402" s="519" t="s">
        <v>46406</v>
      </c>
      <c r="F18402" s="519" t="s">
        <v>46407</v>
      </c>
      <c r="I18402" s="519" t="s">
        <v>5</v>
      </c>
      <c r="J18402" s="650">
        <v>278.04000000000002</v>
      </c>
    </row>
    <row r="18403" spans="1:10">
      <c r="A18403" s="519" t="s">
        <v>46429</v>
      </c>
      <c r="B18403" s="519" t="str">
        <f t="shared" si="287"/>
        <v>LUMINARIA LED TUBULAR DE EMBUTIR, 2X18W (INCLUSIVE LAMPADAS),CORPO EM CHAPA DE ACO TRATADA E PINTURA ELETROSTATICA BRANCA, REFLETOR EM ALUMINIO DE ALTO BRILHO, SEM REATOR. FORNECIMENTO E COLOCACAO</v>
      </c>
      <c r="C18403" s="519" t="s">
        <v>46430</v>
      </c>
      <c r="D18403" s="519" t="s">
        <v>46398</v>
      </c>
      <c r="E18403" s="519" t="s">
        <v>46399</v>
      </c>
      <c r="F18403" s="519" t="s">
        <v>34162</v>
      </c>
      <c r="I18403" s="519" t="s">
        <v>5</v>
      </c>
      <c r="J18403" s="650">
        <v>198.6</v>
      </c>
    </row>
    <row r="18404" spans="1:10">
      <c r="A18404" s="519" t="s">
        <v>46431</v>
      </c>
      <c r="B18404" s="519" t="str">
        <f t="shared" si="287"/>
        <v>LUMINARIA LED TUBULAR DE EMBUTIR, 2X18W (INCLUSIVE LAMPADAS),CORPO EM CHAPA DE ACO TRATADA E PINTURA ELETROSTATICA BRANCA, REFLETOR EM ALUMINIO DE ALTO BRILHO, SEM REATOR. FORNECIMENTO E COLOCACAO</v>
      </c>
      <c r="C18404" s="519" t="s">
        <v>46430</v>
      </c>
      <c r="D18404" s="519" t="s">
        <v>46398</v>
      </c>
      <c r="E18404" s="519" t="s">
        <v>46399</v>
      </c>
      <c r="F18404" s="519" t="s">
        <v>34162</v>
      </c>
      <c r="I18404" s="519" t="s">
        <v>5</v>
      </c>
      <c r="J18404" s="650">
        <v>192.64</v>
      </c>
    </row>
    <row r="18405" spans="1:10">
      <c r="A18405" s="519" t="s">
        <v>46432</v>
      </c>
      <c r="B18405" s="519" t="str">
        <f t="shared" si="287"/>
        <v>LUMINARIA LED TUBULAR DE EMBUTIR, 2X18W (INCLUSIVE LAMPADAS),CORPO EM CHAPA DE ACO TRATADA E PINTURA ELETROSTATICA BRANCA, REFLETOR EM ALUMINIO DE ALTO BRILHO, COM ALETAS, SEM REATOR. FORNECIMENTO E COLOCACAO</v>
      </c>
      <c r="C18405" s="519" t="s">
        <v>46430</v>
      </c>
      <c r="D18405" s="519" t="s">
        <v>46398</v>
      </c>
      <c r="E18405" s="519" t="s">
        <v>46402</v>
      </c>
      <c r="F18405" s="519" t="s">
        <v>46403</v>
      </c>
      <c r="I18405" s="519" t="s">
        <v>5</v>
      </c>
      <c r="J18405" s="650">
        <v>299.01</v>
      </c>
    </row>
    <row r="18406" spans="1:10">
      <c r="A18406" s="519" t="s">
        <v>46433</v>
      </c>
      <c r="B18406" s="519" t="str">
        <f t="shared" si="287"/>
        <v>LUMINARIA LED TUBULAR DE EMBUTIR, 2X18W (INCLUSIVE LAMPADAS),CORPO EM CHAPA DE ACO TRATADA E PINTURA ELETROSTATICA BRANCA, REFLETOR EM ALUMINIO DE ALTO BRILHO, COM ALETAS, SEM REATOR. FORNECIMENTO E COLOCACAO</v>
      </c>
      <c r="C18406" s="519" t="s">
        <v>46430</v>
      </c>
      <c r="D18406" s="519" t="s">
        <v>46398</v>
      </c>
      <c r="E18406" s="519" t="s">
        <v>46402</v>
      </c>
      <c r="F18406" s="519" t="s">
        <v>46403</v>
      </c>
      <c r="I18406" s="519" t="s">
        <v>5</v>
      </c>
      <c r="J18406" s="650">
        <v>293.05</v>
      </c>
    </row>
    <row r="18407" spans="1:10">
      <c r="A18407" s="519" t="s">
        <v>46434</v>
      </c>
      <c r="B18407" s="519" t="str">
        <f t="shared" si="287"/>
        <v>LUMINARIA LED TUBULAR DE EMBUTIR, 2X18W (INCLUSIVE LAMPADAS),CORPO EM CHAPA DE ACO TRATADA E PINTURA ELETROSTATICA BRANCA, REFLETOR EM ALUMINIO DE ALTO BRILHO, COM VISOR ACRILICO TRANSLUCIDO, SEM REATOR. FORNECIMENTO E COLOCACAO</v>
      </c>
      <c r="C18407" s="519" t="s">
        <v>46430</v>
      </c>
      <c r="D18407" s="519" t="s">
        <v>46398</v>
      </c>
      <c r="E18407" s="519" t="s">
        <v>46406</v>
      </c>
      <c r="F18407" s="519" t="s">
        <v>46407</v>
      </c>
      <c r="I18407" s="519" t="s">
        <v>5</v>
      </c>
      <c r="J18407" s="650">
        <v>271.36</v>
      </c>
    </row>
    <row r="18408" spans="1:10">
      <c r="A18408" s="519" t="s">
        <v>46435</v>
      </c>
      <c r="B18408" s="519" t="str">
        <f t="shared" si="287"/>
        <v>LUMINARIA LED TUBULAR DE EMBUTIR, 2X18W (INCLUSIVE LAMPADAS),CORPO EM CHAPA DE ACO TRATADA E PINTURA ELETROSTATICA BRANCA, REFLETOR EM ALUMINIO DE ALTO BRILHO, COM VISOR ACRILICO TRANSLUCIDO, SEM REATOR. FORNECIMENTO E COLOCACAO</v>
      </c>
      <c r="C18408" s="519" t="s">
        <v>46430</v>
      </c>
      <c r="D18408" s="519" t="s">
        <v>46398</v>
      </c>
      <c r="E18408" s="519" t="s">
        <v>46406</v>
      </c>
      <c r="F18408" s="519" t="s">
        <v>46407</v>
      </c>
      <c r="I18408" s="519" t="s">
        <v>5</v>
      </c>
      <c r="J18408" s="650">
        <v>265.39999999999998</v>
      </c>
    </row>
    <row r="18409" spans="1:10">
      <c r="A18409" s="519" t="s">
        <v>18534</v>
      </c>
      <c r="B18409" s="519" t="str">
        <f t="shared" si="287"/>
        <v>TRANSFORMADOR DE DISTRIBUICAO DE 30KVA,ABRIGADA,CLASSE 15KV,REFRIGERACAO A OLEO MINERAL,TENSAO PRIMARIA DE 13,8KV,TENSAOSECUNDARIA DE 220/127V-60HZ,COM ACESSORIOS.FORNECIMENTO E COLOCACAO</v>
      </c>
      <c r="C18409" s="519" t="s">
        <v>46436</v>
      </c>
      <c r="D18409" s="519" t="s">
        <v>46437</v>
      </c>
      <c r="E18409" s="519" t="s">
        <v>46438</v>
      </c>
      <c r="F18409" s="519" t="s">
        <v>34540</v>
      </c>
      <c r="I18409" s="519" t="s">
        <v>5</v>
      </c>
      <c r="J18409" s="650">
        <v>9410.9699999999993</v>
      </c>
    </row>
    <row r="18410" spans="1:10">
      <c r="A18410" s="519" t="s">
        <v>18535</v>
      </c>
      <c r="B18410" s="519" t="str">
        <f t="shared" si="287"/>
        <v>TRANSFORMADOR DE DISTRIBUICAO DE 30KVA,ABRIGADA,CLASSE 15KV,REFRIGERACAO A OLEO MINERAL,TENSAO PRIMARIA DE 13,8KV,TENSAOSECUNDARIA DE 220/127V-60HZ,COM ACESSORIOS.FORNECIMENTO E COLOCACAO</v>
      </c>
      <c r="C18410" s="519" t="s">
        <v>46436</v>
      </c>
      <c r="D18410" s="519" t="s">
        <v>46437</v>
      </c>
      <c r="E18410" s="519" t="s">
        <v>46438</v>
      </c>
      <c r="F18410" s="519" t="s">
        <v>34540</v>
      </c>
      <c r="I18410" s="519" t="s">
        <v>5</v>
      </c>
      <c r="J18410" s="650">
        <v>9405.5499999999993</v>
      </c>
    </row>
    <row r="18411" spans="1:10">
      <c r="A18411" s="519" t="s">
        <v>18536</v>
      </c>
      <c r="B18411" s="519" t="str">
        <f t="shared" si="287"/>
        <v>TRANSFORMADOR DE DISTRIBUICAO DE 45KVA,ABRIGADA,CLASSE 15KV,REFRIGERACAO A OLEO MINERAL,TENSAO PRIMARIA DE 13,8KV,TENSAOSECUNDARIA DE 220/127V-60HZ,COM ACESSORIOS.FORNECIMENTO E COLOCACAO</v>
      </c>
      <c r="C18411" s="519" t="s">
        <v>46439</v>
      </c>
      <c r="D18411" s="519" t="s">
        <v>46437</v>
      </c>
      <c r="E18411" s="519" t="s">
        <v>46438</v>
      </c>
      <c r="F18411" s="519" t="s">
        <v>34540</v>
      </c>
      <c r="I18411" s="519" t="s">
        <v>5</v>
      </c>
      <c r="J18411" s="650">
        <v>10527.21</v>
      </c>
    </row>
    <row r="18412" spans="1:10">
      <c r="A18412" s="519" t="s">
        <v>18537</v>
      </c>
      <c r="B18412" s="519" t="str">
        <f t="shared" si="287"/>
        <v>TRANSFORMADOR DE DISTRIBUICAO DE 45KVA,ABRIGADA,CLASSE 15KV,REFRIGERACAO A OLEO MINERAL,TENSAO PRIMARIA DE 13,8KV,TENSAOSECUNDARIA DE 220/127V-60HZ,COM ACESSORIOS.FORNECIMENTO E COLOCACAO</v>
      </c>
      <c r="C18412" s="519" t="s">
        <v>46439</v>
      </c>
      <c r="D18412" s="519" t="s">
        <v>46437</v>
      </c>
      <c r="E18412" s="519" t="s">
        <v>46438</v>
      </c>
      <c r="F18412" s="519" t="s">
        <v>34540</v>
      </c>
      <c r="I18412" s="519" t="s">
        <v>5</v>
      </c>
      <c r="J18412" s="650">
        <v>10519.09</v>
      </c>
    </row>
    <row r="18413" spans="1:10">
      <c r="A18413" s="519" t="s">
        <v>18538</v>
      </c>
      <c r="B18413" s="519" t="str">
        <f t="shared" si="287"/>
        <v>TRANSFORMADOR DE DISTRIBUICAO DE 75KVA,ABRIGADA,CLASSE 15KV,REFRIGERACAO A OLEO MINERAL,TENSAO PRIMARIA DE 13,8KV,TENSAOSECUNDARIA DE 220/127V-60HZ,COM ACESSORIOS.FORNECIMENTO E COLOCACAO</v>
      </c>
      <c r="C18413" s="519" t="s">
        <v>46440</v>
      </c>
      <c r="D18413" s="519" t="s">
        <v>46437</v>
      </c>
      <c r="E18413" s="519" t="s">
        <v>46438</v>
      </c>
      <c r="F18413" s="519" t="s">
        <v>34540</v>
      </c>
      <c r="I18413" s="519" t="s">
        <v>5</v>
      </c>
      <c r="J18413" s="650">
        <v>13616.18</v>
      </c>
    </row>
    <row r="18414" spans="1:10">
      <c r="A18414" s="519" t="s">
        <v>18539</v>
      </c>
      <c r="B18414" s="519" t="str">
        <f t="shared" si="287"/>
        <v>TRANSFORMADOR DE DISTRIBUICAO DE 75KVA,ABRIGADA,CLASSE 15KV,REFRIGERACAO A OLEO MINERAL,TENSAO PRIMARIA DE 13,8KV,TENSAOSECUNDARIA DE 220/127V-60HZ,COM ACESSORIOS.FORNECIMENTO E COLOCACAO</v>
      </c>
      <c r="C18414" s="519" t="s">
        <v>46440</v>
      </c>
      <c r="D18414" s="519" t="s">
        <v>46437</v>
      </c>
      <c r="E18414" s="519" t="s">
        <v>46438</v>
      </c>
      <c r="F18414" s="519" t="s">
        <v>34540</v>
      </c>
      <c r="I18414" s="519" t="s">
        <v>5</v>
      </c>
      <c r="J18414" s="650">
        <v>13605.34</v>
      </c>
    </row>
    <row r="18415" spans="1:10">
      <c r="A18415" s="519" t="s">
        <v>18540</v>
      </c>
      <c r="B18415" s="519" t="str">
        <f t="shared" si="287"/>
        <v>TRANSFORMADOR DE DISTRIBUICAO DE 112,5KVA,ABRIGADA,CLASSE 15KV,REFRIGERACAO A OLEO MINERAL,TENSAO PRIMARIA DE 13,8KV,TENSAO SECUNDARIA DE 220/127V-60HZ,COM ACESSORIOS.FORNECIMENTOE COLOCACAO</v>
      </c>
      <c r="C18415" s="519" t="s">
        <v>46441</v>
      </c>
      <c r="D18415" s="519" t="s">
        <v>46442</v>
      </c>
      <c r="E18415" s="519" t="s">
        <v>46443</v>
      </c>
      <c r="F18415" s="519" t="s">
        <v>34469</v>
      </c>
      <c r="I18415" s="519" t="s">
        <v>5</v>
      </c>
      <c r="J18415" s="650">
        <v>16825.689999999999</v>
      </c>
    </row>
    <row r="18416" spans="1:10">
      <c r="A18416" s="519" t="s">
        <v>18541</v>
      </c>
      <c r="B18416" s="519" t="str">
        <f t="shared" si="287"/>
        <v>TRANSFORMADOR DE DISTRIBUICAO DE 112,5KVA,ABRIGADA,CLASSE 15KV,REFRIGERACAO A OLEO MINERAL,TENSAO PRIMARIA DE 13,8KV,TENSAO SECUNDARIA DE 220/127V-60HZ,COM ACESSORIOS.FORNECIMENTOE COLOCACAO</v>
      </c>
      <c r="C18416" s="519" t="s">
        <v>46441</v>
      </c>
      <c r="D18416" s="519" t="s">
        <v>46442</v>
      </c>
      <c r="E18416" s="519" t="s">
        <v>46443</v>
      </c>
      <c r="F18416" s="519" t="s">
        <v>34469</v>
      </c>
      <c r="I18416" s="519" t="s">
        <v>5</v>
      </c>
      <c r="J18416" s="650">
        <v>16812.14</v>
      </c>
    </row>
    <row r="18417" spans="1:10">
      <c r="A18417" s="519" t="s">
        <v>18542</v>
      </c>
      <c r="B18417" s="519" t="str">
        <f t="shared" si="287"/>
        <v>TRANSFORMADOR DE DISTRIBUICAO DE 150KVA,ABRIGADA,CLASSE 15KV,REFRIGERACAO A OLEO MINERAL,TENSAO PRIMARIA DE 13,8KV,TENSAO SECUNDARIA DE 220/127V-60HZ,COM ACESSORIOS.FORNECIMENTO ECOLOCACAO</v>
      </c>
      <c r="C18417" s="519" t="s">
        <v>46444</v>
      </c>
      <c r="D18417" s="519" t="s">
        <v>46445</v>
      </c>
      <c r="E18417" s="519" t="s">
        <v>46446</v>
      </c>
      <c r="F18417" s="519" t="s">
        <v>34485</v>
      </c>
      <c r="I18417" s="519" t="s">
        <v>5</v>
      </c>
      <c r="J18417" s="650">
        <v>21214.99</v>
      </c>
    </row>
    <row r="18418" spans="1:10">
      <c r="A18418" s="519" t="s">
        <v>18543</v>
      </c>
      <c r="B18418" s="519" t="str">
        <f t="shared" si="287"/>
        <v>TRANSFORMADOR DE DISTRIBUICAO DE 150KVA,ABRIGADA,CLASSE 15KV,REFRIGERACAO A OLEO MINERAL,TENSAO PRIMARIA DE 13,8KV,TENSAO SECUNDARIA DE 220/127V-60HZ,COM ACESSORIOS.FORNECIMENTO ECOLOCACAO</v>
      </c>
      <c r="C18418" s="519" t="s">
        <v>46444</v>
      </c>
      <c r="D18418" s="519" t="s">
        <v>46445</v>
      </c>
      <c r="E18418" s="519" t="s">
        <v>46446</v>
      </c>
      <c r="F18418" s="519" t="s">
        <v>34485</v>
      </c>
      <c r="I18418" s="519" t="s">
        <v>5</v>
      </c>
      <c r="J18418" s="650">
        <v>21198.74</v>
      </c>
    </row>
    <row r="18419" spans="1:10">
      <c r="A18419" s="519" t="s">
        <v>18544</v>
      </c>
      <c r="B18419" s="519" t="str">
        <f t="shared" si="287"/>
        <v>TRANSFORMADOR DE DISTRIBUICAO DE 225KVA,ABRIGADA,CLASSE 15KV,REFRIGERACAO A OLEO MINERAL,TENSAO PRIMARIA DE 13,8KV,TENSAO SECUNDARIA DE 220/127V-60HZ,COM ACESSORIOS.FORNECIMENTO ECOLOCACAO</v>
      </c>
      <c r="C18419" s="519" t="s">
        <v>46447</v>
      </c>
      <c r="D18419" s="519" t="s">
        <v>46445</v>
      </c>
      <c r="E18419" s="519" t="s">
        <v>46446</v>
      </c>
      <c r="F18419" s="519" t="s">
        <v>34485</v>
      </c>
      <c r="I18419" s="519" t="s">
        <v>5</v>
      </c>
      <c r="J18419" s="650">
        <v>29732.75</v>
      </c>
    </row>
    <row r="18420" spans="1:10">
      <c r="A18420" s="519" t="s">
        <v>18545</v>
      </c>
      <c r="B18420" s="519" t="str">
        <f t="shared" si="287"/>
        <v>TRANSFORMADOR DE DISTRIBUICAO DE 225KVA,ABRIGADA,CLASSE 15KV,REFRIGERACAO A OLEO MINERAL,TENSAO PRIMARIA DE 13,8KV,TENSAO SECUNDARIA DE 220/127V-60HZ,COM ACESSORIOS.FORNECIMENTO ECOLOCACAO</v>
      </c>
      <c r="C18420" s="519" t="s">
        <v>46447</v>
      </c>
      <c r="D18420" s="519" t="s">
        <v>46445</v>
      </c>
      <c r="E18420" s="519" t="s">
        <v>46446</v>
      </c>
      <c r="F18420" s="519" t="s">
        <v>34485</v>
      </c>
      <c r="I18420" s="519" t="s">
        <v>5</v>
      </c>
      <c r="J18420" s="650">
        <v>29713.79</v>
      </c>
    </row>
    <row r="18421" spans="1:10">
      <c r="A18421" s="519" t="s">
        <v>18546</v>
      </c>
      <c r="B18421" s="519" t="str">
        <f t="shared" si="287"/>
        <v>TRANSFORMADOR DE DISTRIBUICAO DE 300KVA,ABRIGADA,CLASSE 15KV,REFRIGERACAO A OLEO MINERAL,TENSAO PRIMARIA DE 13,8KV,TENSAO SECUNDARIA DE 220/127V-60HZ,COM ACESSORIOS.FORNECIMENTO ECOLOCACAO</v>
      </c>
      <c r="C18421" s="519" t="s">
        <v>46448</v>
      </c>
      <c r="D18421" s="519" t="s">
        <v>46445</v>
      </c>
      <c r="E18421" s="519" t="s">
        <v>46446</v>
      </c>
      <c r="F18421" s="519" t="s">
        <v>34485</v>
      </c>
      <c r="I18421" s="519" t="s">
        <v>5</v>
      </c>
      <c r="J18421" s="650">
        <v>31281.91</v>
      </c>
    </row>
    <row r="18422" spans="1:10">
      <c r="A18422" s="519" t="s">
        <v>18547</v>
      </c>
      <c r="B18422" s="519" t="str">
        <f t="shared" si="287"/>
        <v>TRANSFORMADOR DE DISTRIBUICAO DE 300KVA,ABRIGADA,CLASSE 15KV,REFRIGERACAO A OLEO MINERAL,TENSAO PRIMARIA DE 13,8KV,TENSAO SECUNDARIA DE 220/127V-60HZ,COM ACESSORIOS.FORNECIMENTO ECOLOCACAO</v>
      </c>
      <c r="C18422" s="519" t="s">
        <v>46448</v>
      </c>
      <c r="D18422" s="519" t="s">
        <v>46445</v>
      </c>
      <c r="E18422" s="519" t="s">
        <v>46446</v>
      </c>
      <c r="F18422" s="519" t="s">
        <v>34485</v>
      </c>
      <c r="I18422" s="519" t="s">
        <v>5</v>
      </c>
      <c r="J18422" s="650">
        <v>31260.240000000002</v>
      </c>
    </row>
    <row r="18423" spans="1:10">
      <c r="A18423" s="519" t="s">
        <v>18548</v>
      </c>
      <c r="B18423" s="519" t="str">
        <f t="shared" si="287"/>
        <v>TRANSFORMADOR DE DISTRIBUICAO DE 500KVA,ABRIGADA,CLASSE 15KV,REFRIGERACAO A OLEO MINERAL,TENSAO PRIMARIA DE 13,8KV,TENSAO SECUNDARIA DE 220/127V-60HZ,COM ACESSORIOS.FORNECIMENTO ECOLOCACAO</v>
      </c>
      <c r="C18423" s="519" t="s">
        <v>46449</v>
      </c>
      <c r="D18423" s="519" t="s">
        <v>46445</v>
      </c>
      <c r="E18423" s="519" t="s">
        <v>46446</v>
      </c>
      <c r="F18423" s="519" t="s">
        <v>34485</v>
      </c>
      <c r="I18423" s="519" t="s">
        <v>5</v>
      </c>
      <c r="J18423" s="650">
        <v>54803.41</v>
      </c>
    </row>
    <row r="18424" spans="1:10">
      <c r="A18424" s="519" t="s">
        <v>18549</v>
      </c>
      <c r="B18424" s="519" t="str">
        <f t="shared" si="287"/>
        <v>TRANSFORMADOR DE DISTRIBUICAO DE 500KVA,ABRIGADA,CLASSE 15KV,REFRIGERACAO A OLEO MINERAL,TENSAO PRIMARIA DE 13,8KV,TENSAO SECUNDARIA DE 220/127V-60HZ,COM ACESSORIOS.FORNECIMENTO ECOLOCACAO</v>
      </c>
      <c r="C18424" s="519" t="s">
        <v>46449</v>
      </c>
      <c r="D18424" s="519" t="s">
        <v>46445</v>
      </c>
      <c r="E18424" s="519" t="s">
        <v>46446</v>
      </c>
      <c r="F18424" s="519" t="s">
        <v>34485</v>
      </c>
      <c r="I18424" s="519" t="s">
        <v>5</v>
      </c>
      <c r="J18424" s="650">
        <v>54779.03</v>
      </c>
    </row>
    <row r="18425" spans="1:10">
      <c r="A18425" s="519" t="s">
        <v>18550</v>
      </c>
      <c r="B18425" s="519" t="str">
        <f t="shared" si="287"/>
        <v>TRANSFORMADOR DE DISTRIBUICAO DE 750KVA,ABRIGADA,CLASSE 15KV,REFRIGERACAO A OLEO MINERAL,TENSAO PRIMARIA DE 13,8KV,TENSAO SECUNDARIA DE 220/127V-60HZ,COM ACESSORIOS.FORNECIMENTO ECOLOCACAO</v>
      </c>
      <c r="C18425" s="519" t="s">
        <v>46450</v>
      </c>
      <c r="D18425" s="519" t="s">
        <v>46445</v>
      </c>
      <c r="E18425" s="519" t="s">
        <v>46446</v>
      </c>
      <c r="F18425" s="519" t="s">
        <v>34485</v>
      </c>
      <c r="I18425" s="519" t="s">
        <v>5</v>
      </c>
      <c r="J18425" s="650">
        <v>59275.42</v>
      </c>
    </row>
    <row r="18426" spans="1:10">
      <c r="A18426" s="519" t="s">
        <v>18551</v>
      </c>
      <c r="B18426" s="519" t="str">
        <f t="shared" si="287"/>
        <v>TRANSFORMADOR DE DISTRIBUICAO DE 750KVA,ABRIGADA,CLASSE 15KV,REFRIGERACAO A OLEO MINERAL,TENSAO PRIMARIA DE 13,8KV,TENSAO SECUNDARIA DE 220/127V-60HZ,COM ACESSORIOS.FORNECIMENTO ECOLOCACAO</v>
      </c>
      <c r="C18426" s="519" t="s">
        <v>46450</v>
      </c>
      <c r="D18426" s="519" t="s">
        <v>46445</v>
      </c>
      <c r="E18426" s="519" t="s">
        <v>46446</v>
      </c>
      <c r="F18426" s="519" t="s">
        <v>34485</v>
      </c>
      <c r="I18426" s="519" t="s">
        <v>5</v>
      </c>
      <c r="J18426" s="650">
        <v>59248.33</v>
      </c>
    </row>
    <row r="18427" spans="1:10">
      <c r="A18427" s="519" t="s">
        <v>18552</v>
      </c>
      <c r="B18427" s="519" t="str">
        <f t="shared" si="287"/>
        <v>TRANSFORMADOR DE DISTRIBUICAO DE 1.000KVA,ABRIGADA,CLASSE 15KV,REFRIGERACAO A OLEO MINERAL,TENSAO PRIMARIA DE 13,8KV,TENSAO SECUNDARIA DE 220/127V-60HZ,COM ACESSORIOS.FORNECIMENTOE COLOCACAO</v>
      </c>
      <c r="C18427" s="519" t="s">
        <v>46451</v>
      </c>
      <c r="D18427" s="519" t="s">
        <v>46442</v>
      </c>
      <c r="E18427" s="519" t="s">
        <v>46443</v>
      </c>
      <c r="F18427" s="519" t="s">
        <v>34469</v>
      </c>
      <c r="I18427" s="519" t="s">
        <v>5</v>
      </c>
      <c r="J18427" s="650">
        <v>86988.75</v>
      </c>
    </row>
    <row r="18428" spans="1:10">
      <c r="A18428" s="519" t="s">
        <v>18553</v>
      </c>
      <c r="B18428" s="519" t="str">
        <f t="shared" si="287"/>
        <v>TRANSFORMADOR DE DISTRIBUICAO DE 1.000KVA,ABRIGADA,CLASSE 15KV,REFRIGERACAO A OLEO MINERAL,TENSAO PRIMARIA DE 13,8KV,TENSAO SECUNDARIA DE 220/127V-60HZ,COM ACESSORIOS.FORNECIMENTOE COLOCACAO</v>
      </c>
      <c r="C18428" s="519" t="s">
        <v>46451</v>
      </c>
      <c r="D18428" s="519" t="s">
        <v>46442</v>
      </c>
      <c r="E18428" s="519" t="s">
        <v>46443</v>
      </c>
      <c r="F18428" s="519" t="s">
        <v>34469</v>
      </c>
      <c r="I18428" s="519" t="s">
        <v>5</v>
      </c>
      <c r="J18428" s="650">
        <v>86958.95</v>
      </c>
    </row>
    <row r="18429" spans="1:10">
      <c r="A18429" s="519" t="s">
        <v>18554</v>
      </c>
      <c r="B18429" s="519" t="str">
        <f t="shared" si="287"/>
        <v>TRANSFORMADOR DE DISTRIBUICAO DE 75KVA,TIPO PEDESTAL,CLASSE15KV,REFRIGERACAO A OLEO MINERAL OU SILICONE,LIQUIDO ISOLANTE,TENSAO PRIMARIA DE 13,8KV,TENSAO SECUNDARIA DE 220/127V-60HZ,NBI 95KV,GRAU DE PROTECAO IP 54,COM ACESSORIOS.FORNECIMENTO E COLOCACAO</v>
      </c>
      <c r="C18429" s="519" t="s">
        <v>46452</v>
      </c>
      <c r="D18429" s="519" t="s">
        <v>46453</v>
      </c>
      <c r="E18429" s="519" t="s">
        <v>46454</v>
      </c>
      <c r="F18429" s="519" t="s">
        <v>46455</v>
      </c>
      <c r="G18429" s="519" t="s">
        <v>34305</v>
      </c>
      <c r="I18429" s="519" t="s">
        <v>5</v>
      </c>
      <c r="J18429" s="650">
        <v>59919.08</v>
      </c>
    </row>
    <row r="18430" spans="1:10">
      <c r="A18430" s="519" t="s">
        <v>18555</v>
      </c>
      <c r="B18430" s="519" t="str">
        <f t="shared" si="287"/>
        <v>TRANSFORMADOR DE DISTRIBUICAO DE 75KVA,TIPO PEDESTAL,CLASSE15KV,REFRIGERACAO A OLEO MINERAL OU SILICONE,LIQUIDO ISOLANTE,TENSAO PRIMARIA DE 13,8KV,TENSAO SECUNDARIA DE 220/127V-60HZ,NBI 95KV,GRAU DE PROTECAO IP 54,COM ACESSORIOS.FORNECIMENTO E COLOCACAO</v>
      </c>
      <c r="C18430" s="519" t="s">
        <v>46452</v>
      </c>
      <c r="D18430" s="519" t="s">
        <v>46453</v>
      </c>
      <c r="E18430" s="519" t="s">
        <v>46454</v>
      </c>
      <c r="F18430" s="519" t="s">
        <v>46455</v>
      </c>
      <c r="G18430" s="519" t="s">
        <v>34305</v>
      </c>
      <c r="I18430" s="519" t="s">
        <v>5</v>
      </c>
      <c r="J18430" s="650">
        <v>59908.25</v>
      </c>
    </row>
    <row r="18431" spans="1:10">
      <c r="A18431" s="519" t="s">
        <v>18556</v>
      </c>
      <c r="B18431" s="519" t="str">
        <f t="shared" si="287"/>
        <v>TRANSFORMADOR DE DISTRIBUICAO DE 112,5KVA,TIPO PEDESTAL,CLASSE 15KV,REFRIGERACAO A OLEO MINERAL OU SILICONE,LIQUIDO ISOLANTE,TENSAO PRIMARIA DE 13,8KV,TENSAO SECUNDARIA DE 220/127V-60HZ,NBI 95KV,GRAU DE PROTECAO IP 54,COM ACESSORIOS.FORNECIMENTO E COLOCACAO</v>
      </c>
      <c r="C18431" s="519" t="s">
        <v>46456</v>
      </c>
      <c r="D18431" s="519" t="s">
        <v>46457</v>
      </c>
      <c r="E18431" s="519" t="s">
        <v>46458</v>
      </c>
      <c r="F18431" s="519" t="s">
        <v>46459</v>
      </c>
      <c r="G18431" s="519" t="s">
        <v>32940</v>
      </c>
      <c r="I18431" s="519" t="s">
        <v>5</v>
      </c>
      <c r="J18431" s="650">
        <v>65093.59</v>
      </c>
    </row>
    <row r="18432" spans="1:10">
      <c r="A18432" s="519" t="s">
        <v>18557</v>
      </c>
      <c r="B18432" s="519" t="str">
        <f t="shared" si="287"/>
        <v>TRANSFORMADOR DE DISTRIBUICAO DE 112,5KVA,TIPO PEDESTAL,CLASSE 15KV,REFRIGERACAO A OLEO MINERAL OU SILICONE,LIQUIDO ISOLANTE,TENSAO PRIMARIA DE 13,8KV,TENSAO SECUNDARIA DE 220/127V-60HZ,NBI 95KV,GRAU DE PROTECAO IP 54,COM ACESSORIOS.FORNECIMENTO E COLOCACAO</v>
      </c>
      <c r="C18432" s="519" t="s">
        <v>46456</v>
      </c>
      <c r="D18432" s="519" t="s">
        <v>46457</v>
      </c>
      <c r="E18432" s="519" t="s">
        <v>46458</v>
      </c>
      <c r="F18432" s="519" t="s">
        <v>46459</v>
      </c>
      <c r="G18432" s="519" t="s">
        <v>32940</v>
      </c>
      <c r="I18432" s="519" t="s">
        <v>5</v>
      </c>
      <c r="J18432" s="650">
        <v>65080.05</v>
      </c>
    </row>
    <row r="18433" spans="1:10">
      <c r="A18433" s="519" t="s">
        <v>18558</v>
      </c>
      <c r="B18433" s="519" t="str">
        <f t="shared" si="287"/>
        <v>TRANSFORMADOR DE DISTRIBUICAO DE 150KVA,TIPO PEDESTAL,CLASSE 15KV,REFRIGERACAO A OLEO MINERAL OU SILICONE,LIQUIDO ISOLANTE,TENSAO PRIMARIA DE 13,8KV,TENSAO SECUNDARIA DE 220/127V-60HZ,NBI 95KV,GRAU DE PROTECAO IP 54,COM ACESSORIOS.FORNECIMENTO E COLOCACAO</v>
      </c>
      <c r="C18433" s="519" t="s">
        <v>46460</v>
      </c>
      <c r="D18433" s="519" t="s">
        <v>46461</v>
      </c>
      <c r="E18433" s="519" t="s">
        <v>46462</v>
      </c>
      <c r="F18433" s="519" t="s">
        <v>46463</v>
      </c>
      <c r="G18433" s="519" t="s">
        <v>41093</v>
      </c>
      <c r="I18433" s="519" t="s">
        <v>5</v>
      </c>
      <c r="J18433" s="650">
        <v>70559.19</v>
      </c>
    </row>
    <row r="18434" spans="1:10">
      <c r="A18434" s="519" t="s">
        <v>18559</v>
      </c>
      <c r="B18434" s="519" t="str">
        <f t="shared" si="287"/>
        <v>TRANSFORMADOR DE DISTRIBUICAO DE 150KVA,TIPO PEDESTAL,CLASSE 15KV,REFRIGERACAO A OLEO MINERAL OU SILICONE,LIQUIDO ISOLANTE,TENSAO PRIMARIA DE 13,8KV,TENSAO SECUNDARIA DE 220/127V-60HZ,NBI 95KV,GRAU DE PROTECAO IP 54,COM ACESSORIOS.FORNECIMENTO E COLOCACAO</v>
      </c>
      <c r="C18434" s="519" t="s">
        <v>46460</v>
      </c>
      <c r="D18434" s="519" t="s">
        <v>46461</v>
      </c>
      <c r="E18434" s="519" t="s">
        <v>46462</v>
      </c>
      <c r="F18434" s="519" t="s">
        <v>46463</v>
      </c>
      <c r="G18434" s="519" t="s">
        <v>41093</v>
      </c>
      <c r="I18434" s="519" t="s">
        <v>5</v>
      </c>
      <c r="J18434" s="650">
        <v>70542.929999999993</v>
      </c>
    </row>
    <row r="18435" spans="1:10">
      <c r="A18435" s="519" t="s">
        <v>18560</v>
      </c>
      <c r="B18435" s="519" t="str">
        <f t="shared" si="287"/>
        <v>TRANSFORMADOR DE DISTRIBUICAO DE 300KVA,TIPO PEDESTAL,CLASSE 15KV,REFRIGERACAO A OLEO MINERAL OU SILICONE,LIQUIDO ISOLANTE,TENSAO PRIMARIA DE 13,8KV,TENSAO SECUNDARIA DE 220/127V-60HZ,NBI 95KV,GRAU DE PROTECAO IP 54,COM ACESSORIOS.FORNECIMENTO E COLOCACAO</v>
      </c>
      <c r="C18435" s="519" t="s">
        <v>46464</v>
      </c>
      <c r="D18435" s="519" t="s">
        <v>46461</v>
      </c>
      <c r="E18435" s="519" t="s">
        <v>46462</v>
      </c>
      <c r="F18435" s="519" t="s">
        <v>46463</v>
      </c>
      <c r="G18435" s="519" t="s">
        <v>41093</v>
      </c>
      <c r="I18435" s="519" t="s">
        <v>5</v>
      </c>
      <c r="J18435" s="650">
        <v>86252.93</v>
      </c>
    </row>
    <row r="18436" spans="1:10">
      <c r="A18436" s="519" t="s">
        <v>18561</v>
      </c>
      <c r="B18436" s="519" t="str">
        <f t="shared" si="287"/>
        <v>TRANSFORMADOR DE DISTRIBUICAO DE 300KVA,TIPO PEDESTAL,CLASSE 15KV,REFRIGERACAO A OLEO MINERAL OU SILICONE,LIQUIDO ISOLANTE,TENSAO PRIMARIA DE 13,8KV,TENSAO SECUNDARIA DE 220/127V-60HZ,NBI 95KV,GRAU DE PROTECAO IP 54,COM ACESSORIOS.FORNECIMENTO E COLOCACAO</v>
      </c>
      <c r="C18436" s="519" t="s">
        <v>46464</v>
      </c>
      <c r="D18436" s="519" t="s">
        <v>46461</v>
      </c>
      <c r="E18436" s="519" t="s">
        <v>46462</v>
      </c>
      <c r="F18436" s="519" t="s">
        <v>46463</v>
      </c>
      <c r="G18436" s="519" t="s">
        <v>41093</v>
      </c>
      <c r="I18436" s="519" t="s">
        <v>5</v>
      </c>
      <c r="J18436" s="650">
        <v>86231.26</v>
      </c>
    </row>
    <row r="18437" spans="1:10">
      <c r="A18437" s="519" t="s">
        <v>18562</v>
      </c>
      <c r="B18437" s="519" t="str">
        <f t="shared" si="287"/>
        <v>TRANSFORMADOR DE DISTRIBUICAO DE 500KVA,TIPO PEDESTAL,CLASSE 15KV,REFRIGERACAO A OLEO MINERAL OU SILICONE,LIQUIDO ISOLANTE,TENSAO PRIMARIA DE 13,8KV,TENSAO SECUNDARIA DE 220/127V-60HZ,NBI 95KV,GRAU DE PROTECAO IP 54,COM ACESSORIOS.FORNECIMENTO E COLOCACAO</v>
      </c>
      <c r="C18437" s="519" t="s">
        <v>46465</v>
      </c>
      <c r="D18437" s="519" t="s">
        <v>46461</v>
      </c>
      <c r="E18437" s="519" t="s">
        <v>46462</v>
      </c>
      <c r="F18437" s="519" t="s">
        <v>46463</v>
      </c>
      <c r="G18437" s="519" t="s">
        <v>41093</v>
      </c>
      <c r="I18437" s="519" t="s">
        <v>5</v>
      </c>
      <c r="J18437" s="650">
        <v>110712.55</v>
      </c>
    </row>
    <row r="18438" spans="1:10">
      <c r="A18438" s="519" t="s">
        <v>18563</v>
      </c>
      <c r="B18438" s="519" t="str">
        <f t="shared" si="287"/>
        <v>TRANSFORMADOR DE DISTRIBUICAO DE 500KVA,TIPO PEDESTAL,CLASSE 15KV,REFRIGERACAO A OLEO MINERAL OU SILICONE,LIQUIDO ISOLANTE,TENSAO PRIMARIA DE 13,8KV,TENSAO SECUNDARIA DE 220/127V-60HZ,NBI 95KV,GRAU DE PROTECAO IP 54,COM ACESSORIOS.FORNECIMENTO E COLOCACAO</v>
      </c>
      <c r="C18438" s="519" t="s">
        <v>46465</v>
      </c>
      <c r="D18438" s="519" t="s">
        <v>46461</v>
      </c>
      <c r="E18438" s="519" t="s">
        <v>46462</v>
      </c>
      <c r="F18438" s="519" t="s">
        <v>46463</v>
      </c>
      <c r="G18438" s="519" t="s">
        <v>41093</v>
      </c>
      <c r="I18438" s="519" t="s">
        <v>5</v>
      </c>
      <c r="J18438" s="650">
        <v>110688.17</v>
      </c>
    </row>
    <row r="18439" spans="1:10">
      <c r="A18439" s="519" t="s">
        <v>18564</v>
      </c>
      <c r="B18439" s="519" t="str">
        <f t="shared" si="287"/>
        <v>TRANSFORMADOR DE DISTRIBUICAO DE 750KVA,TIPO PEDESTAL,CLASSE 15KV,REFRIGERACAO A OLEO MINERAL OU SILICONE,LIQUIDO ISOLANTE,TENSAO PRIMARIA DE 13,8KV,TENSAO SECUNDARIA DE 220/127V-60HZ,NBI 95KV,GRAU DE PROTECAO IP 54,COM ACESSORIOS.FORNECIMENTO E COLOCACAO</v>
      </c>
      <c r="C18439" s="519" t="s">
        <v>46466</v>
      </c>
      <c r="D18439" s="519" t="s">
        <v>46461</v>
      </c>
      <c r="E18439" s="519" t="s">
        <v>46462</v>
      </c>
      <c r="F18439" s="519" t="s">
        <v>46463</v>
      </c>
      <c r="G18439" s="519" t="s">
        <v>41093</v>
      </c>
      <c r="I18439" s="519" t="s">
        <v>5</v>
      </c>
      <c r="J18439" s="650">
        <v>128762.55</v>
      </c>
    </row>
    <row r="18440" spans="1:10">
      <c r="A18440" s="519" t="s">
        <v>18565</v>
      </c>
      <c r="B18440" s="519" t="str">
        <f t="shared" ref="B18440:B18503" si="288">C18440&amp;D18440&amp;E18440&amp;F18440&amp;G18440&amp;H18440</f>
        <v>TRANSFORMADOR DE DISTRIBUICAO DE 750KVA,TIPO PEDESTAL,CLASSE 15KV,REFRIGERACAO A OLEO MINERAL OU SILICONE,LIQUIDO ISOLANTE,TENSAO PRIMARIA DE 13,8KV,TENSAO SECUNDARIA DE 220/127V-60HZ,NBI 95KV,GRAU DE PROTECAO IP 54,COM ACESSORIOS.FORNECIMENTO E COLOCACAO</v>
      </c>
      <c r="C18440" s="519" t="s">
        <v>46466</v>
      </c>
      <c r="D18440" s="519" t="s">
        <v>46461</v>
      </c>
      <c r="E18440" s="519" t="s">
        <v>46462</v>
      </c>
      <c r="F18440" s="519" t="s">
        <v>46463</v>
      </c>
      <c r="G18440" s="519" t="s">
        <v>41093</v>
      </c>
      <c r="I18440" s="519" t="s">
        <v>5</v>
      </c>
      <c r="J18440" s="650">
        <v>128735.46</v>
      </c>
    </row>
    <row r="18441" spans="1:10">
      <c r="A18441" s="519" t="s">
        <v>18566</v>
      </c>
      <c r="B18441" s="519" t="str">
        <f t="shared" si="288"/>
        <v>TRANSFORMADOR DE DISTRIBUICAO DE 1.000KVA,TIPO PEDESTAL,CLASSE 15KV,REFRIGERACAO A OLEO MINERAL OU SILICONE,LIQUIDO ISOLANTE,TENSAO PRIMARIA DE 13,8KV,TENSAO SECUNDARIA DE 220/127V-60HZ,NBI 95KV,GRAU DE PROTECAO IP 54,COM ACESSORIOS.FORNECIMENTO E COLOCACAO</v>
      </c>
      <c r="C18441" s="519" t="s">
        <v>46467</v>
      </c>
      <c r="D18441" s="519" t="s">
        <v>46457</v>
      </c>
      <c r="E18441" s="519" t="s">
        <v>46458</v>
      </c>
      <c r="F18441" s="519" t="s">
        <v>46459</v>
      </c>
      <c r="G18441" s="519" t="s">
        <v>32940</v>
      </c>
      <c r="I18441" s="519" t="s">
        <v>5</v>
      </c>
      <c r="J18441" s="650">
        <v>167582.09</v>
      </c>
    </row>
    <row r="18442" spans="1:10">
      <c r="A18442" s="519" t="s">
        <v>18567</v>
      </c>
      <c r="B18442" s="519" t="str">
        <f t="shared" si="288"/>
        <v>TRANSFORMADOR DE DISTRIBUICAO DE 1.000KVA,TIPO PEDESTAL,CLASSE 15KV,REFRIGERACAO A OLEO MINERAL OU SILICONE,LIQUIDO ISOLANTE,TENSAO PRIMARIA DE 13,8KV,TENSAO SECUNDARIA DE 220/127V-60HZ,NBI 95KV,GRAU DE PROTECAO IP 54,COM ACESSORIOS.FORNECIMENTO E COLOCACAO</v>
      </c>
      <c r="C18442" s="519" t="s">
        <v>46467</v>
      </c>
      <c r="D18442" s="519" t="s">
        <v>46457</v>
      </c>
      <c r="E18442" s="519" t="s">
        <v>46458</v>
      </c>
      <c r="F18442" s="519" t="s">
        <v>46459</v>
      </c>
      <c r="G18442" s="519" t="s">
        <v>32940</v>
      </c>
      <c r="I18442" s="519" t="s">
        <v>5</v>
      </c>
      <c r="J18442" s="650">
        <v>167552.29</v>
      </c>
    </row>
    <row r="18443" spans="1:10">
      <c r="A18443" s="519" t="s">
        <v>18568</v>
      </c>
      <c r="B18443" s="519" t="str">
        <f t="shared" si="288"/>
        <v>TRANSFORMADOR DE DISTRIBUICAO DE 30KVA,ABRIGADA,CLASSE 15KV,A SECO,TENSAO PRIMARIA DE 13,8KV,TENSAO SECUNDARIA DE 220/127V-60HZ,COM ACESSORIOS.FORNECIMENTO E COLOCACAO</v>
      </c>
      <c r="C18443" s="519" t="s">
        <v>46436</v>
      </c>
      <c r="D18443" s="519" t="s">
        <v>46468</v>
      </c>
      <c r="E18443" s="519" t="s">
        <v>46469</v>
      </c>
      <c r="I18443" s="519" t="s">
        <v>5</v>
      </c>
      <c r="J18443" s="650">
        <v>28940.59</v>
      </c>
    </row>
    <row r="18444" spans="1:10">
      <c r="A18444" s="519" t="s">
        <v>18569</v>
      </c>
      <c r="B18444" s="519" t="str">
        <f t="shared" si="288"/>
        <v>TRANSFORMADOR DE DISTRIBUICAO DE 30KVA,ABRIGADA,CLASSE 15KV,A SECO,TENSAO PRIMARIA DE 13,8KV,TENSAO SECUNDARIA DE 220/127V-60HZ,COM ACESSORIOS.FORNECIMENTO E COLOCACAO</v>
      </c>
      <c r="C18444" s="519" t="s">
        <v>46436</v>
      </c>
      <c r="D18444" s="519" t="s">
        <v>46468</v>
      </c>
      <c r="E18444" s="519" t="s">
        <v>46469</v>
      </c>
      <c r="I18444" s="519" t="s">
        <v>5</v>
      </c>
      <c r="J18444" s="650">
        <v>28935.17</v>
      </c>
    </row>
    <row r="18445" spans="1:10">
      <c r="A18445" s="519" t="s">
        <v>18570</v>
      </c>
      <c r="B18445" s="519" t="str">
        <f t="shared" si="288"/>
        <v>TRANSFORMADOR DE DISTRIBUICAO DE 45KVA,ABRIGADA,CLASSE 15KV,A SECO,TENSAO PRIMARIA DE 13,8KV,TENSAO SECUNDARIA DE 220/127V-60HZ,COM ACESSORIOS.FORNECIMENTO E COLOCACAO</v>
      </c>
      <c r="C18445" s="519" t="s">
        <v>46439</v>
      </c>
      <c r="D18445" s="519" t="s">
        <v>46468</v>
      </c>
      <c r="E18445" s="519" t="s">
        <v>46469</v>
      </c>
      <c r="I18445" s="519" t="s">
        <v>5</v>
      </c>
      <c r="J18445" s="650">
        <v>32457.19</v>
      </c>
    </row>
    <row r="18446" spans="1:10">
      <c r="A18446" s="519" t="s">
        <v>18571</v>
      </c>
      <c r="B18446" s="519" t="str">
        <f t="shared" si="288"/>
        <v>TRANSFORMADOR DE DISTRIBUICAO DE 45KVA,ABRIGADA,CLASSE 15KV,A SECO,TENSAO PRIMARIA DE 13,8KV,TENSAO SECUNDARIA DE 220/127V-60HZ,COM ACESSORIOS.FORNECIMENTO E COLOCACAO</v>
      </c>
      <c r="C18446" s="519" t="s">
        <v>46439</v>
      </c>
      <c r="D18446" s="519" t="s">
        <v>46468</v>
      </c>
      <c r="E18446" s="519" t="s">
        <v>46469</v>
      </c>
      <c r="I18446" s="519" t="s">
        <v>5</v>
      </c>
      <c r="J18446" s="650">
        <v>32449.06</v>
      </c>
    </row>
    <row r="18447" spans="1:10">
      <c r="A18447" s="519" t="s">
        <v>18572</v>
      </c>
      <c r="B18447" s="519" t="str">
        <f t="shared" si="288"/>
        <v>TRANSFORMADOR DE DISTRIBUICAO DE 75KVA,ABRIGADA,CLASSE 15KV,A SECO,TENSAO PRIMARIA DE 13,8KV,TENSAO SECUNDARIA DE 220/127V-60HZ,COM ACESSORIOS.FORNECIMENTO E COLOCACAO</v>
      </c>
      <c r="C18447" s="519" t="s">
        <v>46440</v>
      </c>
      <c r="D18447" s="519" t="s">
        <v>46468</v>
      </c>
      <c r="E18447" s="519" t="s">
        <v>46469</v>
      </c>
      <c r="I18447" s="519" t="s">
        <v>5</v>
      </c>
      <c r="J18447" s="650">
        <v>41796.82</v>
      </c>
    </row>
    <row r="18448" spans="1:10">
      <c r="A18448" s="519" t="s">
        <v>18573</v>
      </c>
      <c r="B18448" s="519" t="str">
        <f t="shared" si="288"/>
        <v>TRANSFORMADOR DE DISTRIBUICAO DE 75KVA,ABRIGADA,CLASSE 15KV,A SECO,TENSAO PRIMARIA DE 13,8KV,TENSAO SECUNDARIA DE 220/127V-60HZ,COM ACESSORIOS.FORNECIMENTO E COLOCACAO</v>
      </c>
      <c r="C18448" s="519" t="s">
        <v>46440</v>
      </c>
      <c r="D18448" s="519" t="s">
        <v>46468</v>
      </c>
      <c r="E18448" s="519" t="s">
        <v>46469</v>
      </c>
      <c r="I18448" s="519" t="s">
        <v>5</v>
      </c>
      <c r="J18448" s="650">
        <v>41785.99</v>
      </c>
    </row>
    <row r="18449" spans="1:10">
      <c r="A18449" s="519" t="s">
        <v>18574</v>
      </c>
      <c r="B18449" s="519" t="str">
        <f t="shared" si="288"/>
        <v>TRANSFORMADOR DE DISTRIBUICAO DE 112,5KVA,ABRIGADA,CLASSE 15KV,A SECO,TENSAO PRIMARIA DE 13,8KV,TENSAO SECUNDARIA DE 220/127V-60HZ,COM ACESSORIOS.FORNECIMENTO E COLOCACAO</v>
      </c>
      <c r="C18449" s="519" t="s">
        <v>46441</v>
      </c>
      <c r="D18449" s="519" t="s">
        <v>46470</v>
      </c>
      <c r="E18449" s="519" t="s">
        <v>46471</v>
      </c>
      <c r="I18449" s="519" t="s">
        <v>5</v>
      </c>
      <c r="J18449" s="650">
        <v>44160.45</v>
      </c>
    </row>
    <row r="18450" spans="1:10">
      <c r="A18450" s="519" t="s">
        <v>18575</v>
      </c>
      <c r="B18450" s="519" t="str">
        <f t="shared" si="288"/>
        <v>TRANSFORMADOR DE DISTRIBUICAO DE 112,5KVA,ABRIGADA,CLASSE 15KV,A SECO,TENSAO PRIMARIA DE 13,8KV,TENSAO SECUNDARIA DE 220/127V-60HZ,COM ACESSORIOS.FORNECIMENTO E COLOCACAO</v>
      </c>
      <c r="C18450" s="519" t="s">
        <v>46441</v>
      </c>
      <c r="D18450" s="519" t="s">
        <v>46470</v>
      </c>
      <c r="E18450" s="519" t="s">
        <v>46471</v>
      </c>
      <c r="I18450" s="519" t="s">
        <v>5</v>
      </c>
      <c r="J18450" s="650">
        <v>44146.91</v>
      </c>
    </row>
    <row r="18451" spans="1:10">
      <c r="A18451" s="519" t="s">
        <v>18576</v>
      </c>
      <c r="B18451" s="519" t="str">
        <f t="shared" si="288"/>
        <v>TRANSFORMADOR DE DISTRIBUICAO DE 150KVA,ABRIGADA,CLASSE 15KV,A SECO,TENSAO PRIMARIA DE 13,8KV,TENSAO SECUNDARIA DE 220/127V-60HZ,COM ACESSORIOS.FORNECIMENTO E COLOCACAO</v>
      </c>
      <c r="C18451" s="519" t="s">
        <v>46444</v>
      </c>
      <c r="D18451" s="519" t="s">
        <v>46472</v>
      </c>
      <c r="E18451" s="519" t="s">
        <v>46473</v>
      </c>
      <c r="I18451" s="519" t="s">
        <v>5</v>
      </c>
      <c r="J18451" s="650">
        <v>51002.33</v>
      </c>
    </row>
    <row r="18452" spans="1:10">
      <c r="A18452" s="519" t="s">
        <v>18577</v>
      </c>
      <c r="B18452" s="519" t="str">
        <f t="shared" si="288"/>
        <v>TRANSFORMADOR DE DISTRIBUICAO DE 150KVA,ABRIGADA,CLASSE 15KV,A SECO,TENSAO PRIMARIA DE 13,8KV,TENSAO SECUNDARIA DE 220/127V-60HZ,COM ACESSORIOS.FORNECIMENTO E COLOCACAO</v>
      </c>
      <c r="C18452" s="519" t="s">
        <v>46444</v>
      </c>
      <c r="D18452" s="519" t="s">
        <v>46472</v>
      </c>
      <c r="E18452" s="519" t="s">
        <v>46473</v>
      </c>
      <c r="I18452" s="519" t="s">
        <v>5</v>
      </c>
      <c r="J18452" s="650">
        <v>50986.080000000002</v>
      </c>
    </row>
    <row r="18453" spans="1:10">
      <c r="A18453" s="519" t="s">
        <v>18578</v>
      </c>
      <c r="B18453" s="519" t="str">
        <f t="shared" si="288"/>
        <v>TRANSFORMADOR DE DISTRIBUICAO DE 225KVA,ABRIGADA,CLASSE 15KV,A SECO,TENSAO PRIMARIA DE 13,8KV,TENSAO SECUNDARIA DE 220/127V-60HZ,COM ACESSORIOS.FORNECIMENTO E COLOCACAO</v>
      </c>
      <c r="C18453" s="519" t="s">
        <v>46447</v>
      </c>
      <c r="D18453" s="519" t="s">
        <v>46472</v>
      </c>
      <c r="E18453" s="519" t="s">
        <v>46473</v>
      </c>
      <c r="I18453" s="519" t="s">
        <v>5</v>
      </c>
      <c r="J18453" s="650">
        <v>58239.44</v>
      </c>
    </row>
    <row r="18454" spans="1:10">
      <c r="A18454" s="519" t="s">
        <v>18579</v>
      </c>
      <c r="B18454" s="519" t="str">
        <f t="shared" si="288"/>
        <v>TRANSFORMADOR DE DISTRIBUICAO DE 225KVA,ABRIGADA,CLASSE 15KV,A SECO,TENSAO PRIMARIA DE 13,8KV,TENSAO SECUNDARIA DE 220/127V-60HZ,COM ACESSORIOS.FORNECIMENTO E COLOCACAO</v>
      </c>
      <c r="C18454" s="519" t="s">
        <v>46447</v>
      </c>
      <c r="D18454" s="519" t="s">
        <v>46472</v>
      </c>
      <c r="E18454" s="519" t="s">
        <v>46473</v>
      </c>
      <c r="I18454" s="519" t="s">
        <v>5</v>
      </c>
      <c r="J18454" s="650">
        <v>58220.480000000003</v>
      </c>
    </row>
    <row r="18455" spans="1:10">
      <c r="A18455" s="519" t="s">
        <v>18580</v>
      </c>
      <c r="B18455" s="519" t="str">
        <f t="shared" si="288"/>
        <v>TRANSFORMADOR DE DISTRIBUICAO DE 300KVA,ABRIGADA,CLASSE 15KV,A SECO,TENSAO PRIMARIA DE 13,8KV,TENSAO SECUNDARIA DE 220/127V-60HZ,COM ACESSORIOS.FORNECIMENTO E COLOCACAO</v>
      </c>
      <c r="C18455" s="519" t="s">
        <v>46448</v>
      </c>
      <c r="D18455" s="519" t="s">
        <v>46472</v>
      </c>
      <c r="E18455" s="519" t="s">
        <v>46473</v>
      </c>
      <c r="I18455" s="519" t="s">
        <v>5</v>
      </c>
      <c r="J18455" s="650">
        <v>62843.82</v>
      </c>
    </row>
    <row r="18456" spans="1:10">
      <c r="A18456" s="519" t="s">
        <v>18581</v>
      </c>
      <c r="B18456" s="519" t="str">
        <f t="shared" si="288"/>
        <v>TRANSFORMADOR DE DISTRIBUICAO DE 300KVA,ABRIGADA,CLASSE 15KV,A SECO,TENSAO PRIMARIA DE 13,8KV,TENSAO SECUNDARIA DE 220/127V-60HZ,COM ACESSORIOS.FORNECIMENTO E COLOCACAO</v>
      </c>
      <c r="C18456" s="519" t="s">
        <v>46448</v>
      </c>
      <c r="D18456" s="519" t="s">
        <v>46472</v>
      </c>
      <c r="E18456" s="519" t="s">
        <v>46473</v>
      </c>
      <c r="I18456" s="519" t="s">
        <v>5</v>
      </c>
      <c r="J18456" s="650">
        <v>62822.14</v>
      </c>
    </row>
    <row r="18457" spans="1:10">
      <c r="A18457" s="519" t="s">
        <v>18582</v>
      </c>
      <c r="B18457" s="519" t="str">
        <f t="shared" si="288"/>
        <v>TRANSFORMADOR DE DISTRIBUICAO DE 500KVA,ABRIGADA,CLASSE 15KV,A SECO,TENSAO PRIMARIA DE 13,8KV,TENSAO SECUNDARIA DE 220/127V-60HZ,COM ACESSORIOS.FORNECIMENTO E COLOCACAO</v>
      </c>
      <c r="C18457" s="519" t="s">
        <v>46449</v>
      </c>
      <c r="D18457" s="519" t="s">
        <v>46472</v>
      </c>
      <c r="E18457" s="519" t="s">
        <v>46473</v>
      </c>
      <c r="I18457" s="519" t="s">
        <v>5</v>
      </c>
      <c r="J18457" s="650">
        <v>65817.58</v>
      </c>
    </row>
    <row r="18458" spans="1:10">
      <c r="A18458" s="519" t="s">
        <v>18583</v>
      </c>
      <c r="B18458" s="519" t="str">
        <f t="shared" si="288"/>
        <v>TRANSFORMADOR DE DISTRIBUICAO DE 500KVA,ABRIGADA,CLASSE 15KV,A SECO,TENSAO PRIMARIA DE 13,8KV,TENSAO SECUNDARIA DE 220/127V-60HZ,COM ACESSORIOS.FORNECIMENTO E COLOCACAO</v>
      </c>
      <c r="C18458" s="519" t="s">
        <v>46449</v>
      </c>
      <c r="D18458" s="519" t="s">
        <v>46472</v>
      </c>
      <c r="E18458" s="519" t="s">
        <v>46473</v>
      </c>
      <c r="I18458" s="519" t="s">
        <v>5</v>
      </c>
      <c r="J18458" s="650">
        <v>65793.19</v>
      </c>
    </row>
    <row r="18459" spans="1:10">
      <c r="A18459" s="519" t="s">
        <v>18584</v>
      </c>
      <c r="B18459" s="519" t="str">
        <f t="shared" si="288"/>
        <v>TRANSFORMADOR DE DISTRIBUICAO DE 750KVA,ABRIGADA,CLASSE 15KV,A SECO,TENSAO PRIMARIA DE 13,8KV,TENSAO SECUNDARIA DE 220/127V-60HZ,COM ACESSORIOS.FORNECIMENTO E COLOCACAO</v>
      </c>
      <c r="C18459" s="519" t="s">
        <v>46450</v>
      </c>
      <c r="D18459" s="519" t="s">
        <v>46472</v>
      </c>
      <c r="E18459" s="519" t="s">
        <v>46473</v>
      </c>
      <c r="I18459" s="519" t="s">
        <v>5</v>
      </c>
      <c r="J18459" s="650">
        <v>79943.960000000006</v>
      </c>
    </row>
    <row r="18460" spans="1:10">
      <c r="A18460" s="519" t="s">
        <v>18585</v>
      </c>
      <c r="B18460" s="519" t="str">
        <f t="shared" si="288"/>
        <v>TRANSFORMADOR DE DISTRIBUICAO DE 750KVA,ABRIGADA,CLASSE 15KV,A SECO,TENSAO PRIMARIA DE 13,8KV,TENSAO SECUNDARIA DE 220/127V-60HZ,COM ACESSORIOS.FORNECIMENTO E COLOCACAO</v>
      </c>
      <c r="C18460" s="519" t="s">
        <v>46450</v>
      </c>
      <c r="D18460" s="519" t="s">
        <v>46472</v>
      </c>
      <c r="E18460" s="519" t="s">
        <v>46473</v>
      </c>
      <c r="I18460" s="519" t="s">
        <v>5</v>
      </c>
      <c r="J18460" s="650">
        <v>79916.87</v>
      </c>
    </row>
    <row r="18461" spans="1:10">
      <c r="A18461" s="519" t="s">
        <v>18586</v>
      </c>
      <c r="B18461" s="519" t="str">
        <f t="shared" si="288"/>
        <v>TRANSFORMADOR DE DISTRIBUICAO DE 1.000KVA,ABRIGADA,CLASSE 15KV,A SECO,TENSAO PRIMARIA DE 13,8KV,TENSAO SECUNDARIA DE 220/127V-60HZ,COM ACESSORIOS.FORNECIMENTO E COLOCACAO</v>
      </c>
      <c r="C18461" s="519" t="s">
        <v>46451</v>
      </c>
      <c r="D18461" s="519" t="s">
        <v>46470</v>
      </c>
      <c r="E18461" s="519" t="s">
        <v>46471</v>
      </c>
      <c r="I18461" s="519" t="s">
        <v>5</v>
      </c>
      <c r="J18461" s="650">
        <v>95435.99</v>
      </c>
    </row>
    <row r="18462" spans="1:10">
      <c r="A18462" s="519" t="s">
        <v>18587</v>
      </c>
      <c r="B18462" s="519" t="str">
        <f t="shared" si="288"/>
        <v>TRANSFORMADOR DE DISTRIBUICAO DE 1.000KVA,ABRIGADA,CLASSE 15KV,A SECO,TENSAO PRIMARIA DE 13,8KV,TENSAO SECUNDARIA DE 220/127V-60HZ,COM ACESSORIOS.FORNECIMENTO E COLOCACAO</v>
      </c>
      <c r="C18462" s="519" t="s">
        <v>46451</v>
      </c>
      <c r="D18462" s="519" t="s">
        <v>46470</v>
      </c>
      <c r="E18462" s="519" t="s">
        <v>46471</v>
      </c>
      <c r="I18462" s="519" t="s">
        <v>5</v>
      </c>
      <c r="J18462" s="650">
        <v>95406.2</v>
      </c>
    </row>
    <row r="18463" spans="1:10">
      <c r="A18463" s="519" t="s">
        <v>18588</v>
      </c>
      <c r="B18463" s="519" t="str">
        <f t="shared" si="288"/>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463" s="519" t="s">
        <v>50618</v>
      </c>
      <c r="D18463" s="519" t="s">
        <v>50619</v>
      </c>
      <c r="E18463" s="519" t="s">
        <v>50620</v>
      </c>
      <c r="F18463" s="519" t="s">
        <v>50621</v>
      </c>
      <c r="G18463" s="519" t="s">
        <v>50622</v>
      </c>
      <c r="H18463" s="519" t="s">
        <v>38308</v>
      </c>
      <c r="I18463" s="519" t="s">
        <v>5</v>
      </c>
      <c r="J18463" s="650">
        <v>80500</v>
      </c>
    </row>
    <row r="18464" spans="1:10">
      <c r="A18464" s="519" t="s">
        <v>18589</v>
      </c>
      <c r="B18464" s="519" t="str">
        <f t="shared" si="288"/>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8464" s="519" t="s">
        <v>50618</v>
      </c>
      <c r="D18464" s="519" t="s">
        <v>50619</v>
      </c>
      <c r="E18464" s="519" t="s">
        <v>50620</v>
      </c>
      <c r="F18464" s="519" t="s">
        <v>50621</v>
      </c>
      <c r="G18464" s="519" t="s">
        <v>50622</v>
      </c>
      <c r="H18464" s="519" t="s">
        <v>38308</v>
      </c>
      <c r="I18464" s="519" t="s">
        <v>5</v>
      </c>
      <c r="J18464" s="650">
        <v>80500</v>
      </c>
    </row>
    <row r="18465" spans="1:10">
      <c r="A18465" s="519" t="s">
        <v>18590</v>
      </c>
      <c r="B18465" s="519" t="str">
        <f t="shared" si="288"/>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465" s="519" t="s">
        <v>50618</v>
      </c>
      <c r="D18465" s="519" t="s">
        <v>50619</v>
      </c>
      <c r="E18465" s="519" t="s">
        <v>50623</v>
      </c>
      <c r="F18465" s="519" t="s">
        <v>50624</v>
      </c>
      <c r="G18465" s="519" t="s">
        <v>50625</v>
      </c>
      <c r="H18465" s="519" t="s">
        <v>35233</v>
      </c>
      <c r="I18465" s="519" t="s">
        <v>5</v>
      </c>
      <c r="J18465" s="650">
        <v>74000</v>
      </c>
    </row>
    <row r="18466" spans="1:10">
      <c r="A18466" s="519" t="s">
        <v>18591</v>
      </c>
      <c r="B18466" s="519" t="str">
        <f t="shared" si="288"/>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8466" s="519" t="s">
        <v>50618</v>
      </c>
      <c r="D18466" s="519" t="s">
        <v>50619</v>
      </c>
      <c r="E18466" s="519" t="s">
        <v>50623</v>
      </c>
      <c r="F18466" s="519" t="s">
        <v>50624</v>
      </c>
      <c r="G18466" s="519" t="s">
        <v>50625</v>
      </c>
      <c r="H18466" s="519" t="s">
        <v>35233</v>
      </c>
      <c r="I18466" s="519" t="s">
        <v>5</v>
      </c>
      <c r="J18466" s="650">
        <v>74000</v>
      </c>
    </row>
    <row r="18467" spans="1:10">
      <c r="A18467" s="519" t="s">
        <v>18592</v>
      </c>
      <c r="B18467" s="519" t="str">
        <f t="shared" si="288"/>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467" s="519" t="s">
        <v>50626</v>
      </c>
      <c r="D18467" s="519" t="s">
        <v>50627</v>
      </c>
      <c r="E18467" s="519" t="s">
        <v>50620</v>
      </c>
      <c r="F18467" s="519" t="s">
        <v>50628</v>
      </c>
      <c r="G18467" s="519" t="s">
        <v>50629</v>
      </c>
      <c r="H18467" s="519" t="s">
        <v>42412</v>
      </c>
      <c r="I18467" s="519" t="s">
        <v>5</v>
      </c>
      <c r="J18467" s="650">
        <v>80500</v>
      </c>
    </row>
    <row r="18468" spans="1:10">
      <c r="A18468" s="519" t="s">
        <v>18593</v>
      </c>
      <c r="B18468" s="519" t="str">
        <f t="shared" si="288"/>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8468" s="519" t="s">
        <v>50626</v>
      </c>
      <c r="D18468" s="519" t="s">
        <v>50627</v>
      </c>
      <c r="E18468" s="519" t="s">
        <v>50620</v>
      </c>
      <c r="F18468" s="519" t="s">
        <v>50628</v>
      </c>
      <c r="G18468" s="519" t="s">
        <v>50629</v>
      </c>
      <c r="H18468" s="519" t="s">
        <v>42412</v>
      </c>
      <c r="I18468" s="519" t="s">
        <v>5</v>
      </c>
      <c r="J18468" s="650">
        <v>80500</v>
      </c>
    </row>
    <row r="18469" spans="1:10">
      <c r="A18469" s="519" t="s">
        <v>18594</v>
      </c>
      <c r="B18469" s="519" t="str">
        <f t="shared" si="288"/>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469" s="519" t="s">
        <v>50626</v>
      </c>
      <c r="D18469" s="519" t="s">
        <v>50627</v>
      </c>
      <c r="E18469" s="519" t="s">
        <v>50623</v>
      </c>
      <c r="F18469" s="519" t="s">
        <v>50624</v>
      </c>
      <c r="G18469" s="519" t="s">
        <v>50625</v>
      </c>
      <c r="H18469" s="519" t="s">
        <v>35233</v>
      </c>
      <c r="I18469" s="519" t="s">
        <v>5</v>
      </c>
      <c r="J18469" s="650">
        <v>74000</v>
      </c>
    </row>
    <row r="18470" spans="1:10">
      <c r="A18470" s="519" t="s">
        <v>18595</v>
      </c>
      <c r="B18470" s="519" t="str">
        <f t="shared" si="288"/>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8470" s="519" t="s">
        <v>50626</v>
      </c>
      <c r="D18470" s="519" t="s">
        <v>50627</v>
      </c>
      <c r="E18470" s="519" t="s">
        <v>50623</v>
      </c>
      <c r="F18470" s="519" t="s">
        <v>50624</v>
      </c>
      <c r="G18470" s="519" t="s">
        <v>50625</v>
      </c>
      <c r="H18470" s="519" t="s">
        <v>35233</v>
      </c>
      <c r="I18470" s="519" t="s">
        <v>5</v>
      </c>
      <c r="J18470" s="650">
        <v>74000</v>
      </c>
    </row>
    <row r="18471" spans="1:10">
      <c r="A18471" s="519" t="s">
        <v>18596</v>
      </c>
      <c r="B18471" s="519" t="str">
        <f t="shared" si="288"/>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471" s="519" t="s">
        <v>50618</v>
      </c>
      <c r="D18471" s="519" t="s">
        <v>50619</v>
      </c>
      <c r="E18471" s="519" t="s">
        <v>50620</v>
      </c>
      <c r="F18471" s="519" t="s">
        <v>50630</v>
      </c>
      <c r="G18471" s="519" t="s">
        <v>50631</v>
      </c>
      <c r="H18471" s="519" t="s">
        <v>38308</v>
      </c>
      <c r="I18471" s="519" t="s">
        <v>5</v>
      </c>
      <c r="J18471" s="650">
        <v>84000</v>
      </c>
    </row>
    <row r="18472" spans="1:10">
      <c r="A18472" s="519" t="s">
        <v>18597</v>
      </c>
      <c r="B18472" s="519" t="str">
        <f t="shared" si="288"/>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8472" s="519" t="s">
        <v>50618</v>
      </c>
      <c r="D18472" s="519" t="s">
        <v>50619</v>
      </c>
      <c r="E18472" s="519" t="s">
        <v>50620</v>
      </c>
      <c r="F18472" s="519" t="s">
        <v>50630</v>
      </c>
      <c r="G18472" s="519" t="s">
        <v>50631</v>
      </c>
      <c r="H18472" s="519" t="s">
        <v>38308</v>
      </c>
      <c r="I18472" s="519" t="s">
        <v>5</v>
      </c>
      <c r="J18472" s="650">
        <v>84000</v>
      </c>
    </row>
    <row r="18473" spans="1:10">
      <c r="A18473" s="519" t="s">
        <v>18598</v>
      </c>
      <c r="B18473" s="519" t="str">
        <f t="shared" si="288"/>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473" s="519" t="s">
        <v>50618</v>
      </c>
      <c r="D18473" s="519" t="s">
        <v>50619</v>
      </c>
      <c r="E18473" s="519" t="s">
        <v>50623</v>
      </c>
      <c r="F18473" s="519" t="s">
        <v>50632</v>
      </c>
      <c r="G18473" s="519" t="s">
        <v>50633</v>
      </c>
      <c r="H18473" s="519" t="s">
        <v>35233</v>
      </c>
      <c r="I18473" s="519" t="s">
        <v>5</v>
      </c>
      <c r="J18473" s="650">
        <v>76000</v>
      </c>
    </row>
    <row r="18474" spans="1:10">
      <c r="A18474" s="519" t="s">
        <v>18599</v>
      </c>
      <c r="B18474" s="519" t="str">
        <f t="shared" si="288"/>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8474" s="519" t="s">
        <v>50618</v>
      </c>
      <c r="D18474" s="519" t="s">
        <v>50619</v>
      </c>
      <c r="E18474" s="519" t="s">
        <v>50623</v>
      </c>
      <c r="F18474" s="519" t="s">
        <v>50632</v>
      </c>
      <c r="G18474" s="519" t="s">
        <v>50633</v>
      </c>
      <c r="H18474" s="519" t="s">
        <v>35233</v>
      </c>
      <c r="I18474" s="519" t="s">
        <v>5</v>
      </c>
      <c r="J18474" s="650">
        <v>76000</v>
      </c>
    </row>
    <row r="18475" spans="1:10">
      <c r="A18475" s="519" t="s">
        <v>18600</v>
      </c>
      <c r="B18475" s="519" t="str">
        <f t="shared" si="288"/>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475" s="519" t="s">
        <v>50626</v>
      </c>
      <c r="D18475" s="519" t="s">
        <v>50627</v>
      </c>
      <c r="E18475" s="519" t="s">
        <v>50620</v>
      </c>
      <c r="F18475" s="519" t="s">
        <v>50630</v>
      </c>
      <c r="G18475" s="519" t="s">
        <v>50631</v>
      </c>
      <c r="H18475" s="519" t="s">
        <v>38308</v>
      </c>
      <c r="I18475" s="519" t="s">
        <v>5</v>
      </c>
      <c r="J18475" s="650">
        <v>84000</v>
      </c>
    </row>
    <row r="18476" spans="1:10">
      <c r="A18476" s="519" t="s">
        <v>18601</v>
      </c>
      <c r="B18476" s="519" t="str">
        <f t="shared" si="288"/>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8476" s="519" t="s">
        <v>50626</v>
      </c>
      <c r="D18476" s="519" t="s">
        <v>50627</v>
      </c>
      <c r="E18476" s="519" t="s">
        <v>50620</v>
      </c>
      <c r="F18476" s="519" t="s">
        <v>50630</v>
      </c>
      <c r="G18476" s="519" t="s">
        <v>50631</v>
      </c>
      <c r="H18476" s="519" t="s">
        <v>38308</v>
      </c>
      <c r="I18476" s="519" t="s">
        <v>5</v>
      </c>
      <c r="J18476" s="650">
        <v>84000</v>
      </c>
    </row>
    <row r="18477" spans="1:10">
      <c r="A18477" s="519" t="s">
        <v>18602</v>
      </c>
      <c r="B18477" s="519" t="str">
        <f t="shared" si="288"/>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477" s="519" t="s">
        <v>50626</v>
      </c>
      <c r="D18477" s="519" t="s">
        <v>50627</v>
      </c>
      <c r="E18477" s="519" t="s">
        <v>50623</v>
      </c>
      <c r="F18477" s="519" t="s">
        <v>50632</v>
      </c>
      <c r="G18477" s="519" t="s">
        <v>50633</v>
      </c>
      <c r="H18477" s="519" t="s">
        <v>35233</v>
      </c>
      <c r="I18477" s="519" t="s">
        <v>5</v>
      </c>
      <c r="J18477" s="650">
        <v>76000</v>
      </c>
    </row>
    <row r="18478" spans="1:10">
      <c r="A18478" s="519" t="s">
        <v>18603</v>
      </c>
      <c r="B18478" s="519" t="str">
        <f t="shared" si="288"/>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8478" s="519" t="s">
        <v>50626</v>
      </c>
      <c r="D18478" s="519" t="s">
        <v>50627</v>
      </c>
      <c r="E18478" s="519" t="s">
        <v>50623</v>
      </c>
      <c r="F18478" s="519" t="s">
        <v>50632</v>
      </c>
      <c r="G18478" s="519" t="s">
        <v>50633</v>
      </c>
      <c r="H18478" s="519" t="s">
        <v>35233</v>
      </c>
      <c r="I18478" s="519" t="s">
        <v>5</v>
      </c>
      <c r="J18478" s="650">
        <v>76000</v>
      </c>
    </row>
    <row r="18479" spans="1:10">
      <c r="A18479" s="519" t="s">
        <v>18604</v>
      </c>
      <c r="B18479" s="519" t="str">
        <f t="shared" si="288"/>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479" s="519" t="s">
        <v>50634</v>
      </c>
      <c r="D18479" s="519" t="s">
        <v>50635</v>
      </c>
      <c r="E18479" s="519" t="s">
        <v>50636</v>
      </c>
      <c r="F18479" s="519" t="s">
        <v>50637</v>
      </c>
      <c r="G18479" s="519" t="s">
        <v>50638</v>
      </c>
      <c r="H18479" s="519" t="s">
        <v>36470</v>
      </c>
      <c r="I18479" s="519" t="s">
        <v>5</v>
      </c>
      <c r="J18479" s="650">
        <v>88000</v>
      </c>
    </row>
    <row r="18480" spans="1:10">
      <c r="A18480" s="519" t="s">
        <v>18605</v>
      </c>
      <c r="B18480" s="519" t="str">
        <f t="shared" si="288"/>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8480" s="519" t="s">
        <v>50634</v>
      </c>
      <c r="D18480" s="519" t="s">
        <v>50635</v>
      </c>
      <c r="E18480" s="519" t="s">
        <v>50636</v>
      </c>
      <c r="F18480" s="519" t="s">
        <v>50637</v>
      </c>
      <c r="G18480" s="519" t="s">
        <v>50638</v>
      </c>
      <c r="H18480" s="519" t="s">
        <v>36470</v>
      </c>
      <c r="I18480" s="519" t="s">
        <v>5</v>
      </c>
      <c r="J18480" s="650">
        <v>88000</v>
      </c>
    </row>
    <row r="18481" spans="1:10">
      <c r="A18481" s="519" t="s">
        <v>18606</v>
      </c>
      <c r="B18481" s="519" t="str">
        <f t="shared" si="288"/>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481" s="519" t="s">
        <v>50618</v>
      </c>
      <c r="D18481" s="519" t="s">
        <v>50619</v>
      </c>
      <c r="E18481" s="519" t="s">
        <v>50623</v>
      </c>
      <c r="F18481" s="519" t="s">
        <v>50639</v>
      </c>
      <c r="G18481" s="519" t="s">
        <v>50640</v>
      </c>
      <c r="H18481" s="519" t="s">
        <v>37694</v>
      </c>
      <c r="I18481" s="519" t="s">
        <v>5</v>
      </c>
      <c r="J18481" s="650">
        <v>81000</v>
      </c>
    </row>
    <row r="18482" spans="1:10">
      <c r="A18482" s="519" t="s">
        <v>18607</v>
      </c>
      <c r="B18482" s="519" t="str">
        <f t="shared" si="288"/>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8482" s="519" t="s">
        <v>50618</v>
      </c>
      <c r="D18482" s="519" t="s">
        <v>50619</v>
      </c>
      <c r="E18482" s="519" t="s">
        <v>50623</v>
      </c>
      <c r="F18482" s="519" t="s">
        <v>50639</v>
      </c>
      <c r="G18482" s="519" t="s">
        <v>50640</v>
      </c>
      <c r="H18482" s="519" t="s">
        <v>37694</v>
      </c>
      <c r="I18482" s="519" t="s">
        <v>5</v>
      </c>
      <c r="J18482" s="650">
        <v>81000</v>
      </c>
    </row>
    <row r="18483" spans="1:10">
      <c r="A18483" s="519" t="s">
        <v>18608</v>
      </c>
      <c r="B18483" s="519" t="str">
        <f t="shared" si="288"/>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483" s="519" t="s">
        <v>50641</v>
      </c>
      <c r="D18483" s="519" t="s">
        <v>50627</v>
      </c>
      <c r="E18483" s="519" t="s">
        <v>50620</v>
      </c>
      <c r="F18483" s="519" t="s">
        <v>50642</v>
      </c>
      <c r="G18483" s="519" t="s">
        <v>50643</v>
      </c>
      <c r="H18483" s="519" t="s">
        <v>37739</v>
      </c>
      <c r="I18483" s="519" t="s">
        <v>5</v>
      </c>
      <c r="J18483" s="650">
        <v>88000</v>
      </c>
    </row>
    <row r="18484" spans="1:10">
      <c r="A18484" s="519" t="s">
        <v>18609</v>
      </c>
      <c r="B18484" s="519" t="str">
        <f t="shared" si="288"/>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8484" s="519" t="s">
        <v>50641</v>
      </c>
      <c r="D18484" s="519" t="s">
        <v>50627</v>
      </c>
      <c r="E18484" s="519" t="s">
        <v>50620</v>
      </c>
      <c r="F18484" s="519" t="s">
        <v>50642</v>
      </c>
      <c r="G18484" s="519" t="s">
        <v>50643</v>
      </c>
      <c r="H18484" s="519" t="s">
        <v>37739</v>
      </c>
      <c r="I18484" s="519" t="s">
        <v>5</v>
      </c>
      <c r="J18484" s="650">
        <v>88000</v>
      </c>
    </row>
    <row r="18485" spans="1:10">
      <c r="A18485" s="519" t="s">
        <v>18610</v>
      </c>
      <c r="B18485" s="519" t="str">
        <f t="shared" si="288"/>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485" s="519" t="s">
        <v>50626</v>
      </c>
      <c r="D18485" s="519" t="s">
        <v>50627</v>
      </c>
      <c r="E18485" s="519" t="s">
        <v>50623</v>
      </c>
      <c r="F18485" s="519" t="s">
        <v>50639</v>
      </c>
      <c r="G18485" s="519" t="s">
        <v>50640</v>
      </c>
      <c r="H18485" s="519" t="s">
        <v>37694</v>
      </c>
      <c r="I18485" s="519" t="s">
        <v>5</v>
      </c>
      <c r="J18485" s="650">
        <v>81000</v>
      </c>
    </row>
    <row r="18486" spans="1:10">
      <c r="A18486" s="519" t="s">
        <v>18611</v>
      </c>
      <c r="B18486" s="519" t="str">
        <f t="shared" si="288"/>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8486" s="519" t="s">
        <v>50626</v>
      </c>
      <c r="D18486" s="519" t="s">
        <v>50627</v>
      </c>
      <c r="E18486" s="519" t="s">
        <v>50623</v>
      </c>
      <c r="F18486" s="519" t="s">
        <v>50639</v>
      </c>
      <c r="G18486" s="519" t="s">
        <v>50640</v>
      </c>
      <c r="H18486" s="519" t="s">
        <v>37694</v>
      </c>
      <c r="I18486" s="519" t="s">
        <v>5</v>
      </c>
      <c r="J18486" s="650">
        <v>81000</v>
      </c>
    </row>
    <row r="18487" spans="1:10">
      <c r="A18487" s="519" t="s">
        <v>18612</v>
      </c>
      <c r="B18487" s="519" t="str">
        <f t="shared" si="288"/>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487" s="519" t="s">
        <v>50618</v>
      </c>
      <c r="D18487" s="519" t="s">
        <v>50619</v>
      </c>
      <c r="E18487" s="519" t="s">
        <v>50620</v>
      </c>
      <c r="F18487" s="519" t="s">
        <v>50644</v>
      </c>
      <c r="G18487" s="519" t="s">
        <v>50645</v>
      </c>
      <c r="H18487" s="519" t="s">
        <v>37739</v>
      </c>
      <c r="I18487" s="519" t="s">
        <v>5</v>
      </c>
      <c r="J18487" s="650">
        <v>153000</v>
      </c>
    </row>
    <row r="18488" spans="1:10">
      <c r="A18488" s="519" t="s">
        <v>18613</v>
      </c>
      <c r="B18488" s="519" t="str">
        <f t="shared" si="288"/>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8488" s="519" t="s">
        <v>50618</v>
      </c>
      <c r="D18488" s="519" t="s">
        <v>50619</v>
      </c>
      <c r="E18488" s="519" t="s">
        <v>50620</v>
      </c>
      <c r="F18488" s="519" t="s">
        <v>50644</v>
      </c>
      <c r="G18488" s="519" t="s">
        <v>50645</v>
      </c>
      <c r="H18488" s="519" t="s">
        <v>37739</v>
      </c>
      <c r="I18488" s="519" t="s">
        <v>5</v>
      </c>
      <c r="J18488" s="650">
        <v>153000</v>
      </c>
    </row>
    <row r="18489" spans="1:10">
      <c r="A18489" s="519" t="s">
        <v>18614</v>
      </c>
      <c r="B18489" s="519" t="str">
        <f t="shared" si="288"/>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489" s="519" t="s">
        <v>50618</v>
      </c>
      <c r="D18489" s="519" t="s">
        <v>50619</v>
      </c>
      <c r="E18489" s="519" t="s">
        <v>50623</v>
      </c>
      <c r="F18489" s="519" t="s">
        <v>50646</v>
      </c>
      <c r="G18489" s="519" t="s">
        <v>50647</v>
      </c>
      <c r="H18489" s="519" t="s">
        <v>37694</v>
      </c>
      <c r="I18489" s="519" t="s">
        <v>5</v>
      </c>
      <c r="J18489" s="650">
        <v>136000</v>
      </c>
    </row>
    <row r="18490" spans="1:10">
      <c r="A18490" s="519" t="s">
        <v>18615</v>
      </c>
      <c r="B18490" s="519" t="str">
        <f t="shared" si="288"/>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8490" s="519" t="s">
        <v>50618</v>
      </c>
      <c r="D18490" s="519" t="s">
        <v>50619</v>
      </c>
      <c r="E18490" s="519" t="s">
        <v>50623</v>
      </c>
      <c r="F18490" s="519" t="s">
        <v>50646</v>
      </c>
      <c r="G18490" s="519" t="s">
        <v>50647</v>
      </c>
      <c r="H18490" s="519" t="s">
        <v>37694</v>
      </c>
      <c r="I18490" s="519" t="s">
        <v>5</v>
      </c>
      <c r="J18490" s="650">
        <v>136000</v>
      </c>
    </row>
    <row r="18491" spans="1:10">
      <c r="A18491" s="519" t="s">
        <v>18616</v>
      </c>
      <c r="B18491" s="519" t="str">
        <f t="shared" si="288"/>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491" s="519" t="s">
        <v>50626</v>
      </c>
      <c r="D18491" s="519" t="s">
        <v>50627</v>
      </c>
      <c r="E18491" s="519" t="s">
        <v>50620</v>
      </c>
      <c r="F18491" s="519" t="s">
        <v>50644</v>
      </c>
      <c r="G18491" s="519" t="s">
        <v>50645</v>
      </c>
      <c r="H18491" s="519" t="s">
        <v>37739</v>
      </c>
      <c r="I18491" s="519" t="s">
        <v>5</v>
      </c>
      <c r="J18491" s="650">
        <v>153000</v>
      </c>
    </row>
    <row r="18492" spans="1:10">
      <c r="A18492" s="519" t="s">
        <v>18617</v>
      </c>
      <c r="B18492" s="519" t="str">
        <f t="shared" si="288"/>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8492" s="519" t="s">
        <v>50626</v>
      </c>
      <c r="D18492" s="519" t="s">
        <v>50627</v>
      </c>
      <c r="E18492" s="519" t="s">
        <v>50620</v>
      </c>
      <c r="F18492" s="519" t="s">
        <v>50644</v>
      </c>
      <c r="G18492" s="519" t="s">
        <v>50645</v>
      </c>
      <c r="H18492" s="519" t="s">
        <v>37739</v>
      </c>
      <c r="I18492" s="519" t="s">
        <v>5</v>
      </c>
      <c r="J18492" s="650">
        <v>153000</v>
      </c>
    </row>
    <row r="18493" spans="1:10">
      <c r="A18493" s="519" t="s">
        <v>18618</v>
      </c>
      <c r="B18493" s="519" t="str">
        <f t="shared" si="288"/>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493" s="519" t="s">
        <v>50626</v>
      </c>
      <c r="D18493" s="519" t="s">
        <v>50627</v>
      </c>
      <c r="E18493" s="519" t="s">
        <v>50623</v>
      </c>
      <c r="F18493" s="519" t="s">
        <v>50646</v>
      </c>
      <c r="G18493" s="519" t="s">
        <v>50647</v>
      </c>
      <c r="H18493" s="519" t="s">
        <v>37694</v>
      </c>
      <c r="I18493" s="519" t="s">
        <v>5</v>
      </c>
      <c r="J18493" s="650">
        <v>136000</v>
      </c>
    </row>
    <row r="18494" spans="1:10">
      <c r="A18494" s="519" t="s">
        <v>18619</v>
      </c>
      <c r="B18494" s="519" t="str">
        <f t="shared" si="288"/>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8494" s="519" t="s">
        <v>50626</v>
      </c>
      <c r="D18494" s="519" t="s">
        <v>50627</v>
      </c>
      <c r="E18494" s="519" t="s">
        <v>50623</v>
      </c>
      <c r="F18494" s="519" t="s">
        <v>50646</v>
      </c>
      <c r="G18494" s="519" t="s">
        <v>50647</v>
      </c>
      <c r="H18494" s="519" t="s">
        <v>37694</v>
      </c>
      <c r="I18494" s="519" t="s">
        <v>5</v>
      </c>
      <c r="J18494" s="650">
        <v>136000</v>
      </c>
    </row>
    <row r="18495" spans="1:10">
      <c r="A18495" s="519" t="s">
        <v>18620</v>
      </c>
      <c r="B18495" s="519" t="str">
        <f t="shared" si="288"/>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495" s="519" t="s">
        <v>50618</v>
      </c>
      <c r="D18495" s="519" t="s">
        <v>50619</v>
      </c>
      <c r="E18495" s="519" t="s">
        <v>50620</v>
      </c>
      <c r="F18495" s="519" t="s">
        <v>50648</v>
      </c>
      <c r="G18495" s="519" t="s">
        <v>50649</v>
      </c>
      <c r="H18495" s="519" t="s">
        <v>37739</v>
      </c>
      <c r="I18495" s="519" t="s">
        <v>5</v>
      </c>
      <c r="J18495" s="650">
        <v>173000</v>
      </c>
    </row>
    <row r="18496" spans="1:10">
      <c r="A18496" s="519" t="s">
        <v>18621</v>
      </c>
      <c r="B18496" s="519" t="str">
        <f t="shared" si="288"/>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8496" s="519" t="s">
        <v>50618</v>
      </c>
      <c r="D18496" s="519" t="s">
        <v>50619</v>
      </c>
      <c r="E18496" s="519" t="s">
        <v>50620</v>
      </c>
      <c r="F18496" s="519" t="s">
        <v>50648</v>
      </c>
      <c r="G18496" s="519" t="s">
        <v>50649</v>
      </c>
      <c r="H18496" s="519" t="s">
        <v>37739</v>
      </c>
      <c r="I18496" s="519" t="s">
        <v>5</v>
      </c>
      <c r="J18496" s="650">
        <v>173000</v>
      </c>
    </row>
    <row r="18497" spans="1:10">
      <c r="A18497" s="519" t="s">
        <v>18622</v>
      </c>
      <c r="B18497" s="519" t="str">
        <f t="shared" si="288"/>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497" s="519" t="s">
        <v>50618</v>
      </c>
      <c r="D18497" s="519" t="s">
        <v>50619</v>
      </c>
      <c r="E18497" s="519" t="s">
        <v>50623</v>
      </c>
      <c r="F18497" s="519" t="s">
        <v>50650</v>
      </c>
      <c r="G18497" s="519" t="s">
        <v>50651</v>
      </c>
      <c r="H18497" s="519" t="s">
        <v>37694</v>
      </c>
      <c r="I18497" s="519" t="s">
        <v>5</v>
      </c>
      <c r="J18497" s="650">
        <v>156000</v>
      </c>
    </row>
    <row r="18498" spans="1:10">
      <c r="A18498" s="519" t="s">
        <v>18623</v>
      </c>
      <c r="B18498" s="519" t="str">
        <f t="shared" si="288"/>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8498" s="519" t="s">
        <v>50618</v>
      </c>
      <c r="D18498" s="519" t="s">
        <v>50619</v>
      </c>
      <c r="E18498" s="519" t="s">
        <v>50623</v>
      </c>
      <c r="F18498" s="519" t="s">
        <v>50650</v>
      </c>
      <c r="G18498" s="519" t="s">
        <v>50651</v>
      </c>
      <c r="H18498" s="519" t="s">
        <v>37694</v>
      </c>
      <c r="I18498" s="519" t="s">
        <v>5</v>
      </c>
      <c r="J18498" s="650">
        <v>156000</v>
      </c>
    </row>
    <row r="18499" spans="1:10">
      <c r="A18499" s="519" t="s">
        <v>18624</v>
      </c>
      <c r="B18499" s="519" t="str">
        <f t="shared" si="288"/>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499" s="519" t="s">
        <v>50626</v>
      </c>
      <c r="D18499" s="519" t="s">
        <v>50627</v>
      </c>
      <c r="E18499" s="519" t="s">
        <v>50620</v>
      </c>
      <c r="F18499" s="519" t="s">
        <v>50648</v>
      </c>
      <c r="G18499" s="519" t="s">
        <v>50649</v>
      </c>
      <c r="H18499" s="519" t="s">
        <v>37739</v>
      </c>
      <c r="I18499" s="519" t="s">
        <v>5</v>
      </c>
      <c r="J18499" s="650">
        <v>173000</v>
      </c>
    </row>
    <row r="18500" spans="1:10">
      <c r="A18500" s="519" t="s">
        <v>18625</v>
      </c>
      <c r="B18500" s="519" t="str">
        <f t="shared" si="288"/>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8500" s="519" t="s">
        <v>50626</v>
      </c>
      <c r="D18500" s="519" t="s">
        <v>50627</v>
      </c>
      <c r="E18500" s="519" t="s">
        <v>50620</v>
      </c>
      <c r="F18500" s="519" t="s">
        <v>50648</v>
      </c>
      <c r="G18500" s="519" t="s">
        <v>50649</v>
      </c>
      <c r="H18500" s="519" t="s">
        <v>37739</v>
      </c>
      <c r="I18500" s="519" t="s">
        <v>5</v>
      </c>
      <c r="J18500" s="650">
        <v>173000</v>
      </c>
    </row>
    <row r="18501" spans="1:10">
      <c r="A18501" s="519" t="s">
        <v>18626</v>
      </c>
      <c r="B18501" s="519" t="str">
        <f t="shared" si="288"/>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501" s="519" t="s">
        <v>50626</v>
      </c>
      <c r="D18501" s="519" t="s">
        <v>50627</v>
      </c>
      <c r="E18501" s="519" t="s">
        <v>50623</v>
      </c>
      <c r="F18501" s="519" t="s">
        <v>50650</v>
      </c>
      <c r="G18501" s="519" t="s">
        <v>50651</v>
      </c>
      <c r="H18501" s="519" t="s">
        <v>37694</v>
      </c>
      <c r="I18501" s="519" t="s">
        <v>5</v>
      </c>
      <c r="J18501" s="650">
        <v>156000</v>
      </c>
    </row>
    <row r="18502" spans="1:10">
      <c r="A18502" s="519" t="s">
        <v>18627</v>
      </c>
      <c r="B18502" s="519" t="str">
        <f t="shared" si="288"/>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8502" s="519" t="s">
        <v>50626</v>
      </c>
      <c r="D18502" s="519" t="s">
        <v>50627</v>
      </c>
      <c r="E18502" s="519" t="s">
        <v>50623</v>
      </c>
      <c r="F18502" s="519" t="s">
        <v>50650</v>
      </c>
      <c r="G18502" s="519" t="s">
        <v>50651</v>
      </c>
      <c r="H18502" s="519" t="s">
        <v>37694</v>
      </c>
      <c r="I18502" s="519" t="s">
        <v>5</v>
      </c>
      <c r="J18502" s="650">
        <v>156000</v>
      </c>
    </row>
    <row r="18503" spans="1:10">
      <c r="A18503" s="519" t="s">
        <v>18628</v>
      </c>
      <c r="B18503" s="519" t="str">
        <f t="shared" si="288"/>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503" s="519" t="s">
        <v>50618</v>
      </c>
      <c r="D18503" s="519" t="s">
        <v>50619</v>
      </c>
      <c r="E18503" s="519" t="s">
        <v>50620</v>
      </c>
      <c r="F18503" s="519" t="s">
        <v>50652</v>
      </c>
      <c r="G18503" s="519" t="s">
        <v>50653</v>
      </c>
      <c r="H18503" s="519" t="s">
        <v>37739</v>
      </c>
      <c r="I18503" s="519" t="s">
        <v>5</v>
      </c>
      <c r="J18503" s="650">
        <v>243000</v>
      </c>
    </row>
    <row r="18504" spans="1:10">
      <c r="A18504" s="519" t="s">
        <v>18629</v>
      </c>
      <c r="B18504" s="519" t="str">
        <f t="shared" ref="B18504:B18567" si="289">C18504&amp;D18504&amp;E18504&amp;F18504&amp;G18504&amp;H18504</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8504" s="519" t="s">
        <v>50618</v>
      </c>
      <c r="D18504" s="519" t="s">
        <v>50619</v>
      </c>
      <c r="E18504" s="519" t="s">
        <v>50620</v>
      </c>
      <c r="F18504" s="519" t="s">
        <v>50652</v>
      </c>
      <c r="G18504" s="519" t="s">
        <v>50653</v>
      </c>
      <c r="H18504" s="519" t="s">
        <v>37739</v>
      </c>
      <c r="I18504" s="519" t="s">
        <v>5</v>
      </c>
      <c r="J18504" s="650">
        <v>243000</v>
      </c>
    </row>
    <row r="18505" spans="1:10">
      <c r="A18505" s="519" t="s">
        <v>18630</v>
      </c>
      <c r="B18505" s="519" t="str">
        <f t="shared" si="289"/>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505" s="519" t="s">
        <v>50618</v>
      </c>
      <c r="D18505" s="519" t="s">
        <v>50619</v>
      </c>
      <c r="E18505" s="519" t="s">
        <v>50623</v>
      </c>
      <c r="F18505" s="519" t="s">
        <v>50654</v>
      </c>
      <c r="G18505" s="519" t="s">
        <v>50655</v>
      </c>
      <c r="H18505" s="519" t="s">
        <v>37694</v>
      </c>
      <c r="I18505" s="519" t="s">
        <v>5</v>
      </c>
      <c r="J18505" s="650">
        <v>222000</v>
      </c>
    </row>
    <row r="18506" spans="1:10">
      <c r="A18506" s="519" t="s">
        <v>18631</v>
      </c>
      <c r="B18506" s="519" t="str">
        <f t="shared" si="289"/>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8506" s="519" t="s">
        <v>50618</v>
      </c>
      <c r="D18506" s="519" t="s">
        <v>50619</v>
      </c>
      <c r="E18506" s="519" t="s">
        <v>50623</v>
      </c>
      <c r="F18506" s="519" t="s">
        <v>50654</v>
      </c>
      <c r="G18506" s="519" t="s">
        <v>50655</v>
      </c>
      <c r="H18506" s="519" t="s">
        <v>37694</v>
      </c>
      <c r="I18506" s="519" t="s">
        <v>5</v>
      </c>
      <c r="J18506" s="650">
        <v>222000</v>
      </c>
    </row>
    <row r="18507" spans="1:10">
      <c r="A18507" s="519" t="s">
        <v>18632</v>
      </c>
      <c r="B18507" s="519" t="str">
        <f t="shared" si="289"/>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507" s="519" t="s">
        <v>50626</v>
      </c>
      <c r="D18507" s="519" t="s">
        <v>50627</v>
      </c>
      <c r="E18507" s="519" t="s">
        <v>50620</v>
      </c>
      <c r="F18507" s="519" t="s">
        <v>50652</v>
      </c>
      <c r="G18507" s="519" t="s">
        <v>50653</v>
      </c>
      <c r="H18507" s="519" t="s">
        <v>37739</v>
      </c>
      <c r="I18507" s="519" t="s">
        <v>5</v>
      </c>
      <c r="J18507" s="650">
        <v>243000</v>
      </c>
    </row>
    <row r="18508" spans="1:10">
      <c r="A18508" s="519" t="s">
        <v>18633</v>
      </c>
      <c r="B18508" s="519" t="str">
        <f t="shared" si="289"/>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8508" s="519" t="s">
        <v>50626</v>
      </c>
      <c r="D18508" s="519" t="s">
        <v>50627</v>
      </c>
      <c r="E18508" s="519" t="s">
        <v>50620</v>
      </c>
      <c r="F18508" s="519" t="s">
        <v>50652</v>
      </c>
      <c r="G18508" s="519" t="s">
        <v>50653</v>
      </c>
      <c r="H18508" s="519" t="s">
        <v>37739</v>
      </c>
      <c r="I18508" s="519" t="s">
        <v>5</v>
      </c>
      <c r="J18508" s="650">
        <v>243000</v>
      </c>
    </row>
    <row r="18509" spans="1:10">
      <c r="A18509" s="519" t="s">
        <v>18634</v>
      </c>
      <c r="B18509" s="519" t="str">
        <f t="shared" si="289"/>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509" s="519" t="s">
        <v>50641</v>
      </c>
      <c r="D18509" s="519" t="s">
        <v>50627</v>
      </c>
      <c r="E18509" s="519" t="s">
        <v>50623</v>
      </c>
      <c r="F18509" s="519" t="s">
        <v>50654</v>
      </c>
      <c r="G18509" s="519" t="s">
        <v>50655</v>
      </c>
      <c r="H18509" s="519" t="s">
        <v>37694</v>
      </c>
      <c r="I18509" s="519" t="s">
        <v>5</v>
      </c>
      <c r="J18509" s="650">
        <v>222000</v>
      </c>
    </row>
    <row r="18510" spans="1:10">
      <c r="A18510" s="519" t="s">
        <v>18635</v>
      </c>
      <c r="B18510" s="519" t="str">
        <f t="shared" si="289"/>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8510" s="519" t="s">
        <v>50641</v>
      </c>
      <c r="D18510" s="519" t="s">
        <v>50627</v>
      </c>
      <c r="E18510" s="519" t="s">
        <v>50623</v>
      </c>
      <c r="F18510" s="519" t="s">
        <v>50654</v>
      </c>
      <c r="G18510" s="519" t="s">
        <v>50655</v>
      </c>
      <c r="H18510" s="519" t="s">
        <v>37694</v>
      </c>
      <c r="I18510" s="519" t="s">
        <v>5</v>
      </c>
      <c r="J18510" s="650">
        <v>222000</v>
      </c>
    </row>
    <row r="18511" spans="1:10">
      <c r="A18511" s="519" t="s">
        <v>18636</v>
      </c>
      <c r="B18511" s="519" t="str">
        <f t="shared" si="289"/>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511" s="519" t="s">
        <v>50618</v>
      </c>
      <c r="D18511" s="519" t="s">
        <v>50619</v>
      </c>
      <c r="E18511" s="519" t="s">
        <v>50620</v>
      </c>
      <c r="F18511" s="519" t="s">
        <v>50656</v>
      </c>
      <c r="G18511" s="519" t="s">
        <v>50657</v>
      </c>
      <c r="H18511" s="519" t="s">
        <v>37739</v>
      </c>
      <c r="I18511" s="519" t="s">
        <v>5</v>
      </c>
      <c r="J18511" s="650">
        <v>296000</v>
      </c>
    </row>
    <row r="18512" spans="1:10">
      <c r="A18512" s="519" t="s">
        <v>18637</v>
      </c>
      <c r="B18512" s="519" t="str">
        <f t="shared" si="289"/>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8512" s="519" t="s">
        <v>50618</v>
      </c>
      <c r="D18512" s="519" t="s">
        <v>50619</v>
      </c>
      <c r="E18512" s="519" t="s">
        <v>50620</v>
      </c>
      <c r="F18512" s="519" t="s">
        <v>50656</v>
      </c>
      <c r="G18512" s="519" t="s">
        <v>50657</v>
      </c>
      <c r="H18512" s="519" t="s">
        <v>37739</v>
      </c>
      <c r="I18512" s="519" t="s">
        <v>5</v>
      </c>
      <c r="J18512" s="650">
        <v>296000</v>
      </c>
    </row>
    <row r="18513" spans="1:10">
      <c r="A18513" s="519" t="s">
        <v>18638</v>
      </c>
      <c r="B18513" s="519" t="str">
        <f t="shared" si="289"/>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513" s="519" t="s">
        <v>50618</v>
      </c>
      <c r="D18513" s="519" t="s">
        <v>50619</v>
      </c>
      <c r="E18513" s="519" t="s">
        <v>50623</v>
      </c>
      <c r="F18513" s="519" t="s">
        <v>50658</v>
      </c>
      <c r="G18513" s="519" t="s">
        <v>50659</v>
      </c>
      <c r="H18513" s="519" t="s">
        <v>37694</v>
      </c>
      <c r="I18513" s="519" t="s">
        <v>5</v>
      </c>
      <c r="J18513" s="650">
        <v>265000</v>
      </c>
    </row>
    <row r="18514" spans="1:10">
      <c r="A18514" s="519" t="s">
        <v>18639</v>
      </c>
      <c r="B18514" s="519" t="str">
        <f t="shared" si="289"/>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8514" s="519" t="s">
        <v>50618</v>
      </c>
      <c r="D18514" s="519" t="s">
        <v>50619</v>
      </c>
      <c r="E18514" s="519" t="s">
        <v>50623</v>
      </c>
      <c r="F18514" s="519" t="s">
        <v>50658</v>
      </c>
      <c r="G18514" s="519" t="s">
        <v>50659</v>
      </c>
      <c r="H18514" s="519" t="s">
        <v>37694</v>
      </c>
      <c r="I18514" s="519" t="s">
        <v>5</v>
      </c>
      <c r="J18514" s="650">
        <v>265000</v>
      </c>
    </row>
    <row r="18515" spans="1:10">
      <c r="A18515" s="519" t="s">
        <v>18640</v>
      </c>
      <c r="B18515" s="519" t="str">
        <f t="shared" si="289"/>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515" s="519" t="s">
        <v>50641</v>
      </c>
      <c r="D18515" s="519" t="s">
        <v>50627</v>
      </c>
      <c r="E18515" s="519" t="s">
        <v>50620</v>
      </c>
      <c r="F18515" s="519" t="s">
        <v>50656</v>
      </c>
      <c r="G18515" s="519" t="s">
        <v>50657</v>
      </c>
      <c r="H18515" s="519" t="s">
        <v>37739</v>
      </c>
      <c r="I18515" s="519" t="s">
        <v>5</v>
      </c>
      <c r="J18515" s="650">
        <v>296000</v>
      </c>
    </row>
    <row r="18516" spans="1:10">
      <c r="A18516" s="519" t="s">
        <v>18641</v>
      </c>
      <c r="B18516" s="519" t="str">
        <f t="shared" si="289"/>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8516" s="519" t="s">
        <v>50641</v>
      </c>
      <c r="D18516" s="519" t="s">
        <v>50627</v>
      </c>
      <c r="E18516" s="519" t="s">
        <v>50620</v>
      </c>
      <c r="F18516" s="519" t="s">
        <v>50656</v>
      </c>
      <c r="G18516" s="519" t="s">
        <v>50657</v>
      </c>
      <c r="H18516" s="519" t="s">
        <v>37739</v>
      </c>
      <c r="I18516" s="519" t="s">
        <v>5</v>
      </c>
      <c r="J18516" s="650">
        <v>296000</v>
      </c>
    </row>
    <row r="18517" spans="1:10">
      <c r="A18517" s="519" t="s">
        <v>18642</v>
      </c>
      <c r="B18517" s="519" t="str">
        <f t="shared" si="289"/>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517" s="519" t="s">
        <v>50626</v>
      </c>
      <c r="D18517" s="519" t="s">
        <v>50627</v>
      </c>
      <c r="E18517" s="519" t="s">
        <v>50623</v>
      </c>
      <c r="F18517" s="519" t="s">
        <v>50658</v>
      </c>
      <c r="G18517" s="519" t="s">
        <v>50659</v>
      </c>
      <c r="H18517" s="519" t="s">
        <v>37694</v>
      </c>
      <c r="I18517" s="519" t="s">
        <v>5</v>
      </c>
      <c r="J18517" s="650">
        <v>265000</v>
      </c>
    </row>
    <row r="18518" spans="1:10">
      <c r="A18518" s="519" t="s">
        <v>18643</v>
      </c>
      <c r="B18518" s="519" t="str">
        <f t="shared" si="289"/>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8518" s="519" t="s">
        <v>50626</v>
      </c>
      <c r="D18518" s="519" t="s">
        <v>50627</v>
      </c>
      <c r="E18518" s="519" t="s">
        <v>50623</v>
      </c>
      <c r="F18518" s="519" t="s">
        <v>50658</v>
      </c>
      <c r="G18518" s="519" t="s">
        <v>50659</v>
      </c>
      <c r="H18518" s="519" t="s">
        <v>37694</v>
      </c>
      <c r="I18518" s="519" t="s">
        <v>5</v>
      </c>
      <c r="J18518" s="650">
        <v>265000</v>
      </c>
    </row>
    <row r="18519" spans="1:10">
      <c r="A18519" s="519" t="s">
        <v>18644</v>
      </c>
      <c r="B18519" s="519" t="str">
        <f t="shared" si="289"/>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519" s="519" t="s">
        <v>50618</v>
      </c>
      <c r="D18519" s="519" t="s">
        <v>50619</v>
      </c>
      <c r="E18519" s="519" t="s">
        <v>50620</v>
      </c>
      <c r="F18519" s="519" t="s">
        <v>50660</v>
      </c>
      <c r="G18519" s="519" t="s">
        <v>50661</v>
      </c>
      <c r="H18519" s="519" t="s">
        <v>36470</v>
      </c>
      <c r="I18519" s="519" t="s">
        <v>5</v>
      </c>
      <c r="J18519" s="650">
        <v>430000</v>
      </c>
    </row>
    <row r="18520" spans="1:10">
      <c r="A18520" s="519" t="s">
        <v>18645</v>
      </c>
      <c r="B18520" s="519" t="str">
        <f t="shared" si="289"/>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8520" s="519" t="s">
        <v>50618</v>
      </c>
      <c r="D18520" s="519" t="s">
        <v>50619</v>
      </c>
      <c r="E18520" s="519" t="s">
        <v>50620</v>
      </c>
      <c r="F18520" s="519" t="s">
        <v>50660</v>
      </c>
      <c r="G18520" s="519" t="s">
        <v>50661</v>
      </c>
      <c r="H18520" s="519" t="s">
        <v>36470</v>
      </c>
      <c r="I18520" s="519" t="s">
        <v>5</v>
      </c>
      <c r="J18520" s="650">
        <v>430000</v>
      </c>
    </row>
    <row r="18521" spans="1:10">
      <c r="A18521" s="519" t="s">
        <v>18646</v>
      </c>
      <c r="B18521" s="519" t="str">
        <f t="shared" si="289"/>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521" s="519" t="s">
        <v>50618</v>
      </c>
      <c r="D18521" s="519" t="s">
        <v>50619</v>
      </c>
      <c r="E18521" s="519" t="s">
        <v>50623</v>
      </c>
      <c r="F18521" s="519" t="s">
        <v>50662</v>
      </c>
      <c r="G18521" s="519" t="s">
        <v>50663</v>
      </c>
      <c r="H18521" s="519" t="s">
        <v>37694</v>
      </c>
      <c r="I18521" s="519" t="s">
        <v>5</v>
      </c>
      <c r="J18521" s="650">
        <v>385000</v>
      </c>
    </row>
    <row r="18522" spans="1:10">
      <c r="A18522" s="519" t="s">
        <v>18647</v>
      </c>
      <c r="B18522" s="519" t="str">
        <f t="shared" si="289"/>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8522" s="519" t="s">
        <v>50618</v>
      </c>
      <c r="D18522" s="519" t="s">
        <v>50619</v>
      </c>
      <c r="E18522" s="519" t="s">
        <v>50623</v>
      </c>
      <c r="F18522" s="519" t="s">
        <v>50662</v>
      </c>
      <c r="G18522" s="519" t="s">
        <v>50663</v>
      </c>
      <c r="H18522" s="519" t="s">
        <v>37694</v>
      </c>
      <c r="I18522" s="519" t="s">
        <v>5</v>
      </c>
      <c r="J18522" s="650">
        <v>385000</v>
      </c>
    </row>
    <row r="18523" spans="1:10">
      <c r="A18523" s="519" t="s">
        <v>18648</v>
      </c>
      <c r="B18523" s="519" t="str">
        <f t="shared" si="289"/>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523" s="519" t="s">
        <v>50626</v>
      </c>
      <c r="D18523" s="519" t="s">
        <v>50627</v>
      </c>
      <c r="E18523" s="519" t="s">
        <v>50620</v>
      </c>
      <c r="F18523" s="519" t="s">
        <v>50660</v>
      </c>
      <c r="G18523" s="519" t="s">
        <v>50664</v>
      </c>
      <c r="H18523" s="519" t="s">
        <v>37739</v>
      </c>
      <c r="I18523" s="519" t="s">
        <v>5</v>
      </c>
      <c r="J18523" s="650">
        <v>430000</v>
      </c>
    </row>
    <row r="18524" spans="1:10">
      <c r="A18524" s="519" t="s">
        <v>18649</v>
      </c>
      <c r="B18524" s="519" t="str">
        <f t="shared" si="289"/>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8524" s="519" t="s">
        <v>50626</v>
      </c>
      <c r="D18524" s="519" t="s">
        <v>50627</v>
      </c>
      <c r="E18524" s="519" t="s">
        <v>50620</v>
      </c>
      <c r="F18524" s="519" t="s">
        <v>50660</v>
      </c>
      <c r="G18524" s="519" t="s">
        <v>50664</v>
      </c>
      <c r="H18524" s="519" t="s">
        <v>37739</v>
      </c>
      <c r="I18524" s="519" t="s">
        <v>5</v>
      </c>
      <c r="J18524" s="650">
        <v>430000</v>
      </c>
    </row>
    <row r="18525" spans="1:10">
      <c r="A18525" s="519" t="s">
        <v>18650</v>
      </c>
      <c r="B18525" s="519" t="str">
        <f t="shared" si="289"/>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525" s="519" t="s">
        <v>50626</v>
      </c>
      <c r="D18525" s="519" t="s">
        <v>50627</v>
      </c>
      <c r="E18525" s="519" t="s">
        <v>50623</v>
      </c>
      <c r="F18525" s="519" t="s">
        <v>50662</v>
      </c>
      <c r="G18525" s="519" t="s">
        <v>50663</v>
      </c>
      <c r="H18525" s="519" t="s">
        <v>37694</v>
      </c>
      <c r="I18525" s="519" t="s">
        <v>5</v>
      </c>
      <c r="J18525" s="650">
        <v>385000</v>
      </c>
    </row>
    <row r="18526" spans="1:10">
      <c r="A18526" s="519" t="s">
        <v>18651</v>
      </c>
      <c r="B18526" s="519" t="str">
        <f t="shared" si="289"/>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8526" s="519" t="s">
        <v>50626</v>
      </c>
      <c r="D18526" s="519" t="s">
        <v>50627</v>
      </c>
      <c r="E18526" s="519" t="s">
        <v>50623</v>
      </c>
      <c r="F18526" s="519" t="s">
        <v>50662</v>
      </c>
      <c r="G18526" s="519" t="s">
        <v>50663</v>
      </c>
      <c r="H18526" s="519" t="s">
        <v>37694</v>
      </c>
      <c r="I18526" s="519" t="s">
        <v>5</v>
      </c>
      <c r="J18526" s="650">
        <v>385000</v>
      </c>
    </row>
    <row r="18527" spans="1:10">
      <c r="A18527" s="519" t="s">
        <v>18652</v>
      </c>
      <c r="B18527" s="519" t="str">
        <f t="shared" si="289"/>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527" s="519" t="s">
        <v>50665</v>
      </c>
      <c r="D18527" s="519" t="s">
        <v>50619</v>
      </c>
      <c r="E18527" s="519" t="s">
        <v>50620</v>
      </c>
      <c r="F18527" s="519" t="s">
        <v>50666</v>
      </c>
      <c r="G18527" s="519" t="s">
        <v>50667</v>
      </c>
      <c r="H18527" s="519" t="s">
        <v>37739</v>
      </c>
      <c r="I18527" s="519" t="s">
        <v>5</v>
      </c>
      <c r="J18527" s="650">
        <v>500000</v>
      </c>
    </row>
    <row r="18528" spans="1:10">
      <c r="A18528" s="519" t="s">
        <v>18653</v>
      </c>
      <c r="B18528" s="519" t="str">
        <f t="shared" si="289"/>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8528" s="519" t="s">
        <v>50665</v>
      </c>
      <c r="D18528" s="519" t="s">
        <v>50619</v>
      </c>
      <c r="E18528" s="519" t="s">
        <v>50620</v>
      </c>
      <c r="F18528" s="519" t="s">
        <v>50666</v>
      </c>
      <c r="G18528" s="519" t="s">
        <v>50667</v>
      </c>
      <c r="H18528" s="519" t="s">
        <v>37739</v>
      </c>
      <c r="I18528" s="519" t="s">
        <v>5</v>
      </c>
      <c r="J18528" s="650">
        <v>500000</v>
      </c>
    </row>
    <row r="18529" spans="1:10">
      <c r="A18529" s="519" t="s">
        <v>18654</v>
      </c>
      <c r="B18529" s="519" t="str">
        <f t="shared" si="289"/>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529" s="519" t="s">
        <v>50618</v>
      </c>
      <c r="D18529" s="519" t="s">
        <v>50619</v>
      </c>
      <c r="E18529" s="519" t="s">
        <v>50623</v>
      </c>
      <c r="F18529" s="519" t="s">
        <v>50668</v>
      </c>
      <c r="G18529" s="519" t="s">
        <v>50669</v>
      </c>
      <c r="H18529" s="519" t="s">
        <v>35233</v>
      </c>
      <c r="I18529" s="519" t="s">
        <v>5</v>
      </c>
      <c r="J18529" s="650">
        <v>450000</v>
      </c>
    </row>
    <row r="18530" spans="1:10">
      <c r="A18530" s="519" t="s">
        <v>18655</v>
      </c>
      <c r="B18530" s="519" t="str">
        <f t="shared" si="289"/>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8530" s="519" t="s">
        <v>50618</v>
      </c>
      <c r="D18530" s="519" t="s">
        <v>50619</v>
      </c>
      <c r="E18530" s="519" t="s">
        <v>50623</v>
      </c>
      <c r="F18530" s="519" t="s">
        <v>50668</v>
      </c>
      <c r="G18530" s="519" t="s">
        <v>50669</v>
      </c>
      <c r="H18530" s="519" t="s">
        <v>35233</v>
      </c>
      <c r="I18530" s="519" t="s">
        <v>5</v>
      </c>
      <c r="J18530" s="650">
        <v>450000</v>
      </c>
    </row>
    <row r="18531" spans="1:10">
      <c r="A18531" s="519" t="s">
        <v>18656</v>
      </c>
      <c r="B18531" s="519" t="str">
        <f t="shared" si="289"/>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531" s="519" t="s">
        <v>50626</v>
      </c>
      <c r="D18531" s="519" t="s">
        <v>50627</v>
      </c>
      <c r="E18531" s="519" t="s">
        <v>50620</v>
      </c>
      <c r="F18531" s="519" t="s">
        <v>50666</v>
      </c>
      <c r="G18531" s="519" t="s">
        <v>50667</v>
      </c>
      <c r="H18531" s="519" t="s">
        <v>37739</v>
      </c>
      <c r="I18531" s="519" t="s">
        <v>5</v>
      </c>
      <c r="J18531" s="650">
        <v>500000</v>
      </c>
    </row>
    <row r="18532" spans="1:10">
      <c r="A18532" s="519" t="s">
        <v>18657</v>
      </c>
      <c r="B18532" s="519" t="str">
        <f t="shared" si="289"/>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8532" s="519" t="s">
        <v>50626</v>
      </c>
      <c r="D18532" s="519" t="s">
        <v>50627</v>
      </c>
      <c r="E18532" s="519" t="s">
        <v>50620</v>
      </c>
      <c r="F18532" s="519" t="s">
        <v>50666</v>
      </c>
      <c r="G18532" s="519" t="s">
        <v>50667</v>
      </c>
      <c r="H18532" s="519" t="s">
        <v>37739</v>
      </c>
      <c r="I18532" s="519" t="s">
        <v>5</v>
      </c>
      <c r="J18532" s="650">
        <v>500000</v>
      </c>
    </row>
    <row r="18533" spans="1:10">
      <c r="A18533" s="519" t="s">
        <v>18658</v>
      </c>
      <c r="B18533" s="519" t="str">
        <f t="shared" si="289"/>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533" s="519" t="s">
        <v>50626</v>
      </c>
      <c r="D18533" s="519" t="s">
        <v>50627</v>
      </c>
      <c r="E18533" s="519" t="s">
        <v>50623</v>
      </c>
      <c r="F18533" s="519" t="s">
        <v>50668</v>
      </c>
      <c r="G18533" s="519" t="s">
        <v>50670</v>
      </c>
      <c r="H18533" s="519" t="s">
        <v>37694</v>
      </c>
      <c r="I18533" s="519" t="s">
        <v>5</v>
      </c>
      <c r="J18533" s="650">
        <v>450000</v>
      </c>
    </row>
    <row r="18534" spans="1:10">
      <c r="A18534" s="519" t="s">
        <v>18659</v>
      </c>
      <c r="B18534" s="519" t="str">
        <f t="shared" si="289"/>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8534" s="519" t="s">
        <v>50626</v>
      </c>
      <c r="D18534" s="519" t="s">
        <v>50627</v>
      </c>
      <c r="E18534" s="519" t="s">
        <v>50623</v>
      </c>
      <c r="F18534" s="519" t="s">
        <v>50668</v>
      </c>
      <c r="G18534" s="519" t="s">
        <v>50670</v>
      </c>
      <c r="H18534" s="519" t="s">
        <v>37694</v>
      </c>
      <c r="I18534" s="519" t="s">
        <v>5</v>
      </c>
      <c r="J18534" s="650">
        <v>450000</v>
      </c>
    </row>
    <row r="18535" spans="1:10">
      <c r="A18535" s="519" t="s">
        <v>18660</v>
      </c>
      <c r="B18535" s="519" t="str">
        <f t="shared" si="289"/>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535" s="519" t="s">
        <v>50665</v>
      </c>
      <c r="D18535" s="519" t="s">
        <v>50619</v>
      </c>
      <c r="E18535" s="519" t="s">
        <v>50620</v>
      </c>
      <c r="F18535" s="519" t="s">
        <v>50671</v>
      </c>
      <c r="G18535" s="519" t="s">
        <v>50672</v>
      </c>
      <c r="H18535" s="519" t="s">
        <v>49025</v>
      </c>
      <c r="I18535" s="519" t="s">
        <v>5</v>
      </c>
      <c r="J18535" s="650">
        <v>618356.98</v>
      </c>
    </row>
    <row r="18536" spans="1:10">
      <c r="A18536" s="519" t="s">
        <v>18661</v>
      </c>
      <c r="B18536" s="519" t="str">
        <f t="shared" si="289"/>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8536" s="519" t="s">
        <v>50665</v>
      </c>
      <c r="D18536" s="519" t="s">
        <v>50619</v>
      </c>
      <c r="E18536" s="519" t="s">
        <v>50620</v>
      </c>
      <c r="F18536" s="519" t="s">
        <v>50671</v>
      </c>
      <c r="G18536" s="519" t="s">
        <v>50672</v>
      </c>
      <c r="H18536" s="519" t="s">
        <v>49025</v>
      </c>
      <c r="I18536" s="519" t="s">
        <v>5</v>
      </c>
      <c r="J18536" s="650">
        <v>618356.98</v>
      </c>
    </row>
    <row r="18537" spans="1:10">
      <c r="A18537" s="519" t="s">
        <v>18662</v>
      </c>
      <c r="B18537" s="519" t="str">
        <f t="shared" si="289"/>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537" s="519" t="s">
        <v>50618</v>
      </c>
      <c r="D18537" s="519" t="s">
        <v>50619</v>
      </c>
      <c r="E18537" s="519" t="s">
        <v>50623</v>
      </c>
      <c r="F18537" s="519" t="s">
        <v>50668</v>
      </c>
      <c r="G18537" s="519" t="s">
        <v>50673</v>
      </c>
      <c r="H18537" s="519" t="s">
        <v>38300</v>
      </c>
      <c r="I18537" s="519" t="s">
        <v>5</v>
      </c>
      <c r="J18537" s="650">
        <v>571590.48</v>
      </c>
    </row>
    <row r="18538" spans="1:10">
      <c r="A18538" s="519" t="s">
        <v>18663</v>
      </c>
      <c r="B18538" s="519" t="str">
        <f t="shared" si="289"/>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8538" s="519" t="s">
        <v>50618</v>
      </c>
      <c r="D18538" s="519" t="s">
        <v>50619</v>
      </c>
      <c r="E18538" s="519" t="s">
        <v>50623</v>
      </c>
      <c r="F18538" s="519" t="s">
        <v>50668</v>
      </c>
      <c r="G18538" s="519" t="s">
        <v>50673</v>
      </c>
      <c r="H18538" s="519" t="s">
        <v>38300</v>
      </c>
      <c r="I18538" s="519" t="s">
        <v>5</v>
      </c>
      <c r="J18538" s="650">
        <v>571590.48</v>
      </c>
    </row>
    <row r="18539" spans="1:10">
      <c r="A18539" s="519" t="s">
        <v>18664</v>
      </c>
      <c r="B18539" s="519" t="str">
        <f t="shared" si="289"/>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539" s="519" t="s">
        <v>50626</v>
      </c>
      <c r="D18539" s="519" t="s">
        <v>50627</v>
      </c>
      <c r="E18539" s="519" t="s">
        <v>50620</v>
      </c>
      <c r="F18539" s="519" t="s">
        <v>50666</v>
      </c>
      <c r="G18539" s="519" t="s">
        <v>50674</v>
      </c>
      <c r="H18539" s="519" t="s">
        <v>36470</v>
      </c>
      <c r="I18539" s="519" t="s">
        <v>5</v>
      </c>
      <c r="J18539" s="650">
        <v>618356.98</v>
      </c>
    </row>
    <row r="18540" spans="1:10">
      <c r="A18540" s="519" t="s">
        <v>18665</v>
      </c>
      <c r="B18540" s="519" t="str">
        <f t="shared" si="289"/>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8540" s="519" t="s">
        <v>50626</v>
      </c>
      <c r="D18540" s="519" t="s">
        <v>50627</v>
      </c>
      <c r="E18540" s="519" t="s">
        <v>50620</v>
      </c>
      <c r="F18540" s="519" t="s">
        <v>50666</v>
      </c>
      <c r="G18540" s="519" t="s">
        <v>50674</v>
      </c>
      <c r="H18540" s="519" t="s">
        <v>36470</v>
      </c>
      <c r="I18540" s="519" t="s">
        <v>5</v>
      </c>
      <c r="J18540" s="650">
        <v>618356.98</v>
      </c>
    </row>
    <row r="18541" spans="1:10">
      <c r="A18541" s="519" t="s">
        <v>18666</v>
      </c>
      <c r="B18541" s="519" t="str">
        <f t="shared" si="289"/>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541" s="519" t="s">
        <v>50626</v>
      </c>
      <c r="D18541" s="519" t="s">
        <v>50627</v>
      </c>
      <c r="E18541" s="519" t="s">
        <v>50623</v>
      </c>
      <c r="F18541" s="519" t="s">
        <v>50668</v>
      </c>
      <c r="G18541" s="519" t="s">
        <v>50673</v>
      </c>
      <c r="H18541" s="519" t="s">
        <v>38300</v>
      </c>
      <c r="I18541" s="519" t="s">
        <v>5</v>
      </c>
      <c r="J18541" s="650">
        <v>571590.48</v>
      </c>
    </row>
    <row r="18542" spans="1:10">
      <c r="A18542" s="519" t="s">
        <v>18667</v>
      </c>
      <c r="B18542" s="519" t="str">
        <f t="shared" si="289"/>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8542" s="519" t="s">
        <v>50626</v>
      </c>
      <c r="D18542" s="519" t="s">
        <v>50627</v>
      </c>
      <c r="E18542" s="519" t="s">
        <v>50623</v>
      </c>
      <c r="F18542" s="519" t="s">
        <v>50668</v>
      </c>
      <c r="G18542" s="519" t="s">
        <v>50673</v>
      </c>
      <c r="H18542" s="519" t="s">
        <v>38300</v>
      </c>
      <c r="I18542" s="519" t="s">
        <v>5</v>
      </c>
      <c r="J18542" s="650">
        <v>571590.48</v>
      </c>
    </row>
    <row r="18543" spans="1:10">
      <c r="A18543" s="519" t="s">
        <v>18668</v>
      </c>
      <c r="B18543" s="519" t="str">
        <f t="shared" si="289"/>
        <v>BOMBA HIDRAULICA CENTRIFUGA,COM MOTOR ELETRICO,POTENCIA DE 1/3CV,EXCLUSIVE ACESSORIOS.FORNECIMENTO E COLOCACAO</v>
      </c>
      <c r="C18543" s="519" t="s">
        <v>46474</v>
      </c>
      <c r="D18543" s="519" t="s">
        <v>46475</v>
      </c>
      <c r="I18543" s="519" t="s">
        <v>5</v>
      </c>
      <c r="J18543" s="650">
        <v>887.69</v>
      </c>
    </row>
    <row r="18544" spans="1:10">
      <c r="A18544" s="519" t="s">
        <v>18669</v>
      </c>
      <c r="B18544" s="519" t="str">
        <f t="shared" si="289"/>
        <v>BOMBA HIDRAULICA CENTRIFUGA,COM MOTOR ELETRICO,POTENCIA DE 1/3CV,EXCLUSIVE ACESSORIOS.FORNECIMENTO E COLOCACAO</v>
      </c>
      <c r="C18544" s="519" t="s">
        <v>46474</v>
      </c>
      <c r="D18544" s="519" t="s">
        <v>46475</v>
      </c>
      <c r="I18544" s="519" t="s">
        <v>5</v>
      </c>
      <c r="J18544" s="650">
        <v>848.03</v>
      </c>
    </row>
    <row r="18545" spans="1:10">
      <c r="A18545" s="519" t="s">
        <v>18670</v>
      </c>
      <c r="B18545" s="519" t="str">
        <f t="shared" si="289"/>
        <v>BOMBA HIDRAULICA CENTRIFUGA,COM MOTOR ELETRICO,POTENCIA DE 0,5CV,EXCLUSIVE ACESSORIOS.FORNECIMENTO E COLOCACAO</v>
      </c>
      <c r="C18545" s="519" t="s">
        <v>46476</v>
      </c>
      <c r="D18545" s="519" t="s">
        <v>46477</v>
      </c>
      <c r="I18545" s="519" t="s">
        <v>5</v>
      </c>
      <c r="J18545" s="650">
        <v>963.9</v>
      </c>
    </row>
    <row r="18546" spans="1:10">
      <c r="A18546" s="519" t="s">
        <v>18671</v>
      </c>
      <c r="B18546" s="519" t="str">
        <f t="shared" si="289"/>
        <v>BOMBA HIDRAULICA CENTRIFUGA,COM MOTOR ELETRICO,POTENCIA DE 0,5CV,EXCLUSIVE ACESSORIOS.FORNECIMENTO E COLOCACAO</v>
      </c>
      <c r="C18546" s="519" t="s">
        <v>46476</v>
      </c>
      <c r="D18546" s="519" t="s">
        <v>46477</v>
      </c>
      <c r="I18546" s="519" t="s">
        <v>5</v>
      </c>
      <c r="J18546" s="650">
        <v>924.24</v>
      </c>
    </row>
    <row r="18547" spans="1:10">
      <c r="A18547" s="519" t="s">
        <v>18672</v>
      </c>
      <c r="B18547" s="519" t="str">
        <f t="shared" si="289"/>
        <v>BOMBA HIDRAULICA CENTRIFUGA,COM MOTOR ELETRICO,POTENCIA DE 3/4CV,EXCLUSIVE ACESSORIOS.FORNECIMENTO E COLOCACAO</v>
      </c>
      <c r="C18547" s="519" t="s">
        <v>46478</v>
      </c>
      <c r="D18547" s="519" t="s">
        <v>46479</v>
      </c>
      <c r="I18547" s="519" t="s">
        <v>5</v>
      </c>
      <c r="J18547" s="650">
        <v>1082.6600000000001</v>
      </c>
    </row>
    <row r="18548" spans="1:10">
      <c r="A18548" s="519" t="s">
        <v>18673</v>
      </c>
      <c r="B18548" s="519" t="str">
        <f t="shared" si="289"/>
        <v>BOMBA HIDRAULICA CENTRIFUGA,COM MOTOR ELETRICO,POTENCIA DE 3/4CV,EXCLUSIVE ACESSORIOS.FORNECIMENTO E COLOCACAO</v>
      </c>
      <c r="C18548" s="519" t="s">
        <v>46478</v>
      </c>
      <c r="D18548" s="519" t="s">
        <v>46479</v>
      </c>
      <c r="I18548" s="519" t="s">
        <v>5</v>
      </c>
      <c r="J18548" s="650">
        <v>1041.44</v>
      </c>
    </row>
    <row r="18549" spans="1:10">
      <c r="A18549" s="519" t="s">
        <v>18674</v>
      </c>
      <c r="B18549" s="519" t="str">
        <f t="shared" si="289"/>
        <v>BOMBA HIDRAULICA CENTRIFUGA,COM MOTOR ELETRICO,POTENCIA DE 1CV,EXCLUSIVE ACESSORIOS.FORNECIMENTO E COLOCACAO</v>
      </c>
      <c r="C18549" s="519" t="s">
        <v>46474</v>
      </c>
      <c r="D18549" s="519" t="s">
        <v>46480</v>
      </c>
      <c r="I18549" s="519" t="s">
        <v>5</v>
      </c>
      <c r="J18549" s="650">
        <v>1172.6300000000001</v>
      </c>
    </row>
    <row r="18550" spans="1:10">
      <c r="A18550" s="519" t="s">
        <v>18675</v>
      </c>
      <c r="B18550" s="519" t="str">
        <f t="shared" si="289"/>
        <v>BOMBA HIDRAULICA CENTRIFUGA,COM MOTOR ELETRICO,POTENCIA DE 1CV,EXCLUSIVE ACESSORIOS.FORNECIMENTO E COLOCACAO</v>
      </c>
      <c r="C18550" s="519" t="s">
        <v>46474</v>
      </c>
      <c r="D18550" s="519" t="s">
        <v>46480</v>
      </c>
      <c r="I18550" s="519" t="s">
        <v>5</v>
      </c>
      <c r="J18550" s="650">
        <v>1129.8399999999999</v>
      </c>
    </row>
    <row r="18551" spans="1:10">
      <c r="A18551" s="519" t="s">
        <v>18676</v>
      </c>
      <c r="B18551" s="519" t="str">
        <f t="shared" si="289"/>
        <v>BOMBA HIDRAULICA CENTRIFUGA,COM MOTOR ELETRICO,POTENCIA DE 1,5CV,EXCLUSIVE ACESSORIOS.FORNECIMENTO E COLOCACAO</v>
      </c>
      <c r="C18551" s="519" t="s">
        <v>46474</v>
      </c>
      <c r="D18551" s="519" t="s">
        <v>46477</v>
      </c>
      <c r="I18551" s="519" t="s">
        <v>5</v>
      </c>
      <c r="J18551" s="650">
        <v>1650.53</v>
      </c>
    </row>
    <row r="18552" spans="1:10">
      <c r="A18552" s="519" t="s">
        <v>18677</v>
      </c>
      <c r="B18552" s="519" t="str">
        <f t="shared" si="289"/>
        <v>BOMBA HIDRAULICA CENTRIFUGA,COM MOTOR ELETRICO,POTENCIA DE 1,5CV,EXCLUSIVE ACESSORIOS.FORNECIMENTO E COLOCACAO</v>
      </c>
      <c r="C18552" s="519" t="s">
        <v>46474</v>
      </c>
      <c r="D18552" s="519" t="s">
        <v>46477</v>
      </c>
      <c r="I18552" s="519" t="s">
        <v>5</v>
      </c>
      <c r="J18552" s="650">
        <v>1606.16</v>
      </c>
    </row>
    <row r="18553" spans="1:10">
      <c r="A18553" s="519" t="s">
        <v>18678</v>
      </c>
      <c r="B18553" s="519" t="str">
        <f t="shared" si="289"/>
        <v>BOMBA HIDRAULICA CENTRIFUGA,COM MOTOR ELETRICO,POTENCIA DE 2CV,EXCLUSIVE ACESSORIOS.FORNECIMENTO E COLOCACAO</v>
      </c>
      <c r="C18553" s="519" t="s">
        <v>46481</v>
      </c>
      <c r="D18553" s="519" t="s">
        <v>46480</v>
      </c>
      <c r="I18553" s="519" t="s">
        <v>5</v>
      </c>
      <c r="J18553" s="650">
        <v>1714.67</v>
      </c>
    </row>
    <row r="18554" spans="1:10">
      <c r="A18554" s="519" t="s">
        <v>18679</v>
      </c>
      <c r="B18554" s="519" t="str">
        <f t="shared" si="289"/>
        <v>BOMBA HIDRAULICA CENTRIFUGA,COM MOTOR ELETRICO,POTENCIA DE 2CV,EXCLUSIVE ACESSORIOS.FORNECIMENTO E COLOCACAO</v>
      </c>
      <c r="C18554" s="519" t="s">
        <v>46481</v>
      </c>
      <c r="D18554" s="519" t="s">
        <v>46480</v>
      </c>
      <c r="I18554" s="519" t="s">
        <v>5</v>
      </c>
      <c r="J18554" s="650">
        <v>1666.03</v>
      </c>
    </row>
    <row r="18555" spans="1:10">
      <c r="A18555" s="519" t="s">
        <v>18680</v>
      </c>
      <c r="B18555" s="519" t="str">
        <f t="shared" si="289"/>
        <v>BOMBA HIDRAULICA CENTRIFUGA,COM MOTOR ELETRICO,POTENCIA DE 3CV,EXCLUSIVE ACESSORIOS.FORNECIMENTO E COLOCACAO</v>
      </c>
      <c r="C18555" s="519" t="s">
        <v>46478</v>
      </c>
      <c r="D18555" s="519" t="s">
        <v>46480</v>
      </c>
      <c r="I18555" s="519" t="s">
        <v>5</v>
      </c>
      <c r="J18555" s="650">
        <v>2037.48</v>
      </c>
    </row>
    <row r="18556" spans="1:10">
      <c r="A18556" s="519" t="s">
        <v>18681</v>
      </c>
      <c r="B18556" s="519" t="str">
        <f t="shared" si="289"/>
        <v>BOMBA HIDRAULICA CENTRIFUGA,COM MOTOR ELETRICO,POTENCIA DE 3CV,EXCLUSIVE ACESSORIOS.FORNECIMENTO E COLOCACAO</v>
      </c>
      <c r="C18556" s="519" t="s">
        <v>46478</v>
      </c>
      <c r="D18556" s="519" t="s">
        <v>46480</v>
      </c>
      <c r="I18556" s="519" t="s">
        <v>5</v>
      </c>
      <c r="J18556" s="650">
        <v>1985.69</v>
      </c>
    </row>
    <row r="18557" spans="1:10">
      <c r="A18557" s="519" t="s">
        <v>18682</v>
      </c>
      <c r="B18557" s="519" t="str">
        <f t="shared" si="289"/>
        <v>BOMBA HIDRAULICA CENTRIFUGA,COM MOTOR ELETRICO,POTENCIA DE 5CV,EXCLUSIVE ACESSORIOS.FORNECIMENTO E COLOCACAO</v>
      </c>
      <c r="C18557" s="519" t="s">
        <v>46482</v>
      </c>
      <c r="D18557" s="519" t="s">
        <v>46480</v>
      </c>
      <c r="I18557" s="519" t="s">
        <v>5</v>
      </c>
      <c r="J18557" s="650">
        <v>4718.34</v>
      </c>
    </row>
    <row r="18558" spans="1:10">
      <c r="A18558" s="519" t="s">
        <v>18683</v>
      </c>
      <c r="B18558" s="519" t="str">
        <f t="shared" si="289"/>
        <v>BOMBA HIDRAULICA CENTRIFUGA,COM MOTOR ELETRICO,POTENCIA DE 5CV,EXCLUSIVE ACESSORIOS.FORNECIMENTO E COLOCACAO</v>
      </c>
      <c r="C18558" s="519" t="s">
        <v>46482</v>
      </c>
      <c r="D18558" s="519" t="s">
        <v>46480</v>
      </c>
      <c r="I18558" s="519" t="s">
        <v>5</v>
      </c>
      <c r="J18558" s="650">
        <v>4662.28</v>
      </c>
    </row>
    <row r="18559" spans="1:10">
      <c r="A18559" s="519" t="s">
        <v>18684</v>
      </c>
      <c r="B18559" s="519" t="str">
        <f t="shared" si="289"/>
        <v>BOMBA HIDRAULICA CENTRIFUGA,COM MOTOR ELETRICO,POTENCIA DE 7,5CV,EXCLUSIVE ACESSORIOS.FORNECIMENTO E COLOCACAO</v>
      </c>
      <c r="C18559" s="519" t="s">
        <v>46483</v>
      </c>
      <c r="D18559" s="519" t="s">
        <v>46477</v>
      </c>
      <c r="I18559" s="519" t="s">
        <v>5</v>
      </c>
      <c r="J18559" s="650">
        <v>5594.9</v>
      </c>
    </row>
    <row r="18560" spans="1:10">
      <c r="A18560" s="519" t="s">
        <v>18685</v>
      </c>
      <c r="B18560" s="519" t="str">
        <f t="shared" si="289"/>
        <v>BOMBA HIDRAULICA CENTRIFUGA,COM MOTOR ELETRICO,POTENCIA DE 7,5CV,EXCLUSIVE ACESSORIOS.FORNECIMENTO E COLOCACAO</v>
      </c>
      <c r="C18560" s="519" t="s">
        <v>46483</v>
      </c>
      <c r="D18560" s="519" t="s">
        <v>46477</v>
      </c>
      <c r="I18560" s="519" t="s">
        <v>5</v>
      </c>
      <c r="J18560" s="650">
        <v>5532.98</v>
      </c>
    </row>
    <row r="18561" spans="1:10">
      <c r="A18561" s="519" t="s">
        <v>18686</v>
      </c>
      <c r="B18561" s="519" t="str">
        <f t="shared" si="289"/>
        <v>BOMBA HIDRAULICA CENTRIFUGA,COM MOTOR ELETRICO,POTENCIA DE 10CV,EXCLUSIVE ACESSORIOS.FORNECIMENTO E COLOCACAO</v>
      </c>
      <c r="C18561" s="519" t="s">
        <v>46474</v>
      </c>
      <c r="D18561" s="519" t="s">
        <v>46484</v>
      </c>
      <c r="I18561" s="519" t="s">
        <v>5</v>
      </c>
      <c r="J18561" s="650">
        <v>7634.35</v>
      </c>
    </row>
    <row r="18562" spans="1:10">
      <c r="A18562" s="519" t="s">
        <v>18687</v>
      </c>
      <c r="B18562" s="519" t="str">
        <f t="shared" si="289"/>
        <v>BOMBA HIDRAULICA CENTRIFUGA,COM MOTOR ELETRICO,POTENCIA DE 10CV,EXCLUSIVE ACESSORIOS.FORNECIMENTO E COLOCACAO</v>
      </c>
      <c r="C18562" s="519" t="s">
        <v>46474</v>
      </c>
      <c r="D18562" s="519" t="s">
        <v>46484</v>
      </c>
      <c r="I18562" s="519" t="s">
        <v>5</v>
      </c>
      <c r="J18562" s="650">
        <v>7567.01</v>
      </c>
    </row>
    <row r="18563" spans="1:10">
      <c r="A18563" s="519" t="s">
        <v>18688</v>
      </c>
      <c r="B18563" s="519" t="str">
        <f t="shared" si="289"/>
        <v>BOMBA CENTRIFUGA SUBMERSA,PARA AGUAS SERVIDAS,DE 0,5CV,110/220V.FORNECIMENTO E COLOCACAO</v>
      </c>
      <c r="C18563" s="519" t="s">
        <v>46485</v>
      </c>
      <c r="D18563" s="519" t="s">
        <v>46486</v>
      </c>
      <c r="I18563" s="519" t="s">
        <v>5</v>
      </c>
      <c r="J18563" s="650">
        <v>3131.2</v>
      </c>
    </row>
    <row r="18564" spans="1:10">
      <c r="A18564" s="519" t="s">
        <v>18689</v>
      </c>
      <c r="B18564" s="519" t="str">
        <f t="shared" si="289"/>
        <v>BOMBA CENTRIFUGA SUBMERSA,PARA AGUAS SERVIDAS,DE 0,5CV,110/220V.FORNECIMENTO E COLOCACAO</v>
      </c>
      <c r="C18564" s="519" t="s">
        <v>46485</v>
      </c>
      <c r="D18564" s="519" t="s">
        <v>46486</v>
      </c>
      <c r="I18564" s="519" t="s">
        <v>5</v>
      </c>
      <c r="J18564" s="650">
        <v>3104.11</v>
      </c>
    </row>
    <row r="18565" spans="1:10">
      <c r="A18565" s="519" t="s">
        <v>18690</v>
      </c>
      <c r="B18565" s="519" t="str">
        <f t="shared" si="289"/>
        <v>BOMBA CENTRIFUGA SUBMERSA,PARA AGUAS SERVIDAS,DE 1CV,110/220V.FORNECIMENTO E COLOCACAO</v>
      </c>
      <c r="C18565" s="519" t="s">
        <v>46487</v>
      </c>
      <c r="D18565" s="519" t="s">
        <v>46488</v>
      </c>
      <c r="I18565" s="519" t="s">
        <v>5</v>
      </c>
      <c r="J18565" s="650">
        <v>3316.67</v>
      </c>
    </row>
    <row r="18566" spans="1:10">
      <c r="A18566" s="519" t="s">
        <v>18691</v>
      </c>
      <c r="B18566" s="519" t="str">
        <f t="shared" si="289"/>
        <v>BOMBA CENTRIFUGA SUBMERSA,PARA AGUAS SERVIDAS,DE 1CV,110/220V.FORNECIMENTO E COLOCACAO</v>
      </c>
      <c r="C18566" s="519" t="s">
        <v>46487</v>
      </c>
      <c r="D18566" s="519" t="s">
        <v>46488</v>
      </c>
      <c r="I18566" s="519" t="s">
        <v>5</v>
      </c>
      <c r="J18566" s="650">
        <v>3288.01</v>
      </c>
    </row>
    <row r="18567" spans="1:10">
      <c r="A18567" s="519" t="s">
        <v>18692</v>
      </c>
      <c r="B18567" s="519" t="str">
        <f t="shared" si="289"/>
        <v>BOMBA CENTRIFUGA SUBMERSA,PARA AGUAS SERVIDAS,DE 2CV,220V.FORNECIMENTO E COLOCACAO</v>
      </c>
      <c r="C18567" s="519" t="s">
        <v>46489</v>
      </c>
      <c r="D18567" s="519" t="s">
        <v>34297</v>
      </c>
      <c r="I18567" s="519" t="s">
        <v>5</v>
      </c>
      <c r="J18567" s="650">
        <v>4007.1</v>
      </c>
    </row>
    <row r="18568" spans="1:10">
      <c r="A18568" s="519" t="s">
        <v>18693</v>
      </c>
      <c r="B18568" s="519" t="str">
        <f t="shared" ref="B18568:B18631" si="290">C18568&amp;D18568&amp;E18568&amp;F18568&amp;G18568&amp;H18568</f>
        <v>BOMBA CENTRIFUGA SUBMERSA,PARA AGUAS SERVIDAS,DE 2CV,220V.FORNECIMENTO E COLOCACAO</v>
      </c>
      <c r="C18568" s="519" t="s">
        <v>46489</v>
      </c>
      <c r="D18568" s="519" t="s">
        <v>34297</v>
      </c>
      <c r="I18568" s="519" t="s">
        <v>5</v>
      </c>
      <c r="J18568" s="650">
        <v>3975.74</v>
      </c>
    </row>
    <row r="18569" spans="1:10">
      <c r="A18569" s="519" t="s">
        <v>18694</v>
      </c>
      <c r="B18569" s="519" t="str">
        <f t="shared" si="290"/>
        <v>BOMBA CENTRIFUGA SUBMERSA,PARA AGUAS SERVIDAS,DE 3CV,220/380V.FORNECIMENTO E COLOCACAO</v>
      </c>
      <c r="C18569" s="519" t="s">
        <v>46490</v>
      </c>
      <c r="D18569" s="519" t="s">
        <v>46488</v>
      </c>
      <c r="I18569" s="519" t="s">
        <v>5</v>
      </c>
      <c r="J18569" s="650">
        <v>4362.8100000000004</v>
      </c>
    </row>
    <row r="18570" spans="1:10">
      <c r="A18570" s="519" t="s">
        <v>18695</v>
      </c>
      <c r="B18570" s="519" t="str">
        <f t="shared" si="290"/>
        <v>BOMBA CENTRIFUGA SUBMERSA,PARA AGUAS SERVIDAS,DE 3CV,220/380V.FORNECIMENTO E COLOCACAO</v>
      </c>
      <c r="C18570" s="519" t="s">
        <v>46490</v>
      </c>
      <c r="D18570" s="519" t="s">
        <v>46488</v>
      </c>
      <c r="I18570" s="519" t="s">
        <v>5</v>
      </c>
      <c r="J18570" s="650">
        <v>4325.59</v>
      </c>
    </row>
    <row r="18571" spans="1:10">
      <c r="A18571" s="519" t="s">
        <v>18696</v>
      </c>
      <c r="B18571" s="519" t="str">
        <f t="shared" si="290"/>
        <v>BOMBA CENTRIFUGA SUBMERSA,PARA AGUAS SERVIDAS,DE 4CV,220/380V.FORNECIMENTO E COLOCACAO</v>
      </c>
      <c r="C18571" s="519" t="s">
        <v>46491</v>
      </c>
      <c r="D18571" s="519" t="s">
        <v>46488</v>
      </c>
      <c r="I18571" s="519" t="s">
        <v>5</v>
      </c>
      <c r="J18571" s="650">
        <v>5021.25</v>
      </c>
    </row>
    <row r="18572" spans="1:10">
      <c r="A18572" s="519" t="s">
        <v>18697</v>
      </c>
      <c r="B18572" s="519" t="str">
        <f t="shared" si="290"/>
        <v>BOMBA CENTRIFUGA SUBMERSA,PARA AGUAS SERVIDAS,DE 4CV,220/380V.FORNECIMENTO E COLOCACAO</v>
      </c>
      <c r="C18572" s="519" t="s">
        <v>46491</v>
      </c>
      <c r="D18572" s="519" t="s">
        <v>46488</v>
      </c>
      <c r="I18572" s="519" t="s">
        <v>5</v>
      </c>
      <c r="J18572" s="650">
        <v>4984.03</v>
      </c>
    </row>
    <row r="18573" spans="1:10">
      <c r="A18573" s="519" t="s">
        <v>18698</v>
      </c>
      <c r="B18573" s="519" t="str">
        <f t="shared" si="290"/>
        <v>BOMBA CENTRIFUGA SUBMERSA(ROBUSTA)PARA AGUAS FECAIS(ESGOTOSDOMESTICOS)DE 0,5CV,110/220V.FORNECIMENTO E COLOCACAO</v>
      </c>
      <c r="C18573" s="519" t="s">
        <v>46492</v>
      </c>
      <c r="D18573" s="519" t="s">
        <v>46493</v>
      </c>
      <c r="I18573" s="519" t="s">
        <v>5</v>
      </c>
      <c r="J18573" s="650">
        <v>4344.93</v>
      </c>
    </row>
    <row r="18574" spans="1:10">
      <c r="A18574" s="519" t="s">
        <v>18699</v>
      </c>
      <c r="B18574" s="519" t="str">
        <f t="shared" si="290"/>
        <v>BOMBA CENTRIFUGA SUBMERSA(ROBUSTA)PARA AGUAS FECAIS(ESGOTOSDOMESTICOS)DE 0,5CV,110/220V.FORNECIMENTO E COLOCACAO</v>
      </c>
      <c r="C18574" s="519" t="s">
        <v>46492</v>
      </c>
      <c r="D18574" s="519" t="s">
        <v>46493</v>
      </c>
      <c r="I18574" s="519" t="s">
        <v>5</v>
      </c>
      <c r="J18574" s="650">
        <v>4317.84</v>
      </c>
    </row>
    <row r="18575" spans="1:10">
      <c r="A18575" s="519" t="s">
        <v>18700</v>
      </c>
      <c r="B18575" s="519" t="str">
        <f t="shared" si="290"/>
        <v>BOMBA CENTRIFUGA SUBMERSA(ROBUSTA)PARA AGUAS FECAIS(ESGOTOSDOMESTICOS)DE 1CV,220V.FORNECIMENTO E COLOCACAO</v>
      </c>
      <c r="C18575" s="519" t="s">
        <v>46492</v>
      </c>
      <c r="D18575" s="519" t="s">
        <v>46494</v>
      </c>
      <c r="I18575" s="519" t="s">
        <v>5</v>
      </c>
      <c r="J18575" s="650">
        <v>5118.53</v>
      </c>
    </row>
    <row r="18576" spans="1:10">
      <c r="A18576" s="519" t="s">
        <v>18701</v>
      </c>
      <c r="B18576" s="519" t="str">
        <f t="shared" si="290"/>
        <v>BOMBA CENTRIFUGA SUBMERSA(ROBUSTA)PARA AGUAS FECAIS(ESGOTOSDOMESTICOS)DE 1CV,220V.FORNECIMENTO E COLOCACAO</v>
      </c>
      <c r="C18576" s="519" t="s">
        <v>46492</v>
      </c>
      <c r="D18576" s="519" t="s">
        <v>46494</v>
      </c>
      <c r="I18576" s="519" t="s">
        <v>5</v>
      </c>
      <c r="J18576" s="650">
        <v>5091.4399999999996</v>
      </c>
    </row>
    <row r="18577" spans="1:10">
      <c r="A18577" s="519" t="s">
        <v>18702</v>
      </c>
      <c r="B18577" s="519" t="str">
        <f t="shared" si="290"/>
        <v>BOMBA CENTRIFUGA SUBMERSA(ROBUSTA)PARA AGUAS FECAIS(ESGOTOSDOMESTICOS)DE 2CV,220V.FORNECIMENTO E COLOCACAO</v>
      </c>
      <c r="C18577" s="519" t="s">
        <v>46492</v>
      </c>
      <c r="D18577" s="519" t="s">
        <v>46495</v>
      </c>
      <c r="I18577" s="519" t="s">
        <v>5</v>
      </c>
      <c r="J18577" s="650">
        <v>5992.96</v>
      </c>
    </row>
    <row r="18578" spans="1:10">
      <c r="A18578" s="519" t="s">
        <v>18703</v>
      </c>
      <c r="B18578" s="519" t="str">
        <f t="shared" si="290"/>
        <v>BOMBA CENTRIFUGA SUBMERSA(ROBUSTA)PARA AGUAS FECAIS(ESGOTOSDOMESTICOS)DE 2CV,220V.FORNECIMENTO E COLOCACAO</v>
      </c>
      <c r="C18578" s="519" t="s">
        <v>46492</v>
      </c>
      <c r="D18578" s="519" t="s">
        <v>46495</v>
      </c>
      <c r="I18578" s="519" t="s">
        <v>5</v>
      </c>
      <c r="J18578" s="650">
        <v>5960.45</v>
      </c>
    </row>
    <row r="18579" spans="1:10">
      <c r="A18579" s="519" t="s">
        <v>18704</v>
      </c>
      <c r="B18579" s="519" t="str">
        <f t="shared" si="290"/>
        <v>BOMBA AUTOASPIRANTE,PARA AGUA LIMPA,DE 1/4CV.FORNECIMENTO ECOLOCACAO</v>
      </c>
      <c r="C18579" s="519" t="s">
        <v>46496</v>
      </c>
      <c r="D18579" s="519" t="s">
        <v>34485</v>
      </c>
      <c r="I18579" s="519" t="s">
        <v>5</v>
      </c>
      <c r="J18579" s="650">
        <v>1261.76</v>
      </c>
    </row>
    <row r="18580" spans="1:10">
      <c r="A18580" s="519" t="s">
        <v>18705</v>
      </c>
      <c r="B18580" s="519" t="str">
        <f t="shared" si="290"/>
        <v>BOMBA AUTOASPIRANTE,PARA AGUA LIMPA,DE 1/4CV.FORNECIMENTO ECOLOCACAO</v>
      </c>
      <c r="C18580" s="519" t="s">
        <v>46496</v>
      </c>
      <c r="D18580" s="519" t="s">
        <v>34485</v>
      </c>
      <c r="I18580" s="519" t="s">
        <v>5</v>
      </c>
      <c r="J18580" s="650">
        <v>1222.0999999999999</v>
      </c>
    </row>
    <row r="18581" spans="1:10">
      <c r="A18581" s="519" t="s">
        <v>18706</v>
      </c>
      <c r="B18581" s="519" t="str">
        <f t="shared" si="290"/>
        <v>BOMBA AUTO-ASPIRANTE,PARA AGUA LIMPA,DE 0,5CV.FORNECIMENTO ECOLOCACAO</v>
      </c>
      <c r="C18581" s="519" t="s">
        <v>46497</v>
      </c>
      <c r="D18581" s="519" t="s">
        <v>34485</v>
      </c>
      <c r="I18581" s="519" t="s">
        <v>5</v>
      </c>
      <c r="J18581" s="650">
        <v>1487.01</v>
      </c>
    </row>
    <row r="18582" spans="1:10">
      <c r="A18582" s="519" t="s">
        <v>18707</v>
      </c>
      <c r="B18582" s="519" t="str">
        <f t="shared" si="290"/>
        <v>BOMBA AUTO-ASPIRANTE,PARA AGUA LIMPA,DE 0,5CV.FORNECIMENTO ECOLOCACAO</v>
      </c>
      <c r="C18582" s="519" t="s">
        <v>46497</v>
      </c>
      <c r="D18582" s="519" t="s">
        <v>34485</v>
      </c>
      <c r="I18582" s="519" t="s">
        <v>5</v>
      </c>
      <c r="J18582" s="650">
        <v>1447.35</v>
      </c>
    </row>
    <row r="18583" spans="1:10">
      <c r="A18583" s="519" t="s">
        <v>18708</v>
      </c>
      <c r="B18583" s="519" t="str">
        <f t="shared" si="290"/>
        <v>BOMBA AUTO-ASPIRANTE,PARA AGUA LIMPA,DE 1CV.FORNECIMENTO E COLOCACAO</v>
      </c>
      <c r="C18583" s="519" t="s">
        <v>46498</v>
      </c>
      <c r="D18583" s="519" t="s">
        <v>36236</v>
      </c>
      <c r="I18583" s="519" t="s">
        <v>5</v>
      </c>
      <c r="J18583" s="650">
        <v>1660.7</v>
      </c>
    </row>
    <row r="18584" spans="1:10">
      <c r="A18584" s="519" t="s">
        <v>18709</v>
      </c>
      <c r="B18584" s="519" t="str">
        <f t="shared" si="290"/>
        <v>BOMBA AUTO-ASPIRANTE,PARA AGUA LIMPA,DE 1CV.FORNECIMENTO E COLOCACAO</v>
      </c>
      <c r="C18584" s="519" t="s">
        <v>46498</v>
      </c>
      <c r="D18584" s="519" t="s">
        <v>36236</v>
      </c>
      <c r="I18584" s="519" t="s">
        <v>5</v>
      </c>
      <c r="J18584" s="650">
        <v>1617.91</v>
      </c>
    </row>
    <row r="18585" spans="1:10">
      <c r="A18585" s="519" t="s">
        <v>18710</v>
      </c>
      <c r="B18585" s="519" t="str">
        <f t="shared" si="290"/>
        <v>CONDICIONADOR DE AR TIPO SPLIT 9000 BTU'S COMPREENDENDO 1 CONDENSADOR E 1 EVAPORADOR(VIDE INSTALACAO,ASSENTAMENTO E INTERLIGACOES FAMILIA 15.005).FORNECIMENTO</v>
      </c>
      <c r="C18585" s="519" t="s">
        <v>46499</v>
      </c>
      <c r="D18585" s="519" t="s">
        <v>46500</v>
      </c>
      <c r="E18585" s="519" t="s">
        <v>46501</v>
      </c>
      <c r="I18585" s="519" t="s">
        <v>5</v>
      </c>
      <c r="J18585" s="650">
        <v>1368.92</v>
      </c>
    </row>
    <row r="18586" spans="1:10">
      <c r="A18586" s="519" t="s">
        <v>18711</v>
      </c>
      <c r="B18586" s="519" t="str">
        <f t="shared" si="290"/>
        <v>CONDICIONADOR DE AR TIPO SPLIT 9000 BTU'S COMPREENDENDO 1 CONDENSADOR E 1 EVAPORADOR(VIDE INSTALACAO,ASSENTAMENTO E INTERLIGACOES FAMILIA 15.005).FORNECIMENTO</v>
      </c>
      <c r="C18586" s="519" t="s">
        <v>46499</v>
      </c>
      <c r="D18586" s="519" t="s">
        <v>46500</v>
      </c>
      <c r="E18586" s="519" t="s">
        <v>46501</v>
      </c>
      <c r="I18586" s="519" t="s">
        <v>5</v>
      </c>
      <c r="J18586" s="650">
        <v>1368.92</v>
      </c>
    </row>
    <row r="18587" spans="1:10">
      <c r="A18587" s="519" t="s">
        <v>18712</v>
      </c>
      <c r="B18587" s="519" t="str">
        <f t="shared" si="290"/>
        <v>CONDICIONADOR DE AR TIPO SPLIT 12000 BTU'S COMPREENDENDO 1 CONDENSADOR E 1 EVAPORADOR(VIDE INSTALACAO,ASSENTAMENTO E INTERLIGACOES FAMILIA 15.005).FORNECIMENTO</v>
      </c>
      <c r="C18587" s="519" t="s">
        <v>46502</v>
      </c>
      <c r="D18587" s="519" t="s">
        <v>46503</v>
      </c>
      <c r="E18587" s="519" t="s">
        <v>46504</v>
      </c>
      <c r="I18587" s="519" t="s">
        <v>5</v>
      </c>
      <c r="J18587" s="650">
        <v>1395.14</v>
      </c>
    </row>
    <row r="18588" spans="1:10">
      <c r="A18588" s="519" t="s">
        <v>18713</v>
      </c>
      <c r="B18588" s="519" t="str">
        <f t="shared" si="290"/>
        <v>CONDICIONADOR DE AR TIPO SPLIT 12000 BTU'S COMPREENDENDO 1 CONDENSADOR E 1 EVAPORADOR(VIDE INSTALACAO,ASSENTAMENTO E INTERLIGACOES FAMILIA 15.005).FORNECIMENTO</v>
      </c>
      <c r="C18588" s="519" t="s">
        <v>46502</v>
      </c>
      <c r="D18588" s="519" t="s">
        <v>46503</v>
      </c>
      <c r="E18588" s="519" t="s">
        <v>46504</v>
      </c>
      <c r="I18588" s="519" t="s">
        <v>5</v>
      </c>
      <c r="J18588" s="650">
        <v>1395.14</v>
      </c>
    </row>
    <row r="18589" spans="1:10">
      <c r="A18589" s="519" t="s">
        <v>18714</v>
      </c>
      <c r="B18589" s="519" t="str">
        <f t="shared" si="290"/>
        <v>CONDICIONADOR DE AR TIPO SPLIT 18000 BTU'S COMPREENDENDO 1 CONDENSADOR E 1 EVAPORADOR(VIDE INSTALACAO,ASSENTAMENTO E INTERLIGACOES FAMILIA 15.005).FORNECIMENTO</v>
      </c>
      <c r="C18589" s="519" t="s">
        <v>46505</v>
      </c>
      <c r="D18589" s="519" t="s">
        <v>46503</v>
      </c>
      <c r="E18589" s="519" t="s">
        <v>46504</v>
      </c>
      <c r="I18589" s="519" t="s">
        <v>5</v>
      </c>
      <c r="J18589" s="650">
        <v>2322.4</v>
      </c>
    </row>
    <row r="18590" spans="1:10">
      <c r="A18590" s="519" t="s">
        <v>18715</v>
      </c>
      <c r="B18590" s="519" t="str">
        <f t="shared" si="290"/>
        <v>CONDICIONADOR DE AR TIPO SPLIT 18000 BTU'S COMPREENDENDO 1 CONDENSADOR E 1 EVAPORADOR(VIDE INSTALACAO,ASSENTAMENTO E INTERLIGACOES FAMILIA 15.005).FORNECIMENTO</v>
      </c>
      <c r="C18590" s="519" t="s">
        <v>46505</v>
      </c>
      <c r="D18590" s="519" t="s">
        <v>46503</v>
      </c>
      <c r="E18590" s="519" t="s">
        <v>46504</v>
      </c>
      <c r="I18590" s="519" t="s">
        <v>5</v>
      </c>
      <c r="J18590" s="650">
        <v>2322.4</v>
      </c>
    </row>
    <row r="18591" spans="1:10">
      <c r="A18591" s="519" t="s">
        <v>18716</v>
      </c>
      <c r="B18591" s="519" t="str">
        <f t="shared" si="290"/>
        <v>CONDICIONADOR DE AR TIPO SPLIT 18000 BTU'S COMPREENDENDO 1 CONDENSADOR E 2 EVAPORADORES(VIDE INSTALACAO,ASSENTAMENTO E INTERLIGACOES FAMILIA 15.005).FORNECIMENTO</v>
      </c>
      <c r="C18591" s="519" t="s">
        <v>46505</v>
      </c>
      <c r="D18591" s="519" t="s">
        <v>46506</v>
      </c>
      <c r="E18591" s="519" t="s">
        <v>46507</v>
      </c>
      <c r="I18591" s="519" t="s">
        <v>5</v>
      </c>
      <c r="J18591" s="650">
        <v>6693.53</v>
      </c>
    </row>
    <row r="18592" spans="1:10">
      <c r="A18592" s="519" t="s">
        <v>18717</v>
      </c>
      <c r="B18592" s="519" t="str">
        <f t="shared" si="290"/>
        <v>CONDICIONADOR DE AR TIPO SPLIT 18000 BTU'S COMPREENDENDO 1 CONDENSADOR E 2 EVAPORADORES(VIDE INSTALACAO,ASSENTAMENTO E INTERLIGACOES FAMILIA 15.005).FORNECIMENTO</v>
      </c>
      <c r="C18592" s="519" t="s">
        <v>46505</v>
      </c>
      <c r="D18592" s="519" t="s">
        <v>46506</v>
      </c>
      <c r="E18592" s="519" t="s">
        <v>46507</v>
      </c>
      <c r="I18592" s="519" t="s">
        <v>5</v>
      </c>
      <c r="J18592" s="650">
        <v>6693.53</v>
      </c>
    </row>
    <row r="18593" spans="1:10">
      <c r="A18593" s="519" t="s">
        <v>18718</v>
      </c>
      <c r="B18593" s="519" t="str">
        <f t="shared" si="290"/>
        <v>CONDICIONADOR DE AR TIPO SPLIT 24000 BTU'S COMPREENDENDO 1 CONDENSADOR E 1 EVAPORADOR(VIDE INSTALACAO,ASSENTAMENTO E INTERLIGACOES FAMILIA 15.005).FORNECIMENTO</v>
      </c>
      <c r="C18593" s="519" t="s">
        <v>46508</v>
      </c>
      <c r="D18593" s="519" t="s">
        <v>46503</v>
      </c>
      <c r="E18593" s="519" t="s">
        <v>46504</v>
      </c>
      <c r="I18593" s="519" t="s">
        <v>5</v>
      </c>
      <c r="J18593" s="650">
        <v>3135.55</v>
      </c>
    </row>
    <row r="18594" spans="1:10">
      <c r="A18594" s="519" t="s">
        <v>18719</v>
      </c>
      <c r="B18594" s="519" t="str">
        <f t="shared" si="290"/>
        <v>CONDICIONADOR DE AR TIPO SPLIT 24000 BTU'S COMPREENDENDO 1 CONDENSADOR E 1 EVAPORADOR(VIDE INSTALACAO,ASSENTAMENTO E INTERLIGACOES FAMILIA 15.005).FORNECIMENTO</v>
      </c>
      <c r="C18594" s="519" t="s">
        <v>46508</v>
      </c>
      <c r="D18594" s="519" t="s">
        <v>46503</v>
      </c>
      <c r="E18594" s="519" t="s">
        <v>46504</v>
      </c>
      <c r="I18594" s="519" t="s">
        <v>5</v>
      </c>
      <c r="J18594" s="650">
        <v>3135.55</v>
      </c>
    </row>
    <row r="18595" spans="1:10">
      <c r="A18595" s="519" t="s">
        <v>18720</v>
      </c>
      <c r="B18595" s="519" t="str">
        <f t="shared" si="290"/>
        <v>CONDICIONADOR DE AR TIPO SPLIT 24000 BTU'S COMPREENDENDO 1 CONDENSADOR E 2 EVAPORADORES(VIDE INSTALACAO,ASSENTAMENTO E INTERLIGACOES FAMILIA 15.005).FORNECIMENTO</v>
      </c>
      <c r="C18595" s="519" t="s">
        <v>46508</v>
      </c>
      <c r="D18595" s="519" t="s">
        <v>46506</v>
      </c>
      <c r="E18595" s="519" t="s">
        <v>46507</v>
      </c>
      <c r="I18595" s="519" t="s">
        <v>5</v>
      </c>
      <c r="J18595" s="650">
        <v>9713.57</v>
      </c>
    </row>
    <row r="18596" spans="1:10">
      <c r="A18596" s="519" t="s">
        <v>18721</v>
      </c>
      <c r="B18596" s="519" t="str">
        <f t="shared" si="290"/>
        <v>CONDICIONADOR DE AR TIPO SPLIT 24000 BTU'S COMPREENDENDO 1 CONDENSADOR E 2 EVAPORADORES(VIDE INSTALACAO,ASSENTAMENTO E INTERLIGACOES FAMILIA 15.005).FORNECIMENTO</v>
      </c>
      <c r="C18596" s="519" t="s">
        <v>46508</v>
      </c>
      <c r="D18596" s="519" t="s">
        <v>46506</v>
      </c>
      <c r="E18596" s="519" t="s">
        <v>46507</v>
      </c>
      <c r="I18596" s="519" t="s">
        <v>5</v>
      </c>
      <c r="J18596" s="650">
        <v>9713.57</v>
      </c>
    </row>
    <row r="18597" spans="1:10">
      <c r="A18597" s="519" t="s">
        <v>18722</v>
      </c>
      <c r="B18597" s="519" t="str">
        <f t="shared" si="290"/>
        <v>CONDICIONADOR DE AR TIPO SPLIT 30000 BTU'S COMPREENDENDO 1 CONDENSADOR E 1 EVAPORADOR(VIDE INSTALACAO,ASSENTAMENTO E INTERLIGACOES FAMILIA 15.005).FORNECIMENTO</v>
      </c>
      <c r="C18597" s="519" t="s">
        <v>46509</v>
      </c>
      <c r="D18597" s="519" t="s">
        <v>46503</v>
      </c>
      <c r="E18597" s="519" t="s">
        <v>46504</v>
      </c>
      <c r="I18597" s="519" t="s">
        <v>5</v>
      </c>
      <c r="J18597" s="650">
        <v>4206.57</v>
      </c>
    </row>
    <row r="18598" spans="1:10">
      <c r="A18598" s="519" t="s">
        <v>18723</v>
      </c>
      <c r="B18598" s="519" t="str">
        <f t="shared" si="290"/>
        <v>CONDICIONADOR DE AR TIPO SPLIT 30000 BTU'S COMPREENDENDO 1 CONDENSADOR E 1 EVAPORADOR(VIDE INSTALACAO,ASSENTAMENTO E INTERLIGACOES FAMILIA 15.005).FORNECIMENTO</v>
      </c>
      <c r="C18598" s="519" t="s">
        <v>46509</v>
      </c>
      <c r="D18598" s="519" t="s">
        <v>46503</v>
      </c>
      <c r="E18598" s="519" t="s">
        <v>46504</v>
      </c>
      <c r="I18598" s="519" t="s">
        <v>5</v>
      </c>
      <c r="J18598" s="650">
        <v>4206.57</v>
      </c>
    </row>
    <row r="18599" spans="1:10">
      <c r="A18599" s="519" t="s">
        <v>18724</v>
      </c>
      <c r="B18599" s="519" t="str">
        <f t="shared" si="290"/>
        <v>CONDICIONADOR DE AR TIPO SPLIT 36000 BTU'S COMPREENDENDO 1 CONDENSADOR E  1 EVAPORADOR(VIDE INSTALACAO,ASSENTAMENTO E INTERLIGACOES FAMILIA 15.005).FORNECIMENTO</v>
      </c>
      <c r="C18599" s="519" t="s">
        <v>46510</v>
      </c>
      <c r="D18599" s="519" t="s">
        <v>46511</v>
      </c>
      <c r="E18599" s="519" t="s">
        <v>46512</v>
      </c>
      <c r="I18599" s="519" t="s">
        <v>5</v>
      </c>
      <c r="J18599" s="650">
        <v>6241.85</v>
      </c>
    </row>
    <row r="18600" spans="1:10">
      <c r="A18600" s="519" t="s">
        <v>18725</v>
      </c>
      <c r="B18600" s="519" t="str">
        <f t="shared" si="290"/>
        <v>CONDICIONADOR DE AR TIPO SPLIT 36000 BTU'S COMPREENDENDO 1 CONDENSADOR E  1 EVAPORADOR(VIDE INSTALACAO,ASSENTAMENTO E INTERLIGACOES FAMILIA 15.005).FORNECIMENTO</v>
      </c>
      <c r="C18600" s="519" t="s">
        <v>46510</v>
      </c>
      <c r="D18600" s="519" t="s">
        <v>46511</v>
      </c>
      <c r="E18600" s="519" t="s">
        <v>46512</v>
      </c>
      <c r="I18600" s="519" t="s">
        <v>5</v>
      </c>
      <c r="J18600" s="650">
        <v>6241.85</v>
      </c>
    </row>
    <row r="18601" spans="1:10">
      <c r="A18601" s="519" t="s">
        <v>18726</v>
      </c>
      <c r="B18601" s="519" t="str">
        <f t="shared" si="290"/>
        <v>CONDICIONADOR DE AR TIPO SPLIT 48000 BTU'S COMPREENDENDO 1 CONDENSADOR E 1 EVAPORADOR(VIDE INSTALACAO,ASSENTAMENTO E INTERLIGACOES FAMILIA 15.005).FORNECIMENTO</v>
      </c>
      <c r="C18601" s="519" t="s">
        <v>46513</v>
      </c>
      <c r="D18601" s="519" t="s">
        <v>46503</v>
      </c>
      <c r="E18601" s="519" t="s">
        <v>46504</v>
      </c>
      <c r="I18601" s="519" t="s">
        <v>5</v>
      </c>
      <c r="J18601" s="650">
        <v>7949.61</v>
      </c>
    </row>
    <row r="18602" spans="1:10">
      <c r="A18602" s="519" t="s">
        <v>18727</v>
      </c>
      <c r="B18602" s="519" t="str">
        <f t="shared" si="290"/>
        <v>CONDICIONADOR DE AR TIPO SPLIT 48000 BTU'S COMPREENDENDO 1 CONDENSADOR E 1 EVAPORADOR(VIDE INSTALACAO,ASSENTAMENTO E INTERLIGACOES FAMILIA 15.005).FORNECIMENTO</v>
      </c>
      <c r="C18602" s="519" t="s">
        <v>46513</v>
      </c>
      <c r="D18602" s="519" t="s">
        <v>46503</v>
      </c>
      <c r="E18602" s="519" t="s">
        <v>46504</v>
      </c>
      <c r="I18602" s="519" t="s">
        <v>5</v>
      </c>
      <c r="J18602" s="650">
        <v>7949.61</v>
      </c>
    </row>
    <row r="18603" spans="1:10">
      <c r="A18603" s="519" t="s">
        <v>18728</v>
      </c>
      <c r="B18603" s="519" t="str">
        <f t="shared" si="290"/>
        <v>CONDICIONADOR DE AR TIPO SPLIT 60000 BTU'S COMPREENDENDO 1 CONDENSADOR E 1 EVAPORADOR(VIDE INSTALACAO,ASSENTAMENTO E INTERLIGACOES FAMILIA 15.005).FORNECIMENTO</v>
      </c>
      <c r="C18603" s="519" t="s">
        <v>46514</v>
      </c>
      <c r="D18603" s="519" t="s">
        <v>46503</v>
      </c>
      <c r="E18603" s="519" t="s">
        <v>46504</v>
      </c>
      <c r="I18603" s="519" t="s">
        <v>5</v>
      </c>
      <c r="J18603" s="650">
        <v>9049</v>
      </c>
    </row>
    <row r="18604" spans="1:10">
      <c r="A18604" s="519" t="s">
        <v>18729</v>
      </c>
      <c r="B18604" s="519" t="str">
        <f t="shared" si="290"/>
        <v>CONDICIONADOR DE AR TIPO SPLIT 60000 BTU'S COMPREENDENDO 1 CONDENSADOR E 1 EVAPORADOR(VIDE INSTALACAO,ASSENTAMENTO E INTERLIGACOES FAMILIA 15.005).FORNECIMENTO</v>
      </c>
      <c r="C18604" s="519" t="s">
        <v>46514</v>
      </c>
      <c r="D18604" s="519" t="s">
        <v>46503</v>
      </c>
      <c r="E18604" s="519" t="s">
        <v>46504</v>
      </c>
      <c r="I18604" s="519" t="s">
        <v>5</v>
      </c>
      <c r="J18604" s="650">
        <v>9049</v>
      </c>
    </row>
    <row r="18605" spans="1:10">
      <c r="A18605" s="519" t="s">
        <v>18730</v>
      </c>
      <c r="B18605" s="519" t="str">
        <f t="shared" si="290"/>
        <v>SISTEMA DE AR CONDICIONADO CENTRAL,TIPO "SELF CONTAINED",CONDENSACAO A AR,PARA AREAS DE CONFORTO TERMICO,CONFORME ABNT NBR 16401,ATE 10TR,INCLUSIVE PROJETO</v>
      </c>
      <c r="C18605" s="519" t="s">
        <v>46515</v>
      </c>
      <c r="D18605" s="519" t="s">
        <v>73206</v>
      </c>
      <c r="E18605" s="519" t="s">
        <v>46516</v>
      </c>
      <c r="I18605" s="519" t="s">
        <v>18731</v>
      </c>
      <c r="J18605" s="650">
        <v>10782.74</v>
      </c>
    </row>
    <row r="18606" spans="1:10">
      <c r="A18606" s="519" t="s">
        <v>18732</v>
      </c>
      <c r="B18606" s="519" t="str">
        <f t="shared" si="290"/>
        <v>SISTEMA DE AR CONDICIONADO CENTRAL,TIPO "SELF CONTAINED",CONDENSACAO A AR,PARA AREAS DE CONFORTO TERMICO,CONFORME ABNT NBR 16401,ATE 10TR,INCLUSIVE PROJETO</v>
      </c>
      <c r="C18606" s="519" t="s">
        <v>46515</v>
      </c>
      <c r="D18606" s="519" t="s">
        <v>73206</v>
      </c>
      <c r="E18606" s="519" t="s">
        <v>46516</v>
      </c>
      <c r="I18606" s="519" t="s">
        <v>18731</v>
      </c>
      <c r="J18606" s="650">
        <v>10782.74</v>
      </c>
    </row>
    <row r="18607" spans="1:10">
      <c r="A18607" s="519" t="s">
        <v>18733</v>
      </c>
      <c r="B18607" s="519" t="str">
        <f t="shared" si="290"/>
        <v>SISTEMA DE AR CONDICIONADO CENTRAL,TIPO "SELF CONTAINED",CONDENSACAO A AR,PARA AREAS DE CONFORTO TERMICO,CONFORME ABNT NBR 16401,DE 10,1 ATE 15TR,INCLUSIVE PROJETO</v>
      </c>
      <c r="C18607" s="519" t="s">
        <v>46515</v>
      </c>
      <c r="D18607" s="519" t="s">
        <v>73206</v>
      </c>
      <c r="E18607" s="519" t="s">
        <v>46517</v>
      </c>
      <c r="I18607" s="519" t="s">
        <v>18731</v>
      </c>
      <c r="J18607" s="650">
        <v>9554.56</v>
      </c>
    </row>
    <row r="18608" spans="1:10">
      <c r="A18608" s="519" t="s">
        <v>18734</v>
      </c>
      <c r="B18608" s="519" t="str">
        <f t="shared" si="290"/>
        <v>SISTEMA DE AR CONDICIONADO CENTRAL,TIPO "SELF CONTAINED",CONDENSACAO A AR,PARA AREAS DE CONFORTO TERMICO,CONFORME ABNT NBR 16401,DE 10,1 ATE 15TR,INCLUSIVE PROJETO</v>
      </c>
      <c r="C18608" s="519" t="s">
        <v>46515</v>
      </c>
      <c r="D18608" s="519" t="s">
        <v>73206</v>
      </c>
      <c r="E18608" s="519" t="s">
        <v>46517</v>
      </c>
      <c r="I18608" s="519" t="s">
        <v>18731</v>
      </c>
      <c r="J18608" s="650">
        <v>9554.56</v>
      </c>
    </row>
    <row r="18609" spans="1:10">
      <c r="A18609" s="519" t="s">
        <v>18735</v>
      </c>
      <c r="B18609" s="519" t="str">
        <f t="shared" si="290"/>
        <v>SISTEMA DE AR CONDICIONADO CENTRAL,TIPO "SELF CONTAINED",CONDENSACAO A AR,PARA AREAS DE CONFORTO TERMICO,CONFORME ABNT NBR 16401,DE 15,1 ATE 20TR,INCLUSIVE PROJETO</v>
      </c>
      <c r="C18609" s="519" t="s">
        <v>46515</v>
      </c>
      <c r="D18609" s="519" t="s">
        <v>73206</v>
      </c>
      <c r="E18609" s="519" t="s">
        <v>73207</v>
      </c>
      <c r="I18609" s="519" t="s">
        <v>18731</v>
      </c>
      <c r="J18609" s="650">
        <v>8790.2000000000007</v>
      </c>
    </row>
    <row r="18610" spans="1:10">
      <c r="A18610" s="519" t="s">
        <v>18736</v>
      </c>
      <c r="B18610" s="519" t="str">
        <f t="shared" si="290"/>
        <v>SISTEMA DE AR CONDICIONADO CENTRAL,TIPO "SELF CONTAINED",CONDENSACAO A AR,PARA AREAS DE CONFORTO TERMICO,CONFORME ABNT NBR 16401,DE 15,1 ATE 20TR,INCLUSIVE PROJETO</v>
      </c>
      <c r="C18610" s="519" t="s">
        <v>46515</v>
      </c>
      <c r="D18610" s="519" t="s">
        <v>73206</v>
      </c>
      <c r="E18610" s="519" t="s">
        <v>73207</v>
      </c>
      <c r="I18610" s="519" t="s">
        <v>18731</v>
      </c>
      <c r="J18610" s="650">
        <v>8790.2000000000007</v>
      </c>
    </row>
    <row r="18611" spans="1:10">
      <c r="A18611" s="519" t="s">
        <v>18737</v>
      </c>
      <c r="B18611" s="519" t="str">
        <f t="shared" si="290"/>
        <v>SISTEMA DE AR CONDICIONADO CENTRAL,TIPO "SELF CONTAINED",CONDENSACAO A AR,PARA AREAS DE CONFORTO TERMICO,CONFORME ABNT NBR 16401,DE 20,1 ATE 25TR,INCLUSIVE PROJETO</v>
      </c>
      <c r="C18611" s="519" t="s">
        <v>46515</v>
      </c>
      <c r="D18611" s="519" t="s">
        <v>73206</v>
      </c>
      <c r="E18611" s="519" t="s">
        <v>46518</v>
      </c>
      <c r="I18611" s="519" t="s">
        <v>18731</v>
      </c>
      <c r="J18611" s="650">
        <v>9253.31</v>
      </c>
    </row>
    <row r="18612" spans="1:10">
      <c r="A18612" s="519" t="s">
        <v>18738</v>
      </c>
      <c r="B18612" s="519" t="str">
        <f t="shared" si="290"/>
        <v>SISTEMA DE AR CONDICIONADO CENTRAL,TIPO "SELF CONTAINED",CONDENSACAO A AR,PARA AREAS DE CONFORTO TERMICO,CONFORME ABNT NBR 16401,DE 20,1 ATE 25TR,INCLUSIVE PROJETO</v>
      </c>
      <c r="C18612" s="519" t="s">
        <v>46515</v>
      </c>
      <c r="D18612" s="519" t="s">
        <v>73206</v>
      </c>
      <c r="E18612" s="519" t="s">
        <v>46518</v>
      </c>
      <c r="I18612" s="519" t="s">
        <v>18731</v>
      </c>
      <c r="J18612" s="650">
        <v>9253.31</v>
      </c>
    </row>
    <row r="18613" spans="1:10">
      <c r="A18613" s="519" t="s">
        <v>18739</v>
      </c>
      <c r="B18613" s="519" t="str">
        <f t="shared" si="290"/>
        <v>SISTEMA DE AR CONDICIONADO CENTRAL,TIPO "SELF CONTAINED",CONDENSACAO A AR,PARA AREAS DE CONFORTO TERMICO,CONFORME ABNT NBR 16401,DE 25,1 ATE 30TR,INCLUSIVE PROJETO</v>
      </c>
      <c r="C18613" s="519" t="s">
        <v>46515</v>
      </c>
      <c r="D18613" s="519" t="s">
        <v>73206</v>
      </c>
      <c r="E18613" s="519" t="s">
        <v>46519</v>
      </c>
      <c r="I18613" s="519" t="s">
        <v>18731</v>
      </c>
      <c r="J18613" s="650">
        <v>7830.11</v>
      </c>
    </row>
    <row r="18614" spans="1:10">
      <c r="A18614" s="519" t="s">
        <v>18740</v>
      </c>
      <c r="B18614" s="519" t="str">
        <f t="shared" si="290"/>
        <v>SISTEMA DE AR CONDICIONADO CENTRAL,TIPO "SELF CONTAINED",CONDENSACAO A AR,PARA AREAS DE CONFORTO TERMICO,CONFORME ABNT NBR 16401,DE 25,1 ATE 30TR,INCLUSIVE PROJETO</v>
      </c>
      <c r="C18614" s="519" t="s">
        <v>46515</v>
      </c>
      <c r="D18614" s="519" t="s">
        <v>73206</v>
      </c>
      <c r="E18614" s="519" t="s">
        <v>46519</v>
      </c>
      <c r="I18614" s="519" t="s">
        <v>18731</v>
      </c>
      <c r="J18614" s="650">
        <v>7830.11</v>
      </c>
    </row>
    <row r="18615" spans="1:10">
      <c r="A18615" s="519" t="s">
        <v>18741</v>
      </c>
      <c r="B18615" s="519" t="str">
        <f t="shared" si="290"/>
        <v>SISTEMA DE AR CONDICIONADO CENTRAL,TIPO "SELF CONTAINED",CONDENSACAO A AR,PARA AREAS DE CONFORTO TERMICO,CONFORME ABNT NBR 16401,DE 30,1 ATE 40TR,INCLUSIVE PROJETO</v>
      </c>
      <c r="C18615" s="519" t="s">
        <v>46515</v>
      </c>
      <c r="D18615" s="519" t="s">
        <v>73206</v>
      </c>
      <c r="E18615" s="519" t="s">
        <v>46520</v>
      </c>
      <c r="I18615" s="519" t="s">
        <v>18731</v>
      </c>
      <c r="J18615" s="650">
        <v>9450.26</v>
      </c>
    </row>
    <row r="18616" spans="1:10">
      <c r="A18616" s="519" t="s">
        <v>18742</v>
      </c>
      <c r="B18616" s="519" t="str">
        <f t="shared" si="290"/>
        <v>SISTEMA DE AR CONDICIONADO CENTRAL,TIPO "SELF CONTAINED",CONDENSACAO A AR,PARA AREAS DE CONFORTO TERMICO,CONFORME ABNT NBR 16401,DE 30,1 ATE 40TR,INCLUSIVE PROJETO</v>
      </c>
      <c r="C18616" s="519" t="s">
        <v>46515</v>
      </c>
      <c r="D18616" s="519" t="s">
        <v>73206</v>
      </c>
      <c r="E18616" s="519" t="s">
        <v>46520</v>
      </c>
      <c r="I18616" s="519" t="s">
        <v>18731</v>
      </c>
      <c r="J18616" s="650">
        <v>9450.26</v>
      </c>
    </row>
    <row r="18617" spans="1:10">
      <c r="A18617" s="519" t="s">
        <v>18743</v>
      </c>
      <c r="B18617" s="519" t="str">
        <f t="shared" si="290"/>
        <v>SISTEMA DE AR CONDICIONADO CENTRAL,TIPO SPLIT "BUILT IN",COM REDE DE DUTOS DE INSUFLAMENTO E DE AR EXTERIOR PARA RENOVACAO,PARA AREAS DE CONFORTO TERMICO,CONFORME ABNT NBR 16401,ATE 10TR,INCLUSIVE PROJETO</v>
      </c>
      <c r="C18617" s="519" t="s">
        <v>46521</v>
      </c>
      <c r="D18617" s="519" t="s">
        <v>46522</v>
      </c>
      <c r="E18617" s="519" t="s">
        <v>73208</v>
      </c>
      <c r="F18617" s="519" t="s">
        <v>46523</v>
      </c>
      <c r="I18617" s="519" t="s">
        <v>18731</v>
      </c>
      <c r="J18617" s="650">
        <v>8626.19</v>
      </c>
    </row>
    <row r="18618" spans="1:10">
      <c r="A18618" s="519" t="s">
        <v>18744</v>
      </c>
      <c r="B18618" s="519" t="str">
        <f t="shared" si="290"/>
        <v>SISTEMA DE AR CONDICIONADO CENTRAL,TIPO SPLIT "BUILT IN",COM REDE DE DUTOS DE INSUFLAMENTO E DE AR EXTERIOR PARA RENOVACAO,PARA AREAS DE CONFORTO TERMICO,CONFORME ABNT NBR 16401,ATE 10TR,INCLUSIVE PROJETO</v>
      </c>
      <c r="C18618" s="519" t="s">
        <v>46521</v>
      </c>
      <c r="D18618" s="519" t="s">
        <v>46522</v>
      </c>
      <c r="E18618" s="519" t="s">
        <v>73208</v>
      </c>
      <c r="F18618" s="519" t="s">
        <v>46523</v>
      </c>
      <c r="I18618" s="519" t="s">
        <v>18731</v>
      </c>
      <c r="J18618" s="650">
        <v>8626.19</v>
      </c>
    </row>
    <row r="18619" spans="1:10">
      <c r="A18619" s="519" t="s">
        <v>18745</v>
      </c>
      <c r="B18619" s="519" t="str">
        <f t="shared" si="290"/>
        <v>SISTEMA DE AR CONDICIONADO CENTRAL,TIPO SPLIT "BUILT IN",COM REDE DE DUTOS DE INSUFLAMENTO E DE AR EXTERIOR PARA RENOVACAO,PARA AREAS DE CONFORTO TERMICO,CONFORME ABNT NBR 16401,DE 10,1 ATE 15TR,INCLUSIVE PROJETO</v>
      </c>
      <c r="C18619" s="519" t="s">
        <v>46521</v>
      </c>
      <c r="D18619" s="519" t="s">
        <v>46522</v>
      </c>
      <c r="E18619" s="519" t="s">
        <v>73209</v>
      </c>
      <c r="F18619" s="519" t="s">
        <v>46524</v>
      </c>
      <c r="I18619" s="519" t="s">
        <v>18731</v>
      </c>
      <c r="J18619" s="650">
        <v>7643.65</v>
      </c>
    </row>
    <row r="18620" spans="1:10">
      <c r="A18620" s="519" t="s">
        <v>18746</v>
      </c>
      <c r="B18620" s="519" t="str">
        <f t="shared" si="290"/>
        <v>SISTEMA DE AR CONDICIONADO CENTRAL,TIPO SPLIT "BUILT IN",COM REDE DE DUTOS DE INSUFLAMENTO E DE AR EXTERIOR PARA RENOVACAO,PARA AREAS DE CONFORTO TERMICO,CONFORME ABNT NBR 16401,DE 10,1 ATE 15TR,INCLUSIVE PROJETO</v>
      </c>
      <c r="C18620" s="519" t="s">
        <v>46521</v>
      </c>
      <c r="D18620" s="519" t="s">
        <v>46522</v>
      </c>
      <c r="E18620" s="519" t="s">
        <v>73209</v>
      </c>
      <c r="F18620" s="519" t="s">
        <v>46524</v>
      </c>
      <c r="I18620" s="519" t="s">
        <v>18731</v>
      </c>
      <c r="J18620" s="650">
        <v>7643.65</v>
      </c>
    </row>
    <row r="18621" spans="1:10">
      <c r="A18621" s="519" t="s">
        <v>18747</v>
      </c>
      <c r="B18621" s="519" t="str">
        <f t="shared" si="290"/>
        <v>SISTEMA DE AR CONDICIONADO CENTRAL,TIPO SPLIT "BUILT IN",COM REDE DE DUTOS DE INSUFLAMENTO E DE AR EXTERIOR PARA RENOVACAO,PARA AREAS DE CONFORTO TERMICO,CONFORME ABNT NBR 16401,DE 15,1 ATE 20TR,INCLUSIVE PROJETO</v>
      </c>
      <c r="C18621" s="519" t="s">
        <v>46521</v>
      </c>
      <c r="D18621" s="519" t="s">
        <v>46522</v>
      </c>
      <c r="E18621" s="519" t="s">
        <v>73209</v>
      </c>
      <c r="F18621" s="519" t="s">
        <v>46525</v>
      </c>
      <c r="I18621" s="519" t="s">
        <v>18731</v>
      </c>
      <c r="J18621" s="650">
        <v>7029.48</v>
      </c>
    </row>
    <row r="18622" spans="1:10">
      <c r="A18622" s="519" t="s">
        <v>18748</v>
      </c>
      <c r="B18622" s="519" t="str">
        <f t="shared" si="290"/>
        <v>SISTEMA DE AR CONDICIONADO CENTRAL,TIPO SPLIT "BUILT IN",COM REDE DE DUTOS DE INSUFLAMENTO E DE AR EXTERIOR PARA RENOVACAO,PARA AREAS DE CONFORTO TERMICO,CONFORME ABNT NBR 16401,DE 15,1 ATE 20TR,INCLUSIVE PROJETO</v>
      </c>
      <c r="C18622" s="519" t="s">
        <v>46521</v>
      </c>
      <c r="D18622" s="519" t="s">
        <v>46522</v>
      </c>
      <c r="E18622" s="519" t="s">
        <v>73209</v>
      </c>
      <c r="F18622" s="519" t="s">
        <v>46525</v>
      </c>
      <c r="I18622" s="519" t="s">
        <v>18731</v>
      </c>
      <c r="J18622" s="650">
        <v>7029.48</v>
      </c>
    </row>
    <row r="18623" spans="1:10">
      <c r="A18623" s="519" t="s">
        <v>18749</v>
      </c>
      <c r="B18623" s="519" t="str">
        <f t="shared" si="290"/>
        <v>SISTEMA DE AR CONDICIONADO CENTRAL,TIPO SPLIT "BUILT IN",COM REDE DE DUTOS DE INSUFLAMENTO E DE AR EXTERIOR PARA RENOVACAO,PARA AREAS DE CONFORTO TERMICO,CONFORME ABNT NBR 16401,DE 20,1 ATE 25TR,INCLUSIVE PROJETO</v>
      </c>
      <c r="C18623" s="519" t="s">
        <v>46521</v>
      </c>
      <c r="D18623" s="519" t="s">
        <v>46522</v>
      </c>
      <c r="E18623" s="519" t="s">
        <v>73209</v>
      </c>
      <c r="F18623" s="519" t="s">
        <v>46526</v>
      </c>
      <c r="I18623" s="519" t="s">
        <v>18731</v>
      </c>
      <c r="J18623" s="650">
        <v>7402.65</v>
      </c>
    </row>
    <row r="18624" spans="1:10">
      <c r="A18624" s="519" t="s">
        <v>18750</v>
      </c>
      <c r="B18624" s="519" t="str">
        <f t="shared" si="290"/>
        <v>SISTEMA DE AR CONDICIONADO CENTRAL,TIPO SPLIT "BUILT IN",COM REDE DE DUTOS DE INSUFLAMENTO E DE AR EXTERIOR PARA RENOVACAO,PARA AREAS DE CONFORTO TERMICO,CONFORME ABNT NBR 16401,DE 20,1 ATE 25TR,INCLUSIVE PROJETO</v>
      </c>
      <c r="C18624" s="519" t="s">
        <v>46521</v>
      </c>
      <c r="D18624" s="519" t="s">
        <v>46522</v>
      </c>
      <c r="E18624" s="519" t="s">
        <v>73209</v>
      </c>
      <c r="F18624" s="519" t="s">
        <v>46526</v>
      </c>
      <c r="I18624" s="519" t="s">
        <v>18731</v>
      </c>
      <c r="J18624" s="650">
        <v>7402.65</v>
      </c>
    </row>
    <row r="18625" spans="1:10">
      <c r="A18625" s="519" t="s">
        <v>18751</v>
      </c>
      <c r="B18625" s="519" t="str">
        <f t="shared" si="290"/>
        <v>SISTEMA DE AR CONDICIONADO CENTRAL,TIPO SPLIT "BUILT IN",COM REDE DE DUTOS DE INSUFLAMENTO E DE AR EXTERIOR PARA RENOVACAO,PARA AREAS DE CONFORTO TERMICO,CONFORME ABNT NBR 16401,DE 25,1 ATE 30TR,INCLUSIVE PROJETO</v>
      </c>
      <c r="C18625" s="519" t="s">
        <v>46521</v>
      </c>
      <c r="D18625" s="519" t="s">
        <v>46522</v>
      </c>
      <c r="E18625" s="519" t="s">
        <v>73209</v>
      </c>
      <c r="F18625" s="519" t="s">
        <v>46527</v>
      </c>
      <c r="I18625" s="519" t="s">
        <v>18731</v>
      </c>
      <c r="J18625" s="650">
        <v>6264.09</v>
      </c>
    </row>
    <row r="18626" spans="1:10">
      <c r="A18626" s="519" t="s">
        <v>18752</v>
      </c>
      <c r="B18626" s="519" t="str">
        <f t="shared" si="290"/>
        <v>SISTEMA DE AR CONDICIONADO CENTRAL,TIPO SPLIT "BUILT IN",COM REDE DE DUTOS DE INSUFLAMENTO E DE AR EXTERIOR PARA RENOVACAO,PARA AREAS DE CONFORTO TERMICO,CONFORME ABNT NBR 16401,DE 25,1 ATE 30TR,INCLUSIVE PROJETO</v>
      </c>
      <c r="C18626" s="519" t="s">
        <v>46521</v>
      </c>
      <c r="D18626" s="519" t="s">
        <v>46522</v>
      </c>
      <c r="E18626" s="519" t="s">
        <v>73209</v>
      </c>
      <c r="F18626" s="519" t="s">
        <v>46527</v>
      </c>
      <c r="I18626" s="519" t="s">
        <v>18731</v>
      </c>
      <c r="J18626" s="650">
        <v>6264.09</v>
      </c>
    </row>
    <row r="18627" spans="1:10">
      <c r="A18627" s="519" t="s">
        <v>18753</v>
      </c>
      <c r="B18627" s="519" t="str">
        <f t="shared" si="290"/>
        <v>SISTEMA DE AR CONDICIONADO CENTRAL,TIPO SPLIT "BUILT IN",COM REDE DE DUTOS DE INSUFLAMENTO E DE AR EXTERIOR PARA RENOVACAO,PARA AREAS DE CONFORTO TERMICO,CONFORME ABNT NBR 16401,DE 30,1 ATE 40TR,INCLUSIVE PROJETO</v>
      </c>
      <c r="C18627" s="519" t="s">
        <v>46521</v>
      </c>
      <c r="D18627" s="519" t="s">
        <v>46522</v>
      </c>
      <c r="E18627" s="519" t="s">
        <v>73209</v>
      </c>
      <c r="F18627" s="519" t="s">
        <v>46528</v>
      </c>
      <c r="I18627" s="519" t="s">
        <v>18731</v>
      </c>
      <c r="J18627" s="650">
        <v>7560.21</v>
      </c>
    </row>
    <row r="18628" spans="1:10">
      <c r="A18628" s="519" t="s">
        <v>18754</v>
      </c>
      <c r="B18628" s="519" t="str">
        <f t="shared" si="290"/>
        <v>SISTEMA DE AR CONDICIONADO CENTRAL,TIPO SPLIT "BUILT IN",COM REDE DE DUTOS DE INSUFLAMENTO E DE AR EXTERIOR PARA RENOVACAO,PARA AREAS DE CONFORTO TERMICO,CONFORME ABNT NBR 16401,DE 30,1 ATE 40TR,INCLUSIVE PROJETO</v>
      </c>
      <c r="C18628" s="519" t="s">
        <v>46521</v>
      </c>
      <c r="D18628" s="519" t="s">
        <v>46522</v>
      </c>
      <c r="E18628" s="519" t="s">
        <v>73209</v>
      </c>
      <c r="F18628" s="519" t="s">
        <v>46528</v>
      </c>
      <c r="I18628" s="519" t="s">
        <v>18731</v>
      </c>
      <c r="J18628" s="650">
        <v>7560.21</v>
      </c>
    </row>
    <row r="18629" spans="1:10">
      <c r="A18629" s="519" t="s">
        <v>18755</v>
      </c>
      <c r="B18629" s="519" t="str">
        <f t="shared" si="290"/>
        <v>SISTEMA DE AR CONDICIONADO CENTRAL,TIPO "CHILLER",CONDENSACAO A AR,PARA AREAS DE CONFORTO TERMICO,CONFORME ABNT NBR 16401,ATE 50TR,INCLUSIVE PROJETO</v>
      </c>
      <c r="C18629" s="519" t="s">
        <v>46529</v>
      </c>
      <c r="D18629" s="519" t="s">
        <v>73210</v>
      </c>
      <c r="E18629" s="519" t="s">
        <v>46530</v>
      </c>
      <c r="I18629" s="519" t="s">
        <v>18731</v>
      </c>
      <c r="J18629" s="650">
        <v>24350.880000000001</v>
      </c>
    </row>
    <row r="18630" spans="1:10">
      <c r="A18630" s="519" t="s">
        <v>18756</v>
      </c>
      <c r="B18630" s="519" t="str">
        <f t="shared" si="290"/>
        <v>SISTEMA DE AR CONDICIONADO CENTRAL,TIPO "CHILLER",CONDENSACAO A AR,PARA AREAS DE CONFORTO TERMICO,CONFORME ABNT NBR 16401,ATE 50TR,INCLUSIVE PROJETO</v>
      </c>
      <c r="C18630" s="519" t="s">
        <v>46529</v>
      </c>
      <c r="D18630" s="519" t="s">
        <v>73210</v>
      </c>
      <c r="E18630" s="519" t="s">
        <v>46530</v>
      </c>
      <c r="I18630" s="519" t="s">
        <v>18731</v>
      </c>
      <c r="J18630" s="650">
        <v>24350.880000000001</v>
      </c>
    </row>
    <row r="18631" spans="1:10">
      <c r="A18631" s="519" t="s">
        <v>18757</v>
      </c>
      <c r="B18631" s="519" t="str">
        <f t="shared" si="290"/>
        <v>SISTEMA DE AR CONDICIONADO CENTRAL,TIPO "CHILLER",CONDENSACAO A AR,PARA AREAS DE CONFORTO TERMICO,CONFORME ABNT NBR 16401,DE 50,1 ATE 100TR,INCLUSIVE PROJETO</v>
      </c>
      <c r="C18631" s="519" t="s">
        <v>46529</v>
      </c>
      <c r="D18631" s="519" t="s">
        <v>73210</v>
      </c>
      <c r="E18631" s="519" t="s">
        <v>46531</v>
      </c>
      <c r="I18631" s="519" t="s">
        <v>18731</v>
      </c>
      <c r="J18631" s="650">
        <v>24476.22</v>
      </c>
    </row>
    <row r="18632" spans="1:10">
      <c r="A18632" s="519" t="s">
        <v>18758</v>
      </c>
      <c r="B18632" s="519" t="str">
        <f t="shared" ref="B18632:B18695" si="291">C18632&amp;D18632&amp;E18632&amp;F18632&amp;G18632&amp;H18632</f>
        <v>SISTEMA DE AR CONDICIONADO CENTRAL,TIPO "CHILLER",CONDENSACAO A AR,PARA AREAS DE CONFORTO TERMICO,CONFORME ABNT NBR 16401,DE 50,1 ATE 100TR,INCLUSIVE PROJETO</v>
      </c>
      <c r="C18632" s="519" t="s">
        <v>46529</v>
      </c>
      <c r="D18632" s="519" t="s">
        <v>73210</v>
      </c>
      <c r="E18632" s="519" t="s">
        <v>46531</v>
      </c>
      <c r="I18632" s="519" t="s">
        <v>18731</v>
      </c>
      <c r="J18632" s="650">
        <v>24476.22</v>
      </c>
    </row>
    <row r="18633" spans="1:10">
      <c r="A18633" s="519" t="s">
        <v>18759</v>
      </c>
      <c r="B18633" s="519" t="str">
        <f t="shared" si="291"/>
        <v>SISTEMA DE AR CONDICIONADO CENTRAL,TIPO "CHILLER",CONDENSACAO A AR,PARA AREAS DE CONFORTO TERMICO,CONFORME ABNT NBR 16401,DE 100,1 ATE 150TR,INCLUSIVE PROJETO</v>
      </c>
      <c r="C18633" s="519" t="s">
        <v>46529</v>
      </c>
      <c r="D18633" s="519" t="s">
        <v>73210</v>
      </c>
      <c r="E18633" s="519" t="s">
        <v>46532</v>
      </c>
      <c r="I18633" s="519" t="s">
        <v>18731</v>
      </c>
      <c r="J18633" s="650">
        <v>25728.25</v>
      </c>
    </row>
    <row r="18634" spans="1:10">
      <c r="A18634" s="519" t="s">
        <v>18760</v>
      </c>
      <c r="B18634" s="519" t="str">
        <f t="shared" si="291"/>
        <v>SISTEMA DE AR CONDICIONADO CENTRAL,TIPO "CHILLER",CONDENSACAO A AR,PARA AREAS DE CONFORTO TERMICO,CONFORME ABNT NBR 16401,DE 100,1 ATE 150TR,INCLUSIVE PROJETO</v>
      </c>
      <c r="C18634" s="519" t="s">
        <v>46529</v>
      </c>
      <c r="D18634" s="519" t="s">
        <v>73210</v>
      </c>
      <c r="E18634" s="519" t="s">
        <v>46532</v>
      </c>
      <c r="I18634" s="519" t="s">
        <v>18731</v>
      </c>
      <c r="J18634" s="650">
        <v>25728.25</v>
      </c>
    </row>
    <row r="18635" spans="1:10">
      <c r="A18635" s="519" t="s">
        <v>18761</v>
      </c>
      <c r="B18635" s="519" t="str">
        <f t="shared" si="291"/>
        <v>SISTEMA DE AR CONDICIONADO CENTRAL,TIPO "CHILLER",CONDENSACAO A AR,PARA AREAS DE CONFORTO TERMICO,CONFORME ABNT NBR 16401,DE 150,1 ATE 200TR,INCLUSIVE PROJETO</v>
      </c>
      <c r="C18635" s="519" t="s">
        <v>46529</v>
      </c>
      <c r="D18635" s="519" t="s">
        <v>73210</v>
      </c>
      <c r="E18635" s="519" t="s">
        <v>46533</v>
      </c>
      <c r="I18635" s="519" t="s">
        <v>18731</v>
      </c>
      <c r="J18635" s="650">
        <v>20412.009999999998</v>
      </c>
    </row>
    <row r="18636" spans="1:10">
      <c r="A18636" s="519" t="s">
        <v>18762</v>
      </c>
      <c r="B18636" s="519" t="str">
        <f t="shared" si="291"/>
        <v>SISTEMA DE AR CONDICIONADO CENTRAL,TIPO "CHILLER",CONDENSACAO A AR,PARA AREAS DE CONFORTO TERMICO,CONFORME ABNT NBR 16401,DE 150,1 ATE 200TR,INCLUSIVE PROJETO</v>
      </c>
      <c r="C18636" s="519" t="s">
        <v>46529</v>
      </c>
      <c r="D18636" s="519" t="s">
        <v>73210</v>
      </c>
      <c r="E18636" s="519" t="s">
        <v>46533</v>
      </c>
      <c r="I18636" s="519" t="s">
        <v>18731</v>
      </c>
      <c r="J18636" s="650">
        <v>20412.009999999998</v>
      </c>
    </row>
    <row r="18637" spans="1:10">
      <c r="A18637" s="519" t="s">
        <v>18763</v>
      </c>
      <c r="B18637" s="519" t="str">
        <f t="shared" si="291"/>
        <v>SISTEMA DE AR CONDICIONADO CENTRAL,TIPO "CHILLER",CONDENSACAO A AR,PARA AREAS DE CONFORTO TERMICO,CONFORME ABNT NBR 16401,DE 200,1 ATE 250TR,INCLUSIVE PROJETO</v>
      </c>
      <c r="C18637" s="519" t="s">
        <v>46529</v>
      </c>
      <c r="D18637" s="519" t="s">
        <v>73210</v>
      </c>
      <c r="E18637" s="519" t="s">
        <v>46534</v>
      </c>
      <c r="I18637" s="519" t="s">
        <v>18731</v>
      </c>
      <c r="J18637" s="650">
        <v>25710.2</v>
      </c>
    </row>
    <row r="18638" spans="1:10">
      <c r="A18638" s="519" t="s">
        <v>18764</v>
      </c>
      <c r="B18638" s="519" t="str">
        <f t="shared" si="291"/>
        <v>SISTEMA DE AR CONDICIONADO CENTRAL,TIPO "CHILLER",CONDENSACAO A AR,PARA AREAS DE CONFORTO TERMICO,CONFORME ABNT NBR 16401,DE 200,1 ATE 250TR,INCLUSIVE PROJETO</v>
      </c>
      <c r="C18638" s="519" t="s">
        <v>46529</v>
      </c>
      <c r="D18638" s="519" t="s">
        <v>73210</v>
      </c>
      <c r="E18638" s="519" t="s">
        <v>46534</v>
      </c>
      <c r="I18638" s="519" t="s">
        <v>18731</v>
      </c>
      <c r="J18638" s="650">
        <v>25710.2</v>
      </c>
    </row>
    <row r="18639" spans="1:10">
      <c r="A18639" s="519" t="s">
        <v>18765</v>
      </c>
      <c r="B18639" s="519" t="str">
        <f t="shared" si="291"/>
        <v>SISTEMA DE AR CONDICIONADO CENTRAL,TIPO "CHILLER",CONDENSACAO A AR,PARA AREAS DE CONFORTO TERMICO,CONFORME ABNT NBR 16401,DE 250,1 ATE 300TR,INCLUSIVE PROJETO</v>
      </c>
      <c r="C18639" s="519" t="s">
        <v>46529</v>
      </c>
      <c r="D18639" s="519" t="s">
        <v>73210</v>
      </c>
      <c r="E18639" s="519" t="s">
        <v>46535</v>
      </c>
      <c r="I18639" s="519" t="s">
        <v>18731</v>
      </c>
      <c r="J18639" s="650">
        <v>23327.1</v>
      </c>
    </row>
    <row r="18640" spans="1:10">
      <c r="A18640" s="519" t="s">
        <v>18766</v>
      </c>
      <c r="B18640" s="519" t="str">
        <f t="shared" si="291"/>
        <v>SISTEMA DE AR CONDICIONADO CENTRAL,TIPO "CHILLER",CONDENSACAO A AR,PARA AREAS DE CONFORTO TERMICO,CONFORME ABNT NBR 16401,DE 250,1 ATE 300TR,INCLUSIVE PROJETO</v>
      </c>
      <c r="C18640" s="519" t="s">
        <v>46529</v>
      </c>
      <c r="D18640" s="519" t="s">
        <v>73210</v>
      </c>
      <c r="E18640" s="519" t="s">
        <v>46535</v>
      </c>
      <c r="I18640" s="519" t="s">
        <v>18731</v>
      </c>
      <c r="J18640" s="650">
        <v>23327.1</v>
      </c>
    </row>
    <row r="18641" spans="1:10">
      <c r="A18641" s="519" t="s">
        <v>18767</v>
      </c>
      <c r="B18641" s="519" t="str">
        <f t="shared" si="291"/>
        <v>SISTEMA DE AR CONDICIONADO CENTRAL,TIPO "CHILLER",CONDENSACAO A AR,PARA AREAS DE CONFORTO TERMICO,CONFORME ABNT NBR 16401,DE 300,1 ATE 350TR,INCLUSIVE PROJETO</v>
      </c>
      <c r="C18641" s="519" t="s">
        <v>46529</v>
      </c>
      <c r="D18641" s="519" t="s">
        <v>73210</v>
      </c>
      <c r="E18641" s="519" t="s">
        <v>46536</v>
      </c>
      <c r="I18641" s="519" t="s">
        <v>18731</v>
      </c>
      <c r="J18641" s="650">
        <v>22104.55</v>
      </c>
    </row>
    <row r="18642" spans="1:10">
      <c r="A18642" s="519" t="s">
        <v>18768</v>
      </c>
      <c r="B18642" s="519" t="str">
        <f t="shared" si="291"/>
        <v>SISTEMA DE AR CONDICIONADO CENTRAL,TIPO "CHILLER",CONDENSACAO A AR,PARA AREAS DE CONFORTO TERMICO,CONFORME ABNT NBR 16401,DE 300,1 ATE 350TR,INCLUSIVE PROJETO</v>
      </c>
      <c r="C18642" s="519" t="s">
        <v>46529</v>
      </c>
      <c r="D18642" s="519" t="s">
        <v>73210</v>
      </c>
      <c r="E18642" s="519" t="s">
        <v>46536</v>
      </c>
      <c r="I18642" s="519" t="s">
        <v>18731</v>
      </c>
      <c r="J18642" s="650">
        <v>22104.55</v>
      </c>
    </row>
    <row r="18643" spans="1:10">
      <c r="A18643" s="519" t="s">
        <v>18769</v>
      </c>
      <c r="B18643" s="519" t="str">
        <f t="shared" si="291"/>
        <v>SISTEMA DE AR CONDICIONADO CENTRAL,TIPO "CHILLER",CONDENSACAO A AR,PARA AREAS DE CONFORTO TERMICO,CONFORME ABNT NBR 16401,DE 350,1 ATE 400TR,INCLUSIVE PROJETO</v>
      </c>
      <c r="C18643" s="519" t="s">
        <v>46529</v>
      </c>
      <c r="D18643" s="519" t="s">
        <v>73210</v>
      </c>
      <c r="E18643" s="519" t="s">
        <v>46537</v>
      </c>
      <c r="I18643" s="519" t="s">
        <v>18731</v>
      </c>
      <c r="J18643" s="650">
        <v>29809.759999999998</v>
      </c>
    </row>
    <row r="18644" spans="1:10">
      <c r="A18644" s="519" t="s">
        <v>18770</v>
      </c>
      <c r="B18644" s="519" t="str">
        <f t="shared" si="291"/>
        <v>SISTEMA DE AR CONDICIONADO CENTRAL,TIPO "CHILLER",CONDENSACAO A AR,PARA AREAS DE CONFORTO TERMICO,CONFORME ABNT NBR 16401,DE 350,1 ATE 400TR,INCLUSIVE PROJETO</v>
      </c>
      <c r="C18644" s="519" t="s">
        <v>46529</v>
      </c>
      <c r="D18644" s="519" t="s">
        <v>73210</v>
      </c>
      <c r="E18644" s="519" t="s">
        <v>46537</v>
      </c>
      <c r="I18644" s="519" t="s">
        <v>18731</v>
      </c>
      <c r="J18644" s="650">
        <v>29809.759999999998</v>
      </c>
    </row>
    <row r="18645" spans="1:10">
      <c r="A18645" s="519" t="s">
        <v>18771</v>
      </c>
      <c r="B18645" s="519" t="str">
        <f t="shared" si="291"/>
        <v>SISTEMA DE AR CONDICIONADO CENTRAL,TIPO "CHILLER",CONDENSACAO A AR,PARA UNIDADES MEDICAS ASSISTENCIAIS,CONFORME ABNT NBR7256,ATE 50TR,INCLUSIVE PROJETO</v>
      </c>
      <c r="C18645" s="519" t="s">
        <v>46529</v>
      </c>
      <c r="D18645" s="519" t="s">
        <v>73211</v>
      </c>
      <c r="E18645" s="519" t="s">
        <v>46538</v>
      </c>
      <c r="I18645" s="519" t="s">
        <v>18731</v>
      </c>
      <c r="J18645" s="650">
        <v>35021.06</v>
      </c>
    </row>
    <row r="18646" spans="1:10">
      <c r="A18646" s="519" t="s">
        <v>18772</v>
      </c>
      <c r="B18646" s="519" t="str">
        <f t="shared" si="291"/>
        <v>SISTEMA DE AR CONDICIONADO CENTRAL,TIPO "CHILLER",CONDENSACAO A AR,PARA UNIDADES MEDICAS ASSISTENCIAIS,CONFORME ABNT NBR7256,ATE 50TR,INCLUSIVE PROJETO</v>
      </c>
      <c r="C18646" s="519" t="s">
        <v>46529</v>
      </c>
      <c r="D18646" s="519" t="s">
        <v>73211</v>
      </c>
      <c r="E18646" s="519" t="s">
        <v>46538</v>
      </c>
      <c r="I18646" s="519" t="s">
        <v>18731</v>
      </c>
      <c r="J18646" s="650">
        <v>35021.06</v>
      </c>
    </row>
    <row r="18647" spans="1:10">
      <c r="A18647" s="519" t="s">
        <v>18773</v>
      </c>
      <c r="B18647" s="519" t="str">
        <f t="shared" si="291"/>
        <v>SISTEMA DE AR CONDICIONADO CENTRAL,TIPO "CHILLER",CONDENSACAO A AR,PARA UNIDADES MEDICAS ASSISTENCIAIS,CONFORME ABNT NBR7256,DE 50,1 ATE 100TR,INCLUSIVE PROJETO</v>
      </c>
      <c r="C18647" s="519" t="s">
        <v>46529</v>
      </c>
      <c r="D18647" s="519" t="s">
        <v>73211</v>
      </c>
      <c r="E18647" s="519" t="s">
        <v>46539</v>
      </c>
      <c r="I18647" s="519" t="s">
        <v>18731</v>
      </c>
      <c r="J18647" s="650">
        <v>35201.33</v>
      </c>
    </row>
    <row r="18648" spans="1:10">
      <c r="A18648" s="519" t="s">
        <v>18774</v>
      </c>
      <c r="B18648" s="519" t="str">
        <f t="shared" si="291"/>
        <v>SISTEMA DE AR CONDICIONADO CENTRAL,TIPO "CHILLER",CONDENSACAO A AR,PARA UNIDADES MEDICAS ASSISTENCIAIS,CONFORME ABNT NBR7256,DE 50,1 ATE 100TR,INCLUSIVE PROJETO</v>
      </c>
      <c r="C18648" s="519" t="s">
        <v>46529</v>
      </c>
      <c r="D18648" s="519" t="s">
        <v>73211</v>
      </c>
      <c r="E18648" s="519" t="s">
        <v>46539</v>
      </c>
      <c r="I18648" s="519" t="s">
        <v>18731</v>
      </c>
      <c r="J18648" s="650">
        <v>35201.33</v>
      </c>
    </row>
    <row r="18649" spans="1:10">
      <c r="A18649" s="519" t="s">
        <v>18775</v>
      </c>
      <c r="B18649" s="519" t="str">
        <f t="shared" si="291"/>
        <v>SISTEMA DE AR CONDICIONADO CENTRAL,TIPO "CHILLER",CONDENSACAO A AR,PARA UNIDADES MEDICAS ASSISTENCIAIS,CONFORME ABNT NBR7256,DE 100,1 ATE 150TR,INCLUSIVE PROJETO</v>
      </c>
      <c r="C18649" s="519" t="s">
        <v>46529</v>
      </c>
      <c r="D18649" s="519" t="s">
        <v>73211</v>
      </c>
      <c r="E18649" s="519" t="s">
        <v>46540</v>
      </c>
      <c r="I18649" s="519" t="s">
        <v>18731</v>
      </c>
      <c r="J18649" s="650">
        <v>37022.11</v>
      </c>
    </row>
    <row r="18650" spans="1:10">
      <c r="A18650" s="519" t="s">
        <v>18776</v>
      </c>
      <c r="B18650" s="519" t="str">
        <f t="shared" si="291"/>
        <v>SISTEMA DE AR CONDICIONADO CENTRAL,TIPO "CHILLER",CONDENSACAO A AR,PARA UNIDADES MEDICAS ASSISTENCIAIS,CONFORME ABNT NBR7256,DE 100,1 ATE 150TR,INCLUSIVE PROJETO</v>
      </c>
      <c r="C18650" s="519" t="s">
        <v>46529</v>
      </c>
      <c r="D18650" s="519" t="s">
        <v>73211</v>
      </c>
      <c r="E18650" s="519" t="s">
        <v>46540</v>
      </c>
      <c r="I18650" s="519" t="s">
        <v>18731</v>
      </c>
      <c r="J18650" s="650">
        <v>37022.11</v>
      </c>
    </row>
    <row r="18651" spans="1:10">
      <c r="A18651" s="519" t="s">
        <v>18777</v>
      </c>
      <c r="B18651" s="519" t="str">
        <f t="shared" si="291"/>
        <v>SISTEMA DE AR CONDICIONADO CENTRAL,TIPO "CHILLER",CONDENSACAO A AR,PARA UNIDADES MEDICAS ASSISTENCIAIS,CONFORME ABNT NBR7256,DE 150,1 ATE 200TR,INCLUSIVE PROJETO</v>
      </c>
      <c r="C18651" s="519" t="s">
        <v>46529</v>
      </c>
      <c r="D18651" s="519" t="s">
        <v>73211</v>
      </c>
      <c r="E18651" s="519" t="s">
        <v>46541</v>
      </c>
      <c r="I18651" s="519" t="s">
        <v>18731</v>
      </c>
      <c r="J18651" s="650">
        <v>29278.48</v>
      </c>
    </row>
    <row r="18652" spans="1:10">
      <c r="A18652" s="519" t="s">
        <v>18778</v>
      </c>
      <c r="B18652" s="519" t="str">
        <f t="shared" si="291"/>
        <v>SISTEMA DE AR CONDICIONADO CENTRAL,TIPO "CHILLER",CONDENSACAO A AR,PARA UNIDADES MEDICAS ASSISTENCIAIS,CONFORME ABNT NBR7256,DE 150,1 ATE 200TR,INCLUSIVE PROJETO</v>
      </c>
      <c r="C18652" s="519" t="s">
        <v>46529</v>
      </c>
      <c r="D18652" s="519" t="s">
        <v>73211</v>
      </c>
      <c r="E18652" s="519" t="s">
        <v>46541</v>
      </c>
      <c r="I18652" s="519" t="s">
        <v>18731</v>
      </c>
      <c r="J18652" s="650">
        <v>29278.48</v>
      </c>
    </row>
    <row r="18653" spans="1:10">
      <c r="A18653" s="519" t="s">
        <v>18779</v>
      </c>
      <c r="B18653" s="519" t="str">
        <f t="shared" si="291"/>
        <v>SISTEMA DE AR CONDICIONADO CENTRAL,TIPO "CHILLER",CONDENSACAO A AR,PARA UNIDADES MEDICAS ASSISTENCIAIS,CONFORME ABNT NBR7256,DE 200,1 ATE 250TR,INCLUSIVE PROJETO</v>
      </c>
      <c r="C18653" s="519" t="s">
        <v>46529</v>
      </c>
      <c r="D18653" s="519" t="s">
        <v>73211</v>
      </c>
      <c r="E18653" s="519" t="s">
        <v>46542</v>
      </c>
      <c r="I18653" s="519" t="s">
        <v>18731</v>
      </c>
      <c r="J18653" s="650">
        <v>39422.31</v>
      </c>
    </row>
    <row r="18654" spans="1:10">
      <c r="A18654" s="519" t="s">
        <v>18780</v>
      </c>
      <c r="B18654" s="519" t="str">
        <f t="shared" si="291"/>
        <v>SISTEMA DE AR CONDICIONADO CENTRAL,TIPO "CHILLER",CONDENSACAO A AR,PARA UNIDADES MEDICAS ASSISTENCIAIS,CONFORME ABNT NBR7256,DE 200,1 ATE 250TR,INCLUSIVE PROJETO</v>
      </c>
      <c r="C18654" s="519" t="s">
        <v>46529</v>
      </c>
      <c r="D18654" s="519" t="s">
        <v>73211</v>
      </c>
      <c r="E18654" s="519" t="s">
        <v>46542</v>
      </c>
      <c r="I18654" s="519" t="s">
        <v>18731</v>
      </c>
      <c r="J18654" s="650">
        <v>39422.31</v>
      </c>
    </row>
    <row r="18655" spans="1:10">
      <c r="A18655" s="519" t="s">
        <v>18781</v>
      </c>
      <c r="B18655" s="519" t="str">
        <f t="shared" si="291"/>
        <v>SISTEMA DE AR CONDICIONADO CENTRAL,TIPO "CHILLER",CONDENSACAO A AR,PARA UNIDADES MEDICAS ASSISTENCIAIS,CONFORME ABNT NBR 7256,DE 250,1 ATE 300TR,INCLUSIVE PROJETO</v>
      </c>
      <c r="C18655" s="519" t="s">
        <v>46529</v>
      </c>
      <c r="D18655" s="519" t="s">
        <v>73211</v>
      </c>
      <c r="E18655" s="519" t="s">
        <v>46543</v>
      </c>
      <c r="I18655" s="519" t="s">
        <v>18731</v>
      </c>
      <c r="J18655" s="650">
        <v>35163.019999999997</v>
      </c>
    </row>
    <row r="18656" spans="1:10">
      <c r="A18656" s="519" t="s">
        <v>18782</v>
      </c>
      <c r="B18656" s="519" t="str">
        <f t="shared" si="291"/>
        <v>SISTEMA DE AR CONDICIONADO CENTRAL,TIPO "CHILLER",CONDENSACAO A AR,PARA UNIDADES MEDICAS ASSISTENCIAIS,CONFORME ABNT NBR 7256,DE 250,1 ATE 300TR,INCLUSIVE PROJETO</v>
      </c>
      <c r="C18656" s="519" t="s">
        <v>46529</v>
      </c>
      <c r="D18656" s="519" t="s">
        <v>73211</v>
      </c>
      <c r="E18656" s="519" t="s">
        <v>46543</v>
      </c>
      <c r="I18656" s="519" t="s">
        <v>18731</v>
      </c>
      <c r="J18656" s="650">
        <v>35163.019999999997</v>
      </c>
    </row>
    <row r="18657" spans="1:10">
      <c r="A18657" s="519" t="s">
        <v>18783</v>
      </c>
      <c r="B18657" s="519" t="str">
        <f t="shared" si="291"/>
        <v>SISTEMA DE AR CONDICIONADO CENTRAL,TIPO "CHILLER",CONDENSACAO A AR,PARA UNIDADES MEDICAS ASSISTENCIAIS,CONFORME ABNT NBR 7256,DE 300,1 ATE 350TR,INCLUSIVE PROJETO</v>
      </c>
      <c r="C18657" s="519" t="s">
        <v>46529</v>
      </c>
      <c r="D18657" s="519" t="s">
        <v>73211</v>
      </c>
      <c r="E18657" s="519" t="s">
        <v>46544</v>
      </c>
      <c r="I18657" s="519" t="s">
        <v>18731</v>
      </c>
      <c r="J18657" s="650">
        <v>31646.959999999999</v>
      </c>
    </row>
    <row r="18658" spans="1:10">
      <c r="A18658" s="519" t="s">
        <v>18784</v>
      </c>
      <c r="B18658" s="519" t="str">
        <f t="shared" si="291"/>
        <v>SISTEMA DE AR CONDICIONADO CENTRAL,TIPO "CHILLER",CONDENSACAO A AR,PARA UNIDADES MEDICAS ASSISTENCIAIS,CONFORME ABNT NBR 7256,DE 300,1 ATE 350TR,INCLUSIVE PROJETO</v>
      </c>
      <c r="C18658" s="519" t="s">
        <v>46529</v>
      </c>
      <c r="D18658" s="519" t="s">
        <v>73211</v>
      </c>
      <c r="E18658" s="519" t="s">
        <v>46544</v>
      </c>
      <c r="I18658" s="519" t="s">
        <v>18731</v>
      </c>
      <c r="J18658" s="650">
        <v>31646.959999999999</v>
      </c>
    </row>
    <row r="18659" spans="1:10">
      <c r="A18659" s="519" t="s">
        <v>18785</v>
      </c>
      <c r="B18659" s="519" t="str">
        <f t="shared" si="291"/>
        <v>SISTEMA DE AR CONDICIONADO CENTRAL,TIPO "CHILLER",CONDENSACAO A AR,PARA UNIDADES MEDICAS ASSISTENCIAIS,CONFORME ABNT NBR 7256,DE 350,1 ATE 400TR,INCLUSIVE PROJETO</v>
      </c>
      <c r="C18659" s="519" t="s">
        <v>46529</v>
      </c>
      <c r="D18659" s="519" t="s">
        <v>73211</v>
      </c>
      <c r="E18659" s="519" t="s">
        <v>46545</v>
      </c>
      <c r="I18659" s="519" t="s">
        <v>18731</v>
      </c>
      <c r="J18659" s="650">
        <v>44233.84</v>
      </c>
    </row>
    <row r="18660" spans="1:10">
      <c r="A18660" s="519" t="s">
        <v>18786</v>
      </c>
      <c r="B18660" s="519" t="str">
        <f t="shared" si="291"/>
        <v>SISTEMA DE AR CONDICIONADO CENTRAL,TIPO "CHILLER",CONDENSACAO A AR,PARA UNIDADES MEDICAS ASSISTENCIAIS,CONFORME ABNT NBR 7256,DE 350,1 ATE 400TR,INCLUSIVE PROJETO</v>
      </c>
      <c r="C18660" s="519" t="s">
        <v>46529</v>
      </c>
      <c r="D18660" s="519" t="s">
        <v>73211</v>
      </c>
      <c r="E18660" s="519" t="s">
        <v>46545</v>
      </c>
      <c r="I18660" s="519" t="s">
        <v>18731</v>
      </c>
      <c r="J18660" s="650">
        <v>44233.84</v>
      </c>
    </row>
    <row r="18661" spans="1:10">
      <c r="A18661" s="519" t="s">
        <v>18787</v>
      </c>
      <c r="B18661" s="519" t="str">
        <f t="shared" si="291"/>
        <v>GELADEIRA TIPO COMERCIAL,COM 4 PORTAS EM SERVICO E 25 PES CUBICOS UTILIZAVEIS,REVESTIDA EXTERNAMENTE EM ACO INOXIDAVEL,COM UNIDADE FRIGORIFICA ACIONADA POR MOTOR DE 0,5CV.FORNECIMENTO</v>
      </c>
      <c r="C18661" s="519" t="s">
        <v>46546</v>
      </c>
      <c r="D18661" s="519" t="s">
        <v>46547</v>
      </c>
      <c r="E18661" s="519" t="s">
        <v>46548</v>
      </c>
      <c r="F18661" s="519" t="s">
        <v>33282</v>
      </c>
      <c r="I18661" s="519" t="s">
        <v>5</v>
      </c>
      <c r="J18661" s="650">
        <v>18470</v>
      </c>
    </row>
    <row r="18662" spans="1:10">
      <c r="A18662" s="519" t="s">
        <v>18788</v>
      </c>
      <c r="B18662" s="519" t="str">
        <f t="shared" si="291"/>
        <v>GELADEIRA TIPO COMERCIAL,COM 4 PORTAS EM SERVICO E 25 PES CUBICOS UTILIZAVEIS,REVESTIDA EXTERNAMENTE EM ACO INOXIDAVEL,COM UNIDADE FRIGORIFICA ACIONADA POR MOTOR DE 0,5CV.FORNECIMENTO</v>
      </c>
      <c r="C18662" s="519" t="s">
        <v>46546</v>
      </c>
      <c r="D18662" s="519" t="s">
        <v>46547</v>
      </c>
      <c r="E18662" s="519" t="s">
        <v>46548</v>
      </c>
      <c r="F18662" s="519" t="s">
        <v>33282</v>
      </c>
      <c r="I18662" s="519" t="s">
        <v>5</v>
      </c>
      <c r="J18662" s="650">
        <v>18470</v>
      </c>
    </row>
    <row r="18663" spans="1:10">
      <c r="A18663" s="519" t="s">
        <v>18789</v>
      </c>
      <c r="B18663" s="519" t="str">
        <f t="shared" si="291"/>
        <v>FREEZER HORIZONTAL,EM CHAPA DE ACO PINTADO,TAMPA UNICA,CAPACIDADE APROXIMADA DE 300L.FORNECIMENTO</v>
      </c>
      <c r="C18663" s="519" t="s">
        <v>46549</v>
      </c>
      <c r="D18663" s="519" t="s">
        <v>46550</v>
      </c>
      <c r="I18663" s="519" t="s">
        <v>5</v>
      </c>
      <c r="J18663" s="650">
        <v>2244.37</v>
      </c>
    </row>
    <row r="18664" spans="1:10">
      <c r="A18664" s="519" t="s">
        <v>18790</v>
      </c>
      <c r="B18664" s="519" t="str">
        <f t="shared" si="291"/>
        <v>FREEZER HORIZONTAL,EM CHAPA DE ACO PINTADO,TAMPA UNICA,CAPACIDADE APROXIMADA DE 300L.FORNECIMENTO</v>
      </c>
      <c r="C18664" s="519" t="s">
        <v>46549</v>
      </c>
      <c r="D18664" s="519" t="s">
        <v>46550</v>
      </c>
      <c r="I18664" s="519" t="s">
        <v>5</v>
      </c>
      <c r="J18664" s="650">
        <v>2244.37</v>
      </c>
    </row>
    <row r="18665" spans="1:10">
      <c r="A18665" s="519" t="s">
        <v>18791</v>
      </c>
      <c r="B18665" s="519" t="str">
        <f t="shared" si="291"/>
        <v>FREEZER HORIZONTAL,EM CHAPA DE ACO PINTADO,COM 2 TAMPAS,CAPACIDADE APROXIMADA DE 400L.FORNECIMENTO</v>
      </c>
      <c r="C18665" s="519" t="s">
        <v>46551</v>
      </c>
      <c r="D18665" s="519" t="s">
        <v>46552</v>
      </c>
      <c r="I18665" s="519" t="s">
        <v>5</v>
      </c>
      <c r="J18665" s="650">
        <v>3368.1</v>
      </c>
    </row>
    <row r="18666" spans="1:10">
      <c r="A18666" s="519" t="s">
        <v>18792</v>
      </c>
      <c r="B18666" s="519" t="str">
        <f t="shared" si="291"/>
        <v>FREEZER HORIZONTAL,EM CHAPA DE ACO PINTADO,COM 2 TAMPAS,CAPACIDADE APROXIMADA DE 400L.FORNECIMENTO</v>
      </c>
      <c r="C18666" s="519" t="s">
        <v>46551</v>
      </c>
      <c r="D18666" s="519" t="s">
        <v>46552</v>
      </c>
      <c r="I18666" s="519" t="s">
        <v>5</v>
      </c>
      <c r="J18666" s="650">
        <v>3368.1</v>
      </c>
    </row>
    <row r="18667" spans="1:10">
      <c r="A18667" s="519" t="s">
        <v>18793</v>
      </c>
      <c r="B18667" s="519" t="str">
        <f t="shared" si="291"/>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667" s="519" t="s">
        <v>46553</v>
      </c>
      <c r="D18667" s="519" t="s">
        <v>46554</v>
      </c>
      <c r="E18667" s="519" t="s">
        <v>46555</v>
      </c>
      <c r="F18667" s="519" t="s">
        <v>46556</v>
      </c>
      <c r="G18667" s="519" t="s">
        <v>46557</v>
      </c>
      <c r="I18667" s="519" t="s">
        <v>5</v>
      </c>
      <c r="J18667" s="650">
        <v>6402.48</v>
      </c>
    </row>
    <row r="18668" spans="1:10">
      <c r="A18668" s="519" t="s">
        <v>18794</v>
      </c>
      <c r="B18668" s="519" t="str">
        <f t="shared" si="291"/>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8668" s="519" t="s">
        <v>46553</v>
      </c>
      <c r="D18668" s="519" t="s">
        <v>46554</v>
      </c>
      <c r="E18668" s="519" t="s">
        <v>46555</v>
      </c>
      <c r="F18668" s="519" t="s">
        <v>46556</v>
      </c>
      <c r="G18668" s="519" t="s">
        <v>46557</v>
      </c>
      <c r="I18668" s="519" t="s">
        <v>5</v>
      </c>
      <c r="J18668" s="650">
        <v>6379.86</v>
      </c>
    </row>
    <row r="18669" spans="1:10">
      <c r="A18669" s="519" t="s">
        <v>18795</v>
      </c>
      <c r="B18669" s="519" t="str">
        <f t="shared" si="291"/>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669" s="519" t="s">
        <v>46558</v>
      </c>
      <c r="D18669" s="519" t="s">
        <v>46559</v>
      </c>
      <c r="E18669" s="519" t="s">
        <v>46560</v>
      </c>
      <c r="F18669" s="519" t="s">
        <v>46561</v>
      </c>
      <c r="G18669" s="519" t="s">
        <v>46562</v>
      </c>
      <c r="I18669" s="519" t="s">
        <v>5</v>
      </c>
      <c r="J18669" s="650">
        <v>7403.65</v>
      </c>
    </row>
    <row r="18670" spans="1:10">
      <c r="A18670" s="519" t="s">
        <v>18796</v>
      </c>
      <c r="B18670" s="519" t="str">
        <f t="shared" si="291"/>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8670" s="519" t="s">
        <v>46558</v>
      </c>
      <c r="D18670" s="519" t="s">
        <v>46559</v>
      </c>
      <c r="E18670" s="519" t="s">
        <v>46560</v>
      </c>
      <c r="F18670" s="519" t="s">
        <v>46561</v>
      </c>
      <c r="G18670" s="519" t="s">
        <v>46562</v>
      </c>
      <c r="I18670" s="519" t="s">
        <v>5</v>
      </c>
      <c r="J18670" s="650">
        <v>7381.03</v>
      </c>
    </row>
    <row r="18671" spans="1:10">
      <c r="A18671" s="519" t="s">
        <v>18797</v>
      </c>
      <c r="B18671" s="519" t="str">
        <f t="shared" si="291"/>
        <v>EXTINTOR DE INCENDIO PORTATIL,COM CARGA DE AGUA-PRESSURIZADA (AP),CLASSE A,DE 10L,INCLUSIVE SUPORTE DE PAREDE,CONFORME ABNT NBR 12693.FORNECIMENTO E COLOCACAO</v>
      </c>
      <c r="C18671" s="519" t="s">
        <v>73212</v>
      </c>
      <c r="D18671" s="519" t="s">
        <v>73213</v>
      </c>
      <c r="E18671" s="519" t="s">
        <v>73214</v>
      </c>
      <c r="I18671" s="519" t="s">
        <v>5</v>
      </c>
      <c r="J18671" s="650">
        <v>163.57</v>
      </c>
    </row>
    <row r="18672" spans="1:10">
      <c r="A18672" s="519" t="s">
        <v>18798</v>
      </c>
      <c r="B18672" s="519" t="str">
        <f t="shared" si="291"/>
        <v>EXTINTOR DE INCENDIO PORTATIL,COM CARGA DE AGUA-PRESSURIZADA (AP),CLASSE A,DE 10L,INCLUSIVE SUPORTE DE PAREDE,CONFORME ABNT NBR 12693.FORNECIMENTO E COLOCACAO</v>
      </c>
      <c r="C18672" s="519" t="s">
        <v>73212</v>
      </c>
      <c r="D18672" s="519" t="s">
        <v>73213</v>
      </c>
      <c r="E18672" s="519" t="s">
        <v>73214</v>
      </c>
      <c r="I18672" s="519" t="s">
        <v>5</v>
      </c>
      <c r="J18672" s="650">
        <v>160.87</v>
      </c>
    </row>
    <row r="18673" spans="1:10">
      <c r="A18673" s="519" t="s">
        <v>18799</v>
      </c>
      <c r="B18673" s="519" t="str">
        <f t="shared" si="291"/>
        <v>EXTINTOR DE INCENDIO EQUIPADO SOBRERRODAS,COM CARGA DE DIOXIDO DE CARBONO (CO2),CLASSE BC,DE 10KG,CONFORME ABNT NBR 12693.FORNECIMENTO E COLOCACAO</v>
      </c>
      <c r="C18673" s="519" t="s">
        <v>73215</v>
      </c>
      <c r="D18673" s="519" t="s">
        <v>73216</v>
      </c>
      <c r="E18673" s="519" t="s">
        <v>73217</v>
      </c>
      <c r="I18673" s="519" t="s">
        <v>5</v>
      </c>
      <c r="J18673" s="650">
        <v>1151.83</v>
      </c>
    </row>
    <row r="18674" spans="1:10">
      <c r="A18674" s="519" t="s">
        <v>18800</v>
      </c>
      <c r="B18674" s="519" t="str">
        <f t="shared" si="291"/>
        <v>EXTINTOR DE INCENDIO EQUIPADO SOBRERRODAS,COM CARGA DE DIOXIDO DE CARBONO (CO2),CLASSE BC,DE 10KG,CONFORME ABNT NBR 12693.FORNECIMENTO E COLOCACAO</v>
      </c>
      <c r="C18674" s="519" t="s">
        <v>73215</v>
      </c>
      <c r="D18674" s="519" t="s">
        <v>73216</v>
      </c>
      <c r="E18674" s="519" t="s">
        <v>73217</v>
      </c>
      <c r="I18674" s="519" t="s">
        <v>5</v>
      </c>
      <c r="J18674" s="650">
        <v>1149.1300000000001</v>
      </c>
    </row>
    <row r="18675" spans="1:10">
      <c r="A18675" s="519" t="s">
        <v>18801</v>
      </c>
      <c r="B18675" s="519" t="str">
        <f t="shared" si="291"/>
        <v>EXTINTOR DE INCENDIO PORTATIL,COM CARGA DE DIOXIDO DE CARBONO (CO2),CLASSE BC,DE 6KG,INCLUSIVE SUPORTE DE PAREDE,CONFORME ABNT NBR 12693.FORNECIMENTO E COLOCACAO</v>
      </c>
      <c r="C18675" s="519" t="s">
        <v>73218</v>
      </c>
      <c r="D18675" s="519" t="s">
        <v>73219</v>
      </c>
      <c r="E18675" s="519" t="s">
        <v>73220</v>
      </c>
      <c r="I18675" s="519" t="s">
        <v>5</v>
      </c>
      <c r="J18675" s="650">
        <v>534.37</v>
      </c>
    </row>
    <row r="18676" spans="1:10">
      <c r="A18676" s="519" t="s">
        <v>18802</v>
      </c>
      <c r="B18676" s="519" t="str">
        <f t="shared" si="291"/>
        <v>EXTINTOR DE INCENDIO PORTATIL,COM CARGA DE DIOXIDO DE CARBONO (CO2),CLASSE BC,DE 6KG,INCLUSIVE SUPORTE DE PAREDE,CONFORME ABNT NBR 12693.FORNECIMENTO E COLOCACAO</v>
      </c>
      <c r="C18676" s="519" t="s">
        <v>73218</v>
      </c>
      <c r="D18676" s="519" t="s">
        <v>73219</v>
      </c>
      <c r="E18676" s="519" t="s">
        <v>73220</v>
      </c>
      <c r="I18676" s="519" t="s">
        <v>5</v>
      </c>
      <c r="J18676" s="650">
        <v>531.66999999999996</v>
      </c>
    </row>
    <row r="18677" spans="1:10">
      <c r="A18677" s="519" t="s">
        <v>18803</v>
      </c>
      <c r="B18677" s="519" t="str">
        <f t="shared" si="291"/>
        <v>EXTINTOR DE INCENDIO PORTATIL,COM CARGA DE DIOXIDO DE CARBONO (CO2),CLASSE BC,DE 4KG,INCLUSIVE SUPORTE DE PAREDE,CONFORME ABNT NBR 12693.FORNECIMENTO E COLOCACAO</v>
      </c>
      <c r="C18677" s="519" t="s">
        <v>73218</v>
      </c>
      <c r="D18677" s="519" t="s">
        <v>73221</v>
      </c>
      <c r="E18677" s="519" t="s">
        <v>73220</v>
      </c>
      <c r="I18677" s="519" t="s">
        <v>5</v>
      </c>
      <c r="J18677" s="650">
        <v>518.91999999999996</v>
      </c>
    </row>
    <row r="18678" spans="1:10">
      <c r="A18678" s="519" t="s">
        <v>18804</v>
      </c>
      <c r="B18678" s="519" t="str">
        <f t="shared" si="291"/>
        <v>EXTINTOR DE INCENDIO PORTATIL,COM CARGA DE DIOXIDO DE CARBONO (CO2),CLASSE BC,DE 4KG,INCLUSIVE SUPORTE DE PAREDE,CONFORME ABNT NBR 12693.FORNECIMENTO E COLOCACAO</v>
      </c>
      <c r="C18678" s="519" t="s">
        <v>73218</v>
      </c>
      <c r="D18678" s="519" t="s">
        <v>73221</v>
      </c>
      <c r="E18678" s="519" t="s">
        <v>73220</v>
      </c>
      <c r="I18678" s="519" t="s">
        <v>5</v>
      </c>
      <c r="J18678" s="650">
        <v>516.22</v>
      </c>
    </row>
    <row r="18679" spans="1:10">
      <c r="A18679" s="519" t="s">
        <v>18805</v>
      </c>
      <c r="B18679" s="519" t="str">
        <f t="shared" si="291"/>
        <v>EXTINTOR DE INCENDIO PORTATIL,COM CARGA DE PO QUIMICO,CLASSE BC,DE 4KG,INCLUSIVE SUPORTE DE PAREDE,CONFORME ABNT NBR 12693.FORNECIMENTO E COLOCACAO</v>
      </c>
      <c r="C18679" s="519" t="s">
        <v>73222</v>
      </c>
      <c r="D18679" s="519" t="s">
        <v>73223</v>
      </c>
      <c r="E18679" s="519" t="s">
        <v>73224</v>
      </c>
      <c r="I18679" s="519" t="s">
        <v>5</v>
      </c>
      <c r="J18679" s="650">
        <v>154.30000000000001</v>
      </c>
    </row>
    <row r="18680" spans="1:10">
      <c r="A18680" s="519" t="s">
        <v>18806</v>
      </c>
      <c r="B18680" s="519" t="str">
        <f t="shared" si="291"/>
        <v>EXTINTOR DE INCENDIO PORTATIL,COM CARGA DE PO QUIMICO,CLASSE BC,DE 4KG,INCLUSIVE SUPORTE DE PAREDE,CONFORME ABNT NBR 12693.FORNECIMENTO E COLOCACAO</v>
      </c>
      <c r="C18680" s="519" t="s">
        <v>73222</v>
      </c>
      <c r="D18680" s="519" t="s">
        <v>73223</v>
      </c>
      <c r="E18680" s="519" t="s">
        <v>73224</v>
      </c>
      <c r="I18680" s="519" t="s">
        <v>5</v>
      </c>
      <c r="J18680" s="650">
        <v>151.6</v>
      </c>
    </row>
    <row r="18681" spans="1:10">
      <c r="A18681" s="519" t="s">
        <v>18807</v>
      </c>
      <c r="B18681" s="519" t="str">
        <f t="shared" si="291"/>
        <v>EXTINTOR DE INCENDIO PORTATIL,COM CARGA DE PO QUIMICO,CLASSE BC,DE 6KG,INCLUSIVE SUPORTE DE PAREDE,CONFORME ABNT NBR 12693.FORNECIMENTO E COLOCACAO</v>
      </c>
      <c r="C18681" s="519" t="s">
        <v>73222</v>
      </c>
      <c r="D18681" s="519" t="s">
        <v>73225</v>
      </c>
      <c r="E18681" s="519" t="s">
        <v>73224</v>
      </c>
      <c r="I18681" s="519" t="s">
        <v>5</v>
      </c>
      <c r="J18681" s="650">
        <v>172.84</v>
      </c>
    </row>
    <row r="18682" spans="1:10">
      <c r="A18682" s="519" t="s">
        <v>18808</v>
      </c>
      <c r="B18682" s="519" t="str">
        <f t="shared" si="291"/>
        <v>EXTINTOR DE INCENDIO PORTATIL,COM CARGA DE PO QUIMICO,CLASSE BC,DE 6KG,INCLUSIVE SUPORTE DE PAREDE,CONFORME ABNT NBR 12693.FORNECIMENTO E COLOCACAO</v>
      </c>
      <c r="C18682" s="519" t="s">
        <v>73222</v>
      </c>
      <c r="D18682" s="519" t="s">
        <v>73225</v>
      </c>
      <c r="E18682" s="519" t="s">
        <v>73224</v>
      </c>
      <c r="I18682" s="519" t="s">
        <v>5</v>
      </c>
      <c r="J18682" s="650">
        <v>170.14</v>
      </c>
    </row>
    <row r="18683" spans="1:10">
      <c r="A18683" s="519" t="s">
        <v>73226</v>
      </c>
      <c r="B18683" s="519" t="str">
        <f t="shared" si="291"/>
        <v>ABRIGO PARA EXTINTOR DE INCENDIO PORTATIL,MEDINDO (85X40X30)CM,DE SOBREPOR,CONFECCIONADO EM CHAPA METALICA COM PINTURA ELETROSTATICA VERMELHA,COM VISOR,CONFORME ABNT NBR 12693,INCLUSIVE FIXACAO.FORNECIMENTO E COLOCACAO</v>
      </c>
      <c r="C18683" s="519" t="s">
        <v>73227</v>
      </c>
      <c r="D18683" s="519" t="s">
        <v>73228</v>
      </c>
      <c r="E18683" s="519" t="s">
        <v>73229</v>
      </c>
      <c r="F18683" s="519" t="s">
        <v>73230</v>
      </c>
      <c r="I18683" s="519" t="s">
        <v>5</v>
      </c>
      <c r="J18683" s="650">
        <v>311.16000000000003</v>
      </c>
    </row>
    <row r="18684" spans="1:10">
      <c r="A18684" s="519" t="s">
        <v>73231</v>
      </c>
      <c r="B18684" s="519" t="str">
        <f t="shared" si="291"/>
        <v>ABRIGO PARA EXTINTOR DE INCENDIO PORTATIL,MEDINDO (85X40X30)CM,DE SOBREPOR,CONFECCIONADO EM CHAPA METALICA COM PINTURA ELETROSTATICA VERMELHA,COM VISOR,CONFORME ABNT NBR 12693,INCLUSIVE FIXACAO.FORNECIMENTO E COLOCACAO</v>
      </c>
      <c r="C18684" s="519" t="s">
        <v>73227</v>
      </c>
      <c r="D18684" s="519" t="s">
        <v>73228</v>
      </c>
      <c r="E18684" s="519" t="s">
        <v>73229</v>
      </c>
      <c r="F18684" s="519" t="s">
        <v>73230</v>
      </c>
      <c r="I18684" s="519" t="s">
        <v>5</v>
      </c>
      <c r="J18684" s="650">
        <v>308.45</v>
      </c>
    </row>
    <row r="18685" spans="1:10">
      <c r="A18685" s="519" t="s">
        <v>73232</v>
      </c>
      <c r="B18685" s="519" t="str">
        <f t="shared" si="291"/>
        <v>ABRIGO PARA EXTINTOR DE INCENDIO PORTATIL,MEDINDO (75X30X25)CM,DE SOBREPOR,CONFECCIONADO EM CHAPA METALICA COM PINTURA ELETROSTATICA VERMELHA,COM VISOR,CONFORME ABNT NBR 12693,INCLUSIVE FIXACAO.FORNECIMENTO E COLOCACAO</v>
      </c>
      <c r="C18685" s="519" t="s">
        <v>73233</v>
      </c>
      <c r="D18685" s="519" t="s">
        <v>73228</v>
      </c>
      <c r="E18685" s="519" t="s">
        <v>73229</v>
      </c>
      <c r="F18685" s="519" t="s">
        <v>73230</v>
      </c>
      <c r="I18685" s="519" t="s">
        <v>5</v>
      </c>
      <c r="J18685" s="650">
        <v>245.24</v>
      </c>
    </row>
    <row r="18686" spans="1:10">
      <c r="A18686" s="519" t="s">
        <v>73234</v>
      </c>
      <c r="B18686" s="519" t="str">
        <f t="shared" si="291"/>
        <v>ABRIGO PARA EXTINTOR DE INCENDIO PORTATIL,MEDINDO (75X30X25)CM,DE SOBREPOR,CONFECCIONADO EM CHAPA METALICA COM PINTURA ELETROSTATICA VERMELHA,COM VISOR,CONFORME ABNT NBR 12693,INCLUSIVE FIXACAO.FORNECIMENTO E COLOCACAO</v>
      </c>
      <c r="C18686" s="519" t="s">
        <v>73233</v>
      </c>
      <c r="D18686" s="519" t="s">
        <v>73228</v>
      </c>
      <c r="E18686" s="519" t="s">
        <v>73229</v>
      </c>
      <c r="F18686" s="519" t="s">
        <v>73230</v>
      </c>
      <c r="I18686" s="519" t="s">
        <v>5</v>
      </c>
      <c r="J18686" s="650">
        <v>242.53</v>
      </c>
    </row>
    <row r="18687" spans="1:10">
      <c r="A18687" s="519" t="s">
        <v>73235</v>
      </c>
      <c r="B18687" s="519" t="str">
        <f t="shared" si="291"/>
        <v>SUPORTE DE SOLO PARA EXTINTOR DE INCENDIO PORTATIL,TIPO TRIPE,EM ACO CARBONO,INCLUSIVE PONTEIRAS DE BORRACHA.FORNECIMENTO</v>
      </c>
      <c r="C18687" s="519" t="s">
        <v>73236</v>
      </c>
      <c r="D18687" s="519" t="s">
        <v>73237</v>
      </c>
      <c r="E18687" s="519" t="s">
        <v>32884</v>
      </c>
      <c r="I18687" s="519" t="s">
        <v>5</v>
      </c>
      <c r="J18687" s="650">
        <v>25.44</v>
      </c>
    </row>
    <row r="18688" spans="1:10">
      <c r="A18688" s="519" t="s">
        <v>73238</v>
      </c>
      <c r="B18688" s="519" t="str">
        <f t="shared" si="291"/>
        <v>SUPORTE DE SOLO PARA EXTINTOR DE INCENDIO PORTATIL,TIPO TRIPE,EM ACO CARBONO,INCLUSIVE PONTEIRAS DE BORRACHA.FORNECIMENTO</v>
      </c>
      <c r="C18688" s="519" t="s">
        <v>73236</v>
      </c>
      <c r="D18688" s="519" t="s">
        <v>73237</v>
      </c>
      <c r="E18688" s="519" t="s">
        <v>32884</v>
      </c>
      <c r="I18688" s="519" t="s">
        <v>5</v>
      </c>
      <c r="J18688" s="650">
        <v>25.44</v>
      </c>
    </row>
    <row r="18689" spans="1:10">
      <c r="A18689" s="519" t="s">
        <v>18809</v>
      </c>
      <c r="B18689" s="519" t="str">
        <f t="shared" si="291"/>
        <v>BOTIJAO DE GAS ENGARRAFADO(GLP),CAPACIDADE PARA 13KG.O CUSTO INCLUI O BOTIJAO E O GAS.FORNECIMENTO</v>
      </c>
      <c r="C18689" s="519" t="s">
        <v>46563</v>
      </c>
      <c r="D18689" s="519" t="s">
        <v>46564</v>
      </c>
      <c r="I18689" s="519" t="s">
        <v>5</v>
      </c>
      <c r="J18689" s="650">
        <v>282</v>
      </c>
    </row>
    <row r="18690" spans="1:10">
      <c r="A18690" s="519" t="s">
        <v>18810</v>
      </c>
      <c r="B18690" s="519" t="str">
        <f t="shared" si="291"/>
        <v>BOTIJAO DE GAS ENGARRAFADO(GLP),CAPACIDADE PARA 13KG.O CUSTO INCLUI O BOTIJAO E O GAS.FORNECIMENTO</v>
      </c>
      <c r="C18690" s="519" t="s">
        <v>46563</v>
      </c>
      <c r="D18690" s="519" t="s">
        <v>46564</v>
      </c>
      <c r="I18690" s="519" t="s">
        <v>5</v>
      </c>
      <c r="J18690" s="650">
        <v>282</v>
      </c>
    </row>
    <row r="18691" spans="1:10">
      <c r="A18691" s="519" t="s">
        <v>18811</v>
      </c>
      <c r="B18691" s="519" t="str">
        <f t="shared" si="291"/>
        <v>BOTIJAO DE GAS ENGARRAFADO(GLP),CAPACIDADE PARA 45KG.O CUSTO INCLUI O BOTIJAO E O GAS.FORNECIMENTO</v>
      </c>
      <c r="C18691" s="519" t="s">
        <v>46565</v>
      </c>
      <c r="D18691" s="519" t="s">
        <v>46564</v>
      </c>
      <c r="I18691" s="519" t="s">
        <v>5</v>
      </c>
      <c r="J18691" s="650">
        <v>1120</v>
      </c>
    </row>
    <row r="18692" spans="1:10">
      <c r="A18692" s="519" t="s">
        <v>18812</v>
      </c>
      <c r="B18692" s="519" t="str">
        <f t="shared" si="291"/>
        <v>BOTIJAO DE GAS ENGARRAFADO(GLP),CAPACIDADE PARA 45KG.O CUSTO INCLUI O BOTIJAO E O GAS.FORNECIMENTO</v>
      </c>
      <c r="C18692" s="519" t="s">
        <v>46565</v>
      </c>
      <c r="D18692" s="519" t="s">
        <v>46564</v>
      </c>
      <c r="I18692" s="519" t="s">
        <v>5</v>
      </c>
      <c r="J18692" s="650">
        <v>1120</v>
      </c>
    </row>
    <row r="18693" spans="1:10">
      <c r="A18693" s="519" t="s">
        <v>18813</v>
      </c>
      <c r="B18693" s="519" t="str">
        <f t="shared" si="291"/>
        <v>SISTEMA DE PRESSURIZACAO,COM 02 BOMBAS CENTRIFUGAS DE 5CV/220V,INCLUSIVE TUBULACOES DE SUCCAO,RECALQUE E DISTRIBUICAO COM CONEXOES,PRESSOSTATO,MANOMETRO,TANQUE DE PRESSAO,QUADRO DE COMANDO,EXCLUSIVE CASA DE MAQUINAS (VIDE ITEM 18.024.0050).FORNECIMENTO E INSTALACAO</v>
      </c>
      <c r="C18693" s="519" t="s">
        <v>46566</v>
      </c>
      <c r="D18693" s="519" t="s">
        <v>46567</v>
      </c>
      <c r="E18693" s="519" t="s">
        <v>46568</v>
      </c>
      <c r="F18693" s="519" t="s">
        <v>46569</v>
      </c>
      <c r="G18693" s="519" t="s">
        <v>46570</v>
      </c>
      <c r="I18693" s="519" t="s">
        <v>5</v>
      </c>
      <c r="J18693" s="650">
        <v>14797.58</v>
      </c>
    </row>
    <row r="18694" spans="1:10">
      <c r="A18694" s="519" t="s">
        <v>18814</v>
      </c>
      <c r="B18694" s="519" t="str">
        <f t="shared" si="291"/>
        <v>SISTEMA DE PRESSURIZACAO,COM 02 BOMBAS CENTRIFUGAS DE 5CV/220V,INCLUSIVE TUBULACOES DE SUCCAO,RECALQUE E DISTRIBUICAO COM CONEXOES,PRESSOSTATO,MANOMETRO,TANQUE DE PRESSAO,QUADRO DE COMANDO,EXCLUSIVE CASA DE MAQUINAS (VIDE ITEM 18.024.0050).FORNECIMENTO E INSTALACAO</v>
      </c>
      <c r="C18694" s="519" t="s">
        <v>46566</v>
      </c>
      <c r="D18694" s="519" t="s">
        <v>46567</v>
      </c>
      <c r="E18694" s="519" t="s">
        <v>46568</v>
      </c>
      <c r="F18694" s="519" t="s">
        <v>46569</v>
      </c>
      <c r="G18694" s="519" t="s">
        <v>46570</v>
      </c>
      <c r="I18694" s="519" t="s">
        <v>5</v>
      </c>
      <c r="J18694" s="650">
        <v>14642.1</v>
      </c>
    </row>
    <row r="18695" spans="1:10">
      <c r="A18695" s="519" t="s">
        <v>18815</v>
      </c>
      <c r="B18695" s="519" t="str">
        <f t="shared" si="291"/>
        <v>SISTEMA DE PRESSURIZACAO,COM 02 BOMBAS DE 7,5CV/220V,INCLUSIVE TUBULACOES DE SUCCAO,RECALQUE E DISTRIBUICAO COM CONEXOES,PRESSOSTATO,MANOMETRO,TANQUE DE PRESSAO,QUADRO DE COMANDO,EXCLUSIVE CASA DE MAQUINAS (VIDE ITEM 18.024.0050).FORNECIMENTO E INSTALACAO</v>
      </c>
      <c r="C18695" s="519" t="s">
        <v>46571</v>
      </c>
      <c r="D18695" s="519" t="s">
        <v>46572</v>
      </c>
      <c r="E18695" s="519" t="s">
        <v>46573</v>
      </c>
      <c r="F18695" s="519" t="s">
        <v>46574</v>
      </c>
      <c r="G18695" s="519" t="s">
        <v>46575</v>
      </c>
      <c r="I18695" s="519" t="s">
        <v>5</v>
      </c>
      <c r="J18695" s="650">
        <v>16454.29</v>
      </c>
    </row>
    <row r="18696" spans="1:10">
      <c r="A18696" s="519" t="s">
        <v>18816</v>
      </c>
      <c r="B18696" s="519" t="str">
        <f t="shared" ref="B18696:B18759" si="292">C18696&amp;D18696&amp;E18696&amp;F18696&amp;G18696&amp;H18696</f>
        <v>SISTEMA DE PRESSURIZACAO,COM 02 BOMBAS DE 7,5CV/220V,INCLUSIVE TUBULACOES DE SUCCAO,RECALQUE E DISTRIBUICAO COM CONEXOES,PRESSOSTATO,MANOMETRO,TANQUE DE PRESSAO,QUADRO DE COMANDO,EXCLUSIVE CASA DE MAQUINAS (VIDE ITEM 18.024.0050).FORNECIMENTO E INSTALACAO</v>
      </c>
      <c r="C18696" s="519" t="s">
        <v>46571</v>
      </c>
      <c r="D18696" s="519" t="s">
        <v>46572</v>
      </c>
      <c r="E18696" s="519" t="s">
        <v>46573</v>
      </c>
      <c r="F18696" s="519" t="s">
        <v>46574</v>
      </c>
      <c r="G18696" s="519" t="s">
        <v>46575</v>
      </c>
      <c r="I18696" s="519" t="s">
        <v>5</v>
      </c>
      <c r="J18696" s="650">
        <v>16298.81</v>
      </c>
    </row>
    <row r="18697" spans="1:10">
      <c r="A18697" s="519" t="s">
        <v>18817</v>
      </c>
      <c r="B18697" s="519" t="str">
        <f t="shared" si="292"/>
        <v>SISTEMA DE PRESSURIZACAO,COM 02 BOMBAS DE 10CV/220V,INCLUSIVE TUBULACOES DE SUCCAO,RECALQUE E DISTRIBUICAO COM CONEXOES,PRESSOSTATO,MANOMETRO,TANQUE DE PRESSAO,QUADRO DE COMANDO,EXCLUSIVE CASA DE MAQUINAS (VIDE ITEM 18.024.0050).FORNECIMENTO E INSTALACAO</v>
      </c>
      <c r="C18697" s="519" t="s">
        <v>46576</v>
      </c>
      <c r="D18697" s="519" t="s">
        <v>46577</v>
      </c>
      <c r="E18697" s="519" t="s">
        <v>46578</v>
      </c>
      <c r="F18697" s="519" t="s">
        <v>46579</v>
      </c>
      <c r="G18697" s="519" t="s">
        <v>46580</v>
      </c>
      <c r="I18697" s="519" t="s">
        <v>5</v>
      </c>
      <c r="J18697" s="650">
        <v>21619.43</v>
      </c>
    </row>
    <row r="18698" spans="1:10">
      <c r="A18698" s="519" t="s">
        <v>18818</v>
      </c>
      <c r="B18698" s="519" t="str">
        <f t="shared" si="292"/>
        <v>SISTEMA DE PRESSURIZACAO,COM 02 BOMBAS DE 10CV/220V,INCLUSIVE TUBULACOES DE SUCCAO,RECALQUE E DISTRIBUICAO COM CONEXOES,PRESSOSTATO,MANOMETRO,TANQUE DE PRESSAO,QUADRO DE COMANDO,EXCLUSIVE CASA DE MAQUINAS (VIDE ITEM 18.024.0050).FORNECIMENTO E INSTALACAO</v>
      </c>
      <c r="C18698" s="519" t="s">
        <v>46576</v>
      </c>
      <c r="D18698" s="519" t="s">
        <v>46577</v>
      </c>
      <c r="E18698" s="519" t="s">
        <v>46578</v>
      </c>
      <c r="F18698" s="519" t="s">
        <v>46579</v>
      </c>
      <c r="G18698" s="519" t="s">
        <v>46580</v>
      </c>
      <c r="I18698" s="519" t="s">
        <v>5</v>
      </c>
      <c r="J18698" s="650">
        <v>21463.96</v>
      </c>
    </row>
    <row r="18699" spans="1:10">
      <c r="A18699" s="519" t="s">
        <v>18819</v>
      </c>
      <c r="B18699" s="519" t="str">
        <f t="shared" si="292"/>
        <v>EXAUSTOR TUBO AXIAL,ACIONAMENTO DIRETO,DIAMETRO DE 300MM,HELICE DE 6 PALETAS,FABRICADA EM CHAPA DE ACO CARBONO.FORNECIMENTO E COLOCACAO</v>
      </c>
      <c r="C18699" s="519" t="s">
        <v>46581</v>
      </c>
      <c r="D18699" s="519" t="s">
        <v>46582</v>
      </c>
      <c r="E18699" s="519" t="s">
        <v>41093</v>
      </c>
      <c r="I18699" s="519" t="s">
        <v>5</v>
      </c>
      <c r="J18699" s="650">
        <v>937.59</v>
      </c>
    </row>
    <row r="18700" spans="1:10">
      <c r="A18700" s="519" t="s">
        <v>18820</v>
      </c>
      <c r="B18700" s="519" t="str">
        <f t="shared" si="292"/>
        <v>EXAUSTOR TUBO AXIAL,ACIONAMENTO DIRETO,DIAMETRO DE 300MM,HELICE DE 6 PALETAS,FABRICADA EM CHAPA DE ACO CARBONO.FORNECIMENTO E COLOCACAO</v>
      </c>
      <c r="C18700" s="519" t="s">
        <v>46581</v>
      </c>
      <c r="D18700" s="519" t="s">
        <v>46582</v>
      </c>
      <c r="E18700" s="519" t="s">
        <v>41093</v>
      </c>
      <c r="I18700" s="519" t="s">
        <v>5</v>
      </c>
      <c r="J18700" s="650">
        <v>932.17</v>
      </c>
    </row>
    <row r="18701" spans="1:10">
      <c r="A18701" s="519" t="s">
        <v>18821</v>
      </c>
      <c r="B18701" s="519" t="str">
        <f t="shared" si="292"/>
        <v>EXAUSTOR TUBO AXIAL,ACIONAMENTO DIRETO,DIAMETRO DE 400MM,HELICE DE 6 PALETAS,FABRICADA EM CHAPA DE ACO CARBONO.FORNECIMENTO E COLOCACAO</v>
      </c>
      <c r="C18701" s="519" t="s">
        <v>46583</v>
      </c>
      <c r="D18701" s="519" t="s">
        <v>46582</v>
      </c>
      <c r="E18701" s="519" t="s">
        <v>41093</v>
      </c>
      <c r="I18701" s="519" t="s">
        <v>5</v>
      </c>
      <c r="J18701" s="650">
        <v>1213.24</v>
      </c>
    </row>
    <row r="18702" spans="1:10">
      <c r="A18702" s="519" t="s">
        <v>18822</v>
      </c>
      <c r="B18702" s="519" t="str">
        <f t="shared" si="292"/>
        <v>EXAUSTOR TUBO AXIAL,ACIONAMENTO DIRETO,DIAMETRO DE 400MM,HELICE DE 6 PALETAS,FABRICADA EM CHAPA DE ACO CARBONO.FORNECIMENTO E COLOCACAO</v>
      </c>
      <c r="C18702" s="519" t="s">
        <v>46583</v>
      </c>
      <c r="D18702" s="519" t="s">
        <v>46582</v>
      </c>
      <c r="E18702" s="519" t="s">
        <v>41093</v>
      </c>
      <c r="I18702" s="519" t="s">
        <v>5</v>
      </c>
      <c r="J18702" s="650">
        <v>1207.82</v>
      </c>
    </row>
    <row r="18703" spans="1:10">
      <c r="A18703" s="519" t="s">
        <v>18823</v>
      </c>
      <c r="B18703" s="519" t="str">
        <f t="shared" si="292"/>
        <v>EXAUSTOR TUBO AXIAL,ACIONAMENTO DIRETO,DIAMETRO DE 500MM,HELICE DE 6 PALETAS,FABRICADAS EM CHAPA DE ACO CARBONO.FORNECIMENTO E COLOCACAO</v>
      </c>
      <c r="C18703" s="519" t="s">
        <v>46584</v>
      </c>
      <c r="D18703" s="519" t="s">
        <v>46585</v>
      </c>
      <c r="E18703" s="519" t="s">
        <v>34162</v>
      </c>
      <c r="I18703" s="519" t="s">
        <v>5</v>
      </c>
      <c r="J18703" s="650">
        <v>1696.86</v>
      </c>
    </row>
    <row r="18704" spans="1:10">
      <c r="A18704" s="519" t="s">
        <v>18824</v>
      </c>
      <c r="B18704" s="519" t="str">
        <f t="shared" si="292"/>
        <v>EXAUSTOR TUBO AXIAL,ACIONAMENTO DIRETO,DIAMETRO DE 500MM,HELICE DE 6 PALETAS,FABRICADAS EM CHAPA DE ACO CARBONO.FORNECIMENTO E COLOCACAO</v>
      </c>
      <c r="C18704" s="519" t="s">
        <v>46584</v>
      </c>
      <c r="D18704" s="519" t="s">
        <v>46585</v>
      </c>
      <c r="E18704" s="519" t="s">
        <v>34162</v>
      </c>
      <c r="I18704" s="519" t="s">
        <v>5</v>
      </c>
      <c r="J18704" s="650">
        <v>1691.44</v>
      </c>
    </row>
    <row r="18705" spans="1:10">
      <c r="A18705" s="519" t="s">
        <v>18825</v>
      </c>
      <c r="B18705" s="519" t="str">
        <f t="shared" si="292"/>
        <v>EXAUSTOR TUBO AXIAL,ACIONAMENTO DIRETO,DIAMETRO DE 600MM,HELICE DE 6 PALETAS,FABRICADA EM CHAPA DE ACO CARBONO.FORNECIMENTO E COLOCACAO</v>
      </c>
      <c r="C18705" s="519" t="s">
        <v>46586</v>
      </c>
      <c r="D18705" s="519" t="s">
        <v>46582</v>
      </c>
      <c r="E18705" s="519" t="s">
        <v>41093</v>
      </c>
      <c r="I18705" s="519" t="s">
        <v>5</v>
      </c>
      <c r="J18705" s="650">
        <v>3534.86</v>
      </c>
    </row>
    <row r="18706" spans="1:10">
      <c r="A18706" s="519" t="s">
        <v>18826</v>
      </c>
      <c r="B18706" s="519" t="str">
        <f t="shared" si="292"/>
        <v>EXAUSTOR TUBO AXIAL,ACIONAMENTO DIRETO,DIAMETRO DE 600MM,HELICE DE 6 PALETAS,FABRICADA EM CHAPA DE ACO CARBONO.FORNECIMENTO E COLOCACAO</v>
      </c>
      <c r="C18706" s="519" t="s">
        <v>46586</v>
      </c>
      <c r="D18706" s="519" t="s">
        <v>46582</v>
      </c>
      <c r="E18706" s="519" t="s">
        <v>41093</v>
      </c>
      <c r="I18706" s="519" t="s">
        <v>5</v>
      </c>
      <c r="J18706" s="650">
        <v>3529.45</v>
      </c>
    </row>
    <row r="18707" spans="1:10">
      <c r="A18707" s="519" t="s">
        <v>18827</v>
      </c>
      <c r="B18707" s="519" t="str">
        <f t="shared" si="292"/>
        <v>EXAUSTOR TUBO AXIAL,ACIONAMENTO DIRETO,DIAMETRO DE 800MM,HELICE DE 6 PALETAS,FABRICADA EM CHAPA DE ACO CARBONO.FORNECIMENTO E COLOCACAO</v>
      </c>
      <c r="C18707" s="519" t="s">
        <v>46587</v>
      </c>
      <c r="D18707" s="519" t="s">
        <v>46582</v>
      </c>
      <c r="E18707" s="519" t="s">
        <v>41093</v>
      </c>
      <c r="I18707" s="519" t="s">
        <v>5</v>
      </c>
      <c r="J18707" s="650">
        <v>5083.88</v>
      </c>
    </row>
    <row r="18708" spans="1:10">
      <c r="A18708" s="519" t="s">
        <v>18828</v>
      </c>
      <c r="B18708" s="519" t="str">
        <f t="shared" si="292"/>
        <v>EXAUSTOR TUBO AXIAL,ACIONAMENTO DIRETO,DIAMETRO DE 800MM,HELICE DE 6 PALETAS,FABRICADA EM CHAPA DE ACO CARBONO.FORNECIMENTO E COLOCACAO</v>
      </c>
      <c r="C18708" s="519" t="s">
        <v>46587</v>
      </c>
      <c r="D18708" s="519" t="s">
        <v>46582</v>
      </c>
      <c r="E18708" s="519" t="s">
        <v>41093</v>
      </c>
      <c r="I18708" s="519" t="s">
        <v>5</v>
      </c>
      <c r="J18708" s="650">
        <v>5075.76</v>
      </c>
    </row>
    <row r="18709" spans="1:10">
      <c r="A18709" s="519" t="s">
        <v>18829</v>
      </c>
      <c r="B18709" s="519" t="str">
        <f t="shared" si="292"/>
        <v>EXAUSTOR TUBO AXIAL,ACIONAMENTO DIRETO,DIAMETRO DE 1000MM,HELICE DE 6 PALETAS,FABRICADA EM CHAPA DE ACO CARBONO.FORNECIMENTO E COLOCACAO</v>
      </c>
      <c r="C18709" s="519" t="s">
        <v>46588</v>
      </c>
      <c r="D18709" s="519" t="s">
        <v>46589</v>
      </c>
      <c r="E18709" s="519" t="s">
        <v>34162</v>
      </c>
      <c r="I18709" s="519" t="s">
        <v>5</v>
      </c>
      <c r="J18709" s="650">
        <v>8996.44</v>
      </c>
    </row>
    <row r="18710" spans="1:10">
      <c r="A18710" s="519" t="s">
        <v>18830</v>
      </c>
      <c r="B18710" s="519" t="str">
        <f t="shared" si="292"/>
        <v>EXAUSTOR TUBO AXIAL,ACIONAMENTO DIRETO,DIAMETRO DE 1000MM,HELICE DE 6 PALETAS,FABRICADA EM CHAPA DE ACO CARBONO.FORNECIMENTO E COLOCACAO</v>
      </c>
      <c r="C18710" s="519" t="s">
        <v>46588</v>
      </c>
      <c r="D18710" s="519" t="s">
        <v>46589</v>
      </c>
      <c r="E18710" s="519" t="s">
        <v>34162</v>
      </c>
      <c r="I18710" s="519" t="s">
        <v>5</v>
      </c>
      <c r="J18710" s="650">
        <v>8988.31</v>
      </c>
    </row>
    <row r="18711" spans="1:10">
      <c r="A18711" s="519" t="s">
        <v>18831</v>
      </c>
      <c r="B18711" s="519" t="str">
        <f t="shared" si="292"/>
        <v>MICRO EXAUSTOR,INCLUSIVE VENEZIANAS,ADAPTADOR E TUBO FLEXIVEL,PARA AMBIENTES ATE 7M3.FORNECIMENTO E COLOCACAO</v>
      </c>
      <c r="C18711" s="519" t="s">
        <v>46590</v>
      </c>
      <c r="D18711" s="519" t="s">
        <v>46591</v>
      </c>
      <c r="I18711" s="519" t="s">
        <v>5</v>
      </c>
      <c r="J18711" s="650">
        <v>354.74</v>
      </c>
    </row>
    <row r="18712" spans="1:10">
      <c r="A18712" s="519" t="s">
        <v>18832</v>
      </c>
      <c r="B18712" s="519" t="str">
        <f t="shared" si="292"/>
        <v>MICRO EXAUSTOR,INCLUSIVE VENEZIANAS,ADAPTADOR E TUBO FLEXIVEL,PARA AMBIENTES ATE 7M3.FORNECIMENTO E COLOCACAO</v>
      </c>
      <c r="C18712" s="519" t="s">
        <v>46590</v>
      </c>
      <c r="D18712" s="519" t="s">
        <v>46591</v>
      </c>
      <c r="I18712" s="519" t="s">
        <v>5</v>
      </c>
      <c r="J18712" s="650">
        <v>349.32</v>
      </c>
    </row>
    <row r="18713" spans="1:10">
      <c r="A18713" s="519" t="s">
        <v>18833</v>
      </c>
      <c r="B18713" s="519" t="str">
        <f t="shared" si="292"/>
        <v>MICRO EXAUSTOR,INCLUSIVE VENEZIANAS,ADAPTADOR E TUBO FLEXIVEL,PARA AMBIENTES ATE 10M3.FORNECIMENTO E COLOCACAO</v>
      </c>
      <c r="C18713" s="519" t="s">
        <v>46590</v>
      </c>
      <c r="D18713" s="519" t="s">
        <v>46592</v>
      </c>
      <c r="I18713" s="519" t="s">
        <v>5</v>
      </c>
      <c r="J18713" s="650">
        <v>473.19</v>
      </c>
    </row>
    <row r="18714" spans="1:10">
      <c r="A18714" s="519" t="s">
        <v>18834</v>
      </c>
      <c r="B18714" s="519" t="str">
        <f t="shared" si="292"/>
        <v>MICRO EXAUSTOR,INCLUSIVE VENEZIANAS,ADAPTADOR E TUBO FLEXIVEL,PARA AMBIENTES ATE 10M3.FORNECIMENTO E COLOCACAO</v>
      </c>
      <c r="C18714" s="519" t="s">
        <v>46590</v>
      </c>
      <c r="D18714" s="519" t="s">
        <v>46592</v>
      </c>
      <c r="I18714" s="519" t="s">
        <v>5</v>
      </c>
      <c r="J18714" s="650">
        <v>467.77</v>
      </c>
    </row>
    <row r="18715" spans="1:10">
      <c r="A18715" s="519" t="s">
        <v>18835</v>
      </c>
      <c r="B18715" s="519" t="str">
        <f t="shared" si="292"/>
        <v>EXAUSTORES CENTRIFUGOS,TIPO LIMIT LOAD,SIMPLES ASPIRACAO E ACIONAMENTO INDIRETO,FABRICADO EM CHAPA DE ACO CARBONO,1 CV/220V.FORNECIMENTO E COLOCACAO</v>
      </c>
      <c r="C18715" s="519" t="s">
        <v>46593</v>
      </c>
      <c r="D18715" s="519" t="s">
        <v>46594</v>
      </c>
      <c r="E18715" s="519" t="s">
        <v>46486</v>
      </c>
      <c r="I18715" s="519" t="s">
        <v>5</v>
      </c>
      <c r="J18715" s="650">
        <v>3410.59</v>
      </c>
    </row>
    <row r="18716" spans="1:10">
      <c r="A18716" s="519" t="s">
        <v>18836</v>
      </c>
      <c r="B18716" s="519" t="str">
        <f t="shared" si="292"/>
        <v>EXAUSTORES CENTRIFUGOS,TIPO LIMIT LOAD,SIMPLES ASPIRACAO E ACIONAMENTO INDIRETO,FABRICADO EM CHAPA DE ACO CARBONO,1 CV/220V.FORNECIMENTO E COLOCACAO</v>
      </c>
      <c r="C18716" s="519" t="s">
        <v>46593</v>
      </c>
      <c r="D18716" s="519" t="s">
        <v>46594</v>
      </c>
      <c r="E18716" s="519" t="s">
        <v>46486</v>
      </c>
      <c r="I18716" s="519" t="s">
        <v>5</v>
      </c>
      <c r="J18716" s="650">
        <v>3405.17</v>
      </c>
    </row>
    <row r="18717" spans="1:10">
      <c r="A18717" s="519" t="s">
        <v>18837</v>
      </c>
      <c r="B18717" s="519" t="str">
        <f t="shared" si="292"/>
        <v>EXAUSTORES CENTRIFUGOS,TIPO LIMIT LOAD,SIMPLES ASPIRACAO E ACIONAMENTO INDIRETO,FABRICADO EM CHAPA DE ACO CARBONO,2CV/220V.FORNECIMENTO E COLOCACAO</v>
      </c>
      <c r="C18717" s="519" t="s">
        <v>46593</v>
      </c>
      <c r="D18717" s="519" t="s">
        <v>46595</v>
      </c>
      <c r="E18717" s="519" t="s">
        <v>46596</v>
      </c>
      <c r="I18717" s="519" t="s">
        <v>5</v>
      </c>
      <c r="J18717" s="650">
        <v>4201.59</v>
      </c>
    </row>
    <row r="18718" spans="1:10">
      <c r="A18718" s="519" t="s">
        <v>18838</v>
      </c>
      <c r="B18718" s="519" t="str">
        <f t="shared" si="292"/>
        <v>EXAUSTORES CENTRIFUGOS,TIPO LIMIT LOAD,SIMPLES ASPIRACAO E ACIONAMENTO INDIRETO,FABRICADO EM CHAPA DE ACO CARBONO,2CV/220V.FORNECIMENTO E COLOCACAO</v>
      </c>
      <c r="C18718" s="519" t="s">
        <v>46593</v>
      </c>
      <c r="D18718" s="519" t="s">
        <v>46595</v>
      </c>
      <c r="E18718" s="519" t="s">
        <v>46596</v>
      </c>
      <c r="I18718" s="519" t="s">
        <v>5</v>
      </c>
      <c r="J18718" s="650">
        <v>4196.17</v>
      </c>
    </row>
    <row r="18719" spans="1:10">
      <c r="A18719" s="519" t="s">
        <v>18839</v>
      </c>
      <c r="B18719" s="519" t="str">
        <f t="shared" si="292"/>
        <v>EXAUSTORES CENTRIFUGOS,TIPO LIMIT LOAD,SIMPLES ASPIRACAO E ACIONAMENTO INDIRETO,FABRICADO EM CHAPA DE ACO CARBONO,3CV/220V.FORNECIMENTO E COLOCACAO</v>
      </c>
      <c r="C18719" s="519" t="s">
        <v>46593</v>
      </c>
      <c r="D18719" s="519" t="s">
        <v>46597</v>
      </c>
      <c r="E18719" s="519" t="s">
        <v>46596</v>
      </c>
      <c r="I18719" s="519" t="s">
        <v>5</v>
      </c>
      <c r="J18719" s="650">
        <v>5578.88</v>
      </c>
    </row>
    <row r="18720" spans="1:10">
      <c r="A18720" s="519" t="s">
        <v>18840</v>
      </c>
      <c r="B18720" s="519" t="str">
        <f t="shared" si="292"/>
        <v>EXAUSTORES CENTRIFUGOS,TIPO LIMIT LOAD,SIMPLES ASPIRACAO E ACIONAMENTO INDIRETO,FABRICADO EM CHAPA DE ACO CARBONO,3CV/220V.FORNECIMENTO E COLOCACAO</v>
      </c>
      <c r="C18720" s="519" t="s">
        <v>46593</v>
      </c>
      <c r="D18720" s="519" t="s">
        <v>46597</v>
      </c>
      <c r="E18720" s="519" t="s">
        <v>46596</v>
      </c>
      <c r="I18720" s="519" t="s">
        <v>5</v>
      </c>
      <c r="J18720" s="650">
        <v>5570.76</v>
      </c>
    </row>
    <row r="18721" spans="1:10">
      <c r="A18721" s="519" t="s">
        <v>18841</v>
      </c>
      <c r="B18721" s="519" t="str">
        <f t="shared" si="292"/>
        <v>EXAUSTORES CENTRIFUGOS,TIPO LIMIT LOAD,SIMPLES ASPIRACAO E ACIONAMENTO INDIRETO,FABRICADO EM CHAPA DE ACO CARBONO,5CV/220V.FORNECIMENTO E COLOCACAO</v>
      </c>
      <c r="C18721" s="519" t="s">
        <v>46593</v>
      </c>
      <c r="D18721" s="519" t="s">
        <v>46598</v>
      </c>
      <c r="E18721" s="519" t="s">
        <v>46596</v>
      </c>
      <c r="I18721" s="519" t="s">
        <v>5</v>
      </c>
      <c r="J18721" s="650">
        <v>8621.39</v>
      </c>
    </row>
    <row r="18722" spans="1:10">
      <c r="A18722" s="519" t="s">
        <v>18842</v>
      </c>
      <c r="B18722" s="519" t="str">
        <f t="shared" si="292"/>
        <v>EXAUSTORES CENTRIFUGOS,TIPO LIMIT LOAD,SIMPLES ASPIRACAO E ACIONAMENTO INDIRETO,FABRICADO EM CHAPA DE ACO CARBONO,5CV/220V.FORNECIMENTO E COLOCACAO</v>
      </c>
      <c r="C18722" s="519" t="s">
        <v>46593</v>
      </c>
      <c r="D18722" s="519" t="s">
        <v>46598</v>
      </c>
      <c r="E18722" s="519" t="s">
        <v>46596</v>
      </c>
      <c r="I18722" s="519" t="s">
        <v>5</v>
      </c>
      <c r="J18722" s="650">
        <v>8613.27</v>
      </c>
    </row>
    <row r="18723" spans="1:10">
      <c r="A18723" s="519" t="s">
        <v>18843</v>
      </c>
      <c r="B18723" s="519" t="str">
        <f t="shared" si="292"/>
        <v>EXAUSTOR CENTRIFUGO DE SIMPLES ASPIRACAO,ROTOR "SIROCCO" DE3000M3/H, 1/2CV/VI POLOS/3F/220V/60HZ,PRESSAO ESTATICA DE 20MMCA,COM DIAMETRO DE 35CM.FORNECIMENTO E COLOCACAO</v>
      </c>
      <c r="C18723" s="519" t="s">
        <v>46599</v>
      </c>
      <c r="D18723" s="519" t="s">
        <v>46600</v>
      </c>
      <c r="E18723" s="519" t="s">
        <v>46601</v>
      </c>
      <c r="I18723" s="519" t="s">
        <v>5</v>
      </c>
      <c r="J18723" s="650">
        <v>4219.59</v>
      </c>
    </row>
    <row r="18724" spans="1:10">
      <c r="A18724" s="519" t="s">
        <v>18844</v>
      </c>
      <c r="B18724" s="519" t="str">
        <f t="shared" si="292"/>
        <v>EXAUSTOR CENTRIFUGO DE SIMPLES ASPIRACAO,ROTOR "SIROCCO" DE3000M3/H, 1/2CV/VI POLOS/3F/220V/60HZ,PRESSAO ESTATICA DE 20MMCA,COM DIAMETRO DE 35CM.FORNECIMENTO E COLOCACAO</v>
      </c>
      <c r="C18724" s="519" t="s">
        <v>46599</v>
      </c>
      <c r="D18724" s="519" t="s">
        <v>46600</v>
      </c>
      <c r="E18724" s="519" t="s">
        <v>46601</v>
      </c>
      <c r="I18724" s="519" t="s">
        <v>5</v>
      </c>
      <c r="J18724" s="650">
        <v>4214.17</v>
      </c>
    </row>
    <row r="18725" spans="1:10">
      <c r="A18725" s="519" t="s">
        <v>18845</v>
      </c>
      <c r="B18725" s="519" t="str">
        <f t="shared" si="292"/>
        <v>EXAUSTOR CENTRIFUGO DE SIMPLES ASPIRACAO,ROTOR "SIROCCO" DE4000M3/H, 3/4CV/VI POLOS/3F/220V/60HZ,PRESSAO ESTATICA DE 20MMCA,COM DIAMETRO DE 40CM.FORNECIMENTO E COLOCACAO</v>
      </c>
      <c r="C18725" s="519" t="s">
        <v>46599</v>
      </c>
      <c r="D18725" s="519" t="s">
        <v>46602</v>
      </c>
      <c r="E18725" s="519" t="s">
        <v>46603</v>
      </c>
      <c r="I18725" s="519" t="s">
        <v>5</v>
      </c>
      <c r="J18725" s="650">
        <v>5016.59</v>
      </c>
    </row>
    <row r="18726" spans="1:10">
      <c r="A18726" s="519" t="s">
        <v>18846</v>
      </c>
      <c r="B18726" s="519" t="str">
        <f t="shared" si="292"/>
        <v>EXAUSTOR CENTRIFUGO DE SIMPLES ASPIRACAO,ROTOR "SIROCCO" DE4000M3/H, 3/4CV/VI POLOS/3F/220V/60HZ,PRESSAO ESTATICA DE 20MMCA,COM DIAMETRO DE 40CM.FORNECIMENTO E COLOCACAO</v>
      </c>
      <c r="C18726" s="519" t="s">
        <v>46599</v>
      </c>
      <c r="D18726" s="519" t="s">
        <v>46602</v>
      </c>
      <c r="E18726" s="519" t="s">
        <v>46603</v>
      </c>
      <c r="I18726" s="519" t="s">
        <v>5</v>
      </c>
      <c r="J18726" s="650">
        <v>5011.17</v>
      </c>
    </row>
    <row r="18727" spans="1:10">
      <c r="A18727" s="519" t="s">
        <v>18847</v>
      </c>
      <c r="B18727" s="519" t="str">
        <f t="shared" si="292"/>
        <v>EXAUSTOR CENTRIFUGO DE SIMPLES ASPIRACAO,ROTOR "SIROCCO" DE7000M3/H, 1,0CV/VI POLOS/3F/220V/60HZ,PRESSAO ESTATICA DE 20MMCA,COM DIAMETRO DE 50CM.FORNECIMENTO E COLOCACAO</v>
      </c>
      <c r="C18727" s="519" t="s">
        <v>46599</v>
      </c>
      <c r="D18727" s="519" t="s">
        <v>46604</v>
      </c>
      <c r="E18727" s="519" t="s">
        <v>46605</v>
      </c>
      <c r="I18727" s="519" t="s">
        <v>5</v>
      </c>
      <c r="J18727" s="650">
        <v>6318.88</v>
      </c>
    </row>
    <row r="18728" spans="1:10">
      <c r="A18728" s="519" t="s">
        <v>18848</v>
      </c>
      <c r="B18728" s="519" t="str">
        <f t="shared" si="292"/>
        <v>EXAUSTOR CENTRIFUGO DE SIMPLES ASPIRACAO,ROTOR "SIROCCO" DE7000M3/H, 1,0CV/VI POLOS/3F/220V/60HZ,PRESSAO ESTATICA DE 20MMCA,COM DIAMETRO DE 50CM.FORNECIMENTO E COLOCACAO</v>
      </c>
      <c r="C18728" s="519" t="s">
        <v>46599</v>
      </c>
      <c r="D18728" s="519" t="s">
        <v>46604</v>
      </c>
      <c r="E18728" s="519" t="s">
        <v>46605</v>
      </c>
      <c r="I18728" s="519" t="s">
        <v>5</v>
      </c>
      <c r="J18728" s="650">
        <v>6310.76</v>
      </c>
    </row>
    <row r="18729" spans="1:10">
      <c r="A18729" s="519" t="s">
        <v>18849</v>
      </c>
      <c r="B18729" s="519" t="str">
        <f t="shared" si="292"/>
        <v>EXAUSTOR EOLICO GIRATORIO, DIAMETRO DE 24",COM VAZAO ATE 4000M3/H,PARA FIXACAO EM TELHADOS.FORNECIMENTO E COLOCACAO</v>
      </c>
      <c r="C18729" s="519" t="s">
        <v>46606</v>
      </c>
      <c r="D18729" s="519" t="s">
        <v>46607</v>
      </c>
      <c r="I18729" s="519" t="s">
        <v>5</v>
      </c>
      <c r="J18729" s="650">
        <v>370.39</v>
      </c>
    </row>
    <row r="18730" spans="1:10">
      <c r="A18730" s="519" t="s">
        <v>18850</v>
      </c>
      <c r="B18730" s="519" t="str">
        <f t="shared" si="292"/>
        <v>EXAUSTOR EOLICO GIRATORIO, DIAMETRO DE 24",COM VAZAO ATE 4000M3/H,PARA FIXACAO EM TELHADOS.FORNECIMENTO E COLOCACAO</v>
      </c>
      <c r="C18730" s="519" t="s">
        <v>46606</v>
      </c>
      <c r="D18730" s="519" t="s">
        <v>46607</v>
      </c>
      <c r="I18730" s="519" t="s">
        <v>5</v>
      </c>
      <c r="J18730" s="650">
        <v>365.13</v>
      </c>
    </row>
    <row r="18731" spans="1:10">
      <c r="A18731" s="519" t="s">
        <v>18851</v>
      </c>
      <c r="B18731" s="519" t="str">
        <f t="shared" si="292"/>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731" s="519" t="s">
        <v>46608</v>
      </c>
      <c r="D18731" s="519" t="s">
        <v>46609</v>
      </c>
      <c r="E18731" s="519" t="s">
        <v>46610</v>
      </c>
      <c r="F18731" s="519" t="s">
        <v>46611</v>
      </c>
      <c r="G18731" s="519" t="s">
        <v>46612</v>
      </c>
      <c r="H18731" s="519" t="s">
        <v>46613</v>
      </c>
      <c r="I18731" s="519" t="s">
        <v>5</v>
      </c>
      <c r="J18731" s="650">
        <v>19580.97</v>
      </c>
    </row>
    <row r="18732" spans="1:10">
      <c r="A18732" s="519" t="s">
        <v>18852</v>
      </c>
      <c r="B18732" s="519" t="str">
        <f t="shared" si="292"/>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8732" s="519" t="s">
        <v>46608</v>
      </c>
      <c r="D18732" s="519" t="s">
        <v>46609</v>
      </c>
      <c r="E18732" s="519" t="s">
        <v>46610</v>
      </c>
      <c r="F18732" s="519" t="s">
        <v>46611</v>
      </c>
      <c r="G18732" s="519" t="s">
        <v>46612</v>
      </c>
      <c r="H18732" s="519" t="s">
        <v>46613</v>
      </c>
      <c r="I18732" s="519" t="s">
        <v>5</v>
      </c>
      <c r="J18732" s="650">
        <v>19580.97</v>
      </c>
    </row>
    <row r="18733" spans="1:10">
      <c r="A18733" s="519" t="s">
        <v>18853</v>
      </c>
      <c r="B18733" s="519" t="str">
        <f t="shared" si="292"/>
        <v>FILTRO INERCIAL DE ACO GALVANIZADO,PARA COIFA DE COCCAO,NASDIMENSOES 40X50CM.FORNECIMENTO</v>
      </c>
      <c r="C18733" s="519" t="s">
        <v>46614</v>
      </c>
      <c r="D18733" s="519" t="s">
        <v>46615</v>
      </c>
      <c r="I18733" s="519" t="s">
        <v>5</v>
      </c>
      <c r="J18733" s="650">
        <v>370</v>
      </c>
    </row>
    <row r="18734" spans="1:10">
      <c r="A18734" s="519" t="s">
        <v>18854</v>
      </c>
      <c r="B18734" s="519" t="str">
        <f t="shared" si="292"/>
        <v>FILTRO INERCIAL DE ACO GALVANIZADO,PARA COIFA DE COCCAO,NASDIMENSOES 40X50CM.FORNECIMENTO</v>
      </c>
      <c r="C18734" s="519" t="s">
        <v>46614</v>
      </c>
      <c r="D18734" s="519" t="s">
        <v>46615</v>
      </c>
      <c r="I18734" s="519" t="s">
        <v>5</v>
      </c>
      <c r="J18734" s="650">
        <v>370</v>
      </c>
    </row>
    <row r="18735" spans="1:10">
      <c r="A18735" s="519" t="s">
        <v>18855</v>
      </c>
      <c r="B18735" s="519" t="str">
        <f t="shared" si="292"/>
        <v>FILTRO INERCIAL DE ACO GALVANIZADO,PARA COIFA DE COCCAO,NASDIMENSOES 50X50CM.FORNECIMENTO</v>
      </c>
      <c r="C18735" s="519" t="s">
        <v>46614</v>
      </c>
      <c r="D18735" s="519" t="s">
        <v>46616</v>
      </c>
      <c r="I18735" s="519" t="s">
        <v>5</v>
      </c>
      <c r="J18735" s="650">
        <v>390</v>
      </c>
    </row>
    <row r="18736" spans="1:10">
      <c r="A18736" s="519" t="s">
        <v>18856</v>
      </c>
      <c r="B18736" s="519" t="str">
        <f t="shared" si="292"/>
        <v>FILTRO INERCIAL DE ACO GALVANIZADO,PARA COIFA DE COCCAO,NASDIMENSOES 50X50CM.FORNECIMENTO</v>
      </c>
      <c r="C18736" s="519" t="s">
        <v>46614</v>
      </c>
      <c r="D18736" s="519" t="s">
        <v>46616</v>
      </c>
      <c r="I18736" s="519" t="s">
        <v>5</v>
      </c>
      <c r="J18736" s="650">
        <v>390</v>
      </c>
    </row>
    <row r="18737" spans="1:10">
      <c r="A18737" s="519" t="s">
        <v>18857</v>
      </c>
      <c r="B18737" s="519" t="str">
        <f t="shared" si="292"/>
        <v>FILTRO DE CARVAO ATIVADO,PARA SISTEMA DE EXAUSTAO,NAS DIMENSOES 60X60CM,ATE 2000M3/H.FORNECIMENTO</v>
      </c>
      <c r="C18737" s="519" t="s">
        <v>46617</v>
      </c>
      <c r="D18737" s="519" t="s">
        <v>46618</v>
      </c>
      <c r="I18737" s="519" t="s">
        <v>5</v>
      </c>
      <c r="J18737" s="650">
        <v>927</v>
      </c>
    </row>
    <row r="18738" spans="1:10">
      <c r="A18738" s="519" t="s">
        <v>18858</v>
      </c>
      <c r="B18738" s="519" t="str">
        <f t="shared" si="292"/>
        <v>FILTRO DE CARVAO ATIVADO,PARA SISTEMA DE EXAUSTAO,NAS DIMENSOES 60X60CM,ATE 2000M3/H.FORNECIMENTO</v>
      </c>
      <c r="C18738" s="519" t="s">
        <v>46617</v>
      </c>
      <c r="D18738" s="519" t="s">
        <v>46618</v>
      </c>
      <c r="I18738" s="519" t="s">
        <v>5</v>
      </c>
      <c r="J18738" s="650">
        <v>927</v>
      </c>
    </row>
    <row r="18739" spans="1:10">
      <c r="A18739" s="519" t="s">
        <v>18859</v>
      </c>
      <c r="B18739" s="519" t="str">
        <f t="shared" si="292"/>
        <v>VENTILADOR DE TETO,COM 3 PAS EM ACO GALVANIZADO,INCLUSIVE INTERRUPTOR DE COMANDO.FORNECIMENTO E COLOCACAO</v>
      </c>
      <c r="C18739" s="519" t="s">
        <v>46619</v>
      </c>
      <c r="D18739" s="519" t="s">
        <v>46620</v>
      </c>
      <c r="I18739" s="519" t="s">
        <v>5</v>
      </c>
      <c r="J18739" s="650">
        <v>244.86</v>
      </c>
    </row>
    <row r="18740" spans="1:10">
      <c r="A18740" s="519" t="s">
        <v>18860</v>
      </c>
      <c r="B18740" s="519" t="str">
        <f t="shared" si="292"/>
        <v>VENTILADOR DE TETO,COM 3 PAS EM ACO GALVANIZADO,INCLUSIVE INTERRUPTOR DE COMANDO.FORNECIMENTO E COLOCACAO</v>
      </c>
      <c r="C18740" s="519" t="s">
        <v>46619</v>
      </c>
      <c r="D18740" s="519" t="s">
        <v>46620</v>
      </c>
      <c r="I18740" s="519" t="s">
        <v>5</v>
      </c>
      <c r="J18740" s="650">
        <v>238.58</v>
      </c>
    </row>
    <row r="18741" spans="1:10">
      <c r="A18741" s="519" t="s">
        <v>18861</v>
      </c>
      <c r="B18741" s="519" t="str">
        <f t="shared" si="292"/>
        <v>VENTILADOR DE TETO COM LUMINARIA,3 PAS DE MADEIRA DE LEI,INCLUSIVE INTERRUPTOR DE COMANDO. FORNECIMENTO E COLOCACAO</v>
      </c>
      <c r="C18741" s="519" t="s">
        <v>46621</v>
      </c>
      <c r="D18741" s="519" t="s">
        <v>46622</v>
      </c>
      <c r="I18741" s="519" t="s">
        <v>5</v>
      </c>
      <c r="J18741" s="650">
        <v>329.85</v>
      </c>
    </row>
    <row r="18742" spans="1:10">
      <c r="A18742" s="519" t="s">
        <v>18862</v>
      </c>
      <c r="B18742" s="519" t="str">
        <f t="shared" si="292"/>
        <v>VENTILADOR DE TETO COM LUMINARIA,3 PAS DE MADEIRA DE LEI,INCLUSIVE INTERRUPTOR DE COMANDO. FORNECIMENTO E COLOCACAO</v>
      </c>
      <c r="C18742" s="519" t="s">
        <v>46621</v>
      </c>
      <c r="D18742" s="519" t="s">
        <v>46622</v>
      </c>
      <c r="I18742" s="519" t="s">
        <v>5</v>
      </c>
      <c r="J18742" s="650">
        <v>322</v>
      </c>
    </row>
    <row r="18743" spans="1:10">
      <c r="A18743" s="519" t="s">
        <v>18863</v>
      </c>
      <c r="B18743" s="519" t="str">
        <f t="shared" si="292"/>
        <v>VENTILADOR DE PAREDE,OSCILANTE,DIAMETRO 24",MOTOR DE 1 A 6HP,ROTACAO 1150RPM,VAZAO 300M3/MINUTO,110/220V.FORNECIMENTO ECOLOCACAO</v>
      </c>
      <c r="C18743" s="519" t="s">
        <v>46623</v>
      </c>
      <c r="D18743" s="519" t="s">
        <v>46624</v>
      </c>
      <c r="E18743" s="519" t="s">
        <v>34485</v>
      </c>
      <c r="I18743" s="519" t="s">
        <v>5</v>
      </c>
      <c r="J18743" s="650">
        <v>254.7</v>
      </c>
    </row>
    <row r="18744" spans="1:10">
      <c r="A18744" s="519" t="s">
        <v>18864</v>
      </c>
      <c r="B18744" s="519" t="str">
        <f t="shared" si="292"/>
        <v>VENTILADOR DE PAREDE,OSCILANTE,DIAMETRO 24",MOTOR DE 1 A 6HP,ROTACAO 1150RPM,VAZAO 300M3/MINUTO,110/220V.FORNECIMENTO ECOLOCACAO</v>
      </c>
      <c r="C18744" s="519" t="s">
        <v>46623</v>
      </c>
      <c r="D18744" s="519" t="s">
        <v>46624</v>
      </c>
      <c r="E18744" s="519" t="s">
        <v>34485</v>
      </c>
      <c r="I18744" s="519" t="s">
        <v>5</v>
      </c>
      <c r="J18744" s="650">
        <v>252.19</v>
      </c>
    </row>
    <row r="18745" spans="1:10">
      <c r="A18745" s="519" t="s">
        <v>18865</v>
      </c>
      <c r="B18745" s="519" t="str">
        <f t="shared" si="292"/>
        <v>CENTRAL DE GRAVACAO DIGITAL DE CFTV PARA 16 CANAIS.FORNECIMENTO</v>
      </c>
      <c r="C18745" s="519" t="s">
        <v>46625</v>
      </c>
      <c r="D18745" s="519" t="s">
        <v>33282</v>
      </c>
      <c r="I18745" s="519" t="s">
        <v>5</v>
      </c>
      <c r="J18745" s="650">
        <v>767.35</v>
      </c>
    </row>
    <row r="18746" spans="1:10">
      <c r="A18746" s="519" t="s">
        <v>18866</v>
      </c>
      <c r="B18746" s="519" t="str">
        <f t="shared" si="292"/>
        <v>CENTRAL DE GRAVACAO DIGITAL DE CFTV PARA 16 CANAIS.FORNECIMENTO</v>
      </c>
      <c r="C18746" s="519" t="s">
        <v>46625</v>
      </c>
      <c r="D18746" s="519" t="s">
        <v>33282</v>
      </c>
      <c r="I18746" s="519" t="s">
        <v>5</v>
      </c>
      <c r="J18746" s="650">
        <v>767.35</v>
      </c>
    </row>
    <row r="18747" spans="1:10">
      <c r="A18747" s="519" t="s">
        <v>18867</v>
      </c>
      <c r="B18747" s="519" t="str">
        <f t="shared" si="292"/>
        <v>MESA CONTROLADORA PARA CAMERAS PTZ(CONTROL KEYBOARD).FORNECIMENTO</v>
      </c>
      <c r="C18747" s="519" t="s">
        <v>46626</v>
      </c>
      <c r="D18747" s="519" t="s">
        <v>35233</v>
      </c>
      <c r="I18747" s="519" t="s">
        <v>5</v>
      </c>
      <c r="J18747" s="650">
        <v>723.16</v>
      </c>
    </row>
    <row r="18748" spans="1:10">
      <c r="A18748" s="519" t="s">
        <v>18868</v>
      </c>
      <c r="B18748" s="519" t="str">
        <f t="shared" si="292"/>
        <v>MESA CONTROLADORA PARA CAMERAS PTZ(CONTROL KEYBOARD).FORNECIMENTO</v>
      </c>
      <c r="C18748" s="519" t="s">
        <v>46626</v>
      </c>
      <c r="D18748" s="519" t="s">
        <v>35233</v>
      </c>
      <c r="I18748" s="519" t="s">
        <v>5</v>
      </c>
      <c r="J18748" s="650">
        <v>723.16</v>
      </c>
    </row>
    <row r="18749" spans="1:10">
      <c r="A18749" s="519" t="s">
        <v>18869</v>
      </c>
      <c r="B18749" s="519" t="str">
        <f t="shared" si="292"/>
        <v>MONITOR LCD 19",WIDESCREEN.FORNECIMENTO</v>
      </c>
      <c r="C18749" s="519" t="s">
        <v>18870</v>
      </c>
      <c r="I18749" s="519" t="s">
        <v>5</v>
      </c>
      <c r="J18749" s="650">
        <v>894.09</v>
      </c>
    </row>
    <row r="18750" spans="1:10">
      <c r="A18750" s="519" t="s">
        <v>18871</v>
      </c>
      <c r="B18750" s="519" t="str">
        <f t="shared" si="292"/>
        <v>MONITOR LCD 19",WIDESCREEN.FORNECIMENTO</v>
      </c>
      <c r="C18750" s="519" t="s">
        <v>18870</v>
      </c>
      <c r="I18750" s="519" t="s">
        <v>5</v>
      </c>
      <c r="J18750" s="650">
        <v>894.09</v>
      </c>
    </row>
    <row r="18751" spans="1:10">
      <c r="A18751" s="519" t="s">
        <v>18872</v>
      </c>
      <c r="B18751" s="519" t="str">
        <f t="shared" si="292"/>
        <v>MONITOR LCD 22",WIDESCREEN.FORNECIMENTO</v>
      </c>
      <c r="C18751" s="519" t="s">
        <v>18873</v>
      </c>
      <c r="I18751" s="519" t="s">
        <v>5</v>
      </c>
      <c r="J18751" s="650">
        <v>1024.8499999999999</v>
      </c>
    </row>
    <row r="18752" spans="1:10">
      <c r="A18752" s="519" t="s">
        <v>18874</v>
      </c>
      <c r="B18752" s="519" t="str">
        <f t="shared" si="292"/>
        <v>MONITOR LCD 22",WIDESCREEN.FORNECIMENTO</v>
      </c>
      <c r="C18752" s="519" t="s">
        <v>18873</v>
      </c>
      <c r="I18752" s="519" t="s">
        <v>5</v>
      </c>
      <c r="J18752" s="650">
        <v>1024.8499999999999</v>
      </c>
    </row>
    <row r="18753" spans="1:10">
      <c r="A18753" s="519" t="s">
        <v>18875</v>
      </c>
      <c r="B18753" s="519" t="str">
        <f t="shared" si="292"/>
        <v>MINI CAMERA,COM DOME,LENTE PADRAO 3,6MM.FORNECIMENTO</v>
      </c>
      <c r="C18753" s="519" t="s">
        <v>18876</v>
      </c>
      <c r="I18753" s="519" t="s">
        <v>5</v>
      </c>
      <c r="J18753" s="650">
        <v>72.09</v>
      </c>
    </row>
    <row r="18754" spans="1:10">
      <c r="A18754" s="519" t="s">
        <v>18877</v>
      </c>
      <c r="B18754" s="519" t="str">
        <f t="shared" si="292"/>
        <v>MINI CAMERA,COM DOME,LENTE PADRAO 3,6MM.FORNECIMENTO</v>
      </c>
      <c r="C18754" s="519" t="s">
        <v>18876</v>
      </c>
      <c r="I18754" s="519" t="s">
        <v>5</v>
      </c>
      <c r="J18754" s="650">
        <v>72.09</v>
      </c>
    </row>
    <row r="18755" spans="1:10">
      <c r="A18755" s="519" t="s">
        <v>18878</v>
      </c>
      <c r="B18755" s="519" t="str">
        <f t="shared" si="292"/>
        <v>MINI CAMERA COM DOME E INFRAVERMELHO.FORNECIMENTO</v>
      </c>
      <c r="C18755" s="519" t="s">
        <v>18879</v>
      </c>
      <c r="I18755" s="519" t="s">
        <v>5</v>
      </c>
      <c r="J18755" s="650">
        <v>67.05</v>
      </c>
    </row>
    <row r="18756" spans="1:10">
      <c r="A18756" s="519" t="s">
        <v>18880</v>
      </c>
      <c r="B18756" s="519" t="str">
        <f t="shared" si="292"/>
        <v>MINI CAMERA COM DOME E INFRAVERMELHO.FORNECIMENTO</v>
      </c>
      <c r="C18756" s="519" t="s">
        <v>18879</v>
      </c>
      <c r="I18756" s="519" t="s">
        <v>5</v>
      </c>
      <c r="J18756" s="650">
        <v>67.05</v>
      </c>
    </row>
    <row r="18757" spans="1:10">
      <c r="A18757" s="519" t="s">
        <v>18881</v>
      </c>
      <c r="B18757" s="519" t="str">
        <f t="shared" si="292"/>
        <v>CAMERA PTZ(MOVIMENTO HORIZONTAL,VERTICAL E ZOOM).FORNECIMENTO</v>
      </c>
      <c r="C18757" s="519" t="s">
        <v>46627</v>
      </c>
      <c r="D18757" s="519" t="s">
        <v>32884</v>
      </c>
      <c r="I18757" s="519" t="s">
        <v>5</v>
      </c>
      <c r="J18757" s="650">
        <v>2632.07</v>
      </c>
    </row>
    <row r="18758" spans="1:10">
      <c r="A18758" s="519" t="s">
        <v>18882</v>
      </c>
      <c r="B18758" s="519" t="str">
        <f t="shared" si="292"/>
        <v>CAMERA PTZ(MOVIMENTO HORIZONTAL,VERTICAL E ZOOM).FORNECIMENTO</v>
      </c>
      <c r="C18758" s="519" t="s">
        <v>46627</v>
      </c>
      <c r="D18758" s="519" t="s">
        <v>32884</v>
      </c>
      <c r="I18758" s="519" t="s">
        <v>5</v>
      </c>
      <c r="J18758" s="650">
        <v>2632.07</v>
      </c>
    </row>
    <row r="18759" spans="1:10">
      <c r="A18759" s="519" t="s">
        <v>18883</v>
      </c>
      <c r="B18759" s="519" t="str">
        <f t="shared" si="292"/>
        <v>CAMERA PROFISSIONAL("DAY-NIGHT"),EQUIPADA COM LENTE VARIFOCAL.FORNECIMENTO</v>
      </c>
      <c r="C18759" s="519" t="s">
        <v>46628</v>
      </c>
      <c r="D18759" s="519" t="s">
        <v>46629</v>
      </c>
      <c r="I18759" s="519" t="s">
        <v>5</v>
      </c>
      <c r="J18759" s="650">
        <v>376.63</v>
      </c>
    </row>
    <row r="18760" spans="1:10">
      <c r="A18760" s="519" t="s">
        <v>18884</v>
      </c>
      <c r="B18760" s="519" t="str">
        <f t="shared" ref="B18760:B18823" si="293">C18760&amp;D18760&amp;E18760&amp;F18760&amp;G18760&amp;H18760</f>
        <v>CAMERA PROFISSIONAL("DAY-NIGHT"),EQUIPADA COM LENTE VARIFOCAL.FORNECIMENTO</v>
      </c>
      <c r="C18760" s="519" t="s">
        <v>46628</v>
      </c>
      <c r="D18760" s="519" t="s">
        <v>46629</v>
      </c>
      <c r="I18760" s="519" t="s">
        <v>5</v>
      </c>
      <c r="J18760" s="650">
        <v>376.63</v>
      </c>
    </row>
    <row r="18761" spans="1:10">
      <c r="A18761" s="519" t="s">
        <v>18885</v>
      </c>
      <c r="B18761" s="519" t="str">
        <f t="shared" si="293"/>
        <v>SONOFLETOR ACUSTICO DE EMBUTIR COMPLETO,CASADOR DE IMPEDANCIA,POTENCIOMETRO DE VOLUME E ALTO FALANTE DE 6" DE 25W RMS,INCLUSIVE PLUGS,TERMINAIS E CONECTORES,EXCLUSIVE FIOS E INSTALACAO DO PONTO (VIDE ITEM 15.015.0400).FORNECIMENTO E COLOCACAO.</v>
      </c>
      <c r="C18761" s="519" t="s">
        <v>46630</v>
      </c>
      <c r="D18761" s="519" t="s">
        <v>46631</v>
      </c>
      <c r="E18761" s="519" t="s">
        <v>46632</v>
      </c>
      <c r="F18761" s="519" t="s">
        <v>46633</v>
      </c>
      <c r="G18761" s="519" t="s">
        <v>43265</v>
      </c>
      <c r="I18761" s="519" t="s">
        <v>5</v>
      </c>
      <c r="J18761" s="650">
        <v>121.99</v>
      </c>
    </row>
    <row r="18762" spans="1:10">
      <c r="A18762" s="519" t="s">
        <v>18886</v>
      </c>
      <c r="B18762" s="519" t="str">
        <f t="shared" si="293"/>
        <v>SONOFLETOR ACUSTICO DE EMBUTIR COMPLETO,CASADOR DE IMPEDANCIA,POTENCIOMETRO DE VOLUME E ALTO FALANTE DE 6" DE 25W RMS,INCLUSIVE PLUGS,TERMINAIS E CONECTORES,EXCLUSIVE FIOS E INSTALACAO DO PONTO (VIDE ITEM 15.015.0400).FORNECIMENTO E COLOCACAO.</v>
      </c>
      <c r="C18762" s="519" t="s">
        <v>46630</v>
      </c>
      <c r="D18762" s="519" t="s">
        <v>46631</v>
      </c>
      <c r="E18762" s="519" t="s">
        <v>46632</v>
      </c>
      <c r="F18762" s="519" t="s">
        <v>46633</v>
      </c>
      <c r="G18762" s="519" t="s">
        <v>43265</v>
      </c>
      <c r="I18762" s="519" t="s">
        <v>5</v>
      </c>
      <c r="J18762" s="650">
        <v>121.99</v>
      </c>
    </row>
    <row r="18763" spans="1:10">
      <c r="A18763" s="519" t="s">
        <v>18887</v>
      </c>
      <c r="B18763" s="519" t="str">
        <f t="shared" si="293"/>
        <v>DETECTOR TERMICO ANALOGICO COM BASE,PARA SISTEMA DE ALARME CONTRA INCENDIO.FORNECIMENTO E COLOCACAO</v>
      </c>
      <c r="C18763" s="519" t="s">
        <v>46634</v>
      </c>
      <c r="D18763" s="519" t="s">
        <v>46635</v>
      </c>
      <c r="I18763" s="519" t="s">
        <v>5</v>
      </c>
      <c r="J18763" s="650">
        <v>96.52</v>
      </c>
    </row>
    <row r="18764" spans="1:10">
      <c r="A18764" s="519" t="s">
        <v>18888</v>
      </c>
      <c r="B18764" s="519" t="str">
        <f t="shared" si="293"/>
        <v>DETECTOR TERMICO ANALOGICO COM BASE,PARA SISTEMA DE ALARME CONTRA INCENDIO.FORNECIMENTO E COLOCACAO</v>
      </c>
      <c r="C18764" s="519" t="s">
        <v>46634</v>
      </c>
      <c r="D18764" s="519" t="s">
        <v>46635</v>
      </c>
      <c r="I18764" s="519" t="s">
        <v>5</v>
      </c>
      <c r="J18764" s="650">
        <v>93.81</v>
      </c>
    </row>
    <row r="18765" spans="1:10">
      <c r="A18765" s="519" t="s">
        <v>18889</v>
      </c>
      <c r="B18765" s="519" t="str">
        <f t="shared" si="293"/>
        <v>DETECTOR OTICO DE FUMACA ANALOGICO COM BASE,PARA SISTEMA DEALARME CONTRA INCENDIO.FORNECIMENTO E COLOCACAO</v>
      </c>
      <c r="C18765" s="519" t="s">
        <v>46636</v>
      </c>
      <c r="D18765" s="519" t="s">
        <v>46637</v>
      </c>
      <c r="I18765" s="519" t="s">
        <v>5</v>
      </c>
      <c r="J18765" s="650">
        <v>62.58</v>
      </c>
    </row>
    <row r="18766" spans="1:10">
      <c r="A18766" s="519" t="s">
        <v>18890</v>
      </c>
      <c r="B18766" s="519" t="str">
        <f t="shared" si="293"/>
        <v>DETECTOR OTICO DE FUMACA ANALOGICO COM BASE,PARA SISTEMA DEALARME CONTRA INCENDIO.FORNECIMENTO E COLOCACAO</v>
      </c>
      <c r="C18766" s="519" t="s">
        <v>46636</v>
      </c>
      <c r="D18766" s="519" t="s">
        <v>46637</v>
      </c>
      <c r="I18766" s="519" t="s">
        <v>5</v>
      </c>
      <c r="J18766" s="650">
        <v>59.87</v>
      </c>
    </row>
    <row r="18767" spans="1:10">
      <c r="A18767" s="519" t="s">
        <v>18891</v>
      </c>
      <c r="B18767" s="519" t="str">
        <f t="shared" si="293"/>
        <v>SIRENE AUDIO VISUAL,PARA SISTEMA DE ALARME CONTRA INCENDIO.FORNECIMENTO E COLOCACAO</v>
      </c>
      <c r="C18767" s="519" t="s">
        <v>46638</v>
      </c>
      <c r="D18767" s="519" t="s">
        <v>34492</v>
      </c>
      <c r="I18767" s="519" t="s">
        <v>5</v>
      </c>
      <c r="J18767" s="650">
        <v>49.65</v>
      </c>
    </row>
    <row r="18768" spans="1:10">
      <c r="A18768" s="519" t="s">
        <v>18892</v>
      </c>
      <c r="B18768" s="519" t="str">
        <f t="shared" si="293"/>
        <v>SIRENE AUDIO VISUAL,PARA SISTEMA DE ALARME CONTRA INCENDIO.FORNECIMENTO E COLOCACAO</v>
      </c>
      <c r="C18768" s="519" t="s">
        <v>46638</v>
      </c>
      <c r="D18768" s="519" t="s">
        <v>34492</v>
      </c>
      <c r="I18768" s="519" t="s">
        <v>5</v>
      </c>
      <c r="J18768" s="650">
        <v>46.94</v>
      </c>
    </row>
    <row r="18769" spans="1:10">
      <c r="A18769" s="519" t="s">
        <v>18893</v>
      </c>
      <c r="B18769" s="519" t="str">
        <f t="shared" si="293"/>
        <v>DETECTOR DE GAS COMBUSTIVEL (GLP/GN) COM ALARME A 30CM DO PISO/TETO,TENSAO DE 127V/60HZ E CONSUMO E 10W.FORNECIMENTO E COLOCACAO</v>
      </c>
      <c r="C18769" s="519" t="s">
        <v>46639</v>
      </c>
      <c r="D18769" s="519" t="s">
        <v>46640</v>
      </c>
      <c r="E18769" s="519" t="s">
        <v>36236</v>
      </c>
      <c r="I18769" s="519" t="s">
        <v>5</v>
      </c>
      <c r="J18769" s="650">
        <v>235.56</v>
      </c>
    </row>
    <row r="18770" spans="1:10">
      <c r="A18770" s="519" t="s">
        <v>18894</v>
      </c>
      <c r="B18770" s="519" t="str">
        <f t="shared" si="293"/>
        <v>DETECTOR DE GAS COMBUSTIVEL (GLP/GN) COM ALARME A 30CM DO PISO/TETO,TENSAO DE 127V/60HZ E CONSUMO E 10W.FORNECIMENTO E COLOCACAO</v>
      </c>
      <c r="C18770" s="519" t="s">
        <v>46639</v>
      </c>
      <c r="D18770" s="519" t="s">
        <v>46640</v>
      </c>
      <c r="E18770" s="519" t="s">
        <v>36236</v>
      </c>
      <c r="I18770" s="519" t="s">
        <v>5</v>
      </c>
      <c r="J18770" s="650">
        <v>232.85</v>
      </c>
    </row>
    <row r="18771" spans="1:10">
      <c r="A18771" s="519" t="s">
        <v>52055</v>
      </c>
      <c r="B18771" s="519" t="str">
        <f t="shared" si="293"/>
        <v>DETECTOR DE INCENDIO,COMPOSTO DE CENTRAL DE ALARME ENDERECAVEL,PARA ATE 500 DISPOSITIVOS DIVIDIDOS EM 2 LACOS</v>
      </c>
      <c r="C18771" s="519" t="s">
        <v>52056</v>
      </c>
      <c r="D18771" s="519" t="s">
        <v>52057</v>
      </c>
      <c r="I18771" s="519" t="s">
        <v>5</v>
      </c>
      <c r="J18771" s="650">
        <v>5056.54</v>
      </c>
    </row>
    <row r="18772" spans="1:10">
      <c r="A18772" s="519" t="s">
        <v>52058</v>
      </c>
      <c r="B18772" s="519" t="str">
        <f t="shared" si="293"/>
        <v>DETECTOR DE INCENDIO,COMPOSTO DE CENTRAL DE ALARME ENDERECAVEL,PARA ATE 500 DISPOSITIVOS DIVIDIDOS EM 2 LACOS</v>
      </c>
      <c r="C18772" s="519" t="s">
        <v>52056</v>
      </c>
      <c r="D18772" s="519" t="s">
        <v>52057</v>
      </c>
      <c r="I18772" s="519" t="s">
        <v>5</v>
      </c>
      <c r="J18772" s="650">
        <v>5053.83</v>
      </c>
    </row>
    <row r="18773" spans="1:10">
      <c r="A18773" s="519" t="s">
        <v>18895</v>
      </c>
      <c r="B18773" s="519" t="str">
        <f t="shared" si="293"/>
        <v>ACIONADOR TIPO "QUEBRE VIDRO",INCLUSIVE SENSOR DE ALARME E CHAVE EXTERNA PARA TESTE.FORNECIMENTO E COLOCACAO</v>
      </c>
      <c r="C18773" s="519" t="s">
        <v>46641</v>
      </c>
      <c r="D18773" s="519" t="s">
        <v>46642</v>
      </c>
      <c r="I18773" s="519" t="s">
        <v>5</v>
      </c>
      <c r="J18773" s="650">
        <v>67.209999999999994</v>
      </c>
    </row>
    <row r="18774" spans="1:10">
      <c r="A18774" s="519" t="s">
        <v>18896</v>
      </c>
      <c r="B18774" s="519" t="str">
        <f t="shared" si="293"/>
        <v>ACIONADOR TIPO "QUEBRE VIDRO",INCLUSIVE SENSOR DE ALARME E CHAVE EXTERNA PARA TESTE.FORNECIMENTO E COLOCACAO</v>
      </c>
      <c r="C18774" s="519" t="s">
        <v>46641</v>
      </c>
      <c r="D18774" s="519" t="s">
        <v>46642</v>
      </c>
      <c r="I18774" s="519" t="s">
        <v>5</v>
      </c>
      <c r="J18774" s="650">
        <v>64.5</v>
      </c>
    </row>
    <row r="18775" spans="1:10">
      <c r="A18775" s="519" t="s">
        <v>18897</v>
      </c>
      <c r="B18775" s="519" t="str">
        <f t="shared" si="293"/>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775" s="519" t="s">
        <v>50675</v>
      </c>
      <c r="D18775" s="519" t="s">
        <v>73239</v>
      </c>
      <c r="E18775" s="519" t="s">
        <v>73240</v>
      </c>
      <c r="F18775" s="519" t="s">
        <v>73241</v>
      </c>
      <c r="G18775" s="519" t="s">
        <v>73242</v>
      </c>
      <c r="H18775" s="519" t="s">
        <v>73243</v>
      </c>
      <c r="I18775" s="519" t="s">
        <v>5</v>
      </c>
      <c r="J18775" s="650">
        <v>101341.65</v>
      </c>
    </row>
    <row r="18776" spans="1:10">
      <c r="A18776" s="519" t="s">
        <v>18898</v>
      </c>
      <c r="B18776" s="519" t="str">
        <f t="shared" si="293"/>
        <v>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v>
      </c>
      <c r="C18776" s="519" t="s">
        <v>50675</v>
      </c>
      <c r="D18776" s="519" t="s">
        <v>73239</v>
      </c>
      <c r="E18776" s="519" t="s">
        <v>73240</v>
      </c>
      <c r="F18776" s="519" t="s">
        <v>73241</v>
      </c>
      <c r="G18776" s="519" t="s">
        <v>73242</v>
      </c>
      <c r="H18776" s="519" t="s">
        <v>73243</v>
      </c>
      <c r="I18776" s="519" t="s">
        <v>5</v>
      </c>
      <c r="J18776" s="650">
        <v>101341.65</v>
      </c>
    </row>
    <row r="18777" spans="1:10">
      <c r="A18777" s="519" t="s">
        <v>18899</v>
      </c>
      <c r="B18777" s="519" t="str">
        <f t="shared" si="293"/>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777" s="519" t="s">
        <v>50676</v>
      </c>
      <c r="D18777" s="519" t="s">
        <v>50677</v>
      </c>
      <c r="E18777" s="519" t="s">
        <v>50678</v>
      </c>
      <c r="F18777" s="519" t="s">
        <v>50679</v>
      </c>
      <c r="G18777" s="519" t="s">
        <v>50680</v>
      </c>
      <c r="H18777" s="519" t="s">
        <v>50681</v>
      </c>
      <c r="I18777" s="519" t="s">
        <v>5</v>
      </c>
      <c r="J18777" s="650">
        <v>110957</v>
      </c>
    </row>
    <row r="18778" spans="1:10">
      <c r="A18778" s="519" t="s">
        <v>18900</v>
      </c>
      <c r="B18778" s="519" t="str">
        <f t="shared" si="293"/>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8778" s="519" t="s">
        <v>50676</v>
      </c>
      <c r="D18778" s="519" t="s">
        <v>50677</v>
      </c>
      <c r="E18778" s="519" t="s">
        <v>50678</v>
      </c>
      <c r="F18778" s="519" t="s">
        <v>50679</v>
      </c>
      <c r="G18778" s="519" t="s">
        <v>50680</v>
      </c>
      <c r="H18778" s="519" t="s">
        <v>50681</v>
      </c>
      <c r="I18778" s="519" t="s">
        <v>5</v>
      </c>
      <c r="J18778" s="650">
        <v>110957</v>
      </c>
    </row>
    <row r="18779" spans="1:10">
      <c r="A18779" s="519" t="s">
        <v>18901</v>
      </c>
      <c r="B18779" s="519" t="str">
        <f t="shared" si="293"/>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779" s="519" t="s">
        <v>50682</v>
      </c>
      <c r="D18779" s="519" t="s">
        <v>50683</v>
      </c>
      <c r="E18779" s="519" t="s">
        <v>50684</v>
      </c>
      <c r="F18779" s="519" t="s">
        <v>50685</v>
      </c>
      <c r="G18779" s="519" t="s">
        <v>50686</v>
      </c>
      <c r="H18779" s="519" t="s">
        <v>50687</v>
      </c>
      <c r="I18779" s="519" t="s">
        <v>5</v>
      </c>
      <c r="J18779" s="650">
        <v>127765</v>
      </c>
    </row>
    <row r="18780" spans="1:10">
      <c r="A18780" s="519" t="s">
        <v>18902</v>
      </c>
      <c r="B18780" s="519" t="str">
        <f t="shared" si="293"/>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8780" s="519" t="s">
        <v>50682</v>
      </c>
      <c r="D18780" s="519" t="s">
        <v>50683</v>
      </c>
      <c r="E18780" s="519" t="s">
        <v>50684</v>
      </c>
      <c r="F18780" s="519" t="s">
        <v>50685</v>
      </c>
      <c r="G18780" s="519" t="s">
        <v>50686</v>
      </c>
      <c r="H18780" s="519" t="s">
        <v>50687</v>
      </c>
      <c r="I18780" s="519" t="s">
        <v>5</v>
      </c>
      <c r="J18780" s="650">
        <v>127765</v>
      </c>
    </row>
    <row r="18781" spans="1:10">
      <c r="A18781" s="519" t="s">
        <v>18903</v>
      </c>
      <c r="B18781" s="519" t="str">
        <f t="shared" si="293"/>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781" s="519" t="s">
        <v>52059</v>
      </c>
      <c r="D18781" s="519" t="s">
        <v>46643</v>
      </c>
      <c r="E18781" s="519" t="s">
        <v>46644</v>
      </c>
      <c r="F18781" s="519" t="s">
        <v>46645</v>
      </c>
      <c r="G18781" s="519" t="s">
        <v>46646</v>
      </c>
      <c r="H18781" s="519" t="s">
        <v>46647</v>
      </c>
      <c r="I18781" s="519" t="s">
        <v>5</v>
      </c>
      <c r="J18781" s="650">
        <v>35000</v>
      </c>
    </row>
    <row r="18782" spans="1:10">
      <c r="A18782" s="519" t="s">
        <v>18904</v>
      </c>
      <c r="B18782" s="519" t="str">
        <f t="shared" si="293"/>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8782" s="519" t="s">
        <v>52059</v>
      </c>
      <c r="D18782" s="519" t="s">
        <v>46643</v>
      </c>
      <c r="E18782" s="519" t="s">
        <v>46644</v>
      </c>
      <c r="F18782" s="519" t="s">
        <v>46645</v>
      </c>
      <c r="G18782" s="519" t="s">
        <v>46646</v>
      </c>
      <c r="H18782" s="519" t="s">
        <v>46647</v>
      </c>
      <c r="I18782" s="519" t="s">
        <v>5</v>
      </c>
      <c r="J18782" s="650">
        <v>35000</v>
      </c>
    </row>
    <row r="18783" spans="1:10">
      <c r="A18783" s="519" t="s">
        <v>50688</v>
      </c>
      <c r="B18783" s="519" t="str">
        <f t="shared" si="293"/>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783" s="519" t="s">
        <v>50689</v>
      </c>
      <c r="D18783" s="519" t="s">
        <v>50690</v>
      </c>
      <c r="E18783" s="519" t="s">
        <v>50691</v>
      </c>
      <c r="F18783" s="519" t="s">
        <v>50692</v>
      </c>
      <c r="G18783" s="519" t="s">
        <v>50693</v>
      </c>
      <c r="H18783" s="519" t="s">
        <v>50694</v>
      </c>
      <c r="I18783" s="519" t="s">
        <v>5</v>
      </c>
      <c r="J18783" s="650">
        <v>228000</v>
      </c>
    </row>
    <row r="18784" spans="1:10">
      <c r="A18784" s="519" t="s">
        <v>50695</v>
      </c>
      <c r="B18784" s="519" t="str">
        <f t="shared" si="293"/>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8784" s="519" t="s">
        <v>50689</v>
      </c>
      <c r="D18784" s="519" t="s">
        <v>50690</v>
      </c>
      <c r="E18784" s="519" t="s">
        <v>50691</v>
      </c>
      <c r="F18784" s="519" t="s">
        <v>50692</v>
      </c>
      <c r="G18784" s="519" t="s">
        <v>50693</v>
      </c>
      <c r="H18784" s="519" t="s">
        <v>50694</v>
      </c>
      <c r="I18784" s="519" t="s">
        <v>5</v>
      </c>
      <c r="J18784" s="650">
        <v>228000</v>
      </c>
    </row>
    <row r="18785" spans="1:10">
      <c r="A18785" s="519" t="s">
        <v>18905</v>
      </c>
      <c r="B18785" s="519" t="str">
        <f t="shared" si="293"/>
        <v>POSTE DE CONCRETO,COM SECAO CIRCULAR,COM 5,00M DE COMPRIMENTO E CARGA NOMINAL NO TOPO DE 100KG,INCLUSIVE ESCAVACAO,EXCLUSIVE TRANSPORTE.FORNECIMENTO E COLOCACAO</v>
      </c>
      <c r="C18785" s="519" t="s">
        <v>46648</v>
      </c>
      <c r="D18785" s="519" t="s">
        <v>46649</v>
      </c>
      <c r="E18785" s="519" t="s">
        <v>46650</v>
      </c>
      <c r="I18785" s="519" t="s">
        <v>5</v>
      </c>
      <c r="J18785" s="650">
        <v>580.66999999999996</v>
      </c>
    </row>
    <row r="18786" spans="1:10">
      <c r="A18786" s="519" t="s">
        <v>18906</v>
      </c>
      <c r="B18786" s="519" t="str">
        <f t="shared" si="293"/>
        <v>POSTE DE CONCRETO,COM SECAO CIRCULAR,COM 5,00M DE COMPRIMENTO E CARGA NOMINAL NO TOPO DE 100KG,INCLUSIVE ESCAVACAO,EXCLUSIVE TRANSPORTE.FORNECIMENTO E COLOCACAO</v>
      </c>
      <c r="C18786" s="519" t="s">
        <v>46648</v>
      </c>
      <c r="D18786" s="519" t="s">
        <v>46649</v>
      </c>
      <c r="E18786" s="519" t="s">
        <v>46650</v>
      </c>
      <c r="I18786" s="519" t="s">
        <v>5</v>
      </c>
      <c r="J18786" s="650">
        <v>563.61</v>
      </c>
    </row>
    <row r="18787" spans="1:10">
      <c r="A18787" s="519" t="s">
        <v>18907</v>
      </c>
      <c r="B18787" s="519" t="str">
        <f t="shared" si="293"/>
        <v>POSTE DE CONCRETO,COM SECAO CIRCULAR,COM 5,00M DE COMPRIMENTO E CARGA NOMINAL NO TOPO DE 200KG,INCLUSIVE ESCAVACAO,EXCLUSIVE TRANSPORTE.FORNECIMENTO E COLOCACAO</v>
      </c>
      <c r="C18787" s="519" t="s">
        <v>46648</v>
      </c>
      <c r="D18787" s="519" t="s">
        <v>46651</v>
      </c>
      <c r="E18787" s="519" t="s">
        <v>46650</v>
      </c>
      <c r="I18787" s="519" t="s">
        <v>5</v>
      </c>
      <c r="J18787" s="650">
        <v>691.24</v>
      </c>
    </row>
    <row r="18788" spans="1:10">
      <c r="A18788" s="519" t="s">
        <v>18908</v>
      </c>
      <c r="B18788" s="519" t="str">
        <f t="shared" si="293"/>
        <v>POSTE DE CONCRETO,COM SECAO CIRCULAR,COM 5,00M DE COMPRIMENTO E CARGA NOMINAL NO TOPO DE 200KG,INCLUSIVE ESCAVACAO,EXCLUSIVE TRANSPORTE.FORNECIMENTO E COLOCACAO</v>
      </c>
      <c r="C18788" s="519" t="s">
        <v>46648</v>
      </c>
      <c r="D18788" s="519" t="s">
        <v>46651</v>
      </c>
      <c r="E18788" s="519" t="s">
        <v>46650</v>
      </c>
      <c r="I18788" s="519" t="s">
        <v>5</v>
      </c>
      <c r="J18788" s="650">
        <v>674.18</v>
      </c>
    </row>
    <row r="18789" spans="1:10">
      <c r="A18789" s="519" t="s">
        <v>18909</v>
      </c>
      <c r="B18789" s="519" t="str">
        <f t="shared" si="293"/>
        <v>POSTE DE CONCRETO,COM SECAO CIRCULAR,COM 5,00M DE COMPRIMENTO E CARGA NOMINAL NO TOPO DE 300KG,INCLUSIVE ESCAVACAO,EXCLUSIVE TRANSPORTE.FORNECIMENTO E COLOCACAO</v>
      </c>
      <c r="C18789" s="519" t="s">
        <v>46648</v>
      </c>
      <c r="D18789" s="519" t="s">
        <v>46652</v>
      </c>
      <c r="E18789" s="519" t="s">
        <v>46650</v>
      </c>
      <c r="I18789" s="519" t="s">
        <v>5</v>
      </c>
      <c r="J18789" s="650">
        <v>856.92</v>
      </c>
    </row>
    <row r="18790" spans="1:10">
      <c r="A18790" s="519" t="s">
        <v>18910</v>
      </c>
      <c r="B18790" s="519" t="str">
        <f t="shared" si="293"/>
        <v>POSTE DE CONCRETO,COM SECAO CIRCULAR,COM 5,00M DE COMPRIMENTO E CARGA NOMINAL NO TOPO DE 300KG,INCLUSIVE ESCAVACAO,EXCLUSIVE TRANSPORTE.FORNECIMENTO E COLOCACAO</v>
      </c>
      <c r="C18790" s="519" t="s">
        <v>46648</v>
      </c>
      <c r="D18790" s="519" t="s">
        <v>46652</v>
      </c>
      <c r="E18790" s="519" t="s">
        <v>46650</v>
      </c>
      <c r="I18790" s="519" t="s">
        <v>5</v>
      </c>
      <c r="J18790" s="650">
        <v>837.58</v>
      </c>
    </row>
    <row r="18791" spans="1:10">
      <c r="A18791" s="519" t="s">
        <v>18911</v>
      </c>
      <c r="B18791" s="519" t="str">
        <f t="shared" si="293"/>
        <v>POSTE DE CONCRETO,COM SECAO CIRCULAR,COM 5,00M DE COMPRIMENTO E CARGA NOMINAL NO TOPO DE 400KG,INCLUSIVE ESCAVACAO,EXCLUSIVE TRANSPORTE.FORNECIMENTO E COLOCACAO</v>
      </c>
      <c r="C18791" s="519" t="s">
        <v>46648</v>
      </c>
      <c r="D18791" s="519" t="s">
        <v>46653</v>
      </c>
      <c r="E18791" s="519" t="s">
        <v>46650</v>
      </c>
      <c r="I18791" s="519" t="s">
        <v>5</v>
      </c>
      <c r="J18791" s="650">
        <v>929.43</v>
      </c>
    </row>
    <row r="18792" spans="1:10">
      <c r="A18792" s="519" t="s">
        <v>18912</v>
      </c>
      <c r="B18792" s="519" t="str">
        <f t="shared" si="293"/>
        <v>POSTE DE CONCRETO,COM SECAO CIRCULAR,COM 5,00M DE COMPRIMENTO E CARGA NOMINAL NO TOPO DE 400KG,INCLUSIVE ESCAVACAO,EXCLUSIVE TRANSPORTE.FORNECIMENTO E COLOCACAO</v>
      </c>
      <c r="C18792" s="519" t="s">
        <v>46648</v>
      </c>
      <c r="D18792" s="519" t="s">
        <v>46653</v>
      </c>
      <c r="E18792" s="519" t="s">
        <v>46650</v>
      </c>
      <c r="I18792" s="519" t="s">
        <v>5</v>
      </c>
      <c r="J18792" s="650">
        <v>910.09</v>
      </c>
    </row>
    <row r="18793" spans="1:10">
      <c r="A18793" s="519" t="s">
        <v>18913</v>
      </c>
      <c r="B18793" s="519" t="str">
        <f t="shared" si="293"/>
        <v>POSTE DE CONCRETO,COM SECAO CIRCULAR,COM 7,00M DE COMPRIMENTO E CARGA NOMINAL HORIZONTAL NO TOPO DE 100KG,INCLUSIVE ESCAVACAO,EXCLUSIVE TRANSPORTE.FORNECIMENTO E COLOCACAO</v>
      </c>
      <c r="C18793" s="519" t="s">
        <v>46654</v>
      </c>
      <c r="D18793" s="519" t="s">
        <v>46655</v>
      </c>
      <c r="E18793" s="519" t="s">
        <v>46656</v>
      </c>
      <c r="I18793" s="519" t="s">
        <v>5</v>
      </c>
      <c r="J18793" s="650">
        <v>842.37</v>
      </c>
    </row>
    <row r="18794" spans="1:10">
      <c r="A18794" s="519" t="s">
        <v>18914</v>
      </c>
      <c r="B18794" s="519" t="str">
        <f t="shared" si="293"/>
        <v>POSTE DE CONCRETO,COM SECAO CIRCULAR,COM 7,00M DE COMPRIMENTO E CARGA NOMINAL HORIZONTAL NO TOPO DE 100KG,INCLUSIVE ESCAVACAO,EXCLUSIVE TRANSPORTE.FORNECIMENTO E COLOCACAO</v>
      </c>
      <c r="C18794" s="519" t="s">
        <v>46654</v>
      </c>
      <c r="D18794" s="519" t="s">
        <v>46655</v>
      </c>
      <c r="E18794" s="519" t="s">
        <v>46656</v>
      </c>
      <c r="I18794" s="519" t="s">
        <v>5</v>
      </c>
      <c r="J18794" s="650">
        <v>821.4</v>
      </c>
    </row>
    <row r="18795" spans="1:10">
      <c r="A18795" s="519" t="s">
        <v>18915</v>
      </c>
      <c r="B18795" s="519" t="str">
        <f t="shared" si="293"/>
        <v>POSTE DE CONCRETO,COM SECAO CIRCULAR,COM 7,00M DE COMPRIMENTO E CARGA NOMINAL HORIZONTAL NO TOPO DE 200KG,INCLUSIVE ESCAVACAO,EXCLUSIVE TRANSPORTE.FORNECIMENTO E COLOCACAO</v>
      </c>
      <c r="C18795" s="519" t="s">
        <v>46654</v>
      </c>
      <c r="D18795" s="519" t="s">
        <v>46657</v>
      </c>
      <c r="E18795" s="519" t="s">
        <v>46656</v>
      </c>
      <c r="I18795" s="519" t="s">
        <v>5</v>
      </c>
      <c r="J18795" s="650">
        <v>881.91</v>
      </c>
    </row>
    <row r="18796" spans="1:10">
      <c r="A18796" s="519" t="s">
        <v>18916</v>
      </c>
      <c r="B18796" s="519" t="str">
        <f t="shared" si="293"/>
        <v>POSTE DE CONCRETO,COM SECAO CIRCULAR,COM 7,00M DE COMPRIMENTO E CARGA NOMINAL HORIZONTAL NO TOPO DE 200KG,INCLUSIVE ESCAVACAO,EXCLUSIVE TRANSPORTE.FORNECIMENTO E COLOCACAO</v>
      </c>
      <c r="C18796" s="519" t="s">
        <v>46654</v>
      </c>
      <c r="D18796" s="519" t="s">
        <v>46657</v>
      </c>
      <c r="E18796" s="519" t="s">
        <v>46656</v>
      </c>
      <c r="I18796" s="519" t="s">
        <v>5</v>
      </c>
      <c r="J18796" s="650">
        <v>860.94</v>
      </c>
    </row>
    <row r="18797" spans="1:10">
      <c r="A18797" s="519" t="s">
        <v>18917</v>
      </c>
      <c r="B18797" s="519" t="str">
        <f t="shared" si="293"/>
        <v>POSTE DE CONCRETO,COM SECAO CIRCULAR,COM 7,00M DE COMPRIMENTO E CARGA NOMINAL HORIZONTAL NO TOPO DE 300KG,INCLUSIVE ESCAVACAO,EXCLUSIVE TRANSPORTE.FORNECIMENTO E COLOCACAO.</v>
      </c>
      <c r="C18797" s="519" t="s">
        <v>46654</v>
      </c>
      <c r="D18797" s="519" t="s">
        <v>46658</v>
      </c>
      <c r="E18797" s="519" t="s">
        <v>46659</v>
      </c>
      <c r="I18797" s="519" t="s">
        <v>5</v>
      </c>
      <c r="J18797" s="650">
        <v>1239.05</v>
      </c>
    </row>
    <row r="18798" spans="1:10">
      <c r="A18798" s="519" t="s">
        <v>18918</v>
      </c>
      <c r="B18798" s="519" t="str">
        <f t="shared" si="293"/>
        <v>POSTE DE CONCRETO,COM SECAO CIRCULAR,COM 7,00M DE COMPRIMENTO E CARGA NOMINAL HORIZONTAL NO TOPO DE 300KG,INCLUSIVE ESCAVACAO,EXCLUSIVE TRANSPORTE.FORNECIMENTO E COLOCACAO.</v>
      </c>
      <c r="C18798" s="519" t="s">
        <v>46654</v>
      </c>
      <c r="D18798" s="519" t="s">
        <v>46658</v>
      </c>
      <c r="E18798" s="519" t="s">
        <v>46659</v>
      </c>
      <c r="I18798" s="519" t="s">
        <v>5</v>
      </c>
      <c r="J18798" s="650">
        <v>1216.93</v>
      </c>
    </row>
    <row r="18799" spans="1:10">
      <c r="A18799" s="519" t="s">
        <v>18919</v>
      </c>
      <c r="B18799" s="519" t="str">
        <f t="shared" si="293"/>
        <v>POSTE DE CONCRETO,COM SECAO CIRCULAR,COM 7,00M DE COMPRIMENTO E CARGA NOMINAL HORIZONTAL NO TOPO DE 400KG,INCLUSIVE ESCAVACAO,EXCLUSIVE TRANSPORTE.FORNECIMENTO E COLOCACAO</v>
      </c>
      <c r="C18799" s="519" t="s">
        <v>46654</v>
      </c>
      <c r="D18799" s="519" t="s">
        <v>46660</v>
      </c>
      <c r="E18799" s="519" t="s">
        <v>46656</v>
      </c>
      <c r="I18799" s="519" t="s">
        <v>5</v>
      </c>
      <c r="J18799" s="650">
        <v>1470.23</v>
      </c>
    </row>
    <row r="18800" spans="1:10">
      <c r="A18800" s="519" t="s">
        <v>18920</v>
      </c>
      <c r="B18800" s="519" t="str">
        <f t="shared" si="293"/>
        <v>POSTE DE CONCRETO,COM SECAO CIRCULAR,COM 7,00M DE COMPRIMENTO E CARGA NOMINAL HORIZONTAL NO TOPO DE 400KG,INCLUSIVE ESCAVACAO,EXCLUSIVE TRANSPORTE.FORNECIMENTO E COLOCACAO</v>
      </c>
      <c r="C18800" s="519" t="s">
        <v>46654</v>
      </c>
      <c r="D18800" s="519" t="s">
        <v>46660</v>
      </c>
      <c r="E18800" s="519" t="s">
        <v>46656</v>
      </c>
      <c r="I18800" s="519" t="s">
        <v>5</v>
      </c>
      <c r="J18800" s="650">
        <v>1448.11</v>
      </c>
    </row>
    <row r="18801" spans="1:10">
      <c r="A18801" s="519" t="s">
        <v>18921</v>
      </c>
      <c r="B18801" s="519" t="str">
        <f t="shared" si="293"/>
        <v>POSTE DE CONCRETO,COM SECAO CIRCULAR,COM 9,00M DE COMPRIMENTO E CARGA NOMINAL NO TOPO DE 150KG,INCLUSIVE ESCAVACAO,EXCLUSIVE TRANSPORTE.FORNECIMENTO E COLOCACAO</v>
      </c>
      <c r="C18801" s="519" t="s">
        <v>46661</v>
      </c>
      <c r="D18801" s="519" t="s">
        <v>46662</v>
      </c>
      <c r="E18801" s="519" t="s">
        <v>46650</v>
      </c>
      <c r="I18801" s="519" t="s">
        <v>5</v>
      </c>
      <c r="J18801" s="650">
        <v>1248.3599999999999</v>
      </c>
    </row>
    <row r="18802" spans="1:10">
      <c r="A18802" s="519" t="s">
        <v>18922</v>
      </c>
      <c r="B18802" s="519" t="str">
        <f t="shared" si="293"/>
        <v>POSTE DE CONCRETO,COM SECAO CIRCULAR,COM 9,00M DE COMPRIMENTO E CARGA NOMINAL NO TOPO DE 150KG,INCLUSIVE ESCAVACAO,EXCLUSIVE TRANSPORTE.FORNECIMENTO E COLOCACAO</v>
      </c>
      <c r="C18802" s="519" t="s">
        <v>46661</v>
      </c>
      <c r="D18802" s="519" t="s">
        <v>46662</v>
      </c>
      <c r="E18802" s="519" t="s">
        <v>46650</v>
      </c>
      <c r="I18802" s="519" t="s">
        <v>5</v>
      </c>
      <c r="J18802" s="650">
        <v>1224.46</v>
      </c>
    </row>
    <row r="18803" spans="1:10">
      <c r="A18803" s="519" t="s">
        <v>18923</v>
      </c>
      <c r="B18803" s="519" t="str">
        <f t="shared" si="293"/>
        <v>POSTE DE CONCRETO,COM SECAO CIRCULAR,COM 9,00M DE COMPRIMENTO E CARGA NOMINAL NO TOPO DE 200KG,INCLUSIVE ESCAVACAO,EXCLUSIVE TRANSPORTE.FORNECIMENTO E COLOCACAO</v>
      </c>
      <c r="C18803" s="519" t="s">
        <v>46661</v>
      </c>
      <c r="D18803" s="519" t="s">
        <v>46651</v>
      </c>
      <c r="E18803" s="519" t="s">
        <v>46650</v>
      </c>
      <c r="I18803" s="519" t="s">
        <v>5</v>
      </c>
      <c r="J18803" s="650">
        <v>1625.79</v>
      </c>
    </row>
    <row r="18804" spans="1:10">
      <c r="A18804" s="519" t="s">
        <v>18924</v>
      </c>
      <c r="B18804" s="519" t="str">
        <f t="shared" si="293"/>
        <v>POSTE DE CONCRETO,COM SECAO CIRCULAR,COM 9,00M DE COMPRIMENTO E CARGA NOMINAL NO TOPO DE 200KG,INCLUSIVE ESCAVACAO,EXCLUSIVE TRANSPORTE.FORNECIMENTO E COLOCACAO</v>
      </c>
      <c r="C18804" s="519" t="s">
        <v>46661</v>
      </c>
      <c r="D18804" s="519" t="s">
        <v>46651</v>
      </c>
      <c r="E18804" s="519" t="s">
        <v>46650</v>
      </c>
      <c r="I18804" s="519" t="s">
        <v>5</v>
      </c>
      <c r="J18804" s="650">
        <v>1601.89</v>
      </c>
    </row>
    <row r="18805" spans="1:10">
      <c r="A18805" s="519" t="s">
        <v>18925</v>
      </c>
      <c r="B18805" s="519" t="str">
        <f t="shared" si="293"/>
        <v>POSTE DE CONCRETO,COM SECAO CIRCULAR,COM 9,00M DE COMPRIMENTO E CARGA NOMINAL NO TOPO DE 300KG,INCLUSIVE ESCAVACAO,EXCLUSIVE TRANSPORTE.FORNECIMENTO E COLOCACAO</v>
      </c>
      <c r="C18805" s="519" t="s">
        <v>46661</v>
      </c>
      <c r="D18805" s="519" t="s">
        <v>46652</v>
      </c>
      <c r="E18805" s="519" t="s">
        <v>46650</v>
      </c>
      <c r="I18805" s="519" t="s">
        <v>5</v>
      </c>
      <c r="J18805" s="650">
        <v>1692.05</v>
      </c>
    </row>
    <row r="18806" spans="1:10">
      <c r="A18806" s="519" t="s">
        <v>18926</v>
      </c>
      <c r="B18806" s="519" t="str">
        <f t="shared" si="293"/>
        <v>POSTE DE CONCRETO,COM SECAO CIRCULAR,COM 9,00M DE COMPRIMENTO E CARGA NOMINAL NO TOPO DE 300KG,INCLUSIVE ESCAVACAO,EXCLUSIVE TRANSPORTE.FORNECIMENTO E COLOCACAO</v>
      </c>
      <c r="C18806" s="519" t="s">
        <v>46661</v>
      </c>
      <c r="D18806" s="519" t="s">
        <v>46652</v>
      </c>
      <c r="E18806" s="519" t="s">
        <v>46650</v>
      </c>
      <c r="I18806" s="519" t="s">
        <v>5</v>
      </c>
      <c r="J18806" s="650">
        <v>1667.58</v>
      </c>
    </row>
    <row r="18807" spans="1:10">
      <c r="A18807" s="519" t="s">
        <v>18927</v>
      </c>
      <c r="B18807" s="519" t="str">
        <f t="shared" si="293"/>
        <v>POSTE DE CONCRETO,COM SECAO CIRCULAR,COM 9,00M DE COMPRIMENTO E CARGA NOMINAL NO TOPO DE 400KG,INCLUSIVE ESCAVACAO,EXCLUSIVE TRANSPORTE.FORNECIMENTO E COLOCACAO</v>
      </c>
      <c r="C18807" s="519" t="s">
        <v>46661</v>
      </c>
      <c r="D18807" s="519" t="s">
        <v>46653</v>
      </c>
      <c r="E18807" s="519" t="s">
        <v>46650</v>
      </c>
      <c r="I18807" s="519" t="s">
        <v>5</v>
      </c>
      <c r="J18807" s="650">
        <v>1867.1</v>
      </c>
    </row>
    <row r="18808" spans="1:10">
      <c r="A18808" s="519" t="s">
        <v>18928</v>
      </c>
      <c r="B18808" s="519" t="str">
        <f t="shared" si="293"/>
        <v>POSTE DE CONCRETO,COM SECAO CIRCULAR,COM 9,00M DE COMPRIMENTO E CARGA NOMINAL NO TOPO DE 400KG,INCLUSIVE ESCAVACAO,EXCLUSIVE TRANSPORTE.FORNECIMENTO E COLOCACAO</v>
      </c>
      <c r="C18808" s="519" t="s">
        <v>46661</v>
      </c>
      <c r="D18808" s="519" t="s">
        <v>46653</v>
      </c>
      <c r="E18808" s="519" t="s">
        <v>46650</v>
      </c>
      <c r="I18808" s="519" t="s">
        <v>5</v>
      </c>
      <c r="J18808" s="650">
        <v>1842.63</v>
      </c>
    </row>
    <row r="18809" spans="1:10">
      <c r="A18809" s="519" t="s">
        <v>18929</v>
      </c>
      <c r="B18809" s="519" t="str">
        <f t="shared" si="293"/>
        <v>POSTE DE CONCRETO,COM SECAO CIRCULAR,COM 9,00M DE COMPRIMENTO E CARGA NOMINAL NO TOPO DE 600KG,INCLUSIVE ESCAVACAO,EXCLUSIVE TRANSPORTE.FORNECIMENTO E COLOCACAO</v>
      </c>
      <c r="C18809" s="519" t="s">
        <v>46661</v>
      </c>
      <c r="D18809" s="519" t="s">
        <v>46663</v>
      </c>
      <c r="E18809" s="519" t="s">
        <v>46650</v>
      </c>
      <c r="I18809" s="519" t="s">
        <v>5</v>
      </c>
      <c r="J18809" s="650">
        <v>2320.58</v>
      </c>
    </row>
    <row r="18810" spans="1:10">
      <c r="A18810" s="519" t="s">
        <v>18930</v>
      </c>
      <c r="B18810" s="519" t="str">
        <f t="shared" si="293"/>
        <v>POSTE DE CONCRETO,COM SECAO CIRCULAR,COM 9,00M DE COMPRIMENTO E CARGA NOMINAL NO TOPO DE 600KG,INCLUSIVE ESCAVACAO,EXCLUSIVE TRANSPORTE.FORNECIMENTO E COLOCACAO</v>
      </c>
      <c r="C18810" s="519" t="s">
        <v>46661</v>
      </c>
      <c r="D18810" s="519" t="s">
        <v>46663</v>
      </c>
      <c r="E18810" s="519" t="s">
        <v>46650</v>
      </c>
      <c r="I18810" s="519" t="s">
        <v>5</v>
      </c>
      <c r="J18810" s="650">
        <v>2294.96</v>
      </c>
    </row>
    <row r="18811" spans="1:10">
      <c r="A18811" s="519" t="s">
        <v>18931</v>
      </c>
      <c r="B18811" s="519" t="str">
        <f t="shared" si="293"/>
        <v>POSTE DE CONCRETO,COM SECAO CIRCULAR,COM 11,00M DE COMPRIMENTO E CARGA NOMINAL HORIZONTAL NO TOPO DE 200KG,INCLUSIVE ESCAVACAO,EXCLUSIVE TRANSPORTE.FORNECIMENTO E COLOCACAO</v>
      </c>
      <c r="C18811" s="519" t="s">
        <v>46664</v>
      </c>
      <c r="D18811" s="519" t="s">
        <v>46665</v>
      </c>
      <c r="E18811" s="519" t="s">
        <v>46666</v>
      </c>
      <c r="I18811" s="519" t="s">
        <v>5</v>
      </c>
      <c r="J18811" s="650">
        <v>1969.88</v>
      </c>
    </row>
    <row r="18812" spans="1:10">
      <c r="A18812" s="519" t="s">
        <v>18932</v>
      </c>
      <c r="B18812" s="519" t="str">
        <f t="shared" si="293"/>
        <v>POSTE DE CONCRETO,COM SECAO CIRCULAR,COM 11,00M DE COMPRIMENTO E CARGA NOMINAL HORIZONTAL NO TOPO DE 200KG,INCLUSIVE ESCAVACAO,EXCLUSIVE TRANSPORTE.FORNECIMENTO E COLOCACAO</v>
      </c>
      <c r="C18812" s="519" t="s">
        <v>46664</v>
      </c>
      <c r="D18812" s="519" t="s">
        <v>46665</v>
      </c>
      <c r="E18812" s="519" t="s">
        <v>46666</v>
      </c>
      <c r="I18812" s="519" t="s">
        <v>5</v>
      </c>
      <c r="J18812" s="650">
        <v>1943.04</v>
      </c>
    </row>
    <row r="18813" spans="1:10">
      <c r="A18813" s="519" t="s">
        <v>18933</v>
      </c>
      <c r="B18813" s="519" t="str">
        <f t="shared" si="293"/>
        <v>POSTE DE CONCRETO,COM SECAO CIRCULAR,COM 11,00M DE COMPRIMENTO E CARGA NOMINAL HORIZONTAL NO TOPO DE 300KG,INCLUSIVE ESCAVACAO,EXCLUSIVE TRANSPORTE.FORNECIMENTO E COLOCACAO</v>
      </c>
      <c r="C18813" s="519" t="s">
        <v>46664</v>
      </c>
      <c r="D18813" s="519" t="s">
        <v>46667</v>
      </c>
      <c r="E18813" s="519" t="s">
        <v>46666</v>
      </c>
      <c r="I18813" s="519" t="s">
        <v>5</v>
      </c>
      <c r="J18813" s="650">
        <v>2115.88</v>
      </c>
    </row>
    <row r="18814" spans="1:10">
      <c r="A18814" s="519" t="s">
        <v>18934</v>
      </c>
      <c r="B18814" s="519" t="str">
        <f t="shared" si="293"/>
        <v>POSTE DE CONCRETO,COM SECAO CIRCULAR,COM 11,00M DE COMPRIMENTO E CARGA NOMINAL HORIZONTAL NO TOPO DE 300KG,INCLUSIVE ESCAVACAO,EXCLUSIVE TRANSPORTE.FORNECIMENTO E COLOCACAO</v>
      </c>
      <c r="C18814" s="519" t="s">
        <v>46664</v>
      </c>
      <c r="D18814" s="519" t="s">
        <v>46667</v>
      </c>
      <c r="E18814" s="519" t="s">
        <v>46666</v>
      </c>
      <c r="I18814" s="519" t="s">
        <v>5</v>
      </c>
      <c r="J18814" s="650">
        <v>2089.04</v>
      </c>
    </row>
    <row r="18815" spans="1:10">
      <c r="A18815" s="519" t="s">
        <v>18935</v>
      </c>
      <c r="B18815" s="519" t="str">
        <f t="shared" si="293"/>
        <v>POSTE DE CONCRETO,COM SECAO CIRCULAR,COM 11,00M DE COMPRIMENTO E CARGA NOMINAL HORIZONTAL NO TOPO DE 400KG,INCLUSIVE ESCAVACAO,EXCLUSIVE TRANSPORTE.FORNECIMENTO E COLOCACAO</v>
      </c>
      <c r="C18815" s="519" t="s">
        <v>46664</v>
      </c>
      <c r="D18815" s="519" t="s">
        <v>46668</v>
      </c>
      <c r="E18815" s="519" t="s">
        <v>46666</v>
      </c>
      <c r="I18815" s="519" t="s">
        <v>5</v>
      </c>
      <c r="J18815" s="650">
        <v>2519.88</v>
      </c>
    </row>
    <row r="18816" spans="1:10">
      <c r="A18816" s="519" t="s">
        <v>18936</v>
      </c>
      <c r="B18816" s="519" t="str">
        <f t="shared" si="293"/>
        <v>POSTE DE CONCRETO,COM SECAO CIRCULAR,COM 11,00M DE COMPRIMENTO E CARGA NOMINAL HORIZONTAL NO TOPO DE 400KG,INCLUSIVE ESCAVACAO,EXCLUSIVE TRANSPORTE.FORNECIMENTO E COLOCACAO</v>
      </c>
      <c r="C18816" s="519" t="s">
        <v>46664</v>
      </c>
      <c r="D18816" s="519" t="s">
        <v>46668</v>
      </c>
      <c r="E18816" s="519" t="s">
        <v>46666</v>
      </c>
      <c r="I18816" s="519" t="s">
        <v>5</v>
      </c>
      <c r="J18816" s="650">
        <v>2493.04</v>
      </c>
    </row>
    <row r="18817" spans="1:10">
      <c r="A18817" s="519" t="s">
        <v>18937</v>
      </c>
      <c r="B18817" s="519" t="str">
        <f t="shared" si="293"/>
        <v>POSTE DE CONCRETO,COM SECAO CIRCULAR,COM 11,00M DE COMPRIMENTO E CARGA NOMINAL HORIZONTAL NO TOPO DE 600KG,INCLUSIVE ESCAVACAO,EXCLUSIVE TRANSPORTE.FORNECIMENTO E COLOCACAO</v>
      </c>
      <c r="C18817" s="519" t="s">
        <v>46664</v>
      </c>
      <c r="D18817" s="519" t="s">
        <v>46669</v>
      </c>
      <c r="E18817" s="519" t="s">
        <v>46666</v>
      </c>
      <c r="I18817" s="519" t="s">
        <v>5</v>
      </c>
      <c r="J18817" s="650">
        <v>3044.4</v>
      </c>
    </row>
    <row r="18818" spans="1:10">
      <c r="A18818" s="519" t="s">
        <v>18938</v>
      </c>
      <c r="B18818" s="519" t="str">
        <f t="shared" si="293"/>
        <v>POSTE DE CONCRETO,COM SECAO CIRCULAR,COM 11,00M DE COMPRIMENTO E CARGA NOMINAL HORIZONTAL NO TOPO DE 600KG,INCLUSIVE ESCAVACAO,EXCLUSIVE TRANSPORTE.FORNECIMENTO E COLOCACAO</v>
      </c>
      <c r="C18818" s="519" t="s">
        <v>46664</v>
      </c>
      <c r="D18818" s="519" t="s">
        <v>46669</v>
      </c>
      <c r="E18818" s="519" t="s">
        <v>46666</v>
      </c>
      <c r="I18818" s="519" t="s">
        <v>5</v>
      </c>
      <c r="J18818" s="650">
        <v>3016.43</v>
      </c>
    </row>
    <row r="18819" spans="1:10">
      <c r="A18819" s="519" t="s">
        <v>18939</v>
      </c>
      <c r="B18819" s="519" t="str">
        <f t="shared" si="293"/>
        <v>POSTE DE CONCRETO,COM SECAO CIRCULAR,COM 14,00M DE COMPRIMENTO E CARGA NOMINAL HORIZONTAL NO TOPO DE 400KG,INCLUSIVE ESCAVACAO,EXCLUSIVE TRANSPORTE.FORNECIMENTO E COLOCACAO</v>
      </c>
      <c r="C18819" s="519" t="s">
        <v>46670</v>
      </c>
      <c r="D18819" s="519" t="s">
        <v>46668</v>
      </c>
      <c r="E18819" s="519" t="s">
        <v>46666</v>
      </c>
      <c r="I18819" s="519" t="s">
        <v>5</v>
      </c>
      <c r="J18819" s="650">
        <v>3312.34</v>
      </c>
    </row>
    <row r="18820" spans="1:10">
      <c r="A18820" s="519" t="s">
        <v>18940</v>
      </c>
      <c r="B18820" s="519" t="str">
        <f t="shared" si="293"/>
        <v>POSTE DE CONCRETO,COM SECAO CIRCULAR,COM 14,00M DE COMPRIMENTO E CARGA NOMINAL HORIZONTAL NO TOPO DE 400KG,INCLUSIVE ESCAVACAO,EXCLUSIVE TRANSPORTE.FORNECIMENTO E COLOCACAO</v>
      </c>
      <c r="C18820" s="519" t="s">
        <v>46670</v>
      </c>
      <c r="D18820" s="519" t="s">
        <v>46668</v>
      </c>
      <c r="E18820" s="519" t="s">
        <v>46666</v>
      </c>
      <c r="I18820" s="519" t="s">
        <v>5</v>
      </c>
      <c r="J18820" s="650">
        <v>3284.52</v>
      </c>
    </row>
    <row r="18821" spans="1:10">
      <c r="A18821" s="519" t="s">
        <v>18941</v>
      </c>
      <c r="B18821" s="519" t="str">
        <f t="shared" si="293"/>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821" s="519" t="s">
        <v>46671</v>
      </c>
      <c r="D18821" s="519" t="s">
        <v>50696</v>
      </c>
      <c r="E18821" s="519" t="s">
        <v>50697</v>
      </c>
      <c r="F18821" s="519" t="s">
        <v>50698</v>
      </c>
      <c r="G18821" s="519" t="s">
        <v>50699</v>
      </c>
      <c r="H18821" s="519" t="s">
        <v>73244</v>
      </c>
      <c r="I18821" s="519" t="s">
        <v>5</v>
      </c>
      <c r="J18821" s="650">
        <v>96802.83</v>
      </c>
    </row>
    <row r="18822" spans="1:10">
      <c r="A18822" s="519" t="s">
        <v>18942</v>
      </c>
      <c r="B18822" s="519" t="str">
        <f t="shared" si="293"/>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v>
      </c>
      <c r="C18822" s="519" t="s">
        <v>46671</v>
      </c>
      <c r="D18822" s="519" t="s">
        <v>50696</v>
      </c>
      <c r="E18822" s="519" t="s">
        <v>50697</v>
      </c>
      <c r="F18822" s="519" t="s">
        <v>50698</v>
      </c>
      <c r="G18822" s="519" t="s">
        <v>50699</v>
      </c>
      <c r="H18822" s="519" t="s">
        <v>73244</v>
      </c>
      <c r="I18822" s="519" t="s">
        <v>5</v>
      </c>
      <c r="J18822" s="650">
        <v>96613.65</v>
      </c>
    </row>
    <row r="18823" spans="1:10">
      <c r="A18823" s="519" t="s">
        <v>18943</v>
      </c>
      <c r="B18823" s="519" t="str">
        <f t="shared" si="293"/>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823" s="519" t="s">
        <v>46671</v>
      </c>
      <c r="D18823" s="519" t="s">
        <v>50700</v>
      </c>
      <c r="E18823" s="519" t="s">
        <v>50701</v>
      </c>
      <c r="F18823" s="519" t="s">
        <v>50698</v>
      </c>
      <c r="G18823" s="519" t="s">
        <v>50699</v>
      </c>
      <c r="H18823" s="519" t="s">
        <v>73244</v>
      </c>
      <c r="I18823" s="519" t="s">
        <v>5</v>
      </c>
      <c r="J18823" s="650">
        <v>140502.82999999999</v>
      </c>
    </row>
    <row r="18824" spans="1:10">
      <c r="A18824" s="519" t="s">
        <v>18944</v>
      </c>
      <c r="B18824" s="519" t="str">
        <f t="shared" ref="B18824:B18887" si="294">C18824&amp;D18824&amp;E18824&amp;F18824&amp;G18824&amp;H18824</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v>
      </c>
      <c r="C18824" s="519" t="s">
        <v>46671</v>
      </c>
      <c r="D18824" s="519" t="s">
        <v>50700</v>
      </c>
      <c r="E18824" s="519" t="s">
        <v>50701</v>
      </c>
      <c r="F18824" s="519" t="s">
        <v>50698</v>
      </c>
      <c r="G18824" s="519" t="s">
        <v>50699</v>
      </c>
      <c r="H18824" s="519" t="s">
        <v>73244</v>
      </c>
      <c r="I18824" s="519" t="s">
        <v>5</v>
      </c>
      <c r="J18824" s="650">
        <v>140313.65</v>
      </c>
    </row>
    <row r="18825" spans="1:10">
      <c r="A18825" s="519" t="s">
        <v>18945</v>
      </c>
      <c r="B18825" s="519" t="str">
        <f t="shared" si="294"/>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825" s="519" t="s">
        <v>46671</v>
      </c>
      <c r="D18825" s="519" t="s">
        <v>50702</v>
      </c>
      <c r="E18825" s="519" t="s">
        <v>50703</v>
      </c>
      <c r="F18825" s="519" t="s">
        <v>50704</v>
      </c>
      <c r="G18825" s="519" t="s">
        <v>50705</v>
      </c>
      <c r="H18825" s="519" t="s">
        <v>73245</v>
      </c>
      <c r="I18825" s="519" t="s">
        <v>5</v>
      </c>
      <c r="J18825" s="650">
        <v>165302.82999999999</v>
      </c>
    </row>
    <row r="18826" spans="1:10">
      <c r="A18826" s="519" t="s">
        <v>18946</v>
      </c>
      <c r="B18826" s="519" t="str">
        <f t="shared" si="294"/>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v>
      </c>
      <c r="C18826" s="519" t="s">
        <v>46671</v>
      </c>
      <c r="D18826" s="519" t="s">
        <v>50702</v>
      </c>
      <c r="E18826" s="519" t="s">
        <v>50703</v>
      </c>
      <c r="F18826" s="519" t="s">
        <v>50704</v>
      </c>
      <c r="G18826" s="519" t="s">
        <v>50705</v>
      </c>
      <c r="H18826" s="519" t="s">
        <v>73245</v>
      </c>
      <c r="I18826" s="519" t="s">
        <v>5</v>
      </c>
      <c r="J18826" s="650">
        <v>165113.65</v>
      </c>
    </row>
    <row r="18827" spans="1:10">
      <c r="A18827" s="519" t="s">
        <v>18947</v>
      </c>
      <c r="B18827" s="519" t="str">
        <f t="shared" si="294"/>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827" s="519" t="s">
        <v>46671</v>
      </c>
      <c r="D18827" s="519" t="s">
        <v>50706</v>
      </c>
      <c r="E18827" s="519" t="s">
        <v>50707</v>
      </c>
      <c r="F18827" s="519" t="s">
        <v>50708</v>
      </c>
      <c r="G18827" s="519" t="s">
        <v>50709</v>
      </c>
      <c r="H18827" s="519" t="s">
        <v>73246</v>
      </c>
      <c r="I18827" s="519" t="s">
        <v>5</v>
      </c>
      <c r="J18827" s="650">
        <v>177702.83</v>
      </c>
    </row>
    <row r="18828" spans="1:10">
      <c r="A18828" s="519" t="s">
        <v>18948</v>
      </c>
      <c r="B18828" s="519" t="str">
        <f t="shared" si="294"/>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v>
      </c>
      <c r="C18828" s="519" t="s">
        <v>46671</v>
      </c>
      <c r="D18828" s="519" t="s">
        <v>50706</v>
      </c>
      <c r="E18828" s="519" t="s">
        <v>50707</v>
      </c>
      <c r="F18828" s="519" t="s">
        <v>50708</v>
      </c>
      <c r="G18828" s="519" t="s">
        <v>50709</v>
      </c>
      <c r="H18828" s="519" t="s">
        <v>73246</v>
      </c>
      <c r="I18828" s="519" t="s">
        <v>5</v>
      </c>
      <c r="J18828" s="650">
        <v>177513.65</v>
      </c>
    </row>
    <row r="18829" spans="1:10">
      <c r="A18829" s="519" t="s">
        <v>18949</v>
      </c>
      <c r="B18829" s="519" t="str">
        <f t="shared" si="294"/>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829" s="519" t="s">
        <v>46671</v>
      </c>
      <c r="D18829" s="519" t="s">
        <v>50710</v>
      </c>
      <c r="E18829" s="519" t="s">
        <v>50711</v>
      </c>
      <c r="F18829" s="519" t="s">
        <v>50708</v>
      </c>
      <c r="G18829" s="519" t="s">
        <v>50709</v>
      </c>
      <c r="H18829" s="519" t="s">
        <v>73246</v>
      </c>
      <c r="I18829" s="519" t="s">
        <v>5</v>
      </c>
      <c r="J18829" s="650">
        <v>289802.83</v>
      </c>
    </row>
    <row r="18830" spans="1:10">
      <c r="A18830" s="519" t="s">
        <v>18950</v>
      </c>
      <c r="B18830" s="519" t="str">
        <f t="shared" si="294"/>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v>
      </c>
      <c r="C18830" s="519" t="s">
        <v>46671</v>
      </c>
      <c r="D18830" s="519" t="s">
        <v>50710</v>
      </c>
      <c r="E18830" s="519" t="s">
        <v>50711</v>
      </c>
      <c r="F18830" s="519" t="s">
        <v>50708</v>
      </c>
      <c r="G18830" s="519" t="s">
        <v>50709</v>
      </c>
      <c r="H18830" s="519" t="s">
        <v>73246</v>
      </c>
      <c r="I18830" s="519" t="s">
        <v>5</v>
      </c>
      <c r="J18830" s="650">
        <v>289613.65000000002</v>
      </c>
    </row>
    <row r="18831" spans="1:10">
      <c r="A18831" s="519" t="s">
        <v>18951</v>
      </c>
      <c r="B18831" s="519" t="str">
        <f t="shared" si="294"/>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831" s="519" t="s">
        <v>46671</v>
      </c>
      <c r="D18831" s="519" t="s">
        <v>50712</v>
      </c>
      <c r="E18831" s="519" t="s">
        <v>50713</v>
      </c>
      <c r="F18831" s="519" t="s">
        <v>50708</v>
      </c>
      <c r="G18831" s="519" t="s">
        <v>50709</v>
      </c>
      <c r="H18831" s="519" t="s">
        <v>73246</v>
      </c>
      <c r="I18831" s="519" t="s">
        <v>5</v>
      </c>
      <c r="J18831" s="650">
        <v>382902.83</v>
      </c>
    </row>
    <row r="18832" spans="1:10">
      <c r="A18832" s="519" t="s">
        <v>18952</v>
      </c>
      <c r="B18832" s="519" t="str">
        <f t="shared" si="294"/>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v>
      </c>
      <c r="C18832" s="519" t="s">
        <v>46671</v>
      </c>
      <c r="D18832" s="519" t="s">
        <v>50712</v>
      </c>
      <c r="E18832" s="519" t="s">
        <v>50713</v>
      </c>
      <c r="F18832" s="519" t="s">
        <v>50708</v>
      </c>
      <c r="G18832" s="519" t="s">
        <v>50709</v>
      </c>
      <c r="H18832" s="519" t="s">
        <v>73246</v>
      </c>
      <c r="I18832" s="519" t="s">
        <v>5</v>
      </c>
      <c r="J18832" s="650">
        <v>382713.65</v>
      </c>
    </row>
    <row r="18833" spans="1:10">
      <c r="A18833" s="519" t="s">
        <v>18953</v>
      </c>
      <c r="B18833" s="519" t="str">
        <f t="shared" si="294"/>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833" s="519" t="s">
        <v>50714</v>
      </c>
      <c r="D18833" s="519" t="s">
        <v>50715</v>
      </c>
      <c r="E18833" s="519" t="s">
        <v>50716</v>
      </c>
      <c r="F18833" s="519" t="s">
        <v>50717</v>
      </c>
      <c r="G18833" s="519" t="s">
        <v>73247</v>
      </c>
      <c r="H18833" s="519" t="s">
        <v>50718</v>
      </c>
      <c r="I18833" s="519" t="s">
        <v>5</v>
      </c>
      <c r="J18833" s="650">
        <v>58802.83</v>
      </c>
    </row>
    <row r="18834" spans="1:10">
      <c r="A18834" s="519" t="s">
        <v>18954</v>
      </c>
      <c r="B18834" s="519" t="str">
        <f t="shared" si="294"/>
        <v>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v>
      </c>
      <c r="C18834" s="519" t="s">
        <v>50714</v>
      </c>
      <c r="D18834" s="519" t="s">
        <v>50715</v>
      </c>
      <c r="E18834" s="519" t="s">
        <v>50716</v>
      </c>
      <c r="F18834" s="519" t="s">
        <v>50717</v>
      </c>
      <c r="G18834" s="519" t="s">
        <v>73247</v>
      </c>
      <c r="H18834" s="519" t="s">
        <v>50718</v>
      </c>
      <c r="I18834" s="519" t="s">
        <v>5</v>
      </c>
      <c r="J18834" s="650">
        <v>58613.65</v>
      </c>
    </row>
    <row r="18835" spans="1:10">
      <c r="A18835" s="519" t="s">
        <v>18955</v>
      </c>
      <c r="B18835" s="519" t="str">
        <f t="shared" si="294"/>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835" s="519" t="s">
        <v>50714</v>
      </c>
      <c r="D18835" s="519" t="s">
        <v>50719</v>
      </c>
      <c r="E18835" s="519" t="s">
        <v>50720</v>
      </c>
      <c r="F18835" s="519" t="s">
        <v>50721</v>
      </c>
      <c r="G18835" s="519" t="s">
        <v>73248</v>
      </c>
      <c r="H18835" s="519" t="s">
        <v>43083</v>
      </c>
      <c r="I18835" s="519" t="s">
        <v>5</v>
      </c>
      <c r="J18835" s="650">
        <v>70992.83</v>
      </c>
    </row>
    <row r="18836" spans="1:10">
      <c r="A18836" s="519" t="s">
        <v>18956</v>
      </c>
      <c r="B18836" s="519" t="str">
        <f t="shared" si="294"/>
        <v>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v>
      </c>
      <c r="C18836" s="519" t="s">
        <v>50714</v>
      </c>
      <c r="D18836" s="519" t="s">
        <v>50719</v>
      </c>
      <c r="E18836" s="519" t="s">
        <v>50720</v>
      </c>
      <c r="F18836" s="519" t="s">
        <v>50721</v>
      </c>
      <c r="G18836" s="519" t="s">
        <v>73248</v>
      </c>
      <c r="H18836" s="519" t="s">
        <v>43083</v>
      </c>
      <c r="I18836" s="519" t="s">
        <v>5</v>
      </c>
      <c r="J18836" s="650">
        <v>70803.649999999994</v>
      </c>
    </row>
    <row r="18837" spans="1:10">
      <c r="A18837" s="519" t="s">
        <v>18957</v>
      </c>
      <c r="B18837" s="519" t="str">
        <f t="shared" si="294"/>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837" s="519" t="s">
        <v>50714</v>
      </c>
      <c r="D18837" s="519" t="s">
        <v>50722</v>
      </c>
      <c r="E18837" s="519" t="s">
        <v>50723</v>
      </c>
      <c r="F18837" s="519" t="s">
        <v>50724</v>
      </c>
      <c r="G18837" s="519" t="s">
        <v>73249</v>
      </c>
      <c r="H18837" s="519" t="s">
        <v>39145</v>
      </c>
      <c r="I18837" s="519" t="s">
        <v>5</v>
      </c>
      <c r="J18837" s="650">
        <v>86802.83</v>
      </c>
    </row>
    <row r="18838" spans="1:10">
      <c r="A18838" s="519" t="s">
        <v>18958</v>
      </c>
      <c r="B18838" s="519" t="str">
        <f t="shared" si="294"/>
        <v>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v>
      </c>
      <c r="C18838" s="519" t="s">
        <v>50714</v>
      </c>
      <c r="D18838" s="519" t="s">
        <v>50722</v>
      </c>
      <c r="E18838" s="519" t="s">
        <v>50723</v>
      </c>
      <c r="F18838" s="519" t="s">
        <v>50724</v>
      </c>
      <c r="G18838" s="519" t="s">
        <v>73249</v>
      </c>
      <c r="H18838" s="519" t="s">
        <v>39145</v>
      </c>
      <c r="I18838" s="519" t="s">
        <v>5</v>
      </c>
      <c r="J18838" s="650">
        <v>86613.65</v>
      </c>
    </row>
    <row r="18839" spans="1:10">
      <c r="A18839" s="519" t="s">
        <v>18959</v>
      </c>
      <c r="B18839" s="519" t="str">
        <f t="shared" si="294"/>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839" s="519" t="s">
        <v>50714</v>
      </c>
      <c r="D18839" s="519" t="s">
        <v>50725</v>
      </c>
      <c r="E18839" s="519" t="s">
        <v>50726</v>
      </c>
      <c r="F18839" s="519" t="s">
        <v>50727</v>
      </c>
      <c r="G18839" s="519" t="s">
        <v>73249</v>
      </c>
      <c r="H18839" s="519" t="s">
        <v>39145</v>
      </c>
      <c r="I18839" s="519" t="s">
        <v>5</v>
      </c>
      <c r="J18839" s="650">
        <v>93802.83</v>
      </c>
    </row>
    <row r="18840" spans="1:10">
      <c r="A18840" s="519" t="s">
        <v>18960</v>
      </c>
      <c r="B18840" s="519" t="str">
        <f t="shared" si="294"/>
        <v>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v>
      </c>
      <c r="C18840" s="519" t="s">
        <v>50714</v>
      </c>
      <c r="D18840" s="519" t="s">
        <v>50725</v>
      </c>
      <c r="E18840" s="519" t="s">
        <v>50726</v>
      </c>
      <c r="F18840" s="519" t="s">
        <v>50727</v>
      </c>
      <c r="G18840" s="519" t="s">
        <v>73249</v>
      </c>
      <c r="H18840" s="519" t="s">
        <v>39145</v>
      </c>
      <c r="I18840" s="519" t="s">
        <v>5</v>
      </c>
      <c r="J18840" s="650">
        <v>93613.65</v>
      </c>
    </row>
    <row r="18841" spans="1:10">
      <c r="A18841" s="519" t="s">
        <v>18961</v>
      </c>
      <c r="B18841" s="519" t="str">
        <f t="shared" si="294"/>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841" s="519" t="s">
        <v>50714</v>
      </c>
      <c r="D18841" s="519" t="s">
        <v>50728</v>
      </c>
      <c r="E18841" s="519" t="s">
        <v>50729</v>
      </c>
      <c r="F18841" s="519" t="s">
        <v>50730</v>
      </c>
      <c r="G18841" s="519" t="s">
        <v>73250</v>
      </c>
      <c r="H18841" s="519" t="s">
        <v>35181</v>
      </c>
      <c r="I18841" s="519" t="s">
        <v>5</v>
      </c>
      <c r="J18841" s="650">
        <v>141802.82999999999</v>
      </c>
    </row>
    <row r="18842" spans="1:10">
      <c r="A18842" s="519" t="s">
        <v>18962</v>
      </c>
      <c r="B18842" s="519" t="str">
        <f t="shared" si="294"/>
        <v>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v>
      </c>
      <c r="C18842" s="519" t="s">
        <v>50714</v>
      </c>
      <c r="D18842" s="519" t="s">
        <v>50728</v>
      </c>
      <c r="E18842" s="519" t="s">
        <v>50729</v>
      </c>
      <c r="F18842" s="519" t="s">
        <v>50730</v>
      </c>
      <c r="G18842" s="519" t="s">
        <v>73250</v>
      </c>
      <c r="H18842" s="519" t="s">
        <v>35181</v>
      </c>
      <c r="I18842" s="519" t="s">
        <v>5</v>
      </c>
      <c r="J18842" s="650">
        <v>141613.65</v>
      </c>
    </row>
    <row r="18843" spans="1:10">
      <c r="A18843" s="519" t="s">
        <v>18963</v>
      </c>
      <c r="B18843" s="519" t="str">
        <f t="shared" si="294"/>
        <v>PAINEL DE ALARME MEDICINAL AR COMPRIMIDO,OXIDO NITROSO,DIOXIDO DE CARBONO,OXIGENIO E VACUO.FORNECIMENTO E ASSENTAMENTO.(PARA INSTALACAO VIDE FAMILIA 15.014)</v>
      </c>
      <c r="C18843" s="519" t="s">
        <v>46672</v>
      </c>
      <c r="D18843" s="519" t="s">
        <v>46673</v>
      </c>
      <c r="E18843" s="519" t="s">
        <v>46674</v>
      </c>
      <c r="I18843" s="519" t="s">
        <v>5</v>
      </c>
      <c r="J18843" s="650">
        <v>518.19000000000005</v>
      </c>
    </row>
    <row r="18844" spans="1:10">
      <c r="A18844" s="519" t="s">
        <v>18964</v>
      </c>
      <c r="B18844" s="519" t="str">
        <f t="shared" si="294"/>
        <v>PAINEL DE ALARME MEDICINAL AR COMPRIMIDO,OXIDO NITROSO,DIOXIDO DE CARBONO,OXIGENIO E VACUO.FORNECIMENTO E ASSENTAMENTO.(PARA INSTALACAO VIDE FAMILIA 15.014)</v>
      </c>
      <c r="C18844" s="519" t="s">
        <v>46672</v>
      </c>
      <c r="D18844" s="519" t="s">
        <v>46673</v>
      </c>
      <c r="E18844" s="519" t="s">
        <v>46674</v>
      </c>
      <c r="I18844" s="519" t="s">
        <v>5</v>
      </c>
      <c r="J18844" s="650">
        <v>516.84</v>
      </c>
    </row>
    <row r="18845" spans="1:10">
      <c r="A18845" s="519" t="s">
        <v>18965</v>
      </c>
      <c r="B18845" s="519" t="str">
        <f t="shared" si="294"/>
        <v>ESTACAO DE CHAMADA DE BANHEIRO,COM INTERRUPTOR DE EMBUTIR.FORNECIMENTO E COLOCACAO</v>
      </c>
      <c r="C18845" s="519" t="s">
        <v>46675</v>
      </c>
      <c r="D18845" s="519" t="s">
        <v>34297</v>
      </c>
      <c r="I18845" s="519" t="s">
        <v>5</v>
      </c>
      <c r="J18845" s="650">
        <v>194.1</v>
      </c>
    </row>
    <row r="18846" spans="1:10">
      <c r="A18846" s="519" t="s">
        <v>18966</v>
      </c>
      <c r="B18846" s="519" t="str">
        <f t="shared" si="294"/>
        <v>ESTACAO DE CHAMADA DE BANHEIRO,COM INTERRUPTOR DE EMBUTIR.FORNECIMENTO E COLOCACAO</v>
      </c>
      <c r="C18846" s="519" t="s">
        <v>46675</v>
      </c>
      <c r="D18846" s="519" t="s">
        <v>34297</v>
      </c>
      <c r="I18846" s="519" t="s">
        <v>5</v>
      </c>
      <c r="J18846" s="650">
        <v>191.39</v>
      </c>
    </row>
    <row r="18847" spans="1:10">
      <c r="A18847" s="519" t="s">
        <v>18967</v>
      </c>
      <c r="B18847" s="519" t="str">
        <f t="shared" si="294"/>
        <v>ESTACAO DE CHAMADA DE LEITO,COM INTERRUPTOR DE EMBUTIR COM COMANDOS DE CHAMADAS,EMERGENCIA E PRESENCA,FIXADA SOBRE CAIXA4"X4" EMBUTIDA NA PAREDE.FORNECIMENTO E COLOCACAO</v>
      </c>
      <c r="C18847" s="519" t="s">
        <v>46676</v>
      </c>
      <c r="D18847" s="519" t="s">
        <v>46677</v>
      </c>
      <c r="E18847" s="519" t="s">
        <v>46678</v>
      </c>
      <c r="I18847" s="519" t="s">
        <v>5</v>
      </c>
      <c r="J18847" s="650">
        <v>348.29</v>
      </c>
    </row>
    <row r="18848" spans="1:10">
      <c r="A18848" s="519" t="s">
        <v>18968</v>
      </c>
      <c r="B18848" s="519" t="str">
        <f t="shared" si="294"/>
        <v>ESTACAO DE CHAMADA DE LEITO,COM INTERRUPTOR DE EMBUTIR COM COMANDOS DE CHAMADAS,EMERGENCIA E PRESENCA,FIXADA SOBRE CAIXA4"X4" EMBUTIDA NA PAREDE.FORNECIMENTO E COLOCACAO</v>
      </c>
      <c r="C18848" s="519" t="s">
        <v>46676</v>
      </c>
      <c r="D18848" s="519" t="s">
        <v>46677</v>
      </c>
      <c r="E18848" s="519" t="s">
        <v>46678</v>
      </c>
      <c r="I18848" s="519" t="s">
        <v>5</v>
      </c>
      <c r="J18848" s="650">
        <v>345.58</v>
      </c>
    </row>
    <row r="18849" spans="1:10">
      <c r="A18849" s="519" t="s">
        <v>18969</v>
      </c>
      <c r="B18849" s="519" t="str">
        <f t="shared" si="294"/>
        <v>SINALEIRO DE SOBREPOR PORTA DE ENFERMARIA,SALAS CIRURGICAS E CENTROS CIRURGICOS,COM SISTEMA LUMINOSO NAS CORES VERDE E VERMELHO,FIXADO SOBRE CAIXA 4"X2" OU 4"X4" EMBUTIDA NA PAREDE.FORNECIMENTO E COLOCACAO</v>
      </c>
      <c r="C18849" s="519" t="s">
        <v>52060</v>
      </c>
      <c r="D18849" s="519" t="s">
        <v>52061</v>
      </c>
      <c r="E18849" s="519" t="s">
        <v>52062</v>
      </c>
      <c r="F18849" s="519" t="s">
        <v>34487</v>
      </c>
      <c r="I18849" s="519" t="s">
        <v>5</v>
      </c>
      <c r="J18849" s="650">
        <v>186.38</v>
      </c>
    </row>
    <row r="18850" spans="1:10">
      <c r="A18850" s="519" t="s">
        <v>18970</v>
      </c>
      <c r="B18850" s="519" t="str">
        <f t="shared" si="294"/>
        <v>SINALEIRO DE SOBREPOR PORTA DE ENFERMARIA,SALAS CIRURGICAS E CENTROS CIRURGICOS,COM SISTEMA LUMINOSO NAS CORES VERDE E VERMELHO,FIXADO SOBRE CAIXA 4"X2" OU 4"X4" EMBUTIDA NA PAREDE.FORNECIMENTO E COLOCACAO</v>
      </c>
      <c r="C18850" s="519" t="s">
        <v>52060</v>
      </c>
      <c r="D18850" s="519" t="s">
        <v>52061</v>
      </c>
      <c r="E18850" s="519" t="s">
        <v>52062</v>
      </c>
      <c r="F18850" s="519" t="s">
        <v>34487</v>
      </c>
      <c r="I18850" s="519" t="s">
        <v>5</v>
      </c>
      <c r="J18850" s="650">
        <v>183.67</v>
      </c>
    </row>
    <row r="18851" spans="1:10">
      <c r="A18851" s="519" t="s">
        <v>18971</v>
      </c>
      <c r="B18851" s="519" t="str">
        <f t="shared" si="294"/>
        <v>CENTRAL DE ATENDIMENTO PARA POSTO DE ENFERMAGEM,SALAS CIRURGICAS E CENTROS CIRURGICOS,ATENDENDO ATE 20 LEITOS,COM SINALIZACAO SONORA E LUMINOSA.FORNECIMENTO E COLOCACAO</v>
      </c>
      <c r="C18851" s="519" t="s">
        <v>52063</v>
      </c>
      <c r="D18851" s="519" t="s">
        <v>52064</v>
      </c>
      <c r="E18851" s="519" t="s">
        <v>52065</v>
      </c>
      <c r="I18851" s="519" t="s">
        <v>5</v>
      </c>
      <c r="J18851" s="650">
        <v>2320.29</v>
      </c>
    </row>
    <row r="18852" spans="1:10">
      <c r="A18852" s="519" t="s">
        <v>18972</v>
      </c>
      <c r="B18852" s="519" t="str">
        <f t="shared" si="294"/>
        <v>CENTRAL DE ATENDIMENTO PARA POSTO DE ENFERMAGEM,SALAS CIRURGICAS E CENTROS CIRURGICOS,ATENDENDO ATE 20 LEITOS,COM SINALIZACAO SONORA E LUMINOSA.FORNECIMENTO E COLOCACAO</v>
      </c>
      <c r="C18852" s="519" t="s">
        <v>52063</v>
      </c>
      <c r="D18852" s="519" t="s">
        <v>52064</v>
      </c>
      <c r="E18852" s="519" t="s">
        <v>52065</v>
      </c>
      <c r="I18852" s="519" t="s">
        <v>5</v>
      </c>
      <c r="J18852" s="650">
        <v>2317.58</v>
      </c>
    </row>
    <row r="18853" spans="1:10">
      <c r="A18853" s="519" t="s">
        <v>18973</v>
      </c>
      <c r="B18853" s="519" t="str">
        <f t="shared" si="294"/>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853" s="519" t="s">
        <v>73251</v>
      </c>
      <c r="D18853" s="519" t="s">
        <v>73252</v>
      </c>
      <c r="E18853" s="519" t="s">
        <v>73253</v>
      </c>
      <c r="F18853" s="519" t="s">
        <v>73254</v>
      </c>
      <c r="G18853" s="519" t="s">
        <v>73255</v>
      </c>
      <c r="H18853" s="519" t="s">
        <v>73256</v>
      </c>
      <c r="I18853" s="519" t="s">
        <v>5</v>
      </c>
      <c r="J18853" s="650">
        <v>1808.96</v>
      </c>
    </row>
    <row r="18854" spans="1:10">
      <c r="A18854" s="519" t="s">
        <v>18974</v>
      </c>
      <c r="B18854" s="519" t="str">
        <f t="shared" si="294"/>
        <v>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v>
      </c>
      <c r="C18854" s="519" t="s">
        <v>73251</v>
      </c>
      <c r="D18854" s="519" t="s">
        <v>73252</v>
      </c>
      <c r="E18854" s="519" t="s">
        <v>73253</v>
      </c>
      <c r="F18854" s="519" t="s">
        <v>73254</v>
      </c>
      <c r="G18854" s="519" t="s">
        <v>73255</v>
      </c>
      <c r="H18854" s="519" t="s">
        <v>73256</v>
      </c>
      <c r="I18854" s="519" t="s">
        <v>5</v>
      </c>
      <c r="J18854" s="650">
        <v>1749.05</v>
      </c>
    </row>
    <row r="18855" spans="1:10">
      <c r="A18855" s="519" t="s">
        <v>18975</v>
      </c>
      <c r="B18855" s="519" t="str">
        <f t="shared" si="294"/>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855" s="519" t="s">
        <v>50731</v>
      </c>
      <c r="D18855" s="519" t="s">
        <v>50732</v>
      </c>
      <c r="E18855" s="519" t="s">
        <v>50733</v>
      </c>
      <c r="F18855" s="519" t="s">
        <v>50734</v>
      </c>
      <c r="G18855" s="519" t="s">
        <v>50735</v>
      </c>
      <c r="H18855" s="519" t="s">
        <v>50736</v>
      </c>
      <c r="I18855" s="519" t="s">
        <v>5</v>
      </c>
      <c r="J18855" s="650">
        <v>2508.96</v>
      </c>
    </row>
    <row r="18856" spans="1:10">
      <c r="A18856" s="519" t="s">
        <v>18976</v>
      </c>
      <c r="B18856" s="519" t="str">
        <f t="shared" si="294"/>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8856" s="519" t="s">
        <v>50731</v>
      </c>
      <c r="D18856" s="519" t="s">
        <v>50732</v>
      </c>
      <c r="E18856" s="519" t="s">
        <v>50733</v>
      </c>
      <c r="F18856" s="519" t="s">
        <v>50734</v>
      </c>
      <c r="G18856" s="519" t="s">
        <v>50735</v>
      </c>
      <c r="H18856" s="519" t="s">
        <v>50736</v>
      </c>
      <c r="I18856" s="519" t="s">
        <v>5</v>
      </c>
      <c r="J18856" s="650">
        <v>2449.0500000000002</v>
      </c>
    </row>
    <row r="18857" spans="1:10">
      <c r="A18857" s="519" t="s">
        <v>18977</v>
      </c>
      <c r="B18857" s="519" t="str">
        <f t="shared" si="294"/>
        <v>SISTEMA ININTERRUPTO DE ENERGIA (NO BREAK), COM CAPACIDADE DE 5KVA, TRIFASICO,60HZ,TENSAO DE ENTRADA DE 220/380V,TENSAODE SAIDA DE 220V/127V,AUTONOMIA DE 10 MINUTOS,INCLUSIVE GABINETES E START UP.FORNECIMENTO E COLOCACAO</v>
      </c>
      <c r="C18857" s="519" t="s">
        <v>46679</v>
      </c>
      <c r="D18857" s="519" t="s">
        <v>46680</v>
      </c>
      <c r="E18857" s="519" t="s">
        <v>46681</v>
      </c>
      <c r="F18857" s="519" t="s">
        <v>46682</v>
      </c>
      <c r="I18857" s="519" t="s">
        <v>5</v>
      </c>
      <c r="J18857" s="650">
        <v>31890.29</v>
      </c>
    </row>
    <row r="18858" spans="1:10">
      <c r="A18858" s="519" t="s">
        <v>18978</v>
      </c>
      <c r="B18858" s="519" t="str">
        <f t="shared" si="294"/>
        <v>SISTEMA ININTERRUPTO DE ENERGIA (NO BREAK), COM CAPACIDADE DE 5KVA, TRIFASICO,60HZ,TENSAO DE ENTRADA DE 220/380V,TENSAODE SAIDA DE 220V/127V,AUTONOMIA DE 10 MINUTOS,INCLUSIVE GABINETES E START UP.FORNECIMENTO E COLOCACAO</v>
      </c>
      <c r="C18858" s="519" t="s">
        <v>46679</v>
      </c>
      <c r="D18858" s="519" t="s">
        <v>46680</v>
      </c>
      <c r="E18858" s="519" t="s">
        <v>46681</v>
      </c>
      <c r="F18858" s="519" t="s">
        <v>46682</v>
      </c>
      <c r="I18858" s="519" t="s">
        <v>5</v>
      </c>
      <c r="J18858" s="650">
        <v>31887.58</v>
      </c>
    </row>
    <row r="18859" spans="1:10">
      <c r="A18859" s="519" t="s">
        <v>18979</v>
      </c>
      <c r="B18859" s="519" t="str">
        <f t="shared" si="294"/>
        <v>SISTEMA INITERRUPTO DE ENERGIA (NO BREAK),COM CAPACIDADE DE7.5KVA,TRIFASICO,60HZ,TENSAO DE ENTRADA DE 220/380V,TENSAO DE SAIDA DE 220/127V,AUTONOMIA DE 10 MINUTOS,INCLUSIVE GABINETES E START UP. FORNECIMENTO E COLOCACAO</v>
      </c>
      <c r="C18859" s="519" t="s">
        <v>46683</v>
      </c>
      <c r="D18859" s="519" t="s">
        <v>46684</v>
      </c>
      <c r="E18859" s="519" t="s">
        <v>46685</v>
      </c>
      <c r="F18859" s="519" t="s">
        <v>46686</v>
      </c>
      <c r="I18859" s="519" t="s">
        <v>5</v>
      </c>
      <c r="J18859" s="650">
        <v>33470.29</v>
      </c>
    </row>
    <row r="18860" spans="1:10">
      <c r="A18860" s="519" t="s">
        <v>18980</v>
      </c>
      <c r="B18860" s="519" t="str">
        <f t="shared" si="294"/>
        <v>SISTEMA INITERRUPTO DE ENERGIA (NO BREAK),COM CAPACIDADE DE7.5KVA,TRIFASICO,60HZ,TENSAO DE ENTRADA DE 220/380V,TENSAO DE SAIDA DE 220/127V,AUTONOMIA DE 10 MINUTOS,INCLUSIVE GABINETES E START UP. FORNECIMENTO E COLOCACAO</v>
      </c>
      <c r="C18860" s="519" t="s">
        <v>46683</v>
      </c>
      <c r="D18860" s="519" t="s">
        <v>46684</v>
      </c>
      <c r="E18860" s="519" t="s">
        <v>46685</v>
      </c>
      <c r="F18860" s="519" t="s">
        <v>46686</v>
      </c>
      <c r="I18860" s="519" t="s">
        <v>5</v>
      </c>
      <c r="J18860" s="650">
        <v>33467.58</v>
      </c>
    </row>
    <row r="18861" spans="1:10">
      <c r="A18861" s="519" t="s">
        <v>18981</v>
      </c>
      <c r="B18861" s="519" t="str">
        <f t="shared" si="294"/>
        <v>SISTEMA ININTERRUPTO DE ENERGIA (NO BREAK),COM CAPACIDADE DE 10KVA,TRIFASICO,60HZ,TENSAO DE ENTRADA DE 220/380V,TENSAO DE SAIDA DE 220/127V,AUTONOMIA DE 10 MINUTOS,INCLUSIVE GABINETES E START UP.FORNECIMENTO E COLOCACAO</v>
      </c>
      <c r="C18861" s="519" t="s">
        <v>46687</v>
      </c>
      <c r="D18861" s="519" t="s">
        <v>46688</v>
      </c>
      <c r="E18861" s="519" t="s">
        <v>46685</v>
      </c>
      <c r="F18861" s="519" t="s">
        <v>46689</v>
      </c>
      <c r="I18861" s="519" t="s">
        <v>5</v>
      </c>
      <c r="J18861" s="650">
        <v>38170.29</v>
      </c>
    </row>
    <row r="18862" spans="1:10">
      <c r="A18862" s="519" t="s">
        <v>18982</v>
      </c>
      <c r="B18862" s="519" t="str">
        <f t="shared" si="294"/>
        <v>SISTEMA ININTERRUPTO DE ENERGIA (NO BREAK),COM CAPACIDADE DE 10KVA,TRIFASICO,60HZ,TENSAO DE ENTRADA DE 220/380V,TENSAO DE SAIDA DE 220/127V,AUTONOMIA DE 10 MINUTOS,INCLUSIVE GABINETES E START UP.FORNECIMENTO E COLOCACAO</v>
      </c>
      <c r="C18862" s="519" t="s">
        <v>46687</v>
      </c>
      <c r="D18862" s="519" t="s">
        <v>46688</v>
      </c>
      <c r="E18862" s="519" t="s">
        <v>46685</v>
      </c>
      <c r="F18862" s="519" t="s">
        <v>46689</v>
      </c>
      <c r="I18862" s="519" t="s">
        <v>5</v>
      </c>
      <c r="J18862" s="650">
        <v>38167.58</v>
      </c>
    </row>
    <row r="18863" spans="1:10">
      <c r="A18863" s="519" t="s">
        <v>18983</v>
      </c>
      <c r="B18863" s="519" t="str">
        <f t="shared" si="294"/>
        <v>SISTEMA ININTERRUPTO DE ENERGIA (NO BREAK),COM CAPACIDADE DE 15KVA,TRIFASICO,60HZ,TENSAO DE ENTRADA DE 220/380V,TENSAO DE SAIDA DE 220/127V,AUTONOMIA DE 10 MINUTOS,INCLUSIVE GABINETES E START UP.FORNECIMENTO E COLOCACAO</v>
      </c>
      <c r="C18863" s="519" t="s">
        <v>46687</v>
      </c>
      <c r="D18863" s="519" t="s">
        <v>46690</v>
      </c>
      <c r="E18863" s="519" t="s">
        <v>46685</v>
      </c>
      <c r="F18863" s="519" t="s">
        <v>46689</v>
      </c>
      <c r="I18863" s="519" t="s">
        <v>5</v>
      </c>
      <c r="J18863" s="650">
        <v>48270.29</v>
      </c>
    </row>
    <row r="18864" spans="1:10">
      <c r="A18864" s="519" t="s">
        <v>18984</v>
      </c>
      <c r="B18864" s="519" t="str">
        <f t="shared" si="294"/>
        <v>SISTEMA ININTERRUPTO DE ENERGIA (NO BREAK),COM CAPACIDADE DE 15KVA,TRIFASICO,60HZ,TENSAO DE ENTRADA DE 220/380V,TENSAO DE SAIDA DE 220/127V,AUTONOMIA DE 10 MINUTOS,INCLUSIVE GABINETES E START UP.FORNECIMENTO E COLOCACAO</v>
      </c>
      <c r="C18864" s="519" t="s">
        <v>46687</v>
      </c>
      <c r="D18864" s="519" t="s">
        <v>46690</v>
      </c>
      <c r="E18864" s="519" t="s">
        <v>46685</v>
      </c>
      <c r="F18864" s="519" t="s">
        <v>46689</v>
      </c>
      <c r="I18864" s="519" t="s">
        <v>5</v>
      </c>
      <c r="J18864" s="650">
        <v>48267.58</v>
      </c>
    </row>
    <row r="18865" spans="1:10">
      <c r="A18865" s="519" t="s">
        <v>18985</v>
      </c>
      <c r="B18865" s="519" t="str">
        <f t="shared" si="294"/>
        <v>SISTEMA ININTERRUPTO DE ENERGIA (NO BREAK),COM CAPACIDADE DE 20KVA,TRIFASICO,60HZ,TENSAO DE ENTRADA DE 220/380V,TENSAO DE SAIDA DE 220/127V,AUTONOMIA DE 10 MINUTOS,INCLUSIVE GABINETES E START UP.FORNECIMENTO E COLOCACAO</v>
      </c>
      <c r="C18865" s="519" t="s">
        <v>46687</v>
      </c>
      <c r="D18865" s="519" t="s">
        <v>46691</v>
      </c>
      <c r="E18865" s="519" t="s">
        <v>46685</v>
      </c>
      <c r="F18865" s="519" t="s">
        <v>46689</v>
      </c>
      <c r="I18865" s="519" t="s">
        <v>5</v>
      </c>
      <c r="J18865" s="650">
        <v>58970.29</v>
      </c>
    </row>
    <row r="18866" spans="1:10">
      <c r="A18866" s="519" t="s">
        <v>18986</v>
      </c>
      <c r="B18866" s="519" t="str">
        <f t="shared" si="294"/>
        <v>SISTEMA ININTERRUPTO DE ENERGIA (NO BREAK),COM CAPACIDADE DE 20KVA,TRIFASICO,60HZ,TENSAO DE ENTRADA DE 220/380V,TENSAO DE SAIDA DE 220/127V,AUTONOMIA DE 10 MINUTOS,INCLUSIVE GABINETES E START UP.FORNECIMENTO E COLOCACAO</v>
      </c>
      <c r="C18866" s="519" t="s">
        <v>46687</v>
      </c>
      <c r="D18866" s="519" t="s">
        <v>46691</v>
      </c>
      <c r="E18866" s="519" t="s">
        <v>46685</v>
      </c>
      <c r="F18866" s="519" t="s">
        <v>46689</v>
      </c>
      <c r="I18866" s="519" t="s">
        <v>5</v>
      </c>
      <c r="J18866" s="650">
        <v>58967.58</v>
      </c>
    </row>
    <row r="18867" spans="1:10">
      <c r="A18867" s="519" t="s">
        <v>18987</v>
      </c>
      <c r="B18867" s="519" t="str">
        <f t="shared" si="294"/>
        <v>SISTEMA ININTERRUPTO DE ENERGIA (NO BREAK),COM CAPACIDADE DE 25KVA,TRIFASICO,60HZ,TENSAO DE ENTRADA DE 220/380V,TENSAO DE SAIDA DE 220/127V,AUTONOMIA DE 10 MINUTOS,INCLUSIVE GABINETES E START UP.FORNECIMENTO E COLOCACAO</v>
      </c>
      <c r="C18867" s="519" t="s">
        <v>46687</v>
      </c>
      <c r="D18867" s="519" t="s">
        <v>46692</v>
      </c>
      <c r="E18867" s="519" t="s">
        <v>46685</v>
      </c>
      <c r="F18867" s="519" t="s">
        <v>46689</v>
      </c>
      <c r="I18867" s="519" t="s">
        <v>5</v>
      </c>
      <c r="J18867" s="650">
        <v>67822.33</v>
      </c>
    </row>
    <row r="18868" spans="1:10">
      <c r="A18868" s="519" t="s">
        <v>18988</v>
      </c>
      <c r="B18868" s="519" t="str">
        <f t="shared" si="294"/>
        <v>SISTEMA ININTERRUPTO DE ENERGIA (NO BREAK),COM CAPACIDADE DE 25KVA,TRIFASICO,60HZ,TENSAO DE ENTRADA DE 220/380V,TENSAO DE SAIDA DE 220/127V,AUTONOMIA DE 10 MINUTOS,INCLUSIVE GABINETES E START UP.FORNECIMENTO E COLOCACAO</v>
      </c>
      <c r="C18868" s="519" t="s">
        <v>46687</v>
      </c>
      <c r="D18868" s="519" t="s">
        <v>46692</v>
      </c>
      <c r="E18868" s="519" t="s">
        <v>46685</v>
      </c>
      <c r="F18868" s="519" t="s">
        <v>46689</v>
      </c>
      <c r="I18868" s="519" t="s">
        <v>5</v>
      </c>
      <c r="J18868" s="650">
        <v>67819.62</v>
      </c>
    </row>
    <row r="18869" spans="1:10">
      <c r="A18869" s="519" t="s">
        <v>18989</v>
      </c>
      <c r="B18869" s="519" t="str">
        <f t="shared" si="294"/>
        <v>SISTEMA ININTERRUPTO DE ENERGIA (NO BREAK),COM CAPACIDADE DE 40KVA,TRIFASICO,60HZ,TENSAO DE ENTRADA DE 220/380V,TENSAO DE SAIDA DE 220/127V,AUTONOMIA DE 10 MINUTOS,INCLUSIVE GABINETES E START UP.FORNECIMENTO E COLOCACAO</v>
      </c>
      <c r="C18869" s="519" t="s">
        <v>46687</v>
      </c>
      <c r="D18869" s="519" t="s">
        <v>46693</v>
      </c>
      <c r="E18869" s="519" t="s">
        <v>46685</v>
      </c>
      <c r="F18869" s="519" t="s">
        <v>46689</v>
      </c>
      <c r="I18869" s="519" t="s">
        <v>5</v>
      </c>
      <c r="J18869" s="650">
        <v>94020.26</v>
      </c>
    </row>
    <row r="18870" spans="1:10">
      <c r="A18870" s="519" t="s">
        <v>18990</v>
      </c>
      <c r="B18870" s="519" t="str">
        <f t="shared" si="294"/>
        <v>SISTEMA ININTERRUPTO DE ENERGIA (NO BREAK),COM CAPACIDADE DE 40KVA,TRIFASICO,60HZ,TENSAO DE ENTRADA DE 220/380V,TENSAO DE SAIDA DE 220/127V,AUTONOMIA DE 10 MINUTOS,INCLUSIVE GABINETES E START UP.FORNECIMENTO E COLOCACAO</v>
      </c>
      <c r="C18870" s="519" t="s">
        <v>46687</v>
      </c>
      <c r="D18870" s="519" t="s">
        <v>46693</v>
      </c>
      <c r="E18870" s="519" t="s">
        <v>46685</v>
      </c>
      <c r="F18870" s="519" t="s">
        <v>46689</v>
      </c>
      <c r="I18870" s="519" t="s">
        <v>5</v>
      </c>
      <c r="J18870" s="650">
        <v>94017.55</v>
      </c>
    </row>
    <row r="18871" spans="1:10">
      <c r="A18871" s="519" t="s">
        <v>18991</v>
      </c>
      <c r="B18871" s="519" t="str">
        <f t="shared" si="294"/>
        <v>SISTEMA ININTERRUPTO DE ENERGIA (NO BREAK),COM CAPACIDADE DE 50KVA,TRIFASICO,60HZ,TENSAO DE ENTRADA DE 220/380V,TENSAO DE SAIDA DE 220/127V,AUTONOMIA DE 10 MINUTOS,INCLUSIVE GABINETES E START UP.FORNECIMENTO E COLOCACAO</v>
      </c>
      <c r="C18871" s="519" t="s">
        <v>46687</v>
      </c>
      <c r="D18871" s="519" t="s">
        <v>46694</v>
      </c>
      <c r="E18871" s="519" t="s">
        <v>46685</v>
      </c>
      <c r="F18871" s="519" t="s">
        <v>46689</v>
      </c>
      <c r="I18871" s="519" t="s">
        <v>5</v>
      </c>
      <c r="J18871" s="650">
        <v>117133.5</v>
      </c>
    </row>
    <row r="18872" spans="1:10">
      <c r="A18872" s="519" t="s">
        <v>18992</v>
      </c>
      <c r="B18872" s="519" t="str">
        <f t="shared" si="294"/>
        <v>SISTEMA ININTERRUPTO DE ENERGIA (NO BREAK),COM CAPACIDADE DE 50KVA,TRIFASICO,60HZ,TENSAO DE ENTRADA DE 220/380V,TENSAO DE SAIDA DE 220/127V,AUTONOMIA DE 10 MINUTOS,INCLUSIVE GABINETES E START UP.FORNECIMENTO E COLOCACAO</v>
      </c>
      <c r="C18872" s="519" t="s">
        <v>46687</v>
      </c>
      <c r="D18872" s="519" t="s">
        <v>46694</v>
      </c>
      <c r="E18872" s="519" t="s">
        <v>46685</v>
      </c>
      <c r="F18872" s="519" t="s">
        <v>46689</v>
      </c>
      <c r="I18872" s="519" t="s">
        <v>5</v>
      </c>
      <c r="J18872" s="650">
        <v>117130.79</v>
      </c>
    </row>
    <row r="18873" spans="1:10">
      <c r="A18873" s="519" t="s">
        <v>18993</v>
      </c>
      <c r="B18873" s="519" t="str">
        <f t="shared" si="294"/>
        <v>SISTEMA ININTERRUPTO DE ENERGIA (NO BREAK),COM CAPACIDADE DE 80KVA,TRIFASICO,60HZ,TENSAO DE ENTRADA DE 220/380V,TENSAO DE SAIDA DE 220/127V,AUTONOMIA DE 10 MINUTOS,INCLUSIVE GABINETES E START UP.FORNECIMENTO E COLOCACAO</v>
      </c>
      <c r="C18873" s="519" t="s">
        <v>46687</v>
      </c>
      <c r="D18873" s="519" t="s">
        <v>46695</v>
      </c>
      <c r="E18873" s="519" t="s">
        <v>46685</v>
      </c>
      <c r="F18873" s="519" t="s">
        <v>46689</v>
      </c>
      <c r="I18873" s="519" t="s">
        <v>5</v>
      </c>
      <c r="J18873" s="650">
        <v>181670.29</v>
      </c>
    </row>
    <row r="18874" spans="1:10">
      <c r="A18874" s="519" t="s">
        <v>18994</v>
      </c>
      <c r="B18874" s="519" t="str">
        <f t="shared" si="294"/>
        <v>SISTEMA ININTERRUPTO DE ENERGIA (NO BREAK),COM CAPACIDADE DE 80KVA,TRIFASICO,60HZ,TENSAO DE ENTRADA DE 220/380V,TENSAO DE SAIDA DE 220/127V,AUTONOMIA DE 10 MINUTOS,INCLUSIVE GABINETES E START UP.FORNECIMENTO E COLOCACAO</v>
      </c>
      <c r="C18874" s="519" t="s">
        <v>46687</v>
      </c>
      <c r="D18874" s="519" t="s">
        <v>46695</v>
      </c>
      <c r="E18874" s="519" t="s">
        <v>46685</v>
      </c>
      <c r="F18874" s="519" t="s">
        <v>46689</v>
      </c>
      <c r="I18874" s="519" t="s">
        <v>5</v>
      </c>
      <c r="J18874" s="650">
        <v>181667.58</v>
      </c>
    </row>
    <row r="18875" spans="1:10">
      <c r="A18875" s="519" t="s">
        <v>18995</v>
      </c>
      <c r="B18875" s="519" t="str">
        <f t="shared" si="294"/>
        <v>SISTEMA ININTERRUPTO DE ENERGIA (NO BREAK),COM CAPACIDADE DE 5KVA,TRIFASICO, 60HZ,TENSAO DE ENTRADA DE 220/380V,TENSAO DE SAIDA DE 220/127V,AUTONOMIA DE 30 MINUTOS,INCLUSIVE GABINETES E START UP.FORNECIMENTO E COLOCACAO</v>
      </c>
      <c r="C18875" s="519" t="s">
        <v>46687</v>
      </c>
      <c r="D18875" s="519" t="s">
        <v>46696</v>
      </c>
      <c r="E18875" s="519" t="s">
        <v>46697</v>
      </c>
      <c r="F18875" s="519" t="s">
        <v>46689</v>
      </c>
      <c r="I18875" s="519" t="s">
        <v>5</v>
      </c>
      <c r="J18875" s="650">
        <v>34662.22</v>
      </c>
    </row>
    <row r="18876" spans="1:10">
      <c r="A18876" s="519" t="s">
        <v>18996</v>
      </c>
      <c r="B18876" s="519" t="str">
        <f t="shared" si="294"/>
        <v>SISTEMA ININTERRUPTO DE ENERGIA (NO BREAK),COM CAPACIDADE DE 5KVA,TRIFASICO, 60HZ,TENSAO DE ENTRADA DE 220/380V,TENSAO DE SAIDA DE 220/127V,AUTONOMIA DE 30 MINUTOS,INCLUSIVE GABINETES E START UP.FORNECIMENTO E COLOCACAO</v>
      </c>
      <c r="C18876" s="519" t="s">
        <v>46687</v>
      </c>
      <c r="D18876" s="519" t="s">
        <v>46696</v>
      </c>
      <c r="E18876" s="519" t="s">
        <v>46697</v>
      </c>
      <c r="F18876" s="519" t="s">
        <v>46689</v>
      </c>
      <c r="I18876" s="519" t="s">
        <v>5</v>
      </c>
      <c r="J18876" s="650">
        <v>34659.51</v>
      </c>
    </row>
    <row r="18877" spans="1:10">
      <c r="A18877" s="519" t="s">
        <v>18997</v>
      </c>
      <c r="B18877" s="519" t="str">
        <f t="shared" si="294"/>
        <v>SISTEMA ININTERRUPTO DE ENERGIA (NO BREAK),COM CAPACIDADE DE 10KVA,TRIFASICO,60HZ,TENSAO DE ENTRADA DE 220/380V,TENSAO DE SAIDA DE 220/127V,AUTONOMIA DE 30 MINUTOS,INCLUSIVE GABINETES E START UP.FORNECIMENTO E COLOCACAO</v>
      </c>
      <c r="C18877" s="519" t="s">
        <v>46687</v>
      </c>
      <c r="D18877" s="519" t="s">
        <v>46688</v>
      </c>
      <c r="E18877" s="519" t="s">
        <v>46697</v>
      </c>
      <c r="F18877" s="519" t="s">
        <v>46689</v>
      </c>
      <c r="I18877" s="519" t="s">
        <v>5</v>
      </c>
      <c r="J18877" s="650">
        <v>49679.97</v>
      </c>
    </row>
    <row r="18878" spans="1:10">
      <c r="A18878" s="519" t="s">
        <v>18998</v>
      </c>
      <c r="B18878" s="519" t="str">
        <f t="shared" si="294"/>
        <v>SISTEMA ININTERRUPTO DE ENERGIA (NO BREAK),COM CAPACIDADE DE 10KVA,TRIFASICO,60HZ,TENSAO DE ENTRADA DE 220/380V,TENSAO DE SAIDA DE 220/127V,AUTONOMIA DE 30 MINUTOS,INCLUSIVE GABINETES E START UP.FORNECIMENTO E COLOCACAO</v>
      </c>
      <c r="C18878" s="519" t="s">
        <v>46687</v>
      </c>
      <c r="D18878" s="519" t="s">
        <v>46688</v>
      </c>
      <c r="E18878" s="519" t="s">
        <v>46697</v>
      </c>
      <c r="F18878" s="519" t="s">
        <v>46689</v>
      </c>
      <c r="I18878" s="519" t="s">
        <v>5</v>
      </c>
      <c r="J18878" s="650">
        <v>49677.26</v>
      </c>
    </row>
    <row r="18879" spans="1:10">
      <c r="A18879" s="519" t="s">
        <v>18999</v>
      </c>
      <c r="B18879" s="519" t="str">
        <f t="shared" si="294"/>
        <v>SISTEMA ININTERRUPTO DE ENERGIA (NO BREAK),COM CAPACIDADE DE 15KVA,TRIFASICO,60HZ,TENSAO DE ENTRADA DE 220/380V,TENSAO DE SAIDA DE 220/127V,AUTONOMIA DE 30 MINUTOS,INCLUSIVE GABINETES E START UP.FORNECIMENTO E COLOCACAO</v>
      </c>
      <c r="C18879" s="519" t="s">
        <v>46687</v>
      </c>
      <c r="D18879" s="519" t="s">
        <v>46690</v>
      </c>
      <c r="E18879" s="519" t="s">
        <v>46697</v>
      </c>
      <c r="F18879" s="519" t="s">
        <v>46689</v>
      </c>
      <c r="I18879" s="519" t="s">
        <v>5</v>
      </c>
      <c r="J18879" s="650">
        <v>55675.1</v>
      </c>
    </row>
    <row r="18880" spans="1:10">
      <c r="A18880" s="519" t="s">
        <v>19000</v>
      </c>
      <c r="B18880" s="519" t="str">
        <f t="shared" si="294"/>
        <v>SISTEMA ININTERRUPTO DE ENERGIA (NO BREAK),COM CAPACIDADE DE 15KVA,TRIFASICO,60HZ,TENSAO DE ENTRADA DE 220/380V,TENSAO DE SAIDA DE 220/127V,AUTONOMIA DE 30 MINUTOS,INCLUSIVE GABINETES E START UP.FORNECIMENTO E COLOCACAO</v>
      </c>
      <c r="C18880" s="519" t="s">
        <v>46687</v>
      </c>
      <c r="D18880" s="519" t="s">
        <v>46690</v>
      </c>
      <c r="E18880" s="519" t="s">
        <v>46697</v>
      </c>
      <c r="F18880" s="519" t="s">
        <v>46689</v>
      </c>
      <c r="I18880" s="519" t="s">
        <v>5</v>
      </c>
      <c r="J18880" s="650">
        <v>55672.39</v>
      </c>
    </row>
    <row r="18881" spans="1:10">
      <c r="A18881" s="519" t="s">
        <v>19001</v>
      </c>
      <c r="B18881" s="519" t="str">
        <f t="shared" si="294"/>
        <v>SISTEMA ININTERRUPTO DE ENERGIA (NO BREAK),COM CAPACIDADE DE 20KVA,TRIFASICO,60HZ,TENSAO DE ENTRADA DE 220/380V,TENSAO DE SAIDA DE 220/127V,AUTONOMIA DE 30 MINUTOS,INCLUSIVE GABINETES E START UP.FORNECIMENTO E COLOCACAO</v>
      </c>
      <c r="C18881" s="519" t="s">
        <v>46687</v>
      </c>
      <c r="D18881" s="519" t="s">
        <v>46691</v>
      </c>
      <c r="E18881" s="519" t="s">
        <v>46697</v>
      </c>
      <c r="F18881" s="519" t="s">
        <v>46689</v>
      </c>
      <c r="I18881" s="519" t="s">
        <v>5</v>
      </c>
      <c r="J18881" s="650">
        <v>66473.52</v>
      </c>
    </row>
    <row r="18882" spans="1:10">
      <c r="A18882" s="519" t="s">
        <v>19002</v>
      </c>
      <c r="B18882" s="519" t="str">
        <f t="shared" si="294"/>
        <v>SISTEMA ININTERRUPTO DE ENERGIA (NO BREAK),COM CAPACIDADE DE 20KVA,TRIFASICO,60HZ,TENSAO DE ENTRADA DE 220/380V,TENSAO DE SAIDA DE 220/127V,AUTONOMIA DE 30 MINUTOS,INCLUSIVE GABINETES E START UP.FORNECIMENTO E COLOCACAO</v>
      </c>
      <c r="C18882" s="519" t="s">
        <v>46687</v>
      </c>
      <c r="D18882" s="519" t="s">
        <v>46691</v>
      </c>
      <c r="E18882" s="519" t="s">
        <v>46697</v>
      </c>
      <c r="F18882" s="519" t="s">
        <v>46689</v>
      </c>
      <c r="I18882" s="519" t="s">
        <v>5</v>
      </c>
      <c r="J18882" s="650">
        <v>66470.81</v>
      </c>
    </row>
    <row r="18883" spans="1:10">
      <c r="A18883" s="519" t="s">
        <v>19003</v>
      </c>
      <c r="B18883" s="519" t="str">
        <f t="shared" si="294"/>
        <v>SISTEMA ININTERRUPTO DE ENERGIA (NO BREAK),COM CAPACIDADE DE 25KVA,TRIFASICO,60HZ,TENSAO DE ENTRADA DE 220/380V,TENSAO DE SAIDA DE 220/127V,AUTONOMIA DE 30 MINUTOS,INCLUSIVE GABINETES E START UP.FORNECIMENTO E COLOCACAO</v>
      </c>
      <c r="C18883" s="519" t="s">
        <v>46687</v>
      </c>
      <c r="D18883" s="519" t="s">
        <v>46692</v>
      </c>
      <c r="E18883" s="519" t="s">
        <v>46697</v>
      </c>
      <c r="F18883" s="519" t="s">
        <v>46689</v>
      </c>
      <c r="I18883" s="519" t="s">
        <v>5</v>
      </c>
      <c r="J18883" s="650">
        <v>90538.64</v>
      </c>
    </row>
    <row r="18884" spans="1:10">
      <c r="A18884" s="519" t="s">
        <v>19004</v>
      </c>
      <c r="B18884" s="519" t="str">
        <f t="shared" si="294"/>
        <v>SISTEMA ININTERRUPTO DE ENERGIA (NO BREAK),COM CAPACIDADE DE 25KVA,TRIFASICO,60HZ,TENSAO DE ENTRADA DE 220/380V,TENSAO DE SAIDA DE 220/127V,AUTONOMIA DE 30 MINUTOS,INCLUSIVE GABINETES E START UP.FORNECIMENTO E COLOCACAO</v>
      </c>
      <c r="C18884" s="519" t="s">
        <v>46687</v>
      </c>
      <c r="D18884" s="519" t="s">
        <v>46692</v>
      </c>
      <c r="E18884" s="519" t="s">
        <v>46697</v>
      </c>
      <c r="F18884" s="519" t="s">
        <v>46689</v>
      </c>
      <c r="I18884" s="519" t="s">
        <v>5</v>
      </c>
      <c r="J18884" s="650">
        <v>90535.93</v>
      </c>
    </row>
    <row r="18885" spans="1:10">
      <c r="A18885" s="519" t="s">
        <v>19005</v>
      </c>
      <c r="B18885" s="519" t="str">
        <f t="shared" si="294"/>
        <v>SISTEMA ININTERRUPTO DE ENERGIA (NO BREAK),COM CAPACIDADE DE 40KVA,TRIFASICO,60HZ,TENSAO DE ENTRADA DE 220/380V,TENSAO DE SAIDA DE 220/127V,AUTONOMIA DE 30 MINUTOS,INCLUSIVE GABINETES E START UP.FORNECIMENTO E COLOCACAO</v>
      </c>
      <c r="C18885" s="519" t="s">
        <v>46687</v>
      </c>
      <c r="D18885" s="519" t="s">
        <v>46693</v>
      </c>
      <c r="E18885" s="519" t="s">
        <v>46697</v>
      </c>
      <c r="F18885" s="519" t="s">
        <v>46689</v>
      </c>
      <c r="I18885" s="519" t="s">
        <v>5</v>
      </c>
      <c r="J18885" s="650">
        <v>100387.84</v>
      </c>
    </row>
    <row r="18886" spans="1:10">
      <c r="A18886" s="519" t="s">
        <v>19006</v>
      </c>
      <c r="B18886" s="519" t="str">
        <f t="shared" si="294"/>
        <v>SISTEMA ININTERRUPTO DE ENERGIA (NO BREAK),COM CAPACIDADE DE 40KVA,TRIFASICO,60HZ,TENSAO DE ENTRADA DE 220/380V,TENSAO DE SAIDA DE 220/127V,AUTONOMIA DE 30 MINUTOS,INCLUSIVE GABINETES E START UP.FORNECIMENTO E COLOCACAO</v>
      </c>
      <c r="C18886" s="519" t="s">
        <v>46687</v>
      </c>
      <c r="D18886" s="519" t="s">
        <v>46693</v>
      </c>
      <c r="E18886" s="519" t="s">
        <v>46697</v>
      </c>
      <c r="F18886" s="519" t="s">
        <v>46689</v>
      </c>
      <c r="I18886" s="519" t="s">
        <v>5</v>
      </c>
      <c r="J18886" s="650">
        <v>100385.13</v>
      </c>
    </row>
    <row r="18887" spans="1:10">
      <c r="A18887" s="519" t="s">
        <v>19007</v>
      </c>
      <c r="B18887" s="519" t="str">
        <f t="shared" si="294"/>
        <v>SISTEMA ININTERRUPTO DE ENERGIA (NO BREAK),COM CAPACIDADE DE 50KVA,TRIFASICO,60HZ,TENSAO DE ENTRADA DE 220/380V,TENSAO DE SAIDA DE 220/127V,AUTONOMIA DE 30 MINUTOS,INCLUSIVE GABINETES E START UP.FORNECIMENTO E COLOCACAO</v>
      </c>
      <c r="C18887" s="519" t="s">
        <v>46687</v>
      </c>
      <c r="D18887" s="519" t="s">
        <v>46694</v>
      </c>
      <c r="E18887" s="519" t="s">
        <v>46697</v>
      </c>
      <c r="F18887" s="519" t="s">
        <v>46689</v>
      </c>
      <c r="I18887" s="519" t="s">
        <v>5</v>
      </c>
      <c r="J18887" s="650">
        <v>136064.65</v>
      </c>
    </row>
    <row r="18888" spans="1:10">
      <c r="A18888" s="519" t="s">
        <v>19008</v>
      </c>
      <c r="B18888" s="519" t="str">
        <f t="shared" ref="B18888:B18951" si="295">C18888&amp;D18888&amp;E18888&amp;F18888&amp;G18888&amp;H18888</f>
        <v>SISTEMA ININTERRUPTO DE ENERGIA (NO BREAK),COM CAPACIDADE DE 50KVA,TRIFASICO,60HZ,TENSAO DE ENTRADA DE 220/380V,TENSAO DE SAIDA DE 220/127V,AUTONOMIA DE 30 MINUTOS,INCLUSIVE GABINETES E START UP.FORNECIMENTO E COLOCACAO</v>
      </c>
      <c r="C18888" s="519" t="s">
        <v>46687</v>
      </c>
      <c r="D18888" s="519" t="s">
        <v>46694</v>
      </c>
      <c r="E18888" s="519" t="s">
        <v>46697</v>
      </c>
      <c r="F18888" s="519" t="s">
        <v>46689</v>
      </c>
      <c r="I18888" s="519" t="s">
        <v>5</v>
      </c>
      <c r="J18888" s="650">
        <v>136061.94</v>
      </c>
    </row>
    <row r="18889" spans="1:10">
      <c r="A18889" s="519" t="s">
        <v>19009</v>
      </c>
      <c r="B18889" s="519" t="str">
        <f t="shared" si="295"/>
        <v>SISTEMA ININTERRUPTO DE ENERGIA (NO BREAK),COM CAPACIDADE DE 80KVA,TRIFASICO,60HZ,TENSAO DE ENTRADA DE 220/380V,TENSAO DE SAIDA DE 220/127V,AUTONOMIA DE 30 MINUTOS,INCLUSIVE GABINETES E START UP.FORNECIMENTO E COLOCACAO</v>
      </c>
      <c r="C18889" s="519" t="s">
        <v>46687</v>
      </c>
      <c r="D18889" s="519" t="s">
        <v>46695</v>
      </c>
      <c r="E18889" s="519" t="s">
        <v>46697</v>
      </c>
      <c r="F18889" s="519" t="s">
        <v>46689</v>
      </c>
      <c r="I18889" s="519" t="s">
        <v>5</v>
      </c>
      <c r="J18889" s="650">
        <v>224020.29</v>
      </c>
    </row>
    <row r="18890" spans="1:10">
      <c r="A18890" s="519" t="s">
        <v>19010</v>
      </c>
      <c r="B18890" s="519" t="str">
        <f t="shared" si="295"/>
        <v>SISTEMA ININTERRUPTO DE ENERGIA (NO BREAK),COM CAPACIDADE DE 80KVA,TRIFASICO,60HZ,TENSAO DE ENTRADA DE 220/380V,TENSAO DE SAIDA DE 220/127V,AUTONOMIA DE 30 MINUTOS,INCLUSIVE GABINETES E START UP.FORNECIMENTO E COLOCACAO</v>
      </c>
      <c r="C18890" s="519" t="s">
        <v>46687</v>
      </c>
      <c r="D18890" s="519" t="s">
        <v>46695</v>
      </c>
      <c r="E18890" s="519" t="s">
        <v>46697</v>
      </c>
      <c r="F18890" s="519" t="s">
        <v>46689</v>
      </c>
      <c r="I18890" s="519" t="s">
        <v>5</v>
      </c>
      <c r="J18890" s="650">
        <v>224017.58</v>
      </c>
    </row>
    <row r="18891" spans="1:10">
      <c r="A18891" s="519" t="s">
        <v>19011</v>
      </c>
      <c r="B18891" s="519" t="str">
        <f t="shared" si="295"/>
        <v>SISTEMA ININTERRUPTO DE ENERGIA (NO BREAK),COM CAPACIDADE DE 7.5KVA,TRIFASICO,60HZ,TENSAO DE ENTRADA DE 220/380V,TENSAODE SAIDA DE 220/127V,AUTONOMIA DE 30 MINUTOS,INCLUSIVE GABINETES E START UP.FORNECIMENTO E COLOCACAO</v>
      </c>
      <c r="C18891" s="519" t="s">
        <v>46687</v>
      </c>
      <c r="D18891" s="519" t="s">
        <v>46698</v>
      </c>
      <c r="E18891" s="519" t="s">
        <v>46699</v>
      </c>
      <c r="F18891" s="519" t="s">
        <v>46700</v>
      </c>
      <c r="I18891" s="519" t="s">
        <v>5</v>
      </c>
      <c r="J18891" s="650">
        <v>43220.29</v>
      </c>
    </row>
    <row r="18892" spans="1:10">
      <c r="A18892" s="519" t="s">
        <v>19012</v>
      </c>
      <c r="B18892" s="519" t="str">
        <f t="shared" si="295"/>
        <v>SISTEMA ININTERRUPTO DE ENERGIA (NO BREAK),COM CAPACIDADE DE 7.5KVA,TRIFASICO,60HZ,TENSAO DE ENTRADA DE 220/380V,TENSAODE SAIDA DE 220/127V,AUTONOMIA DE 30 MINUTOS,INCLUSIVE GABINETES E START UP.FORNECIMENTO E COLOCACAO</v>
      </c>
      <c r="C18892" s="519" t="s">
        <v>46687</v>
      </c>
      <c r="D18892" s="519" t="s">
        <v>46698</v>
      </c>
      <c r="E18892" s="519" t="s">
        <v>46699</v>
      </c>
      <c r="F18892" s="519" t="s">
        <v>46700</v>
      </c>
      <c r="I18892" s="519" t="s">
        <v>5</v>
      </c>
      <c r="J18892" s="650">
        <v>43217.58</v>
      </c>
    </row>
    <row r="18893" spans="1:10">
      <c r="A18893" s="519" t="s">
        <v>19013</v>
      </c>
      <c r="B18893" s="519" t="str">
        <f t="shared" si="295"/>
        <v>VOLTIMETRO SELETOR,PARA QUADROS ELETRICOS COM LINHAS TRIFASICAS,ESCALA 0-300V.FORNECIMENTO</v>
      </c>
      <c r="C18893" s="519" t="s">
        <v>46701</v>
      </c>
      <c r="D18893" s="519" t="s">
        <v>46702</v>
      </c>
      <c r="I18893" s="519" t="s">
        <v>5</v>
      </c>
      <c r="J18893" s="650">
        <v>429.41</v>
      </c>
    </row>
    <row r="18894" spans="1:10">
      <c r="A18894" s="519" t="s">
        <v>19014</v>
      </c>
      <c r="B18894" s="519" t="str">
        <f t="shared" si="295"/>
        <v>VOLTIMETRO SELETOR,PARA QUADROS ELETRICOS COM LINHAS TRIFASICAS,ESCALA 0-300V.FORNECIMENTO</v>
      </c>
      <c r="C18894" s="519" t="s">
        <v>46701</v>
      </c>
      <c r="D18894" s="519" t="s">
        <v>46702</v>
      </c>
      <c r="I18894" s="519" t="s">
        <v>5</v>
      </c>
      <c r="J18894" s="650">
        <v>429.41</v>
      </c>
    </row>
    <row r="18895" spans="1:10">
      <c r="A18895" s="519" t="s">
        <v>19015</v>
      </c>
      <c r="B18895" s="519" t="str">
        <f t="shared" si="295"/>
        <v>VOLTIMETRO SELETOR,PARA QUADROS ELETRICOS COM LINHAS TRIFASICAS,ESCALA 0-500V.FORNECIMENTO</v>
      </c>
      <c r="C18895" s="519" t="s">
        <v>46701</v>
      </c>
      <c r="D18895" s="519" t="s">
        <v>46703</v>
      </c>
      <c r="I18895" s="519" t="s">
        <v>5</v>
      </c>
      <c r="J18895" s="650">
        <v>429.41</v>
      </c>
    </row>
    <row r="18896" spans="1:10">
      <c r="A18896" s="519" t="s">
        <v>19016</v>
      </c>
      <c r="B18896" s="519" t="str">
        <f t="shared" si="295"/>
        <v>VOLTIMETRO SELETOR,PARA QUADROS ELETRICOS COM LINHAS TRIFASICAS,ESCALA 0-500V.FORNECIMENTO</v>
      </c>
      <c r="C18896" s="519" t="s">
        <v>46701</v>
      </c>
      <c r="D18896" s="519" t="s">
        <v>46703</v>
      </c>
      <c r="I18896" s="519" t="s">
        <v>5</v>
      </c>
      <c r="J18896" s="650">
        <v>429.41</v>
      </c>
    </row>
    <row r="18897" spans="1:10">
      <c r="A18897" s="519" t="s">
        <v>19017</v>
      </c>
      <c r="B18897" s="519" t="str">
        <f t="shared" si="295"/>
        <v>AMPERIMETRO SELETOR,PARA QUADROS ELETRICOS COM LINHAS TRIFASICAS,ESCALA 0-100A.FORNECIMENTO</v>
      </c>
      <c r="C18897" s="519" t="s">
        <v>46704</v>
      </c>
      <c r="D18897" s="519" t="s">
        <v>46705</v>
      </c>
      <c r="I18897" s="519" t="s">
        <v>5</v>
      </c>
      <c r="J18897" s="650">
        <v>429.41</v>
      </c>
    </row>
    <row r="18898" spans="1:10">
      <c r="A18898" s="519" t="s">
        <v>19018</v>
      </c>
      <c r="B18898" s="519" t="str">
        <f t="shared" si="295"/>
        <v>AMPERIMETRO SELETOR,PARA QUADROS ELETRICOS COM LINHAS TRIFASICAS,ESCALA 0-100A.FORNECIMENTO</v>
      </c>
      <c r="C18898" s="519" t="s">
        <v>46704</v>
      </c>
      <c r="D18898" s="519" t="s">
        <v>46705</v>
      </c>
      <c r="I18898" s="519" t="s">
        <v>5</v>
      </c>
      <c r="J18898" s="650">
        <v>429.41</v>
      </c>
    </row>
    <row r="18899" spans="1:10">
      <c r="A18899" s="519" t="s">
        <v>19019</v>
      </c>
      <c r="B18899" s="519" t="str">
        <f t="shared" si="295"/>
        <v>AMPERIMETRO SELETOR,PARA QUADROS ELETRICOS COM LINHAS TRIFASICAS,ESCALA 0-200A.FORNECIMENTO</v>
      </c>
      <c r="C18899" s="519" t="s">
        <v>46704</v>
      </c>
      <c r="D18899" s="519" t="s">
        <v>46706</v>
      </c>
      <c r="I18899" s="519" t="s">
        <v>5</v>
      </c>
      <c r="J18899" s="650">
        <v>429.41</v>
      </c>
    </row>
    <row r="18900" spans="1:10">
      <c r="A18900" s="519" t="s">
        <v>19020</v>
      </c>
      <c r="B18900" s="519" t="str">
        <f t="shared" si="295"/>
        <v>AMPERIMETRO SELETOR,PARA QUADROS ELETRICOS COM LINHAS TRIFASICAS,ESCALA 0-200A.FORNECIMENTO</v>
      </c>
      <c r="C18900" s="519" t="s">
        <v>46704</v>
      </c>
      <c r="D18900" s="519" t="s">
        <v>46706</v>
      </c>
      <c r="I18900" s="519" t="s">
        <v>5</v>
      </c>
      <c r="J18900" s="650">
        <v>429.41</v>
      </c>
    </row>
    <row r="18901" spans="1:10">
      <c r="A18901" s="519" t="s">
        <v>19021</v>
      </c>
      <c r="B18901" s="519" t="str">
        <f t="shared" si="295"/>
        <v>AMPERIMETRO SELETOR,PARA QUADROS ELETRICOS COM LINHAS TRIFASICAS,ESCALA 0-300A.FORNECIMENTO</v>
      </c>
      <c r="C18901" s="519" t="s">
        <v>46704</v>
      </c>
      <c r="D18901" s="519" t="s">
        <v>46707</v>
      </c>
      <c r="I18901" s="519" t="s">
        <v>5</v>
      </c>
      <c r="J18901" s="650">
        <v>429.41</v>
      </c>
    </row>
    <row r="18902" spans="1:10">
      <c r="A18902" s="519" t="s">
        <v>19022</v>
      </c>
      <c r="B18902" s="519" t="str">
        <f t="shared" si="295"/>
        <v>AMPERIMETRO SELETOR,PARA QUADROS ELETRICOS COM LINHAS TRIFASICAS,ESCALA 0-300A.FORNECIMENTO</v>
      </c>
      <c r="C18902" s="519" t="s">
        <v>46704</v>
      </c>
      <c r="D18902" s="519" t="s">
        <v>46707</v>
      </c>
      <c r="I18902" s="519" t="s">
        <v>5</v>
      </c>
      <c r="J18902" s="650">
        <v>429.41</v>
      </c>
    </row>
    <row r="18903" spans="1:10">
      <c r="A18903" s="519" t="s">
        <v>19023</v>
      </c>
      <c r="B18903" s="519" t="str">
        <f t="shared" si="295"/>
        <v>AMPERIMETRO SELETOR,PARA QUADROS ELETRICOS COM LINHAS TRIFASICAS,ESCALA 0-500A.FORNECIMENTO</v>
      </c>
      <c r="C18903" s="519" t="s">
        <v>46704</v>
      </c>
      <c r="D18903" s="519" t="s">
        <v>46708</v>
      </c>
      <c r="I18903" s="519" t="s">
        <v>5</v>
      </c>
      <c r="J18903" s="650">
        <v>429.41</v>
      </c>
    </row>
    <row r="18904" spans="1:10">
      <c r="A18904" s="519" t="s">
        <v>19024</v>
      </c>
      <c r="B18904" s="519" t="str">
        <f t="shared" si="295"/>
        <v>AMPERIMETRO SELETOR,PARA QUADROS ELETRICOS COM LINHAS TRIFASICAS,ESCALA 0-500A.FORNECIMENTO</v>
      </c>
      <c r="C18904" s="519" t="s">
        <v>46704</v>
      </c>
      <c r="D18904" s="519" t="s">
        <v>46708</v>
      </c>
      <c r="I18904" s="519" t="s">
        <v>5</v>
      </c>
      <c r="J18904" s="650">
        <v>429.41</v>
      </c>
    </row>
    <row r="18905" spans="1:10">
      <c r="A18905" s="519" t="s">
        <v>19025</v>
      </c>
      <c r="B18905" s="519" t="str">
        <f t="shared" si="295"/>
        <v>AMPERIMETRO SELETOR,PARA QUADROS ELETRICOS COM LINHAS TRIFASICAS,ESCALA 0-1000A.FORNECIMENTO</v>
      </c>
      <c r="C18905" s="519" t="s">
        <v>46704</v>
      </c>
      <c r="D18905" s="519" t="s">
        <v>46709</v>
      </c>
      <c r="I18905" s="519" t="s">
        <v>5</v>
      </c>
      <c r="J18905" s="650">
        <v>429.41</v>
      </c>
    </row>
    <row r="18906" spans="1:10">
      <c r="A18906" s="519" t="s">
        <v>19026</v>
      </c>
      <c r="B18906" s="519" t="str">
        <f t="shared" si="295"/>
        <v>AMPERIMETRO SELETOR,PARA QUADROS ELETRICOS COM LINHAS TRIFASICAS,ESCALA 0-1000A.FORNECIMENTO</v>
      </c>
      <c r="C18906" s="519" t="s">
        <v>46704</v>
      </c>
      <c r="D18906" s="519" t="s">
        <v>46709</v>
      </c>
      <c r="I18906" s="519" t="s">
        <v>5</v>
      </c>
      <c r="J18906" s="650">
        <v>429.41</v>
      </c>
    </row>
    <row r="18907" spans="1:10">
      <c r="A18907" s="519" t="s">
        <v>19027</v>
      </c>
      <c r="B18907" s="519" t="str">
        <f t="shared" si="295"/>
        <v>AMPERIMETRO SELETOR,PARA QUADROS ELETRICOS COM LINHAS TRIFASICAS,ESCALA 0-2000A.FORNECIMENTO</v>
      </c>
      <c r="C18907" s="519" t="s">
        <v>46704</v>
      </c>
      <c r="D18907" s="519" t="s">
        <v>46710</v>
      </c>
      <c r="I18907" s="519" t="s">
        <v>5</v>
      </c>
      <c r="J18907" s="650">
        <v>429.41</v>
      </c>
    </row>
    <row r="18908" spans="1:10">
      <c r="A18908" s="519" t="s">
        <v>19028</v>
      </c>
      <c r="B18908" s="519" t="str">
        <f t="shared" si="295"/>
        <v>AMPERIMETRO SELETOR,PARA QUADROS ELETRICOS COM LINHAS TRIFASICAS,ESCALA 0-2000A.FORNECIMENTO</v>
      </c>
      <c r="C18908" s="519" t="s">
        <v>46704</v>
      </c>
      <c r="D18908" s="519" t="s">
        <v>46710</v>
      </c>
      <c r="I18908" s="519" t="s">
        <v>5</v>
      </c>
      <c r="J18908" s="650">
        <v>429.41</v>
      </c>
    </row>
    <row r="18909" spans="1:10">
      <c r="A18909" s="519" t="s">
        <v>19029</v>
      </c>
      <c r="B18909" s="519" t="str">
        <f t="shared" si="295"/>
        <v>PRATELEIRA DE MARMORE BRANCO NACIONAL,COM 30CM DE LARGURA E2CM DE ESPESSURA,SOBRE CONSOLO DE FERRO.FORNECIMENTO E COLOCACAO</v>
      </c>
      <c r="C18909" s="519" t="s">
        <v>73257</v>
      </c>
      <c r="D18909" s="519" t="s">
        <v>46711</v>
      </c>
      <c r="E18909" s="519" t="s">
        <v>34258</v>
      </c>
      <c r="I18909" s="519" t="s">
        <v>36</v>
      </c>
      <c r="J18909" s="650">
        <v>113.5</v>
      </c>
    </row>
    <row r="18910" spans="1:10">
      <c r="A18910" s="519" t="s">
        <v>19030</v>
      </c>
      <c r="B18910" s="519" t="str">
        <f t="shared" si="295"/>
        <v>PRATELEIRA DE MARMORE BRANCO NACIONAL,COM 30CM DE LARGURA E2CM DE ESPESSURA,SOBRE CONSOLO DE FERRO.FORNECIMENTO E COLOCACAO</v>
      </c>
      <c r="C18910" s="519" t="s">
        <v>73257</v>
      </c>
      <c r="D18910" s="519" t="s">
        <v>46711</v>
      </c>
      <c r="E18910" s="519" t="s">
        <v>34258</v>
      </c>
      <c r="I18910" s="519" t="s">
        <v>36</v>
      </c>
      <c r="J18910" s="650">
        <v>110.79</v>
      </c>
    </row>
    <row r="18911" spans="1:10">
      <c r="A18911" s="519" t="s">
        <v>19031</v>
      </c>
      <c r="B18911" s="519" t="str">
        <f t="shared" si="295"/>
        <v>CONSOLE DE MARMORE BRANCO NACIONAL,EM CANTONEIRA,MEDINDO 30X30X2CM,PARA DEPOSITO DE AGUA POTAVEL.FORNECIMENTO E COLOCACAO</v>
      </c>
      <c r="C18911" s="519" t="s">
        <v>73258</v>
      </c>
      <c r="D18911" s="519" t="s">
        <v>46712</v>
      </c>
      <c r="E18911" s="519" t="s">
        <v>32884</v>
      </c>
      <c r="I18911" s="519" t="s">
        <v>5</v>
      </c>
      <c r="J18911" s="650">
        <v>53.25</v>
      </c>
    </row>
    <row r="18912" spans="1:10">
      <c r="A18912" s="519" t="s">
        <v>19032</v>
      </c>
      <c r="B18912" s="519" t="str">
        <f t="shared" si="295"/>
        <v>CONSOLE DE MARMORE BRANCO NACIONAL,EM CANTONEIRA,MEDINDO 30X30X2CM,PARA DEPOSITO DE AGUA POTAVEL.FORNECIMENTO E COLOCACAO</v>
      </c>
      <c r="C18912" s="519" t="s">
        <v>73258</v>
      </c>
      <c r="D18912" s="519" t="s">
        <v>46712</v>
      </c>
      <c r="E18912" s="519" t="s">
        <v>32884</v>
      </c>
      <c r="I18912" s="519" t="s">
        <v>5</v>
      </c>
      <c r="J18912" s="650">
        <v>50.54</v>
      </c>
    </row>
    <row r="18913" spans="1:10">
      <c r="A18913" s="519" t="s">
        <v>19033</v>
      </c>
      <c r="B18913" s="519" t="str">
        <f t="shared" si="295"/>
        <v>BANCA SECA DE MARMORE BRANCO NACIONAL,COM 3CM DE ESPESSURA E 0,60M DE LARGURA,SOBRE APOIOS DE ALVENARIA DE MEIA VEZ E VERGA DE CONCRETO,SEM REVESTIMENTO.FORNECIMENTO E ASSENTAMENTO</v>
      </c>
      <c r="C18913" s="519" t="s">
        <v>73259</v>
      </c>
      <c r="D18913" s="519" t="s">
        <v>46713</v>
      </c>
      <c r="E18913" s="519" t="s">
        <v>46714</v>
      </c>
      <c r="I18913" s="519" t="s">
        <v>36</v>
      </c>
      <c r="J18913" s="650">
        <v>335.38</v>
      </c>
    </row>
    <row r="18914" spans="1:10">
      <c r="A18914" s="519" t="s">
        <v>19034</v>
      </c>
      <c r="B18914" s="519" t="str">
        <f t="shared" si="295"/>
        <v>BANCA SECA DE MARMORE BRANCO NACIONAL,COM 3CM DE ESPESSURA E 0,60M DE LARGURA,SOBRE APOIOS DE ALVENARIA DE MEIA VEZ E VERGA DE CONCRETO,SEM REVESTIMENTO.FORNECIMENTO E ASSENTAMENTO</v>
      </c>
      <c r="C18914" s="519" t="s">
        <v>73259</v>
      </c>
      <c r="D18914" s="519" t="s">
        <v>46713</v>
      </c>
      <c r="E18914" s="519" t="s">
        <v>46714</v>
      </c>
      <c r="I18914" s="519" t="s">
        <v>36</v>
      </c>
      <c r="J18914" s="650">
        <v>326.56</v>
      </c>
    </row>
    <row r="18915" spans="1:10">
      <c r="A18915" s="519" t="s">
        <v>19035</v>
      </c>
      <c r="B18915" s="519" t="str">
        <f t="shared" si="295"/>
        <v>BANCA DE MARMORE BRANCO NACIONAL,COM 3CM DE ESPESSURA,COM ABERTURA PARA 1 CUBA (EXCLUSIVE ESTA),SOBRE APOIOS DE ALVENARIA DE MEIA VEZ E VERGA DE CONCRETO,SEM REVESTIMENTO.FORNECIMENTO E COLOCACAO</v>
      </c>
      <c r="C18915" s="519" t="s">
        <v>73260</v>
      </c>
      <c r="D18915" s="519" t="s">
        <v>73261</v>
      </c>
      <c r="E18915" s="519" t="s">
        <v>46740</v>
      </c>
      <c r="F18915" s="519" t="s">
        <v>41093</v>
      </c>
      <c r="I18915" s="519" t="s">
        <v>13</v>
      </c>
      <c r="J18915" s="650">
        <v>541.54</v>
      </c>
    </row>
    <row r="18916" spans="1:10">
      <c r="A18916" s="519" t="s">
        <v>19036</v>
      </c>
      <c r="B18916" s="519" t="str">
        <f t="shared" si="295"/>
        <v>BANCA DE MARMORE BRANCO NACIONAL,COM 3CM DE ESPESSURA,COM ABERTURA PARA 1 CUBA (EXCLUSIVE ESTA),SOBRE APOIOS DE ALVENARIA DE MEIA VEZ E VERGA DE CONCRETO,SEM REVESTIMENTO.FORNECIMENTO E COLOCACAO</v>
      </c>
      <c r="C18916" s="519" t="s">
        <v>73260</v>
      </c>
      <c r="D18916" s="519" t="s">
        <v>73261</v>
      </c>
      <c r="E18916" s="519" t="s">
        <v>46740</v>
      </c>
      <c r="F18916" s="519" t="s">
        <v>41093</v>
      </c>
      <c r="I18916" s="519" t="s">
        <v>13</v>
      </c>
      <c r="J18916" s="650">
        <v>528.35</v>
      </c>
    </row>
    <row r="18917" spans="1:10">
      <c r="A18917" s="519" t="s">
        <v>19037</v>
      </c>
      <c r="B18917" s="519" t="str">
        <f t="shared" si="295"/>
        <v>BANCA DE MARMORE BRANCO NACIONAL,COM 3CM DE ESPESSURA,COM ABERTURA PARA 2 CUBAS (EXCLUSIVE ESTAS),SOBRE APOIOS DE ALVENARIA DE MEIA VEZ E VERGA DE CONCRETO,SEM REVESTIMENTO.FORNECIMENTO E COLOCACAO</v>
      </c>
      <c r="C18917" s="519" t="s">
        <v>73260</v>
      </c>
      <c r="D18917" s="519" t="s">
        <v>73262</v>
      </c>
      <c r="E18917" s="519" t="s">
        <v>73263</v>
      </c>
      <c r="F18917" s="519" t="s">
        <v>32940</v>
      </c>
      <c r="I18917" s="519" t="s">
        <v>13</v>
      </c>
      <c r="J18917" s="650">
        <v>541.52</v>
      </c>
    </row>
    <row r="18918" spans="1:10">
      <c r="A18918" s="519" t="s">
        <v>19038</v>
      </c>
      <c r="B18918" s="519" t="str">
        <f t="shared" si="295"/>
        <v>BANCA DE MARMORE BRANCO NACIONAL,COM 3CM DE ESPESSURA,COM ABERTURA PARA 2 CUBAS (EXCLUSIVE ESTAS),SOBRE APOIOS DE ALVENARIA DE MEIA VEZ E VERGA DE CONCRETO,SEM REVESTIMENTO.FORNECIMENTO E COLOCACAO</v>
      </c>
      <c r="C18918" s="519" t="s">
        <v>73260</v>
      </c>
      <c r="D18918" s="519" t="s">
        <v>73262</v>
      </c>
      <c r="E18918" s="519" t="s">
        <v>73263</v>
      </c>
      <c r="F18918" s="519" t="s">
        <v>32940</v>
      </c>
      <c r="I18918" s="519" t="s">
        <v>13</v>
      </c>
      <c r="J18918" s="650">
        <v>528.34</v>
      </c>
    </row>
    <row r="18919" spans="1:10">
      <c r="A18919" s="519" t="s">
        <v>19039</v>
      </c>
      <c r="B18919" s="519" t="str">
        <f t="shared" si="295"/>
        <v>BANCA DE MARMORE BRANCO NACIONAL,COM 3CM DE ESPESSURA,COM ABERTURA PARA 3 CUBAS (EXCLUSIVE ESTAS),SOBRE APOIOS DE ALVENARIA DE MEIA VEZ E VERGA DE CONCRETO,SEM REVESTIMENTO.FORNECIMENTO E COLOCACAO</v>
      </c>
      <c r="C18919" s="519" t="s">
        <v>73260</v>
      </c>
      <c r="D18919" s="519" t="s">
        <v>73264</v>
      </c>
      <c r="E18919" s="519" t="s">
        <v>73263</v>
      </c>
      <c r="F18919" s="519" t="s">
        <v>32940</v>
      </c>
      <c r="I18919" s="519" t="s">
        <v>13</v>
      </c>
      <c r="J18919" s="650">
        <v>541.54</v>
      </c>
    </row>
    <row r="18920" spans="1:10">
      <c r="A18920" s="519" t="s">
        <v>19040</v>
      </c>
      <c r="B18920" s="519" t="str">
        <f t="shared" si="295"/>
        <v>BANCA DE MARMORE BRANCO NACIONAL,COM 3CM DE ESPESSURA,COM ABERTURA PARA 3 CUBAS (EXCLUSIVE ESTAS),SOBRE APOIOS DE ALVENARIA DE MEIA VEZ E VERGA DE CONCRETO,SEM REVESTIMENTO.FORNECIMENTO E COLOCACAO</v>
      </c>
      <c r="C18920" s="519" t="s">
        <v>73260</v>
      </c>
      <c r="D18920" s="519" t="s">
        <v>73264</v>
      </c>
      <c r="E18920" s="519" t="s">
        <v>73263</v>
      </c>
      <c r="F18920" s="519" t="s">
        <v>32940</v>
      </c>
      <c r="I18920" s="519" t="s">
        <v>13</v>
      </c>
      <c r="J18920" s="650">
        <v>528.36</v>
      </c>
    </row>
    <row r="18921" spans="1:10">
      <c r="A18921" s="519" t="s">
        <v>19041</v>
      </c>
      <c r="B18921" s="519" t="str">
        <f t="shared" si="295"/>
        <v>BANCA DE MARMORE BRANCO NACIONAL,COM 3CM DE ESPESSURA,COM ABERTURA PARA 4 CUBAS (EXCLUSIVE ESTAS),SOBRE APOIOS DE ALVENARIA DE MEIA VEZ E VERGA DE CONCRETO,SEM REVESTIMENTO.FORNECIMENTO E COLOCACAO</v>
      </c>
      <c r="C18921" s="519" t="s">
        <v>73260</v>
      </c>
      <c r="D18921" s="519" t="s">
        <v>73265</v>
      </c>
      <c r="E18921" s="519" t="s">
        <v>73263</v>
      </c>
      <c r="F18921" s="519" t="s">
        <v>32940</v>
      </c>
      <c r="I18921" s="519" t="s">
        <v>13</v>
      </c>
      <c r="J18921" s="650">
        <v>541.55999999999995</v>
      </c>
    </row>
    <row r="18922" spans="1:10">
      <c r="A18922" s="519" t="s">
        <v>19042</v>
      </c>
      <c r="B18922" s="519" t="str">
        <f t="shared" si="295"/>
        <v>BANCA DE MARMORE BRANCO NACIONAL,COM 3CM DE ESPESSURA,COM ABERTURA PARA 4 CUBAS (EXCLUSIVE ESTAS),SOBRE APOIOS DE ALVENARIA DE MEIA VEZ E VERGA DE CONCRETO,SEM REVESTIMENTO.FORNECIMENTO E COLOCACAO</v>
      </c>
      <c r="C18922" s="519" t="s">
        <v>73260</v>
      </c>
      <c r="D18922" s="519" t="s">
        <v>73265</v>
      </c>
      <c r="E18922" s="519" t="s">
        <v>73263</v>
      </c>
      <c r="F18922" s="519" t="s">
        <v>32940</v>
      </c>
      <c r="I18922" s="519" t="s">
        <v>13</v>
      </c>
      <c r="J18922" s="650">
        <v>528.38</v>
      </c>
    </row>
    <row r="18923" spans="1:10">
      <c r="A18923" s="519" t="s">
        <v>19043</v>
      </c>
      <c r="B18923" s="519" t="str">
        <f t="shared" si="295"/>
        <v>BANCA DE MARMORE BRANCO NACIONAL,COM 3CM DE ESPESSURA,COM ABERTURA PARA 5 CUBAS (EXCLUSIVE ESTAS),SOBRE APOIOS DE ALVENARIA DE MEIA VEZ E VERGA DE CONCRETO,SEM REVESTIMENTO.FORNECIMENTO E COLOCACAO</v>
      </c>
      <c r="C18923" s="519" t="s">
        <v>73260</v>
      </c>
      <c r="D18923" s="519" t="s">
        <v>73266</v>
      </c>
      <c r="E18923" s="519" t="s">
        <v>73263</v>
      </c>
      <c r="F18923" s="519" t="s">
        <v>32940</v>
      </c>
      <c r="I18923" s="519" t="s">
        <v>13</v>
      </c>
      <c r="J18923" s="650">
        <v>541.55999999999995</v>
      </c>
    </row>
    <row r="18924" spans="1:10">
      <c r="A18924" s="519" t="s">
        <v>19044</v>
      </c>
      <c r="B18924" s="519" t="str">
        <f t="shared" si="295"/>
        <v>BANCA DE MARMORE BRANCO NACIONAL,COM 3CM DE ESPESSURA,COM ABERTURA PARA 5 CUBAS (EXCLUSIVE ESTAS),SOBRE APOIOS DE ALVENARIA DE MEIA VEZ E VERGA DE CONCRETO,SEM REVESTIMENTO.FORNECIMENTO E COLOCACAO</v>
      </c>
      <c r="C18924" s="519" t="s">
        <v>73260</v>
      </c>
      <c r="D18924" s="519" t="s">
        <v>73266</v>
      </c>
      <c r="E18924" s="519" t="s">
        <v>73263</v>
      </c>
      <c r="F18924" s="519" t="s">
        <v>32940</v>
      </c>
      <c r="I18924" s="519" t="s">
        <v>13</v>
      </c>
      <c r="J18924" s="650">
        <v>528.38</v>
      </c>
    </row>
    <row r="18925" spans="1:10">
      <c r="A18925" s="519" t="s">
        <v>19045</v>
      </c>
      <c r="B18925" s="519" t="str">
        <f t="shared" si="295"/>
        <v>BANCA DE MARMORE BRANCO NACIONAL,COM 3CM DE ESPESSURA,COM ABERTURA PARA 6 CUBAS (EXCLUSIVE ESTAS),SOBRE APOIOS DE ALVENARIA DE MEIA VEZ E VERGA DE CONCRETO,SEM REVESTIMENTO.FORNECIMENTO E COLOCACAO</v>
      </c>
      <c r="C18925" s="519" t="s">
        <v>73260</v>
      </c>
      <c r="D18925" s="519" t="s">
        <v>73267</v>
      </c>
      <c r="E18925" s="519" t="s">
        <v>73263</v>
      </c>
      <c r="F18925" s="519" t="s">
        <v>32940</v>
      </c>
      <c r="I18925" s="519" t="s">
        <v>13</v>
      </c>
      <c r="J18925" s="650">
        <v>541.48</v>
      </c>
    </row>
    <row r="18926" spans="1:10">
      <c r="A18926" s="519" t="s">
        <v>19046</v>
      </c>
      <c r="B18926" s="519" t="str">
        <f t="shared" si="295"/>
        <v>BANCA DE MARMORE BRANCO NACIONAL,COM 3CM DE ESPESSURA,COM ABERTURA PARA 6 CUBAS (EXCLUSIVE ESTAS),SOBRE APOIOS DE ALVENARIA DE MEIA VEZ E VERGA DE CONCRETO,SEM REVESTIMENTO.FORNECIMENTO E COLOCACAO</v>
      </c>
      <c r="C18926" s="519" t="s">
        <v>73260</v>
      </c>
      <c r="D18926" s="519" t="s">
        <v>73267</v>
      </c>
      <c r="E18926" s="519" t="s">
        <v>73263</v>
      </c>
      <c r="F18926" s="519" t="s">
        <v>32940</v>
      </c>
      <c r="I18926" s="519" t="s">
        <v>13</v>
      </c>
      <c r="J18926" s="650">
        <v>528.29999999999995</v>
      </c>
    </row>
    <row r="18927" spans="1:10">
      <c r="A18927" s="519" t="s">
        <v>19047</v>
      </c>
      <c r="B18927" s="519" t="str">
        <f t="shared" si="295"/>
        <v>FRONTISPICIO DE MARMORE BRANCO NACIONAL,COM SECAO DE 5X2CM,INCLUSIVE REJUNTAMENTO.FORNECIMENTO E COLOCACAO</v>
      </c>
      <c r="C18927" s="519" t="s">
        <v>73268</v>
      </c>
      <c r="D18927" s="519" t="s">
        <v>46717</v>
      </c>
      <c r="I18927" s="519" t="s">
        <v>36</v>
      </c>
      <c r="J18927" s="650">
        <v>51.89</v>
      </c>
    </row>
    <row r="18928" spans="1:10">
      <c r="A18928" s="519" t="s">
        <v>19048</v>
      </c>
      <c r="B18928" s="519" t="str">
        <f t="shared" si="295"/>
        <v>FRONTISPICIO DE MARMORE BRANCO NACIONAL,COM SECAO DE 5X2CM,INCLUSIVE REJUNTAMENTO.FORNECIMENTO E COLOCACAO</v>
      </c>
      <c r="C18928" s="519" t="s">
        <v>73268</v>
      </c>
      <c r="D18928" s="519" t="s">
        <v>46717</v>
      </c>
      <c r="I18928" s="519" t="s">
        <v>36</v>
      </c>
      <c r="J18928" s="650">
        <v>48.59</v>
      </c>
    </row>
    <row r="18929" spans="1:10">
      <c r="A18929" s="519" t="s">
        <v>19049</v>
      </c>
      <c r="B18929" s="519" t="str">
        <f t="shared" si="295"/>
        <v>FRONTISPICIO DE MARMORE BRANCO NACIONAL,COM SECAO DE 10X2CM,INCLUSIVE REJUNTAMENTO.FORNECIMENTO E COLOCACAO</v>
      </c>
      <c r="C18929" s="519" t="s">
        <v>46718</v>
      </c>
      <c r="D18929" s="519" t="s">
        <v>46719</v>
      </c>
      <c r="I18929" s="519" t="s">
        <v>36</v>
      </c>
      <c r="J18929" s="650">
        <v>64.67</v>
      </c>
    </row>
    <row r="18930" spans="1:10">
      <c r="A18930" s="519" t="s">
        <v>19050</v>
      </c>
      <c r="B18930" s="519" t="str">
        <f t="shared" si="295"/>
        <v>FRONTISPICIO DE MARMORE BRANCO NACIONAL,COM SECAO DE 10X2CM,INCLUSIVE REJUNTAMENTO.FORNECIMENTO E COLOCACAO</v>
      </c>
      <c r="C18930" s="519" t="s">
        <v>46718</v>
      </c>
      <c r="D18930" s="519" t="s">
        <v>46719</v>
      </c>
      <c r="I18930" s="519" t="s">
        <v>36</v>
      </c>
      <c r="J18930" s="650">
        <v>61.29</v>
      </c>
    </row>
    <row r="18931" spans="1:10">
      <c r="A18931" s="519" t="s">
        <v>19051</v>
      </c>
      <c r="B18931" s="519" t="str">
        <f t="shared" si="295"/>
        <v>BANCA SECA DE GRANITO PRETO,COM 2CM DE ESPESSURA E 60CM DE LARGURA,SOBRE APOIOS DE ALVENARIA DE MEIA VEZ E VERGA DE CONCRETO,SEM REVESTIMENTO.FORNECIMENTO E ASSENTAMENTO</v>
      </c>
      <c r="C18931" s="519" t="s">
        <v>73269</v>
      </c>
      <c r="D18931" s="519" t="s">
        <v>46720</v>
      </c>
      <c r="E18931" s="519" t="s">
        <v>46721</v>
      </c>
      <c r="I18931" s="519" t="s">
        <v>36</v>
      </c>
      <c r="J18931" s="650">
        <v>412.88</v>
      </c>
    </row>
    <row r="18932" spans="1:10">
      <c r="A18932" s="519" t="s">
        <v>19052</v>
      </c>
      <c r="B18932" s="519" t="str">
        <f t="shared" si="295"/>
        <v>BANCA SECA DE GRANITO PRETO,COM 2CM DE ESPESSURA E 60CM DE LARGURA,SOBRE APOIOS DE ALVENARIA DE MEIA VEZ E VERGA DE CONCRETO,SEM REVESTIMENTO.FORNECIMENTO E ASSENTAMENTO</v>
      </c>
      <c r="C18932" s="519" t="s">
        <v>73269</v>
      </c>
      <c r="D18932" s="519" t="s">
        <v>46720</v>
      </c>
      <c r="E18932" s="519" t="s">
        <v>46721</v>
      </c>
      <c r="I18932" s="519" t="s">
        <v>36</v>
      </c>
      <c r="J18932" s="650">
        <v>404.06</v>
      </c>
    </row>
    <row r="18933" spans="1:10">
      <c r="A18933" s="519" t="s">
        <v>19053</v>
      </c>
      <c r="B18933" s="519" t="str">
        <f t="shared" si="295"/>
        <v>BANCA DE GRANITO PRETO,COM 2CM DE ESPESSURA,COM ABERTURA PARA 1 CUBA (EXCLUSIVE ESTA),SOBRE APOIOS DE ALVENARIA DE MEIAVEZ E VERGA DE CONCRETO,SEM REVESTIMENTO.FORNECIMENTO E COLOCACAO</v>
      </c>
      <c r="C18933" s="519" t="s">
        <v>73270</v>
      </c>
      <c r="D18933" s="519" t="s">
        <v>73271</v>
      </c>
      <c r="E18933" s="519" t="s">
        <v>46722</v>
      </c>
      <c r="F18933" s="519" t="s">
        <v>34526</v>
      </c>
      <c r="I18933" s="519" t="s">
        <v>13</v>
      </c>
      <c r="J18933" s="650">
        <v>766.59</v>
      </c>
    </row>
    <row r="18934" spans="1:10">
      <c r="A18934" s="519" t="s">
        <v>19054</v>
      </c>
      <c r="B18934" s="519" t="str">
        <f t="shared" si="295"/>
        <v>BANCA DE GRANITO PRETO,COM 2CM DE ESPESSURA,COM ABERTURA PARA 1 CUBA (EXCLUSIVE ESTA),SOBRE APOIOS DE ALVENARIA DE MEIAVEZ E VERGA DE CONCRETO,SEM REVESTIMENTO.FORNECIMENTO E COLOCACAO</v>
      </c>
      <c r="C18934" s="519" t="s">
        <v>73270</v>
      </c>
      <c r="D18934" s="519" t="s">
        <v>73271</v>
      </c>
      <c r="E18934" s="519" t="s">
        <v>46722</v>
      </c>
      <c r="F18934" s="519" t="s">
        <v>34526</v>
      </c>
      <c r="I18934" s="519" t="s">
        <v>13</v>
      </c>
      <c r="J18934" s="650">
        <v>753.41</v>
      </c>
    </row>
    <row r="18935" spans="1:10">
      <c r="A18935" s="519" t="s">
        <v>19055</v>
      </c>
      <c r="B18935" s="519" t="str">
        <f t="shared" si="295"/>
        <v>BANCA DE GRANITO PRETO,COM 2CM DE ESPESSURA,COM ABERTURA PARA 2 CUBAS (EXCLUSIVE ESTAS),SOBRE APOIOS DE ALVENARIA DE MEIA VEZ E VERGA DE CONCRETO,SEM REVESTIMENTO.FORNECIMENTO E COLOCACAO</v>
      </c>
      <c r="C18935" s="519" t="s">
        <v>73270</v>
      </c>
      <c r="D18935" s="519" t="s">
        <v>73272</v>
      </c>
      <c r="E18935" s="519" t="s">
        <v>46724</v>
      </c>
      <c r="F18935" s="519" t="s">
        <v>34540</v>
      </c>
      <c r="I18935" s="519" t="s">
        <v>13</v>
      </c>
      <c r="J18935" s="650">
        <v>766.58</v>
      </c>
    </row>
    <row r="18936" spans="1:10">
      <c r="A18936" s="519" t="s">
        <v>19056</v>
      </c>
      <c r="B18936" s="519" t="str">
        <f t="shared" si="295"/>
        <v>BANCA DE GRANITO PRETO,COM 2CM DE ESPESSURA,COM ABERTURA PARA 2 CUBAS (EXCLUSIVE ESTAS),SOBRE APOIOS DE ALVENARIA DE MEIA VEZ E VERGA DE CONCRETO,SEM REVESTIMENTO.FORNECIMENTO E COLOCACAO</v>
      </c>
      <c r="C18936" s="519" t="s">
        <v>73270</v>
      </c>
      <c r="D18936" s="519" t="s">
        <v>73272</v>
      </c>
      <c r="E18936" s="519" t="s">
        <v>46724</v>
      </c>
      <c r="F18936" s="519" t="s">
        <v>34540</v>
      </c>
      <c r="I18936" s="519" t="s">
        <v>13</v>
      </c>
      <c r="J18936" s="650">
        <v>753.39</v>
      </c>
    </row>
    <row r="18937" spans="1:10">
      <c r="A18937" s="519" t="s">
        <v>19057</v>
      </c>
      <c r="B18937" s="519" t="str">
        <f t="shared" si="295"/>
        <v>BANCA DE GRANITO PRETO,COM 2CM DE ESPESSURA,COM ABERTURA PARA 3 CUBAS (EXCLUSIVE ESTAS),SOBRE APOIOS DE ALVENARIA DE MEIA VEZ E VERGA DE CONCRETO,SEM REVESTIMENTO.FORNECIMENTO E COLOCACAO</v>
      </c>
      <c r="C18937" s="519" t="s">
        <v>73270</v>
      </c>
      <c r="D18937" s="519" t="s">
        <v>46723</v>
      </c>
      <c r="E18937" s="519" t="s">
        <v>46724</v>
      </c>
      <c r="F18937" s="519" t="s">
        <v>34540</v>
      </c>
      <c r="I18937" s="519" t="s">
        <v>13</v>
      </c>
      <c r="J18937" s="650">
        <v>766.6</v>
      </c>
    </row>
    <row r="18938" spans="1:10">
      <c r="A18938" s="519" t="s">
        <v>19058</v>
      </c>
      <c r="B18938" s="519" t="str">
        <f t="shared" si="295"/>
        <v>BANCA DE GRANITO PRETO,COM 2CM DE ESPESSURA,COM ABERTURA PARA 3 CUBAS (EXCLUSIVE ESTAS),SOBRE APOIOS DE ALVENARIA DE MEIA VEZ E VERGA DE CONCRETO,SEM REVESTIMENTO.FORNECIMENTO E COLOCACAO</v>
      </c>
      <c r="C18938" s="519" t="s">
        <v>73270</v>
      </c>
      <c r="D18938" s="519" t="s">
        <v>46723</v>
      </c>
      <c r="E18938" s="519" t="s">
        <v>46724</v>
      </c>
      <c r="F18938" s="519" t="s">
        <v>34540</v>
      </c>
      <c r="I18938" s="519" t="s">
        <v>13</v>
      </c>
      <c r="J18938" s="650">
        <v>753.42</v>
      </c>
    </row>
    <row r="18939" spans="1:10">
      <c r="A18939" s="519" t="s">
        <v>19059</v>
      </c>
      <c r="B18939" s="519" t="str">
        <f t="shared" si="295"/>
        <v>BANCA DE GRANITO PRETO,COM 2CM DE ESPESSURA,COM ABERTURA PARA 4 CUBAS (EXCLUSIVE ESTAS),SOBRE APOIOS DE ALVENARIA DE MEIA VEZ E VERGA DE CONCRETO,SEM REVESTIMENTO.FORNECIMENTO E COLOCACAO</v>
      </c>
      <c r="C18939" s="519" t="s">
        <v>73270</v>
      </c>
      <c r="D18939" s="519" t="s">
        <v>73273</v>
      </c>
      <c r="E18939" s="519" t="s">
        <v>46724</v>
      </c>
      <c r="F18939" s="519" t="s">
        <v>34540</v>
      </c>
      <c r="I18939" s="519" t="s">
        <v>13</v>
      </c>
      <c r="J18939" s="650">
        <v>766.64</v>
      </c>
    </row>
    <row r="18940" spans="1:10">
      <c r="A18940" s="519" t="s">
        <v>19060</v>
      </c>
      <c r="B18940" s="519" t="str">
        <f t="shared" si="295"/>
        <v>BANCA DE GRANITO PRETO,COM 2CM DE ESPESSURA,COM ABERTURA PARA 4 CUBAS (EXCLUSIVE ESTAS),SOBRE APOIOS DE ALVENARIA DE MEIA VEZ E VERGA DE CONCRETO,SEM REVESTIMENTO.FORNECIMENTO E COLOCACAO</v>
      </c>
      <c r="C18940" s="519" t="s">
        <v>73270</v>
      </c>
      <c r="D18940" s="519" t="s">
        <v>73273</v>
      </c>
      <c r="E18940" s="519" t="s">
        <v>46724</v>
      </c>
      <c r="F18940" s="519" t="s">
        <v>34540</v>
      </c>
      <c r="I18940" s="519" t="s">
        <v>13</v>
      </c>
      <c r="J18940" s="650">
        <v>753.46</v>
      </c>
    </row>
    <row r="18941" spans="1:10">
      <c r="A18941" s="519" t="s">
        <v>19061</v>
      </c>
      <c r="B18941" s="519" t="str">
        <f t="shared" si="295"/>
        <v>BANCA DE GRANITO PRETO,COM 2CM DE ESPESSURA,COM ABERTURA PARA 5 CUBAS (EXCLUSIVE ESTAS),SOBRE APOIOS DE ALVENARIA DE MEIA VEZ E VERGA DE CONCRETO,SEM REVESTIMENTO.FORNECIMENTO E COLOCACAO</v>
      </c>
      <c r="C18941" s="519" t="s">
        <v>73270</v>
      </c>
      <c r="D18941" s="519" t="s">
        <v>73274</v>
      </c>
      <c r="E18941" s="519" t="s">
        <v>46724</v>
      </c>
      <c r="F18941" s="519" t="s">
        <v>34540</v>
      </c>
      <c r="I18941" s="519" t="s">
        <v>13</v>
      </c>
      <c r="J18941" s="650">
        <v>766.64</v>
      </c>
    </row>
    <row r="18942" spans="1:10">
      <c r="A18942" s="519" t="s">
        <v>19062</v>
      </c>
      <c r="B18942" s="519" t="str">
        <f t="shared" si="295"/>
        <v>BANCA DE GRANITO PRETO,COM 2CM DE ESPESSURA,COM ABERTURA PARA 5 CUBAS (EXCLUSIVE ESTAS),SOBRE APOIOS DE ALVENARIA DE MEIA VEZ E VERGA DE CONCRETO,SEM REVESTIMENTO.FORNECIMENTO E COLOCACAO</v>
      </c>
      <c r="C18942" s="519" t="s">
        <v>73270</v>
      </c>
      <c r="D18942" s="519" t="s">
        <v>73274</v>
      </c>
      <c r="E18942" s="519" t="s">
        <v>46724</v>
      </c>
      <c r="F18942" s="519" t="s">
        <v>34540</v>
      </c>
      <c r="I18942" s="519" t="s">
        <v>13</v>
      </c>
      <c r="J18942" s="650">
        <v>753.46</v>
      </c>
    </row>
    <row r="18943" spans="1:10">
      <c r="A18943" s="519" t="s">
        <v>19063</v>
      </c>
      <c r="B18943" s="519" t="str">
        <f t="shared" si="295"/>
        <v>BANCA DE GRANITO PRETO,COM 2CM DE ESPESSURA,COM ABERTURA PARA 6 CUBAS (EXCLUSIVE ESTAS),SOBRE APOIOS DE ALVENARIA DE MEIA VEZ E VERGA DE CONCRETO,SEM REVESTIMENTO.FORNECIMENTO E COLOCACAO</v>
      </c>
      <c r="C18943" s="519" t="s">
        <v>73270</v>
      </c>
      <c r="D18943" s="519" t="s">
        <v>73275</v>
      </c>
      <c r="E18943" s="519" t="s">
        <v>46724</v>
      </c>
      <c r="F18943" s="519" t="s">
        <v>34540</v>
      </c>
      <c r="I18943" s="519" t="s">
        <v>13</v>
      </c>
      <c r="J18943" s="650">
        <v>766.51</v>
      </c>
    </row>
    <row r="18944" spans="1:10">
      <c r="A18944" s="519" t="s">
        <v>19064</v>
      </c>
      <c r="B18944" s="519" t="str">
        <f t="shared" si="295"/>
        <v>BANCA DE GRANITO PRETO,COM 2CM DE ESPESSURA,COM ABERTURA PARA 6 CUBAS (EXCLUSIVE ESTAS),SOBRE APOIOS DE ALVENARIA DE MEIA VEZ E VERGA DE CONCRETO,SEM REVESTIMENTO.FORNECIMENTO E COLOCACAO</v>
      </c>
      <c r="C18944" s="519" t="s">
        <v>73270</v>
      </c>
      <c r="D18944" s="519" t="s">
        <v>73275</v>
      </c>
      <c r="E18944" s="519" t="s">
        <v>46724</v>
      </c>
      <c r="F18944" s="519" t="s">
        <v>34540</v>
      </c>
      <c r="I18944" s="519" t="s">
        <v>13</v>
      </c>
      <c r="J18944" s="650">
        <v>753.32</v>
      </c>
    </row>
    <row r="18945" spans="1:10">
      <c r="A18945" s="519" t="s">
        <v>19065</v>
      </c>
      <c r="B18945" s="519" t="str">
        <f t="shared" si="295"/>
        <v>FRONTISPICIO DE GRANITO PRETO,COM SECAO DE 5X2CM,INCLUSIVE REJUNTAMENTO.FORNECIMENTO E COLOCACAO</v>
      </c>
      <c r="C18945" s="519" t="s">
        <v>73276</v>
      </c>
      <c r="D18945" s="519" t="s">
        <v>46725</v>
      </c>
      <c r="I18945" s="519" t="s">
        <v>36</v>
      </c>
      <c r="J18945" s="650">
        <v>68.09</v>
      </c>
    </row>
    <row r="18946" spans="1:10">
      <c r="A18946" s="519" t="s">
        <v>19066</v>
      </c>
      <c r="B18946" s="519" t="str">
        <f t="shared" si="295"/>
        <v>FRONTISPICIO DE GRANITO PRETO,COM SECAO DE 5X2CM,INCLUSIVE REJUNTAMENTO.FORNECIMENTO E COLOCACAO</v>
      </c>
      <c r="C18946" s="519" t="s">
        <v>73276</v>
      </c>
      <c r="D18946" s="519" t="s">
        <v>46725</v>
      </c>
      <c r="I18946" s="519" t="s">
        <v>36</v>
      </c>
      <c r="J18946" s="650">
        <v>64.790000000000006</v>
      </c>
    </row>
    <row r="18947" spans="1:10">
      <c r="A18947" s="519" t="s">
        <v>19067</v>
      </c>
      <c r="B18947" s="519" t="str">
        <f t="shared" si="295"/>
        <v>FRONTISPICIO DE GRANITO PRETO,COM SECAO DE 10X2CM,INCLUSIVEREJUNTAMENTO.FORNECIMENTO E COLOCACAO</v>
      </c>
      <c r="C18947" s="519" t="s">
        <v>46726</v>
      </c>
      <c r="D18947" s="519" t="s">
        <v>46727</v>
      </c>
      <c r="I18947" s="519" t="s">
        <v>36</v>
      </c>
      <c r="J18947" s="650">
        <v>92.92</v>
      </c>
    </row>
    <row r="18948" spans="1:10">
      <c r="A18948" s="519" t="s">
        <v>19068</v>
      </c>
      <c r="B18948" s="519" t="str">
        <f t="shared" si="295"/>
        <v>FRONTISPICIO DE GRANITO PRETO,COM SECAO DE 10X2CM,INCLUSIVEREJUNTAMENTO.FORNECIMENTO E COLOCACAO</v>
      </c>
      <c r="C18948" s="519" t="s">
        <v>46726</v>
      </c>
      <c r="D18948" s="519" t="s">
        <v>46727</v>
      </c>
      <c r="I18948" s="519" t="s">
        <v>36</v>
      </c>
      <c r="J18948" s="650">
        <v>89.54</v>
      </c>
    </row>
    <row r="18949" spans="1:10">
      <c r="A18949" s="519" t="s">
        <v>19069</v>
      </c>
      <c r="B18949" s="519" t="str">
        <f t="shared" si="295"/>
        <v>BANCA SECA DE GRANITO CINZA CORUMBA,COM 2CM DE ESPESSURA E 60CM DE LARGURA,SOBRE APOIOS DE ALVENARIA DE MEIA VEZ E VERGADE CONCRETO,SEM REVESTIMENTO.FORNECIMENTO E COLOCACAO</v>
      </c>
      <c r="C18949" s="519" t="s">
        <v>46728</v>
      </c>
      <c r="D18949" s="519" t="s">
        <v>46729</v>
      </c>
      <c r="E18949" s="519" t="s">
        <v>46730</v>
      </c>
      <c r="I18949" s="519" t="s">
        <v>36</v>
      </c>
      <c r="J18949" s="650">
        <v>295.13</v>
      </c>
    </row>
    <row r="18950" spans="1:10">
      <c r="A18950" s="519" t="s">
        <v>19070</v>
      </c>
      <c r="B18950" s="519" t="str">
        <f t="shared" si="295"/>
        <v>BANCA SECA DE GRANITO CINZA CORUMBA,COM 2CM DE ESPESSURA E 60CM DE LARGURA,SOBRE APOIOS DE ALVENARIA DE MEIA VEZ E VERGADE CONCRETO,SEM REVESTIMENTO.FORNECIMENTO E COLOCACAO</v>
      </c>
      <c r="C18950" s="519" t="s">
        <v>46728</v>
      </c>
      <c r="D18950" s="519" t="s">
        <v>46729</v>
      </c>
      <c r="E18950" s="519" t="s">
        <v>46730</v>
      </c>
      <c r="I18950" s="519" t="s">
        <v>36</v>
      </c>
      <c r="J18950" s="650">
        <v>286.31</v>
      </c>
    </row>
    <row r="18951" spans="1:10">
      <c r="A18951" s="519" t="s">
        <v>19071</v>
      </c>
      <c r="B18951" s="519" t="str">
        <f t="shared" si="295"/>
        <v>BANCA DE GRANITO CINZA CORUMBA,COM 2CM DE ESPESSURA,COM ABERTURA PARA 1 CUBA (EXCLUSIVE ESTA),SOBRE APOIOS DE ALVENARIADE MEIA VEZ E VERGA DE CONCRETO,SEM REVESTIMENTO.FORNECIMENTO E COLOCACAO</v>
      </c>
      <c r="C18951" s="519" t="s">
        <v>73277</v>
      </c>
      <c r="D18951" s="519" t="s">
        <v>73278</v>
      </c>
      <c r="E18951" s="519" t="s">
        <v>46715</v>
      </c>
      <c r="F18951" s="519" t="s">
        <v>34477</v>
      </c>
      <c r="I18951" s="519" t="s">
        <v>13</v>
      </c>
      <c r="J18951" s="650">
        <v>512.16999999999996</v>
      </c>
    </row>
    <row r="18952" spans="1:10">
      <c r="A18952" s="519" t="s">
        <v>19072</v>
      </c>
      <c r="B18952" s="519" t="str">
        <f t="shared" ref="B18952:B19015" si="296">C18952&amp;D18952&amp;E18952&amp;F18952&amp;G18952&amp;H18952</f>
        <v>BANCA DE GRANITO CINZA CORUMBA,COM 2CM DE ESPESSURA,COM ABERTURA PARA 1 CUBA (EXCLUSIVE ESTA),SOBRE APOIOS DE ALVENARIADE MEIA VEZ E VERGA DE CONCRETO,SEM REVESTIMENTO.FORNECIMENTO E COLOCACAO</v>
      </c>
      <c r="C18952" s="519" t="s">
        <v>73277</v>
      </c>
      <c r="D18952" s="519" t="s">
        <v>73278</v>
      </c>
      <c r="E18952" s="519" t="s">
        <v>46715</v>
      </c>
      <c r="F18952" s="519" t="s">
        <v>34477</v>
      </c>
      <c r="I18952" s="519" t="s">
        <v>13</v>
      </c>
      <c r="J18952" s="650">
        <v>498.99</v>
      </c>
    </row>
    <row r="18953" spans="1:10">
      <c r="A18953" s="519" t="s">
        <v>19073</v>
      </c>
      <c r="B18953" s="519" t="str">
        <f t="shared" si="296"/>
        <v>BANCA DE GRANITO CINZA CORUMBA,COM 2CM DE ESPESSURA,COM ABERTURA PARA 2 CUBAS (EXCLUSIVE ESTAS),SOBRE APOIOS DE ALVENARIA DE MEIA VEZ E VERGA DE CONCRETO,SEM REVESTIMENTO.FORNECIMENTO E COLOCACAO</v>
      </c>
      <c r="C18953" s="519" t="s">
        <v>73277</v>
      </c>
      <c r="D18953" s="519" t="s">
        <v>73279</v>
      </c>
      <c r="E18953" s="519" t="s">
        <v>46740</v>
      </c>
      <c r="F18953" s="519" t="s">
        <v>41093</v>
      </c>
      <c r="I18953" s="519" t="s">
        <v>13</v>
      </c>
      <c r="J18953" s="650">
        <v>512.16999999999996</v>
      </c>
    </row>
    <row r="18954" spans="1:10">
      <c r="A18954" s="519" t="s">
        <v>19074</v>
      </c>
      <c r="B18954" s="519" t="str">
        <f t="shared" si="296"/>
        <v>BANCA DE GRANITO CINZA CORUMBA,COM 2CM DE ESPESSURA,COM ABERTURA PARA 2 CUBAS (EXCLUSIVE ESTAS),SOBRE APOIOS DE ALVENARIA DE MEIA VEZ E VERGA DE CONCRETO,SEM REVESTIMENTO.FORNECIMENTO E COLOCACAO</v>
      </c>
      <c r="C18954" s="519" t="s">
        <v>73277</v>
      </c>
      <c r="D18954" s="519" t="s">
        <v>73279</v>
      </c>
      <c r="E18954" s="519" t="s">
        <v>46740</v>
      </c>
      <c r="F18954" s="519" t="s">
        <v>41093</v>
      </c>
      <c r="I18954" s="519" t="s">
        <v>13</v>
      </c>
      <c r="J18954" s="650">
        <v>498.98</v>
      </c>
    </row>
    <row r="18955" spans="1:10">
      <c r="A18955" s="519" t="s">
        <v>19075</v>
      </c>
      <c r="B18955" s="519" t="str">
        <f t="shared" si="296"/>
        <v>BANCA DE GRANITO CINZA CORUMBA,COM 2CM DE ESPESSURA,COM ABERTURA PARA 3 CUBAS (EXCLUSIVE ESTAS),SOBRE APOIOS DE ALVENARIA DE MEIA VEZ E VERGA DE CONCRETO,SEM REVESTIMENTO.FORNECIMENTO E COLOCACAO</v>
      </c>
      <c r="C18955" s="519" t="s">
        <v>73277</v>
      </c>
      <c r="D18955" s="519" t="s">
        <v>73280</v>
      </c>
      <c r="E18955" s="519" t="s">
        <v>46740</v>
      </c>
      <c r="F18955" s="519" t="s">
        <v>41093</v>
      </c>
      <c r="I18955" s="519" t="s">
        <v>13</v>
      </c>
      <c r="J18955" s="650">
        <v>512.17999999999995</v>
      </c>
    </row>
    <row r="18956" spans="1:10">
      <c r="A18956" s="519" t="s">
        <v>19076</v>
      </c>
      <c r="B18956" s="519" t="str">
        <f t="shared" si="296"/>
        <v>BANCA DE GRANITO CINZA CORUMBA,COM 2CM DE ESPESSURA,COM ABERTURA PARA 3 CUBAS (EXCLUSIVE ESTAS),SOBRE APOIOS DE ALVENARIA DE MEIA VEZ E VERGA DE CONCRETO,SEM REVESTIMENTO.FORNECIMENTO E COLOCACAO</v>
      </c>
      <c r="C18956" s="519" t="s">
        <v>73277</v>
      </c>
      <c r="D18956" s="519" t="s">
        <v>73280</v>
      </c>
      <c r="E18956" s="519" t="s">
        <v>46740</v>
      </c>
      <c r="F18956" s="519" t="s">
        <v>41093</v>
      </c>
      <c r="I18956" s="519" t="s">
        <v>13</v>
      </c>
      <c r="J18956" s="650">
        <v>499</v>
      </c>
    </row>
    <row r="18957" spans="1:10">
      <c r="A18957" s="519" t="s">
        <v>19077</v>
      </c>
      <c r="B18957" s="519" t="str">
        <f t="shared" si="296"/>
        <v>BANCA DE GRANITO CINZA CORUMBA,COM 2CM DE ESPESSURA,COM ABERTURA PARA 4 CUBAS (EXCLUSIVE ESTAS),SOBRE APOIOS DE ALVENARIA DE MEIA VEZ E VERGA DE CONCRETO,SEM REVESTIMENTO.FORNECIMENTO E COLOCACAO</v>
      </c>
      <c r="C18957" s="519" t="s">
        <v>73277</v>
      </c>
      <c r="D18957" s="519" t="s">
        <v>73281</v>
      </c>
      <c r="E18957" s="519" t="s">
        <v>46740</v>
      </c>
      <c r="F18957" s="519" t="s">
        <v>41093</v>
      </c>
      <c r="I18957" s="519" t="s">
        <v>13</v>
      </c>
      <c r="J18957" s="650">
        <v>512.20000000000005</v>
      </c>
    </row>
    <row r="18958" spans="1:10">
      <c r="A18958" s="519" t="s">
        <v>19078</v>
      </c>
      <c r="B18958" s="519" t="str">
        <f t="shared" si="296"/>
        <v>BANCA DE GRANITO CINZA CORUMBA,COM 2CM DE ESPESSURA,COM ABERTURA PARA 4 CUBAS (EXCLUSIVE ESTAS),SOBRE APOIOS DE ALVENARIA DE MEIA VEZ E VERGA DE CONCRETO,SEM REVESTIMENTO.FORNECIMENTO E COLOCACAO</v>
      </c>
      <c r="C18958" s="519" t="s">
        <v>73277</v>
      </c>
      <c r="D18958" s="519" t="s">
        <v>73281</v>
      </c>
      <c r="E18958" s="519" t="s">
        <v>46740</v>
      </c>
      <c r="F18958" s="519" t="s">
        <v>41093</v>
      </c>
      <c r="I18958" s="519" t="s">
        <v>13</v>
      </c>
      <c r="J18958" s="650">
        <v>499.02</v>
      </c>
    </row>
    <row r="18959" spans="1:10">
      <c r="A18959" s="519" t="s">
        <v>19079</v>
      </c>
      <c r="B18959" s="519" t="str">
        <f t="shared" si="296"/>
        <v>BANCA DE GRANITO CINZA CORUMBA,COM 2CM DE ESPESSURA,COM ABERTURA PARA 5 CUBAS (EXCLUSIVE ESTAS),SOBRE APOIOS DE ALVENARIA DE MEIA VEZ E VERGA DE CONCRETO,SEM REVESTIMENTO.FORNECIMENTO E COLOCACAO</v>
      </c>
      <c r="C18959" s="519" t="s">
        <v>73277</v>
      </c>
      <c r="D18959" s="519" t="s">
        <v>73282</v>
      </c>
      <c r="E18959" s="519" t="s">
        <v>46740</v>
      </c>
      <c r="F18959" s="519" t="s">
        <v>41093</v>
      </c>
      <c r="I18959" s="519" t="s">
        <v>13</v>
      </c>
      <c r="J18959" s="650">
        <v>512.20000000000005</v>
      </c>
    </row>
    <row r="18960" spans="1:10">
      <c r="A18960" s="519" t="s">
        <v>19080</v>
      </c>
      <c r="B18960" s="519" t="str">
        <f t="shared" si="296"/>
        <v>BANCA DE GRANITO CINZA CORUMBA,COM 2CM DE ESPESSURA,COM ABERTURA PARA 5 CUBAS (EXCLUSIVE ESTAS),SOBRE APOIOS DE ALVENARIA DE MEIA VEZ E VERGA DE CONCRETO,SEM REVESTIMENTO.FORNECIMENTO E COLOCACAO</v>
      </c>
      <c r="C18960" s="519" t="s">
        <v>73277</v>
      </c>
      <c r="D18960" s="519" t="s">
        <v>73282</v>
      </c>
      <c r="E18960" s="519" t="s">
        <v>46740</v>
      </c>
      <c r="F18960" s="519" t="s">
        <v>41093</v>
      </c>
      <c r="I18960" s="519" t="s">
        <v>13</v>
      </c>
      <c r="J18960" s="650">
        <v>499.02</v>
      </c>
    </row>
    <row r="18961" spans="1:10">
      <c r="A18961" s="519" t="s">
        <v>19081</v>
      </c>
      <c r="B18961" s="519" t="str">
        <f t="shared" si="296"/>
        <v>BANCA DE GRANITO CINZA CORUMBA,COM 2CM DE ESPESSURA,COM ABERTURA PARA 6 CUBAS (EXCLUSIVE ESTAS),SOBRE APOIOS DE ALVENARIA DE MEIA VEZ E VERGA DE CONCRETO,SEM REVESTIMENTO.FORNECIMENTO E COLOCACAO</v>
      </c>
      <c r="C18961" s="519" t="s">
        <v>73277</v>
      </c>
      <c r="D18961" s="519" t="s">
        <v>73283</v>
      </c>
      <c r="E18961" s="519" t="s">
        <v>46740</v>
      </c>
      <c r="F18961" s="519" t="s">
        <v>41093</v>
      </c>
      <c r="I18961" s="519" t="s">
        <v>13</v>
      </c>
      <c r="J18961" s="650">
        <v>512.12</v>
      </c>
    </row>
    <row r="18962" spans="1:10">
      <c r="A18962" s="519" t="s">
        <v>19082</v>
      </c>
      <c r="B18962" s="519" t="str">
        <f t="shared" si="296"/>
        <v>BANCA DE GRANITO CINZA CORUMBA,COM 2CM DE ESPESSURA,COM ABERTURA PARA 6 CUBAS (EXCLUSIVE ESTAS),SOBRE APOIOS DE ALVENARIA DE MEIA VEZ E VERGA DE CONCRETO,SEM REVESTIMENTO.FORNECIMENTO E COLOCACAO</v>
      </c>
      <c r="C18962" s="519" t="s">
        <v>73277</v>
      </c>
      <c r="D18962" s="519" t="s">
        <v>73283</v>
      </c>
      <c r="E18962" s="519" t="s">
        <v>46740</v>
      </c>
      <c r="F18962" s="519" t="s">
        <v>41093</v>
      </c>
      <c r="I18962" s="519" t="s">
        <v>13</v>
      </c>
      <c r="J18962" s="650">
        <v>498.94</v>
      </c>
    </row>
    <row r="18963" spans="1:10">
      <c r="A18963" s="519" t="s">
        <v>19083</v>
      </c>
      <c r="B18963" s="519" t="str">
        <f t="shared" si="296"/>
        <v>FRONTISPICIO DE GRANITO CINZA CORUMBA,COM SECAO DE 5X2CM,INCLUSIVE REJUNTAMENTO.FORNECIMENTO E COLOCACAO</v>
      </c>
      <c r="C18963" s="519" t="s">
        <v>73284</v>
      </c>
      <c r="D18963" s="519" t="s">
        <v>46731</v>
      </c>
      <c r="I18963" s="519" t="s">
        <v>36</v>
      </c>
      <c r="J18963" s="650">
        <v>55.89</v>
      </c>
    </row>
    <row r="18964" spans="1:10">
      <c r="A18964" s="519" t="s">
        <v>19084</v>
      </c>
      <c r="B18964" s="519" t="str">
        <f t="shared" si="296"/>
        <v>FRONTISPICIO DE GRANITO CINZA CORUMBA,COM SECAO DE 5X2CM,INCLUSIVE REJUNTAMENTO.FORNECIMENTO E COLOCACAO</v>
      </c>
      <c r="C18964" s="519" t="s">
        <v>73284</v>
      </c>
      <c r="D18964" s="519" t="s">
        <v>46731</v>
      </c>
      <c r="I18964" s="519" t="s">
        <v>36</v>
      </c>
      <c r="J18964" s="650">
        <v>52.59</v>
      </c>
    </row>
    <row r="18965" spans="1:10">
      <c r="A18965" s="519" t="s">
        <v>19085</v>
      </c>
      <c r="B18965" s="519" t="str">
        <f t="shared" si="296"/>
        <v>FRONTISPICIO DE GRANITO CINZA CORUMBA,COM SECAO DE 10X2CM,INCLUSIVE REJUNTAMENTO.FORNECIMENTO E COLOCACAO</v>
      </c>
      <c r="C18965" s="519" t="s">
        <v>73285</v>
      </c>
      <c r="D18965" s="519" t="s">
        <v>46719</v>
      </c>
      <c r="I18965" s="519" t="s">
        <v>36</v>
      </c>
      <c r="J18965" s="650">
        <v>63.67</v>
      </c>
    </row>
    <row r="18966" spans="1:10">
      <c r="A18966" s="519" t="s">
        <v>19086</v>
      </c>
      <c r="B18966" s="519" t="str">
        <f t="shared" si="296"/>
        <v>FRONTISPICIO DE GRANITO CINZA CORUMBA,COM SECAO DE 10X2CM,INCLUSIVE REJUNTAMENTO.FORNECIMENTO E COLOCACAO</v>
      </c>
      <c r="C18966" s="519" t="s">
        <v>73285</v>
      </c>
      <c r="D18966" s="519" t="s">
        <v>46719</v>
      </c>
      <c r="I18966" s="519" t="s">
        <v>36</v>
      </c>
      <c r="J18966" s="650">
        <v>60.29</v>
      </c>
    </row>
    <row r="18967" spans="1:10">
      <c r="A18967" s="519" t="s">
        <v>19087</v>
      </c>
      <c r="B18967" s="519" t="str">
        <f t="shared" si="296"/>
        <v>BANCA SECA DE GRANITO CINZA ANDORINHA,COM 2CM DE ESPESSURA E 60CM DE LARGURA,SOBRE APOIOS DE ALVENARIA DE MEIA VEZ E VERGA DE CONCRETO,SEM REVESTIMENTO.FORNECIMENTO E COLOCACAO</v>
      </c>
      <c r="C18967" s="519" t="s">
        <v>46732</v>
      </c>
      <c r="D18967" s="519" t="s">
        <v>46733</v>
      </c>
      <c r="E18967" s="519" t="s">
        <v>46734</v>
      </c>
      <c r="I18967" s="519" t="s">
        <v>36</v>
      </c>
      <c r="J18967" s="650">
        <v>295.13</v>
      </c>
    </row>
    <row r="18968" spans="1:10">
      <c r="A18968" s="519" t="s">
        <v>19088</v>
      </c>
      <c r="B18968" s="519" t="str">
        <f t="shared" si="296"/>
        <v>BANCA SECA DE GRANITO CINZA ANDORINHA,COM 2CM DE ESPESSURA E 60CM DE LARGURA,SOBRE APOIOS DE ALVENARIA DE MEIA VEZ E VERGA DE CONCRETO,SEM REVESTIMENTO.FORNECIMENTO E COLOCACAO</v>
      </c>
      <c r="C18968" s="519" t="s">
        <v>46732</v>
      </c>
      <c r="D18968" s="519" t="s">
        <v>46733</v>
      </c>
      <c r="E18968" s="519" t="s">
        <v>46734</v>
      </c>
      <c r="I18968" s="519" t="s">
        <v>36</v>
      </c>
      <c r="J18968" s="650">
        <v>286.31</v>
      </c>
    </row>
    <row r="18969" spans="1:10">
      <c r="A18969" s="519" t="s">
        <v>19089</v>
      </c>
      <c r="B18969" s="519" t="str">
        <f t="shared" si="296"/>
        <v>BANCA DE GRANITO CINZA ANDORINHA,COM 2CM DE ESPESSURA,COM ABERTURA PARA 1 CUBA (EXCLUSIVE ESTA),SOBRE APOIOS DE ALVENARIA DE MEIA VEZ E VERGA DE CONCRETO,SEM REVESTIMENTO.FORNECIMENTO E COLOCACAO</v>
      </c>
      <c r="C18969" s="519" t="s">
        <v>73286</v>
      </c>
      <c r="D18969" s="519" t="s">
        <v>73261</v>
      </c>
      <c r="E18969" s="519" t="s">
        <v>46740</v>
      </c>
      <c r="F18969" s="519" t="s">
        <v>41093</v>
      </c>
      <c r="I18969" s="519" t="s">
        <v>13</v>
      </c>
      <c r="J18969" s="650">
        <v>512.16999999999996</v>
      </c>
    </row>
    <row r="18970" spans="1:10">
      <c r="A18970" s="519" t="s">
        <v>19090</v>
      </c>
      <c r="B18970" s="519" t="str">
        <f t="shared" si="296"/>
        <v>BANCA DE GRANITO CINZA ANDORINHA,COM 2CM DE ESPESSURA,COM ABERTURA PARA 1 CUBA (EXCLUSIVE ESTA),SOBRE APOIOS DE ALVENARIA DE MEIA VEZ E VERGA DE CONCRETO,SEM REVESTIMENTO.FORNECIMENTO E COLOCACAO</v>
      </c>
      <c r="C18970" s="519" t="s">
        <v>73286</v>
      </c>
      <c r="D18970" s="519" t="s">
        <v>73261</v>
      </c>
      <c r="E18970" s="519" t="s">
        <v>46740</v>
      </c>
      <c r="F18970" s="519" t="s">
        <v>41093</v>
      </c>
      <c r="I18970" s="519" t="s">
        <v>13</v>
      </c>
      <c r="J18970" s="650">
        <v>498.99</v>
      </c>
    </row>
    <row r="18971" spans="1:10">
      <c r="A18971" s="519" t="s">
        <v>19091</v>
      </c>
      <c r="B18971" s="519" t="str">
        <f t="shared" si="296"/>
        <v>BANCA DE GRANITO CINZA ANDORINHA,COM 2CM DE ESPESSURA,COM ABERTURA PARA 2 CUBAS (EXCLUSIVE ESTAS),SOBRE APOIOS DE ALVENARIA DE MEIA VEZ E VERGA DE CONCRETO,SEM REVESTIMENTO.FORNECIMENTO E COLOCACAO</v>
      </c>
      <c r="C18971" s="519" t="s">
        <v>73286</v>
      </c>
      <c r="D18971" s="519" t="s">
        <v>73262</v>
      </c>
      <c r="E18971" s="519" t="s">
        <v>73263</v>
      </c>
      <c r="F18971" s="519" t="s">
        <v>32940</v>
      </c>
      <c r="I18971" s="519" t="s">
        <v>13</v>
      </c>
      <c r="J18971" s="650">
        <v>512.16999999999996</v>
      </c>
    </row>
    <row r="18972" spans="1:10">
      <c r="A18972" s="519" t="s">
        <v>19092</v>
      </c>
      <c r="B18972" s="519" t="str">
        <f t="shared" si="296"/>
        <v>BANCA DE GRANITO CINZA ANDORINHA,COM 2CM DE ESPESSURA,COM ABERTURA PARA 2 CUBAS (EXCLUSIVE ESTAS),SOBRE APOIOS DE ALVENARIA DE MEIA VEZ E VERGA DE CONCRETO,SEM REVESTIMENTO.FORNECIMENTO E COLOCACAO</v>
      </c>
      <c r="C18972" s="519" t="s">
        <v>73286</v>
      </c>
      <c r="D18972" s="519" t="s">
        <v>73262</v>
      </c>
      <c r="E18972" s="519" t="s">
        <v>73263</v>
      </c>
      <c r="F18972" s="519" t="s">
        <v>32940</v>
      </c>
      <c r="I18972" s="519" t="s">
        <v>13</v>
      </c>
      <c r="J18972" s="650">
        <v>498.98</v>
      </c>
    </row>
    <row r="18973" spans="1:10">
      <c r="A18973" s="519" t="s">
        <v>19093</v>
      </c>
      <c r="B18973" s="519" t="str">
        <f t="shared" si="296"/>
        <v>BANCA DE GRANITO CINZA ANDORINHA,COM 2CM DE ESPESSURA,COM ABERTURA PARA 3 CUBAS (EXCLUSIVE ESTAS),SOBRE APOIOS DE ALVENARIA DE MEIA VEZ E VERGA DE CONCRETO,SEM REVESTIMENTO.FORNECIMENTO E COLOCACAO</v>
      </c>
      <c r="C18973" s="519" t="s">
        <v>73286</v>
      </c>
      <c r="D18973" s="519" t="s">
        <v>73264</v>
      </c>
      <c r="E18973" s="519" t="s">
        <v>73263</v>
      </c>
      <c r="F18973" s="519" t="s">
        <v>32940</v>
      </c>
      <c r="I18973" s="519" t="s">
        <v>13</v>
      </c>
      <c r="J18973" s="650">
        <v>512.17999999999995</v>
      </c>
    </row>
    <row r="18974" spans="1:10">
      <c r="A18974" s="519" t="s">
        <v>19094</v>
      </c>
      <c r="B18974" s="519" t="str">
        <f t="shared" si="296"/>
        <v>BANCA DE GRANITO CINZA ANDORINHA,COM 2CM DE ESPESSURA,COM ABERTURA PARA 3 CUBAS (EXCLUSIVE ESTAS),SOBRE APOIOS DE ALVENARIA DE MEIA VEZ E VERGA DE CONCRETO,SEM REVESTIMENTO.FORNECIMENTO E COLOCACAO</v>
      </c>
      <c r="C18974" s="519" t="s">
        <v>73286</v>
      </c>
      <c r="D18974" s="519" t="s">
        <v>73264</v>
      </c>
      <c r="E18974" s="519" t="s">
        <v>73263</v>
      </c>
      <c r="F18974" s="519" t="s">
        <v>32940</v>
      </c>
      <c r="I18974" s="519" t="s">
        <v>13</v>
      </c>
      <c r="J18974" s="650">
        <v>499</v>
      </c>
    </row>
    <row r="18975" spans="1:10">
      <c r="A18975" s="519" t="s">
        <v>19095</v>
      </c>
      <c r="B18975" s="519" t="str">
        <f t="shared" si="296"/>
        <v>BANCA DE GRANITO CINZA ANDORINHA,COM 2CM DE ESPESSURA,COM ABERTURA PARA 4 CUBAS (EXCLUSIVE ESTAS),SOBRE APOIOS DE ALVENARIA DE MEIA VEZ E VERGA DE CONCRETO,SEM REVESTIMENTO.FORNECIMENTO E COLOCACAO</v>
      </c>
      <c r="C18975" s="519" t="s">
        <v>73286</v>
      </c>
      <c r="D18975" s="519" t="s">
        <v>73265</v>
      </c>
      <c r="E18975" s="519" t="s">
        <v>73263</v>
      </c>
      <c r="F18975" s="519" t="s">
        <v>32940</v>
      </c>
      <c r="I18975" s="519" t="s">
        <v>13</v>
      </c>
      <c r="J18975" s="650">
        <v>512.20000000000005</v>
      </c>
    </row>
    <row r="18976" spans="1:10">
      <c r="A18976" s="519" t="s">
        <v>19096</v>
      </c>
      <c r="B18976" s="519" t="str">
        <f t="shared" si="296"/>
        <v>BANCA DE GRANITO CINZA ANDORINHA,COM 2CM DE ESPESSURA,COM ABERTURA PARA 4 CUBAS (EXCLUSIVE ESTAS),SOBRE APOIOS DE ALVENARIA DE MEIA VEZ E VERGA DE CONCRETO,SEM REVESTIMENTO.FORNECIMENTO E COLOCACAO</v>
      </c>
      <c r="C18976" s="519" t="s">
        <v>73286</v>
      </c>
      <c r="D18976" s="519" t="s">
        <v>73265</v>
      </c>
      <c r="E18976" s="519" t="s">
        <v>73263</v>
      </c>
      <c r="F18976" s="519" t="s">
        <v>32940</v>
      </c>
      <c r="I18976" s="519" t="s">
        <v>13</v>
      </c>
      <c r="J18976" s="650">
        <v>499.02</v>
      </c>
    </row>
    <row r="18977" spans="1:10">
      <c r="A18977" s="519" t="s">
        <v>19097</v>
      </c>
      <c r="B18977" s="519" t="str">
        <f t="shared" si="296"/>
        <v>BANCA DE GRANITO CINZA ANDORINHA,COM 2CM DE ESPESSURA,COM ABERTURA PARA 5 CUBAS (EXCLUSIVE ESTAS),SOBRE APOIOS DE ALVENARIA DE MEIA VEZ E VERGA DE CONCRETO,SEM REVESTIMENTO.FORNECIMENTO E COLOCACAO</v>
      </c>
      <c r="C18977" s="519" t="s">
        <v>73286</v>
      </c>
      <c r="D18977" s="519" t="s">
        <v>73266</v>
      </c>
      <c r="E18977" s="519" t="s">
        <v>73263</v>
      </c>
      <c r="F18977" s="519" t="s">
        <v>32940</v>
      </c>
      <c r="I18977" s="519" t="s">
        <v>13</v>
      </c>
      <c r="J18977" s="650">
        <v>512.20000000000005</v>
      </c>
    </row>
    <row r="18978" spans="1:10">
      <c r="A18978" s="519" t="s">
        <v>19098</v>
      </c>
      <c r="B18978" s="519" t="str">
        <f t="shared" si="296"/>
        <v>BANCA DE GRANITO CINZA ANDORINHA,COM 2CM DE ESPESSURA,COM ABERTURA PARA 5 CUBAS (EXCLUSIVE ESTAS),SOBRE APOIOS DE ALVENARIA DE MEIA VEZ E VERGA DE CONCRETO,SEM REVESTIMENTO.FORNECIMENTO E COLOCACAO</v>
      </c>
      <c r="C18978" s="519" t="s">
        <v>73286</v>
      </c>
      <c r="D18978" s="519" t="s">
        <v>73266</v>
      </c>
      <c r="E18978" s="519" t="s">
        <v>73263</v>
      </c>
      <c r="F18978" s="519" t="s">
        <v>32940</v>
      </c>
      <c r="I18978" s="519" t="s">
        <v>13</v>
      </c>
      <c r="J18978" s="650">
        <v>499.02</v>
      </c>
    </row>
    <row r="18979" spans="1:10">
      <c r="A18979" s="519" t="s">
        <v>19099</v>
      </c>
      <c r="B18979" s="519" t="str">
        <f t="shared" si="296"/>
        <v>BANCA DE GRANITO CINZA ANDORINHA,COM 2CM DE ESPESSURA,COM ABERTURA PARA 6 CUBAS (EXCLUSIVE ESTAS),SOBRE APOIOS DE ALVENARIA DE MEIA VEZ E VERGA DE CONCRETO,SEM REVESTIMENTO.FORNECIMENTO E COLOCACAO</v>
      </c>
      <c r="C18979" s="519" t="s">
        <v>73286</v>
      </c>
      <c r="D18979" s="519" t="s">
        <v>73267</v>
      </c>
      <c r="E18979" s="519" t="s">
        <v>73263</v>
      </c>
      <c r="F18979" s="519" t="s">
        <v>32940</v>
      </c>
      <c r="I18979" s="519" t="s">
        <v>13</v>
      </c>
      <c r="J18979" s="650">
        <v>512.12</v>
      </c>
    </row>
    <row r="18980" spans="1:10">
      <c r="A18980" s="519" t="s">
        <v>19100</v>
      </c>
      <c r="B18980" s="519" t="str">
        <f t="shared" si="296"/>
        <v>BANCA DE GRANITO CINZA ANDORINHA,COM 2CM DE ESPESSURA,COM ABERTURA PARA 6 CUBAS (EXCLUSIVE ESTAS),SOBRE APOIOS DE ALVENARIA DE MEIA VEZ E VERGA DE CONCRETO,SEM REVESTIMENTO.FORNECIMENTO E COLOCACAO</v>
      </c>
      <c r="C18980" s="519" t="s">
        <v>73286</v>
      </c>
      <c r="D18980" s="519" t="s">
        <v>73267</v>
      </c>
      <c r="E18980" s="519" t="s">
        <v>73263</v>
      </c>
      <c r="F18980" s="519" t="s">
        <v>32940</v>
      </c>
      <c r="I18980" s="519" t="s">
        <v>13</v>
      </c>
      <c r="J18980" s="650">
        <v>498.94</v>
      </c>
    </row>
    <row r="18981" spans="1:10">
      <c r="A18981" s="519" t="s">
        <v>19101</v>
      </c>
      <c r="B18981" s="519" t="str">
        <f t="shared" si="296"/>
        <v>FRONTISPICIO DE GRANITO CINZA ANDORINHA,COM SECAO DE 5X2CM,INCLUSIVE REJUNTAMENTO.FORNECIMENTO E COLOCACAO</v>
      </c>
      <c r="C18981" s="519" t="s">
        <v>73287</v>
      </c>
      <c r="D18981" s="519" t="s">
        <v>46717</v>
      </c>
      <c r="I18981" s="519" t="s">
        <v>36</v>
      </c>
      <c r="J18981" s="650">
        <v>51.89</v>
      </c>
    </row>
    <row r="18982" spans="1:10">
      <c r="A18982" s="519" t="s">
        <v>19102</v>
      </c>
      <c r="B18982" s="519" t="str">
        <f t="shared" si="296"/>
        <v>FRONTISPICIO DE GRANITO CINZA ANDORINHA,COM SECAO DE 5X2CM,INCLUSIVE REJUNTAMENTO.FORNECIMENTO E COLOCACAO</v>
      </c>
      <c r="C18982" s="519" t="s">
        <v>73287</v>
      </c>
      <c r="D18982" s="519" t="s">
        <v>46717</v>
      </c>
      <c r="I18982" s="519" t="s">
        <v>36</v>
      </c>
      <c r="J18982" s="650">
        <v>48.59</v>
      </c>
    </row>
    <row r="18983" spans="1:10">
      <c r="A18983" s="519" t="s">
        <v>19103</v>
      </c>
      <c r="B18983" s="519" t="str">
        <f t="shared" si="296"/>
        <v>FRONTISPICIO DE GRANITO CINZA ANDORINHA,COM SECAO DE 10X2CM,INCLUSIVE REJUNTAMENTO.FORNECIMENTO E COLOCACAO</v>
      </c>
      <c r="C18983" s="519" t="s">
        <v>46735</v>
      </c>
      <c r="D18983" s="519" t="s">
        <v>46719</v>
      </c>
      <c r="I18983" s="519" t="s">
        <v>36</v>
      </c>
      <c r="J18983" s="650">
        <v>61.29</v>
      </c>
    </row>
    <row r="18984" spans="1:10">
      <c r="A18984" s="519" t="s">
        <v>19104</v>
      </c>
      <c r="B18984" s="519" t="str">
        <f t="shared" si="296"/>
        <v>FRONTISPICIO DE GRANITO CINZA ANDORINHA,COM SECAO DE 10X2CM,INCLUSIVE REJUNTAMENTO.FORNECIMENTO E COLOCACAO</v>
      </c>
      <c r="C18984" s="519" t="s">
        <v>46735</v>
      </c>
      <c r="D18984" s="519" t="s">
        <v>46719</v>
      </c>
      <c r="I18984" s="519" t="s">
        <v>36</v>
      </c>
      <c r="J18984" s="650">
        <v>57.91</v>
      </c>
    </row>
    <row r="18985" spans="1:10">
      <c r="A18985" s="519" t="s">
        <v>19105</v>
      </c>
      <c r="B18985" s="519" t="str">
        <f t="shared" si="296"/>
        <v>BANCA SECA DE GRANITO BRANCO ITAUNAS,COM 2CM DE ESPESSURA E60CM DE LARGURA,SOBRE APOIOS DE ALVENARIA DE MEIA VEZ E VERGA DE CONCRETO,SEM REVESTIMENTO.FORNECIMENTO E COLOCACAO</v>
      </c>
      <c r="C18985" s="519" t="s">
        <v>46737</v>
      </c>
      <c r="D18985" s="519" t="s">
        <v>46738</v>
      </c>
      <c r="E18985" s="519" t="s">
        <v>46739</v>
      </c>
      <c r="I18985" s="519" t="s">
        <v>36</v>
      </c>
      <c r="J18985" s="650">
        <v>477.98</v>
      </c>
    </row>
    <row r="18986" spans="1:10">
      <c r="A18986" s="519" t="s">
        <v>19106</v>
      </c>
      <c r="B18986" s="519" t="str">
        <f t="shared" si="296"/>
        <v>BANCA SECA DE GRANITO BRANCO ITAUNAS,COM 2CM DE ESPESSURA E60CM DE LARGURA,SOBRE APOIOS DE ALVENARIA DE MEIA VEZ E VERGA DE CONCRETO,SEM REVESTIMENTO.FORNECIMENTO E COLOCACAO</v>
      </c>
      <c r="C18986" s="519" t="s">
        <v>46737</v>
      </c>
      <c r="D18986" s="519" t="s">
        <v>46738</v>
      </c>
      <c r="E18986" s="519" t="s">
        <v>46739</v>
      </c>
      <c r="I18986" s="519" t="s">
        <v>36</v>
      </c>
      <c r="J18986" s="650">
        <v>469.16</v>
      </c>
    </row>
    <row r="18987" spans="1:10">
      <c r="A18987" s="519" t="s">
        <v>19107</v>
      </c>
      <c r="B18987" s="519" t="str">
        <f t="shared" si="296"/>
        <v>BANCA DE GRANITO BRANCO ITAUNAS,COM 2CM DE ESPESSURA,COM ABERTURA PARA 1 CUBA (EXCLUSIVE ESTA),SOBRE APOIOS DE ALVENARIA DE MEIA VEZ E VERGA DE CONCRETO,SEM REVESTIMENTO.FORNECIMENTO E COLOCACAO</v>
      </c>
      <c r="C18987" s="519" t="s">
        <v>73288</v>
      </c>
      <c r="D18987" s="519" t="s">
        <v>73289</v>
      </c>
      <c r="E18987" s="519" t="s">
        <v>73290</v>
      </c>
      <c r="F18987" s="519" t="s">
        <v>34305</v>
      </c>
      <c r="I18987" s="519" t="s">
        <v>13</v>
      </c>
      <c r="J18987" s="650">
        <v>823.75</v>
      </c>
    </row>
    <row r="18988" spans="1:10">
      <c r="A18988" s="519" t="s">
        <v>19108</v>
      </c>
      <c r="B18988" s="519" t="str">
        <f t="shared" si="296"/>
        <v>BANCA DE GRANITO BRANCO ITAUNAS,COM 2CM DE ESPESSURA,COM ABERTURA PARA 1 CUBA (EXCLUSIVE ESTA),SOBRE APOIOS DE ALVENARIA DE MEIA VEZ E VERGA DE CONCRETO,SEM REVESTIMENTO.FORNECIMENTO E COLOCACAO</v>
      </c>
      <c r="C18988" s="519" t="s">
        <v>73288</v>
      </c>
      <c r="D18988" s="519" t="s">
        <v>73289</v>
      </c>
      <c r="E18988" s="519" t="s">
        <v>73290</v>
      </c>
      <c r="F18988" s="519" t="s">
        <v>34305</v>
      </c>
      <c r="I18988" s="519" t="s">
        <v>13</v>
      </c>
      <c r="J18988" s="650">
        <v>810.56</v>
      </c>
    </row>
    <row r="18989" spans="1:10">
      <c r="A18989" s="519" t="s">
        <v>19109</v>
      </c>
      <c r="B18989" s="519" t="str">
        <f t="shared" si="296"/>
        <v>BANCA DE GRANITO BRANCO ITAUNAS,COM 2CM DE ESPESSURA,COM ABERTURA PARA 2 CUBAS (EXCLUSIVE ESTAS),SOBRE APOIOS DE ALVENARIA DE MEIA VEZ E VERGA DE CONCRETO,SEM REVESTIMENTO.FORNECIMENTO E COLOCACAO</v>
      </c>
      <c r="C18989" s="519" t="s">
        <v>73288</v>
      </c>
      <c r="D18989" s="519" t="s">
        <v>73291</v>
      </c>
      <c r="E18989" s="519" t="s">
        <v>46716</v>
      </c>
      <c r="F18989" s="519" t="s">
        <v>34162</v>
      </c>
      <c r="I18989" s="519" t="s">
        <v>13</v>
      </c>
      <c r="J18989" s="650">
        <v>823.72</v>
      </c>
    </row>
    <row r="18990" spans="1:10">
      <c r="A18990" s="519" t="s">
        <v>19110</v>
      </c>
      <c r="B18990" s="519" t="str">
        <f t="shared" si="296"/>
        <v>BANCA DE GRANITO BRANCO ITAUNAS,COM 2CM DE ESPESSURA,COM ABERTURA PARA 2 CUBAS (EXCLUSIVE ESTAS),SOBRE APOIOS DE ALVENARIA DE MEIA VEZ E VERGA DE CONCRETO,SEM REVESTIMENTO.FORNECIMENTO E COLOCACAO</v>
      </c>
      <c r="C18990" s="519" t="s">
        <v>73288</v>
      </c>
      <c r="D18990" s="519" t="s">
        <v>73291</v>
      </c>
      <c r="E18990" s="519" t="s">
        <v>46716</v>
      </c>
      <c r="F18990" s="519" t="s">
        <v>34162</v>
      </c>
      <c r="I18990" s="519" t="s">
        <v>13</v>
      </c>
      <c r="J18990" s="650">
        <v>810.54</v>
      </c>
    </row>
    <row r="18991" spans="1:10">
      <c r="A18991" s="519" t="s">
        <v>19111</v>
      </c>
      <c r="B18991" s="519" t="str">
        <f t="shared" si="296"/>
        <v>BANCA DE GRANITO BRANCO ITAUNAS,COM 2CM DE ESPESSURA,COM ABERTURA PARA 3 CUBAS (EXCLUSIVE ESTAS),SOBRE APOIOS DE ALVENARIA DE MEIA VEZ E VERGA DE CONCRETO,SEM REVESTIMENTO.FORNECIMENTO E COLOCACAO</v>
      </c>
      <c r="C18991" s="519" t="s">
        <v>73288</v>
      </c>
      <c r="D18991" s="519" t="s">
        <v>73292</v>
      </c>
      <c r="E18991" s="519" t="s">
        <v>46716</v>
      </c>
      <c r="F18991" s="519" t="s">
        <v>34162</v>
      </c>
      <c r="I18991" s="519" t="s">
        <v>13</v>
      </c>
      <c r="J18991" s="650">
        <v>823.76</v>
      </c>
    </row>
    <row r="18992" spans="1:10">
      <c r="A18992" s="519" t="s">
        <v>19112</v>
      </c>
      <c r="B18992" s="519" t="str">
        <f t="shared" si="296"/>
        <v>BANCA DE GRANITO BRANCO ITAUNAS,COM 2CM DE ESPESSURA,COM ABERTURA PARA 3 CUBAS (EXCLUSIVE ESTAS),SOBRE APOIOS DE ALVENARIA DE MEIA VEZ E VERGA DE CONCRETO,SEM REVESTIMENTO.FORNECIMENTO E COLOCACAO</v>
      </c>
      <c r="C18992" s="519" t="s">
        <v>73288</v>
      </c>
      <c r="D18992" s="519" t="s">
        <v>73292</v>
      </c>
      <c r="E18992" s="519" t="s">
        <v>46716</v>
      </c>
      <c r="F18992" s="519" t="s">
        <v>34162</v>
      </c>
      <c r="I18992" s="519" t="s">
        <v>13</v>
      </c>
      <c r="J18992" s="650">
        <v>810.58</v>
      </c>
    </row>
    <row r="18993" spans="1:10">
      <c r="A18993" s="519" t="s">
        <v>19113</v>
      </c>
      <c r="B18993" s="519" t="str">
        <f t="shared" si="296"/>
        <v>BANCA DE GRANITO BRANCO ITAUNAS,COM 2CM DE ESPESSURA,COM ABERTURA PARA 4 CUBAS (EXCLUSIVE ESTAS),SOBRE APOIOS DE ALVENARIA DE MEIA VEZ E VERGA DE CONCRETO,SEM REVESTIMENTO.FORNECIMENTO E COLOCACAO</v>
      </c>
      <c r="C18993" s="519" t="s">
        <v>73288</v>
      </c>
      <c r="D18993" s="519" t="s">
        <v>73293</v>
      </c>
      <c r="E18993" s="519" t="s">
        <v>46716</v>
      </c>
      <c r="F18993" s="519" t="s">
        <v>34162</v>
      </c>
      <c r="I18993" s="519" t="s">
        <v>13</v>
      </c>
      <c r="J18993" s="650">
        <v>823.8</v>
      </c>
    </row>
    <row r="18994" spans="1:10">
      <c r="A18994" s="519" t="s">
        <v>19114</v>
      </c>
      <c r="B18994" s="519" t="str">
        <f t="shared" si="296"/>
        <v>BANCA DE GRANITO BRANCO ITAUNAS,COM 2CM DE ESPESSURA,COM ABERTURA PARA 4 CUBAS (EXCLUSIVE ESTAS),SOBRE APOIOS DE ALVENARIA DE MEIA VEZ E VERGA DE CONCRETO,SEM REVESTIMENTO.FORNECIMENTO E COLOCACAO</v>
      </c>
      <c r="C18994" s="519" t="s">
        <v>73288</v>
      </c>
      <c r="D18994" s="519" t="s">
        <v>73293</v>
      </c>
      <c r="E18994" s="519" t="s">
        <v>46716</v>
      </c>
      <c r="F18994" s="519" t="s">
        <v>34162</v>
      </c>
      <c r="I18994" s="519" t="s">
        <v>13</v>
      </c>
      <c r="J18994" s="650">
        <v>810.62</v>
      </c>
    </row>
    <row r="18995" spans="1:10">
      <c r="A18995" s="519" t="s">
        <v>19115</v>
      </c>
      <c r="B18995" s="519" t="str">
        <f t="shared" si="296"/>
        <v>BANCA DE GRANITO BRANCO ITAUNAS,COM 2CM DE ESPESSURA,COM ABERTURA PARA 5 CUBAS (EXCLUSIVE ESTAS),SOBRE APOIOS DE ALVENARIA DE MEIA VEZ E VERGA DE CONCRETO,SEM REVESTIMENTO.FORNECIMENTO E COLOCACAO</v>
      </c>
      <c r="C18995" s="519" t="s">
        <v>73288</v>
      </c>
      <c r="D18995" s="519" t="s">
        <v>73294</v>
      </c>
      <c r="E18995" s="519" t="s">
        <v>46716</v>
      </c>
      <c r="F18995" s="519" t="s">
        <v>34162</v>
      </c>
      <c r="I18995" s="519" t="s">
        <v>13</v>
      </c>
      <c r="J18995" s="650">
        <v>823.8</v>
      </c>
    </row>
    <row r="18996" spans="1:10">
      <c r="A18996" s="519" t="s">
        <v>19116</v>
      </c>
      <c r="B18996" s="519" t="str">
        <f t="shared" si="296"/>
        <v>BANCA DE GRANITO BRANCO ITAUNAS,COM 2CM DE ESPESSURA,COM ABERTURA PARA 5 CUBAS (EXCLUSIVE ESTAS),SOBRE APOIOS DE ALVENARIA DE MEIA VEZ E VERGA DE CONCRETO,SEM REVESTIMENTO.FORNECIMENTO E COLOCACAO</v>
      </c>
      <c r="C18996" s="519" t="s">
        <v>73288</v>
      </c>
      <c r="D18996" s="519" t="s">
        <v>73294</v>
      </c>
      <c r="E18996" s="519" t="s">
        <v>46716</v>
      </c>
      <c r="F18996" s="519" t="s">
        <v>34162</v>
      </c>
      <c r="I18996" s="519" t="s">
        <v>13</v>
      </c>
      <c r="J18996" s="650">
        <v>810.62</v>
      </c>
    </row>
    <row r="18997" spans="1:10">
      <c r="A18997" s="519" t="s">
        <v>19117</v>
      </c>
      <c r="B18997" s="519" t="str">
        <f t="shared" si="296"/>
        <v>BANCA DE GRANITO BRANCO ITAUNAS,COM 2CM DE ESPESSURA,COM ABERTURA PARA 6 CUBAS (EXCLUSIVE ESTAS),SOBRE APOIOS DE ALVENARIA DE MEIA VEZ E VERGA DE CONCRETO,SEM REVESTIMENTO.FORNECIMENTO E COLOCACAO</v>
      </c>
      <c r="C18997" s="519" t="s">
        <v>73288</v>
      </c>
      <c r="D18997" s="519" t="s">
        <v>73295</v>
      </c>
      <c r="E18997" s="519" t="s">
        <v>46716</v>
      </c>
      <c r="F18997" s="519" t="s">
        <v>34162</v>
      </c>
      <c r="I18997" s="519" t="s">
        <v>13</v>
      </c>
      <c r="J18997" s="650">
        <v>823.66</v>
      </c>
    </row>
    <row r="18998" spans="1:10">
      <c r="A18998" s="519" t="s">
        <v>19118</v>
      </c>
      <c r="B18998" s="519" t="str">
        <f t="shared" si="296"/>
        <v>BANCA DE GRANITO BRANCO ITAUNAS,COM 2CM DE ESPESSURA,COM ABERTURA PARA 6 CUBAS (EXCLUSIVE ESTAS),SOBRE APOIOS DE ALVENARIA DE MEIA VEZ E VERGA DE CONCRETO,SEM REVESTIMENTO.FORNECIMENTO E COLOCACAO</v>
      </c>
      <c r="C18998" s="519" t="s">
        <v>73288</v>
      </c>
      <c r="D18998" s="519" t="s">
        <v>73295</v>
      </c>
      <c r="E18998" s="519" t="s">
        <v>46716</v>
      </c>
      <c r="F18998" s="519" t="s">
        <v>34162</v>
      </c>
      <c r="I18998" s="519" t="s">
        <v>13</v>
      </c>
      <c r="J18998" s="650">
        <v>810.47</v>
      </c>
    </row>
    <row r="18999" spans="1:10">
      <c r="A18999" s="519" t="s">
        <v>19119</v>
      </c>
      <c r="B18999" s="519" t="str">
        <f t="shared" si="296"/>
        <v>FRONTISPICIO DE GRANITO BRANCO ITAUNAS,COM SECAO DE 5X2CM,INCLUSIVE REJUNTAMENTO.FORNECIMENTO E COLOCACAO</v>
      </c>
      <c r="C18999" s="519" t="s">
        <v>73296</v>
      </c>
      <c r="D18999" s="519" t="s">
        <v>46736</v>
      </c>
      <c r="I18999" s="519" t="s">
        <v>36</v>
      </c>
      <c r="J18999" s="650">
        <v>64.89</v>
      </c>
    </row>
    <row r="19000" spans="1:10">
      <c r="A19000" s="519" t="s">
        <v>19120</v>
      </c>
      <c r="B19000" s="519" t="str">
        <f t="shared" si="296"/>
        <v>FRONTISPICIO DE GRANITO BRANCO ITAUNAS,COM SECAO DE 5X2CM,INCLUSIVE REJUNTAMENTO.FORNECIMENTO E COLOCACAO</v>
      </c>
      <c r="C19000" s="519" t="s">
        <v>73296</v>
      </c>
      <c r="D19000" s="519" t="s">
        <v>46736</v>
      </c>
      <c r="I19000" s="519" t="s">
        <v>36</v>
      </c>
      <c r="J19000" s="650">
        <v>61.59</v>
      </c>
    </row>
    <row r="19001" spans="1:10">
      <c r="A19001" s="519" t="s">
        <v>19121</v>
      </c>
      <c r="B19001" s="519" t="str">
        <f t="shared" si="296"/>
        <v>FRONTISPICIO DE GRANITO BRANCO ITAUNAS,COM SECAO DE 10X2CM,INCLUSIVE REJUNTAMENTO.FORNECIMENTO E COLOCACAO</v>
      </c>
      <c r="C19001" s="519" t="s">
        <v>46741</v>
      </c>
      <c r="D19001" s="519" t="s">
        <v>46717</v>
      </c>
      <c r="I19001" s="519" t="s">
        <v>36</v>
      </c>
      <c r="J19001" s="650">
        <v>91.77</v>
      </c>
    </row>
    <row r="19002" spans="1:10">
      <c r="A19002" s="519" t="s">
        <v>19122</v>
      </c>
      <c r="B19002" s="519" t="str">
        <f t="shared" si="296"/>
        <v>FRONTISPICIO DE GRANITO BRANCO ITAUNAS,COM SECAO DE 10X2CM,INCLUSIVE REJUNTAMENTO.FORNECIMENTO E COLOCACAO</v>
      </c>
      <c r="C19002" s="519" t="s">
        <v>46741</v>
      </c>
      <c r="D19002" s="519" t="s">
        <v>46717</v>
      </c>
      <c r="I19002" s="519" t="s">
        <v>36</v>
      </c>
      <c r="J19002" s="650">
        <v>88.39</v>
      </c>
    </row>
    <row r="19003" spans="1:10">
      <c r="A19003" s="519" t="s">
        <v>19123</v>
      </c>
      <c r="B19003" s="519" t="str">
        <f t="shared" si="296"/>
        <v>BANCA DE MARMORE SINTETICO,MEDINDO 120X50CM,COM CUBA DO MESMO MATERIAL,EXCLUSIVE TORNEIRA,VALVULA E SIFAO.FORNECIMENTO EASSENTAMENTO</v>
      </c>
      <c r="C19003" s="519" t="s">
        <v>46742</v>
      </c>
      <c r="D19003" s="519" t="s">
        <v>46743</v>
      </c>
      <c r="E19003" s="519" t="s">
        <v>35177</v>
      </c>
      <c r="I19003" s="519" t="s">
        <v>5</v>
      </c>
      <c r="J19003" s="650">
        <v>180.85</v>
      </c>
    </row>
    <row r="19004" spans="1:10">
      <c r="A19004" s="519" t="s">
        <v>19124</v>
      </c>
      <c r="B19004" s="519" t="str">
        <f t="shared" si="296"/>
        <v>BANCA DE MARMORE SINTETICO,MEDINDO 120X50CM,COM CUBA DO MESMO MATERIAL,EXCLUSIVE TORNEIRA,VALVULA E SIFAO.FORNECIMENTO EASSENTAMENTO</v>
      </c>
      <c r="C19004" s="519" t="s">
        <v>46742</v>
      </c>
      <c r="D19004" s="519" t="s">
        <v>46743</v>
      </c>
      <c r="E19004" s="519" t="s">
        <v>35177</v>
      </c>
      <c r="I19004" s="519" t="s">
        <v>5</v>
      </c>
      <c r="J19004" s="650">
        <v>177.06</v>
      </c>
    </row>
    <row r="19005" spans="1:10">
      <c r="A19005" s="519" t="s">
        <v>19125</v>
      </c>
      <c r="B19005" s="519" t="str">
        <f t="shared" si="296"/>
        <v>BANCA DE MARMORE SINTETICO,MEDINDO 100X50CM,COM CUBA DO MESMO MATERIAL,EXCLUSIVE TORNEIRA,VALVULA E SIFAO.FORNECIMENTO EASSENTAMENTO</v>
      </c>
      <c r="C19005" s="519" t="s">
        <v>46744</v>
      </c>
      <c r="D19005" s="519" t="s">
        <v>46743</v>
      </c>
      <c r="E19005" s="519" t="s">
        <v>35177</v>
      </c>
      <c r="I19005" s="519" t="s">
        <v>5</v>
      </c>
      <c r="J19005" s="650">
        <v>131.99</v>
      </c>
    </row>
    <row r="19006" spans="1:10">
      <c r="A19006" s="519" t="s">
        <v>19126</v>
      </c>
      <c r="B19006" s="519" t="str">
        <f t="shared" si="296"/>
        <v>BANCA DE MARMORE SINTETICO,MEDINDO 100X50CM,COM CUBA DO MESMO MATERIAL,EXCLUSIVE TORNEIRA,VALVULA E SIFAO.FORNECIMENTO EASSENTAMENTO</v>
      </c>
      <c r="C19006" s="519" t="s">
        <v>46744</v>
      </c>
      <c r="D19006" s="519" t="s">
        <v>46743</v>
      </c>
      <c r="E19006" s="519" t="s">
        <v>35177</v>
      </c>
      <c r="I19006" s="519" t="s">
        <v>5</v>
      </c>
      <c r="J19006" s="650">
        <v>129.28</v>
      </c>
    </row>
    <row r="19007" spans="1:10">
      <c r="A19007" s="519" t="s">
        <v>19127</v>
      </c>
      <c r="B19007" s="519" t="str">
        <f t="shared" si="296"/>
        <v>BANCA DE MARMORE SINTETICO,MEDINDO 150X50CM,COM CUBA DO MESMO MATERIAL,EXCLUSIVE TORNEIRA,VALVULA E SIFAO.FORNECIMENTO EASSENTAMENTO</v>
      </c>
      <c r="C19007" s="519" t="s">
        <v>46745</v>
      </c>
      <c r="D19007" s="519" t="s">
        <v>46743</v>
      </c>
      <c r="E19007" s="519" t="s">
        <v>35177</v>
      </c>
      <c r="I19007" s="519" t="s">
        <v>5</v>
      </c>
      <c r="J19007" s="650">
        <v>236.2</v>
      </c>
    </row>
    <row r="19008" spans="1:10">
      <c r="A19008" s="519" t="s">
        <v>19128</v>
      </c>
      <c r="B19008" s="519" t="str">
        <f t="shared" si="296"/>
        <v>BANCA DE MARMORE SINTETICO,MEDINDO 150X50CM,COM CUBA DO MESMO MATERIAL,EXCLUSIVE TORNEIRA,VALVULA E SIFAO.FORNECIMENTO EASSENTAMENTO</v>
      </c>
      <c r="C19008" s="519" t="s">
        <v>46745</v>
      </c>
      <c r="D19008" s="519" t="s">
        <v>46743</v>
      </c>
      <c r="E19008" s="519" t="s">
        <v>35177</v>
      </c>
      <c r="I19008" s="519" t="s">
        <v>5</v>
      </c>
      <c r="J19008" s="650">
        <v>230.78</v>
      </c>
    </row>
    <row r="19009" spans="1:10">
      <c r="A19009" s="519" t="s">
        <v>19129</v>
      </c>
      <c r="B19009" s="519" t="str">
        <f t="shared" si="296"/>
        <v>DOMUS ACRILICO,MEDINDO 1,50X1,50M,INCLUINDO NESTA MEDIDA A VENTILACAO.FORNECIMENTO E COLOCACAO</v>
      </c>
      <c r="C19009" s="519" t="s">
        <v>46746</v>
      </c>
      <c r="D19009" s="519" t="s">
        <v>46747</v>
      </c>
      <c r="I19009" s="519" t="s">
        <v>5</v>
      </c>
      <c r="J19009" s="650">
        <v>3888</v>
      </c>
    </row>
    <row r="19010" spans="1:10">
      <c r="A19010" s="519" t="s">
        <v>19130</v>
      </c>
      <c r="B19010" s="519" t="str">
        <f t="shared" si="296"/>
        <v>DOMUS ACRILICO,MEDINDO 1,50X1,50M,INCLUINDO NESTA MEDIDA A VENTILACAO.FORNECIMENTO E COLOCACAO</v>
      </c>
      <c r="C19010" s="519" t="s">
        <v>46746</v>
      </c>
      <c r="D19010" s="519" t="s">
        <v>46747</v>
      </c>
      <c r="I19010" s="519" t="s">
        <v>5</v>
      </c>
      <c r="J19010" s="650">
        <v>3888</v>
      </c>
    </row>
    <row r="19011" spans="1:10">
      <c r="A19011" s="519" t="s">
        <v>19131</v>
      </c>
      <c r="B19011" s="519" t="str">
        <f t="shared" si="296"/>
        <v>TABELA DE BASQUETE EM COMPENSADO NAVAL,TAMANHO OFICIAL,COM ARO E REDE.FORNECIMENTO E COLOCACAO</v>
      </c>
      <c r="C19011" s="519" t="s">
        <v>46748</v>
      </c>
      <c r="D19011" s="519" t="s">
        <v>46749</v>
      </c>
      <c r="I19011" s="519" t="s">
        <v>61</v>
      </c>
      <c r="J19011" s="650">
        <v>1990.28</v>
      </c>
    </row>
    <row r="19012" spans="1:10">
      <c r="A19012" s="519" t="s">
        <v>19132</v>
      </c>
      <c r="B19012" s="519" t="str">
        <f t="shared" si="296"/>
        <v>TABELA DE BASQUETE EM COMPENSADO NAVAL,TAMANHO OFICIAL,COM ARO E REDE.FORNECIMENTO E COLOCACAO</v>
      </c>
      <c r="C19012" s="519" t="s">
        <v>46748</v>
      </c>
      <c r="D19012" s="519" t="s">
        <v>46749</v>
      </c>
      <c r="I19012" s="519" t="s">
        <v>61</v>
      </c>
      <c r="J19012" s="650">
        <v>1978.98</v>
      </c>
    </row>
    <row r="19013" spans="1:10">
      <c r="A19013" s="519" t="s">
        <v>19133</v>
      </c>
      <c r="B19013" s="519" t="str">
        <f t="shared" si="296"/>
        <v>POSTE PARA VOLEIBOL EM TUBO DE FERRO GALVANIZADO,COM CATRACA E BUCHAS.FORNECIMENTO</v>
      </c>
      <c r="C19013" s="519" t="s">
        <v>46750</v>
      </c>
      <c r="D19013" s="519" t="s">
        <v>46751</v>
      </c>
      <c r="I19013" s="519" t="s">
        <v>61</v>
      </c>
      <c r="J19013" s="650">
        <v>958.84</v>
      </c>
    </row>
    <row r="19014" spans="1:10">
      <c r="A19014" s="519" t="s">
        <v>19134</v>
      </c>
      <c r="B19014" s="519" t="str">
        <f t="shared" si="296"/>
        <v>POSTE PARA VOLEIBOL EM TUBO DE FERRO GALVANIZADO,COM CATRACA E BUCHAS.FORNECIMENTO</v>
      </c>
      <c r="C19014" s="519" t="s">
        <v>46750</v>
      </c>
      <c r="D19014" s="519" t="s">
        <v>46751</v>
      </c>
      <c r="I19014" s="519" t="s">
        <v>61</v>
      </c>
      <c r="J19014" s="650">
        <v>958.84</v>
      </c>
    </row>
    <row r="19015" spans="1:10">
      <c r="A19015" s="519" t="s">
        <v>19135</v>
      </c>
      <c r="B19015" s="519" t="str">
        <f t="shared" si="296"/>
        <v>REDE DE VOLEIBOL OFICIAL COM CABO DE ACO.FORNECIMENTO</v>
      </c>
      <c r="C19015" s="519" t="s">
        <v>19136</v>
      </c>
      <c r="I19015" s="519" t="s">
        <v>5</v>
      </c>
      <c r="J19015" s="650">
        <v>129.94999999999999</v>
      </c>
    </row>
    <row r="19016" spans="1:10">
      <c r="A19016" s="519" t="s">
        <v>19137</v>
      </c>
      <c r="B19016" s="519" t="str">
        <f t="shared" ref="B19016:B19079" si="297">C19016&amp;D19016&amp;E19016&amp;F19016&amp;G19016&amp;H19016</f>
        <v>REDE DE VOLEIBOL OFICIAL COM CABO DE ACO.FORNECIMENTO</v>
      </c>
      <c r="C19016" s="519" t="s">
        <v>19136</v>
      </c>
      <c r="I19016" s="519" t="s">
        <v>5</v>
      </c>
      <c r="J19016" s="650">
        <v>129.94999999999999</v>
      </c>
    </row>
    <row r="19017" spans="1:10">
      <c r="A19017" s="519" t="s">
        <v>19138</v>
      </c>
      <c r="B19017" s="519" t="str">
        <f t="shared" si="297"/>
        <v>TRAVE DESMONTAVEL PARA FUTEBOL DE SALAO,EM TUBO DE FERRO GALVANIZADO E BUCHAS.FORNECIMENTO</v>
      </c>
      <c r="C19017" s="519" t="s">
        <v>46752</v>
      </c>
      <c r="D19017" s="519" t="s">
        <v>46753</v>
      </c>
      <c r="I19017" s="519" t="s">
        <v>61</v>
      </c>
      <c r="J19017" s="650">
        <v>3193.3</v>
      </c>
    </row>
    <row r="19018" spans="1:10">
      <c r="A19018" s="519" t="s">
        <v>60</v>
      </c>
      <c r="B19018" s="519" t="str">
        <f t="shared" si="297"/>
        <v>TRAVE DESMONTAVEL PARA FUTEBOL DE SALAO,EM TUBO DE FERRO GALVANIZADO E BUCHAS.FORNECIMENTO</v>
      </c>
      <c r="C19018" s="519" t="s">
        <v>46752</v>
      </c>
      <c r="D19018" s="519" t="s">
        <v>46753</v>
      </c>
      <c r="I19018" s="519" t="s">
        <v>61</v>
      </c>
      <c r="J19018" s="650">
        <v>3193.3</v>
      </c>
    </row>
    <row r="19019" spans="1:10">
      <c r="A19019" s="519" t="s">
        <v>19139</v>
      </c>
      <c r="B19019" s="519" t="str">
        <f t="shared" si="297"/>
        <v>REDE DE NYLON PARA FUTEBOL DE SALAO.FORNECIMENTO</v>
      </c>
      <c r="C19019" s="519" t="s">
        <v>19140</v>
      </c>
      <c r="I19019" s="519" t="s">
        <v>61</v>
      </c>
      <c r="J19019" s="650">
        <v>122.57</v>
      </c>
    </row>
    <row r="19020" spans="1:10">
      <c r="A19020" s="519" t="s">
        <v>62</v>
      </c>
      <c r="B19020" s="519" t="str">
        <f t="shared" si="297"/>
        <v>REDE DE NYLON PARA FUTEBOL DE SALAO.FORNECIMENTO</v>
      </c>
      <c r="C19020" s="519" t="s">
        <v>19140</v>
      </c>
      <c r="I19020" s="519" t="s">
        <v>61</v>
      </c>
      <c r="J19020" s="650">
        <v>122.57</v>
      </c>
    </row>
    <row r="19021" spans="1:10">
      <c r="A19021" s="519" t="s">
        <v>19141</v>
      </c>
      <c r="B19021" s="519" t="str">
        <f t="shared" si="297"/>
        <v>APARELHO DE GINASTICA,EXECUTADO EM PECAS VERTICAIS DE MACARANDUBA DE 3"X6" E TUBOS DE FERRO GALVANIZADO DE 1.1/4",HORIZONTAIS EM 3 MODULOS,CONFORME PROJETO Nº6025/EMOP.FORNECIMENTO E COLOCACAO</v>
      </c>
      <c r="C19021" s="519" t="s">
        <v>46754</v>
      </c>
      <c r="D19021" s="519" t="s">
        <v>46755</v>
      </c>
      <c r="E19021" s="519" t="s">
        <v>46756</v>
      </c>
      <c r="F19021" s="519" t="s">
        <v>33906</v>
      </c>
      <c r="I19021" s="519" t="s">
        <v>5</v>
      </c>
      <c r="J19021" s="650">
        <v>2691.42</v>
      </c>
    </row>
    <row r="19022" spans="1:10">
      <c r="A19022" s="519" t="s">
        <v>19142</v>
      </c>
      <c r="B19022" s="519" t="str">
        <f t="shared" si="297"/>
        <v>APARELHO DE GINASTICA,EXECUTADO EM PECAS VERTICAIS DE MACARANDUBA DE 3"X6" E TUBOS DE FERRO GALVANIZADO DE 1.1/4",HORIZONTAIS EM 3 MODULOS,CONFORME PROJETO Nº6025/EMOP.FORNECIMENTO E COLOCACAO</v>
      </c>
      <c r="C19022" s="519" t="s">
        <v>46754</v>
      </c>
      <c r="D19022" s="519" t="s">
        <v>46755</v>
      </c>
      <c r="E19022" s="519" t="s">
        <v>46756</v>
      </c>
      <c r="F19022" s="519" t="s">
        <v>33906</v>
      </c>
      <c r="I19022" s="519" t="s">
        <v>5</v>
      </c>
      <c r="J19022" s="650">
        <v>2603.52</v>
      </c>
    </row>
    <row r="19023" spans="1:10">
      <c r="A19023" s="519" t="s">
        <v>19143</v>
      </c>
      <c r="B19023" s="519" t="str">
        <f t="shared" si="297"/>
        <v>ESTRUTURA PARA BASQUETE,DE FERRO GALVANIZADO PINTADO,FIXA,COM AVANCO LIVRE DE 1,30M,COM TABELAS DE COMPENSADO NAVAL,AROS E REDES,EXCLUSIVE FURACAO DE PISO.FORNECIMENTO E COLOCACAO</v>
      </c>
      <c r="C19023" s="519" t="s">
        <v>46757</v>
      </c>
      <c r="D19023" s="519" t="s">
        <v>46758</v>
      </c>
      <c r="E19023" s="519" t="s">
        <v>46759</v>
      </c>
      <c r="I19023" s="519" t="s">
        <v>61</v>
      </c>
      <c r="J19023" s="650">
        <v>3275.72</v>
      </c>
    </row>
    <row r="19024" spans="1:10">
      <c r="A19024" s="519" t="s">
        <v>19144</v>
      </c>
      <c r="B19024" s="519" t="str">
        <f t="shared" si="297"/>
        <v>ESTRUTURA PARA BASQUETE,DE FERRO GALVANIZADO PINTADO,FIXA,COM AVANCO LIVRE DE 1,30M,COM TABELAS DE COMPENSADO NAVAL,AROS E REDES,EXCLUSIVE FURACAO DE PISO.FORNECIMENTO E COLOCACAO</v>
      </c>
      <c r="C19024" s="519" t="s">
        <v>46757</v>
      </c>
      <c r="D19024" s="519" t="s">
        <v>46758</v>
      </c>
      <c r="E19024" s="519" t="s">
        <v>46759</v>
      </c>
      <c r="I19024" s="519" t="s">
        <v>61</v>
      </c>
      <c r="J19024" s="650">
        <v>3259.82</v>
      </c>
    </row>
    <row r="19025" spans="1:10">
      <c r="A19025" s="519" t="s">
        <v>19145</v>
      </c>
      <c r="B19025" s="519" t="str">
        <f t="shared" si="297"/>
        <v>BALIZA DE FUTEBOL DE CAMPO,TAMANHO OFICIAL(7,32X2.44M),EXCLUSIVE REDE,EM TUBOS DE FERRO GALVANIZADO DE 4",COM PINTURA DE BASE E 2 DEMAOS DE ACABAMENTO.FORNECIMENTO E COLOCACAO</v>
      </c>
      <c r="C19025" s="519" t="s">
        <v>46760</v>
      </c>
      <c r="D19025" s="519" t="s">
        <v>46761</v>
      </c>
      <c r="E19025" s="519" t="s">
        <v>46762</v>
      </c>
      <c r="I19025" s="519" t="s">
        <v>5</v>
      </c>
      <c r="J19025" s="650">
        <v>3073.69</v>
      </c>
    </row>
    <row r="19026" spans="1:10">
      <c r="A19026" s="519" t="s">
        <v>19146</v>
      </c>
      <c r="B19026" s="519" t="str">
        <f t="shared" si="297"/>
        <v>BALIZA DE FUTEBOL DE CAMPO,TAMANHO OFICIAL(7,32X2.44M),EXCLUSIVE REDE,EM TUBOS DE FERRO GALVANIZADO DE 4",COM PINTURA DE BASE E 2 DEMAOS DE ACABAMENTO.FORNECIMENTO E COLOCACAO</v>
      </c>
      <c r="C19026" s="519" t="s">
        <v>46760</v>
      </c>
      <c r="D19026" s="519" t="s">
        <v>46761</v>
      </c>
      <c r="E19026" s="519" t="s">
        <v>46762</v>
      </c>
      <c r="I19026" s="519" t="s">
        <v>5</v>
      </c>
      <c r="J19026" s="650">
        <v>3039.51</v>
      </c>
    </row>
    <row r="19027" spans="1:10">
      <c r="A19027" s="519" t="s">
        <v>19147</v>
      </c>
      <c r="B19027" s="519" t="str">
        <f t="shared" si="297"/>
        <v>RESERVATORIO TERMICO DE BAIXA PRESSAO,PARA SISTEMA DE AQUECIMENTO SOLAR,COM 100L,EXCLUSIVE INSTALACOES (VER ITENS 15.014.0100 A 0145) E PLACAS COLETORAS (VER ITENS 18.210.0100 A 0115).FORNECIMENTO</v>
      </c>
      <c r="C19027" s="519" t="s">
        <v>46763</v>
      </c>
      <c r="D19027" s="519" t="s">
        <v>46764</v>
      </c>
      <c r="E19027" s="519" t="s">
        <v>55588</v>
      </c>
      <c r="F19027" s="519" t="s">
        <v>55589</v>
      </c>
      <c r="I19027" s="519" t="s">
        <v>5</v>
      </c>
      <c r="J19027" s="650">
        <v>1383.59</v>
      </c>
    </row>
    <row r="19028" spans="1:10">
      <c r="A19028" s="519" t="s">
        <v>19148</v>
      </c>
      <c r="B19028" s="519" t="str">
        <f t="shared" si="297"/>
        <v>RESERVATORIO TERMICO DE BAIXA PRESSAO,PARA SISTEMA DE AQUECIMENTO SOLAR,COM 100L,EXCLUSIVE INSTALACOES (VER ITENS 15.014.0100 A 0145) E PLACAS COLETORAS (VER ITENS 18.210.0100 A 0115).FORNECIMENTO</v>
      </c>
      <c r="C19028" s="519" t="s">
        <v>46763</v>
      </c>
      <c r="D19028" s="519" t="s">
        <v>46764</v>
      </c>
      <c r="E19028" s="519" t="s">
        <v>55588</v>
      </c>
      <c r="F19028" s="519" t="s">
        <v>55589</v>
      </c>
      <c r="I19028" s="519" t="s">
        <v>5</v>
      </c>
      <c r="J19028" s="650">
        <v>1383.59</v>
      </c>
    </row>
    <row r="19029" spans="1:10">
      <c r="A19029" s="519" t="s">
        <v>19149</v>
      </c>
      <c r="B19029" s="519" t="str">
        <f t="shared" si="297"/>
        <v>RESERVATORIO TERMICO DE BAIXA PRESSAO,PARA SISTEMA DE AQUECIMENTO SOLAR,COM 200L,EXCLUSIVE INSTALACOES (VER ITENS 15.014.0100 A 0145) E PLACAS COLETORAS (VER ITENS 18.210.0100 A 0115).FORNECIMENTO</v>
      </c>
      <c r="C19029" s="519" t="s">
        <v>46763</v>
      </c>
      <c r="D19029" s="519" t="s">
        <v>46765</v>
      </c>
      <c r="E19029" s="519" t="s">
        <v>55588</v>
      </c>
      <c r="F19029" s="519" t="s">
        <v>55589</v>
      </c>
      <c r="I19029" s="519" t="s">
        <v>5</v>
      </c>
      <c r="J19029" s="650">
        <v>2000.31</v>
      </c>
    </row>
    <row r="19030" spans="1:10">
      <c r="A19030" s="519" t="s">
        <v>19150</v>
      </c>
      <c r="B19030" s="519" t="str">
        <f t="shared" si="297"/>
        <v>RESERVATORIO TERMICO DE BAIXA PRESSAO,PARA SISTEMA DE AQUECIMENTO SOLAR,COM 200L,EXCLUSIVE INSTALACOES (VER ITENS 15.014.0100 A 0145) E PLACAS COLETORAS (VER ITENS 18.210.0100 A 0115).FORNECIMENTO</v>
      </c>
      <c r="C19030" s="519" t="s">
        <v>46763</v>
      </c>
      <c r="D19030" s="519" t="s">
        <v>46765</v>
      </c>
      <c r="E19030" s="519" t="s">
        <v>55588</v>
      </c>
      <c r="F19030" s="519" t="s">
        <v>55589</v>
      </c>
      <c r="I19030" s="519" t="s">
        <v>5</v>
      </c>
      <c r="J19030" s="650">
        <v>2000.31</v>
      </c>
    </row>
    <row r="19031" spans="1:10">
      <c r="A19031" s="519" t="s">
        <v>19151</v>
      </c>
      <c r="B19031" s="519" t="str">
        <f t="shared" si="297"/>
        <v>RESERVATORIO TERMICO DE BAIXA PRESSAO,PARA SISTEMA DE AQUECIMENTO SOLAR,COM 300L,EXCLUSIVE INSTALACOES (VER ITENS 15.014.0100 A 0145) E PLACAS COLETORAS (VER ITENS 18.210.0100 A 0115).FORNECIMENTO</v>
      </c>
      <c r="C19031" s="519" t="s">
        <v>46763</v>
      </c>
      <c r="D19031" s="519" t="s">
        <v>46766</v>
      </c>
      <c r="E19031" s="519" t="s">
        <v>55588</v>
      </c>
      <c r="F19031" s="519" t="s">
        <v>55589</v>
      </c>
      <c r="I19031" s="519" t="s">
        <v>5</v>
      </c>
      <c r="J19031" s="650">
        <v>2019.83</v>
      </c>
    </row>
    <row r="19032" spans="1:10">
      <c r="A19032" s="519" t="s">
        <v>19152</v>
      </c>
      <c r="B19032" s="519" t="str">
        <f t="shared" si="297"/>
        <v>RESERVATORIO TERMICO DE BAIXA PRESSAO,PARA SISTEMA DE AQUECIMENTO SOLAR,COM 300L,EXCLUSIVE INSTALACOES (VER ITENS 15.014.0100 A 0145) E PLACAS COLETORAS (VER ITENS 18.210.0100 A 0115).FORNECIMENTO</v>
      </c>
      <c r="C19032" s="519" t="s">
        <v>46763</v>
      </c>
      <c r="D19032" s="519" t="s">
        <v>46766</v>
      </c>
      <c r="E19032" s="519" t="s">
        <v>55588</v>
      </c>
      <c r="F19032" s="519" t="s">
        <v>55589</v>
      </c>
      <c r="I19032" s="519" t="s">
        <v>5</v>
      </c>
      <c r="J19032" s="650">
        <v>2019.83</v>
      </c>
    </row>
    <row r="19033" spans="1:10">
      <c r="A19033" s="519" t="s">
        <v>19153</v>
      </c>
      <c r="B19033" s="519" t="str">
        <f t="shared" si="297"/>
        <v>RESERVATORIO TERMICO DE BAIXA PRESSAO,PARA SISTEMA DE AQUECIMENTO SOLAR,COM 400L,EXCLUSIVE INSTALACOES (VER ITENS 15.014.0100 A 0145) E PLACAS COLETORAS (VER ITENS 18.210.0100 A 0115).FORNECIMENTO</v>
      </c>
      <c r="C19033" s="519" t="s">
        <v>46763</v>
      </c>
      <c r="D19033" s="519" t="s">
        <v>46767</v>
      </c>
      <c r="E19033" s="519" t="s">
        <v>55588</v>
      </c>
      <c r="F19033" s="519" t="s">
        <v>55589</v>
      </c>
      <c r="I19033" s="519" t="s">
        <v>5</v>
      </c>
      <c r="J19033" s="650">
        <v>2605.91</v>
      </c>
    </row>
    <row r="19034" spans="1:10">
      <c r="A19034" s="519" t="s">
        <v>19154</v>
      </c>
      <c r="B19034" s="519" t="str">
        <f t="shared" si="297"/>
        <v>RESERVATORIO TERMICO DE BAIXA PRESSAO,PARA SISTEMA DE AQUECIMENTO SOLAR,COM 400L,EXCLUSIVE INSTALACOES (VER ITENS 15.014.0100 A 0145) E PLACAS COLETORAS (VER ITENS 18.210.0100 A 0115).FORNECIMENTO</v>
      </c>
      <c r="C19034" s="519" t="s">
        <v>46763</v>
      </c>
      <c r="D19034" s="519" t="s">
        <v>46767</v>
      </c>
      <c r="E19034" s="519" t="s">
        <v>55588</v>
      </c>
      <c r="F19034" s="519" t="s">
        <v>55589</v>
      </c>
      <c r="I19034" s="519" t="s">
        <v>5</v>
      </c>
      <c r="J19034" s="650">
        <v>2605.91</v>
      </c>
    </row>
    <row r="19035" spans="1:10">
      <c r="A19035" s="519" t="s">
        <v>19155</v>
      </c>
      <c r="B19035" s="519" t="str">
        <f t="shared" si="297"/>
        <v>RESERVATORIO TERMICO DE BAIXA PRESSAO,PARA SISTEMA DE AQUECIMENTO SOLAR,COM 500L,EXCLUSIVE INSTALACOES (VER ITENS 15.014.0100 A 0145) E PLACAS COLETORAS (VER ITENS 18.210.0100 A 0115).FORNECIMENTO</v>
      </c>
      <c r="C19035" s="519" t="s">
        <v>46763</v>
      </c>
      <c r="D19035" s="519" t="s">
        <v>46768</v>
      </c>
      <c r="E19035" s="519" t="s">
        <v>55588</v>
      </c>
      <c r="F19035" s="519" t="s">
        <v>55589</v>
      </c>
      <c r="I19035" s="519" t="s">
        <v>5</v>
      </c>
      <c r="J19035" s="650">
        <v>2983.98</v>
      </c>
    </row>
    <row r="19036" spans="1:10">
      <c r="A19036" s="519" t="s">
        <v>19156</v>
      </c>
      <c r="B19036" s="519" t="str">
        <f t="shared" si="297"/>
        <v>RESERVATORIO TERMICO DE BAIXA PRESSAO,PARA SISTEMA DE AQUECIMENTO SOLAR,COM 500L,EXCLUSIVE INSTALACOES (VER ITENS 15.014.0100 A 0145) E PLACAS COLETORAS (VER ITENS 18.210.0100 A 0115).FORNECIMENTO</v>
      </c>
      <c r="C19036" s="519" t="s">
        <v>46763</v>
      </c>
      <c r="D19036" s="519" t="s">
        <v>46768</v>
      </c>
      <c r="E19036" s="519" t="s">
        <v>55588</v>
      </c>
      <c r="F19036" s="519" t="s">
        <v>55589</v>
      </c>
      <c r="I19036" s="519" t="s">
        <v>5</v>
      </c>
      <c r="J19036" s="650">
        <v>2983.98</v>
      </c>
    </row>
    <row r="19037" spans="1:10">
      <c r="A19037" s="519" t="s">
        <v>19157</v>
      </c>
      <c r="B19037" s="519" t="str">
        <f t="shared" si="297"/>
        <v>RESERVATORIO TERMICO DE BAIXA PRESSAO,PARA SISTEMA DE AQUECIMENTO SOLAR,COM 600L,EXCLUSIVE INSTALACOES (VER ITENS 15.014.0100 A 0145) E PLACAS COLETORAS (VER ITENS 18.210.0100 A 0115).FORNECIMENTO</v>
      </c>
      <c r="C19037" s="519" t="s">
        <v>46763</v>
      </c>
      <c r="D19037" s="519" t="s">
        <v>46769</v>
      </c>
      <c r="E19037" s="519" t="s">
        <v>55588</v>
      </c>
      <c r="F19037" s="519" t="s">
        <v>55589</v>
      </c>
      <c r="I19037" s="519" t="s">
        <v>5</v>
      </c>
      <c r="J19037" s="650">
        <v>3357.64</v>
      </c>
    </row>
    <row r="19038" spans="1:10">
      <c r="A19038" s="519" t="s">
        <v>19158</v>
      </c>
      <c r="B19038" s="519" t="str">
        <f t="shared" si="297"/>
        <v>RESERVATORIO TERMICO DE BAIXA PRESSAO,PARA SISTEMA DE AQUECIMENTO SOLAR,COM 600L,EXCLUSIVE INSTALACOES (VER ITENS 15.014.0100 A 0145) E PLACAS COLETORAS (VER ITENS 18.210.0100 A 0115).FORNECIMENTO</v>
      </c>
      <c r="C19038" s="519" t="s">
        <v>46763</v>
      </c>
      <c r="D19038" s="519" t="s">
        <v>46769</v>
      </c>
      <c r="E19038" s="519" t="s">
        <v>55588</v>
      </c>
      <c r="F19038" s="519" t="s">
        <v>55589</v>
      </c>
      <c r="I19038" s="519" t="s">
        <v>5</v>
      </c>
      <c r="J19038" s="650">
        <v>3357.64</v>
      </c>
    </row>
    <row r="19039" spans="1:10">
      <c r="A19039" s="519" t="s">
        <v>19159</v>
      </c>
      <c r="B19039" s="519" t="str">
        <f t="shared" si="297"/>
        <v>RESERVATORIO TERMICO DE BAIXA PRESSAO,PARA SISTEMA DE AQUECIMENTO SOLAR,COM 800L,EXCLUSIVE INSTALACOES (VER ITENS 15.014.0100 A 0145) E PLACAS COLETORAS (VER ITENS 18.210.0100 A 0115).FORNECIMENTO</v>
      </c>
      <c r="C19039" s="519" t="s">
        <v>46763</v>
      </c>
      <c r="D19039" s="519" t="s">
        <v>46770</v>
      </c>
      <c r="E19039" s="519" t="s">
        <v>55588</v>
      </c>
      <c r="F19039" s="519" t="s">
        <v>55589</v>
      </c>
      <c r="I19039" s="519" t="s">
        <v>5</v>
      </c>
      <c r="J19039" s="650">
        <v>4608.46</v>
      </c>
    </row>
    <row r="19040" spans="1:10">
      <c r="A19040" s="519" t="s">
        <v>19160</v>
      </c>
      <c r="B19040" s="519" t="str">
        <f t="shared" si="297"/>
        <v>RESERVATORIO TERMICO DE BAIXA PRESSAO,PARA SISTEMA DE AQUECIMENTO SOLAR,COM 800L,EXCLUSIVE INSTALACOES (VER ITENS 15.014.0100 A 0145) E PLACAS COLETORAS (VER ITENS 18.210.0100 A 0115).FORNECIMENTO</v>
      </c>
      <c r="C19040" s="519" t="s">
        <v>46763</v>
      </c>
      <c r="D19040" s="519" t="s">
        <v>46770</v>
      </c>
      <c r="E19040" s="519" t="s">
        <v>55588</v>
      </c>
      <c r="F19040" s="519" t="s">
        <v>55589</v>
      </c>
      <c r="I19040" s="519" t="s">
        <v>5</v>
      </c>
      <c r="J19040" s="650">
        <v>4608.46</v>
      </c>
    </row>
    <row r="19041" spans="1:10">
      <c r="A19041" s="519" t="s">
        <v>19161</v>
      </c>
      <c r="B19041" s="519" t="str">
        <f t="shared" si="297"/>
        <v>RESERVATORIO TERMICO DE BAIXA PRESSAO,PARA SISTEMA DE AQUECIMENTO SOLAR,COM 1000L,EXCLUSIVE INSTALACOES (VER ITENS 15.014.0100 A 0145) E PLACAS COLETORAS (VER ITENS 18.210.0100 A 0115).FORNECIMENTO</v>
      </c>
      <c r="C19041" s="519" t="s">
        <v>46763</v>
      </c>
      <c r="D19041" s="519" t="s">
        <v>46771</v>
      </c>
      <c r="E19041" s="519" t="s">
        <v>55590</v>
      </c>
      <c r="F19041" s="519" t="s">
        <v>55591</v>
      </c>
      <c r="I19041" s="519" t="s">
        <v>5</v>
      </c>
      <c r="J19041" s="650">
        <v>5436.55</v>
      </c>
    </row>
    <row r="19042" spans="1:10">
      <c r="A19042" s="519" t="s">
        <v>19162</v>
      </c>
      <c r="B19042" s="519" t="str">
        <f t="shared" si="297"/>
        <v>RESERVATORIO TERMICO DE BAIXA PRESSAO,PARA SISTEMA DE AQUECIMENTO SOLAR,COM 1000L,EXCLUSIVE INSTALACOES (VER ITENS 15.014.0100 A 0145) E PLACAS COLETORAS (VER ITENS 18.210.0100 A 0115).FORNECIMENTO</v>
      </c>
      <c r="C19042" s="519" t="s">
        <v>46763</v>
      </c>
      <c r="D19042" s="519" t="s">
        <v>46771</v>
      </c>
      <c r="E19042" s="519" t="s">
        <v>55590</v>
      </c>
      <c r="F19042" s="519" t="s">
        <v>55591</v>
      </c>
      <c r="I19042" s="519" t="s">
        <v>5</v>
      </c>
      <c r="J19042" s="650">
        <v>5436.55</v>
      </c>
    </row>
    <row r="19043" spans="1:10">
      <c r="A19043" s="519" t="s">
        <v>19163</v>
      </c>
      <c r="B19043" s="519" t="str">
        <f t="shared" si="297"/>
        <v>RESERVATORIO TERMICO DE ALTA PRESSAO,PARA SISTEMA DE AQUECIMENTO SOLAR,COM 100L,EXCLUSIVE INSTALACOES (VER ITENS 15.014.0100 A 0145) E PLACAS COLETORAS (VER ITENS 18.210.0100 A 0115).FORNECIMENTO</v>
      </c>
      <c r="C19043" s="519" t="s">
        <v>46772</v>
      </c>
      <c r="D19043" s="519" t="s">
        <v>46773</v>
      </c>
      <c r="E19043" s="519" t="s">
        <v>55592</v>
      </c>
      <c r="F19043" s="519" t="s">
        <v>55593</v>
      </c>
      <c r="I19043" s="519" t="s">
        <v>5</v>
      </c>
      <c r="J19043" s="650">
        <v>2502.9</v>
      </c>
    </row>
    <row r="19044" spans="1:10">
      <c r="A19044" s="519" t="s">
        <v>19164</v>
      </c>
      <c r="B19044" s="519" t="str">
        <f t="shared" si="297"/>
        <v>RESERVATORIO TERMICO DE ALTA PRESSAO,PARA SISTEMA DE AQUECIMENTO SOLAR,COM 100L,EXCLUSIVE INSTALACOES (VER ITENS 15.014.0100 A 0145) E PLACAS COLETORAS (VER ITENS 18.210.0100 A 0115).FORNECIMENTO</v>
      </c>
      <c r="C19044" s="519" t="s">
        <v>46772</v>
      </c>
      <c r="D19044" s="519" t="s">
        <v>46773</v>
      </c>
      <c r="E19044" s="519" t="s">
        <v>55592</v>
      </c>
      <c r="F19044" s="519" t="s">
        <v>55593</v>
      </c>
      <c r="I19044" s="519" t="s">
        <v>5</v>
      </c>
      <c r="J19044" s="650">
        <v>2502.9</v>
      </c>
    </row>
    <row r="19045" spans="1:10">
      <c r="A19045" s="519" t="s">
        <v>19165</v>
      </c>
      <c r="B19045" s="519" t="str">
        <f t="shared" si="297"/>
        <v>RESERVATORIO TERMICO DE ALTA PRESSAO,PARA SISTEMA DE AQUECIMENTO SOLAR,COM 200L,EXCLUSIVE INSTALACOES (VER ITENS 15.014.0100 E 0145) E PLACAS COLETORAS (VER ITENS 18.210.0100 A 0115).FORNECIMENTO</v>
      </c>
      <c r="C19045" s="519" t="s">
        <v>46772</v>
      </c>
      <c r="D19045" s="519" t="s">
        <v>46774</v>
      </c>
      <c r="E19045" s="519" t="s">
        <v>55594</v>
      </c>
      <c r="F19045" s="519" t="s">
        <v>55593</v>
      </c>
      <c r="I19045" s="519" t="s">
        <v>5</v>
      </c>
      <c r="J19045" s="650">
        <v>3378.4</v>
      </c>
    </row>
    <row r="19046" spans="1:10">
      <c r="A19046" s="519" t="s">
        <v>19166</v>
      </c>
      <c r="B19046" s="519" t="str">
        <f t="shared" si="297"/>
        <v>RESERVATORIO TERMICO DE ALTA PRESSAO,PARA SISTEMA DE AQUECIMENTO SOLAR,COM 200L,EXCLUSIVE INSTALACOES (VER ITENS 15.014.0100 E 0145) E PLACAS COLETORAS (VER ITENS 18.210.0100 A 0115).FORNECIMENTO</v>
      </c>
      <c r="C19046" s="519" t="s">
        <v>46772</v>
      </c>
      <c r="D19046" s="519" t="s">
        <v>46774</v>
      </c>
      <c r="E19046" s="519" t="s">
        <v>55594</v>
      </c>
      <c r="F19046" s="519" t="s">
        <v>55593</v>
      </c>
      <c r="I19046" s="519" t="s">
        <v>5</v>
      </c>
      <c r="J19046" s="650">
        <v>3378.4</v>
      </c>
    </row>
    <row r="19047" spans="1:10">
      <c r="A19047" s="519" t="s">
        <v>19167</v>
      </c>
      <c r="B19047" s="519" t="str">
        <f t="shared" si="297"/>
        <v>RESERVATORIO TERMICO DE ALTA PRESSAO,PARA SISTEMA DE AQUECIMENTO SOLAR,COM 300L,EXCLUSIVE INSTALACOES (VER ITENS 15.014.0100 A 0145) E PLACAS COLETORAS (VER ITENS 18.210.0100 A 0115).FORNECIMENTO</v>
      </c>
      <c r="C19047" s="519" t="s">
        <v>46772</v>
      </c>
      <c r="D19047" s="519" t="s">
        <v>46775</v>
      </c>
      <c r="E19047" s="519" t="s">
        <v>55592</v>
      </c>
      <c r="F19047" s="519" t="s">
        <v>55593</v>
      </c>
      <c r="I19047" s="519" t="s">
        <v>5</v>
      </c>
      <c r="J19047" s="650">
        <v>4187.9799999999996</v>
      </c>
    </row>
    <row r="19048" spans="1:10">
      <c r="A19048" s="519" t="s">
        <v>19168</v>
      </c>
      <c r="B19048" s="519" t="str">
        <f t="shared" si="297"/>
        <v>RESERVATORIO TERMICO DE ALTA PRESSAO,PARA SISTEMA DE AQUECIMENTO SOLAR,COM 300L,EXCLUSIVE INSTALACOES (VER ITENS 15.014.0100 A 0145) E PLACAS COLETORAS (VER ITENS 18.210.0100 A 0115).FORNECIMENTO</v>
      </c>
      <c r="C19048" s="519" t="s">
        <v>46772</v>
      </c>
      <c r="D19048" s="519" t="s">
        <v>46775</v>
      </c>
      <c r="E19048" s="519" t="s">
        <v>55592</v>
      </c>
      <c r="F19048" s="519" t="s">
        <v>55593</v>
      </c>
      <c r="I19048" s="519" t="s">
        <v>5</v>
      </c>
      <c r="J19048" s="650">
        <v>4187.9799999999996</v>
      </c>
    </row>
    <row r="19049" spans="1:10">
      <c r="A19049" s="519" t="s">
        <v>19169</v>
      </c>
      <c r="B19049" s="519" t="str">
        <f t="shared" si="297"/>
        <v>RESERVATORIO TERMICO DE ALTA PRESSAO,PARA SISTEMA DE AQUECIMENTO SOLAR,COM 400L,EXCLUSIVE INSTALACOES (VER ITENS 15.014.0100 A 0145) E PLACAS COLETORAS (VER ITENS 18.210.0100 A 0115).FORNECIMENTO</v>
      </c>
      <c r="C19049" s="519" t="s">
        <v>46772</v>
      </c>
      <c r="D19049" s="519" t="s">
        <v>55595</v>
      </c>
      <c r="E19049" s="519" t="s">
        <v>55592</v>
      </c>
      <c r="F19049" s="519" t="s">
        <v>55593</v>
      </c>
      <c r="I19049" s="519" t="s">
        <v>5</v>
      </c>
      <c r="J19049" s="650">
        <v>4798.45</v>
      </c>
    </row>
    <row r="19050" spans="1:10">
      <c r="A19050" s="519" t="s">
        <v>19170</v>
      </c>
      <c r="B19050" s="519" t="str">
        <f t="shared" si="297"/>
        <v>RESERVATORIO TERMICO DE ALTA PRESSAO,PARA SISTEMA DE AQUECIMENTO SOLAR,COM 400L,EXCLUSIVE INSTALACOES (VER ITENS 15.014.0100 A 0145) E PLACAS COLETORAS (VER ITENS 18.210.0100 A 0115).FORNECIMENTO</v>
      </c>
      <c r="C19050" s="519" t="s">
        <v>46772</v>
      </c>
      <c r="D19050" s="519" t="s">
        <v>55595</v>
      </c>
      <c r="E19050" s="519" t="s">
        <v>55592</v>
      </c>
      <c r="F19050" s="519" t="s">
        <v>55593</v>
      </c>
      <c r="I19050" s="519" t="s">
        <v>5</v>
      </c>
      <c r="J19050" s="650">
        <v>4798.45</v>
      </c>
    </row>
    <row r="19051" spans="1:10">
      <c r="A19051" s="519" t="s">
        <v>19171</v>
      </c>
      <c r="B19051" s="519" t="str">
        <f t="shared" si="297"/>
        <v>RESERVATORIO TERMICO DE ALTA PRESSAO,PARA SISTEMA DE AQUECIMENTO SOLAR,COM 500L,EXCLUSIVE INSTALACOES(VER ITENS 15.014.0100 A 0145) E PLACAS COLETORAS (VER ITENS 18.210.0100 A 0115).FORNECIMENTO</v>
      </c>
      <c r="C19051" s="519" t="s">
        <v>46772</v>
      </c>
      <c r="D19051" s="519" t="s">
        <v>46776</v>
      </c>
      <c r="E19051" s="519" t="s">
        <v>55596</v>
      </c>
      <c r="F19051" s="519" t="s">
        <v>49025</v>
      </c>
      <c r="I19051" s="519" t="s">
        <v>5</v>
      </c>
      <c r="J19051" s="650">
        <v>5518.74</v>
      </c>
    </row>
    <row r="19052" spans="1:10">
      <c r="A19052" s="519" t="s">
        <v>19172</v>
      </c>
      <c r="B19052" s="519" t="str">
        <f t="shared" si="297"/>
        <v>RESERVATORIO TERMICO DE ALTA PRESSAO,PARA SISTEMA DE AQUECIMENTO SOLAR,COM 500L,EXCLUSIVE INSTALACOES(VER ITENS 15.014.0100 A 0145) E PLACAS COLETORAS (VER ITENS 18.210.0100 A 0115).FORNECIMENTO</v>
      </c>
      <c r="C19052" s="519" t="s">
        <v>46772</v>
      </c>
      <c r="D19052" s="519" t="s">
        <v>46776</v>
      </c>
      <c r="E19052" s="519" t="s">
        <v>55596</v>
      </c>
      <c r="F19052" s="519" t="s">
        <v>49025</v>
      </c>
      <c r="I19052" s="519" t="s">
        <v>5</v>
      </c>
      <c r="J19052" s="650">
        <v>5518.74</v>
      </c>
    </row>
    <row r="19053" spans="1:10">
      <c r="A19053" s="519" t="s">
        <v>19173</v>
      </c>
      <c r="B19053" s="519" t="str">
        <f t="shared" si="297"/>
        <v>RESERVATORIO TERMICO DE ALTA PRESSAO,PARA SISTEMA DE AQUECIMENTO SOLAR,COM 600L,EXCLUSIVE INSTALACOES(VER ITENS 15.014.0100 A 0145) E PLACAS COLETORAS (VER ITENS 18.210.0100 A 0115).FORNECIMENTO</v>
      </c>
      <c r="C19053" s="519" t="s">
        <v>46772</v>
      </c>
      <c r="D19053" s="519" t="s">
        <v>46777</v>
      </c>
      <c r="E19053" s="519" t="s">
        <v>55596</v>
      </c>
      <c r="F19053" s="519" t="s">
        <v>49025</v>
      </c>
      <c r="I19053" s="519" t="s">
        <v>5</v>
      </c>
      <c r="J19053" s="650">
        <v>6144.98</v>
      </c>
    </row>
    <row r="19054" spans="1:10">
      <c r="A19054" s="519" t="s">
        <v>19174</v>
      </c>
      <c r="B19054" s="519" t="str">
        <f t="shared" si="297"/>
        <v>RESERVATORIO TERMICO DE ALTA PRESSAO,PARA SISTEMA DE AQUECIMENTO SOLAR,COM 600L,EXCLUSIVE INSTALACOES(VER ITENS 15.014.0100 A 0145) E PLACAS COLETORAS (VER ITENS 18.210.0100 A 0115).FORNECIMENTO</v>
      </c>
      <c r="C19054" s="519" t="s">
        <v>46772</v>
      </c>
      <c r="D19054" s="519" t="s">
        <v>46777</v>
      </c>
      <c r="E19054" s="519" t="s">
        <v>55596</v>
      </c>
      <c r="F19054" s="519" t="s">
        <v>49025</v>
      </c>
      <c r="I19054" s="519" t="s">
        <v>5</v>
      </c>
      <c r="J19054" s="650">
        <v>6144.98</v>
      </c>
    </row>
    <row r="19055" spans="1:10">
      <c r="A19055" s="519" t="s">
        <v>19175</v>
      </c>
      <c r="B19055" s="519" t="str">
        <f t="shared" si="297"/>
        <v>RESERVATORIO TERMICO DE ALTA PRESSAO,PARA SISTEMA DE AQUECIMENTO SOLAR,COM 800L,EXCLUSIVE INSTALACOES(VER ITENS 15.014.0100 A 0145) E PLACAS COLETORAS (VER ITENS 18.210.0100 A 0115).FORNECIMENTO</v>
      </c>
      <c r="C19055" s="519" t="s">
        <v>46772</v>
      </c>
      <c r="D19055" s="519" t="s">
        <v>46778</v>
      </c>
      <c r="E19055" s="519" t="s">
        <v>55596</v>
      </c>
      <c r="F19055" s="519" t="s">
        <v>49025</v>
      </c>
      <c r="I19055" s="519" t="s">
        <v>5</v>
      </c>
      <c r="J19055" s="650">
        <v>7779.07</v>
      </c>
    </row>
    <row r="19056" spans="1:10">
      <c r="A19056" s="519" t="s">
        <v>19176</v>
      </c>
      <c r="B19056" s="519" t="str">
        <f t="shared" si="297"/>
        <v>RESERVATORIO TERMICO DE ALTA PRESSAO,PARA SISTEMA DE AQUECIMENTO SOLAR,COM 800L,EXCLUSIVE INSTALACOES(VER ITENS 15.014.0100 A 0145) E PLACAS COLETORAS (VER ITENS 18.210.0100 A 0115).FORNECIMENTO</v>
      </c>
      <c r="C19056" s="519" t="s">
        <v>46772</v>
      </c>
      <c r="D19056" s="519" t="s">
        <v>46778</v>
      </c>
      <c r="E19056" s="519" t="s">
        <v>55596</v>
      </c>
      <c r="F19056" s="519" t="s">
        <v>49025</v>
      </c>
      <c r="I19056" s="519" t="s">
        <v>5</v>
      </c>
      <c r="J19056" s="650">
        <v>7779.07</v>
      </c>
    </row>
    <row r="19057" spans="1:10">
      <c r="A19057" s="519" t="s">
        <v>19177</v>
      </c>
      <c r="B19057" s="519" t="str">
        <f t="shared" si="297"/>
        <v>RESERVATORIO TERMICO DE ALTA PRESSAO,PARA SISTEMA DE AQUECIMENTO SOLAR,COM 1000L,EXCLUSIVE INSTALACOES(VER ITENS 15.014.0100 A 0145) E PLACAS COLETORAS (VER ITENS 18.210.0100 A 0115).FORNECIMENTO</v>
      </c>
      <c r="C19057" s="519" t="s">
        <v>46772</v>
      </c>
      <c r="D19057" s="519" t="s">
        <v>46779</v>
      </c>
      <c r="E19057" s="519" t="s">
        <v>55592</v>
      </c>
      <c r="F19057" s="519" t="s">
        <v>55593</v>
      </c>
      <c r="I19057" s="519" t="s">
        <v>5</v>
      </c>
      <c r="J19057" s="650">
        <v>9197.9</v>
      </c>
    </row>
    <row r="19058" spans="1:10">
      <c r="A19058" s="519" t="s">
        <v>19178</v>
      </c>
      <c r="B19058" s="519" t="str">
        <f t="shared" si="297"/>
        <v>RESERVATORIO TERMICO DE ALTA PRESSAO,PARA SISTEMA DE AQUECIMENTO SOLAR,COM 1000L,EXCLUSIVE INSTALACOES(VER ITENS 15.014.0100 A 0145) E PLACAS COLETORAS (VER ITENS 18.210.0100 A 0115).FORNECIMENTO</v>
      </c>
      <c r="C19058" s="519" t="s">
        <v>46772</v>
      </c>
      <c r="D19058" s="519" t="s">
        <v>46779</v>
      </c>
      <c r="E19058" s="519" t="s">
        <v>55592</v>
      </c>
      <c r="F19058" s="519" t="s">
        <v>55593</v>
      </c>
      <c r="I19058" s="519" t="s">
        <v>5</v>
      </c>
      <c r="J19058" s="650">
        <v>9197.9</v>
      </c>
    </row>
    <row r="19059" spans="1:10">
      <c r="A19059" s="519" t="s">
        <v>19179</v>
      </c>
      <c r="B19059" s="519" t="str">
        <f t="shared" si="297"/>
        <v>PLACAS COLETORAS DE ENERGIA SOLAR HORIZONTAL,MEDINDO 1X2M,EXCLUSIVE INSTALACOES (VER ITENS 15.014.0100 A 0145) E RESERVATORIOS (VER ITENS 18.210.0010 A 0070).FORNECIMENTO</v>
      </c>
      <c r="C19059" s="519" t="s">
        <v>46780</v>
      </c>
      <c r="D19059" s="519" t="s">
        <v>46781</v>
      </c>
      <c r="E19059" s="519" t="s">
        <v>55597</v>
      </c>
      <c r="I19059" s="519" t="s">
        <v>5</v>
      </c>
      <c r="J19059" s="650">
        <v>1109.17</v>
      </c>
    </row>
    <row r="19060" spans="1:10">
      <c r="A19060" s="519" t="s">
        <v>19180</v>
      </c>
      <c r="B19060" s="519" t="str">
        <f t="shared" si="297"/>
        <v>PLACAS COLETORAS DE ENERGIA SOLAR HORIZONTAL,MEDINDO 1X2M,EXCLUSIVE INSTALACOES (VER ITENS 15.014.0100 A 0145) E RESERVATORIOS (VER ITENS 18.210.0010 A 0070).FORNECIMENTO</v>
      </c>
      <c r="C19060" s="519" t="s">
        <v>46780</v>
      </c>
      <c r="D19060" s="519" t="s">
        <v>46781</v>
      </c>
      <c r="E19060" s="519" t="s">
        <v>55597</v>
      </c>
      <c r="I19060" s="519" t="s">
        <v>5</v>
      </c>
      <c r="J19060" s="650">
        <v>1109.17</v>
      </c>
    </row>
    <row r="19061" spans="1:10">
      <c r="A19061" s="519" t="s">
        <v>19181</v>
      </c>
      <c r="B19061" s="519" t="str">
        <f t="shared" si="297"/>
        <v>PLACAS COLETORAS DE ENERGIA SOLAR HORIZONTAL,MEDINDO 1X1M,EXCLUSIVE INSTALACOES (VER ITENS 15.014.0100 A 0145) E RESERVATORIOS (VER ITENS 18.210.0010 A 0070).FORNECIMENTO</v>
      </c>
      <c r="C19061" s="519" t="s">
        <v>46782</v>
      </c>
      <c r="D19061" s="519" t="s">
        <v>46781</v>
      </c>
      <c r="E19061" s="519" t="s">
        <v>55597</v>
      </c>
      <c r="I19061" s="519" t="s">
        <v>5</v>
      </c>
      <c r="J19061" s="650">
        <v>741.5</v>
      </c>
    </row>
    <row r="19062" spans="1:10">
      <c r="A19062" s="519" t="s">
        <v>19182</v>
      </c>
      <c r="B19062" s="519" t="str">
        <f t="shared" si="297"/>
        <v>PLACAS COLETORAS DE ENERGIA SOLAR HORIZONTAL,MEDINDO 1X1M,EXCLUSIVE INSTALACOES (VER ITENS 15.014.0100 A 0145) E RESERVATORIOS (VER ITENS 18.210.0010 A 0070).FORNECIMENTO</v>
      </c>
      <c r="C19062" s="519" t="s">
        <v>46782</v>
      </c>
      <c r="D19062" s="519" t="s">
        <v>46781</v>
      </c>
      <c r="E19062" s="519" t="s">
        <v>55597</v>
      </c>
      <c r="I19062" s="519" t="s">
        <v>5</v>
      </c>
      <c r="J19062" s="650">
        <v>741.5</v>
      </c>
    </row>
    <row r="19063" spans="1:10">
      <c r="A19063" s="519" t="s">
        <v>19183</v>
      </c>
      <c r="B19063" s="519" t="str">
        <f t="shared" si="297"/>
        <v>PLACAS COLETORAS DE ENERGIA SOLAR VERTICAL,MEDINDO 1X2M,EXCLUSIVE INSTALACOES (VER ITENS 15.014.0100 A 0145) E RESERVATORIOS (VER ITENS 18.210.0010 A 0070).FORNECIMENTO</v>
      </c>
      <c r="C19063" s="519" t="s">
        <v>46783</v>
      </c>
      <c r="D19063" s="519" t="s">
        <v>46784</v>
      </c>
      <c r="E19063" s="519" t="s">
        <v>55598</v>
      </c>
      <c r="I19063" s="519" t="s">
        <v>5</v>
      </c>
      <c r="J19063" s="650">
        <v>1083.08</v>
      </c>
    </row>
    <row r="19064" spans="1:10">
      <c r="A19064" s="519" t="s">
        <v>19184</v>
      </c>
      <c r="B19064" s="519" t="str">
        <f t="shared" si="297"/>
        <v>PLACAS COLETORAS DE ENERGIA SOLAR VERTICAL,MEDINDO 1X2M,EXCLUSIVE INSTALACOES (VER ITENS 15.014.0100 A 0145) E RESERVATORIOS (VER ITENS 18.210.0010 A 0070).FORNECIMENTO</v>
      </c>
      <c r="C19064" s="519" t="s">
        <v>46783</v>
      </c>
      <c r="D19064" s="519" t="s">
        <v>46784</v>
      </c>
      <c r="E19064" s="519" t="s">
        <v>55598</v>
      </c>
      <c r="I19064" s="519" t="s">
        <v>5</v>
      </c>
      <c r="J19064" s="650">
        <v>1083.08</v>
      </c>
    </row>
    <row r="19065" spans="1:10">
      <c r="A19065" s="519" t="s">
        <v>19185</v>
      </c>
      <c r="B19065" s="519" t="str">
        <f t="shared" si="297"/>
        <v>REATOR ELETRONICO DE ALTO FATOR DE POTENCIA(AFP&gt;=0,92)PARA LAMPADA FLUORESCENTE 1X16W,BIVOLT,127/220V.FORNECIMENTO E COLOCACAO</v>
      </c>
      <c r="C19065" s="519" t="s">
        <v>46785</v>
      </c>
      <c r="D19065" s="519" t="s">
        <v>46786</v>
      </c>
      <c r="E19065" s="519" t="s">
        <v>34525</v>
      </c>
      <c r="I19065" s="519" t="s">
        <v>5</v>
      </c>
      <c r="J19065" s="650">
        <v>60.33</v>
      </c>
    </row>
    <row r="19066" spans="1:10">
      <c r="A19066" s="519" t="s">
        <v>19186</v>
      </c>
      <c r="B19066" s="519" t="str">
        <f t="shared" si="297"/>
        <v>REATOR ELETRONICO DE ALTO FATOR DE POTENCIA(AFP&gt;=0,92)PARA LAMPADA FLUORESCENTE 1X16W,BIVOLT,127/220V.FORNECIMENTO E COLOCACAO</v>
      </c>
      <c r="C19066" s="519" t="s">
        <v>46785</v>
      </c>
      <c r="D19066" s="519" t="s">
        <v>46786</v>
      </c>
      <c r="E19066" s="519" t="s">
        <v>34525</v>
      </c>
      <c r="I19066" s="519" t="s">
        <v>5</v>
      </c>
      <c r="J19066" s="650">
        <v>58.76</v>
      </c>
    </row>
    <row r="19067" spans="1:10">
      <c r="A19067" s="519" t="s">
        <v>19187</v>
      </c>
      <c r="B19067" s="519" t="str">
        <f t="shared" si="297"/>
        <v>REATOR ELETRONICO DE ALTO FATOR DE POTENCIA(AFP&gt;=0,92)PARA LAMPADA FLUORESCENTE 2X16W,BIVOLT,127/220V.FORNECIMENTO E COLOCACAO</v>
      </c>
      <c r="C19067" s="519" t="s">
        <v>46785</v>
      </c>
      <c r="D19067" s="519" t="s">
        <v>46787</v>
      </c>
      <c r="E19067" s="519" t="s">
        <v>34525</v>
      </c>
      <c r="I19067" s="519" t="s">
        <v>5</v>
      </c>
      <c r="J19067" s="650">
        <v>67.77</v>
      </c>
    </row>
    <row r="19068" spans="1:10">
      <c r="A19068" s="519" t="s">
        <v>19188</v>
      </c>
      <c r="B19068" s="519" t="str">
        <f t="shared" si="297"/>
        <v>REATOR ELETRONICO DE ALTO FATOR DE POTENCIA(AFP&gt;=0,92)PARA LAMPADA FLUORESCENTE 2X16W,BIVOLT,127/220V.FORNECIMENTO E COLOCACAO</v>
      </c>
      <c r="C19068" s="519" t="s">
        <v>46785</v>
      </c>
      <c r="D19068" s="519" t="s">
        <v>46787</v>
      </c>
      <c r="E19068" s="519" t="s">
        <v>34525</v>
      </c>
      <c r="I19068" s="519" t="s">
        <v>5</v>
      </c>
      <c r="J19068" s="650">
        <v>66.2</v>
      </c>
    </row>
    <row r="19069" spans="1:10">
      <c r="A19069" s="519" t="s">
        <v>19189</v>
      </c>
      <c r="B19069" s="519" t="str">
        <f t="shared" si="297"/>
        <v>REATOR ELETRONICO DE ALTO FATOR DE POTENCIA(AFP&gt;=0,92)PARA LAMPADA FLUORESCENTE 1X18W,BIVOLT,127/220V.FORNECIMENTO E COLOCACAO</v>
      </c>
      <c r="C19069" s="519" t="s">
        <v>46785</v>
      </c>
      <c r="D19069" s="519" t="s">
        <v>46788</v>
      </c>
      <c r="E19069" s="519" t="s">
        <v>34525</v>
      </c>
      <c r="I19069" s="519" t="s">
        <v>5</v>
      </c>
      <c r="J19069" s="650">
        <v>54.98</v>
      </c>
    </row>
    <row r="19070" spans="1:10">
      <c r="A19070" s="519" t="s">
        <v>19190</v>
      </c>
      <c r="B19070" s="519" t="str">
        <f t="shared" si="297"/>
        <v>REATOR ELETRONICO DE ALTO FATOR DE POTENCIA(AFP&gt;=0,92)PARA LAMPADA FLUORESCENTE 1X18W,BIVOLT,127/220V.FORNECIMENTO E COLOCACAO</v>
      </c>
      <c r="C19070" s="519" t="s">
        <v>46785</v>
      </c>
      <c r="D19070" s="519" t="s">
        <v>46788</v>
      </c>
      <c r="E19070" s="519" t="s">
        <v>34525</v>
      </c>
      <c r="I19070" s="519" t="s">
        <v>5</v>
      </c>
      <c r="J19070" s="650">
        <v>53.41</v>
      </c>
    </row>
    <row r="19071" spans="1:10">
      <c r="A19071" s="519" t="s">
        <v>19191</v>
      </c>
      <c r="B19071" s="519" t="str">
        <f t="shared" si="297"/>
        <v>REATOR ELETRONICO DE ALTO FATOR DE POTENCIA(AFP&gt;=0,92)PARA LAMPADA FLUORESCENTE 2X18W,BIVOLT,127/220V.FORNECIMENTO E COLOCACAO</v>
      </c>
      <c r="C19071" s="519" t="s">
        <v>46785</v>
      </c>
      <c r="D19071" s="519" t="s">
        <v>46789</v>
      </c>
      <c r="E19071" s="519" t="s">
        <v>34525</v>
      </c>
      <c r="I19071" s="519" t="s">
        <v>5</v>
      </c>
      <c r="J19071" s="650">
        <v>74.83</v>
      </c>
    </row>
    <row r="19072" spans="1:10">
      <c r="A19072" s="519" t="s">
        <v>19192</v>
      </c>
      <c r="B19072" s="519" t="str">
        <f t="shared" si="297"/>
        <v>REATOR ELETRONICO DE ALTO FATOR DE POTENCIA(AFP&gt;=0,92)PARA LAMPADA FLUORESCENTE 2X18W,BIVOLT,127/220V.FORNECIMENTO E COLOCACAO</v>
      </c>
      <c r="C19072" s="519" t="s">
        <v>46785</v>
      </c>
      <c r="D19072" s="519" t="s">
        <v>46789</v>
      </c>
      <c r="E19072" s="519" t="s">
        <v>34525</v>
      </c>
      <c r="I19072" s="519" t="s">
        <v>5</v>
      </c>
      <c r="J19072" s="650">
        <v>73.260000000000005</v>
      </c>
    </row>
    <row r="19073" spans="1:10">
      <c r="A19073" s="519" t="s">
        <v>19193</v>
      </c>
      <c r="B19073" s="519" t="str">
        <f t="shared" si="297"/>
        <v>REATOR ELETRONICO DE ALTO FATOR DE POTENCIA(AFP&gt;=0,92)PARA LAMPADA FLUORESCENTE 1X20W,BIVOLT,127/220V.FORNECIMENTO E COLOCACAO</v>
      </c>
      <c r="C19073" s="519" t="s">
        <v>46785</v>
      </c>
      <c r="D19073" s="519" t="s">
        <v>46790</v>
      </c>
      <c r="E19073" s="519" t="s">
        <v>34525</v>
      </c>
      <c r="I19073" s="519" t="s">
        <v>5</v>
      </c>
      <c r="J19073" s="650">
        <v>24.74</v>
      </c>
    </row>
    <row r="19074" spans="1:10">
      <c r="A19074" s="519" t="s">
        <v>19194</v>
      </c>
      <c r="B19074" s="519" t="str">
        <f t="shared" si="297"/>
        <v>REATOR ELETRONICO DE ALTO FATOR DE POTENCIA(AFP&gt;=0,92)PARA LAMPADA FLUORESCENTE 1X20W,BIVOLT,127/220V.FORNECIMENTO E COLOCACAO</v>
      </c>
      <c r="C19074" s="519" t="s">
        <v>46785</v>
      </c>
      <c r="D19074" s="519" t="s">
        <v>46790</v>
      </c>
      <c r="E19074" s="519" t="s">
        <v>34525</v>
      </c>
      <c r="I19074" s="519" t="s">
        <v>5</v>
      </c>
      <c r="J19074" s="650">
        <v>23.17</v>
      </c>
    </row>
    <row r="19075" spans="1:10">
      <c r="A19075" s="519" t="s">
        <v>19195</v>
      </c>
      <c r="B19075" s="519" t="str">
        <f t="shared" si="297"/>
        <v>REATOR ELETRONICO DE ALTO FATOR DE POTENCIA(AFP&gt;=0,92)PARA LAMPADA FLUORESCENTE 2X20W,BIVOLT,127/220V.FORNECIMENTO E COLOCACAO</v>
      </c>
      <c r="C19075" s="519" t="s">
        <v>46785</v>
      </c>
      <c r="D19075" s="519" t="s">
        <v>46791</v>
      </c>
      <c r="E19075" s="519" t="s">
        <v>34525</v>
      </c>
      <c r="I19075" s="519" t="s">
        <v>5</v>
      </c>
      <c r="J19075" s="650">
        <v>39.85</v>
      </c>
    </row>
    <row r="19076" spans="1:10">
      <c r="A19076" s="519" t="s">
        <v>19196</v>
      </c>
      <c r="B19076" s="519" t="str">
        <f t="shared" si="297"/>
        <v>REATOR ELETRONICO DE ALTO FATOR DE POTENCIA(AFP&gt;=0,92)PARA LAMPADA FLUORESCENTE 2X20W,BIVOLT,127/220V.FORNECIMENTO E COLOCACAO</v>
      </c>
      <c r="C19076" s="519" t="s">
        <v>46785</v>
      </c>
      <c r="D19076" s="519" t="s">
        <v>46791</v>
      </c>
      <c r="E19076" s="519" t="s">
        <v>34525</v>
      </c>
      <c r="I19076" s="519" t="s">
        <v>5</v>
      </c>
      <c r="J19076" s="650">
        <v>38.28</v>
      </c>
    </row>
    <row r="19077" spans="1:10">
      <c r="A19077" s="519" t="s">
        <v>19197</v>
      </c>
      <c r="B19077" s="519" t="str">
        <f t="shared" si="297"/>
        <v>REATOR ELETRONICO DE ALTO FATOR DE POTENCIA(AFP&gt;=0,92)PARA LAMPADA FLUORESCENTE 1X32W,BIVOLT,127/220V.FORNECIMENTO E COLOCACAO</v>
      </c>
      <c r="C19077" s="519" t="s">
        <v>46785</v>
      </c>
      <c r="D19077" s="519" t="s">
        <v>46792</v>
      </c>
      <c r="E19077" s="519" t="s">
        <v>34525</v>
      </c>
      <c r="I19077" s="519" t="s">
        <v>5</v>
      </c>
      <c r="J19077" s="650">
        <v>48.82</v>
      </c>
    </row>
    <row r="19078" spans="1:10">
      <c r="A19078" s="519" t="s">
        <v>19198</v>
      </c>
      <c r="B19078" s="519" t="str">
        <f t="shared" si="297"/>
        <v>REATOR ELETRONICO DE ALTO FATOR DE POTENCIA(AFP&gt;=0,92)PARA LAMPADA FLUORESCENTE 1X32W,BIVOLT,127/220V.FORNECIMENTO E COLOCACAO</v>
      </c>
      <c r="C19078" s="519" t="s">
        <v>46785</v>
      </c>
      <c r="D19078" s="519" t="s">
        <v>46792</v>
      </c>
      <c r="E19078" s="519" t="s">
        <v>34525</v>
      </c>
      <c r="I19078" s="519" t="s">
        <v>5</v>
      </c>
      <c r="J19078" s="650">
        <v>47.25</v>
      </c>
    </row>
    <row r="19079" spans="1:10">
      <c r="A19079" s="519" t="s">
        <v>19199</v>
      </c>
      <c r="B19079" s="519" t="str">
        <f t="shared" si="297"/>
        <v>REATOR ELETRONICO DE ALTO FATOR DE POTENCIA(AFP&gt;=0,92)PARA LAMPADA FLUORESCENTE 2X32W,BIVOLT,127/220V.FORNECIMENTO E COLOCACAO</v>
      </c>
      <c r="C19079" s="519" t="s">
        <v>46785</v>
      </c>
      <c r="D19079" s="519" t="s">
        <v>46793</v>
      </c>
      <c r="E19079" s="519" t="s">
        <v>34525</v>
      </c>
      <c r="I19079" s="519" t="s">
        <v>5</v>
      </c>
      <c r="J19079" s="650">
        <v>42.57</v>
      </c>
    </row>
    <row r="19080" spans="1:10">
      <c r="A19080" s="519" t="s">
        <v>19200</v>
      </c>
      <c r="B19080" s="519" t="str">
        <f t="shared" ref="B19080:B19143" si="298">C19080&amp;D19080&amp;E19080&amp;F19080&amp;G19080&amp;H19080</f>
        <v>REATOR ELETRONICO DE ALTO FATOR DE POTENCIA(AFP&gt;=0,92)PARA LAMPADA FLUORESCENTE 2X32W,BIVOLT,127/220V.FORNECIMENTO E COLOCACAO</v>
      </c>
      <c r="C19080" s="519" t="s">
        <v>46785</v>
      </c>
      <c r="D19080" s="519" t="s">
        <v>46793</v>
      </c>
      <c r="E19080" s="519" t="s">
        <v>34525</v>
      </c>
      <c r="I19080" s="519" t="s">
        <v>5</v>
      </c>
      <c r="J19080" s="650">
        <v>41</v>
      </c>
    </row>
    <row r="19081" spans="1:10">
      <c r="A19081" s="519" t="s">
        <v>19201</v>
      </c>
      <c r="B19081" s="519" t="str">
        <f t="shared" si="298"/>
        <v>REATOR ELETRONICO DE ALTO FATOR DE POTENCIA(AFP&gt;=0,92)PARA LAMPADA FLUORESCENTE 1X36W,BIVOLT,127/220V.FORNECIMENTO E COLOCACAO</v>
      </c>
      <c r="C19081" s="519" t="s">
        <v>46785</v>
      </c>
      <c r="D19081" s="519" t="s">
        <v>46794</v>
      </c>
      <c r="E19081" s="519" t="s">
        <v>34525</v>
      </c>
      <c r="I19081" s="519" t="s">
        <v>5</v>
      </c>
      <c r="J19081" s="650">
        <v>65.739999999999995</v>
      </c>
    </row>
    <row r="19082" spans="1:10">
      <c r="A19082" s="519" t="s">
        <v>19202</v>
      </c>
      <c r="B19082" s="519" t="str">
        <f t="shared" si="298"/>
        <v>REATOR ELETRONICO DE ALTO FATOR DE POTENCIA(AFP&gt;=0,92)PARA LAMPADA FLUORESCENTE 1X36W,BIVOLT,127/220V.FORNECIMENTO E COLOCACAO</v>
      </c>
      <c r="C19082" s="519" t="s">
        <v>46785</v>
      </c>
      <c r="D19082" s="519" t="s">
        <v>46794</v>
      </c>
      <c r="E19082" s="519" t="s">
        <v>34525</v>
      </c>
      <c r="I19082" s="519" t="s">
        <v>5</v>
      </c>
      <c r="J19082" s="650">
        <v>64.17</v>
      </c>
    </row>
    <row r="19083" spans="1:10">
      <c r="A19083" s="519" t="s">
        <v>19203</v>
      </c>
      <c r="B19083" s="519" t="str">
        <f t="shared" si="298"/>
        <v>REATOR ELETRONICO DE ALTO FATOR DE POTENCIA(AFP&gt;=0,92)PARA LAMPADA FLUORESCENTE 2X36W,BIVOLT,127/220V.FORNECIMENTO E COLOCACAO</v>
      </c>
      <c r="C19083" s="519" t="s">
        <v>46785</v>
      </c>
      <c r="D19083" s="519" t="s">
        <v>46795</v>
      </c>
      <c r="E19083" s="519" t="s">
        <v>34525</v>
      </c>
      <c r="I19083" s="519" t="s">
        <v>5</v>
      </c>
      <c r="J19083" s="650">
        <v>70.41</v>
      </c>
    </row>
    <row r="19084" spans="1:10">
      <c r="A19084" s="519" t="s">
        <v>19204</v>
      </c>
      <c r="B19084" s="519" t="str">
        <f t="shared" si="298"/>
        <v>REATOR ELETRONICO DE ALTO FATOR DE POTENCIA(AFP&gt;=0,92)PARA LAMPADA FLUORESCENTE 2X36W,BIVOLT,127/220V.FORNECIMENTO E COLOCACAO</v>
      </c>
      <c r="C19084" s="519" t="s">
        <v>46785</v>
      </c>
      <c r="D19084" s="519" t="s">
        <v>46795</v>
      </c>
      <c r="E19084" s="519" t="s">
        <v>34525</v>
      </c>
      <c r="I19084" s="519" t="s">
        <v>5</v>
      </c>
      <c r="J19084" s="650">
        <v>68.84</v>
      </c>
    </row>
    <row r="19085" spans="1:10">
      <c r="A19085" s="519" t="s">
        <v>19205</v>
      </c>
      <c r="B19085" s="519" t="str">
        <f t="shared" si="298"/>
        <v>REATOR ELETRONICO DE ALTO FATOR DE POTENCIA(AFP&gt;=0,92)PARA LAMPADA FLUORESCENTE 1X40W,BIVOLT,127/220V.FORNECIMENTO E COLOCACAO</v>
      </c>
      <c r="C19085" s="519" t="s">
        <v>46785</v>
      </c>
      <c r="D19085" s="519" t="s">
        <v>46796</v>
      </c>
      <c r="E19085" s="519" t="s">
        <v>34525</v>
      </c>
      <c r="I19085" s="519" t="s">
        <v>5</v>
      </c>
      <c r="J19085" s="650">
        <v>29.8</v>
      </c>
    </row>
    <row r="19086" spans="1:10">
      <c r="A19086" s="519" t="s">
        <v>19206</v>
      </c>
      <c r="B19086" s="519" t="str">
        <f t="shared" si="298"/>
        <v>REATOR ELETRONICO DE ALTO FATOR DE POTENCIA(AFP&gt;=0,92)PARA LAMPADA FLUORESCENTE 1X40W,BIVOLT,127/220V.FORNECIMENTO E COLOCACAO</v>
      </c>
      <c r="C19086" s="519" t="s">
        <v>46785</v>
      </c>
      <c r="D19086" s="519" t="s">
        <v>46796</v>
      </c>
      <c r="E19086" s="519" t="s">
        <v>34525</v>
      </c>
      <c r="I19086" s="519" t="s">
        <v>5</v>
      </c>
      <c r="J19086" s="650">
        <v>28.23</v>
      </c>
    </row>
    <row r="19087" spans="1:10">
      <c r="A19087" s="519" t="s">
        <v>19207</v>
      </c>
      <c r="B19087" s="519" t="str">
        <f t="shared" si="298"/>
        <v>REATOR ELETRONICO DE ALTO FATOR DE POTENCIA(AFP&gt;=0,92)PARA LAMPADA FLUORESCENTE 2X40W,BIVOLT,127/220V.FORNECIMENTO E COLOCACAO</v>
      </c>
      <c r="C19087" s="519" t="s">
        <v>46785</v>
      </c>
      <c r="D19087" s="519" t="s">
        <v>46797</v>
      </c>
      <c r="E19087" s="519" t="s">
        <v>34525</v>
      </c>
      <c r="I19087" s="519" t="s">
        <v>5</v>
      </c>
      <c r="J19087" s="650">
        <v>46.08</v>
      </c>
    </row>
    <row r="19088" spans="1:10">
      <c r="A19088" s="519" t="s">
        <v>19208</v>
      </c>
      <c r="B19088" s="519" t="str">
        <f t="shared" si="298"/>
        <v>REATOR ELETRONICO DE ALTO FATOR DE POTENCIA(AFP&gt;=0,92)PARA LAMPADA FLUORESCENTE 2X40W,BIVOLT,127/220V.FORNECIMENTO E COLOCACAO</v>
      </c>
      <c r="C19088" s="519" t="s">
        <v>46785</v>
      </c>
      <c r="D19088" s="519" t="s">
        <v>46797</v>
      </c>
      <c r="E19088" s="519" t="s">
        <v>34525</v>
      </c>
      <c r="I19088" s="519" t="s">
        <v>5</v>
      </c>
      <c r="J19088" s="650">
        <v>44.51</v>
      </c>
    </row>
    <row r="19089" spans="1:10">
      <c r="A19089" s="519" t="s">
        <v>19209</v>
      </c>
      <c r="B19089" s="519" t="str">
        <f t="shared" si="298"/>
        <v>REATOR PARA LAMPADA DE VAPOR METALICO DE 150W,220V,PARA USOEXTERNO.FORNECIMENTO E COLOCACAO</v>
      </c>
      <c r="C19089" s="519" t="s">
        <v>46798</v>
      </c>
      <c r="D19089" s="519" t="s">
        <v>46799</v>
      </c>
      <c r="I19089" s="519" t="s">
        <v>5</v>
      </c>
      <c r="J19089" s="650">
        <v>77.47</v>
      </c>
    </row>
    <row r="19090" spans="1:10">
      <c r="A19090" s="519" t="s">
        <v>19210</v>
      </c>
      <c r="B19090" s="519" t="str">
        <f t="shared" si="298"/>
        <v>REATOR PARA LAMPADA DE VAPOR METALICO DE 150W,220V,PARA USOEXTERNO.FORNECIMENTO E COLOCACAO</v>
      </c>
      <c r="C19090" s="519" t="s">
        <v>46798</v>
      </c>
      <c r="D19090" s="519" t="s">
        <v>46799</v>
      </c>
      <c r="I19090" s="519" t="s">
        <v>5</v>
      </c>
      <c r="J19090" s="650">
        <v>75.900000000000006</v>
      </c>
    </row>
    <row r="19091" spans="1:10">
      <c r="A19091" s="519" t="s">
        <v>19211</v>
      </c>
      <c r="B19091" s="519" t="str">
        <f t="shared" si="298"/>
        <v>REATOR PARA LAMPADA DE VAPOR METALICO DE 250W,220V,PARA USOEXTERNO.FORNECIMENTO E COLOCACAO</v>
      </c>
      <c r="C19091" s="519" t="s">
        <v>46800</v>
      </c>
      <c r="D19091" s="519" t="s">
        <v>46799</v>
      </c>
      <c r="I19091" s="519" t="s">
        <v>5</v>
      </c>
      <c r="J19091" s="650">
        <v>115.19</v>
      </c>
    </row>
    <row r="19092" spans="1:10">
      <c r="A19092" s="519" t="s">
        <v>19212</v>
      </c>
      <c r="B19092" s="519" t="str">
        <f t="shared" si="298"/>
        <v>REATOR PARA LAMPADA DE VAPOR METALICO DE 250W,220V,PARA USOEXTERNO.FORNECIMENTO E COLOCACAO</v>
      </c>
      <c r="C19092" s="519" t="s">
        <v>46800</v>
      </c>
      <c r="D19092" s="519" t="s">
        <v>46799</v>
      </c>
      <c r="I19092" s="519" t="s">
        <v>5</v>
      </c>
      <c r="J19092" s="650">
        <v>113.62</v>
      </c>
    </row>
    <row r="19093" spans="1:10">
      <c r="A19093" s="519" t="s">
        <v>19213</v>
      </c>
      <c r="B19093" s="519" t="str">
        <f t="shared" si="298"/>
        <v>REATOR PARA LAMPADA DE VAPOR METALICO DE 400W,220V,PARA USOEXTERNO.FORNECIMENTO E COLOCACAO</v>
      </c>
      <c r="C19093" s="519" t="s">
        <v>46801</v>
      </c>
      <c r="D19093" s="519" t="s">
        <v>46799</v>
      </c>
      <c r="I19093" s="519" t="s">
        <v>5</v>
      </c>
      <c r="J19093" s="650">
        <v>174.43</v>
      </c>
    </row>
    <row r="19094" spans="1:10">
      <c r="A19094" s="519" t="s">
        <v>19214</v>
      </c>
      <c r="B19094" s="519" t="str">
        <f t="shared" si="298"/>
        <v>REATOR PARA LAMPADA DE VAPOR METALICO DE 400W,220V,PARA USOEXTERNO.FORNECIMENTO E COLOCACAO</v>
      </c>
      <c r="C19094" s="519" t="s">
        <v>46801</v>
      </c>
      <c r="D19094" s="519" t="s">
        <v>46799</v>
      </c>
      <c r="I19094" s="519" t="s">
        <v>5</v>
      </c>
      <c r="J19094" s="650">
        <v>172.86</v>
      </c>
    </row>
    <row r="19095" spans="1:10">
      <c r="A19095" s="519" t="s">
        <v>19215</v>
      </c>
      <c r="B19095" s="519" t="str">
        <f t="shared" si="298"/>
        <v>REATOR PARA LAMPADA DE VAPOR SODIO DE 400W,220V.FORNECIMENTO E COLOCACAO</v>
      </c>
      <c r="C19095" s="519" t="s">
        <v>46802</v>
      </c>
      <c r="D19095" s="519" t="s">
        <v>33906</v>
      </c>
      <c r="I19095" s="519" t="s">
        <v>5</v>
      </c>
      <c r="J19095" s="650">
        <v>103.44</v>
      </c>
    </row>
    <row r="19096" spans="1:10">
      <c r="A19096" s="519" t="s">
        <v>19216</v>
      </c>
      <c r="B19096" s="519" t="str">
        <f t="shared" si="298"/>
        <v>REATOR PARA LAMPADA DE VAPOR SODIO DE 400W,220V.FORNECIMENTO E COLOCACAO</v>
      </c>
      <c r="C19096" s="519" t="s">
        <v>46802</v>
      </c>
      <c r="D19096" s="519" t="s">
        <v>33906</v>
      </c>
      <c r="I19096" s="519" t="s">
        <v>5</v>
      </c>
      <c r="J19096" s="650">
        <v>101.87</v>
      </c>
    </row>
    <row r="19097" spans="1:10">
      <c r="A19097" s="519" t="s">
        <v>19217</v>
      </c>
      <c r="B19097" s="519" t="str">
        <f t="shared" si="298"/>
        <v>BRACO PARA ILUMINACAO DE RUAS,EM TUBO DE ACO GALVANIZADO COM DIAMETRO DE=25,4MM,PARA FIXACAO EM POSTE OU PAREDE,PROJECAO HORIZONTAL=1000MM,PROJECAO VERTICAL=370MM.FORNECIMENTO E COLOCACAO</v>
      </c>
      <c r="C19097" s="519" t="s">
        <v>46803</v>
      </c>
      <c r="D19097" s="519" t="s">
        <v>46804</v>
      </c>
      <c r="E19097" s="519" t="s">
        <v>46805</v>
      </c>
      <c r="F19097" s="519" t="s">
        <v>34540</v>
      </c>
      <c r="I19097" s="519" t="s">
        <v>5</v>
      </c>
      <c r="J19097" s="650">
        <v>157.43</v>
      </c>
    </row>
    <row r="19098" spans="1:10">
      <c r="A19098" s="519" t="s">
        <v>19218</v>
      </c>
      <c r="B19098" s="519" t="str">
        <f t="shared" si="298"/>
        <v>BRACO PARA ILUMINACAO DE RUAS,EM TUBO DE ACO GALVANIZADO COM DIAMETRO DE=25,4MM,PARA FIXACAO EM POSTE OU PAREDE,PROJECAO HORIZONTAL=1000MM,PROJECAO VERTICAL=370MM.FORNECIMENTO E COLOCACAO</v>
      </c>
      <c r="C19098" s="519" t="s">
        <v>46803</v>
      </c>
      <c r="D19098" s="519" t="s">
        <v>46804</v>
      </c>
      <c r="E19098" s="519" t="s">
        <v>46805</v>
      </c>
      <c r="F19098" s="519" t="s">
        <v>34540</v>
      </c>
      <c r="I19098" s="519" t="s">
        <v>5</v>
      </c>
      <c r="J19098" s="650">
        <v>149.33000000000001</v>
      </c>
    </row>
    <row r="19099" spans="1:10">
      <c r="A19099" s="519" t="s">
        <v>19219</v>
      </c>
      <c r="B19099" s="519" t="str">
        <f t="shared" si="298"/>
        <v>BRACO PARA ILUMINACAO DE RUAS,EM TUBO DE ACO GALVANIZADO COM DIAMETRO DE=48,2MM,PARA FIXACAO EM POSTE OU PAREDE,PROJECAO HORIZONTAL=2500MM,PROJECAO VERTICAL=1660MM.FORNECIMENTO E COLOCACAO</v>
      </c>
      <c r="C19099" s="519" t="s">
        <v>46803</v>
      </c>
      <c r="D19099" s="519" t="s">
        <v>46806</v>
      </c>
      <c r="E19099" s="519" t="s">
        <v>46807</v>
      </c>
      <c r="F19099" s="519" t="s">
        <v>36236</v>
      </c>
      <c r="I19099" s="519" t="s">
        <v>5</v>
      </c>
      <c r="J19099" s="650">
        <v>312.88</v>
      </c>
    </row>
    <row r="19100" spans="1:10">
      <c r="A19100" s="519" t="s">
        <v>19220</v>
      </c>
      <c r="B19100" s="519" t="str">
        <f t="shared" si="298"/>
        <v>BRACO PARA ILUMINACAO DE RUAS,EM TUBO DE ACO GALVANIZADO COM DIAMETRO DE=48,2MM,PARA FIXACAO EM POSTE OU PAREDE,PROJECAO HORIZONTAL=2500MM,PROJECAO VERTICAL=1660MM.FORNECIMENTO E COLOCACAO</v>
      </c>
      <c r="C19100" s="519" t="s">
        <v>46803</v>
      </c>
      <c r="D19100" s="519" t="s">
        <v>46806</v>
      </c>
      <c r="E19100" s="519" t="s">
        <v>46807</v>
      </c>
      <c r="F19100" s="519" t="s">
        <v>36236</v>
      </c>
      <c r="I19100" s="519" t="s">
        <v>5</v>
      </c>
      <c r="J19100" s="650">
        <v>304.77999999999997</v>
      </c>
    </row>
    <row r="19101" spans="1:10">
      <c r="A19101" s="519" t="s">
        <v>19221</v>
      </c>
      <c r="B19101" s="519" t="str">
        <f t="shared" si="298"/>
        <v>BRACO PARA ILUMINACAO DE RUAS,EM TUBO DE ACO GALVANIZADO COM DIAMETRO DE=60,3MM,PARA FIXACAO EM POSTE OU PAREDE,PROJECAO HORIZONTAL=2530MM,PROJECAO VERTICAL=2180MM.FORNECIMENTO E COLOCACAO</v>
      </c>
      <c r="C19101" s="519" t="s">
        <v>46803</v>
      </c>
      <c r="D19101" s="519" t="s">
        <v>46808</v>
      </c>
      <c r="E19101" s="519" t="s">
        <v>46809</v>
      </c>
      <c r="F19101" s="519" t="s">
        <v>36236</v>
      </c>
      <c r="I19101" s="519" t="s">
        <v>5</v>
      </c>
      <c r="J19101" s="650">
        <v>608.74</v>
      </c>
    </row>
    <row r="19102" spans="1:10">
      <c r="A19102" s="519" t="s">
        <v>19222</v>
      </c>
      <c r="B19102" s="519" t="str">
        <f t="shared" si="298"/>
        <v>BRACO PARA ILUMINACAO DE RUAS,EM TUBO DE ACO GALVANIZADO COM DIAMETRO DE=60,3MM,PARA FIXACAO EM POSTE OU PAREDE,PROJECAO HORIZONTAL=2530MM,PROJECAO VERTICAL=2180MM.FORNECIMENTO E COLOCACAO</v>
      </c>
      <c r="C19102" s="519" t="s">
        <v>46803</v>
      </c>
      <c r="D19102" s="519" t="s">
        <v>46808</v>
      </c>
      <c r="E19102" s="519" t="s">
        <v>46809</v>
      </c>
      <c r="F19102" s="519" t="s">
        <v>36236</v>
      </c>
      <c r="I19102" s="519" t="s">
        <v>5</v>
      </c>
      <c r="J19102" s="650">
        <v>600.64</v>
      </c>
    </row>
    <row r="19103" spans="1:10">
      <c r="A19103" s="519" t="s">
        <v>19223</v>
      </c>
      <c r="B19103" s="519" t="str">
        <f t="shared" si="298"/>
        <v>CINTA CIRCULAR DE ACO GALVANIZADO,DE APROXIMADAMENTE 120MM,PARA FIXACAO DE BRACOS DE LUMINARIAS.FORNECIMENTO E COLOCACAO</v>
      </c>
      <c r="C19103" s="519" t="s">
        <v>50737</v>
      </c>
      <c r="D19103" s="519" t="s">
        <v>50738</v>
      </c>
      <c r="I19103" s="519" t="s">
        <v>5</v>
      </c>
      <c r="J19103" s="650">
        <v>88.18</v>
      </c>
    </row>
    <row r="19104" spans="1:10">
      <c r="A19104" s="519" t="s">
        <v>19224</v>
      </c>
      <c r="B19104" s="519" t="str">
        <f t="shared" si="298"/>
        <v>CINTA CIRCULAR DE ACO GALVANIZADO,DE APROXIMADAMENTE 120MM,PARA FIXACAO DE BRACOS DE LUMINARIAS.FORNECIMENTO E COLOCACAO</v>
      </c>
      <c r="C19104" s="519" t="s">
        <v>50737</v>
      </c>
      <c r="D19104" s="519" t="s">
        <v>50738</v>
      </c>
      <c r="I19104" s="519" t="s">
        <v>5</v>
      </c>
      <c r="J19104" s="650">
        <v>85.04</v>
      </c>
    </row>
    <row r="19105" spans="1:10">
      <c r="A19105" s="519" t="s">
        <v>19225</v>
      </c>
      <c r="B19105" s="519" t="str">
        <f t="shared" si="298"/>
        <v>SUPORTE PARA LAMPADA FLUORESCENTE.FORNECIMENTO E COLOCACAO</v>
      </c>
      <c r="C19105" s="519" t="s">
        <v>19226</v>
      </c>
      <c r="I19105" s="519" t="s">
        <v>5</v>
      </c>
      <c r="J19105" s="650">
        <v>4.62</v>
      </c>
    </row>
    <row r="19106" spans="1:10">
      <c r="A19106" s="519" t="s">
        <v>19227</v>
      </c>
      <c r="B19106" s="519" t="str">
        <f t="shared" si="298"/>
        <v>SUPORTE PARA LAMPADA FLUORESCENTE.FORNECIMENTO E COLOCACAO</v>
      </c>
      <c r="C19106" s="519" t="s">
        <v>19226</v>
      </c>
      <c r="I19106" s="519" t="s">
        <v>5</v>
      </c>
      <c r="J19106" s="650">
        <v>4.3099999999999996</v>
      </c>
    </row>
    <row r="19107" spans="1:10">
      <c r="A19107" s="519" t="s">
        <v>19228</v>
      </c>
      <c r="B19107" s="519" t="str">
        <f t="shared" si="298"/>
        <v>RELE FOTOELETRICO,PARA COMANDO DE ILUMINACAO EXTERNA,NA TENSAO DE 220V E CARGA MAXIMA DE 1.000W.FORNECIMENTO E COLOCACAO</v>
      </c>
      <c r="C19107" s="519" t="s">
        <v>46810</v>
      </c>
      <c r="D19107" s="519" t="s">
        <v>46811</v>
      </c>
      <c r="I19107" s="519" t="s">
        <v>5</v>
      </c>
      <c r="J19107" s="650">
        <v>36.76</v>
      </c>
    </row>
    <row r="19108" spans="1:10">
      <c r="A19108" s="519" t="s">
        <v>19229</v>
      </c>
      <c r="B19108" s="519" t="str">
        <f t="shared" si="298"/>
        <v>RELE FOTOELETRICO,PARA COMANDO DE ILUMINACAO EXTERNA,NA TENSAO DE 220V E CARGA MAXIMA DE 1.000W.FORNECIMENTO E COLOCACAO</v>
      </c>
      <c r="C19108" s="519" t="s">
        <v>46810</v>
      </c>
      <c r="D19108" s="519" t="s">
        <v>46811</v>
      </c>
      <c r="I19108" s="519" t="s">
        <v>5</v>
      </c>
      <c r="J19108" s="650">
        <v>34.869999999999997</v>
      </c>
    </row>
    <row r="19109" spans="1:10">
      <c r="A19109" s="519" t="s">
        <v>19230</v>
      </c>
      <c r="B19109" s="519" t="str">
        <f t="shared" si="298"/>
        <v>RETIRADA E RECOLOCACAO DE APARELHOS DE ILUMINACAO,INCLUSIVELAMPADA</v>
      </c>
      <c r="C19109" s="519" t="s">
        <v>46812</v>
      </c>
      <c r="D19109" s="519" t="s">
        <v>46813</v>
      </c>
      <c r="I19109" s="519" t="s">
        <v>5</v>
      </c>
      <c r="J19109" s="650">
        <v>32.47</v>
      </c>
    </row>
    <row r="19110" spans="1:10">
      <c r="A19110" s="519" t="s">
        <v>19231</v>
      </c>
      <c r="B19110" s="519" t="str">
        <f t="shared" si="298"/>
        <v>RETIRADA E RECOLOCACAO DE APARELHOS DE ILUMINACAO,INCLUSIVELAMPADA</v>
      </c>
      <c r="C19110" s="519" t="s">
        <v>46812</v>
      </c>
      <c r="D19110" s="519" t="s">
        <v>46813</v>
      </c>
      <c r="I19110" s="519" t="s">
        <v>5</v>
      </c>
      <c r="J19110" s="650">
        <v>28.13</v>
      </c>
    </row>
    <row r="19111" spans="1:10">
      <c r="A19111" s="519" t="s">
        <v>19232</v>
      </c>
      <c r="B19111" s="519" t="str">
        <f t="shared" si="298"/>
        <v>RECARGA PARA EXTINTOR DE INCENDIO TIPO AGUA PRESSURIZADA,DE10L</v>
      </c>
      <c r="C19111" s="519" t="s">
        <v>46814</v>
      </c>
      <c r="D19111" s="519" t="s">
        <v>46815</v>
      </c>
      <c r="I19111" s="519" t="s">
        <v>5</v>
      </c>
      <c r="J19111" s="650">
        <v>58</v>
      </c>
    </row>
    <row r="19112" spans="1:10">
      <c r="A19112" s="519" t="s">
        <v>19233</v>
      </c>
      <c r="B19112" s="519" t="str">
        <f t="shared" si="298"/>
        <v>RECARGA PARA EXTINTOR DE INCENDIO TIPO AGUA PRESSURIZADA,DE10L</v>
      </c>
      <c r="C19112" s="519" t="s">
        <v>46814</v>
      </c>
      <c r="D19112" s="519" t="s">
        <v>46815</v>
      </c>
      <c r="I19112" s="519" t="s">
        <v>5</v>
      </c>
      <c r="J19112" s="650">
        <v>58</v>
      </c>
    </row>
    <row r="19113" spans="1:10">
      <c r="A19113" s="519" t="s">
        <v>19234</v>
      </c>
      <c r="B19113" s="519" t="str">
        <f t="shared" si="298"/>
        <v>RECARGA PARA EXTINTOR DE INCENDIO,PO QUIMICO,DE 4KG</v>
      </c>
      <c r="C19113" s="519" t="s">
        <v>19235</v>
      </c>
      <c r="I19113" s="519" t="s">
        <v>5</v>
      </c>
      <c r="J19113" s="650">
        <v>35</v>
      </c>
    </row>
    <row r="19114" spans="1:10">
      <c r="A19114" s="519" t="s">
        <v>19236</v>
      </c>
      <c r="B19114" s="519" t="str">
        <f t="shared" si="298"/>
        <v>RECARGA PARA EXTINTOR DE INCENDIO,PO QUIMICO,DE 4KG</v>
      </c>
      <c r="C19114" s="519" t="s">
        <v>19235</v>
      </c>
      <c r="I19114" s="519" t="s">
        <v>5</v>
      </c>
      <c r="J19114" s="650">
        <v>35</v>
      </c>
    </row>
    <row r="19115" spans="1:10">
      <c r="A19115" s="519" t="s">
        <v>19237</v>
      </c>
      <c r="B19115" s="519" t="str">
        <f t="shared" si="298"/>
        <v>RECARGA PARA EXTINTOR DE INCENDIO,PO QUIMICO,DE 6KG</v>
      </c>
      <c r="C19115" s="519" t="s">
        <v>19238</v>
      </c>
      <c r="I19115" s="519" t="s">
        <v>5</v>
      </c>
      <c r="J19115" s="650">
        <v>40</v>
      </c>
    </row>
    <row r="19116" spans="1:10">
      <c r="A19116" s="519" t="s">
        <v>19239</v>
      </c>
      <c r="B19116" s="519" t="str">
        <f t="shared" si="298"/>
        <v>RECARGA PARA EXTINTOR DE INCENDIO,PO QUIMICO,DE 6KG</v>
      </c>
      <c r="C19116" s="519" t="s">
        <v>19238</v>
      </c>
      <c r="I19116" s="519" t="s">
        <v>5</v>
      </c>
      <c r="J19116" s="650">
        <v>40</v>
      </c>
    </row>
    <row r="19117" spans="1:10">
      <c r="A19117" s="519" t="s">
        <v>19240</v>
      </c>
      <c r="B19117" s="519" t="str">
        <f t="shared" si="298"/>
        <v>RECARGA PARA EXTINTOR DE INCENDIO,GAS CARBONICO,DE 4KG</v>
      </c>
      <c r="C19117" s="519" t="s">
        <v>19241</v>
      </c>
      <c r="I19117" s="519" t="s">
        <v>5</v>
      </c>
      <c r="J19117" s="650">
        <v>58</v>
      </c>
    </row>
    <row r="19118" spans="1:10">
      <c r="A19118" s="519" t="s">
        <v>19242</v>
      </c>
      <c r="B19118" s="519" t="str">
        <f t="shared" si="298"/>
        <v>RECARGA PARA EXTINTOR DE INCENDIO,GAS CARBONICO,DE 4KG</v>
      </c>
      <c r="C19118" s="519" t="s">
        <v>19241</v>
      </c>
      <c r="I19118" s="519" t="s">
        <v>5</v>
      </c>
      <c r="J19118" s="650">
        <v>58</v>
      </c>
    </row>
    <row r="19119" spans="1:10">
      <c r="A19119" s="519" t="s">
        <v>19243</v>
      </c>
      <c r="B19119" s="519" t="str">
        <f t="shared" si="298"/>
        <v>RECARGA PARA EXTINTOR DE INCENDIO,GAS CARBONICO,DE 6KG</v>
      </c>
      <c r="C19119" s="519" t="s">
        <v>19244</v>
      </c>
      <c r="I19119" s="519" t="s">
        <v>5</v>
      </c>
      <c r="J19119" s="650">
        <v>68</v>
      </c>
    </row>
    <row r="19120" spans="1:10">
      <c r="A19120" s="519" t="s">
        <v>19245</v>
      </c>
      <c r="B19120" s="519" t="str">
        <f t="shared" si="298"/>
        <v>RECARGA PARA EXTINTOR DE INCENDIO,GAS CARBONICO,DE 6KG</v>
      </c>
      <c r="C19120" s="519" t="s">
        <v>19244</v>
      </c>
      <c r="I19120" s="519" t="s">
        <v>5</v>
      </c>
      <c r="J19120" s="650">
        <v>68</v>
      </c>
    </row>
    <row r="19121" spans="1:10">
      <c r="A19121" s="519" t="s">
        <v>19246</v>
      </c>
      <c r="B19121" s="519" t="str">
        <f t="shared" si="298"/>
        <v>CAMINHAO COM CARROCERIA FIXA,NO TOCO,CAPACIDADE DE 3,5T,EXCLUSIVE DEPRECIACAO,SEGURO E MOTORISTA</v>
      </c>
      <c r="C19121" s="519" t="s">
        <v>46816</v>
      </c>
      <c r="D19121" s="519" t="s">
        <v>46817</v>
      </c>
      <c r="I19121" s="519" t="s">
        <v>1848</v>
      </c>
      <c r="J19121" s="650">
        <v>106.53</v>
      </c>
    </row>
    <row r="19122" spans="1:10">
      <c r="A19122" s="519" t="s">
        <v>19247</v>
      </c>
      <c r="B19122" s="519" t="str">
        <f t="shared" si="298"/>
        <v>CAMINHAO COM CARROCERIA FIXA,NO TOCO,CAPACIDADE DE 3,5T,EXCLUSIVE DEPRECIACAO,SEGURO E MOTORISTA</v>
      </c>
      <c r="C19122" s="519" t="s">
        <v>46816</v>
      </c>
      <c r="D19122" s="519" t="s">
        <v>46817</v>
      </c>
      <c r="I19122" s="519" t="s">
        <v>1848</v>
      </c>
      <c r="J19122" s="650">
        <v>106.53</v>
      </c>
    </row>
    <row r="19123" spans="1:10">
      <c r="A19123" s="519" t="s">
        <v>19248</v>
      </c>
      <c r="B19123" s="519" t="str">
        <f t="shared" si="298"/>
        <v>CAMINHAO COM CARROCERIA FIXA,NO TOCO,CAPACIDADE DE 7,5T,EXCLUSIVE DEPRECIACAO,SEGURO E MOTORISTA</v>
      </c>
      <c r="C19123" s="519" t="s">
        <v>46818</v>
      </c>
      <c r="D19123" s="519" t="s">
        <v>46817</v>
      </c>
      <c r="I19123" s="519" t="s">
        <v>1848</v>
      </c>
      <c r="J19123" s="650">
        <v>130.41999999999999</v>
      </c>
    </row>
    <row r="19124" spans="1:10">
      <c r="A19124" s="519" t="s">
        <v>19249</v>
      </c>
      <c r="B19124" s="519" t="str">
        <f t="shared" si="298"/>
        <v>CAMINHAO COM CARROCERIA FIXA,NO TOCO,CAPACIDADE DE 7,5T,EXCLUSIVE DEPRECIACAO,SEGURO E MOTORISTA</v>
      </c>
      <c r="C19124" s="519" t="s">
        <v>46818</v>
      </c>
      <c r="D19124" s="519" t="s">
        <v>46817</v>
      </c>
      <c r="I19124" s="519" t="s">
        <v>1848</v>
      </c>
      <c r="J19124" s="650">
        <v>130.41999999999999</v>
      </c>
    </row>
    <row r="19125" spans="1:10">
      <c r="A19125" s="519" t="s">
        <v>19250</v>
      </c>
      <c r="B19125" s="519" t="str">
        <f t="shared" si="298"/>
        <v>CAMINHAO BASCULANTE,NO TOCO,DE 5,00M3,EXCLUSIVE DEPRECIACAO,SEGURO E MOTORISTA</v>
      </c>
      <c r="C19125" s="519" t="s">
        <v>46819</v>
      </c>
      <c r="D19125" s="519" t="s">
        <v>46820</v>
      </c>
      <c r="I19125" s="519" t="s">
        <v>1848</v>
      </c>
      <c r="J19125" s="650">
        <v>137.43</v>
      </c>
    </row>
    <row r="19126" spans="1:10">
      <c r="A19126" s="519" t="s">
        <v>19251</v>
      </c>
      <c r="B19126" s="519" t="str">
        <f t="shared" si="298"/>
        <v>CAMINHAO BASCULANTE,NO TOCO,DE 5,00M3,EXCLUSIVE DEPRECIACAO,SEGURO E MOTORISTA</v>
      </c>
      <c r="C19126" s="519" t="s">
        <v>46819</v>
      </c>
      <c r="D19126" s="519" t="s">
        <v>46820</v>
      </c>
      <c r="I19126" s="519" t="s">
        <v>1848</v>
      </c>
      <c r="J19126" s="650">
        <v>137.43</v>
      </c>
    </row>
    <row r="19127" spans="1:10">
      <c r="A19127" s="519" t="s">
        <v>19252</v>
      </c>
      <c r="B19127" s="519" t="str">
        <f t="shared" si="298"/>
        <v>CAMIONETE PICK-UP,COM CABINE SIMPLES E CACAMBA,TIPO LEVE,MOTOR BICOMBUSTIVEL (GASOLINA E ALCOOL) DE 1,6 LITROS,EXCLUSIVE DEPRECIACAO,SEGURO E MOTORISTA</v>
      </c>
      <c r="C19127" s="519" t="s">
        <v>46821</v>
      </c>
      <c r="D19127" s="519" t="s">
        <v>46822</v>
      </c>
      <c r="E19127" s="519" t="s">
        <v>46823</v>
      </c>
      <c r="I19127" s="519" t="s">
        <v>1848</v>
      </c>
      <c r="J19127" s="650">
        <v>67.78</v>
      </c>
    </row>
    <row r="19128" spans="1:10">
      <c r="A19128" s="519" t="s">
        <v>19253</v>
      </c>
      <c r="B19128" s="519" t="str">
        <f t="shared" si="298"/>
        <v>CAMIONETE PICK-UP,COM CABINE SIMPLES E CACAMBA,TIPO LEVE,MOTOR BICOMBUSTIVEL (GASOLINA E ALCOOL) DE 1,6 LITROS,EXCLUSIVE DEPRECIACAO,SEGURO E MOTORISTA</v>
      </c>
      <c r="C19128" s="519" t="s">
        <v>46821</v>
      </c>
      <c r="D19128" s="519" t="s">
        <v>46822</v>
      </c>
      <c r="E19128" s="519" t="s">
        <v>46823</v>
      </c>
      <c r="I19128" s="519" t="s">
        <v>1848</v>
      </c>
      <c r="J19128" s="650">
        <v>67.78</v>
      </c>
    </row>
    <row r="19129" spans="1:10">
      <c r="A19129" s="519" t="s">
        <v>19254</v>
      </c>
      <c r="B19129" s="519" t="str">
        <f t="shared" si="298"/>
        <v>CAMINHAO COM CARROCERIA FIXA,NO TOCO,CAPACICADE DE 3,5T,INCLUSIVE MOTORISTA</v>
      </c>
      <c r="C19129" s="519" t="s">
        <v>46824</v>
      </c>
      <c r="D19129" s="519" t="s">
        <v>46825</v>
      </c>
      <c r="I19129" s="519" t="s">
        <v>1848</v>
      </c>
      <c r="J19129" s="650">
        <v>155.16999999999999</v>
      </c>
    </row>
    <row r="19130" spans="1:10">
      <c r="A19130" s="519" t="s">
        <v>19255</v>
      </c>
      <c r="B19130" s="519" t="str">
        <f t="shared" si="298"/>
        <v>CAMINHAO COM CARROCERIA FIXA,NO TOCO,CAPACIDADE DE 3,5T,INCLUSIVE MOTORISTA</v>
      </c>
      <c r="C19130" s="519" t="s">
        <v>46826</v>
      </c>
      <c r="D19130" s="519" t="s">
        <v>46825</v>
      </c>
      <c r="I19130" s="519" t="s">
        <v>1848</v>
      </c>
      <c r="J19130" s="650">
        <v>60.02</v>
      </c>
    </row>
    <row r="19131" spans="1:10">
      <c r="A19131" s="519" t="s">
        <v>19256</v>
      </c>
      <c r="B19131" s="519" t="str">
        <f t="shared" si="298"/>
        <v>CAMINHAO COM CARROCERIA FIXA,NO TOCO,CAPACIDADE DE 3,5T,INCLUSIVE MOTORISTA</v>
      </c>
      <c r="C19131" s="519" t="s">
        <v>46826</v>
      </c>
      <c r="D19131" s="519" t="s">
        <v>46825</v>
      </c>
      <c r="I19131" s="519" t="s">
        <v>1848</v>
      </c>
      <c r="J19131" s="650">
        <v>47.93</v>
      </c>
    </row>
    <row r="19132" spans="1:10">
      <c r="A19132" s="519" t="s">
        <v>19257</v>
      </c>
      <c r="B19132" s="519" t="str">
        <f t="shared" si="298"/>
        <v>CAMINHAO COM CARROCERIA FIXA,NO TOCO,CAPACICADE DE 3,5T,INCLUSIVE MOTORISTA</v>
      </c>
      <c r="C19132" s="519" t="s">
        <v>46824</v>
      </c>
      <c r="D19132" s="519" t="s">
        <v>46825</v>
      </c>
      <c r="I19132" s="519" t="s">
        <v>1848</v>
      </c>
      <c r="J19132" s="650">
        <v>152.12</v>
      </c>
    </row>
    <row r="19133" spans="1:10">
      <c r="A19133" s="519" t="s">
        <v>19258</v>
      </c>
      <c r="B19133" s="519" t="str">
        <f t="shared" si="298"/>
        <v>CAMINHAO COM CARROCERIA FIXA,NO TOCO,CAPACIDADE DE 3,5T,INCLUSIVE MOTORISTA</v>
      </c>
      <c r="C19133" s="519" t="s">
        <v>46826</v>
      </c>
      <c r="D19133" s="519" t="s">
        <v>46825</v>
      </c>
      <c r="I19133" s="519" t="s">
        <v>1848</v>
      </c>
      <c r="J19133" s="650">
        <v>56.97</v>
      </c>
    </row>
    <row r="19134" spans="1:10">
      <c r="A19134" s="519" t="s">
        <v>19259</v>
      </c>
      <c r="B19134" s="519" t="str">
        <f t="shared" si="298"/>
        <v>CAMINHAO COM CARROCERIA FIXA,NO TOCO,CAPACIDADE DE 3,5T,INCLUSIVE MOTORISTA</v>
      </c>
      <c r="C19134" s="519" t="s">
        <v>46826</v>
      </c>
      <c r="D19134" s="519" t="s">
        <v>46825</v>
      </c>
      <c r="I19134" s="519" t="s">
        <v>1848</v>
      </c>
      <c r="J19134" s="650">
        <v>44.88</v>
      </c>
    </row>
    <row r="19135" spans="1:10">
      <c r="A19135" s="519" t="s">
        <v>19260</v>
      </c>
      <c r="B19135" s="519" t="str">
        <f t="shared" si="298"/>
        <v>CAMINHAO COM CARROCERIA FIXA,NO TOCO,CAPACIDADE DE 7,5T,INCLUSIVE MOTORISTA</v>
      </c>
      <c r="C19135" s="519" t="s">
        <v>46827</v>
      </c>
      <c r="D19135" s="519" t="s">
        <v>46825</v>
      </c>
      <c r="I19135" s="519" t="s">
        <v>1848</v>
      </c>
      <c r="J19135" s="650">
        <v>183.54</v>
      </c>
    </row>
    <row r="19136" spans="1:10">
      <c r="A19136" s="519" t="s">
        <v>19261</v>
      </c>
      <c r="B19136" s="519" t="str">
        <f t="shared" si="298"/>
        <v>CAMINHAO COM CARROCERIA FIXA,NO TOCO,CAPACIDADE DE 7,5T,INCLUSIVE MOTORISTA</v>
      </c>
      <c r="C19136" s="519" t="s">
        <v>46827</v>
      </c>
      <c r="D19136" s="519" t="s">
        <v>46825</v>
      </c>
      <c r="I19136" s="519" t="s">
        <v>1848</v>
      </c>
      <c r="J19136" s="650">
        <v>66.83</v>
      </c>
    </row>
    <row r="19137" spans="1:10">
      <c r="A19137" s="519" t="s">
        <v>19262</v>
      </c>
      <c r="B19137" s="519" t="str">
        <f t="shared" si="298"/>
        <v>CAMINHAO COM CARROCERIA FIXA,NO TOCO,CAPACIDADE DE 7,5T,INCLUSIVE MOTORISTA</v>
      </c>
      <c r="C19137" s="519" t="s">
        <v>46827</v>
      </c>
      <c r="D19137" s="519" t="s">
        <v>46825</v>
      </c>
      <c r="I19137" s="519" t="s">
        <v>1848</v>
      </c>
      <c r="J19137" s="650">
        <v>52.28</v>
      </c>
    </row>
    <row r="19138" spans="1:10">
      <c r="A19138" s="519" t="s">
        <v>19263</v>
      </c>
      <c r="B19138" s="519" t="str">
        <f t="shared" si="298"/>
        <v>CAMINHAO COM CARROCERIA FIXA,NO TOCO,CAPACIDADE DE 7,5T,INCLUSIVE MOTORISTA</v>
      </c>
      <c r="C19138" s="519" t="s">
        <v>46827</v>
      </c>
      <c r="D19138" s="519" t="s">
        <v>46825</v>
      </c>
      <c r="I19138" s="519" t="s">
        <v>1848</v>
      </c>
      <c r="J19138" s="650">
        <v>180.49</v>
      </c>
    </row>
    <row r="19139" spans="1:10">
      <c r="A19139" s="519" t="s">
        <v>19264</v>
      </c>
      <c r="B19139" s="519" t="str">
        <f t="shared" si="298"/>
        <v>CAMINHAO COM CARROCERIA FIXA,NO TOCO,CAPACIDADE DE 7,5T,INCLUSIVE MOTORISTA</v>
      </c>
      <c r="C19139" s="519" t="s">
        <v>46827</v>
      </c>
      <c r="D19139" s="519" t="s">
        <v>46825</v>
      </c>
      <c r="I19139" s="519" t="s">
        <v>1848</v>
      </c>
      <c r="J19139" s="650">
        <v>63.78</v>
      </c>
    </row>
    <row r="19140" spans="1:10">
      <c r="A19140" s="519" t="s">
        <v>19265</v>
      </c>
      <c r="B19140" s="519" t="str">
        <f t="shared" si="298"/>
        <v>CAMINHAO COM CARROCERIA FIXA,NO TOCO,CAPACIDADE DE 7,5T,INCLUSIVE MOTORISTA</v>
      </c>
      <c r="C19140" s="519" t="s">
        <v>46827</v>
      </c>
      <c r="D19140" s="519" t="s">
        <v>46825</v>
      </c>
      <c r="I19140" s="519" t="s">
        <v>1848</v>
      </c>
      <c r="J19140" s="650">
        <v>49.23</v>
      </c>
    </row>
    <row r="19141" spans="1:10">
      <c r="A19141" s="519" t="s">
        <v>19266</v>
      </c>
      <c r="B19141" s="519" t="str">
        <f t="shared" si="298"/>
        <v>CAMINHAO COM CARROCERIA FIXA,TRUCADO,CAPACIDADE DE 12T,INCLUSIVE MOTORISTA</v>
      </c>
      <c r="C19141" s="519" t="s">
        <v>46828</v>
      </c>
      <c r="D19141" s="519" t="s">
        <v>46829</v>
      </c>
      <c r="I19141" s="519" t="s">
        <v>1848</v>
      </c>
      <c r="J19141" s="650">
        <v>231.8</v>
      </c>
    </row>
    <row r="19142" spans="1:10">
      <c r="A19142" s="519" t="s">
        <v>19267</v>
      </c>
      <c r="B19142" s="519" t="str">
        <f t="shared" si="298"/>
        <v>CAMINHAO COM CARROCERIA FIXA,TRUCADO,CAPACIDADE DE 12T,INCLUSIVE MOTORISTA</v>
      </c>
      <c r="C19142" s="519" t="s">
        <v>46828</v>
      </c>
      <c r="D19142" s="519" t="s">
        <v>46829</v>
      </c>
      <c r="I19142" s="519" t="s">
        <v>1848</v>
      </c>
      <c r="J19142" s="650">
        <v>75.900000000000006</v>
      </c>
    </row>
    <row r="19143" spans="1:10">
      <c r="A19143" s="519" t="s">
        <v>19268</v>
      </c>
      <c r="B19143" s="519" t="str">
        <f t="shared" si="298"/>
        <v>CAMINHAO COM CARROCERIA FIXA,TRUCADO,CAPACIDADE DE 12T,INCLUSIVE MOTORISTA</v>
      </c>
      <c r="C19143" s="519" t="s">
        <v>46828</v>
      </c>
      <c r="D19143" s="519" t="s">
        <v>46829</v>
      </c>
      <c r="I19143" s="519" t="s">
        <v>1848</v>
      </c>
      <c r="J19143" s="650">
        <v>57.57</v>
      </c>
    </row>
    <row r="19144" spans="1:10">
      <c r="A19144" s="519" t="s">
        <v>19269</v>
      </c>
      <c r="B19144" s="519" t="str">
        <f t="shared" ref="B19144:B19207" si="299">C19144&amp;D19144&amp;E19144&amp;F19144&amp;G19144&amp;H19144</f>
        <v>CAMINHAO COM CARROCERIA FIXA,TRUCADO,CAPACIDADE DE 12T,INCLUSIVE MOTORISTA</v>
      </c>
      <c r="C19144" s="519" t="s">
        <v>46828</v>
      </c>
      <c r="D19144" s="519" t="s">
        <v>46829</v>
      </c>
      <c r="I19144" s="519" t="s">
        <v>1848</v>
      </c>
      <c r="J19144" s="650">
        <v>228.75</v>
      </c>
    </row>
    <row r="19145" spans="1:10">
      <c r="A19145" s="519" t="s">
        <v>19270</v>
      </c>
      <c r="B19145" s="519" t="str">
        <f t="shared" si="299"/>
        <v>CAMINHAO COM CARROCERIA FIXA,TRUCADO,CAPACIDADE DE 12T,INCLUSIVE MOTORISTA</v>
      </c>
      <c r="C19145" s="519" t="s">
        <v>46828</v>
      </c>
      <c r="D19145" s="519" t="s">
        <v>46829</v>
      </c>
      <c r="I19145" s="519" t="s">
        <v>1848</v>
      </c>
      <c r="J19145" s="650">
        <v>72.849999999999994</v>
      </c>
    </row>
    <row r="19146" spans="1:10">
      <c r="A19146" s="519" t="s">
        <v>19271</v>
      </c>
      <c r="B19146" s="519" t="str">
        <f t="shared" si="299"/>
        <v>CAMINHAO COM CARROCERIA FIXA,TRUCADO,CAPACIDADE DE 12T,INCLUSIVE MOTORISTA</v>
      </c>
      <c r="C19146" s="519" t="s">
        <v>46828</v>
      </c>
      <c r="D19146" s="519" t="s">
        <v>46829</v>
      </c>
      <c r="I19146" s="519" t="s">
        <v>1848</v>
      </c>
      <c r="J19146" s="650">
        <v>54.52</v>
      </c>
    </row>
    <row r="19147" spans="1:10">
      <c r="A19147" s="519" t="s">
        <v>19272</v>
      </c>
      <c r="B19147" s="519" t="str">
        <f t="shared" si="299"/>
        <v>CAMINHAO BASCULANTE,NO TOCO,CAPACIDADE DE 4,00M3,INCLUSIVE MOTORISTA</v>
      </c>
      <c r="C19147" s="519" t="s">
        <v>46830</v>
      </c>
      <c r="D19147" s="519" t="s">
        <v>46831</v>
      </c>
      <c r="I19147" s="519" t="s">
        <v>1848</v>
      </c>
      <c r="J19147" s="650">
        <v>169.12</v>
      </c>
    </row>
    <row r="19148" spans="1:10">
      <c r="A19148" s="519" t="s">
        <v>19273</v>
      </c>
      <c r="B19148" s="519" t="str">
        <f t="shared" si="299"/>
        <v>CAMINHAO BASCULANTE,NO TOCO,CAPACIDADE DE 4,00M3,INCLUSIVE MOTORISTA</v>
      </c>
      <c r="C19148" s="519" t="s">
        <v>46830</v>
      </c>
      <c r="D19148" s="519" t="s">
        <v>46831</v>
      </c>
      <c r="I19148" s="519" t="s">
        <v>1848</v>
      </c>
      <c r="J19148" s="650">
        <v>66.81</v>
      </c>
    </row>
    <row r="19149" spans="1:10">
      <c r="A19149" s="519" t="s">
        <v>19274</v>
      </c>
      <c r="B19149" s="519" t="str">
        <f t="shared" si="299"/>
        <v>CAMINHAO BASCULANTE,NO TOCO,CAPACIDADE DE 4,00M3,INCLUSIVE MOTORISTA</v>
      </c>
      <c r="C19149" s="519" t="s">
        <v>46830</v>
      </c>
      <c r="D19149" s="519" t="s">
        <v>46831</v>
      </c>
      <c r="I19149" s="519" t="s">
        <v>1848</v>
      </c>
      <c r="J19149" s="650">
        <v>52.86</v>
      </c>
    </row>
    <row r="19150" spans="1:10">
      <c r="A19150" s="519" t="s">
        <v>19275</v>
      </c>
      <c r="B19150" s="519" t="str">
        <f t="shared" si="299"/>
        <v>CAMINHAO BASCULANTE,NO TOCO,CAPACIDADE DE 4,00M3,INCLUSIVE MOTORISTA</v>
      </c>
      <c r="C19150" s="519" t="s">
        <v>46830</v>
      </c>
      <c r="D19150" s="519" t="s">
        <v>46831</v>
      </c>
      <c r="I19150" s="519" t="s">
        <v>1848</v>
      </c>
      <c r="J19150" s="650">
        <v>166.07</v>
      </c>
    </row>
    <row r="19151" spans="1:10">
      <c r="A19151" s="519" t="s">
        <v>19276</v>
      </c>
      <c r="B19151" s="519" t="str">
        <f t="shared" si="299"/>
        <v>CAMINHAO BASCULANTE,NO TOCO,CAPACIDADE DE 4,00M3,INCLUSIVE MOTORISTA</v>
      </c>
      <c r="C19151" s="519" t="s">
        <v>46830</v>
      </c>
      <c r="D19151" s="519" t="s">
        <v>46831</v>
      </c>
      <c r="I19151" s="519" t="s">
        <v>1848</v>
      </c>
      <c r="J19151" s="650">
        <v>63.76</v>
      </c>
    </row>
    <row r="19152" spans="1:10">
      <c r="A19152" s="519" t="s">
        <v>19277</v>
      </c>
      <c r="B19152" s="519" t="str">
        <f t="shared" si="299"/>
        <v>CAMINHAO BASCULANTE,NO TOCO,CAPACIDADE DE 4,00M3,INCLUSIVE MOTORISTA</v>
      </c>
      <c r="C19152" s="519" t="s">
        <v>46830</v>
      </c>
      <c r="D19152" s="519" t="s">
        <v>46831</v>
      </c>
      <c r="I19152" s="519" t="s">
        <v>1848</v>
      </c>
      <c r="J19152" s="650">
        <v>49.81</v>
      </c>
    </row>
    <row r="19153" spans="1:10">
      <c r="A19153" s="519" t="s">
        <v>19278</v>
      </c>
      <c r="B19153" s="519" t="str">
        <f t="shared" si="299"/>
        <v>CAMINHAO BASCULANTE,NO TOCO,CAPACIDADE DE 5,00M3,INCLUSIVE MOTORISTA</v>
      </c>
      <c r="C19153" s="519" t="s">
        <v>46832</v>
      </c>
      <c r="D19153" s="519" t="s">
        <v>46831</v>
      </c>
      <c r="I19153" s="519" t="s">
        <v>1848</v>
      </c>
      <c r="J19153" s="650">
        <v>195.6</v>
      </c>
    </row>
    <row r="19154" spans="1:10">
      <c r="A19154" s="519" t="s">
        <v>19279</v>
      </c>
      <c r="B19154" s="519" t="str">
        <f t="shared" si="299"/>
        <v>CAMINHAO BASCULANTE,NO TOCO,CAPACIDADE DE 5,00M3,INCLUSIVE MOTORISTA</v>
      </c>
      <c r="C19154" s="519" t="s">
        <v>46832</v>
      </c>
      <c r="D19154" s="519" t="s">
        <v>46831</v>
      </c>
      <c r="I19154" s="519" t="s">
        <v>1848</v>
      </c>
      <c r="J19154" s="650">
        <v>73.22</v>
      </c>
    </row>
    <row r="19155" spans="1:10">
      <c r="A19155" s="519" t="s">
        <v>19280</v>
      </c>
      <c r="B19155" s="519" t="str">
        <f t="shared" si="299"/>
        <v>CAMINHAO BASCULANTE,NO TOCO,CAPACIDADE DE 5,00M3,INCLUSIVE MOTORISTA</v>
      </c>
      <c r="C19155" s="519" t="s">
        <v>46832</v>
      </c>
      <c r="D19155" s="519" t="s">
        <v>46831</v>
      </c>
      <c r="I19155" s="519" t="s">
        <v>1848</v>
      </c>
      <c r="J19155" s="650">
        <v>56.91</v>
      </c>
    </row>
    <row r="19156" spans="1:10">
      <c r="A19156" s="519" t="s">
        <v>19281</v>
      </c>
      <c r="B19156" s="519" t="str">
        <f t="shared" si="299"/>
        <v>CAMINHAO BASCULANTE,NO TOCO,CAPACIDADE DE 5,00M3,INCLUSIVE MOTORISTA</v>
      </c>
      <c r="C19156" s="519" t="s">
        <v>46832</v>
      </c>
      <c r="D19156" s="519" t="s">
        <v>46831</v>
      </c>
      <c r="I19156" s="519" t="s">
        <v>1848</v>
      </c>
      <c r="J19156" s="650">
        <v>192.55</v>
      </c>
    </row>
    <row r="19157" spans="1:10">
      <c r="A19157" s="519" t="s">
        <v>19282</v>
      </c>
      <c r="B19157" s="519" t="str">
        <f t="shared" si="299"/>
        <v>CAMINHAO BASCULANTE,NO TOCO,CAPACIDADE DE 5,00M3,INCLUSIVE MOTORISTA</v>
      </c>
      <c r="C19157" s="519" t="s">
        <v>46832</v>
      </c>
      <c r="D19157" s="519" t="s">
        <v>46831</v>
      </c>
      <c r="I19157" s="519" t="s">
        <v>1848</v>
      </c>
      <c r="J19157" s="650">
        <v>70.17</v>
      </c>
    </row>
    <row r="19158" spans="1:10">
      <c r="A19158" s="519" t="s">
        <v>19283</v>
      </c>
      <c r="B19158" s="519" t="str">
        <f t="shared" si="299"/>
        <v>CAMINHAO BASCULANTE,NO TOCO,CAPACIDADE DE 5,00M3,INCLUSIVE MOTORISTA</v>
      </c>
      <c r="C19158" s="519" t="s">
        <v>46832</v>
      </c>
      <c r="D19158" s="519" t="s">
        <v>46831</v>
      </c>
      <c r="I19158" s="519" t="s">
        <v>1848</v>
      </c>
      <c r="J19158" s="650">
        <v>53.86</v>
      </c>
    </row>
    <row r="19159" spans="1:10">
      <c r="A19159" s="519" t="s">
        <v>19284</v>
      </c>
      <c r="B19159" s="519" t="str">
        <f t="shared" si="299"/>
        <v>CAMINHAO BASCULANTE,NO TOCO,CAPACIDADE DE 7,00M3,INCLUSIVE MOTORISTA</v>
      </c>
      <c r="C19159" s="519" t="s">
        <v>46833</v>
      </c>
      <c r="D19159" s="519" t="s">
        <v>46831</v>
      </c>
      <c r="I19159" s="519" t="s">
        <v>1848</v>
      </c>
      <c r="J19159" s="650">
        <v>218.57</v>
      </c>
    </row>
    <row r="19160" spans="1:10">
      <c r="A19160" s="519" t="s">
        <v>19285</v>
      </c>
      <c r="B19160" s="519" t="str">
        <f t="shared" si="299"/>
        <v>CAMINHAO BASCULANTE,NO TOCO,CAPACIDADE DE 7,00M3,INCLUSIVE MOTORISTA</v>
      </c>
      <c r="C19160" s="519" t="s">
        <v>46833</v>
      </c>
      <c r="D19160" s="519" t="s">
        <v>46831</v>
      </c>
      <c r="I19160" s="519" t="s">
        <v>1848</v>
      </c>
      <c r="J19160" s="650">
        <v>81.040000000000006</v>
      </c>
    </row>
    <row r="19161" spans="1:10">
      <c r="A19161" s="519" t="s">
        <v>19286</v>
      </c>
      <c r="B19161" s="519" t="str">
        <f t="shared" si="299"/>
        <v>CAMINHAO BASCULANTE,NO TOCO,CAPACIDADE DE 7,00M3,INCLUSIVE MOTORISTA</v>
      </c>
      <c r="C19161" s="519" t="s">
        <v>46833</v>
      </c>
      <c r="D19161" s="519" t="s">
        <v>46831</v>
      </c>
      <c r="I19161" s="519" t="s">
        <v>1848</v>
      </c>
      <c r="J19161" s="650">
        <v>62.49</v>
      </c>
    </row>
    <row r="19162" spans="1:10">
      <c r="A19162" s="519" t="s">
        <v>19287</v>
      </c>
      <c r="B19162" s="519" t="str">
        <f t="shared" si="299"/>
        <v>CAMINHAO BASCULANTE,NO TOCO,CAPACIDADE DE 7,00M3,INCLUSIVE MOTORISTA</v>
      </c>
      <c r="C19162" s="519" t="s">
        <v>46833</v>
      </c>
      <c r="D19162" s="519" t="s">
        <v>46831</v>
      </c>
      <c r="I19162" s="519" t="s">
        <v>1848</v>
      </c>
      <c r="J19162" s="650">
        <v>215.52</v>
      </c>
    </row>
    <row r="19163" spans="1:10">
      <c r="A19163" s="519" t="s">
        <v>19288</v>
      </c>
      <c r="B19163" s="519" t="str">
        <f t="shared" si="299"/>
        <v>CAMINHAO BASCULANTE,NO TOCO,CAPACIDADE DE 7,00M3,INCLUSIVE MOTORISTA</v>
      </c>
      <c r="C19163" s="519" t="s">
        <v>46833</v>
      </c>
      <c r="D19163" s="519" t="s">
        <v>46831</v>
      </c>
      <c r="I19163" s="519" t="s">
        <v>1848</v>
      </c>
      <c r="J19163" s="650">
        <v>77.989999999999995</v>
      </c>
    </row>
    <row r="19164" spans="1:10">
      <c r="A19164" s="519" t="s">
        <v>19289</v>
      </c>
      <c r="B19164" s="519" t="str">
        <f t="shared" si="299"/>
        <v>CAMINHAO BASCULANTE,NO TOCO,CAPACIDADE DE 7,00M3,INCLUSIVE MOTORISTA</v>
      </c>
      <c r="C19164" s="519" t="s">
        <v>46833</v>
      </c>
      <c r="D19164" s="519" t="s">
        <v>46831</v>
      </c>
      <c r="I19164" s="519" t="s">
        <v>1848</v>
      </c>
      <c r="J19164" s="650">
        <v>59.44</v>
      </c>
    </row>
    <row r="19165" spans="1:10">
      <c r="A19165" s="519" t="s">
        <v>19290</v>
      </c>
      <c r="B19165" s="519" t="str">
        <f t="shared" si="299"/>
        <v>CAMINHAO BASCULANTE,NO TOCO,CAPACIDADE DE 10,00M3,INCLUSIVEMOTORISTA</v>
      </c>
      <c r="C19165" s="519" t="s">
        <v>46834</v>
      </c>
      <c r="D19165" s="519" t="s">
        <v>46835</v>
      </c>
      <c r="I19165" s="519" t="s">
        <v>1848</v>
      </c>
      <c r="J19165" s="650">
        <v>251.83</v>
      </c>
    </row>
    <row r="19166" spans="1:10">
      <c r="A19166" s="519" t="s">
        <v>19291</v>
      </c>
      <c r="B19166" s="519" t="str">
        <f t="shared" si="299"/>
        <v>CAMINHAO BASCULANTE,NO TOCO,CAPACIDADE DE 10,00M3,INCLUSIVEMOTORISTA</v>
      </c>
      <c r="C19166" s="519" t="s">
        <v>46834</v>
      </c>
      <c r="D19166" s="519" t="s">
        <v>46835</v>
      </c>
      <c r="I19166" s="519" t="s">
        <v>1848</v>
      </c>
      <c r="J19166" s="650">
        <v>87.47</v>
      </c>
    </row>
    <row r="19167" spans="1:10">
      <c r="A19167" s="519" t="s">
        <v>19292</v>
      </c>
      <c r="B19167" s="519" t="str">
        <f t="shared" si="299"/>
        <v>CAMINHAO BASCULANTE,NO TOCO,CAPACIDADE DE 10,00M3,INCLUSIVEMOTORISTA</v>
      </c>
      <c r="C19167" s="519" t="s">
        <v>46834</v>
      </c>
      <c r="D19167" s="519" t="s">
        <v>46835</v>
      </c>
      <c r="I19167" s="519" t="s">
        <v>1848</v>
      </c>
      <c r="J19167" s="650">
        <v>66.28</v>
      </c>
    </row>
    <row r="19168" spans="1:10">
      <c r="A19168" s="519" t="s">
        <v>19293</v>
      </c>
      <c r="B19168" s="519" t="str">
        <f t="shared" si="299"/>
        <v>CAMINHAO BASCULANTE,NO TOCO,CAPACIDADE DE 10,00M3,INCLUSIVEMOTORISTA</v>
      </c>
      <c r="C19168" s="519" t="s">
        <v>46834</v>
      </c>
      <c r="D19168" s="519" t="s">
        <v>46835</v>
      </c>
      <c r="I19168" s="519" t="s">
        <v>1848</v>
      </c>
      <c r="J19168" s="650">
        <v>248.78</v>
      </c>
    </row>
    <row r="19169" spans="1:10">
      <c r="A19169" s="519" t="s">
        <v>19294</v>
      </c>
      <c r="B19169" s="519" t="str">
        <f t="shared" si="299"/>
        <v>CAMINHAO BASCULANTE,NO TOCO,CAPACIDADE DE 10,00M3,INCLUSIVEMOTORISTA</v>
      </c>
      <c r="C19169" s="519" t="s">
        <v>46834</v>
      </c>
      <c r="D19169" s="519" t="s">
        <v>46835</v>
      </c>
      <c r="I19169" s="519" t="s">
        <v>1848</v>
      </c>
      <c r="J19169" s="650">
        <v>84.42</v>
      </c>
    </row>
    <row r="19170" spans="1:10">
      <c r="A19170" s="519" t="s">
        <v>19295</v>
      </c>
      <c r="B19170" s="519" t="str">
        <f t="shared" si="299"/>
        <v>CAMINHAO BASCULANTE,NO TOCO,CAPACIDADE DE 10,00M3,INCLUSIVEMOTORISTA</v>
      </c>
      <c r="C19170" s="519" t="s">
        <v>46834</v>
      </c>
      <c r="D19170" s="519" t="s">
        <v>46835</v>
      </c>
      <c r="I19170" s="519" t="s">
        <v>1848</v>
      </c>
      <c r="J19170" s="650">
        <v>63.23</v>
      </c>
    </row>
    <row r="19171" spans="1:10">
      <c r="A19171" s="519" t="s">
        <v>19296</v>
      </c>
      <c r="B19171" s="519" t="str">
        <f t="shared" si="299"/>
        <v>CAMINHAO BASCULANTE DO TIPO PESADO (FORA DE ESTRADA),CAPACIDADE RASA DE 11,00M3,INCLUSIVE MOTORISTA</v>
      </c>
      <c r="C19171" s="519" t="s">
        <v>46836</v>
      </c>
      <c r="D19171" s="519" t="s">
        <v>46837</v>
      </c>
      <c r="I19171" s="519" t="s">
        <v>1848</v>
      </c>
      <c r="J19171" s="650">
        <v>539.15</v>
      </c>
    </row>
    <row r="19172" spans="1:10">
      <c r="A19172" s="519" t="s">
        <v>19297</v>
      </c>
      <c r="B19172" s="519" t="str">
        <f t="shared" si="299"/>
        <v>CAMINHAO BASCULANTE DO TIPO PESADO (FORA DE ESTRADA),CAPACIDADE RASA DE 11,00M3,INCLUSIVE MOTORISTA</v>
      </c>
      <c r="C19172" s="519" t="s">
        <v>46836</v>
      </c>
      <c r="D19172" s="519" t="s">
        <v>46837</v>
      </c>
      <c r="I19172" s="519" t="s">
        <v>1848</v>
      </c>
      <c r="J19172" s="650">
        <v>213.48</v>
      </c>
    </row>
    <row r="19173" spans="1:10">
      <c r="A19173" s="519" t="s">
        <v>19298</v>
      </c>
      <c r="B19173" s="519" t="str">
        <f t="shared" si="299"/>
        <v>CAMINHAO BASCULANTE DO TIPO PESADO (FORA DE ESTRADA),CAPACIDADE RASA DE 11,00M3,INCLUSIVE MOTORISTA</v>
      </c>
      <c r="C19173" s="519" t="s">
        <v>46836</v>
      </c>
      <c r="D19173" s="519" t="s">
        <v>46837</v>
      </c>
      <c r="I19173" s="519" t="s">
        <v>1848</v>
      </c>
      <c r="J19173" s="650">
        <v>170.69</v>
      </c>
    </row>
    <row r="19174" spans="1:10">
      <c r="A19174" s="519" t="s">
        <v>19299</v>
      </c>
      <c r="B19174" s="519" t="str">
        <f t="shared" si="299"/>
        <v>CAMINHAO BASCULANTE DO TIPO PESADO (FORA DE ESTRADA),CAPACIDADE RASA DE 11,00M3,INCLUSIVE MOTORISTA</v>
      </c>
      <c r="C19174" s="519" t="s">
        <v>46836</v>
      </c>
      <c r="D19174" s="519" t="s">
        <v>46837</v>
      </c>
      <c r="I19174" s="519" t="s">
        <v>1848</v>
      </c>
      <c r="J19174" s="650">
        <v>536.1</v>
      </c>
    </row>
    <row r="19175" spans="1:10">
      <c r="A19175" s="519" t="s">
        <v>19300</v>
      </c>
      <c r="B19175" s="519" t="str">
        <f t="shared" si="299"/>
        <v>CAMINHAO BASCULANTE DO TIPO PESADO (FORA DE ESTRADA),CAPACIDADE RASA DE 11,00M3,INCLUSIVE MOTORISTA</v>
      </c>
      <c r="C19175" s="519" t="s">
        <v>46836</v>
      </c>
      <c r="D19175" s="519" t="s">
        <v>46837</v>
      </c>
      <c r="I19175" s="519" t="s">
        <v>1848</v>
      </c>
      <c r="J19175" s="650">
        <v>210.43</v>
      </c>
    </row>
    <row r="19176" spans="1:10">
      <c r="A19176" s="519" t="s">
        <v>19301</v>
      </c>
      <c r="B19176" s="519" t="str">
        <f t="shared" si="299"/>
        <v>CAMINHAO BASCULANTE DO TIPO PESADO (FORA DE ESTRADA),CAPACIDADE RASA DE 11,00M3,INCLUSIVE MOTORISTA</v>
      </c>
      <c r="C19176" s="519" t="s">
        <v>46836</v>
      </c>
      <c r="D19176" s="519" t="s">
        <v>46837</v>
      </c>
      <c r="I19176" s="519" t="s">
        <v>1848</v>
      </c>
      <c r="J19176" s="650">
        <v>167.64</v>
      </c>
    </row>
    <row r="19177" spans="1:10">
      <c r="A19177" s="519" t="s">
        <v>19302</v>
      </c>
      <c r="B19177" s="519" t="str">
        <f t="shared" si="299"/>
        <v>CAMINHAO BASCULANTE DO TIPO MEDIO-PESADO,TRUCADO,CAPACIDADEDE 12,00M3,INCLUSIVE MOTORISTA</v>
      </c>
      <c r="C19177" s="519" t="s">
        <v>46838</v>
      </c>
      <c r="D19177" s="519" t="s">
        <v>46839</v>
      </c>
      <c r="I19177" s="519" t="s">
        <v>1848</v>
      </c>
      <c r="J19177" s="650">
        <v>242.23</v>
      </c>
    </row>
    <row r="19178" spans="1:10">
      <c r="A19178" s="519" t="s">
        <v>19303</v>
      </c>
      <c r="B19178" s="519" t="str">
        <f t="shared" si="299"/>
        <v>CAMINHAO BASCULANTE DO TIPO MEDIO-PESADO,TRUCADO,CAPACIDADEDE 12,00M3,INCLUSIVE MOTORISTA</v>
      </c>
      <c r="C19178" s="519" t="s">
        <v>46838</v>
      </c>
      <c r="D19178" s="519" t="s">
        <v>46839</v>
      </c>
      <c r="I19178" s="519" t="s">
        <v>1848</v>
      </c>
      <c r="J19178" s="650">
        <v>89.92</v>
      </c>
    </row>
    <row r="19179" spans="1:10">
      <c r="A19179" s="519" t="s">
        <v>19304</v>
      </c>
      <c r="B19179" s="519" t="str">
        <f t="shared" si="299"/>
        <v>CAMINHAO BASCULANTE DO TIPO MEDIO-PESADO,TRUCADO,CAPACIDADEDE 12,00M3,INCLUSIVE MOTORISTA</v>
      </c>
      <c r="C19179" s="519" t="s">
        <v>46838</v>
      </c>
      <c r="D19179" s="519" t="s">
        <v>46839</v>
      </c>
      <c r="I19179" s="519" t="s">
        <v>1848</v>
      </c>
      <c r="J19179" s="650">
        <v>69.540000000000006</v>
      </c>
    </row>
    <row r="19180" spans="1:10">
      <c r="A19180" s="519" t="s">
        <v>19305</v>
      </c>
      <c r="B19180" s="519" t="str">
        <f t="shared" si="299"/>
        <v>CAMINHAO BASCULANTE DO TIPO MEDIO-PESADO,TRUCADO,CAPACIDADEDE 12,00M3,INCLUSIVE MOTORISTA</v>
      </c>
      <c r="C19180" s="519" t="s">
        <v>46838</v>
      </c>
      <c r="D19180" s="519" t="s">
        <v>46839</v>
      </c>
      <c r="I19180" s="519" t="s">
        <v>1848</v>
      </c>
      <c r="J19180" s="650">
        <v>239.18</v>
      </c>
    </row>
    <row r="19181" spans="1:10">
      <c r="A19181" s="519" t="s">
        <v>19306</v>
      </c>
      <c r="B19181" s="519" t="str">
        <f t="shared" si="299"/>
        <v>CAMINHAO BASCULANTE DO TIPO MEDIO-PESADO,TRUCADO,CAPACIDADEDE 12,00M3,INCLUSIVE MOTORISTA</v>
      </c>
      <c r="C19181" s="519" t="s">
        <v>46838</v>
      </c>
      <c r="D19181" s="519" t="s">
        <v>46839</v>
      </c>
      <c r="I19181" s="519" t="s">
        <v>1848</v>
      </c>
      <c r="J19181" s="650">
        <v>86.87</v>
      </c>
    </row>
    <row r="19182" spans="1:10">
      <c r="A19182" s="519" t="s">
        <v>19307</v>
      </c>
      <c r="B19182" s="519" t="str">
        <f t="shared" si="299"/>
        <v>CAMINHAO BASCULANTE DO TIPO MEDIO-PESADO,TRUCADO,CAPACIDADEDE 12,00M3,INCLUSIVE MOTORISTA</v>
      </c>
      <c r="C19182" s="519" t="s">
        <v>46838</v>
      </c>
      <c r="D19182" s="519" t="s">
        <v>46839</v>
      </c>
      <c r="I19182" s="519" t="s">
        <v>1848</v>
      </c>
      <c r="J19182" s="650">
        <v>66.489999999999995</v>
      </c>
    </row>
    <row r="19183" spans="1:10">
      <c r="A19183" s="519" t="s">
        <v>52066</v>
      </c>
      <c r="B19183" s="519" t="str">
        <f t="shared" si="299"/>
        <v>CAMINHAO BASCULANTE TIPO PESADO,TRACADO,6X4,CAPACIDADE DE 18,4T,INCLUSIVE MOTORISTA</v>
      </c>
      <c r="C19183" s="519" t="s">
        <v>52067</v>
      </c>
      <c r="D19183" s="519" t="s">
        <v>52068</v>
      </c>
      <c r="I19183" s="519" t="s">
        <v>1848</v>
      </c>
      <c r="J19183" s="650">
        <v>405.25</v>
      </c>
    </row>
    <row r="19184" spans="1:10">
      <c r="A19184" s="519" t="s">
        <v>52069</v>
      </c>
      <c r="B19184" s="519" t="str">
        <f t="shared" si="299"/>
        <v>CAMINHAO BASCULANTE TIPO PESADO,TRACADO,6X4,CAPACIDADE DE 18,4T,INCLUSIVE MOTORISTA</v>
      </c>
      <c r="C19184" s="519" t="s">
        <v>52067</v>
      </c>
      <c r="D19184" s="519" t="s">
        <v>52068</v>
      </c>
      <c r="I19184" s="519" t="s">
        <v>1848</v>
      </c>
      <c r="J19184" s="650">
        <v>112.83</v>
      </c>
    </row>
    <row r="19185" spans="1:10">
      <c r="A19185" s="519" t="s">
        <v>52070</v>
      </c>
      <c r="B19185" s="519" t="str">
        <f t="shared" si="299"/>
        <v>CAMINHAO BASCULANTE TIPO PESADO,TRACADO,6X4,CAPACIDADE DE 18,4T,INCLUSIVE MOTORISTA</v>
      </c>
      <c r="C19185" s="519" t="s">
        <v>52067</v>
      </c>
      <c r="D19185" s="519" t="s">
        <v>52068</v>
      </c>
      <c r="I19185" s="519" t="s">
        <v>1848</v>
      </c>
      <c r="J19185" s="650">
        <v>76.22</v>
      </c>
    </row>
    <row r="19186" spans="1:10">
      <c r="A19186" s="519" t="s">
        <v>52071</v>
      </c>
      <c r="B19186" s="519" t="str">
        <f t="shared" si="299"/>
        <v>CAMINHAO BASCULANTE TIPO PESADO,TRACADO,6X4,CAPACIDADE DE 18,4T,INCLUSIVE MOTORISTA</v>
      </c>
      <c r="C19186" s="519" t="s">
        <v>52067</v>
      </c>
      <c r="D19186" s="519" t="s">
        <v>52068</v>
      </c>
      <c r="I19186" s="519" t="s">
        <v>1848</v>
      </c>
      <c r="J19186" s="650">
        <v>402.2</v>
      </c>
    </row>
    <row r="19187" spans="1:10">
      <c r="A19187" s="519" t="s">
        <v>52072</v>
      </c>
      <c r="B19187" s="519" t="str">
        <f t="shared" si="299"/>
        <v>CAMINHAO BASCULANTE TIPO PESADO,TRACADO,6X4,CAPACIDADE DE 18,4T,INCLUSIVE MOTORISTA</v>
      </c>
      <c r="C19187" s="519" t="s">
        <v>52067</v>
      </c>
      <c r="D19187" s="519" t="s">
        <v>52068</v>
      </c>
      <c r="I19187" s="519" t="s">
        <v>1848</v>
      </c>
      <c r="J19187" s="650">
        <v>109.78</v>
      </c>
    </row>
    <row r="19188" spans="1:10">
      <c r="A19188" s="519" t="s">
        <v>52073</v>
      </c>
      <c r="B19188" s="519" t="str">
        <f t="shared" si="299"/>
        <v>CAMINHAO BASCULANTE TIPO PESADO,TRACADO,6X4,CAPACIDADE DE 18,4T,INCLUSIVE MOTORISTA</v>
      </c>
      <c r="C19188" s="519" t="s">
        <v>52067</v>
      </c>
      <c r="D19188" s="519" t="s">
        <v>52068</v>
      </c>
      <c r="I19188" s="519" t="s">
        <v>1848</v>
      </c>
      <c r="J19188" s="650">
        <v>73.17</v>
      </c>
    </row>
    <row r="19189" spans="1:10">
      <c r="A19189" s="519" t="s">
        <v>19308</v>
      </c>
      <c r="B19189" s="519" t="str">
        <f t="shared" si="299"/>
        <v>CAMINHAO TANQUE,CAPACIDADE DE 6.000L,INCLUSIVE MOTORISTA</v>
      </c>
      <c r="C19189" s="519" t="s">
        <v>19309</v>
      </c>
      <c r="I19189" s="519" t="s">
        <v>1848</v>
      </c>
      <c r="J19189" s="650">
        <v>191.03</v>
      </c>
    </row>
    <row r="19190" spans="1:10">
      <c r="A19190" s="519" t="s">
        <v>19310</v>
      </c>
      <c r="B19190" s="519" t="str">
        <f t="shared" si="299"/>
        <v>CAMINHAO TANQUE,CAPACIDADE DE 6.000L,INCLUSIVE MOTORISTA</v>
      </c>
      <c r="C19190" s="519" t="s">
        <v>19309</v>
      </c>
      <c r="I19190" s="519" t="s">
        <v>1848</v>
      </c>
      <c r="J19190" s="650">
        <v>70.84</v>
      </c>
    </row>
    <row r="19191" spans="1:10">
      <c r="A19191" s="519" t="s">
        <v>19311</v>
      </c>
      <c r="B19191" s="519" t="str">
        <f t="shared" si="299"/>
        <v>CAMINHAO TANQUE,CAPACIDADE DE 6.000L,INCLUSIVE MOTORISTA</v>
      </c>
      <c r="C19191" s="519" t="s">
        <v>19309</v>
      </c>
      <c r="I19191" s="519" t="s">
        <v>1848</v>
      </c>
      <c r="J19191" s="650">
        <v>54.96</v>
      </c>
    </row>
    <row r="19192" spans="1:10">
      <c r="A19192" s="519" t="s">
        <v>19312</v>
      </c>
      <c r="B19192" s="519" t="str">
        <f t="shared" si="299"/>
        <v>CAMINHAO TANQUE,CAPACIDADE DE 6.000L,INCLUSIVE MOTORISTA</v>
      </c>
      <c r="C19192" s="519" t="s">
        <v>19309</v>
      </c>
      <c r="I19192" s="519" t="s">
        <v>1848</v>
      </c>
      <c r="J19192" s="650">
        <v>187.98</v>
      </c>
    </row>
    <row r="19193" spans="1:10">
      <c r="A19193" s="519" t="s">
        <v>19313</v>
      </c>
      <c r="B19193" s="519" t="str">
        <f t="shared" si="299"/>
        <v>CAMINHAO TANQUE,CAPACIDADE DE 6.000L,INCLUSIVE MOTORISTA</v>
      </c>
      <c r="C19193" s="519" t="s">
        <v>19309</v>
      </c>
      <c r="I19193" s="519" t="s">
        <v>1848</v>
      </c>
      <c r="J19193" s="650">
        <v>67.790000000000006</v>
      </c>
    </row>
    <row r="19194" spans="1:10">
      <c r="A19194" s="519" t="s">
        <v>19314</v>
      </c>
      <c r="B19194" s="519" t="str">
        <f t="shared" si="299"/>
        <v>CAMINHAO TANQUE,CAPACIDADE DE 6.000L,INCLUSIVE MOTORISTA</v>
      </c>
      <c r="C19194" s="519" t="s">
        <v>19309</v>
      </c>
      <c r="I19194" s="519" t="s">
        <v>1848</v>
      </c>
      <c r="J19194" s="650">
        <v>51.91</v>
      </c>
    </row>
    <row r="19195" spans="1:10">
      <c r="A19195" s="519" t="s">
        <v>19315</v>
      </c>
      <c r="B19195" s="519" t="str">
        <f t="shared" si="299"/>
        <v>CAMINHAO TANQUE,CAPACIDADE DE 10.000L,INCLUSIVE MOTORISTA</v>
      </c>
      <c r="C19195" s="519" t="s">
        <v>19316</v>
      </c>
      <c r="I19195" s="519" t="s">
        <v>1848</v>
      </c>
      <c r="J19195" s="650">
        <v>203.37</v>
      </c>
    </row>
    <row r="19196" spans="1:10">
      <c r="A19196" s="519" t="s">
        <v>19317</v>
      </c>
      <c r="B19196" s="519" t="str">
        <f t="shared" si="299"/>
        <v>CAMINHAO TANQUE,CAPACIDADE DE 10.000L,INCLUSIVE MOTORISTA</v>
      </c>
      <c r="C19196" s="519" t="s">
        <v>19316</v>
      </c>
      <c r="I19196" s="519" t="s">
        <v>1848</v>
      </c>
      <c r="J19196" s="650">
        <v>78.8</v>
      </c>
    </row>
    <row r="19197" spans="1:10">
      <c r="A19197" s="519" t="s">
        <v>19318</v>
      </c>
      <c r="B19197" s="519" t="str">
        <f t="shared" si="299"/>
        <v>CAMINHAO TANQUE,CAPACIDADE DE 10.000L,INCLUSIVE MOTORISTA</v>
      </c>
      <c r="C19197" s="519" t="s">
        <v>19316</v>
      </c>
      <c r="I19197" s="519" t="s">
        <v>1848</v>
      </c>
      <c r="J19197" s="650">
        <v>61.76</v>
      </c>
    </row>
    <row r="19198" spans="1:10">
      <c r="A19198" s="519" t="s">
        <v>19319</v>
      </c>
      <c r="B19198" s="519" t="str">
        <f t="shared" si="299"/>
        <v>CAMINHAO TANQUE,CAPACIDADE DE 10.000L,INCLUSIVE MOTORISTA</v>
      </c>
      <c r="C19198" s="519" t="s">
        <v>19316</v>
      </c>
      <c r="I19198" s="519" t="s">
        <v>1848</v>
      </c>
      <c r="J19198" s="650">
        <v>200.32</v>
      </c>
    </row>
    <row r="19199" spans="1:10">
      <c r="A19199" s="519" t="s">
        <v>19320</v>
      </c>
      <c r="B19199" s="519" t="str">
        <f t="shared" si="299"/>
        <v>CAMINHAO TANQUE,CAPACIDADE DE 10.000L,INCLUSIVE MOTORISTA</v>
      </c>
      <c r="C19199" s="519" t="s">
        <v>19316</v>
      </c>
      <c r="I19199" s="519" t="s">
        <v>1848</v>
      </c>
      <c r="J19199" s="650">
        <v>75.75</v>
      </c>
    </row>
    <row r="19200" spans="1:10">
      <c r="A19200" s="519" t="s">
        <v>19321</v>
      </c>
      <c r="B19200" s="519" t="str">
        <f t="shared" si="299"/>
        <v>CAMINHAO TANQUE,CAPACIDADE DE 10.000L,INCLUSIVE MOTORISTA</v>
      </c>
      <c r="C19200" s="519" t="s">
        <v>19316</v>
      </c>
      <c r="I19200" s="519" t="s">
        <v>1848</v>
      </c>
      <c r="J19200" s="650">
        <v>58.71</v>
      </c>
    </row>
    <row r="19201" spans="1:10">
      <c r="A19201" s="519" t="s">
        <v>19322</v>
      </c>
      <c r="B19201" s="519" t="str">
        <f t="shared" si="299"/>
        <v>CAMINHAO TANQUE,CAPACIDADE DE 15.000L,INCLUSIVE MOTORISTA</v>
      </c>
      <c r="C19201" s="519" t="s">
        <v>19323</v>
      </c>
      <c r="I19201" s="519" t="s">
        <v>1848</v>
      </c>
      <c r="J19201" s="650">
        <v>224.35</v>
      </c>
    </row>
    <row r="19202" spans="1:10">
      <c r="A19202" s="519" t="s">
        <v>19324</v>
      </c>
      <c r="B19202" s="519" t="str">
        <f t="shared" si="299"/>
        <v>CAMINHAO TANQUE,CAPACIDADE DE 15.000L,INCLUSIVE MOTORISTA</v>
      </c>
      <c r="C19202" s="519" t="s">
        <v>19323</v>
      </c>
      <c r="I19202" s="519" t="s">
        <v>1848</v>
      </c>
      <c r="J19202" s="650">
        <v>81.95</v>
      </c>
    </row>
    <row r="19203" spans="1:10">
      <c r="A19203" s="519" t="s">
        <v>19325</v>
      </c>
      <c r="B19203" s="519" t="str">
        <f t="shared" si="299"/>
        <v>CAMINHAO TANQUE,CAPACIDADE DE 15.000L,INCLUSIVE MOTORISTA</v>
      </c>
      <c r="C19203" s="519" t="s">
        <v>19323</v>
      </c>
      <c r="I19203" s="519" t="s">
        <v>1848</v>
      </c>
      <c r="J19203" s="650">
        <v>64.45</v>
      </c>
    </row>
    <row r="19204" spans="1:10">
      <c r="A19204" s="519" t="s">
        <v>19326</v>
      </c>
      <c r="B19204" s="519" t="str">
        <f t="shared" si="299"/>
        <v>CAMINHAO TANQUE,CAPACIDADE DE 15.000L,INCLUSIVE MOTORISTA</v>
      </c>
      <c r="C19204" s="519" t="s">
        <v>19323</v>
      </c>
      <c r="I19204" s="519" t="s">
        <v>1848</v>
      </c>
      <c r="J19204" s="650">
        <v>221.3</v>
      </c>
    </row>
    <row r="19205" spans="1:10">
      <c r="A19205" s="519" t="s">
        <v>19327</v>
      </c>
      <c r="B19205" s="519" t="str">
        <f t="shared" si="299"/>
        <v>CAMINHAO TANQUE,CAPACIDADE DE 15.000L,INCLUSIVE MOTORISTA</v>
      </c>
      <c r="C19205" s="519" t="s">
        <v>19323</v>
      </c>
      <c r="I19205" s="519" t="s">
        <v>1848</v>
      </c>
      <c r="J19205" s="650">
        <v>78.900000000000006</v>
      </c>
    </row>
    <row r="19206" spans="1:10">
      <c r="A19206" s="519" t="s">
        <v>19328</v>
      </c>
      <c r="B19206" s="519" t="str">
        <f t="shared" si="299"/>
        <v>CAMINHAO TANQUE,CAPACIDADE DE 15.000L,INCLUSIVE MOTORISTA</v>
      </c>
      <c r="C19206" s="519" t="s">
        <v>19323</v>
      </c>
      <c r="I19206" s="519" t="s">
        <v>1848</v>
      </c>
      <c r="J19206" s="650">
        <v>61.4</v>
      </c>
    </row>
    <row r="19207" spans="1:10">
      <c r="A19207" s="519" t="s">
        <v>19329</v>
      </c>
      <c r="B19207" s="519" t="str">
        <f t="shared" si="299"/>
        <v>CAMINHAO TANQUE,CAPACIDADE DE 20.000L,INCLUSIVE MOTORISTA</v>
      </c>
      <c r="C19207" s="519" t="s">
        <v>19330</v>
      </c>
      <c r="I19207" s="519" t="s">
        <v>1848</v>
      </c>
      <c r="J19207" s="650">
        <v>292.98</v>
      </c>
    </row>
    <row r="19208" spans="1:10">
      <c r="A19208" s="519" t="s">
        <v>19331</v>
      </c>
      <c r="B19208" s="519" t="str">
        <f t="shared" ref="B19208:B19271" si="300">C19208&amp;D19208&amp;E19208&amp;F19208&amp;G19208&amp;H19208</f>
        <v>CAMINHAO TANQUE,CAPACIDADE DE 20.000L,INCLUSIVE MOTORISTA</v>
      </c>
      <c r="C19208" s="519" t="s">
        <v>19330</v>
      </c>
      <c r="I19208" s="519" t="s">
        <v>1848</v>
      </c>
      <c r="J19208" s="650">
        <v>93.11</v>
      </c>
    </row>
    <row r="19209" spans="1:10">
      <c r="A19209" s="519" t="s">
        <v>19332</v>
      </c>
      <c r="B19209" s="519" t="str">
        <f t="shared" si="300"/>
        <v>CAMINHAO TANQUE,CAPACIDADE DE 20.000L,INCLUSIVE MOTORISTA</v>
      </c>
      <c r="C19209" s="519" t="s">
        <v>19330</v>
      </c>
      <c r="I19209" s="519" t="s">
        <v>1848</v>
      </c>
      <c r="J19209" s="650">
        <v>68.62</v>
      </c>
    </row>
    <row r="19210" spans="1:10">
      <c r="A19210" s="519" t="s">
        <v>19333</v>
      </c>
      <c r="B19210" s="519" t="str">
        <f t="shared" si="300"/>
        <v>CAMINHAO TANQUE,CAPACIDADE DE 20.000L,INCLUSIVE MOTORISTA</v>
      </c>
      <c r="C19210" s="519" t="s">
        <v>19330</v>
      </c>
      <c r="I19210" s="519" t="s">
        <v>1848</v>
      </c>
      <c r="J19210" s="650">
        <v>289.93</v>
      </c>
    </row>
    <row r="19211" spans="1:10">
      <c r="A19211" s="519" t="s">
        <v>19334</v>
      </c>
      <c r="B19211" s="519" t="str">
        <f t="shared" si="300"/>
        <v>CAMINHAO TANQUE,CAPACIDADE DE 20.000L,INCLUSIVE MOTORISTA</v>
      </c>
      <c r="C19211" s="519" t="s">
        <v>19330</v>
      </c>
      <c r="I19211" s="519" t="s">
        <v>1848</v>
      </c>
      <c r="J19211" s="650">
        <v>90.06</v>
      </c>
    </row>
    <row r="19212" spans="1:10">
      <c r="A19212" s="519" t="s">
        <v>19335</v>
      </c>
      <c r="B19212" s="519" t="str">
        <f t="shared" si="300"/>
        <v>CAMINHAO TANQUE,CAPACIDADE DE 20.000L,INCLUSIVE MOTORISTA</v>
      </c>
      <c r="C19212" s="519" t="s">
        <v>19330</v>
      </c>
      <c r="I19212" s="519" t="s">
        <v>1848</v>
      </c>
      <c r="J19212" s="650">
        <v>65.569999999999993</v>
      </c>
    </row>
    <row r="19213" spans="1:10">
      <c r="A19213" s="519" t="s">
        <v>19336</v>
      </c>
      <c r="B19213" s="519" t="str">
        <f t="shared" si="300"/>
        <v>CAMINHAO TANQUE,CAPACIDADE DE 30.000L,INCLUSIVE MOTORISTA</v>
      </c>
      <c r="C19213" s="519" t="s">
        <v>19337</v>
      </c>
      <c r="I19213" s="519" t="s">
        <v>1848</v>
      </c>
      <c r="J19213" s="650">
        <v>373.68</v>
      </c>
    </row>
    <row r="19214" spans="1:10">
      <c r="A19214" s="519" t="s">
        <v>19338</v>
      </c>
      <c r="B19214" s="519" t="str">
        <f t="shared" si="300"/>
        <v>CAMINHAO TANQUE,CAPACIDADE DE 30.000L,INCLUSIVE MOTORISTA</v>
      </c>
      <c r="C19214" s="519" t="s">
        <v>19337</v>
      </c>
      <c r="I19214" s="519" t="s">
        <v>1848</v>
      </c>
      <c r="J19214" s="650">
        <v>90.28</v>
      </c>
    </row>
    <row r="19215" spans="1:10">
      <c r="A19215" s="519" t="s">
        <v>19339</v>
      </c>
      <c r="B19215" s="519" t="str">
        <f t="shared" si="300"/>
        <v>CAMINHAO TANQUE,CAPACIDADE DE 30.000L,INCLUSIVE MOTORISTA</v>
      </c>
      <c r="C19215" s="519" t="s">
        <v>19337</v>
      </c>
      <c r="I19215" s="519" t="s">
        <v>1848</v>
      </c>
      <c r="J19215" s="650">
        <v>76.680000000000007</v>
      </c>
    </row>
    <row r="19216" spans="1:10">
      <c r="A19216" s="519" t="s">
        <v>19340</v>
      </c>
      <c r="B19216" s="519" t="str">
        <f t="shared" si="300"/>
        <v>CAMINHAO TANQUE,CAPACIDADE DE 30.000L,INCLUSIVE MOTORISTA</v>
      </c>
      <c r="C19216" s="519" t="s">
        <v>19337</v>
      </c>
      <c r="I19216" s="519" t="s">
        <v>1848</v>
      </c>
      <c r="J19216" s="650">
        <v>370.63</v>
      </c>
    </row>
    <row r="19217" spans="1:10">
      <c r="A19217" s="519" t="s">
        <v>19341</v>
      </c>
      <c r="B19217" s="519" t="str">
        <f t="shared" si="300"/>
        <v>CAMINHAO TANQUE,CAPACIDADE DE 30.000L,INCLUSIVE MOTORISTA</v>
      </c>
      <c r="C19217" s="519" t="s">
        <v>19337</v>
      </c>
      <c r="I19217" s="519" t="s">
        <v>1848</v>
      </c>
      <c r="J19217" s="650">
        <v>87.23</v>
      </c>
    </row>
    <row r="19218" spans="1:10">
      <c r="A19218" s="519" t="s">
        <v>19342</v>
      </c>
      <c r="B19218" s="519" t="str">
        <f t="shared" si="300"/>
        <v>CAMINHAO TANQUE,CAPACIDADE DE 30.000L,INCLUSIVE MOTORISTA</v>
      </c>
      <c r="C19218" s="519" t="s">
        <v>19337</v>
      </c>
      <c r="I19218" s="519" t="s">
        <v>1848</v>
      </c>
      <c r="J19218" s="650">
        <v>73.63</v>
      </c>
    </row>
    <row r="19219" spans="1:10">
      <c r="A19219" s="519" t="s">
        <v>19343</v>
      </c>
      <c r="B19219" s="519" t="str">
        <f t="shared" si="300"/>
        <v>CAMINHAO BETONEIRA,CAPACIDADE DE 5,00M3,INCLUSIVE MOTORISTA</v>
      </c>
      <c r="C19219" s="519" t="s">
        <v>19344</v>
      </c>
      <c r="I19219" s="519" t="s">
        <v>1848</v>
      </c>
      <c r="J19219" s="650">
        <v>282.93</v>
      </c>
    </row>
    <row r="19220" spans="1:10">
      <c r="A19220" s="519" t="s">
        <v>19345</v>
      </c>
      <c r="B19220" s="519" t="str">
        <f t="shared" si="300"/>
        <v>CAMINHAO BETONEIRA,CAPACIDADE DE 5,00M3,INCLUSIVE MOTORISTA</v>
      </c>
      <c r="C19220" s="519" t="s">
        <v>19344</v>
      </c>
      <c r="I19220" s="519" t="s">
        <v>1848</v>
      </c>
      <c r="J19220" s="650">
        <v>106.43</v>
      </c>
    </row>
    <row r="19221" spans="1:10">
      <c r="A19221" s="519" t="s">
        <v>19346</v>
      </c>
      <c r="B19221" s="519" t="str">
        <f t="shared" si="300"/>
        <v>CAMINHAO BETONEIRA,CAPACIDADE DE 5,00M3,INCLUSIVE MOTORISTA</v>
      </c>
      <c r="C19221" s="519" t="s">
        <v>19344</v>
      </c>
      <c r="I19221" s="519" t="s">
        <v>1848</v>
      </c>
      <c r="J19221" s="650">
        <v>83.4</v>
      </c>
    </row>
    <row r="19222" spans="1:10">
      <c r="A19222" s="519" t="s">
        <v>19347</v>
      </c>
      <c r="B19222" s="519" t="str">
        <f t="shared" si="300"/>
        <v>CAMINHAO BETONEIRA,CAPACIDADE DE 5,00M3,INCLUSIVE MOTORISTA</v>
      </c>
      <c r="C19222" s="519" t="s">
        <v>19344</v>
      </c>
      <c r="I19222" s="519" t="s">
        <v>1848</v>
      </c>
      <c r="J19222" s="650">
        <v>279.88</v>
      </c>
    </row>
    <row r="19223" spans="1:10">
      <c r="A19223" s="519" t="s">
        <v>19348</v>
      </c>
      <c r="B19223" s="519" t="str">
        <f t="shared" si="300"/>
        <v>CAMINHAO BETONEIRA,CAPACIDADE DE 5,00M3,INCLUSIVE MOTORISTA</v>
      </c>
      <c r="C19223" s="519" t="s">
        <v>19344</v>
      </c>
      <c r="I19223" s="519" t="s">
        <v>1848</v>
      </c>
      <c r="J19223" s="650">
        <v>103.38</v>
      </c>
    </row>
    <row r="19224" spans="1:10">
      <c r="A19224" s="519" t="s">
        <v>19349</v>
      </c>
      <c r="B19224" s="519" t="str">
        <f t="shared" si="300"/>
        <v>CAMINHAO BETONEIRA,CAPACIDADE DE 5,00M3,INCLUSIVE MOTORISTA</v>
      </c>
      <c r="C19224" s="519" t="s">
        <v>19344</v>
      </c>
      <c r="I19224" s="519" t="s">
        <v>1848</v>
      </c>
      <c r="J19224" s="650">
        <v>80.349999999999994</v>
      </c>
    </row>
    <row r="19225" spans="1:10">
      <c r="A19225" s="519" t="s">
        <v>19350</v>
      </c>
      <c r="B19225" s="519" t="str">
        <f t="shared" si="300"/>
        <v>CAMINHAO BETONEIRA,CAPACIDADE DE 7,00M3,INCLUSIVE MOTORISTA</v>
      </c>
      <c r="C19225" s="519" t="s">
        <v>19351</v>
      </c>
      <c r="I19225" s="519" t="s">
        <v>1848</v>
      </c>
      <c r="J19225" s="650">
        <v>303.47000000000003</v>
      </c>
    </row>
    <row r="19226" spans="1:10">
      <c r="A19226" s="519" t="s">
        <v>19352</v>
      </c>
      <c r="B19226" s="519" t="str">
        <f t="shared" si="300"/>
        <v>CAMINHAO BETONEIRA,CAPACIDADE DE 7,00M3,INCLUSIVE MOTORISTA</v>
      </c>
      <c r="C19226" s="519" t="s">
        <v>19351</v>
      </c>
      <c r="I19226" s="519" t="s">
        <v>1848</v>
      </c>
      <c r="J19226" s="650">
        <v>113.5</v>
      </c>
    </row>
    <row r="19227" spans="1:10">
      <c r="A19227" s="519" t="s">
        <v>19353</v>
      </c>
      <c r="B19227" s="519" t="str">
        <f t="shared" si="300"/>
        <v>CAMINHAO BETONEIRA,CAPACIDADE DE 7,00M3,INCLUSIVE MOTORISTA</v>
      </c>
      <c r="C19227" s="519" t="s">
        <v>19351</v>
      </c>
      <c r="I19227" s="519" t="s">
        <v>1848</v>
      </c>
      <c r="J19227" s="650">
        <v>87.89</v>
      </c>
    </row>
    <row r="19228" spans="1:10">
      <c r="A19228" s="519" t="s">
        <v>19354</v>
      </c>
      <c r="B19228" s="519" t="str">
        <f t="shared" si="300"/>
        <v>CAMINHAO BETONEIRA,CAPACIDADE DE 7,00M3,INCLUSIVE MOTORISTA</v>
      </c>
      <c r="C19228" s="519" t="s">
        <v>19351</v>
      </c>
      <c r="I19228" s="519" t="s">
        <v>1848</v>
      </c>
      <c r="J19228" s="650">
        <v>300.42</v>
      </c>
    </row>
    <row r="19229" spans="1:10">
      <c r="A19229" s="519" t="s">
        <v>19355</v>
      </c>
      <c r="B19229" s="519" t="str">
        <f t="shared" si="300"/>
        <v>CAMINHAO BETONEIRA,CAPACIDADE DE 7,00M3,INCLUSIVE MOTORISTA</v>
      </c>
      <c r="C19229" s="519" t="s">
        <v>19351</v>
      </c>
      <c r="I19229" s="519" t="s">
        <v>1848</v>
      </c>
      <c r="J19229" s="650">
        <v>110.45</v>
      </c>
    </row>
    <row r="19230" spans="1:10">
      <c r="A19230" s="519" t="s">
        <v>19356</v>
      </c>
      <c r="B19230" s="519" t="str">
        <f t="shared" si="300"/>
        <v>CAMINHAO BETONEIRA,CAPACIDADE DE 7,00M3,INCLUSIVE MOTORISTA</v>
      </c>
      <c r="C19230" s="519" t="s">
        <v>19351</v>
      </c>
      <c r="I19230" s="519" t="s">
        <v>1848</v>
      </c>
      <c r="J19230" s="650">
        <v>84.84</v>
      </c>
    </row>
    <row r="19231" spans="1:10">
      <c r="A19231" s="519" t="s">
        <v>19357</v>
      </c>
      <c r="B19231" s="519" t="str">
        <f t="shared" si="300"/>
        <v>CARRETA PARA TRANSPORTE PESADO,CAPACIDADE PARA CARGA UTIL DE 60/80T,INCLUSIVE MOTORISTA</v>
      </c>
      <c r="C19231" s="519" t="s">
        <v>46840</v>
      </c>
      <c r="D19231" s="519" t="s">
        <v>46841</v>
      </c>
      <c r="I19231" s="519" t="s">
        <v>1848</v>
      </c>
      <c r="J19231" s="650">
        <v>482.44</v>
      </c>
    </row>
    <row r="19232" spans="1:10">
      <c r="A19232" s="519" t="s">
        <v>19358</v>
      </c>
      <c r="B19232" s="519" t="str">
        <f t="shared" si="300"/>
        <v>CARRETA PARA TRANSPORTE PESADO,CAPACIDADE PARA CARGA UTIL DE 60/80T,INCLUSIVE MOTORISTA</v>
      </c>
      <c r="C19232" s="519" t="s">
        <v>46840</v>
      </c>
      <c r="D19232" s="519" t="s">
        <v>46841</v>
      </c>
      <c r="I19232" s="519" t="s">
        <v>1848</v>
      </c>
      <c r="J19232" s="650">
        <v>174.77</v>
      </c>
    </row>
    <row r="19233" spans="1:10">
      <c r="A19233" s="519" t="s">
        <v>19359</v>
      </c>
      <c r="B19233" s="519" t="str">
        <f t="shared" si="300"/>
        <v>CARRETA PARA TRANSPORTE PESADO,CAPACIDADE PARA CARGA UTIL DE 60/80T,INCLUSIVE MOTORISTA</v>
      </c>
      <c r="C19233" s="519" t="s">
        <v>46840</v>
      </c>
      <c r="D19233" s="519" t="s">
        <v>46841</v>
      </c>
      <c r="I19233" s="519" t="s">
        <v>1848</v>
      </c>
      <c r="J19233" s="650">
        <v>133.82</v>
      </c>
    </row>
    <row r="19234" spans="1:10">
      <c r="A19234" s="519" t="s">
        <v>19360</v>
      </c>
      <c r="B19234" s="519" t="str">
        <f t="shared" si="300"/>
        <v>CARRETA PARA TRANSPORTE PESADO,CAPACIDADE PARA CARGA UTIL DE 60/80T,INCLUSIVE MOTORISTA</v>
      </c>
      <c r="C19234" s="519" t="s">
        <v>46840</v>
      </c>
      <c r="D19234" s="519" t="s">
        <v>46841</v>
      </c>
      <c r="I19234" s="519" t="s">
        <v>1848</v>
      </c>
      <c r="J19234" s="650">
        <v>479.39</v>
      </c>
    </row>
    <row r="19235" spans="1:10">
      <c r="A19235" s="519" t="s">
        <v>19361</v>
      </c>
      <c r="B19235" s="519" t="str">
        <f t="shared" si="300"/>
        <v>CARRETA PARA TRANSPORTE PESADO,CAPACIDADE PARA CARGA UTIL DE 60/80T,INCLUSIVE MOTORISTA</v>
      </c>
      <c r="C19235" s="519" t="s">
        <v>46840</v>
      </c>
      <c r="D19235" s="519" t="s">
        <v>46841</v>
      </c>
      <c r="I19235" s="519" t="s">
        <v>1848</v>
      </c>
      <c r="J19235" s="650">
        <v>171.72</v>
      </c>
    </row>
    <row r="19236" spans="1:10">
      <c r="A19236" s="519" t="s">
        <v>19362</v>
      </c>
      <c r="B19236" s="519" t="str">
        <f t="shared" si="300"/>
        <v>CARRETA PARA TRANSPORTE PESADO,CAPACIDADE PARA CARGA UTIL DE 60/80T,INCLUSIVE MOTORISTA</v>
      </c>
      <c r="C19236" s="519" t="s">
        <v>46840</v>
      </c>
      <c r="D19236" s="519" t="s">
        <v>46841</v>
      </c>
      <c r="I19236" s="519" t="s">
        <v>1848</v>
      </c>
      <c r="J19236" s="650">
        <v>130.77000000000001</v>
      </c>
    </row>
    <row r="19237" spans="1:10">
      <c r="A19237" s="519" t="s">
        <v>19363</v>
      </c>
      <c r="B19237" s="519" t="str">
        <f t="shared" si="300"/>
        <v>CARRETA PARA TRANSPORTE PESADO,CAPACIDADE PARA CARGA UTIL DE 30T,INCLUSIVE MOTORISTA</v>
      </c>
      <c r="C19237" s="519" t="s">
        <v>46840</v>
      </c>
      <c r="D19237" s="519" t="s">
        <v>46842</v>
      </c>
      <c r="I19237" s="519" t="s">
        <v>1848</v>
      </c>
      <c r="J19237" s="650">
        <v>334.14</v>
      </c>
    </row>
    <row r="19238" spans="1:10">
      <c r="A19238" s="519" t="s">
        <v>19364</v>
      </c>
      <c r="B19238" s="519" t="str">
        <f t="shared" si="300"/>
        <v>CARRETA PARA TRANSPORTE PESADO,CAPACIDADE PARA CARGA UTIL DE 30T,INCLUSIVE MOTORISTA</v>
      </c>
      <c r="C19238" s="519" t="s">
        <v>46840</v>
      </c>
      <c r="D19238" s="519" t="s">
        <v>46842</v>
      </c>
      <c r="I19238" s="519" t="s">
        <v>1848</v>
      </c>
      <c r="J19238" s="650">
        <v>107.29</v>
      </c>
    </row>
    <row r="19239" spans="1:10">
      <c r="A19239" s="519" t="s">
        <v>19365</v>
      </c>
      <c r="B19239" s="519" t="str">
        <f t="shared" si="300"/>
        <v>CARRETA PARA TRANSPORTE PESADO,CAPACIDADE PARA CARGA UTIL DE 30T,INCLUSIVE MOTORISTA</v>
      </c>
      <c r="C19239" s="519" t="s">
        <v>46840</v>
      </c>
      <c r="D19239" s="519" t="s">
        <v>46842</v>
      </c>
      <c r="I19239" s="519" t="s">
        <v>1848</v>
      </c>
      <c r="J19239" s="650">
        <v>78.42</v>
      </c>
    </row>
    <row r="19240" spans="1:10">
      <c r="A19240" s="519" t="s">
        <v>19366</v>
      </c>
      <c r="B19240" s="519" t="str">
        <f t="shared" si="300"/>
        <v>CARRETA PARA TRANSPORTE PESADO,CAPACIDADE PARA CARGA UTIL DE 30T,INCLUSIVE MOTORISTA</v>
      </c>
      <c r="C19240" s="519" t="s">
        <v>46840</v>
      </c>
      <c r="D19240" s="519" t="s">
        <v>46842</v>
      </c>
      <c r="I19240" s="519" t="s">
        <v>1848</v>
      </c>
      <c r="J19240" s="650">
        <v>331.09</v>
      </c>
    </row>
    <row r="19241" spans="1:10">
      <c r="A19241" s="519" t="s">
        <v>19367</v>
      </c>
      <c r="B19241" s="519" t="str">
        <f t="shared" si="300"/>
        <v>CARRETA PARA TRANSPORTE PESADO,CAPACIDADE PARA CARGA UTIL DE 30T,INCLUSIVE MOTORISTA</v>
      </c>
      <c r="C19241" s="519" t="s">
        <v>46840</v>
      </c>
      <c r="D19241" s="519" t="s">
        <v>46842</v>
      </c>
      <c r="I19241" s="519" t="s">
        <v>1848</v>
      </c>
      <c r="J19241" s="650">
        <v>104.24</v>
      </c>
    </row>
    <row r="19242" spans="1:10">
      <c r="A19242" s="519" t="s">
        <v>19368</v>
      </c>
      <c r="B19242" s="519" t="str">
        <f t="shared" si="300"/>
        <v>CARRETA PARA TRANSPORTE PESADO,CAPACIDADE PARA CARGA UTIL DE 30T,INCLUSIVE MOTORISTA</v>
      </c>
      <c r="C19242" s="519" t="s">
        <v>46840</v>
      </c>
      <c r="D19242" s="519" t="s">
        <v>46842</v>
      </c>
      <c r="I19242" s="519" t="s">
        <v>1848</v>
      </c>
      <c r="J19242" s="650">
        <v>75.37</v>
      </c>
    </row>
    <row r="19243" spans="1:10">
      <c r="A19243" s="519" t="s">
        <v>19369</v>
      </c>
      <c r="B19243" s="519" t="str">
        <f t="shared" si="300"/>
        <v>MICRO-ONIBUS COM CAPACIDADE MINIMA DE 15 LUGARES,MOTOR DIESEL,INCLUSIVE MOTORISTA</v>
      </c>
      <c r="C19243" s="519" t="s">
        <v>46843</v>
      </c>
      <c r="D19243" s="519" t="s">
        <v>46844</v>
      </c>
      <c r="I19243" s="519" t="s">
        <v>1848</v>
      </c>
      <c r="J19243" s="650">
        <v>109.09</v>
      </c>
    </row>
    <row r="19244" spans="1:10">
      <c r="A19244" s="519" t="s">
        <v>19370</v>
      </c>
      <c r="B19244" s="519" t="str">
        <f t="shared" si="300"/>
        <v>MICRO-ONIBUS COM CAPACIDADE MINIMA DE 15 LUGARES,MOTOR DIESEL,INCLUSIVE MOTORISTA</v>
      </c>
      <c r="C19244" s="519" t="s">
        <v>46843</v>
      </c>
      <c r="D19244" s="519" t="s">
        <v>46844</v>
      </c>
      <c r="I19244" s="519" t="s">
        <v>1848</v>
      </c>
      <c r="J19244" s="650">
        <v>52.62</v>
      </c>
    </row>
    <row r="19245" spans="1:10">
      <c r="A19245" s="519" t="s">
        <v>19371</v>
      </c>
      <c r="B19245" s="519" t="str">
        <f t="shared" si="300"/>
        <v>MICRO-ONIBUS COM CAPACIDADE MINIMA DE 15 LUGARES,MOTOR DIESEL,INCLUSIVE MOTORISTA</v>
      </c>
      <c r="C19245" s="519" t="s">
        <v>46843</v>
      </c>
      <c r="D19245" s="519" t="s">
        <v>46844</v>
      </c>
      <c r="I19245" s="519" t="s">
        <v>1848</v>
      </c>
      <c r="J19245" s="650">
        <v>45.22</v>
      </c>
    </row>
    <row r="19246" spans="1:10">
      <c r="A19246" s="519" t="s">
        <v>19372</v>
      </c>
      <c r="B19246" s="519" t="str">
        <f t="shared" si="300"/>
        <v>MICRO-ONIBUS COM CAPACIDADE MINIMA DE 15 LUGARES,MOTOR DIESEL,INCLUSIVE MOTORISTA</v>
      </c>
      <c r="C19246" s="519" t="s">
        <v>46843</v>
      </c>
      <c r="D19246" s="519" t="s">
        <v>46844</v>
      </c>
      <c r="I19246" s="519" t="s">
        <v>1848</v>
      </c>
      <c r="J19246" s="650">
        <v>106.04</v>
      </c>
    </row>
    <row r="19247" spans="1:10">
      <c r="A19247" s="519" t="s">
        <v>19373</v>
      </c>
      <c r="B19247" s="519" t="str">
        <f t="shared" si="300"/>
        <v>MICRO-ONIBUS COM CAPACIDADE MINIMA DE 15 LUGARES,MOTOR DIESEL,INCLUSIVE MOTORISTA</v>
      </c>
      <c r="C19247" s="519" t="s">
        <v>46843</v>
      </c>
      <c r="D19247" s="519" t="s">
        <v>46844</v>
      </c>
      <c r="I19247" s="519" t="s">
        <v>1848</v>
      </c>
      <c r="J19247" s="650">
        <v>49.57</v>
      </c>
    </row>
    <row r="19248" spans="1:10">
      <c r="A19248" s="519" t="s">
        <v>19374</v>
      </c>
      <c r="B19248" s="519" t="str">
        <f t="shared" si="300"/>
        <v>MICRO-ONIBUS COM CAPACIDADE MINIMA DE 15 LUGARES,MOTOR DIESEL,INCLUSIVE MOTORISTA</v>
      </c>
      <c r="C19248" s="519" t="s">
        <v>46843</v>
      </c>
      <c r="D19248" s="519" t="s">
        <v>46844</v>
      </c>
      <c r="I19248" s="519" t="s">
        <v>1848</v>
      </c>
      <c r="J19248" s="650">
        <v>42.17</v>
      </c>
    </row>
    <row r="19249" spans="1:10">
      <c r="A19249" s="519" t="s">
        <v>19375</v>
      </c>
      <c r="B19249" s="519" t="str">
        <f t="shared" si="300"/>
        <v>VEICULO DE PASSEIO,5 PASSAGEIROS,4 PORTAS,MOTOR BICOMBUSTIVEL (GASOLINA E ALCOOL)DE 1,6 LITROS,COM AR CONDICIONADO,DIRECAO HIDRAULICA E VIDROS DIANTEIROS ELETRICOS,EXCLUSIVE MOTORISTA</v>
      </c>
      <c r="C19249" s="519" t="s">
        <v>46845</v>
      </c>
      <c r="D19249" s="519" t="s">
        <v>46846</v>
      </c>
      <c r="E19249" s="519" t="s">
        <v>46847</v>
      </c>
      <c r="F19249" s="519" t="s">
        <v>46848</v>
      </c>
      <c r="I19249" s="519" t="s">
        <v>1848</v>
      </c>
      <c r="J19249" s="650">
        <v>73.38</v>
      </c>
    </row>
    <row r="19250" spans="1:10">
      <c r="A19250" s="519" t="s">
        <v>19376</v>
      </c>
      <c r="B19250" s="519" t="str">
        <f t="shared" si="300"/>
        <v>VEICULO DE PASSEIO,5 PASSAGEIROS,4 PORTAS,MOTOR BICOMBUSTIVEL (GASOLINA E ALCOOL)DE 1,6 LITROS,COM AR CONDICIONADO,DIRECAO HIDRAULICA E VIDRO DIANTEIROS ELETRICOS,EXCLUSIVE MOTORISTA</v>
      </c>
      <c r="C19250" s="519" t="s">
        <v>46845</v>
      </c>
      <c r="D19250" s="519" t="s">
        <v>46846</v>
      </c>
      <c r="E19250" s="519" t="s">
        <v>46849</v>
      </c>
      <c r="F19250" s="519" t="s">
        <v>46850</v>
      </c>
      <c r="I19250" s="519" t="s">
        <v>1848</v>
      </c>
      <c r="J19250" s="650">
        <v>15.45</v>
      </c>
    </row>
    <row r="19251" spans="1:10">
      <c r="A19251" s="519" t="s">
        <v>19377</v>
      </c>
      <c r="B19251" s="519" t="str">
        <f t="shared" si="300"/>
        <v>VEICULO DE PASSEIO,5 PASSAGEIROS,4 PORTAS,MOTOR BICOMBUSTIVEL (GASOLINA E ALCOOL)DE 1,6 LITROS,COM AR CONDICIONADO,DIRECAO HIDRAULICA E VIDRO DIANTEIROS ELETRICOS,EXCLUSIVE MOTORISTA</v>
      </c>
      <c r="C19251" s="519" t="s">
        <v>46845</v>
      </c>
      <c r="D19251" s="519" t="s">
        <v>46846</v>
      </c>
      <c r="E19251" s="519" t="s">
        <v>46849</v>
      </c>
      <c r="F19251" s="519" t="s">
        <v>46850</v>
      </c>
      <c r="I19251" s="519" t="s">
        <v>1848</v>
      </c>
      <c r="J19251" s="650">
        <v>8.73</v>
      </c>
    </row>
    <row r="19252" spans="1:10">
      <c r="A19252" s="519" t="s">
        <v>19378</v>
      </c>
      <c r="B19252" s="519" t="str">
        <f t="shared" si="300"/>
        <v>VEICULO DE PASSEIO,5 PASSAGEIROS,4 PORTAS,MOTOR BICOMBUSTIVEL (GASOLINA E ALCOOL)DE 1,6 LITROS,COM AR CONDICIONADO,DIRECAO HIDRAULICA E VIDROS DIANTEIROS ELETRICOS,EXCLUSIVE MOTORISTA</v>
      </c>
      <c r="C19252" s="519" t="s">
        <v>46845</v>
      </c>
      <c r="D19252" s="519" t="s">
        <v>46846</v>
      </c>
      <c r="E19252" s="519" t="s">
        <v>46847</v>
      </c>
      <c r="F19252" s="519" t="s">
        <v>46848</v>
      </c>
      <c r="I19252" s="519" t="s">
        <v>1848</v>
      </c>
      <c r="J19252" s="650">
        <v>73.38</v>
      </c>
    </row>
    <row r="19253" spans="1:10">
      <c r="A19253" s="519" t="s">
        <v>19379</v>
      </c>
      <c r="B19253" s="519" t="str">
        <f t="shared" si="300"/>
        <v>VEICULO DE PASSEIO,5 PASSAGEIROS,4 PORTAS,MOTOR BICOMBUSTIVEL (GASOLINA E ALCOOL)DE 1,6 LITROS,COM AR CONDICIONADO,DIRECAO HIDRAULICA E VIDRO DIANTEIROS ELETRICOS,EXCLUSIVE MOTORISTA</v>
      </c>
      <c r="C19253" s="519" t="s">
        <v>46845</v>
      </c>
      <c r="D19253" s="519" t="s">
        <v>46846</v>
      </c>
      <c r="E19253" s="519" t="s">
        <v>46849</v>
      </c>
      <c r="F19253" s="519" t="s">
        <v>46850</v>
      </c>
      <c r="I19253" s="519" t="s">
        <v>1848</v>
      </c>
      <c r="J19253" s="650">
        <v>15.45</v>
      </c>
    </row>
    <row r="19254" spans="1:10">
      <c r="A19254" s="519" t="s">
        <v>19380</v>
      </c>
      <c r="B19254" s="519" t="str">
        <f t="shared" si="300"/>
        <v>VEICULO DE PASSEIO,5 PASSAGEIROS,4 PORTAS,MOTOR BICOMBUSTIVEL (GASOLINA E ALCOOL)DE 1,6 LITROS,COM AR CONDICIONADO,DIRECAO HIDRAULICA E VIDRO DIANTEIROS ELETRICOS,EXCLUSIVE MOTORISTA</v>
      </c>
      <c r="C19254" s="519" t="s">
        <v>46845</v>
      </c>
      <c r="D19254" s="519" t="s">
        <v>46846</v>
      </c>
      <c r="E19254" s="519" t="s">
        <v>46849</v>
      </c>
      <c r="F19254" s="519" t="s">
        <v>46850</v>
      </c>
      <c r="I19254" s="519" t="s">
        <v>1848</v>
      </c>
      <c r="J19254" s="650">
        <v>8.73</v>
      </c>
    </row>
    <row r="19255" spans="1:10">
      <c r="A19255" s="519" t="s">
        <v>19381</v>
      </c>
      <c r="B19255" s="519" t="str">
        <f t="shared" si="300"/>
        <v>VEICULO DE PASSEIO,5 PASSAGEIROS,4 PORTAS,MOTOR BICOMBUSTIVEL (GASOLINA E ALCOOL)DE 1,6 LITROS,COM AR CONDICIONADO,DIRECAO HIDRAULICA E VIDROS DIANTEIROS ELETRICOS,INCLUSIVE MOTORISTA</v>
      </c>
      <c r="C19255" s="519" t="s">
        <v>46845</v>
      </c>
      <c r="D19255" s="519" t="s">
        <v>46846</v>
      </c>
      <c r="E19255" s="519" t="s">
        <v>46851</v>
      </c>
      <c r="F19255" s="519" t="s">
        <v>46848</v>
      </c>
      <c r="I19255" s="519" t="s">
        <v>1848</v>
      </c>
      <c r="J19255" s="650">
        <v>96.24</v>
      </c>
    </row>
    <row r="19256" spans="1:10">
      <c r="A19256" s="519" t="s">
        <v>19382</v>
      </c>
      <c r="B19256" s="519" t="str">
        <f t="shared" si="300"/>
        <v>VEICULO DE PASSEIO,5 PASSAGEIROS,4 PORTAS,MOTOR BICOMBUSTIVEL (GASOLINA E ALCOOL)DE 1,6 LITROS,COM AR CONDICIONADO,DIRECAO HIDRAULICA E VIDROS DIANTEIROS ELETRICOS,INCLUSIVE MOTORISTA</v>
      </c>
      <c r="C19256" s="519" t="s">
        <v>46845</v>
      </c>
      <c r="D19256" s="519" t="s">
        <v>46846</v>
      </c>
      <c r="E19256" s="519" t="s">
        <v>46851</v>
      </c>
      <c r="F19256" s="519" t="s">
        <v>46848</v>
      </c>
      <c r="I19256" s="519" t="s">
        <v>1848</v>
      </c>
      <c r="J19256" s="650">
        <v>38.31</v>
      </c>
    </row>
    <row r="19257" spans="1:10">
      <c r="A19257" s="519" t="s">
        <v>19383</v>
      </c>
      <c r="B19257" s="519" t="str">
        <f t="shared" si="300"/>
        <v>VEICULO DE PASSEIO,5 PASSAGEIROS,4 PORTAS,MOTOR BICOMBUSTIVEL (GASOLINA E ALCOOL)DE 1,6 LITROS,COM AR CONDICIONADO,DIRECAO HIDRAULICA E VIDROS DIANTEIROS ELETRICOS,INCLUSIVE MOTORISTA</v>
      </c>
      <c r="C19257" s="519" t="s">
        <v>46845</v>
      </c>
      <c r="D19257" s="519" t="s">
        <v>46846</v>
      </c>
      <c r="E19257" s="519" t="s">
        <v>46851</v>
      </c>
      <c r="F19257" s="519" t="s">
        <v>46848</v>
      </c>
      <c r="I19257" s="519" t="s">
        <v>1848</v>
      </c>
      <c r="J19257" s="650">
        <v>31.59</v>
      </c>
    </row>
    <row r="19258" spans="1:10">
      <c r="A19258" s="519" t="s">
        <v>19384</v>
      </c>
      <c r="B19258" s="519" t="str">
        <f t="shared" si="300"/>
        <v>VEICULO DE PASSEIO,5 PASSAGEIROS,4 PORTAS,MOTOR BICOMBUSTIVEL (GASOLINA E ALCOOL)DE 1,6 LITROS,COM AR CONDICIONADO,DIRECAO HIDRAULICA E VIDROS DIANTEIROS ELETRICOS,INCLUSIVE MOTORISTA</v>
      </c>
      <c r="C19258" s="519" t="s">
        <v>46845</v>
      </c>
      <c r="D19258" s="519" t="s">
        <v>46846</v>
      </c>
      <c r="E19258" s="519" t="s">
        <v>46851</v>
      </c>
      <c r="F19258" s="519" t="s">
        <v>46848</v>
      </c>
      <c r="I19258" s="519" t="s">
        <v>1848</v>
      </c>
      <c r="J19258" s="650">
        <v>93.19</v>
      </c>
    </row>
    <row r="19259" spans="1:10">
      <c r="A19259" s="519" t="s">
        <v>19385</v>
      </c>
      <c r="B19259" s="519" t="str">
        <f t="shared" si="300"/>
        <v>VEICULO DE PASSEIO,5 PASSAGEIROS,4 PORTAS,MOTOR BICOMBUSTIVEL (GASOLINA E ALCOOL)DE 1,6 LITROS,COM AR CONDICIONADO,DIRECAO HIDRAULICA E VIDROS DIANTEIROS ELETRICOS,INCLUSIVE MOTORISTA</v>
      </c>
      <c r="C19259" s="519" t="s">
        <v>46845</v>
      </c>
      <c r="D19259" s="519" t="s">
        <v>46846</v>
      </c>
      <c r="E19259" s="519" t="s">
        <v>46851</v>
      </c>
      <c r="F19259" s="519" t="s">
        <v>46848</v>
      </c>
      <c r="I19259" s="519" t="s">
        <v>1848</v>
      </c>
      <c r="J19259" s="650">
        <v>35.26</v>
      </c>
    </row>
    <row r="19260" spans="1:10">
      <c r="A19260" s="519" t="s">
        <v>19386</v>
      </c>
      <c r="B19260" s="519" t="str">
        <f t="shared" si="300"/>
        <v>VEICULO DE PASSEIO,5 PASSAGEIROS,4 PORTAS,MOTOR BICOMBUSTIVEL (GASOLINA E ALCOOL)DE 1,6 LITROS,COM AR CONDICIONADO,DIRECAO HIDRAULICA E VIDROS DIANTEIROS ELETRICOS,INCLUSIVE MOTORISTA</v>
      </c>
      <c r="C19260" s="519" t="s">
        <v>46845</v>
      </c>
      <c r="D19260" s="519" t="s">
        <v>46846</v>
      </c>
      <c r="E19260" s="519" t="s">
        <v>46851</v>
      </c>
      <c r="F19260" s="519" t="s">
        <v>46848</v>
      </c>
      <c r="I19260" s="519" t="s">
        <v>1848</v>
      </c>
      <c r="J19260" s="650">
        <v>28.54</v>
      </c>
    </row>
    <row r="19261" spans="1:10">
      <c r="A19261" s="519" t="s">
        <v>19387</v>
      </c>
      <c r="B19261" s="519" t="str">
        <f t="shared" si="300"/>
        <v>VEICULO DE PASSEIO,5 PASSAGEIROS,MOTOR BICOMBUSTIVEL (GASOLINA E ALCOOL) DE 1.0 LITRO,INCLUSIVE MOTORISTA</v>
      </c>
      <c r="C19261" s="519" t="s">
        <v>46852</v>
      </c>
      <c r="D19261" s="519" t="s">
        <v>46853</v>
      </c>
      <c r="I19261" s="519" t="s">
        <v>1848</v>
      </c>
      <c r="J19261" s="650">
        <v>80.319999999999993</v>
      </c>
    </row>
    <row r="19262" spans="1:10">
      <c r="A19262" s="519" t="s">
        <v>19388</v>
      </c>
      <c r="B19262" s="519" t="str">
        <f t="shared" si="300"/>
        <v>VEICULO DE PASSEIO,5 PASSAGEIROS,MOTOR BICOMBUSTIVEL (GASOLINA E ALCOOL) DE 1.0 LITRO,INCLUSIVE MOTORISTA</v>
      </c>
      <c r="C19262" s="519" t="s">
        <v>46852</v>
      </c>
      <c r="D19262" s="519" t="s">
        <v>46853</v>
      </c>
      <c r="I19262" s="519" t="s">
        <v>1848</v>
      </c>
      <c r="J19262" s="650">
        <v>34.49</v>
      </c>
    </row>
    <row r="19263" spans="1:10">
      <c r="A19263" s="519" t="s">
        <v>19389</v>
      </c>
      <c r="B19263" s="519" t="str">
        <f t="shared" si="300"/>
        <v>VEICULO DE PASSEIO,5 PASSAGEIROS,MOTOR BICOMBUSTIVEL (GASOLINA E ALCOOL) DE 1.0 LITRO,INCLUSIVE MOTORISTA</v>
      </c>
      <c r="C19263" s="519" t="s">
        <v>46852</v>
      </c>
      <c r="D19263" s="519" t="s">
        <v>46853</v>
      </c>
      <c r="I19263" s="519" t="s">
        <v>1848</v>
      </c>
      <c r="J19263" s="650">
        <v>29.31</v>
      </c>
    </row>
    <row r="19264" spans="1:10">
      <c r="A19264" s="519" t="s">
        <v>19390</v>
      </c>
      <c r="B19264" s="519" t="str">
        <f t="shared" si="300"/>
        <v>VEICULO DE PASSEIO,5 PASSAGEIROS,MOTOR BICOMBUSTIVEL (GASOLINA E ALCOOL) DE 1.0 LITRO,INCLUSIVE MOTORISTA</v>
      </c>
      <c r="C19264" s="519" t="s">
        <v>46852</v>
      </c>
      <c r="D19264" s="519" t="s">
        <v>46853</v>
      </c>
      <c r="I19264" s="519" t="s">
        <v>1848</v>
      </c>
      <c r="J19264" s="650">
        <v>77.27</v>
      </c>
    </row>
    <row r="19265" spans="1:10">
      <c r="A19265" s="519" t="s">
        <v>19391</v>
      </c>
      <c r="B19265" s="519" t="str">
        <f t="shared" si="300"/>
        <v>VEICULO DE PASSEIO,5 PASSAGEIROS,MOTOR BICOMBUSTIVEL (GASOLINA E ALCOOL) DE 1.0 LITRO,INCLUSIVE MOTORISTA</v>
      </c>
      <c r="C19265" s="519" t="s">
        <v>46852</v>
      </c>
      <c r="D19265" s="519" t="s">
        <v>46853</v>
      </c>
      <c r="I19265" s="519" t="s">
        <v>1848</v>
      </c>
      <c r="J19265" s="650">
        <v>31.44</v>
      </c>
    </row>
    <row r="19266" spans="1:10">
      <c r="A19266" s="519" t="s">
        <v>19392</v>
      </c>
      <c r="B19266" s="519" t="str">
        <f t="shared" si="300"/>
        <v>VEICULO DE PASSEIO,5 PASSAGEIROS,MOTOR BICOMBUSTIVEL (GASOLINA E ALCOOL) DE 1.0 LITRO,INCLUSIVE MOTORISTA</v>
      </c>
      <c r="C19266" s="519" t="s">
        <v>46852</v>
      </c>
      <c r="D19266" s="519" t="s">
        <v>46853</v>
      </c>
      <c r="I19266" s="519" t="s">
        <v>1848</v>
      </c>
      <c r="J19266" s="650">
        <v>26.26</v>
      </c>
    </row>
    <row r="19267" spans="1:10">
      <c r="A19267" s="519" t="s">
        <v>19393</v>
      </c>
      <c r="B19267" s="519" t="str">
        <f t="shared" si="300"/>
        <v>VEICULO DE PASSEIO,5 PASSAGEIROS,MOTOR BICOMBUSTIVEL (GASOLINA E ALCOOL) DE 1.0 LITRO,EXCLUSIVE MOTORISTA</v>
      </c>
      <c r="C19267" s="519" t="s">
        <v>46852</v>
      </c>
      <c r="D19267" s="519" t="s">
        <v>46854</v>
      </c>
      <c r="I19267" s="519" t="s">
        <v>1848</v>
      </c>
      <c r="J19267" s="650">
        <v>57.46</v>
      </c>
    </row>
    <row r="19268" spans="1:10">
      <c r="A19268" s="519" t="s">
        <v>19394</v>
      </c>
      <c r="B19268" s="519" t="str">
        <f t="shared" si="300"/>
        <v>VEICULO DE PASSEIO,5 PASSAGEIROS,MOTOR BICOMBUSTIVEL (GASOLINA E ALCOOL) DE 1.0 LITRO,EXCLUSIVE MOTORISTA</v>
      </c>
      <c r="C19268" s="519" t="s">
        <v>46852</v>
      </c>
      <c r="D19268" s="519" t="s">
        <v>46854</v>
      </c>
      <c r="I19268" s="519" t="s">
        <v>1848</v>
      </c>
      <c r="J19268" s="650">
        <v>11.63</v>
      </c>
    </row>
    <row r="19269" spans="1:10">
      <c r="A19269" s="519" t="s">
        <v>19395</v>
      </c>
      <c r="B19269" s="519" t="str">
        <f t="shared" si="300"/>
        <v>VEICULO DE PASSEIO,5 PASSAGEIROS,MOTOR BICOMBUSTIVEL (GASOLINA E ALCOOL) DE 1.0 LITRO,EXCLUSIVE MOTORISTA</v>
      </c>
      <c r="C19269" s="519" t="s">
        <v>46852</v>
      </c>
      <c r="D19269" s="519" t="s">
        <v>46854</v>
      </c>
      <c r="I19269" s="519" t="s">
        <v>1848</v>
      </c>
      <c r="J19269" s="650">
        <v>6.45</v>
      </c>
    </row>
    <row r="19270" spans="1:10">
      <c r="A19270" s="519" t="s">
        <v>19396</v>
      </c>
      <c r="B19270" s="519" t="str">
        <f t="shared" si="300"/>
        <v>VEICULO DE PASSEIO,5 PASSAGEIROS,MOTOR BICOMBUSTIVEL (GASOLINA E ALCOOL) DE 1.0 LITRO,EXCLUSIVE MOTORISTA</v>
      </c>
      <c r="C19270" s="519" t="s">
        <v>46852</v>
      </c>
      <c r="D19270" s="519" t="s">
        <v>46854</v>
      </c>
      <c r="I19270" s="519" t="s">
        <v>1848</v>
      </c>
      <c r="J19270" s="650">
        <v>57.46</v>
      </c>
    </row>
    <row r="19271" spans="1:10">
      <c r="A19271" s="519" t="s">
        <v>19397</v>
      </c>
      <c r="B19271" s="519" t="str">
        <f t="shared" si="300"/>
        <v>VEICULO DE PASSEIO,5 PASSAGEIROS,MOTOR BICOMBUSTIVEL (GASOLINA E ALCOOL) DE 1.0 LITRO,EXCLUSIVE MOTORISTA</v>
      </c>
      <c r="C19271" s="519" t="s">
        <v>46852</v>
      </c>
      <c r="D19271" s="519" t="s">
        <v>46854</v>
      </c>
      <c r="I19271" s="519" t="s">
        <v>1848</v>
      </c>
      <c r="J19271" s="650">
        <v>11.63</v>
      </c>
    </row>
    <row r="19272" spans="1:10">
      <c r="A19272" s="519" t="s">
        <v>19398</v>
      </c>
      <c r="B19272" s="519" t="str">
        <f t="shared" ref="B19272:B19335" si="301">C19272&amp;D19272&amp;E19272&amp;F19272&amp;G19272&amp;H19272</f>
        <v>VEICULO DE PASSEIO,5 PASSAGEIROS,MOTOR BICOMBUSTIVEL (GASOLINA E ALCOOL) DE 1.0 LITRO,EXCLUSIVE MOTORISTA</v>
      </c>
      <c r="C19272" s="519" t="s">
        <v>46852</v>
      </c>
      <c r="D19272" s="519" t="s">
        <v>46854</v>
      </c>
      <c r="I19272" s="519" t="s">
        <v>1848</v>
      </c>
      <c r="J19272" s="650">
        <v>6.45</v>
      </c>
    </row>
    <row r="19273" spans="1:10">
      <c r="A19273" s="519" t="s">
        <v>19399</v>
      </c>
      <c r="B19273" s="519" t="str">
        <f t="shared" si="301"/>
        <v>CAMIONETE TIPO PICK-UP,COM CABINE SIMPLES E CACAMBA,TIPO LEVE,MOTOR BICOMBUSTIVEL (GASOLINA E ALCOOL) DE 1,6 LITROS,INCLUSIVE MOTORISTA</v>
      </c>
      <c r="C19273" s="519" t="s">
        <v>46855</v>
      </c>
      <c r="D19273" s="519" t="s">
        <v>46856</v>
      </c>
      <c r="E19273" s="519" t="s">
        <v>46825</v>
      </c>
      <c r="I19273" s="519" t="s">
        <v>1848</v>
      </c>
      <c r="J19273" s="650">
        <v>102.71</v>
      </c>
    </row>
    <row r="19274" spans="1:10">
      <c r="A19274" s="519" t="s">
        <v>19400</v>
      </c>
      <c r="B19274" s="519" t="str">
        <f t="shared" si="301"/>
        <v>CAMIONETE TIPO PICK-UP,COM CABINE SIMPLES E CACAMBA,TIPO LEVE,MOTOR BICOMBUSTIVEL (GASOLINA E ALCOOL) DE 1,6 LITROS,INCLUSIVE MOTORISTA</v>
      </c>
      <c r="C19274" s="519" t="s">
        <v>46855</v>
      </c>
      <c r="D19274" s="519" t="s">
        <v>46856</v>
      </c>
      <c r="E19274" s="519" t="s">
        <v>46825</v>
      </c>
      <c r="I19274" s="519" t="s">
        <v>1848</v>
      </c>
      <c r="J19274" s="650">
        <v>38.659999999999997</v>
      </c>
    </row>
    <row r="19275" spans="1:10">
      <c r="A19275" s="519" t="s">
        <v>19401</v>
      </c>
      <c r="B19275" s="519" t="str">
        <f t="shared" si="301"/>
        <v>CAMIONETE TIPO PICK-UP,COM CABINE SIMPLES E CACAMBA,TIPO LEVE,MOTOR BICOMBUSTIVEL (GASOLINA E ALCOOL) DE 1,6 LITROS,INCLUSIVE MOTORISTA</v>
      </c>
      <c r="C19275" s="519" t="s">
        <v>46855</v>
      </c>
      <c r="D19275" s="519" t="s">
        <v>46856</v>
      </c>
      <c r="E19275" s="519" t="s">
        <v>46825</v>
      </c>
      <c r="I19275" s="519" t="s">
        <v>1848</v>
      </c>
      <c r="J19275" s="650">
        <v>31.84</v>
      </c>
    </row>
    <row r="19276" spans="1:10">
      <c r="A19276" s="519" t="s">
        <v>19402</v>
      </c>
      <c r="B19276" s="519" t="str">
        <f t="shared" si="301"/>
        <v>CAMIONETE TIPO PICK-UP,COM CABINE SIMPLES E CACAMBA,TIPO LEVE,MOTOR BICOMBUSTIVEL (GASOLINA E ALCOOL) DE 1,6 LITROS,INCLUSIVE MOTORISTA</v>
      </c>
      <c r="C19276" s="519" t="s">
        <v>46855</v>
      </c>
      <c r="D19276" s="519" t="s">
        <v>46856</v>
      </c>
      <c r="E19276" s="519" t="s">
        <v>46825</v>
      </c>
      <c r="I19276" s="519" t="s">
        <v>1848</v>
      </c>
      <c r="J19276" s="650">
        <v>99.66</v>
      </c>
    </row>
    <row r="19277" spans="1:10">
      <c r="A19277" s="519" t="s">
        <v>19403</v>
      </c>
      <c r="B19277" s="519" t="str">
        <f t="shared" si="301"/>
        <v>CAMIONETE TIPO PICK-UP,COM CABINE SIMPLES E CACAMBA,TIPO LEVE,MOTOR BICOMBUSTIVEL (GASOLINA E ALCOOL) DE 1,6 LITROS,INCLUSIVE MOTORISTA</v>
      </c>
      <c r="C19277" s="519" t="s">
        <v>46855</v>
      </c>
      <c r="D19277" s="519" t="s">
        <v>46856</v>
      </c>
      <c r="E19277" s="519" t="s">
        <v>46825</v>
      </c>
      <c r="I19277" s="519" t="s">
        <v>1848</v>
      </c>
      <c r="J19277" s="650">
        <v>35.61</v>
      </c>
    </row>
    <row r="19278" spans="1:10">
      <c r="A19278" s="519" t="s">
        <v>19404</v>
      </c>
      <c r="B19278" s="519" t="str">
        <f t="shared" si="301"/>
        <v>CAMIONETE TIPO PICK-UP,COM CABINE SIMPLES E CACAMBA,TIPO LEVE,MOTOR BICOMBUSTIVEL (GASOLINA E ALCOOL) DE 1,6 LITROS,INCLUSIVE MOTORISTA</v>
      </c>
      <c r="C19278" s="519" t="s">
        <v>46855</v>
      </c>
      <c r="D19278" s="519" t="s">
        <v>46856</v>
      </c>
      <c r="E19278" s="519" t="s">
        <v>46825</v>
      </c>
      <c r="I19278" s="519" t="s">
        <v>1848</v>
      </c>
      <c r="J19278" s="650">
        <v>28.79</v>
      </c>
    </row>
    <row r="19279" spans="1:10">
      <c r="A19279" s="519" t="s">
        <v>19405</v>
      </c>
      <c r="B19279" s="519"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79" s="519" t="s">
        <v>46855</v>
      </c>
      <c r="D19279" s="519" t="s">
        <v>46857</v>
      </c>
      <c r="E19279" s="519" t="s">
        <v>46858</v>
      </c>
      <c r="F19279" s="519" t="s">
        <v>46859</v>
      </c>
      <c r="G19279" s="519" t="s">
        <v>46860</v>
      </c>
      <c r="I19279" s="519" t="s">
        <v>1848</v>
      </c>
      <c r="J19279" s="650">
        <v>105.16</v>
      </c>
    </row>
    <row r="19280" spans="1:10">
      <c r="A19280" s="519" t="s">
        <v>19406</v>
      </c>
      <c r="B19280" s="519"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0" s="519" t="s">
        <v>46855</v>
      </c>
      <c r="D19280" s="519" t="s">
        <v>46857</v>
      </c>
      <c r="E19280" s="519" t="s">
        <v>46858</v>
      </c>
      <c r="F19280" s="519" t="s">
        <v>46859</v>
      </c>
      <c r="G19280" s="519" t="s">
        <v>46860</v>
      </c>
      <c r="I19280" s="519" t="s">
        <v>1848</v>
      </c>
      <c r="J19280" s="650">
        <v>40.270000000000003</v>
      </c>
    </row>
    <row r="19281" spans="1:10">
      <c r="A19281" s="519" t="s">
        <v>19407</v>
      </c>
      <c r="B19281" s="519" t="str">
        <f t="shared" si="301"/>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281" s="519" t="s">
        <v>46855</v>
      </c>
      <c r="D19281" s="519" t="s">
        <v>46857</v>
      </c>
      <c r="E19281" s="519" t="s">
        <v>46858</v>
      </c>
      <c r="F19281" s="519" t="s">
        <v>46861</v>
      </c>
      <c r="G19281" s="519" t="s">
        <v>46860</v>
      </c>
      <c r="I19281" s="519" t="s">
        <v>1848</v>
      </c>
      <c r="J19281" s="650">
        <v>33.24</v>
      </c>
    </row>
    <row r="19282" spans="1:10">
      <c r="A19282" s="519" t="s">
        <v>19408</v>
      </c>
      <c r="B19282" s="519"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2" s="519" t="s">
        <v>46855</v>
      </c>
      <c r="D19282" s="519" t="s">
        <v>46857</v>
      </c>
      <c r="E19282" s="519" t="s">
        <v>46858</v>
      </c>
      <c r="F19282" s="519" t="s">
        <v>46859</v>
      </c>
      <c r="G19282" s="519" t="s">
        <v>46860</v>
      </c>
      <c r="I19282" s="519" t="s">
        <v>1848</v>
      </c>
      <c r="J19282" s="650">
        <v>102.11</v>
      </c>
    </row>
    <row r="19283" spans="1:10">
      <c r="A19283" s="519" t="s">
        <v>19409</v>
      </c>
      <c r="B19283" s="519" t="str">
        <f t="shared" si="301"/>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283" s="519" t="s">
        <v>46855</v>
      </c>
      <c r="D19283" s="519" t="s">
        <v>46857</v>
      </c>
      <c r="E19283" s="519" t="s">
        <v>46858</v>
      </c>
      <c r="F19283" s="519" t="s">
        <v>46859</v>
      </c>
      <c r="G19283" s="519" t="s">
        <v>46860</v>
      </c>
      <c r="I19283" s="519" t="s">
        <v>1848</v>
      </c>
      <c r="J19283" s="650">
        <v>37.22</v>
      </c>
    </row>
    <row r="19284" spans="1:10">
      <c r="A19284" s="519" t="s">
        <v>19410</v>
      </c>
      <c r="B19284" s="519" t="str">
        <f t="shared" si="301"/>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284" s="519" t="s">
        <v>46855</v>
      </c>
      <c r="D19284" s="519" t="s">
        <v>46857</v>
      </c>
      <c r="E19284" s="519" t="s">
        <v>46858</v>
      </c>
      <c r="F19284" s="519" t="s">
        <v>46861</v>
      </c>
      <c r="G19284" s="519" t="s">
        <v>46860</v>
      </c>
      <c r="I19284" s="519" t="s">
        <v>1848</v>
      </c>
      <c r="J19284" s="650">
        <v>30.19</v>
      </c>
    </row>
    <row r="19285" spans="1:10">
      <c r="A19285" s="519" t="s">
        <v>19411</v>
      </c>
      <c r="B19285" s="519" t="str">
        <f t="shared" si="301"/>
        <v>CAMIONETE TIPO PICK-UP COM CABINE DUPLA E CACAMBA MOTOR BICOMBUSTIVEL (GASOLINA E ALCOOL) 2.4,DIRECAO HIDRAULICA,TRACAOTRASEIRA,INCLUSIVE MOTORISTA</v>
      </c>
      <c r="C19285" s="519" t="s">
        <v>46862</v>
      </c>
      <c r="D19285" s="519" t="s">
        <v>46863</v>
      </c>
      <c r="E19285" s="519" t="s">
        <v>46864</v>
      </c>
      <c r="I19285" s="519" t="s">
        <v>1848</v>
      </c>
      <c r="J19285" s="650">
        <v>145.83000000000001</v>
      </c>
    </row>
    <row r="19286" spans="1:10">
      <c r="A19286" s="519" t="s">
        <v>19412</v>
      </c>
      <c r="B19286" s="519" t="str">
        <f t="shared" si="301"/>
        <v>CAMIONETE TIPO PICK-UP COM CABINE DUPLA E CACAMBA MOTOR BICOMBUSTIVEL (GASOLINA E ALCOOL) 2.4,DIRECAO HIDRAULICA,TRACAOTRASEIRA,INCLUSIVE MOTORISTA</v>
      </c>
      <c r="C19286" s="519" t="s">
        <v>46862</v>
      </c>
      <c r="D19286" s="519" t="s">
        <v>46863</v>
      </c>
      <c r="E19286" s="519" t="s">
        <v>46864</v>
      </c>
      <c r="I19286" s="519" t="s">
        <v>1848</v>
      </c>
      <c r="J19286" s="650">
        <v>52.31</v>
      </c>
    </row>
    <row r="19287" spans="1:10">
      <c r="A19287" s="519" t="s">
        <v>19413</v>
      </c>
      <c r="B19287" s="519" t="str">
        <f t="shared" si="301"/>
        <v>CAMIONETE TIPO PICK-UP COM CABINE DUPLA E CACAMBA MOTOR BICOMBUSTIVEL (GASOLINA E ALCOOL) 2.4,DIRECAO HIDRAULICA,TRACAOTRASEIRA,INCLUSIVE MOTORISTA</v>
      </c>
      <c r="C19287" s="519" t="s">
        <v>46862</v>
      </c>
      <c r="D19287" s="519" t="s">
        <v>46863</v>
      </c>
      <c r="E19287" s="519" t="s">
        <v>46864</v>
      </c>
      <c r="I19287" s="519" t="s">
        <v>1848</v>
      </c>
      <c r="J19287" s="650">
        <v>41.18</v>
      </c>
    </row>
    <row r="19288" spans="1:10">
      <c r="A19288" s="519" t="s">
        <v>19414</v>
      </c>
      <c r="B19288" s="519" t="str">
        <f t="shared" si="301"/>
        <v>CAMIONETE TIPO PICK-UP COM CABINE DUPLA E CACAMBA MOTOR BICOMBUSTIVEL (GASOLINA E ALCOOL) 2.4,DIRECAO HIDRAULICA,TRACAOTRASEIRA,INCLUSIVE MOTORISTA</v>
      </c>
      <c r="C19288" s="519" t="s">
        <v>46862</v>
      </c>
      <c r="D19288" s="519" t="s">
        <v>46863</v>
      </c>
      <c r="E19288" s="519" t="s">
        <v>46864</v>
      </c>
      <c r="I19288" s="519" t="s">
        <v>1848</v>
      </c>
      <c r="J19288" s="650">
        <v>142.78</v>
      </c>
    </row>
    <row r="19289" spans="1:10">
      <c r="A19289" s="519" t="s">
        <v>19415</v>
      </c>
      <c r="B19289" s="519" t="str">
        <f t="shared" si="301"/>
        <v>CAMIONETE TIPO PICK-UP COM CABINE DUPLA E CACAMBA MOTOR BICOMBUSTIVEL (GASOLINA E ALCOOL) 2.4,DIRECAO HIDRAULICA,TRACAOTRASEIRA,INCLUSIVE MOTORISTA</v>
      </c>
      <c r="C19289" s="519" t="s">
        <v>46862</v>
      </c>
      <c r="D19289" s="519" t="s">
        <v>46863</v>
      </c>
      <c r="E19289" s="519" t="s">
        <v>46864</v>
      </c>
      <c r="I19289" s="519" t="s">
        <v>1848</v>
      </c>
      <c r="J19289" s="650">
        <v>49.26</v>
      </c>
    </row>
    <row r="19290" spans="1:10">
      <c r="A19290" s="519" t="s">
        <v>19416</v>
      </c>
      <c r="B19290" s="519" t="str">
        <f t="shared" si="301"/>
        <v>CAMIONETE TIPO PICK-UP COM CABINE DUPLA E CACAMBA MOTOR BICOMBUSTIVEL (GASOLINA E ALCOOL) 2.4,DIRECAO HIDRAULICA,TRACAOTRASEIRA,INCLUSIVE MOTORISTA</v>
      </c>
      <c r="C19290" s="519" t="s">
        <v>46862</v>
      </c>
      <c r="D19290" s="519" t="s">
        <v>46863</v>
      </c>
      <c r="E19290" s="519" t="s">
        <v>46864</v>
      </c>
      <c r="I19290" s="519" t="s">
        <v>1848</v>
      </c>
      <c r="J19290" s="650">
        <v>38.130000000000003</v>
      </c>
    </row>
    <row r="19291" spans="1:10">
      <c r="A19291" s="519" t="s">
        <v>19417</v>
      </c>
      <c r="B19291" s="519" t="str">
        <f t="shared" si="301"/>
        <v>CAMIONETE TIPO PICK-UP COM CABINE DUPLA E CACAMBA MOTOR DIESEL 2.8,DIRECAO HIDRAULICA TRACAO NAS 4 RODAS,INCLUSIVE MOTORISTA</v>
      </c>
      <c r="C19291" s="519" t="s">
        <v>46865</v>
      </c>
      <c r="D19291" s="519" t="s">
        <v>46866</v>
      </c>
      <c r="E19291" s="519" t="s">
        <v>46867</v>
      </c>
      <c r="I19291" s="519" t="s">
        <v>1848</v>
      </c>
      <c r="J19291" s="650">
        <v>136.41</v>
      </c>
    </row>
    <row r="19292" spans="1:10">
      <c r="A19292" s="519" t="s">
        <v>19418</v>
      </c>
      <c r="B19292" s="519" t="str">
        <f t="shared" si="301"/>
        <v>CAMIONETE TIPO PICK-UP COM CABINE DUPLA E CACAMBA MOTOR DIESEL 2.8,DIRECAO HIDRAULICA TRACAO NAS 4 RODAS,INCLUSIVE MOTORISTA</v>
      </c>
      <c r="C19292" s="519" t="s">
        <v>46865</v>
      </c>
      <c r="D19292" s="519" t="s">
        <v>46866</v>
      </c>
      <c r="E19292" s="519" t="s">
        <v>46867</v>
      </c>
      <c r="I19292" s="519" t="s">
        <v>1848</v>
      </c>
      <c r="J19292" s="650">
        <v>56.92</v>
      </c>
    </row>
    <row r="19293" spans="1:10">
      <c r="A19293" s="519" t="s">
        <v>19419</v>
      </c>
      <c r="B19293" s="519" t="str">
        <f t="shared" si="301"/>
        <v>CAMIONETE TIPO PICK-UP COM CABINE DUPLA E CACAMBA MOTOR DIESEL 2.8,DIRECAO HIDRAULICA TRACAO NAS 4 RODAS,INCLUSIVE MOTORISTA</v>
      </c>
      <c r="C19293" s="519" t="s">
        <v>46865</v>
      </c>
      <c r="D19293" s="519" t="s">
        <v>46866</v>
      </c>
      <c r="E19293" s="519" t="s">
        <v>46867</v>
      </c>
      <c r="I19293" s="519" t="s">
        <v>1848</v>
      </c>
      <c r="J19293" s="650">
        <v>46.93</v>
      </c>
    </row>
    <row r="19294" spans="1:10">
      <c r="A19294" s="519" t="s">
        <v>19420</v>
      </c>
      <c r="B19294" s="519" t="str">
        <f t="shared" si="301"/>
        <v>CAMIONETE TIPO PICK-UP COM CABINE DUPLA E CACAMBA MOTOR DIESEL 2.8,DIRECAO HIDRAULICA TRACAO NAS 4 RODAS,INCLUSIVE MOTORISTA</v>
      </c>
      <c r="C19294" s="519" t="s">
        <v>46865</v>
      </c>
      <c r="D19294" s="519" t="s">
        <v>46866</v>
      </c>
      <c r="E19294" s="519" t="s">
        <v>46867</v>
      </c>
      <c r="I19294" s="519" t="s">
        <v>1848</v>
      </c>
      <c r="J19294" s="650">
        <v>133.36000000000001</v>
      </c>
    </row>
    <row r="19295" spans="1:10">
      <c r="A19295" s="519" t="s">
        <v>19421</v>
      </c>
      <c r="B19295" s="519" t="str">
        <f t="shared" si="301"/>
        <v>CAMIONETE TIPO PICK-UP COM CABINE DUPLA E CACAMBA MOTOR DIESEL 2.8,DIRECAO HIDRAULICA TRACAO NAS 4 RODAS,INCLUSIVE MOTORISTA</v>
      </c>
      <c r="C19295" s="519" t="s">
        <v>46865</v>
      </c>
      <c r="D19295" s="519" t="s">
        <v>46866</v>
      </c>
      <c r="E19295" s="519" t="s">
        <v>46867</v>
      </c>
      <c r="I19295" s="519" t="s">
        <v>1848</v>
      </c>
      <c r="J19295" s="650">
        <v>53.87</v>
      </c>
    </row>
    <row r="19296" spans="1:10">
      <c r="A19296" s="519" t="s">
        <v>19422</v>
      </c>
      <c r="B19296" s="519" t="str">
        <f t="shared" si="301"/>
        <v>CAMIONETE TIPO PICK-UP COM CABINE DUPLA E CACAMBA MOTOR DIESEL 2.8,DIRECAO HIDRAULICA TRACAO NAS 4 RODAS,INCLUSIVE MOTORISTA</v>
      </c>
      <c r="C19296" s="519" t="s">
        <v>46865</v>
      </c>
      <c r="D19296" s="519" t="s">
        <v>46866</v>
      </c>
      <c r="E19296" s="519" t="s">
        <v>46867</v>
      </c>
      <c r="I19296" s="519" t="s">
        <v>1848</v>
      </c>
      <c r="J19296" s="650">
        <v>43.88</v>
      </c>
    </row>
    <row r="19297" spans="1:10">
      <c r="A19297" s="519" t="s">
        <v>19423</v>
      </c>
      <c r="B19297" s="519" t="str">
        <f t="shared" si="301"/>
        <v>MOTOCICLETA,125 CILINDRADAS X/E,EXCLUSIVE MOTORISTA</v>
      </c>
      <c r="C19297" s="519" t="s">
        <v>19424</v>
      </c>
      <c r="I19297" s="519" t="s">
        <v>1848</v>
      </c>
      <c r="J19297" s="650">
        <v>7.61</v>
      </c>
    </row>
    <row r="19298" spans="1:10">
      <c r="A19298" s="519" t="s">
        <v>19425</v>
      </c>
      <c r="B19298" s="519" t="str">
        <f t="shared" si="301"/>
        <v>MOTOCICLETA,125 CILINDRADAS X/E,EXCLUSIVE MOTORISTA</v>
      </c>
      <c r="C19298" s="519" t="s">
        <v>19424</v>
      </c>
      <c r="I19298" s="519" t="s">
        <v>1848</v>
      </c>
      <c r="J19298" s="650">
        <v>0.64</v>
      </c>
    </row>
    <row r="19299" spans="1:10">
      <c r="A19299" s="519" t="s">
        <v>19426</v>
      </c>
      <c r="B19299" s="519" t="str">
        <f t="shared" si="301"/>
        <v>MOTOCICLETA,125 CILINDRADAS X/E,EXCLUSIVE MOTORISTA</v>
      </c>
      <c r="C19299" s="519" t="s">
        <v>19424</v>
      </c>
      <c r="I19299" s="519" t="s">
        <v>1848</v>
      </c>
      <c r="J19299" s="650">
        <v>7.61</v>
      </c>
    </row>
    <row r="19300" spans="1:10">
      <c r="A19300" s="519" t="s">
        <v>19427</v>
      </c>
      <c r="B19300" s="519" t="str">
        <f t="shared" si="301"/>
        <v>MOTOCICLETA,125 CILINDRADAS X/E,EXCLUSIVE MOTORISTA</v>
      </c>
      <c r="C19300" s="519" t="s">
        <v>19424</v>
      </c>
      <c r="I19300" s="519" t="s">
        <v>1848</v>
      </c>
      <c r="J19300" s="650">
        <v>0.64</v>
      </c>
    </row>
    <row r="19301" spans="1:10">
      <c r="A19301" s="519" t="s">
        <v>19428</v>
      </c>
      <c r="B19301" s="519" t="str">
        <f t="shared" si="301"/>
        <v>GUINDASTE SOBRE RODAS,MEIA LANCA,CAPACIDADE DE 6T,INCLUSIVEOPERADOR</v>
      </c>
      <c r="C19301" s="519" t="s">
        <v>46868</v>
      </c>
      <c r="D19301" s="519" t="s">
        <v>46869</v>
      </c>
      <c r="I19301" s="519" t="s">
        <v>1848</v>
      </c>
      <c r="J19301" s="650">
        <v>245.82</v>
      </c>
    </row>
    <row r="19302" spans="1:10">
      <c r="A19302" s="519" t="s">
        <v>19429</v>
      </c>
      <c r="B19302" s="519" t="str">
        <f t="shared" si="301"/>
        <v>GUINDASTE SOBRE RODAS,MEIA LANCA,CAPACIDADE DE 6T,INCLUSIVEOPERADOR</v>
      </c>
      <c r="C19302" s="519" t="s">
        <v>46868</v>
      </c>
      <c r="D19302" s="519" t="s">
        <v>46869</v>
      </c>
      <c r="I19302" s="519" t="s">
        <v>1848</v>
      </c>
      <c r="J19302" s="650">
        <v>146.47999999999999</v>
      </c>
    </row>
    <row r="19303" spans="1:10">
      <c r="A19303" s="519" t="s">
        <v>19430</v>
      </c>
      <c r="B19303" s="519" t="str">
        <f t="shared" si="301"/>
        <v>GUINDASTE SOBRE RODAS,MEIA LANCA,CAPACIDADE DE 6T,INCLUSIVEOPERADOR</v>
      </c>
      <c r="C19303" s="519" t="s">
        <v>46868</v>
      </c>
      <c r="D19303" s="519" t="s">
        <v>46869</v>
      </c>
      <c r="I19303" s="519" t="s">
        <v>1848</v>
      </c>
      <c r="J19303" s="650">
        <v>127.39</v>
      </c>
    </row>
    <row r="19304" spans="1:10">
      <c r="A19304" s="519" t="s">
        <v>19431</v>
      </c>
      <c r="B19304" s="519" t="str">
        <f t="shared" si="301"/>
        <v>GUINDASTE SOBRE RODAS,MEIA LANCA,CAPACIDADE DE 6T,INCLUSIVEOPERADOR</v>
      </c>
      <c r="C19304" s="519" t="s">
        <v>46868</v>
      </c>
      <c r="D19304" s="519" t="s">
        <v>46869</v>
      </c>
      <c r="I19304" s="519" t="s">
        <v>1848</v>
      </c>
      <c r="J19304" s="650">
        <v>242.39</v>
      </c>
    </row>
    <row r="19305" spans="1:10">
      <c r="A19305" s="519" t="s">
        <v>19432</v>
      </c>
      <c r="B19305" s="519" t="str">
        <f t="shared" si="301"/>
        <v>GUINDASTE SOBRE RODAS,MEIA LANCA,CAPACIDADE DE 6T,INCLUSIVEOPERADOR</v>
      </c>
      <c r="C19305" s="519" t="s">
        <v>46868</v>
      </c>
      <c r="D19305" s="519" t="s">
        <v>46869</v>
      </c>
      <c r="I19305" s="519" t="s">
        <v>1848</v>
      </c>
      <c r="J19305" s="650">
        <v>143.05000000000001</v>
      </c>
    </row>
    <row r="19306" spans="1:10">
      <c r="A19306" s="519" t="s">
        <v>19433</v>
      </c>
      <c r="B19306" s="519" t="str">
        <f t="shared" si="301"/>
        <v>GUINDASTE SOBRE RODAS,MEIA LANCA,CAPACIDADE DE 6T,INCLUSIVEOPERADOR</v>
      </c>
      <c r="C19306" s="519" t="s">
        <v>46868</v>
      </c>
      <c r="D19306" s="519" t="s">
        <v>46869</v>
      </c>
      <c r="I19306" s="519" t="s">
        <v>1848</v>
      </c>
      <c r="J19306" s="650">
        <v>123.96</v>
      </c>
    </row>
    <row r="19307" spans="1:10">
      <c r="A19307" s="519" t="s">
        <v>19434</v>
      </c>
      <c r="B19307" s="519" t="str">
        <f t="shared" si="301"/>
        <v>GUINDASTE SOBRE RODAS,CAPACIDADE DE 15T,RAIO DE CURVA DE 4,65M,LANCA TELESCOPICA DE ACIONAMENTO HIDRAULICO COM 7,60M RETRAIDA E 18,30M ESTENDIDA,INCLUSIVE OPERADOR E AUXILIAR</v>
      </c>
      <c r="C19307" s="519" t="s">
        <v>46870</v>
      </c>
      <c r="D19307" s="519" t="s">
        <v>46871</v>
      </c>
      <c r="E19307" s="519" t="s">
        <v>46872</v>
      </c>
      <c r="I19307" s="519" t="s">
        <v>1848</v>
      </c>
      <c r="J19307" s="650">
        <v>464.16</v>
      </c>
    </row>
    <row r="19308" spans="1:10">
      <c r="A19308" s="519" t="s">
        <v>19435</v>
      </c>
      <c r="B19308" s="519" t="str">
        <f t="shared" si="301"/>
        <v>GUINDASTE SOBRE RODAS,CAPACIDADE DE 15T,RAIO DE CURVA DE 4,65M,LANCA TELESCOPICA DE ACIONAMENTO HIDRAULICO COM 7,60M RETRAIDA E 18,30M ESTENDIDA,INCLUSIVE OPERADOR E AUXILIAR</v>
      </c>
      <c r="C19308" s="519" t="s">
        <v>46870</v>
      </c>
      <c r="D19308" s="519" t="s">
        <v>46871</v>
      </c>
      <c r="E19308" s="519" t="s">
        <v>46872</v>
      </c>
      <c r="I19308" s="519" t="s">
        <v>1848</v>
      </c>
      <c r="J19308" s="650">
        <v>265.76</v>
      </c>
    </row>
    <row r="19309" spans="1:10">
      <c r="A19309" s="519" t="s">
        <v>19436</v>
      </c>
      <c r="B19309" s="519" t="str">
        <f t="shared" si="301"/>
        <v>GUINDASTE SOBRE RODAS,CAPACIDADE DE 15T,RAIO DE CURVA DE 4,65M,LANCA TELESCOPICA DE ACIONAMENTO HIDRAULICO COM 7,60M RETRAIDA E 18,30M ESTENDIDA,INCLUSIVE OPERADOR E AUXILIAR</v>
      </c>
      <c r="C19309" s="519" t="s">
        <v>46870</v>
      </c>
      <c r="D19309" s="519" t="s">
        <v>46871</v>
      </c>
      <c r="E19309" s="519" t="s">
        <v>46872</v>
      </c>
      <c r="I19309" s="519" t="s">
        <v>1848</v>
      </c>
      <c r="J19309" s="650">
        <v>229.62</v>
      </c>
    </row>
    <row r="19310" spans="1:10">
      <c r="A19310" s="519" t="s">
        <v>19437</v>
      </c>
      <c r="B19310" s="519" t="str">
        <f t="shared" si="301"/>
        <v>GUINDASTE SOBRE RODAS,CAPACIDADE DE 15T,RAIO DE CURVA DE 4,65M,LANCA TELESCOPICA DE ACIONAMENTO HIDRAULICO COM 7,60M RETRAIDA E 18,30M ESTENDIDA,INCLUSIVE OPERADOR E AUXILIAR</v>
      </c>
      <c r="C19310" s="519" t="s">
        <v>46870</v>
      </c>
      <c r="D19310" s="519" t="s">
        <v>46871</v>
      </c>
      <c r="E19310" s="519" t="s">
        <v>46872</v>
      </c>
      <c r="I19310" s="519" t="s">
        <v>1848</v>
      </c>
      <c r="J19310" s="650">
        <v>458.52</v>
      </c>
    </row>
    <row r="19311" spans="1:10">
      <c r="A19311" s="519" t="s">
        <v>19438</v>
      </c>
      <c r="B19311" s="519" t="str">
        <f t="shared" si="301"/>
        <v>GUINDASTE SOBRE RODAS,CAPACIDADE DE 15T,RAIO DE CURVA DE 4,65M,LANCA TELESCOPICA DE ACIONAMENTO HIDRAULICO COM 7,60M RETRAIDA E 18,30M ESTENDIDA,INCLUSIVE OPERADOR E AUXILIAR</v>
      </c>
      <c r="C19311" s="519" t="s">
        <v>46870</v>
      </c>
      <c r="D19311" s="519" t="s">
        <v>46871</v>
      </c>
      <c r="E19311" s="519" t="s">
        <v>46872</v>
      </c>
      <c r="I19311" s="519" t="s">
        <v>1848</v>
      </c>
      <c r="J19311" s="650">
        <v>260.12</v>
      </c>
    </row>
    <row r="19312" spans="1:10">
      <c r="A19312" s="519" t="s">
        <v>19439</v>
      </c>
      <c r="B19312" s="519" t="str">
        <f t="shared" si="301"/>
        <v>GUINDASTE SOBRE RODAS,CAPACIDADE DE 15T,RAIO DE CURVA DE 4,65M,LANCA TELESCOPICA DE ACIONAMENTO HIDRAULICO COM 7,60M RETRAIDA E 18,30M ESTENDIDA,INCLUSIVE OPERADOR E AUXILIAR</v>
      </c>
      <c r="C19312" s="519" t="s">
        <v>46870</v>
      </c>
      <c r="D19312" s="519" t="s">
        <v>46871</v>
      </c>
      <c r="E19312" s="519" t="s">
        <v>46872</v>
      </c>
      <c r="I19312" s="519" t="s">
        <v>1848</v>
      </c>
      <c r="J19312" s="650">
        <v>223.98</v>
      </c>
    </row>
    <row r="19313" spans="1:10">
      <c r="A19313" s="519" t="s">
        <v>19440</v>
      </c>
      <c r="B19313" s="519" t="str">
        <f t="shared" si="301"/>
        <v>GUINDASTE ARTICULADO,SOBRE CAMINHAO DIESEL(INCLUSIVE ESTE),MOMENTO MAXIMO DE ELEVACAO 30TXM E CAPACIDADE MAXIMA DE ELEVACAO 8,5T A 3,4M,INCLUSIVE OPERADOR E AUXILIAR</v>
      </c>
      <c r="C19313" s="519" t="s">
        <v>46873</v>
      </c>
      <c r="D19313" s="519" t="s">
        <v>46874</v>
      </c>
      <c r="E19313" s="519" t="s">
        <v>46875</v>
      </c>
      <c r="I19313" s="519" t="s">
        <v>1848</v>
      </c>
      <c r="J19313" s="650">
        <v>299.37</v>
      </c>
    </row>
    <row r="19314" spans="1:10">
      <c r="A19314" s="519" t="s">
        <v>19441</v>
      </c>
      <c r="B19314" s="519" t="str">
        <f t="shared" si="301"/>
        <v>GUINDASTE ARTICULADO,SOBRE CAMINHAO DIESEL(INCLUSIVE ESTE),MOMENTO MAXIMO DE ELEVACAO 30TXM E CAPACIDADE MAXIMA DE ELEVACAO 8,5T A 3,4M,INCLUSIVE OPERADOR E AUXILIAR</v>
      </c>
      <c r="C19314" s="519" t="s">
        <v>46873</v>
      </c>
      <c r="D19314" s="519" t="s">
        <v>46874</v>
      </c>
      <c r="E19314" s="519" t="s">
        <v>46875</v>
      </c>
      <c r="I19314" s="519" t="s">
        <v>1848</v>
      </c>
      <c r="J19314" s="650">
        <v>115.43</v>
      </c>
    </row>
    <row r="19315" spans="1:10">
      <c r="A19315" s="519" t="s">
        <v>19442</v>
      </c>
      <c r="B19315" s="519" t="str">
        <f t="shared" si="301"/>
        <v>GUINDASTE ARTICULADO,SOBRE CAMINHAO DIESEL(INCLUSIVE ESTE),MOMENTO MAXIMO DE ELEVACAO 30TXM E CAPACIDADE MAXIMA DE ELEVACAO 8,5T A 3,4M,INCLUSIVE OPERADOR E AUXILIAR</v>
      </c>
      <c r="C19315" s="519" t="s">
        <v>46873</v>
      </c>
      <c r="D19315" s="519" t="s">
        <v>46874</v>
      </c>
      <c r="E19315" s="519" t="s">
        <v>46875</v>
      </c>
      <c r="I19315" s="519" t="s">
        <v>1848</v>
      </c>
      <c r="J19315" s="650">
        <v>93.57</v>
      </c>
    </row>
    <row r="19316" spans="1:10">
      <c r="A19316" s="519" t="s">
        <v>19443</v>
      </c>
      <c r="B19316" s="519" t="str">
        <f t="shared" si="301"/>
        <v>GUINDASTE ARTICULADO,SOBRE CAMINHAO DIESEL(INCLUSIVE ESTE),MOMENTO MAXIMO DE ELEVACAO 30TXM E CAPACIDADE MAXIMA DE ELEVACAO 8,5T A 3,4M,INCLUSIVE OPERADOR E AUXILIAR</v>
      </c>
      <c r="C19316" s="519" t="s">
        <v>46873</v>
      </c>
      <c r="D19316" s="519" t="s">
        <v>46874</v>
      </c>
      <c r="E19316" s="519" t="s">
        <v>46875</v>
      </c>
      <c r="I19316" s="519" t="s">
        <v>1848</v>
      </c>
      <c r="J19316" s="650">
        <v>292.89</v>
      </c>
    </row>
    <row r="19317" spans="1:10">
      <c r="A19317" s="519" t="s">
        <v>19444</v>
      </c>
      <c r="B19317" s="519" t="str">
        <f t="shared" si="301"/>
        <v>GUINDASTE ARTICULADO,SOBRE CAMINHAO DIESEL(INCLUSIVE ESTE),MOMENTO MAXIMO DE ELEVACAO 30TXM E CAPACIDADE MAXIMA DE ELEVACAO 8,5T A 3,4M,INCLUSIVE OPERADOR E AUXILIAR</v>
      </c>
      <c r="C19317" s="519" t="s">
        <v>46873</v>
      </c>
      <c r="D19317" s="519" t="s">
        <v>46874</v>
      </c>
      <c r="E19317" s="519" t="s">
        <v>46875</v>
      </c>
      <c r="I19317" s="519" t="s">
        <v>1848</v>
      </c>
      <c r="J19317" s="650">
        <v>108.95</v>
      </c>
    </row>
    <row r="19318" spans="1:10">
      <c r="A19318" s="519" t="s">
        <v>19445</v>
      </c>
      <c r="B19318" s="519" t="str">
        <f t="shared" si="301"/>
        <v>GUINDASTE ARTICULADO,SOBRE CAMINHAO DIESEL(INCLUSIVE ESTE),MOMENTO MAXIMO DE ELEVACAO 30TXM E CAPACIDADE MAXIMA DE ELEVACAO 8,5T A 3,4M,INCLUSIVE OPERADOR E AUXILIAR</v>
      </c>
      <c r="C19318" s="519" t="s">
        <v>46873</v>
      </c>
      <c r="D19318" s="519" t="s">
        <v>46874</v>
      </c>
      <c r="E19318" s="519" t="s">
        <v>46875</v>
      </c>
      <c r="I19318" s="519" t="s">
        <v>1848</v>
      </c>
      <c r="J19318" s="650">
        <v>87.09</v>
      </c>
    </row>
    <row r="19319" spans="1:10">
      <c r="A19319" s="519" t="s">
        <v>19446</v>
      </c>
      <c r="B19319" s="519" t="str">
        <f t="shared" si="301"/>
        <v>GUINDASTE TIPO GRUA,COM CAPACIDADE DE CARGA DE 1200KG,VELOCIDADE DE 40M/MIN,TORRE COMPOSTA POR 9 MODULOS DE 3 METROS CADA,TOTALIZANDO 27 METROS,ALCANCE MAXIMO DE 25 METROS COM UMACARGA DE 1000KG,INCLUSIVE BASE DE SUSTENTACAO E OPERADOR</v>
      </c>
      <c r="C19319" s="519" t="s">
        <v>46876</v>
      </c>
      <c r="D19319" s="519" t="s">
        <v>46877</v>
      </c>
      <c r="E19319" s="519" t="s">
        <v>46878</v>
      </c>
      <c r="F19319" s="519" t="s">
        <v>46879</v>
      </c>
      <c r="I19319" s="519" t="s">
        <v>1848</v>
      </c>
      <c r="J19319" s="650">
        <v>152.12</v>
      </c>
    </row>
    <row r="19320" spans="1:10">
      <c r="A19320" s="519" t="s">
        <v>19447</v>
      </c>
      <c r="B19320" s="519" t="str">
        <f t="shared" si="301"/>
        <v>GUINDASTE TIPO GRUA,COM CAPACIDADE DE CARGA DE 1200KG,VELOCIDADE DE 40M/MIN,TORRE COMPOSTA POR 9 MODULOS DE 3 METROS CADA,TOTALIZANDO 27 METROS,ALCANCE MAXIMO DE 25 METROS COM UMACARGA DE 1000KG,INCLUSIVE BASE DE SUSTENTACAO E OPERADOR</v>
      </c>
      <c r="C19320" s="519" t="s">
        <v>46876</v>
      </c>
      <c r="D19320" s="519" t="s">
        <v>46877</v>
      </c>
      <c r="E19320" s="519" t="s">
        <v>46878</v>
      </c>
      <c r="F19320" s="519" t="s">
        <v>46879</v>
      </c>
      <c r="I19320" s="519" t="s">
        <v>1848</v>
      </c>
      <c r="J19320" s="650">
        <v>95.25</v>
      </c>
    </row>
    <row r="19321" spans="1:10">
      <c r="A19321" s="519" t="s">
        <v>19448</v>
      </c>
      <c r="B19321" s="519" t="str">
        <f t="shared" si="301"/>
        <v>GUINDASTE TIPO GRUA,COM CAPACIDADE DE CARGA DE 1200KG,VELOCIDADE DE 40M/MIN,TORRE COMPOSTA POR 9 MODULOS DE 3 METROS CADA,TOTALIZANDO 27 METROS,ALCANCE MAXIMO DE 25 METROS COM UMACARGA DE 1000KG,INCLUSIVE BASE DE SUSTENTACAO E OPERADOR</v>
      </c>
      <c r="C19321" s="519" t="s">
        <v>46876</v>
      </c>
      <c r="D19321" s="519" t="s">
        <v>46877</v>
      </c>
      <c r="E19321" s="519" t="s">
        <v>46878</v>
      </c>
      <c r="F19321" s="519" t="s">
        <v>46879</v>
      </c>
      <c r="I19321" s="519" t="s">
        <v>1848</v>
      </c>
      <c r="J19321" s="650">
        <v>82.55</v>
      </c>
    </row>
    <row r="19322" spans="1:10">
      <c r="A19322" s="519" t="s">
        <v>19449</v>
      </c>
      <c r="B19322" s="519" t="str">
        <f t="shared" si="301"/>
        <v>GUINDASTE TIPO GRUA,COM CAPACIDADE DE CARGA DE 1200KG,VELOCIDADE DE 40M/MIN,TORRE COMPOSTA POR 9 MODULOS DE 3 METROS CADA,TOTALIZANDO 27 METROS,ALCANCE MAXIMO DE 25 METROS COM UMACARGA DE 1000KG,INCLUSIVE BASE DE SUSTENTACAO E OPERADOR</v>
      </c>
      <c r="C19322" s="519" t="s">
        <v>46876</v>
      </c>
      <c r="D19322" s="519" t="s">
        <v>46877</v>
      </c>
      <c r="E19322" s="519" t="s">
        <v>46878</v>
      </c>
      <c r="F19322" s="519" t="s">
        <v>46879</v>
      </c>
      <c r="I19322" s="519" t="s">
        <v>1848</v>
      </c>
      <c r="J19322" s="650">
        <v>148.69</v>
      </c>
    </row>
    <row r="19323" spans="1:10">
      <c r="A19323" s="519" t="s">
        <v>19450</v>
      </c>
      <c r="B19323" s="519" t="str">
        <f t="shared" si="301"/>
        <v>GUINDASTE TIPO GRUA,COM CAPACIDADE DE CARGA DE 1200KG,VELOCIDADE DE 40M/MIN,TORRE COMPOSTA POR 9 MODULOS DE 3 METROS CADA,TOTALIZANDO 27 METROS,ALCANCE MAXIMO DE 25 METROS COM UMACARGA DE 1000KG,INCLUSIVE BASE DE SUSTENTACAO E OPERADOR</v>
      </c>
      <c r="C19323" s="519" t="s">
        <v>46876</v>
      </c>
      <c r="D19323" s="519" t="s">
        <v>46877</v>
      </c>
      <c r="E19323" s="519" t="s">
        <v>46878</v>
      </c>
      <c r="F19323" s="519" t="s">
        <v>46879</v>
      </c>
      <c r="I19323" s="519" t="s">
        <v>1848</v>
      </c>
      <c r="J19323" s="650">
        <v>91.82</v>
      </c>
    </row>
    <row r="19324" spans="1:10">
      <c r="A19324" s="519" t="s">
        <v>19451</v>
      </c>
      <c r="B19324" s="519" t="str">
        <f t="shared" si="301"/>
        <v>GUINDASTE TIPO GRUA,COM CAPACIDADE DE CARGA DE 1200KG,VELOCIDADE DE 40M/MIN,TORRE COMPOSTA POR 9 MODULOS DE 3 METROS CADA,TOTALIZANDO 27 METROS,ALCANCE MAXIMO DE 25 METROS COM UMACARGA DE 1000KG,INCLUSIVE BASE DE SUSTENTACAO E OPERADOR</v>
      </c>
      <c r="C19324" s="519" t="s">
        <v>46876</v>
      </c>
      <c r="D19324" s="519" t="s">
        <v>46877</v>
      </c>
      <c r="E19324" s="519" t="s">
        <v>46878</v>
      </c>
      <c r="F19324" s="519" t="s">
        <v>46879</v>
      </c>
      <c r="I19324" s="519" t="s">
        <v>1848</v>
      </c>
      <c r="J19324" s="650">
        <v>79.12</v>
      </c>
    </row>
    <row r="19325" spans="1:10">
      <c r="A19325" s="519" t="s">
        <v>19452</v>
      </c>
      <c r="B19325" s="519" t="str">
        <f t="shared" si="301"/>
        <v>ESTEIRA TRANSPORTADORA,DE CORREIA,LARGURA DE 50CM E 10,00M DE COMPRIMENTO,EXCLUSIVE OPERADOR</v>
      </c>
      <c r="C19325" s="519" t="s">
        <v>46880</v>
      </c>
      <c r="D19325" s="519" t="s">
        <v>46881</v>
      </c>
      <c r="I19325" s="519" t="s">
        <v>1848</v>
      </c>
      <c r="J19325" s="650">
        <v>41.57</v>
      </c>
    </row>
    <row r="19326" spans="1:10">
      <c r="A19326" s="519" t="s">
        <v>19453</v>
      </c>
      <c r="B19326" s="519" t="str">
        <f t="shared" si="301"/>
        <v>ESTEIRA TRANSPORTADORA,DE CORREIA,LARGURA DE 50CM E 10,00M DE COMPRIMENTO,EXCLUSIVE OPERADOR</v>
      </c>
      <c r="C19326" s="519" t="s">
        <v>46880</v>
      </c>
      <c r="D19326" s="519" t="s">
        <v>46881</v>
      </c>
      <c r="I19326" s="519" t="s">
        <v>1848</v>
      </c>
      <c r="J19326" s="650">
        <v>25.45</v>
      </c>
    </row>
    <row r="19327" spans="1:10">
      <c r="A19327" s="519" t="s">
        <v>19454</v>
      </c>
      <c r="B19327" s="519" t="str">
        <f t="shared" si="301"/>
        <v>ESTEIRA TRANSPORTADORA,DE CORREIA,LARGURA DE 50CM E 10,00M DE COMPRIMENTO,EXCLUSIVE OPERADOR</v>
      </c>
      <c r="C19327" s="519" t="s">
        <v>46880</v>
      </c>
      <c r="D19327" s="519" t="s">
        <v>46881</v>
      </c>
      <c r="I19327" s="519" t="s">
        <v>1848</v>
      </c>
      <c r="J19327" s="650">
        <v>21.52</v>
      </c>
    </row>
    <row r="19328" spans="1:10">
      <c r="A19328" s="519" t="s">
        <v>19455</v>
      </c>
      <c r="B19328" s="519" t="str">
        <f t="shared" si="301"/>
        <v>ESTEIRA TRANSPORTADORA,DE CORREIA,LARGURA DE 50CM E 10,00M DE COMPRIMENTO,EXCLUSIVE OPERADOR</v>
      </c>
      <c r="C19328" s="519" t="s">
        <v>46880</v>
      </c>
      <c r="D19328" s="519" t="s">
        <v>46881</v>
      </c>
      <c r="I19328" s="519" t="s">
        <v>1848</v>
      </c>
      <c r="J19328" s="650">
        <v>41.57</v>
      </c>
    </row>
    <row r="19329" spans="1:10">
      <c r="A19329" s="519" t="s">
        <v>19456</v>
      </c>
      <c r="B19329" s="519" t="str">
        <f t="shared" si="301"/>
        <v>ESTEIRA TRANSPORTADORA,DE CORREIA,LARGURA DE 50CM E 10,00M DE COMPRIMENTO,EXCLUSIVE OPERADOR</v>
      </c>
      <c r="C19329" s="519" t="s">
        <v>46880</v>
      </c>
      <c r="D19329" s="519" t="s">
        <v>46881</v>
      </c>
      <c r="I19329" s="519" t="s">
        <v>1848</v>
      </c>
      <c r="J19329" s="650">
        <v>25.45</v>
      </c>
    </row>
    <row r="19330" spans="1:10">
      <c r="A19330" s="519" t="s">
        <v>19457</v>
      </c>
      <c r="B19330" s="519" t="str">
        <f t="shared" si="301"/>
        <v>ESTEIRA TRANSPORTADORA,DE CORREIA,LARGURA DE 50CM E 10,00M DE COMPRIMENTO,EXCLUSIVE OPERADOR</v>
      </c>
      <c r="C19330" s="519" t="s">
        <v>46880</v>
      </c>
      <c r="D19330" s="519" t="s">
        <v>46881</v>
      </c>
      <c r="I19330" s="519" t="s">
        <v>1848</v>
      </c>
      <c r="J19330" s="650">
        <v>21.52</v>
      </c>
    </row>
    <row r="19331" spans="1:10">
      <c r="A19331" s="519" t="s">
        <v>19458</v>
      </c>
      <c r="B19331" s="519"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1" s="519" t="s">
        <v>50739</v>
      </c>
      <c r="D19331" s="519" t="s">
        <v>50740</v>
      </c>
      <c r="E19331" s="519" t="s">
        <v>50741</v>
      </c>
      <c r="F19331" s="519" t="s">
        <v>50742</v>
      </c>
      <c r="G19331" s="519" t="s">
        <v>50743</v>
      </c>
      <c r="I19331" s="519" t="s">
        <v>1848</v>
      </c>
      <c r="J19331" s="650">
        <v>77.78</v>
      </c>
    </row>
    <row r="19332" spans="1:10">
      <c r="A19332" s="519" t="s">
        <v>19459</v>
      </c>
      <c r="B19332" s="519"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2" s="519" t="s">
        <v>50739</v>
      </c>
      <c r="D19332" s="519" t="s">
        <v>50740</v>
      </c>
      <c r="E19332" s="519" t="s">
        <v>50741</v>
      </c>
      <c r="F19332" s="519" t="s">
        <v>50742</v>
      </c>
      <c r="G19332" s="519" t="s">
        <v>50743</v>
      </c>
      <c r="I19332" s="519" t="s">
        <v>1848</v>
      </c>
      <c r="J19332" s="650">
        <v>48.61</v>
      </c>
    </row>
    <row r="19333" spans="1:10">
      <c r="A19333" s="519" t="s">
        <v>19460</v>
      </c>
      <c r="B19333" s="519"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3" s="519" t="s">
        <v>50739</v>
      </c>
      <c r="D19333" s="519" t="s">
        <v>50740</v>
      </c>
      <c r="E19333" s="519" t="s">
        <v>50741</v>
      </c>
      <c r="F19333" s="519" t="s">
        <v>50742</v>
      </c>
      <c r="G19333" s="519" t="s">
        <v>50743</v>
      </c>
      <c r="I19333" s="519" t="s">
        <v>1848</v>
      </c>
      <c r="J19333" s="650">
        <v>77.78</v>
      </c>
    </row>
    <row r="19334" spans="1:10">
      <c r="A19334" s="519" t="s">
        <v>19461</v>
      </c>
      <c r="B19334" s="519" t="str">
        <f t="shared" si="301"/>
        <v>PORTICO ROLANTE MOTORIZADO (OU ELETRICO),COM VAO E ALTURA DE 5M,ACOMPANHADO DE TRILHOS ROLANTES ELETRIFICADOS COM PERCURSO DE 30M E TALHA ELETRICA COM TROLE DE CABO DE ACO E PAINEL ELETRICO,COM CAPACIDADE PARA 10T,INCLUSIVE MONTAGEM DO CONJUNTO,EXCLUSIVE OPERADOR</v>
      </c>
      <c r="C19334" s="519" t="s">
        <v>50739</v>
      </c>
      <c r="D19334" s="519" t="s">
        <v>50740</v>
      </c>
      <c r="E19334" s="519" t="s">
        <v>50741</v>
      </c>
      <c r="F19334" s="519" t="s">
        <v>50742</v>
      </c>
      <c r="G19334" s="519" t="s">
        <v>50743</v>
      </c>
      <c r="I19334" s="519" t="s">
        <v>1848</v>
      </c>
      <c r="J19334" s="650">
        <v>48.61</v>
      </c>
    </row>
    <row r="19335" spans="1:10">
      <c r="A19335" s="519" t="s">
        <v>19462</v>
      </c>
      <c r="B19335" s="519" t="str">
        <f t="shared" si="301"/>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5" s="519" t="s">
        <v>46882</v>
      </c>
      <c r="D19335" s="519" t="s">
        <v>46883</v>
      </c>
      <c r="E19335" s="519" t="s">
        <v>46884</v>
      </c>
      <c r="F19335" s="519" t="s">
        <v>46885</v>
      </c>
      <c r="G19335" s="519" t="s">
        <v>46886</v>
      </c>
      <c r="H19335" s="519" t="s">
        <v>46887</v>
      </c>
      <c r="I19335" s="519" t="s">
        <v>1848</v>
      </c>
      <c r="J19335" s="650">
        <v>49.76</v>
      </c>
    </row>
    <row r="19336" spans="1:10">
      <c r="A19336" s="519" t="s">
        <v>19463</v>
      </c>
      <c r="B19336" s="519" t="str">
        <f t="shared" ref="B19336:B19399" si="302">C19336&amp;D19336&amp;E19336&amp;F19336&amp;G19336&amp;H19336</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6" s="519" t="s">
        <v>46882</v>
      </c>
      <c r="D19336" s="519" t="s">
        <v>46883</v>
      </c>
      <c r="E19336" s="519" t="s">
        <v>46884</v>
      </c>
      <c r="F19336" s="519" t="s">
        <v>46885</v>
      </c>
      <c r="G19336" s="519" t="s">
        <v>46886</v>
      </c>
      <c r="H19336" s="519" t="s">
        <v>46887</v>
      </c>
      <c r="I19336" s="519" t="s">
        <v>1848</v>
      </c>
      <c r="J19336" s="650">
        <v>42.83</v>
      </c>
    </row>
    <row r="19337" spans="1:10">
      <c r="A19337" s="519" t="s">
        <v>19464</v>
      </c>
      <c r="B19337" s="519" t="str">
        <f t="shared" si="302"/>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7" s="519" t="s">
        <v>46882</v>
      </c>
      <c r="D19337" s="519" t="s">
        <v>46883</v>
      </c>
      <c r="E19337" s="519" t="s">
        <v>46884</v>
      </c>
      <c r="F19337" s="519" t="s">
        <v>46885</v>
      </c>
      <c r="G19337" s="519" t="s">
        <v>46886</v>
      </c>
      <c r="H19337" s="519" t="s">
        <v>46887</v>
      </c>
      <c r="I19337" s="519" t="s">
        <v>1848</v>
      </c>
      <c r="J19337" s="650">
        <v>45.34</v>
      </c>
    </row>
    <row r="19338" spans="1:10">
      <c r="A19338" s="519" t="s">
        <v>19465</v>
      </c>
      <c r="B19338" s="519" t="str">
        <f t="shared" si="302"/>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338" s="519" t="s">
        <v>46882</v>
      </c>
      <c r="D19338" s="519" t="s">
        <v>46883</v>
      </c>
      <c r="E19338" s="519" t="s">
        <v>46884</v>
      </c>
      <c r="F19338" s="519" t="s">
        <v>46885</v>
      </c>
      <c r="G19338" s="519" t="s">
        <v>46886</v>
      </c>
      <c r="H19338" s="519" t="s">
        <v>46887</v>
      </c>
      <c r="I19338" s="519" t="s">
        <v>1848</v>
      </c>
      <c r="J19338" s="650">
        <v>38.409999999999997</v>
      </c>
    </row>
    <row r="19339" spans="1:10">
      <c r="A19339" s="519" t="s">
        <v>19466</v>
      </c>
      <c r="B19339" s="519"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39" s="519" t="s">
        <v>46888</v>
      </c>
      <c r="D19339" s="519" t="s">
        <v>46889</v>
      </c>
      <c r="E19339" s="519" t="s">
        <v>46890</v>
      </c>
      <c r="F19339" s="519" t="s">
        <v>46891</v>
      </c>
      <c r="G19339" s="519" t="s">
        <v>46892</v>
      </c>
      <c r="H19339" s="519" t="s">
        <v>31370</v>
      </c>
      <c r="I19339" s="519" t="s">
        <v>1848</v>
      </c>
      <c r="J19339" s="650">
        <v>52.16</v>
      </c>
    </row>
    <row r="19340" spans="1:10">
      <c r="A19340" s="519" t="s">
        <v>19467</v>
      </c>
      <c r="B19340" s="519"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0" s="519" t="s">
        <v>46888</v>
      </c>
      <c r="D19340" s="519" t="s">
        <v>46889</v>
      </c>
      <c r="E19340" s="519" t="s">
        <v>46890</v>
      </c>
      <c r="F19340" s="519" t="s">
        <v>46891</v>
      </c>
      <c r="G19340" s="519" t="s">
        <v>46892</v>
      </c>
      <c r="H19340" s="519" t="s">
        <v>31370</v>
      </c>
      <c r="I19340" s="519" t="s">
        <v>1848</v>
      </c>
      <c r="J19340" s="650">
        <v>43.98</v>
      </c>
    </row>
    <row r="19341" spans="1:10">
      <c r="A19341" s="519" t="s">
        <v>19468</v>
      </c>
      <c r="B19341" s="519"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1" s="519" t="s">
        <v>46888</v>
      </c>
      <c r="D19341" s="519" t="s">
        <v>46889</v>
      </c>
      <c r="E19341" s="519" t="s">
        <v>46890</v>
      </c>
      <c r="F19341" s="519" t="s">
        <v>46891</v>
      </c>
      <c r="G19341" s="519" t="s">
        <v>46892</v>
      </c>
      <c r="H19341" s="519" t="s">
        <v>31370</v>
      </c>
      <c r="I19341" s="519" t="s">
        <v>1848</v>
      </c>
      <c r="J19341" s="650">
        <v>47.74</v>
      </c>
    </row>
    <row r="19342" spans="1:10">
      <c r="A19342" s="519" t="s">
        <v>19469</v>
      </c>
      <c r="B19342" s="519" t="str">
        <f t="shared" si="302"/>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342" s="519" t="s">
        <v>46888</v>
      </c>
      <c r="D19342" s="519" t="s">
        <v>46889</v>
      </c>
      <c r="E19342" s="519" t="s">
        <v>46890</v>
      </c>
      <c r="F19342" s="519" t="s">
        <v>46891</v>
      </c>
      <c r="G19342" s="519" t="s">
        <v>46892</v>
      </c>
      <c r="H19342" s="519" t="s">
        <v>31370</v>
      </c>
      <c r="I19342" s="519" t="s">
        <v>1848</v>
      </c>
      <c r="J19342" s="650">
        <v>39.56</v>
      </c>
    </row>
    <row r="19343" spans="1:10">
      <c r="A19343" s="519" t="s">
        <v>19470</v>
      </c>
      <c r="B19343" s="519"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3" s="519" t="s">
        <v>46893</v>
      </c>
      <c r="D19343" s="519" t="s">
        <v>46894</v>
      </c>
      <c r="E19343" s="519" t="s">
        <v>46895</v>
      </c>
      <c r="F19343" s="519" t="s">
        <v>46896</v>
      </c>
      <c r="G19343" s="519" t="s">
        <v>46897</v>
      </c>
      <c r="H19343" s="519" t="s">
        <v>46898</v>
      </c>
      <c r="I19343" s="519" t="s">
        <v>1848</v>
      </c>
      <c r="J19343" s="650">
        <v>70.47</v>
      </c>
    </row>
    <row r="19344" spans="1:10">
      <c r="A19344" s="519" t="s">
        <v>19471</v>
      </c>
      <c r="B19344" s="519"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4" s="519" t="s">
        <v>46893</v>
      </c>
      <c r="D19344" s="519" t="s">
        <v>46894</v>
      </c>
      <c r="E19344" s="519" t="s">
        <v>46895</v>
      </c>
      <c r="F19344" s="519" t="s">
        <v>46896</v>
      </c>
      <c r="G19344" s="519" t="s">
        <v>46897</v>
      </c>
      <c r="H19344" s="519" t="s">
        <v>46898</v>
      </c>
      <c r="I19344" s="519" t="s">
        <v>1848</v>
      </c>
      <c r="J19344" s="650">
        <v>55.41</v>
      </c>
    </row>
    <row r="19345" spans="1:10">
      <c r="A19345" s="519" t="s">
        <v>19472</v>
      </c>
      <c r="B19345" s="519"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5" s="519" t="s">
        <v>46893</v>
      </c>
      <c r="D19345" s="519" t="s">
        <v>46894</v>
      </c>
      <c r="E19345" s="519" t="s">
        <v>46895</v>
      </c>
      <c r="F19345" s="519" t="s">
        <v>46896</v>
      </c>
      <c r="G19345" s="519" t="s">
        <v>46897</v>
      </c>
      <c r="H19345" s="519" t="s">
        <v>46898</v>
      </c>
      <c r="I19345" s="519" t="s">
        <v>1848</v>
      </c>
      <c r="J19345" s="650">
        <v>66.05</v>
      </c>
    </row>
    <row r="19346" spans="1:10">
      <c r="A19346" s="519" t="s">
        <v>19473</v>
      </c>
      <c r="B19346" s="519" t="str">
        <f t="shared" si="302"/>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346" s="519" t="s">
        <v>46893</v>
      </c>
      <c r="D19346" s="519" t="s">
        <v>46894</v>
      </c>
      <c r="E19346" s="519" t="s">
        <v>46895</v>
      </c>
      <c r="F19346" s="519" t="s">
        <v>46896</v>
      </c>
      <c r="G19346" s="519" t="s">
        <v>46897</v>
      </c>
      <c r="H19346" s="519" t="s">
        <v>46898</v>
      </c>
      <c r="I19346" s="519" t="s">
        <v>1848</v>
      </c>
      <c r="J19346" s="650">
        <v>50.99</v>
      </c>
    </row>
    <row r="19347" spans="1:10">
      <c r="A19347" s="519" t="s">
        <v>19474</v>
      </c>
      <c r="B19347" s="519"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7" s="519" t="s">
        <v>46899</v>
      </c>
      <c r="D19347" s="519" t="s">
        <v>46894</v>
      </c>
      <c r="E19347" s="519" t="s">
        <v>46900</v>
      </c>
      <c r="F19347" s="519" t="s">
        <v>46896</v>
      </c>
      <c r="G19347" s="519" t="s">
        <v>46897</v>
      </c>
      <c r="H19347" s="519" t="s">
        <v>46898</v>
      </c>
      <c r="I19347" s="519" t="s">
        <v>1848</v>
      </c>
      <c r="J19347" s="650">
        <v>69.61</v>
      </c>
    </row>
    <row r="19348" spans="1:10">
      <c r="A19348" s="519" t="s">
        <v>19475</v>
      </c>
      <c r="B19348" s="519"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8" s="519" t="s">
        <v>46899</v>
      </c>
      <c r="D19348" s="519" t="s">
        <v>46894</v>
      </c>
      <c r="E19348" s="519" t="s">
        <v>46900</v>
      </c>
      <c r="F19348" s="519" t="s">
        <v>46896</v>
      </c>
      <c r="G19348" s="519" t="s">
        <v>46897</v>
      </c>
      <c r="H19348" s="519" t="s">
        <v>46898</v>
      </c>
      <c r="I19348" s="519" t="s">
        <v>1848</v>
      </c>
      <c r="J19348" s="650">
        <v>54.27</v>
      </c>
    </row>
    <row r="19349" spans="1:10">
      <c r="A19349" s="519" t="s">
        <v>19476</v>
      </c>
      <c r="B19349" s="519"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49" s="519" t="s">
        <v>46899</v>
      </c>
      <c r="D19349" s="519" t="s">
        <v>46894</v>
      </c>
      <c r="E19349" s="519" t="s">
        <v>46900</v>
      </c>
      <c r="F19349" s="519" t="s">
        <v>46896</v>
      </c>
      <c r="G19349" s="519" t="s">
        <v>46897</v>
      </c>
      <c r="H19349" s="519" t="s">
        <v>46898</v>
      </c>
      <c r="I19349" s="519" t="s">
        <v>1848</v>
      </c>
      <c r="J19349" s="650">
        <v>65.19</v>
      </c>
    </row>
    <row r="19350" spans="1:10">
      <c r="A19350" s="519" t="s">
        <v>19477</v>
      </c>
      <c r="B19350" s="519" t="str">
        <f t="shared" si="302"/>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350" s="519" t="s">
        <v>46899</v>
      </c>
      <c r="D19350" s="519" t="s">
        <v>46894</v>
      </c>
      <c r="E19350" s="519" t="s">
        <v>46900</v>
      </c>
      <c r="F19350" s="519" t="s">
        <v>46896</v>
      </c>
      <c r="G19350" s="519" t="s">
        <v>46897</v>
      </c>
      <c r="H19350" s="519" t="s">
        <v>46898</v>
      </c>
      <c r="I19350" s="519" t="s">
        <v>1848</v>
      </c>
      <c r="J19350" s="650">
        <v>49.85</v>
      </c>
    </row>
    <row r="19351" spans="1:10">
      <c r="A19351" s="519" t="s">
        <v>19478</v>
      </c>
      <c r="B19351" s="519" t="str">
        <f t="shared" si="302"/>
        <v>EMPILHADEIRA EQUIPADA COM RODAGEM PNEUMATICA,CAPACIDADE DE 2,5T E CENTRO DE CARGA A 60CM,MOTOR A GASOLINA,INCLUSIVE OPERADOR</v>
      </c>
      <c r="C19351" s="519" t="s">
        <v>46901</v>
      </c>
      <c r="D19351" s="519" t="s">
        <v>46902</v>
      </c>
      <c r="E19351" s="519" t="s">
        <v>46903</v>
      </c>
      <c r="I19351" s="519" t="s">
        <v>1848</v>
      </c>
      <c r="J19351" s="650">
        <v>104.74</v>
      </c>
    </row>
    <row r="19352" spans="1:10">
      <c r="A19352" s="519" t="s">
        <v>19479</v>
      </c>
      <c r="B19352" s="519" t="str">
        <f t="shared" si="302"/>
        <v>EMPILHADEIRA EQUIPADA COM RODAGEM PNEUMATICA,CAPACIDADE DE 2,5T E CENTRO DE CARGA A 60CM,MOTOR A GASOLINA,INCLUSIVE OPERADOR</v>
      </c>
      <c r="C19352" s="519" t="s">
        <v>46901</v>
      </c>
      <c r="D19352" s="519" t="s">
        <v>46902</v>
      </c>
      <c r="E19352" s="519" t="s">
        <v>46903</v>
      </c>
      <c r="I19352" s="519" t="s">
        <v>1848</v>
      </c>
      <c r="J19352" s="650">
        <v>50.09</v>
      </c>
    </row>
    <row r="19353" spans="1:10">
      <c r="A19353" s="519" t="s">
        <v>19480</v>
      </c>
      <c r="B19353" s="519" t="str">
        <f t="shared" si="302"/>
        <v>EMPILHADEIRA EQUIPADA COM RODAGEM PNEUMATICA,CAPACIDADE DE 2,5T E CENTRO DE CARGA A 60CM,MOTOR A GASOLINA,INCLUSIVE OPERADOR</v>
      </c>
      <c r="C19353" s="519" t="s">
        <v>46901</v>
      </c>
      <c r="D19353" s="519" t="s">
        <v>46902</v>
      </c>
      <c r="E19353" s="519" t="s">
        <v>46903</v>
      </c>
      <c r="I19353" s="519" t="s">
        <v>1848</v>
      </c>
      <c r="J19353" s="650">
        <v>42.98</v>
      </c>
    </row>
    <row r="19354" spans="1:10">
      <c r="A19354" s="519" t="s">
        <v>19481</v>
      </c>
      <c r="B19354" s="519" t="str">
        <f t="shared" si="302"/>
        <v>EMPILHADEIRA EQUIPADA COM RODAGEM PNEUMATICA,CAPACIDADE DE 2,5T E CENTRO DE CARGA A 60CM,MOTOR A GASOLINA,INCLUSIVE OPERADOR</v>
      </c>
      <c r="C19354" s="519" t="s">
        <v>46901</v>
      </c>
      <c r="D19354" s="519" t="s">
        <v>46902</v>
      </c>
      <c r="E19354" s="519" t="s">
        <v>46903</v>
      </c>
      <c r="I19354" s="519" t="s">
        <v>1848</v>
      </c>
      <c r="J19354" s="650">
        <v>101.31</v>
      </c>
    </row>
    <row r="19355" spans="1:10">
      <c r="A19355" s="519" t="s">
        <v>19482</v>
      </c>
      <c r="B19355" s="519" t="str">
        <f t="shared" si="302"/>
        <v>EMPILHADEIRA EQUIPADA COM RODAGEM PNEUMATICA,CAPACIDADE DE 2,5T E CENTRO DE CARGA A 60CM,MOTOR A GASOLINA,INCLUSIVE OPERADOR</v>
      </c>
      <c r="C19355" s="519" t="s">
        <v>46901</v>
      </c>
      <c r="D19355" s="519" t="s">
        <v>46902</v>
      </c>
      <c r="E19355" s="519" t="s">
        <v>46903</v>
      </c>
      <c r="I19355" s="519" t="s">
        <v>1848</v>
      </c>
      <c r="J19355" s="650">
        <v>46.66</v>
      </c>
    </row>
    <row r="19356" spans="1:10">
      <c r="A19356" s="519" t="s">
        <v>19483</v>
      </c>
      <c r="B19356" s="519" t="str">
        <f t="shared" si="302"/>
        <v>EMPILHADEIRA EQUIPADA COM RODAGEM PNEUMATICA,CAPACIDADE DE 2,5T E CENTRO DE CARGA A 60CM,MOTOR A GASOLINA,INCLUSIVE OPERADOR</v>
      </c>
      <c r="C19356" s="519" t="s">
        <v>46901</v>
      </c>
      <c r="D19356" s="519" t="s">
        <v>46902</v>
      </c>
      <c r="E19356" s="519" t="s">
        <v>46903</v>
      </c>
      <c r="I19356" s="519" t="s">
        <v>1848</v>
      </c>
      <c r="J19356" s="650">
        <v>39.549999999999997</v>
      </c>
    </row>
    <row r="19357" spans="1:10">
      <c r="A19357" s="519" t="s">
        <v>19484</v>
      </c>
      <c r="B19357" s="519" t="str">
        <f t="shared" si="302"/>
        <v>EMPILHADEIRA EQUIPADA COM RODAGEM PNEUMATICA,CAPACIDADE DE 3T E CENTRO DE CARGA A 60CM,MOTOR A GASOLINA,INCLUSIVE OPERADOR</v>
      </c>
      <c r="C19357" s="519" t="s">
        <v>46904</v>
      </c>
      <c r="D19357" s="519" t="s">
        <v>46905</v>
      </c>
      <c r="E19357" s="519" t="s">
        <v>46906</v>
      </c>
      <c r="I19357" s="519" t="s">
        <v>1848</v>
      </c>
      <c r="J19357" s="650">
        <v>105.91</v>
      </c>
    </row>
    <row r="19358" spans="1:10">
      <c r="A19358" s="519" t="s">
        <v>19485</v>
      </c>
      <c r="B19358" s="519" t="str">
        <f t="shared" si="302"/>
        <v>EMPILHADEIRA EQUIPADA COM RODAGEM PNEUMATICA,CAPACIDADE DE 3T E CENTRO DE CARGA A 60CM,MOTOR A GASOLINA,INCLUSIVE OPERADOR</v>
      </c>
      <c r="C19358" s="519" t="s">
        <v>46904</v>
      </c>
      <c r="D19358" s="519" t="s">
        <v>46905</v>
      </c>
      <c r="E19358" s="519" t="s">
        <v>46906</v>
      </c>
      <c r="I19358" s="519" t="s">
        <v>1848</v>
      </c>
      <c r="J19358" s="650">
        <v>50.85</v>
      </c>
    </row>
    <row r="19359" spans="1:10">
      <c r="A19359" s="519" t="s">
        <v>19486</v>
      </c>
      <c r="B19359" s="519" t="str">
        <f t="shared" si="302"/>
        <v>EMPILHADEIRA EQUIPADA COM RODAGEM PNEUMATICA,CAPACIDADE DE 3T E CENTRO DE CARGA A 60CM,MOTOR A GASOLINA,INCLUSIVE OPERADOR</v>
      </c>
      <c r="C19359" s="519" t="s">
        <v>46904</v>
      </c>
      <c r="D19359" s="519" t="s">
        <v>46905</v>
      </c>
      <c r="E19359" s="519" t="s">
        <v>46906</v>
      </c>
      <c r="I19359" s="519" t="s">
        <v>1848</v>
      </c>
      <c r="J19359" s="650">
        <v>43.65</v>
      </c>
    </row>
    <row r="19360" spans="1:10">
      <c r="A19360" s="519" t="s">
        <v>19487</v>
      </c>
      <c r="B19360" s="519" t="str">
        <f t="shared" si="302"/>
        <v>EMPILHADEIRA EQUIPADA COM RODAGEM PNEUMATICA,CAPACIDADE DE 3T E CENTRO DE CARGA A 60CM,MOTOR A GASOLINA,INCLUSIVE OPERADOR</v>
      </c>
      <c r="C19360" s="519" t="s">
        <v>46904</v>
      </c>
      <c r="D19360" s="519" t="s">
        <v>46905</v>
      </c>
      <c r="E19360" s="519" t="s">
        <v>46906</v>
      </c>
      <c r="I19360" s="519" t="s">
        <v>1848</v>
      </c>
      <c r="J19360" s="650">
        <v>102.48</v>
      </c>
    </row>
    <row r="19361" spans="1:10">
      <c r="A19361" s="519" t="s">
        <v>19488</v>
      </c>
      <c r="B19361" s="519" t="str">
        <f t="shared" si="302"/>
        <v>EMPILHADEIRA EQUIPADA COM RODAGEM PNEUMATICA,CAPACIDADE DE 3T E CENTRO DE CARGA A 60CM,MOTOR A GASOLINA,INCLUSIVE OPERADOR</v>
      </c>
      <c r="C19361" s="519" t="s">
        <v>46904</v>
      </c>
      <c r="D19361" s="519" t="s">
        <v>46905</v>
      </c>
      <c r="E19361" s="519" t="s">
        <v>46906</v>
      </c>
      <c r="I19361" s="519" t="s">
        <v>1848</v>
      </c>
      <c r="J19361" s="650">
        <v>47.42</v>
      </c>
    </row>
    <row r="19362" spans="1:10">
      <c r="A19362" s="519" t="s">
        <v>19489</v>
      </c>
      <c r="B19362" s="519" t="str">
        <f t="shared" si="302"/>
        <v>EMPILHADEIRA EQUIPADA COM RODAGEM PNEUMATICA,CAPACIDADE DE 3T E CENTRO DE CARGA A 60CM,MOTOR A GASOLINA,INCLUSIVE OPERADOR</v>
      </c>
      <c r="C19362" s="519" t="s">
        <v>46904</v>
      </c>
      <c r="D19362" s="519" t="s">
        <v>46905</v>
      </c>
      <c r="E19362" s="519" t="s">
        <v>46906</v>
      </c>
      <c r="I19362" s="519" t="s">
        <v>1848</v>
      </c>
      <c r="J19362" s="650">
        <v>40.22</v>
      </c>
    </row>
    <row r="19363" spans="1:10">
      <c r="A19363" s="519" t="s">
        <v>19490</v>
      </c>
      <c r="B19363" s="519" t="str">
        <f t="shared" si="302"/>
        <v>EMPILHADEIRA EQUIPADA COM RODAGEM PNEUMATICA,CAPACIDADE DE 4T E CENTRO DE CARGA A 60CM,MOTOR A GASOLINA,INCLUSIVE OPERADOR</v>
      </c>
      <c r="C19363" s="519" t="s">
        <v>46907</v>
      </c>
      <c r="D19363" s="519" t="s">
        <v>46905</v>
      </c>
      <c r="E19363" s="519" t="s">
        <v>46906</v>
      </c>
      <c r="I19363" s="519" t="s">
        <v>1848</v>
      </c>
      <c r="J19363" s="650">
        <v>130.49</v>
      </c>
    </row>
    <row r="19364" spans="1:10">
      <c r="A19364" s="519" t="s">
        <v>19491</v>
      </c>
      <c r="B19364" s="519" t="str">
        <f t="shared" si="302"/>
        <v>EMPILHADEIRA EQUIPADA COM RODAGEM PNEUMATICA,CAPACIDADE DE 4T E CENTRO DE CARGA A 60CM,MOTOR A GASOLINA,INCLUSIVE OPERADOR</v>
      </c>
      <c r="C19364" s="519" t="s">
        <v>46907</v>
      </c>
      <c r="D19364" s="519" t="s">
        <v>46905</v>
      </c>
      <c r="E19364" s="519" t="s">
        <v>46906</v>
      </c>
      <c r="I19364" s="519" t="s">
        <v>1848</v>
      </c>
      <c r="J19364" s="650">
        <v>63.91</v>
      </c>
    </row>
    <row r="19365" spans="1:10">
      <c r="A19365" s="519" t="s">
        <v>19492</v>
      </c>
      <c r="B19365" s="519" t="str">
        <f t="shared" si="302"/>
        <v>EMPILHADEIRA EQUIPADA COM RODAGEM PNEUMATICA,CAPACIDADE DE 4T E CENTRO DE CARGA A 60CM,MOTOR A GASOLINA,INCLUSIVE OPERADOR</v>
      </c>
      <c r="C19365" s="519" t="s">
        <v>46907</v>
      </c>
      <c r="D19365" s="519" t="s">
        <v>46905</v>
      </c>
      <c r="E19365" s="519" t="s">
        <v>46906</v>
      </c>
      <c r="I19365" s="519" t="s">
        <v>1848</v>
      </c>
      <c r="J19365" s="650">
        <v>54.3</v>
      </c>
    </row>
    <row r="19366" spans="1:10">
      <c r="A19366" s="519" t="s">
        <v>19493</v>
      </c>
      <c r="B19366" s="519" t="str">
        <f t="shared" si="302"/>
        <v>EMPILHADEIRA EQUIPADA COM RODAGEM PNEUMATICA,CAPACIDADE DE 4T E CENTRO DE CARGA A 60CM,MOTOR A GASOLINA,INCLUSIVE OPERADOR</v>
      </c>
      <c r="C19366" s="519" t="s">
        <v>46907</v>
      </c>
      <c r="D19366" s="519" t="s">
        <v>46905</v>
      </c>
      <c r="E19366" s="519" t="s">
        <v>46906</v>
      </c>
      <c r="I19366" s="519" t="s">
        <v>1848</v>
      </c>
      <c r="J19366" s="650">
        <v>127.44</v>
      </c>
    </row>
    <row r="19367" spans="1:10">
      <c r="A19367" s="519" t="s">
        <v>19494</v>
      </c>
      <c r="B19367" s="519" t="str">
        <f t="shared" si="302"/>
        <v>EMPILHADEIRA EQUIPADA COM RODAGEM PNEUMATICA,CAPACIDADE DE 4T E CENTRO DE CARGA A 60CM,MOTOR A GASOLINA,INCLUSIVE OPERADOR</v>
      </c>
      <c r="C19367" s="519" t="s">
        <v>46907</v>
      </c>
      <c r="D19367" s="519" t="s">
        <v>46905</v>
      </c>
      <c r="E19367" s="519" t="s">
        <v>46906</v>
      </c>
      <c r="I19367" s="519" t="s">
        <v>1848</v>
      </c>
      <c r="J19367" s="650">
        <v>60.86</v>
      </c>
    </row>
    <row r="19368" spans="1:10">
      <c r="A19368" s="519" t="s">
        <v>19495</v>
      </c>
      <c r="B19368" s="519" t="str">
        <f t="shared" si="302"/>
        <v>EMPILHADEIRA EQUIPADA COM RODAGEM PNEUMATICA,CAPACIDADE DE 4T E CENTRO DE CARGA A 60CM,MOTOR A GASOLINA,INCLUSIVE OPERADOR</v>
      </c>
      <c r="C19368" s="519" t="s">
        <v>46907</v>
      </c>
      <c r="D19368" s="519" t="s">
        <v>46905</v>
      </c>
      <c r="E19368" s="519" t="s">
        <v>46906</v>
      </c>
      <c r="I19368" s="519" t="s">
        <v>1848</v>
      </c>
      <c r="J19368" s="650">
        <v>51.25</v>
      </c>
    </row>
    <row r="19369" spans="1:10">
      <c r="A19369" s="519" t="s">
        <v>19496</v>
      </c>
      <c r="B19369" s="519" t="str">
        <f t="shared" si="302"/>
        <v>EMPILHADEIRA EQUIPADA COM RODAGEM PNEUMATICA,CAPACIDADE DE 5T E CENTRO DE CARGA A 60CM,INCLUSIVE OPERADOR</v>
      </c>
      <c r="C19369" s="519" t="s">
        <v>46908</v>
      </c>
      <c r="D19369" s="519" t="s">
        <v>46909</v>
      </c>
      <c r="I19369" s="519" t="s">
        <v>1848</v>
      </c>
      <c r="J19369" s="650">
        <v>158.03</v>
      </c>
    </row>
    <row r="19370" spans="1:10">
      <c r="A19370" s="519" t="s">
        <v>19497</v>
      </c>
      <c r="B19370" s="519" t="str">
        <f t="shared" si="302"/>
        <v>EMPILHADEIRA EQUIPADA COM RODAGEM PNEUMATICA,CAPACIDADE DE 5T E CENTRO DE CARGA A 60CM,INCLUSIVE OPERADOR</v>
      </c>
      <c r="C19370" s="519" t="s">
        <v>46908</v>
      </c>
      <c r="D19370" s="519" t="s">
        <v>46909</v>
      </c>
      <c r="I19370" s="519" t="s">
        <v>1848</v>
      </c>
      <c r="J19370" s="650">
        <v>80.349999999999994</v>
      </c>
    </row>
    <row r="19371" spans="1:10">
      <c r="A19371" s="519" t="s">
        <v>19498</v>
      </c>
      <c r="B19371" s="519" t="str">
        <f t="shared" si="302"/>
        <v>EMPILHADEIRA EQUIPADA COM RODAGEM PNEUMATICA,CAPACIDADE DE 5T E CENTRO DE CARGA A 60CM,INCLUSIVE OPERADOR</v>
      </c>
      <c r="C19371" s="519" t="s">
        <v>46908</v>
      </c>
      <c r="D19371" s="519" t="s">
        <v>46909</v>
      </c>
      <c r="I19371" s="519" t="s">
        <v>1848</v>
      </c>
      <c r="J19371" s="650">
        <v>68.33</v>
      </c>
    </row>
    <row r="19372" spans="1:10">
      <c r="A19372" s="519" t="s">
        <v>19499</v>
      </c>
      <c r="B19372" s="519" t="str">
        <f t="shared" si="302"/>
        <v>EMPILHADEIRA EQUIPADA COM RODAGEM PNEUMATICA,CAPACIDADE DE 5T E CENTRO DE CARGA A 60CM,INCLUSIVE OPERADOR</v>
      </c>
      <c r="C19372" s="519" t="s">
        <v>46908</v>
      </c>
      <c r="D19372" s="519" t="s">
        <v>46909</v>
      </c>
      <c r="I19372" s="519" t="s">
        <v>1848</v>
      </c>
      <c r="J19372" s="650">
        <v>154.97999999999999</v>
      </c>
    </row>
    <row r="19373" spans="1:10">
      <c r="A19373" s="519" t="s">
        <v>19500</v>
      </c>
      <c r="B19373" s="519" t="str">
        <f t="shared" si="302"/>
        <v>EMPILHADEIRA EQUIPADA COM RODAGEM PNEUMATICA,CAPACIDADE DE 5T E CENTRO DE CARGA A 60CM,INCLUSIVE OPERADOR</v>
      </c>
      <c r="C19373" s="519" t="s">
        <v>46908</v>
      </c>
      <c r="D19373" s="519" t="s">
        <v>46909</v>
      </c>
      <c r="I19373" s="519" t="s">
        <v>1848</v>
      </c>
      <c r="J19373" s="650">
        <v>77.3</v>
      </c>
    </row>
    <row r="19374" spans="1:10">
      <c r="A19374" s="519" t="s">
        <v>19501</v>
      </c>
      <c r="B19374" s="519" t="str">
        <f t="shared" si="302"/>
        <v>EMPILHADEIRA EQUIPADA COM RODAGEM PNEUMATICA,CAPACIDADE DE 5T E CENTRO DE CARGA A 60CM,INCLUSIVE OPERADOR</v>
      </c>
      <c r="C19374" s="519" t="s">
        <v>46908</v>
      </c>
      <c r="D19374" s="519" t="s">
        <v>46909</v>
      </c>
      <c r="I19374" s="519" t="s">
        <v>1848</v>
      </c>
      <c r="J19374" s="650">
        <v>65.28</v>
      </c>
    </row>
    <row r="19375" spans="1:10">
      <c r="A19375" s="519" t="s">
        <v>19502</v>
      </c>
      <c r="B19375" s="519" t="str">
        <f t="shared" si="302"/>
        <v>EMPILHADEIRA EQUIPADA COM RODAGEM PNEUMATICA,CAPACIDADE DE 7T E CENTRO DE CARGA A 60CM,INCLUSIVE OPERADOR</v>
      </c>
      <c r="C19375" s="519" t="s">
        <v>46910</v>
      </c>
      <c r="D19375" s="519" t="s">
        <v>46909</v>
      </c>
      <c r="I19375" s="519" t="s">
        <v>1848</v>
      </c>
      <c r="J19375" s="650">
        <v>189.5</v>
      </c>
    </row>
    <row r="19376" spans="1:10">
      <c r="A19376" s="519" t="s">
        <v>19503</v>
      </c>
      <c r="B19376" s="519" t="str">
        <f t="shared" si="302"/>
        <v>EMPILHADEIRA EQUIPADA COM RODAGEM PNEUMATICA,CAPACIDADE DE 7T E CENTRO DE CARGA A 60CM,INCLUSIVE OPERADOR</v>
      </c>
      <c r="C19376" s="519" t="s">
        <v>46910</v>
      </c>
      <c r="D19376" s="519" t="s">
        <v>46909</v>
      </c>
      <c r="I19376" s="519" t="s">
        <v>1848</v>
      </c>
      <c r="J19376" s="650">
        <v>101.03</v>
      </c>
    </row>
    <row r="19377" spans="1:10">
      <c r="A19377" s="519" t="s">
        <v>19504</v>
      </c>
      <c r="B19377" s="519" t="str">
        <f t="shared" si="302"/>
        <v>EMPILHADEIRA EQUIPADA COM RODAGEM PNEUMATICA,CAPACIDADE DE 7T E CENTRO DE CARGA A 60CM,INCLUSIVE OPERADOR</v>
      </c>
      <c r="C19377" s="519" t="s">
        <v>46910</v>
      </c>
      <c r="D19377" s="519" t="s">
        <v>46909</v>
      </c>
      <c r="I19377" s="519" t="s">
        <v>1848</v>
      </c>
      <c r="J19377" s="650">
        <v>86.31</v>
      </c>
    </row>
    <row r="19378" spans="1:10">
      <c r="A19378" s="519" t="s">
        <v>19505</v>
      </c>
      <c r="B19378" s="519" t="str">
        <f t="shared" si="302"/>
        <v>EMPILHADEIRA EQUIPADA COM RODAGEM PNEUMATICA,CAPACIDADE DE 7T E CENTRO DE CARGA A 60CM,INCLUSIVE OPERADOR</v>
      </c>
      <c r="C19378" s="519" t="s">
        <v>46910</v>
      </c>
      <c r="D19378" s="519" t="s">
        <v>46909</v>
      </c>
      <c r="I19378" s="519" t="s">
        <v>1848</v>
      </c>
      <c r="J19378" s="650">
        <v>186.45</v>
      </c>
    </row>
    <row r="19379" spans="1:10">
      <c r="A19379" s="519" t="s">
        <v>19506</v>
      </c>
      <c r="B19379" s="519" t="str">
        <f t="shared" si="302"/>
        <v>EMPILHADEIRA EQUIPADA COM RODAGEM PNEUMATICA,CAPACIDADE DE 7T E CENTRO DE CARGA A 60CM,INCLUSIVE OPERADOR</v>
      </c>
      <c r="C19379" s="519" t="s">
        <v>46910</v>
      </c>
      <c r="D19379" s="519" t="s">
        <v>46909</v>
      </c>
      <c r="I19379" s="519" t="s">
        <v>1848</v>
      </c>
      <c r="J19379" s="650">
        <v>97.98</v>
      </c>
    </row>
    <row r="19380" spans="1:10">
      <c r="A19380" s="519" t="s">
        <v>19507</v>
      </c>
      <c r="B19380" s="519" t="str">
        <f t="shared" si="302"/>
        <v>EMPILHADEIRA EQUIPADA COM RODAGEM PNEUMATICA,CAPACIDADE DE 7T E CENTRO DE CARGA A 60CM,INCLUSIVE OPERADOR</v>
      </c>
      <c r="C19380" s="519" t="s">
        <v>46910</v>
      </c>
      <c r="D19380" s="519" t="s">
        <v>46909</v>
      </c>
      <c r="I19380" s="519" t="s">
        <v>1848</v>
      </c>
      <c r="J19380" s="650">
        <v>83.26</v>
      </c>
    </row>
    <row r="19381" spans="1:10">
      <c r="A19381" s="519" t="s">
        <v>19508</v>
      </c>
      <c r="B19381" s="519"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1" s="519" t="s">
        <v>46911</v>
      </c>
      <c r="D19381" s="519" t="s">
        <v>46912</v>
      </c>
      <c r="E19381" s="519" t="s">
        <v>46913</v>
      </c>
      <c r="F19381" s="519" t="s">
        <v>46914</v>
      </c>
      <c r="G19381" s="519" t="s">
        <v>46915</v>
      </c>
      <c r="H19381" s="519" t="s">
        <v>46916</v>
      </c>
      <c r="I19381" s="519" t="s">
        <v>1848</v>
      </c>
      <c r="J19381" s="650">
        <v>33.799999999999997</v>
      </c>
    </row>
    <row r="19382" spans="1:10">
      <c r="A19382" s="519" t="s">
        <v>19509</v>
      </c>
      <c r="B19382" s="519"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2" s="519" t="s">
        <v>46911</v>
      </c>
      <c r="D19382" s="519" t="s">
        <v>46912</v>
      </c>
      <c r="E19382" s="519" t="s">
        <v>46913</v>
      </c>
      <c r="F19382" s="519" t="s">
        <v>46914</v>
      </c>
      <c r="G19382" s="519" t="s">
        <v>46915</v>
      </c>
      <c r="H19382" s="519" t="s">
        <v>46916</v>
      </c>
      <c r="I19382" s="519" t="s">
        <v>1848</v>
      </c>
      <c r="J19382" s="650">
        <v>20.51</v>
      </c>
    </row>
    <row r="19383" spans="1:10">
      <c r="A19383" s="519" t="s">
        <v>19510</v>
      </c>
      <c r="B19383" s="519"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3" s="519" t="s">
        <v>46911</v>
      </c>
      <c r="D19383" s="519" t="s">
        <v>46912</v>
      </c>
      <c r="E19383" s="519" t="s">
        <v>46913</v>
      </c>
      <c r="F19383" s="519" t="s">
        <v>46914</v>
      </c>
      <c r="G19383" s="519" t="s">
        <v>46915</v>
      </c>
      <c r="H19383" s="519" t="s">
        <v>46916</v>
      </c>
      <c r="I19383" s="519" t="s">
        <v>1848</v>
      </c>
      <c r="J19383" s="650">
        <v>33.799999999999997</v>
      </c>
    </row>
    <row r="19384" spans="1:10">
      <c r="A19384" s="519" t="s">
        <v>19511</v>
      </c>
      <c r="B19384" s="519" t="str">
        <f t="shared" si="302"/>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384" s="519" t="s">
        <v>46911</v>
      </c>
      <c r="D19384" s="519" t="s">
        <v>46912</v>
      </c>
      <c r="E19384" s="519" t="s">
        <v>46913</v>
      </c>
      <c r="F19384" s="519" t="s">
        <v>46914</v>
      </c>
      <c r="G19384" s="519" t="s">
        <v>46915</v>
      </c>
      <c r="H19384" s="519" t="s">
        <v>46916</v>
      </c>
      <c r="I19384" s="519" t="s">
        <v>1848</v>
      </c>
      <c r="J19384" s="650">
        <v>20.51</v>
      </c>
    </row>
    <row r="19385" spans="1:10">
      <c r="A19385" s="519" t="s">
        <v>19512</v>
      </c>
      <c r="B19385" s="519" t="str">
        <f t="shared" si="302"/>
        <v>CAMIONETA TIPO PICK-UP,COM CABINE SIMPLES E CACAMBA,TIPO LEVE,MOTOR BICOMBUSTIVEL(GASOLINA E ALCOOL) DE 1,6 LITROS,EXCLUSIVE MOTORISTA</v>
      </c>
      <c r="C19385" s="519" t="s">
        <v>46917</v>
      </c>
      <c r="D19385" s="519" t="s">
        <v>46918</v>
      </c>
      <c r="E19385" s="519" t="s">
        <v>46829</v>
      </c>
      <c r="I19385" s="519" t="s">
        <v>1848</v>
      </c>
      <c r="J19385" s="650">
        <v>79.849999999999994</v>
      </c>
    </row>
    <row r="19386" spans="1:10">
      <c r="A19386" s="519" t="s">
        <v>19513</v>
      </c>
      <c r="B19386" s="519" t="str">
        <f t="shared" si="302"/>
        <v>CAMIONETA TIPO PICK-UP,COM CABINE SIMPLES E CACAMBA,TIPO LEVE,MOTOR BICOMBUSTIVEL(GASOLINA E ALCOOL) DE 1,6 LITROS,EXCLUSIVE MOTORISTA</v>
      </c>
      <c r="C19386" s="519" t="s">
        <v>46917</v>
      </c>
      <c r="D19386" s="519" t="s">
        <v>46918</v>
      </c>
      <c r="E19386" s="519" t="s">
        <v>46829</v>
      </c>
      <c r="I19386" s="519" t="s">
        <v>1848</v>
      </c>
      <c r="J19386" s="650">
        <v>23.5</v>
      </c>
    </row>
    <row r="19387" spans="1:10">
      <c r="A19387" s="519" t="s">
        <v>19514</v>
      </c>
      <c r="B19387" s="519" t="str">
        <f t="shared" si="302"/>
        <v>CAMIONETA TIPO PICK-UP,COM CABINE SIMPLES E CACAMBA,TIPO LEVE,MOTOR BICOMBUSTIVEL(GASOLINA E ALCOOL)DE 1,6 LITROS,EXCLUSIVE MOTORISTA</v>
      </c>
      <c r="C19387" s="519" t="s">
        <v>46917</v>
      </c>
      <c r="D19387" s="519" t="s">
        <v>46919</v>
      </c>
      <c r="E19387" s="519" t="s">
        <v>46920</v>
      </c>
      <c r="I19387" s="519" t="s">
        <v>1848</v>
      </c>
      <c r="J19387" s="650">
        <v>8.98</v>
      </c>
    </row>
    <row r="19388" spans="1:10">
      <c r="A19388" s="519" t="s">
        <v>19515</v>
      </c>
      <c r="B19388" s="519" t="str">
        <f t="shared" si="302"/>
        <v>CAMIONETA TIPO PICK-UP,COM CABINE SIMPLES E CACAMBA,TIPO LEVE,MOTOR BICOMBUSTIVEL(GASOLINA E ALCOOL) DE 1,6 LITROS,EXCLUSIVE MOTORISTA</v>
      </c>
      <c r="C19388" s="519" t="s">
        <v>46917</v>
      </c>
      <c r="D19388" s="519" t="s">
        <v>46918</v>
      </c>
      <c r="E19388" s="519" t="s">
        <v>46829</v>
      </c>
      <c r="I19388" s="519" t="s">
        <v>1848</v>
      </c>
      <c r="J19388" s="650">
        <v>79.849999999999994</v>
      </c>
    </row>
    <row r="19389" spans="1:10">
      <c r="A19389" s="519" t="s">
        <v>19516</v>
      </c>
      <c r="B19389" s="519" t="str">
        <f t="shared" si="302"/>
        <v>CAMIONETA TIPO PICK-UP,COM CABINE SIMPLES E CACAMBA,TIPO LEVE,MOTOR BICOMBUSTIVEL(GASOLINA E ALCOOL) DE 1,6 LITROS,EXCLUSIVE MOTORISTA</v>
      </c>
      <c r="C19389" s="519" t="s">
        <v>46917</v>
      </c>
      <c r="D19389" s="519" t="s">
        <v>46918</v>
      </c>
      <c r="E19389" s="519" t="s">
        <v>46829</v>
      </c>
      <c r="I19389" s="519" t="s">
        <v>1848</v>
      </c>
      <c r="J19389" s="650">
        <v>23.5</v>
      </c>
    </row>
    <row r="19390" spans="1:10">
      <c r="A19390" s="519" t="s">
        <v>19517</v>
      </c>
      <c r="B19390" s="519" t="str">
        <f t="shared" si="302"/>
        <v>CAMIONETA TIPO PICK-UP,COM CABINE SIMPLES E CACAMBA,TIPO LEVE,MOTOR BICOMBUSTIVEL(GASOLINA E ALCOOL)DE 1,6 LITROS,EXCLUSIVE MOTORISTA</v>
      </c>
      <c r="C19390" s="519" t="s">
        <v>46917</v>
      </c>
      <c r="D19390" s="519" t="s">
        <v>46919</v>
      </c>
      <c r="E19390" s="519" t="s">
        <v>46920</v>
      </c>
      <c r="I19390" s="519" t="s">
        <v>1848</v>
      </c>
      <c r="J19390" s="650">
        <v>8.98</v>
      </c>
    </row>
    <row r="19391" spans="1:10">
      <c r="A19391" s="519" t="s">
        <v>19518</v>
      </c>
      <c r="B19391" s="519"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1" s="519" t="s">
        <v>46917</v>
      </c>
      <c r="D19391" s="519" t="s">
        <v>46921</v>
      </c>
      <c r="E19391" s="519" t="s">
        <v>46922</v>
      </c>
      <c r="F19391" s="519" t="s">
        <v>46923</v>
      </c>
      <c r="G19391" s="519" t="s">
        <v>46924</v>
      </c>
      <c r="I19391" s="519" t="s">
        <v>1848</v>
      </c>
      <c r="J19391" s="650">
        <v>82.3</v>
      </c>
    </row>
    <row r="19392" spans="1:10">
      <c r="A19392" s="519" t="s">
        <v>19519</v>
      </c>
      <c r="B19392" s="519"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2" s="519" t="s">
        <v>46917</v>
      </c>
      <c r="D19392" s="519" t="s">
        <v>46921</v>
      </c>
      <c r="E19392" s="519" t="s">
        <v>46922</v>
      </c>
      <c r="F19392" s="519" t="s">
        <v>46923</v>
      </c>
      <c r="G19392" s="519" t="s">
        <v>46924</v>
      </c>
      <c r="I19392" s="519" t="s">
        <v>1848</v>
      </c>
      <c r="J19392" s="650">
        <v>17.41</v>
      </c>
    </row>
    <row r="19393" spans="1:10">
      <c r="A19393" s="519" t="s">
        <v>19520</v>
      </c>
      <c r="B19393" s="519"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3" s="519" t="s">
        <v>46917</v>
      </c>
      <c r="D19393" s="519" t="s">
        <v>46921</v>
      </c>
      <c r="E19393" s="519" t="s">
        <v>46922</v>
      </c>
      <c r="F19393" s="519" t="s">
        <v>46923</v>
      </c>
      <c r="G19393" s="519" t="s">
        <v>46924</v>
      </c>
      <c r="I19393" s="519" t="s">
        <v>1848</v>
      </c>
      <c r="J19393" s="650">
        <v>10.38</v>
      </c>
    </row>
    <row r="19394" spans="1:10">
      <c r="A19394" s="519" t="s">
        <v>19521</v>
      </c>
      <c r="B19394" s="519"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4" s="519" t="s">
        <v>46917</v>
      </c>
      <c r="D19394" s="519" t="s">
        <v>46921</v>
      </c>
      <c r="E19394" s="519" t="s">
        <v>46922</v>
      </c>
      <c r="F19394" s="519" t="s">
        <v>46923</v>
      </c>
      <c r="G19394" s="519" t="s">
        <v>46924</v>
      </c>
      <c r="I19394" s="519" t="s">
        <v>1848</v>
      </c>
      <c r="J19394" s="650">
        <v>82.3</v>
      </c>
    </row>
    <row r="19395" spans="1:10">
      <c r="A19395" s="519" t="s">
        <v>19522</v>
      </c>
      <c r="B19395" s="519"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5" s="519" t="s">
        <v>46917</v>
      </c>
      <c r="D19395" s="519" t="s">
        <v>46921</v>
      </c>
      <c r="E19395" s="519" t="s">
        <v>46922</v>
      </c>
      <c r="F19395" s="519" t="s">
        <v>46923</v>
      </c>
      <c r="G19395" s="519" t="s">
        <v>46924</v>
      </c>
      <c r="I19395" s="519" t="s">
        <v>1848</v>
      </c>
      <c r="J19395" s="650">
        <v>17.41</v>
      </c>
    </row>
    <row r="19396" spans="1:10">
      <c r="A19396" s="519" t="s">
        <v>19523</v>
      </c>
      <c r="B19396" s="519" t="str">
        <f t="shared" si="302"/>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396" s="519" t="s">
        <v>46917</v>
      </c>
      <c r="D19396" s="519" t="s">
        <v>46921</v>
      </c>
      <c r="E19396" s="519" t="s">
        <v>46922</v>
      </c>
      <c r="F19396" s="519" t="s">
        <v>46923</v>
      </c>
      <c r="G19396" s="519" t="s">
        <v>46924</v>
      </c>
      <c r="I19396" s="519" t="s">
        <v>1848</v>
      </c>
      <c r="J19396" s="650">
        <v>10.38</v>
      </c>
    </row>
    <row r="19397" spans="1:10">
      <c r="A19397" s="519" t="s">
        <v>19524</v>
      </c>
      <c r="B19397" s="519" t="str">
        <f t="shared" si="302"/>
        <v>CAMIONETA TIPO PICK-UP,COM CABINE DUPLA E CACAMBA,MOTOR BICOMBUSTIVEL(GASOLINA E ALCOOL)DE 2,4 LITROS,DIRECAO HIDRAULICA,TRACAO TRASEIRA,EXCLUSIVE MOTORISTA</v>
      </c>
      <c r="C19397" s="519" t="s">
        <v>46925</v>
      </c>
      <c r="D19397" s="519" t="s">
        <v>46926</v>
      </c>
      <c r="E19397" s="519" t="s">
        <v>46927</v>
      </c>
      <c r="I19397" s="519" t="s">
        <v>1848</v>
      </c>
      <c r="J19397" s="650">
        <v>122.97</v>
      </c>
    </row>
    <row r="19398" spans="1:10">
      <c r="A19398" s="519" t="s">
        <v>19525</v>
      </c>
      <c r="B19398" s="519" t="str">
        <f t="shared" si="302"/>
        <v>CAMIONETA TIPO PICK-UP,COM CABINE DUPLA E CACAMBA,MOTOR BICOMBUSTIVEL(GASOLINA E ALCOOL)DE 2,4 LITROS,DIRECAO HIDRAULICA,TRACAO TRASEIRA,EXCLUSIVE MOTORISTA</v>
      </c>
      <c r="C19398" s="519" t="s">
        <v>46925</v>
      </c>
      <c r="D19398" s="519" t="s">
        <v>46926</v>
      </c>
      <c r="E19398" s="519" t="s">
        <v>46927</v>
      </c>
      <c r="I19398" s="519" t="s">
        <v>1848</v>
      </c>
      <c r="J19398" s="650">
        <v>29.45</v>
      </c>
    </row>
    <row r="19399" spans="1:10">
      <c r="A19399" s="519" t="s">
        <v>19526</v>
      </c>
      <c r="B19399" s="519" t="str">
        <f t="shared" si="302"/>
        <v>CAMIONETA TIPO PICK-UP,COM CABINE DUPLA E CACAMBA,MOTOR BICOMBUSTIVEL(GASOLINA E ALCOOL)DE 2,4 LITROS,DIRECAO HIDRAULICA,TRACAO TRASEIRA,EXCLUSIVE MOTORISTA</v>
      </c>
      <c r="C19399" s="519" t="s">
        <v>46925</v>
      </c>
      <c r="D19399" s="519" t="s">
        <v>46926</v>
      </c>
      <c r="E19399" s="519" t="s">
        <v>46927</v>
      </c>
      <c r="I19399" s="519" t="s">
        <v>1848</v>
      </c>
      <c r="J19399" s="650">
        <v>18.32</v>
      </c>
    </row>
    <row r="19400" spans="1:10">
      <c r="A19400" s="519" t="s">
        <v>19527</v>
      </c>
      <c r="B19400" s="519" t="str">
        <f t="shared" ref="B19400:B19463" si="303">C19400&amp;D19400&amp;E19400&amp;F19400&amp;G19400&amp;H19400</f>
        <v>CAMIONETA TIPO PICK-UP,COM CABINE DUPLA E CACAMBA,MOTOR BICOMBUSTIVEL(GASOLINA E ALCOOL)DE 2,4 LITROS,DIRECAO HIDRAULICA,TRACAO TRASEIRA,EXCLUSIVE MOTORISTA</v>
      </c>
      <c r="C19400" s="519" t="s">
        <v>46925</v>
      </c>
      <c r="D19400" s="519" t="s">
        <v>46926</v>
      </c>
      <c r="E19400" s="519" t="s">
        <v>46927</v>
      </c>
      <c r="I19400" s="519" t="s">
        <v>1848</v>
      </c>
      <c r="J19400" s="650">
        <v>122.97</v>
      </c>
    </row>
    <row r="19401" spans="1:10">
      <c r="A19401" s="519" t="s">
        <v>19528</v>
      </c>
      <c r="B19401" s="519" t="str">
        <f t="shared" si="303"/>
        <v>CAMIONETA TIPO PICK-UP,COM CABINE DUPLA E CACAMBA,MOTOR BICOMBUSTIVEL(GASOLINA E ALCOOL)DE 2,4 LITROS,DIRECAO HIDRAULICA,TRACAO TRASEIRA,EXCLUSIVE MOTORISTA</v>
      </c>
      <c r="C19401" s="519" t="s">
        <v>46925</v>
      </c>
      <c r="D19401" s="519" t="s">
        <v>46926</v>
      </c>
      <c r="E19401" s="519" t="s">
        <v>46927</v>
      </c>
      <c r="I19401" s="519" t="s">
        <v>1848</v>
      </c>
      <c r="J19401" s="650">
        <v>29.45</v>
      </c>
    </row>
    <row r="19402" spans="1:10">
      <c r="A19402" s="519" t="s">
        <v>19529</v>
      </c>
      <c r="B19402" s="519" t="str">
        <f t="shared" si="303"/>
        <v>CAMIONETA TIPO PICK-UP,COM CABINE DUPLA E CACAMBA,MOTOR BICOMBUSTIVEL(GASOLINA E ALCOOL)DE 2,4 LITROS,DIRECAO HIDRAULICA,TRACAO TRASEIRA,EXCLUSIVE MOTORISTA</v>
      </c>
      <c r="C19402" s="519" t="s">
        <v>46925</v>
      </c>
      <c r="D19402" s="519" t="s">
        <v>46926</v>
      </c>
      <c r="E19402" s="519" t="s">
        <v>46927</v>
      </c>
      <c r="I19402" s="519" t="s">
        <v>1848</v>
      </c>
      <c r="J19402" s="650">
        <v>18.32</v>
      </c>
    </row>
    <row r="19403" spans="1:10">
      <c r="A19403" s="519" t="s">
        <v>19530</v>
      </c>
      <c r="B19403" s="519" t="str">
        <f t="shared" si="303"/>
        <v>VEICULOS DE PASSEIO,5 PASSAGEIROS,MOTOR BICOMBUSTIVEL (GASOLINA E ALCOOL) DE 1,6 LITROS,COM AR CONDICIONADO,DIRECAO HIDRAULICA E VIDROS DIANTEIROS ELETRICOS,EXCLUSIVE MOTORISTA</v>
      </c>
      <c r="C19403" s="519" t="s">
        <v>46928</v>
      </c>
      <c r="D19403" s="519" t="s">
        <v>46929</v>
      </c>
      <c r="E19403" s="519" t="s">
        <v>46930</v>
      </c>
      <c r="I19403" s="519" t="s">
        <v>1850</v>
      </c>
      <c r="J19403" s="650">
        <v>7226.2</v>
      </c>
    </row>
    <row r="19404" spans="1:10">
      <c r="A19404" s="519" t="s">
        <v>19531</v>
      </c>
      <c r="B19404" s="519" t="str">
        <f t="shared" si="303"/>
        <v>VEICULOS DE PASSEIO,5 PASSAGEIROS,MOTOR BICOMBUSTIVEL (GASOLINA E ALCOOL) DE 1,6 LITROS,COM AR CONDICIONADO,DIRECAO HIDRAULICA E VIDROS DIANTEIROS ELETRICOS,EXCLUSIVE MOTORISTA</v>
      </c>
      <c r="C19404" s="519" t="s">
        <v>46928</v>
      </c>
      <c r="D19404" s="519" t="s">
        <v>46929</v>
      </c>
      <c r="E19404" s="519" t="s">
        <v>46930</v>
      </c>
      <c r="I19404" s="519" t="s">
        <v>1850</v>
      </c>
      <c r="J19404" s="650">
        <v>7226.2</v>
      </c>
    </row>
    <row r="19405" spans="1:10">
      <c r="A19405" s="519" t="s">
        <v>19532</v>
      </c>
      <c r="B19405" s="519" t="str">
        <f t="shared" si="303"/>
        <v>VEICULO DE PASSEIO,5 PASSAGEIROS,MOTOR BICOMBUSTIVEL (GASOLINA E ALCOOL) DE 1,6 LITROS,COM AR CONDICIONADO,DIRECAO HIDRAULICA E VIDRO DIANTEIROS ELETRICOS,EXCLUSIVE MOTORISTA E COMBUSTIVEL</v>
      </c>
      <c r="C19405" s="519" t="s">
        <v>46852</v>
      </c>
      <c r="D19405" s="519" t="s">
        <v>46931</v>
      </c>
      <c r="E19405" s="519" t="s">
        <v>46932</v>
      </c>
      <c r="F19405" s="519" t="s">
        <v>46933</v>
      </c>
      <c r="I19405" s="519" t="s">
        <v>1850</v>
      </c>
      <c r="J19405" s="650">
        <v>2407.7399999999998</v>
      </c>
    </row>
    <row r="19406" spans="1:10">
      <c r="A19406" s="519" t="s">
        <v>19533</v>
      </c>
      <c r="B19406" s="519" t="str">
        <f t="shared" si="303"/>
        <v>VEICULO DE PASSEIO,5 PASSAGEIROS,MOTOR BICOMBUSTIVEL (GASOLINA E ALCOOL) DE 1,6 LITROS,COM AR CONDICIONADO,DIRECAO HIDRAULICA E VIDRO DIANTEIROS ELETRICOS,EXCLUSIVE MOTORISTA E COMBUSTIVEL</v>
      </c>
      <c r="C19406" s="519" t="s">
        <v>46852</v>
      </c>
      <c r="D19406" s="519" t="s">
        <v>46931</v>
      </c>
      <c r="E19406" s="519" t="s">
        <v>46932</v>
      </c>
      <c r="F19406" s="519" t="s">
        <v>46933</v>
      </c>
      <c r="I19406" s="519" t="s">
        <v>1850</v>
      </c>
      <c r="J19406" s="650">
        <v>2407.7399999999998</v>
      </c>
    </row>
    <row r="19407" spans="1:10">
      <c r="A19407" s="519" t="s">
        <v>19534</v>
      </c>
      <c r="B19407" s="519" t="str">
        <f t="shared" si="303"/>
        <v>VEICULO DE PASSEIO,5 PASSAGEIROS,MOTOR BICOMBUSTIVEL (GASOLINA E ALCOOL) DE 1,6 LITROS,COM AR CONDICIONADO,DIRECAO HIDRAULICA E VIDROS DIANTEIROS ELETRICOS,INCLUSIVE MOTORISTA E COMBUSTIVEL</v>
      </c>
      <c r="C19407" s="519" t="s">
        <v>46852</v>
      </c>
      <c r="D19407" s="519" t="s">
        <v>46931</v>
      </c>
      <c r="E19407" s="519" t="s">
        <v>46934</v>
      </c>
      <c r="F19407" s="519" t="s">
        <v>46935</v>
      </c>
      <c r="I19407" s="519" t="s">
        <v>1850</v>
      </c>
      <c r="J19407" s="650">
        <v>11249.56</v>
      </c>
    </row>
    <row r="19408" spans="1:10">
      <c r="A19408" s="519" t="s">
        <v>19535</v>
      </c>
      <c r="B19408" s="519" t="str">
        <f t="shared" si="303"/>
        <v>VEICULO DE PASSEIO,5 PASSAGEIROS,MOTOR BICOMBUSTIVEL (GASOLINA E ALCOOL) DE 1,6 LITROS,COM AR CONDICIONADO,DIRECAO HIDRAULICA E VIDROS DIANTEIROS ELETRICOS,INCLUSIVE MOTORISTA E COMBUSTIVEL</v>
      </c>
      <c r="C19408" s="519" t="s">
        <v>46852</v>
      </c>
      <c r="D19408" s="519" t="s">
        <v>46931</v>
      </c>
      <c r="E19408" s="519" t="s">
        <v>46934</v>
      </c>
      <c r="F19408" s="519" t="s">
        <v>46935</v>
      </c>
      <c r="I19408" s="519" t="s">
        <v>1850</v>
      </c>
      <c r="J19408" s="650">
        <v>10712.76</v>
      </c>
    </row>
    <row r="19409" spans="1:10">
      <c r="A19409" s="519" t="s">
        <v>19536</v>
      </c>
      <c r="B19409" s="519" t="str">
        <f t="shared" si="303"/>
        <v>VEICULO DE PASSEIO,5 PASSAGEIROS,MOTOR BICOMBUSTIVEL (GASOLINA E ALCOOL) DE 1,0 LITRO,EXCLUSIVE MOTORISTA</v>
      </c>
      <c r="C19409" s="519" t="s">
        <v>46852</v>
      </c>
      <c r="D19409" s="519" t="s">
        <v>46936</v>
      </c>
      <c r="I19409" s="519" t="s">
        <v>1850</v>
      </c>
      <c r="J19409" s="650">
        <v>5624.97</v>
      </c>
    </row>
    <row r="19410" spans="1:10">
      <c r="A19410" s="519" t="s">
        <v>19537</v>
      </c>
      <c r="B19410" s="519" t="str">
        <f t="shared" si="303"/>
        <v>VEICULO DE PASSEIO,5 PASSAGEIROS,MOTOR BICOMBUSTIVEL (GASOLINA E ALCOOL) DE 1,0 LITRO,EXCLUSIVE MOTORISTA</v>
      </c>
      <c r="C19410" s="519" t="s">
        <v>46852</v>
      </c>
      <c r="D19410" s="519" t="s">
        <v>46936</v>
      </c>
      <c r="I19410" s="519" t="s">
        <v>1850</v>
      </c>
      <c r="J19410" s="650">
        <v>5624.97</v>
      </c>
    </row>
    <row r="19411" spans="1:10">
      <c r="A19411" s="519" t="s">
        <v>19538</v>
      </c>
      <c r="B19411" s="519" t="str">
        <f t="shared" si="303"/>
        <v>VEICULO DE PASSEIO,5 PASSAGEIROS,MOTOR BICOMBUSTIVEL (GASOLINA E ALCOOL) DE 1,0 LITRO,EXCLUSIVE MOTORISTA E COMBUSTIVEL</v>
      </c>
      <c r="C19411" s="519" t="s">
        <v>46852</v>
      </c>
      <c r="D19411" s="519" t="s">
        <v>46937</v>
      </c>
      <c r="I19411" s="519" t="s">
        <v>1850</v>
      </c>
      <c r="J19411" s="650">
        <v>1921.23</v>
      </c>
    </row>
    <row r="19412" spans="1:10">
      <c r="A19412" s="519" t="s">
        <v>19539</v>
      </c>
      <c r="B19412" s="519" t="str">
        <f t="shared" si="303"/>
        <v>VEICULO DE PASSEIO,5 PASSAGEIROS,MOTOR BICOMBUSTIVEL (GASOLINA E ALCOOL) DE 1,0 LITRO,EXCLUSIVE MOTORISTA E COMBUSTIVEL</v>
      </c>
      <c r="C19412" s="519" t="s">
        <v>46852</v>
      </c>
      <c r="D19412" s="519" t="s">
        <v>46937</v>
      </c>
      <c r="I19412" s="519" t="s">
        <v>1850</v>
      </c>
      <c r="J19412" s="650">
        <v>1921.23</v>
      </c>
    </row>
    <row r="19413" spans="1:10">
      <c r="A19413" s="519" t="s">
        <v>19540</v>
      </c>
      <c r="B19413" s="519" t="str">
        <f t="shared" si="303"/>
        <v>VEICULO DE PASSEIO,5 PASSAGEIROS,MOTOR BICOMBUSTIVEL (GASOLINA E ALCOOL) DE 1,0 LITRO,INCLUSIVE MOTORISTA E COMBUSTIVEL</v>
      </c>
      <c r="C19413" s="519" t="s">
        <v>46852</v>
      </c>
      <c r="D19413" s="519" t="s">
        <v>46938</v>
      </c>
      <c r="I19413" s="519" t="s">
        <v>1850</v>
      </c>
      <c r="J19413" s="650">
        <v>9648.33</v>
      </c>
    </row>
    <row r="19414" spans="1:10">
      <c r="A19414" s="519" t="s">
        <v>19541</v>
      </c>
      <c r="B19414" s="519" t="str">
        <f t="shared" si="303"/>
        <v>VEICULO DE PASSEIO,5 PASSAGEIROS,MOTOR BICOMBUSTIVEL (GASOLINA E ALCOOL) DE 1,0 LITRO,INCLUSIVE MOTORISTA E COMBUSTIVEL</v>
      </c>
      <c r="C19414" s="519" t="s">
        <v>46852</v>
      </c>
      <c r="D19414" s="519" t="s">
        <v>46938</v>
      </c>
      <c r="I19414" s="519" t="s">
        <v>1850</v>
      </c>
      <c r="J19414" s="650">
        <v>9111.5300000000007</v>
      </c>
    </row>
    <row r="19415" spans="1:10">
      <c r="A19415" s="519" t="s">
        <v>19542</v>
      </c>
      <c r="B19415" s="519" t="str">
        <f t="shared" si="303"/>
        <v>MICRO-ONIBUS COM CAPACIDADE MINIMA DE 15 LUGARES,MOTOR DIESEL,EXCLUSIVE MOTORISTA</v>
      </c>
      <c r="C19415" s="519" t="s">
        <v>46843</v>
      </c>
      <c r="D19415" s="519" t="s">
        <v>46939</v>
      </c>
      <c r="I19415" s="519" t="s">
        <v>1850</v>
      </c>
      <c r="J19415" s="650">
        <v>9556.7999999999993</v>
      </c>
    </row>
    <row r="19416" spans="1:10">
      <c r="A19416" s="519" t="s">
        <v>19543</v>
      </c>
      <c r="B19416" s="519" t="str">
        <f t="shared" si="303"/>
        <v>MICRO-ONIBUS COM CAPACIDADE MINIMA DE 15 LUGARES,MOTOR DIESEL,EXCLUSIVE MOTORISTA</v>
      </c>
      <c r="C19416" s="519" t="s">
        <v>46843</v>
      </c>
      <c r="D19416" s="519" t="s">
        <v>46939</v>
      </c>
      <c r="I19416" s="519" t="s">
        <v>1850</v>
      </c>
      <c r="J19416" s="650">
        <v>9556.7999999999993</v>
      </c>
    </row>
    <row r="19417" spans="1:10">
      <c r="A19417" s="519" t="s">
        <v>19544</v>
      </c>
      <c r="B19417" s="519" t="str">
        <f t="shared" si="303"/>
        <v>MICRO-ONIBUS COM CAPACIDADE MINIMA DE 15 LUGARES,MOTOR DIESEL,EXCLUSIVE MOTORISTA E COMBUSTIVEL</v>
      </c>
      <c r="C19417" s="519" t="s">
        <v>46843</v>
      </c>
      <c r="D19417" s="519" t="s">
        <v>46940</v>
      </c>
      <c r="I19417" s="519" t="s">
        <v>1850</v>
      </c>
      <c r="J19417" s="650">
        <v>5919.45</v>
      </c>
    </row>
    <row r="19418" spans="1:10">
      <c r="A19418" s="519" t="s">
        <v>19545</v>
      </c>
      <c r="B19418" s="519" t="str">
        <f t="shared" si="303"/>
        <v>MICRO-ONIBUS COM CAPACIDADE MINIMA DE 15 LUGARES,MOTOR DIESEL,EXCLUSIVE MOTORISTA E COMBUSTIVEL</v>
      </c>
      <c r="C19418" s="519" t="s">
        <v>46843</v>
      </c>
      <c r="D19418" s="519" t="s">
        <v>46940</v>
      </c>
      <c r="I19418" s="519" t="s">
        <v>1850</v>
      </c>
      <c r="J19418" s="650">
        <v>5919.45</v>
      </c>
    </row>
    <row r="19419" spans="1:10">
      <c r="A19419" s="519" t="s">
        <v>19546</v>
      </c>
      <c r="B19419" s="519" t="str">
        <f t="shared" si="303"/>
        <v>MICRO-ONIBUS COM CAPACIDADE MINIMA DE 15 LUGARES,MOTOR DIESEL,INCLUSIVE MOTORISTA E COMBUSTIVEL</v>
      </c>
      <c r="C19419" s="519" t="s">
        <v>46843</v>
      </c>
      <c r="D19419" s="519" t="s">
        <v>46941</v>
      </c>
      <c r="I19419" s="519" t="s">
        <v>1850</v>
      </c>
      <c r="J19419" s="650">
        <v>13580.13</v>
      </c>
    </row>
    <row r="19420" spans="1:10">
      <c r="A19420" s="519" t="s">
        <v>19547</v>
      </c>
      <c r="B19420" s="519" t="str">
        <f t="shared" si="303"/>
        <v>MICRO-ONIBUS COM CAPACIDADE MINIMA DE 15 LUGARES,MOTOR DIESEL,INCLUSIVE MOTORISTA E COMBUSTIVEL</v>
      </c>
      <c r="C19420" s="519" t="s">
        <v>46843</v>
      </c>
      <c r="D19420" s="519" t="s">
        <v>46941</v>
      </c>
      <c r="I19420" s="519" t="s">
        <v>1850</v>
      </c>
      <c r="J19420" s="650">
        <v>13043.33</v>
      </c>
    </row>
    <row r="19421" spans="1:10">
      <c r="A19421" s="519" t="s">
        <v>19548</v>
      </c>
      <c r="B19421" s="519" t="str">
        <f t="shared" si="303"/>
        <v>CAMIONETE TIPO PICK-UP,COM CABINE SIMPLES E CACAMBA,TIPO LEVE,MOTOR BICOMBUSTIVEL (GASOLINA E ALCOOL) DE 1,6 LITROS,EXCLUSIVE MOTORISTA</v>
      </c>
      <c r="C19421" s="519" t="s">
        <v>46855</v>
      </c>
      <c r="D19421" s="519" t="s">
        <v>46942</v>
      </c>
      <c r="E19421" s="519" t="s">
        <v>46825</v>
      </c>
      <c r="I19421" s="519" t="s">
        <v>1850</v>
      </c>
      <c r="J19421" s="650">
        <v>7546.68</v>
      </c>
    </row>
    <row r="19422" spans="1:10">
      <c r="A19422" s="519" t="s">
        <v>19549</v>
      </c>
      <c r="B19422" s="519" t="str">
        <f t="shared" si="303"/>
        <v>CAMIONETE TIPO PICK-UP,COM CABINE SIMPLES E CACAMBA,TIPO LEVE,MOTOR BICOMBUSTIVEL (GASOLINA E ALCOOL) DE 1,6 LITROS,EXCLUSIVE MOTORISTA</v>
      </c>
      <c r="C19422" s="519" t="s">
        <v>46855</v>
      </c>
      <c r="D19422" s="519" t="s">
        <v>46942</v>
      </c>
      <c r="E19422" s="519" t="s">
        <v>46825</v>
      </c>
      <c r="I19422" s="519" t="s">
        <v>1850</v>
      </c>
      <c r="J19422" s="650">
        <v>7546.68</v>
      </c>
    </row>
    <row r="19423" spans="1:10">
      <c r="A19423" s="519" t="s">
        <v>19550</v>
      </c>
      <c r="B19423" s="519" t="str">
        <f t="shared" si="303"/>
        <v>CAMIONETE TIPO PICK-UP,COM CABINE SIMPLES E CACAMBA,TIPO LEVE,MOTOR BICOMBUSTIVEL (GASOLINA E ALCOOL) DE 1,6 LITROS,EXCLUSIVE MOTORISTA E COMBUSTIVEL</v>
      </c>
      <c r="C19423" s="519" t="s">
        <v>46855</v>
      </c>
      <c r="D19423" s="519" t="s">
        <v>46942</v>
      </c>
      <c r="E19423" s="519" t="s">
        <v>46943</v>
      </c>
      <c r="I19423" s="519" t="s">
        <v>1850</v>
      </c>
      <c r="J19423" s="650">
        <v>2834.28</v>
      </c>
    </row>
    <row r="19424" spans="1:10">
      <c r="A19424" s="519" t="s">
        <v>19551</v>
      </c>
      <c r="B19424" s="519" t="str">
        <f t="shared" si="303"/>
        <v>CAMIONETE TIPO PICK-UP,COM CABINE SIMPLES E CACAMBA,TIPO LEVE,MOTOR BICOMBUSTIVEL (GASOLINA E ALCOOL) DE 1,6 LITROS,EXCLUSIVE MOTORISTA E COMBUSTIVEL</v>
      </c>
      <c r="C19424" s="519" t="s">
        <v>46855</v>
      </c>
      <c r="D19424" s="519" t="s">
        <v>46942</v>
      </c>
      <c r="E19424" s="519" t="s">
        <v>46943</v>
      </c>
      <c r="I19424" s="519" t="s">
        <v>1850</v>
      </c>
      <c r="J19424" s="650">
        <v>2834.28</v>
      </c>
    </row>
    <row r="19425" spans="1:10">
      <c r="A19425" s="519" t="s">
        <v>19552</v>
      </c>
      <c r="B19425" s="519" t="str">
        <f t="shared" si="303"/>
        <v>CAMIONETE TIPO PICK-UP,COM CABINE SIMPLES E CACAMBA,TIPO LEVE,MOTOR BICOMBUSTIVEL (GASOLINA E ALCOOL) DE 1,6 LITROS,INCLUSIVE MOTORISTA E COMBUSTIVEL</v>
      </c>
      <c r="C19425" s="519" t="s">
        <v>46855</v>
      </c>
      <c r="D19425" s="519" t="s">
        <v>46856</v>
      </c>
      <c r="E19425" s="519" t="s">
        <v>46943</v>
      </c>
      <c r="I19425" s="519" t="s">
        <v>1850</v>
      </c>
      <c r="J19425" s="650">
        <v>11841.05</v>
      </c>
    </row>
    <row r="19426" spans="1:10">
      <c r="A19426" s="519" t="s">
        <v>19553</v>
      </c>
      <c r="B19426" s="519" t="str">
        <f t="shared" si="303"/>
        <v>CAMIONETE TIPO PICK-UP,COM CABINE SIMPLES E CACAMBA,TIPO LEVE,MOTOR BICOMBUSTIVEL (GASOLINA E ALCOOL) DE 1,6 LITROS,INCLUSIVE MOTORISTA E COMBUSTIVEL</v>
      </c>
      <c r="C19426" s="519" t="s">
        <v>46855</v>
      </c>
      <c r="D19426" s="519" t="s">
        <v>46856</v>
      </c>
      <c r="E19426" s="519" t="s">
        <v>46943</v>
      </c>
      <c r="I19426" s="519" t="s">
        <v>1850</v>
      </c>
      <c r="J19426" s="650">
        <v>11304.25</v>
      </c>
    </row>
    <row r="19427" spans="1:10">
      <c r="A19427" s="519" t="s">
        <v>19554</v>
      </c>
      <c r="B19427" s="519" t="str">
        <f t="shared" si="303"/>
        <v>CAMIONETE TIPO PICK-UP,COM CABINE DUPLA E CACAMBA,TIPO LEVE,MOTOR BICOMBUSTIVEL (GASOLINA E ALCOOL) DE 2.4,DIRECAO HIDRAULICA,TRACAO TRASEIRA,EXCLUSIVE MOTORISTA</v>
      </c>
      <c r="C19427" s="519" t="s">
        <v>46944</v>
      </c>
      <c r="D19427" s="519" t="s">
        <v>46945</v>
      </c>
      <c r="E19427" s="519" t="s">
        <v>46946</v>
      </c>
      <c r="I19427" s="519" t="s">
        <v>1850</v>
      </c>
      <c r="J19427" s="650">
        <v>11841.02</v>
      </c>
    </row>
    <row r="19428" spans="1:10">
      <c r="A19428" s="519" t="s">
        <v>19555</v>
      </c>
      <c r="B19428" s="519" t="str">
        <f t="shared" si="303"/>
        <v>CAMIONETE TIPO PICK-UP,COM CABINE DUPLA E CACAMBA,TIPO LEVE,MOTOR BICOMBUSTIVEL (GASOLINA E ALCOOL) DE 2.4,DIRECAO HIDRAULICA,TRACAO TRASEIRA,EXCLUSIVE MOTORISTA</v>
      </c>
      <c r="C19428" s="519" t="s">
        <v>46944</v>
      </c>
      <c r="D19428" s="519" t="s">
        <v>46945</v>
      </c>
      <c r="E19428" s="519" t="s">
        <v>46946</v>
      </c>
      <c r="I19428" s="519" t="s">
        <v>1850</v>
      </c>
      <c r="J19428" s="650">
        <v>11841.02</v>
      </c>
    </row>
    <row r="19429" spans="1:10">
      <c r="A19429" s="519" t="s">
        <v>19556</v>
      </c>
      <c r="B19429" s="519" t="str">
        <f t="shared" si="303"/>
        <v>CAMIONETE TIPO PICK-UP,COM CABINE DUPLA E CACAMBA,TIPO LEVE,COM MOTOR BICOMBUSTIVEL (GASOLINA E ALCOOL),DE 2.4,DIRECAO HIDRAULICA,TRACAO TRASEIRA,EXCLUSIVE MOTORISTA E COMBUSTIVEL</v>
      </c>
      <c r="C19429" s="519" t="s">
        <v>46944</v>
      </c>
      <c r="D19429" s="519" t="s">
        <v>46947</v>
      </c>
      <c r="E19429" s="519" t="s">
        <v>46948</v>
      </c>
      <c r="I19429" s="519" t="s">
        <v>1850</v>
      </c>
      <c r="J19429" s="650">
        <v>5109.0200000000004</v>
      </c>
    </row>
    <row r="19430" spans="1:10">
      <c r="A19430" s="519" t="s">
        <v>19557</v>
      </c>
      <c r="B19430" s="519" t="str">
        <f t="shared" si="303"/>
        <v>CAMIONETE TIPO PICK-UP,COM CABINE DUPLA E CACAMBA,TIPO LEVE,COM MOTOR BICOMBUSTIVEL (GASOLINA E ALCOOL),DE 2.4,DIRECAO HIDRAULICA,TRACAO TRASEIRA,EXCLUSIVE MOTORISTA E COMBUSTIVEL</v>
      </c>
      <c r="C19430" s="519" t="s">
        <v>46944</v>
      </c>
      <c r="D19430" s="519" t="s">
        <v>46947</v>
      </c>
      <c r="E19430" s="519" t="s">
        <v>46948</v>
      </c>
      <c r="I19430" s="519" t="s">
        <v>1850</v>
      </c>
      <c r="J19430" s="650">
        <v>5109.0200000000004</v>
      </c>
    </row>
    <row r="19431" spans="1:10">
      <c r="A19431" s="519" t="s">
        <v>19558</v>
      </c>
      <c r="B19431" s="519" t="str">
        <f t="shared" si="303"/>
        <v>CAMIONETE TIPO PICK-UP,COM CABINE DUPLA E CACAMBA,TIPO LEVE,COM MOTOR BICOMBUSTIVEL (GASOLINA E ALCOOL),DE 2.4,DIRECAO HIDRAULICA,TRACAO TRASEIRA,INCLUSIVE MOTORISTA E COMBUSTIVEL</v>
      </c>
      <c r="C19431" s="519" t="s">
        <v>46944</v>
      </c>
      <c r="D19431" s="519" t="s">
        <v>46947</v>
      </c>
      <c r="E19431" s="519" t="s">
        <v>46949</v>
      </c>
      <c r="I19431" s="519" t="s">
        <v>1850</v>
      </c>
      <c r="J19431" s="650">
        <v>16457.53</v>
      </c>
    </row>
    <row r="19432" spans="1:10">
      <c r="A19432" s="519" t="s">
        <v>19559</v>
      </c>
      <c r="B19432" s="519" t="str">
        <f t="shared" si="303"/>
        <v>CAMIONETE TIPO PICK-UP,COM CABINE DUPLA E CACAMBA,TIPO LEVE,COM MOTOR BICOMBUSTIVEL (GASOLINA E ALCOOL),DE 2.4,DIRECAO HIDRAULICA,TRACAO TRASEIRA,INCLUSIVE MOTORISTA E COMBUSTIVEL</v>
      </c>
      <c r="C19432" s="519" t="s">
        <v>46944</v>
      </c>
      <c r="D19432" s="519" t="s">
        <v>46947</v>
      </c>
      <c r="E19432" s="519" t="s">
        <v>46949</v>
      </c>
      <c r="I19432" s="519" t="s">
        <v>1850</v>
      </c>
      <c r="J19432" s="650">
        <v>15920.73</v>
      </c>
    </row>
    <row r="19433" spans="1:10">
      <c r="A19433" s="519" t="s">
        <v>19560</v>
      </c>
      <c r="B19433" s="519" t="str">
        <f t="shared" si="303"/>
        <v>MOTOCICLETA,125 CILINDRADAS X/E,EXCLUSIVE MOTORISTA</v>
      </c>
      <c r="C19433" s="519" t="s">
        <v>19424</v>
      </c>
      <c r="I19433" s="519" t="s">
        <v>1850</v>
      </c>
      <c r="J19433" s="650">
        <v>726.53</v>
      </c>
    </row>
    <row r="19434" spans="1:10">
      <c r="A19434" s="519" t="s">
        <v>19561</v>
      </c>
      <c r="B19434" s="519" t="str">
        <f t="shared" si="303"/>
        <v>MOTOCICLETA,125 CILINDRADAS X/E,EXCLUSIVE MOTORISTA</v>
      </c>
      <c r="C19434" s="519" t="s">
        <v>19424</v>
      </c>
      <c r="I19434" s="519" t="s">
        <v>1850</v>
      </c>
      <c r="J19434" s="650">
        <v>726.53</v>
      </c>
    </row>
    <row r="19435" spans="1:10">
      <c r="A19435" s="519" t="s">
        <v>19562</v>
      </c>
      <c r="B19435" s="519" t="str">
        <f t="shared" si="303"/>
        <v>MOTOCICLETA,125 CILINDRADAS X/E,EXCLUSIVE MOTORISTA E COMBUSTIVEL</v>
      </c>
      <c r="C19435" s="519" t="s">
        <v>46950</v>
      </c>
      <c r="D19435" s="519" t="s">
        <v>46951</v>
      </c>
      <c r="I19435" s="519" t="s">
        <v>1850</v>
      </c>
      <c r="J19435" s="650">
        <v>255.3</v>
      </c>
    </row>
    <row r="19436" spans="1:10">
      <c r="A19436" s="519" t="s">
        <v>19563</v>
      </c>
      <c r="B19436" s="519" t="str">
        <f t="shared" si="303"/>
        <v>MOTOCICLETA,125 CILINDRADAS X/E,EXCLUSIVE MOTORISTA E COMBUSTIVEL</v>
      </c>
      <c r="C19436" s="519" t="s">
        <v>46950</v>
      </c>
      <c r="D19436" s="519" t="s">
        <v>46951</v>
      </c>
      <c r="I19436" s="519" t="s">
        <v>1850</v>
      </c>
      <c r="J19436" s="650">
        <v>255.3</v>
      </c>
    </row>
    <row r="19437" spans="1:10">
      <c r="A19437" s="519" t="s">
        <v>19564</v>
      </c>
      <c r="B19437" s="519" t="str">
        <f t="shared" si="303"/>
        <v>MAQUINA FRESADORA A FRIO,LARGURA DE FRESAGEM DE 1,00M,INCLUSIVE OPERADOR E AJUDANTE</v>
      </c>
      <c r="C19437" s="519" t="s">
        <v>46952</v>
      </c>
      <c r="D19437" s="519" t="s">
        <v>46953</v>
      </c>
      <c r="I19437" s="519" t="s">
        <v>1848</v>
      </c>
      <c r="J19437" s="650">
        <v>605.91999999999996</v>
      </c>
    </row>
    <row r="19438" spans="1:10">
      <c r="A19438" s="519" t="s">
        <v>19565</v>
      </c>
      <c r="B19438" s="519" t="str">
        <f t="shared" si="303"/>
        <v>MAQUINA FRESADORA A FRIO,LARGURA DE FRESAGEM DE 1,00M,INCLUSIVE OPERADOR E AJUDANTE</v>
      </c>
      <c r="C19438" s="519" t="s">
        <v>46952</v>
      </c>
      <c r="D19438" s="519" t="s">
        <v>46953</v>
      </c>
      <c r="I19438" s="519" t="s">
        <v>1848</v>
      </c>
      <c r="J19438" s="650">
        <v>276.47000000000003</v>
      </c>
    </row>
    <row r="19439" spans="1:10">
      <c r="A19439" s="519" t="s">
        <v>19566</v>
      </c>
      <c r="B19439" s="519" t="str">
        <f t="shared" si="303"/>
        <v>MAQUINA FRESADORA A FRIO,LARGURA DE FRESAGEM DE 1,00M,INCLUSIVE OPERADOR E AJUDANTE</v>
      </c>
      <c r="C19439" s="519" t="s">
        <v>46952</v>
      </c>
      <c r="D19439" s="519" t="s">
        <v>46953</v>
      </c>
      <c r="I19439" s="519" t="s">
        <v>1848</v>
      </c>
      <c r="J19439" s="650">
        <v>253.02</v>
      </c>
    </row>
    <row r="19440" spans="1:10">
      <c r="A19440" s="519" t="s">
        <v>19567</v>
      </c>
      <c r="B19440" s="519" t="str">
        <f t="shared" si="303"/>
        <v>MAQUINA FRESADORA A FRIO,LARGURA DE FRESAGEM DE 1,00M,INCLUSIVE OPERADOR E AJUDANTE</v>
      </c>
      <c r="C19440" s="519" t="s">
        <v>46952</v>
      </c>
      <c r="D19440" s="519" t="s">
        <v>46953</v>
      </c>
      <c r="I19440" s="519" t="s">
        <v>1848</v>
      </c>
      <c r="J19440" s="650">
        <v>598.53</v>
      </c>
    </row>
    <row r="19441" spans="1:10">
      <c r="A19441" s="519" t="s">
        <v>19568</v>
      </c>
      <c r="B19441" s="519" t="str">
        <f t="shared" si="303"/>
        <v>MAQUINA FRESADORA A FRIO,LARGURA DE FRESAGEM DE 1,00M,INCLUSIVE OPERADOR E AJUDANTE</v>
      </c>
      <c r="C19441" s="519" t="s">
        <v>46952</v>
      </c>
      <c r="D19441" s="519" t="s">
        <v>46953</v>
      </c>
      <c r="I19441" s="519" t="s">
        <v>1848</v>
      </c>
      <c r="J19441" s="650">
        <v>269.08</v>
      </c>
    </row>
    <row r="19442" spans="1:10">
      <c r="A19442" s="519" t="s">
        <v>19569</v>
      </c>
      <c r="B19442" s="519" t="str">
        <f t="shared" si="303"/>
        <v>MAQUINA FRESADORA A FRIO,LARGURA DE FRESAGEM DE 1,00M,INCLUSIVE OPERADOR E AJUDANTE</v>
      </c>
      <c r="C19442" s="519" t="s">
        <v>46952</v>
      </c>
      <c r="D19442" s="519" t="s">
        <v>46953</v>
      </c>
      <c r="I19442" s="519" t="s">
        <v>1848</v>
      </c>
      <c r="J19442" s="650">
        <v>245.63</v>
      </c>
    </row>
    <row r="19443" spans="1:10">
      <c r="A19443" s="519" t="s">
        <v>19570</v>
      </c>
      <c r="B19443" s="519" t="str">
        <f t="shared" si="303"/>
        <v>DUMPER,CARGA SOLIDA DE 1.000L,INCLUSIVE OPERADOR</v>
      </c>
      <c r="C19443" s="519" t="s">
        <v>19571</v>
      </c>
      <c r="I19443" s="519" t="s">
        <v>1848</v>
      </c>
      <c r="J19443" s="650">
        <v>47.73</v>
      </c>
    </row>
    <row r="19444" spans="1:10">
      <c r="A19444" s="519" t="s">
        <v>19572</v>
      </c>
      <c r="B19444" s="519" t="str">
        <f t="shared" si="303"/>
        <v>DUMPER,CARGA SOLIDA 1.000L,INCLUSIVE OPERADOR</v>
      </c>
      <c r="C19444" s="519" t="s">
        <v>19573</v>
      </c>
      <c r="I19444" s="519" t="s">
        <v>1848</v>
      </c>
      <c r="J19444" s="650">
        <v>32.92</v>
      </c>
    </row>
    <row r="19445" spans="1:10">
      <c r="A19445" s="519" t="s">
        <v>19574</v>
      </c>
      <c r="B19445" s="519" t="str">
        <f t="shared" si="303"/>
        <v>DUMPER,CARGA SOLIDA DE 1.000L,INCLUSIVE OPERADOR</v>
      </c>
      <c r="C19445" s="519" t="s">
        <v>19571</v>
      </c>
      <c r="I19445" s="519" t="s">
        <v>1848</v>
      </c>
      <c r="J19445" s="650">
        <v>30.93</v>
      </c>
    </row>
    <row r="19446" spans="1:10">
      <c r="A19446" s="519" t="s">
        <v>19575</v>
      </c>
      <c r="B19446" s="519" t="str">
        <f t="shared" si="303"/>
        <v>DUMPER,CARGA SOLIDA DE 1.000L,INCLUSIVE OPERADOR</v>
      </c>
      <c r="C19446" s="519" t="s">
        <v>19571</v>
      </c>
      <c r="I19446" s="519" t="s">
        <v>1848</v>
      </c>
      <c r="J19446" s="650">
        <v>44.68</v>
      </c>
    </row>
    <row r="19447" spans="1:10">
      <c r="A19447" s="519" t="s">
        <v>19576</v>
      </c>
      <c r="B19447" s="519" t="str">
        <f t="shared" si="303"/>
        <v>DUMPER,CARGA SOLIDA 1.000L,INCLUSIVE OPERADOR</v>
      </c>
      <c r="C19447" s="519" t="s">
        <v>19573</v>
      </c>
      <c r="I19447" s="519" t="s">
        <v>1848</v>
      </c>
      <c r="J19447" s="650">
        <v>29.87</v>
      </c>
    </row>
    <row r="19448" spans="1:10">
      <c r="A19448" s="519" t="s">
        <v>19577</v>
      </c>
      <c r="B19448" s="519" t="str">
        <f t="shared" si="303"/>
        <v>DUMPER,CARGA SOLIDA DE 1.000L,INCLUSIVE OPERADOR</v>
      </c>
      <c r="C19448" s="519" t="s">
        <v>19571</v>
      </c>
      <c r="I19448" s="519" t="s">
        <v>1848</v>
      </c>
      <c r="J19448" s="650">
        <v>27.88</v>
      </c>
    </row>
    <row r="19449" spans="1:10">
      <c r="A19449" s="519" t="s">
        <v>19578</v>
      </c>
      <c r="B19449" s="519"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49" s="519" t="s">
        <v>46954</v>
      </c>
      <c r="D19449" s="519" t="s">
        <v>46955</v>
      </c>
      <c r="E19449" s="519" t="s">
        <v>46956</v>
      </c>
      <c r="F19449" s="519" t="s">
        <v>46957</v>
      </c>
      <c r="G19449" s="519" t="s">
        <v>46958</v>
      </c>
      <c r="I19449" s="519" t="s">
        <v>1848</v>
      </c>
      <c r="J19449" s="650">
        <v>238.5</v>
      </c>
    </row>
    <row r="19450" spans="1:10">
      <c r="A19450" s="519" t="s">
        <v>19579</v>
      </c>
      <c r="B19450" s="519"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0" s="519" t="s">
        <v>46954</v>
      </c>
      <c r="D19450" s="519" t="s">
        <v>46955</v>
      </c>
      <c r="E19450" s="519" t="s">
        <v>46956</v>
      </c>
      <c r="F19450" s="519" t="s">
        <v>46957</v>
      </c>
      <c r="G19450" s="519" t="s">
        <v>46958</v>
      </c>
      <c r="I19450" s="519" t="s">
        <v>1848</v>
      </c>
      <c r="J19450" s="650">
        <v>96.55</v>
      </c>
    </row>
    <row r="19451" spans="1:10">
      <c r="A19451" s="519" t="s">
        <v>19580</v>
      </c>
      <c r="B19451" s="519"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1" s="519" t="s">
        <v>46954</v>
      </c>
      <c r="D19451" s="519" t="s">
        <v>46955</v>
      </c>
      <c r="E19451" s="519" t="s">
        <v>46956</v>
      </c>
      <c r="F19451" s="519" t="s">
        <v>46957</v>
      </c>
      <c r="G19451" s="519" t="s">
        <v>46958</v>
      </c>
      <c r="I19451" s="519" t="s">
        <v>1848</v>
      </c>
      <c r="J19451" s="650">
        <v>74.06</v>
      </c>
    </row>
    <row r="19452" spans="1:10">
      <c r="A19452" s="519" t="s">
        <v>19581</v>
      </c>
      <c r="B19452" s="519"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2" s="519" t="s">
        <v>46954</v>
      </c>
      <c r="D19452" s="519" t="s">
        <v>46955</v>
      </c>
      <c r="E19452" s="519" t="s">
        <v>46956</v>
      </c>
      <c r="F19452" s="519" t="s">
        <v>46957</v>
      </c>
      <c r="G19452" s="519" t="s">
        <v>46958</v>
      </c>
      <c r="I19452" s="519" t="s">
        <v>1848</v>
      </c>
      <c r="J19452" s="650">
        <v>235.07</v>
      </c>
    </row>
    <row r="19453" spans="1:10">
      <c r="A19453" s="519" t="s">
        <v>19582</v>
      </c>
      <c r="B19453" s="519"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3" s="519" t="s">
        <v>46954</v>
      </c>
      <c r="D19453" s="519" t="s">
        <v>46955</v>
      </c>
      <c r="E19453" s="519" t="s">
        <v>46956</v>
      </c>
      <c r="F19453" s="519" t="s">
        <v>46957</v>
      </c>
      <c r="G19453" s="519" t="s">
        <v>46958</v>
      </c>
      <c r="I19453" s="519" t="s">
        <v>1848</v>
      </c>
      <c r="J19453" s="650">
        <v>93.12</v>
      </c>
    </row>
    <row r="19454" spans="1:10">
      <c r="A19454" s="519" t="s">
        <v>19583</v>
      </c>
      <c r="B19454" s="519" t="str">
        <f t="shared" si="303"/>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19454" s="519" t="s">
        <v>46954</v>
      </c>
      <c r="D19454" s="519" t="s">
        <v>46955</v>
      </c>
      <c r="E19454" s="519" t="s">
        <v>46956</v>
      </c>
      <c r="F19454" s="519" t="s">
        <v>46957</v>
      </c>
      <c r="G19454" s="519" t="s">
        <v>46958</v>
      </c>
      <c r="I19454" s="519" t="s">
        <v>1848</v>
      </c>
      <c r="J19454" s="650">
        <v>70.63</v>
      </c>
    </row>
    <row r="19455" spans="1:10">
      <c r="A19455" s="519" t="s">
        <v>19584</v>
      </c>
      <c r="B19455" s="519"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5" s="519" t="s">
        <v>46954</v>
      </c>
      <c r="D19455" s="519" t="s">
        <v>46959</v>
      </c>
      <c r="E19455" s="519" t="s">
        <v>46960</v>
      </c>
      <c r="F19455" s="519" t="s">
        <v>46961</v>
      </c>
      <c r="G19455" s="519" t="s">
        <v>46958</v>
      </c>
      <c r="I19455" s="519" t="s">
        <v>1848</v>
      </c>
      <c r="J19455" s="650">
        <v>327</v>
      </c>
    </row>
    <row r="19456" spans="1:10">
      <c r="A19456" s="519" t="s">
        <v>19585</v>
      </c>
      <c r="B19456" s="519"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6" s="519" t="s">
        <v>46954</v>
      </c>
      <c r="D19456" s="519" t="s">
        <v>46959</v>
      </c>
      <c r="E19456" s="519" t="s">
        <v>46960</v>
      </c>
      <c r="F19456" s="519" t="s">
        <v>46961</v>
      </c>
      <c r="G19456" s="519" t="s">
        <v>46958</v>
      </c>
      <c r="I19456" s="519" t="s">
        <v>1848</v>
      </c>
      <c r="J19456" s="650">
        <v>132.72999999999999</v>
      </c>
    </row>
    <row r="19457" spans="1:10">
      <c r="A19457" s="519" t="s">
        <v>19586</v>
      </c>
      <c r="B19457" s="519"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7" s="519" t="s">
        <v>46954</v>
      </c>
      <c r="D19457" s="519" t="s">
        <v>46959</v>
      </c>
      <c r="E19457" s="519" t="s">
        <v>46960</v>
      </c>
      <c r="F19457" s="519" t="s">
        <v>46961</v>
      </c>
      <c r="G19457" s="519" t="s">
        <v>46958</v>
      </c>
      <c r="I19457" s="519" t="s">
        <v>1848</v>
      </c>
      <c r="J19457" s="650">
        <v>100.72</v>
      </c>
    </row>
    <row r="19458" spans="1:10">
      <c r="A19458" s="519" t="s">
        <v>19587</v>
      </c>
      <c r="B19458" s="519"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8" s="519" t="s">
        <v>46954</v>
      </c>
      <c r="D19458" s="519" t="s">
        <v>46959</v>
      </c>
      <c r="E19458" s="519" t="s">
        <v>46960</v>
      </c>
      <c r="F19458" s="519" t="s">
        <v>46961</v>
      </c>
      <c r="G19458" s="519" t="s">
        <v>46958</v>
      </c>
      <c r="I19458" s="519" t="s">
        <v>1848</v>
      </c>
      <c r="J19458" s="650">
        <v>323.57</v>
      </c>
    </row>
    <row r="19459" spans="1:10">
      <c r="A19459" s="519" t="s">
        <v>19588</v>
      </c>
      <c r="B19459" s="519"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59" s="519" t="s">
        <v>46954</v>
      </c>
      <c r="D19459" s="519" t="s">
        <v>46959</v>
      </c>
      <c r="E19459" s="519" t="s">
        <v>46960</v>
      </c>
      <c r="F19459" s="519" t="s">
        <v>46961</v>
      </c>
      <c r="G19459" s="519" t="s">
        <v>46958</v>
      </c>
      <c r="I19459" s="519" t="s">
        <v>1848</v>
      </c>
      <c r="J19459" s="650">
        <v>129.30000000000001</v>
      </c>
    </row>
    <row r="19460" spans="1:10">
      <c r="A19460" s="519" t="s">
        <v>19589</v>
      </c>
      <c r="B19460" s="519" t="str">
        <f t="shared" si="303"/>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19460" s="519" t="s">
        <v>46954</v>
      </c>
      <c r="D19460" s="519" t="s">
        <v>46959</v>
      </c>
      <c r="E19460" s="519" t="s">
        <v>46960</v>
      </c>
      <c r="F19460" s="519" t="s">
        <v>46961</v>
      </c>
      <c r="G19460" s="519" t="s">
        <v>46958</v>
      </c>
      <c r="I19460" s="519" t="s">
        <v>1848</v>
      </c>
      <c r="J19460" s="650">
        <v>97.29</v>
      </c>
    </row>
    <row r="19461" spans="1:10">
      <c r="A19461" s="519" t="s">
        <v>52074</v>
      </c>
      <c r="B19461" s="519" t="str">
        <f t="shared" si="303"/>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461" s="519" t="s">
        <v>52075</v>
      </c>
      <c r="D19461" s="519" t="s">
        <v>52076</v>
      </c>
      <c r="E19461" s="519" t="s">
        <v>52077</v>
      </c>
      <c r="F19461" s="519" t="s">
        <v>52078</v>
      </c>
      <c r="G19461" s="519" t="s">
        <v>52079</v>
      </c>
      <c r="I19461" s="519" t="s">
        <v>1848</v>
      </c>
      <c r="J19461" s="650">
        <v>345</v>
      </c>
    </row>
    <row r="19462" spans="1:10">
      <c r="A19462" s="519" t="s">
        <v>52080</v>
      </c>
      <c r="B19462" s="519" t="str">
        <f t="shared" si="30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2" s="519" t="s">
        <v>52075</v>
      </c>
      <c r="D19462" s="519" t="s">
        <v>52076</v>
      </c>
      <c r="E19462" s="519" t="s">
        <v>52077</v>
      </c>
      <c r="F19462" s="519" t="s">
        <v>52081</v>
      </c>
      <c r="G19462" s="519" t="s">
        <v>52082</v>
      </c>
      <c r="I19462" s="519" t="s">
        <v>1848</v>
      </c>
      <c r="J19462" s="650">
        <v>137.97</v>
      </c>
    </row>
    <row r="19463" spans="1:10">
      <c r="A19463" s="519" t="s">
        <v>52083</v>
      </c>
      <c r="B19463" s="519" t="str">
        <f t="shared" si="303"/>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3" s="519" t="s">
        <v>52075</v>
      </c>
      <c r="D19463" s="519" t="s">
        <v>52076</v>
      </c>
      <c r="E19463" s="519" t="s">
        <v>52077</v>
      </c>
      <c r="F19463" s="519" t="s">
        <v>52081</v>
      </c>
      <c r="G19463" s="519" t="s">
        <v>52082</v>
      </c>
      <c r="I19463" s="519" t="s">
        <v>1848</v>
      </c>
      <c r="J19463" s="650">
        <v>104.08</v>
      </c>
    </row>
    <row r="19464" spans="1:10">
      <c r="A19464" s="519" t="s">
        <v>52084</v>
      </c>
      <c r="B19464" s="519" t="str">
        <f t="shared" ref="B19464:B19527" si="304">C19464&amp;D19464&amp;E19464&amp;F19464&amp;G19464&amp;H19464</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19464" s="519" t="s">
        <v>52075</v>
      </c>
      <c r="D19464" s="519" t="s">
        <v>52076</v>
      </c>
      <c r="E19464" s="519" t="s">
        <v>52077</v>
      </c>
      <c r="F19464" s="519" t="s">
        <v>52078</v>
      </c>
      <c r="G19464" s="519" t="s">
        <v>52079</v>
      </c>
      <c r="I19464" s="519" t="s">
        <v>1848</v>
      </c>
      <c r="J19464" s="650">
        <v>341.57</v>
      </c>
    </row>
    <row r="19465" spans="1:10">
      <c r="A19465" s="519" t="s">
        <v>52085</v>
      </c>
      <c r="B19465" s="519" t="str">
        <f t="shared" si="304"/>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5" s="519" t="s">
        <v>52075</v>
      </c>
      <c r="D19465" s="519" t="s">
        <v>52076</v>
      </c>
      <c r="E19465" s="519" t="s">
        <v>52077</v>
      </c>
      <c r="F19465" s="519" t="s">
        <v>52081</v>
      </c>
      <c r="G19465" s="519" t="s">
        <v>52082</v>
      </c>
      <c r="I19465" s="519" t="s">
        <v>1848</v>
      </c>
      <c r="J19465" s="650">
        <v>134.54</v>
      </c>
    </row>
    <row r="19466" spans="1:10">
      <c r="A19466" s="519" t="s">
        <v>52086</v>
      </c>
      <c r="B19466" s="519" t="str">
        <f t="shared" si="304"/>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19466" s="519" t="s">
        <v>52075</v>
      </c>
      <c r="D19466" s="519" t="s">
        <v>52076</v>
      </c>
      <c r="E19466" s="519" t="s">
        <v>52077</v>
      </c>
      <c r="F19466" s="519" t="s">
        <v>52081</v>
      </c>
      <c r="G19466" s="519" t="s">
        <v>52082</v>
      </c>
      <c r="I19466" s="519" t="s">
        <v>1848</v>
      </c>
      <c r="J19466" s="650">
        <v>100.65</v>
      </c>
    </row>
    <row r="19467" spans="1:10">
      <c r="A19467" s="519" t="s">
        <v>19590</v>
      </c>
      <c r="B19467" s="519" t="str">
        <f t="shared" si="304"/>
        <v>MOTONIVELADORA COM PESO OPERACIONAL EM TORNO DE 18T, MOTOR DIESEL EM TORNO DE 125CV, INCLUSIVE OPERADOR</v>
      </c>
      <c r="C19467" s="519" t="s">
        <v>46962</v>
      </c>
      <c r="D19467" s="519" t="s">
        <v>46963</v>
      </c>
      <c r="I19467" s="519" t="s">
        <v>1848</v>
      </c>
      <c r="J19467" s="650">
        <v>334.24</v>
      </c>
    </row>
    <row r="19468" spans="1:10">
      <c r="A19468" s="519" t="s">
        <v>19591</v>
      </c>
      <c r="B19468" s="519" t="str">
        <f t="shared" si="304"/>
        <v>MOTONIVELADORA COM PESO OPERACIONAL EM TORNO DE 18T, MOTOR DIESEL EM TORNO DE 125CV, INCLUSIVE OPERADOR</v>
      </c>
      <c r="C19468" s="519" t="s">
        <v>46962</v>
      </c>
      <c r="D19468" s="519" t="s">
        <v>46963</v>
      </c>
      <c r="I19468" s="519" t="s">
        <v>1848</v>
      </c>
      <c r="J19468" s="650">
        <v>142.08000000000001</v>
      </c>
    </row>
    <row r="19469" spans="1:10">
      <c r="A19469" s="519" t="s">
        <v>19592</v>
      </c>
      <c r="B19469" s="519" t="str">
        <f t="shared" si="304"/>
        <v>MOTONIVELADORA COM PESO OPERACIONAL EM TORNO DE 18T, MOTOR DIESEL EM TORNO DE 125CV, INCLUSIVE OPERADOR</v>
      </c>
      <c r="C19469" s="519" t="s">
        <v>46962</v>
      </c>
      <c r="D19469" s="519" t="s">
        <v>46963</v>
      </c>
      <c r="I19469" s="519" t="s">
        <v>1848</v>
      </c>
      <c r="J19469" s="650">
        <v>112.44</v>
      </c>
    </row>
    <row r="19470" spans="1:10">
      <c r="A19470" s="519" t="s">
        <v>19593</v>
      </c>
      <c r="B19470" s="519" t="str">
        <f t="shared" si="304"/>
        <v>MOTONIVELADORA COM PESO OPERACIONAL EM TORNO DE 18T, MOTOR DIESEL EM TORNO DE 125CV, INCLUSIVE OPERADOR</v>
      </c>
      <c r="C19470" s="519" t="s">
        <v>46962</v>
      </c>
      <c r="D19470" s="519" t="s">
        <v>46963</v>
      </c>
      <c r="I19470" s="519" t="s">
        <v>1848</v>
      </c>
      <c r="J19470" s="650">
        <v>330.81</v>
      </c>
    </row>
    <row r="19471" spans="1:10">
      <c r="A19471" s="519" t="s">
        <v>19594</v>
      </c>
      <c r="B19471" s="519" t="str">
        <f t="shared" si="304"/>
        <v>MOTONIVELADORA COM PESO OPERACIONAL EM TORNO DE 18T, MOTOR DIESEL EM TORNO DE 125CV, INCLUSIVE OPERADOR</v>
      </c>
      <c r="C19471" s="519" t="s">
        <v>46962</v>
      </c>
      <c r="D19471" s="519" t="s">
        <v>46963</v>
      </c>
      <c r="I19471" s="519" t="s">
        <v>1848</v>
      </c>
      <c r="J19471" s="650">
        <v>138.65</v>
      </c>
    </row>
    <row r="19472" spans="1:10">
      <c r="A19472" s="519" t="s">
        <v>19595</v>
      </c>
      <c r="B19472" s="519" t="str">
        <f t="shared" si="304"/>
        <v>MOTONIVELADORA COM PESO OPERACIONAL EM TORNO DE 18T, MOTOR DIESEL EM TORNO DE 125CV, INCLUSIVE OPERADOR</v>
      </c>
      <c r="C19472" s="519" t="s">
        <v>46962</v>
      </c>
      <c r="D19472" s="519" t="s">
        <v>46963</v>
      </c>
      <c r="I19472" s="519" t="s">
        <v>1848</v>
      </c>
      <c r="J19472" s="650">
        <v>109.01</v>
      </c>
    </row>
    <row r="19473" spans="1:10">
      <c r="A19473" s="519" t="s">
        <v>19596</v>
      </c>
      <c r="B19473" s="519" t="str">
        <f t="shared" si="304"/>
        <v>PA CARREGADEIRA DE PNEUS,COM PESO OPERACIONAL EM TORNO DE 23T, PA COM CAPACIDADE RASA APROXIMADA DE 4,03M3, POTENCIA EMTORNO DE 270CV, INCLUSIVE OPERADOR</v>
      </c>
      <c r="C19473" s="519" t="s">
        <v>46964</v>
      </c>
      <c r="D19473" s="519" t="s">
        <v>46965</v>
      </c>
      <c r="E19473" s="519" t="s">
        <v>46966</v>
      </c>
      <c r="I19473" s="519" t="s">
        <v>1848</v>
      </c>
      <c r="J19473" s="650">
        <v>482.05</v>
      </c>
    </row>
    <row r="19474" spans="1:10">
      <c r="A19474" s="519" t="s">
        <v>19597</v>
      </c>
      <c r="B19474" s="519" t="str">
        <f t="shared" si="304"/>
        <v>PA CARREGADEIRA DE PNEUS,COM PESO OPERACIONAL EM TORNO DE 23T, PA COM CAPACIDADE RASA APROXIMADA DE 4,03M3, POTENCIA EMTORNO DE 270CV, INCLUSIVE OPERADOR</v>
      </c>
      <c r="C19474" s="519" t="s">
        <v>46964</v>
      </c>
      <c r="D19474" s="519" t="s">
        <v>46965</v>
      </c>
      <c r="E19474" s="519" t="s">
        <v>46966</v>
      </c>
      <c r="I19474" s="519" t="s">
        <v>1848</v>
      </c>
      <c r="J19474" s="650">
        <v>133.44999999999999</v>
      </c>
    </row>
    <row r="19475" spans="1:10">
      <c r="A19475" s="519" t="s">
        <v>19598</v>
      </c>
      <c r="B19475" s="519" t="str">
        <f t="shared" si="304"/>
        <v>PA CARREGADEIRA DE PNEUS,COM PESO OPERACIONAL EM TORNO DE 23T, PA COM CAPACIDADE RASA APROXIMADA DE 4,03M3, POTENCIA EMTORNO DE 270CV, INCLUSIVE OPERADOR</v>
      </c>
      <c r="C19475" s="519" t="s">
        <v>46964</v>
      </c>
      <c r="D19475" s="519" t="s">
        <v>46965</v>
      </c>
      <c r="E19475" s="519" t="s">
        <v>46966</v>
      </c>
      <c r="I19475" s="519" t="s">
        <v>1848</v>
      </c>
      <c r="J19475" s="650">
        <v>94.85</v>
      </c>
    </row>
    <row r="19476" spans="1:10">
      <c r="A19476" s="519" t="s">
        <v>19599</v>
      </c>
      <c r="B19476" s="519" t="str">
        <f t="shared" si="304"/>
        <v>PA CARREGADEIRA DE PNEUS,COM PESO OPERACIONAL EM TORNO DE 23T, PA COM CAPACIDADE RASA APROXIMADA DE 4,03M3, POTENCIA EMTORNO DE 270CV, INCLUSIVE OPERADOR</v>
      </c>
      <c r="C19476" s="519" t="s">
        <v>46964</v>
      </c>
      <c r="D19476" s="519" t="s">
        <v>46965</v>
      </c>
      <c r="E19476" s="519" t="s">
        <v>46966</v>
      </c>
      <c r="I19476" s="519" t="s">
        <v>1848</v>
      </c>
      <c r="J19476" s="650">
        <v>478.62</v>
      </c>
    </row>
    <row r="19477" spans="1:10">
      <c r="A19477" s="519" t="s">
        <v>19600</v>
      </c>
      <c r="B19477" s="519" t="str">
        <f t="shared" si="304"/>
        <v>PA CARREGADEIRA DE PNEUS,COM PESO OPERACIONAL EM TORNO DE 23T, PA COM CAPACIDADE RASA APROXIMADA DE 4,03M3, POTENCIA EMTORNO DE 270CV, INCLUSIVE OPERADOR</v>
      </c>
      <c r="C19477" s="519" t="s">
        <v>46964</v>
      </c>
      <c r="D19477" s="519" t="s">
        <v>46965</v>
      </c>
      <c r="E19477" s="519" t="s">
        <v>46966</v>
      </c>
      <c r="I19477" s="519" t="s">
        <v>1848</v>
      </c>
      <c r="J19477" s="650">
        <v>130.02000000000001</v>
      </c>
    </row>
    <row r="19478" spans="1:10">
      <c r="A19478" s="519" t="s">
        <v>19601</v>
      </c>
      <c r="B19478" s="519" t="str">
        <f t="shared" si="304"/>
        <v>PA CARREGADEIRA DE PNEUS,COM PESO OPERACIONAL EM TORNO DE 23T, PA COM CAPACIDADE RASA APROXIMADA DE 4,03M3, POTENCIA EMTORNO DE 270CV, INCLUSIVE OPERADOR</v>
      </c>
      <c r="C19478" s="519" t="s">
        <v>46964</v>
      </c>
      <c r="D19478" s="519" t="s">
        <v>46965</v>
      </c>
      <c r="E19478" s="519" t="s">
        <v>46966</v>
      </c>
      <c r="I19478" s="519" t="s">
        <v>1848</v>
      </c>
      <c r="J19478" s="650">
        <v>91.42</v>
      </c>
    </row>
    <row r="19479" spans="1:10">
      <c r="A19479" s="519" t="s">
        <v>19602</v>
      </c>
      <c r="B19479" s="519" t="str">
        <f t="shared" si="304"/>
        <v>GRADE DE DISCO,ARMADURA LEVE,COM 20 (VINTE) DISCOS,PESO DE 1300KG,LARGURA DE CORTE DE 2,50M,ACIONAMENTO MECANICO,EXCLUSIVE OPERADOR</v>
      </c>
      <c r="C19479" s="519" t="s">
        <v>46967</v>
      </c>
      <c r="D19479" s="519" t="s">
        <v>46968</v>
      </c>
      <c r="E19479" s="519" t="s">
        <v>46969</v>
      </c>
      <c r="I19479" s="519" t="s">
        <v>1848</v>
      </c>
      <c r="J19479" s="650">
        <v>6.34</v>
      </c>
    </row>
    <row r="19480" spans="1:10">
      <c r="A19480" s="519" t="s">
        <v>19603</v>
      </c>
      <c r="B19480" s="519" t="str">
        <f t="shared" si="304"/>
        <v>GRADE DE DISCO,ARMADURA LEVE,COM 20 (VINTE) DISCOS,PESO DE 1.300KG,LARGURA DE CORTE DE 2,50M,ACIONAMENTO MECANICO,EXCLUSIVE OPERADOR</v>
      </c>
      <c r="C19480" s="519" t="s">
        <v>46967</v>
      </c>
      <c r="D19480" s="519" t="s">
        <v>46970</v>
      </c>
      <c r="E19480" s="519" t="s">
        <v>46971</v>
      </c>
      <c r="I19480" s="519" t="s">
        <v>1848</v>
      </c>
      <c r="J19480" s="650">
        <v>2.73</v>
      </c>
    </row>
    <row r="19481" spans="1:10">
      <c r="A19481" s="519" t="s">
        <v>19604</v>
      </c>
      <c r="B19481" s="519" t="str">
        <f t="shared" si="304"/>
        <v>GRADE DE DISCO,ARMADURA LEVE,COM 20 (VINTE) DISCOS,PESO DE 1300KG,LARGURA DE CORTE DE 2,50M,ACIONAMENTO MECANICO,EXCLUSIVE OPERADOR</v>
      </c>
      <c r="C19481" s="519" t="s">
        <v>46967</v>
      </c>
      <c r="D19481" s="519" t="s">
        <v>46968</v>
      </c>
      <c r="E19481" s="519" t="s">
        <v>46969</v>
      </c>
      <c r="I19481" s="519" t="s">
        <v>1848</v>
      </c>
      <c r="J19481" s="650">
        <v>6.34</v>
      </c>
    </row>
    <row r="19482" spans="1:10">
      <c r="A19482" s="519" t="s">
        <v>19605</v>
      </c>
      <c r="B19482" s="519" t="str">
        <f t="shared" si="304"/>
        <v>GRADE DE DISCO,ARMADURA LEVE,COM 20 (VINTE) DISCOS,PESO DE 1.300KG,LARGURA DE CORTE DE 2,50M,ACIONAMENTO MECANICO,EXCLUSIVE OPERADOR</v>
      </c>
      <c r="C19482" s="519" t="s">
        <v>46967</v>
      </c>
      <c r="D19482" s="519" t="s">
        <v>46970</v>
      </c>
      <c r="E19482" s="519" t="s">
        <v>46971</v>
      </c>
      <c r="I19482" s="519" t="s">
        <v>1848</v>
      </c>
      <c r="J19482" s="650">
        <v>2.73</v>
      </c>
    </row>
    <row r="19483" spans="1:10">
      <c r="A19483" s="519" t="s">
        <v>19606</v>
      </c>
      <c r="B19483" s="519" t="str">
        <f t="shared" si="304"/>
        <v>TRATOR DE PNEUS COM MOTOR DIESEL DE 61CV,INCLUSIVE OPERADOR</v>
      </c>
      <c r="C19483" s="519" t="s">
        <v>19607</v>
      </c>
      <c r="I19483" s="519" t="s">
        <v>1848</v>
      </c>
      <c r="J19483" s="650">
        <v>104.22</v>
      </c>
    </row>
    <row r="19484" spans="1:10">
      <c r="A19484" s="519" t="s">
        <v>19608</v>
      </c>
      <c r="B19484" s="519" t="str">
        <f t="shared" si="304"/>
        <v>TRATOR DE PNEUS COM MOTOR DIESEL DE 61CV,INCLUSIVE OPERADOR</v>
      </c>
      <c r="C19484" s="519" t="s">
        <v>19607</v>
      </c>
      <c r="I19484" s="519" t="s">
        <v>1848</v>
      </c>
      <c r="J19484" s="650">
        <v>42.39</v>
      </c>
    </row>
    <row r="19485" spans="1:10">
      <c r="A19485" s="519" t="s">
        <v>19609</v>
      </c>
      <c r="B19485" s="519" t="str">
        <f t="shared" si="304"/>
        <v>TRATOR DE PNEUS COM MOTOR DIESEL DE 61CV,INCLUSIVE OPERADOR</v>
      </c>
      <c r="C19485" s="519" t="s">
        <v>19607</v>
      </c>
      <c r="I19485" s="519" t="s">
        <v>1848</v>
      </c>
      <c r="J19485" s="650">
        <v>35.159999999999997</v>
      </c>
    </row>
    <row r="19486" spans="1:10">
      <c r="A19486" s="519" t="s">
        <v>19610</v>
      </c>
      <c r="B19486" s="519" t="str">
        <f t="shared" si="304"/>
        <v>TRATOR DE PNEUS COM MOTOR DIESEL DE 61CV,INCLUSIVE OPERADOR</v>
      </c>
      <c r="C19486" s="519" t="s">
        <v>19607</v>
      </c>
      <c r="I19486" s="519" t="s">
        <v>1848</v>
      </c>
      <c r="J19486" s="650">
        <v>100.79</v>
      </c>
    </row>
    <row r="19487" spans="1:10">
      <c r="A19487" s="519" t="s">
        <v>19611</v>
      </c>
      <c r="B19487" s="519" t="str">
        <f t="shared" si="304"/>
        <v>TRATOR DE PNEUS COM MOTOR DIESEL DE 61CV,INCLUSIVE OPERADOR</v>
      </c>
      <c r="C19487" s="519" t="s">
        <v>19607</v>
      </c>
      <c r="I19487" s="519" t="s">
        <v>1848</v>
      </c>
      <c r="J19487" s="650">
        <v>38.96</v>
      </c>
    </row>
    <row r="19488" spans="1:10">
      <c r="A19488" s="519" t="s">
        <v>19612</v>
      </c>
      <c r="B19488" s="519" t="str">
        <f t="shared" si="304"/>
        <v>TRATOR DE PNEUS COM MOTOR DIESEL DE 61CV,INCLUSIVE OPERADOR</v>
      </c>
      <c r="C19488" s="519" t="s">
        <v>19607</v>
      </c>
      <c r="I19488" s="519" t="s">
        <v>1848</v>
      </c>
      <c r="J19488" s="650">
        <v>31.73</v>
      </c>
    </row>
    <row r="19489" spans="1:10">
      <c r="A19489" s="519" t="s">
        <v>19613</v>
      </c>
      <c r="B19489" s="519" t="str">
        <f t="shared" si="304"/>
        <v>TRATOR DE ESTEIRAS COM MOTOR DIESEL EM TORNO DE 80CV,COM LAMINA DE 1290KG,INCLUSIVE OPERADOR</v>
      </c>
      <c r="C19489" s="519" t="s">
        <v>46972</v>
      </c>
      <c r="D19489" s="519" t="s">
        <v>46973</v>
      </c>
      <c r="I19489" s="519" t="s">
        <v>1848</v>
      </c>
      <c r="J19489" s="650">
        <v>294.17</v>
      </c>
    </row>
    <row r="19490" spans="1:10">
      <c r="A19490" s="519" t="s">
        <v>19614</v>
      </c>
      <c r="B19490" s="519" t="str">
        <f t="shared" si="304"/>
        <v>TRATOR DE ESTEIRAS COM MOTOR DIESEL EM TORNO DE 80CV,COM LAMINA DE 1290KG,INCLUSIVE OPERADOR</v>
      </c>
      <c r="C19490" s="519" t="s">
        <v>46972</v>
      </c>
      <c r="D19490" s="519" t="s">
        <v>46973</v>
      </c>
      <c r="I19490" s="519" t="s">
        <v>1848</v>
      </c>
      <c r="J19490" s="650">
        <v>142.72999999999999</v>
      </c>
    </row>
    <row r="19491" spans="1:10">
      <c r="A19491" s="519" t="s">
        <v>19615</v>
      </c>
      <c r="B19491" s="519" t="str">
        <f t="shared" si="304"/>
        <v>TRATOR DE ESTEIRAS COM MOTOR DIESEL EM TORNO DE 80CV,COM LAMINA DE 1290KG,INCLUSIVE OPERADOR</v>
      </c>
      <c r="C19491" s="519" t="s">
        <v>46972</v>
      </c>
      <c r="D19491" s="519" t="s">
        <v>46973</v>
      </c>
      <c r="I19491" s="519" t="s">
        <v>1848</v>
      </c>
      <c r="J19491" s="650">
        <v>113.68</v>
      </c>
    </row>
    <row r="19492" spans="1:10">
      <c r="A19492" s="519" t="s">
        <v>19616</v>
      </c>
      <c r="B19492" s="519" t="str">
        <f t="shared" si="304"/>
        <v>TRATOR DE ESTEIRAS COM MOTOR DIESEL EM TORNO DE 80CV,COM LAMINA DE 1290KG,INCLUSIVE OPERADOR</v>
      </c>
      <c r="C19492" s="519" t="s">
        <v>46972</v>
      </c>
      <c r="D19492" s="519" t="s">
        <v>46973</v>
      </c>
      <c r="I19492" s="519" t="s">
        <v>1848</v>
      </c>
      <c r="J19492" s="650">
        <v>290.74</v>
      </c>
    </row>
    <row r="19493" spans="1:10">
      <c r="A19493" s="519" t="s">
        <v>19617</v>
      </c>
      <c r="B19493" s="519" t="str">
        <f t="shared" si="304"/>
        <v>TRATOR DE ESTEIRAS COM MOTOR DIESEL EM TORNO DE 80CV,COM LAMINA DE 1290KG,INCLUSIVE OPERADOR</v>
      </c>
      <c r="C19493" s="519" t="s">
        <v>46972</v>
      </c>
      <c r="D19493" s="519" t="s">
        <v>46973</v>
      </c>
      <c r="I19493" s="519" t="s">
        <v>1848</v>
      </c>
      <c r="J19493" s="650">
        <v>139.30000000000001</v>
      </c>
    </row>
    <row r="19494" spans="1:10">
      <c r="A19494" s="519" t="s">
        <v>19618</v>
      </c>
      <c r="B19494" s="519" t="str">
        <f t="shared" si="304"/>
        <v>TRATOR DE ESTEIRAS COM MOTOR DIESEL EM TORNO DE 80CV,COM LAMINA DE 1290KG,INCLUSIVE OPERADOR</v>
      </c>
      <c r="C19494" s="519" t="s">
        <v>46972</v>
      </c>
      <c r="D19494" s="519" t="s">
        <v>46973</v>
      </c>
      <c r="I19494" s="519" t="s">
        <v>1848</v>
      </c>
      <c r="J19494" s="650">
        <v>110.25</v>
      </c>
    </row>
    <row r="19495" spans="1:10">
      <c r="A19495" s="519" t="s">
        <v>19619</v>
      </c>
      <c r="B19495" s="519" t="str">
        <f t="shared" si="304"/>
        <v>TRATOR DE ESTEIRAS COM MOTOR DIESEL EM TORNO DE 140CV,COM LAMINA DE 2330KG,INCLUSIVE OPERADOR</v>
      </c>
      <c r="C19495" s="519" t="s">
        <v>46974</v>
      </c>
      <c r="D19495" s="519" t="s">
        <v>46975</v>
      </c>
      <c r="I19495" s="519" t="s">
        <v>1848</v>
      </c>
      <c r="J19495" s="650">
        <v>429.05</v>
      </c>
    </row>
    <row r="19496" spans="1:10">
      <c r="A19496" s="519" t="s">
        <v>19620</v>
      </c>
      <c r="B19496" s="519" t="str">
        <f t="shared" si="304"/>
        <v>TRATOR DE ESTEIRAS COM MOTOR DIESEL EM TORNO DE 140CV,COM LAMINA DE 2330KG,INCLUSIVE OPERADOR</v>
      </c>
      <c r="C19496" s="519" t="s">
        <v>46974</v>
      </c>
      <c r="D19496" s="519" t="s">
        <v>46975</v>
      </c>
      <c r="I19496" s="519" t="s">
        <v>1848</v>
      </c>
      <c r="J19496" s="650">
        <v>191.06</v>
      </c>
    </row>
    <row r="19497" spans="1:10">
      <c r="A19497" s="519" t="s">
        <v>19621</v>
      </c>
      <c r="B19497" s="519" t="str">
        <f t="shared" si="304"/>
        <v>TRATOR DE ESTEIRAS COM MOTOR DIESEL EM TORNO DE 140CV,COM LAMINA DE 2330KG,INCLUSIVE OPERADOR</v>
      </c>
      <c r="C19497" s="519" t="s">
        <v>46974</v>
      </c>
      <c r="D19497" s="519" t="s">
        <v>46975</v>
      </c>
      <c r="I19497" s="519" t="s">
        <v>1848</v>
      </c>
      <c r="J19497" s="650">
        <v>147.68</v>
      </c>
    </row>
    <row r="19498" spans="1:10">
      <c r="A19498" s="519" t="s">
        <v>19622</v>
      </c>
      <c r="B19498" s="519" t="str">
        <f t="shared" si="304"/>
        <v>TRATOR DE ESTEIRAS COM MOTOR DIESEL EM TORNO DE 140CV,COM LAMINA DE 2330KG,INCLUSIVE OPERADOR</v>
      </c>
      <c r="C19498" s="519" t="s">
        <v>46974</v>
      </c>
      <c r="D19498" s="519" t="s">
        <v>46975</v>
      </c>
      <c r="I19498" s="519" t="s">
        <v>1848</v>
      </c>
      <c r="J19498" s="650">
        <v>425.62</v>
      </c>
    </row>
    <row r="19499" spans="1:10">
      <c r="A19499" s="519" t="s">
        <v>19623</v>
      </c>
      <c r="B19499" s="519" t="str">
        <f t="shared" si="304"/>
        <v>TRATOR DE ESTEIRAS COM MOTOR DIESEL EM TORNO DE 140CV,COM LAMINA DE 2330KG,INCLUSIVE OPERADOR</v>
      </c>
      <c r="C19499" s="519" t="s">
        <v>46974</v>
      </c>
      <c r="D19499" s="519" t="s">
        <v>46975</v>
      </c>
      <c r="I19499" s="519" t="s">
        <v>1848</v>
      </c>
      <c r="J19499" s="650">
        <v>187.63</v>
      </c>
    </row>
    <row r="19500" spans="1:10">
      <c r="A19500" s="519" t="s">
        <v>19624</v>
      </c>
      <c r="B19500" s="519" t="str">
        <f t="shared" si="304"/>
        <v>TRATOR DE ESTEIRAS COM MOTOR DIESEL EM TORNO DE 140CV,COM LAMINA DE 2330KG,INCLUSIVE OPERADOR</v>
      </c>
      <c r="C19500" s="519" t="s">
        <v>46974</v>
      </c>
      <c r="D19500" s="519" t="s">
        <v>46975</v>
      </c>
      <c r="I19500" s="519" t="s">
        <v>1848</v>
      </c>
      <c r="J19500" s="650">
        <v>144.25</v>
      </c>
    </row>
    <row r="19501" spans="1:10">
      <c r="A19501" s="519" t="s">
        <v>19625</v>
      </c>
      <c r="B19501" s="519" t="str">
        <f t="shared" si="304"/>
        <v>TRATOR DE ESTEIRAS COM MOTOR DIESEL EM TORNO DE 200CV,COM LAMINA DE 2500KG,INCLUSIVE OPERADOR</v>
      </c>
      <c r="C19501" s="519" t="s">
        <v>46976</v>
      </c>
      <c r="D19501" s="519" t="s">
        <v>46977</v>
      </c>
      <c r="I19501" s="519" t="s">
        <v>1848</v>
      </c>
      <c r="J19501" s="650">
        <v>408.07</v>
      </c>
    </row>
    <row r="19502" spans="1:10">
      <c r="A19502" s="519" t="s">
        <v>19626</v>
      </c>
      <c r="B19502" s="519" t="str">
        <f t="shared" si="304"/>
        <v>TRATOR DE ESTEIRAS COM MOTOR DIESEL EM TORNO DE 200CV,COM LAMINA DE 2500KG,INCLUSIVE OPERADOR</v>
      </c>
      <c r="C19502" s="519" t="s">
        <v>46976</v>
      </c>
      <c r="D19502" s="519" t="s">
        <v>46977</v>
      </c>
      <c r="I19502" s="519" t="s">
        <v>1848</v>
      </c>
      <c r="J19502" s="650">
        <v>150.93</v>
      </c>
    </row>
    <row r="19503" spans="1:10">
      <c r="A19503" s="519" t="s">
        <v>19627</v>
      </c>
      <c r="B19503" s="519" t="str">
        <f t="shared" si="304"/>
        <v>TRATOR DE ESTEIRAS COM MOTOR DIESEL EM TORNO DE 200CV,COM LAMINA DE 2500KG,INCLUSIVE OPERADOR</v>
      </c>
      <c r="C19503" s="519" t="s">
        <v>46976</v>
      </c>
      <c r="D19503" s="519" t="s">
        <v>46977</v>
      </c>
      <c r="I19503" s="519" t="s">
        <v>1848</v>
      </c>
      <c r="J19503" s="650">
        <v>110.57</v>
      </c>
    </row>
    <row r="19504" spans="1:10">
      <c r="A19504" s="519" t="s">
        <v>19628</v>
      </c>
      <c r="B19504" s="519" t="str">
        <f t="shared" si="304"/>
        <v>TRATOR DE ESTEIRAS COM MOTOR DIESEL EM TORNO DE 200CV,COM LAMINA DE 2500KG,INCLUSIVE OPERADOR</v>
      </c>
      <c r="C19504" s="519" t="s">
        <v>46976</v>
      </c>
      <c r="D19504" s="519" t="s">
        <v>46977</v>
      </c>
      <c r="I19504" s="519" t="s">
        <v>1848</v>
      </c>
      <c r="J19504" s="650">
        <v>404.64</v>
      </c>
    </row>
    <row r="19505" spans="1:10">
      <c r="A19505" s="519" t="s">
        <v>19629</v>
      </c>
      <c r="B19505" s="519" t="str">
        <f t="shared" si="304"/>
        <v>TRATOR DE ESTEIRAS COM MOTOR DIESEL EM TORNO DE 200CV,COM LAMINA DE 2500KG,INCLUSIVE OPERADOR</v>
      </c>
      <c r="C19505" s="519" t="s">
        <v>46976</v>
      </c>
      <c r="D19505" s="519" t="s">
        <v>46977</v>
      </c>
      <c r="I19505" s="519" t="s">
        <v>1848</v>
      </c>
      <c r="J19505" s="650">
        <v>147.5</v>
      </c>
    </row>
    <row r="19506" spans="1:10">
      <c r="A19506" s="519" t="s">
        <v>19630</v>
      </c>
      <c r="B19506" s="519" t="str">
        <f t="shared" si="304"/>
        <v>TRATOR DE ESTEIRAS COM MOTOR DIESEL EM TORNO DE 200CV,COM LAMINA DE 2500KG,INCLUSIVE OPERADOR</v>
      </c>
      <c r="C19506" s="519" t="s">
        <v>46976</v>
      </c>
      <c r="D19506" s="519" t="s">
        <v>46977</v>
      </c>
      <c r="I19506" s="519" t="s">
        <v>1848</v>
      </c>
      <c r="J19506" s="650">
        <v>107.14</v>
      </c>
    </row>
    <row r="19507" spans="1:10">
      <c r="A19507" s="519" t="s">
        <v>19631</v>
      </c>
      <c r="B19507" s="519" t="str">
        <f t="shared" si="304"/>
        <v>TRATOR DE ESTEIRAS COM MOTOR DIESEL EM TORNO DE 335CV,SEM LAMINA,INCLUSIVE OPERADOR</v>
      </c>
      <c r="C19507" s="519" t="s">
        <v>46978</v>
      </c>
      <c r="D19507" s="519" t="s">
        <v>46979</v>
      </c>
      <c r="I19507" s="519" t="s">
        <v>1848</v>
      </c>
      <c r="J19507" s="650">
        <v>1140.6400000000001</v>
      </c>
    </row>
    <row r="19508" spans="1:10">
      <c r="A19508" s="519" t="s">
        <v>19632</v>
      </c>
      <c r="B19508" s="519" t="str">
        <f t="shared" si="304"/>
        <v>TRATOR DE ESTEIRAS COM MOTOR DIESEL EM TORNO DE 335CV,SEM LAMINA,INCLUSIVE OPERADOR</v>
      </c>
      <c r="C19508" s="519" t="s">
        <v>46978</v>
      </c>
      <c r="D19508" s="519" t="s">
        <v>46979</v>
      </c>
      <c r="I19508" s="519" t="s">
        <v>1848</v>
      </c>
      <c r="J19508" s="650">
        <v>516.6</v>
      </c>
    </row>
    <row r="19509" spans="1:10">
      <c r="A19509" s="519" t="s">
        <v>19633</v>
      </c>
      <c r="B19509" s="519" t="str">
        <f t="shared" si="304"/>
        <v>TRATOR DE ESTEIRAS COM MOTOR DIESEL EM TORNO DE 335CV,SEM LAMINA,INCLUSIVE OPERADOR</v>
      </c>
      <c r="C19509" s="519" t="s">
        <v>46978</v>
      </c>
      <c r="D19509" s="519" t="s">
        <v>46979</v>
      </c>
      <c r="I19509" s="519" t="s">
        <v>1848</v>
      </c>
      <c r="J19509" s="650">
        <v>395.85</v>
      </c>
    </row>
    <row r="19510" spans="1:10">
      <c r="A19510" s="519" t="s">
        <v>19634</v>
      </c>
      <c r="B19510" s="519" t="str">
        <f t="shared" si="304"/>
        <v>TRATOR DE ESTEIRAS COM MOTOR DIESEL EM TORNO DE 335CV,SEM LAMINA,INCLUSIVE OPERADOR</v>
      </c>
      <c r="C19510" s="519" t="s">
        <v>46978</v>
      </c>
      <c r="D19510" s="519" t="s">
        <v>46979</v>
      </c>
      <c r="I19510" s="519" t="s">
        <v>1848</v>
      </c>
      <c r="J19510" s="650">
        <v>1137.21</v>
      </c>
    </row>
    <row r="19511" spans="1:10">
      <c r="A19511" s="519" t="s">
        <v>19635</v>
      </c>
      <c r="B19511" s="519" t="str">
        <f t="shared" si="304"/>
        <v>TRATOR DE ESTEIRAS COM MOTOR DIESEL EM TORNO DE 335CV,SEM LAMINA,INCLUSIVE OPERADOR</v>
      </c>
      <c r="C19511" s="519" t="s">
        <v>46978</v>
      </c>
      <c r="D19511" s="519" t="s">
        <v>46979</v>
      </c>
      <c r="I19511" s="519" t="s">
        <v>1848</v>
      </c>
      <c r="J19511" s="650">
        <v>513.16999999999996</v>
      </c>
    </row>
    <row r="19512" spans="1:10">
      <c r="A19512" s="519" t="s">
        <v>19636</v>
      </c>
      <c r="B19512" s="519" t="str">
        <f t="shared" si="304"/>
        <v>TRATOR DE ESTEIRAS COM MOTOR DIESEL EM TORNO DE 335CV,SEM LAMINA,INCLUSIVE OPERADOR</v>
      </c>
      <c r="C19512" s="519" t="s">
        <v>46978</v>
      </c>
      <c r="D19512" s="519" t="s">
        <v>46979</v>
      </c>
      <c r="I19512" s="519" t="s">
        <v>1848</v>
      </c>
      <c r="J19512" s="650">
        <v>392.42</v>
      </c>
    </row>
    <row r="19513" spans="1:10">
      <c r="A19513" s="519" t="s">
        <v>19637</v>
      </c>
      <c r="B19513" s="519" t="str">
        <f t="shared" si="304"/>
        <v>TRATOR DE ESTEIRAS COM MOTOR DIESEL EM TORNO DE 335CV,COM LAMINA DE 5000KG,INCLUSIVE OPERADOR</v>
      </c>
      <c r="C19513" s="519" t="s">
        <v>46980</v>
      </c>
      <c r="D19513" s="519" t="s">
        <v>46981</v>
      </c>
      <c r="I19513" s="519" t="s">
        <v>1848</v>
      </c>
      <c r="J19513" s="650">
        <v>1236.6600000000001</v>
      </c>
    </row>
    <row r="19514" spans="1:10">
      <c r="A19514" s="519" t="s">
        <v>19638</v>
      </c>
      <c r="B19514" s="519" t="str">
        <f t="shared" si="304"/>
        <v>TRATOR DE ESTEIRAS COM MOTOR DIESEL EM TORNO DE 335CV,COM LAMINA DE 5000KG,INCLUSIVE OPERADOR</v>
      </c>
      <c r="C19514" s="519" t="s">
        <v>46980</v>
      </c>
      <c r="D19514" s="519" t="s">
        <v>46981</v>
      </c>
      <c r="I19514" s="519" t="s">
        <v>1848</v>
      </c>
      <c r="J19514" s="650">
        <v>558.07000000000005</v>
      </c>
    </row>
    <row r="19515" spans="1:10">
      <c r="A19515" s="519" t="s">
        <v>19639</v>
      </c>
      <c r="B19515" s="519" t="str">
        <f t="shared" si="304"/>
        <v>TRATOR DE ESTEIRAS COM MOTOR DIESEL EM TORNO DE 335CV,COM LAMINA DE 5000KG,INCLUSIVE OPERADOR</v>
      </c>
      <c r="C19515" s="519" t="s">
        <v>46980</v>
      </c>
      <c r="D19515" s="519" t="s">
        <v>46981</v>
      </c>
      <c r="I19515" s="519" t="s">
        <v>1848</v>
      </c>
      <c r="J19515" s="650">
        <v>426.94</v>
      </c>
    </row>
    <row r="19516" spans="1:10">
      <c r="A19516" s="519" t="s">
        <v>19640</v>
      </c>
      <c r="B19516" s="519" t="str">
        <f t="shared" si="304"/>
        <v>TRATOR DE ESTEIRAS COM MOTOR DIESEL EM TORNO DE 335CV,COM LAMINA DE 5000KG,INCLUSIVE OPERADOR</v>
      </c>
      <c r="C19516" s="519" t="s">
        <v>46980</v>
      </c>
      <c r="D19516" s="519" t="s">
        <v>46981</v>
      </c>
      <c r="I19516" s="519" t="s">
        <v>1848</v>
      </c>
      <c r="J19516" s="650">
        <v>1233.23</v>
      </c>
    </row>
    <row r="19517" spans="1:10">
      <c r="A19517" s="519" t="s">
        <v>19641</v>
      </c>
      <c r="B19517" s="519" t="str">
        <f t="shared" si="304"/>
        <v>TRATOR DE ESTEIRAS COM MOTOR DIESEL EM TORNO DE 335CV,COM LAMINA DE 5000KG,INCLUSIVE OPERADOR</v>
      </c>
      <c r="C19517" s="519" t="s">
        <v>46980</v>
      </c>
      <c r="D19517" s="519" t="s">
        <v>46981</v>
      </c>
      <c r="I19517" s="519" t="s">
        <v>1848</v>
      </c>
      <c r="J19517" s="650">
        <v>554.64</v>
      </c>
    </row>
    <row r="19518" spans="1:10">
      <c r="A19518" s="519" t="s">
        <v>19642</v>
      </c>
      <c r="B19518" s="519" t="str">
        <f t="shared" si="304"/>
        <v>TRATOR DE ESTEIRAS COM MOTOR DIESEL EM TORNO DE 335CV,COM LAMINA DE 5000KG,INCLUSIVE OPERADOR</v>
      </c>
      <c r="C19518" s="519" t="s">
        <v>46980</v>
      </c>
      <c r="D19518" s="519" t="s">
        <v>46981</v>
      </c>
      <c r="I19518" s="519" t="s">
        <v>1848</v>
      </c>
      <c r="J19518" s="650">
        <v>423.51</v>
      </c>
    </row>
    <row r="19519" spans="1:10">
      <c r="A19519" s="519" t="s">
        <v>19643</v>
      </c>
      <c r="B19519" s="519" t="str">
        <f t="shared" si="304"/>
        <v>TRATOR DE ESTEIRAS COM MOTOR DIESEL EM TORNO DE 335CV,COM ESCARIFICADOR DE PENETRACAO MAXIMA DE 0,66M,INCLUSIVE OPERADOR</v>
      </c>
      <c r="C19519" s="519" t="s">
        <v>46982</v>
      </c>
      <c r="D19519" s="519" t="s">
        <v>46983</v>
      </c>
      <c r="I19519" s="519" t="s">
        <v>1848</v>
      </c>
      <c r="J19519" s="650">
        <v>1384.17</v>
      </c>
    </row>
    <row r="19520" spans="1:10">
      <c r="A19520" s="519" t="s">
        <v>19644</v>
      </c>
      <c r="B19520" s="519" t="str">
        <f t="shared" si="304"/>
        <v>TRATOR DE ESTEIRAS COM MOTOR DIESEL EM TORNO DE 335CV,COM ESCARIFICADOR DE PENETRACAO MAXIMA DE 0,66M,INCLUSIVE OPERADOR</v>
      </c>
      <c r="C19520" s="519" t="s">
        <v>46982</v>
      </c>
      <c r="D19520" s="519" t="s">
        <v>46983</v>
      </c>
      <c r="I19520" s="519" t="s">
        <v>1848</v>
      </c>
      <c r="J19520" s="650">
        <v>637.12</v>
      </c>
    </row>
    <row r="19521" spans="1:10">
      <c r="A19521" s="519" t="s">
        <v>19645</v>
      </c>
      <c r="B19521" s="519" t="str">
        <f t="shared" si="304"/>
        <v>TRATOR DE ESTEIRAS COM MOTOR DIESEL EM TORNO DE 335CV,COM ESCARIFICADOR DE PENETRACAO MAXIMA DE 0,66M,INCLUSIVE OPERADOR</v>
      </c>
      <c r="C19521" s="519" t="s">
        <v>46982</v>
      </c>
      <c r="D19521" s="519" t="s">
        <v>46983</v>
      </c>
      <c r="I19521" s="519" t="s">
        <v>1848</v>
      </c>
      <c r="J19521" s="650">
        <v>489.68</v>
      </c>
    </row>
    <row r="19522" spans="1:10">
      <c r="A19522" s="519" t="s">
        <v>19646</v>
      </c>
      <c r="B19522" s="519" t="str">
        <f t="shared" si="304"/>
        <v>TRATOR DE ESTEIRAS COM MOTOR DIESEL EM TORNO DE 335CV,COM ESCARIFICADOR DE PENETRACAO MAXIMA DE 0,66M,INCLUSIVE OPERADOR</v>
      </c>
      <c r="C19522" s="519" t="s">
        <v>46982</v>
      </c>
      <c r="D19522" s="519" t="s">
        <v>46983</v>
      </c>
      <c r="I19522" s="519" t="s">
        <v>1848</v>
      </c>
      <c r="J19522" s="650">
        <v>1380.74</v>
      </c>
    </row>
    <row r="19523" spans="1:10">
      <c r="A19523" s="519" t="s">
        <v>19647</v>
      </c>
      <c r="B19523" s="519" t="str">
        <f t="shared" si="304"/>
        <v>TRATOR DE ESTEIRAS COM MOTOR DIESEL EM TORNO DE 335CV,COM ESCARIFICADOR DE PENETRACAO MAXIMA DE 0,66M,INCLUSIVE OPERADOR</v>
      </c>
      <c r="C19523" s="519" t="s">
        <v>46982</v>
      </c>
      <c r="D19523" s="519" t="s">
        <v>46983</v>
      </c>
      <c r="I19523" s="519" t="s">
        <v>1848</v>
      </c>
      <c r="J19523" s="650">
        <v>633.69000000000005</v>
      </c>
    </row>
    <row r="19524" spans="1:10">
      <c r="A19524" s="519" t="s">
        <v>19648</v>
      </c>
      <c r="B19524" s="519" t="str">
        <f t="shared" si="304"/>
        <v>TRATOR DE ESTEIRAS COM MOTOR DIESEL EM TORNO DE 335CV,COM ESCARIFICADOR DE PENETRACAO MAXIMA DE 0,66M,INCLUSIVE OPERADOR</v>
      </c>
      <c r="C19524" s="519" t="s">
        <v>46982</v>
      </c>
      <c r="D19524" s="519" t="s">
        <v>46983</v>
      </c>
      <c r="I19524" s="519" t="s">
        <v>1848</v>
      </c>
      <c r="J19524" s="650">
        <v>486.25</v>
      </c>
    </row>
    <row r="19525" spans="1:10">
      <c r="A19525" s="519" t="s">
        <v>19649</v>
      </c>
      <c r="B19525" s="519" t="str">
        <f t="shared" si="304"/>
        <v>RETROESCAVADEIRA, COM PESO OPERACIONAL EM TORNO DE 7T, MOTORDIESEL EM TORNO DE 75CV, CAPACIDADE APROXIMADA DA CACAMBA DE0,76M3, PROFUNDIDADE DE ESCAVACAO MAXIMA DE 4,00M, INCLUSIVEOPERADOR</v>
      </c>
      <c r="C19525" s="519" t="s">
        <v>46984</v>
      </c>
      <c r="D19525" s="519" t="s">
        <v>46985</v>
      </c>
      <c r="E19525" s="519" t="s">
        <v>46986</v>
      </c>
      <c r="F19525" s="519" t="s">
        <v>46869</v>
      </c>
      <c r="I19525" s="519" t="s">
        <v>1848</v>
      </c>
      <c r="J19525" s="650">
        <v>178.72</v>
      </c>
    </row>
    <row r="19526" spans="1:10">
      <c r="A19526" s="519" t="s">
        <v>19650</v>
      </c>
      <c r="B19526" s="519" t="str">
        <f t="shared" si="304"/>
        <v>RETROESCAVADEIRA, COM PESO OPERACIONAL EM TORNO DE 7T, MOTORDIESEL EM TORNO DE 75CV, CAPACIDADE APROXIMADA DA CACAMBA DE0,76M3, PROFUNDIDADE DE ESCAVACAO MAXIMA DE 4,00M, INCLUSIVEOPERADOR</v>
      </c>
      <c r="C19526" s="519" t="s">
        <v>46984</v>
      </c>
      <c r="D19526" s="519" t="s">
        <v>46985</v>
      </c>
      <c r="E19526" s="519" t="s">
        <v>46986</v>
      </c>
      <c r="F19526" s="519" t="s">
        <v>46869</v>
      </c>
      <c r="I19526" s="519" t="s">
        <v>1848</v>
      </c>
      <c r="J19526" s="650">
        <v>68.08</v>
      </c>
    </row>
    <row r="19527" spans="1:10">
      <c r="A19527" s="519" t="s">
        <v>19651</v>
      </c>
      <c r="B19527" s="519" t="str">
        <f t="shared" si="304"/>
        <v>RETROESCAVADEIRA, COM PESO OPERACIONAL EM TORNO DE 7T, MOTOR DIESEL EM TORNO DE 75CV, CAPACIDADE APROXIMADA DA CACAMBA DE 0,76M3, PROFUNDIDADE DE ESCAVACAO MAXIMA DE 4,00M, INCLUSIVE OPERADOR</v>
      </c>
      <c r="C19527" s="519" t="s">
        <v>46984</v>
      </c>
      <c r="D19527" s="519" t="s">
        <v>46987</v>
      </c>
      <c r="E19527" s="519" t="s">
        <v>46988</v>
      </c>
      <c r="F19527" s="519" t="s">
        <v>46969</v>
      </c>
      <c r="I19527" s="519" t="s">
        <v>1848</v>
      </c>
      <c r="J19527" s="650">
        <v>52.94</v>
      </c>
    </row>
    <row r="19528" spans="1:10">
      <c r="A19528" s="519" t="s">
        <v>19652</v>
      </c>
      <c r="B19528" s="519" t="str">
        <f t="shared" ref="B19528:B19591" si="305">C19528&amp;D19528&amp;E19528&amp;F19528&amp;G19528&amp;H19528</f>
        <v>RETROESCAVADEIRA, COM PESO OPERACIONAL EM TORNO DE 7T, MOTORDIESEL EM TORNO DE 75CV, CAPACIDADE APROXIMADA DA CACAMBA DE0,76M3, PROFUNDIDADE DE ESCAVACAO MAXIMA DE 4,00M, INCLUSIVEOPERADOR</v>
      </c>
      <c r="C19528" s="519" t="s">
        <v>46984</v>
      </c>
      <c r="D19528" s="519" t="s">
        <v>46985</v>
      </c>
      <c r="E19528" s="519" t="s">
        <v>46986</v>
      </c>
      <c r="F19528" s="519" t="s">
        <v>46869</v>
      </c>
      <c r="I19528" s="519" t="s">
        <v>1848</v>
      </c>
      <c r="J19528" s="650">
        <v>175.29</v>
      </c>
    </row>
    <row r="19529" spans="1:10">
      <c r="A19529" s="519" t="s">
        <v>19653</v>
      </c>
      <c r="B19529" s="519" t="str">
        <f t="shared" si="305"/>
        <v>RETROESCAVADEIRA, COM PESO OPERACIONAL EM TORNO DE 7T, MOTORDIESEL EM TORNO DE 75CV, CAPACIDADE APROXIMADA DA CACAMBA DE0,76M3, PROFUNDIDADE DE ESCAVACAO MAXIMA DE 4,00M, INCLUSIVEOPERADOR</v>
      </c>
      <c r="C19529" s="519" t="s">
        <v>46984</v>
      </c>
      <c r="D19529" s="519" t="s">
        <v>46985</v>
      </c>
      <c r="E19529" s="519" t="s">
        <v>46986</v>
      </c>
      <c r="F19529" s="519" t="s">
        <v>46869</v>
      </c>
      <c r="I19529" s="519" t="s">
        <v>1848</v>
      </c>
      <c r="J19529" s="650">
        <v>64.650000000000006</v>
      </c>
    </row>
    <row r="19530" spans="1:10">
      <c r="A19530" s="519" t="s">
        <v>19654</v>
      </c>
      <c r="B19530" s="519" t="str">
        <f t="shared" si="305"/>
        <v>RETROESCAVADEIRA, COM PESO OPERACIONAL EM TORNO DE 7T, MOTOR DIESEL EM TORNO DE 75CV, CAPACIDADE APROXIMADA DA CACAMBA DE 0,76M3, PROFUNDIDADE DE ESCAVACAO MAXIMA DE 4,00M, INCLUSIVE OPERADOR</v>
      </c>
      <c r="C19530" s="519" t="s">
        <v>46984</v>
      </c>
      <c r="D19530" s="519" t="s">
        <v>46987</v>
      </c>
      <c r="E19530" s="519" t="s">
        <v>46988</v>
      </c>
      <c r="F19530" s="519" t="s">
        <v>46969</v>
      </c>
      <c r="I19530" s="519" t="s">
        <v>1848</v>
      </c>
      <c r="J19530" s="650">
        <v>49.51</v>
      </c>
    </row>
    <row r="19531" spans="1:10">
      <c r="A19531" s="519" t="s">
        <v>19655</v>
      </c>
      <c r="B19531" s="519" t="str">
        <f t="shared" si="305"/>
        <v>PA CARREGADEIRA DE PNEUS COM PESO OPERACIONAL EM TORNO DE 12T, POTENCIA EM TORNO DE 121CV, PA COM CAPACIDADE RASA APROXIMADA DE 1,30M3, INCLUSIVE OPERADOR</v>
      </c>
      <c r="C19531" s="519" t="s">
        <v>46989</v>
      </c>
      <c r="D19531" s="519" t="s">
        <v>46990</v>
      </c>
      <c r="E19531" s="519" t="s">
        <v>46991</v>
      </c>
      <c r="I19531" s="519" t="s">
        <v>1848</v>
      </c>
      <c r="J19531" s="650">
        <v>235.01</v>
      </c>
    </row>
    <row r="19532" spans="1:10">
      <c r="A19532" s="519" t="s">
        <v>19656</v>
      </c>
      <c r="B19532" s="519" t="str">
        <f t="shared" si="305"/>
        <v>PA CARREGADEIRA DE PNEUS COM PESO OPERACIONAL EM TORNO DE 12T, POTENCIA EM TORNO DE 121CV, PA COM CAPACIDADE RASA APROXIMADA DE 1,30M3, INCLUSIVE OPERADOR</v>
      </c>
      <c r="C19532" s="519" t="s">
        <v>46989</v>
      </c>
      <c r="D19532" s="519" t="s">
        <v>46990</v>
      </c>
      <c r="E19532" s="519" t="s">
        <v>46991</v>
      </c>
      <c r="I19532" s="519" t="s">
        <v>1848</v>
      </c>
      <c r="J19532" s="650">
        <v>95.93</v>
      </c>
    </row>
    <row r="19533" spans="1:10">
      <c r="A19533" s="519" t="s">
        <v>19657</v>
      </c>
      <c r="B19533" s="519" t="str">
        <f t="shared" si="305"/>
        <v>PA CARREGADEIRA DE PNEUS COM PESO OPERACIONAL EM TORNO DE 12T, POTENCIA EM TORNO DE 121CV, PA COM CAPACIDADE RASA APROXIMADA DE 1,30M3, INCLUSIVE OPERADOR</v>
      </c>
      <c r="C19533" s="519" t="s">
        <v>46989</v>
      </c>
      <c r="D19533" s="519" t="s">
        <v>46990</v>
      </c>
      <c r="E19533" s="519" t="s">
        <v>46991</v>
      </c>
      <c r="I19533" s="519" t="s">
        <v>1848</v>
      </c>
      <c r="J19533" s="650">
        <v>76.25</v>
      </c>
    </row>
    <row r="19534" spans="1:10">
      <c r="A19534" s="519" t="s">
        <v>19658</v>
      </c>
      <c r="B19534" s="519" t="str">
        <f t="shared" si="305"/>
        <v>PA CARREGADEIRA DE PNEUS COM PESO OPERACIONAL EM TORNO DE 12T, POTENCIA EM TORNO DE 121CV, PA COM CAPACIDADE RASA APROXIMADA DE 1,30M3, INCLUSIVE OPERADOR</v>
      </c>
      <c r="C19534" s="519" t="s">
        <v>46989</v>
      </c>
      <c r="D19534" s="519" t="s">
        <v>46990</v>
      </c>
      <c r="E19534" s="519" t="s">
        <v>46991</v>
      </c>
      <c r="I19534" s="519" t="s">
        <v>1848</v>
      </c>
      <c r="J19534" s="650">
        <v>231.58</v>
      </c>
    </row>
    <row r="19535" spans="1:10">
      <c r="A19535" s="519" t="s">
        <v>19659</v>
      </c>
      <c r="B19535" s="519" t="str">
        <f t="shared" si="305"/>
        <v>PA CARREGADEIRA DE PNEUS COM PESO OPERACIONAL EM TORNO DE 12T, POTENCIA EM TORNO DE 121CV, PA COM CAPACIDADE RASA APROXIMADA DE 1,30M3, INCLUSIVE OPERADOR</v>
      </c>
      <c r="C19535" s="519" t="s">
        <v>46989</v>
      </c>
      <c r="D19535" s="519" t="s">
        <v>46990</v>
      </c>
      <c r="E19535" s="519" t="s">
        <v>46991</v>
      </c>
      <c r="I19535" s="519" t="s">
        <v>1848</v>
      </c>
      <c r="J19535" s="650">
        <v>92.5</v>
      </c>
    </row>
    <row r="19536" spans="1:10">
      <c r="A19536" s="519" t="s">
        <v>19660</v>
      </c>
      <c r="B19536" s="519" t="str">
        <f t="shared" si="305"/>
        <v>PA CARREGADEIRA DE PNEUS COM PESO OPERACIONAL EM TORNO DE 12T, POTENCIA EM TORNO DE 121CV, PA COM CAPACIDADE RASA APROXIMADA DE 1,30M3, INCLUSIVE OPERADOR</v>
      </c>
      <c r="C19536" s="519" t="s">
        <v>46989</v>
      </c>
      <c r="D19536" s="519" t="s">
        <v>46990</v>
      </c>
      <c r="E19536" s="519" t="s">
        <v>46991</v>
      </c>
      <c r="I19536" s="519" t="s">
        <v>1848</v>
      </c>
      <c r="J19536" s="650">
        <v>72.819999999999993</v>
      </c>
    </row>
    <row r="19537" spans="1:10">
      <c r="A19537" s="519" t="s">
        <v>19661</v>
      </c>
      <c r="B19537" s="519" t="str">
        <f t="shared" si="305"/>
        <v>PA CARREGADEIRA DE PNEUS COM PESO OPERACIONAL EM TORNO DE 18T, POTENCIA EM TORNO DE 183CV, PA COM CAPACIDADE RASA APROXIMADA DE 3,10M3, INCLUSIVE OPERADOR</v>
      </c>
      <c r="C19537" s="519" t="s">
        <v>46992</v>
      </c>
      <c r="D19537" s="519" t="s">
        <v>46993</v>
      </c>
      <c r="E19537" s="519" t="s">
        <v>46994</v>
      </c>
      <c r="I19537" s="519" t="s">
        <v>1848</v>
      </c>
      <c r="J19537" s="650">
        <v>361.94</v>
      </c>
    </row>
    <row r="19538" spans="1:10">
      <c r="A19538" s="519" t="s">
        <v>19662</v>
      </c>
      <c r="B19538" s="519" t="str">
        <f t="shared" si="305"/>
        <v>PA CARREGADEIRA DE PNEUS COM PESO OPERACIONAL EM TORNO DE 18T, POTENCIA EM TORNO DE 183CV, PA COM CAPACIDADE RASA APROXIMADA DE 3,10M3, INCLUSIVE OPERADOR</v>
      </c>
      <c r="C19538" s="519" t="s">
        <v>46992</v>
      </c>
      <c r="D19538" s="519" t="s">
        <v>46993</v>
      </c>
      <c r="E19538" s="519" t="s">
        <v>46994</v>
      </c>
      <c r="I19538" s="519" t="s">
        <v>1848</v>
      </c>
      <c r="J19538" s="650">
        <v>131.21</v>
      </c>
    </row>
    <row r="19539" spans="1:10">
      <c r="A19539" s="519" t="s">
        <v>19663</v>
      </c>
      <c r="B19539" s="519" t="str">
        <f t="shared" si="305"/>
        <v>PA CARREGADEIRA DE PNEUS COM PESO OPERACIONAL EM TORNO DE 18T, POTENCIA EM TORNO DE 183CV, PA COM CAPACIDADE RASA APROXIMADA DE 3,10M3, INCLUSIVE OPERADOR</v>
      </c>
      <c r="C19539" s="519" t="s">
        <v>46992</v>
      </c>
      <c r="D19539" s="519" t="s">
        <v>46993</v>
      </c>
      <c r="E19539" s="519" t="s">
        <v>46994</v>
      </c>
      <c r="I19539" s="519" t="s">
        <v>1848</v>
      </c>
      <c r="J19539" s="650">
        <v>100.22</v>
      </c>
    </row>
    <row r="19540" spans="1:10">
      <c r="A19540" s="519" t="s">
        <v>19664</v>
      </c>
      <c r="B19540" s="519" t="str">
        <f t="shared" si="305"/>
        <v>PA CARREGADEIRA DE PNEUS COM PESO OPERACIONAL EM TORNO DE 18T, POTENCIA EM TORNO DE 183CV, PA COM CAPACIDADE RASA APROXIMADA DE 3,10M3, INCLUSIVE OPERADOR</v>
      </c>
      <c r="C19540" s="519" t="s">
        <v>46992</v>
      </c>
      <c r="D19540" s="519" t="s">
        <v>46993</v>
      </c>
      <c r="E19540" s="519" t="s">
        <v>46994</v>
      </c>
      <c r="I19540" s="519" t="s">
        <v>1848</v>
      </c>
      <c r="J19540" s="650">
        <v>358.51</v>
      </c>
    </row>
    <row r="19541" spans="1:10">
      <c r="A19541" s="519" t="s">
        <v>19665</v>
      </c>
      <c r="B19541" s="519" t="str">
        <f t="shared" si="305"/>
        <v>PA CARREGADEIRA DE PNEUS COM PESO OPERACIONAL EM TORNO DE 18T, POTENCIA EM TORNO DE 183CV, PA COM CAPACIDADE RASA APROXIMADA DE 3,10M3, INCLUSIVE OPERADOR</v>
      </c>
      <c r="C19541" s="519" t="s">
        <v>46992</v>
      </c>
      <c r="D19541" s="519" t="s">
        <v>46993</v>
      </c>
      <c r="E19541" s="519" t="s">
        <v>46994</v>
      </c>
      <c r="I19541" s="519" t="s">
        <v>1848</v>
      </c>
      <c r="J19541" s="650">
        <v>127.78</v>
      </c>
    </row>
    <row r="19542" spans="1:10">
      <c r="A19542" s="519" t="s">
        <v>19666</v>
      </c>
      <c r="B19542" s="519" t="str">
        <f t="shared" si="305"/>
        <v>PA CARREGADEIRA DE PNEUS COM PESO OPERACIONAL EM TORNO DE 18T, POTENCIA EM TORNO DE 183CV, PA COM CAPACIDADE RASA APROXIMADA DE 3,10M3, INCLUSIVE OPERADOR</v>
      </c>
      <c r="C19542" s="519" t="s">
        <v>46992</v>
      </c>
      <c r="D19542" s="519" t="s">
        <v>46993</v>
      </c>
      <c r="E19542" s="519" t="s">
        <v>46994</v>
      </c>
      <c r="I19542" s="519" t="s">
        <v>1848</v>
      </c>
      <c r="J19542" s="650">
        <v>96.79</v>
      </c>
    </row>
    <row r="19543" spans="1:10">
      <c r="A19543" s="519" t="s">
        <v>19667</v>
      </c>
      <c r="B19543" s="519" t="str">
        <f t="shared" si="305"/>
        <v>MINI PA CARREGADEIRA,DE RODAS,CARGA OPERACIONAL EM TORNO DE629KG,ALTURA DE DESCARGA APROXIMADA DE 2,40M,INCLUSIVE OPERADOR</v>
      </c>
      <c r="C19543" s="519" t="s">
        <v>46995</v>
      </c>
      <c r="D19543" s="519" t="s">
        <v>46996</v>
      </c>
      <c r="E19543" s="519" t="s">
        <v>46997</v>
      </c>
      <c r="I19543" s="519" t="s">
        <v>1848</v>
      </c>
      <c r="J19543" s="650">
        <v>115.05</v>
      </c>
    </row>
    <row r="19544" spans="1:10">
      <c r="A19544" s="519" t="s">
        <v>19668</v>
      </c>
      <c r="B19544" s="519" t="str">
        <f t="shared" si="305"/>
        <v>MINI PA CARREGADEIRA,DE RODAS,CARGA OPERACIONAL EM TORNO DE629KG,ALTURA DE DESCARGA APROXIMADA DE 2,40M,INCLUSIVE OPERADOR</v>
      </c>
      <c r="C19544" s="519" t="s">
        <v>46995</v>
      </c>
      <c r="D19544" s="519" t="s">
        <v>46996</v>
      </c>
      <c r="E19544" s="519" t="s">
        <v>46997</v>
      </c>
      <c r="I19544" s="519" t="s">
        <v>1848</v>
      </c>
      <c r="J19544" s="650">
        <v>56.31</v>
      </c>
    </row>
    <row r="19545" spans="1:10">
      <c r="A19545" s="519" t="s">
        <v>19669</v>
      </c>
      <c r="B19545" s="519" t="str">
        <f t="shared" si="305"/>
        <v>MINI PA CARREGADEIRA,DE RODAS,CARGA OPERACIONAL EM TORNO DE629KG,ALTURA DE DESCARGA APROXIMADA DE 2,40M,INCLUSIVE OPERADOR</v>
      </c>
      <c r="C19545" s="519" t="s">
        <v>46995</v>
      </c>
      <c r="D19545" s="519" t="s">
        <v>46996</v>
      </c>
      <c r="E19545" s="519" t="s">
        <v>46997</v>
      </c>
      <c r="I19545" s="519" t="s">
        <v>1848</v>
      </c>
      <c r="J19545" s="650">
        <v>42.51</v>
      </c>
    </row>
    <row r="19546" spans="1:10">
      <c r="A19546" s="519" t="s">
        <v>19670</v>
      </c>
      <c r="B19546" s="519" t="str">
        <f t="shared" si="305"/>
        <v>MINI PA CARREGADEIRA,DE RODAS,CARGA OPERACIONAL EM TORNO DE629KG,ALTURA DE DESCARGA APROXIMADA DE 2,40M,INCLUSIVE OPERADOR</v>
      </c>
      <c r="C19546" s="519" t="s">
        <v>46995</v>
      </c>
      <c r="D19546" s="519" t="s">
        <v>46996</v>
      </c>
      <c r="E19546" s="519" t="s">
        <v>46997</v>
      </c>
      <c r="I19546" s="519" t="s">
        <v>1848</v>
      </c>
      <c r="J19546" s="650">
        <v>111.62</v>
      </c>
    </row>
    <row r="19547" spans="1:10">
      <c r="A19547" s="519" t="s">
        <v>19671</v>
      </c>
      <c r="B19547" s="519" t="str">
        <f t="shared" si="305"/>
        <v>MINI PA CARREGADEIRA,DE RODAS,CARGA OPERACIONAL EM TORNO DE629KG,ALTURA DE DESCARGA APROXIMADA DE 2,40M,INCLUSIVE OPERADOR</v>
      </c>
      <c r="C19547" s="519" t="s">
        <v>46995</v>
      </c>
      <c r="D19547" s="519" t="s">
        <v>46996</v>
      </c>
      <c r="E19547" s="519" t="s">
        <v>46997</v>
      </c>
      <c r="I19547" s="519" t="s">
        <v>1848</v>
      </c>
      <c r="J19547" s="650">
        <v>52.88</v>
      </c>
    </row>
    <row r="19548" spans="1:10">
      <c r="A19548" s="519" t="s">
        <v>19672</v>
      </c>
      <c r="B19548" s="519" t="str">
        <f t="shared" si="305"/>
        <v>MINI PA CARREGADEIRA,DE RODAS,CARGA OPERACIONAL EM TORNO DE629KG,ALTURA DE DESCARGA APROXIMADA DE 2,40M,INCLUSIVE OPERADOR</v>
      </c>
      <c r="C19548" s="519" t="s">
        <v>46995</v>
      </c>
      <c r="D19548" s="519" t="s">
        <v>46996</v>
      </c>
      <c r="E19548" s="519" t="s">
        <v>46997</v>
      </c>
      <c r="I19548" s="519" t="s">
        <v>1848</v>
      </c>
      <c r="J19548" s="650">
        <v>39.08</v>
      </c>
    </row>
    <row r="19549" spans="1:10">
      <c r="A19549" s="519" t="s">
        <v>19673</v>
      </c>
      <c r="B19549" s="519" t="str">
        <f t="shared" si="305"/>
        <v>ROMPEDOR HIDRAULICO ADAPTAVEL A RETRO-ESCAVADEIRA(EXCLUSIVEESTA),COM PESO OPERACIONAL DE 435KG,FREQUENCIA DE IMPACTOS DE 400 A 1000BPM,INCLUSIVE PONTEIRO DE 84MM DE DIAMETRO,EXCLUSIVE OPERADOR</v>
      </c>
      <c r="C19549" s="519" t="s">
        <v>46998</v>
      </c>
      <c r="D19549" s="519" t="s">
        <v>46999</v>
      </c>
      <c r="E19549" s="519" t="s">
        <v>47000</v>
      </c>
      <c r="F19549" s="519" t="s">
        <v>47001</v>
      </c>
      <c r="I19549" s="519" t="s">
        <v>1848</v>
      </c>
      <c r="J19549" s="650">
        <v>15.21</v>
      </c>
    </row>
    <row r="19550" spans="1:10">
      <c r="A19550" s="519" t="s">
        <v>19674</v>
      </c>
      <c r="B19550" s="519" t="str">
        <f t="shared" si="305"/>
        <v>ROMPEDOR HIDRAULICO ADAPTAVEL A RETRO-ESCAVADEIRA(EXCLUSIVEESTA),COM PESO OPERACIONAL DE 435KG,FREQUENCIA DE IMPACTOS DE 400 A 1000BPM,INCLUSIVE PONTEIRO DE 84MM DE DIAMETRO,EXCLUSIVE OPERADOR</v>
      </c>
      <c r="C19550" s="519" t="s">
        <v>46998</v>
      </c>
      <c r="D19550" s="519" t="s">
        <v>46999</v>
      </c>
      <c r="E19550" s="519" t="s">
        <v>47000</v>
      </c>
      <c r="F19550" s="519" t="s">
        <v>47001</v>
      </c>
      <c r="I19550" s="519" t="s">
        <v>1848</v>
      </c>
      <c r="J19550" s="650">
        <v>10.14</v>
      </c>
    </row>
    <row r="19551" spans="1:10">
      <c r="A19551" s="519" t="s">
        <v>19675</v>
      </c>
      <c r="B19551" s="519" t="str">
        <f t="shared" si="305"/>
        <v>ROMPEDOR HIDRAULICO ADAPTAVEL A RETRO-ESCAVADEIRA(EXCLUSIVEESTA),COM PESO OPERACIONAL DE 435KG,FREQUENCIA DE IMPACTOS DE 400 A 1000BPM,INCLUSIVE PONTEIRO DE 84MM DE DIAMETRO,EXCLUSIVE OPERADOR</v>
      </c>
      <c r="C19551" s="519" t="s">
        <v>46998</v>
      </c>
      <c r="D19551" s="519" t="s">
        <v>46999</v>
      </c>
      <c r="E19551" s="519" t="s">
        <v>47000</v>
      </c>
      <c r="F19551" s="519" t="s">
        <v>47001</v>
      </c>
      <c r="I19551" s="519" t="s">
        <v>1848</v>
      </c>
      <c r="J19551" s="650">
        <v>15.21</v>
      </c>
    </row>
    <row r="19552" spans="1:10">
      <c r="A19552" s="519" t="s">
        <v>19676</v>
      </c>
      <c r="B19552" s="519" t="str">
        <f t="shared" si="305"/>
        <v>ROMPEDOR HIDRAULICO ADAPTAVEL A RETRO-ESCAVADEIRA(EXCLUSIVEESTA),COM PESO OPERACIONAL DE 435KG,FREQUENCIA DE IMPACTOS DE 400 A 1000BPM,INCLUSIVE PONTEIRO DE 84MM DE DIAMETRO,EXCLUSIVE OPERADOR</v>
      </c>
      <c r="C19552" s="519" t="s">
        <v>46998</v>
      </c>
      <c r="D19552" s="519" t="s">
        <v>46999</v>
      </c>
      <c r="E19552" s="519" t="s">
        <v>47000</v>
      </c>
      <c r="F19552" s="519" t="s">
        <v>47001</v>
      </c>
      <c r="I19552" s="519" t="s">
        <v>1848</v>
      </c>
      <c r="J19552" s="650">
        <v>10.14</v>
      </c>
    </row>
    <row r="19553" spans="1:10">
      <c r="A19553" s="519" t="s">
        <v>19677</v>
      </c>
      <c r="B19553" s="519" t="str">
        <f t="shared" si="305"/>
        <v>ROMPEDOR HIDRAULICO ADAPTAVEL A ESCAVADEIRA HIDRAULICA(EXCLUSIVE ESTA),COM PESO OPERACIONAL DE 1700KG,FREQUENCIA DE IMPACTOS DE 320 A 600BPM,INCLUSIVE PONTEIRO DE 130MM DE DIAMETRO,EXCLUSIVE OPERADOR</v>
      </c>
      <c r="C19553" s="519" t="s">
        <v>47002</v>
      </c>
      <c r="D19553" s="519" t="s">
        <v>47003</v>
      </c>
      <c r="E19553" s="519" t="s">
        <v>47004</v>
      </c>
      <c r="F19553" s="519" t="s">
        <v>47005</v>
      </c>
      <c r="I19553" s="519" t="s">
        <v>1848</v>
      </c>
      <c r="J19553" s="650">
        <v>47.53</v>
      </c>
    </row>
    <row r="19554" spans="1:10">
      <c r="A19554" s="519" t="s">
        <v>19678</v>
      </c>
      <c r="B19554" s="519" t="str">
        <f t="shared" si="305"/>
        <v>ROMPEDOR HIDRAULICO ADAPTAVEL A ESCAVADEIRA HIDRAULICA(EXCLUSIVE ESTA),COM PESO OPERACIONAL DE 1700KG,FREQUENCIA DE IMPACTOS DE 320 A 600BPM,INCLUSIVE PONTEIRO DE 130MM DE DIAMETRO,EXCLUSIVE OPERADOR</v>
      </c>
      <c r="C19554" s="519" t="s">
        <v>47002</v>
      </c>
      <c r="D19554" s="519" t="s">
        <v>47003</v>
      </c>
      <c r="E19554" s="519" t="s">
        <v>47004</v>
      </c>
      <c r="F19554" s="519" t="s">
        <v>47005</v>
      </c>
      <c r="I19554" s="519" t="s">
        <v>1848</v>
      </c>
      <c r="J19554" s="650">
        <v>31.68</v>
      </c>
    </row>
    <row r="19555" spans="1:10">
      <c r="A19555" s="519" t="s">
        <v>19679</v>
      </c>
      <c r="B19555" s="519" t="str">
        <f t="shared" si="305"/>
        <v>ROMPEDOR HIDRAULICO ADAPTAVEL A ESCAVADEIRA HIDRAULICA(EXCLUSIVE ESTA),COM PESO OPERACIONAL DE 1700KG,FREQUENCIA DE IMPACTOS DE 320 A 600BPM,INCLUSIVE PONTEIRO DE 130MM DE DIAMETRO,EXCLUSIVE OPERADOR</v>
      </c>
      <c r="C19555" s="519" t="s">
        <v>47002</v>
      </c>
      <c r="D19555" s="519" t="s">
        <v>47003</v>
      </c>
      <c r="E19555" s="519" t="s">
        <v>47004</v>
      </c>
      <c r="F19555" s="519" t="s">
        <v>47005</v>
      </c>
      <c r="I19555" s="519" t="s">
        <v>1848</v>
      </c>
      <c r="J19555" s="650">
        <v>47.53</v>
      </c>
    </row>
    <row r="19556" spans="1:10">
      <c r="A19556" s="519" t="s">
        <v>19680</v>
      </c>
      <c r="B19556" s="519" t="str">
        <f t="shared" si="305"/>
        <v>ROMPEDOR HIDRAULICO ADAPTAVEL A ESCAVADEIRA HIDRAULICA(EXCLUSIVE ESTA),COM PESO OPERACIONAL DE 1700KG,FREQUENCIA DE IMPACTOS DE 320 A 600BPM,INCLUSIVE PONTEIRO DE 130MM DE DIAMETRO,EXCLUSIVE OPERADOR</v>
      </c>
      <c r="C19556" s="519" t="s">
        <v>47002</v>
      </c>
      <c r="D19556" s="519" t="s">
        <v>47003</v>
      </c>
      <c r="E19556" s="519" t="s">
        <v>47004</v>
      </c>
      <c r="F19556" s="519" t="s">
        <v>47005</v>
      </c>
      <c r="I19556" s="519" t="s">
        <v>1848</v>
      </c>
      <c r="J19556" s="650">
        <v>31.68</v>
      </c>
    </row>
    <row r="19557" spans="1:10">
      <c r="A19557" s="519" t="s">
        <v>19681</v>
      </c>
      <c r="B19557" s="519" t="str">
        <f t="shared" si="305"/>
        <v>ROMPEDOR PNEUMATICO DE 32,6KG DE PESO,CONSUMO DE AR 38,8L/S,FREQUENCIA DE IMPACTOS DE 1.100,IMP/MIN,EXCLUSIVE OPERADOR,PONTEIRA E MANGUEIRA</v>
      </c>
      <c r="C19557" s="519" t="s">
        <v>47006</v>
      </c>
      <c r="D19557" s="519" t="s">
        <v>47007</v>
      </c>
      <c r="E19557" s="519" t="s">
        <v>47008</v>
      </c>
      <c r="I19557" s="519" t="s">
        <v>1848</v>
      </c>
      <c r="J19557" s="650">
        <v>1.57</v>
      </c>
    </row>
    <row r="19558" spans="1:10">
      <c r="A19558" s="519" t="s">
        <v>19682</v>
      </c>
      <c r="B19558" s="519" t="str">
        <f t="shared" si="305"/>
        <v>ROMPEDOR PNEUMATICO DE 32,6KG DE PESO,CONSUMO DE AR 38,8L/S,FREQUENCIA DE IMPACTOS DE 1.100,IMP/MIN,EXCLUSIVE OPERADOR,PONTEIRA E MANGUEIRA</v>
      </c>
      <c r="C19558" s="519" t="s">
        <v>47006</v>
      </c>
      <c r="D19558" s="519" t="s">
        <v>47007</v>
      </c>
      <c r="E19558" s="519" t="s">
        <v>47008</v>
      </c>
      <c r="I19558" s="519" t="s">
        <v>1848</v>
      </c>
      <c r="J19558" s="650">
        <v>1.04</v>
      </c>
    </row>
    <row r="19559" spans="1:10">
      <c r="A19559" s="519" t="s">
        <v>19683</v>
      </c>
      <c r="B19559" s="519" t="str">
        <f t="shared" si="305"/>
        <v>ROMPEDOR PNEUMATICO DE 32,6KG DE PESO,CONSUMO DE AR 38,8L/S,FREQUENCIA DE IMPACTOS DE 1.100,IMP/MIN,EXCLUSIVE OPERADOR,PONTEIRA E MANGUEIRA</v>
      </c>
      <c r="C19559" s="519" t="s">
        <v>47006</v>
      </c>
      <c r="D19559" s="519" t="s">
        <v>47007</v>
      </c>
      <c r="E19559" s="519" t="s">
        <v>47008</v>
      </c>
      <c r="I19559" s="519" t="s">
        <v>1848</v>
      </c>
      <c r="J19559" s="650">
        <v>1.57</v>
      </c>
    </row>
    <row r="19560" spans="1:10">
      <c r="A19560" s="519" t="s">
        <v>19684</v>
      </c>
      <c r="B19560" s="519" t="str">
        <f t="shared" si="305"/>
        <v>ROMPEDOR PNEUMATICO DE 32,6KG DE PESO,CONSUMO DE AR 38,8L/S,FREQUENCIA DE IMPACTOS DE 1.100,IMP/MIN,EXCLUSIVE OPERADOR,PONTEIRA E MANGUEIRA</v>
      </c>
      <c r="C19560" s="519" t="s">
        <v>47006</v>
      </c>
      <c r="D19560" s="519" t="s">
        <v>47007</v>
      </c>
      <c r="E19560" s="519" t="s">
        <v>47008</v>
      </c>
      <c r="I19560" s="519" t="s">
        <v>1848</v>
      </c>
      <c r="J19560" s="650">
        <v>1.04</v>
      </c>
    </row>
    <row r="19561" spans="1:10">
      <c r="A19561" s="519" t="s">
        <v>19685</v>
      </c>
      <c r="B19561" s="519" t="str">
        <f t="shared" si="305"/>
        <v>PERFURATRIZ DE 26KG DE PESO(PARA USO SUBTERRANEO),CONSUMO DE AR 63L/S,FREQUENCIA DE IMPACTOS DE 38,IMP/S,COMPRIMENTO DE71CM,DIAMETRO DO PISTAO DE 70MM,EXCLUSIVE OPERADOR,BROCA E MANGUEIRA</v>
      </c>
      <c r="C19561" s="519" t="s">
        <v>47009</v>
      </c>
      <c r="D19561" s="519" t="s">
        <v>47010</v>
      </c>
      <c r="E19561" s="519" t="s">
        <v>47011</v>
      </c>
      <c r="F19561" s="519" t="s">
        <v>47012</v>
      </c>
      <c r="I19561" s="519" t="s">
        <v>1848</v>
      </c>
      <c r="J19561" s="650">
        <v>3.75</v>
      </c>
    </row>
    <row r="19562" spans="1:10">
      <c r="A19562" s="519" t="s">
        <v>19686</v>
      </c>
      <c r="B19562" s="519" t="str">
        <f t="shared" si="305"/>
        <v>PERFURATRIZ DE 26KG DE PESO(PARA USO SUBTERRANEO),CONSUMO DE AR 63L/S,FREQUENCIA DE IMPACTOS DE 38,IMP/S,COMPRIMENTO DE71CM,DIAMETRO DO PISTAO DE 70MM,EXCLUSIVE OPERADOR,BROCA E MANGUEIRA</v>
      </c>
      <c r="C19562" s="519" t="s">
        <v>47009</v>
      </c>
      <c r="D19562" s="519" t="s">
        <v>47010</v>
      </c>
      <c r="E19562" s="519" t="s">
        <v>47011</v>
      </c>
      <c r="F19562" s="519" t="s">
        <v>47012</v>
      </c>
      <c r="I19562" s="519" t="s">
        <v>1848</v>
      </c>
      <c r="J19562" s="650">
        <v>2.5</v>
      </c>
    </row>
    <row r="19563" spans="1:10">
      <c r="A19563" s="519" t="s">
        <v>19687</v>
      </c>
      <c r="B19563" s="519" t="str">
        <f t="shared" si="305"/>
        <v>PERFURATRIZ DE 26KG DE PESO(PARA USO SUBTERRANEO),CONSUMO DE AR 63L/S,FREQUENCIA DE IMPACTOS DE 38,IMP/S,COMPRIMENTO DE71CM,DIAMETRO DO PISTAO DE 70MM,EXCLUSIVE OPERADOR,BROCA E MANGUEIRA</v>
      </c>
      <c r="C19563" s="519" t="s">
        <v>47009</v>
      </c>
      <c r="D19563" s="519" t="s">
        <v>47010</v>
      </c>
      <c r="E19563" s="519" t="s">
        <v>47011</v>
      </c>
      <c r="F19563" s="519" t="s">
        <v>47012</v>
      </c>
      <c r="I19563" s="519" t="s">
        <v>1848</v>
      </c>
      <c r="J19563" s="650">
        <v>3.75</v>
      </c>
    </row>
    <row r="19564" spans="1:10">
      <c r="A19564" s="519" t="s">
        <v>19688</v>
      </c>
      <c r="B19564" s="519" t="str">
        <f t="shared" si="305"/>
        <v>PERFURATRIZ DE 26KG DE PESO(PARA USO SUBTERRANEO),CONSUMO DE AR 63L/S,FREQUENCIA DE IMPACTOS DE 38,IMP/S,COMPRIMENTO DE71CM,DIAMETRO DO PISTAO DE 70MM,EXCLUSIVE OPERADOR,BROCA E MANGUEIRA</v>
      </c>
      <c r="C19564" s="519" t="s">
        <v>47009</v>
      </c>
      <c r="D19564" s="519" t="s">
        <v>47010</v>
      </c>
      <c r="E19564" s="519" t="s">
        <v>47011</v>
      </c>
      <c r="F19564" s="519" t="s">
        <v>47012</v>
      </c>
      <c r="I19564" s="519" t="s">
        <v>1848</v>
      </c>
      <c r="J19564" s="650">
        <v>2.5</v>
      </c>
    </row>
    <row r="19565" spans="1:10">
      <c r="A19565" s="519" t="s">
        <v>19689</v>
      </c>
      <c r="B19565" s="519" t="str">
        <f t="shared" si="305"/>
        <v>PERFURATRIZ DE 23,5KG DE PESO(PARA SERVICOS DE FURACAO DE FOGACHO,PERFURACAO EM BANCADAS BAIXAS E SERVICOS SIMILARES),CONSUMO DE AR 56L/S,FREQUENCIA DE IMPACTOS DE 34 IMP/S,COMPRIMENTO DE 64CM,DIAMETRO DO PISTAO DE 65MM,EXCLUSIVE OPERADOR,BROCA E MANGUEIRA</v>
      </c>
      <c r="C19565" s="519" t="s">
        <v>47013</v>
      </c>
      <c r="D19565" s="519" t="s">
        <v>47014</v>
      </c>
      <c r="E19565" s="519" t="s">
        <v>47015</v>
      </c>
      <c r="F19565" s="519" t="s">
        <v>47016</v>
      </c>
      <c r="G19565" s="519" t="s">
        <v>47017</v>
      </c>
      <c r="I19565" s="519" t="s">
        <v>1848</v>
      </c>
      <c r="J19565" s="650">
        <v>2.5099999999999998</v>
      </c>
    </row>
    <row r="19566" spans="1:10">
      <c r="A19566" s="519" t="s">
        <v>19690</v>
      </c>
      <c r="B19566" s="519" t="str">
        <f t="shared" si="305"/>
        <v>PERFURATRIZ DE 23,5KG DE PESO(PARA SERVICOS DE FURACAO DE FOGACHO,PERFURACAO EM BANCADAS BAIXAS E SERVICOS SIMILARES),CONSUMO DE AR 56L/S,FREQUENCIA DE IMPACTOS DE 34 IMP/S,COMPRIMENTO DE 64CM,DIAMETRO DO PISTAO DE 65MM,EXCLUSIVE OPERADOR,BROCA E MANGUEIRA</v>
      </c>
      <c r="C19566" s="519" t="s">
        <v>47013</v>
      </c>
      <c r="D19566" s="519" t="s">
        <v>47014</v>
      </c>
      <c r="E19566" s="519" t="s">
        <v>47015</v>
      </c>
      <c r="F19566" s="519" t="s">
        <v>47016</v>
      </c>
      <c r="G19566" s="519" t="s">
        <v>47017</v>
      </c>
      <c r="I19566" s="519" t="s">
        <v>1848</v>
      </c>
      <c r="J19566" s="650">
        <v>1.79</v>
      </c>
    </row>
    <row r="19567" spans="1:10">
      <c r="A19567" s="519" t="s">
        <v>19691</v>
      </c>
      <c r="B19567" s="519" t="str">
        <f t="shared" si="305"/>
        <v>PERFURATRIZ DE 23,5KG DE PESO(PARA SERVICOS DE FURACAO DE FOGACHO,PERFURACAO EM BANCADAS BAIXAS E SERVICOS SIMILARES),CONSUMO DE AR 56L/S,FREQUENCIA DE IMPACTOS DE 34 IMP/S,COMPRIMENTO DE 64CM,DIAMETRO DO PISTAO DE 65MM,EXCLUSIVE OPERADOR,BROCA E MANGUEIRA</v>
      </c>
      <c r="C19567" s="519" t="s">
        <v>47013</v>
      </c>
      <c r="D19567" s="519" t="s">
        <v>47014</v>
      </c>
      <c r="E19567" s="519" t="s">
        <v>47015</v>
      </c>
      <c r="F19567" s="519" t="s">
        <v>47016</v>
      </c>
      <c r="G19567" s="519" t="s">
        <v>47017</v>
      </c>
      <c r="I19567" s="519" t="s">
        <v>1848</v>
      </c>
      <c r="J19567" s="650">
        <v>2.5099999999999998</v>
      </c>
    </row>
    <row r="19568" spans="1:10">
      <c r="A19568" s="519" t="s">
        <v>19692</v>
      </c>
      <c r="B19568" s="519" t="str">
        <f t="shared" si="305"/>
        <v>PERFURATRIZ DE 23,5KG DE PESO(PARA SERVICOS DE FURACAO DE FOGACHO,PERFURACAO EM BANCADAS BAIXAS E SERVICOS SIMILARES),CONSUMO DE AR 56L/S,FREQUENCIA DE IMPACTOS DE 34 IMP/S,COMPRIMENTO DE 64CM,DIAMETRO DO PISTAO DE 65MM,EXCLUSIVE OPERADOR,BROCA E MANGUEIRA</v>
      </c>
      <c r="C19568" s="519" t="s">
        <v>47013</v>
      </c>
      <c r="D19568" s="519" t="s">
        <v>47014</v>
      </c>
      <c r="E19568" s="519" t="s">
        <v>47015</v>
      </c>
      <c r="F19568" s="519" t="s">
        <v>47016</v>
      </c>
      <c r="G19568" s="519" t="s">
        <v>47017</v>
      </c>
      <c r="I19568" s="519" t="s">
        <v>1848</v>
      </c>
      <c r="J19568" s="650">
        <v>1.79</v>
      </c>
    </row>
    <row r="19569" spans="1:10">
      <c r="A19569" s="519" t="s">
        <v>19693</v>
      </c>
      <c r="B19569" s="519" t="str">
        <f t="shared" si="305"/>
        <v>ARADO REVERSIVEL DE DISCO ADAPTAVEL A TRATOR PARA PREPARO DE TERRENO,EXCLUSIVE OPERADOR</v>
      </c>
      <c r="C19569" s="519" t="s">
        <v>47018</v>
      </c>
      <c r="D19569" s="519" t="s">
        <v>47019</v>
      </c>
      <c r="I19569" s="519" t="s">
        <v>1848</v>
      </c>
      <c r="J19569" s="650">
        <v>3.6</v>
      </c>
    </row>
    <row r="19570" spans="1:10">
      <c r="A19570" s="519" t="s">
        <v>19694</v>
      </c>
      <c r="B19570" s="519" t="str">
        <f t="shared" si="305"/>
        <v>ARADO REVERSIVEL DE DISCO ADAPTAVEL A TRATOR PARA PREPARO DE TERRENO,EXCLUSIVE OPERADOR</v>
      </c>
      <c r="C19570" s="519" t="s">
        <v>47018</v>
      </c>
      <c r="D19570" s="519" t="s">
        <v>47019</v>
      </c>
      <c r="I19570" s="519" t="s">
        <v>1848</v>
      </c>
      <c r="J19570" s="650">
        <v>1.47</v>
      </c>
    </row>
    <row r="19571" spans="1:10">
      <c r="A19571" s="519" t="s">
        <v>19695</v>
      </c>
      <c r="B19571" s="519" t="str">
        <f t="shared" si="305"/>
        <v>ARADO REVERSIVEL DE DISCO ADAPTAVEL A TRATOR PARA PREPARO DE TERRENO,EXCLUSIVE OPERADOR</v>
      </c>
      <c r="C19571" s="519" t="s">
        <v>47018</v>
      </c>
      <c r="D19571" s="519" t="s">
        <v>47019</v>
      </c>
      <c r="I19571" s="519" t="s">
        <v>1848</v>
      </c>
      <c r="J19571" s="650">
        <v>3.6</v>
      </c>
    </row>
    <row r="19572" spans="1:10">
      <c r="A19572" s="519" t="s">
        <v>19696</v>
      </c>
      <c r="B19572" s="519" t="str">
        <f t="shared" si="305"/>
        <v>ARADO REVERSIVEL DE DISCO ADAPTAVEL A TRATOR PARA PREPARO DE TERRENO,EXCLUSIVE OPERADOR</v>
      </c>
      <c r="C19572" s="519" t="s">
        <v>47018</v>
      </c>
      <c r="D19572" s="519" t="s">
        <v>47019</v>
      </c>
      <c r="I19572" s="519" t="s">
        <v>1848</v>
      </c>
      <c r="J19572" s="650">
        <v>1.47</v>
      </c>
    </row>
    <row r="19573" spans="1:10">
      <c r="A19573" s="519" t="s">
        <v>19697</v>
      </c>
      <c r="B19573" s="519" t="str">
        <f t="shared" si="305"/>
        <v>VALETADEIRA MOTOR DIESEL DE 135HP,INCLUSIVE OPERADOR</v>
      </c>
      <c r="C19573" s="519" t="s">
        <v>19698</v>
      </c>
      <c r="I19573" s="519" t="s">
        <v>1848</v>
      </c>
      <c r="J19573" s="650">
        <v>862.36</v>
      </c>
    </row>
    <row r="19574" spans="1:10">
      <c r="A19574" s="519" t="s">
        <v>19699</v>
      </c>
      <c r="B19574" s="519" t="str">
        <f t="shared" si="305"/>
        <v>VALETADEIRA MOTOR DIESEL DE 135HP,INCLUSIVE OPERADOR</v>
      </c>
      <c r="C19574" s="519" t="s">
        <v>19698</v>
      </c>
      <c r="I19574" s="519" t="s">
        <v>1848</v>
      </c>
      <c r="J19574" s="650">
        <v>84.01</v>
      </c>
    </row>
    <row r="19575" spans="1:10">
      <c r="A19575" s="519" t="s">
        <v>19700</v>
      </c>
      <c r="B19575" s="519" t="str">
        <f t="shared" si="305"/>
        <v>VALETADEIRA MOTOR DIESEL DE 135HP,INCLUSIVE OPERADOR</v>
      </c>
      <c r="C19575" s="519" t="s">
        <v>19698</v>
      </c>
      <c r="I19575" s="519" t="s">
        <v>1848</v>
      </c>
      <c r="J19575" s="650">
        <v>54.64</v>
      </c>
    </row>
    <row r="19576" spans="1:10">
      <c r="A19576" s="519" t="s">
        <v>19701</v>
      </c>
      <c r="B19576" s="519" t="str">
        <f t="shared" si="305"/>
        <v>VALETADEIRA MOTOR DIESEL DE 135HP,INCLUSIVE OPERADOR</v>
      </c>
      <c r="C19576" s="519" t="s">
        <v>19698</v>
      </c>
      <c r="I19576" s="519" t="s">
        <v>1848</v>
      </c>
      <c r="J19576" s="650">
        <v>858.93</v>
      </c>
    </row>
    <row r="19577" spans="1:10">
      <c r="A19577" s="519" t="s">
        <v>19702</v>
      </c>
      <c r="B19577" s="519" t="str">
        <f t="shared" si="305"/>
        <v>VALETADEIRA MOTOR DIESEL DE 135HP,INCLUSIVE OPERADOR</v>
      </c>
      <c r="C19577" s="519" t="s">
        <v>19698</v>
      </c>
      <c r="I19577" s="519" t="s">
        <v>1848</v>
      </c>
      <c r="J19577" s="650">
        <v>80.58</v>
      </c>
    </row>
    <row r="19578" spans="1:10">
      <c r="A19578" s="519" t="s">
        <v>19703</v>
      </c>
      <c r="B19578" s="519" t="str">
        <f t="shared" si="305"/>
        <v>VALETADEIRA MOTOR DIESEL DE 135HP,INCLUSIVE OPERADOR</v>
      </c>
      <c r="C19578" s="519" t="s">
        <v>19698</v>
      </c>
      <c r="I19578" s="519" t="s">
        <v>1848</v>
      </c>
      <c r="J19578" s="650">
        <v>51.21</v>
      </c>
    </row>
    <row r="19579" spans="1:10">
      <c r="A19579" s="519" t="s">
        <v>19704</v>
      </c>
      <c r="B19579" s="519" t="str">
        <f t="shared" si="305"/>
        <v>ROCADEIRA DESLOCAVEL ADAPTAVEL A TRATOR PARA PREPARO DE TERRENO,EXCLUSIVE OPERADOR</v>
      </c>
      <c r="C19579" s="519" t="s">
        <v>47020</v>
      </c>
      <c r="D19579" s="519" t="s">
        <v>47021</v>
      </c>
      <c r="I19579" s="519" t="s">
        <v>1848</v>
      </c>
      <c r="J19579" s="650">
        <v>3.44</v>
      </c>
    </row>
    <row r="19580" spans="1:10">
      <c r="A19580" s="519" t="s">
        <v>19705</v>
      </c>
      <c r="B19580" s="519" t="str">
        <f t="shared" si="305"/>
        <v>ROCADEIRA DESLOCAVEL ADAPTAVEL A TRATOR PARA PREPARO DE TERRENO,EXCLUSIVE OPERADOR</v>
      </c>
      <c r="C19580" s="519" t="s">
        <v>47020</v>
      </c>
      <c r="D19580" s="519" t="s">
        <v>47021</v>
      </c>
      <c r="I19580" s="519" t="s">
        <v>1848</v>
      </c>
      <c r="J19580" s="650">
        <v>1.19</v>
      </c>
    </row>
    <row r="19581" spans="1:10">
      <c r="A19581" s="519" t="s">
        <v>19706</v>
      </c>
      <c r="B19581" s="519" t="str">
        <f t="shared" si="305"/>
        <v>ROCADEIRA DESLOCAVEL ADAPTAVEL A TRATOR PARA PREPARO DE TERRENO,EXCLUSIVE OPERADOR</v>
      </c>
      <c r="C19581" s="519" t="s">
        <v>47020</v>
      </c>
      <c r="D19581" s="519" t="s">
        <v>47021</v>
      </c>
      <c r="I19581" s="519" t="s">
        <v>1848</v>
      </c>
      <c r="J19581" s="650">
        <v>3.44</v>
      </c>
    </row>
    <row r="19582" spans="1:10">
      <c r="A19582" s="519" t="s">
        <v>19707</v>
      </c>
      <c r="B19582" s="519" t="str">
        <f t="shared" si="305"/>
        <v>ROCADEIRA DESLOCAVEL ADAPTAVEL A TRATOR PARA PREPARO DE TERRENO,EXCLUSIVE OPERADOR</v>
      </c>
      <c r="C19582" s="519" t="s">
        <v>47020</v>
      </c>
      <c r="D19582" s="519" t="s">
        <v>47021</v>
      </c>
      <c r="I19582" s="519" t="s">
        <v>1848</v>
      </c>
      <c r="J19582" s="650">
        <v>1.19</v>
      </c>
    </row>
    <row r="19583" spans="1:10">
      <c r="A19583" s="519" t="s">
        <v>19708</v>
      </c>
      <c r="B19583" s="519" t="str">
        <f t="shared" si="305"/>
        <v>GUINCHO CARREGADOR ADAPTAVEL A TRATOR PARA TRANSPORTE DE MADEIRA,EXCLUSIVE OPERADOR</v>
      </c>
      <c r="C19583" s="519" t="s">
        <v>47022</v>
      </c>
      <c r="D19583" s="519" t="s">
        <v>47023</v>
      </c>
      <c r="I19583" s="519" t="s">
        <v>1848</v>
      </c>
      <c r="J19583" s="650">
        <v>1.47</v>
      </c>
    </row>
    <row r="19584" spans="1:10">
      <c r="A19584" s="519" t="s">
        <v>19709</v>
      </c>
      <c r="B19584" s="519" t="str">
        <f t="shared" si="305"/>
        <v>GUINCHO CARREGADOR ADAPTAVEL A TRATOR PARA TRANSPORTE DE MADEIRA,EXCLUSIVE OPERADOR</v>
      </c>
      <c r="C19584" s="519" t="s">
        <v>47022</v>
      </c>
      <c r="D19584" s="519" t="s">
        <v>47023</v>
      </c>
      <c r="I19584" s="519" t="s">
        <v>1848</v>
      </c>
      <c r="J19584" s="650">
        <v>0.31</v>
      </c>
    </row>
    <row r="19585" spans="1:10">
      <c r="A19585" s="519" t="s">
        <v>19710</v>
      </c>
      <c r="B19585" s="519" t="str">
        <f t="shared" si="305"/>
        <v>GUINCHO CARREGADOR ADAPTAVEL A TRATOR PARA TRANSPORTE DE MADEIRA,EXCLUSIVE OPERADOR</v>
      </c>
      <c r="C19585" s="519" t="s">
        <v>47022</v>
      </c>
      <c r="D19585" s="519" t="s">
        <v>47023</v>
      </c>
      <c r="I19585" s="519" t="s">
        <v>1848</v>
      </c>
      <c r="J19585" s="650">
        <v>1.47</v>
      </c>
    </row>
    <row r="19586" spans="1:10">
      <c r="A19586" s="519" t="s">
        <v>19711</v>
      </c>
      <c r="B19586" s="519" t="str">
        <f t="shared" si="305"/>
        <v>GUINCHO CARREGADOR ADAPTAVEL A TRATOR PARA TRANSPORTE DE MADEIRA,EXCLUSIVE OPERADOR</v>
      </c>
      <c r="C19586" s="519" t="s">
        <v>47022</v>
      </c>
      <c r="D19586" s="519" t="s">
        <v>47023</v>
      </c>
      <c r="I19586" s="519" t="s">
        <v>1848</v>
      </c>
      <c r="J19586" s="650">
        <v>0.31</v>
      </c>
    </row>
    <row r="19587" spans="1:10">
      <c r="A19587" s="519" t="s">
        <v>19712</v>
      </c>
      <c r="B19587" s="519" t="str">
        <f t="shared" si="305"/>
        <v>SOCADOR PNEUMATICO,9,8KG DE PESO,DIAMETRO DO PISTAO DE 25,4MM,900IPM (IMPACTOS POR MINUTO),EXCLUSIVE OPERADOR</v>
      </c>
      <c r="C19587" s="519" t="s">
        <v>47024</v>
      </c>
      <c r="D19587" s="519" t="s">
        <v>47025</v>
      </c>
      <c r="I19587" s="519" t="s">
        <v>1848</v>
      </c>
      <c r="J19587" s="650">
        <v>2.68</v>
      </c>
    </row>
    <row r="19588" spans="1:10">
      <c r="A19588" s="519" t="s">
        <v>19713</v>
      </c>
      <c r="B19588" s="519" t="str">
        <f t="shared" si="305"/>
        <v>SOCADOR PNEUMATICO,9,8KG DE PESO,DIAMETRO DO PISTAO DE 25,4MM,900IPM (IMPACTOS POR MINUTO),EXCLUSIVE OPERADOR</v>
      </c>
      <c r="C19588" s="519" t="s">
        <v>47024</v>
      </c>
      <c r="D19588" s="519" t="s">
        <v>47025</v>
      </c>
      <c r="I19588" s="519" t="s">
        <v>1848</v>
      </c>
      <c r="J19588" s="650">
        <v>1.91</v>
      </c>
    </row>
    <row r="19589" spans="1:10">
      <c r="A19589" s="519" t="s">
        <v>19714</v>
      </c>
      <c r="B19589" s="519" t="str">
        <f t="shared" si="305"/>
        <v>SOCADOR PNEUMATICO,9,8KG DE PESO,DIAMETRO DO PISTAO DE 25,4MM,900IPM (IMPACTOS POR MINUTO),EXCLUSIVE OPERADOR</v>
      </c>
      <c r="C19589" s="519" t="s">
        <v>47024</v>
      </c>
      <c r="D19589" s="519" t="s">
        <v>47025</v>
      </c>
      <c r="I19589" s="519" t="s">
        <v>1848</v>
      </c>
      <c r="J19589" s="650">
        <v>2.68</v>
      </c>
    </row>
    <row r="19590" spans="1:10">
      <c r="A19590" s="519" t="s">
        <v>19715</v>
      </c>
      <c r="B19590" s="519" t="str">
        <f t="shared" si="305"/>
        <v>SOCADOR PNEUMATICO,9,8KG DE PESO,DIAMETRO DO PISTAO DE 25,4MM,900IPM (IMPACTOS POR MINUTO),EXCLUSIVE OPERADOR</v>
      </c>
      <c r="C19590" s="519" t="s">
        <v>47024</v>
      </c>
      <c r="D19590" s="519" t="s">
        <v>47025</v>
      </c>
      <c r="I19590" s="519" t="s">
        <v>1848</v>
      </c>
      <c r="J19590" s="650">
        <v>1.91</v>
      </c>
    </row>
    <row r="19591" spans="1:10">
      <c r="A19591" s="519" t="s">
        <v>19716</v>
      </c>
      <c r="B19591" s="519" t="str">
        <f t="shared" si="305"/>
        <v>ROLO COMPACTADOR TANDEM,DE 6 A 9T,MOTOR DIESEL DE 55CV,INCLUSIVE OPERADOR</v>
      </c>
      <c r="C19591" s="519" t="s">
        <v>47026</v>
      </c>
      <c r="D19591" s="519" t="s">
        <v>47001</v>
      </c>
      <c r="I19591" s="519" t="s">
        <v>1848</v>
      </c>
      <c r="J19591" s="650">
        <v>173.26</v>
      </c>
    </row>
    <row r="19592" spans="1:10">
      <c r="A19592" s="519" t="s">
        <v>19717</v>
      </c>
      <c r="B19592" s="519" t="str">
        <f t="shared" ref="B19592:B19655" si="306">C19592&amp;D19592&amp;E19592&amp;F19592&amp;G19592&amp;H19592</f>
        <v>ROLO COMPACTADOR TANDEM,DE 6 A 9T,INCLUSIVE OPERADOR</v>
      </c>
      <c r="C19592" s="519" t="s">
        <v>19718</v>
      </c>
      <c r="I19592" s="519" t="s">
        <v>1848</v>
      </c>
      <c r="J19592" s="650">
        <v>89.67</v>
      </c>
    </row>
    <row r="19593" spans="1:10">
      <c r="A19593" s="519" t="s">
        <v>19719</v>
      </c>
      <c r="B19593" s="519" t="str">
        <f t="shared" si="306"/>
        <v>ROLO COMPACTADOR TANDEM,DE 6 A 9T,INCLUSIVE OPERADOR</v>
      </c>
      <c r="C19593" s="519" t="s">
        <v>19718</v>
      </c>
      <c r="I19593" s="519" t="s">
        <v>1848</v>
      </c>
      <c r="J19593" s="650">
        <v>74.88</v>
      </c>
    </row>
    <row r="19594" spans="1:10">
      <c r="A19594" s="519" t="s">
        <v>19720</v>
      </c>
      <c r="B19594" s="519" t="str">
        <f t="shared" si="306"/>
        <v>ROLO COMPACTADOR TANDEM,DE 6 A 9T,MOTOR DIESEL DE 55CV,INCLUSIVE OPERADOR</v>
      </c>
      <c r="C19594" s="519" t="s">
        <v>47026</v>
      </c>
      <c r="D19594" s="519" t="s">
        <v>47001</v>
      </c>
      <c r="I19594" s="519" t="s">
        <v>1848</v>
      </c>
      <c r="J19594" s="650">
        <v>169.83</v>
      </c>
    </row>
    <row r="19595" spans="1:10">
      <c r="A19595" s="519" t="s">
        <v>19721</v>
      </c>
      <c r="B19595" s="519" t="str">
        <f t="shared" si="306"/>
        <v>ROLO COMPACTADOR TANDEM,DE 6 A 9T,INCLUSIVE OPERADOR</v>
      </c>
      <c r="C19595" s="519" t="s">
        <v>19718</v>
      </c>
      <c r="I19595" s="519" t="s">
        <v>1848</v>
      </c>
      <c r="J19595" s="650">
        <v>86.24</v>
      </c>
    </row>
    <row r="19596" spans="1:10">
      <c r="A19596" s="519" t="s">
        <v>19722</v>
      </c>
      <c r="B19596" s="519" t="str">
        <f t="shared" si="306"/>
        <v>ROLO COMPACTADOR TANDEM,DE 6 A 9T,INCLUSIVE OPERADOR</v>
      </c>
      <c r="C19596" s="519" t="s">
        <v>19718</v>
      </c>
      <c r="I19596" s="519" t="s">
        <v>1848</v>
      </c>
      <c r="J19596" s="650">
        <v>71.45</v>
      </c>
    </row>
    <row r="19597" spans="1:10">
      <c r="A19597" s="519" t="s">
        <v>19723</v>
      </c>
      <c r="B19597" s="519" t="str">
        <f t="shared" si="306"/>
        <v>COMPACTADOR VIBRATORIO,COM TAMBOR PE-DE-CARNEIRO,AUTOPROPULSOR,COM MOTOR DIESEL DE 76HP,COM 6 A 7T,LARGURA DE 1,85M,INCLUSIVE OPERADOR</v>
      </c>
      <c r="C19597" s="519" t="s">
        <v>47027</v>
      </c>
      <c r="D19597" s="519" t="s">
        <v>47028</v>
      </c>
      <c r="E19597" s="519" t="s">
        <v>47029</v>
      </c>
      <c r="I19597" s="519" t="s">
        <v>1848</v>
      </c>
      <c r="J19597" s="650">
        <v>154.72</v>
      </c>
    </row>
    <row r="19598" spans="1:10">
      <c r="A19598" s="519" t="s">
        <v>19724</v>
      </c>
      <c r="B19598" s="519" t="str">
        <f t="shared" si="306"/>
        <v>COMPACTADOR VIBRATORIO,COM TAMBOR PE-DE-CARNEIRO,AUTOPROPULSOR,COM MOTOR DIESEL DE 76HP,COM 6 A 7T,LARGURA DE 1,85M,INCLUSIVE OPERADOR</v>
      </c>
      <c r="C19598" s="519" t="s">
        <v>47027</v>
      </c>
      <c r="D19598" s="519" t="s">
        <v>47028</v>
      </c>
      <c r="E19598" s="519" t="s">
        <v>47029</v>
      </c>
      <c r="I19598" s="519" t="s">
        <v>1848</v>
      </c>
      <c r="J19598" s="650">
        <v>74.22</v>
      </c>
    </row>
    <row r="19599" spans="1:10">
      <c r="A19599" s="519" t="s">
        <v>19725</v>
      </c>
      <c r="B19599" s="519" t="str">
        <f t="shared" si="306"/>
        <v>COMPACTADOR VIBRATORIO,COM TAMBOR PE-DE-CARNEIRO,AUTOPROPULSOR,COM MOTOR DIESEL DE 76HP,COM 6 A 7T,LARGURA DE 1,85M,INCLUSIVE OPERADOR</v>
      </c>
      <c r="C19599" s="519" t="s">
        <v>47027</v>
      </c>
      <c r="D19599" s="519" t="s">
        <v>47028</v>
      </c>
      <c r="E19599" s="519" t="s">
        <v>47029</v>
      </c>
      <c r="I19599" s="519" t="s">
        <v>1848</v>
      </c>
      <c r="J19599" s="650">
        <v>61.31</v>
      </c>
    </row>
    <row r="19600" spans="1:10">
      <c r="A19600" s="519" t="s">
        <v>19726</v>
      </c>
      <c r="B19600" s="519" t="str">
        <f t="shared" si="306"/>
        <v>COMPACTADOR VIBRATORIO,COM TAMBOR PE-DE-CARNEIRO,AUTOPROPULSOR,COM MOTOR DIESEL DE 76HP,COM 6 A 7T,LARGURA DE 1,85M,INCLUSIVE OPERADOR</v>
      </c>
      <c r="C19600" s="519" t="s">
        <v>47027</v>
      </c>
      <c r="D19600" s="519" t="s">
        <v>47028</v>
      </c>
      <c r="E19600" s="519" t="s">
        <v>47029</v>
      </c>
      <c r="I19600" s="519" t="s">
        <v>1848</v>
      </c>
      <c r="J19600" s="650">
        <v>151.29</v>
      </c>
    </row>
    <row r="19601" spans="1:10">
      <c r="A19601" s="519" t="s">
        <v>19727</v>
      </c>
      <c r="B19601" s="519" t="str">
        <f t="shared" si="306"/>
        <v>COMPACTADOR VIBRATORIO,COM TAMBOR PE-DE-CARNEIRO,AUTOPROPULSOR,COM MOTOR DIESEL DE 76HP,COM 6 A 7T,LARGURA DE 1,85M,INCLUSIVE OPERADOR</v>
      </c>
      <c r="C19601" s="519" t="s">
        <v>47027</v>
      </c>
      <c r="D19601" s="519" t="s">
        <v>47028</v>
      </c>
      <c r="E19601" s="519" t="s">
        <v>47029</v>
      </c>
      <c r="I19601" s="519" t="s">
        <v>1848</v>
      </c>
      <c r="J19601" s="650">
        <v>70.790000000000006</v>
      </c>
    </row>
    <row r="19602" spans="1:10">
      <c r="A19602" s="519" t="s">
        <v>19728</v>
      </c>
      <c r="B19602" s="519" t="str">
        <f t="shared" si="306"/>
        <v>COMPACTADOR VIBRATORIO,COM TAMBOR PE-DE-CARNEIRO,AUTOPROPULSOR,COM MOTOR DIESEL DE 76HP,COM 6 A 7T,LARGURA DE 1,85M,INCLUSIVE OPERADOR</v>
      </c>
      <c r="C19602" s="519" t="s">
        <v>47027</v>
      </c>
      <c r="D19602" s="519" t="s">
        <v>47028</v>
      </c>
      <c r="E19602" s="519" t="s">
        <v>47029</v>
      </c>
      <c r="I19602" s="519" t="s">
        <v>1848</v>
      </c>
      <c r="J19602" s="650">
        <v>57.88</v>
      </c>
    </row>
    <row r="19603" spans="1:10">
      <c r="A19603" s="519" t="s">
        <v>19729</v>
      </c>
      <c r="B19603" s="519" t="str">
        <f t="shared" si="306"/>
        <v>ROLO ESTATICO DE 3 RODAS,PARA COMPACTACAO DE ASFALTO COM ESPESSURA DE 25 A 50MM,LARGURA DE COMPACTACAO 2,1M,VELOCIDADE DO ROLO 6KM/H,DENSIDADE 2375KG/M3,CLASSE DE PESO 13T,INCLUSIVE OPERADOR</v>
      </c>
      <c r="C19603" s="519" t="s">
        <v>47030</v>
      </c>
      <c r="D19603" s="519" t="s">
        <v>47031</v>
      </c>
      <c r="E19603" s="519" t="s">
        <v>47032</v>
      </c>
      <c r="F19603" s="519" t="s">
        <v>47033</v>
      </c>
      <c r="I19603" s="519" t="s">
        <v>1848</v>
      </c>
      <c r="J19603" s="650">
        <v>155.58000000000001</v>
      </c>
    </row>
    <row r="19604" spans="1:10">
      <c r="A19604" s="519" t="s">
        <v>19730</v>
      </c>
      <c r="B19604" s="519" t="str">
        <f t="shared" si="306"/>
        <v>ROLO ESTATICO DE 3 RODAS,PARA COMPACTACAO DE ASFALTO COM ESPESSURA DE 25 A 50MM,LARGURA DE COMPACTACAO 2,1M,VELOCIDADE DO ROLO 6KM/H,DENSIDADE 2375KG/M3,CLASSE DE PESO 13T,INCLUSIVE OPERADOR</v>
      </c>
      <c r="C19604" s="519" t="s">
        <v>47030</v>
      </c>
      <c r="D19604" s="519" t="s">
        <v>47031</v>
      </c>
      <c r="E19604" s="519" t="s">
        <v>47032</v>
      </c>
      <c r="F19604" s="519" t="s">
        <v>47033</v>
      </c>
      <c r="I19604" s="519" t="s">
        <v>1848</v>
      </c>
      <c r="J19604" s="650">
        <v>77.58</v>
      </c>
    </row>
    <row r="19605" spans="1:10">
      <c r="A19605" s="519" t="s">
        <v>19731</v>
      </c>
      <c r="B19605" s="519" t="str">
        <f t="shared" si="306"/>
        <v>ROLO ESTATICO DE 3 RODAS,PARA COMPACTACAO DE ASFALTO COM ESPESSURA DE 25 A 50MM,LARGURA DE COMPACTACAO 2,1M,VELOCIDADE DO ROLO 6KM/H,DENSIDADE 2375KG/M3,CLASSE DE PESO 13T,INCLUSIVE OPERADOR</v>
      </c>
      <c r="C19605" s="519" t="s">
        <v>47030</v>
      </c>
      <c r="D19605" s="519" t="s">
        <v>47031</v>
      </c>
      <c r="E19605" s="519" t="s">
        <v>47032</v>
      </c>
      <c r="F19605" s="519" t="s">
        <v>47033</v>
      </c>
      <c r="I19605" s="519" t="s">
        <v>1848</v>
      </c>
      <c r="J19605" s="650">
        <v>64.59</v>
      </c>
    </row>
    <row r="19606" spans="1:10">
      <c r="A19606" s="519" t="s">
        <v>19732</v>
      </c>
      <c r="B19606" s="519" t="str">
        <f t="shared" si="306"/>
        <v>ROLO ESTATICO DE 3 RODAS,PARA COMPACTACAO DE ASFALTO COM ESPESSURA DE 25 A 50MM,LARGURA DE COMPACTACAO 2,1M,VELOCIDADE DO ROLO 6KM/H,DENSIDADE 2375KG/M3,CLASSE DE PESO 13T,INCLUSIVE OPERADOR</v>
      </c>
      <c r="C19606" s="519" t="s">
        <v>47030</v>
      </c>
      <c r="D19606" s="519" t="s">
        <v>47031</v>
      </c>
      <c r="E19606" s="519" t="s">
        <v>47032</v>
      </c>
      <c r="F19606" s="519" t="s">
        <v>47033</v>
      </c>
      <c r="I19606" s="519" t="s">
        <v>1848</v>
      </c>
      <c r="J19606" s="650">
        <v>152.15</v>
      </c>
    </row>
    <row r="19607" spans="1:10">
      <c r="A19607" s="519" t="s">
        <v>19733</v>
      </c>
      <c r="B19607" s="519" t="str">
        <f t="shared" si="306"/>
        <v>ROLO ESTATICO DE 3 RODAS,PARA COMPACTACAO DE ASFALTO COM ESPESSURA DE 25 A 50MM,LARGURA DE COMPACTACAO 2,1M,VELOCIDADE DO ROLO 6KM/H,DENSIDADE 2375KG/M3,CLASSE DE PESO 13T,INCLUSIVE OPERADOR</v>
      </c>
      <c r="C19607" s="519" t="s">
        <v>47030</v>
      </c>
      <c r="D19607" s="519" t="s">
        <v>47031</v>
      </c>
      <c r="E19607" s="519" t="s">
        <v>47032</v>
      </c>
      <c r="F19607" s="519" t="s">
        <v>47033</v>
      </c>
      <c r="I19607" s="519" t="s">
        <v>1848</v>
      </c>
      <c r="J19607" s="650">
        <v>74.150000000000006</v>
      </c>
    </row>
    <row r="19608" spans="1:10">
      <c r="A19608" s="519" t="s">
        <v>19734</v>
      </c>
      <c r="B19608" s="519" t="str">
        <f t="shared" si="306"/>
        <v>ROLO ESTATICO DE 3 RODAS,PARA COMPACTACAO DE ASFALTO COM ESPESSURA DE 25 A 50MM,LARGURA DE COMPACTACAO 2,1M,VELOCIDADE DO ROLO 6KM/H,DENSIDADE 2375KG/M3,CLASSE DE PESO 13T,INCLUSIVE OPERADOR</v>
      </c>
      <c r="C19608" s="519" t="s">
        <v>47030</v>
      </c>
      <c r="D19608" s="519" t="s">
        <v>47031</v>
      </c>
      <c r="E19608" s="519" t="s">
        <v>47032</v>
      </c>
      <c r="F19608" s="519" t="s">
        <v>47033</v>
      </c>
      <c r="I19608" s="519" t="s">
        <v>1848</v>
      </c>
      <c r="J19608" s="650">
        <v>61.16</v>
      </c>
    </row>
    <row r="19609" spans="1:10">
      <c r="A19609" s="519" t="s">
        <v>19735</v>
      </c>
      <c r="B19609" s="519" t="str">
        <f t="shared" si="306"/>
        <v>ROLO VIBRATORIO LISO,DE 7T,AUTOPROPULSOR,LARGURA TOTAL DE 2,015M,INCLUSIVE OPERADOR</v>
      </c>
      <c r="C19609" s="519" t="s">
        <v>47034</v>
      </c>
      <c r="D19609" s="519" t="s">
        <v>47035</v>
      </c>
      <c r="I19609" s="519" t="s">
        <v>1848</v>
      </c>
      <c r="J19609" s="650">
        <v>163.59</v>
      </c>
    </row>
    <row r="19610" spans="1:10">
      <c r="A19610" s="519" t="s">
        <v>19736</v>
      </c>
      <c r="B19610" s="519" t="str">
        <f t="shared" si="306"/>
        <v>ROLO VIBRATORIO LISO,DE 7T,AUTOPROPULSOR,LARGURA TOTAL DE 2,015M,INCLUSIVE OPERADOR</v>
      </c>
      <c r="C19610" s="519" t="s">
        <v>47034</v>
      </c>
      <c r="D19610" s="519" t="s">
        <v>47035</v>
      </c>
      <c r="I19610" s="519" t="s">
        <v>1848</v>
      </c>
      <c r="J19610" s="650">
        <v>77.67</v>
      </c>
    </row>
    <row r="19611" spans="1:10">
      <c r="A19611" s="519" t="s">
        <v>19737</v>
      </c>
      <c r="B19611" s="519" t="str">
        <f t="shared" si="306"/>
        <v>ROLO VIBRATORIO LISO,DE 7T,AUTOPROPULSOR,LARGURA TOTAL DE 2,015M,INCLUSIVE OPERADOR</v>
      </c>
      <c r="C19611" s="519" t="s">
        <v>47034</v>
      </c>
      <c r="D19611" s="519" t="s">
        <v>47035</v>
      </c>
      <c r="I19611" s="519" t="s">
        <v>1848</v>
      </c>
      <c r="J19611" s="650">
        <v>63.88</v>
      </c>
    </row>
    <row r="19612" spans="1:10">
      <c r="A19612" s="519" t="s">
        <v>19738</v>
      </c>
      <c r="B19612" s="519" t="str">
        <f t="shared" si="306"/>
        <v>ROLO VIBRATORIO LISO,DE 7T,AUTOPROPULSOR,LARGURA TOTAL DE 2,015M,INCLUSIVE OPERADOR</v>
      </c>
      <c r="C19612" s="519" t="s">
        <v>47034</v>
      </c>
      <c r="D19612" s="519" t="s">
        <v>47035</v>
      </c>
      <c r="I19612" s="519" t="s">
        <v>1848</v>
      </c>
      <c r="J19612" s="650">
        <v>160.16</v>
      </c>
    </row>
    <row r="19613" spans="1:10">
      <c r="A19613" s="519" t="s">
        <v>19739</v>
      </c>
      <c r="B19613" s="519" t="str">
        <f t="shared" si="306"/>
        <v>ROLO VIBRATORIO LISO,DE 7T,AUTOPROPULSOR,LARGURA TOTAL DE 2,015M,INCLUSIVE OPERADOR</v>
      </c>
      <c r="C19613" s="519" t="s">
        <v>47034</v>
      </c>
      <c r="D19613" s="519" t="s">
        <v>47035</v>
      </c>
      <c r="I19613" s="519" t="s">
        <v>1848</v>
      </c>
      <c r="J19613" s="650">
        <v>74.239999999999995</v>
      </c>
    </row>
    <row r="19614" spans="1:10">
      <c r="A19614" s="519" t="s">
        <v>19740</v>
      </c>
      <c r="B19614" s="519" t="str">
        <f t="shared" si="306"/>
        <v>ROLO VIBRATORIO LISO,DE 7T,AUTOPROPULSOR,LARGURA TOTAL DE 2,015M,INCLUSIVE OPERADOR</v>
      </c>
      <c r="C19614" s="519" t="s">
        <v>47034</v>
      </c>
      <c r="D19614" s="519" t="s">
        <v>47035</v>
      </c>
      <c r="I19614" s="519" t="s">
        <v>1848</v>
      </c>
      <c r="J19614" s="650">
        <v>60.45</v>
      </c>
    </row>
    <row r="19615" spans="1:10">
      <c r="A19615" s="519" t="s">
        <v>19741</v>
      </c>
      <c r="B19615" s="519" t="str">
        <f t="shared" si="306"/>
        <v>ROLO ESTATICO DE 7 RODAS,AUTOPROPELIDO,PARA COMPACTACAO DEASFALTO,COM ESPESSURA DE 25 A 50MM,LARGURA DE COMPACTACAO 1,82M,CLASSE DE PESO 21T,INCLUSIVE OPERADOR</v>
      </c>
      <c r="C19615" s="519" t="s">
        <v>47036</v>
      </c>
      <c r="D19615" s="519" t="s">
        <v>47037</v>
      </c>
      <c r="E19615" s="519" t="s">
        <v>47038</v>
      </c>
      <c r="I19615" s="519" t="s">
        <v>1848</v>
      </c>
      <c r="J19615" s="650">
        <v>192.03</v>
      </c>
    </row>
    <row r="19616" spans="1:10">
      <c r="A19616" s="519" t="s">
        <v>19742</v>
      </c>
      <c r="B19616" s="519" t="str">
        <f t="shared" si="306"/>
        <v>ROLO ESTATICO DE 7 RODAS,AUTOPROPELIDO,PARA COMPACTACAO DEASFALTO,COM ESPESSURA DE 25 A 50MM,LARGURA DE COMPACTACAO 1,82M,CLASSE DE PESO 21T,INCLUSIVE OPERADOR</v>
      </c>
      <c r="C19616" s="519" t="s">
        <v>47036</v>
      </c>
      <c r="D19616" s="519" t="s">
        <v>47037</v>
      </c>
      <c r="E19616" s="519" t="s">
        <v>47038</v>
      </c>
      <c r="I19616" s="519" t="s">
        <v>1848</v>
      </c>
      <c r="J19616" s="650">
        <v>99.45</v>
      </c>
    </row>
    <row r="19617" spans="1:10">
      <c r="A19617" s="519" t="s">
        <v>19743</v>
      </c>
      <c r="B19617" s="519" t="str">
        <f t="shared" si="306"/>
        <v>ROLO ESTATICO DE 7 RODAS,AUTOPROPELIDO,PARA COMPACTACAO DEASFALTO,COM ESPESSURA DE 25 A 50MM,LARGURA DE COMPACTACAO 1,82M,CLASSE DE PESO 21T,INCLUSIVE OPERADOR</v>
      </c>
      <c r="C19617" s="519" t="s">
        <v>47036</v>
      </c>
      <c r="D19617" s="519" t="s">
        <v>47037</v>
      </c>
      <c r="E19617" s="519" t="s">
        <v>47038</v>
      </c>
      <c r="I19617" s="519" t="s">
        <v>1848</v>
      </c>
      <c r="J19617" s="650">
        <v>82.82</v>
      </c>
    </row>
    <row r="19618" spans="1:10">
      <c r="A19618" s="519" t="s">
        <v>19744</v>
      </c>
      <c r="B19618" s="519" t="str">
        <f t="shared" si="306"/>
        <v>ROLO ESTATICO DE 7 RODAS,AUTOPROPELIDO,PARA COMPACTACAO DEASFALTO,COM ESPESSURA DE 25 A 50MM,LARGURA DE COMPACTACAO 1,82M,CLASSE DE PESO 21T,INCLUSIVE OPERADOR</v>
      </c>
      <c r="C19618" s="519" t="s">
        <v>47036</v>
      </c>
      <c r="D19618" s="519" t="s">
        <v>47037</v>
      </c>
      <c r="E19618" s="519" t="s">
        <v>47038</v>
      </c>
      <c r="I19618" s="519" t="s">
        <v>1848</v>
      </c>
      <c r="J19618" s="650">
        <v>188.6</v>
      </c>
    </row>
    <row r="19619" spans="1:10">
      <c r="A19619" s="519" t="s">
        <v>19745</v>
      </c>
      <c r="B19619" s="519" t="str">
        <f t="shared" si="306"/>
        <v>ROLO ESTATICO DE 7 RODAS,AUTOPROPELIDO,PARA COMPACTACAO DEASFALTO,COM ESPESSURA DE 25 A 50MM,LARGURA DE COMPACTACAO 1,82M,CLASSE DE PESO 21T,INCLUSIVE OPERADOR</v>
      </c>
      <c r="C19619" s="519" t="s">
        <v>47036</v>
      </c>
      <c r="D19619" s="519" t="s">
        <v>47037</v>
      </c>
      <c r="E19619" s="519" t="s">
        <v>47038</v>
      </c>
      <c r="I19619" s="519" t="s">
        <v>1848</v>
      </c>
      <c r="J19619" s="650">
        <v>96.02</v>
      </c>
    </row>
    <row r="19620" spans="1:10">
      <c r="A19620" s="519" t="s">
        <v>19746</v>
      </c>
      <c r="B19620" s="519" t="str">
        <f t="shared" si="306"/>
        <v>ROLO ESTATICO DE 7 RODAS,AUTOPROPELIDO,PARA COMPACTACAO DEASFALTO,COM ESPESSURA DE 25 A 50MM,LARGURA DE COMPACTACAO 1,82M,CLASSE DE PESO 21T,INCLUSIVE OPERADOR</v>
      </c>
      <c r="C19620" s="519" t="s">
        <v>47036</v>
      </c>
      <c r="D19620" s="519" t="s">
        <v>47037</v>
      </c>
      <c r="E19620" s="519" t="s">
        <v>47038</v>
      </c>
      <c r="I19620" s="519" t="s">
        <v>1848</v>
      </c>
      <c r="J19620" s="650">
        <v>79.39</v>
      </c>
    </row>
    <row r="19621" spans="1:10">
      <c r="A19621" s="519" t="s">
        <v>19747</v>
      </c>
      <c r="B19621" s="519" t="str">
        <f t="shared" si="306"/>
        <v>ROLO COMPACTADOR VIBRATORIO,AUTOPROPELIDO PARA REPARO DE PAVIMENTACAO,CAPACIDADE DE 2T,INCLUSIVE OPERADOR</v>
      </c>
      <c r="C19621" s="519" t="s">
        <v>47039</v>
      </c>
      <c r="D19621" s="519" t="s">
        <v>47040</v>
      </c>
      <c r="I19621" s="519" t="s">
        <v>1848</v>
      </c>
      <c r="J19621" s="650">
        <v>83.22</v>
      </c>
    </row>
    <row r="19622" spans="1:10">
      <c r="A19622" s="519" t="s">
        <v>19748</v>
      </c>
      <c r="B19622" s="519" t="str">
        <f t="shared" si="306"/>
        <v>ROLO COMPACTADOR VIBRATORIO,AUTOPROPELIDO PARA REPARO DE PAVIMENTACAO,CAPACIDADE DE 2T,INCLUSIVE OPERADOR</v>
      </c>
      <c r="C19622" s="519" t="s">
        <v>47039</v>
      </c>
      <c r="D19622" s="519" t="s">
        <v>47040</v>
      </c>
      <c r="I19622" s="519" t="s">
        <v>1848</v>
      </c>
      <c r="J19622" s="650">
        <v>52.18</v>
      </c>
    </row>
    <row r="19623" spans="1:10">
      <c r="A19623" s="519" t="s">
        <v>19749</v>
      </c>
      <c r="B19623" s="519" t="str">
        <f t="shared" si="306"/>
        <v>ROLO COMPACTADOR VIBRATORIO,AUTOPROPELIDO PARA REPARO DE PAVIMENTACAO,CAPACIDADE DE 2T,INCLUSIVE OPERADOR</v>
      </c>
      <c r="C19623" s="519" t="s">
        <v>47039</v>
      </c>
      <c r="D19623" s="519" t="s">
        <v>47040</v>
      </c>
      <c r="I19623" s="519" t="s">
        <v>1848</v>
      </c>
      <c r="J19623" s="650">
        <v>46.43</v>
      </c>
    </row>
    <row r="19624" spans="1:10">
      <c r="A19624" s="519" t="s">
        <v>19750</v>
      </c>
      <c r="B19624" s="519" t="str">
        <f t="shared" si="306"/>
        <v>ROLO COMPACTADOR VIBRATORIO,AUTOPROPELIDO PARA REPARO DE PAVIMENTACAO,CAPACIDADE DE 2T,INCLUSIVE OPERADOR</v>
      </c>
      <c r="C19624" s="519" t="s">
        <v>47039</v>
      </c>
      <c r="D19624" s="519" t="s">
        <v>47040</v>
      </c>
      <c r="I19624" s="519" t="s">
        <v>1848</v>
      </c>
      <c r="J19624" s="650">
        <v>79.790000000000006</v>
      </c>
    </row>
    <row r="19625" spans="1:10">
      <c r="A19625" s="519" t="s">
        <v>19751</v>
      </c>
      <c r="B19625" s="519" t="str">
        <f t="shared" si="306"/>
        <v>ROLO COMPACTADOR VIBRATORIO,AUTOPROPELIDO PARA REPARO DE PAVIMENTACAO,CAPACIDADE DE 2T,INCLUSIVE OPERADOR</v>
      </c>
      <c r="C19625" s="519" t="s">
        <v>47039</v>
      </c>
      <c r="D19625" s="519" t="s">
        <v>47040</v>
      </c>
      <c r="I19625" s="519" t="s">
        <v>1848</v>
      </c>
      <c r="J19625" s="650">
        <v>48.75</v>
      </c>
    </row>
    <row r="19626" spans="1:10">
      <c r="A19626" s="519" t="s">
        <v>19752</v>
      </c>
      <c r="B19626" s="519" t="str">
        <f t="shared" si="306"/>
        <v>ROLO COMPACTADOR VIBRATORIO,AUTOPROPELIDO PARA REPARO DE PAVIMENTACAO,CAPACIDADE DE 2T,INCLUSIVE OPERADOR</v>
      </c>
      <c r="C19626" s="519" t="s">
        <v>47039</v>
      </c>
      <c r="D19626" s="519" t="s">
        <v>47040</v>
      </c>
      <c r="I19626" s="519" t="s">
        <v>1848</v>
      </c>
      <c r="J19626" s="650">
        <v>43</v>
      </c>
    </row>
    <row r="19627" spans="1:10">
      <c r="A19627" s="519" t="s">
        <v>19753</v>
      </c>
      <c r="B19627" s="519" t="str">
        <f t="shared" si="306"/>
        <v>ROLO ESTATICO DE 9 RODAS,AUTOPROPELIDO,PARA COMPACTACAO DE ASFALTO,COM ESPESSURA DE 25 A 50MM,LARGURA DE COMPACTACAO 1,76M,CLASSE DE PESO 14T,INCLUSIVE OPERADOR</v>
      </c>
      <c r="C19627" s="519" t="s">
        <v>47041</v>
      </c>
      <c r="D19627" s="519" t="s">
        <v>47042</v>
      </c>
      <c r="E19627" s="519" t="s">
        <v>47043</v>
      </c>
      <c r="I19627" s="519" t="s">
        <v>1848</v>
      </c>
      <c r="J19627" s="650">
        <v>199.39</v>
      </c>
    </row>
    <row r="19628" spans="1:10">
      <c r="A19628" s="519" t="s">
        <v>19754</v>
      </c>
      <c r="B19628" s="519" t="str">
        <f t="shared" si="306"/>
        <v>ROLO ESTATICO DE 9 RODAS,AUTOPROPELIDO,PARA COMPACTACAO DE ASFALTO,COM ESPESSURA DE 25 A 50MM,LARGURA DE COMPACTACAO 1,76M,CLASSE DE PESO 14T,INCLUSIVE OPERADOR</v>
      </c>
      <c r="C19628" s="519" t="s">
        <v>47041</v>
      </c>
      <c r="D19628" s="519" t="s">
        <v>47042</v>
      </c>
      <c r="E19628" s="519" t="s">
        <v>47043</v>
      </c>
      <c r="I19628" s="519" t="s">
        <v>1848</v>
      </c>
      <c r="J19628" s="650">
        <v>103.87</v>
      </c>
    </row>
    <row r="19629" spans="1:10">
      <c r="A19629" s="519" t="s">
        <v>19755</v>
      </c>
      <c r="B19629" s="519" t="str">
        <f t="shared" si="306"/>
        <v>ROLO ESTATICO DE 9 RODAS,AUTOPROPELIDO,PARA COMPACTACAO DE ASFALTO,COM ESPESSURA DE 25 A 50MM,LARGURA DE COMPACTACAO 1,76M,CLASSE DE PESO 14T,INCLUSIVE OPERADOR</v>
      </c>
      <c r="C19629" s="519" t="s">
        <v>47041</v>
      </c>
      <c r="D19629" s="519" t="s">
        <v>47042</v>
      </c>
      <c r="E19629" s="519" t="s">
        <v>47043</v>
      </c>
      <c r="I19629" s="519" t="s">
        <v>1848</v>
      </c>
      <c r="J19629" s="650">
        <v>86.5</v>
      </c>
    </row>
    <row r="19630" spans="1:10">
      <c r="A19630" s="519" t="s">
        <v>19756</v>
      </c>
      <c r="B19630" s="519" t="str">
        <f t="shared" si="306"/>
        <v>ROLO ESTATICO DE 9 RODAS,AUTOPROPELIDO,PARA COMPACTACAO DE ASFALTO,COM ESPESSURA DE 25 A 50MM,LARGURA DE COMPACTACAO 1,76M,CLASSE DE PESO 14T,INCLUSIVE OPERADOR</v>
      </c>
      <c r="C19630" s="519" t="s">
        <v>47041</v>
      </c>
      <c r="D19630" s="519" t="s">
        <v>47042</v>
      </c>
      <c r="E19630" s="519" t="s">
        <v>47043</v>
      </c>
      <c r="I19630" s="519" t="s">
        <v>1848</v>
      </c>
      <c r="J19630" s="650">
        <v>195.96</v>
      </c>
    </row>
    <row r="19631" spans="1:10">
      <c r="A19631" s="519" t="s">
        <v>19757</v>
      </c>
      <c r="B19631" s="519" t="str">
        <f t="shared" si="306"/>
        <v>ROLO ESTATICO DE 9 RODAS,AUTOPROPELIDO,PARA COMPACTACAO DE ASFALTO,COM ESPESSURA DE 25 A 50MM,LARGURA DE COMPACTACAO 1,76M,CLASSE DE PESO 14T,INCLUSIVE OPERADOR</v>
      </c>
      <c r="C19631" s="519" t="s">
        <v>47041</v>
      </c>
      <c r="D19631" s="519" t="s">
        <v>47042</v>
      </c>
      <c r="E19631" s="519" t="s">
        <v>47043</v>
      </c>
      <c r="I19631" s="519" t="s">
        <v>1848</v>
      </c>
      <c r="J19631" s="650">
        <v>100.44</v>
      </c>
    </row>
    <row r="19632" spans="1:10">
      <c r="A19632" s="519" t="s">
        <v>19758</v>
      </c>
      <c r="B19632" s="519" t="str">
        <f t="shared" si="306"/>
        <v>ROLO ESTATICO DE 9 RODAS,AUTOPROPELIDO,PARA COMPACTACAO DE ASFALTO,COM ESPESSURA DE 25 A 50MM,LARGURA DE COMPACTACAO 1,76M,CLASSE DE PESO 14T,INCLUSIVE OPERADOR</v>
      </c>
      <c r="C19632" s="519" t="s">
        <v>47041</v>
      </c>
      <c r="D19632" s="519" t="s">
        <v>47042</v>
      </c>
      <c r="E19632" s="519" t="s">
        <v>47043</v>
      </c>
      <c r="I19632" s="519" t="s">
        <v>1848</v>
      </c>
      <c r="J19632" s="650">
        <v>83.07</v>
      </c>
    </row>
    <row r="19633" spans="1:10">
      <c r="A19633" s="519" t="s">
        <v>19759</v>
      </c>
      <c r="B19633" s="519"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3" s="519" t="s">
        <v>47044</v>
      </c>
      <c r="D19633" s="519" t="s">
        <v>47045</v>
      </c>
      <c r="E19633" s="519" t="s">
        <v>47046</v>
      </c>
      <c r="F19633" s="519" t="s">
        <v>47047</v>
      </c>
      <c r="G19633" s="519" t="s">
        <v>47048</v>
      </c>
      <c r="H19633" s="519" t="s">
        <v>47049</v>
      </c>
      <c r="I19633" s="519" t="s">
        <v>1848</v>
      </c>
      <c r="J19633" s="650">
        <v>32.74</v>
      </c>
    </row>
    <row r="19634" spans="1:10">
      <c r="A19634" s="519" t="s">
        <v>19760</v>
      </c>
      <c r="B19634" s="519"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4" s="519" t="s">
        <v>47044</v>
      </c>
      <c r="D19634" s="519" t="s">
        <v>47045</v>
      </c>
      <c r="E19634" s="519" t="s">
        <v>47046</v>
      </c>
      <c r="F19634" s="519" t="s">
        <v>47047</v>
      </c>
      <c r="G19634" s="519" t="s">
        <v>47048</v>
      </c>
      <c r="H19634" s="519" t="s">
        <v>47049</v>
      </c>
      <c r="I19634" s="519" t="s">
        <v>1848</v>
      </c>
      <c r="J19634" s="650">
        <v>10.58</v>
      </c>
    </row>
    <row r="19635" spans="1:10">
      <c r="A19635" s="519" t="s">
        <v>19761</v>
      </c>
      <c r="B19635" s="519"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5" s="519" t="s">
        <v>47044</v>
      </c>
      <c r="D19635" s="519" t="s">
        <v>47045</v>
      </c>
      <c r="E19635" s="519" t="s">
        <v>47046</v>
      </c>
      <c r="F19635" s="519" t="s">
        <v>47047</v>
      </c>
      <c r="G19635" s="519" t="s">
        <v>47048</v>
      </c>
      <c r="H19635" s="519" t="s">
        <v>47049</v>
      </c>
      <c r="I19635" s="519" t="s">
        <v>1848</v>
      </c>
      <c r="J19635" s="650">
        <v>32.74</v>
      </c>
    </row>
    <row r="19636" spans="1:10">
      <c r="A19636" s="519" t="s">
        <v>19762</v>
      </c>
      <c r="B19636" s="519" t="str">
        <f t="shared" si="306"/>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19636" s="519" t="s">
        <v>47044</v>
      </c>
      <c r="D19636" s="519" t="s">
        <v>47045</v>
      </c>
      <c r="E19636" s="519" t="s">
        <v>47046</v>
      </c>
      <c r="F19636" s="519" t="s">
        <v>47047</v>
      </c>
      <c r="G19636" s="519" t="s">
        <v>47048</v>
      </c>
      <c r="H19636" s="519" t="s">
        <v>47049</v>
      </c>
      <c r="I19636" s="519" t="s">
        <v>1848</v>
      </c>
      <c r="J19636" s="650">
        <v>10.58</v>
      </c>
    </row>
    <row r="19637" spans="1:10">
      <c r="A19637" s="519" t="s">
        <v>19763</v>
      </c>
      <c r="B19637" s="519"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7" s="519" t="s">
        <v>47050</v>
      </c>
      <c r="D19637" s="519" t="s">
        <v>47051</v>
      </c>
      <c r="E19637" s="519" t="s">
        <v>47052</v>
      </c>
      <c r="F19637" s="519" t="s">
        <v>47053</v>
      </c>
      <c r="G19637" s="519" t="s">
        <v>47054</v>
      </c>
      <c r="H19637" s="519" t="s">
        <v>47055</v>
      </c>
      <c r="I19637" s="519" t="s">
        <v>1848</v>
      </c>
      <c r="J19637" s="650">
        <v>466.13</v>
      </c>
    </row>
    <row r="19638" spans="1:10">
      <c r="A19638" s="519" t="s">
        <v>19764</v>
      </c>
      <c r="B19638" s="519"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8" s="519" t="s">
        <v>47050</v>
      </c>
      <c r="D19638" s="519" t="s">
        <v>47051</v>
      </c>
      <c r="E19638" s="519" t="s">
        <v>47052</v>
      </c>
      <c r="F19638" s="519" t="s">
        <v>47053</v>
      </c>
      <c r="G19638" s="519" t="s">
        <v>47054</v>
      </c>
      <c r="H19638" s="519" t="s">
        <v>47055</v>
      </c>
      <c r="I19638" s="519" t="s">
        <v>1848</v>
      </c>
      <c r="J19638" s="650">
        <v>276.18</v>
      </c>
    </row>
    <row r="19639" spans="1:10">
      <c r="A19639" s="519" t="s">
        <v>19765</v>
      </c>
      <c r="B19639" s="519"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39" s="519" t="s">
        <v>47050</v>
      </c>
      <c r="D19639" s="519" t="s">
        <v>47051</v>
      </c>
      <c r="E19639" s="519" t="s">
        <v>47052</v>
      </c>
      <c r="F19639" s="519" t="s">
        <v>47053</v>
      </c>
      <c r="G19639" s="519" t="s">
        <v>47054</v>
      </c>
      <c r="H19639" s="519" t="s">
        <v>47055</v>
      </c>
      <c r="I19639" s="519" t="s">
        <v>1848</v>
      </c>
      <c r="J19639" s="650">
        <v>262.88</v>
      </c>
    </row>
    <row r="19640" spans="1:10">
      <c r="A19640" s="519" t="s">
        <v>19766</v>
      </c>
      <c r="B19640" s="519"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0" s="519" t="s">
        <v>47050</v>
      </c>
      <c r="D19640" s="519" t="s">
        <v>47051</v>
      </c>
      <c r="E19640" s="519" t="s">
        <v>47052</v>
      </c>
      <c r="F19640" s="519" t="s">
        <v>47053</v>
      </c>
      <c r="G19640" s="519" t="s">
        <v>47054</v>
      </c>
      <c r="H19640" s="519" t="s">
        <v>47055</v>
      </c>
      <c r="I19640" s="519" t="s">
        <v>1848</v>
      </c>
      <c r="J19640" s="650">
        <v>453.86</v>
      </c>
    </row>
    <row r="19641" spans="1:10">
      <c r="A19641" s="519" t="s">
        <v>19767</v>
      </c>
      <c r="B19641" s="519"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1" s="519" t="s">
        <v>47050</v>
      </c>
      <c r="D19641" s="519" t="s">
        <v>47051</v>
      </c>
      <c r="E19641" s="519" t="s">
        <v>47052</v>
      </c>
      <c r="F19641" s="519" t="s">
        <v>47053</v>
      </c>
      <c r="G19641" s="519" t="s">
        <v>47054</v>
      </c>
      <c r="H19641" s="519" t="s">
        <v>47055</v>
      </c>
      <c r="I19641" s="519" t="s">
        <v>1848</v>
      </c>
      <c r="J19641" s="650">
        <v>263.91000000000003</v>
      </c>
    </row>
    <row r="19642" spans="1:10">
      <c r="A19642" s="519" t="s">
        <v>19768</v>
      </c>
      <c r="B19642" s="519" t="str">
        <f t="shared" si="306"/>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19642" s="519" t="s">
        <v>47050</v>
      </c>
      <c r="D19642" s="519" t="s">
        <v>47051</v>
      </c>
      <c r="E19642" s="519" t="s">
        <v>47052</v>
      </c>
      <c r="F19642" s="519" t="s">
        <v>47053</v>
      </c>
      <c r="G19642" s="519" t="s">
        <v>47054</v>
      </c>
      <c r="H19642" s="519" t="s">
        <v>47055</v>
      </c>
      <c r="I19642" s="519" t="s">
        <v>1848</v>
      </c>
      <c r="J19642" s="650">
        <v>250.61</v>
      </c>
    </row>
    <row r="19643" spans="1:10">
      <c r="A19643" s="519" t="s">
        <v>19769</v>
      </c>
      <c r="B19643" s="519"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3" s="519" t="s">
        <v>47056</v>
      </c>
      <c r="D19643" s="519" t="s">
        <v>47057</v>
      </c>
      <c r="E19643" s="519" t="s">
        <v>47058</v>
      </c>
      <c r="F19643" s="519" t="s">
        <v>47059</v>
      </c>
      <c r="G19643" s="519" t="s">
        <v>47060</v>
      </c>
      <c r="I19643" s="519" t="s">
        <v>1848</v>
      </c>
      <c r="J19643" s="650">
        <v>3111.82</v>
      </c>
    </row>
    <row r="19644" spans="1:10">
      <c r="A19644" s="519" t="s">
        <v>19770</v>
      </c>
      <c r="B19644" s="519"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4" s="519" t="s">
        <v>47056</v>
      </c>
      <c r="D19644" s="519" t="s">
        <v>47057</v>
      </c>
      <c r="E19644" s="519" t="s">
        <v>47058</v>
      </c>
      <c r="F19644" s="519" t="s">
        <v>47059</v>
      </c>
      <c r="G19644" s="519" t="s">
        <v>47060</v>
      </c>
      <c r="I19644" s="519" t="s">
        <v>1848</v>
      </c>
      <c r="J19644" s="650">
        <v>1303</v>
      </c>
    </row>
    <row r="19645" spans="1:10">
      <c r="A19645" s="519" t="s">
        <v>19771</v>
      </c>
      <c r="B19645" s="519"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5" s="519" t="s">
        <v>47056</v>
      </c>
      <c r="D19645" s="519" t="s">
        <v>47057</v>
      </c>
      <c r="E19645" s="519" t="s">
        <v>47058</v>
      </c>
      <c r="F19645" s="519" t="s">
        <v>47059</v>
      </c>
      <c r="G19645" s="519" t="s">
        <v>47060</v>
      </c>
      <c r="I19645" s="519" t="s">
        <v>1848</v>
      </c>
      <c r="J19645" s="650">
        <v>952.05</v>
      </c>
    </row>
    <row r="19646" spans="1:10">
      <c r="A19646" s="519" t="s">
        <v>19772</v>
      </c>
      <c r="B19646" s="519"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6" s="519" t="s">
        <v>47056</v>
      </c>
      <c r="D19646" s="519" t="s">
        <v>47057</v>
      </c>
      <c r="E19646" s="519" t="s">
        <v>47058</v>
      </c>
      <c r="F19646" s="519" t="s">
        <v>47059</v>
      </c>
      <c r="G19646" s="519" t="s">
        <v>47060</v>
      </c>
      <c r="I19646" s="519" t="s">
        <v>1848</v>
      </c>
      <c r="J19646" s="650">
        <v>3040.72</v>
      </c>
    </row>
    <row r="19647" spans="1:10">
      <c r="A19647" s="519" t="s">
        <v>19773</v>
      </c>
      <c r="B19647" s="519"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7" s="519" t="s">
        <v>47056</v>
      </c>
      <c r="D19647" s="519" t="s">
        <v>47057</v>
      </c>
      <c r="E19647" s="519" t="s">
        <v>47058</v>
      </c>
      <c r="F19647" s="519" t="s">
        <v>47059</v>
      </c>
      <c r="G19647" s="519" t="s">
        <v>47060</v>
      </c>
      <c r="I19647" s="519" t="s">
        <v>1848</v>
      </c>
      <c r="J19647" s="650">
        <v>1231.9000000000001</v>
      </c>
    </row>
    <row r="19648" spans="1:10">
      <c r="A19648" s="519" t="s">
        <v>19774</v>
      </c>
      <c r="B19648" s="519" t="str">
        <f t="shared" si="306"/>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19648" s="519" t="s">
        <v>47056</v>
      </c>
      <c r="D19648" s="519" t="s">
        <v>47057</v>
      </c>
      <c r="E19648" s="519" t="s">
        <v>47058</v>
      </c>
      <c r="F19648" s="519" t="s">
        <v>47059</v>
      </c>
      <c r="G19648" s="519" t="s">
        <v>47060</v>
      </c>
      <c r="I19648" s="519" t="s">
        <v>1848</v>
      </c>
      <c r="J19648" s="650">
        <v>880.95</v>
      </c>
    </row>
    <row r="19649" spans="1:10">
      <c r="A19649" s="519" t="s">
        <v>19775</v>
      </c>
      <c r="B19649" s="519" t="str">
        <f t="shared" si="306"/>
        <v>USINA PARA MISTURA A FRIO,COM CAPACIDADE PARA 50T/H,COMPREENDENDO:ALIMENTADOR-DOSADOR DE FRIOS,ELEVADOR,SILO-TREMONHA,ALIMENTADOR DE FINOS,MISTURADOR,INSTALACAO DE ARMAZENAGEM E AQUECIMENTO DE ASFALTO E GRUPO GERADOR DE 60/66KVA,INCLUSIVEEQUIPE DE OPERACAO</v>
      </c>
      <c r="C19649" s="519" t="s">
        <v>47061</v>
      </c>
      <c r="D19649" s="519" t="s">
        <v>47062</v>
      </c>
      <c r="E19649" s="519" t="s">
        <v>47063</v>
      </c>
      <c r="F19649" s="519" t="s">
        <v>47064</v>
      </c>
      <c r="G19649" s="519" t="s">
        <v>47065</v>
      </c>
      <c r="I19649" s="519" t="s">
        <v>1848</v>
      </c>
      <c r="J19649" s="650">
        <v>567.83000000000004</v>
      </c>
    </row>
    <row r="19650" spans="1:10">
      <c r="A19650" s="519" t="s">
        <v>19776</v>
      </c>
      <c r="B19650" s="519" t="str">
        <f t="shared" si="306"/>
        <v>USINA PARA MISTURA A FRIO,COM CAPACIDADE PARA 50T/H,COMPREENDENDO:ALIMENTADOR-DOSADOR DE FRIOS,ELEVADOR,SILO-TREMONHA,ALIMENTADOR DE FINOS,MISTURADOR,INSTALACAO DE ARMAZENAGEM E AQUECIMENTO DE ASFALTO E GRUPO GERADOR DE 60/66KVA,INCLUSIVEEQUIPE DE OPERACAO</v>
      </c>
      <c r="C19650" s="519" t="s">
        <v>47061</v>
      </c>
      <c r="D19650" s="519" t="s">
        <v>47062</v>
      </c>
      <c r="E19650" s="519" t="s">
        <v>47063</v>
      </c>
      <c r="F19650" s="519" t="s">
        <v>47064</v>
      </c>
      <c r="G19650" s="519" t="s">
        <v>47065</v>
      </c>
      <c r="I19650" s="519" t="s">
        <v>1848</v>
      </c>
      <c r="J19650" s="650">
        <v>240.84</v>
      </c>
    </row>
    <row r="19651" spans="1:10">
      <c r="A19651" s="519" t="s">
        <v>19777</v>
      </c>
      <c r="B19651" s="519" t="str">
        <f t="shared" si="306"/>
        <v>USINA PARA MISTURA A FRIO,COM CAPACIDADE PARA 50T/H,COMPREENDENDO:ALIMENTADOR-DOSADOR DE FRIOS,ELEVADOR,SILO-TREMONHA,ALIMENTADOR DE FINOS,MISTURADOR,INSTALACAO DE ARMAZENAGEM E AQUECIMENTO DE ASFALTO E GRUPO GERADOR DE 60/66KVA,INCLUSIVEEQUIPE DE OPERACAO</v>
      </c>
      <c r="C19651" s="519" t="s">
        <v>47061</v>
      </c>
      <c r="D19651" s="519" t="s">
        <v>47062</v>
      </c>
      <c r="E19651" s="519" t="s">
        <v>47063</v>
      </c>
      <c r="F19651" s="519" t="s">
        <v>47064</v>
      </c>
      <c r="G19651" s="519" t="s">
        <v>47065</v>
      </c>
      <c r="I19651" s="519" t="s">
        <v>1848</v>
      </c>
      <c r="J19651" s="650">
        <v>180.64</v>
      </c>
    </row>
    <row r="19652" spans="1:10">
      <c r="A19652" s="519" t="s">
        <v>19778</v>
      </c>
      <c r="B19652" s="519" t="str">
        <f t="shared" si="306"/>
        <v>USINA PARA MISTURA A FRIO,COM CAPACIDADE PARA 50T/H,COMPREENDENDO:ALIMENTADOR-DOSADOR DE FRIOS,ELEVADOR,SILO-TREMONHA,ALIMENTADOR DE FINOS,MISTURADOR,INSTALACAO DE ARMAZENAGEM E AQUECIMENTO DE ASFALTO E GRUPO GERADOR DE 60/66KVA,INCLUSIVEEQUIPE DE OPERACAO</v>
      </c>
      <c r="C19652" s="519" t="s">
        <v>47061</v>
      </c>
      <c r="D19652" s="519" t="s">
        <v>47062</v>
      </c>
      <c r="E19652" s="519" t="s">
        <v>47063</v>
      </c>
      <c r="F19652" s="519" t="s">
        <v>47064</v>
      </c>
      <c r="G19652" s="519" t="s">
        <v>47065</v>
      </c>
      <c r="I19652" s="519" t="s">
        <v>1848</v>
      </c>
      <c r="J19652" s="650">
        <v>547.71</v>
      </c>
    </row>
    <row r="19653" spans="1:10">
      <c r="A19653" s="519" t="s">
        <v>19779</v>
      </c>
      <c r="B19653" s="519" t="str">
        <f t="shared" si="306"/>
        <v>USINA PARA MISTURA A FRIO,COM CAPACIDADE PARA 50T/H,COMPREENDENDO:ALIMENTADOR-DOSADOR DE FRIOS,ELEVADOR,SILO-TREMONHA,ALIMENTADOR DE FINOS,MISTURADOR,INSTALACAO DE ARMAZENAGEM E AQUECIMENTO DE ASFALTO E GRUPO GERADOR DE 60/66KVA,INCLUSIVEEQUIPE DE OPERACAO</v>
      </c>
      <c r="C19653" s="519" t="s">
        <v>47061</v>
      </c>
      <c r="D19653" s="519" t="s">
        <v>47062</v>
      </c>
      <c r="E19653" s="519" t="s">
        <v>47063</v>
      </c>
      <c r="F19653" s="519" t="s">
        <v>47064</v>
      </c>
      <c r="G19653" s="519" t="s">
        <v>47065</v>
      </c>
      <c r="I19653" s="519" t="s">
        <v>1848</v>
      </c>
      <c r="J19653" s="650">
        <v>220.72</v>
      </c>
    </row>
    <row r="19654" spans="1:10">
      <c r="A19654" s="519" t="s">
        <v>19780</v>
      </c>
      <c r="B19654" s="519" t="str">
        <f t="shared" si="306"/>
        <v>USINA PARA MISTURA A FRIO,COM CAPACIDADE PARA 50T/H,COMPREENDENDO:ALIMENTADOR-DOSADOR DE FRIOS,ELEVADOR,SILO-TREMONHA,ALIMENTADOR DE FINOS,MISTURADOR,INSTALACAO DE ARMAZENAGEM E AQUECIMENTO DE ASFALTO E GRUPO GERADOR DE 60/66KVA,INCLUSIVEEQUIPE DE OPERACAO</v>
      </c>
      <c r="C19654" s="519" t="s">
        <v>47061</v>
      </c>
      <c r="D19654" s="519" t="s">
        <v>47062</v>
      </c>
      <c r="E19654" s="519" t="s">
        <v>47063</v>
      </c>
      <c r="F19654" s="519" t="s">
        <v>47064</v>
      </c>
      <c r="G19654" s="519" t="s">
        <v>47065</v>
      </c>
      <c r="I19654" s="519" t="s">
        <v>1848</v>
      </c>
      <c r="J19654" s="650">
        <v>160.52000000000001</v>
      </c>
    </row>
    <row r="19655" spans="1:10">
      <c r="A19655" s="519" t="s">
        <v>19781</v>
      </c>
      <c r="B19655" s="519" t="str">
        <f t="shared" si="306"/>
        <v>SISTEMA DE AQUECIMENTO COM UM TANQUE FIXO DE 30000 LITROS PARA ASFALTO E UM TANQUE DE 20000 LITROS PARA COMBUSTIVEL,COMSISTEMA DE CIRCULACAO DE ASFALTO,INCLUSIVE OPERADOR</v>
      </c>
      <c r="C19655" s="519" t="s">
        <v>47066</v>
      </c>
      <c r="D19655" s="519" t="s">
        <v>47067</v>
      </c>
      <c r="E19655" s="519" t="s">
        <v>47068</v>
      </c>
      <c r="I19655" s="519" t="s">
        <v>1848</v>
      </c>
      <c r="J19655" s="650">
        <v>190.89</v>
      </c>
    </row>
    <row r="19656" spans="1:10">
      <c r="A19656" s="519" t="s">
        <v>19782</v>
      </c>
      <c r="B19656" s="519" t="str">
        <f t="shared" ref="B19656:B19719" si="307">C19656&amp;D19656&amp;E19656&amp;F19656&amp;G19656&amp;H19656</f>
        <v>SISTEMA DE AQUECIMENTO COM UM TANQUE FIXO DE 30000 LITROS PARA ASFALTO E UM TANQUE DE 20000 LITROS PARA COMBUSTIVEL,COMSISTEMA DE CIRCULACAO DE ASFALTO,INCLUSIVE OPERADOR</v>
      </c>
      <c r="C19656" s="519" t="s">
        <v>47066</v>
      </c>
      <c r="D19656" s="519" t="s">
        <v>47067</v>
      </c>
      <c r="E19656" s="519" t="s">
        <v>47068</v>
      </c>
      <c r="I19656" s="519" t="s">
        <v>1848</v>
      </c>
      <c r="J19656" s="650">
        <v>43.54</v>
      </c>
    </row>
    <row r="19657" spans="1:10">
      <c r="A19657" s="519" t="s">
        <v>19783</v>
      </c>
      <c r="B19657" s="519" t="str">
        <f t="shared" si="307"/>
        <v>SISTEMA DE AQUECIMENTO COM UM TANQUE FIXO DE 30000 LITROS PARA ASFALTO E UM TANQUE DE 20000 LITROS PARA COMBUSTIVEL,COMSISTEMA DE CIRCULACAO DE ASFALTO,INCLUSIVE OPERADOR</v>
      </c>
      <c r="C19657" s="519" t="s">
        <v>47066</v>
      </c>
      <c r="D19657" s="519" t="s">
        <v>47067</v>
      </c>
      <c r="E19657" s="519" t="s">
        <v>47068</v>
      </c>
      <c r="I19657" s="519" t="s">
        <v>1848</v>
      </c>
      <c r="J19657" s="650">
        <v>187.46</v>
      </c>
    </row>
    <row r="19658" spans="1:10">
      <c r="A19658" s="519" t="s">
        <v>19784</v>
      </c>
      <c r="B19658" s="519" t="str">
        <f t="shared" si="307"/>
        <v>SISTEMA DE AQUECIMENTO COM UM TANQUE FIXO DE 30000 LITROS PARA ASFALTO E UM TANQUE DE 20000 LITROS PARA COMBUSTIVEL,COMSISTEMA DE CIRCULACAO DE ASFALTO,INCLUSIVE OPERADOR</v>
      </c>
      <c r="C19658" s="519" t="s">
        <v>47066</v>
      </c>
      <c r="D19658" s="519" t="s">
        <v>47067</v>
      </c>
      <c r="E19658" s="519" t="s">
        <v>47068</v>
      </c>
      <c r="I19658" s="519" t="s">
        <v>1848</v>
      </c>
      <c r="J19658" s="650">
        <v>40.11</v>
      </c>
    </row>
    <row r="19659" spans="1:10">
      <c r="A19659" s="519" t="s">
        <v>19785</v>
      </c>
      <c r="B19659" s="519" t="str">
        <f t="shared" si="307"/>
        <v>PULVIMISTURADOR,LARGURA DE MISTURADOR DE 2,50M,TRACIONADO POR TRATOR DE PNEUS DE 61CV,INCLUSIVE ESTE E 2 OPERADORES</v>
      </c>
      <c r="C19659" s="519" t="s">
        <v>47069</v>
      </c>
      <c r="D19659" s="519" t="s">
        <v>47070</v>
      </c>
      <c r="I19659" s="519" t="s">
        <v>1848</v>
      </c>
      <c r="J19659" s="650">
        <v>138.6</v>
      </c>
    </row>
    <row r="19660" spans="1:10">
      <c r="A19660" s="519" t="s">
        <v>19786</v>
      </c>
      <c r="B19660" s="519" t="str">
        <f t="shared" si="307"/>
        <v>PULVIMISTURADOR,LARGURA DE MISTURADOR DE 2,50M,TRACIONADO POR TRATOR DE PNEUS DE 61CV,INCLUSIVE ESTE E 2 OPERADORES</v>
      </c>
      <c r="C19660" s="519" t="s">
        <v>47069</v>
      </c>
      <c r="D19660" s="519" t="s">
        <v>47070</v>
      </c>
      <c r="I19660" s="519" t="s">
        <v>1848</v>
      </c>
      <c r="J19660" s="650">
        <v>75.209999999999994</v>
      </c>
    </row>
    <row r="19661" spans="1:10">
      <c r="A19661" s="519" t="s">
        <v>19787</v>
      </c>
      <c r="B19661" s="519" t="str">
        <f t="shared" si="307"/>
        <v>PULVIMISTURADOR,LARGURA DE MISTURADOR DE 2,50M,TRACIONADO POR TRATOR DE PNEUS DE 61CV,INCLUSIVE ESTE E 2 OPERADORES</v>
      </c>
      <c r="C19661" s="519" t="s">
        <v>47069</v>
      </c>
      <c r="D19661" s="519" t="s">
        <v>47070</v>
      </c>
      <c r="I19661" s="519" t="s">
        <v>1848</v>
      </c>
      <c r="J19661" s="650">
        <v>67.62</v>
      </c>
    </row>
    <row r="19662" spans="1:10">
      <c r="A19662" s="519" t="s">
        <v>19788</v>
      </c>
      <c r="B19662" s="519" t="str">
        <f t="shared" si="307"/>
        <v>PULVIMISTURADOR,LARGURA DE MISTURADOR DE 2,50M,TRACIONADO POR TRATOR DE PNEUS DE 61CV,INCLUSIVE ESTE E 2 OPERADORES</v>
      </c>
      <c r="C19662" s="519" t="s">
        <v>47069</v>
      </c>
      <c r="D19662" s="519" t="s">
        <v>47070</v>
      </c>
      <c r="I19662" s="519" t="s">
        <v>1848</v>
      </c>
      <c r="J19662" s="650">
        <v>131.74</v>
      </c>
    </row>
    <row r="19663" spans="1:10">
      <c r="A19663" s="519" t="s">
        <v>19789</v>
      </c>
      <c r="B19663" s="519" t="str">
        <f t="shared" si="307"/>
        <v>PULVIMISTURADOR,LARGURA DE MISTURADOR DE 2,50M,TRACIONADO POR TRATOR DE PNEUS DE 61CV,INCLUSIVE ESTE E 2 OPERADORES</v>
      </c>
      <c r="C19663" s="519" t="s">
        <v>47069</v>
      </c>
      <c r="D19663" s="519" t="s">
        <v>47070</v>
      </c>
      <c r="I19663" s="519" t="s">
        <v>1848</v>
      </c>
      <c r="J19663" s="650">
        <v>68.349999999999994</v>
      </c>
    </row>
    <row r="19664" spans="1:10">
      <c r="A19664" s="519" t="s">
        <v>19790</v>
      </c>
      <c r="B19664" s="519" t="str">
        <f t="shared" si="307"/>
        <v>PULVIMISTURADOR,LARGURA DE MISTURADOR DE 2,50M,TRACIONADO POR TRATOR DE PNEUS DE 61CV,INCLUSIVE ESTE E 2 OPERADORES</v>
      </c>
      <c r="C19664" s="519" t="s">
        <v>47069</v>
      </c>
      <c r="D19664" s="519" t="s">
        <v>47070</v>
      </c>
      <c r="I19664" s="519" t="s">
        <v>1848</v>
      </c>
      <c r="J19664" s="650">
        <v>60.76</v>
      </c>
    </row>
    <row r="19665" spans="1:10">
      <c r="A19665" s="519" t="s">
        <v>19791</v>
      </c>
      <c r="B19665" s="519"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5" s="519" t="s">
        <v>47071</v>
      </c>
      <c r="D19665" s="519" t="s">
        <v>47072</v>
      </c>
      <c r="E19665" s="519" t="s">
        <v>47073</v>
      </c>
      <c r="F19665" s="519" t="s">
        <v>47074</v>
      </c>
      <c r="G19665" s="519" t="s">
        <v>47075</v>
      </c>
      <c r="I19665" s="519" t="s">
        <v>1848</v>
      </c>
      <c r="J19665" s="650">
        <v>76.23</v>
      </c>
    </row>
    <row r="19666" spans="1:10">
      <c r="A19666" s="519" t="s">
        <v>19792</v>
      </c>
      <c r="B19666" s="519"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6" s="519" t="s">
        <v>47071</v>
      </c>
      <c r="D19666" s="519" t="s">
        <v>47072</v>
      </c>
      <c r="E19666" s="519" t="s">
        <v>47073</v>
      </c>
      <c r="F19666" s="519" t="s">
        <v>47074</v>
      </c>
      <c r="G19666" s="519" t="s">
        <v>47075</v>
      </c>
      <c r="I19666" s="519" t="s">
        <v>1848</v>
      </c>
      <c r="J19666" s="650">
        <v>24.05</v>
      </c>
    </row>
    <row r="19667" spans="1:10">
      <c r="A19667" s="519" t="s">
        <v>19793</v>
      </c>
      <c r="B19667" s="519" t="str">
        <f t="shared" si="307"/>
        <v>DISTRIBUIDOR DE BETUME(ASFALTO) REBOCAVEL,MOTOR A GASOLINA,PARTIDA MANUAL,CAPACIDADE EFETIVA DE TANQUE DE 2.200L,BOMBA DE ENGRENAGEM DE DIAMETRO DE 2",180L/MIN,BARRA DE DISTRIBUICAO COM 2,00M,HASTE DE DISTRIBUICAO MANUAL PROVIDA DE REGISTRO PROPRIO,EXCLUSIVE OPERADOR</v>
      </c>
      <c r="C19667" s="519" t="s">
        <v>47071</v>
      </c>
      <c r="D19667" s="519" t="s">
        <v>47076</v>
      </c>
      <c r="E19667" s="519" t="s">
        <v>47073</v>
      </c>
      <c r="F19667" s="519" t="s">
        <v>47074</v>
      </c>
      <c r="G19667" s="519" t="s">
        <v>47075</v>
      </c>
      <c r="I19667" s="519" t="s">
        <v>1848</v>
      </c>
      <c r="J19667" s="650">
        <v>16.96</v>
      </c>
    </row>
    <row r="19668" spans="1:10">
      <c r="A19668" s="519" t="s">
        <v>19794</v>
      </c>
      <c r="B19668" s="519"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8" s="519" t="s">
        <v>47071</v>
      </c>
      <c r="D19668" s="519" t="s">
        <v>47072</v>
      </c>
      <c r="E19668" s="519" t="s">
        <v>47073</v>
      </c>
      <c r="F19668" s="519" t="s">
        <v>47074</v>
      </c>
      <c r="G19668" s="519" t="s">
        <v>47075</v>
      </c>
      <c r="I19668" s="519" t="s">
        <v>1848</v>
      </c>
      <c r="J19668" s="650">
        <v>76.23</v>
      </c>
    </row>
    <row r="19669" spans="1:10">
      <c r="A19669" s="519" t="s">
        <v>19795</v>
      </c>
      <c r="B19669" s="519" t="str">
        <f t="shared" si="307"/>
        <v>DISTRIBUIDOR DE BETUME(ASFALTO) REBOCAVEL,MOTOR A GASOLINA,PARTIDA MANUAL,CAPACIDADE EFETIVA DO TANQUE DE 2.200L,BOMBA DE ENGRENAGEM DE DIAMETRO DE 2",180L/MIN,BARRA DE DISTRIBUICAO COM 2,00M,HASTE DE DISTRIBUICAO MANUAL PROVIDA DE REGISTRO PROPRIO,EXCLUSIVE OPERADOR</v>
      </c>
      <c r="C19669" s="519" t="s">
        <v>47071</v>
      </c>
      <c r="D19669" s="519" t="s">
        <v>47072</v>
      </c>
      <c r="E19669" s="519" t="s">
        <v>47073</v>
      </c>
      <c r="F19669" s="519" t="s">
        <v>47074</v>
      </c>
      <c r="G19669" s="519" t="s">
        <v>47075</v>
      </c>
      <c r="I19669" s="519" t="s">
        <v>1848</v>
      </c>
      <c r="J19669" s="650">
        <v>24.05</v>
      </c>
    </row>
    <row r="19670" spans="1:10">
      <c r="A19670" s="519" t="s">
        <v>19796</v>
      </c>
      <c r="B19670" s="519" t="str">
        <f t="shared" si="307"/>
        <v>DISTRIBUIDOR DE BETUME(ASFALTO) REBOCAVEL,MOTOR A GASOLINA,PARTIDA MANUAL,CAPACIDADE EFETIVA DE TANQUE DE 2.200L,BOMBA DE ENGRENAGEM DE DIAMETRO DE 2",180L/MIN,BARRA DE DISTRIBUICAO COM 2,00M,HASTE DE DISTRIBUICAO MANUAL PROVIDA DE REGISTRO PROPRIO,EXCLUSIVE OPERADOR</v>
      </c>
      <c r="C19670" s="519" t="s">
        <v>47071</v>
      </c>
      <c r="D19670" s="519" t="s">
        <v>47076</v>
      </c>
      <c r="E19670" s="519" t="s">
        <v>47073</v>
      </c>
      <c r="F19670" s="519" t="s">
        <v>47074</v>
      </c>
      <c r="G19670" s="519" t="s">
        <v>47075</v>
      </c>
      <c r="I19670" s="519" t="s">
        <v>1848</v>
      </c>
      <c r="J19670" s="650">
        <v>16.96</v>
      </c>
    </row>
    <row r="19671" spans="1:10">
      <c r="A19671" s="519" t="s">
        <v>19797</v>
      </c>
      <c r="B19671" s="519" t="str">
        <f t="shared" si="307"/>
        <v>DISTRIBUIDOR DE BETUME(ASFALTO) SOB PRESSAO,MOTOR A GASOLINA,MONTADO SOBRE CAMINHAO,CAPACIDADE EFETIVA DO TANQUE DE 5000L,INCLUSIVE ESTE COM MOTORISTA</v>
      </c>
      <c r="C19671" s="519" t="s">
        <v>47077</v>
      </c>
      <c r="D19671" s="519" t="s">
        <v>47078</v>
      </c>
      <c r="E19671" s="519" t="s">
        <v>47079</v>
      </c>
      <c r="I19671" s="519" t="s">
        <v>1848</v>
      </c>
      <c r="J19671" s="650">
        <v>316.94</v>
      </c>
    </row>
    <row r="19672" spans="1:10">
      <c r="A19672" s="519" t="s">
        <v>19798</v>
      </c>
      <c r="B19672" s="519" t="str">
        <f t="shared" si="307"/>
        <v>DISTRIBUIDOR DE BETUME(ASFALTO) SOB PRESSAO,MOTOR A GASOLINA,MONTADO SOBRE CAMINHAO,CAPACIDADE EFETIVA DO TANQUE DE 5000L,INCLUSIVE ESTE COM MOTORISTA</v>
      </c>
      <c r="C19672" s="519" t="s">
        <v>47077</v>
      </c>
      <c r="D19672" s="519" t="s">
        <v>47078</v>
      </c>
      <c r="E19672" s="519" t="s">
        <v>47079</v>
      </c>
      <c r="I19672" s="519" t="s">
        <v>1848</v>
      </c>
      <c r="J19672" s="650">
        <v>113.57</v>
      </c>
    </row>
    <row r="19673" spans="1:10">
      <c r="A19673" s="519" t="s">
        <v>19799</v>
      </c>
      <c r="B19673" s="519" t="str">
        <f t="shared" si="307"/>
        <v>DISTRIBUIDOR DE BETUME(ASFALTO) SOB PRESSAO,MOTOR A GASOLINA,MONTADO SOBRE CAMINHAO,CAPACIDADE EFETIVA DO TANQUE DE 5000L,INCLUSIVE ESTE COM MOTORISTA</v>
      </c>
      <c r="C19673" s="519" t="s">
        <v>47077</v>
      </c>
      <c r="D19673" s="519" t="s">
        <v>47078</v>
      </c>
      <c r="E19673" s="519" t="s">
        <v>47079</v>
      </c>
      <c r="I19673" s="519" t="s">
        <v>1848</v>
      </c>
      <c r="J19673" s="650">
        <v>87.83</v>
      </c>
    </row>
    <row r="19674" spans="1:10">
      <c r="A19674" s="519" t="s">
        <v>19800</v>
      </c>
      <c r="B19674" s="519" t="str">
        <f t="shared" si="307"/>
        <v>DISTRIBUIDOR DE BETUME(ASFALTO) SOB PRESSAO,MOTOR A GASOLINA,MONTADO SOBRE CAMINHAO,CAPACIDADE EFETIVA DO TANQUE DE 5000L,INCLUSIVE ESTE COM MOTORISTA</v>
      </c>
      <c r="C19674" s="519" t="s">
        <v>47077</v>
      </c>
      <c r="D19674" s="519" t="s">
        <v>47078</v>
      </c>
      <c r="E19674" s="519" t="s">
        <v>47079</v>
      </c>
      <c r="I19674" s="519" t="s">
        <v>1848</v>
      </c>
      <c r="J19674" s="650">
        <v>313.89</v>
      </c>
    </row>
    <row r="19675" spans="1:10">
      <c r="A19675" s="519" t="s">
        <v>19801</v>
      </c>
      <c r="B19675" s="519" t="str">
        <f t="shared" si="307"/>
        <v>DISTRIBUIDOR DE BETUME(ASFALTO) SOB PRESSAO,MOTOR A GASOLINA,MONTADO SOBRE CAMINHAO,CAPACIDADE EFETIVA DO TANQUE DE 5000L,INCLUSIVE ESTE COM MOTORISTA</v>
      </c>
      <c r="C19675" s="519" t="s">
        <v>47077</v>
      </c>
      <c r="D19675" s="519" t="s">
        <v>47078</v>
      </c>
      <c r="E19675" s="519" t="s">
        <v>47079</v>
      </c>
      <c r="I19675" s="519" t="s">
        <v>1848</v>
      </c>
      <c r="J19675" s="650">
        <v>110.52</v>
      </c>
    </row>
    <row r="19676" spans="1:10">
      <c r="A19676" s="519" t="s">
        <v>19802</v>
      </c>
      <c r="B19676" s="519" t="str">
        <f t="shared" si="307"/>
        <v>DISTRIBUIDOR DE BETUME(ASFALTO) SOB PRESSAO,MOTOR A GASOLINA,MONTADO SOBRE CAMINHAO,CAPACIDADE EFETIVA DO TANQUE DE 5000L,INCLUSIVE ESTE COM MOTORISTA</v>
      </c>
      <c r="C19676" s="519" t="s">
        <v>47077</v>
      </c>
      <c r="D19676" s="519" t="s">
        <v>47078</v>
      </c>
      <c r="E19676" s="519" t="s">
        <v>47079</v>
      </c>
      <c r="I19676" s="519" t="s">
        <v>1848</v>
      </c>
      <c r="J19676" s="650">
        <v>84.78</v>
      </c>
    </row>
    <row r="19677" spans="1:10">
      <c r="A19677" s="519" t="s">
        <v>19803</v>
      </c>
      <c r="B19677" s="519" t="str">
        <f t="shared" si="307"/>
        <v>ESPALHADOR DE AGREGADOS,REBOCAVEL,CAPACIDADE RASA DE 1,30M3,LARGURA MAXIMA DE DISTRIBUICAO DE 3,66M,COMPRIMENTO DE 4,10M,LARGURA DE 1,30M,ALTURA DE 1,00M,4 RODAS COM PNEUMATICOS 6X9(10 LONAS),PESO DE 860KG,DIAMETRO DO ROLO DE 12,7CM(5"),EXCLUSIVE OPERADOR</v>
      </c>
      <c r="C19677" s="519" t="s">
        <v>47080</v>
      </c>
      <c r="D19677" s="519" t="s">
        <v>47081</v>
      </c>
      <c r="E19677" s="519" t="s">
        <v>47082</v>
      </c>
      <c r="F19677" s="519" t="s">
        <v>47083</v>
      </c>
      <c r="G19677" s="519" t="s">
        <v>47084</v>
      </c>
      <c r="I19677" s="519" t="s">
        <v>1848</v>
      </c>
      <c r="J19677" s="650">
        <v>11.92</v>
      </c>
    </row>
    <row r="19678" spans="1:10">
      <c r="A19678" s="519" t="s">
        <v>19804</v>
      </c>
      <c r="B19678" s="519" t="str">
        <f t="shared" si="307"/>
        <v>ESPALHADOR DE AGREGADOS,REBOCAVEL,CAPACIDADE RASA DE 1,30M3,LARGURA MAXIMA DE DISTRIBUICAO DE 3,66M,COMPRIMENTO DE 4,10M,LARGURA DE 1,30M,ALTURA DE 1,00M,4 RODAS COM PNEUMATICOS 6X9(10 LONAS),PESO DE 860KG,DIAMETRO DO ROLO DE 12,7CM(5"),EXCLUSIVE OPERADOR</v>
      </c>
      <c r="C19678" s="519" t="s">
        <v>47080</v>
      </c>
      <c r="D19678" s="519" t="s">
        <v>47081</v>
      </c>
      <c r="E19678" s="519" t="s">
        <v>47082</v>
      </c>
      <c r="F19678" s="519" t="s">
        <v>47083</v>
      </c>
      <c r="G19678" s="519" t="s">
        <v>47084</v>
      </c>
      <c r="I19678" s="519" t="s">
        <v>1848</v>
      </c>
      <c r="J19678" s="650">
        <v>5.54</v>
      </c>
    </row>
    <row r="19679" spans="1:10">
      <c r="A19679" s="519" t="s">
        <v>19805</v>
      </c>
      <c r="B19679" s="519" t="str">
        <f t="shared" si="307"/>
        <v>ESPALHADOR DE AGREGADOS,REBOCAVEL,CAPACIDADE RASA DE 1,30M3,LARGURA MAXIMA DE DISTRIBUICAO DE 3,66M,COMPRIMENTO DE 4,10M,LARGURA DE 1,30M,ALTURA DE 1,00M,4 RODAS COM PNEUMATICOS 6X9(10 LONAS),PESO DE 860KG,DIAMETRO DO ROLO DE 12,7CM(5"),EXCLUSIVE OPERADOR</v>
      </c>
      <c r="C19679" s="519" t="s">
        <v>47080</v>
      </c>
      <c r="D19679" s="519" t="s">
        <v>47081</v>
      </c>
      <c r="E19679" s="519" t="s">
        <v>47082</v>
      </c>
      <c r="F19679" s="519" t="s">
        <v>47083</v>
      </c>
      <c r="G19679" s="519" t="s">
        <v>47084</v>
      </c>
      <c r="I19679" s="519" t="s">
        <v>1848</v>
      </c>
      <c r="J19679" s="650">
        <v>11.92</v>
      </c>
    </row>
    <row r="19680" spans="1:10">
      <c r="A19680" s="519" t="s">
        <v>19806</v>
      </c>
      <c r="B19680" s="519" t="str">
        <f t="shared" si="307"/>
        <v>ESPALHADOR DE AGREGADOS,REBOCAVEL,CAPACIDADE RASA DE 1,30M3,LARGURA MAXIMA DE DISTRIBUICAO DE 3,66M,COMPRIMENTO DE 4,10M,LARGURA DE 1,30M,ALTURA DE 1,00M,4 RODAS COM PNEUMATICOS 6X9(10 LONAS),PESO DE 860KG,DIAMETRO DO ROLO DE 12,7CM(5"),EXCLUSIVE OPERADOR</v>
      </c>
      <c r="C19680" s="519" t="s">
        <v>47080</v>
      </c>
      <c r="D19680" s="519" t="s">
        <v>47081</v>
      </c>
      <c r="E19680" s="519" t="s">
        <v>47082</v>
      </c>
      <c r="F19680" s="519" t="s">
        <v>47083</v>
      </c>
      <c r="G19680" s="519" t="s">
        <v>47084</v>
      </c>
      <c r="I19680" s="519" t="s">
        <v>1848</v>
      </c>
      <c r="J19680" s="650">
        <v>5.54</v>
      </c>
    </row>
    <row r="19681" spans="1:10">
      <c r="A19681" s="519" t="s">
        <v>19807</v>
      </c>
      <c r="B19681" s="519" t="str">
        <f t="shared" si="307"/>
        <v>VIBRO ACABADORA DE ASFALTO,SOBRE ESTEIRA,COM EXTENSAO PARA PAVIMENTACAO,LARGURA DE 4,27M,COM MOTOR DIESEL DE APROXIMADAMENTE 69CV,INCLUSIVE OPERADOR E AUXILIAR</v>
      </c>
      <c r="C19681" s="519" t="s">
        <v>47085</v>
      </c>
      <c r="D19681" s="519" t="s">
        <v>52087</v>
      </c>
      <c r="E19681" s="519" t="s">
        <v>52088</v>
      </c>
      <c r="I19681" s="519" t="s">
        <v>1848</v>
      </c>
      <c r="J19681" s="650">
        <v>232.29</v>
      </c>
    </row>
    <row r="19682" spans="1:10">
      <c r="A19682" s="519" t="s">
        <v>19808</v>
      </c>
      <c r="B19682" s="519" t="str">
        <f t="shared" si="307"/>
        <v>VIBRO ACABADORA DE ASFALTO,SOBRE ESTEIRA,COM EXTENSAO PARA PAVIMENTACAO,LARGURA DE 4,27M,COM MOTOR DIESEL DE APROXIMADAMENTE 69CV,INCLUSIVE OPERADOR E AUXILIAR</v>
      </c>
      <c r="C19682" s="519" t="s">
        <v>47085</v>
      </c>
      <c r="D19682" s="519" t="s">
        <v>52087</v>
      </c>
      <c r="E19682" s="519" t="s">
        <v>52088</v>
      </c>
      <c r="I19682" s="519" t="s">
        <v>1848</v>
      </c>
      <c r="J19682" s="650">
        <v>125.44</v>
      </c>
    </row>
    <row r="19683" spans="1:10">
      <c r="A19683" s="519" t="s">
        <v>19809</v>
      </c>
      <c r="B19683" s="519" t="str">
        <f t="shared" si="307"/>
        <v>VIBRO ACABADORA DE ASFALTO,SOBRE ESTEIRA,COM EXTENSAO PARA PAVIMENTACAO,LARGURA DE 4,27M,COM MOTOR DIESEL DE APROXIMADAMENTE 69CV,INCLUSIVE OPERADOR E AUXILIAR</v>
      </c>
      <c r="C19683" s="519" t="s">
        <v>47085</v>
      </c>
      <c r="D19683" s="519" t="s">
        <v>52087</v>
      </c>
      <c r="E19683" s="519" t="s">
        <v>52088</v>
      </c>
      <c r="I19683" s="519" t="s">
        <v>1848</v>
      </c>
      <c r="J19683" s="650">
        <v>106.44</v>
      </c>
    </row>
    <row r="19684" spans="1:10">
      <c r="A19684" s="519" t="s">
        <v>19810</v>
      </c>
      <c r="B19684" s="519" t="str">
        <f t="shared" si="307"/>
        <v>VIBRO ACABADORA DE ASFALTO,SOBRE ESTEIRA,COM EXTENSAO PARA PAVIMENTACAO,LARGURA DE 4,27M,COM MOTOR DIESEL DE APROXIMADAMENTE 69CV,INCLUSIVE OPERADOR E AUXILIAR</v>
      </c>
      <c r="C19684" s="519" t="s">
        <v>47085</v>
      </c>
      <c r="D19684" s="519" t="s">
        <v>52087</v>
      </c>
      <c r="E19684" s="519" t="s">
        <v>52088</v>
      </c>
      <c r="I19684" s="519" t="s">
        <v>1848</v>
      </c>
      <c r="J19684" s="650">
        <v>226.65</v>
      </c>
    </row>
    <row r="19685" spans="1:10">
      <c r="A19685" s="519" t="s">
        <v>19811</v>
      </c>
      <c r="B19685" s="519" t="str">
        <f t="shared" si="307"/>
        <v>VIBRO ACABADORA DE ASFALTO,SOBRE ESTEIRA,COM EXTENSAO PARA PAVIMENTACAO,LARGURA DE 4,27M,COM MOTOR DIESEL DE APROXIMADAMENTE 69CV,INCLUSIVE OPERADOR E AUXILIAR</v>
      </c>
      <c r="C19685" s="519" t="s">
        <v>47085</v>
      </c>
      <c r="D19685" s="519" t="s">
        <v>52087</v>
      </c>
      <c r="E19685" s="519" t="s">
        <v>52088</v>
      </c>
      <c r="I19685" s="519" t="s">
        <v>1848</v>
      </c>
      <c r="J19685" s="650">
        <v>119.8</v>
      </c>
    </row>
    <row r="19686" spans="1:10">
      <c r="A19686" s="519" t="s">
        <v>19812</v>
      </c>
      <c r="B19686" s="519" t="str">
        <f t="shared" si="307"/>
        <v>VIBRO ACABADORA DE ASFALTO,SOBRE ESTEIRA,COM EXTENSAO PARA PAVIMENTACAO,LARGURA DE 4,27M,COM MOTOR DIESEL DE APROXIMADAMENTE 69CV,INCLUSIVE OPERADOR E AUXILIAR</v>
      </c>
      <c r="C19686" s="519" t="s">
        <v>47085</v>
      </c>
      <c r="D19686" s="519" t="s">
        <v>52087</v>
      </c>
      <c r="E19686" s="519" t="s">
        <v>52088</v>
      </c>
      <c r="I19686" s="519" t="s">
        <v>1848</v>
      </c>
      <c r="J19686" s="650">
        <v>100.8</v>
      </c>
    </row>
    <row r="19687" spans="1:10">
      <c r="A19687" s="519" t="s">
        <v>19813</v>
      </c>
      <c r="B19687" s="519" t="str">
        <f t="shared" si="307"/>
        <v>VIBRO ACABADORA DE ASFALTO,SOBRE RODAS,CAPACIDADE DO SILO DE ASFALTO DE APROXIMADAMENTE 10,5T,LARGURA APROXIMADA DE 4,55M,COM MOTOR DIESEL DE APROXIMADAMENTE 100CV,COM SISTEMA DENIVELAMENTO ELETRONICO,INCLUSIVE OPERADOR E AUXILIAR</v>
      </c>
      <c r="C19687" s="519" t="s">
        <v>52089</v>
      </c>
      <c r="D19687" s="519" t="s">
        <v>52090</v>
      </c>
      <c r="E19687" s="519" t="s">
        <v>52091</v>
      </c>
      <c r="F19687" s="519" t="s">
        <v>52092</v>
      </c>
      <c r="I19687" s="519" t="s">
        <v>1848</v>
      </c>
      <c r="J19687" s="650">
        <v>267.98</v>
      </c>
    </row>
    <row r="19688" spans="1:10">
      <c r="A19688" s="519" t="s">
        <v>19814</v>
      </c>
      <c r="B19688" s="519" t="str">
        <f t="shared" si="307"/>
        <v>VIBRO ACABADORA DE ASFALTO,SOBRE RODAS,CAPACIDADE DO SILO DE ASFALTO DE APROXIMADAMENTE 10,5T,LARGURA APROXIMADA DE 4,55M,COM MOTOR DIESEL DE APROXIMADAMENTE 100CV,COM SISTEMA DENIVELAMENTO ELETRONICO,INCLUSIVE OPERADOR E AUXILIAR</v>
      </c>
      <c r="C19688" s="519" t="s">
        <v>52089</v>
      </c>
      <c r="D19688" s="519" t="s">
        <v>52090</v>
      </c>
      <c r="E19688" s="519" t="s">
        <v>52091</v>
      </c>
      <c r="F19688" s="519" t="s">
        <v>52092</v>
      </c>
      <c r="I19688" s="519" t="s">
        <v>1848</v>
      </c>
      <c r="J19688" s="650">
        <v>133.02000000000001</v>
      </c>
    </row>
    <row r="19689" spans="1:10">
      <c r="A19689" s="519" t="s">
        <v>19815</v>
      </c>
      <c r="B19689" s="519" t="str">
        <f t="shared" si="307"/>
        <v>VIBRO ACABADORA DE ASFALTO,SOBRE RODAS,CAPACIDADE DO SILO DE ASFALTO DE APROXIMADAMENTE 10,5T,LARGURA APROXIMADA DE 4,55M,COM MOTOR DIESEL DE APROXIMADAMENTE 100CV,COM SISTEMA DENIVELAMENTO ELETRONICO,INCLUSIVE OPERADOR E AUXILIAR</v>
      </c>
      <c r="C19689" s="519" t="s">
        <v>52089</v>
      </c>
      <c r="D19689" s="519" t="s">
        <v>52090</v>
      </c>
      <c r="E19689" s="519" t="s">
        <v>52091</v>
      </c>
      <c r="F19689" s="519" t="s">
        <v>52092</v>
      </c>
      <c r="I19689" s="519" t="s">
        <v>1848</v>
      </c>
      <c r="J19689" s="650">
        <v>110.44</v>
      </c>
    </row>
    <row r="19690" spans="1:10">
      <c r="A19690" s="519" t="s">
        <v>19816</v>
      </c>
      <c r="B19690" s="519" t="str">
        <f t="shared" si="307"/>
        <v>VIBRO ACABADORA DE ASFALTO,SOBRE RODAS,CAPACIDADE DO SILO DE ASFALTO DE APROXIMADAMENTE 10,5T,LARGURA APROXIMADA DE 4,55M,COM MOTOR DIESEL DE APROXIMADAMENTE 100CV,COM SISTEMA DENIVELAMENTO ELETRONICO,INCLUSIVE OPERADOR E AUXILIAR</v>
      </c>
      <c r="C19690" s="519" t="s">
        <v>52089</v>
      </c>
      <c r="D19690" s="519" t="s">
        <v>52090</v>
      </c>
      <c r="E19690" s="519" t="s">
        <v>52091</v>
      </c>
      <c r="F19690" s="519" t="s">
        <v>52092</v>
      </c>
      <c r="I19690" s="519" t="s">
        <v>1848</v>
      </c>
      <c r="J19690" s="650">
        <v>262.33999999999997</v>
      </c>
    </row>
    <row r="19691" spans="1:10">
      <c r="A19691" s="519" t="s">
        <v>19817</v>
      </c>
      <c r="B19691" s="519" t="str">
        <f t="shared" si="307"/>
        <v>VIBRO ACABADORA DE ASFALTO,SOBRE RODAS,CAPACIDADE DO SILO DE ASFALTO DE APROXIMADAMENTE 10,5T,LARGURA APROXIMADA DE 4,55M,COM MOTOR DIESEL DE APROXIMADAMENTE 100CV,COM SISTEMA DENIVELAMENTO ELETRONICO,INCLUSIVE OPERADOR E AUXILIAR</v>
      </c>
      <c r="C19691" s="519" t="s">
        <v>52089</v>
      </c>
      <c r="D19691" s="519" t="s">
        <v>52090</v>
      </c>
      <c r="E19691" s="519" t="s">
        <v>52091</v>
      </c>
      <c r="F19691" s="519" t="s">
        <v>52092</v>
      </c>
      <c r="I19691" s="519" t="s">
        <v>1848</v>
      </c>
      <c r="J19691" s="650">
        <v>127.38</v>
      </c>
    </row>
    <row r="19692" spans="1:10">
      <c r="A19692" s="519" t="s">
        <v>19818</v>
      </c>
      <c r="B19692" s="519" t="str">
        <f t="shared" si="307"/>
        <v>VIBRO ACABADORA DE ASFALTO,SOBRE RODAS,CAPACIDADE DO SILO DE ASFALTO DE APROXIMADAMENTE 10,5T,LARGURA APROXIMADA DE 4,55M,COM MOTOR DIESEL DE APROXIMADAMENTE 100CV,COM SISTEMA DENIVELAMENTO ELETRONICO,INCLUSIVE OPERADOR E AUXILIAR</v>
      </c>
      <c r="C19692" s="519" t="s">
        <v>52089</v>
      </c>
      <c r="D19692" s="519" t="s">
        <v>52090</v>
      </c>
      <c r="E19692" s="519" t="s">
        <v>52091</v>
      </c>
      <c r="F19692" s="519" t="s">
        <v>52092</v>
      </c>
      <c r="I19692" s="519" t="s">
        <v>1848</v>
      </c>
      <c r="J19692" s="650">
        <v>104.8</v>
      </c>
    </row>
    <row r="19693" spans="1:10">
      <c r="A19693" s="519" t="s">
        <v>19819</v>
      </c>
      <c r="B19693" s="519" t="str">
        <f t="shared" si="307"/>
        <v>MAQUINAS DE JUNTAS(SERRA DE CONCRETO) MOTOR A GASOLINA PARTIDA MANUAL,CHASSIS REFORCADO,GUARDA PROTETORA PARA ACOMODAR SERRAS DE ATE 14",SERRA PARA CONCRETO ESPECIALMENTE DESENVOLVIDA PARA ABERTURAS DE JUNTA DE DILATACAO COM 3.600RPM,INCLUSIVE OPERADOR</v>
      </c>
      <c r="C19693" s="519" t="s">
        <v>47086</v>
      </c>
      <c r="D19693" s="519" t="s">
        <v>47087</v>
      </c>
      <c r="E19693" s="519" t="s">
        <v>47088</v>
      </c>
      <c r="F19693" s="519" t="s">
        <v>47089</v>
      </c>
      <c r="G19693" s="519" t="s">
        <v>46971</v>
      </c>
      <c r="I19693" s="519" t="s">
        <v>1848</v>
      </c>
      <c r="J19693" s="650">
        <v>100.71</v>
      </c>
    </row>
    <row r="19694" spans="1:10">
      <c r="A19694" s="519" t="s">
        <v>19820</v>
      </c>
      <c r="B19694" s="519" t="str">
        <f t="shared" si="307"/>
        <v>MAQUINAS DE JUNTAS(SERRA DE CONCRETO) MOTOR A GASOLINA PARTIDA MANUAL,CHASSIS REFORCADO,GUARDA PROTETORA PARA ACOMODAR SERRAS DE ATE 14",SERRA PARA CONCRETO ESPECIALMENTE DESENVOLVIDA PARA ABERTURAS DE JUNTA DE DILATACAO COM 3.600RPM,INCLUSIVE OPERADOR</v>
      </c>
      <c r="C19694" s="519" t="s">
        <v>47086</v>
      </c>
      <c r="D19694" s="519" t="s">
        <v>47087</v>
      </c>
      <c r="E19694" s="519" t="s">
        <v>47088</v>
      </c>
      <c r="F19694" s="519" t="s">
        <v>47089</v>
      </c>
      <c r="G19694" s="519" t="s">
        <v>46971</v>
      </c>
      <c r="I19694" s="519" t="s">
        <v>1848</v>
      </c>
      <c r="J19694" s="650">
        <v>28.04</v>
      </c>
    </row>
    <row r="19695" spans="1:10">
      <c r="A19695" s="519" t="s">
        <v>19821</v>
      </c>
      <c r="B19695" s="519" t="str">
        <f t="shared" si="307"/>
        <v>MAQUINAS DE JUNTAS(SERRA DE CONCRETO) MOTOR A GASOLINA PARTIDA MANUAL,CHASSIS REFORCADO,GUARDA PROTETORA PARA ACOMADAR SERRAS DE ATE 14",SERRA PARA CONCRETO ESPECIALMENTE DESENVOLVIDA PARA ABERTURAS DE JUNTA DE DILATACAO COM 3.600RPM,INCLUSIVE OPERADOR</v>
      </c>
      <c r="C19695" s="519" t="s">
        <v>47086</v>
      </c>
      <c r="D19695" s="519" t="s">
        <v>47090</v>
      </c>
      <c r="E19695" s="519" t="s">
        <v>47088</v>
      </c>
      <c r="F19695" s="519" t="s">
        <v>47089</v>
      </c>
      <c r="G19695" s="519" t="s">
        <v>46971</v>
      </c>
      <c r="I19695" s="519" t="s">
        <v>1848</v>
      </c>
      <c r="J19695" s="650">
        <v>26.32</v>
      </c>
    </row>
    <row r="19696" spans="1:10">
      <c r="A19696" s="519" t="s">
        <v>19822</v>
      </c>
      <c r="B19696" s="519" t="str">
        <f t="shared" si="307"/>
        <v>MAQUINAS DE JUNTAS(SERRA DE CONCRETO) MOTOR A GASOLINA PARTIDA MANUAL,CHASSIS REFORCADO,GUARDA PROTETORA PARA ACOMODAR SERRAS DE ATE 14",SERRA PARA CONCRETO ESPECIALMENTE DESENVOLVIDA PARA ABERTURAS DE JUNTA DE DILATACAO COM 3.600RPM,INCLUSIVE OPERADOR</v>
      </c>
      <c r="C19696" s="519" t="s">
        <v>47086</v>
      </c>
      <c r="D19696" s="519" t="s">
        <v>47087</v>
      </c>
      <c r="E19696" s="519" t="s">
        <v>47088</v>
      </c>
      <c r="F19696" s="519" t="s">
        <v>47089</v>
      </c>
      <c r="G19696" s="519" t="s">
        <v>46971</v>
      </c>
      <c r="I19696" s="519" t="s">
        <v>1848</v>
      </c>
      <c r="J19696" s="650">
        <v>97.28</v>
      </c>
    </row>
    <row r="19697" spans="1:10">
      <c r="A19697" s="519" t="s">
        <v>19823</v>
      </c>
      <c r="B19697" s="519" t="str">
        <f t="shared" si="307"/>
        <v>MAQUINAS DE JUNTAS(SERRA DE CONCRETO) MOTOR A GASOLINA PARTIDA MANUAL,CHASSIS REFORCADO,GUARDA PROTETORA PARA ACOMODAR SERRAS DE ATE 14",SERRA PARA CONCRETO ESPECIALMENTE DESENVOLVIDA PARA ABERTURAS DE JUNTA DE DILATACAO COM 3.600RPM,INCLUSIVE OPERADOR</v>
      </c>
      <c r="C19697" s="519" t="s">
        <v>47086</v>
      </c>
      <c r="D19697" s="519" t="s">
        <v>47087</v>
      </c>
      <c r="E19697" s="519" t="s">
        <v>47088</v>
      </c>
      <c r="F19697" s="519" t="s">
        <v>47089</v>
      </c>
      <c r="G19697" s="519" t="s">
        <v>46971</v>
      </c>
      <c r="I19697" s="519" t="s">
        <v>1848</v>
      </c>
      <c r="J19697" s="650">
        <v>24.61</v>
      </c>
    </row>
    <row r="19698" spans="1:10">
      <c r="A19698" s="519" t="s">
        <v>19824</v>
      </c>
      <c r="B19698" s="519" t="str">
        <f t="shared" si="307"/>
        <v>MAQUINAS DE JUNTAS(SERRA DE CONCRETO) MOTOR A GASOLINA PARTIDA MANUAL,CHASSIS REFORCADO,GUARDA PROTETORA PARA ACOMADAR SERRAS DE ATE 14",SERRA PARA CONCRETO ESPECIALMENTE DESENVOLVIDA PARA ABERTURAS DE JUNTA DE DILATACAO COM 3.600RPM,INCLUSIVE OPERADOR</v>
      </c>
      <c r="C19698" s="519" t="s">
        <v>47086</v>
      </c>
      <c r="D19698" s="519" t="s">
        <v>47090</v>
      </c>
      <c r="E19698" s="519" t="s">
        <v>47088</v>
      </c>
      <c r="F19698" s="519" t="s">
        <v>47089</v>
      </c>
      <c r="G19698" s="519" t="s">
        <v>46971</v>
      </c>
      <c r="I19698" s="519" t="s">
        <v>1848</v>
      </c>
      <c r="J19698" s="650">
        <v>22.89</v>
      </c>
    </row>
    <row r="19699" spans="1:10">
      <c r="A19699" s="519" t="s">
        <v>19825</v>
      </c>
      <c r="B19699" s="519" t="str">
        <f t="shared" si="307"/>
        <v>VASSOURA MECANICA,REBOCAVEL,LARGURA DE TRABALHO DE 2,44MM,EXCLUSIVE OPERADOR</v>
      </c>
      <c r="C19699" s="519" t="s">
        <v>47091</v>
      </c>
      <c r="D19699" s="519" t="s">
        <v>47092</v>
      </c>
      <c r="I19699" s="519" t="s">
        <v>1848</v>
      </c>
      <c r="J19699" s="650">
        <v>20.25</v>
      </c>
    </row>
    <row r="19700" spans="1:10">
      <c r="A19700" s="519" t="s">
        <v>19826</v>
      </c>
      <c r="B19700" s="519" t="str">
        <f t="shared" si="307"/>
        <v>VASSOURA MECANICA,REBOCAVEL,LARGURA DE TRABALHO DE 2,44M,EXCLUSIVE OPERADOR</v>
      </c>
      <c r="C19700" s="519" t="s">
        <v>47093</v>
      </c>
      <c r="D19700" s="519" t="s">
        <v>47084</v>
      </c>
      <c r="I19700" s="519" t="s">
        <v>1848</v>
      </c>
      <c r="J19700" s="650">
        <v>6.48</v>
      </c>
    </row>
    <row r="19701" spans="1:10">
      <c r="A19701" s="519" t="s">
        <v>19827</v>
      </c>
      <c r="B19701" s="519" t="str">
        <f t="shared" si="307"/>
        <v>VASSOURA MECANICA,REBOCAVEL,LARGURA DE TRABALHO DE 2,44MM,EXCLUSIVE OPERADOR</v>
      </c>
      <c r="C19701" s="519" t="s">
        <v>47091</v>
      </c>
      <c r="D19701" s="519" t="s">
        <v>47092</v>
      </c>
      <c r="I19701" s="519" t="s">
        <v>1848</v>
      </c>
      <c r="J19701" s="650">
        <v>20.25</v>
      </c>
    </row>
    <row r="19702" spans="1:10">
      <c r="A19702" s="519" t="s">
        <v>19828</v>
      </c>
      <c r="B19702" s="519" t="str">
        <f t="shared" si="307"/>
        <v>VASSOURA MECANICA,REBOCAVEL,LARGURA DE TRABALHO DE 2,44M,EXCLUSIVE OPERADOR</v>
      </c>
      <c r="C19702" s="519" t="s">
        <v>47093</v>
      </c>
      <c r="D19702" s="519" t="s">
        <v>47084</v>
      </c>
      <c r="I19702" s="519" t="s">
        <v>1848</v>
      </c>
      <c r="J19702" s="650">
        <v>6.48</v>
      </c>
    </row>
    <row r="19703" spans="1:10">
      <c r="A19703" s="519" t="s">
        <v>19829</v>
      </c>
      <c r="B19703" s="519" t="str">
        <f t="shared" si="307"/>
        <v>VASSOURA MECANICA,COM ASPIRACAO (SUCCAO) E ESCOVA,CAPACIDADE DE 4M3,MONTADA SOBRE CHASSIS DE CAMINHAO,INCLUSIVE OPERADOR</v>
      </c>
      <c r="C19703" s="519" t="s">
        <v>47094</v>
      </c>
      <c r="D19703" s="519" t="s">
        <v>47095</v>
      </c>
      <c r="I19703" s="519" t="s">
        <v>1848</v>
      </c>
      <c r="J19703" s="650">
        <v>233.62</v>
      </c>
    </row>
    <row r="19704" spans="1:10">
      <c r="A19704" s="519" t="s">
        <v>19830</v>
      </c>
      <c r="B19704" s="519" t="str">
        <f t="shared" si="307"/>
        <v>VASSOURA MECANICA,COM ASPIRACAO (SUCCAO) E ESCOVA,CAPACIDADE DE 4M3,MONTADA SOBRE CHASSIS DE CAMINHAO,INCLUSIVE OPERADOR</v>
      </c>
      <c r="C19704" s="519" t="s">
        <v>47094</v>
      </c>
      <c r="D19704" s="519" t="s">
        <v>47095</v>
      </c>
      <c r="I19704" s="519" t="s">
        <v>1848</v>
      </c>
      <c r="J19704" s="650">
        <v>143.99</v>
      </c>
    </row>
    <row r="19705" spans="1:10">
      <c r="A19705" s="519" t="s">
        <v>19831</v>
      </c>
      <c r="B19705" s="519" t="str">
        <f t="shared" si="307"/>
        <v>VASSOURA MECANICA,COM ASPIRACAO (SUCCAO) E ESCOVA,CAPACIDADE DE 4M3,MONTADA SOBRE CHASSIS DE CAMINHAO,INCLUSIVE OPERADOR</v>
      </c>
      <c r="C19705" s="519" t="s">
        <v>47094</v>
      </c>
      <c r="D19705" s="519" t="s">
        <v>47095</v>
      </c>
      <c r="I19705" s="519" t="s">
        <v>1848</v>
      </c>
      <c r="J19705" s="650">
        <v>125.61</v>
      </c>
    </row>
    <row r="19706" spans="1:10">
      <c r="A19706" s="519" t="s">
        <v>19832</v>
      </c>
      <c r="B19706" s="519" t="str">
        <f t="shared" si="307"/>
        <v>VASSOURA MECANICA,COM ASPIRACAO (SUCCAO) E ESCOVA,CAPACIDADE DE 4M3,MONTADA SOBRE CHASSIS DE CAMINHAO,INCLUSIVE OPERADOR</v>
      </c>
      <c r="C19706" s="519" t="s">
        <v>47094</v>
      </c>
      <c r="D19706" s="519" t="s">
        <v>47095</v>
      </c>
      <c r="I19706" s="519" t="s">
        <v>1848</v>
      </c>
      <c r="J19706" s="650">
        <v>230.19</v>
      </c>
    </row>
    <row r="19707" spans="1:10">
      <c r="A19707" s="519" t="s">
        <v>19833</v>
      </c>
      <c r="B19707" s="519" t="str">
        <f t="shared" si="307"/>
        <v>VASSOURA MECANICA,COM ASPIRACAO (SUCCAO) E ESCOVA,CAPACIDADE DE 4M3,MONTADA SOBRE CHASSIS DE CAMINHAO,INCLUSIVE OPERADOR</v>
      </c>
      <c r="C19707" s="519" t="s">
        <v>47094</v>
      </c>
      <c r="D19707" s="519" t="s">
        <v>47095</v>
      </c>
      <c r="I19707" s="519" t="s">
        <v>1848</v>
      </c>
      <c r="J19707" s="650">
        <v>140.56</v>
      </c>
    </row>
    <row r="19708" spans="1:10">
      <c r="A19708" s="519" t="s">
        <v>19834</v>
      </c>
      <c r="B19708" s="519" t="str">
        <f t="shared" si="307"/>
        <v>VASSOURA MECANICA,COM ASPIRACAO (SUCCAO) E ESCOVA,CAPACIDADE DE 4M3,MONTADA SOBRE CHASSIS DE CAMINHAO,INCLUSIVE OPERADOR</v>
      </c>
      <c r="C19708" s="519" t="s">
        <v>47094</v>
      </c>
      <c r="D19708" s="519" t="s">
        <v>47095</v>
      </c>
      <c r="I19708" s="519" t="s">
        <v>1848</v>
      </c>
      <c r="J19708" s="650">
        <v>122.18</v>
      </c>
    </row>
    <row r="19709" spans="1:10">
      <c r="A19709" s="519" t="s">
        <v>19835</v>
      </c>
      <c r="B19709" s="519" t="str">
        <f t="shared" si="307"/>
        <v>DISTRIBUIDOR (ESPARGIDOR) DE ASFALTO (BMB),MOTOR DIESEL,POTENCIA DE 92CV E CAPACIDADE APROXIMADA DO TANQUE DE 10000 LITROS,INCLUSIVE OPERADOR</v>
      </c>
      <c r="C19709" s="519" t="s">
        <v>52093</v>
      </c>
      <c r="D19709" s="519" t="s">
        <v>52094</v>
      </c>
      <c r="E19709" s="519" t="s">
        <v>52095</v>
      </c>
      <c r="I19709" s="519" t="s">
        <v>1848</v>
      </c>
      <c r="J19709" s="650">
        <v>336.61</v>
      </c>
    </row>
    <row r="19710" spans="1:10">
      <c r="A19710" s="519" t="s">
        <v>19836</v>
      </c>
      <c r="B19710" s="519" t="str">
        <f t="shared" si="307"/>
        <v>DISTRIBUIDOR (ESPARGIDOR) DE ASFALTO (BMB),MOTOR DIESEL,POTENCIA DE 92CV E CAPACIDADE APROXIMADA DO TANQUE DE 10000 LITROS,INCLUSIVE OPERADOR</v>
      </c>
      <c r="C19710" s="519" t="s">
        <v>52093</v>
      </c>
      <c r="D19710" s="519" t="s">
        <v>52094</v>
      </c>
      <c r="E19710" s="519" t="s">
        <v>52095</v>
      </c>
      <c r="I19710" s="519" t="s">
        <v>1848</v>
      </c>
      <c r="J19710" s="650">
        <v>158</v>
      </c>
    </row>
    <row r="19711" spans="1:10">
      <c r="A19711" s="519" t="s">
        <v>19837</v>
      </c>
      <c r="B19711" s="519" t="str">
        <f t="shared" si="307"/>
        <v>DISTRIBUIDOR (ESPARGIDOR) DE ASFALTO (BMB),MOTOR DIESEL,POTENCIA DE 92CV E CAPACIDADE APROXIMADA DE TANQUE DE 10000 LITROS,INCLUSIVE OPERADOR</v>
      </c>
      <c r="C19711" s="519" t="s">
        <v>52093</v>
      </c>
      <c r="D19711" s="519" t="s">
        <v>52096</v>
      </c>
      <c r="E19711" s="519" t="s">
        <v>52095</v>
      </c>
      <c r="I19711" s="519" t="s">
        <v>1848</v>
      </c>
      <c r="J19711" s="650">
        <v>129.1</v>
      </c>
    </row>
    <row r="19712" spans="1:10">
      <c r="A19712" s="519" t="s">
        <v>19838</v>
      </c>
      <c r="B19712" s="519" t="str">
        <f t="shared" si="307"/>
        <v>DISTRIBUIDOR (ESPARGIDOR) DE ASFALTO (BMB),MOTOR DIESEL,POTENCIA DE 92CV E CAPACIDADE APROXIMADA DO TANQUE DE 10000 LITROS,INCLUSIVE OPERADOR</v>
      </c>
      <c r="C19712" s="519" t="s">
        <v>52093</v>
      </c>
      <c r="D19712" s="519" t="s">
        <v>52094</v>
      </c>
      <c r="E19712" s="519" t="s">
        <v>52095</v>
      </c>
      <c r="I19712" s="519" t="s">
        <v>1848</v>
      </c>
      <c r="J19712" s="650">
        <v>333.18</v>
      </c>
    </row>
    <row r="19713" spans="1:10">
      <c r="A19713" s="519" t="s">
        <v>19839</v>
      </c>
      <c r="B19713" s="519" t="str">
        <f t="shared" si="307"/>
        <v>DISTRIBUIDOR (ESPARGIDOR) DE ASFALTO (BMB),MOTOR DIESEL,POTENCIA DE 92CV E CAPACIDADE APROXIMADA DO TANQUE DE 10000 LITROS,INCLUSIVE OPERADOR</v>
      </c>
      <c r="C19713" s="519" t="s">
        <v>52093</v>
      </c>
      <c r="D19713" s="519" t="s">
        <v>52094</v>
      </c>
      <c r="E19713" s="519" t="s">
        <v>52095</v>
      </c>
      <c r="I19713" s="519" t="s">
        <v>1848</v>
      </c>
      <c r="J19713" s="650">
        <v>154.57</v>
      </c>
    </row>
    <row r="19714" spans="1:10">
      <c r="A19714" s="519" t="s">
        <v>19840</v>
      </c>
      <c r="B19714" s="519" t="str">
        <f t="shared" si="307"/>
        <v>DISTRIBUIDOR (ESPARGIDOR) DE ASFALTO (BMB),MOTOR DIESEL,POTENCIA DE 92CV E CAPACIDADE APROXIMADA DE TANQUE DE 10000 LITROS,INCLUSIVE OPERADOR</v>
      </c>
      <c r="C19714" s="519" t="s">
        <v>52093</v>
      </c>
      <c r="D19714" s="519" t="s">
        <v>52096</v>
      </c>
      <c r="E19714" s="519" t="s">
        <v>52095</v>
      </c>
      <c r="I19714" s="519" t="s">
        <v>1848</v>
      </c>
      <c r="J19714" s="650">
        <v>125.67</v>
      </c>
    </row>
    <row r="19715" spans="1:10">
      <c r="A19715" s="519" t="s">
        <v>19841</v>
      </c>
      <c r="B19715" s="519" t="str">
        <f t="shared" si="307"/>
        <v>MISTURADOR DE ASLFATO X BORRACHA,EXCLUSIVE OPERADOR</v>
      </c>
      <c r="C19715" s="519" t="s">
        <v>19842</v>
      </c>
      <c r="I19715" s="519" t="s">
        <v>1848</v>
      </c>
      <c r="J19715" s="650">
        <v>312.07</v>
      </c>
    </row>
    <row r="19716" spans="1:10">
      <c r="A19716" s="519" t="s">
        <v>19843</v>
      </c>
      <c r="B19716" s="519" t="str">
        <f t="shared" si="307"/>
        <v>MISTURADOR DE ASFALTO X BORRACHA,EXCLUSIVE OPERADOR</v>
      </c>
      <c r="C19716" s="519" t="s">
        <v>19844</v>
      </c>
      <c r="I19716" s="519" t="s">
        <v>1848</v>
      </c>
      <c r="J19716" s="650">
        <v>150.19</v>
      </c>
    </row>
    <row r="19717" spans="1:10">
      <c r="A19717" s="519" t="s">
        <v>19845</v>
      </c>
      <c r="B19717" s="519" t="str">
        <f t="shared" si="307"/>
        <v>MISTURADOR DE ASFALTO X BORRACHA,EXCLUSIVE OPERADOR</v>
      </c>
      <c r="C19717" s="519" t="s">
        <v>19844</v>
      </c>
      <c r="I19717" s="519" t="s">
        <v>1848</v>
      </c>
      <c r="J19717" s="650">
        <v>124.36</v>
      </c>
    </row>
    <row r="19718" spans="1:10">
      <c r="A19718" s="519" t="s">
        <v>19846</v>
      </c>
      <c r="B19718" s="519" t="str">
        <f t="shared" si="307"/>
        <v>MISTURADOR DE ASLFATO X BORRACHA,EXCLUSIVE OPERADOR</v>
      </c>
      <c r="C19718" s="519" t="s">
        <v>19842</v>
      </c>
      <c r="I19718" s="519" t="s">
        <v>1848</v>
      </c>
      <c r="J19718" s="650">
        <v>309.02</v>
      </c>
    </row>
    <row r="19719" spans="1:10">
      <c r="A19719" s="519" t="s">
        <v>19847</v>
      </c>
      <c r="B19719" s="519" t="str">
        <f t="shared" si="307"/>
        <v>MISTURADOR DE ASFALTO X BORRACHA,EXCLUSIVE OPERADOR</v>
      </c>
      <c r="C19719" s="519" t="s">
        <v>19844</v>
      </c>
      <c r="I19719" s="519" t="s">
        <v>1848</v>
      </c>
      <c r="J19719" s="650">
        <v>147.13999999999999</v>
      </c>
    </row>
    <row r="19720" spans="1:10">
      <c r="A19720" s="519" t="s">
        <v>19848</v>
      </c>
      <c r="B19720" s="519" t="str">
        <f t="shared" ref="B19720:B19783" si="308">C19720&amp;D19720&amp;E19720&amp;F19720&amp;G19720&amp;H19720</f>
        <v>MISTURADOR DE ASFALTO X BORRACHA,EXCLUSIVE OPERADOR</v>
      </c>
      <c r="C19720" s="519" t="s">
        <v>19844</v>
      </c>
      <c r="I19720" s="519" t="s">
        <v>1848</v>
      </c>
      <c r="J19720" s="650">
        <v>121.31</v>
      </c>
    </row>
    <row r="19721" spans="1:10">
      <c r="A19721" s="519" t="s">
        <v>19849</v>
      </c>
      <c r="B19721" s="519" t="str">
        <f t="shared" si="308"/>
        <v>RECUPERADOR DE ESTRADAS,INCLUSIVE OPERADOR</v>
      </c>
      <c r="C19721" s="519" t="s">
        <v>19850</v>
      </c>
      <c r="I19721" s="519" t="s">
        <v>1848</v>
      </c>
      <c r="J19721" s="650">
        <v>2085.69</v>
      </c>
    </row>
    <row r="19722" spans="1:10">
      <c r="A19722" s="519" t="s">
        <v>19851</v>
      </c>
      <c r="B19722" s="519" t="str">
        <f t="shared" si="308"/>
        <v>RECUPERADOR DE ESTRADAS,INCLUSIVE OPERADOR</v>
      </c>
      <c r="C19722" s="519" t="s">
        <v>19850</v>
      </c>
      <c r="I19722" s="519" t="s">
        <v>1848</v>
      </c>
      <c r="J19722" s="650">
        <v>942.96</v>
      </c>
    </row>
    <row r="19723" spans="1:10">
      <c r="A19723" s="519" t="s">
        <v>19852</v>
      </c>
      <c r="B19723" s="519" t="str">
        <f t="shared" si="308"/>
        <v>RECUPERADOR DE ESTRADAS,INCLUSIVE OPERADOR</v>
      </c>
      <c r="C19723" s="519" t="s">
        <v>19850</v>
      </c>
      <c r="I19723" s="519" t="s">
        <v>1848</v>
      </c>
      <c r="J19723" s="650">
        <v>716.57</v>
      </c>
    </row>
    <row r="19724" spans="1:10">
      <c r="A19724" s="519" t="s">
        <v>19853</v>
      </c>
      <c r="B19724" s="519" t="str">
        <f t="shared" si="308"/>
        <v>RECUPERADOR DE ESTRADAS,INCLUSIVE OPERADOR</v>
      </c>
      <c r="C19724" s="519" t="s">
        <v>19850</v>
      </c>
      <c r="I19724" s="519" t="s">
        <v>1848</v>
      </c>
      <c r="J19724" s="650">
        <v>2082.2600000000002</v>
      </c>
    </row>
    <row r="19725" spans="1:10">
      <c r="A19725" s="519" t="s">
        <v>19854</v>
      </c>
      <c r="B19725" s="519" t="str">
        <f t="shared" si="308"/>
        <v>RECUPERADOR DE ESTRADAS,INCLUSIVE OPERADOR</v>
      </c>
      <c r="C19725" s="519" t="s">
        <v>19850</v>
      </c>
      <c r="I19725" s="519" t="s">
        <v>1848</v>
      </c>
      <c r="J19725" s="650">
        <v>939.53</v>
      </c>
    </row>
    <row r="19726" spans="1:10">
      <c r="A19726" s="519" t="s">
        <v>19855</v>
      </c>
      <c r="B19726" s="519" t="str">
        <f t="shared" si="308"/>
        <v>RECUPERADOR DE ESTRADAS,INCLUSIVE OPERADOR</v>
      </c>
      <c r="C19726" s="519" t="s">
        <v>19850</v>
      </c>
      <c r="I19726" s="519" t="s">
        <v>1848</v>
      </c>
      <c r="J19726" s="650">
        <v>713.14</v>
      </c>
    </row>
    <row r="19727" spans="1:10">
      <c r="A19727" s="519" t="s">
        <v>52097</v>
      </c>
      <c r="B19727" s="519" t="str">
        <f t="shared" si="308"/>
        <v>CAMINHAO PARA MICROREVESTIMENTO ASFALTICO A FRIO,EQUIPADO COM USINA COM CAPACIDADE DE 8M3,INCLUSIVE MOTORISTA</v>
      </c>
      <c r="C19727" s="519" t="s">
        <v>52098</v>
      </c>
      <c r="D19727" s="519" t="s">
        <v>52099</v>
      </c>
      <c r="I19727" s="519" t="s">
        <v>1848</v>
      </c>
      <c r="J19727" s="650">
        <v>434.43</v>
      </c>
    </row>
    <row r="19728" spans="1:10">
      <c r="A19728" s="519" t="s">
        <v>52100</v>
      </c>
      <c r="B19728" s="519" t="str">
        <f t="shared" si="308"/>
        <v>CAMINHAO PARA MICROREVESTIMENTO ASFALTICO A FRIO,EQUIPADO COM USINA COM CAPACIDADE DE 8M3,INCLUSIVE MOTORISTA</v>
      </c>
      <c r="C19728" s="519" t="s">
        <v>52098</v>
      </c>
      <c r="D19728" s="519" t="s">
        <v>52099</v>
      </c>
      <c r="I19728" s="519" t="s">
        <v>1848</v>
      </c>
      <c r="J19728" s="650">
        <v>205.24</v>
      </c>
    </row>
    <row r="19729" spans="1:10">
      <c r="A19729" s="519" t="s">
        <v>52101</v>
      </c>
      <c r="B19729" s="519" t="str">
        <f t="shared" si="308"/>
        <v>CAMINHAO PARA MICROREVESTIMENTO ASFALTICO A FRIO,EQUIPADO COM USINA COM CAPACIDADE DE 8M3,INCLUSIVE MOTORISTA</v>
      </c>
      <c r="C19729" s="519" t="s">
        <v>52098</v>
      </c>
      <c r="D19729" s="519" t="s">
        <v>52099</v>
      </c>
      <c r="I19729" s="519" t="s">
        <v>1848</v>
      </c>
      <c r="J19729" s="650">
        <v>165.64</v>
      </c>
    </row>
    <row r="19730" spans="1:10">
      <c r="A19730" s="519" t="s">
        <v>52102</v>
      </c>
      <c r="B19730" s="519" t="str">
        <f t="shared" si="308"/>
        <v>CAMINHAO PARA MICROREVESTIMENTO ASFALTICO A FRIO,EQUIPADO COM USINA COM CAPACIDADE DE 8M3,INCLUSIVE MOTORISTA</v>
      </c>
      <c r="C19730" s="519" t="s">
        <v>52098</v>
      </c>
      <c r="D19730" s="519" t="s">
        <v>52099</v>
      </c>
      <c r="I19730" s="519" t="s">
        <v>1848</v>
      </c>
      <c r="J19730" s="650">
        <v>431.38</v>
      </c>
    </row>
    <row r="19731" spans="1:10">
      <c r="A19731" s="519" t="s">
        <v>52103</v>
      </c>
      <c r="B19731" s="519" t="str">
        <f t="shared" si="308"/>
        <v>CAMINHAO PARA MICROREVESTIMENTO ASFALTICO A FRIO,EQUIPADO COM USINA COM CAPACIDADE DE 8M3,INCLUSIVE MOTORISTA</v>
      </c>
      <c r="C19731" s="519" t="s">
        <v>52098</v>
      </c>
      <c r="D19731" s="519" t="s">
        <v>52099</v>
      </c>
      <c r="I19731" s="519" t="s">
        <v>1848</v>
      </c>
      <c r="J19731" s="650">
        <v>202.19</v>
      </c>
    </row>
    <row r="19732" spans="1:10">
      <c r="A19732" s="519" t="s">
        <v>52104</v>
      </c>
      <c r="B19732" s="519" t="str">
        <f t="shared" si="308"/>
        <v>CAMINHAO PARA MICROREVESTIMENTO ASFALTICO A FRIO,EQUIPADO COM USINA COM CAPACIDADE DE 8M3,INCLUSIVE MOTORISTA</v>
      </c>
      <c r="C19732" s="519" t="s">
        <v>52098</v>
      </c>
      <c r="D19732" s="519" t="s">
        <v>52099</v>
      </c>
      <c r="I19732" s="519" t="s">
        <v>1848</v>
      </c>
      <c r="J19732" s="650">
        <v>162.59</v>
      </c>
    </row>
    <row r="19733" spans="1:10">
      <c r="A19733" s="519" t="s">
        <v>19856</v>
      </c>
      <c r="B19733" s="519" t="str">
        <f t="shared" si="308"/>
        <v>SOQUETE VIBRATORIO DE 78KG,EXCLUSIVE OPERADOR</v>
      </c>
      <c r="C19733" s="519" t="s">
        <v>19857</v>
      </c>
      <c r="I19733" s="519" t="s">
        <v>1848</v>
      </c>
      <c r="J19733" s="650">
        <v>10.69</v>
      </c>
    </row>
    <row r="19734" spans="1:10">
      <c r="A19734" s="519" t="s">
        <v>19858</v>
      </c>
      <c r="B19734" s="519" t="str">
        <f t="shared" si="308"/>
        <v>SOQUETE VIBRATORIO DE 78KG,EXCLUSIVE OPERADOR</v>
      </c>
      <c r="C19734" s="519" t="s">
        <v>19857</v>
      </c>
      <c r="I19734" s="519" t="s">
        <v>1848</v>
      </c>
      <c r="J19734" s="650">
        <v>2.17</v>
      </c>
    </row>
    <row r="19735" spans="1:10">
      <c r="A19735" s="519" t="s">
        <v>19859</v>
      </c>
      <c r="B19735" s="519" t="str">
        <f t="shared" si="308"/>
        <v>SOQUETE VIBRATORIO DE 78KG,EXCLUSIVE OPERADOR</v>
      </c>
      <c r="C19735" s="519" t="s">
        <v>19857</v>
      </c>
      <c r="I19735" s="519" t="s">
        <v>1848</v>
      </c>
      <c r="J19735" s="650">
        <v>10.69</v>
      </c>
    </row>
    <row r="19736" spans="1:10">
      <c r="A19736" s="519" t="s">
        <v>19860</v>
      </c>
      <c r="B19736" s="519" t="str">
        <f t="shared" si="308"/>
        <v>SOQUETE VIBRATORIO DE 78KG,EXCLUSIVE OPERADOR</v>
      </c>
      <c r="C19736" s="519" t="s">
        <v>19857</v>
      </c>
      <c r="I19736" s="519" t="s">
        <v>1848</v>
      </c>
      <c r="J19736" s="650">
        <v>2.17</v>
      </c>
    </row>
    <row r="19737" spans="1:10">
      <c r="A19737" s="519" t="s">
        <v>52105</v>
      </c>
      <c r="B19737" s="519" t="str">
        <f t="shared" si="308"/>
        <v>RECICLADORA DE ASFALTO A FRIO SOBRE RODAS,LARGURA DE FRESAGEM DE 2,00M, 422HP,INCLUSIVE OPERADOR</v>
      </c>
      <c r="C19737" s="519" t="s">
        <v>52106</v>
      </c>
      <c r="D19737" s="519" t="s">
        <v>52107</v>
      </c>
      <c r="I19737" s="519" t="s">
        <v>1848</v>
      </c>
      <c r="J19737" s="650">
        <v>1449.06</v>
      </c>
    </row>
    <row r="19738" spans="1:10">
      <c r="A19738" s="519" t="s">
        <v>52108</v>
      </c>
      <c r="B19738" s="519" t="str">
        <f t="shared" si="308"/>
        <v>RECICLADORA DE ASFALTO A FRIO SOBRE RODAS,LARGURA DE FRESAGEM DE 2,00M, 422HP,INCLUSIVE OPERADOR</v>
      </c>
      <c r="C19738" s="519" t="s">
        <v>52106</v>
      </c>
      <c r="D19738" s="519" t="s">
        <v>52107</v>
      </c>
      <c r="I19738" s="519" t="s">
        <v>1848</v>
      </c>
      <c r="J19738" s="650">
        <v>592.20000000000005</v>
      </c>
    </row>
    <row r="19739" spans="1:10">
      <c r="A19739" s="519" t="s">
        <v>52109</v>
      </c>
      <c r="B19739" s="519" t="str">
        <f t="shared" si="308"/>
        <v>RECICLADORA DE ASFALTO A FRIO SOBRE RODAS,LARGURA DE FRESAGEM DE 2,00M, 422HP,INCLUSIVE OPERADOR</v>
      </c>
      <c r="C19739" s="519" t="s">
        <v>52106</v>
      </c>
      <c r="D19739" s="519" t="s">
        <v>52107</v>
      </c>
      <c r="I19739" s="519" t="s">
        <v>1848</v>
      </c>
      <c r="J19739" s="650">
        <v>452.51</v>
      </c>
    </row>
    <row r="19740" spans="1:10">
      <c r="A19740" s="519" t="s">
        <v>52110</v>
      </c>
      <c r="B19740" s="519" t="str">
        <f t="shared" si="308"/>
        <v>RECICLADORA DE ASFALTO A FRIO SOBRE RODAS,LARGURA DE FRESAGEM DE 2,00M, 422HP,INCLUSIVE OPERADOR</v>
      </c>
      <c r="C19740" s="519" t="s">
        <v>52106</v>
      </c>
      <c r="D19740" s="519" t="s">
        <v>52107</v>
      </c>
      <c r="I19740" s="519" t="s">
        <v>1848</v>
      </c>
      <c r="J19740" s="650">
        <v>1445.63</v>
      </c>
    </row>
    <row r="19741" spans="1:10">
      <c r="A19741" s="519" t="s">
        <v>52111</v>
      </c>
      <c r="B19741" s="519" t="str">
        <f t="shared" si="308"/>
        <v>RECICLADORA DE ASFALTO A FRIO SOBRE RODAS,LARGURA DE FRESAGEM DE 2,00M, 422HP,INCLUSIVE OPERADOR</v>
      </c>
      <c r="C19741" s="519" t="s">
        <v>52106</v>
      </c>
      <c r="D19741" s="519" t="s">
        <v>52107</v>
      </c>
      <c r="I19741" s="519" t="s">
        <v>1848</v>
      </c>
      <c r="J19741" s="650">
        <v>588.77</v>
      </c>
    </row>
    <row r="19742" spans="1:10">
      <c r="A19742" s="519" t="s">
        <v>52112</v>
      </c>
      <c r="B19742" s="519" t="str">
        <f t="shared" si="308"/>
        <v>RECICLADORA DE ASFALTO A FRIO SOBRE RODAS,LARGURA DE FRESAGEM DE 2,00M, 422HP,INCLUSIVE OPERADOR</v>
      </c>
      <c r="C19742" s="519" t="s">
        <v>52106</v>
      </c>
      <c r="D19742" s="519" t="s">
        <v>52107</v>
      </c>
      <c r="I19742" s="519" t="s">
        <v>1848</v>
      </c>
      <c r="J19742" s="650">
        <v>449.08</v>
      </c>
    </row>
    <row r="19743" spans="1:10">
      <c r="A19743" s="519" t="s">
        <v>19861</v>
      </c>
      <c r="B19743" s="519" t="str">
        <f t="shared" si="308"/>
        <v>DISCO ELETRICO,PARA COMPACTAR E DESEMPENAR PISOS DE CONCRETO,EXCLUSIVE OPERADOR</v>
      </c>
      <c r="C19743" s="519" t="s">
        <v>47096</v>
      </c>
      <c r="D19743" s="519" t="s">
        <v>47005</v>
      </c>
      <c r="I19743" s="519" t="s">
        <v>1848</v>
      </c>
      <c r="J19743" s="650">
        <v>4.62</v>
      </c>
    </row>
    <row r="19744" spans="1:10">
      <c r="A19744" s="519" t="s">
        <v>19862</v>
      </c>
      <c r="B19744" s="519" t="str">
        <f t="shared" si="308"/>
        <v>DISCO ELETRICO,PARA COMPACTAR E DESEMPENAR PISOS DE CONCRETO,EXCLUSIVE OPERADOR</v>
      </c>
      <c r="C19744" s="519" t="s">
        <v>47096</v>
      </c>
      <c r="D19744" s="519" t="s">
        <v>47005</v>
      </c>
      <c r="I19744" s="519" t="s">
        <v>1848</v>
      </c>
      <c r="J19744" s="650">
        <v>1.9300000000000002</v>
      </c>
    </row>
    <row r="19745" spans="1:10">
      <c r="A19745" s="519" t="s">
        <v>19863</v>
      </c>
      <c r="B19745" s="519" t="str">
        <f t="shared" si="308"/>
        <v>DISCO ELETRICO,PARA COMPACTAR E DESEMPENAR PISOS DE CONCRETO,EXCLUSIVE OPERADOR</v>
      </c>
      <c r="C19745" s="519" t="s">
        <v>47096</v>
      </c>
      <c r="D19745" s="519" t="s">
        <v>47005</v>
      </c>
      <c r="I19745" s="519" t="s">
        <v>1848</v>
      </c>
      <c r="J19745" s="650">
        <v>4.62</v>
      </c>
    </row>
    <row r="19746" spans="1:10">
      <c r="A19746" s="519" t="s">
        <v>19864</v>
      </c>
      <c r="B19746" s="519" t="str">
        <f t="shared" si="308"/>
        <v>DISCO ELETRICO,PARA COMPACTAR E DESEMPENAR PISOS DE CONCRETO,EXCLUSIVE OPERADOR</v>
      </c>
      <c r="C19746" s="519" t="s">
        <v>47096</v>
      </c>
      <c r="D19746" s="519" t="s">
        <v>47005</v>
      </c>
      <c r="I19746" s="519" t="s">
        <v>1848</v>
      </c>
      <c r="J19746" s="650">
        <v>1.9300000000000002</v>
      </c>
    </row>
    <row r="19747" spans="1:10">
      <c r="A19747" s="519" t="s">
        <v>19865</v>
      </c>
      <c r="B19747" s="519" t="str">
        <f t="shared" si="308"/>
        <v>DESEMPENADEIRA ELETRICA PARA ACABAMENTO DE PISOS DE CONCRETO,COMPACTADORA E ADENSADORA,EXCLUSIVE OPERADOR</v>
      </c>
      <c r="C19747" s="519" t="s">
        <v>47097</v>
      </c>
      <c r="D19747" s="519" t="s">
        <v>47098</v>
      </c>
      <c r="I19747" s="519" t="s">
        <v>1848</v>
      </c>
      <c r="J19747" s="650">
        <v>3.26</v>
      </c>
    </row>
    <row r="19748" spans="1:10">
      <c r="A19748" s="519" t="s">
        <v>19866</v>
      </c>
      <c r="B19748" s="519" t="str">
        <f t="shared" si="308"/>
        <v>DESEMPENADEIRA ELETRICA PARA ACABAMENTO DE PISOS DE CONCRETO,COMPACTADORA E ADENSADORA,EXCLUSIVE OPERADOR</v>
      </c>
      <c r="C19748" s="519" t="s">
        <v>47097</v>
      </c>
      <c r="D19748" s="519" t="s">
        <v>47098</v>
      </c>
      <c r="I19748" s="519" t="s">
        <v>1848</v>
      </c>
      <c r="J19748" s="650">
        <v>1.07</v>
      </c>
    </row>
    <row r="19749" spans="1:10">
      <c r="A19749" s="519" t="s">
        <v>19867</v>
      </c>
      <c r="B19749" s="519" t="str">
        <f t="shared" si="308"/>
        <v>DESEMPENADEIRA ELETRICA PARA ACABAMENTO DE PISOS DE CONCRETO,COMPACTADORA E ADENSADORA,EXCLUSIVE OPERADOR</v>
      </c>
      <c r="C19749" s="519" t="s">
        <v>47097</v>
      </c>
      <c r="D19749" s="519" t="s">
        <v>47098</v>
      </c>
      <c r="I19749" s="519" t="s">
        <v>1848</v>
      </c>
      <c r="J19749" s="650">
        <v>3.26</v>
      </c>
    </row>
    <row r="19750" spans="1:10">
      <c r="A19750" s="519" t="s">
        <v>19868</v>
      </c>
      <c r="B19750" s="519" t="str">
        <f t="shared" si="308"/>
        <v>DESEMPENADEIRA ELETRICA PARA ACABAMENTO DE PISOS DE CONCRETO,COMPACTADORA E ADENSADORA,EXCLUSIVE OPERADOR</v>
      </c>
      <c r="C19750" s="519" t="s">
        <v>47097</v>
      </c>
      <c r="D19750" s="519" t="s">
        <v>47098</v>
      </c>
      <c r="I19750" s="519" t="s">
        <v>1848</v>
      </c>
      <c r="J19750" s="650">
        <v>1.07</v>
      </c>
    </row>
    <row r="19751" spans="1:10">
      <c r="A19751" s="519" t="s">
        <v>19869</v>
      </c>
      <c r="B19751" s="519" t="str">
        <f t="shared" si="308"/>
        <v>MAQUINA DE DEMARCACAO DE FAIXAS A FRIO PARA USO RODOVIARIO E URBANO,EXCLUSIVE OPERADOR</v>
      </c>
      <c r="C19751" s="519" t="s">
        <v>47099</v>
      </c>
      <c r="D19751" s="519" t="s">
        <v>47100</v>
      </c>
      <c r="I19751" s="519" t="s">
        <v>1848</v>
      </c>
      <c r="J19751" s="650">
        <v>164.46</v>
      </c>
    </row>
    <row r="19752" spans="1:10">
      <c r="A19752" s="519" t="s">
        <v>19870</v>
      </c>
      <c r="B19752" s="519" t="str">
        <f t="shared" si="308"/>
        <v>MAQUINA DE DEMARCACAO DE FAIXAS A FRIO PARA USO RODOVIARIO E URBANO,EXCLUSIVE OPERADOR</v>
      </c>
      <c r="C19752" s="519" t="s">
        <v>47099</v>
      </c>
      <c r="D19752" s="519" t="s">
        <v>47100</v>
      </c>
      <c r="I19752" s="519" t="s">
        <v>1848</v>
      </c>
      <c r="J19752" s="650">
        <v>63.73</v>
      </c>
    </row>
    <row r="19753" spans="1:10">
      <c r="A19753" s="519" t="s">
        <v>19871</v>
      </c>
      <c r="B19753" s="519" t="str">
        <f t="shared" si="308"/>
        <v>MAQUINA DE DEMARCACAO DE FAIXAS A FRIO PARA USO RODOVIARIO E URBANO,EXCLUSIVE OPERADOR</v>
      </c>
      <c r="C19753" s="519" t="s">
        <v>47099</v>
      </c>
      <c r="D19753" s="519" t="s">
        <v>47100</v>
      </c>
      <c r="I19753" s="519" t="s">
        <v>1848</v>
      </c>
      <c r="J19753" s="650">
        <v>164.46</v>
      </c>
    </row>
    <row r="19754" spans="1:10">
      <c r="A19754" s="519" t="s">
        <v>19872</v>
      </c>
      <c r="B19754" s="519" t="str">
        <f t="shared" si="308"/>
        <v>MAQUINA DE DEMARCACAO DE FAIXAS A FRIO PARA USO RODOVIARIO E URBANO,EXCLUSIVE OPERADOR</v>
      </c>
      <c r="C19754" s="519" t="s">
        <v>47099</v>
      </c>
      <c r="D19754" s="519" t="s">
        <v>47100</v>
      </c>
      <c r="I19754" s="519" t="s">
        <v>1848</v>
      </c>
      <c r="J19754" s="650">
        <v>63.73</v>
      </c>
    </row>
    <row r="19755" spans="1:10">
      <c r="A19755" s="519" t="s">
        <v>19873</v>
      </c>
      <c r="B19755" s="519" t="str">
        <f t="shared" si="308"/>
        <v>MAQUINA DE DEMARCACAO DE FAIXAS,COM FUSOR APLICADOR E FUSORDERRETEDOR,PARA USO RODOVIARIO E URBANO,EXCLUSIVE OPERADOR</v>
      </c>
      <c r="C19755" s="519" t="s">
        <v>47101</v>
      </c>
      <c r="D19755" s="519" t="s">
        <v>47102</v>
      </c>
      <c r="I19755" s="519" t="s">
        <v>1848</v>
      </c>
      <c r="J19755" s="650">
        <v>209.94</v>
      </c>
    </row>
    <row r="19756" spans="1:10">
      <c r="A19756" s="519" t="s">
        <v>19874</v>
      </c>
      <c r="B19756" s="519" t="str">
        <f t="shared" si="308"/>
        <v>MAQUINA DE DEMARCACAO DE FAIXAS,COM FUSOR APLICADOR E FUSORDERRETEDOR,PARA USO RODOVIARIO E URBANO</v>
      </c>
      <c r="C19756" s="519" t="s">
        <v>47101</v>
      </c>
      <c r="D19756" s="519" t="s">
        <v>47103</v>
      </c>
      <c r="I19756" s="519" t="s">
        <v>1848</v>
      </c>
      <c r="J19756" s="650">
        <v>81.349999999999994</v>
      </c>
    </row>
    <row r="19757" spans="1:10">
      <c r="A19757" s="519" t="s">
        <v>19875</v>
      </c>
      <c r="B19757" s="519" t="str">
        <f t="shared" si="308"/>
        <v>MAQUINA DE DEMARCACAO DE FAIXAS,COM FUSOR APLICADOR E FUSORDERRETEDOR,PARA USO RODOVIARIO E URBANO,EXCLUSIVE OPERADOR</v>
      </c>
      <c r="C19757" s="519" t="s">
        <v>47101</v>
      </c>
      <c r="D19757" s="519" t="s">
        <v>47102</v>
      </c>
      <c r="I19757" s="519" t="s">
        <v>1848</v>
      </c>
      <c r="J19757" s="650">
        <v>209.94</v>
      </c>
    </row>
    <row r="19758" spans="1:10">
      <c r="A19758" s="519" t="s">
        <v>19876</v>
      </c>
      <c r="B19758" s="519" t="str">
        <f t="shared" si="308"/>
        <v>MAQUINA DE DEMARCACAO DE FAIXAS,COM FUSOR APLICADOR E FUSORDERRETEDOR,PARA USO RODOVIARIO E URBANO</v>
      </c>
      <c r="C19758" s="519" t="s">
        <v>47101</v>
      </c>
      <c r="D19758" s="519" t="s">
        <v>47103</v>
      </c>
      <c r="I19758" s="519" t="s">
        <v>1848</v>
      </c>
      <c r="J19758" s="650">
        <v>81.349999999999994</v>
      </c>
    </row>
    <row r="19759" spans="1:10">
      <c r="A19759" s="519" t="s">
        <v>19877</v>
      </c>
      <c r="B19759" s="519" t="str">
        <f t="shared" si="308"/>
        <v>EXTRUSORA DE GUIAS E SARJETAS SEM FORMAS,EXCLUSIVE OPERADOR</v>
      </c>
      <c r="C19759" s="519" t="s">
        <v>19878</v>
      </c>
      <c r="I19759" s="519" t="s">
        <v>1848</v>
      </c>
      <c r="J19759" s="650">
        <v>18.53</v>
      </c>
    </row>
    <row r="19760" spans="1:10">
      <c r="A19760" s="519" t="s">
        <v>19879</v>
      </c>
      <c r="B19760" s="519" t="str">
        <f t="shared" si="308"/>
        <v>EXTRUSORA DE GUIAS E SARJETAS SEM FORMAS,EXCLUSIVE OPERADOR</v>
      </c>
      <c r="C19760" s="519" t="s">
        <v>19878</v>
      </c>
      <c r="I19760" s="519" t="s">
        <v>1848</v>
      </c>
      <c r="J19760" s="650">
        <v>3.34</v>
      </c>
    </row>
    <row r="19761" spans="1:10">
      <c r="A19761" s="519" t="s">
        <v>19880</v>
      </c>
      <c r="B19761" s="519" t="str">
        <f t="shared" si="308"/>
        <v>EXTRUSORA DE GUIAS E SARJETAS SEM FORMAS,EXCLUSIVE OPERADOR</v>
      </c>
      <c r="C19761" s="519" t="s">
        <v>19878</v>
      </c>
      <c r="I19761" s="519" t="s">
        <v>1848</v>
      </c>
      <c r="J19761" s="650">
        <v>1.53</v>
      </c>
    </row>
    <row r="19762" spans="1:10">
      <c r="A19762" s="519" t="s">
        <v>19881</v>
      </c>
      <c r="B19762" s="519" t="str">
        <f t="shared" si="308"/>
        <v>EXTRUSORA DE GUIAS E SARJETAS SEM FORMAS,EXCLUSIVE OPERADOR</v>
      </c>
      <c r="C19762" s="519" t="s">
        <v>19878</v>
      </c>
      <c r="I19762" s="519" t="s">
        <v>1848</v>
      </c>
      <c r="J19762" s="650">
        <v>18.53</v>
      </c>
    </row>
    <row r="19763" spans="1:10">
      <c r="A19763" s="519" t="s">
        <v>19882</v>
      </c>
      <c r="B19763" s="519" t="str">
        <f t="shared" si="308"/>
        <v>EXTRUSORA DE GUIAS E SARJETAS SEM FORMAS,EXCLUSIVE OPERADOR</v>
      </c>
      <c r="C19763" s="519" t="s">
        <v>19878</v>
      </c>
      <c r="I19763" s="519" t="s">
        <v>1848</v>
      </c>
      <c r="J19763" s="650">
        <v>3.34</v>
      </c>
    </row>
    <row r="19764" spans="1:10">
      <c r="A19764" s="519" t="s">
        <v>19883</v>
      </c>
      <c r="B19764" s="519" t="str">
        <f t="shared" si="308"/>
        <v>EXTRUSORA DE GUIAS E SARJETAS SEM FORMAS,EXCLUSIVE OPERADOR</v>
      </c>
      <c r="C19764" s="519" t="s">
        <v>19878</v>
      </c>
      <c r="I19764" s="519" t="s">
        <v>1848</v>
      </c>
      <c r="J19764" s="650">
        <v>1.53</v>
      </c>
    </row>
    <row r="19765" spans="1:10">
      <c r="A19765" s="519" t="s">
        <v>19884</v>
      </c>
      <c r="B19765" s="519" t="str">
        <f t="shared" si="308"/>
        <v>MAQUINA POLIDORA,12A,220V,EXCLUSIVE ESMERIL E OPERADOR</v>
      </c>
      <c r="C19765" s="519" t="s">
        <v>19885</v>
      </c>
      <c r="I19765" s="519" t="s">
        <v>1848</v>
      </c>
      <c r="J19765" s="650">
        <v>5.25</v>
      </c>
    </row>
    <row r="19766" spans="1:10">
      <c r="A19766" s="519" t="s">
        <v>19886</v>
      </c>
      <c r="B19766" s="519" t="str">
        <f t="shared" si="308"/>
        <v>MAQUINA POLIDORA,12A,220V,EXCLUSIVE ESMERIL E OPERADOR</v>
      </c>
      <c r="C19766" s="519" t="s">
        <v>19885</v>
      </c>
      <c r="I19766" s="519" t="s">
        <v>1848</v>
      </c>
      <c r="J19766" s="650">
        <v>1.3</v>
      </c>
    </row>
    <row r="19767" spans="1:10">
      <c r="A19767" s="519" t="s">
        <v>19887</v>
      </c>
      <c r="B19767" s="519" t="str">
        <f t="shared" si="308"/>
        <v>MAQUINA POLIDORA,12A,220V,EXCLUSIVE ESMERIL E OPERADOR</v>
      </c>
      <c r="C19767" s="519" t="s">
        <v>19885</v>
      </c>
      <c r="I19767" s="519" t="s">
        <v>1848</v>
      </c>
      <c r="J19767" s="650">
        <v>5.25</v>
      </c>
    </row>
    <row r="19768" spans="1:10">
      <c r="A19768" s="519" t="s">
        <v>19888</v>
      </c>
      <c r="B19768" s="519" t="str">
        <f t="shared" si="308"/>
        <v>MAQUINA POLIDORA,12A,220V,EXCLUSIVE ESMERIL E OPERADOR</v>
      </c>
      <c r="C19768" s="519" t="s">
        <v>19885</v>
      </c>
      <c r="I19768" s="519" t="s">
        <v>1848</v>
      </c>
      <c r="J19768" s="650">
        <v>1.3</v>
      </c>
    </row>
    <row r="19769" spans="1:10">
      <c r="A19769" s="519" t="s">
        <v>19889</v>
      </c>
      <c r="B19769" s="519" t="str">
        <f t="shared" si="308"/>
        <v>BETONEIRA PARA 320L DE MISTURA SECA,DE CARREGAMENTO MECANICO E TAMBOR REVERSIVEL,COM MOTOR ELETRICO,EXCLUSIVE OPERADOR</v>
      </c>
      <c r="C19769" s="519" t="s">
        <v>47104</v>
      </c>
      <c r="D19769" s="519" t="s">
        <v>47105</v>
      </c>
      <c r="I19769" s="519" t="s">
        <v>1848</v>
      </c>
      <c r="J19769" s="650">
        <v>4.04</v>
      </c>
    </row>
    <row r="19770" spans="1:10">
      <c r="A19770" s="519" t="s">
        <v>19890</v>
      </c>
      <c r="B19770" s="519" t="str">
        <f t="shared" si="308"/>
        <v>BETONEIRA PARA 320L DE MISTURA SECA,DE CARREGAMENTO MECANICO E TAMBOR REVERSIVEL,COM MOTOR ELETRICO,EXCLUSIVE OPERADOR</v>
      </c>
      <c r="C19770" s="519" t="s">
        <v>47104</v>
      </c>
      <c r="D19770" s="519" t="s">
        <v>47105</v>
      </c>
      <c r="I19770" s="519" t="s">
        <v>1848</v>
      </c>
      <c r="J19770" s="650">
        <v>0.6</v>
      </c>
    </row>
    <row r="19771" spans="1:10">
      <c r="A19771" s="519" t="s">
        <v>19891</v>
      </c>
      <c r="B19771" s="519" t="str">
        <f t="shared" si="308"/>
        <v>BETONEIRA PARA 320L DE MISTURA SECA,DE CARREGAMENTO MECANICO E TAMBOR REVERSIVEL,COM MOTOR ELETRICO,EXCLUSIVE OPERADOR</v>
      </c>
      <c r="C19771" s="519" t="s">
        <v>47104</v>
      </c>
      <c r="D19771" s="519" t="s">
        <v>47105</v>
      </c>
      <c r="I19771" s="519" t="s">
        <v>1848</v>
      </c>
      <c r="J19771" s="650">
        <v>4.04</v>
      </c>
    </row>
    <row r="19772" spans="1:10">
      <c r="A19772" s="519" t="s">
        <v>19892</v>
      </c>
      <c r="B19772" s="519" t="str">
        <f t="shared" si="308"/>
        <v>BETONEIRA PARA 320L DE MISTURA SECA,DE CARREGAMENTO MECANICO E TAMBOR REVERSIVEL,COM MOTOR ELETRICO,EXCLUSIVE OPERADOR</v>
      </c>
      <c r="C19772" s="519" t="s">
        <v>47104</v>
      </c>
      <c r="D19772" s="519" t="s">
        <v>47105</v>
      </c>
      <c r="I19772" s="519" t="s">
        <v>1848</v>
      </c>
      <c r="J19772" s="650">
        <v>0.6</v>
      </c>
    </row>
    <row r="19773" spans="1:10">
      <c r="A19773" s="519" t="s">
        <v>19893</v>
      </c>
      <c r="B19773" s="519" t="str">
        <f t="shared" si="308"/>
        <v>BETONEIRA PARA 320L DE MISTURA SECA,DE CARREGAMENTO MECANICO E TAMBOR REVERSIVEL,COM MOTOR A GASOLINA,EXCLUSIVE OPERADOR</v>
      </c>
      <c r="C19773" s="519" t="s">
        <v>47104</v>
      </c>
      <c r="D19773" s="519" t="s">
        <v>47106</v>
      </c>
      <c r="I19773" s="519" t="s">
        <v>1848</v>
      </c>
      <c r="J19773" s="650">
        <v>14.04</v>
      </c>
    </row>
    <row r="19774" spans="1:10">
      <c r="A19774" s="519" t="s">
        <v>19894</v>
      </c>
      <c r="B19774" s="519" t="str">
        <f t="shared" si="308"/>
        <v>BETONEIRA PARA 320L DE MISTURA SECA,DE CARREGAMENTO MECANICO E TAMBOR REVERSIVEL,COM MOTOR A GASOLINA,EXCLUSIVE OPERADOR</v>
      </c>
      <c r="C19774" s="519" t="s">
        <v>47104</v>
      </c>
      <c r="D19774" s="519" t="s">
        <v>47106</v>
      </c>
      <c r="I19774" s="519" t="s">
        <v>1848</v>
      </c>
      <c r="J19774" s="650">
        <v>1.22</v>
      </c>
    </row>
    <row r="19775" spans="1:10">
      <c r="A19775" s="519" t="s">
        <v>19895</v>
      </c>
      <c r="B19775" s="519" t="str">
        <f t="shared" si="308"/>
        <v>BETONEIRA PARA 320L DE MISTURA SECA,DE CARREGAMENTO MECANICO E TAMBOR REVERSIVEL,COM MOTOR A GASOLINA,EXCLUSIVE OPERADOR</v>
      </c>
      <c r="C19775" s="519" t="s">
        <v>47104</v>
      </c>
      <c r="D19775" s="519" t="s">
        <v>47106</v>
      </c>
      <c r="I19775" s="519" t="s">
        <v>1848</v>
      </c>
      <c r="J19775" s="650">
        <v>14.04</v>
      </c>
    </row>
    <row r="19776" spans="1:10">
      <c r="A19776" s="519" t="s">
        <v>19896</v>
      </c>
      <c r="B19776" s="519" t="str">
        <f t="shared" si="308"/>
        <v>BETONEIRA PARA 320L DE MISTURA SECA,DE CARREGAMENTO MECANICO E TAMBOR REVERSIVEL,COM MOTOR A GASOLINA,EXCLUSIVE OPERADOR</v>
      </c>
      <c r="C19776" s="519" t="s">
        <v>47104</v>
      </c>
      <c r="D19776" s="519" t="s">
        <v>47106</v>
      </c>
      <c r="I19776" s="519" t="s">
        <v>1848</v>
      </c>
      <c r="J19776" s="650">
        <v>1.22</v>
      </c>
    </row>
    <row r="19777" spans="1:10">
      <c r="A19777" s="519" t="s">
        <v>19897</v>
      </c>
      <c r="B19777" s="519" t="str">
        <f t="shared" si="308"/>
        <v>BETONEIRA PARA 600L DE MISTURA SECA,DE CARREGAMENTO MECANICO E TAMBOR REVERSIVEL,COM MOTOR ELETRICO,EXCLUSIVE OPERADOR</v>
      </c>
      <c r="C19777" s="519" t="s">
        <v>47107</v>
      </c>
      <c r="D19777" s="519" t="s">
        <v>47105</v>
      </c>
      <c r="I19777" s="519" t="s">
        <v>1848</v>
      </c>
      <c r="J19777" s="650">
        <v>10.119999999999999</v>
      </c>
    </row>
    <row r="19778" spans="1:10">
      <c r="A19778" s="519" t="s">
        <v>19898</v>
      </c>
      <c r="B19778" s="519" t="str">
        <f t="shared" si="308"/>
        <v>BETONEIRA PARA 600L DE MISTURA SECA,DE CARREGAMENTO MECANICO E TAMBOR REVERSIVEL,COM MOTOR ELETRICO,EXCLUSIVE OPERADOR</v>
      </c>
      <c r="C19778" s="519" t="s">
        <v>47107</v>
      </c>
      <c r="D19778" s="519" t="s">
        <v>47105</v>
      </c>
      <c r="I19778" s="519" t="s">
        <v>1848</v>
      </c>
      <c r="J19778" s="650">
        <v>3.74</v>
      </c>
    </row>
    <row r="19779" spans="1:10">
      <c r="A19779" s="519" t="s">
        <v>19899</v>
      </c>
      <c r="B19779" s="519" t="str">
        <f t="shared" si="308"/>
        <v>BETONEIRA PARA 600L DE MISTURA SECA,DE CARREGAMENTO MECANICO E TAMBOR REVERSIVEL,COM MOTOR ELETRICO,EXCLUSIVE OPERADOR</v>
      </c>
      <c r="C19779" s="519" t="s">
        <v>47107</v>
      </c>
      <c r="D19779" s="519" t="s">
        <v>47105</v>
      </c>
      <c r="I19779" s="519" t="s">
        <v>1848</v>
      </c>
      <c r="J19779" s="650">
        <v>10.119999999999999</v>
      </c>
    </row>
    <row r="19780" spans="1:10">
      <c r="A19780" s="519" t="s">
        <v>19900</v>
      </c>
      <c r="B19780" s="519" t="str">
        <f t="shared" si="308"/>
        <v>BETONEIRA PARA 600L DE MISTURA SECA,DE CARREGAMENTO MECANICO E TAMBOR REVERSIVEL,COM MOTOR ELETRICO,EXCLUSIVE OPERADOR</v>
      </c>
      <c r="C19780" s="519" t="s">
        <v>47107</v>
      </c>
      <c r="D19780" s="519" t="s">
        <v>47105</v>
      </c>
      <c r="I19780" s="519" t="s">
        <v>1848</v>
      </c>
      <c r="J19780" s="650">
        <v>3.74</v>
      </c>
    </row>
    <row r="19781" spans="1:10">
      <c r="A19781" s="519" t="s">
        <v>19901</v>
      </c>
      <c r="B19781" s="519" t="str">
        <f t="shared" si="308"/>
        <v>BETONEIRA PARA 600L DE MISTURA SECA,DE CARREGAMENTO MECANICO E TAMBOR REVERSIVEL,COM MOTOR DIESEL,EXCLUSIVE OPERADOR</v>
      </c>
      <c r="C19781" s="519" t="s">
        <v>47107</v>
      </c>
      <c r="D19781" s="519" t="s">
        <v>47108</v>
      </c>
      <c r="I19781" s="519" t="s">
        <v>1848</v>
      </c>
      <c r="J19781" s="650">
        <v>25.76</v>
      </c>
    </row>
    <row r="19782" spans="1:10">
      <c r="A19782" s="519" t="s">
        <v>19902</v>
      </c>
      <c r="B19782" s="519" t="str">
        <f t="shared" si="308"/>
        <v>BETONEIRA PARA 600L DE MISTURA SECA,DE CARREGAMENTO MECANICO E TAMBOR REVERSIVEL,COM MOTOR DIESEL,EXCLUSIVE OPERADOR</v>
      </c>
      <c r="C19782" s="519" t="s">
        <v>47107</v>
      </c>
      <c r="D19782" s="519" t="s">
        <v>47108</v>
      </c>
      <c r="I19782" s="519" t="s">
        <v>1848</v>
      </c>
      <c r="J19782" s="650">
        <v>5.29</v>
      </c>
    </row>
    <row r="19783" spans="1:10">
      <c r="A19783" s="519" t="s">
        <v>19903</v>
      </c>
      <c r="B19783" s="519" t="str">
        <f t="shared" si="308"/>
        <v>BETONEIRA PARA 600L DE MISTURA SECA,DE CARREGAMENTO MECANICO E TAMBOR REVERSIVEL,COM MOTOR DIESEL,EXCLUSIVE OPERADOR</v>
      </c>
      <c r="C19783" s="519" t="s">
        <v>47107</v>
      </c>
      <c r="D19783" s="519" t="s">
        <v>47108</v>
      </c>
      <c r="I19783" s="519" t="s">
        <v>1848</v>
      </c>
      <c r="J19783" s="650">
        <v>25.76</v>
      </c>
    </row>
    <row r="19784" spans="1:10">
      <c r="A19784" s="519" t="s">
        <v>19904</v>
      </c>
      <c r="B19784" s="519" t="str">
        <f t="shared" ref="B19784:B19847" si="309">C19784&amp;D19784&amp;E19784&amp;F19784&amp;G19784&amp;H19784</f>
        <v>BETONEIRA PARA 600L DE MISTURA SECA,DE CARREGAMENTO MECANICO E TAMBOR REVERSIVEL,COM MOTOR DIESEL,EXCLUSIVE OPERADOR</v>
      </c>
      <c r="C19784" s="519" t="s">
        <v>47107</v>
      </c>
      <c r="D19784" s="519" t="s">
        <v>47108</v>
      </c>
      <c r="I19784" s="519" t="s">
        <v>1848</v>
      </c>
      <c r="J19784" s="650">
        <v>5.29</v>
      </c>
    </row>
    <row r="19785" spans="1:10">
      <c r="A19785" s="519" t="s">
        <v>19905</v>
      </c>
      <c r="B19785" s="519" t="str">
        <f t="shared" si="309"/>
        <v>MISTURADOR HORIZONTAL DE CONCRETO PARA 1.000L DE MISTURA SECA,CARREGADOR AUTOMATICO COM UM MOTOR ELETRICO,VELOCIDADE DOTAMBOR 20RPM,SOBRE RODAS DE FERRO,EXCLUSIVE OPERADOR</v>
      </c>
      <c r="C19785" s="519" t="s">
        <v>47109</v>
      </c>
      <c r="D19785" s="519" t="s">
        <v>47110</v>
      </c>
      <c r="E19785" s="519" t="s">
        <v>47111</v>
      </c>
      <c r="I19785" s="519" t="s">
        <v>1848</v>
      </c>
      <c r="J19785" s="650">
        <v>16.61</v>
      </c>
    </row>
    <row r="19786" spans="1:10">
      <c r="A19786" s="519" t="s">
        <v>19906</v>
      </c>
      <c r="B19786" s="519" t="str">
        <f t="shared" si="309"/>
        <v>MISTURADOR HORIZONTAL DE CONCRETO PARA 1.000L DE MISTURA SECA,CARREGADOR AUTOMATICO COM UM MOTOR ELETRICO,VELOCIDADE DOTAMBOR 20RPM,SOBRE RODAS DE FERRO,EXCLUSIVE OPERADOR</v>
      </c>
      <c r="C19786" s="519" t="s">
        <v>47109</v>
      </c>
      <c r="D19786" s="519" t="s">
        <v>47110</v>
      </c>
      <c r="E19786" s="519" t="s">
        <v>47111</v>
      </c>
      <c r="I19786" s="519" t="s">
        <v>1848</v>
      </c>
      <c r="J19786" s="650">
        <v>6.48</v>
      </c>
    </row>
    <row r="19787" spans="1:10">
      <c r="A19787" s="519" t="s">
        <v>19907</v>
      </c>
      <c r="B19787" s="519" t="str">
        <f t="shared" si="309"/>
        <v>MISTURADOR HORIZONTAL DE CONCRETO PARA 1.000L DE MISTURA SECA,CARREGADOR AUTOMATICO COM UM MOTOR ELETRICO,VELOCIDADE DOTAMBOR 20RPM,SOBRE RODAS DE FERRO,EXCLUSIVE OPERADOR</v>
      </c>
      <c r="C19787" s="519" t="s">
        <v>47109</v>
      </c>
      <c r="D19787" s="519" t="s">
        <v>47110</v>
      </c>
      <c r="E19787" s="519" t="s">
        <v>47111</v>
      </c>
      <c r="I19787" s="519" t="s">
        <v>1848</v>
      </c>
      <c r="J19787" s="650">
        <v>16.61</v>
      </c>
    </row>
    <row r="19788" spans="1:10">
      <c r="A19788" s="519" t="s">
        <v>19908</v>
      </c>
      <c r="B19788" s="519" t="str">
        <f t="shared" si="309"/>
        <v>MISTURADOR HORIZONTAL DE CONCRETO PARA 1.000L DE MISTURA SECA,CARREGADOR AUTOMATICO COM UM MOTOR ELETRICO,VELOCIDADE DOTAMBOR 20RPM,SOBRE RODAS DE FERRO,EXCLUSIVE OPERADOR</v>
      </c>
      <c r="C19788" s="519" t="s">
        <v>47109</v>
      </c>
      <c r="D19788" s="519" t="s">
        <v>47110</v>
      </c>
      <c r="E19788" s="519" t="s">
        <v>47111</v>
      </c>
      <c r="I19788" s="519" t="s">
        <v>1848</v>
      </c>
      <c r="J19788" s="650">
        <v>6.48</v>
      </c>
    </row>
    <row r="19789" spans="1:10">
      <c r="A19789" s="519" t="s">
        <v>19909</v>
      </c>
      <c r="B19789" s="519"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89" s="519" t="s">
        <v>47112</v>
      </c>
      <c r="D19789" s="519" t="s">
        <v>47113</v>
      </c>
      <c r="E19789" s="519" t="s">
        <v>47114</v>
      </c>
      <c r="F19789" s="519" t="s">
        <v>47115</v>
      </c>
      <c r="G19789" s="519" t="s">
        <v>47116</v>
      </c>
      <c r="H19789" s="519" t="s">
        <v>47117</v>
      </c>
      <c r="I19789" s="519" t="s">
        <v>1848</v>
      </c>
      <c r="J19789" s="650">
        <v>409.64</v>
      </c>
    </row>
    <row r="19790" spans="1:10">
      <c r="A19790" s="519" t="s">
        <v>19910</v>
      </c>
      <c r="B19790" s="519"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0" s="519" t="s">
        <v>47112</v>
      </c>
      <c r="D19790" s="519" t="s">
        <v>47113</v>
      </c>
      <c r="E19790" s="519" t="s">
        <v>47114</v>
      </c>
      <c r="F19790" s="519" t="s">
        <v>47115</v>
      </c>
      <c r="G19790" s="519" t="s">
        <v>47116</v>
      </c>
      <c r="H19790" s="519" t="s">
        <v>47117</v>
      </c>
      <c r="I19790" s="519" t="s">
        <v>1848</v>
      </c>
      <c r="J19790" s="650">
        <v>310.27</v>
      </c>
    </row>
    <row r="19791" spans="1:10">
      <c r="A19791" s="519" t="s">
        <v>19911</v>
      </c>
      <c r="B19791" s="519"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1" s="519" t="s">
        <v>47112</v>
      </c>
      <c r="D19791" s="519" t="s">
        <v>47113</v>
      </c>
      <c r="E19791" s="519" t="s">
        <v>47114</v>
      </c>
      <c r="F19791" s="519" t="s">
        <v>47115</v>
      </c>
      <c r="G19791" s="519" t="s">
        <v>47116</v>
      </c>
      <c r="H19791" s="519" t="s">
        <v>47117</v>
      </c>
      <c r="I19791" s="519" t="s">
        <v>1848</v>
      </c>
      <c r="J19791" s="650">
        <v>276.83</v>
      </c>
    </row>
    <row r="19792" spans="1:10">
      <c r="A19792" s="519" t="s">
        <v>19912</v>
      </c>
      <c r="B19792" s="519"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2" s="519" t="s">
        <v>47112</v>
      </c>
      <c r="D19792" s="519" t="s">
        <v>47113</v>
      </c>
      <c r="E19792" s="519" t="s">
        <v>47114</v>
      </c>
      <c r="F19792" s="519" t="s">
        <v>47115</v>
      </c>
      <c r="G19792" s="519" t="s">
        <v>47116</v>
      </c>
      <c r="H19792" s="519" t="s">
        <v>47117</v>
      </c>
      <c r="I19792" s="519" t="s">
        <v>1848</v>
      </c>
      <c r="J19792" s="650">
        <v>384.64</v>
      </c>
    </row>
    <row r="19793" spans="1:10">
      <c r="A19793" s="519" t="s">
        <v>19913</v>
      </c>
      <c r="B19793" s="519"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3" s="519" t="s">
        <v>47112</v>
      </c>
      <c r="D19793" s="519" t="s">
        <v>47113</v>
      </c>
      <c r="E19793" s="519" t="s">
        <v>47114</v>
      </c>
      <c r="F19793" s="519" t="s">
        <v>47115</v>
      </c>
      <c r="G19793" s="519" t="s">
        <v>47116</v>
      </c>
      <c r="H19793" s="519" t="s">
        <v>47117</v>
      </c>
      <c r="I19793" s="519" t="s">
        <v>1848</v>
      </c>
      <c r="J19793" s="650">
        <v>285.27</v>
      </c>
    </row>
    <row r="19794" spans="1:10">
      <c r="A19794" s="519" t="s">
        <v>19914</v>
      </c>
      <c r="B19794" s="519" t="str">
        <f t="shared" si="309"/>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19794" s="519" t="s">
        <v>47112</v>
      </c>
      <c r="D19794" s="519" t="s">
        <v>47113</v>
      </c>
      <c r="E19794" s="519" t="s">
        <v>47114</v>
      </c>
      <c r="F19794" s="519" t="s">
        <v>47115</v>
      </c>
      <c r="G19794" s="519" t="s">
        <v>47116</v>
      </c>
      <c r="H19794" s="519" t="s">
        <v>47117</v>
      </c>
      <c r="I19794" s="519" t="s">
        <v>1848</v>
      </c>
      <c r="J19794" s="650">
        <v>251.83</v>
      </c>
    </row>
    <row r="19795" spans="1:10">
      <c r="A19795" s="519" t="s">
        <v>19915</v>
      </c>
      <c r="B19795" s="519"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5" s="519" t="s">
        <v>47112</v>
      </c>
      <c r="D19795" s="519" t="s">
        <v>47118</v>
      </c>
      <c r="E19795" s="519" t="s">
        <v>47119</v>
      </c>
      <c r="F19795" s="519" t="s">
        <v>47120</v>
      </c>
      <c r="G19795" s="519" t="s">
        <v>47121</v>
      </c>
      <c r="H19795" s="519" t="s">
        <v>47122</v>
      </c>
      <c r="I19795" s="519" t="s">
        <v>1848</v>
      </c>
      <c r="J19795" s="650">
        <v>439.37</v>
      </c>
    </row>
    <row r="19796" spans="1:10">
      <c r="A19796" s="519" t="s">
        <v>19916</v>
      </c>
      <c r="B19796" s="519" t="str">
        <f t="shared" si="309"/>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796" s="519" t="s">
        <v>47112</v>
      </c>
      <c r="D19796" s="519" t="s">
        <v>47118</v>
      </c>
      <c r="E19796" s="519" t="s">
        <v>47119</v>
      </c>
      <c r="F19796" s="519" t="s">
        <v>47123</v>
      </c>
      <c r="G19796" s="519" t="s">
        <v>47121</v>
      </c>
      <c r="H19796" s="519" t="s">
        <v>47122</v>
      </c>
      <c r="I19796" s="519" t="s">
        <v>1848</v>
      </c>
      <c r="J19796" s="650">
        <v>338.71</v>
      </c>
    </row>
    <row r="19797" spans="1:10">
      <c r="A19797" s="519" t="s">
        <v>19917</v>
      </c>
      <c r="B19797" s="519"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7" s="519" t="s">
        <v>47112</v>
      </c>
      <c r="D19797" s="519" t="s">
        <v>47118</v>
      </c>
      <c r="E19797" s="519" t="s">
        <v>47119</v>
      </c>
      <c r="F19797" s="519" t="s">
        <v>47120</v>
      </c>
      <c r="G19797" s="519" t="s">
        <v>47121</v>
      </c>
      <c r="H19797" s="519" t="s">
        <v>47122</v>
      </c>
      <c r="I19797" s="519" t="s">
        <v>1848</v>
      </c>
      <c r="J19797" s="650">
        <v>304.94</v>
      </c>
    </row>
    <row r="19798" spans="1:10">
      <c r="A19798" s="519" t="s">
        <v>19918</v>
      </c>
      <c r="B19798" s="519"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798" s="519" t="s">
        <v>47112</v>
      </c>
      <c r="D19798" s="519" t="s">
        <v>47118</v>
      </c>
      <c r="E19798" s="519" t="s">
        <v>47119</v>
      </c>
      <c r="F19798" s="519" t="s">
        <v>47120</v>
      </c>
      <c r="G19798" s="519" t="s">
        <v>47121</v>
      </c>
      <c r="H19798" s="519" t="s">
        <v>47122</v>
      </c>
      <c r="I19798" s="519" t="s">
        <v>1848</v>
      </c>
      <c r="J19798" s="650">
        <v>410.94</v>
      </c>
    </row>
    <row r="19799" spans="1:10">
      <c r="A19799" s="519" t="s">
        <v>19919</v>
      </c>
      <c r="B19799" s="519" t="str">
        <f t="shared" si="309"/>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19799" s="519" t="s">
        <v>47112</v>
      </c>
      <c r="D19799" s="519" t="s">
        <v>47118</v>
      </c>
      <c r="E19799" s="519" t="s">
        <v>47119</v>
      </c>
      <c r="F19799" s="519" t="s">
        <v>47123</v>
      </c>
      <c r="G19799" s="519" t="s">
        <v>47121</v>
      </c>
      <c r="H19799" s="519" t="s">
        <v>47122</v>
      </c>
      <c r="I19799" s="519" t="s">
        <v>1848</v>
      </c>
      <c r="J19799" s="650">
        <v>310.27999999999997</v>
      </c>
    </row>
    <row r="19800" spans="1:10">
      <c r="A19800" s="519" t="s">
        <v>19920</v>
      </c>
      <c r="B19800" s="519" t="str">
        <f t="shared" si="309"/>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19800" s="519" t="s">
        <v>47112</v>
      </c>
      <c r="D19800" s="519" t="s">
        <v>47118</v>
      </c>
      <c r="E19800" s="519" t="s">
        <v>47119</v>
      </c>
      <c r="F19800" s="519" t="s">
        <v>47120</v>
      </c>
      <c r="G19800" s="519" t="s">
        <v>47121</v>
      </c>
      <c r="H19800" s="519" t="s">
        <v>47122</v>
      </c>
      <c r="I19800" s="519" t="s">
        <v>1848</v>
      </c>
      <c r="J19800" s="650">
        <v>276.51</v>
      </c>
    </row>
    <row r="19801" spans="1:10">
      <c r="A19801" s="519" t="s">
        <v>19921</v>
      </c>
      <c r="B19801" s="519"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1" s="519" t="s">
        <v>47124</v>
      </c>
      <c r="D19801" s="519" t="s">
        <v>47125</v>
      </c>
      <c r="E19801" s="519" t="s">
        <v>47126</v>
      </c>
      <c r="F19801" s="519" t="s">
        <v>47127</v>
      </c>
      <c r="G19801" s="519" t="s">
        <v>47128</v>
      </c>
      <c r="H19801" s="519" t="s">
        <v>47129</v>
      </c>
      <c r="I19801" s="519" t="s">
        <v>1848</v>
      </c>
      <c r="J19801" s="650">
        <v>513.32000000000005</v>
      </c>
    </row>
    <row r="19802" spans="1:10">
      <c r="A19802" s="519" t="s">
        <v>19922</v>
      </c>
      <c r="B19802" s="519"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802" s="519" t="s">
        <v>47124</v>
      </c>
      <c r="D19802" s="519" t="s">
        <v>47125</v>
      </c>
      <c r="E19802" s="519" t="s">
        <v>47126</v>
      </c>
      <c r="F19802" s="519" t="s">
        <v>47127</v>
      </c>
      <c r="G19802" s="519" t="s">
        <v>47128</v>
      </c>
      <c r="H19802" s="519" t="s">
        <v>47130</v>
      </c>
      <c r="I19802" s="519" t="s">
        <v>1848</v>
      </c>
      <c r="J19802" s="650">
        <v>401.21</v>
      </c>
    </row>
    <row r="19803" spans="1:10">
      <c r="A19803" s="519" t="s">
        <v>19923</v>
      </c>
      <c r="B19803" s="519"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3" s="519" t="s">
        <v>47124</v>
      </c>
      <c r="D19803" s="519" t="s">
        <v>47125</v>
      </c>
      <c r="E19803" s="519" t="s">
        <v>47126</v>
      </c>
      <c r="F19803" s="519" t="s">
        <v>47127</v>
      </c>
      <c r="G19803" s="519" t="s">
        <v>47128</v>
      </c>
      <c r="H19803" s="519" t="s">
        <v>47129</v>
      </c>
      <c r="I19803" s="519" t="s">
        <v>1848</v>
      </c>
      <c r="J19803" s="650">
        <v>365.36</v>
      </c>
    </row>
    <row r="19804" spans="1:10">
      <c r="A19804" s="519" t="s">
        <v>19924</v>
      </c>
      <c r="B19804" s="519"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4" s="519" t="s">
        <v>47124</v>
      </c>
      <c r="D19804" s="519" t="s">
        <v>47125</v>
      </c>
      <c r="E19804" s="519" t="s">
        <v>47126</v>
      </c>
      <c r="F19804" s="519" t="s">
        <v>47127</v>
      </c>
      <c r="G19804" s="519" t="s">
        <v>47128</v>
      </c>
      <c r="H19804" s="519" t="s">
        <v>47129</v>
      </c>
      <c r="I19804" s="519" t="s">
        <v>1848</v>
      </c>
      <c r="J19804" s="650">
        <v>478.26</v>
      </c>
    </row>
    <row r="19805" spans="1:10">
      <c r="A19805" s="519" t="s">
        <v>19925</v>
      </c>
      <c r="B19805" s="519"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19805" s="519" t="s">
        <v>47124</v>
      </c>
      <c r="D19805" s="519" t="s">
        <v>47125</v>
      </c>
      <c r="E19805" s="519" t="s">
        <v>47126</v>
      </c>
      <c r="F19805" s="519" t="s">
        <v>47127</v>
      </c>
      <c r="G19805" s="519" t="s">
        <v>47128</v>
      </c>
      <c r="H19805" s="519" t="s">
        <v>47130</v>
      </c>
      <c r="I19805" s="519" t="s">
        <v>1848</v>
      </c>
      <c r="J19805" s="650">
        <v>366.15</v>
      </c>
    </row>
    <row r="19806" spans="1:10">
      <c r="A19806" s="519" t="s">
        <v>19926</v>
      </c>
      <c r="B19806" s="519" t="str">
        <f t="shared" si="309"/>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19806" s="519" t="s">
        <v>47124</v>
      </c>
      <c r="D19806" s="519" t="s">
        <v>47125</v>
      </c>
      <c r="E19806" s="519" t="s">
        <v>47126</v>
      </c>
      <c r="F19806" s="519" t="s">
        <v>47127</v>
      </c>
      <c r="G19806" s="519" t="s">
        <v>47128</v>
      </c>
      <c r="H19806" s="519" t="s">
        <v>47129</v>
      </c>
      <c r="I19806" s="519" t="s">
        <v>1848</v>
      </c>
      <c r="J19806" s="650">
        <v>330.3</v>
      </c>
    </row>
    <row r="19807" spans="1:10">
      <c r="A19807" s="519" t="s">
        <v>19927</v>
      </c>
      <c r="B19807" s="519"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07" s="519" t="s">
        <v>47131</v>
      </c>
      <c r="D19807" s="519" t="s">
        <v>47132</v>
      </c>
      <c r="E19807" s="519" t="s">
        <v>47133</v>
      </c>
      <c r="F19807" s="519" t="s">
        <v>47134</v>
      </c>
      <c r="G19807" s="519" t="s">
        <v>47135</v>
      </c>
      <c r="H19807" s="519" t="s">
        <v>47136</v>
      </c>
      <c r="I19807" s="519" t="s">
        <v>1848</v>
      </c>
      <c r="J19807" s="650">
        <v>557.77</v>
      </c>
    </row>
    <row r="19808" spans="1:10">
      <c r="A19808" s="519" t="s">
        <v>19928</v>
      </c>
      <c r="B19808" s="519"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08" s="519" t="s">
        <v>47131</v>
      </c>
      <c r="D19808" s="519" t="s">
        <v>47132</v>
      </c>
      <c r="E19808" s="519" t="s">
        <v>47133</v>
      </c>
      <c r="F19808" s="519" t="s">
        <v>47134</v>
      </c>
      <c r="G19808" s="519" t="s">
        <v>47135</v>
      </c>
      <c r="H19808" s="519" t="s">
        <v>47136</v>
      </c>
      <c r="I19808" s="519" t="s">
        <v>1848</v>
      </c>
      <c r="J19808" s="650">
        <v>434.35</v>
      </c>
    </row>
    <row r="19809" spans="1:10">
      <c r="A19809" s="519" t="s">
        <v>19929</v>
      </c>
      <c r="B19809" s="519" t="str">
        <f t="shared" si="309"/>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809" s="519" t="s">
        <v>47131</v>
      </c>
      <c r="D19809" s="519" t="s">
        <v>47132</v>
      </c>
      <c r="E19809" s="519" t="s">
        <v>47137</v>
      </c>
      <c r="F19809" s="519" t="s">
        <v>47134</v>
      </c>
      <c r="G19809" s="519" t="s">
        <v>47135</v>
      </c>
      <c r="H19809" s="519" t="s">
        <v>47136</v>
      </c>
      <c r="I19809" s="519" t="s">
        <v>1848</v>
      </c>
      <c r="J19809" s="650">
        <v>395.69</v>
      </c>
    </row>
    <row r="19810" spans="1:10">
      <c r="A19810" s="519" t="s">
        <v>19930</v>
      </c>
      <c r="B19810" s="519"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10" s="519" t="s">
        <v>47131</v>
      </c>
      <c r="D19810" s="519" t="s">
        <v>47132</v>
      </c>
      <c r="E19810" s="519" t="s">
        <v>47133</v>
      </c>
      <c r="F19810" s="519" t="s">
        <v>47134</v>
      </c>
      <c r="G19810" s="519" t="s">
        <v>47135</v>
      </c>
      <c r="H19810" s="519" t="s">
        <v>47136</v>
      </c>
      <c r="I19810" s="519" t="s">
        <v>1848</v>
      </c>
      <c r="J19810" s="650">
        <v>521.49</v>
      </c>
    </row>
    <row r="19811" spans="1:10">
      <c r="A19811" s="519" t="s">
        <v>19931</v>
      </c>
      <c r="B19811" s="519" t="str">
        <f t="shared" si="309"/>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19811" s="519" t="s">
        <v>47131</v>
      </c>
      <c r="D19811" s="519" t="s">
        <v>47132</v>
      </c>
      <c r="E19811" s="519" t="s">
        <v>47133</v>
      </c>
      <c r="F19811" s="519" t="s">
        <v>47134</v>
      </c>
      <c r="G19811" s="519" t="s">
        <v>47135</v>
      </c>
      <c r="H19811" s="519" t="s">
        <v>47136</v>
      </c>
      <c r="I19811" s="519" t="s">
        <v>1848</v>
      </c>
      <c r="J19811" s="650">
        <v>398.07</v>
      </c>
    </row>
    <row r="19812" spans="1:10">
      <c r="A19812" s="519" t="s">
        <v>19932</v>
      </c>
      <c r="B19812" s="519" t="str">
        <f t="shared" si="309"/>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19812" s="519" t="s">
        <v>47131</v>
      </c>
      <c r="D19812" s="519" t="s">
        <v>47132</v>
      </c>
      <c r="E19812" s="519" t="s">
        <v>47137</v>
      </c>
      <c r="F19812" s="519" t="s">
        <v>47134</v>
      </c>
      <c r="G19812" s="519" t="s">
        <v>47135</v>
      </c>
      <c r="H19812" s="519" t="s">
        <v>47136</v>
      </c>
      <c r="I19812" s="519" t="s">
        <v>1848</v>
      </c>
      <c r="J19812" s="650">
        <v>359.41</v>
      </c>
    </row>
    <row r="19813" spans="1:10">
      <c r="A19813" s="519" t="s">
        <v>19933</v>
      </c>
      <c r="B19813" s="519" t="str">
        <f t="shared" si="309"/>
        <v>VIBRADOR DE IMERSAO,TUBO DE 48X480MM,COM MANGOTE DE 5,00M DE COMPRIMENTO,MOTOR ELETRICO,EXCLUSIVE OPERADOR</v>
      </c>
      <c r="C19813" s="519" t="s">
        <v>47138</v>
      </c>
      <c r="D19813" s="519" t="s">
        <v>47139</v>
      </c>
      <c r="I19813" s="519" t="s">
        <v>1848</v>
      </c>
      <c r="J19813" s="650">
        <v>1.36</v>
      </c>
    </row>
    <row r="19814" spans="1:10">
      <c r="A19814" s="519" t="s">
        <v>19934</v>
      </c>
      <c r="B19814" s="519" t="str">
        <f t="shared" si="309"/>
        <v>VIBRADOR DE IMERSAO,TUBO DE 48X480MM,COM MANGOTE DE 5,00M DE COMPRIMENTO,MOTOR ELETRICO,EXCLUSIVE OPERADOR</v>
      </c>
      <c r="C19814" s="519" t="s">
        <v>47138</v>
      </c>
      <c r="D19814" s="519" t="s">
        <v>47139</v>
      </c>
      <c r="I19814" s="519" t="s">
        <v>1848</v>
      </c>
      <c r="J19814" s="650">
        <v>0.32</v>
      </c>
    </row>
    <row r="19815" spans="1:10">
      <c r="A19815" s="519" t="s">
        <v>19935</v>
      </c>
      <c r="B19815" s="519" t="str">
        <f t="shared" si="309"/>
        <v>VIBRADOR DE IMERSAO,TUBO DE 48X480MM,COM MANGOTE DE 5,00M DE COMPRIMENTO,MOTOR ELETRICO,EXCLUSIVE OPERADOR</v>
      </c>
      <c r="C19815" s="519" t="s">
        <v>47138</v>
      </c>
      <c r="D19815" s="519" t="s">
        <v>47139</v>
      </c>
      <c r="I19815" s="519" t="s">
        <v>1848</v>
      </c>
      <c r="J19815" s="650">
        <v>1.36</v>
      </c>
    </row>
    <row r="19816" spans="1:10">
      <c r="A19816" s="519" t="s">
        <v>19936</v>
      </c>
      <c r="B19816" s="519" t="str">
        <f t="shared" si="309"/>
        <v>VIBRADOR DE IMERSAO,TUBO DE 48X480MM,COM MANGOTE DE 5,00M DE COMPRIMENTO,MOTOR ELETRICO,EXCLUSIVE OPERADOR</v>
      </c>
      <c r="C19816" s="519" t="s">
        <v>47138</v>
      </c>
      <c r="D19816" s="519" t="s">
        <v>47139</v>
      </c>
      <c r="I19816" s="519" t="s">
        <v>1848</v>
      </c>
      <c r="J19816" s="650">
        <v>0.32</v>
      </c>
    </row>
    <row r="19817" spans="1:10">
      <c r="A19817" s="519" t="s">
        <v>19937</v>
      </c>
      <c r="B19817" s="519" t="str">
        <f t="shared" si="309"/>
        <v>VIBRADOR DE IMERSAO,TUBO DE 48X480MM,COM MANGOTE DE 5,00M DE COMPRIMENTO,MOTOR A GASOLINA,EXCLUSIVE OPERADOR</v>
      </c>
      <c r="C19817" s="519" t="s">
        <v>47138</v>
      </c>
      <c r="D19817" s="519" t="s">
        <v>47140</v>
      </c>
      <c r="I19817" s="519" t="s">
        <v>1848</v>
      </c>
      <c r="J19817" s="650">
        <v>5.87</v>
      </c>
    </row>
    <row r="19818" spans="1:10">
      <c r="A19818" s="519" t="s">
        <v>19938</v>
      </c>
      <c r="B19818" s="519" t="str">
        <f t="shared" si="309"/>
        <v>VIBRADOR DE IMERSAO,TUBO DE 48X480MM,COM MANGOTE DE 5,00M DE COMPRIMENTO,MOTOR A GASOLINA,EXCLUSIVE OPERADOR</v>
      </c>
      <c r="C19818" s="519" t="s">
        <v>47138</v>
      </c>
      <c r="D19818" s="519" t="s">
        <v>47140</v>
      </c>
      <c r="I19818" s="519" t="s">
        <v>1848</v>
      </c>
      <c r="J19818" s="650">
        <v>0.8</v>
      </c>
    </row>
    <row r="19819" spans="1:10">
      <c r="A19819" s="519" t="s">
        <v>19939</v>
      </c>
      <c r="B19819" s="519" t="str">
        <f t="shared" si="309"/>
        <v>VIBRADOR DE IMERSAO,TUBO DE 48X480MM,COM MANGOTE DE 5,00M DE COMPRIMENTO,MOTOR A GASOLINA,EXCLUSIVE OPERADOR</v>
      </c>
      <c r="C19819" s="519" t="s">
        <v>47138</v>
      </c>
      <c r="D19819" s="519" t="s">
        <v>47140</v>
      </c>
      <c r="I19819" s="519" t="s">
        <v>1848</v>
      </c>
      <c r="J19819" s="650">
        <v>5.87</v>
      </c>
    </row>
    <row r="19820" spans="1:10">
      <c r="A19820" s="519" t="s">
        <v>19940</v>
      </c>
      <c r="B19820" s="519" t="str">
        <f t="shared" si="309"/>
        <v>VIBRADOR DE IMERSAO,TUBO DE 48X480MM,COM MANGOTE DE 5,00M DE COMPRIMENTO,MOTOR A GASOLINA,EXCLUSIVE OPERADOR</v>
      </c>
      <c r="C19820" s="519" t="s">
        <v>47138</v>
      </c>
      <c r="D19820" s="519" t="s">
        <v>47140</v>
      </c>
      <c r="I19820" s="519" t="s">
        <v>1848</v>
      </c>
      <c r="J19820" s="650">
        <v>0.8</v>
      </c>
    </row>
    <row r="19821" spans="1:10">
      <c r="A19821" s="519" t="s">
        <v>19941</v>
      </c>
      <c r="B19821" s="519" t="str">
        <f t="shared" si="309"/>
        <v>REGUA VIBRADORA DUPLA,COM MOTOR A GASOLINA 4 TEMPOS,COM ATE6,00M,EXCLUSIVE OPERADOR</v>
      </c>
      <c r="C19821" s="519" t="s">
        <v>47141</v>
      </c>
      <c r="D19821" s="519" t="s">
        <v>47142</v>
      </c>
      <c r="I19821" s="519" t="s">
        <v>1848</v>
      </c>
      <c r="J19821" s="650">
        <v>13.01</v>
      </c>
    </row>
    <row r="19822" spans="1:10">
      <c r="A19822" s="519" t="s">
        <v>19942</v>
      </c>
      <c r="B19822" s="519" t="str">
        <f t="shared" si="309"/>
        <v>REGUA VIBRADORA DUPLA,COM MOTOR A GASOLINA 4 TEMPOS,COM ATE6,00M,EXCLUSIVE OPERADOR</v>
      </c>
      <c r="C19822" s="519" t="s">
        <v>47141</v>
      </c>
      <c r="D19822" s="519" t="s">
        <v>47142</v>
      </c>
      <c r="I19822" s="519" t="s">
        <v>1848</v>
      </c>
      <c r="J19822" s="650">
        <v>0.96</v>
      </c>
    </row>
    <row r="19823" spans="1:10">
      <c r="A19823" s="519" t="s">
        <v>19943</v>
      </c>
      <c r="B19823" s="519" t="str">
        <f t="shared" si="309"/>
        <v>REGUA VIBRADORA DUPLA,COM MOTOR A GASOLINA 4 TEMPOS,COM ATE6,00M,EXCLUSIVE OPERADOR</v>
      </c>
      <c r="C19823" s="519" t="s">
        <v>47141</v>
      </c>
      <c r="D19823" s="519" t="s">
        <v>47142</v>
      </c>
      <c r="I19823" s="519" t="s">
        <v>1848</v>
      </c>
      <c r="J19823" s="650">
        <v>13.01</v>
      </c>
    </row>
    <row r="19824" spans="1:10">
      <c r="A19824" s="519" t="s">
        <v>19944</v>
      </c>
      <c r="B19824" s="519" t="str">
        <f t="shared" si="309"/>
        <v>REGUA VIBRADORA DUPLA,COM MOTOR A GASOLINA 4 TEMPOS,COM ATE6,00M,EXCLUSIVE OPERADOR</v>
      </c>
      <c r="C19824" s="519" t="s">
        <v>47141</v>
      </c>
      <c r="D19824" s="519" t="s">
        <v>47142</v>
      </c>
      <c r="I19824" s="519" t="s">
        <v>1848</v>
      </c>
      <c r="J19824" s="650">
        <v>0.96</v>
      </c>
    </row>
    <row r="19825" spans="1:10">
      <c r="A19825" s="519" t="s">
        <v>19945</v>
      </c>
      <c r="B19825" s="519" t="str">
        <f t="shared" si="309"/>
        <v>CONJUNTO PARA PROJECAO DE CONCRETO,EXCLUSIVE OPERADOR</v>
      </c>
      <c r="C19825" s="519" t="s">
        <v>19946</v>
      </c>
      <c r="I19825" s="519" t="s">
        <v>1848</v>
      </c>
      <c r="J19825" s="650">
        <v>41.66</v>
      </c>
    </row>
    <row r="19826" spans="1:10">
      <c r="A19826" s="519" t="s">
        <v>19947</v>
      </c>
      <c r="B19826" s="519" t="str">
        <f t="shared" si="309"/>
        <v>CONJUNTO PARA PROJECAO DE CONCRETO,EXCLUSIVE OPERADOR</v>
      </c>
      <c r="C19826" s="519" t="s">
        <v>19946</v>
      </c>
      <c r="I19826" s="519" t="s">
        <v>1848</v>
      </c>
      <c r="J19826" s="650">
        <v>16.87</v>
      </c>
    </row>
    <row r="19827" spans="1:10">
      <c r="A19827" s="519" t="s">
        <v>19948</v>
      </c>
      <c r="B19827" s="519" t="str">
        <f t="shared" si="309"/>
        <v>CONJUNTO PARA PROJECAO DE CONCRETO,EXCLUSIVE OPERADOR</v>
      </c>
      <c r="C19827" s="519" t="s">
        <v>19946</v>
      </c>
      <c r="I19827" s="519" t="s">
        <v>1848</v>
      </c>
      <c r="J19827" s="650">
        <v>10.41</v>
      </c>
    </row>
    <row r="19828" spans="1:10">
      <c r="A19828" s="519" t="s">
        <v>19949</v>
      </c>
      <c r="B19828" s="519" t="str">
        <f t="shared" si="309"/>
        <v>CONJUNTO PARA PROJECAO DE CONCRETO,EXCLUSIVE OPERADOR</v>
      </c>
      <c r="C19828" s="519" t="s">
        <v>19946</v>
      </c>
      <c r="I19828" s="519" t="s">
        <v>1848</v>
      </c>
      <c r="J19828" s="650">
        <v>41.66</v>
      </c>
    </row>
    <row r="19829" spans="1:10">
      <c r="A19829" s="519" t="s">
        <v>19950</v>
      </c>
      <c r="B19829" s="519" t="str">
        <f t="shared" si="309"/>
        <v>CONJUNTO PARA PROJECAO DE CONCRETO,EXCLUSIVE OPERADOR</v>
      </c>
      <c r="C19829" s="519" t="s">
        <v>19946</v>
      </c>
      <c r="I19829" s="519" t="s">
        <v>1848</v>
      </c>
      <c r="J19829" s="650">
        <v>16.87</v>
      </c>
    </row>
    <row r="19830" spans="1:10">
      <c r="A19830" s="519" t="s">
        <v>19951</v>
      </c>
      <c r="B19830" s="519" t="str">
        <f t="shared" si="309"/>
        <v>CONJUNTO PARA PROJECAO DE CONCRETO,EXCLUSIVE OPERADOR</v>
      </c>
      <c r="C19830" s="519" t="s">
        <v>19946</v>
      </c>
      <c r="I19830" s="519" t="s">
        <v>1848</v>
      </c>
      <c r="J19830" s="650">
        <v>10.41</v>
      </c>
    </row>
    <row r="19831" spans="1:10">
      <c r="A19831" s="519" t="s">
        <v>19952</v>
      </c>
      <c r="B19831" s="519" t="str">
        <f t="shared" si="309"/>
        <v>BOMBA DE ARGAMASSA,COM UNIDADE MISTURADORA E BOMBEADORA ACOPLADAS,PARA 900 A 4.800L DE MISTURA SECA,COM MOTOR ELETRICO,EXCLUSIVE OPERADOR</v>
      </c>
      <c r="C19831" s="519" t="s">
        <v>47143</v>
      </c>
      <c r="D19831" s="519" t="s">
        <v>47144</v>
      </c>
      <c r="E19831" s="519" t="s">
        <v>47145</v>
      </c>
      <c r="I19831" s="519" t="s">
        <v>1848</v>
      </c>
      <c r="J19831" s="650">
        <v>83.26</v>
      </c>
    </row>
    <row r="19832" spans="1:10">
      <c r="A19832" s="519" t="s">
        <v>19953</v>
      </c>
      <c r="B19832" s="519" t="str">
        <f t="shared" si="309"/>
        <v>BOMBA DE ARGAMASSA,COM UNIDADE MISTURADORA E BOMBEADORA ACOPLADAS,PARA 900 A 4.800L DE MISTURA SECA,COM MOTOR ELETRICO,EXCLUSIVE OPERADOR</v>
      </c>
      <c r="C19832" s="519" t="s">
        <v>47143</v>
      </c>
      <c r="D19832" s="519" t="s">
        <v>47144</v>
      </c>
      <c r="E19832" s="519" t="s">
        <v>47145</v>
      </c>
      <c r="I19832" s="519" t="s">
        <v>1848</v>
      </c>
      <c r="J19832" s="650">
        <v>55.44</v>
      </c>
    </row>
    <row r="19833" spans="1:10">
      <c r="A19833" s="519" t="s">
        <v>19954</v>
      </c>
      <c r="B19833" s="519" t="str">
        <f t="shared" si="309"/>
        <v>BOMBA DE ARGAMASSA,COM UNIDADE MISTURADORA E BOMBEADORA ACOPLADAS,PARA 900 A 4.800L DE MISTURA SECA,COM MOTOR ELETRICO,EXCLUSIVE OPERADOR</v>
      </c>
      <c r="C19833" s="519" t="s">
        <v>47143</v>
      </c>
      <c r="D19833" s="519" t="s">
        <v>47144</v>
      </c>
      <c r="E19833" s="519" t="s">
        <v>47145</v>
      </c>
      <c r="I19833" s="519" t="s">
        <v>1848</v>
      </c>
      <c r="J19833" s="650">
        <v>83.26</v>
      </c>
    </row>
    <row r="19834" spans="1:10">
      <c r="A19834" s="519" t="s">
        <v>19955</v>
      </c>
      <c r="B19834" s="519" t="str">
        <f t="shared" si="309"/>
        <v>BOMBA DE ARGAMASSA,COM UNIDADE MISTURADORA E BOMBEADORA ACOPLADAS,PARA 900 A 4.800L DE MISTURA SECA,COM MOTOR ELETRICO,EXCLUSIVE OPERADOR</v>
      </c>
      <c r="C19834" s="519" t="s">
        <v>47143</v>
      </c>
      <c r="D19834" s="519" t="s">
        <v>47144</v>
      </c>
      <c r="E19834" s="519" t="s">
        <v>47145</v>
      </c>
      <c r="I19834" s="519" t="s">
        <v>1848</v>
      </c>
      <c r="J19834" s="650">
        <v>55.44</v>
      </c>
    </row>
    <row r="19835" spans="1:10">
      <c r="A19835" s="519" t="s">
        <v>52113</v>
      </c>
      <c r="B19835" s="519" t="str">
        <f t="shared" si="309"/>
        <v>BATE-ESTACAS TIPO MARTELO HIDRAULICO VIBRATORIO,ACOPLADO EMESCAVADEIRA HIDRAULICA (INCLUSIVE ESTA),LARGURA EM TORNO DE70CM,ALTURA E COMPRIMENTO EM TORNO DE 2,00M,CAPACIDADE DO MARTELO EM TORNO DE 1,2T,INCLUSIVE OPERADOR</v>
      </c>
      <c r="C19835" s="519" t="s">
        <v>52114</v>
      </c>
      <c r="D19835" s="519" t="s">
        <v>52115</v>
      </c>
      <c r="E19835" s="519" t="s">
        <v>52116</v>
      </c>
      <c r="F19835" s="519" t="s">
        <v>52117</v>
      </c>
      <c r="I19835" s="519" t="s">
        <v>1848</v>
      </c>
      <c r="J19835" s="650">
        <v>253.57</v>
      </c>
    </row>
    <row r="19836" spans="1:10">
      <c r="A19836" s="519" t="s">
        <v>52118</v>
      </c>
      <c r="B19836" s="519" t="str">
        <f t="shared" si="309"/>
        <v>BATE-ESTACAS TIPO MARTELO HIDRAULICO VIBRATORIO,ACOPLADO EMESCAVADEIRA HIDRAULICA (INCLUSIVE ESTA),LARGURA EM TORNO DE70CM,ALTURA E COMPRIMENTO EM TORNO DE 2,00M,CAPACIDADE DO MARTELO EM TORNO DE 1,2T,INCLUSIVE OPERADOR</v>
      </c>
      <c r="C19836" s="519" t="s">
        <v>52114</v>
      </c>
      <c r="D19836" s="519" t="s">
        <v>52115</v>
      </c>
      <c r="E19836" s="519" t="s">
        <v>52116</v>
      </c>
      <c r="F19836" s="519" t="s">
        <v>52117</v>
      </c>
      <c r="I19836" s="519" t="s">
        <v>1848</v>
      </c>
      <c r="J19836" s="650">
        <v>109.9</v>
      </c>
    </row>
    <row r="19837" spans="1:10">
      <c r="A19837" s="519" t="s">
        <v>52119</v>
      </c>
      <c r="B19837" s="519" t="str">
        <f t="shared" si="309"/>
        <v>BATE-ESTACAS TIPO MARTELO HIDRAULICO VIBRATORIO,ACOPLADO EMESCAVADEIRA HIDRAULICA (INCLUSIVE ESTA),LARGURA EM TORNO DE70CM,ALTURA E COMPRIMENTO EM TORNO DE 2,00M,CAPACIDADE DO MARTELO EM TORNO DE 1,2T,INCLUSIVE OPERADOR</v>
      </c>
      <c r="C19837" s="519" t="s">
        <v>52114</v>
      </c>
      <c r="D19837" s="519" t="s">
        <v>52115</v>
      </c>
      <c r="E19837" s="519" t="s">
        <v>52116</v>
      </c>
      <c r="F19837" s="519" t="s">
        <v>52117</v>
      </c>
      <c r="I19837" s="519" t="s">
        <v>1848</v>
      </c>
      <c r="J19837" s="650">
        <v>86.98</v>
      </c>
    </row>
    <row r="19838" spans="1:10">
      <c r="A19838" s="519" t="s">
        <v>52120</v>
      </c>
      <c r="B19838" s="519" t="str">
        <f t="shared" si="309"/>
        <v>BATE-ESTACAS TIPO MARTELO HIDRAULICO VIBRATORIO,ACOPLADO EMESCAVADEIRA HIDRAULICA (INCLUSIVE ESTA),LARGURA EM TORNO DE70CM,ALTURA E COMPRIMENTO EM TORNO DE 2,00M,CAPACIDADE DO MARTELO EM TORNO DE 1,2T,INCLUSIVE OPERADOR</v>
      </c>
      <c r="C19838" s="519" t="s">
        <v>52114</v>
      </c>
      <c r="D19838" s="519" t="s">
        <v>52115</v>
      </c>
      <c r="E19838" s="519" t="s">
        <v>52116</v>
      </c>
      <c r="F19838" s="519" t="s">
        <v>52117</v>
      </c>
      <c r="I19838" s="519" t="s">
        <v>1848</v>
      </c>
      <c r="J19838" s="650">
        <v>250.14</v>
      </c>
    </row>
    <row r="19839" spans="1:10">
      <c r="A19839" s="519" t="s">
        <v>52121</v>
      </c>
      <c r="B19839" s="519" t="str">
        <f t="shared" si="309"/>
        <v>BATE-ESTACAS TIPO MARTELO HIDRAULICO VIBRATORIO,ACOPLADO EMESCAVADEIRA HIDRAULICA (INCLUSIVE ESTA),LARGURA EM TORNO DE70CM,ALTURA E COMPRIMENTO EM TORNO DE 2,00M,CAPACIDADE DO MARTELO EM TORNO DE 1,2T,INCLUSIVE OPERADOR</v>
      </c>
      <c r="C19839" s="519" t="s">
        <v>52114</v>
      </c>
      <c r="D19839" s="519" t="s">
        <v>52115</v>
      </c>
      <c r="E19839" s="519" t="s">
        <v>52116</v>
      </c>
      <c r="F19839" s="519" t="s">
        <v>52117</v>
      </c>
      <c r="I19839" s="519" t="s">
        <v>1848</v>
      </c>
      <c r="J19839" s="650">
        <v>106.47</v>
      </c>
    </row>
    <row r="19840" spans="1:10">
      <c r="A19840" s="519" t="s">
        <v>52122</v>
      </c>
      <c r="B19840" s="519" t="str">
        <f t="shared" si="309"/>
        <v>BATE-ESTACAS TIPO MARTELO HIDRAULICO VIBRATORIO,ACOPLADO EMESCAVADEIRA HIDRAULICA (INCLUSIVE ESTA),LARGURA EM TORNO DE70CM,ALTURA E COMPRIMENTO EM TORNO DE 2,00M,CAPACIDADE DO MARTELO EM TORNO DE 1,2T,INCLUSIVE OPERADOR</v>
      </c>
      <c r="C19840" s="519" t="s">
        <v>52114</v>
      </c>
      <c r="D19840" s="519" t="s">
        <v>52115</v>
      </c>
      <c r="E19840" s="519" t="s">
        <v>52116</v>
      </c>
      <c r="F19840" s="519" t="s">
        <v>52117</v>
      </c>
      <c r="I19840" s="519" t="s">
        <v>1848</v>
      </c>
      <c r="J19840" s="650">
        <v>83.55</v>
      </c>
    </row>
    <row r="19841" spans="1:10">
      <c r="A19841" s="519" t="s">
        <v>52123</v>
      </c>
      <c r="B19841" s="519" t="str">
        <f t="shared" si="309"/>
        <v>BATE-ESTACAS,TIPO MARTELO HIDRAULICO,ACOPLADO EM EQUIPAMENTO DE ESTEIRAS (INCLUSIVE ESTE),LARGURA DE TRABALHO EM TORNO DE 4,00M,TORRE COM ALTURA UTIL EM TORNO DE 15,00M E CAPACIDADE DO MARTELO HIDRAULICO DE IMPACTO EM TORNO DE 5,00T,INCLUSIVE OPERADOR</v>
      </c>
      <c r="C19841" s="519" t="s">
        <v>52124</v>
      </c>
      <c r="D19841" s="519" t="s">
        <v>52125</v>
      </c>
      <c r="E19841" s="519" t="s">
        <v>52126</v>
      </c>
      <c r="F19841" s="519" t="s">
        <v>52127</v>
      </c>
      <c r="G19841" s="519" t="s">
        <v>46969</v>
      </c>
      <c r="I19841" s="519" t="s">
        <v>1848</v>
      </c>
      <c r="J19841" s="650">
        <v>435.5</v>
      </c>
    </row>
    <row r="19842" spans="1:10">
      <c r="A19842" s="519" t="s">
        <v>52128</v>
      </c>
      <c r="B19842" s="519" t="str">
        <f t="shared" si="309"/>
        <v>BATE-ESTACAS,TIPO MARTELO HIDRAULICO,ACOPLADO EM EQUIPAMENTO DE ESTEIRAS (INCLUSIVE ESTE),LARGURA DE TRABALHO EM TORNO DE 4,00M,TORRE COM ALTURA UTIL EM TORNO DE 15,00M E CAPACIDADE DO MARTELO HIDRAULICO DE IMPACTO EM TORNO DE 5,00T,INCLUSIVE OPERADOR</v>
      </c>
      <c r="C19842" s="519" t="s">
        <v>52124</v>
      </c>
      <c r="D19842" s="519" t="s">
        <v>52125</v>
      </c>
      <c r="E19842" s="519" t="s">
        <v>52126</v>
      </c>
      <c r="F19842" s="519" t="s">
        <v>52127</v>
      </c>
      <c r="G19842" s="519" t="s">
        <v>46969</v>
      </c>
      <c r="I19842" s="519" t="s">
        <v>1848</v>
      </c>
      <c r="J19842" s="650">
        <v>228.83</v>
      </c>
    </row>
    <row r="19843" spans="1:10">
      <c r="A19843" s="519" t="s">
        <v>52129</v>
      </c>
      <c r="B19843" s="519" t="str">
        <f t="shared" si="309"/>
        <v>BATE-ESTACAS,TIPO MARTELO HIDRAULICO,ACOPLADO EM EQUIPAMENTO DE ESTEIRAS (INCLUSIVE ESTE),LARGURA DE TRABALHO EM TORNO DE 4,00M,TORRE COM ALTURA UTIL EM TORNO DE 15,00M E CAPACIDADE DO MARTELO HIDRAULICO DE IMPACTO EM TORNO DE 5,00T,INCLUSIVE OPERADOR</v>
      </c>
      <c r="C19843" s="519" t="s">
        <v>52124</v>
      </c>
      <c r="D19843" s="519" t="s">
        <v>52125</v>
      </c>
      <c r="E19843" s="519" t="s">
        <v>52126</v>
      </c>
      <c r="F19843" s="519" t="s">
        <v>52127</v>
      </c>
      <c r="G19843" s="519" t="s">
        <v>46969</v>
      </c>
      <c r="I19843" s="519" t="s">
        <v>1848</v>
      </c>
      <c r="J19843" s="650">
        <v>193.72</v>
      </c>
    </row>
    <row r="19844" spans="1:10">
      <c r="A19844" s="519" t="s">
        <v>52130</v>
      </c>
      <c r="B19844" s="519" t="str">
        <f t="shared" si="309"/>
        <v>BATE-ESTACAS,TIPO MARTELO HIDRAULICO,ACOPLADO EM EQUIPAMENTO DE ESTEIRAS (INCLUSIVE ESTE),LARGURA DE TRABALHO EM TORNO DE 4,00M,TORRE COM ALTURA UTIL EM TORNO DE 15,00M E CAPACIDADE DO MARTELO HIDRAULICO DE IMPACTO EM TORNO DE 5,00T,INCLUSIVE OPERADOR</v>
      </c>
      <c r="C19844" s="519" t="s">
        <v>52124</v>
      </c>
      <c r="D19844" s="519" t="s">
        <v>52125</v>
      </c>
      <c r="E19844" s="519" t="s">
        <v>52126</v>
      </c>
      <c r="F19844" s="519" t="s">
        <v>52127</v>
      </c>
      <c r="G19844" s="519" t="s">
        <v>46969</v>
      </c>
      <c r="I19844" s="519" t="s">
        <v>1848</v>
      </c>
      <c r="J19844" s="650">
        <v>432.07</v>
      </c>
    </row>
    <row r="19845" spans="1:10">
      <c r="A19845" s="519" t="s">
        <v>52131</v>
      </c>
      <c r="B19845" s="519" t="str">
        <f t="shared" si="309"/>
        <v>BATE-ESTACAS,TIPO MARTELO HIDRAULICO,ACOPLADO EM EQUIPAMENTO DE ESTEIRAS (INCLUSIVE ESTE),LARGURA DE TRABALHO EM TORNO DE 4,00M,TORRE COM ALTURA UTIL EM TORNO DE 15,00M E CAPACIDADE DO MARTELO HIDRAULICO DE IMPACTO EM TORNO DE 5,00T,INCLUSIVE OPERADOR</v>
      </c>
      <c r="C19845" s="519" t="s">
        <v>52124</v>
      </c>
      <c r="D19845" s="519" t="s">
        <v>52125</v>
      </c>
      <c r="E19845" s="519" t="s">
        <v>52126</v>
      </c>
      <c r="F19845" s="519" t="s">
        <v>52127</v>
      </c>
      <c r="G19845" s="519" t="s">
        <v>46969</v>
      </c>
      <c r="I19845" s="519" t="s">
        <v>1848</v>
      </c>
      <c r="J19845" s="650">
        <v>225.4</v>
      </c>
    </row>
    <row r="19846" spans="1:10">
      <c r="A19846" s="519" t="s">
        <v>52132</v>
      </c>
      <c r="B19846" s="519" t="str">
        <f t="shared" si="309"/>
        <v>BATE-ESTACAS,TIPO MARTELO HIDRAULICO,ACOPLADO EM EQUIPAMENTO DE ESTEIRAS (INCLUSIVE ESTE),LARGURA DE TRABALHO EM TORNO DE 4,00M,TORRE COM ALTURA UTIL EM TORNO DE 15,00M E CAPACIDADE DO MARTELO HIDRAULICO DE IMPACTO EM TORNO DE 5,00T,INCLUSIVE OPERADOR</v>
      </c>
      <c r="C19846" s="519" t="s">
        <v>52124</v>
      </c>
      <c r="D19846" s="519" t="s">
        <v>52125</v>
      </c>
      <c r="E19846" s="519" t="s">
        <v>52126</v>
      </c>
      <c r="F19846" s="519" t="s">
        <v>52127</v>
      </c>
      <c r="G19846" s="519" t="s">
        <v>46969</v>
      </c>
      <c r="I19846" s="519" t="s">
        <v>1848</v>
      </c>
      <c r="J19846" s="650">
        <v>190.29</v>
      </c>
    </row>
    <row r="19847" spans="1:10">
      <c r="A19847" s="519" t="s">
        <v>19956</v>
      </c>
      <c r="B19847" s="519" t="str">
        <f t="shared" si="309"/>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7" s="519" t="s">
        <v>47146</v>
      </c>
      <c r="D19847" s="519" t="s">
        <v>47147</v>
      </c>
      <c r="E19847" s="519" t="s">
        <v>47148</v>
      </c>
      <c r="F19847" s="519" t="s">
        <v>47149</v>
      </c>
      <c r="G19847" s="519" t="s">
        <v>47150</v>
      </c>
      <c r="H19847" s="519" t="s">
        <v>47151</v>
      </c>
      <c r="I19847" s="519" t="s">
        <v>1848</v>
      </c>
      <c r="J19847" s="650">
        <v>5.73</v>
      </c>
    </row>
    <row r="19848" spans="1:10">
      <c r="A19848" s="519" t="s">
        <v>19957</v>
      </c>
      <c r="B19848" s="519" t="str">
        <f t="shared" ref="B19848:B19911" si="310">C19848&amp;D19848&amp;E19848&amp;F19848&amp;G19848&amp;H19848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8" s="519" t="s">
        <v>47146</v>
      </c>
      <c r="D19848" s="519" t="s">
        <v>47147</v>
      </c>
      <c r="E19848" s="519" t="s">
        <v>47148</v>
      </c>
      <c r="F19848" s="519" t="s">
        <v>47149</v>
      </c>
      <c r="G19848" s="519" t="s">
        <v>47150</v>
      </c>
      <c r="H19848" s="519" t="s">
        <v>47151</v>
      </c>
      <c r="I19848" s="519" t="s">
        <v>1848</v>
      </c>
      <c r="J19848" s="650">
        <v>0.6</v>
      </c>
    </row>
    <row r="19849" spans="1:10">
      <c r="A19849" s="519" t="s">
        <v>19958</v>
      </c>
      <c r="B19849" s="519" t="str">
        <f t="shared" si="310"/>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49" s="519" t="s">
        <v>47146</v>
      </c>
      <c r="D19849" s="519" t="s">
        <v>47147</v>
      </c>
      <c r="E19849" s="519" t="s">
        <v>47148</v>
      </c>
      <c r="F19849" s="519" t="s">
        <v>47149</v>
      </c>
      <c r="G19849" s="519" t="s">
        <v>47150</v>
      </c>
      <c r="H19849" s="519" t="s">
        <v>47151</v>
      </c>
      <c r="I19849" s="519" t="s">
        <v>1848</v>
      </c>
      <c r="J19849" s="650">
        <v>5.73</v>
      </c>
    </row>
    <row r="19850" spans="1:10">
      <c r="A19850" s="519" t="s">
        <v>19959</v>
      </c>
      <c r="B19850" s="519" t="str">
        <f t="shared" si="310"/>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19850" s="519" t="s">
        <v>47146</v>
      </c>
      <c r="D19850" s="519" t="s">
        <v>47147</v>
      </c>
      <c r="E19850" s="519" t="s">
        <v>47148</v>
      </c>
      <c r="F19850" s="519" t="s">
        <v>47149</v>
      </c>
      <c r="G19850" s="519" t="s">
        <v>47150</v>
      </c>
      <c r="H19850" s="519" t="s">
        <v>47151</v>
      </c>
      <c r="I19850" s="519" t="s">
        <v>1848</v>
      </c>
      <c r="J19850" s="650">
        <v>0.6</v>
      </c>
    </row>
    <row r="19851" spans="1:10">
      <c r="A19851" s="519" t="s">
        <v>19960</v>
      </c>
      <c r="B19851" s="519" t="str">
        <f t="shared" si="310"/>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851" s="519" t="s">
        <v>47146</v>
      </c>
      <c r="D19851" s="519" t="s">
        <v>47147</v>
      </c>
      <c r="E19851" s="519" t="s">
        <v>47148</v>
      </c>
      <c r="F19851" s="519" t="s">
        <v>47149</v>
      </c>
      <c r="G19851" s="519" t="s">
        <v>47152</v>
      </c>
      <c r="H19851" s="519" t="s">
        <v>47151</v>
      </c>
      <c r="I19851" s="519" t="s">
        <v>1848</v>
      </c>
      <c r="J19851" s="650">
        <v>17.010000000000002</v>
      </c>
    </row>
    <row r="19852" spans="1:10">
      <c r="A19852" s="519" t="s">
        <v>19961</v>
      </c>
      <c r="B19852" s="519" t="str">
        <f t="shared" si="310"/>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852" s="519" t="s">
        <v>47146</v>
      </c>
      <c r="D19852" s="519" t="s">
        <v>47147</v>
      </c>
      <c r="E19852" s="519" t="s">
        <v>47148</v>
      </c>
      <c r="F19852" s="519" t="s">
        <v>47149</v>
      </c>
      <c r="G19852" s="519" t="s">
        <v>47153</v>
      </c>
      <c r="H19852" s="519" t="s">
        <v>47151</v>
      </c>
      <c r="I19852" s="519" t="s">
        <v>1848</v>
      </c>
      <c r="J19852" s="650">
        <v>0.87</v>
      </c>
    </row>
    <row r="19853" spans="1:10">
      <c r="A19853" s="519" t="s">
        <v>19962</v>
      </c>
      <c r="B19853" s="519" t="str">
        <f t="shared" si="310"/>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19853" s="519" t="s">
        <v>47146</v>
      </c>
      <c r="D19853" s="519" t="s">
        <v>47147</v>
      </c>
      <c r="E19853" s="519" t="s">
        <v>47148</v>
      </c>
      <c r="F19853" s="519" t="s">
        <v>47149</v>
      </c>
      <c r="G19853" s="519" t="s">
        <v>47152</v>
      </c>
      <c r="H19853" s="519" t="s">
        <v>47151</v>
      </c>
      <c r="I19853" s="519" t="s">
        <v>1848</v>
      </c>
      <c r="J19853" s="650">
        <v>17.010000000000002</v>
      </c>
    </row>
    <row r="19854" spans="1:10">
      <c r="A19854" s="519" t="s">
        <v>19963</v>
      </c>
      <c r="B19854" s="519" t="str">
        <f t="shared" si="310"/>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19854" s="519" t="s">
        <v>47146</v>
      </c>
      <c r="D19854" s="519" t="s">
        <v>47147</v>
      </c>
      <c r="E19854" s="519" t="s">
        <v>47148</v>
      </c>
      <c r="F19854" s="519" t="s">
        <v>47149</v>
      </c>
      <c r="G19854" s="519" t="s">
        <v>47153</v>
      </c>
      <c r="H19854" s="519" t="s">
        <v>47151</v>
      </c>
      <c r="I19854" s="519" t="s">
        <v>1848</v>
      </c>
      <c r="J19854" s="650">
        <v>0.87</v>
      </c>
    </row>
    <row r="19855" spans="1:10">
      <c r="A19855" s="519" t="s">
        <v>19964</v>
      </c>
      <c r="B19855" s="519" t="str">
        <f t="shared" si="310"/>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855" s="519" t="s">
        <v>47146</v>
      </c>
      <c r="D19855" s="519" t="s">
        <v>47147</v>
      </c>
      <c r="E19855" s="519" t="s">
        <v>47148</v>
      </c>
      <c r="F19855" s="519" t="s">
        <v>47149</v>
      </c>
      <c r="G19855" s="519" t="s">
        <v>47154</v>
      </c>
      <c r="H19855" s="519" t="s">
        <v>47151</v>
      </c>
      <c r="I19855" s="519" t="s">
        <v>1848</v>
      </c>
      <c r="J19855" s="650">
        <v>25.35</v>
      </c>
    </row>
    <row r="19856" spans="1:10">
      <c r="A19856" s="519" t="s">
        <v>19965</v>
      </c>
      <c r="B19856" s="519" t="str">
        <f t="shared" si="310"/>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856" s="519" t="s">
        <v>47146</v>
      </c>
      <c r="D19856" s="519" t="s">
        <v>47147</v>
      </c>
      <c r="E19856" s="519" t="s">
        <v>47155</v>
      </c>
      <c r="F19856" s="519" t="s">
        <v>47149</v>
      </c>
      <c r="G19856" s="519" t="s">
        <v>47154</v>
      </c>
      <c r="H19856" s="519" t="s">
        <v>47151</v>
      </c>
      <c r="I19856" s="519" t="s">
        <v>1848</v>
      </c>
      <c r="J19856" s="650">
        <v>1.18</v>
      </c>
    </row>
    <row r="19857" spans="1:10">
      <c r="A19857" s="519" t="s">
        <v>19966</v>
      </c>
      <c r="B19857" s="519" t="str">
        <f t="shared" si="310"/>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19857" s="519" t="s">
        <v>47146</v>
      </c>
      <c r="D19857" s="519" t="s">
        <v>47147</v>
      </c>
      <c r="E19857" s="519" t="s">
        <v>47148</v>
      </c>
      <c r="F19857" s="519" t="s">
        <v>47149</v>
      </c>
      <c r="G19857" s="519" t="s">
        <v>47154</v>
      </c>
      <c r="H19857" s="519" t="s">
        <v>47151</v>
      </c>
      <c r="I19857" s="519" t="s">
        <v>1848</v>
      </c>
      <c r="J19857" s="650">
        <v>25.35</v>
      </c>
    </row>
    <row r="19858" spans="1:10">
      <c r="A19858" s="519" t="s">
        <v>19967</v>
      </c>
      <c r="B19858" s="519" t="str">
        <f t="shared" si="310"/>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19858" s="519" t="s">
        <v>47146</v>
      </c>
      <c r="D19858" s="519" t="s">
        <v>47147</v>
      </c>
      <c r="E19858" s="519" t="s">
        <v>47155</v>
      </c>
      <c r="F19858" s="519" t="s">
        <v>47149</v>
      </c>
      <c r="G19858" s="519" t="s">
        <v>47154</v>
      </c>
      <c r="H19858" s="519" t="s">
        <v>47151</v>
      </c>
      <c r="I19858" s="519" t="s">
        <v>1848</v>
      </c>
      <c r="J19858" s="650">
        <v>1.18</v>
      </c>
    </row>
    <row r="19859" spans="1:10">
      <c r="A19859" s="519" t="s">
        <v>19968</v>
      </c>
      <c r="B19859" s="519"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59" s="519" t="s">
        <v>47146</v>
      </c>
      <c r="D19859" s="519" t="s">
        <v>47147</v>
      </c>
      <c r="E19859" s="519" t="s">
        <v>47148</v>
      </c>
      <c r="F19859" s="519" t="s">
        <v>47149</v>
      </c>
      <c r="G19859" s="519" t="s">
        <v>47156</v>
      </c>
      <c r="H19859" s="519" t="s">
        <v>47151</v>
      </c>
      <c r="I19859" s="519" t="s">
        <v>1848</v>
      </c>
      <c r="J19859" s="650">
        <v>33.270000000000003</v>
      </c>
    </row>
    <row r="19860" spans="1:10">
      <c r="A19860" s="519" t="s">
        <v>19969</v>
      </c>
      <c r="B19860" s="519"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0" s="519" t="s">
        <v>47146</v>
      </c>
      <c r="D19860" s="519" t="s">
        <v>47147</v>
      </c>
      <c r="E19860" s="519" t="s">
        <v>47148</v>
      </c>
      <c r="F19860" s="519" t="s">
        <v>47149</v>
      </c>
      <c r="G19860" s="519" t="s">
        <v>47156</v>
      </c>
      <c r="H19860" s="519" t="s">
        <v>47151</v>
      </c>
      <c r="I19860" s="519" t="s">
        <v>1848</v>
      </c>
      <c r="J19860" s="650">
        <v>1.27</v>
      </c>
    </row>
    <row r="19861" spans="1:10">
      <c r="A19861" s="519" t="s">
        <v>19970</v>
      </c>
      <c r="B19861" s="519"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1" s="519" t="s">
        <v>47146</v>
      </c>
      <c r="D19861" s="519" t="s">
        <v>47147</v>
      </c>
      <c r="E19861" s="519" t="s">
        <v>47148</v>
      </c>
      <c r="F19861" s="519" t="s">
        <v>47149</v>
      </c>
      <c r="G19861" s="519" t="s">
        <v>47156</v>
      </c>
      <c r="H19861" s="519" t="s">
        <v>47151</v>
      </c>
      <c r="I19861" s="519" t="s">
        <v>1848</v>
      </c>
      <c r="J19861" s="650">
        <v>33.270000000000003</v>
      </c>
    </row>
    <row r="19862" spans="1:10">
      <c r="A19862" s="519" t="s">
        <v>19971</v>
      </c>
      <c r="B19862" s="519" t="str">
        <f t="shared" si="310"/>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19862" s="519" t="s">
        <v>47146</v>
      </c>
      <c r="D19862" s="519" t="s">
        <v>47147</v>
      </c>
      <c r="E19862" s="519" t="s">
        <v>47148</v>
      </c>
      <c r="F19862" s="519" t="s">
        <v>47149</v>
      </c>
      <c r="G19862" s="519" t="s">
        <v>47156</v>
      </c>
      <c r="H19862" s="519" t="s">
        <v>47151</v>
      </c>
      <c r="I19862" s="519" t="s">
        <v>1848</v>
      </c>
      <c r="J19862" s="650">
        <v>1.27</v>
      </c>
    </row>
    <row r="19863" spans="1:10">
      <c r="A19863" s="519" t="s">
        <v>19972</v>
      </c>
      <c r="B19863" s="519" t="str">
        <f t="shared" si="310"/>
        <v>BOMBA SUBMERSA COM MOTOR ELETRICO,PARA POCOS PROFUNDOS,EXCLUSIVE OPERADOR</v>
      </c>
      <c r="C19863" s="519" t="s">
        <v>47157</v>
      </c>
      <c r="D19863" s="519" t="s">
        <v>47001</v>
      </c>
      <c r="I19863" s="519" t="s">
        <v>1848</v>
      </c>
      <c r="J19863" s="650">
        <v>3.88</v>
      </c>
    </row>
    <row r="19864" spans="1:10">
      <c r="A19864" s="519" t="s">
        <v>19973</v>
      </c>
      <c r="B19864" s="519" t="str">
        <f t="shared" si="310"/>
        <v>BOMBA SUBMERSA COM MOTOR ELETRICO,PARA POCOS PROFUNDOS,EXCLUSIVE OPERADOR</v>
      </c>
      <c r="C19864" s="519" t="s">
        <v>47157</v>
      </c>
      <c r="D19864" s="519" t="s">
        <v>47001</v>
      </c>
      <c r="I19864" s="519" t="s">
        <v>1848</v>
      </c>
      <c r="J19864" s="650">
        <v>0.47</v>
      </c>
    </row>
    <row r="19865" spans="1:10">
      <c r="A19865" s="519" t="s">
        <v>19974</v>
      </c>
      <c r="B19865" s="519" t="str">
        <f t="shared" si="310"/>
        <v>BOMBA SUBMERSA COM MOTOR ELETRICO,PARA POCOS PROFUNDOS,EXCLUSIVE OPERADOR</v>
      </c>
      <c r="C19865" s="519" t="s">
        <v>47157</v>
      </c>
      <c r="D19865" s="519" t="s">
        <v>47001</v>
      </c>
      <c r="I19865" s="519" t="s">
        <v>1848</v>
      </c>
      <c r="J19865" s="650">
        <v>3.88</v>
      </c>
    </row>
    <row r="19866" spans="1:10">
      <c r="A19866" s="519" t="s">
        <v>19975</v>
      </c>
      <c r="B19866" s="519" t="str">
        <f t="shared" si="310"/>
        <v>BOMBA SUBMERSA COM MOTOR ELETRICO,PARA POCOS PROFUNDOS,EXCLUSIVE OPERADOR</v>
      </c>
      <c r="C19866" s="519" t="s">
        <v>47157</v>
      </c>
      <c r="D19866" s="519" t="s">
        <v>47001</v>
      </c>
      <c r="I19866" s="519" t="s">
        <v>1848</v>
      </c>
      <c r="J19866" s="650">
        <v>0.47</v>
      </c>
    </row>
    <row r="19867" spans="1:10">
      <c r="A19867" s="519" t="s">
        <v>19976</v>
      </c>
      <c r="B19867" s="519" t="str">
        <f t="shared" si="310"/>
        <v>BOMBA CENTRIFUGA SUBMERSIVEL PARA BOMBEAMENTO DE AGUAS SERVIDAS COM SOLIDOS DE ATE 5MM DE DIAMETRO EM SUSPENSAO,COM MOTOR ELETRICO,VAZAO MAXIMA DE 63M3/HORA,ROTOR SEMIABERTO,EXCLUSIVE OPERADOR,MANGUEIRA,CABOS E COMANDOS</v>
      </c>
      <c r="C19867" s="519" t="s">
        <v>47158</v>
      </c>
      <c r="D19867" s="519" t="s">
        <v>47159</v>
      </c>
      <c r="E19867" s="519" t="s">
        <v>47160</v>
      </c>
      <c r="F19867" s="519" t="s">
        <v>47161</v>
      </c>
      <c r="I19867" s="519" t="s">
        <v>1848</v>
      </c>
      <c r="J19867" s="650">
        <v>6.03</v>
      </c>
    </row>
    <row r="19868" spans="1:10">
      <c r="A19868" s="519" t="s">
        <v>19977</v>
      </c>
      <c r="B19868" s="519" t="str">
        <f t="shared" si="310"/>
        <v>BOMBA CENTRIFUGA SUBMERSIVEL PARA BOMBEAMENTO DE AGUAS SERVIDAS COM SOLIDOS DE ATE 5MM DE DIAMETRO EM SUSPENSAO,COM MOTOR ELETRICO,VAZAO MAXIMA DE 63M3/HORA,ROTOR SEMIABERTO,EXCLUSIVE OPERADOR,MANGUEIRA,CABOS E COMANDOS</v>
      </c>
      <c r="C19868" s="519" t="s">
        <v>47158</v>
      </c>
      <c r="D19868" s="519" t="s">
        <v>47159</v>
      </c>
      <c r="E19868" s="519" t="s">
        <v>47160</v>
      </c>
      <c r="F19868" s="519" t="s">
        <v>47161</v>
      </c>
      <c r="I19868" s="519" t="s">
        <v>1848</v>
      </c>
      <c r="J19868" s="650">
        <v>1.26</v>
      </c>
    </row>
    <row r="19869" spans="1:10">
      <c r="A19869" s="519" t="s">
        <v>19978</v>
      </c>
      <c r="B19869" s="519" t="str">
        <f t="shared" si="310"/>
        <v>BOMBA CENTRIFUGA SUBMERSIVEL PARA BOMBEAMENTO DE AGUAS SERVIDAS COM SOLIDOS DE ATE 5MM DE DIAMETRO EM SUSPENSAO,COM MOTOR ELETRICO,VAZAO MAXIMA DE 63M3/HORA,ROTOR SEMIABERTO,EXCLUSIVE OPERADOR,MANGUEIRA,CABOS E COMANDOS</v>
      </c>
      <c r="C19869" s="519" t="s">
        <v>47158</v>
      </c>
      <c r="D19869" s="519" t="s">
        <v>47159</v>
      </c>
      <c r="E19869" s="519" t="s">
        <v>47160</v>
      </c>
      <c r="F19869" s="519" t="s">
        <v>47161</v>
      </c>
      <c r="I19869" s="519" t="s">
        <v>1848</v>
      </c>
      <c r="J19869" s="650">
        <v>6.03</v>
      </c>
    </row>
    <row r="19870" spans="1:10">
      <c r="A19870" s="519" t="s">
        <v>19979</v>
      </c>
      <c r="B19870" s="519" t="str">
        <f t="shared" si="310"/>
        <v>BOMBA CENTRIFUGA SUBMERSIVEL PARA BOMBEAMENTO DE AGUAS SERVIDAS COM SOLIDOS DE ATE 5MM DE DIAMETRO EM SUSPENSAO,COM MOTOR ELETRICO,VAZAO MAXIMA DE 63M3/HORA,ROTOR SEMIABERTO,EXCLUSIVE OPERADOR,MANGUEIRA,CABOS E COMANDOS</v>
      </c>
      <c r="C19870" s="519" t="s">
        <v>47158</v>
      </c>
      <c r="D19870" s="519" t="s">
        <v>47159</v>
      </c>
      <c r="E19870" s="519" t="s">
        <v>47160</v>
      </c>
      <c r="F19870" s="519" t="s">
        <v>47161</v>
      </c>
      <c r="I19870" s="519" t="s">
        <v>1848</v>
      </c>
      <c r="J19870" s="650">
        <v>1.26</v>
      </c>
    </row>
    <row r="19871" spans="1:10">
      <c r="A19871" s="519" t="s">
        <v>19980</v>
      </c>
      <c r="B19871" s="519" t="str">
        <f t="shared" si="310"/>
        <v>BOMBA CENTRIFUGA,VEDACAO POR GAXETA GRAFITADA,ACOPLAMENTO POR LUVA ELASTICA,PARTIDA ELETRICA,EXCLUSIVE OPERADOR E MANGUEIRA</v>
      </c>
      <c r="C19871" s="519" t="s">
        <v>47162</v>
      </c>
      <c r="D19871" s="519" t="s">
        <v>47163</v>
      </c>
      <c r="E19871" s="519" t="s">
        <v>47164</v>
      </c>
      <c r="I19871" s="519" t="s">
        <v>1848</v>
      </c>
      <c r="J19871" s="650">
        <v>77.03</v>
      </c>
    </row>
    <row r="19872" spans="1:10">
      <c r="A19872" s="519" t="s">
        <v>19981</v>
      </c>
      <c r="B19872" s="519" t="str">
        <f t="shared" si="310"/>
        <v>BOMBA CENTRIFUGA,VEDACAO POR GAXETA GRAFITADA,ACOPLAMENTO POR LUVA ELASTICA,PARTIDA ELETRICA,EXCLUSIVE OPERADOR E MANGUEIRA</v>
      </c>
      <c r="C19872" s="519" t="s">
        <v>47162</v>
      </c>
      <c r="D19872" s="519" t="s">
        <v>47163</v>
      </c>
      <c r="E19872" s="519" t="s">
        <v>47164</v>
      </c>
      <c r="I19872" s="519" t="s">
        <v>1848</v>
      </c>
      <c r="J19872" s="650">
        <v>4.3899999999999997</v>
      </c>
    </row>
    <row r="19873" spans="1:10">
      <c r="A19873" s="519" t="s">
        <v>19982</v>
      </c>
      <c r="B19873" s="519" t="str">
        <f t="shared" si="310"/>
        <v>BOMBA CENTRIFUGA,VEDACAO POR GAXETA GRAFITADA,ACOPLAMENTO POR LUVA ELASTICA,PARTIDA ELETRICA,EXCLUSIVE OPERADOR E MANGUEIRA</v>
      </c>
      <c r="C19873" s="519" t="s">
        <v>47162</v>
      </c>
      <c r="D19873" s="519" t="s">
        <v>47163</v>
      </c>
      <c r="E19873" s="519" t="s">
        <v>47164</v>
      </c>
      <c r="I19873" s="519" t="s">
        <v>1848</v>
      </c>
      <c r="J19873" s="650">
        <v>77.03</v>
      </c>
    </row>
    <row r="19874" spans="1:10">
      <c r="A19874" s="519" t="s">
        <v>19983</v>
      </c>
      <c r="B19874" s="519" t="str">
        <f t="shared" si="310"/>
        <v>BOMBA CENTRIFUGA,VEDACAO POR GAXETA GRAFITADA,ACOPLAMENTO POR LUVA ELASTICA,PARTIDA ELETRICA,EXCLUSIVE OPERADOR E MANGUEIRA</v>
      </c>
      <c r="C19874" s="519" t="s">
        <v>47162</v>
      </c>
      <c r="D19874" s="519" t="s">
        <v>47163</v>
      </c>
      <c r="E19874" s="519" t="s">
        <v>47164</v>
      </c>
      <c r="I19874" s="519" t="s">
        <v>1848</v>
      </c>
      <c r="J19874" s="650">
        <v>4.3899999999999997</v>
      </c>
    </row>
    <row r="19875" spans="1:10">
      <c r="A19875" s="519" t="s">
        <v>19984</v>
      </c>
      <c r="B19875" s="519" t="str">
        <f t="shared" si="310"/>
        <v>ESCAVADEIRA SOBRE ESTEIRAS,VERSAO CLAM-SHELL,COM CAPACIDADEAPROXIMADA DA CACAMBA DE 0,38M3 (1/2JD3),INCLUSIVE OPERADORE AUXILIAR</v>
      </c>
      <c r="C19875" s="519" t="s">
        <v>47165</v>
      </c>
      <c r="D19875" s="519" t="s">
        <v>47166</v>
      </c>
      <c r="E19875" s="519" t="s">
        <v>47167</v>
      </c>
      <c r="I19875" s="519" t="s">
        <v>1848</v>
      </c>
      <c r="J19875" s="650">
        <v>244.28</v>
      </c>
    </row>
    <row r="19876" spans="1:10">
      <c r="A19876" s="519" t="s">
        <v>19985</v>
      </c>
      <c r="B19876" s="519" t="str">
        <f t="shared" si="310"/>
        <v>ESCAVADEIRA SOBRE ESTEIRAS,VERSAO CLAM-SHELL,COM CAPACIDADEAPROXIMADA DA CACAMBA DE 0,38M3 (1/2JD3),INCLUSIVE OPERADORE AUXILIAR</v>
      </c>
      <c r="C19876" s="519" t="s">
        <v>47165</v>
      </c>
      <c r="D19876" s="519" t="s">
        <v>47166</v>
      </c>
      <c r="E19876" s="519" t="s">
        <v>47167</v>
      </c>
      <c r="I19876" s="519" t="s">
        <v>1848</v>
      </c>
      <c r="J19876" s="650">
        <v>133.74</v>
      </c>
    </row>
    <row r="19877" spans="1:10">
      <c r="A19877" s="519" t="s">
        <v>19986</v>
      </c>
      <c r="B19877" s="519" t="str">
        <f t="shared" si="310"/>
        <v>ESCAVADEIRA SOBRE ESTEIRAS,VERSAO CLAM-SHELL,COM CAPACIDADEAPROXIMADA DA CACAMBA DE 0,38M3 (1/2JD3),INCLUSIVE OPERADORE AUXILIAR</v>
      </c>
      <c r="C19877" s="519" t="s">
        <v>47165</v>
      </c>
      <c r="D19877" s="519" t="s">
        <v>47166</v>
      </c>
      <c r="E19877" s="519" t="s">
        <v>47167</v>
      </c>
      <c r="I19877" s="519" t="s">
        <v>1848</v>
      </c>
      <c r="J19877" s="650">
        <v>114.44</v>
      </c>
    </row>
    <row r="19878" spans="1:10">
      <c r="A19878" s="519" t="s">
        <v>19987</v>
      </c>
      <c r="B19878" s="519" t="str">
        <f t="shared" si="310"/>
        <v>ESCAVADEIRA SOBRE ESTEIRAS,VERSAO CLAM-SHELL,COM CAPACIDADEAPROXIMADA DA CACAMBA DE 0,38M3 (1/2JD3),INCLUSIVE OPERADORE AUXILIAR</v>
      </c>
      <c r="C19878" s="519" t="s">
        <v>47165</v>
      </c>
      <c r="D19878" s="519" t="s">
        <v>47166</v>
      </c>
      <c r="E19878" s="519" t="s">
        <v>47167</v>
      </c>
      <c r="I19878" s="519" t="s">
        <v>1848</v>
      </c>
      <c r="J19878" s="650">
        <v>238.64</v>
      </c>
    </row>
    <row r="19879" spans="1:10">
      <c r="A19879" s="519" t="s">
        <v>19988</v>
      </c>
      <c r="B19879" s="519" t="str">
        <f t="shared" si="310"/>
        <v>ESCAVADEIRA SOBRE ESTEIRAS,VERSAO CLAM-SHELL,COM CAPACIDADEAPROXIMADA DA CACAMBA DE 0,38M3 (1/2JD3),INCLUSIVE OPERADORE AUXILIAR</v>
      </c>
      <c r="C19879" s="519" t="s">
        <v>47165</v>
      </c>
      <c r="D19879" s="519" t="s">
        <v>47166</v>
      </c>
      <c r="E19879" s="519" t="s">
        <v>47167</v>
      </c>
      <c r="I19879" s="519" t="s">
        <v>1848</v>
      </c>
      <c r="J19879" s="650">
        <v>128.1</v>
      </c>
    </row>
    <row r="19880" spans="1:10">
      <c r="A19880" s="519" t="s">
        <v>19989</v>
      </c>
      <c r="B19880" s="519" t="str">
        <f t="shared" si="310"/>
        <v>ESCAVADEIRA SOBRE ESTEIRAS,VERSAO CLAM-SHELL,COM CAPACIDADEAPROXIMADA DA CACAMBA DE 0,38M3 (1/2JD3),INCLUSIVE OPERADORE AUXILIAR</v>
      </c>
      <c r="C19880" s="519" t="s">
        <v>47165</v>
      </c>
      <c r="D19880" s="519" t="s">
        <v>47166</v>
      </c>
      <c r="E19880" s="519" t="s">
        <v>47167</v>
      </c>
      <c r="I19880" s="519" t="s">
        <v>1848</v>
      </c>
      <c r="J19880" s="650">
        <v>108.8</v>
      </c>
    </row>
    <row r="19881" spans="1:10">
      <c r="A19881" s="519" t="s">
        <v>19990</v>
      </c>
      <c r="B19881" s="519" t="str">
        <f t="shared" si="310"/>
        <v>ESCAVADEIRA SOBRE ESTEIRAS,VERSAO DRAGLINE OU CLAM-SHELL,COM CAPACIDADE APROXIMADA DA CACAMBA DE 0,57M3 (3/4JD3),INCLUSIVE OPERADOR E AUXILIAR</v>
      </c>
      <c r="C19881" s="519" t="s">
        <v>47168</v>
      </c>
      <c r="D19881" s="519" t="s">
        <v>47169</v>
      </c>
      <c r="E19881" s="519" t="s">
        <v>47170</v>
      </c>
      <c r="I19881" s="519" t="s">
        <v>1848</v>
      </c>
      <c r="J19881" s="650">
        <v>265.35000000000002</v>
      </c>
    </row>
    <row r="19882" spans="1:10">
      <c r="A19882" s="519" t="s">
        <v>19991</v>
      </c>
      <c r="B19882" s="519" t="str">
        <f t="shared" si="310"/>
        <v>ESCAVADEIRA SOBRE ESTEIRAS,VERSAO DRAGLINE OU CLAM-SHELL,COM CAPACIDADE APROXIMADA DA CACAMBA DE 0,57M3 (3/4JD3),INCLUSIVE OPERADOR E AUXILIAR</v>
      </c>
      <c r="C19882" s="519" t="s">
        <v>47168</v>
      </c>
      <c r="D19882" s="519" t="s">
        <v>47169</v>
      </c>
      <c r="E19882" s="519" t="s">
        <v>47170</v>
      </c>
      <c r="I19882" s="519" t="s">
        <v>1848</v>
      </c>
      <c r="J19882" s="650">
        <v>135.85</v>
      </c>
    </row>
    <row r="19883" spans="1:10">
      <c r="A19883" s="519" t="s">
        <v>19992</v>
      </c>
      <c r="B19883" s="519" t="str">
        <f t="shared" si="310"/>
        <v>ESCAVADEIRA SOBRE ESTEIRAS,VERSAO DRAGLINE OU CLAM-SHELL,COM CAPACIDADE APROXIMADA DA CACAMBA DE 0,57M3 (3/4JD3),INCLUSIVE OPERADOR E AUXILIAR</v>
      </c>
      <c r="C19883" s="519" t="s">
        <v>47168</v>
      </c>
      <c r="D19883" s="519" t="s">
        <v>47169</v>
      </c>
      <c r="E19883" s="519" t="s">
        <v>47170</v>
      </c>
      <c r="I19883" s="519" t="s">
        <v>1848</v>
      </c>
      <c r="J19883" s="650">
        <v>114.44</v>
      </c>
    </row>
    <row r="19884" spans="1:10">
      <c r="A19884" s="519" t="s">
        <v>19993</v>
      </c>
      <c r="B19884" s="519" t="str">
        <f t="shared" si="310"/>
        <v>ESCAVADEIRA SOBRE ESTEIRAS,VERSAO DRAGLINE OU CLAM-SHELL,COM CAPACIDADE APROXIMADA DA CACAMBA DE 0,57M3 (3/4JD3),INCLUSIVE OPERADOR E AUXILIAR</v>
      </c>
      <c r="C19884" s="519" t="s">
        <v>47168</v>
      </c>
      <c r="D19884" s="519" t="s">
        <v>47169</v>
      </c>
      <c r="E19884" s="519" t="s">
        <v>47170</v>
      </c>
      <c r="I19884" s="519" t="s">
        <v>1848</v>
      </c>
      <c r="J19884" s="650">
        <v>259.70999999999998</v>
      </c>
    </row>
    <row r="19885" spans="1:10">
      <c r="A19885" s="519" t="s">
        <v>19994</v>
      </c>
      <c r="B19885" s="519" t="str">
        <f t="shared" si="310"/>
        <v>ESCAVADEIRA SOBRE ESTEIRAS,VERSAO DRAGLINE OU CLAM-SHELL,COM CAPACIDADE APROXIMADA DA CACAMBA DE 0,57M3 (3/4JD3),INCLUSIVE OPERADOR E AUXILIAR</v>
      </c>
      <c r="C19885" s="519" t="s">
        <v>47168</v>
      </c>
      <c r="D19885" s="519" t="s">
        <v>47169</v>
      </c>
      <c r="E19885" s="519" t="s">
        <v>47170</v>
      </c>
      <c r="I19885" s="519" t="s">
        <v>1848</v>
      </c>
      <c r="J19885" s="650">
        <v>130.21</v>
      </c>
    </row>
    <row r="19886" spans="1:10">
      <c r="A19886" s="519" t="s">
        <v>19995</v>
      </c>
      <c r="B19886" s="519" t="str">
        <f t="shared" si="310"/>
        <v>ESCAVADEIRA SOBRE ESTEIRAS,VERSAO DRAGLINE OU CLAM-SHELL,COM CAPACIDADE APROXIMADA DA CACAMBA DE 0,57M3 (3/4JD3),INCLUSIVE OPERADOR E AUXILIAR</v>
      </c>
      <c r="C19886" s="519" t="s">
        <v>47168</v>
      </c>
      <c r="D19886" s="519" t="s">
        <v>47169</v>
      </c>
      <c r="E19886" s="519" t="s">
        <v>47170</v>
      </c>
      <c r="I19886" s="519" t="s">
        <v>1848</v>
      </c>
      <c r="J19886" s="650">
        <v>108.8</v>
      </c>
    </row>
    <row r="19887" spans="1:10">
      <c r="A19887" s="519" t="s">
        <v>19996</v>
      </c>
      <c r="B19887" s="519" t="str">
        <f t="shared" si="310"/>
        <v>ESCAVADEIRA SOBRE ESTEIRAS,VERSAO DRAGLINE OU CLAM-SHELL,COM CAPACIDADE APROXIMADA DA CACAMBA DE 0,76M3 (1JD3),INCLUSIVE OPERADOR E AUXILIAR</v>
      </c>
      <c r="C19887" s="519" t="s">
        <v>47168</v>
      </c>
      <c r="D19887" s="519" t="s">
        <v>47171</v>
      </c>
      <c r="E19887" s="519" t="s">
        <v>47172</v>
      </c>
      <c r="I19887" s="519" t="s">
        <v>1848</v>
      </c>
      <c r="J19887" s="650">
        <v>352.43</v>
      </c>
    </row>
    <row r="19888" spans="1:10">
      <c r="A19888" s="519" t="s">
        <v>19997</v>
      </c>
      <c r="B19888" s="519" t="str">
        <f t="shared" si="310"/>
        <v>ESCAVADEIRA SOBRE ESTEIRAS,VERSAO DRAGLINE OU CLAM-SHELL,COM CAPACIDADE APROXIMADA DA CACAMBA DE 0,76M3 (1JD3),INCLUSIVE OPERADOR E AUXILIAR</v>
      </c>
      <c r="C19888" s="519" t="s">
        <v>47168</v>
      </c>
      <c r="D19888" s="519" t="s">
        <v>47171</v>
      </c>
      <c r="E19888" s="519" t="s">
        <v>47172</v>
      </c>
      <c r="I19888" s="519" t="s">
        <v>1848</v>
      </c>
      <c r="J19888" s="650">
        <v>163.57</v>
      </c>
    </row>
    <row r="19889" spans="1:10">
      <c r="A19889" s="519" t="s">
        <v>19998</v>
      </c>
      <c r="B19889" s="519" t="str">
        <f t="shared" si="310"/>
        <v>ESCAVADEIRA SOBRE ESTEIRAS,VERSAO DRAGLINE OU CLAM-SHELL,COM CAPACIDADE APROXIMADA DA CACAMBA DE 0,76M3 (1JD3),INCLUSIVE OPERADOR E AUXILIAR</v>
      </c>
      <c r="C19889" s="519" t="s">
        <v>47168</v>
      </c>
      <c r="D19889" s="519" t="s">
        <v>47171</v>
      </c>
      <c r="E19889" s="519" t="s">
        <v>47172</v>
      </c>
      <c r="I19889" s="519" t="s">
        <v>1848</v>
      </c>
      <c r="J19889" s="650">
        <v>133.69</v>
      </c>
    </row>
    <row r="19890" spans="1:10">
      <c r="A19890" s="519" t="s">
        <v>19999</v>
      </c>
      <c r="B19890" s="519" t="str">
        <f t="shared" si="310"/>
        <v>ESCAVADEIRA SOBRE ESTEIRAS,VERSAO DRAGLINE OU CLAM-SHELL,COM CAPACIDADE APROXIMADA DA CACAMBA DE 0,76M3 (1JD3),INCLUSIVE OPERADOR E AUXILIAR</v>
      </c>
      <c r="C19890" s="519" t="s">
        <v>47168</v>
      </c>
      <c r="D19890" s="519" t="s">
        <v>47171</v>
      </c>
      <c r="E19890" s="519" t="s">
        <v>47172</v>
      </c>
      <c r="I19890" s="519" t="s">
        <v>1848</v>
      </c>
      <c r="J19890" s="650">
        <v>346.79</v>
      </c>
    </row>
    <row r="19891" spans="1:10">
      <c r="A19891" s="519" t="s">
        <v>20000</v>
      </c>
      <c r="B19891" s="519" t="str">
        <f t="shared" si="310"/>
        <v>ESCAVADEIRA SOBRE ESTEIRAS,VERSAO DRAGLINE OU CLAM-SHELL,COM CAPACIDADE APROXIMADA DA CACAMBA DE 0,76M3 (1JD3),INCLUSIVE OPERADOR E AUXILIAR</v>
      </c>
      <c r="C19891" s="519" t="s">
        <v>47168</v>
      </c>
      <c r="D19891" s="519" t="s">
        <v>47171</v>
      </c>
      <c r="E19891" s="519" t="s">
        <v>47172</v>
      </c>
      <c r="I19891" s="519" t="s">
        <v>1848</v>
      </c>
      <c r="J19891" s="650">
        <v>157.93</v>
      </c>
    </row>
    <row r="19892" spans="1:10">
      <c r="A19892" s="519" t="s">
        <v>20001</v>
      </c>
      <c r="B19892" s="519" t="str">
        <f t="shared" si="310"/>
        <v>ESCAVADEIRA SOBRE ESTEIRAS,VERSAO DRAGLINE OU CLAM-SHELL,COM CAPACIDADE APROXIMADA DA CACAMBA DE 0,76M3 (1JD3),INCLUSIVE OPERADOR E AUXILIAR</v>
      </c>
      <c r="C19892" s="519" t="s">
        <v>47168</v>
      </c>
      <c r="D19892" s="519" t="s">
        <v>47171</v>
      </c>
      <c r="E19892" s="519" t="s">
        <v>47172</v>
      </c>
      <c r="I19892" s="519" t="s">
        <v>1848</v>
      </c>
      <c r="J19892" s="650">
        <v>128.05000000000001</v>
      </c>
    </row>
    <row r="19893" spans="1:10">
      <c r="A19893" s="519" t="s">
        <v>20002</v>
      </c>
      <c r="B19893" s="519" t="str">
        <f t="shared" si="310"/>
        <v>ESCAVADEIRA SOBRE ESTEIRAS,VERSAO CLAM-SHELL,COM CAPACIDADE APROXIMADA DA CACAMBA DE 0,96M3 (1.1/4JD3),INCLUSIVE OPERADOR E AUXILIAR</v>
      </c>
      <c r="C19893" s="519" t="s">
        <v>47165</v>
      </c>
      <c r="D19893" s="519" t="s">
        <v>47173</v>
      </c>
      <c r="E19893" s="519" t="s">
        <v>47174</v>
      </c>
      <c r="I19893" s="519" t="s">
        <v>1848</v>
      </c>
      <c r="J19893" s="650">
        <v>302.04000000000002</v>
      </c>
    </row>
    <row r="19894" spans="1:10">
      <c r="A19894" s="519" t="s">
        <v>20003</v>
      </c>
      <c r="B19894" s="519" t="str">
        <f t="shared" si="310"/>
        <v>ESCAVADEIRA SOBRE ESTEIRAS,VERSAO CLAM-SHELL,COM CAPACIDADE APROXIMADA DA CACAMBA DE 0,96M3 (1.1/4JD3),INCLUSIVE OPERADOR E AUXILIAR</v>
      </c>
      <c r="C19894" s="519" t="s">
        <v>47165</v>
      </c>
      <c r="D19894" s="519" t="s">
        <v>47173</v>
      </c>
      <c r="E19894" s="519" t="s">
        <v>47174</v>
      </c>
      <c r="I19894" s="519" t="s">
        <v>1848</v>
      </c>
      <c r="J19894" s="650">
        <v>117.9</v>
      </c>
    </row>
    <row r="19895" spans="1:10">
      <c r="A19895" s="519" t="s">
        <v>20004</v>
      </c>
      <c r="B19895" s="519" t="str">
        <f t="shared" si="310"/>
        <v>ESCAVADEIRA SOBRE ESTEIRAS,VERSAO CLAM-SHELL,COM CAPACIDADEAPROXIMADA DA CACAMBA DE 0,96M3 (1.1/4JD3),INCLUSIVE OPERADOR E AUXILIAR</v>
      </c>
      <c r="C19895" s="519" t="s">
        <v>47165</v>
      </c>
      <c r="D19895" s="519" t="s">
        <v>47175</v>
      </c>
      <c r="E19895" s="519" t="s">
        <v>47176</v>
      </c>
      <c r="I19895" s="519" t="s">
        <v>1848</v>
      </c>
      <c r="J19895" s="650">
        <v>92.54</v>
      </c>
    </row>
    <row r="19896" spans="1:10">
      <c r="A19896" s="519" t="s">
        <v>20005</v>
      </c>
      <c r="B19896" s="519" t="str">
        <f t="shared" si="310"/>
        <v>ESCAVADEIRA SOBRE ESTEIRAS,VERSAO CLAM-SHELL,COM CAPACIDADE APROXIMADA DA CACAMBA DE 0,96M3 (1.1/4JD3),INCLUSIVE OPERADOR E AUXILIAR</v>
      </c>
      <c r="C19896" s="519" t="s">
        <v>47165</v>
      </c>
      <c r="D19896" s="519" t="s">
        <v>47173</v>
      </c>
      <c r="E19896" s="519" t="s">
        <v>47174</v>
      </c>
      <c r="I19896" s="519" t="s">
        <v>1848</v>
      </c>
      <c r="J19896" s="650">
        <v>296.39999999999998</v>
      </c>
    </row>
    <row r="19897" spans="1:10">
      <c r="A19897" s="519" t="s">
        <v>20006</v>
      </c>
      <c r="B19897" s="519" t="str">
        <f t="shared" si="310"/>
        <v>ESCAVADEIRA SOBRE ESTEIRAS,VERSAO CLAM-SHELL,COM CAPACIDADE APROXIMADA DA CACAMBA DE 0,96M3 (1.1/4JD3),INCLUSIVE OPERADOR E AUXILIAR</v>
      </c>
      <c r="C19897" s="519" t="s">
        <v>47165</v>
      </c>
      <c r="D19897" s="519" t="s">
        <v>47173</v>
      </c>
      <c r="E19897" s="519" t="s">
        <v>47174</v>
      </c>
      <c r="I19897" s="519" t="s">
        <v>1848</v>
      </c>
      <c r="J19897" s="650">
        <v>112.26</v>
      </c>
    </row>
    <row r="19898" spans="1:10">
      <c r="A19898" s="519" t="s">
        <v>20007</v>
      </c>
      <c r="B19898" s="519" t="str">
        <f t="shared" si="310"/>
        <v>ESCAVADEIRA SOBRE ESTEIRAS,VERSAO CLAM-SHELL,COM CAPACIDADEAPROXIMADA DA CACAMBA DE 0,96M3 (1.1/4JD3),INCLUSIVE OPERADOR E AUXILIAR</v>
      </c>
      <c r="C19898" s="519" t="s">
        <v>47165</v>
      </c>
      <c r="D19898" s="519" t="s">
        <v>47175</v>
      </c>
      <c r="E19898" s="519" t="s">
        <v>47176</v>
      </c>
      <c r="I19898" s="519" t="s">
        <v>1848</v>
      </c>
      <c r="J19898" s="650">
        <v>86.9</v>
      </c>
    </row>
    <row r="19899" spans="1:10">
      <c r="A19899" s="519" t="s">
        <v>20008</v>
      </c>
      <c r="B19899" s="519" t="str">
        <f t="shared" si="310"/>
        <v>CUSTO HORARIO CORRIDO DE UTILIZACAO DE EQUIPAMENTO DE JATO D'AGUA DE ALTA PRESSAO(SEWER-JET),MANGUEIRA DE 1" DE DIAMETRO,PRESSAO ATE 2.000 LIBRAS,PARA LIMPEZA DE SISTEMA DE ESGOTAMENTO PLUVIAL OU SANITARIO,INCLUSIVE EQUIPE DE OPERACAO E ABASTECIMENTO D'AGUA</v>
      </c>
      <c r="C19899" s="519" t="s">
        <v>47177</v>
      </c>
      <c r="D19899" s="519" t="s">
        <v>47178</v>
      </c>
      <c r="E19899" s="519" t="s">
        <v>47179</v>
      </c>
      <c r="F19899" s="519" t="s">
        <v>47180</v>
      </c>
      <c r="G19899" s="519" t="s">
        <v>47181</v>
      </c>
      <c r="I19899" s="519" t="s">
        <v>1848</v>
      </c>
      <c r="J19899" s="650">
        <v>233.46</v>
      </c>
    </row>
    <row r="19900" spans="1:10">
      <c r="A19900" s="519" t="s">
        <v>20009</v>
      </c>
      <c r="B19900" s="519" t="str">
        <f t="shared" si="310"/>
        <v>CUSTO HORARIO CORRIDO DE UTILIZACAO DE EQUIPAMENTO DE JATO D'AGUA DE ALTA PRESSAO(SEWER-JET),MANGUEIRA DE 1" DE DIAMETRO,PRESSAO ATE 2.000 LIBRAS,PARA LIMPEZA DE SISTEMA DE ESGOTAMENTO PLUVIAL OU SANITARIO,INCLUSIVE EQUIPE DE OPERACAO E ABASTECIMENTO D'AGUA</v>
      </c>
      <c r="C19900" s="519" t="s">
        <v>47177</v>
      </c>
      <c r="D19900" s="519" t="s">
        <v>47178</v>
      </c>
      <c r="E19900" s="519" t="s">
        <v>47179</v>
      </c>
      <c r="F19900" s="519" t="s">
        <v>47180</v>
      </c>
      <c r="G19900" s="519" t="s">
        <v>47181</v>
      </c>
      <c r="I19900" s="519" t="s">
        <v>1848</v>
      </c>
      <c r="J19900" s="650">
        <v>223.64</v>
      </c>
    </row>
    <row r="19901" spans="1:10">
      <c r="A19901" s="519" t="s">
        <v>20010</v>
      </c>
      <c r="B19901" s="519" t="str">
        <f t="shared" si="310"/>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901" s="519" t="s">
        <v>47182</v>
      </c>
      <c r="D19901" s="519" t="s">
        <v>47183</v>
      </c>
      <c r="E19901" s="519" t="s">
        <v>47184</v>
      </c>
      <c r="F19901" s="519" t="s">
        <v>47185</v>
      </c>
      <c r="G19901" s="519" t="s">
        <v>47186</v>
      </c>
      <c r="H19901" s="519" t="s">
        <v>47187</v>
      </c>
      <c r="I19901" s="519" t="s">
        <v>1848</v>
      </c>
      <c r="J19901" s="650">
        <v>209.82</v>
      </c>
    </row>
    <row r="19902" spans="1:10">
      <c r="A19902" s="519" t="s">
        <v>20011</v>
      </c>
      <c r="B19902" s="519" t="str">
        <f t="shared" si="310"/>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19902" s="519" t="s">
        <v>47182</v>
      </c>
      <c r="D19902" s="519" t="s">
        <v>47183</v>
      </c>
      <c r="E19902" s="519" t="s">
        <v>47184</v>
      </c>
      <c r="F19902" s="519" t="s">
        <v>47185</v>
      </c>
      <c r="G19902" s="519" t="s">
        <v>47186</v>
      </c>
      <c r="H19902" s="519" t="s">
        <v>47187</v>
      </c>
      <c r="I19902" s="519" t="s">
        <v>1848</v>
      </c>
      <c r="J19902" s="650">
        <v>200.01</v>
      </c>
    </row>
    <row r="19903" spans="1:10">
      <c r="A19903" s="519" t="s">
        <v>20012</v>
      </c>
      <c r="B19903" s="519" t="str">
        <f t="shared" si="31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903" s="519" t="s">
        <v>47188</v>
      </c>
      <c r="D19903" s="519" t="s">
        <v>47189</v>
      </c>
      <c r="E19903" s="519" t="s">
        <v>47190</v>
      </c>
      <c r="F19903" s="519" t="s">
        <v>47191</v>
      </c>
      <c r="G19903" s="519" t="s">
        <v>47192</v>
      </c>
      <c r="I19903" s="519" t="s">
        <v>1848</v>
      </c>
      <c r="J19903" s="650">
        <v>256.89</v>
      </c>
    </row>
    <row r="19904" spans="1:10">
      <c r="A19904" s="519" t="s">
        <v>20013</v>
      </c>
      <c r="B19904" s="519" t="str">
        <f t="shared" si="310"/>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19904" s="519" t="s">
        <v>47188</v>
      </c>
      <c r="D19904" s="519" t="s">
        <v>47189</v>
      </c>
      <c r="E19904" s="519" t="s">
        <v>47190</v>
      </c>
      <c r="F19904" s="519" t="s">
        <v>47191</v>
      </c>
      <c r="G19904" s="519" t="s">
        <v>47192</v>
      </c>
      <c r="I19904" s="519" t="s">
        <v>1848</v>
      </c>
      <c r="J19904" s="650">
        <v>247.08</v>
      </c>
    </row>
    <row r="19905" spans="1:10">
      <c r="A19905" s="519" t="s">
        <v>52133</v>
      </c>
      <c r="B19905" s="519" t="str">
        <f t="shared" si="310"/>
        <v>ESCAVADEIRA HIDRAULICA MODELO ANFIBIA,PESO OPERACIONAL EM TORNO DE 30T,MOTOR DIESEL EM TORNO DE 150HP,CACAMBA COM CAPACIDADE APROXIMADA DE 0,50M3,COM ALCANCE MAXIMO DE APROXIMADAMENTE 15 METRO,INCLUSIVE OPERADOR</v>
      </c>
      <c r="C19905" s="519" t="s">
        <v>52134</v>
      </c>
      <c r="D19905" s="519" t="s">
        <v>52135</v>
      </c>
      <c r="E19905" s="519" t="s">
        <v>52136</v>
      </c>
      <c r="F19905" s="519" t="s">
        <v>52137</v>
      </c>
      <c r="I19905" s="519" t="s">
        <v>1848</v>
      </c>
      <c r="J19905" s="650">
        <v>494.47</v>
      </c>
    </row>
    <row r="19906" spans="1:10">
      <c r="A19906" s="519" t="s">
        <v>52138</v>
      </c>
      <c r="B19906" s="519" t="str">
        <f t="shared" si="310"/>
        <v>ESCAVADEIRA HIDRAULICA,MODELO ANFIBIA,PESO OPERACIONAL EM TORNO DE 30T,MOTOR DIESEL EM TORNO DE 150HP,CACAMBA COM CAPACIDADE APROXIMADA DE 0,50M3,COM ALCANCE MAXIMO DE APROXIMADAMENTE 15 METROS,INCLUSIVE OPERADOR</v>
      </c>
      <c r="C19906" s="519" t="s">
        <v>52139</v>
      </c>
      <c r="D19906" s="519" t="s">
        <v>52135</v>
      </c>
      <c r="E19906" s="519" t="s">
        <v>52136</v>
      </c>
      <c r="F19906" s="519" t="s">
        <v>52140</v>
      </c>
      <c r="I19906" s="519" t="s">
        <v>1848</v>
      </c>
      <c r="J19906" s="650">
        <v>225.07</v>
      </c>
    </row>
    <row r="19907" spans="1:10">
      <c r="A19907" s="519" t="s">
        <v>52141</v>
      </c>
      <c r="B19907" s="519" t="str">
        <f t="shared" si="310"/>
        <v>ESCAVADEIRA HIDRAULICA,MODELO ANFIBIA,PESO OPERACIONAL EM TORNO DE 30T,MOTOR DIESEL EM TORNO DE 150HP,CACAMBA COM CAPACIDADE APROXIMADA DE 0,50M3,COM ALCANCE MAXIMO DE APROXIMADAMENTE 15 METRO,INCLUSIVE OPERADOR</v>
      </c>
      <c r="C19907" s="519" t="s">
        <v>52139</v>
      </c>
      <c r="D19907" s="519" t="s">
        <v>52135</v>
      </c>
      <c r="E19907" s="519" t="s">
        <v>52136</v>
      </c>
      <c r="F19907" s="519" t="s">
        <v>52137</v>
      </c>
      <c r="I19907" s="519" t="s">
        <v>1848</v>
      </c>
      <c r="J19907" s="650">
        <v>174.48</v>
      </c>
    </row>
    <row r="19908" spans="1:10">
      <c r="A19908" s="519" t="s">
        <v>52142</v>
      </c>
      <c r="B19908" s="519" t="str">
        <f t="shared" si="310"/>
        <v>ESCAVADEIRA HIDRAULICA MODELO ANFIBIA,PESO OPERACIONAL EM TORNO DE 30T,MOTOR DIESEL EM TORNO DE 150HP,CACAMBA COM CAPACIDADE APROXIMADA DE 0,50M3,COM ALCANCE MAXIMO DE APROXIMADAMENTE 15 METRO,INCLUSIVE OPERADOR</v>
      </c>
      <c r="C19908" s="519" t="s">
        <v>52134</v>
      </c>
      <c r="D19908" s="519" t="s">
        <v>52135</v>
      </c>
      <c r="E19908" s="519" t="s">
        <v>52136</v>
      </c>
      <c r="F19908" s="519" t="s">
        <v>52137</v>
      </c>
      <c r="I19908" s="519" t="s">
        <v>1848</v>
      </c>
      <c r="J19908" s="650">
        <v>491.04</v>
      </c>
    </row>
    <row r="19909" spans="1:10">
      <c r="A19909" s="519" t="s">
        <v>52143</v>
      </c>
      <c r="B19909" s="519" t="str">
        <f t="shared" si="310"/>
        <v>ESCAVADEIRA HIDRAULICA,MODELO ANFIBIA,PESO OPERACIONAL EM TORNO DE 30T,MOTOR DIESEL EM TORNO DE 150HP,CACAMBA COM CAPACIDADE APROXIMADA DE 0,50M3,COM ALCANCE MAXIMO DE APROXIMADAMENTE 15 METROS,INCLUSIVE OPERADOR</v>
      </c>
      <c r="C19909" s="519" t="s">
        <v>52139</v>
      </c>
      <c r="D19909" s="519" t="s">
        <v>52135</v>
      </c>
      <c r="E19909" s="519" t="s">
        <v>52136</v>
      </c>
      <c r="F19909" s="519" t="s">
        <v>52140</v>
      </c>
      <c r="I19909" s="519" t="s">
        <v>1848</v>
      </c>
      <c r="J19909" s="650">
        <v>221.64</v>
      </c>
    </row>
    <row r="19910" spans="1:10">
      <c r="A19910" s="519" t="s">
        <v>52144</v>
      </c>
      <c r="B19910" s="519" t="str">
        <f t="shared" si="310"/>
        <v>ESCAVADEIRA HIDRAULICA,MODELO ANFIBIA,PESO OPERACIONAL EM TORNO DE 30T,MOTOR DIESEL EM TORNO DE 150HP,CACAMBA COM CAPACIDADE APROXIMADA DE 0,50M3,COM ALCANCE MAXIMO DE APROXIMADAMENTE 15 METRO,INCLUSIVE OPERADOR</v>
      </c>
      <c r="C19910" s="519" t="s">
        <v>52139</v>
      </c>
      <c r="D19910" s="519" t="s">
        <v>52135</v>
      </c>
      <c r="E19910" s="519" t="s">
        <v>52136</v>
      </c>
      <c r="F19910" s="519" t="s">
        <v>52137</v>
      </c>
      <c r="I19910" s="519" t="s">
        <v>1848</v>
      </c>
      <c r="J19910" s="650">
        <v>171.05</v>
      </c>
    </row>
    <row r="19911" spans="1:10">
      <c r="A19911" s="519" t="s">
        <v>20014</v>
      </c>
      <c r="B19911" s="519" t="str">
        <f t="shared" si="310"/>
        <v>COMPRESSOR DE AR,PORTATIL E REBOCAVEL,PRESSAO DE TRABALHO DE 102PSI,DESCARGA LIVRE EFETIVA DE 200PCM,MOTOR DIESEL,EXCLUSIVE OPERADOR</v>
      </c>
      <c r="C19911" s="519" t="s">
        <v>47193</v>
      </c>
      <c r="D19911" s="519" t="s">
        <v>47194</v>
      </c>
      <c r="E19911" s="519" t="s">
        <v>46971</v>
      </c>
      <c r="I19911" s="519" t="s">
        <v>1848</v>
      </c>
      <c r="J19911" s="650">
        <v>109.1</v>
      </c>
    </row>
    <row r="19912" spans="1:10">
      <c r="A19912" s="519" t="s">
        <v>20015</v>
      </c>
      <c r="B19912" s="519" t="str">
        <f t="shared" ref="B19912:B19975" si="311">C19912&amp;D19912&amp;E19912&amp;F19912&amp;G19912&amp;H19912</f>
        <v>COMPRESSOR DE AR,PORTATIL E REBOCAVEL,PRESSAO DE TRABALHO DE 102PSI,DESCARGA LIVRE EFETIVA DE 200PCM,MOTOR DIESEL,EXCLUSIVE OPERADOR</v>
      </c>
      <c r="C19912" s="519" t="s">
        <v>47193</v>
      </c>
      <c r="D19912" s="519" t="s">
        <v>47194</v>
      </c>
      <c r="E19912" s="519" t="s">
        <v>46971</v>
      </c>
      <c r="I19912" s="519" t="s">
        <v>1848</v>
      </c>
      <c r="J19912" s="650">
        <v>20.67</v>
      </c>
    </row>
    <row r="19913" spans="1:10">
      <c r="A19913" s="519" t="s">
        <v>20016</v>
      </c>
      <c r="B19913" s="519" t="str">
        <f t="shared" si="311"/>
        <v>COMPRESSOR DE AR,PORTATIL E REBOCAVEL,PRESSAO DE TRABALHO DE 102PSI,DESCARGA LIVRE EFETIVA DE 200PCM,MOTOR DIESEL,EXCLUSIVE OPERADOR</v>
      </c>
      <c r="C19913" s="519" t="s">
        <v>47193</v>
      </c>
      <c r="D19913" s="519" t="s">
        <v>47194</v>
      </c>
      <c r="E19913" s="519" t="s">
        <v>46971</v>
      </c>
      <c r="I19913" s="519" t="s">
        <v>1848</v>
      </c>
      <c r="J19913" s="650">
        <v>10.01</v>
      </c>
    </row>
    <row r="19914" spans="1:10">
      <c r="A19914" s="519" t="s">
        <v>20017</v>
      </c>
      <c r="B19914" s="519" t="str">
        <f t="shared" si="311"/>
        <v>COMPRESSOR DE AR,PORTATIL E REBOCAVEL,PRESSAO DE TRABALHO DE 102PSI,DESCARGA LIVRE EFETIVA DE 200PCM,MOTOR DIESEL,EXCLUSIVE OPERADOR</v>
      </c>
      <c r="C19914" s="519" t="s">
        <v>47193</v>
      </c>
      <c r="D19914" s="519" t="s">
        <v>47194</v>
      </c>
      <c r="E19914" s="519" t="s">
        <v>46971</v>
      </c>
      <c r="I19914" s="519" t="s">
        <v>1848</v>
      </c>
      <c r="J19914" s="650">
        <v>109.1</v>
      </c>
    </row>
    <row r="19915" spans="1:10">
      <c r="A19915" s="519" t="s">
        <v>20018</v>
      </c>
      <c r="B19915" s="519" t="str">
        <f t="shared" si="311"/>
        <v>COMPRESSOR DE AR,PORTATIL E REBOCAVEL,PRESSAO DE TRABALHO DE 102PSI,DESCARGA LIVRE EFETIVA DE 200PCM,MOTOR DIESEL,EXCLUSIVE OPERADOR</v>
      </c>
      <c r="C19915" s="519" t="s">
        <v>47193</v>
      </c>
      <c r="D19915" s="519" t="s">
        <v>47194</v>
      </c>
      <c r="E19915" s="519" t="s">
        <v>46971</v>
      </c>
      <c r="I19915" s="519" t="s">
        <v>1848</v>
      </c>
      <c r="J19915" s="650">
        <v>20.67</v>
      </c>
    </row>
    <row r="19916" spans="1:10">
      <c r="A19916" s="519" t="s">
        <v>20019</v>
      </c>
      <c r="B19916" s="519" t="str">
        <f t="shared" si="311"/>
        <v>COMPRESSOR DE AR,PORTATIL E REBOCAVEL,PRESSAO DE TRABALHO DE 102PSI,DESCARGA LIVRE EFETIVA DE 200PCM,MOTOR DIESEL,EXCLUSIVE OPERADOR</v>
      </c>
      <c r="C19916" s="519" t="s">
        <v>47193</v>
      </c>
      <c r="D19916" s="519" t="s">
        <v>47194</v>
      </c>
      <c r="E19916" s="519" t="s">
        <v>46971</v>
      </c>
      <c r="I19916" s="519" t="s">
        <v>1848</v>
      </c>
      <c r="J19916" s="650">
        <v>10.01</v>
      </c>
    </row>
    <row r="19917" spans="1:10">
      <c r="A19917" s="519" t="s">
        <v>20020</v>
      </c>
      <c r="B19917" s="519" t="str">
        <f t="shared" si="311"/>
        <v>COMPRESSOR DE AR,PORTATIL E REBOCAVEL,PRESSAO DE TRABALHO DE 102PSI,DESCARGA LIVRE EFETIVA DE 295PCM,MOTOR DIESEL,EXCLUSIVE OPERADOR</v>
      </c>
      <c r="C19917" s="519" t="s">
        <v>47193</v>
      </c>
      <c r="D19917" s="519" t="s">
        <v>47195</v>
      </c>
      <c r="E19917" s="519" t="s">
        <v>46971</v>
      </c>
      <c r="I19917" s="519" t="s">
        <v>1848</v>
      </c>
      <c r="J19917" s="650">
        <v>151.78</v>
      </c>
    </row>
    <row r="19918" spans="1:10">
      <c r="A19918" s="519" t="s">
        <v>20021</v>
      </c>
      <c r="B19918" s="519" t="str">
        <f t="shared" si="311"/>
        <v>COMPRESSOR DE AR,PORTATIL E REBOCAVEL,PRESSAO DE TRABALHO DE 102PSI,DESCARGA LIVRE EFETIVA DE 295PCM,MOTOR DIESEL,EXCLUSIVE OPERADOR</v>
      </c>
      <c r="C19918" s="519" t="s">
        <v>47193</v>
      </c>
      <c r="D19918" s="519" t="s">
        <v>47195</v>
      </c>
      <c r="E19918" s="519" t="s">
        <v>46971</v>
      </c>
      <c r="I19918" s="519" t="s">
        <v>1848</v>
      </c>
      <c r="J19918" s="650">
        <v>24.87</v>
      </c>
    </row>
    <row r="19919" spans="1:10">
      <c r="A19919" s="519" t="s">
        <v>20022</v>
      </c>
      <c r="B19919" s="519" t="str">
        <f t="shared" si="311"/>
        <v>COMPRESSOR DE AR,PORTATIL E REBOCAVEL,PRESSAO DE TRABALHO DE 102PSI,DESCARGA LIVRE EFETIVA DE 295PCM,MOTOR DIESEL,EXCLUSIVE OPERADOR</v>
      </c>
      <c r="C19919" s="519" t="s">
        <v>47193</v>
      </c>
      <c r="D19919" s="519" t="s">
        <v>47195</v>
      </c>
      <c r="E19919" s="519" t="s">
        <v>46971</v>
      </c>
      <c r="I19919" s="519" t="s">
        <v>1848</v>
      </c>
      <c r="J19919" s="650">
        <v>9.94</v>
      </c>
    </row>
    <row r="19920" spans="1:10">
      <c r="A19920" s="519" t="s">
        <v>20023</v>
      </c>
      <c r="B19920" s="519" t="str">
        <f t="shared" si="311"/>
        <v>COMPRESSOR DE AR,PORTATIL E REBOCAVEL,PRESSAO DE TRABALHO DE 102PSI,DESCARGA LIVRE EFETIVA DE 295PCM,MOTOR DIESEL,EXCLUSIVE OPERADOR</v>
      </c>
      <c r="C19920" s="519" t="s">
        <v>47193</v>
      </c>
      <c r="D19920" s="519" t="s">
        <v>47195</v>
      </c>
      <c r="E19920" s="519" t="s">
        <v>46971</v>
      </c>
      <c r="I19920" s="519" t="s">
        <v>1848</v>
      </c>
      <c r="J19920" s="650">
        <v>151.78</v>
      </c>
    </row>
    <row r="19921" spans="1:10">
      <c r="A19921" s="519" t="s">
        <v>20024</v>
      </c>
      <c r="B19921" s="519" t="str">
        <f t="shared" si="311"/>
        <v>COMPRESSOR DE AR,PORTATIL E REBOCAVEL,PRESSAO DE TRABALHO DE 102PSI,DESCARGA LIVRE EFETIVA DE 295PCM,MOTOR DIESEL,EXCLUSIVE OPERADOR</v>
      </c>
      <c r="C19921" s="519" t="s">
        <v>47193</v>
      </c>
      <c r="D19921" s="519" t="s">
        <v>47195</v>
      </c>
      <c r="E19921" s="519" t="s">
        <v>46971</v>
      </c>
      <c r="I19921" s="519" t="s">
        <v>1848</v>
      </c>
      <c r="J19921" s="650">
        <v>24.87</v>
      </c>
    </row>
    <row r="19922" spans="1:10">
      <c r="A19922" s="519" t="s">
        <v>20025</v>
      </c>
      <c r="B19922" s="519" t="str">
        <f t="shared" si="311"/>
        <v>COMPRESSOR DE AR,PORTATIL E REBOCAVEL,PRESSAO DE TRABALHO DE 102PSI,DESCARGA LIVRE EFETIVA DE 295PCM,MOTOR DIESEL,EXCLUSIVE OPERADOR</v>
      </c>
      <c r="C19922" s="519" t="s">
        <v>47193</v>
      </c>
      <c r="D19922" s="519" t="s">
        <v>47195</v>
      </c>
      <c r="E19922" s="519" t="s">
        <v>46971</v>
      </c>
      <c r="I19922" s="519" t="s">
        <v>1848</v>
      </c>
      <c r="J19922" s="650">
        <v>9.94</v>
      </c>
    </row>
    <row r="19923" spans="1:10">
      <c r="A19923" s="519" t="s">
        <v>20026</v>
      </c>
      <c r="B19923" s="519" t="str">
        <f t="shared" si="311"/>
        <v>COMPRESSOR DE AR,PORTATIL E REBOCAVEL,PRESSAO DE TRABALHO DE 102PSI,DESCARGA LIVRE EFETIVA DE 400PCM,MOTOR DIESEL,EXCLUSIVE OPERADOR</v>
      </c>
      <c r="C19923" s="519" t="s">
        <v>47193</v>
      </c>
      <c r="D19923" s="519" t="s">
        <v>47196</v>
      </c>
      <c r="E19923" s="519" t="s">
        <v>46971</v>
      </c>
      <c r="I19923" s="519" t="s">
        <v>1848</v>
      </c>
      <c r="J19923" s="650">
        <v>181.71</v>
      </c>
    </row>
    <row r="19924" spans="1:10">
      <c r="A19924" s="519" t="s">
        <v>20027</v>
      </c>
      <c r="B19924" s="519" t="str">
        <f t="shared" si="311"/>
        <v>COMPRESSOR DE AR,PORTATIL E REBOCAVEL,PRESSAO DE TRABALHO DE 102PSI,DESCARGA LIVRE EFETIVA DE 400PCM,MOTOR DIESEL,EXCLUSIVE OPERADOR</v>
      </c>
      <c r="C19924" s="519" t="s">
        <v>47193</v>
      </c>
      <c r="D19924" s="519" t="s">
        <v>47196</v>
      </c>
      <c r="E19924" s="519" t="s">
        <v>46971</v>
      </c>
      <c r="I19924" s="519" t="s">
        <v>1848</v>
      </c>
      <c r="J19924" s="650">
        <v>38.46</v>
      </c>
    </row>
    <row r="19925" spans="1:10">
      <c r="A19925" s="519" t="s">
        <v>20028</v>
      </c>
      <c r="B19925" s="519" t="str">
        <f t="shared" si="311"/>
        <v>COMPRESSOR DE AR,PORTATIL E REBOCAVEL,PRESSAO DE TRABALHO DE 102PSI,DESCARGA LIVRE EFETIVA DE 400PCM,MOTOR DIESEL,EXCLUSIVE OPERADOR</v>
      </c>
      <c r="C19925" s="519" t="s">
        <v>47193</v>
      </c>
      <c r="D19925" s="519" t="s">
        <v>47196</v>
      </c>
      <c r="E19925" s="519" t="s">
        <v>46971</v>
      </c>
      <c r="I19925" s="519" t="s">
        <v>1848</v>
      </c>
      <c r="J19925" s="650">
        <v>20.81</v>
      </c>
    </row>
    <row r="19926" spans="1:10">
      <c r="A19926" s="519" t="s">
        <v>20029</v>
      </c>
      <c r="B19926" s="519" t="str">
        <f t="shared" si="311"/>
        <v>COMPRESSOR DE AR,PORTATIL E REBOCAVEL,PRESSAO DE TRABALHO DE 102PSI,DESCARGA LIVRE EFETIVA DE 400PCM,MOTOR DIESEL,EXCLUSIVE OPERADOR</v>
      </c>
      <c r="C19926" s="519" t="s">
        <v>47193</v>
      </c>
      <c r="D19926" s="519" t="s">
        <v>47196</v>
      </c>
      <c r="E19926" s="519" t="s">
        <v>46971</v>
      </c>
      <c r="I19926" s="519" t="s">
        <v>1848</v>
      </c>
      <c r="J19926" s="650">
        <v>181.71</v>
      </c>
    </row>
    <row r="19927" spans="1:10">
      <c r="A19927" s="519" t="s">
        <v>20030</v>
      </c>
      <c r="B19927" s="519" t="str">
        <f t="shared" si="311"/>
        <v>COMPRESSOR DE AR,PORTATIL E REBOCAVEL,PRESSAO DE TRABALHO DE 102PSI,DESCARGA LIVRE EFETIVA DE 400PCM,MOTOR DIESEL,EXCLUSIVE OPERADOR</v>
      </c>
      <c r="C19927" s="519" t="s">
        <v>47193</v>
      </c>
      <c r="D19927" s="519" t="s">
        <v>47196</v>
      </c>
      <c r="E19927" s="519" t="s">
        <v>46971</v>
      </c>
      <c r="I19927" s="519" t="s">
        <v>1848</v>
      </c>
      <c r="J19927" s="650">
        <v>38.46</v>
      </c>
    </row>
    <row r="19928" spans="1:10">
      <c r="A19928" s="519" t="s">
        <v>20031</v>
      </c>
      <c r="B19928" s="519" t="str">
        <f t="shared" si="311"/>
        <v>COMPRESSOR DE AR,PORTATIL E REBOCAVEL,PRESSAO DE TRABALHO DE 102PSI,DESCARGA LIVRE EFETIVA DE 400PCM,MOTOR DIESEL,EXCLUSIVE OPERADOR</v>
      </c>
      <c r="C19928" s="519" t="s">
        <v>47193</v>
      </c>
      <c r="D19928" s="519" t="s">
        <v>47196</v>
      </c>
      <c r="E19928" s="519" t="s">
        <v>46971</v>
      </c>
      <c r="I19928" s="519" t="s">
        <v>1848</v>
      </c>
      <c r="J19928" s="650">
        <v>20.81</v>
      </c>
    </row>
    <row r="19929" spans="1:10">
      <c r="A19929" s="519" t="s">
        <v>20032</v>
      </c>
      <c r="B19929" s="519" t="str">
        <f t="shared" si="311"/>
        <v>COMPRESSOR DE AR,ESTACIONARIO,DESCARGA LIVRE EFETIVA DE 17,70M3/MIN E 624PCM,MOTOR ELETRICO,EXCLUSIVE OPERADOR</v>
      </c>
      <c r="C19929" s="519" t="s">
        <v>47197</v>
      </c>
      <c r="D19929" s="519" t="s">
        <v>47198</v>
      </c>
      <c r="I19929" s="519" t="s">
        <v>1848</v>
      </c>
      <c r="J19929" s="650">
        <v>294.77999999999997</v>
      </c>
    </row>
    <row r="19930" spans="1:10">
      <c r="A19930" s="519" t="s">
        <v>20033</v>
      </c>
      <c r="B19930" s="519" t="str">
        <f t="shared" si="311"/>
        <v>COMPRESSOR DE AR,ESTACIONARIO,DESCARGA LIVRE EFETIVA DE 17,70M3/MIN E 624PCM,MOTOR ELETRICO,EXCLUSIVE OPERADOR</v>
      </c>
      <c r="C19930" s="519" t="s">
        <v>47197</v>
      </c>
      <c r="D19930" s="519" t="s">
        <v>47198</v>
      </c>
      <c r="I19930" s="519" t="s">
        <v>1848</v>
      </c>
      <c r="J19930" s="650">
        <v>73.66</v>
      </c>
    </row>
    <row r="19931" spans="1:10">
      <c r="A19931" s="519" t="s">
        <v>20034</v>
      </c>
      <c r="B19931" s="519" t="str">
        <f t="shared" si="311"/>
        <v>COMPRESSOR DE AR,ESTACIONARIO,DESCARGA LIVRE EFETIVA DE 17,70M3/MIN E 624PCM,MOTOR ELETRICO,EXCLUSIVE OPERADOR</v>
      </c>
      <c r="C19931" s="519" t="s">
        <v>47197</v>
      </c>
      <c r="D19931" s="519" t="s">
        <v>47198</v>
      </c>
      <c r="I19931" s="519" t="s">
        <v>1848</v>
      </c>
      <c r="J19931" s="650">
        <v>45.48</v>
      </c>
    </row>
    <row r="19932" spans="1:10">
      <c r="A19932" s="519" t="s">
        <v>20035</v>
      </c>
      <c r="B19932" s="519" t="str">
        <f t="shared" si="311"/>
        <v>COMPRESSOR DE AR,ESTACIONARIO,DESCARGA LIVRE EFETIVA DE 17,70M3/MIN E 624PCM,MOTOR ELETRICO,EXCLUSIVE OPERADOR</v>
      </c>
      <c r="C19932" s="519" t="s">
        <v>47197</v>
      </c>
      <c r="D19932" s="519" t="s">
        <v>47198</v>
      </c>
      <c r="I19932" s="519" t="s">
        <v>1848</v>
      </c>
      <c r="J19932" s="650">
        <v>294.77999999999997</v>
      </c>
    </row>
    <row r="19933" spans="1:10">
      <c r="A19933" s="519" t="s">
        <v>20036</v>
      </c>
      <c r="B19933" s="519" t="str">
        <f t="shared" si="311"/>
        <v>COMPRESSOR DE AR,ESTACIONARIO,DESCARGA LIVRE EFETIVA DE 17,70M3/MIN E 624PCM,MOTOR ELETRICO,EXCLUSIVE OPERADOR</v>
      </c>
      <c r="C19933" s="519" t="s">
        <v>47197</v>
      </c>
      <c r="D19933" s="519" t="s">
        <v>47198</v>
      </c>
      <c r="I19933" s="519" t="s">
        <v>1848</v>
      </c>
      <c r="J19933" s="650">
        <v>73.66</v>
      </c>
    </row>
    <row r="19934" spans="1:10">
      <c r="A19934" s="519" t="s">
        <v>20037</v>
      </c>
      <c r="B19934" s="519" t="str">
        <f t="shared" si="311"/>
        <v>COMPRESSOR DE AR,ESTACIONARIO,DESCARGA LIVRE EFETIVA DE 17,70M3/MIN E 624PCM,MOTOR ELETRICO,EXCLUSIVE OPERADOR</v>
      </c>
      <c r="C19934" s="519" t="s">
        <v>47197</v>
      </c>
      <c r="D19934" s="519" t="s">
        <v>47198</v>
      </c>
      <c r="I19934" s="519" t="s">
        <v>1848</v>
      </c>
      <c r="J19934" s="650">
        <v>45.48</v>
      </c>
    </row>
    <row r="19935" spans="1:10">
      <c r="A19935" s="519" t="s">
        <v>20038</v>
      </c>
      <c r="B19935" s="519" t="str">
        <f t="shared" si="311"/>
        <v>GERADOR MONOFASICO,POTENCIA MAXIMA DE 2,5KVA(2500W),VOLTAGEM:110/220V,FREQUENCIA:60HZ,COM MOTOR A GASOLINA,COM TANQUE DE APROXIMADAMENTE 13L E AUTONOMIA APROXIMADA DE 11H,EXCLUSIVE OPERADOR</v>
      </c>
      <c r="C19935" s="519" t="s">
        <v>47199</v>
      </c>
      <c r="D19935" s="519" t="s">
        <v>50744</v>
      </c>
      <c r="E19935" s="519" t="s">
        <v>50745</v>
      </c>
      <c r="F19935" s="519" t="s">
        <v>47201</v>
      </c>
      <c r="I19935" s="519" t="s">
        <v>1848</v>
      </c>
      <c r="J19935" s="650">
        <v>9.61</v>
      </c>
    </row>
    <row r="19936" spans="1:10">
      <c r="A19936" s="519" t="s">
        <v>20039</v>
      </c>
      <c r="B19936" s="519" t="str">
        <f t="shared" si="311"/>
        <v>GERADOR MONOFASICO,POTENCIA MAXIMA DE 2,5KVA(2500W),VOLTAGEM:110/220V,FREQUENCIA:60HZ,COM MOTOR A GASOLINA,COM TANQUE DE APROXIMADAMENTE 13L E AUTONOMIA APROXIMADA DE 11H,EXCLUSIVE OPERADOR</v>
      </c>
      <c r="C19936" s="519" t="s">
        <v>47199</v>
      </c>
      <c r="D19936" s="519" t="s">
        <v>50744</v>
      </c>
      <c r="E19936" s="519" t="s">
        <v>50745</v>
      </c>
      <c r="F19936" s="519" t="s">
        <v>47201</v>
      </c>
      <c r="I19936" s="519" t="s">
        <v>1848</v>
      </c>
      <c r="J19936" s="650">
        <v>1.17</v>
      </c>
    </row>
    <row r="19937" spans="1:10">
      <c r="A19937" s="519" t="s">
        <v>20040</v>
      </c>
      <c r="B19937" s="519" t="str">
        <f t="shared" si="311"/>
        <v>GERADOR MONOFASICO,POTENCIA MAXIMA DE 2,5KVA(2500W),VOLTAGEM:110/220V,FREQUENCIA:60HZ,COM MOTOR A GASOLINA,COM TANQUE DE APROXIMADAMENTE 13L E AUTONOMIA APROXIMADA DE 11H,EXCLUSIVE OPERADOR</v>
      </c>
      <c r="C19937" s="519" t="s">
        <v>47199</v>
      </c>
      <c r="D19937" s="519" t="s">
        <v>50744</v>
      </c>
      <c r="E19937" s="519" t="s">
        <v>50745</v>
      </c>
      <c r="F19937" s="519" t="s">
        <v>47201</v>
      </c>
      <c r="I19937" s="519" t="s">
        <v>1848</v>
      </c>
      <c r="J19937" s="650">
        <v>0.23</v>
      </c>
    </row>
    <row r="19938" spans="1:10">
      <c r="A19938" s="519" t="s">
        <v>20041</v>
      </c>
      <c r="B19938" s="519" t="str">
        <f t="shared" si="311"/>
        <v>GERADOR MONOFASICO,POTENCIA MAXIMA DE 2,5KVA(2500W),VOLTAGEM:110/220V,FREQUENCIA:60HZ,COM MOTOR A GASOLINA,COM TANQUE DE APROXIMADAMENTE 13L E AUTONOMIA APROXIMADA DE 11H,EXCLUSIVE OPERADOR</v>
      </c>
      <c r="C19938" s="519" t="s">
        <v>47199</v>
      </c>
      <c r="D19938" s="519" t="s">
        <v>50744</v>
      </c>
      <c r="E19938" s="519" t="s">
        <v>50745</v>
      </c>
      <c r="F19938" s="519" t="s">
        <v>47201</v>
      </c>
      <c r="I19938" s="519" t="s">
        <v>1848</v>
      </c>
      <c r="J19938" s="650">
        <v>9.61</v>
      </c>
    </row>
    <row r="19939" spans="1:10">
      <c r="A19939" s="519" t="s">
        <v>20042</v>
      </c>
      <c r="B19939" s="519" t="str">
        <f t="shared" si="311"/>
        <v>GERADOR MONOFASICO,POTENCIA MAXIMA DE 2,5KVA(2500W),VOLTAGEM:110/220V,FREQUENCIA:60HZ,COM MOTOR A GASOLINA,COM TANQUE DE APROXIMADAMENTE 13L E AUTONOMIA APROXIMADA DE 11H,EXCLUSIVE OPERADOR</v>
      </c>
      <c r="C19939" s="519" t="s">
        <v>47199</v>
      </c>
      <c r="D19939" s="519" t="s">
        <v>50744</v>
      </c>
      <c r="E19939" s="519" t="s">
        <v>50745</v>
      </c>
      <c r="F19939" s="519" t="s">
        <v>47201</v>
      </c>
      <c r="I19939" s="519" t="s">
        <v>1848</v>
      </c>
      <c r="J19939" s="650">
        <v>1.17</v>
      </c>
    </row>
    <row r="19940" spans="1:10">
      <c r="A19940" s="519" t="s">
        <v>20043</v>
      </c>
      <c r="B19940" s="519" t="str">
        <f t="shared" si="311"/>
        <v>GERADOR MONOFASICO,POTENCIA MAXIMA DE 2,5KVA(2500W),VOLTAGEM:110/220V,FREQUENCIA:60HZ,COM MOTOR A GASOLINA,COM TANQUE DE APROXIMADAMENTE 13L E AUTONOMIA APROXIMADA DE 11H,EXCLUSIVE OPERADOR</v>
      </c>
      <c r="C19940" s="519" t="s">
        <v>47199</v>
      </c>
      <c r="D19940" s="519" t="s">
        <v>50744</v>
      </c>
      <c r="E19940" s="519" t="s">
        <v>50745</v>
      </c>
      <c r="F19940" s="519" t="s">
        <v>47201</v>
      </c>
      <c r="I19940" s="519" t="s">
        <v>1848</v>
      </c>
      <c r="J19940" s="650">
        <v>0.23</v>
      </c>
    </row>
    <row r="19941" spans="1:10">
      <c r="A19941" s="519" t="s">
        <v>20044</v>
      </c>
      <c r="B19941" s="519"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1" s="519" t="s">
        <v>50746</v>
      </c>
      <c r="D19941" s="519" t="s">
        <v>50747</v>
      </c>
      <c r="E19941" s="519" t="s">
        <v>50748</v>
      </c>
      <c r="F19941" s="519" t="s">
        <v>50749</v>
      </c>
      <c r="G19941" s="519" t="s">
        <v>50750</v>
      </c>
      <c r="H19941" s="519" t="s">
        <v>46903</v>
      </c>
      <c r="I19941" s="519" t="s">
        <v>1848</v>
      </c>
      <c r="J19941" s="650">
        <v>92.56</v>
      </c>
    </row>
    <row r="19942" spans="1:10">
      <c r="A19942" s="519" t="s">
        <v>20045</v>
      </c>
      <c r="B19942" s="519" t="str">
        <f t="shared" si="311"/>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942" s="519" t="s">
        <v>50751</v>
      </c>
      <c r="D19942" s="519" t="s">
        <v>50747</v>
      </c>
      <c r="E19942" s="519" t="s">
        <v>50748</v>
      </c>
      <c r="F19942" s="519" t="s">
        <v>50749</v>
      </c>
      <c r="G19942" s="519" t="s">
        <v>50750</v>
      </c>
      <c r="H19942" s="519" t="s">
        <v>46903</v>
      </c>
      <c r="I19942" s="519" t="s">
        <v>1848</v>
      </c>
      <c r="J19942" s="650">
        <v>15.03</v>
      </c>
    </row>
    <row r="19943" spans="1:10">
      <c r="A19943" s="519" t="s">
        <v>20046</v>
      </c>
      <c r="B19943" s="519"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3" s="519" t="s">
        <v>50746</v>
      </c>
      <c r="D19943" s="519" t="s">
        <v>50747</v>
      </c>
      <c r="E19943" s="519" t="s">
        <v>50748</v>
      </c>
      <c r="F19943" s="519" t="s">
        <v>50749</v>
      </c>
      <c r="G19943" s="519" t="s">
        <v>50750</v>
      </c>
      <c r="H19943" s="519" t="s">
        <v>46903</v>
      </c>
      <c r="I19943" s="519" t="s">
        <v>1848</v>
      </c>
      <c r="J19943" s="650">
        <v>6.06</v>
      </c>
    </row>
    <row r="19944" spans="1:10">
      <c r="A19944" s="519" t="s">
        <v>20047</v>
      </c>
      <c r="B19944" s="519"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4" s="519" t="s">
        <v>50746</v>
      </c>
      <c r="D19944" s="519" t="s">
        <v>50747</v>
      </c>
      <c r="E19944" s="519" t="s">
        <v>50748</v>
      </c>
      <c r="F19944" s="519" t="s">
        <v>50749</v>
      </c>
      <c r="G19944" s="519" t="s">
        <v>50750</v>
      </c>
      <c r="H19944" s="519" t="s">
        <v>46903</v>
      </c>
      <c r="I19944" s="519" t="s">
        <v>1848</v>
      </c>
      <c r="J19944" s="650">
        <v>92.56</v>
      </c>
    </row>
    <row r="19945" spans="1:10">
      <c r="A19945" s="519" t="s">
        <v>20048</v>
      </c>
      <c r="B19945" s="519" t="str">
        <f t="shared" si="311"/>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19945" s="519" t="s">
        <v>50751</v>
      </c>
      <c r="D19945" s="519" t="s">
        <v>50747</v>
      </c>
      <c r="E19945" s="519" t="s">
        <v>50748</v>
      </c>
      <c r="F19945" s="519" t="s">
        <v>50749</v>
      </c>
      <c r="G19945" s="519" t="s">
        <v>50750</v>
      </c>
      <c r="H19945" s="519" t="s">
        <v>46903</v>
      </c>
      <c r="I19945" s="519" t="s">
        <v>1848</v>
      </c>
      <c r="J19945" s="650">
        <v>15.03</v>
      </c>
    </row>
    <row r="19946" spans="1:10">
      <c r="A19946" s="519" t="s">
        <v>20049</v>
      </c>
      <c r="B19946" s="519" t="str">
        <f t="shared" si="311"/>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19946" s="519" t="s">
        <v>50746</v>
      </c>
      <c r="D19946" s="519" t="s">
        <v>50747</v>
      </c>
      <c r="E19946" s="519" t="s">
        <v>50748</v>
      </c>
      <c r="F19946" s="519" t="s">
        <v>50749</v>
      </c>
      <c r="G19946" s="519" t="s">
        <v>50750</v>
      </c>
      <c r="H19946" s="519" t="s">
        <v>46903</v>
      </c>
      <c r="I19946" s="519" t="s">
        <v>1848</v>
      </c>
      <c r="J19946" s="650">
        <v>6.06</v>
      </c>
    </row>
    <row r="19947" spans="1:10">
      <c r="A19947" s="519" t="s">
        <v>20050</v>
      </c>
      <c r="B19947" s="519"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7" s="519" t="s">
        <v>50665</v>
      </c>
      <c r="D19947" s="519" t="s">
        <v>50619</v>
      </c>
      <c r="E19947" s="519" t="s">
        <v>50623</v>
      </c>
      <c r="F19947" s="519" t="s">
        <v>50752</v>
      </c>
      <c r="G19947" s="519" t="s">
        <v>50753</v>
      </c>
      <c r="H19947" s="519" t="s">
        <v>47203</v>
      </c>
      <c r="I19947" s="519" t="s">
        <v>1848</v>
      </c>
      <c r="J19947" s="650">
        <v>214.08</v>
      </c>
    </row>
    <row r="19948" spans="1:10">
      <c r="A19948" s="519" t="s">
        <v>20051</v>
      </c>
      <c r="B19948" s="519"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8" s="519" t="s">
        <v>50665</v>
      </c>
      <c r="D19948" s="519" t="s">
        <v>50619</v>
      </c>
      <c r="E19948" s="519" t="s">
        <v>50623</v>
      </c>
      <c r="F19948" s="519" t="s">
        <v>50752</v>
      </c>
      <c r="G19948" s="519" t="s">
        <v>50753</v>
      </c>
      <c r="H19948" s="519" t="s">
        <v>47203</v>
      </c>
      <c r="I19948" s="519" t="s">
        <v>1848</v>
      </c>
      <c r="J19948" s="650">
        <v>31.03</v>
      </c>
    </row>
    <row r="19949" spans="1:10">
      <c r="A19949" s="519" t="s">
        <v>20052</v>
      </c>
      <c r="B19949" s="519"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49" s="519" t="s">
        <v>50665</v>
      </c>
      <c r="D19949" s="519" t="s">
        <v>50619</v>
      </c>
      <c r="E19949" s="519" t="s">
        <v>50623</v>
      </c>
      <c r="F19949" s="519" t="s">
        <v>50752</v>
      </c>
      <c r="G19949" s="519" t="s">
        <v>50753</v>
      </c>
      <c r="H19949" s="519" t="s">
        <v>47203</v>
      </c>
      <c r="I19949" s="519" t="s">
        <v>1848</v>
      </c>
      <c r="J19949" s="650">
        <v>10.11</v>
      </c>
    </row>
    <row r="19950" spans="1:10">
      <c r="A19950" s="519" t="s">
        <v>20053</v>
      </c>
      <c r="B19950" s="519"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0" s="519" t="s">
        <v>50665</v>
      </c>
      <c r="D19950" s="519" t="s">
        <v>50619</v>
      </c>
      <c r="E19950" s="519" t="s">
        <v>50623</v>
      </c>
      <c r="F19950" s="519" t="s">
        <v>50752</v>
      </c>
      <c r="G19950" s="519" t="s">
        <v>50753</v>
      </c>
      <c r="H19950" s="519" t="s">
        <v>47203</v>
      </c>
      <c r="I19950" s="519" t="s">
        <v>1848</v>
      </c>
      <c r="J19950" s="650">
        <v>214.08</v>
      </c>
    </row>
    <row r="19951" spans="1:10">
      <c r="A19951" s="519" t="s">
        <v>20054</v>
      </c>
      <c r="B19951" s="519"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1" s="519" t="s">
        <v>50665</v>
      </c>
      <c r="D19951" s="519" t="s">
        <v>50619</v>
      </c>
      <c r="E19951" s="519" t="s">
        <v>50623</v>
      </c>
      <c r="F19951" s="519" t="s">
        <v>50752</v>
      </c>
      <c r="G19951" s="519" t="s">
        <v>50753</v>
      </c>
      <c r="H19951" s="519" t="s">
        <v>47203</v>
      </c>
      <c r="I19951" s="519" t="s">
        <v>1848</v>
      </c>
      <c r="J19951" s="650">
        <v>31.03</v>
      </c>
    </row>
    <row r="19952" spans="1:10">
      <c r="A19952" s="519" t="s">
        <v>20055</v>
      </c>
      <c r="B19952" s="519" t="str">
        <f t="shared" si="311"/>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19952" s="519" t="s">
        <v>50665</v>
      </c>
      <c r="D19952" s="519" t="s">
        <v>50619</v>
      </c>
      <c r="E19952" s="519" t="s">
        <v>50623</v>
      </c>
      <c r="F19952" s="519" t="s">
        <v>50752</v>
      </c>
      <c r="G19952" s="519" t="s">
        <v>50753</v>
      </c>
      <c r="H19952" s="519" t="s">
        <v>47203</v>
      </c>
      <c r="I19952" s="519" t="s">
        <v>1848</v>
      </c>
      <c r="J19952" s="650">
        <v>10.11</v>
      </c>
    </row>
    <row r="19953" spans="1:10">
      <c r="A19953" s="519" t="s">
        <v>20056</v>
      </c>
      <c r="B19953" s="519" t="str">
        <f t="shared" si="311"/>
        <v>MAQUINA DE SOLDA A ARCO,DE 375A,COM MOTOR ELETRICO,EXCLUSIVE OPERADOR</v>
      </c>
      <c r="C19953" s="519" t="s">
        <v>47200</v>
      </c>
      <c r="D19953" s="519" t="s">
        <v>47201</v>
      </c>
      <c r="I19953" s="519" t="s">
        <v>1848</v>
      </c>
      <c r="J19953" s="650">
        <v>12.49</v>
      </c>
    </row>
    <row r="19954" spans="1:10">
      <c r="A19954" s="519" t="s">
        <v>20057</v>
      </c>
      <c r="B19954" s="519" t="str">
        <f t="shared" si="311"/>
        <v>MAQUINA DE SOLDA A ARCO,DE 375A,COM MOTOR ELETRICO,EXCLUSIVE OPERADOR</v>
      </c>
      <c r="C19954" s="519" t="s">
        <v>47200</v>
      </c>
      <c r="D19954" s="519" t="s">
        <v>47201</v>
      </c>
      <c r="I19954" s="519" t="s">
        <v>1848</v>
      </c>
      <c r="J19954" s="650">
        <v>1.65</v>
      </c>
    </row>
    <row r="19955" spans="1:10">
      <c r="A19955" s="519" t="s">
        <v>20058</v>
      </c>
      <c r="B19955" s="519" t="str">
        <f t="shared" si="311"/>
        <v>MAQUINA DE SOLDA A ARCO,DE 375A,COM MOTOR ELETRICO,EXCLUSIVE OPERADOR</v>
      </c>
      <c r="C19955" s="519" t="s">
        <v>47200</v>
      </c>
      <c r="D19955" s="519" t="s">
        <v>47201</v>
      </c>
      <c r="I19955" s="519" t="s">
        <v>1848</v>
      </c>
      <c r="J19955" s="650">
        <v>0.44</v>
      </c>
    </row>
    <row r="19956" spans="1:10">
      <c r="A19956" s="519" t="s">
        <v>20059</v>
      </c>
      <c r="B19956" s="519" t="str">
        <f t="shared" si="311"/>
        <v>MAQUINA DE SOLDA A ARCO,DE 375A,COM MOTOR ELETRICO,EXCLUSIVE OPERADOR</v>
      </c>
      <c r="C19956" s="519" t="s">
        <v>47200</v>
      </c>
      <c r="D19956" s="519" t="s">
        <v>47201</v>
      </c>
      <c r="I19956" s="519" t="s">
        <v>1848</v>
      </c>
      <c r="J19956" s="650">
        <v>12.49</v>
      </c>
    </row>
    <row r="19957" spans="1:10">
      <c r="A19957" s="519" t="s">
        <v>20060</v>
      </c>
      <c r="B19957" s="519" t="str">
        <f t="shared" si="311"/>
        <v>MAQUINA DE SOLDA A ARCO,DE 375A,COM MOTOR ELETRICO,EXCLUSIVE OPERADOR</v>
      </c>
      <c r="C19957" s="519" t="s">
        <v>47200</v>
      </c>
      <c r="D19957" s="519" t="s">
        <v>47201</v>
      </c>
      <c r="I19957" s="519" t="s">
        <v>1848</v>
      </c>
      <c r="J19957" s="650">
        <v>1.65</v>
      </c>
    </row>
    <row r="19958" spans="1:10">
      <c r="A19958" s="519" t="s">
        <v>20061</v>
      </c>
      <c r="B19958" s="519" t="str">
        <f t="shared" si="311"/>
        <v>MAQUINA DE SOLDA A ARCO,DE 375A,COM MOTOR ELETRICO,EXCLUSIVE OPERADOR</v>
      </c>
      <c r="C19958" s="519" t="s">
        <v>47200</v>
      </c>
      <c r="D19958" s="519" t="s">
        <v>47201</v>
      </c>
      <c r="I19958" s="519" t="s">
        <v>1848</v>
      </c>
      <c r="J19958" s="650">
        <v>0.44</v>
      </c>
    </row>
    <row r="19959" spans="1:10">
      <c r="A19959" s="519" t="s">
        <v>20062</v>
      </c>
      <c r="B19959" s="519" t="str">
        <f t="shared" si="311"/>
        <v>MAQUINA DE SOLDA A ARCO,DE 375A,COM MOTOR DIESEL,EXCLUSIVE OPERADOR</v>
      </c>
      <c r="C19959" s="519" t="s">
        <v>47202</v>
      </c>
      <c r="D19959" s="519" t="s">
        <v>47203</v>
      </c>
      <c r="I19959" s="519" t="s">
        <v>1848</v>
      </c>
      <c r="J19959" s="650">
        <v>80.150000000000006</v>
      </c>
    </row>
    <row r="19960" spans="1:10">
      <c r="A19960" s="519" t="s">
        <v>20063</v>
      </c>
      <c r="B19960" s="519" t="str">
        <f t="shared" si="311"/>
        <v>MAQUINA DE SOLDA A ARCO,DE 375A,COM MOTOR DIESEL,EXCLUSIVE OPERADOR</v>
      </c>
      <c r="C19960" s="519" t="s">
        <v>47202</v>
      </c>
      <c r="D19960" s="519" t="s">
        <v>47203</v>
      </c>
      <c r="I19960" s="519" t="s">
        <v>1848</v>
      </c>
      <c r="J19960" s="650">
        <v>16.88</v>
      </c>
    </row>
    <row r="19961" spans="1:10">
      <c r="A19961" s="519" t="s">
        <v>20064</v>
      </c>
      <c r="B19961" s="519" t="str">
        <f t="shared" si="311"/>
        <v>MAQUINA DE SOLDA A ARCO,DE 375A,COM MOTOR DIESEL,EXCLUSIVE OPERADOR</v>
      </c>
      <c r="C19961" s="519" t="s">
        <v>47202</v>
      </c>
      <c r="D19961" s="519" t="s">
        <v>47203</v>
      </c>
      <c r="I19961" s="519" t="s">
        <v>1848</v>
      </c>
      <c r="J19961" s="650">
        <v>9.33</v>
      </c>
    </row>
    <row r="19962" spans="1:10">
      <c r="A19962" s="519" t="s">
        <v>20065</v>
      </c>
      <c r="B19962" s="519" t="str">
        <f t="shared" si="311"/>
        <v>MAQUINA DE SOLDA A ARCO,DE 375A,COM MOTOR DIESEL,EXCLUSIVE OPERADOR</v>
      </c>
      <c r="C19962" s="519" t="s">
        <v>47202</v>
      </c>
      <c r="D19962" s="519" t="s">
        <v>47203</v>
      </c>
      <c r="I19962" s="519" t="s">
        <v>1848</v>
      </c>
      <c r="J19962" s="650">
        <v>80.150000000000006</v>
      </c>
    </row>
    <row r="19963" spans="1:10">
      <c r="A19963" s="519" t="s">
        <v>20066</v>
      </c>
      <c r="B19963" s="519" t="str">
        <f t="shared" si="311"/>
        <v>MAQUINA DE SOLDA A ARCO,DE 375A,COM MOTOR DIESEL,EXCLUSIVE OPERADOR</v>
      </c>
      <c r="C19963" s="519" t="s">
        <v>47202</v>
      </c>
      <c r="D19963" s="519" t="s">
        <v>47203</v>
      </c>
      <c r="I19963" s="519" t="s">
        <v>1848</v>
      </c>
      <c r="J19963" s="650">
        <v>16.88</v>
      </c>
    </row>
    <row r="19964" spans="1:10">
      <c r="A19964" s="519" t="s">
        <v>20067</v>
      </c>
      <c r="B19964" s="519" t="str">
        <f t="shared" si="311"/>
        <v>MAQUINA DE SOLDA A ARCO,DE 375A,COM MOTOR DIESEL,EXCLUSIVE OPERADOR</v>
      </c>
      <c r="C19964" s="519" t="s">
        <v>47202</v>
      </c>
      <c r="D19964" s="519" t="s">
        <v>47203</v>
      </c>
      <c r="I19964" s="519" t="s">
        <v>1848</v>
      </c>
      <c r="J19964" s="650">
        <v>9.33</v>
      </c>
    </row>
    <row r="19965" spans="1:10">
      <c r="A19965" s="519" t="s">
        <v>20068</v>
      </c>
      <c r="B19965" s="519"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5" s="519" t="s">
        <v>47204</v>
      </c>
      <c r="D19965" s="519" t="s">
        <v>47205</v>
      </c>
      <c r="E19965" s="519" t="s">
        <v>47206</v>
      </c>
      <c r="F19965" s="519" t="s">
        <v>47207</v>
      </c>
      <c r="G19965" s="519" t="s">
        <v>47208</v>
      </c>
      <c r="H19965" s="519" t="s">
        <v>47209</v>
      </c>
      <c r="I19965" s="519" t="s">
        <v>1848</v>
      </c>
      <c r="J19965" s="650">
        <v>1682.27</v>
      </c>
    </row>
    <row r="19966" spans="1:10">
      <c r="A19966" s="519" t="s">
        <v>20069</v>
      </c>
      <c r="B19966" s="519"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6" s="519" t="s">
        <v>47204</v>
      </c>
      <c r="D19966" s="519" t="s">
        <v>47205</v>
      </c>
      <c r="E19966" s="519" t="s">
        <v>47206</v>
      </c>
      <c r="F19966" s="519" t="s">
        <v>47207</v>
      </c>
      <c r="G19966" s="519" t="s">
        <v>47208</v>
      </c>
      <c r="H19966" s="519" t="s">
        <v>47209</v>
      </c>
      <c r="I19966" s="519" t="s">
        <v>1848</v>
      </c>
      <c r="J19966" s="650">
        <v>922.22</v>
      </c>
    </row>
    <row r="19967" spans="1:10">
      <c r="A19967" s="519" t="s">
        <v>20070</v>
      </c>
      <c r="B19967" s="519"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7" s="519" t="s">
        <v>47204</v>
      </c>
      <c r="D19967" s="519" t="s">
        <v>47205</v>
      </c>
      <c r="E19967" s="519" t="s">
        <v>47206</v>
      </c>
      <c r="F19967" s="519" t="s">
        <v>47207</v>
      </c>
      <c r="G19967" s="519" t="s">
        <v>47208</v>
      </c>
      <c r="H19967" s="519" t="s">
        <v>47209</v>
      </c>
      <c r="I19967" s="519" t="s">
        <v>1848</v>
      </c>
      <c r="J19967" s="650">
        <v>757.04</v>
      </c>
    </row>
    <row r="19968" spans="1:10">
      <c r="A19968" s="519" t="s">
        <v>20071</v>
      </c>
      <c r="B19968" s="519"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8" s="519" t="s">
        <v>47204</v>
      </c>
      <c r="D19968" s="519" t="s">
        <v>47205</v>
      </c>
      <c r="E19968" s="519" t="s">
        <v>47206</v>
      </c>
      <c r="F19968" s="519" t="s">
        <v>47207</v>
      </c>
      <c r="G19968" s="519" t="s">
        <v>47208</v>
      </c>
      <c r="H19968" s="519" t="s">
        <v>47209</v>
      </c>
      <c r="I19968" s="519" t="s">
        <v>1848</v>
      </c>
      <c r="J19968" s="650">
        <v>1678.84</v>
      </c>
    </row>
    <row r="19969" spans="1:10">
      <c r="A19969" s="519" t="s">
        <v>20072</v>
      </c>
      <c r="B19969" s="519"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69" s="519" t="s">
        <v>47204</v>
      </c>
      <c r="D19969" s="519" t="s">
        <v>47205</v>
      </c>
      <c r="E19969" s="519" t="s">
        <v>47206</v>
      </c>
      <c r="F19969" s="519" t="s">
        <v>47207</v>
      </c>
      <c r="G19969" s="519" t="s">
        <v>47208</v>
      </c>
      <c r="H19969" s="519" t="s">
        <v>47209</v>
      </c>
      <c r="I19969" s="519" t="s">
        <v>1848</v>
      </c>
      <c r="J19969" s="650">
        <v>918.79</v>
      </c>
    </row>
    <row r="19970" spans="1:10">
      <c r="A19970" s="519" t="s">
        <v>20073</v>
      </c>
      <c r="B19970" s="519" t="str">
        <f t="shared" si="311"/>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19970" s="519" t="s">
        <v>47204</v>
      </c>
      <c r="D19970" s="519" t="s">
        <v>47205</v>
      </c>
      <c r="E19970" s="519" t="s">
        <v>47206</v>
      </c>
      <c r="F19970" s="519" t="s">
        <v>47207</v>
      </c>
      <c r="G19970" s="519" t="s">
        <v>47208</v>
      </c>
      <c r="H19970" s="519" t="s">
        <v>47209</v>
      </c>
      <c r="I19970" s="519" t="s">
        <v>1848</v>
      </c>
      <c r="J19970" s="650">
        <v>753.61</v>
      </c>
    </row>
    <row r="19971" spans="1:10">
      <c r="A19971" s="519" t="s">
        <v>20074</v>
      </c>
      <c r="B19971" s="519" t="str">
        <f t="shared" si="311"/>
        <v>CILINDRO HIDRAULICO DE 100T,COMANDO A DISTANCIA,MANGUEIRA DE ALTA PRESSAO DE BORRACHA REFORCADA DOTADA COM BOMBA DE COMANDO MANUAL DE 8.000 LIBRAS/POLEGADA QUADRADA OU 560KG/CM2,CAPACIDADE DE 12L,TUBO COM COMPRIMENTO PADRAO DE 3,00M,EXCLUSIVE OPERADOR</v>
      </c>
      <c r="C19971" s="519" t="s">
        <v>47210</v>
      </c>
      <c r="D19971" s="519" t="s">
        <v>47211</v>
      </c>
      <c r="E19971" s="519" t="s">
        <v>47212</v>
      </c>
      <c r="F19971" s="519" t="s">
        <v>47213</v>
      </c>
      <c r="G19971" s="519" t="s">
        <v>46969</v>
      </c>
      <c r="I19971" s="519" t="s">
        <v>1848</v>
      </c>
      <c r="J19971" s="650">
        <v>18.149999999999999</v>
      </c>
    </row>
    <row r="19972" spans="1:10">
      <c r="A19972" s="519" t="s">
        <v>20075</v>
      </c>
      <c r="B19972" s="519" t="str">
        <f t="shared" si="311"/>
        <v>CILINDRO HIDRAULICO DE 100T,COMANDO A DISTANCIA,MANGUEIRA DE ALTA PRESSAO DE BORRACHA REFORCADA DOTADA COM BOMBA DE COMANDO MANUAL DE 8.000 LIBRAS/POLEGADA QUADRADA OU 560KG/CM2,CAPACIDADE DE 12L,TUBO COM COMPRIMENTO PADRAO DE 3,00M,EXCLUSIVE OPERADOR</v>
      </c>
      <c r="C19972" s="519" t="s">
        <v>47210</v>
      </c>
      <c r="D19972" s="519" t="s">
        <v>47211</v>
      </c>
      <c r="E19972" s="519" t="s">
        <v>47212</v>
      </c>
      <c r="F19972" s="519" t="s">
        <v>47213</v>
      </c>
      <c r="G19972" s="519" t="s">
        <v>46969</v>
      </c>
      <c r="I19972" s="519" t="s">
        <v>1848</v>
      </c>
      <c r="J19972" s="650">
        <v>15.12</v>
      </c>
    </row>
    <row r="19973" spans="1:10">
      <c r="A19973" s="519" t="s">
        <v>20076</v>
      </c>
      <c r="B19973" s="519" t="str">
        <f t="shared" si="311"/>
        <v>CILINDRO HIDRAULICO DE 100T,COMANDO A DISTANCIA,MANGUEIRA DE ALTA PRESSAO DE BORRACHA REFORCADA DOTADA COM BOMBA DE COMANDO MANUAL DE 8.000 LIBRAS/POLEGADA QUADRADA OU 560KG/CM2,CAPACIDADE DE 12L,TUBO COM COMPRIMENTO PADRAO DE 3,00M,EXCLUSIVE OPERADOR</v>
      </c>
      <c r="C19973" s="519" t="s">
        <v>47210</v>
      </c>
      <c r="D19973" s="519" t="s">
        <v>47211</v>
      </c>
      <c r="E19973" s="519" t="s">
        <v>47212</v>
      </c>
      <c r="F19973" s="519" t="s">
        <v>47213</v>
      </c>
      <c r="G19973" s="519" t="s">
        <v>46969</v>
      </c>
      <c r="I19973" s="519" t="s">
        <v>1848</v>
      </c>
      <c r="J19973" s="650">
        <v>18.149999999999999</v>
      </c>
    </row>
    <row r="19974" spans="1:10">
      <c r="A19974" s="519" t="s">
        <v>20077</v>
      </c>
      <c r="B19974" s="519" t="str">
        <f t="shared" si="311"/>
        <v>CILINDRO HIDRAULICO DE 100T,COMANDO A DISTANCIA,MANGUEIRA DE ALTA PRESSAO DE BORRACHA REFORCADA DOTADA COM BOMBA DE COMANDO MANUAL DE 8.000 LIBRAS/POLEGADA QUADRADA OU 560KG/CM2,CAPACIDADE DE 12L,TUBO COM COMPRIMENTO PADRAO DE 3,00M,EXCLUSIVE OPERADOR</v>
      </c>
      <c r="C19974" s="519" t="s">
        <v>47210</v>
      </c>
      <c r="D19974" s="519" t="s">
        <v>47211</v>
      </c>
      <c r="E19974" s="519" t="s">
        <v>47212</v>
      </c>
      <c r="F19974" s="519" t="s">
        <v>47213</v>
      </c>
      <c r="G19974" s="519" t="s">
        <v>46969</v>
      </c>
      <c r="I19974" s="519" t="s">
        <v>1848</v>
      </c>
      <c r="J19974" s="650">
        <v>15.12</v>
      </c>
    </row>
    <row r="19975" spans="1:10">
      <c r="A19975" s="519" t="s">
        <v>20078</v>
      </c>
      <c r="B19975" s="519" t="str">
        <f t="shared" si="311"/>
        <v>CILINDRO HIDRAULICO DE 300T,COMANDO A DISTANCIA,MANGUEIRA DE ALTA PRESSAO DE BORRACHA REFORCADA DOTADA COM BOMBA DE COMANDO MANUAL DE 8.000 LIBRAS/POLEGADA QUADRADA OU 560KG/CM2,CAPACIDADE DE 12L,TUBO COM COMPRIMENTO PADRAO DE 3,00M,EXCLUSIVE OPERADOR</v>
      </c>
      <c r="C19975" s="519" t="s">
        <v>47214</v>
      </c>
      <c r="D19975" s="519" t="s">
        <v>47211</v>
      </c>
      <c r="E19975" s="519" t="s">
        <v>47212</v>
      </c>
      <c r="F19975" s="519" t="s">
        <v>47213</v>
      </c>
      <c r="G19975" s="519" t="s">
        <v>46969</v>
      </c>
      <c r="I19975" s="519" t="s">
        <v>1848</v>
      </c>
      <c r="J19975" s="650">
        <v>34.950000000000003</v>
      </c>
    </row>
    <row r="19976" spans="1:10">
      <c r="A19976" s="519" t="s">
        <v>20079</v>
      </c>
      <c r="B19976" s="519" t="str">
        <f t="shared" ref="B19976:B20039" si="312">C19976&amp;D19976&amp;E19976&amp;F19976&amp;G19976&amp;H19976</f>
        <v>CILINDRO HIDRAULICO DE 300T,COMANDO A DISTANCIA,MANGUEIRA DE ALTA PRESSAO DE BORRACHA REFORCADA DOTADA COM BOMBA DE COMANDO MANUAL DE 8.000 LIBRAS/POLEGADA QUADRADA OU 560KG/CM2,CAPACIDADE DE 12L,TUBO COM COMPRIMENTO PADRAO DE 3,00M,EXCLUSIVE OPERADOR</v>
      </c>
      <c r="C19976" s="519" t="s">
        <v>47214</v>
      </c>
      <c r="D19976" s="519" t="s">
        <v>47211</v>
      </c>
      <c r="E19976" s="519" t="s">
        <v>47212</v>
      </c>
      <c r="F19976" s="519" t="s">
        <v>47213</v>
      </c>
      <c r="G19976" s="519" t="s">
        <v>46969</v>
      </c>
      <c r="I19976" s="519" t="s">
        <v>1848</v>
      </c>
      <c r="J19976" s="650">
        <v>29.12</v>
      </c>
    </row>
    <row r="19977" spans="1:10">
      <c r="A19977" s="519" t="s">
        <v>20080</v>
      </c>
      <c r="B19977" s="519" t="str">
        <f t="shared" si="312"/>
        <v>CILINDRO HIDRAULICO DE 300T,COMANDO A DISTANCIA,MANGUEIRA DE ALTA PRESSAO DE BORRACHA REFORCADA DOTADA COM BOMBA DE COMANDO MANUAL DE 8.000 LIBRAS/POLEGADA QUADRADA OU 560KG/CM2,CAPACIDADE DE 12L,TUBO COM COMPRIMENTO PADRAO DE 3,00M,EXCLUSIVE OPERADOR</v>
      </c>
      <c r="C19977" s="519" t="s">
        <v>47214</v>
      </c>
      <c r="D19977" s="519" t="s">
        <v>47211</v>
      </c>
      <c r="E19977" s="519" t="s">
        <v>47212</v>
      </c>
      <c r="F19977" s="519" t="s">
        <v>47213</v>
      </c>
      <c r="G19977" s="519" t="s">
        <v>46969</v>
      </c>
      <c r="I19977" s="519" t="s">
        <v>1848</v>
      </c>
      <c r="J19977" s="650">
        <v>34.950000000000003</v>
      </c>
    </row>
    <row r="19978" spans="1:10">
      <c r="A19978" s="519" t="s">
        <v>20081</v>
      </c>
      <c r="B19978" s="519" t="str">
        <f t="shared" si="312"/>
        <v>CILINDRO HIDRAULICO DE 300T,COMANDO A DISTANCIA,MANGUEIRA DE ALTA PRESSAO DE BORRACHA REFORCADA DOTADA COM BOMBA DE COMANDO MANUAL DE 8.000 LIBRAS/POLEGADA QUADRADA OU 560KG/CM2,CAPACIDADE DE 12L,TUBO COM COMPRIMENTO PADRAO DE 3,00M,EXCLUSIVE OPERADOR</v>
      </c>
      <c r="C19978" s="519" t="s">
        <v>47214</v>
      </c>
      <c r="D19978" s="519" t="s">
        <v>47211</v>
      </c>
      <c r="E19978" s="519" t="s">
        <v>47212</v>
      </c>
      <c r="F19978" s="519" t="s">
        <v>47213</v>
      </c>
      <c r="G19978" s="519" t="s">
        <v>46969</v>
      </c>
      <c r="I19978" s="519" t="s">
        <v>1848</v>
      </c>
      <c r="J19978" s="650">
        <v>29.12</v>
      </c>
    </row>
    <row r="19979" spans="1:10">
      <c r="A19979" s="519" t="s">
        <v>20082</v>
      </c>
      <c r="B19979" s="519" t="str">
        <f t="shared" si="312"/>
        <v>TALHA GUINCHO MANUAL COM CAPACIDADE DE ICAMENTO DE 1.500KG E DE TRACAO DE 1.800KG,PESO DA TALHA DE 10KG,COMPOSTA DE CABO DE ACO COM CURSO ILIMITADO,ALAVANCA,GANCHO E CARRETEL,EXCLUSIVE OPERADOR</v>
      </c>
      <c r="C19979" s="519" t="s">
        <v>47215</v>
      </c>
      <c r="D19979" s="519" t="s">
        <v>47216</v>
      </c>
      <c r="E19979" s="519" t="s">
        <v>47217</v>
      </c>
      <c r="F19979" s="519" t="s">
        <v>47001</v>
      </c>
      <c r="I19979" s="519" t="s">
        <v>1848</v>
      </c>
      <c r="J19979" s="650">
        <v>0.42</v>
      </c>
    </row>
    <row r="19980" spans="1:10">
      <c r="A19980" s="519" t="s">
        <v>20083</v>
      </c>
      <c r="B19980" s="519" t="str">
        <f t="shared" si="312"/>
        <v>TALHA GUINCHO MANUAL COM CAPACIDADE DE ICAMENTO DE 1.500KG E DE TRACAO DE 1.800KG,PESO DA TALHA DE 10KG,COMPOSTA DE CABO DE ACO COM CURSO ILIMITADO,ALAVANCA,GANCHO E CARRETEL,EXCLUSIVE OPERADOR</v>
      </c>
      <c r="C19980" s="519" t="s">
        <v>47215</v>
      </c>
      <c r="D19980" s="519" t="s">
        <v>47216</v>
      </c>
      <c r="E19980" s="519" t="s">
        <v>47217</v>
      </c>
      <c r="F19980" s="519" t="s">
        <v>47001</v>
      </c>
      <c r="I19980" s="519" t="s">
        <v>1848</v>
      </c>
      <c r="J19980" s="650">
        <v>0.42</v>
      </c>
    </row>
    <row r="19981" spans="1:10">
      <c r="A19981" s="519" t="s">
        <v>20084</v>
      </c>
      <c r="B19981" s="519" t="str">
        <f t="shared" si="312"/>
        <v>TALHA GUINCHO MANUAL COM CAPACIDADE DE ICAMENTO DE 1.500KG E DE TRACAO DE 1.800KG,PESO DA TALHA DE 10KG,COMPOSTA DE CABO DE ACO COM CURSO ILIMITADO,ALAVANCA,GANCHO E CARRETEL,EXCLUSIVE OPERADOR</v>
      </c>
      <c r="C19981" s="519" t="s">
        <v>47215</v>
      </c>
      <c r="D19981" s="519" t="s">
        <v>47216</v>
      </c>
      <c r="E19981" s="519" t="s">
        <v>47217</v>
      </c>
      <c r="F19981" s="519" t="s">
        <v>47001</v>
      </c>
      <c r="I19981" s="519" t="s">
        <v>1848</v>
      </c>
      <c r="J19981" s="650">
        <v>0.42</v>
      </c>
    </row>
    <row r="19982" spans="1:10">
      <c r="A19982" s="519" t="s">
        <v>20085</v>
      </c>
      <c r="B19982" s="519" t="str">
        <f t="shared" si="312"/>
        <v>TALHA GUINCHO MANUAL COM CAPACIDADE DE ICAMENTO DE 1.500KG E DE TRACAO DE 1.800KG,PESO DA TALHA DE 10KG,COMPOSTA DE CABO DE ACO COM CURSO ILIMITADO,ALAVANCA,GANCHO E CARRETEL,EXCLUSIVE OPERADOR</v>
      </c>
      <c r="C19982" s="519" t="s">
        <v>47215</v>
      </c>
      <c r="D19982" s="519" t="s">
        <v>47216</v>
      </c>
      <c r="E19982" s="519" t="s">
        <v>47217</v>
      </c>
      <c r="F19982" s="519" t="s">
        <v>47001</v>
      </c>
      <c r="I19982" s="519" t="s">
        <v>1848</v>
      </c>
      <c r="J19982" s="650">
        <v>0.42</v>
      </c>
    </row>
    <row r="19983" spans="1:10">
      <c r="A19983" s="519" t="s">
        <v>20086</v>
      </c>
      <c r="B19983" s="519"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3" s="519" t="s">
        <v>47218</v>
      </c>
      <c r="D19983" s="519" t="s">
        <v>47219</v>
      </c>
      <c r="E19983" s="519" t="s">
        <v>47220</v>
      </c>
      <c r="F19983" s="519" t="s">
        <v>47221</v>
      </c>
      <c r="G19983" s="519" t="s">
        <v>47222</v>
      </c>
      <c r="H19983" s="519" t="s">
        <v>46903</v>
      </c>
      <c r="I19983" s="519" t="s">
        <v>1848</v>
      </c>
      <c r="J19983" s="650">
        <v>1.19</v>
      </c>
    </row>
    <row r="19984" spans="1:10">
      <c r="A19984" s="519" t="s">
        <v>20087</v>
      </c>
      <c r="B19984" s="519"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4" s="519" t="s">
        <v>47218</v>
      </c>
      <c r="D19984" s="519" t="s">
        <v>47219</v>
      </c>
      <c r="E19984" s="519" t="s">
        <v>47220</v>
      </c>
      <c r="F19984" s="519" t="s">
        <v>47221</v>
      </c>
      <c r="G19984" s="519" t="s">
        <v>47222</v>
      </c>
      <c r="H19984" s="519" t="s">
        <v>46903</v>
      </c>
      <c r="I19984" s="519" t="s">
        <v>1848</v>
      </c>
      <c r="J19984" s="650">
        <v>1.19</v>
      </c>
    </row>
    <row r="19985" spans="1:10">
      <c r="A19985" s="519" t="s">
        <v>20088</v>
      </c>
      <c r="B19985" s="519"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5" s="519" t="s">
        <v>47218</v>
      </c>
      <c r="D19985" s="519" t="s">
        <v>47219</v>
      </c>
      <c r="E19985" s="519" t="s">
        <v>47220</v>
      </c>
      <c r="F19985" s="519" t="s">
        <v>47221</v>
      </c>
      <c r="G19985" s="519" t="s">
        <v>47222</v>
      </c>
      <c r="H19985" s="519" t="s">
        <v>46903</v>
      </c>
      <c r="I19985" s="519" t="s">
        <v>1848</v>
      </c>
      <c r="J19985" s="650">
        <v>1.19</v>
      </c>
    </row>
    <row r="19986" spans="1:10">
      <c r="A19986" s="519" t="s">
        <v>20089</v>
      </c>
      <c r="B19986" s="519" t="str">
        <f t="shared" si="312"/>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19986" s="519" t="s">
        <v>47218</v>
      </c>
      <c r="D19986" s="519" t="s">
        <v>47219</v>
      </c>
      <c r="E19986" s="519" t="s">
        <v>47220</v>
      </c>
      <c r="F19986" s="519" t="s">
        <v>47221</v>
      </c>
      <c r="G19986" s="519" t="s">
        <v>47222</v>
      </c>
      <c r="H19986" s="519" t="s">
        <v>46903</v>
      </c>
      <c r="I19986" s="519" t="s">
        <v>1848</v>
      </c>
      <c r="J19986" s="650">
        <v>1.19</v>
      </c>
    </row>
    <row r="19987" spans="1:10">
      <c r="A19987" s="519" t="s">
        <v>20090</v>
      </c>
      <c r="B19987" s="519" t="str">
        <f t="shared" si="312"/>
        <v>SERRA CIRCULAR,EXCLUSIVE OPERADOR</v>
      </c>
      <c r="C19987" s="519" t="s">
        <v>20091</v>
      </c>
      <c r="I19987" s="519" t="s">
        <v>1848</v>
      </c>
      <c r="J19987" s="650">
        <v>3.62</v>
      </c>
    </row>
    <row r="19988" spans="1:10">
      <c r="A19988" s="519" t="s">
        <v>20092</v>
      </c>
      <c r="B19988" s="519" t="str">
        <f t="shared" si="312"/>
        <v>SERRA CIRCULAR,EXCLUSIVE OPERADOR</v>
      </c>
      <c r="C19988" s="519" t="s">
        <v>20091</v>
      </c>
      <c r="I19988" s="519" t="s">
        <v>1848</v>
      </c>
      <c r="J19988" s="650">
        <v>0.56000000000000005</v>
      </c>
    </row>
    <row r="19989" spans="1:10">
      <c r="A19989" s="519" t="s">
        <v>20093</v>
      </c>
      <c r="B19989" s="519" t="str">
        <f t="shared" si="312"/>
        <v>SERRA CIRCULAR,EXCLUSIVE OPERADOR</v>
      </c>
      <c r="C19989" s="519" t="s">
        <v>20091</v>
      </c>
      <c r="I19989" s="519" t="s">
        <v>1848</v>
      </c>
      <c r="J19989" s="650">
        <v>0.2</v>
      </c>
    </row>
    <row r="19990" spans="1:10">
      <c r="A19990" s="519" t="s">
        <v>20094</v>
      </c>
      <c r="B19990" s="519" t="str">
        <f t="shared" si="312"/>
        <v>SERRA CIRCULAR,EXCLUSIVE OPERADOR</v>
      </c>
      <c r="C19990" s="519" t="s">
        <v>20091</v>
      </c>
      <c r="I19990" s="519" t="s">
        <v>1848</v>
      </c>
      <c r="J19990" s="650">
        <v>3.62</v>
      </c>
    </row>
    <row r="19991" spans="1:10">
      <c r="A19991" s="519" t="s">
        <v>20095</v>
      </c>
      <c r="B19991" s="519" t="str">
        <f t="shared" si="312"/>
        <v>SERRA CIRCULAR,EXCLUSIVE OPERADOR</v>
      </c>
      <c r="C19991" s="519" t="s">
        <v>20091</v>
      </c>
      <c r="I19991" s="519" t="s">
        <v>1848</v>
      </c>
      <c r="J19991" s="650">
        <v>0.56000000000000005</v>
      </c>
    </row>
    <row r="19992" spans="1:10">
      <c r="A19992" s="519" t="s">
        <v>20096</v>
      </c>
      <c r="B19992" s="519" t="str">
        <f t="shared" si="312"/>
        <v>SERRA CIRCULAR,EXCLUSIVE OPERADOR</v>
      </c>
      <c r="C19992" s="519" t="s">
        <v>20091</v>
      </c>
      <c r="I19992" s="519" t="s">
        <v>1848</v>
      </c>
      <c r="J19992" s="650">
        <v>0.2</v>
      </c>
    </row>
    <row r="19993" spans="1:10">
      <c r="A19993" s="519" t="s">
        <v>20097</v>
      </c>
      <c r="B19993" s="519"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3" s="519" t="s">
        <v>52145</v>
      </c>
      <c r="D19993" s="519" t="s">
        <v>52146</v>
      </c>
      <c r="E19993" s="519" t="s">
        <v>52147</v>
      </c>
      <c r="F19993" s="519" t="s">
        <v>52148</v>
      </c>
      <c r="G19993" s="519" t="s">
        <v>52149</v>
      </c>
      <c r="H19993" s="519" t="s">
        <v>52150</v>
      </c>
      <c r="I19993" s="519" t="s">
        <v>1848</v>
      </c>
      <c r="J19993" s="650">
        <v>1.1100000000000001</v>
      </c>
    </row>
    <row r="19994" spans="1:10">
      <c r="A19994" s="519" t="s">
        <v>20098</v>
      </c>
      <c r="B19994" s="519"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4" s="519" t="s">
        <v>52145</v>
      </c>
      <c r="D19994" s="519" t="s">
        <v>52146</v>
      </c>
      <c r="E19994" s="519" t="s">
        <v>52147</v>
      </c>
      <c r="F19994" s="519" t="s">
        <v>52148</v>
      </c>
      <c r="G19994" s="519" t="s">
        <v>52149</v>
      </c>
      <c r="H19994" s="519" t="s">
        <v>52151</v>
      </c>
      <c r="I19994" s="519" t="s">
        <v>1848</v>
      </c>
      <c r="J19994" s="650">
        <v>0.76</v>
      </c>
    </row>
    <row r="19995" spans="1:10">
      <c r="A19995" s="519" t="s">
        <v>20099</v>
      </c>
      <c r="B19995" s="519"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5" s="519" t="s">
        <v>52145</v>
      </c>
      <c r="D19995" s="519" t="s">
        <v>52146</v>
      </c>
      <c r="E19995" s="519" t="s">
        <v>52147</v>
      </c>
      <c r="F19995" s="519" t="s">
        <v>52148</v>
      </c>
      <c r="G19995" s="519" t="s">
        <v>52149</v>
      </c>
      <c r="H19995" s="519" t="s">
        <v>52150</v>
      </c>
      <c r="I19995" s="519" t="s">
        <v>1848</v>
      </c>
      <c r="J19995" s="650">
        <v>1.1100000000000001</v>
      </c>
    </row>
    <row r="19996" spans="1:10">
      <c r="A19996" s="519" t="s">
        <v>20100</v>
      </c>
      <c r="B19996" s="519" t="str">
        <f t="shared" si="312"/>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19996" s="519" t="s">
        <v>52145</v>
      </c>
      <c r="D19996" s="519" t="s">
        <v>52146</v>
      </c>
      <c r="E19996" s="519" t="s">
        <v>52147</v>
      </c>
      <c r="F19996" s="519" t="s">
        <v>52148</v>
      </c>
      <c r="G19996" s="519" t="s">
        <v>52149</v>
      </c>
      <c r="H19996" s="519" t="s">
        <v>52151</v>
      </c>
      <c r="I19996" s="519" t="s">
        <v>1848</v>
      </c>
      <c r="J19996" s="650">
        <v>0.76</v>
      </c>
    </row>
    <row r="19997" spans="1:10">
      <c r="A19997" s="519" t="s">
        <v>52152</v>
      </c>
      <c r="B19997" s="519" t="str">
        <f t="shared" si="312"/>
        <v>RESISTIVIMETRO PARA APLICACOES AMBIENTAIS,FAIXA CORRENTE AUTOMATICA,COMPACTO E POTENTE PARA 400V,POTENCIA DE 100W, 1,2A,EXCLUSIVE EQUIPE</v>
      </c>
      <c r="C19997" s="519" t="s">
        <v>52153</v>
      </c>
      <c r="D19997" s="519" t="s">
        <v>52154</v>
      </c>
      <c r="E19997" s="519" t="s">
        <v>52155</v>
      </c>
      <c r="I19997" s="519" t="s">
        <v>1848</v>
      </c>
      <c r="J19997" s="650">
        <v>29.47</v>
      </c>
    </row>
    <row r="19998" spans="1:10">
      <c r="A19998" s="519" t="s">
        <v>52156</v>
      </c>
      <c r="B19998" s="519" t="str">
        <f t="shared" si="312"/>
        <v>RESISTIVIMETRO PARA APLICACOES AMBIENTAIS,FAIXA CORRENTE AUTOMATICA,COMPACTO E POTENTE PARA 400V,POTENCIA DE 100W, 1,2A,EXCLUSIVE EQUIPE</v>
      </c>
      <c r="C19998" s="519" t="s">
        <v>52153</v>
      </c>
      <c r="D19998" s="519" t="s">
        <v>52154</v>
      </c>
      <c r="E19998" s="519" t="s">
        <v>52155</v>
      </c>
      <c r="I19998" s="519" t="s">
        <v>1848</v>
      </c>
      <c r="J19998" s="650">
        <v>19.64</v>
      </c>
    </row>
    <row r="19999" spans="1:10">
      <c r="A19999" s="519" t="s">
        <v>52157</v>
      </c>
      <c r="B19999" s="519" t="str">
        <f t="shared" si="312"/>
        <v>RESISTIVIMETRO PARA APLICACOES AMBIENTAIS,FAIXA CORRENTE AUTOMATICA,COMPACTO E POTENTE PARA 400V,POTENCIA DE 100W, 1,2A,EXCLUSIVE EQUIPE</v>
      </c>
      <c r="C19999" s="519" t="s">
        <v>52153</v>
      </c>
      <c r="D19999" s="519" t="s">
        <v>52154</v>
      </c>
      <c r="E19999" s="519" t="s">
        <v>52155</v>
      </c>
      <c r="I19999" s="519" t="s">
        <v>1848</v>
      </c>
      <c r="J19999" s="650">
        <v>29.47</v>
      </c>
    </row>
    <row r="20000" spans="1:10">
      <c r="A20000" s="519" t="s">
        <v>52158</v>
      </c>
      <c r="B20000" s="519" t="str">
        <f t="shared" si="312"/>
        <v>RESISTIVIMETRO PARA APLICACOES AMBIENTAIS,FAIXA CORRENTE AUTOMATICA,COMPACTO E POTENTE PARA 400V,POTENCIA DE 100W, 1,2A,EXCLUSIVE EQUIPE</v>
      </c>
      <c r="C20000" s="519" t="s">
        <v>52153</v>
      </c>
      <c r="D20000" s="519" t="s">
        <v>52154</v>
      </c>
      <c r="E20000" s="519" t="s">
        <v>52155</v>
      </c>
      <c r="I20000" s="519" t="s">
        <v>1848</v>
      </c>
      <c r="J20000" s="650">
        <v>19.64</v>
      </c>
    </row>
    <row r="20001" spans="1:10">
      <c r="A20001" s="519" t="s">
        <v>20101</v>
      </c>
      <c r="B20001" s="519" t="str">
        <f t="shared" si="312"/>
        <v>MOTOSSERRA PARA ABATE,DESGALHAMENTO E TORAGEM DE ARVORES,EXCLUSIVE OPERADOR</v>
      </c>
      <c r="C20001" s="519" t="s">
        <v>47223</v>
      </c>
      <c r="D20001" s="519" t="s">
        <v>47084</v>
      </c>
      <c r="I20001" s="519" t="s">
        <v>1848</v>
      </c>
      <c r="J20001" s="650">
        <v>6.67</v>
      </c>
    </row>
    <row r="20002" spans="1:10">
      <c r="A20002" s="519" t="s">
        <v>20102</v>
      </c>
      <c r="B20002" s="519" t="str">
        <f t="shared" si="312"/>
        <v>MOTOSSERRA PARA ABATE,DESGALHAMENTO E TORAGEM DE ARVORES,EXCLUSIVE OPERADOR</v>
      </c>
      <c r="C20002" s="519" t="s">
        <v>47223</v>
      </c>
      <c r="D20002" s="519" t="s">
        <v>47084</v>
      </c>
      <c r="I20002" s="519" t="s">
        <v>1848</v>
      </c>
      <c r="J20002" s="650">
        <v>0.16</v>
      </c>
    </row>
    <row r="20003" spans="1:10">
      <c r="A20003" s="519" t="s">
        <v>20103</v>
      </c>
      <c r="B20003" s="519" t="str">
        <f t="shared" si="312"/>
        <v>MOTOSSERRA PARA ABATE,DESGALHAMENTO E TORAGEM DE ARVORES,EXCLUSIVE OPERADOR</v>
      </c>
      <c r="C20003" s="519" t="s">
        <v>47223</v>
      </c>
      <c r="D20003" s="519" t="s">
        <v>47084</v>
      </c>
      <c r="I20003" s="519" t="s">
        <v>1848</v>
      </c>
      <c r="J20003" s="650">
        <v>6.67</v>
      </c>
    </row>
    <row r="20004" spans="1:10">
      <c r="A20004" s="519" t="s">
        <v>20104</v>
      </c>
      <c r="B20004" s="519" t="str">
        <f t="shared" si="312"/>
        <v>MOTOSSERRA PARA ABATE,DESGALHAMENTO E TORAGEM DE ARVORES,EXCLUSIVE OPERADOR</v>
      </c>
      <c r="C20004" s="519" t="s">
        <v>47223</v>
      </c>
      <c r="D20004" s="519" t="s">
        <v>47084</v>
      </c>
      <c r="I20004" s="519" t="s">
        <v>1848</v>
      </c>
      <c r="J20004" s="650">
        <v>0.16</v>
      </c>
    </row>
    <row r="20005" spans="1:10">
      <c r="A20005" s="519" t="s">
        <v>20105</v>
      </c>
      <c r="B20005" s="519" t="str">
        <f t="shared" si="312"/>
        <v>ROCADEIRA COSTAL MOTORIZADA PARA PREPARO DE TERRENO,EXCLUSIVE OPERADOR</v>
      </c>
      <c r="C20005" s="519" t="s">
        <v>47224</v>
      </c>
      <c r="D20005" s="519" t="s">
        <v>47033</v>
      </c>
      <c r="I20005" s="519" t="s">
        <v>1848</v>
      </c>
      <c r="J20005" s="650">
        <v>6.61</v>
      </c>
    </row>
    <row r="20006" spans="1:10">
      <c r="A20006" s="519" t="s">
        <v>20106</v>
      </c>
      <c r="B20006" s="519" t="str">
        <f t="shared" si="312"/>
        <v>ROCADEIRA COSTAL MOTORIZADA PARA PREPARO DE TERRENO,EXCLUSIVE OPERADOR</v>
      </c>
      <c r="C20006" s="519" t="s">
        <v>47224</v>
      </c>
      <c r="D20006" s="519" t="s">
        <v>47033</v>
      </c>
      <c r="I20006" s="519" t="s">
        <v>1848</v>
      </c>
      <c r="J20006" s="650">
        <v>0.13</v>
      </c>
    </row>
    <row r="20007" spans="1:10">
      <c r="A20007" s="519" t="s">
        <v>20107</v>
      </c>
      <c r="B20007" s="519" t="str">
        <f t="shared" si="312"/>
        <v>ROCADEIRA COSTAL MOTORIZADA PARA PREPARO DE TERRENO,EXCLUSIVE OPERADOR</v>
      </c>
      <c r="C20007" s="519" t="s">
        <v>47224</v>
      </c>
      <c r="D20007" s="519" t="s">
        <v>47033</v>
      </c>
      <c r="I20007" s="519" t="s">
        <v>1848</v>
      </c>
      <c r="J20007" s="650">
        <v>6.61</v>
      </c>
    </row>
    <row r="20008" spans="1:10">
      <c r="A20008" s="519" t="s">
        <v>20108</v>
      </c>
      <c r="B20008" s="519" t="str">
        <f t="shared" si="312"/>
        <v>ROCADEIRA COSTAL MOTORIZADA PARA PREPARO DE TERRENO,EXCLUSIVE OPERADOR</v>
      </c>
      <c r="C20008" s="519" t="s">
        <v>47224</v>
      </c>
      <c r="D20008" s="519" t="s">
        <v>47033</v>
      </c>
      <c r="I20008" s="519" t="s">
        <v>1848</v>
      </c>
      <c r="J20008" s="650">
        <v>0.13</v>
      </c>
    </row>
    <row r="20009" spans="1:10">
      <c r="A20009" s="519" t="s">
        <v>20109</v>
      </c>
      <c r="B20009" s="519"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09" s="519" t="s">
        <v>47225</v>
      </c>
      <c r="D20009" s="519" t="s">
        <v>47226</v>
      </c>
      <c r="E20009" s="519" t="s">
        <v>47227</v>
      </c>
      <c r="F20009" s="519" t="s">
        <v>47228</v>
      </c>
      <c r="G20009" s="519" t="s">
        <v>47229</v>
      </c>
      <c r="I20009" s="519" t="s">
        <v>1848</v>
      </c>
      <c r="J20009" s="650">
        <v>565.32000000000005</v>
      </c>
    </row>
    <row r="20010" spans="1:10">
      <c r="A20010" s="519" t="s">
        <v>20110</v>
      </c>
      <c r="B20010" s="519"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0" s="519" t="s">
        <v>47225</v>
      </c>
      <c r="D20010" s="519" t="s">
        <v>47226</v>
      </c>
      <c r="E20010" s="519" t="s">
        <v>47227</v>
      </c>
      <c r="F20010" s="519" t="s">
        <v>47228</v>
      </c>
      <c r="G20010" s="519" t="s">
        <v>47229</v>
      </c>
      <c r="I20010" s="519" t="s">
        <v>1848</v>
      </c>
      <c r="J20010" s="650">
        <v>316.27</v>
      </c>
    </row>
    <row r="20011" spans="1:10">
      <c r="A20011" s="519" t="s">
        <v>20111</v>
      </c>
      <c r="B20011" s="519"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1" s="519" t="s">
        <v>47225</v>
      </c>
      <c r="D20011" s="519" t="s">
        <v>47226</v>
      </c>
      <c r="E20011" s="519" t="s">
        <v>47227</v>
      </c>
      <c r="F20011" s="519" t="s">
        <v>47228</v>
      </c>
      <c r="G20011" s="519" t="s">
        <v>47229</v>
      </c>
      <c r="I20011" s="519" t="s">
        <v>1848</v>
      </c>
      <c r="J20011" s="650">
        <v>283.98</v>
      </c>
    </row>
    <row r="20012" spans="1:10">
      <c r="A20012" s="519" t="s">
        <v>20112</v>
      </c>
      <c r="B20012" s="519"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2" s="519" t="s">
        <v>47225</v>
      </c>
      <c r="D20012" s="519" t="s">
        <v>47226</v>
      </c>
      <c r="E20012" s="519" t="s">
        <v>47227</v>
      </c>
      <c r="F20012" s="519" t="s">
        <v>47228</v>
      </c>
      <c r="G20012" s="519" t="s">
        <v>47229</v>
      </c>
      <c r="I20012" s="519" t="s">
        <v>1848</v>
      </c>
      <c r="J20012" s="650">
        <v>552.32000000000005</v>
      </c>
    </row>
    <row r="20013" spans="1:10">
      <c r="A20013" s="519" t="s">
        <v>20113</v>
      </c>
      <c r="B20013" s="519"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3" s="519" t="s">
        <v>47225</v>
      </c>
      <c r="D20013" s="519" t="s">
        <v>47226</v>
      </c>
      <c r="E20013" s="519" t="s">
        <v>47227</v>
      </c>
      <c r="F20013" s="519" t="s">
        <v>47228</v>
      </c>
      <c r="G20013" s="519" t="s">
        <v>47229</v>
      </c>
      <c r="I20013" s="519" t="s">
        <v>1848</v>
      </c>
      <c r="J20013" s="650">
        <v>303.27</v>
      </c>
    </row>
    <row r="20014" spans="1:10">
      <c r="A20014" s="519" t="s">
        <v>20114</v>
      </c>
      <c r="B20014" s="519" t="str">
        <f t="shared" si="312"/>
        <v>ROTATIVA PARA EXECUCAO DE POCOS PROFUNDOS,SOBRE CAMINHAO DE12T (INCLUSIVE ESTE) COM TECNICO EM SONDAGEM E 3 SONDADORES,COM AS SEGUINTES ESPECIFICACOES MINIMAS:MOTOR DIESEL DE 162CV,COMPRESSOR DE AR ROTATIVO DE 270HP,DESCARGA LIVRE DE 747PCM E PRESSAO DE 150PSI</v>
      </c>
      <c r="C20014" s="519" t="s">
        <v>47225</v>
      </c>
      <c r="D20014" s="519" t="s">
        <v>47226</v>
      </c>
      <c r="E20014" s="519" t="s">
        <v>47227</v>
      </c>
      <c r="F20014" s="519" t="s">
        <v>47228</v>
      </c>
      <c r="G20014" s="519" t="s">
        <v>47229</v>
      </c>
      <c r="I20014" s="519" t="s">
        <v>1848</v>
      </c>
      <c r="J20014" s="650">
        <v>270.98</v>
      </c>
    </row>
    <row r="20015" spans="1:10">
      <c r="A20015" s="519" t="s">
        <v>20115</v>
      </c>
      <c r="B20015" s="519" t="str">
        <f t="shared" si="312"/>
        <v>RETIFICADOR DE SOLDA,ELETRICO,DE 430A</v>
      </c>
      <c r="C20015" s="519" t="s">
        <v>20116</v>
      </c>
      <c r="I20015" s="519" t="s">
        <v>1848</v>
      </c>
      <c r="J20015" s="650">
        <v>18.89</v>
      </c>
    </row>
    <row r="20016" spans="1:10">
      <c r="A20016" s="519" t="s">
        <v>20117</v>
      </c>
      <c r="B20016" s="519" t="str">
        <f t="shared" si="312"/>
        <v>RETIFICADOR DE SOLDA,ELETRICO,DE 430A</v>
      </c>
      <c r="C20016" s="519" t="s">
        <v>20116</v>
      </c>
      <c r="I20016" s="519" t="s">
        <v>1848</v>
      </c>
      <c r="J20016" s="650">
        <v>0.26</v>
      </c>
    </row>
    <row r="20017" spans="1:10">
      <c r="A20017" s="519" t="s">
        <v>20118</v>
      </c>
      <c r="B20017" s="519" t="str">
        <f t="shared" si="312"/>
        <v>RETIFICADOR DE SOLDA,ELETRICO,DE 430A</v>
      </c>
      <c r="C20017" s="519" t="s">
        <v>20116</v>
      </c>
      <c r="I20017" s="519" t="s">
        <v>1848</v>
      </c>
      <c r="J20017" s="650">
        <v>18.89</v>
      </c>
    </row>
    <row r="20018" spans="1:10">
      <c r="A20018" s="519" t="s">
        <v>20119</v>
      </c>
      <c r="B20018" s="519" t="str">
        <f t="shared" si="312"/>
        <v>RETIFICADOR DE SOLDA,ELETRICO,DE 430A</v>
      </c>
      <c r="C20018" s="519" t="s">
        <v>20116</v>
      </c>
      <c r="I20018" s="519" t="s">
        <v>1848</v>
      </c>
      <c r="J20018" s="650">
        <v>0.26</v>
      </c>
    </row>
    <row r="20019" spans="1:10">
      <c r="A20019" s="519" t="s">
        <v>20120</v>
      </c>
      <c r="B20019" s="519" t="str">
        <f t="shared" si="312"/>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019" s="519" t="s">
        <v>47230</v>
      </c>
      <c r="D20019" s="519" t="s">
        <v>47231</v>
      </c>
      <c r="E20019" s="519" t="s">
        <v>47232</v>
      </c>
      <c r="F20019" s="519" t="s">
        <v>47233</v>
      </c>
      <c r="G20019" s="519" t="s">
        <v>47234</v>
      </c>
      <c r="H20019" s="519" t="s">
        <v>47235</v>
      </c>
      <c r="I20019" s="519" t="s">
        <v>1848</v>
      </c>
      <c r="J20019" s="650">
        <v>113.14</v>
      </c>
    </row>
    <row r="20020" spans="1:10">
      <c r="A20020" s="519" t="s">
        <v>20121</v>
      </c>
      <c r="B20020" s="519" t="str">
        <f t="shared" si="312"/>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020" s="519" t="s">
        <v>47236</v>
      </c>
      <c r="D20020" s="519" t="s">
        <v>47237</v>
      </c>
      <c r="E20020" s="519" t="s">
        <v>47238</v>
      </c>
      <c r="F20020" s="519" t="s">
        <v>47239</v>
      </c>
      <c r="G20020" s="519" t="s">
        <v>47240</v>
      </c>
      <c r="H20020" s="519" t="s">
        <v>47241</v>
      </c>
      <c r="I20020" s="519" t="s">
        <v>1848</v>
      </c>
      <c r="J20020" s="650">
        <v>47.37</v>
      </c>
    </row>
    <row r="20021" spans="1:10">
      <c r="A20021" s="519" t="s">
        <v>20122</v>
      </c>
      <c r="B20021" s="519" t="str">
        <f t="shared" si="312"/>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021" s="519" t="s">
        <v>47230</v>
      </c>
      <c r="D20021" s="519" t="s">
        <v>47231</v>
      </c>
      <c r="E20021" s="519" t="s">
        <v>47232</v>
      </c>
      <c r="F20021" s="519" t="s">
        <v>47233</v>
      </c>
      <c r="G20021" s="519" t="s">
        <v>47234</v>
      </c>
      <c r="H20021" s="519" t="s">
        <v>47235</v>
      </c>
      <c r="I20021" s="519" t="s">
        <v>1848</v>
      </c>
      <c r="J20021" s="650">
        <v>110.09</v>
      </c>
    </row>
    <row r="20022" spans="1:10">
      <c r="A20022" s="519" t="s">
        <v>20123</v>
      </c>
      <c r="B20022" s="519" t="str">
        <f t="shared" si="312"/>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022" s="519" t="s">
        <v>47236</v>
      </c>
      <c r="D20022" s="519" t="s">
        <v>47237</v>
      </c>
      <c r="E20022" s="519" t="s">
        <v>47238</v>
      </c>
      <c r="F20022" s="519" t="s">
        <v>47239</v>
      </c>
      <c r="G20022" s="519" t="s">
        <v>47240</v>
      </c>
      <c r="H20022" s="519" t="s">
        <v>47241</v>
      </c>
      <c r="I20022" s="519" t="s">
        <v>1848</v>
      </c>
      <c r="J20022" s="650">
        <v>44.32</v>
      </c>
    </row>
    <row r="20023" spans="1:10">
      <c r="A20023" s="519" t="s">
        <v>52159</v>
      </c>
      <c r="B20023" s="519" t="str">
        <f t="shared" si="312"/>
        <v>MAQUINA DE SOLDA POR TERMOFUSAO PARA GEOMEMBRANAS PEAD COM ESPESSURAS DE 0,5MM A 2,0MM,POTENCIA DE 800W,FREQUENCIA DE 50/60HZ,TENSAO DE 220V,EXCLUSIVE OPERADOR</v>
      </c>
      <c r="C20023" s="519" t="s">
        <v>52160</v>
      </c>
      <c r="D20023" s="519" t="s">
        <v>52161</v>
      </c>
      <c r="E20023" s="519" t="s">
        <v>52162</v>
      </c>
      <c r="I20023" s="519" t="s">
        <v>1848</v>
      </c>
      <c r="J20023" s="650">
        <v>17.86</v>
      </c>
    </row>
    <row r="20024" spans="1:10">
      <c r="A20024" s="519" t="s">
        <v>52163</v>
      </c>
      <c r="B20024" s="519" t="str">
        <f t="shared" si="312"/>
        <v>MAQUINA DE SOLDA POR TERMOFUSAO PARA GEOMEMBRANAS PEAD COM ESPESSURAS DE 0,5MM A 2,0MM,POTENCIA DE 800W,FREQUENCIA DE 50/60HZ,TENSAO DE 220V,EXCLUSIVE OPERADOR</v>
      </c>
      <c r="C20024" s="519" t="s">
        <v>52160</v>
      </c>
      <c r="D20024" s="519" t="s">
        <v>52161</v>
      </c>
      <c r="E20024" s="519" t="s">
        <v>52162</v>
      </c>
      <c r="I20024" s="519" t="s">
        <v>1848</v>
      </c>
      <c r="J20024" s="650">
        <v>12.71</v>
      </c>
    </row>
    <row r="20025" spans="1:10">
      <c r="A20025" s="519" t="s">
        <v>52164</v>
      </c>
      <c r="B20025" s="519" t="str">
        <f t="shared" si="312"/>
        <v>MAQUINA DE SOLDA POR TERMOFUSAO PARA GEOMEMBRANAS PEAD COM ESPESSURAS DE 0,5MM A 2,0MM,POTENCIA DE 800W,FREQUENCIA DE 50/60HZ,TENSAO DE 220V,EXCLUSIVE OPERADOR</v>
      </c>
      <c r="C20025" s="519" t="s">
        <v>52160</v>
      </c>
      <c r="D20025" s="519" t="s">
        <v>52161</v>
      </c>
      <c r="E20025" s="519" t="s">
        <v>52162</v>
      </c>
      <c r="I20025" s="519" t="s">
        <v>1848</v>
      </c>
      <c r="J20025" s="650">
        <v>11.5</v>
      </c>
    </row>
    <row r="20026" spans="1:10">
      <c r="A20026" s="519" t="s">
        <v>52165</v>
      </c>
      <c r="B20026" s="519" t="str">
        <f t="shared" si="312"/>
        <v>MAQUINA DE SOLDA POR TERMOFUSAO PARA GEOMEMBRANAS PEAD COM ESPESSURAS DE 0,5MM A 2,0MM,POTENCIA DE 800W,FREQUENCIA DE 50/60HZ,TENSAO DE 220V,EXCLUSIVE OPERADOR</v>
      </c>
      <c r="C20026" s="519" t="s">
        <v>52160</v>
      </c>
      <c r="D20026" s="519" t="s">
        <v>52161</v>
      </c>
      <c r="E20026" s="519" t="s">
        <v>52162</v>
      </c>
      <c r="I20026" s="519" t="s">
        <v>1848</v>
      </c>
      <c r="J20026" s="650">
        <v>17.86</v>
      </c>
    </row>
    <row r="20027" spans="1:10">
      <c r="A20027" s="519" t="s">
        <v>52166</v>
      </c>
      <c r="B20027" s="519" t="str">
        <f t="shared" si="312"/>
        <v>MAQUINA DE SOLDA POR TERMOFUSAO PARA GEOMEMBRANAS PEAD COM ESPESSURAS DE 0,5MM A 2,0MM,POTENCIA DE 800W,FREQUENCIA DE 50/60HZ,TENSAO DE 220V,EXCLUSIVE OPERADOR</v>
      </c>
      <c r="C20027" s="519" t="s">
        <v>52160</v>
      </c>
      <c r="D20027" s="519" t="s">
        <v>52161</v>
      </c>
      <c r="E20027" s="519" t="s">
        <v>52162</v>
      </c>
      <c r="I20027" s="519" t="s">
        <v>1848</v>
      </c>
      <c r="J20027" s="650">
        <v>12.71</v>
      </c>
    </row>
    <row r="20028" spans="1:10">
      <c r="A20028" s="519" t="s">
        <v>52167</v>
      </c>
      <c r="B20028" s="519" t="str">
        <f t="shared" si="312"/>
        <v>MAQUINA DE SOLDA POR TERMOFUSAO PARA GEOMEMBRANAS PEAD COM ESPESSURAS DE 0,5MM A 2,0MM,POTENCIA DE 800W,FREQUENCIA DE 50/60HZ,TENSAO DE 220V,EXCLUSIVE OPERADOR</v>
      </c>
      <c r="C20028" s="519" t="s">
        <v>52160</v>
      </c>
      <c r="D20028" s="519" t="s">
        <v>52161</v>
      </c>
      <c r="E20028" s="519" t="s">
        <v>52162</v>
      </c>
      <c r="I20028" s="519" t="s">
        <v>1848</v>
      </c>
      <c r="J20028" s="650">
        <v>11.5</v>
      </c>
    </row>
    <row r="20029" spans="1:10">
      <c r="A20029" s="519" t="s">
        <v>52168</v>
      </c>
      <c r="B20029" s="519" t="str">
        <f t="shared" si="312"/>
        <v>MAQUINA DE SOLDA POR TERMOFUSAO PARA GEOMEMBRANAS PEAD COM ESPESSURAS DE 0,5MM A 2,5MM,POTENCIA DE 1800/1500/1200W,FREQUENCIA DE 50/60 HZ, TENSAO DE 220V,EXCLUSIVE OPERADOR</v>
      </c>
      <c r="C20029" s="519" t="s">
        <v>52160</v>
      </c>
      <c r="D20029" s="519" t="s">
        <v>52169</v>
      </c>
      <c r="E20029" s="519" t="s">
        <v>52170</v>
      </c>
      <c r="I20029" s="519" t="s">
        <v>1848</v>
      </c>
      <c r="J20029" s="650">
        <v>73.25</v>
      </c>
    </row>
    <row r="20030" spans="1:10">
      <c r="A20030" s="519" t="s">
        <v>52171</v>
      </c>
      <c r="B20030" s="519" t="str">
        <f t="shared" si="312"/>
        <v>MAQUINA DE SOLDA POR TERMOFUSAO PARA GEOMEMBRANAS PEAD COM ESPESSURAS DE 0,5MM A 2,5MM,POTENCIA DE 1800/1500/1200W,FREQUENCIA DE 50/60 HZ,TENSAO DE 220V,EXCLUSIVE OPERADOR</v>
      </c>
      <c r="C20030" s="519" t="s">
        <v>52160</v>
      </c>
      <c r="D20030" s="519" t="s">
        <v>52169</v>
      </c>
      <c r="E20030" s="519" t="s">
        <v>52172</v>
      </c>
      <c r="I20030" s="519" t="s">
        <v>1848</v>
      </c>
      <c r="J20030" s="650">
        <v>52.84</v>
      </c>
    </row>
    <row r="20031" spans="1:10">
      <c r="A20031" s="519" t="s">
        <v>52173</v>
      </c>
      <c r="B20031" s="519" t="str">
        <f t="shared" si="312"/>
        <v>MAQUINA DE SOLDA POR TERMOFUSAO PARA GEOMEMBRANAS PEAD COM ESPESSURAS DE 0,5MM A 2,5MM,POTENCIA DE 1800/1500/1200W,FREQUENCIA DE 50/60 HZ,TENSAO DE 220V,EXCLUSIVE OPERADOR</v>
      </c>
      <c r="C20031" s="519" t="s">
        <v>52160</v>
      </c>
      <c r="D20031" s="519" t="s">
        <v>52169</v>
      </c>
      <c r="E20031" s="519" t="s">
        <v>52172</v>
      </c>
      <c r="I20031" s="519" t="s">
        <v>1848</v>
      </c>
      <c r="J20031" s="650">
        <v>47.91</v>
      </c>
    </row>
    <row r="20032" spans="1:10">
      <c r="A20032" s="519" t="s">
        <v>52174</v>
      </c>
      <c r="B20032" s="519" t="str">
        <f t="shared" si="312"/>
        <v>MAQUINA DE SOLDA POR TERMOFUSAO PARA GEOMEMBRANAS PEAD COM ESPESSURAS DE 0,5MM A 2,5MM,POTENCIA DE 1800/1500/1200W,FREQUENCIA DE 50/60 HZ, TENSAO DE 220V,EXCLUSIVE OPERADOR</v>
      </c>
      <c r="C20032" s="519" t="s">
        <v>52160</v>
      </c>
      <c r="D20032" s="519" t="s">
        <v>52169</v>
      </c>
      <c r="E20032" s="519" t="s">
        <v>52170</v>
      </c>
      <c r="I20032" s="519" t="s">
        <v>1848</v>
      </c>
      <c r="J20032" s="650">
        <v>73.25</v>
      </c>
    </row>
    <row r="20033" spans="1:10">
      <c r="A20033" s="519" t="s">
        <v>52175</v>
      </c>
      <c r="B20033" s="519" t="str">
        <f t="shared" si="312"/>
        <v>MAQUINA DE SOLDA POR TERMOFUSAO PARA GEOMEMBRANAS PEAD COM ESPESSURAS DE 0,5MM A 2,5MM,POTENCIA DE 1800/1500/1200W,FREQUENCIA DE 50/60 HZ,TENSAO DE 220V,EXCLUSIVE OPERADOR</v>
      </c>
      <c r="C20033" s="519" t="s">
        <v>52160</v>
      </c>
      <c r="D20033" s="519" t="s">
        <v>52169</v>
      </c>
      <c r="E20033" s="519" t="s">
        <v>52172</v>
      </c>
      <c r="I20033" s="519" t="s">
        <v>1848</v>
      </c>
      <c r="J20033" s="650">
        <v>52.84</v>
      </c>
    </row>
    <row r="20034" spans="1:10">
      <c r="A20034" s="519" t="s">
        <v>52176</v>
      </c>
      <c r="B20034" s="519" t="str">
        <f t="shared" si="312"/>
        <v>MAQUINA DE SOLDA POR TERMOFUSAO PARA GEOMEMBRANAS PEAD COM ESPESSURAS DE 0,5MM A 2,5MM,POTENCIA DE 1800/1500/1200W,FREQUENCIA DE 50/60 HZ,TENSAO DE 220V,EXCLUSIVE OPERADOR</v>
      </c>
      <c r="C20034" s="519" t="s">
        <v>52160</v>
      </c>
      <c r="D20034" s="519" t="s">
        <v>52169</v>
      </c>
      <c r="E20034" s="519" t="s">
        <v>52172</v>
      </c>
      <c r="I20034" s="519" t="s">
        <v>1848</v>
      </c>
      <c r="J20034" s="650">
        <v>47.91</v>
      </c>
    </row>
    <row r="20035" spans="1:10">
      <c r="A20035" s="519" t="s">
        <v>20124</v>
      </c>
      <c r="B20035" s="519" t="str">
        <f t="shared" si="312"/>
        <v>ESPALHAMENTO DE SOLO PARA FINS DE EXECUCAO DE ATERRO COMPACTADO,EXCLUSIVE IRRIGACAO,FORNECIMENTO E TRANSPORTE DO MATERIAL,REFERINDO-SE O CUSTO AO MATERIAL COMPACTADO</v>
      </c>
      <c r="C20035" s="519" t="s">
        <v>47242</v>
      </c>
      <c r="D20035" s="519" t="s">
        <v>47243</v>
      </c>
      <c r="E20035" s="519" t="s">
        <v>47244</v>
      </c>
      <c r="I20035" s="519" t="s">
        <v>22</v>
      </c>
      <c r="J20035" s="650">
        <v>0.95</v>
      </c>
    </row>
    <row r="20036" spans="1:10">
      <c r="A20036" s="519" t="s">
        <v>20125</v>
      </c>
      <c r="B20036" s="519" t="str">
        <f t="shared" si="312"/>
        <v>ESPALHAMENTO DE SOLO PARA FINS DE EXECUCAO DE ATERRO COMPACTADO,EXCLUSIVE IRRIGACAO,FORNECIMENTO E TRANSPORTE DO MATERIAL,REFERINDO-SE O CUSTO AO MATERIAL COMPACTADO</v>
      </c>
      <c r="C20036" s="519" t="s">
        <v>47242</v>
      </c>
      <c r="D20036" s="519" t="s">
        <v>47243</v>
      </c>
      <c r="E20036" s="519" t="s">
        <v>47244</v>
      </c>
      <c r="I20036" s="519" t="s">
        <v>22</v>
      </c>
      <c r="J20036" s="650">
        <v>0.94</v>
      </c>
    </row>
    <row r="20037" spans="1:10">
      <c r="A20037" s="519" t="s">
        <v>20126</v>
      </c>
      <c r="B20037" s="519" t="str">
        <f t="shared" si="312"/>
        <v>ESPALHAMENTO DE SOLO,COM MOTONIVELADORA,SEM FINALIDADE DE EXECUCAO DE ATERRO DE RODOVIA,MEDIDO APOS O ESPALHAMENTO</v>
      </c>
      <c r="C20037" s="519" t="s">
        <v>47245</v>
      </c>
      <c r="D20037" s="519" t="s">
        <v>47246</v>
      </c>
      <c r="I20037" s="519" t="s">
        <v>22</v>
      </c>
      <c r="J20037" s="650">
        <v>0.78</v>
      </c>
    </row>
    <row r="20038" spans="1:10">
      <c r="A20038" s="519" t="s">
        <v>20127</v>
      </c>
      <c r="B20038" s="519" t="str">
        <f t="shared" si="312"/>
        <v>ESPALHAMENTO DE SOLO,COM MOTONIVELADORA,SEM FINALIDADE DE EXECUCAO DE ATERRO DE RODOVIA,MEDIDO APOS O ESPALHAMENTO</v>
      </c>
      <c r="C20038" s="519" t="s">
        <v>47245</v>
      </c>
      <c r="D20038" s="519" t="s">
        <v>47246</v>
      </c>
      <c r="I20038" s="519" t="s">
        <v>22</v>
      </c>
      <c r="J20038" s="650">
        <v>0.77</v>
      </c>
    </row>
    <row r="20039" spans="1:10">
      <c r="A20039" s="519" t="s">
        <v>20128</v>
      </c>
      <c r="B20039" s="519" t="str">
        <f t="shared" si="312"/>
        <v>REGULARIZACAO E COMPACTACAO DE SUBLEITO,DE ACORDO COM AS "INSTRUCOES PARA EXECUCAO",DO DER-RJ,INCLUSIVE EXECUCAO E O TRANSPORTE DE AGUA,MAS SEM TRANSPORTE E ESCAVACAO DE CORRETIVOS.O CUSTO SE APLICA A AREA EFETIVAMENTE REGULARIZADA</v>
      </c>
      <c r="C20039" s="519" t="s">
        <v>47247</v>
      </c>
      <c r="D20039" s="519" t="s">
        <v>47248</v>
      </c>
      <c r="E20039" s="519" t="s">
        <v>47249</v>
      </c>
      <c r="F20039" s="519" t="s">
        <v>47250</v>
      </c>
      <c r="I20039" s="519" t="s">
        <v>13</v>
      </c>
      <c r="J20039" s="650">
        <v>1.33</v>
      </c>
    </row>
    <row r="20040" spans="1:10">
      <c r="A20040" s="519" t="s">
        <v>20129</v>
      </c>
      <c r="B20040" s="519" t="str">
        <f t="shared" ref="B20040:B20103" si="313">C20040&amp;D20040&amp;E20040&amp;F20040&amp;G20040&amp;H20040</f>
        <v>REGULARIZACAO E COMPACTACAO DE SUBLEITO,DE ACORDO COM AS "INSTRUCOES PARA EXECUCAO",DO DER-RJ,INCLUSIVE EXECUCAO E O TRANSPORTE DE AGUA,MAS SEM TRANSPORTE E ESCAVACAO DE CORRETIVOS.O CUSTO SE APLICA A AREA EFETIVAMENTE REGULARIZADA</v>
      </c>
      <c r="C20040" s="519" t="s">
        <v>47247</v>
      </c>
      <c r="D20040" s="519" t="s">
        <v>47248</v>
      </c>
      <c r="E20040" s="519" t="s">
        <v>47249</v>
      </c>
      <c r="F20040" s="519" t="s">
        <v>47250</v>
      </c>
      <c r="I20040" s="519" t="s">
        <v>13</v>
      </c>
      <c r="J20040" s="650">
        <v>1.29</v>
      </c>
    </row>
    <row r="20041" spans="1:10">
      <c r="A20041" s="519" t="s">
        <v>20130</v>
      </c>
      <c r="B20041" s="519" t="str">
        <f t="shared" si="313"/>
        <v>REFORCO DE SUBLEITO,DE ACORDO COM AS "INSTRUCOES PARA EXECUCAO",DO DER-RJ,EXCLUSIVE ESCAVACAO,CARGA,TRANSPORTE E FORNECIMENTO DOS MATERIAIS</v>
      </c>
      <c r="C20041" s="519" t="s">
        <v>37236</v>
      </c>
      <c r="D20041" s="519" t="s">
        <v>47251</v>
      </c>
      <c r="E20041" s="519" t="s">
        <v>47252</v>
      </c>
      <c r="I20041" s="519" t="s">
        <v>22</v>
      </c>
      <c r="J20041" s="650">
        <v>6.56</v>
      </c>
    </row>
    <row r="20042" spans="1:10">
      <c r="A20042" s="519" t="s">
        <v>20131</v>
      </c>
      <c r="B20042" s="519" t="str">
        <f t="shared" si="313"/>
        <v>REFORCO DE SUBLEITO,DE ACORDO COM AS "INSTRUCOES PARA EXECUCAO",DO DER-RJ,EXCLUSIVE ESCAVACAO,CARGA,TRANSPORTE E FORNECIMENTO DOS MATERIAIS</v>
      </c>
      <c r="C20042" s="519" t="s">
        <v>37236</v>
      </c>
      <c r="D20042" s="519" t="s">
        <v>47251</v>
      </c>
      <c r="E20042" s="519" t="s">
        <v>47252</v>
      </c>
      <c r="I20042" s="519" t="s">
        <v>22</v>
      </c>
      <c r="J20042" s="650">
        <v>6.35</v>
      </c>
    </row>
    <row r="20043" spans="1:10">
      <c r="A20043" s="519" t="s">
        <v>20132</v>
      </c>
      <c r="B20043" s="519" t="str">
        <f t="shared" si="313"/>
        <v>CAMINHO DE SERVICO,REALIZADO MECANICAMENTE,INCLUSIVE ESCAVACAO,DESMATAMENTO,DESTOCAMENTO,ACERTO E COMPACTACAO</v>
      </c>
      <c r="C20043" s="519" t="s">
        <v>47253</v>
      </c>
      <c r="D20043" s="519" t="s">
        <v>47254</v>
      </c>
      <c r="I20043" s="519" t="s">
        <v>36</v>
      </c>
      <c r="J20043" s="650">
        <v>12.2</v>
      </c>
    </row>
    <row r="20044" spans="1:10">
      <c r="A20044" s="519" t="s">
        <v>20133</v>
      </c>
      <c r="B20044" s="519" t="str">
        <f t="shared" si="313"/>
        <v>CAMINHO DE SERVICO,REALIZADO MECANICAMENTE,INCLUSIVE ESCAVACAO,DESMATAMENTO,DESTOCAMENTO,ACERTO E COMPACTACAO</v>
      </c>
      <c r="C20044" s="519" t="s">
        <v>47253</v>
      </c>
      <c r="D20044" s="519" t="s">
        <v>47254</v>
      </c>
      <c r="I20044" s="519" t="s">
        <v>36</v>
      </c>
      <c r="J20044" s="650">
        <v>11.92</v>
      </c>
    </row>
    <row r="20045" spans="1:10">
      <c r="A20045" s="519" t="s">
        <v>20134</v>
      </c>
      <c r="B20045" s="519" t="str">
        <f t="shared" si="313"/>
        <v>ESPALHAMENTO E COMPACTACAO DE SOLOS,EM CAMADAS,PARA COMPLEMENTACAO LATERAL EM ATERROS,INCLUSIVE ESCAVACAO DENTEADA DO TALUDE DE ATERRO EXISTENTE,COM TRATOR DE LAMINA DE PEQUENO PORTE,EXCLUSIVE FORNECIMENTO E TRANSPORTE DO MATERIAL A SER USADO NO ATERRO</v>
      </c>
      <c r="C20045" s="519" t="s">
        <v>47255</v>
      </c>
      <c r="D20045" s="519" t="s">
        <v>47256</v>
      </c>
      <c r="E20045" s="519" t="s">
        <v>47257</v>
      </c>
      <c r="F20045" s="519" t="s">
        <v>47258</v>
      </c>
      <c r="G20045" s="519" t="s">
        <v>47259</v>
      </c>
      <c r="I20045" s="519" t="s">
        <v>22</v>
      </c>
      <c r="J20045" s="650">
        <v>7.4</v>
      </c>
    </row>
    <row r="20046" spans="1:10">
      <c r="A20046" s="519" t="s">
        <v>20135</v>
      </c>
      <c r="B20046" s="519" t="str">
        <f t="shared" si="313"/>
        <v>ESPALHAMENTO E COMPACTACAO DE SOLOS,EM CAMADAS,PARA COMPLEMENTACAO LATERAL EM ATERROS,INCLUSIVE ESCAVACAO DENTEADA DO TALUDE DE ATERRO EXISTENTE,COM TRATOR DE LAMINA DE PEQUENO PORTE,EXCLUSIVE FORNECIMENTO E TRANSPORTE DO MATERIAL A SER USADO NO ATERRO</v>
      </c>
      <c r="C20046" s="519" t="s">
        <v>47255</v>
      </c>
      <c r="D20046" s="519" t="s">
        <v>47256</v>
      </c>
      <c r="E20046" s="519" t="s">
        <v>47257</v>
      </c>
      <c r="F20046" s="519" t="s">
        <v>47258</v>
      </c>
      <c r="G20046" s="519" t="s">
        <v>47259</v>
      </c>
      <c r="I20046" s="519" t="s">
        <v>22</v>
      </c>
      <c r="J20046" s="650">
        <v>7.25</v>
      </c>
    </row>
    <row r="20047" spans="1:10">
      <c r="A20047" s="519" t="s">
        <v>20136</v>
      </c>
      <c r="B20047" s="519" t="str">
        <f t="shared" si="313"/>
        <v>ATERRO COMPACTADO EM CAMADAS DE NO MAXIMO 20CM,PARA EXECUCAO DE TERRA ARMADA,INCLUSIVE ESPALHAMENTO,IRRIGACAO E CONTROLE DE COMPACTACAO,EXCLUSIVE O FORNECIMENTO E O TRANSPORTE DOSMATERIAIS</v>
      </c>
      <c r="C20047" s="519" t="s">
        <v>47260</v>
      </c>
      <c r="D20047" s="519" t="s">
        <v>47261</v>
      </c>
      <c r="E20047" s="519" t="s">
        <v>47262</v>
      </c>
      <c r="F20047" s="519" t="s">
        <v>36946</v>
      </c>
      <c r="I20047" s="519" t="s">
        <v>22</v>
      </c>
      <c r="J20047" s="650">
        <v>29.71</v>
      </c>
    </row>
    <row r="20048" spans="1:10">
      <c r="A20048" s="519" t="s">
        <v>20137</v>
      </c>
      <c r="B20048" s="519" t="str">
        <f t="shared" si="313"/>
        <v>ATERRO COMPACTADO EM CAMADAS DE NO MAXIMO 20CM,PARA EXECUCAO DE TERRA ARMADA,INCLUSIVE ESPALHAMENTO,IRRIGACAO E CONTROLE DE COMPACTACAO,EXCLUSIVE O FORNECIMENTO E O TRANSPORTE DOSMATERIAIS</v>
      </c>
      <c r="C20048" s="519" t="s">
        <v>47260</v>
      </c>
      <c r="D20048" s="519" t="s">
        <v>47261</v>
      </c>
      <c r="E20048" s="519" t="s">
        <v>47262</v>
      </c>
      <c r="F20048" s="519" t="s">
        <v>36946</v>
      </c>
      <c r="I20048" s="519" t="s">
        <v>22</v>
      </c>
      <c r="J20048" s="650">
        <v>26.47</v>
      </c>
    </row>
    <row r="20049" spans="1:10">
      <c r="A20049" s="519" t="s">
        <v>20138</v>
      </c>
      <c r="B20049" s="519" t="str">
        <f t="shared" si="313"/>
        <v>RECOMPOSICAO MECANIZADA DE ATERRO,EXCLUSIVE ESCAVACAO E TRANSPORTE DE MATERIAL DA JAZIDA,INCLUSIVE ESCAVACAO PREVIA EM DEGRAUS</v>
      </c>
      <c r="C20049" s="519" t="s">
        <v>47263</v>
      </c>
      <c r="D20049" s="519" t="s">
        <v>47264</v>
      </c>
      <c r="E20049" s="519" t="s">
        <v>47265</v>
      </c>
      <c r="I20049" s="519" t="s">
        <v>22</v>
      </c>
      <c r="J20049" s="650">
        <v>14.94</v>
      </c>
    </row>
    <row r="20050" spans="1:10">
      <c r="A20050" s="519" t="s">
        <v>20139</v>
      </c>
      <c r="B20050" s="519" t="str">
        <f t="shared" si="313"/>
        <v>RECOMPOSICAO MECANIZADA DE ATERRO,EXCLUSIVE ESCAVACAO E TRANSPORTE DE MATERIAL DA JAZIDA,INCLUSIVE ESCAVACAO PREVIA EM DEGRAUS</v>
      </c>
      <c r="C20050" s="519" t="s">
        <v>47263</v>
      </c>
      <c r="D20050" s="519" t="s">
        <v>47264</v>
      </c>
      <c r="E20050" s="519" t="s">
        <v>47265</v>
      </c>
      <c r="I20050" s="519" t="s">
        <v>22</v>
      </c>
      <c r="J20050" s="650">
        <v>14.11</v>
      </c>
    </row>
    <row r="20051" spans="1:10">
      <c r="A20051" s="519" t="s">
        <v>20140</v>
      </c>
      <c r="B20051" s="519" t="str">
        <f t="shared" si="313"/>
        <v>REMOCAO DE MATERIAL SOLTO(1ª CATEGORIA),PROVENIENTE DE DESLIZAMENTO DE BARREIRAS, UTILIZANDO PA CARREGADEIRA DE 3,10M3,EXCLUSIVE DESPESAS COM CAMINHAO</v>
      </c>
      <c r="C20051" s="519" t="s">
        <v>47266</v>
      </c>
      <c r="D20051" s="519" t="s">
        <v>47267</v>
      </c>
      <c r="E20051" s="519" t="s">
        <v>47268</v>
      </c>
      <c r="I20051" s="519" t="s">
        <v>22</v>
      </c>
      <c r="J20051" s="650">
        <v>2.83</v>
      </c>
    </row>
    <row r="20052" spans="1:10">
      <c r="A20052" s="519" t="s">
        <v>20141</v>
      </c>
      <c r="B20052" s="519" t="str">
        <f t="shared" si="313"/>
        <v>REMOCAO DE MATERIAL SOLTO(1ª CATEGORIA),PROVENIENTE DE DESLIZAMENTO DE BARREIRAS, UTILIZANDO PA CARREGADEIRA DE 3,10M3,EXCLUSIVE DESPESAS COM CAMINHAO</v>
      </c>
      <c r="C20052" s="519" t="s">
        <v>47266</v>
      </c>
      <c r="D20052" s="519" t="s">
        <v>47267</v>
      </c>
      <c r="E20052" s="519" t="s">
        <v>47268</v>
      </c>
      <c r="I20052" s="519" t="s">
        <v>22</v>
      </c>
      <c r="J20052" s="650">
        <v>2.75</v>
      </c>
    </row>
    <row r="20053" spans="1:10">
      <c r="A20053" s="519" t="s">
        <v>20142</v>
      </c>
      <c r="B20053" s="519" t="str">
        <f t="shared" si="313"/>
        <v>EXECUCAO DE "TAPA-PANELA",COM MATERIAL DE 1ª CATEGORIA,COMPACTADO MANUALMENTE,MEDIDO NA PISTA APOS COMPACTACAO,INCLUSIVE TRANSPORTE,EXCLUSIVE ESCAVACAO DE JAZIDA</v>
      </c>
      <c r="C20053" s="519" t="s">
        <v>47269</v>
      </c>
      <c r="D20053" s="519" t="s">
        <v>47270</v>
      </c>
      <c r="E20053" s="519" t="s">
        <v>47271</v>
      </c>
      <c r="I20053" s="519" t="s">
        <v>22</v>
      </c>
      <c r="J20053" s="650">
        <v>56.56</v>
      </c>
    </row>
    <row r="20054" spans="1:10">
      <c r="A20054" s="519" t="s">
        <v>20143</v>
      </c>
      <c r="B20054" s="519" t="str">
        <f t="shared" si="313"/>
        <v>EXECUCAO DE "TAPA-PANELA",COM MATERIAL DE 1ª CATEGORIA,COMPACTADO MANUALMENTE,MEDIDO NA PISTA APOS COMPACTACAO,INCLUSIVE TRANSPORTE,EXCLUSIVE ESCAVACAO DE JAZIDA</v>
      </c>
      <c r="C20054" s="519" t="s">
        <v>47269</v>
      </c>
      <c r="D20054" s="519" t="s">
        <v>47270</v>
      </c>
      <c r="E20054" s="519" t="s">
        <v>47271</v>
      </c>
      <c r="I20054" s="519" t="s">
        <v>22</v>
      </c>
      <c r="J20054" s="650">
        <v>50.85</v>
      </c>
    </row>
    <row r="20055" spans="1:10">
      <c r="A20055" s="519" t="s">
        <v>20144</v>
      </c>
      <c r="B20055" s="519" t="str">
        <f t="shared" si="313"/>
        <v>COMBATE A EXSUDACAO,COMPREENDENDO ESPALHAMENTO MANUAL E COMPACTACAO DE AGREGADOS SOBRE A SUPERFICIE EXSUDADA,EXCLUSIVE FORNECIMENTO DO MATERIAL E TRANSPORTE</v>
      </c>
      <c r="C20055" s="519" t="s">
        <v>47272</v>
      </c>
      <c r="D20055" s="519" t="s">
        <v>47273</v>
      </c>
      <c r="E20055" s="519" t="s">
        <v>47274</v>
      </c>
      <c r="I20055" s="519" t="s">
        <v>13</v>
      </c>
      <c r="J20055" s="650">
        <v>6.59</v>
      </c>
    </row>
    <row r="20056" spans="1:10">
      <c r="A20056" s="519" t="s">
        <v>20145</v>
      </c>
      <c r="B20056" s="519" t="str">
        <f t="shared" si="313"/>
        <v>COMBATE A EXSUDACAO,COMPREENDENDO ESPALHAMENTO MANUAL E COMPACTACAO DE AGREGADOS SOBRE A SUPERFICIE EXSUDADA,EXCLUSIVE FORNECIMENTO DO MATERIAL E TRANSPORTE</v>
      </c>
      <c r="C20056" s="519" t="s">
        <v>47272</v>
      </c>
      <c r="D20056" s="519" t="s">
        <v>47273</v>
      </c>
      <c r="E20056" s="519" t="s">
        <v>47274</v>
      </c>
      <c r="I20056" s="519" t="s">
        <v>13</v>
      </c>
      <c r="J20056" s="650">
        <v>6.1</v>
      </c>
    </row>
    <row r="20057" spans="1:10">
      <c r="A20057" s="519" t="s">
        <v>20146</v>
      </c>
      <c r="B20057" s="519" t="str">
        <f t="shared" si="313"/>
        <v>BASE PARA REMENDO PROFUNDO(BRITA,SOLO X BRITA,SOLO ESTABILIZADO GRANULOMETRICAMENTE,SOLO MELHORADO COM CIMENTO),EXECUTADA MANUALMENTE,MEDIDA PELO VOLUME COMPACTADO,EXCLUSIVE FORNECIMENTO E TRANSPORTE DOS MATERIAIS</v>
      </c>
      <c r="C20057" s="519" t="s">
        <v>47275</v>
      </c>
      <c r="D20057" s="519" t="s">
        <v>47276</v>
      </c>
      <c r="E20057" s="519" t="s">
        <v>47277</v>
      </c>
      <c r="F20057" s="519" t="s">
        <v>47278</v>
      </c>
      <c r="I20057" s="519" t="s">
        <v>22</v>
      </c>
      <c r="J20057" s="650">
        <v>318.04000000000002</v>
      </c>
    </row>
    <row r="20058" spans="1:10">
      <c r="A20058" s="519" t="s">
        <v>20147</v>
      </c>
      <c r="B20058" s="519" t="str">
        <f t="shared" si="313"/>
        <v>BASE PARA REMENDO PROFUNDO(BRITA,SOLO X BRITA,SOLO ESTABILIZADO GRANULOMETRICAMENTE,SOLO MELHORADO COM CIMENTO),EXECUTADA MANUALMENTE,MEDIDA PELO VOLUME COMPACTADO,EXCLUSIVE FORNECIMENTO E TRANSPORTE DOS MATERIAIS</v>
      </c>
      <c r="C20058" s="519" t="s">
        <v>47275</v>
      </c>
      <c r="D20058" s="519" t="s">
        <v>47276</v>
      </c>
      <c r="E20058" s="519" t="s">
        <v>47277</v>
      </c>
      <c r="F20058" s="519" t="s">
        <v>47278</v>
      </c>
      <c r="I20058" s="519" t="s">
        <v>22</v>
      </c>
      <c r="J20058" s="650">
        <v>298.58999999999997</v>
      </c>
    </row>
    <row r="20059" spans="1:10">
      <c r="A20059" s="519" t="s">
        <v>20148</v>
      </c>
      <c r="B20059" s="519" t="str">
        <f t="shared" si="313"/>
        <v>EXECUCAO DE "TAPA-BURACO",UTILIZANDO MISTURA BETUMINOSA,MEDIDO NA CACAMBA DO CAMINHAO,EXCLUSIVE MATERIAIS E TRANSPORTE.SE FOR MEDIDO NO LOCAL,APOS A EXECUCAO,MULTIPLICAR ESTE CUSTO POR 1,35</v>
      </c>
      <c r="C20059" s="519" t="s">
        <v>47279</v>
      </c>
      <c r="D20059" s="519" t="s">
        <v>47280</v>
      </c>
      <c r="E20059" s="519" t="s">
        <v>47281</v>
      </c>
      <c r="F20059" s="519" t="s">
        <v>47282</v>
      </c>
      <c r="I20059" s="519" t="s">
        <v>22</v>
      </c>
      <c r="J20059" s="650">
        <v>368.23</v>
      </c>
    </row>
    <row r="20060" spans="1:10">
      <c r="A20060" s="519" t="s">
        <v>20149</v>
      </c>
      <c r="B20060" s="519" t="str">
        <f t="shared" si="313"/>
        <v>EXECUCAO DE "TAPA-BURACO",UTILIZANDO MISTURA BETUMINOSA,MEDIDO NA CACAMBA DO CAMINHAO,EXCLUSIVE MATERIAIS E TRANSPORTE.SE FOR MEDIDO NO LOCAL,APOS A EXECUCAO,MULTIPLICAR ESTE CUSTO POR 1,35</v>
      </c>
      <c r="C20060" s="519" t="s">
        <v>47279</v>
      </c>
      <c r="D20060" s="519" t="s">
        <v>47280</v>
      </c>
      <c r="E20060" s="519" t="s">
        <v>47281</v>
      </c>
      <c r="F20060" s="519" t="s">
        <v>47282</v>
      </c>
      <c r="I20060" s="519" t="s">
        <v>22</v>
      </c>
      <c r="J20060" s="650">
        <v>323.42</v>
      </c>
    </row>
    <row r="20061" spans="1:10">
      <c r="A20061" s="519" t="s">
        <v>20150</v>
      </c>
      <c r="B20061" s="519" t="str">
        <f t="shared" si="313"/>
        <v>RECOMPOSICAO DE REVESTIMENTO PRIMARIO,MEDIDO PELO VOLUME COMPACTADO,EXCLUSIVE ESCAVACAO E TRANSPORTE DE MATERIAL DE JAZIDA</v>
      </c>
      <c r="C20061" s="519" t="s">
        <v>47283</v>
      </c>
      <c r="D20061" s="519" t="s">
        <v>47284</v>
      </c>
      <c r="E20061" s="519" t="s">
        <v>38559</v>
      </c>
      <c r="I20061" s="519" t="s">
        <v>22</v>
      </c>
      <c r="J20061" s="650">
        <v>11.87</v>
      </c>
    </row>
    <row r="20062" spans="1:10">
      <c r="A20062" s="519" t="s">
        <v>20151</v>
      </c>
      <c r="B20062" s="519" t="str">
        <f t="shared" si="313"/>
        <v>RECOMPOSICAO DE REVESTIMENTO PRIMARIO,MEDIDO PELO VOLUME COMPACTADO,EXCLUSIVE ESCAVACAO E TRANSPORTE DE MATERIAL DE JAZIDA</v>
      </c>
      <c r="C20062" s="519" t="s">
        <v>47283</v>
      </c>
      <c r="D20062" s="519" t="s">
        <v>47284</v>
      </c>
      <c r="E20062" s="519" t="s">
        <v>38559</v>
      </c>
      <c r="I20062" s="519" t="s">
        <v>22</v>
      </c>
      <c r="J20062" s="650">
        <v>11.49</v>
      </c>
    </row>
    <row r="20063" spans="1:10">
      <c r="A20063" s="519" t="s">
        <v>20152</v>
      </c>
      <c r="B20063" s="519" t="str">
        <f t="shared" si="313"/>
        <v>ATERRO COMPACTADO MECANICAMENTE,EM ACOSTAMENTO,INCLUSIVE ESPALHAMENTO</v>
      </c>
      <c r="C20063" s="519" t="s">
        <v>47285</v>
      </c>
      <c r="D20063" s="519" t="s">
        <v>47286</v>
      </c>
      <c r="I20063" s="519" t="s">
        <v>22</v>
      </c>
      <c r="J20063" s="650">
        <v>2.9</v>
      </c>
    </row>
    <row r="20064" spans="1:10">
      <c r="A20064" s="519" t="s">
        <v>20153</v>
      </c>
      <c r="B20064" s="519" t="str">
        <f t="shared" si="313"/>
        <v>ATERRO COMPACTADO MECANICAMENTE,EM ACOSTAMENTO,INCLUSIVE ESPALHAMENTO</v>
      </c>
      <c r="C20064" s="519" t="s">
        <v>47285</v>
      </c>
      <c r="D20064" s="519" t="s">
        <v>47286</v>
      </c>
      <c r="I20064" s="519" t="s">
        <v>22</v>
      </c>
      <c r="J20064" s="650">
        <v>2.84</v>
      </c>
    </row>
    <row r="20065" spans="1:10">
      <c r="A20065" s="519" t="s">
        <v>20154</v>
      </c>
      <c r="B20065" s="519" t="str">
        <f t="shared" si="313"/>
        <v>RECUPERACAO DE BASE/CBUQ,EM ESPUMA ASFALTICA,"IN SITU",EM RODOVIA,AREA URBANA,ATE 20CM,COMPACTACAO AASHO NORMAL,INCLUSIVE MATERIAIS COM 3% DE CIMENTO</v>
      </c>
      <c r="C20065" s="519" t="s">
        <v>47287</v>
      </c>
      <c r="D20065" s="519" t="s">
        <v>47288</v>
      </c>
      <c r="E20065" s="519" t="s">
        <v>47289</v>
      </c>
      <c r="I20065" s="519" t="s">
        <v>22</v>
      </c>
      <c r="J20065" s="650">
        <v>988.14</v>
      </c>
    </row>
    <row r="20066" spans="1:10">
      <c r="A20066" s="519" t="s">
        <v>20155</v>
      </c>
      <c r="B20066" s="519" t="str">
        <f t="shared" si="313"/>
        <v>RECUPERACAO DE BASE/CBUQ,EM ESPUMA ASFALTICA,"IN SITU",EM RODOVIA,AREA URBANA,ATE 20CM,COMPACTACAO AASHO NORMAL,INCLUSIVE MATERIAIS COM 3% DE CIMENTO</v>
      </c>
      <c r="C20066" s="519" t="s">
        <v>47287</v>
      </c>
      <c r="D20066" s="519" t="s">
        <v>47288</v>
      </c>
      <c r="E20066" s="519" t="s">
        <v>47289</v>
      </c>
      <c r="I20066" s="519" t="s">
        <v>22</v>
      </c>
      <c r="J20066" s="650">
        <v>986.17</v>
      </c>
    </row>
    <row r="20067" spans="1:10">
      <c r="A20067" s="519" t="s">
        <v>20156</v>
      </c>
      <c r="B20067" s="519" t="str">
        <f t="shared" si="313"/>
        <v>RECUPERACAO DE BASE/CBUQ,EM ESPUMA ASFALTICA,"IN SITU",EM RODOVIA,AREA URBANA,ATE 20CM,COMPACTACAO AASHO NORMAL,INCLUSIVE MATERIAIS SENDO 6% DE CIMENTO</v>
      </c>
      <c r="C20067" s="519" t="s">
        <v>47287</v>
      </c>
      <c r="D20067" s="519" t="s">
        <v>47288</v>
      </c>
      <c r="E20067" s="519" t="s">
        <v>47290</v>
      </c>
      <c r="I20067" s="519" t="s">
        <v>22</v>
      </c>
      <c r="J20067" s="650">
        <v>1025.8699999999999</v>
      </c>
    </row>
    <row r="20068" spans="1:10">
      <c r="A20068" s="519" t="s">
        <v>20157</v>
      </c>
      <c r="B20068" s="519" t="str">
        <f t="shared" si="313"/>
        <v>RECUPERACAO DE BASE/CBUQ,EM ESPUMA ASFALTICA,"IN SITU",EM RODOVIA,AREA URBANA,ATE 20CM,COMPACTACAO AASHO NORMAL,INCLUSIVE MATERIAIS SENDO 6% DE CIMENTO</v>
      </c>
      <c r="C20068" s="519" t="s">
        <v>47287</v>
      </c>
      <c r="D20068" s="519" t="s">
        <v>47288</v>
      </c>
      <c r="E20068" s="519" t="s">
        <v>47290</v>
      </c>
      <c r="I20068" s="519" t="s">
        <v>22</v>
      </c>
      <c r="J20068" s="650">
        <v>1023.9</v>
      </c>
    </row>
    <row r="20069" spans="1:10">
      <c r="A20069" s="519" t="s">
        <v>20158</v>
      </c>
      <c r="B20069" s="519" t="str">
        <f t="shared" si="313"/>
        <v>RECUPERACAO DE BASE/CBUQ,EM ESPUMA ASFALTICA,"IN SITU",EM RODOVIA,AREA URBANA,ATE 20CM,INCLUSIVE COMPACTACAO AASHO NORMAL E MATERIAIS,COM 3% DE CIMENTO E 83KG DE CAP POR M3</v>
      </c>
      <c r="C20069" s="519" t="s">
        <v>47287</v>
      </c>
      <c r="D20069" s="519" t="s">
        <v>47291</v>
      </c>
      <c r="E20069" s="519" t="s">
        <v>47292</v>
      </c>
      <c r="I20069" s="519" t="s">
        <v>22</v>
      </c>
      <c r="J20069" s="650">
        <v>608.54</v>
      </c>
    </row>
    <row r="20070" spans="1:10">
      <c r="A20070" s="519" t="s">
        <v>20159</v>
      </c>
      <c r="B20070" s="519" t="str">
        <f t="shared" si="313"/>
        <v>RECUPERACAO DE BASE/CBUQ,EM ESPUMA ASFALTICA,"IN SITU",EM RODOVIA,AREA URBANA,ATE 20CM,INCLUSIVE COMPACTACAO AASHO NORMAL E MATERIAIS,COM 3% DE CIMENTO E 83KG DE CAP POR M3</v>
      </c>
      <c r="C20070" s="519" t="s">
        <v>47287</v>
      </c>
      <c r="D20070" s="519" t="s">
        <v>47291</v>
      </c>
      <c r="E20070" s="519" t="s">
        <v>47292</v>
      </c>
      <c r="I20070" s="519" t="s">
        <v>22</v>
      </c>
      <c r="J20070" s="650">
        <v>607.32000000000005</v>
      </c>
    </row>
    <row r="20071" spans="1:10">
      <c r="A20071" s="519" t="s">
        <v>20160</v>
      </c>
      <c r="B20071" s="519" t="str">
        <f t="shared" si="313"/>
        <v>RECUPERACAO DE PAVIMENTO COM RECICLAGEM DE BASE,INCORPORANDO A CAPA ASFALTICA,ATE 20CM,EXCLUSIVE MATERIAIS ADICIONADOS E COMPACTACAO</v>
      </c>
      <c r="C20071" s="519" t="s">
        <v>47293</v>
      </c>
      <c r="D20071" s="519" t="s">
        <v>47294</v>
      </c>
      <c r="E20071" s="519" t="s">
        <v>47295</v>
      </c>
      <c r="I20071" s="519" t="s">
        <v>22</v>
      </c>
      <c r="J20071" s="650">
        <v>68.89</v>
      </c>
    </row>
    <row r="20072" spans="1:10">
      <c r="A20072" s="519" t="s">
        <v>20161</v>
      </c>
      <c r="B20072" s="519" t="str">
        <f t="shared" si="313"/>
        <v>RECUPERACAO DE PAVIMENTO COM RECICLAGEM DE BASE,INCORPORANDO A CAPA ASFALTICA,ATE 20CM,EXCLUSIVE MATERIAIS ADICIONADOS E COMPACTACAO</v>
      </c>
      <c r="C20072" s="519" t="s">
        <v>47293</v>
      </c>
      <c r="D20072" s="519" t="s">
        <v>47294</v>
      </c>
      <c r="E20072" s="519" t="s">
        <v>47295</v>
      </c>
      <c r="I20072" s="519" t="s">
        <v>22</v>
      </c>
      <c r="J20072" s="650">
        <v>68.05</v>
      </c>
    </row>
    <row r="20073" spans="1:10">
      <c r="A20073" s="519" t="s">
        <v>20162</v>
      </c>
      <c r="B20073" s="519" t="str">
        <f t="shared" si="313"/>
        <v>RECOMPOSICAO DE CBUQ,EXCLUSIVE FORNECIMENTO E TRANSPORTE DOS MATERIAIS</v>
      </c>
      <c r="C20073" s="519" t="s">
        <v>47296</v>
      </c>
      <c r="D20073" s="519" t="s">
        <v>47297</v>
      </c>
      <c r="I20073" s="519" t="s">
        <v>22</v>
      </c>
      <c r="J20073" s="650">
        <v>177.55</v>
      </c>
    </row>
    <row r="20074" spans="1:10">
      <c r="A20074" s="519" t="s">
        <v>20163</v>
      </c>
      <c r="B20074" s="519" t="str">
        <f t="shared" si="313"/>
        <v>RECOMPOSICAO DE CBUQ,EXCLUSIVE FORNECIMENTO E TRANSPORTE DOS MATERIAIS</v>
      </c>
      <c r="C20074" s="519" t="s">
        <v>47296</v>
      </c>
      <c r="D20074" s="519" t="s">
        <v>47297</v>
      </c>
      <c r="I20074" s="519" t="s">
        <v>22</v>
      </c>
      <c r="J20074" s="650">
        <v>170.23</v>
      </c>
    </row>
    <row r="20075" spans="1:10">
      <c r="A20075" s="519" t="s">
        <v>20164</v>
      </c>
      <c r="B20075" s="519" t="str">
        <f t="shared" si="313"/>
        <v>RECOMPOSICAO ESTRUTURAL DE PAVIMENTO (COM REPARO DE BASE)CBUQ COM 5CM DE ESPESSURA</v>
      </c>
      <c r="C20075" s="519" t="s">
        <v>47298</v>
      </c>
      <c r="D20075" s="519" t="s">
        <v>47299</v>
      </c>
      <c r="I20075" s="519" t="s">
        <v>13</v>
      </c>
      <c r="J20075" s="650">
        <v>153.29</v>
      </c>
    </row>
    <row r="20076" spans="1:10">
      <c r="A20076" s="519" t="s">
        <v>20165</v>
      </c>
      <c r="B20076" s="519" t="str">
        <f t="shared" si="313"/>
        <v>RECOMPOSICAO ESTRUTURAL DE PAVIMENTO (COM REPARO DE BASE)CBUQ COM 5CM DE ESPESSURA</v>
      </c>
      <c r="C20076" s="519" t="s">
        <v>47298</v>
      </c>
      <c r="D20076" s="519" t="s">
        <v>47299</v>
      </c>
      <c r="I20076" s="519" t="s">
        <v>13</v>
      </c>
      <c r="J20076" s="650">
        <v>144.31</v>
      </c>
    </row>
    <row r="20077" spans="1:10">
      <c r="A20077" s="519" t="s">
        <v>20166</v>
      </c>
      <c r="B20077" s="519" t="str">
        <f t="shared" si="313"/>
        <v>RECOMPOSICAO DE CAMINHO DE SERVICO</v>
      </c>
      <c r="C20077" s="519" t="s">
        <v>20167</v>
      </c>
      <c r="I20077" s="519" t="s">
        <v>13</v>
      </c>
      <c r="J20077" s="650">
        <v>0.81</v>
      </c>
    </row>
    <row r="20078" spans="1:10">
      <c r="A20078" s="519" t="s">
        <v>20168</v>
      </c>
      <c r="B20078" s="519" t="str">
        <f t="shared" si="313"/>
        <v>RECOMPOSICAO DE CAMINHO DE SERVICO</v>
      </c>
      <c r="C20078" s="519" t="s">
        <v>20167</v>
      </c>
      <c r="I20078" s="519" t="s">
        <v>13</v>
      </c>
      <c r="J20078" s="650">
        <v>0.79</v>
      </c>
    </row>
    <row r="20079" spans="1:10">
      <c r="A20079" s="519" t="s">
        <v>20169</v>
      </c>
      <c r="B20079" s="519" t="str">
        <f t="shared" si="313"/>
        <v>ATERRO COMPACTADO MECANICAMENTE,EM CAMADAS DE 20CM,INCLUINDO ESPALHAMENTO E IRRIGACAO,MAS SEM O FORNECIMENTO E TRANSPORTE DO MATERIAL</v>
      </c>
      <c r="C20079" s="519" t="s">
        <v>47300</v>
      </c>
      <c r="D20079" s="519" t="s">
        <v>47301</v>
      </c>
      <c r="E20079" s="519" t="s">
        <v>47302</v>
      </c>
      <c r="I20079" s="519" t="s">
        <v>22</v>
      </c>
      <c r="J20079" s="650">
        <v>2.64</v>
      </c>
    </row>
    <row r="20080" spans="1:10">
      <c r="A20080" s="519" t="s">
        <v>20170</v>
      </c>
      <c r="B20080" s="519" t="str">
        <f t="shared" si="313"/>
        <v>ATERRO COMPACTADO MECANICAMENTE,EM CAMADAS DE 20CM,INCLUINDO ESPALHAMENTO E IRRIGACAO,MAS SEM O FORNECIMENTO E TRANSPORTE DO MATERIAL</v>
      </c>
      <c r="C20080" s="519" t="s">
        <v>47300</v>
      </c>
      <c r="D20080" s="519" t="s">
        <v>47301</v>
      </c>
      <c r="E20080" s="519" t="s">
        <v>47302</v>
      </c>
      <c r="I20080" s="519" t="s">
        <v>22</v>
      </c>
      <c r="J20080" s="650">
        <v>2.59</v>
      </c>
    </row>
    <row r="20081" spans="1:10">
      <c r="A20081" s="519" t="s">
        <v>20171</v>
      </c>
      <c r="B20081" s="519" t="str">
        <f t="shared" si="313"/>
        <v>ATERRO COMPACTADO MECANICAMENTE,EM CAMADAS DE 20CM,INCLUSIVE IRRIGACAO,EXCLUSIVE ESPALHAMENTO,FORNECIMENTO E TRANSPORTEDO MATERIAL</v>
      </c>
      <c r="C20081" s="519" t="s">
        <v>47303</v>
      </c>
      <c r="D20081" s="519" t="s">
        <v>47304</v>
      </c>
      <c r="E20081" s="519" t="s">
        <v>47305</v>
      </c>
      <c r="I20081" s="519" t="s">
        <v>22</v>
      </c>
      <c r="J20081" s="650">
        <v>1.6800000000000002</v>
      </c>
    </row>
    <row r="20082" spans="1:10">
      <c r="A20082" s="519" t="s">
        <v>20172</v>
      </c>
      <c r="B20082" s="519" t="str">
        <f t="shared" si="313"/>
        <v>ATERRO COMPACTADO MECANICAMENTE,EM CAMADAS DE 20CM,INCLUSIVE IRRIGACAO,EXCLUSIVE ESPALHAMENTO,FORNECIMENTO E TRANSPORTEDO MATERIAL</v>
      </c>
      <c r="C20082" s="519" t="s">
        <v>47303</v>
      </c>
      <c r="D20082" s="519" t="s">
        <v>47304</v>
      </c>
      <c r="E20082" s="519" t="s">
        <v>47305</v>
      </c>
      <c r="I20082" s="519" t="s">
        <v>22</v>
      </c>
      <c r="J20082" s="650">
        <v>1.64</v>
      </c>
    </row>
    <row r="20083" spans="1:10">
      <c r="A20083" s="519" t="s">
        <v>20173</v>
      </c>
      <c r="B20083" s="519" t="str">
        <f t="shared" si="313"/>
        <v>LIMPEZA DE JAZIDAS</v>
      </c>
      <c r="C20083" s="519" t="s">
        <v>20174</v>
      </c>
      <c r="I20083" s="519" t="s">
        <v>13</v>
      </c>
      <c r="J20083" s="650">
        <v>0.22</v>
      </c>
    </row>
    <row r="20084" spans="1:10">
      <c r="A20084" s="519" t="s">
        <v>20175</v>
      </c>
      <c r="B20084" s="519" t="str">
        <f t="shared" si="313"/>
        <v>LIMPEZA DE JAZIDAS</v>
      </c>
      <c r="C20084" s="519" t="s">
        <v>20174</v>
      </c>
      <c r="I20084" s="519" t="s">
        <v>13</v>
      </c>
      <c r="J20084" s="650">
        <v>0.22</v>
      </c>
    </row>
    <row r="20085" spans="1:10">
      <c r="A20085" s="519" t="s">
        <v>20176</v>
      </c>
      <c r="B20085" s="519" t="str">
        <f t="shared" si="313"/>
        <v>LIMPEZA DE SUPERFICIES COM MOTONIVELADORA</v>
      </c>
      <c r="C20085" s="519" t="s">
        <v>20177</v>
      </c>
      <c r="I20085" s="519" t="s">
        <v>13</v>
      </c>
      <c r="J20085" s="650">
        <v>0.3</v>
      </c>
    </row>
    <row r="20086" spans="1:10">
      <c r="A20086" s="519" t="s">
        <v>20178</v>
      </c>
      <c r="B20086" s="519" t="str">
        <f t="shared" si="313"/>
        <v>LIMPEZA DE SUPERFICIES COM MOTONIVELADORA</v>
      </c>
      <c r="C20086" s="519" t="s">
        <v>20177</v>
      </c>
      <c r="I20086" s="519" t="s">
        <v>13</v>
      </c>
      <c r="J20086" s="650">
        <v>0.3</v>
      </c>
    </row>
    <row r="20087" spans="1:10">
      <c r="A20087" s="519" t="s">
        <v>20179</v>
      </c>
      <c r="B20087" s="519" t="str">
        <f t="shared" si="313"/>
        <v>PATROLAMENTO DE SUBLEITO DE RODOVIAIS</v>
      </c>
      <c r="C20087" s="519" t="s">
        <v>20180</v>
      </c>
      <c r="I20087" s="519" t="s">
        <v>13</v>
      </c>
      <c r="J20087" s="650">
        <v>0.36</v>
      </c>
    </row>
    <row r="20088" spans="1:10">
      <c r="A20088" s="519" t="s">
        <v>20181</v>
      </c>
      <c r="B20088" s="519" t="str">
        <f t="shared" si="313"/>
        <v>PATROLAMENTO DE SUBLEITO DE RODOVIAIS</v>
      </c>
      <c r="C20088" s="519" t="s">
        <v>20180</v>
      </c>
      <c r="I20088" s="519" t="s">
        <v>13</v>
      </c>
      <c r="J20088" s="650">
        <v>0.35</v>
      </c>
    </row>
    <row r="20089" spans="1:10">
      <c r="A20089" s="519" t="s">
        <v>20182</v>
      </c>
      <c r="B20089" s="519" t="str">
        <f t="shared" si="313"/>
        <v>REMOCAO (CARGA) DE TERRA OU ENTULHO COM RETROESCAVADEIRA COMCACAMBA DE 0,76M3 EM CONDICOES ESPECIAIS,GIRO DE 180°</v>
      </c>
      <c r="C20089" s="519" t="s">
        <v>47306</v>
      </c>
      <c r="D20089" s="519" t="s">
        <v>47307</v>
      </c>
      <c r="I20089" s="519" t="s">
        <v>606</v>
      </c>
      <c r="J20089" s="650">
        <v>5.75</v>
      </c>
    </row>
    <row r="20090" spans="1:10">
      <c r="A20090" s="519" t="s">
        <v>20183</v>
      </c>
      <c r="B20090" s="519" t="str">
        <f t="shared" si="313"/>
        <v>REMOCAO (CARGA) DE TERRA OU ENTULHO COM RETROESCAVADEIRA COMCACAMBA DE 0,76M3 EM CONDICOES ESPECIAIS,GIRO DE 180°</v>
      </c>
      <c r="C20090" s="519" t="s">
        <v>47306</v>
      </c>
      <c r="D20090" s="519" t="s">
        <v>47307</v>
      </c>
      <c r="I20090" s="519" t="s">
        <v>606</v>
      </c>
      <c r="J20090" s="650">
        <v>5.53</v>
      </c>
    </row>
    <row r="20091" spans="1:10">
      <c r="A20091" s="519" t="s">
        <v>20184</v>
      </c>
      <c r="B20091" s="519" t="str">
        <f t="shared" si="313"/>
        <v>ESCARIFICACAO E LEVANTAMENTO DE BASE E REVESTIMENTO,INCLUSIVE AFASTAMENTO LATERAL,USANDO MOTONIVELADORA</v>
      </c>
      <c r="C20091" s="519" t="s">
        <v>47308</v>
      </c>
      <c r="D20091" s="519" t="s">
        <v>47309</v>
      </c>
      <c r="I20091" s="519" t="s">
        <v>22</v>
      </c>
      <c r="J20091" s="650">
        <v>46.82</v>
      </c>
    </row>
    <row r="20092" spans="1:10">
      <c r="A20092" s="519" t="s">
        <v>20185</v>
      </c>
      <c r="B20092" s="519" t="str">
        <f t="shared" si="313"/>
        <v>ESCARIFICACAO E LEVANTAMENTO DE BASE E REVESTIMENTO,INCLUSIVE AFASTAMENTO LATERAL,USANDO MOTONIVELADORA</v>
      </c>
      <c r="C20092" s="519" t="s">
        <v>47308</v>
      </c>
      <c r="D20092" s="519" t="s">
        <v>47309</v>
      </c>
      <c r="I20092" s="519" t="s">
        <v>22</v>
      </c>
      <c r="J20092" s="650">
        <v>46.06</v>
      </c>
    </row>
    <row r="20093" spans="1:10">
      <c r="A20093" s="519" t="s">
        <v>20186</v>
      </c>
      <c r="B20093" s="519" t="str">
        <f t="shared" si="313"/>
        <v>ESCAVACAO DE SOLO MOLE COM MOTONIVELADORA</v>
      </c>
      <c r="C20093" s="519" t="s">
        <v>20187</v>
      </c>
      <c r="I20093" s="519" t="s">
        <v>22</v>
      </c>
      <c r="J20093" s="650">
        <v>3.99</v>
      </c>
    </row>
    <row r="20094" spans="1:10">
      <c r="A20094" s="519" t="s">
        <v>20188</v>
      </c>
      <c r="B20094" s="519" t="str">
        <f t="shared" si="313"/>
        <v>ESCAVACAO DE SOLO MOLE COM MOTONIVELADORA</v>
      </c>
      <c r="C20094" s="519" t="s">
        <v>20187</v>
      </c>
      <c r="I20094" s="519" t="s">
        <v>22</v>
      </c>
      <c r="J20094" s="650">
        <v>3.92</v>
      </c>
    </row>
    <row r="20095" spans="1:10">
      <c r="A20095" s="519" t="s">
        <v>20189</v>
      </c>
      <c r="B20095" s="519" t="str">
        <f t="shared" si="313"/>
        <v>ESCARIFICACAO DE SOLO COM MOTONIVELADORA</v>
      </c>
      <c r="C20095" s="519" t="s">
        <v>20190</v>
      </c>
      <c r="I20095" s="519" t="s">
        <v>22</v>
      </c>
      <c r="J20095" s="650">
        <v>6.62</v>
      </c>
    </row>
    <row r="20096" spans="1:10">
      <c r="A20096" s="519" t="s">
        <v>20191</v>
      </c>
      <c r="B20096" s="519" t="str">
        <f t="shared" si="313"/>
        <v>ESCARIFICACAO DE SOLO COM MOTONIVELADORA</v>
      </c>
      <c r="C20096" s="519" t="s">
        <v>20190</v>
      </c>
      <c r="I20096" s="519" t="s">
        <v>22</v>
      </c>
      <c r="J20096" s="650">
        <v>6.52</v>
      </c>
    </row>
    <row r="20097" spans="1:10">
      <c r="A20097" s="519" t="s">
        <v>20192</v>
      </c>
      <c r="B20097" s="519" t="str">
        <f t="shared" si="313"/>
        <v>LIMPEZA MECANIZADA DE SARJETA E MEIO-FIO,COM UTILIZACAO DE VASSOURA MECANICA</v>
      </c>
      <c r="C20097" s="519" t="s">
        <v>47310</v>
      </c>
      <c r="D20097" s="519" t="s">
        <v>47311</v>
      </c>
      <c r="I20097" s="519" t="s">
        <v>963</v>
      </c>
      <c r="J20097" s="650">
        <v>18.09</v>
      </c>
    </row>
    <row r="20098" spans="1:10">
      <c r="A20098" s="519" t="s">
        <v>20193</v>
      </c>
      <c r="B20098" s="519" t="str">
        <f t="shared" si="313"/>
        <v>LIMPEZA MECANIZADA DE SARJETA E MEIO-FIO,COM UTILIZACAO DE VASSOURA MECANICA</v>
      </c>
      <c r="C20098" s="519" t="s">
        <v>47310</v>
      </c>
      <c r="D20098" s="519" t="s">
        <v>47311</v>
      </c>
      <c r="I20098" s="519" t="s">
        <v>963</v>
      </c>
      <c r="J20098" s="650">
        <v>17.55</v>
      </c>
    </row>
    <row r="20099" spans="1:10">
      <c r="A20099" s="519" t="s">
        <v>20194</v>
      </c>
      <c r="B20099" s="519" t="str">
        <f t="shared" si="313"/>
        <v>ROCADA MECANICA,COM UTILIZACAO DE ROCADEIRA MECANICA,EXCLUSIVE LIMPEZA</v>
      </c>
      <c r="C20099" s="519" t="s">
        <v>47312</v>
      </c>
      <c r="D20099" s="519" t="s">
        <v>47313</v>
      </c>
      <c r="I20099" s="519" t="s">
        <v>13</v>
      </c>
      <c r="J20099" s="650">
        <v>0.25</v>
      </c>
    </row>
    <row r="20100" spans="1:10">
      <c r="A20100" s="519" t="s">
        <v>20195</v>
      </c>
      <c r="B20100" s="519" t="str">
        <f t="shared" si="313"/>
        <v>ROCADA MECANICA,COM UTILIZACAO DE ROCADEIRA MECANICA,EXCLUSIVE LIMPEZA</v>
      </c>
      <c r="C20100" s="519" t="s">
        <v>47312</v>
      </c>
      <c r="D20100" s="519" t="s">
        <v>47313</v>
      </c>
      <c r="I20100" s="519" t="s">
        <v>13</v>
      </c>
      <c r="J20100" s="650">
        <v>0.22</v>
      </c>
    </row>
    <row r="20101" spans="1:10">
      <c r="A20101" s="519" t="s">
        <v>20196</v>
      </c>
      <c r="B20101" s="519" t="str">
        <f t="shared" si="313"/>
        <v>VARRECAO DE PISTA COM VASSOURA MECANICA</v>
      </c>
      <c r="C20101" s="519" t="s">
        <v>20197</v>
      </c>
      <c r="I20101" s="519" t="s">
        <v>1014</v>
      </c>
      <c r="J20101" s="650">
        <v>153.97999999999999</v>
      </c>
    </row>
    <row r="20102" spans="1:10">
      <c r="A20102" s="519" t="s">
        <v>20198</v>
      </c>
      <c r="B20102" s="519" t="str">
        <f t="shared" si="313"/>
        <v>VARRECAO DE PISTA COM VASSOURA MECANICA</v>
      </c>
      <c r="C20102" s="519" t="s">
        <v>20197</v>
      </c>
      <c r="I20102" s="519" t="s">
        <v>1014</v>
      </c>
      <c r="J20102" s="650">
        <v>149.07</v>
      </c>
    </row>
    <row r="20103" spans="1:10">
      <c r="A20103" s="519" t="s">
        <v>20199</v>
      </c>
      <c r="B20103" s="519" t="str">
        <f t="shared" si="313"/>
        <v>DESOBSTRUCAO E LIMPEZA DE RUAS</v>
      </c>
      <c r="C20103" s="519" t="s">
        <v>20200</v>
      </c>
      <c r="I20103" s="519" t="s">
        <v>13</v>
      </c>
      <c r="J20103" s="650">
        <v>2.04</v>
      </c>
    </row>
    <row r="20104" spans="1:10">
      <c r="A20104" s="519" t="s">
        <v>20201</v>
      </c>
      <c r="B20104" s="519" t="str">
        <f t="shared" ref="B20104:B20167" si="314">C20104&amp;D20104&amp;E20104&amp;F20104&amp;G20104&amp;H20104</f>
        <v>DESOBSTRUCAO E LIMPEZA DE RUAS</v>
      </c>
      <c r="C20104" s="519" t="s">
        <v>20200</v>
      </c>
      <c r="I20104" s="519" t="s">
        <v>13</v>
      </c>
      <c r="J20104" s="650">
        <v>1.94</v>
      </c>
    </row>
    <row r="20105" spans="1:10">
      <c r="A20105" s="519" t="s">
        <v>20202</v>
      </c>
      <c r="B20105" s="519" t="str">
        <f t="shared" si="314"/>
        <v>LIMPEZA DE RUA COM AR COMPRIMIDO</v>
      </c>
      <c r="C20105" s="519" t="s">
        <v>20203</v>
      </c>
      <c r="I20105" s="519" t="s">
        <v>13</v>
      </c>
      <c r="J20105" s="650">
        <v>0.99</v>
      </c>
    </row>
    <row r="20106" spans="1:10">
      <c r="A20106" s="519" t="s">
        <v>20204</v>
      </c>
      <c r="B20106" s="519" t="str">
        <f t="shared" si="314"/>
        <v>LIMPEZA DE RUA COM AR COMPRIMIDO</v>
      </c>
      <c r="C20106" s="519" t="s">
        <v>20203</v>
      </c>
      <c r="I20106" s="519" t="s">
        <v>13</v>
      </c>
      <c r="J20106" s="650">
        <v>0.97</v>
      </c>
    </row>
    <row r="20107" spans="1:10">
      <c r="A20107" s="519" t="s">
        <v>20205</v>
      </c>
      <c r="B20107" s="519" t="str">
        <f t="shared" si="314"/>
        <v>DESOBSTRUCAO E LIMPEZA DE PISTA PARA EMBUTIMENTO DE FIACAO</v>
      </c>
      <c r="C20107" s="519" t="s">
        <v>20206</v>
      </c>
      <c r="I20107" s="519" t="s">
        <v>13</v>
      </c>
      <c r="J20107" s="650">
        <v>2.82</v>
      </c>
    </row>
    <row r="20108" spans="1:10">
      <c r="A20108" s="519" t="s">
        <v>20207</v>
      </c>
      <c r="B20108" s="519" t="str">
        <f t="shared" si="314"/>
        <v>DESOBSTRUCAO E LIMPEZA DE PISTA PARA EMBUTIMENTO DE FIACAO</v>
      </c>
      <c r="C20108" s="519" t="s">
        <v>20206</v>
      </c>
      <c r="I20108" s="519" t="s">
        <v>13</v>
      </c>
      <c r="J20108" s="650">
        <v>2.6</v>
      </c>
    </row>
    <row r="20109" spans="1:10">
      <c r="A20109" s="519" t="s">
        <v>20208</v>
      </c>
      <c r="B20109" s="519" t="str">
        <f t="shared" si="314"/>
        <v>LIMPEZA DE PISTA,COM UTILIZACAO DE COMPRESSOR DE AR,PARA EXECUCAO DE REVESTIMENTO COM CBUQ</v>
      </c>
      <c r="C20109" s="519" t="s">
        <v>47314</v>
      </c>
      <c r="D20109" s="519" t="s">
        <v>47315</v>
      </c>
      <c r="I20109" s="519" t="s">
        <v>13</v>
      </c>
      <c r="J20109" s="650">
        <v>0.44</v>
      </c>
    </row>
    <row r="20110" spans="1:10">
      <c r="A20110" s="519" t="s">
        <v>20209</v>
      </c>
      <c r="B20110" s="519" t="str">
        <f t="shared" si="314"/>
        <v>LIMPEZA DE PISTA,COM UTILIZACAO DE COMPRESSOR DE AR,PARA EXECUCAO DE REVESTIMENTO COM CBUQ</v>
      </c>
      <c r="C20110" s="519" t="s">
        <v>47314</v>
      </c>
      <c r="D20110" s="519" t="s">
        <v>47315</v>
      </c>
      <c r="I20110" s="519" t="s">
        <v>13</v>
      </c>
      <c r="J20110" s="650">
        <v>0.43</v>
      </c>
    </row>
    <row r="20111" spans="1:10">
      <c r="A20111" s="519" t="s">
        <v>20210</v>
      </c>
      <c r="B20111" s="519" t="str">
        <f t="shared" si="314"/>
        <v>LIMPEZA DE PISTA,COM UTILIZACAO DE COMPRESSOR DE AR,CAMINHAO BASCULANTE,PARA EXECUCAO DE REVESTIMENTO COM CBUQ</v>
      </c>
      <c r="C20111" s="519" t="s">
        <v>47316</v>
      </c>
      <c r="D20111" s="519" t="s">
        <v>47317</v>
      </c>
      <c r="I20111" s="519" t="s">
        <v>13</v>
      </c>
      <c r="J20111" s="650">
        <v>0.54</v>
      </c>
    </row>
    <row r="20112" spans="1:10">
      <c r="A20112" s="519" t="s">
        <v>20211</v>
      </c>
      <c r="B20112" s="519" t="str">
        <f t="shared" si="314"/>
        <v>LIMPEZA DE PISTA,COM UTILIZACAO DE COMPRESSOR DE AR,CAMINHAO BASCULANTE,PARA EXECUCAO DE REVESTIMENTO COM CBUQ</v>
      </c>
      <c r="C20112" s="519" t="s">
        <v>47316</v>
      </c>
      <c r="D20112" s="519" t="s">
        <v>47317</v>
      </c>
      <c r="I20112" s="519" t="s">
        <v>13</v>
      </c>
      <c r="J20112" s="650">
        <v>0.52</v>
      </c>
    </row>
    <row r="20113" spans="1:10">
      <c r="A20113" s="519" t="s">
        <v>20212</v>
      </c>
      <c r="B20113" s="519" t="str">
        <f t="shared" si="314"/>
        <v>SUB-BASE ESTABILIZADA,SEM MISTURA DE MATERIAIS,DE ACORDO COM AS "INSTRUCOES PARA EXECUCAO",DO DER-RJ,EXCLUSIVE ESCAVACAO E TRANSPORTE DOS MATERIAIS,INCLUSIVE TRANSPORTE DE AGUA</v>
      </c>
      <c r="C20113" s="519" t="s">
        <v>47318</v>
      </c>
      <c r="D20113" s="519" t="s">
        <v>47319</v>
      </c>
      <c r="E20113" s="519" t="s">
        <v>47320</v>
      </c>
      <c r="I20113" s="519" t="s">
        <v>22</v>
      </c>
      <c r="J20113" s="650">
        <v>13.41</v>
      </c>
    </row>
    <row r="20114" spans="1:10">
      <c r="A20114" s="519" t="s">
        <v>20213</v>
      </c>
      <c r="B20114" s="519" t="str">
        <f t="shared" si="314"/>
        <v>SUB-BASE ESTABILIZADA,SEM MISTURA DE MATERIAIS,DE ACORDO COM AS "INSTRUCOES PARA EXECUCAO",DO DER-RJ,EXCLUSIVE ESCAVACAO E TRANSPORTE DOS MATERIAIS,INCLUSIVE TRANSPORTE DE AGUA</v>
      </c>
      <c r="C20114" s="519" t="s">
        <v>47318</v>
      </c>
      <c r="D20114" s="519" t="s">
        <v>47319</v>
      </c>
      <c r="E20114" s="519" t="s">
        <v>47320</v>
      </c>
      <c r="I20114" s="519" t="s">
        <v>22</v>
      </c>
      <c r="J20114" s="650">
        <v>12.81</v>
      </c>
    </row>
    <row r="20115" spans="1:10">
      <c r="A20115" s="519" t="s">
        <v>20214</v>
      </c>
      <c r="B20115" s="519" t="str">
        <f t="shared" si="314"/>
        <v>BASE ESTABILIZADA,SEM MISTURA DE MATERIAIS,DE ACORDO COM AS"INSTRUCOES PARA EXECUCAO",DO DER-RJ,COMPACTADA EM DUAS CAMADAS,COM ENERGIA EQUIVALENTE A AASHO INTERMEDIARIA,EXCLUSIVEESCAVACAO E TRANSPORTE DOS MATERIAIS,INCLUSIVE TRANSPORTE DE AGUA</v>
      </c>
      <c r="C20115" s="519" t="s">
        <v>47321</v>
      </c>
      <c r="D20115" s="519" t="s">
        <v>47322</v>
      </c>
      <c r="E20115" s="519" t="s">
        <v>47323</v>
      </c>
      <c r="F20115" s="519" t="s">
        <v>47324</v>
      </c>
      <c r="G20115" s="519" t="s">
        <v>47325</v>
      </c>
      <c r="I20115" s="519" t="s">
        <v>22</v>
      </c>
      <c r="J20115" s="650">
        <v>14.9</v>
      </c>
    </row>
    <row r="20116" spans="1:10">
      <c r="A20116" s="519" t="s">
        <v>20215</v>
      </c>
      <c r="B20116" s="519" t="str">
        <f t="shared" si="314"/>
        <v>BASE ESTABILIZADA,SEM MISTURA DE MATERIAIS,DE ACORDO COM AS"INSTRUCOES PARA EXECUCAO",DO DER-RJ,COMPACTADA EM DUAS CAMADAS,COM ENERGIA EQUIVALENTE A AASHO INTERMEDIARIA,EXCLUSIVEESCAVACAO E TRANSPORTE DOS MATERIAIS,INCLUSIVE TRANSPORTE DE AGUA</v>
      </c>
      <c r="C20116" s="519" t="s">
        <v>47321</v>
      </c>
      <c r="D20116" s="519" t="s">
        <v>47322</v>
      </c>
      <c r="E20116" s="519" t="s">
        <v>47323</v>
      </c>
      <c r="F20116" s="519" t="s">
        <v>47324</v>
      </c>
      <c r="G20116" s="519" t="s">
        <v>47325</v>
      </c>
      <c r="I20116" s="519" t="s">
        <v>22</v>
      </c>
      <c r="J20116" s="650">
        <v>14.24</v>
      </c>
    </row>
    <row r="20117" spans="1:10">
      <c r="A20117" s="519" t="s">
        <v>20216</v>
      </c>
      <c r="B20117" s="519" t="str">
        <f t="shared" si="314"/>
        <v>BASE ESTABILIZADA,SEM MISTURA DE MATERIAIS,DE ACORDO COM AS"INSTRUCOES PARA EXECUCAO",DO DER-RJ,COMPACTADA EM DUAS CAMADAS,COM ENERGIA EQUIVALENTE A AASHO MODIFICADA,EXCLUSIVE ESCAVACAO E TRANSPORTE DOS MATERIAIS,INCLUSIVE TRANSPORTE DE AGUA</v>
      </c>
      <c r="C20117" s="519" t="s">
        <v>47321</v>
      </c>
      <c r="D20117" s="519" t="s">
        <v>47322</v>
      </c>
      <c r="E20117" s="519" t="s">
        <v>47326</v>
      </c>
      <c r="F20117" s="519" t="s">
        <v>47327</v>
      </c>
      <c r="G20117" s="519" t="s">
        <v>47328</v>
      </c>
      <c r="I20117" s="519" t="s">
        <v>22</v>
      </c>
      <c r="J20117" s="650">
        <v>16.350000000000001</v>
      </c>
    </row>
    <row r="20118" spans="1:10">
      <c r="A20118" s="519" t="s">
        <v>20217</v>
      </c>
      <c r="B20118" s="519" t="str">
        <f t="shared" si="314"/>
        <v>BASE ESTABILIZADA,SEM MISTURA DE MATERIAIS,DE ACORDO COM AS"INSTRUCOES PARA EXECUCAO",DO DER-RJ,COMPACTADA EM DUAS CAMADAS,COM ENERGIA EQUIVALENTE A AASHO MODIFICADA,EXCLUSIVE ESCAVACAO E TRANSPORTE DOS MATERIAIS,INCLUSIVE TRANSPORTE DE AGUA</v>
      </c>
      <c r="C20118" s="519" t="s">
        <v>47321</v>
      </c>
      <c r="D20118" s="519" t="s">
        <v>47322</v>
      </c>
      <c r="E20118" s="519" t="s">
        <v>47326</v>
      </c>
      <c r="F20118" s="519" t="s">
        <v>47327</v>
      </c>
      <c r="G20118" s="519" t="s">
        <v>47328</v>
      </c>
      <c r="I20118" s="519" t="s">
        <v>22</v>
      </c>
      <c r="J20118" s="650">
        <v>15.62</v>
      </c>
    </row>
    <row r="20119" spans="1:10">
      <c r="A20119" s="519" t="s">
        <v>20218</v>
      </c>
      <c r="B20119" s="519" t="str">
        <f t="shared" si="314"/>
        <v>SUB-BASE ESTABILIZADA GRANULOMETRICAMENTE,COM MISTURA DE 2 OU MAIS MATERIAIS,DE ACORDO COM AS "INSTRUCOES PARA EXECUCAO",DO DER-RJ,EXCLUSIVE ESCAVACAO E TRANSPORTE DOS MATERIAIS,INCLUSIVE TRANSPORTE DE AGUA</v>
      </c>
      <c r="C20119" s="519" t="s">
        <v>47329</v>
      </c>
      <c r="D20119" s="519" t="s">
        <v>47330</v>
      </c>
      <c r="E20119" s="519" t="s">
        <v>47331</v>
      </c>
      <c r="F20119" s="519" t="s">
        <v>47332</v>
      </c>
      <c r="I20119" s="519" t="s">
        <v>22</v>
      </c>
      <c r="J20119" s="650">
        <v>16.239999999999998</v>
      </c>
    </row>
    <row r="20120" spans="1:10">
      <c r="A20120" s="519" t="s">
        <v>20219</v>
      </c>
      <c r="B20120" s="519" t="str">
        <f t="shared" si="314"/>
        <v>SUB-BASE ESTABILIZADA GRANULOMETRICAMENTE,COM MISTURA DE 2 OU MAIS MATERIAIS,DE ACORDO COM AS "INSTRUCOES PARA EXECUCAO",DO DER-RJ,EXCLUSIVE ESCAVACAO E TRANSPORTE DOS MATERIAIS,INCLUSIVE TRANSPORTE DE AGUA</v>
      </c>
      <c r="C20120" s="519" t="s">
        <v>47329</v>
      </c>
      <c r="D20120" s="519" t="s">
        <v>47330</v>
      </c>
      <c r="E20120" s="519" t="s">
        <v>47331</v>
      </c>
      <c r="F20120" s="519" t="s">
        <v>47332</v>
      </c>
      <c r="I20120" s="519" t="s">
        <v>22</v>
      </c>
      <c r="J20120" s="650">
        <v>15.52</v>
      </c>
    </row>
    <row r="20121" spans="1:10">
      <c r="A20121" s="519" t="s">
        <v>20220</v>
      </c>
      <c r="B20121" s="519" t="str">
        <f t="shared" si="314"/>
        <v>BASE ESTABILIZADA GRANULOMETRICAMENTE,COM MISTURA DE 2 OU MAIS MATERIAIS,DE ACORDO COM AS "INSTRUCOES PARA EXECUCAO",DODER-RJ,COMPACTADA EM DUAS CAMADAS,COM ENERGIA EQUIVALENTE AAASHO INTERMEDIARIA,EXCLUSIVE ESCAVACAO E TRANSPORTE DOS MATERIAIS,INCLUINDO TRANSPORTE DE AGUA</v>
      </c>
      <c r="C20121" s="519" t="s">
        <v>47333</v>
      </c>
      <c r="D20121" s="519" t="s">
        <v>47334</v>
      </c>
      <c r="E20121" s="519" t="s">
        <v>47335</v>
      </c>
      <c r="F20121" s="519" t="s">
        <v>47336</v>
      </c>
      <c r="G20121" s="519" t="s">
        <v>47337</v>
      </c>
      <c r="I20121" s="519" t="s">
        <v>22</v>
      </c>
      <c r="J20121" s="650">
        <v>18.03</v>
      </c>
    </row>
    <row r="20122" spans="1:10">
      <c r="A20122" s="519" t="s">
        <v>20221</v>
      </c>
      <c r="B20122" s="519" t="str">
        <f t="shared" si="314"/>
        <v>BASE ESTABILIZADA GRANULOMETRICAMENTE,COM MISTURA DE 2 OU MAIS MATERIAIS,DE ACORDO COM AS "INSTRUCOES PARA EXECUCAO",DODER-RJ,COMPACTADA EM DUAS CAMADAS,COM ENERGIA EQUIVALENTE AAASHO INTERMEDIARIA,EXCLUSIVE ESCAVACAO E TRANSPORTE DOS MATERIAIS,INCLUINDO TRANSPORTE DE AGUA</v>
      </c>
      <c r="C20122" s="519" t="s">
        <v>47333</v>
      </c>
      <c r="D20122" s="519" t="s">
        <v>47334</v>
      </c>
      <c r="E20122" s="519" t="s">
        <v>47335</v>
      </c>
      <c r="F20122" s="519" t="s">
        <v>47336</v>
      </c>
      <c r="G20122" s="519" t="s">
        <v>47337</v>
      </c>
      <c r="I20122" s="519" t="s">
        <v>22</v>
      </c>
      <c r="J20122" s="650">
        <v>17.23</v>
      </c>
    </row>
    <row r="20123" spans="1:10">
      <c r="A20123" s="519" t="s">
        <v>20222</v>
      </c>
      <c r="B20123" s="519" t="str">
        <f t="shared" si="314"/>
        <v>BASE ESTABILIZADA GRANULOMETRICAMENTE,COM MISTURA DE 2 OU MAIS MATERIAIS,DE ACORDO COM AS "INSTRUCOES PARA EXECUCAO",DODER-RJ,COMPACTADA EM DUAS CAMADAS,COM ENERGIA EQUIVALENTE AAASHO MODIFICADA,EXCLUSIVE ESCAVACAO E TRANSPORTE DOS MATERIAIS,INCLUINDO TRANSPORTE DE AGUA</v>
      </c>
      <c r="C20123" s="519" t="s">
        <v>47333</v>
      </c>
      <c r="D20123" s="519" t="s">
        <v>47334</v>
      </c>
      <c r="E20123" s="519" t="s">
        <v>47335</v>
      </c>
      <c r="F20123" s="519" t="s">
        <v>47338</v>
      </c>
      <c r="G20123" s="519" t="s">
        <v>47339</v>
      </c>
      <c r="I20123" s="519" t="s">
        <v>22</v>
      </c>
      <c r="J20123" s="650">
        <v>19.78</v>
      </c>
    </row>
    <row r="20124" spans="1:10">
      <c r="A20124" s="519" t="s">
        <v>20223</v>
      </c>
      <c r="B20124" s="519" t="str">
        <f t="shared" si="314"/>
        <v>BASE ESTABILIZADA GRANULOMETRICAMENTE,COM MISTURA DE 2 OU MAIS MATERIAIS,DE ACORDO COM AS "INSTRUCOES PARA EXECUCAO",DODER-RJ,COMPACTADA EM DUAS CAMADAS,COM ENERGIA EQUIVALENTE AAASHO MODIFICADA,EXCLUSIVE ESCAVACAO E TRANSPORTE DOS MATERIAIS,INCLUINDO TRANSPORTE DE AGUA</v>
      </c>
      <c r="C20124" s="519" t="s">
        <v>47333</v>
      </c>
      <c r="D20124" s="519" t="s">
        <v>47334</v>
      </c>
      <c r="E20124" s="519" t="s">
        <v>47335</v>
      </c>
      <c r="F20124" s="519" t="s">
        <v>47338</v>
      </c>
      <c r="G20124" s="519" t="s">
        <v>47339</v>
      </c>
      <c r="I20124" s="519" t="s">
        <v>22</v>
      </c>
      <c r="J20124" s="650">
        <v>18.899999999999999</v>
      </c>
    </row>
    <row r="20125" spans="1:10">
      <c r="A20125" s="519" t="s">
        <v>20224</v>
      </c>
      <c r="B20125" s="519" t="str">
        <f t="shared" si="314"/>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125" s="519" t="s">
        <v>47333</v>
      </c>
      <c r="D20125" s="519" t="s">
        <v>47340</v>
      </c>
      <c r="E20125" s="519" t="s">
        <v>47341</v>
      </c>
      <c r="F20125" s="519" t="s">
        <v>47342</v>
      </c>
      <c r="G20125" s="519" t="s">
        <v>47343</v>
      </c>
      <c r="I20125" s="519" t="s">
        <v>22</v>
      </c>
      <c r="J20125" s="650">
        <v>14.87</v>
      </c>
    </row>
    <row r="20126" spans="1:10">
      <c r="A20126" s="519" t="s">
        <v>20225</v>
      </c>
      <c r="B20126" s="519" t="str">
        <f t="shared" si="314"/>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126" s="519" t="s">
        <v>47333</v>
      </c>
      <c r="D20126" s="519" t="s">
        <v>47340</v>
      </c>
      <c r="E20126" s="519" t="s">
        <v>47341</v>
      </c>
      <c r="F20126" s="519" t="s">
        <v>47342</v>
      </c>
      <c r="G20126" s="519" t="s">
        <v>47343</v>
      </c>
      <c r="I20126" s="519" t="s">
        <v>22</v>
      </c>
      <c r="J20126" s="650">
        <v>14.44</v>
      </c>
    </row>
    <row r="20127" spans="1:10">
      <c r="A20127" s="519" t="s">
        <v>20226</v>
      </c>
      <c r="B20127" s="519" t="str">
        <f t="shared" si="314"/>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127" s="519" t="s">
        <v>47333</v>
      </c>
      <c r="D20127" s="519" t="s">
        <v>47340</v>
      </c>
      <c r="E20127" s="519" t="s">
        <v>47341</v>
      </c>
      <c r="F20127" s="519" t="s">
        <v>47344</v>
      </c>
      <c r="G20127" s="519" t="s">
        <v>47345</v>
      </c>
      <c r="I20127" s="519" t="s">
        <v>22</v>
      </c>
      <c r="J20127" s="650">
        <v>17.61</v>
      </c>
    </row>
    <row r="20128" spans="1:10">
      <c r="A20128" s="519" t="s">
        <v>20227</v>
      </c>
      <c r="B20128" s="519" t="str">
        <f t="shared" si="314"/>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128" s="519" t="s">
        <v>47333</v>
      </c>
      <c r="D20128" s="519" t="s">
        <v>47340</v>
      </c>
      <c r="E20128" s="519" t="s">
        <v>47341</v>
      </c>
      <c r="F20128" s="519" t="s">
        <v>47344</v>
      </c>
      <c r="G20128" s="519" t="s">
        <v>47345</v>
      </c>
      <c r="I20128" s="519" t="s">
        <v>22</v>
      </c>
      <c r="J20128" s="650">
        <v>17.09</v>
      </c>
    </row>
    <row r="20129" spans="1:10">
      <c r="A20129" s="519" t="s">
        <v>20228</v>
      </c>
      <c r="B20129" s="519" t="str">
        <f t="shared" si="314"/>
        <v>BASE DE SOLO BETUME COM MISTURA EM USINA,COMPREENDENDO AS OPERACOES DE EXECUCAO E TRANSPORTE DE AGUA,EXCLUSIVE ESCAVACAO E TRANSPORTE DE SOLOS,FORNECIMENTO E TRANSPORTE DE MATERIAIS BETUMINOSOS E TRANSPORTE DA USINA PARA PISTA</v>
      </c>
      <c r="C20129" s="519" t="s">
        <v>47346</v>
      </c>
      <c r="D20129" s="519" t="s">
        <v>47347</v>
      </c>
      <c r="E20129" s="519" t="s">
        <v>47348</v>
      </c>
      <c r="F20129" s="519" t="s">
        <v>47349</v>
      </c>
      <c r="I20129" s="519" t="s">
        <v>22</v>
      </c>
      <c r="J20129" s="650">
        <v>32.270000000000003</v>
      </c>
    </row>
    <row r="20130" spans="1:10">
      <c r="A20130" s="519" t="s">
        <v>20229</v>
      </c>
      <c r="B20130" s="519" t="str">
        <f t="shared" si="314"/>
        <v>BASE DE SOLO BETUME COM MISTURA EM USINA,COMPREENDENDO AS OPERACOES DE EXECUCAO E TRANSPORTE DE AGUA,EXCLUSIVE ESCAVACAO E TRANSPORTE DE SOLOS,FORNECIMENTO E TRANSPORTE DE MATERIAIS BETUMINOSOS E TRANSPORTE DA USINA PARA PISTA</v>
      </c>
      <c r="C20130" s="519" t="s">
        <v>47346</v>
      </c>
      <c r="D20130" s="519" t="s">
        <v>47347</v>
      </c>
      <c r="E20130" s="519" t="s">
        <v>47348</v>
      </c>
      <c r="F20130" s="519" t="s">
        <v>47349</v>
      </c>
      <c r="I20130" s="519" t="s">
        <v>22</v>
      </c>
      <c r="J20130" s="650">
        <v>31.2</v>
      </c>
    </row>
    <row r="20131" spans="1:10">
      <c r="A20131" s="519" t="s">
        <v>20230</v>
      </c>
      <c r="B20131" s="519" t="str">
        <f t="shared" si="314"/>
        <v>BASE DE SOLO BETUME COM MISTURA NA PISTA,COMPREENDENDO AS OPERACOES DE EXECUCAO</v>
      </c>
      <c r="C20131" s="519" t="s">
        <v>47350</v>
      </c>
      <c r="D20131" s="519" t="s">
        <v>47351</v>
      </c>
      <c r="I20131" s="519" t="s">
        <v>22</v>
      </c>
      <c r="J20131" s="650">
        <v>25.51</v>
      </c>
    </row>
    <row r="20132" spans="1:10">
      <c r="A20132" s="519" t="s">
        <v>20231</v>
      </c>
      <c r="B20132" s="519" t="str">
        <f t="shared" si="314"/>
        <v>BASE DE SOLO BETUME COM MISTURA NA PISTA,COMPREENDENDO AS OPERACOES DE EXECUCAO</v>
      </c>
      <c r="C20132" s="519" t="s">
        <v>47350</v>
      </c>
      <c r="D20132" s="519" t="s">
        <v>47351</v>
      </c>
      <c r="I20132" s="519" t="s">
        <v>22</v>
      </c>
      <c r="J20132" s="650">
        <v>24.6</v>
      </c>
    </row>
    <row r="20133" spans="1:10">
      <c r="A20133" s="519" t="s">
        <v>20232</v>
      </c>
      <c r="B20133" s="519" t="str">
        <f t="shared" si="314"/>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133" s="519" t="s">
        <v>47352</v>
      </c>
      <c r="D20133" s="519" t="s">
        <v>47353</v>
      </c>
      <c r="E20133" s="519" t="s">
        <v>47354</v>
      </c>
      <c r="F20133" s="519" t="s">
        <v>47355</v>
      </c>
      <c r="G20133" s="519" t="s">
        <v>47356</v>
      </c>
      <c r="I20133" s="519" t="s">
        <v>22</v>
      </c>
      <c r="J20133" s="650">
        <v>10.29</v>
      </c>
    </row>
    <row r="20134" spans="1:10">
      <c r="A20134" s="519" t="s">
        <v>20233</v>
      </c>
      <c r="B20134" s="519" t="str">
        <f t="shared" si="314"/>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134" s="519" t="s">
        <v>47352</v>
      </c>
      <c r="D20134" s="519" t="s">
        <v>47353</v>
      </c>
      <c r="E20134" s="519" t="s">
        <v>47354</v>
      </c>
      <c r="F20134" s="519" t="s">
        <v>47355</v>
      </c>
      <c r="G20134" s="519" t="s">
        <v>47356</v>
      </c>
      <c r="I20134" s="519" t="s">
        <v>22</v>
      </c>
      <c r="J20134" s="650">
        <v>9.84</v>
      </c>
    </row>
    <row r="20135" spans="1:10">
      <c r="A20135" s="519" t="s">
        <v>20234</v>
      </c>
      <c r="B20135" s="519" t="str">
        <f t="shared" si="314"/>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135" s="519" t="s">
        <v>47357</v>
      </c>
      <c r="D20135" s="519" t="s">
        <v>47358</v>
      </c>
      <c r="E20135" s="519" t="s">
        <v>47359</v>
      </c>
      <c r="F20135" s="519" t="s">
        <v>47360</v>
      </c>
      <c r="G20135" s="519" t="s">
        <v>47361</v>
      </c>
      <c r="H20135" s="519" t="s">
        <v>47362</v>
      </c>
      <c r="I20135" s="519" t="s">
        <v>22</v>
      </c>
      <c r="J20135" s="650">
        <v>17.809999999999999</v>
      </c>
    </row>
    <row r="20136" spans="1:10">
      <c r="A20136" s="519" t="s">
        <v>20235</v>
      </c>
      <c r="B20136" s="519" t="str">
        <f t="shared" si="314"/>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136" s="519" t="s">
        <v>47357</v>
      </c>
      <c r="D20136" s="519" t="s">
        <v>47358</v>
      </c>
      <c r="E20136" s="519" t="s">
        <v>47359</v>
      </c>
      <c r="F20136" s="519" t="s">
        <v>47360</v>
      </c>
      <c r="G20136" s="519" t="s">
        <v>47361</v>
      </c>
      <c r="H20136" s="519" t="s">
        <v>47362</v>
      </c>
      <c r="I20136" s="519" t="s">
        <v>22</v>
      </c>
      <c r="J20136" s="650">
        <v>17.260000000000002</v>
      </c>
    </row>
    <row r="20137" spans="1:10">
      <c r="A20137" s="519" t="s">
        <v>20236</v>
      </c>
      <c r="B20137" s="519" t="str">
        <f t="shared" si="314"/>
        <v>SUB-BASE DE SOLO MELHORADO COM CIMENTO,DE ACORDO COM A INSTRUCAO TECNICA IT-08/80 DO DER-RJ,INCLUSIVE TRANSPORTE DE AGUA,EXCLUSIVE FORNECIMENTO DE CIMENTO,ESCAVACAO E TRANSPORTE DOS SOLOS</v>
      </c>
      <c r="C20137" s="519" t="s">
        <v>47363</v>
      </c>
      <c r="D20137" s="519" t="s">
        <v>47364</v>
      </c>
      <c r="E20137" s="519" t="s">
        <v>47365</v>
      </c>
      <c r="F20137" s="519" t="s">
        <v>47366</v>
      </c>
      <c r="I20137" s="519" t="s">
        <v>22</v>
      </c>
      <c r="J20137" s="650">
        <v>11.11</v>
      </c>
    </row>
    <row r="20138" spans="1:10">
      <c r="A20138" s="519" t="s">
        <v>20237</v>
      </c>
      <c r="B20138" s="519" t="str">
        <f t="shared" si="314"/>
        <v>SUB-BASE DE SOLO MELHORADO COM CIMENTO,DE ACORDO COM A INSTRUCAO TECNICA IT-08/80 DO DER-RJ,INCLUSIVE TRANSPORTE DE AGUA,EXCLUSIVE FORNECIMENTO DE CIMENTO,ESCAVACAO E TRANSPORTE DOS SOLOS</v>
      </c>
      <c r="C20138" s="519" t="s">
        <v>47363</v>
      </c>
      <c r="D20138" s="519" t="s">
        <v>47364</v>
      </c>
      <c r="E20138" s="519" t="s">
        <v>47365</v>
      </c>
      <c r="F20138" s="519" t="s">
        <v>47366</v>
      </c>
      <c r="I20138" s="519" t="s">
        <v>22</v>
      </c>
      <c r="J20138" s="650">
        <v>10.67</v>
      </c>
    </row>
    <row r="20139" spans="1:10">
      <c r="A20139" s="519" t="s">
        <v>20238</v>
      </c>
      <c r="B20139" s="519" t="str">
        <f t="shared" si="314"/>
        <v>CONTENCAO DE TERRAS COM SACOS DE ANIAGEM PREENCHIDOS COM SOLO-CIMENTO</v>
      </c>
      <c r="C20139" s="519" t="s">
        <v>47367</v>
      </c>
      <c r="D20139" s="519" t="s">
        <v>47368</v>
      </c>
      <c r="I20139" s="519" t="s">
        <v>22</v>
      </c>
      <c r="J20139" s="650">
        <v>218.57</v>
      </c>
    </row>
    <row r="20140" spans="1:10">
      <c r="A20140" s="519" t="s">
        <v>20239</v>
      </c>
      <c r="B20140" s="519" t="str">
        <f t="shared" si="314"/>
        <v>CONTENCAO DE TERRAS COM SACOS DE ANIAGEM PREENCHIDOS COM SOLO-CIMENTO</v>
      </c>
      <c r="C20140" s="519" t="s">
        <v>47367</v>
      </c>
      <c r="D20140" s="519" t="s">
        <v>47368</v>
      </c>
      <c r="I20140" s="519" t="s">
        <v>22</v>
      </c>
      <c r="J20140" s="650">
        <v>210.86</v>
      </c>
    </row>
    <row r="20141" spans="1:10">
      <c r="A20141" s="519" t="s">
        <v>20240</v>
      </c>
      <c r="B20141" s="519" t="str">
        <f t="shared" si="314"/>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141" s="519" t="s">
        <v>47369</v>
      </c>
      <c r="D20141" s="519" t="s">
        <v>47370</v>
      </c>
      <c r="E20141" s="519" t="s">
        <v>47371</v>
      </c>
      <c r="F20141" s="519" t="s">
        <v>47372</v>
      </c>
      <c r="G20141" s="519" t="s">
        <v>47373</v>
      </c>
      <c r="I20141" s="519" t="s">
        <v>22</v>
      </c>
      <c r="J20141" s="650">
        <v>21.94</v>
      </c>
    </row>
    <row r="20142" spans="1:10">
      <c r="A20142" s="519" t="s">
        <v>20241</v>
      </c>
      <c r="B20142" s="519" t="str">
        <f t="shared" si="314"/>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142" s="519" t="s">
        <v>47369</v>
      </c>
      <c r="D20142" s="519" t="s">
        <v>47370</v>
      </c>
      <c r="E20142" s="519" t="s">
        <v>47371</v>
      </c>
      <c r="F20142" s="519" t="s">
        <v>47372</v>
      </c>
      <c r="G20142" s="519" t="s">
        <v>47373</v>
      </c>
      <c r="I20142" s="519" t="s">
        <v>22</v>
      </c>
      <c r="J20142" s="650">
        <v>21.26</v>
      </c>
    </row>
    <row r="20143" spans="1:10">
      <c r="A20143" s="519" t="s">
        <v>20242</v>
      </c>
      <c r="B20143" s="519" t="str">
        <f t="shared" si="314"/>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143" s="519" t="s">
        <v>47374</v>
      </c>
      <c r="D20143" s="519" t="s">
        <v>47375</v>
      </c>
      <c r="E20143" s="519" t="s">
        <v>47376</v>
      </c>
      <c r="F20143" s="519" t="s">
        <v>47377</v>
      </c>
      <c r="G20143" s="519" t="s">
        <v>47378</v>
      </c>
      <c r="I20143" s="519" t="s">
        <v>22</v>
      </c>
      <c r="J20143" s="650">
        <v>14.24</v>
      </c>
    </row>
    <row r="20144" spans="1:10">
      <c r="A20144" s="519" t="s">
        <v>20243</v>
      </c>
      <c r="B20144" s="519" t="str">
        <f t="shared" si="314"/>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144" s="519" t="s">
        <v>47374</v>
      </c>
      <c r="D20144" s="519" t="s">
        <v>47375</v>
      </c>
      <c r="E20144" s="519" t="s">
        <v>47376</v>
      </c>
      <c r="F20144" s="519" t="s">
        <v>47377</v>
      </c>
      <c r="G20144" s="519" t="s">
        <v>47378</v>
      </c>
      <c r="I20144" s="519" t="s">
        <v>22</v>
      </c>
      <c r="J20144" s="650">
        <v>13.67</v>
      </c>
    </row>
    <row r="20145" spans="1:10">
      <c r="A20145" s="519" t="s">
        <v>20244</v>
      </c>
      <c r="B20145" s="519" t="str">
        <f t="shared" si="314"/>
        <v>BASE DE BRITA GRADUADA,MEDIDA APOS A COMPACTACAO,EXCLUSIVE O FORNECIMENTO E TRANSPORTE DOS MATERIAIS</v>
      </c>
      <c r="C20145" s="519" t="s">
        <v>47379</v>
      </c>
      <c r="D20145" s="519" t="s">
        <v>47380</v>
      </c>
      <c r="I20145" s="519" t="s">
        <v>22</v>
      </c>
      <c r="J20145" s="650">
        <v>14.43</v>
      </c>
    </row>
    <row r="20146" spans="1:10">
      <c r="A20146" s="519" t="s">
        <v>20245</v>
      </c>
      <c r="B20146" s="519" t="str">
        <f t="shared" si="314"/>
        <v>BASE DE BRITA GRADUADA,MEDIDA APOS A COMPACTACAO,EXCLUSIVE O FORNECIMENTO E TRANSPORTE DOS MATERIAIS</v>
      </c>
      <c r="C20146" s="519" t="s">
        <v>47379</v>
      </c>
      <c r="D20146" s="519" t="s">
        <v>47380</v>
      </c>
      <c r="I20146" s="519" t="s">
        <v>22</v>
      </c>
      <c r="J20146" s="650">
        <v>13.85</v>
      </c>
    </row>
    <row r="20147" spans="1:10">
      <c r="A20147" s="519" t="s">
        <v>20246</v>
      </c>
      <c r="B20147" s="519" t="str">
        <f t="shared" si="314"/>
        <v>BASE DE BRITA CORRIDA,MEDIDA APOS A COMPACTACAO,EXCLUSIVE OFORNECIMENTO E TRANSPORTE DOS MATERIAIS</v>
      </c>
      <c r="C20147" s="519" t="s">
        <v>47381</v>
      </c>
      <c r="D20147" s="519" t="s">
        <v>47382</v>
      </c>
      <c r="I20147" s="519" t="s">
        <v>22</v>
      </c>
      <c r="J20147" s="650">
        <v>13.82</v>
      </c>
    </row>
    <row r="20148" spans="1:10">
      <c r="A20148" s="519" t="s">
        <v>20247</v>
      </c>
      <c r="B20148" s="519" t="str">
        <f t="shared" si="314"/>
        <v>BASE DE BRITA CORRIDA,MEDIDA APOS A COMPACTACAO,EXCLUSIVE OFORNECIMENTO E TRANSPORTE DOS MATERIAIS</v>
      </c>
      <c r="C20148" s="519" t="s">
        <v>47381</v>
      </c>
      <c r="D20148" s="519" t="s">
        <v>47382</v>
      </c>
      <c r="I20148" s="519" t="s">
        <v>22</v>
      </c>
      <c r="J20148" s="650">
        <v>13.24</v>
      </c>
    </row>
    <row r="20149" spans="1:10">
      <c r="A20149" s="519" t="s">
        <v>20248</v>
      </c>
      <c r="B20149" s="519" t="str">
        <f t="shared" si="314"/>
        <v>BASE "TELFORD",MEDIDA APOS A COMPACTACAO,EXCLUSIVE O FORNECIMENTO E TRANSPORTE DOS MATERIAIS</v>
      </c>
      <c r="C20149" s="519" t="s">
        <v>47383</v>
      </c>
      <c r="D20149" s="519" t="s">
        <v>47384</v>
      </c>
      <c r="I20149" s="519" t="s">
        <v>22</v>
      </c>
      <c r="J20149" s="650">
        <v>9.4600000000000009</v>
      </c>
    </row>
    <row r="20150" spans="1:10">
      <c r="A20150" s="519" t="s">
        <v>20249</v>
      </c>
      <c r="B20150" s="519" t="str">
        <f t="shared" si="314"/>
        <v>BASE "TELFORD",MEDIDA APOS A COMPACTACAO,EXCLUSIVE O FORNECIMENTO E TRANSPORTE DOS MATERIAIS</v>
      </c>
      <c r="C20150" s="519" t="s">
        <v>47383</v>
      </c>
      <c r="D20150" s="519" t="s">
        <v>47384</v>
      </c>
      <c r="I20150" s="519" t="s">
        <v>22</v>
      </c>
      <c r="J20150" s="650">
        <v>9.07</v>
      </c>
    </row>
    <row r="20151" spans="1:10">
      <c r="A20151" s="519" t="s">
        <v>20250</v>
      </c>
      <c r="B20151" s="519" t="str">
        <f t="shared" si="314"/>
        <v>BASE DE MACADAME HIDRAULICO,DE ACORDO COM A INSTRUCAO TECNICA IT-01/80,DO DER-RJ,O CUSTO INDENIZA AS OPERACOES DE EXECUCAO,EXCLUSIVE FORNECIMENTO E TRANSPORTE DOS MATERIAIS EMPREGADOS(BRITA,PO-DE-PEDRA,AREIA E AGUA)E SE APLICA AO VOLUME EXECUTADO,MEDIDO APOS COMPACTACAO</v>
      </c>
      <c r="C20151" s="519" t="s">
        <v>47385</v>
      </c>
      <c r="D20151" s="519" t="s">
        <v>47386</v>
      </c>
      <c r="E20151" s="519" t="s">
        <v>47387</v>
      </c>
      <c r="F20151" s="519" t="s">
        <v>47388</v>
      </c>
      <c r="G20151" s="519" t="s">
        <v>47389</v>
      </c>
      <c r="I20151" s="519" t="s">
        <v>22</v>
      </c>
      <c r="J20151" s="650">
        <v>10</v>
      </c>
    </row>
    <row r="20152" spans="1:10">
      <c r="A20152" s="519" t="s">
        <v>20251</v>
      </c>
      <c r="B20152" s="519" t="str">
        <f t="shared" si="314"/>
        <v>BASE DE MACADAME HIDRAULICO,DE ACORDO COM A INSTRUCAO TECNICA IT-01/80,DO DER-RJ,O CUSTO INDENIZA AS OPERACOES DE EXECUCAO,EXCLUSIVE FORNECIMENTO E TRANSPORTE DOS MATERIAIS EMPREGADOS(BRITA,PO-DE-PEDRA,AREIA E AGUA)E SE APLICA AO VOLUME EXECUTADO,MEDIDO APOS COMPACTACAO</v>
      </c>
      <c r="C20152" s="519" t="s">
        <v>47385</v>
      </c>
      <c r="D20152" s="519" t="s">
        <v>47386</v>
      </c>
      <c r="E20152" s="519" t="s">
        <v>47387</v>
      </c>
      <c r="F20152" s="519" t="s">
        <v>47388</v>
      </c>
      <c r="G20152" s="519" t="s">
        <v>47389</v>
      </c>
      <c r="I20152" s="519" t="s">
        <v>22</v>
      </c>
      <c r="J20152" s="650">
        <v>9.6300000000000008</v>
      </c>
    </row>
    <row r="20153" spans="1:10">
      <c r="A20153" s="519" t="s">
        <v>20252</v>
      </c>
      <c r="B20153" s="519" t="str">
        <f t="shared" si="314"/>
        <v>BASE DE BRITA GRADUADA,COM ADICAO DE 1% DE CIMENTO,MEDIDA APOS A COMPACTACAO,EXCLUSIVE FORNECIMENTO E TRANSPORTE DOS MATERIAIS</v>
      </c>
      <c r="C20153" s="519" t="s">
        <v>47390</v>
      </c>
      <c r="D20153" s="519" t="s">
        <v>47391</v>
      </c>
      <c r="E20153" s="519" t="s">
        <v>36888</v>
      </c>
      <c r="I20153" s="519" t="s">
        <v>22</v>
      </c>
      <c r="J20153" s="650">
        <v>14.43</v>
      </c>
    </row>
    <row r="20154" spans="1:10">
      <c r="A20154" s="519" t="s">
        <v>20253</v>
      </c>
      <c r="B20154" s="519" t="str">
        <f t="shared" si="314"/>
        <v>BASE DE BRITA GRADUADA,COM ADICAO DE 1% DE CIMENTO,MEDIDA APOS A COMPACTACAO,EXCLUSIVE FORNECIMENTO E TRANSPORTE DOS MATERIAIS</v>
      </c>
      <c r="C20154" s="519" t="s">
        <v>47390</v>
      </c>
      <c r="D20154" s="519" t="s">
        <v>47391</v>
      </c>
      <c r="E20154" s="519" t="s">
        <v>36888</v>
      </c>
      <c r="I20154" s="519" t="s">
        <v>22</v>
      </c>
      <c r="J20154" s="650">
        <v>13.85</v>
      </c>
    </row>
    <row r="20155" spans="1:10">
      <c r="A20155" s="519" t="s">
        <v>20254</v>
      </c>
      <c r="B20155" s="519" t="str">
        <f t="shared" si="314"/>
        <v>SUB-BASE DE BRITA CORRIDA,MEDIDA APOS A COMPACTACAO,EXCLUSIVE FORNECIMENTO E TRANSPORTE DOS MATERIAIS</v>
      </c>
      <c r="C20155" s="519" t="s">
        <v>47392</v>
      </c>
      <c r="D20155" s="519" t="s">
        <v>47393</v>
      </c>
      <c r="I20155" s="519" t="s">
        <v>22</v>
      </c>
      <c r="J20155" s="650">
        <v>13.82</v>
      </c>
    </row>
    <row r="20156" spans="1:10">
      <c r="A20156" s="519" t="s">
        <v>20255</v>
      </c>
      <c r="B20156" s="519" t="str">
        <f t="shared" si="314"/>
        <v>SUB-BASE DE BRITA CORRIDA,MEDIDA APOS A COMPACTACAO,EXCLUSIVE FORNECIMENTO E TRANSPORTE DOS MATERIAIS</v>
      </c>
      <c r="C20156" s="519" t="s">
        <v>47392</v>
      </c>
      <c r="D20156" s="519" t="s">
        <v>47393</v>
      </c>
      <c r="I20156" s="519" t="s">
        <v>22</v>
      </c>
      <c r="J20156" s="650">
        <v>13.24</v>
      </c>
    </row>
    <row r="20157" spans="1:10">
      <c r="A20157" s="519" t="s">
        <v>20256</v>
      </c>
      <c r="B20157" s="519" t="str">
        <f t="shared" si="314"/>
        <v>IMPRIMACAO DE BASE DE PAVIMENTACAO,DE ACORDO COM AS "INSTRUCOES PARA EXECUCAO",DO DER-RJ,EXCLUSIVE O FORNECIMENTO E TRANSPORTE DO MATERIAL BETUMINOSO</v>
      </c>
      <c r="C20157" s="519" t="s">
        <v>37248</v>
      </c>
      <c r="D20157" s="519" t="s">
        <v>47394</v>
      </c>
      <c r="E20157" s="519" t="s">
        <v>47395</v>
      </c>
      <c r="I20157" s="519" t="s">
        <v>13</v>
      </c>
      <c r="J20157" s="650">
        <v>0.48</v>
      </c>
    </row>
    <row r="20158" spans="1:10">
      <c r="A20158" s="519" t="s">
        <v>20257</v>
      </c>
      <c r="B20158" s="519" t="str">
        <f t="shared" si="314"/>
        <v>IMPRIMACAO DE BASE DE PAVIMENTACAO,DE ACORDO COM AS "INSTRUCOES PARA EXECUCAO",DO DER-RJ,EXCLUSIVE O FORNECIMENTO E TRANSPORTE DO MATERIAL BETUMINOSO</v>
      </c>
      <c r="C20158" s="519" t="s">
        <v>37248</v>
      </c>
      <c r="D20158" s="519" t="s">
        <v>47394</v>
      </c>
      <c r="E20158" s="519" t="s">
        <v>47395</v>
      </c>
      <c r="I20158" s="519" t="s">
        <v>13</v>
      </c>
      <c r="J20158" s="650">
        <v>0.46</v>
      </c>
    </row>
    <row r="20159" spans="1:10">
      <c r="A20159" s="519" t="s">
        <v>20258</v>
      </c>
      <c r="B20159" s="519" t="str">
        <f t="shared" si="314"/>
        <v>PINTURA DE LIGACAO,DE ACORDO COM AS "INSTRUCOES PARA EXECUCAO",DO DER-RJ,EXCLUSIVE O FORNECIMENTO E TRANSPORTE DO MATERIAL BETUMINOSO</v>
      </c>
      <c r="C20159" s="519" t="s">
        <v>37250</v>
      </c>
      <c r="D20159" s="519" t="s">
        <v>47396</v>
      </c>
      <c r="E20159" s="519" t="s">
        <v>47397</v>
      </c>
      <c r="I20159" s="519" t="s">
        <v>13</v>
      </c>
      <c r="J20159" s="650">
        <v>0.31</v>
      </c>
    </row>
    <row r="20160" spans="1:10">
      <c r="A20160" s="519" t="s">
        <v>20259</v>
      </c>
      <c r="B20160" s="519" t="str">
        <f t="shared" si="314"/>
        <v>PINTURA DE LIGACAO,DE ACORDO COM AS "INSTRUCOES PARA EXECUCAO",DO DER-RJ,EXCLUSIVE O FORNECIMENTO E TRANSPORTE DO MATERIAL BETUMINOSO</v>
      </c>
      <c r="C20160" s="519" t="s">
        <v>37250</v>
      </c>
      <c r="D20160" s="519" t="s">
        <v>47396</v>
      </c>
      <c r="E20160" s="519" t="s">
        <v>47397</v>
      </c>
      <c r="I20160" s="519" t="s">
        <v>13</v>
      </c>
      <c r="J20160" s="650">
        <v>0.3</v>
      </c>
    </row>
    <row r="20161" spans="1:10">
      <c r="A20161" s="519" t="s">
        <v>20260</v>
      </c>
      <c r="B20161" s="519" t="str">
        <f t="shared" si="314"/>
        <v>BASE DE MACADAME BETUMINOSO(BASE NEGRA),DE ACORDO COM AS "INSTRUCOES PARA EXECUCAO",DO DER-RJ,EXCLUSIVE O FORNECIMENTO E TRANSPORTE DOS MATERIAIS</v>
      </c>
      <c r="C20161" s="519" t="s">
        <v>47398</v>
      </c>
      <c r="D20161" s="519" t="s">
        <v>47399</v>
      </c>
      <c r="E20161" s="519" t="s">
        <v>47400</v>
      </c>
      <c r="I20161" s="519" t="s">
        <v>22</v>
      </c>
      <c r="J20161" s="650">
        <v>50.99</v>
      </c>
    </row>
    <row r="20162" spans="1:10">
      <c r="A20162" s="519" t="s">
        <v>20261</v>
      </c>
      <c r="B20162" s="519" t="str">
        <f t="shared" si="314"/>
        <v>BASE DE MACADAME BETUMINOSO(BASE NEGRA),DE ACORDO COM AS "INSTRUCOES PARA EXECUCAO",DO DER-RJ,EXCLUSIVE O FORNECIMENTO E TRANSPORTE DOS MATERIAIS</v>
      </c>
      <c r="C20162" s="519" t="s">
        <v>47398</v>
      </c>
      <c r="D20162" s="519" t="s">
        <v>47399</v>
      </c>
      <c r="E20162" s="519" t="s">
        <v>47400</v>
      </c>
      <c r="I20162" s="519" t="s">
        <v>22</v>
      </c>
      <c r="J20162" s="650">
        <v>48.91</v>
      </c>
    </row>
    <row r="20163" spans="1:10">
      <c r="A20163" s="519" t="s">
        <v>20262</v>
      </c>
      <c r="B20163" s="519" t="str">
        <f t="shared" si="314"/>
        <v>REVESTIMENTO DO TIPO "PRE-MISTURADO A FRIO",DE ACORDO COM AS "INSTRUCOES PARA EXECUCAO",DO DER-RJ,EXCLUSIVE O FORNECIMENTO E TRANSPORTE DOS MATERIAIS</v>
      </c>
      <c r="C20163" s="519" t="s">
        <v>47401</v>
      </c>
      <c r="D20163" s="519" t="s">
        <v>47402</v>
      </c>
      <c r="E20163" s="519" t="s">
        <v>47403</v>
      </c>
      <c r="I20163" s="519" t="s">
        <v>22</v>
      </c>
      <c r="J20163" s="650">
        <v>87.24</v>
      </c>
    </row>
    <row r="20164" spans="1:10">
      <c r="A20164" s="519" t="s">
        <v>20263</v>
      </c>
      <c r="B20164" s="519" t="str">
        <f t="shared" si="314"/>
        <v>REVESTIMENTO DO TIPO "PRE-MISTURADO A FRIO",DE ACORDO COM AS "INSTRUCOES PARA EXECUCAO",DO DER-RJ,EXCLUSIVE O FORNECIMENTO E TRANSPORTE DOS MATERIAIS</v>
      </c>
      <c r="C20164" s="519" t="s">
        <v>47401</v>
      </c>
      <c r="D20164" s="519" t="s">
        <v>47402</v>
      </c>
      <c r="E20164" s="519" t="s">
        <v>47403</v>
      </c>
      <c r="I20164" s="519" t="s">
        <v>22</v>
      </c>
      <c r="J20164" s="650">
        <v>83.08</v>
      </c>
    </row>
    <row r="20165" spans="1:10">
      <c r="A20165" s="519" t="s">
        <v>20264</v>
      </c>
      <c r="B20165" s="519" t="str">
        <f t="shared" si="314"/>
        <v>REVESTIMENTO TIPO "PRE-MISTURADO A FRIO" DE ACORDO COM AS "INSTRUCOES PARA EXECUCAO" DO DER-RJ,COMPREENDENDO APENAS O ESPALHAMENTO E COMPACTACAO MECANICOS,EXCLUSIVE PREPARO,FORNECIMENTO E TRANSPORTE DOS MATERIAIS</v>
      </c>
      <c r="C20165" s="519" t="s">
        <v>47404</v>
      </c>
      <c r="D20165" s="519" t="s">
        <v>47405</v>
      </c>
      <c r="E20165" s="519" t="s">
        <v>47406</v>
      </c>
      <c r="F20165" s="519" t="s">
        <v>47384</v>
      </c>
      <c r="I20165" s="519" t="s">
        <v>22</v>
      </c>
      <c r="J20165" s="650">
        <v>39</v>
      </c>
    </row>
    <row r="20166" spans="1:10">
      <c r="A20166" s="519" t="s">
        <v>20265</v>
      </c>
      <c r="B20166" s="519" t="str">
        <f t="shared" si="314"/>
        <v>REVESTIMENTO TIPO "PRE-MISTURADO A FRIO" DE ACORDO COM AS "INSTRUCOES PARA EXECUCAO" DO DER-RJ,COMPREENDENDO APENAS O ESPALHAMENTO E COMPACTACAO MECANICOS,EXCLUSIVE PREPARO,FORNECIMENTO E TRANSPORTE DOS MATERIAIS</v>
      </c>
      <c r="C20166" s="519" t="s">
        <v>47404</v>
      </c>
      <c r="D20166" s="519" t="s">
        <v>47405</v>
      </c>
      <c r="E20166" s="519" t="s">
        <v>47406</v>
      </c>
      <c r="F20166" s="519" t="s">
        <v>47384</v>
      </c>
      <c r="I20166" s="519" t="s">
        <v>22</v>
      </c>
      <c r="J20166" s="650">
        <v>36.409999999999997</v>
      </c>
    </row>
    <row r="20167" spans="1:10">
      <c r="A20167" s="519" t="s">
        <v>20266</v>
      </c>
      <c r="B20167" s="519" t="str">
        <f t="shared" si="314"/>
        <v>REVESTIMENTO TIPO "PRE-MISTURADO A FRIO" DE ACORDO COM A "INSTRUCAO PARA EXECUCAO" DO DER-RJ,COMPREENDENDO APENAS O PREPARO DA MISTURA,EXCLUSIVE FORNECIMENTO E TRANSPORTE DOS MATERIAIS</v>
      </c>
      <c r="C20167" s="519" t="s">
        <v>47407</v>
      </c>
      <c r="D20167" s="519" t="s">
        <v>47408</v>
      </c>
      <c r="E20167" s="519" t="s">
        <v>47409</v>
      </c>
      <c r="F20167" s="519" t="s">
        <v>32724</v>
      </c>
      <c r="I20167" s="519" t="s">
        <v>22</v>
      </c>
      <c r="J20167" s="650">
        <v>48.24</v>
      </c>
    </row>
    <row r="20168" spans="1:10">
      <c r="A20168" s="519" t="s">
        <v>20267</v>
      </c>
      <c r="B20168" s="519" t="str">
        <f t="shared" ref="B20168:B20231" si="315">C20168&amp;D20168&amp;E20168&amp;F20168&amp;G20168&amp;H20168</f>
        <v>REVESTIMENTO TIPO "PRE-MISTURADO A FRIO" DE ACORDO COM A "INSTRUCAO PARA EXECUCAO" DO DER-RJ,COMPREENDENDO APENAS O PREPARO DA MISTURA,EXCLUSIVE FORNECIMENTO E TRANSPORTE DOS MATERIAIS</v>
      </c>
      <c r="C20168" s="519" t="s">
        <v>47407</v>
      </c>
      <c r="D20168" s="519" t="s">
        <v>47408</v>
      </c>
      <c r="E20168" s="519" t="s">
        <v>47409</v>
      </c>
      <c r="F20168" s="519" t="s">
        <v>32724</v>
      </c>
      <c r="I20168" s="519" t="s">
        <v>22</v>
      </c>
      <c r="J20168" s="650">
        <v>46.67</v>
      </c>
    </row>
    <row r="20169" spans="1:10">
      <c r="A20169" s="519" t="s">
        <v>20268</v>
      </c>
      <c r="B20169" s="519" t="str">
        <f t="shared" si="315"/>
        <v>REVESTIMENTO EM CONCRETO BETUMINOSO USINADO A QUENTE,DE GRANULOMETRIA ABERTA,TIPO "BINDER",DE ACORDO COM AS "INSTRUCOESPARA EXECUCAO",DO DER-RJ,COMPREENDENDO:PREPARO,ESPALHAMENTOE COMPACTACAO,EXCLUSIVE O FORNECIMENTO E TRANSPORTE DOS MATERIAIS</v>
      </c>
      <c r="C20169" s="519" t="s">
        <v>47410</v>
      </c>
      <c r="D20169" s="519" t="s">
        <v>47411</v>
      </c>
      <c r="E20169" s="519" t="s">
        <v>47412</v>
      </c>
      <c r="F20169" s="519" t="s">
        <v>47413</v>
      </c>
      <c r="G20169" s="519" t="s">
        <v>37297</v>
      </c>
      <c r="I20169" s="519" t="s">
        <v>22</v>
      </c>
      <c r="J20169" s="650">
        <v>257.13</v>
      </c>
    </row>
    <row r="20170" spans="1:10">
      <c r="A20170" s="519" t="s">
        <v>20269</v>
      </c>
      <c r="B20170" s="519" t="str">
        <f t="shared" si="315"/>
        <v>REVESTIMENTO EM CONCRETO BETUMINOSO USINADO A QUENTE,DE GRANULOMETRIA ABERTA,TIPO "BINDER",DE ACORDO COM AS "INSTRUCOESPARA EXECUCAO",DO DER-RJ,COMPREENDENDO:PREPARO,ESPALHAMENTOE COMPACTACAO,EXCLUSIVE O FORNECIMENTO E TRANSPORTE DOS MATERIAIS</v>
      </c>
      <c r="C20170" s="519" t="s">
        <v>47410</v>
      </c>
      <c r="D20170" s="519" t="s">
        <v>47411</v>
      </c>
      <c r="E20170" s="519" t="s">
        <v>47412</v>
      </c>
      <c r="F20170" s="519" t="s">
        <v>47413</v>
      </c>
      <c r="G20170" s="519" t="s">
        <v>37297</v>
      </c>
      <c r="I20170" s="519" t="s">
        <v>22</v>
      </c>
      <c r="J20170" s="650">
        <v>250.4</v>
      </c>
    </row>
    <row r="20171" spans="1:10">
      <c r="A20171" s="519" t="s">
        <v>20270</v>
      </c>
      <c r="B20171" s="519" t="str">
        <f t="shared" si="315"/>
        <v>REVESTIMENTO DO TIPO "PRE-MISTURADO AREIA-BETUME A FRIO",DEACORDO COM AS "INSTRUCOES PARA EXECUCAO",DO DER-RJ,EXCLUSIVE O FORNECIMENTO E TRANSPORTE DOS MATERIAIS</v>
      </c>
      <c r="C20171" s="519" t="s">
        <v>47414</v>
      </c>
      <c r="D20171" s="519" t="s">
        <v>47415</v>
      </c>
      <c r="E20171" s="519" t="s">
        <v>47416</v>
      </c>
      <c r="I20171" s="519" t="s">
        <v>22</v>
      </c>
      <c r="J20171" s="650">
        <v>107.58</v>
      </c>
    </row>
    <row r="20172" spans="1:10">
      <c r="A20172" s="519" t="s">
        <v>20271</v>
      </c>
      <c r="B20172" s="519" t="str">
        <f t="shared" si="315"/>
        <v>REVESTIMENTO DO TIPO "PRE-MISTURADO AREIA-BETUME A FRIO",DEACORDO COM AS "INSTRUCOES PARA EXECUCAO",DO DER-RJ,EXCLUSIVE O FORNECIMENTO E TRANSPORTE DOS MATERIAIS</v>
      </c>
      <c r="C20172" s="519" t="s">
        <v>47414</v>
      </c>
      <c r="D20172" s="519" t="s">
        <v>47415</v>
      </c>
      <c r="E20172" s="519" t="s">
        <v>47416</v>
      </c>
      <c r="I20172" s="519" t="s">
        <v>22</v>
      </c>
      <c r="J20172" s="650">
        <v>103.06</v>
      </c>
    </row>
    <row r="20173" spans="1:10">
      <c r="A20173" s="519" t="s">
        <v>20272</v>
      </c>
      <c r="B20173" s="519" t="str">
        <f t="shared" si="315"/>
        <v>REVESTIMENTO DO TIPO "PRE-MISTURADO AREIA-BETUME A QUENTE",DE ACORDO COM AS "INSTRUCOES PARA EXECUCAO",DO DER-RJ,EXCLUSIVE O FORNECIMENTO E TRANSPORTE DOS MATERIAIS</v>
      </c>
      <c r="C20173" s="519" t="s">
        <v>47417</v>
      </c>
      <c r="D20173" s="519" t="s">
        <v>47418</v>
      </c>
      <c r="E20173" s="519" t="s">
        <v>47419</v>
      </c>
      <c r="I20173" s="519" t="s">
        <v>22</v>
      </c>
      <c r="J20173" s="650">
        <v>361.49</v>
      </c>
    </row>
    <row r="20174" spans="1:10">
      <c r="A20174" s="519" t="s">
        <v>20273</v>
      </c>
      <c r="B20174" s="519" t="str">
        <f t="shared" si="315"/>
        <v>REVESTIMENTO DO TIPO "PRE-MISTURADO AREIA-BETUME A QUENTE",DE ACORDO COM AS "INSTRUCOES PARA EXECUCAO",DO DER-RJ,EXCLUSIVE O FORNECIMENTO E TRANSPORTE DOS MATERIAIS</v>
      </c>
      <c r="C20174" s="519" t="s">
        <v>47417</v>
      </c>
      <c r="D20174" s="519" t="s">
        <v>47418</v>
      </c>
      <c r="E20174" s="519" t="s">
        <v>47419</v>
      </c>
      <c r="I20174" s="519" t="s">
        <v>22</v>
      </c>
      <c r="J20174" s="650">
        <v>351.87</v>
      </c>
    </row>
    <row r="20175" spans="1:10">
      <c r="A20175" s="519" t="s">
        <v>20274</v>
      </c>
      <c r="B20175" s="519" t="str">
        <f t="shared" si="315"/>
        <v>CAPA SELANTE,EXCLUSIVE O FORNECIMENTO E TRANSPORTE DOS MATERIAIS</v>
      </c>
      <c r="C20175" s="519" t="s">
        <v>47420</v>
      </c>
      <c r="D20175" s="519" t="s">
        <v>32724</v>
      </c>
      <c r="I20175" s="519" t="s">
        <v>13</v>
      </c>
      <c r="J20175" s="650">
        <v>0.86</v>
      </c>
    </row>
    <row r="20176" spans="1:10">
      <c r="A20176" s="519" t="s">
        <v>20275</v>
      </c>
      <c r="B20176" s="519" t="str">
        <f t="shared" si="315"/>
        <v>CAPA SELANTE,EXCLUSIVE O FORNECIMENTO E TRANSPORTE DOS MATERIAIS</v>
      </c>
      <c r="C20176" s="519" t="s">
        <v>47420</v>
      </c>
      <c r="D20176" s="519" t="s">
        <v>32724</v>
      </c>
      <c r="I20176" s="519" t="s">
        <v>13</v>
      </c>
      <c r="J20176" s="650">
        <v>0.84</v>
      </c>
    </row>
    <row r="20177" spans="1:10">
      <c r="A20177" s="519" t="s">
        <v>20276</v>
      </c>
      <c r="B20177" s="519" t="str">
        <f t="shared" si="315"/>
        <v>REVESTIMENTO DO TIPO "LAMA ASFALTICA FINA",DE ACORDO COM AS"INSTRUCOES PARA EXECUCAO",DO DER-RJ,EXCLUSIVE O FORNECIMENTO E TRANSPORTE DOS MATERIAIS</v>
      </c>
      <c r="C20177" s="519" t="s">
        <v>47421</v>
      </c>
      <c r="D20177" s="519" t="s">
        <v>47422</v>
      </c>
      <c r="E20177" s="519" t="s">
        <v>47423</v>
      </c>
      <c r="I20177" s="519" t="s">
        <v>13</v>
      </c>
      <c r="J20177" s="650">
        <v>3.46</v>
      </c>
    </row>
    <row r="20178" spans="1:10">
      <c r="A20178" s="519" t="s">
        <v>20277</v>
      </c>
      <c r="B20178" s="519" t="str">
        <f t="shared" si="315"/>
        <v>REVESTIMENTO DO TIPO "LAMA ASFALTICA FINA",DE ACORDO COM AS"INSTRUCOES PARA EXECUCAO",DO DER-RJ,EXCLUSIVE O FORNECIMENTO E TRANSPORTE DOS MATERIAIS</v>
      </c>
      <c r="C20178" s="519" t="s">
        <v>47421</v>
      </c>
      <c r="D20178" s="519" t="s">
        <v>47422</v>
      </c>
      <c r="E20178" s="519" t="s">
        <v>47423</v>
      </c>
      <c r="I20178" s="519" t="s">
        <v>13</v>
      </c>
      <c r="J20178" s="650">
        <v>3.36</v>
      </c>
    </row>
    <row r="20179" spans="1:10">
      <c r="A20179" s="519" t="s">
        <v>20278</v>
      </c>
      <c r="B20179" s="519" t="str">
        <f t="shared" si="315"/>
        <v>REVESTIMENTO DO TIPO "LAMA ASFALTICA GROSSA",DE ACORDO COM AS "INSTRUCOES PARA EXECUCAO",DO DER-RJ,EXCLUSIVE O FORNECIMENTO E TRANSPORTE DOS MATERIAIS</v>
      </c>
      <c r="C20179" s="519" t="s">
        <v>47424</v>
      </c>
      <c r="D20179" s="519" t="s">
        <v>47425</v>
      </c>
      <c r="E20179" s="519" t="s">
        <v>47426</v>
      </c>
      <c r="I20179" s="519" t="s">
        <v>13</v>
      </c>
      <c r="J20179" s="650">
        <v>5.59</v>
      </c>
    </row>
    <row r="20180" spans="1:10">
      <c r="A20180" s="519" t="s">
        <v>20279</v>
      </c>
      <c r="B20180" s="519" t="str">
        <f t="shared" si="315"/>
        <v>REVESTIMENTO DO TIPO "LAMA ASFALTICA GROSSA",DE ACORDO COM AS "INSTRUCOES PARA EXECUCAO",DO DER-RJ,EXCLUSIVE O FORNECIMENTO E TRANSPORTE DOS MATERIAIS</v>
      </c>
      <c r="C20180" s="519" t="s">
        <v>47424</v>
      </c>
      <c r="D20180" s="519" t="s">
        <v>47425</v>
      </c>
      <c r="E20180" s="519" t="s">
        <v>47426</v>
      </c>
      <c r="I20180" s="519" t="s">
        <v>13</v>
      </c>
      <c r="J20180" s="650">
        <v>5.4</v>
      </c>
    </row>
    <row r="20181" spans="1:10">
      <c r="A20181" s="519" t="s">
        <v>56251</v>
      </c>
      <c r="B20181" s="519" t="str">
        <f t="shared" si="315"/>
        <v>REVESTIMENTO DE CONCRETO BETUMINOSO USINADO A QUENTE,DE ACORDO COM AS "INSTRUCOES PARA EXECUCAO DO DER-RJ",COMPREENDENDO PREPARO,ESPALHAMENTO E COMPACTACAO MECANICOS,EXCLUSIVE O FORNECIMENTO E TRANSPORTE DOS MATERIAIS</v>
      </c>
      <c r="C20181" s="519" t="s">
        <v>47428</v>
      </c>
      <c r="D20181" s="519" t="s">
        <v>56252</v>
      </c>
      <c r="E20181" s="519" t="s">
        <v>47427</v>
      </c>
      <c r="F20181" s="519" t="s">
        <v>56253</v>
      </c>
      <c r="I20181" s="519" t="s">
        <v>22</v>
      </c>
      <c r="J20181" s="650">
        <v>189.9</v>
      </c>
    </row>
    <row r="20182" spans="1:10">
      <c r="A20182" s="519" t="s">
        <v>56254</v>
      </c>
      <c r="B20182" s="519" t="str">
        <f t="shared" si="315"/>
        <v>REVESTIMENTO DE CONCRETO BETUMINOSO USINADO A QUENTE,DE ACORDO COM AS "INSTRUCOES PARA EXECUCAO DO DER-RJ",COMPREENDENDO PREPARO,ESPALHAMENTO E COMPACTACAO MECANICOS,EXCLUSIVE O FORNECIMENTO E TRANSPORTE DOS MATERIAIS</v>
      </c>
      <c r="C20182" s="519" t="s">
        <v>47428</v>
      </c>
      <c r="D20182" s="519" t="s">
        <v>56252</v>
      </c>
      <c r="E20182" s="519" t="s">
        <v>47427</v>
      </c>
      <c r="F20182" s="519" t="s">
        <v>56253</v>
      </c>
      <c r="I20182" s="519" t="s">
        <v>22</v>
      </c>
      <c r="J20182" s="650">
        <v>184.42</v>
      </c>
    </row>
    <row r="20183" spans="1:10">
      <c r="A20183" s="519" t="s">
        <v>56255</v>
      </c>
      <c r="B20183" s="519" t="str">
        <f t="shared" si="315"/>
        <v>REVESTIMENTO DE CONCRETO BETUMINOSO USINADO A QUENTE,DE ACORDO COM AS "INSTRUCOES PARA EXECUCAO DO DER-RJ",EXCLUSIVE O ESPALHAMENTO, COMPACTACAO,FORNECIMENTO E TRANSPORTE DOS MATERIAIS, CONSIDERANDO SOMENTE O PREPARO</v>
      </c>
      <c r="C20183" s="519" t="s">
        <v>47428</v>
      </c>
      <c r="D20183" s="519" t="s">
        <v>56256</v>
      </c>
      <c r="E20183" s="519" t="s">
        <v>56257</v>
      </c>
      <c r="F20183" s="519" t="s">
        <v>56258</v>
      </c>
      <c r="I20183" s="519" t="s">
        <v>22</v>
      </c>
      <c r="J20183" s="650">
        <v>155.59</v>
      </c>
    </row>
    <row r="20184" spans="1:10">
      <c r="A20184" s="519" t="s">
        <v>56259</v>
      </c>
      <c r="B20184" s="519" t="str">
        <f t="shared" si="315"/>
        <v>REVESTIMENTO DE CONCRETO BETUMINOSO USINADO A QUENTE,DE ACORDO COM AS "INSTRUCOES PARA EXECUCAO DO DER-RJ",EXCLUSIVE O ESPALHAMENTO, COMPACTACAO,FORNECIMENTO E TRANSPORTE DOS MATERIAIS, CONSIDERANDO SOMENTE O PREPARO</v>
      </c>
      <c r="C20184" s="519" t="s">
        <v>47428</v>
      </c>
      <c r="D20184" s="519" t="s">
        <v>56256</v>
      </c>
      <c r="E20184" s="519" t="s">
        <v>56257</v>
      </c>
      <c r="F20184" s="519" t="s">
        <v>56258</v>
      </c>
      <c r="I20184" s="519" t="s">
        <v>22</v>
      </c>
      <c r="J20184" s="650">
        <v>152.03</v>
      </c>
    </row>
    <row r="20185" spans="1:10">
      <c r="A20185" s="519" t="s">
        <v>56260</v>
      </c>
      <c r="B20185" s="519" t="str">
        <f t="shared" si="315"/>
        <v>REVESTIMENTO DE CONCRETO BETUMINOSO USINADO A QUENTE,DE ACORDO COM AS "INSTRUCOES PARA EXECUCAO DO DER-RJ",EXCLUSIVE OPREPARO,FORNECIMENTO E TRANSPORTE DOS MATERIAIS,CONSIDERANDO SOMENTE O ESPALHAMENTO E COMPACTACAO MECANICOS</v>
      </c>
      <c r="C20185" s="519" t="s">
        <v>47428</v>
      </c>
      <c r="D20185" s="519" t="s">
        <v>56261</v>
      </c>
      <c r="E20185" s="519" t="s">
        <v>56262</v>
      </c>
      <c r="F20185" s="519" t="s">
        <v>56263</v>
      </c>
      <c r="I20185" s="519" t="s">
        <v>22</v>
      </c>
      <c r="J20185" s="650">
        <v>34.31</v>
      </c>
    </row>
    <row r="20186" spans="1:10">
      <c r="A20186" s="519" t="s">
        <v>56264</v>
      </c>
      <c r="B20186" s="519" t="str">
        <f t="shared" si="315"/>
        <v>REVESTIMENTO DE CONCRETO BETUMINOSO USINADO A QUENTE,DE ACORDO COM AS "INSTRUCOES PARA EXECUCAO DO DER-RJ",EXCLUSIVE OPREPARO,FORNECIMENTO E TRANSPORTE DOS MATERIAIS,CONSIDERANDO SOMENTE O ESPALHAMENTO E COMPACTACAO MECANICOS</v>
      </c>
      <c r="C20186" s="519" t="s">
        <v>47428</v>
      </c>
      <c r="D20186" s="519" t="s">
        <v>56261</v>
      </c>
      <c r="E20186" s="519" t="s">
        <v>56262</v>
      </c>
      <c r="F20186" s="519" t="s">
        <v>56263</v>
      </c>
      <c r="I20186" s="519" t="s">
        <v>22</v>
      </c>
      <c r="J20186" s="650">
        <v>32.380000000000003</v>
      </c>
    </row>
    <row r="20187" spans="1:10">
      <c r="A20187" s="519" t="s">
        <v>20280</v>
      </c>
      <c r="B20187" s="519" t="str">
        <f t="shared" si="315"/>
        <v>REVESTIMENTO DE CONCRETO BETUMINOSO USINADO A QUENTE,DE ACORDO COM A "INSTRUCAO PARA EXECUCAO"DO DER-RJ,COMPREENDENDO APENAS O ESPALHAMENTO E COMPACTACAO MANUAIS,UTILIZANDO SOQUETE VIBRATORIO,EXCLUSIVE PREPARO,FORNECIMENTO E TRANSPORTE DOSMATERIAIS</v>
      </c>
      <c r="C20187" s="519" t="s">
        <v>47428</v>
      </c>
      <c r="D20187" s="519" t="s">
        <v>47429</v>
      </c>
      <c r="E20187" s="519" t="s">
        <v>47430</v>
      </c>
      <c r="F20187" s="519" t="s">
        <v>47431</v>
      </c>
      <c r="G20187" s="519" t="s">
        <v>36946</v>
      </c>
      <c r="I20187" s="519" t="s">
        <v>22</v>
      </c>
      <c r="J20187" s="650">
        <v>131.56</v>
      </c>
    </row>
    <row r="20188" spans="1:10">
      <c r="A20188" s="519" t="s">
        <v>20281</v>
      </c>
      <c r="B20188" s="519" t="str">
        <f t="shared" si="315"/>
        <v>REVESTIMENTO DE CONCRETO BETUMINOSO USINADO A QUENTE,DE ACORDO COM A "INSTRUCAO PARA EXECUCAO"DO DER-RJ,COMPREENDENDO APENAS O ESPALHAMENTO E COMPACTACAO MANUAIS,UTILIZANDO SOQUETE VIBRATORIO,EXCLUSIVE PREPARO,FORNECIMENTO E TRANSPORTE DOSMATERIAIS</v>
      </c>
      <c r="C20188" s="519" t="s">
        <v>47428</v>
      </c>
      <c r="D20188" s="519" t="s">
        <v>47429</v>
      </c>
      <c r="E20188" s="519" t="s">
        <v>47430</v>
      </c>
      <c r="F20188" s="519" t="s">
        <v>47431</v>
      </c>
      <c r="G20188" s="519" t="s">
        <v>36946</v>
      </c>
      <c r="I20188" s="519" t="s">
        <v>22</v>
      </c>
      <c r="J20188" s="650">
        <v>116.17</v>
      </c>
    </row>
    <row r="20189" spans="1:10">
      <c r="A20189" s="519" t="s">
        <v>20282</v>
      </c>
      <c r="B20189" s="519" t="str">
        <f t="shared" si="315"/>
        <v>CAMADA POROSA DE ATRITO EM CBUQ MODIFICADO POR POLIMERO,NIVELADO ELETRONICAMENTE,EM RODOVIA,EXCLUSIVE MATERIAIS</v>
      </c>
      <c r="C20189" s="519" t="s">
        <v>47432</v>
      </c>
      <c r="D20189" s="519" t="s">
        <v>47433</v>
      </c>
      <c r="I20189" s="519" t="s">
        <v>22</v>
      </c>
      <c r="J20189" s="650">
        <v>267.56</v>
      </c>
    </row>
    <row r="20190" spans="1:10">
      <c r="A20190" s="519" t="s">
        <v>20283</v>
      </c>
      <c r="B20190" s="519" t="str">
        <f t="shared" si="315"/>
        <v>CAMADA POROSA DE ATRITO EM CBUQ MODIFICADO POR POLIMERO,NIVELADO ELETRONICAMENTE,EM RODOVIA,EXCLUSIVE MATERIAIS</v>
      </c>
      <c r="C20190" s="519" t="s">
        <v>47432</v>
      </c>
      <c r="D20190" s="519" t="s">
        <v>47433</v>
      </c>
      <c r="I20190" s="519" t="s">
        <v>22</v>
      </c>
      <c r="J20190" s="650">
        <v>259.32</v>
      </c>
    </row>
    <row r="20191" spans="1:10">
      <c r="A20191" s="519" t="s">
        <v>20284</v>
      </c>
      <c r="B20191" s="519" t="str">
        <f t="shared" si="315"/>
        <v>REVESTIMENTO DO TIPO "TRATAMENTO SUPERFICIAL BETUMINOSO SIMPLES" DE ACORDO COM AS "INSTRUCOES PARA EXECUCAO",DO DER-RJ,EXCLUSIVE O FORNECIMENTO E TRANSPORTE DOS MATERIAIS</v>
      </c>
      <c r="C20191" s="519" t="s">
        <v>37020</v>
      </c>
      <c r="D20191" s="519" t="s">
        <v>47434</v>
      </c>
      <c r="E20191" s="519" t="s">
        <v>47435</v>
      </c>
      <c r="I20191" s="519" t="s">
        <v>13</v>
      </c>
      <c r="J20191" s="650">
        <v>1.52</v>
      </c>
    </row>
    <row r="20192" spans="1:10">
      <c r="A20192" s="519" t="s">
        <v>20285</v>
      </c>
      <c r="B20192" s="519" t="str">
        <f t="shared" si="315"/>
        <v>REVESTIMENTO DO TIPO "TRATAMENTO SUPERFICIAL BETUMINOSO SIMPLES" DE ACORDO COM AS "INSTRUCOES PARA EXECUCAO",DO DER-RJ,EXCLUSIVE O FORNECIMENTO E TRANSPORTE DOS MATERIAIS</v>
      </c>
      <c r="C20192" s="519" t="s">
        <v>37020</v>
      </c>
      <c r="D20192" s="519" t="s">
        <v>47434</v>
      </c>
      <c r="E20192" s="519" t="s">
        <v>47435</v>
      </c>
      <c r="I20192" s="519" t="s">
        <v>13</v>
      </c>
      <c r="J20192" s="650">
        <v>1.46</v>
      </c>
    </row>
    <row r="20193" spans="1:10">
      <c r="A20193" s="519" t="s">
        <v>20286</v>
      </c>
      <c r="B20193" s="519" t="str">
        <f t="shared" si="315"/>
        <v>REVESTIMENTO DO TIPO "TRATAMENTO SUPERFICIAL BETUMINOSO DUPLO" DE ACORDO COM AS "INSTRUCOES PARA EXECUCAO",DO DER-RJ,EXCLUSIVE O FORNECIMENTO E TRANSPORTE DOS MATERIAIS</v>
      </c>
      <c r="C20193" s="519" t="s">
        <v>37023</v>
      </c>
      <c r="D20193" s="519" t="s">
        <v>47436</v>
      </c>
      <c r="E20193" s="519" t="s">
        <v>47437</v>
      </c>
      <c r="I20193" s="519" t="s">
        <v>13</v>
      </c>
      <c r="J20193" s="650">
        <v>2.84</v>
      </c>
    </row>
    <row r="20194" spans="1:10">
      <c r="A20194" s="519" t="s">
        <v>20287</v>
      </c>
      <c r="B20194" s="519" t="str">
        <f t="shared" si="315"/>
        <v>REVESTIMENTO DO TIPO "TRATAMENTO SUPERFICIAL BETUMINOSO DUPLO" DE ACORDO COM AS "INSTRUCOES PARA EXECUCAO",DO DER-RJ,EXCLUSIVE O FORNECIMENTO E TRANSPORTE DOS MATERIAIS</v>
      </c>
      <c r="C20194" s="519" t="s">
        <v>37023</v>
      </c>
      <c r="D20194" s="519" t="s">
        <v>47436</v>
      </c>
      <c r="E20194" s="519" t="s">
        <v>47437</v>
      </c>
      <c r="I20194" s="519" t="s">
        <v>13</v>
      </c>
      <c r="J20194" s="650">
        <v>2.74</v>
      </c>
    </row>
    <row r="20195" spans="1:10">
      <c r="A20195" s="519" t="s">
        <v>20288</v>
      </c>
      <c r="B20195" s="519" t="str">
        <f t="shared" si="315"/>
        <v>REVESTIMENTO DO TIPO "TRATAMENTO SUPERFICIAL DUPLO",POR PENETRACAO DIRETA,COM CAPA SELANTE,DE ACORDO COM AS "INSTRUCOESPARA EXECUCAO",DO DER-RJ,EXCLUSIVE O FORNECIMENTO E TRANSPORTE DOS MATERIAIS</v>
      </c>
      <c r="C20195" s="519" t="s">
        <v>47438</v>
      </c>
      <c r="D20195" s="519" t="s">
        <v>47439</v>
      </c>
      <c r="E20195" s="519" t="s">
        <v>47440</v>
      </c>
      <c r="F20195" s="519" t="s">
        <v>47441</v>
      </c>
      <c r="I20195" s="519" t="s">
        <v>13</v>
      </c>
      <c r="J20195" s="650">
        <v>3.67</v>
      </c>
    </row>
    <row r="20196" spans="1:10">
      <c r="A20196" s="519" t="s">
        <v>20289</v>
      </c>
      <c r="B20196" s="519" t="str">
        <f t="shared" si="315"/>
        <v>REVESTIMENTO DO TIPO "TRATAMENTO SUPERFICIAL DUPLO",POR PENETRACAO DIRETA,COM CAPA SELANTE,DE ACORDO COM AS "INSTRUCOESPARA EXECUCAO",DO DER-RJ,EXCLUSIVE O FORNECIMENTO E TRANSPORTE DOS MATERIAIS</v>
      </c>
      <c r="C20196" s="519" t="s">
        <v>47438</v>
      </c>
      <c r="D20196" s="519" t="s">
        <v>47439</v>
      </c>
      <c r="E20196" s="519" t="s">
        <v>47440</v>
      </c>
      <c r="F20196" s="519" t="s">
        <v>47441</v>
      </c>
      <c r="I20196" s="519" t="s">
        <v>13</v>
      </c>
      <c r="J20196" s="650">
        <v>3.54</v>
      </c>
    </row>
    <row r="20197" spans="1:10">
      <c r="A20197" s="519" t="s">
        <v>20290</v>
      </c>
      <c r="B20197" s="519" t="str">
        <f t="shared" si="315"/>
        <v>REVESTIMENTO DO TIPO "TRATAMENTO SUPERFICIAL TRIPLO" POR PENETRACAO INVERSA,DE ACORDO COM AS "INSTRUCOES PARA EXECUCAO",DER-RJ,EXCLUSIVE O FORNECIMENTO E TRANSPORTE DOS MATERIAIS</v>
      </c>
      <c r="C20197" s="519" t="s">
        <v>47442</v>
      </c>
      <c r="D20197" s="519" t="s">
        <v>47443</v>
      </c>
      <c r="E20197" s="519" t="s">
        <v>47444</v>
      </c>
      <c r="I20197" s="519" t="s">
        <v>13</v>
      </c>
      <c r="J20197" s="650">
        <v>4.63</v>
      </c>
    </row>
    <row r="20198" spans="1:10">
      <c r="A20198" s="519" t="s">
        <v>20291</v>
      </c>
      <c r="B20198" s="519" t="str">
        <f t="shared" si="315"/>
        <v>REVESTIMENTO DO TIPO "TRATAMENTO SUPERFICIAL TRIPLO" POR PENETRACAO INVERSA,DE ACORDO COM AS "INSTRUCOES PARA EXECUCAO",DER-RJ,EXCLUSIVE O FORNECIMENTO E TRANSPORTE DOS MATERIAIS</v>
      </c>
      <c r="C20198" s="519" t="s">
        <v>47442</v>
      </c>
      <c r="D20198" s="519" t="s">
        <v>47443</v>
      </c>
      <c r="E20198" s="519" t="s">
        <v>47444</v>
      </c>
      <c r="I20198" s="519" t="s">
        <v>13</v>
      </c>
      <c r="J20198" s="650">
        <v>4.45</v>
      </c>
    </row>
    <row r="20199" spans="1:10">
      <c r="A20199" s="519" t="s">
        <v>20292</v>
      </c>
      <c r="B20199" s="519" t="str">
        <f t="shared" si="315"/>
        <v>REVESTIMENTO EM PLACAS DE CONCRETO,DE ACORDO COM AS "INSTRUCOES PARA EXECUCAO",DO DER-RJ,PRODUCAO MEDIA DE 25,50M3/H,INCLUSIVE O TRANSPORTE DOS MATERIAIS,MAS SEM O FORNECIMENTO DOS MESMOS</v>
      </c>
      <c r="C20199" s="519" t="s">
        <v>47445</v>
      </c>
      <c r="D20199" s="519" t="s">
        <v>47446</v>
      </c>
      <c r="E20199" s="519" t="s">
        <v>47447</v>
      </c>
      <c r="F20199" s="519" t="s">
        <v>47448</v>
      </c>
      <c r="I20199" s="519" t="s">
        <v>22</v>
      </c>
      <c r="J20199" s="650">
        <v>53.36</v>
      </c>
    </row>
    <row r="20200" spans="1:10">
      <c r="A20200" s="519" t="s">
        <v>20293</v>
      </c>
      <c r="B20200" s="519" t="str">
        <f t="shared" si="315"/>
        <v>REVESTIMENTO EM PLACAS DE CONCRETO,DE ACORDO COM AS "INSTRUCOES PARA EXECUCAO",DO DER-RJ,PRODUCAO MEDIA DE 25,50M3/H,INCLUSIVE O TRANSPORTE DOS MATERIAIS,MAS SEM O FORNECIMENTO DOS MESMOS</v>
      </c>
      <c r="C20200" s="519" t="s">
        <v>47445</v>
      </c>
      <c r="D20200" s="519" t="s">
        <v>47446</v>
      </c>
      <c r="E20200" s="519" t="s">
        <v>47447</v>
      </c>
      <c r="F20200" s="519" t="s">
        <v>47448</v>
      </c>
      <c r="I20200" s="519" t="s">
        <v>22</v>
      </c>
      <c r="J20200" s="650">
        <v>49.4</v>
      </c>
    </row>
    <row r="20201" spans="1:10">
      <c r="A20201" s="519" t="s">
        <v>20294</v>
      </c>
      <c r="B20201" s="519" t="str">
        <f t="shared" si="315"/>
        <v>REVESTIMENTO EM PLACAS DE CONCRETO,DE ACORDO COM AS "INSTRUCOES PARA EXECUCAO",DO DER-RJ,PRODUCAO MEDIA DE 35,00M3/H,INCLUSIVE O TRANSPORTE DOS MATERIAIS,MAS SEM O FORNECIMENTO DOS MESMOS</v>
      </c>
      <c r="C20201" s="519" t="s">
        <v>47445</v>
      </c>
      <c r="D20201" s="519" t="s">
        <v>47449</v>
      </c>
      <c r="E20201" s="519" t="s">
        <v>47447</v>
      </c>
      <c r="F20201" s="519" t="s">
        <v>47448</v>
      </c>
      <c r="I20201" s="519" t="s">
        <v>22</v>
      </c>
      <c r="J20201" s="650">
        <v>43.87</v>
      </c>
    </row>
    <row r="20202" spans="1:10">
      <c r="A20202" s="519" t="s">
        <v>20295</v>
      </c>
      <c r="B20202" s="519" t="str">
        <f t="shared" si="315"/>
        <v>REVESTIMENTO EM PLACAS DE CONCRETO,DE ACORDO COM AS "INSTRUCOES PARA EXECUCAO",DO DER-RJ,PRODUCAO MEDIA DE 35,00M3/H,INCLUSIVE O TRANSPORTE DOS MATERIAIS,MAS SEM O FORNECIMENTO DOS MESMOS</v>
      </c>
      <c r="C20202" s="519" t="s">
        <v>47445</v>
      </c>
      <c r="D20202" s="519" t="s">
        <v>47449</v>
      </c>
      <c r="E20202" s="519" t="s">
        <v>47447</v>
      </c>
      <c r="F20202" s="519" t="s">
        <v>47448</v>
      </c>
      <c r="I20202" s="519" t="s">
        <v>22</v>
      </c>
      <c r="J20202" s="650">
        <v>40.74</v>
      </c>
    </row>
    <row r="20203" spans="1:10">
      <c r="A20203" s="519" t="s">
        <v>20296</v>
      </c>
      <c r="B20203" s="519" t="str">
        <f t="shared" si="315"/>
        <v>RECOMPOSICAO DE PLACA DE CONCRETO,INCLUSIVE CORRECAO DE SUPORTE DEFICIENTE,EXCLUSIVE MATERIAIS</v>
      </c>
      <c r="C20203" s="519" t="s">
        <v>47450</v>
      </c>
      <c r="D20203" s="519" t="s">
        <v>47451</v>
      </c>
      <c r="I20203" s="519" t="s">
        <v>22</v>
      </c>
      <c r="J20203" s="650">
        <v>622.03</v>
      </c>
    </row>
    <row r="20204" spans="1:10">
      <c r="A20204" s="519" t="s">
        <v>20297</v>
      </c>
      <c r="B20204" s="519" t="str">
        <f t="shared" si="315"/>
        <v>RECOMPOSICAO DE PLACA DE CONCRETO,INCLUSIVE CORRECAO DE SUPORTE DEFICIENTE,EXCLUSIVE MATERIAIS</v>
      </c>
      <c r="C20204" s="519" t="s">
        <v>47450</v>
      </c>
      <c r="D20204" s="519" t="s">
        <v>47451</v>
      </c>
      <c r="I20204" s="519" t="s">
        <v>22</v>
      </c>
      <c r="J20204" s="650">
        <v>560.99</v>
      </c>
    </row>
    <row r="20205" spans="1:10">
      <c r="A20205" s="519" t="s">
        <v>20298</v>
      </c>
      <c r="B20205" s="519" t="str">
        <f t="shared" si="315"/>
        <v>LIMPEZA DE JUNTAS DE PAVIMENTO DE CONCRETO UTILIZANDO AR COMPRIMIDO E POSTERIOR ENCHIMENTO COM ASFALTO,EXCLUSIVE MATERIAIS</v>
      </c>
      <c r="C20205" s="519" t="s">
        <v>47452</v>
      </c>
      <c r="D20205" s="519" t="s">
        <v>47453</v>
      </c>
      <c r="E20205" s="519" t="s">
        <v>32731</v>
      </c>
      <c r="I20205" s="519" t="s">
        <v>36</v>
      </c>
      <c r="J20205" s="650">
        <v>2.3199999999999998</v>
      </c>
    </row>
    <row r="20206" spans="1:10">
      <c r="A20206" s="519" t="s">
        <v>20299</v>
      </c>
      <c r="B20206" s="519" t="str">
        <f t="shared" si="315"/>
        <v>LIMPEZA DE JUNTAS DE PAVIMENTO DE CONCRETO UTILIZANDO AR COMPRIMIDO E POSTERIOR ENCHIMENTO COM ASFALTO,EXCLUSIVE MATERIAIS</v>
      </c>
      <c r="C20206" s="519" t="s">
        <v>47452</v>
      </c>
      <c r="D20206" s="519" t="s">
        <v>47453</v>
      </c>
      <c r="E20206" s="519" t="s">
        <v>32731</v>
      </c>
      <c r="I20206" s="519" t="s">
        <v>36</v>
      </c>
      <c r="J20206" s="650">
        <v>2.13</v>
      </c>
    </row>
    <row r="20207" spans="1:10">
      <c r="A20207" s="519" t="s">
        <v>20300</v>
      </c>
      <c r="B20207" s="519" t="str">
        <f t="shared" si="315"/>
        <v>BASE DE MACADAME CIMENTADO DE MISTURA PREVIA(CONCRETO MAGRO),DE ACORDO COM A INSTRUCAO TECNICA IT-07/80 DO DER-RJ,EXCLUSIVE FORNECIMENTO DOS MATERIAIS E RESPECTIVOS TRANSPORTES</v>
      </c>
      <c r="C20207" s="519" t="s">
        <v>36958</v>
      </c>
      <c r="D20207" s="519" t="s">
        <v>47454</v>
      </c>
      <c r="E20207" s="519" t="s">
        <v>47455</v>
      </c>
      <c r="I20207" s="519" t="s">
        <v>22</v>
      </c>
      <c r="J20207" s="650">
        <v>3.92</v>
      </c>
    </row>
    <row r="20208" spans="1:10">
      <c r="A20208" s="519" t="s">
        <v>20301</v>
      </c>
      <c r="B20208" s="519" t="str">
        <f t="shared" si="315"/>
        <v>BASE DE MACADAME CIMENTADO DE MISTURA PREVIA(CONCRETO MAGRO),DE ACORDO COM A INSTRUCAO TECNICA IT-07/80 DO DER-RJ,EXCLUSIVE FORNECIMENTO DOS MATERIAIS E RESPECTIVOS TRANSPORTES</v>
      </c>
      <c r="C20208" s="519" t="s">
        <v>36958</v>
      </c>
      <c r="D20208" s="519" t="s">
        <v>47454</v>
      </c>
      <c r="E20208" s="519" t="s">
        <v>47455</v>
      </c>
      <c r="I20208" s="519" t="s">
        <v>22</v>
      </c>
      <c r="J20208" s="650">
        <v>3.73</v>
      </c>
    </row>
    <row r="20209" spans="1:10">
      <c r="A20209" s="519" t="s">
        <v>20302</v>
      </c>
      <c r="B20209" s="519" t="str">
        <f t="shared" si="315"/>
        <v>EXECUCAO DE BANQUETA DE SOLO,EM ATERRO,MEDIDO PELO VOLUME DE BANQUETA</v>
      </c>
      <c r="C20209" s="519" t="s">
        <v>47456</v>
      </c>
      <c r="D20209" s="519" t="s">
        <v>47457</v>
      </c>
      <c r="I20209" s="519" t="s">
        <v>22</v>
      </c>
      <c r="J20209" s="650">
        <v>14.91</v>
      </c>
    </row>
    <row r="20210" spans="1:10">
      <c r="A20210" s="519" t="s">
        <v>20303</v>
      </c>
      <c r="B20210" s="519" t="str">
        <f t="shared" si="315"/>
        <v>EXECUCAO DE BANQUETA DE SOLO,EM ATERRO,MEDIDO PELO VOLUME DE BANQUETA</v>
      </c>
      <c r="C20210" s="519" t="s">
        <v>47456</v>
      </c>
      <c r="D20210" s="519" t="s">
        <v>47457</v>
      </c>
      <c r="I20210" s="519" t="s">
        <v>22</v>
      </c>
      <c r="J20210" s="650">
        <v>12.92</v>
      </c>
    </row>
    <row r="20211" spans="1:10">
      <c r="A20211" s="519" t="s">
        <v>20304</v>
      </c>
      <c r="B20211" s="519" t="str">
        <f t="shared" si="315"/>
        <v>LIMPEZA MANUAL DE VALAS DE PROTECAO</v>
      </c>
      <c r="C20211" s="519" t="s">
        <v>20305</v>
      </c>
      <c r="I20211" s="519" t="s">
        <v>36</v>
      </c>
      <c r="J20211" s="650">
        <v>1.27</v>
      </c>
    </row>
    <row r="20212" spans="1:10">
      <c r="A20212" s="519" t="s">
        <v>20306</v>
      </c>
      <c r="B20212" s="519" t="str">
        <f t="shared" si="315"/>
        <v>LIMPEZA MANUAL DE VALAS DE PROTECAO</v>
      </c>
      <c r="C20212" s="519" t="s">
        <v>20305</v>
      </c>
      <c r="I20212" s="519" t="s">
        <v>36</v>
      </c>
      <c r="J20212" s="650">
        <v>1.1000000000000001</v>
      </c>
    </row>
    <row r="20213" spans="1:10">
      <c r="A20213" s="519" t="s">
        <v>20307</v>
      </c>
      <c r="B20213" s="519" t="str">
        <f t="shared" si="315"/>
        <v>CAPINA MANUAL EM SERVICOS RODOVIARIOS</v>
      </c>
      <c r="C20213" s="519" t="s">
        <v>20308</v>
      </c>
      <c r="I20213" s="519" t="s">
        <v>13</v>
      </c>
      <c r="J20213" s="650">
        <v>1.36</v>
      </c>
    </row>
    <row r="20214" spans="1:10">
      <c r="A20214" s="519" t="s">
        <v>20309</v>
      </c>
      <c r="B20214" s="519" t="str">
        <f t="shared" si="315"/>
        <v>CAPINA MANUAL EM SERVICOS RODOVIARIOS</v>
      </c>
      <c r="C20214" s="519" t="s">
        <v>20308</v>
      </c>
      <c r="I20214" s="519" t="s">
        <v>13</v>
      </c>
      <c r="J20214" s="650">
        <v>1.18</v>
      </c>
    </row>
    <row r="20215" spans="1:10">
      <c r="A20215" s="519" t="s">
        <v>20310</v>
      </c>
      <c r="B20215" s="519" t="str">
        <f t="shared" si="315"/>
        <v>LIMPEZA MANUAL DE MEIOS-FIOS E SARJETAS</v>
      </c>
      <c r="C20215" s="519" t="s">
        <v>20311</v>
      </c>
      <c r="I20215" s="519" t="s">
        <v>963</v>
      </c>
      <c r="J20215" s="650">
        <v>340.93</v>
      </c>
    </row>
    <row r="20216" spans="1:10">
      <c r="A20216" s="519" t="s">
        <v>20312</v>
      </c>
      <c r="B20216" s="519" t="str">
        <f t="shared" si="315"/>
        <v>LIMPEZA MANUAL DE MEIOS-FIOS E SARJETAS</v>
      </c>
      <c r="C20216" s="519" t="s">
        <v>20311</v>
      </c>
      <c r="I20216" s="519" t="s">
        <v>963</v>
      </c>
      <c r="J20216" s="650">
        <v>295.39999999999998</v>
      </c>
    </row>
    <row r="20217" spans="1:10">
      <c r="A20217" s="519" t="s">
        <v>20313</v>
      </c>
      <c r="B20217" s="519" t="str">
        <f t="shared" si="315"/>
        <v>RETIRADA(EXTRACAO) DE BALIZADORES DANIFICADOS E ASSENTAMENTO DE NOVOS,EXCLUSIVE FORNECIMENTO</v>
      </c>
      <c r="C20217" s="519" t="s">
        <v>47458</v>
      </c>
      <c r="D20217" s="519" t="s">
        <v>47459</v>
      </c>
      <c r="I20217" s="519" t="s">
        <v>5</v>
      </c>
      <c r="J20217" s="650">
        <v>21.47</v>
      </c>
    </row>
    <row r="20218" spans="1:10">
      <c r="A20218" s="519" t="s">
        <v>20314</v>
      </c>
      <c r="B20218" s="519" t="str">
        <f t="shared" si="315"/>
        <v>RETIRADA(EXTRACAO) DE BALIZADORES DANIFICADOS E ASSENTAMENTO DE NOVOS,EXCLUSIVE FORNECIMENTO</v>
      </c>
      <c r="C20218" s="519" t="s">
        <v>47458</v>
      </c>
      <c r="D20218" s="519" t="s">
        <v>47459</v>
      </c>
      <c r="I20218" s="519" t="s">
        <v>5</v>
      </c>
      <c r="J20218" s="650">
        <v>18.61</v>
      </c>
    </row>
    <row r="20219" spans="1:10">
      <c r="A20219" s="519" t="s">
        <v>20315</v>
      </c>
      <c r="B20219" s="519" t="str">
        <f t="shared" si="315"/>
        <v>RECOLOCACAO DE PLACA DE SINALIZACAO</v>
      </c>
      <c r="C20219" s="519" t="s">
        <v>20316</v>
      </c>
      <c r="I20219" s="519" t="s">
        <v>5</v>
      </c>
      <c r="J20219" s="650">
        <v>17.38</v>
      </c>
    </row>
    <row r="20220" spans="1:10">
      <c r="A20220" s="519" t="s">
        <v>20317</v>
      </c>
      <c r="B20220" s="519" t="str">
        <f t="shared" si="315"/>
        <v>RECOLOCACAO DE PLACA DE SINALIZACAO</v>
      </c>
      <c r="C20220" s="519" t="s">
        <v>20316</v>
      </c>
      <c r="I20220" s="519" t="s">
        <v>5</v>
      </c>
      <c r="J20220" s="650">
        <v>15.06</v>
      </c>
    </row>
    <row r="20221" spans="1:10">
      <c r="A20221" s="519" t="s">
        <v>20318</v>
      </c>
      <c r="B20221" s="519" t="str">
        <f t="shared" si="315"/>
        <v>LIMPEZA MANUAL DE PONTES,CONSTANDO DE VARREDURA E REMOCAO DE ENTULHO,INCLUSIVE AFASTAMENTO LATERAL</v>
      </c>
      <c r="C20221" s="519" t="s">
        <v>47460</v>
      </c>
      <c r="D20221" s="519" t="s">
        <v>47461</v>
      </c>
      <c r="I20221" s="519" t="s">
        <v>36</v>
      </c>
      <c r="J20221" s="650">
        <v>1.02</v>
      </c>
    </row>
    <row r="20222" spans="1:10">
      <c r="A20222" s="519" t="s">
        <v>20319</v>
      </c>
      <c r="B20222" s="519" t="str">
        <f t="shared" si="315"/>
        <v>LIMPEZA MANUAL DE PONTES,CONSTANDO DE VARREDURA E REMOCAO DE ENTULHO,INCLUSIVE AFASTAMENTO LATERAL</v>
      </c>
      <c r="C20222" s="519" t="s">
        <v>47460</v>
      </c>
      <c r="D20222" s="519" t="s">
        <v>47461</v>
      </c>
      <c r="I20222" s="519" t="s">
        <v>36</v>
      </c>
      <c r="J20222" s="650">
        <v>0.88</v>
      </c>
    </row>
    <row r="20223" spans="1:10">
      <c r="A20223" s="519" t="s">
        <v>20320</v>
      </c>
      <c r="B20223" s="519" t="str">
        <f t="shared" si="315"/>
        <v>REMOCAO MANUAL DE MATERIAL SOLTO (1ªCATEGORIA),PROVENIENTE DE DESLIZAMENTO DE BARREIRA,EXCLUSIVE TRANSPORTE</v>
      </c>
      <c r="C20223" s="519" t="s">
        <v>47462</v>
      </c>
      <c r="D20223" s="519" t="s">
        <v>47463</v>
      </c>
      <c r="I20223" s="519" t="s">
        <v>22</v>
      </c>
      <c r="J20223" s="650">
        <v>18.579999999999998</v>
      </c>
    </row>
    <row r="20224" spans="1:10">
      <c r="A20224" s="519" t="s">
        <v>20321</v>
      </c>
      <c r="B20224" s="519" t="str">
        <f t="shared" si="315"/>
        <v>REMOCAO MANUAL DE MATERIAL SOLTO (1ªCATEGORIA),PROVENIENTE DE DESLIZAMENTO DE BARREIRA,EXCLUSIVE TRANSPORTE</v>
      </c>
      <c r="C20224" s="519" t="s">
        <v>47462</v>
      </c>
      <c r="D20224" s="519" t="s">
        <v>47463</v>
      </c>
      <c r="I20224" s="519" t="s">
        <v>22</v>
      </c>
      <c r="J20224" s="650">
        <v>16.09</v>
      </c>
    </row>
    <row r="20225" spans="1:10">
      <c r="A20225" s="519" t="s">
        <v>20322</v>
      </c>
      <c r="B20225" s="519" t="str">
        <f t="shared" si="315"/>
        <v>REMOCAO MANUAL DE MATERIAL SOLTO (1ªCATEGORIA),PROVENIENTE DE DESLIZAMENTO DE BARREIRA,INCLUSIVE TRANSPORTE A 3KM</v>
      </c>
      <c r="C20225" s="519" t="s">
        <v>47462</v>
      </c>
      <c r="D20225" s="519" t="s">
        <v>47464</v>
      </c>
      <c r="I20225" s="519" t="s">
        <v>22</v>
      </c>
      <c r="J20225" s="650">
        <v>28.69</v>
      </c>
    </row>
    <row r="20226" spans="1:10">
      <c r="A20226" s="519" t="s">
        <v>20323</v>
      </c>
      <c r="B20226" s="519" t="str">
        <f t="shared" si="315"/>
        <v>REMOCAO MANUAL DE MATERIAL SOLTO (1ªCATEGORIA),PROVENIENTE DE DESLIZAMENTO DE BARREIRA,INCLUSIVE TRANSPORTE A 3KM</v>
      </c>
      <c r="C20226" s="519" t="s">
        <v>47462</v>
      </c>
      <c r="D20226" s="519" t="s">
        <v>47464</v>
      </c>
      <c r="I20226" s="519" t="s">
        <v>22</v>
      </c>
      <c r="J20226" s="650">
        <v>25.94</v>
      </c>
    </row>
    <row r="20227" spans="1:10">
      <c r="A20227" s="519" t="s">
        <v>20324</v>
      </c>
      <c r="B20227" s="519" t="str">
        <f t="shared" si="315"/>
        <v>RECOMPOSICAO MANUAL DE ATERRO,EXCLUSIVE ESCAVACAO E TRANSPORTE DE MATERIAL DE JAZIDA</v>
      </c>
      <c r="C20227" s="519" t="s">
        <v>47465</v>
      </c>
      <c r="D20227" s="519" t="s">
        <v>47466</v>
      </c>
      <c r="I20227" s="519" t="s">
        <v>22</v>
      </c>
      <c r="J20227" s="650">
        <v>85.08</v>
      </c>
    </row>
    <row r="20228" spans="1:10">
      <c r="A20228" s="519" t="s">
        <v>20325</v>
      </c>
      <c r="B20228" s="519" t="str">
        <f t="shared" si="315"/>
        <v>RECOMPOSICAO MANUAL DE ATERRO,EXCLUSIVE ESCAVACAO E TRANSPORTE DE MATERIAL DE JAZIDA</v>
      </c>
      <c r="C20228" s="519" t="s">
        <v>47465</v>
      </c>
      <c r="D20228" s="519" t="s">
        <v>47466</v>
      </c>
      <c r="I20228" s="519" t="s">
        <v>22</v>
      </c>
      <c r="J20228" s="650">
        <v>74.150000000000006</v>
      </c>
    </row>
    <row r="20229" spans="1:10">
      <c r="A20229" s="519" t="s">
        <v>20326</v>
      </c>
      <c r="B20229" s="519" t="str">
        <f t="shared" si="315"/>
        <v>LIMPEZA MANUAL DE CAIXA DE RALO</v>
      </c>
      <c r="C20229" s="519" t="s">
        <v>20327</v>
      </c>
      <c r="I20229" s="519" t="s">
        <v>5</v>
      </c>
      <c r="J20229" s="650">
        <v>9.1999999999999993</v>
      </c>
    </row>
    <row r="20230" spans="1:10">
      <c r="A20230" s="519" t="s">
        <v>20328</v>
      </c>
      <c r="B20230" s="519" t="str">
        <f t="shared" si="315"/>
        <v>LIMPEZA MANUAL DE CAIXA DE RALO</v>
      </c>
      <c r="C20230" s="519" t="s">
        <v>20327</v>
      </c>
      <c r="I20230" s="519" t="s">
        <v>5</v>
      </c>
      <c r="J20230" s="650">
        <v>7.97</v>
      </c>
    </row>
    <row r="20231" spans="1:10">
      <c r="A20231" s="519" t="s">
        <v>20329</v>
      </c>
      <c r="B20231" s="519" t="str">
        <f t="shared" si="315"/>
        <v>REMOCAO DE DEFENSAS METALICAS,EXCLUSIVE TRANSPORTE</v>
      </c>
      <c r="C20231" s="519" t="s">
        <v>20330</v>
      </c>
      <c r="I20231" s="519" t="s">
        <v>36</v>
      </c>
      <c r="J20231" s="650">
        <v>12.78</v>
      </c>
    </row>
    <row r="20232" spans="1:10">
      <c r="A20232" s="519" t="s">
        <v>20331</v>
      </c>
      <c r="B20232" s="519" t="str">
        <f t="shared" ref="B20232:B20295" si="316">C20232&amp;D20232&amp;E20232&amp;F20232&amp;G20232&amp;H20232</f>
        <v>REMOCAO DE DEFENSAS METALICAS,EXCLUSIVE TRANSPORTE</v>
      </c>
      <c r="C20232" s="519" t="s">
        <v>20330</v>
      </c>
      <c r="I20232" s="519" t="s">
        <v>36</v>
      </c>
      <c r="J20232" s="650">
        <v>11.07</v>
      </c>
    </row>
    <row r="20233" spans="1:10">
      <c r="A20233" s="519" t="s">
        <v>20332</v>
      </c>
      <c r="B20233" s="519" t="str">
        <f t="shared" si="316"/>
        <v>RECUPERACAO DE MEIO-FIO COM ARGAMASSA DE CIMENTO E AREIA</v>
      </c>
      <c r="C20233" s="519" t="s">
        <v>20333</v>
      </c>
      <c r="I20233" s="519" t="s">
        <v>36</v>
      </c>
      <c r="J20233" s="650">
        <v>3.86</v>
      </c>
    </row>
    <row r="20234" spans="1:10">
      <c r="A20234" s="519" t="s">
        <v>20334</v>
      </c>
      <c r="B20234" s="519" t="str">
        <f t="shared" si="316"/>
        <v>RECUPERACAO DE MEIO-FIO COM ARGAMASSA DE CIMENTO E AREIA</v>
      </c>
      <c r="C20234" s="519" t="s">
        <v>20333</v>
      </c>
      <c r="I20234" s="519" t="s">
        <v>36</v>
      </c>
      <c r="J20234" s="650">
        <v>3.45</v>
      </c>
    </row>
    <row r="20235" spans="1:10">
      <c r="A20235" s="519" t="s">
        <v>20335</v>
      </c>
      <c r="B20235" s="519" t="str">
        <f t="shared" si="316"/>
        <v>LIMPEZA DE CAIXA COLETORA</v>
      </c>
      <c r="C20235" s="519" t="s">
        <v>20336</v>
      </c>
      <c r="I20235" s="519" t="s">
        <v>5</v>
      </c>
      <c r="J20235" s="650">
        <v>10.220000000000001</v>
      </c>
    </row>
    <row r="20236" spans="1:10">
      <c r="A20236" s="519" t="s">
        <v>20337</v>
      </c>
      <c r="B20236" s="519" t="str">
        <f t="shared" si="316"/>
        <v>LIMPEZA DE CAIXA COLETORA</v>
      </c>
      <c r="C20236" s="519" t="s">
        <v>20336</v>
      </c>
      <c r="I20236" s="519" t="s">
        <v>5</v>
      </c>
      <c r="J20236" s="650">
        <v>8.86</v>
      </c>
    </row>
    <row r="20237" spans="1:10">
      <c r="A20237" s="519" t="s">
        <v>20338</v>
      </c>
      <c r="B20237" s="519" t="str">
        <f t="shared" si="316"/>
        <v>LIMPEZA DE DESCIDA D'AGUA EM DEGRAUS</v>
      </c>
      <c r="C20237" s="519" t="s">
        <v>20339</v>
      </c>
      <c r="I20237" s="519" t="s">
        <v>36</v>
      </c>
      <c r="J20237" s="650">
        <v>12.78</v>
      </c>
    </row>
    <row r="20238" spans="1:10">
      <c r="A20238" s="519" t="s">
        <v>20340</v>
      </c>
      <c r="B20238" s="519" t="str">
        <f t="shared" si="316"/>
        <v>LIMPEZA DE DESCIDA D'AGUA EM DEGRAUS</v>
      </c>
      <c r="C20238" s="519" t="s">
        <v>20339</v>
      </c>
      <c r="I20238" s="519" t="s">
        <v>36</v>
      </c>
      <c r="J20238" s="650">
        <v>11.07</v>
      </c>
    </row>
    <row r="20239" spans="1:10">
      <c r="A20239" s="519" t="s">
        <v>20341</v>
      </c>
      <c r="B20239" s="519" t="str">
        <f t="shared" si="316"/>
        <v>LIMPEZA DE BUEIRO DE GREIDE</v>
      </c>
      <c r="C20239" s="519" t="s">
        <v>20342</v>
      </c>
      <c r="I20239" s="519" t="s">
        <v>36</v>
      </c>
      <c r="J20239" s="650">
        <v>20.45</v>
      </c>
    </row>
    <row r="20240" spans="1:10">
      <c r="A20240" s="519" t="s">
        <v>20343</v>
      </c>
      <c r="B20240" s="519" t="str">
        <f t="shared" si="316"/>
        <v>LIMPEZA DE BUEIRO DE GREIDE</v>
      </c>
      <c r="C20240" s="519" t="s">
        <v>20342</v>
      </c>
      <c r="I20240" s="519" t="s">
        <v>36</v>
      </c>
      <c r="J20240" s="650">
        <v>17.72</v>
      </c>
    </row>
    <row r="20241" spans="1:10">
      <c r="A20241" s="519" t="s">
        <v>20344</v>
      </c>
      <c r="B20241" s="519" t="str">
        <f t="shared" si="316"/>
        <v>LIMPEZA DE BUEIRO DE GROTA</v>
      </c>
      <c r="C20241" s="519" t="s">
        <v>20345</v>
      </c>
      <c r="I20241" s="519" t="s">
        <v>36</v>
      </c>
      <c r="J20241" s="650">
        <v>15.34</v>
      </c>
    </row>
    <row r="20242" spans="1:10">
      <c r="A20242" s="519" t="s">
        <v>20346</v>
      </c>
      <c r="B20242" s="519" t="str">
        <f t="shared" si="316"/>
        <v>LIMPEZA DE BUEIRO DE GROTA</v>
      </c>
      <c r="C20242" s="519" t="s">
        <v>20345</v>
      </c>
      <c r="I20242" s="519" t="s">
        <v>36</v>
      </c>
      <c r="J20242" s="650">
        <v>13.29</v>
      </c>
    </row>
    <row r="20243" spans="1:10">
      <c r="A20243" s="519" t="s">
        <v>20347</v>
      </c>
      <c r="B20243" s="519" t="str">
        <f t="shared" si="316"/>
        <v>LIMPEZA MANUAL DE SAIDAS DE AGUA</v>
      </c>
      <c r="C20243" s="519" t="s">
        <v>20348</v>
      </c>
      <c r="I20243" s="519" t="s">
        <v>5</v>
      </c>
      <c r="J20243" s="650">
        <v>5.1100000000000003</v>
      </c>
    </row>
    <row r="20244" spans="1:10">
      <c r="A20244" s="519" t="s">
        <v>20349</v>
      </c>
      <c r="B20244" s="519" t="str">
        <f t="shared" si="316"/>
        <v>LIMPEZA MANUAL DE SAIDAS DE AGUA</v>
      </c>
      <c r="C20244" s="519" t="s">
        <v>20348</v>
      </c>
      <c r="I20244" s="519" t="s">
        <v>5</v>
      </c>
      <c r="J20244" s="650">
        <v>4.43</v>
      </c>
    </row>
    <row r="20245" spans="1:10">
      <c r="A20245" s="519" t="s">
        <v>20350</v>
      </c>
      <c r="B20245" s="519" t="str">
        <f t="shared" si="316"/>
        <v>CAMADA DE BLOQUEIO(COLCHAO),ESPALHADO E COMPRIMIDO MECANICAMENTE,EXCLUSIVE O MATERIAL E MEDIDO APOS A COMPACTACAO</v>
      </c>
      <c r="C20245" s="519" t="s">
        <v>47467</v>
      </c>
      <c r="D20245" s="519" t="s">
        <v>47468</v>
      </c>
      <c r="I20245" s="519" t="s">
        <v>22</v>
      </c>
      <c r="J20245" s="650">
        <v>6.05</v>
      </c>
    </row>
    <row r="20246" spans="1:10">
      <c r="A20246" s="519" t="s">
        <v>20351</v>
      </c>
      <c r="B20246" s="519" t="str">
        <f t="shared" si="316"/>
        <v>CAMADA DE BLOQUEIO(COLCHAO),ESPALHADO E COMPRIMIDO MECANICAMENTE,EXCLUSIVE O MATERIAL E MEDIDO APOS A COMPACTACAO</v>
      </c>
      <c r="C20246" s="519" t="s">
        <v>47467</v>
      </c>
      <c r="D20246" s="519" t="s">
        <v>47468</v>
      </c>
      <c r="I20246" s="519" t="s">
        <v>22</v>
      </c>
      <c r="J20246" s="650">
        <v>5.81</v>
      </c>
    </row>
    <row r="20247" spans="1:10">
      <c r="A20247" s="519" t="s">
        <v>20352</v>
      </c>
      <c r="B20247" s="519" t="str">
        <f t="shared" si="316"/>
        <v>ESPALHAMENTO COM MOTONIVELADORA E COMPACTACAO MECANICA DE MISTURAS BETUMINOSAS</v>
      </c>
      <c r="C20247" s="519" t="s">
        <v>47469</v>
      </c>
      <c r="D20247" s="519" t="s">
        <v>47470</v>
      </c>
      <c r="I20247" s="519" t="s">
        <v>22</v>
      </c>
      <c r="J20247" s="650">
        <v>37.549999999999997</v>
      </c>
    </row>
    <row r="20248" spans="1:10">
      <c r="A20248" s="519" t="s">
        <v>20353</v>
      </c>
      <c r="B20248" s="519" t="str">
        <f t="shared" si="316"/>
        <v>ESPALHAMENTO COM MOTONIVELADORA E COMPACTACAO MECANICA DE MISTURAS BETUMINOSAS</v>
      </c>
      <c r="C20248" s="519" t="s">
        <v>47469</v>
      </c>
      <c r="D20248" s="519" t="s">
        <v>47470</v>
      </c>
      <c r="I20248" s="519" t="s">
        <v>22</v>
      </c>
      <c r="J20248" s="650">
        <v>36.17</v>
      </c>
    </row>
    <row r="20249" spans="1:10">
      <c r="A20249" s="519" t="s">
        <v>20354</v>
      </c>
      <c r="B20249" s="519" t="str">
        <f t="shared" si="316"/>
        <v>ESPALHAMENTO E COMPACTACAO DE CBUQ,MEDIDO POR HORA</v>
      </c>
      <c r="C20249" s="519" t="s">
        <v>20355</v>
      </c>
      <c r="I20249" s="519" t="s">
        <v>1848</v>
      </c>
      <c r="J20249" s="650">
        <v>601.44000000000005</v>
      </c>
    </row>
    <row r="20250" spans="1:10">
      <c r="A20250" s="519" t="s">
        <v>20356</v>
      </c>
      <c r="B20250" s="519" t="str">
        <f t="shared" si="316"/>
        <v>ESPALHAMENTO E COMPACTACAO DE CBUQ,MEDIDO POR HORA</v>
      </c>
      <c r="C20250" s="519" t="s">
        <v>20355</v>
      </c>
      <c r="I20250" s="519" t="s">
        <v>1848</v>
      </c>
      <c r="J20250" s="650">
        <v>561.62</v>
      </c>
    </row>
    <row r="20251" spans="1:10">
      <c r="A20251" s="519" t="s">
        <v>20357</v>
      </c>
      <c r="B20251" s="519" t="str">
        <f t="shared" si="316"/>
        <v>RECOMPOSICAO PARCIAL DE CERCA DE ARAME FARPADO E MOIRAO,CONSIDERANDO SOMENTE O FORNECIMENTO E A COLOCACAO DE ARAME</v>
      </c>
      <c r="C20251" s="519" t="s">
        <v>47471</v>
      </c>
      <c r="D20251" s="519" t="s">
        <v>47472</v>
      </c>
      <c r="I20251" s="519" t="s">
        <v>36</v>
      </c>
      <c r="J20251" s="650">
        <v>8.61</v>
      </c>
    </row>
    <row r="20252" spans="1:10">
      <c r="A20252" s="519" t="s">
        <v>20358</v>
      </c>
      <c r="B20252" s="519" t="str">
        <f t="shared" si="316"/>
        <v>RECOMPOSICAO PARCIAL DE CERCA DE ARAME FARPADO E MOIRAO,CONSIDERANDO SOMENTE O FORNECIMENTO E A COLOCACAO DE ARAME</v>
      </c>
      <c r="C20252" s="519" t="s">
        <v>47471</v>
      </c>
      <c r="D20252" s="519" t="s">
        <v>47472</v>
      </c>
      <c r="I20252" s="519" t="s">
        <v>36</v>
      </c>
      <c r="J20252" s="650">
        <v>8.23</v>
      </c>
    </row>
    <row r="20253" spans="1:10">
      <c r="A20253" s="519" t="s">
        <v>20359</v>
      </c>
      <c r="B20253" s="519" t="str">
        <f t="shared" si="316"/>
        <v>RECOMPOSICAO TOTAL DE CERCA DE ARAME FARPADO E MOIRAO DE CONCRETO,INCLUSIVE FORNECIMENTO DOS MATERIAIS</v>
      </c>
      <c r="C20253" s="519" t="s">
        <v>47473</v>
      </c>
      <c r="D20253" s="519" t="s">
        <v>47474</v>
      </c>
      <c r="I20253" s="519" t="s">
        <v>36</v>
      </c>
      <c r="J20253" s="650">
        <v>18.03</v>
      </c>
    </row>
    <row r="20254" spans="1:10">
      <c r="A20254" s="519" t="s">
        <v>20360</v>
      </c>
      <c r="B20254" s="519" t="str">
        <f t="shared" si="316"/>
        <v>RECOMPOSICAO TOTAL DE CERCA DE ARAME FARPADO E MOIRAO DE CONCRETO,INCLUSIVE FORNECIMENTO DOS MATERIAIS</v>
      </c>
      <c r="C20254" s="519" t="s">
        <v>47473</v>
      </c>
      <c r="D20254" s="519" t="s">
        <v>47474</v>
      </c>
      <c r="I20254" s="519" t="s">
        <v>36</v>
      </c>
      <c r="J20254" s="650">
        <v>16.64</v>
      </c>
    </row>
    <row r="20255" spans="1:10">
      <c r="A20255" s="519" t="s">
        <v>20361</v>
      </c>
      <c r="B20255" s="519" t="str">
        <f t="shared" si="316"/>
        <v>RECOMPOSICAO TOTAL DE CERCA DE ARAME FARPADO E MOIRAO DE CONCRETO,EXCLUSIVE FORNECIMENTO DOS MATERIAIS</v>
      </c>
      <c r="C20255" s="519" t="s">
        <v>47473</v>
      </c>
      <c r="D20255" s="519" t="s">
        <v>47475</v>
      </c>
      <c r="I20255" s="519" t="s">
        <v>36</v>
      </c>
      <c r="J20255" s="650">
        <v>8.52</v>
      </c>
    </row>
    <row r="20256" spans="1:10">
      <c r="A20256" s="519" t="s">
        <v>20362</v>
      </c>
      <c r="B20256" s="519" t="str">
        <f t="shared" si="316"/>
        <v>RECOMPOSICAO TOTAL DE CERCA DE ARAME FARPADO E MOIRAO DE CONCRETO,EXCLUSIVE FORNECIMENTO DOS MATERIAIS</v>
      </c>
      <c r="C20256" s="519" t="s">
        <v>47473</v>
      </c>
      <c r="D20256" s="519" t="s">
        <v>47475</v>
      </c>
      <c r="I20256" s="519" t="s">
        <v>36</v>
      </c>
      <c r="J20256" s="650">
        <v>7.38</v>
      </c>
    </row>
    <row r="20257" spans="1:10">
      <c r="A20257" s="519" t="s">
        <v>20363</v>
      </c>
      <c r="B20257" s="519" t="str">
        <f t="shared" si="316"/>
        <v>SARJETA DE CORTE TRIANGULAR,COM COBERTURA VEGETAL,MEDINDO 1,25M DE BASE E 0,25M DE ALTURA,INCLUSIVE ESCAVACAO MECANICA E ACERTO MANUAL DO TERRENO</v>
      </c>
      <c r="C20257" s="519" t="s">
        <v>47476</v>
      </c>
      <c r="D20257" s="519" t="s">
        <v>47477</v>
      </c>
      <c r="E20257" s="519" t="s">
        <v>47478</v>
      </c>
      <c r="I20257" s="519" t="s">
        <v>36</v>
      </c>
      <c r="J20257" s="650">
        <v>38.29</v>
      </c>
    </row>
    <row r="20258" spans="1:10">
      <c r="A20258" s="519" t="s">
        <v>20364</v>
      </c>
      <c r="B20258" s="519" t="str">
        <f t="shared" si="316"/>
        <v>SARJETA DE CORTE TRIANGULAR,COM COBERTURA VEGETAL,MEDINDO 1,25M DE BASE E 0,25M DE ALTURA,INCLUSIVE ESCAVACAO MECANICA E ACERTO MANUAL DO TERRENO</v>
      </c>
      <c r="C20258" s="519" t="s">
        <v>47476</v>
      </c>
      <c r="D20258" s="519" t="s">
        <v>47477</v>
      </c>
      <c r="E20258" s="519" t="s">
        <v>47478</v>
      </c>
      <c r="I20258" s="519" t="s">
        <v>36</v>
      </c>
      <c r="J20258" s="650">
        <v>35.65</v>
      </c>
    </row>
    <row r="20259" spans="1:10">
      <c r="A20259" s="519" t="s">
        <v>20365</v>
      </c>
      <c r="B20259" s="519" t="str">
        <f t="shared" si="316"/>
        <v>SARJETA DE CORTE TRIANGULAR,COM COBERTURA VEGETAL,MEDINDO 1,50M DE BASE E 0,30M DE ALTURA,INCLUSIVE ESCAVACAO MECANICA E ACERTO MANUAL DO TERRENO</v>
      </c>
      <c r="C20259" s="519" t="s">
        <v>47476</v>
      </c>
      <c r="D20259" s="519" t="s">
        <v>47479</v>
      </c>
      <c r="E20259" s="519" t="s">
        <v>47478</v>
      </c>
      <c r="I20259" s="519" t="s">
        <v>36</v>
      </c>
      <c r="J20259" s="650">
        <v>40.29</v>
      </c>
    </row>
    <row r="20260" spans="1:10">
      <c r="A20260" s="519" t="s">
        <v>20366</v>
      </c>
      <c r="B20260" s="519" t="str">
        <f t="shared" si="316"/>
        <v>SARJETA DE CORTE TRIANGULAR,COM COBERTURA VEGETAL,MEDINDO 1,50M DE BASE E 0,30M DE ALTURA,INCLUSIVE ESCAVACAO MECANICA E ACERTO MANUAL DO TERRENO</v>
      </c>
      <c r="C20260" s="519" t="s">
        <v>47476</v>
      </c>
      <c r="D20260" s="519" t="s">
        <v>47479</v>
      </c>
      <c r="E20260" s="519" t="s">
        <v>47478</v>
      </c>
      <c r="I20260" s="519" t="s">
        <v>36</v>
      </c>
      <c r="J20260" s="650">
        <v>37.82</v>
      </c>
    </row>
    <row r="20261" spans="1:10">
      <c r="A20261" s="519" t="s">
        <v>20367</v>
      </c>
      <c r="B20261" s="519" t="str">
        <f t="shared" si="316"/>
        <v>SARJETA DE CORTE TRIANGULAR,COM COBERTURA VEGETAL,MEDINDO 1,85M DE BASE E 0,35M DE ALTURA,INCLUSIVE ESCAVACAO MECANICA E ACERTO MANUAL DO TERRENO</v>
      </c>
      <c r="C20261" s="519" t="s">
        <v>47476</v>
      </c>
      <c r="D20261" s="519" t="s">
        <v>47480</v>
      </c>
      <c r="E20261" s="519" t="s">
        <v>47478</v>
      </c>
      <c r="I20261" s="519" t="s">
        <v>36</v>
      </c>
      <c r="J20261" s="650">
        <v>48.88</v>
      </c>
    </row>
    <row r="20262" spans="1:10">
      <c r="A20262" s="519" t="s">
        <v>20368</v>
      </c>
      <c r="B20262" s="519" t="str">
        <f t="shared" si="316"/>
        <v>SARJETA DE CORTE TRIANGULAR,COM COBERTURA VEGETAL,MEDINDO 1,85M DE BASE E 0,35M DE ALTURA,INCLUSIVE ESCAVACAO MECANICA E ACERTO MANUAL DO TERRENO</v>
      </c>
      <c r="C20262" s="519" t="s">
        <v>47476</v>
      </c>
      <c r="D20262" s="519" t="s">
        <v>47480</v>
      </c>
      <c r="E20262" s="519" t="s">
        <v>47478</v>
      </c>
      <c r="I20262" s="519" t="s">
        <v>36</v>
      </c>
      <c r="J20262" s="650">
        <v>45.89</v>
      </c>
    </row>
    <row r="20263" spans="1:10">
      <c r="A20263" s="519" t="s">
        <v>20369</v>
      </c>
      <c r="B20263" s="519" t="str">
        <f t="shared" si="316"/>
        <v>VALETA DE PROTECAO,DE CORTE TRAPEZOIDAL,REVESTIMENTO VEGETAL,MEDINDO 0,60M NA BASE MENOR,1,20M NA BASE MAIOR E 0,30M DEALTURA,INCLUSIVE REATERRO DO MATERIAL ESCAVADO A JUSANTE</v>
      </c>
      <c r="C20263" s="519" t="s">
        <v>47481</v>
      </c>
      <c r="D20263" s="519" t="s">
        <v>47482</v>
      </c>
      <c r="E20263" s="519" t="s">
        <v>47483</v>
      </c>
      <c r="I20263" s="519" t="s">
        <v>36</v>
      </c>
      <c r="J20263" s="650">
        <v>52.35</v>
      </c>
    </row>
    <row r="20264" spans="1:10">
      <c r="A20264" s="519" t="s">
        <v>20370</v>
      </c>
      <c r="B20264" s="519" t="str">
        <f t="shared" si="316"/>
        <v>VALETA DE PROTECAO,DE CORTE TRAPEZOIDAL,REVESTIMENTO VEGETAL,MEDINDO 0,60M NA BASE MENOR,1,20M NA BASE MAIOR E 0,30M DEALTURA,INCLUSIVE REATERRO DO MATERIAL ESCAVADO A JUSANTE</v>
      </c>
      <c r="C20264" s="519" t="s">
        <v>47481</v>
      </c>
      <c r="D20264" s="519" t="s">
        <v>47482</v>
      </c>
      <c r="E20264" s="519" t="s">
        <v>47483</v>
      </c>
      <c r="I20264" s="519" t="s">
        <v>36</v>
      </c>
      <c r="J20264" s="650">
        <v>48.12</v>
      </c>
    </row>
    <row r="20265" spans="1:10">
      <c r="A20265" s="519" t="s">
        <v>20371</v>
      </c>
      <c r="B20265" s="519" t="str">
        <f t="shared" si="316"/>
        <v>VALETA DE PROTECAO,DE CORTE TRAPEZOIDAL,REVESTIMENTO VEGETAL,MEDINDO 0,80M NA BASE MENOR,1,60M NA BASE MAIOR E 0,40M DEALTURA,INCLUSIVE REATERRO DO MATERIAL ESCAVADO A JUSANTE</v>
      </c>
      <c r="C20265" s="519" t="s">
        <v>47481</v>
      </c>
      <c r="D20265" s="519" t="s">
        <v>47484</v>
      </c>
      <c r="E20265" s="519" t="s">
        <v>47483</v>
      </c>
      <c r="I20265" s="519" t="s">
        <v>36</v>
      </c>
      <c r="J20265" s="650">
        <v>73.150000000000006</v>
      </c>
    </row>
    <row r="20266" spans="1:10">
      <c r="A20266" s="519" t="s">
        <v>20372</v>
      </c>
      <c r="B20266" s="519" t="str">
        <f t="shared" si="316"/>
        <v>VALETA DE PROTECAO,DE CORTE TRAPEZOIDAL,REVESTIMENTO VEGETAL,MEDINDO 0,80M NA BASE MENOR,1,60M NA BASE MAIOR E 0,40M DEALTURA,INCLUSIVE REATERRO DO MATERIAL ESCAVADO A JUSANTE</v>
      </c>
      <c r="C20266" s="519" t="s">
        <v>47481</v>
      </c>
      <c r="D20266" s="519" t="s">
        <v>47484</v>
      </c>
      <c r="E20266" s="519" t="s">
        <v>47483</v>
      </c>
      <c r="I20266" s="519" t="s">
        <v>36</v>
      </c>
      <c r="J20266" s="650">
        <v>66.92</v>
      </c>
    </row>
    <row r="20267" spans="1:10">
      <c r="A20267" s="519" t="s">
        <v>20373</v>
      </c>
      <c r="B20267" s="519" t="str">
        <f t="shared" si="316"/>
        <v>VALETA DE PROTECAO,DE CORTE OU ATERRO,SEM REVESTIMENTO(0,40M3/M).O CUSTO PARA OUTRAS VALETAS SEMELHANTES E PROPORCIONALAO VOLUME</v>
      </c>
      <c r="C20267" s="519" t="s">
        <v>47485</v>
      </c>
      <c r="D20267" s="519" t="s">
        <v>47486</v>
      </c>
      <c r="E20267" s="519" t="s">
        <v>47487</v>
      </c>
      <c r="I20267" s="519" t="s">
        <v>36</v>
      </c>
      <c r="J20267" s="650">
        <v>24.71</v>
      </c>
    </row>
    <row r="20268" spans="1:10">
      <c r="A20268" s="519" t="s">
        <v>20374</v>
      </c>
      <c r="B20268" s="519" t="str">
        <f t="shared" si="316"/>
        <v>VALETA DE PROTECAO,DE CORTE OU ATERRO,SEM REVESTIMENTO(0,40M3/M).O CUSTO PARA OUTRAS VALETAS SEMELHANTES E PROPORCIONALAO VOLUME</v>
      </c>
      <c r="C20268" s="519" t="s">
        <v>47485</v>
      </c>
      <c r="D20268" s="519" t="s">
        <v>47486</v>
      </c>
      <c r="E20268" s="519" t="s">
        <v>47487</v>
      </c>
      <c r="I20268" s="519" t="s">
        <v>36</v>
      </c>
      <c r="J20268" s="650">
        <v>21.41</v>
      </c>
    </row>
    <row r="20269" spans="1:10">
      <c r="A20269" s="519" t="s">
        <v>20375</v>
      </c>
      <c r="B20269" s="519" t="str">
        <f t="shared" si="316"/>
        <v>VALETA DE PROTECAO DE CORTE OU ATERRO(0,40M3/M),INCLUSIVE REVESTIMENTO VEGETAL</v>
      </c>
      <c r="C20269" s="519" t="s">
        <v>47488</v>
      </c>
      <c r="D20269" s="519" t="s">
        <v>47489</v>
      </c>
      <c r="I20269" s="519" t="s">
        <v>36</v>
      </c>
      <c r="J20269" s="650">
        <v>81.19</v>
      </c>
    </row>
    <row r="20270" spans="1:10">
      <c r="A20270" s="519" t="s">
        <v>20376</v>
      </c>
      <c r="B20270" s="519" t="str">
        <f t="shared" si="316"/>
        <v>VALETA DE PROTECAO DE CORTE OU ATERRO(0,40M3/M),INCLUSIVE REVESTIMENTO VEGETAL</v>
      </c>
      <c r="C20270" s="519" t="s">
        <v>47488</v>
      </c>
      <c r="D20270" s="519" t="s">
        <v>47489</v>
      </c>
      <c r="I20270" s="519" t="s">
        <v>36</v>
      </c>
      <c r="J20270" s="650">
        <v>72.040000000000006</v>
      </c>
    </row>
    <row r="20271" spans="1:10">
      <c r="A20271" s="519" t="s">
        <v>20377</v>
      </c>
      <c r="B20271" s="519" t="str">
        <f t="shared" si="316"/>
        <v>SARJETA DE CORTE OU BANQUETAS EM TALUDES ESCALONADOS,FORMA TRIANGULAR,REVESTIDA DE CONCRETO SIMPLES,COM 0,08M DE ESPESSURA MEDINDO 1,25M NA BASE E 0,25M DE ALTURA,INCLUSIVE ESCAVACAO MECANICA,ACERTO MANUAL DO TERRENO,FORNECIMENTO DOS MATERIAIS E REJUNTAMENTO</v>
      </c>
      <c r="C20271" s="519" t="s">
        <v>47490</v>
      </c>
      <c r="D20271" s="519" t="s">
        <v>47491</v>
      </c>
      <c r="E20271" s="519" t="s">
        <v>47492</v>
      </c>
      <c r="F20271" s="519" t="s">
        <v>47493</v>
      </c>
      <c r="G20271" s="519" t="s">
        <v>47494</v>
      </c>
      <c r="I20271" s="519" t="s">
        <v>36</v>
      </c>
      <c r="J20271" s="650">
        <v>83.96</v>
      </c>
    </row>
    <row r="20272" spans="1:10">
      <c r="A20272" s="519" t="s">
        <v>20378</v>
      </c>
      <c r="B20272" s="519" t="str">
        <f t="shared" si="316"/>
        <v>SARJETA DE CORTE OU BANQUETAS EM TALUDES ESCALONADOS,FORMA TRIANGULAR,REVESTIDA DE CONCRETO SIMPLES,COM 0,08M DE ESPESSURA MEDINDO 1,25M NA BASE E 0,25M DE ALTURA,INCLUSIVE ESCAVACAO MECANICA,ACERTO MANUAL DO TERRENO,FORNECIMENTO DOS MATERIAIS E REJUNTAMENTO</v>
      </c>
      <c r="C20272" s="519" t="s">
        <v>47490</v>
      </c>
      <c r="D20272" s="519" t="s">
        <v>47491</v>
      </c>
      <c r="E20272" s="519" t="s">
        <v>47492</v>
      </c>
      <c r="F20272" s="519" t="s">
        <v>47493</v>
      </c>
      <c r="G20272" s="519" t="s">
        <v>47494</v>
      </c>
      <c r="I20272" s="519" t="s">
        <v>36</v>
      </c>
      <c r="J20272" s="650">
        <v>79.400000000000006</v>
      </c>
    </row>
    <row r="20273" spans="1:10">
      <c r="A20273" s="519" t="s">
        <v>20379</v>
      </c>
      <c r="B20273" s="519" t="str">
        <f t="shared" si="316"/>
        <v>SARJETA DE CORTE OU BANQUETAS EM TALUDES ESCALONADOS,FORMA TRIANGULAR,REVESTIDA DE CONCRETO SIMPLES,COM 0,08M DE ESPESSURA,MEDINDO 1,50M NA BASE E 0,30M DE ALTURA,INCLUSIVE ESCAVACAO MECANICA,ACERTO MANUAL DO TERRENO,FORNECIMENTO DOS MATERIAIS E REJUNTAMENTO</v>
      </c>
      <c r="C20273" s="519" t="s">
        <v>47490</v>
      </c>
      <c r="D20273" s="519" t="s">
        <v>47491</v>
      </c>
      <c r="E20273" s="519" t="s">
        <v>47495</v>
      </c>
      <c r="F20273" s="519" t="s">
        <v>47493</v>
      </c>
      <c r="G20273" s="519" t="s">
        <v>47494</v>
      </c>
      <c r="I20273" s="519" t="s">
        <v>36</v>
      </c>
      <c r="J20273" s="650">
        <v>100.24</v>
      </c>
    </row>
    <row r="20274" spans="1:10">
      <c r="A20274" s="519" t="s">
        <v>20380</v>
      </c>
      <c r="B20274" s="519" t="str">
        <f t="shared" si="316"/>
        <v>SARJETA DE CORTE OU BANQUETAS EM TALUDES ESCALONADOS,FORMA TRIANGULAR,REVESTIDA DE CONCRETO SIMPLES,COM 0,08M DE ESPESSURA,MEDINDO 1,50M NA BASE E 0,30M DE ALTURA,INCLUSIVE ESCAVACAO MECANICA,ACERTO MANUAL DO TERRENO,FORNECIMENTO DOS MATERIAIS E REJUNTAMENTO</v>
      </c>
      <c r="C20274" s="519" t="s">
        <v>47490</v>
      </c>
      <c r="D20274" s="519" t="s">
        <v>47491</v>
      </c>
      <c r="E20274" s="519" t="s">
        <v>47495</v>
      </c>
      <c r="F20274" s="519" t="s">
        <v>47493</v>
      </c>
      <c r="G20274" s="519" t="s">
        <v>47494</v>
      </c>
      <c r="I20274" s="519" t="s">
        <v>36</v>
      </c>
      <c r="J20274" s="650">
        <v>94.7</v>
      </c>
    </row>
    <row r="20275" spans="1:10">
      <c r="A20275" s="519" t="s">
        <v>20381</v>
      </c>
      <c r="B20275" s="519" t="str">
        <f t="shared" si="316"/>
        <v>SARJETA DE CORTE OU BANQUETAS EM TALUDES ESCALONADOS,FORMA TRIANGULAR,REVESTIDA DE CONCRETO SIMPLES,COM 0,08M DE ESPESSURA,MEDINDO 1,85M NA BASE E 0,35M DE ALTURA,INCLUSIVE ESCAVACAO MECANICA,ACERTO MANUAL DO TERRENO,FORNECIMENTO DOS MATERIAIS E REJUNTAMENTO</v>
      </c>
      <c r="C20275" s="519" t="s">
        <v>47490</v>
      </c>
      <c r="D20275" s="519" t="s">
        <v>47491</v>
      </c>
      <c r="E20275" s="519" t="s">
        <v>47496</v>
      </c>
      <c r="F20275" s="519" t="s">
        <v>47493</v>
      </c>
      <c r="G20275" s="519" t="s">
        <v>47494</v>
      </c>
      <c r="I20275" s="519" t="s">
        <v>36</v>
      </c>
      <c r="J20275" s="650">
        <v>123.89</v>
      </c>
    </row>
    <row r="20276" spans="1:10">
      <c r="A20276" s="519" t="s">
        <v>20382</v>
      </c>
      <c r="B20276" s="519" t="str">
        <f t="shared" si="316"/>
        <v>SARJETA DE CORTE OU BANQUETAS EM TALUDES ESCALONADOS,FORMA TRIANGULAR,REVESTIDA DE CONCRETO SIMPLES,COM 0,08M DE ESPESSURA,MEDINDO 1,85M NA BASE E 0,35M DE ALTURA,INCLUSIVE ESCAVACAO MECANICA,ACERTO MANUAL DO TERRENO,FORNECIMENTO DOS MATERIAIS E REJUNTAMENTO</v>
      </c>
      <c r="C20276" s="519" t="s">
        <v>47490</v>
      </c>
      <c r="D20276" s="519" t="s">
        <v>47491</v>
      </c>
      <c r="E20276" s="519" t="s">
        <v>47496</v>
      </c>
      <c r="F20276" s="519" t="s">
        <v>47493</v>
      </c>
      <c r="G20276" s="519" t="s">
        <v>47494</v>
      </c>
      <c r="I20276" s="519" t="s">
        <v>36</v>
      </c>
      <c r="J20276" s="650">
        <v>116.88</v>
      </c>
    </row>
    <row r="20277" spans="1:10">
      <c r="A20277" s="519" t="s">
        <v>20383</v>
      </c>
      <c r="B20277" s="519" t="str">
        <f t="shared" si="316"/>
        <v>VALETA DE PROTECAO DE CORTE OU DE ATERRO,TRAPEZOIDAL,REVESTIDA DE CONCRETO SIMPLES,COM 0,08M DE ESPESSURA,MEDINDO 0,80MNA BASE MENOR,2,00M NA BASE MAIOR E 0,60M DE ALTURA,INCLUSIVE FORNECIMENTO DOS MATERIAIS,ESCAVACAO MECANICA,ACERTO MANUAL DO TERRENO E REJUNTAMENTO</v>
      </c>
      <c r="C20277" s="519" t="s">
        <v>47497</v>
      </c>
      <c r="D20277" s="519" t="s">
        <v>47498</v>
      </c>
      <c r="E20277" s="519" t="s">
        <v>47499</v>
      </c>
      <c r="F20277" s="519" t="s">
        <v>47500</v>
      </c>
      <c r="G20277" s="519" t="s">
        <v>47501</v>
      </c>
      <c r="I20277" s="519" t="s">
        <v>36</v>
      </c>
      <c r="J20277" s="650">
        <v>273.24</v>
      </c>
    </row>
    <row r="20278" spans="1:10">
      <c r="A20278" s="519" t="s">
        <v>20384</v>
      </c>
      <c r="B20278" s="519" t="str">
        <f t="shared" si="316"/>
        <v>VALETA DE PROTECAO DE CORTE OU DE ATERRO,TRAPEZOIDAL,REVESTIDA DE CONCRETO SIMPLES,COM 0,08M DE ESPESSURA,MEDINDO 0,80MNA BASE MENOR,2,00M NA BASE MAIOR E 0,60M DE ALTURA,INCLUSIVE FORNECIMENTO DOS MATERIAIS,ESCAVACAO MECANICA,ACERTO MANUAL DO TERRENO E REJUNTAMENTO</v>
      </c>
      <c r="C20278" s="519" t="s">
        <v>47497</v>
      </c>
      <c r="D20278" s="519" t="s">
        <v>47498</v>
      </c>
      <c r="E20278" s="519" t="s">
        <v>47499</v>
      </c>
      <c r="F20278" s="519" t="s">
        <v>47500</v>
      </c>
      <c r="G20278" s="519" t="s">
        <v>47501</v>
      </c>
      <c r="I20278" s="519" t="s">
        <v>36</v>
      </c>
      <c r="J20278" s="650">
        <v>254.17</v>
      </c>
    </row>
    <row r="20279" spans="1:10">
      <c r="A20279" s="519" t="s">
        <v>20385</v>
      </c>
      <c r="B20279" s="519" t="str">
        <f t="shared" si="316"/>
        <v>VALETA DE PROTECAO DE CORTE OU DE ATERRO,TRAPEZOIDAL,REVESTIDA DE CONCRETO SIMPLES,COM 0,08M DE ESPESSURA,MEDINDO 1,00MNA BASE MENOR,2,20M NA BASE MAIOR E 0,60M DE ALTURA,INCLUSIVE FORNECIMENTO DOS MATERIAIS,ESCAVACAO MECANICA,ACERTO MANUAL DO TERRENO E REJUNTAMENTO</v>
      </c>
      <c r="C20279" s="519" t="s">
        <v>47497</v>
      </c>
      <c r="D20279" s="519" t="s">
        <v>47502</v>
      </c>
      <c r="E20279" s="519" t="s">
        <v>47503</v>
      </c>
      <c r="F20279" s="519" t="s">
        <v>47500</v>
      </c>
      <c r="G20279" s="519" t="s">
        <v>47501</v>
      </c>
      <c r="I20279" s="519" t="s">
        <v>36</v>
      </c>
      <c r="J20279" s="650">
        <v>284.57</v>
      </c>
    </row>
    <row r="20280" spans="1:10">
      <c r="A20280" s="519" t="s">
        <v>20386</v>
      </c>
      <c r="B20280" s="519" t="str">
        <f t="shared" si="316"/>
        <v>VALETA DE PROTECAO DE CORTE OU DE ATERRO,TRAPEZOIDAL,REVESTIDA DE CONCRETO SIMPLES,COM 0,08M DE ESPESSURA,MEDINDO 1,00MNA BASE MENOR,2,20M NA BASE MAIOR E 0,60M DE ALTURA,INCLUSIVE FORNECIMENTO DOS MATERIAIS,ESCAVACAO MECANICA,ACERTO MANUAL DO TERRENO E REJUNTAMENTO</v>
      </c>
      <c r="C20280" s="519" t="s">
        <v>47497</v>
      </c>
      <c r="D20280" s="519" t="s">
        <v>47502</v>
      </c>
      <c r="E20280" s="519" t="s">
        <v>47503</v>
      </c>
      <c r="F20280" s="519" t="s">
        <v>47500</v>
      </c>
      <c r="G20280" s="519" t="s">
        <v>47501</v>
      </c>
      <c r="I20280" s="519" t="s">
        <v>36</v>
      </c>
      <c r="J20280" s="650">
        <v>265.07</v>
      </c>
    </row>
    <row r="20281" spans="1:10">
      <c r="A20281" s="519" t="s">
        <v>20387</v>
      </c>
      <c r="B20281" s="519" t="str">
        <f t="shared" si="316"/>
        <v>BANQUETA PARA ATERRO,TRIANGULAR,DE CONCRETO SIMPLES COM 0,08M DE ESPESSURA,MEDINDO 0,42M NA BASE E 0,15M DE ALTURA,TENDO UM DOS PARAMENTOS INCLINACAO DE 15%,INCLUSIVE FORNECIMENTODOS MATERIAIS,ESCAVACAO MANUAL DO TERRENO E REJUNTAMENTO</v>
      </c>
      <c r="C20281" s="519" t="s">
        <v>47504</v>
      </c>
      <c r="D20281" s="519" t="s">
        <v>47505</v>
      </c>
      <c r="E20281" s="519" t="s">
        <v>47506</v>
      </c>
      <c r="F20281" s="519" t="s">
        <v>47507</v>
      </c>
      <c r="I20281" s="519" t="s">
        <v>36</v>
      </c>
      <c r="J20281" s="650">
        <v>68.23</v>
      </c>
    </row>
    <row r="20282" spans="1:10">
      <c r="A20282" s="519" t="s">
        <v>20388</v>
      </c>
      <c r="B20282" s="519" t="str">
        <f t="shared" si="316"/>
        <v>BANQUETA PARA ATERRO,TRIANGULAR,DE CONCRETO SIMPLES COM 0,08M DE ESPESSURA,MEDINDO 0,42M NA BASE E 0,15M DE ALTURA,TENDO UM DOS PARAMENTOS INCLINACAO DE 15%,INCLUSIVE FORNECIMENTODOS MATERIAIS,ESCAVACAO MANUAL DO TERRENO E REJUNTAMENTO</v>
      </c>
      <c r="C20282" s="519" t="s">
        <v>47504</v>
      </c>
      <c r="D20282" s="519" t="s">
        <v>47505</v>
      </c>
      <c r="E20282" s="519" t="s">
        <v>47506</v>
      </c>
      <c r="F20282" s="519" t="s">
        <v>47507</v>
      </c>
      <c r="I20282" s="519" t="s">
        <v>36</v>
      </c>
      <c r="J20282" s="650">
        <v>63.41</v>
      </c>
    </row>
    <row r="20283" spans="1:10">
      <c r="A20283" s="519" t="s">
        <v>20389</v>
      </c>
      <c r="B20283" s="519" t="str">
        <f t="shared" si="316"/>
        <v>SARJETA DE CORTE EM SOLO,FORMA TRAPEZOIDAL,EM CONCRETO SIMPLES,COM 0,08M DE ESPESSURA,MEDINDO 1,20M NA BASE MAIOR,0,40MNA BASE MENOR E 0,40M DE ALTURA,INCLUSIVE FORNECIMENTO DOS MATERIAIS E ESCAVACAO</v>
      </c>
      <c r="C20283" s="519" t="s">
        <v>47508</v>
      </c>
      <c r="D20283" s="519" t="s">
        <v>47509</v>
      </c>
      <c r="E20283" s="519" t="s">
        <v>47510</v>
      </c>
      <c r="F20283" s="519" t="s">
        <v>47511</v>
      </c>
      <c r="I20283" s="519" t="s">
        <v>36</v>
      </c>
      <c r="J20283" s="650">
        <v>170.02</v>
      </c>
    </row>
    <row r="20284" spans="1:10">
      <c r="A20284" s="519" t="s">
        <v>20390</v>
      </c>
      <c r="B20284" s="519" t="str">
        <f t="shared" si="316"/>
        <v>SARJETA DE CORTE EM SOLO,FORMA TRAPEZOIDAL,EM CONCRETO SIMPLES,COM 0,08M DE ESPESSURA,MEDINDO 1,20M NA BASE MAIOR,0,40MNA BASE MENOR E 0,40M DE ALTURA,INCLUSIVE FORNECIMENTO DOS MATERIAIS E ESCAVACAO</v>
      </c>
      <c r="C20284" s="519" t="s">
        <v>47508</v>
      </c>
      <c r="D20284" s="519" t="s">
        <v>47509</v>
      </c>
      <c r="E20284" s="519" t="s">
        <v>47510</v>
      </c>
      <c r="F20284" s="519" t="s">
        <v>47511</v>
      </c>
      <c r="I20284" s="519" t="s">
        <v>36</v>
      </c>
      <c r="J20284" s="650">
        <v>158.19999999999999</v>
      </c>
    </row>
    <row r="20285" spans="1:10">
      <c r="A20285" s="519" t="s">
        <v>20391</v>
      </c>
      <c r="B20285" s="519" t="str">
        <f t="shared" si="316"/>
        <v>SARJETA DE CORTE,FORMA TRIANGULAR,EM CONCRETO SIMPLES,COM 0,08M DE ESPESSURA,MEDINDO 0,80M NA BASE E 0,25M NA ALTURA,INCLUSIVE FORNECIMENTO DOS MATERIAIS E ESCAVACAO MECANICA</v>
      </c>
      <c r="C20285" s="519" t="s">
        <v>47512</v>
      </c>
      <c r="D20285" s="519" t="s">
        <v>47513</v>
      </c>
      <c r="E20285" s="519" t="s">
        <v>47514</v>
      </c>
      <c r="I20285" s="519" t="s">
        <v>36</v>
      </c>
      <c r="J20285" s="650">
        <v>59.26</v>
      </c>
    </row>
    <row r="20286" spans="1:10">
      <c r="A20286" s="519" t="s">
        <v>20392</v>
      </c>
      <c r="B20286" s="519" t="str">
        <f t="shared" si="316"/>
        <v>SARJETA DE CORTE,FORMA TRIANGULAR,EM CONCRETO SIMPLES,COM 0,08M DE ESPESSURA,MEDINDO 0,80M NA BASE E 0,25M NA ALTURA,INCLUSIVE FORNECIMENTO DOS MATERIAIS E ESCAVACAO MECANICA</v>
      </c>
      <c r="C20286" s="519" t="s">
        <v>47512</v>
      </c>
      <c r="D20286" s="519" t="s">
        <v>47513</v>
      </c>
      <c r="E20286" s="519" t="s">
        <v>47514</v>
      </c>
      <c r="I20286" s="519" t="s">
        <v>36</v>
      </c>
      <c r="J20286" s="650">
        <v>55.89</v>
      </c>
    </row>
    <row r="20287" spans="1:10">
      <c r="A20287" s="519" t="s">
        <v>20393</v>
      </c>
      <c r="B20287" s="519" t="str">
        <f t="shared" si="316"/>
        <v>SARJETA DE CORTE EM SOLO,FORMA TRAPEZOIDAL,EM CONCRETO ARMADO,COM 0,10M DE ESPESSURA,MEDINDO 1,00M NA BASE MAIOR,0,40M NA BASE MENOR E 0,60M DE ALTURA,INCLUSIVE FORNECIMENTO DOS MATERIAIS E ESCAVACAO MECANICA</v>
      </c>
      <c r="C20287" s="519" t="s">
        <v>47515</v>
      </c>
      <c r="D20287" s="519" t="s">
        <v>47516</v>
      </c>
      <c r="E20287" s="519" t="s">
        <v>47517</v>
      </c>
      <c r="F20287" s="519" t="s">
        <v>47518</v>
      </c>
      <c r="I20287" s="519" t="s">
        <v>36</v>
      </c>
      <c r="J20287" s="650">
        <v>483.84</v>
      </c>
    </row>
    <row r="20288" spans="1:10">
      <c r="A20288" s="519" t="s">
        <v>20394</v>
      </c>
      <c r="B20288" s="519" t="str">
        <f t="shared" si="316"/>
        <v>SARJETA DE CORTE EM SOLO,FORMA TRAPEZOIDAL,EM CONCRETO ARMADO,COM 0,10M DE ESPESSURA,MEDINDO 1,00M NA BASE MAIOR,0,40M NA BASE MENOR E 0,60M DE ALTURA,INCLUSIVE FORNECIMENTO DOS MATERIAIS E ESCAVACAO MECANICA</v>
      </c>
      <c r="C20288" s="519" t="s">
        <v>47515</v>
      </c>
      <c r="D20288" s="519" t="s">
        <v>47516</v>
      </c>
      <c r="E20288" s="519" t="s">
        <v>47517</v>
      </c>
      <c r="F20288" s="519" t="s">
        <v>47518</v>
      </c>
      <c r="I20288" s="519" t="s">
        <v>36</v>
      </c>
      <c r="J20288" s="650">
        <v>451.46</v>
      </c>
    </row>
    <row r="20289" spans="1:10">
      <c r="A20289" s="519" t="s">
        <v>20395</v>
      </c>
      <c r="B20289" s="519" t="str">
        <f t="shared" si="316"/>
        <v>SARJETA DE CORTE EM SOLO,FORMA RETANGULAR,EM CONCRETO ARMADO,COM 0,10M DE ESPESSURA,MEDINDO 0,40M DE LARGURA E 0,40M DEALTURA,INCLUSIVE FORNECIMENTO DOS MATERIAIS E ESCAVACAO MECANICA</v>
      </c>
      <c r="C20289" s="519" t="s">
        <v>47519</v>
      </c>
      <c r="D20289" s="519" t="s">
        <v>47520</v>
      </c>
      <c r="E20289" s="519" t="s">
        <v>47521</v>
      </c>
      <c r="F20289" s="519" t="s">
        <v>45488</v>
      </c>
      <c r="I20289" s="519" t="s">
        <v>36</v>
      </c>
      <c r="J20289" s="650">
        <v>354.35</v>
      </c>
    </row>
    <row r="20290" spans="1:10">
      <c r="A20290" s="519" t="s">
        <v>20396</v>
      </c>
      <c r="B20290" s="519" t="str">
        <f t="shared" si="316"/>
        <v>SARJETA DE CORTE EM SOLO,FORMA RETANGULAR,EM CONCRETO ARMADO,COM 0,10M DE ESPESSURA,MEDINDO 0,40M DE LARGURA E 0,40M DEALTURA,INCLUSIVE FORNECIMENTO DOS MATERIAIS E ESCAVACAO MECANICA</v>
      </c>
      <c r="C20290" s="519" t="s">
        <v>47519</v>
      </c>
      <c r="D20290" s="519" t="s">
        <v>47520</v>
      </c>
      <c r="E20290" s="519" t="s">
        <v>47521</v>
      </c>
      <c r="F20290" s="519" t="s">
        <v>45488</v>
      </c>
      <c r="I20290" s="519" t="s">
        <v>36</v>
      </c>
      <c r="J20290" s="650">
        <v>331.09</v>
      </c>
    </row>
    <row r="20291" spans="1:10">
      <c r="A20291" s="519" t="s">
        <v>20397</v>
      </c>
      <c r="B20291" s="519" t="str">
        <f t="shared" si="316"/>
        <v>SARJETA DE CORTE EM SOLO,FORMA RETANGULAR,EM CONCRETO ARMADO,COM 0,10M DE ESPESSURA,MEDINDO 0,50M DE LARGURA E 0,40M DEALTURA,INCLUSIVE FORNECIMENTO DOS MATERIAIS E ESCAVACAO MECANICA</v>
      </c>
      <c r="C20291" s="519" t="s">
        <v>47519</v>
      </c>
      <c r="D20291" s="519" t="s">
        <v>47522</v>
      </c>
      <c r="E20291" s="519" t="s">
        <v>47521</v>
      </c>
      <c r="F20291" s="519" t="s">
        <v>45488</v>
      </c>
      <c r="I20291" s="519" t="s">
        <v>36</v>
      </c>
      <c r="J20291" s="650">
        <v>366.53</v>
      </c>
    </row>
    <row r="20292" spans="1:10">
      <c r="A20292" s="519" t="s">
        <v>20398</v>
      </c>
      <c r="B20292" s="519" t="str">
        <f t="shared" si="316"/>
        <v>SARJETA DE CORTE EM SOLO,FORMA RETANGULAR,EM CONCRETO ARMADO,COM 0,10M DE ESPESSURA,MEDINDO 0,50M DE LARGURA E 0,40M DEALTURA,INCLUSIVE FORNECIMENTO DOS MATERIAIS E ESCAVACAO MECANICA</v>
      </c>
      <c r="C20292" s="519" t="s">
        <v>47519</v>
      </c>
      <c r="D20292" s="519" t="s">
        <v>47522</v>
      </c>
      <c r="E20292" s="519" t="s">
        <v>47521</v>
      </c>
      <c r="F20292" s="519" t="s">
        <v>45488</v>
      </c>
      <c r="I20292" s="519" t="s">
        <v>36</v>
      </c>
      <c r="J20292" s="650">
        <v>342.73</v>
      </c>
    </row>
    <row r="20293" spans="1:10">
      <c r="A20293" s="519" t="s">
        <v>20399</v>
      </c>
      <c r="B20293" s="519" t="str">
        <f t="shared" si="316"/>
        <v>SARJETA DE CORTE EM SOLO,FORMA RETANGULAR,EM CONCRETO ARMADO,COM 0,10M DE ESPESSURA,MEDINDO 0,60M DE LARGURA E 0,40M DEALTURA,INCLUSIVE FORNECIMENTO DOS MATERIAIS E ESCAVACAO MECANICA</v>
      </c>
      <c r="C20293" s="519" t="s">
        <v>47519</v>
      </c>
      <c r="D20293" s="519" t="s">
        <v>47523</v>
      </c>
      <c r="E20293" s="519" t="s">
        <v>47521</v>
      </c>
      <c r="F20293" s="519" t="s">
        <v>45488</v>
      </c>
      <c r="I20293" s="519" t="s">
        <v>36</v>
      </c>
      <c r="J20293" s="650">
        <v>378.72</v>
      </c>
    </row>
    <row r="20294" spans="1:10">
      <c r="A20294" s="519" t="s">
        <v>20400</v>
      </c>
      <c r="B20294" s="519" t="str">
        <f t="shared" si="316"/>
        <v>SARJETA DE CORTE EM SOLO,FORMA RETANGULAR,EM CONCRETO ARMADO,COM 0,10M DE ESPESSURA,MEDINDO 0,60M DE LARGURA E 0,40M DEALTURA,INCLUSIVE FORNECIMENTO DOS MATERIAIS E ESCAVACAO MECANICA</v>
      </c>
      <c r="C20294" s="519" t="s">
        <v>47519</v>
      </c>
      <c r="D20294" s="519" t="s">
        <v>47523</v>
      </c>
      <c r="E20294" s="519" t="s">
        <v>47521</v>
      </c>
      <c r="F20294" s="519" t="s">
        <v>45488</v>
      </c>
      <c r="I20294" s="519" t="s">
        <v>36</v>
      </c>
      <c r="J20294" s="650">
        <v>354.37</v>
      </c>
    </row>
    <row r="20295" spans="1:10">
      <c r="A20295" s="519" t="s">
        <v>20401</v>
      </c>
      <c r="B20295" s="519" t="str">
        <f t="shared" si="316"/>
        <v>SARJETA DE CORTE EM SOLO,FORMA RETANGULAR,EM CONCRETO ARMADO,COM 0,10M DE ESPESSURA,MEDINDO 0,80M DE LARGURA E 0,50M DEALTURA,INCLUSIVE FORNECIMENTO DOS MATERIAIS E ESCAVACAO MECANICA</v>
      </c>
      <c r="C20295" s="519" t="s">
        <v>47519</v>
      </c>
      <c r="D20295" s="519" t="s">
        <v>47524</v>
      </c>
      <c r="E20295" s="519" t="s">
        <v>47521</v>
      </c>
      <c r="F20295" s="519" t="s">
        <v>45488</v>
      </c>
      <c r="I20295" s="519" t="s">
        <v>36</v>
      </c>
      <c r="J20295" s="650">
        <v>467.1</v>
      </c>
    </row>
    <row r="20296" spans="1:10">
      <c r="A20296" s="519" t="s">
        <v>20402</v>
      </c>
      <c r="B20296" s="519" t="str">
        <f t="shared" ref="B20296:B20359" si="317">C20296&amp;D20296&amp;E20296&amp;F20296&amp;G20296&amp;H20296</f>
        <v>SARJETA DE CORTE EM SOLO,FORMA RETANGULAR,EM CONCRETO ARMADO,COM 0,10M DE ESPESSURA,MEDINDO 0,80M DE LARGURA E 0,50M DEALTURA,INCLUSIVE FORNECIMENTO DOS MATERIAIS E ESCAVACAO MECANICA</v>
      </c>
      <c r="C20296" s="519" t="s">
        <v>47519</v>
      </c>
      <c r="D20296" s="519" t="s">
        <v>47524</v>
      </c>
      <c r="E20296" s="519" t="s">
        <v>47521</v>
      </c>
      <c r="F20296" s="519" t="s">
        <v>45488</v>
      </c>
      <c r="I20296" s="519" t="s">
        <v>36</v>
      </c>
      <c r="J20296" s="650">
        <v>436.82</v>
      </c>
    </row>
    <row r="20297" spans="1:10">
      <c r="A20297" s="519" t="s">
        <v>20403</v>
      </c>
      <c r="B20297" s="519" t="str">
        <f t="shared" si="317"/>
        <v>SARJETA DE CORTE EM ROCHA,FORMA TRAPEZOIDAL,EM CONCRETO ARMADO,COM 0,10M DE ESPESSURA,MEDINDO 0,72M NA BASE MAIOR,0,60MNA BASE MENOR E 0,60M DE ALTURA,INCLUSIVE FORNECIMENTO DOSMATERIAIS E ESCAVACAO A FRIO</v>
      </c>
      <c r="C20297" s="519" t="s">
        <v>47525</v>
      </c>
      <c r="D20297" s="519" t="s">
        <v>47526</v>
      </c>
      <c r="E20297" s="519" t="s">
        <v>47527</v>
      </c>
      <c r="F20297" s="519" t="s">
        <v>47528</v>
      </c>
      <c r="I20297" s="519" t="s">
        <v>36</v>
      </c>
      <c r="J20297" s="650">
        <v>681.01</v>
      </c>
    </row>
    <row r="20298" spans="1:10">
      <c r="A20298" s="519" t="s">
        <v>20404</v>
      </c>
      <c r="B20298" s="519" t="str">
        <f t="shared" si="317"/>
        <v>SARJETA DE CORTE EM ROCHA,FORMA TRAPEZOIDAL,EM CONCRETO ARMADO,COM 0,10M DE ESPESSURA,MEDINDO 0,72M NA BASE MAIOR,0,60MNA BASE MENOR E 0,60M DE ALTURA,INCLUSIVE FORNECIMENTO DOSMATERIAIS E ESCAVACAO A FRIO</v>
      </c>
      <c r="C20298" s="519" t="s">
        <v>47525</v>
      </c>
      <c r="D20298" s="519" t="s">
        <v>47526</v>
      </c>
      <c r="E20298" s="519" t="s">
        <v>47527</v>
      </c>
      <c r="F20298" s="519" t="s">
        <v>47528</v>
      </c>
      <c r="I20298" s="519" t="s">
        <v>36</v>
      </c>
      <c r="J20298" s="650">
        <v>634.07000000000005</v>
      </c>
    </row>
    <row r="20299" spans="1:10">
      <c r="A20299" s="519" t="s">
        <v>20405</v>
      </c>
      <c r="B20299" s="519" t="str">
        <f t="shared" si="317"/>
        <v>DESCIDA D'AGUA,RETANGULAR(RAPIDO)EM CONCRETO ARMADO,COM 0,10M DE ESPESSURA,TENDO NA BASE 0,60M E DE ALTURA 0,20M,MEDIDAPELO COMPRIMENTO REAL,INCLUSIVE VIGAS TRANSVERSAIS DE ANCORAGEM NO SOLO A CADA 5,00M,COM FORNECIMENTO DOS MATERIAIS E ESCAVACAO,EXCLUSIVE DISSIPADOR DE ENERGIA</v>
      </c>
      <c r="C20299" s="519" t="s">
        <v>47529</v>
      </c>
      <c r="D20299" s="519" t="s">
        <v>47530</v>
      </c>
      <c r="E20299" s="519" t="s">
        <v>47531</v>
      </c>
      <c r="F20299" s="519" t="s">
        <v>47532</v>
      </c>
      <c r="G20299" s="519" t="s">
        <v>47533</v>
      </c>
      <c r="I20299" s="519" t="s">
        <v>36</v>
      </c>
      <c r="J20299" s="650">
        <v>297.81</v>
      </c>
    </row>
    <row r="20300" spans="1:10">
      <c r="A20300" s="519" t="s">
        <v>20406</v>
      </c>
      <c r="B20300" s="519" t="str">
        <f t="shared" si="317"/>
        <v>DESCIDA D'AGUA,RETANGULAR(RAPIDO)EM CONCRETO ARMADO,COM 0,10M DE ESPESSURA,TENDO NA BASE 0,60M E DE ALTURA 0,20M,MEDIDAPELO COMPRIMENTO REAL,INCLUSIVE VIGAS TRANSVERSAIS DE ANCORAGEM NO SOLO A CADA 5,00M,COM FORNECIMENTO DOS MATERIAIS E ESCAVACAO,EXCLUSIVE DISSIPADOR DE ENERGIA</v>
      </c>
      <c r="C20300" s="519" t="s">
        <v>47529</v>
      </c>
      <c r="D20300" s="519" t="s">
        <v>47530</v>
      </c>
      <c r="E20300" s="519" t="s">
        <v>47531</v>
      </c>
      <c r="F20300" s="519" t="s">
        <v>47532</v>
      </c>
      <c r="G20300" s="519" t="s">
        <v>47533</v>
      </c>
      <c r="I20300" s="519" t="s">
        <v>36</v>
      </c>
      <c r="J20300" s="650">
        <v>278.08999999999997</v>
      </c>
    </row>
    <row r="20301" spans="1:10">
      <c r="A20301" s="519" t="s">
        <v>20407</v>
      </c>
      <c r="B20301" s="519" t="str">
        <f t="shared" si="317"/>
        <v>DESCIDA D'AGUA,RETANGULAR(RAPIDO)EM CONCRETO ARMADO,COM 0,10M DE ESPESSURA,TENDO NA BASE 0,80M E DE ALTURA 0,30M,MEDIDAPELO COMPRIMENTO REAL,INCLUSIVE VIGAS TRANSVERSAIS DE ANCORAGEM NO SOLO A CADA 5,00M,COM FORNECIMENTO DOS MATERIAIS E ESCAVACAO,EXCLUSIVE DISSIPADOR DE ENERGIA</v>
      </c>
      <c r="C20301" s="519" t="s">
        <v>47529</v>
      </c>
      <c r="D20301" s="519" t="s">
        <v>47534</v>
      </c>
      <c r="E20301" s="519" t="s">
        <v>47531</v>
      </c>
      <c r="F20301" s="519" t="s">
        <v>47532</v>
      </c>
      <c r="G20301" s="519" t="s">
        <v>47533</v>
      </c>
      <c r="I20301" s="519" t="s">
        <v>36</v>
      </c>
      <c r="J20301" s="650">
        <v>389.39</v>
      </c>
    </row>
    <row r="20302" spans="1:10">
      <c r="A20302" s="519" t="s">
        <v>20408</v>
      </c>
      <c r="B20302" s="519" t="str">
        <f t="shared" si="317"/>
        <v>DESCIDA D'AGUA,RETANGULAR(RAPIDO)EM CONCRETO ARMADO,COM 0,10M DE ESPESSURA,TENDO NA BASE 0,80M E DE ALTURA 0,30M,MEDIDAPELO COMPRIMENTO REAL,INCLUSIVE VIGAS TRANSVERSAIS DE ANCORAGEM NO SOLO A CADA 5,00M,COM FORNECIMENTO DOS MATERIAIS E ESCAVACAO,EXCLUSIVE DISSIPADOR DE ENERGIA</v>
      </c>
      <c r="C20302" s="519" t="s">
        <v>47529</v>
      </c>
      <c r="D20302" s="519" t="s">
        <v>47534</v>
      </c>
      <c r="E20302" s="519" t="s">
        <v>47531</v>
      </c>
      <c r="F20302" s="519" t="s">
        <v>47532</v>
      </c>
      <c r="G20302" s="519" t="s">
        <v>47533</v>
      </c>
      <c r="I20302" s="519" t="s">
        <v>36</v>
      </c>
      <c r="J20302" s="650">
        <v>363.11</v>
      </c>
    </row>
    <row r="20303" spans="1:10">
      <c r="A20303" s="519" t="s">
        <v>20409</v>
      </c>
      <c r="B20303" s="519" t="str">
        <f t="shared" si="317"/>
        <v>DESCIDA D'AGUA,RETANGULAR(RAPIDO)EM CONCRETO ARMADO,COM 0,10M DE ESPESSURA,TENDO NA BASE 1,00M E DE ALTURA 0,40M,MEDIDAPELO COMPRIMENTO REAL,INCLUSIVE VIGAS TRANSVERSAIS DE ANCORAGEM NO SOLO A CADA 5,00M,COM FORNECIMENTO DOS MATERIAIS E ESCAVACAO,EXCLUSIVE DISSIPADOR DE ENERGIA</v>
      </c>
      <c r="C20303" s="519" t="s">
        <v>47529</v>
      </c>
      <c r="D20303" s="519" t="s">
        <v>47535</v>
      </c>
      <c r="E20303" s="519" t="s">
        <v>47531</v>
      </c>
      <c r="F20303" s="519" t="s">
        <v>47532</v>
      </c>
      <c r="G20303" s="519" t="s">
        <v>47533</v>
      </c>
      <c r="I20303" s="519" t="s">
        <v>36</v>
      </c>
      <c r="J20303" s="650">
        <v>481.67</v>
      </c>
    </row>
    <row r="20304" spans="1:10">
      <c r="A20304" s="519" t="s">
        <v>20410</v>
      </c>
      <c r="B20304" s="519" t="str">
        <f t="shared" si="317"/>
        <v>DESCIDA D'AGUA,RETANGULAR(RAPIDO)EM CONCRETO ARMADO,COM 0,10M DE ESPESSURA,TENDO NA BASE 1,00M E DE ALTURA 0,40M,MEDIDAPELO COMPRIMENTO REAL,INCLUSIVE VIGAS TRANSVERSAIS DE ANCORAGEM NO SOLO A CADA 5,00M,COM FORNECIMENTO DOS MATERIAIS E ESCAVACAO,EXCLUSIVE DISSIPADOR DE ENERGIA</v>
      </c>
      <c r="C20304" s="519" t="s">
        <v>47529</v>
      </c>
      <c r="D20304" s="519" t="s">
        <v>47535</v>
      </c>
      <c r="E20304" s="519" t="s">
        <v>47531</v>
      </c>
      <c r="F20304" s="519" t="s">
        <v>47532</v>
      </c>
      <c r="G20304" s="519" t="s">
        <v>47533</v>
      </c>
      <c r="I20304" s="519" t="s">
        <v>36</v>
      </c>
      <c r="J20304" s="650">
        <v>448.37</v>
      </c>
    </row>
    <row r="20305" spans="1:10">
      <c r="A20305" s="519" t="s">
        <v>20411</v>
      </c>
      <c r="B20305" s="519" t="str">
        <f t="shared" si="317"/>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305" s="519" t="s">
        <v>47536</v>
      </c>
      <c r="D20305" s="519" t="s">
        <v>47537</v>
      </c>
      <c r="E20305" s="519" t="s">
        <v>47538</v>
      </c>
      <c r="F20305" s="519" t="s">
        <v>47539</v>
      </c>
      <c r="G20305" s="519" t="s">
        <v>47540</v>
      </c>
      <c r="H20305" s="519" t="s">
        <v>47541</v>
      </c>
      <c r="I20305" s="519" t="s">
        <v>36</v>
      </c>
      <c r="J20305" s="650">
        <v>432.08</v>
      </c>
    </row>
    <row r="20306" spans="1:10">
      <c r="A20306" s="519" t="s">
        <v>20412</v>
      </c>
      <c r="B20306" s="519" t="str">
        <f t="shared" si="317"/>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306" s="519" t="s">
        <v>47536</v>
      </c>
      <c r="D20306" s="519" t="s">
        <v>47537</v>
      </c>
      <c r="E20306" s="519" t="s">
        <v>47538</v>
      </c>
      <c r="F20306" s="519" t="s">
        <v>47539</v>
      </c>
      <c r="G20306" s="519" t="s">
        <v>47540</v>
      </c>
      <c r="H20306" s="519" t="s">
        <v>47541</v>
      </c>
      <c r="I20306" s="519" t="s">
        <v>36</v>
      </c>
      <c r="J20306" s="650">
        <v>404.21</v>
      </c>
    </row>
    <row r="20307" spans="1:10">
      <c r="A20307" s="519" t="s">
        <v>20413</v>
      </c>
      <c r="B20307" s="519" t="str">
        <f t="shared" si="317"/>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307" s="519" t="s">
        <v>47536</v>
      </c>
      <c r="D20307" s="519" t="s">
        <v>47542</v>
      </c>
      <c r="E20307" s="519" t="s">
        <v>47538</v>
      </c>
      <c r="F20307" s="519" t="s">
        <v>47539</v>
      </c>
      <c r="G20307" s="519" t="s">
        <v>47543</v>
      </c>
      <c r="H20307" s="519" t="s">
        <v>47544</v>
      </c>
      <c r="I20307" s="519" t="s">
        <v>36</v>
      </c>
      <c r="J20307" s="650">
        <v>570.44000000000005</v>
      </c>
    </row>
    <row r="20308" spans="1:10">
      <c r="A20308" s="519" t="s">
        <v>20414</v>
      </c>
      <c r="B20308" s="519" t="str">
        <f t="shared" si="317"/>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308" s="519" t="s">
        <v>47536</v>
      </c>
      <c r="D20308" s="519" t="s">
        <v>47542</v>
      </c>
      <c r="E20308" s="519" t="s">
        <v>47538</v>
      </c>
      <c r="F20308" s="519" t="s">
        <v>47539</v>
      </c>
      <c r="G20308" s="519" t="s">
        <v>47543</v>
      </c>
      <c r="H20308" s="519" t="s">
        <v>47544</v>
      </c>
      <c r="I20308" s="519" t="s">
        <v>36</v>
      </c>
      <c r="J20308" s="650">
        <v>533.88</v>
      </c>
    </row>
    <row r="20309" spans="1:10">
      <c r="A20309" s="519" t="s">
        <v>20415</v>
      </c>
      <c r="B20309" s="519" t="str">
        <f t="shared" si="317"/>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309" s="519" t="s">
        <v>47536</v>
      </c>
      <c r="D20309" s="519" t="s">
        <v>47545</v>
      </c>
      <c r="E20309" s="519" t="s">
        <v>47538</v>
      </c>
      <c r="F20309" s="519" t="s">
        <v>47539</v>
      </c>
      <c r="G20309" s="519" t="s">
        <v>47540</v>
      </c>
      <c r="H20309" s="519" t="s">
        <v>47541</v>
      </c>
      <c r="I20309" s="519" t="s">
        <v>36</v>
      </c>
      <c r="J20309" s="650">
        <v>701.34</v>
      </c>
    </row>
    <row r="20310" spans="1:10">
      <c r="A20310" s="519" t="s">
        <v>20416</v>
      </c>
      <c r="B20310" s="519" t="str">
        <f t="shared" si="317"/>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310" s="519" t="s">
        <v>47536</v>
      </c>
      <c r="D20310" s="519" t="s">
        <v>47545</v>
      </c>
      <c r="E20310" s="519" t="s">
        <v>47538</v>
      </c>
      <c r="F20310" s="519" t="s">
        <v>47539</v>
      </c>
      <c r="G20310" s="519" t="s">
        <v>47540</v>
      </c>
      <c r="H20310" s="519" t="s">
        <v>47541</v>
      </c>
      <c r="I20310" s="519" t="s">
        <v>36</v>
      </c>
      <c r="J20310" s="650">
        <v>656.36</v>
      </c>
    </row>
    <row r="20311" spans="1:10">
      <c r="A20311" s="519" t="s">
        <v>20417</v>
      </c>
      <c r="B20311" s="519" t="str">
        <f t="shared" si="317"/>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311" s="519" t="s">
        <v>47536</v>
      </c>
      <c r="D20311" s="519" t="s">
        <v>47546</v>
      </c>
      <c r="E20311" s="519" t="s">
        <v>47547</v>
      </c>
      <c r="F20311" s="519" t="s">
        <v>47548</v>
      </c>
      <c r="G20311" s="519" t="s">
        <v>47549</v>
      </c>
      <c r="H20311" s="519" t="s">
        <v>47550</v>
      </c>
      <c r="I20311" s="519" t="s">
        <v>36</v>
      </c>
      <c r="J20311" s="650">
        <v>616.4</v>
      </c>
    </row>
    <row r="20312" spans="1:10">
      <c r="A20312" s="519" t="s">
        <v>20418</v>
      </c>
      <c r="B20312" s="519" t="str">
        <f t="shared" si="317"/>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312" s="519" t="s">
        <v>47536</v>
      </c>
      <c r="D20312" s="519" t="s">
        <v>47546</v>
      </c>
      <c r="E20312" s="519" t="s">
        <v>47547</v>
      </c>
      <c r="F20312" s="519" t="s">
        <v>47548</v>
      </c>
      <c r="G20312" s="519" t="s">
        <v>47549</v>
      </c>
      <c r="H20312" s="519" t="s">
        <v>47550</v>
      </c>
      <c r="I20312" s="519" t="s">
        <v>36</v>
      </c>
      <c r="J20312" s="650">
        <v>577.08000000000004</v>
      </c>
    </row>
    <row r="20313" spans="1:10">
      <c r="A20313" s="519" t="s">
        <v>20419</v>
      </c>
      <c r="B20313" s="519" t="str">
        <f t="shared" si="317"/>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313" s="519" t="s">
        <v>47536</v>
      </c>
      <c r="D20313" s="519" t="s">
        <v>47551</v>
      </c>
      <c r="E20313" s="519" t="s">
        <v>47552</v>
      </c>
      <c r="F20313" s="519" t="s">
        <v>47548</v>
      </c>
      <c r="G20313" s="519" t="s">
        <v>47549</v>
      </c>
      <c r="H20313" s="519" t="s">
        <v>47550</v>
      </c>
      <c r="I20313" s="519" t="s">
        <v>36</v>
      </c>
      <c r="J20313" s="650">
        <v>755.09</v>
      </c>
    </row>
    <row r="20314" spans="1:10">
      <c r="A20314" s="519" t="s">
        <v>20420</v>
      </c>
      <c r="B20314" s="519" t="str">
        <f t="shared" si="317"/>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314" s="519" t="s">
        <v>47536</v>
      </c>
      <c r="D20314" s="519" t="s">
        <v>47551</v>
      </c>
      <c r="E20314" s="519" t="s">
        <v>47552</v>
      </c>
      <c r="F20314" s="519" t="s">
        <v>47548</v>
      </c>
      <c r="G20314" s="519" t="s">
        <v>47549</v>
      </c>
      <c r="H20314" s="519" t="s">
        <v>47550</v>
      </c>
      <c r="I20314" s="519" t="s">
        <v>36</v>
      </c>
      <c r="J20314" s="650">
        <v>706.06</v>
      </c>
    </row>
    <row r="20315" spans="1:10">
      <c r="A20315" s="519" t="s">
        <v>20421</v>
      </c>
      <c r="B20315" s="519" t="str">
        <f t="shared" si="317"/>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315" s="519" t="s">
        <v>47536</v>
      </c>
      <c r="D20315" s="519" t="s">
        <v>47553</v>
      </c>
      <c r="E20315" s="519" t="s">
        <v>47554</v>
      </c>
      <c r="F20315" s="519" t="s">
        <v>47548</v>
      </c>
      <c r="G20315" s="519" t="s">
        <v>47549</v>
      </c>
      <c r="H20315" s="519" t="s">
        <v>47550</v>
      </c>
      <c r="I20315" s="519" t="s">
        <v>36</v>
      </c>
      <c r="J20315" s="650">
        <v>965.26</v>
      </c>
    </row>
    <row r="20316" spans="1:10">
      <c r="A20316" s="519" t="s">
        <v>20422</v>
      </c>
      <c r="B20316" s="519" t="str">
        <f t="shared" si="317"/>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316" s="519" t="s">
        <v>47536</v>
      </c>
      <c r="D20316" s="519" t="s">
        <v>47553</v>
      </c>
      <c r="E20316" s="519" t="s">
        <v>47554</v>
      </c>
      <c r="F20316" s="519" t="s">
        <v>47548</v>
      </c>
      <c r="G20316" s="519" t="s">
        <v>47549</v>
      </c>
      <c r="H20316" s="519" t="s">
        <v>47550</v>
      </c>
      <c r="I20316" s="519" t="s">
        <v>36</v>
      </c>
      <c r="J20316" s="650">
        <v>902.87</v>
      </c>
    </row>
    <row r="20317" spans="1:10">
      <c r="A20317" s="519" t="s">
        <v>20423</v>
      </c>
      <c r="B20317" s="519" t="str">
        <f t="shared" si="317"/>
        <v>SAIDA D'AGUA,DE UM SO LADO,COM 0,70M DE BASE,FORMANDO DE UMLADO UM ANGULO DE 30º COM O MEIO-FIO E DE OUTRO 90º,PARA DESCIDA D'AGUA,DE 0,70X0,30M,INCLUSIVE FORNECIMENTO DOS MATERIAIS</v>
      </c>
      <c r="C20317" s="519" t="s">
        <v>47555</v>
      </c>
      <c r="D20317" s="519" t="s">
        <v>47556</v>
      </c>
      <c r="E20317" s="519" t="s">
        <v>47557</v>
      </c>
      <c r="F20317" s="519" t="s">
        <v>32731</v>
      </c>
      <c r="I20317" s="519" t="s">
        <v>5</v>
      </c>
      <c r="J20317" s="650">
        <v>547.04999999999995</v>
      </c>
    </row>
    <row r="20318" spans="1:10">
      <c r="A20318" s="519" t="s">
        <v>20424</v>
      </c>
      <c r="B20318" s="519" t="str">
        <f t="shared" si="317"/>
        <v>SAIDA D'AGUA,DE UM SO LADO,COM 0,70M DE BASE,FORMANDO DE UMLADO UM ANGULO DE 30º COM O MEIO-FIO E DE OUTRO 90º,PARA DESCIDA D'AGUA,DE 0,70X0,30M,INCLUSIVE FORNECIMENTO DOS MATERIAIS</v>
      </c>
      <c r="C20318" s="519" t="s">
        <v>47555</v>
      </c>
      <c r="D20318" s="519" t="s">
        <v>47556</v>
      </c>
      <c r="E20318" s="519" t="s">
        <v>47557</v>
      </c>
      <c r="F20318" s="519" t="s">
        <v>32731</v>
      </c>
      <c r="I20318" s="519" t="s">
        <v>5</v>
      </c>
      <c r="J20318" s="650">
        <v>508.35</v>
      </c>
    </row>
    <row r="20319" spans="1:10">
      <c r="A20319" s="519" t="s">
        <v>20425</v>
      </c>
      <c r="B20319" s="519" t="str">
        <f t="shared" si="317"/>
        <v>SAIDA D'AGUA,DE UM SO LADO,COM 0,70M DE BASE,FORMANDO DE UMLADO UM ANGULO DE 30º COM O MEIO-FIO E DO OUTRO 90º,PARA DESCIDA D'AGUA,DE 0,90X0,40M,INCLUSIVE FORNECIMENTO DOS MATERIAIS</v>
      </c>
      <c r="C20319" s="519" t="s">
        <v>47555</v>
      </c>
      <c r="D20319" s="519" t="s">
        <v>47558</v>
      </c>
      <c r="E20319" s="519" t="s">
        <v>47559</v>
      </c>
      <c r="F20319" s="519" t="s">
        <v>32731</v>
      </c>
      <c r="I20319" s="519" t="s">
        <v>5</v>
      </c>
      <c r="J20319" s="650">
        <v>807.45</v>
      </c>
    </row>
    <row r="20320" spans="1:10">
      <c r="A20320" s="519" t="s">
        <v>20426</v>
      </c>
      <c r="B20320" s="519" t="str">
        <f t="shared" si="317"/>
        <v>SAIDA D'AGUA,DE UM SO LADO,COM 0,70M DE BASE,FORMANDO DE UMLADO UM ANGULO DE 30º COM O MEIO-FIO E DO OUTRO 90º,PARA DESCIDA D'AGUA,DE 0,90X0,40M,INCLUSIVE FORNECIMENTO DOS MATERIAIS</v>
      </c>
      <c r="C20320" s="519" t="s">
        <v>47555</v>
      </c>
      <c r="D20320" s="519" t="s">
        <v>47558</v>
      </c>
      <c r="E20320" s="519" t="s">
        <v>47559</v>
      </c>
      <c r="F20320" s="519" t="s">
        <v>32731</v>
      </c>
      <c r="I20320" s="519" t="s">
        <v>5</v>
      </c>
      <c r="J20320" s="650">
        <v>750.34</v>
      </c>
    </row>
    <row r="20321" spans="1:10">
      <c r="A20321" s="519" t="s">
        <v>20427</v>
      </c>
      <c r="B20321" s="519" t="str">
        <f t="shared" si="317"/>
        <v>SAIDA D'AGUA,DE UM SO LADO,COM 0,70M DE BASE,FORMANDO DE UMLADO UM ANGULO DE 30º COM O MEIO-FIO E DO OUTRO 90º,PARA DESCIDA D'AGUA,DE 1,10X0,50M,INCLUSIVE FORNECIMENTO DOS MATERIAIS</v>
      </c>
      <c r="C20321" s="519" t="s">
        <v>47555</v>
      </c>
      <c r="D20321" s="519" t="s">
        <v>47558</v>
      </c>
      <c r="E20321" s="519" t="s">
        <v>47560</v>
      </c>
      <c r="F20321" s="519" t="s">
        <v>32731</v>
      </c>
      <c r="I20321" s="519" t="s">
        <v>5</v>
      </c>
      <c r="J20321" s="650">
        <v>919.98</v>
      </c>
    </row>
    <row r="20322" spans="1:10">
      <c r="A20322" s="519" t="s">
        <v>20428</v>
      </c>
      <c r="B20322" s="519" t="str">
        <f t="shared" si="317"/>
        <v>SAIDA D'AGUA,DE UM SO LADO,COM 0,70M DE BASE,FORMANDO DE UMLADO UM ANGULO DE 30º COM O MEIO-FIO E DO OUTRO 90º,PARA DESCIDA D'AGUA,DE 1,10X0,50M,INCLUSIVE FORNECIMENTO DOS MATERIAIS</v>
      </c>
      <c r="C20322" s="519" t="s">
        <v>47555</v>
      </c>
      <c r="D20322" s="519" t="s">
        <v>47558</v>
      </c>
      <c r="E20322" s="519" t="s">
        <v>47560</v>
      </c>
      <c r="F20322" s="519" t="s">
        <v>32731</v>
      </c>
      <c r="I20322" s="519" t="s">
        <v>5</v>
      </c>
      <c r="J20322" s="650">
        <v>851.86</v>
      </c>
    </row>
    <row r="20323" spans="1:10">
      <c r="A20323" s="519" t="s">
        <v>20429</v>
      </c>
      <c r="B20323" s="519" t="str">
        <f t="shared" si="317"/>
        <v>SAIDA D'AGUA,DE DOIS LADOS,COM 0,70M DE BASE,FORMANDO DE UMLADO UM ANGULO DE 30º COM O MEIO-FIO E DO OUTRO 90º,PARA DESCIDA D'AGUA,DE 0,70X0,30M,INCLUSIVE FORNECIMENTO DOS MATERIAIS</v>
      </c>
      <c r="C20323" s="519" t="s">
        <v>47561</v>
      </c>
      <c r="D20323" s="519" t="s">
        <v>47558</v>
      </c>
      <c r="E20323" s="519" t="s">
        <v>47557</v>
      </c>
      <c r="F20323" s="519" t="s">
        <v>32731</v>
      </c>
      <c r="I20323" s="519" t="s">
        <v>5</v>
      </c>
      <c r="J20323" s="650">
        <v>782.15</v>
      </c>
    </row>
    <row r="20324" spans="1:10">
      <c r="A20324" s="519" t="s">
        <v>20430</v>
      </c>
      <c r="B20324" s="519" t="str">
        <f t="shared" si="317"/>
        <v>SAIDA D'AGUA,DE DOIS LADOS,COM 0,70M DE BASE,FORMANDO DE UMLADO UM ANGULO DE 30º COM O MEIO-FIO E DO OUTRO 90º,PARA DESCIDA D'AGUA,DE 0,70X0,30M,INCLUSIVE FORNECIMENTO DOS MATERIAIS</v>
      </c>
      <c r="C20324" s="519" t="s">
        <v>47561</v>
      </c>
      <c r="D20324" s="519" t="s">
        <v>47558</v>
      </c>
      <c r="E20324" s="519" t="s">
        <v>47557</v>
      </c>
      <c r="F20324" s="519" t="s">
        <v>32731</v>
      </c>
      <c r="I20324" s="519" t="s">
        <v>5</v>
      </c>
      <c r="J20324" s="650">
        <v>729.48</v>
      </c>
    </row>
    <row r="20325" spans="1:10">
      <c r="A20325" s="519" t="s">
        <v>20431</v>
      </c>
      <c r="B20325" s="519" t="str">
        <f t="shared" si="317"/>
        <v>SAIDA D'AGUA,DE DOIS LADOS,COM 0,70M DE BASE,FORMANDO DE UMLADO UM ANGULO DE 30º COM O MEIO-FIO E DO OUTRO 90º,PARA DESCIDA D'AGUA,DE 0,90X0,40M,INCLUSIVE FORNECIMENTO DOS MATERIAIS</v>
      </c>
      <c r="C20325" s="519" t="s">
        <v>47561</v>
      </c>
      <c r="D20325" s="519" t="s">
        <v>47558</v>
      </c>
      <c r="E20325" s="519" t="s">
        <v>47559</v>
      </c>
      <c r="F20325" s="519" t="s">
        <v>32731</v>
      </c>
      <c r="I20325" s="519" t="s">
        <v>5</v>
      </c>
      <c r="J20325" s="650">
        <v>972.73</v>
      </c>
    </row>
    <row r="20326" spans="1:10">
      <c r="A20326" s="519" t="s">
        <v>20432</v>
      </c>
      <c r="B20326" s="519" t="str">
        <f t="shared" si="317"/>
        <v>SAIDA D'AGUA,DE DOIS LADOS,COM 0,70M DE BASE,FORMANDO DE UMLADO UM ANGULO DE 30º COM O MEIO-FIO E DO OUTRO 90º,PARA DESCIDA D'AGUA,DE 0,90X0,40M,INCLUSIVE FORNECIMENTO DOS MATERIAIS</v>
      </c>
      <c r="C20326" s="519" t="s">
        <v>47561</v>
      </c>
      <c r="D20326" s="519" t="s">
        <v>47558</v>
      </c>
      <c r="E20326" s="519" t="s">
        <v>47559</v>
      </c>
      <c r="F20326" s="519" t="s">
        <v>32731</v>
      </c>
      <c r="I20326" s="519" t="s">
        <v>5</v>
      </c>
      <c r="J20326" s="650">
        <v>905.38</v>
      </c>
    </row>
    <row r="20327" spans="1:10">
      <c r="A20327" s="519" t="s">
        <v>20433</v>
      </c>
      <c r="B20327" s="519" t="str">
        <f t="shared" si="317"/>
        <v>SAIDA D'AGUA,DE DOIS LADOS,COM 0,70M DE BASE,FORMANDO DE UMLADO UM ANGULO DE 30º COM O MEIO-FIO E DO OUTRO 90º,PARA DESCIDA D'AGUA,DE 1,10X0,50M,INCLUSIVE FORNECIMENTO DOS MATERIAIS</v>
      </c>
      <c r="C20327" s="519" t="s">
        <v>47561</v>
      </c>
      <c r="D20327" s="519" t="s">
        <v>47558</v>
      </c>
      <c r="E20327" s="519" t="s">
        <v>47560</v>
      </c>
      <c r="F20327" s="519" t="s">
        <v>32731</v>
      </c>
      <c r="I20327" s="519" t="s">
        <v>5</v>
      </c>
      <c r="J20327" s="650">
        <v>1131.73</v>
      </c>
    </row>
    <row r="20328" spans="1:10">
      <c r="A20328" s="519" t="s">
        <v>20434</v>
      </c>
      <c r="B20328" s="519" t="str">
        <f t="shared" si="317"/>
        <v>SAIDA D'AGUA,DE DOIS LADOS,COM 0,70M DE BASE,FORMANDO DE UMLADO UM ANGULO DE 30º COM O MEIO-FIO E DO OUTRO 90º,PARA DESCIDA D'AGUA,DE 1,10X0,50M,INCLUSIVE FORNECIMENTO DOS MATERIAIS</v>
      </c>
      <c r="C20328" s="519" t="s">
        <v>47561</v>
      </c>
      <c r="D20328" s="519" t="s">
        <v>47558</v>
      </c>
      <c r="E20328" s="519" t="s">
        <v>47560</v>
      </c>
      <c r="F20328" s="519" t="s">
        <v>32731</v>
      </c>
      <c r="I20328" s="519" t="s">
        <v>5</v>
      </c>
      <c r="J20328" s="650">
        <v>1052.24</v>
      </c>
    </row>
    <row r="20329" spans="1:10">
      <c r="A20329" s="519" t="s">
        <v>20435</v>
      </c>
      <c r="B20329" s="519" t="str">
        <f t="shared" si="317"/>
        <v>CAIXA COLETORA PRISMATICA RETANGULAR,EM CONCRETO ARMADO DE 0,15M DE ESPESSURA,MEDINDO 1,00X1,30M DE BASE E 1,60M DE ALTURA,TAMPA DE CONCRETO ARMADO VAZADA,INCLUSIVE FORNECIMENTO DOS MATERIAIS E ESCAVACAO MANUAL</v>
      </c>
      <c r="C20329" s="519" t="s">
        <v>47562</v>
      </c>
      <c r="D20329" s="519" t="s">
        <v>47563</v>
      </c>
      <c r="E20329" s="519" t="s">
        <v>47564</v>
      </c>
      <c r="F20329" s="519" t="s">
        <v>47565</v>
      </c>
      <c r="I20329" s="519" t="s">
        <v>5</v>
      </c>
      <c r="J20329" s="650">
        <v>5479.88</v>
      </c>
    </row>
    <row r="20330" spans="1:10">
      <c r="A20330" s="519" t="s">
        <v>20436</v>
      </c>
      <c r="B20330" s="519" t="str">
        <f t="shared" si="317"/>
        <v>CAIXA COLETORA PRISMATICA RETANGULAR,EM CONCRETO ARMADO DE 0,15M DE ESPESSURA,MEDINDO 1,00X1,30M DE BASE E 1,60M DE ALTURA,TAMPA DE CONCRETO ARMADO VAZADA,INCLUSIVE FORNECIMENTO DOS MATERIAIS E ESCAVACAO MANUAL</v>
      </c>
      <c r="C20330" s="519" t="s">
        <v>47562</v>
      </c>
      <c r="D20330" s="519" t="s">
        <v>47563</v>
      </c>
      <c r="E20330" s="519" t="s">
        <v>47564</v>
      </c>
      <c r="F20330" s="519" t="s">
        <v>47565</v>
      </c>
      <c r="I20330" s="519" t="s">
        <v>5</v>
      </c>
      <c r="J20330" s="650">
        <v>5031.4799999999996</v>
      </c>
    </row>
    <row r="20331" spans="1:10">
      <c r="A20331" s="519" t="s">
        <v>20437</v>
      </c>
      <c r="B20331" s="519" t="str">
        <f t="shared" si="317"/>
        <v>CAIXA COLETORA PRISMATICA RETANGULAR,EM CONCRETO ARMADO DE 0,15M DE ESPESSURA,MEDINDO 1,00X1,30M DE BASE E 1,80M DE ALTURA,TAMPA DE CONCRETO ARMADO VAZADA,INCLUSIVE FORNECIMENTO DOS MATERIAIS E ESCAVACAO MANUAL</v>
      </c>
      <c r="C20331" s="519" t="s">
        <v>47562</v>
      </c>
      <c r="D20331" s="519" t="s">
        <v>47566</v>
      </c>
      <c r="E20331" s="519" t="s">
        <v>47564</v>
      </c>
      <c r="F20331" s="519" t="s">
        <v>47565</v>
      </c>
      <c r="I20331" s="519" t="s">
        <v>5</v>
      </c>
      <c r="J20331" s="650">
        <v>5969.71</v>
      </c>
    </row>
    <row r="20332" spans="1:10">
      <c r="A20332" s="519" t="s">
        <v>20438</v>
      </c>
      <c r="B20332" s="519" t="str">
        <f t="shared" si="317"/>
        <v>CAIXA COLETORA PRISMATICA RETANGULAR,EM CONCRETO ARMADO DE 0,15M DE ESPESSURA,MEDINDO 1,00X1,30M DE BASE E 1,80M DE ALTURA,TAMPA DE CONCRETO ARMADO VAZADA,INCLUSIVE FORNECIMENTO DOS MATERIAIS E ESCAVACAO MANUAL</v>
      </c>
      <c r="C20332" s="519" t="s">
        <v>47562</v>
      </c>
      <c r="D20332" s="519" t="s">
        <v>47566</v>
      </c>
      <c r="E20332" s="519" t="s">
        <v>47564</v>
      </c>
      <c r="F20332" s="519" t="s">
        <v>47565</v>
      </c>
      <c r="I20332" s="519" t="s">
        <v>5</v>
      </c>
      <c r="J20332" s="650">
        <v>5475.14</v>
      </c>
    </row>
    <row r="20333" spans="1:10">
      <c r="A20333" s="519" t="s">
        <v>20439</v>
      </c>
      <c r="B20333" s="519" t="str">
        <f t="shared" si="317"/>
        <v>CAIXA COLETORA PRISMATICA RETANGULAR,EM CONCRETO ARMADO DE 0,15M DE ESPESSURA,MEDINDO 1,00X1,30M DE BASE E 2,00M DE ALTURA,TAMPA DE CONCRETO ARMADO VAZADA,INCLUSIVE FORNECIMENTO DOS MATERIAIS E ESCAVACAO MANUAL</v>
      </c>
      <c r="C20333" s="519" t="s">
        <v>47562</v>
      </c>
      <c r="D20333" s="519" t="s">
        <v>47567</v>
      </c>
      <c r="E20333" s="519" t="s">
        <v>47564</v>
      </c>
      <c r="F20333" s="519" t="s">
        <v>47565</v>
      </c>
      <c r="I20333" s="519" t="s">
        <v>5</v>
      </c>
      <c r="J20333" s="650">
        <v>6648.07</v>
      </c>
    </row>
    <row r="20334" spans="1:10">
      <c r="A20334" s="519" t="s">
        <v>20440</v>
      </c>
      <c r="B20334" s="519" t="str">
        <f t="shared" si="317"/>
        <v>CAIXA COLETORA PRISMATICA RETANGULAR,EM CONCRETO ARMADO DE 0,15M DE ESPESSURA,MEDINDO 1,00X1,30M DE BASE E 2,00M DE ALTURA,TAMPA DE CONCRETO ARMADO VAZADA,INCLUSIVE FORNECIMENTO DOS MATERIAIS E ESCAVACAO MANUAL</v>
      </c>
      <c r="C20334" s="519" t="s">
        <v>47562</v>
      </c>
      <c r="D20334" s="519" t="s">
        <v>47567</v>
      </c>
      <c r="E20334" s="519" t="s">
        <v>47564</v>
      </c>
      <c r="F20334" s="519" t="s">
        <v>47565</v>
      </c>
      <c r="I20334" s="519" t="s">
        <v>5</v>
      </c>
      <c r="J20334" s="650">
        <v>6082.15</v>
      </c>
    </row>
    <row r="20335" spans="1:10">
      <c r="A20335" s="519" t="s">
        <v>20441</v>
      </c>
      <c r="B20335" s="519" t="str">
        <f t="shared" si="317"/>
        <v>CAIXA COLETORA PRISMATICA RETANGULAR,EM CONCRETO ARMADO DE 0,15M DE ESPESSURA,MEDINDO 1,00X1,30M DE BASE E 2,20M DE ALTURA,TAMPA DE CONCRETO ARMADO VAZADA,INCLUSIVE FORNECIMENTO DOS MATERIAIS E ESCAVACAO MANUAL</v>
      </c>
      <c r="C20335" s="519" t="s">
        <v>47562</v>
      </c>
      <c r="D20335" s="519" t="s">
        <v>47568</v>
      </c>
      <c r="E20335" s="519" t="s">
        <v>47564</v>
      </c>
      <c r="F20335" s="519" t="s">
        <v>47565</v>
      </c>
      <c r="I20335" s="519" t="s">
        <v>5</v>
      </c>
      <c r="J20335" s="650">
        <v>7383.34</v>
      </c>
    </row>
    <row r="20336" spans="1:10">
      <c r="A20336" s="519" t="s">
        <v>20442</v>
      </c>
      <c r="B20336" s="519" t="str">
        <f t="shared" si="317"/>
        <v>CAIXA COLETORA PRISMATICA RETANGULAR,EM CONCRETO ARMADO DE 0,15M DE ESPESSURA,MEDINDO 1,00X1,30M DE BASE E 2,20M DE ALTURA,TAMPA DE CONCRETO ARMADO VAZADA,INCLUSIVE FORNECIMENTO DOS MATERIAIS E ESCAVACAO MANUAL</v>
      </c>
      <c r="C20336" s="519" t="s">
        <v>47562</v>
      </c>
      <c r="D20336" s="519" t="s">
        <v>47568</v>
      </c>
      <c r="E20336" s="519" t="s">
        <v>47564</v>
      </c>
      <c r="F20336" s="519" t="s">
        <v>47565</v>
      </c>
      <c r="I20336" s="519" t="s">
        <v>5</v>
      </c>
      <c r="J20336" s="650">
        <v>6738.46</v>
      </c>
    </row>
    <row r="20337" spans="1:10">
      <c r="A20337" s="519" t="s">
        <v>20443</v>
      </c>
      <c r="B20337" s="519" t="str">
        <f t="shared" si="317"/>
        <v>CAIXA COLETORA PRISMATICA RETANGULAR,EM CONCRETO ARMADO DE 0,15M DE ESPESSURA,MEDINDO 1,00X1,30M DE BASE E 2,40M DE ALTURA,TAMPA DE CONCRETO ARMADO VAZADA,INCLUSIVE FORNECIMENTO DOS MATERIAIS E ESCAVACAO MANUAL</v>
      </c>
      <c r="C20337" s="519" t="s">
        <v>47562</v>
      </c>
      <c r="D20337" s="519" t="s">
        <v>47569</v>
      </c>
      <c r="E20337" s="519" t="s">
        <v>47564</v>
      </c>
      <c r="F20337" s="519" t="s">
        <v>47565</v>
      </c>
      <c r="I20337" s="519" t="s">
        <v>5</v>
      </c>
      <c r="J20337" s="650">
        <v>8170.53</v>
      </c>
    </row>
    <row r="20338" spans="1:10">
      <c r="A20338" s="519" t="s">
        <v>20444</v>
      </c>
      <c r="B20338" s="519" t="str">
        <f t="shared" si="317"/>
        <v>CAIXA COLETORA PRISMATICA RETANGULAR,EM CONCRETO ARMADO DE 0,15M DE ESPESSURA,MEDINDO 1,00X1,30M DE BASE E 2,40M DE ALTURA,TAMPA DE CONCRETO ARMADO VAZADA,INCLUSIVE FORNECIMENTO DOS MATERIAIS E ESCAVACAO MANUAL</v>
      </c>
      <c r="C20338" s="519" t="s">
        <v>47562</v>
      </c>
      <c r="D20338" s="519" t="s">
        <v>47569</v>
      </c>
      <c r="E20338" s="519" t="s">
        <v>47564</v>
      </c>
      <c r="F20338" s="519" t="s">
        <v>47565</v>
      </c>
      <c r="I20338" s="519" t="s">
        <v>5</v>
      </c>
      <c r="J20338" s="650">
        <v>7439.76</v>
      </c>
    </row>
    <row r="20339" spans="1:10">
      <c r="A20339" s="519" t="s">
        <v>20445</v>
      </c>
      <c r="B20339" s="519" t="str">
        <f t="shared" si="317"/>
        <v>CAIXA COLETORA PRISMATICA RETANGULAR,EM CONCRETO ARMADO DE 0,15M DE ESPESSURA,MEDINDO 1,00X1,30M DE BASE E 2,60M DE ALTURA,TAMPA DE CONCRETO ARMADO VAZADA,INCLUSIVE FORNECIMENTO DOS MATERIAIS E ESCAVACAO MANUAL</v>
      </c>
      <c r="C20339" s="519" t="s">
        <v>47562</v>
      </c>
      <c r="D20339" s="519" t="s">
        <v>47570</v>
      </c>
      <c r="E20339" s="519" t="s">
        <v>47564</v>
      </c>
      <c r="F20339" s="519" t="s">
        <v>47565</v>
      </c>
      <c r="I20339" s="519" t="s">
        <v>5</v>
      </c>
      <c r="J20339" s="650">
        <v>8950.73</v>
      </c>
    </row>
    <row r="20340" spans="1:10">
      <c r="A20340" s="519" t="s">
        <v>20446</v>
      </c>
      <c r="B20340" s="519" t="str">
        <f t="shared" si="317"/>
        <v>CAIXA COLETORA PRISMATICA RETANGULAR,EM CONCRETO ARMADO DE 0,15M DE ESPESSURA,MEDINDO 1,00X1,30M DE BASE E 2,60M DE ALTURA,TAMPA DE CONCRETO ARMADO VAZADA,INCLUSIVE FORNECIMENTO DOS MATERIAIS E ESCAVACAO MANUAL</v>
      </c>
      <c r="C20340" s="519" t="s">
        <v>47562</v>
      </c>
      <c r="D20340" s="519" t="s">
        <v>47570</v>
      </c>
      <c r="E20340" s="519" t="s">
        <v>47564</v>
      </c>
      <c r="F20340" s="519" t="s">
        <v>47565</v>
      </c>
      <c r="I20340" s="519" t="s">
        <v>5</v>
      </c>
      <c r="J20340" s="650">
        <v>8135.08</v>
      </c>
    </row>
    <row r="20341" spans="1:10">
      <c r="A20341" s="519" t="s">
        <v>20447</v>
      </c>
      <c r="B20341" s="519" t="str">
        <f t="shared" si="317"/>
        <v>CAIXA COLETORA,EM BLOCOS DE CONCRETO,COM DIMENSOES INTERNASDE 1,30X1,00M E ALTURA DE 1,60M,INCLUSIVE TAMPA DE CONCRETOARMADO E ESCAVACAO</v>
      </c>
      <c r="C20341" s="519" t="s">
        <v>47571</v>
      </c>
      <c r="D20341" s="519" t="s">
        <v>47572</v>
      </c>
      <c r="E20341" s="519" t="s">
        <v>47573</v>
      </c>
      <c r="I20341" s="519" t="s">
        <v>5</v>
      </c>
      <c r="J20341" s="650">
        <v>1346.43</v>
      </c>
    </row>
    <row r="20342" spans="1:10">
      <c r="A20342" s="519" t="s">
        <v>20448</v>
      </c>
      <c r="B20342" s="519" t="str">
        <f t="shared" si="317"/>
        <v>CAIXA COLETORA,EM BLOCOS DE CONCRETO,COM DIMENSOES INTERNASDE 1,30X1,00M E ALTURA DE 1,60M,INCLUSIVE TAMPA DE CONCRETOARMADO E ESCAVACAO</v>
      </c>
      <c r="C20342" s="519" t="s">
        <v>47571</v>
      </c>
      <c r="D20342" s="519" t="s">
        <v>47572</v>
      </c>
      <c r="E20342" s="519" t="s">
        <v>47573</v>
      </c>
      <c r="I20342" s="519" t="s">
        <v>5</v>
      </c>
      <c r="J20342" s="650">
        <v>1219.6300000000001</v>
      </c>
    </row>
    <row r="20343" spans="1:10">
      <c r="A20343" s="519" t="s">
        <v>20449</v>
      </c>
      <c r="B20343" s="519" t="str">
        <f t="shared" si="317"/>
        <v>SAIDA D'AGUA PARA DRENOS TRANSVERSAIS,EM CONCRETO ARMADO,COM 0,10M DE ESPESSURA,MEDINDO EXTERNAMENTE 1,15X0,60M DE BASE,PAREDES LATERAIS DE ALTURA VARIAVEL 1,00 A 0,10M</v>
      </c>
      <c r="C20343" s="519" t="s">
        <v>47574</v>
      </c>
      <c r="D20343" s="519" t="s">
        <v>47575</v>
      </c>
      <c r="E20343" s="519" t="s">
        <v>47576</v>
      </c>
      <c r="I20343" s="519" t="s">
        <v>5</v>
      </c>
      <c r="J20343" s="650">
        <v>1028.67</v>
      </c>
    </row>
    <row r="20344" spans="1:10">
      <c r="A20344" s="519" t="s">
        <v>20450</v>
      </c>
      <c r="B20344" s="519" t="str">
        <f t="shared" si="317"/>
        <v>SAIDA D'AGUA PARA DRENOS TRANSVERSAIS,EM CONCRETO ARMADO,COM 0,10M DE ESPESSURA,MEDINDO EXTERNAMENTE 1,15X0,60M DE BASE,PAREDES LATERAIS DE ALTURA VARIAVEL 1,00 A 0,10M</v>
      </c>
      <c r="C20344" s="519" t="s">
        <v>47574</v>
      </c>
      <c r="D20344" s="519" t="s">
        <v>47575</v>
      </c>
      <c r="E20344" s="519" t="s">
        <v>47576</v>
      </c>
      <c r="I20344" s="519" t="s">
        <v>5</v>
      </c>
      <c r="J20344" s="650">
        <v>950.25</v>
      </c>
    </row>
    <row r="20345" spans="1:10">
      <c r="A20345" s="519" t="s">
        <v>20451</v>
      </c>
      <c r="B20345" s="519" t="str">
        <f t="shared" si="317"/>
        <v>DISSIPADOR DE ENERGIA TIPO,EM CONCRETO ARMADO,MEDINDO 1,70X1,15M DE BASE E 0,50M DE ALTURA,INCLUSIVE 10 RESSALTOS DE CONCRETO DE 0,10X0,20X0,15M,COM FORNECIMENTO DOS MATERIAIS E ESCAVACAO</v>
      </c>
      <c r="C20345" s="519" t="s">
        <v>47577</v>
      </c>
      <c r="D20345" s="519" t="s">
        <v>47578</v>
      </c>
      <c r="E20345" s="519" t="s">
        <v>47579</v>
      </c>
      <c r="F20345" s="519" t="s">
        <v>47580</v>
      </c>
      <c r="I20345" s="519" t="s">
        <v>5</v>
      </c>
      <c r="J20345" s="650">
        <v>1792.03</v>
      </c>
    </row>
    <row r="20346" spans="1:10">
      <c r="A20346" s="519" t="s">
        <v>20452</v>
      </c>
      <c r="B20346" s="519" t="str">
        <f t="shared" si="317"/>
        <v>DISSIPADOR DE ENERGIA TIPO,EM CONCRETO ARMADO,MEDINDO 1,70X1,15M DE BASE E 0,50M DE ALTURA,INCLUSIVE 10 RESSALTOS DE CONCRETO DE 0,10X0,20X0,15M,COM FORNECIMENTO DOS MATERIAIS E ESCAVACAO</v>
      </c>
      <c r="C20346" s="519" t="s">
        <v>47577</v>
      </c>
      <c r="D20346" s="519" t="s">
        <v>47578</v>
      </c>
      <c r="E20346" s="519" t="s">
        <v>47579</v>
      </c>
      <c r="F20346" s="519" t="s">
        <v>47580</v>
      </c>
      <c r="I20346" s="519" t="s">
        <v>5</v>
      </c>
      <c r="J20346" s="650">
        <v>1676.88</v>
      </c>
    </row>
    <row r="20347" spans="1:10">
      <c r="A20347" s="519" t="s">
        <v>20453</v>
      </c>
      <c r="B20347" s="519" t="str">
        <f t="shared" si="317"/>
        <v>DISSIPADOR DE ENERGIA TIPO,EM CONCRETO ARMADO,MEDINDO 1,90X1,15M DE BASE E 0,50M DE ALTURA,INCLUSIVE 10 RESSALTOS DE CONCRETO DE 0,10X0,20X0,15M,COM FORNECIMENTO DOS MATERIAIS E ESCAVACAO</v>
      </c>
      <c r="C20347" s="519" t="s">
        <v>47581</v>
      </c>
      <c r="D20347" s="519" t="s">
        <v>47578</v>
      </c>
      <c r="E20347" s="519" t="s">
        <v>47579</v>
      </c>
      <c r="F20347" s="519" t="s">
        <v>47580</v>
      </c>
      <c r="I20347" s="519" t="s">
        <v>5</v>
      </c>
      <c r="J20347" s="650">
        <v>1920.82</v>
      </c>
    </row>
    <row r="20348" spans="1:10">
      <c r="A20348" s="519" t="s">
        <v>20454</v>
      </c>
      <c r="B20348" s="519" t="str">
        <f t="shared" si="317"/>
        <v>DISSIPADOR DE ENERGIA TIPO,EM CONCRETO ARMADO,MEDINDO 1,90X1,15M DE BASE E 0,50M DE ALTURA,INCLUSIVE 10 RESSALTOS DE CONCRETO DE 0,10X0,20X0,15M,COM FORNECIMENTO DOS MATERIAIS E ESCAVACAO</v>
      </c>
      <c r="C20348" s="519" t="s">
        <v>47581</v>
      </c>
      <c r="D20348" s="519" t="s">
        <v>47578</v>
      </c>
      <c r="E20348" s="519" t="s">
        <v>47579</v>
      </c>
      <c r="F20348" s="519" t="s">
        <v>47580</v>
      </c>
      <c r="I20348" s="519" t="s">
        <v>5</v>
      </c>
      <c r="J20348" s="650">
        <v>1798.77</v>
      </c>
    </row>
    <row r="20349" spans="1:10">
      <c r="A20349" s="519" t="s">
        <v>20455</v>
      </c>
      <c r="B20349" s="519" t="str">
        <f t="shared" si="317"/>
        <v>DISSIPADOR DE ENERGIA TIPO,EM CONCRETO ARMADO,MEDINDO 2,10X1,15M DE BASE E 0,50M DE ALTURA,INCLUSIVE 10 RESSALTOS DE CONCRETO DE 0,10X0,20X0,15M,COM FORNECIMENTO DOS MATERIAIS E ESCAVACAO</v>
      </c>
      <c r="C20349" s="519" t="s">
        <v>47582</v>
      </c>
      <c r="D20349" s="519" t="s">
        <v>47578</v>
      </c>
      <c r="E20349" s="519" t="s">
        <v>47579</v>
      </c>
      <c r="F20349" s="519" t="s">
        <v>47580</v>
      </c>
      <c r="I20349" s="519" t="s">
        <v>5</v>
      </c>
      <c r="J20349" s="650">
        <v>2068.92</v>
      </c>
    </row>
    <row r="20350" spans="1:10">
      <c r="A20350" s="519" t="s">
        <v>20456</v>
      </c>
      <c r="B20350" s="519" t="str">
        <f t="shared" si="317"/>
        <v>DISSIPADOR DE ENERGIA TIPO,EM CONCRETO ARMADO,MEDINDO 2,10X1,15M DE BASE E 0,50M DE ALTURA,INCLUSIVE 10 RESSALTOS DE CONCRETO DE 0,10X0,20X0,15M,COM FORNECIMENTO DOS MATERIAIS E ESCAVACAO</v>
      </c>
      <c r="C20350" s="519" t="s">
        <v>47582</v>
      </c>
      <c r="D20350" s="519" t="s">
        <v>47578</v>
      </c>
      <c r="E20350" s="519" t="s">
        <v>47579</v>
      </c>
      <c r="F20350" s="519" t="s">
        <v>47580</v>
      </c>
      <c r="I20350" s="519" t="s">
        <v>5</v>
      </c>
      <c r="J20350" s="650">
        <v>1937.34</v>
      </c>
    </row>
    <row r="20351" spans="1:10">
      <c r="A20351" s="519" t="s">
        <v>20457</v>
      </c>
      <c r="B20351" s="519" t="str">
        <f t="shared" si="317"/>
        <v>TAMPA PARA CAIXA COLETORA,EM CONCRETO ARMADO,INCLUSIVE TODOS OS MATERIAIS E COLOCACAO (ESPESSURA DE 6CM)</v>
      </c>
      <c r="C20351" s="519" t="s">
        <v>47583</v>
      </c>
      <c r="D20351" s="519" t="s">
        <v>47584</v>
      </c>
      <c r="I20351" s="519" t="s">
        <v>13</v>
      </c>
      <c r="J20351" s="650">
        <v>184.42</v>
      </c>
    </row>
    <row r="20352" spans="1:10">
      <c r="A20352" s="519" t="s">
        <v>20458</v>
      </c>
      <c r="B20352" s="519" t="str">
        <f t="shared" si="317"/>
        <v>TAMPA PARA CAIXA COLETORA,EM CONCRETO ARMADO,INCLUSIVE TODOS OS MATERIAIS E COLOCACAO (ESPESSURA DE 6CM)</v>
      </c>
      <c r="C20352" s="519" t="s">
        <v>47583</v>
      </c>
      <c r="D20352" s="519" t="s">
        <v>47584</v>
      </c>
      <c r="I20352" s="519" t="s">
        <v>13</v>
      </c>
      <c r="J20352" s="650">
        <v>171.31</v>
      </c>
    </row>
    <row r="20353" spans="1:10">
      <c r="A20353" s="519" t="s">
        <v>20459</v>
      </c>
      <c r="B20353" s="519" t="str">
        <f t="shared" si="317"/>
        <v>DISSIPADOR DE ENERGIA EM PEDRA ARGAMASSADA,INCLUSIVE MATERIAIS DE ESCAVACAO,MEDIDO POR VOLUME DE PEDRA ARGAMASSADA</v>
      </c>
      <c r="C20353" s="519" t="s">
        <v>47585</v>
      </c>
      <c r="D20353" s="519" t="s">
        <v>47586</v>
      </c>
      <c r="I20353" s="519" t="s">
        <v>22</v>
      </c>
      <c r="J20353" s="650">
        <v>599.34</v>
      </c>
    </row>
    <row r="20354" spans="1:10">
      <c r="A20354" s="519" t="s">
        <v>20460</v>
      </c>
      <c r="B20354" s="519" t="str">
        <f t="shared" si="317"/>
        <v>DISSIPADOR DE ENERGIA EM PEDRA ARGAMASSADA,INCLUSIVE MATERIAIS DE ESCAVACAO,MEDIDO POR VOLUME DE PEDRA ARGAMASSADA</v>
      </c>
      <c r="C20354" s="519" t="s">
        <v>47585</v>
      </c>
      <c r="D20354" s="519" t="s">
        <v>47586</v>
      </c>
      <c r="I20354" s="519" t="s">
        <v>22</v>
      </c>
      <c r="J20354" s="650">
        <v>543.76</v>
      </c>
    </row>
    <row r="20355" spans="1:10">
      <c r="A20355" s="519" t="s">
        <v>20461</v>
      </c>
      <c r="B20355" s="519" t="str">
        <f t="shared" si="317"/>
        <v>DRENO PROFUNDO PARA CORTE EM SOLO,TRAPEZOIDAL,MEDINDO 0,60MNA BASE MENOR,0,70M NA BASE MAIOR E 1,50M DE ALTURA,DIAMETRO DO TUBO DE 0,20M,FORNECIMENTO DOS MATERIAIS E EXECUCAO,INCLUSIVE SELO,ENCHIMENTO FILTRANTE,MATERIAL DRENANTE E ESCAVACAO</v>
      </c>
      <c r="C20355" s="519" t="s">
        <v>47587</v>
      </c>
      <c r="D20355" s="519" t="s">
        <v>47588</v>
      </c>
      <c r="E20355" s="519" t="s">
        <v>47589</v>
      </c>
      <c r="F20355" s="519" t="s">
        <v>47590</v>
      </c>
      <c r="G20355" s="519" t="s">
        <v>32884</v>
      </c>
      <c r="I20355" s="519" t="s">
        <v>36</v>
      </c>
      <c r="J20355" s="650">
        <v>223.48</v>
      </c>
    </row>
    <row r="20356" spans="1:10">
      <c r="A20356" s="519" t="s">
        <v>20462</v>
      </c>
      <c r="B20356" s="519" t="str">
        <f t="shared" si="317"/>
        <v>DRENO PROFUNDO PARA CORTE EM SOLO,TRAPEZOIDAL,MEDINDO 0,60MNA BASE MENOR,0,70M NA BASE MAIOR E 1,50M DE ALTURA,DIAMETRO DO TUBO DE 0,20M,FORNECIMENTO DOS MATERIAIS E EXECUCAO,INCLUSIVE SELO,ENCHIMENTO FILTRANTE,MATERIAL DRENANTE E ESCAVACAO</v>
      </c>
      <c r="C20356" s="519" t="s">
        <v>47587</v>
      </c>
      <c r="D20356" s="519" t="s">
        <v>47588</v>
      </c>
      <c r="E20356" s="519" t="s">
        <v>47589</v>
      </c>
      <c r="F20356" s="519" t="s">
        <v>47590</v>
      </c>
      <c r="G20356" s="519" t="s">
        <v>32884</v>
      </c>
      <c r="I20356" s="519" t="s">
        <v>36</v>
      </c>
      <c r="J20356" s="650">
        <v>212.31</v>
      </c>
    </row>
    <row r="20357" spans="1:10">
      <c r="A20357" s="519" t="s">
        <v>20463</v>
      </c>
      <c r="B20357" s="519" t="str">
        <f t="shared" si="317"/>
        <v>DRENO PROFUNDO PARA CORTE EM SOLO,TRAPEZOIDAL,MEDINDO 0,65MNA BASE MENOR,0,75M NA BASE MAIOR E 1,50M DE ALTURA,DIAMETRO DO TUBO DE 0,30M,FORNECIMENTO DOS MATERIAIS E EXECUCAO,INCLUSIVE SELO,ENCHIMENTO FILTRANTE,MATERIAL DRENANTE E ESCAVACAO</v>
      </c>
      <c r="C20357" s="519" t="s">
        <v>47591</v>
      </c>
      <c r="D20357" s="519" t="s">
        <v>47592</v>
      </c>
      <c r="E20357" s="519" t="s">
        <v>47593</v>
      </c>
      <c r="F20357" s="519" t="s">
        <v>47590</v>
      </c>
      <c r="G20357" s="519" t="s">
        <v>32884</v>
      </c>
      <c r="I20357" s="519" t="s">
        <v>36</v>
      </c>
      <c r="J20357" s="650">
        <v>240.31</v>
      </c>
    </row>
    <row r="20358" spans="1:10">
      <c r="A20358" s="519" t="s">
        <v>20464</v>
      </c>
      <c r="B20358" s="519" t="str">
        <f t="shared" si="317"/>
        <v>DRENO PROFUNDO PARA CORTE EM SOLO,TRAPEZOIDAL,MEDINDO 0,65MNA BASE MENOR,0,75M NA BASE MAIOR E 1,50M DE ALTURA,DIAMETRO DO TUBO DE 0,30M,FORNECIMENTO DOS MATERIAIS E EXECUCAO,INCLUSIVE SELO,ENCHIMENTO FILTRANTE,MATERIAL DRENANTE E ESCAVACAO</v>
      </c>
      <c r="C20358" s="519" t="s">
        <v>47591</v>
      </c>
      <c r="D20358" s="519" t="s">
        <v>47592</v>
      </c>
      <c r="E20358" s="519" t="s">
        <v>47593</v>
      </c>
      <c r="F20358" s="519" t="s">
        <v>47590</v>
      </c>
      <c r="G20358" s="519" t="s">
        <v>32884</v>
      </c>
      <c r="I20358" s="519" t="s">
        <v>36</v>
      </c>
      <c r="J20358" s="650">
        <v>228.08</v>
      </c>
    </row>
    <row r="20359" spans="1:10">
      <c r="A20359" s="519" t="s">
        <v>20465</v>
      </c>
      <c r="B20359" s="519" t="str">
        <f t="shared" si="317"/>
        <v>DRENO PROFUNDO PARA CORTE EM SOLO,TRAPEZOIDAL,MEDINDO 0,70MNA BASE MENOR,0,80M NA BASE MAIOR E 1,50M DE ALTURA,DIAMETRO DO TUBO DE 0,40M,FORNECIMENTO DOS MATERIAIS E EXECUCAO,INCLUSIVE SELO,ENCHIMENTO FILTRANTE,MATERIAL DRENANTE E ESCAVACAO</v>
      </c>
      <c r="C20359" s="519" t="s">
        <v>47594</v>
      </c>
      <c r="D20359" s="519" t="s">
        <v>47595</v>
      </c>
      <c r="E20359" s="519" t="s">
        <v>47596</v>
      </c>
      <c r="F20359" s="519" t="s">
        <v>47590</v>
      </c>
      <c r="G20359" s="519" t="s">
        <v>32884</v>
      </c>
      <c r="I20359" s="519" t="s">
        <v>36</v>
      </c>
      <c r="J20359" s="650">
        <v>272.41000000000003</v>
      </c>
    </row>
    <row r="20360" spans="1:10">
      <c r="A20360" s="519" t="s">
        <v>20466</v>
      </c>
      <c r="B20360" s="519" t="str">
        <f t="shared" ref="B20360:B20423" si="318">C20360&amp;D20360&amp;E20360&amp;F20360&amp;G20360&amp;H20360</f>
        <v>DRENO PROFUNDO PARA CORTE EM SOLO,TRAPEZOIDAL,MEDINDO 0,70MNA BASE MENOR,0,80M NA BASE MAIOR E 1,50M DE ALTURA,DIAMETRO DO TUBO DE 0,40M,FORNECIMENTO DOS MATERIAIS E EXECUCAO,INCLUSIVE SELO,ENCHIMENTO FILTRANTE,MATERIAL DRENANTE E ESCAVACAO</v>
      </c>
      <c r="C20360" s="519" t="s">
        <v>47594</v>
      </c>
      <c r="D20360" s="519" t="s">
        <v>47595</v>
      </c>
      <c r="E20360" s="519" t="s">
        <v>47596</v>
      </c>
      <c r="F20360" s="519" t="s">
        <v>47590</v>
      </c>
      <c r="G20360" s="519" t="s">
        <v>32884</v>
      </c>
      <c r="I20360" s="519" t="s">
        <v>36</v>
      </c>
      <c r="J20360" s="650">
        <v>259.13</v>
      </c>
    </row>
    <row r="20361" spans="1:10">
      <c r="A20361" s="519" t="s">
        <v>20467</v>
      </c>
      <c r="B20361" s="519" t="str">
        <f t="shared" si="318"/>
        <v>DRENO PROFUNDO PARA CORTE EM SOLO,TRAPEZOIDAL,MEDINDO 0,60MNA BASE MENOR,0,70M NA BASE MAIOR E 1,50M DE ALTURA,DIAMETRO DO TUBO DE 0,20M,FORNECIMENTO DOS MATERIAIS E EXECUCAO,INCLUSIVE SELO,ENCHIMENTO FILTRANTE,MATERIAL DRENANTE E ESCAVACAO,EXCLUSIVE FORNECIMENTO DO TUBO</v>
      </c>
      <c r="C20361" s="519" t="s">
        <v>47587</v>
      </c>
      <c r="D20361" s="519" t="s">
        <v>47588</v>
      </c>
      <c r="E20361" s="519" t="s">
        <v>47589</v>
      </c>
      <c r="F20361" s="519" t="s">
        <v>47590</v>
      </c>
      <c r="G20361" s="519" t="s">
        <v>47597</v>
      </c>
      <c r="I20361" s="519" t="s">
        <v>36</v>
      </c>
      <c r="J20361" s="650">
        <v>184.88</v>
      </c>
    </row>
    <row r="20362" spans="1:10">
      <c r="A20362" s="519" t="s">
        <v>20468</v>
      </c>
      <c r="B20362" s="519" t="str">
        <f t="shared" si="318"/>
        <v>DRENO PROFUNDO PARA CORTE EM SOLO,TRAPEZOIDAL,MEDINDO 0,60MNA BASE MENOR,0,70M NA BASE MAIOR E 1,50M DE ALTURA,DIAMETRO DO TUBO DE 0,20M,FORNECIMENTO DOS MATERIAIS E EXECUCAO,INCLUSIVE SELO,ENCHIMENTO FILTRANTE,MATERIAL DRENANTE E ESCAVACAO,EXCLUSIVE FORNECIMENTO DO TUBO</v>
      </c>
      <c r="C20362" s="519" t="s">
        <v>47587</v>
      </c>
      <c r="D20362" s="519" t="s">
        <v>47588</v>
      </c>
      <c r="E20362" s="519" t="s">
        <v>47589</v>
      </c>
      <c r="F20362" s="519" t="s">
        <v>47590</v>
      </c>
      <c r="G20362" s="519" t="s">
        <v>47597</v>
      </c>
      <c r="I20362" s="519" t="s">
        <v>36</v>
      </c>
      <c r="J20362" s="650">
        <v>173.71</v>
      </c>
    </row>
    <row r="20363" spans="1:10">
      <c r="A20363" s="519" t="s">
        <v>20469</v>
      </c>
      <c r="B20363" s="519" t="str">
        <f t="shared" si="318"/>
        <v>DRENO PROFUNDO PARA CORTE EM SOLO,TRAPEZOIDAL,MEDINDO 0,65MNA BASE MENOR,0,75M NA BASE MAIOR E 1,50M DE ALTURA,DIAMETRO DO TUBO DE 0,30M,FORNECIMENTO DOS MATERIAIS E EXECUCAO,INCLUSIVE SELO,ENCHIMENTO FILTRANTE,MATERIAL DRENANTE E ESCAVACAO,EXCLUSIVE FORNECIMENTO DO TUBO</v>
      </c>
      <c r="C20363" s="519" t="s">
        <v>47591</v>
      </c>
      <c r="D20363" s="519" t="s">
        <v>47592</v>
      </c>
      <c r="E20363" s="519" t="s">
        <v>47593</v>
      </c>
      <c r="F20363" s="519" t="s">
        <v>47590</v>
      </c>
      <c r="G20363" s="519" t="s">
        <v>47597</v>
      </c>
      <c r="I20363" s="519" t="s">
        <v>36</v>
      </c>
      <c r="J20363" s="650">
        <v>195.92</v>
      </c>
    </row>
    <row r="20364" spans="1:10">
      <c r="A20364" s="519" t="s">
        <v>20470</v>
      </c>
      <c r="B20364" s="519" t="str">
        <f t="shared" si="318"/>
        <v>DRENO PROFUNDO PARA CORTE EM SOLO,TRAPEZOIDAL,MEDINDO 0,65MNA BASE MENOR,0,75M NA BASE MAIOR E 1,50M DE ALTURA,DIAMETRO DO TUBO DE 0,30M,FORNECIMENTO DOS MATERIAIS E EXECUCAO,INCLUSIVE SELO,ENCHIMENTO FILTRANTE,MATERIAL DRENANTE E ESCAVACAO,EXCLUSIVE FORNECIMENTO DO TUBO</v>
      </c>
      <c r="C20364" s="519" t="s">
        <v>47591</v>
      </c>
      <c r="D20364" s="519" t="s">
        <v>47592</v>
      </c>
      <c r="E20364" s="519" t="s">
        <v>47593</v>
      </c>
      <c r="F20364" s="519" t="s">
        <v>47590</v>
      </c>
      <c r="G20364" s="519" t="s">
        <v>47597</v>
      </c>
      <c r="I20364" s="519" t="s">
        <v>36</v>
      </c>
      <c r="J20364" s="650">
        <v>183.69</v>
      </c>
    </row>
    <row r="20365" spans="1:10">
      <c r="A20365" s="519" t="s">
        <v>20471</v>
      </c>
      <c r="B20365" s="519" t="str">
        <f t="shared" si="318"/>
        <v>DRENO PROFUNDO PARA CORTE EM SOLO,TRAPEZOIDAL,MEDINDO 0,70MNA BASE MENOR,0,80M NA BASE MAIOR E 1,50M DE ALTURA,DIAMETRO DO TUBO DE 0,40M,FORNECIMENTO DOS MATERIAIS E EXECUCAO,INCLUSIVE SELO,ENCHIMENTO FILTRANTE,MATERIAL DRENANTE E ESCAVACAO,EXCLUSIVE FORNECIMENTO DO TUBO</v>
      </c>
      <c r="C20365" s="519" t="s">
        <v>47594</v>
      </c>
      <c r="D20365" s="519" t="s">
        <v>47595</v>
      </c>
      <c r="E20365" s="519" t="s">
        <v>47596</v>
      </c>
      <c r="F20365" s="519" t="s">
        <v>47590</v>
      </c>
      <c r="G20365" s="519" t="s">
        <v>47597</v>
      </c>
      <c r="I20365" s="519" t="s">
        <v>36</v>
      </c>
      <c r="J20365" s="650">
        <v>205.06</v>
      </c>
    </row>
    <row r="20366" spans="1:10">
      <c r="A20366" s="519" t="s">
        <v>20472</v>
      </c>
      <c r="B20366" s="519" t="str">
        <f t="shared" si="318"/>
        <v>DRENO PROFUNDO PARA CORTE EM SOLO,TRAPEZOIDAL,MEDINDO 0,70MNA BASE MENOR,0,80M NA BASE MAIOR E 1,50M DE ALTURA,DIAMETRO DO TUBO DE 0,40M,FORNECIMENTO DOS MATERIAIS E EXECUCAO,INCLUSIVE SELO,ENCHIMENTO FILTRANTE,MATERIAL DRENANTE E ESCAVACAO,EXCLUSIVE FORNECIMENTO DO TUBO</v>
      </c>
      <c r="C20366" s="519" t="s">
        <v>47594</v>
      </c>
      <c r="D20366" s="519" t="s">
        <v>47595</v>
      </c>
      <c r="E20366" s="519" t="s">
        <v>47596</v>
      </c>
      <c r="F20366" s="519" t="s">
        <v>47590</v>
      </c>
      <c r="G20366" s="519" t="s">
        <v>47597</v>
      </c>
      <c r="I20366" s="519" t="s">
        <v>36</v>
      </c>
      <c r="J20366" s="650">
        <v>191.78</v>
      </c>
    </row>
    <row r="20367" spans="1:10">
      <c r="A20367" s="519" t="s">
        <v>20473</v>
      </c>
      <c r="B20367" s="519" t="str">
        <f t="shared" si="318"/>
        <v>DRENO PROFUNDO PARA CORTE EM ROCHA,TRAPEZOIDAL,MEDINDO 0,30M NA BASE MENOR,0,40M NA BASE MAIOR E 0,20M DE ALTURA,DIAMETRO DO TUBO DE 0,20M,FORNECIMENTO DOS MATERIAIS E EXECUCAO,INCLUSIVE SELO,ENCHIMENTO FILTRANTE,MATERIAL DRENANTE E ESCAVACAO</v>
      </c>
      <c r="C20367" s="519" t="s">
        <v>47598</v>
      </c>
      <c r="D20367" s="519" t="s">
        <v>47599</v>
      </c>
      <c r="E20367" s="519" t="s">
        <v>47600</v>
      </c>
      <c r="F20367" s="519" t="s">
        <v>47601</v>
      </c>
      <c r="G20367" s="519" t="s">
        <v>31370</v>
      </c>
      <c r="I20367" s="519" t="s">
        <v>36</v>
      </c>
      <c r="J20367" s="650">
        <v>192.51</v>
      </c>
    </row>
    <row r="20368" spans="1:10">
      <c r="A20368" s="519" t="s">
        <v>20474</v>
      </c>
      <c r="B20368" s="519" t="str">
        <f t="shared" si="318"/>
        <v>DRENO PROFUNDO PARA CORTE EM ROCHA,TRAPEZOIDAL,MEDINDO 0,30M NA BASE MENOR,0,40M NA BASE MAIOR E 0,20M DE ALTURA,DIAMETRO DO TUBO DE 0,20M,FORNECIMENTO DOS MATERIAIS E EXECUCAO,INCLUSIVE SELO,ENCHIMENTO FILTRANTE,MATERIAL DRENANTE E ESCAVACAO</v>
      </c>
      <c r="C20368" s="519" t="s">
        <v>47598</v>
      </c>
      <c r="D20368" s="519" t="s">
        <v>47599</v>
      </c>
      <c r="E20368" s="519" t="s">
        <v>47600</v>
      </c>
      <c r="F20368" s="519" t="s">
        <v>47601</v>
      </c>
      <c r="G20368" s="519" t="s">
        <v>31370</v>
      </c>
      <c r="I20368" s="519" t="s">
        <v>36</v>
      </c>
      <c r="J20368" s="650">
        <v>181.6</v>
      </c>
    </row>
    <row r="20369" spans="1:10">
      <c r="A20369" s="519" t="s">
        <v>20475</v>
      </c>
      <c r="B20369" s="519" t="str">
        <f t="shared" si="318"/>
        <v>DRENO PROFUNDO PARA CORTE EM ROCHA,TRAPEZOIDAL,MEDINDO 0,40M NA BASE MENOR,0,50M NA BASE MAIOR E 0,30M DE ALTURA,DIAMETRO DO TUBO DE 0,30M,FORNECIMENTO DOS MATERIAIS E EXECUCAO,INCLUSIVE SELO,ENCHIMENTO FILTRANTE,MATERIAL DRENANTE E ESCAVACAO</v>
      </c>
      <c r="C20369" s="519" t="s">
        <v>47602</v>
      </c>
      <c r="D20369" s="519" t="s">
        <v>47603</v>
      </c>
      <c r="E20369" s="519" t="s">
        <v>47604</v>
      </c>
      <c r="F20369" s="519" t="s">
        <v>47601</v>
      </c>
      <c r="G20369" s="519" t="s">
        <v>31370</v>
      </c>
      <c r="I20369" s="519" t="s">
        <v>36</v>
      </c>
      <c r="J20369" s="650">
        <v>238.61</v>
      </c>
    </row>
    <row r="20370" spans="1:10">
      <c r="A20370" s="519" t="s">
        <v>20476</v>
      </c>
      <c r="B20370" s="519" t="str">
        <f t="shared" si="318"/>
        <v>DRENO PROFUNDO PARA CORTE EM ROCHA,TRAPEZOIDAL,MEDINDO 0,40M NA BASE MENOR,0,50M NA BASE MAIOR E 0,30M DE ALTURA,DIAMETRO DO TUBO DE 0,30M,FORNECIMENTO DOS MATERIAIS E EXECUCAO,INCLUSIVE SELO,ENCHIMENTO FILTRANTE,MATERIAL DRENANTE E ESCAVACAO</v>
      </c>
      <c r="C20370" s="519" t="s">
        <v>47602</v>
      </c>
      <c r="D20370" s="519" t="s">
        <v>47603</v>
      </c>
      <c r="E20370" s="519" t="s">
        <v>47604</v>
      </c>
      <c r="F20370" s="519" t="s">
        <v>47601</v>
      </c>
      <c r="G20370" s="519" t="s">
        <v>31370</v>
      </c>
      <c r="I20370" s="519" t="s">
        <v>36</v>
      </c>
      <c r="J20370" s="650">
        <v>224.62</v>
      </c>
    </row>
    <row r="20371" spans="1:10">
      <c r="A20371" s="519" t="s">
        <v>20477</v>
      </c>
      <c r="B20371" s="519" t="str">
        <f t="shared" si="318"/>
        <v>DRENO PROFUNDO PARA CORTE EM ROCHA,TRAPEZOIDAL,MEDINDO 0,50M NA BASE MENOR,0,60M NA BASE MAIOR E 0,40M DE ALTURA,DIAMETRO DO TUBO DE 0,40M,FORNECIMENTO DOS MATERIAIS E EXECUCAO,INCLUSIVE SELO,ENCHIMENTO FILTRANTE,MATERIAL DRENANTE E ESCAVACAO</v>
      </c>
      <c r="C20371" s="519" t="s">
        <v>47605</v>
      </c>
      <c r="D20371" s="519" t="s">
        <v>47606</v>
      </c>
      <c r="E20371" s="519" t="s">
        <v>47607</v>
      </c>
      <c r="F20371" s="519" t="s">
        <v>47601</v>
      </c>
      <c r="G20371" s="519" t="s">
        <v>31370</v>
      </c>
      <c r="I20371" s="519" t="s">
        <v>36</v>
      </c>
      <c r="J20371" s="650">
        <v>297.93</v>
      </c>
    </row>
    <row r="20372" spans="1:10">
      <c r="A20372" s="519" t="s">
        <v>20478</v>
      </c>
      <c r="B20372" s="519" t="str">
        <f t="shared" si="318"/>
        <v>DRENO PROFUNDO PARA CORTE EM ROCHA,TRAPEZOIDAL,MEDINDO 0,50M NA BASE MENOR,0,60M NA BASE MAIOR E 0,40M DE ALTURA,DIAMETRO DO TUBO DE 0,40M,FORNECIMENTO DOS MATERIAIS E EXECUCAO,INCLUSIVE SELO,ENCHIMENTO FILTRANTE,MATERIAL DRENANTE E ESCAVACAO</v>
      </c>
      <c r="C20372" s="519" t="s">
        <v>47605</v>
      </c>
      <c r="D20372" s="519" t="s">
        <v>47606</v>
      </c>
      <c r="E20372" s="519" t="s">
        <v>47607</v>
      </c>
      <c r="F20372" s="519" t="s">
        <v>47601</v>
      </c>
      <c r="G20372" s="519" t="s">
        <v>31370</v>
      </c>
      <c r="I20372" s="519" t="s">
        <v>36</v>
      </c>
      <c r="J20372" s="650">
        <v>281.20999999999998</v>
      </c>
    </row>
    <row r="20373" spans="1:10">
      <c r="A20373" s="519" t="s">
        <v>20479</v>
      </c>
      <c r="B20373" s="519" t="str">
        <f t="shared" si="318"/>
        <v>DRENO PROFUNDO PARA CORTE EM ROCHA,TRAPEZOIDAL,MEDINDO 0,30M NA BASE MENOR,0,40M NA BASE MAIOR E 0,20M DE ALTURA,FORNECIMENTO DOS MATERIAIS E EXECUCAO,INCLUSIVE SELO,ENCHIMENTO FILTRANTE,MATERIAL DRENANTE E ESCAVACAO,EXCLUSIVE FORNECIMENTODO TUBO</v>
      </c>
      <c r="C20373" s="519" t="s">
        <v>47598</v>
      </c>
      <c r="D20373" s="519" t="s">
        <v>47608</v>
      </c>
      <c r="E20373" s="519" t="s">
        <v>47609</v>
      </c>
      <c r="F20373" s="519" t="s">
        <v>47610</v>
      </c>
      <c r="G20373" s="519" t="s">
        <v>36094</v>
      </c>
      <c r="I20373" s="519" t="s">
        <v>36</v>
      </c>
      <c r="J20373" s="650">
        <v>153.91</v>
      </c>
    </row>
    <row r="20374" spans="1:10">
      <c r="A20374" s="519" t="s">
        <v>20480</v>
      </c>
      <c r="B20374" s="519" t="str">
        <f t="shared" si="318"/>
        <v>DRENO PROFUNDO PARA CORTE EM ROCHA,TRAPEZOIDAL,MEDINDO 0,30M NA BASE MENOR,0,40M NA BASE MAIOR E 0,20M DE ALTURA,FORNECIMENTO DOS MATERIAIS E EXECUCAO,INCLUSIVE SELO,ENCHIMENTO FILTRANTE,MATERIAL DRENANTE E ESCAVACAO,EXCLUSIVE FORNECIMENTODO TUBO</v>
      </c>
      <c r="C20374" s="519" t="s">
        <v>47598</v>
      </c>
      <c r="D20374" s="519" t="s">
        <v>47608</v>
      </c>
      <c r="E20374" s="519" t="s">
        <v>47609</v>
      </c>
      <c r="F20374" s="519" t="s">
        <v>47610</v>
      </c>
      <c r="G20374" s="519" t="s">
        <v>36094</v>
      </c>
      <c r="I20374" s="519" t="s">
        <v>36</v>
      </c>
      <c r="J20374" s="650">
        <v>143</v>
      </c>
    </row>
    <row r="20375" spans="1:10">
      <c r="A20375" s="519" t="s">
        <v>20481</v>
      </c>
      <c r="B20375" s="519" t="str">
        <f t="shared" si="318"/>
        <v>DRENO PROFUNDO PARA CORTE EM ROCHA,TRAPEZOIDAL,MEDINDO 0,40M NA BASE MENOR,0,50M NA BASE MAIOR E 1,50M DE ALTURA,FORNECIMENTO DOS MATERIAIS E EXECUCAO,INCLUSIVE SELO,ENCHIMENTO FILTRANTE,MATERIAL DRENANTE E ESCAVACAO,EXCLUSIVE FORNECIMENTODO TUBO</v>
      </c>
      <c r="C20375" s="519" t="s">
        <v>47602</v>
      </c>
      <c r="D20375" s="519" t="s">
        <v>47611</v>
      </c>
      <c r="E20375" s="519" t="s">
        <v>47609</v>
      </c>
      <c r="F20375" s="519" t="s">
        <v>47610</v>
      </c>
      <c r="G20375" s="519" t="s">
        <v>36094</v>
      </c>
      <c r="I20375" s="519" t="s">
        <v>36</v>
      </c>
      <c r="J20375" s="650">
        <v>194.22</v>
      </c>
    </row>
    <row r="20376" spans="1:10">
      <c r="A20376" s="519" t="s">
        <v>20482</v>
      </c>
      <c r="B20376" s="519" t="str">
        <f t="shared" si="318"/>
        <v>DRENO PROFUNDO PARA CORTE EM ROCHA,TRAPEZOIDAL,MEDINDO 0,40M NA BASE MENOR,0,50M NA BASE MAIOR E 1,50M DE ALTURA,FORNECIMENTO DOS MATERIAIS E EXECUCAO,INCLUSIVE SELO,ENCHIMENTO FILTRANTE,MATERIAL DRENANTE E ESCAVACAO,EXCLUSIVE FORNECIMENTODO TUBO</v>
      </c>
      <c r="C20376" s="519" t="s">
        <v>47602</v>
      </c>
      <c r="D20376" s="519" t="s">
        <v>47611</v>
      </c>
      <c r="E20376" s="519" t="s">
        <v>47609</v>
      </c>
      <c r="F20376" s="519" t="s">
        <v>47610</v>
      </c>
      <c r="G20376" s="519" t="s">
        <v>36094</v>
      </c>
      <c r="I20376" s="519" t="s">
        <v>36</v>
      </c>
      <c r="J20376" s="650">
        <v>180.23</v>
      </c>
    </row>
    <row r="20377" spans="1:10">
      <c r="A20377" s="519" t="s">
        <v>20483</v>
      </c>
      <c r="B20377" s="519" t="str">
        <f t="shared" si="318"/>
        <v>DRENO PROFUNDO PARA CORTE EM ROCHA,TRAPEZOIDAL,MEDINDO 0,50M NA BASE MENOR,0,60M NA BASE MAIOR E 1,50M DE ALTURA,FORNECIMENTO DOS MATERIAIS E EXECUCAO,INCLUSIVE SELO,ENCHIMENTO FILTRANTE,MATERIAL DRENANTE E ESCAVACAO,EXCLUSIVE FORNECIMENTODO TUBO</v>
      </c>
      <c r="C20377" s="519" t="s">
        <v>47605</v>
      </c>
      <c r="D20377" s="519" t="s">
        <v>47612</v>
      </c>
      <c r="E20377" s="519" t="s">
        <v>47609</v>
      </c>
      <c r="F20377" s="519" t="s">
        <v>47610</v>
      </c>
      <c r="G20377" s="519" t="s">
        <v>36094</v>
      </c>
      <c r="I20377" s="519" t="s">
        <v>36</v>
      </c>
      <c r="J20377" s="650">
        <v>230.58</v>
      </c>
    </row>
    <row r="20378" spans="1:10">
      <c r="A20378" s="519" t="s">
        <v>20484</v>
      </c>
      <c r="B20378" s="519" t="str">
        <f t="shared" si="318"/>
        <v>DRENO PROFUNDO PARA CORTE EM ROCHA,TRAPEZOIDAL,MEDINDO 0,50M NA BASE MENOR,0,60M NA BASE MAIOR E 1,50M DE ALTURA,FORNECIMENTO DOS MATERIAIS E EXECUCAO,INCLUSIVE SELO,ENCHIMENTO FILTRANTE,MATERIAL DRENANTE E ESCAVACAO,EXCLUSIVE FORNECIMENTODO TUBO</v>
      </c>
      <c r="C20378" s="519" t="s">
        <v>47605</v>
      </c>
      <c r="D20378" s="519" t="s">
        <v>47612</v>
      </c>
      <c r="E20378" s="519" t="s">
        <v>47609</v>
      </c>
      <c r="F20378" s="519" t="s">
        <v>47610</v>
      </c>
      <c r="G20378" s="519" t="s">
        <v>36094</v>
      </c>
      <c r="I20378" s="519" t="s">
        <v>36</v>
      </c>
      <c r="J20378" s="650">
        <v>213.86</v>
      </c>
    </row>
    <row r="20379" spans="1:10">
      <c r="A20379" s="519" t="s">
        <v>20485</v>
      </c>
      <c r="B20379" s="519" t="str">
        <f t="shared" si="318"/>
        <v>DRENO PROFUNDO PARA CORTE EM SOLO,TRAPEZOIDAL,MEDINDO 0,60MNA BASE MENOR,0,70M NA BASE MAIOR E 1,50M DE ALTURA,COM UTILIZACAO DE MANTA GEOTEXTIL EM DRENO SUBTERRANEO,FORNECIMENTODOS MATERIAIS E EXECUCAO,INCLUSIVE SELO,ENCHIMENTO FILTRANTE,MATERIAL DRENANTE E ESCAVACAO</v>
      </c>
      <c r="C20379" s="519" t="s">
        <v>47587</v>
      </c>
      <c r="D20379" s="519" t="s">
        <v>47613</v>
      </c>
      <c r="E20379" s="519" t="s">
        <v>47614</v>
      </c>
      <c r="F20379" s="519" t="s">
        <v>47615</v>
      </c>
      <c r="G20379" s="519" t="s">
        <v>47616</v>
      </c>
      <c r="I20379" s="519" t="s">
        <v>36</v>
      </c>
      <c r="J20379" s="650">
        <v>260.58999999999997</v>
      </c>
    </row>
    <row r="20380" spans="1:10">
      <c r="A20380" s="519" t="s">
        <v>20486</v>
      </c>
      <c r="B20380" s="519" t="str">
        <f t="shared" si="318"/>
        <v>DRENO PROFUNDO PARA CORTE EM SOLO,TRAPEZOIDAL,MEDINDO 0,60MNA BASE MENOR,0,70M NA BASE MAIOR E 1,50M DE ALTURA,COM UTILIZACAO DE MANTA GEOTEXTIL EM DRENO SUBTERRANEO,FORNECIMENTODOS MATERIAIS E EXECUCAO,INCLUSIVE SELO,ENCHIMENTO FILTRANTE,MATERIAL DRENANTE E ESCAVACAO</v>
      </c>
      <c r="C20380" s="519" t="s">
        <v>47587</v>
      </c>
      <c r="D20380" s="519" t="s">
        <v>47613</v>
      </c>
      <c r="E20380" s="519" t="s">
        <v>47614</v>
      </c>
      <c r="F20380" s="519" t="s">
        <v>47615</v>
      </c>
      <c r="G20380" s="519" t="s">
        <v>47616</v>
      </c>
      <c r="I20380" s="519" t="s">
        <v>36</v>
      </c>
      <c r="J20380" s="650">
        <v>249.12</v>
      </c>
    </row>
    <row r="20381" spans="1:10">
      <c r="A20381" s="519" t="s">
        <v>20487</v>
      </c>
      <c r="B20381" s="519" t="str">
        <f t="shared" si="318"/>
        <v>DRENO PROFUNDO PARA CORTE EM SOLO,TRAPEZOIDAL,MEDINDO 0,65MNA BASE MENOR,0,75M NA BASE MAIOR E 1,50M DE ALTURA,COM UTILIZACAO DE MANTA GEOTEXTIL EM DRENO SUBTERRANEO,FORNECIMENTODOS MATERIAIS E EXECUCAO,INCLUSIVE SELO,ENCHIMENTO FILTRANTE,MATERIAL DRENANTE E ESCAVACAO</v>
      </c>
      <c r="C20381" s="519" t="s">
        <v>47591</v>
      </c>
      <c r="D20381" s="519" t="s">
        <v>47617</v>
      </c>
      <c r="E20381" s="519" t="s">
        <v>47614</v>
      </c>
      <c r="F20381" s="519" t="s">
        <v>47615</v>
      </c>
      <c r="G20381" s="519" t="s">
        <v>47616</v>
      </c>
      <c r="I20381" s="519" t="s">
        <v>36</v>
      </c>
      <c r="J20381" s="650">
        <v>280.02</v>
      </c>
    </row>
    <row r="20382" spans="1:10">
      <c r="A20382" s="519" t="s">
        <v>20488</v>
      </c>
      <c r="B20382" s="519" t="str">
        <f t="shared" si="318"/>
        <v>DRENO PROFUNDO PARA CORTE EM SOLO,TRAPEZOIDAL,MEDINDO 0,65MNA BASE MENOR,0,75M NA BASE MAIOR E 1,50M DE ALTURA,COM UTILIZACAO DE MANTA GEOTEXTIL EM DRENO SUBTERRANEO,FORNECIMENTODOS MATERIAIS E EXECUCAO,INCLUSIVE SELO,ENCHIMENTO FILTRANTE,MATERIAL DRENANTE E ESCAVACAO</v>
      </c>
      <c r="C20382" s="519" t="s">
        <v>47591</v>
      </c>
      <c r="D20382" s="519" t="s">
        <v>47617</v>
      </c>
      <c r="E20382" s="519" t="s">
        <v>47614</v>
      </c>
      <c r="F20382" s="519" t="s">
        <v>47615</v>
      </c>
      <c r="G20382" s="519" t="s">
        <v>47616</v>
      </c>
      <c r="I20382" s="519" t="s">
        <v>36</v>
      </c>
      <c r="J20382" s="650">
        <v>267.27</v>
      </c>
    </row>
    <row r="20383" spans="1:10">
      <c r="A20383" s="519" t="s">
        <v>20489</v>
      </c>
      <c r="B20383" s="519" t="str">
        <f t="shared" si="318"/>
        <v>DRENO PROFUNDO PARA CORTE EM SOLO,TRAPEZOIDAL,MEDINDO 0,70MNA BASE MENOR,0,80M NA BASE MAIOR E 1,50M DE ALTURA,COM UTILIZACAO DE MANTA GEOTEXTIL EM DRENO SUBTERRANEO,FORNECIMENTODOS MATERIAIS E EXECUCAO,INCLUSIVE SELO,ENCHIMENTO FILTRANTE,MATERIAL DRENANTE E ESCAVACAO</v>
      </c>
      <c r="C20383" s="519" t="s">
        <v>47594</v>
      </c>
      <c r="D20383" s="519" t="s">
        <v>47618</v>
      </c>
      <c r="E20383" s="519" t="s">
        <v>47614</v>
      </c>
      <c r="F20383" s="519" t="s">
        <v>47615</v>
      </c>
      <c r="G20383" s="519" t="s">
        <v>47616</v>
      </c>
      <c r="I20383" s="519" t="s">
        <v>36</v>
      </c>
      <c r="J20383" s="650">
        <v>315.68</v>
      </c>
    </row>
    <row r="20384" spans="1:10">
      <c r="A20384" s="519" t="s">
        <v>20490</v>
      </c>
      <c r="B20384" s="519" t="str">
        <f t="shared" si="318"/>
        <v>DRENO PROFUNDO PARA CORTE EM SOLO,TRAPEZOIDAL,MEDINDO 0,70MNA BASE MENOR,0,80M NA BASE MAIOR E 1,50M DE ALTURA,COM UTILIZACAO DE MANTA GEOTEXTIL EM DRENO SUBTERRANEO,FORNECIMENTODOS MATERIAIS E EXECUCAO,INCLUSIVE SELO,ENCHIMENTO FILTRANTE,MATERIAL DRENANTE E ESCAVACAO</v>
      </c>
      <c r="C20384" s="519" t="s">
        <v>47594</v>
      </c>
      <c r="D20384" s="519" t="s">
        <v>47618</v>
      </c>
      <c r="E20384" s="519" t="s">
        <v>47614</v>
      </c>
      <c r="F20384" s="519" t="s">
        <v>47615</v>
      </c>
      <c r="G20384" s="519" t="s">
        <v>47616</v>
      </c>
      <c r="I20384" s="519" t="s">
        <v>36</v>
      </c>
      <c r="J20384" s="650">
        <v>301.74</v>
      </c>
    </row>
    <row r="20385" spans="1:10">
      <c r="A20385" s="519" t="s">
        <v>20491</v>
      </c>
      <c r="B20385" s="519" t="str">
        <f t="shared" si="318"/>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385" s="519" t="s">
        <v>47587</v>
      </c>
      <c r="D20385" s="519" t="s">
        <v>47619</v>
      </c>
      <c r="E20385" s="519" t="s">
        <v>47620</v>
      </c>
      <c r="F20385" s="519" t="s">
        <v>47621</v>
      </c>
      <c r="G20385" s="519" t="s">
        <v>47601</v>
      </c>
      <c r="H20385" s="519" t="s">
        <v>31370</v>
      </c>
      <c r="I20385" s="519" t="s">
        <v>36</v>
      </c>
      <c r="J20385" s="650">
        <v>221.99</v>
      </c>
    </row>
    <row r="20386" spans="1:10">
      <c r="A20386" s="519" t="s">
        <v>20492</v>
      </c>
      <c r="B20386" s="519" t="str">
        <f t="shared" si="318"/>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386" s="519" t="s">
        <v>47587</v>
      </c>
      <c r="D20386" s="519" t="s">
        <v>47619</v>
      </c>
      <c r="E20386" s="519" t="s">
        <v>47620</v>
      </c>
      <c r="F20386" s="519" t="s">
        <v>47621</v>
      </c>
      <c r="G20386" s="519" t="s">
        <v>47601</v>
      </c>
      <c r="H20386" s="519" t="s">
        <v>31370</v>
      </c>
      <c r="I20386" s="519" t="s">
        <v>36</v>
      </c>
      <c r="J20386" s="650">
        <v>210.52</v>
      </c>
    </row>
    <row r="20387" spans="1:10">
      <c r="A20387" s="519" t="s">
        <v>20493</v>
      </c>
      <c r="B20387" s="519" t="str">
        <f t="shared" si="318"/>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387" s="519" t="s">
        <v>47591</v>
      </c>
      <c r="D20387" s="519" t="s">
        <v>47622</v>
      </c>
      <c r="E20387" s="519" t="s">
        <v>47620</v>
      </c>
      <c r="F20387" s="519" t="s">
        <v>47623</v>
      </c>
      <c r="G20387" s="519" t="s">
        <v>47590</v>
      </c>
      <c r="H20387" s="519" t="s">
        <v>32884</v>
      </c>
      <c r="I20387" s="519" t="s">
        <v>36</v>
      </c>
      <c r="J20387" s="650">
        <v>235.63</v>
      </c>
    </row>
    <row r="20388" spans="1:10">
      <c r="A20388" s="519" t="s">
        <v>20494</v>
      </c>
      <c r="B20388" s="519" t="str">
        <f t="shared" si="318"/>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388" s="519" t="s">
        <v>47591</v>
      </c>
      <c r="D20388" s="519" t="s">
        <v>47622</v>
      </c>
      <c r="E20388" s="519" t="s">
        <v>47620</v>
      </c>
      <c r="F20388" s="519" t="s">
        <v>47623</v>
      </c>
      <c r="G20388" s="519" t="s">
        <v>47590</v>
      </c>
      <c r="H20388" s="519" t="s">
        <v>32884</v>
      </c>
      <c r="I20388" s="519" t="s">
        <v>36</v>
      </c>
      <c r="J20388" s="650">
        <v>222.88</v>
      </c>
    </row>
    <row r="20389" spans="1:10">
      <c r="A20389" s="519" t="s">
        <v>20495</v>
      </c>
      <c r="B20389" s="519" t="str">
        <f t="shared" si="318"/>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389" s="519" t="s">
        <v>47594</v>
      </c>
      <c r="D20389" s="519" t="s">
        <v>47624</v>
      </c>
      <c r="E20389" s="519" t="s">
        <v>47620</v>
      </c>
      <c r="F20389" s="519" t="s">
        <v>47625</v>
      </c>
      <c r="G20389" s="519" t="s">
        <v>47590</v>
      </c>
      <c r="H20389" s="519" t="s">
        <v>32884</v>
      </c>
      <c r="I20389" s="519" t="s">
        <v>36</v>
      </c>
      <c r="J20389" s="650">
        <v>248.33</v>
      </c>
    </row>
    <row r="20390" spans="1:10">
      <c r="A20390" s="519" t="s">
        <v>20496</v>
      </c>
      <c r="B20390" s="519" t="str">
        <f t="shared" si="318"/>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390" s="519" t="s">
        <v>47594</v>
      </c>
      <c r="D20390" s="519" t="s">
        <v>47624</v>
      </c>
      <c r="E20390" s="519" t="s">
        <v>47620</v>
      </c>
      <c r="F20390" s="519" t="s">
        <v>47625</v>
      </c>
      <c r="G20390" s="519" t="s">
        <v>47590</v>
      </c>
      <c r="H20390" s="519" t="s">
        <v>32884</v>
      </c>
      <c r="I20390" s="519" t="s">
        <v>36</v>
      </c>
      <c r="J20390" s="650">
        <v>234.39</v>
      </c>
    </row>
    <row r="20391" spans="1:10">
      <c r="A20391" s="519" t="s">
        <v>20497</v>
      </c>
      <c r="B20391" s="519" t="str">
        <f t="shared" si="318"/>
        <v>DRENO PROFUNDO PARA CORTE EM ROCHA,TRAPEZOIDAL,MEDINDO 0,30M NA BASE MENOR,0,40M NA BASE MAIOR E 0,20M DE ALTURA,COM UTILIZACAO DE MANTA GEOTEXTIL EM DRENO SUBTERRANEO,FORNECIMENTODOS MATERIAIS E EXECUCAO,INCLUSIVE SELO,ENCHIMENTO FILTRANTE,MATERIAL DRENANTE E ESCAVACAO</v>
      </c>
      <c r="C20391" s="519" t="s">
        <v>47598</v>
      </c>
      <c r="D20391" s="519" t="s">
        <v>47626</v>
      </c>
      <c r="E20391" s="519" t="s">
        <v>47627</v>
      </c>
      <c r="F20391" s="519" t="s">
        <v>47615</v>
      </c>
      <c r="G20391" s="519" t="s">
        <v>47616</v>
      </c>
      <c r="I20391" s="519" t="s">
        <v>36</v>
      </c>
      <c r="J20391" s="650">
        <v>211.56</v>
      </c>
    </row>
    <row r="20392" spans="1:10">
      <c r="A20392" s="519" t="s">
        <v>20498</v>
      </c>
      <c r="B20392" s="519" t="str">
        <f t="shared" si="318"/>
        <v>DRENO PROFUNDO PARA CORTE EM ROCHA,TRAPEZOIDAL,MEDINDO 0,30M NA BASE MENOR,0,40M NA BASE MAIOR E 0,20M DE ALTURA,COM UTILIZACAO DE MANTA GEOTEXTIL EM DRENO SUBTERRANEO,FORNECIMENTODOS MATERIAIS E EXECUCAO,INCLUSIVE SELO,ENCHIMENTO FILTRANTE,MATERIAL DRENANTE E ESCAVACAO</v>
      </c>
      <c r="C20392" s="519" t="s">
        <v>47598</v>
      </c>
      <c r="D20392" s="519" t="s">
        <v>47626</v>
      </c>
      <c r="E20392" s="519" t="s">
        <v>47627</v>
      </c>
      <c r="F20392" s="519" t="s">
        <v>47615</v>
      </c>
      <c r="G20392" s="519" t="s">
        <v>47616</v>
      </c>
      <c r="I20392" s="519" t="s">
        <v>36</v>
      </c>
      <c r="J20392" s="650">
        <v>200.51</v>
      </c>
    </row>
    <row r="20393" spans="1:10">
      <c r="A20393" s="519" t="s">
        <v>20499</v>
      </c>
      <c r="B20393" s="519" t="str">
        <f t="shared" si="318"/>
        <v>DRENO PROFUNDO PARA CORTE EM ROCHA,TRAPEZOIDAL,MEDINDO 0,40M NA BASE MENOR,0,50M NA BASE MAIOR E 0,30M DE ALTURA,COM UTILIZACAO DE MANTA GEOTEXTIL EM DRENO SUBTERRANEO,FORNECIMENTODOS MATERIAIS E EXECUCAO,INCLUSIVE SELO,ENCHIMENTO FILTRANTE,MATERIAL DRENANTE E ESCAVACAO</v>
      </c>
      <c r="C20393" s="519" t="s">
        <v>47602</v>
      </c>
      <c r="D20393" s="519" t="s">
        <v>47628</v>
      </c>
      <c r="E20393" s="519" t="s">
        <v>47627</v>
      </c>
      <c r="F20393" s="519" t="s">
        <v>47615</v>
      </c>
      <c r="G20393" s="519" t="s">
        <v>47616</v>
      </c>
      <c r="I20393" s="519" t="s">
        <v>36</v>
      </c>
      <c r="J20393" s="650">
        <v>260.14</v>
      </c>
    </row>
    <row r="20394" spans="1:10">
      <c r="A20394" s="519" t="s">
        <v>20500</v>
      </c>
      <c r="B20394" s="519" t="str">
        <f t="shared" si="318"/>
        <v>DRENO PROFUNDO PARA CORTE EM ROCHA,TRAPEZOIDAL,MEDINDO 0,40M NA BASE MENOR,0,50M NA BASE MAIOR E 0,30M DE ALTURA,COM UTILIZACAO DE MANTA GEOTEXTIL EM DRENO SUBTERRANEO,FORNECIMENTODOS MATERIAIS E EXECUCAO,INCLUSIVE SELO,ENCHIMENTO FILTRANTE,MATERIAL DRENANTE E ESCAVACAO</v>
      </c>
      <c r="C20394" s="519" t="s">
        <v>47602</v>
      </c>
      <c r="D20394" s="519" t="s">
        <v>47628</v>
      </c>
      <c r="E20394" s="519" t="s">
        <v>47627</v>
      </c>
      <c r="F20394" s="519" t="s">
        <v>47615</v>
      </c>
      <c r="G20394" s="519" t="s">
        <v>47616</v>
      </c>
      <c r="I20394" s="519" t="s">
        <v>36</v>
      </c>
      <c r="J20394" s="650">
        <v>245.93</v>
      </c>
    </row>
    <row r="20395" spans="1:10">
      <c r="A20395" s="519" t="s">
        <v>20501</v>
      </c>
      <c r="B20395" s="519" t="str">
        <f t="shared" si="318"/>
        <v>DRENO PROFUNDO PARA CORTE EM ROCHA,TRAPEZOIDAL,MEDINDO 0,50M NA BASE MENOR,0,60M NA BASE MAIOR E 0,40M DE ALTURA,COM UTILIZACAO DE MANTA GEOTEXTIL EM DRENO SUBTERRANEO,FORNECIMENTODOS MATERIAIS E EXECUCAO,INCLUSIVE SELO,ENCHIMENTO FILTRANTE,MATERIAL DRENANTE E ESCAVACAO</v>
      </c>
      <c r="C20395" s="519" t="s">
        <v>47605</v>
      </c>
      <c r="D20395" s="519" t="s">
        <v>47629</v>
      </c>
      <c r="E20395" s="519" t="s">
        <v>47627</v>
      </c>
      <c r="F20395" s="519" t="s">
        <v>47615</v>
      </c>
      <c r="G20395" s="519" t="s">
        <v>47616</v>
      </c>
      <c r="I20395" s="519" t="s">
        <v>36</v>
      </c>
      <c r="J20395" s="650">
        <v>321.86</v>
      </c>
    </row>
    <row r="20396" spans="1:10">
      <c r="A20396" s="519" t="s">
        <v>20502</v>
      </c>
      <c r="B20396" s="519" t="str">
        <f t="shared" si="318"/>
        <v>DRENO PROFUNDO PARA CORTE EM ROCHA,TRAPEZOIDAL,MEDINDO 0,50M NA BASE MENOR,0,60M NA BASE MAIOR E 0,40M DE ALTURA,COM UTILIZACAO DE MANTA GEOTEXTIL EM DRENO SUBTERRANEO,FORNECIMENTODOS MATERIAIS E EXECUCAO,INCLUSIVE SELO,ENCHIMENTO FILTRANTE,MATERIAL DRENANTE E ESCAVACAO</v>
      </c>
      <c r="C20396" s="519" t="s">
        <v>47605</v>
      </c>
      <c r="D20396" s="519" t="s">
        <v>47629</v>
      </c>
      <c r="E20396" s="519" t="s">
        <v>47627</v>
      </c>
      <c r="F20396" s="519" t="s">
        <v>47615</v>
      </c>
      <c r="G20396" s="519" t="s">
        <v>47616</v>
      </c>
      <c r="I20396" s="519" t="s">
        <v>36</v>
      </c>
      <c r="J20396" s="650">
        <v>304.8</v>
      </c>
    </row>
    <row r="20397" spans="1:10">
      <c r="A20397" s="519" t="s">
        <v>20503</v>
      </c>
      <c r="B20397" s="519" t="str">
        <f t="shared" si="318"/>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397" s="519" t="s">
        <v>47598</v>
      </c>
      <c r="D20397" s="519" t="s">
        <v>47630</v>
      </c>
      <c r="E20397" s="519" t="s">
        <v>47631</v>
      </c>
      <c r="F20397" s="519" t="s">
        <v>47625</v>
      </c>
      <c r="G20397" s="519" t="s">
        <v>47590</v>
      </c>
      <c r="H20397" s="519" t="s">
        <v>32884</v>
      </c>
      <c r="I20397" s="519" t="s">
        <v>36</v>
      </c>
      <c r="J20397" s="650">
        <v>173.41</v>
      </c>
    </row>
    <row r="20398" spans="1:10">
      <c r="A20398" s="519" t="s">
        <v>20504</v>
      </c>
      <c r="B20398" s="519" t="str">
        <f t="shared" si="318"/>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398" s="519" t="s">
        <v>47598</v>
      </c>
      <c r="D20398" s="519" t="s">
        <v>47630</v>
      </c>
      <c r="E20398" s="519" t="s">
        <v>47631</v>
      </c>
      <c r="F20398" s="519" t="s">
        <v>47625</v>
      </c>
      <c r="G20398" s="519" t="s">
        <v>47590</v>
      </c>
      <c r="H20398" s="519" t="s">
        <v>32884</v>
      </c>
      <c r="I20398" s="519" t="s">
        <v>36</v>
      </c>
      <c r="J20398" s="650">
        <v>162.37</v>
      </c>
    </row>
    <row r="20399" spans="1:10">
      <c r="A20399" s="519" t="s">
        <v>20505</v>
      </c>
      <c r="B20399" s="519" t="str">
        <f t="shared" si="318"/>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399" s="519" t="s">
        <v>47602</v>
      </c>
      <c r="D20399" s="519" t="s">
        <v>47632</v>
      </c>
      <c r="E20399" s="519" t="s">
        <v>47633</v>
      </c>
      <c r="F20399" s="519" t="s">
        <v>47625</v>
      </c>
      <c r="G20399" s="519" t="s">
        <v>47590</v>
      </c>
      <c r="H20399" s="519" t="s">
        <v>32884</v>
      </c>
      <c r="I20399" s="519" t="s">
        <v>36</v>
      </c>
      <c r="J20399" s="650">
        <v>215.28</v>
      </c>
    </row>
    <row r="20400" spans="1:10">
      <c r="A20400" s="519" t="s">
        <v>20506</v>
      </c>
      <c r="B20400" s="519" t="str">
        <f t="shared" si="318"/>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400" s="519" t="s">
        <v>47602</v>
      </c>
      <c r="D20400" s="519" t="s">
        <v>47632</v>
      </c>
      <c r="E20400" s="519" t="s">
        <v>47633</v>
      </c>
      <c r="F20400" s="519" t="s">
        <v>47625</v>
      </c>
      <c r="G20400" s="519" t="s">
        <v>47590</v>
      </c>
      <c r="H20400" s="519" t="s">
        <v>32884</v>
      </c>
      <c r="I20400" s="519" t="s">
        <v>36</v>
      </c>
      <c r="J20400" s="650">
        <v>201.13</v>
      </c>
    </row>
    <row r="20401" spans="1:10">
      <c r="A20401" s="519" t="s">
        <v>20507</v>
      </c>
      <c r="B20401" s="519" t="str">
        <f t="shared" si="318"/>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401" s="519" t="s">
        <v>47605</v>
      </c>
      <c r="D20401" s="519" t="s">
        <v>47634</v>
      </c>
      <c r="E20401" s="519" t="s">
        <v>47633</v>
      </c>
      <c r="F20401" s="519" t="s">
        <v>47625</v>
      </c>
      <c r="G20401" s="519" t="s">
        <v>47590</v>
      </c>
      <c r="H20401" s="519" t="s">
        <v>32884</v>
      </c>
      <c r="I20401" s="519" t="s">
        <v>36</v>
      </c>
      <c r="J20401" s="650">
        <v>254.51</v>
      </c>
    </row>
    <row r="20402" spans="1:10">
      <c r="A20402" s="519" t="s">
        <v>20508</v>
      </c>
      <c r="B20402" s="519" t="str">
        <f t="shared" si="318"/>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402" s="519" t="s">
        <v>47605</v>
      </c>
      <c r="D20402" s="519" t="s">
        <v>47634</v>
      </c>
      <c r="E20402" s="519" t="s">
        <v>47633</v>
      </c>
      <c r="F20402" s="519" t="s">
        <v>47625</v>
      </c>
      <c r="G20402" s="519" t="s">
        <v>47590</v>
      </c>
      <c r="H20402" s="519" t="s">
        <v>32884</v>
      </c>
      <c r="I20402" s="519" t="s">
        <v>36</v>
      </c>
      <c r="J20402" s="650">
        <v>237.45</v>
      </c>
    </row>
    <row r="20403" spans="1:10">
      <c r="A20403" s="519" t="s">
        <v>20509</v>
      </c>
      <c r="B20403" s="519" t="str">
        <f t="shared" si="318"/>
        <v>DRENO RASO COM PEDRA BRITADA E MANTA GEOTEXTIL,INCLUSIVE ESCAVACAO E FORNECIMENTO DOS MATERIAIS</v>
      </c>
      <c r="C20403" s="519" t="s">
        <v>47635</v>
      </c>
      <c r="D20403" s="519" t="s">
        <v>47636</v>
      </c>
      <c r="I20403" s="519" t="s">
        <v>36</v>
      </c>
      <c r="J20403" s="650">
        <v>86.64</v>
      </c>
    </row>
    <row r="20404" spans="1:10">
      <c r="A20404" s="519" t="s">
        <v>20510</v>
      </c>
      <c r="B20404" s="519" t="str">
        <f t="shared" si="318"/>
        <v>DRENO RASO COM PEDRA BRITADA E MANTA GEOTEXTIL,INCLUSIVE ESCAVACAO E FORNECIMENTO DOS MATERIAIS</v>
      </c>
      <c r="C20404" s="519" t="s">
        <v>47635</v>
      </c>
      <c r="D20404" s="519" t="s">
        <v>47636</v>
      </c>
      <c r="I20404" s="519" t="s">
        <v>36</v>
      </c>
      <c r="J20404" s="650">
        <v>83.59</v>
      </c>
    </row>
    <row r="20405" spans="1:10">
      <c r="A20405" s="519" t="s">
        <v>20511</v>
      </c>
      <c r="B20405" s="519" t="str">
        <f t="shared" si="318"/>
        <v>DRENO RASO COM PEDRA BRITADA,INCLUSIVE ESCAVACAO E FORNECIMENTO DOS MATERIAIS</v>
      </c>
      <c r="C20405" s="519" t="s">
        <v>47637</v>
      </c>
      <c r="D20405" s="519" t="s">
        <v>39061</v>
      </c>
      <c r="I20405" s="519" t="s">
        <v>36</v>
      </c>
      <c r="J20405" s="650">
        <v>61.25</v>
      </c>
    </row>
    <row r="20406" spans="1:10">
      <c r="A20406" s="519" t="s">
        <v>20512</v>
      </c>
      <c r="B20406" s="519" t="str">
        <f t="shared" si="318"/>
        <v>DRENO RASO COM PEDRA BRITADA,INCLUSIVE ESCAVACAO E FORNECIMENTO DOS MATERIAIS</v>
      </c>
      <c r="C20406" s="519" t="s">
        <v>47637</v>
      </c>
      <c r="D20406" s="519" t="s">
        <v>39061</v>
      </c>
      <c r="I20406" s="519" t="s">
        <v>36</v>
      </c>
      <c r="J20406" s="650">
        <v>58.63</v>
      </c>
    </row>
    <row r="20407" spans="1:10">
      <c r="A20407" s="519" t="s">
        <v>20513</v>
      </c>
      <c r="B20407" s="519" t="str">
        <f t="shared" si="318"/>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407" s="519" t="s">
        <v>47638</v>
      </c>
      <c r="D20407" s="519" t="s">
        <v>47639</v>
      </c>
      <c r="E20407" s="519" t="s">
        <v>47640</v>
      </c>
      <c r="F20407" s="519" t="s">
        <v>47641</v>
      </c>
      <c r="G20407" s="519" t="s">
        <v>47642</v>
      </c>
      <c r="I20407" s="519" t="s">
        <v>36</v>
      </c>
      <c r="J20407" s="650">
        <v>29.63</v>
      </c>
    </row>
    <row r="20408" spans="1:10">
      <c r="A20408" s="519" t="s">
        <v>20514</v>
      </c>
      <c r="B20408" s="519" t="str">
        <f t="shared" si="318"/>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408" s="519" t="s">
        <v>47638</v>
      </c>
      <c r="D20408" s="519" t="s">
        <v>47639</v>
      </c>
      <c r="E20408" s="519" t="s">
        <v>47640</v>
      </c>
      <c r="F20408" s="519" t="s">
        <v>47641</v>
      </c>
      <c r="G20408" s="519" t="s">
        <v>47642</v>
      </c>
      <c r="I20408" s="519" t="s">
        <v>36</v>
      </c>
      <c r="J20408" s="650">
        <v>28.88</v>
      </c>
    </row>
    <row r="20409" spans="1:10">
      <c r="A20409" s="519" t="s">
        <v>20515</v>
      </c>
      <c r="B20409" s="519" t="str">
        <f t="shared" si="318"/>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409" s="519" t="s">
        <v>47643</v>
      </c>
      <c r="D20409" s="519" t="s">
        <v>47644</v>
      </c>
      <c r="E20409" s="519" t="s">
        <v>47645</v>
      </c>
      <c r="F20409" s="519" t="s">
        <v>47646</v>
      </c>
      <c r="G20409" s="519" t="s">
        <v>47647</v>
      </c>
      <c r="I20409" s="519" t="s">
        <v>36</v>
      </c>
      <c r="J20409" s="650">
        <v>43.67</v>
      </c>
    </row>
    <row r="20410" spans="1:10">
      <c r="A20410" s="519" t="s">
        <v>20516</v>
      </c>
      <c r="B20410" s="519" t="str">
        <f t="shared" si="318"/>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410" s="519" t="s">
        <v>47643</v>
      </c>
      <c r="D20410" s="519" t="s">
        <v>47644</v>
      </c>
      <c r="E20410" s="519" t="s">
        <v>47645</v>
      </c>
      <c r="F20410" s="519" t="s">
        <v>47646</v>
      </c>
      <c r="G20410" s="519" t="s">
        <v>47647</v>
      </c>
      <c r="I20410" s="519" t="s">
        <v>36</v>
      </c>
      <c r="J20410" s="650">
        <v>42.59</v>
      </c>
    </row>
    <row r="20411" spans="1:10">
      <c r="A20411" s="519" t="s">
        <v>20517</v>
      </c>
      <c r="B20411" s="519" t="str">
        <f t="shared" si="318"/>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411" s="519" t="s">
        <v>47648</v>
      </c>
      <c r="D20411" s="519" t="s">
        <v>47649</v>
      </c>
      <c r="E20411" s="519" t="s">
        <v>47650</v>
      </c>
      <c r="F20411" s="519" t="s">
        <v>47651</v>
      </c>
      <c r="G20411" s="519" t="s">
        <v>47652</v>
      </c>
      <c r="I20411" s="519" t="s">
        <v>36</v>
      </c>
      <c r="J20411" s="650">
        <v>35.54</v>
      </c>
    </row>
    <row r="20412" spans="1:10">
      <c r="A20412" s="519" t="s">
        <v>20518</v>
      </c>
      <c r="B20412" s="519" t="str">
        <f t="shared" si="318"/>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412" s="519" t="s">
        <v>47648</v>
      </c>
      <c r="D20412" s="519" t="s">
        <v>47649</v>
      </c>
      <c r="E20412" s="519" t="s">
        <v>47650</v>
      </c>
      <c r="F20412" s="519" t="s">
        <v>47651</v>
      </c>
      <c r="G20412" s="519" t="s">
        <v>47652</v>
      </c>
      <c r="I20412" s="519" t="s">
        <v>36</v>
      </c>
      <c r="J20412" s="650">
        <v>34.64</v>
      </c>
    </row>
    <row r="20413" spans="1:10">
      <c r="A20413" s="519" t="s">
        <v>20519</v>
      </c>
      <c r="B20413" s="519" t="str">
        <f t="shared" si="318"/>
        <v>DEFENSA METALICA,MODELO MALEAVEL DUPLA,GALVANIZADA,CONSTITUIDA DE GUIA DESLIZANTE,ESPACADOR,CALCO,PLAQUETA,ACESSORIO DEAPERTO E POSTE CRAVADO POR MEIO DE COMPRESSAO.O COMPRIMENTOUTIL DO CONJUNTO E DE 4,00M,MONTAGEM E ASSENTAMENTO,EXCLUSIVE A DEFENSA METALICA(VIDE FAMILIA 20.041)</v>
      </c>
      <c r="C20413" s="519" t="s">
        <v>47653</v>
      </c>
      <c r="D20413" s="519" t="s">
        <v>47654</v>
      </c>
      <c r="E20413" s="519" t="s">
        <v>47655</v>
      </c>
      <c r="F20413" s="519" t="s">
        <v>47656</v>
      </c>
      <c r="G20413" s="519" t="s">
        <v>47657</v>
      </c>
      <c r="I20413" s="519" t="s">
        <v>36</v>
      </c>
      <c r="J20413" s="650">
        <v>59.24</v>
      </c>
    </row>
    <row r="20414" spans="1:10">
      <c r="A20414" s="519" t="s">
        <v>20520</v>
      </c>
      <c r="B20414" s="519" t="str">
        <f t="shared" si="318"/>
        <v>DEFENSA METALICA,MODELO MALEAVEL DUPLA,GALVANIZADA,CONSTITUIDA DE GUIA DESLIZANTE,ESPACADOR,CALCO,PLAQUETA,ACESSORIO DEAPERTO E POSTE CRAVADO POR MEIO DE COMPRESSAO.O COMPRIMENTOUTIL DO CONJUNTO E DE 4,00M,MONTAGEM E ASSENTAMENTO,EXCLUSIVE A DEFENSA METALICA(VIDE FAMILIA 20.041)</v>
      </c>
      <c r="C20414" s="519" t="s">
        <v>47653</v>
      </c>
      <c r="D20414" s="519" t="s">
        <v>47654</v>
      </c>
      <c r="E20414" s="519" t="s">
        <v>47655</v>
      </c>
      <c r="F20414" s="519" t="s">
        <v>47656</v>
      </c>
      <c r="G20414" s="519" t="s">
        <v>47657</v>
      </c>
      <c r="I20414" s="519" t="s">
        <v>36</v>
      </c>
      <c r="J20414" s="650">
        <v>57.75</v>
      </c>
    </row>
    <row r="20415" spans="1:10">
      <c r="A20415" s="519" t="s">
        <v>20521</v>
      </c>
      <c r="B20415" s="519" t="str">
        <f t="shared" si="318"/>
        <v>DEFENSA METALICA,MODELO SEMI-MALEAVEL SIMPLES,GALVANIZADA,CONSTITUIDA DE GUIA DESLIZANTE,ESPACADOR,CALCO,PLAQUETA,ACESSORIOS DE APERTO E POSTE COM COMPRIMENTO DE 1,80M.FORNECIMENTO</v>
      </c>
      <c r="C20415" s="519" t="s">
        <v>47638</v>
      </c>
      <c r="D20415" s="519" t="s">
        <v>47639</v>
      </c>
      <c r="E20415" s="519" t="s">
        <v>47658</v>
      </c>
      <c r="I20415" s="519" t="s">
        <v>36</v>
      </c>
      <c r="J20415" s="650">
        <v>406</v>
      </c>
    </row>
    <row r="20416" spans="1:10">
      <c r="A20416" s="519" t="s">
        <v>20522</v>
      </c>
      <c r="B20416" s="519" t="str">
        <f t="shared" si="318"/>
        <v>DEFENSA METALICA,MODELO SEMI-MALEAVEL SIMPLES,GALVANIZADA,CONSTITUIDA DE GUIA DESLIZANTE,ESPACADOR,CALCO,PLAQUETA,ACESSORIOS DE APERTO E POSTE COM COMPRIMENTO DE 1,80M.FORNECIMENTO</v>
      </c>
      <c r="C20416" s="519" t="s">
        <v>47638</v>
      </c>
      <c r="D20416" s="519" t="s">
        <v>47639</v>
      </c>
      <c r="E20416" s="519" t="s">
        <v>47658</v>
      </c>
      <c r="I20416" s="519" t="s">
        <v>36</v>
      </c>
      <c r="J20416" s="650">
        <v>406</v>
      </c>
    </row>
    <row r="20417" spans="1:10">
      <c r="A20417" s="519" t="s">
        <v>20523</v>
      </c>
      <c r="B20417" s="519" t="str">
        <f t="shared" si="318"/>
        <v>DEFENSA METALICA,MODELO SEMI-MALEAVEL DUPLA,GALVANIZADA,CONSTITUIDA DE GUIA DESLIZANTE,ESPACADOR,CALCO,PLAQUETA,ACESSORIOS DE APERTO E POSTE COM COMPRIMENTO DE 1,80M.FORNECIMENTO</v>
      </c>
      <c r="C20417" s="519" t="s">
        <v>47643</v>
      </c>
      <c r="D20417" s="519" t="s">
        <v>47644</v>
      </c>
      <c r="E20417" s="519" t="s">
        <v>47659</v>
      </c>
      <c r="I20417" s="519" t="s">
        <v>36</v>
      </c>
      <c r="J20417" s="650">
        <v>911</v>
      </c>
    </row>
    <row r="20418" spans="1:10">
      <c r="A20418" s="519" t="s">
        <v>20524</v>
      </c>
      <c r="B20418" s="519" t="str">
        <f t="shared" si="318"/>
        <v>DEFENSA METALICA,MODELO SEMI-MALEAVEL DUPLA,GALVANIZADA,CONSTITUIDA DE GUIA DESLIZANTE,ESPACADOR,CALCO,PLAQUETA,ACESSORIOS DE APERTO E POSTE COM COMPRIMENTO DE 1,80M.FORNECIMENTO</v>
      </c>
      <c r="C20418" s="519" t="s">
        <v>47643</v>
      </c>
      <c r="D20418" s="519" t="s">
        <v>47644</v>
      </c>
      <c r="E20418" s="519" t="s">
        <v>47659</v>
      </c>
      <c r="I20418" s="519" t="s">
        <v>36</v>
      </c>
      <c r="J20418" s="650">
        <v>911</v>
      </c>
    </row>
    <row r="20419" spans="1:10">
      <c r="A20419" s="519" t="s">
        <v>20525</v>
      </c>
      <c r="B20419" s="519" t="str">
        <f t="shared" si="318"/>
        <v>DEFENSA METALICA,MODELO MALEAVEL SIMPLES,GALVANIZADA,CONSTITUIDA DE GUIA DESLIZANTE,ESPACADOR,CALCO,PLAQUETA,ACESSORIOSDE APERTO E POSTE COM COMPRIMENTO DE 1,80M.FORNECIMENTO</v>
      </c>
      <c r="C20419" s="519" t="s">
        <v>47648</v>
      </c>
      <c r="D20419" s="519" t="s">
        <v>47660</v>
      </c>
      <c r="E20419" s="519" t="s">
        <v>47661</v>
      </c>
      <c r="I20419" s="519" t="s">
        <v>36</v>
      </c>
      <c r="J20419" s="650">
        <v>849.56</v>
      </c>
    </row>
    <row r="20420" spans="1:10">
      <c r="A20420" s="519" t="s">
        <v>20526</v>
      </c>
      <c r="B20420" s="519" t="str">
        <f t="shared" si="318"/>
        <v>DEFENSA METALICA,MODELO MALEAVEL SIMPLES,GALVANIZADA,CONSTITUIDA DE GUIA DESLIZANTE,ESPACADOR,CALCO,PLAQUETA,ACESSORIOSDE APERTO E POSTE COM COMPRIMENTO DE 1,80M.FORNECIMENTO</v>
      </c>
      <c r="C20420" s="519" t="s">
        <v>47648</v>
      </c>
      <c r="D20420" s="519" t="s">
        <v>47660</v>
      </c>
      <c r="E20420" s="519" t="s">
        <v>47661</v>
      </c>
      <c r="I20420" s="519" t="s">
        <v>36</v>
      </c>
      <c r="J20420" s="650">
        <v>849.56</v>
      </c>
    </row>
    <row r="20421" spans="1:10">
      <c r="A20421" s="519" t="s">
        <v>20527</v>
      </c>
      <c r="B20421" s="519" t="str">
        <f t="shared" si="318"/>
        <v>DEFENSA METALICA,MODELO MALEAVEL DUPLA,GALVANIZADA,CONSTITUIDA DE GUIA DESLIZANTE,ESPACADOR,CALCO,PLAQUETA,ACESSORIOS DE APERTO E POSTE COM COMPRIMENTO DE 1,80M.FORNECIMENTO</v>
      </c>
      <c r="C20421" s="519" t="s">
        <v>47653</v>
      </c>
      <c r="D20421" s="519" t="s">
        <v>47662</v>
      </c>
      <c r="E20421" s="519" t="s">
        <v>47663</v>
      </c>
      <c r="I20421" s="519" t="s">
        <v>36</v>
      </c>
      <c r="J20421" s="650">
        <v>1057.3800000000001</v>
      </c>
    </row>
    <row r="20422" spans="1:10">
      <c r="A20422" s="519" t="s">
        <v>20528</v>
      </c>
      <c r="B20422" s="519" t="str">
        <f t="shared" si="318"/>
        <v>DEFENSA METALICA,MODELO MALEAVEL DUPLA,GALVANIZADA,CONSTITUIDA DE GUIA DESLIZANTE,ESPACADOR,CALCO,PLAQUETA,ACESSORIOS DE APERTO E POSTE COM COMPRIMENTO DE 1,80M.FORNECIMENTO</v>
      </c>
      <c r="C20422" s="519" t="s">
        <v>47653</v>
      </c>
      <c r="D20422" s="519" t="s">
        <v>47662</v>
      </c>
      <c r="E20422" s="519" t="s">
        <v>47663</v>
      </c>
      <c r="I20422" s="519" t="s">
        <v>36</v>
      </c>
      <c r="J20422" s="650">
        <v>1057.3800000000001</v>
      </c>
    </row>
    <row r="20423" spans="1:10">
      <c r="A20423" s="519" t="s">
        <v>20529</v>
      </c>
      <c r="B20423" s="519" t="str">
        <f t="shared" si="318"/>
        <v>BOCA PARA BUEIRO SIMPLES,MULTI-PLATE CIRCULAR,COM 1,90M DE DIAMETRO,EM CONCRETO ARMADO 15MPA,INCLUSIVE TODOS OS MATERIAIS E ESCAVACAO MANUAL DA LAJE DA BASE,EXCLUSIVE REATERRO</v>
      </c>
      <c r="C20423" s="519" t="s">
        <v>47664</v>
      </c>
      <c r="D20423" s="519" t="s">
        <v>47665</v>
      </c>
      <c r="E20423" s="519" t="s">
        <v>47666</v>
      </c>
      <c r="I20423" s="519" t="s">
        <v>5</v>
      </c>
      <c r="J20423" s="650">
        <v>6723.77</v>
      </c>
    </row>
    <row r="20424" spans="1:10">
      <c r="A20424" s="519" t="s">
        <v>20530</v>
      </c>
      <c r="B20424" s="519" t="str">
        <f t="shared" ref="B20424:B20487" si="319">C20424&amp;D20424&amp;E20424&amp;F20424&amp;G20424&amp;H20424</f>
        <v>BOCA PARA BUEIRO SIMPLES,MULTI-PLATE CIRCULAR,COM 1,90M DE DIAMETRO,EM CONCRETO ARMADO 15MPA,INCLUSIVE TODOS OS MATERIAIS E ESCAVACAO MANUAL DA LAJE DA BASE,EXCLUSIVE REATERRO</v>
      </c>
      <c r="C20424" s="519" t="s">
        <v>47664</v>
      </c>
      <c r="D20424" s="519" t="s">
        <v>47665</v>
      </c>
      <c r="E20424" s="519" t="s">
        <v>47666</v>
      </c>
      <c r="I20424" s="519" t="s">
        <v>5</v>
      </c>
      <c r="J20424" s="650">
        <v>6295.44</v>
      </c>
    </row>
    <row r="20425" spans="1:10">
      <c r="A20425" s="519" t="s">
        <v>20531</v>
      </c>
      <c r="B20425" s="519" t="str">
        <f t="shared" si="319"/>
        <v>BOCA PARA BUEIRO DUPLO,MULTI-PLATE CIRCULAR,COM 1,90M DE DIAMETRO,EM CONCRETO ARMADO 15MPA,INCLUSIVE TODOS OS MATERIAISE ESCAVACAO MANUAL DA LAJE DA BASE,EXCLUSIVE REATERRO</v>
      </c>
      <c r="C20425" s="519" t="s">
        <v>47667</v>
      </c>
      <c r="D20425" s="519" t="s">
        <v>47668</v>
      </c>
      <c r="E20425" s="519" t="s">
        <v>47669</v>
      </c>
      <c r="I20425" s="519" t="s">
        <v>5</v>
      </c>
      <c r="J20425" s="650">
        <v>12768.73</v>
      </c>
    </row>
    <row r="20426" spans="1:10">
      <c r="A20426" s="519" t="s">
        <v>20532</v>
      </c>
      <c r="B20426" s="519" t="str">
        <f t="shared" si="319"/>
        <v>BOCA PARA BUEIRO DUPLO,MULTI-PLATE CIRCULAR,COM 1,90M DE DIAMETRO,EM CONCRETO ARMADO 15MPA,INCLUSIVE TODOS OS MATERIAISE ESCAVACAO MANUAL DA LAJE DA BASE,EXCLUSIVE REATERRO</v>
      </c>
      <c r="C20426" s="519" t="s">
        <v>47667</v>
      </c>
      <c r="D20426" s="519" t="s">
        <v>47668</v>
      </c>
      <c r="E20426" s="519" t="s">
        <v>47669</v>
      </c>
      <c r="I20426" s="519" t="s">
        <v>5</v>
      </c>
      <c r="J20426" s="650">
        <v>12003.61</v>
      </c>
    </row>
    <row r="20427" spans="1:10">
      <c r="A20427" s="519" t="s">
        <v>20533</v>
      </c>
      <c r="B20427" s="519" t="str">
        <f t="shared" si="319"/>
        <v>BOCA PARA BUEIRO TRIPLO,MULTI-PLATE CIRCULAR,COM 1,90M DE DIAMETRO,EM CONCRETO ARMADO 15MPA,INCLUSIVE TODOS OS MATERIAIS E ESCAVACAO MANUAL DA LAJE DA BASE,EXCLUSIVE REATERRO</v>
      </c>
      <c r="C20427" s="519" t="s">
        <v>47670</v>
      </c>
      <c r="D20427" s="519" t="s">
        <v>47671</v>
      </c>
      <c r="E20427" s="519" t="s">
        <v>47672</v>
      </c>
      <c r="I20427" s="519" t="s">
        <v>5</v>
      </c>
      <c r="J20427" s="650">
        <v>19700.650000000001</v>
      </c>
    </row>
    <row r="20428" spans="1:10">
      <c r="A20428" s="519" t="s">
        <v>20534</v>
      </c>
      <c r="B20428" s="519" t="str">
        <f t="shared" si="319"/>
        <v>BOCA PARA BUEIRO TRIPLO,MULTI-PLATE CIRCULAR,COM 1,90M DE DIAMETRO,EM CONCRETO ARMADO 15MPA,INCLUSIVE TODOS OS MATERIAIS E ESCAVACAO MANUAL DA LAJE DA BASE,EXCLUSIVE REATERRO</v>
      </c>
      <c r="C20428" s="519" t="s">
        <v>47670</v>
      </c>
      <c r="D20428" s="519" t="s">
        <v>47671</v>
      </c>
      <c r="E20428" s="519" t="s">
        <v>47672</v>
      </c>
      <c r="I20428" s="519" t="s">
        <v>5</v>
      </c>
      <c r="J20428" s="650">
        <v>18525.96</v>
      </c>
    </row>
    <row r="20429" spans="1:10">
      <c r="A20429" s="519" t="s">
        <v>20535</v>
      </c>
      <c r="B20429" s="519" t="str">
        <f t="shared" si="319"/>
        <v>BOCA PARA BUEIRO SIMPLES,MULTI-PLATE CIRCULAR,COM 2,30M DE DIAMETRO,EM CONCRETO ARMADO 15MPA,INCLUINDO TODOS OS MATERIAIS E ESCAVACAO MANUAL DA LAJE DA BASE,EXCLUSIVE REATERRO</v>
      </c>
      <c r="C20429" s="519" t="s">
        <v>47673</v>
      </c>
      <c r="D20429" s="519" t="s">
        <v>47674</v>
      </c>
      <c r="E20429" s="519" t="s">
        <v>47666</v>
      </c>
      <c r="I20429" s="519" t="s">
        <v>5</v>
      </c>
      <c r="J20429" s="650">
        <v>8742.2199999999993</v>
      </c>
    </row>
    <row r="20430" spans="1:10">
      <c r="A20430" s="519" t="s">
        <v>20536</v>
      </c>
      <c r="B20430" s="519" t="str">
        <f t="shared" si="319"/>
        <v>BOCA PARA BUEIRO SIMPLES,MULTI-PLATE CIRCULAR,COM 2,30M DE DIAMETRO,EM CONCRETO ARMADO 15MPA,INCLUINDO TODOS OS MATERIAIS E ESCAVACAO MANUAL DA LAJE DA BASE,EXCLUSIVE REATERRO</v>
      </c>
      <c r="C20430" s="519" t="s">
        <v>47673</v>
      </c>
      <c r="D20430" s="519" t="s">
        <v>47674</v>
      </c>
      <c r="E20430" s="519" t="s">
        <v>47666</v>
      </c>
      <c r="I20430" s="519" t="s">
        <v>5</v>
      </c>
      <c r="J20430" s="650">
        <v>8187.18</v>
      </c>
    </row>
    <row r="20431" spans="1:10">
      <c r="A20431" s="519" t="s">
        <v>20537</v>
      </c>
      <c r="B20431" s="519" t="str">
        <f t="shared" si="319"/>
        <v>BOCA PARA BUEIRO DUPLO,MULTI-PLATE CIRCULAR,COM 2,30M DE DIAMETRO,EM CONCRETO ARMADO 15MPA,INCLUINDO TODOS OS MATERIAISE ESCAVACAO MANUAL DA LAJE DA BASE,EXCLUSIVE REATERRO</v>
      </c>
      <c r="C20431" s="519" t="s">
        <v>47675</v>
      </c>
      <c r="D20431" s="519" t="s">
        <v>47676</v>
      </c>
      <c r="E20431" s="519" t="s">
        <v>47669</v>
      </c>
      <c r="I20431" s="519" t="s">
        <v>5</v>
      </c>
      <c r="J20431" s="650">
        <v>16823.439999999999</v>
      </c>
    </row>
    <row r="20432" spans="1:10">
      <c r="A20432" s="519" t="s">
        <v>20538</v>
      </c>
      <c r="B20432" s="519" t="str">
        <f t="shared" si="319"/>
        <v>BOCA PARA BUEIRO DUPLO,MULTI-PLATE CIRCULAR,COM 2,30M DE DIAMETRO,EM CONCRETO ARMADO 15MPA,INCLUINDO TODOS OS MATERIAISE ESCAVACAO MANUAL DA LAJE DA BASE,EXCLUSIVE REATERRO</v>
      </c>
      <c r="C20432" s="519" t="s">
        <v>47675</v>
      </c>
      <c r="D20432" s="519" t="s">
        <v>47676</v>
      </c>
      <c r="E20432" s="519" t="s">
        <v>47669</v>
      </c>
      <c r="I20432" s="519" t="s">
        <v>5</v>
      </c>
      <c r="J20432" s="650">
        <v>15811.92</v>
      </c>
    </row>
    <row r="20433" spans="1:10">
      <c r="A20433" s="519" t="s">
        <v>20539</v>
      </c>
      <c r="B20433" s="519" t="str">
        <f t="shared" si="319"/>
        <v>BOCA PARA BUEIRO TRIPLO,MULTI-PLATE CIRCULAR,COM 2,30M DE DIAMETRO,EM CONCRETO ARMADO 15MPA,INCLUINDO TODOS OS MATERIAIS E ESCAVACAO MANUAL DA LAJE DA BASE,EXCLUSIVE REATERRO</v>
      </c>
      <c r="C20433" s="519" t="s">
        <v>47677</v>
      </c>
      <c r="D20433" s="519" t="s">
        <v>47678</v>
      </c>
      <c r="E20433" s="519" t="s">
        <v>47672</v>
      </c>
      <c r="I20433" s="519" t="s">
        <v>5</v>
      </c>
      <c r="J20433" s="650">
        <v>25440.74</v>
      </c>
    </row>
    <row r="20434" spans="1:10">
      <c r="A20434" s="519" t="s">
        <v>20540</v>
      </c>
      <c r="B20434" s="519" t="str">
        <f t="shared" si="319"/>
        <v>BOCA PARA BUEIRO TRIPLO,MULTI-PLATE CIRCULAR,COM 2,30M DE DIAMETRO,EM CONCRETO ARMADO 15MPA,INCLUINDO TODOS OS MATERIAIS E ESCAVACAO MANUAL DA LAJE DA BASE,EXCLUSIVE REATERRO</v>
      </c>
      <c r="C20434" s="519" t="s">
        <v>47677</v>
      </c>
      <c r="D20434" s="519" t="s">
        <v>47678</v>
      </c>
      <c r="E20434" s="519" t="s">
        <v>47672</v>
      </c>
      <c r="I20434" s="519" t="s">
        <v>5</v>
      </c>
      <c r="J20434" s="650">
        <v>23930.11</v>
      </c>
    </row>
    <row r="20435" spans="1:10">
      <c r="A20435" s="519" t="s">
        <v>20541</v>
      </c>
      <c r="B20435" s="519" t="str">
        <f t="shared" si="319"/>
        <v>BOCA PARA BUEIRO SIMPLES,MULTI-PLATE CIRCULAR,COM 2,65M DE DIAMETRO,EM CONCRETO ARMADO 15MPA,INCLUINDO TODOS OS MATERIAIS E ESCAVACAO MANUAL DA LAJE DA BASE,EXCLUSIVE REATERRO</v>
      </c>
      <c r="C20435" s="519" t="s">
        <v>47679</v>
      </c>
      <c r="D20435" s="519" t="s">
        <v>47674</v>
      </c>
      <c r="E20435" s="519" t="s">
        <v>47666</v>
      </c>
      <c r="I20435" s="519" t="s">
        <v>5</v>
      </c>
      <c r="J20435" s="650">
        <v>12348.84</v>
      </c>
    </row>
    <row r="20436" spans="1:10">
      <c r="A20436" s="519" t="s">
        <v>20542</v>
      </c>
      <c r="B20436" s="519" t="str">
        <f t="shared" si="319"/>
        <v>BOCA PARA BUEIRO SIMPLES,MULTI-PLATE CIRCULAR,COM 2,65M DE DIAMETRO,EM CONCRETO ARMADO 15MPA,INCLUINDO TODOS OS MATERIAIS E ESCAVACAO MANUAL DA LAJE DA BASE,EXCLUSIVE REATERRO</v>
      </c>
      <c r="C20436" s="519" t="s">
        <v>47679</v>
      </c>
      <c r="D20436" s="519" t="s">
        <v>47674</v>
      </c>
      <c r="E20436" s="519" t="s">
        <v>47666</v>
      </c>
      <c r="I20436" s="519" t="s">
        <v>5</v>
      </c>
      <c r="J20436" s="650">
        <v>11600.59</v>
      </c>
    </row>
    <row r="20437" spans="1:10">
      <c r="A20437" s="519" t="s">
        <v>20543</v>
      </c>
      <c r="B20437" s="519" t="str">
        <f t="shared" si="319"/>
        <v>BOCA PARA BUEIRO DUPLO,MULTI-PLATE CIRCULAR,COM 2,65M DE DIAMETRO,EM CONCRETO ARMADO 15MPA,INCLUINDO TODOS OS MATERIAISE ESCAVACAO MANUAL DA LAJE DA BASE,EXCLUSIVE REATERRO</v>
      </c>
      <c r="C20437" s="519" t="s">
        <v>47680</v>
      </c>
      <c r="D20437" s="519" t="s">
        <v>47676</v>
      </c>
      <c r="E20437" s="519" t="s">
        <v>47669</v>
      </c>
      <c r="I20437" s="519" t="s">
        <v>5</v>
      </c>
      <c r="J20437" s="650">
        <v>19387.59</v>
      </c>
    </row>
    <row r="20438" spans="1:10">
      <c r="A20438" s="519" t="s">
        <v>20544</v>
      </c>
      <c r="B20438" s="519" t="str">
        <f t="shared" si="319"/>
        <v>BOCA PARA BUEIRO DUPLO,MULTI-PLATE CIRCULAR,COM 2,65M DE DIAMETRO,EM CONCRETO ARMADO 15MPA,INCLUINDO TODOS OS MATERIAISE ESCAVACAO MANUAL DA LAJE DA BASE,EXCLUSIVE REATERRO</v>
      </c>
      <c r="C20438" s="519" t="s">
        <v>47680</v>
      </c>
      <c r="D20438" s="519" t="s">
        <v>47676</v>
      </c>
      <c r="E20438" s="519" t="s">
        <v>47669</v>
      </c>
      <c r="I20438" s="519" t="s">
        <v>5</v>
      </c>
      <c r="J20438" s="650">
        <v>18191.689999999999</v>
      </c>
    </row>
    <row r="20439" spans="1:10">
      <c r="A20439" s="519" t="s">
        <v>20545</v>
      </c>
      <c r="B20439" s="519" t="str">
        <f t="shared" si="319"/>
        <v>BOCA PARA BUEIRO TRIPLO,MULTI-PLATE CIRCULAR,COM 2,65M DE DIAMETRO,EM CONCRETO ARMADO 15MPA,INCLUINDO TODOS OS MATERIAIS E ESCAVACAO MANUAL DA LAJE DA BASE,EXCLUSIVE REATERRO</v>
      </c>
      <c r="C20439" s="519" t="s">
        <v>47681</v>
      </c>
      <c r="D20439" s="519" t="s">
        <v>47678</v>
      </c>
      <c r="E20439" s="519" t="s">
        <v>47672</v>
      </c>
      <c r="I20439" s="519" t="s">
        <v>5</v>
      </c>
      <c r="J20439" s="650">
        <v>35514.660000000003</v>
      </c>
    </row>
    <row r="20440" spans="1:10">
      <c r="A20440" s="519" t="s">
        <v>20546</v>
      </c>
      <c r="B20440" s="519" t="str">
        <f t="shared" si="319"/>
        <v>BOCA PARA BUEIRO TRIPLO,MULTI-PLATE CIRCULAR,COM 2,65M DE DIAMETRO,EM CONCRETO ARMADO 15MPA,INCLUINDO TODOS OS MATERIAIS E ESCAVACAO MANUAL DA LAJE DA BASE,EXCLUSIVE REATERRO</v>
      </c>
      <c r="C20440" s="519" t="s">
        <v>47681</v>
      </c>
      <c r="D20440" s="519" t="s">
        <v>47678</v>
      </c>
      <c r="E20440" s="519" t="s">
        <v>47672</v>
      </c>
      <c r="I20440" s="519" t="s">
        <v>5</v>
      </c>
      <c r="J20440" s="650">
        <v>33464.76</v>
      </c>
    </row>
    <row r="20441" spans="1:10">
      <c r="A20441" s="519" t="s">
        <v>20547</v>
      </c>
      <c r="B20441" s="519" t="str">
        <f t="shared" si="319"/>
        <v>BOCA PARA BUEIRO SIMPLES,MULTI-PLATE CIRCULAR,COM 3,05M DE DIAMETRO,EM CONCRETO ARMADO 15MPA,INCLUINDO TODOS OS MATERIAIS E ESCAVACAO MANUAL DA LAJE DA BASE,EXCLUSIVE REATERRO</v>
      </c>
      <c r="C20441" s="519" t="s">
        <v>47682</v>
      </c>
      <c r="D20441" s="519" t="s">
        <v>47674</v>
      </c>
      <c r="E20441" s="519" t="s">
        <v>47666</v>
      </c>
      <c r="I20441" s="519" t="s">
        <v>5</v>
      </c>
      <c r="J20441" s="650">
        <v>15884.44</v>
      </c>
    </row>
    <row r="20442" spans="1:10">
      <c r="A20442" s="519" t="s">
        <v>20548</v>
      </c>
      <c r="B20442" s="519" t="str">
        <f t="shared" si="319"/>
        <v>BOCA PARA BUEIRO SIMPLES,MULTI-PLATE CIRCULAR,COM 3,05M DE DIAMETRO,EM CONCRETO ARMADO 15MPA,INCLUINDO TODOS OS MATERIAIS E ESCAVACAO MANUAL DA LAJE DA BASE,EXCLUSIVE REATERRO</v>
      </c>
      <c r="C20442" s="519" t="s">
        <v>47682</v>
      </c>
      <c r="D20442" s="519" t="s">
        <v>47674</v>
      </c>
      <c r="E20442" s="519" t="s">
        <v>47666</v>
      </c>
      <c r="I20442" s="519" t="s">
        <v>5</v>
      </c>
      <c r="J20442" s="650">
        <v>14927.8</v>
      </c>
    </row>
    <row r="20443" spans="1:10">
      <c r="A20443" s="519" t="s">
        <v>20549</v>
      </c>
      <c r="B20443" s="519" t="str">
        <f t="shared" si="319"/>
        <v>BOCA PARA BUEIRO DUPLO,MULTI-PLATE CIRCULAR,COM 3,05M DE DIAMETRO,EM CONCRETO ARMADO 15MPA,INCLUINDO TODOS OS MATERIAISE ESCAVACAO MANUAL DA LAJE DA BASE,EXCLUSIVE REATERRO</v>
      </c>
      <c r="C20443" s="519" t="s">
        <v>47683</v>
      </c>
      <c r="D20443" s="519" t="s">
        <v>47676</v>
      </c>
      <c r="E20443" s="519" t="s">
        <v>47669</v>
      </c>
      <c r="I20443" s="519" t="s">
        <v>5</v>
      </c>
      <c r="J20443" s="650">
        <v>21924.68</v>
      </c>
    </row>
    <row r="20444" spans="1:10">
      <c r="A20444" s="519" t="s">
        <v>20550</v>
      </c>
      <c r="B20444" s="519" t="str">
        <f t="shared" si="319"/>
        <v>BOCA PARA BUEIRO DUPLO,MULTI-PLATE CIRCULAR,COM 3,05M DE DIAMETRO,EM CONCRETO ARMADO 15MPA,INCLUINDO TODOS OS MATERIAISE ESCAVACAO MANUAL DA LAJE DA BASE,EXCLUSIVE REATERRO</v>
      </c>
      <c r="C20444" s="519" t="s">
        <v>47683</v>
      </c>
      <c r="D20444" s="519" t="s">
        <v>47676</v>
      </c>
      <c r="E20444" s="519" t="s">
        <v>47669</v>
      </c>
      <c r="I20444" s="519" t="s">
        <v>5</v>
      </c>
      <c r="J20444" s="650">
        <v>20546.5</v>
      </c>
    </row>
    <row r="20445" spans="1:10">
      <c r="A20445" s="519" t="s">
        <v>20551</v>
      </c>
      <c r="B20445" s="519" t="str">
        <f t="shared" si="319"/>
        <v>BOCA PARA BUEIRO TRIPLO,MULTI-PLATE CIRCULAR,COM 3,05M DE DIAMETRO,EM CONCRETO ARMADO 15MPA,INCLUINDO TODOS OS MATERIAIS E ESCAVACAO MANUAL DA LAJE DA BASE,EXCLUSIVE REATERRO</v>
      </c>
      <c r="C20445" s="519" t="s">
        <v>47684</v>
      </c>
      <c r="D20445" s="519" t="s">
        <v>47678</v>
      </c>
      <c r="E20445" s="519" t="s">
        <v>47672</v>
      </c>
      <c r="I20445" s="519" t="s">
        <v>5</v>
      </c>
      <c r="J20445" s="650">
        <v>42851.57</v>
      </c>
    </row>
    <row r="20446" spans="1:10">
      <c r="A20446" s="519" t="s">
        <v>20552</v>
      </c>
      <c r="B20446" s="519" t="str">
        <f t="shared" si="319"/>
        <v>BOCA PARA BUEIRO TRIPLO,MULTI-PLATE CIRCULAR,COM 3,05M DE DIAMETRO,EM CONCRETO ARMADO 15MPA,INCLUINDO TODOS OS MATERIAIS E ESCAVACAO MANUAL DA LAJE DA BASE,EXCLUSIVE REATERRO</v>
      </c>
      <c r="C20446" s="519" t="s">
        <v>47684</v>
      </c>
      <c r="D20446" s="519" t="s">
        <v>47678</v>
      </c>
      <c r="E20446" s="519" t="s">
        <v>47672</v>
      </c>
      <c r="I20446" s="519" t="s">
        <v>5</v>
      </c>
      <c r="J20446" s="650">
        <v>40397.58</v>
      </c>
    </row>
    <row r="20447" spans="1:10">
      <c r="A20447" s="519" t="s">
        <v>20553</v>
      </c>
      <c r="B20447" s="519" t="str">
        <f t="shared" si="319"/>
        <v>BOCA PARA BUEIRO SIMPLES,MULTI-PLATE LENTICULAR,COM 1,85M DE VAO E 1,40M DE ALTURA,EM CONCRETO ARMADO 15MPA,INCLUSIVE TODOS OS MATERIAIS E ESCAVACAO MANUAL DA LAJE DA BASE,EXCLUSIVE REATERRO</v>
      </c>
      <c r="C20447" s="519" t="s">
        <v>47685</v>
      </c>
      <c r="D20447" s="519" t="s">
        <v>47686</v>
      </c>
      <c r="E20447" s="519" t="s">
        <v>47687</v>
      </c>
      <c r="F20447" s="519" t="s">
        <v>37725</v>
      </c>
      <c r="I20447" s="519" t="s">
        <v>5</v>
      </c>
      <c r="J20447" s="650">
        <v>4707.99</v>
      </c>
    </row>
    <row r="20448" spans="1:10">
      <c r="A20448" s="519" t="s">
        <v>20554</v>
      </c>
      <c r="B20448" s="519" t="str">
        <f t="shared" si="319"/>
        <v>BOCA PARA BUEIRO SIMPLES,MULTI-PLATE LENTICULAR,COM 1,85M DE VAO E 1,40M DE ALTURA,EM CONCRETO ARMADO 15MPA,INCLUSIVE TODOS OS MATERIAIS E ESCAVACAO MANUAL DA LAJE DA BASE,EXCLUSIVE REATERRO</v>
      </c>
      <c r="C20448" s="519" t="s">
        <v>47685</v>
      </c>
      <c r="D20448" s="519" t="s">
        <v>47686</v>
      </c>
      <c r="E20448" s="519" t="s">
        <v>47687</v>
      </c>
      <c r="F20448" s="519" t="s">
        <v>37725</v>
      </c>
      <c r="I20448" s="519" t="s">
        <v>5</v>
      </c>
      <c r="J20448" s="650">
        <v>4407.34</v>
      </c>
    </row>
    <row r="20449" spans="1:10">
      <c r="A20449" s="519" t="s">
        <v>20555</v>
      </c>
      <c r="B20449" s="519" t="str">
        <f t="shared" si="319"/>
        <v>BOCA PARA BUEIRO DUPLO,MULTI-PLATE LENTICULAR,COM 1,85M DE VAO E 1,40M DE ALTURA,EM CONCRETO ARMADO 15MPA,INCLUSIVE TODOS OS MATERIAIS E ESCAVACAO MANUAL DA LAJE DA BASE,EXCLUSIVEREATERRO</v>
      </c>
      <c r="C20449" s="519" t="s">
        <v>47688</v>
      </c>
      <c r="D20449" s="519" t="s">
        <v>47689</v>
      </c>
      <c r="E20449" s="519" t="s">
        <v>47690</v>
      </c>
      <c r="F20449" s="519" t="s">
        <v>47691</v>
      </c>
      <c r="I20449" s="519" t="s">
        <v>5</v>
      </c>
      <c r="J20449" s="650">
        <v>11309.79</v>
      </c>
    </row>
    <row r="20450" spans="1:10">
      <c r="A20450" s="519" t="s">
        <v>20556</v>
      </c>
      <c r="B20450" s="519" t="str">
        <f t="shared" si="319"/>
        <v>BOCA PARA BUEIRO DUPLO,MULTI-PLATE LENTICULAR,COM 1,85M DE VAO E 1,40M DE ALTURA,EM CONCRETO ARMADO 15MPA,INCLUSIVE TODOS OS MATERIAIS E ESCAVACAO MANUAL DA LAJE DA BASE,EXCLUSIVEREATERRO</v>
      </c>
      <c r="C20450" s="519" t="s">
        <v>47688</v>
      </c>
      <c r="D20450" s="519" t="s">
        <v>47689</v>
      </c>
      <c r="E20450" s="519" t="s">
        <v>47690</v>
      </c>
      <c r="F20450" s="519" t="s">
        <v>47691</v>
      </c>
      <c r="I20450" s="519" t="s">
        <v>5</v>
      </c>
      <c r="J20450" s="650">
        <v>10627.48</v>
      </c>
    </row>
    <row r="20451" spans="1:10">
      <c r="A20451" s="519" t="s">
        <v>20557</v>
      </c>
      <c r="B20451" s="519" t="str">
        <f t="shared" si="319"/>
        <v>BOCA PARA BUEIRO TRIPLO,MULTI-PLATE LENTICULAR,COM 1,85M DEVAO E 1,40M DE ALTURA,EM CONCRETO ARMADO 15MPA,INCLUSIVE TODOS OS MATERIAIS E ESCAVACAO MANUAL DA LAJE DA BASE,EXCLUSIVE REATERRO</v>
      </c>
      <c r="C20451" s="519" t="s">
        <v>47692</v>
      </c>
      <c r="D20451" s="519" t="s">
        <v>47693</v>
      </c>
      <c r="E20451" s="519" t="s">
        <v>47694</v>
      </c>
      <c r="F20451" s="519" t="s">
        <v>47695</v>
      </c>
      <c r="I20451" s="519" t="s">
        <v>5</v>
      </c>
      <c r="J20451" s="650">
        <v>18163.509999999998</v>
      </c>
    </row>
    <row r="20452" spans="1:10">
      <c r="A20452" s="519" t="s">
        <v>20558</v>
      </c>
      <c r="B20452" s="519" t="str">
        <f t="shared" si="319"/>
        <v>BOCA PARA BUEIRO TRIPLO,MULTI-PLATE LENTICULAR,COM 1,85M DEVAO E 1,40M DE ALTURA,EM CONCRETO ARMADO 15MPA,INCLUSIVE TODOS OS MATERIAIS E ESCAVACAO MANUAL DA LAJE DA BASE,EXCLUSIVE REATERRO</v>
      </c>
      <c r="C20452" s="519" t="s">
        <v>47692</v>
      </c>
      <c r="D20452" s="519" t="s">
        <v>47693</v>
      </c>
      <c r="E20452" s="519" t="s">
        <v>47694</v>
      </c>
      <c r="F20452" s="519" t="s">
        <v>47695</v>
      </c>
      <c r="I20452" s="519" t="s">
        <v>5</v>
      </c>
      <c r="J20452" s="650">
        <v>17110.75</v>
      </c>
    </row>
    <row r="20453" spans="1:10">
      <c r="A20453" s="519" t="s">
        <v>20559</v>
      </c>
      <c r="B20453" s="519" t="str">
        <f t="shared" si="319"/>
        <v>BOCA PARA BUEIRO SIMPLES,MULTI-PLATE LENTICULAR,COM 2,20M DE VAO E 1,70M DE ALTURA,EM CONCRETO ARMADO 15MPA,INCLUSIVE TODOS OS MATERIAIS E ESCAVACAO MANUAL DA LAJE DA BASE,EXCLUSIVE REATERRO</v>
      </c>
      <c r="C20453" s="519" t="s">
        <v>47696</v>
      </c>
      <c r="D20453" s="519" t="s">
        <v>47697</v>
      </c>
      <c r="E20453" s="519" t="s">
        <v>47687</v>
      </c>
      <c r="F20453" s="519" t="s">
        <v>37725</v>
      </c>
      <c r="I20453" s="519" t="s">
        <v>5</v>
      </c>
      <c r="J20453" s="650">
        <v>6949.49</v>
      </c>
    </row>
    <row r="20454" spans="1:10">
      <c r="A20454" s="519" t="s">
        <v>20560</v>
      </c>
      <c r="B20454" s="519" t="str">
        <f t="shared" si="319"/>
        <v>BOCA PARA BUEIRO SIMPLES,MULTI-PLATE LENTICULAR,COM 2,20M DE VAO E 1,70M DE ALTURA,EM CONCRETO ARMADO 15MPA,INCLUSIVE TODOS OS MATERIAIS E ESCAVACAO MANUAL DA LAJE DA BASE,EXCLUSIVE REATERRO</v>
      </c>
      <c r="C20454" s="519" t="s">
        <v>47696</v>
      </c>
      <c r="D20454" s="519" t="s">
        <v>47697</v>
      </c>
      <c r="E20454" s="519" t="s">
        <v>47687</v>
      </c>
      <c r="F20454" s="519" t="s">
        <v>37725</v>
      </c>
      <c r="I20454" s="519" t="s">
        <v>5</v>
      </c>
      <c r="J20454" s="650">
        <v>6518.41</v>
      </c>
    </row>
    <row r="20455" spans="1:10">
      <c r="A20455" s="519" t="s">
        <v>20561</v>
      </c>
      <c r="B20455" s="519" t="str">
        <f t="shared" si="319"/>
        <v>BOCA PARA BUEIRO DUPLO,MULTI-PLATE LENTICULAR,COM 2,20M DE VAO E 1,70M DE ALTURA,EM CONCRETO ARMADO 15MPA,INCLUSIVE TODOS OS MATERIAIS E ESCAVACAO MANUAL DA LAJE DA BASE,EXCLUSIVEREATERRO</v>
      </c>
      <c r="C20455" s="519" t="s">
        <v>47698</v>
      </c>
      <c r="D20455" s="519" t="s">
        <v>47699</v>
      </c>
      <c r="E20455" s="519" t="s">
        <v>47690</v>
      </c>
      <c r="F20455" s="519" t="s">
        <v>47691</v>
      </c>
      <c r="I20455" s="519" t="s">
        <v>5</v>
      </c>
      <c r="J20455" s="650">
        <v>14353.34</v>
      </c>
    </row>
    <row r="20456" spans="1:10">
      <c r="A20456" s="519" t="s">
        <v>20562</v>
      </c>
      <c r="B20456" s="519" t="str">
        <f t="shared" si="319"/>
        <v>BOCA PARA BUEIRO DUPLO,MULTI-PLATE LENTICULAR,COM 2,20M DE VAO E 1,70M DE ALTURA,EM CONCRETO ARMADO 15MPA,INCLUSIVE TODOS OS MATERIAIS E ESCAVACAO MANUAL DA LAJE DA BASE,EXCLUSIVEREATERRO</v>
      </c>
      <c r="C20456" s="519" t="s">
        <v>47698</v>
      </c>
      <c r="D20456" s="519" t="s">
        <v>47699</v>
      </c>
      <c r="E20456" s="519" t="s">
        <v>47690</v>
      </c>
      <c r="F20456" s="519" t="s">
        <v>47691</v>
      </c>
      <c r="I20456" s="519" t="s">
        <v>5</v>
      </c>
      <c r="J20456" s="650">
        <v>13482.84</v>
      </c>
    </row>
    <row r="20457" spans="1:10">
      <c r="A20457" s="519" t="s">
        <v>20563</v>
      </c>
      <c r="B20457" s="519" t="str">
        <f t="shared" si="319"/>
        <v>BOCA PARA BUEIRO TRIPLO,MULTI-PLATE LENTICULAR,COM 2,20M DEVAO E 1,70M DE ALTURA,EM CONCRETO ARMADO 15MPA,INCLUSIVE TODOS OS MATERIAIS E ESCAVACAO MANUAL DA LAJE DA BASE,EXCLUSIVE REATERRO</v>
      </c>
      <c r="C20457" s="519" t="s">
        <v>47700</v>
      </c>
      <c r="D20457" s="519" t="s">
        <v>47701</v>
      </c>
      <c r="E20457" s="519" t="s">
        <v>47694</v>
      </c>
      <c r="F20457" s="519" t="s">
        <v>47695</v>
      </c>
      <c r="I20457" s="519" t="s">
        <v>5</v>
      </c>
      <c r="J20457" s="650">
        <v>21821.74</v>
      </c>
    </row>
    <row r="20458" spans="1:10">
      <c r="A20458" s="519" t="s">
        <v>20564</v>
      </c>
      <c r="B20458" s="519" t="str">
        <f t="shared" si="319"/>
        <v>BOCA PARA BUEIRO TRIPLO,MULTI-PLATE LENTICULAR,COM 2,20M DEVAO E 1,70M DE ALTURA,EM CONCRETO ARMADO 15MPA,INCLUSIVE TODOS OS MATERIAIS E ESCAVACAO MANUAL DA LAJE DA BASE,EXCLUSIVE REATERRO</v>
      </c>
      <c r="C20458" s="519" t="s">
        <v>47700</v>
      </c>
      <c r="D20458" s="519" t="s">
        <v>47701</v>
      </c>
      <c r="E20458" s="519" t="s">
        <v>47694</v>
      </c>
      <c r="F20458" s="519" t="s">
        <v>47695</v>
      </c>
      <c r="I20458" s="519" t="s">
        <v>5</v>
      </c>
      <c r="J20458" s="650">
        <v>20588.78</v>
      </c>
    </row>
    <row r="20459" spans="1:10">
      <c r="A20459" s="519" t="s">
        <v>20565</v>
      </c>
      <c r="B20459" s="519" t="str">
        <f t="shared" si="319"/>
        <v>BOCA PARA BUEIRO SIMPLES,MULTI-PLATE LENTICULAR,COM 2,85M DE VAO E 1,85M DE ALTURA,EM CONCRETO ARMADO 15MPA,INCLUSIVE TODOS OS MATERIAIS E ESCAVACAO MANUAL DA LAJE DA BASE,EXCLUSIVE REATERRO</v>
      </c>
      <c r="C20459" s="519" t="s">
        <v>47702</v>
      </c>
      <c r="D20459" s="519" t="s">
        <v>47703</v>
      </c>
      <c r="E20459" s="519" t="s">
        <v>47687</v>
      </c>
      <c r="F20459" s="519" t="s">
        <v>37725</v>
      </c>
      <c r="I20459" s="519" t="s">
        <v>5</v>
      </c>
      <c r="J20459" s="650">
        <v>8905.18</v>
      </c>
    </row>
    <row r="20460" spans="1:10">
      <c r="A20460" s="519" t="s">
        <v>20566</v>
      </c>
      <c r="B20460" s="519" t="str">
        <f t="shared" si="319"/>
        <v>BOCA PARA BUEIRO SIMPLES,MULTI-PLATE LENTICULAR,COM 2,85M DE VAO E 1,85M DE ALTURA,EM CONCRETO ARMADO 15MPA,INCLUSIVE TODOS OS MATERIAIS E ESCAVACAO MANUAL DA LAJE DA BASE,EXCLUSIVE REATERRO</v>
      </c>
      <c r="C20460" s="519" t="s">
        <v>47702</v>
      </c>
      <c r="D20460" s="519" t="s">
        <v>47703</v>
      </c>
      <c r="E20460" s="519" t="s">
        <v>47687</v>
      </c>
      <c r="F20460" s="519" t="s">
        <v>37725</v>
      </c>
      <c r="I20460" s="519" t="s">
        <v>5</v>
      </c>
      <c r="J20460" s="650">
        <v>8367.11</v>
      </c>
    </row>
    <row r="20461" spans="1:10">
      <c r="A20461" s="519" t="s">
        <v>20567</v>
      </c>
      <c r="B20461" s="519" t="str">
        <f t="shared" si="319"/>
        <v>BOCA PARA BUEIRO DUPLO,MULTI-PLATE LENTICULAR,COM 2,85M DE VAO E 1,85M DE ALTURA,EM CONCRETO ARMADO 15MPA,INCLUSIVE TODOS OS MATERIAIS E ESCAVACAO MANUAL DA LAJE DA BASE,EXCLUSIVEREATERRO</v>
      </c>
      <c r="C20461" s="519" t="s">
        <v>47704</v>
      </c>
      <c r="D20461" s="519" t="s">
        <v>47705</v>
      </c>
      <c r="E20461" s="519" t="s">
        <v>47690</v>
      </c>
      <c r="F20461" s="519" t="s">
        <v>47691</v>
      </c>
      <c r="I20461" s="519" t="s">
        <v>5</v>
      </c>
      <c r="J20461" s="650">
        <v>17535.72</v>
      </c>
    </row>
    <row r="20462" spans="1:10">
      <c r="A20462" s="519" t="s">
        <v>20568</v>
      </c>
      <c r="B20462" s="519" t="str">
        <f t="shared" si="319"/>
        <v>BOCA PARA BUEIRO DUPLO,MULTI-PLATE LENTICULAR,COM 2,85M DE VAO E 1,85M DE ALTURA,EM CONCRETO ARMADO 15MPA,INCLUSIVE TODOS OS MATERIAIS E ESCAVACAO MANUAL DA LAJE DA BASE,EXCLUSIVEREATERRO</v>
      </c>
      <c r="C20462" s="519" t="s">
        <v>47704</v>
      </c>
      <c r="D20462" s="519" t="s">
        <v>47705</v>
      </c>
      <c r="E20462" s="519" t="s">
        <v>47690</v>
      </c>
      <c r="F20462" s="519" t="s">
        <v>47691</v>
      </c>
      <c r="I20462" s="519" t="s">
        <v>5</v>
      </c>
      <c r="J20462" s="650">
        <v>16472.32</v>
      </c>
    </row>
    <row r="20463" spans="1:10">
      <c r="A20463" s="519" t="s">
        <v>20569</v>
      </c>
      <c r="B20463" s="519" t="str">
        <f t="shared" si="319"/>
        <v>BOCA PARA BUEIRO TRIPLO,MULTI-PLATE LENTICULAR,COM 2,85M DEVAO E 1,85M DE ALTURA,EM CONCRETO ARMADO 15MPA,INCLUSIVE TODOS OS MATERIAIS E ESCAVACAO MANUAL DA LAJE DA BASE,EXCLUSIVE REATERRO</v>
      </c>
      <c r="C20463" s="519" t="s">
        <v>47706</v>
      </c>
      <c r="D20463" s="519" t="s">
        <v>47707</v>
      </c>
      <c r="E20463" s="519" t="s">
        <v>47694</v>
      </c>
      <c r="F20463" s="519" t="s">
        <v>47695</v>
      </c>
      <c r="I20463" s="519" t="s">
        <v>5</v>
      </c>
      <c r="J20463" s="650">
        <v>27789.15</v>
      </c>
    </row>
    <row r="20464" spans="1:10">
      <c r="A20464" s="519" t="s">
        <v>20570</v>
      </c>
      <c r="B20464" s="519" t="str">
        <f t="shared" si="319"/>
        <v>BOCA PARA BUEIRO TRIPLO,MULTI-PLATE LENTICULAR,COM 2,85M DEVAO E 1,85M DE ALTURA,EM CONCRETO ARMADO 15MPA,INCLUSIVE TODOS OS MATERIAIS E ESCAVACAO MANUAL DA LAJE DA BASE,EXCLUSIVE REATERRO</v>
      </c>
      <c r="C20464" s="519" t="s">
        <v>47706</v>
      </c>
      <c r="D20464" s="519" t="s">
        <v>47707</v>
      </c>
      <c r="E20464" s="519" t="s">
        <v>47694</v>
      </c>
      <c r="F20464" s="519" t="s">
        <v>47695</v>
      </c>
      <c r="I20464" s="519" t="s">
        <v>5</v>
      </c>
      <c r="J20464" s="650">
        <v>26191.42</v>
      </c>
    </row>
    <row r="20465" spans="1:10">
      <c r="A20465" s="519" t="s">
        <v>20571</v>
      </c>
      <c r="B20465" s="519" t="str">
        <f t="shared" si="319"/>
        <v>BOCA PARA BUEIRO SIMPLES TUBULAR DE CONCRETO,DIAMETRO DE 0,40M EM CONCRETO CICLOPICO,INCLUSIVE FORMA,ESCAVACAO,REATERROE FORNECIMENTO DOS MATERIAIS,EXCLUSIVE ESCAVACAO DE MATERIAL DE REATERRO NA JAZIDA E SEU TRANSPORTE AO CANTEIRO</v>
      </c>
      <c r="C20465" s="519" t="s">
        <v>47708</v>
      </c>
      <c r="D20465" s="519" t="s">
        <v>47709</v>
      </c>
      <c r="E20465" s="519" t="s">
        <v>47710</v>
      </c>
      <c r="F20465" s="519" t="s">
        <v>47711</v>
      </c>
      <c r="I20465" s="519" t="s">
        <v>5</v>
      </c>
      <c r="J20465" s="650">
        <v>527.97</v>
      </c>
    </row>
    <row r="20466" spans="1:10">
      <c r="A20466" s="519" t="s">
        <v>20572</v>
      </c>
      <c r="B20466" s="519" t="str">
        <f t="shared" si="319"/>
        <v>BOCA PARA BUEIRO SIMPLES TUBULAR DE CONCRETO,DIAMETRO DE 0,40M EM CONCRETO CICLOPICO,INCLUSIVE FORMA,ESCAVACAO,REATERROE FORNECIMENTO DOS MATERIAIS,EXCLUSIVE ESCAVACAO DE MATERIAL DE REATERRO NA JAZIDA E SEU TRANSPORTE AO CANTEIRO</v>
      </c>
      <c r="C20466" s="519" t="s">
        <v>47708</v>
      </c>
      <c r="D20466" s="519" t="s">
        <v>47709</v>
      </c>
      <c r="E20466" s="519" t="s">
        <v>47710</v>
      </c>
      <c r="F20466" s="519" t="s">
        <v>47711</v>
      </c>
      <c r="I20466" s="519" t="s">
        <v>5</v>
      </c>
      <c r="J20466" s="650">
        <v>487.66</v>
      </c>
    </row>
    <row r="20467" spans="1:10">
      <c r="A20467" s="519" t="s">
        <v>20573</v>
      </c>
      <c r="B20467" s="519" t="str">
        <f t="shared" si="319"/>
        <v>BOCA PARA BUEIRO SIMPLES TUBULAR DE CONCRETO,DIAMETRO DE 0,60M EM CONCRETO CICLOPICO,INCLUSIVE FORMA,ESCAVACAO,REATERROE FORNECIMENTO DOS MATERIAIS,EXCLUSIVE ESCAVACAO DE MATERIAL DE REATERRO NA JAZIDA E SEU TRANSPORTE AO CANTEIRO</v>
      </c>
      <c r="C20467" s="519" t="s">
        <v>47712</v>
      </c>
      <c r="D20467" s="519" t="s">
        <v>47709</v>
      </c>
      <c r="E20467" s="519" t="s">
        <v>47710</v>
      </c>
      <c r="F20467" s="519" t="s">
        <v>47711</v>
      </c>
      <c r="I20467" s="519" t="s">
        <v>5</v>
      </c>
      <c r="J20467" s="650">
        <v>879.78</v>
      </c>
    </row>
    <row r="20468" spans="1:10">
      <c r="A20468" s="519" t="s">
        <v>20574</v>
      </c>
      <c r="B20468" s="519" t="str">
        <f t="shared" si="319"/>
        <v>BOCA PARA BUEIRO SIMPLES TUBULAR DE CONCRETO,DIAMETRO DE 0,60M EM CONCRETO CICLOPICO,INCLUSIVE FORMA,ESCAVACAO,REATERROE FORNECIMENTO DOS MATERIAIS,EXCLUSIVE ESCAVACAO DE MATERIAL DE REATERRO NA JAZIDA E SEU TRANSPORTE AO CANTEIRO</v>
      </c>
      <c r="C20468" s="519" t="s">
        <v>47712</v>
      </c>
      <c r="D20468" s="519" t="s">
        <v>47709</v>
      </c>
      <c r="E20468" s="519" t="s">
        <v>47710</v>
      </c>
      <c r="F20468" s="519" t="s">
        <v>47711</v>
      </c>
      <c r="I20468" s="519" t="s">
        <v>5</v>
      </c>
      <c r="J20468" s="650">
        <v>814.12</v>
      </c>
    </row>
    <row r="20469" spans="1:10">
      <c r="A20469" s="519" t="s">
        <v>20575</v>
      </c>
      <c r="B20469" s="519" t="str">
        <f t="shared" si="319"/>
        <v>BOCA PARA BUEIRO SIMPLES TUBULAR DE CONCRETO,DIAMETRO DE 0,80M EM CONCRETO CICLOPICO,INCLUSIVE FORMA,ESCAVACAO,REATERROE FORNECIMENTO DOS MATERIAIS,EXCLUSIVE ESCAVACAO DE MATERIAL DE REATERRO NA JAZIDA E SEU TRANSPORTE AO CANTEIRO</v>
      </c>
      <c r="C20469" s="519" t="s">
        <v>47713</v>
      </c>
      <c r="D20469" s="519" t="s">
        <v>47709</v>
      </c>
      <c r="E20469" s="519" t="s">
        <v>47710</v>
      </c>
      <c r="F20469" s="519" t="s">
        <v>47711</v>
      </c>
      <c r="I20469" s="519" t="s">
        <v>5</v>
      </c>
      <c r="J20469" s="650">
        <v>1335.57</v>
      </c>
    </row>
    <row r="20470" spans="1:10">
      <c r="A20470" s="519" t="s">
        <v>20576</v>
      </c>
      <c r="B20470" s="519" t="str">
        <f t="shared" si="319"/>
        <v>BOCA PARA BUEIRO SIMPLES TUBULAR DE CONCRETO,DIAMETRO DE 0,80M EM CONCRETO CICLOPICO,INCLUSIVE FORMA,ESCAVACAO,REATERROE FORNECIMENTO DOS MATERIAIS,EXCLUSIVE ESCAVACAO DE MATERIAL DE REATERRO NA JAZIDA E SEU TRANSPORTE AO CANTEIRO</v>
      </c>
      <c r="C20470" s="519" t="s">
        <v>47713</v>
      </c>
      <c r="D20470" s="519" t="s">
        <v>47709</v>
      </c>
      <c r="E20470" s="519" t="s">
        <v>47710</v>
      </c>
      <c r="F20470" s="519" t="s">
        <v>47711</v>
      </c>
      <c r="I20470" s="519" t="s">
        <v>5</v>
      </c>
      <c r="J20470" s="650">
        <v>1237.7</v>
      </c>
    </row>
    <row r="20471" spans="1:10">
      <c r="A20471" s="519" t="s">
        <v>20577</v>
      </c>
      <c r="B20471" s="519" t="str">
        <f t="shared" si="319"/>
        <v>BOCA PARA BUEIRO SIMPLES TUBULAR DE CONCRETO,DIAMETRO DE 1,00M EM CONCRETO CICLOPICO,INCLUSIVE FORMA,ESCAVACAO,REATERROE FORNECIMENTO DOS MATERIAIS,EXCLUSIVE ESCAVACAO DE MATERIAL DE REATERRO NA JAZIDA E SEU TRANSPORTE AO CANTEIRO</v>
      </c>
      <c r="C20471" s="519" t="s">
        <v>47714</v>
      </c>
      <c r="D20471" s="519" t="s">
        <v>47709</v>
      </c>
      <c r="E20471" s="519" t="s">
        <v>47710</v>
      </c>
      <c r="F20471" s="519" t="s">
        <v>47711</v>
      </c>
      <c r="I20471" s="519" t="s">
        <v>5</v>
      </c>
      <c r="J20471" s="650">
        <v>1903.67</v>
      </c>
    </row>
    <row r="20472" spans="1:10">
      <c r="A20472" s="519" t="s">
        <v>20578</v>
      </c>
      <c r="B20472" s="519" t="str">
        <f t="shared" si="319"/>
        <v>BOCA PARA BUEIRO SIMPLES TUBULAR DE CONCRETO,DIAMETRO DE 1,00M EM CONCRETO CICLOPICO,INCLUSIVE FORMA,ESCAVACAO,REATERROE FORNECIMENTO DOS MATERIAIS,EXCLUSIVE ESCAVACAO DE MATERIAL DE REATERRO NA JAZIDA E SEU TRANSPORTE AO CANTEIRO</v>
      </c>
      <c r="C20472" s="519" t="s">
        <v>47714</v>
      </c>
      <c r="D20472" s="519" t="s">
        <v>47709</v>
      </c>
      <c r="E20472" s="519" t="s">
        <v>47710</v>
      </c>
      <c r="F20472" s="519" t="s">
        <v>47711</v>
      </c>
      <c r="I20472" s="519" t="s">
        <v>5</v>
      </c>
      <c r="J20472" s="650">
        <v>1766.32</v>
      </c>
    </row>
    <row r="20473" spans="1:10">
      <c r="A20473" s="519" t="s">
        <v>20579</v>
      </c>
      <c r="B20473" s="519" t="str">
        <f t="shared" si="319"/>
        <v>BOCA PARA BUEIRO SIMPLES TUBULAR DE CONCRETO,DIAMETRO DE 1,20M,EM CONCRETO CICLOPICO,INCLUSIVE FORMA,ESCAVACAO,REATERROE FORNECIMENTO DOS MATERIAIS,EXCLUSIVE ESCAVACAO DE MATERIAL DE REATERRO NA JAZIDA E SEU TRANSPORTE AO CANTEIRO</v>
      </c>
      <c r="C20473" s="519" t="s">
        <v>47715</v>
      </c>
      <c r="D20473" s="519" t="s">
        <v>47716</v>
      </c>
      <c r="E20473" s="519" t="s">
        <v>47710</v>
      </c>
      <c r="F20473" s="519" t="s">
        <v>47711</v>
      </c>
      <c r="I20473" s="519" t="s">
        <v>5</v>
      </c>
      <c r="J20473" s="650">
        <v>2590.5700000000002</v>
      </c>
    </row>
    <row r="20474" spans="1:10">
      <c r="A20474" s="519" t="s">
        <v>20580</v>
      </c>
      <c r="B20474" s="519" t="str">
        <f t="shared" si="319"/>
        <v>BOCA PARA BUEIRO SIMPLES TUBULAR DE CONCRETO,DIAMETRO DE 1,20M,EM CONCRETO CICLOPICO,INCLUSIVE FORMA,ESCAVACAO,REATERROE FORNECIMENTO DOS MATERIAIS,EXCLUSIVE ESCAVACAO DE MATERIAL DE REATERRO NA JAZIDA E SEU TRANSPORTE AO CANTEIRO</v>
      </c>
      <c r="C20474" s="519" t="s">
        <v>47715</v>
      </c>
      <c r="D20474" s="519" t="s">
        <v>47716</v>
      </c>
      <c r="E20474" s="519" t="s">
        <v>47710</v>
      </c>
      <c r="F20474" s="519" t="s">
        <v>47711</v>
      </c>
      <c r="I20474" s="519" t="s">
        <v>5</v>
      </c>
      <c r="J20474" s="650">
        <v>2406.1799999999998</v>
      </c>
    </row>
    <row r="20475" spans="1:10">
      <c r="A20475" s="519" t="s">
        <v>20581</v>
      </c>
      <c r="B20475" s="519" t="str">
        <f t="shared" si="319"/>
        <v>BOCA PARA BUEIRO SIMPLES TUBULAR DE CONCRETO,DIAMETRO DE 1,50M EM CONCRETO CICLOPICO,INCLUSIVE FORMA,ESCAVACAO,REATERROE FORNECIMENTO DOS MATERIAIS,EXCLUSIVE ESCAVACAO DE MATERIAL DE REATERRO NA JAZIDA E SEU TRANSPORTE AO CANTEIRO</v>
      </c>
      <c r="C20475" s="519" t="s">
        <v>47717</v>
      </c>
      <c r="D20475" s="519" t="s">
        <v>47709</v>
      </c>
      <c r="E20475" s="519" t="s">
        <v>47710</v>
      </c>
      <c r="F20475" s="519" t="s">
        <v>47711</v>
      </c>
      <c r="I20475" s="519" t="s">
        <v>5</v>
      </c>
      <c r="J20475" s="650">
        <v>4233.3100000000004</v>
      </c>
    </row>
    <row r="20476" spans="1:10">
      <c r="A20476" s="519" t="s">
        <v>20582</v>
      </c>
      <c r="B20476" s="519" t="str">
        <f t="shared" si="319"/>
        <v>BOCA PARA BUEIRO SIMPLES TUBULAR DE CONCRETO,DIAMETRO DE 1,50M EM CONCRETO CICLOPICO,INCLUSIVE FORMA,ESCAVACAO,REATERROE FORNECIMENTO DOS MATERIAIS,EXCLUSIVE ESCAVACAO DE MATERIAL DE REATERRO NA JAZIDA E SEU TRANSPORTE AO CANTEIRO</v>
      </c>
      <c r="C20476" s="519" t="s">
        <v>47717</v>
      </c>
      <c r="D20476" s="519" t="s">
        <v>47709</v>
      </c>
      <c r="E20476" s="519" t="s">
        <v>47710</v>
      </c>
      <c r="F20476" s="519" t="s">
        <v>47711</v>
      </c>
      <c r="I20476" s="519" t="s">
        <v>5</v>
      </c>
      <c r="J20476" s="650">
        <v>3947.55</v>
      </c>
    </row>
    <row r="20477" spans="1:10">
      <c r="A20477" s="519" t="s">
        <v>20583</v>
      </c>
      <c r="B20477" s="519" t="str">
        <f t="shared" si="319"/>
        <v>BOCA PARA BUEIRO SIMPLES TUBULAR DE CONCRETO,DIAMETRO DE 2,00M EM CONCRETO CICLOPICO,INCLUSIVE FORMA,ESCAVACAO,REATERROE FORNECIMENTO DOS MATERIAIS,EXCLUSIVE ESCAVACAO DE MATERIAL DE REATERRO NA JAZIDA E SEU TRANSPORTE AO CANTEIRO</v>
      </c>
      <c r="C20477" s="519" t="s">
        <v>47718</v>
      </c>
      <c r="D20477" s="519" t="s">
        <v>47709</v>
      </c>
      <c r="E20477" s="519" t="s">
        <v>47710</v>
      </c>
      <c r="F20477" s="519" t="s">
        <v>47711</v>
      </c>
      <c r="I20477" s="519" t="s">
        <v>5</v>
      </c>
      <c r="J20477" s="650">
        <v>5213.07</v>
      </c>
    </row>
    <row r="20478" spans="1:10">
      <c r="A20478" s="519" t="s">
        <v>20584</v>
      </c>
      <c r="B20478" s="519" t="str">
        <f t="shared" si="319"/>
        <v>BOCA PARA BUEIRO SIMPLES TUBULAR DE CONCRETO,DIAMETRO DE 2,00M EM CONCRETO CICLOPICO,INCLUSIVE FORMA,ESCAVACAO,REATERROE FORNECIMENTO DOS MATERIAIS,EXCLUSIVE ESCAVACAO DE MATERIAL DE REATERRO NA JAZIDA E SEU TRANSPORTE AO CANTEIRO</v>
      </c>
      <c r="C20478" s="519" t="s">
        <v>47718</v>
      </c>
      <c r="D20478" s="519" t="s">
        <v>47709</v>
      </c>
      <c r="E20478" s="519" t="s">
        <v>47710</v>
      </c>
      <c r="F20478" s="519" t="s">
        <v>47711</v>
      </c>
      <c r="I20478" s="519" t="s">
        <v>5</v>
      </c>
      <c r="J20478" s="650">
        <v>4842.1099999999997</v>
      </c>
    </row>
    <row r="20479" spans="1:10">
      <c r="A20479" s="519" t="s">
        <v>20585</v>
      </c>
      <c r="B20479" s="519" t="str">
        <f t="shared" si="319"/>
        <v>BOCA PARA BUEIRO DUPLO TUBULAR DE CONCRETO,DIAMETRO DE 0,40M EM CONCRETO CICLOPICO,INCLUSIVE FORMA,ESCAVACAO,REATERRO EFORNECIMENTO DOS MATERIAIS,EXCLUSIVE ESCAVACAO DE MATERIAL DE REATERRO NA JAZIDA E SEU TRANSPORTE AO CANTEIRO</v>
      </c>
      <c r="C20479" s="519" t="s">
        <v>47719</v>
      </c>
      <c r="D20479" s="519" t="s">
        <v>47720</v>
      </c>
      <c r="E20479" s="519" t="s">
        <v>47721</v>
      </c>
      <c r="F20479" s="519" t="s">
        <v>47722</v>
      </c>
      <c r="I20479" s="519" t="s">
        <v>5</v>
      </c>
      <c r="J20479" s="650">
        <v>753.22</v>
      </c>
    </row>
    <row r="20480" spans="1:10">
      <c r="A20480" s="519" t="s">
        <v>20586</v>
      </c>
      <c r="B20480" s="519" t="str">
        <f t="shared" si="319"/>
        <v>BOCA PARA BUEIRO DUPLO TUBULAR DE CONCRETO,DIAMETRO DE 0,40M EM CONCRETO CICLOPICO,INCLUSIVE FORMA,ESCAVACAO,REATERRO EFORNECIMENTO DOS MATERIAIS,EXCLUSIVE ESCAVACAO DE MATERIAL DE REATERRO NA JAZIDA E SEU TRANSPORTE AO CANTEIRO</v>
      </c>
      <c r="C20480" s="519" t="s">
        <v>47719</v>
      </c>
      <c r="D20480" s="519" t="s">
        <v>47720</v>
      </c>
      <c r="E20480" s="519" t="s">
        <v>47721</v>
      </c>
      <c r="F20480" s="519" t="s">
        <v>47722</v>
      </c>
      <c r="I20480" s="519" t="s">
        <v>5</v>
      </c>
      <c r="J20480" s="650">
        <v>696.47</v>
      </c>
    </row>
    <row r="20481" spans="1:10">
      <c r="A20481" s="519" t="s">
        <v>20587</v>
      </c>
      <c r="B20481" s="519" t="str">
        <f t="shared" si="319"/>
        <v>BOCA PARA BUEIRO DUPLO TUBULAR DE CONCRETO,DIAMETRO DE 0,60M EM CONCRETO CICLOPICO,INCLUSIVE FORMA,ESCAVACAO,REATERRO EFORNECIMENTO DOS MATERIAIS,EXCLUSIVE ESCAVACAO DE MATERIAL DE REATERRO NA JAZIDA E SEU TRANSPORTE AO CANTEIRO</v>
      </c>
      <c r="C20481" s="519" t="s">
        <v>47723</v>
      </c>
      <c r="D20481" s="519" t="s">
        <v>47720</v>
      </c>
      <c r="E20481" s="519" t="s">
        <v>47721</v>
      </c>
      <c r="F20481" s="519" t="s">
        <v>47722</v>
      </c>
      <c r="I20481" s="519" t="s">
        <v>5</v>
      </c>
      <c r="J20481" s="650">
        <v>1260.7</v>
      </c>
    </row>
    <row r="20482" spans="1:10">
      <c r="A20482" s="519" t="s">
        <v>20588</v>
      </c>
      <c r="B20482" s="519" t="str">
        <f t="shared" si="319"/>
        <v>BOCA PARA BUEIRO DUPLO TUBULAR DE CONCRETO,DIAMETRO DE 0,60M EM CONCRETO CICLOPICO,INCLUSIVE FORMA,ESCAVACAO,REATERRO EFORNECIMENTO DOS MATERIAIS,EXCLUSIVE ESCAVACAO DE MATERIAL DE REATERRO NA JAZIDA E SEU TRANSPORTE AO CANTEIRO</v>
      </c>
      <c r="C20482" s="519" t="s">
        <v>47723</v>
      </c>
      <c r="D20482" s="519" t="s">
        <v>47720</v>
      </c>
      <c r="E20482" s="519" t="s">
        <v>47721</v>
      </c>
      <c r="F20482" s="519" t="s">
        <v>47722</v>
      </c>
      <c r="I20482" s="519" t="s">
        <v>5</v>
      </c>
      <c r="J20482" s="650">
        <v>1167.6500000000001</v>
      </c>
    </row>
    <row r="20483" spans="1:10">
      <c r="A20483" s="519" t="s">
        <v>20589</v>
      </c>
      <c r="B20483" s="519" t="str">
        <f t="shared" si="319"/>
        <v>BOCA PARA BUEIRO DUPLO TUBULAR DE CONCRETO,DIAMETRO DE 0,80M EM CONCRETO CICLOPICO,INCLUSIVE FORMA,ESCAVACAO,REATERRO EFORNECIMENTO DOS MATERIAIS,EXCLUSIVE ESCAVACAO DE MATERIAL DE REATERRO NA JAZIDA E SEU TRANSPORTE AO CANTEIRO</v>
      </c>
      <c r="C20483" s="519" t="s">
        <v>47724</v>
      </c>
      <c r="D20483" s="519" t="s">
        <v>47720</v>
      </c>
      <c r="E20483" s="519" t="s">
        <v>47721</v>
      </c>
      <c r="F20483" s="519" t="s">
        <v>47722</v>
      </c>
      <c r="I20483" s="519" t="s">
        <v>5</v>
      </c>
      <c r="J20483" s="650">
        <v>1914.78</v>
      </c>
    </row>
    <row r="20484" spans="1:10">
      <c r="A20484" s="519" t="s">
        <v>20590</v>
      </c>
      <c r="B20484" s="519" t="str">
        <f t="shared" si="319"/>
        <v>BOCA PARA BUEIRO DUPLO TUBULAR DE CONCRETO,DIAMETRO DE 0,80M EM CONCRETO CICLOPICO,INCLUSIVE FORMA,ESCAVACAO,REATERRO EFORNECIMENTO DOS MATERIAIS,EXCLUSIVE ESCAVACAO DE MATERIAL DE REATERRO NA JAZIDA E SEU TRANSPORTE AO CANTEIRO</v>
      </c>
      <c r="C20484" s="519" t="s">
        <v>47724</v>
      </c>
      <c r="D20484" s="519" t="s">
        <v>47720</v>
      </c>
      <c r="E20484" s="519" t="s">
        <v>47721</v>
      </c>
      <c r="F20484" s="519" t="s">
        <v>47722</v>
      </c>
      <c r="I20484" s="519" t="s">
        <v>5</v>
      </c>
      <c r="J20484" s="650">
        <v>1775.71</v>
      </c>
    </row>
    <row r="20485" spans="1:10">
      <c r="A20485" s="519" t="s">
        <v>20591</v>
      </c>
      <c r="B20485" s="519" t="str">
        <f t="shared" si="319"/>
        <v>BOCA PARA BUEIRO DUPLO TUBULAR DE CONCRETO,DIAMETRO DE 1,00M EM CONCRETO CICLOPICO,INCLUSIVE FORMA,ESCAVACAO,REATERRO EFORNECIMENTO DOS MATERIAIS,EXCLUSIVE ESCAVACAO DE MATERIAL DE REATERRO NA JAZIDA E SEU TRANSPORTE AO CANTEIRO</v>
      </c>
      <c r="C20485" s="519" t="s">
        <v>47725</v>
      </c>
      <c r="D20485" s="519" t="s">
        <v>47720</v>
      </c>
      <c r="E20485" s="519" t="s">
        <v>47721</v>
      </c>
      <c r="F20485" s="519" t="s">
        <v>47722</v>
      </c>
      <c r="I20485" s="519" t="s">
        <v>5</v>
      </c>
      <c r="J20485" s="650">
        <v>2724.25</v>
      </c>
    </row>
    <row r="20486" spans="1:10">
      <c r="A20486" s="519" t="s">
        <v>20592</v>
      </c>
      <c r="B20486" s="519" t="str">
        <f t="shared" si="319"/>
        <v>BOCA PARA BUEIRO DUPLO TUBULAR DE CONCRETO,DIAMETRO DE 1,00M EM CONCRETO CICLOPICO,INCLUSIVE FORMA,ESCAVACAO,REATERRO EFORNECIMENTO DOS MATERIAIS,EXCLUSIVE ESCAVACAO DE MATERIAL DE REATERRO NA JAZIDA E SEU TRANSPORTE AO CANTEIRO</v>
      </c>
      <c r="C20486" s="519" t="s">
        <v>47725</v>
      </c>
      <c r="D20486" s="519" t="s">
        <v>47720</v>
      </c>
      <c r="E20486" s="519" t="s">
        <v>47721</v>
      </c>
      <c r="F20486" s="519" t="s">
        <v>47722</v>
      </c>
      <c r="I20486" s="519" t="s">
        <v>5</v>
      </c>
      <c r="J20486" s="650">
        <v>2529.02</v>
      </c>
    </row>
    <row r="20487" spans="1:10">
      <c r="A20487" s="519" t="s">
        <v>20593</v>
      </c>
      <c r="B20487" s="519" t="str">
        <f t="shared" si="319"/>
        <v>BOCA PARA BUEIRO DUPLO TUBULAR DE CONCRETO,DIAMETRO DE 1,20M EM CONCRETO CICLOPICO,INCLUSIVE FORMA,ESCAVACAO,REATERRO EFORNECIMENTO DOS MATERIAIS,EXCLUSIVE ESCAVACAO DE MATERIAL DE REATERRO NA JAZIDA E SEU TRANSPORTE AO CANTEIRO</v>
      </c>
      <c r="C20487" s="519" t="s">
        <v>47726</v>
      </c>
      <c r="D20487" s="519" t="s">
        <v>47720</v>
      </c>
      <c r="E20487" s="519" t="s">
        <v>47721</v>
      </c>
      <c r="F20487" s="519" t="s">
        <v>47722</v>
      </c>
      <c r="I20487" s="519" t="s">
        <v>5</v>
      </c>
      <c r="J20487" s="650">
        <v>3698.37</v>
      </c>
    </row>
    <row r="20488" spans="1:10">
      <c r="A20488" s="519" t="s">
        <v>20594</v>
      </c>
      <c r="B20488" s="519" t="str">
        <f t="shared" ref="B20488:B20551" si="320">C20488&amp;D20488&amp;E20488&amp;F20488&amp;G20488&amp;H20488</f>
        <v>BOCA PARA BUEIRO DUPLO TUBULAR DE CONCRETO,DIAMETRO DE 1,20M EM CONCRETO CICLOPICO,INCLUSIVE FORMA,ESCAVACAO,REATERRO EFORNECIMENTO DOS MATERIAIS,EXCLUSIVE ESCAVACAO DE MATERIAL DE REATERRO NA JAZIDA E SEU TRANSPORTE AO CANTEIRO</v>
      </c>
      <c r="C20488" s="519" t="s">
        <v>47726</v>
      </c>
      <c r="D20488" s="519" t="s">
        <v>47720</v>
      </c>
      <c r="E20488" s="519" t="s">
        <v>47721</v>
      </c>
      <c r="F20488" s="519" t="s">
        <v>47722</v>
      </c>
      <c r="I20488" s="519" t="s">
        <v>5</v>
      </c>
      <c r="J20488" s="650">
        <v>3436.41</v>
      </c>
    </row>
    <row r="20489" spans="1:10">
      <c r="A20489" s="519" t="s">
        <v>20595</v>
      </c>
      <c r="B20489" s="519" t="str">
        <f t="shared" si="320"/>
        <v>BOCA PARA BUEIRO DUPLO TUBULAR DE CONCRETO,DIAMETRO DE 1,50M EM CONCRETO CICLOPICO,INCLUSIVE FORMA,ESCAVACAO,REATERRO EFORNECIMENTO DOS MATERIAIS,EXCLUSIVE ESCAVACAO DE MATERIAL DE REATERRO NA JAZIDA E SEU TRANSPORTE AO CANTEIRO</v>
      </c>
      <c r="C20489" s="519" t="s">
        <v>47727</v>
      </c>
      <c r="D20489" s="519" t="s">
        <v>47720</v>
      </c>
      <c r="E20489" s="519" t="s">
        <v>47721</v>
      </c>
      <c r="F20489" s="519" t="s">
        <v>47722</v>
      </c>
      <c r="I20489" s="519" t="s">
        <v>5</v>
      </c>
      <c r="J20489" s="650">
        <v>4825.54</v>
      </c>
    </row>
    <row r="20490" spans="1:10">
      <c r="A20490" s="519" t="s">
        <v>20596</v>
      </c>
      <c r="B20490" s="519" t="str">
        <f t="shared" si="320"/>
        <v>BOCA PARA BUEIRO DUPLO TUBULAR DE CONCRETO,DIAMETRO DE 1,50M EM CONCRETO CICLOPICO,INCLUSIVE FORMA,ESCAVACAO,REATERRO EFORNECIMENTO DOS MATERIAIS,EXCLUSIVE ESCAVACAO DE MATERIAL DE REATERRO NA JAZIDA E SEU TRANSPORTE AO CANTEIRO</v>
      </c>
      <c r="C20490" s="519" t="s">
        <v>47727</v>
      </c>
      <c r="D20490" s="519" t="s">
        <v>47720</v>
      </c>
      <c r="E20490" s="519" t="s">
        <v>47721</v>
      </c>
      <c r="F20490" s="519" t="s">
        <v>47722</v>
      </c>
      <c r="I20490" s="519" t="s">
        <v>5</v>
      </c>
      <c r="J20490" s="650">
        <v>4485.91</v>
      </c>
    </row>
    <row r="20491" spans="1:10">
      <c r="A20491" s="519" t="s">
        <v>20597</v>
      </c>
      <c r="B20491" s="519" t="str">
        <f t="shared" si="320"/>
        <v>BOCA PARA BUEIRO DUPLO TUBULAR DE CONCRETO,DIAMETRO DE 2,00M EM CONCRETO CICLOPICO,INCLUSIVE FORMA,ESCAVACAO,REATERRO EFORNECIMENTO DOS MATERIAIS,EXCLUSIVE ESCAVACAO DE MATERIAL DE REATERRO NA JAZIDA E SEU TRANSPORTE AO CANTEIRO</v>
      </c>
      <c r="C20491" s="519" t="s">
        <v>47728</v>
      </c>
      <c r="D20491" s="519" t="s">
        <v>47720</v>
      </c>
      <c r="E20491" s="519" t="s">
        <v>47721</v>
      </c>
      <c r="F20491" s="519" t="s">
        <v>47722</v>
      </c>
      <c r="I20491" s="519" t="s">
        <v>5</v>
      </c>
      <c r="J20491" s="650">
        <v>6327.99</v>
      </c>
    </row>
    <row r="20492" spans="1:10">
      <c r="A20492" s="519" t="s">
        <v>20598</v>
      </c>
      <c r="B20492" s="519" t="str">
        <f t="shared" si="320"/>
        <v>BOCA PARA BUEIRO DUPLO TUBULAR DE CONCRETO,DIAMETRO DE 2,00M EM CONCRETO CICLOPICO,INCLUSIVE FORMA,ESCAVACAO,REATERRO EFORNECIMENTO DOS MATERIAIS,EXCLUSIVE ESCAVACAO DE MATERIAL DE REATERRO NA JAZIDA E SEU TRANSPORTE AO CANTEIRO</v>
      </c>
      <c r="C20492" s="519" t="s">
        <v>47728</v>
      </c>
      <c r="D20492" s="519" t="s">
        <v>47720</v>
      </c>
      <c r="E20492" s="519" t="s">
        <v>47721</v>
      </c>
      <c r="F20492" s="519" t="s">
        <v>47722</v>
      </c>
      <c r="I20492" s="519" t="s">
        <v>5</v>
      </c>
      <c r="J20492" s="650">
        <v>5886.3</v>
      </c>
    </row>
    <row r="20493" spans="1:10">
      <c r="A20493" s="519" t="s">
        <v>20599</v>
      </c>
      <c r="B20493" s="519" t="str">
        <f t="shared" si="320"/>
        <v>BOCA PARA BUEIRO TRIPLO TUBULAR DE CONCRETO,DIAMETRO DE 0,40M EM CONCRETO CICLOPICO,INCLUSIVE FORMA,ESCAVACAO,REATERRO E FORNECIMENTO DOS MATERIAIS,EXCLUSIVE ESCAVACAO DE MATERIALDE REATERRO NA JAZIDA E SEU TRANSPORTE AO CANTEIRO</v>
      </c>
      <c r="C20493" s="519" t="s">
        <v>47729</v>
      </c>
      <c r="D20493" s="519" t="s">
        <v>47730</v>
      </c>
      <c r="E20493" s="519" t="s">
        <v>47731</v>
      </c>
      <c r="F20493" s="519" t="s">
        <v>47732</v>
      </c>
      <c r="I20493" s="519" t="s">
        <v>5</v>
      </c>
      <c r="J20493" s="650">
        <v>978</v>
      </c>
    </row>
    <row r="20494" spans="1:10">
      <c r="A20494" s="519" t="s">
        <v>20600</v>
      </c>
      <c r="B20494" s="519" t="str">
        <f t="shared" si="320"/>
        <v>BOCA PARA BUEIRO TRIPLO TUBULAR DE CONCRETO,DIAMETRO DE 0,40M EM CONCRETO CICLOPICO,INCLUSIVE FORMA,ESCAVACAO,REATERRO E FORNECIMENTO DOS MATERIAIS,EXCLUSIVE ESCAVACAO DE MATERIALDE REATERRO NA JAZIDA E SEU TRANSPORTE AO CANTEIRO</v>
      </c>
      <c r="C20494" s="519" t="s">
        <v>47729</v>
      </c>
      <c r="D20494" s="519" t="s">
        <v>47730</v>
      </c>
      <c r="E20494" s="519" t="s">
        <v>47731</v>
      </c>
      <c r="F20494" s="519" t="s">
        <v>47732</v>
      </c>
      <c r="I20494" s="519" t="s">
        <v>5</v>
      </c>
      <c r="J20494" s="650">
        <v>904.85</v>
      </c>
    </row>
    <row r="20495" spans="1:10">
      <c r="A20495" s="519" t="s">
        <v>20601</v>
      </c>
      <c r="B20495" s="519" t="str">
        <f t="shared" si="320"/>
        <v>BOCA PARA BUEIRO TRIPLO TUBULAR DE CONCRETO,DIAMETRO DE 0,60M EM CONCRETO CICLOPICO,INCLUSIVE FORMA,ESCAVACAO,REATERRO E FORNECIMENTO DOS MATERIAIS,EXCLUSIVE ESCAVACAO DE MATERIALDE REATERRO NA JAZIDA E SEU TRANSPORTE AO CANTEIRO</v>
      </c>
      <c r="C20495" s="519" t="s">
        <v>47733</v>
      </c>
      <c r="D20495" s="519" t="s">
        <v>47730</v>
      </c>
      <c r="E20495" s="519" t="s">
        <v>47731</v>
      </c>
      <c r="F20495" s="519" t="s">
        <v>47732</v>
      </c>
      <c r="I20495" s="519" t="s">
        <v>5</v>
      </c>
      <c r="J20495" s="650">
        <v>1641.16</v>
      </c>
    </row>
    <row r="20496" spans="1:10">
      <c r="A20496" s="519" t="s">
        <v>20602</v>
      </c>
      <c r="B20496" s="519" t="str">
        <f t="shared" si="320"/>
        <v>BOCA PARA BUEIRO TRIPLO TUBULAR DE CONCRETO,DIAMETRO DE 0,60M EM CONCRETO CICLOPICO,INCLUSIVE FORMA,ESCAVACAO,REATERRO E FORNECIMENTO DOS MATERIAIS,EXCLUSIVE ESCAVACAO DE MATERIALDE REATERRO NA JAZIDA E SEU TRANSPORTE AO CANTEIRO</v>
      </c>
      <c r="C20496" s="519" t="s">
        <v>47733</v>
      </c>
      <c r="D20496" s="519" t="s">
        <v>47730</v>
      </c>
      <c r="E20496" s="519" t="s">
        <v>47731</v>
      </c>
      <c r="F20496" s="519" t="s">
        <v>47732</v>
      </c>
      <c r="I20496" s="519" t="s">
        <v>5</v>
      </c>
      <c r="J20496" s="650">
        <v>1520.74</v>
      </c>
    </row>
    <row r="20497" spans="1:10">
      <c r="A20497" s="519" t="s">
        <v>20603</v>
      </c>
      <c r="B20497" s="519" t="str">
        <f t="shared" si="320"/>
        <v>BOCA PARA BUEIRO TRIPLO TUBULAR DE CONCRETO,DIAMETRO DE 0,80M EM CONCRETO CICLOPICO,INCLUSIVE FORMA,ESCAVACAO,REATERRO E FORNECIMENTO DOS MATERIAIS,EXCLUSIVE ESCAVACAO DE MATERIALDE REATERRO NA JAZIDA E SEU TRANSPORTE AO CANTEIRO</v>
      </c>
      <c r="C20497" s="519" t="s">
        <v>47734</v>
      </c>
      <c r="D20497" s="519" t="s">
        <v>47730</v>
      </c>
      <c r="E20497" s="519" t="s">
        <v>47731</v>
      </c>
      <c r="F20497" s="519" t="s">
        <v>47732</v>
      </c>
      <c r="I20497" s="519" t="s">
        <v>5</v>
      </c>
      <c r="J20497" s="650">
        <v>2493.5300000000002</v>
      </c>
    </row>
    <row r="20498" spans="1:10">
      <c r="A20498" s="519" t="s">
        <v>20604</v>
      </c>
      <c r="B20498" s="519" t="str">
        <f t="shared" si="320"/>
        <v>BOCA PARA BUEIRO TRIPLO TUBULAR DE CONCRETO,DIAMETRO DE 0,80M EM CONCRETO CICLOPICO,INCLUSIVE FORMA,ESCAVACAO,REATERRO E FORNECIMENTO DOS MATERIAIS,EXCLUSIVE ESCAVACAO DE MATERIALDE REATERRO NA JAZIDA E SEU TRANSPORTE AO CANTEIRO</v>
      </c>
      <c r="C20498" s="519" t="s">
        <v>47734</v>
      </c>
      <c r="D20498" s="519" t="s">
        <v>47730</v>
      </c>
      <c r="E20498" s="519" t="s">
        <v>47731</v>
      </c>
      <c r="F20498" s="519" t="s">
        <v>47732</v>
      </c>
      <c r="I20498" s="519" t="s">
        <v>5</v>
      </c>
      <c r="J20498" s="650">
        <v>2313.2800000000002</v>
      </c>
    </row>
    <row r="20499" spans="1:10">
      <c r="A20499" s="519" t="s">
        <v>20605</v>
      </c>
      <c r="B20499" s="519" t="str">
        <f t="shared" si="320"/>
        <v>BOCA PARA BUEIRO TRIPLO TUBULAR DE CONCRETO,DIAMETRO DE 1,00M EM CONCRETO CICLOPICO,INCLUSIVE FORMA,ESCAVACAO,REATERRO E FORNECIMENTO DOS MATERIAIS,EXCLUSIVE ESCAVACAO DE MATERIALDE REATERRO NA JAZIDA E SEU TRANSPORTE AO CANTEIRO</v>
      </c>
      <c r="C20499" s="519" t="s">
        <v>47735</v>
      </c>
      <c r="D20499" s="519" t="s">
        <v>47730</v>
      </c>
      <c r="E20499" s="519" t="s">
        <v>47731</v>
      </c>
      <c r="F20499" s="519" t="s">
        <v>47732</v>
      </c>
      <c r="I20499" s="519" t="s">
        <v>5</v>
      </c>
      <c r="J20499" s="650">
        <v>3545.29</v>
      </c>
    </row>
    <row r="20500" spans="1:10">
      <c r="A20500" s="519" t="s">
        <v>20606</v>
      </c>
      <c r="B20500" s="519" t="str">
        <f t="shared" si="320"/>
        <v>BOCA PARA BUEIRO TRIPLO TUBULAR DE CONCRETO,DIAMETRO DE 1,00M EM CONCRETO CICLOPICO,INCLUSIVE FORMA,ESCAVACAO,REATERRO E FORNECIMENTO DOS MATERIAIS,EXCLUSIVE ESCAVACAO DE MATERIALDE REATERRO NA JAZIDA E SEU TRANSPORTE AO CANTEIRO</v>
      </c>
      <c r="C20500" s="519" t="s">
        <v>47735</v>
      </c>
      <c r="D20500" s="519" t="s">
        <v>47730</v>
      </c>
      <c r="E20500" s="519" t="s">
        <v>47731</v>
      </c>
      <c r="F20500" s="519" t="s">
        <v>47732</v>
      </c>
      <c r="I20500" s="519" t="s">
        <v>5</v>
      </c>
      <c r="J20500" s="650">
        <v>3292.16</v>
      </c>
    </row>
    <row r="20501" spans="1:10">
      <c r="A20501" s="519" t="s">
        <v>20607</v>
      </c>
      <c r="B20501" s="519" t="str">
        <f t="shared" si="320"/>
        <v>BOCA PARA BUEIRO TRIPLO TUBULAR DE CONCRETO,DIAMETRO DE 1,20M EM CONCRETO CICLOPICO,INCLUSIVE FORMA,ESCAVACAO,REATERRO E FORNECIMENTO DOS MATERIAIS,EXCLUSIVE ESCAVACAO DE MATERIALDE REATERRO NA JAZIDA E SEU TRANSPORTE AO CANTEIRO</v>
      </c>
      <c r="C20501" s="519" t="s">
        <v>47736</v>
      </c>
      <c r="D20501" s="519" t="s">
        <v>47730</v>
      </c>
      <c r="E20501" s="519" t="s">
        <v>47731</v>
      </c>
      <c r="F20501" s="519" t="s">
        <v>47732</v>
      </c>
      <c r="I20501" s="519" t="s">
        <v>5</v>
      </c>
      <c r="J20501" s="650">
        <v>4806.16</v>
      </c>
    </row>
    <row r="20502" spans="1:10">
      <c r="A20502" s="519" t="s">
        <v>20608</v>
      </c>
      <c r="B20502" s="519" t="str">
        <f t="shared" si="320"/>
        <v>BOCA PARA BUEIRO TRIPLO TUBULAR DE CONCRETO,DIAMETRO DE 1,20M EM CONCRETO CICLOPICO,INCLUSIVE FORMA,ESCAVACAO,REATERRO E FORNECIMENTO DOS MATERIAIS,EXCLUSIVE ESCAVACAO DE MATERIALDE REATERRO NA JAZIDA E SEU TRANSPORTE AO CANTEIRO</v>
      </c>
      <c r="C20502" s="519" t="s">
        <v>47736</v>
      </c>
      <c r="D20502" s="519" t="s">
        <v>47730</v>
      </c>
      <c r="E20502" s="519" t="s">
        <v>47731</v>
      </c>
      <c r="F20502" s="519" t="s">
        <v>47732</v>
      </c>
      <c r="I20502" s="519" t="s">
        <v>5</v>
      </c>
      <c r="J20502" s="650">
        <v>4466.6400000000003</v>
      </c>
    </row>
    <row r="20503" spans="1:10">
      <c r="A20503" s="519" t="s">
        <v>20609</v>
      </c>
      <c r="B20503" s="519" t="str">
        <f t="shared" si="320"/>
        <v>BOCA PARA BUEIRO TRIPLO TUBULAR DE CONCRETO,DIAMETRO DE 1,50M EM CONCRETO CICLOPICO,INCLUSIVE FORMA,ESCAVACAO,REATERRO E FORNECIMENTO DOS MATERIAIS,EXCLUSIVE ESCAVACAO DE MATERIALDE REATERRO NA JAZIDA E SEU TRANSPORTE AO CANTEIRO</v>
      </c>
      <c r="C20503" s="519" t="s">
        <v>47737</v>
      </c>
      <c r="D20503" s="519" t="s">
        <v>47730</v>
      </c>
      <c r="E20503" s="519" t="s">
        <v>47731</v>
      </c>
      <c r="F20503" s="519" t="s">
        <v>47732</v>
      </c>
      <c r="I20503" s="519" t="s">
        <v>5</v>
      </c>
      <c r="J20503" s="650">
        <v>6523.96</v>
      </c>
    </row>
    <row r="20504" spans="1:10">
      <c r="A20504" s="519" t="s">
        <v>20610</v>
      </c>
      <c r="B20504" s="519" t="str">
        <f t="shared" si="320"/>
        <v>BOCA PARA BUEIRO TRIPLO TUBULAR DE CONCRETO,DIAMETRO DE 1,50M EM CONCRETO CICLOPICO,INCLUSIVE FORMA,ESCAVACAO,REATERRO E FORNECIMENTO DOS MATERIAIS,EXCLUSIVE ESCAVACAO DE MATERIALDE REATERRO NA JAZIDA E SEU TRANSPORTE AO CANTEIRO</v>
      </c>
      <c r="C20504" s="519" t="s">
        <v>47737</v>
      </c>
      <c r="D20504" s="519" t="s">
        <v>47730</v>
      </c>
      <c r="E20504" s="519" t="s">
        <v>47731</v>
      </c>
      <c r="F20504" s="519" t="s">
        <v>47732</v>
      </c>
      <c r="I20504" s="519" t="s">
        <v>5</v>
      </c>
      <c r="J20504" s="650">
        <v>6065.64</v>
      </c>
    </row>
    <row r="20505" spans="1:10">
      <c r="A20505" s="519" t="s">
        <v>20611</v>
      </c>
      <c r="B20505" s="519" t="str">
        <f t="shared" si="320"/>
        <v>BOCA PARA BUEIRO TRIPLO TUBULAR DE CONCRETO,DIAMETRO DE 2,00M EM CONCRETO CICLOPICO,INCLUSIVE FORMA,ESCAVACAO,REATERRO E FORNECIMENTO DOS MATERIAIS,EXCLUSIVE ESCAVACAO DE MATERIALDE REATERRO NA JAZIDA E SEU TRANSPORTE AO CANTEIRO</v>
      </c>
      <c r="C20505" s="519" t="s">
        <v>47738</v>
      </c>
      <c r="D20505" s="519" t="s">
        <v>47730</v>
      </c>
      <c r="E20505" s="519" t="s">
        <v>47731</v>
      </c>
      <c r="F20505" s="519" t="s">
        <v>47732</v>
      </c>
      <c r="I20505" s="519" t="s">
        <v>5</v>
      </c>
      <c r="J20505" s="650">
        <v>8580.83</v>
      </c>
    </row>
    <row r="20506" spans="1:10">
      <c r="A20506" s="519" t="s">
        <v>20612</v>
      </c>
      <c r="B20506" s="519" t="str">
        <f t="shared" si="320"/>
        <v>BOCA PARA BUEIRO TRIPLO TUBULAR DE CONCRETO,DIAMETRO DE 2,00M EM CONCRETO CICLOPICO,INCLUSIVE FORMA,ESCAVACAO,REATERRO E FORNECIMENTO DOS MATERIAIS,EXCLUSIVE ESCAVACAO DE MATERIALDE REATERRO NA JAZIDA E SEU TRANSPORTE AO CANTEIRO</v>
      </c>
      <c r="C20506" s="519" t="s">
        <v>47738</v>
      </c>
      <c r="D20506" s="519" t="s">
        <v>47730</v>
      </c>
      <c r="E20506" s="519" t="s">
        <v>47731</v>
      </c>
      <c r="F20506" s="519" t="s">
        <v>47732</v>
      </c>
      <c r="I20506" s="519" t="s">
        <v>5</v>
      </c>
      <c r="J20506" s="650">
        <v>7979.82</v>
      </c>
    </row>
    <row r="20507" spans="1:10">
      <c r="A20507" s="519" t="s">
        <v>20613</v>
      </c>
      <c r="B20507" s="519" t="str">
        <f t="shared" si="320"/>
        <v>BUEIRO SIMPLES TUBULAR,DE CONCRETO SIMPLES(PS-1),DIAMETRO DE 0,40M,ASSENTE EM BERCO DE CONCRETO CICLOPICO,COM ALTURA DEREATERRO H=0,80M,INCLUSIVE ESCAVACAO,FORNECIMENTO DOS MATERIAIS E REATERRO,EXCLUSIVE ESCAVACAO DE MATERIAL DE REATERRO NA JAZIDA E SEU TRANSPORTE AO CANTEIRO</v>
      </c>
      <c r="C20507" s="519" t="s">
        <v>47739</v>
      </c>
      <c r="D20507" s="519" t="s">
        <v>47740</v>
      </c>
      <c r="E20507" s="519" t="s">
        <v>47741</v>
      </c>
      <c r="F20507" s="519" t="s">
        <v>47742</v>
      </c>
      <c r="G20507" s="519" t="s">
        <v>47743</v>
      </c>
      <c r="I20507" s="519" t="s">
        <v>36</v>
      </c>
      <c r="J20507" s="650">
        <v>287.57</v>
      </c>
    </row>
    <row r="20508" spans="1:10">
      <c r="A20508" s="519" t="s">
        <v>20614</v>
      </c>
      <c r="B20508" s="519" t="str">
        <f t="shared" si="320"/>
        <v>BUEIRO SIMPLES TUBULAR,DE CONCRETO SIMPLES(PS-1),DIAMETRO DE 0,40M,ASSENTE EM BERCO DE CONCRETO CICLOPICO,COM ALTURA DEREATERRO H=0,80M,INCLUSIVE ESCAVACAO,FORNECIMENTO DOS MATERIAIS E REATERRO,EXCLUSIVE ESCAVACAO DE MATERIAL DE REATERRO NA JAZIDA E SEU TRANSPORTE AO CANTEIRO</v>
      </c>
      <c r="C20508" s="519" t="s">
        <v>47739</v>
      </c>
      <c r="D20508" s="519" t="s">
        <v>47740</v>
      </c>
      <c r="E20508" s="519" t="s">
        <v>47741</v>
      </c>
      <c r="F20508" s="519" t="s">
        <v>47742</v>
      </c>
      <c r="G20508" s="519" t="s">
        <v>47743</v>
      </c>
      <c r="I20508" s="519" t="s">
        <v>36</v>
      </c>
      <c r="J20508" s="650">
        <v>273.10000000000002</v>
      </c>
    </row>
    <row r="20509" spans="1:10">
      <c r="A20509" s="519" t="s">
        <v>20615</v>
      </c>
      <c r="B20509" s="519" t="str">
        <f t="shared" si="320"/>
        <v>BUEIRO SIMPLES TUBULAR DE CONCRETO SIMPLES(PS-1),DIAMETRO DE 0,40M,ASSENTE EM BERCO DE CONCRETO CICLOPICO,COM ALTURA DEREATERRO H=1,50M,INCLUSIVE ESCAVACAO,FORNECIMENTO DOS MATERIAIS E REATERRO,EXCLUSIVE ESCAVACAO DE MATERIAL DE REATERRO NA JAZIDA E SEU TRANSPORTE AO CANTEIRO</v>
      </c>
      <c r="C20509" s="519" t="s">
        <v>47744</v>
      </c>
      <c r="D20509" s="519" t="s">
        <v>47740</v>
      </c>
      <c r="E20509" s="519" t="s">
        <v>47745</v>
      </c>
      <c r="F20509" s="519" t="s">
        <v>47742</v>
      </c>
      <c r="G20509" s="519" t="s">
        <v>47743</v>
      </c>
      <c r="I20509" s="519" t="s">
        <v>36</v>
      </c>
      <c r="J20509" s="650">
        <v>372.61</v>
      </c>
    </row>
    <row r="20510" spans="1:10">
      <c r="A20510" s="519" t="s">
        <v>20616</v>
      </c>
      <c r="B20510" s="519" t="str">
        <f t="shared" si="320"/>
        <v>BUEIRO SIMPLES TUBULAR DE CONCRETO SIMPLES(PS-1),DIAMETRO DE 0,40M,ASSENTE EM BERCO DE CONCRETO CICLOPICO,COM ALTURA DEREATERRO H=1,50M,INCLUSIVE ESCAVACAO,FORNECIMENTO DOS MATERIAIS E REATERRO,EXCLUSIVE ESCAVACAO DE MATERIAL DE REATERRO NA JAZIDA E SEU TRANSPORTE AO CANTEIRO</v>
      </c>
      <c r="C20510" s="519" t="s">
        <v>47744</v>
      </c>
      <c r="D20510" s="519" t="s">
        <v>47740</v>
      </c>
      <c r="E20510" s="519" t="s">
        <v>47745</v>
      </c>
      <c r="F20510" s="519" t="s">
        <v>47742</v>
      </c>
      <c r="G20510" s="519" t="s">
        <v>47743</v>
      </c>
      <c r="I20510" s="519" t="s">
        <v>36</v>
      </c>
      <c r="J20510" s="650">
        <v>355.42</v>
      </c>
    </row>
    <row r="20511" spans="1:10">
      <c r="A20511" s="519" t="s">
        <v>20617</v>
      </c>
      <c r="B20511" s="519" t="str">
        <f t="shared" si="320"/>
        <v>BUEIRO SIMPLES TUBULAR,DE CONCRETO SIMPLES(PS-1),DIAMETRO DE 0,40M,ASSENTE EM BERCO DE CONCRETO CICLOPICO,COM ALTURA DEREATERRO H=3,00M,INCLUSIVE ESCAVACAO,FORNECIMENTO DOS MATERIAIS E REATERRO,EXCLUSIVE ESCAVACAO DE MATERIAL DE REATERRO NA JAZIDA E SEU TRANSPORTE AO CANTEIRO</v>
      </c>
      <c r="C20511" s="519" t="s">
        <v>47739</v>
      </c>
      <c r="D20511" s="519" t="s">
        <v>47740</v>
      </c>
      <c r="E20511" s="519" t="s">
        <v>47746</v>
      </c>
      <c r="F20511" s="519" t="s">
        <v>47742</v>
      </c>
      <c r="G20511" s="519" t="s">
        <v>47743</v>
      </c>
      <c r="I20511" s="519" t="s">
        <v>36</v>
      </c>
      <c r="J20511" s="650">
        <v>678.61</v>
      </c>
    </row>
    <row r="20512" spans="1:10">
      <c r="A20512" s="519" t="s">
        <v>20618</v>
      </c>
      <c r="B20512" s="519" t="str">
        <f t="shared" si="320"/>
        <v>BUEIRO SIMPLES TUBULAR,DE CONCRETO SIMPLES(PS-1),DIAMETRO DE 0,40M,ASSENTE EM BERCO DE CONCRETO CICLOPICO,COM ALTURA DEREATERRO H=3,00M,INCLUSIVE ESCAVACAO,FORNECIMENTO DOS MATERIAIS E REATERRO,EXCLUSIVE ESCAVACAO DE MATERIAL DE REATERRO NA JAZIDA E SEU TRANSPORTE AO CANTEIRO</v>
      </c>
      <c r="C20512" s="519" t="s">
        <v>47739</v>
      </c>
      <c r="D20512" s="519" t="s">
        <v>47740</v>
      </c>
      <c r="E20512" s="519" t="s">
        <v>47746</v>
      </c>
      <c r="F20512" s="519" t="s">
        <v>47742</v>
      </c>
      <c r="G20512" s="519" t="s">
        <v>47743</v>
      </c>
      <c r="I20512" s="519" t="s">
        <v>36</v>
      </c>
      <c r="J20512" s="650">
        <v>652.16</v>
      </c>
    </row>
    <row r="20513" spans="1:10">
      <c r="A20513" s="519" t="s">
        <v>20619</v>
      </c>
      <c r="B20513" s="519" t="str">
        <f t="shared" si="320"/>
        <v>BUEIRO SIMPLES TUBULAR,DE CONCRETO SIMPLES(PS-1),DIAMETRO DE 0,40M,ASSENTE EM BERCO DE CONCRETO CICLOPICO,COM ALTURA DEREATERRO H=4,00M,INCLUSIVE ESCAVACAO,FORNECIMENTO DOS MATERIAIS E REATERRO,EXCLUSIVE ESCAVACAO DE MATERIAL DE REATERRO NA JAZIDA E SEU TRANSPORTE AO CANTEIRO</v>
      </c>
      <c r="C20513" s="519" t="s">
        <v>47739</v>
      </c>
      <c r="D20513" s="519" t="s">
        <v>47740</v>
      </c>
      <c r="E20513" s="519" t="s">
        <v>47747</v>
      </c>
      <c r="F20513" s="519" t="s">
        <v>47742</v>
      </c>
      <c r="G20513" s="519" t="s">
        <v>47743</v>
      </c>
      <c r="I20513" s="519" t="s">
        <v>36</v>
      </c>
      <c r="J20513" s="650">
        <v>936.55</v>
      </c>
    </row>
    <row r="20514" spans="1:10">
      <c r="A20514" s="519" t="s">
        <v>20620</v>
      </c>
      <c r="B20514" s="519" t="str">
        <f t="shared" si="320"/>
        <v>BUEIRO SIMPLES TUBULAR,DE CONCRETO SIMPLES(PS-1),DIAMETRO DE 0,40M,ASSENTE EM BERCO DE CONCRETO CICLOPICO,COM ALTURA DEREATERRO H=4,00M,INCLUSIVE ESCAVACAO,FORNECIMENTO DOS MATERIAIS E REATERRO,EXCLUSIVE ESCAVACAO DE MATERIAL DE REATERRO NA JAZIDA E SEU TRANSPORTE AO CANTEIRO</v>
      </c>
      <c r="C20514" s="519" t="s">
        <v>47739</v>
      </c>
      <c r="D20514" s="519" t="s">
        <v>47740</v>
      </c>
      <c r="E20514" s="519" t="s">
        <v>47747</v>
      </c>
      <c r="F20514" s="519" t="s">
        <v>47742</v>
      </c>
      <c r="G20514" s="519" t="s">
        <v>47743</v>
      </c>
      <c r="I20514" s="519" t="s">
        <v>36</v>
      </c>
      <c r="J20514" s="650">
        <v>902.5</v>
      </c>
    </row>
    <row r="20515" spans="1:10">
      <c r="A20515" s="519" t="s">
        <v>20621</v>
      </c>
      <c r="B20515" s="519" t="str">
        <f t="shared" si="320"/>
        <v>BUEIRO DUPLO TUBULAR,DE CONCRETO SIMPLES(PS-1),DIAMETRO DE 0,40M,ASSENTE EM BERCO DE CONCRETO CICLOPICO,COM ALTURA DE REATERRO H=0,80M,INCLUSIVE ESCAVACAO,FORNECIMENTO DOS MATERIAIS E REATERRO,EXCLUSIVE ESCAVACAO DE MATERIAL DE REATERRO NAJAZIDA E SEU TRANSPORTE AO CANTEIRO</v>
      </c>
      <c r="C20515" s="519" t="s">
        <v>47748</v>
      </c>
      <c r="D20515" s="519" t="s">
        <v>47749</v>
      </c>
      <c r="E20515" s="519" t="s">
        <v>47750</v>
      </c>
      <c r="F20515" s="519" t="s">
        <v>47751</v>
      </c>
      <c r="G20515" s="519" t="s">
        <v>47752</v>
      </c>
      <c r="I20515" s="519" t="s">
        <v>36</v>
      </c>
      <c r="J20515" s="650">
        <v>490.29</v>
      </c>
    </row>
    <row r="20516" spans="1:10">
      <c r="A20516" s="519" t="s">
        <v>20622</v>
      </c>
      <c r="B20516" s="519" t="str">
        <f t="shared" si="320"/>
        <v>BUEIRO DUPLO TUBULAR,DE CONCRETO SIMPLES(PS-1),DIAMETRO DE 0,40M,ASSENTE EM BERCO DE CONCRETO CICLOPICO,COM ALTURA DE REATERRO H=0,80M,INCLUSIVE ESCAVACAO,FORNECIMENTO DOS MATERIAIS E REATERRO,EXCLUSIVE ESCAVACAO DE MATERIAL DE REATERRO NAJAZIDA E SEU TRANSPORTE AO CANTEIRO</v>
      </c>
      <c r="C20516" s="519" t="s">
        <v>47748</v>
      </c>
      <c r="D20516" s="519" t="s">
        <v>47749</v>
      </c>
      <c r="E20516" s="519" t="s">
        <v>47750</v>
      </c>
      <c r="F20516" s="519" t="s">
        <v>47751</v>
      </c>
      <c r="G20516" s="519" t="s">
        <v>47752</v>
      </c>
      <c r="I20516" s="519" t="s">
        <v>36</v>
      </c>
      <c r="J20516" s="650">
        <v>465.32</v>
      </c>
    </row>
    <row r="20517" spans="1:10">
      <c r="A20517" s="519" t="s">
        <v>20623</v>
      </c>
      <c r="B20517" s="519" t="str">
        <f t="shared" si="320"/>
        <v>BUEIRO DUPLO TUBULAR,DE CONCRETO SIMPLES(PS-1),DIAMETRO DE 0,40M,ASSENTE EM BERCO DE CONCRETO CICLOPICO,COM ALTURA DE REATERRO H=1,50M,INCLUSIVE ESCAVACAO,FORNECIMENTO DOS MATERIAIS E REATERRO,EXCLUSIVE ESCAVACAO DE MATERIAL DE REATERRO NAJAZIDA E SEU TRANSPORTE AO CANTEIRO</v>
      </c>
      <c r="C20517" s="519" t="s">
        <v>47748</v>
      </c>
      <c r="D20517" s="519" t="s">
        <v>47749</v>
      </c>
      <c r="E20517" s="519" t="s">
        <v>47753</v>
      </c>
      <c r="F20517" s="519" t="s">
        <v>47751</v>
      </c>
      <c r="G20517" s="519" t="s">
        <v>47752</v>
      </c>
      <c r="I20517" s="519" t="s">
        <v>36</v>
      </c>
      <c r="J20517" s="650">
        <v>599.91999999999996</v>
      </c>
    </row>
    <row r="20518" spans="1:10">
      <c r="A20518" s="519" t="s">
        <v>20624</v>
      </c>
      <c r="B20518" s="519" t="str">
        <f t="shared" si="320"/>
        <v>BUEIRO DUPLO TUBULAR,DE CONCRETO SIMPLES(PS-1),DIAMETRO DE 0,40M,ASSENTE EM BERCO DE CONCRETO CICLOPICO,COM ALTURA DE REATERRO H=1,50M,INCLUSIVE ESCAVACAO,FORNECIMENTO DOS MATERIAIS E REATERRO,EXCLUSIVE ESCAVACAO DE MATERIAL DE REATERRO NAJAZIDA E SEU TRANSPORTE AO CANTEIRO</v>
      </c>
      <c r="C20518" s="519" t="s">
        <v>47748</v>
      </c>
      <c r="D20518" s="519" t="s">
        <v>47749</v>
      </c>
      <c r="E20518" s="519" t="s">
        <v>47753</v>
      </c>
      <c r="F20518" s="519" t="s">
        <v>47751</v>
      </c>
      <c r="G20518" s="519" t="s">
        <v>47752</v>
      </c>
      <c r="I20518" s="519" t="s">
        <v>36</v>
      </c>
      <c r="J20518" s="650">
        <v>571.55999999999995</v>
      </c>
    </row>
    <row r="20519" spans="1:10">
      <c r="A20519" s="519" t="s">
        <v>20625</v>
      </c>
      <c r="B20519" s="519" t="str">
        <f t="shared" si="320"/>
        <v>BUEIRO DUPLO TUBULAR,DE CONCRETO SIMPLES(PS-1),DIAMETRO DE 0,40M,ASSENTE EM BERCO DE CONCRETO CICLOPICO,COM ALTURA DE REATERRO H=3,00M,INCLUSIVE ESCAVACAO FORNECIMENTO DOS MATERIAIS E REATERRO,EXCLUSIVE ESCAVACAO DE MATERIAL DE REATERRO NAJAZIDA E SEU TRANSPORTE AO CANTEIRO</v>
      </c>
      <c r="C20519" s="519" t="s">
        <v>47748</v>
      </c>
      <c r="D20519" s="519" t="s">
        <v>47749</v>
      </c>
      <c r="E20519" s="519" t="s">
        <v>47754</v>
      </c>
      <c r="F20519" s="519" t="s">
        <v>47751</v>
      </c>
      <c r="G20519" s="519" t="s">
        <v>47752</v>
      </c>
      <c r="I20519" s="519" t="s">
        <v>36</v>
      </c>
      <c r="J20519" s="650">
        <v>929.04</v>
      </c>
    </row>
    <row r="20520" spans="1:10">
      <c r="A20520" s="519" t="s">
        <v>20626</v>
      </c>
      <c r="B20520" s="519" t="str">
        <f t="shared" si="320"/>
        <v>BUEIRO DUPLO TUBULAR,DE CONCRETO SIMPLES(PS-1),DIAMETRO DE 0,40M,ASSENTE EM BERCO DE CONCRETO CICLOPICO,COM ALTURA DE REATERRO H=3,00M,INCLUSIVE ESCAVACAO FORNECIMENTO DOS MATERIAIS E REATERRO,EXCLUSIVE ESCAVACAO DE MATERIAL DE REATERRO NAJAZIDA E SEU TRANSPORTE AO CANTEIRO</v>
      </c>
      <c r="C20520" s="519" t="s">
        <v>47748</v>
      </c>
      <c r="D20520" s="519" t="s">
        <v>47749</v>
      </c>
      <c r="E20520" s="519" t="s">
        <v>47754</v>
      </c>
      <c r="F20520" s="519" t="s">
        <v>47751</v>
      </c>
      <c r="G20520" s="519" t="s">
        <v>47752</v>
      </c>
      <c r="I20520" s="519" t="s">
        <v>36</v>
      </c>
      <c r="J20520" s="650">
        <v>890.67</v>
      </c>
    </row>
    <row r="20521" spans="1:10">
      <c r="A20521" s="519" t="s">
        <v>20627</v>
      </c>
      <c r="B20521" s="519" t="str">
        <f t="shared" si="320"/>
        <v>BUEIRO DUPLO TUBULAR,DE CONCRETO SIMPLES(PS-1),DIAMETRO DE 0,40M ASSENTE EM BERCO DE CONCRETO CICLOPICO,COM ALTURA DE REATERRO H=4,00M,INCLUSIVE ESCAVACAO,FORNECIMENTO DOS MATERIAIS E REATERRO,EXCLUSIVE ESCAVACAO DE MATERIAL DE REATERRO NAJAZIDA E SEU TRANSPORTE AO CANTEIRO</v>
      </c>
      <c r="C20521" s="519" t="s">
        <v>47748</v>
      </c>
      <c r="D20521" s="519" t="s">
        <v>47755</v>
      </c>
      <c r="E20521" s="519" t="s">
        <v>47756</v>
      </c>
      <c r="F20521" s="519" t="s">
        <v>47751</v>
      </c>
      <c r="G20521" s="519" t="s">
        <v>47752</v>
      </c>
      <c r="I20521" s="519" t="s">
        <v>36</v>
      </c>
      <c r="J20521" s="650">
        <v>1204.8</v>
      </c>
    </row>
    <row r="20522" spans="1:10">
      <c r="A20522" s="519" t="s">
        <v>20628</v>
      </c>
      <c r="B20522" s="519" t="str">
        <f t="shared" si="320"/>
        <v>BUEIRO DUPLO TUBULAR,DE CONCRETO SIMPLES(PS-1),DIAMETRO DE 0,40M ASSENTE EM BERCO DE CONCRETO CICLOPICO,COM ALTURA DE REATERRO H=4,00M,INCLUSIVE ESCAVACAO,FORNECIMENTO DOS MATERIAIS E REATERRO,EXCLUSIVE ESCAVACAO DE MATERIAL DE REATERRO NAJAZIDA E SEU TRANSPORTE AO CANTEIRO</v>
      </c>
      <c r="C20522" s="519" t="s">
        <v>47748</v>
      </c>
      <c r="D20522" s="519" t="s">
        <v>47755</v>
      </c>
      <c r="E20522" s="519" t="s">
        <v>47756</v>
      </c>
      <c r="F20522" s="519" t="s">
        <v>47751</v>
      </c>
      <c r="G20522" s="519" t="s">
        <v>47752</v>
      </c>
      <c r="I20522" s="519" t="s">
        <v>36</v>
      </c>
      <c r="J20522" s="650">
        <v>1158.3699999999999</v>
      </c>
    </row>
    <row r="20523" spans="1:10">
      <c r="A20523" s="519" t="s">
        <v>20629</v>
      </c>
      <c r="B20523" s="519" t="str">
        <f t="shared" si="320"/>
        <v>BUEIRO TRIPLO TUBULAR,DE CONCRETO SIMPLES(PS-1),DIAMETRO DE0,40M,ASSENTE EM BERCO DE CONCRETO CICLOPICO,COM ALTURA DE REATERRO H=0,80M,INCLUSIVE ESCAVACAO,FORNECIMENTO DOS MATERIAIS E REATERRO,EXCLUSIVE ESCAVACAO DE MATERIAL DE REATERRO NA JAZIDA E SEU TRANSPORTE AO CANTEIRO</v>
      </c>
      <c r="C20523" s="519" t="s">
        <v>47757</v>
      </c>
      <c r="D20523" s="519" t="s">
        <v>47758</v>
      </c>
      <c r="E20523" s="519" t="s">
        <v>47759</v>
      </c>
      <c r="F20523" s="519" t="s">
        <v>47760</v>
      </c>
      <c r="G20523" s="519" t="s">
        <v>47761</v>
      </c>
      <c r="I20523" s="519" t="s">
        <v>36</v>
      </c>
      <c r="J20523" s="650">
        <v>706.73</v>
      </c>
    </row>
    <row r="20524" spans="1:10">
      <c r="A20524" s="519" t="s">
        <v>20630</v>
      </c>
      <c r="B20524" s="519" t="str">
        <f t="shared" si="320"/>
        <v>BUEIRO TRIPLO TUBULAR,DE CONCRETO SIMPLES(PS-1),DIAMETRO DE0,40M,ASSENTE EM BERCO DE CONCRETO CICLOPICO,COM ALTURA DE REATERRO H=0,80M,INCLUSIVE ESCAVACAO,FORNECIMENTO DOS MATERIAIS E REATERRO,EXCLUSIVE ESCAVACAO DE MATERIAL DE REATERRO NA JAZIDA E SEU TRANSPORTE AO CANTEIRO</v>
      </c>
      <c r="C20524" s="519" t="s">
        <v>47757</v>
      </c>
      <c r="D20524" s="519" t="s">
        <v>47758</v>
      </c>
      <c r="E20524" s="519" t="s">
        <v>47759</v>
      </c>
      <c r="F20524" s="519" t="s">
        <v>47760</v>
      </c>
      <c r="G20524" s="519" t="s">
        <v>47761</v>
      </c>
      <c r="I20524" s="519" t="s">
        <v>36</v>
      </c>
      <c r="J20524" s="650">
        <v>670.67</v>
      </c>
    </row>
    <row r="20525" spans="1:10">
      <c r="A20525" s="519" t="s">
        <v>20631</v>
      </c>
      <c r="B20525" s="519" t="str">
        <f t="shared" si="320"/>
        <v>BUEIRO TRIPLO TUBULAR,DE CONCRETO SIMPLES(PS-1),DIAMETRO DE0,40M,ASSENTE EM BERCO DE CONCRETO CICLOPICO,COM ALTURA DE REATERRO H=1,50M,INCLUSIVE ESCAVACAO,FORNECIMENTO DOS MATERIAIS E REATERRO,EXCLUSIVE ESCAVACAO DE MATERIAL DE REATERRO NA JAZIDA E SEU TRANSPORTE AO CANTEIRO</v>
      </c>
      <c r="C20525" s="519" t="s">
        <v>47757</v>
      </c>
      <c r="D20525" s="519" t="s">
        <v>47758</v>
      </c>
      <c r="E20525" s="519" t="s">
        <v>47762</v>
      </c>
      <c r="F20525" s="519" t="s">
        <v>47760</v>
      </c>
      <c r="G20525" s="519" t="s">
        <v>47761</v>
      </c>
      <c r="I20525" s="519" t="s">
        <v>36</v>
      </c>
      <c r="J20525" s="650">
        <v>835.26</v>
      </c>
    </row>
    <row r="20526" spans="1:10">
      <c r="A20526" s="519" t="s">
        <v>20632</v>
      </c>
      <c r="B20526" s="519" t="str">
        <f t="shared" si="320"/>
        <v>BUEIRO TRIPLO TUBULAR,DE CONCRETO SIMPLES(PS-1),DIAMETRO DE0,40M,ASSENTE EM BERCO DE CONCRETO CICLOPICO,COM ALTURA DE REATERRO H=1,50M,INCLUSIVE ESCAVACAO,FORNECIMENTO DOS MATERIAIS E REATERRO,EXCLUSIVE ESCAVACAO DE MATERIAL DE REATERRO NA JAZIDA E SEU TRANSPORTE AO CANTEIRO</v>
      </c>
      <c r="C20526" s="519" t="s">
        <v>47757</v>
      </c>
      <c r="D20526" s="519" t="s">
        <v>47758</v>
      </c>
      <c r="E20526" s="519" t="s">
        <v>47762</v>
      </c>
      <c r="F20526" s="519" t="s">
        <v>47760</v>
      </c>
      <c r="G20526" s="519" t="s">
        <v>47761</v>
      </c>
      <c r="I20526" s="519" t="s">
        <v>36</v>
      </c>
      <c r="J20526" s="650">
        <v>795.22</v>
      </c>
    </row>
    <row r="20527" spans="1:10">
      <c r="A20527" s="519" t="s">
        <v>20633</v>
      </c>
      <c r="B20527" s="519" t="str">
        <f t="shared" si="320"/>
        <v>BUEIRO TRIPLO TUBULAR,DE CONCRETO SIMPLES(PS-1),DIAMETRO DE0,40M,ASSENTE EM BERCO DE CONCRETO CICLOPICO,COM ALTURA DE REATERRO H=3,00M,INCLUSIVE ESCAVACAO,FORNECIMENTO DOS MATERIAIS E REATERRO,EXCLUSIVE ESCAVACAO DE MATERIAL DE REATERRO NA JAZIDA E SEU TRANSPORTE AO CANTEIRO</v>
      </c>
      <c r="C20527" s="519" t="s">
        <v>47757</v>
      </c>
      <c r="D20527" s="519" t="s">
        <v>47758</v>
      </c>
      <c r="E20527" s="519" t="s">
        <v>47763</v>
      </c>
      <c r="F20527" s="519" t="s">
        <v>47760</v>
      </c>
      <c r="G20527" s="519" t="s">
        <v>47761</v>
      </c>
      <c r="I20527" s="519" t="s">
        <v>36</v>
      </c>
      <c r="J20527" s="650">
        <v>1200.17</v>
      </c>
    </row>
    <row r="20528" spans="1:10">
      <c r="A20528" s="519" t="s">
        <v>20634</v>
      </c>
      <c r="B20528" s="519" t="str">
        <f t="shared" si="320"/>
        <v>BUEIRO TRIPLO TUBULAR,DE CONCRETO SIMPLES(PS-1),DIAMETRO DE0,40M,ASSENTE EM BERCO DE CONCRETO CICLOPICO,COM ALTURA DE REATERRO H=3,00M,INCLUSIVE ESCAVACAO,FORNECIMENTO DOS MATERIAIS E REATERRO,EXCLUSIVE ESCAVACAO DE MATERIAL DE REATERRO NA JAZIDA E SEU TRANSPORTE AO CANTEIRO</v>
      </c>
      <c r="C20528" s="519" t="s">
        <v>47757</v>
      </c>
      <c r="D20528" s="519" t="s">
        <v>47758</v>
      </c>
      <c r="E20528" s="519" t="s">
        <v>47763</v>
      </c>
      <c r="F20528" s="519" t="s">
        <v>47760</v>
      </c>
      <c r="G20528" s="519" t="s">
        <v>47761</v>
      </c>
      <c r="I20528" s="519" t="s">
        <v>36</v>
      </c>
      <c r="J20528" s="650">
        <v>1149.0899999999999</v>
      </c>
    </row>
    <row r="20529" spans="1:10">
      <c r="A20529" s="519" t="s">
        <v>20635</v>
      </c>
      <c r="B20529" s="519" t="str">
        <f t="shared" si="320"/>
        <v>BUEIRO TRIPLO TUBULAR,DE CONCRETO SIMPLES(PS-1),DIAMETRO DE0,40M ASSENTE EM BERCO DE CONCRETO CICLOPICO,COM ALTURA DE REATERRO H=4,00M,INCLUSIVE ESCAVACAO,FORNECIMENTO DOS MATERIAIS E REATERRO,EXCLUSIVE ESCAVACAO DE MATERIAL DE REATERRO NA JAZIDA E SEU TRANSPORTE AO CANTEIRO</v>
      </c>
      <c r="C20529" s="519" t="s">
        <v>47757</v>
      </c>
      <c r="D20529" s="519" t="s">
        <v>47764</v>
      </c>
      <c r="E20529" s="519" t="s">
        <v>47765</v>
      </c>
      <c r="F20529" s="519" t="s">
        <v>47760</v>
      </c>
      <c r="G20529" s="519" t="s">
        <v>47761</v>
      </c>
      <c r="I20529" s="519" t="s">
        <v>36</v>
      </c>
      <c r="J20529" s="650">
        <v>1496.35</v>
      </c>
    </row>
    <row r="20530" spans="1:10">
      <c r="A20530" s="519" t="s">
        <v>20636</v>
      </c>
      <c r="B20530" s="519" t="str">
        <f t="shared" si="320"/>
        <v>BUEIRO TRIPLO TUBULAR,DE CONCRETO SIMPLES(PS-1),DIAMETRO DE0,40M ASSENTE EM BERCO DE CONCRETO CICLOPICO,COM ALTURA DE REATERRO H=4,00M,INCLUSIVE ESCAVACAO,FORNECIMENTO DOS MATERIAIS E REATERRO,EXCLUSIVE ESCAVACAO DE MATERIAL DE REATERRO NA JAZIDA E SEU TRANSPORTE AO CANTEIRO</v>
      </c>
      <c r="C20530" s="519" t="s">
        <v>47757</v>
      </c>
      <c r="D20530" s="519" t="s">
        <v>47764</v>
      </c>
      <c r="E20530" s="519" t="s">
        <v>47765</v>
      </c>
      <c r="F20530" s="519" t="s">
        <v>47760</v>
      </c>
      <c r="G20530" s="519" t="s">
        <v>47761</v>
      </c>
      <c r="I20530" s="519" t="s">
        <v>36</v>
      </c>
      <c r="J20530" s="650">
        <v>1436.66</v>
      </c>
    </row>
    <row r="20531" spans="1:10">
      <c r="A20531" s="519" t="s">
        <v>20637</v>
      </c>
      <c r="B20531" s="519" t="str">
        <f t="shared" si="320"/>
        <v>BUEIRO SIMPLES TUBULAR,DE CONCRETO SIMPLES(PS-1),DIAMETRO DE 0,60M,ASSENTE EM BERCO DE CONCRETO CICLOPICO,COM ALTURA DEREATERRO H=0,80M,INCLUSIVE ESCAVACAO,FORNECIMENTO DOS MATERIAIS E REATERRO,EXCLUSIVE ESCAVACAO DE MATERIAL DE REATERRO NA JAZIDA E SEU TRANSPORTE AO CANTEIRO</v>
      </c>
      <c r="C20531" s="519" t="s">
        <v>47739</v>
      </c>
      <c r="D20531" s="519" t="s">
        <v>47766</v>
      </c>
      <c r="E20531" s="519" t="s">
        <v>47741</v>
      </c>
      <c r="F20531" s="519" t="s">
        <v>47742</v>
      </c>
      <c r="G20531" s="519" t="s">
        <v>47743</v>
      </c>
      <c r="I20531" s="519" t="s">
        <v>36</v>
      </c>
      <c r="J20531" s="650">
        <v>486.71</v>
      </c>
    </row>
    <row r="20532" spans="1:10">
      <c r="A20532" s="519" t="s">
        <v>20638</v>
      </c>
      <c r="B20532" s="519" t="str">
        <f t="shared" si="320"/>
        <v>BUEIRO SIMPLES TUBULAR,DE CONCRETO SIMPLES(PS-1),DIAMETRO DE 0,60M,ASSENTE EM BERCO DE CONCRETO CICLOPICO,COM ALTURA DEREATERRO H=0,80M,INCLUSIVE ESCAVACAO,FORNECIMENTO DOS MATERIAIS E REATERRO,EXCLUSIVE ESCAVACAO DE MATERIAL DE REATERRO NA JAZIDA E SEU TRANSPORTE AO CANTEIRO</v>
      </c>
      <c r="C20532" s="519" t="s">
        <v>47739</v>
      </c>
      <c r="D20532" s="519" t="s">
        <v>47766</v>
      </c>
      <c r="E20532" s="519" t="s">
        <v>47741</v>
      </c>
      <c r="F20532" s="519" t="s">
        <v>47742</v>
      </c>
      <c r="G20532" s="519" t="s">
        <v>47743</v>
      </c>
      <c r="I20532" s="519" t="s">
        <v>36</v>
      </c>
      <c r="J20532" s="650">
        <v>464.22</v>
      </c>
    </row>
    <row r="20533" spans="1:10">
      <c r="A20533" s="519" t="s">
        <v>20639</v>
      </c>
      <c r="B20533" s="519" t="str">
        <f t="shared" si="320"/>
        <v>BUEIRO SIMPLES TUBULAR,DE CONCRETO SIMPLES(PS-1),DIAMETRO DE 0,60M,ASSENTE EM BERCO DE CONCRETO CICLOPICO,COM ALTURA DEREATERRO H=1,50M,INCLUSIVE ESCAVACAO,FORNECIMENTO DOS MATERIAIS E REATERRO,EXCLUSIVE ESCAVACAO DE MATERIAL DE REATERRO NA JAZIDA E SEU TRANSPORTE AO CANTEIRO</v>
      </c>
      <c r="C20533" s="519" t="s">
        <v>47739</v>
      </c>
      <c r="D20533" s="519" t="s">
        <v>47766</v>
      </c>
      <c r="E20533" s="519" t="s">
        <v>47745</v>
      </c>
      <c r="F20533" s="519" t="s">
        <v>47742</v>
      </c>
      <c r="G20533" s="519" t="s">
        <v>47743</v>
      </c>
      <c r="I20533" s="519" t="s">
        <v>36</v>
      </c>
      <c r="J20533" s="650">
        <v>599.77</v>
      </c>
    </row>
    <row r="20534" spans="1:10">
      <c r="A20534" s="519" t="s">
        <v>20640</v>
      </c>
      <c r="B20534" s="519" t="str">
        <f t="shared" si="320"/>
        <v>BUEIRO SIMPLES TUBULAR,DE CONCRETO SIMPLES(PS-1),DIAMETRO DE 0,60M,ASSENTE EM BERCO DE CONCRETO CICLOPICO,COM ALTURA DEREATERRO H=1,50M,INCLUSIVE ESCAVACAO,FORNECIMENTO DOS MATERIAIS E REATERRO,EXCLUSIVE ESCAVACAO DE MATERIAL DE REATERRO NA JAZIDA E SEU TRANSPORTE AO CANTEIRO</v>
      </c>
      <c r="C20534" s="519" t="s">
        <v>47739</v>
      </c>
      <c r="D20534" s="519" t="s">
        <v>47766</v>
      </c>
      <c r="E20534" s="519" t="s">
        <v>47745</v>
      </c>
      <c r="F20534" s="519" t="s">
        <v>47742</v>
      </c>
      <c r="G20534" s="519" t="s">
        <v>47743</v>
      </c>
      <c r="I20534" s="519" t="s">
        <v>36</v>
      </c>
      <c r="J20534" s="650">
        <v>573.79999999999995</v>
      </c>
    </row>
    <row r="20535" spans="1:10">
      <c r="A20535" s="519" t="s">
        <v>20641</v>
      </c>
      <c r="B20535" s="519" t="str">
        <f t="shared" si="320"/>
        <v>BUEIRO SIMPLES TUBULAR,DE CONCRETO SIMPLES(PS-1),DIAMETRO DE 0,60M,ASSENTE EM BERCO DE CONCRETO CICLOPICO,COM ALTURA DEREATERRO H=3,00M,INCLUSIVE ESCAVACAO,FORNECIMENTO DOS MATERIAIS E REATERRO,EXCLUSIVE ESCAVACAO DE MATERIAL DE REATERRO NA JAZIDA E SEU TRANSPORTE AO CANTEIRO</v>
      </c>
      <c r="C20535" s="519" t="s">
        <v>47739</v>
      </c>
      <c r="D20535" s="519" t="s">
        <v>47766</v>
      </c>
      <c r="E20535" s="519" t="s">
        <v>47746</v>
      </c>
      <c r="F20535" s="519" t="s">
        <v>47742</v>
      </c>
      <c r="G20535" s="519" t="s">
        <v>47743</v>
      </c>
      <c r="I20535" s="519" t="s">
        <v>36</v>
      </c>
      <c r="J20535" s="650">
        <v>930.96</v>
      </c>
    </row>
    <row r="20536" spans="1:10">
      <c r="A20536" s="519" t="s">
        <v>20642</v>
      </c>
      <c r="B20536" s="519" t="str">
        <f t="shared" si="320"/>
        <v>BUEIRO SIMPLES TUBULAR,DE CONCRETO SIMPLES(PS-1),DIAMETRO DE 0,60M,ASSENTE EM BERCO DE CONCRETO CICLOPICO,COM ALTURA DEREATERRO H=3,00M,INCLUSIVE ESCAVACAO,FORNECIMENTO DOS MATERIAIS E REATERRO,EXCLUSIVE ESCAVACAO DE MATERIAL DE REATERRO NA JAZIDA E SEU TRANSPORTE AO CANTEIRO</v>
      </c>
      <c r="C20536" s="519" t="s">
        <v>47739</v>
      </c>
      <c r="D20536" s="519" t="s">
        <v>47766</v>
      </c>
      <c r="E20536" s="519" t="s">
        <v>47746</v>
      </c>
      <c r="F20536" s="519" t="s">
        <v>47742</v>
      </c>
      <c r="G20536" s="519" t="s">
        <v>47743</v>
      </c>
      <c r="I20536" s="519" t="s">
        <v>36</v>
      </c>
      <c r="J20536" s="650">
        <v>894.98</v>
      </c>
    </row>
    <row r="20537" spans="1:10">
      <c r="A20537" s="519" t="s">
        <v>20643</v>
      </c>
      <c r="B20537" s="519" t="str">
        <f t="shared" si="320"/>
        <v>BUEIRO SIMPLES TUBULAR,DE CONCRETO SIMPLES(PS-1),DIAMETRO DE 0,60M,ASSENTE EM BERCO DE CONCRETO CICLOPICO,COM ALTURA DEREATERRO H=4,00M,INCLUSIVE ESCAVACAO,FORNECIMENTO DOS MATERIAIS E REATERRO,EXCLUSIVE ESCAVACAO DE MATERIAL DE REATERRO NA JAZIDA E SEU TRANSPORTE AO CANTEIRO</v>
      </c>
      <c r="C20537" s="519" t="s">
        <v>47739</v>
      </c>
      <c r="D20537" s="519" t="s">
        <v>47766</v>
      </c>
      <c r="E20537" s="519" t="s">
        <v>47747</v>
      </c>
      <c r="F20537" s="519" t="s">
        <v>47742</v>
      </c>
      <c r="G20537" s="519" t="s">
        <v>47743</v>
      </c>
      <c r="I20537" s="519" t="s">
        <v>36</v>
      </c>
      <c r="J20537" s="650">
        <v>1212.3599999999999</v>
      </c>
    </row>
    <row r="20538" spans="1:10">
      <c r="A20538" s="519" t="s">
        <v>20644</v>
      </c>
      <c r="B20538" s="519" t="str">
        <f t="shared" si="320"/>
        <v>BUEIRO SIMPLES TUBULAR,DE CONCRETO SIMPLES(PS-1),DIAMETRO DE 0,60M,ASSENTE EM BERCO DE CONCRETO CICLOPICO,COM ALTURA DEREATERRO H=4,00M,INCLUSIVE ESCAVACAO,FORNECIMENTO DOS MATERIAIS E REATERRO,EXCLUSIVE ESCAVACAO DE MATERIAL DE REATERRO NA JAZIDA E SEU TRANSPORTE AO CANTEIRO</v>
      </c>
      <c r="C20538" s="519" t="s">
        <v>47739</v>
      </c>
      <c r="D20538" s="519" t="s">
        <v>47766</v>
      </c>
      <c r="E20538" s="519" t="s">
        <v>47747</v>
      </c>
      <c r="F20538" s="519" t="s">
        <v>47742</v>
      </c>
      <c r="G20538" s="519" t="s">
        <v>47743</v>
      </c>
      <c r="I20538" s="519" t="s">
        <v>36</v>
      </c>
      <c r="J20538" s="650">
        <v>1168.1600000000001</v>
      </c>
    </row>
    <row r="20539" spans="1:10">
      <c r="A20539" s="519" t="s">
        <v>20645</v>
      </c>
      <c r="B20539" s="519" t="str">
        <f t="shared" si="320"/>
        <v>BUEIRO DUPLO TUBULAR,DE CONCRETO SIMPLES(PS-1),DIAMETRO DE 0,60M,ASSENTE EM BERCO DE CONCRETO CICLOPICO,COM ALTURA DE REATERRO H=0,80M,INCLUSIVE ESCAVACAO,FORNECIMENTO DOS MATERIAIS E REATERRO,EXCLUSIVE ESCAVACAO DE MATERIAL DE REATERRO NAJAZIDA E SEU TRANSPORTE AO CANTEIRO</v>
      </c>
      <c r="C20539" s="519" t="s">
        <v>47748</v>
      </c>
      <c r="D20539" s="519" t="s">
        <v>47767</v>
      </c>
      <c r="E20539" s="519" t="s">
        <v>47750</v>
      </c>
      <c r="F20539" s="519" t="s">
        <v>47751</v>
      </c>
      <c r="G20539" s="519" t="s">
        <v>47752</v>
      </c>
      <c r="I20539" s="519" t="s">
        <v>36</v>
      </c>
      <c r="J20539" s="650">
        <v>861.38</v>
      </c>
    </row>
    <row r="20540" spans="1:10">
      <c r="A20540" s="519" t="s">
        <v>20646</v>
      </c>
      <c r="B20540" s="519" t="str">
        <f t="shared" si="320"/>
        <v>BUEIRO DUPLO TUBULAR,DE CONCRETO SIMPLES(PS-1),DIAMETRO DE 0,60M,ASSENTE EM BERCO DE CONCRETO CICLOPICO,COM ALTURA DE REATERRO H=0,80M,INCLUSIVE ESCAVACAO,FORNECIMENTO DOS MATERIAIS E REATERRO,EXCLUSIVE ESCAVACAO DE MATERIAL DE REATERRO NAJAZIDA E SEU TRANSPORTE AO CANTEIRO</v>
      </c>
      <c r="C20540" s="519" t="s">
        <v>47748</v>
      </c>
      <c r="D20540" s="519" t="s">
        <v>47767</v>
      </c>
      <c r="E20540" s="519" t="s">
        <v>47750</v>
      </c>
      <c r="F20540" s="519" t="s">
        <v>47751</v>
      </c>
      <c r="G20540" s="519" t="s">
        <v>47752</v>
      </c>
      <c r="I20540" s="519" t="s">
        <v>36</v>
      </c>
      <c r="J20540" s="650">
        <v>821.81</v>
      </c>
    </row>
    <row r="20541" spans="1:10">
      <c r="A20541" s="519" t="s">
        <v>20647</v>
      </c>
      <c r="B20541" s="519" t="str">
        <f t="shared" si="320"/>
        <v>BUEIRO DUPLO TUBULAR,DE CONCRETO SIMPLES(PS-1),DIAMETRO DE 0,60M,ASSENTE EM BERCO DE CONCRETO CICLOPICO,COM ALTURA DE REATERRO H=1,50M,INCLUSIVE ESCAVACAO,FORNECIMENTO DOS MATERIAIS E REATERRO,EXCLUSIVE ESCAVACAO DE MATERIAL DE REATERRO NAJAZIDA E SEU TRANSPORTE AO CANTEIRO</v>
      </c>
      <c r="C20541" s="519" t="s">
        <v>47748</v>
      </c>
      <c r="D20541" s="519" t="s">
        <v>47767</v>
      </c>
      <c r="E20541" s="519" t="s">
        <v>47753</v>
      </c>
      <c r="F20541" s="519" t="s">
        <v>47751</v>
      </c>
      <c r="G20541" s="519" t="s">
        <v>47752</v>
      </c>
      <c r="I20541" s="519" t="s">
        <v>36</v>
      </c>
      <c r="J20541" s="650">
        <v>998.83</v>
      </c>
    </row>
    <row r="20542" spans="1:10">
      <c r="A20542" s="519" t="s">
        <v>20648</v>
      </c>
      <c r="B20542" s="519" t="str">
        <f t="shared" si="320"/>
        <v>BUEIRO DUPLO TUBULAR,DE CONCRETO SIMPLES(PS-1),DIAMETRO DE 0,60M,ASSENTE EM BERCO DE CONCRETO CICLOPICO,COM ALTURA DE REATERRO H=1,50M,INCLUSIVE ESCAVACAO,FORNECIMENTO DOS MATERIAIS E REATERRO,EXCLUSIVE ESCAVACAO DE MATERIAL DE REATERRO NAJAZIDA E SEU TRANSPORTE AO CANTEIRO</v>
      </c>
      <c r="C20542" s="519" t="s">
        <v>47748</v>
      </c>
      <c r="D20542" s="519" t="s">
        <v>47767</v>
      </c>
      <c r="E20542" s="519" t="s">
        <v>47753</v>
      </c>
      <c r="F20542" s="519" t="s">
        <v>47751</v>
      </c>
      <c r="G20542" s="519" t="s">
        <v>47752</v>
      </c>
      <c r="I20542" s="519" t="s">
        <v>36</v>
      </c>
      <c r="J20542" s="650">
        <v>955.01</v>
      </c>
    </row>
    <row r="20543" spans="1:10">
      <c r="A20543" s="519" t="s">
        <v>20649</v>
      </c>
      <c r="B20543" s="519" t="str">
        <f t="shared" si="320"/>
        <v>BUEIRO DUPLO TUBULAR,DE CONCRETO SIMPLES(PS-1),DIAMETRO DE 0,60M,ASSENTE EM BERCO DE CONCRETO CICLOPICO,COM ALTURA DE REATERRO H=3,00M,INCLUSIVE ESCAVACAO,FORNECIMENTO DOS MATERIAIS E REATERRO,EXCLUSIVE ESCAVACAO DE MATERIAL DE REATERRO NAJAZIDA E SEU TRANSPORTE AO CANTEIRO</v>
      </c>
      <c r="C20543" s="519" t="s">
        <v>47748</v>
      </c>
      <c r="D20543" s="519" t="s">
        <v>47767</v>
      </c>
      <c r="E20543" s="519" t="s">
        <v>47768</v>
      </c>
      <c r="F20543" s="519" t="s">
        <v>47751</v>
      </c>
      <c r="G20543" s="519" t="s">
        <v>47752</v>
      </c>
      <c r="I20543" s="519" t="s">
        <v>36</v>
      </c>
      <c r="J20543" s="650">
        <v>1372.8</v>
      </c>
    </row>
    <row r="20544" spans="1:10">
      <c r="A20544" s="519" t="s">
        <v>20650</v>
      </c>
      <c r="B20544" s="519" t="str">
        <f t="shared" si="320"/>
        <v>BUEIRO DUPLO TUBULAR,DE CONCRETO SIMPLES(PS-1),DIAMETRO DE 0,60M,ASSENTE EM BERCO DE CONCRETO CICLOPICO,COM ALTURA DE REATERRO H=3,00M,INCLUSIVE ESCAVACAO,FORNECIMENTO DOS MATERIAIS E REATERRO,EXCLUSIVE ESCAVACAO DE MATERIAL DE REATERRO NAJAZIDA E SEU TRANSPORTE AO CANTEIRO</v>
      </c>
      <c r="C20544" s="519" t="s">
        <v>47748</v>
      </c>
      <c r="D20544" s="519" t="s">
        <v>47767</v>
      </c>
      <c r="E20544" s="519" t="s">
        <v>47768</v>
      </c>
      <c r="F20544" s="519" t="s">
        <v>47751</v>
      </c>
      <c r="G20544" s="519" t="s">
        <v>47752</v>
      </c>
      <c r="I20544" s="519" t="s">
        <v>36</v>
      </c>
      <c r="J20544" s="650">
        <v>1317.76</v>
      </c>
    </row>
    <row r="20545" spans="1:10">
      <c r="A20545" s="519" t="s">
        <v>20651</v>
      </c>
      <c r="B20545" s="519" t="str">
        <f t="shared" si="320"/>
        <v>BUEIRO DUPLO TUBULAR,DE CONCRETO SIMPLES(PS-1),DIAMETRO DE 0,60M,ASSENTE EM BERCO DE CONCRETO CICLOPICO,COM ALTURA DE REATERRO H=4,00M,INCLUSIVE ESCAVACAO,FORNECIMENTO DOS MATERIAIS E REATERRO,EXCLUSIVE ESCAVACAO DE MATERIAL DE REATERRO NAJAZIDA E SEU TRANSPORTE AO CANTEIRO</v>
      </c>
      <c r="C20545" s="519" t="s">
        <v>47748</v>
      </c>
      <c r="D20545" s="519" t="s">
        <v>47767</v>
      </c>
      <c r="E20545" s="519" t="s">
        <v>47756</v>
      </c>
      <c r="F20545" s="519" t="s">
        <v>47751</v>
      </c>
      <c r="G20545" s="519" t="s">
        <v>47752</v>
      </c>
      <c r="I20545" s="519" t="s">
        <v>36</v>
      </c>
      <c r="J20545" s="650">
        <v>1681.58</v>
      </c>
    </row>
    <row r="20546" spans="1:10">
      <c r="A20546" s="519" t="s">
        <v>20652</v>
      </c>
      <c r="B20546" s="519" t="str">
        <f t="shared" si="320"/>
        <v>BUEIRO DUPLO TUBULAR,DE CONCRETO SIMPLES(PS-1),DIAMETRO DE 0,60M,ASSENTE EM BERCO DE CONCRETO CICLOPICO,COM ALTURA DE REATERRO H=4,00M,INCLUSIVE ESCAVACAO,FORNECIMENTO DOS MATERIAIS E REATERRO,EXCLUSIVE ESCAVACAO DE MATERIAL DE REATERRO NAJAZIDA E SEU TRANSPORTE AO CANTEIRO</v>
      </c>
      <c r="C20546" s="519" t="s">
        <v>47748</v>
      </c>
      <c r="D20546" s="519" t="s">
        <v>47767</v>
      </c>
      <c r="E20546" s="519" t="s">
        <v>47756</v>
      </c>
      <c r="F20546" s="519" t="s">
        <v>47751</v>
      </c>
      <c r="G20546" s="519" t="s">
        <v>47752</v>
      </c>
      <c r="I20546" s="519" t="s">
        <v>36</v>
      </c>
      <c r="J20546" s="650">
        <v>1617.61</v>
      </c>
    </row>
    <row r="20547" spans="1:10">
      <c r="A20547" s="519" t="s">
        <v>20653</v>
      </c>
      <c r="B20547" s="519" t="str">
        <f t="shared" si="320"/>
        <v>BUEIRO TRIPLO TUBULAR,DE CONCRETO SIMPLES(PS-1),DIAMETRO DE0,60M,ASSENTE EM BERCO DE CONCRETO CICLOPICO,COM ALTURA DE REATERRO H=0,80M,INCLUSIVE ESCAVACAO,FORNECIMENTO DOS MATERIAIS E REATERRO,EXCLUSIVE ESCAVACAO DE MATERIAL DE REATERRO NA JAZIDA E SEU TRANSPORTE AO CANTEIRO</v>
      </c>
      <c r="C20547" s="519" t="s">
        <v>47757</v>
      </c>
      <c r="D20547" s="519" t="s">
        <v>47769</v>
      </c>
      <c r="E20547" s="519" t="s">
        <v>47759</v>
      </c>
      <c r="F20547" s="519" t="s">
        <v>47760</v>
      </c>
      <c r="G20547" s="519" t="s">
        <v>47761</v>
      </c>
      <c r="I20547" s="519" t="s">
        <v>36</v>
      </c>
      <c r="J20547" s="650">
        <v>1264.53</v>
      </c>
    </row>
    <row r="20548" spans="1:10">
      <c r="A20548" s="519" t="s">
        <v>20654</v>
      </c>
      <c r="B20548" s="519" t="str">
        <f t="shared" si="320"/>
        <v>BUEIRO TRIPLO TUBULAR,DE CONCRETO SIMPLES(PS-1),DIAMETRO DE0,60M,ASSENTE EM BERCO DE CONCRETO CICLOPICO,COM ALTURA DE REATERRO H=0,80M,INCLUSIVE ESCAVACAO,FORNECIMENTO DOS MATERIAIS E REATERRO,EXCLUSIVE ESCAVACAO DE MATERIAL DE REATERRO NA JAZIDA E SEU TRANSPORTE AO CANTEIRO</v>
      </c>
      <c r="C20548" s="519" t="s">
        <v>47757</v>
      </c>
      <c r="D20548" s="519" t="s">
        <v>47769</v>
      </c>
      <c r="E20548" s="519" t="s">
        <v>47759</v>
      </c>
      <c r="F20548" s="519" t="s">
        <v>47760</v>
      </c>
      <c r="G20548" s="519" t="s">
        <v>47761</v>
      </c>
      <c r="I20548" s="519" t="s">
        <v>36</v>
      </c>
      <c r="J20548" s="650">
        <v>1206.6300000000001</v>
      </c>
    </row>
    <row r="20549" spans="1:10">
      <c r="A20549" s="519" t="s">
        <v>20655</v>
      </c>
      <c r="B20549" s="519" t="str">
        <f t="shared" si="320"/>
        <v>BUEIRO TRIPLO TUBULAR,DE CONCRETO SIMPLES(PS-1),DIAMETRO DE0,60M,ASSENTE EM BERCO DE CONCRETO CICLOPICO,COM ALTURA DE REATERRO H=1,50M,INCLUSIVE ESCAVACAO,FORNECIMENTO DOS MATERIAIS E REATERRO,EXCLUSIVE ESCAVACAO DE MATERIAL DE REATERRO NA JAZIDA E SEU TRANSPORTE AO CANTEIRO</v>
      </c>
      <c r="C20549" s="519" t="s">
        <v>47757</v>
      </c>
      <c r="D20549" s="519" t="s">
        <v>47769</v>
      </c>
      <c r="E20549" s="519" t="s">
        <v>47762</v>
      </c>
      <c r="F20549" s="519" t="s">
        <v>47760</v>
      </c>
      <c r="G20549" s="519" t="s">
        <v>47761</v>
      </c>
      <c r="I20549" s="519" t="s">
        <v>36</v>
      </c>
      <c r="J20549" s="650">
        <v>1429.84</v>
      </c>
    </row>
    <row r="20550" spans="1:10">
      <c r="A20550" s="519" t="s">
        <v>20656</v>
      </c>
      <c r="B20550" s="519" t="str">
        <f t="shared" si="320"/>
        <v>BUEIRO TRIPLO TUBULAR,DE CONCRETO SIMPLES(PS-1),DIAMETRO DE0,60M,ASSENTE EM BERCO DE CONCRETO CICLOPICO,COM ALTURA DE REATERRO H=1,50M,INCLUSIVE ESCAVACAO,FORNECIMENTO DOS MATERIAIS E REATERRO,EXCLUSIVE ESCAVACAO DE MATERIAL DE REATERRO NA JAZIDA E SEU TRANSPORTE AO CANTEIRO</v>
      </c>
      <c r="C20550" s="519" t="s">
        <v>47757</v>
      </c>
      <c r="D20550" s="519" t="s">
        <v>47769</v>
      </c>
      <c r="E20550" s="519" t="s">
        <v>47762</v>
      </c>
      <c r="F20550" s="519" t="s">
        <v>47760</v>
      </c>
      <c r="G20550" s="519" t="s">
        <v>47761</v>
      </c>
      <c r="I20550" s="519" t="s">
        <v>36</v>
      </c>
      <c r="J20550" s="650">
        <v>1366.82</v>
      </c>
    </row>
    <row r="20551" spans="1:10">
      <c r="A20551" s="519" t="s">
        <v>20657</v>
      </c>
      <c r="B20551" s="519" t="str">
        <f t="shared" si="320"/>
        <v>BUEIRO TRIPLO TUBULAR,DE CONCRETO SIMPLES(PS-1),DIAMETRO DE0,60M,ASSENTE EM BERCO DE CONCRETO CICLOPICO,COM ALTURA DE REATERRO H=3,00M,INCLUSIVE ESCAVACAO,FORNECIMENTO DOS MATERIAIS E REATERRO,EXCLUSIVE ESCAVACAO DE MATERIAL DE REATERRO NA JAZIDA E SEU TRANSPORTE AO CANTEIRO</v>
      </c>
      <c r="C20551" s="519" t="s">
        <v>47757</v>
      </c>
      <c r="D20551" s="519" t="s">
        <v>47769</v>
      </c>
      <c r="E20551" s="519" t="s">
        <v>47763</v>
      </c>
      <c r="F20551" s="519" t="s">
        <v>47760</v>
      </c>
      <c r="G20551" s="519" t="s">
        <v>47761</v>
      </c>
      <c r="I20551" s="519" t="s">
        <v>36</v>
      </c>
      <c r="J20551" s="650">
        <v>1852.82</v>
      </c>
    </row>
    <row r="20552" spans="1:10">
      <c r="A20552" s="519" t="s">
        <v>20658</v>
      </c>
      <c r="B20552" s="519" t="str">
        <f t="shared" ref="B20552:B20615" si="321">C20552&amp;D20552&amp;E20552&amp;F20552&amp;G20552&amp;H20552</f>
        <v>BUEIRO TRIPLO TUBULAR,DE CONCRETO SIMPLES(PS-1),DIAMETRO DE0,60M,ASSENTE EM BERCO DE CONCRETO CICLOPICO,COM ALTURA DE REATERRO H=3,00M,INCLUSIVE ESCAVACAO,FORNECIMENTO DOS MATERIAIS E REATERRO,EXCLUSIVE ESCAVACAO DE MATERIAL DE REATERRO NA JAZIDA E SEU TRANSPORTE AO CANTEIRO</v>
      </c>
      <c r="C20552" s="519" t="s">
        <v>47757</v>
      </c>
      <c r="D20552" s="519" t="s">
        <v>47769</v>
      </c>
      <c r="E20552" s="519" t="s">
        <v>47763</v>
      </c>
      <c r="F20552" s="519" t="s">
        <v>47760</v>
      </c>
      <c r="G20552" s="519" t="s">
        <v>47761</v>
      </c>
      <c r="I20552" s="519" t="s">
        <v>36</v>
      </c>
      <c r="J20552" s="650">
        <v>1777.2</v>
      </c>
    </row>
    <row r="20553" spans="1:10">
      <c r="A20553" s="519" t="s">
        <v>20659</v>
      </c>
      <c r="B20553" s="519" t="str">
        <f t="shared" si="321"/>
        <v>BUEIRO TRIPLO TUBULAR,DE CONCRETO SIMPLES(PS-1),DIAMETRO DE0,60M,ASSENTE EM BERCO DE CONCRETO CICLOPICO,COM ALTURA DE REATERRO H=4,00M,INCLUSIVE ESCAVACAO,FORNECIMENTO DOS MATERIAIS E REATERRO,EXCLUSIVE ESCAVACAO DE MATERIAL DE REATERRO NA JAZIDA E SEU TRANSPORTE AO CANTEIRO</v>
      </c>
      <c r="C20553" s="519" t="s">
        <v>47757</v>
      </c>
      <c r="D20553" s="519" t="s">
        <v>47769</v>
      </c>
      <c r="E20553" s="519" t="s">
        <v>47765</v>
      </c>
      <c r="F20553" s="519" t="s">
        <v>47760</v>
      </c>
      <c r="G20553" s="519" t="s">
        <v>47761</v>
      </c>
      <c r="I20553" s="519" t="s">
        <v>36</v>
      </c>
      <c r="J20553" s="650">
        <v>2193.37</v>
      </c>
    </row>
    <row r="20554" spans="1:10">
      <c r="A20554" s="519" t="s">
        <v>20660</v>
      </c>
      <c r="B20554" s="519" t="str">
        <f t="shared" si="321"/>
        <v>BUEIRO TRIPLO TUBULAR,DE CONCRETO SIMPLES(PS-1),DIAMETRO DE0,60M,ASSENTE EM BERCO DE CONCRETO CICLOPICO,COM ALTURA DE REATERRO H=4,00M,INCLUSIVE ESCAVACAO,FORNECIMENTO DOS MATERIAIS E REATERRO,EXCLUSIVE ESCAVACAO DE MATERIAL DE REATERRO NA JAZIDA E SEU TRANSPORTE AO CANTEIRO</v>
      </c>
      <c r="C20554" s="519" t="s">
        <v>47757</v>
      </c>
      <c r="D20554" s="519" t="s">
        <v>47769</v>
      </c>
      <c r="E20554" s="519" t="s">
        <v>47765</v>
      </c>
      <c r="F20554" s="519" t="s">
        <v>47760</v>
      </c>
      <c r="G20554" s="519" t="s">
        <v>47761</v>
      </c>
      <c r="I20554" s="519" t="s">
        <v>36</v>
      </c>
      <c r="J20554" s="650">
        <v>2107.9899999999998</v>
      </c>
    </row>
    <row r="20555" spans="1:10">
      <c r="A20555" s="519" t="s">
        <v>20661</v>
      </c>
      <c r="B20555" s="519" t="str">
        <f t="shared" si="321"/>
        <v>PASSAGEM DE GADO,CONSTITUIDA DE CHAPAS GALVANIZADAS,COM ESPESSURA DE 2,70MM,PARAFUSOS,PORCAS E FERRAMENTAS NECESSARIAS,COM DIMENSOES EM TORNO DE 2,20M DE VAO E 2,25M DE ALTURA,RECOBRIMENTO MINIMO DE 0,30M E MAXIMO DE 8,90M,SOB A INFLUENCIADO TREM-TIPO RODOVIARIO.FORNECIMENTO</v>
      </c>
      <c r="C20555" s="519" t="s">
        <v>47770</v>
      </c>
      <c r="D20555" s="519" t="s">
        <v>47771</v>
      </c>
      <c r="E20555" s="519" t="s">
        <v>47772</v>
      </c>
      <c r="F20555" s="519" t="s">
        <v>47773</v>
      </c>
      <c r="G20555" s="519" t="s">
        <v>47774</v>
      </c>
      <c r="I20555" s="519" t="s">
        <v>36</v>
      </c>
      <c r="J20555" s="650">
        <v>13048.88</v>
      </c>
    </row>
    <row r="20556" spans="1:10">
      <c r="A20556" s="519" t="s">
        <v>20662</v>
      </c>
      <c r="B20556" s="519" t="str">
        <f t="shared" si="321"/>
        <v>PASSAGEM DE GADO,CONSTITUIDA DE CHAPAS GALVANIZADAS,COM ESPESSURA DE 2,70MM,PARAFUSOS,PORCAS E FERRAMENTAS NECESSARIAS,COM DIMENSOES EM TORNO DE 2,20M DE VAO E 2,25M DE ALTURA,RECOBRIMENTO MINIMO DE 0,30M E MAXIMO DE 8,90M,SOB A INFLUENCIADO TREM-TIPO RODOVIARIO.FORNECIMENTO</v>
      </c>
      <c r="C20556" s="519" t="s">
        <v>47770</v>
      </c>
      <c r="D20556" s="519" t="s">
        <v>47771</v>
      </c>
      <c r="E20556" s="519" t="s">
        <v>47772</v>
      </c>
      <c r="F20556" s="519" t="s">
        <v>47773</v>
      </c>
      <c r="G20556" s="519" t="s">
        <v>47774</v>
      </c>
      <c r="I20556" s="519" t="s">
        <v>36</v>
      </c>
      <c r="J20556" s="650">
        <v>13048.88</v>
      </c>
    </row>
    <row r="20557" spans="1:10">
      <c r="A20557" s="519" t="s">
        <v>20663</v>
      </c>
      <c r="B20557" s="519" t="str">
        <f t="shared" si="321"/>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557" s="519" t="s">
        <v>47775</v>
      </c>
      <c r="D20557" s="519" t="s">
        <v>47776</v>
      </c>
      <c r="E20557" s="519" t="s">
        <v>47777</v>
      </c>
      <c r="F20557" s="519" t="s">
        <v>47778</v>
      </c>
      <c r="G20557" s="519" t="s">
        <v>47779</v>
      </c>
      <c r="I20557" s="519" t="s">
        <v>36</v>
      </c>
      <c r="J20557" s="650">
        <v>12327.82</v>
      </c>
    </row>
    <row r="20558" spans="1:10">
      <c r="A20558" s="519" t="s">
        <v>20664</v>
      </c>
      <c r="B20558" s="519" t="str">
        <f t="shared" si="321"/>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0558" s="519" t="s">
        <v>47775</v>
      </c>
      <c r="D20558" s="519" t="s">
        <v>47776</v>
      </c>
      <c r="E20558" s="519" t="s">
        <v>47777</v>
      </c>
      <c r="F20558" s="519" t="s">
        <v>47778</v>
      </c>
      <c r="G20558" s="519" t="s">
        <v>47779</v>
      </c>
      <c r="I20558" s="519" t="s">
        <v>36</v>
      </c>
      <c r="J20558" s="650">
        <v>12327.82</v>
      </c>
    </row>
    <row r="20559" spans="1:10">
      <c r="A20559" s="519" t="s">
        <v>20665</v>
      </c>
      <c r="B20559" s="519" t="str">
        <f t="shared" si="321"/>
        <v>PASSAGEM DE GADO,CONSTITUIDA DE CHAPAS GALVANIZADAS,COM ESPESSURA DE 2,70MM,PARAFUSOS,PORCAS E FERRAMENTAS NECESSARIAS,COM DIMENSOES EM TORNO DE 2,90M DE VAO E 3,10M DE ALTURA,RECOBRIMENTO MINIMO DE 0,60M E MAXIMO DE 11,40M,SOB A INFLUENCIA DO TREM-TIPO RODOVIARIO.FORNECIMENTO</v>
      </c>
      <c r="C20559" s="519" t="s">
        <v>47770</v>
      </c>
      <c r="D20559" s="519" t="s">
        <v>47771</v>
      </c>
      <c r="E20559" s="519" t="s">
        <v>47780</v>
      </c>
      <c r="F20559" s="519" t="s">
        <v>47781</v>
      </c>
      <c r="G20559" s="519" t="s">
        <v>47782</v>
      </c>
      <c r="I20559" s="519" t="s">
        <v>36</v>
      </c>
      <c r="J20559" s="650">
        <v>16579.759999999998</v>
      </c>
    </row>
    <row r="20560" spans="1:10">
      <c r="A20560" s="519" t="s">
        <v>20666</v>
      </c>
      <c r="B20560" s="519" t="str">
        <f t="shared" si="321"/>
        <v>PASSAGEM DE GADO,CONSTITUIDA DE CHAPAS GALVANIZADAS,COM ESPESSURA DE 2,70MM,PARAFUSOS,PORCAS E FERRAMENTAS NECESSARIAS,COM DIMENSOES EM TORNO DE 2,90M DE VAO E 3,10M DE ALTURA,RECOBRIMENTO MINIMO DE 0,60M E MAXIMO DE 11,40M,SOB A INFLUENCIA DO TREM-TIPO RODOVIARIO.FORNECIMENTO</v>
      </c>
      <c r="C20560" s="519" t="s">
        <v>47770</v>
      </c>
      <c r="D20560" s="519" t="s">
        <v>47771</v>
      </c>
      <c r="E20560" s="519" t="s">
        <v>47780</v>
      </c>
      <c r="F20560" s="519" t="s">
        <v>47781</v>
      </c>
      <c r="G20560" s="519" t="s">
        <v>47782</v>
      </c>
      <c r="I20560" s="519" t="s">
        <v>36</v>
      </c>
      <c r="J20560" s="650">
        <v>16579.759999999998</v>
      </c>
    </row>
    <row r="20561" spans="1:10">
      <c r="A20561" s="519" t="s">
        <v>20667</v>
      </c>
      <c r="B20561" s="519" t="str">
        <f t="shared" si="321"/>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561" s="519" t="s">
        <v>47775</v>
      </c>
      <c r="D20561" s="519" t="s">
        <v>47776</v>
      </c>
      <c r="E20561" s="519" t="s">
        <v>47783</v>
      </c>
      <c r="F20561" s="519" t="s">
        <v>47784</v>
      </c>
      <c r="G20561" s="519" t="s">
        <v>47785</v>
      </c>
      <c r="I20561" s="519" t="s">
        <v>36</v>
      </c>
      <c r="J20561" s="650">
        <v>15663.58</v>
      </c>
    </row>
    <row r="20562" spans="1:10">
      <c r="A20562" s="519" t="s">
        <v>20668</v>
      </c>
      <c r="B20562" s="519" t="str">
        <f t="shared" si="321"/>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0562" s="519" t="s">
        <v>47775</v>
      </c>
      <c r="D20562" s="519" t="s">
        <v>47776</v>
      </c>
      <c r="E20562" s="519" t="s">
        <v>47783</v>
      </c>
      <c r="F20562" s="519" t="s">
        <v>47784</v>
      </c>
      <c r="G20562" s="519" t="s">
        <v>47785</v>
      </c>
      <c r="I20562" s="519" t="s">
        <v>36</v>
      </c>
      <c r="J20562" s="650">
        <v>15663.58</v>
      </c>
    </row>
    <row r="20563" spans="1:10">
      <c r="A20563" s="519" t="s">
        <v>20669</v>
      </c>
      <c r="B20563" s="519" t="str">
        <f t="shared" si="321"/>
        <v>PASSAGEM INFERIOR,CONSTITUIDA DE CHAPAS GALVANIZADAS COM ESPESSURA DE 2,70MM,PARAFUSOS,PORCAS E FERRAMENTAS NECESSARIAS,COM DIMENSOES EM TORNO DE 3,70M DE VAO E 3,50M DE ALTURA,RECOBRIMENTO MINIMO DE 0,60M E MAXIMO DE 11,10M,SOB A INFLUENCIA DO TREM-TIPO RODOVIARIO.FORNECIMENTO</v>
      </c>
      <c r="C20563" s="519" t="s">
        <v>47786</v>
      </c>
      <c r="D20563" s="519" t="s">
        <v>47787</v>
      </c>
      <c r="E20563" s="519" t="s">
        <v>47788</v>
      </c>
      <c r="F20563" s="519" t="s">
        <v>47789</v>
      </c>
      <c r="G20563" s="519" t="s">
        <v>47790</v>
      </c>
      <c r="I20563" s="519" t="s">
        <v>36</v>
      </c>
      <c r="J20563" s="650">
        <v>19343.05</v>
      </c>
    </row>
    <row r="20564" spans="1:10">
      <c r="A20564" s="519" t="s">
        <v>20670</v>
      </c>
      <c r="B20564" s="519" t="str">
        <f t="shared" si="321"/>
        <v>PASSAGEM INFERIOR,CONSTITUIDA DE CHAPAS GALVANIZADAS COM ESPESSURA DE 2,70MM,PARAFUSOS,PORCAS E FERRAMENTAS NECESSARIAS,COM DIMENSOES EM TORNO DE 3,70M DE VAO E 3,50M DE ALTURA,RECOBRIMENTO MINIMO DE 0,60M E MAXIMO DE 11,10M,SOB A INFLUENCIA DO TREM-TIPO RODOVIARIO.FORNECIMENTO</v>
      </c>
      <c r="C20564" s="519" t="s">
        <v>47786</v>
      </c>
      <c r="D20564" s="519" t="s">
        <v>47787</v>
      </c>
      <c r="E20564" s="519" t="s">
        <v>47788</v>
      </c>
      <c r="F20564" s="519" t="s">
        <v>47789</v>
      </c>
      <c r="G20564" s="519" t="s">
        <v>47790</v>
      </c>
      <c r="I20564" s="519" t="s">
        <v>36</v>
      </c>
      <c r="J20564" s="650">
        <v>19343.05</v>
      </c>
    </row>
    <row r="20565" spans="1:10">
      <c r="A20565" s="519" t="s">
        <v>20671</v>
      </c>
      <c r="B20565" s="519" t="str">
        <f t="shared" si="321"/>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565" s="519" t="s">
        <v>47791</v>
      </c>
      <c r="D20565" s="519" t="s">
        <v>47792</v>
      </c>
      <c r="E20565" s="519" t="s">
        <v>47793</v>
      </c>
      <c r="F20565" s="519" t="s">
        <v>47794</v>
      </c>
      <c r="G20565" s="519" t="s">
        <v>47795</v>
      </c>
      <c r="I20565" s="519" t="s">
        <v>36</v>
      </c>
      <c r="J20565" s="650">
        <v>18274.18</v>
      </c>
    </row>
    <row r="20566" spans="1:10">
      <c r="A20566" s="519" t="s">
        <v>20672</v>
      </c>
      <c r="B20566" s="519" t="str">
        <f t="shared" si="321"/>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0566" s="519" t="s">
        <v>47791</v>
      </c>
      <c r="D20566" s="519" t="s">
        <v>47792</v>
      </c>
      <c r="E20566" s="519" t="s">
        <v>47793</v>
      </c>
      <c r="F20566" s="519" t="s">
        <v>47794</v>
      </c>
      <c r="G20566" s="519" t="s">
        <v>47795</v>
      </c>
      <c r="I20566" s="519" t="s">
        <v>36</v>
      </c>
      <c r="J20566" s="650">
        <v>18274.18</v>
      </c>
    </row>
    <row r="20567" spans="1:10">
      <c r="A20567" s="519" t="s">
        <v>20673</v>
      </c>
      <c r="B20567" s="519" t="str">
        <f t="shared" si="321"/>
        <v>PASSAGEM INFERIOR,CONSTITUIDA DE CHAPAS GALVANIZADAS,COM ESPESSURA DE 2,70MM,PARAFUSOS,PORCAS E FERRAMENTAS NECESSARIAS,COM DIMENSOES EM TORNO DE 4,20M DE VAO E 3,90M DE ALTURA,RECOBRIMENTO MAXIMO DE 9,70M,SOB A INFLUENCIA DO TREM-TIPO RODOVIARIO.FORNECIMENTO</v>
      </c>
      <c r="C20567" s="519" t="s">
        <v>47796</v>
      </c>
      <c r="D20567" s="519" t="s">
        <v>47787</v>
      </c>
      <c r="E20567" s="519" t="s">
        <v>47797</v>
      </c>
      <c r="F20567" s="519" t="s">
        <v>47798</v>
      </c>
      <c r="G20567" s="519" t="s">
        <v>47799</v>
      </c>
      <c r="I20567" s="519" t="s">
        <v>36</v>
      </c>
      <c r="J20567" s="650">
        <v>22055.17</v>
      </c>
    </row>
    <row r="20568" spans="1:10">
      <c r="A20568" s="519" t="s">
        <v>20674</v>
      </c>
      <c r="B20568" s="519" t="str">
        <f t="shared" si="321"/>
        <v>PASSAGEM INFERIOR,CONSTITUIDA DE CHAPAS GALVANIZADAS,COM ESPESSURA DE 2,70MM,PARAFUSOS,PORCAS E FERRAMENTAS NECESSARIAS,COM DIMENSOES EM TORNO DE 4,20M DE VAO E 3,90M DE ALTURA,RECOBRIMENTO MAXIMO DE 9,70M,SOB A INFLUENCIA DO TREM-TIPO RODOVIARIO.FORNECIMENTO</v>
      </c>
      <c r="C20568" s="519" t="s">
        <v>47796</v>
      </c>
      <c r="D20568" s="519" t="s">
        <v>47787</v>
      </c>
      <c r="E20568" s="519" t="s">
        <v>47797</v>
      </c>
      <c r="F20568" s="519" t="s">
        <v>47798</v>
      </c>
      <c r="G20568" s="519" t="s">
        <v>47799</v>
      </c>
      <c r="I20568" s="519" t="s">
        <v>36</v>
      </c>
      <c r="J20568" s="650">
        <v>22055.17</v>
      </c>
    </row>
    <row r="20569" spans="1:10">
      <c r="A20569" s="519" t="s">
        <v>20675</v>
      </c>
      <c r="B20569" s="519" t="str">
        <f t="shared" si="321"/>
        <v>PASSAGEM INFERIOR,CONSTITUIDA DE CHAPAS COM REVESTIMENTO EPOXY,COM ESPESSURA DE 2,70MM,PARAFUSOS,PORCAS E FERRAMENTAS NECESSARIAS,COM DIMENSOES EM TORNO DE 4,20M DE VAO E 3,90M DEALTURA,RECOBRIMENTO MAXIMO DE 9,70M,SOB A INFLUENCIA DO TREM-TIPO RODOVIARIO.FORNECIMENTO</v>
      </c>
      <c r="C20569" s="519" t="s">
        <v>47791</v>
      </c>
      <c r="D20569" s="519" t="s">
        <v>47792</v>
      </c>
      <c r="E20569" s="519" t="s">
        <v>47800</v>
      </c>
      <c r="F20569" s="519" t="s">
        <v>47801</v>
      </c>
      <c r="G20569" s="519" t="s">
        <v>47802</v>
      </c>
      <c r="I20569" s="519" t="s">
        <v>36</v>
      </c>
      <c r="J20569" s="650">
        <v>20836.43</v>
      </c>
    </row>
    <row r="20570" spans="1:10">
      <c r="A20570" s="519" t="s">
        <v>20676</v>
      </c>
      <c r="B20570" s="519" t="str">
        <f t="shared" si="321"/>
        <v>PASSAGEM INFERIOR,CONSTITUIDA DE CHAPAS COM REVESTIMENTO EPOXY,COM ESPESSURA DE 2,70MM,PARAFUSOS,PORCAS E FERRAMENTAS NECESSARIAS,COM DIMENSOES EM TORNO DE 4,20M DE VAO E 3,90M DEALTURA,RECOBRIMENTO MAXIMO DE 9,70M,SOB A INFLUENCIA DO TREM-TIPO RODOVIARIO.FORNECIMENTO</v>
      </c>
      <c r="C20570" s="519" t="s">
        <v>47791</v>
      </c>
      <c r="D20570" s="519" t="s">
        <v>47792</v>
      </c>
      <c r="E20570" s="519" t="s">
        <v>47800</v>
      </c>
      <c r="F20570" s="519" t="s">
        <v>47801</v>
      </c>
      <c r="G20570" s="519" t="s">
        <v>47802</v>
      </c>
      <c r="I20570" s="519" t="s">
        <v>36</v>
      </c>
      <c r="J20570" s="650">
        <v>20836.43</v>
      </c>
    </row>
    <row r="20571" spans="1:10">
      <c r="A20571" s="519" t="s">
        <v>20677</v>
      </c>
      <c r="B20571" s="519" t="str">
        <f t="shared" si="321"/>
        <v>PASSAGEM INFERIOR,CONSTITUIDA DE CHAPAS GALVANIZADAS,COM ESPESSURA DE 2,70MM,PARAFUSOS,PORCAS E FERRAMENTAS NECESSARIAS,COM DIMENSOES EM TORNO DE 4,80M DE VAO E 4,75M DE ALTURA,RECOBRIMENTO MINIMO DE 0,90M E MAXIMO DE 8,50M,SOB A INFLUENCIA DO TREM-TIPO RODOVIARIO.FORNECIMENTO</v>
      </c>
      <c r="C20571" s="519" t="s">
        <v>47796</v>
      </c>
      <c r="D20571" s="519" t="s">
        <v>47787</v>
      </c>
      <c r="E20571" s="519" t="s">
        <v>47803</v>
      </c>
      <c r="F20571" s="519" t="s">
        <v>47804</v>
      </c>
      <c r="G20571" s="519" t="s">
        <v>47782</v>
      </c>
      <c r="I20571" s="519" t="s">
        <v>36</v>
      </c>
      <c r="J20571" s="650">
        <v>25893.08</v>
      </c>
    </row>
    <row r="20572" spans="1:10">
      <c r="A20572" s="519" t="s">
        <v>20678</v>
      </c>
      <c r="B20572" s="519" t="str">
        <f t="shared" si="321"/>
        <v>PASSAGEM INFERIOR,CONSTITUIDA DE CHAPAS GALVANIZADAS,COM ESPESSURA DE 2,70MM,PARAFUSOS,PORCAS E FERRAMENTAS NECESSARIAS,COM DIMENSOES EM TORNO DE 4,80M DE VAO E 4,75M DE ALTURA,RECOBRIMENTO MINIMO DE 0,90M E MAXIMO DE 8,50M,SOB A INFLUENCIA DO TREM-TIPO RODOVIARIO.FORNECIMENTO</v>
      </c>
      <c r="C20572" s="519" t="s">
        <v>47796</v>
      </c>
      <c r="D20572" s="519" t="s">
        <v>47787</v>
      </c>
      <c r="E20572" s="519" t="s">
        <v>47803</v>
      </c>
      <c r="F20572" s="519" t="s">
        <v>47804</v>
      </c>
      <c r="G20572" s="519" t="s">
        <v>47782</v>
      </c>
      <c r="I20572" s="519" t="s">
        <v>36</v>
      </c>
      <c r="J20572" s="650">
        <v>25893.08</v>
      </c>
    </row>
    <row r="20573" spans="1:10">
      <c r="A20573" s="519" t="s">
        <v>20679</v>
      </c>
      <c r="B20573" s="519" t="str">
        <f t="shared" si="321"/>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573" s="519" t="s">
        <v>47791</v>
      </c>
      <c r="D20573" s="519" t="s">
        <v>47792</v>
      </c>
      <c r="E20573" s="519" t="s">
        <v>47805</v>
      </c>
      <c r="F20573" s="519" t="s">
        <v>47806</v>
      </c>
      <c r="G20573" s="519" t="s">
        <v>47785</v>
      </c>
      <c r="I20573" s="519" t="s">
        <v>36</v>
      </c>
      <c r="J20573" s="650">
        <v>24462.26</v>
      </c>
    </row>
    <row r="20574" spans="1:10">
      <c r="A20574" s="519" t="s">
        <v>20680</v>
      </c>
      <c r="B20574" s="519" t="str">
        <f t="shared" si="321"/>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0574" s="519" t="s">
        <v>47791</v>
      </c>
      <c r="D20574" s="519" t="s">
        <v>47792</v>
      </c>
      <c r="E20574" s="519" t="s">
        <v>47805</v>
      </c>
      <c r="F20574" s="519" t="s">
        <v>47806</v>
      </c>
      <c r="G20574" s="519" t="s">
        <v>47785</v>
      </c>
      <c r="I20574" s="519" t="s">
        <v>36</v>
      </c>
      <c r="J20574" s="650">
        <v>24462.26</v>
      </c>
    </row>
    <row r="20575" spans="1:10">
      <c r="A20575" s="519" t="s">
        <v>20681</v>
      </c>
      <c r="B20575" s="519" t="str">
        <f t="shared" si="321"/>
        <v>PASSAGEM INFERIOR,CONSTITUIDA DE CHAPAS GALVANIZADAS,COM ESPESSURA DE 3,40MM,PARAFUSOS,PORCAS E FERRAMENTAS NECESSARIAS,COM DIMENSOES EM TORNO DE 5,00M DE VAO E 4,85M DE ALTURA,RECOBRIMENTO MINIMO DE 0,90M E MAXIMO DE 8,60M,SOB A INFLUENCIA DO TREM-TIPO RODOVIARIO.FORNECIMENTO</v>
      </c>
      <c r="C20575" s="519" t="s">
        <v>47796</v>
      </c>
      <c r="D20575" s="519" t="s">
        <v>47807</v>
      </c>
      <c r="E20575" s="519" t="s">
        <v>47808</v>
      </c>
      <c r="F20575" s="519" t="s">
        <v>47809</v>
      </c>
      <c r="G20575" s="519" t="s">
        <v>47782</v>
      </c>
      <c r="I20575" s="519" t="s">
        <v>36</v>
      </c>
      <c r="J20575" s="650">
        <v>32294.22</v>
      </c>
    </row>
    <row r="20576" spans="1:10">
      <c r="A20576" s="519" t="s">
        <v>20682</v>
      </c>
      <c r="B20576" s="519" t="str">
        <f t="shared" si="321"/>
        <v>PASSAGEM INFERIOR,CONSTITUIDA DE CHAPAS GALVANIZADAS,COM ESPESSURA DE 3,40MM,PARAFUSOS,PORCAS E FERRAMENTAS NECESSARIAS,COM DIMENSOES EM TORNO DE 5,00M DE VAO E 4,85M DE ALTURA,RECOBRIMENTO MINIMO DE 0,90M E MAXIMO DE 8,60M,SOB A INFLUENCIA DO TREM-TIPO RODOVIARIO.FORNECIMENTO</v>
      </c>
      <c r="C20576" s="519" t="s">
        <v>47796</v>
      </c>
      <c r="D20576" s="519" t="s">
        <v>47807</v>
      </c>
      <c r="E20576" s="519" t="s">
        <v>47808</v>
      </c>
      <c r="F20576" s="519" t="s">
        <v>47809</v>
      </c>
      <c r="G20576" s="519" t="s">
        <v>47782</v>
      </c>
      <c r="I20576" s="519" t="s">
        <v>36</v>
      </c>
      <c r="J20576" s="650">
        <v>32294.22</v>
      </c>
    </row>
    <row r="20577" spans="1:10">
      <c r="A20577" s="519" t="s">
        <v>20683</v>
      </c>
      <c r="B20577" s="519" t="str">
        <f t="shared" si="321"/>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577" s="519" t="s">
        <v>47810</v>
      </c>
      <c r="D20577" s="519" t="s">
        <v>47811</v>
      </c>
      <c r="E20577" s="519" t="s">
        <v>47812</v>
      </c>
      <c r="F20577" s="519" t="s">
        <v>47813</v>
      </c>
      <c r="G20577" s="519" t="s">
        <v>47795</v>
      </c>
      <c r="I20577" s="519" t="s">
        <v>36</v>
      </c>
      <c r="J20577" s="650">
        <v>31366.68</v>
      </c>
    </row>
    <row r="20578" spans="1:10">
      <c r="A20578" s="519" t="s">
        <v>20684</v>
      </c>
      <c r="B20578" s="519" t="str">
        <f t="shared" si="321"/>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0578" s="519" t="s">
        <v>47810</v>
      </c>
      <c r="D20578" s="519" t="s">
        <v>47811</v>
      </c>
      <c r="E20578" s="519" t="s">
        <v>47812</v>
      </c>
      <c r="F20578" s="519" t="s">
        <v>47813</v>
      </c>
      <c r="G20578" s="519" t="s">
        <v>47795</v>
      </c>
      <c r="I20578" s="519" t="s">
        <v>36</v>
      </c>
      <c r="J20578" s="650">
        <v>31366.68</v>
      </c>
    </row>
    <row r="20579" spans="1:10">
      <c r="A20579" s="519" t="s">
        <v>20685</v>
      </c>
      <c r="B20579" s="519" t="str">
        <f t="shared" si="321"/>
        <v>PASSAGEM INFERIOR,CONSTITUIDA DE CHAPAS GALVANIZADAS,COM ESPESSURA DE 4,70MM,PARAFUSOS,PORCAS E FERRAMENTAS NECESSARIAS,COM DIMENSOES EM TORNO DE 5,85M DE VAO E 5,30M DE ALTURA,RECOBRIMENTO MINIMO DE 0,90M E MAXIMO DE 8,50M,SOB A INFLUENCIA DO TREM-TIPO RODOVIARIO.FORNECIMENTO</v>
      </c>
      <c r="C20579" s="519" t="s">
        <v>47796</v>
      </c>
      <c r="D20579" s="519" t="s">
        <v>47814</v>
      </c>
      <c r="E20579" s="519" t="s">
        <v>47815</v>
      </c>
      <c r="F20579" s="519" t="s">
        <v>47804</v>
      </c>
      <c r="G20579" s="519" t="s">
        <v>47782</v>
      </c>
      <c r="I20579" s="519" t="s">
        <v>36</v>
      </c>
      <c r="J20579" s="650">
        <v>46604.75</v>
      </c>
    </row>
    <row r="20580" spans="1:10">
      <c r="A20580" s="519" t="s">
        <v>20686</v>
      </c>
      <c r="B20580" s="519" t="str">
        <f t="shared" si="321"/>
        <v>PASSAGEM INFERIOR,CONSTITUIDA DE CHAPAS GALVANIZADAS,COM ESPESSURA DE 4,70MM,PARAFUSOS,PORCAS E FERRAMENTAS NECESSARIAS,COM DIMENSOES EM TORNO DE 5,85M DE VAO E 5,30M DE ALTURA,RECOBRIMENTO MINIMO DE 0,90M E MAXIMO DE 8,50M,SOB A INFLUENCIA DO TREM-TIPO RODOVIARIO.FORNECIMENTO</v>
      </c>
      <c r="C20580" s="519" t="s">
        <v>47796</v>
      </c>
      <c r="D20580" s="519" t="s">
        <v>47814</v>
      </c>
      <c r="E20580" s="519" t="s">
        <v>47815</v>
      </c>
      <c r="F20580" s="519" t="s">
        <v>47804</v>
      </c>
      <c r="G20580" s="519" t="s">
        <v>47782</v>
      </c>
      <c r="I20580" s="519" t="s">
        <v>36</v>
      </c>
      <c r="J20580" s="650">
        <v>46604.75</v>
      </c>
    </row>
    <row r="20581" spans="1:10">
      <c r="A20581" s="519" t="s">
        <v>20687</v>
      </c>
      <c r="B20581" s="519" t="str">
        <f t="shared" si="321"/>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581" s="519" t="s">
        <v>47791</v>
      </c>
      <c r="D20581" s="519" t="s">
        <v>47816</v>
      </c>
      <c r="E20581" s="519" t="s">
        <v>47817</v>
      </c>
      <c r="F20581" s="519" t="s">
        <v>47806</v>
      </c>
      <c r="G20581" s="519" t="s">
        <v>47785</v>
      </c>
      <c r="I20581" s="519" t="s">
        <v>36</v>
      </c>
      <c r="J20581" s="650">
        <v>45945.9</v>
      </c>
    </row>
    <row r="20582" spans="1:10">
      <c r="A20582" s="519" t="s">
        <v>20688</v>
      </c>
      <c r="B20582" s="519" t="str">
        <f t="shared" si="321"/>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0582" s="519" t="s">
        <v>47791</v>
      </c>
      <c r="D20582" s="519" t="s">
        <v>47816</v>
      </c>
      <c r="E20582" s="519" t="s">
        <v>47817</v>
      </c>
      <c r="F20582" s="519" t="s">
        <v>47806</v>
      </c>
      <c r="G20582" s="519" t="s">
        <v>47785</v>
      </c>
      <c r="I20582" s="519" t="s">
        <v>36</v>
      </c>
      <c r="J20582" s="650">
        <v>45945.9</v>
      </c>
    </row>
    <row r="20583" spans="1:10">
      <c r="A20583" s="519" t="s">
        <v>20689</v>
      </c>
      <c r="B20583" s="519" t="str">
        <f t="shared" si="321"/>
        <v>BUEIRO SIMPLES CIRCULAR,CONSTITUIDO DE CHAPAS GALVANIZADAS COM ESPESSURA DE 2.00MM,DIAMETRO DE 0,60M,PARAFUSOS,PORCAS EFERRAMENTAS NECESSARIAS,RECOBRIMENTO MINIMO DE 0,30M E MAXIMO DE 25,00M,SOB A INFLUENCIA DO TREM-TIPO RODOVIARIO.FORNECIMENTO</v>
      </c>
      <c r="C20583" s="519" t="s">
        <v>47818</v>
      </c>
      <c r="D20583" s="519" t="s">
        <v>47819</v>
      </c>
      <c r="E20583" s="519" t="s">
        <v>47820</v>
      </c>
      <c r="F20583" s="519" t="s">
        <v>47821</v>
      </c>
      <c r="G20583" s="519" t="s">
        <v>35233</v>
      </c>
      <c r="I20583" s="519" t="s">
        <v>36</v>
      </c>
      <c r="J20583" s="650">
        <v>1908.46</v>
      </c>
    </row>
    <row r="20584" spans="1:10">
      <c r="A20584" s="519" t="s">
        <v>20690</v>
      </c>
      <c r="B20584" s="519" t="str">
        <f t="shared" si="321"/>
        <v>BUEIRO SIMPLES CIRCULAR,CONSTITUIDO DE CHAPAS GALVANIZADAS COM ESPESSURA DE 2.00MM,DIAMETRO DE 0,60M,PARAFUSOS,PORCAS EFERRAMENTAS NECESSARIAS,RECOBRIMENTO MINIMO DE 0,30M E MAXIMO DE 25,00M,SOB A INFLUENCIA DO TREM-TIPO RODOVIARIO.FORNECIMENTO</v>
      </c>
      <c r="C20584" s="519" t="s">
        <v>47818</v>
      </c>
      <c r="D20584" s="519" t="s">
        <v>47819</v>
      </c>
      <c r="E20584" s="519" t="s">
        <v>47820</v>
      </c>
      <c r="F20584" s="519" t="s">
        <v>47821</v>
      </c>
      <c r="G20584" s="519" t="s">
        <v>35233</v>
      </c>
      <c r="I20584" s="519" t="s">
        <v>36</v>
      </c>
      <c r="J20584" s="650">
        <v>1908.46</v>
      </c>
    </row>
    <row r="20585" spans="1:10">
      <c r="A20585" s="519" t="s">
        <v>20691</v>
      </c>
      <c r="B20585" s="519" t="str">
        <f t="shared" si="321"/>
        <v>BUEIRO SIMPLES CIRCULAR,CONSTITUIDO DE CHAPAS COM REVESTIMENTO EPOXY,COM ESPESSURA DE 2,00MM,DIAMETRO DE 0,60M,PARAFUSOS,PORCAS E FERRAMENTAS NECESSARIAS,RECOBRIMENTO MINIMO DE 0,30M E MAXIMO DE 25,00M,SOB A INFLUENCIA DO TREM-TIPO RODOVIARIO.FORNECIMENTO</v>
      </c>
      <c r="C20585" s="519" t="s">
        <v>47822</v>
      </c>
      <c r="D20585" s="519" t="s">
        <v>47823</v>
      </c>
      <c r="E20585" s="519" t="s">
        <v>47824</v>
      </c>
      <c r="F20585" s="519" t="s">
        <v>47825</v>
      </c>
      <c r="G20585" s="519" t="s">
        <v>47826</v>
      </c>
      <c r="I20585" s="519" t="s">
        <v>36</v>
      </c>
      <c r="J20585" s="650">
        <v>1882.17</v>
      </c>
    </row>
    <row r="20586" spans="1:10">
      <c r="A20586" s="519" t="s">
        <v>20692</v>
      </c>
      <c r="B20586" s="519" t="str">
        <f t="shared" si="321"/>
        <v>BUEIRO SIMPLES CIRCULAR,CONSTITUIDO DE CHAPAS COM REVESTIMENTO EPOXY,COM ESPESSURA DE 2,00MM,DIAMETRO DE 0,60M,PARAFUSOS,PORCAS E FERRAMENTAS NECESSARIAS,RECOBRIMENTO MINIMO DE 0,30M E MAXIMO DE 25,00M,SOB A INFLUENCIA DO TREM-TIPO RODOVIARIO.FORNECIMENTO</v>
      </c>
      <c r="C20586" s="519" t="s">
        <v>47822</v>
      </c>
      <c r="D20586" s="519" t="s">
        <v>47823</v>
      </c>
      <c r="E20586" s="519" t="s">
        <v>47824</v>
      </c>
      <c r="F20586" s="519" t="s">
        <v>47825</v>
      </c>
      <c r="G20586" s="519" t="s">
        <v>47826</v>
      </c>
      <c r="I20586" s="519" t="s">
        <v>36</v>
      </c>
      <c r="J20586" s="650">
        <v>1882.17</v>
      </c>
    </row>
    <row r="20587" spans="1:10">
      <c r="A20587" s="519" t="s">
        <v>20693</v>
      </c>
      <c r="B20587" s="519" t="str">
        <f t="shared" si="321"/>
        <v>BUEIRO SIMPLES CIRCULAR,CONSTITUIDO DE CHAPAS GALVANIZADAS COM ESPESSURA DE 2,00MM,DIAMETRO DE 0,80M,PARAFUSOS,PORCAS EFERRAMENTAS NECESSARIAS,RECOBRIMENTO MINIMO DE 0,30M E MAXIMO DE 18,80M,SOB A INFLUENCIA DO TREM-TIPO RODOVIARIO.FORNECIMENTO</v>
      </c>
      <c r="C20587" s="519" t="s">
        <v>47818</v>
      </c>
      <c r="D20587" s="519" t="s">
        <v>47827</v>
      </c>
      <c r="E20587" s="519" t="s">
        <v>47820</v>
      </c>
      <c r="F20587" s="519" t="s">
        <v>47828</v>
      </c>
      <c r="G20587" s="519" t="s">
        <v>35233</v>
      </c>
      <c r="I20587" s="519" t="s">
        <v>36</v>
      </c>
      <c r="J20587" s="650">
        <v>2453.7399999999998</v>
      </c>
    </row>
    <row r="20588" spans="1:10">
      <c r="A20588" s="519" t="s">
        <v>20694</v>
      </c>
      <c r="B20588" s="519" t="str">
        <f t="shared" si="321"/>
        <v>BUEIRO SIMPLES CIRCULAR,CONSTITUIDO DE CHAPAS GALVANIZADAS COM ESPESSURA DE 2,00MM,DIAMETRO DE 0,80M,PARAFUSOS,PORCAS EFERRAMENTAS NECESSARIAS,RECOBRIMENTO MINIMO DE 0,30M E MAXIMO DE 18,80M,SOB A INFLUENCIA DO TREM-TIPO RODOVIARIO.FORNECIMENTO</v>
      </c>
      <c r="C20588" s="519" t="s">
        <v>47818</v>
      </c>
      <c r="D20588" s="519" t="s">
        <v>47827</v>
      </c>
      <c r="E20588" s="519" t="s">
        <v>47820</v>
      </c>
      <c r="F20588" s="519" t="s">
        <v>47828</v>
      </c>
      <c r="G20588" s="519" t="s">
        <v>35233</v>
      </c>
      <c r="I20588" s="519" t="s">
        <v>36</v>
      </c>
      <c r="J20588" s="650">
        <v>2453.7399999999998</v>
      </c>
    </row>
    <row r="20589" spans="1:10">
      <c r="A20589" s="519" t="s">
        <v>20695</v>
      </c>
      <c r="B20589" s="519" t="str">
        <f t="shared" si="321"/>
        <v>BUEIRO SIMPLES CIRCULAR,CONSTITUIDO DE CHAPAS COM REVESTIMENTO EPOXY,COM ESPESSURA DE 2,00MM,DIAMETRO DE 0,80M,PARAFUSOS,PORCAS E FERRAMENTAS NECESSARIAS,RECOBRIMENTO MINIMO DE 0,30M E MAXIMO DE 18,80M,SOB A INFLUENCIA DO TREM-TIPO RODOVIARIO.FORNECIMENTO</v>
      </c>
      <c r="C20589" s="519" t="s">
        <v>47822</v>
      </c>
      <c r="D20589" s="519" t="s">
        <v>47829</v>
      </c>
      <c r="E20589" s="519" t="s">
        <v>47824</v>
      </c>
      <c r="F20589" s="519" t="s">
        <v>47830</v>
      </c>
      <c r="G20589" s="519" t="s">
        <v>47826</v>
      </c>
      <c r="I20589" s="519" t="s">
        <v>36</v>
      </c>
      <c r="J20589" s="650">
        <v>2419.9299999999998</v>
      </c>
    </row>
    <row r="20590" spans="1:10">
      <c r="A20590" s="519" t="s">
        <v>20696</v>
      </c>
      <c r="B20590" s="519" t="str">
        <f t="shared" si="321"/>
        <v>BUEIRO SIMPLES CIRCULAR,CONSTITUIDO DE CHAPAS COM REVESTIMENTO EPOXY,COM ESPESSURA DE 2,00MM,DIAMETRO DE 0,80M,PARAFUSOS,PORCAS E FERRAMENTAS NECESSARIAS,RECOBRIMENTO MINIMO DE 0,30M E MAXIMO DE 18,80M,SOB A INFLUENCIA DO TREM-TIPO RODOVIARIO.FORNECIMENTO</v>
      </c>
      <c r="C20590" s="519" t="s">
        <v>47822</v>
      </c>
      <c r="D20590" s="519" t="s">
        <v>47829</v>
      </c>
      <c r="E20590" s="519" t="s">
        <v>47824</v>
      </c>
      <c r="F20590" s="519" t="s">
        <v>47830</v>
      </c>
      <c r="G20590" s="519" t="s">
        <v>47826</v>
      </c>
      <c r="I20590" s="519" t="s">
        <v>36</v>
      </c>
      <c r="J20590" s="650">
        <v>2419.9299999999998</v>
      </c>
    </row>
    <row r="20591" spans="1:10">
      <c r="A20591" s="519" t="s">
        <v>20697</v>
      </c>
      <c r="B20591" s="519" t="str">
        <f t="shared" si="321"/>
        <v>BUEIRO SIMPLES CIRCULAR,CONSTITUIDO DE CHAPAS GALVANIZADAS,COM ESPESSURA DE 2,00MM,DIAMETRO DE 1,00M,PARAFUSOS,PORCAS EFERRAMENTAS NECESSARIAS,RECOBRIMENTO MINIMO DE 0,30M E MAXIMO DE 15,00M,SOB A INFLUENCIA DO TREM-TIPO RODOVIARIO.FORNECIMENTO</v>
      </c>
      <c r="C20591" s="519" t="s">
        <v>47831</v>
      </c>
      <c r="D20591" s="519" t="s">
        <v>47832</v>
      </c>
      <c r="E20591" s="519" t="s">
        <v>47820</v>
      </c>
      <c r="F20591" s="519" t="s">
        <v>47833</v>
      </c>
      <c r="G20591" s="519" t="s">
        <v>35233</v>
      </c>
      <c r="I20591" s="519" t="s">
        <v>36</v>
      </c>
      <c r="J20591" s="650">
        <v>3044.45</v>
      </c>
    </row>
    <row r="20592" spans="1:10">
      <c r="A20592" s="519" t="s">
        <v>20698</v>
      </c>
      <c r="B20592" s="519" t="str">
        <f t="shared" si="321"/>
        <v>BUEIRO SIMPLES CIRCULAR,CONSTITUIDO DE CHAPAS GALVANIZADAS,COM ESPESSURA DE 2,00MM,DIAMETRO DE 1,00M,PARAFUSOS,PORCAS EFERRAMENTAS NECESSARIAS,RECOBRIMENTO MINIMO DE 0,30M E MAXIMO DE 15,00M,SOB A INFLUENCIA DO TREM-TIPO RODOVIARIO.FORNECIMENTO</v>
      </c>
      <c r="C20592" s="519" t="s">
        <v>47831</v>
      </c>
      <c r="D20592" s="519" t="s">
        <v>47832</v>
      </c>
      <c r="E20592" s="519" t="s">
        <v>47820</v>
      </c>
      <c r="F20592" s="519" t="s">
        <v>47833</v>
      </c>
      <c r="G20592" s="519" t="s">
        <v>35233</v>
      </c>
      <c r="I20592" s="519" t="s">
        <v>36</v>
      </c>
      <c r="J20592" s="650">
        <v>3044.45</v>
      </c>
    </row>
    <row r="20593" spans="1:10">
      <c r="A20593" s="519" t="s">
        <v>20699</v>
      </c>
      <c r="B20593" s="519" t="str">
        <f t="shared" si="321"/>
        <v>BUEIRO SIMPLES CIRCULAR,CONSTITUIDO DE CHAPAS COM RESVESTIMENTO EPOXY,COM ESPESSURA DE 2MM,DIAMETRO DE 1,00M,PARAFUSOS,PORCAS E FERRAMENTAS NECESSARIAS,RECOBRIMENTO MINIMO DE 0,30M E MAXIMO DE 15,00M,SOB A INFLUENCIA DO TREM-TIPO RODOVIARIO.FORNECIMENTO</v>
      </c>
      <c r="C20593" s="519" t="s">
        <v>47834</v>
      </c>
      <c r="D20593" s="519" t="s">
        <v>47835</v>
      </c>
      <c r="E20593" s="519" t="s">
        <v>47836</v>
      </c>
      <c r="F20593" s="519" t="s">
        <v>47837</v>
      </c>
      <c r="G20593" s="519" t="s">
        <v>38297</v>
      </c>
      <c r="I20593" s="519" t="s">
        <v>36</v>
      </c>
      <c r="J20593" s="650">
        <v>3002.51</v>
      </c>
    </row>
    <row r="20594" spans="1:10">
      <c r="A20594" s="519" t="s">
        <v>20700</v>
      </c>
      <c r="B20594" s="519" t="str">
        <f t="shared" si="321"/>
        <v>BUEIRO SIMPLES CIRCULAR,CONSTITUIDO DE CHAPAS COM RESVESTIMENTO EPOXY,COM ESPESSURA DE 2MM,DIAMETRO DE 1,00M,PARAFUSOS,PORCAS E FERRAMENTAS NECESSARIAS,RECOBRIMENTO MINIMO DE 0,30M E MAXIMO DE 15,00M,SOB A INFLUENCIA DO TREM-TIPO RODOVIARIO.FORNECIMENTO</v>
      </c>
      <c r="C20594" s="519" t="s">
        <v>47834</v>
      </c>
      <c r="D20594" s="519" t="s">
        <v>47835</v>
      </c>
      <c r="E20594" s="519" t="s">
        <v>47836</v>
      </c>
      <c r="F20594" s="519" t="s">
        <v>47837</v>
      </c>
      <c r="G20594" s="519" t="s">
        <v>38297</v>
      </c>
      <c r="I20594" s="519" t="s">
        <v>36</v>
      </c>
      <c r="J20594" s="650">
        <v>3002.51</v>
      </c>
    </row>
    <row r="20595" spans="1:10">
      <c r="A20595" s="519" t="s">
        <v>20701</v>
      </c>
      <c r="B20595" s="519" t="str">
        <f t="shared" si="321"/>
        <v>BUEIRO SIMPLES CIRCULAR,CONSTITUIDO DE CHAPAS GALVANIZADAS,COM ESPESSURA DE 2MM,DIAMETRO DE 1,20M,PARAFUSOS,PORCAS E FERRAMENTAS NECESSARIAS,RECOBRIMENTO MINIMO DE 0,30M E MAXIMO DE 12,50M,SOB A INFLUENCIA DO TREM-TIPO RODOVIARIO.FORNECIMENTO</v>
      </c>
      <c r="C20595" s="519" t="s">
        <v>47831</v>
      </c>
      <c r="D20595" s="519" t="s">
        <v>47838</v>
      </c>
      <c r="E20595" s="519" t="s">
        <v>47839</v>
      </c>
      <c r="F20595" s="519" t="s">
        <v>47840</v>
      </c>
      <c r="G20595" s="519" t="s">
        <v>33272</v>
      </c>
      <c r="I20595" s="519" t="s">
        <v>36</v>
      </c>
      <c r="J20595" s="650">
        <v>3544.29</v>
      </c>
    </row>
    <row r="20596" spans="1:10">
      <c r="A20596" s="519" t="s">
        <v>20702</v>
      </c>
      <c r="B20596" s="519" t="str">
        <f t="shared" si="321"/>
        <v>BUEIRO SIMPLES CIRCULAR,CONSTITUIDO DE CHAPAS GALVANIZADAS,COM ESPESSURA DE 2MM,DIAMETRO DE 1,20M,PARAFUSOS,PORCAS E FERRAMENTAS NECESSARIAS,RECOBRIMENTO MINIMO DE 0,30M E MAXIMO DE 12,50M,SOB A INFLUENCIA DO TREM-TIPO RODOVIARIO.FORNECIMENTO</v>
      </c>
      <c r="C20596" s="519" t="s">
        <v>47831</v>
      </c>
      <c r="D20596" s="519" t="s">
        <v>47838</v>
      </c>
      <c r="E20596" s="519" t="s">
        <v>47839</v>
      </c>
      <c r="F20596" s="519" t="s">
        <v>47840</v>
      </c>
      <c r="G20596" s="519" t="s">
        <v>33272</v>
      </c>
      <c r="I20596" s="519" t="s">
        <v>36</v>
      </c>
      <c r="J20596" s="650">
        <v>3544.29</v>
      </c>
    </row>
    <row r="20597" spans="1:10">
      <c r="A20597" s="519" t="s">
        <v>20703</v>
      </c>
      <c r="B20597" s="519" t="str">
        <f t="shared" si="321"/>
        <v>BUEIRO SIMPLES CIRCULAR,CONSTITUIDO DE CHAPAS COM REVESTIMENTO EPOXY,COM ESPESSURA DE 2MM,DIAMETRO DE 1,20M,PARAFUSOS,PORCAS E FERRAMENTAS NECESSARIAS,RECOBRIMENTO MINIMO DE 0,30ME MAXIMO DE 12,50M,SOB A INFLUENCIA DO TREM-TIPO RODOVIARIO.FORNECIMENTO</v>
      </c>
      <c r="C20597" s="519" t="s">
        <v>47822</v>
      </c>
      <c r="D20597" s="519" t="s">
        <v>47841</v>
      </c>
      <c r="E20597" s="519" t="s">
        <v>47842</v>
      </c>
      <c r="F20597" s="519" t="s">
        <v>47843</v>
      </c>
      <c r="G20597" s="519" t="s">
        <v>36413</v>
      </c>
      <c r="I20597" s="519" t="s">
        <v>36</v>
      </c>
      <c r="J20597" s="650">
        <v>3495.46</v>
      </c>
    </row>
    <row r="20598" spans="1:10">
      <c r="A20598" s="519" t="s">
        <v>20704</v>
      </c>
      <c r="B20598" s="519" t="str">
        <f t="shared" si="321"/>
        <v>BUEIRO SIMPLES CIRCULAR,CONSTITUIDO DE CHAPAS COM REVESTIMENTO EPOXY,COM ESPESSURA DE 2MM,DIAMETRO DE 1,20M,PARAFUSOS,PORCAS E FERRAMENTAS NECESSARIAS,RECOBRIMENTO MINIMO DE 0,30ME MAXIMO DE 12,50M,SOB A INFLUENCIA DO TREM-TIPO RODOVIARIO.FORNECIMENTO</v>
      </c>
      <c r="C20598" s="519" t="s">
        <v>47822</v>
      </c>
      <c r="D20598" s="519" t="s">
        <v>47841</v>
      </c>
      <c r="E20598" s="519" t="s">
        <v>47842</v>
      </c>
      <c r="F20598" s="519" t="s">
        <v>47843</v>
      </c>
      <c r="G20598" s="519" t="s">
        <v>36413</v>
      </c>
      <c r="I20598" s="519" t="s">
        <v>36</v>
      </c>
      <c r="J20598" s="650">
        <v>3495.46</v>
      </c>
    </row>
    <row r="20599" spans="1:10">
      <c r="A20599" s="519" t="s">
        <v>20705</v>
      </c>
      <c r="B20599" s="519" t="str">
        <f t="shared" si="321"/>
        <v>BUEIRO SIMPLES CIRCULAR,CONSTITUIDO DE CHAPAS GALVANIZADAS,COM ESPESSURA DE 2MM,DIAMETRO DE 1,50M,PARAFUSOS,PORCAS E FERRAMENTAS NECESSARIAS,RECOBRIMENTO MINIMO DE 0,30M E MAXIMO DE 10,00M,SOB A INFLUENCIA DO TREM-TIPO RODOVIARIO.FORNECIMENTO</v>
      </c>
      <c r="C20599" s="519" t="s">
        <v>47831</v>
      </c>
      <c r="D20599" s="519" t="s">
        <v>47844</v>
      </c>
      <c r="E20599" s="519" t="s">
        <v>47839</v>
      </c>
      <c r="F20599" s="519" t="s">
        <v>47845</v>
      </c>
      <c r="G20599" s="519" t="s">
        <v>33272</v>
      </c>
      <c r="I20599" s="519" t="s">
        <v>36</v>
      </c>
      <c r="J20599" s="650">
        <v>4362.21</v>
      </c>
    </row>
    <row r="20600" spans="1:10">
      <c r="A20600" s="519" t="s">
        <v>20706</v>
      </c>
      <c r="B20600" s="519" t="str">
        <f t="shared" si="321"/>
        <v>BUEIRO SIMPLES CIRCULAR,CONSTITUIDO DE CHAPAS GALVANIZADAS,COM ESPESSURA DE 2MM,DIAMETRO DE 1,50M,PARAFUSOS,PORCAS E FERRAMENTAS NECESSARIAS,RECOBRIMENTO MINIMO DE 0,30M E MAXIMO DE 10,00M,SOB A INFLUENCIA DO TREM-TIPO RODOVIARIO.FORNECIMENTO</v>
      </c>
      <c r="C20600" s="519" t="s">
        <v>47831</v>
      </c>
      <c r="D20600" s="519" t="s">
        <v>47844</v>
      </c>
      <c r="E20600" s="519" t="s">
        <v>47839</v>
      </c>
      <c r="F20600" s="519" t="s">
        <v>47845</v>
      </c>
      <c r="G20600" s="519" t="s">
        <v>33272</v>
      </c>
      <c r="I20600" s="519" t="s">
        <v>36</v>
      </c>
      <c r="J20600" s="650">
        <v>4362.21</v>
      </c>
    </row>
    <row r="20601" spans="1:10">
      <c r="A20601" s="519" t="s">
        <v>20707</v>
      </c>
      <c r="B20601" s="519" t="str">
        <f t="shared" si="321"/>
        <v>BUEIRO SIMPLES CIRCULAR,CONSTITUIDO DE CHAPAS COM REVESTIMENTO EPOXY,COM ESPESSURA DE 2MM,DIAMETRO DE 1,50M,PARAFUSOS,PORCAS E FERRAMENTAS NECESSARIAS,RECOBRIMENTO MINIMO DE 0,30ME MAXIMO DE 10,00M,SOB A INFLUENCIA DO TREM-TIPO RODOVIARIO.FORNECIMENTO</v>
      </c>
      <c r="C20601" s="519" t="s">
        <v>47822</v>
      </c>
      <c r="D20601" s="519" t="s">
        <v>47846</v>
      </c>
      <c r="E20601" s="519" t="s">
        <v>47842</v>
      </c>
      <c r="F20601" s="519" t="s">
        <v>47847</v>
      </c>
      <c r="G20601" s="519" t="s">
        <v>36413</v>
      </c>
      <c r="I20601" s="519" t="s">
        <v>36</v>
      </c>
      <c r="J20601" s="650">
        <v>4302.1000000000004</v>
      </c>
    </row>
    <row r="20602" spans="1:10">
      <c r="A20602" s="519" t="s">
        <v>20708</v>
      </c>
      <c r="B20602" s="519" t="str">
        <f t="shared" si="321"/>
        <v>BUEIRO SIMPLES CIRCULAR,CONSTITUIDO DE CHAPAS COM REVESTIMENTO EPOXY,COM ESPESSURA DE 2MM,DIAMETRO DE 1,50M,PARAFUSOS,PORCAS E FERRAMENTAS NECESSARIAS,RECOBRIMENTO MINIMO DE 0,30ME MAXIMO DE 10,00M,SOB A INFLUENCIA DO TREM-TIPO RODOVIARIO.FORNECIMENTO</v>
      </c>
      <c r="C20602" s="519" t="s">
        <v>47822</v>
      </c>
      <c r="D20602" s="519" t="s">
        <v>47846</v>
      </c>
      <c r="E20602" s="519" t="s">
        <v>47842</v>
      </c>
      <c r="F20602" s="519" t="s">
        <v>47847</v>
      </c>
      <c r="G20602" s="519" t="s">
        <v>36413</v>
      </c>
      <c r="I20602" s="519" t="s">
        <v>36</v>
      </c>
      <c r="J20602" s="650">
        <v>4302.1000000000004</v>
      </c>
    </row>
    <row r="20603" spans="1:10">
      <c r="A20603" s="519" t="s">
        <v>20709</v>
      </c>
      <c r="B20603" s="519" t="str">
        <f t="shared" si="321"/>
        <v>BUEIRO SIMPLES CIRCULAR,CONSTITUIDO DE CHAPAS GALVANIZADAS,COM ESPESSURA DE 2MM,DIAMETRO DE 1,80M,PARAFUSOS,PORCAS E FERRAMENTAS NECESSARIAS,RECOBRIMENTO MINIMO DE 0,40M E MAXIMO DE 8,30M,SOB A INFLUENCIA DO TREM-TIPO RODOVIARIO.FORNECIMENTO</v>
      </c>
      <c r="C20603" s="519" t="s">
        <v>47831</v>
      </c>
      <c r="D20603" s="519" t="s">
        <v>47848</v>
      </c>
      <c r="E20603" s="519" t="s">
        <v>47849</v>
      </c>
      <c r="F20603" s="519" t="s">
        <v>47850</v>
      </c>
      <c r="G20603" s="519" t="s">
        <v>32884</v>
      </c>
      <c r="I20603" s="519" t="s">
        <v>36</v>
      </c>
      <c r="J20603" s="650">
        <v>5316.44</v>
      </c>
    </row>
    <row r="20604" spans="1:10">
      <c r="A20604" s="519" t="s">
        <v>20710</v>
      </c>
      <c r="B20604" s="519" t="str">
        <f t="shared" si="321"/>
        <v>BUEIRO SIMPLES CIRCULAR,CONSTITUIDO DE CHAPAS GALVANIZADAS,COM ESPESSURA DE 2MM,DIAMETRO DE 1,80M,PARAFUSOS,PORCAS E FERRAMENTAS NECESSARIAS,RECOBRIMENTO MINIMO DE 0,40M E MAXIMO DE 8,30M,SOB A INFLUENCIA DO TREM-TIPO RODOVIARIO.FORNECIMENTO</v>
      </c>
      <c r="C20604" s="519" t="s">
        <v>47831</v>
      </c>
      <c r="D20604" s="519" t="s">
        <v>47848</v>
      </c>
      <c r="E20604" s="519" t="s">
        <v>47849</v>
      </c>
      <c r="F20604" s="519" t="s">
        <v>47850</v>
      </c>
      <c r="G20604" s="519" t="s">
        <v>32884</v>
      </c>
      <c r="I20604" s="519" t="s">
        <v>36</v>
      </c>
      <c r="J20604" s="650">
        <v>5316.44</v>
      </c>
    </row>
    <row r="20605" spans="1:10">
      <c r="A20605" s="519" t="s">
        <v>20711</v>
      </c>
      <c r="B20605" s="519" t="str">
        <f t="shared" si="321"/>
        <v>BUEIRO SIMPLES CIRCULAR,CONSTITUIDO DE CHAPAS COM REVESTIMENTO EPOXY,COM ESPESSURA DE 2MM,DIAMETRO DE 1,80M,PARAFUSOS,PORCAS E FERRAMENTAS NECESSARIAS,RECOBRIMENTO MINIMO DE 0,40ME MAXIMO DE 8,30M,SOB A INFLUENCIA DO TREM-TIPO RODOVIARIO.FORNECIMENTO</v>
      </c>
      <c r="C20605" s="519" t="s">
        <v>47822</v>
      </c>
      <c r="D20605" s="519" t="s">
        <v>47851</v>
      </c>
      <c r="E20605" s="519" t="s">
        <v>47852</v>
      </c>
      <c r="F20605" s="519" t="s">
        <v>47853</v>
      </c>
      <c r="G20605" s="519" t="s">
        <v>36470</v>
      </c>
      <c r="I20605" s="519" t="s">
        <v>36</v>
      </c>
      <c r="J20605" s="650">
        <v>5243.19</v>
      </c>
    </row>
    <row r="20606" spans="1:10">
      <c r="A20606" s="519" t="s">
        <v>20712</v>
      </c>
      <c r="B20606" s="519" t="str">
        <f t="shared" si="321"/>
        <v>BUEIRO SIMPLES CIRCULAR,CONSTITUIDO DE CHAPAS COM REVESTIMENTO EPOXY,COM ESPESSURA DE 2MM,DIAMETRO DE 1,80M,PARAFUSOS,PORCAS E FERRAMENTAS NECESSARIAS,RECOBRIMENTO MINIMO DE 0,40ME MAXIMO DE 8,30M,SOB A INFLUENCIA DO TREM-TIPO RODOVIARIO.FORNECIMENTO</v>
      </c>
      <c r="C20606" s="519" t="s">
        <v>47822</v>
      </c>
      <c r="D20606" s="519" t="s">
        <v>47851</v>
      </c>
      <c r="E20606" s="519" t="s">
        <v>47852</v>
      </c>
      <c r="F20606" s="519" t="s">
        <v>47853</v>
      </c>
      <c r="G20606" s="519" t="s">
        <v>36470</v>
      </c>
      <c r="I20606" s="519" t="s">
        <v>36</v>
      </c>
      <c r="J20606" s="650">
        <v>5243.19</v>
      </c>
    </row>
    <row r="20607" spans="1:10">
      <c r="A20607" s="519" t="s">
        <v>20713</v>
      </c>
      <c r="B20607" s="519" t="str">
        <f t="shared" si="321"/>
        <v>BUEIRO SIMPLES CIRCULAR,CONSTITUIDO DE CHAPAS GALVANIZADAS,COM ESPESSURA DE 2MM,DIAMETRO DE 2,00M,PARAFUSOS,PORCAS E FERRAMENTAS NECESSARIAS,RECOBRIMENTO MINIMO DE 0,50M E MAXIMO DE 7,50M,SOB A INFLUENCIA DO TREM-TIPO RODOVIARIO.FORNECIMENTO</v>
      </c>
      <c r="C20607" s="519" t="s">
        <v>47831</v>
      </c>
      <c r="D20607" s="519" t="s">
        <v>47854</v>
      </c>
      <c r="E20607" s="519" t="s">
        <v>47855</v>
      </c>
      <c r="F20607" s="519" t="s">
        <v>47856</v>
      </c>
      <c r="G20607" s="519" t="s">
        <v>32884</v>
      </c>
      <c r="I20607" s="519" t="s">
        <v>36</v>
      </c>
      <c r="J20607" s="650">
        <v>5861.72</v>
      </c>
    </row>
    <row r="20608" spans="1:10">
      <c r="A20608" s="519" t="s">
        <v>20714</v>
      </c>
      <c r="B20608" s="519" t="str">
        <f t="shared" si="321"/>
        <v>BUEIRO SIMPLES CIRCULAR,CONSTITUIDO DE CHAPAS GALVANIZADAS,COM ESPESSURA DE 2MM,DIAMETRO DE 2,00M,PARAFUSOS,PORCAS E FERRAMENTAS NECESSARIAS,RECOBRIMENTO MINIMO DE 0,50M E MAXIMO DE 7,50M,SOB A INFLUENCIA DO TREM-TIPO RODOVIARIO.FORNECIMENTO</v>
      </c>
      <c r="C20608" s="519" t="s">
        <v>47831</v>
      </c>
      <c r="D20608" s="519" t="s">
        <v>47854</v>
      </c>
      <c r="E20608" s="519" t="s">
        <v>47855</v>
      </c>
      <c r="F20608" s="519" t="s">
        <v>47856</v>
      </c>
      <c r="G20608" s="519" t="s">
        <v>32884</v>
      </c>
      <c r="I20608" s="519" t="s">
        <v>36</v>
      </c>
      <c r="J20608" s="650">
        <v>5861.72</v>
      </c>
    </row>
    <row r="20609" spans="1:10">
      <c r="A20609" s="519" t="s">
        <v>20715</v>
      </c>
      <c r="B20609" s="519" t="str">
        <f t="shared" si="321"/>
        <v>BUEIRO SIMPLES CIRCULAR,CONSTITUIDO DE CHAPAS COM REVESTIMENTO EPOXY,COM ESPESSURA DE 2MM,DIAMETRO DE 2,00M,PARAFUSOS,PORCAS E FERRAMENTAS NECESSARIAS,RECOBRIMENTO MINIMO DE 0,50ME MAXIMO DE 7,50M,SOB INFLUENCIA DO TREM-TIPO RODOVIARIO.FORNECIMENTO</v>
      </c>
      <c r="C20609" s="519" t="s">
        <v>47822</v>
      </c>
      <c r="D20609" s="519" t="s">
        <v>47857</v>
      </c>
      <c r="E20609" s="519" t="s">
        <v>47858</v>
      </c>
      <c r="F20609" s="519" t="s">
        <v>47859</v>
      </c>
      <c r="G20609" s="519" t="s">
        <v>38308</v>
      </c>
      <c r="I20609" s="519" t="s">
        <v>36</v>
      </c>
      <c r="J20609" s="650">
        <v>5780.95</v>
      </c>
    </row>
    <row r="20610" spans="1:10">
      <c r="A20610" s="519" t="s">
        <v>20716</v>
      </c>
      <c r="B20610" s="519" t="str">
        <f t="shared" si="321"/>
        <v>BUEIRO SIMPLES CIRCULAR,CONSTITUIDO DE CHAPAS COM REVESTIMENTO EPOXY,COM ESPESSURA DE 2MM,DIAMETRO DE 2,00M,PARAFUSOS,PORCAS E FERRAMENTAS NECESSARIAS,RECOBRIMENTO MINIMO DE 0,50ME MAXIMO DE 7,50M,SOB INFLUENCIA DO TREM-TIPO RODOVIARIO.FORNECIMENTO</v>
      </c>
      <c r="C20610" s="519" t="s">
        <v>47822</v>
      </c>
      <c r="D20610" s="519" t="s">
        <v>47857</v>
      </c>
      <c r="E20610" s="519" t="s">
        <v>47858</v>
      </c>
      <c r="F20610" s="519" t="s">
        <v>47859</v>
      </c>
      <c r="G20610" s="519" t="s">
        <v>38308</v>
      </c>
      <c r="I20610" s="519" t="s">
        <v>36</v>
      </c>
      <c r="J20610" s="650">
        <v>5780.95</v>
      </c>
    </row>
    <row r="20611" spans="1:10">
      <c r="A20611" s="519" t="s">
        <v>20717</v>
      </c>
      <c r="B20611" s="519" t="str">
        <f t="shared" si="321"/>
        <v>BUEIRO SIMPLES CIRCULAR,CONSTITUIDO DE CHAPAS GALVANIZADAS,COM ESPESSURA DE 2,70MM,DIAMETRO DE 2,20M,PARAFUSOS,PORCAS EFERRAMENTAS NECESSARIAS,RECOBRIMENTO MINIMO DE 0,50M E MAXIMO DE 9,50M,SOB A INFLUENCIA DO TREM-TIPO RODOVIARIO.FORNECIMENTO</v>
      </c>
      <c r="C20611" s="519" t="s">
        <v>47831</v>
      </c>
      <c r="D20611" s="519" t="s">
        <v>47860</v>
      </c>
      <c r="E20611" s="519" t="s">
        <v>47861</v>
      </c>
      <c r="F20611" s="519" t="s">
        <v>47862</v>
      </c>
      <c r="G20611" s="519" t="s">
        <v>33759</v>
      </c>
      <c r="I20611" s="519" t="s">
        <v>36</v>
      </c>
      <c r="J20611" s="650">
        <v>8187.52</v>
      </c>
    </row>
    <row r="20612" spans="1:10">
      <c r="A20612" s="519" t="s">
        <v>20718</v>
      </c>
      <c r="B20612" s="519" t="str">
        <f t="shared" si="321"/>
        <v>BUEIRO SIMPLES CIRCULAR,CONSTITUIDO DE CHAPAS GALVANIZADAS,COM ESPESSURA DE 2,70MM,DIAMETRO DE 2,20M,PARAFUSOS,PORCAS EFERRAMENTAS NECESSARIAS,RECOBRIMENTO MINIMO DE 0,50M E MAXIMO DE 9,50M,SOB A INFLUENCIA DO TREM-TIPO RODOVIARIO.FORNECIMENTO</v>
      </c>
      <c r="C20612" s="519" t="s">
        <v>47831</v>
      </c>
      <c r="D20612" s="519" t="s">
        <v>47860</v>
      </c>
      <c r="E20612" s="519" t="s">
        <v>47861</v>
      </c>
      <c r="F20612" s="519" t="s">
        <v>47862</v>
      </c>
      <c r="G20612" s="519" t="s">
        <v>33759</v>
      </c>
      <c r="I20612" s="519" t="s">
        <v>36</v>
      </c>
      <c r="J20612" s="650">
        <v>8187.52</v>
      </c>
    </row>
    <row r="20613" spans="1:10">
      <c r="A20613" s="519" t="s">
        <v>20719</v>
      </c>
      <c r="B20613" s="519" t="str">
        <f t="shared" si="321"/>
        <v>BUEIRO SIMPLES CIRCULAR,CONSTITUIDO DE CHAPAS COM REVESTIMENTO EPOXY,COM ESPESSURA DE 2,70MM,DIAMETRO DE 2,20M,PARAFUSOS,PORCAS E FERRAMENTAS NECESSARIAS,RECOBRIMENTO MINIMO DE 0,50M E MAXIMO DE 9,50M,SOB A INFLUENCIA DO TREM-TIPO RODOVIARIO.FORNECIMENTO</v>
      </c>
      <c r="C20613" s="519" t="s">
        <v>47822</v>
      </c>
      <c r="D20613" s="519" t="s">
        <v>47863</v>
      </c>
      <c r="E20613" s="519" t="s">
        <v>47864</v>
      </c>
      <c r="F20613" s="519" t="s">
        <v>47865</v>
      </c>
      <c r="G20613" s="519" t="s">
        <v>45879</v>
      </c>
      <c r="I20613" s="519" t="s">
        <v>36</v>
      </c>
      <c r="J20613" s="650">
        <v>8026.92</v>
      </c>
    </row>
    <row r="20614" spans="1:10">
      <c r="A20614" s="519" t="s">
        <v>20720</v>
      </c>
      <c r="B20614" s="519" t="str">
        <f t="shared" si="321"/>
        <v>BUEIRO SIMPLES CIRCULAR,CONSTITUIDO DE CHAPAS COM REVESTIMENTO EPOXY,COM ESPESSURA DE 2,70MM,DIAMETRO DE 2,20M,PARAFUSOS,PORCAS E FERRAMENTAS NECESSARIAS,RECOBRIMENTO MINIMO DE 0,50M E MAXIMO DE 9,50M,SOB A INFLUENCIA DO TREM-TIPO RODOVIARIO.FORNECIMENTO</v>
      </c>
      <c r="C20614" s="519" t="s">
        <v>47822</v>
      </c>
      <c r="D20614" s="519" t="s">
        <v>47863</v>
      </c>
      <c r="E20614" s="519" t="s">
        <v>47864</v>
      </c>
      <c r="F20614" s="519" t="s">
        <v>47865</v>
      </c>
      <c r="G20614" s="519" t="s">
        <v>45879</v>
      </c>
      <c r="I20614" s="519" t="s">
        <v>36</v>
      </c>
      <c r="J20614" s="650">
        <v>8026.92</v>
      </c>
    </row>
    <row r="20615" spans="1:10">
      <c r="A20615" s="519" t="s">
        <v>20721</v>
      </c>
      <c r="B20615" s="519" t="str">
        <f t="shared" si="321"/>
        <v>BUEIRO SIMPLES CIRCULAR,CONSTITUIDO DE CHAPAS GALVANIZADAS,COM ESPESSURA DE 2,70MM,DIAMETRO DE 2,40M,PARAFUSOS,PORCAS EFERRAMENTAS NECESSARIAS,RECOBRIMENTO MINIMO DE 0,50M E MAXIMO DE 8,70M,SOB A INFLUENCIA DO TREM-TIPO RODOVIARIO.FORNECIMENTO</v>
      </c>
      <c r="C20615" s="519" t="s">
        <v>47831</v>
      </c>
      <c r="D20615" s="519" t="s">
        <v>47866</v>
      </c>
      <c r="E20615" s="519" t="s">
        <v>47861</v>
      </c>
      <c r="F20615" s="519" t="s">
        <v>47867</v>
      </c>
      <c r="G20615" s="519" t="s">
        <v>33759</v>
      </c>
      <c r="I20615" s="519" t="s">
        <v>36</v>
      </c>
      <c r="J20615" s="650">
        <v>8903.3700000000008</v>
      </c>
    </row>
    <row r="20616" spans="1:10">
      <c r="A20616" s="519" t="s">
        <v>20722</v>
      </c>
      <c r="B20616" s="519" t="str">
        <f t="shared" ref="B20616:B20679" si="322">C20616&amp;D20616&amp;E20616&amp;F20616&amp;G20616&amp;H20616</f>
        <v>BUEIRO SIMPLES CIRCULAR,CONSTITUIDO DE CHAPAS GALVANIZADAS,COM ESPESSURA DE 2,70MM,DIAMETRO DE 2,40M,PARAFUSOS,PORCAS EFERRAMENTAS NECESSARIAS,RECOBRIMENTO MINIMO DE 0,50M E MAXIMO DE 8,70M,SOB A INFLUENCIA DO TREM-TIPO RODOVIARIO.FORNECIMENTO</v>
      </c>
      <c r="C20616" s="519" t="s">
        <v>47831</v>
      </c>
      <c r="D20616" s="519" t="s">
        <v>47866</v>
      </c>
      <c r="E20616" s="519" t="s">
        <v>47861</v>
      </c>
      <c r="F20616" s="519" t="s">
        <v>47867</v>
      </c>
      <c r="G20616" s="519" t="s">
        <v>33759</v>
      </c>
      <c r="I20616" s="519" t="s">
        <v>36</v>
      </c>
      <c r="J20616" s="650">
        <v>8903.3700000000008</v>
      </c>
    </row>
    <row r="20617" spans="1:10">
      <c r="A20617" s="519" t="s">
        <v>20723</v>
      </c>
      <c r="B20617" s="519" t="str">
        <f t="shared" si="322"/>
        <v>BUEIRO SIMPLES CIRCULAR,CONSTITUIDO DE CHAPAS COM REVESTIMENTO EPOXY,COM ESPESSURA DE 2,70MM,DIAMETRO DE 2,40M,PARAFUSOS,PORCAS E FERRAMENTAS NECESSARIAS,RECOBRIMENTO MINIMO DE 0,50M E MAXIMO DE 8,70M,SOB A INFLUENCIA DO TREM-TIPO RODOVIARIO.FORNECIMENTO</v>
      </c>
      <c r="C20617" s="519" t="s">
        <v>47822</v>
      </c>
      <c r="D20617" s="519" t="s">
        <v>47868</v>
      </c>
      <c r="E20617" s="519" t="s">
        <v>47864</v>
      </c>
      <c r="F20617" s="519" t="s">
        <v>47869</v>
      </c>
      <c r="G20617" s="519" t="s">
        <v>45879</v>
      </c>
      <c r="I20617" s="519" t="s">
        <v>36</v>
      </c>
      <c r="J20617" s="650">
        <v>8728.73</v>
      </c>
    </row>
    <row r="20618" spans="1:10">
      <c r="A20618" s="519" t="s">
        <v>20724</v>
      </c>
      <c r="B20618" s="519" t="str">
        <f t="shared" si="322"/>
        <v>BUEIRO SIMPLES CIRCULAR,CONSTITUIDO DE CHAPAS COM REVESTIMENTO EPOXY,COM ESPESSURA DE 2,70MM,DIAMETRO DE 2,40M,PARAFUSOS,PORCAS E FERRAMENTAS NECESSARIAS,RECOBRIMENTO MINIMO DE 0,50M E MAXIMO DE 8,70M,SOB A INFLUENCIA DO TREM-TIPO RODOVIARIO.FORNECIMENTO</v>
      </c>
      <c r="C20618" s="519" t="s">
        <v>47822</v>
      </c>
      <c r="D20618" s="519" t="s">
        <v>47868</v>
      </c>
      <c r="E20618" s="519" t="s">
        <v>47864</v>
      </c>
      <c r="F20618" s="519" t="s">
        <v>47869</v>
      </c>
      <c r="G20618" s="519" t="s">
        <v>45879</v>
      </c>
      <c r="I20618" s="519" t="s">
        <v>36</v>
      </c>
      <c r="J20618" s="650">
        <v>8728.73</v>
      </c>
    </row>
    <row r="20619" spans="1:10">
      <c r="A20619" s="519" t="s">
        <v>20725</v>
      </c>
      <c r="B20619" s="519" t="str">
        <f t="shared" si="322"/>
        <v>BUEIRO SIMPLES CIRCULAR,CONSTITUIDO DE CHAPAS GALVANIZADAS,COM ESPESSURA DE 3,40MM,DIAMETRO DE 2,60M,PARAFUSOS,PORCAS EFERRAMENTAS NECESSARIAS,RECOBRIMENTO MINIMO DE 0,50M E MAXIMO DE 10,60M,SOB A INFLUENCIA DO TREM-TIPO RODOVIARIO.FORNECIMENTO</v>
      </c>
      <c r="C20619" s="519" t="s">
        <v>47831</v>
      </c>
      <c r="D20619" s="519" t="s">
        <v>47870</v>
      </c>
      <c r="E20619" s="519" t="s">
        <v>47861</v>
      </c>
      <c r="F20619" s="519" t="s">
        <v>47871</v>
      </c>
      <c r="G20619" s="519" t="s">
        <v>35233</v>
      </c>
      <c r="I20619" s="519" t="s">
        <v>36</v>
      </c>
      <c r="J20619" s="650">
        <v>11578.32</v>
      </c>
    </row>
    <row r="20620" spans="1:10">
      <c r="A20620" s="519" t="s">
        <v>20726</v>
      </c>
      <c r="B20620" s="519" t="str">
        <f t="shared" si="322"/>
        <v>BUEIRO SIMPLES CIRCULAR,CONSTITUIDO DE CHAPAS GALVANIZADAS,COM ESPESSURA DE 3,40MM,DIAMETRO DE 2,60M,PARAFUSOS,PORCAS EFERRAMENTAS NECESSARIAS,RECOBRIMENTO MINIMO DE 0,50M E MAXIMO DE 10,60M,SOB A INFLUENCIA DO TREM-TIPO RODOVIARIO.FORNECIMENTO</v>
      </c>
      <c r="C20620" s="519" t="s">
        <v>47831</v>
      </c>
      <c r="D20620" s="519" t="s">
        <v>47870</v>
      </c>
      <c r="E20620" s="519" t="s">
        <v>47861</v>
      </c>
      <c r="F20620" s="519" t="s">
        <v>47871</v>
      </c>
      <c r="G20620" s="519" t="s">
        <v>35233</v>
      </c>
      <c r="I20620" s="519" t="s">
        <v>36</v>
      </c>
      <c r="J20620" s="650">
        <v>11578.32</v>
      </c>
    </row>
    <row r="20621" spans="1:10">
      <c r="A20621" s="519" t="s">
        <v>20727</v>
      </c>
      <c r="B20621" s="519" t="str">
        <f t="shared" si="322"/>
        <v>BUEIRO SIMPLES CIRCULAR,CONSTITUIDO DE CHAPAS COM REVESTIMENTO EPOXY,COM ESPESSURA DE 3,40MM,DIAMETRO DE 2,60M,PARAFUSOS,PORCAS E FERRAMENTAS NECESSARIAS,RECOBRIMENTO MINIMO DE 0,50M E MAXIMO DE 10,60M, SOB A INFLUENCIA DO TREM-TIPO RODOVIARIO.FORNECIMENTO</v>
      </c>
      <c r="C20621" s="519" t="s">
        <v>47822</v>
      </c>
      <c r="D20621" s="519" t="s">
        <v>47872</v>
      </c>
      <c r="E20621" s="519" t="s">
        <v>47864</v>
      </c>
      <c r="F20621" s="519" t="s">
        <v>47873</v>
      </c>
      <c r="G20621" s="519" t="s">
        <v>47874</v>
      </c>
      <c r="I20621" s="519" t="s">
        <v>36</v>
      </c>
      <c r="J20621" s="650">
        <v>11427.73</v>
      </c>
    </row>
    <row r="20622" spans="1:10">
      <c r="A20622" s="519" t="s">
        <v>20728</v>
      </c>
      <c r="B20622" s="519" t="str">
        <f t="shared" si="322"/>
        <v>BUEIRO SIMPLES CIRCULAR,CONSTITUIDO DE CHAPAS COM REVESTIMENTO EPOXY,COM ESPESSURA DE 3,40MM,DIAMETRO DE 2,60M,PARAFUSOS,PORCAS E FERRAMENTAS NECESSARIAS,RECOBRIMENTO MINIMO DE 0,50M E MAXIMO DE 10,60M, SOB A INFLUENCIA DO TREM-TIPO RODOVIARIO.FORNECIMENTO</v>
      </c>
      <c r="C20622" s="519" t="s">
        <v>47822</v>
      </c>
      <c r="D20622" s="519" t="s">
        <v>47872</v>
      </c>
      <c r="E20622" s="519" t="s">
        <v>47864</v>
      </c>
      <c r="F20622" s="519" t="s">
        <v>47873</v>
      </c>
      <c r="G20622" s="519" t="s">
        <v>47874</v>
      </c>
      <c r="I20622" s="519" t="s">
        <v>36</v>
      </c>
      <c r="J20622" s="650">
        <v>11427.73</v>
      </c>
    </row>
    <row r="20623" spans="1:10">
      <c r="A20623" s="519" t="s">
        <v>20729</v>
      </c>
      <c r="B20623" s="519" t="str">
        <f t="shared" si="322"/>
        <v>BUEIRO SIMPLES CIRCULAR,CONSTITUIDO DE CHAPAS GALVANIZADAS,COM ESPESSURA DE 3,40MM,DIAMETRO DE 2,80M,PARAFUSOS,PORCAS EFERRAMENTAS NECESSARIAS,RECOBRIMENTO MINIMO DE 0,50M E MAXIMO DE 9,80M,SOB A INFLUENCIA DO TREM-TIPO RODOVIARIO. FORNECIMENTO</v>
      </c>
      <c r="C20623" s="519" t="s">
        <v>47831</v>
      </c>
      <c r="D20623" s="519" t="s">
        <v>47875</v>
      </c>
      <c r="E20623" s="519" t="s">
        <v>47861</v>
      </c>
      <c r="F20623" s="519" t="s">
        <v>47876</v>
      </c>
      <c r="G20623" s="519" t="s">
        <v>35233</v>
      </c>
      <c r="I20623" s="519" t="s">
        <v>36</v>
      </c>
      <c r="J20623" s="650">
        <v>12615.18</v>
      </c>
    </row>
    <row r="20624" spans="1:10">
      <c r="A20624" s="519" t="s">
        <v>20730</v>
      </c>
      <c r="B20624" s="519" t="str">
        <f t="shared" si="322"/>
        <v>BUEIRO SIMPLES CIRCULAR,CONSTITUIDO DE CHAPAS GALVANIZADAS,COM ESPESSURA DE 3,40MM,DIAMETRO DE 2,80M,PARAFUSOS,PORCAS EFERRAMENTAS NECESSARIAS,RECOBRIMENTO MINIMO DE 0,50M E MAXIMO DE 9,80M,SOB A INFLUENCIA DO TREM-TIPO RODOVIARIO. FORNECIMENTO</v>
      </c>
      <c r="C20624" s="519" t="s">
        <v>47831</v>
      </c>
      <c r="D20624" s="519" t="s">
        <v>47875</v>
      </c>
      <c r="E20624" s="519" t="s">
        <v>47861</v>
      </c>
      <c r="F20624" s="519" t="s">
        <v>47876</v>
      </c>
      <c r="G20624" s="519" t="s">
        <v>35233</v>
      </c>
      <c r="I20624" s="519" t="s">
        <v>36</v>
      </c>
      <c r="J20624" s="650">
        <v>12615.18</v>
      </c>
    </row>
    <row r="20625" spans="1:10">
      <c r="A20625" s="519" t="s">
        <v>20731</v>
      </c>
      <c r="B20625" s="519" t="str">
        <f t="shared" si="322"/>
        <v>BUEIRO SIMPLES CIRCULAR,CONSTITUIDO DE CHAPAS COM REVESTIMENTO EPOXY,COM ESPESSURA DE 3,40MM,DIAMETRO DE 2,80M,PARAFUSOS,PORCAS E FERRAMENTAS NECESSARIAS,RECOBRIMENTO MINIMO DE 0,50M E MAXIMO DE 9,80M,SOB A INFLUENCIA DO TREM-TIPO RODOVIARIO.FORNECIMENTO</v>
      </c>
      <c r="C20625" s="519" t="s">
        <v>47822</v>
      </c>
      <c r="D20625" s="519" t="s">
        <v>47877</v>
      </c>
      <c r="E20625" s="519" t="s">
        <v>47864</v>
      </c>
      <c r="F20625" s="519" t="s">
        <v>47878</v>
      </c>
      <c r="G20625" s="519" t="s">
        <v>45879</v>
      </c>
      <c r="I20625" s="519" t="s">
        <v>36</v>
      </c>
      <c r="J20625" s="650">
        <v>12451.11</v>
      </c>
    </row>
    <row r="20626" spans="1:10">
      <c r="A20626" s="519" t="s">
        <v>20732</v>
      </c>
      <c r="B20626" s="519" t="str">
        <f t="shared" si="322"/>
        <v>BUEIRO SIMPLES CIRCULAR,CONSTITUIDO DE CHAPAS COM REVESTIMENTO EPOXY,COM ESPESSURA DE 3,40MM,DIAMETRO DE 2,80M,PARAFUSOS,PORCAS E FERRAMENTAS NECESSARIAS,RECOBRIMENTO MINIMO DE 0,50M E MAXIMO DE 9,80M,SOB A INFLUENCIA DO TREM-TIPO RODOVIARIO.FORNECIMENTO</v>
      </c>
      <c r="C20626" s="519" t="s">
        <v>47822</v>
      </c>
      <c r="D20626" s="519" t="s">
        <v>47877</v>
      </c>
      <c r="E20626" s="519" t="s">
        <v>47864</v>
      </c>
      <c r="F20626" s="519" t="s">
        <v>47878</v>
      </c>
      <c r="G20626" s="519" t="s">
        <v>45879</v>
      </c>
      <c r="I20626" s="519" t="s">
        <v>36</v>
      </c>
      <c r="J20626" s="650">
        <v>12451.11</v>
      </c>
    </row>
    <row r="20627" spans="1:10">
      <c r="A20627" s="519" t="s">
        <v>20733</v>
      </c>
      <c r="B20627" s="519" t="str">
        <f t="shared" si="322"/>
        <v>BUEIRO SIMPLES CIRCULAR,CONSTITUIDO DE CHAPAS GALVANIZADAS,COM ESPESSURA DE 2,70MM,DIAMETRO DE 3,05M,PARAFUSOS,PORCAS EFERRAMENTAS NECESSARIAS,RECOBRIMENTO MINIMO DE 0,45M E MAXIMO DE 13,10M,SOB A INFLUENCIA DO TREM-TIPO RODOVIARIO.FORNECIMENTO</v>
      </c>
      <c r="C20627" s="519" t="s">
        <v>47831</v>
      </c>
      <c r="D20627" s="519" t="s">
        <v>47879</v>
      </c>
      <c r="E20627" s="519" t="s">
        <v>47880</v>
      </c>
      <c r="F20627" s="519" t="s">
        <v>47881</v>
      </c>
      <c r="G20627" s="519" t="s">
        <v>35233</v>
      </c>
      <c r="I20627" s="519" t="s">
        <v>36</v>
      </c>
      <c r="J20627" s="650">
        <v>16031.81</v>
      </c>
    </row>
    <row r="20628" spans="1:10">
      <c r="A20628" s="519" t="s">
        <v>20734</v>
      </c>
      <c r="B20628" s="519" t="str">
        <f t="shared" si="322"/>
        <v>BUEIRO SIMPLES CIRCULAR,CONSTITUIDO DE CHAPAS GALVANIZADAS,COM ESPESSURA DE 2,70MM,DIAMETRO DE 3,05M,PARAFUSOS,PORCAS EFERRAMENTAS NECESSARIAS,RECOBRIMENTO MINIMO DE 0,45M E MAXIMO DE 13,10M,SOB A INFLUENCIA DO TREM-TIPO RODOVIARIO.FORNECIMENTO</v>
      </c>
      <c r="C20628" s="519" t="s">
        <v>47831</v>
      </c>
      <c r="D20628" s="519" t="s">
        <v>47879</v>
      </c>
      <c r="E20628" s="519" t="s">
        <v>47880</v>
      </c>
      <c r="F20628" s="519" t="s">
        <v>47881</v>
      </c>
      <c r="G20628" s="519" t="s">
        <v>35233</v>
      </c>
      <c r="I20628" s="519" t="s">
        <v>36</v>
      </c>
      <c r="J20628" s="650">
        <v>16031.81</v>
      </c>
    </row>
    <row r="20629" spans="1:10">
      <c r="A20629" s="519" t="s">
        <v>20735</v>
      </c>
      <c r="B20629" s="519" t="str">
        <f t="shared" si="322"/>
        <v>BUEIRO SIMPLES CIRCULAR,CONSTITUIDO DE CHAPAS COM REVESTIMENTO EPOXY,COM ESPESSURA DE 2,70MM,DIAMETRO DE 3,05M,PARAFUSOS,PORCAS E FERRAMENTAS NECESSARIAS,RECOBRIMENTO MINIMO DE 0,45M E MAXIMO DE 13,10M, SOB A INFLUENCIA DO TREM-TIPO RODOVIARIO.FORNECIMENTO</v>
      </c>
      <c r="C20629" s="519" t="s">
        <v>47822</v>
      </c>
      <c r="D20629" s="519" t="s">
        <v>47882</v>
      </c>
      <c r="E20629" s="519" t="s">
        <v>47883</v>
      </c>
      <c r="F20629" s="519" t="s">
        <v>47884</v>
      </c>
      <c r="G20629" s="519" t="s">
        <v>47874</v>
      </c>
      <c r="I20629" s="519" t="s">
        <v>36</v>
      </c>
      <c r="J20629" s="650">
        <v>11821.8</v>
      </c>
    </row>
    <row r="20630" spans="1:10">
      <c r="A20630" s="519" t="s">
        <v>20736</v>
      </c>
      <c r="B20630" s="519" t="str">
        <f t="shared" si="322"/>
        <v>BUEIRO SIMPLES CIRCULAR,CONSTITUIDO DE CHAPAS COM REVESTIMENTO EPOXY,COM ESPESSURA DE 2,70MM,DIAMETRO DE 3,05M,PARAFUSOS,PORCAS E FERRAMENTAS NECESSARIAS,RECOBRIMENTO MINIMO DE 0,45M E MAXIMO DE 13,10M, SOB A INFLUENCIA DO TREM-TIPO RODOVIARIO.FORNECIMENTO</v>
      </c>
      <c r="C20630" s="519" t="s">
        <v>47822</v>
      </c>
      <c r="D20630" s="519" t="s">
        <v>47882</v>
      </c>
      <c r="E20630" s="519" t="s">
        <v>47883</v>
      </c>
      <c r="F20630" s="519" t="s">
        <v>47884</v>
      </c>
      <c r="G20630" s="519" t="s">
        <v>47874</v>
      </c>
      <c r="I20630" s="519" t="s">
        <v>36</v>
      </c>
      <c r="J20630" s="650">
        <v>11821.8</v>
      </c>
    </row>
    <row r="20631" spans="1:10">
      <c r="A20631" s="519" t="s">
        <v>20737</v>
      </c>
      <c r="B20631" s="519" t="str">
        <f t="shared" si="322"/>
        <v>BUEIRO SIMPLES CIRCULAR,CONSTITUIDO DE CHAPAS GALVANIZADAS,COM ESPESSURA DE 2,70MM,DIAMETRO DE 3,40M,PARAFUSOS,PORCAS EFERRAMENTAS NECESSARIAS,RECOBRIMENTO MINIMO DE 0,45M E MAXIMO DE 11,70M,SOB A INFLUENCIA DO TREM-TIPO RODOVIARIO.FORNECIMENTO</v>
      </c>
      <c r="C20631" s="519" t="s">
        <v>47831</v>
      </c>
      <c r="D20631" s="519" t="s">
        <v>47885</v>
      </c>
      <c r="E20631" s="519" t="s">
        <v>47880</v>
      </c>
      <c r="F20631" s="519" t="s">
        <v>47886</v>
      </c>
      <c r="G20631" s="519" t="s">
        <v>35233</v>
      </c>
      <c r="I20631" s="519" t="s">
        <v>36</v>
      </c>
      <c r="J20631" s="650">
        <v>18017.169999999998</v>
      </c>
    </row>
    <row r="20632" spans="1:10">
      <c r="A20632" s="519" t="s">
        <v>20738</v>
      </c>
      <c r="B20632" s="519" t="str">
        <f t="shared" si="322"/>
        <v>BUEIRO SIMPLES CIRCULAR,CONSTITUIDO DE CHAPAS GALVANIZADAS,COM ESPESSURA DE 2,70MM,DIAMETRO DE 3,40M,PARAFUSOS,PORCAS EFERRAMENTAS NECESSARIAS,RECOBRIMENTO MINIMO DE 0,45M E MAXIMO DE 11,70M,SOB A INFLUENCIA DO TREM-TIPO RODOVIARIO.FORNECIMENTO</v>
      </c>
      <c r="C20632" s="519" t="s">
        <v>47831</v>
      </c>
      <c r="D20632" s="519" t="s">
        <v>47885</v>
      </c>
      <c r="E20632" s="519" t="s">
        <v>47880</v>
      </c>
      <c r="F20632" s="519" t="s">
        <v>47886</v>
      </c>
      <c r="G20632" s="519" t="s">
        <v>35233</v>
      </c>
      <c r="I20632" s="519" t="s">
        <v>36</v>
      </c>
      <c r="J20632" s="650">
        <v>18017.169999999998</v>
      </c>
    </row>
    <row r="20633" spans="1:10">
      <c r="A20633" s="519" t="s">
        <v>20739</v>
      </c>
      <c r="B20633" s="519" t="str">
        <f t="shared" si="322"/>
        <v>BUEIRO SIMPLES CIRCULAR,CONSTITUIDO DE CHAPAS COM REVESTIMENTO EPOXY,COM ESPESSURA DE 2,70MM,DIAMETRO DE 3,40M,PARAFUSOS,PORCAS E FERRAMENTAS NECESSARIAS,RECOBRIMENTO MINIMO DE 0,45M E MAXIMO DE 11,70M, SOB A INFLUENCIA DO TREM-TIPO RODOVIARIO.FORNECIMENTO</v>
      </c>
      <c r="C20633" s="519" t="s">
        <v>47822</v>
      </c>
      <c r="D20633" s="519" t="s">
        <v>47887</v>
      </c>
      <c r="E20633" s="519" t="s">
        <v>47883</v>
      </c>
      <c r="F20633" s="519" t="s">
        <v>47888</v>
      </c>
      <c r="G20633" s="519" t="s">
        <v>47874</v>
      </c>
      <c r="I20633" s="519" t="s">
        <v>36</v>
      </c>
      <c r="J20633" s="650">
        <v>13285.8</v>
      </c>
    </row>
    <row r="20634" spans="1:10">
      <c r="A20634" s="519" t="s">
        <v>20740</v>
      </c>
      <c r="B20634" s="519" t="str">
        <f t="shared" si="322"/>
        <v>BUEIRO SIMPLES CIRCULAR,CONSTITUIDO DE CHAPAS COM REVESTIMENTO EPOXY,COM ESPESSURA DE 2,70MM,DIAMETRO DE 3,40M,PARAFUSOS,PORCAS E FERRAMENTAS NECESSARIAS,RECOBRIMENTO MINIMO DE 0,45M E MAXIMO DE 11,70M, SOB A INFLUENCIA DO TREM-TIPO RODOVIARIO.FORNECIMENTO</v>
      </c>
      <c r="C20634" s="519" t="s">
        <v>47822</v>
      </c>
      <c r="D20634" s="519" t="s">
        <v>47887</v>
      </c>
      <c r="E20634" s="519" t="s">
        <v>47883</v>
      </c>
      <c r="F20634" s="519" t="s">
        <v>47888</v>
      </c>
      <c r="G20634" s="519" t="s">
        <v>47874</v>
      </c>
      <c r="I20634" s="519" t="s">
        <v>36</v>
      </c>
      <c r="J20634" s="650">
        <v>13285.8</v>
      </c>
    </row>
    <row r="20635" spans="1:10">
      <c r="A20635" s="519" t="s">
        <v>20741</v>
      </c>
      <c r="B20635" s="519" t="str">
        <f t="shared" si="322"/>
        <v>BUEIRO SIMPLES CIRCULAR,CONSTITUIDO DE CHAPAS GALVANIZADAS,COM ESPESSURA DE 2,70MM,DIAMETRO DE 3,80M,PARAFUSOS,PORCAS EFERRAMENTAS NECESSARIAS,RECOBRIMENTO MINIMO DE 0,60M E MAXIMO DE 10,50M,SOB A INFLUENCIA DO TREM-TIPO RODOVIARIO.FORNECIMENTO</v>
      </c>
      <c r="C20635" s="519" t="s">
        <v>47831</v>
      </c>
      <c r="D20635" s="519" t="s">
        <v>47889</v>
      </c>
      <c r="E20635" s="519" t="s">
        <v>47890</v>
      </c>
      <c r="F20635" s="519" t="s">
        <v>47891</v>
      </c>
      <c r="G20635" s="519" t="s">
        <v>35233</v>
      </c>
      <c r="I20635" s="519" t="s">
        <v>36</v>
      </c>
      <c r="J20635" s="650">
        <v>20052.169999999998</v>
      </c>
    </row>
    <row r="20636" spans="1:10">
      <c r="A20636" s="519" t="s">
        <v>20742</v>
      </c>
      <c r="B20636" s="519" t="str">
        <f t="shared" si="322"/>
        <v>BUEIRO SIMPLES CIRCULAR,CONSTITUIDO DE CHAPAS GALVANIZADAS,COM ESPESSURA DE 2,70MM,DIAMETRO DE 3,80M,PARAFUSOS,PORCAS EFERRAMENTAS NECESSARIAS,RECOBRIMENTO MINIMO DE 0,60M E MAXIMO DE 10,50M,SOB A INFLUENCIA DO TREM-TIPO RODOVIARIO.FORNECIMENTO</v>
      </c>
      <c r="C20636" s="519" t="s">
        <v>47831</v>
      </c>
      <c r="D20636" s="519" t="s">
        <v>47889</v>
      </c>
      <c r="E20636" s="519" t="s">
        <v>47890</v>
      </c>
      <c r="F20636" s="519" t="s">
        <v>47891</v>
      </c>
      <c r="G20636" s="519" t="s">
        <v>35233</v>
      </c>
      <c r="I20636" s="519" t="s">
        <v>36</v>
      </c>
      <c r="J20636" s="650">
        <v>20052.169999999998</v>
      </c>
    </row>
    <row r="20637" spans="1:10">
      <c r="A20637" s="519" t="s">
        <v>20743</v>
      </c>
      <c r="B20637" s="519" t="str">
        <f t="shared" si="322"/>
        <v>BUEIRO SIMPLES CIRCULAR,CONSTITUIDO DE CHAPAS COM REVESTIMENTO EPOXY,COM ESPESSURA DE 2,70MM,DIAMETRO DE 3,80M,PARAFUSOS,PORCAS E FERRAMENTAS NECESSARIAS,RECOBRIMENTO MINIMO DE 0,60M E MAXIMO DE 10,50M, SOB A INFLUENCIA DO TREM-TIPO RODOVIARIO.FORNECIMENTO</v>
      </c>
      <c r="C20637" s="519" t="s">
        <v>47822</v>
      </c>
      <c r="D20637" s="519" t="s">
        <v>47892</v>
      </c>
      <c r="E20637" s="519" t="s">
        <v>47893</v>
      </c>
      <c r="F20637" s="519" t="s">
        <v>47894</v>
      </c>
      <c r="G20637" s="519" t="s">
        <v>47874</v>
      </c>
      <c r="I20637" s="519" t="s">
        <v>36</v>
      </c>
      <c r="J20637" s="650">
        <v>14786.4</v>
      </c>
    </row>
    <row r="20638" spans="1:10">
      <c r="A20638" s="519" t="s">
        <v>20744</v>
      </c>
      <c r="B20638" s="519" t="str">
        <f t="shared" si="322"/>
        <v>BUEIRO SIMPLES CIRCULAR,CONSTITUIDO DE CHAPAS COM REVESTIMENTO EPOXY,COM ESPESSURA DE 2,70MM,DIAMETRO DE 3,80M,PARAFUSOS,PORCAS E FERRAMENTAS NECESSARIAS,RECOBRIMENTO MINIMO DE 0,60M E MAXIMO DE 10,50M, SOB A INFLUENCIA DO TREM-TIPO RODOVIARIO.FORNECIMENTO</v>
      </c>
      <c r="C20638" s="519" t="s">
        <v>47822</v>
      </c>
      <c r="D20638" s="519" t="s">
        <v>47892</v>
      </c>
      <c r="E20638" s="519" t="s">
        <v>47893</v>
      </c>
      <c r="F20638" s="519" t="s">
        <v>47894</v>
      </c>
      <c r="G20638" s="519" t="s">
        <v>47874</v>
      </c>
      <c r="I20638" s="519" t="s">
        <v>36</v>
      </c>
      <c r="J20638" s="650">
        <v>14786.4</v>
      </c>
    </row>
    <row r="20639" spans="1:10">
      <c r="A20639" s="519" t="s">
        <v>20745</v>
      </c>
      <c r="B20639" s="519" t="str">
        <f t="shared" si="322"/>
        <v>BUEIRO SIMPLES CIRCULAR,CONSTITUIDO DE CHAPAS GALVANIZADAS,COM ESPESSURA DE 2,70MM,DIAMETRO DE 4,20M,PARAFUSOS,PORCAS EFERRAMENTAS NECESSARIAS,RECOBRIMENTO MINIMO DE 0,60M E MAXIMO DE 9,50M,SOB A INFLUENCIA DO TREM-TIPO RODOVIARIO. FORNECIMENTO</v>
      </c>
      <c r="C20639" s="519" t="s">
        <v>47831</v>
      </c>
      <c r="D20639" s="519" t="s">
        <v>47895</v>
      </c>
      <c r="E20639" s="519" t="s">
        <v>47890</v>
      </c>
      <c r="F20639" s="519" t="s">
        <v>47896</v>
      </c>
      <c r="G20639" s="519" t="s">
        <v>35233</v>
      </c>
      <c r="I20639" s="519" t="s">
        <v>36</v>
      </c>
      <c r="J20639" s="650">
        <v>22037.54</v>
      </c>
    </row>
    <row r="20640" spans="1:10">
      <c r="A20640" s="519" t="s">
        <v>20746</v>
      </c>
      <c r="B20640" s="519" t="str">
        <f t="shared" si="322"/>
        <v>BUEIRO SIMPLES CIRCULAR,CONSTITUIDO DE CHAPAS GALVANIZADAS,COM ESPESSURA DE 2,70MM,DIAMETRO DE 4,20M,PARAFUSOS,PORCAS EFERRAMENTAS NECESSARIAS,RECOBRIMENTO MINIMO DE 0,60M E MAXIMO DE 9,50M,SOB A INFLUENCIA DO TREM-TIPO RODOVIARIO. FORNECIMENTO</v>
      </c>
      <c r="C20640" s="519" t="s">
        <v>47831</v>
      </c>
      <c r="D20640" s="519" t="s">
        <v>47895</v>
      </c>
      <c r="E20640" s="519" t="s">
        <v>47890</v>
      </c>
      <c r="F20640" s="519" t="s">
        <v>47896</v>
      </c>
      <c r="G20640" s="519" t="s">
        <v>35233</v>
      </c>
      <c r="I20640" s="519" t="s">
        <v>36</v>
      </c>
      <c r="J20640" s="650">
        <v>22037.54</v>
      </c>
    </row>
    <row r="20641" spans="1:10">
      <c r="A20641" s="519" t="s">
        <v>20747</v>
      </c>
      <c r="B20641" s="519" t="str">
        <f t="shared" si="322"/>
        <v>BUEIRO SIMPLES CIRCULAR,CONSTITUIDO DE CHAPAS COM REVESTIMENTO EPOXY,COM ESPESSURA DE 2,70MM,DIAMETRO DE 4,20M,PARAFUSOS,PORCAS E FERRAMENTAS NECESSARIAS,RECOBRIMENTO MINIMO DE 0,60M E MAXIMO DE 9,50M,SOB A INFLUENCIA DO TREM-TIPO RODOVIARIO.FORNECIMENTO</v>
      </c>
      <c r="C20641" s="519" t="s">
        <v>47822</v>
      </c>
      <c r="D20641" s="519" t="s">
        <v>47897</v>
      </c>
      <c r="E20641" s="519" t="s">
        <v>47893</v>
      </c>
      <c r="F20641" s="519" t="s">
        <v>47865</v>
      </c>
      <c r="G20641" s="519" t="s">
        <v>45879</v>
      </c>
      <c r="I20641" s="519" t="s">
        <v>36</v>
      </c>
      <c r="J20641" s="650">
        <v>16250.4</v>
      </c>
    </row>
    <row r="20642" spans="1:10">
      <c r="A20642" s="519" t="s">
        <v>20748</v>
      </c>
      <c r="B20642" s="519" t="str">
        <f t="shared" si="322"/>
        <v>BUEIRO SIMPLES CIRCULAR,CONSTITUIDO DE CHAPAS COM REVESTIMENTO EPOXY,COM ESPESSURA DE 2,70MM,DIAMETRO DE 4,20M,PARAFUSOS,PORCAS E FERRAMENTAS NECESSARIAS,RECOBRIMENTO MINIMO DE 0,60M E MAXIMO DE 9,50M,SOB A INFLUENCIA DO TREM-TIPO RODOVIARIO.FORNECIMENTO</v>
      </c>
      <c r="C20642" s="519" t="s">
        <v>47822</v>
      </c>
      <c r="D20642" s="519" t="s">
        <v>47897</v>
      </c>
      <c r="E20642" s="519" t="s">
        <v>47893</v>
      </c>
      <c r="F20642" s="519" t="s">
        <v>47865</v>
      </c>
      <c r="G20642" s="519" t="s">
        <v>45879</v>
      </c>
      <c r="I20642" s="519" t="s">
        <v>36</v>
      </c>
      <c r="J20642" s="650">
        <v>16250.4</v>
      </c>
    </row>
    <row r="20643" spans="1:10">
      <c r="A20643" s="519" t="s">
        <v>20749</v>
      </c>
      <c r="B20643" s="519" t="str">
        <f t="shared" si="322"/>
        <v>BUEIRO SIMPLES CIRCULAR,CONSTITUIDO DE CHAPAS GALVANIZADAS,COM ESPESSURA DE 2,70MM,DIAMETRO DE 4,60M,PARAFUSOS,PORCAS EFERRAMENTAS NECESSARIAS,RECOBRIMENTO MINIMO DE 0,60M E MAXIMO DE 8,70M,SOB A INFLUENCIA DO TREM-TIPO RODOVIARIO. FORNECIMENTO</v>
      </c>
      <c r="C20643" s="519" t="s">
        <v>47831</v>
      </c>
      <c r="D20643" s="519" t="s">
        <v>47898</v>
      </c>
      <c r="E20643" s="519" t="s">
        <v>47890</v>
      </c>
      <c r="F20643" s="519" t="s">
        <v>47899</v>
      </c>
      <c r="G20643" s="519" t="s">
        <v>35233</v>
      </c>
      <c r="I20643" s="519" t="s">
        <v>36</v>
      </c>
      <c r="J20643" s="650">
        <v>24072.53</v>
      </c>
    </row>
    <row r="20644" spans="1:10">
      <c r="A20644" s="519" t="s">
        <v>20750</v>
      </c>
      <c r="B20644" s="519" t="str">
        <f t="shared" si="322"/>
        <v>BUEIRO SIMPLES CIRCULAR,CONSTITUIDO DE CHAPAS GALVANIZADAS,COM ESPESSURA DE 2,70MM,DIAMETRO DE 4,60M,PARAFUSOS,PORCAS EFERRAMENTAS NECESSARIAS,RECOBRIMENTO MINIMO DE 0,60M E MAXIMO DE 8,70M,SOB A INFLUENCIA DO TREM-TIPO RODOVIARIO. FORNECIMENTO</v>
      </c>
      <c r="C20644" s="519" t="s">
        <v>47831</v>
      </c>
      <c r="D20644" s="519" t="s">
        <v>47898</v>
      </c>
      <c r="E20644" s="519" t="s">
        <v>47890</v>
      </c>
      <c r="F20644" s="519" t="s">
        <v>47899</v>
      </c>
      <c r="G20644" s="519" t="s">
        <v>35233</v>
      </c>
      <c r="I20644" s="519" t="s">
        <v>36</v>
      </c>
      <c r="J20644" s="650">
        <v>24072.53</v>
      </c>
    </row>
    <row r="20645" spans="1:10">
      <c r="A20645" s="519" t="s">
        <v>20751</v>
      </c>
      <c r="B20645" s="519" t="str">
        <f t="shared" si="322"/>
        <v>BUEIRO SIMPLES CIRCULAR,CONSTITUIDO DE CHAPAS COM REVESTIMENTO EPOXY,COM ESPESSURA DE 2,70MM,DIAMETRO DE 4,60M,PARAFUSOS,PORCAS E FERRAMENTAS NECESSARIAS,RECOBRIMENTO MINIMO DE 0,60M E MAXIMO DE 8,70M,SOB A INFLUENCIA DO TREM-TIPO RODOVIARIO.FORNECIMENTO</v>
      </c>
      <c r="C20645" s="519" t="s">
        <v>47822</v>
      </c>
      <c r="D20645" s="519" t="s">
        <v>47900</v>
      </c>
      <c r="E20645" s="519" t="s">
        <v>47893</v>
      </c>
      <c r="F20645" s="519" t="s">
        <v>47869</v>
      </c>
      <c r="G20645" s="519" t="s">
        <v>45879</v>
      </c>
      <c r="I20645" s="519" t="s">
        <v>36</v>
      </c>
      <c r="J20645" s="650">
        <v>17751</v>
      </c>
    </row>
    <row r="20646" spans="1:10">
      <c r="A20646" s="519" t="s">
        <v>20752</v>
      </c>
      <c r="B20646" s="519" t="str">
        <f t="shared" si="322"/>
        <v>BUEIRO SIMPLES CIRCULAR,CONSTITUIDO DE CHAPAS COM REVESTIMENTO EPOXY,COM ESPESSURA DE 2,70MM,DIAMETRO DE 4,60M,PARAFUSOS,PORCAS E FERRAMENTAS NECESSARIAS,RECOBRIMENTO MINIMO DE 0,60M E MAXIMO DE 8,70M,SOB A INFLUENCIA DO TREM-TIPO RODOVIARIO.FORNECIMENTO</v>
      </c>
      <c r="C20646" s="519" t="s">
        <v>47822</v>
      </c>
      <c r="D20646" s="519" t="s">
        <v>47900</v>
      </c>
      <c r="E20646" s="519" t="s">
        <v>47893</v>
      </c>
      <c r="F20646" s="519" t="s">
        <v>47869</v>
      </c>
      <c r="G20646" s="519" t="s">
        <v>45879</v>
      </c>
      <c r="I20646" s="519" t="s">
        <v>36</v>
      </c>
      <c r="J20646" s="650">
        <v>17751</v>
      </c>
    </row>
    <row r="20647" spans="1:10">
      <c r="A20647" s="519" t="s">
        <v>20753</v>
      </c>
      <c r="B20647" s="519" t="str">
        <f t="shared" si="322"/>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647" s="519" t="s">
        <v>47901</v>
      </c>
      <c r="D20647" s="519" t="s">
        <v>47902</v>
      </c>
      <c r="E20647" s="519" t="s">
        <v>47903</v>
      </c>
      <c r="F20647" s="519" t="s">
        <v>47904</v>
      </c>
      <c r="G20647" s="519" t="s">
        <v>47905</v>
      </c>
      <c r="I20647" s="519" t="s">
        <v>36</v>
      </c>
      <c r="J20647" s="650">
        <v>3012.43</v>
      </c>
    </row>
    <row r="20648" spans="1:10">
      <c r="A20648" s="519" t="s">
        <v>20754</v>
      </c>
      <c r="B20648" s="519" t="str">
        <f t="shared" si="322"/>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0648" s="519" t="s">
        <v>47901</v>
      </c>
      <c r="D20648" s="519" t="s">
        <v>47902</v>
      </c>
      <c r="E20648" s="519" t="s">
        <v>47903</v>
      </c>
      <c r="F20648" s="519" t="s">
        <v>47904</v>
      </c>
      <c r="G20648" s="519" t="s">
        <v>47905</v>
      </c>
      <c r="I20648" s="519" t="s">
        <v>36</v>
      </c>
      <c r="J20648" s="650">
        <v>3012.43</v>
      </c>
    </row>
    <row r="20649" spans="1:10">
      <c r="A20649" s="519" t="s">
        <v>20755</v>
      </c>
      <c r="B20649" s="519" t="str">
        <f t="shared" si="322"/>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649" s="519" t="s">
        <v>47906</v>
      </c>
      <c r="D20649" s="519" t="s">
        <v>47907</v>
      </c>
      <c r="E20649" s="519" t="s">
        <v>47908</v>
      </c>
      <c r="F20649" s="519" t="s">
        <v>47909</v>
      </c>
      <c r="G20649" s="519" t="s">
        <v>47910</v>
      </c>
      <c r="I20649" s="519" t="s">
        <v>36</v>
      </c>
      <c r="J20649" s="650">
        <v>2833.74</v>
      </c>
    </row>
    <row r="20650" spans="1:10">
      <c r="A20650" s="519" t="s">
        <v>20756</v>
      </c>
      <c r="B20650" s="519" t="str">
        <f t="shared" si="322"/>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0650" s="519" t="s">
        <v>47906</v>
      </c>
      <c r="D20650" s="519" t="s">
        <v>47907</v>
      </c>
      <c r="E20650" s="519" t="s">
        <v>47908</v>
      </c>
      <c r="F20650" s="519" t="s">
        <v>47909</v>
      </c>
      <c r="G20650" s="519" t="s">
        <v>47910</v>
      </c>
      <c r="I20650" s="519" t="s">
        <v>36</v>
      </c>
      <c r="J20650" s="650">
        <v>2833.74</v>
      </c>
    </row>
    <row r="20651" spans="1:10">
      <c r="A20651" s="519" t="s">
        <v>20757</v>
      </c>
      <c r="B20651" s="519" t="str">
        <f t="shared" si="322"/>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651" s="519" t="s">
        <v>47901</v>
      </c>
      <c r="D20651" s="519" t="s">
        <v>47902</v>
      </c>
      <c r="E20651" s="519" t="s">
        <v>47911</v>
      </c>
      <c r="F20651" s="519" t="s">
        <v>47912</v>
      </c>
      <c r="G20651" s="519" t="s">
        <v>47905</v>
      </c>
      <c r="I20651" s="519" t="s">
        <v>36</v>
      </c>
      <c r="J20651" s="650">
        <v>3777.5</v>
      </c>
    </row>
    <row r="20652" spans="1:10">
      <c r="A20652" s="519" t="s">
        <v>20758</v>
      </c>
      <c r="B20652" s="519" t="str">
        <f t="shared" si="322"/>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0652" s="519" t="s">
        <v>47901</v>
      </c>
      <c r="D20652" s="519" t="s">
        <v>47902</v>
      </c>
      <c r="E20652" s="519" t="s">
        <v>47911</v>
      </c>
      <c r="F20652" s="519" t="s">
        <v>47912</v>
      </c>
      <c r="G20652" s="519" t="s">
        <v>47905</v>
      </c>
      <c r="I20652" s="519" t="s">
        <v>36</v>
      </c>
      <c r="J20652" s="650">
        <v>3777.5</v>
      </c>
    </row>
    <row r="20653" spans="1:10">
      <c r="A20653" s="519" t="s">
        <v>20759</v>
      </c>
      <c r="B20653" s="519" t="str">
        <f t="shared" si="322"/>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653" s="519" t="s">
        <v>47906</v>
      </c>
      <c r="D20653" s="519" t="s">
        <v>47907</v>
      </c>
      <c r="E20653" s="519" t="s">
        <v>47913</v>
      </c>
      <c r="F20653" s="519" t="s">
        <v>47914</v>
      </c>
      <c r="G20653" s="519" t="s">
        <v>47910</v>
      </c>
      <c r="I20653" s="519" t="s">
        <v>36</v>
      </c>
      <c r="J20653" s="650">
        <v>3553.42</v>
      </c>
    </row>
    <row r="20654" spans="1:10">
      <c r="A20654" s="519" t="s">
        <v>20760</v>
      </c>
      <c r="B20654" s="519" t="str">
        <f t="shared" si="322"/>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0654" s="519" t="s">
        <v>47906</v>
      </c>
      <c r="D20654" s="519" t="s">
        <v>47907</v>
      </c>
      <c r="E20654" s="519" t="s">
        <v>47913</v>
      </c>
      <c r="F20654" s="519" t="s">
        <v>47914</v>
      </c>
      <c r="G20654" s="519" t="s">
        <v>47910</v>
      </c>
      <c r="I20654" s="519" t="s">
        <v>36</v>
      </c>
      <c r="J20654" s="650">
        <v>3553.42</v>
      </c>
    </row>
    <row r="20655" spans="1:10">
      <c r="A20655" s="519" t="s">
        <v>20761</v>
      </c>
      <c r="B20655" s="519" t="str">
        <f t="shared" si="322"/>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655" s="519" t="s">
        <v>47901</v>
      </c>
      <c r="D20655" s="519" t="s">
        <v>47902</v>
      </c>
      <c r="E20655" s="519" t="s">
        <v>47915</v>
      </c>
      <c r="F20655" s="519" t="s">
        <v>47916</v>
      </c>
      <c r="G20655" s="519" t="s">
        <v>47905</v>
      </c>
      <c r="I20655" s="519" t="s">
        <v>36</v>
      </c>
      <c r="J20655" s="650">
        <v>4494.75</v>
      </c>
    </row>
    <row r="20656" spans="1:10">
      <c r="A20656" s="519" t="s">
        <v>20762</v>
      </c>
      <c r="B20656" s="519" t="str">
        <f t="shared" si="322"/>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0656" s="519" t="s">
        <v>47901</v>
      </c>
      <c r="D20656" s="519" t="s">
        <v>47902</v>
      </c>
      <c r="E20656" s="519" t="s">
        <v>47915</v>
      </c>
      <c r="F20656" s="519" t="s">
        <v>47916</v>
      </c>
      <c r="G20656" s="519" t="s">
        <v>47905</v>
      </c>
      <c r="I20656" s="519" t="s">
        <v>36</v>
      </c>
      <c r="J20656" s="650">
        <v>4494.75</v>
      </c>
    </row>
    <row r="20657" spans="1:10">
      <c r="A20657" s="519" t="s">
        <v>20763</v>
      </c>
      <c r="B20657" s="519" t="str">
        <f t="shared" si="322"/>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657" s="519" t="s">
        <v>47906</v>
      </c>
      <c r="D20657" s="519" t="s">
        <v>47907</v>
      </c>
      <c r="E20657" s="519" t="s">
        <v>47917</v>
      </c>
      <c r="F20657" s="519" t="s">
        <v>47918</v>
      </c>
      <c r="G20657" s="519" t="s">
        <v>47910</v>
      </c>
      <c r="I20657" s="519" t="s">
        <v>36</v>
      </c>
      <c r="J20657" s="650">
        <v>4228.12</v>
      </c>
    </row>
    <row r="20658" spans="1:10">
      <c r="A20658" s="519" t="s">
        <v>20764</v>
      </c>
      <c r="B20658" s="519" t="str">
        <f t="shared" si="322"/>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0658" s="519" t="s">
        <v>47906</v>
      </c>
      <c r="D20658" s="519" t="s">
        <v>47907</v>
      </c>
      <c r="E20658" s="519" t="s">
        <v>47917</v>
      </c>
      <c r="F20658" s="519" t="s">
        <v>47918</v>
      </c>
      <c r="G20658" s="519" t="s">
        <v>47910</v>
      </c>
      <c r="I20658" s="519" t="s">
        <v>36</v>
      </c>
      <c r="J20658" s="650">
        <v>4228.12</v>
      </c>
    </row>
    <row r="20659" spans="1:10">
      <c r="A20659" s="519" t="s">
        <v>20765</v>
      </c>
      <c r="B20659" s="519" t="str">
        <f t="shared" si="322"/>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659" s="519" t="s">
        <v>47901</v>
      </c>
      <c r="D20659" s="519" t="s">
        <v>47902</v>
      </c>
      <c r="E20659" s="519" t="s">
        <v>47919</v>
      </c>
      <c r="F20659" s="519" t="s">
        <v>47920</v>
      </c>
      <c r="G20659" s="519" t="s">
        <v>47905</v>
      </c>
      <c r="I20659" s="519" t="s">
        <v>36</v>
      </c>
      <c r="J20659" s="650">
        <v>5403.26</v>
      </c>
    </row>
    <row r="20660" spans="1:10">
      <c r="A20660" s="519" t="s">
        <v>20766</v>
      </c>
      <c r="B20660" s="519" t="str">
        <f t="shared" si="322"/>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0660" s="519" t="s">
        <v>47901</v>
      </c>
      <c r="D20660" s="519" t="s">
        <v>47902</v>
      </c>
      <c r="E20660" s="519" t="s">
        <v>47919</v>
      </c>
      <c r="F20660" s="519" t="s">
        <v>47920</v>
      </c>
      <c r="G20660" s="519" t="s">
        <v>47905</v>
      </c>
      <c r="I20660" s="519" t="s">
        <v>36</v>
      </c>
      <c r="J20660" s="650">
        <v>5403.26</v>
      </c>
    </row>
    <row r="20661" spans="1:10">
      <c r="A20661" s="519" t="s">
        <v>20767</v>
      </c>
      <c r="B20661" s="519" t="str">
        <f t="shared" si="322"/>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661" s="519" t="s">
        <v>47906</v>
      </c>
      <c r="D20661" s="519" t="s">
        <v>47907</v>
      </c>
      <c r="E20661" s="519" t="s">
        <v>47921</v>
      </c>
      <c r="F20661" s="519" t="s">
        <v>47922</v>
      </c>
      <c r="G20661" s="519" t="s">
        <v>47910</v>
      </c>
      <c r="I20661" s="519" t="s">
        <v>36</v>
      </c>
      <c r="J20661" s="650">
        <v>5082.74</v>
      </c>
    </row>
    <row r="20662" spans="1:10">
      <c r="A20662" s="519" t="s">
        <v>20768</v>
      </c>
      <c r="B20662" s="519" t="str">
        <f t="shared" si="322"/>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0662" s="519" t="s">
        <v>47906</v>
      </c>
      <c r="D20662" s="519" t="s">
        <v>47907</v>
      </c>
      <c r="E20662" s="519" t="s">
        <v>47921</v>
      </c>
      <c r="F20662" s="519" t="s">
        <v>47922</v>
      </c>
      <c r="G20662" s="519" t="s">
        <v>47910</v>
      </c>
      <c r="I20662" s="519" t="s">
        <v>36</v>
      </c>
      <c r="J20662" s="650">
        <v>5082.74</v>
      </c>
    </row>
    <row r="20663" spans="1:10">
      <c r="A20663" s="519" t="s">
        <v>20769</v>
      </c>
      <c r="B20663" s="519" t="str">
        <f t="shared" si="322"/>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663" s="519" t="s">
        <v>47901</v>
      </c>
      <c r="D20663" s="519" t="s">
        <v>47902</v>
      </c>
      <c r="E20663" s="519" t="s">
        <v>47923</v>
      </c>
      <c r="F20663" s="519" t="s">
        <v>47924</v>
      </c>
      <c r="G20663" s="519" t="s">
        <v>47905</v>
      </c>
      <c r="I20663" s="519" t="s">
        <v>36</v>
      </c>
      <c r="J20663" s="650">
        <v>6024.87</v>
      </c>
    </row>
    <row r="20664" spans="1:10">
      <c r="A20664" s="519" t="s">
        <v>20770</v>
      </c>
      <c r="B20664" s="519" t="str">
        <f t="shared" si="322"/>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0664" s="519" t="s">
        <v>47901</v>
      </c>
      <c r="D20664" s="519" t="s">
        <v>47902</v>
      </c>
      <c r="E20664" s="519" t="s">
        <v>47923</v>
      </c>
      <c r="F20664" s="519" t="s">
        <v>47924</v>
      </c>
      <c r="G20664" s="519" t="s">
        <v>47905</v>
      </c>
      <c r="I20664" s="519" t="s">
        <v>36</v>
      </c>
      <c r="J20664" s="650">
        <v>6024.87</v>
      </c>
    </row>
    <row r="20665" spans="1:10">
      <c r="A20665" s="519" t="s">
        <v>20771</v>
      </c>
      <c r="B20665" s="519" t="str">
        <f t="shared" si="322"/>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665" s="519" t="s">
        <v>47906</v>
      </c>
      <c r="D20665" s="519" t="s">
        <v>47907</v>
      </c>
      <c r="E20665" s="519" t="s">
        <v>47925</v>
      </c>
      <c r="F20665" s="519" t="s">
        <v>47926</v>
      </c>
      <c r="G20665" s="519" t="s">
        <v>47910</v>
      </c>
      <c r="I20665" s="519" t="s">
        <v>36</v>
      </c>
      <c r="J20665" s="650">
        <v>5667.48</v>
      </c>
    </row>
    <row r="20666" spans="1:10">
      <c r="A20666" s="519" t="s">
        <v>20772</v>
      </c>
      <c r="B20666" s="519" t="str">
        <f t="shared" si="322"/>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0666" s="519" t="s">
        <v>47906</v>
      </c>
      <c r="D20666" s="519" t="s">
        <v>47907</v>
      </c>
      <c r="E20666" s="519" t="s">
        <v>47925</v>
      </c>
      <c r="F20666" s="519" t="s">
        <v>47926</v>
      </c>
      <c r="G20666" s="519" t="s">
        <v>47910</v>
      </c>
      <c r="I20666" s="519" t="s">
        <v>36</v>
      </c>
      <c r="J20666" s="650">
        <v>5667.48</v>
      </c>
    </row>
    <row r="20667" spans="1:10">
      <c r="A20667" s="519" t="s">
        <v>20773</v>
      </c>
      <c r="B20667" s="519" t="str">
        <f t="shared" si="322"/>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667" s="519" t="s">
        <v>47901</v>
      </c>
      <c r="D20667" s="519" t="s">
        <v>47902</v>
      </c>
      <c r="E20667" s="519" t="s">
        <v>47927</v>
      </c>
      <c r="F20667" s="519" t="s">
        <v>47928</v>
      </c>
      <c r="G20667" s="519" t="s">
        <v>47905</v>
      </c>
      <c r="I20667" s="519" t="s">
        <v>36</v>
      </c>
      <c r="J20667" s="650">
        <v>6311.77</v>
      </c>
    </row>
    <row r="20668" spans="1:10">
      <c r="A20668" s="519" t="s">
        <v>20774</v>
      </c>
      <c r="B20668" s="519" t="str">
        <f t="shared" si="322"/>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0668" s="519" t="s">
        <v>47901</v>
      </c>
      <c r="D20668" s="519" t="s">
        <v>47902</v>
      </c>
      <c r="E20668" s="519" t="s">
        <v>47927</v>
      </c>
      <c r="F20668" s="519" t="s">
        <v>47928</v>
      </c>
      <c r="G20668" s="519" t="s">
        <v>47905</v>
      </c>
      <c r="I20668" s="519" t="s">
        <v>36</v>
      </c>
      <c r="J20668" s="650">
        <v>6311.77</v>
      </c>
    </row>
    <row r="20669" spans="1:10">
      <c r="A20669" s="519" t="s">
        <v>20775</v>
      </c>
      <c r="B20669" s="519" t="str">
        <f t="shared" si="322"/>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669" s="519" t="s">
        <v>47906</v>
      </c>
      <c r="D20669" s="519" t="s">
        <v>47907</v>
      </c>
      <c r="E20669" s="519" t="s">
        <v>47929</v>
      </c>
      <c r="F20669" s="519" t="s">
        <v>47930</v>
      </c>
      <c r="G20669" s="519" t="s">
        <v>47910</v>
      </c>
      <c r="I20669" s="519" t="s">
        <v>36</v>
      </c>
      <c r="J20669" s="650">
        <v>5937.36</v>
      </c>
    </row>
    <row r="20670" spans="1:10">
      <c r="A20670" s="519" t="s">
        <v>20776</v>
      </c>
      <c r="B20670" s="519" t="str">
        <f t="shared" si="322"/>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0670" s="519" t="s">
        <v>47906</v>
      </c>
      <c r="D20670" s="519" t="s">
        <v>47907</v>
      </c>
      <c r="E20670" s="519" t="s">
        <v>47929</v>
      </c>
      <c r="F20670" s="519" t="s">
        <v>47930</v>
      </c>
      <c r="G20670" s="519" t="s">
        <v>47910</v>
      </c>
      <c r="I20670" s="519" t="s">
        <v>36</v>
      </c>
      <c r="J20670" s="650">
        <v>5937.36</v>
      </c>
    </row>
    <row r="20671" spans="1:10">
      <c r="A20671" s="519" t="s">
        <v>20777</v>
      </c>
      <c r="B20671" s="519" t="str">
        <f t="shared" si="32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671" s="519" t="s">
        <v>47901</v>
      </c>
      <c r="D20671" s="519" t="s">
        <v>47902</v>
      </c>
      <c r="E20671" s="519" t="s">
        <v>47931</v>
      </c>
      <c r="F20671" s="519" t="s">
        <v>47932</v>
      </c>
      <c r="G20671" s="519" t="s">
        <v>47905</v>
      </c>
      <c r="I20671" s="519" t="s">
        <v>36</v>
      </c>
      <c r="J20671" s="650">
        <v>7555</v>
      </c>
    </row>
    <row r="20672" spans="1:10">
      <c r="A20672" s="519" t="s">
        <v>20778</v>
      </c>
      <c r="B20672" s="519" t="str">
        <f t="shared" si="322"/>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0672" s="519" t="s">
        <v>47901</v>
      </c>
      <c r="D20672" s="519" t="s">
        <v>47902</v>
      </c>
      <c r="E20672" s="519" t="s">
        <v>47931</v>
      </c>
      <c r="F20672" s="519" t="s">
        <v>47932</v>
      </c>
      <c r="G20672" s="519" t="s">
        <v>47905</v>
      </c>
      <c r="I20672" s="519" t="s">
        <v>36</v>
      </c>
      <c r="J20672" s="650">
        <v>7555</v>
      </c>
    </row>
    <row r="20673" spans="1:10">
      <c r="A20673" s="519" t="s">
        <v>20779</v>
      </c>
      <c r="B20673" s="519" t="str">
        <f t="shared" si="32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673" s="519" t="s">
        <v>47906</v>
      </c>
      <c r="D20673" s="519" t="s">
        <v>47907</v>
      </c>
      <c r="E20673" s="519" t="s">
        <v>47933</v>
      </c>
      <c r="F20673" s="519" t="s">
        <v>47934</v>
      </c>
      <c r="G20673" s="519" t="s">
        <v>47910</v>
      </c>
      <c r="I20673" s="519" t="s">
        <v>36</v>
      </c>
      <c r="J20673" s="650">
        <v>7106.84</v>
      </c>
    </row>
    <row r="20674" spans="1:10">
      <c r="A20674" s="519" t="s">
        <v>20780</v>
      </c>
      <c r="B20674" s="519" t="str">
        <f t="shared" si="322"/>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0674" s="519" t="s">
        <v>47906</v>
      </c>
      <c r="D20674" s="519" t="s">
        <v>47907</v>
      </c>
      <c r="E20674" s="519" t="s">
        <v>47933</v>
      </c>
      <c r="F20674" s="519" t="s">
        <v>47934</v>
      </c>
      <c r="G20674" s="519" t="s">
        <v>47910</v>
      </c>
      <c r="I20674" s="519" t="s">
        <v>36</v>
      </c>
      <c r="J20674" s="650">
        <v>7106.84</v>
      </c>
    </row>
    <row r="20675" spans="1:10">
      <c r="A20675" s="519" t="s">
        <v>20781</v>
      </c>
      <c r="B20675" s="519" t="str">
        <f t="shared" si="32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675" s="519" t="s">
        <v>47935</v>
      </c>
      <c r="D20675" s="519" t="s">
        <v>47936</v>
      </c>
      <c r="E20675" s="519" t="s">
        <v>47937</v>
      </c>
      <c r="F20675" s="519" t="s">
        <v>47938</v>
      </c>
      <c r="G20675" s="519" t="s">
        <v>47939</v>
      </c>
      <c r="I20675" s="519" t="s">
        <v>36</v>
      </c>
      <c r="J20675" s="650">
        <v>10429.040000000001</v>
      </c>
    </row>
    <row r="20676" spans="1:10">
      <c r="A20676" s="519" t="s">
        <v>20782</v>
      </c>
      <c r="B20676" s="519" t="str">
        <f t="shared" si="322"/>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0676" s="519" t="s">
        <v>47935</v>
      </c>
      <c r="D20676" s="519" t="s">
        <v>47936</v>
      </c>
      <c r="E20676" s="519" t="s">
        <v>47937</v>
      </c>
      <c r="F20676" s="519" t="s">
        <v>47938</v>
      </c>
      <c r="G20676" s="519" t="s">
        <v>47939</v>
      </c>
      <c r="I20676" s="519" t="s">
        <v>36</v>
      </c>
      <c r="J20676" s="650">
        <v>10429.040000000001</v>
      </c>
    </row>
    <row r="20677" spans="1:10">
      <c r="A20677" s="519" t="s">
        <v>20783</v>
      </c>
      <c r="B20677" s="519" t="str">
        <f t="shared" si="32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677" s="519" t="s">
        <v>47906</v>
      </c>
      <c r="D20677" s="519" t="s">
        <v>47940</v>
      </c>
      <c r="E20677" s="519" t="s">
        <v>47941</v>
      </c>
      <c r="F20677" s="519" t="s">
        <v>47942</v>
      </c>
      <c r="G20677" s="519" t="s">
        <v>47943</v>
      </c>
      <c r="I20677" s="519" t="s">
        <v>36</v>
      </c>
      <c r="J20677" s="650">
        <v>10219.94</v>
      </c>
    </row>
    <row r="20678" spans="1:10">
      <c r="A20678" s="519" t="s">
        <v>20784</v>
      </c>
      <c r="B20678" s="519" t="str">
        <f t="shared" si="322"/>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0678" s="519" t="s">
        <v>47906</v>
      </c>
      <c r="D20678" s="519" t="s">
        <v>47940</v>
      </c>
      <c r="E20678" s="519" t="s">
        <v>47941</v>
      </c>
      <c r="F20678" s="519" t="s">
        <v>47942</v>
      </c>
      <c r="G20678" s="519" t="s">
        <v>47943</v>
      </c>
      <c r="I20678" s="519" t="s">
        <v>36</v>
      </c>
      <c r="J20678" s="650">
        <v>10219.94</v>
      </c>
    </row>
    <row r="20679" spans="1:10">
      <c r="A20679" s="519" t="s">
        <v>20785</v>
      </c>
      <c r="B20679" s="519" t="str">
        <f t="shared" si="322"/>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679" s="519" t="s">
        <v>47901</v>
      </c>
      <c r="D20679" s="519" t="s">
        <v>47944</v>
      </c>
      <c r="E20679" s="519" t="s">
        <v>47945</v>
      </c>
      <c r="F20679" s="519" t="s">
        <v>47946</v>
      </c>
      <c r="G20679" s="519" t="s">
        <v>47947</v>
      </c>
      <c r="I20679" s="519" t="s">
        <v>36</v>
      </c>
      <c r="J20679" s="650">
        <v>18984.84</v>
      </c>
    </row>
    <row r="20680" spans="1:10">
      <c r="A20680" s="519" t="s">
        <v>20786</v>
      </c>
      <c r="B20680" s="519" t="str">
        <f t="shared" ref="B20680:B20743" si="323">C20680&amp;D20680&amp;E20680&amp;F20680&amp;G20680&amp;H20680</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0680" s="519" t="s">
        <v>47901</v>
      </c>
      <c r="D20680" s="519" t="s">
        <v>47944</v>
      </c>
      <c r="E20680" s="519" t="s">
        <v>47945</v>
      </c>
      <c r="F20680" s="519" t="s">
        <v>47946</v>
      </c>
      <c r="G20680" s="519" t="s">
        <v>47947</v>
      </c>
      <c r="I20680" s="519" t="s">
        <v>36</v>
      </c>
      <c r="J20680" s="650">
        <v>18984.84</v>
      </c>
    </row>
    <row r="20681" spans="1:10">
      <c r="A20681" s="519" t="s">
        <v>20787</v>
      </c>
      <c r="B20681" s="519" t="str">
        <f t="shared" si="323"/>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681" s="519" t="s">
        <v>47906</v>
      </c>
      <c r="D20681" s="519" t="s">
        <v>47940</v>
      </c>
      <c r="E20681" s="519" t="s">
        <v>47948</v>
      </c>
      <c r="F20681" s="519" t="s">
        <v>47949</v>
      </c>
      <c r="G20681" s="519" t="s">
        <v>47950</v>
      </c>
      <c r="I20681" s="519" t="s">
        <v>36</v>
      </c>
      <c r="J20681" s="650">
        <v>17935.77</v>
      </c>
    </row>
    <row r="20682" spans="1:10">
      <c r="A20682" s="519" t="s">
        <v>20788</v>
      </c>
      <c r="B20682" s="519" t="str">
        <f t="shared" si="323"/>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0682" s="519" t="s">
        <v>47906</v>
      </c>
      <c r="D20682" s="519" t="s">
        <v>47940</v>
      </c>
      <c r="E20682" s="519" t="s">
        <v>47948</v>
      </c>
      <c r="F20682" s="519" t="s">
        <v>47949</v>
      </c>
      <c r="G20682" s="519" t="s">
        <v>47950</v>
      </c>
      <c r="I20682" s="519" t="s">
        <v>36</v>
      </c>
      <c r="J20682" s="650">
        <v>17935.77</v>
      </c>
    </row>
    <row r="20683" spans="1:10">
      <c r="A20683" s="519" t="s">
        <v>20789</v>
      </c>
      <c r="B20683" s="519" t="str">
        <f t="shared" si="323"/>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683" s="519" t="s">
        <v>47901</v>
      </c>
      <c r="D20683" s="519" t="s">
        <v>47951</v>
      </c>
      <c r="E20683" s="519" t="s">
        <v>47952</v>
      </c>
      <c r="F20683" s="519" t="s">
        <v>47953</v>
      </c>
      <c r="G20683" s="519" t="s">
        <v>47947</v>
      </c>
      <c r="I20683" s="519" t="s">
        <v>36</v>
      </c>
      <c r="J20683" s="650">
        <v>25705.599999999999</v>
      </c>
    </row>
    <row r="20684" spans="1:10">
      <c r="A20684" s="519" t="s">
        <v>20790</v>
      </c>
      <c r="B20684" s="519" t="str">
        <f t="shared" si="323"/>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0684" s="519" t="s">
        <v>47901</v>
      </c>
      <c r="D20684" s="519" t="s">
        <v>47951</v>
      </c>
      <c r="E20684" s="519" t="s">
        <v>47952</v>
      </c>
      <c r="F20684" s="519" t="s">
        <v>47953</v>
      </c>
      <c r="G20684" s="519" t="s">
        <v>47947</v>
      </c>
      <c r="I20684" s="519" t="s">
        <v>36</v>
      </c>
      <c r="J20684" s="650">
        <v>25705.599999999999</v>
      </c>
    </row>
    <row r="20685" spans="1:10">
      <c r="A20685" s="519" t="s">
        <v>20791</v>
      </c>
      <c r="B20685" s="519" t="str">
        <f t="shared" si="323"/>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685" s="519" t="s">
        <v>47906</v>
      </c>
      <c r="D20685" s="519" t="s">
        <v>47954</v>
      </c>
      <c r="E20685" s="519" t="s">
        <v>47955</v>
      </c>
      <c r="F20685" s="519" t="s">
        <v>47956</v>
      </c>
      <c r="G20685" s="519" t="s">
        <v>47943</v>
      </c>
      <c r="I20685" s="519" t="s">
        <v>36</v>
      </c>
      <c r="J20685" s="650">
        <v>24967.3</v>
      </c>
    </row>
    <row r="20686" spans="1:10">
      <c r="A20686" s="519" t="s">
        <v>20792</v>
      </c>
      <c r="B20686" s="519" t="str">
        <f t="shared" si="323"/>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0686" s="519" t="s">
        <v>47906</v>
      </c>
      <c r="D20686" s="519" t="s">
        <v>47954</v>
      </c>
      <c r="E20686" s="519" t="s">
        <v>47955</v>
      </c>
      <c r="F20686" s="519" t="s">
        <v>47956</v>
      </c>
      <c r="G20686" s="519" t="s">
        <v>47943</v>
      </c>
      <c r="I20686" s="519" t="s">
        <v>36</v>
      </c>
      <c r="J20686" s="650">
        <v>24967.3</v>
      </c>
    </row>
    <row r="20687" spans="1:10">
      <c r="A20687" s="519" t="s">
        <v>20793</v>
      </c>
      <c r="B20687" s="519" t="str">
        <f t="shared" si="323"/>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687" s="519" t="s">
        <v>47901</v>
      </c>
      <c r="D20687" s="519" t="s">
        <v>47951</v>
      </c>
      <c r="E20687" s="519" t="s">
        <v>47957</v>
      </c>
      <c r="F20687" s="519" t="s">
        <v>47958</v>
      </c>
      <c r="G20687" s="519" t="s">
        <v>47947</v>
      </c>
      <c r="I20687" s="519" t="s">
        <v>36</v>
      </c>
      <c r="J20687" s="650">
        <v>28950</v>
      </c>
    </row>
    <row r="20688" spans="1:10">
      <c r="A20688" s="519" t="s">
        <v>20794</v>
      </c>
      <c r="B20688" s="519" t="str">
        <f t="shared" si="323"/>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0688" s="519" t="s">
        <v>47901</v>
      </c>
      <c r="D20688" s="519" t="s">
        <v>47951</v>
      </c>
      <c r="E20688" s="519" t="s">
        <v>47957</v>
      </c>
      <c r="F20688" s="519" t="s">
        <v>47958</v>
      </c>
      <c r="G20688" s="519" t="s">
        <v>47947</v>
      </c>
      <c r="I20688" s="519" t="s">
        <v>36</v>
      </c>
      <c r="J20688" s="650">
        <v>28950</v>
      </c>
    </row>
    <row r="20689" spans="1:10">
      <c r="A20689" s="519" t="s">
        <v>20795</v>
      </c>
      <c r="B20689" s="519" t="str">
        <f t="shared" si="323"/>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689" s="519" t="s">
        <v>47906</v>
      </c>
      <c r="D20689" s="519" t="s">
        <v>47954</v>
      </c>
      <c r="E20689" s="519" t="s">
        <v>47959</v>
      </c>
      <c r="F20689" s="519" t="s">
        <v>47960</v>
      </c>
      <c r="G20689" s="519" t="s">
        <v>47943</v>
      </c>
      <c r="I20689" s="519" t="s">
        <v>36</v>
      </c>
      <c r="J20689" s="650">
        <v>28118.51</v>
      </c>
    </row>
    <row r="20690" spans="1:10">
      <c r="A20690" s="519" t="s">
        <v>20796</v>
      </c>
      <c r="B20690" s="519" t="str">
        <f t="shared" si="323"/>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0690" s="519" t="s">
        <v>47906</v>
      </c>
      <c r="D20690" s="519" t="s">
        <v>47954</v>
      </c>
      <c r="E20690" s="519" t="s">
        <v>47959</v>
      </c>
      <c r="F20690" s="519" t="s">
        <v>47960</v>
      </c>
      <c r="G20690" s="519" t="s">
        <v>47943</v>
      </c>
      <c r="I20690" s="519" t="s">
        <v>36</v>
      </c>
      <c r="J20690" s="650">
        <v>28118.51</v>
      </c>
    </row>
    <row r="20691" spans="1:10">
      <c r="A20691" s="519" t="s">
        <v>20797</v>
      </c>
      <c r="B20691" s="519" t="str">
        <f t="shared" si="323"/>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691" s="519" t="s">
        <v>47901</v>
      </c>
      <c r="D20691" s="519" t="s">
        <v>47951</v>
      </c>
      <c r="E20691" s="519" t="s">
        <v>47961</v>
      </c>
      <c r="F20691" s="519" t="s">
        <v>47962</v>
      </c>
      <c r="G20691" s="519" t="s">
        <v>47947</v>
      </c>
      <c r="I20691" s="519" t="s">
        <v>36</v>
      </c>
      <c r="J20691" s="650">
        <v>34340.69</v>
      </c>
    </row>
    <row r="20692" spans="1:10">
      <c r="A20692" s="519" t="s">
        <v>20798</v>
      </c>
      <c r="B20692" s="519" t="str">
        <f t="shared" si="323"/>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0692" s="519" t="s">
        <v>47901</v>
      </c>
      <c r="D20692" s="519" t="s">
        <v>47951</v>
      </c>
      <c r="E20692" s="519" t="s">
        <v>47961</v>
      </c>
      <c r="F20692" s="519" t="s">
        <v>47962</v>
      </c>
      <c r="G20692" s="519" t="s">
        <v>47947</v>
      </c>
      <c r="I20692" s="519" t="s">
        <v>36</v>
      </c>
      <c r="J20692" s="650">
        <v>34340.69</v>
      </c>
    </row>
    <row r="20693" spans="1:10">
      <c r="A20693" s="519" t="s">
        <v>20799</v>
      </c>
      <c r="B20693" s="519" t="str">
        <f t="shared" si="323"/>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693" s="519" t="s">
        <v>47906</v>
      </c>
      <c r="D20693" s="519" t="s">
        <v>47954</v>
      </c>
      <c r="E20693" s="519" t="s">
        <v>47963</v>
      </c>
      <c r="F20693" s="519" t="s">
        <v>47964</v>
      </c>
      <c r="G20693" s="519" t="s">
        <v>47943</v>
      </c>
      <c r="I20693" s="519" t="s">
        <v>36</v>
      </c>
      <c r="J20693" s="650">
        <v>33354.370000000003</v>
      </c>
    </row>
    <row r="20694" spans="1:10">
      <c r="A20694" s="519" t="s">
        <v>20800</v>
      </c>
      <c r="B20694" s="519" t="str">
        <f t="shared" si="323"/>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0694" s="519" t="s">
        <v>47906</v>
      </c>
      <c r="D20694" s="519" t="s">
        <v>47954</v>
      </c>
      <c r="E20694" s="519" t="s">
        <v>47963</v>
      </c>
      <c r="F20694" s="519" t="s">
        <v>47964</v>
      </c>
      <c r="G20694" s="519" t="s">
        <v>47943</v>
      </c>
      <c r="I20694" s="519" t="s">
        <v>36</v>
      </c>
      <c r="J20694" s="650">
        <v>33354.370000000003</v>
      </c>
    </row>
    <row r="20695" spans="1:10">
      <c r="A20695" s="519" t="s">
        <v>20801</v>
      </c>
      <c r="B20695" s="519" t="str">
        <f t="shared" si="323"/>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695" s="519" t="s">
        <v>47965</v>
      </c>
      <c r="D20695" s="519" t="s">
        <v>47966</v>
      </c>
      <c r="E20695" s="519" t="s">
        <v>47967</v>
      </c>
      <c r="F20695" s="519" t="s">
        <v>47968</v>
      </c>
      <c r="G20695" s="519" t="s">
        <v>47905</v>
      </c>
      <c r="I20695" s="519" t="s">
        <v>36</v>
      </c>
      <c r="J20695" s="650">
        <v>20596.330000000002</v>
      </c>
    </row>
    <row r="20696" spans="1:10">
      <c r="A20696" s="519" t="s">
        <v>20802</v>
      </c>
      <c r="B20696" s="519" t="str">
        <f t="shared" si="323"/>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0696" s="519" t="s">
        <v>47965</v>
      </c>
      <c r="D20696" s="519" t="s">
        <v>47966</v>
      </c>
      <c r="E20696" s="519" t="s">
        <v>47967</v>
      </c>
      <c r="F20696" s="519" t="s">
        <v>47968</v>
      </c>
      <c r="G20696" s="519" t="s">
        <v>47905</v>
      </c>
      <c r="I20696" s="519" t="s">
        <v>36</v>
      </c>
      <c r="J20696" s="650">
        <v>20596.330000000002</v>
      </c>
    </row>
    <row r="20697" spans="1:10">
      <c r="A20697" s="519" t="s">
        <v>20803</v>
      </c>
      <c r="B20697" s="519" t="str">
        <f t="shared" si="323"/>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697" s="519" t="s">
        <v>47969</v>
      </c>
      <c r="D20697" s="519" t="s">
        <v>47970</v>
      </c>
      <c r="E20697" s="519" t="s">
        <v>47971</v>
      </c>
      <c r="F20697" s="519" t="s">
        <v>47972</v>
      </c>
      <c r="G20697" s="519" t="s">
        <v>47973</v>
      </c>
      <c r="I20697" s="519" t="s">
        <v>36</v>
      </c>
      <c r="J20697" s="650">
        <v>20156.330000000002</v>
      </c>
    </row>
    <row r="20698" spans="1:10">
      <c r="A20698" s="519" t="s">
        <v>20804</v>
      </c>
      <c r="B20698" s="519" t="str">
        <f t="shared" si="323"/>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0698" s="519" t="s">
        <v>47969</v>
      </c>
      <c r="D20698" s="519" t="s">
        <v>47970</v>
      </c>
      <c r="E20698" s="519" t="s">
        <v>47971</v>
      </c>
      <c r="F20698" s="519" t="s">
        <v>47972</v>
      </c>
      <c r="G20698" s="519" t="s">
        <v>47973</v>
      </c>
      <c r="I20698" s="519" t="s">
        <v>36</v>
      </c>
      <c r="J20698" s="650">
        <v>20156.330000000002</v>
      </c>
    </row>
    <row r="20699" spans="1:10">
      <c r="A20699" s="519" t="s">
        <v>20805</v>
      </c>
      <c r="B20699" s="519" t="str">
        <f t="shared" si="323"/>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699" s="519" t="s">
        <v>47965</v>
      </c>
      <c r="D20699" s="519" t="s">
        <v>47966</v>
      </c>
      <c r="E20699" s="519" t="s">
        <v>47974</v>
      </c>
      <c r="F20699" s="519" t="s">
        <v>47968</v>
      </c>
      <c r="G20699" s="519" t="s">
        <v>47905</v>
      </c>
      <c r="I20699" s="519" t="s">
        <v>36</v>
      </c>
      <c r="J20699" s="650">
        <v>24195.16</v>
      </c>
    </row>
    <row r="20700" spans="1:10">
      <c r="A20700" s="519" t="s">
        <v>20806</v>
      </c>
      <c r="B20700" s="519" t="str">
        <f t="shared" si="323"/>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0700" s="519" t="s">
        <v>47965</v>
      </c>
      <c r="D20700" s="519" t="s">
        <v>47966</v>
      </c>
      <c r="E20700" s="519" t="s">
        <v>47974</v>
      </c>
      <c r="F20700" s="519" t="s">
        <v>47968</v>
      </c>
      <c r="G20700" s="519" t="s">
        <v>47905</v>
      </c>
      <c r="I20700" s="519" t="s">
        <v>36</v>
      </c>
      <c r="J20700" s="650">
        <v>24195.16</v>
      </c>
    </row>
    <row r="20701" spans="1:10">
      <c r="A20701" s="519" t="s">
        <v>20807</v>
      </c>
      <c r="B20701" s="519" t="str">
        <f t="shared" si="323"/>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701" s="519" t="s">
        <v>47969</v>
      </c>
      <c r="D20701" s="519" t="s">
        <v>47970</v>
      </c>
      <c r="E20701" s="519" t="s">
        <v>47975</v>
      </c>
      <c r="F20701" s="519" t="s">
        <v>47972</v>
      </c>
      <c r="G20701" s="519" t="s">
        <v>47973</v>
      </c>
      <c r="I20701" s="519" t="s">
        <v>36</v>
      </c>
      <c r="J20701" s="650">
        <v>23678.27</v>
      </c>
    </row>
    <row r="20702" spans="1:10">
      <c r="A20702" s="519" t="s">
        <v>20808</v>
      </c>
      <c r="B20702" s="519" t="str">
        <f t="shared" si="323"/>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0702" s="519" t="s">
        <v>47969</v>
      </c>
      <c r="D20702" s="519" t="s">
        <v>47970</v>
      </c>
      <c r="E20702" s="519" t="s">
        <v>47975</v>
      </c>
      <c r="F20702" s="519" t="s">
        <v>47972</v>
      </c>
      <c r="G20702" s="519" t="s">
        <v>47973</v>
      </c>
      <c r="I20702" s="519" t="s">
        <v>36</v>
      </c>
      <c r="J20702" s="650">
        <v>23678.27</v>
      </c>
    </row>
    <row r="20703" spans="1:10">
      <c r="A20703" s="519" t="s">
        <v>20809</v>
      </c>
      <c r="B20703" s="519" t="str">
        <f t="shared" si="323"/>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703" s="519" t="s">
        <v>47976</v>
      </c>
      <c r="D20703" s="519" t="s">
        <v>47966</v>
      </c>
      <c r="E20703" s="519" t="s">
        <v>47977</v>
      </c>
      <c r="F20703" s="519" t="s">
        <v>47978</v>
      </c>
      <c r="G20703" s="519" t="s">
        <v>47905</v>
      </c>
      <c r="I20703" s="519" t="s">
        <v>36</v>
      </c>
      <c r="J20703" s="650">
        <v>23253.93</v>
      </c>
    </row>
    <row r="20704" spans="1:10">
      <c r="A20704" s="519" t="s">
        <v>20810</v>
      </c>
      <c r="B20704" s="519" t="str">
        <f t="shared" si="323"/>
        <v>BUEIRO SIMPLES EM ARCO,CONSTITUIDO DE CHAPAS GALVANIZADAS,COM 3,40MM DE ESPESSURA,PARAFUSOS,PORCAS E FERRAMENTAS NECESSARIAS,COM DIMENSOES EM TORNO DE 6,78M DE VAO E 2,41M DE ALTURA,RECOBRIMENTO MINIMO DE 0,75M E MAXIMO DE 3,50M,SOB A INFLUENCIA DO TREM-TIPO RODOVIARIO.FORNECIMENTO</v>
      </c>
      <c r="C20704" s="519" t="s">
        <v>47976</v>
      </c>
      <c r="D20704" s="519" t="s">
        <v>47966</v>
      </c>
      <c r="E20704" s="519" t="s">
        <v>47977</v>
      </c>
      <c r="F20704" s="519" t="s">
        <v>47978</v>
      </c>
      <c r="G20704" s="519" t="s">
        <v>47905</v>
      </c>
      <c r="I20704" s="519" t="s">
        <v>36</v>
      </c>
      <c r="J20704" s="650">
        <v>23253.93</v>
      </c>
    </row>
    <row r="20705" spans="1:10">
      <c r="A20705" s="519" t="s">
        <v>20811</v>
      </c>
      <c r="B20705" s="519" t="str">
        <f t="shared" si="323"/>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705" s="519" t="s">
        <v>47969</v>
      </c>
      <c r="D20705" s="519" t="s">
        <v>47970</v>
      </c>
      <c r="E20705" s="519" t="s">
        <v>47979</v>
      </c>
      <c r="F20705" s="519" t="s">
        <v>47980</v>
      </c>
      <c r="G20705" s="519" t="s">
        <v>47973</v>
      </c>
      <c r="I20705" s="519" t="s">
        <v>36</v>
      </c>
      <c r="J20705" s="650">
        <v>22757.15</v>
      </c>
    </row>
    <row r="20706" spans="1:10">
      <c r="A20706" s="519" t="s">
        <v>20812</v>
      </c>
      <c r="B20706" s="519" t="str">
        <f t="shared" si="323"/>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0706" s="519" t="s">
        <v>47969</v>
      </c>
      <c r="D20706" s="519" t="s">
        <v>47970</v>
      </c>
      <c r="E20706" s="519" t="s">
        <v>47979</v>
      </c>
      <c r="F20706" s="519" t="s">
        <v>47980</v>
      </c>
      <c r="G20706" s="519" t="s">
        <v>47973</v>
      </c>
      <c r="I20706" s="519" t="s">
        <v>36</v>
      </c>
      <c r="J20706" s="650">
        <v>22757.15</v>
      </c>
    </row>
    <row r="20707" spans="1:10">
      <c r="A20707" s="519" t="s">
        <v>20813</v>
      </c>
      <c r="B20707" s="519" t="str">
        <f t="shared" si="323"/>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707" s="519" t="s">
        <v>47976</v>
      </c>
      <c r="D20707" s="519" t="s">
        <v>47966</v>
      </c>
      <c r="E20707" s="519" t="s">
        <v>47981</v>
      </c>
      <c r="F20707" s="519" t="s">
        <v>47968</v>
      </c>
      <c r="G20707" s="519" t="s">
        <v>47905</v>
      </c>
      <c r="I20707" s="519" t="s">
        <v>36</v>
      </c>
      <c r="J20707" s="650">
        <v>32666.23</v>
      </c>
    </row>
    <row r="20708" spans="1:10">
      <c r="A20708" s="519" t="s">
        <v>20814</v>
      </c>
      <c r="B20708" s="519" t="str">
        <f t="shared" si="323"/>
        <v>BUEIRO SIMPLES EM ARCO,CONSTITUIDO DE CHAPAS GALVANIZADAS,COM 3,40MM DE ESPESSURA,PARAFUSOS,PORCAS E FERRAMENTAS NECESSARIAS,COM DIMENSOES EM TORNO DE 6,96M DE VAO E 4,42M DE ALTURA,RECOBRIMENTO MINIMO DE 0,75M E MAXIMO DE 4,00M,SOB A INFLUENCIA DO TREM-TIPO RODOVIARIO.FORNECIMENTO</v>
      </c>
      <c r="C20708" s="519" t="s">
        <v>47976</v>
      </c>
      <c r="D20708" s="519" t="s">
        <v>47966</v>
      </c>
      <c r="E20708" s="519" t="s">
        <v>47981</v>
      </c>
      <c r="F20708" s="519" t="s">
        <v>47968</v>
      </c>
      <c r="G20708" s="519" t="s">
        <v>47905</v>
      </c>
      <c r="I20708" s="519" t="s">
        <v>36</v>
      </c>
      <c r="J20708" s="650">
        <v>32666.23</v>
      </c>
    </row>
    <row r="20709" spans="1:10">
      <c r="A20709" s="519" t="s">
        <v>20815</v>
      </c>
      <c r="B20709" s="519" t="str">
        <f t="shared" si="323"/>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709" s="519" t="s">
        <v>47969</v>
      </c>
      <c r="D20709" s="519" t="s">
        <v>47970</v>
      </c>
      <c r="E20709" s="519" t="s">
        <v>47982</v>
      </c>
      <c r="F20709" s="519" t="s">
        <v>47972</v>
      </c>
      <c r="G20709" s="519" t="s">
        <v>47973</v>
      </c>
      <c r="I20709" s="519" t="s">
        <v>36</v>
      </c>
      <c r="J20709" s="650">
        <v>31968.38</v>
      </c>
    </row>
    <row r="20710" spans="1:10">
      <c r="A20710" s="519" t="s">
        <v>20816</v>
      </c>
      <c r="B20710" s="519" t="str">
        <f t="shared" si="323"/>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0710" s="519" t="s">
        <v>47969</v>
      </c>
      <c r="D20710" s="519" t="s">
        <v>47970</v>
      </c>
      <c r="E20710" s="519" t="s">
        <v>47982</v>
      </c>
      <c r="F20710" s="519" t="s">
        <v>47972</v>
      </c>
      <c r="G20710" s="519" t="s">
        <v>47973</v>
      </c>
      <c r="I20710" s="519" t="s">
        <v>36</v>
      </c>
      <c r="J20710" s="650">
        <v>31968.38</v>
      </c>
    </row>
    <row r="20711" spans="1:10">
      <c r="A20711" s="519" t="s">
        <v>20817</v>
      </c>
      <c r="B20711" s="519" t="str">
        <f t="shared" si="323"/>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711" s="519" t="s">
        <v>47976</v>
      </c>
      <c r="D20711" s="519" t="s">
        <v>47966</v>
      </c>
      <c r="E20711" s="519" t="s">
        <v>47983</v>
      </c>
      <c r="F20711" s="519" t="s">
        <v>47984</v>
      </c>
      <c r="G20711" s="519" t="s">
        <v>47905</v>
      </c>
      <c r="I20711" s="519" t="s">
        <v>36</v>
      </c>
      <c r="J20711" s="650">
        <v>25468.59</v>
      </c>
    </row>
    <row r="20712" spans="1:10">
      <c r="A20712" s="519" t="s">
        <v>20818</v>
      </c>
      <c r="B20712" s="519" t="str">
        <f t="shared" si="323"/>
        <v>BUEIRO SIMPLES EM ARCO,CONSTITUIDO DE CHAPAS GALVANIZADAS,COM 3,40MM DE ESPESSURA,PARAFUSOS,PORCAS E FERRAMENTAS NECESSARIAS,COM DIMENSOES EM TORNO DE 7,67M DE VAO E 2,57M DE ALTURA,RECOBRIMENTO MINIMO DE 0,90M E MAXIMO DE 3,00M,SOB A INFLUENCIA DO TREM-TIPO RODOVIARIO.FORNECIMENTO</v>
      </c>
      <c r="C20712" s="519" t="s">
        <v>47976</v>
      </c>
      <c r="D20712" s="519" t="s">
        <v>47966</v>
      </c>
      <c r="E20712" s="519" t="s">
        <v>47983</v>
      </c>
      <c r="F20712" s="519" t="s">
        <v>47984</v>
      </c>
      <c r="G20712" s="519" t="s">
        <v>47905</v>
      </c>
      <c r="I20712" s="519" t="s">
        <v>36</v>
      </c>
      <c r="J20712" s="650">
        <v>25468.59</v>
      </c>
    </row>
    <row r="20713" spans="1:10">
      <c r="A20713" s="519" t="s">
        <v>20819</v>
      </c>
      <c r="B20713" s="519" t="str">
        <f t="shared" si="323"/>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713" s="519" t="s">
        <v>47969</v>
      </c>
      <c r="D20713" s="519" t="s">
        <v>47970</v>
      </c>
      <c r="E20713" s="519" t="s">
        <v>47985</v>
      </c>
      <c r="F20713" s="519" t="s">
        <v>47986</v>
      </c>
      <c r="G20713" s="519" t="s">
        <v>47973</v>
      </c>
      <c r="I20713" s="519" t="s">
        <v>36</v>
      </c>
      <c r="J20713" s="650">
        <v>24924.5</v>
      </c>
    </row>
    <row r="20714" spans="1:10">
      <c r="A20714" s="519" t="s">
        <v>20820</v>
      </c>
      <c r="B20714" s="519" t="str">
        <f t="shared" si="323"/>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0714" s="519" t="s">
        <v>47969</v>
      </c>
      <c r="D20714" s="519" t="s">
        <v>47970</v>
      </c>
      <c r="E20714" s="519" t="s">
        <v>47985</v>
      </c>
      <c r="F20714" s="519" t="s">
        <v>47986</v>
      </c>
      <c r="G20714" s="519" t="s">
        <v>47973</v>
      </c>
      <c r="I20714" s="519" t="s">
        <v>36</v>
      </c>
      <c r="J20714" s="650">
        <v>24924.5</v>
      </c>
    </row>
    <row r="20715" spans="1:10">
      <c r="A20715" s="519" t="s">
        <v>20821</v>
      </c>
      <c r="B20715" s="519" t="str">
        <f t="shared" si="323"/>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715" s="519" t="s">
        <v>47976</v>
      </c>
      <c r="D20715" s="519" t="s">
        <v>47966</v>
      </c>
      <c r="E20715" s="519" t="s">
        <v>47987</v>
      </c>
      <c r="F20715" s="519" t="s">
        <v>47984</v>
      </c>
      <c r="G20715" s="519" t="s">
        <v>47905</v>
      </c>
      <c r="I20715" s="519" t="s">
        <v>36</v>
      </c>
      <c r="J20715" s="650">
        <v>34770.160000000003</v>
      </c>
    </row>
    <row r="20716" spans="1:10">
      <c r="A20716" s="519" t="s">
        <v>20822</v>
      </c>
      <c r="B20716" s="519" t="str">
        <f t="shared" si="323"/>
        <v>BUEIRO SIMPLES EM ARCO,CONSTITUIDO DE CHAPAS GALVANIZADAS,COM 3,40MM DE ESPESSURA,PARAFUSOS,PORCAS E FERRAMENTAS NECESSARIAS,COM DIMENSOES EM TORNO DE 7,85M DE VAO E 4,60M DE ALTURA,RECOBRIMENTO MINIMO DE 0,90M E MAXIMO DE 3,00M,SOB A INFLUENCIA DO TREM-TIPO RODOVIARIO.FORNECIMENTO</v>
      </c>
      <c r="C20716" s="519" t="s">
        <v>47976</v>
      </c>
      <c r="D20716" s="519" t="s">
        <v>47966</v>
      </c>
      <c r="E20716" s="519" t="s">
        <v>47987</v>
      </c>
      <c r="F20716" s="519" t="s">
        <v>47984</v>
      </c>
      <c r="G20716" s="519" t="s">
        <v>47905</v>
      </c>
      <c r="I20716" s="519" t="s">
        <v>36</v>
      </c>
      <c r="J20716" s="650">
        <v>34770.160000000003</v>
      </c>
    </row>
    <row r="20717" spans="1:10">
      <c r="A20717" s="519" t="s">
        <v>20823</v>
      </c>
      <c r="B20717" s="519" t="str">
        <f t="shared" si="323"/>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717" s="519" t="s">
        <v>47969</v>
      </c>
      <c r="D20717" s="519" t="s">
        <v>47970</v>
      </c>
      <c r="E20717" s="519" t="s">
        <v>47988</v>
      </c>
      <c r="F20717" s="519" t="s">
        <v>47986</v>
      </c>
      <c r="G20717" s="519" t="s">
        <v>47973</v>
      </c>
      <c r="I20717" s="519" t="s">
        <v>36</v>
      </c>
      <c r="J20717" s="650">
        <v>34027.360000000001</v>
      </c>
    </row>
    <row r="20718" spans="1:10">
      <c r="A20718" s="519" t="s">
        <v>20824</v>
      </c>
      <c r="B20718" s="519" t="str">
        <f t="shared" si="323"/>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0718" s="519" t="s">
        <v>47969</v>
      </c>
      <c r="D20718" s="519" t="s">
        <v>47970</v>
      </c>
      <c r="E20718" s="519" t="s">
        <v>47988</v>
      </c>
      <c r="F20718" s="519" t="s">
        <v>47986</v>
      </c>
      <c r="G20718" s="519" t="s">
        <v>47973</v>
      </c>
      <c r="I20718" s="519" t="s">
        <v>36</v>
      </c>
      <c r="J20718" s="650">
        <v>34027.360000000001</v>
      </c>
    </row>
    <row r="20719" spans="1:10">
      <c r="A20719" s="519" t="s">
        <v>20825</v>
      </c>
      <c r="B20719" s="519" t="str">
        <f t="shared" si="323"/>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719" s="519" t="s">
        <v>47965</v>
      </c>
      <c r="D20719" s="519" t="s">
        <v>47966</v>
      </c>
      <c r="E20719" s="519" t="s">
        <v>47989</v>
      </c>
      <c r="F20719" s="519" t="s">
        <v>47990</v>
      </c>
      <c r="G20719" s="519" t="s">
        <v>47905</v>
      </c>
      <c r="I20719" s="519" t="s">
        <v>36</v>
      </c>
      <c r="J20719" s="650">
        <v>28624.48</v>
      </c>
    </row>
    <row r="20720" spans="1:10">
      <c r="A20720" s="519" t="s">
        <v>20826</v>
      </c>
      <c r="B20720" s="519" t="str">
        <f t="shared" si="323"/>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0720" s="519" t="s">
        <v>47965</v>
      </c>
      <c r="D20720" s="519" t="s">
        <v>47966</v>
      </c>
      <c r="E20720" s="519" t="s">
        <v>47989</v>
      </c>
      <c r="F20720" s="519" t="s">
        <v>47990</v>
      </c>
      <c r="G20720" s="519" t="s">
        <v>47905</v>
      </c>
      <c r="I20720" s="519" t="s">
        <v>36</v>
      </c>
      <c r="J20720" s="650">
        <v>28624.48</v>
      </c>
    </row>
    <row r="20721" spans="1:10">
      <c r="A20721" s="519" t="s">
        <v>20827</v>
      </c>
      <c r="B20721" s="519" t="str">
        <f t="shared" si="323"/>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721" s="519" t="s">
        <v>47969</v>
      </c>
      <c r="D20721" s="519" t="s">
        <v>47991</v>
      </c>
      <c r="E20721" s="519" t="s">
        <v>47992</v>
      </c>
      <c r="F20721" s="519" t="s">
        <v>47993</v>
      </c>
      <c r="G20721" s="519" t="s">
        <v>47973</v>
      </c>
      <c r="I20721" s="519" t="s">
        <v>36</v>
      </c>
      <c r="J20721" s="650">
        <v>28012.97</v>
      </c>
    </row>
    <row r="20722" spans="1:10">
      <c r="A20722" s="519" t="s">
        <v>20828</v>
      </c>
      <c r="B20722" s="519" t="str">
        <f t="shared" si="323"/>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0722" s="519" t="s">
        <v>47969</v>
      </c>
      <c r="D20722" s="519" t="s">
        <v>47991</v>
      </c>
      <c r="E20722" s="519" t="s">
        <v>47992</v>
      </c>
      <c r="F20722" s="519" t="s">
        <v>47993</v>
      </c>
      <c r="G20722" s="519" t="s">
        <v>47973</v>
      </c>
      <c r="I20722" s="519" t="s">
        <v>36</v>
      </c>
      <c r="J20722" s="650">
        <v>28012.97</v>
      </c>
    </row>
    <row r="20723" spans="1:10">
      <c r="A20723" s="519" t="s">
        <v>20829</v>
      </c>
      <c r="B20723" s="519" t="str">
        <f t="shared" si="323"/>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723" s="519" t="s">
        <v>47976</v>
      </c>
      <c r="D20723" s="519" t="s">
        <v>47966</v>
      </c>
      <c r="E20723" s="519" t="s">
        <v>47994</v>
      </c>
      <c r="F20723" s="519" t="s">
        <v>47995</v>
      </c>
      <c r="G20723" s="519" t="s">
        <v>47905</v>
      </c>
      <c r="I20723" s="519" t="s">
        <v>36</v>
      </c>
      <c r="J20723" s="650">
        <v>38590.449999999997</v>
      </c>
    </row>
    <row r="20724" spans="1:10">
      <c r="A20724" s="519" t="s">
        <v>20830</v>
      </c>
      <c r="B20724" s="519" t="str">
        <f t="shared" si="323"/>
        <v>BUEIRO SIMPLES EM ARCO,CONSTITUIDO DE CHAPAS GALVANIZADAS,COM 3,40MM DE ESPESSURA,PARAFUSOS,PORCAS E FERRAMENTAS NECESSARIAS,COM DIMENSOES EM TORNO DE 8,97M DE VAO E 5,00M DE ALTURA,RECOBRIMENTO MINIMO DE 0,90M E MAXIMO DE 4,00M,SOB A INFLUENCIA DO TREM-TIPO RODOVIARIO.FORNECIMENTO</v>
      </c>
      <c r="C20724" s="519" t="s">
        <v>47976</v>
      </c>
      <c r="D20724" s="519" t="s">
        <v>47966</v>
      </c>
      <c r="E20724" s="519" t="s">
        <v>47994</v>
      </c>
      <c r="F20724" s="519" t="s">
        <v>47995</v>
      </c>
      <c r="G20724" s="519" t="s">
        <v>47905</v>
      </c>
      <c r="I20724" s="519" t="s">
        <v>36</v>
      </c>
      <c r="J20724" s="650">
        <v>38590.449999999997</v>
      </c>
    </row>
    <row r="20725" spans="1:10">
      <c r="A20725" s="519" t="s">
        <v>20831</v>
      </c>
      <c r="B20725" s="519" t="str">
        <f t="shared" si="323"/>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725" s="519" t="s">
        <v>47969</v>
      </c>
      <c r="D20725" s="519" t="s">
        <v>47970</v>
      </c>
      <c r="E20725" s="519" t="s">
        <v>47996</v>
      </c>
      <c r="F20725" s="519" t="s">
        <v>47997</v>
      </c>
      <c r="G20725" s="519" t="s">
        <v>47973</v>
      </c>
      <c r="I20725" s="519" t="s">
        <v>36</v>
      </c>
      <c r="J20725" s="650">
        <v>37766.03</v>
      </c>
    </row>
    <row r="20726" spans="1:10">
      <c r="A20726" s="519" t="s">
        <v>20832</v>
      </c>
      <c r="B20726" s="519" t="str">
        <f t="shared" si="323"/>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0726" s="519" t="s">
        <v>47969</v>
      </c>
      <c r="D20726" s="519" t="s">
        <v>47970</v>
      </c>
      <c r="E20726" s="519" t="s">
        <v>47996</v>
      </c>
      <c r="F20726" s="519" t="s">
        <v>47997</v>
      </c>
      <c r="G20726" s="519" t="s">
        <v>47973</v>
      </c>
      <c r="I20726" s="519" t="s">
        <v>36</v>
      </c>
      <c r="J20726" s="650">
        <v>37766.03</v>
      </c>
    </row>
    <row r="20727" spans="1:10">
      <c r="A20727" s="519" t="s">
        <v>20833</v>
      </c>
      <c r="B20727" s="519" t="str">
        <f t="shared" si="323"/>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727" s="519" t="s">
        <v>47976</v>
      </c>
      <c r="D20727" s="519" t="s">
        <v>47998</v>
      </c>
      <c r="E20727" s="519" t="s">
        <v>47999</v>
      </c>
      <c r="F20727" s="519" t="s">
        <v>47995</v>
      </c>
      <c r="G20727" s="519" t="s">
        <v>47905</v>
      </c>
      <c r="I20727" s="519" t="s">
        <v>36</v>
      </c>
      <c r="J20727" s="650">
        <v>38436.120000000003</v>
      </c>
    </row>
    <row r="20728" spans="1:10">
      <c r="A20728" s="519" t="s">
        <v>20834</v>
      </c>
      <c r="B20728" s="519" t="str">
        <f t="shared" si="323"/>
        <v>BUEIRO SIMPLES EM ARCO,CONSTITUIDO DE CHAPAS GALVANIZADAS,COM 4,70MM DE ESPESSURA,PARAFUSOS,PORCAS E FERRAMENTAS NECESSARIAS,COM DIMENSOES EM TORNO DE 9,45M DE VAO E 3,07M DE ALTURA,RECOBRIMENTO MINIMO DE 0,90M E MAXIMO DE 4,00M,SOB A INFLUENCIA DO TREM-TIPO RODOVIARIO.FORNECIMENTO</v>
      </c>
      <c r="C20728" s="519" t="s">
        <v>47976</v>
      </c>
      <c r="D20728" s="519" t="s">
        <v>47998</v>
      </c>
      <c r="E20728" s="519" t="s">
        <v>47999</v>
      </c>
      <c r="F20728" s="519" t="s">
        <v>47995</v>
      </c>
      <c r="G20728" s="519" t="s">
        <v>47905</v>
      </c>
      <c r="I20728" s="519" t="s">
        <v>36</v>
      </c>
      <c r="J20728" s="650">
        <v>38436.120000000003</v>
      </c>
    </row>
    <row r="20729" spans="1:10">
      <c r="A20729" s="519" t="s">
        <v>20835</v>
      </c>
      <c r="B20729" s="519" t="str">
        <f t="shared" si="323"/>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729" s="519" t="s">
        <v>47969</v>
      </c>
      <c r="D20729" s="519" t="s">
        <v>48000</v>
      </c>
      <c r="E20729" s="519" t="s">
        <v>48001</v>
      </c>
      <c r="F20729" s="519" t="s">
        <v>47997</v>
      </c>
      <c r="G20729" s="519" t="s">
        <v>47973</v>
      </c>
      <c r="I20729" s="519" t="s">
        <v>36</v>
      </c>
      <c r="J20729" s="650">
        <v>37833.99</v>
      </c>
    </row>
    <row r="20730" spans="1:10">
      <c r="A20730" s="519" t="s">
        <v>20836</v>
      </c>
      <c r="B20730" s="519" t="str">
        <f t="shared" si="323"/>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0730" s="519" t="s">
        <v>47969</v>
      </c>
      <c r="D20730" s="519" t="s">
        <v>48000</v>
      </c>
      <c r="E20730" s="519" t="s">
        <v>48001</v>
      </c>
      <c r="F20730" s="519" t="s">
        <v>47997</v>
      </c>
      <c r="G20730" s="519" t="s">
        <v>47973</v>
      </c>
      <c r="I20730" s="519" t="s">
        <v>36</v>
      </c>
      <c r="J20730" s="650">
        <v>37833.99</v>
      </c>
    </row>
    <row r="20731" spans="1:10">
      <c r="A20731" s="519" t="s">
        <v>20837</v>
      </c>
      <c r="B20731" s="519" t="str">
        <f t="shared" si="323"/>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731" s="519" t="s">
        <v>47976</v>
      </c>
      <c r="D20731" s="519" t="s">
        <v>47998</v>
      </c>
      <c r="E20731" s="519" t="s">
        <v>48002</v>
      </c>
      <c r="F20731" s="519" t="s">
        <v>47995</v>
      </c>
      <c r="G20731" s="519" t="s">
        <v>47905</v>
      </c>
      <c r="I20731" s="519" t="s">
        <v>36</v>
      </c>
      <c r="J20731" s="650">
        <v>57472.15</v>
      </c>
    </row>
    <row r="20732" spans="1:10">
      <c r="A20732" s="519" t="s">
        <v>20838</v>
      </c>
      <c r="B20732" s="519" t="str">
        <f t="shared" si="323"/>
        <v>BUEIRO SIMPLES EM ARCO,CONSTITUIDO DE CHAPAS GALVANIZADAS,COM 4,70MM DE ESPESSURA,PARAFUSOS,PORCAS E FERRAMENTAS NECESSARIAS,COM DIMENSOES EM TORNO DE 9,86M DE VAO E 6,07M DE ALTURA,RECOBRIMENTO MINIMO DE 0,90M E MAXIMO DE 4,00M,SOB A INFLUENCIA DO TREM-TIPO RODOVIARIO.FORNECIMENTO</v>
      </c>
      <c r="C20732" s="519" t="s">
        <v>47976</v>
      </c>
      <c r="D20732" s="519" t="s">
        <v>47998</v>
      </c>
      <c r="E20732" s="519" t="s">
        <v>48002</v>
      </c>
      <c r="F20732" s="519" t="s">
        <v>47995</v>
      </c>
      <c r="G20732" s="519" t="s">
        <v>47905</v>
      </c>
      <c r="I20732" s="519" t="s">
        <v>36</v>
      </c>
      <c r="J20732" s="650">
        <v>57472.15</v>
      </c>
    </row>
    <row r="20733" spans="1:10">
      <c r="A20733" s="519" t="s">
        <v>20839</v>
      </c>
      <c r="B20733" s="519" t="str">
        <f t="shared" si="323"/>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733" s="519" t="s">
        <v>47969</v>
      </c>
      <c r="D20733" s="519" t="s">
        <v>48000</v>
      </c>
      <c r="E20733" s="519" t="s">
        <v>48003</v>
      </c>
      <c r="F20733" s="519" t="s">
        <v>47997</v>
      </c>
      <c r="G20733" s="519" t="s">
        <v>47973</v>
      </c>
      <c r="I20733" s="519" t="s">
        <v>36</v>
      </c>
      <c r="J20733" s="650">
        <v>56571.8</v>
      </c>
    </row>
    <row r="20734" spans="1:10">
      <c r="A20734" s="519" t="s">
        <v>20840</v>
      </c>
      <c r="B20734" s="519" t="str">
        <f t="shared" si="323"/>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0734" s="519" t="s">
        <v>47969</v>
      </c>
      <c r="D20734" s="519" t="s">
        <v>48000</v>
      </c>
      <c r="E20734" s="519" t="s">
        <v>48003</v>
      </c>
      <c r="F20734" s="519" t="s">
        <v>47997</v>
      </c>
      <c r="G20734" s="519" t="s">
        <v>47973</v>
      </c>
      <c r="I20734" s="519" t="s">
        <v>36</v>
      </c>
      <c r="J20734" s="650">
        <v>56571.8</v>
      </c>
    </row>
    <row r="20735" spans="1:10">
      <c r="A20735" s="519" t="s">
        <v>20841</v>
      </c>
      <c r="B20735" s="519" t="str">
        <f t="shared" si="32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735" s="519" t="s">
        <v>47976</v>
      </c>
      <c r="D20735" s="519" t="s">
        <v>48004</v>
      </c>
      <c r="E20735" s="519" t="s">
        <v>48005</v>
      </c>
      <c r="F20735" s="519" t="s">
        <v>48006</v>
      </c>
      <c r="G20735" s="519" t="s">
        <v>48007</v>
      </c>
      <c r="I20735" s="519" t="s">
        <v>36</v>
      </c>
      <c r="J20735" s="650">
        <v>54905.18</v>
      </c>
    </row>
    <row r="20736" spans="1:10">
      <c r="A20736" s="519" t="s">
        <v>20842</v>
      </c>
      <c r="B20736" s="519" t="str">
        <f t="shared" si="323"/>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0736" s="519" t="s">
        <v>47976</v>
      </c>
      <c r="D20736" s="519" t="s">
        <v>48004</v>
      </c>
      <c r="E20736" s="519" t="s">
        <v>48005</v>
      </c>
      <c r="F20736" s="519" t="s">
        <v>48006</v>
      </c>
      <c r="G20736" s="519" t="s">
        <v>48007</v>
      </c>
      <c r="I20736" s="519" t="s">
        <v>36</v>
      </c>
      <c r="J20736" s="650">
        <v>54905.18</v>
      </c>
    </row>
    <row r="20737" spans="1:10">
      <c r="A20737" s="519" t="s">
        <v>20843</v>
      </c>
      <c r="B20737" s="519" t="str">
        <f t="shared" si="32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737" s="519" t="s">
        <v>47969</v>
      </c>
      <c r="D20737" s="519" t="s">
        <v>48008</v>
      </c>
      <c r="E20737" s="519" t="s">
        <v>48009</v>
      </c>
      <c r="F20737" s="519" t="s">
        <v>48010</v>
      </c>
      <c r="G20737" s="519" t="s">
        <v>47950</v>
      </c>
      <c r="I20737" s="519" t="s">
        <v>36</v>
      </c>
      <c r="J20737" s="650">
        <v>54373.88</v>
      </c>
    </row>
    <row r="20738" spans="1:10">
      <c r="A20738" s="519" t="s">
        <v>20844</v>
      </c>
      <c r="B20738" s="519" t="str">
        <f t="shared" si="323"/>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0738" s="519" t="s">
        <v>47969</v>
      </c>
      <c r="D20738" s="519" t="s">
        <v>48008</v>
      </c>
      <c r="E20738" s="519" t="s">
        <v>48009</v>
      </c>
      <c r="F20738" s="519" t="s">
        <v>48010</v>
      </c>
      <c r="G20738" s="519" t="s">
        <v>47950</v>
      </c>
      <c r="I20738" s="519" t="s">
        <v>36</v>
      </c>
      <c r="J20738" s="650">
        <v>54373.88</v>
      </c>
    </row>
    <row r="20739" spans="1:10">
      <c r="A20739" s="519" t="s">
        <v>20845</v>
      </c>
      <c r="B20739" s="519" t="str">
        <f t="shared" si="32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739" s="519" t="s">
        <v>47976</v>
      </c>
      <c r="D20739" s="519" t="s">
        <v>48004</v>
      </c>
      <c r="E20739" s="519" t="s">
        <v>48011</v>
      </c>
      <c r="F20739" s="519" t="s">
        <v>48012</v>
      </c>
      <c r="G20739" s="519" t="s">
        <v>48007</v>
      </c>
      <c r="I20739" s="519" t="s">
        <v>36</v>
      </c>
      <c r="J20739" s="650">
        <v>77965.350000000006</v>
      </c>
    </row>
    <row r="20740" spans="1:10">
      <c r="A20740" s="519" t="s">
        <v>20846</v>
      </c>
      <c r="B20740" s="519" t="str">
        <f t="shared" si="323"/>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0740" s="519" t="s">
        <v>47976</v>
      </c>
      <c r="D20740" s="519" t="s">
        <v>48004</v>
      </c>
      <c r="E20740" s="519" t="s">
        <v>48011</v>
      </c>
      <c r="F20740" s="519" t="s">
        <v>48012</v>
      </c>
      <c r="G20740" s="519" t="s">
        <v>48007</v>
      </c>
      <c r="I20740" s="519" t="s">
        <v>36</v>
      </c>
      <c r="J20740" s="650">
        <v>77965.350000000006</v>
      </c>
    </row>
    <row r="20741" spans="1:10">
      <c r="A20741" s="519" t="s">
        <v>20847</v>
      </c>
      <c r="B20741" s="519" t="str">
        <f t="shared" si="32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741" s="519" t="s">
        <v>47969</v>
      </c>
      <c r="D20741" s="519" t="s">
        <v>48008</v>
      </c>
      <c r="E20741" s="519" t="s">
        <v>48013</v>
      </c>
      <c r="F20741" s="519" t="s">
        <v>48014</v>
      </c>
      <c r="G20741" s="519" t="s">
        <v>47973</v>
      </c>
      <c r="I20741" s="519" t="s">
        <v>36</v>
      </c>
      <c r="J20741" s="650">
        <v>77210.899999999994</v>
      </c>
    </row>
    <row r="20742" spans="1:10">
      <c r="A20742" s="519" t="s">
        <v>20848</v>
      </c>
      <c r="B20742" s="519" t="str">
        <f t="shared" si="323"/>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0742" s="519" t="s">
        <v>47969</v>
      </c>
      <c r="D20742" s="519" t="s">
        <v>48008</v>
      </c>
      <c r="E20742" s="519" t="s">
        <v>48013</v>
      </c>
      <c r="F20742" s="519" t="s">
        <v>48014</v>
      </c>
      <c r="G20742" s="519" t="s">
        <v>47973</v>
      </c>
      <c r="I20742" s="519" t="s">
        <v>36</v>
      </c>
      <c r="J20742" s="650">
        <v>77210.899999999994</v>
      </c>
    </row>
    <row r="20743" spans="1:10">
      <c r="A20743" s="519" t="s">
        <v>20849</v>
      </c>
      <c r="B20743" s="519" t="str">
        <f t="shared" si="323"/>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743" s="519" t="s">
        <v>47976</v>
      </c>
      <c r="D20743" s="519" t="s">
        <v>48004</v>
      </c>
      <c r="E20743" s="519" t="s">
        <v>48015</v>
      </c>
      <c r="F20743" s="519" t="s">
        <v>48012</v>
      </c>
      <c r="G20743" s="519" t="s">
        <v>48007</v>
      </c>
      <c r="I20743" s="519" t="s">
        <v>36</v>
      </c>
      <c r="J20743" s="650">
        <v>82806.990000000005</v>
      </c>
    </row>
    <row r="20744" spans="1:10">
      <c r="A20744" s="519" t="s">
        <v>20850</v>
      </c>
      <c r="B20744" s="519" t="str">
        <f t="shared" ref="B20744:B20807" si="324">C20744&amp;D20744&amp;E20744&amp;F20744&amp;G20744&amp;H20744</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0744" s="519" t="s">
        <v>47976</v>
      </c>
      <c r="D20744" s="519" t="s">
        <v>48004</v>
      </c>
      <c r="E20744" s="519" t="s">
        <v>48015</v>
      </c>
      <c r="F20744" s="519" t="s">
        <v>48012</v>
      </c>
      <c r="G20744" s="519" t="s">
        <v>48007</v>
      </c>
      <c r="I20744" s="519" t="s">
        <v>36</v>
      </c>
      <c r="J20744" s="650">
        <v>82806.990000000005</v>
      </c>
    </row>
    <row r="20745" spans="1:10">
      <c r="A20745" s="519" t="s">
        <v>20851</v>
      </c>
      <c r="B20745" s="519" t="str">
        <f t="shared" si="324"/>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745" s="519" t="s">
        <v>47969</v>
      </c>
      <c r="D20745" s="519" t="s">
        <v>48008</v>
      </c>
      <c r="E20745" s="519" t="s">
        <v>48016</v>
      </c>
      <c r="F20745" s="519" t="s">
        <v>48017</v>
      </c>
      <c r="G20745" s="519" t="s">
        <v>47973</v>
      </c>
      <c r="I20745" s="519" t="s">
        <v>36</v>
      </c>
      <c r="J20745" s="650">
        <v>82005.69</v>
      </c>
    </row>
    <row r="20746" spans="1:10">
      <c r="A20746" s="519" t="s">
        <v>20852</v>
      </c>
      <c r="B20746" s="519" t="str">
        <f t="shared" si="324"/>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0746" s="519" t="s">
        <v>47969</v>
      </c>
      <c r="D20746" s="519" t="s">
        <v>48008</v>
      </c>
      <c r="E20746" s="519" t="s">
        <v>48016</v>
      </c>
      <c r="F20746" s="519" t="s">
        <v>48017</v>
      </c>
      <c r="G20746" s="519" t="s">
        <v>47973</v>
      </c>
      <c r="I20746" s="519" t="s">
        <v>36</v>
      </c>
      <c r="J20746" s="650">
        <v>82005.69</v>
      </c>
    </row>
    <row r="20747" spans="1:10">
      <c r="A20747" s="519" t="s">
        <v>20853</v>
      </c>
      <c r="B20747" s="519" t="str">
        <f t="shared" si="324"/>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747" s="519" t="s">
        <v>47976</v>
      </c>
      <c r="D20747" s="519" t="s">
        <v>48004</v>
      </c>
      <c r="E20747" s="519" t="s">
        <v>48018</v>
      </c>
      <c r="F20747" s="519" t="s">
        <v>48012</v>
      </c>
      <c r="G20747" s="519" t="s">
        <v>48007</v>
      </c>
      <c r="I20747" s="519" t="s">
        <v>36</v>
      </c>
      <c r="J20747" s="650">
        <v>64588.45</v>
      </c>
    </row>
    <row r="20748" spans="1:10">
      <c r="A20748" s="519" t="s">
        <v>20854</v>
      </c>
      <c r="B20748" s="519" t="str">
        <f t="shared" si="324"/>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0748" s="519" t="s">
        <v>47976</v>
      </c>
      <c r="D20748" s="519" t="s">
        <v>48004</v>
      </c>
      <c r="E20748" s="519" t="s">
        <v>48018</v>
      </c>
      <c r="F20748" s="519" t="s">
        <v>48012</v>
      </c>
      <c r="G20748" s="519" t="s">
        <v>48007</v>
      </c>
      <c r="I20748" s="519" t="s">
        <v>36</v>
      </c>
      <c r="J20748" s="650">
        <v>64588.45</v>
      </c>
    </row>
    <row r="20749" spans="1:10">
      <c r="A20749" s="519" t="s">
        <v>20855</v>
      </c>
      <c r="B20749" s="519" t="str">
        <f t="shared" si="324"/>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749" s="519" t="s">
        <v>47969</v>
      </c>
      <c r="D20749" s="519" t="s">
        <v>48008</v>
      </c>
      <c r="E20749" s="519" t="s">
        <v>48019</v>
      </c>
      <c r="F20749" s="519" t="s">
        <v>48020</v>
      </c>
      <c r="G20749" s="519" t="s">
        <v>47973</v>
      </c>
      <c r="I20749" s="519" t="s">
        <v>36</v>
      </c>
      <c r="J20749" s="650">
        <v>63963.45</v>
      </c>
    </row>
    <row r="20750" spans="1:10">
      <c r="A20750" s="519" t="s">
        <v>20856</v>
      </c>
      <c r="B20750" s="519" t="str">
        <f t="shared" si="324"/>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0750" s="519" t="s">
        <v>47969</v>
      </c>
      <c r="D20750" s="519" t="s">
        <v>48008</v>
      </c>
      <c r="E20750" s="519" t="s">
        <v>48019</v>
      </c>
      <c r="F20750" s="519" t="s">
        <v>48020</v>
      </c>
      <c r="G20750" s="519" t="s">
        <v>47973</v>
      </c>
      <c r="I20750" s="519" t="s">
        <v>36</v>
      </c>
      <c r="J20750" s="650">
        <v>63963.45</v>
      </c>
    </row>
    <row r="20751" spans="1:10">
      <c r="A20751" s="519" t="s">
        <v>20857</v>
      </c>
      <c r="B20751" s="519" t="str">
        <f t="shared" si="324"/>
        <v>TUNNEL LINER,PARA PROCESSO NAO DESTRUTIVO,CIRCULAR,CONSTITUIDO DE CHAPAS GALVANIZADAS,COM ESPESSURA DE 2,70MM, DIAMETRODE 1,20M,PARAFUSOS,PORCAS E FERRAMENTAS NECESSARIAS,RECOBRIMENTO MINIMO DE 1,20M E MAXIMO DE 12,90M,SOB A INFLUENCIA DOTREM-TIPO RODOVIARIO.FORNECIMENTO</v>
      </c>
      <c r="C20751" s="519" t="s">
        <v>48021</v>
      </c>
      <c r="D20751" s="519" t="s">
        <v>48022</v>
      </c>
      <c r="E20751" s="519" t="s">
        <v>48023</v>
      </c>
      <c r="F20751" s="519" t="s">
        <v>48024</v>
      </c>
      <c r="G20751" s="519" t="s">
        <v>48025</v>
      </c>
      <c r="I20751" s="519" t="s">
        <v>36</v>
      </c>
      <c r="J20751" s="650">
        <v>5714.22</v>
      </c>
    </row>
    <row r="20752" spans="1:10">
      <c r="A20752" s="519" t="s">
        <v>20858</v>
      </c>
      <c r="B20752" s="519" t="str">
        <f t="shared" si="324"/>
        <v>TUNNEL LINER,PARA PROCESSO NAO DESTRUTIVO,CIRCULAR,CONSTITUIDO DE CHAPAS GALVANIZADAS,COM ESPESSURA DE 2,70MM, DIAMETRODE 1,20M,PARAFUSOS,PORCAS E FERRAMENTAS NECESSARIAS,RECOBRIMENTO MINIMO DE 1,20M E MAXIMO DE 12,90M,SOB A INFLUENCIA DOTREM-TIPO RODOVIARIO.FORNECIMENTO</v>
      </c>
      <c r="C20752" s="519" t="s">
        <v>48021</v>
      </c>
      <c r="D20752" s="519" t="s">
        <v>48022</v>
      </c>
      <c r="E20752" s="519" t="s">
        <v>48023</v>
      </c>
      <c r="F20752" s="519" t="s">
        <v>48024</v>
      </c>
      <c r="G20752" s="519" t="s">
        <v>48025</v>
      </c>
      <c r="I20752" s="519" t="s">
        <v>36</v>
      </c>
      <c r="J20752" s="650">
        <v>5714.22</v>
      </c>
    </row>
    <row r="20753" spans="1:10">
      <c r="A20753" s="519" t="s">
        <v>20859</v>
      </c>
      <c r="B20753" s="519" t="str">
        <f t="shared" si="324"/>
        <v>TUNNEL LINER,PARA PROCESSO NAO DESTRUTIVO,CIRCULAR,CONSTITUIDO DE CHAPAS COM REVESTIMENTO EPOXY,COM ESPESSURA DE 2,70MM,DIAMETRO DE 1,20M,PARAFUSOS,PORCAS E FERRAMENTAS NECESSARIAS,RECOBRIMENTO MINIMO DE 1,20M E MAXIMO DE 12,90M,SOB A INFLUENCIA DO TREM-TIPO RODOVIARIO.FORNECIMENTO</v>
      </c>
      <c r="C20753" s="519" t="s">
        <v>48021</v>
      </c>
      <c r="D20753" s="519" t="s">
        <v>48026</v>
      </c>
      <c r="E20753" s="519" t="s">
        <v>48027</v>
      </c>
      <c r="F20753" s="519" t="s">
        <v>48028</v>
      </c>
      <c r="G20753" s="519" t="s">
        <v>47905</v>
      </c>
      <c r="I20753" s="519" t="s">
        <v>36</v>
      </c>
      <c r="J20753" s="650">
        <v>5599.8</v>
      </c>
    </row>
    <row r="20754" spans="1:10">
      <c r="A20754" s="519" t="s">
        <v>20860</v>
      </c>
      <c r="B20754" s="519" t="str">
        <f t="shared" si="324"/>
        <v>TUNNEL LINER,PARA PROCESSO NAO DESTRUTIVO,CIRCULAR,CONSTITUIDO DE CHAPAS COM REVESTIMENTO EPOXY,COM ESPESSURA DE 2,70MM,DIAMETRO DE 1,20M,PARAFUSOS,PORCAS E FERRAMENTAS NECESSARIAS,RECOBRIMENTO MINIMO DE 1,20M E MAXIMO DE 12,90M,SOB A INFLUENCIA DO TREM-TIPO RODOVIARIO.FORNECIMENTO</v>
      </c>
      <c r="C20754" s="519" t="s">
        <v>48021</v>
      </c>
      <c r="D20754" s="519" t="s">
        <v>48026</v>
      </c>
      <c r="E20754" s="519" t="s">
        <v>48027</v>
      </c>
      <c r="F20754" s="519" t="s">
        <v>48028</v>
      </c>
      <c r="G20754" s="519" t="s">
        <v>47905</v>
      </c>
      <c r="I20754" s="519" t="s">
        <v>36</v>
      </c>
      <c r="J20754" s="650">
        <v>5599.8</v>
      </c>
    </row>
    <row r="20755" spans="1:10">
      <c r="A20755" s="519" t="s">
        <v>20861</v>
      </c>
      <c r="B20755" s="519" t="str">
        <f t="shared" si="324"/>
        <v>TUNNEL LINER,PARA PROCESSO NAO DESTRUTIVO,CIRCULAR,CONSTITUIDO DE CHAPAS GALVANIZADAS,COM ESPESSURA DE 2,70MM, DIAMETRODE 1,60M,PARAFUSOS,PORCAS E FERRAMENTAS NECESSARIAS,RECOBRIMENTO MINIMO DE 1,20M E MAXIMO DE 9,60M, SOB A INFLUENCIA DOTREM-TIPO RODOVIARIO.FORNECIMENTO</v>
      </c>
      <c r="C20755" s="519" t="s">
        <v>48021</v>
      </c>
      <c r="D20755" s="519" t="s">
        <v>48022</v>
      </c>
      <c r="E20755" s="519" t="s">
        <v>48029</v>
      </c>
      <c r="F20755" s="519" t="s">
        <v>48030</v>
      </c>
      <c r="G20755" s="519" t="s">
        <v>48025</v>
      </c>
      <c r="I20755" s="519" t="s">
        <v>36</v>
      </c>
      <c r="J20755" s="650">
        <v>7587.73</v>
      </c>
    </row>
    <row r="20756" spans="1:10">
      <c r="A20756" s="519" t="s">
        <v>20862</v>
      </c>
      <c r="B20756" s="519" t="str">
        <f t="shared" si="324"/>
        <v>TUNNEL LINER,PARA PROCESSO NAO DESTRUTIVO,CIRCULAR,CONSTITUIDO DE CHAPAS GALVANIZADAS,COM ESPESSURA DE 2,70MM, DIAMETRODE 1,60M,PARAFUSOS,PORCAS E FERRAMENTAS NECESSARIAS,RECOBRIMENTO MINIMO DE 1,20M E MAXIMO DE 9,60M, SOB A INFLUENCIA DOTREM-TIPO RODOVIARIO.FORNECIMENTO</v>
      </c>
      <c r="C20756" s="519" t="s">
        <v>48021</v>
      </c>
      <c r="D20756" s="519" t="s">
        <v>48022</v>
      </c>
      <c r="E20756" s="519" t="s">
        <v>48029</v>
      </c>
      <c r="F20756" s="519" t="s">
        <v>48030</v>
      </c>
      <c r="G20756" s="519" t="s">
        <v>48025</v>
      </c>
      <c r="I20756" s="519" t="s">
        <v>36</v>
      </c>
      <c r="J20756" s="650">
        <v>7587.73</v>
      </c>
    </row>
    <row r="20757" spans="1:10">
      <c r="A20757" s="519" t="s">
        <v>20863</v>
      </c>
      <c r="B20757" s="519" t="str">
        <f t="shared" si="324"/>
        <v>TUNNEL LINER,PARA PROCESSO NAO DESTRUTIVO,CIRCULAR,CONSTITUIDO DE CHAPAS COM REVESTIMENTO EPOXY,COM ESPESSURA DE 2,70MM,DIAMETRO DE 1,60M,PARAFUSOS,PORCAS E FERRAMENTAS NECESSARIAS,RECOBRIMENTO MINIMO DE 1,20M E MAXIMO DE 9,60M,SOB A INFLUENCIA DO TREM-TIPO RODOVIARIO.FORNECIMENTO</v>
      </c>
      <c r="C20757" s="519" t="s">
        <v>48021</v>
      </c>
      <c r="D20757" s="519" t="s">
        <v>48026</v>
      </c>
      <c r="E20757" s="519" t="s">
        <v>48031</v>
      </c>
      <c r="F20757" s="519" t="s">
        <v>48032</v>
      </c>
      <c r="G20757" s="519" t="s">
        <v>48033</v>
      </c>
      <c r="I20757" s="519" t="s">
        <v>36</v>
      </c>
      <c r="J20757" s="650">
        <v>7435.8</v>
      </c>
    </row>
    <row r="20758" spans="1:10">
      <c r="A20758" s="519" t="s">
        <v>20864</v>
      </c>
      <c r="B20758" s="519" t="str">
        <f t="shared" si="324"/>
        <v>TUNNEL LINER,PARA PROCESSO NAO DESTRUTIVO,CIRCULAR,CONSTITUIDO DE CHAPAS COM REVESTIMENTO EPOXY,COM ESPESSURA DE 2,70MM,DIAMETRO DE 1,60M,PARAFUSOS,PORCAS E FERRAMENTAS NECESSARIAS,RECOBRIMENTO MINIMO DE 1,20M E MAXIMO DE 9,60M,SOB A INFLUENCIA DO TREM-TIPO RODOVIARIO.FORNECIMENTO</v>
      </c>
      <c r="C20758" s="519" t="s">
        <v>48021</v>
      </c>
      <c r="D20758" s="519" t="s">
        <v>48026</v>
      </c>
      <c r="E20758" s="519" t="s">
        <v>48031</v>
      </c>
      <c r="F20758" s="519" t="s">
        <v>48032</v>
      </c>
      <c r="G20758" s="519" t="s">
        <v>48033</v>
      </c>
      <c r="I20758" s="519" t="s">
        <v>36</v>
      </c>
      <c r="J20758" s="650">
        <v>7435.8</v>
      </c>
    </row>
    <row r="20759" spans="1:10">
      <c r="A20759" s="519" t="s">
        <v>20865</v>
      </c>
      <c r="B20759" s="519" t="str">
        <f t="shared" si="324"/>
        <v>TUNNEL LINER,PARA PROCESSO NAO DESTRUTIVO,CIRCULAR,CONSTITUIDO DE CHAPAS GALVANIZADAS,COM ESPESSURA DE 2,70MM, DIAMETRODE 2,00M,PARAFUSOS,PORCAS E FERRAMENTAS NECESSARIAS,RECOBRIMENTO MINIMO DE 1,50M E MAXIMO DE 7,70M, SOB A INFLUENCIA DOTREM-TIPO RODOVIARIO.FORNECIMENTO</v>
      </c>
      <c r="C20759" s="519" t="s">
        <v>48021</v>
      </c>
      <c r="D20759" s="519" t="s">
        <v>48022</v>
      </c>
      <c r="E20759" s="519" t="s">
        <v>48034</v>
      </c>
      <c r="F20759" s="519" t="s">
        <v>48035</v>
      </c>
      <c r="G20759" s="519" t="s">
        <v>48025</v>
      </c>
      <c r="I20759" s="519" t="s">
        <v>36</v>
      </c>
      <c r="J20759" s="650">
        <v>9508.09</v>
      </c>
    </row>
    <row r="20760" spans="1:10">
      <c r="A20760" s="519" t="s">
        <v>20866</v>
      </c>
      <c r="B20760" s="519" t="str">
        <f t="shared" si="324"/>
        <v>TUNNEL LINER,PARA PROCESSO NAO DESTRUTIVO,CIRCULAR,CONSTITUIDO DE CHAPAS GALVANIZADAS,COM ESPESSURA DE 2,70MM, DIAMETRODE 2,00M,PARAFUSOS,PORCAS E FERRAMENTAS NECESSARIAS,RECOBRIMENTO MINIMO DE 1,50M E MAXIMO DE 7,70M, SOB A INFLUENCIA DOTREM-TIPO RODOVIARIO.FORNECIMENTO</v>
      </c>
      <c r="C20760" s="519" t="s">
        <v>48021</v>
      </c>
      <c r="D20760" s="519" t="s">
        <v>48022</v>
      </c>
      <c r="E20760" s="519" t="s">
        <v>48034</v>
      </c>
      <c r="F20760" s="519" t="s">
        <v>48035</v>
      </c>
      <c r="G20760" s="519" t="s">
        <v>48025</v>
      </c>
      <c r="I20760" s="519" t="s">
        <v>36</v>
      </c>
      <c r="J20760" s="650">
        <v>9508.09</v>
      </c>
    </row>
    <row r="20761" spans="1:10">
      <c r="A20761" s="519" t="s">
        <v>20867</v>
      </c>
      <c r="B20761" s="519" t="str">
        <f t="shared" si="324"/>
        <v>TUNNEL LINER,PARA PROCESSO NAO DESTRUTIVO,CIRCULAR,CONSTITUIDO DE CHAPAS COM REVESTIMENTO EPOXY,COM ESPESSURA DE 2,70MM,DIAMETRO DE 2,00M,PARAFUSOS,PORCAS E FERRAMENTAS NECESSARIAS,RECOBRIMENTO MINIMO DE 1,50M E MAXIMO DE 7,70M,SOB A INFLUENCIA DO TREM-TIPO RODOVIARIO.FORNECIMENTO</v>
      </c>
      <c r="C20761" s="519" t="s">
        <v>48021</v>
      </c>
      <c r="D20761" s="519" t="s">
        <v>48026</v>
      </c>
      <c r="E20761" s="519" t="s">
        <v>48036</v>
      </c>
      <c r="F20761" s="519" t="s">
        <v>48037</v>
      </c>
      <c r="G20761" s="519" t="s">
        <v>48033</v>
      </c>
      <c r="I20761" s="519" t="s">
        <v>36</v>
      </c>
      <c r="J20761" s="650">
        <v>9317.7000000000007</v>
      </c>
    </row>
    <row r="20762" spans="1:10">
      <c r="A20762" s="519" t="s">
        <v>20868</v>
      </c>
      <c r="B20762" s="519" t="str">
        <f t="shared" si="324"/>
        <v>TUNNEL LINER,PARA PROCESSO NAO DESTRUTIVO,CIRCULAR,CONSTITUIDO DE CHAPAS COM REVESTIMENTO EPOXY,COM ESPESSURA DE 2,70MM,DIAMETRO DE 2,00M,PARAFUSOS,PORCAS E FERRAMENTAS NECESSARIAS,RECOBRIMENTO MINIMO DE 1,50M E MAXIMO DE 7,70M,SOB A INFLUENCIA DO TREM-TIPO RODOVIARIO.FORNECIMENTO</v>
      </c>
      <c r="C20762" s="519" t="s">
        <v>48021</v>
      </c>
      <c r="D20762" s="519" t="s">
        <v>48026</v>
      </c>
      <c r="E20762" s="519" t="s">
        <v>48036</v>
      </c>
      <c r="F20762" s="519" t="s">
        <v>48037</v>
      </c>
      <c r="G20762" s="519" t="s">
        <v>48033</v>
      </c>
      <c r="I20762" s="519" t="s">
        <v>36</v>
      </c>
      <c r="J20762" s="650">
        <v>9317.7000000000007</v>
      </c>
    </row>
    <row r="20763" spans="1:10">
      <c r="A20763" s="519" t="s">
        <v>20869</v>
      </c>
      <c r="B20763" s="519" t="str">
        <f t="shared" si="324"/>
        <v>TUNNEL LINER,PARA PROCESSO NAO DESTRUTIVO,CIRCULAR,CONSTITUIDO DE CHAPAS GALVANIZADAS,COM ESPESSURA DE 2,70MM, DIAMETRODE 2,40M,PARAFUSOS,PORCAS E FERRAMENTAS NECESSARIAS,RECOBRIMENTO MINIMO DE 1,90M E MAXIMO DE 6,40M, SOB A INFLUENCIA DOTREM-TIPO RODOVIARIO.FORNECIMENTO</v>
      </c>
      <c r="C20763" s="519" t="s">
        <v>48021</v>
      </c>
      <c r="D20763" s="519" t="s">
        <v>48022</v>
      </c>
      <c r="E20763" s="519" t="s">
        <v>48038</v>
      </c>
      <c r="F20763" s="519" t="s">
        <v>48039</v>
      </c>
      <c r="G20763" s="519" t="s">
        <v>48025</v>
      </c>
      <c r="I20763" s="519" t="s">
        <v>36</v>
      </c>
      <c r="J20763" s="650">
        <v>11428.44</v>
      </c>
    </row>
    <row r="20764" spans="1:10">
      <c r="A20764" s="519" t="s">
        <v>20870</v>
      </c>
      <c r="B20764" s="519" t="str">
        <f t="shared" si="324"/>
        <v>TUNNEL LINER,PARA PROCESSO NAO DESTRUTIVO,CIRCULAR,CONSTITUIDO DE CHAPAS GALVANIZADAS,COM ESPESSURA DE 2,70MM, DIAMETRODE 2,40M,PARAFUSOS,PORCAS E FERRAMENTAS NECESSARIAS,RECOBRIMENTO MINIMO DE 1,90M E MAXIMO DE 6,40M, SOB A INFLUENCIA DOTREM-TIPO RODOVIARIO.FORNECIMENTO</v>
      </c>
      <c r="C20764" s="519" t="s">
        <v>48021</v>
      </c>
      <c r="D20764" s="519" t="s">
        <v>48022</v>
      </c>
      <c r="E20764" s="519" t="s">
        <v>48038</v>
      </c>
      <c r="F20764" s="519" t="s">
        <v>48039</v>
      </c>
      <c r="G20764" s="519" t="s">
        <v>48025</v>
      </c>
      <c r="I20764" s="519" t="s">
        <v>36</v>
      </c>
      <c r="J20764" s="650">
        <v>11428.44</v>
      </c>
    </row>
    <row r="20765" spans="1:10">
      <c r="A20765" s="519" t="s">
        <v>20871</v>
      </c>
      <c r="B20765" s="519" t="str">
        <f t="shared" si="324"/>
        <v>TUNNEL LINER,PARA PROCESSO NAO DESTRUTIVO,CIRCULAR,CONSTITUIDO DE CHAPAS COM REVESTIMENTO EPOXY,COM ESPESSURA DE 2,70MM,DIAMETRO DE 2,40M,PARAFUSOS,PORCAS E FERRAMENTAS NECESSARIAS,RECOBRIMENTO MINIMO DE 1,90M E MAXIMO DE 6,40M,SOB A INFLUENCIA DO TREM-TIPO RODOVIARIO.FORNECIMENTO</v>
      </c>
      <c r="C20765" s="519" t="s">
        <v>48021</v>
      </c>
      <c r="D20765" s="519" t="s">
        <v>48026</v>
      </c>
      <c r="E20765" s="519" t="s">
        <v>48040</v>
      </c>
      <c r="F20765" s="519" t="s">
        <v>48041</v>
      </c>
      <c r="G20765" s="519" t="s">
        <v>48033</v>
      </c>
      <c r="I20765" s="519" t="s">
        <v>36</v>
      </c>
      <c r="J20765" s="650">
        <v>11199.6</v>
      </c>
    </row>
    <row r="20766" spans="1:10">
      <c r="A20766" s="519" t="s">
        <v>20872</v>
      </c>
      <c r="B20766" s="519" t="str">
        <f t="shared" si="324"/>
        <v>TUNNEL LINER,PARA PROCESSO NAO DESTRUTIVO,CIRCULAR,CONSTITUIDO DE CHAPAS COM REVESTIMENTO EPOXY,COM ESPESSURA DE 2,70MM,DIAMETRO DE 2,40M,PARAFUSOS,PORCAS E FERRAMENTAS NECESSARIAS,RECOBRIMENTO MINIMO DE 1,90M E MAXIMO DE 6,40M,SOB A INFLUENCIA DO TREM-TIPO RODOVIARIO.FORNECIMENTO</v>
      </c>
      <c r="C20766" s="519" t="s">
        <v>48021</v>
      </c>
      <c r="D20766" s="519" t="s">
        <v>48026</v>
      </c>
      <c r="E20766" s="519" t="s">
        <v>48040</v>
      </c>
      <c r="F20766" s="519" t="s">
        <v>48041</v>
      </c>
      <c r="G20766" s="519" t="s">
        <v>48033</v>
      </c>
      <c r="I20766" s="519" t="s">
        <v>36</v>
      </c>
      <c r="J20766" s="650">
        <v>11199.6</v>
      </c>
    </row>
    <row r="20767" spans="1:10">
      <c r="A20767" s="519" t="s">
        <v>20873</v>
      </c>
      <c r="B20767" s="519" t="str">
        <f t="shared" si="324"/>
        <v>TUNNEL LINER,PARA PROCESSO NAO DESTRUTIVO,CIRCULAR,CONSTITUIDO DE CHAPAS GALVANIZADAS,COM ESPESSURA DE 2,70MM, DIAMETRODE 2,80M,PARAFUSOS,PORCAS E FERRAMENTAS NECESSARIAS,RECOBRIMENTO MINIMO DE 2,20M E MAXIMO DE 5,50M, SOB A INFLUENCIA DOTREM-TIPO RODOVIARIO.FORNECIMENTO</v>
      </c>
      <c r="C20767" s="519" t="s">
        <v>48021</v>
      </c>
      <c r="D20767" s="519" t="s">
        <v>48022</v>
      </c>
      <c r="E20767" s="519" t="s">
        <v>48042</v>
      </c>
      <c r="F20767" s="519" t="s">
        <v>48043</v>
      </c>
      <c r="G20767" s="519" t="s">
        <v>48025</v>
      </c>
      <c r="I20767" s="519" t="s">
        <v>36</v>
      </c>
      <c r="J20767" s="650">
        <v>13301.96</v>
      </c>
    </row>
    <row r="20768" spans="1:10">
      <c r="A20768" s="519" t="s">
        <v>20874</v>
      </c>
      <c r="B20768" s="519" t="str">
        <f t="shared" si="324"/>
        <v>TUNNEL LINER,PARA PROCESSO NAO DESTRUTIVO,CIRCULAR,CONSTITUIDO DE CHAPAS GALVANIZADAS,COM ESPESSURA DE 2,70MM, DIAMETRODE 2,80M,PARAFUSOS,PORCAS E FERRAMENTAS NECESSARIAS,RECOBRIMENTO MINIMO DE 2,20M E MAXIMO DE 5,50M, SOB A INFLUENCIA DOTREM-TIPO RODOVIARIO.FORNECIMENTO</v>
      </c>
      <c r="C20768" s="519" t="s">
        <v>48021</v>
      </c>
      <c r="D20768" s="519" t="s">
        <v>48022</v>
      </c>
      <c r="E20768" s="519" t="s">
        <v>48042</v>
      </c>
      <c r="F20768" s="519" t="s">
        <v>48043</v>
      </c>
      <c r="G20768" s="519" t="s">
        <v>48025</v>
      </c>
      <c r="I20768" s="519" t="s">
        <v>36</v>
      </c>
      <c r="J20768" s="650">
        <v>13301.96</v>
      </c>
    </row>
    <row r="20769" spans="1:10">
      <c r="A20769" s="519" t="s">
        <v>20875</v>
      </c>
      <c r="B20769" s="519" t="str">
        <f t="shared" si="324"/>
        <v>TUNNEL LINER,PARA PROCESSO NAO DESTRUTIVO,CIRCULAR,CONSTITUIDO DE CHAPAS COM REVESTIMENTO EPOXY,COM ESPESSURA DE 2,70MM,DIAMETRO DE 2,80M,PARAFUSOS,PORCAS E FERRAMENTAS NECESSARIAS,RECOBRIMENTO MINIMO DE 2,20M E MAXIMO DE 5,50M,SOB A INFLUENCIA DO TREM-TIPO RODOVIARIO.FORNECIMENTO</v>
      </c>
      <c r="C20769" s="519" t="s">
        <v>48021</v>
      </c>
      <c r="D20769" s="519" t="s">
        <v>48026</v>
      </c>
      <c r="E20769" s="519" t="s">
        <v>48044</v>
      </c>
      <c r="F20769" s="519" t="s">
        <v>48045</v>
      </c>
      <c r="G20769" s="519" t="s">
        <v>48033</v>
      </c>
      <c r="I20769" s="519" t="s">
        <v>36</v>
      </c>
      <c r="J20769" s="650">
        <v>13035.6</v>
      </c>
    </row>
    <row r="20770" spans="1:10">
      <c r="A20770" s="519" t="s">
        <v>20876</v>
      </c>
      <c r="B20770" s="519" t="str">
        <f t="shared" si="324"/>
        <v>TUNNEL LINER,PARA PROCESSO NAO DESTRUTIVO,CIRCULAR,CONSTITUIDO DE CHAPAS COM REVESTIMENTO EPOXY,COM ESPESSURA DE 2,70MM,DIAMETRO DE 2,80M,PARAFUSOS,PORCAS E FERRAMENTAS NECESSARIAS,RECOBRIMENTO MINIMO DE 2,20M E MAXIMO DE 5,50M,SOB A INFLUENCIA DO TREM-TIPO RODOVIARIO.FORNECIMENTO</v>
      </c>
      <c r="C20770" s="519" t="s">
        <v>48021</v>
      </c>
      <c r="D20770" s="519" t="s">
        <v>48026</v>
      </c>
      <c r="E20770" s="519" t="s">
        <v>48044</v>
      </c>
      <c r="F20770" s="519" t="s">
        <v>48045</v>
      </c>
      <c r="G20770" s="519" t="s">
        <v>48033</v>
      </c>
      <c r="I20770" s="519" t="s">
        <v>36</v>
      </c>
      <c r="J20770" s="650">
        <v>13035.6</v>
      </c>
    </row>
    <row r="20771" spans="1:10">
      <c r="A20771" s="519" t="s">
        <v>20877</v>
      </c>
      <c r="B20771" s="519" t="str">
        <f t="shared" si="324"/>
        <v>TUNNEL LINER,PARA PROCESSO NAO DESTRUTIVO,CIRCULAR,CONSTITUIDO DE CHAPAS GALVANIZADAS,COM ESPESSURA DE 2,70MM, DIAMETRODE 3,20M,PARAFUSOS,PORCAS E FERRAMENTAS NECESSARIAS,RECOBRIMENTO MINIMO DE 2,40M E MAXIMO DE 4,80M, SOB A INFLUENCIA DOTREM-TIPO RODOVIARIO.FORNECIMENTO</v>
      </c>
      <c r="C20771" s="519" t="s">
        <v>48021</v>
      </c>
      <c r="D20771" s="519" t="s">
        <v>48022</v>
      </c>
      <c r="E20771" s="519" t="s">
        <v>48046</v>
      </c>
      <c r="F20771" s="519" t="s">
        <v>48047</v>
      </c>
      <c r="G20771" s="519" t="s">
        <v>48025</v>
      </c>
      <c r="I20771" s="519" t="s">
        <v>36</v>
      </c>
      <c r="J20771" s="650">
        <v>15222.31</v>
      </c>
    </row>
    <row r="20772" spans="1:10">
      <c r="A20772" s="519" t="s">
        <v>20878</v>
      </c>
      <c r="B20772" s="519" t="str">
        <f t="shared" si="324"/>
        <v>TUNNEL LINER,PARA PROCESSO NAO DESTRUTIVO,CIRCULAR,CONSTITUIDO DE CHAPAS GALVANIZADAS,COM ESPESSURA DE 2,70MM, DIAMETRODE 3,20M,PARAFUSOS,PORCAS E FERRAMENTAS NECESSARIAS,RECOBRIMENTO MINIMO DE 2,40M E MAXIMO DE 4,80M, SOB A INFLUENCIA DOTREM-TIPO RODOVIARIO.FORNECIMENTO</v>
      </c>
      <c r="C20772" s="519" t="s">
        <v>48021</v>
      </c>
      <c r="D20772" s="519" t="s">
        <v>48022</v>
      </c>
      <c r="E20772" s="519" t="s">
        <v>48046</v>
      </c>
      <c r="F20772" s="519" t="s">
        <v>48047</v>
      </c>
      <c r="G20772" s="519" t="s">
        <v>48025</v>
      </c>
      <c r="I20772" s="519" t="s">
        <v>36</v>
      </c>
      <c r="J20772" s="650">
        <v>15222.31</v>
      </c>
    </row>
    <row r="20773" spans="1:10">
      <c r="A20773" s="519" t="s">
        <v>20879</v>
      </c>
      <c r="B20773" s="519" t="str">
        <f t="shared" si="324"/>
        <v>TUNNEL LINER,PARA PROCESSO NAO DESTRUTIVO,CIRCULAR,CONSTITUIDO DE CHAPAS COM REVESTIMENTO EPOXY,COM ESPESSURA DE 2,70MM,DIAMETRO DE 3,20M,PARAFUSOS,PORCAS E FERRAMENTAS NECESSARIAS,RECOBRIMENTO MINIMO DE 2,40M E MAXIMO DE 4,80M,SOB A INFLUENCIA DO TREM-TIPO RODOVIARIO.FORNECIMENTO</v>
      </c>
      <c r="C20773" s="519" t="s">
        <v>48021</v>
      </c>
      <c r="D20773" s="519" t="s">
        <v>48026</v>
      </c>
      <c r="E20773" s="519" t="s">
        <v>48048</v>
      </c>
      <c r="F20773" s="519" t="s">
        <v>48049</v>
      </c>
      <c r="G20773" s="519" t="s">
        <v>48033</v>
      </c>
      <c r="I20773" s="519" t="s">
        <v>36</v>
      </c>
      <c r="J20773" s="650">
        <v>14917.5</v>
      </c>
    </row>
    <row r="20774" spans="1:10">
      <c r="A20774" s="519" t="s">
        <v>20880</v>
      </c>
      <c r="B20774" s="519" t="str">
        <f t="shared" si="324"/>
        <v>TUNNEL LINER,PARA PROCESSO NAO DESTRUTIVO,CIRCULAR,CONSTITUIDO DE CHAPAS COM REVESTIMENTO EPOXY,COM ESPESSURA DE 2,70MM,DIAMETRO DE 3,20M,PARAFUSOS,PORCAS E FERRAMENTAS NECESSARIAS,RECOBRIMENTO MINIMO DE 2,40M E MAXIMO DE 4,80M,SOB A INFLUENCIA DO TREM-TIPO RODOVIARIO.FORNECIMENTO</v>
      </c>
      <c r="C20774" s="519" t="s">
        <v>48021</v>
      </c>
      <c r="D20774" s="519" t="s">
        <v>48026</v>
      </c>
      <c r="E20774" s="519" t="s">
        <v>48048</v>
      </c>
      <c r="F20774" s="519" t="s">
        <v>48049</v>
      </c>
      <c r="G20774" s="519" t="s">
        <v>48033</v>
      </c>
      <c r="I20774" s="519" t="s">
        <v>36</v>
      </c>
      <c r="J20774" s="650">
        <v>14917.5</v>
      </c>
    </row>
    <row r="20775" spans="1:10">
      <c r="A20775" s="519" t="s">
        <v>20881</v>
      </c>
      <c r="B20775" s="519" t="str">
        <f t="shared" si="324"/>
        <v>TUNNEL LINER,PARA PROCESSO NAO DESTRUTIVO,CIRCULAR,CONSTITUIDO DE CHAPAS GALVANIZADS,COM ESPESSURA DE 2,70MM,DIAMETRO DE 3,60M,PARAFUSOS,PORCAS E FERRAMENTAS NECESSARIAS,RECOBRIMENTO MINIMO DE 2,60M E MAXIMO DE 4,30M,SOB A INFLUENCIA DO TREM-TIPO RODOVIARIO.FORNECIMENTO</v>
      </c>
      <c r="C20775" s="519" t="s">
        <v>48021</v>
      </c>
      <c r="D20775" s="519" t="s">
        <v>48050</v>
      </c>
      <c r="E20775" s="519" t="s">
        <v>48051</v>
      </c>
      <c r="F20775" s="519" t="s">
        <v>48052</v>
      </c>
      <c r="G20775" s="519" t="s">
        <v>48053</v>
      </c>
      <c r="I20775" s="519" t="s">
        <v>36</v>
      </c>
      <c r="J20775" s="650">
        <v>17095.830000000002</v>
      </c>
    </row>
    <row r="20776" spans="1:10">
      <c r="A20776" s="519" t="s">
        <v>20882</v>
      </c>
      <c r="B20776" s="519" t="str">
        <f t="shared" si="324"/>
        <v>TUNNEL LINER,PARA PROCESSO NAO DESTRUTIVO,CIRCULAR,CONSTITUIDO DE CHAPAS GALVANIZADS,COM ESPESSURA DE 2,70MM,DIAMETRO DE 3,60M,PARAFUSOS,PORCAS E FERRAMENTAS NECESSARIAS,RECOBRIMENTO MINIMO DE 2,60M E MAXIMO DE 4,30M,SOB A INFLUENCIA DO TREM-TIPO RODOVIARIO.FORNECIMENTO</v>
      </c>
      <c r="C20776" s="519" t="s">
        <v>48021</v>
      </c>
      <c r="D20776" s="519" t="s">
        <v>48050</v>
      </c>
      <c r="E20776" s="519" t="s">
        <v>48051</v>
      </c>
      <c r="F20776" s="519" t="s">
        <v>48052</v>
      </c>
      <c r="G20776" s="519" t="s">
        <v>48053</v>
      </c>
      <c r="I20776" s="519" t="s">
        <v>36</v>
      </c>
      <c r="J20776" s="650">
        <v>17095.830000000002</v>
      </c>
    </row>
    <row r="20777" spans="1:10">
      <c r="A20777" s="519" t="s">
        <v>20883</v>
      </c>
      <c r="B20777" s="519" t="str">
        <f t="shared" si="324"/>
        <v>TUNNEL LINER,PARA PROCESSO NAO DESTRUTIVO,CIRCULAR,CONSTITUIDO DE CHAPAS COM REVESTIMENTO EPOXY,COM ESPESSURA DE 2,70MM,DIAMETRO DE 3,60M,PARAFUSOS,PORCAS E FERRAMENTAS NECESSARIAS,RECOBRIMENTO MINIMO DE 2.60M E MAXIMO DE 4,30M,SOB A INFLUENCIA DO TREM-TIPO RODOVIARIO.FORNECIMENTO</v>
      </c>
      <c r="C20777" s="519" t="s">
        <v>48021</v>
      </c>
      <c r="D20777" s="519" t="s">
        <v>48026</v>
      </c>
      <c r="E20777" s="519" t="s">
        <v>48054</v>
      </c>
      <c r="F20777" s="519" t="s">
        <v>48055</v>
      </c>
      <c r="G20777" s="519" t="s">
        <v>48033</v>
      </c>
      <c r="I20777" s="519" t="s">
        <v>36</v>
      </c>
      <c r="J20777" s="650">
        <v>16753.5</v>
      </c>
    </row>
    <row r="20778" spans="1:10">
      <c r="A20778" s="519" t="s">
        <v>20884</v>
      </c>
      <c r="B20778" s="519" t="str">
        <f t="shared" si="324"/>
        <v>TUNNEL LINER,PARA PROCESSO NAO DESTRUTIVO,CIRCULAR,CONSTITUIDO DE CHAPAS COM REVESTIMENTO EPOXY,COM ESPESSURA DE 2,70MM,DIAMETRO DE 3,60M,PARAFUSOS,PORCAS E FERRAMENTAS NECESSARIAS,RECOBRIMENTO MINIMO DE 2.60M E MAXIMO DE 4,30M,SOB A INFLUENCIA DO TREM-TIPO RODOVIARIO.FORNECIMENTO</v>
      </c>
      <c r="C20778" s="519" t="s">
        <v>48021</v>
      </c>
      <c r="D20778" s="519" t="s">
        <v>48026</v>
      </c>
      <c r="E20778" s="519" t="s">
        <v>48054</v>
      </c>
      <c r="F20778" s="519" t="s">
        <v>48055</v>
      </c>
      <c r="G20778" s="519" t="s">
        <v>48033</v>
      </c>
      <c r="I20778" s="519" t="s">
        <v>36</v>
      </c>
      <c r="J20778" s="650">
        <v>16753.5</v>
      </c>
    </row>
    <row r="20779" spans="1:10">
      <c r="A20779" s="519" t="s">
        <v>20885</v>
      </c>
      <c r="B20779" s="519" t="str">
        <f t="shared" si="324"/>
        <v>TUNNEL LINER,PARA PROCESSO NAO DESTRUTIVO,CIRCULAR,CONSTITUIDO DE CHAPAS GALVANIZADAS,COM ESPESSURA DE 3,40MM, DIAMETRODE 4,00M,PARAFUSOS,PORCAS E FERRAMENTAS NECESSARIAS,RECOBRIMENTO MINIMO DE 2,80M E MAXIMO 4,60M,SOB A INFLUENCIA DO TREM-TIPO RODOVIARIO.FORNECIMENTO</v>
      </c>
      <c r="C20779" s="519" t="s">
        <v>48021</v>
      </c>
      <c r="D20779" s="519" t="s">
        <v>48056</v>
      </c>
      <c r="E20779" s="519" t="s">
        <v>48057</v>
      </c>
      <c r="F20779" s="519" t="s">
        <v>48058</v>
      </c>
      <c r="G20779" s="519" t="s">
        <v>47802</v>
      </c>
      <c r="I20779" s="519" t="s">
        <v>36</v>
      </c>
      <c r="J20779" s="650">
        <v>22300.400000000001</v>
      </c>
    </row>
    <row r="20780" spans="1:10">
      <c r="A20780" s="519" t="s">
        <v>20886</v>
      </c>
      <c r="B20780" s="519" t="str">
        <f t="shared" si="324"/>
        <v>TUNNEL LINER,PARA PROCESSO NAO DESTRUTIVO,CIRCULAR,CONSTITUIDO DE CHAPAS GALVANIZADAS,COM ESPESSURA DE 3,40MM, DIAMETRODE 4,00M,PARAFUSOS,PORCAS E FERRAMENTAS NECESSARIAS,RECOBRIMENTO MINIMO DE 2,80M E MAXIMO 4,60M,SOB A INFLUENCIA DO TREM-TIPO RODOVIARIO.FORNECIMENTO</v>
      </c>
      <c r="C20780" s="519" t="s">
        <v>48021</v>
      </c>
      <c r="D20780" s="519" t="s">
        <v>48056</v>
      </c>
      <c r="E20780" s="519" t="s">
        <v>48057</v>
      </c>
      <c r="F20780" s="519" t="s">
        <v>48058</v>
      </c>
      <c r="G20780" s="519" t="s">
        <v>47802</v>
      </c>
      <c r="I20780" s="519" t="s">
        <v>36</v>
      </c>
      <c r="J20780" s="650">
        <v>22300.400000000001</v>
      </c>
    </row>
    <row r="20781" spans="1:10">
      <c r="A20781" s="519" t="s">
        <v>20887</v>
      </c>
      <c r="B20781" s="519" t="str">
        <f t="shared" si="324"/>
        <v>TUNNEL LINER,PARA PROCESSO NAO DESTRUTIVO,CIRCULAR,CONSTITUIDO DE CHAPAS COM REVESTIMENTO EPOXY,COM ESPESSURA DE 3,40MM,DIAMETRO DE 4,00M,PARAFUSOS,PORCAS E FERRAMENTAS NECESSARIAS,RECOBRIMENTO MINIMO DE 2,80M E MAXIMO DE 4,60M,SOB A INFLUENCIA DO TREM-TIPO RODOVIARIO.FORNECIMENTO</v>
      </c>
      <c r="C20781" s="519" t="s">
        <v>48021</v>
      </c>
      <c r="D20781" s="519" t="s">
        <v>48059</v>
      </c>
      <c r="E20781" s="519" t="s">
        <v>48060</v>
      </c>
      <c r="F20781" s="519" t="s">
        <v>48061</v>
      </c>
      <c r="G20781" s="519" t="s">
        <v>48033</v>
      </c>
      <c r="I20781" s="519" t="s">
        <v>36</v>
      </c>
      <c r="J20781" s="650">
        <v>22406.799999999999</v>
      </c>
    </row>
    <row r="20782" spans="1:10">
      <c r="A20782" s="519" t="s">
        <v>20888</v>
      </c>
      <c r="B20782" s="519" t="str">
        <f t="shared" si="324"/>
        <v>TUNNEL LINER,PARA PROCESSO NAO DESTRUTIVO,CIRCULAR,CONSTITUIDO DE CHAPAS COM REVESTIMENTO EPOXY,COM ESPESSURA DE 3,40MM,DIAMETRO DE 4,00M,PARAFUSOS,PORCAS E FERRAMENTAS NECESSARIAS,RECOBRIMENTO MINIMO DE 2,80M E MAXIMO DE 4,60M,SOB A INFLUENCIA DO TREM-TIPO RODOVIARIO.FORNECIMENTO</v>
      </c>
      <c r="C20782" s="519" t="s">
        <v>48021</v>
      </c>
      <c r="D20782" s="519" t="s">
        <v>48059</v>
      </c>
      <c r="E20782" s="519" t="s">
        <v>48060</v>
      </c>
      <c r="F20782" s="519" t="s">
        <v>48061</v>
      </c>
      <c r="G20782" s="519" t="s">
        <v>48033</v>
      </c>
      <c r="I20782" s="519" t="s">
        <v>36</v>
      </c>
      <c r="J20782" s="650">
        <v>22406.799999999999</v>
      </c>
    </row>
    <row r="20783" spans="1:10">
      <c r="A20783" s="519" t="s">
        <v>20889</v>
      </c>
      <c r="B20783" s="519" t="str">
        <f t="shared" si="324"/>
        <v>TUNNEL LINER,PARA PROCESSO NAO DESTRUTIVO,CIRCULAR,CONSTITUIDO DE CHAPAS GALVANIZADAS,COM ESPESSURA DE 4,70MM, DIAMETRODE 4,40M,PARAFUSOS,PORCAS E FERRAMENTAS NECESSARIAS,RECOBRIMENTO MINIMO DE 3,00M E MAXIMO DE 5,20M, SOB A INFLUENCIA DOTREM-TIPO RODOVIARIO.FORNECIMENTO</v>
      </c>
      <c r="C20783" s="519" t="s">
        <v>48021</v>
      </c>
      <c r="D20783" s="519" t="s">
        <v>48062</v>
      </c>
      <c r="E20783" s="519" t="s">
        <v>48063</v>
      </c>
      <c r="F20783" s="519" t="s">
        <v>48064</v>
      </c>
      <c r="G20783" s="519" t="s">
        <v>48025</v>
      </c>
      <c r="I20783" s="519" t="s">
        <v>36</v>
      </c>
      <c r="J20783" s="650">
        <v>31984.66</v>
      </c>
    </row>
    <row r="20784" spans="1:10">
      <c r="A20784" s="519" t="s">
        <v>20890</v>
      </c>
      <c r="B20784" s="519" t="str">
        <f t="shared" si="324"/>
        <v>TUNNEL LINER,PARA PROCESSO NAO DESTRUTIVO,CIRCULAR,CONSTITUIDO DE CHAPAS GALVANIZADAS,COM ESPESSURA DE 4,70MM, DIAMETRODE 4,40M,PARAFUSOS,PORCAS E FERRAMENTAS NECESSARIAS,RECOBRIMENTO MINIMO DE 3,00M E MAXIMO DE 5,20M, SOB A INFLUENCIA DOTREM-TIPO RODOVIARIO.FORNECIMENTO</v>
      </c>
      <c r="C20784" s="519" t="s">
        <v>48021</v>
      </c>
      <c r="D20784" s="519" t="s">
        <v>48062</v>
      </c>
      <c r="E20784" s="519" t="s">
        <v>48063</v>
      </c>
      <c r="F20784" s="519" t="s">
        <v>48064</v>
      </c>
      <c r="G20784" s="519" t="s">
        <v>48025</v>
      </c>
      <c r="I20784" s="519" t="s">
        <v>36</v>
      </c>
      <c r="J20784" s="650">
        <v>31984.66</v>
      </c>
    </row>
    <row r="20785" spans="1:10">
      <c r="A20785" s="519" t="s">
        <v>20891</v>
      </c>
      <c r="B20785" s="519" t="str">
        <f t="shared" si="324"/>
        <v>TUNNEL LINER,PARA PROCESSO NAO DESTRUTIVO,CIRCULAR,CONSTITUIDO DE CHAPAS COM REVESTIMENTO EPOXY,COM 4,70MM DE ESPESSURA,DIAMETRO DE 4,40M,PARAFUSOS,PORCAS E FERRAMENTAS NECESSARIAS,RECOBRIMENTO MINIMO DE 3,00M E MAXIMO DE 5,20M,SOB A INFLUENCIA DO TREM-TIPO RODOVIARIO.FORNECIMENTO</v>
      </c>
      <c r="C20785" s="519" t="s">
        <v>48021</v>
      </c>
      <c r="D20785" s="519" t="s">
        <v>48065</v>
      </c>
      <c r="E20785" s="519" t="s">
        <v>48066</v>
      </c>
      <c r="F20785" s="519" t="s">
        <v>48067</v>
      </c>
      <c r="G20785" s="519" t="s">
        <v>48033</v>
      </c>
      <c r="I20785" s="519" t="s">
        <v>36</v>
      </c>
      <c r="J20785" s="650">
        <v>32501.39</v>
      </c>
    </row>
    <row r="20786" spans="1:10">
      <c r="A20786" s="519" t="s">
        <v>20892</v>
      </c>
      <c r="B20786" s="519" t="str">
        <f t="shared" si="324"/>
        <v>TUNNEL LINER,PARA PROCESSO NAO DESTRUTIVO,CIRCULAR,CONSTITUIDO DE CHAPAS COM REVESTIMENTO EPOXY,COM 4,70MM DE ESPESSURA,DIAMETRO DE 4,40M,PARAFUSOS,PORCAS E FERRAMENTAS NECESSARIAS,RECOBRIMENTO MINIMO DE 3,00M E MAXIMO DE 5,20M,SOB A INFLUENCIA DO TREM-TIPO RODOVIARIO.FORNECIMENTO</v>
      </c>
      <c r="C20786" s="519" t="s">
        <v>48021</v>
      </c>
      <c r="D20786" s="519" t="s">
        <v>48065</v>
      </c>
      <c r="E20786" s="519" t="s">
        <v>48066</v>
      </c>
      <c r="F20786" s="519" t="s">
        <v>48067</v>
      </c>
      <c r="G20786" s="519" t="s">
        <v>48033</v>
      </c>
      <c r="I20786" s="519" t="s">
        <v>36</v>
      </c>
      <c r="J20786" s="650">
        <v>32501.39</v>
      </c>
    </row>
    <row r="20787" spans="1:10">
      <c r="A20787" s="519" t="s">
        <v>20893</v>
      </c>
      <c r="B20787" s="519" t="str">
        <f t="shared" si="324"/>
        <v>TUNNEL LINER,PARA PROCESSO NAO DESTRUTIVO,CIRCULAR,CONSTITUIDO DE CHAPAS GALVANIZADAS,COM ESPESSURA DE 6,30MM, DIAMETRODE 4,80M,PARAFUSOS,PORCAS E FERRAMENTAS NECESSARIAS,RECOBRIMENTO MINIMO DE 3,20M E MAXIMO DE 5,80M, SOB A INFLUENCIA DOTREM-TIPO RODOVIARIO.FORNECIMENTO</v>
      </c>
      <c r="C20787" s="519" t="s">
        <v>48021</v>
      </c>
      <c r="D20787" s="519" t="s">
        <v>48068</v>
      </c>
      <c r="E20787" s="519" t="s">
        <v>48069</v>
      </c>
      <c r="F20787" s="519" t="s">
        <v>48070</v>
      </c>
      <c r="G20787" s="519" t="s">
        <v>48025</v>
      </c>
      <c r="I20787" s="519" t="s">
        <v>36</v>
      </c>
      <c r="J20787" s="650">
        <v>43615.39</v>
      </c>
    </row>
    <row r="20788" spans="1:10">
      <c r="A20788" s="519" t="s">
        <v>20894</v>
      </c>
      <c r="B20788" s="519" t="str">
        <f t="shared" si="324"/>
        <v>TUNNEL LINER,PARA PROCESSO NAO DESTRUTIVO,CIRCULAR,CONSTITUIDO DE CHAPAS GALVANIZADAS,COM ESPESSURA DE 6,30MM, DIAMETRODE 4,80M,PARAFUSOS,PORCAS E FERRAMENTAS NECESSARIAS,RECOBRIMENTO MINIMO DE 3,20M E MAXIMO DE 5,80M, SOB A INFLUENCIA DOTREM-TIPO RODOVIARIO.FORNECIMENTO</v>
      </c>
      <c r="C20788" s="519" t="s">
        <v>48021</v>
      </c>
      <c r="D20788" s="519" t="s">
        <v>48068</v>
      </c>
      <c r="E20788" s="519" t="s">
        <v>48069</v>
      </c>
      <c r="F20788" s="519" t="s">
        <v>48070</v>
      </c>
      <c r="G20788" s="519" t="s">
        <v>48025</v>
      </c>
      <c r="I20788" s="519" t="s">
        <v>36</v>
      </c>
      <c r="J20788" s="650">
        <v>43615.39</v>
      </c>
    </row>
    <row r="20789" spans="1:10">
      <c r="A20789" s="519" t="s">
        <v>20895</v>
      </c>
      <c r="B20789" s="519" t="str">
        <f t="shared" si="324"/>
        <v>TUNNEL LINER,PARA PROCESSO NAO DESTRUTIVO,CIRCULAR,CONSTITUIDO DE CHAPAS COM REVESTIMENTO EPOXY,COM ESPESSURA DE 6,30MM,DIAMETRO DE 4,80M,PARAFUSOS,PORCAS E FERRAMENTAS NECESSARIAS,RECOBRIMENTO MINIMO DE 3,20M E MAXIMO DE 5,80M,SOB A INFLUENCIA DO TREM-TIPO RODOVIARIO.FORNECIMENTO</v>
      </c>
      <c r="C20789" s="519" t="s">
        <v>48021</v>
      </c>
      <c r="D20789" s="519" t="s">
        <v>48071</v>
      </c>
      <c r="E20789" s="519" t="s">
        <v>48072</v>
      </c>
      <c r="F20789" s="519" t="s">
        <v>48073</v>
      </c>
      <c r="G20789" s="519" t="s">
        <v>48033</v>
      </c>
      <c r="I20789" s="519" t="s">
        <v>36</v>
      </c>
      <c r="J20789" s="650">
        <v>44546.31</v>
      </c>
    </row>
    <row r="20790" spans="1:10">
      <c r="A20790" s="519" t="s">
        <v>20896</v>
      </c>
      <c r="B20790" s="519" t="str">
        <f t="shared" si="324"/>
        <v>TUNNEL LINER,PARA PROCESSO NAO DESTRUTIVO,CIRCULAR,CONSTITUIDO DE CHAPAS COM REVESTIMENTO EPOXY,COM ESPESSURA DE 6,30MM,DIAMETRO DE 4,80M,PARAFUSOS,PORCAS E FERRAMENTAS NECESSARIAS,RECOBRIMENTO MINIMO DE 3,20M E MAXIMO DE 5,80M,SOB A INFLUENCIA DO TREM-TIPO RODOVIARIO.FORNECIMENTO</v>
      </c>
      <c r="C20790" s="519" t="s">
        <v>48021</v>
      </c>
      <c r="D20790" s="519" t="s">
        <v>48071</v>
      </c>
      <c r="E20790" s="519" t="s">
        <v>48072</v>
      </c>
      <c r="F20790" s="519" t="s">
        <v>48073</v>
      </c>
      <c r="G20790" s="519" t="s">
        <v>48033</v>
      </c>
      <c r="I20790" s="519" t="s">
        <v>36</v>
      </c>
      <c r="J20790" s="650">
        <v>44546.31</v>
      </c>
    </row>
    <row r="20791" spans="1:10">
      <c r="A20791" s="519" t="s">
        <v>20897</v>
      </c>
      <c r="B20791" s="519" t="str">
        <f t="shared" si="324"/>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791" s="519" t="s">
        <v>48074</v>
      </c>
      <c r="D20791" s="519" t="s">
        <v>48075</v>
      </c>
      <c r="E20791" s="519" t="s">
        <v>48076</v>
      </c>
      <c r="F20791" s="519" t="s">
        <v>48077</v>
      </c>
      <c r="G20791" s="519" t="s">
        <v>48078</v>
      </c>
      <c r="H20791" s="519" t="s">
        <v>48079</v>
      </c>
      <c r="I20791" s="519" t="s">
        <v>36</v>
      </c>
      <c r="J20791" s="650">
        <v>110.54</v>
      </c>
    </row>
    <row r="20792" spans="1:10">
      <c r="A20792" s="519" t="s">
        <v>20898</v>
      </c>
      <c r="B20792" s="519" t="str">
        <f t="shared" si="324"/>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0792" s="519" t="s">
        <v>48074</v>
      </c>
      <c r="D20792" s="519" t="s">
        <v>48075</v>
      </c>
      <c r="E20792" s="519" t="s">
        <v>48076</v>
      </c>
      <c r="F20792" s="519" t="s">
        <v>48077</v>
      </c>
      <c r="G20792" s="519" t="s">
        <v>48078</v>
      </c>
      <c r="H20792" s="519" t="s">
        <v>48079</v>
      </c>
      <c r="I20792" s="519" t="s">
        <v>36</v>
      </c>
      <c r="J20792" s="650">
        <v>100.67</v>
      </c>
    </row>
    <row r="20793" spans="1:10">
      <c r="A20793" s="519" t="s">
        <v>20899</v>
      </c>
      <c r="B20793" s="519" t="str">
        <f t="shared" si="324"/>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793" s="519" t="s">
        <v>48074</v>
      </c>
      <c r="D20793" s="519" t="s">
        <v>48075</v>
      </c>
      <c r="E20793" s="519" t="s">
        <v>48080</v>
      </c>
      <c r="F20793" s="519" t="s">
        <v>48081</v>
      </c>
      <c r="G20793" s="519" t="s">
        <v>48082</v>
      </c>
      <c r="H20793" s="519" t="s">
        <v>48083</v>
      </c>
      <c r="I20793" s="519" t="s">
        <v>36</v>
      </c>
      <c r="J20793" s="650">
        <v>312.60000000000002</v>
      </c>
    </row>
    <row r="20794" spans="1:10">
      <c r="A20794" s="519" t="s">
        <v>20900</v>
      </c>
      <c r="B20794" s="519" t="str">
        <f t="shared" si="324"/>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0794" s="519" t="s">
        <v>48074</v>
      </c>
      <c r="D20794" s="519" t="s">
        <v>48075</v>
      </c>
      <c r="E20794" s="519" t="s">
        <v>48080</v>
      </c>
      <c r="F20794" s="519" t="s">
        <v>48081</v>
      </c>
      <c r="G20794" s="519" t="s">
        <v>48082</v>
      </c>
      <c r="H20794" s="519" t="s">
        <v>48083</v>
      </c>
      <c r="I20794" s="519" t="s">
        <v>36</v>
      </c>
      <c r="J20794" s="650">
        <v>282.67</v>
      </c>
    </row>
    <row r="20795" spans="1:10">
      <c r="A20795" s="519" t="s">
        <v>20901</v>
      </c>
      <c r="B20795" s="519" t="str">
        <f t="shared" si="324"/>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795" s="519" t="s">
        <v>48084</v>
      </c>
      <c r="D20795" s="519" t="s">
        <v>48085</v>
      </c>
      <c r="E20795" s="519" t="s">
        <v>48086</v>
      </c>
      <c r="F20795" s="519" t="s">
        <v>48087</v>
      </c>
      <c r="G20795" s="519" t="s">
        <v>48088</v>
      </c>
      <c r="H20795" s="519" t="s">
        <v>48089</v>
      </c>
      <c r="I20795" s="519" t="s">
        <v>36</v>
      </c>
      <c r="J20795" s="650">
        <v>164.08</v>
      </c>
    </row>
    <row r="20796" spans="1:10">
      <c r="A20796" s="519" t="s">
        <v>20902</v>
      </c>
      <c r="B20796" s="519" t="str">
        <f t="shared" si="324"/>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0796" s="519" t="s">
        <v>48084</v>
      </c>
      <c r="D20796" s="519" t="s">
        <v>48085</v>
      </c>
      <c r="E20796" s="519" t="s">
        <v>48086</v>
      </c>
      <c r="F20796" s="519" t="s">
        <v>48087</v>
      </c>
      <c r="G20796" s="519" t="s">
        <v>48088</v>
      </c>
      <c r="H20796" s="519" t="s">
        <v>48089</v>
      </c>
      <c r="I20796" s="519" t="s">
        <v>36</v>
      </c>
      <c r="J20796" s="650">
        <v>153.35</v>
      </c>
    </row>
    <row r="20797" spans="1:10">
      <c r="A20797" s="519" t="s">
        <v>20903</v>
      </c>
      <c r="B20797" s="519" t="str">
        <f t="shared" si="324"/>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797" s="519" t="s">
        <v>48084</v>
      </c>
      <c r="D20797" s="519" t="s">
        <v>48085</v>
      </c>
      <c r="E20797" s="519" t="s">
        <v>48090</v>
      </c>
      <c r="F20797" s="519" t="s">
        <v>48091</v>
      </c>
      <c r="G20797" s="519" t="s">
        <v>48092</v>
      </c>
      <c r="H20797" s="519" t="s">
        <v>48083</v>
      </c>
      <c r="I20797" s="519" t="s">
        <v>36</v>
      </c>
      <c r="J20797" s="650">
        <v>682.53</v>
      </c>
    </row>
    <row r="20798" spans="1:10">
      <c r="A20798" s="519" t="s">
        <v>20904</v>
      </c>
      <c r="B20798" s="519" t="str">
        <f t="shared" si="324"/>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0798" s="519" t="s">
        <v>48084</v>
      </c>
      <c r="D20798" s="519" t="s">
        <v>48085</v>
      </c>
      <c r="E20798" s="519" t="s">
        <v>48090</v>
      </c>
      <c r="F20798" s="519" t="s">
        <v>48091</v>
      </c>
      <c r="G20798" s="519" t="s">
        <v>48092</v>
      </c>
      <c r="H20798" s="519" t="s">
        <v>48083</v>
      </c>
      <c r="I20798" s="519" t="s">
        <v>36</v>
      </c>
      <c r="J20798" s="650">
        <v>634.21</v>
      </c>
    </row>
    <row r="20799" spans="1:10">
      <c r="A20799" s="519" t="s">
        <v>20905</v>
      </c>
      <c r="B20799" s="519" t="str">
        <f t="shared" si="32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799" s="519" t="s">
        <v>48084</v>
      </c>
      <c r="D20799" s="519" t="s">
        <v>48085</v>
      </c>
      <c r="E20799" s="519" t="s">
        <v>48093</v>
      </c>
      <c r="F20799" s="519" t="s">
        <v>48094</v>
      </c>
      <c r="G20799" s="519" t="s">
        <v>48095</v>
      </c>
      <c r="H20799" s="519" t="s">
        <v>48083</v>
      </c>
      <c r="I20799" s="519" t="s">
        <v>36</v>
      </c>
      <c r="J20799" s="650">
        <v>780.04</v>
      </c>
    </row>
    <row r="20800" spans="1:10">
      <c r="A20800" s="519" t="s">
        <v>20906</v>
      </c>
      <c r="B20800" s="519" t="str">
        <f t="shared" si="324"/>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0800" s="519" t="s">
        <v>48084</v>
      </c>
      <c r="D20800" s="519" t="s">
        <v>48085</v>
      </c>
      <c r="E20800" s="519" t="s">
        <v>48093</v>
      </c>
      <c r="F20800" s="519" t="s">
        <v>48094</v>
      </c>
      <c r="G20800" s="519" t="s">
        <v>48095</v>
      </c>
      <c r="H20800" s="519" t="s">
        <v>48083</v>
      </c>
      <c r="I20800" s="519" t="s">
        <v>36</v>
      </c>
      <c r="J20800" s="650">
        <v>724.82</v>
      </c>
    </row>
    <row r="20801" spans="1:10">
      <c r="A20801" s="519" t="s">
        <v>20907</v>
      </c>
      <c r="B20801" s="519" t="str">
        <f t="shared" si="32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801" s="519" t="s">
        <v>48084</v>
      </c>
      <c r="D20801" s="519" t="s">
        <v>48096</v>
      </c>
      <c r="E20801" s="519" t="s">
        <v>48097</v>
      </c>
      <c r="F20801" s="519" t="s">
        <v>48098</v>
      </c>
      <c r="G20801" s="519" t="s">
        <v>48099</v>
      </c>
      <c r="H20801" s="519" t="s">
        <v>48083</v>
      </c>
      <c r="I20801" s="519" t="s">
        <v>36</v>
      </c>
      <c r="J20801" s="650">
        <v>910.04</v>
      </c>
    </row>
    <row r="20802" spans="1:10">
      <c r="A20802" s="519" t="s">
        <v>20908</v>
      </c>
      <c r="B20802" s="519" t="str">
        <f t="shared" si="324"/>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0802" s="519" t="s">
        <v>48084</v>
      </c>
      <c r="D20802" s="519" t="s">
        <v>48096</v>
      </c>
      <c r="E20802" s="519" t="s">
        <v>48097</v>
      </c>
      <c r="F20802" s="519" t="s">
        <v>48098</v>
      </c>
      <c r="G20802" s="519" t="s">
        <v>48099</v>
      </c>
      <c r="H20802" s="519" t="s">
        <v>48083</v>
      </c>
      <c r="I20802" s="519" t="s">
        <v>36</v>
      </c>
      <c r="J20802" s="650">
        <v>845.62</v>
      </c>
    </row>
    <row r="20803" spans="1:10">
      <c r="A20803" s="519" t="s">
        <v>20909</v>
      </c>
      <c r="B20803" s="519" t="str">
        <f t="shared" si="32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803" s="519" t="s">
        <v>48084</v>
      </c>
      <c r="D20803" s="519" t="s">
        <v>48100</v>
      </c>
      <c r="E20803" s="519" t="s">
        <v>48101</v>
      </c>
      <c r="F20803" s="519" t="s">
        <v>48102</v>
      </c>
      <c r="G20803" s="519" t="s">
        <v>48095</v>
      </c>
      <c r="H20803" s="519" t="s">
        <v>48083</v>
      </c>
      <c r="I20803" s="519" t="s">
        <v>36</v>
      </c>
      <c r="J20803" s="650">
        <v>1092.05</v>
      </c>
    </row>
    <row r="20804" spans="1:10">
      <c r="A20804" s="519" t="s">
        <v>20910</v>
      </c>
      <c r="B20804" s="519" t="str">
        <f t="shared" si="324"/>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0804" s="519" t="s">
        <v>48084</v>
      </c>
      <c r="D20804" s="519" t="s">
        <v>48100</v>
      </c>
      <c r="E20804" s="519" t="s">
        <v>48101</v>
      </c>
      <c r="F20804" s="519" t="s">
        <v>48102</v>
      </c>
      <c r="G20804" s="519" t="s">
        <v>48095</v>
      </c>
      <c r="H20804" s="519" t="s">
        <v>48083</v>
      </c>
      <c r="I20804" s="519" t="s">
        <v>36</v>
      </c>
      <c r="J20804" s="650">
        <v>1014.74</v>
      </c>
    </row>
    <row r="20805" spans="1:10">
      <c r="A20805" s="519" t="s">
        <v>20911</v>
      </c>
      <c r="B20805" s="519" t="str">
        <f t="shared" si="324"/>
        <v>BUEIRO SIMPLES CIRCULAR,CONSTITUIDO DE CHAPAS GALVANIZADAS OU REVESTIDAS COM EPOXY,ESPESSURA DE 2MM,DIAMETRO DE 0,60M,PARAFUSOS,PORCAS E FERRAMENTAS NECESSARIAS,RECOBRIMENTO MINIMO DE 0,30M E MAXIMO DE 25,00M,SOB A INFLUENCIA DO TREM-TIPO RODOVIARIO,EXCLUSIVE ANDAIME.ASSENTAMENTO</v>
      </c>
      <c r="C20805" s="519" t="s">
        <v>48103</v>
      </c>
      <c r="D20805" s="519" t="s">
        <v>48104</v>
      </c>
      <c r="E20805" s="519" t="s">
        <v>48105</v>
      </c>
      <c r="F20805" s="519" t="s">
        <v>48106</v>
      </c>
      <c r="G20805" s="519" t="s">
        <v>48107</v>
      </c>
      <c r="I20805" s="519" t="s">
        <v>36</v>
      </c>
      <c r="J20805" s="650">
        <v>32.049999999999997</v>
      </c>
    </row>
    <row r="20806" spans="1:10">
      <c r="A20806" s="519" t="s">
        <v>20912</v>
      </c>
      <c r="B20806" s="519" t="str">
        <f t="shared" si="324"/>
        <v>BUEIRO SIMPLES CIRCULAR,CONSTITUIDO DE CHAPAS GALVANIZADAS OU REVESTIDAS COM EPOXY,ESPESSURA DE 2MM,DIAMETRO DE 0,60M,PARAFUSOS,PORCAS E FERRAMENTAS NECESSARIAS,RECOBRIMENTO MINIMO DE 0,30M E MAXIMO DE 25,00M,SOB A INFLUENCIA DO TREM-TIPO RODOVIARIO,EXCLUSIVE ANDAIME.ASSENTAMENTO</v>
      </c>
      <c r="C20806" s="519" t="s">
        <v>48103</v>
      </c>
      <c r="D20806" s="519" t="s">
        <v>48104</v>
      </c>
      <c r="E20806" s="519" t="s">
        <v>48105</v>
      </c>
      <c r="F20806" s="519" t="s">
        <v>48106</v>
      </c>
      <c r="G20806" s="519" t="s">
        <v>48107</v>
      </c>
      <c r="I20806" s="519" t="s">
        <v>36</v>
      </c>
      <c r="J20806" s="650">
        <v>29.19</v>
      </c>
    </row>
    <row r="20807" spans="1:10">
      <c r="A20807" s="519" t="s">
        <v>20913</v>
      </c>
      <c r="B20807" s="519" t="str">
        <f t="shared" si="324"/>
        <v>BUEIRO SIMPLES CIRCULAR,CONSTITUIDO DE CHAPAS GALVANIZADAS OU REVESTIDAS COM EPOXY,ESPESSURA DE 2MM,DIAMETRO DE 0,80M,PARAFUSOS,PORCAS E FERRAMENTAS NECESSARIAS,RECOBRIMENTO MINIMO DE 0,30M E MAXIMO DE 18,80M,SOB A INFLUENCIA DO TREM-TIPO RODOVIARIO,EXCLUSIVE ANDAIME.ASSENTAMENTO</v>
      </c>
      <c r="C20807" s="519" t="s">
        <v>48103</v>
      </c>
      <c r="D20807" s="519" t="s">
        <v>48108</v>
      </c>
      <c r="E20807" s="519" t="s">
        <v>48105</v>
      </c>
      <c r="F20807" s="519" t="s">
        <v>48109</v>
      </c>
      <c r="G20807" s="519" t="s">
        <v>48107</v>
      </c>
      <c r="I20807" s="519" t="s">
        <v>36</v>
      </c>
      <c r="J20807" s="650">
        <v>42.74</v>
      </c>
    </row>
    <row r="20808" spans="1:10">
      <c r="A20808" s="519" t="s">
        <v>20914</v>
      </c>
      <c r="B20808" s="519" t="str">
        <f t="shared" ref="B20808:B20871" si="325">C20808&amp;D20808&amp;E20808&amp;F20808&amp;G20808&amp;H20808</f>
        <v>BUEIRO SIMPLES CIRCULAR,CONSTITUIDO DE CHAPAS GALVANIZADAS OU REVESTIDAS COM EPOXY,ESPESSURA DE 2MM,DIAMETRO DE 0,80M,PARAFUSOS,PORCAS E FERRAMENTAS NECESSARIAS,RECOBRIMENTO MINIMO DE 0,30M E MAXIMO DE 18,80M,SOB A INFLUENCIA DO TREM-TIPO RODOVIARIO,EXCLUSIVE ANDAIME.ASSENTAMENTO</v>
      </c>
      <c r="C20808" s="519" t="s">
        <v>48103</v>
      </c>
      <c r="D20808" s="519" t="s">
        <v>48108</v>
      </c>
      <c r="E20808" s="519" t="s">
        <v>48105</v>
      </c>
      <c r="F20808" s="519" t="s">
        <v>48109</v>
      </c>
      <c r="G20808" s="519" t="s">
        <v>48107</v>
      </c>
      <c r="I20808" s="519" t="s">
        <v>36</v>
      </c>
      <c r="J20808" s="650">
        <v>38.92</v>
      </c>
    </row>
    <row r="20809" spans="1:10">
      <c r="A20809" s="519" t="s">
        <v>20915</v>
      </c>
      <c r="B20809" s="519" t="str">
        <f t="shared" si="325"/>
        <v>BUEIRO SIMPLES CIRCULAR,CONSTITUIDO DE CHAPAS GALVANIZADAS OU REVESTIDAS COM EPOXY,ESPESSURA DE 2MM,DIAMETRO DE 1,00M,PARAFUSOS,PORCAS E FERRAMENTAS NECESSARIAS,RECOBRIMENTO MINIMO DE 0,30M E MAXIMO DE 15,00M,SOB A INFLUENCIA DO TREM-TIPO RODOVIARIO,EXCLUSIVE ANDAIME.ASSENTAMENTO</v>
      </c>
      <c r="C20809" s="519" t="s">
        <v>48103</v>
      </c>
      <c r="D20809" s="519" t="s">
        <v>48110</v>
      </c>
      <c r="E20809" s="519" t="s">
        <v>48105</v>
      </c>
      <c r="F20809" s="519" t="s">
        <v>48111</v>
      </c>
      <c r="G20809" s="519" t="s">
        <v>48107</v>
      </c>
      <c r="I20809" s="519" t="s">
        <v>36</v>
      </c>
      <c r="J20809" s="650">
        <v>53.42</v>
      </c>
    </row>
    <row r="20810" spans="1:10">
      <c r="A20810" s="519" t="s">
        <v>20916</v>
      </c>
      <c r="B20810" s="519" t="str">
        <f t="shared" si="325"/>
        <v>BUEIRO SIMPLES CIRCULAR,CONSTITUIDO DE CHAPAS GALVANIZADAS OU REVESTIDAS COM EPOXY,ESPESSURA DE 2MM,DIAMETRO DE 1,00M,PARAFUSOS,PORCAS E FERRAMENTAS NECESSARIAS,RECOBRIMENTO MINIMO DE 0,30M E MAXIMO DE 15,00M,SOB A INFLUENCIA DO TREM-TIPO RODOVIARIO,EXCLUSIVE ANDAIME.ASSENTAMENTO</v>
      </c>
      <c r="C20810" s="519" t="s">
        <v>48103</v>
      </c>
      <c r="D20810" s="519" t="s">
        <v>48110</v>
      </c>
      <c r="E20810" s="519" t="s">
        <v>48105</v>
      </c>
      <c r="F20810" s="519" t="s">
        <v>48111</v>
      </c>
      <c r="G20810" s="519" t="s">
        <v>48107</v>
      </c>
      <c r="I20810" s="519" t="s">
        <v>36</v>
      </c>
      <c r="J20810" s="650">
        <v>48.65</v>
      </c>
    </row>
    <row r="20811" spans="1:10">
      <c r="A20811" s="519" t="s">
        <v>20917</v>
      </c>
      <c r="B20811" s="519" t="str">
        <f t="shared" si="325"/>
        <v>BUEIRO SIMPLES CIRCULAR,CONSTITUIDO DE CHAPAS GALVANIZADAS OU REVESTIDAS COM EPOXY,ESPESSURA DE 2MM,DIAMETRO DE 1,20M,PARAFUSOS,PORCAS E FERRAMENTAS NECESSARIAS,RECOBRIMENTO MINIMO DE 0,30M E MAXIMO DE 12,50M,SOB A INFLUENCIA DO TREM-TIPO RODOVIARIO,EXCLUSIVE ANDAIME.ASSENTAMENTO</v>
      </c>
      <c r="C20811" s="519" t="s">
        <v>48103</v>
      </c>
      <c r="D20811" s="519" t="s">
        <v>48112</v>
      </c>
      <c r="E20811" s="519" t="s">
        <v>48105</v>
      </c>
      <c r="F20811" s="519" t="s">
        <v>48113</v>
      </c>
      <c r="G20811" s="519" t="s">
        <v>48107</v>
      </c>
      <c r="I20811" s="519" t="s">
        <v>36</v>
      </c>
      <c r="J20811" s="650">
        <v>64.11</v>
      </c>
    </row>
    <row r="20812" spans="1:10">
      <c r="A20812" s="519" t="s">
        <v>20918</v>
      </c>
      <c r="B20812" s="519" t="str">
        <f t="shared" si="325"/>
        <v>BUEIRO SIMPLES CIRCULAR,CONSTITUIDO DE CHAPAS GALVANIZADAS OU REVESTIDAS COM EPOXY,ESPESSURA DE 2MM,DIAMETRO DE 1,20M,PARAFUSOS,PORCAS E FERRAMENTAS NECESSARIAS,RECOBRIMENTO MINIMO DE 0,30M E MAXIMO DE 12,50M,SOB A INFLUENCIA DO TREM-TIPO RODOVIARIO,EXCLUSIVE ANDAIME.ASSENTAMENTO</v>
      </c>
      <c r="C20812" s="519" t="s">
        <v>48103</v>
      </c>
      <c r="D20812" s="519" t="s">
        <v>48112</v>
      </c>
      <c r="E20812" s="519" t="s">
        <v>48105</v>
      </c>
      <c r="F20812" s="519" t="s">
        <v>48113</v>
      </c>
      <c r="G20812" s="519" t="s">
        <v>48107</v>
      </c>
      <c r="I20812" s="519" t="s">
        <v>36</v>
      </c>
      <c r="J20812" s="650">
        <v>58.38</v>
      </c>
    </row>
    <row r="20813" spans="1:10">
      <c r="A20813" s="519" t="s">
        <v>20919</v>
      </c>
      <c r="B20813" s="519" t="str">
        <f t="shared" si="325"/>
        <v>BUEIRO SIMPLES CIRCULAR,CONSTITUIDO DE CHAPAS GALVANIZADAS OU REVESTIDAS COM EPOXY,ESPESSURA DE 2MM,DIAMETRO DE 1,50M,PARAFUSOS,PORCAS E FERRAMENTAS NECESSARIAS,RECOBRIMENTO MINIMO DE 0,30M E MAXIMO DE 10,00M,SOB A INFLUENCIA DO TREM-TIPO RODOVIARIO,EXCLUSIVE ANDAIME.ASSENTAMENTO</v>
      </c>
      <c r="C20813" s="519" t="s">
        <v>48103</v>
      </c>
      <c r="D20813" s="519" t="s">
        <v>48114</v>
      </c>
      <c r="E20813" s="519" t="s">
        <v>48105</v>
      </c>
      <c r="F20813" s="519" t="s">
        <v>48115</v>
      </c>
      <c r="G20813" s="519" t="s">
        <v>48107</v>
      </c>
      <c r="I20813" s="519" t="s">
        <v>36</v>
      </c>
      <c r="J20813" s="650">
        <v>80.14</v>
      </c>
    </row>
    <row r="20814" spans="1:10">
      <c r="A20814" s="519" t="s">
        <v>20920</v>
      </c>
      <c r="B20814" s="519" t="str">
        <f t="shared" si="325"/>
        <v>BUEIRO SIMPLES CIRCULAR,CONSTITUIDO DE CHAPAS GALVANIZADAS OU REVESTIDAS COM EPOXY,ESPESSURA DE 2MM,DIAMETRO DE 1,50M,PARAFUSOS,PORCAS E FERRAMENTAS NECESSARIAS,RECOBRIMENTO MINIMO DE 0,30M E MAXIMO DE 10,00M,SOB A INFLUENCIA DO TREM-TIPO RODOVIARIO,EXCLUSIVE ANDAIME.ASSENTAMENTO</v>
      </c>
      <c r="C20814" s="519" t="s">
        <v>48103</v>
      </c>
      <c r="D20814" s="519" t="s">
        <v>48114</v>
      </c>
      <c r="E20814" s="519" t="s">
        <v>48105</v>
      </c>
      <c r="F20814" s="519" t="s">
        <v>48115</v>
      </c>
      <c r="G20814" s="519" t="s">
        <v>48107</v>
      </c>
      <c r="I20814" s="519" t="s">
        <v>36</v>
      </c>
      <c r="J20814" s="650">
        <v>72.98</v>
      </c>
    </row>
    <row r="20815" spans="1:10">
      <c r="A20815" s="519" t="s">
        <v>20921</v>
      </c>
      <c r="B20815" s="519" t="str">
        <f t="shared" si="325"/>
        <v>BUEIRO SIMPLES CIRCULAR,CONSTITUIDO DE CHAPAS GALVANIZADAS OU REVESTIDAS COM EPOXY,ESPESSURA DE 2MM,DIAMETRO DE 1,80M,PARAFUSOS,PORCAS E FERRAMENTAS NECESSARIAS,RECOBRIMENTO MINIMO DE 0,40M E MAXIMO DE 8,30M,SOB A INFLUENCIA DO TREM-TIPO RODOVIARIO,EXCLUSIVE ANDAIME.ASSENTAMENTO</v>
      </c>
      <c r="C20815" s="519" t="s">
        <v>48103</v>
      </c>
      <c r="D20815" s="519" t="s">
        <v>48116</v>
      </c>
      <c r="E20815" s="519" t="s">
        <v>48105</v>
      </c>
      <c r="F20815" s="519" t="s">
        <v>48117</v>
      </c>
      <c r="G20815" s="519" t="s">
        <v>48118</v>
      </c>
      <c r="I20815" s="519" t="s">
        <v>36</v>
      </c>
      <c r="J20815" s="650">
        <v>94.28</v>
      </c>
    </row>
    <row r="20816" spans="1:10">
      <c r="A20816" s="519" t="s">
        <v>20922</v>
      </c>
      <c r="B20816" s="519" t="str">
        <f t="shared" si="325"/>
        <v>BUEIRO SIMPLES CIRCULAR,CONSTITUIDO DE CHAPAS GALVANIZADAS OU REVESTIDAS COM EPOXY,ESPESSURA DE 2MM,DIAMETRO DE 1,80M,PARAFUSOS,PORCAS E FERRAMENTAS NECESSARIAS,RECOBRIMENTO MINIMO DE 0,40M E MAXIMO DE 8,30M,SOB A INFLUENCIA DO TREM-TIPO RODOVIARIO,EXCLUSIVE ANDAIME.ASSENTAMENTO</v>
      </c>
      <c r="C20816" s="519" t="s">
        <v>48103</v>
      </c>
      <c r="D20816" s="519" t="s">
        <v>48116</v>
      </c>
      <c r="E20816" s="519" t="s">
        <v>48105</v>
      </c>
      <c r="F20816" s="519" t="s">
        <v>48117</v>
      </c>
      <c r="G20816" s="519" t="s">
        <v>48118</v>
      </c>
      <c r="I20816" s="519" t="s">
        <v>36</v>
      </c>
      <c r="J20816" s="650">
        <v>85.86</v>
      </c>
    </row>
    <row r="20817" spans="1:10">
      <c r="A20817" s="519" t="s">
        <v>20923</v>
      </c>
      <c r="B20817" s="519" t="str">
        <f t="shared" si="325"/>
        <v>BUEIRO SIMPLES CIRCULAR,CONSTITUIDO DE CHAPAS GALVANIZADAS OU REVESTIDAS COM EPOXY,ESPESSURA DE 2MM,DIAMETRO DE 2,00M,PARAFUSOS,PORCAS E FERRAMENTAS NECESSARIAS,RECOBRIMENTO MINIMO DE 0,50M E MAXIMO DE 7,50M,SOB A INFLUENCIA DO TREM-TIPO RODOVIARIO,EXCLUSIVE ANDAIME.ASSENTAMENTO</v>
      </c>
      <c r="C20817" s="519" t="s">
        <v>48103</v>
      </c>
      <c r="D20817" s="519" t="s">
        <v>48119</v>
      </c>
      <c r="E20817" s="519" t="s">
        <v>48105</v>
      </c>
      <c r="F20817" s="519" t="s">
        <v>48120</v>
      </c>
      <c r="G20817" s="519" t="s">
        <v>48118</v>
      </c>
      <c r="I20817" s="519" t="s">
        <v>36</v>
      </c>
      <c r="J20817" s="650">
        <v>100.17</v>
      </c>
    </row>
    <row r="20818" spans="1:10">
      <c r="A20818" s="519" t="s">
        <v>20924</v>
      </c>
      <c r="B20818" s="519" t="str">
        <f t="shared" si="325"/>
        <v>BUEIRO SIMPLES CIRCULAR,CONSTITUIDO DE CHAPAS GALVANIZADAS OU REVESTIDAS COM EPOXY,ESPESSURA DE 2MM,DIAMETRO DE 2,00M,PARAFUSOS,PORCAS E FERRAMENTAS NECESSARIAS,RECOBRIMENTO MINIMO DE 0,50M E MAXIMO DE 7,50M,SOB A INFLUENCIA DO TREM-TIPO RODOVIARIO,EXCLUSIVE ANDAIME.ASSENTAMENTO</v>
      </c>
      <c r="C20818" s="519" t="s">
        <v>48103</v>
      </c>
      <c r="D20818" s="519" t="s">
        <v>48119</v>
      </c>
      <c r="E20818" s="519" t="s">
        <v>48105</v>
      </c>
      <c r="F20818" s="519" t="s">
        <v>48120</v>
      </c>
      <c r="G20818" s="519" t="s">
        <v>48118</v>
      </c>
      <c r="I20818" s="519" t="s">
        <v>36</v>
      </c>
      <c r="J20818" s="650">
        <v>91.23</v>
      </c>
    </row>
    <row r="20819" spans="1:10">
      <c r="A20819" s="519" t="s">
        <v>20925</v>
      </c>
      <c r="B20819" s="519" t="str">
        <f t="shared" si="325"/>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819" s="519" t="s">
        <v>48103</v>
      </c>
      <c r="D20819" s="519" t="s">
        <v>48121</v>
      </c>
      <c r="E20819" s="519" t="s">
        <v>48122</v>
      </c>
      <c r="F20819" s="519" t="s">
        <v>48123</v>
      </c>
      <c r="G20819" s="519" t="s">
        <v>48124</v>
      </c>
      <c r="I20819" s="519" t="s">
        <v>36</v>
      </c>
      <c r="J20819" s="650">
        <v>110.54</v>
      </c>
    </row>
    <row r="20820" spans="1:10">
      <c r="A20820" s="519" t="s">
        <v>20926</v>
      </c>
      <c r="B20820" s="519" t="str">
        <f t="shared" si="325"/>
        <v>BUEIRO SIMPLES CIRCULAR,CONSTITUIDO DE CHAPAS GALVANIZADAS OU REVESTIDAS COM EPOXY,ESPESSURA DE 2,70MM,DIAMETRO DE 2,20M,PARAFUSOS,PORCAS E FERRAMENTAS NECESSARIAS,RECOBRIMENTO MINIMO DE 0,50M E MAXIMO DE 9,50M,SOB A INFLUENCIA DO TREM-TIPO RODOVIARIO,EXCLUSIVE ANDAIME.ASSENTAMENTO</v>
      </c>
      <c r="C20820" s="519" t="s">
        <v>48103</v>
      </c>
      <c r="D20820" s="519" t="s">
        <v>48121</v>
      </c>
      <c r="E20820" s="519" t="s">
        <v>48122</v>
      </c>
      <c r="F20820" s="519" t="s">
        <v>48123</v>
      </c>
      <c r="G20820" s="519" t="s">
        <v>48124</v>
      </c>
      <c r="I20820" s="519" t="s">
        <v>36</v>
      </c>
      <c r="J20820" s="650">
        <v>100.67</v>
      </c>
    </row>
    <row r="20821" spans="1:10">
      <c r="A20821" s="519" t="s">
        <v>20927</v>
      </c>
      <c r="B20821" s="519" t="str">
        <f t="shared" si="325"/>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821" s="519" t="s">
        <v>48103</v>
      </c>
      <c r="D20821" s="519" t="s">
        <v>48125</v>
      </c>
      <c r="E20821" s="519" t="s">
        <v>48122</v>
      </c>
      <c r="F20821" s="519" t="s">
        <v>48126</v>
      </c>
      <c r="G20821" s="519" t="s">
        <v>48124</v>
      </c>
      <c r="I20821" s="519" t="s">
        <v>36</v>
      </c>
      <c r="J20821" s="650">
        <v>138.93</v>
      </c>
    </row>
    <row r="20822" spans="1:10">
      <c r="A20822" s="519" t="s">
        <v>20928</v>
      </c>
      <c r="B20822" s="519" t="str">
        <f t="shared" si="325"/>
        <v>BUEIRO SIMPLES CIRCULAR,CONSTITUIDO DE CHAPAS GALVANIZADAS OU REVESTIDAS COM EPOXY,ESPESSURA DE 2,70MM,DIAMETRO DE 2,40M,PARAFUSOS,PORCAS E FERRAMENTAS NECESSARIAS,RECOBRIMENTO MINIMO DE 0,50M E MAXIMO DE 8,70M,SOB A INFLUENCIA DO TREM-TIPO RODOVIARIO,EXCLUSIVE ANDAIME.ASSENTAMENTO</v>
      </c>
      <c r="C20822" s="519" t="s">
        <v>48103</v>
      </c>
      <c r="D20822" s="519" t="s">
        <v>48125</v>
      </c>
      <c r="E20822" s="519" t="s">
        <v>48122</v>
      </c>
      <c r="F20822" s="519" t="s">
        <v>48126</v>
      </c>
      <c r="G20822" s="519" t="s">
        <v>48124</v>
      </c>
      <c r="I20822" s="519" t="s">
        <v>36</v>
      </c>
      <c r="J20822" s="650">
        <v>125.63</v>
      </c>
    </row>
    <row r="20823" spans="1:10">
      <c r="A20823" s="519" t="s">
        <v>20929</v>
      </c>
      <c r="B20823" s="519" t="str">
        <f t="shared" si="325"/>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823" s="519" t="s">
        <v>48103</v>
      </c>
      <c r="D20823" s="519" t="s">
        <v>48127</v>
      </c>
      <c r="E20823" s="519" t="s">
        <v>48122</v>
      </c>
      <c r="F20823" s="519" t="s">
        <v>48128</v>
      </c>
      <c r="G20823" s="519" t="s">
        <v>48129</v>
      </c>
      <c r="I20823" s="519" t="s">
        <v>36</v>
      </c>
      <c r="J20823" s="650">
        <v>150.04</v>
      </c>
    </row>
    <row r="20824" spans="1:10">
      <c r="A20824" s="519" t="s">
        <v>20930</v>
      </c>
      <c r="B20824" s="519" t="str">
        <f t="shared" si="325"/>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0824" s="519" t="s">
        <v>48103</v>
      </c>
      <c r="D20824" s="519" t="s">
        <v>48127</v>
      </c>
      <c r="E20824" s="519" t="s">
        <v>48122</v>
      </c>
      <c r="F20824" s="519" t="s">
        <v>48128</v>
      </c>
      <c r="G20824" s="519" t="s">
        <v>48129</v>
      </c>
      <c r="I20824" s="519" t="s">
        <v>36</v>
      </c>
      <c r="J20824" s="650">
        <v>135.68</v>
      </c>
    </row>
    <row r="20825" spans="1:10">
      <c r="A20825" s="519" t="s">
        <v>20931</v>
      </c>
      <c r="B20825" s="519" t="str">
        <f t="shared" si="325"/>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825" s="519" t="s">
        <v>48103</v>
      </c>
      <c r="D20825" s="519" t="s">
        <v>48130</v>
      </c>
      <c r="E20825" s="519" t="s">
        <v>48122</v>
      </c>
      <c r="F20825" s="519" t="s">
        <v>48131</v>
      </c>
      <c r="G20825" s="519" t="s">
        <v>48124</v>
      </c>
      <c r="I20825" s="519" t="s">
        <v>36</v>
      </c>
      <c r="J20825" s="650">
        <v>162.97</v>
      </c>
    </row>
    <row r="20826" spans="1:10">
      <c r="A20826" s="519" t="s">
        <v>20932</v>
      </c>
      <c r="B20826" s="519" t="str">
        <f t="shared" si="325"/>
        <v>BUEIRO SIMPLES CIRCULAR,CONSTITUIDO DE CHAPAS GALVANIZADAS OU REVESTIDAS COM EPOXY,ESPESSURA DE 3,40MM,DIAMETRO DE 2,80M,PARAFUSOS,PORCAS E FERRAMENTAS NECESSARIAS,RECOBRIMENTO MINIMO DE 0,50M E MAXIMO DE 9,80M,SOB A INFLUENCIA DO TREM-TIPO RODOVIARIO,EXCLUSIVE ANDAIME.ASSENTAMENTO</v>
      </c>
      <c r="C20826" s="519" t="s">
        <v>48103</v>
      </c>
      <c r="D20826" s="519" t="s">
        <v>48130</v>
      </c>
      <c r="E20826" s="519" t="s">
        <v>48122</v>
      </c>
      <c r="F20826" s="519" t="s">
        <v>48131</v>
      </c>
      <c r="G20826" s="519" t="s">
        <v>48124</v>
      </c>
      <c r="I20826" s="519" t="s">
        <v>36</v>
      </c>
      <c r="J20826" s="650">
        <v>147.37</v>
      </c>
    </row>
    <row r="20827" spans="1:10">
      <c r="A20827" s="519" t="s">
        <v>20933</v>
      </c>
      <c r="B20827" s="519" t="str">
        <f t="shared" si="325"/>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827" s="519" t="s">
        <v>48103</v>
      </c>
      <c r="D20827" s="519" t="s">
        <v>48132</v>
      </c>
      <c r="E20827" s="519" t="s">
        <v>48122</v>
      </c>
      <c r="F20827" s="519" t="s">
        <v>48133</v>
      </c>
      <c r="G20827" s="519" t="s">
        <v>48134</v>
      </c>
      <c r="I20827" s="519" t="s">
        <v>36</v>
      </c>
      <c r="J20827" s="650">
        <v>341.01</v>
      </c>
    </row>
    <row r="20828" spans="1:10">
      <c r="A20828" s="519" t="s">
        <v>20934</v>
      </c>
      <c r="B20828" s="519" t="str">
        <f t="shared" si="325"/>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0828" s="519" t="s">
        <v>48103</v>
      </c>
      <c r="D20828" s="519" t="s">
        <v>48132</v>
      </c>
      <c r="E20828" s="519" t="s">
        <v>48122</v>
      </c>
      <c r="F20828" s="519" t="s">
        <v>48133</v>
      </c>
      <c r="G20828" s="519" t="s">
        <v>48134</v>
      </c>
      <c r="I20828" s="519" t="s">
        <v>36</v>
      </c>
      <c r="J20828" s="650">
        <v>308.37</v>
      </c>
    </row>
    <row r="20829" spans="1:10">
      <c r="A20829" s="519" t="s">
        <v>20935</v>
      </c>
      <c r="B20829" s="519" t="str">
        <f t="shared" si="325"/>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829" s="519" t="s">
        <v>48103</v>
      </c>
      <c r="D20829" s="519" t="s">
        <v>48135</v>
      </c>
      <c r="E20829" s="519" t="s">
        <v>48122</v>
      </c>
      <c r="F20829" s="519" t="s">
        <v>48136</v>
      </c>
      <c r="G20829" s="519" t="s">
        <v>48129</v>
      </c>
      <c r="I20829" s="519" t="s">
        <v>36</v>
      </c>
      <c r="J20829" s="650">
        <v>416.8</v>
      </c>
    </row>
    <row r="20830" spans="1:10">
      <c r="A20830" s="519" t="s">
        <v>20936</v>
      </c>
      <c r="B20830" s="519" t="str">
        <f t="shared" si="325"/>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0830" s="519" t="s">
        <v>48103</v>
      </c>
      <c r="D20830" s="519" t="s">
        <v>48135</v>
      </c>
      <c r="E20830" s="519" t="s">
        <v>48122</v>
      </c>
      <c r="F20830" s="519" t="s">
        <v>48136</v>
      </c>
      <c r="G20830" s="519" t="s">
        <v>48129</v>
      </c>
      <c r="I20830" s="519" t="s">
        <v>36</v>
      </c>
      <c r="J20830" s="650">
        <v>376.9</v>
      </c>
    </row>
    <row r="20831" spans="1:10">
      <c r="A20831" s="519" t="s">
        <v>20937</v>
      </c>
      <c r="B20831" s="519" t="str">
        <f t="shared" si="325"/>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831" s="519" t="s">
        <v>48103</v>
      </c>
      <c r="D20831" s="519" t="s">
        <v>48137</v>
      </c>
      <c r="E20831" s="519" t="s">
        <v>48122</v>
      </c>
      <c r="F20831" s="519" t="s">
        <v>48138</v>
      </c>
      <c r="G20831" s="519" t="s">
        <v>48129</v>
      </c>
      <c r="I20831" s="519" t="s">
        <v>36</v>
      </c>
      <c r="J20831" s="650">
        <v>416.8</v>
      </c>
    </row>
    <row r="20832" spans="1:10">
      <c r="A20832" s="519" t="s">
        <v>20938</v>
      </c>
      <c r="B20832" s="519" t="str">
        <f t="shared" si="325"/>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0832" s="519" t="s">
        <v>48103</v>
      </c>
      <c r="D20832" s="519" t="s">
        <v>48137</v>
      </c>
      <c r="E20832" s="519" t="s">
        <v>48122</v>
      </c>
      <c r="F20832" s="519" t="s">
        <v>48138</v>
      </c>
      <c r="G20832" s="519" t="s">
        <v>48129</v>
      </c>
      <c r="I20832" s="519" t="s">
        <v>36</v>
      </c>
      <c r="J20832" s="650">
        <v>376.9</v>
      </c>
    </row>
    <row r="20833" spans="1:10">
      <c r="A20833" s="519" t="s">
        <v>20939</v>
      </c>
      <c r="B20833" s="519" t="str">
        <f t="shared" si="325"/>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833" s="519" t="s">
        <v>48103</v>
      </c>
      <c r="D20833" s="519" t="s">
        <v>48139</v>
      </c>
      <c r="E20833" s="519" t="s">
        <v>48122</v>
      </c>
      <c r="F20833" s="519" t="s">
        <v>48140</v>
      </c>
      <c r="G20833" s="519" t="s">
        <v>48124</v>
      </c>
      <c r="I20833" s="519" t="s">
        <v>36</v>
      </c>
      <c r="J20833" s="650">
        <v>682.53</v>
      </c>
    </row>
    <row r="20834" spans="1:10">
      <c r="A20834" s="519" t="s">
        <v>20940</v>
      </c>
      <c r="B20834" s="519" t="str">
        <f t="shared" si="325"/>
        <v>BUEIRO SIMPLES CIRCULAR,CONSTITUIDO DE CHAPAS GALVANIZADAS OU REVESTIDAS COM EPOXY,ESPESSURA DE 2,70MM,DIAMETRO DE 4,20M,PARAFUSOS,PORCAS E FERRAMENTAS NECESSARIAS,RECOBRIMENTO MINIMO DE 0,60M E MAXIMO DE 9,50M,SOB A INFLUENCIA DO TREM-TIPO RODOVIARIO,EXCLUSIVE ANDAIME.ASSENTAMENTO</v>
      </c>
      <c r="C20834" s="519" t="s">
        <v>48103</v>
      </c>
      <c r="D20834" s="519" t="s">
        <v>48139</v>
      </c>
      <c r="E20834" s="519" t="s">
        <v>48122</v>
      </c>
      <c r="F20834" s="519" t="s">
        <v>48140</v>
      </c>
      <c r="G20834" s="519" t="s">
        <v>48124</v>
      </c>
      <c r="I20834" s="519" t="s">
        <v>36</v>
      </c>
      <c r="J20834" s="650">
        <v>634.21</v>
      </c>
    </row>
    <row r="20835" spans="1:10">
      <c r="A20835" s="519" t="s">
        <v>20941</v>
      </c>
      <c r="B20835" s="519" t="str">
        <f t="shared" si="325"/>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835" s="519" t="s">
        <v>48103</v>
      </c>
      <c r="D20835" s="519" t="s">
        <v>48141</v>
      </c>
      <c r="E20835" s="519" t="s">
        <v>48122</v>
      </c>
      <c r="F20835" s="519" t="s">
        <v>48142</v>
      </c>
      <c r="G20835" s="519" t="s">
        <v>48124</v>
      </c>
      <c r="I20835" s="519" t="s">
        <v>36</v>
      </c>
      <c r="J20835" s="650">
        <v>780.04</v>
      </c>
    </row>
    <row r="20836" spans="1:10">
      <c r="A20836" s="519" t="s">
        <v>20942</v>
      </c>
      <c r="B20836" s="519" t="str">
        <f t="shared" si="325"/>
        <v>BUEIRO SIMPLES CIRCULAR,CONSTITUIDO DE CHAPAS GALVANIZADAS OU REVESTIDAS COM EPOXY,ESPESSURA DE 2,70MM,DIAMETRO DE 4,60M,PARAFUSOS,PORCAS E FERRAMENTAS NECESSARIAS,RECOBRIMENTO MINIMO DE 0,60M E MAXIMO DE 8,70M,SOB A INFLUENCIA DO TREM-TIPO RODOVIARIO,EXCLUSIVE ANDAIME.ASSENTAMENTO</v>
      </c>
      <c r="C20836" s="519" t="s">
        <v>48103</v>
      </c>
      <c r="D20836" s="519" t="s">
        <v>48141</v>
      </c>
      <c r="E20836" s="519" t="s">
        <v>48122</v>
      </c>
      <c r="F20836" s="519" t="s">
        <v>48142</v>
      </c>
      <c r="G20836" s="519" t="s">
        <v>48124</v>
      </c>
      <c r="I20836" s="519" t="s">
        <v>36</v>
      </c>
      <c r="J20836" s="650">
        <v>724.82</v>
      </c>
    </row>
    <row r="20837" spans="1:10">
      <c r="A20837" s="519" t="s">
        <v>20943</v>
      </c>
      <c r="B20837" s="519" t="str">
        <f t="shared" si="325"/>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837" s="519" t="s">
        <v>47901</v>
      </c>
      <c r="D20837" s="519" t="s">
        <v>48143</v>
      </c>
      <c r="E20837" s="519" t="s">
        <v>48144</v>
      </c>
      <c r="F20837" s="519" t="s">
        <v>48145</v>
      </c>
      <c r="G20837" s="519" t="s">
        <v>48146</v>
      </c>
      <c r="H20837" s="519" t="s">
        <v>48147</v>
      </c>
      <c r="I20837" s="519" t="s">
        <v>36</v>
      </c>
      <c r="J20837" s="650">
        <v>53.42</v>
      </c>
    </row>
    <row r="20838" spans="1:10">
      <c r="A20838" s="519" t="s">
        <v>20944</v>
      </c>
      <c r="B20838" s="519" t="str">
        <f t="shared" si="325"/>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0838" s="519" t="s">
        <v>47901</v>
      </c>
      <c r="D20838" s="519" t="s">
        <v>48143</v>
      </c>
      <c r="E20838" s="519" t="s">
        <v>48144</v>
      </c>
      <c r="F20838" s="519" t="s">
        <v>48145</v>
      </c>
      <c r="G20838" s="519" t="s">
        <v>48146</v>
      </c>
      <c r="H20838" s="519" t="s">
        <v>48147</v>
      </c>
      <c r="I20838" s="519" t="s">
        <v>36</v>
      </c>
      <c r="J20838" s="650">
        <v>48.65</v>
      </c>
    </row>
    <row r="20839" spans="1:10">
      <c r="A20839" s="519" t="s">
        <v>20945</v>
      </c>
      <c r="B20839" s="519" t="str">
        <f t="shared" si="325"/>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839" s="519" t="s">
        <v>47901</v>
      </c>
      <c r="D20839" s="519" t="s">
        <v>48143</v>
      </c>
      <c r="E20839" s="519" t="s">
        <v>48148</v>
      </c>
      <c r="F20839" s="519" t="s">
        <v>48149</v>
      </c>
      <c r="G20839" s="519" t="s">
        <v>48150</v>
      </c>
      <c r="H20839" s="519" t="s">
        <v>48147</v>
      </c>
      <c r="I20839" s="519" t="s">
        <v>36</v>
      </c>
      <c r="J20839" s="650">
        <v>64.11</v>
      </c>
    </row>
    <row r="20840" spans="1:10">
      <c r="A20840" s="519" t="s">
        <v>20946</v>
      </c>
      <c r="B20840" s="519" t="str">
        <f t="shared" si="325"/>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0840" s="519" t="s">
        <v>47901</v>
      </c>
      <c r="D20840" s="519" t="s">
        <v>48143</v>
      </c>
      <c r="E20840" s="519" t="s">
        <v>48148</v>
      </c>
      <c r="F20840" s="519" t="s">
        <v>48149</v>
      </c>
      <c r="G20840" s="519" t="s">
        <v>48150</v>
      </c>
      <c r="H20840" s="519" t="s">
        <v>48147</v>
      </c>
      <c r="I20840" s="519" t="s">
        <v>36</v>
      </c>
      <c r="J20840" s="650">
        <v>58.38</v>
      </c>
    </row>
    <row r="20841" spans="1:10">
      <c r="A20841" s="519" t="s">
        <v>20947</v>
      </c>
      <c r="B20841" s="519" t="str">
        <f t="shared" si="325"/>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841" s="519" t="s">
        <v>47901</v>
      </c>
      <c r="D20841" s="519" t="s">
        <v>48143</v>
      </c>
      <c r="E20841" s="519" t="s">
        <v>48151</v>
      </c>
      <c r="F20841" s="519" t="s">
        <v>48152</v>
      </c>
      <c r="G20841" s="519" t="s">
        <v>48153</v>
      </c>
      <c r="H20841" s="519" t="s">
        <v>48147</v>
      </c>
      <c r="I20841" s="519" t="s">
        <v>36</v>
      </c>
      <c r="J20841" s="650">
        <v>74.55</v>
      </c>
    </row>
    <row r="20842" spans="1:10">
      <c r="A20842" s="519" t="s">
        <v>20948</v>
      </c>
      <c r="B20842" s="519" t="str">
        <f t="shared" si="325"/>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0842" s="519" t="s">
        <v>47901</v>
      </c>
      <c r="D20842" s="519" t="s">
        <v>48143</v>
      </c>
      <c r="E20842" s="519" t="s">
        <v>48151</v>
      </c>
      <c r="F20842" s="519" t="s">
        <v>48152</v>
      </c>
      <c r="G20842" s="519" t="s">
        <v>48153</v>
      </c>
      <c r="H20842" s="519" t="s">
        <v>48147</v>
      </c>
      <c r="I20842" s="519" t="s">
        <v>36</v>
      </c>
      <c r="J20842" s="650">
        <v>67.89</v>
      </c>
    </row>
    <row r="20843" spans="1:10">
      <c r="A20843" s="519" t="s">
        <v>20949</v>
      </c>
      <c r="B20843" s="519" t="str">
        <f t="shared" si="325"/>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843" s="519" t="s">
        <v>47901</v>
      </c>
      <c r="D20843" s="519" t="s">
        <v>48143</v>
      </c>
      <c r="E20843" s="519" t="s">
        <v>48154</v>
      </c>
      <c r="F20843" s="519" t="s">
        <v>48155</v>
      </c>
      <c r="G20843" s="519" t="s">
        <v>48156</v>
      </c>
      <c r="H20843" s="519" t="s">
        <v>48147</v>
      </c>
      <c r="I20843" s="519" t="s">
        <v>36</v>
      </c>
      <c r="J20843" s="650">
        <v>94.28</v>
      </c>
    </row>
    <row r="20844" spans="1:10">
      <c r="A20844" s="519" t="s">
        <v>20950</v>
      </c>
      <c r="B20844" s="519" t="str">
        <f t="shared" si="325"/>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0844" s="519" t="s">
        <v>47901</v>
      </c>
      <c r="D20844" s="519" t="s">
        <v>48143</v>
      </c>
      <c r="E20844" s="519" t="s">
        <v>48154</v>
      </c>
      <c r="F20844" s="519" t="s">
        <v>48155</v>
      </c>
      <c r="G20844" s="519" t="s">
        <v>48156</v>
      </c>
      <c r="H20844" s="519" t="s">
        <v>48147</v>
      </c>
      <c r="I20844" s="519" t="s">
        <v>36</v>
      </c>
      <c r="J20844" s="650">
        <v>85.86</v>
      </c>
    </row>
    <row r="20845" spans="1:10">
      <c r="A20845" s="519" t="s">
        <v>20951</v>
      </c>
      <c r="B20845" s="519" t="str">
        <f t="shared" si="325"/>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845" s="519" t="s">
        <v>47901</v>
      </c>
      <c r="D20845" s="519" t="s">
        <v>48143</v>
      </c>
      <c r="E20845" s="519" t="s">
        <v>48157</v>
      </c>
      <c r="F20845" s="519" t="s">
        <v>48158</v>
      </c>
      <c r="G20845" s="519" t="s">
        <v>48159</v>
      </c>
      <c r="H20845" s="519" t="s">
        <v>48147</v>
      </c>
      <c r="I20845" s="519" t="s">
        <v>36</v>
      </c>
      <c r="J20845" s="650">
        <v>106.85</v>
      </c>
    </row>
    <row r="20846" spans="1:10">
      <c r="A20846" s="519" t="s">
        <v>20952</v>
      </c>
      <c r="B20846" s="519" t="str">
        <f t="shared" si="325"/>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0846" s="519" t="s">
        <v>47901</v>
      </c>
      <c r="D20846" s="519" t="s">
        <v>48143</v>
      </c>
      <c r="E20846" s="519" t="s">
        <v>48157</v>
      </c>
      <c r="F20846" s="519" t="s">
        <v>48158</v>
      </c>
      <c r="G20846" s="519" t="s">
        <v>48159</v>
      </c>
      <c r="H20846" s="519" t="s">
        <v>48147</v>
      </c>
      <c r="I20846" s="519" t="s">
        <v>36</v>
      </c>
      <c r="J20846" s="650">
        <v>97.31</v>
      </c>
    </row>
    <row r="20847" spans="1:10">
      <c r="A20847" s="519" t="s">
        <v>20953</v>
      </c>
      <c r="B20847" s="519" t="str">
        <f t="shared" si="325"/>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847" s="519" t="s">
        <v>47901</v>
      </c>
      <c r="D20847" s="519" t="s">
        <v>48143</v>
      </c>
      <c r="E20847" s="519" t="s">
        <v>48160</v>
      </c>
      <c r="F20847" s="519" t="s">
        <v>48161</v>
      </c>
      <c r="G20847" s="519" t="s">
        <v>48162</v>
      </c>
      <c r="H20847" s="519" t="s">
        <v>48147</v>
      </c>
      <c r="I20847" s="519" t="s">
        <v>36</v>
      </c>
      <c r="J20847" s="650">
        <v>114.48</v>
      </c>
    </row>
    <row r="20848" spans="1:10">
      <c r="A20848" s="519" t="s">
        <v>20954</v>
      </c>
      <c r="B20848" s="519" t="str">
        <f t="shared" si="325"/>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0848" s="519" t="s">
        <v>47901</v>
      </c>
      <c r="D20848" s="519" t="s">
        <v>48143</v>
      </c>
      <c r="E20848" s="519" t="s">
        <v>48160</v>
      </c>
      <c r="F20848" s="519" t="s">
        <v>48161</v>
      </c>
      <c r="G20848" s="519" t="s">
        <v>48162</v>
      </c>
      <c r="H20848" s="519" t="s">
        <v>48147</v>
      </c>
      <c r="I20848" s="519" t="s">
        <v>36</v>
      </c>
      <c r="J20848" s="650">
        <v>104.26</v>
      </c>
    </row>
    <row r="20849" spans="1:10">
      <c r="A20849" s="519" t="s">
        <v>20955</v>
      </c>
      <c r="B20849" s="519" t="str">
        <f t="shared" si="325"/>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849" s="519" t="s">
        <v>47901</v>
      </c>
      <c r="D20849" s="519" t="s">
        <v>48143</v>
      </c>
      <c r="E20849" s="519" t="s">
        <v>48163</v>
      </c>
      <c r="F20849" s="519" t="s">
        <v>48164</v>
      </c>
      <c r="G20849" s="519" t="s">
        <v>48165</v>
      </c>
      <c r="H20849" s="519" t="s">
        <v>48147</v>
      </c>
      <c r="I20849" s="519" t="s">
        <v>36</v>
      </c>
      <c r="J20849" s="650">
        <v>123.29</v>
      </c>
    </row>
    <row r="20850" spans="1:10">
      <c r="A20850" s="519" t="s">
        <v>20956</v>
      </c>
      <c r="B20850" s="519" t="str">
        <f t="shared" si="325"/>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0850" s="519" t="s">
        <v>47901</v>
      </c>
      <c r="D20850" s="519" t="s">
        <v>48143</v>
      </c>
      <c r="E20850" s="519" t="s">
        <v>48163</v>
      </c>
      <c r="F20850" s="519" t="s">
        <v>48164</v>
      </c>
      <c r="G20850" s="519" t="s">
        <v>48165</v>
      </c>
      <c r="H20850" s="519" t="s">
        <v>48147</v>
      </c>
      <c r="I20850" s="519" t="s">
        <v>36</v>
      </c>
      <c r="J20850" s="650">
        <v>112.28</v>
      </c>
    </row>
    <row r="20851" spans="1:10">
      <c r="A20851" s="519" t="s">
        <v>20957</v>
      </c>
      <c r="B20851" s="519" t="str">
        <f t="shared" si="325"/>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851" s="519" t="s">
        <v>47901</v>
      </c>
      <c r="D20851" s="519" t="s">
        <v>48166</v>
      </c>
      <c r="E20851" s="519" t="s">
        <v>48167</v>
      </c>
      <c r="F20851" s="519" t="s">
        <v>48168</v>
      </c>
      <c r="G20851" s="519" t="s">
        <v>48169</v>
      </c>
      <c r="H20851" s="519" t="s">
        <v>48170</v>
      </c>
      <c r="I20851" s="519" t="s">
        <v>36</v>
      </c>
      <c r="J20851" s="650">
        <v>375.12</v>
      </c>
    </row>
    <row r="20852" spans="1:10">
      <c r="A20852" s="519" t="s">
        <v>20958</v>
      </c>
      <c r="B20852" s="519" t="str">
        <f t="shared" si="325"/>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0852" s="519" t="s">
        <v>47901</v>
      </c>
      <c r="D20852" s="519" t="s">
        <v>48166</v>
      </c>
      <c r="E20852" s="519" t="s">
        <v>48167</v>
      </c>
      <c r="F20852" s="519" t="s">
        <v>48168</v>
      </c>
      <c r="G20852" s="519" t="s">
        <v>48169</v>
      </c>
      <c r="H20852" s="519" t="s">
        <v>48170</v>
      </c>
      <c r="I20852" s="519" t="s">
        <v>36</v>
      </c>
      <c r="J20852" s="650">
        <v>339.21</v>
      </c>
    </row>
    <row r="20853" spans="1:10">
      <c r="A20853" s="519" t="s">
        <v>20959</v>
      </c>
      <c r="B20853" s="519" t="str">
        <f t="shared" si="325"/>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853" s="519" t="s">
        <v>47901</v>
      </c>
      <c r="D20853" s="519" t="s">
        <v>48166</v>
      </c>
      <c r="E20853" s="519" t="s">
        <v>48171</v>
      </c>
      <c r="F20853" s="519" t="s">
        <v>48172</v>
      </c>
      <c r="G20853" s="519" t="s">
        <v>48169</v>
      </c>
      <c r="H20853" s="519" t="s">
        <v>48170</v>
      </c>
      <c r="I20853" s="519" t="s">
        <v>36</v>
      </c>
      <c r="J20853" s="650">
        <v>535.88</v>
      </c>
    </row>
    <row r="20854" spans="1:10">
      <c r="A20854" s="519" t="s">
        <v>20960</v>
      </c>
      <c r="B20854" s="519" t="str">
        <f t="shared" si="325"/>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0854" s="519" t="s">
        <v>47901</v>
      </c>
      <c r="D20854" s="519" t="s">
        <v>48166</v>
      </c>
      <c r="E20854" s="519" t="s">
        <v>48171</v>
      </c>
      <c r="F20854" s="519" t="s">
        <v>48172</v>
      </c>
      <c r="G20854" s="519" t="s">
        <v>48169</v>
      </c>
      <c r="H20854" s="519" t="s">
        <v>48170</v>
      </c>
      <c r="I20854" s="519" t="s">
        <v>36</v>
      </c>
      <c r="J20854" s="650">
        <v>484.58</v>
      </c>
    </row>
    <row r="20855" spans="1:10">
      <c r="A20855" s="519" t="s">
        <v>20961</v>
      </c>
      <c r="B20855" s="519" t="str">
        <f t="shared" si="325"/>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855" s="519" t="s">
        <v>47901</v>
      </c>
      <c r="D20855" s="519" t="s">
        <v>48173</v>
      </c>
      <c r="E20855" s="519" t="s">
        <v>48174</v>
      </c>
      <c r="F20855" s="519" t="s">
        <v>48175</v>
      </c>
      <c r="G20855" s="519" t="s">
        <v>48176</v>
      </c>
      <c r="H20855" s="519" t="s">
        <v>48170</v>
      </c>
      <c r="I20855" s="519" t="s">
        <v>36</v>
      </c>
      <c r="J20855" s="650">
        <v>780.04</v>
      </c>
    </row>
    <row r="20856" spans="1:10">
      <c r="A20856" s="519" t="s">
        <v>20962</v>
      </c>
      <c r="B20856" s="519" t="str">
        <f t="shared" si="325"/>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0856" s="519" t="s">
        <v>47901</v>
      </c>
      <c r="D20856" s="519" t="s">
        <v>48173</v>
      </c>
      <c r="E20856" s="519" t="s">
        <v>48174</v>
      </c>
      <c r="F20856" s="519" t="s">
        <v>48175</v>
      </c>
      <c r="G20856" s="519" t="s">
        <v>48176</v>
      </c>
      <c r="H20856" s="519" t="s">
        <v>48170</v>
      </c>
      <c r="I20856" s="519" t="s">
        <v>36</v>
      </c>
      <c r="J20856" s="650">
        <v>724.82</v>
      </c>
    </row>
    <row r="20857" spans="1:10">
      <c r="A20857" s="519" t="s">
        <v>20963</v>
      </c>
      <c r="B20857" s="519" t="str">
        <f t="shared" si="325"/>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857" s="519" t="s">
        <v>47901</v>
      </c>
      <c r="D20857" s="519" t="s">
        <v>48173</v>
      </c>
      <c r="E20857" s="519" t="s">
        <v>48177</v>
      </c>
      <c r="F20857" s="519" t="s">
        <v>48178</v>
      </c>
      <c r="G20857" s="519" t="s">
        <v>48179</v>
      </c>
      <c r="H20857" s="519" t="s">
        <v>48170</v>
      </c>
      <c r="I20857" s="519" t="s">
        <v>36</v>
      </c>
      <c r="J20857" s="650">
        <v>910.04</v>
      </c>
    </row>
    <row r="20858" spans="1:10">
      <c r="A20858" s="519" t="s">
        <v>20964</v>
      </c>
      <c r="B20858" s="519" t="str">
        <f t="shared" si="325"/>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0858" s="519" t="s">
        <v>47901</v>
      </c>
      <c r="D20858" s="519" t="s">
        <v>48173</v>
      </c>
      <c r="E20858" s="519" t="s">
        <v>48177</v>
      </c>
      <c r="F20858" s="519" t="s">
        <v>48178</v>
      </c>
      <c r="G20858" s="519" t="s">
        <v>48179</v>
      </c>
      <c r="H20858" s="519" t="s">
        <v>48170</v>
      </c>
      <c r="I20858" s="519" t="s">
        <v>36</v>
      </c>
      <c r="J20858" s="650">
        <v>845.62</v>
      </c>
    </row>
    <row r="20859" spans="1:10">
      <c r="A20859" s="519" t="s">
        <v>20965</v>
      </c>
      <c r="B20859" s="519" t="str">
        <f t="shared" si="325"/>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859" s="519" t="s">
        <v>47901</v>
      </c>
      <c r="D20859" s="519" t="s">
        <v>48173</v>
      </c>
      <c r="E20859" s="519" t="s">
        <v>48180</v>
      </c>
      <c r="F20859" s="519" t="s">
        <v>48181</v>
      </c>
      <c r="G20859" s="519" t="s">
        <v>48182</v>
      </c>
      <c r="H20859" s="519" t="s">
        <v>48170</v>
      </c>
      <c r="I20859" s="519" t="s">
        <v>36</v>
      </c>
      <c r="J20859" s="650">
        <v>1092.05</v>
      </c>
    </row>
    <row r="20860" spans="1:10">
      <c r="A20860" s="519" t="s">
        <v>20966</v>
      </c>
      <c r="B20860" s="519" t="str">
        <f t="shared" si="325"/>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0860" s="519" t="s">
        <v>47901</v>
      </c>
      <c r="D20860" s="519" t="s">
        <v>48173</v>
      </c>
      <c r="E20860" s="519" t="s">
        <v>48180</v>
      </c>
      <c r="F20860" s="519" t="s">
        <v>48181</v>
      </c>
      <c r="G20860" s="519" t="s">
        <v>48182</v>
      </c>
      <c r="H20860" s="519" t="s">
        <v>48170</v>
      </c>
      <c r="I20860" s="519" t="s">
        <v>36</v>
      </c>
      <c r="J20860" s="650">
        <v>1014.74</v>
      </c>
    </row>
    <row r="20861" spans="1:10">
      <c r="A20861" s="519" t="s">
        <v>20967</v>
      </c>
      <c r="B20861" s="519" t="str">
        <f t="shared" si="325"/>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861" s="519" t="s">
        <v>48183</v>
      </c>
      <c r="D20861" s="519" t="s">
        <v>48184</v>
      </c>
      <c r="E20861" s="519" t="s">
        <v>48185</v>
      </c>
      <c r="F20861" s="519" t="s">
        <v>48186</v>
      </c>
      <c r="G20861" s="519" t="s">
        <v>48187</v>
      </c>
      <c r="H20861" s="519" t="s">
        <v>48147</v>
      </c>
      <c r="I20861" s="519" t="s">
        <v>36</v>
      </c>
      <c r="J20861" s="650">
        <v>1240.97</v>
      </c>
    </row>
    <row r="20862" spans="1:10">
      <c r="A20862" s="519" t="s">
        <v>20968</v>
      </c>
      <c r="B20862" s="519" t="str">
        <f t="shared" si="325"/>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0862" s="519" t="s">
        <v>48183</v>
      </c>
      <c r="D20862" s="519" t="s">
        <v>48184</v>
      </c>
      <c r="E20862" s="519" t="s">
        <v>48185</v>
      </c>
      <c r="F20862" s="519" t="s">
        <v>48186</v>
      </c>
      <c r="G20862" s="519" t="s">
        <v>48187</v>
      </c>
      <c r="H20862" s="519" t="s">
        <v>48147</v>
      </c>
      <c r="I20862" s="519" t="s">
        <v>36</v>
      </c>
      <c r="J20862" s="650">
        <v>1153.1199999999999</v>
      </c>
    </row>
    <row r="20863" spans="1:10">
      <c r="A20863" s="519" t="s">
        <v>20969</v>
      </c>
      <c r="B20863" s="519" t="str">
        <f t="shared" si="32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863" s="519" t="s">
        <v>48183</v>
      </c>
      <c r="D20863" s="519" t="s">
        <v>48184</v>
      </c>
      <c r="E20863" s="519" t="s">
        <v>48188</v>
      </c>
      <c r="F20863" s="519" t="s">
        <v>48189</v>
      </c>
      <c r="G20863" s="519" t="s">
        <v>48187</v>
      </c>
      <c r="H20863" s="519" t="s">
        <v>48147</v>
      </c>
      <c r="I20863" s="519" t="s">
        <v>36</v>
      </c>
      <c r="J20863" s="650">
        <v>1605.96</v>
      </c>
    </row>
    <row r="20864" spans="1:10">
      <c r="A20864" s="519" t="s">
        <v>20970</v>
      </c>
      <c r="B20864" s="519" t="str">
        <f t="shared" si="325"/>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0864" s="519" t="s">
        <v>48183</v>
      </c>
      <c r="D20864" s="519" t="s">
        <v>48184</v>
      </c>
      <c r="E20864" s="519" t="s">
        <v>48188</v>
      </c>
      <c r="F20864" s="519" t="s">
        <v>48189</v>
      </c>
      <c r="G20864" s="519" t="s">
        <v>48187</v>
      </c>
      <c r="H20864" s="519" t="s">
        <v>48147</v>
      </c>
      <c r="I20864" s="519" t="s">
        <v>36</v>
      </c>
      <c r="J20864" s="650">
        <v>1492.27</v>
      </c>
    </row>
    <row r="20865" spans="1:10">
      <c r="A20865" s="519" t="s">
        <v>20971</v>
      </c>
      <c r="B20865" s="519" t="str">
        <f t="shared" si="32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865" s="519" t="s">
        <v>48183</v>
      </c>
      <c r="D20865" s="519" t="s">
        <v>48184</v>
      </c>
      <c r="E20865" s="519" t="s">
        <v>48190</v>
      </c>
      <c r="F20865" s="519" t="s">
        <v>48191</v>
      </c>
      <c r="G20865" s="519" t="s">
        <v>48192</v>
      </c>
      <c r="H20865" s="519" t="s">
        <v>48147</v>
      </c>
      <c r="I20865" s="519" t="s">
        <v>36</v>
      </c>
      <c r="J20865" s="650">
        <v>1240.97</v>
      </c>
    </row>
    <row r="20866" spans="1:10">
      <c r="A20866" s="519" t="s">
        <v>20972</v>
      </c>
      <c r="B20866" s="519" t="str">
        <f t="shared" si="325"/>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0866" s="519" t="s">
        <v>48183</v>
      </c>
      <c r="D20866" s="519" t="s">
        <v>48184</v>
      </c>
      <c r="E20866" s="519" t="s">
        <v>48190</v>
      </c>
      <c r="F20866" s="519" t="s">
        <v>48191</v>
      </c>
      <c r="G20866" s="519" t="s">
        <v>48192</v>
      </c>
      <c r="H20866" s="519" t="s">
        <v>48147</v>
      </c>
      <c r="I20866" s="519" t="s">
        <v>36</v>
      </c>
      <c r="J20866" s="650">
        <v>1153.1199999999999</v>
      </c>
    </row>
    <row r="20867" spans="1:10">
      <c r="A20867" s="519" t="s">
        <v>20973</v>
      </c>
      <c r="B20867" s="519" t="str">
        <f t="shared" si="32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867" s="519" t="s">
        <v>48183</v>
      </c>
      <c r="D20867" s="519" t="s">
        <v>48193</v>
      </c>
      <c r="E20867" s="519" t="s">
        <v>48194</v>
      </c>
      <c r="F20867" s="519" t="s">
        <v>48195</v>
      </c>
      <c r="G20867" s="519" t="s">
        <v>48196</v>
      </c>
      <c r="H20867" s="519" t="s">
        <v>48197</v>
      </c>
      <c r="I20867" s="519" t="s">
        <v>36</v>
      </c>
      <c r="J20867" s="650">
        <v>1605.96</v>
      </c>
    </row>
    <row r="20868" spans="1:10">
      <c r="A20868" s="519" t="s">
        <v>20974</v>
      </c>
      <c r="B20868" s="519" t="str">
        <f t="shared" si="325"/>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0868" s="519" t="s">
        <v>48183</v>
      </c>
      <c r="D20868" s="519" t="s">
        <v>48193</v>
      </c>
      <c r="E20868" s="519" t="s">
        <v>48194</v>
      </c>
      <c r="F20868" s="519" t="s">
        <v>48195</v>
      </c>
      <c r="G20868" s="519" t="s">
        <v>48196</v>
      </c>
      <c r="H20868" s="519" t="s">
        <v>48197</v>
      </c>
      <c r="I20868" s="519" t="s">
        <v>36</v>
      </c>
      <c r="J20868" s="650">
        <v>1492.27</v>
      </c>
    </row>
    <row r="20869" spans="1:10">
      <c r="A20869" s="519" t="s">
        <v>20975</v>
      </c>
      <c r="B20869" s="519" t="str">
        <f t="shared" si="32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869" s="519" t="s">
        <v>48183</v>
      </c>
      <c r="D20869" s="519" t="s">
        <v>48184</v>
      </c>
      <c r="E20869" s="519" t="s">
        <v>48198</v>
      </c>
      <c r="F20869" s="519" t="s">
        <v>48199</v>
      </c>
      <c r="G20869" s="519" t="s">
        <v>48200</v>
      </c>
      <c r="H20869" s="519" t="s">
        <v>48147</v>
      </c>
      <c r="I20869" s="519" t="s">
        <v>36</v>
      </c>
      <c r="J20869" s="650">
        <v>1436.91</v>
      </c>
    </row>
    <row r="20870" spans="1:10">
      <c r="A20870" s="519" t="s">
        <v>20976</v>
      </c>
      <c r="B20870" s="519" t="str">
        <f t="shared" si="325"/>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0870" s="519" t="s">
        <v>48183</v>
      </c>
      <c r="D20870" s="519" t="s">
        <v>48184</v>
      </c>
      <c r="E20870" s="519" t="s">
        <v>48198</v>
      </c>
      <c r="F20870" s="519" t="s">
        <v>48199</v>
      </c>
      <c r="G20870" s="519" t="s">
        <v>48200</v>
      </c>
      <c r="H20870" s="519" t="s">
        <v>48147</v>
      </c>
      <c r="I20870" s="519" t="s">
        <v>36</v>
      </c>
      <c r="J20870" s="650">
        <v>1335.19</v>
      </c>
    </row>
    <row r="20871" spans="1:10">
      <c r="A20871" s="519" t="s">
        <v>20977</v>
      </c>
      <c r="B20871" s="519" t="str">
        <f t="shared" si="325"/>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871" s="519" t="s">
        <v>48183</v>
      </c>
      <c r="D20871" s="519" t="s">
        <v>48184</v>
      </c>
      <c r="E20871" s="519" t="s">
        <v>48201</v>
      </c>
      <c r="F20871" s="519" t="s">
        <v>48202</v>
      </c>
      <c r="G20871" s="519" t="s">
        <v>48200</v>
      </c>
      <c r="H20871" s="519" t="s">
        <v>48147</v>
      </c>
      <c r="I20871" s="519" t="s">
        <v>36</v>
      </c>
      <c r="J20871" s="650">
        <v>1761.38</v>
      </c>
    </row>
    <row r="20872" spans="1:10">
      <c r="A20872" s="519" t="s">
        <v>20978</v>
      </c>
      <c r="B20872" s="519" t="str">
        <f t="shared" ref="B20872:B20935" si="326">C20872&amp;D20872&amp;E20872&amp;F20872&amp;G20872&amp;H20872</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0872" s="519" t="s">
        <v>48183</v>
      </c>
      <c r="D20872" s="519" t="s">
        <v>48184</v>
      </c>
      <c r="E20872" s="519" t="s">
        <v>48201</v>
      </c>
      <c r="F20872" s="519" t="s">
        <v>48202</v>
      </c>
      <c r="G20872" s="519" t="s">
        <v>48200</v>
      </c>
      <c r="H20872" s="519" t="s">
        <v>48147</v>
      </c>
      <c r="I20872" s="519" t="s">
        <v>36</v>
      </c>
      <c r="J20872" s="650">
        <v>1636.69</v>
      </c>
    </row>
    <row r="20873" spans="1:10">
      <c r="A20873" s="519" t="s">
        <v>20979</v>
      </c>
      <c r="B20873" s="519" t="str">
        <f t="shared" si="326"/>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873" s="519" t="s">
        <v>48183</v>
      </c>
      <c r="D20873" s="519" t="s">
        <v>48184</v>
      </c>
      <c r="E20873" s="519" t="s">
        <v>48203</v>
      </c>
      <c r="F20873" s="519" t="s">
        <v>48204</v>
      </c>
      <c r="G20873" s="519" t="s">
        <v>48192</v>
      </c>
      <c r="H20873" s="519" t="s">
        <v>48147</v>
      </c>
      <c r="I20873" s="519" t="s">
        <v>36</v>
      </c>
      <c r="J20873" s="650">
        <v>1436.91</v>
      </c>
    </row>
    <row r="20874" spans="1:10">
      <c r="A20874" s="519" t="s">
        <v>20980</v>
      </c>
      <c r="B20874" s="519" t="str">
        <f t="shared" si="326"/>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0874" s="519" t="s">
        <v>48183</v>
      </c>
      <c r="D20874" s="519" t="s">
        <v>48184</v>
      </c>
      <c r="E20874" s="519" t="s">
        <v>48203</v>
      </c>
      <c r="F20874" s="519" t="s">
        <v>48204</v>
      </c>
      <c r="G20874" s="519" t="s">
        <v>48192</v>
      </c>
      <c r="H20874" s="519" t="s">
        <v>48147</v>
      </c>
      <c r="I20874" s="519" t="s">
        <v>36</v>
      </c>
      <c r="J20874" s="650">
        <v>1335.19</v>
      </c>
    </row>
    <row r="20875" spans="1:10">
      <c r="A20875" s="519" t="s">
        <v>20981</v>
      </c>
      <c r="B20875" s="519" t="str">
        <f t="shared" si="326"/>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875" s="519" t="s">
        <v>48183</v>
      </c>
      <c r="D20875" s="519" t="s">
        <v>48205</v>
      </c>
      <c r="E20875" s="519" t="s">
        <v>48206</v>
      </c>
      <c r="F20875" s="519" t="s">
        <v>48207</v>
      </c>
      <c r="G20875" s="519" t="s">
        <v>48187</v>
      </c>
      <c r="H20875" s="519" t="s">
        <v>48147</v>
      </c>
      <c r="I20875" s="519" t="s">
        <v>36</v>
      </c>
      <c r="J20875" s="650">
        <v>1950.1</v>
      </c>
    </row>
    <row r="20876" spans="1:10">
      <c r="A20876" s="519" t="s">
        <v>20982</v>
      </c>
      <c r="B20876" s="519" t="str">
        <f t="shared" si="326"/>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0876" s="519" t="s">
        <v>48183</v>
      </c>
      <c r="D20876" s="519" t="s">
        <v>48205</v>
      </c>
      <c r="E20876" s="519" t="s">
        <v>48206</v>
      </c>
      <c r="F20876" s="519" t="s">
        <v>48207</v>
      </c>
      <c r="G20876" s="519" t="s">
        <v>48187</v>
      </c>
      <c r="H20876" s="519" t="s">
        <v>48147</v>
      </c>
      <c r="I20876" s="519" t="s">
        <v>36</v>
      </c>
      <c r="J20876" s="650">
        <v>1812.05</v>
      </c>
    </row>
    <row r="20877" spans="1:10">
      <c r="A20877" s="519" t="s">
        <v>20983</v>
      </c>
      <c r="B20877" s="519" t="str">
        <f t="shared" si="326"/>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877" s="519" t="s">
        <v>48183</v>
      </c>
      <c r="D20877" s="519" t="s">
        <v>48208</v>
      </c>
      <c r="E20877" s="519" t="s">
        <v>48209</v>
      </c>
      <c r="F20877" s="519" t="s">
        <v>48210</v>
      </c>
      <c r="G20877" s="519" t="s">
        <v>48187</v>
      </c>
      <c r="H20877" s="519" t="s">
        <v>48147</v>
      </c>
      <c r="I20877" s="519" t="s">
        <v>36</v>
      </c>
      <c r="J20877" s="650">
        <v>1605.96</v>
      </c>
    </row>
    <row r="20878" spans="1:10">
      <c r="A20878" s="519" t="s">
        <v>20984</v>
      </c>
      <c r="B20878" s="519" t="str">
        <f t="shared" si="326"/>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0878" s="519" t="s">
        <v>48183</v>
      </c>
      <c r="D20878" s="519" t="s">
        <v>48208</v>
      </c>
      <c r="E20878" s="519" t="s">
        <v>48209</v>
      </c>
      <c r="F20878" s="519" t="s">
        <v>48210</v>
      </c>
      <c r="G20878" s="519" t="s">
        <v>48187</v>
      </c>
      <c r="H20878" s="519" t="s">
        <v>48147</v>
      </c>
      <c r="I20878" s="519" t="s">
        <v>36</v>
      </c>
      <c r="J20878" s="650">
        <v>1492.27</v>
      </c>
    </row>
    <row r="20879" spans="1:10">
      <c r="A20879" s="519" t="s">
        <v>20985</v>
      </c>
      <c r="B20879" s="519" t="str">
        <f t="shared" si="326"/>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879" s="519" t="s">
        <v>48183</v>
      </c>
      <c r="D20879" s="519" t="s">
        <v>48208</v>
      </c>
      <c r="E20879" s="519" t="s">
        <v>48211</v>
      </c>
      <c r="F20879" s="519" t="s">
        <v>48212</v>
      </c>
      <c r="G20879" s="519" t="s">
        <v>48187</v>
      </c>
      <c r="H20879" s="519" t="s">
        <v>48147</v>
      </c>
      <c r="I20879" s="519" t="s">
        <v>36</v>
      </c>
      <c r="J20879" s="650">
        <v>2481.9499999999998</v>
      </c>
    </row>
    <row r="20880" spans="1:10">
      <c r="A20880" s="519" t="s">
        <v>20986</v>
      </c>
      <c r="B20880" s="519" t="str">
        <f t="shared" si="326"/>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0880" s="519" t="s">
        <v>48183</v>
      </c>
      <c r="D20880" s="519" t="s">
        <v>48208</v>
      </c>
      <c r="E20880" s="519" t="s">
        <v>48211</v>
      </c>
      <c r="F20880" s="519" t="s">
        <v>48212</v>
      </c>
      <c r="G20880" s="519" t="s">
        <v>48187</v>
      </c>
      <c r="H20880" s="519" t="s">
        <v>48147</v>
      </c>
      <c r="I20880" s="519" t="s">
        <v>36</v>
      </c>
      <c r="J20880" s="650">
        <v>2306.2399999999998</v>
      </c>
    </row>
    <row r="20881" spans="1:10">
      <c r="A20881" s="519" t="s">
        <v>20987</v>
      </c>
      <c r="B20881" s="519" t="str">
        <f t="shared" si="326"/>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881" s="519" t="s">
        <v>48183</v>
      </c>
      <c r="D20881" s="519" t="s">
        <v>48213</v>
      </c>
      <c r="E20881" s="519" t="s">
        <v>48214</v>
      </c>
      <c r="F20881" s="519" t="s">
        <v>48215</v>
      </c>
      <c r="G20881" s="519" t="s">
        <v>48216</v>
      </c>
      <c r="H20881" s="519" t="s">
        <v>48217</v>
      </c>
      <c r="I20881" s="519" t="s">
        <v>36</v>
      </c>
      <c r="J20881" s="650">
        <v>1950.1</v>
      </c>
    </row>
    <row r="20882" spans="1:10">
      <c r="A20882" s="519" t="s">
        <v>20988</v>
      </c>
      <c r="B20882" s="519" t="str">
        <f t="shared" si="326"/>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0882" s="519" t="s">
        <v>48183</v>
      </c>
      <c r="D20882" s="519" t="s">
        <v>48213</v>
      </c>
      <c r="E20882" s="519" t="s">
        <v>48214</v>
      </c>
      <c r="F20882" s="519" t="s">
        <v>48215</v>
      </c>
      <c r="G20882" s="519" t="s">
        <v>48216</v>
      </c>
      <c r="H20882" s="519" t="s">
        <v>48217</v>
      </c>
      <c r="I20882" s="519" t="s">
        <v>36</v>
      </c>
      <c r="J20882" s="650">
        <v>1812.05</v>
      </c>
    </row>
    <row r="20883" spans="1:10">
      <c r="A20883" s="519" t="s">
        <v>20989</v>
      </c>
      <c r="B20883" s="519" t="str">
        <f t="shared" si="326"/>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883" s="519" t="s">
        <v>48183</v>
      </c>
      <c r="D20883" s="519" t="s">
        <v>48213</v>
      </c>
      <c r="E20883" s="519" t="s">
        <v>48218</v>
      </c>
      <c r="F20883" s="519" t="s">
        <v>48219</v>
      </c>
      <c r="G20883" s="519" t="s">
        <v>48220</v>
      </c>
      <c r="H20883" s="519" t="s">
        <v>48217</v>
      </c>
      <c r="I20883" s="519" t="s">
        <v>36</v>
      </c>
      <c r="J20883" s="650">
        <v>3033.49</v>
      </c>
    </row>
    <row r="20884" spans="1:10">
      <c r="A20884" s="519" t="s">
        <v>20990</v>
      </c>
      <c r="B20884" s="519" t="str">
        <f t="shared" si="326"/>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0884" s="519" t="s">
        <v>48183</v>
      </c>
      <c r="D20884" s="519" t="s">
        <v>48213</v>
      </c>
      <c r="E20884" s="519" t="s">
        <v>48218</v>
      </c>
      <c r="F20884" s="519" t="s">
        <v>48219</v>
      </c>
      <c r="G20884" s="519" t="s">
        <v>48220</v>
      </c>
      <c r="H20884" s="519" t="s">
        <v>48217</v>
      </c>
      <c r="I20884" s="519" t="s">
        <v>36</v>
      </c>
      <c r="J20884" s="650">
        <v>2818.74</v>
      </c>
    </row>
    <row r="20885" spans="1:10">
      <c r="A20885" s="519" t="s">
        <v>20991</v>
      </c>
      <c r="B20885" s="519" t="str">
        <f t="shared" si="326"/>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885" s="519" t="s">
        <v>48183</v>
      </c>
      <c r="D20885" s="519" t="s">
        <v>48213</v>
      </c>
      <c r="E20885" s="519" t="s">
        <v>48221</v>
      </c>
      <c r="F20885" s="519" t="s">
        <v>48222</v>
      </c>
      <c r="G20885" s="519" t="s">
        <v>48220</v>
      </c>
      <c r="H20885" s="519" t="s">
        <v>48217</v>
      </c>
      <c r="I20885" s="519" t="s">
        <v>36</v>
      </c>
      <c r="J20885" s="650">
        <v>2275.12</v>
      </c>
    </row>
    <row r="20886" spans="1:10">
      <c r="A20886" s="519" t="s">
        <v>20992</v>
      </c>
      <c r="B20886" s="519" t="str">
        <f t="shared" si="326"/>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0886" s="519" t="s">
        <v>48183</v>
      </c>
      <c r="D20886" s="519" t="s">
        <v>48213</v>
      </c>
      <c r="E20886" s="519" t="s">
        <v>48221</v>
      </c>
      <c r="F20886" s="519" t="s">
        <v>48222</v>
      </c>
      <c r="G20886" s="519" t="s">
        <v>48220</v>
      </c>
      <c r="H20886" s="519" t="s">
        <v>48217</v>
      </c>
      <c r="I20886" s="519" t="s">
        <v>36</v>
      </c>
      <c r="J20886" s="650">
        <v>2114.0500000000002</v>
      </c>
    </row>
    <row r="20887" spans="1:10">
      <c r="A20887" s="519" t="s">
        <v>20993</v>
      </c>
      <c r="B20887" s="519" t="str">
        <f t="shared" si="326"/>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887" s="519" t="s">
        <v>48183</v>
      </c>
      <c r="D20887" s="519" t="s">
        <v>48213</v>
      </c>
      <c r="E20887" s="519" t="s">
        <v>48223</v>
      </c>
      <c r="F20887" s="519" t="s">
        <v>48224</v>
      </c>
      <c r="G20887" s="519" t="s">
        <v>48220</v>
      </c>
      <c r="H20887" s="519" t="s">
        <v>48217</v>
      </c>
      <c r="I20887" s="519" t="s">
        <v>36</v>
      </c>
      <c r="J20887" s="650">
        <v>3412.68</v>
      </c>
    </row>
    <row r="20888" spans="1:10">
      <c r="A20888" s="519" t="s">
        <v>20994</v>
      </c>
      <c r="B20888" s="519" t="str">
        <f t="shared" si="326"/>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0888" s="519" t="s">
        <v>48183</v>
      </c>
      <c r="D20888" s="519" t="s">
        <v>48213</v>
      </c>
      <c r="E20888" s="519" t="s">
        <v>48223</v>
      </c>
      <c r="F20888" s="519" t="s">
        <v>48224</v>
      </c>
      <c r="G20888" s="519" t="s">
        <v>48220</v>
      </c>
      <c r="H20888" s="519" t="s">
        <v>48217</v>
      </c>
      <c r="I20888" s="519" t="s">
        <v>36</v>
      </c>
      <c r="J20888" s="650">
        <v>3171.08</v>
      </c>
    </row>
    <row r="20889" spans="1:10">
      <c r="A20889" s="519" t="s">
        <v>20995</v>
      </c>
      <c r="B20889" s="519" t="str">
        <f t="shared" si="326"/>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889" s="519" t="s">
        <v>48021</v>
      </c>
      <c r="D20889" s="519" t="s">
        <v>48225</v>
      </c>
      <c r="E20889" s="519" t="s">
        <v>48226</v>
      </c>
      <c r="F20889" s="519" t="s">
        <v>48227</v>
      </c>
      <c r="G20889" s="519" t="s">
        <v>48228</v>
      </c>
      <c r="H20889" s="519" t="s">
        <v>48229</v>
      </c>
      <c r="I20889" s="519" t="s">
        <v>36</v>
      </c>
      <c r="J20889" s="650">
        <v>2782.07</v>
      </c>
    </row>
    <row r="20890" spans="1:10">
      <c r="A20890" s="519" t="s">
        <v>20996</v>
      </c>
      <c r="B20890" s="519" t="str">
        <f t="shared" si="326"/>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0890" s="519" t="s">
        <v>48021</v>
      </c>
      <c r="D20890" s="519" t="s">
        <v>48225</v>
      </c>
      <c r="E20890" s="519" t="s">
        <v>48226</v>
      </c>
      <c r="F20890" s="519" t="s">
        <v>48227</v>
      </c>
      <c r="G20890" s="519" t="s">
        <v>48228</v>
      </c>
      <c r="H20890" s="519" t="s">
        <v>48229</v>
      </c>
      <c r="I20890" s="519" t="s">
        <v>36</v>
      </c>
      <c r="J20890" s="650">
        <v>2524.17</v>
      </c>
    </row>
    <row r="20891" spans="1:10">
      <c r="A20891" s="519" t="s">
        <v>20997</v>
      </c>
      <c r="B20891" s="519" t="str">
        <f t="shared" si="326"/>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891" s="519" t="s">
        <v>48021</v>
      </c>
      <c r="D20891" s="519" t="s">
        <v>48225</v>
      </c>
      <c r="E20891" s="519" t="s">
        <v>48230</v>
      </c>
      <c r="F20891" s="519" t="s">
        <v>48231</v>
      </c>
      <c r="G20891" s="519" t="s">
        <v>48228</v>
      </c>
      <c r="H20891" s="519" t="s">
        <v>48229</v>
      </c>
      <c r="I20891" s="519" t="s">
        <v>36</v>
      </c>
      <c r="J20891" s="650">
        <v>2163.83</v>
      </c>
    </row>
    <row r="20892" spans="1:10">
      <c r="A20892" s="519" t="s">
        <v>20998</v>
      </c>
      <c r="B20892" s="519" t="str">
        <f t="shared" si="326"/>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0892" s="519" t="s">
        <v>48021</v>
      </c>
      <c r="D20892" s="519" t="s">
        <v>48225</v>
      </c>
      <c r="E20892" s="519" t="s">
        <v>48230</v>
      </c>
      <c r="F20892" s="519" t="s">
        <v>48231</v>
      </c>
      <c r="G20892" s="519" t="s">
        <v>48228</v>
      </c>
      <c r="H20892" s="519" t="s">
        <v>48229</v>
      </c>
      <c r="I20892" s="519" t="s">
        <v>36</v>
      </c>
      <c r="J20892" s="650">
        <v>1963.24</v>
      </c>
    </row>
    <row r="20893" spans="1:10">
      <c r="A20893" s="519" t="s">
        <v>20999</v>
      </c>
      <c r="B20893" s="519" t="str">
        <f t="shared" si="326"/>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893" s="519" t="s">
        <v>48021</v>
      </c>
      <c r="D20893" s="519" t="s">
        <v>48225</v>
      </c>
      <c r="E20893" s="519" t="s">
        <v>48232</v>
      </c>
      <c r="F20893" s="519" t="s">
        <v>48233</v>
      </c>
      <c r="G20893" s="519" t="s">
        <v>48228</v>
      </c>
      <c r="H20893" s="519" t="s">
        <v>48229</v>
      </c>
      <c r="I20893" s="519" t="s">
        <v>36</v>
      </c>
      <c r="J20893" s="650">
        <v>1693.43</v>
      </c>
    </row>
    <row r="20894" spans="1:10">
      <c r="A20894" s="519" t="s">
        <v>21000</v>
      </c>
      <c r="B20894" s="519" t="str">
        <f t="shared" si="326"/>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0894" s="519" t="s">
        <v>48021</v>
      </c>
      <c r="D20894" s="519" t="s">
        <v>48225</v>
      </c>
      <c r="E20894" s="519" t="s">
        <v>48232</v>
      </c>
      <c r="F20894" s="519" t="s">
        <v>48233</v>
      </c>
      <c r="G20894" s="519" t="s">
        <v>48228</v>
      </c>
      <c r="H20894" s="519" t="s">
        <v>48229</v>
      </c>
      <c r="I20894" s="519" t="s">
        <v>36</v>
      </c>
      <c r="J20894" s="650">
        <v>1536.45</v>
      </c>
    </row>
    <row r="20895" spans="1:10">
      <c r="A20895" s="519" t="s">
        <v>21001</v>
      </c>
      <c r="B20895" s="519" t="str">
        <f t="shared" si="326"/>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895" s="519" t="s">
        <v>48021</v>
      </c>
      <c r="D20895" s="519" t="s">
        <v>48225</v>
      </c>
      <c r="E20895" s="519" t="s">
        <v>48234</v>
      </c>
      <c r="F20895" s="519" t="s">
        <v>48235</v>
      </c>
      <c r="G20895" s="519" t="s">
        <v>48228</v>
      </c>
      <c r="H20895" s="519" t="s">
        <v>48229</v>
      </c>
      <c r="I20895" s="519" t="s">
        <v>36</v>
      </c>
      <c r="J20895" s="650">
        <v>2163.83</v>
      </c>
    </row>
    <row r="20896" spans="1:10">
      <c r="A20896" s="519" t="s">
        <v>21002</v>
      </c>
      <c r="B20896" s="519" t="str">
        <f t="shared" si="326"/>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0896" s="519" t="s">
        <v>48021</v>
      </c>
      <c r="D20896" s="519" t="s">
        <v>48225</v>
      </c>
      <c r="E20896" s="519" t="s">
        <v>48234</v>
      </c>
      <c r="F20896" s="519" t="s">
        <v>48235</v>
      </c>
      <c r="G20896" s="519" t="s">
        <v>48228</v>
      </c>
      <c r="H20896" s="519" t="s">
        <v>48229</v>
      </c>
      <c r="I20896" s="519" t="s">
        <v>36</v>
      </c>
      <c r="J20896" s="650">
        <v>1963.24</v>
      </c>
    </row>
    <row r="20897" spans="1:10">
      <c r="A20897" s="519" t="s">
        <v>21003</v>
      </c>
      <c r="B20897" s="519" t="str">
        <f t="shared" si="326"/>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897" s="519" t="s">
        <v>48021</v>
      </c>
      <c r="D20897" s="519" t="s">
        <v>48225</v>
      </c>
      <c r="E20897" s="519" t="s">
        <v>48236</v>
      </c>
      <c r="F20897" s="519" t="s">
        <v>48237</v>
      </c>
      <c r="G20897" s="519" t="s">
        <v>48228</v>
      </c>
      <c r="H20897" s="519" t="s">
        <v>48229</v>
      </c>
      <c r="I20897" s="519" t="s">
        <v>36</v>
      </c>
      <c r="J20897" s="650">
        <v>2163.83</v>
      </c>
    </row>
    <row r="20898" spans="1:10">
      <c r="A20898" s="519" t="s">
        <v>21004</v>
      </c>
      <c r="B20898" s="519" t="str">
        <f t="shared" si="326"/>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0898" s="519" t="s">
        <v>48021</v>
      </c>
      <c r="D20898" s="519" t="s">
        <v>48225</v>
      </c>
      <c r="E20898" s="519" t="s">
        <v>48236</v>
      </c>
      <c r="F20898" s="519" t="s">
        <v>48237</v>
      </c>
      <c r="G20898" s="519" t="s">
        <v>48228</v>
      </c>
      <c r="H20898" s="519" t="s">
        <v>48229</v>
      </c>
      <c r="I20898" s="519" t="s">
        <v>36</v>
      </c>
      <c r="J20898" s="650">
        <v>1963.24</v>
      </c>
    </row>
    <row r="20899" spans="1:10">
      <c r="A20899" s="519" t="s">
        <v>21005</v>
      </c>
      <c r="B20899" s="519" t="str">
        <f t="shared" si="326"/>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899" s="519" t="s">
        <v>48021</v>
      </c>
      <c r="D20899" s="519" t="s">
        <v>48225</v>
      </c>
      <c r="E20899" s="519" t="s">
        <v>48238</v>
      </c>
      <c r="F20899" s="519" t="s">
        <v>48239</v>
      </c>
      <c r="G20899" s="519" t="s">
        <v>48228</v>
      </c>
      <c r="H20899" s="519" t="s">
        <v>48229</v>
      </c>
      <c r="I20899" s="519" t="s">
        <v>36</v>
      </c>
      <c r="J20899" s="650">
        <v>2782.07</v>
      </c>
    </row>
    <row r="20900" spans="1:10">
      <c r="A20900" s="519" t="s">
        <v>21006</v>
      </c>
      <c r="B20900" s="519" t="str">
        <f t="shared" si="326"/>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0900" s="519" t="s">
        <v>48021</v>
      </c>
      <c r="D20900" s="519" t="s">
        <v>48225</v>
      </c>
      <c r="E20900" s="519" t="s">
        <v>48238</v>
      </c>
      <c r="F20900" s="519" t="s">
        <v>48239</v>
      </c>
      <c r="G20900" s="519" t="s">
        <v>48228</v>
      </c>
      <c r="H20900" s="519" t="s">
        <v>48229</v>
      </c>
      <c r="I20900" s="519" t="s">
        <v>36</v>
      </c>
      <c r="J20900" s="650">
        <v>2524.17</v>
      </c>
    </row>
    <row r="20901" spans="1:10">
      <c r="A20901" s="519" t="s">
        <v>21007</v>
      </c>
      <c r="B20901" s="519" t="str">
        <f t="shared" si="326"/>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901" s="519" t="s">
        <v>48021</v>
      </c>
      <c r="D20901" s="519" t="s">
        <v>48225</v>
      </c>
      <c r="E20901" s="519" t="s">
        <v>48240</v>
      </c>
      <c r="F20901" s="519" t="s">
        <v>48241</v>
      </c>
      <c r="G20901" s="519" t="s">
        <v>48228</v>
      </c>
      <c r="H20901" s="519" t="s">
        <v>48229</v>
      </c>
      <c r="I20901" s="519" t="s">
        <v>36</v>
      </c>
      <c r="J20901" s="650">
        <v>4327.66</v>
      </c>
    </row>
    <row r="20902" spans="1:10">
      <c r="A20902" s="519" t="s">
        <v>21008</v>
      </c>
      <c r="B20902" s="519" t="str">
        <f t="shared" si="326"/>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0902" s="519" t="s">
        <v>48021</v>
      </c>
      <c r="D20902" s="519" t="s">
        <v>48225</v>
      </c>
      <c r="E20902" s="519" t="s">
        <v>48240</v>
      </c>
      <c r="F20902" s="519" t="s">
        <v>48241</v>
      </c>
      <c r="G20902" s="519" t="s">
        <v>48228</v>
      </c>
      <c r="H20902" s="519" t="s">
        <v>48229</v>
      </c>
      <c r="I20902" s="519" t="s">
        <v>36</v>
      </c>
      <c r="J20902" s="650">
        <v>3926.49</v>
      </c>
    </row>
    <row r="20903" spans="1:10">
      <c r="A20903" s="519" t="s">
        <v>21009</v>
      </c>
      <c r="B20903" s="519" t="str">
        <f t="shared" si="326"/>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903" s="519" t="s">
        <v>48021</v>
      </c>
      <c r="D20903" s="519" t="s">
        <v>48225</v>
      </c>
      <c r="E20903" s="519" t="s">
        <v>48242</v>
      </c>
      <c r="F20903" s="519" t="s">
        <v>48243</v>
      </c>
      <c r="G20903" s="519" t="s">
        <v>48228</v>
      </c>
      <c r="H20903" s="519" t="s">
        <v>48229</v>
      </c>
      <c r="I20903" s="519" t="s">
        <v>36</v>
      </c>
      <c r="J20903" s="650">
        <v>4327.66</v>
      </c>
    </row>
    <row r="20904" spans="1:10">
      <c r="A20904" s="519" t="s">
        <v>21010</v>
      </c>
      <c r="B20904" s="519" t="str">
        <f t="shared" si="326"/>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0904" s="519" t="s">
        <v>48021</v>
      </c>
      <c r="D20904" s="519" t="s">
        <v>48225</v>
      </c>
      <c r="E20904" s="519" t="s">
        <v>48242</v>
      </c>
      <c r="F20904" s="519" t="s">
        <v>48243</v>
      </c>
      <c r="G20904" s="519" t="s">
        <v>48228</v>
      </c>
      <c r="H20904" s="519" t="s">
        <v>48229</v>
      </c>
      <c r="I20904" s="519" t="s">
        <v>36</v>
      </c>
      <c r="J20904" s="650">
        <v>3926.48</v>
      </c>
    </row>
    <row r="20905" spans="1:10">
      <c r="A20905" s="519" t="s">
        <v>21011</v>
      </c>
      <c r="B20905" s="519" t="str">
        <f t="shared" si="326"/>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905" s="519" t="s">
        <v>48021</v>
      </c>
      <c r="D20905" s="519" t="s">
        <v>48225</v>
      </c>
      <c r="E20905" s="519" t="s">
        <v>48244</v>
      </c>
      <c r="F20905" s="519" t="s">
        <v>48245</v>
      </c>
      <c r="G20905" s="519" t="s">
        <v>48228</v>
      </c>
      <c r="H20905" s="519" t="s">
        <v>48229</v>
      </c>
      <c r="I20905" s="519" t="s">
        <v>36</v>
      </c>
      <c r="J20905" s="650">
        <v>9393.31</v>
      </c>
    </row>
    <row r="20906" spans="1:10">
      <c r="A20906" s="519" t="s">
        <v>21012</v>
      </c>
      <c r="B20906" s="519" t="str">
        <f t="shared" si="326"/>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0906" s="519" t="s">
        <v>48021</v>
      </c>
      <c r="D20906" s="519" t="s">
        <v>48225</v>
      </c>
      <c r="E20906" s="519" t="s">
        <v>48244</v>
      </c>
      <c r="F20906" s="519" t="s">
        <v>48245</v>
      </c>
      <c r="G20906" s="519" t="s">
        <v>48228</v>
      </c>
      <c r="H20906" s="519" t="s">
        <v>48229</v>
      </c>
      <c r="I20906" s="519" t="s">
        <v>36</v>
      </c>
      <c r="J20906" s="650">
        <v>8523.59</v>
      </c>
    </row>
    <row r="20907" spans="1:10">
      <c r="A20907" s="519" t="s">
        <v>21013</v>
      </c>
      <c r="B20907" s="519" t="str">
        <f t="shared" si="326"/>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907" s="519" t="s">
        <v>48021</v>
      </c>
      <c r="D20907" s="519" t="s">
        <v>48225</v>
      </c>
      <c r="E20907" s="519" t="s">
        <v>48246</v>
      </c>
      <c r="F20907" s="519" t="s">
        <v>48247</v>
      </c>
      <c r="G20907" s="519" t="s">
        <v>48228</v>
      </c>
      <c r="H20907" s="519" t="s">
        <v>48229</v>
      </c>
      <c r="I20907" s="519" t="s">
        <v>36</v>
      </c>
      <c r="J20907" s="650">
        <v>9737.25</v>
      </c>
    </row>
    <row r="20908" spans="1:10">
      <c r="A20908" s="519" t="s">
        <v>21014</v>
      </c>
      <c r="B20908" s="519" t="str">
        <f t="shared" si="326"/>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0908" s="519" t="s">
        <v>48021</v>
      </c>
      <c r="D20908" s="519" t="s">
        <v>48225</v>
      </c>
      <c r="E20908" s="519" t="s">
        <v>48246</v>
      </c>
      <c r="F20908" s="519" t="s">
        <v>48247</v>
      </c>
      <c r="G20908" s="519" t="s">
        <v>48228</v>
      </c>
      <c r="H20908" s="519" t="s">
        <v>48229</v>
      </c>
      <c r="I20908" s="519" t="s">
        <v>36</v>
      </c>
      <c r="J20908" s="650">
        <v>8834.6</v>
      </c>
    </row>
    <row r="20909" spans="1:10">
      <c r="A20909" s="519" t="s">
        <v>21015</v>
      </c>
      <c r="B20909" s="519" t="str">
        <f t="shared" si="326"/>
        <v>BRITAGEM DE ROCHA,APROVEITAMENTO DA ESCAVACAO DE MATERIAL DE 3ª CATEGORIA,PARA IMPLANTACAO OU ALARGAMENTO DE RODOVIAS,EXCLUSIVE O TRANSPORTE DO BRITADOR,INCLUSIVE ESCAVACAO(POR M3DE PEDRA BRITADA)</v>
      </c>
      <c r="C20909" s="519" t="s">
        <v>48248</v>
      </c>
      <c r="D20909" s="519" t="s">
        <v>48249</v>
      </c>
      <c r="E20909" s="519" t="s">
        <v>48250</v>
      </c>
      <c r="F20909" s="519" t="s">
        <v>48251</v>
      </c>
      <c r="I20909" s="519" t="s">
        <v>22</v>
      </c>
      <c r="J20909" s="650">
        <v>89.02</v>
      </c>
    </row>
    <row r="20910" spans="1:10">
      <c r="A20910" s="519" t="s">
        <v>21016</v>
      </c>
      <c r="B20910" s="519" t="str">
        <f t="shared" si="326"/>
        <v>BRITAGEM DE ROCHA,APROVEITAMENTO DA ESCAVACAO DE MATERIAL DE 3ª CATEGORIA,PARA IMPLANTACAO OU ALARGAMENTO DE RODOVIAS,EXCLUSIVE O TRANSPORTE DO BRITADOR,INCLUSIVE ESCAVACAO(POR M3DE PEDRA BRITADA)</v>
      </c>
      <c r="C20910" s="519" t="s">
        <v>48248</v>
      </c>
      <c r="D20910" s="519" t="s">
        <v>48249</v>
      </c>
      <c r="E20910" s="519" t="s">
        <v>48250</v>
      </c>
      <c r="F20910" s="519" t="s">
        <v>48251</v>
      </c>
      <c r="I20910" s="519" t="s">
        <v>22</v>
      </c>
      <c r="J20910" s="650">
        <v>87.26</v>
      </c>
    </row>
    <row r="20911" spans="1:10">
      <c r="A20911" s="519" t="s">
        <v>21017</v>
      </c>
      <c r="B20911" s="519" t="str">
        <f t="shared" si="326"/>
        <v>EXTRACAO DE ROCHA EM EXPLORACAO DE PEDREIRA,EXCLUSIVE BRITAGEM</v>
      </c>
      <c r="C20911" s="519" t="s">
        <v>48252</v>
      </c>
      <c r="D20911" s="519" t="s">
        <v>42959</v>
      </c>
      <c r="I20911" s="519" t="s">
        <v>22</v>
      </c>
      <c r="J20911" s="650">
        <v>29.48</v>
      </c>
    </row>
    <row r="20912" spans="1:10">
      <c r="A20912" s="519" t="s">
        <v>21018</v>
      </c>
      <c r="B20912" s="519" t="str">
        <f t="shared" si="326"/>
        <v>EXTRACAO DE ROCHA EM EXPLORACAO DE PEDREIRA,EXCLUSIVE BRITAGEM</v>
      </c>
      <c r="C20912" s="519" t="s">
        <v>48252</v>
      </c>
      <c r="D20912" s="519" t="s">
        <v>42959</v>
      </c>
      <c r="I20912" s="519" t="s">
        <v>22</v>
      </c>
      <c r="J20912" s="650">
        <v>27.76</v>
      </c>
    </row>
    <row r="20913" spans="1:10">
      <c r="A20913" s="519" t="s">
        <v>21019</v>
      </c>
      <c r="B20913" s="519" t="str">
        <f t="shared" si="326"/>
        <v>FRAGMENTACAO,CARGA,TRANSPORTE E BRITAGEM DE ROCHA JA EXTRAIDA,EM EXPLORACAO DE PEDREIRA,EXCLUSIVE TRANSPORTE DO BRITADOR(POR M3 DE PEDRA BRITADA)</v>
      </c>
      <c r="C20913" s="519" t="s">
        <v>48253</v>
      </c>
      <c r="D20913" s="519" t="s">
        <v>48254</v>
      </c>
      <c r="E20913" s="519" t="s">
        <v>48255</v>
      </c>
      <c r="I20913" s="519" t="s">
        <v>22</v>
      </c>
      <c r="J20913" s="650">
        <v>91.25</v>
      </c>
    </row>
    <row r="20914" spans="1:10">
      <c r="A20914" s="519" t="s">
        <v>21020</v>
      </c>
      <c r="B20914" s="519" t="str">
        <f t="shared" si="326"/>
        <v>FRAGMENTACAO,CARGA,TRANSPORTE E BRITAGEM DE ROCHA JA EXTRAIDA,EM EXPLORACAO DE PEDREIRA,EXCLUSIVE TRANSPORTE DO BRITADOR(POR M3 DE PEDRA BRITADA)</v>
      </c>
      <c r="C20914" s="519" t="s">
        <v>48253</v>
      </c>
      <c r="D20914" s="519" t="s">
        <v>48254</v>
      </c>
      <c r="E20914" s="519" t="s">
        <v>48255</v>
      </c>
      <c r="I20914" s="519" t="s">
        <v>22</v>
      </c>
      <c r="J20914" s="650">
        <v>88.65</v>
      </c>
    </row>
    <row r="20915" spans="1:10">
      <c r="A20915" s="519" t="s">
        <v>21021</v>
      </c>
      <c r="B20915" s="519" t="str">
        <f t="shared" si="326"/>
        <v>EXTRACAO DE AREIA DE RIO,POR MEIO DE DRAGAGEM,INCLUSIVE CARGA,SENDO O CUSTO REFERIDO AO VOLUME DO CAMINHAO</v>
      </c>
      <c r="C20915" s="519" t="s">
        <v>48256</v>
      </c>
      <c r="D20915" s="519" t="s">
        <v>48257</v>
      </c>
      <c r="I20915" s="519" t="s">
        <v>22</v>
      </c>
      <c r="J20915" s="650">
        <v>8.51</v>
      </c>
    </row>
    <row r="20916" spans="1:10">
      <c r="A20916" s="519" t="s">
        <v>21022</v>
      </c>
      <c r="B20916" s="519" t="str">
        <f t="shared" si="326"/>
        <v>EXTRACAO DE AREIA DE RIO,POR MEIO DE DRAGAGEM,INCLUSIVE CARGA,SENDO O CUSTO REFERIDO AO VOLUME DO CAMINHAO</v>
      </c>
      <c r="C20916" s="519" t="s">
        <v>48256</v>
      </c>
      <c r="D20916" s="519" t="s">
        <v>48257</v>
      </c>
      <c r="I20916" s="519" t="s">
        <v>22</v>
      </c>
      <c r="J20916" s="650">
        <v>8.23</v>
      </c>
    </row>
    <row r="20917" spans="1:10">
      <c r="A20917" s="519" t="s">
        <v>21023</v>
      </c>
      <c r="B20917" s="519" t="str">
        <f t="shared" si="326"/>
        <v>AREIA,INCLUSIVE TRANPORTE,PARA REGIAO METROPOLITANA DO RIO DE JANEIRO.FORNECIMENTO</v>
      </c>
      <c r="C20917" s="519" t="s">
        <v>48258</v>
      </c>
      <c r="D20917" s="519" t="s">
        <v>48259</v>
      </c>
      <c r="I20917" s="519" t="s">
        <v>22</v>
      </c>
      <c r="J20917" s="650">
        <v>109.5</v>
      </c>
    </row>
    <row r="20918" spans="1:10">
      <c r="A20918" s="519" t="s">
        <v>21024</v>
      </c>
      <c r="B20918" s="519" t="str">
        <f t="shared" si="326"/>
        <v>AREIA,INCLUSIVE TRANPORTE,PARA REGIAO METROPOLITANA DO RIO DE JANEIRO.FORNECIMENTO</v>
      </c>
      <c r="C20918" s="519" t="s">
        <v>48258</v>
      </c>
      <c r="D20918" s="519" t="s">
        <v>48259</v>
      </c>
      <c r="I20918" s="519" t="s">
        <v>22</v>
      </c>
      <c r="J20918" s="650">
        <v>109.5</v>
      </c>
    </row>
    <row r="20919" spans="1:10">
      <c r="A20919" s="519" t="s">
        <v>21025</v>
      </c>
      <c r="B20919" s="519" t="str">
        <f t="shared" si="326"/>
        <v>CIMENTO PORTLAND CP-II-32,INCLUSIVE TRANSPORTE.FORNECIMENTO</v>
      </c>
      <c r="C20919" s="519" t="s">
        <v>21026</v>
      </c>
      <c r="I20919" s="519" t="s">
        <v>51</v>
      </c>
      <c r="J20919" s="650">
        <v>0.53</v>
      </c>
    </row>
    <row r="20920" spans="1:10">
      <c r="A20920" s="519" t="s">
        <v>21027</v>
      </c>
      <c r="B20920" s="519" t="str">
        <f t="shared" si="326"/>
        <v>CIMENTO PORTLAND CP-II-32,INCLUSIVE TRANSPORTE.FORNECIMENTO</v>
      </c>
      <c r="C20920" s="519" t="s">
        <v>21026</v>
      </c>
      <c r="I20920" s="519" t="s">
        <v>51</v>
      </c>
      <c r="J20920" s="650">
        <v>0.53</v>
      </c>
    </row>
    <row r="20921" spans="1:10">
      <c r="A20921" s="519" t="s">
        <v>21028</v>
      </c>
      <c r="B20921" s="519" t="str">
        <f t="shared" si="326"/>
        <v>CASCALHINHO(PEDRA ZERO),INCLUSIVE TRANSPORTE,PARA REGIAO METROPOLITANA DO RIO DE JANEIRO.FORNECIMENTO</v>
      </c>
      <c r="C20921" s="519" t="s">
        <v>48260</v>
      </c>
      <c r="D20921" s="519" t="s">
        <v>48261</v>
      </c>
      <c r="I20921" s="519" t="s">
        <v>22</v>
      </c>
      <c r="J20921" s="650">
        <v>108.11</v>
      </c>
    </row>
    <row r="20922" spans="1:10">
      <c r="A20922" s="519" t="s">
        <v>21029</v>
      </c>
      <c r="B20922" s="519" t="str">
        <f t="shared" si="326"/>
        <v>CASCALHINHO(PEDRA ZERO),INCLUSIVE TRANSPORTE,PARA REGIAO METROPOLITANA DO RIO DE JANEIRO.FORNECIMENTO</v>
      </c>
      <c r="C20922" s="519" t="s">
        <v>48260</v>
      </c>
      <c r="D20922" s="519" t="s">
        <v>48261</v>
      </c>
      <c r="I20922" s="519" t="s">
        <v>22</v>
      </c>
      <c r="J20922" s="650">
        <v>108.11</v>
      </c>
    </row>
    <row r="20923" spans="1:10">
      <c r="A20923" s="519" t="s">
        <v>21030</v>
      </c>
      <c r="B20923" s="519" t="str">
        <f t="shared" si="326"/>
        <v>PEDRA BRITADA Nº1,INCLUSIVE TRANSPORTE,PARA REGIAO METROPOLITANA DO RIO DE JANEIRO.FORNECIMENTO</v>
      </c>
      <c r="C20923" s="519" t="s">
        <v>48262</v>
      </c>
      <c r="D20923" s="519" t="s">
        <v>48263</v>
      </c>
      <c r="I20923" s="519" t="s">
        <v>22</v>
      </c>
      <c r="J20923" s="650">
        <v>107.79</v>
      </c>
    </row>
    <row r="20924" spans="1:10">
      <c r="A20924" s="519" t="s">
        <v>21031</v>
      </c>
      <c r="B20924" s="519" t="str">
        <f t="shared" si="326"/>
        <v>PEDRA BRITADA Nº1,INCLUSIVE TRANSPORTE,PARA REGIAO METROPOLITANA DO RIO DE JANEIRO.FORNECIMENTO</v>
      </c>
      <c r="C20924" s="519" t="s">
        <v>48262</v>
      </c>
      <c r="D20924" s="519" t="s">
        <v>48263</v>
      </c>
      <c r="I20924" s="519" t="s">
        <v>22</v>
      </c>
      <c r="J20924" s="650">
        <v>107.79</v>
      </c>
    </row>
    <row r="20925" spans="1:10">
      <c r="A20925" s="519" t="s">
        <v>21032</v>
      </c>
      <c r="B20925" s="519" t="str">
        <f t="shared" si="326"/>
        <v>PEDRA BRITADA Nº2,INCLUSIVE TRANSPORTE,PARA REGIAO METROPOLITANA DO RIO DE JANEIRO.FORNECIMENTO</v>
      </c>
      <c r="C20925" s="519" t="s">
        <v>48264</v>
      </c>
      <c r="D20925" s="519" t="s">
        <v>48263</v>
      </c>
      <c r="I20925" s="519" t="s">
        <v>22</v>
      </c>
      <c r="J20925" s="650">
        <v>111.65</v>
      </c>
    </row>
    <row r="20926" spans="1:10">
      <c r="A20926" s="519" t="s">
        <v>21033</v>
      </c>
      <c r="B20926" s="519" t="str">
        <f t="shared" si="326"/>
        <v>PEDRA BRITADA Nº2,INCLUSIVE TRANSPORTE,PARA REGIAO METROPOLITANA DO RIO DE JANEIRO.FORNECIMENTO</v>
      </c>
      <c r="C20926" s="519" t="s">
        <v>48264</v>
      </c>
      <c r="D20926" s="519" t="s">
        <v>48263</v>
      </c>
      <c r="I20926" s="519" t="s">
        <v>22</v>
      </c>
      <c r="J20926" s="650">
        <v>111.65</v>
      </c>
    </row>
    <row r="20927" spans="1:10">
      <c r="A20927" s="519" t="s">
        <v>21034</v>
      </c>
      <c r="B20927" s="519" t="str">
        <f t="shared" si="326"/>
        <v>PEDRA BRITADA Nº3,INCLUSIVE TRANSPORTE,PARA REGIAO METROPOLITANA DO RIO DE JANEIRO.FORNECIMENTO</v>
      </c>
      <c r="C20927" s="519" t="s">
        <v>48265</v>
      </c>
      <c r="D20927" s="519" t="s">
        <v>48263</v>
      </c>
      <c r="I20927" s="519" t="s">
        <v>22</v>
      </c>
      <c r="J20927" s="650">
        <v>107.77</v>
      </c>
    </row>
    <row r="20928" spans="1:10">
      <c r="A20928" s="519" t="s">
        <v>21035</v>
      </c>
      <c r="B20928" s="519" t="str">
        <f t="shared" si="326"/>
        <v>PEDRA BRITADA Nº3,INCLUSIVE TRANSPORTE,PARA REGIAO METROPOLITANA DO RIO DE JANEIRO.FORNECIMENTO</v>
      </c>
      <c r="C20928" s="519" t="s">
        <v>48265</v>
      </c>
      <c r="D20928" s="519" t="s">
        <v>48263</v>
      </c>
      <c r="I20928" s="519" t="s">
        <v>22</v>
      </c>
      <c r="J20928" s="650">
        <v>107.77</v>
      </c>
    </row>
    <row r="20929" spans="1:10">
      <c r="A20929" s="519" t="s">
        <v>21036</v>
      </c>
      <c r="B20929" s="519" t="str">
        <f t="shared" si="326"/>
        <v>BRITA CORRIDA,INCLUSIVE TRANSPORTE,PARA REGIAO METROPOLITANA DO RIO DE JANEIRO.FORNECIMENTO</v>
      </c>
      <c r="C20929" s="519" t="s">
        <v>48266</v>
      </c>
      <c r="D20929" s="519" t="s">
        <v>48267</v>
      </c>
      <c r="I20929" s="519" t="s">
        <v>22</v>
      </c>
      <c r="J20929" s="650">
        <v>79.2</v>
      </c>
    </row>
    <row r="20930" spans="1:10">
      <c r="A20930" s="519" t="s">
        <v>21037</v>
      </c>
      <c r="B20930" s="519" t="str">
        <f t="shared" si="326"/>
        <v>BRITA CORRIDA,INCLUSIVE TRANSPORTE,PARA REGIAO METROPOLITANA DO RIO DE JANEIRO.FORNECIMENTO</v>
      </c>
      <c r="C20930" s="519" t="s">
        <v>48266</v>
      </c>
      <c r="D20930" s="519" t="s">
        <v>48267</v>
      </c>
      <c r="I20930" s="519" t="s">
        <v>22</v>
      </c>
      <c r="J20930" s="650">
        <v>79.2</v>
      </c>
    </row>
    <row r="20931" spans="1:10">
      <c r="A20931" s="519" t="s">
        <v>21038</v>
      </c>
      <c r="B20931" s="519" t="str">
        <f t="shared" si="326"/>
        <v>PO-DE-PEDRA, INCLUSIVE TRANSPORTE PARA REGIAO METROPOLITANADO RIO DE JANEIRO.FORNECIMENTO</v>
      </c>
      <c r="C20931" s="519" t="s">
        <v>48268</v>
      </c>
      <c r="D20931" s="519" t="s">
        <v>48269</v>
      </c>
      <c r="I20931" s="519" t="s">
        <v>22</v>
      </c>
      <c r="J20931" s="650">
        <v>85.8</v>
      </c>
    </row>
    <row r="20932" spans="1:10">
      <c r="A20932" s="519" t="s">
        <v>21039</v>
      </c>
      <c r="B20932" s="519" t="str">
        <f t="shared" si="326"/>
        <v>PO-DE-PEDRA, INCLUSIVE TRANSPORTE PARA REGIAO METROPOLITANADO RIO DE JANEIRO.FORNECIMENTO</v>
      </c>
      <c r="C20932" s="519" t="s">
        <v>48268</v>
      </c>
      <c r="D20932" s="519" t="s">
        <v>48269</v>
      </c>
      <c r="I20932" s="519" t="s">
        <v>22</v>
      </c>
      <c r="J20932" s="650">
        <v>85.8</v>
      </c>
    </row>
    <row r="20933" spans="1:10">
      <c r="A20933" s="519" t="s">
        <v>21040</v>
      </c>
      <c r="B20933" s="519" t="str">
        <f t="shared" si="326"/>
        <v>BRITA GRADUADA,INCLUSIVE TRANSPORTE,PARA REGIAO METROPOLITANA DO RIO DE JANEIRO.FORNECIMENTO</v>
      </c>
      <c r="C20933" s="519" t="s">
        <v>48270</v>
      </c>
      <c r="D20933" s="519" t="s">
        <v>48271</v>
      </c>
      <c r="I20933" s="519" t="s">
        <v>22</v>
      </c>
      <c r="J20933" s="650">
        <v>109.72</v>
      </c>
    </row>
    <row r="20934" spans="1:10">
      <c r="A20934" s="519" t="s">
        <v>21041</v>
      </c>
      <c r="B20934" s="519" t="str">
        <f t="shared" si="326"/>
        <v>BRITA GRADUADA,INCLUSIVE TRANSPORTE,PARA REGIAO METROPOLITANA DO RIO DE JANEIRO.FORNECIMENTO</v>
      </c>
      <c r="C20934" s="519" t="s">
        <v>48270</v>
      </c>
      <c r="D20934" s="519" t="s">
        <v>48271</v>
      </c>
      <c r="I20934" s="519" t="s">
        <v>22</v>
      </c>
      <c r="J20934" s="650">
        <v>109.72</v>
      </c>
    </row>
    <row r="20935" spans="1:10">
      <c r="A20935" s="519" t="s">
        <v>21042</v>
      </c>
      <c r="B20935" s="519" t="str">
        <f t="shared" si="326"/>
        <v>BRITA GRADUADA COM ADICAO DE 1% DE CIMENTO,INCLUSIVE TRANSPORTE,PARA REGIAO METROPOLITANA DO RIO DE JANEIRO.FORNECIMENTO</v>
      </c>
      <c r="C20935" s="519" t="s">
        <v>48272</v>
      </c>
      <c r="D20935" s="519" t="s">
        <v>48273</v>
      </c>
      <c r="I20935" s="519" t="s">
        <v>22</v>
      </c>
      <c r="J20935" s="650">
        <v>121.36</v>
      </c>
    </row>
    <row r="20936" spans="1:10">
      <c r="A20936" s="519" t="s">
        <v>21043</v>
      </c>
      <c r="B20936" s="519" t="str">
        <f t="shared" ref="B20936:B20999" si="327">C20936&amp;D20936&amp;E20936&amp;F20936&amp;G20936&amp;H20936</f>
        <v>BRITA GRADUADA COM ADICAO DE 1% DE CIMENTO,INCLUSIVE TRANSPORTE,PARA REGIAO METROPOLITANA DO RIO DE JANEIRO.FORNECIMENTO</v>
      </c>
      <c r="C20936" s="519" t="s">
        <v>48272</v>
      </c>
      <c r="D20936" s="519" t="s">
        <v>48273</v>
      </c>
      <c r="I20936" s="519" t="s">
        <v>22</v>
      </c>
      <c r="J20936" s="650">
        <v>121.36</v>
      </c>
    </row>
    <row r="20937" spans="1:10">
      <c r="A20937" s="519" t="s">
        <v>73297</v>
      </c>
      <c r="B20937" s="519" t="str">
        <f t="shared" si="327"/>
        <v>AREIA INDUSTRIAL MEDIA,CONFORME ABNT NBR 7211,INCLUSIVE TRANSPORTE,PARA REGIAO METROPOLITANA DO RIO DE JANEIRO.FORNECIMENTO</v>
      </c>
      <c r="C20937" s="519" t="s">
        <v>73298</v>
      </c>
      <c r="D20937" s="519" t="s">
        <v>73299</v>
      </c>
      <c r="E20937" s="519" t="s">
        <v>33282</v>
      </c>
      <c r="I20937" s="519" t="s">
        <v>606</v>
      </c>
      <c r="J20937" s="650">
        <v>64.569999999999993</v>
      </c>
    </row>
    <row r="20938" spans="1:10">
      <c r="A20938" s="519" t="s">
        <v>73300</v>
      </c>
      <c r="B20938" s="519" t="str">
        <f t="shared" si="327"/>
        <v>AREIA INDUSTRIAL MEDIA,CONFORME ABNT NBR 7211,INCLUSIVE TRANSPORTE,PARA REGIAO METROPOLITANA DO RIO DE JANEIRO.FORNECIMENTO</v>
      </c>
      <c r="C20938" s="519" t="s">
        <v>73298</v>
      </c>
      <c r="D20938" s="519" t="s">
        <v>73299</v>
      </c>
      <c r="E20938" s="519" t="s">
        <v>33282</v>
      </c>
      <c r="I20938" s="519" t="s">
        <v>606</v>
      </c>
      <c r="J20938" s="650">
        <v>64.569999999999993</v>
      </c>
    </row>
    <row r="20939" spans="1:10">
      <c r="A20939" s="519" t="s">
        <v>73301</v>
      </c>
      <c r="B20939" s="519" t="str">
        <f t="shared" si="327"/>
        <v>AREIA INDUSTRIAL FINA,CONFORME ABNT NBR 7211,INCLUSIVE TRANSPORTE,PARA REGIAO METROPOLITANA DO RIO DE JANEIRO.FORNECIMENTO</v>
      </c>
      <c r="C20939" s="519" t="s">
        <v>73302</v>
      </c>
      <c r="D20939" s="519" t="s">
        <v>73303</v>
      </c>
      <c r="E20939" s="519" t="s">
        <v>33272</v>
      </c>
      <c r="I20939" s="519" t="s">
        <v>606</v>
      </c>
      <c r="J20939" s="650">
        <v>80.569999999999993</v>
      </c>
    </row>
    <row r="20940" spans="1:10">
      <c r="A20940" s="519" t="s">
        <v>73304</v>
      </c>
      <c r="B20940" s="519" t="str">
        <f t="shared" si="327"/>
        <v>AREIA INDUSTRIAL FINA,CONFORME ABNT NBR 7211,INCLUSIVE TRANSPORTE,PARA REGIAO METROPOLITANA DO RIO DE JANEIRO.FORNECIMENTO</v>
      </c>
      <c r="C20940" s="519" t="s">
        <v>73302</v>
      </c>
      <c r="D20940" s="519" t="s">
        <v>73303</v>
      </c>
      <c r="E20940" s="519" t="s">
        <v>33272</v>
      </c>
      <c r="I20940" s="519" t="s">
        <v>606</v>
      </c>
      <c r="J20940" s="650">
        <v>80.569999999999993</v>
      </c>
    </row>
    <row r="20941" spans="1:10">
      <c r="A20941" s="519" t="s">
        <v>21044</v>
      </c>
      <c r="B20941" s="519" t="str">
        <f t="shared" si="327"/>
        <v>PEDRA-DE-MAO,INCLUSIVE TRANSPORTE,PARA REGIAO METROPOLITANADO RIO DE JANEIRO.FORNECIMENTO</v>
      </c>
      <c r="C20941" s="519" t="s">
        <v>48274</v>
      </c>
      <c r="D20941" s="519" t="s">
        <v>48269</v>
      </c>
      <c r="I20941" s="519" t="s">
        <v>22</v>
      </c>
      <c r="J20941" s="650">
        <v>124.55</v>
      </c>
    </row>
    <row r="20942" spans="1:10">
      <c r="A20942" s="519" t="s">
        <v>21045</v>
      </c>
      <c r="B20942" s="519" t="str">
        <f t="shared" si="327"/>
        <v>PEDRA-DE-MAO,INCLUSIVE TRANSPORTE,PARA REGIAO METROPOLITANADO RIO DE JANEIRO.FORNECIMENTO</v>
      </c>
      <c r="C20942" s="519" t="s">
        <v>48274</v>
      </c>
      <c r="D20942" s="519" t="s">
        <v>48269</v>
      </c>
      <c r="I20942" s="519" t="s">
        <v>22</v>
      </c>
      <c r="J20942" s="650">
        <v>124.55</v>
      </c>
    </row>
    <row r="20943" spans="1:10">
      <c r="A20943" s="519" t="s">
        <v>21046</v>
      </c>
      <c r="B20943" s="519" t="str">
        <f t="shared" si="327"/>
        <v>PO-DE-PEDRA,SEM CONSIDERAR O TRANSPORTE DA PEDREIRA ATE O LOCAL DE UTILIZACAO,INCLUSIVE CARGA NO CAMINHAO.FORNECIMENTO</v>
      </c>
      <c r="C20943" s="519" t="s">
        <v>48275</v>
      </c>
      <c r="D20943" s="519" t="s">
        <v>48276</v>
      </c>
      <c r="I20943" s="519" t="s">
        <v>22</v>
      </c>
      <c r="J20943" s="650">
        <v>54.6</v>
      </c>
    </row>
    <row r="20944" spans="1:10">
      <c r="A20944" s="519" t="s">
        <v>21047</v>
      </c>
      <c r="B20944" s="519" t="str">
        <f t="shared" si="327"/>
        <v>PO-DE-PEDRA,SEM CONSIDERAR O TRANSPORTE DA PEDREIRA ATE O LOCAL DE UTILIZACAO,INCLUSIVE CARGA NO CAMINHAO.FORNECIMENTO</v>
      </c>
      <c r="C20944" s="519" t="s">
        <v>48275</v>
      </c>
      <c r="D20944" s="519" t="s">
        <v>48276</v>
      </c>
      <c r="I20944" s="519" t="s">
        <v>22</v>
      </c>
      <c r="J20944" s="650">
        <v>54.6</v>
      </c>
    </row>
    <row r="20945" spans="1:10">
      <c r="A20945" s="519" t="s">
        <v>21048</v>
      </c>
      <c r="B20945" s="519" t="str">
        <f t="shared" si="327"/>
        <v>CONCRETO BETUMINOSO USINADO A QUENTE.PREPARO E FORNECIMENTO</v>
      </c>
      <c r="C20945" s="519" t="s">
        <v>21049</v>
      </c>
      <c r="I20945" s="519" t="s">
        <v>22</v>
      </c>
      <c r="J20945" s="650">
        <v>1154.7</v>
      </c>
    </row>
    <row r="20946" spans="1:10">
      <c r="A20946" s="519" t="s">
        <v>21050</v>
      </c>
      <c r="B20946" s="519" t="str">
        <f t="shared" si="327"/>
        <v>CONCRETO BETUMINOSO USINADO A QUENTE.PREPARO E FORNECIMENTO</v>
      </c>
      <c r="C20946" s="519" t="s">
        <v>21049</v>
      </c>
      <c r="I20946" s="519" t="s">
        <v>22</v>
      </c>
      <c r="J20946" s="650">
        <v>1147.82</v>
      </c>
    </row>
    <row r="20947" spans="1:10">
      <c r="A20947" s="519" t="s">
        <v>21051</v>
      </c>
      <c r="B20947" s="519" t="str">
        <f t="shared" si="327"/>
        <v>CONCRETO BETUMINOSO USINADO A QUENTE,EXCLUSIVE FORNECIMENTODO CAP.PREPARO E FORNECIMENTO</v>
      </c>
      <c r="C20947" s="519" t="s">
        <v>48277</v>
      </c>
      <c r="D20947" s="519" t="s">
        <v>48278</v>
      </c>
      <c r="I20947" s="519" t="s">
        <v>22</v>
      </c>
      <c r="J20947" s="650">
        <v>419.14</v>
      </c>
    </row>
    <row r="20948" spans="1:10">
      <c r="A20948" s="519" t="s">
        <v>21052</v>
      </c>
      <c r="B20948" s="519" t="str">
        <f t="shared" si="327"/>
        <v>CONCRETO BETUMINOSO USINADO A QUENTE,EXCLUSIVE FORNECIMENTODO CAP.PREPARO E FORNECIMENTO</v>
      </c>
      <c r="C20948" s="519" t="s">
        <v>48277</v>
      </c>
      <c r="D20948" s="519" t="s">
        <v>48278</v>
      </c>
      <c r="I20948" s="519" t="s">
        <v>22</v>
      </c>
      <c r="J20948" s="650">
        <v>412.25</v>
      </c>
    </row>
    <row r="20949" spans="1:10">
      <c r="A20949" s="519" t="s">
        <v>21053</v>
      </c>
      <c r="B20949" s="519" t="str">
        <f t="shared" si="327"/>
        <v>CONCRETO BETUMINOSO USINADO A QUENTE,EXCLUSIVE PREPARO,INCLUSIVE TRANSPORTE.CUSTO SOMENTE DOS MATERIAIS.FORNECIMENTO</v>
      </c>
      <c r="C20949" s="519" t="s">
        <v>48279</v>
      </c>
      <c r="D20949" s="519" t="s">
        <v>48280</v>
      </c>
      <c r="I20949" s="519" t="s">
        <v>22</v>
      </c>
      <c r="J20949" s="650">
        <v>880.35</v>
      </c>
    </row>
    <row r="20950" spans="1:10">
      <c r="A20950" s="519" t="s">
        <v>21054</v>
      </c>
      <c r="B20950" s="519" t="str">
        <f t="shared" si="327"/>
        <v>CONCRETO BETUMINOSO USINADO A QUENTE,EXCLUSIVE PREPARO,INCLUSIVE TRANSPORTE.CUSTO SOMENTE DOS MATERIAIS.FORNECIMENTO</v>
      </c>
      <c r="C20950" s="519" t="s">
        <v>48279</v>
      </c>
      <c r="D20950" s="519" t="s">
        <v>48280</v>
      </c>
      <c r="I20950" s="519" t="s">
        <v>22</v>
      </c>
      <c r="J20950" s="650">
        <v>880.35</v>
      </c>
    </row>
    <row r="20951" spans="1:10">
      <c r="A20951" s="519" t="s">
        <v>21055</v>
      </c>
      <c r="B20951" s="519" t="str">
        <f t="shared" si="327"/>
        <v>CONCRETO BETUMINOSO USINADO A QUENTE,MASSA MUITO FINA.PREPARO E FORNECIMENTO</v>
      </c>
      <c r="C20951" s="519" t="s">
        <v>48281</v>
      </c>
      <c r="D20951" s="519" t="s">
        <v>48282</v>
      </c>
      <c r="I20951" s="519" t="s">
        <v>22</v>
      </c>
      <c r="J20951" s="650">
        <v>1151.1300000000001</v>
      </c>
    </row>
    <row r="20952" spans="1:10">
      <c r="A20952" s="519" t="s">
        <v>21056</v>
      </c>
      <c r="B20952" s="519" t="str">
        <f t="shared" si="327"/>
        <v>CONCRETO BETUMINOSO USINADO A QUENTE,MASSA MUITO FINA.PREPARO E FORNECIMENTO</v>
      </c>
      <c r="C20952" s="519" t="s">
        <v>48281</v>
      </c>
      <c r="D20952" s="519" t="s">
        <v>48282</v>
      </c>
      <c r="I20952" s="519" t="s">
        <v>22</v>
      </c>
      <c r="J20952" s="650">
        <v>1144.24</v>
      </c>
    </row>
    <row r="20953" spans="1:10">
      <c r="A20953" s="519" t="s">
        <v>21057</v>
      </c>
      <c r="B20953" s="519" t="str">
        <f t="shared" si="327"/>
        <v>CONCRETO BETUMINOSO USINADO A QUENTE,MASSA MUITO FINA.FORNECIMENTO,EXCLUSIVE PREPARO</v>
      </c>
      <c r="C20953" s="519" t="s">
        <v>48283</v>
      </c>
      <c r="D20953" s="519" t="s">
        <v>48284</v>
      </c>
      <c r="I20953" s="519" t="s">
        <v>22</v>
      </c>
      <c r="J20953" s="650">
        <v>907.98</v>
      </c>
    </row>
    <row r="20954" spans="1:10">
      <c r="A20954" s="519" t="s">
        <v>21058</v>
      </c>
      <c r="B20954" s="519" t="str">
        <f t="shared" si="327"/>
        <v>CONCRETO BETUMINOSO USINADO A QUENTE,MASSA MUITO FINA.FORNECIMENTO,EXCLUSIVE PREPARO</v>
      </c>
      <c r="C20954" s="519" t="s">
        <v>48283</v>
      </c>
      <c r="D20954" s="519" t="s">
        <v>48284</v>
      </c>
      <c r="I20954" s="519" t="s">
        <v>22</v>
      </c>
      <c r="J20954" s="650">
        <v>907.98</v>
      </c>
    </row>
    <row r="20955" spans="1:10">
      <c r="A20955" s="519" t="s">
        <v>21059</v>
      </c>
      <c r="B20955" s="519" t="str">
        <f t="shared" si="327"/>
        <v>LAMA ASFALTICA,FINA,INCLUSIVE TRANSPORTE.CUSTO SOMENTE DOS MATERIAIS.FORNECIMENTO</v>
      </c>
      <c r="C20955" s="519" t="s">
        <v>48285</v>
      </c>
      <c r="D20955" s="519" t="s">
        <v>48286</v>
      </c>
      <c r="I20955" s="519" t="s">
        <v>13</v>
      </c>
      <c r="J20955" s="650">
        <v>3.37</v>
      </c>
    </row>
    <row r="20956" spans="1:10">
      <c r="A20956" s="519" t="s">
        <v>21060</v>
      </c>
      <c r="B20956" s="519" t="str">
        <f t="shared" si="327"/>
        <v>LAMA ASFALTICA,FINA,INCLUSIVE TRANSPORTE.CUSTO SOMENTE DOS MATERIAIS.FORNECIMENTO</v>
      </c>
      <c r="C20956" s="519" t="s">
        <v>48285</v>
      </c>
      <c r="D20956" s="519" t="s">
        <v>48286</v>
      </c>
      <c r="I20956" s="519" t="s">
        <v>13</v>
      </c>
      <c r="J20956" s="650">
        <v>3.37</v>
      </c>
    </row>
    <row r="20957" spans="1:10">
      <c r="A20957" s="519" t="s">
        <v>21061</v>
      </c>
      <c r="B20957" s="519" t="str">
        <f t="shared" si="327"/>
        <v>LAMA ASFALTICA,GROSSA,INCLUSIVE TRANSPORTE.CUSTO SOMENTE DOS MATERIAIS.FORNECIMENTO</v>
      </c>
      <c r="C20957" s="519" t="s">
        <v>48287</v>
      </c>
      <c r="D20957" s="519" t="s">
        <v>48288</v>
      </c>
      <c r="I20957" s="519" t="s">
        <v>13</v>
      </c>
      <c r="J20957" s="650">
        <v>7.91</v>
      </c>
    </row>
    <row r="20958" spans="1:10">
      <c r="A20958" s="519" t="s">
        <v>21062</v>
      </c>
      <c r="B20958" s="519" t="str">
        <f t="shared" si="327"/>
        <v>LAMA ASFALTICA,GROSSA,INCLUSIVE TRANSPORTE.CUSTO SOMENTE DOS MATERIAIS.FORNECIMENTO</v>
      </c>
      <c r="C20958" s="519" t="s">
        <v>48287</v>
      </c>
      <c r="D20958" s="519" t="s">
        <v>48288</v>
      </c>
      <c r="I20958" s="519" t="s">
        <v>13</v>
      </c>
      <c r="J20958" s="650">
        <v>7.91</v>
      </c>
    </row>
    <row r="20959" spans="1:10">
      <c r="A20959" s="519" t="s">
        <v>21063</v>
      </c>
      <c r="B20959" s="519" t="str">
        <f t="shared" si="327"/>
        <v>CAMADA POROSA DE ATRITO EM CBUQ,MODIFICADO POR POLIMERO,INCLUSIVE TRANSPORTE.CUSTO SOMENTE DOS MATERIAIS.FORNECIMENTO</v>
      </c>
      <c r="C20959" s="519" t="s">
        <v>48289</v>
      </c>
      <c r="D20959" s="519" t="s">
        <v>48290</v>
      </c>
      <c r="I20959" s="519" t="s">
        <v>22</v>
      </c>
      <c r="J20959" s="650">
        <v>1029.56</v>
      </c>
    </row>
    <row r="20960" spans="1:10">
      <c r="A20960" s="519" t="s">
        <v>21064</v>
      </c>
      <c r="B20960" s="519" t="str">
        <f t="shared" si="327"/>
        <v>CAMADA POROSA DE ATRITO EM CBUQ,MODIFICADO POR POLIMERO,INCLUSIVE TRANSPORTE.CUSTO SOMENTE DOS MATERIAIS.FORNECIMENTO</v>
      </c>
      <c r="C20960" s="519" t="s">
        <v>48289</v>
      </c>
      <c r="D20960" s="519" t="s">
        <v>48290</v>
      </c>
      <c r="I20960" s="519" t="s">
        <v>22</v>
      </c>
      <c r="J20960" s="650">
        <v>1029.56</v>
      </c>
    </row>
    <row r="20961" spans="1:10">
      <c r="A20961" s="519" t="s">
        <v>21065</v>
      </c>
      <c r="B20961" s="519" t="str">
        <f t="shared" si="327"/>
        <v>CONCRETO BETUMINOSO USINADO A QUENTE TIPO "BINDER",EXCLUSIVE PREPARO,INCLUSIVE TRANSPORTE.CUSTO SOMENTE DOS MATERIAIS.FORNECIMENTO</v>
      </c>
      <c r="C20961" s="519" t="s">
        <v>48291</v>
      </c>
      <c r="D20961" s="519" t="s">
        <v>48292</v>
      </c>
      <c r="E20961" s="519" t="s">
        <v>37739</v>
      </c>
      <c r="I20961" s="519" t="s">
        <v>22</v>
      </c>
      <c r="J20961" s="650">
        <v>517.94000000000005</v>
      </c>
    </row>
    <row r="20962" spans="1:10">
      <c r="A20962" s="519" t="s">
        <v>21066</v>
      </c>
      <c r="B20962" s="519" t="str">
        <f t="shared" si="327"/>
        <v>CONCRETO BETUMINOSO USINADO A QUENTE TIPO "BINDER",EXCLUSIVE PREPARO,INCLUSIVE TRANSPORTE.CUSTO SOMENTE DOS MATERIAIS.FORNECIMENTO</v>
      </c>
      <c r="C20962" s="519" t="s">
        <v>48291</v>
      </c>
      <c r="D20962" s="519" t="s">
        <v>48292</v>
      </c>
      <c r="E20962" s="519" t="s">
        <v>37739</v>
      </c>
      <c r="I20962" s="519" t="s">
        <v>22</v>
      </c>
      <c r="J20962" s="650">
        <v>517.94000000000005</v>
      </c>
    </row>
    <row r="20963" spans="1:10">
      <c r="A20963" s="519" t="s">
        <v>21067</v>
      </c>
      <c r="B20963" s="519" t="str">
        <f t="shared" si="327"/>
        <v>IMPRIMACAO,INCLUSIVE TRANSPORTE.CUSTO SOMENTE DOS MATERIAIS.FORNECIMENTO</v>
      </c>
      <c r="C20963" s="519" t="s">
        <v>48293</v>
      </c>
      <c r="D20963" s="519" t="s">
        <v>36413</v>
      </c>
      <c r="I20963" s="519" t="s">
        <v>13</v>
      </c>
      <c r="J20963" s="650">
        <v>8.11</v>
      </c>
    </row>
    <row r="20964" spans="1:10">
      <c r="A20964" s="519" t="s">
        <v>21068</v>
      </c>
      <c r="B20964" s="519" t="str">
        <f t="shared" si="327"/>
        <v>IMPRIMACAO,INCLUSIVE TRANSPORTE.CUSTO SOMENTE DOS MATERIAIS.FORNECIMENTO</v>
      </c>
      <c r="C20964" s="519" t="s">
        <v>48293</v>
      </c>
      <c r="D20964" s="519" t="s">
        <v>36413</v>
      </c>
      <c r="I20964" s="519" t="s">
        <v>13</v>
      </c>
      <c r="J20964" s="650">
        <v>8.11</v>
      </c>
    </row>
    <row r="20965" spans="1:10">
      <c r="A20965" s="519" t="s">
        <v>21069</v>
      </c>
      <c r="B20965" s="519" t="str">
        <f t="shared" si="327"/>
        <v>PINTURA DE LIGACAO,INCLUSIVE TRANSPORTE.CUSTO SOMENTE DOS MATERIAIS.FORNECIMENTO</v>
      </c>
      <c r="C20965" s="519" t="s">
        <v>48294</v>
      </c>
      <c r="D20965" s="519" t="s">
        <v>48295</v>
      </c>
      <c r="I20965" s="519" t="s">
        <v>13</v>
      </c>
      <c r="J20965" s="650">
        <v>2.23</v>
      </c>
    </row>
    <row r="20966" spans="1:10">
      <c r="A20966" s="519" t="s">
        <v>21070</v>
      </c>
      <c r="B20966" s="519" t="str">
        <f t="shared" si="327"/>
        <v>PINTURA DE LIGACAO,INCLUSIVE TRANSPORTE.CUSTO SOMENTE DOS MATERIAIS.FORNECIMENTO</v>
      </c>
      <c r="C20966" s="519" t="s">
        <v>48294</v>
      </c>
      <c r="D20966" s="519" t="s">
        <v>48295</v>
      </c>
      <c r="I20966" s="519" t="s">
        <v>13</v>
      </c>
      <c r="J20966" s="650">
        <v>2.23</v>
      </c>
    </row>
    <row r="20967" spans="1:10">
      <c r="A20967" s="519" t="s">
        <v>21071</v>
      </c>
      <c r="B20967" s="519" t="str">
        <f t="shared" si="327"/>
        <v>PRE-MISTURADO A FRIO.PREPARO E FORNECIMENTO</v>
      </c>
      <c r="C20967" s="519" t="s">
        <v>21072</v>
      </c>
      <c r="I20967" s="519" t="s">
        <v>22</v>
      </c>
      <c r="J20967" s="650">
        <v>796.89</v>
      </c>
    </row>
    <row r="20968" spans="1:10">
      <c r="A20968" s="519" t="s">
        <v>21073</v>
      </c>
      <c r="B20968" s="519" t="str">
        <f t="shared" si="327"/>
        <v>PRE-MISTURADO A FRIO.PREPARO E FORNECIMENTO</v>
      </c>
      <c r="C20968" s="519" t="s">
        <v>21072</v>
      </c>
      <c r="I20968" s="519" t="s">
        <v>22</v>
      </c>
      <c r="J20968" s="650">
        <v>794.88</v>
      </c>
    </row>
    <row r="20969" spans="1:10">
      <c r="A20969" s="519" t="s">
        <v>21074</v>
      </c>
      <c r="B20969" s="519" t="str">
        <f t="shared" si="327"/>
        <v>TRATAMENTO SUPERFICIAL SIMPLES,INCLUSIVE TRANSPORTE.CUSTO SOMENTE DOS MATERIAIS.FORNECIMENTO</v>
      </c>
      <c r="C20969" s="519" t="s">
        <v>48296</v>
      </c>
      <c r="D20969" s="519" t="s">
        <v>48297</v>
      </c>
      <c r="I20969" s="519" t="s">
        <v>13</v>
      </c>
      <c r="J20969" s="650">
        <v>5.51</v>
      </c>
    </row>
    <row r="20970" spans="1:10">
      <c r="A20970" s="519" t="s">
        <v>21075</v>
      </c>
      <c r="B20970" s="519" t="str">
        <f t="shared" si="327"/>
        <v>TRATAMENTO SUPERFICIAL SIMPLES,INCLUSIVE TRANSPORTE.CUSTO SOMENTE DOS MATERIAIS.FORNECIMENTO</v>
      </c>
      <c r="C20970" s="519" t="s">
        <v>48296</v>
      </c>
      <c r="D20970" s="519" t="s">
        <v>48297</v>
      </c>
      <c r="I20970" s="519" t="s">
        <v>13</v>
      </c>
      <c r="J20970" s="650">
        <v>5.51</v>
      </c>
    </row>
    <row r="20971" spans="1:10">
      <c r="A20971" s="519" t="s">
        <v>21076</v>
      </c>
      <c r="B20971" s="519" t="str">
        <f t="shared" si="327"/>
        <v>TRATAMENTO SUPERFICIAL DUPLO,UTILIZANDO ESCORIA DE ACIARIA.CUSTO SOMENTE DOS MATERIAIS,EXCLUSIVE TRANSPORTE DA ESCORIA DE ACIARIA.FORNECIMENTO</v>
      </c>
      <c r="C20971" s="519" t="s">
        <v>48298</v>
      </c>
      <c r="D20971" s="519" t="s">
        <v>48299</v>
      </c>
      <c r="E20971" s="519" t="s">
        <v>48300</v>
      </c>
      <c r="I20971" s="519" t="s">
        <v>13</v>
      </c>
      <c r="J20971" s="650">
        <v>14.28</v>
      </c>
    </row>
    <row r="20972" spans="1:10">
      <c r="A20972" s="519" t="s">
        <v>21077</v>
      </c>
      <c r="B20972" s="519" t="str">
        <f t="shared" si="327"/>
        <v>TRATAMENTO SUPERFICIAL DUPLO,UTILIZANDO ESCORIA DE ACIARIA.CUSTO SOMENTE DOS MATERIAIS,EXCLUSIVE TRANSPORTE DA ESCORIA DE ACIARIA.FORNECIMENTO</v>
      </c>
      <c r="C20972" s="519" t="s">
        <v>48298</v>
      </c>
      <c r="D20972" s="519" t="s">
        <v>48299</v>
      </c>
      <c r="E20972" s="519" t="s">
        <v>48300</v>
      </c>
      <c r="I20972" s="519" t="s">
        <v>13</v>
      </c>
      <c r="J20972" s="650">
        <v>14.28</v>
      </c>
    </row>
    <row r="20973" spans="1:10">
      <c r="A20973" s="519" t="s">
        <v>21078</v>
      </c>
      <c r="B20973" s="519" t="str">
        <f t="shared" si="327"/>
        <v>TRATAMENTO SUPERFICIAL DUPLO,INCLUSIVE TRANSPORTE.CUSTO SOMENTE DOS MATERIAIS.FORNECIMENTO</v>
      </c>
      <c r="C20973" s="519" t="s">
        <v>48301</v>
      </c>
      <c r="D20973" s="519" t="s">
        <v>48302</v>
      </c>
      <c r="I20973" s="519" t="s">
        <v>13</v>
      </c>
      <c r="J20973" s="650">
        <v>15.22</v>
      </c>
    </row>
    <row r="20974" spans="1:10">
      <c r="A20974" s="519" t="s">
        <v>21079</v>
      </c>
      <c r="B20974" s="519" t="str">
        <f t="shared" si="327"/>
        <v>TRATAMENTO SUPERFICIAL DUPLO,INCLUSIVE TRANSPORTE.CUSTO SOMENTE DOS MATERIAIS.FORNECIMENTO</v>
      </c>
      <c r="C20974" s="519" t="s">
        <v>48301</v>
      </c>
      <c r="D20974" s="519" t="s">
        <v>48302</v>
      </c>
      <c r="I20974" s="519" t="s">
        <v>13</v>
      </c>
      <c r="J20974" s="650">
        <v>15.22</v>
      </c>
    </row>
    <row r="20975" spans="1:10">
      <c r="A20975" s="519" t="s">
        <v>21080</v>
      </c>
      <c r="B20975" s="519" t="str">
        <f t="shared" si="327"/>
        <v>TRATAMENTO SUPERFICIAL TRIPLO,INCLUSIVE TRANSPORTE.CUSTO SOMENTE DOS MATERIAIS.FORNECIMENTO</v>
      </c>
      <c r="C20975" s="519" t="s">
        <v>48303</v>
      </c>
      <c r="D20975" s="519" t="s">
        <v>48304</v>
      </c>
      <c r="I20975" s="519" t="s">
        <v>13</v>
      </c>
      <c r="J20975" s="650">
        <v>19.760000000000002</v>
      </c>
    </row>
    <row r="20976" spans="1:10">
      <c r="A20976" s="519" t="s">
        <v>21081</v>
      </c>
      <c r="B20976" s="519" t="str">
        <f t="shared" si="327"/>
        <v>TRATAMENTO SUPERFICIAL TRIPLO,INCLUSIVE TRANSPORTE.CUSTO SOMENTE DOS MATERIAIS.FORNECIMENTO</v>
      </c>
      <c r="C20976" s="519" t="s">
        <v>48303</v>
      </c>
      <c r="D20976" s="519" t="s">
        <v>48304</v>
      </c>
      <c r="I20976" s="519" t="s">
        <v>13</v>
      </c>
      <c r="J20976" s="650">
        <v>19.760000000000002</v>
      </c>
    </row>
    <row r="20977" spans="1:10">
      <c r="A20977" s="519" t="s">
        <v>21082</v>
      </c>
      <c r="B20977" s="519" t="str">
        <f t="shared" si="327"/>
        <v>EMULSAO ASFALTICA CATIONICA,TIPO RR-2C,INCLUSIVE TRANSPORTE.CUSTO SOMENTE DOS MATERIAIS.FORNECIMENTO</v>
      </c>
      <c r="C20977" s="519" t="s">
        <v>48305</v>
      </c>
      <c r="D20977" s="519" t="s">
        <v>48306</v>
      </c>
      <c r="I20977" s="519" t="s">
        <v>606</v>
      </c>
      <c r="J20977" s="650">
        <v>4475.3999999999996</v>
      </c>
    </row>
    <row r="20978" spans="1:10">
      <c r="A20978" s="519" t="s">
        <v>21083</v>
      </c>
      <c r="B20978" s="519" t="str">
        <f t="shared" si="327"/>
        <v>EMULSAO ASFALTICA CATIONICA,TIPO RR-2C,INCLUSIVE TRANSPORTE.CUSTO SOMENTE DOS MATERIAIS.FORNECIMENTO</v>
      </c>
      <c r="C20978" s="519" t="s">
        <v>48305</v>
      </c>
      <c r="D20978" s="519" t="s">
        <v>48306</v>
      </c>
      <c r="I20978" s="519" t="s">
        <v>606</v>
      </c>
      <c r="J20978" s="650">
        <v>4475.3999999999996</v>
      </c>
    </row>
    <row r="20979" spans="1:10">
      <c r="A20979" s="519" t="s">
        <v>21084</v>
      </c>
      <c r="B20979" s="519" t="str">
        <f t="shared" si="327"/>
        <v>EMULSAO ASFALTICA CATIONICA,TIPO RL-1C,INCLUSIVE TRANSPORTE.CUSTO SOMENTE DOS MATERIAIS.FORNECIMENTO</v>
      </c>
      <c r="C20979" s="519" t="s">
        <v>48307</v>
      </c>
      <c r="D20979" s="519" t="s">
        <v>48306</v>
      </c>
      <c r="I20979" s="519" t="s">
        <v>606</v>
      </c>
      <c r="J20979" s="650">
        <v>3985.6</v>
      </c>
    </row>
    <row r="20980" spans="1:10">
      <c r="A20980" s="519" t="s">
        <v>21085</v>
      </c>
      <c r="B20980" s="519" t="str">
        <f t="shared" si="327"/>
        <v>EMULSAO ASFALTICA CATIONICA,TIPO RL-1C,INCLUSIVE TRANSPORTE.CUSTO SOMENTE DOS MATERIAIS.FORNECIMENTO</v>
      </c>
      <c r="C20980" s="519" t="s">
        <v>48307</v>
      </c>
      <c r="D20980" s="519" t="s">
        <v>48306</v>
      </c>
      <c r="I20980" s="519" t="s">
        <v>606</v>
      </c>
      <c r="J20980" s="650">
        <v>3985.6</v>
      </c>
    </row>
    <row r="20981" spans="1:10">
      <c r="A20981" s="519" t="s">
        <v>21086</v>
      </c>
      <c r="B20981" s="519" t="str">
        <f t="shared" si="327"/>
        <v>EMULSAO ASFALTICA CATIONICA RR-1C,INCLUSIVE TRANSPORTE.CUSTO SOMENTE DOS MATERIAIS.FORNECIMENTO</v>
      </c>
      <c r="C20981" s="519" t="s">
        <v>48308</v>
      </c>
      <c r="D20981" s="519" t="s">
        <v>48309</v>
      </c>
      <c r="I20981" s="519" t="s">
        <v>606</v>
      </c>
      <c r="J20981" s="650">
        <v>3962.4</v>
      </c>
    </row>
    <row r="20982" spans="1:10">
      <c r="A20982" s="519" t="s">
        <v>21087</v>
      </c>
      <c r="B20982" s="519" t="str">
        <f t="shared" si="327"/>
        <v>EMULSAO ASFALTICA CATIONICA RR-1C,INCLUSIVE TRANSPORTE.CUSTO SOMENTE DOS MATERIAIS.FORNECIMENTO</v>
      </c>
      <c r="C20982" s="519" t="s">
        <v>48308</v>
      </c>
      <c r="D20982" s="519" t="s">
        <v>48309</v>
      </c>
      <c r="I20982" s="519" t="s">
        <v>606</v>
      </c>
      <c r="J20982" s="650">
        <v>3962.4</v>
      </c>
    </row>
    <row r="20983" spans="1:10">
      <c r="A20983" s="519" t="s">
        <v>21088</v>
      </c>
      <c r="B20983" s="519" t="str">
        <f t="shared" si="327"/>
        <v>EMULSAO ASFALTICA CATIONICA,TIPO RM-1C,INCLUSIVE TRANSPORTE.CUSTO SOMENTE DOS MATERIAIS.FORNECIMENTO</v>
      </c>
      <c r="C20983" s="519" t="s">
        <v>48310</v>
      </c>
      <c r="D20983" s="519" t="s">
        <v>48306</v>
      </c>
      <c r="I20983" s="519" t="s">
        <v>606</v>
      </c>
      <c r="J20983" s="650">
        <v>4474.3</v>
      </c>
    </row>
    <row r="20984" spans="1:10">
      <c r="A20984" s="519" t="s">
        <v>21089</v>
      </c>
      <c r="B20984" s="519" t="str">
        <f t="shared" si="327"/>
        <v>EMULSAO ASFALTICA CATIONICA,TIPO RM-1C,INCLUSIVE TRANSPORTE.CUSTO SOMENTE DOS MATERIAIS.FORNECIMENTO</v>
      </c>
      <c r="C20984" s="519" t="s">
        <v>48310</v>
      </c>
      <c r="D20984" s="519" t="s">
        <v>48306</v>
      </c>
      <c r="I20984" s="519" t="s">
        <v>606</v>
      </c>
      <c r="J20984" s="650">
        <v>4474.3</v>
      </c>
    </row>
    <row r="20985" spans="1:10">
      <c r="A20985" s="519" t="s">
        <v>21090</v>
      </c>
      <c r="B20985" s="519" t="str">
        <f t="shared" si="327"/>
        <v>ASFALTO DILUIDO,TIPO CM-30,INCLUSIVE TRANSPORTE.CUSTO SOMENTE DOS MATERIAIS.FORNECIMENTO</v>
      </c>
      <c r="C20985" s="519" t="s">
        <v>48311</v>
      </c>
      <c r="D20985" s="519" t="s">
        <v>48312</v>
      </c>
      <c r="I20985" s="519" t="s">
        <v>606</v>
      </c>
      <c r="J20985" s="650">
        <v>8112.7</v>
      </c>
    </row>
    <row r="20986" spans="1:10">
      <c r="A20986" s="519" t="s">
        <v>21091</v>
      </c>
      <c r="B20986" s="519" t="str">
        <f t="shared" si="327"/>
        <v>ASFALTO DILUIDO,TIPO CM-30,INCLUSIVE TRANSPORTE.CUSTO SOMENTE DOS MATERIAIS.FORNECIMENTO</v>
      </c>
      <c r="C20986" s="519" t="s">
        <v>48311</v>
      </c>
      <c r="D20986" s="519" t="s">
        <v>48312</v>
      </c>
      <c r="I20986" s="519" t="s">
        <v>606</v>
      </c>
      <c r="J20986" s="650">
        <v>8112.7</v>
      </c>
    </row>
    <row r="20987" spans="1:10">
      <c r="A20987" s="519" t="s">
        <v>21092</v>
      </c>
      <c r="B20987" s="519" t="str">
        <f t="shared" si="327"/>
        <v>MATERIAL BETUMINOSO,TIPO CIMENTO ASFALTICO CAP-30/45,INCLUSIVE TRANSPORTE.CUSTO SOMENTE DOS MATERIAIS.FORNECIMENTO</v>
      </c>
      <c r="C20987" s="519" t="s">
        <v>48313</v>
      </c>
      <c r="D20987" s="519" t="s">
        <v>48314</v>
      </c>
      <c r="I20987" s="519" t="s">
        <v>606</v>
      </c>
      <c r="J20987" s="650">
        <v>5515.5</v>
      </c>
    </row>
    <row r="20988" spans="1:10">
      <c r="A20988" s="519" t="s">
        <v>21093</v>
      </c>
      <c r="B20988" s="519" t="str">
        <f t="shared" si="327"/>
        <v>MATERIAL BETUMINOSO,TIPO CIMENTO ASFALTICO CAP-30/45,INCLUSIVE TRANSPORTE.CUSTO SOMENTE DOS MATERIAIS.FORNECIMENTO</v>
      </c>
      <c r="C20988" s="519" t="s">
        <v>48313</v>
      </c>
      <c r="D20988" s="519" t="s">
        <v>48314</v>
      </c>
      <c r="I20988" s="519" t="s">
        <v>606</v>
      </c>
      <c r="J20988" s="650">
        <v>5515.5</v>
      </c>
    </row>
    <row r="20989" spans="1:10">
      <c r="A20989" s="519" t="s">
        <v>21094</v>
      </c>
      <c r="B20989" s="519" t="str">
        <f t="shared" si="327"/>
        <v>MATERIAL BETUMINOSO,TIPO CIMENTO ASFALTICO CAP-50/70,INCLUSIVE TRANSPORTE.FORNECIMENTO</v>
      </c>
      <c r="C20989" s="519" t="s">
        <v>48315</v>
      </c>
      <c r="D20989" s="519" t="s">
        <v>48316</v>
      </c>
      <c r="I20989" s="519" t="s">
        <v>606</v>
      </c>
      <c r="J20989" s="650">
        <v>5837.8</v>
      </c>
    </row>
    <row r="20990" spans="1:10">
      <c r="A20990" s="519" t="s">
        <v>21095</v>
      </c>
      <c r="B20990" s="519" t="str">
        <f t="shared" si="327"/>
        <v>MATERIAL BETUMINOSO,TIPO CIMENTO ASFALTICO CAP-50/70,INCLUSIVE TRANSPORTE.FORNECIMENTO</v>
      </c>
      <c r="C20990" s="519" t="s">
        <v>48315</v>
      </c>
      <c r="D20990" s="519" t="s">
        <v>48316</v>
      </c>
      <c r="I20990" s="519" t="s">
        <v>606</v>
      </c>
      <c r="J20990" s="650">
        <v>5837.8</v>
      </c>
    </row>
    <row r="20991" spans="1:10">
      <c r="A20991" s="519" t="s">
        <v>21096</v>
      </c>
      <c r="B20991" s="519" t="str">
        <f t="shared" si="327"/>
        <v>SAIBRO,INCLUSIVE TRANSPORTE.FORNECIMENTO</v>
      </c>
      <c r="C20991" s="519" t="s">
        <v>21097</v>
      </c>
      <c r="I20991" s="519" t="s">
        <v>22</v>
      </c>
      <c r="J20991" s="650">
        <v>66.36</v>
      </c>
    </row>
    <row r="20992" spans="1:10">
      <c r="A20992" s="519" t="s">
        <v>21098</v>
      </c>
      <c r="B20992" s="519" t="str">
        <f t="shared" si="327"/>
        <v>SAIBRO,INCLUSIVE TRANSPORTE.FORNECIMENTO</v>
      </c>
      <c r="C20992" s="519" t="s">
        <v>21097</v>
      </c>
      <c r="I20992" s="519" t="s">
        <v>22</v>
      </c>
      <c r="J20992" s="650">
        <v>66.36</v>
      </c>
    </row>
    <row r="20993" spans="1:10">
      <c r="A20993" s="519" t="s">
        <v>21099</v>
      </c>
      <c r="B20993" s="519" t="str">
        <f t="shared" si="327"/>
        <v>SAIBRO,EXCLUSIVE TRANSPORTE,INCLUSIVE CARGA NO CAMINHAO</v>
      </c>
      <c r="C20993" s="519" t="s">
        <v>21100</v>
      </c>
      <c r="I20993" s="519" t="s">
        <v>22</v>
      </c>
      <c r="J20993" s="650">
        <v>32.85</v>
      </c>
    </row>
    <row r="20994" spans="1:10">
      <c r="A20994" s="519" t="s">
        <v>21101</v>
      </c>
      <c r="B20994" s="519" t="str">
        <f t="shared" si="327"/>
        <v>SAIBRO,EXCLUSIVE TRANSPORTE,INCLUSIVE CARGA NO CAMINHAO</v>
      </c>
      <c r="C20994" s="519" t="s">
        <v>21100</v>
      </c>
      <c r="I20994" s="519" t="s">
        <v>22</v>
      </c>
      <c r="J20994" s="650">
        <v>32.85</v>
      </c>
    </row>
    <row r="20995" spans="1:10">
      <c r="A20995" s="519" t="s">
        <v>21102</v>
      </c>
      <c r="B20995" s="519" t="str">
        <f t="shared" si="327"/>
        <v>PINTURA COM CAL,DE GUARDA-CORPO,GUARDA-RODA E MURETA DE PROTECAO EM PONTES E VIADUTOS,MEDIDA PELO DOBRO DA AREA TOTAL(LARGURA X ALTURA)</v>
      </c>
      <c r="C20995" s="519" t="s">
        <v>48317</v>
      </c>
      <c r="D20995" s="519" t="s">
        <v>48318</v>
      </c>
      <c r="E20995" s="519" t="s">
        <v>48319</v>
      </c>
      <c r="I20995" s="519" t="s">
        <v>13</v>
      </c>
      <c r="J20995" s="650">
        <v>5.58</v>
      </c>
    </row>
    <row r="20996" spans="1:10">
      <c r="A20996" s="519" t="s">
        <v>21103</v>
      </c>
      <c r="B20996" s="519" t="str">
        <f t="shared" si="327"/>
        <v>PINTURA COM CAL,DE GUARDA-CORPO,GUARDA-RODA E MURETA DE PROTECAO EM PONTES E VIADUTOS,MEDIDA PELO DOBRO DA AREA TOTAL(LARGURA X ALTURA)</v>
      </c>
      <c r="C20996" s="519" t="s">
        <v>48317</v>
      </c>
      <c r="D20996" s="519" t="s">
        <v>48318</v>
      </c>
      <c r="E20996" s="519" t="s">
        <v>48319</v>
      </c>
      <c r="I20996" s="519" t="s">
        <v>13</v>
      </c>
      <c r="J20996" s="650">
        <v>4.9000000000000004</v>
      </c>
    </row>
    <row r="20997" spans="1:10">
      <c r="A20997" s="519" t="s">
        <v>21104</v>
      </c>
      <c r="B20997" s="519" t="str">
        <f t="shared" si="327"/>
        <v>PO-DE-BORRACHA GRANULADO(DENSIDADE ENTRE 0,3 E 0,4),INCLUSIVE TRANSPORTE PARA REGIAO METROPOLITANA DO RIO DE JANEIRO.FORNECIMENTO</v>
      </c>
      <c r="C20997" s="519" t="s">
        <v>48320</v>
      </c>
      <c r="D20997" s="519" t="s">
        <v>48321</v>
      </c>
      <c r="E20997" s="519" t="s">
        <v>38308</v>
      </c>
      <c r="I20997" s="519" t="s">
        <v>606</v>
      </c>
      <c r="J20997" s="650">
        <v>1596.5</v>
      </c>
    </row>
    <row r="20998" spans="1:10">
      <c r="A20998" s="519" t="s">
        <v>21105</v>
      </c>
      <c r="B20998" s="519" t="str">
        <f t="shared" si="327"/>
        <v>PO-DE-BORRACHA GRANULADO(DENSIDADE ENTRE 0,3 E 0,4),INCLUSIVE TRANSPORTE PARA REGIAO METROPOLITANA DO RIO DE JANEIRO.FORNECIMENTO</v>
      </c>
      <c r="C20998" s="519" t="s">
        <v>48320</v>
      </c>
      <c r="D20998" s="519" t="s">
        <v>48321</v>
      </c>
      <c r="E20998" s="519" t="s">
        <v>38308</v>
      </c>
      <c r="I20998" s="519" t="s">
        <v>606</v>
      </c>
      <c r="J20998" s="650">
        <v>1596.5</v>
      </c>
    </row>
    <row r="20999" spans="1:10">
      <c r="A20999" s="519" t="s">
        <v>21106</v>
      </c>
      <c r="B20999" s="519" t="str">
        <f t="shared" si="327"/>
        <v>PINTURA DE MEIO-FIO COM CAL,COM UMA DEMAO</v>
      </c>
      <c r="C20999" s="519" t="s">
        <v>21107</v>
      </c>
      <c r="I20999" s="519" t="s">
        <v>36</v>
      </c>
      <c r="J20999" s="650">
        <v>0.57999999999999996</v>
      </c>
    </row>
    <row r="21000" spans="1:10">
      <c r="A21000" s="519" t="s">
        <v>21108</v>
      </c>
      <c r="B21000" s="519" t="str">
        <f t="shared" ref="B21000:B21063" si="328">C21000&amp;D21000&amp;E21000&amp;F21000&amp;G21000&amp;H21000</f>
        <v>PINTURA DE MEIO-FIO COM CAL,COM UMA DEMAO</v>
      </c>
      <c r="C21000" s="519" t="s">
        <v>21107</v>
      </c>
      <c r="I21000" s="519" t="s">
        <v>36</v>
      </c>
      <c r="J21000" s="650">
        <v>0.5</v>
      </c>
    </row>
    <row r="21001" spans="1:10">
      <c r="A21001" s="519" t="s">
        <v>21109</v>
      </c>
      <c r="B21001" s="519" t="str">
        <f t="shared" si="328"/>
        <v>PINTURA COM TINTA A BASE DE PVA,DE GUARDA-CORPO,GUARDA-RODAE MURETA DE PROTECAO EM PONTES E VIADUTOS,MEDIDA PELO DOBRODA AREA TOTAL(LARGURA X ALTURA)</v>
      </c>
      <c r="C21001" s="519" t="s">
        <v>48322</v>
      </c>
      <c r="D21001" s="519" t="s">
        <v>48323</v>
      </c>
      <c r="E21001" s="519" t="s">
        <v>48324</v>
      </c>
      <c r="I21001" s="519" t="s">
        <v>13</v>
      </c>
      <c r="J21001" s="650">
        <v>7.94</v>
      </c>
    </row>
    <row r="21002" spans="1:10">
      <c r="A21002" s="519" t="s">
        <v>21110</v>
      </c>
      <c r="B21002" s="519" t="str">
        <f t="shared" si="328"/>
        <v>PINTURA COM TINTA A BASE DE PVA,DE GUARDA-CORPO,GUARDA-RODAE MURETA DE PROTECAO EM PONTES E VIADUTOS,MEDIDA PELO DOBRODA AREA TOTAL(LARGURA X ALTURA)</v>
      </c>
      <c r="C21002" s="519" t="s">
        <v>48322</v>
      </c>
      <c r="D21002" s="519" t="s">
        <v>48323</v>
      </c>
      <c r="E21002" s="519" t="s">
        <v>48324</v>
      </c>
      <c r="I21002" s="519" t="s">
        <v>13</v>
      </c>
      <c r="J21002" s="650">
        <v>7.03</v>
      </c>
    </row>
    <row r="21003" spans="1:10">
      <c r="A21003" s="519" t="s">
        <v>21111</v>
      </c>
      <c r="B21003" s="519" t="str">
        <f t="shared" si="328"/>
        <v>DEFENSAS METALICAS:RECUPERACAO E ASSENTAMENTO COM RETIRADA,PINTURA EM 2 DEMAOS E POSTERIOR RECOLOCACAO</v>
      </c>
      <c r="C21003" s="519" t="s">
        <v>48325</v>
      </c>
      <c r="D21003" s="519" t="s">
        <v>48326</v>
      </c>
      <c r="I21003" s="519" t="s">
        <v>36</v>
      </c>
      <c r="J21003" s="650">
        <v>84.71</v>
      </c>
    </row>
    <row r="21004" spans="1:10">
      <c r="A21004" s="519" t="s">
        <v>21112</v>
      </c>
      <c r="B21004" s="519" t="str">
        <f t="shared" si="328"/>
        <v>DEFENSAS METALICAS:RECUPERACAO E ASSENTAMENTO COM RETIRADA,PINTURA EM 2 DEMAOS E POSTERIOR RECOLOCACAO</v>
      </c>
      <c r="C21004" s="519" t="s">
        <v>48325</v>
      </c>
      <c r="D21004" s="519" t="s">
        <v>48326</v>
      </c>
      <c r="I21004" s="519" t="s">
        <v>36</v>
      </c>
      <c r="J21004" s="650">
        <v>73.52</v>
      </c>
    </row>
    <row r="21005" spans="1:10">
      <c r="A21005" s="519" t="s">
        <v>21113</v>
      </c>
      <c r="B21005" s="519" t="str">
        <f t="shared" si="328"/>
        <v>EMULSAO ASFALTICA CATIONICA,TIPO RR-2C,EXCLUSIVE TRANSPORTE.CUSTO SOMENTE DOS MATERIAIS.FORNECIMENTO</v>
      </c>
      <c r="C21005" s="519" t="s">
        <v>48327</v>
      </c>
      <c r="D21005" s="519" t="s">
        <v>48306</v>
      </c>
      <c r="I21005" s="519" t="s">
        <v>606</v>
      </c>
      <c r="J21005" s="650">
        <v>4262.3</v>
      </c>
    </row>
    <row r="21006" spans="1:10">
      <c r="A21006" s="519" t="s">
        <v>21114</v>
      </c>
      <c r="B21006" s="519" t="str">
        <f t="shared" si="328"/>
        <v>EMULSAO ASFALTICA CATIONICA,TIPO RR-2C,EXCLUSIVE TRANSPORTE.CUSTO SOMENTE DOS MATERIAIS.FORNECIMENTO</v>
      </c>
      <c r="C21006" s="519" t="s">
        <v>48327</v>
      </c>
      <c r="D21006" s="519" t="s">
        <v>48306</v>
      </c>
      <c r="I21006" s="519" t="s">
        <v>606</v>
      </c>
      <c r="J21006" s="650">
        <v>4262.3</v>
      </c>
    </row>
    <row r="21007" spans="1:10">
      <c r="A21007" s="519" t="s">
        <v>21115</v>
      </c>
      <c r="B21007" s="519" t="str">
        <f t="shared" si="328"/>
        <v>EMULSAO ASFALTICA CATIONICA,TIPO RL-1C,EXCLUSIVE TRANSPORTE.CUSTO SOMENTE DOS MATERIAIS.FORNECIMENTO</v>
      </c>
      <c r="C21007" s="519" t="s">
        <v>48328</v>
      </c>
      <c r="D21007" s="519" t="s">
        <v>48306</v>
      </c>
      <c r="I21007" s="519" t="s">
        <v>606</v>
      </c>
      <c r="J21007" s="650">
        <v>3795.8</v>
      </c>
    </row>
    <row r="21008" spans="1:10">
      <c r="A21008" s="519" t="s">
        <v>21116</v>
      </c>
      <c r="B21008" s="519" t="str">
        <f t="shared" si="328"/>
        <v>EMULSAO ASFALTICA CATIONICA,TIPO RL-1C,EXCLUSIVE TRANSPORTE.CUSTO SOMENTE DOS MATERIAIS.FORNECIMENTO</v>
      </c>
      <c r="C21008" s="519" t="s">
        <v>48328</v>
      </c>
      <c r="D21008" s="519" t="s">
        <v>48306</v>
      </c>
      <c r="I21008" s="519" t="s">
        <v>606</v>
      </c>
      <c r="J21008" s="650">
        <v>3795.8</v>
      </c>
    </row>
    <row r="21009" spans="1:10">
      <c r="A21009" s="519" t="s">
        <v>21117</v>
      </c>
      <c r="B21009" s="519" t="str">
        <f t="shared" si="328"/>
        <v>EMULSAO ASFALTICA CATIONICA,TIPO RR-1C,EXCLUSIVE TRANSPORTE.CUSTO SOMENTE DOS MATERIAIS.FORNECIMENTO</v>
      </c>
      <c r="C21009" s="519" t="s">
        <v>48329</v>
      </c>
      <c r="D21009" s="519" t="s">
        <v>48306</v>
      </c>
      <c r="I21009" s="519" t="s">
        <v>606</v>
      </c>
      <c r="J21009" s="650">
        <v>3773.7</v>
      </c>
    </row>
    <row r="21010" spans="1:10">
      <c r="A21010" s="519" t="s">
        <v>21118</v>
      </c>
      <c r="B21010" s="519" t="str">
        <f t="shared" si="328"/>
        <v>EMULSAO ASFALTICA CATIONICA,TIPO RR-1C,EXCLUSIVE TRANSPORTE.CUSTO SOMENTE DOS MATERIAIS.FORNECIMENTO</v>
      </c>
      <c r="C21010" s="519" t="s">
        <v>48329</v>
      </c>
      <c r="D21010" s="519" t="s">
        <v>48306</v>
      </c>
      <c r="I21010" s="519" t="s">
        <v>606</v>
      </c>
      <c r="J21010" s="650">
        <v>3773.7</v>
      </c>
    </row>
    <row r="21011" spans="1:10">
      <c r="A21011" s="519" t="s">
        <v>21119</v>
      </c>
      <c r="B21011" s="519" t="str">
        <f t="shared" si="328"/>
        <v>EMULSAO ASFALTICA CATIONICA,TIPO RM-1C,EXCLUSIVE TRANSPORTE.CUSTO SOMENTE DOS MATERIAIS.FORNECIMENTO</v>
      </c>
      <c r="C21011" s="519" t="s">
        <v>48330</v>
      </c>
      <c r="D21011" s="519" t="s">
        <v>48306</v>
      </c>
      <c r="I21011" s="519" t="s">
        <v>606</v>
      </c>
      <c r="J21011" s="650">
        <v>4261.2</v>
      </c>
    </row>
    <row r="21012" spans="1:10">
      <c r="A21012" s="519" t="s">
        <v>21120</v>
      </c>
      <c r="B21012" s="519" t="str">
        <f t="shared" si="328"/>
        <v>EMULSAO ASFALTICA CATIONICA,TIPO RM-1C,EXCLUSIVE TRANSPORTE.CUSTO SOMENTE DOS MATERIAIS.FORNECIMENTO</v>
      </c>
      <c r="C21012" s="519" t="s">
        <v>48330</v>
      </c>
      <c r="D21012" s="519" t="s">
        <v>48306</v>
      </c>
      <c r="I21012" s="519" t="s">
        <v>606</v>
      </c>
      <c r="J21012" s="650">
        <v>4261.2</v>
      </c>
    </row>
    <row r="21013" spans="1:10">
      <c r="A21013" s="519" t="s">
        <v>21121</v>
      </c>
      <c r="B21013" s="519" t="str">
        <f t="shared" si="328"/>
        <v>ASFALTO DILUIDO,TIPO CM-30,EXCLUSIVE TRANSPORTE.CUSTO SOMENTE DOS MATERIAIS.FORNECIMENTO</v>
      </c>
      <c r="C21013" s="519" t="s">
        <v>48331</v>
      </c>
      <c r="D21013" s="519" t="s">
        <v>48312</v>
      </c>
      <c r="I21013" s="519" t="s">
        <v>606</v>
      </c>
      <c r="J21013" s="650">
        <v>7726.4</v>
      </c>
    </row>
    <row r="21014" spans="1:10">
      <c r="A21014" s="519" t="s">
        <v>21122</v>
      </c>
      <c r="B21014" s="519" t="str">
        <f t="shared" si="328"/>
        <v>ASFALTO DILUIDO,TIPO CM-30,EXCLUSIVE TRANSPORTE.CUSTO SOMENTE DOS MATERIAIS.FORNECIMENTO</v>
      </c>
      <c r="C21014" s="519" t="s">
        <v>48331</v>
      </c>
      <c r="D21014" s="519" t="s">
        <v>48312</v>
      </c>
      <c r="I21014" s="519" t="s">
        <v>606</v>
      </c>
      <c r="J21014" s="650">
        <v>7726.4</v>
      </c>
    </row>
    <row r="21015" spans="1:10">
      <c r="A21015" s="519" t="s">
        <v>21123</v>
      </c>
      <c r="B21015" s="519" t="str">
        <f t="shared" si="328"/>
        <v>MATERIAL BETUMINOSO,TIPO CIMENTO ASFALTICO CAP-30/45,EXCLUSIVE TRANSPORTE.CUSTO SOMENTE DOS MATERIAIS.FORNECIMENTO</v>
      </c>
      <c r="C21015" s="519" t="s">
        <v>48332</v>
      </c>
      <c r="D21015" s="519" t="s">
        <v>48314</v>
      </c>
      <c r="I21015" s="519" t="s">
        <v>606</v>
      </c>
      <c r="J21015" s="650">
        <v>5252.8</v>
      </c>
    </row>
    <row r="21016" spans="1:10">
      <c r="A21016" s="519" t="s">
        <v>21124</v>
      </c>
      <c r="B21016" s="519" t="str">
        <f t="shared" si="328"/>
        <v>MATERIAL BETUMINOSO,TIPO CIMENTO ASFALTICO CAP-30/45,EXCLUSIVE TRANSPORTE.CUSTO SOMENTE DOS MATERIAIS.FORNECIMENTO</v>
      </c>
      <c r="C21016" s="519" t="s">
        <v>48332</v>
      </c>
      <c r="D21016" s="519" t="s">
        <v>48314</v>
      </c>
      <c r="I21016" s="519" t="s">
        <v>606</v>
      </c>
      <c r="J21016" s="650">
        <v>5252.8</v>
      </c>
    </row>
    <row r="21017" spans="1:10">
      <c r="A21017" s="519" t="s">
        <v>21125</v>
      </c>
      <c r="B21017" s="519" t="str">
        <f t="shared" si="328"/>
        <v>MATERIAL BETUMINOSO,TIPO CIMENTO ASFALTICO CAP-50/70,EXCLUSIVE TRANSPORTE.CUSTO SOMENTE DOS MATERIAIS.FORNECIMENTO</v>
      </c>
      <c r="C21017" s="519" t="s">
        <v>48333</v>
      </c>
      <c r="D21017" s="519" t="s">
        <v>48314</v>
      </c>
      <c r="I21017" s="519" t="s">
        <v>606</v>
      </c>
      <c r="J21017" s="650">
        <v>5559.8</v>
      </c>
    </row>
    <row r="21018" spans="1:10">
      <c r="A21018" s="519" t="s">
        <v>21126</v>
      </c>
      <c r="B21018" s="519" t="str">
        <f t="shared" si="328"/>
        <v>MATERIAL BETUMINOSO,TIPO CIMENTO ASFALTICO CAP-50/70,EXCLUSIVE TRANSPORTE.CUSTO SOMENTE DOS MATERIAIS.FORNECIMENTO</v>
      </c>
      <c r="C21018" s="519" t="s">
        <v>48333</v>
      </c>
      <c r="D21018" s="519" t="s">
        <v>48314</v>
      </c>
      <c r="I21018" s="519" t="s">
        <v>606</v>
      </c>
      <c r="J21018" s="650">
        <v>5559.8</v>
      </c>
    </row>
    <row r="21019" spans="1:10">
      <c r="A21019" s="519" t="s">
        <v>21127</v>
      </c>
      <c r="B21019" s="519" t="str">
        <f t="shared" si="328"/>
        <v>CASCALHINHO (PEDRA ZERO) PARA REGIAO DE CAMPOS,EXCLUSIVE TRANSPORTE,INCLUSIVE CARGA NO CAMINHAO.FORNECIMENTO</v>
      </c>
      <c r="C21019" s="519" t="s">
        <v>48334</v>
      </c>
      <c r="D21019" s="519" t="s">
        <v>48335</v>
      </c>
      <c r="I21019" s="519" t="s">
        <v>22</v>
      </c>
      <c r="J21019" s="650">
        <v>75.260000000000005</v>
      </c>
    </row>
    <row r="21020" spans="1:10">
      <c r="A21020" s="519" t="s">
        <v>21128</v>
      </c>
      <c r="B21020" s="519" t="str">
        <f t="shared" si="328"/>
        <v>CASCALHINHO (PEDRA ZERO) PARA REGIAO DE CAMPOS,EXCLUSIVE TRANSPORTE,INCLUSIVE CARGA NO CAMINHAO.FORNECIMENTO</v>
      </c>
      <c r="C21020" s="519" t="s">
        <v>48334</v>
      </c>
      <c r="D21020" s="519" t="s">
        <v>48335</v>
      </c>
      <c r="I21020" s="519" t="s">
        <v>22</v>
      </c>
      <c r="J21020" s="650">
        <v>75.260000000000005</v>
      </c>
    </row>
    <row r="21021" spans="1:10">
      <c r="A21021" s="519" t="s">
        <v>21129</v>
      </c>
      <c r="B21021" s="519" t="str">
        <f t="shared" si="328"/>
        <v>PEDRA BRITADA 1,2 E 3 PARA REGIAO DE CAMPOS,EXCLUSIVE TRANPORTE,INCLUSIVE CARGA NO CAMINHAO.FORNECIMENTO</v>
      </c>
      <c r="C21021" s="519" t="s">
        <v>48336</v>
      </c>
      <c r="D21021" s="519" t="s">
        <v>48337</v>
      </c>
      <c r="I21021" s="519" t="s">
        <v>22</v>
      </c>
      <c r="J21021" s="650">
        <v>65.38</v>
      </c>
    </row>
    <row r="21022" spans="1:10">
      <c r="A21022" s="519" t="s">
        <v>21130</v>
      </c>
      <c r="B21022" s="519" t="str">
        <f t="shared" si="328"/>
        <v>PEDRA BRITADA 1,2 E 3 PARA REGIAO DE CAMPOS,EXCLUSIVE TRANPORTE,INCLUSIVE CARGA NO CAMINHAO.FORNECIMENTO</v>
      </c>
      <c r="C21022" s="519" t="s">
        <v>48336</v>
      </c>
      <c r="D21022" s="519" t="s">
        <v>48337</v>
      </c>
      <c r="I21022" s="519" t="s">
        <v>22</v>
      </c>
      <c r="J21022" s="650">
        <v>65.38</v>
      </c>
    </row>
    <row r="21023" spans="1:10">
      <c r="A21023" s="519" t="s">
        <v>21131</v>
      </c>
      <c r="B21023" s="519" t="str">
        <f t="shared" si="328"/>
        <v>BRITA CORRIDA PARA REGIAO DE CAMPOS,EXCLUSIVE TRANSPORTE,INCLUSIVE CARGA NO CAMINHAO.FORNECIMENTO</v>
      </c>
      <c r="C21023" s="519" t="s">
        <v>48338</v>
      </c>
      <c r="D21023" s="519" t="s">
        <v>48339</v>
      </c>
      <c r="I21023" s="519" t="s">
        <v>22</v>
      </c>
      <c r="J21023" s="650">
        <v>61.6</v>
      </c>
    </row>
    <row r="21024" spans="1:10">
      <c r="A21024" s="519" t="s">
        <v>21132</v>
      </c>
      <c r="B21024" s="519" t="str">
        <f t="shared" si="328"/>
        <v>BRITA CORRIDA PARA REGIAO DE CAMPOS,EXCLUSIVE TRANSPORTE,INCLUSIVE CARGA NO CAMINHAO.FORNECIMENTO</v>
      </c>
      <c r="C21024" s="519" t="s">
        <v>48338</v>
      </c>
      <c r="D21024" s="519" t="s">
        <v>48339</v>
      </c>
      <c r="I21024" s="519" t="s">
        <v>22</v>
      </c>
      <c r="J21024" s="650">
        <v>61.6</v>
      </c>
    </row>
    <row r="21025" spans="1:10">
      <c r="A21025" s="519" t="s">
        <v>21133</v>
      </c>
      <c r="B21025" s="519" t="str">
        <f t="shared" si="328"/>
        <v>PO-DE-PEDRA,PARA REGIAO DE CAMPOS,EXCLUSIVE TRANSPORTE,INCLUSIVE CARGA NO CAMINHAO.FORNECIMENTO</v>
      </c>
      <c r="C21025" s="519" t="s">
        <v>48340</v>
      </c>
      <c r="D21025" s="519" t="s">
        <v>48341</v>
      </c>
      <c r="I21025" s="519" t="s">
        <v>22</v>
      </c>
      <c r="J21025" s="650">
        <v>35.880000000000003</v>
      </c>
    </row>
    <row r="21026" spans="1:10">
      <c r="A21026" s="519" t="s">
        <v>21134</v>
      </c>
      <c r="B21026" s="519" t="str">
        <f t="shared" si="328"/>
        <v>PO-DE-PEDRA,PARA REGIAO DE CAMPOS,EXCLUSIVE TRANSPORTE,INCLUSIVE CARGA NO CAMINHAO.FORNECIMENTO</v>
      </c>
      <c r="C21026" s="519" t="s">
        <v>48340</v>
      </c>
      <c r="D21026" s="519" t="s">
        <v>48341</v>
      </c>
      <c r="I21026" s="519" t="s">
        <v>22</v>
      </c>
      <c r="J21026" s="650">
        <v>35.880000000000003</v>
      </c>
    </row>
    <row r="21027" spans="1:10">
      <c r="A21027" s="519" t="s">
        <v>21135</v>
      </c>
      <c r="B21027" s="519" t="str">
        <f t="shared" si="328"/>
        <v>PEDRA-DE-MAO PARA REGIAO DE CAMPOS,EXCLUSIVE TRANSPORTE,INCLUSIVE CARGA NO CAMINHAO.FORNECIMENTO</v>
      </c>
      <c r="C21027" s="519" t="s">
        <v>48342</v>
      </c>
      <c r="D21027" s="519" t="s">
        <v>48343</v>
      </c>
      <c r="I21027" s="519" t="s">
        <v>22</v>
      </c>
      <c r="J21027" s="650">
        <v>75.599999999999994</v>
      </c>
    </row>
    <row r="21028" spans="1:10">
      <c r="A21028" s="519" t="s">
        <v>21136</v>
      </c>
      <c r="B21028" s="519" t="str">
        <f t="shared" si="328"/>
        <v>PEDRA-DE-MAO PARA REGIAO DE CAMPOS,EXCLUSIVE TRANSPORTE,INCLUSIVE CARGA NO CAMINHAO.FORNECIMENTO</v>
      </c>
      <c r="C21028" s="519" t="s">
        <v>48342</v>
      </c>
      <c r="D21028" s="519" t="s">
        <v>48343</v>
      </c>
      <c r="I21028" s="519" t="s">
        <v>22</v>
      </c>
      <c r="J21028" s="650">
        <v>75.599999999999994</v>
      </c>
    </row>
    <row r="21029" spans="1:10">
      <c r="A21029" s="519" t="s">
        <v>21137</v>
      </c>
      <c r="B21029" s="519" t="str">
        <f t="shared" si="328"/>
        <v>AREIA PARA A REGIAO DE CAMPOS DOS GOYTACAZES,EXCLUSIVE TRANSPORTE,INCLUSIVE CARGA NO CAMINHAO.FORNECIMENTO</v>
      </c>
      <c r="C21029" s="519" t="s">
        <v>48344</v>
      </c>
      <c r="D21029" s="519" t="s">
        <v>48345</v>
      </c>
      <c r="I21029" s="519" t="s">
        <v>22</v>
      </c>
      <c r="J21029" s="650">
        <v>16</v>
      </c>
    </row>
    <row r="21030" spans="1:10">
      <c r="A21030" s="519" t="s">
        <v>21138</v>
      </c>
      <c r="B21030" s="519" t="str">
        <f t="shared" si="328"/>
        <v>AREIA PARA A REGIAO DE CAMPOS DOS GOYTACAZES,EXCLUSIVE TRANSPORTE,INCLUSIVE CARGA NO CAMINHAO.FORNECIMENTO</v>
      </c>
      <c r="C21030" s="519" t="s">
        <v>48344</v>
      </c>
      <c r="D21030" s="519" t="s">
        <v>48345</v>
      </c>
      <c r="I21030" s="519" t="s">
        <v>22</v>
      </c>
      <c r="J21030" s="650">
        <v>16</v>
      </c>
    </row>
    <row r="21031" spans="1:10">
      <c r="A21031" s="519" t="s">
        <v>21139</v>
      </c>
      <c r="B21031" s="519" t="str">
        <f t="shared" si="328"/>
        <v>CASCALHINHO (PEDRA ZERO) PARA REGIAO DE ITAPERUNA,EXCLUSIVETRANSPORTE,INCLUSIVE CARGA NO CAMINHAO.FORNECIMENTO</v>
      </c>
      <c r="C21031" s="519" t="s">
        <v>48346</v>
      </c>
      <c r="D21031" s="519" t="s">
        <v>48347</v>
      </c>
      <c r="I21031" s="519" t="s">
        <v>22</v>
      </c>
      <c r="J21031" s="650">
        <v>106.5</v>
      </c>
    </row>
    <row r="21032" spans="1:10">
      <c r="A21032" s="519" t="s">
        <v>21140</v>
      </c>
      <c r="B21032" s="519" t="str">
        <f t="shared" si="328"/>
        <v>CASCALHINHO (PEDRA ZERO) PARA REGIAO DE ITAPERUNA,EXCLUSIVETRANSPORTE,INCLUSIVE CARGA NO CAMINHAO.FORNECIMENTO</v>
      </c>
      <c r="C21032" s="519" t="s">
        <v>48346</v>
      </c>
      <c r="D21032" s="519" t="s">
        <v>48347</v>
      </c>
      <c r="I21032" s="519" t="s">
        <v>22</v>
      </c>
      <c r="J21032" s="650">
        <v>106.5</v>
      </c>
    </row>
    <row r="21033" spans="1:10">
      <c r="A21033" s="519" t="s">
        <v>21141</v>
      </c>
      <c r="B21033" s="519" t="str">
        <f t="shared" si="328"/>
        <v>PEDRA BRITADA 1 PARA REGIAO DE ITAPERUNA,EXCLUSIVE TRANSPORTE,INCLUSIVE CARGA NO CAMINHAO.FORNECIMENTO</v>
      </c>
      <c r="C21033" s="519" t="s">
        <v>48348</v>
      </c>
      <c r="D21033" s="519" t="s">
        <v>48349</v>
      </c>
      <c r="I21033" s="519" t="s">
        <v>22</v>
      </c>
      <c r="J21033" s="650">
        <v>101.5</v>
      </c>
    </row>
    <row r="21034" spans="1:10">
      <c r="A21034" s="519" t="s">
        <v>21142</v>
      </c>
      <c r="B21034" s="519" t="str">
        <f t="shared" si="328"/>
        <v>PEDRA BRITADA 1 PARA REGIAO DE ITAPERUNA,EXCLUSIVE TRANSPORTE,INCLUSIVE CARGA NO CAMINHAO.FORNECIMENTO</v>
      </c>
      <c r="C21034" s="519" t="s">
        <v>48348</v>
      </c>
      <c r="D21034" s="519" t="s">
        <v>48349</v>
      </c>
      <c r="I21034" s="519" t="s">
        <v>22</v>
      </c>
      <c r="J21034" s="650">
        <v>101.5</v>
      </c>
    </row>
    <row r="21035" spans="1:10">
      <c r="A21035" s="519" t="s">
        <v>21143</v>
      </c>
      <c r="B21035" s="519" t="str">
        <f t="shared" si="328"/>
        <v>PO-DE-PEDRA PARA REGIAO DE ITAPERUNA,EXCLUSIVE TRANSPORTE,INCLUSIVE CARGA NO CAMINHAO.FORNECIMENTO</v>
      </c>
      <c r="C21035" s="519" t="s">
        <v>48350</v>
      </c>
      <c r="D21035" s="519" t="s">
        <v>48351</v>
      </c>
      <c r="I21035" s="519" t="s">
        <v>22</v>
      </c>
      <c r="J21035" s="650">
        <v>85.8</v>
      </c>
    </row>
    <row r="21036" spans="1:10">
      <c r="A21036" s="519" t="s">
        <v>21144</v>
      </c>
      <c r="B21036" s="519" t="str">
        <f t="shared" si="328"/>
        <v>PO-DE-PEDRA PARA REGIAO DE ITAPERUNA,EXCLUSIVE TRANSPORTE,INCLUSIVE CARGA NO CAMINHAO.FORNECIMENTO</v>
      </c>
      <c r="C21036" s="519" t="s">
        <v>48350</v>
      </c>
      <c r="D21036" s="519" t="s">
        <v>48351</v>
      </c>
      <c r="I21036" s="519" t="s">
        <v>22</v>
      </c>
      <c r="J21036" s="650">
        <v>85.8</v>
      </c>
    </row>
    <row r="21037" spans="1:10">
      <c r="A21037" s="519" t="s">
        <v>21145</v>
      </c>
      <c r="B21037" s="519" t="str">
        <f t="shared" si="328"/>
        <v>PEDRA-DE-MAO PARA REGIAO DE ITAPERUNA,EXCLUSIVE TRANSPORTE,INCLUSIVE CARGA NO CAMINHAO.FORNECIMENTO</v>
      </c>
      <c r="C21037" s="519" t="s">
        <v>48352</v>
      </c>
      <c r="D21037" s="519" t="s">
        <v>48353</v>
      </c>
      <c r="I21037" s="519" t="s">
        <v>22</v>
      </c>
      <c r="J21037" s="650">
        <v>114.24</v>
      </c>
    </row>
    <row r="21038" spans="1:10">
      <c r="A21038" s="519" t="s">
        <v>21146</v>
      </c>
      <c r="B21038" s="519" t="str">
        <f t="shared" si="328"/>
        <v>PEDRA-DE-MAO PARA REGIAO DE ITAPERUNA,EXCLUSIVE TRANSPORTE,INCLUSIVE CARGA NO CAMINHAO.FORNECIMENTO</v>
      </c>
      <c r="C21038" s="519" t="s">
        <v>48352</v>
      </c>
      <c r="D21038" s="519" t="s">
        <v>48353</v>
      </c>
      <c r="I21038" s="519" t="s">
        <v>22</v>
      </c>
      <c r="J21038" s="650">
        <v>114.24</v>
      </c>
    </row>
    <row r="21039" spans="1:10">
      <c r="A21039" s="519" t="s">
        <v>21147</v>
      </c>
      <c r="B21039" s="519" t="str">
        <f t="shared" si="328"/>
        <v>AREIA PARA A REGIAO DE ITAPERUNA,EXCLUSIVE TRANSPORTE,INCLUSIVE CARGA NO CAMINHAO.FORNECIMENTO</v>
      </c>
      <c r="C21039" s="519" t="s">
        <v>48354</v>
      </c>
      <c r="D21039" s="519" t="s">
        <v>48355</v>
      </c>
      <c r="I21039" s="519" t="s">
        <v>22</v>
      </c>
      <c r="J21039" s="650">
        <v>30</v>
      </c>
    </row>
    <row r="21040" spans="1:10">
      <c r="A21040" s="519" t="s">
        <v>21148</v>
      </c>
      <c r="B21040" s="519" t="str">
        <f t="shared" si="328"/>
        <v>AREIA PARA A REGIAO DE ITAPERUNA,EXCLUSIVE TRANSPORTE,INCLUSIVE CARGA NO CAMINHAO.FORNECIMENTO</v>
      </c>
      <c r="C21040" s="519" t="s">
        <v>48354</v>
      </c>
      <c r="D21040" s="519" t="s">
        <v>48355</v>
      </c>
      <c r="I21040" s="519" t="s">
        <v>22</v>
      </c>
      <c r="J21040" s="650">
        <v>30</v>
      </c>
    </row>
    <row r="21041" spans="1:10">
      <c r="A21041" s="519" t="s">
        <v>21149</v>
      </c>
      <c r="B21041" s="519" t="str">
        <f t="shared" si="328"/>
        <v>CASCALHINHO (PEDRA ZERO) PARA REGIAO DE MACAE,EXCLUSIVE TRANSPORTE,INCLUSIVE CARGA NO CAMINHAO.FORNECIMENTO</v>
      </c>
      <c r="C21041" s="519" t="s">
        <v>48356</v>
      </c>
      <c r="D21041" s="519" t="s">
        <v>48357</v>
      </c>
      <c r="I21041" s="519" t="s">
        <v>22</v>
      </c>
      <c r="J21041" s="650">
        <v>85.2</v>
      </c>
    </row>
    <row r="21042" spans="1:10">
      <c r="A21042" s="519" t="s">
        <v>21150</v>
      </c>
      <c r="B21042" s="519" t="str">
        <f t="shared" si="328"/>
        <v>CASCALHINHO (PEDRA ZERO) PARA REGIAO DE MACAE,EXCLUSIVE TRANSPORTE,INCLUSIVE CARGA NO CAMINHAO.FORNECIMENTO</v>
      </c>
      <c r="C21042" s="519" t="s">
        <v>48356</v>
      </c>
      <c r="D21042" s="519" t="s">
        <v>48357</v>
      </c>
      <c r="I21042" s="519" t="s">
        <v>22</v>
      </c>
      <c r="J21042" s="650">
        <v>85.2</v>
      </c>
    </row>
    <row r="21043" spans="1:10">
      <c r="A21043" s="519" t="s">
        <v>21151</v>
      </c>
      <c r="B21043" s="519" t="str">
        <f t="shared" si="328"/>
        <v>PEDRA BRITADA 1, 2 E 3 PARA REGIAO DE MACAE,EXCLUSIVE TRANSPORTE,INCLUSIVE CARGA NO CAMINHAO.FORNECIMENTO</v>
      </c>
      <c r="C21043" s="519" t="s">
        <v>48358</v>
      </c>
      <c r="D21043" s="519" t="s">
        <v>48359</v>
      </c>
      <c r="I21043" s="519" t="s">
        <v>22</v>
      </c>
      <c r="J21043" s="650">
        <v>67.67</v>
      </c>
    </row>
    <row r="21044" spans="1:10">
      <c r="A21044" s="519" t="s">
        <v>21152</v>
      </c>
      <c r="B21044" s="519" t="str">
        <f t="shared" si="328"/>
        <v>PEDRA BRITADA 1, 2 E 3 PARA REGIAO DE MACAE,EXCLUSIVE TRANSPORTE,INCLUSIVE CARGA NO CAMINHAO.FORNECIMENTO</v>
      </c>
      <c r="C21044" s="519" t="s">
        <v>48358</v>
      </c>
      <c r="D21044" s="519" t="s">
        <v>48359</v>
      </c>
      <c r="I21044" s="519" t="s">
        <v>22</v>
      </c>
      <c r="J21044" s="650">
        <v>67.67</v>
      </c>
    </row>
    <row r="21045" spans="1:10">
      <c r="A21045" s="519" t="s">
        <v>21153</v>
      </c>
      <c r="B21045" s="519" t="str">
        <f t="shared" si="328"/>
        <v>BRITA CORRIDA PARA REGIAO DE MACAE,EXCLUSIVE TRANSPORTE,INCLUSIVE CARGA NO CAMINHAO.FORNECIMENTO</v>
      </c>
      <c r="C21045" s="519" t="s">
        <v>48360</v>
      </c>
      <c r="D21045" s="519" t="s">
        <v>48343</v>
      </c>
      <c r="I21045" s="519" t="s">
        <v>22</v>
      </c>
      <c r="J21045" s="650">
        <v>70.400000000000006</v>
      </c>
    </row>
    <row r="21046" spans="1:10">
      <c r="A21046" s="519" t="s">
        <v>21154</v>
      </c>
      <c r="B21046" s="519" t="str">
        <f t="shared" si="328"/>
        <v>BRITA CORRIDA PARA REGIAO DE MACAE,EXCLUSIVE TRANSPORTE,INCLUSIVE CARGA NO CAMINHAO.FORNECIMENTO</v>
      </c>
      <c r="C21046" s="519" t="s">
        <v>48360</v>
      </c>
      <c r="D21046" s="519" t="s">
        <v>48343</v>
      </c>
      <c r="I21046" s="519" t="s">
        <v>22</v>
      </c>
      <c r="J21046" s="650">
        <v>70.400000000000006</v>
      </c>
    </row>
    <row r="21047" spans="1:10">
      <c r="A21047" s="519" t="s">
        <v>21155</v>
      </c>
      <c r="B21047" s="519" t="str">
        <f t="shared" si="328"/>
        <v>PO-DE-PEDRA PARA REGIAO DE MACAE,EXCLUSIVE TRANSPORTE,INCLUSIVE CARGA NO CAMINHAO.FORNECIMENTO</v>
      </c>
      <c r="C21047" s="519" t="s">
        <v>48361</v>
      </c>
      <c r="D21047" s="519" t="s">
        <v>48355</v>
      </c>
      <c r="I21047" s="519" t="s">
        <v>22</v>
      </c>
      <c r="J21047" s="650">
        <v>71.760000000000005</v>
      </c>
    </row>
    <row r="21048" spans="1:10">
      <c r="A21048" s="519" t="s">
        <v>21156</v>
      </c>
      <c r="B21048" s="519" t="str">
        <f t="shared" si="328"/>
        <v>PO-DE-PEDRA PARA REGIAO DE MACAE,EXCLUSIVE TRANSPORTE,INCLUSIVE CARGA NO CAMINHAO.FORNECIMENTO</v>
      </c>
      <c r="C21048" s="519" t="s">
        <v>48361</v>
      </c>
      <c r="D21048" s="519" t="s">
        <v>48355</v>
      </c>
      <c r="I21048" s="519" t="s">
        <v>22</v>
      </c>
      <c r="J21048" s="650">
        <v>71.760000000000005</v>
      </c>
    </row>
    <row r="21049" spans="1:10">
      <c r="A21049" s="519" t="s">
        <v>21157</v>
      </c>
      <c r="B21049" s="519" t="str">
        <f t="shared" si="328"/>
        <v>PEDRA-DE-MAO PARA REGIAO DE MACAE,EXCLUSIVE TRANSPORTE,INCLUSIVE CARGA NO CAMINHAO.FORNECIMENTO</v>
      </c>
      <c r="C21049" s="519" t="s">
        <v>48362</v>
      </c>
      <c r="D21049" s="519" t="s">
        <v>48341</v>
      </c>
      <c r="I21049" s="519" t="s">
        <v>22</v>
      </c>
      <c r="J21049" s="650">
        <v>78.400000000000006</v>
      </c>
    </row>
    <row r="21050" spans="1:10">
      <c r="A21050" s="519" t="s">
        <v>21158</v>
      </c>
      <c r="B21050" s="519" t="str">
        <f t="shared" si="328"/>
        <v>PEDRA-DE-MAO PARA REGIAO DE MACAE,EXCLUSIVE TRANSPORTE,INCLUSIVE CARGA NO CAMINHAO.FORNECIMENTO</v>
      </c>
      <c r="C21050" s="519" t="s">
        <v>48362</v>
      </c>
      <c r="D21050" s="519" t="s">
        <v>48341</v>
      </c>
      <c r="I21050" s="519" t="s">
        <v>22</v>
      </c>
      <c r="J21050" s="650">
        <v>78.400000000000006</v>
      </c>
    </row>
    <row r="21051" spans="1:10">
      <c r="A21051" s="519" t="s">
        <v>21159</v>
      </c>
      <c r="B21051" s="519" t="str">
        <f t="shared" si="328"/>
        <v>AREIA PARA A REGIAO DE MACAE,EXCLUSIVE TRANSPORTE,INCLUSIVECARGA NO CAMINHAO.FORNECIMENTO</v>
      </c>
      <c r="C21051" s="519" t="s">
        <v>48363</v>
      </c>
      <c r="D21051" s="519" t="s">
        <v>48364</v>
      </c>
      <c r="I21051" s="519" t="s">
        <v>22</v>
      </c>
      <c r="J21051" s="650">
        <v>29</v>
      </c>
    </row>
    <row r="21052" spans="1:10">
      <c r="A21052" s="519" t="s">
        <v>21160</v>
      </c>
      <c r="B21052" s="519" t="str">
        <f t="shared" si="328"/>
        <v>AREIA PARA A REGIAO DE MACAE,EXCLUSIVE TRANSPORTE,INCLUSIVECARGA NO CAMINHAO.FORNECIMENTO</v>
      </c>
      <c r="C21052" s="519" t="s">
        <v>48363</v>
      </c>
      <c r="D21052" s="519" t="s">
        <v>48364</v>
      </c>
      <c r="I21052" s="519" t="s">
        <v>22</v>
      </c>
      <c r="J21052" s="650">
        <v>29</v>
      </c>
    </row>
    <row r="21053" spans="1:10">
      <c r="A21053" s="519" t="s">
        <v>21161</v>
      </c>
      <c r="B21053" s="519" t="str">
        <f t="shared" si="328"/>
        <v>CASCALHINHO (PEDRA ZERO) PARA REGIAO DE NOVA FRIBURGO,EXCLUSIVE TRANSPORTE,INCLUSIVE CARGA NO CAMINHAO.FORNECIMENTO</v>
      </c>
      <c r="C21053" s="519" t="s">
        <v>48365</v>
      </c>
      <c r="D21053" s="519" t="s">
        <v>48366</v>
      </c>
      <c r="I21053" s="519" t="s">
        <v>22</v>
      </c>
      <c r="J21053" s="650">
        <v>125.11</v>
      </c>
    </row>
    <row r="21054" spans="1:10">
      <c r="A21054" s="519" t="s">
        <v>21162</v>
      </c>
      <c r="B21054" s="519" t="str">
        <f t="shared" si="328"/>
        <v>CASCALHINHO (PEDRA ZERO) PARA REGIAO DE NOVA FRIBURGO,EXCLUSIVE TRANSPORTE,INCLUSIVE CARGA NO CAMINHAO.FORNECIMENTO</v>
      </c>
      <c r="C21054" s="519" t="s">
        <v>48365</v>
      </c>
      <c r="D21054" s="519" t="s">
        <v>48366</v>
      </c>
      <c r="I21054" s="519" t="s">
        <v>22</v>
      </c>
      <c r="J21054" s="650">
        <v>125.11</v>
      </c>
    </row>
    <row r="21055" spans="1:10">
      <c r="A21055" s="519" t="s">
        <v>21163</v>
      </c>
      <c r="B21055" s="519" t="str">
        <f t="shared" si="328"/>
        <v>PEDRA BRITADA 1, 2 E 3 PARA REGIAO DE NOVA FRIBURGO,EXCLUSIVE TRANSPORTE,INCLUSIVE CARGA NO CAMINHAO.FORNECIMENTO</v>
      </c>
      <c r="C21055" s="519" t="s">
        <v>48367</v>
      </c>
      <c r="D21055" s="519" t="s">
        <v>48368</v>
      </c>
      <c r="I21055" s="519" t="s">
        <v>22</v>
      </c>
      <c r="J21055" s="650">
        <v>120.36</v>
      </c>
    </row>
    <row r="21056" spans="1:10">
      <c r="A21056" s="519" t="s">
        <v>21164</v>
      </c>
      <c r="B21056" s="519" t="str">
        <f t="shared" si="328"/>
        <v>PEDRA BRITADA 1, 2 E 3 PARA REGIAO DE NOVA FRIBURGO,EXCLUSIVE TRANSPORTE,INCLUSIVE CARGA NO CAMINHAO.FORNECIMENTO</v>
      </c>
      <c r="C21056" s="519" t="s">
        <v>48367</v>
      </c>
      <c r="D21056" s="519" t="s">
        <v>48368</v>
      </c>
      <c r="I21056" s="519" t="s">
        <v>22</v>
      </c>
      <c r="J21056" s="650">
        <v>120.36</v>
      </c>
    </row>
    <row r="21057" spans="1:10">
      <c r="A21057" s="519" t="s">
        <v>21165</v>
      </c>
      <c r="B21057" s="519" t="str">
        <f t="shared" si="328"/>
        <v>BRITA CORRIDA PARA REGIAO DE NOVA FRIBURGO,EXCLUSIVE TRANSPORTE,INCLUSIVE CARGA NO CAMINHAO.FORNECIMENTO</v>
      </c>
      <c r="C21057" s="519" t="s">
        <v>48369</v>
      </c>
      <c r="D21057" s="519" t="s">
        <v>48337</v>
      </c>
      <c r="I21057" s="519" t="s">
        <v>22</v>
      </c>
      <c r="J21057" s="650">
        <v>100</v>
      </c>
    </row>
    <row r="21058" spans="1:10">
      <c r="A21058" s="519" t="s">
        <v>21166</v>
      </c>
      <c r="B21058" s="519" t="str">
        <f t="shared" si="328"/>
        <v>BRITA CORRIDA PARA REGIAO DE NOVA FRIBURGO,EXCLUSIVE TRANSPORTE,INCLUSIVE CARGA NO CAMINHAO.FORNECIMENTO</v>
      </c>
      <c r="C21058" s="519" t="s">
        <v>48369</v>
      </c>
      <c r="D21058" s="519" t="s">
        <v>48337</v>
      </c>
      <c r="I21058" s="519" t="s">
        <v>22</v>
      </c>
      <c r="J21058" s="650">
        <v>100</v>
      </c>
    </row>
    <row r="21059" spans="1:10">
      <c r="A21059" s="519" t="s">
        <v>21167</v>
      </c>
      <c r="B21059" s="519" t="str">
        <f t="shared" si="328"/>
        <v>PO-DE-PEDRA PARA REGIAO DE NOVA FRIBURGO,EXCLUSIVE TRANSPORTE,INCLUSIVE CARGA NO CAMINHAO.FORNECIMENTO</v>
      </c>
      <c r="C21059" s="519" t="s">
        <v>48370</v>
      </c>
      <c r="D21059" s="519" t="s">
        <v>48349</v>
      </c>
      <c r="I21059" s="519" t="s">
        <v>22</v>
      </c>
      <c r="J21059" s="650">
        <v>99.99</v>
      </c>
    </row>
    <row r="21060" spans="1:10">
      <c r="A21060" s="519" t="s">
        <v>21168</v>
      </c>
      <c r="B21060" s="519" t="str">
        <f t="shared" si="328"/>
        <v>PO-DE-PEDRA PARA REGIAO DE NOVA FRIBURGO,EXCLUSIVE TRANSPORTE,INCLUSIVE CARGA NO CAMINHAO.FORNECIMENTO</v>
      </c>
      <c r="C21060" s="519" t="s">
        <v>48370</v>
      </c>
      <c r="D21060" s="519" t="s">
        <v>48349</v>
      </c>
      <c r="I21060" s="519" t="s">
        <v>22</v>
      </c>
      <c r="J21060" s="650">
        <v>99.99</v>
      </c>
    </row>
    <row r="21061" spans="1:10">
      <c r="A21061" s="519" t="s">
        <v>21169</v>
      </c>
      <c r="B21061" s="519" t="str">
        <f t="shared" si="328"/>
        <v>PEDRA-DE-MAO PARA REGIAO DE NOVA FRIBURGO,EXCLUSIVE TRANSPORTE,INCLUSIVE CARGA NO CAMINHAO.FORNECIMENTO</v>
      </c>
      <c r="C21061" s="519" t="s">
        <v>48371</v>
      </c>
      <c r="D21061" s="519" t="s">
        <v>48372</v>
      </c>
      <c r="I21061" s="519" t="s">
        <v>22</v>
      </c>
      <c r="J21061" s="650">
        <v>121.85</v>
      </c>
    </row>
    <row r="21062" spans="1:10">
      <c r="A21062" s="519" t="s">
        <v>21170</v>
      </c>
      <c r="B21062" s="519" t="str">
        <f t="shared" si="328"/>
        <v>PEDRA-DE-MAO PARA REGIAO DE NOVA FRIBURGO,EXCLUSIVE TRANSPORTE,INCLUSIVE CARGA NO CAMINHAO.FORNECIMENTO</v>
      </c>
      <c r="C21062" s="519" t="s">
        <v>48371</v>
      </c>
      <c r="D21062" s="519" t="s">
        <v>48372</v>
      </c>
      <c r="I21062" s="519" t="s">
        <v>22</v>
      </c>
      <c r="J21062" s="650">
        <v>121.85</v>
      </c>
    </row>
    <row r="21063" spans="1:10">
      <c r="A21063" s="519" t="s">
        <v>21171</v>
      </c>
      <c r="B21063" s="519" t="str">
        <f t="shared" si="328"/>
        <v>AREIA PARA A REGIAO DE NOVA FRIBURGO,EXCLUSIVE TRANSPORTE,INCLUSIVE CARGA NO CAMINHAO.FORNECIMENTO</v>
      </c>
      <c r="C21063" s="519" t="s">
        <v>48373</v>
      </c>
      <c r="D21063" s="519" t="s">
        <v>48351</v>
      </c>
      <c r="I21063" s="519" t="s">
        <v>22</v>
      </c>
      <c r="J21063" s="650">
        <v>90</v>
      </c>
    </row>
    <row r="21064" spans="1:10">
      <c r="A21064" s="519" t="s">
        <v>21172</v>
      </c>
      <c r="B21064" s="519" t="str">
        <f t="shared" ref="B21064:B21127" si="329">C21064&amp;D21064&amp;E21064&amp;F21064&amp;G21064&amp;H21064</f>
        <v>AREIA PARA A REGIAO DE NOVA FRIBURGO,EXCLUSIVE TRANSPORTE,INCLUSIVE CARGA NO CAMINHAO.FORNECIMENTO</v>
      </c>
      <c r="C21064" s="519" t="s">
        <v>48373</v>
      </c>
      <c r="D21064" s="519" t="s">
        <v>48351</v>
      </c>
      <c r="I21064" s="519" t="s">
        <v>22</v>
      </c>
      <c r="J21064" s="650">
        <v>90</v>
      </c>
    </row>
    <row r="21065" spans="1:10">
      <c r="A21065" s="519" t="s">
        <v>21173</v>
      </c>
      <c r="B21065" s="519" t="str">
        <f t="shared" si="329"/>
        <v>CASCALHINHO (PEDRA ZERO) PARA REGIAO DE BARRA MANSA,EXCLUSIVE TRANSPORTE,INCLUSIVE CARGA NO CAMINHAO.FORNECIMENTO</v>
      </c>
      <c r="C21065" s="519" t="s">
        <v>48374</v>
      </c>
      <c r="D21065" s="519" t="s">
        <v>48368</v>
      </c>
      <c r="I21065" s="519" t="s">
        <v>22</v>
      </c>
      <c r="J21065" s="650">
        <v>84.2</v>
      </c>
    </row>
    <row r="21066" spans="1:10">
      <c r="A21066" s="519" t="s">
        <v>21174</v>
      </c>
      <c r="B21066" s="519" t="str">
        <f t="shared" si="329"/>
        <v>CASCALHINHO (PEDRA ZERO) PARA REGIAO DE BARRA MANSA,EXCLUSIVE TRANSPORTE,INCLUSIVE CARGA NO CAMINHAO.FORNECIMENTO</v>
      </c>
      <c r="C21066" s="519" t="s">
        <v>48374</v>
      </c>
      <c r="D21066" s="519" t="s">
        <v>48368</v>
      </c>
      <c r="I21066" s="519" t="s">
        <v>22</v>
      </c>
      <c r="J21066" s="650">
        <v>84.2</v>
      </c>
    </row>
    <row r="21067" spans="1:10">
      <c r="A21067" s="519" t="s">
        <v>21175</v>
      </c>
      <c r="B21067" s="519" t="str">
        <f t="shared" si="329"/>
        <v>PEDRA BRITADA 1, 2 E 3 PARA REGIAO DE BARRA MANSA,EXCLUSIVETRANSPORTE,INCLUSIVE CARGA NO CAMINHAO.FORNECIMENTO</v>
      </c>
      <c r="C21067" s="519" t="s">
        <v>48375</v>
      </c>
      <c r="D21067" s="519" t="s">
        <v>48347</v>
      </c>
      <c r="I21067" s="519" t="s">
        <v>22</v>
      </c>
      <c r="J21067" s="650">
        <v>81.36</v>
      </c>
    </row>
    <row r="21068" spans="1:10">
      <c r="A21068" s="519" t="s">
        <v>21176</v>
      </c>
      <c r="B21068" s="519" t="str">
        <f t="shared" si="329"/>
        <v>PEDRA BRITADA 1, 2 E 3 PARA REGIAO DE BARRA MANSA,EXCLUSIVETRANSPORTE,INCLUSIVE CARGA NO CAMINHAO.FORNECIMENTO</v>
      </c>
      <c r="C21068" s="519" t="s">
        <v>48375</v>
      </c>
      <c r="D21068" s="519" t="s">
        <v>48347</v>
      </c>
      <c r="I21068" s="519" t="s">
        <v>22</v>
      </c>
      <c r="J21068" s="650">
        <v>81.36</v>
      </c>
    </row>
    <row r="21069" spans="1:10">
      <c r="A21069" s="519" t="s">
        <v>21177</v>
      </c>
      <c r="B21069" s="519" t="str">
        <f t="shared" si="329"/>
        <v>BRITA CORRIDA PARA REGIAO DE BARRA MANSA,EXCLUSIVE TRANSPORTE,INCLUSIVE CARGA NO CAMINHAO.FORNECIMENTO</v>
      </c>
      <c r="C21069" s="519" t="s">
        <v>48376</v>
      </c>
      <c r="D21069" s="519" t="s">
        <v>48349</v>
      </c>
      <c r="I21069" s="519" t="s">
        <v>22</v>
      </c>
      <c r="J21069" s="650">
        <v>57.2</v>
      </c>
    </row>
    <row r="21070" spans="1:10">
      <c r="A21070" s="519" t="s">
        <v>21178</v>
      </c>
      <c r="B21070" s="519" t="str">
        <f t="shared" si="329"/>
        <v>BRITA CORRIDA PARA REGIAO DE BARRA MANSA,EXCLUSIVE TRANSPORTE,INCLUSIVE CARGA NO CAMINHAO.FORNECIMENTO</v>
      </c>
      <c r="C21070" s="519" t="s">
        <v>48376</v>
      </c>
      <c r="D21070" s="519" t="s">
        <v>48349</v>
      </c>
      <c r="I21070" s="519" t="s">
        <v>22</v>
      </c>
      <c r="J21070" s="650">
        <v>57.2</v>
      </c>
    </row>
    <row r="21071" spans="1:10">
      <c r="A21071" s="519" t="s">
        <v>21179</v>
      </c>
      <c r="B21071" s="519" t="str">
        <f t="shared" si="329"/>
        <v>PO-DE-PEDRA PARA REGIAO DE BARRA MANSA,EXCLUSIVE TRANSPORTE,INCLUSIVE CARGA NO CAMINHAO.FORNECIMENTO</v>
      </c>
      <c r="C21071" s="519" t="s">
        <v>48377</v>
      </c>
      <c r="D21071" s="519" t="s">
        <v>48378</v>
      </c>
      <c r="I21071" s="519" t="s">
        <v>22</v>
      </c>
      <c r="J21071" s="650">
        <v>45.86</v>
      </c>
    </row>
    <row r="21072" spans="1:10">
      <c r="A21072" s="519" t="s">
        <v>21180</v>
      </c>
      <c r="B21072" s="519" t="str">
        <f t="shared" si="329"/>
        <v>PO-DE-PEDRA PARA REGIAO DE BARRA MANSA,EXCLUSIVE TRANSPORTE,INCLUSIVE CARGA NO CAMINHAO.FORNECIMENTO</v>
      </c>
      <c r="C21072" s="519" t="s">
        <v>48377</v>
      </c>
      <c r="D21072" s="519" t="s">
        <v>48378</v>
      </c>
      <c r="I21072" s="519" t="s">
        <v>22</v>
      </c>
      <c r="J21072" s="650">
        <v>45.86</v>
      </c>
    </row>
    <row r="21073" spans="1:10">
      <c r="A21073" s="519" t="s">
        <v>21181</v>
      </c>
      <c r="B21073" s="519" t="str">
        <f t="shared" si="329"/>
        <v>PEDRA-DE-MAO PARA REGIAO DE BARRA MANSA,EXCLUSIVE TRANSPORTE,INCLUSIVE CARGA NO CAMINHAO.FORNECIMENTO</v>
      </c>
      <c r="C21073" s="519" t="s">
        <v>48379</v>
      </c>
      <c r="D21073" s="519" t="s">
        <v>48380</v>
      </c>
      <c r="I21073" s="519" t="s">
        <v>22</v>
      </c>
      <c r="J21073" s="650">
        <v>71.400000000000006</v>
      </c>
    </row>
    <row r="21074" spans="1:10">
      <c r="A21074" s="519" t="s">
        <v>21182</v>
      </c>
      <c r="B21074" s="519" t="str">
        <f t="shared" si="329"/>
        <v>PEDRA-DE-MAO PARA REGIAO DE BARRA MANSA,EXCLUSIVE TRANSPORTE,INCLUSIVE CARGA NO CAMINHAO.FORNECIMENTO</v>
      </c>
      <c r="C21074" s="519" t="s">
        <v>48379</v>
      </c>
      <c r="D21074" s="519" t="s">
        <v>48380</v>
      </c>
      <c r="I21074" s="519" t="s">
        <v>22</v>
      </c>
      <c r="J21074" s="650">
        <v>71.400000000000006</v>
      </c>
    </row>
    <row r="21075" spans="1:10">
      <c r="A21075" s="519" t="s">
        <v>21183</v>
      </c>
      <c r="B21075" s="519" t="str">
        <f t="shared" si="329"/>
        <v>AREIA PARA REGIAO DE BARRA MANSA,EXCLUSIVE TRANSPORTE,INCLUSIVE CARGA NO CAMINHAO.FORNECIMENTO</v>
      </c>
      <c r="C21075" s="519" t="s">
        <v>48381</v>
      </c>
      <c r="D21075" s="519" t="s">
        <v>48355</v>
      </c>
      <c r="I21075" s="519" t="s">
        <v>22</v>
      </c>
      <c r="J21075" s="650">
        <v>70</v>
      </c>
    </row>
    <row r="21076" spans="1:10">
      <c r="A21076" s="519" t="s">
        <v>21184</v>
      </c>
      <c r="B21076" s="519" t="str">
        <f t="shared" si="329"/>
        <v>AREIA PARA REGIAO DE BARRA MANSA,EXCLUSIVE TRANSPORTE,INCLUSIVE CARGA NO CAMINHAO.FORNECIMENTO</v>
      </c>
      <c r="C21076" s="519" t="s">
        <v>48381</v>
      </c>
      <c r="D21076" s="519" t="s">
        <v>48355</v>
      </c>
      <c r="I21076" s="519" t="s">
        <v>22</v>
      </c>
      <c r="J21076" s="650">
        <v>70</v>
      </c>
    </row>
    <row r="21077" spans="1:10">
      <c r="A21077" s="519" t="s">
        <v>21185</v>
      </c>
      <c r="B21077" s="519" t="str">
        <f t="shared" si="329"/>
        <v>PEDRA BRITADA Nº3 PARA REGIAO METROPOLITANA DO RIO DE JANEIRO,EXCLUSIVE TRANSPORTE,INCLUSIVE CARGA NO CAMINHAO.FORNECIMENTO</v>
      </c>
      <c r="C21077" s="519" t="s">
        <v>48382</v>
      </c>
      <c r="D21077" s="519" t="s">
        <v>48383</v>
      </c>
      <c r="E21077" s="519" t="s">
        <v>33282</v>
      </c>
      <c r="I21077" s="519" t="s">
        <v>22</v>
      </c>
      <c r="J21077" s="650">
        <v>76.849999999999994</v>
      </c>
    </row>
    <row r="21078" spans="1:10">
      <c r="A21078" s="519" t="s">
        <v>21186</v>
      </c>
      <c r="B21078" s="519" t="str">
        <f t="shared" si="329"/>
        <v>PEDRA BRITADA Nº3 PARA REGIAO METROPOLITANA DO RIO DE JANEIRO,EXCLUSIVE TRANSPORTE,INCLUSIVE CARGA NO CAMINHAO.FORNECIMENTO</v>
      </c>
      <c r="C21078" s="519" t="s">
        <v>48382</v>
      </c>
      <c r="D21078" s="519" t="s">
        <v>48383</v>
      </c>
      <c r="E21078" s="519" t="s">
        <v>33282</v>
      </c>
      <c r="I21078" s="519" t="s">
        <v>22</v>
      </c>
      <c r="J21078" s="650">
        <v>76.849999999999994</v>
      </c>
    </row>
    <row r="21079" spans="1:10">
      <c r="A21079" s="519" t="s">
        <v>21187</v>
      </c>
      <c r="B21079" s="519" t="str">
        <f t="shared" si="329"/>
        <v>PEDRA BRITADA Nº2,PARA REGIAO METROPOLITANA DO RIO DE JANEIRO,EXCLUSIVE TRANSPORTE,INCLUSIVE CARGA NO CAMINHAO.FORNECIMENTO</v>
      </c>
      <c r="C21079" s="519" t="s">
        <v>48384</v>
      </c>
      <c r="D21079" s="519" t="s">
        <v>48383</v>
      </c>
      <c r="E21079" s="519" t="s">
        <v>33282</v>
      </c>
      <c r="I21079" s="519" t="s">
        <v>22</v>
      </c>
      <c r="J21079" s="650">
        <v>82.65</v>
      </c>
    </row>
    <row r="21080" spans="1:10">
      <c r="A21080" s="519" t="s">
        <v>21188</v>
      </c>
      <c r="B21080" s="519" t="str">
        <f t="shared" si="329"/>
        <v>PEDRA BRITADA Nº2,PARA REGIAO METROPOLITANA DO RIO DE JANEIRO,EXCLUSIVE TRANSPORTE,INCLUSIVE CARGA NO CAMINHAO.FORNECIMENTO</v>
      </c>
      <c r="C21080" s="519" t="s">
        <v>48384</v>
      </c>
      <c r="D21080" s="519" t="s">
        <v>48383</v>
      </c>
      <c r="E21080" s="519" t="s">
        <v>33282</v>
      </c>
      <c r="I21080" s="519" t="s">
        <v>22</v>
      </c>
      <c r="J21080" s="650">
        <v>82.65</v>
      </c>
    </row>
    <row r="21081" spans="1:10">
      <c r="A21081" s="519" t="s">
        <v>21189</v>
      </c>
      <c r="B21081" s="519" t="str">
        <f t="shared" si="329"/>
        <v>PEDRA BRITADA Nº1,PARA REGIAO METROPOLITANA DO RIO DE JANEIRO,EXCLUSIVE TRANSPORTE,INCLUSIVE CARGA NO CAMINHAO.FORNECIMENTO</v>
      </c>
      <c r="C21081" s="519" t="s">
        <v>48385</v>
      </c>
      <c r="D21081" s="519" t="s">
        <v>48383</v>
      </c>
      <c r="E21081" s="519" t="s">
        <v>33282</v>
      </c>
      <c r="I21081" s="519" t="s">
        <v>22</v>
      </c>
      <c r="J21081" s="650">
        <v>78.150000000000006</v>
      </c>
    </row>
    <row r="21082" spans="1:10">
      <c r="A21082" s="519" t="s">
        <v>21190</v>
      </c>
      <c r="B21082" s="519" t="str">
        <f t="shared" si="329"/>
        <v>PEDRA BRITADA Nº1,PARA REGIAO METROPOLITANA DO RIO DE JANEIRO,EXCLUSIVE TRANSPORTE,INCLUSIVE CARGA NO CAMINHAO.FORNECIMENTO</v>
      </c>
      <c r="C21082" s="519" t="s">
        <v>48385</v>
      </c>
      <c r="D21082" s="519" t="s">
        <v>48383</v>
      </c>
      <c r="E21082" s="519" t="s">
        <v>33282</v>
      </c>
      <c r="I21082" s="519" t="s">
        <v>22</v>
      </c>
      <c r="J21082" s="650">
        <v>78.150000000000006</v>
      </c>
    </row>
    <row r="21083" spans="1:10">
      <c r="A21083" s="519" t="s">
        <v>21191</v>
      </c>
      <c r="B21083" s="519" t="str">
        <f t="shared" si="329"/>
        <v>PEDRA BRITADA Nº0,PARA REGIAO METROPOLITANA DO RIO DE JANEIRO,EXCLUSIVE TRANSPORTE,INCLUSIVE CARGA NO CAMINHAO.FORNECIMENTO</v>
      </c>
      <c r="C21083" s="519" t="s">
        <v>48386</v>
      </c>
      <c r="D21083" s="519" t="s">
        <v>48383</v>
      </c>
      <c r="E21083" s="519" t="s">
        <v>33282</v>
      </c>
      <c r="I21083" s="519" t="s">
        <v>22</v>
      </c>
      <c r="J21083" s="650">
        <v>83.78</v>
      </c>
    </row>
    <row r="21084" spans="1:10">
      <c r="A21084" s="519" t="s">
        <v>21192</v>
      </c>
      <c r="B21084" s="519" t="str">
        <f t="shared" si="329"/>
        <v>PEDRA BRITADA Nº0,PARA REGIAO METROPOLITANA DO RIO DE JANEIRO,EXCLUSIVE TRANSPORTE,INCLUSIVE CARGA NO CAMINHAO.FORNECIMENTO</v>
      </c>
      <c r="C21084" s="519" t="s">
        <v>48386</v>
      </c>
      <c r="D21084" s="519" t="s">
        <v>48383</v>
      </c>
      <c r="E21084" s="519" t="s">
        <v>33282</v>
      </c>
      <c r="I21084" s="519" t="s">
        <v>22</v>
      </c>
      <c r="J21084" s="650">
        <v>83.78</v>
      </c>
    </row>
    <row r="21085" spans="1:10">
      <c r="A21085" s="519" t="s">
        <v>21193</v>
      </c>
      <c r="B21085" s="519" t="str">
        <f t="shared" si="329"/>
        <v>BRITA CORRIDA PARA REGIAO METROPOLITANA DO RIO DE JANEIRO,EXCLUSIVE TRANSPORTE,INCLUSIVE CARGA NO CAMINHAO.FORNECIMENTO</v>
      </c>
      <c r="C21085" s="519" t="s">
        <v>48387</v>
      </c>
      <c r="D21085" s="519" t="s">
        <v>48388</v>
      </c>
      <c r="I21085" s="519" t="s">
        <v>22</v>
      </c>
      <c r="J21085" s="650">
        <v>52.8</v>
      </c>
    </row>
    <row r="21086" spans="1:10">
      <c r="A21086" s="519" t="s">
        <v>21194</v>
      </c>
      <c r="B21086" s="519" t="str">
        <f t="shared" si="329"/>
        <v>BRITA CORRIDA PARA REGIAO METROPOLITANA DO RIO DE JANEIRO,EXCLUSIVE TRANSPORTE,INCLUSIVE CARGA NO CAMINHAO.FORNECIMENTO</v>
      </c>
      <c r="C21086" s="519" t="s">
        <v>48387</v>
      </c>
      <c r="D21086" s="519" t="s">
        <v>48388</v>
      </c>
      <c r="I21086" s="519" t="s">
        <v>22</v>
      </c>
      <c r="J21086" s="650">
        <v>52.8</v>
      </c>
    </row>
    <row r="21087" spans="1:10">
      <c r="A21087" s="519" t="s">
        <v>21195</v>
      </c>
      <c r="B21087" s="519" t="str">
        <f t="shared" si="329"/>
        <v>PEDRA-DE-MAO PARA REGIAO METROPOLITANA DO RIO DE JANEIRO,EXCLUSIVE TRANSPORTE,INCLUSIVE CARGA NO CAMINHAO.FORNECIMENTO</v>
      </c>
      <c r="C21087" s="519" t="s">
        <v>48389</v>
      </c>
      <c r="D21087" s="519" t="s">
        <v>48390</v>
      </c>
      <c r="I21087" s="519" t="s">
        <v>22</v>
      </c>
      <c r="J21087" s="650">
        <v>92.4</v>
      </c>
    </row>
    <row r="21088" spans="1:10">
      <c r="A21088" s="519" t="s">
        <v>21196</v>
      </c>
      <c r="B21088" s="519" t="str">
        <f t="shared" si="329"/>
        <v>PEDRA-DE-MAO PARA REGIAO METROPOLITANA DO RIO DE JANEIRO,EXCLUSIVE TRANSPORTE,INCLUSIVE CARGA NO CAMINHAO.FORNECIMENTO</v>
      </c>
      <c r="C21088" s="519" t="s">
        <v>48389</v>
      </c>
      <c r="D21088" s="519" t="s">
        <v>48390</v>
      </c>
      <c r="I21088" s="519" t="s">
        <v>22</v>
      </c>
      <c r="J21088" s="650">
        <v>92.4</v>
      </c>
    </row>
    <row r="21089" spans="1:10">
      <c r="A21089" s="519" t="s">
        <v>21197</v>
      </c>
      <c r="B21089" s="519" t="str">
        <f t="shared" si="329"/>
        <v>AREIA PARA REGIAO METROPOLITANA DO RIO DE JANEIRO,EXCLUSIVETRANSPORTE,INCLUSIVE CARGA NO CAMINHAO.FORNECIMENTO</v>
      </c>
      <c r="C21089" s="519" t="s">
        <v>48391</v>
      </c>
      <c r="D21089" s="519" t="s">
        <v>48347</v>
      </c>
      <c r="I21089" s="519" t="s">
        <v>22</v>
      </c>
      <c r="J21089" s="650">
        <v>60</v>
      </c>
    </row>
    <row r="21090" spans="1:10">
      <c r="A21090" s="519" t="s">
        <v>21198</v>
      </c>
      <c r="B21090" s="519" t="str">
        <f t="shared" si="329"/>
        <v>AREIA PARA REGIAO METROPOLITANA DO RIO DE JANEIRO,EXCLUSIVETRANSPORTE,INCLUSIVE CARGA NO CAMINHAO.FORNECIMENTO</v>
      </c>
      <c r="C21090" s="519" t="s">
        <v>48391</v>
      </c>
      <c r="D21090" s="519" t="s">
        <v>48347</v>
      </c>
      <c r="I21090" s="519" t="s">
        <v>22</v>
      </c>
      <c r="J21090" s="650">
        <v>60</v>
      </c>
    </row>
    <row r="21091" spans="1:10">
      <c r="A21091" s="519" t="s">
        <v>21199</v>
      </c>
      <c r="B21091" s="519" t="str">
        <f t="shared" si="329"/>
        <v>PO-DE-PEDRA PARA REGIAO METROPOLITANA DO RIO DE JANEIRO,EXCLUSIVE TRANSPORTE,INCLUSIVE CARGA NO CAMINHAO.FORNECIMENTO</v>
      </c>
      <c r="C21091" s="519" t="s">
        <v>48392</v>
      </c>
      <c r="D21091" s="519" t="s">
        <v>48393</v>
      </c>
      <c r="I21091" s="519" t="s">
        <v>22</v>
      </c>
      <c r="J21091" s="650">
        <v>54.6</v>
      </c>
    </row>
    <row r="21092" spans="1:10">
      <c r="A21092" s="519" t="s">
        <v>21200</v>
      </c>
      <c r="B21092" s="519" t="str">
        <f t="shared" si="329"/>
        <v>PO-DE-PEDRA PARA REGIAO METROPOLITANA DO RIO DE JANEIRO,EXCLUSIVE TRANSPORTE,INCLUSIVE CARGA NO CAMINHAO.FORNECIMENTO</v>
      </c>
      <c r="C21092" s="519" t="s">
        <v>48392</v>
      </c>
      <c r="D21092" s="519" t="s">
        <v>48393</v>
      </c>
      <c r="I21092" s="519" t="s">
        <v>22</v>
      </c>
      <c r="J21092" s="650">
        <v>54.6</v>
      </c>
    </row>
    <row r="21093" spans="1:10">
      <c r="A21093" s="519" t="s">
        <v>73305</v>
      </c>
      <c r="B21093" s="519" t="str">
        <f t="shared" si="329"/>
        <v>AREIA INDUSTRIAL MEDIA PARA REGIAO METROPOLITANA DO RIO DE JANEIRO,CONFORME ABNT NBR 7211,EXCLUSIVE TRANSPORTE,INCLUSIVE CARGA NO CAMINHAO.FORNECIMENTO</v>
      </c>
      <c r="C21093" s="519" t="s">
        <v>73306</v>
      </c>
      <c r="D21093" s="519" t="s">
        <v>73307</v>
      </c>
      <c r="E21093" s="519" t="s">
        <v>73308</v>
      </c>
      <c r="I21093" s="519" t="s">
        <v>606</v>
      </c>
      <c r="J21093" s="650">
        <v>42</v>
      </c>
    </row>
    <row r="21094" spans="1:10">
      <c r="A21094" s="519" t="s">
        <v>73309</v>
      </c>
      <c r="B21094" s="519" t="str">
        <f t="shared" si="329"/>
        <v>AREIA INDUSTRIAL MEDIA PARA REGIAO METROPOLITANA DO RIO DE JANEIRO,CONFORME ABNT NBR 7211,EXCLUSIVE TRANSPORTE,INCLUSIVE CARGA NO CAMINHAO.FORNECIMENTO</v>
      </c>
      <c r="C21094" s="519" t="s">
        <v>73306</v>
      </c>
      <c r="D21094" s="519" t="s">
        <v>73307</v>
      </c>
      <c r="E21094" s="519" t="s">
        <v>73308</v>
      </c>
      <c r="I21094" s="519" t="s">
        <v>606</v>
      </c>
      <c r="J21094" s="650">
        <v>42</v>
      </c>
    </row>
    <row r="21095" spans="1:10">
      <c r="A21095" s="519" t="s">
        <v>73310</v>
      </c>
      <c r="B21095" s="519" t="str">
        <f t="shared" si="329"/>
        <v>AREIA INDUSTRIAL FINA PARA REGIAO METROPOLITANA DO RIO DE JANEIRO,CONFORME ABNT NBR 7211,EXCLUSIVE TRANSPORTE,INCLUSIVECARGA NO CAMINHAO.FORNECIMENTO</v>
      </c>
      <c r="C21095" s="519" t="s">
        <v>73311</v>
      </c>
      <c r="D21095" s="519" t="s">
        <v>73312</v>
      </c>
      <c r="E21095" s="519" t="s">
        <v>48364</v>
      </c>
      <c r="I21095" s="519" t="s">
        <v>606</v>
      </c>
      <c r="J21095" s="650">
        <v>58</v>
      </c>
    </row>
    <row r="21096" spans="1:10">
      <c r="A21096" s="519" t="s">
        <v>73313</v>
      </c>
      <c r="B21096" s="519" t="str">
        <f t="shared" si="329"/>
        <v>AREIA INDUSTRIAL FINA PARA REGIAO METROPOLITANA DO RIO DE JANEIRO,CONFORME ABNT NBR 7211,EXCLUSIVE TRANSPORTE,INCLUSIVECARGA NO CAMINHAO.FORNECIMENTO</v>
      </c>
      <c r="C21096" s="519" t="s">
        <v>73311</v>
      </c>
      <c r="D21096" s="519" t="s">
        <v>73312</v>
      </c>
      <c r="E21096" s="519" t="s">
        <v>48364</v>
      </c>
      <c r="I21096" s="519" t="s">
        <v>606</v>
      </c>
      <c r="J21096" s="650">
        <v>58</v>
      </c>
    </row>
    <row r="21097" spans="1:10">
      <c r="A21097" s="519" t="s">
        <v>21201</v>
      </c>
      <c r="B21097" s="519" t="str">
        <f t="shared" si="329"/>
        <v>CONSTRUCAO DE FAIXA DELIMITADORA (VIBRADOR) EM CONCRETO SIMPLES,INCLUSIVE FORNECIMENTO DOS MATERIAIS</v>
      </c>
      <c r="C21097" s="519" t="s">
        <v>48394</v>
      </c>
      <c r="D21097" s="519" t="s">
        <v>48395</v>
      </c>
      <c r="I21097" s="519" t="s">
        <v>36</v>
      </c>
      <c r="J21097" s="650">
        <v>189.57</v>
      </c>
    </row>
    <row r="21098" spans="1:10">
      <c r="A21098" s="519" t="s">
        <v>21202</v>
      </c>
      <c r="B21098" s="519" t="str">
        <f t="shared" si="329"/>
        <v>CONSTRUCAO DE FAIXA DELIMITADORA (VIBRADOR) EM CONCRETO SIMPLES,INCLUSIVE FORNECIMENTO DOS MATERIAIS</v>
      </c>
      <c r="C21098" s="519" t="s">
        <v>48394</v>
      </c>
      <c r="D21098" s="519" t="s">
        <v>48395</v>
      </c>
      <c r="I21098" s="519" t="s">
        <v>36</v>
      </c>
      <c r="J21098" s="650">
        <v>172.55</v>
      </c>
    </row>
    <row r="21099" spans="1:10">
      <c r="A21099" s="519" t="s">
        <v>21203</v>
      </c>
      <c r="B21099" s="519" t="str">
        <f t="shared" si="329"/>
        <v>SONORIZADOR DE CONCRETO MOLDADO NO LOCAL,MEDINDO (10,5X5,0)M,INCLUSIVE REJUNTAMENTO,BARRAS DE LIGACAO,ESCAVACAO,IMPRIMACAO</v>
      </c>
      <c r="C21099" s="519" t="s">
        <v>48396</v>
      </c>
      <c r="D21099" s="519" t="s">
        <v>48397</v>
      </c>
      <c r="E21099" s="519" t="s">
        <v>31370</v>
      </c>
      <c r="I21099" s="519" t="s">
        <v>5</v>
      </c>
      <c r="J21099" s="650">
        <v>7589.56</v>
      </c>
    </row>
    <row r="21100" spans="1:10">
      <c r="A21100" s="519" t="s">
        <v>21204</v>
      </c>
      <c r="B21100" s="519" t="str">
        <f t="shared" si="329"/>
        <v>SONORIZADOR DE CONCRETO MOLDADO NO LOCAL,MEDINDO (10,5X5,0)M,INCLUSIVE REJUNTAMENTO,BARRAS DE LIGACAO,ESCAVACAO,IMPRIMACAO</v>
      </c>
      <c r="C21100" s="519" t="s">
        <v>48396</v>
      </c>
      <c r="D21100" s="519" t="s">
        <v>48397</v>
      </c>
      <c r="E21100" s="519" t="s">
        <v>31370</v>
      </c>
      <c r="I21100" s="519" t="s">
        <v>5</v>
      </c>
      <c r="J21100" s="650">
        <v>7149.04</v>
      </c>
    </row>
    <row r="21101" spans="1:10">
      <c r="A21101" s="519" t="s">
        <v>21205</v>
      </c>
      <c r="B21101" s="519" t="str">
        <f t="shared" si="329"/>
        <v>NARIZ DE INTERSECAO EM CONCRETO SIMPLES,CONFORME PROJETO DER-RJ</v>
      </c>
      <c r="C21101" s="519" t="s">
        <v>48398</v>
      </c>
      <c r="D21101" s="519" t="s">
        <v>48399</v>
      </c>
      <c r="I21101" s="519" t="s">
        <v>5</v>
      </c>
      <c r="J21101" s="650">
        <v>2131.9899999999998</v>
      </c>
    </row>
    <row r="21102" spans="1:10">
      <c r="A21102" s="519" t="s">
        <v>21206</v>
      </c>
      <c r="B21102" s="519" t="str">
        <f t="shared" si="329"/>
        <v>NARIZ DE INTERSECAO EM CONCRETO SIMPLES,CONFORME PROJETO DER-RJ</v>
      </c>
      <c r="C21102" s="519" t="s">
        <v>48398</v>
      </c>
      <c r="D21102" s="519" t="s">
        <v>48399</v>
      </c>
      <c r="I21102" s="519" t="s">
        <v>5</v>
      </c>
      <c r="J21102" s="650">
        <v>2029.22</v>
      </c>
    </row>
    <row r="21103" spans="1:10">
      <c r="A21103" s="519" t="s">
        <v>21207</v>
      </c>
      <c r="B21103" s="519" t="str">
        <f t="shared" si="329"/>
        <v>ONDULACAO EM CONCRETO(QUEBRA-MOLA)MOLDADA NO LOCAL,MEDINDO(10,50X3,70)M, INCLUSIVE REJUNTAMENTO, BARRAS DE LIGACAO, ESCAVACAO E IMPRIMACAO</v>
      </c>
      <c r="C21103" s="519" t="s">
        <v>48400</v>
      </c>
      <c r="D21103" s="519" t="s">
        <v>48401</v>
      </c>
      <c r="E21103" s="519" t="s">
        <v>48402</v>
      </c>
      <c r="I21103" s="519" t="s">
        <v>5</v>
      </c>
      <c r="J21103" s="650">
        <v>5182.41</v>
      </c>
    </row>
    <row r="21104" spans="1:10">
      <c r="A21104" s="519" t="s">
        <v>21208</v>
      </c>
      <c r="B21104" s="519" t="str">
        <f t="shared" si="329"/>
        <v>ONDULACAO EM CONCRETO(QUEBRA-MOLA)MOLDADA NO LOCAL,MEDINDO(10,50X3,70)M, INCLUSIVE REJUNTAMENTO, BARRAS DE LIGACAO, ESCAVACAO E IMPRIMACAO</v>
      </c>
      <c r="C21104" s="519" t="s">
        <v>48400</v>
      </c>
      <c r="D21104" s="519" t="s">
        <v>48401</v>
      </c>
      <c r="E21104" s="519" t="s">
        <v>48402</v>
      </c>
      <c r="I21104" s="519" t="s">
        <v>5</v>
      </c>
      <c r="J21104" s="650">
        <v>4868.09</v>
      </c>
    </row>
    <row r="21105" spans="1:10">
      <c r="A21105" s="519" t="s">
        <v>21209</v>
      </c>
      <c r="B21105" s="519" t="str">
        <f t="shared" si="329"/>
        <v>BARREIRA PRE-MOLDADA EXTERNA,EM CONCRETO ARMADO(FCK=25MPA,ACO CA-50),TIPO DER-RJ,MEDINDO 0,15M NO TOPO,0,40M NA BASE E 0,77M DE ALTURA,INCLUINDO FERROS DE LIGACAO E FORNECIMENTO DOS MATERIAIS</v>
      </c>
      <c r="C21105" s="519" t="s">
        <v>48403</v>
      </c>
      <c r="D21105" s="519" t="s">
        <v>48404</v>
      </c>
      <c r="E21105" s="519" t="s">
        <v>48405</v>
      </c>
      <c r="F21105" s="519" t="s">
        <v>33935</v>
      </c>
      <c r="I21105" s="519" t="s">
        <v>36</v>
      </c>
      <c r="J21105" s="650">
        <v>568.73</v>
      </c>
    </row>
    <row r="21106" spans="1:10">
      <c r="A21106" s="519" t="s">
        <v>21210</v>
      </c>
      <c r="B21106" s="519" t="str">
        <f t="shared" si="329"/>
        <v>BARREIRA PRE-MOLDADA EXTERNA,EM CONCRETO ARMADO(FCK=25MPA,ACO CA-50),TIPO DER-RJ,MEDINDO 0,15M NO TOPO,0,40M NA BASE E 0,77M DE ALTURA,INCLUINDO FERROS DE LIGACAO E FORNECIMENTO DOS MATERIAIS</v>
      </c>
      <c r="C21106" s="519" t="s">
        <v>48403</v>
      </c>
      <c r="D21106" s="519" t="s">
        <v>48404</v>
      </c>
      <c r="E21106" s="519" t="s">
        <v>48405</v>
      </c>
      <c r="F21106" s="519" t="s">
        <v>33935</v>
      </c>
      <c r="I21106" s="519" t="s">
        <v>36</v>
      </c>
      <c r="J21106" s="650">
        <v>534.30999999999995</v>
      </c>
    </row>
    <row r="21107" spans="1:10">
      <c r="A21107" s="519" t="s">
        <v>21211</v>
      </c>
      <c r="B21107" s="519" t="str">
        <f t="shared" si="329"/>
        <v>BARREIRA PRE-MOLDADA EXTERNA,EM CONCRETO ARMADO(FCK=25MPA,ACO CA-50),TIPO DER-RJ,MEDINDO 0,25M NO TOPO,0,40M NA BASE E 1,14M DE ALTURA,INCLUINDO VIGOTA HORIZONTAL,MONTANTE A CADA 1,00M,FERROS DE LIGACAO E FORNECIMENTO DOS MATERIAIS</v>
      </c>
      <c r="C21107" s="519" t="s">
        <v>48403</v>
      </c>
      <c r="D21107" s="519" t="s">
        <v>48406</v>
      </c>
      <c r="E21107" s="519" t="s">
        <v>48407</v>
      </c>
      <c r="F21107" s="519" t="s">
        <v>48408</v>
      </c>
      <c r="I21107" s="519" t="s">
        <v>36</v>
      </c>
      <c r="J21107" s="650">
        <v>734.5</v>
      </c>
    </row>
    <row r="21108" spans="1:10">
      <c r="A21108" s="519" t="s">
        <v>21212</v>
      </c>
      <c r="B21108" s="519" t="str">
        <f t="shared" si="329"/>
        <v>BARREIRA PRE-MOLDADA EXTERNA,EM CONCRETO ARMADO(FCK=25MPA,ACO CA-50),TIPO DER-RJ,MEDINDO 0,25M NO TOPO,0,40M NA BASE E 1,14M DE ALTURA,INCLUINDO VIGOTA HORIZONTAL,MONTANTE A CADA 1,00M,FERROS DE LIGACAO E FORNECIMENTO DOS MATERIAIS</v>
      </c>
      <c r="C21108" s="519" t="s">
        <v>48403</v>
      </c>
      <c r="D21108" s="519" t="s">
        <v>48406</v>
      </c>
      <c r="E21108" s="519" t="s">
        <v>48407</v>
      </c>
      <c r="F21108" s="519" t="s">
        <v>48408</v>
      </c>
      <c r="I21108" s="519" t="s">
        <v>36</v>
      </c>
      <c r="J21108" s="650">
        <v>691.55</v>
      </c>
    </row>
    <row r="21109" spans="1:10">
      <c r="A21109" s="519" t="s">
        <v>21213</v>
      </c>
      <c r="B21109" s="519" t="str">
        <f t="shared" si="329"/>
        <v>BARREIRA DUPLA PRE-MOLDADA INTERNA(DIVISORIA DE PISTA),EM CONCRETO ARMADO(FCK=25MPA,ACO CA-50),TIPO DER-RJ,MEDINDO 0,15M NO TOPO,0,65M NA BASE E 0,77M DE ALTURA,INCLUINDO FERROS DE LIGACAO E FORNECIMENTO DOS MATERIAIS</v>
      </c>
      <c r="C21109" s="519" t="s">
        <v>48409</v>
      </c>
      <c r="D21109" s="519" t="s">
        <v>48410</v>
      </c>
      <c r="E21109" s="519" t="s">
        <v>48411</v>
      </c>
      <c r="F21109" s="519" t="s">
        <v>48412</v>
      </c>
      <c r="I21109" s="519" t="s">
        <v>36</v>
      </c>
      <c r="J21109" s="650">
        <v>631.59</v>
      </c>
    </row>
    <row r="21110" spans="1:10">
      <c r="A21110" s="519" t="s">
        <v>21214</v>
      </c>
      <c r="B21110" s="519" t="str">
        <f t="shared" si="329"/>
        <v>BARREIRA DUPLA PRE-MOLDADA INTERNA(DIVISORIA DE PISTA),EM CONCRETO ARMADO(FCK=25MPA,ACO CA-50),TIPO DER-RJ,MEDINDO 0,15M NO TOPO,0,65M NA BASE E 0,77M DE ALTURA,INCLUINDO FERROS DE LIGACAO E FORNECIMENTO DOS MATERIAIS</v>
      </c>
      <c r="C21110" s="519" t="s">
        <v>48409</v>
      </c>
      <c r="D21110" s="519" t="s">
        <v>48410</v>
      </c>
      <c r="E21110" s="519" t="s">
        <v>48411</v>
      </c>
      <c r="F21110" s="519" t="s">
        <v>48412</v>
      </c>
      <c r="I21110" s="519" t="s">
        <v>36</v>
      </c>
      <c r="J21110" s="650">
        <v>593.62</v>
      </c>
    </row>
    <row r="21111" spans="1:10">
      <c r="A21111" s="519" t="s">
        <v>21215</v>
      </c>
      <c r="B21111" s="519" t="str">
        <f t="shared" si="329"/>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111" s="519" t="s">
        <v>48403</v>
      </c>
      <c r="D21111" s="519" t="s">
        <v>48413</v>
      </c>
      <c r="E21111" s="519" t="s">
        <v>48414</v>
      </c>
      <c r="F21111" s="519" t="s">
        <v>48415</v>
      </c>
      <c r="G21111" s="519" t="s">
        <v>48416</v>
      </c>
      <c r="H21111" s="519" t="s">
        <v>48417</v>
      </c>
      <c r="I21111" s="519" t="s">
        <v>36</v>
      </c>
      <c r="J21111" s="650">
        <v>1750.54</v>
      </c>
    </row>
    <row r="21112" spans="1:10">
      <c r="A21112" s="519" t="s">
        <v>21216</v>
      </c>
      <c r="B21112" s="519" t="str">
        <f t="shared" si="329"/>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112" s="519" t="s">
        <v>48403</v>
      </c>
      <c r="D21112" s="519" t="s">
        <v>48413</v>
      </c>
      <c r="E21112" s="519" t="s">
        <v>48414</v>
      </c>
      <c r="F21112" s="519" t="s">
        <v>48415</v>
      </c>
      <c r="G21112" s="519" t="s">
        <v>48416</v>
      </c>
      <c r="H21112" s="519" t="s">
        <v>48417</v>
      </c>
      <c r="I21112" s="519" t="s">
        <v>36</v>
      </c>
      <c r="J21112" s="650">
        <v>1658.23</v>
      </c>
    </row>
    <row r="21113" spans="1:10">
      <c r="A21113" s="519" t="s">
        <v>21217</v>
      </c>
      <c r="B21113" s="519" t="str">
        <f t="shared" si="329"/>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113" s="519" t="s">
        <v>48403</v>
      </c>
      <c r="D21113" s="519" t="s">
        <v>48418</v>
      </c>
      <c r="E21113" s="519" t="s">
        <v>48419</v>
      </c>
      <c r="F21113" s="519" t="s">
        <v>48420</v>
      </c>
      <c r="G21113" s="519" t="s">
        <v>48421</v>
      </c>
      <c r="H21113" s="519" t="s">
        <v>48422</v>
      </c>
      <c r="I21113" s="519" t="s">
        <v>36</v>
      </c>
      <c r="J21113" s="650">
        <v>1853.91</v>
      </c>
    </row>
    <row r="21114" spans="1:10">
      <c r="A21114" s="519" t="s">
        <v>21218</v>
      </c>
      <c r="B21114" s="519" t="str">
        <f t="shared" si="329"/>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114" s="519" t="s">
        <v>48403</v>
      </c>
      <c r="D21114" s="519" t="s">
        <v>48418</v>
      </c>
      <c r="E21114" s="519" t="s">
        <v>48419</v>
      </c>
      <c r="F21114" s="519" t="s">
        <v>48420</v>
      </c>
      <c r="G21114" s="519" t="s">
        <v>48421</v>
      </c>
      <c r="H21114" s="519" t="s">
        <v>48422</v>
      </c>
      <c r="I21114" s="519" t="s">
        <v>36</v>
      </c>
      <c r="J21114" s="650">
        <v>1750.52</v>
      </c>
    </row>
    <row r="21115" spans="1:10">
      <c r="A21115" s="519" t="s">
        <v>21219</v>
      </c>
      <c r="B21115" s="519" t="str">
        <f t="shared" si="329"/>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115" s="519" t="s">
        <v>48409</v>
      </c>
      <c r="D21115" s="519" t="s">
        <v>48423</v>
      </c>
      <c r="E21115" s="519" t="s">
        <v>48424</v>
      </c>
      <c r="F21115" s="519" t="s">
        <v>48425</v>
      </c>
      <c r="G21115" s="519" t="s">
        <v>48426</v>
      </c>
      <c r="H21115" s="519" t="s">
        <v>48427</v>
      </c>
      <c r="I21115" s="519" t="s">
        <v>36</v>
      </c>
      <c r="J21115" s="650">
        <v>1669.36</v>
      </c>
    </row>
    <row r="21116" spans="1:10">
      <c r="A21116" s="519" t="s">
        <v>21220</v>
      </c>
      <c r="B21116" s="519" t="str">
        <f t="shared" si="329"/>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116" s="519" t="s">
        <v>48409</v>
      </c>
      <c r="D21116" s="519" t="s">
        <v>48423</v>
      </c>
      <c r="E21116" s="519" t="s">
        <v>48424</v>
      </c>
      <c r="F21116" s="519" t="s">
        <v>48425</v>
      </c>
      <c r="G21116" s="519" t="s">
        <v>48426</v>
      </c>
      <c r="H21116" s="519" t="s">
        <v>48427</v>
      </c>
      <c r="I21116" s="519" t="s">
        <v>36</v>
      </c>
      <c r="J21116" s="650">
        <v>1580.2</v>
      </c>
    </row>
    <row r="21117" spans="1:10">
      <c r="A21117" s="519" t="s">
        <v>21221</v>
      </c>
      <c r="B21117" s="519" t="str">
        <f t="shared" si="329"/>
        <v>GUARDA-CORPO EM CONCRETO ARMADO(FCK=15MPA,ACO CA-50),FORMADO POR QUADROS RETANGULARES DE 1,90X0,50M SUSTENTADOS POR DOIS MONTANTES DE 0,85M DE ALTURA,INCLUSIVE FORNECIMENTO DOS MATERIAIS E ELEMENTOS DE FIXACAO NA PONTE</v>
      </c>
      <c r="C21117" s="519" t="s">
        <v>48428</v>
      </c>
      <c r="D21117" s="519" t="s">
        <v>48429</v>
      </c>
      <c r="E21117" s="519" t="s">
        <v>48430</v>
      </c>
      <c r="F21117" s="519" t="s">
        <v>48431</v>
      </c>
      <c r="I21117" s="519" t="s">
        <v>36</v>
      </c>
      <c r="J21117" s="650">
        <v>195.85</v>
      </c>
    </row>
    <row r="21118" spans="1:10">
      <c r="A21118" s="519" t="s">
        <v>21222</v>
      </c>
      <c r="B21118" s="519" t="str">
        <f t="shared" si="329"/>
        <v>GUARDA-CORPO EM CONCRETO ARMADO(FCK=15MPA,ACO CA-50),FORMADO POR QUADROS RETANGULARES DE 1,90X0,50M SUSTENTADOS POR DOIS MONTANTES DE 0,85M DE ALTURA,INCLUSIVE FORNECIMENTO DOS MATERIAIS E ELEMENTOS DE FIXACAO NA PONTE</v>
      </c>
      <c r="C21118" s="519" t="s">
        <v>48428</v>
      </c>
      <c r="D21118" s="519" t="s">
        <v>48429</v>
      </c>
      <c r="E21118" s="519" t="s">
        <v>48430</v>
      </c>
      <c r="F21118" s="519" t="s">
        <v>48431</v>
      </c>
      <c r="I21118" s="519" t="s">
        <v>36</v>
      </c>
      <c r="J21118" s="650">
        <v>183.58</v>
      </c>
    </row>
    <row r="21119" spans="1:10">
      <c r="A21119" s="519" t="s">
        <v>21223</v>
      </c>
      <c r="B21119" s="519" t="str">
        <f t="shared" si="329"/>
        <v>GUARDA-CORPO EM PILARES DE CONCRETO E BARRA DE ACO HORIZONTAIS DE 1.1/2" DE ACO GALVANIZADO</v>
      </c>
      <c r="C21119" s="519" t="s">
        <v>48432</v>
      </c>
      <c r="D21119" s="519" t="s">
        <v>48433</v>
      </c>
      <c r="I21119" s="519" t="s">
        <v>36</v>
      </c>
      <c r="J21119" s="650">
        <v>707.83</v>
      </c>
    </row>
    <row r="21120" spans="1:10">
      <c r="A21120" s="519" t="s">
        <v>21224</v>
      </c>
      <c r="B21120" s="519" t="str">
        <f t="shared" si="329"/>
        <v>GUARDA-CORPO EM PILARES DE CONCRETO E BARRA DE ACO HORIZONTAIS DE 1.1/2" DE ACO GALVANIZADO</v>
      </c>
      <c r="C21120" s="519" t="s">
        <v>48432</v>
      </c>
      <c r="D21120" s="519" t="s">
        <v>48433</v>
      </c>
      <c r="I21120" s="519" t="s">
        <v>36</v>
      </c>
      <c r="J21120" s="650">
        <v>657.93</v>
      </c>
    </row>
    <row r="21121" spans="1:10">
      <c r="A21121" s="519" t="s">
        <v>21225</v>
      </c>
      <c r="B21121" s="519" t="str">
        <f t="shared" si="329"/>
        <v>GUARDA-CORPO COM 0,90M DE ALTURA,FORMADO POR DUAS LINHAS DETUBO DE PVC DE 75MM,APOIADOS EM MONTANTES DE CONCRETO A CADA2,0M</v>
      </c>
      <c r="C21121" s="519" t="s">
        <v>48434</v>
      </c>
      <c r="D21121" s="519" t="s">
        <v>48435</v>
      </c>
      <c r="E21121" s="519" t="s">
        <v>48436</v>
      </c>
      <c r="I21121" s="519" t="s">
        <v>36</v>
      </c>
      <c r="J21121" s="650">
        <v>204.9</v>
      </c>
    </row>
    <row r="21122" spans="1:10">
      <c r="A21122" s="519" t="s">
        <v>21226</v>
      </c>
      <c r="B21122" s="519" t="str">
        <f t="shared" si="329"/>
        <v>GUARDA-CORPO COM 0,90M DE ALTURA,FORMADO POR DUAS LINHAS DETUBO DE PVC DE 75MM,APOIADOS EM MONTANTES DE CONCRETO A CADA2,0M</v>
      </c>
      <c r="C21122" s="519" t="s">
        <v>48434</v>
      </c>
      <c r="D21122" s="519" t="s">
        <v>48435</v>
      </c>
      <c r="E21122" s="519" t="s">
        <v>48436</v>
      </c>
      <c r="I21122" s="519" t="s">
        <v>36</v>
      </c>
      <c r="J21122" s="650">
        <v>191.79</v>
      </c>
    </row>
    <row r="21123" spans="1:10">
      <c r="A21123" s="519" t="s">
        <v>21227</v>
      </c>
      <c r="B21123" s="519" t="str">
        <f t="shared" si="329"/>
        <v>MURETA DIVISORIA DE TRAFEGO,EM CONCRETO SIMPLES,TIPO AVENIDA BRASIL,COM A FORMA EXECUTADA EM CHAPAS DE MADEIRA COMPENSADA DE 14MM RESINADA E DE 20MM PLASTIFICADA,INCLUSIVE FORNECIMENTO DOS MATERIAIS</v>
      </c>
      <c r="C21123" s="519" t="s">
        <v>48437</v>
      </c>
      <c r="D21123" s="519" t="s">
        <v>48438</v>
      </c>
      <c r="E21123" s="519" t="s">
        <v>48439</v>
      </c>
      <c r="F21123" s="519" t="s">
        <v>37238</v>
      </c>
      <c r="I21123" s="519" t="s">
        <v>36</v>
      </c>
      <c r="J21123" s="650">
        <v>540.91</v>
      </c>
    </row>
    <row r="21124" spans="1:10">
      <c r="A21124" s="519" t="s">
        <v>21228</v>
      </c>
      <c r="B21124" s="519" t="str">
        <f t="shared" si="329"/>
        <v>MURETA DIVISORIA DE TRAFEGO,EM CONCRETO SIMPLES,TIPO AVENIDA BRASIL,COM A FORMA EXECUTADA EM CHAPAS DE MADEIRA COMPENSADA DE 14MM RESINADA E DE 20MM PLASTIFICADA,INCLUSIVE FORNECIMENTO DOS MATERIAIS</v>
      </c>
      <c r="C21124" s="519" t="s">
        <v>48437</v>
      </c>
      <c r="D21124" s="519" t="s">
        <v>48438</v>
      </c>
      <c r="E21124" s="519" t="s">
        <v>48439</v>
      </c>
      <c r="F21124" s="519" t="s">
        <v>37238</v>
      </c>
      <c r="I21124" s="519" t="s">
        <v>36</v>
      </c>
      <c r="J21124" s="650">
        <v>501.4</v>
      </c>
    </row>
    <row r="21125" spans="1:10">
      <c r="A21125" s="519" t="s">
        <v>21229</v>
      </c>
      <c r="B21125" s="519" t="str">
        <f t="shared" si="329"/>
        <v>MURETA DIVISORIA DE TRAFEGO,EM CONCRETO SIMPLES,TIPO AVENIDA BRASIL,INCLUSIVE FORNECIMENTO DOS MATERIAIS,EXCLUSIVE FORMA</v>
      </c>
      <c r="C21125" s="519" t="s">
        <v>48437</v>
      </c>
      <c r="D21125" s="519" t="s">
        <v>48440</v>
      </c>
      <c r="I21125" s="519" t="s">
        <v>36</v>
      </c>
      <c r="J21125" s="650">
        <v>276.89999999999998</v>
      </c>
    </row>
    <row r="21126" spans="1:10">
      <c r="A21126" s="519" t="s">
        <v>21230</v>
      </c>
      <c r="B21126" s="519" t="str">
        <f t="shared" si="329"/>
        <v>MURETA DIVISORIA DE TRAFEGO,EM CONCRETO SIMPLES,TIPO AVENIDA BRASIL,INCLUSIVE FORNECIMENTO DOS MATERIAIS,EXCLUSIVE FORMA</v>
      </c>
      <c r="C21126" s="519" t="s">
        <v>48437</v>
      </c>
      <c r="D21126" s="519" t="s">
        <v>48440</v>
      </c>
      <c r="I21126" s="519" t="s">
        <v>36</v>
      </c>
      <c r="J21126" s="650">
        <v>263.83</v>
      </c>
    </row>
    <row r="21127" spans="1:10">
      <c r="A21127" s="519" t="s">
        <v>21231</v>
      </c>
      <c r="B21127" s="519" t="str">
        <f t="shared" si="329"/>
        <v>FORMA METALICA PARA MURETA DIVISORIA DE TRAFEGO,TIPO AVENIDA BRASIL(ITEM 20.180.0001),INCLUSIVE RETIRADA DA MESMA E DO ESCORAMENTO,ADIMITINDO-SE ATE 25 VEZES A UTILIZACAO</v>
      </c>
      <c r="C21127" s="519" t="s">
        <v>48441</v>
      </c>
      <c r="D21127" s="519" t="s">
        <v>48442</v>
      </c>
      <c r="E21127" s="519" t="s">
        <v>48443</v>
      </c>
      <c r="I21127" s="519" t="s">
        <v>36</v>
      </c>
      <c r="J21127" s="650">
        <v>90.3</v>
      </c>
    </row>
    <row r="21128" spans="1:10">
      <c r="A21128" s="519" t="s">
        <v>21232</v>
      </c>
      <c r="B21128" s="519" t="str">
        <f t="shared" ref="B21128:B21191" si="330">C21128&amp;D21128&amp;E21128&amp;F21128&amp;G21128&amp;H21128</f>
        <v>FORMA METALICA PARA MURETA DIVISORIA DE TRAFEGO,TIPO AVENIDA BRASIL(ITEM 20.180.0001),INCLUSIVE RETIRADA DA MESMA E DO ESCORAMENTO,ADIMITINDO-SE ATE 25 VEZES A UTILIZACAO</v>
      </c>
      <c r="C21128" s="519" t="s">
        <v>48441</v>
      </c>
      <c r="D21128" s="519" t="s">
        <v>48442</v>
      </c>
      <c r="E21128" s="519" t="s">
        <v>48443</v>
      </c>
      <c r="I21128" s="519" t="s">
        <v>36</v>
      </c>
      <c r="J21128" s="650">
        <v>86.3</v>
      </c>
    </row>
    <row r="21129" spans="1:10">
      <c r="A21129" s="519" t="s">
        <v>21233</v>
      </c>
      <c r="B21129" s="519" t="str">
        <f t="shared" si="330"/>
        <v>PROTECAO DE ESCORAMENTO PARA "LATERAL DE PISTA" (NAVIO),MEDINDO 1,50M DE LARGURA,1,50M DE ALTURA,0,30M DE ESPESSURA DE PAREDE E 16,00M DE COMPRIMENTO UTILIZANDO CONCRETO E TRILHO,CONFORME DESENHO DO DER-RJ</v>
      </c>
      <c r="C21129" s="519" t="s">
        <v>48444</v>
      </c>
      <c r="D21129" s="519" t="s">
        <v>48445</v>
      </c>
      <c r="E21129" s="519" t="s">
        <v>48446</v>
      </c>
      <c r="F21129" s="519" t="s">
        <v>48447</v>
      </c>
      <c r="I21129" s="519" t="s">
        <v>5</v>
      </c>
      <c r="J21129" s="650">
        <v>8083.45</v>
      </c>
    </row>
    <row r="21130" spans="1:10">
      <c r="A21130" s="519" t="s">
        <v>21234</v>
      </c>
      <c r="B21130" s="519" t="str">
        <f t="shared" si="330"/>
        <v>PROTECAO DE ESCORAMENTO PARA "LATERAL DE PISTA" (NAVIO),MEDINDO 1,50M DE LARGURA,1,50M DE ALTURA,0,30M DE ESPESSURA DE PAREDE E 16,00M DE COMPRIMENTO UTILIZANDO CONCRETO E TRILHO,CONFORME DESENHO DO DER-RJ</v>
      </c>
      <c r="C21130" s="519" t="s">
        <v>48444</v>
      </c>
      <c r="D21130" s="519" t="s">
        <v>48445</v>
      </c>
      <c r="E21130" s="519" t="s">
        <v>48446</v>
      </c>
      <c r="F21130" s="519" t="s">
        <v>48447</v>
      </c>
      <c r="I21130" s="519" t="s">
        <v>5</v>
      </c>
      <c r="J21130" s="650">
        <v>7453.05</v>
      </c>
    </row>
    <row r="21131" spans="1:10">
      <c r="A21131" s="519" t="s">
        <v>21235</v>
      </c>
      <c r="B21131" s="519" t="str">
        <f t="shared" si="330"/>
        <v>PROTECAO DE ESCORAMENTO PARA "CENTRO DE PISTA" (NAVIO),MEDINDO 3,00M DE LARGURA,1,50M DE ALTURA,0,30M DE ESPESSURA DE PAREDE E 16,00M DE COMPRIMENTO UTILIZANDO CONCRETO E TRILHO,CONFORME DESENHO DO DER-RJ</v>
      </c>
      <c r="C21131" s="519" t="s">
        <v>48448</v>
      </c>
      <c r="D21131" s="519" t="s">
        <v>48449</v>
      </c>
      <c r="E21131" s="519" t="s">
        <v>48450</v>
      </c>
      <c r="F21131" s="519" t="s">
        <v>48451</v>
      </c>
      <c r="I21131" s="519" t="s">
        <v>5</v>
      </c>
      <c r="J21131" s="650">
        <v>10580.48</v>
      </c>
    </row>
    <row r="21132" spans="1:10">
      <c r="A21132" s="519" t="s">
        <v>21236</v>
      </c>
      <c r="B21132" s="519" t="str">
        <f t="shared" si="330"/>
        <v>PROTECAO DE ESCORAMENTO PARA "CENTRO DE PISTA" (NAVIO),MEDINDO 3,00M DE LARGURA,1,50M DE ALTURA,0,30M DE ESPESSURA DE PAREDE E 16,00M DE COMPRIMENTO UTILIZANDO CONCRETO E TRILHO,CONFORME DESENHO DO DER-RJ</v>
      </c>
      <c r="C21132" s="519" t="s">
        <v>48448</v>
      </c>
      <c r="D21132" s="519" t="s">
        <v>48449</v>
      </c>
      <c r="E21132" s="519" t="s">
        <v>48450</v>
      </c>
      <c r="F21132" s="519" t="s">
        <v>48451</v>
      </c>
      <c r="I21132" s="519" t="s">
        <v>5</v>
      </c>
      <c r="J21132" s="650">
        <v>9782.1299999999992</v>
      </c>
    </row>
    <row r="21133" spans="1:10">
      <c r="A21133" s="519" t="s">
        <v>21237</v>
      </c>
      <c r="B21133" s="519" t="str">
        <f t="shared" si="330"/>
        <v>PROTECAO PARA VEICULOS,EM VERGALHOES,PRESOS A ESTRUTURA EXISTENTE,TELA DE ACO (MALHA Nº12 DE 8X8CM) E LONA DE PLASTICO(POLIETILENO),REAPROVEITAMENTO DA TELA DE ACO 4 VEZES E DOPLASTICO 2 VEZES</v>
      </c>
      <c r="C21133" s="519" t="s">
        <v>48452</v>
      </c>
      <c r="D21133" s="519" t="s">
        <v>48453</v>
      </c>
      <c r="E21133" s="519" t="s">
        <v>48454</v>
      </c>
      <c r="F21133" s="519" t="s">
        <v>48455</v>
      </c>
      <c r="I21133" s="519" t="s">
        <v>13</v>
      </c>
      <c r="J21133" s="650">
        <v>38.97</v>
      </c>
    </row>
    <row r="21134" spans="1:10">
      <c r="A21134" s="519" t="s">
        <v>21238</v>
      </c>
      <c r="B21134" s="519" t="str">
        <f t="shared" si="330"/>
        <v>PROTECAO PARA VEICULOS,EM VERGALHOES,PRESOS A ESTRUTURA EXISTENTE,TELA DE ACO (MALHA Nº12 DE 8X8CM) E LONA DE PLASTICO(POLIETILENO),REAPROVEITAMENTO DA TELA DE ACO 4 VEZES E DOPLASTICO 2 VEZES</v>
      </c>
      <c r="C21134" s="519" t="s">
        <v>48452</v>
      </c>
      <c r="D21134" s="519" t="s">
        <v>48453</v>
      </c>
      <c r="E21134" s="519" t="s">
        <v>48454</v>
      </c>
      <c r="F21134" s="519" t="s">
        <v>48455</v>
      </c>
      <c r="I21134" s="519" t="s">
        <v>13</v>
      </c>
      <c r="J21134" s="650">
        <v>37.26</v>
      </c>
    </row>
    <row r="21135" spans="1:10">
      <c r="A21135" s="519" t="s">
        <v>21239</v>
      </c>
      <c r="B21135" s="519" t="str">
        <f t="shared" si="330"/>
        <v>PONTE BRANCA,EM MADEIRA DE LEI,SOBRE ESTACAS DE EUCALIPTO.FORNECIMENTO,COLOCACAO E ARRANCAMENTO</v>
      </c>
      <c r="C21135" s="519" t="s">
        <v>48456</v>
      </c>
      <c r="D21135" s="519" t="s">
        <v>48457</v>
      </c>
      <c r="I21135" s="519" t="s">
        <v>13</v>
      </c>
      <c r="J21135" s="650">
        <v>1867.22</v>
      </c>
    </row>
    <row r="21136" spans="1:10">
      <c r="A21136" s="519" t="s">
        <v>21240</v>
      </c>
      <c r="B21136" s="519" t="str">
        <f t="shared" si="330"/>
        <v>PONTE BRANCA,EM MADEIRA DE LEI,SOBRE ESTACAS DE EUCALIPTO.FORNECIMENTO,COLOCACAO E ARRANCAMENTO</v>
      </c>
      <c r="C21136" s="519" t="s">
        <v>48456</v>
      </c>
      <c r="D21136" s="519" t="s">
        <v>48457</v>
      </c>
      <c r="I21136" s="519" t="s">
        <v>13</v>
      </c>
      <c r="J21136" s="650">
        <v>1814.12</v>
      </c>
    </row>
    <row r="21137" spans="1:10">
      <c r="A21137" s="519" t="s">
        <v>21241</v>
      </c>
      <c r="B21137" s="519" t="str">
        <f t="shared" si="330"/>
        <v>ASSENTAMENTO DE POSTE DE CONCRETO,CIRCULAR,RETO DE 9,00M,COM CABECA DE CONCRETO,EXCLUSIVE FORNECIMENTO DO POSTE E DA CABECA</v>
      </c>
      <c r="C21137" s="519" t="s">
        <v>48458</v>
      </c>
      <c r="D21137" s="519" t="s">
        <v>48459</v>
      </c>
      <c r="E21137" s="519" t="s">
        <v>48460</v>
      </c>
      <c r="I21137" s="519" t="s">
        <v>5</v>
      </c>
      <c r="J21137" s="650">
        <v>332.53</v>
      </c>
    </row>
    <row r="21138" spans="1:10">
      <c r="A21138" s="519" t="s">
        <v>21242</v>
      </c>
      <c r="B21138" s="519" t="str">
        <f t="shared" si="330"/>
        <v>ASSENTAMENTO DE POSTE DE CONCRETO,CIRCULAR,RETO DE 9,00M,COM CABECA DE CONCRETO,EXCLUSIVE FORNECIMENTO DO POSTE E DA CABECA</v>
      </c>
      <c r="C21138" s="519" t="s">
        <v>48458</v>
      </c>
      <c r="D21138" s="519" t="s">
        <v>48459</v>
      </c>
      <c r="E21138" s="519" t="s">
        <v>48460</v>
      </c>
      <c r="I21138" s="519" t="s">
        <v>5</v>
      </c>
      <c r="J21138" s="650">
        <v>293.60000000000002</v>
      </c>
    </row>
    <row r="21139" spans="1:10">
      <c r="A21139" s="519" t="s">
        <v>21243</v>
      </c>
      <c r="B21139" s="519" t="str">
        <f t="shared" si="330"/>
        <v>ASSENTAMENTO DE POSTE DE CONCRETO,CIRCULAR,RETO DE 11,00M,COM CABECA DE CONCRETO,EXCLUSIVE FORNECIMENTO DO POSTE E DA CABECA</v>
      </c>
      <c r="C21139" s="519" t="s">
        <v>48461</v>
      </c>
      <c r="D21139" s="519" t="s">
        <v>48462</v>
      </c>
      <c r="E21139" s="519" t="s">
        <v>48463</v>
      </c>
      <c r="I21139" s="519" t="s">
        <v>5</v>
      </c>
      <c r="J21139" s="650">
        <v>361.72</v>
      </c>
    </row>
    <row r="21140" spans="1:10">
      <c r="A21140" s="519" t="s">
        <v>21244</v>
      </c>
      <c r="B21140" s="519" t="str">
        <f t="shared" si="330"/>
        <v>ASSENTAMENTO DE POSTE DE CONCRETO,CIRCULAR,RETO DE 11,00M,COM CABECA DE CONCRETO,EXCLUSIVE FORNECIMENTO DO POSTE E DA CABECA</v>
      </c>
      <c r="C21140" s="519" t="s">
        <v>48461</v>
      </c>
      <c r="D21140" s="519" t="s">
        <v>48462</v>
      </c>
      <c r="E21140" s="519" t="s">
        <v>48463</v>
      </c>
      <c r="I21140" s="519" t="s">
        <v>5</v>
      </c>
      <c r="J21140" s="650">
        <v>318.89</v>
      </c>
    </row>
    <row r="21141" spans="1:10">
      <c r="A21141" s="519" t="s">
        <v>21245</v>
      </c>
      <c r="B21141" s="519" t="str">
        <f t="shared" si="330"/>
        <v>ASSENTAMENTO DE POSTE DE CONCRETO,CIRCULAR,RETO DE 12,00M COM CABECA DE CONCRETO,EXCLUSIVE FORNECIMENTO DO POSTE E DA CABECA</v>
      </c>
      <c r="C21141" s="519" t="s">
        <v>48464</v>
      </c>
      <c r="D21141" s="519" t="s">
        <v>48462</v>
      </c>
      <c r="E21141" s="519" t="s">
        <v>48463</v>
      </c>
      <c r="I21141" s="519" t="s">
        <v>5</v>
      </c>
      <c r="J21141" s="650">
        <v>417.86</v>
      </c>
    </row>
    <row r="21142" spans="1:10">
      <c r="A21142" s="519" t="s">
        <v>21246</v>
      </c>
      <c r="B21142" s="519" t="str">
        <f t="shared" si="330"/>
        <v>ASSENTAMENTO DE POSTE DE CONCRETO,CIRCULAR,RETO DE 12,00M COM CABECA DE CONCRETO,EXCLUSIVE FORNECIMENTO DO POSTE E DA CABECA</v>
      </c>
      <c r="C21142" s="519" t="s">
        <v>48464</v>
      </c>
      <c r="D21142" s="519" t="s">
        <v>48462</v>
      </c>
      <c r="E21142" s="519" t="s">
        <v>48463</v>
      </c>
      <c r="I21142" s="519" t="s">
        <v>5</v>
      </c>
      <c r="J21142" s="650">
        <v>371.14</v>
      </c>
    </row>
    <row r="21143" spans="1:10">
      <c r="A21143" s="519" t="s">
        <v>21247</v>
      </c>
      <c r="B21143" s="519" t="str">
        <f t="shared" si="330"/>
        <v>ASSENTAMENTO DE POSTE DE CONCRETO,CIRCULAR,RETO DE 13,00M,COM CABECA DE CONCRETO,EXCLUSIVE FORNECIMENTO DO POSTE E DA CABECA</v>
      </c>
      <c r="C21143" s="519" t="s">
        <v>48465</v>
      </c>
      <c r="D21143" s="519" t="s">
        <v>48462</v>
      </c>
      <c r="E21143" s="519" t="s">
        <v>48463</v>
      </c>
      <c r="I21143" s="519" t="s">
        <v>5</v>
      </c>
      <c r="J21143" s="650">
        <v>510.95</v>
      </c>
    </row>
    <row r="21144" spans="1:10">
      <c r="A21144" s="519" t="s">
        <v>21248</v>
      </c>
      <c r="B21144" s="519" t="str">
        <f t="shared" si="330"/>
        <v>ASSENTAMENTO DE POSTE DE CONCRETO,CIRCULAR,RETO DE 13,00M,COM CABECA DE CONCRETO,EXCLUSIVE FORNECIMENTO DO POSTE E DA CABECA</v>
      </c>
      <c r="C21144" s="519" t="s">
        <v>48465</v>
      </c>
      <c r="D21144" s="519" t="s">
        <v>48462</v>
      </c>
      <c r="E21144" s="519" t="s">
        <v>48463</v>
      </c>
      <c r="I21144" s="519" t="s">
        <v>5</v>
      </c>
      <c r="J21144" s="650">
        <v>452.55</v>
      </c>
    </row>
    <row r="21145" spans="1:10">
      <c r="A21145" s="519" t="s">
        <v>21249</v>
      </c>
      <c r="B21145" s="519" t="str">
        <f t="shared" si="330"/>
        <v>ASSENTAMENTO DE POSTE DE CONCRETO,CIRCULAR,RETO DE 17,00M,COM CABECA DE CONCRETO,EXCLUSIVE FORNECIMENTO DO POSTE E DA CABECA</v>
      </c>
      <c r="C21145" s="519" t="s">
        <v>48466</v>
      </c>
      <c r="D21145" s="519" t="s">
        <v>48462</v>
      </c>
      <c r="E21145" s="519" t="s">
        <v>48463</v>
      </c>
      <c r="I21145" s="519" t="s">
        <v>5</v>
      </c>
      <c r="J21145" s="650">
        <v>678.54</v>
      </c>
    </row>
    <row r="21146" spans="1:10">
      <c r="A21146" s="519" t="s">
        <v>21250</v>
      </c>
      <c r="B21146" s="519" t="str">
        <f t="shared" si="330"/>
        <v>ASSENTAMENTO DE POSTE DE CONCRETO,CIRCULAR,RETO DE 17,00M,COM CABECA DE CONCRETO,EXCLUSIVE FORNECIMENTO DO POSTE E DA CABECA</v>
      </c>
      <c r="C21146" s="519" t="s">
        <v>48466</v>
      </c>
      <c r="D21146" s="519" t="s">
        <v>48462</v>
      </c>
      <c r="E21146" s="519" t="s">
        <v>48463</v>
      </c>
      <c r="I21146" s="519" t="s">
        <v>5</v>
      </c>
      <c r="J21146" s="650">
        <v>600.67999999999995</v>
      </c>
    </row>
    <row r="21147" spans="1:10">
      <c r="A21147" s="519" t="s">
        <v>21251</v>
      </c>
      <c r="B21147" s="519" t="str">
        <f t="shared" si="330"/>
        <v>ASSENTAMENTO DE POSTE RETO,DE ACO DE 3,50 ATE 6,00M,COM ENGASTAMENTO DA PARTE INFERIOR DA COLUNA DIRETAMENTE NO SOLO,EXCLUSIVE FORNECIMENTO DO POSTE</v>
      </c>
      <c r="C21147" s="519" t="s">
        <v>48467</v>
      </c>
      <c r="D21147" s="519" t="s">
        <v>48468</v>
      </c>
      <c r="E21147" s="519" t="s">
        <v>48469</v>
      </c>
      <c r="I21147" s="519" t="s">
        <v>5</v>
      </c>
      <c r="J21147" s="650">
        <v>157.85</v>
      </c>
    </row>
    <row r="21148" spans="1:10">
      <c r="A21148" s="519" t="s">
        <v>21252</v>
      </c>
      <c r="B21148" s="519" t="str">
        <f t="shared" si="330"/>
        <v>ASSENTAMENTO DE POSTE RETO,DE ACO DE 3,50 ATE 6,00M,COM ENGASTAMENTO DA PARTE INFERIOR DA COLUNA DIRETAMENTE NO SOLO,EXCLUSIVE FORNECIMENTO DO POSTE</v>
      </c>
      <c r="C21148" s="519" t="s">
        <v>48467</v>
      </c>
      <c r="D21148" s="519" t="s">
        <v>48468</v>
      </c>
      <c r="E21148" s="519" t="s">
        <v>48469</v>
      </c>
      <c r="I21148" s="519" t="s">
        <v>5</v>
      </c>
      <c r="J21148" s="650">
        <v>138.38999999999999</v>
      </c>
    </row>
    <row r="21149" spans="1:10">
      <c r="A21149" s="519" t="s">
        <v>21253</v>
      </c>
      <c r="B21149" s="519" t="str">
        <f t="shared" si="330"/>
        <v>ASSENTAMENTO DE POSTE RETO,DE ACO DE 7,00 ATE 11,00M,COM ENGASTAMENTO DA PARTE INFERIOR DA COLUNA DIRETAMENTE NO SOLO,EXCLUSIVE FORNECIMENTO DO POSTE</v>
      </c>
      <c r="C21149" s="519" t="s">
        <v>48470</v>
      </c>
      <c r="D21149" s="519" t="s">
        <v>48471</v>
      </c>
      <c r="E21149" s="519" t="s">
        <v>48472</v>
      </c>
      <c r="I21149" s="519" t="s">
        <v>5</v>
      </c>
      <c r="J21149" s="650">
        <v>318.41000000000003</v>
      </c>
    </row>
    <row r="21150" spans="1:10">
      <c r="A21150" s="519" t="s">
        <v>21254</v>
      </c>
      <c r="B21150" s="519" t="str">
        <f t="shared" si="330"/>
        <v>ASSENTAMENTO DE POSTE RETO,DE ACO DE 7,00 ATE 11,00M,COM ENGASTAMENTO DA PARTE INFERIOR DA COLUNA DIRETAMENTE NO SOLO,EXCLUSIVE FORNECIMENTO DO POSTE</v>
      </c>
      <c r="C21150" s="519" t="s">
        <v>48470</v>
      </c>
      <c r="D21150" s="519" t="s">
        <v>48471</v>
      </c>
      <c r="E21150" s="519" t="s">
        <v>48472</v>
      </c>
      <c r="I21150" s="519" t="s">
        <v>5</v>
      </c>
      <c r="J21150" s="650">
        <v>279.47000000000003</v>
      </c>
    </row>
    <row r="21151" spans="1:10">
      <c r="A21151" s="519" t="s">
        <v>21255</v>
      </c>
      <c r="B21151" s="519" t="str">
        <f t="shared" si="330"/>
        <v>ASSENTAMENTO DE POSTE RETO,DE ACO DE 13,00 ATE 20,00M,COM ENGASTAMENTO DA PARTE INFERIOR DA COLUNA DIRETAMENTE NO SOLO,EXCLUSIVE FORNECIMENTO DO POSTE</v>
      </c>
      <c r="C21151" s="519" t="s">
        <v>48473</v>
      </c>
      <c r="D21151" s="519" t="s">
        <v>48474</v>
      </c>
      <c r="E21151" s="519" t="s">
        <v>48475</v>
      </c>
      <c r="I21151" s="519" t="s">
        <v>5</v>
      </c>
      <c r="J21151" s="650">
        <v>637.91</v>
      </c>
    </row>
    <row r="21152" spans="1:10">
      <c r="A21152" s="519" t="s">
        <v>21256</v>
      </c>
      <c r="B21152" s="519" t="str">
        <f t="shared" si="330"/>
        <v>ASSENTAMENTO DE POSTE RETO,DE ACO DE 13,00 ATE 20,00M,COM ENGASTAMENTO DA PARTE INFERIOR DA COLUNA DIRETAMENTE NO SOLO,EXCLUSIVE FORNECIMENTO DO POSTE</v>
      </c>
      <c r="C21152" s="519" t="s">
        <v>48473</v>
      </c>
      <c r="D21152" s="519" t="s">
        <v>48474</v>
      </c>
      <c r="E21152" s="519" t="s">
        <v>48475</v>
      </c>
      <c r="I21152" s="519" t="s">
        <v>5</v>
      </c>
      <c r="J21152" s="650">
        <v>560.04</v>
      </c>
    </row>
    <row r="21153" spans="1:10">
      <c r="A21153" s="519" t="s">
        <v>21257</v>
      </c>
      <c r="B21153" s="519" t="str">
        <f t="shared" si="330"/>
        <v>ASSENTAMENTO DE POSTE CURVO,DE ACO DE 7,00M,DE 1 BRACO,COM ENGASTAMENTO DA PARTE INFERIOR DA COLUNA DIRETAMENTE NO SOLO,EXCLUSIVE FORNECIMENTO DO POSTE</v>
      </c>
      <c r="C21153" s="519" t="s">
        <v>48476</v>
      </c>
      <c r="D21153" s="519" t="s">
        <v>48477</v>
      </c>
      <c r="E21153" s="519" t="s">
        <v>48478</v>
      </c>
      <c r="I21153" s="519" t="s">
        <v>5</v>
      </c>
      <c r="J21153" s="650">
        <v>318.41000000000003</v>
      </c>
    </row>
    <row r="21154" spans="1:10">
      <c r="A21154" s="519" t="s">
        <v>21258</v>
      </c>
      <c r="B21154" s="519" t="str">
        <f t="shared" si="330"/>
        <v>ASSENTAMENTO DE POSTE CURVO,DE ACO DE 7,00M,DE 1 BRACO,COM ENGASTAMENTO DA PARTE INFERIOR DA COLUNA DIRETAMENTE NO SOLO,EXCLUSIVE FORNECIMENTO DO POSTE</v>
      </c>
      <c r="C21154" s="519" t="s">
        <v>48476</v>
      </c>
      <c r="D21154" s="519" t="s">
        <v>48477</v>
      </c>
      <c r="E21154" s="519" t="s">
        <v>48478</v>
      </c>
      <c r="I21154" s="519" t="s">
        <v>5</v>
      </c>
      <c r="J21154" s="650">
        <v>279.47000000000003</v>
      </c>
    </row>
    <row r="21155" spans="1:10">
      <c r="A21155" s="519" t="s">
        <v>21259</v>
      </c>
      <c r="B21155" s="519" t="str">
        <f t="shared" si="330"/>
        <v>ASSENTAMENTO DE POSTE CURVO,DE ACO DE 7,00M,DE 2 BRACOS,COMENGASTAMENTO DA PARTE INFERIOR DA COLUNA DIRETAMENTE NO SOLO,EXCLUSIVE FORNECIMENTO DO POSTE</v>
      </c>
      <c r="C21155" s="519" t="s">
        <v>48479</v>
      </c>
      <c r="D21155" s="519" t="s">
        <v>48480</v>
      </c>
      <c r="E21155" s="519" t="s">
        <v>48481</v>
      </c>
      <c r="I21155" s="519" t="s">
        <v>5</v>
      </c>
      <c r="J21155" s="650">
        <v>376.79</v>
      </c>
    </row>
    <row r="21156" spans="1:10">
      <c r="A21156" s="519" t="s">
        <v>21260</v>
      </c>
      <c r="B21156" s="519" t="str">
        <f t="shared" si="330"/>
        <v>ASSENTAMENTO DE POSTE CURVO,DE ACO DE 7,00M,DE 2 BRACOS,COMENGASTAMENTO DA PARTE INFERIOR DA COLUNA DIRETAMENTE NO SOLO,EXCLUSIVE FORNECIMENTO DO POSTE</v>
      </c>
      <c r="C21156" s="519" t="s">
        <v>48479</v>
      </c>
      <c r="D21156" s="519" t="s">
        <v>48480</v>
      </c>
      <c r="E21156" s="519" t="s">
        <v>48481</v>
      </c>
      <c r="I21156" s="519" t="s">
        <v>5</v>
      </c>
      <c r="J21156" s="650">
        <v>330.07</v>
      </c>
    </row>
    <row r="21157" spans="1:10">
      <c r="A21157" s="519" t="s">
        <v>21261</v>
      </c>
      <c r="B21157" s="519" t="str">
        <f t="shared" si="330"/>
        <v>ASSENTAMENTO DE POSTE CURVO,DE ACO DE 8,00 ATE 12,00M,DE 1 BRACO,COM ENGASTAMENTO DA PARTE INFERIOR DA COLUNA DIRETAMENTE NO SOLO,EXCLUSIVE FORNECIMENTO DO POSTE</v>
      </c>
      <c r="C21157" s="519" t="s">
        <v>48482</v>
      </c>
      <c r="D21157" s="519" t="s">
        <v>48483</v>
      </c>
      <c r="E21157" s="519" t="s">
        <v>48484</v>
      </c>
      <c r="I21157" s="519" t="s">
        <v>5</v>
      </c>
      <c r="J21157" s="650">
        <v>318.41000000000003</v>
      </c>
    </row>
    <row r="21158" spans="1:10">
      <c r="A21158" s="519" t="s">
        <v>21262</v>
      </c>
      <c r="B21158" s="519" t="str">
        <f t="shared" si="330"/>
        <v>ASSENTAMENTO DE POSTE CURVO,DE ACO DE 8,00 ATE 12,00M,DE 1 BRACO,COM ENGASTAMENTO DA PARTE INFERIOR DA COLUNA DIRETAMENTE NO SOLO,EXCLUSIVE FORNECIMENTO DO POSTE</v>
      </c>
      <c r="C21158" s="519" t="s">
        <v>48482</v>
      </c>
      <c r="D21158" s="519" t="s">
        <v>48483</v>
      </c>
      <c r="E21158" s="519" t="s">
        <v>48484</v>
      </c>
      <c r="I21158" s="519" t="s">
        <v>5</v>
      </c>
      <c r="J21158" s="650">
        <v>279.47000000000003</v>
      </c>
    </row>
    <row r="21159" spans="1:10">
      <c r="A21159" s="519" t="s">
        <v>21263</v>
      </c>
      <c r="B21159" s="519" t="str">
        <f t="shared" si="330"/>
        <v>ASSENTAMENTO DE POSTE CURVO,DE ACO DE 8,00 ATE 12,00M,DE 2 BRACOS,COM ENGASTAMENTO DA PARTE INFERIOR DA COLUNA DIRETAMENE NO SOLO,EXCLUSIVE FORNECIMENTO DO POSTE</v>
      </c>
      <c r="C21159" s="519" t="s">
        <v>48485</v>
      </c>
      <c r="D21159" s="519" t="s">
        <v>48486</v>
      </c>
      <c r="E21159" s="519" t="s">
        <v>48484</v>
      </c>
      <c r="I21159" s="519" t="s">
        <v>5</v>
      </c>
      <c r="J21159" s="650">
        <v>376.79</v>
      </c>
    </row>
    <row r="21160" spans="1:10">
      <c r="A21160" s="519" t="s">
        <v>21264</v>
      </c>
      <c r="B21160" s="519" t="str">
        <f t="shared" si="330"/>
        <v>ASSENTAMENTO DE POSTE CURVO,DE ACO DE 8,00 ATE 12,00M,DE 2 BRACOS,COM ENGASTAMENTO DA PARTE INFERIOR DA COLUNA DIRETAMENE NO SOLO,EXCLUSIVE FORNECIMENTO DO POSTE</v>
      </c>
      <c r="C21160" s="519" t="s">
        <v>48485</v>
      </c>
      <c r="D21160" s="519" t="s">
        <v>48486</v>
      </c>
      <c r="E21160" s="519" t="s">
        <v>48484</v>
      </c>
      <c r="I21160" s="519" t="s">
        <v>5</v>
      </c>
      <c r="J21160" s="650">
        <v>330.07</v>
      </c>
    </row>
    <row r="21161" spans="1:10">
      <c r="A21161" s="519" t="s">
        <v>21265</v>
      </c>
      <c r="B21161" s="519" t="str">
        <f t="shared" si="330"/>
        <v>ASSENTAMENTO DE POSTE DE MADEIRA CIRCULAR DE 7,00M ATE 11,00M,EXCLUSIVE FORNECIMENTO DO POSTE</v>
      </c>
      <c r="C21161" s="519" t="s">
        <v>48487</v>
      </c>
      <c r="D21161" s="519" t="s">
        <v>48488</v>
      </c>
      <c r="I21161" s="519" t="s">
        <v>5</v>
      </c>
      <c r="J21161" s="650">
        <v>259.56</v>
      </c>
    </row>
    <row r="21162" spans="1:10">
      <c r="A21162" s="519" t="s">
        <v>21266</v>
      </c>
      <c r="B21162" s="519" t="str">
        <f t="shared" si="330"/>
        <v>ASSENTAMENTO DE POSTE DE MADEIRA CIRCULAR DE 7,00M ATE 11,00M,EXCLUSIVE FORNECIMENTO DO POSTE</v>
      </c>
      <c r="C21162" s="519" t="s">
        <v>48487</v>
      </c>
      <c r="D21162" s="519" t="s">
        <v>48488</v>
      </c>
      <c r="I21162" s="519" t="s">
        <v>5</v>
      </c>
      <c r="J21162" s="650">
        <v>230.36</v>
      </c>
    </row>
    <row r="21163" spans="1:10">
      <c r="A21163" s="519" t="s">
        <v>21267</v>
      </c>
      <c r="B21163" s="519" t="str">
        <f t="shared" si="330"/>
        <v>ASSENTAMENTO DE POSTE DE CONCRETO,CIRCULAR RETO DE 23,00M,EM FUNDACAO ESPECIAL,EXCLUSIVE FUNDACAO E FORNECIMENTO DO POSTE</v>
      </c>
      <c r="C21163" s="519" t="s">
        <v>48489</v>
      </c>
      <c r="D21163" s="519" t="s">
        <v>48490</v>
      </c>
      <c r="E21163" s="519" t="s">
        <v>31787</v>
      </c>
      <c r="I21163" s="519" t="s">
        <v>5</v>
      </c>
      <c r="J21163" s="650">
        <v>583.79999999999995</v>
      </c>
    </row>
    <row r="21164" spans="1:10">
      <c r="A21164" s="519" t="s">
        <v>21268</v>
      </c>
      <c r="B21164" s="519" t="str">
        <f t="shared" si="330"/>
        <v>ASSENTAMENTO DE POSTE DE CONCRETO,CIRCULAR RETO DE 23,00M,EM FUNDACAO ESPECIAL,EXCLUSIVE FUNDACAO E FORNECIMENTO DO POSTE</v>
      </c>
      <c r="C21164" s="519" t="s">
        <v>48489</v>
      </c>
      <c r="D21164" s="519" t="s">
        <v>48490</v>
      </c>
      <c r="E21164" s="519" t="s">
        <v>31787</v>
      </c>
      <c r="I21164" s="519" t="s">
        <v>5</v>
      </c>
      <c r="J21164" s="650">
        <v>505.93</v>
      </c>
    </row>
    <row r="21165" spans="1:10">
      <c r="A21165" s="519" t="s">
        <v>21269</v>
      </c>
      <c r="B21165" s="519" t="str">
        <f t="shared" si="330"/>
        <v>ASSENTAMENTO DE POSTE DE CONCRETO,CIRCULAR RETO DE 33,00M,EM FUNDACAO ESPECIAL,EXCLUSIVE FUNDACAO E FORNECIMENTO DO POSTE</v>
      </c>
      <c r="C21165" s="519" t="s">
        <v>48491</v>
      </c>
      <c r="D21165" s="519" t="s">
        <v>48490</v>
      </c>
      <c r="E21165" s="519" t="s">
        <v>31787</v>
      </c>
      <c r="I21165" s="519" t="s">
        <v>5</v>
      </c>
      <c r="J21165" s="650">
        <v>1751.41</v>
      </c>
    </row>
    <row r="21166" spans="1:10">
      <c r="A21166" s="519" t="s">
        <v>21270</v>
      </c>
      <c r="B21166" s="519" t="str">
        <f t="shared" si="330"/>
        <v>ASSENTAMENTO DE POSTE DE CONCRETO,CIRCULAR RETO DE 33,00M,EM FUNDACAO ESPECIAL,EXCLUSIVE FUNDACAO E FORNECIMENTO DO POSTE</v>
      </c>
      <c r="C21166" s="519" t="s">
        <v>48491</v>
      </c>
      <c r="D21166" s="519" t="s">
        <v>48490</v>
      </c>
      <c r="E21166" s="519" t="s">
        <v>31787</v>
      </c>
      <c r="I21166" s="519" t="s">
        <v>5</v>
      </c>
      <c r="J21166" s="650">
        <v>1517.8</v>
      </c>
    </row>
    <row r="21167" spans="1:10">
      <c r="A21167" s="519" t="s">
        <v>21271</v>
      </c>
      <c r="B21167" s="519" t="str">
        <f t="shared" si="330"/>
        <v>ASSENTAMENTO DE POSTE RETO,DE ACO DE 3,50 ATE 6,00M,COM FLANGE DE ACO SOLDADO NA SUA BASE,FIXADO POR PARAFUSOS CHUMBADORES ENGASTADOS EM FUNDACAO DE CONCRETO,EXCLUSIVE FUNDACAO EFORNECIMENTO DO POSTE</v>
      </c>
      <c r="C21167" s="519" t="s">
        <v>48492</v>
      </c>
      <c r="D21167" s="519" t="s">
        <v>48493</v>
      </c>
      <c r="E21167" s="519" t="s">
        <v>48494</v>
      </c>
      <c r="F21167" s="519" t="s">
        <v>48495</v>
      </c>
      <c r="I21167" s="519" t="s">
        <v>5</v>
      </c>
      <c r="J21167" s="650">
        <v>145.94999999999999</v>
      </c>
    </row>
    <row r="21168" spans="1:10">
      <c r="A21168" s="519" t="s">
        <v>21272</v>
      </c>
      <c r="B21168" s="519" t="str">
        <f t="shared" si="330"/>
        <v>ASSENTAMENTO DE POSTE RETO,DE ACO DE 3,50 ATE 6,00M,COM FLANGE DE ACO SOLDADO NA SUA BASE,FIXADO POR PARAFUSOS CHUMBADORES ENGASTADOS EM FUNDACAO DE CONCRETO,EXCLUSIVE FUNDACAO EFORNECIMENTO DO POSTE</v>
      </c>
      <c r="C21168" s="519" t="s">
        <v>48492</v>
      </c>
      <c r="D21168" s="519" t="s">
        <v>48493</v>
      </c>
      <c r="E21168" s="519" t="s">
        <v>48494</v>
      </c>
      <c r="F21168" s="519" t="s">
        <v>48495</v>
      </c>
      <c r="I21168" s="519" t="s">
        <v>5</v>
      </c>
      <c r="J21168" s="650">
        <v>126.48</v>
      </c>
    </row>
    <row r="21169" spans="1:10">
      <c r="A21169" s="519" t="s">
        <v>21273</v>
      </c>
      <c r="B21169" s="519" t="str">
        <f t="shared" si="330"/>
        <v>ASSENTAMENTO DE POSTE RETO,DE ACO DE 7,00 ATE 9,00M,COM FLANGE DE ACO SOLDADO NA SUA BASE,FIXADO POR PARAFUSOS CHUMBADORRES ENGASTADOS EM FUNDACAO DE CONCRETO,EXCLUSIVE FUNDACAO E FORNECIMENTO DO POSTE</v>
      </c>
      <c r="C21169" s="519" t="s">
        <v>48496</v>
      </c>
      <c r="D21169" s="519" t="s">
        <v>48493</v>
      </c>
      <c r="E21169" s="519" t="s">
        <v>48497</v>
      </c>
      <c r="F21169" s="519" t="s">
        <v>48498</v>
      </c>
      <c r="I21169" s="519" t="s">
        <v>5</v>
      </c>
      <c r="J21169" s="650">
        <v>218.92</v>
      </c>
    </row>
    <row r="21170" spans="1:10">
      <c r="A21170" s="519" t="s">
        <v>21274</v>
      </c>
      <c r="B21170" s="519" t="str">
        <f t="shared" si="330"/>
        <v>ASSENTAMENTO DE POSTE RETO,DE ACO DE 7,00 ATE 9,00M,COM FLANGE DE ACO SOLDADO NA SUA BASE,FIXADO POR PARAFUSOS CHUMBADORRES ENGASTADOS EM FUNDACAO DE CONCRETO,EXCLUSIVE FUNDACAO E FORNECIMENTO DO POSTE</v>
      </c>
      <c r="C21170" s="519" t="s">
        <v>48496</v>
      </c>
      <c r="D21170" s="519" t="s">
        <v>48493</v>
      </c>
      <c r="E21170" s="519" t="s">
        <v>48497</v>
      </c>
      <c r="F21170" s="519" t="s">
        <v>48498</v>
      </c>
      <c r="I21170" s="519" t="s">
        <v>5</v>
      </c>
      <c r="J21170" s="650">
        <v>189.72</v>
      </c>
    </row>
    <row r="21171" spans="1:10">
      <c r="A21171" s="519" t="s">
        <v>21275</v>
      </c>
      <c r="B21171" s="519" t="str">
        <f t="shared" si="330"/>
        <v>ASSENTAMENTO DE POSTE RETO,DE ACO DE 13,00 ATE 20,00M,COM FLANGE DE ACO SOLDADO NA SUA BASE,FIXADO POR PARAFUSOS CHUMBADORES ENGASTADOS EM FUNDACAO DE CONCRETO,EXCLUSIVE FUNDACAO E FORNECIMENTO DO POSTE</v>
      </c>
      <c r="C21171" s="519" t="s">
        <v>48499</v>
      </c>
      <c r="D21171" s="519" t="s">
        <v>48500</v>
      </c>
      <c r="E21171" s="519" t="s">
        <v>48501</v>
      </c>
      <c r="F21171" s="519" t="s">
        <v>48498</v>
      </c>
      <c r="I21171" s="519" t="s">
        <v>5</v>
      </c>
      <c r="J21171" s="650">
        <v>291.89999999999998</v>
      </c>
    </row>
    <row r="21172" spans="1:10">
      <c r="A21172" s="519" t="s">
        <v>21276</v>
      </c>
      <c r="B21172" s="519" t="str">
        <f t="shared" si="330"/>
        <v>ASSENTAMENTO DE POSTE RETO,DE ACO DE 13,00 ATE 20,00M,COM FLANGE DE ACO SOLDADO NA SUA BASE,FIXADO POR PARAFUSOS CHUMBADORES ENGASTADOS EM FUNDACAO DE CONCRETO,EXCLUSIVE FUNDACAO E FORNECIMENTO DO POSTE</v>
      </c>
      <c r="C21172" s="519" t="s">
        <v>48499</v>
      </c>
      <c r="D21172" s="519" t="s">
        <v>48500</v>
      </c>
      <c r="E21172" s="519" t="s">
        <v>48501</v>
      </c>
      <c r="F21172" s="519" t="s">
        <v>48498</v>
      </c>
      <c r="I21172" s="519" t="s">
        <v>5</v>
      </c>
      <c r="J21172" s="650">
        <v>252.96</v>
      </c>
    </row>
    <row r="21173" spans="1:10">
      <c r="A21173" s="519" t="s">
        <v>21277</v>
      </c>
      <c r="B21173" s="519" t="str">
        <f t="shared" si="330"/>
        <v>ASSENTAMENTO DE POSTE CURVO,DE 1 BRACO,DE ACO DE 8,00 ATE 9,00M,COM FLANGE DE ACO SOLDADO NA SUA BASE,FIXADO POR PARAFUSOS CHUMBADORES ENGASTADOS EM FUNDACAO DE CONCRETO,EXCLUSIVEFUNDACAO E FORNECIMENTO DO POSTE</v>
      </c>
      <c r="C21173" s="519" t="s">
        <v>48502</v>
      </c>
      <c r="D21173" s="519" t="s">
        <v>48503</v>
      </c>
      <c r="E21173" s="519" t="s">
        <v>48504</v>
      </c>
      <c r="F21173" s="519" t="s">
        <v>48505</v>
      </c>
      <c r="I21173" s="519" t="s">
        <v>5</v>
      </c>
      <c r="J21173" s="650">
        <v>145.94999999999999</v>
      </c>
    </row>
    <row r="21174" spans="1:10">
      <c r="A21174" s="519" t="s">
        <v>21278</v>
      </c>
      <c r="B21174" s="519" t="str">
        <f t="shared" si="330"/>
        <v>ASSENTAMENTO DE POSTE CURVO,DE 1 BRACO,DE ACO DE 8,00 ATE 9,00M,COM FLANGE DE ACO SOLDADO NA SUA BASE,FIXADO POR PARAFUSOS CHUMBADORES ENGASTADOS EM FUNDACAO DE CONCRETO,EXCLUSIVEFUNDACAO E FORNECIMENTO DO POSTE</v>
      </c>
      <c r="C21174" s="519" t="s">
        <v>48502</v>
      </c>
      <c r="D21174" s="519" t="s">
        <v>48503</v>
      </c>
      <c r="E21174" s="519" t="s">
        <v>48504</v>
      </c>
      <c r="F21174" s="519" t="s">
        <v>48505</v>
      </c>
      <c r="I21174" s="519" t="s">
        <v>5</v>
      </c>
      <c r="J21174" s="650">
        <v>126.48</v>
      </c>
    </row>
    <row r="21175" spans="1:10">
      <c r="A21175" s="519" t="s">
        <v>21279</v>
      </c>
      <c r="B21175" s="519" t="str">
        <f t="shared" si="330"/>
        <v>ASSENTAMENTO DE POSTE CURVO,DE 1 BRACO,DE ACO DE 10,00 ATE 12,00M,COM FLANGE DE ACO SOLDADO NA SUA BASE,FIXADO POR PARAFUSOS CHUMBADORES ENGASTADOS EM FUNDACAO DE CONCRETO,EXCLUSIVE FUNDACAO E FORNECIMENTO DO POSTE</v>
      </c>
      <c r="C21175" s="519" t="s">
        <v>48506</v>
      </c>
      <c r="D21175" s="519" t="s">
        <v>48507</v>
      </c>
      <c r="E21175" s="519" t="s">
        <v>48508</v>
      </c>
      <c r="F21175" s="519" t="s">
        <v>48509</v>
      </c>
      <c r="I21175" s="519" t="s">
        <v>5</v>
      </c>
      <c r="J21175" s="650">
        <v>233.52</v>
      </c>
    </row>
    <row r="21176" spans="1:10">
      <c r="A21176" s="519" t="s">
        <v>21280</v>
      </c>
      <c r="B21176" s="519" t="str">
        <f t="shared" si="330"/>
        <v>ASSENTAMENTO DE POSTE CURVO,DE 1 BRACO,DE ACO DE 10,00 ATE 12,00M,COM FLANGE DE ACO SOLDADO NA SUA BASE,FIXADO POR PARAFUSOS CHUMBADORES ENGASTADOS EM FUNDACAO DE CONCRETO,EXCLUSIVE FUNDACAO E FORNECIMENTO DO POSTE</v>
      </c>
      <c r="C21176" s="519" t="s">
        <v>48506</v>
      </c>
      <c r="D21176" s="519" t="s">
        <v>48507</v>
      </c>
      <c r="E21176" s="519" t="s">
        <v>48508</v>
      </c>
      <c r="F21176" s="519" t="s">
        <v>48509</v>
      </c>
      <c r="I21176" s="519" t="s">
        <v>5</v>
      </c>
      <c r="J21176" s="650">
        <v>202.37</v>
      </c>
    </row>
    <row r="21177" spans="1:10">
      <c r="A21177" s="519" t="s">
        <v>21281</v>
      </c>
      <c r="B21177" s="519" t="str">
        <f t="shared" si="330"/>
        <v>ASSENTAMENTO DE POSTE CURVO,DE 2 BRACOS,DE ACO DE 8,00 ATE 9,00M,COM FLANGE DE ACO SOLDADO NA SUA BASE,FIXADO POR PARAFUSOS CHUMBADORES ENGASTADOS EM FUNDACAO DE CONCRETO,EXCLUSIVE FUNDACAO E FORNECIMENTO DO POSTE</v>
      </c>
      <c r="C21177" s="519" t="s">
        <v>48510</v>
      </c>
      <c r="D21177" s="519" t="s">
        <v>48511</v>
      </c>
      <c r="E21177" s="519" t="s">
        <v>48512</v>
      </c>
      <c r="F21177" s="519" t="s">
        <v>48513</v>
      </c>
      <c r="I21177" s="519" t="s">
        <v>5</v>
      </c>
      <c r="J21177" s="650">
        <v>175.14</v>
      </c>
    </row>
    <row r="21178" spans="1:10">
      <c r="A21178" s="519" t="s">
        <v>21282</v>
      </c>
      <c r="B21178" s="519" t="str">
        <f t="shared" si="330"/>
        <v>ASSENTAMENTO DE POSTE CURVO,DE 2 BRACOS,DE ACO DE 8,00 ATE 9,00M,COM FLANGE DE ACO SOLDADO NA SUA BASE,FIXADO POR PARAFUSOS CHUMBADORES ENGASTADOS EM FUNDACAO DE CONCRETO,EXCLUSIVE FUNDACAO E FORNECIMENTO DO POSTE</v>
      </c>
      <c r="C21178" s="519" t="s">
        <v>48510</v>
      </c>
      <c r="D21178" s="519" t="s">
        <v>48511</v>
      </c>
      <c r="E21178" s="519" t="s">
        <v>48512</v>
      </c>
      <c r="F21178" s="519" t="s">
        <v>48513</v>
      </c>
      <c r="I21178" s="519" t="s">
        <v>5</v>
      </c>
      <c r="J21178" s="650">
        <v>151.78</v>
      </c>
    </row>
    <row r="21179" spans="1:10">
      <c r="A21179" s="519" t="s">
        <v>21283</v>
      </c>
      <c r="B21179" s="519" t="str">
        <f t="shared" si="330"/>
        <v>ASSENTAMENTO DE POSTE CURVO,DE 2 BRACOS,DE ACO DE 10,00 ATE12,00M,COM FLANGE DE ACO SOLDADO NA SUA BASE,FIXADO POR PARAFUSOS CHUMBADORES ENGASTADOS EM FUNDACAO DE CONCRETO,EXCLUSIVE FUNDACAO E FORNECIMENTO DO POSTE</v>
      </c>
      <c r="C21179" s="519" t="s">
        <v>48514</v>
      </c>
      <c r="D21179" s="519" t="s">
        <v>48515</v>
      </c>
      <c r="E21179" s="519" t="s">
        <v>48516</v>
      </c>
      <c r="F21179" s="519" t="s">
        <v>48517</v>
      </c>
      <c r="I21179" s="519" t="s">
        <v>5</v>
      </c>
      <c r="J21179" s="650">
        <v>291.89999999999998</v>
      </c>
    </row>
    <row r="21180" spans="1:10">
      <c r="A21180" s="519" t="s">
        <v>21284</v>
      </c>
      <c r="B21180" s="519" t="str">
        <f t="shared" si="330"/>
        <v>ASSENTAMENTO DE POSTE CURVO,DE 2 BRACOS,DE ACO DE 10,00 ATE12,00M,COM FLANGE DE ACO SOLDADO NA SUA BASE,FIXADO POR PARAFUSOS CHUMBADORES ENGASTADOS EM FUNDACAO DE CONCRETO,EXCLUSIVE FUNDACAO E FORNECIMENTO DO POSTE</v>
      </c>
      <c r="C21180" s="519" t="s">
        <v>48514</v>
      </c>
      <c r="D21180" s="519" t="s">
        <v>48515</v>
      </c>
      <c r="E21180" s="519" t="s">
        <v>48516</v>
      </c>
      <c r="F21180" s="519" t="s">
        <v>48517</v>
      </c>
      <c r="I21180" s="519" t="s">
        <v>5</v>
      </c>
      <c r="J21180" s="650">
        <v>252.96</v>
      </c>
    </row>
    <row r="21181" spans="1:10">
      <c r="A21181" s="519" t="s">
        <v>21285</v>
      </c>
      <c r="B21181" s="519" t="str">
        <f t="shared" si="330"/>
        <v>POSTE DE CONCRETO COM SECAO CIRCULAR,RETO,COM 9,00M DE COMPRIMENTO,TIPO LEVE,EXCLUSIVE TRANSPORTE.FORNECIMENTO</v>
      </c>
      <c r="C21181" s="519" t="s">
        <v>48518</v>
      </c>
      <c r="D21181" s="519" t="s">
        <v>48519</v>
      </c>
      <c r="I21181" s="519" t="s">
        <v>5</v>
      </c>
      <c r="J21181" s="650">
        <v>1382</v>
      </c>
    </row>
    <row r="21182" spans="1:10">
      <c r="A21182" s="519" t="s">
        <v>21286</v>
      </c>
      <c r="B21182" s="519" t="str">
        <f t="shared" si="330"/>
        <v>POSTE DE CONCRETO COM SECAO CIRCULAR,RETO,COM 9,00M DE COMPRIMENTO,TIPO LEVE,EXCLUSIVE TRANSPORTE.FORNECIMENTO</v>
      </c>
      <c r="C21182" s="519" t="s">
        <v>48518</v>
      </c>
      <c r="D21182" s="519" t="s">
        <v>48519</v>
      </c>
      <c r="I21182" s="519" t="s">
        <v>5</v>
      </c>
      <c r="J21182" s="650">
        <v>1382</v>
      </c>
    </row>
    <row r="21183" spans="1:10">
      <c r="A21183" s="519" t="s">
        <v>21287</v>
      </c>
      <c r="B21183" s="519" t="str">
        <f t="shared" si="330"/>
        <v>POSTE DE CONCRETO COM SECAO CIRCULAR,RETO,COM 11,00M DE COMPRIMENTO,TIPO LEVE,EXCLUSIVE TRANSPORTE.FORNECIMENTO</v>
      </c>
      <c r="C21183" s="519" t="s">
        <v>48520</v>
      </c>
      <c r="D21183" s="519" t="s">
        <v>48521</v>
      </c>
      <c r="I21183" s="519" t="s">
        <v>5</v>
      </c>
      <c r="J21183" s="650">
        <v>1610</v>
      </c>
    </row>
    <row r="21184" spans="1:10">
      <c r="A21184" s="519" t="s">
        <v>21288</v>
      </c>
      <c r="B21184" s="519" t="str">
        <f t="shared" si="330"/>
        <v>POSTE DE CONCRETO COM SECAO CIRCULAR,RETO,COM 11,00M DE COMPRIMENTO,TIPO LEVE,EXCLUSIVE TRANSPORTE.FORNECIMENTO</v>
      </c>
      <c r="C21184" s="519" t="s">
        <v>48520</v>
      </c>
      <c r="D21184" s="519" t="s">
        <v>48521</v>
      </c>
      <c r="I21184" s="519" t="s">
        <v>5</v>
      </c>
      <c r="J21184" s="650">
        <v>1610</v>
      </c>
    </row>
    <row r="21185" spans="1:10">
      <c r="A21185" s="519" t="s">
        <v>21289</v>
      </c>
      <c r="B21185" s="519" t="str">
        <f t="shared" si="330"/>
        <v>POSTE DE CONCRETO COM SECAO CIRCULAR,RETO,COM 11,00M DE COMPRIMENTO,TIPO PESADO,EXCLUSIVE TRANSPORTE.FORNECIMENTO</v>
      </c>
      <c r="C21185" s="519" t="s">
        <v>48520</v>
      </c>
      <c r="D21185" s="519" t="s">
        <v>48522</v>
      </c>
      <c r="I21185" s="519" t="s">
        <v>5</v>
      </c>
      <c r="J21185" s="650">
        <v>2160</v>
      </c>
    </row>
    <row r="21186" spans="1:10">
      <c r="A21186" s="519" t="s">
        <v>21290</v>
      </c>
      <c r="B21186" s="519" t="str">
        <f t="shared" si="330"/>
        <v>POSTE DE CONCRETO COM SECAO CIRCULAR,RETO,COM 11,00M DE COMPRIMENTO,TIPO PESADO,EXCLUSIVE TRANSPORTE.FORNECIMENTO</v>
      </c>
      <c r="C21186" s="519" t="s">
        <v>48520</v>
      </c>
      <c r="D21186" s="519" t="s">
        <v>48522</v>
      </c>
      <c r="I21186" s="519" t="s">
        <v>5</v>
      </c>
      <c r="J21186" s="650">
        <v>2160</v>
      </c>
    </row>
    <row r="21187" spans="1:10">
      <c r="A21187" s="519" t="s">
        <v>21291</v>
      </c>
      <c r="B21187" s="519" t="str">
        <f t="shared" si="330"/>
        <v>POSTE DE CONCRETO COM SECAO CIRCULAR,RETO,COM 12,00M DE COMPRIMENTO,TIPO LEVE,EXCLUSIVE TRANSPORTE.FORNECIMENTO</v>
      </c>
      <c r="C21187" s="519" t="s">
        <v>48523</v>
      </c>
      <c r="D21187" s="519" t="s">
        <v>48521</v>
      </c>
      <c r="I21187" s="519" t="s">
        <v>5</v>
      </c>
      <c r="J21187" s="650">
        <v>2058</v>
      </c>
    </row>
    <row r="21188" spans="1:10">
      <c r="A21188" s="519" t="s">
        <v>21292</v>
      </c>
      <c r="B21188" s="519" t="str">
        <f t="shared" si="330"/>
        <v>POSTE DE CONCRETO COM SECAO CIRCULAR,RETO,COM 12,00M DE COMPRIMENTO,TIPO LEVE,EXCLUSIVE TRANSPORTE.FORNECIMENTO</v>
      </c>
      <c r="C21188" s="519" t="s">
        <v>48523</v>
      </c>
      <c r="D21188" s="519" t="s">
        <v>48521</v>
      </c>
      <c r="I21188" s="519" t="s">
        <v>5</v>
      </c>
      <c r="J21188" s="650">
        <v>2058</v>
      </c>
    </row>
    <row r="21189" spans="1:10">
      <c r="A21189" s="519" t="s">
        <v>21293</v>
      </c>
      <c r="B21189" s="519" t="str">
        <f t="shared" si="330"/>
        <v>POSTE DE CONCRETO COM SECAO CIRCULAR,RETO,COM 12,00M DE COMPRIMENTO,TIPO PESADO,EXCLUSIVE TRANSPORTE.FORNECIMENTO</v>
      </c>
      <c r="C21189" s="519" t="s">
        <v>48523</v>
      </c>
      <c r="D21189" s="519" t="s">
        <v>48522</v>
      </c>
      <c r="I21189" s="519" t="s">
        <v>5</v>
      </c>
      <c r="J21189" s="650">
        <v>3120</v>
      </c>
    </row>
    <row r="21190" spans="1:10">
      <c r="A21190" s="519" t="s">
        <v>21294</v>
      </c>
      <c r="B21190" s="519" t="str">
        <f t="shared" si="330"/>
        <v>POSTE DE CONCRETO COM SECAO CIRCULAR,RETO,COM 12,00M DE COMPRIMENTO,TIPO PESADO,EXCLUSIVE TRANSPORTE.FORNECIMENTO</v>
      </c>
      <c r="C21190" s="519" t="s">
        <v>48523</v>
      </c>
      <c r="D21190" s="519" t="s">
        <v>48522</v>
      </c>
      <c r="I21190" s="519" t="s">
        <v>5</v>
      </c>
      <c r="J21190" s="650">
        <v>3120</v>
      </c>
    </row>
    <row r="21191" spans="1:10">
      <c r="A21191" s="519" t="s">
        <v>21295</v>
      </c>
      <c r="B21191" s="519" t="str">
        <f t="shared" si="330"/>
        <v>POSTE DE CONCRETO,COM SECAO CIRCULAR,RETO,COM 13,00M DE COMPRIMENTO,CONICIDADE REDUZIDA,EXCLUSIVE TRANSPORTE.FORNECIMENTO</v>
      </c>
      <c r="C21191" s="519" t="s">
        <v>48524</v>
      </c>
      <c r="D21191" s="519" t="s">
        <v>48525</v>
      </c>
      <c r="E21191" s="519" t="s">
        <v>32884</v>
      </c>
      <c r="I21191" s="519" t="s">
        <v>5</v>
      </c>
      <c r="J21191" s="650">
        <v>3312</v>
      </c>
    </row>
    <row r="21192" spans="1:10">
      <c r="A21192" s="519" t="s">
        <v>21296</v>
      </c>
      <c r="B21192" s="519" t="str">
        <f t="shared" ref="B21192:B21255" si="331">C21192&amp;D21192&amp;E21192&amp;F21192&amp;G21192&amp;H21192</f>
        <v>POSTE DE CONCRETO,COM SECAO CIRCULAR,RETO,COM 13,00M DE COMPRIMENTO,CONICIDADE REDUZIDA,EXCLUSIVE TRANSPORTE.FORNECIMENTO</v>
      </c>
      <c r="C21192" s="519" t="s">
        <v>48524</v>
      </c>
      <c r="D21192" s="519" t="s">
        <v>48525</v>
      </c>
      <c r="E21192" s="519" t="s">
        <v>32884</v>
      </c>
      <c r="I21192" s="519" t="s">
        <v>5</v>
      </c>
      <c r="J21192" s="650">
        <v>3312</v>
      </c>
    </row>
    <row r="21193" spans="1:10">
      <c r="A21193" s="519" t="s">
        <v>21297</v>
      </c>
      <c r="B21193" s="519" t="str">
        <f t="shared" si="331"/>
        <v>POSTE DE CONCRETO,COM SECAO CIRCULAR,RETO,COM 17,00M DE COMPRIMENTO,CONICIDADE REDUZIDA,EXCLUSIVE TRANSPORTE.FORNECIMENTO</v>
      </c>
      <c r="C21193" s="519" t="s">
        <v>48526</v>
      </c>
      <c r="D21193" s="519" t="s">
        <v>48525</v>
      </c>
      <c r="E21193" s="519" t="s">
        <v>32884</v>
      </c>
      <c r="I21193" s="519" t="s">
        <v>5</v>
      </c>
      <c r="J21193" s="650">
        <v>3920.73</v>
      </c>
    </row>
    <row r="21194" spans="1:10">
      <c r="A21194" s="519" t="s">
        <v>21298</v>
      </c>
      <c r="B21194" s="519" t="str">
        <f t="shared" si="331"/>
        <v>POSTE DE CONCRETO,COM SECAO CIRCULAR,RETO,COM 17,00M DE COMPRIMENTO,CONICIDADE REDUZIDA,EXCLUSIVE TRANSPORTE.FORNECIMENTO</v>
      </c>
      <c r="C21194" s="519" t="s">
        <v>48526</v>
      </c>
      <c r="D21194" s="519" t="s">
        <v>48525</v>
      </c>
      <c r="E21194" s="519" t="s">
        <v>32884</v>
      </c>
      <c r="I21194" s="519" t="s">
        <v>5</v>
      </c>
      <c r="J21194" s="650">
        <v>3920.73</v>
      </c>
    </row>
    <row r="21195" spans="1:10">
      <c r="A21195" s="519" t="s">
        <v>21299</v>
      </c>
      <c r="B21195" s="519" t="str">
        <f t="shared" si="331"/>
        <v>POSTE DE CONCRETO,COM SECAO CIRCULAR,RETO,COM 22,50M DE COMPRIMENTO,CONICIDADE REDUZIDA,EXCLUSIVE TRANSPORTE.FORNECIMENTO</v>
      </c>
      <c r="C21195" s="519" t="s">
        <v>48527</v>
      </c>
      <c r="D21195" s="519" t="s">
        <v>48525</v>
      </c>
      <c r="E21195" s="519" t="s">
        <v>32884</v>
      </c>
      <c r="I21195" s="519" t="s">
        <v>5</v>
      </c>
      <c r="J21195" s="650">
        <v>7140</v>
      </c>
    </row>
    <row r="21196" spans="1:10">
      <c r="A21196" s="519" t="s">
        <v>21300</v>
      </c>
      <c r="B21196" s="519" t="str">
        <f t="shared" si="331"/>
        <v>POSTE DE CONCRETO,COM SECAO CIRCULAR,RETO,COM 22,50M DE COMPRIMENTO,CONICIDADE REDUZIDA,EXCLUSIVE TRANSPORTE.FORNECIMENTO</v>
      </c>
      <c r="C21196" s="519" t="s">
        <v>48527</v>
      </c>
      <c r="D21196" s="519" t="s">
        <v>48525</v>
      </c>
      <c r="E21196" s="519" t="s">
        <v>32884</v>
      </c>
      <c r="I21196" s="519" t="s">
        <v>5</v>
      </c>
      <c r="J21196" s="650">
        <v>7140</v>
      </c>
    </row>
    <row r="21197" spans="1:10">
      <c r="A21197" s="519" t="s">
        <v>21301</v>
      </c>
      <c r="B21197" s="519" t="str">
        <f t="shared" si="331"/>
        <v>POSTE DE ACO,RETO,CONICO CONTINUO,ALTURA DE 3,50M,SEM SAPATA.FORNECIMENTO</v>
      </c>
      <c r="C21197" s="519" t="s">
        <v>48528</v>
      </c>
      <c r="D21197" s="519" t="s">
        <v>38297</v>
      </c>
      <c r="I21197" s="519" t="s">
        <v>5</v>
      </c>
      <c r="J21197" s="650">
        <v>1080</v>
      </c>
    </row>
    <row r="21198" spans="1:10">
      <c r="A21198" s="519" t="s">
        <v>21302</v>
      </c>
      <c r="B21198" s="519" t="str">
        <f t="shared" si="331"/>
        <v>POSTE DE ACO,RETO,CONICO CONTINUO,ALTURA DE 3,50M,SEM SAPATA.FORNECIMENTO</v>
      </c>
      <c r="C21198" s="519" t="s">
        <v>48528</v>
      </c>
      <c r="D21198" s="519" t="s">
        <v>38297</v>
      </c>
      <c r="I21198" s="519" t="s">
        <v>5</v>
      </c>
      <c r="J21198" s="650">
        <v>1080</v>
      </c>
    </row>
    <row r="21199" spans="1:10">
      <c r="A21199" s="519" t="s">
        <v>21303</v>
      </c>
      <c r="B21199" s="519" t="str">
        <f t="shared" si="331"/>
        <v>POSTE DE ACO,RETO,CONICO CONTINUO,ALTURA DE 3,50M,COM SAPATA E BASE(PADRAO RIO CIDADE CATETE).FORNECIMENTO</v>
      </c>
      <c r="C21199" s="519" t="s">
        <v>48529</v>
      </c>
      <c r="D21199" s="519" t="s">
        <v>48530</v>
      </c>
      <c r="I21199" s="519" t="s">
        <v>5</v>
      </c>
      <c r="J21199" s="650">
        <v>1920</v>
      </c>
    </row>
    <row r="21200" spans="1:10">
      <c r="A21200" s="519" t="s">
        <v>21304</v>
      </c>
      <c r="B21200" s="519" t="str">
        <f t="shared" si="331"/>
        <v>POSTE DE ACO,RETO,CONICO CONTINUO,ALTURA DE 3,50M,COM SAPATA E BASE(PADRAO RIO CIDADE CATETE).FORNECIMENTO</v>
      </c>
      <c r="C21200" s="519" t="s">
        <v>48529</v>
      </c>
      <c r="D21200" s="519" t="s">
        <v>48530</v>
      </c>
      <c r="I21200" s="519" t="s">
        <v>5</v>
      </c>
      <c r="J21200" s="650">
        <v>1920</v>
      </c>
    </row>
    <row r="21201" spans="1:10">
      <c r="A21201" s="519" t="s">
        <v>21305</v>
      </c>
      <c r="B21201" s="519" t="str">
        <f t="shared" si="331"/>
        <v>POSTE DE ACO,RETO,CONICO CONTINUO,ALTURA DE 4,50M,SEM SAPATA ESPECIFICACAO EM-CME-04 DA RIOLUZ.FORNECIMENTO</v>
      </c>
      <c r="C21201" s="519" t="s">
        <v>48531</v>
      </c>
      <c r="D21201" s="519" t="s">
        <v>48532</v>
      </c>
      <c r="I21201" s="519" t="s">
        <v>5</v>
      </c>
      <c r="J21201" s="650">
        <v>1390</v>
      </c>
    </row>
    <row r="21202" spans="1:10">
      <c r="A21202" s="519" t="s">
        <v>21306</v>
      </c>
      <c r="B21202" s="519" t="str">
        <f t="shared" si="331"/>
        <v>POSTE DE ACO,RETO,CONICO CONTINUO,ALTURA DE 4,50M,SEM SAPATA ESPECIFICACAO EM-CME-04 DA RIOLUZ.FORNECIMENTO</v>
      </c>
      <c r="C21202" s="519" t="s">
        <v>48531</v>
      </c>
      <c r="D21202" s="519" t="s">
        <v>48532</v>
      </c>
      <c r="I21202" s="519" t="s">
        <v>5</v>
      </c>
      <c r="J21202" s="650">
        <v>1390</v>
      </c>
    </row>
    <row r="21203" spans="1:10">
      <c r="A21203" s="519" t="s">
        <v>21307</v>
      </c>
      <c r="B21203" s="519" t="str">
        <f t="shared" si="331"/>
        <v>POSTE DE ACO,RETO,CONICO CONTINUO,ALTURA DE 4,50M,COM SAPATA ESPECIFICACAO EM-CME-04 DA RIOLUZ.FORNECIMENTO</v>
      </c>
      <c r="C21203" s="519" t="s">
        <v>48533</v>
      </c>
      <c r="D21203" s="519" t="s">
        <v>48532</v>
      </c>
      <c r="I21203" s="519" t="s">
        <v>5</v>
      </c>
      <c r="J21203" s="650">
        <v>2140</v>
      </c>
    </row>
    <row r="21204" spans="1:10">
      <c r="A21204" s="519" t="s">
        <v>21308</v>
      </c>
      <c r="B21204" s="519" t="str">
        <f t="shared" si="331"/>
        <v>POSTE DE ACO,RETO,CONICO CONTINUO,ALTURA DE 4,50M,COM SAPATA ESPECIFICACAO EM-CME-04 DA RIOLUZ.FORNECIMENTO</v>
      </c>
      <c r="C21204" s="519" t="s">
        <v>48533</v>
      </c>
      <c r="D21204" s="519" t="s">
        <v>48532</v>
      </c>
      <c r="I21204" s="519" t="s">
        <v>5</v>
      </c>
      <c r="J21204" s="650">
        <v>2140</v>
      </c>
    </row>
    <row r="21205" spans="1:10">
      <c r="A21205" s="519" t="s">
        <v>21309</v>
      </c>
      <c r="B21205" s="519" t="str">
        <f t="shared" si="331"/>
        <v>POSTE DE ACO,RETO,CONICO CONTINUO,ALTURA DE 9,00M,SEM SAPATA.FORNECIMENTO</v>
      </c>
      <c r="C21205" s="519" t="s">
        <v>48534</v>
      </c>
      <c r="D21205" s="519" t="s">
        <v>38297</v>
      </c>
      <c r="I21205" s="519" t="s">
        <v>5</v>
      </c>
      <c r="J21205" s="650">
        <v>3470</v>
      </c>
    </row>
    <row r="21206" spans="1:10">
      <c r="A21206" s="519" t="s">
        <v>21310</v>
      </c>
      <c r="B21206" s="519" t="str">
        <f t="shared" si="331"/>
        <v>POSTE DE ACO,RETO,CONICO CONTINUO,ALTURA DE 9,00M,SEM SAPATA.FORNECIMENTO</v>
      </c>
      <c r="C21206" s="519" t="s">
        <v>48534</v>
      </c>
      <c r="D21206" s="519" t="s">
        <v>38297</v>
      </c>
      <c r="I21206" s="519" t="s">
        <v>5</v>
      </c>
      <c r="J21206" s="650">
        <v>3470</v>
      </c>
    </row>
    <row r="21207" spans="1:10">
      <c r="A21207" s="519" t="s">
        <v>21311</v>
      </c>
      <c r="B21207" s="519" t="str">
        <f t="shared" si="331"/>
        <v>POSTE DE ACO,RETO,CONICO CONTINUO,ALTURA DE 9,00M,COM SAPATA.FORNECIMENTO</v>
      </c>
      <c r="C21207" s="519" t="s">
        <v>48535</v>
      </c>
      <c r="D21207" s="519" t="s">
        <v>38297</v>
      </c>
      <c r="I21207" s="519" t="s">
        <v>5</v>
      </c>
      <c r="J21207" s="650">
        <v>4120</v>
      </c>
    </row>
    <row r="21208" spans="1:10">
      <c r="A21208" s="519" t="s">
        <v>21312</v>
      </c>
      <c r="B21208" s="519" t="str">
        <f t="shared" si="331"/>
        <v>POSTE DE ACO,RETO,CONICO CONTINUO,ALTURA DE 9,00M,COM SAPATA.FORNECIMENTO</v>
      </c>
      <c r="C21208" s="519" t="s">
        <v>48535</v>
      </c>
      <c r="D21208" s="519" t="s">
        <v>38297</v>
      </c>
      <c r="I21208" s="519" t="s">
        <v>5</v>
      </c>
      <c r="J21208" s="650">
        <v>4120</v>
      </c>
    </row>
    <row r="21209" spans="1:10">
      <c r="A21209" s="519" t="s">
        <v>21313</v>
      </c>
      <c r="B21209" s="519" t="str">
        <f t="shared" si="331"/>
        <v>POSTE DE ACO,RETO,CONICO CONTINUO,ALTURA DE 15,00M,COM SAPATA.FORNECIMENTO</v>
      </c>
      <c r="C21209" s="519" t="s">
        <v>48536</v>
      </c>
      <c r="D21209" s="519" t="s">
        <v>48537</v>
      </c>
      <c r="I21209" s="519" t="s">
        <v>5</v>
      </c>
      <c r="J21209" s="650">
        <v>16250</v>
      </c>
    </row>
    <row r="21210" spans="1:10">
      <c r="A21210" s="519" t="s">
        <v>21314</v>
      </c>
      <c r="B21210" s="519" t="str">
        <f t="shared" si="331"/>
        <v>POSTE DE ACO,RETO,CONICO CONTINUO,ALTURA DE 15,00M,COM SAPATA.FORNECIMENTO</v>
      </c>
      <c r="C21210" s="519" t="s">
        <v>48536</v>
      </c>
      <c r="D21210" s="519" t="s">
        <v>48537</v>
      </c>
      <c r="I21210" s="519" t="s">
        <v>5</v>
      </c>
      <c r="J21210" s="650">
        <v>16250</v>
      </c>
    </row>
    <row r="21211" spans="1:10">
      <c r="A21211" s="519" t="s">
        <v>21315</v>
      </c>
      <c r="B21211" s="519" t="str">
        <f t="shared" si="331"/>
        <v>POSTE DE ACO,CURVO,CONICO CONTINUO,SIMPLES,(9X2,5)M,SEM SAPATA.FORNECIMENTO</v>
      </c>
      <c r="C21211" s="519" t="s">
        <v>48538</v>
      </c>
      <c r="D21211" s="519" t="s">
        <v>48539</v>
      </c>
      <c r="I21211" s="519" t="s">
        <v>5</v>
      </c>
      <c r="J21211" s="650">
        <v>4320</v>
      </c>
    </row>
    <row r="21212" spans="1:10">
      <c r="A21212" s="519" t="s">
        <v>21316</v>
      </c>
      <c r="B21212" s="519" t="str">
        <f t="shared" si="331"/>
        <v>POSTE DE ACO,CURVO,CONICO CONTINUO,SIMPLES,(9X2,5)M,SEM SAPATA.FORNECIMENTO</v>
      </c>
      <c r="C21212" s="519" t="s">
        <v>48538</v>
      </c>
      <c r="D21212" s="519" t="s">
        <v>48539</v>
      </c>
      <c r="I21212" s="519" t="s">
        <v>5</v>
      </c>
      <c r="J21212" s="650">
        <v>4320</v>
      </c>
    </row>
    <row r="21213" spans="1:10">
      <c r="A21213" s="519" t="s">
        <v>21317</v>
      </c>
      <c r="B21213" s="519" t="str">
        <f t="shared" si="331"/>
        <v>POSTE DE ACO,CURVO,CONICO CONTINUO,SIMPLES,(9X2,5)M,COM SAPATA.FORNECIMENTO</v>
      </c>
      <c r="C21213" s="519" t="s">
        <v>48540</v>
      </c>
      <c r="D21213" s="519" t="s">
        <v>48539</v>
      </c>
      <c r="I21213" s="519" t="s">
        <v>5</v>
      </c>
      <c r="J21213" s="650">
        <v>4730</v>
      </c>
    </row>
    <row r="21214" spans="1:10">
      <c r="A21214" s="519" t="s">
        <v>21318</v>
      </c>
      <c r="B21214" s="519" t="str">
        <f t="shared" si="331"/>
        <v>POSTE DE ACO,CURVO,CONICO CONTINUO,SIMPLES,(9X2,5)M,COM SAPATA.FORNECIMENTO</v>
      </c>
      <c r="C21214" s="519" t="s">
        <v>48540</v>
      </c>
      <c r="D21214" s="519" t="s">
        <v>48539</v>
      </c>
      <c r="I21214" s="519" t="s">
        <v>5</v>
      </c>
      <c r="J21214" s="650">
        <v>4730</v>
      </c>
    </row>
    <row r="21215" spans="1:10">
      <c r="A21215" s="519" t="s">
        <v>21319</v>
      </c>
      <c r="B21215" s="519" t="str">
        <f t="shared" si="331"/>
        <v>POSTE DE ACO,CURVO,CONICO CONTINUO,(9X2,5)M,DUPLO E COM SAPATA.FORNECIMENTO</v>
      </c>
      <c r="C21215" s="519" t="s">
        <v>48541</v>
      </c>
      <c r="D21215" s="519" t="s">
        <v>48539</v>
      </c>
      <c r="I21215" s="519" t="s">
        <v>5</v>
      </c>
      <c r="J21215" s="650">
        <v>5810</v>
      </c>
    </row>
    <row r="21216" spans="1:10">
      <c r="A21216" s="519" t="s">
        <v>21320</v>
      </c>
      <c r="B21216" s="519" t="str">
        <f t="shared" si="331"/>
        <v>POSTE DE ACO,CURVO,CONICO CONTINUO,(9X2,5)M,DUPLO E COM SAPATA.FORNECIMENTO</v>
      </c>
      <c r="C21216" s="519" t="s">
        <v>48541</v>
      </c>
      <c r="D21216" s="519" t="s">
        <v>48539</v>
      </c>
      <c r="I21216" s="519" t="s">
        <v>5</v>
      </c>
      <c r="J21216" s="650">
        <v>5810</v>
      </c>
    </row>
    <row r="21217" spans="1:10">
      <c r="A21217" s="519" t="s">
        <v>21321</v>
      </c>
      <c r="B21217" s="519" t="str">
        <f t="shared" si="331"/>
        <v>POSTE DE ACO,CURVO,CONICO CONTINUO,(9X2,5)M,DUPLO E SEM SAPATA.FORNECIMENTO</v>
      </c>
      <c r="C21217" s="519" t="s">
        <v>48542</v>
      </c>
      <c r="D21217" s="519" t="s">
        <v>48539</v>
      </c>
      <c r="I21217" s="519" t="s">
        <v>5</v>
      </c>
      <c r="J21217" s="650">
        <v>3510</v>
      </c>
    </row>
    <row r="21218" spans="1:10">
      <c r="A21218" s="519" t="s">
        <v>21322</v>
      </c>
      <c r="B21218" s="519" t="str">
        <f t="shared" si="331"/>
        <v>POSTE DE ACO,CURVO,CONICO CONTINUO,(9X2,5)M,DUPLO E SEM SAPATA.FORNECIMENTO</v>
      </c>
      <c r="C21218" s="519" t="s">
        <v>48542</v>
      </c>
      <c r="D21218" s="519" t="s">
        <v>48539</v>
      </c>
      <c r="I21218" s="519" t="s">
        <v>5</v>
      </c>
      <c r="J21218" s="650">
        <v>3510</v>
      </c>
    </row>
    <row r="21219" spans="1:10">
      <c r="A21219" s="519" t="s">
        <v>21323</v>
      </c>
      <c r="B21219" s="519" t="str">
        <f t="shared" si="331"/>
        <v>POSTE DE ACO,RETO,CONICO CONTINUO OU ESCALONADO,ALTURA DE 7,00M,SEM SAPATA.FORNECIMENTO</v>
      </c>
      <c r="C21219" s="519" t="s">
        <v>48543</v>
      </c>
      <c r="D21219" s="519" t="s">
        <v>48544</v>
      </c>
      <c r="I21219" s="519" t="s">
        <v>5</v>
      </c>
      <c r="J21219" s="650">
        <v>2340</v>
      </c>
    </row>
    <row r="21220" spans="1:10">
      <c r="A21220" s="519" t="s">
        <v>21324</v>
      </c>
      <c r="B21220" s="519" t="str">
        <f t="shared" si="331"/>
        <v>POSTE DE ACO,RETO,CONICO CONTINUO OU ESCALONADO,ALTURA DE 7,00M,SEM SAPATA.FORNECIMENTO</v>
      </c>
      <c r="C21220" s="519" t="s">
        <v>48543</v>
      </c>
      <c r="D21220" s="519" t="s">
        <v>48544</v>
      </c>
      <c r="I21220" s="519" t="s">
        <v>5</v>
      </c>
      <c r="J21220" s="650">
        <v>2340</v>
      </c>
    </row>
    <row r="21221" spans="1:10">
      <c r="A21221" s="519" t="s">
        <v>21325</v>
      </c>
      <c r="B21221" s="519" t="str">
        <f t="shared" si="331"/>
        <v>RETIRADA DE POSTE DE CONCRETO OU ACO,DE 3,50 A 9,00M</v>
      </c>
      <c r="C21221" s="519" t="s">
        <v>21326</v>
      </c>
      <c r="I21221" s="519" t="s">
        <v>5</v>
      </c>
      <c r="J21221" s="650">
        <v>116.76</v>
      </c>
    </row>
    <row r="21222" spans="1:10">
      <c r="A21222" s="519" t="s">
        <v>21327</v>
      </c>
      <c r="B21222" s="519" t="str">
        <f t="shared" si="331"/>
        <v>RETIRADA DE POSTE DE CONCRETO OU ACO,DE 3,50 A 9,00M</v>
      </c>
      <c r="C21222" s="519" t="s">
        <v>21326</v>
      </c>
      <c r="I21222" s="519" t="s">
        <v>5</v>
      </c>
      <c r="J21222" s="650">
        <v>101.18</v>
      </c>
    </row>
    <row r="21223" spans="1:10">
      <c r="A21223" s="519" t="s">
        <v>21328</v>
      </c>
      <c r="B21223" s="519" t="str">
        <f t="shared" si="331"/>
        <v>RETIRADA DE POSTE DE CONCRETO OU ACO,DE 10,00 A 12,00M</v>
      </c>
      <c r="C21223" s="519" t="s">
        <v>21329</v>
      </c>
      <c r="I21223" s="519" t="s">
        <v>5</v>
      </c>
      <c r="J21223" s="650">
        <v>145.94999999999999</v>
      </c>
    </row>
    <row r="21224" spans="1:10">
      <c r="A21224" s="519" t="s">
        <v>21330</v>
      </c>
      <c r="B21224" s="519" t="str">
        <f t="shared" si="331"/>
        <v>RETIRADA DE POSTE DE CONCRETO OU ACO,DE 10,00 A 12,00M</v>
      </c>
      <c r="C21224" s="519" t="s">
        <v>21329</v>
      </c>
      <c r="I21224" s="519" t="s">
        <v>5</v>
      </c>
      <c r="J21224" s="650">
        <v>126.48</v>
      </c>
    </row>
    <row r="21225" spans="1:10">
      <c r="A21225" s="519" t="s">
        <v>21331</v>
      </c>
      <c r="B21225" s="519" t="str">
        <f t="shared" si="331"/>
        <v>RETIRADA DE POSTE DE CONCRETO OU ACO, DE 13,00 A 15,00M</v>
      </c>
      <c r="C21225" s="519" t="s">
        <v>21332</v>
      </c>
      <c r="I21225" s="519" t="s">
        <v>5</v>
      </c>
      <c r="J21225" s="650">
        <v>291.89999999999998</v>
      </c>
    </row>
    <row r="21226" spans="1:10">
      <c r="A21226" s="519" t="s">
        <v>21333</v>
      </c>
      <c r="B21226" s="519" t="str">
        <f t="shared" si="331"/>
        <v>RETIRADA DE POSTE DE CONCRETO OU ACO, DE 13,00 A 15,00M</v>
      </c>
      <c r="C21226" s="519" t="s">
        <v>21332</v>
      </c>
      <c r="I21226" s="519" t="s">
        <v>5</v>
      </c>
      <c r="J21226" s="650">
        <v>252.96</v>
      </c>
    </row>
    <row r="21227" spans="1:10">
      <c r="A21227" s="519" t="s">
        <v>21334</v>
      </c>
      <c r="B21227" s="519" t="str">
        <f t="shared" si="331"/>
        <v>RETIRADA DE POSTE DE CONCRETO OU ACO,DE 16,00 A 23,00M</v>
      </c>
      <c r="C21227" s="519" t="s">
        <v>21335</v>
      </c>
      <c r="I21227" s="519" t="s">
        <v>5</v>
      </c>
      <c r="J21227" s="650">
        <v>364.87</v>
      </c>
    </row>
    <row r="21228" spans="1:10">
      <c r="A21228" s="519" t="s">
        <v>21336</v>
      </c>
      <c r="B21228" s="519" t="str">
        <f t="shared" si="331"/>
        <v>RETIRADA DE POSTE DE CONCRETO OU ACO,DE 16,00 A 23,00M</v>
      </c>
      <c r="C21228" s="519" t="s">
        <v>21335</v>
      </c>
      <c r="I21228" s="519" t="s">
        <v>5</v>
      </c>
      <c r="J21228" s="650">
        <v>316.20999999999998</v>
      </c>
    </row>
    <row r="21229" spans="1:10">
      <c r="A21229" s="519" t="s">
        <v>21337</v>
      </c>
      <c r="B21229" s="519" t="str">
        <f t="shared" si="331"/>
        <v>RETIRADA DE CONJUNTO DE CHAVES,FUSIVEIS E FERRAGENS EM LINHA DE 13,2KV</v>
      </c>
      <c r="C21229" s="519" t="s">
        <v>48545</v>
      </c>
      <c r="D21229" s="519" t="s">
        <v>48546</v>
      </c>
      <c r="I21229" s="519" t="s">
        <v>5</v>
      </c>
      <c r="J21229" s="650">
        <v>29.19</v>
      </c>
    </row>
    <row r="21230" spans="1:10">
      <c r="A21230" s="519" t="s">
        <v>21338</v>
      </c>
      <c r="B21230" s="519" t="str">
        <f t="shared" si="331"/>
        <v>RETIRADA DE CONJUNTO DE CHAVES,FUSIVEIS E FERRAGENS EM LINHA DE 13,2KV</v>
      </c>
      <c r="C21230" s="519" t="s">
        <v>48545</v>
      </c>
      <c r="D21230" s="519" t="s">
        <v>48546</v>
      </c>
      <c r="I21230" s="519" t="s">
        <v>5</v>
      </c>
      <c r="J21230" s="650">
        <v>25.29</v>
      </c>
    </row>
    <row r="21231" spans="1:10">
      <c r="A21231" s="519" t="s">
        <v>21339</v>
      </c>
      <c r="B21231" s="519" t="str">
        <f t="shared" si="331"/>
        <v>RETIRADA DE CONJUNTO DE FERRAGENS EM LINHA DE 13,2KV</v>
      </c>
      <c r="C21231" s="519" t="s">
        <v>21340</v>
      </c>
      <c r="I21231" s="519" t="s">
        <v>5</v>
      </c>
      <c r="J21231" s="650">
        <v>29.19</v>
      </c>
    </row>
    <row r="21232" spans="1:10">
      <c r="A21232" s="519" t="s">
        <v>21341</v>
      </c>
      <c r="B21232" s="519" t="str">
        <f t="shared" si="331"/>
        <v>RETIRADA DE CONJUNTO DE FERRAGENS EM LINHA DE 13,2KV</v>
      </c>
      <c r="C21232" s="519" t="s">
        <v>21340</v>
      </c>
      <c r="I21232" s="519" t="s">
        <v>5</v>
      </c>
      <c r="J21232" s="650">
        <v>25.29</v>
      </c>
    </row>
    <row r="21233" spans="1:10">
      <c r="A21233" s="519" t="s">
        <v>21342</v>
      </c>
      <c r="B21233" s="519" t="str">
        <f t="shared" si="331"/>
        <v>RETIRADA DE CONJUNTO DE FERRAGENS EM LINHA DE B.T.</v>
      </c>
      <c r="C21233" s="519" t="s">
        <v>21343</v>
      </c>
      <c r="I21233" s="519" t="s">
        <v>5</v>
      </c>
      <c r="J21233" s="650">
        <v>7.29</v>
      </c>
    </row>
    <row r="21234" spans="1:10">
      <c r="A21234" s="519" t="s">
        <v>21344</v>
      </c>
      <c r="B21234" s="519" t="str">
        <f t="shared" si="331"/>
        <v>RETIRADA DE CONJUNTO DE FERRAGENS EM LINHA DE B.T.</v>
      </c>
      <c r="C21234" s="519" t="s">
        <v>21343</v>
      </c>
      <c r="I21234" s="519" t="s">
        <v>5</v>
      </c>
      <c r="J21234" s="650">
        <v>6.32</v>
      </c>
    </row>
    <row r="21235" spans="1:10">
      <c r="A21235" s="519" t="s">
        <v>21345</v>
      </c>
      <c r="B21235" s="519" t="str">
        <f t="shared" si="331"/>
        <v>RETIRADA DE TRANSFORMADORES DE 5 ATE 112,5KVA</v>
      </c>
      <c r="C21235" s="519" t="s">
        <v>21346</v>
      </c>
      <c r="I21235" s="519" t="s">
        <v>5</v>
      </c>
      <c r="J21235" s="650">
        <v>116.76</v>
      </c>
    </row>
    <row r="21236" spans="1:10">
      <c r="A21236" s="519" t="s">
        <v>21347</v>
      </c>
      <c r="B21236" s="519" t="str">
        <f t="shared" si="331"/>
        <v>RETIRADA DE TRANSFORMADORES DE 5 ATE 112,5KVA</v>
      </c>
      <c r="C21236" s="519" t="s">
        <v>21346</v>
      </c>
      <c r="I21236" s="519" t="s">
        <v>5</v>
      </c>
      <c r="J21236" s="650">
        <v>101.18</v>
      </c>
    </row>
    <row r="21237" spans="1:10">
      <c r="A21237" s="519" t="s">
        <v>21348</v>
      </c>
      <c r="B21237" s="519" t="str">
        <f t="shared" si="331"/>
        <v>RETIRADA DE CONJUNTO DE ATERRAMENTO</v>
      </c>
      <c r="C21237" s="519" t="s">
        <v>21349</v>
      </c>
      <c r="I21237" s="519" t="s">
        <v>5</v>
      </c>
      <c r="J21237" s="650">
        <v>7.29</v>
      </c>
    </row>
    <row r="21238" spans="1:10">
      <c r="A21238" s="519" t="s">
        <v>21350</v>
      </c>
      <c r="B21238" s="519" t="str">
        <f t="shared" si="331"/>
        <v>RETIRADA DE CONJUNTO DE ATERRAMENTO</v>
      </c>
      <c r="C21238" s="519" t="s">
        <v>21349</v>
      </c>
      <c r="I21238" s="519" t="s">
        <v>5</v>
      </c>
      <c r="J21238" s="650">
        <v>6.32</v>
      </c>
    </row>
    <row r="21239" spans="1:10">
      <c r="A21239" s="519" t="s">
        <v>21351</v>
      </c>
      <c r="B21239" s="519" t="str">
        <f t="shared" si="331"/>
        <v>RETIRADA DE REDE AEREA DE 13,2KV(LANCE)</v>
      </c>
      <c r="C21239" s="519" t="s">
        <v>21352</v>
      </c>
      <c r="I21239" s="519" t="s">
        <v>5</v>
      </c>
      <c r="J21239" s="650">
        <v>58.38</v>
      </c>
    </row>
    <row r="21240" spans="1:10">
      <c r="A21240" s="519" t="s">
        <v>21353</v>
      </c>
      <c r="B21240" s="519" t="str">
        <f t="shared" si="331"/>
        <v>RETIRADA DE REDE AEREA DE 13,2KV(LANCE)</v>
      </c>
      <c r="C21240" s="519" t="s">
        <v>21352</v>
      </c>
      <c r="I21240" s="519" t="s">
        <v>5</v>
      </c>
      <c r="J21240" s="650">
        <v>50.59</v>
      </c>
    </row>
    <row r="21241" spans="1:10">
      <c r="A21241" s="519" t="s">
        <v>21354</v>
      </c>
      <c r="B21241" s="519" t="str">
        <f t="shared" si="331"/>
        <v>RETIRADA DE REDE AEREA DE B.T.(LANCE)</v>
      </c>
      <c r="C21241" s="519" t="s">
        <v>21355</v>
      </c>
      <c r="I21241" s="519" t="s">
        <v>5</v>
      </c>
      <c r="J21241" s="650">
        <v>21.89</v>
      </c>
    </row>
    <row r="21242" spans="1:10">
      <c r="A21242" s="519" t="s">
        <v>21356</v>
      </c>
      <c r="B21242" s="519" t="str">
        <f t="shared" si="331"/>
        <v>RETIRADA DE REDE AEREA DE B.T.(LANCE)</v>
      </c>
      <c r="C21242" s="519" t="s">
        <v>21355</v>
      </c>
      <c r="I21242" s="519" t="s">
        <v>5</v>
      </c>
      <c r="J21242" s="650">
        <v>18.97</v>
      </c>
    </row>
    <row r="21243" spans="1:10">
      <c r="A21243" s="519" t="s">
        <v>21357</v>
      </c>
      <c r="B21243" s="519" t="str">
        <f t="shared" si="331"/>
        <v>RETIRADA DE LUMINARIA EM ALTURA DE 4,00 A 9,00M</v>
      </c>
      <c r="C21243" s="519" t="s">
        <v>21358</v>
      </c>
      <c r="I21243" s="519" t="s">
        <v>5</v>
      </c>
      <c r="J21243" s="650">
        <v>7.29</v>
      </c>
    </row>
    <row r="21244" spans="1:10">
      <c r="A21244" s="519" t="s">
        <v>21359</v>
      </c>
      <c r="B21244" s="519" t="str">
        <f t="shared" si="331"/>
        <v>RETIRADA DE LUMINARIA EM ALTURA DE 4,00 A 9,00M</v>
      </c>
      <c r="C21244" s="519" t="s">
        <v>21358</v>
      </c>
      <c r="I21244" s="519" t="s">
        <v>5</v>
      </c>
      <c r="J21244" s="650">
        <v>6.32</v>
      </c>
    </row>
    <row r="21245" spans="1:10">
      <c r="A21245" s="519" t="s">
        <v>21360</v>
      </c>
      <c r="B21245" s="519" t="str">
        <f t="shared" si="331"/>
        <v>RETIRADA DE LUMINARIA EM ALTURA DE 10,00 A 12,00M</v>
      </c>
      <c r="C21245" s="519" t="s">
        <v>21361</v>
      </c>
      <c r="I21245" s="519" t="s">
        <v>5</v>
      </c>
      <c r="J21245" s="650">
        <v>21.89</v>
      </c>
    </row>
    <row r="21246" spans="1:10">
      <c r="A21246" s="519" t="s">
        <v>21362</v>
      </c>
      <c r="B21246" s="519" t="str">
        <f t="shared" si="331"/>
        <v>RETIRADA DE LUMINARIA EM ALTURA DE 10,00 A 12,00M</v>
      </c>
      <c r="C21246" s="519" t="s">
        <v>21361</v>
      </c>
      <c r="I21246" s="519" t="s">
        <v>5</v>
      </c>
      <c r="J21246" s="650">
        <v>18.97</v>
      </c>
    </row>
    <row r="21247" spans="1:10">
      <c r="A21247" s="519" t="s">
        <v>21363</v>
      </c>
      <c r="B21247" s="519" t="str">
        <f t="shared" si="331"/>
        <v>RETIRADA DE LUMINARIA EM ALTURA DE 13,00 A 15,00M</v>
      </c>
      <c r="C21247" s="519" t="s">
        <v>21364</v>
      </c>
      <c r="I21247" s="519" t="s">
        <v>5</v>
      </c>
      <c r="J21247" s="650">
        <v>29.19</v>
      </c>
    </row>
    <row r="21248" spans="1:10">
      <c r="A21248" s="519" t="s">
        <v>21365</v>
      </c>
      <c r="B21248" s="519" t="str">
        <f t="shared" si="331"/>
        <v>RETIRADA DE LUMINARIA EM ALTURA DE 13,00 A 15,00M</v>
      </c>
      <c r="C21248" s="519" t="s">
        <v>21364</v>
      </c>
      <c r="I21248" s="519" t="s">
        <v>5</v>
      </c>
      <c r="J21248" s="650">
        <v>25.29</v>
      </c>
    </row>
    <row r="21249" spans="1:10">
      <c r="A21249" s="519" t="s">
        <v>21366</v>
      </c>
      <c r="B21249" s="519" t="str">
        <f t="shared" si="331"/>
        <v>RETIRADA DE LUMINARIA EM ALTURA DE 16,00 ATE 23,00M</v>
      </c>
      <c r="C21249" s="519" t="s">
        <v>21367</v>
      </c>
      <c r="I21249" s="519" t="s">
        <v>5</v>
      </c>
      <c r="J21249" s="650">
        <v>43.78</v>
      </c>
    </row>
    <row r="21250" spans="1:10">
      <c r="A21250" s="519" t="s">
        <v>21368</v>
      </c>
      <c r="B21250" s="519" t="str">
        <f t="shared" si="331"/>
        <v>RETIRADA DE LUMINARIA EM ALTURA DE 16,00 ATE 23,00M</v>
      </c>
      <c r="C21250" s="519" t="s">
        <v>21367</v>
      </c>
      <c r="I21250" s="519" t="s">
        <v>5</v>
      </c>
      <c r="J21250" s="650">
        <v>37.94</v>
      </c>
    </row>
    <row r="21251" spans="1:10">
      <c r="A21251" s="519" t="s">
        <v>21369</v>
      </c>
      <c r="B21251" s="519" t="str">
        <f t="shared" si="331"/>
        <v>RETIRADA DE LUMINARIA EM ALTURA DE 30,00M</v>
      </c>
      <c r="C21251" s="519" t="s">
        <v>21370</v>
      </c>
      <c r="I21251" s="519" t="s">
        <v>5</v>
      </c>
      <c r="J21251" s="650">
        <v>87.57</v>
      </c>
    </row>
    <row r="21252" spans="1:10">
      <c r="A21252" s="519" t="s">
        <v>21371</v>
      </c>
      <c r="B21252" s="519" t="str">
        <f t="shared" si="331"/>
        <v>RETIRADA DE LUMINARIA EM ALTURA DE 30,00M</v>
      </c>
      <c r="C21252" s="519" t="s">
        <v>21370</v>
      </c>
      <c r="I21252" s="519" t="s">
        <v>5</v>
      </c>
      <c r="J21252" s="650">
        <v>75.89</v>
      </c>
    </row>
    <row r="21253" spans="1:10">
      <c r="A21253" s="519" t="s">
        <v>21372</v>
      </c>
      <c r="B21253" s="519" t="str">
        <f t="shared" si="331"/>
        <v>RETIRADA DE LUMINARIA,INSTALADA EM CORDOALHA,TETO OU PAREDE</v>
      </c>
      <c r="C21253" s="519" t="s">
        <v>21373</v>
      </c>
      <c r="I21253" s="519" t="s">
        <v>5</v>
      </c>
      <c r="J21253" s="650">
        <v>29.19</v>
      </c>
    </row>
    <row r="21254" spans="1:10">
      <c r="A21254" s="519" t="s">
        <v>21374</v>
      </c>
      <c r="B21254" s="519" t="str">
        <f t="shared" si="331"/>
        <v>RETIRADA DE LUMINARIA,INSTALADA EM CORDOALHA,TETO OU PAREDE</v>
      </c>
      <c r="C21254" s="519" t="s">
        <v>21373</v>
      </c>
      <c r="I21254" s="519" t="s">
        <v>5</v>
      </c>
      <c r="J21254" s="650">
        <v>25.29</v>
      </c>
    </row>
    <row r="21255" spans="1:10">
      <c r="A21255" s="519" t="s">
        <v>21375</v>
      </c>
      <c r="B21255" s="519" t="str">
        <f t="shared" si="331"/>
        <v>RETIRADA DE PROJETOR,INSTALADO EM TETO,PISO,PAREDE OU POSTE</v>
      </c>
      <c r="C21255" s="519" t="s">
        <v>21376</v>
      </c>
      <c r="I21255" s="519" t="s">
        <v>5</v>
      </c>
      <c r="J21255" s="650">
        <v>14.59</v>
      </c>
    </row>
    <row r="21256" spans="1:10">
      <c r="A21256" s="519" t="s">
        <v>21377</v>
      </c>
      <c r="B21256" s="519" t="str">
        <f t="shared" ref="B21256:B21319" si="332">C21256&amp;D21256&amp;E21256&amp;F21256&amp;G21256&amp;H21256</f>
        <v>RETIRADA DE PROJETOR,INSTALADO EM TETO,PISO,PAREDE OU POSTE</v>
      </c>
      <c r="C21256" s="519" t="s">
        <v>21376</v>
      </c>
      <c r="I21256" s="519" t="s">
        <v>5</v>
      </c>
      <c r="J21256" s="650">
        <v>12.64</v>
      </c>
    </row>
    <row r="21257" spans="1:10">
      <c r="A21257" s="519" t="s">
        <v>21378</v>
      </c>
      <c r="B21257" s="519" t="str">
        <f t="shared" si="332"/>
        <v>RETIRADA DE BRACO PADRAO RIOLUZ,PARA FIXACAO DE LUMINARIAS</v>
      </c>
      <c r="C21257" s="519" t="s">
        <v>21379</v>
      </c>
      <c r="I21257" s="519" t="s">
        <v>5</v>
      </c>
      <c r="J21257" s="650">
        <v>14.59</v>
      </c>
    </row>
    <row r="21258" spans="1:10">
      <c r="A21258" s="519" t="s">
        <v>21380</v>
      </c>
      <c r="B21258" s="519" t="str">
        <f t="shared" si="332"/>
        <v>RETIRADA DE BRACO PADRAO RIOLUZ,PARA FIXACAO DE LUMINARIAS</v>
      </c>
      <c r="C21258" s="519" t="s">
        <v>21379</v>
      </c>
      <c r="I21258" s="519" t="s">
        <v>5</v>
      </c>
      <c r="J21258" s="650">
        <v>12.64</v>
      </c>
    </row>
    <row r="21259" spans="1:10">
      <c r="A21259" s="519" t="s">
        <v>21381</v>
      </c>
      <c r="B21259" s="519" t="str">
        <f t="shared" si="332"/>
        <v>RETIRADA DE REATOR PARA LAMPADA DE DESCARGA INSTALADO ATE 7,00 DE ALTURA</v>
      </c>
      <c r="C21259" s="519" t="s">
        <v>48547</v>
      </c>
      <c r="D21259" s="519" t="s">
        <v>48548</v>
      </c>
      <c r="I21259" s="519" t="s">
        <v>5</v>
      </c>
      <c r="J21259" s="650">
        <v>7.29</v>
      </c>
    </row>
    <row r="21260" spans="1:10">
      <c r="A21260" s="519" t="s">
        <v>21382</v>
      </c>
      <c r="B21260" s="519" t="str">
        <f t="shared" si="332"/>
        <v>RETIRADA DE REATOR PARA LAMPADA DE DESCARGA INSTALADO ATE 7,00 DE ALTURA</v>
      </c>
      <c r="C21260" s="519" t="s">
        <v>48547</v>
      </c>
      <c r="D21260" s="519" t="s">
        <v>48548</v>
      </c>
      <c r="I21260" s="519" t="s">
        <v>5</v>
      </c>
      <c r="J21260" s="650">
        <v>6.32</v>
      </c>
    </row>
    <row r="21261" spans="1:10">
      <c r="A21261" s="519" t="s">
        <v>21383</v>
      </c>
      <c r="B21261" s="519" t="str">
        <f t="shared" si="332"/>
        <v>RETIRADA DE REATOR PARA LAMPADA DE DESCARGA,INSTALADO DE 8,00 ATE 12,00M DE ALTURA</v>
      </c>
      <c r="C21261" s="519" t="s">
        <v>48549</v>
      </c>
      <c r="D21261" s="519" t="s">
        <v>48550</v>
      </c>
      <c r="I21261" s="519" t="s">
        <v>5</v>
      </c>
      <c r="J21261" s="650">
        <v>14.59</v>
      </c>
    </row>
    <row r="21262" spans="1:10">
      <c r="A21262" s="519" t="s">
        <v>21384</v>
      </c>
      <c r="B21262" s="519" t="str">
        <f t="shared" si="332"/>
        <v>RETIRADA DE REATOR PARA LAMPADA DE DESCARGA,INSTALADO DE 8,00 ATE 12,00M DE ALTURA</v>
      </c>
      <c r="C21262" s="519" t="s">
        <v>48549</v>
      </c>
      <c r="D21262" s="519" t="s">
        <v>48550</v>
      </c>
      <c r="I21262" s="519" t="s">
        <v>5</v>
      </c>
      <c r="J21262" s="650">
        <v>12.64</v>
      </c>
    </row>
    <row r="21263" spans="1:10">
      <c r="A21263" s="519" t="s">
        <v>21385</v>
      </c>
      <c r="B21263" s="519" t="str">
        <f t="shared" si="332"/>
        <v>RETIRADA DE REATOR PARA LAMPADA DE DESCARGA,INSTALADO EM CAIXA DE PASSAGEM</v>
      </c>
      <c r="C21263" s="519" t="s">
        <v>48551</v>
      </c>
      <c r="D21263" s="519" t="s">
        <v>48552</v>
      </c>
      <c r="I21263" s="519" t="s">
        <v>5</v>
      </c>
      <c r="J21263" s="650">
        <v>7.29</v>
      </c>
    </row>
    <row r="21264" spans="1:10">
      <c r="A21264" s="519" t="s">
        <v>21386</v>
      </c>
      <c r="B21264" s="519" t="str">
        <f t="shared" si="332"/>
        <v>RETIRADA DE REATOR PARA LAMPADA DE DESCARGA,INSTALADO EM CAIXA DE PASSAGEM</v>
      </c>
      <c r="C21264" s="519" t="s">
        <v>48551</v>
      </c>
      <c r="D21264" s="519" t="s">
        <v>48552</v>
      </c>
      <c r="I21264" s="519" t="s">
        <v>5</v>
      </c>
      <c r="J21264" s="650">
        <v>6.32</v>
      </c>
    </row>
    <row r="21265" spans="1:10">
      <c r="A21265" s="519" t="s">
        <v>21387</v>
      </c>
      <c r="B21265" s="519" t="str">
        <f t="shared" si="332"/>
        <v>SUBSTITUICAO DE LAMPADA E LAVAGEM DO REFRATOR,EXCLUSIVE LAMPADA</v>
      </c>
      <c r="C21265" s="519" t="s">
        <v>48553</v>
      </c>
      <c r="D21265" s="519" t="s">
        <v>48554</v>
      </c>
      <c r="I21265" s="519" t="s">
        <v>5</v>
      </c>
      <c r="J21265" s="650">
        <v>7.29</v>
      </c>
    </row>
    <row r="21266" spans="1:10">
      <c r="A21266" s="519" t="s">
        <v>21388</v>
      </c>
      <c r="B21266" s="519" t="str">
        <f t="shared" si="332"/>
        <v>SUBSTITUICAO DE LAMPADA E LAVAGEM DO REFRATOR,EXCLUSIVE LAMPADA</v>
      </c>
      <c r="C21266" s="519" t="s">
        <v>48553</v>
      </c>
      <c r="D21266" s="519" t="s">
        <v>48554</v>
      </c>
      <c r="I21266" s="519" t="s">
        <v>5</v>
      </c>
      <c r="J21266" s="650">
        <v>6.32</v>
      </c>
    </row>
    <row r="21267" spans="1:10">
      <c r="A21267" s="519" t="s">
        <v>21389</v>
      </c>
      <c r="B21267" s="519" t="str">
        <f t="shared" si="332"/>
        <v>RETIRADA OU SUBSTITUICAO DE RELE FOTOELETRICO INDIVIDUAL,INSTALADO ATE 12,00M DE ALTURA</v>
      </c>
      <c r="C21267" s="519" t="s">
        <v>48555</v>
      </c>
      <c r="D21267" s="519" t="s">
        <v>48556</v>
      </c>
      <c r="I21267" s="519" t="s">
        <v>5</v>
      </c>
      <c r="J21267" s="650">
        <v>7.29</v>
      </c>
    </row>
    <row r="21268" spans="1:10">
      <c r="A21268" s="519" t="s">
        <v>21390</v>
      </c>
      <c r="B21268" s="519" t="str">
        <f t="shared" si="332"/>
        <v>RETIRADA OU SUBSTITUICAO DE RELE FOTOELETRICO INDIVIDUAL,INSTALADO ATE 12,00M DE ALTURA</v>
      </c>
      <c r="C21268" s="519" t="s">
        <v>48555</v>
      </c>
      <c r="D21268" s="519" t="s">
        <v>48556</v>
      </c>
      <c r="I21268" s="519" t="s">
        <v>5</v>
      </c>
      <c r="J21268" s="650">
        <v>6.32</v>
      </c>
    </row>
    <row r="21269" spans="1:10">
      <c r="A21269" s="519" t="s">
        <v>21391</v>
      </c>
      <c r="B21269" s="519" t="str">
        <f t="shared" si="332"/>
        <v>RETIRADA DE EQUIPAMENTO DE COMANDO DE CIRCUITO</v>
      </c>
      <c r="C21269" s="519" t="s">
        <v>21392</v>
      </c>
      <c r="I21269" s="519" t="s">
        <v>5</v>
      </c>
      <c r="J21269" s="650">
        <v>21.89</v>
      </c>
    </row>
    <row r="21270" spans="1:10">
      <c r="A21270" s="519" t="s">
        <v>21393</v>
      </c>
      <c r="B21270" s="519" t="str">
        <f t="shared" si="332"/>
        <v>RETIRADA DE EQUIPAMENTO DE COMANDO DE CIRCUITO</v>
      </c>
      <c r="C21270" s="519" t="s">
        <v>21392</v>
      </c>
      <c r="I21270" s="519" t="s">
        <v>5</v>
      </c>
      <c r="J21270" s="650">
        <v>18.97</v>
      </c>
    </row>
    <row r="21271" spans="1:10">
      <c r="A21271" s="519" t="s">
        <v>21394</v>
      </c>
      <c r="B21271" s="519" t="str">
        <f t="shared" si="332"/>
        <v>RETIRADA DE CONDUTORES SINGELOS OU MULTIPLOS,INSTALADOS EM LINHA DE DUTOS</v>
      </c>
      <c r="C21271" s="519" t="s">
        <v>48557</v>
      </c>
      <c r="D21271" s="519" t="s">
        <v>48558</v>
      </c>
      <c r="I21271" s="519" t="s">
        <v>36</v>
      </c>
      <c r="J21271" s="650">
        <v>2.91</v>
      </c>
    </row>
    <row r="21272" spans="1:10">
      <c r="A21272" s="519" t="s">
        <v>21395</v>
      </c>
      <c r="B21272" s="519" t="str">
        <f t="shared" si="332"/>
        <v>RETIRADA DE CONDUTORES SINGELOS OU MULTIPLOS,INSTALADOS EM LINHA DE DUTOS</v>
      </c>
      <c r="C21272" s="519" t="s">
        <v>48557</v>
      </c>
      <c r="D21272" s="519" t="s">
        <v>48558</v>
      </c>
      <c r="I21272" s="519" t="s">
        <v>36</v>
      </c>
      <c r="J21272" s="650">
        <v>2.52</v>
      </c>
    </row>
    <row r="21273" spans="1:10">
      <c r="A21273" s="519" t="s">
        <v>21396</v>
      </c>
      <c r="B21273" s="519" t="str">
        <f t="shared" si="332"/>
        <v>RETIRADA DE NUCLEO,PARA FIXACAO DE LUMINARIAS,INSTALADO EM TOPO DE POSTE,ATE 15,00M DE ALTURA</v>
      </c>
      <c r="C21273" s="519" t="s">
        <v>48559</v>
      </c>
      <c r="D21273" s="519" t="s">
        <v>48560</v>
      </c>
      <c r="I21273" s="519" t="s">
        <v>5</v>
      </c>
      <c r="J21273" s="650">
        <v>43.78</v>
      </c>
    </row>
    <row r="21274" spans="1:10">
      <c r="A21274" s="519" t="s">
        <v>21397</v>
      </c>
      <c r="B21274" s="519" t="str">
        <f t="shared" si="332"/>
        <v>RETIRADA DE NUCLEO,PARA FIXACAO DE LUMINARIAS,INSTALADO EM TOPO DE POSTE,ATE 15,00M DE ALTURA</v>
      </c>
      <c r="C21274" s="519" t="s">
        <v>48559</v>
      </c>
      <c r="D21274" s="519" t="s">
        <v>48560</v>
      </c>
      <c r="I21274" s="519" t="s">
        <v>5</v>
      </c>
      <c r="J21274" s="650">
        <v>37.94</v>
      </c>
    </row>
    <row r="21275" spans="1:10">
      <c r="A21275" s="519" t="s">
        <v>21398</v>
      </c>
      <c r="B21275" s="519" t="str">
        <f t="shared" si="332"/>
        <v>RETIRADA DE NUCLEO,PARA FIXACAO DE LUMINARIAS,INSTALADO EM TOPO DE POSTE,DE 16,00 ATE 20,00M DE ALTURA</v>
      </c>
      <c r="C21275" s="519" t="s">
        <v>48559</v>
      </c>
      <c r="D21275" s="519" t="s">
        <v>48561</v>
      </c>
      <c r="I21275" s="519" t="s">
        <v>5</v>
      </c>
      <c r="J21275" s="650">
        <v>58.38</v>
      </c>
    </row>
    <row r="21276" spans="1:10">
      <c r="A21276" s="519" t="s">
        <v>21399</v>
      </c>
      <c r="B21276" s="519" t="str">
        <f t="shared" si="332"/>
        <v>RETIRADA DE NUCLEO,PARA FIXACAO DE LUMINARIAS,INSTALADO EM TOPO DE POSTE,DE 16,00 ATE 20,00M DE ALTURA</v>
      </c>
      <c r="C21276" s="519" t="s">
        <v>48559</v>
      </c>
      <c r="D21276" s="519" t="s">
        <v>48561</v>
      </c>
      <c r="I21276" s="519" t="s">
        <v>5</v>
      </c>
      <c r="J21276" s="650">
        <v>50.59</v>
      </c>
    </row>
    <row r="21277" spans="1:10">
      <c r="A21277" s="519" t="s">
        <v>21400</v>
      </c>
      <c r="B21277" s="519" t="str">
        <f t="shared" si="332"/>
        <v>RETIRADA DE NUCLEO,PARA FIXACAO DE LUMINARIAS,INSTALADO EM TOPO DE POSTE,DE 21,00 ATE 45,00M DE ALTURA</v>
      </c>
      <c r="C21277" s="519" t="s">
        <v>48559</v>
      </c>
      <c r="D21277" s="519" t="s">
        <v>48562</v>
      </c>
      <c r="I21277" s="519" t="s">
        <v>5</v>
      </c>
      <c r="J21277" s="650">
        <v>87.57</v>
      </c>
    </row>
    <row r="21278" spans="1:10">
      <c r="A21278" s="519" t="s">
        <v>21401</v>
      </c>
      <c r="B21278" s="519" t="str">
        <f t="shared" si="332"/>
        <v>RETIRADA DE NUCLEO,PARA FIXACAO DE LUMINARIAS,INSTALADO EM TOPO DE POSTE,DE 21,00 ATE 45,00M DE ALTURA</v>
      </c>
      <c r="C21278" s="519" t="s">
        <v>48559</v>
      </c>
      <c r="D21278" s="519" t="s">
        <v>48562</v>
      </c>
      <c r="I21278" s="519" t="s">
        <v>5</v>
      </c>
      <c r="J21278" s="650">
        <v>75.89</v>
      </c>
    </row>
    <row r="21279" spans="1:10">
      <c r="A21279" s="519" t="s">
        <v>21402</v>
      </c>
      <c r="B21279" s="519" t="str">
        <f t="shared" si="332"/>
        <v>RETIRADA DE LAMPADA E ACONDICIONAMENTO EM CAIXA DE PAPELAO,EXCLUSIVE FORNECIMENTO DA CAIXA</v>
      </c>
      <c r="C21279" s="519" t="s">
        <v>48563</v>
      </c>
      <c r="D21279" s="519" t="s">
        <v>48564</v>
      </c>
      <c r="I21279" s="519" t="s">
        <v>5</v>
      </c>
      <c r="J21279" s="650">
        <v>7.29</v>
      </c>
    </row>
    <row r="21280" spans="1:10">
      <c r="A21280" s="519" t="s">
        <v>21403</v>
      </c>
      <c r="B21280" s="519" t="str">
        <f t="shared" si="332"/>
        <v>RETIRADA DE LAMPADA E ACONDICIONAMENTO EM CAIXA DE PAPELAO,EXCLUSIVE FORNECIMENTO DA CAIXA</v>
      </c>
      <c r="C21280" s="519" t="s">
        <v>48563</v>
      </c>
      <c r="D21280" s="519" t="s">
        <v>48564</v>
      </c>
      <c r="I21280" s="519" t="s">
        <v>5</v>
      </c>
      <c r="J21280" s="650">
        <v>6.32</v>
      </c>
    </row>
    <row r="21281" spans="1:10">
      <c r="A21281" s="519" t="s">
        <v>21404</v>
      </c>
      <c r="B21281" s="519" t="str">
        <f t="shared" si="332"/>
        <v>RETIRADA DE POSTE DE MADEIRA</v>
      </c>
      <c r="C21281" s="519" t="s">
        <v>21405</v>
      </c>
      <c r="I21281" s="519" t="s">
        <v>5</v>
      </c>
      <c r="J21281" s="650">
        <v>128.72</v>
      </c>
    </row>
    <row r="21282" spans="1:10">
      <c r="A21282" s="519" t="s">
        <v>21406</v>
      </c>
      <c r="B21282" s="519" t="str">
        <f t="shared" si="332"/>
        <v>RETIRADA DE POSTE DE MADEIRA</v>
      </c>
      <c r="C21282" s="519" t="s">
        <v>21405</v>
      </c>
      <c r="I21282" s="519" t="s">
        <v>5</v>
      </c>
      <c r="J21282" s="650">
        <v>113.14</v>
      </c>
    </row>
    <row r="21283" spans="1:10">
      <c r="A21283" s="519" t="s">
        <v>21407</v>
      </c>
      <c r="B21283" s="519" t="str">
        <f t="shared" si="332"/>
        <v>POSTE DE ACO,CONTINUO,CURVO,CONICO,SIMPLES,SEM BASE,COM JANELA DE INSPECAO,DE 9,00M.FORNECIMENTO E ASSENTAMENTO</v>
      </c>
      <c r="C21283" s="519" t="s">
        <v>48565</v>
      </c>
      <c r="D21283" s="519" t="s">
        <v>48566</v>
      </c>
      <c r="I21283" s="519" t="s">
        <v>5</v>
      </c>
      <c r="J21283" s="650">
        <v>3115.95</v>
      </c>
    </row>
    <row r="21284" spans="1:10">
      <c r="A21284" s="519" t="s">
        <v>21408</v>
      </c>
      <c r="B21284" s="519" t="str">
        <f t="shared" si="332"/>
        <v>POSTE DE ACO,CONTINUO,CURVO,CONICO,SIMPLES,SEM BASE,COM JANELA DE INSPECAO,DE 9,00M.FORNECIMENTO E ASSENTAMENTO</v>
      </c>
      <c r="C21284" s="519" t="s">
        <v>48565</v>
      </c>
      <c r="D21284" s="519" t="s">
        <v>48566</v>
      </c>
      <c r="I21284" s="519" t="s">
        <v>5</v>
      </c>
      <c r="J21284" s="650">
        <v>3096.48</v>
      </c>
    </row>
    <row r="21285" spans="1:10">
      <c r="A21285" s="519" t="s">
        <v>21409</v>
      </c>
      <c r="B21285" s="519" t="str">
        <f t="shared" si="332"/>
        <v>POSTE DE ACO,CONTINUO,CURVO,CONICO,SIMPLES,COM BASE,COM JANELA DE INSPECAO,DE 9,00M.FORNECIMENTO E ASSENTAMENTO</v>
      </c>
      <c r="C21285" s="519" t="s">
        <v>48567</v>
      </c>
      <c r="D21285" s="519" t="s">
        <v>48566</v>
      </c>
      <c r="I21285" s="519" t="s">
        <v>5</v>
      </c>
      <c r="J21285" s="650">
        <v>3395.95</v>
      </c>
    </row>
    <row r="21286" spans="1:10">
      <c r="A21286" s="519" t="s">
        <v>21410</v>
      </c>
      <c r="B21286" s="519" t="str">
        <f t="shared" si="332"/>
        <v>POSTE DE ACO,CONTINUO,CURVO,CONICO,SIMPLES,COM BASE,COM JANELA DE INSPECAO,DE 9,00M.FORNECIMENTO E ASSENTAMENTO</v>
      </c>
      <c r="C21286" s="519" t="s">
        <v>48567</v>
      </c>
      <c r="D21286" s="519" t="s">
        <v>48566</v>
      </c>
      <c r="I21286" s="519" t="s">
        <v>5</v>
      </c>
      <c r="J21286" s="650">
        <v>3376.48</v>
      </c>
    </row>
    <row r="21287" spans="1:10">
      <c r="A21287" s="519" t="s">
        <v>21411</v>
      </c>
      <c r="B21287" s="519" t="str">
        <f t="shared" si="332"/>
        <v>POSTE DE ACO,CONTINUO,CURVO,CONICO,DUPLO,SEM BASE,COM JANELA DE INSPECAO,DE 9,00M.FORNECIMENTO E ASSENTAMENTO</v>
      </c>
      <c r="C21287" s="519" t="s">
        <v>48568</v>
      </c>
      <c r="D21287" s="519" t="s">
        <v>48569</v>
      </c>
      <c r="I21287" s="519" t="s">
        <v>5</v>
      </c>
      <c r="J21287" s="650">
        <v>3655.95</v>
      </c>
    </row>
    <row r="21288" spans="1:10">
      <c r="A21288" s="519" t="s">
        <v>21412</v>
      </c>
      <c r="B21288" s="519" t="str">
        <f t="shared" si="332"/>
        <v>POSTE DE ACO,CONTINUO,CURVO,CONICO,DUPLO,SEM BASE,COM JANELA DE INSPECAO,DE 9,00M.FORNECIMENTO E ASSENTAMENTO</v>
      </c>
      <c r="C21288" s="519" t="s">
        <v>48568</v>
      </c>
      <c r="D21288" s="519" t="s">
        <v>48569</v>
      </c>
      <c r="I21288" s="519" t="s">
        <v>5</v>
      </c>
      <c r="J21288" s="650">
        <v>3636.48</v>
      </c>
    </row>
    <row r="21289" spans="1:10">
      <c r="A21289" s="519" t="s">
        <v>21413</v>
      </c>
      <c r="B21289" s="519" t="str">
        <f t="shared" si="332"/>
        <v>POSTE DE ACO,CONTINUO,CURVO,CONICO,DUPLO,COM BASE,COM JANELA DE INSPECAO,DE 9,00M.FORNECIMENTO E ASSENTAMENTO</v>
      </c>
      <c r="C21289" s="519" t="s">
        <v>48570</v>
      </c>
      <c r="D21289" s="519" t="s">
        <v>48569</v>
      </c>
      <c r="I21289" s="519" t="s">
        <v>5</v>
      </c>
      <c r="J21289" s="650">
        <v>3975.95</v>
      </c>
    </row>
    <row r="21290" spans="1:10">
      <c r="A21290" s="519" t="s">
        <v>21414</v>
      </c>
      <c r="B21290" s="519" t="str">
        <f t="shared" si="332"/>
        <v>POSTE DE ACO,CONTINUO,CURVO,CONICO,DUPLO,COM BASE,COM JANELA DE INSPECAO,DE 9,00M.FORNECIMENTO E ASSENTAMENTO</v>
      </c>
      <c r="C21290" s="519" t="s">
        <v>48570</v>
      </c>
      <c r="D21290" s="519" t="s">
        <v>48569</v>
      </c>
      <c r="I21290" s="519" t="s">
        <v>5</v>
      </c>
      <c r="J21290" s="650">
        <v>3956.48</v>
      </c>
    </row>
    <row r="21291" spans="1:10">
      <c r="A21291" s="519" t="s">
        <v>21415</v>
      </c>
      <c r="B21291" s="519" t="str">
        <f t="shared" si="332"/>
        <v>POSTE DE ACO,CONTINUO,RETO,CONICO,SIMPLES,COM FLANGE DE ACOSOLDADO NA SUA BASE,FIXADO POR PARAFUSOS CHUMBADORES,DE 9,00M.FORNECIMENTO E ASSENTAMENTO</v>
      </c>
      <c r="C21291" s="519" t="s">
        <v>48571</v>
      </c>
      <c r="D21291" s="519" t="s">
        <v>48572</v>
      </c>
      <c r="E21291" s="519" t="s">
        <v>48573</v>
      </c>
      <c r="I21291" s="519" t="s">
        <v>5</v>
      </c>
      <c r="J21291" s="650">
        <v>3385.95</v>
      </c>
    </row>
    <row r="21292" spans="1:10">
      <c r="A21292" s="519" t="s">
        <v>21416</v>
      </c>
      <c r="B21292" s="519" t="str">
        <f t="shared" si="332"/>
        <v>POSTE DE ACO,CONTINUO,RETO,CONICO,SIMPLES,COM FLANGE DE ACOSOLDADO NA SUA BASE,FIXADO POR PARAFUSOS CHUMBADORES,DE 9,00M.FORNECIMENTO E ASSENTAMENTO</v>
      </c>
      <c r="C21292" s="519" t="s">
        <v>48571</v>
      </c>
      <c r="D21292" s="519" t="s">
        <v>48572</v>
      </c>
      <c r="E21292" s="519" t="s">
        <v>48573</v>
      </c>
      <c r="I21292" s="519" t="s">
        <v>5</v>
      </c>
      <c r="J21292" s="650">
        <v>3366.48</v>
      </c>
    </row>
    <row r="21293" spans="1:10">
      <c r="A21293" s="519" t="s">
        <v>21417</v>
      </c>
      <c r="B21293" s="519" t="str">
        <f t="shared" si="332"/>
        <v>POSTE DE ACO,CONTINUO,RETO,CONICO,SIMPLES,COM ENGASTAMENTO DA PARTE INFERIOR DA COLUNA DIRETAMENTE NO SOLO,DE 7,00M.FORNECIMENTO E ASSENTAMENTO</v>
      </c>
      <c r="C21293" s="519" t="s">
        <v>48574</v>
      </c>
      <c r="D21293" s="519" t="s">
        <v>48575</v>
      </c>
      <c r="E21293" s="519" t="s">
        <v>43081</v>
      </c>
      <c r="I21293" s="519" t="s">
        <v>5</v>
      </c>
      <c r="J21293" s="650">
        <v>2708.41</v>
      </c>
    </row>
    <row r="21294" spans="1:10">
      <c r="A21294" s="519" t="s">
        <v>21418</v>
      </c>
      <c r="B21294" s="519" t="str">
        <f t="shared" si="332"/>
        <v>POSTE DE ACO,CONTINUO,RETO,CONICO,SIMPLES,COM ENGASTAMENTO DA PARTE INFERIOR DA COLUNA DIRETAMENTE NO SOLO,DE 7,00M.FORNECIMENTO E ASSENTAMENTO</v>
      </c>
      <c r="C21294" s="519" t="s">
        <v>48574</v>
      </c>
      <c r="D21294" s="519" t="s">
        <v>48575</v>
      </c>
      <c r="E21294" s="519" t="s">
        <v>43081</v>
      </c>
      <c r="I21294" s="519" t="s">
        <v>5</v>
      </c>
      <c r="J21294" s="650">
        <v>2669.47</v>
      </c>
    </row>
    <row r="21295" spans="1:10">
      <c r="A21295" s="519" t="s">
        <v>21419</v>
      </c>
      <c r="B21295" s="519" t="str">
        <f t="shared" si="332"/>
        <v>POSTE DE FERRO FUNDIDO,TIPO H-1,DE 4,50M DE ALTURA UTIL,EQUIPADO COM GLOBO.MONTAGEM</v>
      </c>
      <c r="C21295" s="519" t="s">
        <v>48576</v>
      </c>
      <c r="D21295" s="519" t="s">
        <v>48577</v>
      </c>
      <c r="I21295" s="519" t="s">
        <v>5</v>
      </c>
      <c r="J21295" s="650">
        <v>192.1</v>
      </c>
    </row>
    <row r="21296" spans="1:10">
      <c r="A21296" s="519" t="s">
        <v>21420</v>
      </c>
      <c r="B21296" s="519" t="str">
        <f t="shared" si="332"/>
        <v>POSTE DE FERRO FUNDIDO,TIPO H-1,DE 4,50M DE ALTURA UTIL,EQUIPADO COM GLOBO.MONTAGEM</v>
      </c>
      <c r="C21296" s="519" t="s">
        <v>48576</v>
      </c>
      <c r="D21296" s="519" t="s">
        <v>48577</v>
      </c>
      <c r="I21296" s="519" t="s">
        <v>5</v>
      </c>
      <c r="J21296" s="650">
        <v>188.2</v>
      </c>
    </row>
    <row r="21297" spans="1:10">
      <c r="A21297" s="519" t="s">
        <v>21421</v>
      </c>
      <c r="B21297" s="519" t="str">
        <f t="shared" si="332"/>
        <v>POSTE DE FERRO FUNDIDO,TIPO H-3,DE 4,50M DE ALTURA UTIL,EQUIPADO COM GLOBO.MONTAGEM</v>
      </c>
      <c r="C21297" s="519" t="s">
        <v>48578</v>
      </c>
      <c r="D21297" s="519" t="s">
        <v>48577</v>
      </c>
      <c r="I21297" s="519" t="s">
        <v>5</v>
      </c>
      <c r="J21297" s="650">
        <v>244.8</v>
      </c>
    </row>
    <row r="21298" spans="1:10">
      <c r="A21298" s="519" t="s">
        <v>21422</v>
      </c>
      <c r="B21298" s="519" t="str">
        <f t="shared" si="332"/>
        <v>POSTE DE FERRO FUNDIDO,TIPO H-3,DE 4,50M DE ALTURA UTIL,EQUIPADO COM GLOBO.MONTAGEM</v>
      </c>
      <c r="C21298" s="519" t="s">
        <v>48578</v>
      </c>
      <c r="D21298" s="519" t="s">
        <v>48577</v>
      </c>
      <c r="I21298" s="519" t="s">
        <v>5</v>
      </c>
      <c r="J21298" s="650">
        <v>238.96</v>
      </c>
    </row>
    <row r="21299" spans="1:10">
      <c r="A21299" s="519" t="s">
        <v>21423</v>
      </c>
      <c r="B21299" s="519" t="str">
        <f t="shared" si="332"/>
        <v>PINTURA DE POSTE RETO DE ACO,DE 3,50 A 6,00M,COM DUAS DEMAOS DE TINTA FENOLICA DE ALTA RESISTENCIA AS INTEMPERIES,DE SECAGEM RAPIDA,NA COR ALUMINIO</v>
      </c>
      <c r="C21299" s="519" t="s">
        <v>48579</v>
      </c>
      <c r="D21299" s="519" t="s">
        <v>48580</v>
      </c>
      <c r="E21299" s="519" t="s">
        <v>48581</v>
      </c>
      <c r="I21299" s="519" t="s">
        <v>5</v>
      </c>
      <c r="J21299" s="650">
        <v>40.6</v>
      </c>
    </row>
    <row r="21300" spans="1:10">
      <c r="A21300" s="519" t="s">
        <v>21424</v>
      </c>
      <c r="B21300" s="519" t="str">
        <f t="shared" si="332"/>
        <v>PINTURA DE POSTE RETO DE ACO,DE 3,50 A 6,00M,COM DUAS DEMAOS DE TINTA FENOLICA DE ALTA RESISTENCIA AS INTEMPERIES,DE SECAGEM RAPIDA,NA COR ALUMINIO</v>
      </c>
      <c r="C21300" s="519" t="s">
        <v>48579</v>
      </c>
      <c r="D21300" s="519" t="s">
        <v>48580</v>
      </c>
      <c r="E21300" s="519" t="s">
        <v>48581</v>
      </c>
      <c r="I21300" s="519" t="s">
        <v>5</v>
      </c>
      <c r="J21300" s="650">
        <v>37.68</v>
      </c>
    </row>
    <row r="21301" spans="1:10">
      <c r="A21301" s="519" t="s">
        <v>21425</v>
      </c>
      <c r="B21301" s="519" t="str">
        <f t="shared" si="332"/>
        <v>PINTURA DE POSTE RETO DE ACO,DE 7,00 ATE 9,00M,COM DUAS DEMAOS DE TINTA FENOLICA DE ALTA RESISTENCIA AS INTEMPERIES,DE SECAGEM RAPIDA,NA COR ALUMINIO</v>
      </c>
      <c r="C21301" s="519" t="s">
        <v>48582</v>
      </c>
      <c r="D21301" s="519" t="s">
        <v>48583</v>
      </c>
      <c r="E21301" s="519" t="s">
        <v>48584</v>
      </c>
      <c r="I21301" s="519" t="s">
        <v>5</v>
      </c>
      <c r="J21301" s="650">
        <v>81.2</v>
      </c>
    </row>
    <row r="21302" spans="1:10">
      <c r="A21302" s="519" t="s">
        <v>21426</v>
      </c>
      <c r="B21302" s="519" t="str">
        <f t="shared" si="332"/>
        <v>PINTURA DE POSTE RETO DE ACO,DE 7,00 ATE 9,00M,COM DUAS DEMAOS DE TINTA FENOLICA DE ALTA RESISTENCIA AS INTEMPERIES,DE SECAGEM RAPIDA,NA COR ALUMINIO</v>
      </c>
      <c r="C21302" s="519" t="s">
        <v>48582</v>
      </c>
      <c r="D21302" s="519" t="s">
        <v>48583</v>
      </c>
      <c r="E21302" s="519" t="s">
        <v>48584</v>
      </c>
      <c r="I21302" s="519" t="s">
        <v>5</v>
      </c>
      <c r="J21302" s="650">
        <v>75.36</v>
      </c>
    </row>
    <row r="21303" spans="1:10">
      <c r="A21303" s="519" t="s">
        <v>21427</v>
      </c>
      <c r="B21303" s="519" t="str">
        <f t="shared" si="332"/>
        <v>PINTURA DE POSTE RETO DE ACO,DE 10,00 ATE 15,00M,COM DUAS DEMAOS DE TINTA FENOLICA DE ALTA RESISTENCIA AS INTEMPERIES,DE SECAGEM RAPIDA,NA COR ALUMINIO</v>
      </c>
      <c r="C21303" s="519" t="s">
        <v>48585</v>
      </c>
      <c r="D21303" s="519" t="s">
        <v>48586</v>
      </c>
      <c r="E21303" s="519" t="s">
        <v>48587</v>
      </c>
      <c r="I21303" s="519" t="s">
        <v>5</v>
      </c>
      <c r="J21303" s="650">
        <v>147.80000000000001</v>
      </c>
    </row>
    <row r="21304" spans="1:10">
      <c r="A21304" s="519" t="s">
        <v>21428</v>
      </c>
      <c r="B21304" s="519" t="str">
        <f t="shared" si="332"/>
        <v>PINTURA DE POSTE RETO DE ACO,DE 10,00 ATE 15,00M,COM DUAS DEMAOS DE TINTA FENOLICA DE ALTA RESISTENCIA AS INTEMPERIES,DE SECAGEM RAPIDA,NA COR ALUMINIO</v>
      </c>
      <c r="C21304" s="519" t="s">
        <v>48585</v>
      </c>
      <c r="D21304" s="519" t="s">
        <v>48586</v>
      </c>
      <c r="E21304" s="519" t="s">
        <v>48587</v>
      </c>
      <c r="I21304" s="519" t="s">
        <v>5</v>
      </c>
      <c r="J21304" s="650">
        <v>138.07</v>
      </c>
    </row>
    <row r="21305" spans="1:10">
      <c r="A21305" s="519" t="s">
        <v>21429</v>
      </c>
      <c r="B21305" s="519" t="str">
        <f t="shared" si="332"/>
        <v>PINTURA DE POSTE RETO DE ACO,DE 16,00 ATE 20,00M,COM DUAS DEMAOS DE TINTA FENOLICA DE ALTA RESISTENCIA AS INTEMPERIES,DE SECAGEM RAPIDA,NA COR ALUMINIO</v>
      </c>
      <c r="C21305" s="519" t="s">
        <v>48588</v>
      </c>
      <c r="D21305" s="519" t="s">
        <v>48586</v>
      </c>
      <c r="E21305" s="519" t="s">
        <v>48587</v>
      </c>
      <c r="I21305" s="519" t="s">
        <v>5</v>
      </c>
      <c r="J21305" s="650">
        <v>229</v>
      </c>
    </row>
    <row r="21306" spans="1:10">
      <c r="A21306" s="519" t="s">
        <v>21430</v>
      </c>
      <c r="B21306" s="519" t="str">
        <f t="shared" si="332"/>
        <v>PINTURA DE POSTE RETO DE ACO,DE 16,00 ATE 20,00M,COM DUAS DEMAOS DE TINTA FENOLICA DE ALTA RESISTENCIA AS INTEMPERIES,DE SECAGEM RAPIDA,NA COR ALUMINIO</v>
      </c>
      <c r="C21306" s="519" t="s">
        <v>48588</v>
      </c>
      <c r="D21306" s="519" t="s">
        <v>48586</v>
      </c>
      <c r="E21306" s="519" t="s">
        <v>48587</v>
      </c>
      <c r="I21306" s="519" t="s">
        <v>5</v>
      </c>
      <c r="J21306" s="650">
        <v>213.43</v>
      </c>
    </row>
    <row r="21307" spans="1:10">
      <c r="A21307" s="519" t="s">
        <v>21431</v>
      </c>
      <c r="B21307" s="519" t="str">
        <f t="shared" si="332"/>
        <v>PINTURA DE POSTE CURVO,DE ACO,COM 1 BRACO,DE 7,00 ATE 10,00M,COM DUAS DEMAOS DE TINTA FENOLICA DE ALTA RESISTENCIA AS INTEMPERIES,DE SECAGEM RAPIDA,NA COR ALUMINIO</v>
      </c>
      <c r="C21307" s="519" t="s">
        <v>48589</v>
      </c>
      <c r="D21307" s="519" t="s">
        <v>48590</v>
      </c>
      <c r="E21307" s="519" t="s">
        <v>48591</v>
      </c>
      <c r="I21307" s="519" t="s">
        <v>5</v>
      </c>
      <c r="J21307" s="650">
        <v>137.25</v>
      </c>
    </row>
    <row r="21308" spans="1:10">
      <c r="A21308" s="519" t="s">
        <v>21432</v>
      </c>
      <c r="B21308" s="519" t="str">
        <f t="shared" si="332"/>
        <v>PINTURA DE POSTE CURVO,DE ACO,COM 1 BRACO,DE 7,00 ATE 10,00M,COM DUAS DEMAOS DE TINTA FENOLICA DE ALTA RESISTENCIA AS INTEMPERIES,DE SECAGEM RAPIDA,NA COR ALUMINIO</v>
      </c>
      <c r="C21308" s="519" t="s">
        <v>48589</v>
      </c>
      <c r="D21308" s="519" t="s">
        <v>48590</v>
      </c>
      <c r="E21308" s="519" t="s">
        <v>48591</v>
      </c>
      <c r="I21308" s="519" t="s">
        <v>5</v>
      </c>
      <c r="J21308" s="650">
        <v>127.51</v>
      </c>
    </row>
    <row r="21309" spans="1:10">
      <c r="A21309" s="519" t="s">
        <v>21433</v>
      </c>
      <c r="B21309" s="519" t="str">
        <f t="shared" si="332"/>
        <v>PINTURA DE POSTE CURVO DE ACO,COM 1 BRACO,DE 11,00 ATE 15,00M,COM DUAS DEMAOS DE TINTA FENOLICA DE ALTA RESISTENCIA AS INTEMPERIES,DE SECAGEM RAPIDA,NA COR ALUMINIO</v>
      </c>
      <c r="C21309" s="519" t="s">
        <v>48592</v>
      </c>
      <c r="D21309" s="519" t="s">
        <v>48593</v>
      </c>
      <c r="E21309" s="519" t="s">
        <v>48594</v>
      </c>
      <c r="I21309" s="519" t="s">
        <v>5</v>
      </c>
      <c r="J21309" s="650">
        <v>190.03</v>
      </c>
    </row>
    <row r="21310" spans="1:10">
      <c r="A21310" s="519" t="s">
        <v>21434</v>
      </c>
      <c r="B21310" s="519" t="str">
        <f t="shared" si="332"/>
        <v>PINTURA DE POSTE CURVO DE ACO,COM 1 BRACO,DE 11,00 ATE 15,00M,COM DUAS DEMAOS DE TINTA FENOLICA DE ALTA RESISTENCIA AS INTEMPERIES,DE SECAGEM RAPIDA,NA COR ALUMINIO</v>
      </c>
      <c r="C21310" s="519" t="s">
        <v>48592</v>
      </c>
      <c r="D21310" s="519" t="s">
        <v>48593</v>
      </c>
      <c r="E21310" s="519" t="s">
        <v>48594</v>
      </c>
      <c r="I21310" s="519" t="s">
        <v>5</v>
      </c>
      <c r="J21310" s="650">
        <v>176.41</v>
      </c>
    </row>
    <row r="21311" spans="1:10">
      <c r="A21311" s="519" t="s">
        <v>21435</v>
      </c>
      <c r="B21311" s="519" t="str">
        <f t="shared" si="332"/>
        <v>PINTURA DE POSTE CURVO DE ACO,COM 2 BRACOS,DE 7,00 A 10,00M,COM DUAS DEMAOS DE TINTA FENOLICA DE ALTA RESISTENCIA AS INTEMPERIES,DE SECAGEM RAPIDA,NA COR ALUMINIO</v>
      </c>
      <c r="C21311" s="519" t="s">
        <v>48595</v>
      </c>
      <c r="D21311" s="519" t="s">
        <v>48596</v>
      </c>
      <c r="E21311" s="519" t="s">
        <v>48597</v>
      </c>
      <c r="I21311" s="519" t="s">
        <v>5</v>
      </c>
      <c r="J21311" s="650">
        <v>179.87</v>
      </c>
    </row>
    <row r="21312" spans="1:10">
      <c r="A21312" s="519" t="s">
        <v>21436</v>
      </c>
      <c r="B21312" s="519" t="str">
        <f t="shared" si="332"/>
        <v>PINTURA DE POSTE CURVO DE ACO,COM 2 BRACOS,DE 7,00 A 10,00M,COM DUAS DEMAOS DE TINTA FENOLICA DE ALTA RESISTENCIA AS INTEMPERIES,DE SECAGEM RAPIDA,NA COR ALUMINIO</v>
      </c>
      <c r="C21312" s="519" t="s">
        <v>48595</v>
      </c>
      <c r="D21312" s="519" t="s">
        <v>48596</v>
      </c>
      <c r="E21312" s="519" t="s">
        <v>48597</v>
      </c>
      <c r="I21312" s="519" t="s">
        <v>5</v>
      </c>
      <c r="J21312" s="650">
        <v>166.24</v>
      </c>
    </row>
    <row r="21313" spans="1:10">
      <c r="A21313" s="519" t="s">
        <v>21437</v>
      </c>
      <c r="B21313" s="519" t="str">
        <f t="shared" si="332"/>
        <v>PINTURA DE POSTE CURVO DE ACO,COM 2 BRACOS,DE 11,00 A 15,00M,COM DUAS DEMAOS DE TINTA FENOLICA DE ALTA RESISTENCIA AS INTEMPERIES DE SECAGEM RAPIDA,NA COR ALUMINIO</v>
      </c>
      <c r="C21313" s="519" t="s">
        <v>48598</v>
      </c>
      <c r="D21313" s="519" t="s">
        <v>48590</v>
      </c>
      <c r="E21313" s="519" t="s">
        <v>48599</v>
      </c>
      <c r="I21313" s="519" t="s">
        <v>5</v>
      </c>
      <c r="J21313" s="650">
        <v>235.91</v>
      </c>
    </row>
    <row r="21314" spans="1:10">
      <c r="A21314" s="519" t="s">
        <v>21438</v>
      </c>
      <c r="B21314" s="519" t="str">
        <f t="shared" si="332"/>
        <v>PINTURA DE POSTE CURVO DE ACO,COM 2 BRACOS,DE 11,00 A 15,00M,COM DUAS DEMAOS DE TINTA FENOLICA DE ALTA RESISTENCIA AS INTEMPERIES DE SECAGEM RAPIDA,NA COR ALUMINIO</v>
      </c>
      <c r="C21314" s="519" t="s">
        <v>48598</v>
      </c>
      <c r="D21314" s="519" t="s">
        <v>48590</v>
      </c>
      <c r="E21314" s="519" t="s">
        <v>48599</v>
      </c>
      <c r="I21314" s="519" t="s">
        <v>5</v>
      </c>
      <c r="J21314" s="650">
        <v>218.39</v>
      </c>
    </row>
    <row r="21315" spans="1:10">
      <c r="A21315" s="519" t="s">
        <v>21439</v>
      </c>
      <c r="B21315" s="519" t="str">
        <f t="shared" si="332"/>
        <v>PINTURA DE POSTE ORNAMENTAL DE 4,50M DE ALTURA UTIL,COM DUAS DEMAOS DE TINTA BRONZE METALICO OU SIMILAR</v>
      </c>
      <c r="C21315" s="519" t="s">
        <v>48600</v>
      </c>
      <c r="D21315" s="519" t="s">
        <v>48601</v>
      </c>
      <c r="I21315" s="519" t="s">
        <v>5</v>
      </c>
      <c r="J21315" s="650">
        <v>103.7</v>
      </c>
    </row>
    <row r="21316" spans="1:10">
      <c r="A21316" s="519" t="s">
        <v>21440</v>
      </c>
      <c r="B21316" s="519" t="str">
        <f t="shared" si="332"/>
        <v>PINTURA DE POSTE ORNAMENTAL DE 4,50M DE ALTURA UTIL,COM DUAS DEMAOS DE TINTA BRONZE METALICO OU SIMILAR</v>
      </c>
      <c r="C21316" s="519" t="s">
        <v>48600</v>
      </c>
      <c r="D21316" s="519" t="s">
        <v>48601</v>
      </c>
      <c r="I21316" s="519" t="s">
        <v>5</v>
      </c>
      <c r="J21316" s="650">
        <v>95.91</v>
      </c>
    </row>
    <row r="21317" spans="1:10">
      <c r="A21317" s="519" t="s">
        <v>21441</v>
      </c>
      <c r="B21317" s="519" t="str">
        <f t="shared" si="332"/>
        <v>PINTURA DE POSTE ORNAMENTAL DE 4,50M DE ALTURA UTIL,TIPO H-1,COM DUAS DEMAOS DE TINTA BRONZE METALICO OU SIMILAR</v>
      </c>
      <c r="C21317" s="519" t="s">
        <v>48602</v>
      </c>
      <c r="D21317" s="519" t="s">
        <v>48603</v>
      </c>
      <c r="I21317" s="519" t="s">
        <v>5</v>
      </c>
      <c r="J21317" s="650">
        <v>87.33</v>
      </c>
    </row>
    <row r="21318" spans="1:10">
      <c r="A21318" s="519" t="s">
        <v>21442</v>
      </c>
      <c r="B21318" s="519" t="str">
        <f t="shared" si="332"/>
        <v>PINTURA DE POSTE ORNAMENTAL DE 4,50M DE ALTURA UTIL,TIPO H-1,COM DUAS DEMAOS DE TINTA BRONZE METALICO OU SIMILAR</v>
      </c>
      <c r="C21318" s="519" t="s">
        <v>48602</v>
      </c>
      <c r="D21318" s="519" t="s">
        <v>48603</v>
      </c>
      <c r="I21318" s="519" t="s">
        <v>5</v>
      </c>
      <c r="J21318" s="650">
        <v>80.52</v>
      </c>
    </row>
    <row r="21319" spans="1:10">
      <c r="A21319" s="519" t="s">
        <v>21443</v>
      </c>
      <c r="B21319" s="519" t="str">
        <f t="shared" si="332"/>
        <v>PINTURA DE POSTE RETO,DE ACO,DE 3,50 A 6,00M,COM UMA DEMAO DE TINTA GRAFITE COM PROPRIEDADES DE PRIMER E DE ACABAMENTO,COM ALTO TEOR DE ZARCAO</v>
      </c>
      <c r="C21319" s="519" t="s">
        <v>48604</v>
      </c>
      <c r="D21319" s="519" t="s">
        <v>48605</v>
      </c>
      <c r="E21319" s="519" t="s">
        <v>48606</v>
      </c>
      <c r="I21319" s="519" t="s">
        <v>5</v>
      </c>
      <c r="J21319" s="650">
        <v>18.78</v>
      </c>
    </row>
    <row r="21320" spans="1:10">
      <c r="A21320" s="519" t="s">
        <v>21444</v>
      </c>
      <c r="B21320" s="519" t="str">
        <f t="shared" ref="B21320:B21383" si="333">C21320&amp;D21320&amp;E21320&amp;F21320&amp;G21320&amp;H21320</f>
        <v>PINTURA DE POSTE RETO,DE ACO,DE 3,50 A 6,00M,COM UMA DEMAO DE TINTA GRAFITE COM PROPRIEDADES DE PRIMER E DE ACABAMENTO,COM ALTO TEOR DE ZARCAO</v>
      </c>
      <c r="C21320" s="519" t="s">
        <v>48604</v>
      </c>
      <c r="D21320" s="519" t="s">
        <v>48605</v>
      </c>
      <c r="E21320" s="519" t="s">
        <v>48606</v>
      </c>
      <c r="I21320" s="519" t="s">
        <v>5</v>
      </c>
      <c r="J21320" s="650">
        <v>17.25</v>
      </c>
    </row>
    <row r="21321" spans="1:10">
      <c r="A21321" s="519" t="s">
        <v>21445</v>
      </c>
      <c r="B21321" s="519" t="str">
        <f t="shared" si="333"/>
        <v>PINTURA DE POSTE RETO,DE ACO,DE 7,00 A 9,00M,COM UMA DEMAO DE TINTA GRAFITE COM PROPRIEDADES DE PRIMER E DE ACABAMENTO,COM ALTO TEOR DE ZARCAO</v>
      </c>
      <c r="C21321" s="519" t="s">
        <v>48607</v>
      </c>
      <c r="D21321" s="519" t="s">
        <v>48605</v>
      </c>
      <c r="E21321" s="519" t="s">
        <v>48606</v>
      </c>
      <c r="I21321" s="519" t="s">
        <v>5</v>
      </c>
      <c r="J21321" s="650">
        <v>36.049999999999997</v>
      </c>
    </row>
    <row r="21322" spans="1:10">
      <c r="A21322" s="519" t="s">
        <v>21446</v>
      </c>
      <c r="B21322" s="519" t="str">
        <f t="shared" si="333"/>
        <v>PINTURA DE POSTE RETO,DE ACO,DE 7,00 A 9,00M,COM UMA DEMAO DE TINTA GRAFITE COM PROPRIEDADES DE PRIMER E DE ACABAMENTO,COM ALTO TEOR DE ZARCAO</v>
      </c>
      <c r="C21322" s="519" t="s">
        <v>48607</v>
      </c>
      <c r="D21322" s="519" t="s">
        <v>48605</v>
      </c>
      <c r="E21322" s="519" t="s">
        <v>48606</v>
      </c>
      <c r="I21322" s="519" t="s">
        <v>5</v>
      </c>
      <c r="J21322" s="650">
        <v>32.99</v>
      </c>
    </row>
    <row r="21323" spans="1:10">
      <c r="A21323" s="519" t="s">
        <v>21447</v>
      </c>
      <c r="B21323" s="519" t="str">
        <f t="shared" si="333"/>
        <v>PINTURA DE POSTE RETO,DE ACO,DE 10,00 A 15,00M,COM UMA DEMAO DE TINTA GRAFITE,COM PROPRIEDADES DE PRIMER E DE ACABAMENTO,COM ALTO TEOR DE ZARCAO</v>
      </c>
      <c r="C21323" s="519" t="s">
        <v>48608</v>
      </c>
      <c r="D21323" s="519" t="s">
        <v>48609</v>
      </c>
      <c r="E21323" s="519" t="s">
        <v>48610</v>
      </c>
      <c r="I21323" s="519" t="s">
        <v>5</v>
      </c>
      <c r="J21323" s="650">
        <v>87.85</v>
      </c>
    </row>
    <row r="21324" spans="1:10">
      <c r="A21324" s="519" t="s">
        <v>21448</v>
      </c>
      <c r="B21324" s="519" t="str">
        <f t="shared" si="333"/>
        <v>PINTURA DE POSTE RETO,DE ACO,DE 10,00 A 15,00M,COM UMA DEMAO DE TINTA GRAFITE,COM PROPRIEDADES DE PRIMER E DE ACABAMENTO,COM ALTO TEOR DE ZARCAO</v>
      </c>
      <c r="C21324" s="519" t="s">
        <v>48608</v>
      </c>
      <c r="D21324" s="519" t="s">
        <v>48609</v>
      </c>
      <c r="E21324" s="519" t="s">
        <v>48610</v>
      </c>
      <c r="I21324" s="519" t="s">
        <v>5</v>
      </c>
      <c r="J21324" s="650">
        <v>80.510000000000005</v>
      </c>
    </row>
    <row r="21325" spans="1:10">
      <c r="A21325" s="519" t="s">
        <v>21449</v>
      </c>
      <c r="B21325" s="519" t="str">
        <f t="shared" si="333"/>
        <v>PINTURA DE POSTE RETO,DE ACO,DE 16,00 A 20,00M,COM UMA DEMAO DE TINTA GRAFITE,COM PROPRIEDADES DE PRIMER E DE ACABAMENTO,COM ALTO TEOR DE ZARCAO</v>
      </c>
      <c r="C21325" s="519" t="s">
        <v>48611</v>
      </c>
      <c r="D21325" s="519" t="s">
        <v>48609</v>
      </c>
      <c r="E21325" s="519" t="s">
        <v>48610</v>
      </c>
      <c r="I21325" s="519" t="s">
        <v>5</v>
      </c>
      <c r="J21325" s="650">
        <v>151.91</v>
      </c>
    </row>
    <row r="21326" spans="1:10">
      <c r="A21326" s="519" t="s">
        <v>21450</v>
      </c>
      <c r="B21326" s="519" t="str">
        <f t="shared" si="333"/>
        <v>PINTURA DE POSTE RETO,DE ACO,DE 16,00 A 20,00M,COM UMA DEMAO DE TINTA GRAFITE,COM PROPRIEDADES DE PRIMER E DE ACABAMENTO,COM ALTO TEOR DE ZARCAO</v>
      </c>
      <c r="C21326" s="519" t="s">
        <v>48611</v>
      </c>
      <c r="D21326" s="519" t="s">
        <v>48609</v>
      </c>
      <c r="E21326" s="519" t="s">
        <v>48610</v>
      </c>
      <c r="I21326" s="519" t="s">
        <v>5</v>
      </c>
      <c r="J21326" s="650">
        <v>139.19</v>
      </c>
    </row>
    <row r="21327" spans="1:10">
      <c r="A21327" s="519" t="s">
        <v>21451</v>
      </c>
      <c r="B21327" s="519" t="str">
        <f t="shared" si="333"/>
        <v>PINTURA DE POSTE CURVO,DE ACO,DE 8,00 A 9,00M,COM 1 BRACO COM UMA DEMAO DE TINTA GRAFITE,COM PROPRIEDADES DE PRIMER E DE ACABAMENTO,COM ALTO TEOR DE ZARCAO</v>
      </c>
      <c r="C21327" s="519" t="s">
        <v>48612</v>
      </c>
      <c r="D21327" s="519" t="s">
        <v>48613</v>
      </c>
      <c r="E21327" s="519" t="s">
        <v>48614</v>
      </c>
      <c r="I21327" s="519" t="s">
        <v>5</v>
      </c>
      <c r="J21327" s="650">
        <v>41.59</v>
      </c>
    </row>
    <row r="21328" spans="1:10">
      <c r="A21328" s="519" t="s">
        <v>21452</v>
      </c>
      <c r="B21328" s="519" t="str">
        <f t="shared" si="333"/>
        <v>PINTURA DE POSTE CURVO,DE ACO,DE 8,00 A 9,00M,COM 1 BRACO COM UMA DEMAO DE TINTA GRAFITE,COM PROPRIEDADES DE PRIMER E DE ACABAMENTO,COM ALTO TEOR DE ZARCAO</v>
      </c>
      <c r="C21328" s="519" t="s">
        <v>48612</v>
      </c>
      <c r="D21328" s="519" t="s">
        <v>48613</v>
      </c>
      <c r="E21328" s="519" t="s">
        <v>48614</v>
      </c>
      <c r="I21328" s="519" t="s">
        <v>5</v>
      </c>
      <c r="J21328" s="650">
        <v>38.03</v>
      </c>
    </row>
    <row r="21329" spans="1:10">
      <c r="A21329" s="519" t="s">
        <v>21453</v>
      </c>
      <c r="B21329" s="519" t="str">
        <f t="shared" si="333"/>
        <v>PINTURA DE POSTE CURVO,DE ACO,DE 8,00 A 9,00M,COM 2 BRACOS COM UMA DEMAO DE TINTA GRAFITE,COM PROPRIEDADES DE PRIMER E DE ACABAMENTO,COM ALTO TEOR DE ZARCAO</v>
      </c>
      <c r="C21329" s="519" t="s">
        <v>48615</v>
      </c>
      <c r="D21329" s="519" t="s">
        <v>48616</v>
      </c>
      <c r="E21329" s="519" t="s">
        <v>48617</v>
      </c>
      <c r="I21329" s="519" t="s">
        <v>5</v>
      </c>
      <c r="J21329" s="650">
        <v>49.35</v>
      </c>
    </row>
    <row r="21330" spans="1:10">
      <c r="A21330" s="519" t="s">
        <v>21454</v>
      </c>
      <c r="B21330" s="519" t="str">
        <f t="shared" si="333"/>
        <v>PINTURA DE POSTE CURVO,DE ACO,DE 8,00 A 9,00M,COM 2 BRACOS COM UMA DEMAO DE TINTA GRAFITE,COM PROPRIEDADES DE PRIMER E DE ACABAMENTO,COM ALTO TEOR DE ZARCAO</v>
      </c>
      <c r="C21330" s="519" t="s">
        <v>48615</v>
      </c>
      <c r="D21330" s="519" t="s">
        <v>48616</v>
      </c>
      <c r="E21330" s="519" t="s">
        <v>48617</v>
      </c>
      <c r="I21330" s="519" t="s">
        <v>5</v>
      </c>
      <c r="J21330" s="650">
        <v>45.18</v>
      </c>
    </row>
    <row r="21331" spans="1:10">
      <c r="A21331" s="519" t="s">
        <v>21455</v>
      </c>
      <c r="B21331" s="519" t="str">
        <f t="shared" si="333"/>
        <v>PINTURA DE PROJETOR PRJ-01,CONFORME PROJETO NºA4-1188-PD,RIOLUZ,COM UMA DEMAO DE TINTA GRAFITE,COM PROPRIEDADES DE PRIMER E DE ACABAMENTO,COM ALTO TEOR DE ZARCAO</v>
      </c>
      <c r="C21331" s="519" t="s">
        <v>48618</v>
      </c>
      <c r="D21331" s="519" t="s">
        <v>48619</v>
      </c>
      <c r="E21331" s="519" t="s">
        <v>48620</v>
      </c>
      <c r="I21331" s="519" t="s">
        <v>5</v>
      </c>
      <c r="J21331" s="650">
        <v>19.170000000000002</v>
      </c>
    </row>
    <row r="21332" spans="1:10">
      <c r="A21332" s="519" t="s">
        <v>21456</v>
      </c>
      <c r="B21332" s="519" t="str">
        <f t="shared" si="333"/>
        <v>PINTURA DE PROJETOR PRJ-01,CONFORME PROJETO NºA4-1188-PD,RIOLUZ,COM UMA DEMAO DE TINTA GRAFITE,COM PROPRIEDADES DE PRIMER E DE ACABAMENTO,COM ALTO TEOR DE ZARCAO</v>
      </c>
      <c r="C21332" s="519" t="s">
        <v>48618</v>
      </c>
      <c r="D21332" s="519" t="s">
        <v>48619</v>
      </c>
      <c r="E21332" s="519" t="s">
        <v>48620</v>
      </c>
      <c r="I21332" s="519" t="s">
        <v>5</v>
      </c>
      <c r="J21332" s="650">
        <v>17.02</v>
      </c>
    </row>
    <row r="21333" spans="1:10">
      <c r="A21333" s="519" t="s">
        <v>21457</v>
      </c>
      <c r="B21333" s="519" t="str">
        <f t="shared" si="333"/>
        <v>PINTURA DE LUMINARIA LRJ-16,CONFORME PROJETO NºA4-1682-PD,RIOLUZ,COM UMA DEMAO DE TINTA GRAFITE COM PROPRIEDADES DE PRIMER E DE ACABAMENTO,COM ALTO TEOR DE ZARCAO</v>
      </c>
      <c r="C21333" s="519" t="s">
        <v>48621</v>
      </c>
      <c r="D21333" s="519" t="s">
        <v>48622</v>
      </c>
      <c r="E21333" s="519" t="s">
        <v>48623</v>
      </c>
      <c r="I21333" s="519" t="s">
        <v>5</v>
      </c>
      <c r="J21333" s="650">
        <v>10.62</v>
      </c>
    </row>
    <row r="21334" spans="1:10">
      <c r="A21334" s="519" t="s">
        <v>21458</v>
      </c>
      <c r="B21334" s="519" t="str">
        <f t="shared" si="333"/>
        <v>PINTURA DE LUMINARIA LRJ-16,CONFORME PROJETO NºA4-1682-PD,RIOLUZ,COM UMA DEMAO DE TINTA GRAFITE COM PROPRIEDADES DE PRIMER E DE ACABAMENTO,COM ALTO TEOR DE ZARCAO</v>
      </c>
      <c r="C21334" s="519" t="s">
        <v>48621</v>
      </c>
      <c r="D21334" s="519" t="s">
        <v>48622</v>
      </c>
      <c r="E21334" s="519" t="s">
        <v>48623</v>
      </c>
      <c r="I21334" s="519" t="s">
        <v>5</v>
      </c>
      <c r="J21334" s="650">
        <v>9.44</v>
      </c>
    </row>
    <row r="21335" spans="1:10">
      <c r="A21335" s="519" t="s">
        <v>21459</v>
      </c>
      <c r="B21335" s="519" t="str">
        <f t="shared" si="333"/>
        <v>PINTURA DE BASE SIMPLES PARA LUMINARIA LRJ-16,PROJETO RIOLUZ,COM UMA DEMAO DE TINTA GRAFITE,COM PROPRIEDADES DE PRIMER EDE ACABAMENTO,COM ALTO TEOR DE ZARCAO</v>
      </c>
      <c r="C21335" s="519" t="s">
        <v>48624</v>
      </c>
      <c r="D21335" s="519" t="s">
        <v>48625</v>
      </c>
      <c r="E21335" s="519" t="s">
        <v>48626</v>
      </c>
      <c r="I21335" s="519" t="s">
        <v>5</v>
      </c>
      <c r="J21335" s="650">
        <v>10.92</v>
      </c>
    </row>
    <row r="21336" spans="1:10">
      <c r="A21336" s="519" t="s">
        <v>21460</v>
      </c>
      <c r="B21336" s="519" t="str">
        <f t="shared" si="333"/>
        <v>PINTURA DE BASE SIMPLES PARA LUMINARIA LRJ-16,PROJETO RIOLUZ,COM UMA DEMAO DE TINTA GRAFITE,COM PROPRIEDADES DE PRIMER EDE ACABAMENTO,COM ALTO TEOR DE ZARCAO</v>
      </c>
      <c r="C21336" s="519" t="s">
        <v>48624</v>
      </c>
      <c r="D21336" s="519" t="s">
        <v>48625</v>
      </c>
      <c r="E21336" s="519" t="s">
        <v>48626</v>
      </c>
      <c r="I21336" s="519" t="s">
        <v>5</v>
      </c>
      <c r="J21336" s="650">
        <v>9.68</v>
      </c>
    </row>
    <row r="21337" spans="1:10">
      <c r="A21337" s="519" t="s">
        <v>21461</v>
      </c>
      <c r="B21337" s="519" t="str">
        <f t="shared" si="333"/>
        <v>PINTURA EM BASE DUPLA PARA LUMINARIA LRJ-16,PROJETO RIOLUZ,COM UMA DEMAO DE TINTA GRAFITE,COM PROPRIEDADES DE PRIMER E DE ACABAMENTO,COM ALTO TEOR DE ZARCAO</v>
      </c>
      <c r="C21337" s="519" t="s">
        <v>48627</v>
      </c>
      <c r="D21337" s="519" t="s">
        <v>48616</v>
      </c>
      <c r="E21337" s="519" t="s">
        <v>48617</v>
      </c>
      <c r="I21337" s="519" t="s">
        <v>5</v>
      </c>
      <c r="J21337" s="650">
        <v>11.56</v>
      </c>
    </row>
    <row r="21338" spans="1:10">
      <c r="A21338" s="519" t="s">
        <v>21462</v>
      </c>
      <c r="B21338" s="519" t="str">
        <f t="shared" si="333"/>
        <v>PINTURA EM BASE DUPLA PARA LUMINARIA LRJ-16,PROJETO RIOLUZ,COM UMA DEMAO DE TINTA GRAFITE,COM PROPRIEDADES DE PRIMER E DE ACABAMENTO,COM ALTO TEOR DE ZARCAO</v>
      </c>
      <c r="C21338" s="519" t="s">
        <v>48627</v>
      </c>
      <c r="D21338" s="519" t="s">
        <v>48616</v>
      </c>
      <c r="E21338" s="519" t="s">
        <v>48617</v>
      </c>
      <c r="I21338" s="519" t="s">
        <v>5</v>
      </c>
      <c r="J21338" s="650">
        <v>10.26</v>
      </c>
    </row>
    <row r="21339" spans="1:10">
      <c r="A21339" s="519" t="s">
        <v>21463</v>
      </c>
      <c r="B21339" s="519" t="str">
        <f t="shared" si="333"/>
        <v>PINTURA EM BASE TRIPLA PARA LUMINARIA LRJ-16,PROJETO RIOLUZ,COM UMA DEMAO DE TINTA GRAFITE,COM PROPRIEDADES DE PRIMER EDE ACABAMENTO,COM ALTO TEOR DE ZARCAO</v>
      </c>
      <c r="C21339" s="519" t="s">
        <v>48628</v>
      </c>
      <c r="D21339" s="519" t="s">
        <v>48629</v>
      </c>
      <c r="E21339" s="519" t="s">
        <v>48626</v>
      </c>
      <c r="I21339" s="519" t="s">
        <v>5</v>
      </c>
      <c r="J21339" s="650">
        <v>11.88</v>
      </c>
    </row>
    <row r="21340" spans="1:10">
      <c r="A21340" s="519" t="s">
        <v>21464</v>
      </c>
      <c r="B21340" s="519" t="str">
        <f t="shared" si="333"/>
        <v>PINTURA EM BASE TRIPLA PARA LUMINARIA LRJ-16,PROJETO RIOLUZ,COM UMA DEMAO DE TINTA GRAFITE,COM PROPRIEDADES DE PRIMER EDE ACABAMENTO,COM ALTO TEOR DE ZARCAO</v>
      </c>
      <c r="C21340" s="519" t="s">
        <v>48628</v>
      </c>
      <c r="D21340" s="519" t="s">
        <v>48629</v>
      </c>
      <c r="E21340" s="519" t="s">
        <v>48626</v>
      </c>
      <c r="I21340" s="519" t="s">
        <v>5</v>
      </c>
      <c r="J21340" s="650">
        <v>10.55</v>
      </c>
    </row>
    <row r="21341" spans="1:10">
      <c r="A21341" s="519" t="s">
        <v>21465</v>
      </c>
      <c r="B21341" s="519" t="str">
        <f t="shared" si="333"/>
        <v>PINTURA EM BASE QUADRUPLA PARA LUMINARIA LRJ-16,PROJETO RIOLUZ,COM UMA DEMAO DE TINTA GRAFITE,COM PROPRIEDADES DE PRIMERE DE ACABAMENTO,COM ALTO TEOR DE ZARCAO</v>
      </c>
      <c r="C21341" s="519" t="s">
        <v>48630</v>
      </c>
      <c r="D21341" s="519" t="s">
        <v>48631</v>
      </c>
      <c r="E21341" s="519" t="s">
        <v>48632</v>
      </c>
      <c r="I21341" s="519" t="s">
        <v>5</v>
      </c>
      <c r="J21341" s="650">
        <v>12.29</v>
      </c>
    </row>
    <row r="21342" spans="1:10">
      <c r="A21342" s="519" t="s">
        <v>21466</v>
      </c>
      <c r="B21342" s="519" t="str">
        <f t="shared" si="333"/>
        <v>PINTURA EM BASE QUADRUPLA PARA LUMINARIA LRJ-16,PROJETO RIOLUZ,COM UMA DEMAO DE TINTA GRAFITE,COM PROPRIEDADES DE PRIMERE DE ACABAMENTO,COM ALTO TEOR DE ZARCAO</v>
      </c>
      <c r="C21342" s="519" t="s">
        <v>48630</v>
      </c>
      <c r="D21342" s="519" t="s">
        <v>48631</v>
      </c>
      <c r="E21342" s="519" t="s">
        <v>48632</v>
      </c>
      <c r="I21342" s="519" t="s">
        <v>5</v>
      </c>
      <c r="J21342" s="650">
        <v>10.93</v>
      </c>
    </row>
    <row r="21343" spans="1:10">
      <c r="A21343" s="519" t="s">
        <v>21467</v>
      </c>
      <c r="B21343" s="519" t="str">
        <f t="shared" si="333"/>
        <v>PINTURA EM CONJUNTO DE LUMINARIAS 4 PETALAS LRJ-11 OU LRJ-13,CONFORME PROJETO NºA4-1792-PD,RIOLUZ,COM UMA DEMAO DE TINTAGRAFITE,COM PROPRIEDADES DE PRIMER E DE ACABAMENTO,COM ALTOTEOR DE ZARCAO</v>
      </c>
      <c r="C21343" s="519" t="s">
        <v>48633</v>
      </c>
      <c r="D21343" s="519" t="s">
        <v>48634</v>
      </c>
      <c r="E21343" s="519" t="s">
        <v>48635</v>
      </c>
      <c r="F21343" s="519" t="s">
        <v>48636</v>
      </c>
      <c r="I21343" s="519" t="s">
        <v>5</v>
      </c>
      <c r="J21343" s="650">
        <v>59.55</v>
      </c>
    </row>
    <row r="21344" spans="1:10">
      <c r="A21344" s="519" t="s">
        <v>21468</v>
      </c>
      <c r="B21344" s="519" t="str">
        <f t="shared" si="333"/>
        <v>PINTURA EM CONJUNTO DE LUMINARIAS 4 PETALAS LRJ-11 OU LRJ-13,CONFORME PROJETO NºA4-1792-PD,RIOLUZ,COM UMA DEMAO DE TINTAGRAFITE,COM PROPRIEDADES DE PRIMER E DE ACABAMENTO,COM ALTOTEOR DE ZARCAO</v>
      </c>
      <c r="C21344" s="519" t="s">
        <v>48633</v>
      </c>
      <c r="D21344" s="519" t="s">
        <v>48634</v>
      </c>
      <c r="E21344" s="519" t="s">
        <v>48635</v>
      </c>
      <c r="F21344" s="519" t="s">
        <v>48636</v>
      </c>
      <c r="I21344" s="519" t="s">
        <v>5</v>
      </c>
      <c r="J21344" s="650">
        <v>54.25</v>
      </c>
    </row>
    <row r="21345" spans="1:10">
      <c r="A21345" s="519" t="s">
        <v>21469</v>
      </c>
      <c r="B21345" s="519" t="str">
        <f t="shared" si="333"/>
        <v>PINTURA EM SUPORTE PARA LUMINARIA LRJ-11 OU LRJ-13,CONFORMEPROJETO NºA3-1812-PD,RIOLUZ,COM UMA DEMAO DE TINTA GRAFITE,COM PROPRIEDADES DE PRIMER E DE ACABAMENTO,COM ALTO TEOR DE ZARCAO</v>
      </c>
      <c r="C21345" s="519" t="s">
        <v>48637</v>
      </c>
      <c r="D21345" s="519" t="s">
        <v>48638</v>
      </c>
      <c r="E21345" s="519" t="s">
        <v>48639</v>
      </c>
      <c r="F21345" s="519" t="s">
        <v>48640</v>
      </c>
      <c r="I21345" s="519" t="s">
        <v>5</v>
      </c>
      <c r="J21345" s="650">
        <v>19.170000000000002</v>
      </c>
    </row>
    <row r="21346" spans="1:10">
      <c r="A21346" s="519" t="s">
        <v>21470</v>
      </c>
      <c r="B21346" s="519" t="str">
        <f t="shared" si="333"/>
        <v>PINTURA EM SUPORTE PARA LUMINARIA LRJ-11 OU LRJ-13,CONFORMEPROJETO NºA3-1812-PD,RIOLUZ,COM UMA DEMAO DE TINTA GRAFITE,COM PROPRIEDADES DE PRIMER E DE ACABAMENTO,COM ALTO TEOR DE ZARCAO</v>
      </c>
      <c r="C21346" s="519" t="s">
        <v>48637</v>
      </c>
      <c r="D21346" s="519" t="s">
        <v>48638</v>
      </c>
      <c r="E21346" s="519" t="s">
        <v>48639</v>
      </c>
      <c r="F21346" s="519" t="s">
        <v>48640</v>
      </c>
      <c r="I21346" s="519" t="s">
        <v>5</v>
      </c>
      <c r="J21346" s="650">
        <v>17.02</v>
      </c>
    </row>
    <row r="21347" spans="1:10">
      <c r="A21347" s="519" t="s">
        <v>21471</v>
      </c>
      <c r="B21347" s="519" t="str">
        <f t="shared" si="333"/>
        <v>PINTURA EM LUMINARIA LRJ-01,CONFORME PROJETO NºA4-1176-PD,RIOLUZ,COM UMA DEMAO DE TINTA GRAFITE,COM PROPRIEDADES DE PRIMER E DE ACABAMENTO,COM ALTO TEOR DE ZARCAO</v>
      </c>
      <c r="C21347" s="519" t="s">
        <v>48641</v>
      </c>
      <c r="D21347" s="519" t="s">
        <v>48642</v>
      </c>
      <c r="E21347" s="519" t="s">
        <v>48623</v>
      </c>
      <c r="I21347" s="519" t="s">
        <v>5</v>
      </c>
      <c r="J21347" s="650">
        <v>13</v>
      </c>
    </row>
    <row r="21348" spans="1:10">
      <c r="A21348" s="519" t="s">
        <v>21472</v>
      </c>
      <c r="B21348" s="519" t="str">
        <f t="shared" si="333"/>
        <v>PINTURA EM LUMINARIA LRJ-01,CONFORME PROJETO NºA4-1176-PD,RIOLUZ,COM UMA DEMAO DE TINTA GRAFITE,COM PROPRIEDADES DE PRIMER E DE ACABAMENTO,COM ALTO TEOR DE ZARCAO</v>
      </c>
      <c r="C21348" s="519" t="s">
        <v>48641</v>
      </c>
      <c r="D21348" s="519" t="s">
        <v>48642</v>
      </c>
      <c r="E21348" s="519" t="s">
        <v>48623</v>
      </c>
      <c r="I21348" s="519" t="s">
        <v>5</v>
      </c>
      <c r="J21348" s="650">
        <v>11.67</v>
      </c>
    </row>
    <row r="21349" spans="1:10">
      <c r="A21349" s="519" t="s">
        <v>21473</v>
      </c>
      <c r="B21349" s="519" t="str">
        <f t="shared" si="333"/>
        <v>PINTURA DE POSTE RETO,DE ACO,DE 4,50 A 6,00M,COM TINTA DE ACABAMENTO GRAFITE SINTETICO,A BASE DE RESINA ALQUIDICA,APLICADA SOBRE ZARCAO DE SECAGEM RAPIDA,COR LARANJA,DA MESMA LINHA DO FABRICANTE,INCLUSIVE LIMPEZA,LIXAMENTO,DESENGORDURAMENTO E DUAS DEMAOS DE ACABAMENTO</v>
      </c>
      <c r="C21349" s="519" t="s">
        <v>48643</v>
      </c>
      <c r="D21349" s="519" t="s">
        <v>48644</v>
      </c>
      <c r="E21349" s="519" t="s">
        <v>48645</v>
      </c>
      <c r="F21349" s="519" t="s">
        <v>48646</v>
      </c>
      <c r="G21349" s="519" t="s">
        <v>48647</v>
      </c>
      <c r="I21349" s="519" t="s">
        <v>5</v>
      </c>
      <c r="J21349" s="650">
        <v>47.67</v>
      </c>
    </row>
    <row r="21350" spans="1:10">
      <c r="A21350" s="519" t="s">
        <v>21474</v>
      </c>
      <c r="B21350" s="519" t="str">
        <f t="shared" si="333"/>
        <v>PINTURA DE POSTE RETO,DE ACO,DE 4,50 A 6,00M,COM TINTA DE ACABAMENTO GRAFITE SINTETICO,A BASE DE RESINA ALQUIDICA,APLICADA SOBRE ZARCAO DE SECAGEM RAPIDA,COR LARANJA,DA MESMA LINHA DO FABRICANTE,INCLUSIVE LIMPEZA,LIXAMENTO,DESENGORDURAMENTO E DUAS DEMAOS DE ACABAMENTO</v>
      </c>
      <c r="C21350" s="519" t="s">
        <v>48643</v>
      </c>
      <c r="D21350" s="519" t="s">
        <v>48644</v>
      </c>
      <c r="E21350" s="519" t="s">
        <v>48645</v>
      </c>
      <c r="F21350" s="519" t="s">
        <v>48646</v>
      </c>
      <c r="G21350" s="519" t="s">
        <v>48647</v>
      </c>
      <c r="I21350" s="519" t="s">
        <v>5</v>
      </c>
      <c r="J21350" s="650">
        <v>43.95</v>
      </c>
    </row>
    <row r="21351" spans="1:10">
      <c r="A21351" s="519" t="s">
        <v>21475</v>
      </c>
      <c r="B21351" s="519" t="str">
        <f t="shared" si="333"/>
        <v>PINTURA DE POSTE RETO,DE ACO,DE 7,00 A 9,00M,COM TINTA DE ACABAMENTO GRAFITE SINTETICO,A BASE DE RESINA ALQUIDICA,APLICADA SOBRE ZARCAO DE SECAGEM RAPIDA,COR LARANJA,DA MESMA LINHA DO FABRICANTE,INCLUSIVE LIMPEZA,LIXAMENTO,DESENGORDURAMENTO E DUAS DEMAOS DE ACABAMENTO</v>
      </c>
      <c r="C21351" s="519" t="s">
        <v>48648</v>
      </c>
      <c r="D21351" s="519" t="s">
        <v>48644</v>
      </c>
      <c r="E21351" s="519" t="s">
        <v>48645</v>
      </c>
      <c r="F21351" s="519" t="s">
        <v>48646</v>
      </c>
      <c r="G21351" s="519" t="s">
        <v>48647</v>
      </c>
      <c r="I21351" s="519" t="s">
        <v>5</v>
      </c>
      <c r="J21351" s="650">
        <v>81.22</v>
      </c>
    </row>
    <row r="21352" spans="1:10">
      <c r="A21352" s="519" t="s">
        <v>21476</v>
      </c>
      <c r="B21352" s="519" t="str">
        <f t="shared" si="333"/>
        <v>PINTURA DE POSTE RETO,DE ACO,DE 7,00 A 9,00M,COM TINTA DE ACABAMENTO GRAFITE SINTETICO,A BASE DE RESINA ALQUIDICA,APLICADA SOBRE ZARCAO DE SECAGEM RAPIDA,COR LARANJA,DA MESMA LINHA DO FABRICANTE,INCLUSIVE LIMPEZA,LIXAMENTO,DESENGORDURAMENTO E DUAS DEMAOS DE ACABAMENTO</v>
      </c>
      <c r="C21352" s="519" t="s">
        <v>48648</v>
      </c>
      <c r="D21352" s="519" t="s">
        <v>48644</v>
      </c>
      <c r="E21352" s="519" t="s">
        <v>48645</v>
      </c>
      <c r="F21352" s="519" t="s">
        <v>48646</v>
      </c>
      <c r="G21352" s="519" t="s">
        <v>48647</v>
      </c>
      <c r="I21352" s="519" t="s">
        <v>5</v>
      </c>
      <c r="J21352" s="650">
        <v>74.72</v>
      </c>
    </row>
    <row r="21353" spans="1:10">
      <c r="A21353" s="519" t="s">
        <v>21477</v>
      </c>
      <c r="B21353" s="519" t="str">
        <f t="shared" si="333"/>
        <v>PINTURA DE POSTE RETO,DE ACO,DE 10,00 A 15,00M,COM TINTA DEACABAMENTO GRAFITE SINTETICO,A BASE DE RESINA ALQUIDICA,APLICADA SOBRE ZARCAO DE SECAGEM RAPIDA,COR LARANJA,DA MESMA LINHA DO FABRICANTE,INCLUSIVE LIMPEZA,LIXAMENTO,DESENGORDURAMENTO E DUAS DEMAOS DE ACABAMENTO</v>
      </c>
      <c r="C21353" s="519" t="s">
        <v>48649</v>
      </c>
      <c r="D21353" s="519" t="s">
        <v>48650</v>
      </c>
      <c r="E21353" s="519" t="s">
        <v>48651</v>
      </c>
      <c r="F21353" s="519" t="s">
        <v>48652</v>
      </c>
      <c r="G21353" s="519" t="s">
        <v>48653</v>
      </c>
      <c r="I21353" s="519" t="s">
        <v>5</v>
      </c>
      <c r="J21353" s="650">
        <v>206.5</v>
      </c>
    </row>
    <row r="21354" spans="1:10">
      <c r="A21354" s="519" t="s">
        <v>21478</v>
      </c>
      <c r="B21354" s="519" t="str">
        <f t="shared" si="333"/>
        <v>PINTURA DE POSTE RETO,DE ACO,DE 10,00 A 15,00M,COM TINTA DEACABAMENTO GRAFITE SINTETICO,A BASE DE RESINA ALQUIDICA,APLICADA SOBRE ZARCAO DE SECAGEM RAPIDA,COR LARANJA,DA MESMA LINHA DO FABRICANTE,INCLUSIVE LIMPEZA,LIXAMENTO,DESENGORDURAMENTO E DUAS DEMAOS DE ACABAMENTO</v>
      </c>
      <c r="C21354" s="519" t="s">
        <v>48649</v>
      </c>
      <c r="D21354" s="519" t="s">
        <v>48650</v>
      </c>
      <c r="E21354" s="519" t="s">
        <v>48651</v>
      </c>
      <c r="F21354" s="519" t="s">
        <v>48652</v>
      </c>
      <c r="G21354" s="519" t="s">
        <v>48653</v>
      </c>
      <c r="I21354" s="519" t="s">
        <v>5</v>
      </c>
      <c r="J21354" s="650">
        <v>189.95</v>
      </c>
    </row>
    <row r="21355" spans="1:10">
      <c r="A21355" s="519" t="s">
        <v>21479</v>
      </c>
      <c r="B21355" s="519" t="str">
        <f t="shared" si="333"/>
        <v>PINTURA DE POSTE RETO,DE ACO,DE 16,00 A 20,00M,COM TINTA DEACABAMENTO GRAFITE SINTETICO A BASE DE RESINA ALQUIDICA,APLICADA SOBRE ZARCAO DE SECAGEM RAPIDA,COR LARANJA,DA MESMA LINHA DO FABRICANTE,INCLUSIVE LIMPEZA,LIXAMENTO,DESENGORDURAMENTO E DUAS DEMAOS DE ACABAMENTO</v>
      </c>
      <c r="C21355" s="519" t="s">
        <v>48654</v>
      </c>
      <c r="D21355" s="519" t="s">
        <v>48655</v>
      </c>
      <c r="E21355" s="519" t="s">
        <v>48651</v>
      </c>
      <c r="F21355" s="519" t="s">
        <v>48652</v>
      </c>
      <c r="G21355" s="519" t="s">
        <v>48653</v>
      </c>
      <c r="I21355" s="519" t="s">
        <v>5</v>
      </c>
      <c r="J21355" s="650">
        <v>349.06</v>
      </c>
    </row>
    <row r="21356" spans="1:10">
      <c r="A21356" s="519" t="s">
        <v>21480</v>
      </c>
      <c r="B21356" s="519" t="str">
        <f t="shared" si="333"/>
        <v>PINTURA DE POSTE RETO,DE ACO,DE 16,00 A 20,00M,COM TINTA DEACABAMENTO GRAFITE SINTETICO A BASE DE RESINA ALQUIDICA,APLICADA SOBRE ZARCAO DE SECAGEM RAPIDA,COR LARANJA,DA MESMA LINHA DO FABRICANTE,INCLUSIVE LIMPEZA,LIXAMENTO,DESENGORDURAMENTO E DUAS DEMAOS DE ACABAMENTO</v>
      </c>
      <c r="C21356" s="519" t="s">
        <v>48654</v>
      </c>
      <c r="D21356" s="519" t="s">
        <v>48655</v>
      </c>
      <c r="E21356" s="519" t="s">
        <v>48651</v>
      </c>
      <c r="F21356" s="519" t="s">
        <v>48652</v>
      </c>
      <c r="G21356" s="519" t="s">
        <v>48653</v>
      </c>
      <c r="I21356" s="519" t="s">
        <v>5</v>
      </c>
      <c r="J21356" s="650">
        <v>320.32</v>
      </c>
    </row>
    <row r="21357" spans="1:10">
      <c r="A21357" s="519" t="s">
        <v>21481</v>
      </c>
      <c r="B21357" s="519" t="str">
        <f t="shared" si="333"/>
        <v>PINTURA DE POSTE CURVO,DE ACO,DE 9,00M,COM 1 BRACO,COM TINTA DE ACABAMENTO GRAFITE SINTETICO A BASE DE RESINA ALQUIDICA,APLICADA SOBRE ZARCAO DE SECAGEM RAPIDA,COR LARANJA,DA MESMA LINHA DO FABRICANTE,INCLUSIVE LIMPEZA,LIXAMENTO,DESENGORDURAMENTO E DUAS DEMAOS DE ACABAMENTO</v>
      </c>
      <c r="C21357" s="519" t="s">
        <v>48656</v>
      </c>
      <c r="D21357" s="519" t="s">
        <v>48657</v>
      </c>
      <c r="E21357" s="519" t="s">
        <v>48658</v>
      </c>
      <c r="F21357" s="519" t="s">
        <v>48659</v>
      </c>
      <c r="G21357" s="519" t="s">
        <v>48660</v>
      </c>
      <c r="I21357" s="519" t="s">
        <v>5</v>
      </c>
      <c r="J21357" s="650">
        <v>93.39</v>
      </c>
    </row>
    <row r="21358" spans="1:10">
      <c r="A21358" s="519" t="s">
        <v>21482</v>
      </c>
      <c r="B21358" s="519" t="str">
        <f t="shared" si="333"/>
        <v>PINTURA DE POSTE CURVO,DE ACO,DE 9,00M,COM 1 BRACO,COM TINTA DE ACABAMENTO GRAFITE SINTETICO A BASE DE RESINA ALQUIDICA,APLICADA SOBRE ZARCAO DE SECAGEM RAPIDA,COR LARANJA,DA MESMA LINHA DO FABRICANTE,INCLUSIVE LIMPEZA,LIXAMENTO,DESENGORDURAMENTO E DUAS DEMAOS DE ACABAMENTO</v>
      </c>
      <c r="C21358" s="519" t="s">
        <v>48656</v>
      </c>
      <c r="D21358" s="519" t="s">
        <v>48657</v>
      </c>
      <c r="E21358" s="519" t="s">
        <v>48658</v>
      </c>
      <c r="F21358" s="519" t="s">
        <v>48659</v>
      </c>
      <c r="G21358" s="519" t="s">
        <v>48660</v>
      </c>
      <c r="I21358" s="519" t="s">
        <v>5</v>
      </c>
      <c r="J21358" s="650">
        <v>85.74</v>
      </c>
    </row>
    <row r="21359" spans="1:10">
      <c r="A21359" s="519" t="s">
        <v>21483</v>
      </c>
      <c r="B21359" s="519" t="str">
        <f t="shared" si="333"/>
        <v>PINTURA DE POSTE CURVO,DE ACO,DE 9,00M,COM 2 BRACOS,COM TINTA DE ACABAMENTO GRAFITE SINTETICO A BASE DE RESINA ALQUIDICA,APLICADA SOBRE ZARCAO DE SECAGEM RAPIDA,COR LARANJA,DA MESMA LINHA DO FABRICANTE,INCLUSIVE LIMPEZA,LIXAMENTO,DESENGORDURAMENTO E DUAS DEMAOS DE ACABAMENTO</v>
      </c>
      <c r="C21359" s="519" t="s">
        <v>48661</v>
      </c>
      <c r="D21359" s="519" t="s">
        <v>48662</v>
      </c>
      <c r="E21359" s="519" t="s">
        <v>48663</v>
      </c>
      <c r="F21359" s="519" t="s">
        <v>48664</v>
      </c>
      <c r="G21359" s="519" t="s">
        <v>48665</v>
      </c>
      <c r="I21359" s="519" t="s">
        <v>5</v>
      </c>
      <c r="J21359" s="650">
        <v>114.13</v>
      </c>
    </row>
    <row r="21360" spans="1:10">
      <c r="A21360" s="519" t="s">
        <v>21484</v>
      </c>
      <c r="B21360" s="519" t="str">
        <f t="shared" si="333"/>
        <v>PINTURA DE POSTE CURVO,DE ACO,DE 9,00M,COM 2 BRACOS,COM TINTA DE ACABAMENTO GRAFITE SINTETICO A BASE DE RESINA ALQUIDICA,APLICADA SOBRE ZARCAO DE SECAGEM RAPIDA,COR LARANJA,DA MESMA LINHA DO FABRICANTE,INCLUSIVE LIMPEZA,LIXAMENTO,DESENGORDURAMENTO E DUAS DEMAOS DE ACABAMENTO</v>
      </c>
      <c r="C21360" s="519" t="s">
        <v>48661</v>
      </c>
      <c r="D21360" s="519" t="s">
        <v>48662</v>
      </c>
      <c r="E21360" s="519" t="s">
        <v>48663</v>
      </c>
      <c r="F21360" s="519" t="s">
        <v>48664</v>
      </c>
      <c r="G21360" s="519" t="s">
        <v>48665</v>
      </c>
      <c r="I21360" s="519" t="s">
        <v>5</v>
      </c>
      <c r="J21360" s="650">
        <v>104.72</v>
      </c>
    </row>
    <row r="21361" spans="1:10">
      <c r="A21361" s="519" t="s">
        <v>21485</v>
      </c>
      <c r="B21361" s="519" t="str">
        <f t="shared" si="333"/>
        <v>PINTURA DE POSTE CURVO,DE ACO,DE 12,00M,COM 1 BRACO,COM TINTA DE ACABAMENTO GRAFITE SINTETICO A BASE DE RESINA ALQUIDICA,APLICADA SOBRE ZARCAO DE SECAGEM RAPIDA,COR LARANJA,DA MESMA LINHA DO FABRICANTE,INCLUSIVE LIMPEZA,LIXAMENTO,DESENGORDURAMENTO E DUAS DEMAOS DE ACABAMENTO</v>
      </c>
      <c r="C21361" s="519" t="s">
        <v>48666</v>
      </c>
      <c r="D21361" s="519" t="s">
        <v>48662</v>
      </c>
      <c r="E21361" s="519" t="s">
        <v>48663</v>
      </c>
      <c r="F21361" s="519" t="s">
        <v>48664</v>
      </c>
      <c r="G21361" s="519" t="s">
        <v>48665</v>
      </c>
      <c r="I21361" s="519" t="s">
        <v>5</v>
      </c>
      <c r="J21361" s="650">
        <v>138.71</v>
      </c>
    </row>
    <row r="21362" spans="1:10">
      <c r="A21362" s="519" t="s">
        <v>21486</v>
      </c>
      <c r="B21362" s="519" t="str">
        <f t="shared" si="333"/>
        <v>PINTURA DE POSTE CURVO,DE ACO,DE 12,00M,COM 1 BRACO,COM TINTA DE ACABAMENTO GRAFITE SINTETICO A BASE DE RESINA ALQUIDICA,APLICADA SOBRE ZARCAO DE SECAGEM RAPIDA,COR LARANJA,DA MESMA LINHA DO FABRICANTE,INCLUSIVE LIMPEZA,LIXAMENTO,DESENGORDURAMENTO E DUAS DEMAOS DE ACABAMENTO</v>
      </c>
      <c r="C21362" s="519" t="s">
        <v>48666</v>
      </c>
      <c r="D21362" s="519" t="s">
        <v>48662</v>
      </c>
      <c r="E21362" s="519" t="s">
        <v>48663</v>
      </c>
      <c r="F21362" s="519" t="s">
        <v>48664</v>
      </c>
      <c r="G21362" s="519" t="s">
        <v>48665</v>
      </c>
      <c r="I21362" s="519" t="s">
        <v>5</v>
      </c>
      <c r="J21362" s="650">
        <v>127.34</v>
      </c>
    </row>
    <row r="21363" spans="1:10">
      <c r="A21363" s="519" t="s">
        <v>21487</v>
      </c>
      <c r="B21363" s="519" t="str">
        <f t="shared" si="333"/>
        <v>PINTURA DE POSTE CURVO,DE ACO,DE 12,00M,COM 2 BRACOS,COM TINTA DE ACABAMENTO GRAFITE SINTETICO A BASE DE RESINA ALQUIDICA,APLICADA SOBRE ZARCAO DE SECAGEM RAPIDA,COR LARANJA,DA MESMA LINHA DO FABRICANTE,INCLUSIVE LIMPEZA,LIXAMENTO,DESENGORDURAMENTO E DUAS DEMAOS DE ACABAMENTO</v>
      </c>
      <c r="C21363" s="519" t="s">
        <v>48667</v>
      </c>
      <c r="D21363" s="519" t="s">
        <v>48668</v>
      </c>
      <c r="E21363" s="519" t="s">
        <v>48669</v>
      </c>
      <c r="F21363" s="519" t="s">
        <v>48670</v>
      </c>
      <c r="G21363" s="519" t="s">
        <v>48671</v>
      </c>
      <c r="I21363" s="519" t="s">
        <v>5</v>
      </c>
      <c r="J21363" s="650">
        <v>155</v>
      </c>
    </row>
    <row r="21364" spans="1:10">
      <c r="A21364" s="519" t="s">
        <v>21488</v>
      </c>
      <c r="B21364" s="519" t="str">
        <f t="shared" si="333"/>
        <v>PINTURA DE POSTE CURVO,DE ACO,DE 12,00M,COM 2 BRACOS,COM TINTA DE ACABAMENTO GRAFITE SINTETICO A BASE DE RESINA ALQUIDICA,APLICADA SOBRE ZARCAO DE SECAGEM RAPIDA,COR LARANJA,DA MESMA LINHA DO FABRICANTE,INCLUSIVE LIMPEZA,LIXAMENTO,DESENGORDURAMENTO E DUAS DEMAOS DE ACABAMENTO</v>
      </c>
      <c r="C21364" s="519" t="s">
        <v>48667</v>
      </c>
      <c r="D21364" s="519" t="s">
        <v>48668</v>
      </c>
      <c r="E21364" s="519" t="s">
        <v>48669</v>
      </c>
      <c r="F21364" s="519" t="s">
        <v>48670</v>
      </c>
      <c r="G21364" s="519" t="s">
        <v>48671</v>
      </c>
      <c r="I21364" s="519" t="s">
        <v>5</v>
      </c>
      <c r="J21364" s="650">
        <v>142.37</v>
      </c>
    </row>
    <row r="21365" spans="1:10">
      <c r="A21365" s="519" t="s">
        <v>21489</v>
      </c>
      <c r="B21365" s="519" t="str">
        <f t="shared" si="333"/>
        <v>PINTURA DE BRACO COM 2 DEMAOS DE TINTA FENOLICA</v>
      </c>
      <c r="C21365" s="519" t="s">
        <v>21490</v>
      </c>
      <c r="I21365" s="519" t="s">
        <v>5</v>
      </c>
      <c r="J21365" s="650">
        <v>54.55</v>
      </c>
    </row>
    <row r="21366" spans="1:10">
      <c r="A21366" s="519" t="s">
        <v>21491</v>
      </c>
      <c r="B21366" s="519" t="str">
        <f t="shared" si="333"/>
        <v>PINTURA DE BRACO COM 2 DEMAOS DE TINTA FENOLICA</v>
      </c>
      <c r="C21366" s="519" t="s">
        <v>21490</v>
      </c>
      <c r="I21366" s="519" t="s">
        <v>5</v>
      </c>
      <c r="J21366" s="650">
        <v>49.46</v>
      </c>
    </row>
    <row r="21367" spans="1:10">
      <c r="A21367" s="519" t="s">
        <v>21492</v>
      </c>
      <c r="B21367" s="519" t="str">
        <f t="shared" si="333"/>
        <v>FUNDACAO SIMPLES DE CONCRETO PRE-MOLDADO,PROJETO RIOLUZ,COMCHUMBADORES DE ACO,PROVIDO DE ARRUELAS E PORCAS PARA FIXACAODE POSTE RETO DE ACO,DE 3,50 ATE 6,00M,EXCLUSIVE O POSTE E CHUMBADORES</v>
      </c>
      <c r="C21367" s="519" t="s">
        <v>48672</v>
      </c>
      <c r="D21367" s="519" t="s">
        <v>48673</v>
      </c>
      <c r="E21367" s="519" t="s">
        <v>48674</v>
      </c>
      <c r="F21367" s="519" t="s">
        <v>48675</v>
      </c>
      <c r="I21367" s="519" t="s">
        <v>5</v>
      </c>
      <c r="J21367" s="650">
        <v>191.18</v>
      </c>
    </row>
    <row r="21368" spans="1:10">
      <c r="A21368" s="519" t="s">
        <v>21493</v>
      </c>
      <c r="B21368" s="519" t="str">
        <f t="shared" si="333"/>
        <v>FUNDACAO SIMPLES DE CONCRETO PRE-MOLDADO,PROJETO RIOLUZ,COMCHUMBADORES DE ACO,PROVIDO DE ARRUELAS E PORCAS PARA FIXACAODE POSTE RETO DE ACO,DE 3,50 ATE 6,00M,EXCLUSIVE O POSTE E CHUMBADORES</v>
      </c>
      <c r="C21368" s="519" t="s">
        <v>48672</v>
      </c>
      <c r="D21368" s="519" t="s">
        <v>48673</v>
      </c>
      <c r="E21368" s="519" t="s">
        <v>48674</v>
      </c>
      <c r="F21368" s="519" t="s">
        <v>48675</v>
      </c>
      <c r="I21368" s="519" t="s">
        <v>5</v>
      </c>
      <c r="J21368" s="650">
        <v>171.71</v>
      </c>
    </row>
    <row r="21369" spans="1:10">
      <c r="A21369" s="519" t="s">
        <v>21494</v>
      </c>
      <c r="B21369" s="519" t="str">
        <f t="shared" si="333"/>
        <v>FUNDACAO SIMPLES DE CONCRETO PRE-MOLDADO,PROJETO RIOLUZ,COMCHUMBADORES DE ACO,PROVIDO DE ARRUELAS E PORCAS PARA FIXACAODE POSTE RETO DE ACO,DE 7,00 ATE 9,00M,EXCLUSIVE O POSTE E CHUMBADORES</v>
      </c>
      <c r="C21369" s="519" t="s">
        <v>48672</v>
      </c>
      <c r="D21369" s="519" t="s">
        <v>48673</v>
      </c>
      <c r="E21369" s="519" t="s">
        <v>48676</v>
      </c>
      <c r="F21369" s="519" t="s">
        <v>48675</v>
      </c>
      <c r="I21369" s="519" t="s">
        <v>5</v>
      </c>
      <c r="J21369" s="650">
        <v>236.5</v>
      </c>
    </row>
    <row r="21370" spans="1:10">
      <c r="A21370" s="519" t="s">
        <v>21495</v>
      </c>
      <c r="B21370" s="519" t="str">
        <f t="shared" si="333"/>
        <v>FUNDACAO SIMPLES DE CONCRETO PRE-MOLDADO,PROJETO RIOLUZ,COMCHUMBADORES DE ACO,PROVIDO DE ARRUELAS E PORCAS PARA FIXACAODE POSTE RETO DE ACO,DE 7,00 ATE 9,00M,EXCLUSIVE O POSTE E CHUMBADORES</v>
      </c>
      <c r="C21370" s="519" t="s">
        <v>48672</v>
      </c>
      <c r="D21370" s="519" t="s">
        <v>48673</v>
      </c>
      <c r="E21370" s="519" t="s">
        <v>48676</v>
      </c>
      <c r="F21370" s="519" t="s">
        <v>48675</v>
      </c>
      <c r="I21370" s="519" t="s">
        <v>5</v>
      </c>
      <c r="J21370" s="650">
        <v>217.03</v>
      </c>
    </row>
    <row r="21371" spans="1:10">
      <c r="A21371" s="519" t="s">
        <v>21496</v>
      </c>
      <c r="B21371" s="519" t="str">
        <f t="shared" si="333"/>
        <v>FUNDACAO SIMPLES DE CONCRETO PRE-MOLDADO,PROJETO RIOLUZ,COMCHUMBADORES DE ACO,PROVIDO DE ARRUELAS E PORCAS PARA FIXACAODE POSTE RETO DE ACO,DE 12,00 ATE 15,00M,EXCLUSIVE O POSTE E CHUMBADORES</v>
      </c>
      <c r="C21371" s="519" t="s">
        <v>48672</v>
      </c>
      <c r="D21371" s="519" t="s">
        <v>48673</v>
      </c>
      <c r="E21371" s="519" t="s">
        <v>48677</v>
      </c>
      <c r="F21371" s="519" t="s">
        <v>48678</v>
      </c>
      <c r="I21371" s="519" t="s">
        <v>5</v>
      </c>
      <c r="J21371" s="650">
        <v>613.87</v>
      </c>
    </row>
    <row r="21372" spans="1:10">
      <c r="A21372" s="519" t="s">
        <v>21497</v>
      </c>
      <c r="B21372" s="519" t="str">
        <f t="shared" si="333"/>
        <v>FUNDACAO SIMPLES DE CONCRETO PRE-MOLDADO,PROJETO RIOLUZ,COMCHUMBADORES DE ACO,PROVIDO DE ARRUELAS E PORCAS PARA FIXACAODE POSTE RETO DE ACO,DE 12,00 ATE 15,00M,EXCLUSIVE O POSTE E CHUMBADORES</v>
      </c>
      <c r="C21372" s="519" t="s">
        <v>48672</v>
      </c>
      <c r="D21372" s="519" t="s">
        <v>48673</v>
      </c>
      <c r="E21372" s="519" t="s">
        <v>48677</v>
      </c>
      <c r="F21372" s="519" t="s">
        <v>48678</v>
      </c>
      <c r="I21372" s="519" t="s">
        <v>5</v>
      </c>
      <c r="J21372" s="650">
        <v>574.94000000000005</v>
      </c>
    </row>
    <row r="21373" spans="1:10">
      <c r="A21373" s="519" t="s">
        <v>21498</v>
      </c>
      <c r="B21373" s="519" t="str">
        <f t="shared" si="333"/>
        <v>FUNDACAO SIMPLES DE CONCRETO PRE-MOLDADO,PROJETO RIOLUZ,COMCHUMBADORES DE ACO,PROVIDO DE ARRUELAS E PORCAS PARA FIXACAODE POSTE RETO DE ACO,DE 16,00 ATE 20,00M,EXCLUSIVE POSTE E CHUMBADORES</v>
      </c>
      <c r="C21373" s="519" t="s">
        <v>48672</v>
      </c>
      <c r="D21373" s="519" t="s">
        <v>48673</v>
      </c>
      <c r="E21373" s="519" t="s">
        <v>48679</v>
      </c>
      <c r="F21373" s="519" t="s">
        <v>48675</v>
      </c>
      <c r="I21373" s="519" t="s">
        <v>5</v>
      </c>
      <c r="J21373" s="650">
        <v>1226.9000000000001</v>
      </c>
    </row>
    <row r="21374" spans="1:10">
      <c r="A21374" s="519" t="s">
        <v>21499</v>
      </c>
      <c r="B21374" s="519" t="str">
        <f t="shared" si="333"/>
        <v>FUNDACAO SIMPLES DE CONCRETO PRE-MOLDADO,PROJETO RIOLUZ,COMCHUMBADORES DE ACO,PROVIDO DE ARRUELAS E PORCAS PARA FIXACAODE POSTE RETO DE ACO,DE 16,00 ATE 20,00M,EXCLUSIVE POSTE E CHUMBADORES</v>
      </c>
      <c r="C21374" s="519" t="s">
        <v>48672</v>
      </c>
      <c r="D21374" s="519" t="s">
        <v>48673</v>
      </c>
      <c r="E21374" s="519" t="s">
        <v>48679</v>
      </c>
      <c r="F21374" s="519" t="s">
        <v>48675</v>
      </c>
      <c r="I21374" s="519" t="s">
        <v>5</v>
      </c>
      <c r="J21374" s="650">
        <v>1149.03</v>
      </c>
    </row>
    <row r="21375" spans="1:10">
      <c r="A21375" s="519" t="s">
        <v>21500</v>
      </c>
      <c r="B21375" s="519" t="str">
        <f t="shared" si="333"/>
        <v>FUNDACAO SIMPLES DE CONCRETO PRE-MOLDADO,PROJETO RIOLUZ,COMCHUMBADORES DE ACO,PROVIDO DE ARRUELAS E PORCAS PARA FIXACAODE POSTE CURVO DE ACO,DE 1 BRACO,DE 8,00 ATE 9,00M,EXCLUSIVEO POSTE E CHUMBADORES</v>
      </c>
      <c r="C21375" s="519" t="s">
        <v>48672</v>
      </c>
      <c r="D21375" s="519" t="s">
        <v>48673</v>
      </c>
      <c r="E21375" s="519" t="s">
        <v>48680</v>
      </c>
      <c r="F21375" s="519" t="s">
        <v>48681</v>
      </c>
      <c r="I21375" s="519" t="s">
        <v>5</v>
      </c>
      <c r="J21375" s="650">
        <v>236.5</v>
      </c>
    </row>
    <row r="21376" spans="1:10">
      <c r="A21376" s="519" t="s">
        <v>21501</v>
      </c>
      <c r="B21376" s="519" t="str">
        <f t="shared" si="333"/>
        <v>FUNDACAO SIMPLES DE CONCRETO PRE-MOLDADO,PROJETO RIOLUZ,COMCHUMBADORES DE ACO,PROVIDO DE ARRUELAS E PORCAS PARA FIXACAODE POSTE CURVO DE ACO,DE 1 BRACO,DE 8,00 ATE 9,00M,EXCLUSIVEO POSTE E CHUMBADORES</v>
      </c>
      <c r="C21376" s="519" t="s">
        <v>48672</v>
      </c>
      <c r="D21376" s="519" t="s">
        <v>48673</v>
      </c>
      <c r="E21376" s="519" t="s">
        <v>48680</v>
      </c>
      <c r="F21376" s="519" t="s">
        <v>48681</v>
      </c>
      <c r="I21376" s="519" t="s">
        <v>5</v>
      </c>
      <c r="J21376" s="650">
        <v>217.03</v>
      </c>
    </row>
    <row r="21377" spans="1:10">
      <c r="A21377" s="519" t="s">
        <v>21502</v>
      </c>
      <c r="B21377" s="519" t="str">
        <f t="shared" si="333"/>
        <v>FUNDACAO SIMPLES DE CONCRETO PRE-MOLDADO,PROJETO RIOLUZ,COMCHUMBADORES DE ACO,PROVIDO DE ARRUELAS E PORCAS PARA FIXACAODE POSTE CURVO DE ACO,DE 1 BRACO,DE 10,00 ATE 12,00M,EXCLUSIVE O POSTE E CHUMBADORES</v>
      </c>
      <c r="C21377" s="519" t="s">
        <v>48672</v>
      </c>
      <c r="D21377" s="519" t="s">
        <v>48673</v>
      </c>
      <c r="E21377" s="519" t="s">
        <v>48682</v>
      </c>
      <c r="F21377" s="519" t="s">
        <v>48683</v>
      </c>
      <c r="I21377" s="519" t="s">
        <v>5</v>
      </c>
      <c r="J21377" s="650">
        <v>475</v>
      </c>
    </row>
    <row r="21378" spans="1:10">
      <c r="A21378" s="519" t="s">
        <v>21503</v>
      </c>
      <c r="B21378" s="519" t="str">
        <f t="shared" si="333"/>
        <v>FUNDACAO SIMPLES DE CONCRETO PRE-MOLDADO,PROJETO RIOLUZ,COMCHUMBADORES DE ACO,PROVIDO DE ARRUELAS E PORCAS PARA FIXACAODE POSTE CURVO DE ACO,DE 1 BRACO,DE 10,00 ATE 12,00M,EXCLUSIVE O POSTE E CHUMBADORES</v>
      </c>
      <c r="C21378" s="519" t="s">
        <v>48672</v>
      </c>
      <c r="D21378" s="519" t="s">
        <v>48673</v>
      </c>
      <c r="E21378" s="519" t="s">
        <v>48682</v>
      </c>
      <c r="F21378" s="519" t="s">
        <v>48683</v>
      </c>
      <c r="I21378" s="519" t="s">
        <v>5</v>
      </c>
      <c r="J21378" s="650">
        <v>443.85</v>
      </c>
    </row>
    <row r="21379" spans="1:10">
      <c r="A21379" s="519" t="s">
        <v>21504</v>
      </c>
      <c r="B21379" s="519" t="str">
        <f t="shared" si="333"/>
        <v>FUNDACAO SIMPLES DE CONCRETO PRE-MOLDADO,PROJETO RIOLUZ COMCHUMBADORES DE ACO,PROVIDO DE ARRUELAS E PORCAS PARA FIXACAODE POSTE CURVO DE ACO,DE 2 BRACOS,DE 8,00 ATE 9,00M,EXCLUSIVE O POSTE E CHUMBADORES</v>
      </c>
      <c r="C21379" s="519" t="s">
        <v>48684</v>
      </c>
      <c r="D21379" s="519" t="s">
        <v>48673</v>
      </c>
      <c r="E21379" s="519" t="s">
        <v>48685</v>
      </c>
      <c r="F21379" s="519" t="s">
        <v>48686</v>
      </c>
      <c r="I21379" s="519" t="s">
        <v>5</v>
      </c>
      <c r="J21379" s="650">
        <v>236.5</v>
      </c>
    </row>
    <row r="21380" spans="1:10">
      <c r="A21380" s="519" t="s">
        <v>21505</v>
      </c>
      <c r="B21380" s="519" t="str">
        <f t="shared" si="333"/>
        <v>FUNDACAO SIMPLES DE CONCRETO PRE-MOLDADO,PROJETO RIOLUZ COMCHUMBADORES DE ACO,PROVIDO DE ARRUELAS E PORCAS PARA FIXACAODE POSTE CURVO DE ACO,DE 2 BRACOS,DE 8,00 ATE 9,00M,EXCLUSIVE O POSTE E CHUMBADORES</v>
      </c>
      <c r="C21380" s="519" t="s">
        <v>48684</v>
      </c>
      <c r="D21380" s="519" t="s">
        <v>48673</v>
      </c>
      <c r="E21380" s="519" t="s">
        <v>48685</v>
      </c>
      <c r="F21380" s="519" t="s">
        <v>48686</v>
      </c>
      <c r="I21380" s="519" t="s">
        <v>5</v>
      </c>
      <c r="J21380" s="650">
        <v>217.03</v>
      </c>
    </row>
    <row r="21381" spans="1:10">
      <c r="A21381" s="519" t="s">
        <v>21506</v>
      </c>
      <c r="B21381" s="519" t="str">
        <f t="shared" si="333"/>
        <v>FUNDACAO SIMPLES DE CONCRETO PRE-MOLDADO,PROJETO RIOLUZ,COMCHUMBADORES DE ACO,PROVIDO DE ARRUELAS E PORCAS PARA FIXACAODE POSTE CURVO DE ACO,DE 2 BRACOS,DE 10,00 ATE 12,00M,EXCLUSIVE O POSTE E CHUMBADORES</v>
      </c>
      <c r="C21381" s="519" t="s">
        <v>48672</v>
      </c>
      <c r="D21381" s="519" t="s">
        <v>48673</v>
      </c>
      <c r="E21381" s="519" t="s">
        <v>48687</v>
      </c>
      <c r="F21381" s="519" t="s">
        <v>48688</v>
      </c>
      <c r="I21381" s="519" t="s">
        <v>5</v>
      </c>
      <c r="J21381" s="650">
        <v>475</v>
      </c>
    </row>
    <row r="21382" spans="1:10">
      <c r="A21382" s="519" t="s">
        <v>21507</v>
      </c>
      <c r="B21382" s="519" t="str">
        <f t="shared" si="333"/>
        <v>FUNDACAO SIMPLES DE CONCRETO PRE-MOLDADO,PROJETO RIOLUZ,COMCHUMBADORES DE ACO,PROVIDO DE ARRUELAS E PORCAS PARA FIXACAODE POSTE CURVO DE ACO,DE 2 BRACOS,DE 10,00 ATE 12,00M,EXCLUSIVE O POSTE E CHUMBADORES</v>
      </c>
      <c r="C21382" s="519" t="s">
        <v>48672</v>
      </c>
      <c r="D21382" s="519" t="s">
        <v>48673</v>
      </c>
      <c r="E21382" s="519" t="s">
        <v>48687</v>
      </c>
      <c r="F21382" s="519" t="s">
        <v>48688</v>
      </c>
      <c r="I21382" s="519" t="s">
        <v>5</v>
      </c>
      <c r="J21382" s="650">
        <v>443.85</v>
      </c>
    </row>
    <row r="21383" spans="1:10">
      <c r="A21383" s="519" t="s">
        <v>21508</v>
      </c>
      <c r="B21383" s="519" t="str">
        <f t="shared" si="333"/>
        <v>FUNDACAO ESPECIAL PARA FIXACAO DE POSTE DE CONCRETO,CIRCULAR,RETO,DE 9,00M,EM TERRENO PANTANOSO OU ATERRADO,CONFORME PROJETO NºA4-1651-PD,RIOLUZ,EXCLUSIVE O POSTE</v>
      </c>
      <c r="C21383" s="519" t="s">
        <v>48689</v>
      </c>
      <c r="D21383" s="519" t="s">
        <v>48690</v>
      </c>
      <c r="E21383" s="519" t="s">
        <v>48691</v>
      </c>
      <c r="I21383" s="519" t="s">
        <v>5</v>
      </c>
      <c r="J21383" s="650">
        <v>942.05</v>
      </c>
    </row>
    <row r="21384" spans="1:10">
      <c r="A21384" s="519" t="s">
        <v>21509</v>
      </c>
      <c r="B21384" s="519" t="str">
        <f t="shared" ref="B21384:B21447" si="334">C21384&amp;D21384&amp;E21384&amp;F21384&amp;G21384&amp;H21384</f>
        <v>FUNDACAO ESPECIAL PARA FIXACAO DE POSTE DE CONCRETO,CIRCULAR,RETO,DE 9,00M,EM TERRENO PANTANOSO OU ATERRADO,CONFORME PROJETO NºA4-1651-PD,RIOLUZ,EXCLUSIVE O POSTE</v>
      </c>
      <c r="C21384" s="519" t="s">
        <v>48689</v>
      </c>
      <c r="D21384" s="519" t="s">
        <v>48690</v>
      </c>
      <c r="E21384" s="519" t="s">
        <v>48691</v>
      </c>
      <c r="I21384" s="519" t="s">
        <v>5</v>
      </c>
      <c r="J21384" s="650">
        <v>883.65</v>
      </c>
    </row>
    <row r="21385" spans="1:10">
      <c r="A21385" s="519" t="s">
        <v>21510</v>
      </c>
      <c r="B21385" s="519" t="str">
        <f t="shared" si="334"/>
        <v>FUNDACAO ESPECIAL PARA FIXACAO DE POSTE DE CONCRETO,CIRCULAR,RETO DE 13,00M,EM TERRENO PANTANOSO OU ATERRADO,CONFORME PROJETO NºA4-1651-PD,RIOLUZ,EXCLUSIVE O POSTE</v>
      </c>
      <c r="C21385" s="519" t="s">
        <v>48689</v>
      </c>
      <c r="D21385" s="519" t="s">
        <v>48692</v>
      </c>
      <c r="E21385" s="519" t="s">
        <v>48693</v>
      </c>
      <c r="I21385" s="519" t="s">
        <v>5</v>
      </c>
      <c r="J21385" s="650">
        <v>1939.42</v>
      </c>
    </row>
    <row r="21386" spans="1:10">
      <c r="A21386" s="519" t="s">
        <v>21511</v>
      </c>
      <c r="B21386" s="519" t="str">
        <f t="shared" si="334"/>
        <v>FUNDACAO ESPECIAL PARA FIXACAO DE POSTE DE CONCRETO,CIRCULAR,RETO DE 13,00M,EM TERRENO PANTANOSO OU ATERRADO,CONFORME PROJETO NºA4-1651-PD,RIOLUZ,EXCLUSIVE O POSTE</v>
      </c>
      <c r="C21386" s="519" t="s">
        <v>48689</v>
      </c>
      <c r="D21386" s="519" t="s">
        <v>48692</v>
      </c>
      <c r="E21386" s="519" t="s">
        <v>48693</v>
      </c>
      <c r="I21386" s="519" t="s">
        <v>5</v>
      </c>
      <c r="J21386" s="650">
        <v>1861.55</v>
      </c>
    </row>
    <row r="21387" spans="1:10">
      <c r="A21387" s="519" t="s">
        <v>21512</v>
      </c>
      <c r="B21387" s="519" t="str">
        <f t="shared" si="334"/>
        <v>FUNDACAO ESPECIAL PARA FIXACAO DE POSTE DE CONCRETO,CIRCULAR,RETO,DE 17,00M,EM TERRENO PANTANOSO OU ATERRADO,CONFORME PROJETO Nº A4-1651-PD,RIOLUZ,EXCLUSIVE O POSTE</v>
      </c>
      <c r="C21387" s="519" t="s">
        <v>48689</v>
      </c>
      <c r="D21387" s="519" t="s">
        <v>48694</v>
      </c>
      <c r="E21387" s="519" t="s">
        <v>48695</v>
      </c>
      <c r="I21387" s="519" t="s">
        <v>5</v>
      </c>
      <c r="J21387" s="650">
        <v>2424.61</v>
      </c>
    </row>
    <row r="21388" spans="1:10">
      <c r="A21388" s="519" t="s">
        <v>21513</v>
      </c>
      <c r="B21388" s="519" t="str">
        <f t="shared" si="334"/>
        <v>FUNDACAO ESPECIAL PARA FIXACAO DE POSTE DE CONCRETO,CIRCULAR,RETO,DE 17,00M,EM TERRENO PANTANOSO OU ATERRADO,CONFORME PROJETO Nº A4-1651-PD,RIOLUZ,EXCLUSIVE O POSTE</v>
      </c>
      <c r="C21388" s="519" t="s">
        <v>48689</v>
      </c>
      <c r="D21388" s="519" t="s">
        <v>48694</v>
      </c>
      <c r="E21388" s="519" t="s">
        <v>48695</v>
      </c>
      <c r="I21388" s="519" t="s">
        <v>5</v>
      </c>
      <c r="J21388" s="650">
        <v>2307.81</v>
      </c>
    </row>
    <row r="21389" spans="1:10">
      <c r="A21389" s="519" t="s">
        <v>21514</v>
      </c>
      <c r="B21389" s="519" t="str">
        <f t="shared" si="334"/>
        <v>FUNDACAO ESPECIAL PARA FIXACAO DE POSTE DE CONCRETO,CIRCULAR,RETO,DE 23,00M,EM TERRENO PANTANOSO OU ATERRADO,CONFORME PROJETO Nº A4-1651-PD,RIOLUZ,EXCLUSIVE O POSTE</v>
      </c>
      <c r="C21389" s="519" t="s">
        <v>48689</v>
      </c>
      <c r="D21389" s="519" t="s">
        <v>48696</v>
      </c>
      <c r="E21389" s="519" t="s">
        <v>48695</v>
      </c>
      <c r="I21389" s="519" t="s">
        <v>5</v>
      </c>
      <c r="J21389" s="650">
        <v>2774.81</v>
      </c>
    </row>
    <row r="21390" spans="1:10">
      <c r="A21390" s="519" t="s">
        <v>21515</v>
      </c>
      <c r="B21390" s="519" t="str">
        <f t="shared" si="334"/>
        <v>FUNDACAO ESPECIAL PARA FIXACAO DE POSTE DE CONCRETO,CIRCULAR,RETO,DE 23,00M,EM TERRENO PANTANOSO OU ATERRADO,CONFORME PROJETO Nº A4-1651-PD,RIOLUZ,EXCLUSIVE O POSTE</v>
      </c>
      <c r="C21390" s="519" t="s">
        <v>48689</v>
      </c>
      <c r="D21390" s="519" t="s">
        <v>48696</v>
      </c>
      <c r="E21390" s="519" t="s">
        <v>48695</v>
      </c>
      <c r="I21390" s="519" t="s">
        <v>5</v>
      </c>
      <c r="J21390" s="650">
        <v>2638.54</v>
      </c>
    </row>
    <row r="21391" spans="1:10">
      <c r="A21391" s="519" t="s">
        <v>21516</v>
      </c>
      <c r="B21391" s="519" t="str">
        <f t="shared" si="334"/>
        <v>FUNDACAO ESPECIAL PARA FIXACAO DE POSTE DE CONCRETO,CIRCULAR,RETO,DE 33,00M,EM TERRENO PANTANOSO OU ATERRADO,CONFORME PROJETO Nº A4-1651-PD,RIOLUZ,EXCLUSIVE O POSTE</v>
      </c>
      <c r="C21391" s="519" t="s">
        <v>48689</v>
      </c>
      <c r="D21391" s="519" t="s">
        <v>48697</v>
      </c>
      <c r="E21391" s="519" t="s">
        <v>48695</v>
      </c>
      <c r="I21391" s="519" t="s">
        <v>5</v>
      </c>
      <c r="J21391" s="650">
        <v>3891.15</v>
      </c>
    </row>
    <row r="21392" spans="1:10">
      <c r="A21392" s="519" t="s">
        <v>21517</v>
      </c>
      <c r="B21392" s="519" t="str">
        <f t="shared" si="334"/>
        <v>FUNDACAO ESPECIAL PARA FIXACAO DE POSTE DE CONCRETO,CIRCULAR,RETO,DE 33,00M,EM TERRENO PANTANOSO OU ATERRADO,CONFORME PROJETO Nº A4-1651-PD,RIOLUZ,EXCLUSIVE O POSTE</v>
      </c>
      <c r="C21392" s="519" t="s">
        <v>48689</v>
      </c>
      <c r="D21392" s="519" t="s">
        <v>48697</v>
      </c>
      <c r="E21392" s="519" t="s">
        <v>48695</v>
      </c>
      <c r="I21392" s="519" t="s">
        <v>5</v>
      </c>
      <c r="J21392" s="650">
        <v>3657.55</v>
      </c>
    </row>
    <row r="21393" spans="1:10">
      <c r="A21393" s="519" t="s">
        <v>21518</v>
      </c>
      <c r="B21393" s="519" t="str">
        <f t="shared" si="334"/>
        <v>FUNDACAO ESPECIAL PARA FIXACAO DE POSTE DE ACO,RETO OU CURVO,COM FLANGE DE 1 OU 2 BRACOS,DE 16,00 ATE 20,00M,EM TERRENOPANTANOSO OU ATERRADO,CONFORME PROJETO Nº A4-1651-PD,RIOLUZ,EXCLUSIVE O POSTE</v>
      </c>
      <c r="C21393" s="519" t="s">
        <v>48698</v>
      </c>
      <c r="D21393" s="519" t="s">
        <v>48699</v>
      </c>
      <c r="E21393" s="519" t="s">
        <v>48700</v>
      </c>
      <c r="F21393" s="519" t="s">
        <v>48701</v>
      </c>
      <c r="I21393" s="519" t="s">
        <v>5</v>
      </c>
      <c r="J21393" s="650">
        <v>3104.7</v>
      </c>
    </row>
    <row r="21394" spans="1:10">
      <c r="A21394" s="519" t="s">
        <v>21519</v>
      </c>
      <c r="B21394" s="519" t="str">
        <f t="shared" si="334"/>
        <v>FUNDACAO ESPECIAL PARA FIXACAO DE POSTE DE ACO,RETO OU CURVO,COM FLANGE DE 1 OU 2 BRACOS,DE 16,00 ATE 20,00M,EM TERRENOPANTANOSO OU ATERRADO,CONFORME PROJETO Nº A4-1651-PD,RIOLUZ,EXCLUSIVE O POSTE</v>
      </c>
      <c r="C21394" s="519" t="s">
        <v>48698</v>
      </c>
      <c r="D21394" s="519" t="s">
        <v>48699</v>
      </c>
      <c r="E21394" s="519" t="s">
        <v>48700</v>
      </c>
      <c r="F21394" s="519" t="s">
        <v>48701</v>
      </c>
      <c r="I21394" s="519" t="s">
        <v>5</v>
      </c>
      <c r="J21394" s="650">
        <v>3026.84</v>
      </c>
    </row>
    <row r="21395" spans="1:10">
      <c r="A21395" s="519" t="s">
        <v>21520</v>
      </c>
      <c r="B21395" s="519" t="str">
        <f t="shared" si="334"/>
        <v>FUNDACAO PARA POSTE RETO,DE ACO,DE 3,50 A 6,00M,EM TERRENO DE AREIA,ARGILA OU PICARRA,INCLUSIVE INSTALACAO E FORNECIMENTO DE TAMPA DE PROTECAO</v>
      </c>
      <c r="C21395" s="519" t="s">
        <v>48702</v>
      </c>
      <c r="D21395" s="519" t="s">
        <v>48703</v>
      </c>
      <c r="E21395" s="519" t="s">
        <v>48704</v>
      </c>
      <c r="I21395" s="519" t="s">
        <v>5</v>
      </c>
      <c r="J21395" s="650">
        <v>677.77</v>
      </c>
    </row>
    <row r="21396" spans="1:10">
      <c r="A21396" s="519" t="s">
        <v>21521</v>
      </c>
      <c r="B21396" s="519" t="str">
        <f t="shared" si="334"/>
        <v>FUNDACAO PARA POSTE RETO,DE ACO,DE 3,50 A 6,00M,EM TERRENO DE AREIA,ARGILA OU PICARRA,INCLUSIVE INSTALACAO E FORNECIMENTO DE TAMPA DE PROTECAO</v>
      </c>
      <c r="C21396" s="519" t="s">
        <v>48702</v>
      </c>
      <c r="D21396" s="519" t="s">
        <v>48703</v>
      </c>
      <c r="E21396" s="519" t="s">
        <v>48704</v>
      </c>
      <c r="I21396" s="519" t="s">
        <v>5</v>
      </c>
      <c r="J21396" s="650">
        <v>638.83000000000004</v>
      </c>
    </row>
    <row r="21397" spans="1:10">
      <c r="A21397" s="519" t="s">
        <v>21522</v>
      </c>
      <c r="B21397" s="519" t="str">
        <f t="shared" si="334"/>
        <v>FUNDACAO PARA POSTE RETO,DE ACO,DE 7,00 A 9,00M,EM TERRENO DE AREIA,ARGILA OU PICARRA,INCLUSIVE INSTALACAO E FORNECIMENTO DE TAMPA DE PROTECAO</v>
      </c>
      <c r="C21397" s="519" t="s">
        <v>48705</v>
      </c>
      <c r="D21397" s="519" t="s">
        <v>48703</v>
      </c>
      <c r="E21397" s="519" t="s">
        <v>48704</v>
      </c>
      <c r="I21397" s="519" t="s">
        <v>5</v>
      </c>
      <c r="J21397" s="650">
        <v>972.69</v>
      </c>
    </row>
    <row r="21398" spans="1:10">
      <c r="A21398" s="519" t="s">
        <v>21523</v>
      </c>
      <c r="B21398" s="519" t="str">
        <f t="shared" si="334"/>
        <v>FUNDACAO PARA POSTE RETO,DE ACO,DE 7,00 A 9,00M,EM TERRENO DE AREIA,ARGILA OU PICARRA,INCLUSIVE INSTALACAO E FORNECIMENTO DE TAMPA DE PROTECAO</v>
      </c>
      <c r="C21398" s="519" t="s">
        <v>48705</v>
      </c>
      <c r="D21398" s="519" t="s">
        <v>48703</v>
      </c>
      <c r="E21398" s="519" t="s">
        <v>48704</v>
      </c>
      <c r="I21398" s="519" t="s">
        <v>5</v>
      </c>
      <c r="J21398" s="650">
        <v>914.29</v>
      </c>
    </row>
    <row r="21399" spans="1:10">
      <c r="A21399" s="519" t="s">
        <v>21524</v>
      </c>
      <c r="B21399" s="519" t="str">
        <f t="shared" si="334"/>
        <v>FUNDACAO PARA POSTE RETO,DE ACO,DE 10,00 A 15,00M,EM TERRENO DE AREIA,ARGILA OU PICARRA,INCLUSIVE INSTALACAO E FORNECIMENTO DE TAMPA DE PROTECAO</v>
      </c>
      <c r="C21399" s="519" t="s">
        <v>48706</v>
      </c>
      <c r="D21399" s="519" t="s">
        <v>48707</v>
      </c>
      <c r="E21399" s="519" t="s">
        <v>48708</v>
      </c>
      <c r="I21399" s="519" t="s">
        <v>5</v>
      </c>
      <c r="J21399" s="650">
        <v>2042.37</v>
      </c>
    </row>
    <row r="21400" spans="1:10">
      <c r="A21400" s="519" t="s">
        <v>21525</v>
      </c>
      <c r="B21400" s="519" t="str">
        <f t="shared" si="334"/>
        <v>FUNDACAO PARA POSTE RETO,DE ACO,DE 10,00 A 15,00M,EM TERRENO DE AREIA,ARGILA OU PICARRA,INCLUSIVE INSTALACAO E FORNECIMENTO DE TAMPA DE PROTECAO</v>
      </c>
      <c r="C21400" s="519" t="s">
        <v>48706</v>
      </c>
      <c r="D21400" s="519" t="s">
        <v>48707</v>
      </c>
      <c r="E21400" s="519" t="s">
        <v>48708</v>
      </c>
      <c r="I21400" s="519" t="s">
        <v>5</v>
      </c>
      <c r="J21400" s="650">
        <v>1964.51</v>
      </c>
    </row>
    <row r="21401" spans="1:10">
      <c r="A21401" s="519" t="s">
        <v>21526</v>
      </c>
      <c r="B21401" s="519" t="str">
        <f t="shared" si="334"/>
        <v>FUNDACAO PARA POSTE CURVO,DE ACO,DE 8,00 A 9,00M,DE 1 OU 2 BRACOS,EM TERRRENO DE AREIA,ARGILA OU PICARRA,INCLUSIVE INSTALACAO E FORNECIMENTO DE TAMPA DE PROTECAO</v>
      </c>
      <c r="C21401" s="519" t="s">
        <v>48709</v>
      </c>
      <c r="D21401" s="519" t="s">
        <v>48710</v>
      </c>
      <c r="E21401" s="519" t="s">
        <v>48711</v>
      </c>
      <c r="I21401" s="519" t="s">
        <v>5</v>
      </c>
      <c r="J21401" s="650">
        <v>1147.83</v>
      </c>
    </row>
    <row r="21402" spans="1:10">
      <c r="A21402" s="519" t="s">
        <v>21527</v>
      </c>
      <c r="B21402" s="519" t="str">
        <f t="shared" si="334"/>
        <v>FUNDACAO PARA POSTE CURVO,DE ACO,DE 8,00 A 9,00M,DE 1 OU 2 BRACOS,EM TERRRENO DE AREIA,ARGILA OU PICARRA,INCLUSIVE INSTALACAO E FORNECIMENTO DE TAMPA DE PROTECAO</v>
      </c>
      <c r="C21402" s="519" t="s">
        <v>48709</v>
      </c>
      <c r="D21402" s="519" t="s">
        <v>48710</v>
      </c>
      <c r="E21402" s="519" t="s">
        <v>48711</v>
      </c>
      <c r="I21402" s="519" t="s">
        <v>5</v>
      </c>
      <c r="J21402" s="650">
        <v>1066.07</v>
      </c>
    </row>
    <row r="21403" spans="1:10">
      <c r="A21403" s="519" t="s">
        <v>21528</v>
      </c>
      <c r="B21403" s="519" t="str">
        <f t="shared" si="334"/>
        <v>FUNDACAO PARA POSTE DE CONCRETO,CIRCULAR,ATE 12,00M DE ALTURA,EM TERRENO DE AREIA,ARGILA OU PICARRA,INCLUSIVE INSTALACAO E FORNECIMENTO DE TAMPA DE PROTECAO</v>
      </c>
      <c r="C21403" s="519" t="s">
        <v>48712</v>
      </c>
      <c r="D21403" s="519" t="s">
        <v>48713</v>
      </c>
      <c r="E21403" s="519" t="s">
        <v>48714</v>
      </c>
      <c r="I21403" s="519" t="s">
        <v>5</v>
      </c>
      <c r="J21403" s="650">
        <v>2027.78</v>
      </c>
    </row>
    <row r="21404" spans="1:10">
      <c r="A21404" s="519" t="s">
        <v>64</v>
      </c>
      <c r="B21404" s="519" t="str">
        <f t="shared" si="334"/>
        <v>FUNDACAO PARA POSTE DE CONCRETO,CIRCULAR,ATE 12,00M DE ALTURA,EM TERRENO DE AREIA,ARGILA OU PICARRA,INCLUSIVE INSTALACAO E FORNECIMENTO DE TAMPA DE PROTECAO</v>
      </c>
      <c r="C21404" s="519" t="s">
        <v>48712</v>
      </c>
      <c r="D21404" s="519" t="s">
        <v>48713</v>
      </c>
      <c r="E21404" s="519" t="s">
        <v>48714</v>
      </c>
      <c r="I21404" s="519" t="s">
        <v>5</v>
      </c>
      <c r="J21404" s="650">
        <v>1951.86</v>
      </c>
    </row>
    <row r="21405" spans="1:10">
      <c r="A21405" s="519" t="s">
        <v>21529</v>
      </c>
      <c r="B21405" s="519" t="str">
        <f t="shared" si="334"/>
        <v>FUNDACAO PARA POSTE DE CONCRETO,CIRCULAR,DE 13,00M DE ALTURA,EM TERRENO DE AREIA,ARGILA OU PICARRA,INCLUSIVE INSTALACAOE FORNECIMENTO DE TAMPA DE PROTECAO</v>
      </c>
      <c r="C21405" s="519" t="s">
        <v>48715</v>
      </c>
      <c r="D21405" s="519" t="s">
        <v>48716</v>
      </c>
      <c r="E21405" s="519" t="s">
        <v>48717</v>
      </c>
      <c r="I21405" s="519" t="s">
        <v>5</v>
      </c>
      <c r="J21405" s="650">
        <v>2042.37</v>
      </c>
    </row>
    <row r="21406" spans="1:10">
      <c r="A21406" s="519" t="s">
        <v>21530</v>
      </c>
      <c r="B21406" s="519" t="str">
        <f t="shared" si="334"/>
        <v>FUNDACAO PARA POSTE DE CONCRETO,CIRCULAR,DE 13,00M DE ALTURA,EM TERRENO DE AREIA,ARGILA OU PICARRA,INCLUSIVE INSTALACAOE FORNECIMENTO DE TAMPA DE PROTECAO</v>
      </c>
      <c r="C21406" s="519" t="s">
        <v>48715</v>
      </c>
      <c r="D21406" s="519" t="s">
        <v>48716</v>
      </c>
      <c r="E21406" s="519" t="s">
        <v>48717</v>
      </c>
      <c r="I21406" s="519" t="s">
        <v>5</v>
      </c>
      <c r="J21406" s="650">
        <v>1964.51</v>
      </c>
    </row>
    <row r="21407" spans="1:10">
      <c r="A21407" s="519" t="s">
        <v>21531</v>
      </c>
      <c r="B21407" s="519" t="str">
        <f t="shared" si="334"/>
        <v>CHUMBADORES DE ACO,PARA FIXACAO DE POSTE RETO OU CURVO,DE ACO,DE 7,00 ATE 9,00M,COM FLANGE.FORNECIMENTO E COLOCACAO</v>
      </c>
      <c r="C21407" s="519" t="s">
        <v>48718</v>
      </c>
      <c r="D21407" s="519" t="s">
        <v>48719</v>
      </c>
      <c r="I21407" s="519" t="s">
        <v>5</v>
      </c>
      <c r="J21407" s="650">
        <v>1276.76</v>
      </c>
    </row>
    <row r="21408" spans="1:10">
      <c r="A21408" s="519" t="s">
        <v>21532</v>
      </c>
      <c r="B21408" s="519" t="str">
        <f t="shared" si="334"/>
        <v>CHUMBADORES DE ACO,PARA FIXACAO DE POSTE RETO OU CURVO,DE ACO,DE 7,00 ATE 9,00M,COM FLANGE.FORNECIMENTO E COLOCACAO</v>
      </c>
      <c r="C21408" s="519" t="s">
        <v>48718</v>
      </c>
      <c r="D21408" s="519" t="s">
        <v>48719</v>
      </c>
      <c r="I21408" s="519" t="s">
        <v>5</v>
      </c>
      <c r="J21408" s="650">
        <v>1261.18</v>
      </c>
    </row>
    <row r="21409" spans="1:10">
      <c r="A21409" s="519" t="s">
        <v>21533</v>
      </c>
      <c r="B21409" s="519" t="str">
        <f t="shared" si="334"/>
        <v>ARMACAO SECUNDARIA VERTICAL,COMPLETA,PARA UMA REDE DE B.T.,EXCLUSIVE FORNECIMENTO DA ARMACAO E DAS CINTAS DE FIXACAO.INSTALACAO</v>
      </c>
      <c r="C21409" s="519" t="s">
        <v>48720</v>
      </c>
      <c r="D21409" s="519" t="s">
        <v>48721</v>
      </c>
      <c r="E21409" s="519" t="s">
        <v>48722</v>
      </c>
      <c r="I21409" s="519" t="s">
        <v>5</v>
      </c>
      <c r="J21409" s="650">
        <v>14.59</v>
      </c>
    </row>
    <row r="21410" spans="1:10">
      <c r="A21410" s="519" t="s">
        <v>21534</v>
      </c>
      <c r="B21410" s="519" t="str">
        <f t="shared" si="334"/>
        <v>ARMACAO SECUNDARIA VERTICAL,COMPLETA,PARA UMA REDE DE B.T.,EXCLUSIVE FORNECIMENTO DA ARMACAO E DAS CINTAS DE FIXACAO.INSTALACAO</v>
      </c>
      <c r="C21410" s="519" t="s">
        <v>48720</v>
      </c>
      <c r="D21410" s="519" t="s">
        <v>48721</v>
      </c>
      <c r="E21410" s="519" t="s">
        <v>48722</v>
      </c>
      <c r="I21410" s="519" t="s">
        <v>5</v>
      </c>
      <c r="J21410" s="650">
        <v>12.64</v>
      </c>
    </row>
    <row r="21411" spans="1:10">
      <c r="A21411" s="519" t="s">
        <v>21535</v>
      </c>
      <c r="B21411" s="519" t="str">
        <f t="shared" si="334"/>
        <v>ARMACAO SECUNDARIA VERTICAL,DE 4(QUATRO)ESTRIBOS,COMPLETA,PARA UMA REDE DE B.T.,DE 4(QUATRO)CONDUTORES,PARA ALINHAMENTORETO,ANGULO INFERIOR A 90º E PONTO TERMINAL,EXCLUSIVE FORNECIMENTO DAS CINTAS DE FIXACAO(VER CONJUNTO BTV 1).FORNECIMENTO E INSTALACAO</v>
      </c>
      <c r="C21411" s="519" t="s">
        <v>48723</v>
      </c>
      <c r="D21411" s="519" t="s">
        <v>48724</v>
      </c>
      <c r="E21411" s="519" t="s">
        <v>48725</v>
      </c>
      <c r="F21411" s="519" t="s">
        <v>48726</v>
      </c>
      <c r="G21411" s="519" t="s">
        <v>46580</v>
      </c>
      <c r="I21411" s="519" t="s">
        <v>5</v>
      </c>
      <c r="J21411" s="650">
        <v>89.68</v>
      </c>
    </row>
    <row r="21412" spans="1:10">
      <c r="A21412" s="519" t="s">
        <v>21536</v>
      </c>
      <c r="B21412" s="519" t="str">
        <f t="shared" si="334"/>
        <v>ARMACAO SECUNDARIA VERTICAL,DE 4(QUATRO)ESTRIBOS,COMPLETA,PARA UMA REDE DE B.T.,DE 4(QUATRO)CONDUTORES,PARA ALINHAMENTORETO,ANGULO INFERIOR A 90º E PONTO TERMINAL,EXCLUSIVE FORNECIMENTO DAS CINTAS DE FIXACAO(VER CONJUNTO BTV 1).FORNECIMENTO E INSTALACAO</v>
      </c>
      <c r="C21412" s="519" t="s">
        <v>48723</v>
      </c>
      <c r="D21412" s="519" t="s">
        <v>48724</v>
      </c>
      <c r="E21412" s="519" t="s">
        <v>48725</v>
      </c>
      <c r="F21412" s="519" t="s">
        <v>48726</v>
      </c>
      <c r="G21412" s="519" t="s">
        <v>46580</v>
      </c>
      <c r="I21412" s="519" t="s">
        <v>5</v>
      </c>
      <c r="J21412" s="650">
        <v>87.73</v>
      </c>
    </row>
    <row r="21413" spans="1:10">
      <c r="A21413" s="519" t="s">
        <v>21537</v>
      </c>
      <c r="B21413" s="519" t="str">
        <f t="shared" si="334"/>
        <v>ARMACAO SECUNDARIA VERTICAL,DE 3(TRES)ESTRIBOS,COMPLETA,PARA UMA REDE DE B.T.,DE 3(TRES)CONDUTORES,PARA ALINHAMENTO RETO,ANGULO INFERIOR A 90º E PONTO TERMINAL,EXCLUSIVE FORNECIMENTO DAS CINTAS DE FIXACAO (VER CONJUNTO BTV 1).FORNECIMENTO E INSTALACAO</v>
      </c>
      <c r="C21413" s="519" t="s">
        <v>48727</v>
      </c>
      <c r="D21413" s="519" t="s">
        <v>48728</v>
      </c>
      <c r="E21413" s="519" t="s">
        <v>48729</v>
      </c>
      <c r="F21413" s="519" t="s">
        <v>48730</v>
      </c>
      <c r="G21413" s="519" t="s">
        <v>48731</v>
      </c>
      <c r="I21413" s="519" t="s">
        <v>5</v>
      </c>
      <c r="J21413" s="650">
        <v>73</v>
      </c>
    </row>
    <row r="21414" spans="1:10">
      <c r="A21414" s="519" t="s">
        <v>21538</v>
      </c>
      <c r="B21414" s="519" t="str">
        <f t="shared" si="334"/>
        <v>ARMACAO SECUNDARIA VERTICAL,DE 3(TRES)ESTRIBOS,COMPLETA,PARA UMA REDE DE B.T.,DE 3(TRES)CONDUTORES,PARA ALINHAMENTO RETO,ANGULO INFERIOR A 90º E PONTO TERMINAL,EXCLUSIVE FORNECIMENTO DAS CINTAS DE FIXACAO (VER CONJUNTO BTV 1).FORNECIMENTO E INSTALACAO</v>
      </c>
      <c r="C21414" s="519" t="s">
        <v>48727</v>
      </c>
      <c r="D21414" s="519" t="s">
        <v>48728</v>
      </c>
      <c r="E21414" s="519" t="s">
        <v>48729</v>
      </c>
      <c r="F21414" s="519" t="s">
        <v>48730</v>
      </c>
      <c r="G21414" s="519" t="s">
        <v>48731</v>
      </c>
      <c r="I21414" s="519" t="s">
        <v>5</v>
      </c>
      <c r="J21414" s="650">
        <v>71.05</v>
      </c>
    </row>
    <row r="21415" spans="1:10">
      <c r="A21415" s="519" t="s">
        <v>21539</v>
      </c>
      <c r="B21415" s="519" t="str">
        <f t="shared" si="334"/>
        <v>CONJUNTO PARA FIXACAO DE REDE 13,8KV,TRIFASICA,EXCLUSIVE FORNECIMENTO DOS ISOLADORES E FERRAGENS.INSTALACAO</v>
      </c>
      <c r="C21415" s="519" t="s">
        <v>48732</v>
      </c>
      <c r="D21415" s="519" t="s">
        <v>48733</v>
      </c>
      <c r="I21415" s="519" t="s">
        <v>5</v>
      </c>
      <c r="J21415" s="650">
        <v>116.76</v>
      </c>
    </row>
    <row r="21416" spans="1:10">
      <c r="A21416" s="519" t="s">
        <v>21540</v>
      </c>
      <c r="B21416" s="519" t="str">
        <f t="shared" si="334"/>
        <v>CONJUNTO PARA FIXACAO DE REDE 13,8KV,TRIFASICA,EXCLUSIVE FORNECIMENTO DOS ISOLADORES E FERRAGENS.INSTALACAO</v>
      </c>
      <c r="C21416" s="519" t="s">
        <v>48732</v>
      </c>
      <c r="D21416" s="519" t="s">
        <v>48733</v>
      </c>
      <c r="I21416" s="519" t="s">
        <v>5</v>
      </c>
      <c r="J21416" s="650">
        <v>101.18</v>
      </c>
    </row>
    <row r="21417" spans="1:10">
      <c r="A21417" s="519" t="s">
        <v>21541</v>
      </c>
      <c r="B21417" s="519" t="str">
        <f t="shared" si="334"/>
        <v>FERRAGENS SINGELAS,PARA 1 LINHA,DE 13,8KV,BIFASICA TRIANGULAR,POSTE AO CENTRO,PARA ALINHAMENTOS RETOS E ANGULOS ATE 30º(CONJUNTO 13 A1).INSTALACAO</v>
      </c>
      <c r="C21417" s="519" t="s">
        <v>48734</v>
      </c>
      <c r="D21417" s="519" t="s">
        <v>48735</v>
      </c>
      <c r="E21417" s="519" t="s">
        <v>48736</v>
      </c>
      <c r="I21417" s="519" t="s">
        <v>5</v>
      </c>
      <c r="J21417" s="650">
        <v>58.38</v>
      </c>
    </row>
    <row r="21418" spans="1:10">
      <c r="A21418" s="519" t="s">
        <v>21542</v>
      </c>
      <c r="B21418" s="519" t="str">
        <f t="shared" si="334"/>
        <v>FERRAGENS SINGELAS,PARA 1 LINHA,DE 13,8KV,BIFASICA TRIANGULAR,POSTE AO CENTRO,PARA ALINHAMENTOS RETOS E ANGULOS ATE 30º(CONJUNTO 13 A1).INSTALACAO</v>
      </c>
      <c r="C21418" s="519" t="s">
        <v>48734</v>
      </c>
      <c r="D21418" s="519" t="s">
        <v>48735</v>
      </c>
      <c r="E21418" s="519" t="s">
        <v>48736</v>
      </c>
      <c r="I21418" s="519" t="s">
        <v>5</v>
      </c>
      <c r="J21418" s="650">
        <v>50.59</v>
      </c>
    </row>
    <row r="21419" spans="1:10">
      <c r="A21419" s="519" t="s">
        <v>21543</v>
      </c>
      <c r="B21419" s="519" t="str">
        <f t="shared" si="334"/>
        <v>CONJUNTO PARA FIXACAO DE REDE 13,8KV,TRIFASICA,HORIZONTAL,POSTE AO CENTRO,PARA PEQUENOS ANGULOS,PADRAO MADEIRA,MONTAGEMNORMAL,TIPO 13N2.FORNECIMENTO E INSTALACAO</v>
      </c>
      <c r="C21419" s="519" t="s">
        <v>48737</v>
      </c>
      <c r="D21419" s="519" t="s">
        <v>48738</v>
      </c>
      <c r="E21419" s="519" t="s">
        <v>48739</v>
      </c>
      <c r="I21419" s="519" t="s">
        <v>5</v>
      </c>
      <c r="J21419" s="650">
        <v>967.85</v>
      </c>
    </row>
    <row r="21420" spans="1:10">
      <c r="A21420" s="519" t="s">
        <v>21544</v>
      </c>
      <c r="B21420" s="519" t="str">
        <f t="shared" si="334"/>
        <v>CONJUNTO PARA FIXACAO DE REDE 13,8KV,TRIFASICA,HORIZONTAL,POSTE AO CENTRO,PARA PEQUENOS ANGULOS,PADRAO MADEIRA,MONTAGEMNORMAL,TIPO 13N2.FORNECIMENTO E INSTALACAO</v>
      </c>
      <c r="C21420" s="519" t="s">
        <v>48737</v>
      </c>
      <c r="D21420" s="519" t="s">
        <v>48738</v>
      </c>
      <c r="E21420" s="519" t="s">
        <v>48739</v>
      </c>
      <c r="I21420" s="519" t="s">
        <v>5</v>
      </c>
      <c r="J21420" s="650">
        <v>960.06</v>
      </c>
    </row>
    <row r="21421" spans="1:10">
      <c r="A21421" s="519" t="s">
        <v>21545</v>
      </c>
      <c r="B21421" s="519" t="str">
        <f t="shared" si="334"/>
        <v>CONJUNTO PARA FIXACAO DE REDE 13,8KV,TRIFASICA,HORIZONTAL,POSTE AO CENTRO,PARA PEQUENOS ANGULOS,PADRAO MADEIRA,PARA FIMDE LINHA,TIPO 13N5.FORNECIMENTO E INSTALACAO</v>
      </c>
      <c r="C21421" s="519" t="s">
        <v>48737</v>
      </c>
      <c r="D21421" s="519" t="s">
        <v>48740</v>
      </c>
      <c r="E21421" s="519" t="s">
        <v>48741</v>
      </c>
      <c r="I21421" s="519" t="s">
        <v>5</v>
      </c>
      <c r="J21421" s="650">
        <v>1334.72</v>
      </c>
    </row>
    <row r="21422" spans="1:10">
      <c r="A21422" s="519" t="s">
        <v>21546</v>
      </c>
      <c r="B21422" s="519" t="str">
        <f t="shared" si="334"/>
        <v>CONJUNTO PARA FIXACAO DE REDE 13,8KV,TRIFASICA,HORIZONTAL,POSTE AO CENTRO,PARA PEQUENOS ANGULOS,PADRAO MADEIRA,PARA FIMDE LINHA,TIPO 13N5.FORNECIMENTO E INSTALACAO</v>
      </c>
      <c r="C21422" s="519" t="s">
        <v>48737</v>
      </c>
      <c r="D21422" s="519" t="s">
        <v>48740</v>
      </c>
      <c r="E21422" s="519" t="s">
        <v>48741</v>
      </c>
      <c r="I21422" s="519" t="s">
        <v>5</v>
      </c>
      <c r="J21422" s="650">
        <v>1326.93</v>
      </c>
    </row>
    <row r="21423" spans="1:10">
      <c r="A21423" s="519" t="s">
        <v>21547</v>
      </c>
      <c r="B21423" s="519" t="str">
        <f t="shared" si="334"/>
        <v>FERRAGENS SINGELAS E 2 CHAVES FUSIVEIS,EM 1 LINHA DE 13,8KV,HORIZONTAL,POSTE AO CENTRO,EXCLUSIVE FORNECIMENTO DAS CHAVESFUSIVEIS,DOS ISOLADORES E FERRAGENS DA LINHA EXISTENTE.INSTALACAO</v>
      </c>
      <c r="C21423" s="519" t="s">
        <v>48742</v>
      </c>
      <c r="D21423" s="519" t="s">
        <v>48743</v>
      </c>
      <c r="E21423" s="519" t="s">
        <v>48744</v>
      </c>
      <c r="F21423" s="519" t="s">
        <v>48745</v>
      </c>
      <c r="I21423" s="519" t="s">
        <v>5</v>
      </c>
      <c r="J21423" s="650">
        <v>102.16</v>
      </c>
    </row>
    <row r="21424" spans="1:10">
      <c r="A21424" s="519" t="s">
        <v>21548</v>
      </c>
      <c r="B21424" s="519" t="str">
        <f t="shared" si="334"/>
        <v>FERRAGENS SINGELAS E 2 CHAVES FUSIVEIS,EM 1 LINHA DE 13,8KV,HORIZONTAL,POSTE AO CENTRO,EXCLUSIVE FORNECIMENTO DAS CHAVESFUSIVEIS,DOS ISOLADORES E FERRAGENS DA LINHA EXISTENTE.INSTALACAO</v>
      </c>
      <c r="C21424" s="519" t="s">
        <v>48742</v>
      </c>
      <c r="D21424" s="519" t="s">
        <v>48743</v>
      </c>
      <c r="E21424" s="519" t="s">
        <v>48744</v>
      </c>
      <c r="F21424" s="519" t="s">
        <v>48745</v>
      </c>
      <c r="I21424" s="519" t="s">
        <v>5</v>
      </c>
      <c r="J21424" s="650">
        <v>88.53</v>
      </c>
    </row>
    <row r="21425" spans="1:10">
      <c r="A21425" s="519" t="s">
        <v>21549</v>
      </c>
      <c r="B21425" s="519" t="str">
        <f t="shared" si="334"/>
        <v>FERRAGENS SINGELAS E 3 CHAVES FUSIVEIS,EM 1 LINHA DE 13,8KV,HORIZONTAL,POSTE AO CENTRO;EXCLUSIVE FORNECIMENTO DAS CHAVESFUSIVEIS,DOS ISOLADORES E FERRAGENS DA LINHA EXISTENTE.INSTALACAO</v>
      </c>
      <c r="C21425" s="519" t="s">
        <v>48746</v>
      </c>
      <c r="D21425" s="519" t="s">
        <v>48747</v>
      </c>
      <c r="E21425" s="519" t="s">
        <v>48744</v>
      </c>
      <c r="F21425" s="519" t="s">
        <v>48745</v>
      </c>
      <c r="I21425" s="519" t="s">
        <v>5</v>
      </c>
      <c r="J21425" s="650">
        <v>116.76</v>
      </c>
    </row>
    <row r="21426" spans="1:10">
      <c r="A21426" s="519" t="s">
        <v>21550</v>
      </c>
      <c r="B21426" s="519" t="str">
        <f t="shared" si="334"/>
        <v>FERRAGENS SINGELAS E 3 CHAVES FUSIVEIS,EM 1 LINHA DE 13,8KV,HORIZONTAL,POSTE AO CENTRO;EXCLUSIVE FORNECIMENTO DAS CHAVESFUSIVEIS,DOS ISOLADORES E FERRAGENS DA LINHA EXISTENTE.INSTALACAO</v>
      </c>
      <c r="C21426" s="519" t="s">
        <v>48746</v>
      </c>
      <c r="D21426" s="519" t="s">
        <v>48747</v>
      </c>
      <c r="E21426" s="519" t="s">
        <v>48744</v>
      </c>
      <c r="F21426" s="519" t="s">
        <v>48745</v>
      </c>
      <c r="I21426" s="519" t="s">
        <v>5</v>
      </c>
      <c r="J21426" s="650">
        <v>101.18</v>
      </c>
    </row>
    <row r="21427" spans="1:10">
      <c r="A21427" s="519" t="s">
        <v>21551</v>
      </c>
      <c r="B21427" s="519" t="str">
        <f t="shared" si="334"/>
        <v>CHAVES FUSIVEIS(TRES),EM 1 LINHA DE 13,8KV,HORIZONTAL,POSTECENTRO,INCLUSIVE SUPORTE DE FIXACAO,PADRAO MADEIRA,MONTAGEMNORMAL,TIPO 13N8,EXCLUSIVE ISOLADORES E FERRAGENS DA LINHA EXISTENTE.FORNECIMENTO E INSTALACAO</v>
      </c>
      <c r="C21427" s="519" t="s">
        <v>48748</v>
      </c>
      <c r="D21427" s="519" t="s">
        <v>48749</v>
      </c>
      <c r="E21427" s="519" t="s">
        <v>48750</v>
      </c>
      <c r="F21427" s="519" t="s">
        <v>48751</v>
      </c>
      <c r="I21427" s="519" t="s">
        <v>5</v>
      </c>
      <c r="J21427" s="650">
        <v>1998.69</v>
      </c>
    </row>
    <row r="21428" spans="1:10">
      <c r="A21428" s="519" t="s">
        <v>21552</v>
      </c>
      <c r="B21428" s="519" t="str">
        <f t="shared" si="334"/>
        <v>CHAVES FUSIVEIS(TRES),EM 1 LINHA DE 13,8KV,HORIZONTAL,POSTECENTRO,INCLUSIVE SUPORTE DE FIXACAO,PADRAO MADEIRA,MONTAGEMNORMAL,TIPO 13N8,EXCLUSIVE ISOLADORES E FERRAGENS DA LINHA EXISTENTE.FORNECIMENTO E INSTALACAO</v>
      </c>
      <c r="C21428" s="519" t="s">
        <v>48748</v>
      </c>
      <c r="D21428" s="519" t="s">
        <v>48749</v>
      </c>
      <c r="E21428" s="519" t="s">
        <v>48750</v>
      </c>
      <c r="F21428" s="519" t="s">
        <v>48751</v>
      </c>
      <c r="I21428" s="519" t="s">
        <v>5</v>
      </c>
      <c r="J21428" s="650">
        <v>1983.11</v>
      </c>
    </row>
    <row r="21429" spans="1:10">
      <c r="A21429" s="519" t="s">
        <v>21553</v>
      </c>
      <c r="B21429" s="519" t="str">
        <f t="shared" si="334"/>
        <v>FERRAGENS SINGELAS,PARA 2 LINHAS,DE 25KV,HORIZONTAIS,POSTE AO CENTRO,PARA ALINHAMENTOS RETOS E ANGULOS ATE 30°(CONJUNTO25 E1).INSTALACAO</v>
      </c>
      <c r="C21429" s="519" t="s">
        <v>48752</v>
      </c>
      <c r="D21429" s="519" t="s">
        <v>48753</v>
      </c>
      <c r="E21429" s="519" t="s">
        <v>48754</v>
      </c>
      <c r="I21429" s="519" t="s">
        <v>5</v>
      </c>
      <c r="J21429" s="650">
        <v>116.76</v>
      </c>
    </row>
    <row r="21430" spans="1:10">
      <c r="A21430" s="519" t="s">
        <v>21554</v>
      </c>
      <c r="B21430" s="519" t="str">
        <f t="shared" si="334"/>
        <v>FERRAGENS SINGELAS,PARA 2 LINHAS,DE 25KV,HORIZONTAIS,POSTE AO CENTRO,PARA ALINHAMENTOS RETOS E ANGULOS ATE 30°(CONJUNTO25 E1).INSTALACAO</v>
      </c>
      <c r="C21430" s="519" t="s">
        <v>48752</v>
      </c>
      <c r="D21430" s="519" t="s">
        <v>48753</v>
      </c>
      <c r="E21430" s="519" t="s">
        <v>48754</v>
      </c>
      <c r="I21430" s="519" t="s">
        <v>5</v>
      </c>
      <c r="J21430" s="650">
        <v>101.18</v>
      </c>
    </row>
    <row r="21431" spans="1:10">
      <c r="A21431" s="519" t="s">
        <v>21555</v>
      </c>
      <c r="B21431" s="519" t="str">
        <f t="shared" si="334"/>
        <v>TRANSFORMADOR DE 5 A 112,5KVA,SOB LINHA DE 13,8KV,EXCLUSIVEFERRAGENS DE SUPORTES,CHAVES FUSIVEIS COM RESPECTIVAS FERRAGENS E TRANSFORMADORES,INCLUSIVE INTERLIGACAO DE AT E BT,SENDO ESTA ULTIMA COM CONECTORES DE LINHA,EXCLUSIVE CONECTORES.INSTALACAO</v>
      </c>
      <c r="C21431" s="519" t="s">
        <v>48755</v>
      </c>
      <c r="D21431" s="519" t="s">
        <v>48756</v>
      </c>
      <c r="E21431" s="519" t="s">
        <v>48757</v>
      </c>
      <c r="F21431" s="519" t="s">
        <v>48758</v>
      </c>
      <c r="G21431" s="519" t="s">
        <v>48759</v>
      </c>
      <c r="I21431" s="519" t="s">
        <v>5</v>
      </c>
      <c r="J21431" s="650">
        <v>233.52</v>
      </c>
    </row>
    <row r="21432" spans="1:10">
      <c r="A21432" s="519" t="s">
        <v>21556</v>
      </c>
      <c r="B21432" s="519" t="str">
        <f t="shared" si="334"/>
        <v>TRANSFORMADOR DE 5 A 112,5KVA,SOB LINHA DE 13,8KV,EXCLUSIVEFERRAGENS DE SUPORTES,CHAVES FUSIVEIS COM RESPECTIVAS FERRAGENS E TRANSFORMADORES,INCLUSIVE INTERLIGACAO DE AT E BT,SENDO ESTA ULTIMA COM CONECTORES DE LINHA,EXCLUSIVE CONECTORES.INSTALACAO</v>
      </c>
      <c r="C21432" s="519" t="s">
        <v>48755</v>
      </c>
      <c r="D21432" s="519" t="s">
        <v>48756</v>
      </c>
      <c r="E21432" s="519" t="s">
        <v>48757</v>
      </c>
      <c r="F21432" s="519" t="s">
        <v>48758</v>
      </c>
      <c r="G21432" s="519" t="s">
        <v>48759</v>
      </c>
      <c r="I21432" s="519" t="s">
        <v>5</v>
      </c>
      <c r="J21432" s="650">
        <v>202.37</v>
      </c>
    </row>
    <row r="21433" spans="1:10">
      <c r="A21433" s="519" t="s">
        <v>21557</v>
      </c>
      <c r="B21433" s="519" t="str">
        <f t="shared" si="334"/>
        <v>SUPORTE PARA MONTAGEM DE TRANSFORMADOR EM POSTE.FORNECIMENTO</v>
      </c>
      <c r="C21433" s="519" t="s">
        <v>21558</v>
      </c>
      <c r="I21433" s="519" t="s">
        <v>5</v>
      </c>
      <c r="J21433" s="650">
        <v>197.73</v>
      </c>
    </row>
    <row r="21434" spans="1:10">
      <c r="A21434" s="519" t="s">
        <v>21559</v>
      </c>
      <c r="B21434" s="519" t="str">
        <f t="shared" si="334"/>
        <v>SUPORTE PARA MONTAGEM DE TRANSFORMADOR EM POSTE.FORNECIMENTO</v>
      </c>
      <c r="C21434" s="519" t="s">
        <v>21558</v>
      </c>
      <c r="I21434" s="519" t="s">
        <v>5</v>
      </c>
      <c r="J21434" s="650">
        <v>197.73</v>
      </c>
    </row>
    <row r="21435" spans="1:10">
      <c r="A21435" s="519" t="s">
        <v>21560</v>
      </c>
      <c r="B21435" s="519" t="str">
        <f t="shared" si="334"/>
        <v>ATERRAMENTO DE CAIXA HAND-HOLE</v>
      </c>
      <c r="C21435" s="519" t="s">
        <v>21561</v>
      </c>
      <c r="I21435" s="519" t="s">
        <v>5</v>
      </c>
      <c r="J21435" s="650">
        <v>43.06</v>
      </c>
    </row>
    <row r="21436" spans="1:10">
      <c r="A21436" s="519" t="s">
        <v>21562</v>
      </c>
      <c r="B21436" s="519" t="str">
        <f t="shared" si="334"/>
        <v>ATERRAMENTO DE CAIXA HAND-HOLE</v>
      </c>
      <c r="C21436" s="519" t="s">
        <v>21561</v>
      </c>
      <c r="I21436" s="519" t="s">
        <v>5</v>
      </c>
      <c r="J21436" s="650">
        <v>41.11</v>
      </c>
    </row>
    <row r="21437" spans="1:10">
      <c r="A21437" s="519" t="s">
        <v>21563</v>
      </c>
      <c r="B21437" s="519" t="str">
        <f t="shared" si="334"/>
        <v>ATERRAMENTO DE POSTE DE ACO,INCLUSIVE FORNECIMENTO DOS MATERIAIS</v>
      </c>
      <c r="C21437" s="519" t="s">
        <v>48760</v>
      </c>
      <c r="D21437" s="519" t="s">
        <v>32724</v>
      </c>
      <c r="I21437" s="519" t="s">
        <v>5</v>
      </c>
      <c r="J21437" s="650">
        <v>68.069999999999993</v>
      </c>
    </row>
    <row r="21438" spans="1:10">
      <c r="A21438" s="519" t="s">
        <v>21564</v>
      </c>
      <c r="B21438" s="519" t="str">
        <f t="shared" si="334"/>
        <v>ATERRAMENTO DE POSTE DE ACO,INCLUSIVE FORNECIMENTO DOS MATERIAIS</v>
      </c>
      <c r="C21438" s="519" t="s">
        <v>48760</v>
      </c>
      <c r="D21438" s="519" t="s">
        <v>32724</v>
      </c>
      <c r="I21438" s="519" t="s">
        <v>5</v>
      </c>
      <c r="J21438" s="650">
        <v>67.09</v>
      </c>
    </row>
    <row r="21439" spans="1:10">
      <c r="A21439" s="519" t="s">
        <v>21565</v>
      </c>
      <c r="B21439" s="519" t="str">
        <f t="shared" si="334"/>
        <v>ATERRAMENTO DE TAMPAO,INCLUSIVE FORNECIMENTO DOS MATERIAIS</v>
      </c>
      <c r="C21439" s="519" t="s">
        <v>21566</v>
      </c>
      <c r="I21439" s="519" t="s">
        <v>5</v>
      </c>
      <c r="J21439" s="650">
        <v>109.48</v>
      </c>
    </row>
    <row r="21440" spans="1:10">
      <c r="A21440" s="519" t="s">
        <v>21567</v>
      </c>
      <c r="B21440" s="519" t="str">
        <f t="shared" si="334"/>
        <v>ATERRAMENTO DE TAMPAO,INCLUSIVE FORNECIMENTO DOS MATERIAIS</v>
      </c>
      <c r="C21440" s="519" t="s">
        <v>21566</v>
      </c>
      <c r="I21440" s="519" t="s">
        <v>5</v>
      </c>
      <c r="J21440" s="650">
        <v>108.51</v>
      </c>
    </row>
    <row r="21441" spans="1:10">
      <c r="A21441" s="519" t="s">
        <v>21568</v>
      </c>
      <c r="B21441" s="519" t="str">
        <f t="shared" si="334"/>
        <v>CONJUNTO DE ATERRAMENTO PARA TRANSFORMADOR(VER DESENHO A2-134-CP).FORNECIMENTO E INSTALACAO</v>
      </c>
      <c r="C21441" s="519" t="s">
        <v>48761</v>
      </c>
      <c r="D21441" s="519" t="s">
        <v>48762</v>
      </c>
      <c r="I21441" s="519" t="s">
        <v>5</v>
      </c>
      <c r="J21441" s="650">
        <v>809.7</v>
      </c>
    </row>
    <row r="21442" spans="1:10">
      <c r="A21442" s="519" t="s">
        <v>21569</v>
      </c>
      <c r="B21442" s="519" t="str">
        <f t="shared" si="334"/>
        <v>CONJUNTO DE ATERRAMENTO PARA TRANSFORMADOR(VER DESENHO A2-134-CP).FORNECIMENTO E INSTALACAO</v>
      </c>
      <c r="C21442" s="519" t="s">
        <v>48761</v>
      </c>
      <c r="D21442" s="519" t="s">
        <v>48762</v>
      </c>
      <c r="I21442" s="519" t="s">
        <v>5</v>
      </c>
      <c r="J21442" s="650">
        <v>792.18</v>
      </c>
    </row>
    <row r="21443" spans="1:10">
      <c r="A21443" s="519" t="s">
        <v>21570</v>
      </c>
      <c r="B21443" s="519" t="str">
        <f t="shared" si="334"/>
        <v>CONJUNTO PARA ATERRAMENTO DE REDE DE B.T.(VER DESENHO A2-134-CP).FORNECIMENTO E INSTALACAO</v>
      </c>
      <c r="C21443" s="519" t="s">
        <v>48763</v>
      </c>
      <c r="D21443" s="519" t="s">
        <v>48764</v>
      </c>
      <c r="I21443" s="519" t="s">
        <v>5</v>
      </c>
      <c r="J21443" s="650">
        <v>568.17999999999995</v>
      </c>
    </row>
    <row r="21444" spans="1:10">
      <c r="A21444" s="519" t="s">
        <v>21571</v>
      </c>
      <c r="B21444" s="519" t="str">
        <f t="shared" si="334"/>
        <v>CONJUNTO PARA ATERRAMENTO DE REDE DE B.T.(VER DESENHO A2-134-CP).FORNECIMENTO E INSTALACAO</v>
      </c>
      <c r="C21444" s="519" t="s">
        <v>48763</v>
      </c>
      <c r="D21444" s="519" t="s">
        <v>48764</v>
      </c>
      <c r="I21444" s="519" t="s">
        <v>5</v>
      </c>
      <c r="J21444" s="650">
        <v>556.5</v>
      </c>
    </row>
    <row r="21445" spans="1:10">
      <c r="A21445" s="519" t="s">
        <v>21572</v>
      </c>
      <c r="B21445" s="519" t="str">
        <f t="shared" si="334"/>
        <v>HASTE PARA ATERRAMENTO,DE 5/8"(16MM),COM 2,40M DE COMPRIMENTO.FORNECIMENTO</v>
      </c>
      <c r="C21445" s="519" t="s">
        <v>48765</v>
      </c>
      <c r="D21445" s="519" t="s">
        <v>45879</v>
      </c>
      <c r="I21445" s="519" t="s">
        <v>5</v>
      </c>
      <c r="J21445" s="650">
        <v>52.02</v>
      </c>
    </row>
    <row r="21446" spans="1:10">
      <c r="A21446" s="519" t="s">
        <v>21573</v>
      </c>
      <c r="B21446" s="519" t="str">
        <f t="shared" si="334"/>
        <v>HASTE PARA ATERRAMENTO,DE 5/8"(16MM),COM 2,40M DE COMPRIMENTO.FORNECIMENTO</v>
      </c>
      <c r="C21446" s="519" t="s">
        <v>48765</v>
      </c>
      <c r="D21446" s="519" t="s">
        <v>45879</v>
      </c>
      <c r="I21446" s="519" t="s">
        <v>5</v>
      </c>
      <c r="J21446" s="650">
        <v>52.02</v>
      </c>
    </row>
    <row r="21447" spans="1:10">
      <c r="A21447" s="519" t="s">
        <v>48766</v>
      </c>
      <c r="B21447" s="519" t="str">
        <f t="shared" si="334"/>
        <v>HASTE PARA ATERRAMENTO,DE 5/8" (16MM),COM 3,00M DE COMPRIMENTO.FORNECIMENTO</v>
      </c>
      <c r="C21447" s="519" t="s">
        <v>48767</v>
      </c>
      <c r="D21447" s="519" t="s">
        <v>48768</v>
      </c>
      <c r="I21447" s="519" t="s">
        <v>5</v>
      </c>
      <c r="J21447" s="650">
        <v>70</v>
      </c>
    </row>
    <row r="21448" spans="1:10">
      <c r="A21448" s="519" t="s">
        <v>48769</v>
      </c>
      <c r="B21448" s="519" t="str">
        <f t="shared" ref="B21448:B21511" si="335">C21448&amp;D21448&amp;E21448&amp;F21448&amp;G21448&amp;H21448</f>
        <v>HASTE PARA ATERRAMENTO,DE 5/8" (16MM),COM 3,00M DE COMPRIMENTO.FORNECIMENTO</v>
      </c>
      <c r="C21448" s="519" t="s">
        <v>48767</v>
      </c>
      <c r="D21448" s="519" t="s">
        <v>48768</v>
      </c>
      <c r="I21448" s="519" t="s">
        <v>5</v>
      </c>
      <c r="J21448" s="650">
        <v>70</v>
      </c>
    </row>
    <row r="21449" spans="1:10">
      <c r="A21449" s="519" t="s">
        <v>48770</v>
      </c>
      <c r="B21449" s="519" t="str">
        <f t="shared" si="335"/>
        <v>HASTE PARA ATERRAMENTO,DE 3/4" (19MM),COM 2,40M DE COMPRIMENTO.FORNECIMENTO</v>
      </c>
      <c r="C21449" s="519" t="s">
        <v>48771</v>
      </c>
      <c r="D21449" s="519" t="s">
        <v>48768</v>
      </c>
      <c r="I21449" s="519" t="s">
        <v>5</v>
      </c>
      <c r="J21449" s="650">
        <v>115.18</v>
      </c>
    </row>
    <row r="21450" spans="1:10">
      <c r="A21450" s="519" t="s">
        <v>48772</v>
      </c>
      <c r="B21450" s="519" t="str">
        <f t="shared" si="335"/>
        <v>HASTE PARA ATERRAMENTO,DE 3/4" (19MM),COM 2,40M DE COMPRIMENTO.FORNECIMENTO</v>
      </c>
      <c r="C21450" s="519" t="s">
        <v>48771</v>
      </c>
      <c r="D21450" s="519" t="s">
        <v>48768</v>
      </c>
      <c r="I21450" s="519" t="s">
        <v>5</v>
      </c>
      <c r="J21450" s="650">
        <v>115.18</v>
      </c>
    </row>
    <row r="21451" spans="1:10">
      <c r="A21451" s="519" t="s">
        <v>48773</v>
      </c>
      <c r="B21451" s="519" t="str">
        <f t="shared" si="335"/>
        <v>HASTE PARA ATERRAMENTO,DE 3/4" (19MM),COM 3,00M DE COMPRIMENTO.FORNECIMENTO</v>
      </c>
      <c r="C21451" s="519" t="s">
        <v>48774</v>
      </c>
      <c r="D21451" s="519" t="s">
        <v>48768</v>
      </c>
      <c r="I21451" s="519" t="s">
        <v>5</v>
      </c>
      <c r="J21451" s="650">
        <v>105.17</v>
      </c>
    </row>
    <row r="21452" spans="1:10">
      <c r="A21452" s="519" t="s">
        <v>48775</v>
      </c>
      <c r="B21452" s="519" t="str">
        <f t="shared" si="335"/>
        <v>HASTE PARA ATERRAMENTO,DE 3/4" (19MM),COM 3,00M DE COMPRIMENTO.FORNECIMENTO</v>
      </c>
      <c r="C21452" s="519" t="s">
        <v>48774</v>
      </c>
      <c r="D21452" s="519" t="s">
        <v>48768</v>
      </c>
      <c r="I21452" s="519" t="s">
        <v>5</v>
      </c>
      <c r="J21452" s="650">
        <v>105.17</v>
      </c>
    </row>
    <row r="21453" spans="1:10">
      <c r="A21453" s="519" t="s">
        <v>21574</v>
      </c>
      <c r="B21453" s="519" t="str">
        <f t="shared" si="335"/>
        <v>HASTE PARA ATERRAMENTO,COM 2,40M A 3,00M DE COMPRIMENTO.COLOCACAO</v>
      </c>
      <c r="C21453" s="519" t="s">
        <v>48776</v>
      </c>
      <c r="D21453" s="519" t="s">
        <v>34526</v>
      </c>
      <c r="I21453" s="519" t="s">
        <v>5</v>
      </c>
      <c r="J21453" s="650">
        <v>4.08</v>
      </c>
    </row>
    <row r="21454" spans="1:10">
      <c r="A21454" s="519" t="s">
        <v>21575</v>
      </c>
      <c r="B21454" s="519" t="str">
        <f t="shared" si="335"/>
        <v>HASTE PARA ATERRAMENTO,COM 2,40M A 3,00M DE COMPRIMENTO.COLOCACAO</v>
      </c>
      <c r="C21454" s="519" t="s">
        <v>48776</v>
      </c>
      <c r="D21454" s="519" t="s">
        <v>34526</v>
      </c>
      <c r="I21454" s="519" t="s">
        <v>5</v>
      </c>
      <c r="J21454" s="650">
        <v>3.54</v>
      </c>
    </row>
    <row r="21455" spans="1:10">
      <c r="A21455" s="519" t="s">
        <v>21576</v>
      </c>
      <c r="B21455" s="519" t="str">
        <f t="shared" si="335"/>
        <v>REDE DE 13,8KV,AEREA,COM 2(DOIS)CONDUTORES DE COBRE,EXCLUSIVE FORNECIMENTO DOS CONDUTORES(LANCE).INSTALACAO</v>
      </c>
      <c r="C21455" s="519" t="s">
        <v>48777</v>
      </c>
      <c r="D21455" s="519" t="s">
        <v>48778</v>
      </c>
      <c r="I21455" s="519" t="s">
        <v>5</v>
      </c>
      <c r="J21455" s="650">
        <v>102.16</v>
      </c>
    </row>
    <row r="21456" spans="1:10">
      <c r="A21456" s="519" t="s">
        <v>21577</v>
      </c>
      <c r="B21456" s="519" t="str">
        <f t="shared" si="335"/>
        <v>REDE DE 13,8KV,AEREA,COM 2(DOIS)CONDUTORES DE COBRE,EXCLUSIVE FORNECIMENTO DOS CONDUTORES(LANCE).INSTALACAO</v>
      </c>
      <c r="C21456" s="519" t="s">
        <v>48777</v>
      </c>
      <c r="D21456" s="519" t="s">
        <v>48778</v>
      </c>
      <c r="I21456" s="519" t="s">
        <v>5</v>
      </c>
      <c r="J21456" s="650">
        <v>88.53</v>
      </c>
    </row>
    <row r="21457" spans="1:10">
      <c r="A21457" s="519" t="s">
        <v>21578</v>
      </c>
      <c r="B21457" s="519" t="str">
        <f t="shared" si="335"/>
        <v>REDE DE 13,8KV,AEREA,COM 3(TRES)CONDUTORES DE COBRE,EXCLUSIVE FORNECIMENTO DOS CONDUTORES(LANCE).INSTALACAO</v>
      </c>
      <c r="C21457" s="519" t="s">
        <v>48779</v>
      </c>
      <c r="D21457" s="519" t="s">
        <v>48778</v>
      </c>
      <c r="I21457" s="519" t="s">
        <v>5</v>
      </c>
      <c r="J21457" s="650">
        <v>145.94999999999999</v>
      </c>
    </row>
    <row r="21458" spans="1:10">
      <c r="A21458" s="519" t="s">
        <v>21579</v>
      </c>
      <c r="B21458" s="519" t="str">
        <f t="shared" si="335"/>
        <v>REDE DE 13,8KV,AEREA,COM 3(TRES)CONDUTORES DE COBRE,EXCLUSIVE FORNECIMENTO DOS CONDUTORES(LANCE).INSTALACAO</v>
      </c>
      <c r="C21458" s="519" t="s">
        <v>48779</v>
      </c>
      <c r="D21458" s="519" t="s">
        <v>48778</v>
      </c>
      <c r="I21458" s="519" t="s">
        <v>5</v>
      </c>
      <c r="J21458" s="650">
        <v>126.48</v>
      </c>
    </row>
    <row r="21459" spans="1:10">
      <c r="A21459" s="519" t="s">
        <v>21580</v>
      </c>
      <c r="B21459" s="519" t="str">
        <f t="shared" si="335"/>
        <v>REDE DE 13,8KV,AEREA,COM 2 CONDUTORES DE ALUMINIO,EXCLUSIVEFORNECIMENTO DOS CONDUTORES(LANCE).INSTALACAO</v>
      </c>
      <c r="C21459" s="519" t="s">
        <v>48780</v>
      </c>
      <c r="D21459" s="519" t="s">
        <v>48781</v>
      </c>
      <c r="I21459" s="519" t="s">
        <v>5</v>
      </c>
      <c r="J21459" s="650">
        <v>116.76</v>
      </c>
    </row>
    <row r="21460" spans="1:10">
      <c r="A21460" s="519" t="s">
        <v>21581</v>
      </c>
      <c r="B21460" s="519" t="str">
        <f t="shared" si="335"/>
        <v>REDE DE 13,8KV,AEREA,COM 2 CONDUTORES DE ALUMINIO,EXCLUSIVEFORNECIMENTO DOS CONDUTORES(LANCE).INSTALACAO</v>
      </c>
      <c r="C21460" s="519" t="s">
        <v>48780</v>
      </c>
      <c r="D21460" s="519" t="s">
        <v>48781</v>
      </c>
      <c r="I21460" s="519" t="s">
        <v>5</v>
      </c>
      <c r="J21460" s="650">
        <v>101.18</v>
      </c>
    </row>
    <row r="21461" spans="1:10">
      <c r="A21461" s="519" t="s">
        <v>21582</v>
      </c>
      <c r="B21461" s="519" t="str">
        <f t="shared" si="335"/>
        <v>REDE DE 13,8KV,AEREA,COM 3 CONDUTORES DE ALUMINIO,EXCLUSIVEFORNECIMENTO DOS CONDUTORES(LANCE).INSTALACAO</v>
      </c>
      <c r="C21461" s="519" t="s">
        <v>48782</v>
      </c>
      <c r="D21461" s="519" t="s">
        <v>48781</v>
      </c>
      <c r="I21461" s="519" t="s">
        <v>5</v>
      </c>
      <c r="J21461" s="650">
        <v>175.14</v>
      </c>
    </row>
    <row r="21462" spans="1:10">
      <c r="A21462" s="519" t="s">
        <v>21583</v>
      </c>
      <c r="B21462" s="519" t="str">
        <f t="shared" si="335"/>
        <v>REDE DE 13,8KV,AEREA,COM 3 CONDUTORES DE ALUMINIO,EXCLUSIVEFORNECIMENTO DOS CONDUTORES(LANCE).INSTALACAO</v>
      </c>
      <c r="C21462" s="519" t="s">
        <v>48782</v>
      </c>
      <c r="D21462" s="519" t="s">
        <v>48781</v>
      </c>
      <c r="I21462" s="519" t="s">
        <v>5</v>
      </c>
      <c r="J21462" s="650">
        <v>151.78</v>
      </c>
    </row>
    <row r="21463" spans="1:10">
      <c r="A21463" s="519" t="s">
        <v>21584</v>
      </c>
      <c r="B21463" s="519" t="str">
        <f t="shared" si="335"/>
        <v>REDE DE B.T.,AEREA,COM 1(UM)CONDUTOR DE COBRE,EXCLUSIVE FORNECIMENTO DO CONDUTOR (LANCE).INSTALACAO</v>
      </c>
      <c r="C21463" s="519" t="s">
        <v>48783</v>
      </c>
      <c r="D21463" s="519" t="s">
        <v>48784</v>
      </c>
      <c r="I21463" s="519" t="s">
        <v>5</v>
      </c>
      <c r="J21463" s="650">
        <v>29.19</v>
      </c>
    </row>
    <row r="21464" spans="1:10">
      <c r="A21464" s="519" t="s">
        <v>21585</v>
      </c>
      <c r="B21464" s="519" t="str">
        <f t="shared" si="335"/>
        <v>REDE DE B.T.,AEREA,COM 1(UM)CONDUTOR DE COBRE,EXCLUSIVE FORNECIMENTO DO CONDUTOR (LANCE).INSTALACAO</v>
      </c>
      <c r="C21464" s="519" t="s">
        <v>48783</v>
      </c>
      <c r="D21464" s="519" t="s">
        <v>48784</v>
      </c>
      <c r="I21464" s="519" t="s">
        <v>5</v>
      </c>
      <c r="J21464" s="650">
        <v>25.29</v>
      </c>
    </row>
    <row r="21465" spans="1:10">
      <c r="A21465" s="519" t="s">
        <v>21586</v>
      </c>
      <c r="B21465" s="519" t="str">
        <f t="shared" si="335"/>
        <v>REDE DE B.T.,AEREA,COM 2(DOIS)CONDUTORES DE COBRE,EXCLUSIVEFORNECIMENTO DOS CONDUTORES(LANCE).INSTALACAO</v>
      </c>
      <c r="C21465" s="519" t="s">
        <v>48785</v>
      </c>
      <c r="D21465" s="519" t="s">
        <v>48781</v>
      </c>
      <c r="I21465" s="519" t="s">
        <v>5</v>
      </c>
      <c r="J21465" s="650">
        <v>58.38</v>
      </c>
    </row>
    <row r="21466" spans="1:10">
      <c r="A21466" s="519" t="s">
        <v>21587</v>
      </c>
      <c r="B21466" s="519" t="str">
        <f t="shared" si="335"/>
        <v>REDE DE B.T.,AEREA,COM 2(DOIS)CONDUTORES DE COBRE,EXCLUSIVEFORNECIMENTO DOS CONDUTORES(LANCE).INSTALACAO</v>
      </c>
      <c r="C21466" s="519" t="s">
        <v>48785</v>
      </c>
      <c r="D21466" s="519" t="s">
        <v>48781</v>
      </c>
      <c r="I21466" s="519" t="s">
        <v>5</v>
      </c>
      <c r="J21466" s="650">
        <v>50.59</v>
      </c>
    </row>
    <row r="21467" spans="1:10">
      <c r="A21467" s="519" t="s">
        <v>21588</v>
      </c>
      <c r="B21467" s="519" t="str">
        <f t="shared" si="335"/>
        <v>REDE DE B.T.,AEREA,COM 3(TRES)CONDUTORES DE COBRE,EXCLUSIVEFORNECIMENTO DOS CONDUTORES(LANCE).INSTALACAO</v>
      </c>
      <c r="C21467" s="519" t="s">
        <v>48786</v>
      </c>
      <c r="D21467" s="519" t="s">
        <v>48781</v>
      </c>
      <c r="I21467" s="519" t="s">
        <v>5</v>
      </c>
      <c r="J21467" s="650">
        <v>87.57</v>
      </c>
    </row>
    <row r="21468" spans="1:10">
      <c r="A21468" s="519" t="s">
        <v>21589</v>
      </c>
      <c r="B21468" s="519" t="str">
        <f t="shared" si="335"/>
        <v>REDE DE B.T.,AEREA,COM 3(TRES)CONDUTORES DE COBRE,EXCLUSIVEFORNECIMENTO DOS CONDUTORES(LANCE).INSTALACAO</v>
      </c>
      <c r="C21468" s="519" t="s">
        <v>48786</v>
      </c>
      <c r="D21468" s="519" t="s">
        <v>48781</v>
      </c>
      <c r="I21468" s="519" t="s">
        <v>5</v>
      </c>
      <c r="J21468" s="650">
        <v>75.89</v>
      </c>
    </row>
    <row r="21469" spans="1:10">
      <c r="A21469" s="519" t="s">
        <v>21590</v>
      </c>
      <c r="B21469" s="519" t="str">
        <f t="shared" si="335"/>
        <v>REDE DE B.T.,AEREA,COM 4(QUATRO)CONDUTORES DE COBRE,EXCLUSIVE FORNECIMENTO DOS CONDUTORES(LANCE).INSTALACAO</v>
      </c>
      <c r="C21469" s="519" t="s">
        <v>48787</v>
      </c>
      <c r="D21469" s="519" t="s">
        <v>48778</v>
      </c>
      <c r="I21469" s="519" t="s">
        <v>5</v>
      </c>
      <c r="J21469" s="650">
        <v>116.76</v>
      </c>
    </row>
    <row r="21470" spans="1:10">
      <c r="A21470" s="519" t="s">
        <v>21591</v>
      </c>
      <c r="B21470" s="519" t="str">
        <f t="shared" si="335"/>
        <v>REDE DE B.T.,AEREA,COM 4(QUATRO)CONDUTORES DE COBRE,EXCLUSIVE FORNECIMENTO DOS CONDUTORES(LANCE).INSTALACAO</v>
      </c>
      <c r="C21470" s="519" t="s">
        <v>48787</v>
      </c>
      <c r="D21470" s="519" t="s">
        <v>48778</v>
      </c>
      <c r="I21470" s="519" t="s">
        <v>5</v>
      </c>
      <c r="J21470" s="650">
        <v>101.18</v>
      </c>
    </row>
    <row r="21471" spans="1:10">
      <c r="A21471" s="519" t="s">
        <v>21592</v>
      </c>
      <c r="B21471" s="519" t="str">
        <f t="shared" si="335"/>
        <v>REDE DE B.T.,AEREA,COM 3(TRES)CONDUTORES DE ALUMINIO,EXCLUSIVE FORNECIMENTO DOS CONDUTORES(LANCE).INSTALACAO</v>
      </c>
      <c r="C21471" s="519" t="s">
        <v>48788</v>
      </c>
      <c r="D21471" s="519" t="s">
        <v>48789</v>
      </c>
      <c r="I21471" s="519" t="s">
        <v>5</v>
      </c>
      <c r="J21471" s="650">
        <v>94.86</v>
      </c>
    </row>
    <row r="21472" spans="1:10">
      <c r="A21472" s="519" t="s">
        <v>21593</v>
      </c>
      <c r="B21472" s="519" t="str">
        <f t="shared" si="335"/>
        <v>REDE DE B.T.,AEREA,COM 3(TRES)CONDUTORES DE ALUMINIO,EXCLUSIVE FORNECIMENTO DOS CONDUTORES(LANCE).INSTALACAO</v>
      </c>
      <c r="C21472" s="519" t="s">
        <v>48788</v>
      </c>
      <c r="D21472" s="519" t="s">
        <v>48789</v>
      </c>
      <c r="I21472" s="519" t="s">
        <v>5</v>
      </c>
      <c r="J21472" s="650">
        <v>82.21</v>
      </c>
    </row>
    <row r="21473" spans="1:10">
      <c r="A21473" s="519" t="s">
        <v>21594</v>
      </c>
      <c r="B21473" s="519" t="str">
        <f t="shared" si="335"/>
        <v>REDE DE B.T.,AEREA,COM 4(QUATRO)CONDUTORES DE ALUMINIO,EXCLUSIVE FORNECIMENTO DOS CONDUTORES(LANCE).INSTALACAO</v>
      </c>
      <c r="C21473" s="519" t="s">
        <v>48790</v>
      </c>
      <c r="D21473" s="519" t="s">
        <v>48791</v>
      </c>
      <c r="I21473" s="519" t="s">
        <v>5</v>
      </c>
      <c r="J21473" s="650">
        <v>145.94999999999999</v>
      </c>
    </row>
    <row r="21474" spans="1:10">
      <c r="A21474" s="519" t="s">
        <v>21595</v>
      </c>
      <c r="B21474" s="519" t="str">
        <f t="shared" si="335"/>
        <v>REDE DE B.T.,AEREA,COM 4(QUATRO)CONDUTORES DE ALUMINIO,EXCLUSIVE FORNECIMENTO DOS CONDUTORES(LANCE).INSTALACAO</v>
      </c>
      <c r="C21474" s="519" t="s">
        <v>48790</v>
      </c>
      <c r="D21474" s="519" t="s">
        <v>48791</v>
      </c>
      <c r="I21474" s="519" t="s">
        <v>5</v>
      </c>
      <c r="J21474" s="650">
        <v>126.48</v>
      </c>
    </row>
    <row r="21475" spans="1:10">
      <c r="A21475" s="519" t="s">
        <v>21596</v>
      </c>
      <c r="B21475" s="519" t="str">
        <f t="shared" si="335"/>
        <v>REDE DE B.T.,AEREA,COM 1(UM)CONDUTOR DE ALUMINIO,EXCLUSIVE FORNECIMENTO DO CONDUTOR(LANCE).INSTALACAO</v>
      </c>
      <c r="C21475" s="519" t="s">
        <v>48792</v>
      </c>
      <c r="D21475" s="519" t="s">
        <v>48793</v>
      </c>
      <c r="I21475" s="519" t="s">
        <v>5</v>
      </c>
      <c r="J21475" s="650">
        <v>43.78</v>
      </c>
    </row>
    <row r="21476" spans="1:10">
      <c r="A21476" s="519" t="s">
        <v>21597</v>
      </c>
      <c r="B21476" s="519" t="str">
        <f t="shared" si="335"/>
        <v>REDE DE B.T.,AEREA,COM 1(UM)CONDUTOR DE ALUMINIO,EXCLUSIVE FORNECIMENTO DO CONDUTOR(LANCE).INSTALACAO</v>
      </c>
      <c r="C21476" s="519" t="s">
        <v>48792</v>
      </c>
      <c r="D21476" s="519" t="s">
        <v>48793</v>
      </c>
      <c r="I21476" s="519" t="s">
        <v>5</v>
      </c>
      <c r="J21476" s="650">
        <v>37.94</v>
      </c>
    </row>
    <row r="21477" spans="1:10">
      <c r="A21477" s="519" t="s">
        <v>21598</v>
      </c>
      <c r="B21477" s="519" t="str">
        <f t="shared" si="335"/>
        <v>REDE DE B.T.,AEREA,COM 2(DOIS)CONDUTORES DE ALUMINIO,EXCLUSIVE FORNECIMENTO DO CONDUTOR(LANCE).INSTALACAO</v>
      </c>
      <c r="C21477" s="519" t="s">
        <v>48794</v>
      </c>
      <c r="D21477" s="519" t="s">
        <v>48795</v>
      </c>
      <c r="I21477" s="519" t="s">
        <v>5</v>
      </c>
      <c r="J21477" s="650">
        <v>72.97</v>
      </c>
    </row>
    <row r="21478" spans="1:10">
      <c r="A21478" s="519" t="s">
        <v>21599</v>
      </c>
      <c r="B21478" s="519" t="str">
        <f t="shared" si="335"/>
        <v>REDE DE B.T.,AEREA,COM 2(DOIS)CONDUTORES DE ALUMINIO,EXCLUSIVE FORNECIMENTO DO CONDUTOR(LANCE).INSTALACAO</v>
      </c>
      <c r="C21478" s="519" t="s">
        <v>48794</v>
      </c>
      <c r="D21478" s="519" t="s">
        <v>48795</v>
      </c>
      <c r="I21478" s="519" t="s">
        <v>5</v>
      </c>
      <c r="J21478" s="650">
        <v>63.24</v>
      </c>
    </row>
    <row r="21479" spans="1:10">
      <c r="A21479" s="519" t="s">
        <v>21600</v>
      </c>
      <c r="B21479" s="519" t="str">
        <f t="shared" si="335"/>
        <v>REDE B.T.,AEREA,COM CABO MULTIPLEX OU SIMILAR,DE ALUMINIO,EXCLUSIVE FORNECIMENTO DO CABO.INSTALACAO</v>
      </c>
      <c r="C21479" s="519" t="s">
        <v>48796</v>
      </c>
      <c r="D21479" s="519" t="s">
        <v>48797</v>
      </c>
      <c r="I21479" s="519" t="s">
        <v>5</v>
      </c>
      <c r="J21479" s="650">
        <v>8.4600000000000009</v>
      </c>
    </row>
    <row r="21480" spans="1:10">
      <c r="A21480" s="519" t="s">
        <v>21601</v>
      </c>
      <c r="B21480" s="519" t="str">
        <f t="shared" si="335"/>
        <v>REDE B.T.,AEREA,COM CABO MULTIPLEX OU SIMILAR,DE ALUMINIO,EXCLUSIVE FORNECIMENTO DO CABO.INSTALACAO</v>
      </c>
      <c r="C21480" s="519" t="s">
        <v>48796</v>
      </c>
      <c r="D21480" s="519" t="s">
        <v>48797</v>
      </c>
      <c r="I21480" s="519" t="s">
        <v>5</v>
      </c>
      <c r="J21480" s="650">
        <v>7.33</v>
      </c>
    </row>
    <row r="21481" spans="1:10">
      <c r="A21481" s="519" t="s">
        <v>21602</v>
      </c>
      <c r="B21481" s="519" t="str">
        <f t="shared" si="335"/>
        <v>ISOLADOR DE BAIXA TENSAO(BT),TIPO CARRETEL,NA COR MARROM,MEDINDO(72X72)MM.FORNECIMENTO</v>
      </c>
      <c r="C21481" s="519" t="s">
        <v>48798</v>
      </c>
      <c r="D21481" s="519" t="s">
        <v>48799</v>
      </c>
      <c r="I21481" s="519" t="s">
        <v>5</v>
      </c>
      <c r="J21481" s="650">
        <v>5.64</v>
      </c>
    </row>
    <row r="21482" spans="1:10">
      <c r="A21482" s="519" t="s">
        <v>21603</v>
      </c>
      <c r="B21482" s="519" t="str">
        <f t="shared" si="335"/>
        <v>ISOLADOR DE BAIXA TENSAO(BT),TIPO CARRETEL,NA COR MARROM,MEDINDO(72X72)MM.FORNECIMENTO</v>
      </c>
      <c r="C21482" s="519" t="s">
        <v>48798</v>
      </c>
      <c r="D21482" s="519" t="s">
        <v>48799</v>
      </c>
      <c r="I21482" s="519" t="s">
        <v>5</v>
      </c>
      <c r="J21482" s="650">
        <v>5.64</v>
      </c>
    </row>
    <row r="21483" spans="1:10">
      <c r="A21483" s="519" t="s">
        <v>21604</v>
      </c>
      <c r="B21483" s="519" t="str">
        <f t="shared" si="335"/>
        <v>ISOLADOR TIPO PINO,13,8KV.FORNECIMENTO</v>
      </c>
      <c r="C21483" s="519" t="s">
        <v>21605</v>
      </c>
      <c r="I21483" s="519" t="s">
        <v>5</v>
      </c>
      <c r="J21483" s="650">
        <v>25.1</v>
      </c>
    </row>
    <row r="21484" spans="1:10">
      <c r="A21484" s="519" t="s">
        <v>21606</v>
      </c>
      <c r="B21484" s="519" t="str">
        <f t="shared" si="335"/>
        <v>ISOLADOR TIPO PINO,13,8KV.FORNECIMENTO</v>
      </c>
      <c r="C21484" s="519" t="s">
        <v>21605</v>
      </c>
      <c r="I21484" s="519" t="s">
        <v>5</v>
      </c>
      <c r="J21484" s="650">
        <v>25.1</v>
      </c>
    </row>
    <row r="21485" spans="1:10">
      <c r="A21485" s="519" t="s">
        <v>21607</v>
      </c>
      <c r="B21485" s="519" t="str">
        <f t="shared" si="335"/>
        <v>MUFLA TERMINAL PARA CABO SINGELO 50MM2,15KV.FORNECIMENTO</v>
      </c>
      <c r="C21485" s="519" t="s">
        <v>48800</v>
      </c>
      <c r="I21485" s="519" t="s">
        <v>5</v>
      </c>
      <c r="J21485" s="650">
        <v>178.5</v>
      </c>
    </row>
    <row r="21486" spans="1:10">
      <c r="A21486" s="519" t="s">
        <v>21608</v>
      </c>
      <c r="B21486" s="519" t="str">
        <f t="shared" si="335"/>
        <v>MUFLA TERMINAL PARA CABO SINGELO 50MM2,15KV.FORNECIMENTO</v>
      </c>
      <c r="C21486" s="519" t="s">
        <v>48800</v>
      </c>
      <c r="I21486" s="519" t="s">
        <v>5</v>
      </c>
      <c r="J21486" s="650">
        <v>178.5</v>
      </c>
    </row>
    <row r="21487" spans="1:10">
      <c r="A21487" s="519" t="s">
        <v>21609</v>
      </c>
      <c r="B21487" s="519" t="str">
        <f t="shared" si="335"/>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487" s="519" t="s">
        <v>48801</v>
      </c>
      <c r="D21487" s="519" t="s">
        <v>48802</v>
      </c>
      <c r="E21487" s="519" t="s">
        <v>48803</v>
      </c>
      <c r="F21487" s="519" t="s">
        <v>48804</v>
      </c>
      <c r="G21487" s="519" t="s">
        <v>48805</v>
      </c>
      <c r="H21487" s="519" t="s">
        <v>48806</v>
      </c>
      <c r="I21487" s="519" t="s">
        <v>5</v>
      </c>
      <c r="J21487" s="650">
        <v>540.28</v>
      </c>
    </row>
    <row r="21488" spans="1:10">
      <c r="A21488" s="519" t="s">
        <v>21610</v>
      </c>
      <c r="B21488" s="519" t="str">
        <f t="shared" si="335"/>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1488" s="519" t="s">
        <v>48801</v>
      </c>
      <c r="D21488" s="519" t="s">
        <v>48802</v>
      </c>
      <c r="E21488" s="519" t="s">
        <v>48803</v>
      </c>
      <c r="F21488" s="519" t="s">
        <v>48804</v>
      </c>
      <c r="G21488" s="519" t="s">
        <v>48805</v>
      </c>
      <c r="H21488" s="519" t="s">
        <v>48806</v>
      </c>
      <c r="I21488" s="519" t="s">
        <v>5</v>
      </c>
      <c r="J21488" s="650">
        <v>540.28</v>
      </c>
    </row>
    <row r="21489" spans="1:10">
      <c r="A21489" s="519" t="s">
        <v>21611</v>
      </c>
      <c r="B21489" s="519" t="str">
        <f t="shared" si="335"/>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489" s="519" t="s">
        <v>48807</v>
      </c>
      <c r="D21489" s="519" t="s">
        <v>48808</v>
      </c>
      <c r="E21489" s="519" t="s">
        <v>48809</v>
      </c>
      <c r="F21489" s="519" t="s">
        <v>48810</v>
      </c>
      <c r="G21489" s="519" t="s">
        <v>48811</v>
      </c>
      <c r="H21489" s="519" t="s">
        <v>48812</v>
      </c>
      <c r="I21489" s="519" t="s">
        <v>5</v>
      </c>
      <c r="J21489" s="650">
        <v>384.18</v>
      </c>
    </row>
    <row r="21490" spans="1:10">
      <c r="A21490" s="519" t="s">
        <v>21612</v>
      </c>
      <c r="B21490" s="519" t="str">
        <f t="shared" si="335"/>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1490" s="519" t="s">
        <v>48807</v>
      </c>
      <c r="D21490" s="519" t="s">
        <v>48808</v>
      </c>
      <c r="E21490" s="519" t="s">
        <v>48809</v>
      </c>
      <c r="F21490" s="519" t="s">
        <v>48810</v>
      </c>
      <c r="G21490" s="519" t="s">
        <v>48811</v>
      </c>
      <c r="H21490" s="519" t="s">
        <v>48812</v>
      </c>
      <c r="I21490" s="519" t="s">
        <v>5</v>
      </c>
      <c r="J21490" s="650">
        <v>384.18</v>
      </c>
    </row>
    <row r="21491" spans="1:10">
      <c r="A21491" s="519" t="s">
        <v>21613</v>
      </c>
      <c r="B21491" s="519" t="str">
        <f t="shared" si="335"/>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491" s="519" t="s">
        <v>48813</v>
      </c>
      <c r="D21491" s="519" t="s">
        <v>48814</v>
      </c>
      <c r="E21491" s="519" t="s">
        <v>48815</v>
      </c>
      <c r="F21491" s="519" t="s">
        <v>48816</v>
      </c>
      <c r="G21491" s="519" t="s">
        <v>48817</v>
      </c>
      <c r="H21491" s="519" t="s">
        <v>33282</v>
      </c>
      <c r="I21491" s="519" t="s">
        <v>5</v>
      </c>
      <c r="J21491" s="650">
        <v>955.84</v>
      </c>
    </row>
    <row r="21492" spans="1:10">
      <c r="A21492" s="519" t="s">
        <v>21614</v>
      </c>
      <c r="B21492" s="519" t="str">
        <f t="shared" si="335"/>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1492" s="519" t="s">
        <v>48813</v>
      </c>
      <c r="D21492" s="519" t="s">
        <v>48814</v>
      </c>
      <c r="E21492" s="519" t="s">
        <v>48815</v>
      </c>
      <c r="F21492" s="519" t="s">
        <v>48816</v>
      </c>
      <c r="G21492" s="519" t="s">
        <v>48817</v>
      </c>
      <c r="H21492" s="519" t="s">
        <v>33282</v>
      </c>
      <c r="I21492" s="519" t="s">
        <v>5</v>
      </c>
      <c r="J21492" s="650">
        <v>955.84</v>
      </c>
    </row>
    <row r="21493" spans="1:10">
      <c r="A21493" s="519" t="s">
        <v>21615</v>
      </c>
      <c r="B21493" s="519" t="str">
        <f t="shared" si="335"/>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493" s="519" t="s">
        <v>48818</v>
      </c>
      <c r="D21493" s="519" t="s">
        <v>48819</v>
      </c>
      <c r="E21493" s="519" t="s">
        <v>48820</v>
      </c>
      <c r="F21493" s="519" t="s">
        <v>48821</v>
      </c>
      <c r="G21493" s="519" t="s">
        <v>48822</v>
      </c>
      <c r="H21493" s="519" t="s">
        <v>48823</v>
      </c>
      <c r="I21493" s="519" t="s">
        <v>5</v>
      </c>
      <c r="J21493" s="650">
        <v>880</v>
      </c>
    </row>
    <row r="21494" spans="1:10">
      <c r="A21494" s="519" t="s">
        <v>21616</v>
      </c>
      <c r="B21494" s="519" t="str">
        <f t="shared" si="335"/>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1494" s="519" t="s">
        <v>48818</v>
      </c>
      <c r="D21494" s="519" t="s">
        <v>48819</v>
      </c>
      <c r="E21494" s="519" t="s">
        <v>48820</v>
      </c>
      <c r="F21494" s="519" t="s">
        <v>48821</v>
      </c>
      <c r="G21494" s="519" t="s">
        <v>48822</v>
      </c>
      <c r="H21494" s="519" t="s">
        <v>48823</v>
      </c>
      <c r="I21494" s="519" t="s">
        <v>5</v>
      </c>
      <c r="J21494" s="650">
        <v>880</v>
      </c>
    </row>
    <row r="21495" spans="1:10">
      <c r="A21495" s="519" t="s">
        <v>21617</v>
      </c>
      <c r="B21495" s="519" t="str">
        <f t="shared" si="335"/>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495" s="519" t="s">
        <v>48824</v>
      </c>
      <c r="D21495" s="519" t="s">
        <v>48825</v>
      </c>
      <c r="E21495" s="519" t="s">
        <v>48815</v>
      </c>
      <c r="F21495" s="519" t="s">
        <v>48826</v>
      </c>
      <c r="G21495" s="519" t="s">
        <v>48827</v>
      </c>
      <c r="H21495" s="519" t="s">
        <v>33759</v>
      </c>
      <c r="I21495" s="519" t="s">
        <v>5</v>
      </c>
      <c r="J21495" s="650">
        <v>974.38</v>
      </c>
    </row>
    <row r="21496" spans="1:10">
      <c r="A21496" s="519" t="s">
        <v>21618</v>
      </c>
      <c r="B21496" s="519" t="str">
        <f t="shared" si="335"/>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1496" s="519" t="s">
        <v>48824</v>
      </c>
      <c r="D21496" s="519" t="s">
        <v>48825</v>
      </c>
      <c r="E21496" s="519" t="s">
        <v>48815</v>
      </c>
      <c r="F21496" s="519" t="s">
        <v>48826</v>
      </c>
      <c r="G21496" s="519" t="s">
        <v>48827</v>
      </c>
      <c r="H21496" s="519" t="s">
        <v>33759</v>
      </c>
      <c r="I21496" s="519" t="s">
        <v>5</v>
      </c>
      <c r="J21496" s="650">
        <v>974.38</v>
      </c>
    </row>
    <row r="21497" spans="1:10">
      <c r="A21497" s="519" t="s">
        <v>21619</v>
      </c>
      <c r="B21497" s="519" t="str">
        <f t="shared" si="335"/>
        <v>BRACO,PADRAO RIOLUZ,COM 0,57M OU 1,77M DE PROJECAO HORIZONTAL,PARA LUMINARIA LRJ-10,EM POSTE DE CONCRETO,COM FORNECIMENTO DAS FERRAGENS DE FIXACAO,EXCLUSIVE FORNECIMENTO DO BRACO.COLOCACAO</v>
      </c>
      <c r="C21497" s="519" t="s">
        <v>48828</v>
      </c>
      <c r="D21497" s="519" t="s">
        <v>48829</v>
      </c>
      <c r="E21497" s="519" t="s">
        <v>48830</v>
      </c>
      <c r="F21497" s="519" t="s">
        <v>36236</v>
      </c>
      <c r="I21497" s="519" t="s">
        <v>5</v>
      </c>
      <c r="J21497" s="650">
        <v>140.62</v>
      </c>
    </row>
    <row r="21498" spans="1:10">
      <c r="A21498" s="519" t="s">
        <v>21620</v>
      </c>
      <c r="B21498" s="519" t="str">
        <f t="shared" si="335"/>
        <v>BRACO,PADRAO RIOLUZ,COM 0,57M OU 1,77M DE PROJECAO HORIZONTAL,PARA LUMINARIA LRJ-10,EM POSTE DE CONCRETO,COM FORNECIMENTO DAS FERRAGENS DE FIXACAO,EXCLUSIVE FORNECIMENTO DO BRACO.COLOCACAO</v>
      </c>
      <c r="C21498" s="519" t="s">
        <v>48828</v>
      </c>
      <c r="D21498" s="519" t="s">
        <v>48829</v>
      </c>
      <c r="E21498" s="519" t="s">
        <v>48830</v>
      </c>
      <c r="F21498" s="519" t="s">
        <v>36236</v>
      </c>
      <c r="I21498" s="519" t="s">
        <v>5</v>
      </c>
      <c r="J21498" s="650">
        <v>138.66999999999999</v>
      </c>
    </row>
    <row r="21499" spans="1:10">
      <c r="A21499" s="519" t="s">
        <v>21621</v>
      </c>
      <c r="B21499" s="519" t="str">
        <f t="shared" si="335"/>
        <v>BRACO,PADRAO RIOLUZ,DE 1,50M ATE 2,50M DE PROJECAO HORIZONTAL,EM POSTE RETO DE ACO OU CONCRETO,COM FORNECIMENTO DAS FERRAGENS DE FIXACAO;EXCLUSIVE FORNECIMENTO DO BRACO.COLOCACAO</v>
      </c>
      <c r="C21499" s="519" t="s">
        <v>48831</v>
      </c>
      <c r="D21499" s="519" t="s">
        <v>48832</v>
      </c>
      <c r="E21499" s="519" t="s">
        <v>48833</v>
      </c>
      <c r="I21499" s="519" t="s">
        <v>5</v>
      </c>
      <c r="J21499" s="650">
        <v>287.37</v>
      </c>
    </row>
    <row r="21500" spans="1:10">
      <c r="A21500" s="519" t="s">
        <v>21622</v>
      </c>
      <c r="B21500" s="519" t="str">
        <f t="shared" si="335"/>
        <v>BRACO,PADRAO RIOLUZ,DE 1,50M ATE 2,50M DE PROJECAO HORIZONTAL,EM POSTE RETO DE ACO OU CONCRETO,COM FORNECIMENTO DAS FERRAGENS DE FIXACAO;EXCLUSIVE FORNECIMENTO DO BRACO.COLOCACAO</v>
      </c>
      <c r="C21500" s="519" t="s">
        <v>48831</v>
      </c>
      <c r="D21500" s="519" t="s">
        <v>48832</v>
      </c>
      <c r="E21500" s="519" t="s">
        <v>48833</v>
      </c>
      <c r="I21500" s="519" t="s">
        <v>5</v>
      </c>
      <c r="J21500" s="650">
        <v>283.47000000000003</v>
      </c>
    </row>
    <row r="21501" spans="1:10">
      <c r="A21501" s="519" t="s">
        <v>21623</v>
      </c>
      <c r="B21501" s="519" t="str">
        <f t="shared" si="335"/>
        <v>BRACO,PADRAO RIOLUZ,DE 2,60M ATE 3,50M DE PROJECAO HORIZONTAL,EM POSTE RETO DE ACO OU CONCRETO,COM FORNECIMENTO DAS FERRAGENS DE FIXACAO,EXCLUSIVE FORNECIMENTO DO BRACO.COLOCACAO</v>
      </c>
      <c r="C21501" s="519" t="s">
        <v>48834</v>
      </c>
      <c r="D21501" s="519" t="s">
        <v>48832</v>
      </c>
      <c r="E21501" s="519" t="s">
        <v>48835</v>
      </c>
      <c r="I21501" s="519" t="s">
        <v>5</v>
      </c>
      <c r="J21501" s="650">
        <v>316.56</v>
      </c>
    </row>
    <row r="21502" spans="1:10">
      <c r="A21502" s="519" t="s">
        <v>21624</v>
      </c>
      <c r="B21502" s="519" t="str">
        <f t="shared" si="335"/>
        <v>BRACO,PADRAO RIOLUZ,DE 2,60M ATE 3,50M DE PROJECAO HORIZONTAL,EM POSTE RETO DE ACO OU CONCRETO,COM FORNECIMENTO DAS FERRAGENS DE FIXACAO,EXCLUSIVE FORNECIMENTO DO BRACO.COLOCACAO</v>
      </c>
      <c r="C21502" s="519" t="s">
        <v>48834</v>
      </c>
      <c r="D21502" s="519" t="s">
        <v>48832</v>
      </c>
      <c r="E21502" s="519" t="s">
        <v>48835</v>
      </c>
      <c r="I21502" s="519" t="s">
        <v>5</v>
      </c>
      <c r="J21502" s="650">
        <v>308.77</v>
      </c>
    </row>
    <row r="21503" spans="1:10">
      <c r="A21503" s="519" t="s">
        <v>21625</v>
      </c>
      <c r="B21503" s="519" t="str">
        <f t="shared" si="335"/>
        <v>LUMINARIA COM LAMPADA DE DESCARGA,COM OU SEM REATOR INTEGRADO,EM PONTA DE BRACO OU POSTE RETO(ACO OU CONCRETO)ATE 6M DEALTURA,EXCLUSIVE FORNECIMENTO DA LUMINARIA.COLOCACAO</v>
      </c>
      <c r="C21503" s="519" t="s">
        <v>48836</v>
      </c>
      <c r="D21503" s="519" t="s">
        <v>48837</v>
      </c>
      <c r="E21503" s="519" t="s">
        <v>48838</v>
      </c>
      <c r="I21503" s="519" t="s">
        <v>5</v>
      </c>
      <c r="J21503" s="650">
        <v>14.59</v>
      </c>
    </row>
    <row r="21504" spans="1:10">
      <c r="A21504" s="519" t="s">
        <v>21626</v>
      </c>
      <c r="B21504" s="519" t="str">
        <f t="shared" si="335"/>
        <v>LUMINARIA COM LAMPADA DE DESCARGA,COM OU SEM REATOR INTEGRADO,EM PONTA DE BRACO OU POSTE RETO(ACO OU CONCRETO)ATE 6M DEALTURA,EXCLUSIVE FORNECIMENTO DA LUMINARIA.COLOCACAO</v>
      </c>
      <c r="C21504" s="519" t="s">
        <v>48836</v>
      </c>
      <c r="D21504" s="519" t="s">
        <v>48837</v>
      </c>
      <c r="E21504" s="519" t="s">
        <v>48838</v>
      </c>
      <c r="I21504" s="519" t="s">
        <v>5</v>
      </c>
      <c r="J21504" s="650">
        <v>12.64</v>
      </c>
    </row>
    <row r="21505" spans="1:10">
      <c r="A21505" s="519" t="s">
        <v>21627</v>
      </c>
      <c r="B21505" s="519" t="str">
        <f t="shared" si="335"/>
        <v>LUMINARIA ABERTA COM LAMPADA DE DESCARGA,SEM REATOR INTEGRADO,EM PONTA DE BRACO,ATE 10M DE ALTURA,EXCLUSIVE FORNECIMENTODA LUMINARIA.COLOCACAO</v>
      </c>
      <c r="C21505" s="519" t="s">
        <v>48839</v>
      </c>
      <c r="D21505" s="519" t="s">
        <v>48840</v>
      </c>
      <c r="E21505" s="519" t="s">
        <v>48841</v>
      </c>
      <c r="I21505" s="519" t="s">
        <v>5</v>
      </c>
      <c r="J21505" s="650">
        <v>14.59</v>
      </c>
    </row>
    <row r="21506" spans="1:10">
      <c r="A21506" s="519" t="s">
        <v>21628</v>
      </c>
      <c r="B21506" s="519" t="str">
        <f t="shared" si="335"/>
        <v>LUMINARIA ABERTA COM LAMPADA DE DESCARGA,SEM REATOR INTEGRADO,EM PONTA DE BRACO,ATE 10M DE ALTURA,EXCLUSIVE FORNECIMENTODA LUMINARIA.COLOCACAO</v>
      </c>
      <c r="C21506" s="519" t="s">
        <v>48839</v>
      </c>
      <c r="D21506" s="519" t="s">
        <v>48840</v>
      </c>
      <c r="E21506" s="519" t="s">
        <v>48841</v>
      </c>
      <c r="I21506" s="519" t="s">
        <v>5</v>
      </c>
      <c r="J21506" s="650">
        <v>12.64</v>
      </c>
    </row>
    <row r="21507" spans="1:10">
      <c r="A21507" s="519" t="s">
        <v>21629</v>
      </c>
      <c r="B21507" s="519" t="str">
        <f t="shared" si="335"/>
        <v>LUMINARIA FECHADA COM LAMPADA DE DESCARGA,COM REATOR INTEGRADO,EM PONTA DE BRACO OU POSTE DE ACO CURVO ATE 10,00M DE ALTURA,EXCLUSIVE FORNECIMENTO DA LUMINARIA.COLOCACAO</v>
      </c>
      <c r="C21507" s="519" t="s">
        <v>48842</v>
      </c>
      <c r="D21507" s="519" t="s">
        <v>48843</v>
      </c>
      <c r="E21507" s="519" t="s">
        <v>48844</v>
      </c>
      <c r="I21507" s="519" t="s">
        <v>5</v>
      </c>
      <c r="J21507" s="650">
        <v>29.19</v>
      </c>
    </row>
    <row r="21508" spans="1:10">
      <c r="A21508" s="519" t="s">
        <v>21630</v>
      </c>
      <c r="B21508" s="519" t="str">
        <f t="shared" si="335"/>
        <v>LUMINARIA FECHADA COM LAMPADA DE DESCARGA,COM REATOR INTEGRADO,EM PONTA DE BRACO OU POSTE DE ACO CURVO ATE 10,00M DE ALTURA,EXCLUSIVE FORNECIMENTO DA LUMINARIA.COLOCACAO</v>
      </c>
      <c r="C21508" s="519" t="s">
        <v>48842</v>
      </c>
      <c r="D21508" s="519" t="s">
        <v>48843</v>
      </c>
      <c r="E21508" s="519" t="s">
        <v>48844</v>
      </c>
      <c r="I21508" s="519" t="s">
        <v>5</v>
      </c>
      <c r="J21508" s="650">
        <v>25.29</v>
      </c>
    </row>
    <row r="21509" spans="1:10">
      <c r="A21509" s="519" t="s">
        <v>21631</v>
      </c>
      <c r="B21509" s="519" t="str">
        <f t="shared" si="335"/>
        <v>LUMINARIA FECHADA COM LAMPADA DE DESCARGA,SEM REATOR INTEGRADO,EM PONTA DE BRACO OU POSTE DE ACO CURVO ATE 10,00M DE ALTURA,EXCLUSIVE FORNECIMENTO DA LUMINARIA.COLOCACAO</v>
      </c>
      <c r="C21509" s="519" t="s">
        <v>48845</v>
      </c>
      <c r="D21509" s="519" t="s">
        <v>48843</v>
      </c>
      <c r="E21509" s="519" t="s">
        <v>48844</v>
      </c>
      <c r="I21509" s="519" t="s">
        <v>5</v>
      </c>
      <c r="J21509" s="650">
        <v>21.89</v>
      </c>
    </row>
    <row r="21510" spans="1:10">
      <c r="A21510" s="519" t="s">
        <v>21632</v>
      </c>
      <c r="B21510" s="519" t="str">
        <f t="shared" si="335"/>
        <v>LUMINARIA FECHADA COM LAMPADA DE DESCARGA,SEM REATOR INTEGRADO,EM PONTA DE BRACO OU POSTE DE ACO CURVO ATE 10,00M DE ALTURA,EXCLUSIVE FORNECIMENTO DA LUMINARIA.COLOCACAO</v>
      </c>
      <c r="C21510" s="519" t="s">
        <v>48845</v>
      </c>
      <c r="D21510" s="519" t="s">
        <v>48843</v>
      </c>
      <c r="E21510" s="519" t="s">
        <v>48844</v>
      </c>
      <c r="I21510" s="519" t="s">
        <v>5</v>
      </c>
      <c r="J21510" s="650">
        <v>18.97</v>
      </c>
    </row>
    <row r="21511" spans="1:10">
      <c r="A21511" s="519" t="s">
        <v>21633</v>
      </c>
      <c r="B21511" s="519" t="str">
        <f t="shared" si="335"/>
        <v>LUMINARIA COM LAMPADA DE DESCARGA,COM OU SEM REATOR INTEGRADO,EM PONTA DE BRACO OU POSTE DE ACO CURVO,DE 11,00M ATE 15,00M DE ALTURA,EXCLUSIVE FORNECIMENTO DA LUMINARIA.COLOCACAO</v>
      </c>
      <c r="C21511" s="519" t="s">
        <v>48836</v>
      </c>
      <c r="D21511" s="519" t="s">
        <v>48846</v>
      </c>
      <c r="E21511" s="519" t="s">
        <v>48847</v>
      </c>
      <c r="I21511" s="519" t="s">
        <v>5</v>
      </c>
      <c r="J21511" s="650">
        <v>72.97</v>
      </c>
    </row>
    <row r="21512" spans="1:10">
      <c r="A21512" s="519" t="s">
        <v>21634</v>
      </c>
      <c r="B21512" s="519" t="str">
        <f t="shared" ref="B21512:B21575" si="336">C21512&amp;D21512&amp;E21512&amp;F21512&amp;G21512&amp;H21512</f>
        <v>LUMINARIA COM LAMPADA DE DESCARGA,COM OU SEM REATOR INTEGRADO,EM PONTA DE BRACO OU POSTE DE ACO CURVO,DE 11,00M ATE 15,00M DE ALTURA,EXCLUSIVE FORNECIMENTO DA LUMINARIA.COLOCACAO</v>
      </c>
      <c r="C21512" s="519" t="s">
        <v>48836</v>
      </c>
      <c r="D21512" s="519" t="s">
        <v>48846</v>
      </c>
      <c r="E21512" s="519" t="s">
        <v>48847</v>
      </c>
      <c r="I21512" s="519" t="s">
        <v>5</v>
      </c>
      <c r="J21512" s="650">
        <v>63.24</v>
      </c>
    </row>
    <row r="21513" spans="1:10">
      <c r="A21513" s="519" t="s">
        <v>21635</v>
      </c>
      <c r="B21513" s="519" t="str">
        <f t="shared" si="336"/>
        <v>BASE PARA TOPO DE POSTE,EM POSTE RETO(ACO OU CONCRETO),PARAALTURAS DE 10,00 ATE 15,00M,PARA LUMINARIA PONTA DE BRACO,EXCLUSIVE LUMINARIAS E BASE.COLOCACAO</v>
      </c>
      <c r="C21513" s="519" t="s">
        <v>48848</v>
      </c>
      <c r="D21513" s="519" t="s">
        <v>48849</v>
      </c>
      <c r="E21513" s="519" t="s">
        <v>48850</v>
      </c>
      <c r="I21513" s="519" t="s">
        <v>5</v>
      </c>
      <c r="J21513" s="650">
        <v>43.78</v>
      </c>
    </row>
    <row r="21514" spans="1:10">
      <c r="A21514" s="519" t="s">
        <v>21636</v>
      </c>
      <c r="B21514" s="519" t="str">
        <f t="shared" si="336"/>
        <v>BASE PARA TOPO DE POSTE,EM POSTE RETO(ACO OU CONCRETO),PARAALTURAS DE 10,00 ATE 15,00M,PARA LUMINARIA PONTA DE BRACO,EXCLUSIVE LUMINARIAS E BASE.COLOCACAO</v>
      </c>
      <c r="C21514" s="519" t="s">
        <v>48848</v>
      </c>
      <c r="D21514" s="519" t="s">
        <v>48849</v>
      </c>
      <c r="E21514" s="519" t="s">
        <v>48850</v>
      </c>
      <c r="I21514" s="519" t="s">
        <v>5</v>
      </c>
      <c r="J21514" s="650">
        <v>37.94</v>
      </c>
    </row>
    <row r="21515" spans="1:10">
      <c r="A21515" s="519" t="s">
        <v>21637</v>
      </c>
      <c r="B21515" s="519" t="str">
        <f t="shared" si="336"/>
        <v>BASE PARA TOPO DE POSTE,EM POSTE RETO(ACO OU CONCRETO),PARAALTURA DE 9,00M,PARA LUMINARIA PONTA DE BRACO,EXCLUSIVE LUMINARIAS E BASE.COLOCACAO</v>
      </c>
      <c r="C21515" s="519" t="s">
        <v>48848</v>
      </c>
      <c r="D21515" s="519" t="s">
        <v>48851</v>
      </c>
      <c r="E21515" s="519" t="s">
        <v>48852</v>
      </c>
      <c r="I21515" s="519" t="s">
        <v>5</v>
      </c>
      <c r="J21515" s="650">
        <v>29.19</v>
      </c>
    </row>
    <row r="21516" spans="1:10">
      <c r="A21516" s="519" t="s">
        <v>21638</v>
      </c>
      <c r="B21516" s="519" t="str">
        <f t="shared" si="336"/>
        <v>BASE PARA TOPO DE POSTE,EM POSTE RETO(ACO OU CONCRETO),PARAALTURA DE 9,00M,PARA LUMINARIA PONTA DE BRACO,EXCLUSIVE LUMINARIAS E BASE.COLOCACAO</v>
      </c>
      <c r="C21516" s="519" t="s">
        <v>48848</v>
      </c>
      <c r="D21516" s="519" t="s">
        <v>48851</v>
      </c>
      <c r="E21516" s="519" t="s">
        <v>48852</v>
      </c>
      <c r="I21516" s="519" t="s">
        <v>5</v>
      </c>
      <c r="J21516" s="650">
        <v>25.29</v>
      </c>
    </row>
    <row r="21517" spans="1:10">
      <c r="A21517" s="519" t="s">
        <v>21639</v>
      </c>
      <c r="B21517" s="519" t="str">
        <f t="shared" si="336"/>
        <v>COMANDO DE CIRCUITO,PADRAO RIOLUZ,EXCLUSIVE O FORNECIMENTO DAS FERRAGENS DE FIXACAO E DO COMANDO.COLOCACAO</v>
      </c>
      <c r="C21517" s="519" t="s">
        <v>48853</v>
      </c>
      <c r="D21517" s="519" t="s">
        <v>48854</v>
      </c>
      <c r="I21517" s="519" t="s">
        <v>5</v>
      </c>
      <c r="J21517" s="650">
        <v>102.16</v>
      </c>
    </row>
    <row r="21518" spans="1:10">
      <c r="A21518" s="519" t="s">
        <v>21640</v>
      </c>
      <c r="B21518" s="519" t="str">
        <f t="shared" si="336"/>
        <v>COMANDO DE CIRCUITO,PADRAO RIOLUZ,EXCLUSIVE O FORNECIMENTO DAS FERRAGENS DE FIXACAO E DO COMANDO.COLOCACAO</v>
      </c>
      <c r="C21518" s="519" t="s">
        <v>48853</v>
      </c>
      <c r="D21518" s="519" t="s">
        <v>48854</v>
      </c>
      <c r="I21518" s="519" t="s">
        <v>5</v>
      </c>
      <c r="J21518" s="650">
        <v>88.53</v>
      </c>
    </row>
    <row r="21519" spans="1:10">
      <c r="A21519" s="519" t="s">
        <v>21641</v>
      </c>
      <c r="B21519" s="519" t="str">
        <f t="shared" si="336"/>
        <v>CONDUITE FLEXIVEL GALVANIZADO,COM DIAMETRO DE 63MM(2.1/2"),PARA ACABAMENTO.FORNECIMENTO E COLOCACAO</v>
      </c>
      <c r="C21519" s="519" t="s">
        <v>48855</v>
      </c>
      <c r="D21519" s="519" t="s">
        <v>48856</v>
      </c>
      <c r="I21519" s="519" t="s">
        <v>36</v>
      </c>
      <c r="J21519" s="650">
        <v>44.02</v>
      </c>
    </row>
    <row r="21520" spans="1:10">
      <c r="A21520" s="519" t="s">
        <v>21642</v>
      </c>
      <c r="B21520" s="519" t="str">
        <f t="shared" si="336"/>
        <v>CONDUITE FLEXIVEL GALVANIZADO,COM DIAMETRO DE 63MM(2.1/2"),PARA ACABAMENTO.FORNECIMENTO E COLOCACAO</v>
      </c>
      <c r="C21520" s="519" t="s">
        <v>48855</v>
      </c>
      <c r="D21520" s="519" t="s">
        <v>48856</v>
      </c>
      <c r="I21520" s="519" t="s">
        <v>36</v>
      </c>
      <c r="J21520" s="650">
        <v>43.83</v>
      </c>
    </row>
    <row r="21521" spans="1:10">
      <c r="A21521" s="519" t="s">
        <v>21643</v>
      </c>
      <c r="B21521" s="519" t="str">
        <f t="shared" si="336"/>
        <v>BASE PARA SUSTENTACAO DE POSTE DE ACO RETO DE ATE 7,00M,MODELO TRAPEZOIDAL EM ACO ZINCADO,COM ALTURA DE 400MM,COM PORTINHOLA DE VISITA,INCLUSIVE CHUMBADORES E PARAFUSOS.FORNECIMENTO</v>
      </c>
      <c r="C21521" s="519" t="s">
        <v>48857</v>
      </c>
      <c r="D21521" s="519" t="s">
        <v>48858</v>
      </c>
      <c r="E21521" s="519" t="s">
        <v>48859</v>
      </c>
      <c r="F21521" s="519" t="s">
        <v>32884</v>
      </c>
      <c r="I21521" s="519" t="s">
        <v>5</v>
      </c>
      <c r="J21521" s="650">
        <v>1220</v>
      </c>
    </row>
    <row r="21522" spans="1:10">
      <c r="A21522" s="519" t="s">
        <v>21644</v>
      </c>
      <c r="B21522" s="519" t="str">
        <f t="shared" si="336"/>
        <v>BASE PARA SUSTENTACAO DE POSTE DE ACO RETO DE ATE 7,00M,MODELO TRAPEZOIDAL EM ACO ZINCADO,COM ALTURA DE 400MM,COM PORTINHOLA DE VISITA,INCLUSIVE CHUMBADORES E PARAFUSOS.FORNECIMENTO</v>
      </c>
      <c r="C21522" s="519" t="s">
        <v>48857</v>
      </c>
      <c r="D21522" s="519" t="s">
        <v>48858</v>
      </c>
      <c r="E21522" s="519" t="s">
        <v>48859</v>
      </c>
      <c r="F21522" s="519" t="s">
        <v>32884</v>
      </c>
      <c r="I21522" s="519" t="s">
        <v>5</v>
      </c>
      <c r="J21522" s="650">
        <v>1220</v>
      </c>
    </row>
    <row r="21523" spans="1:10">
      <c r="A21523" s="519" t="s">
        <v>21645</v>
      </c>
      <c r="B21523" s="519" t="str">
        <f t="shared" si="336"/>
        <v>BASE PARA SUSTENTACAO DE POSTE DE ACO RETO DE 8,00 ATE 12,00M,MODELO TRAPEZOIDAL EM ACO ZINCADO,COM ALTURA DE 400MM,COMPORTINHOLA DE VISITA,INCLUSIVE CHUMBADORES E PARAFUSOS.FORNECIMENTO</v>
      </c>
      <c r="C21523" s="519" t="s">
        <v>48860</v>
      </c>
      <c r="D21523" s="519" t="s">
        <v>48861</v>
      </c>
      <c r="E21523" s="519" t="s">
        <v>48862</v>
      </c>
      <c r="F21523" s="519" t="s">
        <v>38300</v>
      </c>
      <c r="I21523" s="519" t="s">
        <v>5</v>
      </c>
      <c r="J21523" s="650">
        <v>2560</v>
      </c>
    </row>
    <row r="21524" spans="1:10">
      <c r="A21524" s="519" t="s">
        <v>21646</v>
      </c>
      <c r="B21524" s="519" t="str">
        <f t="shared" si="336"/>
        <v>BASE PARA SUSTENTACAO DE POSTE DE ACO RETO DE 8,00 ATE 12,00M,MODELO TRAPEZOIDAL EM ACO ZINCADO,COM ALTURA DE 400MM,COMPORTINHOLA DE VISITA,INCLUSIVE CHUMBADORES E PARAFUSOS.FORNECIMENTO</v>
      </c>
      <c r="C21524" s="519" t="s">
        <v>48860</v>
      </c>
      <c r="D21524" s="519" t="s">
        <v>48861</v>
      </c>
      <c r="E21524" s="519" t="s">
        <v>48862</v>
      </c>
      <c r="F21524" s="519" t="s">
        <v>38300</v>
      </c>
      <c r="I21524" s="519" t="s">
        <v>5</v>
      </c>
      <c r="J21524" s="650">
        <v>2560</v>
      </c>
    </row>
    <row r="21525" spans="1:10">
      <c r="A21525" s="519" t="s">
        <v>21647</v>
      </c>
      <c r="B21525" s="519" t="str">
        <f t="shared" si="336"/>
        <v>UM CONDUTOR SINGELO EM LINHA DE DUTOS,EXCLUSIVE FORNECIMENTO DE CONDUTOR E DOS DUTOS.COLOCACAO</v>
      </c>
      <c r="C21525" s="519" t="s">
        <v>48863</v>
      </c>
      <c r="D21525" s="519" t="s">
        <v>48864</v>
      </c>
      <c r="I21525" s="519" t="s">
        <v>36</v>
      </c>
      <c r="J21525" s="650">
        <v>2.91</v>
      </c>
    </row>
    <row r="21526" spans="1:10">
      <c r="A21526" s="519" t="s">
        <v>21648</v>
      </c>
      <c r="B21526" s="519" t="str">
        <f t="shared" si="336"/>
        <v>UM CONDUTOR SINGELO EM LINHA DE DUTOS,EXCLUSIVE FORNECIMENTO DE CONDUTOR E DOS DUTOS.COLOCACAO</v>
      </c>
      <c r="C21526" s="519" t="s">
        <v>48863</v>
      </c>
      <c r="D21526" s="519" t="s">
        <v>48864</v>
      </c>
      <c r="I21526" s="519" t="s">
        <v>36</v>
      </c>
      <c r="J21526" s="650">
        <v>2.52</v>
      </c>
    </row>
    <row r="21527" spans="1:10">
      <c r="A21527" s="519" t="s">
        <v>21649</v>
      </c>
      <c r="B21527" s="519" t="str">
        <f t="shared" si="336"/>
        <v>2(DOIS)CONDUTORES SINGELOS EM LINHA DE DUTOS,EXCLUSIVE FORNECIMENTO DE CONDUTOR E DOS DUTOS.COLOCACAO</v>
      </c>
      <c r="C21527" s="519" t="s">
        <v>48865</v>
      </c>
      <c r="D21527" s="519" t="s">
        <v>48866</v>
      </c>
      <c r="I21527" s="519" t="s">
        <v>36</v>
      </c>
      <c r="J21527" s="650">
        <v>3.64</v>
      </c>
    </row>
    <row r="21528" spans="1:10">
      <c r="A21528" s="519" t="s">
        <v>21650</v>
      </c>
      <c r="B21528" s="519" t="str">
        <f t="shared" si="336"/>
        <v>2(DOIS)CONDUTORES SINGELOS EM LINHA DE DUTOS,EXCLUSIVE FORNECIMENTO DE CONDUTOR E DOS DUTOS.COLOCACAO</v>
      </c>
      <c r="C21528" s="519" t="s">
        <v>48865</v>
      </c>
      <c r="D21528" s="519" t="s">
        <v>48866</v>
      </c>
      <c r="I21528" s="519" t="s">
        <v>36</v>
      </c>
      <c r="J21528" s="650">
        <v>3.16</v>
      </c>
    </row>
    <row r="21529" spans="1:10">
      <c r="A21529" s="519" t="s">
        <v>21651</v>
      </c>
      <c r="B21529" s="519" t="str">
        <f t="shared" si="336"/>
        <v>3(TRES)CONDUTORES SINGELOS EM LINHA DE DUTOS,EXCLUSIVE FORNECIMENTO DE CONDUTOR E DOS DUTOS.COLOCACAO</v>
      </c>
      <c r="C21529" s="519" t="s">
        <v>48867</v>
      </c>
      <c r="D21529" s="519" t="s">
        <v>48866</v>
      </c>
      <c r="I21529" s="519" t="s">
        <v>36</v>
      </c>
      <c r="J21529" s="650">
        <v>4.37</v>
      </c>
    </row>
    <row r="21530" spans="1:10">
      <c r="A21530" s="519" t="s">
        <v>21652</v>
      </c>
      <c r="B21530" s="519" t="str">
        <f t="shared" si="336"/>
        <v>3(TRES)CONDUTORES SINGELOS EM LINHA DE DUTOS,EXCLUSIVE FORNECIMENTO DE CONDUTOR E DOS DUTOS.COLOCACAO</v>
      </c>
      <c r="C21530" s="519" t="s">
        <v>48867</v>
      </c>
      <c r="D21530" s="519" t="s">
        <v>48866</v>
      </c>
      <c r="I21530" s="519" t="s">
        <v>36</v>
      </c>
      <c r="J21530" s="650">
        <v>3.79</v>
      </c>
    </row>
    <row r="21531" spans="1:10">
      <c r="A21531" s="519" t="s">
        <v>21653</v>
      </c>
      <c r="B21531" s="519" t="str">
        <f t="shared" si="336"/>
        <v>4(QUATRO)CONDUTORES SINGELOS EM LINHA DE DUTOS,EXCLUSIVE FORNECIMENTO DE CONDUTOR E DOS DUTOS.COLOCACAO</v>
      </c>
      <c r="C21531" s="519" t="s">
        <v>48868</v>
      </c>
      <c r="D21531" s="519" t="s">
        <v>48869</v>
      </c>
      <c r="I21531" s="519" t="s">
        <v>36</v>
      </c>
      <c r="J21531" s="650">
        <v>5.83</v>
      </c>
    </row>
    <row r="21532" spans="1:10">
      <c r="A21532" s="519" t="s">
        <v>21654</v>
      </c>
      <c r="B21532" s="519" t="str">
        <f t="shared" si="336"/>
        <v>4(QUATRO)CONDUTORES SINGELOS EM LINHA DE DUTOS,EXCLUSIVE FORNECIMENTO DE CONDUTOR E DOS DUTOS.COLOCACAO</v>
      </c>
      <c r="C21532" s="519" t="s">
        <v>48868</v>
      </c>
      <c r="D21532" s="519" t="s">
        <v>48869</v>
      </c>
      <c r="I21532" s="519" t="s">
        <v>36</v>
      </c>
      <c r="J21532" s="650">
        <v>5.05</v>
      </c>
    </row>
    <row r="21533" spans="1:10">
      <c r="A21533" s="519" t="s">
        <v>21655</v>
      </c>
      <c r="B21533" s="519" t="str">
        <f t="shared" si="336"/>
        <v>UM CABO BIFASICO,EM LINHA DE DUTOS,EXCLUSIVE FORNECIMENTO DOS CABOS E DOS DUTOS.COLOCACAO</v>
      </c>
      <c r="C21533" s="519" t="s">
        <v>48870</v>
      </c>
      <c r="D21533" s="519" t="s">
        <v>48871</v>
      </c>
      <c r="I21533" s="519" t="s">
        <v>36</v>
      </c>
      <c r="J21533" s="650">
        <v>4.37</v>
      </c>
    </row>
    <row r="21534" spans="1:10">
      <c r="A21534" s="519" t="s">
        <v>21656</v>
      </c>
      <c r="B21534" s="519" t="str">
        <f t="shared" si="336"/>
        <v>UM CABO BIFASICO,EM LINHA DE DUTOS,EXCLUSIVE FORNECIMENTO DOS CABOS E DOS DUTOS.COLOCACAO</v>
      </c>
      <c r="C21534" s="519" t="s">
        <v>48870</v>
      </c>
      <c r="D21534" s="519" t="s">
        <v>48871</v>
      </c>
      <c r="I21534" s="519" t="s">
        <v>36</v>
      </c>
      <c r="J21534" s="650">
        <v>3.79</v>
      </c>
    </row>
    <row r="21535" spans="1:10">
      <c r="A21535" s="519" t="s">
        <v>21657</v>
      </c>
      <c r="B21535" s="519" t="str">
        <f t="shared" si="336"/>
        <v>UM CABO TRIFASICO,EM LINHA DE DUTOS,EXCLUSIVE FORNECIMENTO DOS CABOS E DOS DUTOS.COLOCACAO</v>
      </c>
      <c r="C21535" s="519" t="s">
        <v>48872</v>
      </c>
      <c r="D21535" s="519" t="s">
        <v>48873</v>
      </c>
      <c r="I21535" s="519" t="s">
        <v>36</v>
      </c>
      <c r="J21535" s="650">
        <v>4.37</v>
      </c>
    </row>
    <row r="21536" spans="1:10">
      <c r="A21536" s="519" t="s">
        <v>21658</v>
      </c>
      <c r="B21536" s="519" t="str">
        <f t="shared" si="336"/>
        <v>UM CABO TRIFASICO,EM LINHA DE DUTOS,EXCLUSIVE FORNECIMENTO DOS CABOS E DOS DUTOS.COLOCACAO</v>
      </c>
      <c r="C21536" s="519" t="s">
        <v>48872</v>
      </c>
      <c r="D21536" s="519" t="s">
        <v>48873</v>
      </c>
      <c r="I21536" s="519" t="s">
        <v>36</v>
      </c>
      <c r="J21536" s="650">
        <v>3.79</v>
      </c>
    </row>
    <row r="21537" spans="1:10">
      <c r="A21537" s="519" t="s">
        <v>21659</v>
      </c>
      <c r="B21537" s="519" t="str">
        <f t="shared" si="336"/>
        <v>ARAME DE FERRO GALVANIZADO,SECAO 2MM2(12AWG),EMBUCHADO COM PAPEL,EM LINHA DE DUTOS,EXCLUSIVE DUTOS.FORNECIMENTO E COLOCACAO</v>
      </c>
      <c r="C21537" s="519" t="s">
        <v>48874</v>
      </c>
      <c r="D21537" s="519" t="s">
        <v>48875</v>
      </c>
      <c r="E21537" s="519" t="s">
        <v>34257</v>
      </c>
      <c r="I21537" s="519" t="s">
        <v>36</v>
      </c>
      <c r="J21537" s="650">
        <v>2.12</v>
      </c>
    </row>
    <row r="21538" spans="1:10">
      <c r="A21538" s="519" t="s">
        <v>21660</v>
      </c>
      <c r="B21538" s="519" t="str">
        <f t="shared" si="336"/>
        <v>ARAME DE FERRO GALVANIZADO,SECAO 2MM2(12AWG),EMBUCHADO COM PAPEL,EM LINHA DE DUTOS,EXCLUSIVE DUTOS.FORNECIMENTO E COLOCACAO</v>
      </c>
      <c r="C21538" s="519" t="s">
        <v>48874</v>
      </c>
      <c r="D21538" s="519" t="s">
        <v>48875</v>
      </c>
      <c r="E21538" s="519" t="s">
        <v>34257</v>
      </c>
      <c r="I21538" s="519" t="s">
        <v>36</v>
      </c>
      <c r="J21538" s="650">
        <v>1.92</v>
      </c>
    </row>
    <row r="21539" spans="1:10">
      <c r="A21539" s="519" t="s">
        <v>21661</v>
      </c>
      <c r="B21539" s="519" t="str">
        <f t="shared" si="336"/>
        <v>ANILHA DE NYLON PARA INDENTIFICACAO DE CONDUTOR XLPE DE 25 A 35MM2.FORNECIMENTO</v>
      </c>
      <c r="C21539" s="519" t="s">
        <v>48876</v>
      </c>
      <c r="D21539" s="519" t="s">
        <v>48877</v>
      </c>
      <c r="I21539" s="519" t="s">
        <v>5</v>
      </c>
      <c r="J21539" s="650">
        <v>0.11</v>
      </c>
    </row>
    <row r="21540" spans="1:10">
      <c r="A21540" s="519" t="s">
        <v>21662</v>
      </c>
      <c r="B21540" s="519" t="str">
        <f t="shared" si="336"/>
        <v>ANILHA DE NYLON PARA INDENTIFICACAO DE CONDUTOR XLPE DE 25 A 35MM2.FORNECIMENTO</v>
      </c>
      <c r="C21540" s="519" t="s">
        <v>48876</v>
      </c>
      <c r="D21540" s="519" t="s">
        <v>48877</v>
      </c>
      <c r="I21540" s="519" t="s">
        <v>5</v>
      </c>
      <c r="J21540" s="650">
        <v>0.11</v>
      </c>
    </row>
    <row r="21541" spans="1:10">
      <c r="A21541" s="519" t="s">
        <v>21663</v>
      </c>
      <c r="B21541" s="519" t="str">
        <f t="shared" si="336"/>
        <v>ANILHA DE NYLON PARA IDENTIFICACAO DE CONDUTOR XLPE DE 50 A70MM2.FORNECIMENTO</v>
      </c>
      <c r="C21541" s="519" t="s">
        <v>48878</v>
      </c>
      <c r="D21541" s="519" t="s">
        <v>48879</v>
      </c>
      <c r="I21541" s="519" t="s">
        <v>5</v>
      </c>
      <c r="J21541" s="650">
        <v>0.16</v>
      </c>
    </row>
    <row r="21542" spans="1:10">
      <c r="A21542" s="519" t="s">
        <v>21664</v>
      </c>
      <c r="B21542" s="519" t="str">
        <f t="shared" si="336"/>
        <v>ANILHA DE NYLON PARA IDENTIFICACAO DE CONDUTOR XLPE DE 50 A70MM2.FORNECIMENTO</v>
      </c>
      <c r="C21542" s="519" t="s">
        <v>48878</v>
      </c>
      <c r="D21542" s="519" t="s">
        <v>48879</v>
      </c>
      <c r="I21542" s="519" t="s">
        <v>5</v>
      </c>
      <c r="J21542" s="650">
        <v>0.16</v>
      </c>
    </row>
    <row r="21543" spans="1:10">
      <c r="A21543" s="519" t="s">
        <v>21665</v>
      </c>
      <c r="B21543" s="519" t="str">
        <f t="shared" si="336"/>
        <v>CABO DE COBRE FLEXIVEL DE 750V,SECAO DE 1X1,5MM2,PVC/70°C.FORNECIMENTO</v>
      </c>
      <c r="C21543" s="519" t="s">
        <v>48880</v>
      </c>
      <c r="D21543" s="519" t="s">
        <v>37739</v>
      </c>
      <c r="I21543" s="519" t="s">
        <v>36</v>
      </c>
      <c r="J21543" s="650">
        <v>1.0900000000000001</v>
      </c>
    </row>
    <row r="21544" spans="1:10">
      <c r="A21544" s="519" t="s">
        <v>21666</v>
      </c>
      <c r="B21544" s="519" t="str">
        <f t="shared" si="336"/>
        <v>CABO DE COBRE FLEXIVEL DE 750V,SECAO DE 1X1,5MM2,PVC/70°C.FORNECIMENTO</v>
      </c>
      <c r="C21544" s="519" t="s">
        <v>48880</v>
      </c>
      <c r="D21544" s="519" t="s">
        <v>37739</v>
      </c>
      <c r="I21544" s="519" t="s">
        <v>36</v>
      </c>
      <c r="J21544" s="650">
        <v>1.0900000000000001</v>
      </c>
    </row>
    <row r="21545" spans="1:10">
      <c r="A21545" s="519" t="s">
        <v>21667</v>
      </c>
      <c r="B21545" s="519" t="str">
        <f t="shared" si="336"/>
        <v>CABO DE COBRE FLEXIVEL DE 750V,SECAO DE 2X1,5MM2,PVC/70°C.FORNECIMENTO</v>
      </c>
      <c r="C21545" s="519" t="s">
        <v>48881</v>
      </c>
      <c r="D21545" s="519" t="s">
        <v>37739</v>
      </c>
      <c r="I21545" s="519" t="s">
        <v>36</v>
      </c>
      <c r="J21545" s="650">
        <v>3.15</v>
      </c>
    </row>
    <row r="21546" spans="1:10">
      <c r="A21546" s="519" t="s">
        <v>21668</v>
      </c>
      <c r="B21546" s="519" t="str">
        <f t="shared" si="336"/>
        <v>CABO DE COBRE FLEXIVEL DE 750V,SECAO DE 2X1,5MM2,PVC/70°C.FORNECIMENTO</v>
      </c>
      <c r="C21546" s="519" t="s">
        <v>48881</v>
      </c>
      <c r="D21546" s="519" t="s">
        <v>37739</v>
      </c>
      <c r="I21546" s="519" t="s">
        <v>36</v>
      </c>
      <c r="J21546" s="650">
        <v>3.15</v>
      </c>
    </row>
    <row r="21547" spans="1:10">
      <c r="A21547" s="519" t="s">
        <v>21669</v>
      </c>
      <c r="B21547" s="519" t="str">
        <f t="shared" si="336"/>
        <v>CABO DE COBRE FLEXIVEL DE 750V,SECAO DE 3X1,5MM2,PVC/70ºC.FORNECIMENTO</v>
      </c>
      <c r="C21547" s="519" t="s">
        <v>48882</v>
      </c>
      <c r="D21547" s="519" t="s">
        <v>37739</v>
      </c>
      <c r="I21547" s="519" t="s">
        <v>36</v>
      </c>
      <c r="J21547" s="650">
        <v>4.46</v>
      </c>
    </row>
    <row r="21548" spans="1:10">
      <c r="A21548" s="519" t="s">
        <v>21670</v>
      </c>
      <c r="B21548" s="519" t="str">
        <f t="shared" si="336"/>
        <v>CABO DE COBRE FLEXIVEL DE 750V,SECAO DE 3X1,5MM2,PVC/70ºC.FORNECIMENTO</v>
      </c>
      <c r="C21548" s="519" t="s">
        <v>48882</v>
      </c>
      <c r="D21548" s="519" t="s">
        <v>37739</v>
      </c>
      <c r="I21548" s="519" t="s">
        <v>36</v>
      </c>
      <c r="J21548" s="650">
        <v>4.46</v>
      </c>
    </row>
    <row r="21549" spans="1:10">
      <c r="A21549" s="519" t="s">
        <v>21671</v>
      </c>
      <c r="B21549" s="519" t="str">
        <f t="shared" si="336"/>
        <v>CABO DE COBRE FLEXIVEL DE 750V,SECAO DE 3X2,5MM2,PVC/70°C.FORNECIMENTO</v>
      </c>
      <c r="C21549" s="519" t="s">
        <v>48883</v>
      </c>
      <c r="D21549" s="519" t="s">
        <v>37739</v>
      </c>
      <c r="I21549" s="519" t="s">
        <v>36</v>
      </c>
      <c r="J21549" s="650">
        <v>7.18</v>
      </c>
    </row>
    <row r="21550" spans="1:10">
      <c r="A21550" s="519" t="s">
        <v>21672</v>
      </c>
      <c r="B21550" s="519" t="str">
        <f t="shared" si="336"/>
        <v>CABO DE COBRE FLEXIVEL DE 750V,SECAO DE 3X2,5MM2,PVC/70°C.FORNECIMENTO</v>
      </c>
      <c r="C21550" s="519" t="s">
        <v>48883</v>
      </c>
      <c r="D21550" s="519" t="s">
        <v>37739</v>
      </c>
      <c r="I21550" s="519" t="s">
        <v>36</v>
      </c>
      <c r="J21550" s="650">
        <v>7.18</v>
      </c>
    </row>
    <row r="21551" spans="1:10">
      <c r="A21551" s="519" t="s">
        <v>21673</v>
      </c>
      <c r="B21551" s="519" t="str">
        <f t="shared" si="336"/>
        <v>CABO DE COBRE FLEXIVEL DE 750V,SECAO DE 2X4,0MM2,PVC/70°C.FORNECIMENTO</v>
      </c>
      <c r="C21551" s="519" t="s">
        <v>48884</v>
      </c>
      <c r="D21551" s="519" t="s">
        <v>37739</v>
      </c>
      <c r="I21551" s="519" t="s">
        <v>36</v>
      </c>
      <c r="J21551" s="650">
        <v>7.71</v>
      </c>
    </row>
    <row r="21552" spans="1:10">
      <c r="A21552" s="519" t="s">
        <v>21674</v>
      </c>
      <c r="B21552" s="519" t="str">
        <f t="shared" si="336"/>
        <v>CABO DE COBRE FLEXIVEL DE 750V,SECAO DE 2X4,0MM2,PVC/70°C.FORNECIMENTO</v>
      </c>
      <c r="C21552" s="519" t="s">
        <v>48884</v>
      </c>
      <c r="D21552" s="519" t="s">
        <v>37739</v>
      </c>
      <c r="I21552" s="519" t="s">
        <v>36</v>
      </c>
      <c r="J21552" s="650">
        <v>7.71</v>
      </c>
    </row>
    <row r="21553" spans="1:10">
      <c r="A21553" s="519" t="s">
        <v>21675</v>
      </c>
      <c r="B21553" s="519" t="str">
        <f t="shared" si="336"/>
        <v>CABO DE COBRE FLEXIVEL DE 750V,SECAO DE 2X6,0MM2,PVC/70°C.FORNECIMENTO</v>
      </c>
      <c r="C21553" s="519" t="s">
        <v>48885</v>
      </c>
      <c r="D21553" s="519" t="s">
        <v>37739</v>
      </c>
      <c r="I21553" s="519" t="s">
        <v>36</v>
      </c>
      <c r="J21553" s="650">
        <v>18.07</v>
      </c>
    </row>
    <row r="21554" spans="1:10">
      <c r="A21554" s="519" t="s">
        <v>21676</v>
      </c>
      <c r="B21554" s="519" t="str">
        <f t="shared" si="336"/>
        <v>CABO DE COBRE FLEXIVEL DE 750V,SECAO DE 2X6,0MM2,PVC/70°C.FORNECIMENTO</v>
      </c>
      <c r="C21554" s="519" t="s">
        <v>48885</v>
      </c>
      <c r="D21554" s="519" t="s">
        <v>37739</v>
      </c>
      <c r="I21554" s="519" t="s">
        <v>36</v>
      </c>
      <c r="J21554" s="650">
        <v>18.07</v>
      </c>
    </row>
    <row r="21555" spans="1:10">
      <c r="A21555" s="519" t="s">
        <v>21677</v>
      </c>
      <c r="B21555" s="519" t="str">
        <f t="shared" si="336"/>
        <v>CABO DE COBRE FLEXIVEL DE 750V,SECAO DE 3X4,0MM2,PVC/70°C.FORNECIMENTO</v>
      </c>
      <c r="C21555" s="519" t="s">
        <v>48886</v>
      </c>
      <c r="D21555" s="519" t="s">
        <v>37739</v>
      </c>
      <c r="I21555" s="519" t="s">
        <v>36</v>
      </c>
      <c r="J21555" s="650">
        <v>11.21</v>
      </c>
    </row>
    <row r="21556" spans="1:10">
      <c r="A21556" s="519" t="s">
        <v>21678</v>
      </c>
      <c r="B21556" s="519" t="str">
        <f t="shared" si="336"/>
        <v>CABO DE COBRE FLEXIVEL DE 750V,SECAO DE 3X4,0MM2,PVC/70°C.FORNECIMENTO</v>
      </c>
      <c r="C21556" s="519" t="s">
        <v>48886</v>
      </c>
      <c r="D21556" s="519" t="s">
        <v>37739</v>
      </c>
      <c r="I21556" s="519" t="s">
        <v>36</v>
      </c>
      <c r="J21556" s="650">
        <v>11.21</v>
      </c>
    </row>
    <row r="21557" spans="1:10">
      <c r="A21557" s="519" t="s">
        <v>21679</v>
      </c>
      <c r="B21557" s="519" t="str">
        <f t="shared" si="336"/>
        <v>CABO DE COBRE FLEXIVEL DE 750V,SECAO DE 4X4,0MM2,PVC/70°C.FORNECIMENTO</v>
      </c>
      <c r="C21557" s="519" t="s">
        <v>48887</v>
      </c>
      <c r="D21557" s="519" t="s">
        <v>37739</v>
      </c>
      <c r="I21557" s="519" t="s">
        <v>36</v>
      </c>
      <c r="J21557" s="650">
        <v>14.44</v>
      </c>
    </row>
    <row r="21558" spans="1:10">
      <c r="A21558" s="519" t="s">
        <v>21680</v>
      </c>
      <c r="B21558" s="519" t="str">
        <f t="shared" si="336"/>
        <v>CABO DE COBRE FLEXIVEL DE 750V,SECAO DE 4X4,0MM2,PVC/70°C.FORNECIMENTO</v>
      </c>
      <c r="C21558" s="519" t="s">
        <v>48887</v>
      </c>
      <c r="D21558" s="519" t="s">
        <v>37739</v>
      </c>
      <c r="I21558" s="519" t="s">
        <v>36</v>
      </c>
      <c r="J21558" s="650">
        <v>14.44</v>
      </c>
    </row>
    <row r="21559" spans="1:10">
      <c r="A21559" s="519" t="s">
        <v>21681</v>
      </c>
      <c r="B21559" s="519" t="str">
        <f t="shared" si="336"/>
        <v>CABO DE COBRE FLEXIVEL DE 750V,SECAO DE 3X6,0MM2,PVC/70°C.FORNECIMENTO</v>
      </c>
      <c r="C21559" s="519" t="s">
        <v>48888</v>
      </c>
      <c r="D21559" s="519" t="s">
        <v>37739</v>
      </c>
      <c r="I21559" s="519" t="s">
        <v>36</v>
      </c>
      <c r="J21559" s="650">
        <v>15.93</v>
      </c>
    </row>
    <row r="21560" spans="1:10">
      <c r="A21560" s="519" t="s">
        <v>21682</v>
      </c>
      <c r="B21560" s="519" t="str">
        <f t="shared" si="336"/>
        <v>CABO DE COBRE FLEXIVEL DE 750V,SECAO DE 3X6,0MM2,PVC/70°C.FORNECIMENTO</v>
      </c>
      <c r="C21560" s="519" t="s">
        <v>48888</v>
      </c>
      <c r="D21560" s="519" t="s">
        <v>37739</v>
      </c>
      <c r="I21560" s="519" t="s">
        <v>36</v>
      </c>
      <c r="J21560" s="650">
        <v>15.93</v>
      </c>
    </row>
    <row r="21561" spans="1:10">
      <c r="A21561" s="519" t="s">
        <v>21683</v>
      </c>
      <c r="B21561" s="519" t="str">
        <f t="shared" si="336"/>
        <v>CABO DE COBRE FLEXIVEL DE 750V,SECAO DE 2X10,0MM2,PVC/70°C.FORNECIMENTO</v>
      </c>
      <c r="C21561" s="519" t="s">
        <v>48889</v>
      </c>
      <c r="D21561" s="519" t="s">
        <v>36470</v>
      </c>
      <c r="I21561" s="519" t="s">
        <v>36</v>
      </c>
      <c r="J21561" s="650">
        <v>27.49</v>
      </c>
    </row>
    <row r="21562" spans="1:10">
      <c r="A21562" s="519" t="s">
        <v>21684</v>
      </c>
      <c r="B21562" s="519" t="str">
        <f t="shared" si="336"/>
        <v>CABO DE COBRE FLEXIVEL DE 750V,SECAO DE 2X10,0MM2,PVC/70°C.FORNECIMENTO</v>
      </c>
      <c r="C21562" s="519" t="s">
        <v>48889</v>
      </c>
      <c r="D21562" s="519" t="s">
        <v>36470</v>
      </c>
      <c r="I21562" s="519" t="s">
        <v>36</v>
      </c>
      <c r="J21562" s="650">
        <v>27.49</v>
      </c>
    </row>
    <row r="21563" spans="1:10">
      <c r="A21563" s="519" t="s">
        <v>21685</v>
      </c>
      <c r="B21563" s="519" t="str">
        <f t="shared" si="336"/>
        <v>CABO DE COBRE FLEXIVEL DE 750V,SECAO DE 3X10,0MM2,PVC/70°C.FORNECIMENTO</v>
      </c>
      <c r="C21563" s="519" t="s">
        <v>48890</v>
      </c>
      <c r="D21563" s="519" t="s">
        <v>36470</v>
      </c>
      <c r="I21563" s="519" t="s">
        <v>36</v>
      </c>
      <c r="J21563" s="650">
        <v>27.21</v>
      </c>
    </row>
    <row r="21564" spans="1:10">
      <c r="A21564" s="519" t="s">
        <v>21686</v>
      </c>
      <c r="B21564" s="519" t="str">
        <f t="shared" si="336"/>
        <v>CABO DE COBRE FLEXIVEL DE 750V,SECAO DE 3X10,0MM2,PVC/70°C.FORNECIMENTO</v>
      </c>
      <c r="C21564" s="519" t="s">
        <v>48890</v>
      </c>
      <c r="D21564" s="519" t="s">
        <v>36470</v>
      </c>
      <c r="I21564" s="519" t="s">
        <v>36</v>
      </c>
      <c r="J21564" s="650">
        <v>27.21</v>
      </c>
    </row>
    <row r="21565" spans="1:10">
      <c r="A21565" s="519" t="s">
        <v>21687</v>
      </c>
      <c r="B21565" s="519" t="str">
        <f t="shared" si="336"/>
        <v>CABO DE COBRE FLEXIVEL DE 750V,SECAO DE 4X10,0MM2,PVC/70°.FORNECIMENTO</v>
      </c>
      <c r="C21565" s="519" t="s">
        <v>48891</v>
      </c>
      <c r="D21565" s="519" t="s">
        <v>37739</v>
      </c>
      <c r="I21565" s="519" t="s">
        <v>36</v>
      </c>
      <c r="J21565" s="650">
        <v>52.14</v>
      </c>
    </row>
    <row r="21566" spans="1:10">
      <c r="A21566" s="519" t="s">
        <v>21688</v>
      </c>
      <c r="B21566" s="519" t="str">
        <f t="shared" si="336"/>
        <v>CABO DE COBRE FLEXIVEL DE 750V,SECAO DE 4X10,0MM2,PVC/70°.FORNECIMENTO</v>
      </c>
      <c r="C21566" s="519" t="s">
        <v>48891</v>
      </c>
      <c r="D21566" s="519" t="s">
        <v>37739</v>
      </c>
      <c r="I21566" s="519" t="s">
        <v>36</v>
      </c>
      <c r="J21566" s="650">
        <v>52.14</v>
      </c>
    </row>
    <row r="21567" spans="1:10">
      <c r="A21567" s="519" t="s">
        <v>21689</v>
      </c>
      <c r="B21567" s="519" t="str">
        <f t="shared" si="336"/>
        <v>CABO DE COBRE FLEXIVEL DE 750V,SECAO DE 1X16,0MM2,PVC/70°.FORNECIMENTO</v>
      </c>
      <c r="C21567" s="519" t="s">
        <v>48892</v>
      </c>
      <c r="D21567" s="519" t="s">
        <v>37739</v>
      </c>
      <c r="I21567" s="519" t="s">
        <v>36</v>
      </c>
      <c r="J21567" s="650">
        <v>10.96</v>
      </c>
    </row>
    <row r="21568" spans="1:10">
      <c r="A21568" s="519" t="s">
        <v>21690</v>
      </c>
      <c r="B21568" s="519" t="str">
        <f t="shared" si="336"/>
        <v>CABO DE COBRE FLEXIVEL DE 750V,SECAO DE 1X16,0MM2,PVC/70°.FORNECIMENTO</v>
      </c>
      <c r="C21568" s="519" t="s">
        <v>48892</v>
      </c>
      <c r="D21568" s="519" t="s">
        <v>37739</v>
      </c>
      <c r="I21568" s="519" t="s">
        <v>36</v>
      </c>
      <c r="J21568" s="650">
        <v>10.96</v>
      </c>
    </row>
    <row r="21569" spans="1:10">
      <c r="A21569" s="519" t="s">
        <v>21691</v>
      </c>
      <c r="B21569" s="519" t="str">
        <f t="shared" si="336"/>
        <v>CABO DE COBRE FLEXIVEL DE 750V,SECAO DE 3X16,0MM2,PVC/70°.FORNECIMENTO</v>
      </c>
      <c r="C21569" s="519" t="s">
        <v>48893</v>
      </c>
      <c r="D21569" s="519" t="s">
        <v>37739</v>
      </c>
      <c r="I21569" s="519" t="s">
        <v>36</v>
      </c>
      <c r="J21569" s="650">
        <v>53.93</v>
      </c>
    </row>
    <row r="21570" spans="1:10">
      <c r="A21570" s="519" t="s">
        <v>21692</v>
      </c>
      <c r="B21570" s="519" t="str">
        <f t="shared" si="336"/>
        <v>CABO DE COBRE FLEXIVEL DE 750V,SECAO DE 3X16,0MM2,PVC/70°.FORNECIMENTO</v>
      </c>
      <c r="C21570" s="519" t="s">
        <v>48893</v>
      </c>
      <c r="D21570" s="519" t="s">
        <v>37739</v>
      </c>
      <c r="I21570" s="519" t="s">
        <v>36</v>
      </c>
      <c r="J21570" s="650">
        <v>53.93</v>
      </c>
    </row>
    <row r="21571" spans="1:10">
      <c r="A21571" s="519" t="s">
        <v>21693</v>
      </c>
      <c r="B21571" s="519" t="str">
        <f t="shared" si="336"/>
        <v>CABO DE COBRE RIGIDO,DE 1KV,SECAO DE 6,00MM2,PVC/70ºC,CONFORME ABNT NBR 7288.FORNECIMENTO</v>
      </c>
      <c r="C21571" s="519" t="s">
        <v>73314</v>
      </c>
      <c r="D21571" s="519" t="s">
        <v>73315</v>
      </c>
      <c r="I21571" s="519" t="s">
        <v>36</v>
      </c>
      <c r="J21571" s="650">
        <v>5.03</v>
      </c>
    </row>
    <row r="21572" spans="1:10">
      <c r="A21572" s="519" t="s">
        <v>21694</v>
      </c>
      <c r="B21572" s="519" t="str">
        <f t="shared" si="336"/>
        <v>CABO DE COBRE RIGIDO,DE 1KV,SECAO DE 6,00MM2,PVC/70ºC,CONFORME ABNT NBR 7288.FORNECIMENTO</v>
      </c>
      <c r="C21572" s="519" t="s">
        <v>73314</v>
      </c>
      <c r="D21572" s="519" t="s">
        <v>73315</v>
      </c>
      <c r="I21572" s="519" t="s">
        <v>36</v>
      </c>
      <c r="J21572" s="650">
        <v>5.03</v>
      </c>
    </row>
    <row r="21573" spans="1:10">
      <c r="A21573" s="519" t="s">
        <v>21695</v>
      </c>
      <c r="B21573" s="519" t="str">
        <f t="shared" si="336"/>
        <v>CABO DE COBRE RIGIDO,DE 1KV,SECAO DE 16MM2,PVC/70ºC,CONFORME ABNT NBR 7288.FORNECIMENTO</v>
      </c>
      <c r="C21573" s="519" t="s">
        <v>73316</v>
      </c>
      <c r="D21573" s="519" t="s">
        <v>73317</v>
      </c>
      <c r="I21573" s="519" t="s">
        <v>36</v>
      </c>
      <c r="J21573" s="650">
        <v>11.91</v>
      </c>
    </row>
    <row r="21574" spans="1:10">
      <c r="A21574" s="519" t="s">
        <v>21696</v>
      </c>
      <c r="B21574" s="519" t="str">
        <f t="shared" si="336"/>
        <v>CABO DE COBRE RIGIDO,DE 1KV,SECAO DE 16MM2,PVC/70ºC,CONFORME ABNT NBR 7288.FORNECIMENTO</v>
      </c>
      <c r="C21574" s="519" t="s">
        <v>73316</v>
      </c>
      <c r="D21574" s="519" t="s">
        <v>73317</v>
      </c>
      <c r="I21574" s="519" t="s">
        <v>36</v>
      </c>
      <c r="J21574" s="650">
        <v>11.91</v>
      </c>
    </row>
    <row r="21575" spans="1:10">
      <c r="A21575" s="519" t="s">
        <v>21697</v>
      </c>
      <c r="B21575" s="519" t="str">
        <f t="shared" si="336"/>
        <v>CABO DE COBRE RIGIDO,DE 1KV,SECAO DE 25MM2,PVC/70ºC,CONFORME ABNT NBR 7288.FORNECIMENTO</v>
      </c>
      <c r="C21575" s="519" t="s">
        <v>73318</v>
      </c>
      <c r="D21575" s="519" t="s">
        <v>73317</v>
      </c>
      <c r="I21575" s="519" t="s">
        <v>36</v>
      </c>
      <c r="J21575" s="650">
        <v>13.87</v>
      </c>
    </row>
    <row r="21576" spans="1:10">
      <c r="A21576" s="519" t="s">
        <v>21698</v>
      </c>
      <c r="B21576" s="519" t="str">
        <f t="shared" ref="B21576:B21639" si="337">C21576&amp;D21576&amp;E21576&amp;F21576&amp;G21576&amp;H21576</f>
        <v>CABO DE COBRE RIGIDO,DE 1KV,SECAO DE 25MM2,PVC/70ºC,CONFORME ABNT NBR 7288.FORNECIMENTO</v>
      </c>
      <c r="C21576" s="519" t="s">
        <v>73318</v>
      </c>
      <c r="D21576" s="519" t="s">
        <v>73317</v>
      </c>
      <c r="I21576" s="519" t="s">
        <v>36</v>
      </c>
      <c r="J21576" s="650">
        <v>13.87</v>
      </c>
    </row>
    <row r="21577" spans="1:10">
      <c r="A21577" s="519" t="s">
        <v>21699</v>
      </c>
      <c r="B21577" s="519" t="str">
        <f t="shared" si="337"/>
        <v>CABO DE COBRE RIGIDO,DE 1KV,SECAO DE 35MM2,PVC/70ºC,CONFORME ABNT NBR 7288.FORNECIMENTO</v>
      </c>
      <c r="C21577" s="519" t="s">
        <v>73319</v>
      </c>
      <c r="D21577" s="519" t="s">
        <v>73317</v>
      </c>
      <c r="I21577" s="519" t="s">
        <v>36</v>
      </c>
      <c r="J21577" s="650">
        <v>19.09</v>
      </c>
    </row>
    <row r="21578" spans="1:10">
      <c r="A21578" s="519" t="s">
        <v>21700</v>
      </c>
      <c r="B21578" s="519" t="str">
        <f t="shared" si="337"/>
        <v>CABO DE COBRE RIGIDO,DE 1KV,SECAO DE 35MM2,PVC/70ºC,CONFORME ABNT NBR 7288.FORNECIMENTO</v>
      </c>
      <c r="C21578" s="519" t="s">
        <v>73319</v>
      </c>
      <c r="D21578" s="519" t="s">
        <v>73317</v>
      </c>
      <c r="I21578" s="519" t="s">
        <v>36</v>
      </c>
      <c r="J21578" s="650">
        <v>19.09</v>
      </c>
    </row>
    <row r="21579" spans="1:10">
      <c r="A21579" s="519" t="s">
        <v>21701</v>
      </c>
      <c r="B21579" s="519" t="str">
        <f t="shared" si="337"/>
        <v>CABO DE COBRE RIGIDO,DE 1KV,SECAO DE 50MM2,PVC/70ºC,CONFORME ABNT NBR 7288.FORNECIMENTO</v>
      </c>
      <c r="C21579" s="519" t="s">
        <v>73320</v>
      </c>
      <c r="D21579" s="519" t="s">
        <v>73317</v>
      </c>
      <c r="I21579" s="519" t="s">
        <v>36</v>
      </c>
      <c r="J21579" s="650">
        <v>26.66</v>
      </c>
    </row>
    <row r="21580" spans="1:10">
      <c r="A21580" s="519" t="s">
        <v>21702</v>
      </c>
      <c r="B21580" s="519" t="str">
        <f t="shared" si="337"/>
        <v>CABO DE COBRE RIGIDO,DE 1KV,SECAO DE 50MM2,PVC/70ºC,CONFORME ABNT NBR 7288.FORNECIMENTO</v>
      </c>
      <c r="C21580" s="519" t="s">
        <v>73320</v>
      </c>
      <c r="D21580" s="519" t="s">
        <v>73317</v>
      </c>
      <c r="I21580" s="519" t="s">
        <v>36</v>
      </c>
      <c r="J21580" s="650">
        <v>26.66</v>
      </c>
    </row>
    <row r="21581" spans="1:10">
      <c r="A21581" s="519" t="s">
        <v>21703</v>
      </c>
      <c r="B21581" s="519" t="str">
        <f t="shared" si="337"/>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581" s="519" t="s">
        <v>73321</v>
      </c>
      <c r="D21581" s="519" t="s">
        <v>48895</v>
      </c>
      <c r="E21581" s="519" t="s">
        <v>73322</v>
      </c>
      <c r="F21581" s="519" t="s">
        <v>73323</v>
      </c>
      <c r="G21581" s="519" t="s">
        <v>73324</v>
      </c>
      <c r="I21581" s="519" t="s">
        <v>36</v>
      </c>
      <c r="J21581" s="650">
        <v>7.95</v>
      </c>
    </row>
    <row r="21582" spans="1:10">
      <c r="A21582" s="519" t="s">
        <v>21704</v>
      </c>
      <c r="B21582" s="519" t="str">
        <f t="shared" si="337"/>
        <v>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v>
      </c>
      <c r="C21582" s="519" t="s">
        <v>73321</v>
      </c>
      <c r="D21582" s="519" t="s">
        <v>48895</v>
      </c>
      <c r="E21582" s="519" t="s">
        <v>73322</v>
      </c>
      <c r="F21582" s="519" t="s">
        <v>73323</v>
      </c>
      <c r="G21582" s="519" t="s">
        <v>73324</v>
      </c>
      <c r="I21582" s="519" t="s">
        <v>36</v>
      </c>
      <c r="J21582" s="650">
        <v>7.95</v>
      </c>
    </row>
    <row r="21583" spans="1:10">
      <c r="A21583" s="519" t="s">
        <v>21705</v>
      </c>
      <c r="B21583" s="519" t="str">
        <f t="shared" si="337"/>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583" s="519" t="s">
        <v>48894</v>
      </c>
      <c r="D21583" s="519" t="s">
        <v>48895</v>
      </c>
      <c r="E21583" s="519" t="s">
        <v>73322</v>
      </c>
      <c r="F21583" s="519" t="s">
        <v>73323</v>
      </c>
      <c r="G21583" s="519" t="s">
        <v>73324</v>
      </c>
      <c r="I21583" s="519" t="s">
        <v>36</v>
      </c>
      <c r="J21583" s="650">
        <v>18.36</v>
      </c>
    </row>
    <row r="21584" spans="1:10">
      <c r="A21584" s="519" t="s">
        <v>21706</v>
      </c>
      <c r="B21584" s="519" t="str">
        <f t="shared" si="337"/>
        <v>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v>
      </c>
      <c r="C21584" s="519" t="s">
        <v>48894</v>
      </c>
      <c r="D21584" s="519" t="s">
        <v>48895</v>
      </c>
      <c r="E21584" s="519" t="s">
        <v>73322</v>
      </c>
      <c r="F21584" s="519" t="s">
        <v>73323</v>
      </c>
      <c r="G21584" s="519" t="s">
        <v>73324</v>
      </c>
      <c r="I21584" s="519" t="s">
        <v>36</v>
      </c>
      <c r="J21584" s="650">
        <v>18.36</v>
      </c>
    </row>
    <row r="21585" spans="1:10">
      <c r="A21585" s="519" t="s">
        <v>21707</v>
      </c>
      <c r="B21585" s="519" t="str">
        <f t="shared" si="337"/>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585" s="519" t="s">
        <v>48896</v>
      </c>
      <c r="D21585" s="519" t="s">
        <v>48895</v>
      </c>
      <c r="E21585" s="519" t="s">
        <v>73322</v>
      </c>
      <c r="F21585" s="519" t="s">
        <v>73323</v>
      </c>
      <c r="G21585" s="519" t="s">
        <v>73324</v>
      </c>
      <c r="I21585" s="519" t="s">
        <v>36</v>
      </c>
      <c r="J21585" s="650">
        <v>34.03</v>
      </c>
    </row>
    <row r="21586" spans="1:10">
      <c r="A21586" s="519" t="s">
        <v>21708</v>
      </c>
      <c r="B21586" s="519" t="str">
        <f t="shared" si="337"/>
        <v>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v>
      </c>
      <c r="C21586" s="519" t="s">
        <v>48896</v>
      </c>
      <c r="D21586" s="519" t="s">
        <v>48895</v>
      </c>
      <c r="E21586" s="519" t="s">
        <v>73322</v>
      </c>
      <c r="F21586" s="519" t="s">
        <v>73323</v>
      </c>
      <c r="G21586" s="519" t="s">
        <v>73324</v>
      </c>
      <c r="I21586" s="519" t="s">
        <v>36</v>
      </c>
      <c r="J21586" s="650">
        <v>34.03</v>
      </c>
    </row>
    <row r="21587" spans="1:10">
      <c r="A21587" s="519" t="s">
        <v>21709</v>
      </c>
      <c r="B21587" s="519" t="str">
        <f t="shared" si="337"/>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587" s="519" t="s">
        <v>48897</v>
      </c>
      <c r="D21587" s="519" t="s">
        <v>48895</v>
      </c>
      <c r="E21587" s="519" t="s">
        <v>73322</v>
      </c>
      <c r="F21587" s="519" t="s">
        <v>73323</v>
      </c>
      <c r="G21587" s="519" t="s">
        <v>73324</v>
      </c>
      <c r="I21587" s="519" t="s">
        <v>36</v>
      </c>
      <c r="J21587" s="650">
        <v>51.35</v>
      </c>
    </row>
    <row r="21588" spans="1:10">
      <c r="A21588" s="519" t="s">
        <v>21710</v>
      </c>
      <c r="B21588" s="519" t="str">
        <f t="shared" si="337"/>
        <v>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v>
      </c>
      <c r="C21588" s="519" t="s">
        <v>48897</v>
      </c>
      <c r="D21588" s="519" t="s">
        <v>48895</v>
      </c>
      <c r="E21588" s="519" t="s">
        <v>73322</v>
      </c>
      <c r="F21588" s="519" t="s">
        <v>73323</v>
      </c>
      <c r="G21588" s="519" t="s">
        <v>73324</v>
      </c>
      <c r="I21588" s="519" t="s">
        <v>36</v>
      </c>
      <c r="J21588" s="650">
        <v>51.35</v>
      </c>
    </row>
    <row r="21589" spans="1:10">
      <c r="A21589" s="519" t="s">
        <v>48898</v>
      </c>
      <c r="B21589" s="519" t="str">
        <f t="shared" si="337"/>
        <v>CABO DE COBRE RIGIDO,SECAO DE 25MM2, 8,7 A 15KV,ISOLADO EPR/XLPE,CONFORME ABNT NBR 7286 OU ABNT NBR 7287.FORNECIMENTO</v>
      </c>
      <c r="C21589" s="519" t="s">
        <v>48899</v>
      </c>
      <c r="D21589" s="519" t="s">
        <v>73325</v>
      </c>
      <c r="I21589" s="519" t="s">
        <v>36</v>
      </c>
      <c r="J21589" s="650">
        <v>28.08</v>
      </c>
    </row>
    <row r="21590" spans="1:10">
      <c r="A21590" s="519" t="s">
        <v>48900</v>
      </c>
      <c r="B21590" s="519" t="str">
        <f t="shared" si="337"/>
        <v>CABO DE COBRE RIGIDO,SECAO DE 25MM2, 8,7 A 15KV,ISOLADO EPR/XLPE,CONFORME ABNT NBR 7286 OU ABNT NBR 7287.FORNECIMENTO</v>
      </c>
      <c r="C21590" s="519" t="s">
        <v>48899</v>
      </c>
      <c r="D21590" s="519" t="s">
        <v>73325</v>
      </c>
      <c r="I21590" s="519" t="s">
        <v>36</v>
      </c>
      <c r="J21590" s="650">
        <v>28.08</v>
      </c>
    </row>
    <row r="21591" spans="1:10">
      <c r="A21591" s="519" t="s">
        <v>48901</v>
      </c>
      <c r="B21591" s="519" t="str">
        <f t="shared" si="337"/>
        <v>CABO DE COBRE RIGIDO,SECAO DE 3X1X50MM2,TRIPLEXADO,20KV,ISOLADO EPR/XLPE,CONFORME ABNT NBR 7286 OU ABNT NBR 7287.FORNECIMENTO</v>
      </c>
      <c r="C21591" s="519" t="s">
        <v>48902</v>
      </c>
      <c r="D21591" s="519" t="s">
        <v>73326</v>
      </c>
      <c r="E21591" s="519" t="s">
        <v>35233</v>
      </c>
      <c r="I21591" s="519" t="s">
        <v>36</v>
      </c>
      <c r="J21591" s="650">
        <v>112.72</v>
      </c>
    </row>
    <row r="21592" spans="1:10">
      <c r="A21592" s="519" t="s">
        <v>48903</v>
      </c>
      <c r="B21592" s="519" t="str">
        <f t="shared" si="337"/>
        <v>CABO DE COBRE RIGIDO,SECAO DE 3X1X50MM2,TRIPLEXADO,20KV,ISOLADO EPR/XLPE,CONFORME ABNT NBR 7286 OU ABNT NBR 7287.FORNECIMENTO</v>
      </c>
      <c r="C21592" s="519" t="s">
        <v>48902</v>
      </c>
      <c r="D21592" s="519" t="s">
        <v>73326</v>
      </c>
      <c r="E21592" s="519" t="s">
        <v>35233</v>
      </c>
      <c r="I21592" s="519" t="s">
        <v>36</v>
      </c>
      <c r="J21592" s="650">
        <v>112.72</v>
      </c>
    </row>
    <row r="21593" spans="1:10">
      <c r="A21593" s="519" t="s">
        <v>21711</v>
      </c>
      <c r="B21593" s="519" t="str">
        <f t="shared" si="337"/>
        <v>CABO DE ALUMINIO NU SEM ALMA DE ACO (CA),SECAO 2 AWG (Ø=7,41MM, 92,5KG/KM),CONFORME ABNT NBR 7271.FORNECIMENTO</v>
      </c>
      <c r="C21593" s="519" t="s">
        <v>48904</v>
      </c>
      <c r="D21593" s="519" t="s">
        <v>73327</v>
      </c>
      <c r="I21593" s="519" t="s">
        <v>36</v>
      </c>
      <c r="J21593" s="650">
        <v>3.1</v>
      </c>
    </row>
    <row r="21594" spans="1:10">
      <c r="A21594" s="519" t="s">
        <v>21712</v>
      </c>
      <c r="B21594" s="519" t="str">
        <f t="shared" si="337"/>
        <v>CABO DE ALUMINIO NU SEM ALMA DE ACO (CA),SECAO 2 AWG (Ø=7,41MM, 92,5KG/KM),CONFORME ABNT NBR 7271.FORNECIMENTO</v>
      </c>
      <c r="C21594" s="519" t="s">
        <v>48904</v>
      </c>
      <c r="D21594" s="519" t="s">
        <v>73327</v>
      </c>
      <c r="I21594" s="519" t="s">
        <v>36</v>
      </c>
      <c r="J21594" s="650">
        <v>3.1</v>
      </c>
    </row>
    <row r="21595" spans="1:10">
      <c r="A21595" s="519" t="s">
        <v>21713</v>
      </c>
      <c r="B21595" s="519" t="str">
        <f t="shared" si="337"/>
        <v>CABO DE ALUMINIO NU COM ALMA DE ACO (CAA),SECAO 1/0 AWG(Ø=9,36MM, 147,6KG/KM),CONFORME ABNT NBR 7270.FORNECIMENTO</v>
      </c>
      <c r="C21595" s="519" t="s">
        <v>48905</v>
      </c>
      <c r="D21595" s="519" t="s">
        <v>73328</v>
      </c>
      <c r="I21595" s="519" t="s">
        <v>36</v>
      </c>
      <c r="J21595" s="650">
        <v>8.2799999999999994</v>
      </c>
    </row>
    <row r="21596" spans="1:10">
      <c r="A21596" s="519" t="s">
        <v>21714</v>
      </c>
      <c r="B21596" s="519" t="str">
        <f t="shared" si="337"/>
        <v>CABO DE ALUMINIO NU COM ALMA DE ACO (CAA),SECAO 1/0 AWG(Ø=9,36MM, 147,6KG/KM),CONFORME ABNT NBR 7270.FORNECIMENTO</v>
      </c>
      <c r="C21596" s="519" t="s">
        <v>48905</v>
      </c>
      <c r="D21596" s="519" t="s">
        <v>73328</v>
      </c>
      <c r="I21596" s="519" t="s">
        <v>36</v>
      </c>
      <c r="J21596" s="650">
        <v>8.2799999999999994</v>
      </c>
    </row>
    <row r="21597" spans="1:10">
      <c r="A21597" s="519" t="s">
        <v>21715</v>
      </c>
      <c r="B21597" s="519" t="str">
        <f t="shared" si="337"/>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597" s="519" t="s">
        <v>73329</v>
      </c>
      <c r="D21597" s="519" t="s">
        <v>48908</v>
      </c>
      <c r="E21597" s="519" t="s">
        <v>73330</v>
      </c>
      <c r="F21597" s="519" t="s">
        <v>73331</v>
      </c>
      <c r="G21597" s="519" t="s">
        <v>73332</v>
      </c>
      <c r="I21597" s="519" t="s">
        <v>36</v>
      </c>
      <c r="J21597" s="650">
        <v>7.51</v>
      </c>
    </row>
    <row r="21598" spans="1:10">
      <c r="A21598" s="519" t="s">
        <v>21716</v>
      </c>
      <c r="B21598" s="519" t="str">
        <f t="shared" si="337"/>
        <v>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v>
      </c>
      <c r="C21598" s="519" t="s">
        <v>73329</v>
      </c>
      <c r="D21598" s="519" t="s">
        <v>48908</v>
      </c>
      <c r="E21598" s="519" t="s">
        <v>73330</v>
      </c>
      <c r="F21598" s="519" t="s">
        <v>73331</v>
      </c>
      <c r="G21598" s="519" t="s">
        <v>73332</v>
      </c>
      <c r="I21598" s="519" t="s">
        <v>36</v>
      </c>
      <c r="J21598" s="650">
        <v>7.51</v>
      </c>
    </row>
    <row r="21599" spans="1:10">
      <c r="A21599" s="519" t="s">
        <v>21717</v>
      </c>
      <c r="B21599" s="519" t="str">
        <f t="shared" si="337"/>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599" s="519" t="s">
        <v>48907</v>
      </c>
      <c r="D21599" s="519" t="s">
        <v>48908</v>
      </c>
      <c r="E21599" s="519" t="s">
        <v>73330</v>
      </c>
      <c r="F21599" s="519" t="s">
        <v>73331</v>
      </c>
      <c r="G21599" s="519" t="s">
        <v>73332</v>
      </c>
      <c r="I21599" s="519" t="s">
        <v>36</v>
      </c>
      <c r="J21599" s="650">
        <v>3.27</v>
      </c>
    </row>
    <row r="21600" spans="1:10">
      <c r="A21600" s="519" t="s">
        <v>21718</v>
      </c>
      <c r="B21600" s="519" t="str">
        <f t="shared" si="337"/>
        <v>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v>
      </c>
      <c r="C21600" s="519" t="s">
        <v>48907</v>
      </c>
      <c r="D21600" s="519" t="s">
        <v>48908</v>
      </c>
      <c r="E21600" s="519" t="s">
        <v>73330</v>
      </c>
      <c r="F21600" s="519" t="s">
        <v>73331</v>
      </c>
      <c r="G21600" s="519" t="s">
        <v>73332</v>
      </c>
      <c r="I21600" s="519" t="s">
        <v>36</v>
      </c>
      <c r="J21600" s="650">
        <v>3.27</v>
      </c>
    </row>
    <row r="21601" spans="1:10">
      <c r="A21601" s="519" t="s">
        <v>21719</v>
      </c>
      <c r="B21601" s="519" t="str">
        <f t="shared" si="337"/>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601" s="519" t="s">
        <v>48911</v>
      </c>
      <c r="D21601" s="519" t="s">
        <v>48908</v>
      </c>
      <c r="E21601" s="519" t="s">
        <v>48909</v>
      </c>
      <c r="F21601" s="519" t="s">
        <v>48910</v>
      </c>
      <c r="G21601" s="519" t="s">
        <v>48906</v>
      </c>
      <c r="I21601" s="519" t="s">
        <v>36</v>
      </c>
      <c r="J21601" s="650">
        <v>4.8600000000000003</v>
      </c>
    </row>
    <row r="21602" spans="1:10">
      <c r="A21602" s="519" t="s">
        <v>21720</v>
      </c>
      <c r="B21602" s="519" t="str">
        <f t="shared" si="337"/>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1602" s="519" t="s">
        <v>48911</v>
      </c>
      <c r="D21602" s="519" t="s">
        <v>48908</v>
      </c>
      <c r="E21602" s="519" t="s">
        <v>48909</v>
      </c>
      <c r="F21602" s="519" t="s">
        <v>48910</v>
      </c>
      <c r="G21602" s="519" t="s">
        <v>48906</v>
      </c>
      <c r="I21602" s="519" t="s">
        <v>36</v>
      </c>
      <c r="J21602" s="650">
        <v>4.8600000000000003</v>
      </c>
    </row>
    <row r="21603" spans="1:10">
      <c r="A21603" s="519" t="s">
        <v>21721</v>
      </c>
      <c r="B21603" s="519" t="str">
        <f t="shared" si="337"/>
        <v>ALCA PRE-FORMADA DE DISTRIBUICAO,DE ACO RECOBERTO DE ALUMINIO,PARA CABO ENCAPADO,BITOLA DE 25MM2,SEGUNDO DESENHO A4-154-CP.FORNECIMENTO E COLOCACAO</v>
      </c>
      <c r="C21603" s="519" t="s">
        <v>48912</v>
      </c>
      <c r="D21603" s="519" t="s">
        <v>48913</v>
      </c>
      <c r="E21603" s="519" t="s">
        <v>48914</v>
      </c>
      <c r="I21603" s="519" t="s">
        <v>5</v>
      </c>
      <c r="J21603" s="650">
        <v>18.88</v>
      </c>
    </row>
    <row r="21604" spans="1:10">
      <c r="A21604" s="519" t="s">
        <v>21722</v>
      </c>
      <c r="B21604" s="519" t="str">
        <f t="shared" si="337"/>
        <v>ALCA PRE-FORMADA DE DISTRIBUICAO,DE ACO RECOBERTO DE ALUMINIO,PARA CABO ENCAPADO,BITOLA DE 25MM2,SEGUNDO DESENHO A4-154-CP.FORNECIMENTO E COLOCACAO</v>
      </c>
      <c r="C21604" s="519" t="s">
        <v>48912</v>
      </c>
      <c r="D21604" s="519" t="s">
        <v>48913</v>
      </c>
      <c r="E21604" s="519" t="s">
        <v>48914</v>
      </c>
      <c r="I21604" s="519" t="s">
        <v>5</v>
      </c>
      <c r="J21604" s="650">
        <v>18.489999999999998</v>
      </c>
    </row>
    <row r="21605" spans="1:10">
      <c r="A21605" s="519" t="s">
        <v>21723</v>
      </c>
      <c r="B21605" s="519" t="str">
        <f t="shared" si="337"/>
        <v>ALCA PRE-FORMADA DE DISTRIBUICAO,DE ACO RECOBERTO DE ALUMINIO,PARA CABO DE ALUMINIO NU,BITOLA DE 25MM2,SEGUNDO DESENHO A4-154-CP.FORNECIMENTO E COLOCACAO</v>
      </c>
      <c r="C21605" s="519" t="s">
        <v>48912</v>
      </c>
      <c r="D21605" s="519" t="s">
        <v>48915</v>
      </c>
      <c r="E21605" s="519" t="s">
        <v>48916</v>
      </c>
      <c r="I21605" s="519" t="s">
        <v>5</v>
      </c>
      <c r="J21605" s="650">
        <v>13.57</v>
      </c>
    </row>
    <row r="21606" spans="1:10">
      <c r="A21606" s="519" t="s">
        <v>21724</v>
      </c>
      <c r="B21606" s="519" t="str">
        <f t="shared" si="337"/>
        <v>ALCA PRE-FORMADA DE DISTRIBUICAO,DE ACO RECOBERTO DE ALUMINIO,PARA CABO DE ALUMINIO NU,BITOLA DE 25MM2,SEGUNDO DESENHO A4-154-CP.FORNECIMENTO E COLOCACAO</v>
      </c>
      <c r="C21606" s="519" t="s">
        <v>48912</v>
      </c>
      <c r="D21606" s="519" t="s">
        <v>48915</v>
      </c>
      <c r="E21606" s="519" t="s">
        <v>48916</v>
      </c>
      <c r="I21606" s="519" t="s">
        <v>5</v>
      </c>
      <c r="J21606" s="650">
        <v>13.18</v>
      </c>
    </row>
    <row r="21607" spans="1:10">
      <c r="A21607" s="519" t="s">
        <v>21725</v>
      </c>
      <c r="B21607" s="519" t="str">
        <f t="shared" si="337"/>
        <v>ALCA PRE-FORMADA DE SERVICO,DE ACO RECOBERTO DE ALUMINIO,PARA CABO ENCAPADO,BITOLA DE 25MM2,SEGUNDO DESENHO A4-154-CP.FORNECIMENTO E COLOCACAO</v>
      </c>
      <c r="C21607" s="519" t="s">
        <v>48917</v>
      </c>
      <c r="D21607" s="519" t="s">
        <v>48918</v>
      </c>
      <c r="E21607" s="519" t="s">
        <v>34297</v>
      </c>
      <c r="I21607" s="519" t="s">
        <v>5</v>
      </c>
      <c r="J21607" s="650">
        <v>6.13</v>
      </c>
    </row>
    <row r="21608" spans="1:10">
      <c r="A21608" s="519" t="s">
        <v>21726</v>
      </c>
      <c r="B21608" s="519" t="str">
        <f t="shared" si="337"/>
        <v>ALCA PRE-FORMADA DE SERVICO,DE ACO RECOBERTO DE ALUMINIO,PARA CABO ENCAPADO,BITOLA DE 25MM2,SEGUNDO DESENHO A4-154-CP.FORNECIMENTO E COLOCACAO</v>
      </c>
      <c r="C21608" s="519" t="s">
        <v>48917</v>
      </c>
      <c r="D21608" s="519" t="s">
        <v>48918</v>
      </c>
      <c r="E21608" s="519" t="s">
        <v>34297</v>
      </c>
      <c r="I21608" s="519" t="s">
        <v>5</v>
      </c>
      <c r="J21608" s="650">
        <v>5.74</v>
      </c>
    </row>
    <row r="21609" spans="1:10">
      <c r="A21609" s="519" t="s">
        <v>21727</v>
      </c>
      <c r="B21609" s="519" t="str">
        <f t="shared" si="337"/>
        <v>ALCA PRE-FORMADA DE SERVICO,DE ACO RECOBERTO DE ALUMINIO,PARA CABO DE ALUMINIO NU,BITOLA DE 25MM2,SEGUNDO DESENHO A4-154-CP.FORNECIMENTO E COLOCACAO</v>
      </c>
      <c r="C21609" s="519" t="s">
        <v>48917</v>
      </c>
      <c r="D21609" s="519" t="s">
        <v>48919</v>
      </c>
      <c r="E21609" s="519" t="s">
        <v>48920</v>
      </c>
      <c r="I21609" s="519" t="s">
        <v>5</v>
      </c>
      <c r="J21609" s="650">
        <v>5.85</v>
      </c>
    </row>
    <row r="21610" spans="1:10">
      <c r="A21610" s="519" t="s">
        <v>21728</v>
      </c>
      <c r="B21610" s="519" t="str">
        <f t="shared" si="337"/>
        <v>ALCA PRE-FORMADA DE SERVICO,DE ACO RECOBERTO DE ALUMINIO,PARA CABO DE ALUMINIO NU,BITOLA DE 25MM2,SEGUNDO DESENHO A4-154-CP.FORNECIMENTO E COLOCACAO</v>
      </c>
      <c r="C21610" s="519" t="s">
        <v>48917</v>
      </c>
      <c r="D21610" s="519" t="s">
        <v>48919</v>
      </c>
      <c r="E21610" s="519" t="s">
        <v>48920</v>
      </c>
      <c r="I21610" s="519" t="s">
        <v>5</v>
      </c>
      <c r="J21610" s="650">
        <v>5.46</v>
      </c>
    </row>
    <row r="21611" spans="1:10">
      <c r="A21611" s="519" t="s">
        <v>21729</v>
      </c>
      <c r="B21611" s="519" t="str">
        <f t="shared" si="337"/>
        <v>ALCA PRE-FORMADA PARA CABO DE 35MM2.FORNECIMENTO E COLOCACAO</v>
      </c>
      <c r="C21611" s="519" t="s">
        <v>21730</v>
      </c>
      <c r="I21611" s="519" t="s">
        <v>5</v>
      </c>
      <c r="J21611" s="650">
        <v>7.3</v>
      </c>
    </row>
    <row r="21612" spans="1:10">
      <c r="A21612" s="519" t="s">
        <v>21731</v>
      </c>
      <c r="B21612" s="519" t="str">
        <f t="shared" si="337"/>
        <v>ALCA PRE-FORMADA PARA CABO DE 35MM2.FORNECIMENTO E COLOCACAO</v>
      </c>
      <c r="C21612" s="519" t="s">
        <v>21730</v>
      </c>
      <c r="I21612" s="519" t="s">
        <v>5</v>
      </c>
      <c r="J21612" s="650">
        <v>6.91</v>
      </c>
    </row>
    <row r="21613" spans="1:10">
      <c r="A21613" s="519" t="s">
        <v>21732</v>
      </c>
      <c r="B21613" s="519" t="str">
        <f t="shared" si="337"/>
        <v>CONECTOR PARAFUSO FENDIDO COM RABICHO,EM BRONZE,PARA ATERRAMENTO,CONDUTORES DE 6 - 35MM2.FORNECIMENTO E INSTALACAO</v>
      </c>
      <c r="C21613" s="519" t="s">
        <v>48921</v>
      </c>
      <c r="D21613" s="519" t="s">
        <v>48922</v>
      </c>
      <c r="I21613" s="519" t="s">
        <v>5</v>
      </c>
      <c r="J21613" s="650">
        <v>28.81</v>
      </c>
    </row>
    <row r="21614" spans="1:10">
      <c r="A21614" s="519" t="s">
        <v>21733</v>
      </c>
      <c r="B21614" s="519" t="str">
        <f t="shared" si="337"/>
        <v>CONECTOR PARAFUSO FENDIDO COM RABICHO,EM BRONZE,PARA ATERRAMENTO,CONDUTORES DE 6 - 35MM2.FORNECIMENTO E INSTALACAO</v>
      </c>
      <c r="C21614" s="519" t="s">
        <v>48921</v>
      </c>
      <c r="D21614" s="519" t="s">
        <v>48922</v>
      </c>
      <c r="I21614" s="519" t="s">
        <v>5</v>
      </c>
      <c r="J21614" s="650">
        <v>28.23</v>
      </c>
    </row>
    <row r="21615" spans="1:10">
      <c r="A21615" s="519" t="s">
        <v>21734</v>
      </c>
      <c r="B21615" s="519" t="str">
        <f t="shared" si="337"/>
        <v>CONECTOR PARA HASTE DE ATERRAMENTO DE PARA-RAIO,COM UMA DESCIDA DE 5/8".FORNECIMENTO</v>
      </c>
      <c r="C21615" s="519" t="s">
        <v>48923</v>
      </c>
      <c r="D21615" s="519" t="s">
        <v>48924</v>
      </c>
      <c r="I21615" s="519" t="s">
        <v>5</v>
      </c>
      <c r="J21615" s="650">
        <v>4.5</v>
      </c>
    </row>
    <row r="21616" spans="1:10">
      <c r="A21616" s="519" t="s">
        <v>21735</v>
      </c>
      <c r="B21616" s="519" t="str">
        <f t="shared" si="337"/>
        <v>CONECTOR PARA HASTE DE ATERRAMENTO DE PARA-RAIO,COM UMA DESCIDA DE 5/8".FORNECIMENTO</v>
      </c>
      <c r="C21616" s="519" t="s">
        <v>48923</v>
      </c>
      <c r="D21616" s="519" t="s">
        <v>48924</v>
      </c>
      <c r="I21616" s="519" t="s">
        <v>5</v>
      </c>
      <c r="J21616" s="650">
        <v>4.5</v>
      </c>
    </row>
    <row r="21617" spans="1:10">
      <c r="A21617" s="519" t="s">
        <v>21736</v>
      </c>
      <c r="B21617" s="519" t="str">
        <f t="shared" si="337"/>
        <v>CONECTOR TIPO ESTRIBO APARAFUSADO,PARA CONDUTOR DE ALUMINIO,1/0AWG.FORNECIMENTO</v>
      </c>
      <c r="C21617" s="519" t="s">
        <v>48925</v>
      </c>
      <c r="D21617" s="519" t="s">
        <v>48926</v>
      </c>
      <c r="I21617" s="519" t="s">
        <v>5</v>
      </c>
      <c r="J21617" s="650">
        <v>39.229999999999997</v>
      </c>
    </row>
    <row r="21618" spans="1:10">
      <c r="A21618" s="519" t="s">
        <v>21737</v>
      </c>
      <c r="B21618" s="519" t="str">
        <f t="shared" si="337"/>
        <v>CONECTOR TIPO ESTRIBO APARAFUSADO,PARA CONDUTOR DE ALUMINIO,1/0AWG.FORNECIMENTO</v>
      </c>
      <c r="C21618" s="519" t="s">
        <v>48925</v>
      </c>
      <c r="D21618" s="519" t="s">
        <v>48926</v>
      </c>
      <c r="I21618" s="519" t="s">
        <v>5</v>
      </c>
      <c r="J21618" s="650">
        <v>39.229999999999997</v>
      </c>
    </row>
    <row r="21619" spans="1:10">
      <c r="A21619" s="519" t="s">
        <v>21738</v>
      </c>
      <c r="B21619" s="519" t="str">
        <f t="shared" si="337"/>
        <v>CONECTOR TIPO CUNHA,EM LIGA DE COBRE ESTANHADO,PARA A FIXACAO DE CONDUTORES DE ALUMINIO OU COBRE,POR EFEITO DE MOLA.MODELO Nº1,PADRAO RIOLUZ,TIPO G.FORNECIMENTO E INSTALACAO</v>
      </c>
      <c r="C21619" s="519" t="s">
        <v>48927</v>
      </c>
      <c r="D21619" s="519" t="s">
        <v>48928</v>
      </c>
      <c r="E21619" s="519" t="s">
        <v>48929</v>
      </c>
      <c r="I21619" s="519" t="s">
        <v>5</v>
      </c>
      <c r="J21619" s="650">
        <v>11.79</v>
      </c>
    </row>
    <row r="21620" spans="1:10">
      <c r="A21620" s="519" t="s">
        <v>21739</v>
      </c>
      <c r="B21620" s="519" t="str">
        <f t="shared" si="337"/>
        <v>CONECTOR TIPO CUNHA,EM LIGA DE COBRE ESTANHADO,PARA A FIXACAO DE CONDUTORES DE ALUMINIO OU COBRE,POR EFEITO DE MOLA.MODELO Nº1,PADRAO RIOLUZ,TIPO G.FORNECIMENTO E INSTALACAO</v>
      </c>
      <c r="C21620" s="519" t="s">
        <v>48927</v>
      </c>
      <c r="D21620" s="519" t="s">
        <v>48928</v>
      </c>
      <c r="E21620" s="519" t="s">
        <v>48929</v>
      </c>
      <c r="I21620" s="519" t="s">
        <v>5</v>
      </c>
      <c r="J21620" s="650">
        <v>11.21</v>
      </c>
    </row>
    <row r="21621" spans="1:10">
      <c r="A21621" s="519" t="s">
        <v>21740</v>
      </c>
      <c r="B21621" s="519" t="str">
        <f t="shared" si="337"/>
        <v>CONECTOR TIPO CUNHA,EM LIGA DE COBRE ESTANHADO,PARA A FIXACAO DE CONDUTORES DE ALUMINIO OU COBRE,POR EFEITO DE MOLA,MODELO Nº2,PADRAO RIOLUZ,TIPO H.FORNECIMENTO E INSTALACAO</v>
      </c>
      <c r="C21621" s="519" t="s">
        <v>48927</v>
      </c>
      <c r="D21621" s="519" t="s">
        <v>48930</v>
      </c>
      <c r="E21621" s="519" t="s">
        <v>48931</v>
      </c>
      <c r="I21621" s="519" t="s">
        <v>5</v>
      </c>
      <c r="J21621" s="650">
        <v>13.24</v>
      </c>
    </row>
    <row r="21622" spans="1:10">
      <c r="A21622" s="519" t="s">
        <v>21741</v>
      </c>
      <c r="B21622" s="519" t="str">
        <f t="shared" si="337"/>
        <v>CONECTOR TIPO CUNHA,EM LIGA DE COBRE ESTANHADO,PARA A FIXACAO DE CONDUTORES DE ALUMINIO OU COBRE,POR EFEITO DE MOLA,MODELO Nº2,PADRAO RIOLUZ,TIPO H.FORNECIMENTO E INSTALACAO</v>
      </c>
      <c r="C21622" s="519" t="s">
        <v>48927</v>
      </c>
      <c r="D21622" s="519" t="s">
        <v>48930</v>
      </c>
      <c r="E21622" s="519" t="s">
        <v>48931</v>
      </c>
      <c r="I21622" s="519" t="s">
        <v>5</v>
      </c>
      <c r="J21622" s="650">
        <v>12.66</v>
      </c>
    </row>
    <row r="21623" spans="1:10">
      <c r="A21623" s="519" t="s">
        <v>21742</v>
      </c>
      <c r="B21623" s="519" t="str">
        <f t="shared" si="337"/>
        <v>CONECTOR TIPO CUNHA,EM LIGA DE COBRE ESTANHADO,PARA A FIXACAO DE CONDUTORES DE ALUMINIO OU COBRE,POR EFEITO DE MOLA.MODELO Nº3,PADRAO RIOLUZ,TIPO K.FORNECIMENTO E INSTALACAO</v>
      </c>
      <c r="C21623" s="519" t="s">
        <v>48927</v>
      </c>
      <c r="D21623" s="519" t="s">
        <v>48928</v>
      </c>
      <c r="E21623" s="519" t="s">
        <v>48932</v>
      </c>
      <c r="I21623" s="519" t="s">
        <v>5</v>
      </c>
      <c r="J21623" s="650">
        <v>13.67</v>
      </c>
    </row>
    <row r="21624" spans="1:10">
      <c r="A21624" s="519" t="s">
        <v>21743</v>
      </c>
      <c r="B21624" s="519" t="str">
        <f t="shared" si="337"/>
        <v>CONECTOR TIPO CUNHA,EM LIGA DE COBRE ESTANHADO,PARA A FIXACAO DE CONDUTORES DE ALUMINIO OU COBRE,POR EFEITO DE MOLA.MODELO Nº3,PADRAO RIOLUZ,TIPO K.FORNECIMENTO E INSTALACAO</v>
      </c>
      <c r="C21624" s="519" t="s">
        <v>48927</v>
      </c>
      <c r="D21624" s="519" t="s">
        <v>48928</v>
      </c>
      <c r="E21624" s="519" t="s">
        <v>48932</v>
      </c>
      <c r="I21624" s="519" t="s">
        <v>5</v>
      </c>
      <c r="J21624" s="650">
        <v>13.09</v>
      </c>
    </row>
    <row r="21625" spans="1:10">
      <c r="A21625" s="519" t="s">
        <v>21744</v>
      </c>
      <c r="B21625" s="519" t="str">
        <f t="shared" si="337"/>
        <v>CONECTOR TIPO CUNHA,EM LIGA DE COBRE ESTANHADO,PARA A FIXACAO DE CONDUTORES DE ALUMINIO OU COBRE,POR EFEITO DE MOLA.MODELO Nº4,PADRAO RIOLUZ,TIPO V.FORNECIMENTO E INSTALACAO</v>
      </c>
      <c r="C21625" s="519" t="s">
        <v>48927</v>
      </c>
      <c r="D21625" s="519" t="s">
        <v>48928</v>
      </c>
      <c r="E21625" s="519" t="s">
        <v>48933</v>
      </c>
      <c r="I21625" s="519" t="s">
        <v>5</v>
      </c>
      <c r="J21625" s="650">
        <v>6.83</v>
      </c>
    </row>
    <row r="21626" spans="1:10">
      <c r="A21626" s="519" t="s">
        <v>21745</v>
      </c>
      <c r="B21626" s="519" t="str">
        <f t="shared" si="337"/>
        <v>CONECTOR TIPO CUNHA,EM LIGA DE COBRE ESTANHADO,PARA A FIXACAO DE CONDUTORES DE ALUMINIO OU COBRE,POR EFEITO DE MOLA.MODELO Nº4,PADRAO RIOLUZ,TIPO V.FORNECIMENTO E INSTALACAO</v>
      </c>
      <c r="C21626" s="519" t="s">
        <v>48927</v>
      </c>
      <c r="D21626" s="519" t="s">
        <v>48928</v>
      </c>
      <c r="E21626" s="519" t="s">
        <v>48933</v>
      </c>
      <c r="I21626" s="519" t="s">
        <v>5</v>
      </c>
      <c r="J21626" s="650">
        <v>6.25</v>
      </c>
    </row>
    <row r="21627" spans="1:10">
      <c r="A21627" s="519" t="s">
        <v>21746</v>
      </c>
      <c r="B21627" s="519" t="str">
        <f t="shared" si="337"/>
        <v>CONECTOR TIPO CUNHA,EM LIGA DE COBRE ESTANHADO,PARA A FIXACAO DE CONDUTORES DE ALUMINIO OU COBRE,POR EFEITO DE MOLA.MODELO Nº5,PADRAO RIOLUZ,TIPO IV.FORNECIMENTO E INSTALACAO</v>
      </c>
      <c r="C21627" s="519" t="s">
        <v>48927</v>
      </c>
      <c r="D21627" s="519" t="s">
        <v>48928</v>
      </c>
      <c r="E21627" s="519" t="s">
        <v>48934</v>
      </c>
      <c r="I21627" s="519" t="s">
        <v>5</v>
      </c>
      <c r="J21627" s="650">
        <v>7.94</v>
      </c>
    </row>
    <row r="21628" spans="1:10">
      <c r="A21628" s="519" t="s">
        <v>21747</v>
      </c>
      <c r="B21628" s="519" t="str">
        <f t="shared" si="337"/>
        <v>CONECTOR TIPO CUNHA,EM LIGA DE COBRE ESTANHADO,PARA A FIXACAO DE CONDUTORES DE ALUMINIO OU COBRE,POR EFEITO DE MOLA.MODELO Nº5,PADRAO RIOLUZ,TIPO IV.FORNECIMENTO E INSTALACAO</v>
      </c>
      <c r="C21628" s="519" t="s">
        <v>48927</v>
      </c>
      <c r="D21628" s="519" t="s">
        <v>48928</v>
      </c>
      <c r="E21628" s="519" t="s">
        <v>48934</v>
      </c>
      <c r="I21628" s="519" t="s">
        <v>5</v>
      </c>
      <c r="J21628" s="650">
        <v>7.36</v>
      </c>
    </row>
    <row r="21629" spans="1:10">
      <c r="A21629" s="519" t="s">
        <v>21748</v>
      </c>
      <c r="B21629" s="519" t="str">
        <f t="shared" si="337"/>
        <v>CONECTOR TIPO CUNHA,EM LIGA DE COBRE ESTANHADO,PARA A FIXACAO DE CONDUTORES DE ALUMINIO OU COBRE,POR EFEITO DE MOLA.MODELO Nº6,PADRAO RIOLUZ,TIPO B.FORNECIMENTO E INSTALACAO</v>
      </c>
      <c r="C21629" s="519" t="s">
        <v>48927</v>
      </c>
      <c r="D21629" s="519" t="s">
        <v>48928</v>
      </c>
      <c r="E21629" s="519" t="s">
        <v>48935</v>
      </c>
      <c r="I21629" s="519" t="s">
        <v>5</v>
      </c>
      <c r="J21629" s="650">
        <v>11.09</v>
      </c>
    </row>
    <row r="21630" spans="1:10">
      <c r="A21630" s="519" t="s">
        <v>21749</v>
      </c>
      <c r="B21630" s="519" t="str">
        <f t="shared" si="337"/>
        <v>CONECTOR TIPO CUNHA,EM LIGA DE COBRE ESTANHADO,PARA A FIXACAO DE CONDUTORES DE ALUMINIO OU COBRE,POR EFEITO DE MOLA.MODELO Nº6,PADRAO RIOLUZ,TIPO B.FORNECIMENTO E INSTALACAO</v>
      </c>
      <c r="C21630" s="519" t="s">
        <v>48927</v>
      </c>
      <c r="D21630" s="519" t="s">
        <v>48928</v>
      </c>
      <c r="E21630" s="519" t="s">
        <v>48935</v>
      </c>
      <c r="I21630" s="519" t="s">
        <v>5</v>
      </c>
      <c r="J21630" s="650">
        <v>10.51</v>
      </c>
    </row>
    <row r="21631" spans="1:10">
      <c r="A21631" s="519" t="s">
        <v>21750</v>
      </c>
      <c r="B21631" s="519" t="str">
        <f t="shared" si="337"/>
        <v>CONECTOR TIPO CUNHA,EM LIGA DE COBRE ESTANHADO,PARA A FIXACAO DE CONDUTORES DE ALUMINIO OU COBRE,POR EFEITO DE MOLA.MODELO Nº7,PADRAO RIOLUZ,TIPO A.FORNECIMENTO E INSTALACAO</v>
      </c>
      <c r="C21631" s="519" t="s">
        <v>48927</v>
      </c>
      <c r="D21631" s="519" t="s">
        <v>48928</v>
      </c>
      <c r="E21631" s="519" t="s">
        <v>48936</v>
      </c>
      <c r="I21631" s="519" t="s">
        <v>5</v>
      </c>
      <c r="J21631" s="650">
        <v>11.09</v>
      </c>
    </row>
    <row r="21632" spans="1:10">
      <c r="A21632" s="519" t="s">
        <v>21751</v>
      </c>
      <c r="B21632" s="519" t="str">
        <f t="shared" si="337"/>
        <v>CONECTOR TIPO CUNHA,EM LIGA DE COBRE ESTANHADO,PARA A FIXACAO DE CONDUTORES DE ALUMINIO OU COBRE,POR EFEITO DE MOLA.MODELO Nº7,PADRAO RIOLUZ,TIPO A.FORNECIMENTO E INSTALACAO</v>
      </c>
      <c r="C21632" s="519" t="s">
        <v>48927</v>
      </c>
      <c r="D21632" s="519" t="s">
        <v>48928</v>
      </c>
      <c r="E21632" s="519" t="s">
        <v>48936</v>
      </c>
      <c r="I21632" s="519" t="s">
        <v>5</v>
      </c>
      <c r="J21632" s="650">
        <v>10.51</v>
      </c>
    </row>
    <row r="21633" spans="1:10">
      <c r="A21633" s="519" t="s">
        <v>21752</v>
      </c>
      <c r="B21633" s="519" t="str">
        <f t="shared" si="337"/>
        <v>CONECTOR TIPO CUNHA,EM LIGA DE COBRE ESTANHADO,PARA A FIXACAO DE CONDUTORES DE ALUMINIO OU COBRE,POR EFEITO DE MOLA.MODELO Nº8,PADRAO RIOLUZ,TIPO C.FORNECIMENTO E INSTALACAO</v>
      </c>
      <c r="C21633" s="519" t="s">
        <v>48927</v>
      </c>
      <c r="D21633" s="519" t="s">
        <v>48928</v>
      </c>
      <c r="E21633" s="519" t="s">
        <v>48937</v>
      </c>
      <c r="I21633" s="519" t="s">
        <v>5</v>
      </c>
      <c r="J21633" s="650">
        <v>11.09</v>
      </c>
    </row>
    <row r="21634" spans="1:10">
      <c r="A21634" s="519" t="s">
        <v>21753</v>
      </c>
      <c r="B21634" s="519" t="str">
        <f t="shared" si="337"/>
        <v>CONECTOR TIPO CUNHA,EM LIGA DE COBRE ESTANHADO,PARA A FIXACAO DE CONDUTORES DE ALUMINIO OU COBRE,POR EFEITO DE MOLA.MODELO Nº8,PADRAO RIOLUZ,TIPO C.FORNECIMENTO E INSTALACAO</v>
      </c>
      <c r="C21634" s="519" t="s">
        <v>48927</v>
      </c>
      <c r="D21634" s="519" t="s">
        <v>48928</v>
      </c>
      <c r="E21634" s="519" t="s">
        <v>48937</v>
      </c>
      <c r="I21634" s="519" t="s">
        <v>5</v>
      </c>
      <c r="J21634" s="650">
        <v>10.51</v>
      </c>
    </row>
    <row r="21635" spans="1:10">
      <c r="A21635" s="519" t="s">
        <v>21754</v>
      </c>
      <c r="B21635" s="519" t="str">
        <f t="shared" si="337"/>
        <v>CONECTOR TIPO CUNHA,EM LIGA DE COBRE ESTANHADO,PARA A FIXACAO DE CONDUTORES DE ALUMINIO OU COBRE,POR EFEITO DE MOLA.MODELO Nº9,PADRAO RIOLUZ,TIPO J.FORNECIMENTO E INSTALACAO</v>
      </c>
      <c r="C21635" s="519" t="s">
        <v>48927</v>
      </c>
      <c r="D21635" s="519" t="s">
        <v>48928</v>
      </c>
      <c r="E21635" s="519" t="s">
        <v>48938</v>
      </c>
      <c r="I21635" s="519" t="s">
        <v>5</v>
      </c>
      <c r="J21635" s="650">
        <v>13.23</v>
      </c>
    </row>
    <row r="21636" spans="1:10">
      <c r="A21636" s="519" t="s">
        <v>21755</v>
      </c>
      <c r="B21636" s="519" t="str">
        <f t="shared" si="337"/>
        <v>CONECTOR TIPO CUNHA,EM LIGA DE COBRE ESTANHADO,PARA A FIXACAO DE CONDUTORES DE ALUMINIO OU COBRE,POR EFEITO DE MOLA.MODELO Nº9,PADRAO RIOLUZ,TIPO J.FORNECIMENTO E INSTALACAO</v>
      </c>
      <c r="C21636" s="519" t="s">
        <v>48927</v>
      </c>
      <c r="D21636" s="519" t="s">
        <v>48928</v>
      </c>
      <c r="E21636" s="519" t="s">
        <v>48938</v>
      </c>
      <c r="I21636" s="519" t="s">
        <v>5</v>
      </c>
      <c r="J21636" s="650">
        <v>12.65</v>
      </c>
    </row>
    <row r="21637" spans="1:10">
      <c r="A21637" s="519" t="s">
        <v>21756</v>
      </c>
      <c r="B21637" s="519" t="str">
        <f t="shared" si="337"/>
        <v>CONECTOR TIPO CUNHA,EM LIGA DE COBRE ESTANHADO,PARA A FIXACAO DE CONDUTORES DE ALUMINIO OU COBRE,POR EFEITO DE MOLA.MODELO Nº10,PADAO RIOLUZ,TIPO F.FORNECIMENTO E INSTALACAO</v>
      </c>
      <c r="C21637" s="519" t="s">
        <v>48927</v>
      </c>
      <c r="D21637" s="519" t="s">
        <v>48928</v>
      </c>
      <c r="E21637" s="519" t="s">
        <v>48939</v>
      </c>
      <c r="I21637" s="519" t="s">
        <v>5</v>
      </c>
      <c r="J21637" s="650">
        <v>12.04</v>
      </c>
    </row>
    <row r="21638" spans="1:10">
      <c r="A21638" s="519" t="s">
        <v>21757</v>
      </c>
      <c r="B21638" s="519" t="str">
        <f t="shared" si="337"/>
        <v>CONECTOR TIPO CUNHA,EM LIGA DE COBRE ESTANHADO,PARA A FIXACAO DE CONDUTORES DE ALUMINIO OU COBRE,POR EFEITO DE MOLA.MODELO Nº10,PADAO RIOLUZ,TIPO F.FORNECIMENTO E INSTALACAO</v>
      </c>
      <c r="C21638" s="519" t="s">
        <v>48927</v>
      </c>
      <c r="D21638" s="519" t="s">
        <v>48928</v>
      </c>
      <c r="E21638" s="519" t="s">
        <v>48939</v>
      </c>
      <c r="I21638" s="519" t="s">
        <v>5</v>
      </c>
      <c r="J21638" s="650">
        <v>11.46</v>
      </c>
    </row>
    <row r="21639" spans="1:10">
      <c r="A21639" s="519" t="s">
        <v>21758</v>
      </c>
      <c r="B21639" s="519" t="str">
        <f t="shared" si="337"/>
        <v>CONECTOR TIPO CUNHA,EM LIGA DE COBRE ESTANHADO,PARA A FIXACAO DE CONDUTORES DE ALUMINIO OU COBRE,POR EFEITO DE MOLA.MODELO Nº11,PADRAO RIOLUZ,TIPO D.FORNECIMENTO E INSTALACAO</v>
      </c>
      <c r="C21639" s="519" t="s">
        <v>48927</v>
      </c>
      <c r="D21639" s="519" t="s">
        <v>48928</v>
      </c>
      <c r="E21639" s="519" t="s">
        <v>48940</v>
      </c>
      <c r="I21639" s="519" t="s">
        <v>5</v>
      </c>
      <c r="J21639" s="650">
        <v>12.51</v>
      </c>
    </row>
    <row r="21640" spans="1:10">
      <c r="A21640" s="519" t="s">
        <v>21759</v>
      </c>
      <c r="B21640" s="519" t="str">
        <f t="shared" ref="B21640:B21703" si="338">C21640&amp;D21640&amp;E21640&amp;F21640&amp;G21640&amp;H21640</f>
        <v>CONECTOR TIPO CUNHA,EM LIGA DE COBRE ESTANHADO,PARA A FIXACAO DE CONDUTORES DE ALUMINIO OU COBRE,POR EFEITO DE MOLA.MODELO Nº11,PADRAO RIOLUZ,TIPO D.FORNECIMENTO E INSTALACAO</v>
      </c>
      <c r="C21640" s="519" t="s">
        <v>48927</v>
      </c>
      <c r="D21640" s="519" t="s">
        <v>48928</v>
      </c>
      <c r="E21640" s="519" t="s">
        <v>48940</v>
      </c>
      <c r="I21640" s="519" t="s">
        <v>5</v>
      </c>
      <c r="J21640" s="650">
        <v>11.93</v>
      </c>
    </row>
    <row r="21641" spans="1:10">
      <c r="A21641" s="519" t="s">
        <v>21760</v>
      </c>
      <c r="B21641" s="519" t="str">
        <f t="shared" si="338"/>
        <v>CONECTOR TIPO CUNHA,EM LIGA DE COBRE ESTANHADO,PARA A FIXACAO DE CONDUTORES DE ALUMINIO OU COBRE,POR EFEITO DE MOLA.MODELO Nº12,PADRAO RIOLUZ,TIPO I.FORNECIMENTO E INSTALACAO</v>
      </c>
      <c r="C21641" s="519" t="s">
        <v>48927</v>
      </c>
      <c r="D21641" s="519" t="s">
        <v>48928</v>
      </c>
      <c r="E21641" s="519" t="s">
        <v>48941</v>
      </c>
      <c r="I21641" s="519" t="s">
        <v>5</v>
      </c>
      <c r="J21641" s="650">
        <v>13.24</v>
      </c>
    </row>
    <row r="21642" spans="1:10">
      <c r="A21642" s="519" t="s">
        <v>21761</v>
      </c>
      <c r="B21642" s="519" t="str">
        <f t="shared" si="338"/>
        <v>CONECTOR TIPO CUNHA,EM LIGA DE COBRE ESTANHADO,PARA A FIXACAO DE CONDUTORES DE ALUMINIO OU COBRE,POR EFEITO DE MOLA.MODELO Nº12,PADRAO RIOLUZ,TIPO I.FORNECIMENTO E INSTALACAO</v>
      </c>
      <c r="C21642" s="519" t="s">
        <v>48927</v>
      </c>
      <c r="D21642" s="519" t="s">
        <v>48928</v>
      </c>
      <c r="E21642" s="519" t="s">
        <v>48941</v>
      </c>
      <c r="I21642" s="519" t="s">
        <v>5</v>
      </c>
      <c r="J21642" s="650">
        <v>12.66</v>
      </c>
    </row>
    <row r="21643" spans="1:10">
      <c r="A21643" s="519" t="s">
        <v>21762</v>
      </c>
      <c r="B21643" s="519" t="str">
        <f t="shared" si="338"/>
        <v>CONECTOR TIPO CUNHA,EM LIGA DE COBRE ESTANHADO,PARA A FIXACAO DE CONDUTORES DE ALUMINIO OU COBRE,POR EFEITO DE MOLA.MODELO Nº13,PADRAO RIOLUZ,TIPO VII.FORNECIMENTO E INSTALACAO</v>
      </c>
      <c r="C21643" s="519" t="s">
        <v>48927</v>
      </c>
      <c r="D21643" s="519" t="s">
        <v>48928</v>
      </c>
      <c r="E21643" s="519" t="s">
        <v>48942</v>
      </c>
      <c r="I21643" s="519" t="s">
        <v>5</v>
      </c>
      <c r="J21643" s="650">
        <v>16.48</v>
      </c>
    </row>
    <row r="21644" spans="1:10">
      <c r="A21644" s="519" t="s">
        <v>21763</v>
      </c>
      <c r="B21644" s="519" t="str">
        <f t="shared" si="338"/>
        <v>CONECTOR TIPO CUNHA,EM LIGA DE COBRE ESTANHADO,PARA A FIXACAO DE CONDUTORES DE ALUMINIO OU COBRE,POR EFEITO DE MOLA.MODELO Nº13,PADRAO RIOLUZ,TIPO VII.FORNECIMENTO E INSTALACAO</v>
      </c>
      <c r="C21644" s="519" t="s">
        <v>48927</v>
      </c>
      <c r="D21644" s="519" t="s">
        <v>48928</v>
      </c>
      <c r="E21644" s="519" t="s">
        <v>48942</v>
      </c>
      <c r="I21644" s="519" t="s">
        <v>5</v>
      </c>
      <c r="J21644" s="650">
        <v>15.9</v>
      </c>
    </row>
    <row r="21645" spans="1:10">
      <c r="A21645" s="519" t="s">
        <v>21764</v>
      </c>
      <c r="B21645" s="519" t="str">
        <f t="shared" si="338"/>
        <v>CONECTOR TIPO CUNHA,EM LIGA DE COBRE ESTANHADO,PARA A FIXACAO DE CONDUTORES DE ALUMINIO OU COBRE,POR EFEITO DE MOLA.MODELO Nº14,PADRAO RIOLUZ,TIPO VI.FORNECIMENTO E INSTALACAO</v>
      </c>
      <c r="C21645" s="519" t="s">
        <v>48927</v>
      </c>
      <c r="D21645" s="519" t="s">
        <v>48928</v>
      </c>
      <c r="E21645" s="519" t="s">
        <v>48943</v>
      </c>
      <c r="I21645" s="519" t="s">
        <v>5</v>
      </c>
      <c r="J21645" s="650">
        <v>14.06</v>
      </c>
    </row>
    <row r="21646" spans="1:10">
      <c r="A21646" s="519" t="s">
        <v>21765</v>
      </c>
      <c r="B21646" s="519" t="str">
        <f t="shared" si="338"/>
        <v>CONECTOR TIPO CUNHA,EM LIGA DE COBRE ESTANHADO,PARA A FIXACAO DE CONDUTORES DE ALUMINIO OU COBRE,POR EFEITO DE MOLA.MODELO Nº14,PADRAO RIOLUZ,TIPO VI.FORNECIMENTO E INSTALACAO</v>
      </c>
      <c r="C21646" s="519" t="s">
        <v>48927</v>
      </c>
      <c r="D21646" s="519" t="s">
        <v>48928</v>
      </c>
      <c r="E21646" s="519" t="s">
        <v>48943</v>
      </c>
      <c r="I21646" s="519" t="s">
        <v>5</v>
      </c>
      <c r="J21646" s="650">
        <v>13.48</v>
      </c>
    </row>
    <row r="21647" spans="1:10">
      <c r="A21647" s="519" t="s">
        <v>21766</v>
      </c>
      <c r="B21647" s="519"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647" s="519" t="s">
        <v>48944</v>
      </c>
      <c r="D21647" s="519" t="s">
        <v>48945</v>
      </c>
      <c r="E21647" s="519" t="s">
        <v>48946</v>
      </c>
      <c r="F21647" s="519" t="s">
        <v>48947</v>
      </c>
      <c r="G21647" s="519" t="s">
        <v>48948</v>
      </c>
      <c r="H21647" s="519" t="s">
        <v>48949</v>
      </c>
      <c r="I21647" s="519" t="s">
        <v>5</v>
      </c>
      <c r="J21647" s="650">
        <v>12.89</v>
      </c>
    </row>
    <row r="21648" spans="1:10">
      <c r="A21648" s="519" t="s">
        <v>21767</v>
      </c>
      <c r="B21648" s="519"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1648" s="519" t="s">
        <v>48944</v>
      </c>
      <c r="D21648" s="519" t="s">
        <v>48945</v>
      </c>
      <c r="E21648" s="519" t="s">
        <v>48946</v>
      </c>
      <c r="F21648" s="519" t="s">
        <v>48947</v>
      </c>
      <c r="G21648" s="519" t="s">
        <v>48948</v>
      </c>
      <c r="H21648" s="519" t="s">
        <v>48949</v>
      </c>
      <c r="I21648" s="519" t="s">
        <v>5</v>
      </c>
      <c r="J21648" s="650">
        <v>12.89</v>
      </c>
    </row>
    <row r="21649" spans="1:10">
      <c r="A21649" s="519" t="s">
        <v>21768</v>
      </c>
      <c r="B21649" s="519"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649" s="519" t="s">
        <v>48944</v>
      </c>
      <c r="D21649" s="519" t="s">
        <v>48945</v>
      </c>
      <c r="E21649" s="519" t="s">
        <v>48946</v>
      </c>
      <c r="F21649" s="519" t="s">
        <v>48947</v>
      </c>
      <c r="G21649" s="519" t="s">
        <v>48950</v>
      </c>
      <c r="H21649" s="519" t="s">
        <v>48951</v>
      </c>
      <c r="I21649" s="519" t="s">
        <v>5</v>
      </c>
      <c r="J21649" s="650">
        <v>28.12</v>
      </c>
    </row>
    <row r="21650" spans="1:10">
      <c r="A21650" s="519" t="s">
        <v>21769</v>
      </c>
      <c r="B21650" s="519" t="str">
        <f t="shared" si="338"/>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1650" s="519" t="s">
        <v>48944</v>
      </c>
      <c r="D21650" s="519" t="s">
        <v>48945</v>
      </c>
      <c r="E21650" s="519" t="s">
        <v>48946</v>
      </c>
      <c r="F21650" s="519" t="s">
        <v>48947</v>
      </c>
      <c r="G21650" s="519" t="s">
        <v>48950</v>
      </c>
      <c r="H21650" s="519" t="s">
        <v>48951</v>
      </c>
      <c r="I21650" s="519" t="s">
        <v>5</v>
      </c>
      <c r="J21650" s="650">
        <v>28.12</v>
      </c>
    </row>
    <row r="21651" spans="1:10">
      <c r="A21651" s="519" t="s">
        <v>21770</v>
      </c>
      <c r="B21651" s="519" t="str">
        <f t="shared" si="338"/>
        <v>GRAMPO DE LINHA VIVA EM BRONZE FUNDIDO,ACABAMENTO ESTANHADOPARA CABO DE 16 A 240MM2.FORNECIMENTO</v>
      </c>
      <c r="C21651" s="519" t="s">
        <v>48952</v>
      </c>
      <c r="D21651" s="519" t="s">
        <v>48953</v>
      </c>
      <c r="I21651" s="519" t="s">
        <v>5</v>
      </c>
      <c r="J21651" s="650">
        <v>67.27</v>
      </c>
    </row>
    <row r="21652" spans="1:10">
      <c r="A21652" s="519" t="s">
        <v>21771</v>
      </c>
      <c r="B21652" s="519" t="str">
        <f t="shared" si="338"/>
        <v>GRAMPO DE LINHA VIVA EM BRONZE FUNDIDO,ACABAMENTO ESTANHADOPARA CABO DE 16 A 240MM2.FORNECIMENTO</v>
      </c>
      <c r="C21652" s="519" t="s">
        <v>48952</v>
      </c>
      <c r="D21652" s="519" t="s">
        <v>48953</v>
      </c>
      <c r="I21652" s="519" t="s">
        <v>5</v>
      </c>
      <c r="J21652" s="650">
        <v>67.27</v>
      </c>
    </row>
    <row r="21653" spans="1:10">
      <c r="A21653" s="519" t="s">
        <v>21772</v>
      </c>
      <c r="B21653" s="519" t="str">
        <f t="shared" si="338"/>
        <v>CHAVE FUSIVEL,UNIPOLAR,ACIONAMENTO POR COMANDO DE VARA DE MANOBRA DE 15KV-100A,EXCLUSIVE ELOS FUSIVEIS.FORNECIMENTO</v>
      </c>
      <c r="C21653" s="519" t="s">
        <v>48954</v>
      </c>
      <c r="D21653" s="519" t="s">
        <v>48955</v>
      </c>
      <c r="I21653" s="519" t="s">
        <v>5</v>
      </c>
      <c r="J21653" s="650">
        <v>184.51</v>
      </c>
    </row>
    <row r="21654" spans="1:10">
      <c r="A21654" s="519" t="s">
        <v>21773</v>
      </c>
      <c r="B21654" s="519" t="str">
        <f t="shared" si="338"/>
        <v>CHAVE FUSIVEL,UNIPOLAR,ACIONAMENTO POR COMANDO DE VARA DE MANOBRA DE 15KV-100A,EXCLUSIVE ELOS FUSIVEIS.FORNECIMENTO</v>
      </c>
      <c r="C21654" s="519" t="s">
        <v>48954</v>
      </c>
      <c r="D21654" s="519" t="s">
        <v>48955</v>
      </c>
      <c r="I21654" s="519" t="s">
        <v>5</v>
      </c>
      <c r="J21654" s="650">
        <v>184.51</v>
      </c>
    </row>
    <row r="21655" spans="1:10">
      <c r="A21655" s="519" t="s">
        <v>21774</v>
      </c>
      <c r="B21655" s="519" t="str">
        <f t="shared" si="338"/>
        <v>ELO-FUSIVEL,TIPO H,DE 1A.FORNECIMENTO</v>
      </c>
      <c r="C21655" s="519" t="s">
        <v>48956</v>
      </c>
      <c r="I21655" s="519" t="s">
        <v>5</v>
      </c>
      <c r="J21655" s="650">
        <v>8.5</v>
      </c>
    </row>
    <row r="21656" spans="1:10">
      <c r="A21656" s="519" t="s">
        <v>21775</v>
      </c>
      <c r="B21656" s="519" t="str">
        <f t="shared" si="338"/>
        <v>ELO-FUSIVEL,TIPO H,DE 1A.FORNECIMENTO</v>
      </c>
      <c r="C21656" s="519" t="s">
        <v>48956</v>
      </c>
      <c r="I21656" s="519" t="s">
        <v>5</v>
      </c>
      <c r="J21656" s="650">
        <v>8.5</v>
      </c>
    </row>
    <row r="21657" spans="1:10">
      <c r="A21657" s="519" t="s">
        <v>21776</v>
      </c>
      <c r="B21657" s="519" t="str">
        <f t="shared" si="338"/>
        <v>ELO-FUSIVEL,TIPO K,100A,15KV.FORNECIMENTO</v>
      </c>
      <c r="C21657" s="519" t="s">
        <v>48957</v>
      </c>
      <c r="I21657" s="519" t="s">
        <v>5</v>
      </c>
      <c r="J21657" s="650">
        <v>101.91</v>
      </c>
    </row>
    <row r="21658" spans="1:10">
      <c r="A21658" s="519" t="s">
        <v>21777</v>
      </c>
      <c r="B21658" s="519" t="str">
        <f t="shared" si="338"/>
        <v>ELO-FUSIVEL,TIPO K,100A,15KV.FORNECIMENTO</v>
      </c>
      <c r="C21658" s="519" t="s">
        <v>48957</v>
      </c>
      <c r="I21658" s="519" t="s">
        <v>5</v>
      </c>
      <c r="J21658" s="650">
        <v>101.91</v>
      </c>
    </row>
    <row r="21659" spans="1:10">
      <c r="A21659" s="519" t="s">
        <v>21778</v>
      </c>
      <c r="B21659" s="519" t="str">
        <f t="shared" si="338"/>
        <v>ELO-FUSIVEL,TIPO K,200A,15KV.FORNECIMENTO</v>
      </c>
      <c r="C21659" s="519" t="s">
        <v>48958</v>
      </c>
      <c r="I21659" s="519" t="s">
        <v>5</v>
      </c>
      <c r="J21659" s="650">
        <v>122.89</v>
      </c>
    </row>
    <row r="21660" spans="1:10">
      <c r="A21660" s="519" t="s">
        <v>21779</v>
      </c>
      <c r="B21660" s="519" t="str">
        <f t="shared" si="338"/>
        <v>ELO-FUSIVEL,TIPO K,200A,15KV.FORNECIMENTO</v>
      </c>
      <c r="C21660" s="519" t="s">
        <v>48958</v>
      </c>
      <c r="I21660" s="519" t="s">
        <v>5</v>
      </c>
      <c r="J21660" s="650">
        <v>122.89</v>
      </c>
    </row>
    <row r="21661" spans="1:10">
      <c r="A21661" s="519" t="s">
        <v>21780</v>
      </c>
      <c r="B21661" s="519" t="str">
        <f t="shared" si="338"/>
        <v>FUSIVEL NH,TAMANHO 01,CORRENTE NOMINAL DE 36A.FORNECIMENTO</v>
      </c>
      <c r="C21661" s="519" t="s">
        <v>21781</v>
      </c>
      <c r="I21661" s="519" t="s">
        <v>5</v>
      </c>
      <c r="J21661" s="650">
        <v>28.97</v>
      </c>
    </row>
    <row r="21662" spans="1:10">
      <c r="A21662" s="519" t="s">
        <v>21782</v>
      </c>
      <c r="B21662" s="519" t="str">
        <f t="shared" si="338"/>
        <v>FUSIVEL NH,TAMANHO 01,CORRENTE NOMINAL DE 36A.FORNECIMENTO</v>
      </c>
      <c r="C21662" s="519" t="s">
        <v>21781</v>
      </c>
      <c r="I21662" s="519" t="s">
        <v>5</v>
      </c>
      <c r="J21662" s="650">
        <v>28.97</v>
      </c>
    </row>
    <row r="21663" spans="1:10">
      <c r="A21663" s="519" t="s">
        <v>21783</v>
      </c>
      <c r="B21663" s="519" t="str">
        <f t="shared" si="338"/>
        <v>FUSIVEL NH,TAMANHO 00,CORRENTE NOMINAL DE 125A.FORNECIMENTO</v>
      </c>
      <c r="C21663" s="519" t="s">
        <v>21784</v>
      </c>
      <c r="I21663" s="519" t="s">
        <v>5</v>
      </c>
      <c r="J21663" s="650">
        <v>13.99</v>
      </c>
    </row>
    <row r="21664" spans="1:10">
      <c r="A21664" s="519" t="s">
        <v>21785</v>
      </c>
      <c r="B21664" s="519" t="str">
        <f t="shared" si="338"/>
        <v>FUSIVEL NH,TAMANHO 00,CORRENTE NOMINAL DE 125A.FORNECIMENTO</v>
      </c>
      <c r="C21664" s="519" t="s">
        <v>21784</v>
      </c>
      <c r="I21664" s="519" t="s">
        <v>5</v>
      </c>
      <c r="J21664" s="650">
        <v>13.99</v>
      </c>
    </row>
    <row r="21665" spans="1:10">
      <c r="A21665" s="519" t="s">
        <v>21786</v>
      </c>
      <c r="B21665" s="519" t="str">
        <f t="shared" si="338"/>
        <v>FUSIVEL NH,TAMANHO 00,CORRENTE NOMINAL DE 160A.FORNECIMENTO</v>
      </c>
      <c r="C21665" s="519" t="s">
        <v>21787</v>
      </c>
      <c r="I21665" s="519" t="s">
        <v>5</v>
      </c>
      <c r="J21665" s="650">
        <v>12.6</v>
      </c>
    </row>
    <row r="21666" spans="1:10">
      <c r="A21666" s="519" t="s">
        <v>21788</v>
      </c>
      <c r="B21666" s="519" t="str">
        <f t="shared" si="338"/>
        <v>FUSIVEL NH,TAMANHO 00,CORRENTE NOMINAL DE 160A.FORNECIMENTO</v>
      </c>
      <c r="C21666" s="519" t="s">
        <v>21787</v>
      </c>
      <c r="I21666" s="519" t="s">
        <v>5</v>
      </c>
      <c r="J21666" s="650">
        <v>12.6</v>
      </c>
    </row>
    <row r="21667" spans="1:10">
      <c r="A21667" s="519" t="s">
        <v>21789</v>
      </c>
      <c r="B21667" s="519" t="str">
        <f t="shared" si="338"/>
        <v>DISJUNTOR TERMOMAGNETICO,BIPOLAR DE 20A.FORNECIMENTO</v>
      </c>
      <c r="C21667" s="519" t="s">
        <v>21790</v>
      </c>
      <c r="I21667" s="519" t="s">
        <v>5</v>
      </c>
      <c r="J21667" s="650">
        <v>33.11</v>
      </c>
    </row>
    <row r="21668" spans="1:10">
      <c r="A21668" s="519" t="s">
        <v>21791</v>
      </c>
      <c r="B21668" s="519" t="str">
        <f t="shared" si="338"/>
        <v>DISJUNTOR TERMOMAGNETICO,BIPOLAR DE 20A.FORNECIMENTO</v>
      </c>
      <c r="C21668" s="519" t="s">
        <v>21790</v>
      </c>
      <c r="I21668" s="519" t="s">
        <v>5</v>
      </c>
      <c r="J21668" s="650">
        <v>33.11</v>
      </c>
    </row>
    <row r="21669" spans="1:10">
      <c r="A21669" s="519" t="s">
        <v>21792</v>
      </c>
      <c r="B21669" s="519" t="str">
        <f t="shared" si="338"/>
        <v>DISJUNTOR TERMOMAGNETICO,TRIPOLAR DE 40A.FORNECIMENTO</v>
      </c>
      <c r="C21669" s="519" t="s">
        <v>21793</v>
      </c>
      <c r="I21669" s="519" t="s">
        <v>5</v>
      </c>
      <c r="J21669" s="650">
        <v>39.32</v>
      </c>
    </row>
    <row r="21670" spans="1:10">
      <c r="A21670" s="519" t="s">
        <v>21794</v>
      </c>
      <c r="B21670" s="519" t="str">
        <f t="shared" si="338"/>
        <v>DISJUNTOR TERMOMAGNETICO,TRIPOLAR DE 40A.FORNECIMENTO</v>
      </c>
      <c r="C21670" s="519" t="s">
        <v>21793</v>
      </c>
      <c r="I21670" s="519" t="s">
        <v>5</v>
      </c>
      <c r="J21670" s="650">
        <v>39.32</v>
      </c>
    </row>
    <row r="21671" spans="1:10">
      <c r="A21671" s="519" t="s">
        <v>21795</v>
      </c>
      <c r="B21671" s="519" t="str">
        <f t="shared" si="338"/>
        <v>DISJUNTOR TERMOMAGNETICO,TRIPOLAR DE 100A.FORNECIMENTO</v>
      </c>
      <c r="C21671" s="519" t="s">
        <v>21796</v>
      </c>
      <c r="I21671" s="519" t="s">
        <v>5</v>
      </c>
      <c r="J21671" s="650">
        <v>116.49</v>
      </c>
    </row>
    <row r="21672" spans="1:10">
      <c r="A21672" s="519" t="s">
        <v>21797</v>
      </c>
      <c r="B21672" s="519" t="str">
        <f t="shared" si="338"/>
        <v>DISJUNTOR TERMOMAGNETICO,TRIPOLAR DE 100A.FORNECIMENTO</v>
      </c>
      <c r="C21672" s="519" t="s">
        <v>21796</v>
      </c>
      <c r="I21672" s="519" t="s">
        <v>5</v>
      </c>
      <c r="J21672" s="650">
        <v>116.49</v>
      </c>
    </row>
    <row r="21673" spans="1:10">
      <c r="A21673" s="519" t="s">
        <v>21798</v>
      </c>
      <c r="B21673" s="519" t="str">
        <f t="shared" si="338"/>
        <v>BASE EXTERNA PARA RELE FOTOELETRICO.FORNECIMENTO</v>
      </c>
      <c r="C21673" s="519" t="s">
        <v>21799</v>
      </c>
      <c r="I21673" s="519" t="s">
        <v>5</v>
      </c>
      <c r="J21673" s="650">
        <v>9.89</v>
      </c>
    </row>
    <row r="21674" spans="1:10">
      <c r="A21674" s="519" t="s">
        <v>21800</v>
      </c>
      <c r="B21674" s="519" t="str">
        <f t="shared" si="338"/>
        <v>BASE EXTERNA PARA RELE FOTOELETRICO.FORNECIMENTO</v>
      </c>
      <c r="C21674" s="519" t="s">
        <v>21799</v>
      </c>
      <c r="I21674" s="519" t="s">
        <v>5</v>
      </c>
      <c r="J21674" s="650">
        <v>9.89</v>
      </c>
    </row>
    <row r="21675" spans="1:10">
      <c r="A21675" s="519" t="s">
        <v>21801</v>
      </c>
      <c r="B21675" s="519" t="str">
        <f t="shared" si="338"/>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675" s="519" t="s">
        <v>48959</v>
      </c>
      <c r="D21675" s="519" t="s">
        <v>48960</v>
      </c>
      <c r="E21675" s="519" t="s">
        <v>48961</v>
      </c>
      <c r="F21675" s="519" t="s">
        <v>48962</v>
      </c>
      <c r="G21675" s="519" t="s">
        <v>73333</v>
      </c>
      <c r="H21675" s="519" t="s">
        <v>73334</v>
      </c>
      <c r="I21675" s="519" t="s">
        <v>5</v>
      </c>
      <c r="J21675" s="650">
        <v>25.69</v>
      </c>
    </row>
    <row r="21676" spans="1:10">
      <c r="A21676" s="519" t="s">
        <v>21802</v>
      </c>
      <c r="B21676" s="519" t="str">
        <f t="shared" si="338"/>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v>
      </c>
      <c r="C21676" s="519" t="s">
        <v>48959</v>
      </c>
      <c r="D21676" s="519" t="s">
        <v>48960</v>
      </c>
      <c r="E21676" s="519" t="s">
        <v>48961</v>
      </c>
      <c r="F21676" s="519" t="s">
        <v>48962</v>
      </c>
      <c r="G21676" s="519" t="s">
        <v>73333</v>
      </c>
      <c r="H21676" s="519" t="s">
        <v>73334</v>
      </c>
      <c r="I21676" s="519" t="s">
        <v>5</v>
      </c>
      <c r="J21676" s="650">
        <v>25.69</v>
      </c>
    </row>
    <row r="21677" spans="1:10">
      <c r="A21677" s="519" t="s">
        <v>21803</v>
      </c>
      <c r="B21677" s="519" t="str">
        <f t="shared" si="338"/>
        <v>RELE TEMPORIZADO,COEL,TIPO RTQD.FORNECIMENTO</v>
      </c>
      <c r="C21677" s="519" t="s">
        <v>21804</v>
      </c>
      <c r="I21677" s="519" t="s">
        <v>5</v>
      </c>
      <c r="J21677" s="650">
        <v>409.94</v>
      </c>
    </row>
    <row r="21678" spans="1:10">
      <c r="A21678" s="519" t="s">
        <v>21805</v>
      </c>
      <c r="B21678" s="519" t="str">
        <f t="shared" si="338"/>
        <v>RELE TEMPORIZADO,COEL,TIPO RTQD.FORNECIMENTO</v>
      </c>
      <c r="C21678" s="519" t="s">
        <v>21804</v>
      </c>
      <c r="I21678" s="519" t="s">
        <v>5</v>
      </c>
      <c r="J21678" s="650">
        <v>409.94</v>
      </c>
    </row>
    <row r="21679" spans="1:10">
      <c r="A21679" s="519" t="s">
        <v>21806</v>
      </c>
      <c r="B21679" s="519" t="str">
        <f t="shared" si="338"/>
        <v>RELE TEMPORIZADO,TIPO FLT 01/NF.FORNECIMENTO</v>
      </c>
      <c r="C21679" s="519" t="s">
        <v>21807</v>
      </c>
      <c r="I21679" s="519" t="s">
        <v>5</v>
      </c>
      <c r="J21679" s="650">
        <v>79.16</v>
      </c>
    </row>
    <row r="21680" spans="1:10">
      <c r="A21680" s="519" t="s">
        <v>21808</v>
      </c>
      <c r="B21680" s="519" t="str">
        <f t="shared" si="338"/>
        <v>RELE TEMPORIZADO,TIPO FLT 01/NF.FORNECIMENTO</v>
      </c>
      <c r="C21680" s="519" t="s">
        <v>21807</v>
      </c>
      <c r="I21680" s="519" t="s">
        <v>5</v>
      </c>
      <c r="J21680" s="650">
        <v>79.16</v>
      </c>
    </row>
    <row r="21681" spans="1:10">
      <c r="A21681" s="519" t="s">
        <v>21809</v>
      </c>
      <c r="B21681" s="519" t="str">
        <f t="shared" si="338"/>
        <v>RELE FOTOELETRICO INDIVIDUAL,COM BASE EM POSTE (ACO OU CONCRETO) DE ACORDO COM O PADRAO DA RIOLUZ;EXCLUSIVE FORNECIMENTO DO RELE E BASE.ASSENTAMENTO</v>
      </c>
      <c r="C21681" s="519" t="s">
        <v>48963</v>
      </c>
      <c r="D21681" s="519" t="s">
        <v>48964</v>
      </c>
      <c r="E21681" s="519" t="s">
        <v>48965</v>
      </c>
      <c r="I21681" s="519" t="s">
        <v>5</v>
      </c>
      <c r="J21681" s="650">
        <v>21.89</v>
      </c>
    </row>
    <row r="21682" spans="1:10">
      <c r="A21682" s="519" t="s">
        <v>21810</v>
      </c>
      <c r="B21682" s="519" t="str">
        <f t="shared" si="338"/>
        <v>RELE FOTOELETRICO INDIVIDUAL,COM BASE EM POSTE (ACO OU CONCRETO) DE ACORDO COM O PADRAO DA RIOLUZ;EXCLUSIVE FORNECIMENTO DO RELE E BASE.ASSENTAMENTO</v>
      </c>
      <c r="C21682" s="519" t="s">
        <v>48963</v>
      </c>
      <c r="D21682" s="519" t="s">
        <v>48964</v>
      </c>
      <c r="E21682" s="519" t="s">
        <v>48965</v>
      </c>
      <c r="I21682" s="519" t="s">
        <v>5</v>
      </c>
      <c r="J21682" s="650">
        <v>18.97</v>
      </c>
    </row>
    <row r="21683" spans="1:10">
      <c r="A21683" s="519" t="s">
        <v>21811</v>
      </c>
      <c r="B21683" s="519" t="str">
        <f t="shared" si="338"/>
        <v>RELE FOTOELETRICO INDIVIDUAL,COM BASE,EM PONTA DE BRACO OU POSTE CURVO (ACO OU CONCRETO) DE ACORDO COM O PADRAO DA RIOLUZ,COM FORNECIMENTO DAS FERRAGENS DE FIXACAO;EXCLUSIVE FORNECIMENTO DO RELE E BASE.ASSENTAMENTO</v>
      </c>
      <c r="C21683" s="519" t="s">
        <v>48966</v>
      </c>
      <c r="D21683" s="519" t="s">
        <v>48967</v>
      </c>
      <c r="E21683" s="519" t="s">
        <v>48968</v>
      </c>
      <c r="F21683" s="519" t="s">
        <v>48969</v>
      </c>
      <c r="I21683" s="519" t="s">
        <v>5</v>
      </c>
      <c r="J21683" s="650">
        <v>104.4</v>
      </c>
    </row>
    <row r="21684" spans="1:10">
      <c r="A21684" s="519" t="s">
        <v>21812</v>
      </c>
      <c r="B21684" s="519" t="str">
        <f t="shared" si="338"/>
        <v>RELE FOTOELETRICO INDIVIDUAL,COM BASE,EM PONTA DE BRACO OU POSTE CURVO (ACO OU CONCRETO) DE ACORDO COM O PADRAO DA RIOLUZ,COM FORNECIMENTO DAS FERRAGENS DE FIXACAO;EXCLUSIVE FORNECIMENTO DO RELE E BASE.ASSENTAMENTO</v>
      </c>
      <c r="C21684" s="519" t="s">
        <v>48966</v>
      </c>
      <c r="D21684" s="519" t="s">
        <v>48967</v>
      </c>
      <c r="E21684" s="519" t="s">
        <v>48968</v>
      </c>
      <c r="F21684" s="519" t="s">
        <v>48969</v>
      </c>
      <c r="I21684" s="519" t="s">
        <v>5</v>
      </c>
      <c r="J21684" s="650">
        <v>101.48</v>
      </c>
    </row>
    <row r="21685" spans="1:10">
      <c r="A21685" s="519" t="s">
        <v>21813</v>
      </c>
      <c r="B21685" s="519" t="str">
        <f t="shared" si="338"/>
        <v>RELE FOTOELETRICO INDIVIDUAL,COM BASE EM POSTE(ACO OU CONCRETO)DE ACORDO COM O PADRAO DA RIOLUZ,EXCLUSIVE FORNECIMENTO DAS FERRAGENS DE FIXACAO E DO RELE FOTOELETRICO E BASE.ASSENTAMENTO</v>
      </c>
      <c r="C21685" s="519" t="s">
        <v>48970</v>
      </c>
      <c r="D21685" s="519" t="s">
        <v>48971</v>
      </c>
      <c r="E21685" s="519" t="s">
        <v>48972</v>
      </c>
      <c r="F21685" s="519" t="s">
        <v>33747</v>
      </c>
      <c r="I21685" s="519" t="s">
        <v>5</v>
      </c>
      <c r="J21685" s="650">
        <v>21.89</v>
      </c>
    </row>
    <row r="21686" spans="1:10">
      <c r="A21686" s="519" t="s">
        <v>21814</v>
      </c>
      <c r="B21686" s="519" t="str">
        <f t="shared" si="338"/>
        <v>RELE FOTOELETRICO INDIVIDUAL,COM BASE EM POSTE(ACO OU CONCRETO)DE ACORDO COM O PADRAO DA RIOLUZ,EXCLUSIVE FORNECIMENTO DAS FERRAGENS DE FIXACAO E DO RELE FOTOELETRICO E BASE.ASSENTAMENTO</v>
      </c>
      <c r="C21686" s="519" t="s">
        <v>48970</v>
      </c>
      <c r="D21686" s="519" t="s">
        <v>48971</v>
      </c>
      <c r="E21686" s="519" t="s">
        <v>48972</v>
      </c>
      <c r="F21686" s="519" t="s">
        <v>33747</v>
      </c>
      <c r="I21686" s="519" t="s">
        <v>5</v>
      </c>
      <c r="J21686" s="650">
        <v>18.97</v>
      </c>
    </row>
    <row r="21687" spans="1:10">
      <c r="A21687" s="519" t="s">
        <v>21815</v>
      </c>
      <c r="B21687" s="519" t="str">
        <f t="shared" si="338"/>
        <v>CAIXA HAND-HOLE EM ALVENARIA DE TIJOLOS MACICOS DE 7X10X20CM,PADRAO RIOLUZ,COM DIMENSOES DE 0,40X0,40X0,60M,EXCLUSIVE ESCAVACAO,REATERRO E TAMPAO.FORNECIMENTO E ASSENTAMENTO</v>
      </c>
      <c r="C21687" s="519" t="s">
        <v>48973</v>
      </c>
      <c r="D21687" s="519" t="s">
        <v>48974</v>
      </c>
      <c r="E21687" s="519" t="s">
        <v>48975</v>
      </c>
      <c r="I21687" s="519" t="s">
        <v>5</v>
      </c>
      <c r="J21687" s="650">
        <v>280.41000000000003</v>
      </c>
    </row>
    <row r="21688" spans="1:10">
      <c r="A21688" s="519" t="s">
        <v>21816</v>
      </c>
      <c r="B21688" s="519" t="str">
        <f t="shared" si="338"/>
        <v>CAIXA HAND-HOLE EM ALVENARIA DE TIJOLOS MACICOS DE 7X10X20CM,PADRAO RIOLUZ,COM DIMENSOES DE 0,40X0,40X0,60M,EXCLUSIVE ESCAVACAO,REATERRO E TAMPAO.FORNECIMENTO E ASSENTAMENTO</v>
      </c>
      <c r="C21688" s="519" t="s">
        <v>48973</v>
      </c>
      <c r="D21688" s="519" t="s">
        <v>48974</v>
      </c>
      <c r="E21688" s="519" t="s">
        <v>48975</v>
      </c>
      <c r="I21688" s="519" t="s">
        <v>5</v>
      </c>
      <c r="J21688" s="650">
        <v>264.45999999999998</v>
      </c>
    </row>
    <row r="21689" spans="1:10">
      <c r="A21689" s="519" t="s">
        <v>21817</v>
      </c>
      <c r="B21689" s="519" t="str">
        <f t="shared" si="338"/>
        <v>CAIXA HAND-HOLE EM ALVENARIA DE TIJOLOS MACICOS DE 7X10X20CM,PADRAO RIOLUZ,COM DIMENSOES DE 0,40X0,40X0,90M,EXCLUSIVE ESCAVACAO,REATERRO E TAMPAO.FORNECIMENTO E ASSENTAMENTO</v>
      </c>
      <c r="C21689" s="519" t="s">
        <v>48973</v>
      </c>
      <c r="D21689" s="519" t="s">
        <v>48976</v>
      </c>
      <c r="E21689" s="519" t="s">
        <v>48975</v>
      </c>
      <c r="I21689" s="519" t="s">
        <v>5</v>
      </c>
      <c r="J21689" s="650">
        <v>362.31</v>
      </c>
    </row>
    <row r="21690" spans="1:10">
      <c r="A21690" s="519" t="s">
        <v>21818</v>
      </c>
      <c r="B21690" s="519" t="str">
        <f t="shared" si="338"/>
        <v>CAIXA HAND-HOLE EM ALVENARIA DE TIJOLOS MACICOS DE 7X10X20CM,PADRAO RIOLUZ,COM DIMENSOES DE 0,40X0,40X0,90M,EXCLUSIVE ESCAVACAO,REATERRO E TAMPAO.FORNECIMENTO E ASSENTAMENTO</v>
      </c>
      <c r="C21690" s="519" t="s">
        <v>48973</v>
      </c>
      <c r="D21690" s="519" t="s">
        <v>48976</v>
      </c>
      <c r="E21690" s="519" t="s">
        <v>48975</v>
      </c>
      <c r="I21690" s="519" t="s">
        <v>5</v>
      </c>
      <c r="J21690" s="650">
        <v>342.27</v>
      </c>
    </row>
    <row r="21691" spans="1:10">
      <c r="A21691" s="519" t="s">
        <v>21819</v>
      </c>
      <c r="B21691" s="519" t="str">
        <f t="shared" si="338"/>
        <v>CAIXA HAND-HOLE,PRE-MOLDADA,EM ANEL DE CONCRETO,CONFORME PROJETO Nº A4-1683-PD,RIOLUZ,COM DIMENSOES DE 0,60X0,30M,EXCLUSIVE ESCAVACAO,REATERRO E TAMPAO.FORNECIMENTO E ASSENTAMENTO</v>
      </c>
      <c r="C21691" s="519" t="s">
        <v>48977</v>
      </c>
      <c r="D21691" s="519" t="s">
        <v>48978</v>
      </c>
      <c r="E21691" s="519" t="s">
        <v>48979</v>
      </c>
      <c r="I21691" s="519" t="s">
        <v>5</v>
      </c>
      <c r="J21691" s="650">
        <v>185.8</v>
      </c>
    </row>
    <row r="21692" spans="1:10">
      <c r="A21692" s="519" t="s">
        <v>21820</v>
      </c>
      <c r="B21692" s="519" t="str">
        <f t="shared" si="338"/>
        <v>CAIXA HAND-HOLE,PRE-MOLDADA,EM ANEL DE CONCRETO,CONFORME PROJETO Nº A4-1683-PD,RIOLUZ,COM DIMENSOES DE 0,60X0,30M,EXCLUSIVE ESCAVACAO,REATERRO E TAMPAO.FORNECIMENTO E ASSENTAMENTO</v>
      </c>
      <c r="C21692" s="519" t="s">
        <v>48977</v>
      </c>
      <c r="D21692" s="519" t="s">
        <v>48978</v>
      </c>
      <c r="E21692" s="519" t="s">
        <v>48979</v>
      </c>
      <c r="I21692" s="519" t="s">
        <v>5</v>
      </c>
      <c r="J21692" s="650">
        <v>174.12</v>
      </c>
    </row>
    <row r="21693" spans="1:10">
      <c r="A21693" s="519" t="s">
        <v>21821</v>
      </c>
      <c r="B21693" s="519" t="str">
        <f t="shared" si="338"/>
        <v>CAIXA HAND-HOLE,PRE-MOLDADA,EM ANEL DE CONCRETO,CONFORME PROJETO Nº A4-1683-PD,RIOLUZ,COM DIMENSOES DE 0,60X0,60M,EXCLUSIVE ESCAVACAO,REATERRO E TAMPAO.FORNECIMENTO E ASSENTAMENTO</v>
      </c>
      <c r="C21693" s="519" t="s">
        <v>48977</v>
      </c>
      <c r="D21693" s="519" t="s">
        <v>48980</v>
      </c>
      <c r="E21693" s="519" t="s">
        <v>48979</v>
      </c>
      <c r="I21693" s="519" t="s">
        <v>5</v>
      </c>
      <c r="J21693" s="650">
        <v>255.99</v>
      </c>
    </row>
    <row r="21694" spans="1:10">
      <c r="A21694" s="519" t="s">
        <v>21822</v>
      </c>
      <c r="B21694" s="519" t="str">
        <f t="shared" si="338"/>
        <v>CAIXA HAND-HOLE,PRE-MOLDADA,EM ANEL DE CONCRETO,CONFORME PROJETO Nº A4-1683-PD,RIOLUZ,COM DIMENSOES DE 0,60X0,60M,EXCLUSIVE ESCAVACAO,REATERRO E TAMPAO.FORNECIMENTO E ASSENTAMENTO</v>
      </c>
      <c r="C21694" s="519" t="s">
        <v>48977</v>
      </c>
      <c r="D21694" s="519" t="s">
        <v>48980</v>
      </c>
      <c r="E21694" s="519" t="s">
        <v>48979</v>
      </c>
      <c r="I21694" s="519" t="s">
        <v>5</v>
      </c>
      <c r="J21694" s="650">
        <v>240.42</v>
      </c>
    </row>
    <row r="21695" spans="1:10">
      <c r="A21695" s="519" t="s">
        <v>21823</v>
      </c>
      <c r="B21695" s="519" t="str">
        <f t="shared" si="338"/>
        <v>CAIXA HAND-HOLE,PRE-MOLDADA,EM ANEL DE CONCRETO,CONFORME PROJETO Nº A4-1683-PD,RIOLUZ,COM DIMENSOES DE 0,60X0,90M,EXCLUSIVE ESCAVACAO,REATERRO E TAMPAO.FORNECIMENTO E ASSENTAMENTO</v>
      </c>
      <c r="C21695" s="519" t="s">
        <v>48977</v>
      </c>
      <c r="D21695" s="519" t="s">
        <v>48981</v>
      </c>
      <c r="E21695" s="519" t="s">
        <v>48979</v>
      </c>
      <c r="I21695" s="519" t="s">
        <v>5</v>
      </c>
      <c r="J21695" s="650">
        <v>326.18</v>
      </c>
    </row>
    <row r="21696" spans="1:10">
      <c r="A21696" s="519" t="s">
        <v>21824</v>
      </c>
      <c r="B21696" s="519" t="str">
        <f t="shared" si="338"/>
        <v>CAIXA HAND-HOLE,PRE-MOLDADA,EM ANEL DE CONCRETO,CONFORME PROJETO Nº A4-1683-PD,RIOLUZ,COM DIMENSOES DE 0,60X0,90M,EXCLUSIVE ESCAVACAO,REATERRO E TAMPAO.FORNECIMENTO E ASSENTAMENTO</v>
      </c>
      <c r="C21696" s="519" t="s">
        <v>48977</v>
      </c>
      <c r="D21696" s="519" t="s">
        <v>48981</v>
      </c>
      <c r="E21696" s="519" t="s">
        <v>48979</v>
      </c>
      <c r="I21696" s="519" t="s">
        <v>5</v>
      </c>
      <c r="J21696" s="650">
        <v>306.70999999999998</v>
      </c>
    </row>
    <row r="21697" spans="1:10">
      <c r="A21697" s="519" t="s">
        <v>21825</v>
      </c>
      <c r="B21697" s="519" t="str">
        <f t="shared" si="338"/>
        <v>CAIXA HAND-HOLE,PRE-MOLDADA,EM ANEL DE CONCRETO,CONFORME PROJETO Nº A4-1683-PD,RIOLUZ,COM DIMENSOES DE 0,30X0,30M,EXCLUSIVE ESCAVACAO,REATERRO E TAMPAO.FORNECIMENTO E ASSENTAMENTO</v>
      </c>
      <c r="C21697" s="519" t="s">
        <v>48977</v>
      </c>
      <c r="D21697" s="519" t="s">
        <v>48982</v>
      </c>
      <c r="E21697" s="519" t="s">
        <v>48979</v>
      </c>
      <c r="I21697" s="519" t="s">
        <v>5</v>
      </c>
      <c r="J21697" s="650">
        <v>178.72</v>
      </c>
    </row>
    <row r="21698" spans="1:10">
      <c r="A21698" s="519" t="s">
        <v>21826</v>
      </c>
      <c r="B21698" s="519" t="str">
        <f t="shared" si="338"/>
        <v>CAIXA HAND-HOLE,PRE-MOLDADA,EM ANEL DE CONCRETO,CONFORME PROJETO Nº A4-1683-PD,RIOLUZ,COM DIMENSOES DE 0,30X0,30M,EXCLUSIVE ESCAVACAO,REATERRO E TAMPAO.FORNECIMENTO E ASSENTAMENTO</v>
      </c>
      <c r="C21698" s="519" t="s">
        <v>48977</v>
      </c>
      <c r="D21698" s="519" t="s">
        <v>48982</v>
      </c>
      <c r="E21698" s="519" t="s">
        <v>48979</v>
      </c>
      <c r="I21698" s="519" t="s">
        <v>5</v>
      </c>
      <c r="J21698" s="650">
        <v>170.93</v>
      </c>
    </row>
    <row r="21699" spans="1:10">
      <c r="A21699" s="519" t="s">
        <v>21827</v>
      </c>
      <c r="B21699" s="519" t="str">
        <f t="shared" si="338"/>
        <v>CAIXA DE CONCRETO PARA FIXACAO DE PROJETOR,COM TAMPA DE TELA MALETADA DE (5X5)CM E CADEADO,NAS DIMENSOES (80X80X80)CM,CONFORME DETALHE DO PROJETO RIOLUZ.FORNECIMENTO E ASSENTAMENTO</v>
      </c>
      <c r="C21699" s="519" t="s">
        <v>48983</v>
      </c>
      <c r="D21699" s="519" t="s">
        <v>48984</v>
      </c>
      <c r="E21699" s="519" t="s">
        <v>48985</v>
      </c>
      <c r="I21699" s="519" t="s">
        <v>5</v>
      </c>
      <c r="J21699" s="650">
        <v>390.37</v>
      </c>
    </row>
    <row r="21700" spans="1:10">
      <c r="A21700" s="519" t="s">
        <v>21828</v>
      </c>
      <c r="B21700" s="519" t="str">
        <f t="shared" si="338"/>
        <v>CAIXA DE CONCRETO PARA FIXACAO DE PROJETOR,COM TAMPA DE TELA MALETADA DE (5X5)CM E CADEADO,NAS DIMENSOES (80X80X80)CM,CONFORME DETALHE DO PROJETO RIOLUZ.FORNECIMENTO E ASSENTAMENTO</v>
      </c>
      <c r="C21700" s="519" t="s">
        <v>48983</v>
      </c>
      <c r="D21700" s="519" t="s">
        <v>48984</v>
      </c>
      <c r="E21700" s="519" t="s">
        <v>48985</v>
      </c>
      <c r="I21700" s="519" t="s">
        <v>5</v>
      </c>
      <c r="J21700" s="650">
        <v>382.58</v>
      </c>
    </row>
    <row r="21701" spans="1:10">
      <c r="A21701" s="519" t="s">
        <v>21829</v>
      </c>
      <c r="B21701" s="519" t="str">
        <f t="shared" si="338"/>
        <v>CAIXA DE ALVENARIA COM BASE DE CONCRETO PARA FIXACAO DE PROJETOR,COM TAMPA DE TELA MALETADA DE (5X5)CM E CADEADO NAS DIMENSOES (80X80X80)CM.FORNECIMENTO E ASSENTAMENTO</v>
      </c>
      <c r="C21701" s="519" t="s">
        <v>48986</v>
      </c>
      <c r="D21701" s="519" t="s">
        <v>48987</v>
      </c>
      <c r="E21701" s="519" t="s">
        <v>48988</v>
      </c>
      <c r="I21701" s="519" t="s">
        <v>5</v>
      </c>
      <c r="J21701" s="650">
        <v>520.1</v>
      </c>
    </row>
    <row r="21702" spans="1:10">
      <c r="A21702" s="519" t="s">
        <v>21830</v>
      </c>
      <c r="B21702" s="519" t="str">
        <f t="shared" si="338"/>
        <v>CAIXA DE ALVENARIA COM BASE DE CONCRETO PARA FIXACAO DE PROJETOR,COM TAMPA DE TELA MALETADA DE (5X5)CM E CADEADO NAS DIMENSOES (80X80X80)CM.FORNECIMENTO E ASSENTAMENTO</v>
      </c>
      <c r="C21702" s="519" t="s">
        <v>48986</v>
      </c>
      <c r="D21702" s="519" t="s">
        <v>48987</v>
      </c>
      <c r="E21702" s="519" t="s">
        <v>48988</v>
      </c>
      <c r="I21702" s="519" t="s">
        <v>5</v>
      </c>
      <c r="J21702" s="650">
        <v>512.30999999999995</v>
      </c>
    </row>
    <row r="21703" spans="1:10">
      <c r="A21703" s="519" t="s">
        <v>21831</v>
      </c>
      <c r="B21703" s="519" t="str">
        <f t="shared" si="338"/>
        <v>CAIXA DE ALVENARIA COM BASE DE CONCRETO PARA FIXACAO DE PROJETOR,COM TAMPA DE TELA MALETADA (5X5)CM E CADEADO NAS DIMENSOS (110X80X60)CM.FORNECIMENTO E ASSENTAMENTO</v>
      </c>
      <c r="C21703" s="519" t="s">
        <v>48986</v>
      </c>
      <c r="D21703" s="519" t="s">
        <v>48989</v>
      </c>
      <c r="E21703" s="519" t="s">
        <v>48990</v>
      </c>
      <c r="I21703" s="519" t="s">
        <v>5</v>
      </c>
      <c r="J21703" s="650">
        <v>610.04999999999995</v>
      </c>
    </row>
    <row r="21704" spans="1:10">
      <c r="A21704" s="519" t="s">
        <v>21832</v>
      </c>
      <c r="B21704" s="519" t="str">
        <f t="shared" ref="B21704:B21767" si="339">C21704&amp;D21704&amp;E21704&amp;F21704&amp;G21704&amp;H21704</f>
        <v>CAIXA DE ALVENARIA COM BASE DE CONCRETO PARA FIXACAO DE PROJETOR,COM TAMPA DE TELA MALETADA (5X5)CM E CADEADO NAS DIMENSOS (110X80X60)CM.FORNECIMENTO E ASSENTAMENTO</v>
      </c>
      <c r="C21704" s="519" t="s">
        <v>48986</v>
      </c>
      <c r="D21704" s="519" t="s">
        <v>48989</v>
      </c>
      <c r="E21704" s="519" t="s">
        <v>48990</v>
      </c>
      <c r="I21704" s="519" t="s">
        <v>5</v>
      </c>
      <c r="J21704" s="650">
        <v>594.47</v>
      </c>
    </row>
    <row r="21705" spans="1:10">
      <c r="A21705" s="519" t="s">
        <v>21833</v>
      </c>
      <c r="B21705" s="519" t="str">
        <f t="shared" si="339"/>
        <v>CAIXA DE ALVENARIA COM BASE DE CONCRETO PARA FIXACAO DE PROJETOR,COM TAMPA DE TELA MALETADA (5X5)CM E CADEADO NAS DIMENSOES (110X120X100)CM.FORNECIMENTO E ASSENTAMENTO</v>
      </c>
      <c r="C21705" s="519" t="s">
        <v>48986</v>
      </c>
      <c r="D21705" s="519" t="s">
        <v>48989</v>
      </c>
      <c r="E21705" s="519" t="s">
        <v>48991</v>
      </c>
      <c r="I21705" s="519" t="s">
        <v>5</v>
      </c>
      <c r="J21705" s="650">
        <v>841.11</v>
      </c>
    </row>
    <row r="21706" spans="1:10">
      <c r="A21706" s="519" t="s">
        <v>21834</v>
      </c>
      <c r="B21706" s="519" t="str">
        <f t="shared" si="339"/>
        <v>CAIXA DE ALVENARIA COM BASE DE CONCRETO PARA FIXACAO DE PROJETOR,COM TAMPA DE TELA MALETADA (5X5)CM E CADEADO NAS DIMENSOES (110X120X100)CM.FORNECIMENTO E ASSENTAMENTO</v>
      </c>
      <c r="C21706" s="519" t="s">
        <v>48986</v>
      </c>
      <c r="D21706" s="519" t="s">
        <v>48989</v>
      </c>
      <c r="E21706" s="519" t="s">
        <v>48991</v>
      </c>
      <c r="I21706" s="519" t="s">
        <v>5</v>
      </c>
      <c r="J21706" s="650">
        <v>825.54</v>
      </c>
    </row>
    <row r="21707" spans="1:10">
      <c r="A21707" s="519" t="s">
        <v>21835</v>
      </c>
      <c r="B21707" s="519" t="str">
        <f t="shared" si="339"/>
        <v>CAIXA DE PASSAGEM,RETANGULAR,DE ALVENARIA COM TAMPA DE CONCRETO,DIMENSOES DE(0,80X0,80X1,00)M;EXCLUSIVE FORNECIMENTO DOMATERIAL.ASSENTAMENTO</v>
      </c>
      <c r="C21707" s="519" t="s">
        <v>48992</v>
      </c>
      <c r="D21707" s="519" t="s">
        <v>48993</v>
      </c>
      <c r="E21707" s="519" t="s">
        <v>48994</v>
      </c>
      <c r="I21707" s="519" t="s">
        <v>5</v>
      </c>
      <c r="J21707" s="650">
        <v>87.57</v>
      </c>
    </row>
    <row r="21708" spans="1:10">
      <c r="A21708" s="519" t="s">
        <v>21836</v>
      </c>
      <c r="B21708" s="519" t="str">
        <f t="shared" si="339"/>
        <v>CAIXA DE PASSAGEM,RETANGULAR,DE ALVENARIA COM TAMPA DE CONCRETO,DIMENSOES DE(0,80X0,80X1,00)M;EXCLUSIVE FORNECIMENTO DOMATERIAL.ASSENTAMENTO</v>
      </c>
      <c r="C21708" s="519" t="s">
        <v>48992</v>
      </c>
      <c r="D21708" s="519" t="s">
        <v>48993</v>
      </c>
      <c r="E21708" s="519" t="s">
        <v>48994</v>
      </c>
      <c r="I21708" s="519" t="s">
        <v>5</v>
      </c>
      <c r="J21708" s="650">
        <v>75.89</v>
      </c>
    </row>
    <row r="21709" spans="1:10">
      <c r="A21709" s="519" t="s">
        <v>21837</v>
      </c>
      <c r="B21709" s="519" t="str">
        <f t="shared" si="339"/>
        <v>CAIXA HERMETICA PARA CHAVE FACA TRIFASICA.COLOCACAO</v>
      </c>
      <c r="C21709" s="519" t="s">
        <v>21838</v>
      </c>
      <c r="I21709" s="519" t="s">
        <v>5</v>
      </c>
      <c r="J21709" s="650">
        <v>14.59</v>
      </c>
    </row>
    <row r="21710" spans="1:10">
      <c r="A21710" s="519" t="s">
        <v>21839</v>
      </c>
      <c r="B21710" s="519" t="str">
        <f t="shared" si="339"/>
        <v>CAIXA HERMETICA PARA CHAVE FACA TRIFASICA.COLOCACAO</v>
      </c>
      <c r="C21710" s="519" t="s">
        <v>21838</v>
      </c>
      <c r="I21710" s="519" t="s">
        <v>5</v>
      </c>
      <c r="J21710" s="650">
        <v>12.64</v>
      </c>
    </row>
    <row r="21711" spans="1:10">
      <c r="A21711" s="519" t="s">
        <v>21840</v>
      </c>
      <c r="B21711" s="519" t="str">
        <f t="shared" si="339"/>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711" s="519" t="s">
        <v>50754</v>
      </c>
      <c r="D21711" s="519" t="s">
        <v>73335</v>
      </c>
      <c r="E21711" s="519" t="s">
        <v>73336</v>
      </c>
      <c r="F21711" s="519" t="s">
        <v>73337</v>
      </c>
      <c r="G21711" s="519" t="s">
        <v>73338</v>
      </c>
      <c r="H21711" s="519" t="s">
        <v>73339</v>
      </c>
      <c r="I21711" s="519" t="s">
        <v>5</v>
      </c>
      <c r="J21711" s="650">
        <v>498</v>
      </c>
    </row>
    <row r="21712" spans="1:10">
      <c r="A21712" s="519" t="s">
        <v>21841</v>
      </c>
      <c r="B21712" s="519" t="str">
        <f t="shared" si="339"/>
        <v>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v>
      </c>
      <c r="C21712" s="519" t="s">
        <v>50754</v>
      </c>
      <c r="D21712" s="519" t="s">
        <v>73335</v>
      </c>
      <c r="E21712" s="519" t="s">
        <v>73336</v>
      </c>
      <c r="F21712" s="519" t="s">
        <v>73337</v>
      </c>
      <c r="G21712" s="519" t="s">
        <v>73338</v>
      </c>
      <c r="H21712" s="519" t="s">
        <v>73339</v>
      </c>
      <c r="I21712" s="519" t="s">
        <v>5</v>
      </c>
      <c r="J21712" s="650">
        <v>498</v>
      </c>
    </row>
    <row r="21713" spans="1:10">
      <c r="A21713" s="519" t="s">
        <v>21842</v>
      </c>
      <c r="B21713" s="519" t="str">
        <f t="shared" si="339"/>
        <v>TAMPAO DE FERRO FUNDIDO DUCTIL (NODULAR),ARTICULADO,DN 300MM,CLASSE B125,CONFORME ABNT NBR 10160,CONFORME DESENHO A4-1200-PD,ESPECIFICACAO EM RIO LUZ Nº10.FORNECIMENTO</v>
      </c>
      <c r="C21713" s="519" t="s">
        <v>73340</v>
      </c>
      <c r="D21713" s="519" t="s">
        <v>73341</v>
      </c>
      <c r="E21713" s="519" t="s">
        <v>73342</v>
      </c>
      <c r="I21713" s="519" t="s">
        <v>5</v>
      </c>
      <c r="J21713" s="650">
        <v>89.9</v>
      </c>
    </row>
    <row r="21714" spans="1:10">
      <c r="A21714" s="519" t="s">
        <v>21843</v>
      </c>
      <c r="B21714" s="519" t="str">
        <f t="shared" si="339"/>
        <v>TAMPAO DE FERRO FUNDIDO DUCTIL (NODULAR),ARTICULADO,DN 300MM,CLASSE B125,CONFORME ABNT NBR 10160,CONFORME DESENHO A4-1200-PD,ESPECIFICACAO EM RIO LUZ Nº10.FORNECIMENTO</v>
      </c>
      <c r="C21714" s="519" t="s">
        <v>73340</v>
      </c>
      <c r="D21714" s="519" t="s">
        <v>73341</v>
      </c>
      <c r="E21714" s="519" t="s">
        <v>73342</v>
      </c>
      <c r="I21714" s="519" t="s">
        <v>5</v>
      </c>
      <c r="J21714" s="650">
        <v>89.9</v>
      </c>
    </row>
    <row r="21715" spans="1:10">
      <c r="A21715" s="519" t="s">
        <v>21844</v>
      </c>
      <c r="B21715" s="519" t="str">
        <f t="shared" si="339"/>
        <v>TAMPAO DE FERRO FUNDIDO DUCTIL (NODULAR),ARTICULADO,DN 300MM,CLASSE B125,CONFORME ABNT NBR 10160,COM TRANCA,DOTADO DE FURACAO ROSQUEADA PARA INSTALACAO DE CONECTORES PARA ATERRAMENTO,COM INSCRICAO RIOLUZ EM ALTO RELEVO,DESENHO A4-1992-PD EM-RIOLUZ-10.FORNECIMENTO</v>
      </c>
      <c r="C21715" s="519" t="s">
        <v>73340</v>
      </c>
      <c r="D21715" s="519" t="s">
        <v>73343</v>
      </c>
      <c r="E21715" s="519" t="s">
        <v>73344</v>
      </c>
      <c r="F21715" s="519" t="s">
        <v>73345</v>
      </c>
      <c r="G21715" s="519" t="s">
        <v>73346</v>
      </c>
      <c r="I21715" s="519" t="s">
        <v>5</v>
      </c>
      <c r="J21715" s="650">
        <v>205.61</v>
      </c>
    </row>
    <row r="21716" spans="1:10">
      <c r="A21716" s="519" t="s">
        <v>21845</v>
      </c>
      <c r="B21716" s="519" t="str">
        <f t="shared" si="339"/>
        <v>TAMPAO DE FERRO FUNDIDO DUCTIL (NODULAR),ARTICULADO,DN 300MM,CLASSE B125,CONFORME ABNT NBR 10160,COM TRANCA,DOTADO DE FURACAO ROSQUEADA PARA INSTALACAO DE CONECTORES PARA ATERRAMENTO,COM INSCRICAO RIOLUZ EM ALTO RELEVO,DESENHO A4-1992-PD EM-RIOLUZ-10.FORNECIMENTO</v>
      </c>
      <c r="C21716" s="519" t="s">
        <v>73340</v>
      </c>
      <c r="D21716" s="519" t="s">
        <v>73343</v>
      </c>
      <c r="E21716" s="519" t="s">
        <v>73344</v>
      </c>
      <c r="F21716" s="519" t="s">
        <v>73345</v>
      </c>
      <c r="G21716" s="519" t="s">
        <v>73346</v>
      </c>
      <c r="I21716" s="519" t="s">
        <v>5</v>
      </c>
      <c r="J21716" s="650">
        <v>205.61</v>
      </c>
    </row>
    <row r="21717" spans="1:10">
      <c r="A21717" s="519" t="s">
        <v>21846</v>
      </c>
      <c r="B21717" s="519" t="str">
        <f t="shared" si="339"/>
        <v>TAMPAO DE FERRO FUNDIDO DUCTIL (NODULAR),ARTICULADO,DN 600MM,CLASSE B125,CONFORME ABNT NBR 10160,COM TRANCA,DOTADO DE FURACAO ROSQUEADA PARA INSTALACAO DE CONECTORES PARA ATERRAMENTO,COM INSCRICAO RIOLUZ EM ALTO RELEVO,DESENHO A4-1992-PD EM-RIOLUZ-10.FORNECIMENTO</v>
      </c>
      <c r="C21717" s="519" t="s">
        <v>73347</v>
      </c>
      <c r="D21717" s="519" t="s">
        <v>73343</v>
      </c>
      <c r="E21717" s="519" t="s">
        <v>73344</v>
      </c>
      <c r="F21717" s="519" t="s">
        <v>73345</v>
      </c>
      <c r="G21717" s="519" t="s">
        <v>73346</v>
      </c>
      <c r="I21717" s="519" t="s">
        <v>5</v>
      </c>
      <c r="J21717" s="650">
        <v>390</v>
      </c>
    </row>
    <row r="21718" spans="1:10">
      <c r="A21718" s="519" t="s">
        <v>21847</v>
      </c>
      <c r="B21718" s="519" t="str">
        <f t="shared" si="339"/>
        <v>TAMPAO DE FERRO FUNDIDO DUCTIL (NODULAR),ARTICULADO,DN 600MM,CLASSE B125,CONFORME ABNT NBR 10160,COM TRANCA,DOTADO DE FURACAO ROSQUEADA PARA INSTALACAO DE CONECTORES PARA ATERRAMENTO,COM INSCRICAO RIOLUZ EM ALTO RELEVO,DESENHO A4-1992-PD EM-RIOLUZ-10.FORNECIMENTO</v>
      </c>
      <c r="C21718" s="519" t="s">
        <v>73347</v>
      </c>
      <c r="D21718" s="519" t="s">
        <v>73343</v>
      </c>
      <c r="E21718" s="519" t="s">
        <v>73344</v>
      </c>
      <c r="F21718" s="519" t="s">
        <v>73345</v>
      </c>
      <c r="G21718" s="519" t="s">
        <v>73346</v>
      </c>
      <c r="I21718" s="519" t="s">
        <v>5</v>
      </c>
      <c r="J21718" s="650">
        <v>390</v>
      </c>
    </row>
    <row r="21719" spans="1:10">
      <c r="A21719" s="519" t="s">
        <v>21848</v>
      </c>
      <c r="B21719" s="519" t="str">
        <f t="shared" si="339"/>
        <v>TAMPAO PARA VEDACAO DE DUTOS ESPIRALADOS FLEXIVEIS EM POLIETILENO DE ALTA DENSIDADE,NA COR PRETA,DIAMETRO NOMINAL DE 125MM,COMPRIMENTO DE 225MM,LOTE 335248-0.FORNECIMENTO</v>
      </c>
      <c r="C21719" s="519" t="s">
        <v>48995</v>
      </c>
      <c r="D21719" s="519" t="s">
        <v>48996</v>
      </c>
      <c r="E21719" s="519" t="s">
        <v>48997</v>
      </c>
      <c r="I21719" s="519" t="s">
        <v>5</v>
      </c>
      <c r="J21719" s="650">
        <v>26.17</v>
      </c>
    </row>
    <row r="21720" spans="1:10">
      <c r="A21720" s="519" t="s">
        <v>21849</v>
      </c>
      <c r="B21720" s="519" t="str">
        <f t="shared" si="339"/>
        <v>TAMPAO PARA VEDACAO DE DUTOS ESPIRALADOS FLEXIVEIS EM POLIETILENO DE ALTA DENSIDADE,NA COR PRETA,DIAMETRO NOMINAL DE 125MM,COMPRIMENTO DE 225MM,LOTE 335248-0.FORNECIMENTO</v>
      </c>
      <c r="C21720" s="519" t="s">
        <v>48995</v>
      </c>
      <c r="D21720" s="519" t="s">
        <v>48996</v>
      </c>
      <c r="E21720" s="519" t="s">
        <v>48997</v>
      </c>
      <c r="I21720" s="519" t="s">
        <v>5</v>
      </c>
      <c r="J21720" s="650">
        <v>26.17</v>
      </c>
    </row>
    <row r="21721" spans="1:10">
      <c r="A21721" s="519" t="s">
        <v>21850</v>
      </c>
      <c r="B21721" s="519" t="str">
        <f t="shared" si="339"/>
        <v>ELETRODUTO DE FERRO GALVANIZADO,TIPO PESADO DIAMETRO DE 25MM(1").FORNECIMENTO</v>
      </c>
      <c r="C21721" s="519" t="s">
        <v>48998</v>
      </c>
      <c r="D21721" s="519" t="s">
        <v>48999</v>
      </c>
      <c r="I21721" s="519" t="s">
        <v>36</v>
      </c>
      <c r="J21721" s="650">
        <v>52.19</v>
      </c>
    </row>
    <row r="21722" spans="1:10">
      <c r="A21722" s="519" t="s">
        <v>21851</v>
      </c>
      <c r="B21722" s="519" t="str">
        <f t="shared" si="339"/>
        <v>ELETRODUTO DE FERRO GALVANIZADO,TIPO PESADO DIAMETRO DE 25MM(1").FORNECIMENTO</v>
      </c>
      <c r="C21722" s="519" t="s">
        <v>48998</v>
      </c>
      <c r="D21722" s="519" t="s">
        <v>48999</v>
      </c>
      <c r="I21722" s="519" t="s">
        <v>36</v>
      </c>
      <c r="J21722" s="650">
        <v>52.19</v>
      </c>
    </row>
    <row r="21723" spans="1:10">
      <c r="A21723" s="519" t="s">
        <v>21852</v>
      </c>
      <c r="B21723" s="519" t="str">
        <f t="shared" si="339"/>
        <v>ELETRODUTO DE FERRO GALVANIZADO,TIPO PESADO,DIAMETRO DE 38MM(1.1/2").FORNECIMENTO</v>
      </c>
      <c r="C21723" s="519" t="s">
        <v>49000</v>
      </c>
      <c r="D21723" s="519" t="s">
        <v>49001</v>
      </c>
      <c r="I21723" s="519" t="s">
        <v>36</v>
      </c>
      <c r="J21723" s="650">
        <v>71.8</v>
      </c>
    </row>
    <row r="21724" spans="1:10">
      <c r="A21724" s="519" t="s">
        <v>21853</v>
      </c>
      <c r="B21724" s="519" t="str">
        <f t="shared" si="339"/>
        <v>ELETRODUTO DE FERRO GALVANIZADO,TIPO PESADO,DIAMETRO DE 38MM(1.1/2").FORNECIMENTO</v>
      </c>
      <c r="C21724" s="519" t="s">
        <v>49000</v>
      </c>
      <c r="D21724" s="519" t="s">
        <v>49001</v>
      </c>
      <c r="I21724" s="519" t="s">
        <v>36</v>
      </c>
      <c r="J21724" s="650">
        <v>71.8</v>
      </c>
    </row>
    <row r="21725" spans="1:10">
      <c r="A21725" s="519" t="s">
        <v>21854</v>
      </c>
      <c r="B21725" s="519" t="str">
        <f t="shared" si="339"/>
        <v>ELETRODUTO DE FERRO GALVANIZADO,TIPO PESADO,DIAMETRO DE 50MM(2").FORNECIMENTO</v>
      </c>
      <c r="C21725" s="519" t="s">
        <v>49002</v>
      </c>
      <c r="D21725" s="519" t="s">
        <v>49003</v>
      </c>
      <c r="I21725" s="519" t="s">
        <v>36</v>
      </c>
      <c r="J21725" s="650">
        <v>107.03</v>
      </c>
    </row>
    <row r="21726" spans="1:10">
      <c r="A21726" s="519" t="s">
        <v>21855</v>
      </c>
      <c r="B21726" s="519" t="str">
        <f t="shared" si="339"/>
        <v>ELETRODUTO DE FERRO GALVANIZADO,TIPO PESADO,DIAMETRO DE 50MM(2").FORNECIMENTO</v>
      </c>
      <c r="C21726" s="519" t="s">
        <v>49002</v>
      </c>
      <c r="D21726" s="519" t="s">
        <v>49003</v>
      </c>
      <c r="I21726" s="519" t="s">
        <v>36</v>
      </c>
      <c r="J21726" s="650">
        <v>107.03</v>
      </c>
    </row>
    <row r="21727" spans="1:10">
      <c r="A21727" s="519" t="s">
        <v>21856</v>
      </c>
      <c r="B21727" s="519" t="str">
        <f t="shared" si="339"/>
        <v>ELETRODUTO DE FERRO GALVANIZADO,TIPO PESADO,DIAMETRO DE 75MM(3").FORNECIMENTO</v>
      </c>
      <c r="C21727" s="519" t="s">
        <v>49004</v>
      </c>
      <c r="D21727" s="519" t="s">
        <v>49005</v>
      </c>
      <c r="I21727" s="519" t="s">
        <v>36</v>
      </c>
      <c r="J21727" s="650">
        <v>180.67</v>
      </c>
    </row>
    <row r="21728" spans="1:10">
      <c r="A21728" s="519" t="s">
        <v>21857</v>
      </c>
      <c r="B21728" s="519" t="str">
        <f t="shared" si="339"/>
        <v>ELETRODUTO DE FERRO GALVANIZADO,TIPO PESADO,DIAMETRO DE 75MM(3").FORNECIMENTO</v>
      </c>
      <c r="C21728" s="519" t="s">
        <v>49004</v>
      </c>
      <c r="D21728" s="519" t="s">
        <v>49005</v>
      </c>
      <c r="I21728" s="519" t="s">
        <v>36</v>
      </c>
      <c r="J21728" s="650">
        <v>180.67</v>
      </c>
    </row>
    <row r="21729" spans="1:10">
      <c r="A21729" s="519" t="s">
        <v>21858</v>
      </c>
      <c r="B21729" s="519" t="str">
        <f t="shared" si="339"/>
        <v>CURVA LONGA DE 90° PARA ELETRODUTO,DE ACO GALVANIZADO,DE 25MM(1").FORNECIMENTO</v>
      </c>
      <c r="C21729" s="519" t="s">
        <v>49006</v>
      </c>
      <c r="D21729" s="519" t="s">
        <v>49007</v>
      </c>
      <c r="I21729" s="519" t="s">
        <v>5</v>
      </c>
      <c r="J21729" s="650">
        <v>6.5</v>
      </c>
    </row>
    <row r="21730" spans="1:10">
      <c r="A21730" s="519" t="s">
        <v>21859</v>
      </c>
      <c r="B21730" s="519" t="str">
        <f t="shared" si="339"/>
        <v>CURVA LONGA DE 90° PARA ELETRODUTO,DE ACO GALVANIZADO,DE 25MM(1").FORNECIMENTO</v>
      </c>
      <c r="C21730" s="519" t="s">
        <v>49006</v>
      </c>
      <c r="D21730" s="519" t="s">
        <v>49007</v>
      </c>
      <c r="I21730" s="519" t="s">
        <v>5</v>
      </c>
      <c r="J21730" s="650">
        <v>6.5</v>
      </c>
    </row>
    <row r="21731" spans="1:10">
      <c r="A21731" s="519" t="s">
        <v>21860</v>
      </c>
      <c r="B21731" s="519" t="str">
        <f t="shared" si="339"/>
        <v>CURVA LONGA DE 90° PARA ELETRODUTO,DE ACO GALVANIZADO,DE 50MM(2").FORNECIMENTO</v>
      </c>
      <c r="C21731" s="519" t="s">
        <v>49008</v>
      </c>
      <c r="D21731" s="519" t="s">
        <v>49009</v>
      </c>
      <c r="I21731" s="519" t="s">
        <v>5</v>
      </c>
      <c r="J21731" s="650">
        <v>15.94</v>
      </c>
    </row>
    <row r="21732" spans="1:10">
      <c r="A21732" s="519" t="s">
        <v>21861</v>
      </c>
      <c r="B21732" s="519" t="str">
        <f t="shared" si="339"/>
        <v>CURVA LONGA DE 90° PARA ELETRODUTO,DE ACO GALVANIZADO,DE 50MM(2").FORNECIMENTO</v>
      </c>
      <c r="C21732" s="519" t="s">
        <v>49008</v>
      </c>
      <c r="D21732" s="519" t="s">
        <v>49009</v>
      </c>
      <c r="I21732" s="519" t="s">
        <v>5</v>
      </c>
      <c r="J21732" s="650">
        <v>15.94</v>
      </c>
    </row>
    <row r="21733" spans="1:10">
      <c r="A21733" s="519" t="s">
        <v>21862</v>
      </c>
      <c r="B21733" s="519" t="str">
        <f t="shared" si="339"/>
        <v>CURVA LONGA DE 90° PARA ELETRODUTO,DE ACO GALVANIZADO,DE 75MM(3").FORNECIMENTO</v>
      </c>
      <c r="C21733" s="519" t="s">
        <v>49010</v>
      </c>
      <c r="D21733" s="519" t="s">
        <v>49011</v>
      </c>
      <c r="I21733" s="519" t="s">
        <v>5</v>
      </c>
      <c r="J21733" s="650">
        <v>71.36</v>
      </c>
    </row>
    <row r="21734" spans="1:10">
      <c r="A21734" s="519" t="s">
        <v>21863</v>
      </c>
      <c r="B21734" s="519" t="str">
        <f t="shared" si="339"/>
        <v>CURVA LONGA DE 90° PARA ELETRODUTO,DE ACO GALVANIZADO,DE 75MM(3").FORNECIMENTO</v>
      </c>
      <c r="C21734" s="519" t="s">
        <v>49010</v>
      </c>
      <c r="D21734" s="519" t="s">
        <v>49011</v>
      </c>
      <c r="I21734" s="519" t="s">
        <v>5</v>
      </c>
      <c r="J21734" s="650">
        <v>71.36</v>
      </c>
    </row>
    <row r="21735" spans="1:10">
      <c r="A21735" s="519" t="s">
        <v>21864</v>
      </c>
      <c r="B21735" s="519" t="str">
        <f t="shared" si="339"/>
        <v>LUVA PARA ELETRODUTO,DE ACO GALVANIZADO,DE 25MM(1").FORNECIMENTO</v>
      </c>
      <c r="C21735" s="519" t="s">
        <v>49012</v>
      </c>
      <c r="D21735" s="519" t="s">
        <v>33759</v>
      </c>
      <c r="I21735" s="519" t="s">
        <v>5</v>
      </c>
      <c r="J21735" s="650">
        <v>2.11</v>
      </c>
    </row>
    <row r="21736" spans="1:10">
      <c r="A21736" s="519" t="s">
        <v>21865</v>
      </c>
      <c r="B21736" s="519" t="str">
        <f t="shared" si="339"/>
        <v>LUVA PARA ELETRODUTO,DE ACO GALVANIZADO,DE 25MM(1").FORNECIMENTO</v>
      </c>
      <c r="C21736" s="519" t="s">
        <v>49012</v>
      </c>
      <c r="D21736" s="519" t="s">
        <v>33759</v>
      </c>
      <c r="I21736" s="519" t="s">
        <v>5</v>
      </c>
      <c r="J21736" s="650">
        <v>2.11</v>
      </c>
    </row>
    <row r="21737" spans="1:10">
      <c r="A21737" s="519" t="s">
        <v>21866</v>
      </c>
      <c r="B21737" s="519" t="str">
        <f t="shared" si="339"/>
        <v>LUVA PARA ELETRODUTO,DE ACO GALVANIZADO,DE 38MM(1 1/2").FORNECIMENTO</v>
      </c>
      <c r="C21737" s="519" t="s">
        <v>49013</v>
      </c>
      <c r="D21737" s="519" t="s">
        <v>42412</v>
      </c>
      <c r="I21737" s="519" t="s">
        <v>5</v>
      </c>
      <c r="J21737" s="650">
        <v>4.38</v>
      </c>
    </row>
    <row r="21738" spans="1:10">
      <c r="A21738" s="519" t="s">
        <v>21867</v>
      </c>
      <c r="B21738" s="519" t="str">
        <f t="shared" si="339"/>
        <v>LUVA PARA ELETRODUTO,DE ACO GALVANIZADO,DE 38MM(1 1/2").FORNECIMENTO</v>
      </c>
      <c r="C21738" s="519" t="s">
        <v>49013</v>
      </c>
      <c r="D21738" s="519" t="s">
        <v>42412</v>
      </c>
      <c r="I21738" s="519" t="s">
        <v>5</v>
      </c>
      <c r="J21738" s="650">
        <v>4.38</v>
      </c>
    </row>
    <row r="21739" spans="1:10">
      <c r="A21739" s="519" t="s">
        <v>21868</v>
      </c>
      <c r="B21739" s="519" t="str">
        <f t="shared" si="339"/>
        <v>LUVA PARA ELETRODUTO,DE ACO GALVANIZADO,DE 50MM(2").FORNECIMENTO</v>
      </c>
      <c r="C21739" s="519" t="s">
        <v>49014</v>
      </c>
      <c r="D21739" s="519" t="s">
        <v>33759</v>
      </c>
      <c r="I21739" s="519" t="s">
        <v>5</v>
      </c>
      <c r="J21739" s="650">
        <v>6.57</v>
      </c>
    </row>
    <row r="21740" spans="1:10">
      <c r="A21740" s="519" t="s">
        <v>21869</v>
      </c>
      <c r="B21740" s="519" t="str">
        <f t="shared" si="339"/>
        <v>LUVA PARA ELETRODUTO,DE ACO GALVANIZADO,DE 50MM(2").FORNECIMENTO</v>
      </c>
      <c r="C21740" s="519" t="s">
        <v>49014</v>
      </c>
      <c r="D21740" s="519" t="s">
        <v>33759</v>
      </c>
      <c r="I21740" s="519" t="s">
        <v>5</v>
      </c>
      <c r="J21740" s="650">
        <v>6.57</v>
      </c>
    </row>
    <row r="21741" spans="1:10">
      <c r="A21741" s="519" t="s">
        <v>21870</v>
      </c>
      <c r="B21741" s="519" t="str">
        <f t="shared" si="339"/>
        <v>LUVA PARA ELETRODUTO,DE ACO GALVANIZADO,DE 75MM(3").FORNECIMENTO</v>
      </c>
      <c r="C21741" s="519" t="s">
        <v>49015</v>
      </c>
      <c r="D21741" s="519" t="s">
        <v>33759</v>
      </c>
      <c r="I21741" s="519" t="s">
        <v>5</v>
      </c>
      <c r="J21741" s="650">
        <v>12.01</v>
      </c>
    </row>
    <row r="21742" spans="1:10">
      <c r="A21742" s="519" t="s">
        <v>21871</v>
      </c>
      <c r="B21742" s="519" t="str">
        <f t="shared" si="339"/>
        <v>LUVA PARA ELETRODUTO,DE ACO GALVANIZADO,DE 75MM(3").FORNECIMENTO</v>
      </c>
      <c r="C21742" s="519" t="s">
        <v>49015</v>
      </c>
      <c r="D21742" s="519" t="s">
        <v>33759</v>
      </c>
      <c r="I21742" s="519" t="s">
        <v>5</v>
      </c>
      <c r="J21742" s="650">
        <v>12.01</v>
      </c>
    </row>
    <row r="21743" spans="1:10">
      <c r="A21743" s="519" t="s">
        <v>21872</v>
      </c>
      <c r="B21743" s="519" t="str">
        <f t="shared" si="339"/>
        <v>ELETRODUTO DE PVC RIGIDO,ROSQUEAVEL,DE 19MM(3/4").FORNECIMENTO</v>
      </c>
      <c r="C21743" s="519" t="s">
        <v>49016</v>
      </c>
      <c r="D21743" s="519" t="s">
        <v>33272</v>
      </c>
      <c r="I21743" s="519" t="s">
        <v>36</v>
      </c>
      <c r="J21743" s="650">
        <v>4.04</v>
      </c>
    </row>
    <row r="21744" spans="1:10">
      <c r="A21744" s="519" t="s">
        <v>21873</v>
      </c>
      <c r="B21744" s="519" t="str">
        <f t="shared" si="339"/>
        <v>ELETRODUTO DE PVC RIGIDO,ROSQUEAVEL,DE 19MM(3/4").FORNECIMENTO</v>
      </c>
      <c r="C21744" s="519" t="s">
        <v>49016</v>
      </c>
      <c r="D21744" s="519" t="s">
        <v>33272</v>
      </c>
      <c r="I21744" s="519" t="s">
        <v>36</v>
      </c>
      <c r="J21744" s="650">
        <v>4.04</v>
      </c>
    </row>
    <row r="21745" spans="1:10">
      <c r="A21745" s="519" t="s">
        <v>21874</v>
      </c>
      <c r="B21745" s="519" t="str">
        <f t="shared" si="339"/>
        <v>ELETRODUTO DE PVC RIGIDO,ROSQUEAVEL,DE 32MM(1 1/4").FORNECIMENTO</v>
      </c>
      <c r="C21745" s="519" t="s">
        <v>49017</v>
      </c>
      <c r="D21745" s="519" t="s">
        <v>33759</v>
      </c>
      <c r="I21745" s="519" t="s">
        <v>36</v>
      </c>
      <c r="J21745" s="650">
        <v>7.62</v>
      </c>
    </row>
    <row r="21746" spans="1:10">
      <c r="A21746" s="519" t="s">
        <v>21875</v>
      </c>
      <c r="B21746" s="519" t="str">
        <f t="shared" si="339"/>
        <v>ELETRODUTO DE PVC RIGIDO,ROSQUEAVEL,DE 32MM(1 1/4").FORNECIMENTO</v>
      </c>
      <c r="C21746" s="519" t="s">
        <v>49017</v>
      </c>
      <c r="D21746" s="519" t="s">
        <v>33759</v>
      </c>
      <c r="I21746" s="519" t="s">
        <v>36</v>
      </c>
      <c r="J21746" s="650">
        <v>7.62</v>
      </c>
    </row>
    <row r="21747" spans="1:10">
      <c r="A21747" s="519" t="s">
        <v>21876</v>
      </c>
      <c r="B21747" s="519" t="str">
        <f t="shared" si="339"/>
        <v>ELETRODUTO DE PVC RIGIDO,ROSQUEAVEL,DE 75MM(3").FORNECIMENTO</v>
      </c>
      <c r="C21747" s="519" t="s">
        <v>21877</v>
      </c>
      <c r="I21747" s="519" t="s">
        <v>36</v>
      </c>
      <c r="J21747" s="650">
        <v>27.31</v>
      </c>
    </row>
    <row r="21748" spans="1:10">
      <c r="A21748" s="519" t="s">
        <v>21878</v>
      </c>
      <c r="B21748" s="519" t="str">
        <f t="shared" si="339"/>
        <v>ELETRODUTO DE PVC RIGIDO,ROSQUEAVEL,DE 75MM(3").FORNECIMENTO</v>
      </c>
      <c r="C21748" s="519" t="s">
        <v>21877</v>
      </c>
      <c r="I21748" s="519" t="s">
        <v>36</v>
      </c>
      <c r="J21748" s="650">
        <v>27.31</v>
      </c>
    </row>
    <row r="21749" spans="1:10">
      <c r="A21749" s="519" t="s">
        <v>21879</v>
      </c>
      <c r="B21749" s="519" t="str">
        <f t="shared" si="339"/>
        <v>CURVA LONGA DE 90° PARA ELETRODUTO,DE PVC RIGIDO,ROSQUEAVEL,DE 25MM(1").FORNECIMENTO</v>
      </c>
      <c r="C21749" s="519" t="s">
        <v>49018</v>
      </c>
      <c r="D21749" s="519" t="s">
        <v>49019</v>
      </c>
      <c r="I21749" s="519" t="s">
        <v>5</v>
      </c>
      <c r="J21749" s="650">
        <v>2.82</v>
      </c>
    </row>
    <row r="21750" spans="1:10">
      <c r="A21750" s="519" t="s">
        <v>21880</v>
      </c>
      <c r="B21750" s="519" t="str">
        <f t="shared" si="339"/>
        <v>CURVA LONGA DE 90° PARA ELETRODUTO,DE PVC RIGIDO,ROSQUEAVEL,DE 25MM(1").FORNECIMENTO</v>
      </c>
      <c r="C21750" s="519" t="s">
        <v>49018</v>
      </c>
      <c r="D21750" s="519" t="s">
        <v>49019</v>
      </c>
      <c r="I21750" s="519" t="s">
        <v>5</v>
      </c>
      <c r="J21750" s="650">
        <v>2.82</v>
      </c>
    </row>
    <row r="21751" spans="1:10">
      <c r="A21751" s="519" t="s">
        <v>21881</v>
      </c>
      <c r="B21751" s="519" t="str">
        <f t="shared" si="339"/>
        <v>CURVA LONGA DE 90° PARA ELETRODUTO,DE PVC RIGIDO,ROSQUEAVEL, DE 32MM(1 1/4").FORNECIMENTO</v>
      </c>
      <c r="C21751" s="519" t="s">
        <v>49018</v>
      </c>
      <c r="D21751" s="519" t="s">
        <v>49020</v>
      </c>
      <c r="I21751" s="519" t="s">
        <v>5</v>
      </c>
      <c r="J21751" s="650">
        <v>3.94</v>
      </c>
    </row>
    <row r="21752" spans="1:10">
      <c r="A21752" s="519" t="s">
        <v>21882</v>
      </c>
      <c r="B21752" s="519" t="str">
        <f t="shared" si="339"/>
        <v>CURVA LONGA DE 90° PARA ELETRODUTO,DE PVC RIGIDO,ROSQUEAVEL, DE 32MM(1 1/4").FORNECIMENTO</v>
      </c>
      <c r="C21752" s="519" t="s">
        <v>49018</v>
      </c>
      <c r="D21752" s="519" t="s">
        <v>49020</v>
      </c>
      <c r="I21752" s="519" t="s">
        <v>5</v>
      </c>
      <c r="J21752" s="650">
        <v>3.94</v>
      </c>
    </row>
    <row r="21753" spans="1:10">
      <c r="A21753" s="519" t="s">
        <v>21883</v>
      </c>
      <c r="B21753" s="519" t="str">
        <f t="shared" si="339"/>
        <v>CURVA LONGA DE 90° PARA ELETRODUTO,DE PVC RIGIDO,ROSQUEAVEL, DE 50MM(2").FORNECIMENTO</v>
      </c>
      <c r="C21753" s="519" t="s">
        <v>49018</v>
      </c>
      <c r="D21753" s="519" t="s">
        <v>49021</v>
      </c>
      <c r="I21753" s="519" t="s">
        <v>5</v>
      </c>
      <c r="J21753" s="650">
        <v>8.31</v>
      </c>
    </row>
    <row r="21754" spans="1:10">
      <c r="A21754" s="519" t="s">
        <v>21884</v>
      </c>
      <c r="B21754" s="519" t="str">
        <f t="shared" si="339"/>
        <v>CURVA LONGA DE 90° PARA ELETRODUTO,DE PVC RIGIDO,ROSQUEAVEL, DE 50MM(2").FORNECIMENTO</v>
      </c>
      <c r="C21754" s="519" t="s">
        <v>49018</v>
      </c>
      <c r="D21754" s="519" t="s">
        <v>49021</v>
      </c>
      <c r="I21754" s="519" t="s">
        <v>5</v>
      </c>
      <c r="J21754" s="650">
        <v>8.31</v>
      </c>
    </row>
    <row r="21755" spans="1:10">
      <c r="A21755" s="519" t="s">
        <v>21885</v>
      </c>
      <c r="B21755" s="519" t="str">
        <f t="shared" si="339"/>
        <v>CURVA LONGA DE 90° PARA ELETRODUTO,DE PVC RIGIDO,ROSQUEAVEL, DE 75MM(3").FORNECIMENTO</v>
      </c>
      <c r="C21755" s="519" t="s">
        <v>49018</v>
      </c>
      <c r="D21755" s="519" t="s">
        <v>49022</v>
      </c>
      <c r="I21755" s="519" t="s">
        <v>5</v>
      </c>
      <c r="J21755" s="650">
        <v>21.24</v>
      </c>
    </row>
    <row r="21756" spans="1:10">
      <c r="A21756" s="519" t="s">
        <v>21886</v>
      </c>
      <c r="B21756" s="519" t="str">
        <f t="shared" si="339"/>
        <v>CURVA LONGA DE 90° PARA ELETRODUTO,DE PVC RIGIDO,ROSQUEAVEL, DE 75MM(3").FORNECIMENTO</v>
      </c>
      <c r="C21756" s="519" t="s">
        <v>49018</v>
      </c>
      <c r="D21756" s="519" t="s">
        <v>49022</v>
      </c>
      <c r="I21756" s="519" t="s">
        <v>5</v>
      </c>
      <c r="J21756" s="650">
        <v>21.24</v>
      </c>
    </row>
    <row r="21757" spans="1:10">
      <c r="A21757" s="519" t="s">
        <v>21887</v>
      </c>
      <c r="B21757" s="519" t="str">
        <f t="shared" si="339"/>
        <v>LUVA PARA ELETRODUTO,DE PVC RIGIDO,ROSQUEAVEL,DE 25MM(1").FORNECIMENTO</v>
      </c>
      <c r="C21757" s="519" t="s">
        <v>49023</v>
      </c>
      <c r="D21757" s="519" t="s">
        <v>37739</v>
      </c>
      <c r="I21757" s="519" t="s">
        <v>5</v>
      </c>
      <c r="J21757" s="650">
        <v>1.49</v>
      </c>
    </row>
    <row r="21758" spans="1:10">
      <c r="A21758" s="519" t="s">
        <v>21888</v>
      </c>
      <c r="B21758" s="519" t="str">
        <f t="shared" si="339"/>
        <v>LUVA PARA ELETRODUTO,DE PVC RIGIDO,ROSQUEAVEL,DE 25MM(1").FORNECIMENTO</v>
      </c>
      <c r="C21758" s="519" t="s">
        <v>49023</v>
      </c>
      <c r="D21758" s="519" t="s">
        <v>37739</v>
      </c>
      <c r="I21758" s="519" t="s">
        <v>5</v>
      </c>
      <c r="J21758" s="650">
        <v>1.49</v>
      </c>
    </row>
    <row r="21759" spans="1:10">
      <c r="A21759" s="519" t="s">
        <v>21889</v>
      </c>
      <c r="B21759" s="519" t="str">
        <f t="shared" si="339"/>
        <v>LUVA PARA ELETRODUTO,DE PVC RIGIDO,ROSQUEAVEL,DE 32MM(1 1/4").FORNECIMENTO</v>
      </c>
      <c r="C21759" s="519" t="s">
        <v>49024</v>
      </c>
      <c r="D21759" s="519" t="s">
        <v>49025</v>
      </c>
      <c r="I21759" s="519" t="s">
        <v>5</v>
      </c>
      <c r="J21759" s="650">
        <v>1.87</v>
      </c>
    </row>
    <row r="21760" spans="1:10">
      <c r="A21760" s="519" t="s">
        <v>21890</v>
      </c>
      <c r="B21760" s="519" t="str">
        <f t="shared" si="339"/>
        <v>LUVA PARA ELETRODUTO,DE PVC RIGIDO,ROSQUEAVEL,DE 32MM(1 1/4").FORNECIMENTO</v>
      </c>
      <c r="C21760" s="519" t="s">
        <v>49024</v>
      </c>
      <c r="D21760" s="519" t="s">
        <v>49025</v>
      </c>
      <c r="I21760" s="519" t="s">
        <v>5</v>
      </c>
      <c r="J21760" s="650">
        <v>1.87</v>
      </c>
    </row>
    <row r="21761" spans="1:10">
      <c r="A21761" s="519" t="s">
        <v>21891</v>
      </c>
      <c r="B21761" s="519" t="str">
        <f t="shared" si="339"/>
        <v>LUVA PARA ELETRODUTO,DE PVC RIGIDO,ROSQUEAVEL,DE 50MM(2").FORNECIMENTO</v>
      </c>
      <c r="C21761" s="519" t="s">
        <v>49026</v>
      </c>
      <c r="D21761" s="519" t="s">
        <v>37739</v>
      </c>
      <c r="I21761" s="519" t="s">
        <v>5</v>
      </c>
      <c r="J21761" s="650">
        <v>4.62</v>
      </c>
    </row>
    <row r="21762" spans="1:10">
      <c r="A21762" s="519" t="s">
        <v>21892</v>
      </c>
      <c r="B21762" s="519" t="str">
        <f t="shared" si="339"/>
        <v>LUVA PARA ELETRODUTO,DE PVC RIGIDO,ROSQUEAVEL,DE 50MM(2").FORNECIMENTO</v>
      </c>
      <c r="C21762" s="519" t="s">
        <v>49026</v>
      </c>
      <c r="D21762" s="519" t="s">
        <v>37739</v>
      </c>
      <c r="I21762" s="519" t="s">
        <v>5</v>
      </c>
      <c r="J21762" s="650">
        <v>4.62</v>
      </c>
    </row>
    <row r="21763" spans="1:10">
      <c r="A21763" s="519" t="s">
        <v>21893</v>
      </c>
      <c r="B21763" s="519" t="str">
        <f t="shared" si="339"/>
        <v>LUVA PARA ELETRODUTO,DE PVC RIGIDO,ROSQUEAVEL,DE 75MM(3").FORNECIMENTO</v>
      </c>
      <c r="C21763" s="519" t="s">
        <v>49027</v>
      </c>
      <c r="D21763" s="519" t="s">
        <v>37739</v>
      </c>
      <c r="I21763" s="519" t="s">
        <v>5</v>
      </c>
      <c r="J21763" s="650">
        <v>12.63</v>
      </c>
    </row>
    <row r="21764" spans="1:10">
      <c r="A21764" s="519" t="s">
        <v>21894</v>
      </c>
      <c r="B21764" s="519" t="str">
        <f t="shared" si="339"/>
        <v>LUVA PARA ELETRODUTO,DE PVC RIGIDO,ROSQUEAVEL,DE 75MM(3").FORNECIMENTO</v>
      </c>
      <c r="C21764" s="519" t="s">
        <v>49027</v>
      </c>
      <c r="D21764" s="519" t="s">
        <v>37739</v>
      </c>
      <c r="I21764" s="519" t="s">
        <v>5</v>
      </c>
      <c r="J21764" s="650">
        <v>12.63</v>
      </c>
    </row>
    <row r="21765" spans="1:10">
      <c r="A21765" s="519" t="s">
        <v>21895</v>
      </c>
      <c r="B21765" s="519" t="str">
        <f t="shared" si="339"/>
        <v>CONDUITE FLEXIVEL GALVANIZADO,DE 19MM(3/4").FORNECIMENTO E COLOCACAO</v>
      </c>
      <c r="C21765" s="519" t="s">
        <v>49028</v>
      </c>
      <c r="D21765" s="519" t="s">
        <v>36236</v>
      </c>
      <c r="I21765" s="519" t="s">
        <v>36</v>
      </c>
      <c r="J21765" s="650">
        <v>16.559999999999999</v>
      </c>
    </row>
    <row r="21766" spans="1:10">
      <c r="A21766" s="519" t="s">
        <v>21896</v>
      </c>
      <c r="B21766" s="519" t="str">
        <f t="shared" si="339"/>
        <v>CONDUITE FLEXIVEL GALVANIZADO,DE 19MM(3/4").FORNECIMENTO E COLOCACAO</v>
      </c>
      <c r="C21766" s="519" t="s">
        <v>49028</v>
      </c>
      <c r="D21766" s="519" t="s">
        <v>36236</v>
      </c>
      <c r="I21766" s="519" t="s">
        <v>36</v>
      </c>
      <c r="J21766" s="650">
        <v>15.59</v>
      </c>
    </row>
    <row r="21767" spans="1:10">
      <c r="A21767" s="519" t="s">
        <v>21897</v>
      </c>
      <c r="B21767" s="519" t="str">
        <f t="shared" si="339"/>
        <v>BOX CURVO DE ALUMINIO DE 38MM(1 1/2").FORNECIMENTO</v>
      </c>
      <c r="C21767" s="519" t="s">
        <v>21898</v>
      </c>
      <c r="I21767" s="519" t="s">
        <v>5</v>
      </c>
      <c r="J21767" s="650">
        <v>15.35</v>
      </c>
    </row>
    <row r="21768" spans="1:10">
      <c r="A21768" s="519" t="s">
        <v>21899</v>
      </c>
      <c r="B21768" s="519" t="str">
        <f t="shared" ref="B21768:B21831" si="340">C21768&amp;D21768&amp;E21768&amp;F21768&amp;G21768&amp;H21768</f>
        <v>BOX CURVO DE ALUMINIO DE 38MM(1 1/2").FORNECIMENTO</v>
      </c>
      <c r="C21768" s="519" t="s">
        <v>21898</v>
      </c>
      <c r="I21768" s="519" t="s">
        <v>5</v>
      </c>
      <c r="J21768" s="650">
        <v>15.35</v>
      </c>
    </row>
    <row r="21769" spans="1:10">
      <c r="A21769" s="519" t="s">
        <v>21900</v>
      </c>
      <c r="B21769" s="519" t="str">
        <f t="shared" si="340"/>
        <v>BOX CURVO DE ALUMINIO COM BUCHA E ARRUELA DE 50MM(2").FORNECIMENTO</v>
      </c>
      <c r="C21769" s="519" t="s">
        <v>49029</v>
      </c>
      <c r="D21769" s="519" t="s">
        <v>37694</v>
      </c>
      <c r="I21769" s="519" t="s">
        <v>5</v>
      </c>
      <c r="J21769" s="650">
        <v>34.25</v>
      </c>
    </row>
    <row r="21770" spans="1:10">
      <c r="A21770" s="519" t="s">
        <v>21901</v>
      </c>
      <c r="B21770" s="519" t="str">
        <f t="shared" si="340"/>
        <v>BOX CURVO DE ALUMINIO COM BUCHA E ARRUELA DE 50MM(2").FORNECIMENTO</v>
      </c>
      <c r="C21770" s="519" t="s">
        <v>49029</v>
      </c>
      <c r="D21770" s="519" t="s">
        <v>37694</v>
      </c>
      <c r="I21770" s="519" t="s">
        <v>5</v>
      </c>
      <c r="J21770" s="650">
        <v>34.25</v>
      </c>
    </row>
    <row r="21771" spans="1:10">
      <c r="A21771" s="519" t="s">
        <v>21902</v>
      </c>
      <c r="B21771" s="519" t="str">
        <f t="shared" si="340"/>
        <v>BOX CURVO DE ALUMINIO COM BUCHA E ARRUELA DE 75MM(3").FORNECIMENTO</v>
      </c>
      <c r="C21771" s="519" t="s">
        <v>49030</v>
      </c>
      <c r="D21771" s="519" t="s">
        <v>37694</v>
      </c>
      <c r="I21771" s="519" t="s">
        <v>5</v>
      </c>
      <c r="J21771" s="650">
        <v>110.63</v>
      </c>
    </row>
    <row r="21772" spans="1:10">
      <c r="A21772" s="519" t="s">
        <v>21903</v>
      </c>
      <c r="B21772" s="519" t="str">
        <f t="shared" si="340"/>
        <v>BOX CURVO DE ALUMINIO COM BUCHA E ARRUELA DE 75MM(3").FORNECIMENTO</v>
      </c>
      <c r="C21772" s="519" t="s">
        <v>49030</v>
      </c>
      <c r="D21772" s="519" t="s">
        <v>37694</v>
      </c>
      <c r="I21772" s="519" t="s">
        <v>5</v>
      </c>
      <c r="J21772" s="650">
        <v>110.63</v>
      </c>
    </row>
    <row r="21773" spans="1:10">
      <c r="A21773" s="519" t="s">
        <v>21904</v>
      </c>
      <c r="B21773" s="519" t="str">
        <f t="shared" si="340"/>
        <v>CHAPA DE FERRO GALVANIZADO NO 24,DE(1X2)M.FORNECIMENTO</v>
      </c>
      <c r="C21773" s="519" t="s">
        <v>21905</v>
      </c>
      <c r="I21773" s="519" t="s">
        <v>51</v>
      </c>
      <c r="J21773" s="650">
        <v>14.42</v>
      </c>
    </row>
    <row r="21774" spans="1:10">
      <c r="A21774" s="519" t="s">
        <v>21906</v>
      </c>
      <c r="B21774" s="519" t="str">
        <f t="shared" si="340"/>
        <v>CHAPA DE FERRO GALVANIZADO NO 24,DE(1X2)M.FORNECIMENTO</v>
      </c>
      <c r="C21774" s="519" t="s">
        <v>21905</v>
      </c>
      <c r="I21774" s="519" t="s">
        <v>51</v>
      </c>
      <c r="J21774" s="650">
        <v>14.42</v>
      </c>
    </row>
    <row r="21775" spans="1:10">
      <c r="A21775" s="519" t="s">
        <v>21907</v>
      </c>
      <c r="B21775" s="519" t="str">
        <f t="shared" si="340"/>
        <v>EQUIPAMENTOS DE COMANDO DE CIRCUITO,PADRAO RIOLUZ,EXCLUSIVEO FORNECIMENTO DAS FERRAGENS DE FIXACAO E DO COMANDO.ASSENTAMENTO</v>
      </c>
      <c r="C21775" s="519" t="s">
        <v>49031</v>
      </c>
      <c r="D21775" s="519" t="s">
        <v>49032</v>
      </c>
      <c r="E21775" s="519" t="s">
        <v>35233</v>
      </c>
      <c r="I21775" s="519" t="s">
        <v>5</v>
      </c>
      <c r="J21775" s="650">
        <v>102.16</v>
      </c>
    </row>
    <row r="21776" spans="1:10">
      <c r="A21776" s="519" t="s">
        <v>21908</v>
      </c>
      <c r="B21776" s="519" t="str">
        <f t="shared" si="340"/>
        <v>EQUIPAMENTOS DE COMANDO DE CIRCUITO,PADRAO RIOLUZ,EXCLUSIVEO FORNECIMENTO DAS FERRAGENS DE FIXACAO E DO COMANDO.ASSENTAMENTO</v>
      </c>
      <c r="C21776" s="519" t="s">
        <v>49031</v>
      </c>
      <c r="D21776" s="519" t="s">
        <v>49032</v>
      </c>
      <c r="E21776" s="519" t="s">
        <v>35233</v>
      </c>
      <c r="I21776" s="519" t="s">
        <v>5</v>
      </c>
      <c r="J21776" s="650">
        <v>88.53</v>
      </c>
    </row>
    <row r="21777" spans="1:10">
      <c r="A21777" s="519" t="s">
        <v>21909</v>
      </c>
      <c r="B21777" s="519" t="str">
        <f t="shared" si="340"/>
        <v>CONJUNTO PARA MONTAGEM DE INDICADOR VISUAL DE DIRECAO DE VENTO(BIRUTA) ADAPTADO PARA BALIZAMENTO NOTURNO.FORNECIMENTO</v>
      </c>
      <c r="C21777" s="519" t="s">
        <v>49033</v>
      </c>
      <c r="D21777" s="519" t="s">
        <v>49034</v>
      </c>
      <c r="I21777" s="519" t="s">
        <v>5</v>
      </c>
      <c r="J21777" s="650">
        <v>1837.52</v>
      </c>
    </row>
    <row r="21778" spans="1:10">
      <c r="A21778" s="519" t="s">
        <v>21910</v>
      </c>
      <c r="B21778" s="519" t="str">
        <f t="shared" si="340"/>
        <v>CONJUNTO PARA MONTAGEM DE INDICADOR VISUAL DE DIRECAO DE VENTO(BIRUTA) ADAPTADO PARA BALIZAMENTO NOTURNO.FORNECIMENTO</v>
      </c>
      <c r="C21778" s="519" t="s">
        <v>49033</v>
      </c>
      <c r="D21778" s="519" t="s">
        <v>49034</v>
      </c>
      <c r="I21778" s="519" t="s">
        <v>5</v>
      </c>
      <c r="J21778" s="650">
        <v>1837.52</v>
      </c>
    </row>
    <row r="21779" spans="1:10">
      <c r="A21779" s="519" t="s">
        <v>21911</v>
      </c>
      <c r="B21779" s="519" t="str">
        <f t="shared" si="340"/>
        <v>FONTE DE EMERGENCIA(NO BREAK),COM POTENCIA DE 2KVA,220V/220V,AUTONOMIA A PLENA CARGA DE 30MIN.FORNECIMENTO</v>
      </c>
      <c r="C21779" s="519" t="s">
        <v>49035</v>
      </c>
      <c r="D21779" s="519" t="s">
        <v>49036</v>
      </c>
      <c r="I21779" s="519" t="s">
        <v>5</v>
      </c>
      <c r="J21779" s="650">
        <v>4301.01</v>
      </c>
    </row>
    <row r="21780" spans="1:10">
      <c r="A21780" s="519" t="s">
        <v>21912</v>
      </c>
      <c r="B21780" s="519" t="str">
        <f t="shared" si="340"/>
        <v>FONTE DE EMERGENCIA(NO BREAK),COM POTENCIA DE 2KVA,220V/220V,AUTONOMIA A PLENA CARGA DE 30MIN.FORNECIMENTO</v>
      </c>
      <c r="C21780" s="519" t="s">
        <v>49035</v>
      </c>
      <c r="D21780" s="519" t="s">
        <v>49036</v>
      </c>
      <c r="I21780" s="519" t="s">
        <v>5</v>
      </c>
      <c r="J21780" s="650">
        <v>4301.01</v>
      </c>
    </row>
    <row r="21781" spans="1:10">
      <c r="A21781" s="519" t="s">
        <v>21913</v>
      </c>
      <c r="B21781" s="519" t="str">
        <f t="shared" si="340"/>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781" s="519" t="s">
        <v>49037</v>
      </c>
      <c r="D21781" s="519" t="s">
        <v>49038</v>
      </c>
      <c r="E21781" s="519" t="s">
        <v>49039</v>
      </c>
      <c r="F21781" s="519" t="s">
        <v>49040</v>
      </c>
      <c r="G21781" s="519" t="s">
        <v>49041</v>
      </c>
      <c r="H21781" s="519" t="s">
        <v>49042</v>
      </c>
      <c r="I21781" s="519" t="s">
        <v>5</v>
      </c>
      <c r="J21781" s="650">
        <v>355.78</v>
      </c>
    </row>
    <row r="21782" spans="1:10">
      <c r="A21782" s="519" t="s">
        <v>21914</v>
      </c>
      <c r="B21782" s="519" t="str">
        <f t="shared" si="340"/>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1782" s="519" t="s">
        <v>49037</v>
      </c>
      <c r="D21782" s="519" t="s">
        <v>49038</v>
      </c>
      <c r="E21782" s="519" t="s">
        <v>49039</v>
      </c>
      <c r="F21782" s="519" t="s">
        <v>49040</v>
      </c>
      <c r="G21782" s="519" t="s">
        <v>49041</v>
      </c>
      <c r="H21782" s="519" t="s">
        <v>49042</v>
      </c>
      <c r="I21782" s="519" t="s">
        <v>5</v>
      </c>
      <c r="J21782" s="650">
        <v>355.78</v>
      </c>
    </row>
    <row r="21783" spans="1:10">
      <c r="A21783" s="519" t="s">
        <v>21915</v>
      </c>
      <c r="B21783" s="519" t="str">
        <f t="shared" si="340"/>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783" s="519" t="s">
        <v>49043</v>
      </c>
      <c r="D21783" s="519" t="s">
        <v>49044</v>
      </c>
      <c r="E21783" s="519" t="s">
        <v>49045</v>
      </c>
      <c r="F21783" s="519" t="s">
        <v>49046</v>
      </c>
      <c r="G21783" s="519" t="s">
        <v>49047</v>
      </c>
      <c r="H21783" s="519" t="s">
        <v>49048</v>
      </c>
      <c r="I21783" s="519" t="s">
        <v>5</v>
      </c>
      <c r="J21783" s="650">
        <v>348.9</v>
      </c>
    </row>
    <row r="21784" spans="1:10">
      <c r="A21784" s="519" t="s">
        <v>21916</v>
      </c>
      <c r="B21784" s="519" t="str">
        <f t="shared" si="340"/>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1784" s="519" t="s">
        <v>49043</v>
      </c>
      <c r="D21784" s="519" t="s">
        <v>49044</v>
      </c>
      <c r="E21784" s="519" t="s">
        <v>49045</v>
      </c>
      <c r="F21784" s="519" t="s">
        <v>49046</v>
      </c>
      <c r="G21784" s="519" t="s">
        <v>49047</v>
      </c>
      <c r="H21784" s="519" t="s">
        <v>49048</v>
      </c>
      <c r="I21784" s="519" t="s">
        <v>5</v>
      </c>
      <c r="J21784" s="650">
        <v>348.9</v>
      </c>
    </row>
    <row r="21785" spans="1:10">
      <c r="A21785" s="519" t="s">
        <v>21917</v>
      </c>
      <c r="B21785" s="519" t="str">
        <f t="shared" si="340"/>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785" s="519" t="s">
        <v>49049</v>
      </c>
      <c r="D21785" s="519" t="s">
        <v>49050</v>
      </c>
      <c r="E21785" s="519" t="s">
        <v>49051</v>
      </c>
      <c r="F21785" s="519" t="s">
        <v>49052</v>
      </c>
      <c r="G21785" s="519" t="s">
        <v>49053</v>
      </c>
      <c r="H21785" s="519" t="s">
        <v>49054</v>
      </c>
      <c r="I21785" s="519" t="s">
        <v>5</v>
      </c>
      <c r="J21785" s="650">
        <v>1051.44</v>
      </c>
    </row>
    <row r="21786" spans="1:10">
      <c r="A21786" s="519" t="s">
        <v>21918</v>
      </c>
      <c r="B21786" s="519" t="str">
        <f t="shared" si="340"/>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1786" s="519" t="s">
        <v>49049</v>
      </c>
      <c r="D21786" s="519" t="s">
        <v>49050</v>
      </c>
      <c r="E21786" s="519" t="s">
        <v>49051</v>
      </c>
      <c r="F21786" s="519" t="s">
        <v>49052</v>
      </c>
      <c r="G21786" s="519" t="s">
        <v>49053</v>
      </c>
      <c r="H21786" s="519" t="s">
        <v>49054</v>
      </c>
      <c r="I21786" s="519" t="s">
        <v>5</v>
      </c>
      <c r="J21786" s="650">
        <v>1051.44</v>
      </c>
    </row>
    <row r="21787" spans="1:10">
      <c r="A21787" s="519" t="s">
        <v>21919</v>
      </c>
      <c r="B21787" s="519" t="str">
        <f t="shared" si="340"/>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787" s="519" t="s">
        <v>49055</v>
      </c>
      <c r="D21787" s="519" t="s">
        <v>49050</v>
      </c>
      <c r="E21787" s="519" t="s">
        <v>49051</v>
      </c>
      <c r="F21787" s="519" t="s">
        <v>49052</v>
      </c>
      <c r="G21787" s="519" t="s">
        <v>49053</v>
      </c>
      <c r="H21787" s="519" t="s">
        <v>49056</v>
      </c>
      <c r="I21787" s="519" t="s">
        <v>5</v>
      </c>
      <c r="J21787" s="650">
        <v>1051.44</v>
      </c>
    </row>
    <row r="21788" spans="1:10">
      <c r="A21788" s="519" t="s">
        <v>21920</v>
      </c>
      <c r="B21788" s="519" t="str">
        <f t="shared" si="340"/>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1788" s="519" t="s">
        <v>49055</v>
      </c>
      <c r="D21788" s="519" t="s">
        <v>49050</v>
      </c>
      <c r="E21788" s="519" t="s">
        <v>49051</v>
      </c>
      <c r="F21788" s="519" t="s">
        <v>49052</v>
      </c>
      <c r="G21788" s="519" t="s">
        <v>49053</v>
      </c>
      <c r="H21788" s="519" t="s">
        <v>49056</v>
      </c>
      <c r="I21788" s="519" t="s">
        <v>5</v>
      </c>
      <c r="J21788" s="650">
        <v>1051.44</v>
      </c>
    </row>
    <row r="21789" spans="1:10">
      <c r="A21789" s="519" t="s">
        <v>21921</v>
      </c>
      <c r="B21789" s="519" t="str">
        <f t="shared" si="340"/>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789" s="519" t="s">
        <v>49057</v>
      </c>
      <c r="D21789" s="519" t="s">
        <v>49058</v>
      </c>
      <c r="E21789" s="519" t="s">
        <v>49059</v>
      </c>
      <c r="F21789" s="519" t="s">
        <v>49060</v>
      </c>
      <c r="G21789" s="519" t="s">
        <v>49061</v>
      </c>
      <c r="H21789" s="519" t="s">
        <v>49062</v>
      </c>
      <c r="I21789" s="519" t="s">
        <v>5</v>
      </c>
      <c r="J21789" s="650">
        <v>1075.3399999999999</v>
      </c>
    </row>
    <row r="21790" spans="1:10">
      <c r="A21790" s="519" t="s">
        <v>21922</v>
      </c>
      <c r="B21790" s="519" t="str">
        <f t="shared" si="340"/>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1790" s="519" t="s">
        <v>49057</v>
      </c>
      <c r="D21790" s="519" t="s">
        <v>49058</v>
      </c>
      <c r="E21790" s="519" t="s">
        <v>49059</v>
      </c>
      <c r="F21790" s="519" t="s">
        <v>49060</v>
      </c>
      <c r="G21790" s="519" t="s">
        <v>49061</v>
      </c>
      <c r="H21790" s="519" t="s">
        <v>49062</v>
      </c>
      <c r="I21790" s="519" t="s">
        <v>5</v>
      </c>
      <c r="J21790" s="650">
        <v>1075.3399999999999</v>
      </c>
    </row>
    <row r="21791" spans="1:10">
      <c r="A21791" s="519" t="s">
        <v>21923</v>
      </c>
      <c r="B21791" s="519" t="str">
        <f t="shared" si="340"/>
        <v>LUMINARIA DECORATIVA LDRJ-11 PARA LAMPADA MVM 150W,COM EQUIPAMENTO AUXILIAR INTEGRADO,PROJETOR PARA VAPOR DE METALICO BILATERAL 150W,REBATEDOR E SUPORTE(CONJUNTO COMPLETO).CONFORME ESPECIFICACAO EM-RIOLUZ-23,DESENHO A4-1863-PD(ULTIMA REVISAO).FORNECIMENTO</v>
      </c>
      <c r="C21791" s="519" t="s">
        <v>49063</v>
      </c>
      <c r="D21791" s="519" t="s">
        <v>49064</v>
      </c>
      <c r="E21791" s="519" t="s">
        <v>49065</v>
      </c>
      <c r="F21791" s="519" t="s">
        <v>49066</v>
      </c>
      <c r="G21791" s="519" t="s">
        <v>49067</v>
      </c>
      <c r="I21791" s="519" t="s">
        <v>5</v>
      </c>
      <c r="J21791" s="650">
        <v>5614.77</v>
      </c>
    </row>
    <row r="21792" spans="1:10">
      <c r="A21792" s="519" t="s">
        <v>21924</v>
      </c>
      <c r="B21792" s="519" t="str">
        <f t="shared" si="340"/>
        <v>LUMINARIA DECORATIVA LDRJ-11 PARA LAMPADA MVM 150W,COM EQUIPAMENTO AUXILIAR INTEGRADO,PROJETOR PARA VAPOR DE METALICO BILATERAL 150W,REBATEDOR E SUPORTE(CONJUNTO COMPLETO).CONFORME ESPECIFICACAO EM-RIOLUZ-23,DESENHO A4-1863-PD(ULTIMA REVISAO).FORNECIMENTO</v>
      </c>
      <c r="C21792" s="519" t="s">
        <v>49063</v>
      </c>
      <c r="D21792" s="519" t="s">
        <v>49064</v>
      </c>
      <c r="E21792" s="519" t="s">
        <v>49065</v>
      </c>
      <c r="F21792" s="519" t="s">
        <v>49066</v>
      </c>
      <c r="G21792" s="519" t="s">
        <v>49067</v>
      </c>
      <c r="I21792" s="519" t="s">
        <v>5</v>
      </c>
      <c r="J21792" s="650">
        <v>5614.77</v>
      </c>
    </row>
    <row r="21793" spans="1:10">
      <c r="A21793" s="519" t="s">
        <v>21925</v>
      </c>
      <c r="B21793" s="519" t="str">
        <f t="shared" si="340"/>
        <v>PROJETOR,TIPO PRJ-19/1.2,PARA 1 LAMPADA DE MULTIVAPOR METALICO(MVM)TD DE 150W,CONTATO BILATERAL,COM EQUIPAMENTO AUXILIARINTEGRADO E LAMPADA.FORNECIMENTO</v>
      </c>
      <c r="C21793" s="519" t="s">
        <v>49068</v>
      </c>
      <c r="D21793" s="519" t="s">
        <v>49069</v>
      </c>
      <c r="E21793" s="519" t="s">
        <v>49070</v>
      </c>
      <c r="I21793" s="519" t="s">
        <v>5</v>
      </c>
      <c r="J21793" s="650">
        <v>137.49</v>
      </c>
    </row>
    <row r="21794" spans="1:10">
      <c r="A21794" s="519" t="s">
        <v>21926</v>
      </c>
      <c r="B21794" s="519" t="str">
        <f t="shared" si="340"/>
        <v>PROJETOR,TIPO PRJ-19/1.2,PARA 1 LAMPADA DE MULTIVAPOR METALICO(MVM)TD DE 150W,CONTATO BILATERAL,COM EQUIPAMENTO AUXILIARINTEGRADO E LAMPADA.FORNECIMENTO</v>
      </c>
      <c r="C21794" s="519" t="s">
        <v>49068</v>
      </c>
      <c r="D21794" s="519" t="s">
        <v>49069</v>
      </c>
      <c r="E21794" s="519" t="s">
        <v>49070</v>
      </c>
      <c r="I21794" s="519" t="s">
        <v>5</v>
      </c>
      <c r="J21794" s="650">
        <v>137.49</v>
      </c>
    </row>
    <row r="21795" spans="1:10">
      <c r="A21795" s="519" t="s">
        <v>21927</v>
      </c>
      <c r="B21795" s="519" t="str">
        <f t="shared" si="340"/>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795" s="519" t="s">
        <v>49071</v>
      </c>
      <c r="D21795" s="519" t="s">
        <v>49072</v>
      </c>
      <c r="E21795" s="519" t="s">
        <v>49073</v>
      </c>
      <c r="F21795" s="519" t="s">
        <v>49074</v>
      </c>
      <c r="G21795" s="519" t="s">
        <v>49075</v>
      </c>
      <c r="H21795" s="519" t="s">
        <v>49076</v>
      </c>
      <c r="I21795" s="519" t="s">
        <v>5</v>
      </c>
      <c r="J21795" s="650">
        <v>2230</v>
      </c>
    </row>
    <row r="21796" spans="1:10">
      <c r="A21796" s="519" t="s">
        <v>21928</v>
      </c>
      <c r="B21796" s="519" t="str">
        <f t="shared" si="340"/>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1796" s="519" t="s">
        <v>49071</v>
      </c>
      <c r="D21796" s="519" t="s">
        <v>49072</v>
      </c>
      <c r="E21796" s="519" t="s">
        <v>49073</v>
      </c>
      <c r="F21796" s="519" t="s">
        <v>49074</v>
      </c>
      <c r="G21796" s="519" t="s">
        <v>49075</v>
      </c>
      <c r="H21796" s="519" t="s">
        <v>49076</v>
      </c>
      <c r="I21796" s="519" t="s">
        <v>5</v>
      </c>
      <c r="J21796" s="650">
        <v>2230</v>
      </c>
    </row>
    <row r="21797" spans="1:10">
      <c r="A21797" s="519" t="s">
        <v>21929</v>
      </c>
      <c r="B21797" s="519" t="str">
        <f t="shared" si="340"/>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797" s="519" t="s">
        <v>49077</v>
      </c>
      <c r="D21797" s="519" t="s">
        <v>49078</v>
      </c>
      <c r="E21797" s="519" t="s">
        <v>49079</v>
      </c>
      <c r="F21797" s="519" t="s">
        <v>49080</v>
      </c>
      <c r="G21797" s="519" t="s">
        <v>49081</v>
      </c>
      <c r="H21797" s="519" t="s">
        <v>49082</v>
      </c>
      <c r="I21797" s="519" t="s">
        <v>5</v>
      </c>
      <c r="J21797" s="650">
        <v>572.44000000000005</v>
      </c>
    </row>
    <row r="21798" spans="1:10">
      <c r="A21798" s="519" t="s">
        <v>21930</v>
      </c>
      <c r="B21798" s="519" t="str">
        <f t="shared" si="340"/>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1798" s="519" t="s">
        <v>49077</v>
      </c>
      <c r="D21798" s="519" t="s">
        <v>49078</v>
      </c>
      <c r="E21798" s="519" t="s">
        <v>49079</v>
      </c>
      <c r="F21798" s="519" t="s">
        <v>49080</v>
      </c>
      <c r="G21798" s="519" t="s">
        <v>49081</v>
      </c>
      <c r="H21798" s="519" t="s">
        <v>49082</v>
      </c>
      <c r="I21798" s="519" t="s">
        <v>5</v>
      </c>
      <c r="J21798" s="650">
        <v>572.44000000000005</v>
      </c>
    </row>
    <row r="21799" spans="1:10">
      <c r="A21799" s="519" t="s">
        <v>21931</v>
      </c>
      <c r="B21799" s="519" t="str">
        <f t="shared" si="340"/>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799" s="519" t="s">
        <v>49083</v>
      </c>
      <c r="D21799" s="519" t="s">
        <v>49084</v>
      </c>
      <c r="E21799" s="519" t="s">
        <v>49085</v>
      </c>
      <c r="F21799" s="519" t="s">
        <v>49086</v>
      </c>
      <c r="G21799" s="519" t="s">
        <v>49087</v>
      </c>
      <c r="H21799" s="519" t="s">
        <v>49088</v>
      </c>
      <c r="I21799" s="519" t="s">
        <v>5</v>
      </c>
      <c r="J21799" s="650">
        <v>780</v>
      </c>
    </row>
    <row r="21800" spans="1:10">
      <c r="A21800" s="519" t="s">
        <v>21932</v>
      </c>
      <c r="B21800" s="519" t="str">
        <f t="shared" si="340"/>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1800" s="519" t="s">
        <v>49083</v>
      </c>
      <c r="D21800" s="519" t="s">
        <v>49084</v>
      </c>
      <c r="E21800" s="519" t="s">
        <v>49085</v>
      </c>
      <c r="F21800" s="519" t="s">
        <v>49086</v>
      </c>
      <c r="G21800" s="519" t="s">
        <v>49087</v>
      </c>
      <c r="H21800" s="519" t="s">
        <v>49088</v>
      </c>
      <c r="I21800" s="519" t="s">
        <v>5</v>
      </c>
      <c r="J21800" s="650">
        <v>780</v>
      </c>
    </row>
    <row r="21801" spans="1:10">
      <c r="A21801" s="519" t="s">
        <v>21933</v>
      </c>
      <c r="B21801" s="519" t="str">
        <f t="shared" si="340"/>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801" s="519" t="s">
        <v>49089</v>
      </c>
      <c r="D21801" s="519" t="s">
        <v>49090</v>
      </c>
      <c r="E21801" s="519" t="s">
        <v>49091</v>
      </c>
      <c r="F21801" s="519" t="s">
        <v>49092</v>
      </c>
      <c r="G21801" s="519" t="s">
        <v>49093</v>
      </c>
      <c r="H21801" s="519" t="s">
        <v>49094</v>
      </c>
      <c r="I21801" s="519" t="s">
        <v>5</v>
      </c>
      <c r="J21801" s="650">
        <v>463.42</v>
      </c>
    </row>
    <row r="21802" spans="1:10">
      <c r="A21802" s="519" t="s">
        <v>21934</v>
      </c>
      <c r="B21802" s="519" t="str">
        <f t="shared" si="340"/>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1802" s="519" t="s">
        <v>49089</v>
      </c>
      <c r="D21802" s="519" t="s">
        <v>49090</v>
      </c>
      <c r="E21802" s="519" t="s">
        <v>49091</v>
      </c>
      <c r="F21802" s="519" t="s">
        <v>49092</v>
      </c>
      <c r="G21802" s="519" t="s">
        <v>49093</v>
      </c>
      <c r="H21802" s="519" t="s">
        <v>49094</v>
      </c>
      <c r="I21802" s="519" t="s">
        <v>5</v>
      </c>
      <c r="J21802" s="650">
        <v>463.42</v>
      </c>
    </row>
    <row r="21803" spans="1:10">
      <c r="A21803" s="519" t="s">
        <v>21935</v>
      </c>
      <c r="B21803" s="519" t="str">
        <f t="shared" si="340"/>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803" s="519" t="s">
        <v>49095</v>
      </c>
      <c r="D21803" s="519" t="s">
        <v>49096</v>
      </c>
      <c r="E21803" s="519" t="s">
        <v>49097</v>
      </c>
      <c r="F21803" s="519" t="s">
        <v>49098</v>
      </c>
      <c r="G21803" s="519" t="s">
        <v>49099</v>
      </c>
      <c r="H21803" s="519" t="s">
        <v>49100</v>
      </c>
      <c r="I21803" s="519" t="s">
        <v>5</v>
      </c>
      <c r="J21803" s="650">
        <v>3470</v>
      </c>
    </row>
    <row r="21804" spans="1:10">
      <c r="A21804" s="519" t="s">
        <v>21936</v>
      </c>
      <c r="B21804" s="519" t="str">
        <f t="shared" si="340"/>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1804" s="519" t="s">
        <v>49095</v>
      </c>
      <c r="D21804" s="519" t="s">
        <v>49096</v>
      </c>
      <c r="E21804" s="519" t="s">
        <v>49097</v>
      </c>
      <c r="F21804" s="519" t="s">
        <v>49098</v>
      </c>
      <c r="G21804" s="519" t="s">
        <v>49099</v>
      </c>
      <c r="H21804" s="519" t="s">
        <v>49100</v>
      </c>
      <c r="I21804" s="519" t="s">
        <v>5</v>
      </c>
      <c r="J21804" s="650">
        <v>3470</v>
      </c>
    </row>
    <row r="21805" spans="1:10">
      <c r="A21805" s="519" t="s">
        <v>21937</v>
      </c>
      <c r="B21805" s="519" t="str">
        <f t="shared" si="340"/>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805" s="519" t="s">
        <v>49101</v>
      </c>
      <c r="D21805" s="519" t="s">
        <v>49102</v>
      </c>
      <c r="E21805" s="519" t="s">
        <v>49103</v>
      </c>
      <c r="F21805" s="519" t="s">
        <v>49104</v>
      </c>
      <c r="G21805" s="519" t="s">
        <v>49105</v>
      </c>
      <c r="H21805" s="519" t="s">
        <v>49106</v>
      </c>
      <c r="I21805" s="519" t="s">
        <v>5</v>
      </c>
      <c r="J21805" s="650">
        <v>3190</v>
      </c>
    </row>
    <row r="21806" spans="1:10">
      <c r="A21806" s="519" t="s">
        <v>21938</v>
      </c>
      <c r="B21806" s="519" t="str">
        <f t="shared" si="340"/>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1806" s="519" t="s">
        <v>49101</v>
      </c>
      <c r="D21806" s="519" t="s">
        <v>49102</v>
      </c>
      <c r="E21806" s="519" t="s">
        <v>49103</v>
      </c>
      <c r="F21806" s="519" t="s">
        <v>49104</v>
      </c>
      <c r="G21806" s="519" t="s">
        <v>49105</v>
      </c>
      <c r="H21806" s="519" t="s">
        <v>49106</v>
      </c>
      <c r="I21806" s="519" t="s">
        <v>5</v>
      </c>
      <c r="J21806" s="650">
        <v>3190</v>
      </c>
    </row>
    <row r="21807" spans="1:10">
      <c r="A21807" s="519" t="s">
        <v>21939</v>
      </c>
      <c r="B21807" s="519" t="str">
        <f t="shared" si="340"/>
        <v>LAMPADA MULTIVAPOR METALICO (MVM) DE 35W,PAR30.FORNECIMENTO</v>
      </c>
      <c r="C21807" s="519" t="s">
        <v>49107</v>
      </c>
      <c r="I21807" s="519" t="s">
        <v>5</v>
      </c>
      <c r="J21807" s="650">
        <v>102.48</v>
      </c>
    </row>
    <row r="21808" spans="1:10">
      <c r="A21808" s="519" t="s">
        <v>21940</v>
      </c>
      <c r="B21808" s="519" t="str">
        <f t="shared" si="340"/>
        <v>LAMPADA MULTIVAPOR METALICO (MVM) DE 35W,PAR30.FORNECIMENTO</v>
      </c>
      <c r="C21808" s="519" t="s">
        <v>49107</v>
      </c>
      <c r="I21808" s="519" t="s">
        <v>5</v>
      </c>
      <c r="J21808" s="650">
        <v>102.48</v>
      </c>
    </row>
    <row r="21809" spans="1:10">
      <c r="A21809" s="519" t="s">
        <v>21941</v>
      </c>
      <c r="B21809" s="519" t="str">
        <f t="shared" si="340"/>
        <v>LAMPADA DE MULTIVAPOR METALICO (MVM) DE 70W,BULBO OVOIDE.FORNECIMENTO</v>
      </c>
      <c r="C21809" s="519" t="s">
        <v>49108</v>
      </c>
      <c r="D21809" s="519" t="s">
        <v>38308</v>
      </c>
      <c r="I21809" s="519" t="s">
        <v>5</v>
      </c>
      <c r="J21809" s="650">
        <v>40.03</v>
      </c>
    </row>
    <row r="21810" spans="1:10">
      <c r="A21810" s="519" t="s">
        <v>21942</v>
      </c>
      <c r="B21810" s="519" t="str">
        <f t="shared" si="340"/>
        <v>LAMPADA DE MULTIVAPOR METALICO (MVM) DE 70W,BULBO OVOIDE.FORNECIMENTO</v>
      </c>
      <c r="C21810" s="519" t="s">
        <v>49108</v>
      </c>
      <c r="D21810" s="519" t="s">
        <v>38308</v>
      </c>
      <c r="I21810" s="519" t="s">
        <v>5</v>
      </c>
      <c r="J21810" s="650">
        <v>40.03</v>
      </c>
    </row>
    <row r="21811" spans="1:10">
      <c r="A21811" s="519" t="s">
        <v>21943</v>
      </c>
      <c r="B21811" s="519" t="str">
        <f t="shared" si="340"/>
        <v>LAMPADA DE MULTIVAPOR METALICO (MVM) DE 150W,BULBO OVOIDE.FORNECIMENTO</v>
      </c>
      <c r="C21811" s="519" t="s">
        <v>49109</v>
      </c>
      <c r="D21811" s="519" t="s">
        <v>37739</v>
      </c>
      <c r="I21811" s="519" t="s">
        <v>5</v>
      </c>
      <c r="J21811" s="650">
        <v>49.9</v>
      </c>
    </row>
    <row r="21812" spans="1:10">
      <c r="A21812" s="519" t="s">
        <v>21944</v>
      </c>
      <c r="B21812" s="519" t="str">
        <f t="shared" si="340"/>
        <v>LAMPADA DE MULTIVAPOR METALICO (MVM) DE 150W,BULBO OVOIDE.FORNECIMENTO</v>
      </c>
      <c r="C21812" s="519" t="s">
        <v>49109</v>
      </c>
      <c r="D21812" s="519" t="s">
        <v>37739</v>
      </c>
      <c r="I21812" s="519" t="s">
        <v>5</v>
      </c>
      <c r="J21812" s="650">
        <v>49.9</v>
      </c>
    </row>
    <row r="21813" spans="1:10">
      <c r="A21813" s="519" t="s">
        <v>21945</v>
      </c>
      <c r="B21813" s="519" t="str">
        <f t="shared" si="340"/>
        <v>LAMPADA DE MULTIVAPOR METALICO (MVM) DE 250W,BULBO OVOIDE.FORNECIMENTO</v>
      </c>
      <c r="C21813" s="519" t="s">
        <v>49110</v>
      </c>
      <c r="D21813" s="519" t="s">
        <v>37739</v>
      </c>
      <c r="I21813" s="519" t="s">
        <v>5</v>
      </c>
      <c r="J21813" s="650">
        <v>60.2</v>
      </c>
    </row>
    <row r="21814" spans="1:10">
      <c r="A21814" s="519" t="s">
        <v>21946</v>
      </c>
      <c r="B21814" s="519" t="str">
        <f t="shared" si="340"/>
        <v>LAMPADA DE MULTIVAPOR METALICO (MVM) DE 250W,BULBO OVOIDE.FORNECIMENTO</v>
      </c>
      <c r="C21814" s="519" t="s">
        <v>49110</v>
      </c>
      <c r="D21814" s="519" t="s">
        <v>37739</v>
      </c>
      <c r="I21814" s="519" t="s">
        <v>5</v>
      </c>
      <c r="J21814" s="650">
        <v>60.2</v>
      </c>
    </row>
    <row r="21815" spans="1:10">
      <c r="A21815" s="519" t="s">
        <v>49111</v>
      </c>
      <c r="B21815" s="519" t="str">
        <f t="shared" si="340"/>
        <v>LAMPADA MULTIVAPOR METALICO (MVM) DE 400W,BULBO OVOIDE.FORNECIMENTO</v>
      </c>
      <c r="C21815" s="519" t="s">
        <v>49112</v>
      </c>
      <c r="D21815" s="519" t="s">
        <v>38300</v>
      </c>
      <c r="I21815" s="519" t="s">
        <v>5</v>
      </c>
      <c r="J21815" s="650">
        <v>67.73</v>
      </c>
    </row>
    <row r="21816" spans="1:10">
      <c r="A21816" s="519" t="s">
        <v>49113</v>
      </c>
      <c r="B21816" s="519" t="str">
        <f t="shared" si="340"/>
        <v>LAMPADA MULTIVAPOR METALICO (MVM) DE 400W,BULBO OVOIDE.FORNECIMENTO</v>
      </c>
      <c r="C21816" s="519" t="s">
        <v>49112</v>
      </c>
      <c r="D21816" s="519" t="s">
        <v>38300</v>
      </c>
      <c r="I21816" s="519" t="s">
        <v>5</v>
      </c>
      <c r="J21816" s="650">
        <v>67.73</v>
      </c>
    </row>
    <row r="21817" spans="1:10">
      <c r="A21817" s="519" t="s">
        <v>21947</v>
      </c>
      <c r="B21817" s="519" t="str">
        <f t="shared" si="340"/>
        <v>LAMPADA DE MULTIVAPOR METALICO (MVM) DE 250W,BULBO TUBULAR.FORNECIMENTO</v>
      </c>
      <c r="C21817" s="519" t="s">
        <v>49114</v>
      </c>
      <c r="D21817" s="519" t="s">
        <v>36470</v>
      </c>
      <c r="I21817" s="519" t="s">
        <v>5</v>
      </c>
      <c r="J21817" s="650">
        <v>62.81</v>
      </c>
    </row>
    <row r="21818" spans="1:10">
      <c r="A21818" s="519" t="s">
        <v>21948</v>
      </c>
      <c r="B21818" s="519" t="str">
        <f t="shared" si="340"/>
        <v>LAMPADA DE MULTIVAPOR METALICO (MVM) DE 250W,BULBO TUBULAR.FORNECIMENTO</v>
      </c>
      <c r="C21818" s="519" t="s">
        <v>49114</v>
      </c>
      <c r="D21818" s="519" t="s">
        <v>36470</v>
      </c>
      <c r="I21818" s="519" t="s">
        <v>5</v>
      </c>
      <c r="J21818" s="650">
        <v>62.81</v>
      </c>
    </row>
    <row r="21819" spans="1:10">
      <c r="A21819" s="519" t="s">
        <v>21949</v>
      </c>
      <c r="B21819" s="519" t="str">
        <f t="shared" si="340"/>
        <v>LAMPADA DE MULTIVAPOR METALICO (MVM) DE 400W,BULBO TUBULAR.FORNECIMENTO</v>
      </c>
      <c r="C21819" s="519" t="s">
        <v>49115</v>
      </c>
      <c r="D21819" s="519" t="s">
        <v>36470</v>
      </c>
      <c r="I21819" s="519" t="s">
        <v>5</v>
      </c>
      <c r="J21819" s="650">
        <v>47.28</v>
      </c>
    </row>
    <row r="21820" spans="1:10">
      <c r="A21820" s="519" t="s">
        <v>21950</v>
      </c>
      <c r="B21820" s="519" t="str">
        <f t="shared" si="340"/>
        <v>LAMPADA DE MULTIVAPOR METALICO (MVM) DE 400W,BULBO TUBULAR.FORNECIMENTO</v>
      </c>
      <c r="C21820" s="519" t="s">
        <v>49115</v>
      </c>
      <c r="D21820" s="519" t="s">
        <v>36470</v>
      </c>
      <c r="I21820" s="519" t="s">
        <v>5</v>
      </c>
      <c r="J21820" s="650">
        <v>47.28</v>
      </c>
    </row>
    <row r="21821" spans="1:10">
      <c r="A21821" s="519" t="s">
        <v>21951</v>
      </c>
      <c r="B21821" s="519" t="str">
        <f t="shared" si="340"/>
        <v>LAMPADA A VAPOR DE SODIO,ALTA PRESSAO,POTENCIA DE 70W,BASE E-27,BULBO OVOIDE,POSICAO DE FUNCIONAMENTO UNIVERSAL,CONFORME ABNT NBR IEC 60662 E EM-RIOLUZ Nº 57.FORNECIMENTO</v>
      </c>
      <c r="C21821" s="519" t="s">
        <v>49116</v>
      </c>
      <c r="D21821" s="519" t="s">
        <v>73348</v>
      </c>
      <c r="E21821" s="519" t="s">
        <v>73349</v>
      </c>
      <c r="I21821" s="519" t="s">
        <v>5</v>
      </c>
      <c r="J21821" s="650">
        <v>24.3</v>
      </c>
    </row>
    <row r="21822" spans="1:10">
      <c r="A21822" s="519" t="s">
        <v>21952</v>
      </c>
      <c r="B21822" s="519" t="str">
        <f t="shared" si="340"/>
        <v>LAMPADA A VAPOR DE SODIO,ALTA PRESSAO,POTENCIA DE 70W,BASE E-27,BULBO OVOIDE,POSICAO DE FUNCIONAMENTO UNIVERSAL,CONFORME ABNT NBR IEC 60662 E EM-RIOLUZ Nº 57.FORNECIMENTO</v>
      </c>
      <c r="C21822" s="519" t="s">
        <v>49116</v>
      </c>
      <c r="D21822" s="519" t="s">
        <v>73348</v>
      </c>
      <c r="E21822" s="519" t="s">
        <v>73349</v>
      </c>
      <c r="I21822" s="519" t="s">
        <v>5</v>
      </c>
      <c r="J21822" s="650">
        <v>24.3</v>
      </c>
    </row>
    <row r="21823" spans="1:10">
      <c r="A21823" s="519" t="s">
        <v>21953</v>
      </c>
      <c r="B21823" s="519" t="str">
        <f t="shared" si="340"/>
        <v>LAMPADA A VAPOR DE SODIO,ALTA PRESSAO,POTENCIA DE 100W,BASEE-27,BULBO OVOIDE,POSICAO DE FUNCIONAMENTO UNIVERSAL,CONFORME ABNT NBR IEC 60662 E EM-RIOLUZ Nº57.FORNECIMENTO</v>
      </c>
      <c r="C21823" s="519" t="s">
        <v>49117</v>
      </c>
      <c r="D21823" s="519" t="s">
        <v>73350</v>
      </c>
      <c r="E21823" s="519" t="s">
        <v>73351</v>
      </c>
      <c r="I21823" s="519" t="s">
        <v>5</v>
      </c>
      <c r="J21823" s="650">
        <v>43.2</v>
      </c>
    </row>
    <row r="21824" spans="1:10">
      <c r="A21824" s="519" t="s">
        <v>21954</v>
      </c>
      <c r="B21824" s="519" t="str">
        <f t="shared" si="340"/>
        <v>LAMPADA A VAPOR DE SODIO,ALTA PRESSAO,POTENCIA DE 100W,BASEE-27,BULBO OVOIDE,POSICAO DE FUNCIONAMENTO UNIVERSAL,CONFORME ABNT NBR IEC 60662 E EM-RIOLUZ Nº57.FORNECIMENTO</v>
      </c>
      <c r="C21824" s="519" t="s">
        <v>49117</v>
      </c>
      <c r="D21824" s="519" t="s">
        <v>73350</v>
      </c>
      <c r="E21824" s="519" t="s">
        <v>73351</v>
      </c>
      <c r="I21824" s="519" t="s">
        <v>5</v>
      </c>
      <c r="J21824" s="650">
        <v>43.2</v>
      </c>
    </row>
    <row r="21825" spans="1:10">
      <c r="A21825" s="519" t="s">
        <v>21955</v>
      </c>
      <c r="B21825" s="519" t="str">
        <f t="shared" si="340"/>
        <v>LAMPADA A VAPOR DE SODIO,ALTA PRESSAO,POTENCIA DE 150W,BASEE-27,BULBO OVOIDE,POSICAO DE FUNCIONAMENTO UNIVERSAL,CONFORME ABNT NBR IEC 60662 E EM-RIOLUZ Nº 57.FORNECIMENTO</v>
      </c>
      <c r="C21825" s="519" t="s">
        <v>49118</v>
      </c>
      <c r="D21825" s="519" t="s">
        <v>73350</v>
      </c>
      <c r="E21825" s="519" t="s">
        <v>73352</v>
      </c>
      <c r="I21825" s="519" t="s">
        <v>5</v>
      </c>
      <c r="J21825" s="650">
        <v>31.63</v>
      </c>
    </row>
    <row r="21826" spans="1:10">
      <c r="A21826" s="519" t="s">
        <v>21956</v>
      </c>
      <c r="B21826" s="519" t="str">
        <f t="shared" si="340"/>
        <v>LAMPADA A VAPOR DE SODIO,ALTA PRESSAO,POTENCIA DE 150W,BASEE-27,BULBO OVOIDE,POSICAO DE FUNCIONAMENTO UNIVERSAL,CONFORME ABNT NBR IEC 60662 E EM-RIOLUZ Nº 57.FORNECIMENTO</v>
      </c>
      <c r="C21826" s="519" t="s">
        <v>49118</v>
      </c>
      <c r="D21826" s="519" t="s">
        <v>73350</v>
      </c>
      <c r="E21826" s="519" t="s">
        <v>73352</v>
      </c>
      <c r="I21826" s="519" t="s">
        <v>5</v>
      </c>
      <c r="J21826" s="650">
        <v>31.63</v>
      </c>
    </row>
    <row r="21827" spans="1:10">
      <c r="A21827" s="519" t="s">
        <v>21957</v>
      </c>
      <c r="B21827" s="519" t="str">
        <f t="shared" si="340"/>
        <v>LAMPADA A VAPOR DE SODIO,ALTA PRESSAO,POTENCIA DE 250W,BASEE-27,BULBO OVOIDE,POSICAO DE FUNCIONAMENTO UNIVERSAL,CONFORME ABNT NBR IEC 60662 E EM-RIOLUZ Nº 57.FORNECIMENTO</v>
      </c>
      <c r="C21827" s="519" t="s">
        <v>49119</v>
      </c>
      <c r="D21827" s="519" t="s">
        <v>73350</v>
      </c>
      <c r="E21827" s="519" t="s">
        <v>73352</v>
      </c>
      <c r="I21827" s="519" t="s">
        <v>5</v>
      </c>
      <c r="J21827" s="650">
        <v>39.270000000000003</v>
      </c>
    </row>
    <row r="21828" spans="1:10">
      <c r="A21828" s="519" t="s">
        <v>21958</v>
      </c>
      <c r="B21828" s="519" t="str">
        <f t="shared" si="340"/>
        <v>LAMPADA A VAPOR DE SODIO,ALTA PRESSAO,POTENCIA DE 250W,BASEE-27,BULBO OVOIDE,POSICAO DE FUNCIONAMENTO UNIVERSAL,CONFORME ABNT NBR IEC 60662 E EM-RIOLUZ Nº 57.FORNECIMENTO</v>
      </c>
      <c r="C21828" s="519" t="s">
        <v>49119</v>
      </c>
      <c r="D21828" s="519" t="s">
        <v>73350</v>
      </c>
      <c r="E21828" s="519" t="s">
        <v>73352</v>
      </c>
      <c r="I21828" s="519" t="s">
        <v>5</v>
      </c>
      <c r="J21828" s="650">
        <v>39.270000000000003</v>
      </c>
    </row>
    <row r="21829" spans="1:10">
      <c r="A21829" s="519" t="s">
        <v>21959</v>
      </c>
      <c r="B21829" s="519" t="str">
        <f t="shared" si="340"/>
        <v>LAMPADA A VAPOR DE SODIO,ALTA PRESSAO,POTENCIA DE 100W,BASEE-40,BULBO TUBULAR,POSICAO DE FUNCIONAMENTO UNIVERSAL,CONFORME ABNT NBR IEC 60662 E EM-RIOLUZ Nº 57.FORNECIMENTO</v>
      </c>
      <c r="C21829" s="519" t="s">
        <v>49117</v>
      </c>
      <c r="D21829" s="519" t="s">
        <v>73353</v>
      </c>
      <c r="E21829" s="519" t="s">
        <v>73354</v>
      </c>
      <c r="I21829" s="519" t="s">
        <v>5</v>
      </c>
      <c r="J21829" s="650">
        <v>39.770000000000003</v>
      </c>
    </row>
    <row r="21830" spans="1:10">
      <c r="A21830" s="519" t="s">
        <v>21960</v>
      </c>
      <c r="B21830" s="519" t="str">
        <f t="shared" si="340"/>
        <v>LAMPADA A VAPOR DE SODIO,ALTA PRESSAO,POTENCIA DE 100W,BASEE-40,BULBO TUBULAR,POSICAO DE FUNCIONAMENTO UNIVERSAL,CONFORME ABNT NBR IEC 60662 E EM-RIOLUZ Nº 57.FORNECIMENTO</v>
      </c>
      <c r="C21830" s="519" t="s">
        <v>49117</v>
      </c>
      <c r="D21830" s="519" t="s">
        <v>73353</v>
      </c>
      <c r="E21830" s="519" t="s">
        <v>73354</v>
      </c>
      <c r="I21830" s="519" t="s">
        <v>5</v>
      </c>
      <c r="J21830" s="650">
        <v>39.770000000000003</v>
      </c>
    </row>
    <row r="21831" spans="1:10">
      <c r="A21831" s="519" t="s">
        <v>21961</v>
      </c>
      <c r="B21831" s="519" t="str">
        <f t="shared" si="340"/>
        <v>LAMPADA A VAPOR DE SODIO,ALTA PRESSAO,POTENCIA DE 150W,BASEE-40,BULBO TUBULAR,POSICAO DE FUNCIONAMENTO UNIVERSAL,CONFORME ABNT NBR IEC 60662 E EM-RIOLUZ Nº 57.FORNECIMENTO</v>
      </c>
      <c r="C21831" s="519" t="s">
        <v>49118</v>
      </c>
      <c r="D21831" s="519" t="s">
        <v>73353</v>
      </c>
      <c r="E21831" s="519" t="s">
        <v>73354</v>
      </c>
      <c r="I21831" s="519" t="s">
        <v>5</v>
      </c>
      <c r="J21831" s="650">
        <v>41.83</v>
      </c>
    </row>
    <row r="21832" spans="1:10">
      <c r="A21832" s="519" t="s">
        <v>21962</v>
      </c>
      <c r="B21832" s="519" t="str">
        <f t="shared" ref="B21832:B21895" si="341">C21832&amp;D21832&amp;E21832&amp;F21832&amp;G21832&amp;H21832</f>
        <v>LAMPADA A VAPOR DE SODIO,ALTA PRESSAO,POTENCIA DE 150W,BASEE-40,BULBO TUBULAR,POSICAO DE FUNCIONAMENTO UNIVERSAL,CONFORME ABNT NBR IEC 60662 E EM-RIOLUZ Nº 57.FORNECIMENTO</v>
      </c>
      <c r="C21832" s="519" t="s">
        <v>49118</v>
      </c>
      <c r="D21832" s="519" t="s">
        <v>73353</v>
      </c>
      <c r="E21832" s="519" t="s">
        <v>73354</v>
      </c>
      <c r="I21832" s="519" t="s">
        <v>5</v>
      </c>
      <c r="J21832" s="650">
        <v>41.83</v>
      </c>
    </row>
    <row r="21833" spans="1:10">
      <c r="A21833" s="519" t="s">
        <v>21963</v>
      </c>
      <c r="B21833" s="519" t="str">
        <f t="shared" si="341"/>
        <v>LAMPADA A VAPOR DE SODIO,ALTA PRESSAO,POTENCIA DE 250W,BASEE-40,BULBO TUBULAR,POSICAO DE FUNCIONAMENTO UNIVERSAL,CONFORME ABNT NBR IEC 60662 E EM-RIOLUZ Nº 57.FORNECIMENTO</v>
      </c>
      <c r="C21833" s="519" t="s">
        <v>49119</v>
      </c>
      <c r="D21833" s="519" t="s">
        <v>73353</v>
      </c>
      <c r="E21833" s="519" t="s">
        <v>73354</v>
      </c>
      <c r="I21833" s="519" t="s">
        <v>5</v>
      </c>
      <c r="J21833" s="650">
        <v>47.59</v>
      </c>
    </row>
    <row r="21834" spans="1:10">
      <c r="A21834" s="519" t="s">
        <v>21964</v>
      </c>
      <c r="B21834" s="519" t="str">
        <f t="shared" si="341"/>
        <v>LAMPADA A VAPOR DE SODIO,ALTA PRESSAO,POTENCIA DE 250W,BASEE-40,BULBO TUBULAR,POSICAO DE FUNCIONAMENTO UNIVERSAL,CONFORME ABNT NBR IEC 60662 E EM-RIOLUZ Nº 57.FORNECIMENTO</v>
      </c>
      <c r="C21834" s="519" t="s">
        <v>49119</v>
      </c>
      <c r="D21834" s="519" t="s">
        <v>73353</v>
      </c>
      <c r="E21834" s="519" t="s">
        <v>73354</v>
      </c>
      <c r="I21834" s="519" t="s">
        <v>5</v>
      </c>
      <c r="J21834" s="650">
        <v>47.59</v>
      </c>
    </row>
    <row r="21835" spans="1:10">
      <c r="A21835" s="519" t="s">
        <v>21965</v>
      </c>
      <c r="B21835" s="519" t="str">
        <f t="shared" si="341"/>
        <v>LAMPADA A VAPOR DE SODIO,ALTA PRESSAO,POTENCIA DE 400W,BASEE-40,BULBO TUBULAR,POSICAO DE FUNCIONAMENTO UNIVERSAL,CONFORME ABNT NBR IEC 60662 E EM-RIOLUZ Nº 57.FORNECIMENTO</v>
      </c>
      <c r="C21835" s="519" t="s">
        <v>49120</v>
      </c>
      <c r="D21835" s="519" t="s">
        <v>73353</v>
      </c>
      <c r="E21835" s="519" t="s">
        <v>73354</v>
      </c>
      <c r="I21835" s="519" t="s">
        <v>5</v>
      </c>
      <c r="J21835" s="650">
        <v>64.52</v>
      </c>
    </row>
    <row r="21836" spans="1:10">
      <c r="A21836" s="519" t="s">
        <v>21966</v>
      </c>
      <c r="B21836" s="519" t="str">
        <f t="shared" si="341"/>
        <v>LAMPADA A VAPOR DE SODIO,ALTA PRESSAO,POTENCIA DE 400W,BASEE-40,BULBO TUBULAR,POSICAO DE FUNCIONAMENTO UNIVERSAL,CONFORME ABNT NBR IEC 60662 E EM-RIOLUZ Nº 57.FORNECIMENTO</v>
      </c>
      <c r="C21836" s="519" t="s">
        <v>49120</v>
      </c>
      <c r="D21836" s="519" t="s">
        <v>73353</v>
      </c>
      <c r="E21836" s="519" t="s">
        <v>73354</v>
      </c>
      <c r="I21836" s="519" t="s">
        <v>5</v>
      </c>
      <c r="J21836" s="650">
        <v>64.52</v>
      </c>
    </row>
    <row r="21837" spans="1:10">
      <c r="A21837" s="519" t="s">
        <v>21967</v>
      </c>
      <c r="B21837" s="519" t="str">
        <f t="shared" si="341"/>
        <v>REATOR EXTERNO PARA LAMPADA VAPOR DE SODIO DE 70W,IGNITOR COM PICO DE TENSAO 2,8 A 4KV,FATOR DE POTENCIA MINIMO 0,92,TENSAO DE ALIMENTACAO 220V,CONFORME EM-RIO-LUZ-30,ABNT NBR-13593 E ABNT NBR IEC-60662.FORNECIMENTO</v>
      </c>
      <c r="C21837" s="519" t="s">
        <v>52177</v>
      </c>
      <c r="D21837" s="519" t="s">
        <v>52178</v>
      </c>
      <c r="E21837" s="519" t="s">
        <v>73355</v>
      </c>
      <c r="F21837" s="519" t="s">
        <v>73356</v>
      </c>
      <c r="I21837" s="519" t="s">
        <v>5</v>
      </c>
      <c r="J21837" s="650">
        <v>61.64</v>
      </c>
    </row>
    <row r="21838" spans="1:10">
      <c r="A21838" s="519" t="s">
        <v>21968</v>
      </c>
      <c r="B21838" s="519" t="str">
        <f t="shared" si="341"/>
        <v>REATOR EXTERNO PARA LAMPADA VAPOR DE SODIO DE 70W,IGNITOR COM PICO DE TENSAO 2,8 A 4KV,FATOR DE POTENCIA MINIMO 0,92,TENSAO DE ALIMENTACAO 220V,CONFORME EM-RIO-LUZ-30,ABNT NBR-13593 E ABNT NBR IEC-60662.FORNECIMENTO</v>
      </c>
      <c r="C21838" s="519" t="s">
        <v>52177</v>
      </c>
      <c r="D21838" s="519" t="s">
        <v>52178</v>
      </c>
      <c r="E21838" s="519" t="s">
        <v>73355</v>
      </c>
      <c r="F21838" s="519" t="s">
        <v>73356</v>
      </c>
      <c r="I21838" s="519" t="s">
        <v>5</v>
      </c>
      <c r="J21838" s="650">
        <v>61.64</v>
      </c>
    </row>
    <row r="21839" spans="1:10">
      <c r="A21839" s="519" t="s">
        <v>21969</v>
      </c>
      <c r="B21839" s="519" t="str">
        <f t="shared" si="341"/>
        <v>REATOR EXTERNO PARA LAMPADA VAPOR DE SODIO DE 100W,IGNITOR COM PICO DE TENSAO 2,8 A 4KV,FATOR DE POTENCIA MINIMO 0,92,TENSAO DE ALIMENTACAO 220V,CONFORME EM-RIOLUZ-30,ABNT NBR-13593 E ABNT NBR IEC-60662.FORNECIMENTO</v>
      </c>
      <c r="C21839" s="519" t="s">
        <v>52179</v>
      </c>
      <c r="D21839" s="519" t="s">
        <v>52180</v>
      </c>
      <c r="E21839" s="519" t="s">
        <v>73357</v>
      </c>
      <c r="F21839" s="519" t="s">
        <v>73356</v>
      </c>
      <c r="I21839" s="519" t="s">
        <v>5</v>
      </c>
      <c r="J21839" s="650">
        <v>78.19</v>
      </c>
    </row>
    <row r="21840" spans="1:10">
      <c r="A21840" s="519" t="s">
        <v>21970</v>
      </c>
      <c r="B21840" s="519" t="str">
        <f t="shared" si="341"/>
        <v>REATOR EXTERNO PARA LAMPADA VAPOR DE SODIO DE 100W,IGNITOR COM PICO DE TENSAO 2,8 A 4KV,FATOR DE POTENCIA MINIMO 0,92,TENSAO DE ALIMENTACAO 220V,CONFORME EM-RIOLUZ-30,ABNT NBR-13593 E ABNT NBR IEC-60662.FORNECIMENTO</v>
      </c>
      <c r="C21840" s="519" t="s">
        <v>52179</v>
      </c>
      <c r="D21840" s="519" t="s">
        <v>52180</v>
      </c>
      <c r="E21840" s="519" t="s">
        <v>73357</v>
      </c>
      <c r="F21840" s="519" t="s">
        <v>73356</v>
      </c>
      <c r="I21840" s="519" t="s">
        <v>5</v>
      </c>
      <c r="J21840" s="650">
        <v>78.19</v>
      </c>
    </row>
    <row r="21841" spans="1:10">
      <c r="A21841" s="519" t="s">
        <v>21971</v>
      </c>
      <c r="B21841" s="519" t="str">
        <f t="shared" si="341"/>
        <v>REATOR EXTERNO PARA LAMPADA VAPOR DE SODIO DE 150W,IGNITOR COM PICO DE TENSAO 2,8 A 4KV,FATOR DE POTENCIA MINIMO 0,92,TENSAO DE ALIMENTACAO 220V,CONFORME EM-RIOLUZ-30,ABNT NBR-13593 E ABNT NBR IEC-60662.FORNECIMENTO</v>
      </c>
      <c r="C21841" s="519" t="s">
        <v>52181</v>
      </c>
      <c r="D21841" s="519" t="s">
        <v>52180</v>
      </c>
      <c r="E21841" s="519" t="s">
        <v>73357</v>
      </c>
      <c r="F21841" s="519" t="s">
        <v>73356</v>
      </c>
      <c r="I21841" s="519" t="s">
        <v>5</v>
      </c>
      <c r="J21841" s="650">
        <v>90.92</v>
      </c>
    </row>
    <row r="21842" spans="1:10">
      <c r="A21842" s="519" t="s">
        <v>21972</v>
      </c>
      <c r="B21842" s="519" t="str">
        <f t="shared" si="341"/>
        <v>REATOR EXTERNO PARA LAMPADA VAPOR DE SODIO DE 150W,IGNITOR COM PICO DE TENSAO 2,8 A 4KV,FATOR DE POTENCIA MINIMO 0,92,TENSAO DE ALIMENTACAO 220V,CONFORME EM-RIOLUZ-30,ABNT NBR-13593 E ABNT NBR IEC-60662.FORNECIMENTO</v>
      </c>
      <c r="C21842" s="519" t="s">
        <v>52181</v>
      </c>
      <c r="D21842" s="519" t="s">
        <v>52180</v>
      </c>
      <c r="E21842" s="519" t="s">
        <v>73357</v>
      </c>
      <c r="F21842" s="519" t="s">
        <v>73356</v>
      </c>
      <c r="I21842" s="519" t="s">
        <v>5</v>
      </c>
      <c r="J21842" s="650">
        <v>90.92</v>
      </c>
    </row>
    <row r="21843" spans="1:10">
      <c r="A21843" s="519" t="s">
        <v>21973</v>
      </c>
      <c r="B21843" s="519" t="str">
        <f t="shared" si="341"/>
        <v>REATOR EXTERNO PARA LAMPADA VAPOR DE SODIO DE 250W,IGNITOR COM PICO DE TENSAO 2,8 A 4KV,FATOR DE POTENCIA MINIMO 0,92,TENSAO DE ALIMENTACAO 220V,CONFORME EM-RIOLUZ-30,ABNT NBR-13593 E ABNT NBR IEC-60662.FORNECIMENTO</v>
      </c>
      <c r="C21843" s="519" t="s">
        <v>52182</v>
      </c>
      <c r="D21843" s="519" t="s">
        <v>52180</v>
      </c>
      <c r="E21843" s="519" t="s">
        <v>73357</v>
      </c>
      <c r="F21843" s="519" t="s">
        <v>73356</v>
      </c>
      <c r="I21843" s="519" t="s">
        <v>5</v>
      </c>
      <c r="J21843" s="650">
        <v>118.45</v>
      </c>
    </row>
    <row r="21844" spans="1:10">
      <c r="A21844" s="519" t="s">
        <v>21974</v>
      </c>
      <c r="B21844" s="519" t="str">
        <f t="shared" si="341"/>
        <v>REATOR EXTERNO PARA LAMPADA VAPOR DE SODIO DE 250W,IGNITOR COM PICO DE TENSAO 2,8 A 4KV,FATOR DE POTENCIA MINIMO 0,92,TENSAO DE ALIMENTACAO 220V,CONFORME EM-RIOLUZ-30,ABNT NBR-13593 E ABNT NBR IEC-60662.FORNECIMENTO</v>
      </c>
      <c r="C21844" s="519" t="s">
        <v>52182</v>
      </c>
      <c r="D21844" s="519" t="s">
        <v>52180</v>
      </c>
      <c r="E21844" s="519" t="s">
        <v>73357</v>
      </c>
      <c r="F21844" s="519" t="s">
        <v>73356</v>
      </c>
      <c r="I21844" s="519" t="s">
        <v>5</v>
      </c>
      <c r="J21844" s="650">
        <v>118.45</v>
      </c>
    </row>
    <row r="21845" spans="1:10">
      <c r="A21845" s="519" t="s">
        <v>21975</v>
      </c>
      <c r="B21845" s="519" t="str">
        <f t="shared" si="341"/>
        <v>REATOR EXTERNO PARA LAMPADA VAPOR DE SODIO DE 400W,IGNITOR COM PICO DE TENSAO 2,8 A 4KV,FATOR DE POTENCIA MINIMO 0,92,TENSAO DE ALIMENTACAO 220V,CONFORME EM-RIOLUZ-30,ABNT NBR-13593 E ABNT NBR IEC-60662.FORNECIMENTO</v>
      </c>
      <c r="C21845" s="519" t="s">
        <v>52183</v>
      </c>
      <c r="D21845" s="519" t="s">
        <v>52180</v>
      </c>
      <c r="E21845" s="519" t="s">
        <v>73357</v>
      </c>
      <c r="F21845" s="519" t="s">
        <v>73356</v>
      </c>
      <c r="I21845" s="519" t="s">
        <v>5</v>
      </c>
      <c r="J21845" s="650">
        <v>91.67</v>
      </c>
    </row>
    <row r="21846" spans="1:10">
      <c r="A21846" s="519" t="s">
        <v>21976</v>
      </c>
      <c r="B21846" s="519" t="str">
        <f t="shared" si="341"/>
        <v>REATOR EXTERNO PARA LAMPADA VAPOR DE SODIO DE 400W,IGNITOR COM PICO DE TENSAO 2,8 A 4KV,FATOR DE POTENCIA MINIMO 0,92,TENSAO DE ALIMENTACAO 220V,CONFORME EM-RIOLUZ-30,ABNT NBR-13593 E ABNT NBR IEC-60662.FORNECIMENTO</v>
      </c>
      <c r="C21846" s="519" t="s">
        <v>52183</v>
      </c>
      <c r="D21846" s="519" t="s">
        <v>52180</v>
      </c>
      <c r="E21846" s="519" t="s">
        <v>73357</v>
      </c>
      <c r="F21846" s="519" t="s">
        <v>73356</v>
      </c>
      <c r="I21846" s="519" t="s">
        <v>5</v>
      </c>
      <c r="J21846" s="650">
        <v>91.67</v>
      </c>
    </row>
    <row r="21847" spans="1:10">
      <c r="A21847" s="519" t="s">
        <v>21977</v>
      </c>
      <c r="B21847" s="519" t="str">
        <f t="shared" si="341"/>
        <v>REATOR INTERNO/INTEGRADO PARA LAMPADA VAPOR DE SODIO DE 70W,IGNITOR COM PICO DE TENSAO 2,8 A 4KV,FATOR DE POTENCIA MINIMO 0,92,TENSAO NOMINAL DE ALIMENTACAO 220V,CONFORME DESENHO A3-1971-PD,ABNT NBR-13593 E ABNT NBR IEC-60662.FORNECIMENTO</v>
      </c>
      <c r="C21847" s="519" t="s">
        <v>52184</v>
      </c>
      <c r="D21847" s="519" t="s">
        <v>52185</v>
      </c>
      <c r="E21847" s="519" t="s">
        <v>52186</v>
      </c>
      <c r="F21847" s="519" t="s">
        <v>73358</v>
      </c>
      <c r="I21847" s="519" t="s">
        <v>5</v>
      </c>
      <c r="J21847" s="650">
        <v>56.3</v>
      </c>
    </row>
    <row r="21848" spans="1:10">
      <c r="A21848" s="519" t="s">
        <v>21978</v>
      </c>
      <c r="B21848" s="519" t="str">
        <f t="shared" si="341"/>
        <v>REATOR INTERNO/INTEGRADO PARA LAMPADA VAPOR DE SODIO DE 70W,IGNITOR COM PICO DE TENSAO 2,8 A 4KV,FATOR DE POTENCIA MINIMO 0,92,TENSAO NOMINAL DE ALIMENTACAO 220V,CONFORME DESENHO A3-1971-PD,ABNT NBR-13593 E ABNT NBR IEC-60662.FORNECIMENTO</v>
      </c>
      <c r="C21848" s="519" t="s">
        <v>52184</v>
      </c>
      <c r="D21848" s="519" t="s">
        <v>52185</v>
      </c>
      <c r="E21848" s="519" t="s">
        <v>52186</v>
      </c>
      <c r="F21848" s="519" t="s">
        <v>73358</v>
      </c>
      <c r="I21848" s="519" t="s">
        <v>5</v>
      </c>
      <c r="J21848" s="650">
        <v>56.3</v>
      </c>
    </row>
    <row r="21849" spans="1:10">
      <c r="A21849" s="519" t="s">
        <v>21979</v>
      </c>
      <c r="B21849" s="519" t="str">
        <f t="shared" si="341"/>
        <v>REATOR INTERNO/INTEGRADO PARA LAMPADA VAPOR DE SODIO DE 150W,IGNITOR COM PICO DE TENSAO 2,8 A 4KV,FATOR DE POTENCIA MINIMO 0,92,TENSAO NOMINAL DE ALIMENTACAO 220V,CONFORME DESENHOA3-1971-PD,ABNT NBR-13593 E ABNT NBR IEC-60662.FORNECIMENTO</v>
      </c>
      <c r="C21849" s="519" t="s">
        <v>52187</v>
      </c>
      <c r="D21849" s="519" t="s">
        <v>52188</v>
      </c>
      <c r="E21849" s="519" t="s">
        <v>52189</v>
      </c>
      <c r="F21849" s="519" t="s">
        <v>73359</v>
      </c>
      <c r="I21849" s="519" t="s">
        <v>5</v>
      </c>
      <c r="J21849" s="650">
        <v>71.95</v>
      </c>
    </row>
    <row r="21850" spans="1:10">
      <c r="A21850" s="519" t="s">
        <v>21980</v>
      </c>
      <c r="B21850" s="519" t="str">
        <f t="shared" si="341"/>
        <v>REATOR INTERNO/INTEGRADO PARA LAMPADA VAPOR DE SODIO DE 150W,IGNITOR COM PICO DE TENSAO 2,8 A 4KV,FATOR DE POTENCIA MINIMO 0,92,TENSAO NOMINAL DE ALIMENTACAO 220V,CONFORME DESENHOA3-1971-PD,ABNT NBR-13593 E ABNT NBR IEC-60662.FORNECIMENTO</v>
      </c>
      <c r="C21850" s="519" t="s">
        <v>52187</v>
      </c>
      <c r="D21850" s="519" t="s">
        <v>52188</v>
      </c>
      <c r="E21850" s="519" t="s">
        <v>52189</v>
      </c>
      <c r="F21850" s="519" t="s">
        <v>73359</v>
      </c>
      <c r="I21850" s="519" t="s">
        <v>5</v>
      </c>
      <c r="J21850" s="650">
        <v>71.95</v>
      </c>
    </row>
    <row r="21851" spans="1:10">
      <c r="A21851" s="519" t="s">
        <v>21981</v>
      </c>
      <c r="B21851" s="519" t="str">
        <f t="shared" si="341"/>
        <v>REATOR INTERNO/INTEGRADO PARA LAMPADA VAPOR DE SODIO DE 250W,IGNITOR COM PICO DE TENSAO 2,8 A 4KV,FATOR DE POTENCIA MINIMO 0,92,TENSAO NOMINAL DE ALIMENTACAO 220V,CONFORME DESENHOA3-1971-PD,ABNT NBR-13593 E ABNT NBR IEC-60662.FORNECIMENTO</v>
      </c>
      <c r="C21851" s="519" t="s">
        <v>52190</v>
      </c>
      <c r="D21851" s="519" t="s">
        <v>52188</v>
      </c>
      <c r="E21851" s="519" t="s">
        <v>52189</v>
      </c>
      <c r="F21851" s="519" t="s">
        <v>73359</v>
      </c>
      <c r="I21851" s="519" t="s">
        <v>5</v>
      </c>
      <c r="J21851" s="650">
        <v>134.61000000000001</v>
      </c>
    </row>
    <row r="21852" spans="1:10">
      <c r="A21852" s="519" t="s">
        <v>21982</v>
      </c>
      <c r="B21852" s="519" t="str">
        <f t="shared" si="341"/>
        <v>REATOR INTERNO/INTEGRADO PARA LAMPADA VAPOR DE SODIO DE 250W,IGNITOR COM PICO DE TENSAO 2,8 A 4KV,FATOR DE POTENCIA MINIMO 0,92,TENSAO NOMINAL DE ALIMENTACAO 220V,CONFORME DESENHOA3-1971-PD,ABNT NBR-13593 E ABNT NBR IEC-60662.FORNECIMENTO</v>
      </c>
      <c r="C21852" s="519" t="s">
        <v>52190</v>
      </c>
      <c r="D21852" s="519" t="s">
        <v>52188</v>
      </c>
      <c r="E21852" s="519" t="s">
        <v>52189</v>
      </c>
      <c r="F21852" s="519" t="s">
        <v>73359</v>
      </c>
      <c r="I21852" s="519" t="s">
        <v>5</v>
      </c>
      <c r="J21852" s="650">
        <v>134.61000000000001</v>
      </c>
    </row>
    <row r="21853" spans="1:10">
      <c r="A21853" s="519" t="s">
        <v>21983</v>
      </c>
      <c r="B21853" s="519" t="str">
        <f t="shared" si="341"/>
        <v>REATOR INTERNO/INTEGRADO PARA LAMPADA VAPOR DE SODIO DE 400W,IGNITOR COM PICO DE TENSAO 2,8 A 4KV,FATOR DE POTENCIA MINIMO 0,92,TENSAO NOMINAL DE ALIMENTACAO 220V,CONFORME DESENHOA3-1971-PD,ABNT NBR-13593 E ABNT NBR IEC-60662.FORNECIMENTO</v>
      </c>
      <c r="C21853" s="519" t="s">
        <v>52191</v>
      </c>
      <c r="D21853" s="519" t="s">
        <v>52188</v>
      </c>
      <c r="E21853" s="519" t="s">
        <v>52189</v>
      </c>
      <c r="F21853" s="519" t="s">
        <v>73359</v>
      </c>
      <c r="I21853" s="519" t="s">
        <v>5</v>
      </c>
      <c r="J21853" s="650">
        <v>140.77000000000001</v>
      </c>
    </row>
    <row r="21854" spans="1:10">
      <c r="A21854" s="519" t="s">
        <v>21984</v>
      </c>
      <c r="B21854" s="519" t="str">
        <f t="shared" si="341"/>
        <v>REATOR INTERNO/INTEGRADO PARA LAMPADA VAPOR DE SODIO DE 400W,IGNITOR COM PICO DE TENSAO 2,8 A 4KV,FATOR DE POTENCIA MINIMO 0,92,TENSAO NOMINAL DE ALIMENTACAO 220V,CONFORME DESENHOA3-1971-PD,ABNT NBR-13593 E ABNT NBR IEC-60662.FORNECIMENTO</v>
      </c>
      <c r="C21854" s="519" t="s">
        <v>52191</v>
      </c>
      <c r="D21854" s="519" t="s">
        <v>52188</v>
      </c>
      <c r="E21854" s="519" t="s">
        <v>52189</v>
      </c>
      <c r="F21854" s="519" t="s">
        <v>73359</v>
      </c>
      <c r="I21854" s="519" t="s">
        <v>5</v>
      </c>
      <c r="J21854" s="650">
        <v>140.77000000000001</v>
      </c>
    </row>
    <row r="21855" spans="1:10">
      <c r="A21855" s="519" t="s">
        <v>52192</v>
      </c>
      <c r="B21855" s="519" t="str">
        <f t="shared" si="341"/>
        <v>REATOR EXTERNO PARA LAMPADA VAPOR METALICO DE 70W,IGNITOR COM PICO DE TENSAO 2,8 A 4KV,FATOR DE POTENCIA MINIMO 0,92,TENSAO DE ALIMENTACAO 220V,CONFORME EM-RIOLUZ-30,ABNT NBR 14305 E ABNT NBR IEC 61167.FORNECIMENTO</v>
      </c>
      <c r="C21855" s="519" t="s">
        <v>52193</v>
      </c>
      <c r="D21855" s="519" t="s">
        <v>52178</v>
      </c>
      <c r="E21855" s="519" t="s">
        <v>73360</v>
      </c>
      <c r="F21855" s="519" t="s">
        <v>73361</v>
      </c>
      <c r="I21855" s="519" t="s">
        <v>5</v>
      </c>
      <c r="J21855" s="650">
        <v>73.650000000000006</v>
      </c>
    </row>
    <row r="21856" spans="1:10">
      <c r="A21856" s="519" t="s">
        <v>52194</v>
      </c>
      <c r="B21856" s="519" t="str">
        <f t="shared" si="341"/>
        <v>REATOR EXTERNO PARA LAMPADA VAPOR METALICO DE 70W,IGNITOR COM PICO DE TENSAO 2,8 A 4KV,FATOR DE POTENCIA MINIMO 0,92,TENSAO DE ALIMENTACAO 220V,CONFORME EM-RIOLUZ-30,ABNT NBR 14305 E ABNT NBR IEC 61167.FORNECIMENTO</v>
      </c>
      <c r="C21856" s="519" t="s">
        <v>52193</v>
      </c>
      <c r="D21856" s="519" t="s">
        <v>52178</v>
      </c>
      <c r="E21856" s="519" t="s">
        <v>73360</v>
      </c>
      <c r="F21856" s="519" t="s">
        <v>73361</v>
      </c>
      <c r="I21856" s="519" t="s">
        <v>5</v>
      </c>
      <c r="J21856" s="650">
        <v>73.650000000000006</v>
      </c>
    </row>
    <row r="21857" spans="1:10">
      <c r="A21857" s="519" t="s">
        <v>52195</v>
      </c>
      <c r="B21857" s="519" t="str">
        <f t="shared" si="341"/>
        <v>REATOR EXTERNO PARA LAMPADA VAPOR METALICO DE 100W,IGNITOR COM PICO DE TENSAO 2,8 A 4KV,FATOR DE POTENCIA MINIMO 0,92,TENSAO DE ALIMENTACAO 220V,CONFORME EM-RIOLUZ-30,ABNT NBR-14305 E ABNT NBR IEC-61167.FORNECIMENTO</v>
      </c>
      <c r="C21857" s="519" t="s">
        <v>52196</v>
      </c>
      <c r="D21857" s="519" t="s">
        <v>52180</v>
      </c>
      <c r="E21857" s="519" t="s">
        <v>73362</v>
      </c>
      <c r="F21857" s="519" t="s">
        <v>73363</v>
      </c>
      <c r="I21857" s="519" t="s">
        <v>5</v>
      </c>
      <c r="J21857" s="650">
        <v>76.739999999999995</v>
      </c>
    </row>
    <row r="21858" spans="1:10">
      <c r="A21858" s="519" t="s">
        <v>52198</v>
      </c>
      <c r="B21858" s="519" t="str">
        <f t="shared" si="341"/>
        <v>REATOR EXTERNO PARA LAMPADA VAPOR METALICO DE 100W,IGNITOR COM PICO DE TENSAO 2,8 A 4KV,FATOR DE POTENCIA MINIMO 0,92,TENSAO DE ALIMENTACAO 220V,CONFORME EM-RIOLUZ-30,ABNT NBR-14305 E ABNT NBR IEC-61167.FORNECIMENTO</v>
      </c>
      <c r="C21858" s="519" t="s">
        <v>52196</v>
      </c>
      <c r="D21858" s="519" t="s">
        <v>52180</v>
      </c>
      <c r="E21858" s="519" t="s">
        <v>73362</v>
      </c>
      <c r="F21858" s="519" t="s">
        <v>73363</v>
      </c>
      <c r="I21858" s="519" t="s">
        <v>5</v>
      </c>
      <c r="J21858" s="650">
        <v>76.739999999999995</v>
      </c>
    </row>
    <row r="21859" spans="1:10">
      <c r="A21859" s="519" t="s">
        <v>52199</v>
      </c>
      <c r="B21859" s="519" t="str">
        <f t="shared" si="341"/>
        <v>REATOR EXTERNO PARA LAMPADA VAPOR METALICO DE 150W,IGNITOR COM PICO DE TENSAO 2,8 A 4KV,FATOR DE POTENCIA MINIMO 0,92,TENSAO DE ALIMENTACAO 220V,CONFORME EM-RIOLUZ-30,ABNT NBR-14305 E ABNT NBR IEC-61167.FORNECIMENTO</v>
      </c>
      <c r="C21859" s="519" t="s">
        <v>52200</v>
      </c>
      <c r="D21859" s="519" t="s">
        <v>52180</v>
      </c>
      <c r="E21859" s="519" t="s">
        <v>73362</v>
      </c>
      <c r="F21859" s="519" t="s">
        <v>73363</v>
      </c>
      <c r="I21859" s="519" t="s">
        <v>5</v>
      </c>
      <c r="J21859" s="650">
        <v>65.7</v>
      </c>
    </row>
    <row r="21860" spans="1:10">
      <c r="A21860" s="519" t="s">
        <v>52201</v>
      </c>
      <c r="B21860" s="519" t="str">
        <f t="shared" si="341"/>
        <v>REATOR EXTERNO PARA LAMPADA VAPOR METALICO DE 150W,IGNITOR COM PICO DE TENSAO 2,8 A 4KV,FATOR DE POTENCIA MINIMO 0,92,TENSAO DE ALIMENTACAO 220V,CONFORME EM-RIOLUZ-30,ABNT NBR-14305 E ABNT NBR IEC-61167.FORNECIMENTO</v>
      </c>
      <c r="C21860" s="519" t="s">
        <v>52200</v>
      </c>
      <c r="D21860" s="519" t="s">
        <v>52180</v>
      </c>
      <c r="E21860" s="519" t="s">
        <v>73362</v>
      </c>
      <c r="F21860" s="519" t="s">
        <v>73363</v>
      </c>
      <c r="I21860" s="519" t="s">
        <v>5</v>
      </c>
      <c r="J21860" s="650">
        <v>65.7</v>
      </c>
    </row>
    <row r="21861" spans="1:10">
      <c r="A21861" s="519" t="s">
        <v>52202</v>
      </c>
      <c r="B21861" s="519" t="str">
        <f t="shared" si="341"/>
        <v>REATOR EXTERNO PARA LAMPADA VAPOR METALICO DE 250W,IGNITOR COM PICO DE TENSAO 2,8 A 4KV,FATOR DE POTENCIA MINIMO 0,92,TENSAO DE ALIMENTACAO 220V,CONFORME EM-RIOLUZ-30,ABNT NBR-14305 E ABNT NBR IEC-61167.FORNECIMENTO</v>
      </c>
      <c r="C21861" s="519" t="s">
        <v>52203</v>
      </c>
      <c r="D21861" s="519" t="s">
        <v>52180</v>
      </c>
      <c r="E21861" s="519" t="s">
        <v>73362</v>
      </c>
      <c r="F21861" s="519" t="s">
        <v>73363</v>
      </c>
      <c r="I21861" s="519" t="s">
        <v>5</v>
      </c>
      <c r="J21861" s="650">
        <v>103.42</v>
      </c>
    </row>
    <row r="21862" spans="1:10">
      <c r="A21862" s="519" t="s">
        <v>52204</v>
      </c>
      <c r="B21862" s="519" t="str">
        <f t="shared" si="341"/>
        <v>REATOR EXTERNO PARA LAMPADA VAPOR METALICO DE 250W,IGNITOR COM PICO DE TENSAO 2,8 A 4KV,FATOR DE POTENCIA MINIMO 0,92,TENSAO DE ALIMENTACAO 220V,CONFORME EM-RIOLUZ-30,ABNT NBR-14305 E ABNT NBR IEC-61167.FORNECIMENTO</v>
      </c>
      <c r="C21862" s="519" t="s">
        <v>52203</v>
      </c>
      <c r="D21862" s="519" t="s">
        <v>52180</v>
      </c>
      <c r="E21862" s="519" t="s">
        <v>73362</v>
      </c>
      <c r="F21862" s="519" t="s">
        <v>73363</v>
      </c>
      <c r="I21862" s="519" t="s">
        <v>5</v>
      </c>
      <c r="J21862" s="650">
        <v>103.42</v>
      </c>
    </row>
    <row r="21863" spans="1:10">
      <c r="A21863" s="519" t="s">
        <v>52205</v>
      </c>
      <c r="B21863" s="519" t="str">
        <f t="shared" si="341"/>
        <v>REATOR EXTERNO PARA LAMPADA VAPOR METALICO DE 400W,IGNITOR COM PICO DE TENSAO 2,8 A 4KV,FATOR DE POTENCIA MINIMO 0,92,TENSAO DE ALIMENTACAO 220V,EM-RIOLUZ-30,NBR-14305,IEC-61167.FORNECIMENTO</v>
      </c>
      <c r="C21863" s="519" t="s">
        <v>52206</v>
      </c>
      <c r="D21863" s="519" t="s">
        <v>52180</v>
      </c>
      <c r="E21863" s="519" t="s">
        <v>52197</v>
      </c>
      <c r="F21863" s="519" t="s">
        <v>37739</v>
      </c>
      <c r="I21863" s="519" t="s">
        <v>5</v>
      </c>
      <c r="J21863" s="650">
        <v>162.66</v>
      </c>
    </row>
    <row r="21864" spans="1:10">
      <c r="A21864" s="519" t="s">
        <v>52207</v>
      </c>
      <c r="B21864" s="519" t="str">
        <f t="shared" si="341"/>
        <v>REATOR EXTERNO PARA LAMPADA VAPOR METALICO DE 400W,IGNITOR COM PICO DE TENSAO 2,8 A 4KV,FATOR DE POTENCIA MINIMO 0,92,TENSAO DE ALIMENTACAO 220V,EM-RIOLUZ-30,NBR-14305,IEC-61167.FORNECIMENTO</v>
      </c>
      <c r="C21864" s="519" t="s">
        <v>52206</v>
      </c>
      <c r="D21864" s="519" t="s">
        <v>52180</v>
      </c>
      <c r="E21864" s="519" t="s">
        <v>52197</v>
      </c>
      <c r="F21864" s="519" t="s">
        <v>37739</v>
      </c>
      <c r="I21864" s="519" t="s">
        <v>5</v>
      </c>
      <c r="J21864" s="650">
        <v>162.66</v>
      </c>
    </row>
    <row r="21865" spans="1:10">
      <c r="A21865" s="519" t="s">
        <v>52208</v>
      </c>
      <c r="B21865" s="519" t="str">
        <f t="shared" si="341"/>
        <v>REATOR TIPO INTERNO/INTEGRADO PARA LAMPADA VAPOR METALICO DE 70W,IGNITOR COM PICO DE TENSAO 2,8 A 4KV,FATOR DE POTENCIAMINIMO 0,92,TENSAO NOMINAL DE ALIMENTACAO 220V,CONFORME DESENHO A3-1971-PD,ABNT NBR-14305 E ABNT NBR IEC-61167.FORNECIMENTO</v>
      </c>
      <c r="C21865" s="519" t="s">
        <v>52209</v>
      </c>
      <c r="D21865" s="519" t="s">
        <v>52210</v>
      </c>
      <c r="E21865" s="519" t="s">
        <v>52211</v>
      </c>
      <c r="F21865" s="519" t="s">
        <v>73364</v>
      </c>
      <c r="G21865" s="519" t="s">
        <v>33282</v>
      </c>
      <c r="I21865" s="519" t="s">
        <v>5</v>
      </c>
      <c r="J21865" s="650">
        <v>61.6</v>
      </c>
    </row>
    <row r="21866" spans="1:10">
      <c r="A21866" s="519" t="s">
        <v>52212</v>
      </c>
      <c r="B21866" s="519" t="str">
        <f t="shared" si="341"/>
        <v>REATOR TIPO INTERNO/INTEGRADO PARA LAMPADA VAPOR METALICO DE 70W,IGNITOR COM PICO DE TENSAO 2,8 A 4KV,FATOR DE POTENCIAMINIMO 0,92,TENSAO NOMINAL DE ALIMENTACAO 220V,CONFORME DESENHO A3-1971-PD,ABNT NBR-14305 E ABNT NBR IEC-61167.FORNECIMENTO</v>
      </c>
      <c r="C21866" s="519" t="s">
        <v>52209</v>
      </c>
      <c r="D21866" s="519" t="s">
        <v>52210</v>
      </c>
      <c r="E21866" s="519" t="s">
        <v>52211</v>
      </c>
      <c r="F21866" s="519" t="s">
        <v>73364</v>
      </c>
      <c r="G21866" s="519" t="s">
        <v>33282</v>
      </c>
      <c r="I21866" s="519" t="s">
        <v>5</v>
      </c>
      <c r="J21866" s="650">
        <v>61.6</v>
      </c>
    </row>
    <row r="21867" spans="1:10">
      <c r="A21867" s="519" t="s">
        <v>52213</v>
      </c>
      <c r="B21867" s="519" t="str">
        <f t="shared" si="341"/>
        <v>REATOR TIPO INTERNO/INTEGRADO PARA LAMPADA VAPOR METALICO DE 150W,IGNITOR COM PICO DE TENSAO 2,8 A 4KV,FATOR DE POTENCIA MINIMO 0,92,TENSAO NOMINAL DE ALIMENTACAO 220V,CONFORME DESENHO A3-1971-PD,ABNT NBR-14305 E ABNT NBR IEC-61167.FORNECIMENTO</v>
      </c>
      <c r="C21867" s="519" t="s">
        <v>52209</v>
      </c>
      <c r="D21867" s="519" t="s">
        <v>52214</v>
      </c>
      <c r="E21867" s="519" t="s">
        <v>52215</v>
      </c>
      <c r="F21867" s="519" t="s">
        <v>73365</v>
      </c>
      <c r="G21867" s="519" t="s">
        <v>33759</v>
      </c>
      <c r="I21867" s="519" t="s">
        <v>5</v>
      </c>
      <c r="J21867" s="650">
        <v>73.650000000000006</v>
      </c>
    </row>
    <row r="21868" spans="1:10">
      <c r="A21868" s="519" t="s">
        <v>52216</v>
      </c>
      <c r="B21868" s="519" t="str">
        <f t="shared" si="341"/>
        <v>REATOR TIPO INTERNO/INTEGRADO PARA LAMPADA VAPOR METALICO DE 150W,IGNITOR COM PICO DE TENSAO 2,8 A 4KV,FATOR DE POTENCIA MINIMO 0,92,TENSAO NOMINAL DE ALIMENTACAO 220V,CONFORME DESENHO A3-1971-PD,ABNT NBR-14305 E ABNT NBR IEC-61167.FORNECIMENTO</v>
      </c>
      <c r="C21868" s="519" t="s">
        <v>52209</v>
      </c>
      <c r="D21868" s="519" t="s">
        <v>52214</v>
      </c>
      <c r="E21868" s="519" t="s">
        <v>52215</v>
      </c>
      <c r="F21868" s="519" t="s">
        <v>73365</v>
      </c>
      <c r="G21868" s="519" t="s">
        <v>33759</v>
      </c>
      <c r="I21868" s="519" t="s">
        <v>5</v>
      </c>
      <c r="J21868" s="650">
        <v>73.650000000000006</v>
      </c>
    </row>
    <row r="21869" spans="1:10">
      <c r="A21869" s="519" t="s">
        <v>52217</v>
      </c>
      <c r="B21869" s="519" t="str">
        <f t="shared" si="341"/>
        <v>REATOR TIPO INTERNO/INTEGRADO PARA LAMPADA VAPOR METALICO DE 250W,IGNITOR COM PICO DE TENSAO 2,8 A 4KV,FATOR DE POTENCIA MINIMO 0,92,TENSAO NOMINAL DE ALIMENTACAO 220V,CONFORME DESENHO A3-1971-PD,ABNT NBR-14305 E ABNT NBR IEC-61167.FORNECIMENTO</v>
      </c>
      <c r="C21869" s="519" t="s">
        <v>52209</v>
      </c>
      <c r="D21869" s="519" t="s">
        <v>52218</v>
      </c>
      <c r="E21869" s="519" t="s">
        <v>52215</v>
      </c>
      <c r="F21869" s="519" t="s">
        <v>73365</v>
      </c>
      <c r="G21869" s="519" t="s">
        <v>33759</v>
      </c>
      <c r="I21869" s="519" t="s">
        <v>5</v>
      </c>
      <c r="J21869" s="650">
        <v>95.16</v>
      </c>
    </row>
    <row r="21870" spans="1:10">
      <c r="A21870" s="519" t="s">
        <v>52219</v>
      </c>
      <c r="B21870" s="519" t="str">
        <f t="shared" si="341"/>
        <v>REATOR TIPO INTERNO/INTEGRADO PARA LAMPADA VAPOR METALICO DE 250W,IGNITOR COM PICO DE TENSAO 2,8 A 4KV,FATOR DE POTENCIA MINIMO 0,92,TENSAO NOMINAL DE ALIMENTACAO 220V,CONFORME DESENHO A3-1971-PD,ABNT NBR-14305 E ABNT NBR IEC-61167.FORNECIMENTO</v>
      </c>
      <c r="C21870" s="519" t="s">
        <v>52209</v>
      </c>
      <c r="D21870" s="519" t="s">
        <v>52218</v>
      </c>
      <c r="E21870" s="519" t="s">
        <v>52215</v>
      </c>
      <c r="F21870" s="519" t="s">
        <v>73365</v>
      </c>
      <c r="G21870" s="519" t="s">
        <v>33759</v>
      </c>
      <c r="I21870" s="519" t="s">
        <v>5</v>
      </c>
      <c r="J21870" s="650">
        <v>95.16</v>
      </c>
    </row>
    <row r="21871" spans="1:10">
      <c r="A21871" s="519" t="s">
        <v>52220</v>
      </c>
      <c r="B21871" s="519" t="str">
        <f t="shared" si="341"/>
        <v>REATOR TIPO INTERNO/INTEGRADO PARA LAMPADA VAPOR METALICO DE 400W,IGNITOR COM PICO DE TENSAO 2,8 A 4KV,FATOR DE POTENCIA MINIMO 0,92,TENSAO NOMINAL DE ALIMENTACAO 220V,CONFORME DESENHO A3-1971-PD,ABNT NBR-14305 E ABNT NBR IEC-61167.FORNECIMENTO</v>
      </c>
      <c r="C21871" s="519" t="s">
        <v>52209</v>
      </c>
      <c r="D21871" s="519" t="s">
        <v>52221</v>
      </c>
      <c r="E21871" s="519" t="s">
        <v>52215</v>
      </c>
      <c r="F21871" s="519" t="s">
        <v>73365</v>
      </c>
      <c r="G21871" s="519" t="s">
        <v>33759</v>
      </c>
      <c r="I21871" s="519" t="s">
        <v>5</v>
      </c>
      <c r="J21871" s="650">
        <v>108.36</v>
      </c>
    </row>
    <row r="21872" spans="1:10">
      <c r="A21872" s="519" t="s">
        <v>52222</v>
      </c>
      <c r="B21872" s="519" t="str">
        <f t="shared" si="341"/>
        <v>REATOR TIPO INTERNO/INTEGRADO PARA LAMPADA VAPOR METALICO DE 400W,IGNITOR COM PICO DE TENSAO 2,8 A 4KV,FATOR DE POTENCIA MINIMO 0,92,TENSAO NOMINAL DE ALIMENTACAO 220V,CONFORME DESENHO A3-1971-PD,ABNT NBR-14305 E ABNT NBR IEC-61167.FORNECIMENTO</v>
      </c>
      <c r="C21872" s="519" t="s">
        <v>52209</v>
      </c>
      <c r="D21872" s="519" t="s">
        <v>52221</v>
      </c>
      <c r="E21872" s="519" t="s">
        <v>52215</v>
      </c>
      <c r="F21872" s="519" t="s">
        <v>73365</v>
      </c>
      <c r="G21872" s="519" t="s">
        <v>33759</v>
      </c>
      <c r="I21872" s="519" t="s">
        <v>5</v>
      </c>
      <c r="J21872" s="650">
        <v>108.36</v>
      </c>
    </row>
    <row r="21873" spans="1:10">
      <c r="A21873" s="519" t="s">
        <v>21985</v>
      </c>
      <c r="B21873" s="519" t="str">
        <f t="shared" si="341"/>
        <v>LUMINARIA EQUIPADA COM LAMPADA DE DESCARGA E ACESSORIOS,EM CORDOALHA,EXCLUSIVE LUMINARIA,INCLUSIVE FORNECIMENTO DA CORDOALHA.COLOCACAO</v>
      </c>
      <c r="C21873" s="519" t="s">
        <v>49121</v>
      </c>
      <c r="D21873" s="519" t="s">
        <v>49122</v>
      </c>
      <c r="E21873" s="519" t="s">
        <v>49123</v>
      </c>
      <c r="I21873" s="519" t="s">
        <v>5</v>
      </c>
      <c r="J21873" s="650">
        <v>582.88</v>
      </c>
    </row>
    <row r="21874" spans="1:10">
      <c r="A21874" s="519" t="s">
        <v>21986</v>
      </c>
      <c r="B21874" s="519" t="str">
        <f t="shared" si="341"/>
        <v>LUMINARIA EQUIPADA COM LAMPADA DE DESCARGA E ACESSORIOS,EM CORDOALHA,EXCLUSIVE LUMINARIA,INCLUSIVE FORNECIMENTO DA CORDOALHA.COLOCACAO</v>
      </c>
      <c r="C21874" s="519" t="s">
        <v>49121</v>
      </c>
      <c r="D21874" s="519" t="s">
        <v>49122</v>
      </c>
      <c r="E21874" s="519" t="s">
        <v>49123</v>
      </c>
      <c r="I21874" s="519" t="s">
        <v>5</v>
      </c>
      <c r="J21874" s="650">
        <v>567.29999999999995</v>
      </c>
    </row>
    <row r="21875" spans="1:10">
      <c r="A21875" s="519" t="s">
        <v>21987</v>
      </c>
      <c r="B21875" s="519" t="str">
        <f t="shared" si="341"/>
        <v>LUMINARIA EQUIPADA COM LAMPADA DE DESCARGA E ACESSORIOS,EM CORDOALHA,EXCLUSIVE LUMINARIA E O FORNECIMENTO DA CORDOALHA.COLOCACAO</v>
      </c>
      <c r="C21875" s="519" t="s">
        <v>49121</v>
      </c>
      <c r="D21875" s="519" t="s">
        <v>49124</v>
      </c>
      <c r="E21875" s="519" t="s">
        <v>36236</v>
      </c>
      <c r="I21875" s="519" t="s">
        <v>5</v>
      </c>
      <c r="J21875" s="650">
        <v>116.76</v>
      </c>
    </row>
    <row r="21876" spans="1:10">
      <c r="A21876" s="519" t="s">
        <v>21988</v>
      </c>
      <c r="B21876" s="519" t="str">
        <f t="shared" si="341"/>
        <v>LUMINARIA EQUIPADA COM LAMPADA DE DESCARGA E ACESSORIOS,EM CORDOALHA,EXCLUSIVE LUMINARIA E O FORNECIMENTO DA CORDOALHA.COLOCACAO</v>
      </c>
      <c r="C21876" s="519" t="s">
        <v>49121</v>
      </c>
      <c r="D21876" s="519" t="s">
        <v>49124</v>
      </c>
      <c r="E21876" s="519" t="s">
        <v>36236</v>
      </c>
      <c r="I21876" s="519" t="s">
        <v>5</v>
      </c>
      <c r="J21876" s="650">
        <v>101.18</v>
      </c>
    </row>
    <row r="21877" spans="1:10">
      <c r="A21877" s="519" t="s">
        <v>21989</v>
      </c>
      <c r="B21877" s="519" t="str">
        <f t="shared" si="341"/>
        <v>LUMINARIA EQUIPADA COM LAMPADA DE DESCARGA E ACESSORIOS,EM TETO OU PAREDE;EXCLUSIVE LUMINARIA.COLOCACAO</v>
      </c>
      <c r="C21877" s="519" t="s">
        <v>49125</v>
      </c>
      <c r="D21877" s="519" t="s">
        <v>49126</v>
      </c>
      <c r="I21877" s="519" t="s">
        <v>5</v>
      </c>
      <c r="J21877" s="650">
        <v>95.35</v>
      </c>
    </row>
    <row r="21878" spans="1:10">
      <c r="A21878" s="519" t="s">
        <v>21990</v>
      </c>
      <c r="B21878" s="519" t="str">
        <f t="shared" si="341"/>
        <v>LUMINARIA EQUIPADA COM LAMPADA DE DESCARGA E ACESSORIOS,EM TETO OU PAREDE;EXCLUSIVE LUMINARIA.COLOCACAO</v>
      </c>
      <c r="C21878" s="519" t="s">
        <v>49125</v>
      </c>
      <c r="D21878" s="519" t="s">
        <v>49126</v>
      </c>
      <c r="I21878" s="519" t="s">
        <v>5</v>
      </c>
      <c r="J21878" s="650">
        <v>82.63</v>
      </c>
    </row>
    <row r="21879" spans="1:10">
      <c r="A21879" s="519" t="s">
        <v>21991</v>
      </c>
      <c r="B21879" s="519" t="str">
        <f t="shared" si="341"/>
        <v>PROJETORES (DOIS) EQUIPADOS COM LAMPADAS DE DESCARGA,FIXADOS EM POSTE DE ACO OU CONCRETO,INCLUSIVE FERRAGENS DE FIXACAO,EXCLUSIVE PROJETOR.COLOCACAO</v>
      </c>
      <c r="C21879" s="519" t="s">
        <v>49127</v>
      </c>
      <c r="D21879" s="519" t="s">
        <v>49128</v>
      </c>
      <c r="E21879" s="519" t="s">
        <v>49129</v>
      </c>
      <c r="I21879" s="519" t="s">
        <v>5</v>
      </c>
      <c r="J21879" s="650">
        <v>278.64999999999998</v>
      </c>
    </row>
    <row r="21880" spans="1:10">
      <c r="A21880" s="519" t="s">
        <v>21992</v>
      </c>
      <c r="B21880" s="519" t="str">
        <f t="shared" si="341"/>
        <v>PROJETORES (DOIS) EQUIPADOS COM LAMPADAS DE DESCARGA,FIXADOS EM POSTE DE ACO OU CONCRETO,INCLUSIVE FERRAGENS DE FIXACAO,EXCLUSIVE PROJETOR.COLOCACAO</v>
      </c>
      <c r="C21880" s="519" t="s">
        <v>49127</v>
      </c>
      <c r="D21880" s="519" t="s">
        <v>49128</v>
      </c>
      <c r="E21880" s="519" t="s">
        <v>49129</v>
      </c>
      <c r="I21880" s="519" t="s">
        <v>5</v>
      </c>
      <c r="J21880" s="650">
        <v>272.81</v>
      </c>
    </row>
    <row r="21881" spans="1:10">
      <c r="A21881" s="519" t="s">
        <v>21993</v>
      </c>
      <c r="B21881" s="519" t="str">
        <f t="shared" si="341"/>
        <v>PROJETORES (DOIS) EQUIPADOS COM LAMPADA DE DESCARGA,FIXADOSEM CRUZETA Nº1;INCLUSIVE FERRAGENS DE FIXACAO,EXCLUSIVE PROJETOR.COLOCACAO</v>
      </c>
      <c r="C21881" s="519" t="s">
        <v>49130</v>
      </c>
      <c r="D21881" s="519" t="s">
        <v>49131</v>
      </c>
      <c r="E21881" s="519" t="s">
        <v>49132</v>
      </c>
      <c r="I21881" s="519" t="s">
        <v>5</v>
      </c>
      <c r="J21881" s="650">
        <v>257.8</v>
      </c>
    </row>
    <row r="21882" spans="1:10">
      <c r="A21882" s="519" t="s">
        <v>21994</v>
      </c>
      <c r="B21882" s="519" t="str">
        <f t="shared" si="341"/>
        <v>PROJETORES (DOIS) EQUIPADOS COM LAMPADA DE DESCARGA,FIXADOSEM CRUZETA Nº1;INCLUSIVE FERRAGENS DE FIXACAO,EXCLUSIVE PROJETOR.COLOCACAO</v>
      </c>
      <c r="C21882" s="519" t="s">
        <v>49130</v>
      </c>
      <c r="D21882" s="519" t="s">
        <v>49131</v>
      </c>
      <c r="E21882" s="519" t="s">
        <v>49132</v>
      </c>
      <c r="I21882" s="519" t="s">
        <v>5</v>
      </c>
      <c r="J21882" s="650">
        <v>251.96</v>
      </c>
    </row>
    <row r="21883" spans="1:10">
      <c r="A21883" s="519" t="s">
        <v>21995</v>
      </c>
      <c r="B21883" s="519" t="str">
        <f t="shared" si="341"/>
        <v>PROJETORES(TRES)EQUIPADOS COM LAMPADAS DE DESCARGA,FIXADOS EM POSTE DE CONCRETO,INCLUSIVE FERRAGENS DE FIXACAO,EXCLUSIVE PROJETORES.COLOCACAO</v>
      </c>
      <c r="C21883" s="519" t="s">
        <v>49133</v>
      </c>
      <c r="D21883" s="519" t="s">
        <v>49134</v>
      </c>
      <c r="E21883" s="519" t="s">
        <v>49135</v>
      </c>
      <c r="I21883" s="519" t="s">
        <v>5</v>
      </c>
      <c r="J21883" s="650">
        <v>379.5</v>
      </c>
    </row>
    <row r="21884" spans="1:10">
      <c r="A21884" s="519" t="s">
        <v>21996</v>
      </c>
      <c r="B21884" s="519" t="str">
        <f t="shared" si="341"/>
        <v>PROJETORES(TRES)EQUIPADOS COM LAMPADAS DE DESCARGA,FIXADOS EM POSTE DE CONCRETO,INCLUSIVE FERRAGENS DE FIXACAO,EXCLUSIVE PROJETORES.COLOCACAO</v>
      </c>
      <c r="C21884" s="519" t="s">
        <v>49133</v>
      </c>
      <c r="D21884" s="519" t="s">
        <v>49134</v>
      </c>
      <c r="E21884" s="519" t="s">
        <v>49135</v>
      </c>
      <c r="I21884" s="519" t="s">
        <v>5</v>
      </c>
      <c r="J21884" s="650">
        <v>369.77</v>
      </c>
    </row>
    <row r="21885" spans="1:10">
      <c r="A21885" s="519" t="s">
        <v>21997</v>
      </c>
      <c r="B21885" s="519" t="str">
        <f t="shared" si="341"/>
        <v>PROJETORES(QUATRO)EQUIPADOS COM LAMPADA DE DESCARGA,FIXADOSEM POSTE DE ACO RETO;INCLUSIVE FERRAGENS DE FIXACAO,EXCLUSIVE PROJETORES.COLOCACAO</v>
      </c>
      <c r="C21885" s="519" t="s">
        <v>49136</v>
      </c>
      <c r="D21885" s="519" t="s">
        <v>49137</v>
      </c>
      <c r="E21885" s="519" t="s">
        <v>49138</v>
      </c>
      <c r="I21885" s="519" t="s">
        <v>5</v>
      </c>
      <c r="J21885" s="650">
        <v>429.6</v>
      </c>
    </row>
    <row r="21886" spans="1:10">
      <c r="A21886" s="519" t="s">
        <v>21998</v>
      </c>
      <c r="B21886" s="519" t="str">
        <f t="shared" si="341"/>
        <v>PROJETORES(QUATRO)EQUIPADOS COM LAMPADA DE DESCARGA,FIXADOSEM POSTE DE ACO RETO;INCLUSIVE FERRAGENS DE FIXACAO,EXCLUSIVE PROJETORES.COLOCACAO</v>
      </c>
      <c r="C21886" s="519" t="s">
        <v>49136</v>
      </c>
      <c r="D21886" s="519" t="s">
        <v>49137</v>
      </c>
      <c r="E21886" s="519" t="s">
        <v>49138</v>
      </c>
      <c r="I21886" s="519" t="s">
        <v>5</v>
      </c>
      <c r="J21886" s="650">
        <v>417.92</v>
      </c>
    </row>
    <row r="21887" spans="1:10">
      <c r="A21887" s="519" t="s">
        <v>21999</v>
      </c>
      <c r="B21887" s="519" t="str">
        <f t="shared" si="341"/>
        <v>PROJETOR FIXADO EM BANDEJA ATRAVES DE CHUMBADORES DE ACO INOX,EXCLUSIVE PROJETOR,CHUMBADOR E BANDEJAMENTO.COLOCACAO</v>
      </c>
      <c r="C21887" s="519" t="s">
        <v>49139</v>
      </c>
      <c r="D21887" s="519" t="s">
        <v>49140</v>
      </c>
      <c r="I21887" s="519" t="s">
        <v>5</v>
      </c>
      <c r="J21887" s="650">
        <v>3.64</v>
      </c>
    </row>
    <row r="21888" spans="1:10">
      <c r="A21888" s="519" t="s">
        <v>22000</v>
      </c>
      <c r="B21888" s="519" t="str">
        <f t="shared" si="341"/>
        <v>PROJETOR FIXADO EM BANDEJA ATRAVES DE CHUMBADORES DE ACO INOX,EXCLUSIVE PROJETOR,CHUMBADOR E BANDEJAMENTO.COLOCACAO</v>
      </c>
      <c r="C21888" s="519" t="s">
        <v>49139</v>
      </c>
      <c r="D21888" s="519" t="s">
        <v>49140</v>
      </c>
      <c r="I21888" s="519" t="s">
        <v>5</v>
      </c>
      <c r="J21888" s="650">
        <v>3.16</v>
      </c>
    </row>
    <row r="21889" spans="1:10">
      <c r="A21889" s="519" t="s">
        <v>22001</v>
      </c>
      <c r="B21889" s="519" t="str">
        <f t="shared" si="341"/>
        <v>REATOR,PADRAO RIOLUZ,PARA LAMPADA DE DESCARGA,EM POSTE DE ACO,CONCRETO OU MADEIRA,EXCLUSIVE FORNECIMENTO DO REATOR E FERRAGENS DE FIXACAO.COLOCACAO</v>
      </c>
      <c r="C21889" s="519" t="s">
        <v>49141</v>
      </c>
      <c r="D21889" s="519" t="s">
        <v>49142</v>
      </c>
      <c r="E21889" s="519" t="s">
        <v>49143</v>
      </c>
      <c r="I21889" s="519" t="s">
        <v>5</v>
      </c>
      <c r="J21889" s="650">
        <v>29.19</v>
      </c>
    </row>
    <row r="21890" spans="1:10">
      <c r="A21890" s="519" t="s">
        <v>22002</v>
      </c>
      <c r="B21890" s="519" t="str">
        <f t="shared" si="341"/>
        <v>REATOR,PADRAO RIOLUZ,PARA LAMPADA DE DESCARGA,EM POSTE DE ACO,CONCRETO OU MADEIRA,EXCLUSIVE FORNECIMENTO DO REATOR E FERRAGENS DE FIXACAO.COLOCACAO</v>
      </c>
      <c r="C21890" s="519" t="s">
        <v>49141</v>
      </c>
      <c r="D21890" s="519" t="s">
        <v>49142</v>
      </c>
      <c r="E21890" s="519" t="s">
        <v>49143</v>
      </c>
      <c r="I21890" s="519" t="s">
        <v>5</v>
      </c>
      <c r="J21890" s="650">
        <v>25.29</v>
      </c>
    </row>
    <row r="21891" spans="1:10">
      <c r="A21891" s="519" t="s">
        <v>22003</v>
      </c>
      <c r="B21891" s="519" t="str">
        <f t="shared" si="341"/>
        <v>REATOR,PADRAO RIOLUZ,PARA LAMPADA DE DESCARGA EM POSTE(ACO OU CONCRETO),INCLUINDO INTERLIGACAO NA REDE E NA LUMINARIA EFERRAGENS DE FIXACAO;EXCLUSIVE FORNECIMENTO DO REATOR.COLOCACAO</v>
      </c>
      <c r="C21891" s="519" t="s">
        <v>49144</v>
      </c>
      <c r="D21891" s="519" t="s">
        <v>49145</v>
      </c>
      <c r="E21891" s="519" t="s">
        <v>49146</v>
      </c>
      <c r="F21891" s="519" t="s">
        <v>34257</v>
      </c>
      <c r="I21891" s="519" t="s">
        <v>5</v>
      </c>
      <c r="J21891" s="650">
        <v>29.19</v>
      </c>
    </row>
    <row r="21892" spans="1:10">
      <c r="A21892" s="519" t="s">
        <v>22004</v>
      </c>
      <c r="B21892" s="519" t="str">
        <f t="shared" si="341"/>
        <v>REATOR,PADRAO RIOLUZ,PARA LAMPADA DE DESCARGA EM POSTE(ACO OU CONCRETO),INCLUINDO INTERLIGACAO NA REDE E NA LUMINARIA EFERRAGENS DE FIXACAO;EXCLUSIVE FORNECIMENTO DO REATOR.COLOCACAO</v>
      </c>
      <c r="C21892" s="519" t="s">
        <v>49144</v>
      </c>
      <c r="D21892" s="519" t="s">
        <v>49145</v>
      </c>
      <c r="E21892" s="519" t="s">
        <v>49146</v>
      </c>
      <c r="F21892" s="519" t="s">
        <v>34257</v>
      </c>
      <c r="I21892" s="519" t="s">
        <v>5</v>
      </c>
      <c r="J21892" s="650">
        <v>25.29</v>
      </c>
    </row>
    <row r="21893" spans="1:10">
      <c r="A21893" s="519" t="s">
        <v>22005</v>
      </c>
      <c r="B21893" s="519" t="str">
        <f t="shared" si="341"/>
        <v>REATOR PARA LAMPADA DE DESCARGA EM TETO,PISO OU PAREDE,INCLUSIVE INTERLIGACAO NA REDE E NA LUMINARIA E FERRAGENS DE FIXACAO,EXCLUSIVE FORNECIMENTO DE REATOR.COLOCACAO</v>
      </c>
      <c r="C21893" s="519" t="s">
        <v>49147</v>
      </c>
      <c r="D21893" s="519" t="s">
        <v>49148</v>
      </c>
      <c r="E21893" s="519" t="s">
        <v>49149</v>
      </c>
      <c r="I21893" s="519" t="s">
        <v>5</v>
      </c>
      <c r="J21893" s="650">
        <v>43.78</v>
      </c>
    </row>
    <row r="21894" spans="1:10">
      <c r="A21894" s="519" t="s">
        <v>22006</v>
      </c>
      <c r="B21894" s="519" t="str">
        <f t="shared" si="341"/>
        <v>REATOR PARA LAMPADA DE DESCARGA EM TETO,PISO OU PAREDE,INCLUSIVE INTERLIGACAO NA REDE E NA LUMINARIA E FERRAGENS DE FIXACAO,EXCLUSIVE FORNECIMENTO DE REATOR.COLOCACAO</v>
      </c>
      <c r="C21894" s="519" t="s">
        <v>49147</v>
      </c>
      <c r="D21894" s="519" t="s">
        <v>49148</v>
      </c>
      <c r="E21894" s="519" t="s">
        <v>49149</v>
      </c>
      <c r="I21894" s="519" t="s">
        <v>5</v>
      </c>
      <c r="J21894" s="650">
        <v>37.94</v>
      </c>
    </row>
    <row r="21895" spans="1:10">
      <c r="A21895" s="519" t="s">
        <v>22007</v>
      </c>
      <c r="B21895" s="519" t="str">
        <f t="shared" si="341"/>
        <v>REATOR COM IGNITOR EM BANDEJA,EXCLUSIVE REATOR.COLOCACAO</v>
      </c>
      <c r="C21895" s="519" t="s">
        <v>22008</v>
      </c>
      <c r="I21895" s="519" t="s">
        <v>5</v>
      </c>
      <c r="J21895" s="650">
        <v>2.1800000000000002</v>
      </c>
    </row>
    <row r="21896" spans="1:10">
      <c r="A21896" s="519" t="s">
        <v>22009</v>
      </c>
      <c r="B21896" s="519" t="str">
        <f t="shared" ref="B21896:B21959" si="342">C21896&amp;D21896&amp;E21896&amp;F21896&amp;G21896&amp;H21896</f>
        <v>REATOR COM IGNITOR EM BANDEJA,EXCLUSIVE REATOR.COLOCACAO</v>
      </c>
      <c r="C21896" s="519" t="s">
        <v>22008</v>
      </c>
      <c r="I21896" s="519" t="s">
        <v>5</v>
      </c>
      <c r="J21896" s="650">
        <v>1.89</v>
      </c>
    </row>
    <row r="21897" spans="1:10">
      <c r="A21897" s="519" t="s">
        <v>22010</v>
      </c>
      <c r="B21897" s="519" t="str">
        <f t="shared" si="342"/>
        <v>FITA ISOLANTE AUTO-FUSAO,DE 19MMX10M.FORNECIMENTO</v>
      </c>
      <c r="C21897" s="519" t="s">
        <v>22011</v>
      </c>
      <c r="I21897" s="519" t="s">
        <v>5</v>
      </c>
      <c r="J21897" s="650">
        <v>28.6</v>
      </c>
    </row>
    <row r="21898" spans="1:10">
      <c r="A21898" s="519" t="s">
        <v>22012</v>
      </c>
      <c r="B21898" s="519" t="str">
        <f t="shared" si="342"/>
        <v>FITA ISOLANTE AUTO-FUSAO,DE 19MMX10M.FORNECIMENTO</v>
      </c>
      <c r="C21898" s="519" t="s">
        <v>22011</v>
      </c>
      <c r="I21898" s="519" t="s">
        <v>5</v>
      </c>
      <c r="J21898" s="650">
        <v>28.6</v>
      </c>
    </row>
    <row r="21899" spans="1:10">
      <c r="A21899" s="519" t="s">
        <v>22013</v>
      </c>
      <c r="B21899" s="519" t="str">
        <f t="shared" si="342"/>
        <v>FITA ISOLANTE PLASTICA ADESIVA,DE 19MMX20M.FORNECIMENTO</v>
      </c>
      <c r="C21899" s="519" t="s">
        <v>22014</v>
      </c>
      <c r="I21899" s="519" t="s">
        <v>5</v>
      </c>
      <c r="J21899" s="650">
        <v>6.08</v>
      </c>
    </row>
    <row r="21900" spans="1:10">
      <c r="A21900" s="519" t="s">
        <v>22015</v>
      </c>
      <c r="B21900" s="519" t="str">
        <f t="shared" si="342"/>
        <v>FITA ISOLANTE PLASTICA ADESIVA,DE 19MMX20M.FORNECIMENTO</v>
      </c>
      <c r="C21900" s="519" t="s">
        <v>22014</v>
      </c>
      <c r="I21900" s="519" t="s">
        <v>5</v>
      </c>
      <c r="J21900" s="650">
        <v>6.08</v>
      </c>
    </row>
    <row r="21901" spans="1:10">
      <c r="A21901" s="519" t="s">
        <v>22016</v>
      </c>
      <c r="B21901" s="519" t="str">
        <f t="shared" si="342"/>
        <v>ARRUELA EM ALUMINIO DE(13X2)MM.FORNECIMENTO</v>
      </c>
      <c r="C21901" s="519" t="s">
        <v>22017</v>
      </c>
      <c r="I21901" s="519" t="s">
        <v>5</v>
      </c>
      <c r="J21901" s="650">
        <v>0.34</v>
      </c>
    </row>
    <row r="21902" spans="1:10">
      <c r="A21902" s="519" t="s">
        <v>22018</v>
      </c>
      <c r="B21902" s="519" t="str">
        <f t="shared" si="342"/>
        <v>ARRUELA EM ALUMINIO DE(13X2)MM.FORNECIMENTO</v>
      </c>
      <c r="C21902" s="519" t="s">
        <v>22017</v>
      </c>
      <c r="I21902" s="519" t="s">
        <v>5</v>
      </c>
      <c r="J21902" s="650">
        <v>0.34</v>
      </c>
    </row>
    <row r="21903" spans="1:10">
      <c r="A21903" s="519" t="s">
        <v>22019</v>
      </c>
      <c r="B21903" s="519" t="str">
        <f t="shared" si="342"/>
        <v>ARRUELA DE PRESSAO DE(13X2,5)MM.FORNECIMENTO</v>
      </c>
      <c r="C21903" s="519" t="s">
        <v>22020</v>
      </c>
      <c r="I21903" s="519" t="s">
        <v>5</v>
      </c>
      <c r="J21903" s="650">
        <v>0.42</v>
      </c>
    </row>
    <row r="21904" spans="1:10">
      <c r="A21904" s="519" t="s">
        <v>22021</v>
      </c>
      <c r="B21904" s="519" t="str">
        <f t="shared" si="342"/>
        <v>ARRUELA DE PRESSAO DE(13X2,5)MM.FORNECIMENTO</v>
      </c>
      <c r="C21904" s="519" t="s">
        <v>22020</v>
      </c>
      <c r="I21904" s="519" t="s">
        <v>5</v>
      </c>
      <c r="J21904" s="650">
        <v>0.42</v>
      </c>
    </row>
    <row r="21905" spans="1:10">
      <c r="A21905" s="519" t="s">
        <v>22022</v>
      </c>
      <c r="B21905" s="519" t="str">
        <f t="shared" si="342"/>
        <v>CHUMBADOR EM ACO CARBONO,COM DIAMETRO DE 7/8",COMPRIMENTO DE 500MM,GALVANIZADO A QUENTE POR IMERSAO,COM PORCA,ARRUELA LISA E ARRUELA DE PRESSAO.FORNECIMENTO</v>
      </c>
      <c r="C21905" s="519" t="s">
        <v>49150</v>
      </c>
      <c r="D21905" s="519" t="s">
        <v>49151</v>
      </c>
      <c r="E21905" s="519" t="s">
        <v>49152</v>
      </c>
      <c r="I21905" s="519" t="s">
        <v>5</v>
      </c>
      <c r="J21905" s="650">
        <v>130</v>
      </c>
    </row>
    <row r="21906" spans="1:10">
      <c r="A21906" s="519" t="s">
        <v>22023</v>
      </c>
      <c r="B21906" s="519" t="str">
        <f t="shared" si="342"/>
        <v>CHUMBADOR EM ACO CARBONO,COM DIAMETRO DE 7/8",COMPRIMENTO DE 500MM,GALVANIZADO A QUENTE POR IMERSAO,COM PORCA,ARRUELA LISA E ARRUELA DE PRESSAO.FORNECIMENTO</v>
      </c>
      <c r="C21906" s="519" t="s">
        <v>49150</v>
      </c>
      <c r="D21906" s="519" t="s">
        <v>49151</v>
      </c>
      <c r="E21906" s="519" t="s">
        <v>49152</v>
      </c>
      <c r="I21906" s="519" t="s">
        <v>5</v>
      </c>
      <c r="J21906" s="650">
        <v>130</v>
      </c>
    </row>
    <row r="21907" spans="1:10">
      <c r="A21907" s="519" t="s">
        <v>22024</v>
      </c>
      <c r="B21907" s="519" t="str">
        <f t="shared" si="342"/>
        <v>CHUMBADOR DE ACO INOXIDAVEL 304,TEC BOLT,TBM 12.100,COMPRIMENTO DE 96MM E DIAMETRO DE 1/2",COM ARRUELA LISA E DE PRESSAOE PORCA,TECNART OU SIMILAR.FORNECIMENTO</v>
      </c>
      <c r="C21907" s="519" t="s">
        <v>49153</v>
      </c>
      <c r="D21907" s="519" t="s">
        <v>49154</v>
      </c>
      <c r="E21907" s="519" t="s">
        <v>49155</v>
      </c>
      <c r="I21907" s="519" t="s">
        <v>5</v>
      </c>
      <c r="J21907" s="650">
        <v>9.36</v>
      </c>
    </row>
    <row r="21908" spans="1:10">
      <c r="A21908" s="519" t="s">
        <v>22025</v>
      </c>
      <c r="B21908" s="519" t="str">
        <f t="shared" si="342"/>
        <v>CHUMBADOR DE ACO INOXIDAVEL 304,TEC BOLT,TBM 12.100,COMPRIMENTO DE 96MM E DIAMETRO DE 1/2",COM ARRUELA LISA E DE PRESSAOE PORCA,TECNART OU SIMILAR.FORNECIMENTO</v>
      </c>
      <c r="C21908" s="519" t="s">
        <v>49153</v>
      </c>
      <c r="D21908" s="519" t="s">
        <v>49154</v>
      </c>
      <c r="E21908" s="519" t="s">
        <v>49155</v>
      </c>
      <c r="I21908" s="519" t="s">
        <v>5</v>
      </c>
      <c r="J21908" s="650">
        <v>9.36</v>
      </c>
    </row>
    <row r="21909" spans="1:10">
      <c r="A21909" s="519" t="s">
        <v>22026</v>
      </c>
      <c r="B21909" s="519" t="str">
        <f t="shared" si="342"/>
        <v>CHUMBADOR DE EXPANSAO DE ACO,COM DIAMETRO DE 1/2" E COMPRIMENTO DO PARAFUSO DE 3".FORNECIMENTO</v>
      </c>
      <c r="C21909" s="519" t="s">
        <v>49156</v>
      </c>
      <c r="D21909" s="519" t="s">
        <v>49157</v>
      </c>
      <c r="I21909" s="519" t="s">
        <v>5</v>
      </c>
      <c r="J21909" s="650">
        <v>8.5</v>
      </c>
    </row>
    <row r="21910" spans="1:10">
      <c r="A21910" s="519" t="s">
        <v>22027</v>
      </c>
      <c r="B21910" s="519" t="str">
        <f t="shared" si="342"/>
        <v>CHUMBADOR DE EXPANSAO DE ACO,COM DIAMETRO DE 1/2" E COMPRIMENTO DO PARAFUSO DE 3".FORNECIMENTO</v>
      </c>
      <c r="C21910" s="519" t="s">
        <v>49156</v>
      </c>
      <c r="D21910" s="519" t="s">
        <v>49157</v>
      </c>
      <c r="I21910" s="519" t="s">
        <v>5</v>
      </c>
      <c r="J21910" s="650">
        <v>8.5</v>
      </c>
    </row>
    <row r="21911" spans="1:10">
      <c r="A21911" s="519" t="s">
        <v>50755</v>
      </c>
      <c r="B21911" s="519" t="str">
        <f t="shared" si="342"/>
        <v>CINTA CIRCULAR DE ACO GALVANIZADO COM PARAFUSOS,DE APROXIMADAMENTE 90MM.FORNECIMENTO</v>
      </c>
      <c r="C21911" s="519" t="s">
        <v>50756</v>
      </c>
      <c r="D21911" s="519" t="s">
        <v>50757</v>
      </c>
      <c r="I21911" s="519" t="s">
        <v>5</v>
      </c>
      <c r="J21911" s="650">
        <v>32.96</v>
      </c>
    </row>
    <row r="21912" spans="1:10">
      <c r="A21912" s="519" t="s">
        <v>50758</v>
      </c>
      <c r="B21912" s="519" t="str">
        <f t="shared" si="342"/>
        <v>CINTA CIRCULAR DE ACO GALVANIZADO COM PARAFUSOS,DE APROXIMADAMENTE 90MM.FORNECIMENTO</v>
      </c>
      <c r="C21912" s="519" t="s">
        <v>50756</v>
      </c>
      <c r="D21912" s="519" t="s">
        <v>50757</v>
      </c>
      <c r="I21912" s="519" t="s">
        <v>5</v>
      </c>
      <c r="J21912" s="650">
        <v>32.96</v>
      </c>
    </row>
    <row r="21913" spans="1:10">
      <c r="A21913" s="519" t="s">
        <v>50759</v>
      </c>
      <c r="B21913" s="519" t="str">
        <f t="shared" si="342"/>
        <v>CINTA CIRCULAR DE ACO GALVANIZADO COM PARAFUSOS,DE APROXIMADAMENTE 120MM.FORNECIMENTO</v>
      </c>
      <c r="C21913" s="519" t="s">
        <v>50756</v>
      </c>
      <c r="D21913" s="519" t="s">
        <v>50760</v>
      </c>
      <c r="I21913" s="519" t="s">
        <v>5</v>
      </c>
      <c r="J21913" s="650">
        <v>34.15</v>
      </c>
    </row>
    <row r="21914" spans="1:10">
      <c r="A21914" s="519" t="s">
        <v>50761</v>
      </c>
      <c r="B21914" s="519" t="str">
        <f t="shared" si="342"/>
        <v>CINTA CIRCULAR DE ACO GALVANIZADO COM PARAFUSOS,DE APROXIMADAMENTE 120MM.FORNECIMENTO</v>
      </c>
      <c r="C21914" s="519" t="s">
        <v>50756</v>
      </c>
      <c r="D21914" s="519" t="s">
        <v>50760</v>
      </c>
      <c r="I21914" s="519" t="s">
        <v>5</v>
      </c>
      <c r="J21914" s="650">
        <v>34.15</v>
      </c>
    </row>
    <row r="21915" spans="1:10">
      <c r="A21915" s="519" t="s">
        <v>22028</v>
      </c>
      <c r="B21915" s="519" t="str">
        <f t="shared" si="342"/>
        <v>CINTA CIRCULAR DE ACO GALVANIZADO COM PARAFUSOS,DE APROXIMADAMENTE 150MM.FORNECIMENTO</v>
      </c>
      <c r="C21915" s="519" t="s">
        <v>50756</v>
      </c>
      <c r="D21915" s="519" t="s">
        <v>50762</v>
      </c>
      <c r="I21915" s="519" t="s">
        <v>5</v>
      </c>
      <c r="J21915" s="650">
        <v>39.08</v>
      </c>
    </row>
    <row r="21916" spans="1:10">
      <c r="A21916" s="519" t="s">
        <v>22029</v>
      </c>
      <c r="B21916" s="519" t="str">
        <f t="shared" si="342"/>
        <v>CINTA CIRCULAR DE ACO GALVANIZADO COM PARAFUSOS,DE APROXIMADAMENTE 150MM.FORNECIMENTO</v>
      </c>
      <c r="C21916" s="519" t="s">
        <v>50756</v>
      </c>
      <c r="D21916" s="519" t="s">
        <v>50762</v>
      </c>
      <c r="I21916" s="519" t="s">
        <v>5</v>
      </c>
      <c r="J21916" s="650">
        <v>39.08</v>
      </c>
    </row>
    <row r="21917" spans="1:10">
      <c r="A21917" s="519" t="s">
        <v>50763</v>
      </c>
      <c r="B21917" s="519" t="str">
        <f t="shared" si="342"/>
        <v>CINTA CIRCULAR DE ACO GALVANIZADO COM PARAFUSOS,DE APROXIMADAMENTE 180MM.FORNECIMENTO</v>
      </c>
      <c r="C21917" s="519" t="s">
        <v>50756</v>
      </c>
      <c r="D21917" s="519" t="s">
        <v>50764</v>
      </c>
      <c r="I21917" s="519" t="s">
        <v>5</v>
      </c>
      <c r="J21917" s="650">
        <v>43.14</v>
      </c>
    </row>
    <row r="21918" spans="1:10">
      <c r="A21918" s="519" t="s">
        <v>50765</v>
      </c>
      <c r="B21918" s="519" t="str">
        <f t="shared" si="342"/>
        <v>CINTA CIRCULAR DE ACO GALVANIZADO COM PARAFUSOS,DE APROXIMADAMENTE 180MM.FORNECIMENTO</v>
      </c>
      <c r="C21918" s="519" t="s">
        <v>50756</v>
      </c>
      <c r="D21918" s="519" t="s">
        <v>50764</v>
      </c>
      <c r="I21918" s="519" t="s">
        <v>5</v>
      </c>
      <c r="J21918" s="650">
        <v>43.14</v>
      </c>
    </row>
    <row r="21919" spans="1:10">
      <c r="A21919" s="519" t="s">
        <v>22030</v>
      </c>
      <c r="B21919" s="519" t="str">
        <f t="shared" si="342"/>
        <v>CINTA CIRCULAR DE ACO GALVANIZADO COM PARAFUSOS,DE APROXIMADAMENTE 210MM.FORNECIMENTO</v>
      </c>
      <c r="C21919" s="519" t="s">
        <v>50756</v>
      </c>
      <c r="D21919" s="519" t="s">
        <v>50766</v>
      </c>
      <c r="I21919" s="519" t="s">
        <v>5</v>
      </c>
      <c r="J21919" s="650">
        <v>46.56</v>
      </c>
    </row>
    <row r="21920" spans="1:10">
      <c r="A21920" s="519" t="s">
        <v>22031</v>
      </c>
      <c r="B21920" s="519" t="str">
        <f t="shared" si="342"/>
        <v>CINTA CIRCULAR DE ACO GALVANIZADO COM PARAFUSOS,DE APROXIMADAMENTE 210MM.FORNECIMENTO</v>
      </c>
      <c r="C21920" s="519" t="s">
        <v>50756</v>
      </c>
      <c r="D21920" s="519" t="s">
        <v>50766</v>
      </c>
      <c r="I21920" s="519" t="s">
        <v>5</v>
      </c>
      <c r="J21920" s="650">
        <v>46.56</v>
      </c>
    </row>
    <row r="21921" spans="1:10">
      <c r="A21921" s="519" t="s">
        <v>50767</v>
      </c>
      <c r="B21921" s="519" t="str">
        <f t="shared" si="342"/>
        <v>CINTA CIRCULAR DE ACO GALVANIZADO COM PARAFUSOS,DE APROXIMADAMENTE 240MM.FORNECIMENTO</v>
      </c>
      <c r="C21921" s="519" t="s">
        <v>50756</v>
      </c>
      <c r="D21921" s="519" t="s">
        <v>50768</v>
      </c>
      <c r="I21921" s="519" t="s">
        <v>5</v>
      </c>
      <c r="J21921" s="650">
        <v>54.72</v>
      </c>
    </row>
    <row r="21922" spans="1:10">
      <c r="A21922" s="519" t="s">
        <v>50769</v>
      </c>
      <c r="B21922" s="519" t="str">
        <f t="shared" si="342"/>
        <v>CINTA CIRCULAR DE ACO GALVANIZADO COM PARAFUSOS,DE APROXIMADAMENTE 240MM.FORNECIMENTO</v>
      </c>
      <c r="C21922" s="519" t="s">
        <v>50756</v>
      </c>
      <c r="D21922" s="519" t="s">
        <v>50768</v>
      </c>
      <c r="I21922" s="519" t="s">
        <v>5</v>
      </c>
      <c r="J21922" s="650">
        <v>54.72</v>
      </c>
    </row>
    <row r="21923" spans="1:10">
      <c r="A21923" s="519" t="s">
        <v>22032</v>
      </c>
      <c r="B21923" s="519" t="str">
        <f t="shared" si="342"/>
        <v>CRUZETA Q-3,DE 6 PINOS.FORNECIMENTO</v>
      </c>
      <c r="C21923" s="519" t="s">
        <v>22033</v>
      </c>
      <c r="I21923" s="519" t="s">
        <v>5</v>
      </c>
      <c r="J21923" s="650">
        <v>167.89</v>
      </c>
    </row>
    <row r="21924" spans="1:10">
      <c r="A21924" s="519" t="s">
        <v>22034</v>
      </c>
      <c r="B21924" s="519" t="str">
        <f t="shared" si="342"/>
        <v>CRUZETA Q-3,DE 6 PINOS.FORNECIMENTO</v>
      </c>
      <c r="C21924" s="519" t="s">
        <v>22033</v>
      </c>
      <c r="I21924" s="519" t="s">
        <v>5</v>
      </c>
      <c r="J21924" s="650">
        <v>167.89</v>
      </c>
    </row>
    <row r="21925" spans="1:10">
      <c r="A21925" s="519" t="s">
        <v>22035</v>
      </c>
      <c r="B21925" s="519" t="str">
        <f t="shared" si="342"/>
        <v>GRAMPO TIPO "U",DIAMETRO DE 5" E ROSCA DE 1/2",INCLUSIVE PORCAS E ARRUELAS.FORNECIMENTO</v>
      </c>
      <c r="C21925" s="519" t="s">
        <v>52223</v>
      </c>
      <c r="D21925" s="519" t="s">
        <v>52224</v>
      </c>
      <c r="I21925" s="519" t="s">
        <v>5</v>
      </c>
      <c r="J21925" s="650">
        <v>52.73</v>
      </c>
    </row>
    <row r="21926" spans="1:10">
      <c r="A21926" s="519" t="s">
        <v>22036</v>
      </c>
      <c r="B21926" s="519" t="str">
        <f t="shared" si="342"/>
        <v>GRAMPO TIPO "U",DIAMETRO DE 5" E ROSCA DE 1/2",INCLUSIVE PORCAS E ARRUELAS.FORNECIMENTO</v>
      </c>
      <c r="C21926" s="519" t="s">
        <v>52223</v>
      </c>
      <c r="D21926" s="519" t="s">
        <v>52224</v>
      </c>
      <c r="I21926" s="519" t="s">
        <v>5</v>
      </c>
      <c r="J21926" s="650">
        <v>52.73</v>
      </c>
    </row>
    <row r="21927" spans="1:10">
      <c r="A21927" s="519" t="s">
        <v>22037</v>
      </c>
      <c r="B21927" s="519" t="str">
        <f t="shared" si="342"/>
        <v>PARAFUSO COM CABECA SEXTAVADA DE (5/8"X1.1/2").FORNECIMENTO</v>
      </c>
      <c r="C21927" s="519" t="s">
        <v>22038</v>
      </c>
      <c r="I21927" s="519" t="s">
        <v>5</v>
      </c>
      <c r="J21927" s="650">
        <v>2.2999999999999998</v>
      </c>
    </row>
    <row r="21928" spans="1:10">
      <c r="A21928" s="519" t="s">
        <v>22039</v>
      </c>
      <c r="B21928" s="519" t="str">
        <f t="shared" si="342"/>
        <v>PARAFUSO COM CABECA SEXTAVADA DE (5/8"X1.1/2").FORNECIMENTO</v>
      </c>
      <c r="C21928" s="519" t="s">
        <v>22038</v>
      </c>
      <c r="I21928" s="519" t="s">
        <v>5</v>
      </c>
      <c r="J21928" s="650">
        <v>2.2999999999999998</v>
      </c>
    </row>
    <row r="21929" spans="1:10">
      <c r="A21929" s="519" t="s">
        <v>22040</v>
      </c>
      <c r="B21929" s="519" t="str">
        <f t="shared" si="342"/>
        <v>PARAFUSO COM CABECA SEXTAVADA DE(12X1,75X50)MM.FORNECIMENTO</v>
      </c>
      <c r="C21929" s="519" t="s">
        <v>22041</v>
      </c>
      <c r="I21929" s="519" t="s">
        <v>5</v>
      </c>
      <c r="J21929" s="650">
        <v>1.45</v>
      </c>
    </row>
    <row r="21930" spans="1:10">
      <c r="A21930" s="519" t="s">
        <v>22042</v>
      </c>
      <c r="B21930" s="519" t="str">
        <f t="shared" si="342"/>
        <v>PARAFUSO COM CABECA SEXTAVADA DE(12X1,75X50)MM.FORNECIMENTO</v>
      </c>
      <c r="C21930" s="519" t="s">
        <v>22041</v>
      </c>
      <c r="I21930" s="519" t="s">
        <v>5</v>
      </c>
      <c r="J21930" s="650">
        <v>1.45</v>
      </c>
    </row>
    <row r="21931" spans="1:10">
      <c r="A21931" s="519" t="s">
        <v>22043</v>
      </c>
      <c r="B21931" s="519" t="str">
        <f t="shared" si="342"/>
        <v>PARAFUSO FRANCES DE (5/8"X2.1/2").FORNECIMENTO</v>
      </c>
      <c r="C21931" s="519" t="s">
        <v>22044</v>
      </c>
      <c r="I21931" s="519" t="s">
        <v>5</v>
      </c>
      <c r="J21931" s="650">
        <v>5.13</v>
      </c>
    </row>
    <row r="21932" spans="1:10">
      <c r="A21932" s="519" t="s">
        <v>22045</v>
      </c>
      <c r="B21932" s="519" t="str">
        <f t="shared" si="342"/>
        <v>PARAFUSO FRANCES DE (5/8"X2.1/2").FORNECIMENTO</v>
      </c>
      <c r="C21932" s="519" t="s">
        <v>22044</v>
      </c>
      <c r="I21932" s="519" t="s">
        <v>5</v>
      </c>
      <c r="J21932" s="650">
        <v>5.13</v>
      </c>
    </row>
    <row r="21933" spans="1:10">
      <c r="A21933" s="519" t="s">
        <v>22046</v>
      </c>
      <c r="B21933" s="519" t="str">
        <f t="shared" si="342"/>
        <v>PARAFUSO DE MAQUINA SEXTAVADA DE (1/2"X1.1/2").FORNECIMENTO</v>
      </c>
      <c r="C21933" s="519" t="s">
        <v>22047</v>
      </c>
      <c r="I21933" s="519" t="s">
        <v>5</v>
      </c>
      <c r="J21933" s="650">
        <v>2.5</v>
      </c>
    </row>
    <row r="21934" spans="1:10">
      <c r="A21934" s="519" t="s">
        <v>22048</v>
      </c>
      <c r="B21934" s="519" t="str">
        <f t="shared" si="342"/>
        <v>PARAFUSO DE MAQUINA SEXTAVADA DE (1/2"X1.1/2").FORNECIMENTO</v>
      </c>
      <c r="C21934" s="519" t="s">
        <v>22047</v>
      </c>
      <c r="I21934" s="519" t="s">
        <v>5</v>
      </c>
      <c r="J21934" s="650">
        <v>2.5</v>
      </c>
    </row>
    <row r="21935" spans="1:10">
      <c r="A21935" s="519" t="s">
        <v>22049</v>
      </c>
      <c r="B21935" s="519" t="str">
        <f t="shared" si="342"/>
        <v>PORCA SEXTAVADA,EM ACO BAIXO CARBONO (1010/1020),UNC,5/8"(16MM),ACABAMENTO POLIDO OU ZINCADO.FORNECIMENTO</v>
      </c>
      <c r="C21935" s="519" t="s">
        <v>52225</v>
      </c>
      <c r="D21935" s="519" t="s">
        <v>52226</v>
      </c>
      <c r="I21935" s="519" t="s">
        <v>5</v>
      </c>
      <c r="J21935" s="650">
        <v>1.02</v>
      </c>
    </row>
    <row r="21936" spans="1:10">
      <c r="A21936" s="519" t="s">
        <v>22050</v>
      </c>
      <c r="B21936" s="519" t="str">
        <f t="shared" si="342"/>
        <v>PORCA SEXTAVADA,EM ACO BAIXO CARBONO (1010/1020),UNC,5/8"(16MM),ACABAMENTO POLIDO OU ZINCADO.FORNECIMENTO</v>
      </c>
      <c r="C21936" s="519" t="s">
        <v>52225</v>
      </c>
      <c r="D21936" s="519" t="s">
        <v>52226</v>
      </c>
      <c r="I21936" s="519" t="s">
        <v>5</v>
      </c>
      <c r="J21936" s="650">
        <v>1.02</v>
      </c>
    </row>
    <row r="21937" spans="1:10">
      <c r="A21937" s="519" t="s">
        <v>22051</v>
      </c>
      <c r="B21937" s="519" t="str">
        <f t="shared" si="342"/>
        <v>PORCA SEXTAVADA EM ACO BAIXO CARBONO (1010/1020),UNC,(M12X1,75)MM,ACABAMENTO ZINCADO.FORNECIMENTO</v>
      </c>
      <c r="C21937" s="519" t="s">
        <v>52227</v>
      </c>
      <c r="D21937" s="519" t="s">
        <v>52228</v>
      </c>
      <c r="I21937" s="519" t="s">
        <v>5</v>
      </c>
      <c r="J21937" s="650">
        <v>0.23</v>
      </c>
    </row>
    <row r="21938" spans="1:10">
      <c r="A21938" s="519" t="s">
        <v>22052</v>
      </c>
      <c r="B21938" s="519" t="str">
        <f t="shared" si="342"/>
        <v>PORCA SEXTAVADA EM ACO BAIXO CARBONO (1010/1020),UNC,(M12X1,75)MM,ACABAMENTO ZINCADO.FORNECIMENTO</v>
      </c>
      <c r="C21938" s="519" t="s">
        <v>52227</v>
      </c>
      <c r="D21938" s="519" t="s">
        <v>52228</v>
      </c>
      <c r="I21938" s="519" t="s">
        <v>5</v>
      </c>
      <c r="J21938" s="650">
        <v>0.23</v>
      </c>
    </row>
    <row r="21939" spans="1:10">
      <c r="A21939" s="519" t="s">
        <v>22053</v>
      </c>
      <c r="B21939" s="519" t="str">
        <f t="shared" si="342"/>
        <v>BASE DE ACO PARA SUSTENTACAO DE POSTE FIXADA POR CHUMBADOREM FUNDACAO DE CONCRETO ARMADO.ASSENTAMENTO</v>
      </c>
      <c r="C21939" s="519" t="s">
        <v>49158</v>
      </c>
      <c r="D21939" s="519" t="s">
        <v>49159</v>
      </c>
      <c r="I21939" s="519" t="s">
        <v>5</v>
      </c>
      <c r="J21939" s="650">
        <v>99.07</v>
      </c>
    </row>
    <row r="21940" spans="1:10">
      <c r="A21940" s="519" t="s">
        <v>22054</v>
      </c>
      <c r="B21940" s="519" t="str">
        <f t="shared" si="342"/>
        <v>BASE DE ACO PARA SUSTENTACAO DE POSTE FIXADA POR CHUMBADOREM FUNDACAO DE CONCRETO ARMADO.ASSENTAMENTO</v>
      </c>
      <c r="C21940" s="519" t="s">
        <v>49158</v>
      </c>
      <c r="D21940" s="519" t="s">
        <v>49159</v>
      </c>
      <c r="I21940" s="519" t="s">
        <v>5</v>
      </c>
      <c r="J21940" s="650">
        <v>96.57</v>
      </c>
    </row>
    <row r="21941" spans="1:10">
      <c r="A21941" s="519" t="s">
        <v>22055</v>
      </c>
      <c r="B21941" s="519" t="str">
        <f t="shared" si="342"/>
        <v>CHUMBADOR PARA FIXACAO DE POSTE DE ACO CURVO DE 1 BRACO,DE 8M ATE 9M DE ALTURA,EXCLUSIVE ESTE,DE 7/8"X600MM,COM PORCA EARRUELA GALVANIZADAS A FOGO,PADRAO RIOLUZ.FORNECIMENTO E INSTALACAO</v>
      </c>
      <c r="C21941" s="519" t="s">
        <v>49160</v>
      </c>
      <c r="D21941" s="519" t="s">
        <v>49161</v>
      </c>
      <c r="E21941" s="519" t="s">
        <v>49162</v>
      </c>
      <c r="F21941" s="519" t="s">
        <v>48722</v>
      </c>
      <c r="I21941" s="519" t="s">
        <v>5</v>
      </c>
      <c r="J21941" s="650">
        <v>151.96</v>
      </c>
    </row>
    <row r="21942" spans="1:10">
      <c r="A21942" s="519" t="s">
        <v>22056</v>
      </c>
      <c r="B21942" s="519" t="str">
        <f t="shared" si="342"/>
        <v>CHUMBADOR PARA FIXACAO DE POSTE DE ACO CURVO DE 1 BRACO,DE 8M ATE 9M DE ALTURA,EXCLUSIVE ESTE,DE 7/8"X600MM,COM PORCA EARRUELA GALVANIZADAS A FOGO,PADRAO RIOLUZ.FORNECIMENTO E INSTALACAO</v>
      </c>
      <c r="C21942" s="519" t="s">
        <v>49160</v>
      </c>
      <c r="D21942" s="519" t="s">
        <v>49161</v>
      </c>
      <c r="E21942" s="519" t="s">
        <v>49162</v>
      </c>
      <c r="F21942" s="519" t="s">
        <v>48722</v>
      </c>
      <c r="I21942" s="519" t="s">
        <v>5</v>
      </c>
      <c r="J21942" s="650">
        <v>150.37</v>
      </c>
    </row>
    <row r="21943" spans="1:10">
      <c r="A21943" s="519" t="s">
        <v>22057</v>
      </c>
      <c r="B21943" s="519" t="str">
        <f t="shared" si="342"/>
        <v>CRUZETA N°2,DE 2 PINOS.FORNECIMENTO</v>
      </c>
      <c r="C21943" s="519" t="s">
        <v>22058</v>
      </c>
      <c r="I21943" s="519" t="s">
        <v>5</v>
      </c>
      <c r="J21943" s="650">
        <v>118.35</v>
      </c>
    </row>
    <row r="21944" spans="1:10">
      <c r="A21944" s="519" t="s">
        <v>22059</v>
      </c>
      <c r="B21944" s="519" t="str">
        <f t="shared" si="342"/>
        <v>CRUZETA N°2,DE 2 PINOS.FORNECIMENTO</v>
      </c>
      <c r="C21944" s="519" t="s">
        <v>22058</v>
      </c>
      <c r="I21944" s="519" t="s">
        <v>5</v>
      </c>
      <c r="J21944" s="650">
        <v>118.35</v>
      </c>
    </row>
    <row r="21945" spans="1:10">
      <c r="A21945" s="519" t="s">
        <v>22060</v>
      </c>
      <c r="B21945" s="519" t="str">
        <f t="shared" si="342"/>
        <v>ARAME DE FERRO GALVANIZADO DE 12BWG, 2,76MM.FORNECIMENTO</v>
      </c>
      <c r="C21945" s="519" t="s">
        <v>50770</v>
      </c>
      <c r="I21945" s="519" t="s">
        <v>51</v>
      </c>
      <c r="J21945" s="650">
        <v>13.26</v>
      </c>
    </row>
    <row r="21946" spans="1:10">
      <c r="A21946" s="519" t="s">
        <v>22061</v>
      </c>
      <c r="B21946" s="519" t="str">
        <f t="shared" si="342"/>
        <v>ARAME DE FERRO GALVANIZADO DE 12BWG, 2,76MM.FORNECIMENTO</v>
      </c>
      <c r="C21946" s="519" t="s">
        <v>50770</v>
      </c>
      <c r="I21946" s="519" t="s">
        <v>51</v>
      </c>
      <c r="J21946" s="650">
        <v>13.26</v>
      </c>
    </row>
    <row r="21947" spans="1:10">
      <c r="A21947" s="519" t="s">
        <v>22062</v>
      </c>
      <c r="B21947" s="519" t="str">
        <f t="shared" si="342"/>
        <v>EXTRACAO E TRANSPORTE DE TERRA PARA SUBSTRATO,PARA ENCHIMENTO DE SACOS PLASTICOS E PRODUCAO DE MUDAS DE ESSENCIAS FLORESTAIS.CUSTO VALIDO PARA CADA 100 UNIDADES</v>
      </c>
      <c r="C21947" s="519" t="s">
        <v>49163</v>
      </c>
      <c r="D21947" s="519" t="s">
        <v>49164</v>
      </c>
      <c r="E21947" s="519" t="s">
        <v>49165</v>
      </c>
      <c r="I21947" s="519" t="s">
        <v>5</v>
      </c>
      <c r="J21947" s="650">
        <v>7.26</v>
      </c>
    </row>
    <row r="21948" spans="1:10">
      <c r="A21948" s="519" t="s">
        <v>22063</v>
      </c>
      <c r="B21948" s="519" t="str">
        <f t="shared" si="342"/>
        <v>EXTRACAO E TRANSPORTE DE TERRA PARA SUBSTRATO,PARA ENCHIMENTO DE SACOS PLASTICOS E PRODUCAO DE MUDAS DE ESSENCIAS FLORESTAIS.CUSTO VALIDO PARA CADA 100 UNIDADES</v>
      </c>
      <c r="C21948" s="519" t="s">
        <v>49163</v>
      </c>
      <c r="D21948" s="519" t="s">
        <v>49164</v>
      </c>
      <c r="E21948" s="519" t="s">
        <v>49165</v>
      </c>
      <c r="I21948" s="519" t="s">
        <v>5</v>
      </c>
      <c r="J21948" s="650">
        <v>6.29</v>
      </c>
    </row>
    <row r="21949" spans="1:10">
      <c r="A21949" s="519" t="s">
        <v>22064</v>
      </c>
      <c r="B21949" s="519" t="str">
        <f t="shared" si="342"/>
        <v>PENEIRAMENTO E MISTURA DE TERRA PARA ENCHIMENTO DE SACOS PLASTICOS E PRODUCAO DE MUDAS DE ESSENCIAS FLORESTAIS.CUSTO VALIDO PARA CADA 100 UNIDADES</v>
      </c>
      <c r="C21949" s="519" t="s">
        <v>49166</v>
      </c>
      <c r="D21949" s="519" t="s">
        <v>49167</v>
      </c>
      <c r="E21949" s="519" t="s">
        <v>49168</v>
      </c>
      <c r="I21949" s="519" t="s">
        <v>5</v>
      </c>
      <c r="J21949" s="650">
        <v>10.76</v>
      </c>
    </row>
    <row r="21950" spans="1:10">
      <c r="A21950" s="519" t="s">
        <v>22065</v>
      </c>
      <c r="B21950" s="519" t="str">
        <f t="shared" si="342"/>
        <v>PENEIRAMENTO E MISTURA DE TERRA PARA ENCHIMENTO DE SACOS PLASTICOS E PRODUCAO DE MUDAS DE ESSENCIAS FLORESTAIS.CUSTO VALIDO PARA CADA 100 UNIDADES</v>
      </c>
      <c r="C21950" s="519" t="s">
        <v>49166</v>
      </c>
      <c r="D21950" s="519" t="s">
        <v>49167</v>
      </c>
      <c r="E21950" s="519" t="s">
        <v>49168</v>
      </c>
      <c r="I21950" s="519" t="s">
        <v>5</v>
      </c>
      <c r="J21950" s="650">
        <v>9.32</v>
      </c>
    </row>
    <row r="21951" spans="1:10">
      <c r="A21951" s="519" t="s">
        <v>22066</v>
      </c>
      <c r="B21951" s="519" t="str">
        <f t="shared" si="342"/>
        <v>DESINFECCAO E ADUBACAO DA TERRA DE SUBSTRATO,PARA ENCHIMENTO DE SACOS PLASTICOS E PRODUCAO DE MUDAS DE ESSENCIAS FLORESTAIS.CUSTO VALIDO PARA CADA 100 UNIDADES</v>
      </c>
      <c r="C21951" s="519" t="s">
        <v>49169</v>
      </c>
      <c r="D21951" s="519" t="s">
        <v>49170</v>
      </c>
      <c r="E21951" s="519" t="s">
        <v>49171</v>
      </c>
      <c r="I21951" s="519" t="s">
        <v>5</v>
      </c>
      <c r="J21951" s="650">
        <v>3.63</v>
      </c>
    </row>
    <row r="21952" spans="1:10">
      <c r="A21952" s="519" t="s">
        <v>22067</v>
      </c>
      <c r="B21952" s="519" t="str">
        <f t="shared" si="342"/>
        <v>DESINFECCAO E ADUBACAO DA TERRA DE SUBSTRATO,PARA ENCHIMENTO DE SACOS PLASTICOS E PRODUCAO DE MUDAS DE ESSENCIAS FLORESTAIS.CUSTO VALIDO PARA CADA 100 UNIDADES</v>
      </c>
      <c r="C21952" s="519" t="s">
        <v>49169</v>
      </c>
      <c r="D21952" s="519" t="s">
        <v>49170</v>
      </c>
      <c r="E21952" s="519" t="s">
        <v>49171</v>
      </c>
      <c r="I21952" s="519" t="s">
        <v>5</v>
      </c>
      <c r="J21952" s="650">
        <v>3.14</v>
      </c>
    </row>
    <row r="21953" spans="1:10">
      <c r="A21953" s="519" t="s">
        <v>22068</v>
      </c>
      <c r="B21953" s="519" t="str">
        <f t="shared" si="342"/>
        <v>ENCHIMENTO DOS SACOS PLASTICOS,PARA PRODUCAO DE MUDAS DE ESSENCIAS FLORESTAIS.CUSTO VALIDO PARA CADA 100 UNIDADES</v>
      </c>
      <c r="C21953" s="519" t="s">
        <v>49172</v>
      </c>
      <c r="D21953" s="519" t="s">
        <v>49173</v>
      </c>
      <c r="I21953" s="519" t="s">
        <v>5</v>
      </c>
      <c r="J21953" s="650">
        <v>28.08</v>
      </c>
    </row>
    <row r="21954" spans="1:10">
      <c r="A21954" s="519" t="s">
        <v>22069</v>
      </c>
      <c r="B21954" s="519" t="str">
        <f t="shared" si="342"/>
        <v>ENCHIMENTO DOS SACOS PLASTICOS,PARA PRODUCAO DE MUDAS DE ESSENCIAS FLORESTAIS.CUSTO VALIDO PARA CADA 100 UNIDADES</v>
      </c>
      <c r="C21954" s="519" t="s">
        <v>49172</v>
      </c>
      <c r="D21954" s="519" t="s">
        <v>49173</v>
      </c>
      <c r="I21954" s="519" t="s">
        <v>5</v>
      </c>
      <c r="J21954" s="650">
        <v>26.03</v>
      </c>
    </row>
    <row r="21955" spans="1:10">
      <c r="A21955" s="519" t="s">
        <v>22070</v>
      </c>
      <c r="B21955" s="519" t="str">
        <f t="shared" si="342"/>
        <v>PREPARO DOS CANTEIROS,PARA PRODUCAO DE MUDAS DE ESSENCIAS FLORESTAIS.CUSTO VALIDO PARA CADA 100 UNIDADES</v>
      </c>
      <c r="C21955" s="519" t="s">
        <v>49174</v>
      </c>
      <c r="D21955" s="519" t="s">
        <v>49175</v>
      </c>
      <c r="I21955" s="519" t="s">
        <v>5</v>
      </c>
      <c r="J21955" s="650">
        <v>3.63</v>
      </c>
    </row>
    <row r="21956" spans="1:10">
      <c r="A21956" s="519" t="s">
        <v>22071</v>
      </c>
      <c r="B21956" s="519" t="str">
        <f t="shared" si="342"/>
        <v>PREPARO DOS CANTEIROS,PARA PRODUCAO DE MUDAS DE ESSENCIAS FLORESTAIS.CUSTO VALIDO PARA CADA 100 UNIDADES</v>
      </c>
      <c r="C21956" s="519" t="s">
        <v>49174</v>
      </c>
      <c r="D21956" s="519" t="s">
        <v>49175</v>
      </c>
      <c r="I21956" s="519" t="s">
        <v>5</v>
      </c>
      <c r="J21956" s="650">
        <v>3.14</v>
      </c>
    </row>
    <row r="21957" spans="1:10">
      <c r="A21957" s="519" t="s">
        <v>22072</v>
      </c>
      <c r="B21957" s="519" t="str">
        <f t="shared" si="342"/>
        <v>ENCANTEIRAMENTO DOS SACOS PLASTICOS,PARA PRODUCAO DE MUDAS NATIVAS DE ESSENCIAS FLORESTAIS.CUSTO VALIDO PARA CADA 100 UNIDADES</v>
      </c>
      <c r="C21957" s="519" t="s">
        <v>49176</v>
      </c>
      <c r="D21957" s="519" t="s">
        <v>49177</v>
      </c>
      <c r="E21957" s="519" t="s">
        <v>49178</v>
      </c>
      <c r="I21957" s="519" t="s">
        <v>5</v>
      </c>
      <c r="J21957" s="650">
        <v>10.76</v>
      </c>
    </row>
    <row r="21958" spans="1:10">
      <c r="A21958" s="519" t="s">
        <v>22073</v>
      </c>
      <c r="B21958" s="519" t="str">
        <f t="shared" si="342"/>
        <v>ENCANTEIRAMENTO DOS SACOS PLASTICOS,PARA PRODUCAO DE MUDAS NATIVAS DE ESSENCIAS FLORESTAIS.CUSTO VALIDO PARA CADA 100 UNIDADES</v>
      </c>
      <c r="C21958" s="519" t="s">
        <v>49176</v>
      </c>
      <c r="D21958" s="519" t="s">
        <v>49177</v>
      </c>
      <c r="E21958" s="519" t="s">
        <v>49178</v>
      </c>
      <c r="I21958" s="519" t="s">
        <v>5</v>
      </c>
      <c r="J21958" s="650">
        <v>9.32</v>
      </c>
    </row>
    <row r="21959" spans="1:10">
      <c r="A21959" s="519" t="s">
        <v>22074</v>
      </c>
      <c r="B21959" s="519" t="str">
        <f t="shared" si="342"/>
        <v>REPICAGEM E DESBASTE DAS MUDAS DE ESSENCIAS FLORESTAIS.CUSTO VALIDO PARA CADA 100 UNIDADES</v>
      </c>
      <c r="C21959" s="519" t="s">
        <v>49180</v>
      </c>
      <c r="D21959" s="519" t="s">
        <v>49181</v>
      </c>
      <c r="I21959" s="519" t="s">
        <v>5</v>
      </c>
      <c r="J21959" s="650">
        <v>7.12</v>
      </c>
    </row>
    <row r="21960" spans="1:10">
      <c r="A21960" s="519" t="s">
        <v>22075</v>
      </c>
      <c r="B21960" s="519" t="str">
        <f t="shared" ref="B21960:B22023" si="343">C21960&amp;D21960&amp;E21960&amp;F21960&amp;G21960&amp;H21960</f>
        <v>REPICAGEM E DESBASTE DAS MUDAS DE ESSENCIAS FLORESTAIS.CUSTO VALIDO PARA CADA 100 UNIDADES</v>
      </c>
      <c r="C21960" s="519" t="s">
        <v>49180</v>
      </c>
      <c r="D21960" s="519" t="s">
        <v>49181</v>
      </c>
      <c r="I21960" s="519" t="s">
        <v>5</v>
      </c>
      <c r="J21960" s="650">
        <v>6.17</v>
      </c>
    </row>
    <row r="21961" spans="1:10">
      <c r="A21961" s="519" t="s">
        <v>22076</v>
      </c>
      <c r="B21961" s="519" t="str">
        <f t="shared" si="343"/>
        <v>IRRIGACAO DAS MUDAS DE ESSENCIAS FLORESTAIS COM USO DE MANGUEIRA.CUSTO VALIDO PARA CADA 100 UNIDADES</v>
      </c>
      <c r="C21961" s="519" t="s">
        <v>49182</v>
      </c>
      <c r="D21961" s="519" t="s">
        <v>49183</v>
      </c>
      <c r="I21961" s="519" t="s">
        <v>5</v>
      </c>
      <c r="J21961" s="650">
        <v>35.78</v>
      </c>
    </row>
    <row r="21962" spans="1:10">
      <c r="A21962" s="519" t="s">
        <v>22077</v>
      </c>
      <c r="B21962" s="519" t="str">
        <f t="shared" si="343"/>
        <v>IRRIGACAO DAS MUDAS DE ESSENCIAS FLORESTAIS COM USO DE MANGUEIRA.CUSTO VALIDO PARA CADA 100 UNIDADES</v>
      </c>
      <c r="C21962" s="519" t="s">
        <v>49182</v>
      </c>
      <c r="D21962" s="519" t="s">
        <v>49183</v>
      </c>
      <c r="I21962" s="519" t="s">
        <v>5</v>
      </c>
      <c r="J21962" s="650">
        <v>31.01</v>
      </c>
    </row>
    <row r="21963" spans="1:10">
      <c r="A21963" s="519" t="s">
        <v>22078</v>
      </c>
      <c r="B21963" s="519" t="str">
        <f t="shared" si="343"/>
        <v>CAPINA MANUAL,REMOCAO E SELECAO DAS MUDAS DE ESSENCIAS FLORESTAIS.CUSTO VALIDO PARA CADA 100 UNIDADES</v>
      </c>
      <c r="C21963" s="519" t="s">
        <v>49184</v>
      </c>
      <c r="D21963" s="519" t="s">
        <v>49185</v>
      </c>
      <c r="I21963" s="519" t="s">
        <v>5</v>
      </c>
      <c r="J21963" s="650">
        <v>2.2800000000000002</v>
      </c>
    </row>
    <row r="21964" spans="1:10">
      <c r="A21964" s="519" t="s">
        <v>22079</v>
      </c>
      <c r="B21964" s="519" t="str">
        <f t="shared" si="343"/>
        <v>CAPINA MANUAL,REMOCAO E SELECAO DAS MUDAS DE ESSENCIAS FLORESTAIS.CUSTO VALIDO PARA CADA 100 UNIDADES</v>
      </c>
      <c r="C21964" s="519" t="s">
        <v>49184</v>
      </c>
      <c r="D21964" s="519" t="s">
        <v>49185</v>
      </c>
      <c r="I21964" s="519" t="s">
        <v>5</v>
      </c>
      <c r="J21964" s="650">
        <v>1.98</v>
      </c>
    </row>
    <row r="21965" spans="1:10">
      <c r="A21965" s="519" t="s">
        <v>22080</v>
      </c>
      <c r="B21965" s="519" t="str">
        <f t="shared" si="343"/>
        <v>APLICACAO DE DEFENSIVOS,EXCLUSIVE ESTE,NAS MUDAS DE ESSENCIAS FLORESTAIS.CUSTO VALIDO PARA CADA 100 UNIDADES</v>
      </c>
      <c r="C21965" s="519" t="s">
        <v>49186</v>
      </c>
      <c r="D21965" s="519" t="s">
        <v>49187</v>
      </c>
      <c r="I21965" s="519" t="s">
        <v>5</v>
      </c>
      <c r="J21965" s="650">
        <v>53.8</v>
      </c>
    </row>
    <row r="21966" spans="1:10">
      <c r="A21966" s="519" t="s">
        <v>22081</v>
      </c>
      <c r="B21966" s="519" t="str">
        <f t="shared" si="343"/>
        <v>APLICACAO DE DEFENSIVOS,EXCLUSIVE ESTE,NAS MUDAS DE ESSENCIAS FLORESTAIS.CUSTO VALIDO PARA CADA 100 UNIDADES</v>
      </c>
      <c r="C21966" s="519" t="s">
        <v>49186</v>
      </c>
      <c r="D21966" s="519" t="s">
        <v>49187</v>
      </c>
      <c r="I21966" s="519" t="s">
        <v>5</v>
      </c>
      <c r="J21966" s="650">
        <v>46.63</v>
      </c>
    </row>
    <row r="21967" spans="1:10">
      <c r="A21967" s="519" t="s">
        <v>22082</v>
      </c>
      <c r="B21967" s="519" t="str">
        <f t="shared" si="343"/>
        <v>PREPARO DE ESTACAS PARA PRODUCAO DE MUDAS DE ESSENCIAS FLORESTAIS.CUSTO VALIDO PARA CADA 100 UNIDADES</v>
      </c>
      <c r="C21967" s="519" t="s">
        <v>49188</v>
      </c>
      <c r="D21967" s="519" t="s">
        <v>49185</v>
      </c>
      <c r="I21967" s="519" t="s">
        <v>5</v>
      </c>
      <c r="J21967" s="650">
        <v>7.12</v>
      </c>
    </row>
    <row r="21968" spans="1:10">
      <c r="A21968" s="519" t="s">
        <v>22083</v>
      </c>
      <c r="B21968" s="519" t="str">
        <f t="shared" si="343"/>
        <v>PREPARO DE ESTACAS PARA PRODUCAO DE MUDAS DE ESSENCIAS FLORESTAIS.CUSTO VALIDO PARA CADA 100 UNIDADES</v>
      </c>
      <c r="C21968" s="519" t="s">
        <v>49188</v>
      </c>
      <c r="D21968" s="519" t="s">
        <v>49185</v>
      </c>
      <c r="I21968" s="519" t="s">
        <v>5</v>
      </c>
      <c r="J21968" s="650">
        <v>6.17</v>
      </c>
    </row>
    <row r="21969" spans="1:10">
      <c r="A21969" s="519" t="s">
        <v>22084</v>
      </c>
      <c r="B21969" s="519" t="str">
        <f t="shared" si="343"/>
        <v>SACO PLASTICO PARA PRODUCAO DE MUDAS NA MEDIA DE (15X25)CM X 0,15MM.FORNECIMENTO</v>
      </c>
      <c r="C21969" s="519" t="s">
        <v>49189</v>
      </c>
      <c r="D21969" s="519" t="s">
        <v>49190</v>
      </c>
      <c r="I21969" s="519" t="s">
        <v>51</v>
      </c>
      <c r="J21969" s="650">
        <v>22.56</v>
      </c>
    </row>
    <row r="21970" spans="1:10">
      <c r="A21970" s="519" t="s">
        <v>22085</v>
      </c>
      <c r="B21970" s="519" t="str">
        <f t="shared" si="343"/>
        <v>SACO PLASTICO PARA PRODUCAO DE MUDAS NA MEDIA DE (15X25)CM X 0,15MM.FORNECIMENTO</v>
      </c>
      <c r="C21970" s="519" t="s">
        <v>49189</v>
      </c>
      <c r="D21970" s="519" t="s">
        <v>49190</v>
      </c>
      <c r="I21970" s="519" t="s">
        <v>51</v>
      </c>
      <c r="J21970" s="650">
        <v>22.56</v>
      </c>
    </row>
    <row r="21971" spans="1:10">
      <c r="A21971" s="519" t="s">
        <v>22086</v>
      </c>
      <c r="B21971" s="519" t="str">
        <f t="shared" si="343"/>
        <v>SACO PLASTICO PARA PRODUCAO DE MUDAS NA MEDIA DE (20X30)CM X 0,20MM.FORNECIMENTO</v>
      </c>
      <c r="C21971" s="519" t="s">
        <v>49191</v>
      </c>
      <c r="D21971" s="519" t="s">
        <v>49192</v>
      </c>
      <c r="I21971" s="519" t="s">
        <v>51</v>
      </c>
      <c r="J21971" s="650">
        <v>22.56</v>
      </c>
    </row>
    <row r="21972" spans="1:10">
      <c r="A21972" s="519" t="s">
        <v>22087</v>
      </c>
      <c r="B21972" s="519" t="str">
        <f t="shared" si="343"/>
        <v>SACO PLASTICO PARA PRODUCAO DE MUDAS NA MEDIA DE (20X30)CM X 0,20MM.FORNECIMENTO</v>
      </c>
      <c r="C21972" s="519" t="s">
        <v>49191</v>
      </c>
      <c r="D21972" s="519" t="s">
        <v>49192</v>
      </c>
      <c r="I21972" s="519" t="s">
        <v>51</v>
      </c>
      <c r="J21972" s="650">
        <v>22.56</v>
      </c>
    </row>
    <row r="21973" spans="1:10">
      <c r="A21973" s="519" t="s">
        <v>22088</v>
      </c>
      <c r="B21973" s="519" t="str">
        <f t="shared" si="343"/>
        <v>SACO PLASTICO PARA PRODUCAO DE MUDAS NA MEDIA DE (28X35)CM X 0,22MM.FORNECIMENTO</v>
      </c>
      <c r="C21973" s="519" t="s">
        <v>49193</v>
      </c>
      <c r="D21973" s="519" t="s">
        <v>49194</v>
      </c>
      <c r="I21973" s="519" t="s">
        <v>51</v>
      </c>
      <c r="J21973" s="650">
        <v>22.56</v>
      </c>
    </row>
    <row r="21974" spans="1:10">
      <c r="A21974" s="519" t="s">
        <v>22089</v>
      </c>
      <c r="B21974" s="519" t="str">
        <f t="shared" si="343"/>
        <v>SACO PLASTICO PARA PRODUCAO DE MUDAS NA MEDIA DE (28X35)CM X 0,22MM.FORNECIMENTO</v>
      </c>
      <c r="C21974" s="519" t="s">
        <v>49193</v>
      </c>
      <c r="D21974" s="519" t="s">
        <v>49194</v>
      </c>
      <c r="I21974" s="519" t="s">
        <v>51</v>
      </c>
      <c r="J21974" s="650">
        <v>22.56</v>
      </c>
    </row>
    <row r="21975" spans="1:10">
      <c r="A21975" s="519" t="s">
        <v>22090</v>
      </c>
      <c r="B21975" s="519" t="str">
        <f t="shared" si="343"/>
        <v>MUDAS NATIVAS DE ESSENCIAS FLORESTAIS ATE 1,00M DE ALTURA.FORNECIMENTO</v>
      </c>
      <c r="C21975" s="519" t="s">
        <v>49195</v>
      </c>
      <c r="D21975" s="519" t="s">
        <v>37739</v>
      </c>
      <c r="I21975" s="519" t="s">
        <v>5</v>
      </c>
      <c r="J21975" s="650">
        <v>0.45</v>
      </c>
    </row>
    <row r="21976" spans="1:10">
      <c r="A21976" s="519" t="s">
        <v>22091</v>
      </c>
      <c r="B21976" s="519" t="str">
        <f t="shared" si="343"/>
        <v>MUDAS NATIVAS DE ESSENCIAS FLORESTAIS ATE 1,00M DE ALTURA.FORNECIMENTO</v>
      </c>
      <c r="C21976" s="519" t="s">
        <v>49195</v>
      </c>
      <c r="D21976" s="519" t="s">
        <v>37739</v>
      </c>
      <c r="I21976" s="519" t="s">
        <v>5</v>
      </c>
      <c r="J21976" s="650">
        <v>0.45</v>
      </c>
    </row>
    <row r="21977" spans="1:10">
      <c r="A21977" s="519" t="s">
        <v>22092</v>
      </c>
      <c r="B21977" s="519" t="str">
        <f t="shared" si="343"/>
        <v>MUDAS EXOTICAS DE ESSENCIAS FLORESTAIS (EUCALIPTOS) ATE 30CM DE ALTURA.FORNECIMENTO</v>
      </c>
      <c r="C21977" s="519" t="s">
        <v>49196</v>
      </c>
      <c r="D21977" s="519" t="s">
        <v>49197</v>
      </c>
      <c r="I21977" s="519" t="s">
        <v>5</v>
      </c>
      <c r="J21977" s="650">
        <v>0.3</v>
      </c>
    </row>
    <row r="21978" spans="1:10">
      <c r="A21978" s="519" t="s">
        <v>22093</v>
      </c>
      <c r="B21978" s="519" t="str">
        <f t="shared" si="343"/>
        <v>MUDAS EXOTICAS DE ESSENCIAS FLORESTAIS (EUCALIPTOS) ATE 30CM DE ALTURA.FORNECIMENTO</v>
      </c>
      <c r="C21978" s="519" t="s">
        <v>49196</v>
      </c>
      <c r="D21978" s="519" t="s">
        <v>49197</v>
      </c>
      <c r="I21978" s="519" t="s">
        <v>5</v>
      </c>
      <c r="J21978" s="650">
        <v>0.3</v>
      </c>
    </row>
    <row r="21979" spans="1:10">
      <c r="A21979" s="519" t="s">
        <v>22094</v>
      </c>
      <c r="B21979" s="519" t="str">
        <f t="shared" si="343"/>
        <v>MUDAS EXOTICAS DE ESSENCIAS FLORESTAIS (PINUS) ATE 30CM DE ALTURA.FORNECIMENTO</v>
      </c>
      <c r="C21979" s="519" t="s">
        <v>49198</v>
      </c>
      <c r="D21979" s="519" t="s">
        <v>49199</v>
      </c>
      <c r="I21979" s="519" t="s">
        <v>5</v>
      </c>
      <c r="J21979" s="650">
        <v>0.4</v>
      </c>
    </row>
    <row r="21980" spans="1:10">
      <c r="A21980" s="519" t="s">
        <v>22095</v>
      </c>
      <c r="B21980" s="519" t="str">
        <f t="shared" si="343"/>
        <v>MUDAS EXOTICAS DE ESSENCIAS FLORESTAIS (PINUS) ATE 30CM DE ALTURA.FORNECIMENTO</v>
      </c>
      <c r="C21980" s="519" t="s">
        <v>49198</v>
      </c>
      <c r="D21980" s="519" t="s">
        <v>49199</v>
      </c>
      <c r="I21980" s="519" t="s">
        <v>5</v>
      </c>
      <c r="J21980" s="650">
        <v>0.4</v>
      </c>
    </row>
    <row r="21981" spans="1:10">
      <c r="A21981" s="519" t="s">
        <v>22096</v>
      </c>
      <c r="B21981" s="519" t="str">
        <f t="shared" si="343"/>
        <v>MUDAS DE ESSENCIAS FLORESTAIS DE 30CM A 50CM DE ALTURA,TIPOSABIA,MARICA,TREMA,AROEIRA,IPES,PAU-FERRO E SIMILARES.FORNE-CIMENTO</v>
      </c>
      <c r="C21981" s="519" t="s">
        <v>49200</v>
      </c>
      <c r="D21981" s="519" t="s">
        <v>49201</v>
      </c>
      <c r="E21981" s="519" t="s">
        <v>38300</v>
      </c>
      <c r="I21981" s="519" t="s">
        <v>5</v>
      </c>
      <c r="J21981" s="650">
        <v>4</v>
      </c>
    </row>
    <row r="21982" spans="1:10">
      <c r="A21982" s="519" t="s">
        <v>22097</v>
      </c>
      <c r="B21982" s="519" t="str">
        <f t="shared" si="343"/>
        <v>MUDAS DE ESSENCIAS FLORESTAIS DE 30CM A 50CM DE ALTURA,TIPOSABIA,MARICA,TREMA,AROEIRA,IPES,PAU-FERRO E SIMILARES.FORNE-CIMENTO</v>
      </c>
      <c r="C21982" s="519" t="s">
        <v>49200</v>
      </c>
      <c r="D21982" s="519" t="s">
        <v>49201</v>
      </c>
      <c r="E21982" s="519" t="s">
        <v>38300</v>
      </c>
      <c r="I21982" s="519" t="s">
        <v>5</v>
      </c>
      <c r="J21982" s="650">
        <v>4</v>
      </c>
    </row>
    <row r="21983" spans="1:10">
      <c r="A21983" s="519" t="s">
        <v>22098</v>
      </c>
      <c r="B21983" s="519" t="str">
        <f t="shared" si="343"/>
        <v>CONSTRUCAO MANUAL DE ACEIROS E TRILHAS</v>
      </c>
      <c r="C21983" s="519" t="s">
        <v>22099</v>
      </c>
      <c r="I21983" s="519" t="s">
        <v>13</v>
      </c>
      <c r="J21983" s="650">
        <v>2.69</v>
      </c>
    </row>
    <row r="21984" spans="1:10">
      <c r="A21984" s="519" t="s">
        <v>22100</v>
      </c>
      <c r="B21984" s="519" t="str">
        <f t="shared" si="343"/>
        <v>CONSTRUCAO MANUAL DE ACEIROS E TRILHAS</v>
      </c>
      <c r="C21984" s="519" t="s">
        <v>22099</v>
      </c>
      <c r="I21984" s="519" t="s">
        <v>13</v>
      </c>
      <c r="J21984" s="650">
        <v>2.33</v>
      </c>
    </row>
    <row r="21985" spans="1:10">
      <c r="A21985" s="519" t="s">
        <v>22101</v>
      </c>
      <c r="B21985" s="519" t="str">
        <f t="shared" si="343"/>
        <v>ROCADA MANUAL DE VEGETACAO DENSA COM FOICE</v>
      </c>
      <c r="C21985" s="519" t="s">
        <v>22102</v>
      </c>
      <c r="I21985" s="519" t="s">
        <v>1014</v>
      </c>
      <c r="J21985" s="650">
        <v>2017.77</v>
      </c>
    </row>
    <row r="21986" spans="1:10">
      <c r="A21986" s="519" t="s">
        <v>22103</v>
      </c>
      <c r="B21986" s="519" t="str">
        <f t="shared" si="343"/>
        <v>ROCADA MANUAL DE VEGETACAO DENSA COM FOICE</v>
      </c>
      <c r="C21986" s="519" t="s">
        <v>22102</v>
      </c>
      <c r="I21986" s="519" t="s">
        <v>1014</v>
      </c>
      <c r="J21986" s="650">
        <v>1748.94</v>
      </c>
    </row>
    <row r="21987" spans="1:10">
      <c r="A21987" s="519" t="s">
        <v>22104</v>
      </c>
      <c r="B21987" s="519" t="str">
        <f t="shared" si="343"/>
        <v>ROCADA MANUAL DE VEGETACAO LEVE COM FOICE</v>
      </c>
      <c r="C21987" s="519" t="s">
        <v>22105</v>
      </c>
      <c r="I21987" s="519" t="s">
        <v>1014</v>
      </c>
      <c r="J21987" s="650">
        <v>1883.25</v>
      </c>
    </row>
    <row r="21988" spans="1:10">
      <c r="A21988" s="519" t="s">
        <v>22106</v>
      </c>
      <c r="B21988" s="519" t="str">
        <f t="shared" si="343"/>
        <v>ROCADA MANUAL DE VEGETACAO LEVE COM FOICE</v>
      </c>
      <c r="C21988" s="519" t="s">
        <v>22105</v>
      </c>
      <c r="I21988" s="519" t="s">
        <v>1014</v>
      </c>
      <c r="J21988" s="650">
        <v>1632.34</v>
      </c>
    </row>
    <row r="21989" spans="1:10">
      <c r="A21989" s="519" t="s">
        <v>22107</v>
      </c>
      <c r="B21989" s="519" t="str">
        <f t="shared" si="343"/>
        <v>DESTOCA COM ENXADAO</v>
      </c>
      <c r="C21989" s="519" t="s">
        <v>22108</v>
      </c>
      <c r="I21989" s="519" t="s">
        <v>1014</v>
      </c>
      <c r="J21989" s="650">
        <v>2152.2800000000002</v>
      </c>
    </row>
    <row r="21990" spans="1:10">
      <c r="A21990" s="519" t="s">
        <v>22109</v>
      </c>
      <c r="B21990" s="519" t="str">
        <f t="shared" si="343"/>
        <v>DESTOCA COM ENXADAO</v>
      </c>
      <c r="C21990" s="519" t="s">
        <v>22108</v>
      </c>
      <c r="I21990" s="519" t="s">
        <v>1014</v>
      </c>
      <c r="J21990" s="650">
        <v>1865.53</v>
      </c>
    </row>
    <row r="21991" spans="1:10">
      <c r="A21991" s="519" t="s">
        <v>22110</v>
      </c>
      <c r="B21991" s="519" t="str">
        <f t="shared" si="343"/>
        <v>CONSTRUCAO DE ESTRADAS DE CIRCULACAO COM TRATOR DE ESTEIRAS</v>
      </c>
      <c r="C21991" s="519" t="s">
        <v>22111</v>
      </c>
      <c r="I21991" s="519" t="s">
        <v>1014</v>
      </c>
      <c r="J21991" s="650">
        <v>735.43</v>
      </c>
    </row>
    <row r="21992" spans="1:10">
      <c r="A21992" s="519" t="s">
        <v>22112</v>
      </c>
      <c r="B21992" s="519" t="str">
        <f t="shared" si="343"/>
        <v>CONSTRUCAO DE ESTRADAS DE CIRCULACAO COM TRATOR DE ESTEIRAS</v>
      </c>
      <c r="C21992" s="519" t="s">
        <v>22111</v>
      </c>
      <c r="I21992" s="519" t="s">
        <v>1014</v>
      </c>
      <c r="J21992" s="650">
        <v>726.85</v>
      </c>
    </row>
    <row r="21993" spans="1:10">
      <c r="A21993" s="519" t="s">
        <v>22113</v>
      </c>
      <c r="B21993" s="519" t="str">
        <f t="shared" si="343"/>
        <v>ROCADO DE VEGETACAO COM ROCADEIRA COSTAL MOTORIZADA,INCLUSIVE AJUNTAMENTO DO MATERIAL RESULTANTE</v>
      </c>
      <c r="C21993" s="519" t="s">
        <v>52229</v>
      </c>
      <c r="D21993" s="519" t="s">
        <v>52230</v>
      </c>
      <c r="I21993" s="519" t="s">
        <v>1014</v>
      </c>
      <c r="J21993" s="650">
        <v>3294.71</v>
      </c>
    </row>
    <row r="21994" spans="1:10">
      <c r="A21994" s="519" t="s">
        <v>22114</v>
      </c>
      <c r="B21994" s="519" t="str">
        <f t="shared" si="343"/>
        <v>ROCADO DE VEGETACAO COM ROCADEIRA COSTAL MOTORIZADA,INCLUSIVE AJUNTAMENTO DO MATERIAL RESULTANTE</v>
      </c>
      <c r="C21994" s="519" t="s">
        <v>52229</v>
      </c>
      <c r="D21994" s="519" t="s">
        <v>52230</v>
      </c>
      <c r="I21994" s="519" t="s">
        <v>1014</v>
      </c>
      <c r="J21994" s="650">
        <v>2900.01</v>
      </c>
    </row>
    <row r="21995" spans="1:10">
      <c r="A21995" s="519" t="s">
        <v>22115</v>
      </c>
      <c r="B21995" s="519" t="str">
        <f t="shared" si="343"/>
        <v>ROCADO DE VEGETACAO COM TRATOR DE PNEUS E ROCADEIRA</v>
      </c>
      <c r="C21995" s="519" t="s">
        <v>22116</v>
      </c>
      <c r="I21995" s="519" t="s">
        <v>1014</v>
      </c>
      <c r="J21995" s="650">
        <v>215.35</v>
      </c>
    </row>
    <row r="21996" spans="1:10">
      <c r="A21996" s="519" t="s">
        <v>22117</v>
      </c>
      <c r="B21996" s="519" t="str">
        <f t="shared" si="343"/>
        <v>ROCADO DE VEGETACAO COM TRATOR DE PNEUS E ROCADEIRA</v>
      </c>
      <c r="C21996" s="519" t="s">
        <v>22116</v>
      </c>
      <c r="I21996" s="519" t="s">
        <v>1014</v>
      </c>
      <c r="J21996" s="650">
        <v>208.49</v>
      </c>
    </row>
    <row r="21997" spans="1:10">
      <c r="A21997" s="519" t="s">
        <v>22118</v>
      </c>
      <c r="B21997" s="519" t="str">
        <f t="shared" si="343"/>
        <v>ENLEIRAMENTO MECANICO DE VEGETACAO COM TRATOR DE ESTEIRAS</v>
      </c>
      <c r="C21997" s="519" t="s">
        <v>22119</v>
      </c>
      <c r="I21997" s="519" t="s">
        <v>1014</v>
      </c>
      <c r="J21997" s="650">
        <v>588.34</v>
      </c>
    </row>
    <row r="21998" spans="1:10">
      <c r="A21998" s="519" t="s">
        <v>22120</v>
      </c>
      <c r="B21998" s="519" t="str">
        <f t="shared" si="343"/>
        <v>ENLEIRAMENTO MECANICO DE VEGETACAO COM TRATOR DE ESTEIRAS</v>
      </c>
      <c r="C21998" s="519" t="s">
        <v>22119</v>
      </c>
      <c r="I21998" s="519" t="s">
        <v>1014</v>
      </c>
      <c r="J21998" s="650">
        <v>581.48</v>
      </c>
    </row>
    <row r="21999" spans="1:10">
      <c r="A21999" s="519" t="s">
        <v>22121</v>
      </c>
      <c r="B21999" s="519" t="str">
        <f t="shared" si="343"/>
        <v>ARACAO DO SOLO A 20CM DE PROFUNDIDADE COM TRATOR DE PNEUS EARADO DE DISCO</v>
      </c>
      <c r="C21999" s="519" t="s">
        <v>49202</v>
      </c>
      <c r="D21999" s="519" t="s">
        <v>49203</v>
      </c>
      <c r="I21999" s="519" t="s">
        <v>1014</v>
      </c>
      <c r="J21999" s="650">
        <v>323.48</v>
      </c>
    </row>
    <row r="22000" spans="1:10">
      <c r="A22000" s="519" t="s">
        <v>22122</v>
      </c>
      <c r="B22000" s="519" t="str">
        <f t="shared" si="343"/>
        <v>ARACAO DO SOLO A 20CM DE PROFUNDIDADE COM TRATOR DE PNEUS EARADO DE DISCO</v>
      </c>
      <c r="C22000" s="519" t="s">
        <v>49202</v>
      </c>
      <c r="D22000" s="519" t="s">
        <v>49203</v>
      </c>
      <c r="I22000" s="519" t="s">
        <v>1014</v>
      </c>
      <c r="J22000" s="650">
        <v>313.19</v>
      </c>
    </row>
    <row r="22001" spans="1:10">
      <c r="A22001" s="519" t="s">
        <v>22123</v>
      </c>
      <c r="B22001" s="519" t="str">
        <f t="shared" si="343"/>
        <v>GRADEACAO DO SOLO COM TRATOR DE PNEUS E GRADE DE DISCOS</v>
      </c>
      <c r="C22001" s="519" t="s">
        <v>22124</v>
      </c>
      <c r="I22001" s="519" t="s">
        <v>1014</v>
      </c>
      <c r="J22001" s="650">
        <v>165.85</v>
      </c>
    </row>
    <row r="22002" spans="1:10">
      <c r="A22002" s="519" t="s">
        <v>22125</v>
      </c>
      <c r="B22002" s="519" t="str">
        <f t="shared" si="343"/>
        <v>GRADEACAO DO SOLO COM TRATOR DE PNEUS E GRADE DE DISCOS</v>
      </c>
      <c r="C22002" s="519" t="s">
        <v>22124</v>
      </c>
      <c r="I22002" s="519" t="s">
        <v>1014</v>
      </c>
      <c r="J22002" s="650">
        <v>160.69999999999999</v>
      </c>
    </row>
    <row r="22003" spans="1:10">
      <c r="A22003" s="519" t="s">
        <v>22126</v>
      </c>
      <c r="B22003" s="519" t="str">
        <f t="shared" si="343"/>
        <v>PREPARO DE PIQUETES DE BAMBU DE 1,00M DE ALTURA,PARA ALINHAMENTO E MARCACAO DE COVAS.CUSTO VALIDO PARA CADA 100 UNIDADES</v>
      </c>
      <c r="C22003" s="519" t="s">
        <v>49204</v>
      </c>
      <c r="D22003" s="519" t="s">
        <v>49205</v>
      </c>
      <c r="I22003" s="519" t="s">
        <v>5</v>
      </c>
      <c r="J22003" s="650">
        <v>8.6</v>
      </c>
    </row>
    <row r="22004" spans="1:10">
      <c r="A22004" s="519" t="s">
        <v>22127</v>
      </c>
      <c r="B22004" s="519" t="str">
        <f t="shared" si="343"/>
        <v>PREPARO DE PIQUETES DE BAMBU DE 1,00M DE ALTURA,PARA ALINHAMENTO E MARCACAO DE COVAS.CUSTO VALIDO PARA CADA 100 UNIDADES</v>
      </c>
      <c r="C22004" s="519" t="s">
        <v>49204</v>
      </c>
      <c r="D22004" s="519" t="s">
        <v>49205</v>
      </c>
      <c r="I22004" s="519" t="s">
        <v>5</v>
      </c>
      <c r="J22004" s="650">
        <v>7.46</v>
      </c>
    </row>
    <row r="22005" spans="1:10">
      <c r="A22005" s="519" t="s">
        <v>22128</v>
      </c>
      <c r="B22005" s="519" t="str">
        <f t="shared" si="343"/>
        <v>ALINHAMENTO E MARCACAO DE COVAS</v>
      </c>
      <c r="C22005" s="519" t="s">
        <v>22129</v>
      </c>
      <c r="I22005" s="519" t="s">
        <v>1014</v>
      </c>
      <c r="J22005" s="650">
        <v>322.83999999999997</v>
      </c>
    </row>
    <row r="22006" spans="1:10">
      <c r="A22006" s="519" t="s">
        <v>22130</v>
      </c>
      <c r="B22006" s="519" t="str">
        <f t="shared" si="343"/>
        <v>ALINHAMENTO E MARCACAO DE COVAS</v>
      </c>
      <c r="C22006" s="519" t="s">
        <v>22129</v>
      </c>
      <c r="I22006" s="519" t="s">
        <v>1014</v>
      </c>
      <c r="J22006" s="650">
        <v>279.83</v>
      </c>
    </row>
    <row r="22007" spans="1:10">
      <c r="A22007" s="519" t="s">
        <v>22131</v>
      </c>
      <c r="B22007" s="519" t="str">
        <f t="shared" si="343"/>
        <v>ABERTURA OU CAPINA DE FAIXAS DE 1,00M DE LARGURA</v>
      </c>
      <c r="C22007" s="519" t="s">
        <v>22132</v>
      </c>
      <c r="I22007" s="519" t="s">
        <v>13</v>
      </c>
      <c r="J22007" s="650">
        <v>0.79</v>
      </c>
    </row>
    <row r="22008" spans="1:10">
      <c r="A22008" s="519" t="s">
        <v>22133</v>
      </c>
      <c r="B22008" s="519" t="str">
        <f t="shared" si="343"/>
        <v>ABERTURA OU CAPINA DE FAIXAS DE 1,00M DE LARGURA</v>
      </c>
      <c r="C22008" s="519" t="s">
        <v>22132</v>
      </c>
      <c r="I22008" s="519" t="s">
        <v>13</v>
      </c>
      <c r="J22008" s="650">
        <v>0.69</v>
      </c>
    </row>
    <row r="22009" spans="1:10">
      <c r="A22009" s="519" t="s">
        <v>22134</v>
      </c>
      <c r="B22009" s="519" t="str">
        <f t="shared" si="343"/>
        <v>DISTRIBUICAO DE MUDAS EXOTICAS DE ESSENCIAS FLORESTAIS.CUSTO VALIDO PARA CADA 100 UNIDADES</v>
      </c>
      <c r="C22009" s="519" t="s">
        <v>49206</v>
      </c>
      <c r="D22009" s="519" t="s">
        <v>49181</v>
      </c>
      <c r="I22009" s="519" t="s">
        <v>5</v>
      </c>
      <c r="J22009" s="650">
        <v>14.34</v>
      </c>
    </row>
    <row r="22010" spans="1:10">
      <c r="A22010" s="519" t="s">
        <v>22135</v>
      </c>
      <c r="B22010" s="519" t="str">
        <f t="shared" si="343"/>
        <v>DISTRIBUICAO DE MUDAS EXOTICAS DE ESSENCIAS FLORESTAIS.CUSTO VALIDO PARA CADA 100 UNIDADES</v>
      </c>
      <c r="C22010" s="519" t="s">
        <v>49206</v>
      </c>
      <c r="D22010" s="519" t="s">
        <v>49181</v>
      </c>
      <c r="I22010" s="519" t="s">
        <v>5</v>
      </c>
      <c r="J22010" s="650">
        <v>12.43</v>
      </c>
    </row>
    <row r="22011" spans="1:10">
      <c r="A22011" s="519" t="s">
        <v>22136</v>
      </c>
      <c r="B22011" s="519" t="str">
        <f t="shared" si="343"/>
        <v>DISTRIBUICAO DE MUDAS NATIVAS DE ESSENCIAS FLORESTAIS.CUSTOVALIDO PARA CADA 100 UNIDADES</v>
      </c>
      <c r="C22011" s="519" t="s">
        <v>49207</v>
      </c>
      <c r="D22011" s="519" t="s">
        <v>49208</v>
      </c>
      <c r="I22011" s="519" t="s">
        <v>5</v>
      </c>
      <c r="J22011" s="650">
        <v>14.34</v>
      </c>
    </row>
    <row r="22012" spans="1:10">
      <c r="A22012" s="519" t="s">
        <v>22137</v>
      </c>
      <c r="B22012" s="519" t="str">
        <f t="shared" si="343"/>
        <v>DISTRIBUICAO DE MUDAS NATIVAS DE ESSENCIAS FLORESTAIS.CUSTOVALIDO PARA CADA 100 UNIDADES</v>
      </c>
      <c r="C22012" s="519" t="s">
        <v>49207</v>
      </c>
      <c r="D22012" s="519" t="s">
        <v>49208</v>
      </c>
      <c r="I22012" s="519" t="s">
        <v>5</v>
      </c>
      <c r="J22012" s="650">
        <v>12.43</v>
      </c>
    </row>
    <row r="22013" spans="1:10">
      <c r="A22013" s="519" t="s">
        <v>22138</v>
      </c>
      <c r="B22013" s="519" t="str">
        <f t="shared" si="343"/>
        <v>PLANTIO DE MUDAS EXOTICAS DE ESSENCIAS FLORESTAIS ATE 0,30MDE ALTURA,COM TUBETES,EXCLUSIVE AS MUDAS.CUSTO VALIDO PARA CADA 100 UNIDADES</v>
      </c>
      <c r="C22013" s="519" t="s">
        <v>49209</v>
      </c>
      <c r="D22013" s="519" t="s">
        <v>49210</v>
      </c>
      <c r="E22013" s="519" t="s">
        <v>49211</v>
      </c>
      <c r="I22013" s="519" t="s">
        <v>5</v>
      </c>
      <c r="J22013" s="650">
        <v>15.37</v>
      </c>
    </row>
    <row r="22014" spans="1:10">
      <c r="A22014" s="519" t="s">
        <v>22139</v>
      </c>
      <c r="B22014" s="519" t="str">
        <f t="shared" si="343"/>
        <v>PLANTIO DE MUDAS EXOTICAS DE ESSENCIAS FLORESTAIS ATE 0,30MDE ALTURA,COM TUBETES,EXCLUSIVE AS MUDAS.CUSTO VALIDO PARA CADA 100 UNIDADES</v>
      </c>
      <c r="C22014" s="519" t="s">
        <v>49209</v>
      </c>
      <c r="D22014" s="519" t="s">
        <v>49210</v>
      </c>
      <c r="E22014" s="519" t="s">
        <v>49211</v>
      </c>
      <c r="I22014" s="519" t="s">
        <v>5</v>
      </c>
      <c r="J22014" s="650">
        <v>13.32</v>
      </c>
    </row>
    <row r="22015" spans="1:10">
      <c r="A22015" s="519" t="s">
        <v>22140</v>
      </c>
      <c r="B22015" s="519" t="str">
        <f t="shared" si="343"/>
        <v>PLANTIO DE MUDAS EXOTICAS DE ESSENCIAS FLORESTAIS ATE 0,30MDE ALTURA,EM SACOS PLASTICOS,EXCLUSIVE AS MUDAS.CUSTO VALIDO PARA CADA 100 UNIDADES</v>
      </c>
      <c r="C22015" s="519" t="s">
        <v>49209</v>
      </c>
      <c r="D22015" s="519" t="s">
        <v>49212</v>
      </c>
      <c r="E22015" s="519" t="s">
        <v>49179</v>
      </c>
      <c r="I22015" s="519" t="s">
        <v>5</v>
      </c>
      <c r="J22015" s="650">
        <v>35.869999999999997</v>
      </c>
    </row>
    <row r="22016" spans="1:10">
      <c r="A22016" s="519" t="s">
        <v>22141</v>
      </c>
      <c r="B22016" s="519" t="str">
        <f t="shared" si="343"/>
        <v>PLANTIO DE MUDAS EXOTICAS DE ESSENCIAS FLORESTAIS ATE 0,30MDE ALTURA,EM SACOS PLASTICOS,EXCLUSIVE AS MUDAS.CUSTO VALIDO PARA CADA 100 UNIDADES</v>
      </c>
      <c r="C22016" s="519" t="s">
        <v>49209</v>
      </c>
      <c r="D22016" s="519" t="s">
        <v>49212</v>
      </c>
      <c r="E22016" s="519" t="s">
        <v>49179</v>
      </c>
      <c r="I22016" s="519" t="s">
        <v>5</v>
      </c>
      <c r="J22016" s="650">
        <v>31.09</v>
      </c>
    </row>
    <row r="22017" spans="1:10">
      <c r="A22017" s="519" t="s">
        <v>22142</v>
      </c>
      <c r="B22017" s="519" t="str">
        <f t="shared" si="343"/>
        <v>PLANTIO DE MUDAS NATIVAS DE ESSENCIAS FLORESTAIS ATE 1,00M DE ALTURA,EXCLUSIVE AS MUDAS.CUSTO VALIDO PARA CADA 100 UNIDADES</v>
      </c>
      <c r="C22017" s="519" t="s">
        <v>49213</v>
      </c>
      <c r="D22017" s="519" t="s">
        <v>49214</v>
      </c>
      <c r="E22017" s="519" t="s">
        <v>49215</v>
      </c>
      <c r="I22017" s="519" t="s">
        <v>5</v>
      </c>
      <c r="J22017" s="650">
        <v>143.47999999999999</v>
      </c>
    </row>
    <row r="22018" spans="1:10">
      <c r="A22018" s="519" t="s">
        <v>22143</v>
      </c>
      <c r="B22018" s="519" t="str">
        <f t="shared" si="343"/>
        <v>PLANTIO DE MUDAS NATIVAS DE ESSENCIAS FLORESTAIS ATE 1,00M DE ALTURA,EXCLUSIVE AS MUDAS.CUSTO VALIDO PARA CADA 100 UNIDADES</v>
      </c>
      <c r="C22018" s="519" t="s">
        <v>49213</v>
      </c>
      <c r="D22018" s="519" t="s">
        <v>49214</v>
      </c>
      <c r="E22018" s="519" t="s">
        <v>49215</v>
      </c>
      <c r="I22018" s="519" t="s">
        <v>5</v>
      </c>
      <c r="J22018" s="650">
        <v>124.36</v>
      </c>
    </row>
    <row r="22019" spans="1:10">
      <c r="A22019" s="519" t="s">
        <v>22144</v>
      </c>
      <c r="B22019" s="519" t="str">
        <f t="shared" si="343"/>
        <v>COLOCACAO DE COBERTURA MORTA (MULCH) AO REDOR DAS PLANTAS</v>
      </c>
      <c r="C22019" s="519" t="s">
        <v>22145</v>
      </c>
      <c r="I22019" s="519" t="s">
        <v>1014</v>
      </c>
      <c r="J22019" s="650">
        <v>215.22</v>
      </c>
    </row>
    <row r="22020" spans="1:10">
      <c r="A22020" s="519" t="s">
        <v>22146</v>
      </c>
      <c r="B22020" s="519" t="str">
        <f t="shared" si="343"/>
        <v>COLOCACAO DE COBERTURA MORTA (MULCH) AO REDOR DAS PLANTAS</v>
      </c>
      <c r="C22020" s="519" t="s">
        <v>22145</v>
      </c>
      <c r="I22020" s="519" t="s">
        <v>1014</v>
      </c>
      <c r="J22020" s="650">
        <v>186.55</v>
      </c>
    </row>
    <row r="22021" spans="1:10">
      <c r="A22021" s="519" t="s">
        <v>22147</v>
      </c>
      <c r="B22021" s="519" t="str">
        <f t="shared" si="343"/>
        <v>ABERTURA DE COVA DE 30X30X30CM,EM BANQUETA,EM ENCOSTA,INCLUSIVE MARCACAO</v>
      </c>
      <c r="C22021" s="519" t="s">
        <v>49216</v>
      </c>
      <c r="D22021" s="519" t="s">
        <v>49217</v>
      </c>
      <c r="I22021" s="519" t="s">
        <v>5</v>
      </c>
      <c r="J22021" s="650">
        <v>1.34</v>
      </c>
    </row>
    <row r="22022" spans="1:10">
      <c r="A22022" s="519" t="s">
        <v>22148</v>
      </c>
      <c r="B22022" s="519" t="str">
        <f t="shared" si="343"/>
        <v>ABERTURA DE COVA DE 30X30X30CM,EM BANQUETA,EM ENCOSTA,INCLUSIVE MARCACAO</v>
      </c>
      <c r="C22022" s="519" t="s">
        <v>49216</v>
      </c>
      <c r="D22022" s="519" t="s">
        <v>49217</v>
      </c>
      <c r="I22022" s="519" t="s">
        <v>5</v>
      </c>
      <c r="J22022" s="650">
        <v>1.1599999999999999</v>
      </c>
    </row>
    <row r="22023" spans="1:10">
      <c r="A22023" s="519" t="s">
        <v>22149</v>
      </c>
      <c r="B22023" s="519" t="str">
        <f t="shared" si="343"/>
        <v>ABERTURA DE COVA DE 15X15X15CM,INCLUINDO INCORPORACAO DE ESTERCO CURTIDO,PARA PLANTIO DE VEGETACAO REPTANTE EM AREA DERESTINGA PLANA</v>
      </c>
      <c r="C22023" s="519" t="s">
        <v>49218</v>
      </c>
      <c r="D22023" s="519" t="s">
        <v>49219</v>
      </c>
      <c r="E22023" s="519" t="s">
        <v>49220</v>
      </c>
      <c r="I22023" s="519" t="s">
        <v>5</v>
      </c>
      <c r="J22023" s="650">
        <v>0.42</v>
      </c>
    </row>
    <row r="22024" spans="1:10">
      <c r="A22024" s="519" t="s">
        <v>22150</v>
      </c>
      <c r="B22024" s="519" t="str">
        <f t="shared" ref="B22024:B22087" si="344">C22024&amp;D22024&amp;E22024&amp;F22024&amp;G22024&amp;H22024</f>
        <v>ABERTURA DE COVA DE 15X15X15CM,INCLUINDO INCORPORACAO DE ESTERCO CURTIDO,PARA PLANTIO DE VEGETACAO REPTANTE EM AREA DERESTINGA PLANA</v>
      </c>
      <c r="C22024" s="519" t="s">
        <v>49218</v>
      </c>
      <c r="D22024" s="519" t="s">
        <v>49219</v>
      </c>
      <c r="E22024" s="519" t="s">
        <v>49220</v>
      </c>
      <c r="I22024" s="519" t="s">
        <v>5</v>
      </c>
      <c r="J22024" s="650">
        <v>0.37</v>
      </c>
    </row>
    <row r="22025" spans="1:10">
      <c r="A22025" s="519" t="s">
        <v>22151</v>
      </c>
      <c r="B22025" s="519" t="str">
        <f t="shared" si="344"/>
        <v>ABERTURA DE COVA DE 20X20X20CM,INCLUINDO INCORPORACAO DE ESTERCO CURTIDO,PARA PLANTIO DE VEGETACAO CACTACEAS EM AREA DERESTINGA PLANA</v>
      </c>
      <c r="C22025" s="519" t="s">
        <v>49221</v>
      </c>
      <c r="D22025" s="519" t="s">
        <v>49222</v>
      </c>
      <c r="E22025" s="519" t="s">
        <v>49220</v>
      </c>
      <c r="I22025" s="519" t="s">
        <v>5</v>
      </c>
      <c r="J22025" s="650">
        <v>0.51</v>
      </c>
    </row>
    <row r="22026" spans="1:10">
      <c r="A22026" s="519" t="s">
        <v>22152</v>
      </c>
      <c r="B22026" s="519" t="str">
        <f t="shared" si="344"/>
        <v>ABERTURA DE COVA DE 20X20X20CM,INCLUINDO INCORPORACAO DE ESTERCO CURTIDO,PARA PLANTIO DE VEGETACAO CACTACEAS EM AREA DERESTINGA PLANA</v>
      </c>
      <c r="C22026" s="519" t="s">
        <v>49221</v>
      </c>
      <c r="D22026" s="519" t="s">
        <v>49222</v>
      </c>
      <c r="E22026" s="519" t="s">
        <v>49220</v>
      </c>
      <c r="I22026" s="519" t="s">
        <v>5</v>
      </c>
      <c r="J22026" s="650">
        <v>0.44</v>
      </c>
    </row>
    <row r="22027" spans="1:10">
      <c r="A22027" s="519" t="s">
        <v>22153</v>
      </c>
      <c r="B22027" s="519" t="str">
        <f t="shared" si="344"/>
        <v>ABERTURA DE COVA DE 30X30X30CM,INCLUINDO INCORPORACAO DE ESTERCO CURTIDO,PARA PLANTIO DE VEGETACAO ARBUSTIVA EM AREA DERESTINGA PLANA</v>
      </c>
      <c r="C22027" s="519" t="s">
        <v>49223</v>
      </c>
      <c r="D22027" s="519" t="s">
        <v>49224</v>
      </c>
      <c r="E22027" s="519" t="s">
        <v>49220</v>
      </c>
      <c r="I22027" s="519" t="s">
        <v>5</v>
      </c>
      <c r="J22027" s="650">
        <v>0.6</v>
      </c>
    </row>
    <row r="22028" spans="1:10">
      <c r="A22028" s="519" t="s">
        <v>22154</v>
      </c>
      <c r="B22028" s="519" t="str">
        <f t="shared" si="344"/>
        <v>ABERTURA DE COVA DE 30X30X30CM,INCLUINDO INCORPORACAO DE ESTERCO CURTIDO,PARA PLANTIO DE VEGETACAO ARBUSTIVA EM AREA DERESTINGA PLANA</v>
      </c>
      <c r="C22028" s="519" t="s">
        <v>49223</v>
      </c>
      <c r="D22028" s="519" t="s">
        <v>49224</v>
      </c>
      <c r="E22028" s="519" t="s">
        <v>49220</v>
      </c>
      <c r="I22028" s="519" t="s">
        <v>5</v>
      </c>
      <c r="J22028" s="650">
        <v>0.52</v>
      </c>
    </row>
    <row r="22029" spans="1:10">
      <c r="A22029" s="519" t="s">
        <v>22155</v>
      </c>
      <c r="B22029" s="519" t="str">
        <f t="shared" si="344"/>
        <v>ABERTURA DE COVA DE 40X40X40CM,INCLUINDO INCORPORACAO DE ESTERCO CURTIDO,PARA PLANTIO DE VEGETACAO ARBUSTIVA EM AREA DERESTINGA PLANA</v>
      </c>
      <c r="C22029" s="519" t="s">
        <v>49225</v>
      </c>
      <c r="D22029" s="519" t="s">
        <v>49224</v>
      </c>
      <c r="E22029" s="519" t="s">
        <v>49220</v>
      </c>
      <c r="I22029" s="519" t="s">
        <v>5</v>
      </c>
      <c r="J22029" s="650">
        <v>0.69</v>
      </c>
    </row>
    <row r="22030" spans="1:10">
      <c r="A22030" s="519" t="s">
        <v>22156</v>
      </c>
      <c r="B22030" s="519" t="str">
        <f t="shared" si="344"/>
        <v>ABERTURA DE COVA DE 40X40X40CM,INCLUINDO INCORPORACAO DE ESTERCO CURTIDO,PARA PLANTIO DE VEGETACAO ARBUSTIVA EM AREA DERESTINGA PLANA</v>
      </c>
      <c r="C22030" s="519" t="s">
        <v>49225</v>
      </c>
      <c r="D22030" s="519" t="s">
        <v>49224</v>
      </c>
      <c r="E22030" s="519" t="s">
        <v>49220</v>
      </c>
      <c r="I22030" s="519" t="s">
        <v>5</v>
      </c>
      <c r="J22030" s="650">
        <v>0.6</v>
      </c>
    </row>
    <row r="22031" spans="1:10">
      <c r="A22031" s="519" t="s">
        <v>22157</v>
      </c>
      <c r="B22031" s="519" t="str">
        <f t="shared" si="344"/>
        <v>ADUBACAO E CALAGEM,USANDO ADUBO ORGANICO/MINERAL,EM MUDAS PLANTADAS EM ENCOSTAS</v>
      </c>
      <c r="C22031" s="519" t="s">
        <v>49226</v>
      </c>
      <c r="D22031" s="519" t="s">
        <v>49227</v>
      </c>
      <c r="I22031" s="519" t="s">
        <v>5</v>
      </c>
      <c r="J22031" s="650">
        <v>2.29</v>
      </c>
    </row>
    <row r="22032" spans="1:10">
      <c r="A22032" s="519" t="s">
        <v>22158</v>
      </c>
      <c r="B22032" s="519" t="str">
        <f t="shared" si="344"/>
        <v>ADUBACAO E CALAGEM,USANDO ADUBO ORGANICO/MINERAL,EM MUDAS PLANTADAS EM ENCOSTAS</v>
      </c>
      <c r="C22032" s="519" t="s">
        <v>49226</v>
      </c>
      <c r="D22032" s="519" t="s">
        <v>49227</v>
      </c>
      <c r="I22032" s="519" t="s">
        <v>5</v>
      </c>
      <c r="J22032" s="650">
        <v>2.2599999999999998</v>
      </c>
    </row>
    <row r="22033" spans="1:10">
      <c r="A22033" s="519" t="s">
        <v>22159</v>
      </c>
      <c r="B22033" s="519" t="str">
        <f t="shared" si="344"/>
        <v>CAPINA DE ACEIRO EM ENCOSTA EM AREA PREVIAMENTE ROCADA,EM FASE DE IMPLANTACAO</v>
      </c>
      <c r="C22033" s="519" t="s">
        <v>49228</v>
      </c>
      <c r="D22033" s="519" t="s">
        <v>49229</v>
      </c>
      <c r="I22033" s="519" t="s">
        <v>13</v>
      </c>
      <c r="J22033" s="650">
        <v>0.59</v>
      </c>
    </row>
    <row r="22034" spans="1:10">
      <c r="A22034" s="519" t="s">
        <v>22160</v>
      </c>
      <c r="B22034" s="519" t="str">
        <f t="shared" si="344"/>
        <v>CAPINA DE ACEIRO EM ENCOSTA EM AREA PREVIAMENTE ROCADA,EM FASE DE IMPLANTACAO</v>
      </c>
      <c r="C22034" s="519" t="s">
        <v>49228</v>
      </c>
      <c r="D22034" s="519" t="s">
        <v>49229</v>
      </c>
      <c r="I22034" s="519" t="s">
        <v>13</v>
      </c>
      <c r="J22034" s="650">
        <v>0.51</v>
      </c>
    </row>
    <row r="22035" spans="1:10">
      <c r="A22035" s="519" t="s">
        <v>22161</v>
      </c>
      <c r="B22035" s="519" t="str">
        <f t="shared" si="344"/>
        <v>CAPINA DE ACEIRO EM ENCOSTA EM AREA PREVIAMENTE ROCADA,EM FASE DE MANUTENCAO</v>
      </c>
      <c r="C22035" s="519" t="s">
        <v>49228</v>
      </c>
      <c r="D22035" s="519" t="s">
        <v>49230</v>
      </c>
      <c r="I22035" s="519" t="s">
        <v>13</v>
      </c>
      <c r="J22035" s="650">
        <v>0.41</v>
      </c>
    </row>
    <row r="22036" spans="1:10">
      <c r="A22036" s="519" t="s">
        <v>22162</v>
      </c>
      <c r="B22036" s="519" t="str">
        <f t="shared" si="344"/>
        <v>CAPINA DE ACEIRO EM ENCOSTA EM AREA PREVIAMENTE ROCADA,EM FASE DE MANUTENCAO</v>
      </c>
      <c r="C22036" s="519" t="s">
        <v>49228</v>
      </c>
      <c r="D22036" s="519" t="s">
        <v>49230</v>
      </c>
      <c r="I22036" s="519" t="s">
        <v>13</v>
      </c>
      <c r="J22036" s="650">
        <v>0.36</v>
      </c>
    </row>
    <row r="22037" spans="1:10">
      <c r="A22037" s="519" t="s">
        <v>22163</v>
      </c>
      <c r="B22037" s="519" t="str">
        <f t="shared" si="344"/>
        <v>CAPINA DE VEGETACAO GRAMINEA EM AREA DE ENCOSTA EM CURVA DENIVEL,INCLUSIVE MARCACAO DE FAIXAS EM CURVA DE NIVEL,EM FASEDE IMPLANTACAO</v>
      </c>
      <c r="C22037" s="519" t="s">
        <v>49231</v>
      </c>
      <c r="D22037" s="519" t="s">
        <v>49232</v>
      </c>
      <c r="E22037" s="519" t="s">
        <v>49233</v>
      </c>
      <c r="I22037" s="519" t="s">
        <v>13</v>
      </c>
      <c r="J22037" s="650">
        <v>0.21</v>
      </c>
    </row>
    <row r="22038" spans="1:10">
      <c r="A22038" s="519" t="s">
        <v>22164</v>
      </c>
      <c r="B22038" s="519" t="str">
        <f t="shared" si="344"/>
        <v>CAPINA DE VEGETACAO GRAMINEA EM AREA DE ENCOSTA EM CURVA DENIVEL,INCLUSIVE MARCACAO DE FAIXAS EM CURVA DE NIVEL,EM FASEDE IMPLANTACAO</v>
      </c>
      <c r="C22038" s="519" t="s">
        <v>49231</v>
      </c>
      <c r="D22038" s="519" t="s">
        <v>49232</v>
      </c>
      <c r="E22038" s="519" t="s">
        <v>49233</v>
      </c>
      <c r="I22038" s="519" t="s">
        <v>13</v>
      </c>
      <c r="J22038" s="650">
        <v>0.18</v>
      </c>
    </row>
    <row r="22039" spans="1:10">
      <c r="A22039" s="519" t="s">
        <v>22165</v>
      </c>
      <c r="B22039" s="519" t="str">
        <f t="shared" si="344"/>
        <v>CAPINA DE VEGETACAO GRAMINEA EM AREA DE ENCOSTA EM CURVA DENIVEL,EM FASE DE MANUTENCAO</v>
      </c>
      <c r="C22039" s="519" t="s">
        <v>49231</v>
      </c>
      <c r="D22039" s="519" t="s">
        <v>49234</v>
      </c>
      <c r="I22039" s="519" t="s">
        <v>13</v>
      </c>
      <c r="J22039" s="650">
        <v>0.18</v>
      </c>
    </row>
    <row r="22040" spans="1:10">
      <c r="A22040" s="519" t="s">
        <v>22166</v>
      </c>
      <c r="B22040" s="519" t="str">
        <f t="shared" si="344"/>
        <v>CAPINA DE VEGETACAO GRAMINEA EM AREA DE ENCOSTA EM CURVA DENIVEL,EM FASE DE MANUTENCAO</v>
      </c>
      <c r="C22040" s="519" t="s">
        <v>49231</v>
      </c>
      <c r="D22040" s="519" t="s">
        <v>49234</v>
      </c>
      <c r="I22040" s="519" t="s">
        <v>13</v>
      </c>
      <c r="J22040" s="650">
        <v>0.15</v>
      </c>
    </row>
    <row r="22041" spans="1:10">
      <c r="A22041" s="519" t="s">
        <v>22167</v>
      </c>
      <c r="B22041" s="519" t="str">
        <f t="shared" si="344"/>
        <v>LIMPEZA MANUAL DE MATERIAIS DIVERSOS EM AREA DE MANGUEZAL(LIXO)</v>
      </c>
      <c r="C22041" s="519" t="s">
        <v>49235</v>
      </c>
      <c r="D22041" s="519" t="s">
        <v>49236</v>
      </c>
      <c r="I22041" s="519" t="s">
        <v>13</v>
      </c>
      <c r="J22041" s="650">
        <v>0.1</v>
      </c>
    </row>
    <row r="22042" spans="1:10">
      <c r="A22042" s="519" t="s">
        <v>22168</v>
      </c>
      <c r="B22042" s="519" t="str">
        <f t="shared" si="344"/>
        <v>LIMPEZA MANUAL DE MATERIAIS DIVERSOS EM AREA DE MANGUEZAL(LIXO)</v>
      </c>
      <c r="C22042" s="519" t="s">
        <v>49235</v>
      </c>
      <c r="D22042" s="519" t="s">
        <v>49236</v>
      </c>
      <c r="I22042" s="519" t="s">
        <v>13</v>
      </c>
      <c r="J22042" s="650">
        <v>0.09</v>
      </c>
    </row>
    <row r="22043" spans="1:10">
      <c r="A22043" s="519" t="s">
        <v>22169</v>
      </c>
      <c r="B22043" s="519" t="str">
        <f t="shared" si="344"/>
        <v>PLANTIO DE GRAMA EM PLACAS,EM ENCOSTA,TIPO SAO CARLOS,BATATAIS OU LARGA,INCLUSIVE COMPRA E ARRANCAMENTO NO LOCAL DE ORIGEM,CARGA,TRANSPORTE MANUAL ENCOSTA ACIMA,DESCARGA E PREPARODO TERRENO</v>
      </c>
      <c r="C22043" s="519" t="s">
        <v>49237</v>
      </c>
      <c r="D22043" s="519" t="s">
        <v>49238</v>
      </c>
      <c r="E22043" s="519" t="s">
        <v>49239</v>
      </c>
      <c r="F22043" s="519" t="s">
        <v>39128</v>
      </c>
      <c r="I22043" s="519" t="s">
        <v>13</v>
      </c>
      <c r="J22043" s="650">
        <v>17.3</v>
      </c>
    </row>
    <row r="22044" spans="1:10">
      <c r="A22044" s="519" t="s">
        <v>22170</v>
      </c>
      <c r="B22044" s="519" t="str">
        <f t="shared" si="344"/>
        <v>PLANTIO DE GRAMA EM PLACAS,EM ENCOSTA,TIPO SAO CARLOS,BATATAIS OU LARGA,INCLUSIVE COMPRA E ARRANCAMENTO NO LOCAL DE ORIGEM,CARGA,TRANSPORTE MANUAL ENCOSTA ACIMA,DESCARGA E PREPARODO TERRENO</v>
      </c>
      <c r="C22044" s="519" t="s">
        <v>49237</v>
      </c>
      <c r="D22044" s="519" t="s">
        <v>49238</v>
      </c>
      <c r="E22044" s="519" t="s">
        <v>49239</v>
      </c>
      <c r="F22044" s="519" t="s">
        <v>39128</v>
      </c>
      <c r="I22044" s="519" t="s">
        <v>13</v>
      </c>
      <c r="J22044" s="650">
        <v>16.16</v>
      </c>
    </row>
    <row r="22045" spans="1:10">
      <c r="A22045" s="519" t="s">
        <v>22171</v>
      </c>
      <c r="B22045" s="519" t="str">
        <f t="shared" si="344"/>
        <v>PLANTIO E ADUBACAO DE MUDAS EM ENCOSTA,DE 30CM A 50CM DE ALTURA,TIPO SABIA,MARICA,TREMA,AROEIRA,IPES,PAU-FERRO E SIMILARES.FORNECIMENTO DA MUDA INCLUSO</v>
      </c>
      <c r="C22045" s="519" t="s">
        <v>49240</v>
      </c>
      <c r="D22045" s="519" t="s">
        <v>49241</v>
      </c>
      <c r="E22045" s="519" t="s">
        <v>49242</v>
      </c>
      <c r="I22045" s="519" t="s">
        <v>5</v>
      </c>
      <c r="J22045" s="650">
        <v>6.24</v>
      </c>
    </row>
    <row r="22046" spans="1:10">
      <c r="A22046" s="519" t="s">
        <v>22172</v>
      </c>
      <c r="B22046" s="519" t="str">
        <f t="shared" si="344"/>
        <v>PLANTIO E ADUBACAO DE MUDAS EM ENCOSTA,DE 30CM A 50CM DE ALTURA,TIPO SABIA,MARICA,TREMA,AROEIRA,IPES,PAU-FERRO E SIMILARES.FORNECIMENTO DA MUDA INCLUSO</v>
      </c>
      <c r="C22046" s="519" t="s">
        <v>49240</v>
      </c>
      <c r="D22046" s="519" t="s">
        <v>49241</v>
      </c>
      <c r="E22046" s="519" t="s">
        <v>49242</v>
      </c>
      <c r="I22046" s="519" t="s">
        <v>5</v>
      </c>
      <c r="J22046" s="650">
        <v>6.11</v>
      </c>
    </row>
    <row r="22047" spans="1:10">
      <c r="A22047" s="519" t="s">
        <v>22173</v>
      </c>
      <c r="B22047" s="519" t="str">
        <f t="shared" si="344"/>
        <v>PLANTIO DE MUDAS DE VEGETACAO ARBUSTIVA,EXCLUSIVE O FORNECIMENTO DE MUDA,EM AREA DE RESTINGA PLANA</v>
      </c>
      <c r="C22047" s="519" t="s">
        <v>49243</v>
      </c>
      <c r="D22047" s="519" t="s">
        <v>49244</v>
      </c>
      <c r="I22047" s="519" t="s">
        <v>5</v>
      </c>
      <c r="J22047" s="650">
        <v>1.87</v>
      </c>
    </row>
    <row r="22048" spans="1:10">
      <c r="A22048" s="519" t="s">
        <v>22174</v>
      </c>
      <c r="B22048" s="519" t="str">
        <f t="shared" si="344"/>
        <v>PLANTIO DE MUDAS DE VEGETACAO ARBUSTIVA,EXCLUSIVE O FORNECIMENTO DE MUDA,EM AREA DE RESTINGA PLANA</v>
      </c>
      <c r="C22048" s="519" t="s">
        <v>49243</v>
      </c>
      <c r="D22048" s="519" t="s">
        <v>49244</v>
      </c>
      <c r="I22048" s="519" t="s">
        <v>5</v>
      </c>
      <c r="J22048" s="650">
        <v>1.78</v>
      </c>
    </row>
    <row r="22049" spans="1:10">
      <c r="A22049" s="519" t="s">
        <v>22175</v>
      </c>
      <c r="B22049" s="519" t="str">
        <f t="shared" si="344"/>
        <v>PLANTIO DE MUDAS DE VEGETACAO CACTACEAS,EXCLUSIVE O FORNECIMENTO DE MUDA,EM AREA DE RESTINGA PLANA</v>
      </c>
      <c r="C22049" s="519" t="s">
        <v>49245</v>
      </c>
      <c r="D22049" s="519" t="s">
        <v>49244</v>
      </c>
      <c r="I22049" s="519" t="s">
        <v>5</v>
      </c>
      <c r="J22049" s="650">
        <v>0.44</v>
      </c>
    </row>
    <row r="22050" spans="1:10">
      <c r="A22050" s="519" t="s">
        <v>22176</v>
      </c>
      <c r="B22050" s="519" t="str">
        <f t="shared" si="344"/>
        <v>PLANTIO DE MUDAS DE VEGETACAO CACTACEAS,EXCLUSIVE O FORNECIMENTO DE MUDA,EM AREA DE RESTINGA PLANA</v>
      </c>
      <c r="C22050" s="519" t="s">
        <v>49245</v>
      </c>
      <c r="D22050" s="519" t="s">
        <v>49244</v>
      </c>
      <c r="I22050" s="519" t="s">
        <v>5</v>
      </c>
      <c r="J22050" s="650">
        <v>0.38</v>
      </c>
    </row>
    <row r="22051" spans="1:10">
      <c r="A22051" s="519" t="s">
        <v>22177</v>
      </c>
      <c r="B22051" s="519" t="str">
        <f t="shared" si="344"/>
        <v>PLANTIO DE MUDAS DE VEGETACAO REPTANTE,EXCLUSIVE O FORNECIMENTO DE MUDA,EM AREA DE RESTINGA PLANA</v>
      </c>
      <c r="C22051" s="519" t="s">
        <v>49246</v>
      </c>
      <c r="D22051" s="519" t="s">
        <v>49247</v>
      </c>
      <c r="I22051" s="519" t="s">
        <v>5</v>
      </c>
      <c r="J22051" s="650">
        <v>0.09</v>
      </c>
    </row>
    <row r="22052" spans="1:10">
      <c r="A22052" s="519" t="s">
        <v>22178</v>
      </c>
      <c r="B22052" s="519" t="str">
        <f t="shared" si="344"/>
        <v>PLANTIO DE MUDAS DE VEGETACAO REPTANTE,EXCLUSIVE O FORNECIMENTO DE MUDA,EM AREA DE RESTINGA PLANA</v>
      </c>
      <c r="C22052" s="519" t="s">
        <v>49246</v>
      </c>
      <c r="D22052" s="519" t="s">
        <v>49247</v>
      </c>
      <c r="I22052" s="519" t="s">
        <v>5</v>
      </c>
      <c r="J22052" s="650">
        <v>0.08</v>
      </c>
    </row>
    <row r="22053" spans="1:10">
      <c r="A22053" s="519" t="s">
        <v>22179</v>
      </c>
      <c r="B22053" s="519" t="str">
        <f t="shared" si="344"/>
        <v>PLANTIO DE MUDA DE ESPECIE DE MANGUEZAL,DE 50 A 70CM DE ALTURA,E ABERTURA DE COVA DE 10X10X20CM,EXCLUSIVE O FORNECIMENTO DA MUDA</v>
      </c>
      <c r="C22053" s="519" t="s">
        <v>49248</v>
      </c>
      <c r="D22053" s="519" t="s">
        <v>49249</v>
      </c>
      <c r="E22053" s="519" t="s">
        <v>49250</v>
      </c>
      <c r="I22053" s="519" t="s">
        <v>5</v>
      </c>
      <c r="J22053" s="650">
        <v>1.92</v>
      </c>
    </row>
    <row r="22054" spans="1:10">
      <c r="A22054" s="519" t="s">
        <v>22180</v>
      </c>
      <c r="B22054" s="519" t="str">
        <f t="shared" si="344"/>
        <v>PLANTIO DE MUDA DE ESPECIE DE MANGUEZAL,DE 50 A 70CM DE ALTURA,E ABERTURA DE COVA DE 10X10X20CM,EXCLUSIVE O FORNECIMENTO DA MUDA</v>
      </c>
      <c r="C22054" s="519" t="s">
        <v>49248</v>
      </c>
      <c r="D22054" s="519" t="s">
        <v>49249</v>
      </c>
      <c r="E22054" s="519" t="s">
        <v>49250</v>
      </c>
      <c r="I22054" s="519" t="s">
        <v>5</v>
      </c>
      <c r="J22054" s="650">
        <v>1.66</v>
      </c>
    </row>
    <row r="22055" spans="1:10">
      <c r="A22055" s="519" t="s">
        <v>22181</v>
      </c>
      <c r="B22055" s="519" t="str">
        <f t="shared" si="344"/>
        <v>APLICACAO DE FORMICIDA GRANULADA.FORNECIMENTO E APLICACAO</v>
      </c>
      <c r="C22055" s="519" t="s">
        <v>22182</v>
      </c>
      <c r="I22055" s="519" t="s">
        <v>1014</v>
      </c>
      <c r="J22055" s="650">
        <v>254.21</v>
      </c>
    </row>
    <row r="22056" spans="1:10">
      <c r="A22056" s="519" t="s">
        <v>22183</v>
      </c>
      <c r="B22056" s="519" t="str">
        <f t="shared" si="344"/>
        <v>APLICACAO DE FORMICIDA GRANULADA.FORNECIMENTO E APLICACAO</v>
      </c>
      <c r="C22056" s="519" t="s">
        <v>22182</v>
      </c>
      <c r="I22056" s="519" t="s">
        <v>1014</v>
      </c>
      <c r="J22056" s="650">
        <v>239.87</v>
      </c>
    </row>
    <row r="22057" spans="1:10">
      <c r="A22057" s="519" t="s">
        <v>22184</v>
      </c>
      <c r="B22057" s="519" t="str">
        <f t="shared" si="344"/>
        <v>APLICACAO DE HERBICIDA ROUND UP.FORNECIMENTO E APLICACAO</v>
      </c>
      <c r="C22057" s="519" t="s">
        <v>22185</v>
      </c>
      <c r="I22057" s="519" t="s">
        <v>1014</v>
      </c>
      <c r="J22057" s="650">
        <v>481.06</v>
      </c>
    </row>
    <row r="22058" spans="1:10">
      <c r="A22058" s="519" t="s">
        <v>22186</v>
      </c>
      <c r="B22058" s="519" t="str">
        <f t="shared" si="344"/>
        <v>APLICACAO DE HERBICIDA ROUND UP.FORNECIMENTO E APLICACAO</v>
      </c>
      <c r="C22058" s="519" t="s">
        <v>22185</v>
      </c>
      <c r="I22058" s="519" t="s">
        <v>1014</v>
      </c>
      <c r="J22058" s="650">
        <v>464.93</v>
      </c>
    </row>
    <row r="22059" spans="1:10">
      <c r="A22059" s="519" t="s">
        <v>22187</v>
      </c>
      <c r="B22059" s="519" t="str">
        <f t="shared" si="344"/>
        <v>CAPINA QUIMICA COM HERBICIDA EM FAIXAS.FORNECIMENTO E APLICACAO</v>
      </c>
      <c r="C22059" s="519" t="s">
        <v>49251</v>
      </c>
      <c r="D22059" s="519" t="s">
        <v>34257</v>
      </c>
      <c r="I22059" s="519" t="s">
        <v>1014</v>
      </c>
      <c r="J22059" s="650">
        <v>521.41999999999996</v>
      </c>
    </row>
    <row r="22060" spans="1:10">
      <c r="A22060" s="519" t="s">
        <v>22188</v>
      </c>
      <c r="B22060" s="519" t="str">
        <f t="shared" si="344"/>
        <v>CAPINA QUIMICA COM HERBICIDA EM FAIXAS.FORNECIMENTO E APLICACAO</v>
      </c>
      <c r="C22060" s="519" t="s">
        <v>49251</v>
      </c>
      <c r="D22060" s="519" t="s">
        <v>34257</v>
      </c>
      <c r="I22060" s="519" t="s">
        <v>1014</v>
      </c>
      <c r="J22060" s="650">
        <v>499.91</v>
      </c>
    </row>
    <row r="22061" spans="1:10">
      <c r="A22061" s="519" t="s">
        <v>22189</v>
      </c>
      <c r="B22061" s="519" t="str">
        <f t="shared" si="344"/>
        <v>APLICACAO DE CALCARIO DOLOMITICO NO SOLO,POR COVA.FORNECIMENTO E APLICACAO</v>
      </c>
      <c r="C22061" s="519" t="s">
        <v>49252</v>
      </c>
      <c r="D22061" s="519" t="s">
        <v>49253</v>
      </c>
      <c r="I22061" s="519" t="s">
        <v>5</v>
      </c>
      <c r="J22061" s="650">
        <v>0.19</v>
      </c>
    </row>
    <row r="22062" spans="1:10">
      <c r="A22062" s="519" t="s">
        <v>22190</v>
      </c>
      <c r="B22062" s="519" t="str">
        <f t="shared" si="344"/>
        <v>APLICACAO DE CALCARIO DOLOMITICO NO SOLO,POR COVA.FORNECIMENTO E APLICACAO</v>
      </c>
      <c r="C22062" s="519" t="s">
        <v>49252</v>
      </c>
      <c r="D22062" s="519" t="s">
        <v>49253</v>
      </c>
      <c r="I22062" s="519" t="s">
        <v>5</v>
      </c>
      <c r="J22062" s="650">
        <v>0.16</v>
      </c>
    </row>
    <row r="22063" spans="1:10">
      <c r="A22063" s="519" t="s">
        <v>22191</v>
      </c>
      <c r="B22063" s="519" t="str">
        <f t="shared" si="344"/>
        <v>APLICACAO DE ADUBO ORGANICO PARA MUDAS NATIVAS DE ESSENCIASFLORESTAIS,POR COVA.FORNECIMENTO E APLICACAO</v>
      </c>
      <c r="C22063" s="519" t="s">
        <v>49254</v>
      </c>
      <c r="D22063" s="519" t="s">
        <v>49255</v>
      </c>
      <c r="I22063" s="519" t="s">
        <v>5</v>
      </c>
      <c r="J22063" s="650">
        <v>1.4</v>
      </c>
    </row>
    <row r="22064" spans="1:10">
      <c r="A22064" s="519" t="s">
        <v>22192</v>
      </c>
      <c r="B22064" s="519" t="str">
        <f t="shared" si="344"/>
        <v>APLICACAO DE ADUBO ORGANICO PARA MUDAS NATIVAS DE ESSENCIASFLORESTAIS,POR COVA.FORNECIMENTO E APLICACAO</v>
      </c>
      <c r="C22064" s="519" t="s">
        <v>49254</v>
      </c>
      <c r="D22064" s="519" t="s">
        <v>49255</v>
      </c>
      <c r="I22064" s="519" t="s">
        <v>5</v>
      </c>
      <c r="J22064" s="650">
        <v>1.37</v>
      </c>
    </row>
    <row r="22065" spans="1:10">
      <c r="A22065" s="519" t="s">
        <v>22193</v>
      </c>
      <c r="B22065" s="519" t="str">
        <f t="shared" si="344"/>
        <v>APLICACAO DE ADUBO QUIMICO SUPERFOSFATO SIMPLES PARA MUDAS NATIVAS,POR COVA.FORNECIMENTO E APLICACAO</v>
      </c>
      <c r="C22065" s="519" t="s">
        <v>49256</v>
      </c>
      <c r="D22065" s="519" t="s">
        <v>49257</v>
      </c>
      <c r="I22065" s="519" t="s">
        <v>5</v>
      </c>
      <c r="J22065" s="650">
        <v>1.04</v>
      </c>
    </row>
    <row r="22066" spans="1:10">
      <c r="A22066" s="519" t="s">
        <v>22194</v>
      </c>
      <c r="B22066" s="519" t="str">
        <f t="shared" si="344"/>
        <v>APLICACAO DE ADUBO QUIMICO SUPERFOSFATO SIMPLES PARA MUDAS NATIVAS,POR COVA.FORNECIMENTO E APLICACAO</v>
      </c>
      <c r="C22066" s="519" t="s">
        <v>49256</v>
      </c>
      <c r="D22066" s="519" t="s">
        <v>49257</v>
      </c>
      <c r="I22066" s="519" t="s">
        <v>5</v>
      </c>
      <c r="J22066" s="650">
        <v>0.99</v>
      </c>
    </row>
    <row r="22067" spans="1:10">
      <c r="A22067" s="519" t="s">
        <v>22195</v>
      </c>
      <c r="B22067" s="519" t="str">
        <f t="shared" si="344"/>
        <v>APLICACAO DE ADUBO QUIMICO (NPK),6:30:6,PARA MUDAS EXOTICAS,POR COVA.FORNECIMENTO E APLICACAO</v>
      </c>
      <c r="C22067" s="519" t="s">
        <v>49258</v>
      </c>
      <c r="D22067" s="519" t="s">
        <v>49259</v>
      </c>
      <c r="I22067" s="519" t="s">
        <v>5</v>
      </c>
      <c r="J22067" s="650">
        <v>0.72</v>
      </c>
    </row>
    <row r="22068" spans="1:10">
      <c r="A22068" s="519" t="s">
        <v>22196</v>
      </c>
      <c r="B22068" s="519" t="str">
        <f t="shared" si="344"/>
        <v>APLICACAO DE ADUBO QUIMICO (NPK),6:30:6,PARA MUDAS EXOTICAS,POR COVA.FORNECIMENTO E APLICACAO</v>
      </c>
      <c r="C22068" s="519" t="s">
        <v>49258</v>
      </c>
      <c r="D22068" s="519" t="s">
        <v>49259</v>
      </c>
      <c r="I22068" s="519" t="s">
        <v>5</v>
      </c>
      <c r="J22068" s="650">
        <v>0.67</v>
      </c>
    </row>
    <row r="22069" spans="1:10">
      <c r="A22069" s="519" t="s">
        <v>22197</v>
      </c>
      <c r="B22069" s="519" t="str">
        <f t="shared" si="344"/>
        <v>APLICACAO DE ADUBO,EXCLUSIVE O FORNECIMENTO,CUSTO VALIDO PARA 100 COVAS</v>
      </c>
      <c r="C22069" s="519" t="s">
        <v>49260</v>
      </c>
      <c r="D22069" s="519" t="s">
        <v>49261</v>
      </c>
      <c r="I22069" s="519" t="s">
        <v>5</v>
      </c>
      <c r="J22069" s="650">
        <v>17.93</v>
      </c>
    </row>
    <row r="22070" spans="1:10">
      <c r="A22070" s="519" t="s">
        <v>22198</v>
      </c>
      <c r="B22070" s="519" t="str">
        <f t="shared" si="344"/>
        <v>APLICACAO DE ADUBO,EXCLUSIVE O FORNECIMENTO,CUSTO VALIDO PARA 100 COVAS</v>
      </c>
      <c r="C22070" s="519" t="s">
        <v>49260</v>
      </c>
      <c r="D22070" s="519" t="s">
        <v>49261</v>
      </c>
      <c r="I22070" s="519" t="s">
        <v>5</v>
      </c>
      <c r="J22070" s="650">
        <v>15.54</v>
      </c>
    </row>
    <row r="22071" spans="1:10">
      <c r="A22071" s="519" t="s">
        <v>22199</v>
      </c>
      <c r="B22071" s="519" t="str">
        <f t="shared" si="344"/>
        <v>ADUBACAO DIFERENCIADA EM ESPECIES VEGETAIS DE QUALQUER NATUREZA.FORNECIMENTO E APLICACAO</v>
      </c>
      <c r="C22071" s="519" t="s">
        <v>49262</v>
      </c>
      <c r="D22071" s="519" t="s">
        <v>49263</v>
      </c>
      <c r="I22071" s="519" t="s">
        <v>5</v>
      </c>
      <c r="J22071" s="650">
        <v>106.05</v>
      </c>
    </row>
    <row r="22072" spans="1:10">
      <c r="A22072" s="519" t="s">
        <v>22200</v>
      </c>
      <c r="B22072" s="519" t="str">
        <f t="shared" si="344"/>
        <v>ADUBACAO DIFERENCIADA EM ESPECIES VEGETAIS DE QUALQUER NATUREZA.FORNECIMENTO E APLICACAO</v>
      </c>
      <c r="C22072" s="519" t="s">
        <v>49262</v>
      </c>
      <c r="D22072" s="519" t="s">
        <v>49263</v>
      </c>
      <c r="I22072" s="519" t="s">
        <v>5</v>
      </c>
      <c r="J22072" s="650">
        <v>96.09</v>
      </c>
    </row>
    <row r="22073" spans="1:10">
      <c r="A22073" s="519" t="s">
        <v>22201</v>
      </c>
      <c r="B22073" s="519" t="str">
        <f t="shared" si="344"/>
        <v>ADUBACAO QUIMICA COM FORMULA COMPLETA (NPK-10-10-10)EM GOLAS DE ARVORE,INCLUSIVE LIMPEZA E REVOLVIMENTO DE SOLO.FORNECIMENTO E APLICACAO</v>
      </c>
      <c r="C22073" s="519" t="s">
        <v>49264</v>
      </c>
      <c r="D22073" s="519" t="s">
        <v>49265</v>
      </c>
      <c r="E22073" s="519" t="s">
        <v>49266</v>
      </c>
      <c r="I22073" s="519" t="s">
        <v>5</v>
      </c>
      <c r="J22073" s="650">
        <v>2.46</v>
      </c>
    </row>
    <row r="22074" spans="1:10">
      <c r="A22074" s="519" t="s">
        <v>22202</v>
      </c>
      <c r="B22074" s="519" t="str">
        <f t="shared" si="344"/>
        <v>ADUBACAO QUIMICA COM FORMULA COMPLETA (NPK-10-10-10)EM GOLAS DE ARVORE,INCLUSIVE LIMPEZA E REVOLVIMENTO DE SOLO.FORNECIMENTO E APLICACAO</v>
      </c>
      <c r="C22074" s="519" t="s">
        <v>49264</v>
      </c>
      <c r="D22074" s="519" t="s">
        <v>49265</v>
      </c>
      <c r="E22074" s="519" t="s">
        <v>49266</v>
      </c>
      <c r="I22074" s="519" t="s">
        <v>5</v>
      </c>
      <c r="J22074" s="650">
        <v>2.16</v>
      </c>
    </row>
    <row r="22075" spans="1:10">
      <c r="A22075" s="519" t="s">
        <v>22203</v>
      </c>
      <c r="B22075" s="519" t="str">
        <f t="shared" si="344"/>
        <v>CONTROLE QUIMICO DE ESPECIES VEGETAIS DE QUALQUER NATUREZA.FORNECIMENTO E APLICACAO</v>
      </c>
      <c r="C22075" s="519" t="s">
        <v>49267</v>
      </c>
      <c r="D22075" s="519" t="s">
        <v>49268</v>
      </c>
      <c r="I22075" s="519" t="s">
        <v>5</v>
      </c>
      <c r="J22075" s="650">
        <v>340.11</v>
      </c>
    </row>
    <row r="22076" spans="1:10">
      <c r="A22076" s="519" t="s">
        <v>22204</v>
      </c>
      <c r="B22076" s="519" t="str">
        <f t="shared" si="344"/>
        <v>CONTROLE QUIMICO DE ESPECIES VEGETAIS DE QUALQUER NATUREZA.FORNECIMENTO E APLICACAO</v>
      </c>
      <c r="C22076" s="519" t="s">
        <v>49267</v>
      </c>
      <c r="D22076" s="519" t="s">
        <v>49268</v>
      </c>
      <c r="I22076" s="519" t="s">
        <v>5</v>
      </c>
      <c r="J22076" s="650">
        <v>306.51</v>
      </c>
    </row>
    <row r="22077" spans="1:10">
      <c r="A22077" s="519" t="s">
        <v>22205</v>
      </c>
      <c r="B22077" s="519" t="str">
        <f t="shared" si="344"/>
        <v>COROAMENTO DAS PLANTAS COM 1,00M DE DIAMETRO.CUSTO VALIDO PARA CADA 100 UNIDADES</v>
      </c>
      <c r="C22077" s="519" t="s">
        <v>49269</v>
      </c>
      <c r="D22077" s="519" t="s">
        <v>49270</v>
      </c>
      <c r="I22077" s="519" t="s">
        <v>5</v>
      </c>
      <c r="J22077" s="650">
        <v>215.22</v>
      </c>
    </row>
    <row r="22078" spans="1:10">
      <c r="A22078" s="519" t="s">
        <v>22206</v>
      </c>
      <c r="B22078" s="519" t="str">
        <f t="shared" si="344"/>
        <v>COROAMENTO DAS PLANTAS COM 1,00M DE DIAMETRO.CUSTO VALIDO PARA CADA 100 UNIDADES</v>
      </c>
      <c r="C22078" s="519" t="s">
        <v>49269</v>
      </c>
      <c r="D22078" s="519" t="s">
        <v>49270</v>
      </c>
      <c r="I22078" s="519" t="s">
        <v>5</v>
      </c>
      <c r="J22078" s="650">
        <v>186.55</v>
      </c>
    </row>
    <row r="22079" spans="1:10">
      <c r="A22079" s="519" t="s">
        <v>22207</v>
      </c>
      <c r="B22079" s="519" t="str">
        <f t="shared" si="344"/>
        <v>MANUTENCAO DE ACEIROS</v>
      </c>
      <c r="C22079" s="519" t="s">
        <v>22208</v>
      </c>
      <c r="I22079" s="519" t="s">
        <v>13</v>
      </c>
      <c r="J22079" s="650">
        <v>0.41</v>
      </c>
    </row>
    <row r="22080" spans="1:10">
      <c r="A22080" s="519" t="s">
        <v>22209</v>
      </c>
      <c r="B22080" s="519" t="str">
        <f t="shared" si="344"/>
        <v>MANUTENCAO DE ACEIROS</v>
      </c>
      <c r="C22080" s="519" t="s">
        <v>22208</v>
      </c>
      <c r="I22080" s="519" t="s">
        <v>13</v>
      </c>
      <c r="J22080" s="650">
        <v>0.36</v>
      </c>
    </row>
    <row r="22081" spans="1:10">
      <c r="A22081" s="519" t="s">
        <v>22210</v>
      </c>
      <c r="B22081" s="519" t="str">
        <f t="shared" si="344"/>
        <v>ARRANCAMENTO E REPLANTIO DE ARBUSTO COM ATE 2M DE ALTURA</v>
      </c>
      <c r="C22081" s="519" t="s">
        <v>22211</v>
      </c>
      <c r="I22081" s="519" t="s">
        <v>5</v>
      </c>
      <c r="J22081" s="650">
        <v>13.45</v>
      </c>
    </row>
    <row r="22082" spans="1:10">
      <c r="A22082" s="519" t="s">
        <v>22212</v>
      </c>
      <c r="B22082" s="519" t="str">
        <f t="shared" si="344"/>
        <v>ARRANCAMENTO E REPLANTIO DE ARBUSTO COM ATE 2M DE ALTURA</v>
      </c>
      <c r="C22082" s="519" t="s">
        <v>22211</v>
      </c>
      <c r="I22082" s="519" t="s">
        <v>5</v>
      </c>
      <c r="J22082" s="650">
        <v>11.65</v>
      </c>
    </row>
    <row r="22083" spans="1:10">
      <c r="A22083" s="519" t="s">
        <v>22213</v>
      </c>
      <c r="B22083" s="519" t="str">
        <f t="shared" si="344"/>
        <v>PODA DE ESPECIES VEGETAIS DE BAIXO NIVEL DE DIFICULDADE,EXCLUSIVE TRANSPORTE DE MATERIAL RESULTANTE</v>
      </c>
      <c r="C22083" s="519" t="s">
        <v>49271</v>
      </c>
      <c r="D22083" s="519" t="s">
        <v>49272</v>
      </c>
      <c r="I22083" s="519" t="s">
        <v>5</v>
      </c>
      <c r="J22083" s="650">
        <v>118.26</v>
      </c>
    </row>
    <row r="22084" spans="1:10">
      <c r="A22084" s="519" t="s">
        <v>22214</v>
      </c>
      <c r="B22084" s="519" t="str">
        <f t="shared" si="344"/>
        <v>PODA DE ESPECIES VEGETAIS DE BAIXO NIVEL DE DIFICULDADE,EXCLUSIVE TRANSPORTE DE MATERIAL RESULTANTE</v>
      </c>
      <c r="C22084" s="519" t="s">
        <v>49271</v>
      </c>
      <c r="D22084" s="519" t="s">
        <v>49272</v>
      </c>
      <c r="I22084" s="519" t="s">
        <v>5</v>
      </c>
      <c r="J22084" s="650">
        <v>109.9</v>
      </c>
    </row>
    <row r="22085" spans="1:10">
      <c r="A22085" s="519" t="s">
        <v>22215</v>
      </c>
      <c r="B22085" s="519" t="str">
        <f t="shared" si="344"/>
        <v>PODA DE ESPECIES VEGETAIS DE MEDIO NIVEL DE DIFICULDADE,EXCLUSIVE TRANSPORTE DO MATERIAL RESULTANTE</v>
      </c>
      <c r="C22085" s="519" t="s">
        <v>49273</v>
      </c>
      <c r="D22085" s="519" t="s">
        <v>49274</v>
      </c>
      <c r="I22085" s="519" t="s">
        <v>5</v>
      </c>
      <c r="J22085" s="650">
        <v>250</v>
      </c>
    </row>
    <row r="22086" spans="1:10">
      <c r="A22086" s="519" t="s">
        <v>22216</v>
      </c>
      <c r="B22086" s="519" t="str">
        <f t="shared" si="344"/>
        <v>PODA DE ESPECIES VEGETAIS DE MEDIO NIVEL DE DIFICULDADE,EXCLUSIVE TRANSPORTE DO MATERIAL RESULTANTE</v>
      </c>
      <c r="C22086" s="519" t="s">
        <v>49273</v>
      </c>
      <c r="D22086" s="519" t="s">
        <v>49274</v>
      </c>
      <c r="I22086" s="519" t="s">
        <v>5</v>
      </c>
      <c r="J22086" s="650">
        <v>231.66</v>
      </c>
    </row>
    <row r="22087" spans="1:10">
      <c r="A22087" s="519" t="s">
        <v>22217</v>
      </c>
      <c r="B22087" s="519" t="str">
        <f t="shared" si="344"/>
        <v>PODA DE ESPECIES VEGETAIS DE ALTO NIVEL DE DIFICULDADE,EXCLUSIVE TRANSPORTE DO MATERIAL RESULTANTE</v>
      </c>
      <c r="C22087" s="519" t="s">
        <v>49275</v>
      </c>
      <c r="D22087" s="519" t="s">
        <v>49276</v>
      </c>
      <c r="I22087" s="519" t="s">
        <v>5</v>
      </c>
      <c r="J22087" s="650">
        <v>453.89</v>
      </c>
    </row>
    <row r="22088" spans="1:10">
      <c r="A22088" s="519" t="s">
        <v>22218</v>
      </c>
      <c r="B22088" s="519" t="str">
        <f t="shared" ref="B22088:B22151" si="345">C22088&amp;D22088&amp;E22088&amp;F22088&amp;G22088&amp;H22088</f>
        <v>PODA DE ESPECIES VEGETAIS DE ALTO NIVEL DE DIFICULDADE,EXCLUSIVE TRANSPORTE DO MATERIAL RESULTANTE</v>
      </c>
      <c r="C22088" s="519" t="s">
        <v>49275</v>
      </c>
      <c r="D22088" s="519" t="s">
        <v>49276</v>
      </c>
      <c r="I22088" s="519" t="s">
        <v>5</v>
      </c>
      <c r="J22088" s="650">
        <v>418.23</v>
      </c>
    </row>
    <row r="22089" spans="1:10">
      <c r="A22089" s="519" t="s">
        <v>22219</v>
      </c>
      <c r="B22089" s="519" t="str">
        <f t="shared" si="345"/>
        <v>REMOCAO DE ESPECIES VEGETAIS,PORTE MUDA (ATE 2M DE ALTURA),INCLUSIVE CARGA,DESCARGA E TRANSPORTE DO MATERIAL ATE 30KM</v>
      </c>
      <c r="C22089" s="519" t="s">
        <v>49277</v>
      </c>
      <c r="D22089" s="519" t="s">
        <v>49278</v>
      </c>
      <c r="I22089" s="519" t="s">
        <v>5</v>
      </c>
      <c r="J22089" s="650">
        <v>25.46</v>
      </c>
    </row>
    <row r="22090" spans="1:10">
      <c r="A22090" s="519" t="s">
        <v>22220</v>
      </c>
      <c r="B22090" s="519" t="str">
        <f t="shared" si="345"/>
        <v>REMOCAO DE ESPECIES VEGETAIS,PORTE MUDA (ATE 2M DE ALTURA),INCLUSIVE CARGA,DESCARGA E TRANSPORTE DO MATERIAL ATE 30KM</v>
      </c>
      <c r="C22090" s="519" t="s">
        <v>49277</v>
      </c>
      <c r="D22090" s="519" t="s">
        <v>49278</v>
      </c>
      <c r="I22090" s="519" t="s">
        <v>5</v>
      </c>
      <c r="J22090" s="650">
        <v>23.69</v>
      </c>
    </row>
    <row r="22091" spans="1:10">
      <c r="A22091" s="519" t="s">
        <v>22221</v>
      </c>
      <c r="B22091" s="519" t="str">
        <f t="shared" si="345"/>
        <v>REMOCAO DE ESPECIES VEGETAIS,PORTE PEQUENO (ENTRE 2M E 4M DE ALTURA),INCLUSIVE CARGA,DESCARGA E TRANSPORTE DO MATERIALATE 30KM</v>
      </c>
      <c r="C22091" s="519" t="s">
        <v>49279</v>
      </c>
      <c r="D22091" s="519" t="s">
        <v>49280</v>
      </c>
      <c r="E22091" s="519" t="s">
        <v>49281</v>
      </c>
      <c r="I22091" s="519" t="s">
        <v>5</v>
      </c>
      <c r="J22091" s="650">
        <v>98.3</v>
      </c>
    </row>
    <row r="22092" spans="1:10">
      <c r="A22092" s="519" t="s">
        <v>22222</v>
      </c>
      <c r="B22092" s="519" t="str">
        <f t="shared" si="345"/>
        <v>REMOCAO DE ESPECIES VEGETAIS,PORTE PEQUENO (ENTRE 2M E 4M DE ALTURA),INCLUSIVE CARGA,DESCARGA E TRANSPORTE DO MATERIALATE 30KM</v>
      </c>
      <c r="C22092" s="519" t="s">
        <v>49279</v>
      </c>
      <c r="D22092" s="519" t="s">
        <v>49280</v>
      </c>
      <c r="E22092" s="519" t="s">
        <v>49281</v>
      </c>
      <c r="I22092" s="519" t="s">
        <v>5</v>
      </c>
      <c r="J22092" s="650">
        <v>91.45</v>
      </c>
    </row>
    <row r="22093" spans="1:10">
      <c r="A22093" s="519" t="s">
        <v>22223</v>
      </c>
      <c r="B22093" s="519" t="str">
        <f t="shared" si="345"/>
        <v>REMOCAO DE ESPECIES VEGETAIS,PORTE MEDIO (ENTRE 4M E 6M DEALTURA),INCLUSIVE CARGA,DESCARGA E TRANSPORTE DO MATERIALATE 30KM</v>
      </c>
      <c r="C22093" s="519" t="s">
        <v>49282</v>
      </c>
      <c r="D22093" s="519" t="s">
        <v>49283</v>
      </c>
      <c r="E22093" s="519" t="s">
        <v>49281</v>
      </c>
      <c r="I22093" s="519" t="s">
        <v>5</v>
      </c>
      <c r="J22093" s="650">
        <v>250.3</v>
      </c>
    </row>
    <row r="22094" spans="1:10">
      <c r="A22094" s="519" t="s">
        <v>22224</v>
      </c>
      <c r="B22094" s="519" t="str">
        <f t="shared" si="345"/>
        <v>REMOCAO DE ESPECIES VEGETAIS,PORTE MEDIO (ENTRE 4M E 6M DEALTURA),INCLUSIVE CARGA,DESCARGA E TRANSPORTE DO MATERIALATE 30KM</v>
      </c>
      <c r="C22094" s="519" t="s">
        <v>49282</v>
      </c>
      <c r="D22094" s="519" t="s">
        <v>49283</v>
      </c>
      <c r="E22094" s="519" t="s">
        <v>49281</v>
      </c>
      <c r="I22094" s="519" t="s">
        <v>5</v>
      </c>
      <c r="J22094" s="650">
        <v>232.16</v>
      </c>
    </row>
    <row r="22095" spans="1:10">
      <c r="A22095" s="519" t="s">
        <v>22225</v>
      </c>
      <c r="B22095" s="519" t="str">
        <f t="shared" si="345"/>
        <v>REMOCAO DE ESPECIES VEGETAIS,PORTE GRANDE (ACIMA DE 6M DE ALTURA),INCLUSIVE CARGA,DESCARGA E TRANSPORTE DO MATERIAL ATE30KM</v>
      </c>
      <c r="C22095" s="519" t="s">
        <v>49284</v>
      </c>
      <c r="D22095" s="519" t="s">
        <v>49285</v>
      </c>
      <c r="E22095" s="519" t="s">
        <v>49286</v>
      </c>
      <c r="I22095" s="519" t="s">
        <v>5</v>
      </c>
      <c r="J22095" s="650">
        <v>508.3</v>
      </c>
    </row>
    <row r="22096" spans="1:10">
      <c r="A22096" s="519" t="s">
        <v>22226</v>
      </c>
      <c r="B22096" s="519" t="str">
        <f t="shared" si="345"/>
        <v>REMOCAO DE ESPECIES VEGETAIS,PORTE GRANDE (ACIMA DE 6M DE ALTURA),INCLUSIVE CARGA,DESCARGA E TRANSPORTE DO MATERIAL ATE30KM</v>
      </c>
      <c r="C22096" s="519" t="s">
        <v>49284</v>
      </c>
      <c r="D22096" s="519" t="s">
        <v>49285</v>
      </c>
      <c r="E22096" s="519" t="s">
        <v>49286</v>
      </c>
      <c r="I22096" s="519" t="s">
        <v>5</v>
      </c>
      <c r="J22096" s="650">
        <v>470.52</v>
      </c>
    </row>
    <row r="22097" spans="1:10">
      <c r="A22097" s="519" t="s">
        <v>22227</v>
      </c>
      <c r="B22097" s="519" t="str">
        <f t="shared" si="345"/>
        <v>TRANSPLANTE DE VEGETAIS DE PORTE PEQUENO (ENTRE 2M E 4M DEALTURA),INCLUSIVE CARGA,DESCARGA E TRANSPORTE DO MATERIALATE 30KM</v>
      </c>
      <c r="C22097" s="519" t="s">
        <v>49287</v>
      </c>
      <c r="D22097" s="519" t="s">
        <v>49283</v>
      </c>
      <c r="E22097" s="519" t="s">
        <v>49281</v>
      </c>
      <c r="I22097" s="519" t="s">
        <v>5</v>
      </c>
      <c r="J22097" s="650">
        <v>207.67</v>
      </c>
    </row>
    <row r="22098" spans="1:10">
      <c r="A22098" s="519" t="s">
        <v>22228</v>
      </c>
      <c r="B22098" s="519" t="str">
        <f t="shared" si="345"/>
        <v>TRANSPLANTE DE VEGETAIS DE PORTE PEQUENO (ENTRE 2M E 4M DEALTURA),INCLUSIVE CARGA,DESCARGA E TRANSPORTE DO MATERIALATE 30KM</v>
      </c>
      <c r="C22098" s="519" t="s">
        <v>49287</v>
      </c>
      <c r="D22098" s="519" t="s">
        <v>49283</v>
      </c>
      <c r="E22098" s="519" t="s">
        <v>49281</v>
      </c>
      <c r="I22098" s="519" t="s">
        <v>5</v>
      </c>
      <c r="J22098" s="650">
        <v>192.24</v>
      </c>
    </row>
    <row r="22099" spans="1:10">
      <c r="A22099" s="519" t="s">
        <v>22229</v>
      </c>
      <c r="B22099" s="519" t="str">
        <f t="shared" si="345"/>
        <v>DENDROCIRURGIA EM ESPECIES VEGETAIS DE QUALQUER NATUREZA</v>
      </c>
      <c r="C22099" s="519" t="s">
        <v>22230</v>
      </c>
      <c r="I22099" s="519" t="s">
        <v>5</v>
      </c>
      <c r="J22099" s="650">
        <v>926</v>
      </c>
    </row>
    <row r="22100" spans="1:10">
      <c r="A22100" s="519" t="s">
        <v>22231</v>
      </c>
      <c r="B22100" s="519" t="str">
        <f t="shared" si="345"/>
        <v>DENDROCIRURGIA EM ESPECIES VEGETAIS DE QUALQUER NATUREZA</v>
      </c>
      <c r="C22100" s="519" t="s">
        <v>22230</v>
      </c>
      <c r="I22100" s="519" t="s">
        <v>5</v>
      </c>
      <c r="J22100" s="650">
        <v>849.34</v>
      </c>
    </row>
    <row r="22101" spans="1:10">
      <c r="A22101" s="519" t="s">
        <v>22232</v>
      </c>
      <c r="B22101" s="519" t="str">
        <f t="shared" si="345"/>
        <v>PINCELAMENTO EM LESAO DE ESPECIES VEGETAIS DE QUALQUER NATUREZA</v>
      </c>
      <c r="C22101" s="519" t="s">
        <v>49288</v>
      </c>
      <c r="D22101" s="519" t="s">
        <v>49289</v>
      </c>
      <c r="I22101" s="519" t="s">
        <v>5</v>
      </c>
      <c r="J22101" s="650">
        <v>61.55</v>
      </c>
    </row>
    <row r="22102" spans="1:10">
      <c r="A22102" s="519" t="s">
        <v>22233</v>
      </c>
      <c r="B22102" s="519" t="str">
        <f t="shared" si="345"/>
        <v>PINCELAMENTO EM LESAO DE ESPECIES VEGETAIS DE QUALQUER NATUREZA</v>
      </c>
      <c r="C22102" s="519" t="s">
        <v>49288</v>
      </c>
      <c r="D22102" s="519" t="s">
        <v>49289</v>
      </c>
      <c r="I22102" s="519" t="s">
        <v>5</v>
      </c>
      <c r="J22102" s="650">
        <v>58.22</v>
      </c>
    </row>
    <row r="22103" spans="1:10">
      <c r="A22103" s="519" t="s">
        <v>22234</v>
      </c>
      <c r="B22103" s="519" t="str">
        <f t="shared" si="345"/>
        <v>RETUTORAMENTO DE ESPECIES VEGETAIS DE QUALQUER NATUREZA</v>
      </c>
      <c r="C22103" s="519" t="s">
        <v>22235</v>
      </c>
      <c r="I22103" s="519" t="s">
        <v>5</v>
      </c>
      <c r="J22103" s="650">
        <v>26.83</v>
      </c>
    </row>
    <row r="22104" spans="1:10">
      <c r="A22104" s="519" t="s">
        <v>22236</v>
      </c>
      <c r="B22104" s="519" t="str">
        <f t="shared" si="345"/>
        <v>RETUTORAMENTO DE ESPECIES VEGETAIS DE QUALQUER NATUREZA</v>
      </c>
      <c r="C22104" s="519" t="s">
        <v>22235</v>
      </c>
      <c r="I22104" s="519" t="s">
        <v>5</v>
      </c>
      <c r="J22104" s="650">
        <v>23.25</v>
      </c>
    </row>
    <row r="22105" spans="1:10">
      <c r="A22105" s="519" t="s">
        <v>22237</v>
      </c>
      <c r="B22105" s="519" t="str">
        <f t="shared" si="345"/>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105" s="519" t="s">
        <v>49290</v>
      </c>
      <c r="D22105" s="519" t="s">
        <v>49291</v>
      </c>
      <c r="E22105" s="519" t="s">
        <v>49292</v>
      </c>
      <c r="F22105" s="519" t="s">
        <v>49293</v>
      </c>
      <c r="G22105" s="519" t="s">
        <v>49294</v>
      </c>
      <c r="H22105" s="519" t="s">
        <v>49295</v>
      </c>
      <c r="I22105" s="519" t="s">
        <v>5</v>
      </c>
      <c r="J22105" s="650">
        <v>181.27</v>
      </c>
    </row>
    <row r="22106" spans="1:10">
      <c r="A22106" s="519" t="s">
        <v>22238</v>
      </c>
      <c r="B22106" s="519" t="str">
        <f t="shared" si="345"/>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106" s="519" t="s">
        <v>49290</v>
      </c>
      <c r="D22106" s="519" t="s">
        <v>49291</v>
      </c>
      <c r="E22106" s="519" t="s">
        <v>49292</v>
      </c>
      <c r="F22106" s="519" t="s">
        <v>49293</v>
      </c>
      <c r="G22106" s="519" t="s">
        <v>49294</v>
      </c>
      <c r="H22106" s="519" t="s">
        <v>49295</v>
      </c>
      <c r="I22106" s="519" t="s">
        <v>5</v>
      </c>
      <c r="J22106" s="650">
        <v>181.27</v>
      </c>
    </row>
    <row r="22107" spans="1:10">
      <c r="A22107" s="519" t="s">
        <v>22239</v>
      </c>
      <c r="B22107" s="519" t="str">
        <f t="shared" si="345"/>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107" s="519" t="s">
        <v>49296</v>
      </c>
      <c r="D22107" s="519" t="s">
        <v>49297</v>
      </c>
      <c r="E22107" s="519" t="s">
        <v>49298</v>
      </c>
      <c r="F22107" s="519" t="s">
        <v>49299</v>
      </c>
      <c r="G22107" s="519" t="s">
        <v>49300</v>
      </c>
      <c r="H22107" s="519" t="s">
        <v>49301</v>
      </c>
      <c r="I22107" s="519" t="s">
        <v>5</v>
      </c>
      <c r="J22107" s="650">
        <v>139.07</v>
      </c>
    </row>
    <row r="22108" spans="1:10">
      <c r="A22108" s="519" t="s">
        <v>22240</v>
      </c>
      <c r="B22108" s="519" t="str">
        <f t="shared" si="345"/>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108" s="519" t="s">
        <v>49296</v>
      </c>
      <c r="D22108" s="519" t="s">
        <v>49297</v>
      </c>
      <c r="E22108" s="519" t="s">
        <v>49298</v>
      </c>
      <c r="F22108" s="519" t="s">
        <v>49299</v>
      </c>
      <c r="G22108" s="519" t="s">
        <v>49300</v>
      </c>
      <c r="H22108" s="519" t="s">
        <v>49301</v>
      </c>
      <c r="I22108" s="519" t="s">
        <v>5</v>
      </c>
      <c r="J22108" s="650">
        <v>139.07</v>
      </c>
    </row>
    <row r="22109" spans="1:10">
      <c r="A22109" s="519" t="s">
        <v>22241</v>
      </c>
      <c r="B22109" s="519" t="str">
        <f t="shared" si="345"/>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109" s="519" t="s">
        <v>49302</v>
      </c>
      <c r="D22109" s="519" t="s">
        <v>49303</v>
      </c>
      <c r="E22109" s="519" t="s">
        <v>49304</v>
      </c>
      <c r="F22109" s="519" t="s">
        <v>49305</v>
      </c>
      <c r="G22109" s="519" t="s">
        <v>49306</v>
      </c>
      <c r="H22109" s="519" t="s">
        <v>49307</v>
      </c>
      <c r="I22109" s="519" t="s">
        <v>5</v>
      </c>
      <c r="J22109" s="650">
        <v>1543.18</v>
      </c>
    </row>
    <row r="22110" spans="1:10">
      <c r="A22110" s="519" t="s">
        <v>22242</v>
      </c>
      <c r="B22110" s="519" t="str">
        <f t="shared" si="345"/>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110" s="519" t="s">
        <v>49302</v>
      </c>
      <c r="D22110" s="519" t="s">
        <v>49303</v>
      </c>
      <c r="E22110" s="519" t="s">
        <v>49304</v>
      </c>
      <c r="F22110" s="519" t="s">
        <v>49305</v>
      </c>
      <c r="G22110" s="519" t="s">
        <v>49306</v>
      </c>
      <c r="H22110" s="519" t="s">
        <v>49307</v>
      </c>
      <c r="I22110" s="519" t="s">
        <v>5</v>
      </c>
      <c r="J22110" s="650">
        <v>1431.16</v>
      </c>
    </row>
    <row r="22111" spans="1:10">
      <c r="A22111" s="519" t="s">
        <v>22243</v>
      </c>
      <c r="B22111" s="519" t="str">
        <f t="shared" si="345"/>
        <v>TRATAMENTO FITOSSANITARIO PARA O COMBATE A SECA DE ARVORES,COMPREENDENDO:APLICACAO DE FUNGICIDA E REPELENTE E INCORPORACAO DE MATERIAIS PARA ENRIQUECIMENTO DO SOLO,EXCLUSIVE MAO-DE-OBRA</v>
      </c>
      <c r="C22111" s="519" t="s">
        <v>49308</v>
      </c>
      <c r="D22111" s="519" t="s">
        <v>49309</v>
      </c>
      <c r="E22111" s="519" t="s">
        <v>49310</v>
      </c>
      <c r="F22111" s="519" t="s">
        <v>49311</v>
      </c>
      <c r="I22111" s="519" t="s">
        <v>5</v>
      </c>
      <c r="J22111" s="650">
        <v>58.65</v>
      </c>
    </row>
    <row r="22112" spans="1:10">
      <c r="A22112" s="519" t="s">
        <v>22244</v>
      </c>
      <c r="B22112" s="519" t="str">
        <f t="shared" si="345"/>
        <v>TRATAMENTO FITOSSANITARIO PARA O COMBATE A SECA DE ARVORES,COMPREENDENDO:APLICACAO DE FUNGICIDA E REPELENTE E INCORPORACAO DE MATERIAIS PARA ENRIQUECIMENTO DO SOLO,EXCLUSIVE MAO-DE-OBRA</v>
      </c>
      <c r="C22112" s="519" t="s">
        <v>49308</v>
      </c>
      <c r="D22112" s="519" t="s">
        <v>49309</v>
      </c>
      <c r="E22112" s="519" t="s">
        <v>49310</v>
      </c>
      <c r="F22112" s="519" t="s">
        <v>49311</v>
      </c>
      <c r="I22112" s="519" t="s">
        <v>5</v>
      </c>
      <c r="J22112" s="650">
        <v>58.65</v>
      </c>
    </row>
    <row r="22113" spans="1:10">
      <c r="A22113" s="519" t="s">
        <v>22245</v>
      </c>
      <c r="B22113" s="519" t="str">
        <f t="shared" si="345"/>
        <v>ABATE DE ARVORES COM MACHADO.CUSTO VALIDO PARA CADA 100 UNIDADES</v>
      </c>
      <c r="C22113" s="519" t="s">
        <v>49312</v>
      </c>
      <c r="D22113" s="519" t="s">
        <v>49313</v>
      </c>
      <c r="I22113" s="519" t="s">
        <v>5</v>
      </c>
      <c r="J22113" s="650">
        <v>86.09</v>
      </c>
    </row>
    <row r="22114" spans="1:10">
      <c r="A22114" s="519" t="s">
        <v>22246</v>
      </c>
      <c r="B22114" s="519" t="str">
        <f t="shared" si="345"/>
        <v>ABATE DE ARVORES COM MACHADO.CUSTO VALIDO PARA CADA 100 UNIDADES</v>
      </c>
      <c r="C22114" s="519" t="s">
        <v>49312</v>
      </c>
      <c r="D22114" s="519" t="s">
        <v>49313</v>
      </c>
      <c r="I22114" s="519" t="s">
        <v>5</v>
      </c>
      <c r="J22114" s="650">
        <v>74.62</v>
      </c>
    </row>
    <row r="22115" spans="1:10">
      <c r="A22115" s="519" t="s">
        <v>22247</v>
      </c>
      <c r="B22115" s="519" t="str">
        <f t="shared" si="345"/>
        <v>DESGALHAMENTO COM MACHADO.CUSTO VALIDO PARA CADA 100 UNIDADES</v>
      </c>
      <c r="C22115" s="519" t="s">
        <v>49314</v>
      </c>
      <c r="D22115" s="519" t="s">
        <v>31484</v>
      </c>
      <c r="I22115" s="519" t="s">
        <v>5</v>
      </c>
      <c r="J22115" s="650">
        <v>86.09</v>
      </c>
    </row>
    <row r="22116" spans="1:10">
      <c r="A22116" s="519" t="s">
        <v>22248</v>
      </c>
      <c r="B22116" s="519" t="str">
        <f t="shared" si="345"/>
        <v>DESGALHAMENTO COM MACHADO.CUSTO VALIDO PARA CADA 100 UNIDADES</v>
      </c>
      <c r="C22116" s="519" t="s">
        <v>49314</v>
      </c>
      <c r="D22116" s="519" t="s">
        <v>31484</v>
      </c>
      <c r="I22116" s="519" t="s">
        <v>5</v>
      </c>
      <c r="J22116" s="650">
        <v>74.62</v>
      </c>
    </row>
    <row r="22117" spans="1:10">
      <c r="A22117" s="519" t="s">
        <v>22249</v>
      </c>
      <c r="B22117" s="519" t="str">
        <f t="shared" si="345"/>
        <v>TORAGEM COM MACHADO (TORETE DE 1,20M).CUSTO VALIDO PARA CADA 100 UNIDADES</v>
      </c>
      <c r="C22117" s="519" t="s">
        <v>49315</v>
      </c>
      <c r="D22117" s="519" t="s">
        <v>49316</v>
      </c>
      <c r="I22117" s="519" t="s">
        <v>5</v>
      </c>
      <c r="J22117" s="650">
        <v>38.43</v>
      </c>
    </row>
    <row r="22118" spans="1:10">
      <c r="A22118" s="519" t="s">
        <v>22250</v>
      </c>
      <c r="B22118" s="519" t="str">
        <f t="shared" si="345"/>
        <v>TORAGEM COM MACHADO (TORETE DE 1,20M).CUSTO VALIDO PARA CADA 100 UNIDADES</v>
      </c>
      <c r="C22118" s="519" t="s">
        <v>49315</v>
      </c>
      <c r="D22118" s="519" t="s">
        <v>49316</v>
      </c>
      <c r="I22118" s="519" t="s">
        <v>5</v>
      </c>
      <c r="J22118" s="650">
        <v>33.31</v>
      </c>
    </row>
    <row r="22119" spans="1:10">
      <c r="A22119" s="519" t="s">
        <v>22251</v>
      </c>
      <c r="B22119" s="519" t="str">
        <f t="shared" si="345"/>
        <v>ABATER,DESGALHAR E TORAR COM MACHADO,SEM EMPILHAR</v>
      </c>
      <c r="C22119" s="519" t="s">
        <v>22252</v>
      </c>
      <c r="I22119" s="519" t="s">
        <v>22253</v>
      </c>
      <c r="J22119" s="650">
        <v>21.52</v>
      </c>
    </row>
    <row r="22120" spans="1:10">
      <c r="A22120" s="519" t="s">
        <v>22254</v>
      </c>
      <c r="B22120" s="519" t="str">
        <f t="shared" si="345"/>
        <v>ABATER,DESGALHAR E TORAR COM MACHADO,SEM EMPILHAR</v>
      </c>
      <c r="C22120" s="519" t="s">
        <v>22252</v>
      </c>
      <c r="I22120" s="519" t="s">
        <v>22253</v>
      </c>
      <c r="J22120" s="650">
        <v>18.649999999999999</v>
      </c>
    </row>
    <row r="22121" spans="1:10">
      <c r="A22121" s="519" t="s">
        <v>22255</v>
      </c>
      <c r="B22121" s="519" t="str">
        <f t="shared" si="345"/>
        <v>ABATER,DESGALHAR E TORAR COM MACHADO,COM EMPILHAMENTO MANUAL</v>
      </c>
      <c r="C22121" s="519" t="s">
        <v>22256</v>
      </c>
      <c r="I22121" s="519" t="s">
        <v>22253</v>
      </c>
      <c r="J22121" s="650">
        <v>26.9</v>
      </c>
    </row>
    <row r="22122" spans="1:10">
      <c r="A22122" s="519" t="s">
        <v>22257</v>
      </c>
      <c r="B22122" s="519" t="str">
        <f t="shared" si="345"/>
        <v>ABATER,DESGALHAR E TORAR COM MACHADO,COM EMPILHAMENTO MANUAL</v>
      </c>
      <c r="C22122" s="519" t="s">
        <v>22256</v>
      </c>
      <c r="I22122" s="519" t="s">
        <v>22253</v>
      </c>
      <c r="J22122" s="650">
        <v>23.31</v>
      </c>
    </row>
    <row r="22123" spans="1:10">
      <c r="A22123" s="519" t="s">
        <v>22258</v>
      </c>
      <c r="B22123" s="519" t="str">
        <f t="shared" si="345"/>
        <v>ABATER,DESGALHAR E DESTOPAR COM MACHADO.CUSTO VALIDO PARA CADA 100 UNIDADES</v>
      </c>
      <c r="C22123" s="519" t="s">
        <v>49317</v>
      </c>
      <c r="D22123" s="519" t="s">
        <v>49318</v>
      </c>
      <c r="I22123" s="519" t="s">
        <v>5</v>
      </c>
      <c r="J22123" s="650">
        <v>134.51</v>
      </c>
    </row>
    <row r="22124" spans="1:10">
      <c r="A22124" s="519" t="s">
        <v>22259</v>
      </c>
      <c r="B22124" s="519" t="str">
        <f t="shared" si="345"/>
        <v>ABATER,DESGALHAR E DESTOPAR COM MACHADO.CUSTO VALIDO PARA CADA 100 UNIDADES</v>
      </c>
      <c r="C22124" s="519" t="s">
        <v>49317</v>
      </c>
      <c r="D22124" s="519" t="s">
        <v>49318</v>
      </c>
      <c r="I22124" s="519" t="s">
        <v>5</v>
      </c>
      <c r="J22124" s="650">
        <v>116.59</v>
      </c>
    </row>
    <row r="22125" spans="1:10">
      <c r="A22125" s="519" t="s">
        <v>22260</v>
      </c>
      <c r="B22125" s="519" t="str">
        <f t="shared" si="345"/>
        <v>DESCASCAMENTO MANUAL COM FACAO</v>
      </c>
      <c r="C22125" s="519" t="s">
        <v>22261</v>
      </c>
      <c r="I22125" s="519" t="s">
        <v>22253</v>
      </c>
      <c r="J22125" s="650">
        <v>30.74</v>
      </c>
    </row>
    <row r="22126" spans="1:10">
      <c r="A22126" s="519" t="s">
        <v>22262</v>
      </c>
      <c r="B22126" s="519" t="str">
        <f t="shared" si="345"/>
        <v>DESCASCAMENTO MANUAL COM FACAO</v>
      </c>
      <c r="C22126" s="519" t="s">
        <v>22261</v>
      </c>
      <c r="I22126" s="519" t="s">
        <v>22253</v>
      </c>
      <c r="J22126" s="650">
        <v>26.65</v>
      </c>
    </row>
    <row r="22127" spans="1:10">
      <c r="A22127" s="519" t="s">
        <v>22263</v>
      </c>
      <c r="B22127" s="519" t="str">
        <f t="shared" si="345"/>
        <v>EXTRACAO DE MADEIRA COM ARGOLAO (1 PESSOA),DISTANCIA DE 150,00M</v>
      </c>
      <c r="C22127" s="519" t="s">
        <v>49319</v>
      </c>
      <c r="D22127" s="519" t="s">
        <v>38277</v>
      </c>
      <c r="I22127" s="519" t="s">
        <v>22253</v>
      </c>
      <c r="J22127" s="650">
        <v>21.52</v>
      </c>
    </row>
    <row r="22128" spans="1:10">
      <c r="A22128" s="519" t="s">
        <v>22264</v>
      </c>
      <c r="B22128" s="519" t="str">
        <f t="shared" si="345"/>
        <v>EXTRACAO DE MADEIRA COM ARGOLAO (1 PESSOA),DISTANCIA DE 150,00M</v>
      </c>
      <c r="C22128" s="519" t="s">
        <v>49319</v>
      </c>
      <c r="D22128" s="519" t="s">
        <v>38277</v>
      </c>
      <c r="I22128" s="519" t="s">
        <v>22253</v>
      </c>
      <c r="J22128" s="650">
        <v>18.649999999999999</v>
      </c>
    </row>
    <row r="22129" spans="1:10">
      <c r="A22129" s="519" t="s">
        <v>22265</v>
      </c>
      <c r="B22129" s="519" t="str">
        <f t="shared" si="345"/>
        <v>EXTRACAO DE MADEIRA POR TRANSPORTE PRIMARIO MANUAL (TORETEDE 1,20M),DISTANCIA DE 100,00M</v>
      </c>
      <c r="C22129" s="519" t="s">
        <v>49320</v>
      </c>
      <c r="D22129" s="519" t="s">
        <v>49321</v>
      </c>
      <c r="I22129" s="519" t="s">
        <v>22253</v>
      </c>
      <c r="J22129" s="650">
        <v>35.869999999999997</v>
      </c>
    </row>
    <row r="22130" spans="1:10">
      <c r="A22130" s="519" t="s">
        <v>22266</v>
      </c>
      <c r="B22130" s="519" t="str">
        <f t="shared" si="345"/>
        <v>EXTRACAO DE MADEIRA POR TRANSPORTE PRIMARIO MANUAL (TORETEDE 1,20M),DISTANCIA DE 100,00M</v>
      </c>
      <c r="C22130" s="519" t="s">
        <v>49320</v>
      </c>
      <c r="D22130" s="519" t="s">
        <v>49321</v>
      </c>
      <c r="I22130" s="519" t="s">
        <v>22253</v>
      </c>
      <c r="J22130" s="650">
        <v>31.09</v>
      </c>
    </row>
    <row r="22131" spans="1:10">
      <c r="A22131" s="519" t="s">
        <v>22267</v>
      </c>
      <c r="B22131" s="519" t="str">
        <f t="shared" si="345"/>
        <v>ARRASTE MANUAL DE VAROES,DISTANCIA DE 100,00M</v>
      </c>
      <c r="C22131" s="519" t="s">
        <v>22268</v>
      </c>
      <c r="I22131" s="519" t="s">
        <v>5</v>
      </c>
      <c r="J22131" s="650">
        <v>4.3</v>
      </c>
    </row>
    <row r="22132" spans="1:10">
      <c r="A22132" s="519" t="s">
        <v>22269</v>
      </c>
      <c r="B22132" s="519" t="str">
        <f t="shared" si="345"/>
        <v>ARRASTE MANUAL DE VAROES,DISTANCIA DE 100,00M</v>
      </c>
      <c r="C22132" s="519" t="s">
        <v>22268</v>
      </c>
      <c r="I22132" s="519" t="s">
        <v>5</v>
      </c>
      <c r="J22132" s="650">
        <v>3.73</v>
      </c>
    </row>
    <row r="22133" spans="1:10">
      <c r="A22133" s="519" t="s">
        <v>22270</v>
      </c>
      <c r="B22133" s="519" t="str">
        <f t="shared" si="345"/>
        <v>EMPILHAMENTO MANUAL DE TORETES</v>
      </c>
      <c r="C22133" s="519" t="s">
        <v>22271</v>
      </c>
      <c r="I22133" s="519" t="s">
        <v>22253</v>
      </c>
      <c r="J22133" s="650">
        <v>2.39</v>
      </c>
    </row>
    <row r="22134" spans="1:10">
      <c r="A22134" s="519" t="s">
        <v>22272</v>
      </c>
      <c r="B22134" s="519" t="str">
        <f t="shared" si="345"/>
        <v>EMPILHAMENTO MANUAL DE TORETES</v>
      </c>
      <c r="C22134" s="519" t="s">
        <v>22271</v>
      </c>
      <c r="I22134" s="519" t="s">
        <v>22253</v>
      </c>
      <c r="J22134" s="650">
        <v>2.0699999999999998</v>
      </c>
    </row>
    <row r="22135" spans="1:10">
      <c r="A22135" s="519" t="s">
        <v>22273</v>
      </c>
      <c r="B22135" s="519" t="str">
        <f t="shared" si="345"/>
        <v>ABATE DE ARVORES COM MOTOSSERRA.CUSTO VALIDO PARA CADA 100 UNIDADES</v>
      </c>
      <c r="C22135" s="519" t="s">
        <v>49322</v>
      </c>
      <c r="D22135" s="519" t="s">
        <v>49323</v>
      </c>
      <c r="I22135" s="519" t="s">
        <v>5</v>
      </c>
      <c r="J22135" s="650">
        <v>64.39</v>
      </c>
    </row>
    <row r="22136" spans="1:10">
      <c r="A22136" s="519" t="s">
        <v>22274</v>
      </c>
      <c r="B22136" s="519" t="str">
        <f t="shared" si="345"/>
        <v>ABATE DE ARVORES COM MOTOSSERRA.CUSTO VALIDO PARA CADA 100 UNIDADES</v>
      </c>
      <c r="C22136" s="519" t="s">
        <v>49322</v>
      </c>
      <c r="D22136" s="519" t="s">
        <v>49323</v>
      </c>
      <c r="I22136" s="519" t="s">
        <v>5</v>
      </c>
      <c r="J22136" s="650">
        <v>58.65</v>
      </c>
    </row>
    <row r="22137" spans="1:10">
      <c r="A22137" s="519" t="s">
        <v>22275</v>
      </c>
      <c r="B22137" s="519" t="str">
        <f t="shared" si="345"/>
        <v>DESGALHAMENTO COM MOTOSSERRA.CUSTO VALIDO PARA CADA 100 UNIDADES</v>
      </c>
      <c r="C22137" s="519" t="s">
        <v>49324</v>
      </c>
      <c r="D22137" s="519" t="s">
        <v>49313</v>
      </c>
      <c r="I22137" s="519" t="s">
        <v>5</v>
      </c>
      <c r="J22137" s="650">
        <v>107.29</v>
      </c>
    </row>
    <row r="22138" spans="1:10">
      <c r="A22138" s="519" t="s">
        <v>22276</v>
      </c>
      <c r="B22138" s="519" t="str">
        <f t="shared" si="345"/>
        <v>DESGALHAMENTO COM MOTOSSERRA.CUSTO VALIDO PARA CADA 100 UNIDADES</v>
      </c>
      <c r="C22138" s="519" t="s">
        <v>49324</v>
      </c>
      <c r="D22138" s="519" t="s">
        <v>49313</v>
      </c>
      <c r="I22138" s="519" t="s">
        <v>5</v>
      </c>
      <c r="J22138" s="650">
        <v>97.73</v>
      </c>
    </row>
    <row r="22139" spans="1:10">
      <c r="A22139" s="519" t="s">
        <v>22277</v>
      </c>
      <c r="B22139" s="519" t="str">
        <f t="shared" si="345"/>
        <v>TORAGEM COM MOTOSSERRA (TORETE DE 1,20M).CUSTO VALIDO PARA CADA 100 UNIDADES</v>
      </c>
      <c r="C22139" s="519" t="s">
        <v>49325</v>
      </c>
      <c r="D22139" s="519" t="s">
        <v>49211</v>
      </c>
      <c r="I22139" s="519" t="s">
        <v>5</v>
      </c>
      <c r="J22139" s="650">
        <v>27.75</v>
      </c>
    </row>
    <row r="22140" spans="1:10">
      <c r="A22140" s="519" t="s">
        <v>22278</v>
      </c>
      <c r="B22140" s="519" t="str">
        <f t="shared" si="345"/>
        <v>TORAGEM COM MOTOSSERRA (TORETE DE 1,20M).CUSTO VALIDO PARA CADA 100 UNIDADES</v>
      </c>
      <c r="C22140" s="519" t="s">
        <v>49325</v>
      </c>
      <c r="D22140" s="519" t="s">
        <v>49211</v>
      </c>
      <c r="I22140" s="519" t="s">
        <v>5</v>
      </c>
      <c r="J22140" s="650">
        <v>25.28</v>
      </c>
    </row>
    <row r="22141" spans="1:10">
      <c r="A22141" s="519" t="s">
        <v>22279</v>
      </c>
      <c r="B22141" s="519" t="str">
        <f t="shared" si="345"/>
        <v>ABATER COM MOTOSSERRA,DESGALHAR COM MACHADO E TORAR COM MOTOSSERRA,SEM EMPILHAR</v>
      </c>
      <c r="C22141" s="519" t="s">
        <v>49326</v>
      </c>
      <c r="D22141" s="519" t="s">
        <v>49327</v>
      </c>
      <c r="I22141" s="519" t="s">
        <v>22253</v>
      </c>
      <c r="J22141" s="650">
        <v>8.91</v>
      </c>
    </row>
    <row r="22142" spans="1:10">
      <c r="A22142" s="519" t="s">
        <v>22280</v>
      </c>
      <c r="B22142" s="519" t="str">
        <f t="shared" si="345"/>
        <v>ABATER COM MOTOSSERRA,DESGALHAR COM MACHADO E TORAR COM MOTOSSERRA,SEM EMPILHAR</v>
      </c>
      <c r="C22142" s="519" t="s">
        <v>49326</v>
      </c>
      <c r="D22142" s="519" t="s">
        <v>49327</v>
      </c>
      <c r="I22142" s="519" t="s">
        <v>22253</v>
      </c>
      <c r="J22142" s="650">
        <v>8.11</v>
      </c>
    </row>
    <row r="22143" spans="1:10">
      <c r="A22143" s="519" t="s">
        <v>22281</v>
      </c>
      <c r="B22143" s="519" t="str">
        <f t="shared" si="345"/>
        <v>ABATER COM MOTOSSERRA,DESGALHAR COM MACHADO E TORAR COM MOTOSSERRA,COM EMPILHAMENTO MANUAL</v>
      </c>
      <c r="C22143" s="519" t="s">
        <v>49326</v>
      </c>
      <c r="D22143" s="519" t="s">
        <v>49328</v>
      </c>
      <c r="I22143" s="519" t="s">
        <v>22253</v>
      </c>
      <c r="J22143" s="650">
        <v>10.7</v>
      </c>
    </row>
    <row r="22144" spans="1:10">
      <c r="A22144" s="519" t="s">
        <v>22282</v>
      </c>
      <c r="B22144" s="519" t="str">
        <f t="shared" si="345"/>
        <v>ABATER COM MOTOSSERRA,DESGALHAR COM MACHADO E TORAR COM MOTOSSERRA,COM EMPILHAMENTO MANUAL</v>
      </c>
      <c r="C22144" s="519" t="s">
        <v>49326</v>
      </c>
      <c r="D22144" s="519" t="s">
        <v>49328</v>
      </c>
      <c r="I22144" s="519" t="s">
        <v>22253</v>
      </c>
      <c r="J22144" s="650">
        <v>9.75</v>
      </c>
    </row>
    <row r="22145" spans="1:10">
      <c r="A22145" s="519" t="s">
        <v>22283</v>
      </c>
      <c r="B22145" s="519" t="str">
        <f t="shared" si="345"/>
        <v>ABATER,DESGALHAR E DESTOCAR COM MOTOSSERRA.CUSTO VALIDO PARA CADA 100 UNIDADES</v>
      </c>
      <c r="C22145" s="519" t="s">
        <v>49329</v>
      </c>
      <c r="D22145" s="519" t="s">
        <v>49330</v>
      </c>
      <c r="I22145" s="519" t="s">
        <v>5</v>
      </c>
      <c r="J22145" s="650">
        <v>134.1</v>
      </c>
    </row>
    <row r="22146" spans="1:10">
      <c r="A22146" s="519" t="s">
        <v>22284</v>
      </c>
      <c r="B22146" s="519" t="str">
        <f t="shared" si="345"/>
        <v>ABATER,DESGALHAR E DESTOCAR COM MOTOSSERRA.CUSTO VALIDO PARA CADA 100 UNIDADES</v>
      </c>
      <c r="C22146" s="519" t="s">
        <v>49329</v>
      </c>
      <c r="D22146" s="519" t="s">
        <v>49330</v>
      </c>
      <c r="I22146" s="519" t="s">
        <v>5</v>
      </c>
      <c r="J22146" s="650">
        <v>122.15</v>
      </c>
    </row>
    <row r="22147" spans="1:10">
      <c r="A22147" s="519" t="s">
        <v>22285</v>
      </c>
      <c r="B22147" s="519" t="str">
        <f t="shared" si="345"/>
        <v>TRANSPORTE PRIMARIO DE MADEIRA COM TRATOR DE PNEUS E GUINCHO CARREGADOR</v>
      </c>
      <c r="C22147" s="519" t="s">
        <v>49331</v>
      </c>
      <c r="D22147" s="519" t="s">
        <v>49332</v>
      </c>
      <c r="I22147" s="519" t="s">
        <v>22253</v>
      </c>
      <c r="J22147" s="650">
        <v>11.73</v>
      </c>
    </row>
    <row r="22148" spans="1:10">
      <c r="A22148" s="519" t="s">
        <v>22286</v>
      </c>
      <c r="B22148" s="519" t="str">
        <f t="shared" si="345"/>
        <v>TRANSPORTE PRIMARIO DE MADEIRA COM TRATOR DE PNEUS E GUINCHO CARREGADOR</v>
      </c>
      <c r="C22148" s="519" t="s">
        <v>49331</v>
      </c>
      <c r="D22148" s="519" t="s">
        <v>49332</v>
      </c>
      <c r="I22148" s="519" t="s">
        <v>22253</v>
      </c>
      <c r="J22148" s="650">
        <v>11.35</v>
      </c>
    </row>
    <row r="22149" spans="1:10">
      <c r="A22149" s="519" t="s">
        <v>22287</v>
      </c>
      <c r="B22149" s="519" t="str">
        <f t="shared" si="345"/>
        <v>TACO DE CANELA 2,5 X 10 X 10CM</v>
      </c>
      <c r="C22149" s="519" t="s">
        <v>22288</v>
      </c>
      <c r="I22149" s="519" t="s">
        <v>5</v>
      </c>
      <c r="J22149" s="650">
        <v>1.0900000000000001</v>
      </c>
    </row>
    <row r="22150" spans="1:10">
      <c r="A22150" s="519" t="s">
        <v>22289</v>
      </c>
      <c r="B22150" s="519" t="str">
        <f t="shared" si="345"/>
        <v>TACO DE CANELA 2,5 X 10 X 10CM</v>
      </c>
      <c r="C22150" s="519" t="s">
        <v>22288</v>
      </c>
      <c r="I22150" s="519" t="s">
        <v>5</v>
      </c>
      <c r="J22150" s="650">
        <v>1.0900000000000001</v>
      </c>
    </row>
    <row r="22151" spans="1:10">
      <c r="A22151" s="519" t="s">
        <v>22290</v>
      </c>
      <c r="B22151" s="519" t="str">
        <f t="shared" si="345"/>
        <v>ACO CA-50,DIAM. DE 5/8" A 1" (MEDIA)</v>
      </c>
      <c r="C22151" s="519" t="s">
        <v>22291</v>
      </c>
      <c r="I22151" s="519" t="s">
        <v>51</v>
      </c>
      <c r="J22151" s="650">
        <v>8.98</v>
      </c>
    </row>
    <row r="22152" spans="1:10">
      <c r="A22152" s="519" t="s">
        <v>22292</v>
      </c>
      <c r="B22152" s="519" t="str">
        <f t="shared" ref="B22152:B22215" si="346">C22152&amp;D22152&amp;E22152&amp;F22152&amp;G22152&amp;H22152</f>
        <v>ACO CA-50,DIAM. DE 5/8" A 1" (MEDIA)</v>
      </c>
      <c r="C22152" s="519" t="s">
        <v>22291</v>
      </c>
      <c r="I22152" s="519" t="s">
        <v>51</v>
      </c>
      <c r="J22152" s="650">
        <v>8.98</v>
      </c>
    </row>
    <row r="22153" spans="1:10">
      <c r="A22153" s="519" t="s">
        <v>22293</v>
      </c>
      <c r="B22153" s="519" t="str">
        <f t="shared" si="346"/>
        <v>ACO CA-50,DIAMETRO DE 32MM (1.1/4"),MEDIA</v>
      </c>
      <c r="C22153" s="519" t="s">
        <v>22294</v>
      </c>
      <c r="I22153" s="519" t="s">
        <v>51</v>
      </c>
      <c r="J22153" s="650">
        <v>8.98</v>
      </c>
    </row>
    <row r="22154" spans="1:10">
      <c r="A22154" s="519" t="s">
        <v>22295</v>
      </c>
      <c r="B22154" s="519" t="str">
        <f t="shared" si="346"/>
        <v>ACO CA-50,DIAMETRO DE 32MM (1.1/4"),MEDIA</v>
      </c>
      <c r="C22154" s="519" t="s">
        <v>22294</v>
      </c>
      <c r="I22154" s="519" t="s">
        <v>51</v>
      </c>
      <c r="J22154" s="650">
        <v>8.98</v>
      </c>
    </row>
    <row r="22155" spans="1:10">
      <c r="A22155" s="519" t="s">
        <v>22296</v>
      </c>
      <c r="B22155" s="519" t="str">
        <f t="shared" si="346"/>
        <v>ACO CA-50 B, DIAM. DE 1/4" E 1/2" (MEDIA)</v>
      </c>
      <c r="C22155" s="519" t="s">
        <v>22297</v>
      </c>
      <c r="I22155" s="519" t="s">
        <v>51</v>
      </c>
      <c r="J22155" s="650">
        <v>9.0399999999999991</v>
      </c>
    </row>
    <row r="22156" spans="1:10">
      <c r="A22156" s="519" t="s">
        <v>22298</v>
      </c>
      <c r="B22156" s="519" t="str">
        <f t="shared" si="346"/>
        <v>ACO CA-50 B, DIAM. DE 1/4" E 1/2" (MEDIA)</v>
      </c>
      <c r="C22156" s="519" t="s">
        <v>22297</v>
      </c>
      <c r="I22156" s="519" t="s">
        <v>51</v>
      </c>
      <c r="J22156" s="650">
        <v>9.0399999999999991</v>
      </c>
    </row>
    <row r="22157" spans="1:10">
      <c r="A22157" s="519" t="s">
        <v>22299</v>
      </c>
      <c r="B22157" s="519" t="str">
        <f t="shared" si="346"/>
        <v>PREPARO CHAPA ACO 16 P/PLACA SINALIZACAO VERTICAL,INCL.CORTETRATAMENTO DESENGORDURANTE E FORN.DA CHAPA.</v>
      </c>
      <c r="C22157" s="519" t="s">
        <v>49333</v>
      </c>
      <c r="D22157" s="519" t="s">
        <v>49334</v>
      </c>
      <c r="I22157" s="519" t="s">
        <v>13</v>
      </c>
      <c r="J22157" s="650">
        <v>182.07</v>
      </c>
    </row>
    <row r="22158" spans="1:10">
      <c r="A22158" s="519" t="s">
        <v>22300</v>
      </c>
      <c r="B22158" s="519" t="str">
        <f t="shared" si="346"/>
        <v>PREPARO CHAPA ACO 16 P/PLACA SINALIZACAO VERTICAL,INCL.CORTETRATAMENTO DESENGORDURANTE E FORN.DA CHAPA.</v>
      </c>
      <c r="C22158" s="519" t="s">
        <v>49333</v>
      </c>
      <c r="D22158" s="519" t="s">
        <v>49334</v>
      </c>
      <c r="I22158" s="519" t="s">
        <v>13</v>
      </c>
      <c r="J22158" s="650">
        <v>181.12</v>
      </c>
    </row>
    <row r="22159" spans="1:10">
      <c r="A22159" s="519" t="s">
        <v>22301</v>
      </c>
      <c r="B22159" s="519" t="str">
        <f t="shared" si="346"/>
        <v>PINTURA A PISTOLA S/PLACA ACO 16,C/PRIMER SINT.SURFACE SINT.ESMALTE SINT.C/TANTAS DEMAOS NECESSARIAS AO SEU BOM ACAB.</v>
      </c>
      <c r="C22159" s="519" t="s">
        <v>49335</v>
      </c>
      <c r="D22159" s="519" t="s">
        <v>49336</v>
      </c>
      <c r="I22159" s="519" t="s">
        <v>13</v>
      </c>
      <c r="J22159" s="650">
        <v>20.010000000000002</v>
      </c>
    </row>
    <row r="22160" spans="1:10">
      <c r="A22160" s="519" t="s">
        <v>22302</v>
      </c>
      <c r="B22160" s="519" t="str">
        <f t="shared" si="346"/>
        <v>PINTURA A PISTOLA S/PLACA ACO 16,C/PRIMER SINT.SURFACE SINT.ESMALTE SINT.C/TANTAS DEMAOS NECESSARIAS AO SEU BOM ACAB.</v>
      </c>
      <c r="C22160" s="519" t="s">
        <v>49335</v>
      </c>
      <c r="D22160" s="519" t="s">
        <v>49336</v>
      </c>
      <c r="I22160" s="519" t="s">
        <v>13</v>
      </c>
      <c r="J22160" s="650">
        <v>19.79</v>
      </c>
    </row>
    <row r="22161" spans="1:10">
      <c r="A22161" s="519" t="s">
        <v>22303</v>
      </c>
      <c r="B22161" s="519" t="str">
        <f t="shared" si="346"/>
        <v>REVESTIMENTO DE PLACAS DE ACO P/SINALIZACAO VERTICAL C/PELICULA REFLETIVA GRAU TECNICO E PELICULA P/LEGENDA.FORN.E COLOC</v>
      </c>
      <c r="C22161" s="519" t="s">
        <v>49337</v>
      </c>
      <c r="D22161" s="519" t="s">
        <v>49338</v>
      </c>
      <c r="I22161" s="519" t="s">
        <v>13</v>
      </c>
      <c r="J22161" s="650">
        <v>303.27</v>
      </c>
    </row>
    <row r="22162" spans="1:10">
      <c r="A22162" s="519" t="s">
        <v>22304</v>
      </c>
      <c r="B22162" s="519" t="str">
        <f t="shared" si="346"/>
        <v>REVESTIMENTO DE PLACAS DE ACO P/SINALIZACAO VERTICAL C/PELICULA REFLETIVA GRAU TECNICO E PELICULA P/LEGENDA.FORN.E COLOC</v>
      </c>
      <c r="C22162" s="519" t="s">
        <v>49337</v>
      </c>
      <c r="D22162" s="519" t="s">
        <v>49338</v>
      </c>
      <c r="I22162" s="519" t="s">
        <v>13</v>
      </c>
      <c r="J22162" s="650">
        <v>296.72000000000003</v>
      </c>
    </row>
    <row r="22163" spans="1:10">
      <c r="A22163" s="519" t="s">
        <v>22305</v>
      </c>
      <c r="B22163" s="519" t="str">
        <f t="shared" si="346"/>
        <v>MONTAGEM PLACA ACO P/SINALIZACAO VERTICAL POSTE CONCR.ARMADO INCL.FIX.CASTANHAS DUPLAS,FITA ARQUIAR/PARAFUSOS.FORN.E COLOC.</v>
      </c>
      <c r="C22163" s="519" t="s">
        <v>49339</v>
      </c>
      <c r="D22163" s="519" t="s">
        <v>49340</v>
      </c>
      <c r="E22163" s="519" t="s">
        <v>49341</v>
      </c>
      <c r="I22163" s="519" t="s">
        <v>13</v>
      </c>
      <c r="J22163" s="650">
        <v>38.56</v>
      </c>
    </row>
    <row r="22164" spans="1:10">
      <c r="A22164" s="519" t="s">
        <v>22306</v>
      </c>
      <c r="B22164" s="519" t="str">
        <f t="shared" si="346"/>
        <v>MONTAGEM PLACA ACO P/SINALIZACAO VERTICAL POSTE CONCR.ARMADO INCL.FIX.CASTANHAS DUPLAS,FITA ARQUIAR/PARAFUSOS.FORN.E COLOC.</v>
      </c>
      <c r="C22164" s="519" t="s">
        <v>49339</v>
      </c>
      <c r="D22164" s="519" t="s">
        <v>49340</v>
      </c>
      <c r="E22164" s="519" t="s">
        <v>49341</v>
      </c>
      <c r="I22164" s="519" t="s">
        <v>13</v>
      </c>
      <c r="J22164" s="650">
        <v>37.99</v>
      </c>
    </row>
    <row r="22165" spans="1:10">
      <c r="A22165" s="519" t="s">
        <v>22307</v>
      </c>
      <c r="B22165" s="519" t="str">
        <f t="shared" si="346"/>
        <v>PECA DE MACARAMDUBA DE 3"X3" PARA FIX.DAS PLACAS DE SINALIZACAO VERTICAL (1 OU 2 POSTES DE MADEIRA)</v>
      </c>
      <c r="C22165" s="519" t="s">
        <v>49342</v>
      </c>
      <c r="D22165" s="519" t="s">
        <v>49343</v>
      </c>
      <c r="I22165" s="519" t="s">
        <v>13</v>
      </c>
      <c r="J22165" s="650">
        <v>145.85</v>
      </c>
    </row>
    <row r="22166" spans="1:10">
      <c r="A22166" s="519" t="s">
        <v>22308</v>
      </c>
      <c r="B22166" s="519" t="str">
        <f t="shared" si="346"/>
        <v>PECA DE MACARAMDUBA DE 3"X3" PARA FIX.DAS PLACAS DE SINALIZACAO VERTICAL (1 OU 2 POSTES DE MADEIRA)</v>
      </c>
      <c r="C22166" s="519" t="s">
        <v>49342</v>
      </c>
      <c r="D22166" s="519" t="s">
        <v>49343</v>
      </c>
      <c r="I22166" s="519" t="s">
        <v>13</v>
      </c>
      <c r="J22166" s="650">
        <v>145.61000000000001</v>
      </c>
    </row>
    <row r="22167" spans="1:10">
      <c r="A22167" s="519" t="s">
        <v>22309</v>
      </c>
      <c r="B22167" s="519" t="str">
        <f t="shared" si="346"/>
        <v>FIXACAO DE PLACAS DE SINALIZACAO DE RODOVIAS C/PARAFUSO 5/16"X4",FIXADA EM 1 OU 2 POSTES,INCL.PINT.FORN.E COLOC.</v>
      </c>
      <c r="C22167" s="519" t="s">
        <v>49344</v>
      </c>
      <c r="D22167" s="519" t="s">
        <v>49345</v>
      </c>
      <c r="I22167" s="519" t="s">
        <v>13</v>
      </c>
      <c r="J22167" s="650">
        <v>49.3</v>
      </c>
    </row>
    <row r="22168" spans="1:10">
      <c r="A22168" s="519" t="s">
        <v>22310</v>
      </c>
      <c r="B22168" s="519" t="str">
        <f t="shared" si="346"/>
        <v>FIXACAO DE PLACAS DE SINALIZACAO DE RODOVIAS C/PARAFUSO 5/16"X4",FIXADA EM 1 OU 2 POSTES,INCL.PINT.FORN.E COLOC.</v>
      </c>
      <c r="C22168" s="519" t="s">
        <v>49344</v>
      </c>
      <c r="D22168" s="519" t="s">
        <v>49345</v>
      </c>
      <c r="I22168" s="519" t="s">
        <v>13</v>
      </c>
      <c r="J22168" s="650">
        <v>47.27</v>
      </c>
    </row>
    <row r="22169" spans="1:10">
      <c r="A22169" s="519" t="s">
        <v>22311</v>
      </c>
      <c r="B22169" s="519" t="str">
        <f t="shared" si="346"/>
        <v>REVESTIMENTOS PLACAS ACO P/SINALIZ.VERT.C/PELICULA REFL.GRAU TECNICO,GRAU ALTA INTENSIDADE/PELICULA P/LEGENDA.FORN.E APLIC.</v>
      </c>
      <c r="C22169" s="519" t="s">
        <v>49346</v>
      </c>
      <c r="D22169" s="519" t="s">
        <v>49347</v>
      </c>
      <c r="E22169" s="519" t="s">
        <v>49348</v>
      </c>
      <c r="I22169" s="519" t="s">
        <v>13</v>
      </c>
      <c r="J22169" s="650">
        <v>323.32</v>
      </c>
    </row>
    <row r="22170" spans="1:10">
      <c r="A22170" s="519" t="s">
        <v>22312</v>
      </c>
      <c r="B22170" s="519" t="str">
        <f t="shared" si="346"/>
        <v>REVESTIMENTOS PLACAS ACO P/SINALIZ.VERT.C/PELICULA REFL.GRAU TECNICO,GRAU ALTA INTENSIDADE/PELICULA P/LEGENDA.FORN.E APLIC.</v>
      </c>
      <c r="C22170" s="519" t="s">
        <v>49346</v>
      </c>
      <c r="D22170" s="519" t="s">
        <v>49347</v>
      </c>
      <c r="E22170" s="519" t="s">
        <v>49348</v>
      </c>
      <c r="I22170" s="519" t="s">
        <v>13</v>
      </c>
      <c r="J22170" s="650">
        <v>316.77</v>
      </c>
    </row>
    <row r="22171" spans="1:10">
      <c r="A22171" s="519" t="s">
        <v>22313</v>
      </c>
      <c r="B22171" s="519" t="str">
        <f t="shared" si="346"/>
        <v>REVESTIMENTOS PLACAS ACO P/SINALIZACAO VERT.C/PELICULA REFL.GRAU TECNICO,GRAU DIAMANTE/PELICULA P/LEGENDA.FORN.E APLIC.</v>
      </c>
      <c r="C22171" s="519" t="s">
        <v>49349</v>
      </c>
      <c r="D22171" s="519" t="s">
        <v>49350</v>
      </c>
      <c r="I22171" s="519" t="s">
        <v>13</v>
      </c>
      <c r="J22171" s="650">
        <v>340.26</v>
      </c>
    </row>
    <row r="22172" spans="1:10">
      <c r="A22172" s="519" t="s">
        <v>22314</v>
      </c>
      <c r="B22172" s="519" t="str">
        <f t="shared" si="346"/>
        <v>REVESTIMENTOS PLACAS ACO P/SINALIZACAO VERT.C/PELICULA REFL.GRAU TECNICO,GRAU DIAMANTE/PELICULA P/LEGENDA.FORN.E APLIC.</v>
      </c>
      <c r="C22172" s="519" t="s">
        <v>49349</v>
      </c>
      <c r="D22172" s="519" t="s">
        <v>49350</v>
      </c>
      <c r="I22172" s="519" t="s">
        <v>13</v>
      </c>
      <c r="J22172" s="650">
        <v>333.71</v>
      </c>
    </row>
    <row r="22173" spans="1:10">
      <c r="A22173" s="519" t="s">
        <v>22315</v>
      </c>
      <c r="B22173" s="519" t="str">
        <f t="shared" si="346"/>
        <v>FORMA DE MAD. P/MOLDAGEM</v>
      </c>
      <c r="C22173" s="519" t="s">
        <v>22316</v>
      </c>
      <c r="I22173" s="519" t="s">
        <v>13</v>
      </c>
      <c r="J22173" s="650">
        <v>105.09</v>
      </c>
    </row>
    <row r="22174" spans="1:10">
      <c r="A22174" s="519" t="s">
        <v>22317</v>
      </c>
      <c r="B22174" s="519" t="str">
        <f t="shared" si="346"/>
        <v>FORMA DE MAD. P/MOLDAGEM</v>
      </c>
      <c r="C22174" s="519" t="s">
        <v>22316</v>
      </c>
      <c r="I22174" s="519" t="s">
        <v>13</v>
      </c>
      <c r="J22174" s="650">
        <v>97.4</v>
      </c>
    </row>
    <row r="22175" spans="1:10">
      <c r="A22175" s="519" t="s">
        <v>22318</v>
      </c>
      <c r="B22175" s="519" t="str">
        <f t="shared" si="346"/>
        <v>VAC-ALL ASPIRADORA MEC.ARMAZENAGEM 8,6M3.</v>
      </c>
      <c r="C22175" s="519" t="s">
        <v>22319</v>
      </c>
      <c r="I22175" s="519" t="s">
        <v>5</v>
      </c>
      <c r="J22175" s="650">
        <v>1183148.1299999999</v>
      </c>
    </row>
    <row r="22176" spans="1:10">
      <c r="A22176" s="519" t="s">
        <v>22320</v>
      </c>
      <c r="B22176" s="519" t="str">
        <f t="shared" si="346"/>
        <v>VAC-ALL ASPIRADORA MEC.ARMAZENAGEM 8,6M3.</v>
      </c>
      <c r="C22176" s="519" t="s">
        <v>22319</v>
      </c>
      <c r="I22176" s="519" t="s">
        <v>5</v>
      </c>
      <c r="J22176" s="650">
        <v>1183148.1299999999</v>
      </c>
    </row>
    <row r="22177" spans="1:10">
      <c r="A22177" s="519" t="s">
        <v>22321</v>
      </c>
      <c r="B22177" s="519" t="str">
        <f t="shared" si="346"/>
        <v>WAGON DRILL.</v>
      </c>
      <c r="C22177" s="519" t="s">
        <v>22322</v>
      </c>
      <c r="I22177" s="519" t="s">
        <v>5</v>
      </c>
      <c r="J22177" s="650">
        <v>38942.589999999997</v>
      </c>
    </row>
    <row r="22178" spans="1:10">
      <c r="A22178" s="519" t="s">
        <v>22323</v>
      </c>
      <c r="B22178" s="519" t="str">
        <f t="shared" si="346"/>
        <v>WAGON DRILL.</v>
      </c>
      <c r="C22178" s="519" t="s">
        <v>22322</v>
      </c>
      <c r="I22178" s="519" t="s">
        <v>5</v>
      </c>
      <c r="J22178" s="650">
        <v>38942.589999999997</v>
      </c>
    </row>
    <row r="22179" spans="1:10">
      <c r="A22179" s="519" t="s">
        <v>22324</v>
      </c>
      <c r="B22179" s="519" t="str">
        <f t="shared" si="346"/>
        <v>USINA DE SOLOS CAPACIDADE 540T/H,MOTOR 100CV.</v>
      </c>
      <c r="C22179" s="519" t="s">
        <v>22325</v>
      </c>
      <c r="I22179" s="519" t="s">
        <v>5</v>
      </c>
      <c r="J22179" s="650">
        <v>1048761.31</v>
      </c>
    </row>
    <row r="22180" spans="1:10">
      <c r="A22180" s="519" t="s">
        <v>22326</v>
      </c>
      <c r="B22180" s="519" t="str">
        <f t="shared" si="346"/>
        <v>USINA DE SOLOS CAPACIDADE 540T/H,MOTOR 100CV.</v>
      </c>
      <c r="C22180" s="519" t="s">
        <v>22325</v>
      </c>
      <c r="I22180" s="519" t="s">
        <v>5</v>
      </c>
      <c r="J22180" s="650">
        <v>1048761.31</v>
      </c>
    </row>
    <row r="22181" spans="1:10">
      <c r="A22181" s="519" t="s">
        <v>22327</v>
      </c>
      <c r="B22181" s="519" t="str">
        <f t="shared" si="346"/>
        <v>ESCAVADEIRA DE ESTEIRA CLAM-SHELL,0,38M3.</v>
      </c>
      <c r="C22181" s="519" t="s">
        <v>22328</v>
      </c>
      <c r="I22181" s="519" t="s">
        <v>5</v>
      </c>
      <c r="J22181" s="650">
        <v>902646.15</v>
      </c>
    </row>
    <row r="22182" spans="1:10">
      <c r="A22182" s="519" t="s">
        <v>22329</v>
      </c>
      <c r="B22182" s="519" t="str">
        <f t="shared" si="346"/>
        <v>ESCAVADEIRA DE ESTEIRA CLAM-SHELL,0,38M3.</v>
      </c>
      <c r="C22182" s="519" t="s">
        <v>22328</v>
      </c>
      <c r="I22182" s="519" t="s">
        <v>5</v>
      </c>
      <c r="J22182" s="650">
        <v>902646.15</v>
      </c>
    </row>
    <row r="22183" spans="1:10">
      <c r="A22183" s="519" t="s">
        <v>22330</v>
      </c>
      <c r="B22183" s="519" t="str">
        <f t="shared" si="346"/>
        <v>ESCAVADEIRA DE ESTEIRA CLAM-SHELL, 0,57M3.</v>
      </c>
      <c r="C22183" s="519" t="s">
        <v>22331</v>
      </c>
      <c r="I22183" s="519" t="s">
        <v>5</v>
      </c>
      <c r="J22183" s="650">
        <v>902646.15</v>
      </c>
    </row>
    <row r="22184" spans="1:10">
      <c r="A22184" s="519" t="s">
        <v>22332</v>
      </c>
      <c r="B22184" s="519" t="str">
        <f t="shared" si="346"/>
        <v>ESCAVADEIRA DE ESTEIRA CLAM-SHELL, 0,57M3.</v>
      </c>
      <c r="C22184" s="519" t="s">
        <v>22331</v>
      </c>
      <c r="I22184" s="519" t="s">
        <v>5</v>
      </c>
      <c r="J22184" s="650">
        <v>902646.15</v>
      </c>
    </row>
    <row r="22185" spans="1:10">
      <c r="A22185" s="519" t="s">
        <v>22333</v>
      </c>
      <c r="B22185" s="519" t="str">
        <f t="shared" si="346"/>
        <v>ESCAVADEIRA DE ESTEIRA DRAGLINE, 0,76M3.</v>
      </c>
      <c r="C22185" s="519" t="s">
        <v>22334</v>
      </c>
      <c r="I22185" s="519" t="s">
        <v>5</v>
      </c>
      <c r="J22185" s="650">
        <v>1143351.3</v>
      </c>
    </row>
    <row r="22186" spans="1:10">
      <c r="A22186" s="519" t="s">
        <v>22335</v>
      </c>
      <c r="B22186" s="519" t="str">
        <f t="shared" si="346"/>
        <v>ESCAVADEIRA DE ESTEIRA DRAGLINE, 0,76M3.</v>
      </c>
      <c r="C22186" s="519" t="s">
        <v>22334</v>
      </c>
      <c r="I22186" s="519" t="s">
        <v>5</v>
      </c>
      <c r="J22186" s="650">
        <v>1143351.3</v>
      </c>
    </row>
    <row r="22187" spans="1:10">
      <c r="A22187" s="519" t="s">
        <v>22336</v>
      </c>
      <c r="B22187" s="519" t="str">
        <f t="shared" si="346"/>
        <v>ARRUELA BORR.P/FLANGE 350MM.</v>
      </c>
      <c r="C22187" s="519" t="s">
        <v>22337</v>
      </c>
      <c r="I22187" s="519" t="s">
        <v>5</v>
      </c>
      <c r="J22187" s="650">
        <v>36.78</v>
      </c>
    </row>
    <row r="22188" spans="1:10">
      <c r="A22188" s="519" t="s">
        <v>22338</v>
      </c>
      <c r="B22188" s="519" t="str">
        <f t="shared" si="346"/>
        <v>ARRUELA BORR.P/FLANGE 350MM.</v>
      </c>
      <c r="C22188" s="519" t="s">
        <v>22337</v>
      </c>
      <c r="I22188" s="519" t="s">
        <v>5</v>
      </c>
      <c r="J22188" s="650">
        <v>36.78</v>
      </c>
    </row>
    <row r="22189" spans="1:10">
      <c r="A22189" s="519" t="s">
        <v>22339</v>
      </c>
      <c r="B22189" s="519" t="str">
        <f t="shared" si="346"/>
        <v>ARRUELA BORR.P/FLANGE 400MM.</v>
      </c>
      <c r="C22189" s="519" t="s">
        <v>22340</v>
      </c>
      <c r="I22189" s="519" t="s">
        <v>5</v>
      </c>
      <c r="J22189" s="650">
        <v>40.4</v>
      </c>
    </row>
    <row r="22190" spans="1:10">
      <c r="A22190" s="519" t="s">
        <v>22341</v>
      </c>
      <c r="B22190" s="519" t="str">
        <f t="shared" si="346"/>
        <v>ARRUELA BORR.P/FLANGE 400MM.</v>
      </c>
      <c r="C22190" s="519" t="s">
        <v>22340</v>
      </c>
      <c r="I22190" s="519" t="s">
        <v>5</v>
      </c>
      <c r="J22190" s="650">
        <v>40.4</v>
      </c>
    </row>
    <row r="22191" spans="1:10">
      <c r="A22191" s="519" t="s">
        <v>22342</v>
      </c>
      <c r="B22191" s="519" t="str">
        <f t="shared" si="346"/>
        <v>ARRUELA BORR.P/FLANGE 500MM.</v>
      </c>
      <c r="C22191" s="519" t="s">
        <v>22343</v>
      </c>
      <c r="I22191" s="519" t="s">
        <v>5</v>
      </c>
      <c r="J22191" s="650">
        <v>42.12</v>
      </c>
    </row>
    <row r="22192" spans="1:10">
      <c r="A22192" s="519" t="s">
        <v>22344</v>
      </c>
      <c r="B22192" s="519" t="str">
        <f t="shared" si="346"/>
        <v>ARRUELA BORR.P/FLANGE 500MM.</v>
      </c>
      <c r="C22192" s="519" t="s">
        <v>22343</v>
      </c>
      <c r="I22192" s="519" t="s">
        <v>5</v>
      </c>
      <c r="J22192" s="650">
        <v>42.12</v>
      </c>
    </row>
    <row r="22193" spans="1:10">
      <c r="A22193" s="519" t="s">
        <v>22345</v>
      </c>
      <c r="B22193" s="519" t="str">
        <f t="shared" si="346"/>
        <v>ARRUELA BORR.P/FLANGE 600MM.</v>
      </c>
      <c r="C22193" s="519" t="s">
        <v>22346</v>
      </c>
      <c r="I22193" s="519" t="s">
        <v>5</v>
      </c>
      <c r="J22193" s="650">
        <v>48.28</v>
      </c>
    </row>
    <row r="22194" spans="1:10">
      <c r="A22194" s="519" t="s">
        <v>22347</v>
      </c>
      <c r="B22194" s="519" t="str">
        <f t="shared" si="346"/>
        <v>ARRUELA BORR.P/FLANGE 600MM.</v>
      </c>
      <c r="C22194" s="519" t="s">
        <v>22346</v>
      </c>
      <c r="I22194" s="519" t="s">
        <v>5</v>
      </c>
      <c r="J22194" s="650">
        <v>48.28</v>
      </c>
    </row>
    <row r="22195" spans="1:10">
      <c r="A22195" s="519" t="s">
        <v>22348</v>
      </c>
      <c r="B22195" s="519" t="str">
        <f t="shared" si="346"/>
        <v>ARRUELA BORR.P/FLANGE 700MM.</v>
      </c>
      <c r="C22195" s="519" t="s">
        <v>22349</v>
      </c>
      <c r="I22195" s="519" t="s">
        <v>5</v>
      </c>
      <c r="J22195" s="650">
        <v>49.28</v>
      </c>
    </row>
    <row r="22196" spans="1:10">
      <c r="A22196" s="519" t="s">
        <v>22350</v>
      </c>
      <c r="B22196" s="519" t="str">
        <f t="shared" si="346"/>
        <v>ARRUELA BORR.P/FLANGE 700MM.</v>
      </c>
      <c r="C22196" s="519" t="s">
        <v>22349</v>
      </c>
      <c r="I22196" s="519" t="s">
        <v>5</v>
      </c>
      <c r="J22196" s="650">
        <v>49.28</v>
      </c>
    </row>
    <row r="22197" spans="1:10">
      <c r="A22197" s="519" t="s">
        <v>22351</v>
      </c>
      <c r="B22197" s="519" t="str">
        <f t="shared" si="346"/>
        <v>ARRUELA BORR.P/FLANGE 800MM.</v>
      </c>
      <c r="C22197" s="519" t="s">
        <v>22352</v>
      </c>
      <c r="I22197" s="519" t="s">
        <v>5</v>
      </c>
      <c r="J22197" s="650">
        <v>59.26</v>
      </c>
    </row>
    <row r="22198" spans="1:10">
      <c r="A22198" s="519" t="s">
        <v>22353</v>
      </c>
      <c r="B22198" s="519" t="str">
        <f t="shared" si="346"/>
        <v>ARRUELA BORR.P/FLANGE 800MM.</v>
      </c>
      <c r="C22198" s="519" t="s">
        <v>22352</v>
      </c>
      <c r="I22198" s="519" t="s">
        <v>5</v>
      </c>
      <c r="J22198" s="650">
        <v>59.26</v>
      </c>
    </row>
    <row r="22199" spans="1:10">
      <c r="A22199" s="519" t="s">
        <v>22354</v>
      </c>
      <c r="B22199" s="519" t="str">
        <f t="shared" si="346"/>
        <v>ARRUELA BORR.P/FLANGE 900MM.</v>
      </c>
      <c r="C22199" s="519" t="s">
        <v>22355</v>
      </c>
      <c r="I22199" s="519" t="s">
        <v>5</v>
      </c>
      <c r="J22199" s="650">
        <v>64.569999999999993</v>
      </c>
    </row>
    <row r="22200" spans="1:10">
      <c r="A22200" s="519" t="s">
        <v>22356</v>
      </c>
      <c r="B22200" s="519" t="str">
        <f t="shared" si="346"/>
        <v>ARRUELA BORR.P/FLANGE 900MM.</v>
      </c>
      <c r="C22200" s="519" t="s">
        <v>22355</v>
      </c>
      <c r="I22200" s="519" t="s">
        <v>5</v>
      </c>
      <c r="J22200" s="650">
        <v>64.569999999999993</v>
      </c>
    </row>
    <row r="22201" spans="1:10">
      <c r="A22201" s="519" t="s">
        <v>22357</v>
      </c>
      <c r="B22201" s="519" t="str">
        <f t="shared" si="346"/>
        <v>ARRUELA BORR.P/FLANGE 1000MM.</v>
      </c>
      <c r="C22201" s="519" t="s">
        <v>22358</v>
      </c>
      <c r="I22201" s="519" t="s">
        <v>5</v>
      </c>
      <c r="J22201" s="650">
        <v>76.11</v>
      </c>
    </row>
    <row r="22202" spans="1:10">
      <c r="A22202" s="519" t="s">
        <v>22359</v>
      </c>
      <c r="B22202" s="519" t="str">
        <f t="shared" si="346"/>
        <v>ARRUELA BORR.P/FLANGE 1000MM.</v>
      </c>
      <c r="C22202" s="519" t="s">
        <v>22358</v>
      </c>
      <c r="I22202" s="519" t="s">
        <v>5</v>
      </c>
      <c r="J22202" s="650">
        <v>76.11</v>
      </c>
    </row>
    <row r="22203" spans="1:10">
      <c r="A22203" s="519" t="s">
        <v>22360</v>
      </c>
      <c r="B22203" s="519" t="str">
        <f t="shared" si="346"/>
        <v>ARRUELA BORR.P/FLANGE 1200MM.</v>
      </c>
      <c r="C22203" s="519" t="s">
        <v>22361</v>
      </c>
      <c r="I22203" s="519" t="s">
        <v>5</v>
      </c>
      <c r="J22203" s="650">
        <v>84.53</v>
      </c>
    </row>
    <row r="22204" spans="1:10">
      <c r="A22204" s="519" t="s">
        <v>22362</v>
      </c>
      <c r="B22204" s="519" t="str">
        <f t="shared" si="346"/>
        <v>ARRUELA BORR.P/FLANGE 1200MM.</v>
      </c>
      <c r="C22204" s="519" t="s">
        <v>22361</v>
      </c>
      <c r="I22204" s="519" t="s">
        <v>5</v>
      </c>
      <c r="J22204" s="650">
        <v>84.53</v>
      </c>
    </row>
    <row r="22205" spans="1:10">
      <c r="A22205" s="519" t="s">
        <v>22363</v>
      </c>
      <c r="B22205" s="519" t="str">
        <f t="shared" si="346"/>
        <v>PARAFUSO P/FLANGE 24X100MM.</v>
      </c>
      <c r="C22205" s="519" t="s">
        <v>22364</v>
      </c>
      <c r="I22205" s="519" t="s">
        <v>5</v>
      </c>
      <c r="J22205" s="650">
        <v>12.06</v>
      </c>
    </row>
    <row r="22206" spans="1:10">
      <c r="A22206" s="519" t="s">
        <v>22365</v>
      </c>
      <c r="B22206" s="519" t="str">
        <f t="shared" si="346"/>
        <v>PARAFUSO P/FLANGE 24X100MM.</v>
      </c>
      <c r="C22206" s="519" t="s">
        <v>22364</v>
      </c>
      <c r="I22206" s="519" t="s">
        <v>5</v>
      </c>
      <c r="J22206" s="650">
        <v>12.06</v>
      </c>
    </row>
    <row r="22207" spans="1:10">
      <c r="A22207" s="519" t="s">
        <v>22366</v>
      </c>
      <c r="B22207" s="519" t="str">
        <f t="shared" si="346"/>
        <v>PARAFUSO P/FLANGE 27X120MM.</v>
      </c>
      <c r="C22207" s="519" t="s">
        <v>22367</v>
      </c>
      <c r="I22207" s="519" t="s">
        <v>5</v>
      </c>
      <c r="J22207" s="650">
        <v>16.38</v>
      </c>
    </row>
    <row r="22208" spans="1:10">
      <c r="A22208" s="519" t="s">
        <v>22368</v>
      </c>
      <c r="B22208" s="519" t="str">
        <f t="shared" si="346"/>
        <v>PARAFUSO P/FLANGE 27X120MM.</v>
      </c>
      <c r="C22208" s="519" t="s">
        <v>22367</v>
      </c>
      <c r="I22208" s="519" t="s">
        <v>5</v>
      </c>
      <c r="J22208" s="650">
        <v>16.38</v>
      </c>
    </row>
    <row r="22209" spans="1:10">
      <c r="A22209" s="519" t="s">
        <v>22369</v>
      </c>
      <c r="B22209" s="519" t="str">
        <f t="shared" si="346"/>
        <v>PARAFUSO P/FLANGE 30X130MM.</v>
      </c>
      <c r="C22209" s="519" t="s">
        <v>22370</v>
      </c>
      <c r="I22209" s="519" t="s">
        <v>5</v>
      </c>
      <c r="J22209" s="650">
        <v>37.090000000000003</v>
      </c>
    </row>
    <row r="22210" spans="1:10">
      <c r="A22210" s="519" t="s">
        <v>22371</v>
      </c>
      <c r="B22210" s="519" t="str">
        <f t="shared" si="346"/>
        <v>PARAFUSO P/FLANGE 30X130MM.</v>
      </c>
      <c r="C22210" s="519" t="s">
        <v>22370</v>
      </c>
      <c r="I22210" s="519" t="s">
        <v>5</v>
      </c>
      <c r="J22210" s="650">
        <v>37.090000000000003</v>
      </c>
    </row>
    <row r="22211" spans="1:10">
      <c r="A22211" s="519" t="s">
        <v>22372</v>
      </c>
      <c r="B22211" s="519" t="str">
        <f t="shared" si="346"/>
        <v>PARAFUSO P/FLANGE 33X130MM.</v>
      </c>
      <c r="C22211" s="519" t="s">
        <v>22373</v>
      </c>
      <c r="I22211" s="519" t="s">
        <v>5</v>
      </c>
      <c r="J22211" s="650">
        <v>43.23</v>
      </c>
    </row>
    <row r="22212" spans="1:10">
      <c r="A22212" s="519" t="s">
        <v>22374</v>
      </c>
      <c r="B22212" s="519" t="str">
        <f t="shared" si="346"/>
        <v>PARAFUSO P/FLANGE 33X130MM.</v>
      </c>
      <c r="C22212" s="519" t="s">
        <v>22373</v>
      </c>
      <c r="I22212" s="519" t="s">
        <v>5</v>
      </c>
      <c r="J22212" s="650">
        <v>43.23</v>
      </c>
    </row>
    <row r="22213" spans="1:10">
      <c r="A22213" s="519" t="s">
        <v>22375</v>
      </c>
      <c r="B22213" s="519" t="str">
        <f t="shared" si="346"/>
        <v>PARAFUSO P/FLANGE 36X140MM.</v>
      </c>
      <c r="C22213" s="519" t="s">
        <v>22376</v>
      </c>
      <c r="I22213" s="519" t="s">
        <v>5</v>
      </c>
      <c r="J22213" s="650">
        <v>55.49</v>
      </c>
    </row>
    <row r="22214" spans="1:10">
      <c r="A22214" s="519" t="s">
        <v>22377</v>
      </c>
      <c r="B22214" s="519" t="str">
        <f t="shared" si="346"/>
        <v>PARAFUSO P/FLANGE 36X140MM.</v>
      </c>
      <c r="C22214" s="519" t="s">
        <v>22376</v>
      </c>
      <c r="I22214" s="519" t="s">
        <v>5</v>
      </c>
      <c r="J22214" s="650">
        <v>55.49</v>
      </c>
    </row>
    <row r="22215" spans="1:10">
      <c r="A22215" s="519" t="s">
        <v>22378</v>
      </c>
      <c r="B22215" s="519" t="str">
        <f t="shared" si="346"/>
        <v>PARAFUSO P/FLANGE 39X150MM.</v>
      </c>
      <c r="C22215" s="519" t="s">
        <v>22379</v>
      </c>
      <c r="I22215" s="519" t="s">
        <v>5</v>
      </c>
      <c r="J22215" s="650">
        <v>67.760000000000005</v>
      </c>
    </row>
    <row r="22216" spans="1:10">
      <c r="A22216" s="519" t="s">
        <v>22380</v>
      </c>
      <c r="B22216" s="519" t="str">
        <f t="shared" ref="B22216:B22279" si="347">C22216&amp;D22216&amp;E22216&amp;F22216&amp;G22216&amp;H22216</f>
        <v>PARAFUSO P/FLANGE 39X150MM.</v>
      </c>
      <c r="C22216" s="519" t="s">
        <v>22379</v>
      </c>
      <c r="I22216" s="519" t="s">
        <v>5</v>
      </c>
      <c r="J22216" s="650">
        <v>67.760000000000005</v>
      </c>
    </row>
    <row r="22217" spans="1:10">
      <c r="A22217" s="519" t="s">
        <v>22381</v>
      </c>
      <c r="B22217" s="519" t="str">
        <f t="shared" si="347"/>
        <v>PARAFUSO P/FLANGE 45X180MM.</v>
      </c>
      <c r="C22217" s="519" t="s">
        <v>22382</v>
      </c>
      <c r="I22217" s="519" t="s">
        <v>5</v>
      </c>
      <c r="J22217" s="650">
        <v>117.02</v>
      </c>
    </row>
    <row r="22218" spans="1:10">
      <c r="A22218" s="519" t="s">
        <v>22383</v>
      </c>
      <c r="B22218" s="519" t="str">
        <f t="shared" si="347"/>
        <v>PARAFUSO P/FLANGE 45X180MM.</v>
      </c>
      <c r="C22218" s="519" t="s">
        <v>22382</v>
      </c>
      <c r="I22218" s="519" t="s">
        <v>5</v>
      </c>
      <c r="J22218" s="650">
        <v>117.02</v>
      </c>
    </row>
    <row r="22219" spans="1:10">
      <c r="A22219" s="519" t="s">
        <v>22384</v>
      </c>
      <c r="B22219" s="519" t="str">
        <f t="shared" si="347"/>
        <v>ARRUELA BORRACHA PARA FLANGE 450MM</v>
      </c>
      <c r="C22219" s="519" t="s">
        <v>22385</v>
      </c>
      <c r="I22219" s="519" t="s">
        <v>5</v>
      </c>
      <c r="J22219" s="650">
        <v>41.25</v>
      </c>
    </row>
    <row r="22220" spans="1:10">
      <c r="A22220" s="519" t="s">
        <v>22386</v>
      </c>
      <c r="B22220" s="519" t="str">
        <f t="shared" si="347"/>
        <v>ARRUELA BORRACHA PARA FLANGE 450MM</v>
      </c>
      <c r="C22220" s="519" t="s">
        <v>22385</v>
      </c>
      <c r="I22220" s="519" t="s">
        <v>5</v>
      </c>
      <c r="J22220" s="650">
        <v>41.25</v>
      </c>
    </row>
    <row r="22221" spans="1:10">
      <c r="A22221" s="519" t="s">
        <v>22387</v>
      </c>
      <c r="B22221" s="519" t="str">
        <f t="shared" si="347"/>
        <v>ARRUELA DE BORRACHA PARA FLANGE 1400MM</v>
      </c>
      <c r="C22221" s="519" t="s">
        <v>22388</v>
      </c>
      <c r="I22221" s="519" t="s">
        <v>5</v>
      </c>
      <c r="J22221" s="650">
        <v>93.83</v>
      </c>
    </row>
    <row r="22222" spans="1:10">
      <c r="A22222" s="519" t="s">
        <v>22389</v>
      </c>
      <c r="B22222" s="519" t="str">
        <f t="shared" si="347"/>
        <v>ARRUELA DE BORRACHA PARA FLANGE 1400MM</v>
      </c>
      <c r="C22222" s="519" t="s">
        <v>22388</v>
      </c>
      <c r="I22222" s="519" t="s">
        <v>5</v>
      </c>
      <c r="J22222" s="650">
        <v>93.83</v>
      </c>
    </row>
    <row r="22223" spans="1:10">
      <c r="A22223" s="519" t="s">
        <v>22390</v>
      </c>
      <c r="B22223" s="519" t="str">
        <f t="shared" si="347"/>
        <v>ARRUELA DE BORRACHA PARA FLANGE 1500MM</v>
      </c>
      <c r="C22223" s="519" t="s">
        <v>22391</v>
      </c>
      <c r="I22223" s="519" t="s">
        <v>5</v>
      </c>
      <c r="J22223" s="650">
        <v>104.15</v>
      </c>
    </row>
    <row r="22224" spans="1:10">
      <c r="A22224" s="519" t="s">
        <v>22392</v>
      </c>
      <c r="B22224" s="519" t="str">
        <f t="shared" si="347"/>
        <v>ARRUELA DE BORRACHA PARA FLANGE 1500MM</v>
      </c>
      <c r="C22224" s="519" t="s">
        <v>22391</v>
      </c>
      <c r="I22224" s="519" t="s">
        <v>5</v>
      </c>
      <c r="J22224" s="650">
        <v>104.15</v>
      </c>
    </row>
    <row r="22225" spans="1:10">
      <c r="A22225" s="519" t="s">
        <v>22393</v>
      </c>
      <c r="B22225" s="519" t="str">
        <f t="shared" si="347"/>
        <v>DESGASTE DE DENTES E PORTA DENTES</v>
      </c>
      <c r="C22225" s="519" t="s">
        <v>22394</v>
      </c>
      <c r="I22225" s="519" t="s">
        <v>5</v>
      </c>
      <c r="J22225" s="650">
        <v>4.75</v>
      </c>
    </row>
    <row r="22226" spans="1:10">
      <c r="A22226" s="519" t="s">
        <v>22395</v>
      </c>
      <c r="B22226" s="519" t="str">
        <f t="shared" si="347"/>
        <v>DESGASTE DE DENTES E PORTA DENTES</v>
      </c>
      <c r="C22226" s="519" t="s">
        <v>22394</v>
      </c>
      <c r="I22226" s="519" t="s">
        <v>5</v>
      </c>
      <c r="J22226" s="650">
        <v>4.75</v>
      </c>
    </row>
    <row r="22227" spans="1:10">
      <c r="A22227" s="519" t="s">
        <v>22396</v>
      </c>
      <c r="B22227" s="519" t="str">
        <f t="shared" si="347"/>
        <v>PINUS EM PECAS DE 3,75 X 22,50CM (1.1/2"X9")</v>
      </c>
      <c r="C22227" s="519" t="s">
        <v>22397</v>
      </c>
      <c r="I22227" s="519" t="s">
        <v>36</v>
      </c>
      <c r="J22227" s="650">
        <v>13.75</v>
      </c>
    </row>
    <row r="22228" spans="1:10">
      <c r="A22228" s="519" t="s">
        <v>22398</v>
      </c>
      <c r="B22228" s="519" t="str">
        <f t="shared" si="347"/>
        <v>PINUS EM PECAS DE 3,75 X 22,50CM (1.1/2"X9")</v>
      </c>
      <c r="C22228" s="519" t="s">
        <v>22397</v>
      </c>
      <c r="I22228" s="519" t="s">
        <v>36</v>
      </c>
      <c r="J22228" s="650">
        <v>13.75</v>
      </c>
    </row>
    <row r="22229" spans="1:10">
      <c r="A22229" s="519" t="s">
        <v>22399</v>
      </c>
      <c r="B22229" s="519" t="str">
        <f t="shared" si="347"/>
        <v>PINUS EM PECAS DE 7,50 X 11,25CM (3"X4.1/2")</v>
      </c>
      <c r="C22229" s="519" t="s">
        <v>22400</v>
      </c>
      <c r="I22229" s="519" t="s">
        <v>36</v>
      </c>
      <c r="J22229" s="650">
        <v>13.34</v>
      </c>
    </row>
    <row r="22230" spans="1:10">
      <c r="A22230" s="519" t="s">
        <v>22401</v>
      </c>
      <c r="B22230" s="519" t="str">
        <f t="shared" si="347"/>
        <v>PINUS EM PECAS DE 7,50 X 11,25CM (3"X4.1/2")</v>
      </c>
      <c r="C22230" s="519" t="s">
        <v>22400</v>
      </c>
      <c r="I22230" s="519" t="s">
        <v>36</v>
      </c>
      <c r="J22230" s="650">
        <v>13.34</v>
      </c>
    </row>
    <row r="22231" spans="1:10">
      <c r="A22231" s="519" t="s">
        <v>22402</v>
      </c>
      <c r="B22231" s="519" t="str">
        <f t="shared" si="347"/>
        <v>PINUS EM PECAS DE 7,50 X 15,00CM (3"X6")</v>
      </c>
      <c r="C22231" s="519" t="s">
        <v>22403</v>
      </c>
      <c r="I22231" s="519" t="s">
        <v>36</v>
      </c>
      <c r="J22231" s="650">
        <v>22.24</v>
      </c>
    </row>
    <row r="22232" spans="1:10">
      <c r="A22232" s="519" t="s">
        <v>22404</v>
      </c>
      <c r="B22232" s="519" t="str">
        <f t="shared" si="347"/>
        <v>PINUS EM PECAS DE 7,50 X 15,00CM (3"X6")</v>
      </c>
      <c r="C22232" s="519" t="s">
        <v>22403</v>
      </c>
      <c r="I22232" s="519" t="s">
        <v>36</v>
      </c>
      <c r="J22232" s="650">
        <v>22.24</v>
      </c>
    </row>
    <row r="22233" spans="1:10">
      <c r="A22233" s="519" t="s">
        <v>22405</v>
      </c>
      <c r="B22233" s="519" t="str">
        <f t="shared" si="347"/>
        <v>PINUS EM PECAS DE 7,50 X 22,50CM (3"X9")</v>
      </c>
      <c r="C22233" s="519" t="s">
        <v>22406</v>
      </c>
      <c r="I22233" s="519" t="s">
        <v>36</v>
      </c>
      <c r="J22233" s="650">
        <v>28.17</v>
      </c>
    </row>
    <row r="22234" spans="1:10">
      <c r="A22234" s="519" t="s">
        <v>22407</v>
      </c>
      <c r="B22234" s="519" t="str">
        <f t="shared" si="347"/>
        <v>PINUS EM PECAS DE 7,50 X 22,50CM (3"X9")</v>
      </c>
      <c r="C22234" s="519" t="s">
        <v>22406</v>
      </c>
      <c r="I22234" s="519" t="s">
        <v>36</v>
      </c>
      <c r="J22234" s="650">
        <v>28.17</v>
      </c>
    </row>
    <row r="22235" spans="1:10">
      <c r="A22235" s="519" t="s">
        <v>22408</v>
      </c>
      <c r="B22235" s="519" t="str">
        <f t="shared" si="347"/>
        <v>PINUS EM PECAS DE 2,50X22,50CM, (1"X9")</v>
      </c>
      <c r="C22235" s="519" t="s">
        <v>22409</v>
      </c>
      <c r="I22235" s="519" t="s">
        <v>36</v>
      </c>
      <c r="J22235" s="650">
        <v>7.23</v>
      </c>
    </row>
    <row r="22236" spans="1:10">
      <c r="A22236" s="519" t="s">
        <v>22410</v>
      </c>
      <c r="B22236" s="519" t="str">
        <f t="shared" si="347"/>
        <v>PINUS EM PECAS DE 2,50X22,50CM, (1"X9")</v>
      </c>
      <c r="C22236" s="519" t="s">
        <v>22409</v>
      </c>
      <c r="I22236" s="519" t="s">
        <v>36</v>
      </c>
      <c r="J22236" s="650">
        <v>7.23</v>
      </c>
    </row>
    <row r="22237" spans="1:10">
      <c r="A22237" s="519" t="s">
        <v>22411</v>
      </c>
      <c r="B22237" s="519" t="str">
        <f t="shared" si="347"/>
        <v>PINUS,PECA 1 X 7CM</v>
      </c>
      <c r="C22237" s="519" t="s">
        <v>22412</v>
      </c>
      <c r="I22237" s="519" t="s">
        <v>36</v>
      </c>
      <c r="J22237" s="650">
        <v>1.62</v>
      </c>
    </row>
    <row r="22238" spans="1:10">
      <c r="A22238" s="519" t="s">
        <v>22413</v>
      </c>
      <c r="B22238" s="519" t="str">
        <f t="shared" si="347"/>
        <v>PINUS,PECA 1 X 7CM</v>
      </c>
      <c r="C22238" s="519" t="s">
        <v>22412</v>
      </c>
      <c r="I22238" s="519" t="s">
        <v>36</v>
      </c>
      <c r="J22238" s="650">
        <v>1.62</v>
      </c>
    </row>
    <row r="22239" spans="1:10">
      <c r="A22239" s="519" t="s">
        <v>22414</v>
      </c>
      <c r="B22239" s="519" t="str">
        <f t="shared" si="347"/>
        <v>PINUS,PECA 2,5 X 5CM</v>
      </c>
      <c r="C22239" s="519" t="s">
        <v>22415</v>
      </c>
      <c r="I22239" s="519" t="s">
        <v>36</v>
      </c>
      <c r="J22239" s="650">
        <v>1.71</v>
      </c>
    </row>
    <row r="22240" spans="1:10">
      <c r="A22240" s="519" t="s">
        <v>22416</v>
      </c>
      <c r="B22240" s="519" t="str">
        <f t="shared" si="347"/>
        <v>PINUS,PECA 2,5 X 5CM</v>
      </c>
      <c r="C22240" s="519" t="s">
        <v>22415</v>
      </c>
      <c r="I22240" s="519" t="s">
        <v>36</v>
      </c>
      <c r="J22240" s="650">
        <v>1.71</v>
      </c>
    </row>
    <row r="22241" spans="1:10">
      <c r="A22241" s="519" t="s">
        <v>22417</v>
      </c>
      <c r="B22241" s="519" t="str">
        <f t="shared" si="347"/>
        <v>PINUS,PECA 2,5 X 10CM.</v>
      </c>
      <c r="C22241" s="519" t="s">
        <v>22418</v>
      </c>
      <c r="I22241" s="519" t="s">
        <v>36</v>
      </c>
      <c r="J22241" s="650">
        <v>3.5</v>
      </c>
    </row>
    <row r="22242" spans="1:10">
      <c r="A22242" s="519" t="s">
        <v>22419</v>
      </c>
      <c r="B22242" s="519" t="str">
        <f t="shared" si="347"/>
        <v>PINUS,PECA 2,5 X 10CM.</v>
      </c>
      <c r="C22242" s="519" t="s">
        <v>22418</v>
      </c>
      <c r="I22242" s="519" t="s">
        <v>36</v>
      </c>
      <c r="J22242" s="650">
        <v>3.5</v>
      </c>
    </row>
    <row r="22243" spans="1:10">
      <c r="A22243" s="519" t="s">
        <v>22420</v>
      </c>
      <c r="B22243" s="519" t="str">
        <f t="shared" si="347"/>
        <v>PECA DE PINUS,P/M3</v>
      </c>
      <c r="C22243" s="519" t="s">
        <v>22421</v>
      </c>
      <c r="I22243" s="519" t="s">
        <v>22</v>
      </c>
      <c r="J22243" s="650">
        <v>1614.45</v>
      </c>
    </row>
    <row r="22244" spans="1:10">
      <c r="A22244" s="519" t="s">
        <v>22422</v>
      </c>
      <c r="B22244" s="519" t="str">
        <f t="shared" si="347"/>
        <v>PECA DE PINUS,P/M3</v>
      </c>
      <c r="C22244" s="519" t="s">
        <v>22421</v>
      </c>
      <c r="I22244" s="519" t="s">
        <v>22</v>
      </c>
      <c r="J22244" s="650">
        <v>1614.45</v>
      </c>
    </row>
    <row r="22245" spans="1:10">
      <c r="A22245" s="519" t="s">
        <v>22423</v>
      </c>
      <c r="B22245" s="519" t="str">
        <f t="shared" si="347"/>
        <v>CUSTO HORARIO P/ESCAV., CONCRETAGEM E POSICIONAMENTO DA GAIOLA DE PAREDE DIAFRAGMA</v>
      </c>
      <c r="C22245" s="519" t="s">
        <v>49351</v>
      </c>
      <c r="D22245" s="519" t="s">
        <v>49352</v>
      </c>
      <c r="I22245" s="519" t="s">
        <v>1848</v>
      </c>
      <c r="J22245" s="650">
        <v>2000.76</v>
      </c>
    </row>
    <row r="22246" spans="1:10">
      <c r="A22246" s="519" t="s">
        <v>22424</v>
      </c>
      <c r="B22246" s="519" t="str">
        <f t="shared" si="347"/>
        <v>CUSTO HORARIO P/ESCAV., CONCRETAGEM E POSICIONAMENTO DA GAIOLA DE PAREDE DIAFRAGMA</v>
      </c>
      <c r="C22246" s="519" t="s">
        <v>49351</v>
      </c>
      <c r="D22246" s="519" t="s">
        <v>49352</v>
      </c>
      <c r="I22246" s="519" t="s">
        <v>1848</v>
      </c>
      <c r="J22246" s="650">
        <v>1874.15</v>
      </c>
    </row>
    <row r="22247" spans="1:10">
      <c r="A22247" s="519" t="s">
        <v>22425</v>
      </c>
      <c r="B22247" s="519" t="str">
        <f t="shared" si="347"/>
        <v>TUBO DE CONCRETO,DIAMETRO DE 500MM,INCLUSIVE FORNECIMENTO</v>
      </c>
      <c r="C22247" s="519" t="s">
        <v>22426</v>
      </c>
      <c r="I22247" s="519" t="s">
        <v>22427</v>
      </c>
      <c r="J22247" s="650">
        <v>172.7</v>
      </c>
    </row>
    <row r="22248" spans="1:10">
      <c r="A22248" s="519" t="s">
        <v>22428</v>
      </c>
      <c r="B22248" s="519" t="str">
        <f t="shared" si="347"/>
        <v>TUBO DE CONCRETO,DIAMETRO DE 500MM,INCLUSIVE FORNECIMENTO</v>
      </c>
      <c r="C22248" s="519" t="s">
        <v>22426</v>
      </c>
      <c r="I22248" s="519" t="s">
        <v>22427</v>
      </c>
      <c r="J22248" s="650">
        <v>163.94</v>
      </c>
    </row>
    <row r="22249" spans="1:10">
      <c r="A22249" s="519" t="s">
        <v>22429</v>
      </c>
      <c r="B22249" s="519" t="str">
        <f t="shared" si="347"/>
        <v>LIMPEZA MANUAL DE GALERIA CIRCULAR</v>
      </c>
      <c r="C22249" s="519" t="s">
        <v>22430</v>
      </c>
      <c r="I22249" s="519" t="s">
        <v>5</v>
      </c>
      <c r="J22249" s="650">
        <v>102.27</v>
      </c>
    </row>
    <row r="22250" spans="1:10">
      <c r="A22250" s="519" t="s">
        <v>22431</v>
      </c>
      <c r="B22250" s="519" t="str">
        <f t="shared" si="347"/>
        <v>LIMPEZA MANUAL DE GALERIA CIRCULAR</v>
      </c>
      <c r="C22250" s="519" t="s">
        <v>22430</v>
      </c>
      <c r="I22250" s="519" t="s">
        <v>5</v>
      </c>
      <c r="J22250" s="650">
        <v>88.62</v>
      </c>
    </row>
    <row r="22251" spans="1:10">
      <c r="A22251" s="519" t="s">
        <v>22432</v>
      </c>
      <c r="B22251" s="519" t="str">
        <f t="shared" si="347"/>
        <v>COMPOSICAO BASICA - ENSAIO DE LABORATORIO</v>
      </c>
      <c r="C22251" s="519" t="s">
        <v>22433</v>
      </c>
      <c r="I22251" s="519" t="s">
        <v>5</v>
      </c>
      <c r="J22251" s="650">
        <v>145.83000000000001</v>
      </c>
    </row>
    <row r="22252" spans="1:10">
      <c r="A22252" s="519" t="s">
        <v>22434</v>
      </c>
      <c r="B22252" s="519" t="str">
        <f t="shared" si="347"/>
        <v>COMPOSICAO BASICA - ENSAIO DE LABORATORIO</v>
      </c>
      <c r="C22252" s="519" t="s">
        <v>22433</v>
      </c>
      <c r="I22252" s="519" t="s">
        <v>5</v>
      </c>
      <c r="J22252" s="650">
        <v>134.28</v>
      </c>
    </row>
    <row r="22253" spans="1:10">
      <c r="A22253" s="519" t="s">
        <v>22435</v>
      </c>
      <c r="B22253" s="519" t="str">
        <f t="shared" si="347"/>
        <v>PERFURACAO MANUAL, PRODUCAO MEDIA BRUTA EM TORNO DE 2,00M/H</v>
      </c>
      <c r="C22253" s="519" t="s">
        <v>22436</v>
      </c>
      <c r="I22253" s="519" t="s">
        <v>22437</v>
      </c>
      <c r="J22253" s="650">
        <v>97.82</v>
      </c>
    </row>
    <row r="22254" spans="1:10">
      <c r="A22254" s="519" t="s">
        <v>22438</v>
      </c>
      <c r="B22254" s="519" t="str">
        <f t="shared" si="347"/>
        <v>PERFURACAO MANUAL, PRODUCAO MEDIA BRUTA EM TORNO DE 2,00M/H</v>
      </c>
      <c r="C22254" s="519" t="s">
        <v>22436</v>
      </c>
      <c r="I22254" s="519" t="s">
        <v>22437</v>
      </c>
      <c r="J22254" s="650">
        <v>94.68</v>
      </c>
    </row>
    <row r="22255" spans="1:10">
      <c r="A22255" s="519" t="s">
        <v>22439</v>
      </c>
      <c r="B22255" s="519" t="str">
        <f t="shared" si="347"/>
        <v>PERFURACAO MANUAL, PRODUCAO MEDIA BRUTA EM TORNO DE 0,50M/H</v>
      </c>
      <c r="C22255" s="519" t="s">
        <v>22440</v>
      </c>
      <c r="I22255" s="519" t="s">
        <v>22437</v>
      </c>
      <c r="J22255" s="650">
        <v>104.76</v>
      </c>
    </row>
    <row r="22256" spans="1:10">
      <c r="A22256" s="519" t="s">
        <v>22441</v>
      </c>
      <c r="B22256" s="519" t="str">
        <f t="shared" si="347"/>
        <v>PERFURACAO MANUAL, PRODUCAO MEDIA BRUTA EM TORNO DE 0,50M/H</v>
      </c>
      <c r="C22256" s="519" t="s">
        <v>22440</v>
      </c>
      <c r="I22256" s="519" t="s">
        <v>22437</v>
      </c>
      <c r="J22256" s="650">
        <v>101.62</v>
      </c>
    </row>
    <row r="22257" spans="1:10">
      <c r="A22257" s="519" t="s">
        <v>22442</v>
      </c>
      <c r="B22257" s="519" t="str">
        <f t="shared" si="347"/>
        <v>CUSTO HORARIO PRODUTIVO - DIAMANTE</v>
      </c>
      <c r="C22257" s="519" t="s">
        <v>22443</v>
      </c>
      <c r="I22257" s="519" t="s">
        <v>1848</v>
      </c>
      <c r="J22257" s="650">
        <v>466.49</v>
      </c>
    </row>
    <row r="22258" spans="1:10">
      <c r="A22258" s="519" t="s">
        <v>22444</v>
      </c>
      <c r="B22258" s="519" t="str">
        <f t="shared" si="347"/>
        <v>CUSTO HORARIO PRODUTIVO - DIAMANTE</v>
      </c>
      <c r="C22258" s="519" t="s">
        <v>22443</v>
      </c>
      <c r="I22258" s="519" t="s">
        <v>1848</v>
      </c>
      <c r="J22258" s="650">
        <v>416.23</v>
      </c>
    </row>
    <row r="22259" spans="1:10">
      <c r="A22259" s="519" t="s">
        <v>22445</v>
      </c>
      <c r="B22259" s="519" t="str">
        <f t="shared" si="347"/>
        <v>FASE DE CAMPO PARA LOCACAO DE ESTRADAS COM OROGRAFIA NAO ACIDENTADA E VEGETACAO LEVE</v>
      </c>
      <c r="C22259" s="519" t="s">
        <v>49353</v>
      </c>
      <c r="D22259" s="519" t="s">
        <v>49354</v>
      </c>
      <c r="I22259" s="519" t="s">
        <v>963</v>
      </c>
      <c r="J22259" s="650">
        <v>10564.72</v>
      </c>
    </row>
    <row r="22260" spans="1:10">
      <c r="A22260" s="519" t="s">
        <v>22446</v>
      </c>
      <c r="B22260" s="519" t="str">
        <f t="shared" si="347"/>
        <v>FASE DE CAMPO PARA LOCACAO DE ESTRADAS COM OROGRAFIA NAO ACIDENTADA E VEGETACAO LEVE</v>
      </c>
      <c r="C22260" s="519" t="s">
        <v>49353</v>
      </c>
      <c r="D22260" s="519" t="s">
        <v>49354</v>
      </c>
      <c r="I22260" s="519" t="s">
        <v>963</v>
      </c>
      <c r="J22260" s="650">
        <v>9557.56</v>
      </c>
    </row>
    <row r="22261" spans="1:10">
      <c r="A22261" s="519" t="s">
        <v>22447</v>
      </c>
      <c r="B22261" s="519" t="str">
        <f t="shared" si="347"/>
        <v>NIVEL DE EIXO-ESTRADA EM TER. DE OROGRAFIA NAO ACIDENTADA EVEG. DENSA</v>
      </c>
      <c r="C22261" s="519" t="s">
        <v>49355</v>
      </c>
      <c r="D22261" s="519" t="s">
        <v>49356</v>
      </c>
      <c r="I22261" s="519" t="s">
        <v>963</v>
      </c>
      <c r="J22261" s="650">
        <v>434.02</v>
      </c>
    </row>
    <row r="22262" spans="1:10">
      <c r="A22262" s="519" t="s">
        <v>22448</v>
      </c>
      <c r="B22262" s="519" t="str">
        <f t="shared" si="347"/>
        <v>NIVEL DE EIXO-ESTRADA EM TER. DE OROGRAFIA NAO ACIDENTADA EVEG. DENSA</v>
      </c>
      <c r="C22262" s="519" t="s">
        <v>49355</v>
      </c>
      <c r="D22262" s="519" t="s">
        <v>49356</v>
      </c>
      <c r="I22262" s="519" t="s">
        <v>963</v>
      </c>
      <c r="J22262" s="650">
        <v>404.62</v>
      </c>
    </row>
    <row r="22263" spans="1:10">
      <c r="A22263" s="519" t="s">
        <v>22449</v>
      </c>
      <c r="B22263" s="519" t="str">
        <f t="shared" si="347"/>
        <v>NIVEL OFF-SETS EM TERRENO DE OROGRAFIA NAO ACIDENTADA E VEGETACAO LEVE</v>
      </c>
      <c r="C22263" s="519" t="s">
        <v>49357</v>
      </c>
      <c r="D22263" s="519" t="s">
        <v>49358</v>
      </c>
      <c r="I22263" s="519" t="s">
        <v>963</v>
      </c>
      <c r="J22263" s="650">
        <v>1031.4000000000001</v>
      </c>
    </row>
    <row r="22264" spans="1:10">
      <c r="A22264" s="519" t="s">
        <v>22450</v>
      </c>
      <c r="B22264" s="519" t="str">
        <f t="shared" si="347"/>
        <v>NIVEL OFF-SETS EM TERRENO DE OROGRAFIA NAO ACIDENTADA E VEGETACAO LEVE</v>
      </c>
      <c r="C22264" s="519" t="s">
        <v>49357</v>
      </c>
      <c r="D22264" s="519" t="s">
        <v>49358</v>
      </c>
      <c r="I22264" s="519" t="s">
        <v>963</v>
      </c>
      <c r="J22264" s="650">
        <v>953.35</v>
      </c>
    </row>
    <row r="22265" spans="1:10">
      <c r="A22265" s="519" t="s">
        <v>22451</v>
      </c>
      <c r="B22265" s="519" t="str">
        <f t="shared" si="347"/>
        <v>LEVANTAMENTO DE SECAO DE ESTRADA EM TERRENO DE OROGRAFIA NAO ACIDENTADA E VEGETACAO LEVE</v>
      </c>
      <c r="C22265" s="519" t="s">
        <v>49359</v>
      </c>
      <c r="D22265" s="519" t="s">
        <v>49360</v>
      </c>
      <c r="I22265" s="519" t="s">
        <v>963</v>
      </c>
      <c r="J22265" s="650">
        <v>917.83</v>
      </c>
    </row>
    <row r="22266" spans="1:10">
      <c r="A22266" s="519" t="s">
        <v>22452</v>
      </c>
      <c r="B22266" s="519" t="str">
        <f t="shared" si="347"/>
        <v>LEVANTAMENTO DE SECAO DE ESTRADA EM TERRENO DE OROGRAFIA NAO ACIDENTADA E VEGETACAO LEVE</v>
      </c>
      <c r="C22266" s="519" t="s">
        <v>49359</v>
      </c>
      <c r="D22266" s="519" t="s">
        <v>49360</v>
      </c>
      <c r="I22266" s="519" t="s">
        <v>963</v>
      </c>
      <c r="J22266" s="650">
        <v>844.15</v>
      </c>
    </row>
    <row r="22267" spans="1:10">
      <c r="A22267" s="519" t="s">
        <v>22453</v>
      </c>
      <c r="B22267" s="519" t="str">
        <f t="shared" si="347"/>
        <v>LOCACAO DE OFF-SET EM TERRENO DE OROGRAFIA NAO ACIDENTADA EVEGETACAO DENSA</v>
      </c>
      <c r="C22267" s="519" t="s">
        <v>49361</v>
      </c>
      <c r="D22267" s="519" t="s">
        <v>49362</v>
      </c>
      <c r="I22267" s="519" t="s">
        <v>963</v>
      </c>
      <c r="J22267" s="650">
        <v>549.76</v>
      </c>
    </row>
    <row r="22268" spans="1:10">
      <c r="A22268" s="519" t="s">
        <v>22454</v>
      </c>
      <c r="B22268" s="519" t="str">
        <f t="shared" si="347"/>
        <v>LOCACAO DE OFF-SET EM TERRENO DE OROGRAFIA NAO ACIDENTADA EVEGETACAO DENSA</v>
      </c>
      <c r="C22268" s="519" t="s">
        <v>49361</v>
      </c>
      <c r="D22268" s="519" t="s">
        <v>49362</v>
      </c>
      <c r="I22268" s="519" t="s">
        <v>963</v>
      </c>
      <c r="J22268" s="650">
        <v>517.07000000000005</v>
      </c>
    </row>
    <row r="22269" spans="1:10">
      <c r="A22269" s="519" t="s">
        <v>22455</v>
      </c>
      <c r="B22269" s="519" t="str">
        <f t="shared" si="347"/>
        <v>FASE DE ESCRITORIO P/LOCACAO DE ESTRADAS C/OROGRAFIA NAO ACIDENTADA</v>
      </c>
      <c r="C22269" s="519" t="s">
        <v>49363</v>
      </c>
      <c r="D22269" s="519" t="s">
        <v>49364</v>
      </c>
      <c r="I22269" s="519" t="s">
        <v>963</v>
      </c>
      <c r="J22269" s="650">
        <v>1433.28</v>
      </c>
    </row>
    <row r="22270" spans="1:10">
      <c r="A22270" s="519" t="s">
        <v>22456</v>
      </c>
      <c r="B22270" s="519" t="str">
        <f t="shared" si="347"/>
        <v>FASE DE ESCRITORIO P/LOCACAO DE ESTRADAS C/OROGRAFIA NAO ACIDENTADA</v>
      </c>
      <c r="C22270" s="519" t="s">
        <v>49363</v>
      </c>
      <c r="D22270" s="519" t="s">
        <v>49364</v>
      </c>
      <c r="I22270" s="519" t="s">
        <v>963</v>
      </c>
      <c r="J22270" s="650">
        <v>1241.76</v>
      </c>
    </row>
    <row r="22271" spans="1:10">
      <c r="A22271" s="519" t="s">
        <v>22457</v>
      </c>
      <c r="B22271" s="519" t="str">
        <f t="shared" si="347"/>
        <v>CUSTO HORARIO PRODUTIVO - WIDIA SOLO</v>
      </c>
      <c r="C22271" s="519" t="s">
        <v>22458</v>
      </c>
      <c r="I22271" s="519" t="s">
        <v>1848</v>
      </c>
      <c r="J22271" s="650">
        <v>268.45999999999998</v>
      </c>
    </row>
    <row r="22272" spans="1:10">
      <c r="A22272" s="519" t="s">
        <v>22459</v>
      </c>
      <c r="B22272" s="519" t="str">
        <f t="shared" si="347"/>
        <v>CUSTO HORARIO PRODUTIVO - WIDIA SOLO</v>
      </c>
      <c r="C22272" s="519" t="s">
        <v>22458</v>
      </c>
      <c r="I22272" s="519" t="s">
        <v>1848</v>
      </c>
      <c r="J22272" s="650">
        <v>246.35</v>
      </c>
    </row>
    <row r="22273" spans="1:10">
      <c r="A22273" s="519" t="s">
        <v>22460</v>
      </c>
      <c r="B22273" s="519" t="str">
        <f t="shared" si="347"/>
        <v>CUSTO HORARIO PRODUTIVO - WIDIA ALT.</v>
      </c>
      <c r="C22273" s="519" t="s">
        <v>22461</v>
      </c>
      <c r="I22273" s="519" t="s">
        <v>1848</v>
      </c>
      <c r="J22273" s="650">
        <v>278.92</v>
      </c>
    </row>
    <row r="22274" spans="1:10">
      <c r="A22274" s="519" t="s">
        <v>22462</v>
      </c>
      <c r="B22274" s="519" t="str">
        <f t="shared" si="347"/>
        <v>CUSTO HORARIO PRODUTIVO - WIDIA ALT.</v>
      </c>
      <c r="C22274" s="519" t="s">
        <v>22461</v>
      </c>
      <c r="I22274" s="519" t="s">
        <v>1848</v>
      </c>
      <c r="J22274" s="650">
        <v>255.85</v>
      </c>
    </row>
    <row r="22275" spans="1:10">
      <c r="A22275" s="519" t="s">
        <v>22463</v>
      </c>
      <c r="B22275" s="519" t="str">
        <f t="shared" si="347"/>
        <v>CUSTO HORARIO PRODUTIVO - WIDIA ROCHA</v>
      </c>
      <c r="C22275" s="519" t="s">
        <v>22464</v>
      </c>
      <c r="I22275" s="519" t="s">
        <v>1848</v>
      </c>
      <c r="J22275" s="650">
        <v>253.17</v>
      </c>
    </row>
    <row r="22276" spans="1:10">
      <c r="A22276" s="519" t="s">
        <v>22465</v>
      </c>
      <c r="B22276" s="519" t="str">
        <f t="shared" si="347"/>
        <v>CUSTO HORARIO PRODUTIVO - WIDIA ROCHA</v>
      </c>
      <c r="C22276" s="519" t="s">
        <v>22464</v>
      </c>
      <c r="I22276" s="519" t="s">
        <v>1848</v>
      </c>
      <c r="J22276" s="650">
        <v>234.85</v>
      </c>
    </row>
    <row r="22277" spans="1:10">
      <c r="A22277" s="519" t="s">
        <v>22466</v>
      </c>
      <c r="B22277" s="519" t="str">
        <f t="shared" si="347"/>
        <v>CUSTO HORARIO PRODUTIVO DE PERCUSSAO</v>
      </c>
      <c r="C22277" s="519" t="s">
        <v>22467</v>
      </c>
      <c r="I22277" s="519" t="s">
        <v>1848</v>
      </c>
      <c r="J22277" s="650">
        <v>136.35</v>
      </c>
    </row>
    <row r="22278" spans="1:10">
      <c r="A22278" s="519" t="s">
        <v>22468</v>
      </c>
      <c r="B22278" s="519" t="str">
        <f t="shared" si="347"/>
        <v>CUSTO HORARIO PRODUTIVO DE PERCUSSAO</v>
      </c>
      <c r="C22278" s="519" t="s">
        <v>22467</v>
      </c>
      <c r="I22278" s="519" t="s">
        <v>1848</v>
      </c>
      <c r="J22278" s="650">
        <v>118.61</v>
      </c>
    </row>
    <row r="22279" spans="1:10">
      <c r="A22279" s="519" t="s">
        <v>22469</v>
      </c>
      <c r="B22279" s="519" t="str">
        <f t="shared" si="347"/>
        <v>CUSTO HORARIO PRODUTIVO P/PERF. C/EQUIP. TIPO WAGON DRILL, INCL. EQUIPE E MAT.</v>
      </c>
      <c r="C22279" s="519" t="s">
        <v>49365</v>
      </c>
      <c r="D22279" s="519" t="s">
        <v>49366</v>
      </c>
      <c r="I22279" s="519" t="s">
        <v>1848</v>
      </c>
      <c r="J22279" s="650">
        <v>314.11</v>
      </c>
    </row>
    <row r="22280" spans="1:10">
      <c r="A22280" s="519" t="s">
        <v>22470</v>
      </c>
      <c r="B22280" s="519" t="str">
        <f t="shared" ref="B22280:B22343" si="348">C22280&amp;D22280&amp;E22280&amp;F22280&amp;G22280&amp;H22280</f>
        <v>CUSTO HORARIO PRODUTIVO P/PERF. C/EQUIP. TIPO WAGON DRILL, INCL. EQUIPE E MAT.</v>
      </c>
      <c r="C22280" s="519" t="s">
        <v>49365</v>
      </c>
      <c r="D22280" s="519" t="s">
        <v>49366</v>
      </c>
      <c r="I22280" s="519" t="s">
        <v>1848</v>
      </c>
      <c r="J22280" s="650">
        <v>297.25</v>
      </c>
    </row>
    <row r="22281" spans="1:10">
      <c r="A22281" s="519" t="s">
        <v>22471</v>
      </c>
      <c r="B22281" s="519" t="str">
        <f t="shared" si="348"/>
        <v>CUSTO HORARIO IMPRODUTIVO - WAGON DRILL</v>
      </c>
      <c r="C22281" s="519" t="s">
        <v>22472</v>
      </c>
      <c r="I22281" s="519" t="s">
        <v>1848</v>
      </c>
      <c r="J22281" s="650">
        <v>146.41999999999999</v>
      </c>
    </row>
    <row r="22282" spans="1:10">
      <c r="A22282" s="519" t="s">
        <v>22473</v>
      </c>
      <c r="B22282" s="519" t="str">
        <f t="shared" si="348"/>
        <v>CUSTO HORARIO IMPRODUTIVO - WAGON DRILL</v>
      </c>
      <c r="C22282" s="519" t="s">
        <v>22472</v>
      </c>
      <c r="I22282" s="519" t="s">
        <v>1848</v>
      </c>
      <c r="J22282" s="650">
        <v>131.11000000000001</v>
      </c>
    </row>
    <row r="22283" spans="1:10">
      <c r="A22283" s="519" t="s">
        <v>22474</v>
      </c>
      <c r="B22283" s="519" t="str">
        <f t="shared" si="348"/>
        <v>CUSTO HORARIO PRODUTIVO P/PERF. C/EQUIP. TIPO ROC-600, INCL. EQUIPE E MAT.</v>
      </c>
      <c r="C22283" s="519" t="s">
        <v>49367</v>
      </c>
      <c r="D22283" s="519" t="s">
        <v>49368</v>
      </c>
      <c r="I22283" s="519" t="s">
        <v>1848</v>
      </c>
      <c r="J22283" s="650">
        <v>672.96</v>
      </c>
    </row>
    <row r="22284" spans="1:10">
      <c r="A22284" s="519" t="s">
        <v>22475</v>
      </c>
      <c r="B22284" s="519" t="str">
        <f t="shared" si="348"/>
        <v>CUSTO HORARIO PRODUTIVO P/PERF. C/EQUIP. TIPO ROC-600, INCL. EQUIPE E MAT.</v>
      </c>
      <c r="C22284" s="519" t="s">
        <v>49367</v>
      </c>
      <c r="D22284" s="519" t="s">
        <v>49368</v>
      </c>
      <c r="I22284" s="519" t="s">
        <v>1848</v>
      </c>
      <c r="J22284" s="650">
        <v>654.82000000000005</v>
      </c>
    </row>
    <row r="22285" spans="1:10">
      <c r="A22285" s="519" t="s">
        <v>22476</v>
      </c>
      <c r="B22285" s="519" t="str">
        <f t="shared" si="348"/>
        <v>CUSTO IMPRODUTIVO - WAGON DRILL</v>
      </c>
      <c r="C22285" s="519" t="s">
        <v>22477</v>
      </c>
      <c r="I22285" s="519" t="s">
        <v>1848</v>
      </c>
      <c r="J22285" s="650">
        <v>211.76</v>
      </c>
    </row>
    <row r="22286" spans="1:10">
      <c r="A22286" s="519" t="s">
        <v>22478</v>
      </c>
      <c r="B22286" s="519" t="str">
        <f t="shared" si="348"/>
        <v>CUSTO IMPRODUTIVO - WAGON DRILL</v>
      </c>
      <c r="C22286" s="519" t="s">
        <v>22477</v>
      </c>
      <c r="I22286" s="519" t="s">
        <v>1848</v>
      </c>
      <c r="J22286" s="650">
        <v>196.45</v>
      </c>
    </row>
    <row r="22287" spans="1:10">
      <c r="A22287" s="519" t="s">
        <v>22479</v>
      </c>
      <c r="B22287" s="519" t="str">
        <f t="shared" si="348"/>
        <v>JANELAS DE CORRER C/ 2 FOLHAS, DE 150 X 150 X 3,5CM</v>
      </c>
      <c r="C22287" s="519" t="s">
        <v>22480</v>
      </c>
      <c r="I22287" s="519" t="s">
        <v>5</v>
      </c>
      <c r="J22287" s="650">
        <v>1983.69</v>
      </c>
    </row>
    <row r="22288" spans="1:10">
      <c r="A22288" s="519" t="s">
        <v>22481</v>
      </c>
      <c r="B22288" s="519" t="str">
        <f t="shared" si="348"/>
        <v>JANELAS DE CORRER C/ 2 FOLHAS, DE 150 X 150 X 3,5CM</v>
      </c>
      <c r="C22288" s="519" t="s">
        <v>22480</v>
      </c>
      <c r="I22288" s="519" t="s">
        <v>5</v>
      </c>
      <c r="J22288" s="650">
        <v>1983.69</v>
      </c>
    </row>
    <row r="22289" spans="1:10">
      <c r="A22289" s="519" t="s">
        <v>22482</v>
      </c>
      <c r="B22289" s="519" t="str">
        <f t="shared" si="348"/>
        <v>JANELA DE CORRER C/ 4 FOLHAS, DE 200 X 150 X 3,5CM</v>
      </c>
      <c r="C22289" s="519" t="s">
        <v>22483</v>
      </c>
      <c r="I22289" s="519" t="s">
        <v>5</v>
      </c>
      <c r="J22289" s="650">
        <v>2620.17</v>
      </c>
    </row>
    <row r="22290" spans="1:10">
      <c r="A22290" s="519" t="s">
        <v>22484</v>
      </c>
      <c r="B22290" s="519" t="str">
        <f t="shared" si="348"/>
        <v>JANELA DE CORRER C/ 4 FOLHAS, DE 200 X 150 X 3,5CM</v>
      </c>
      <c r="C22290" s="519" t="s">
        <v>22483</v>
      </c>
      <c r="I22290" s="519" t="s">
        <v>5</v>
      </c>
      <c r="J22290" s="650">
        <v>2620.17</v>
      </c>
    </row>
    <row r="22291" spans="1:10">
      <c r="A22291" s="519" t="s">
        <v>22485</v>
      </c>
      <c r="B22291" s="519" t="str">
        <f t="shared" si="348"/>
        <v>JANELA GUILHOTINA DE CEDRO, DE 100 X 150 X 3CM</v>
      </c>
      <c r="C22291" s="519" t="s">
        <v>22486</v>
      </c>
      <c r="I22291" s="519" t="s">
        <v>5</v>
      </c>
      <c r="J22291" s="650">
        <v>1209.31</v>
      </c>
    </row>
    <row r="22292" spans="1:10">
      <c r="A22292" s="519" t="s">
        <v>22487</v>
      </c>
      <c r="B22292" s="519" t="str">
        <f t="shared" si="348"/>
        <v>JANELA GUILHOTINA DE CEDRO, DE 100 X 150 X 3CM</v>
      </c>
      <c r="C22292" s="519" t="s">
        <v>22486</v>
      </c>
      <c r="I22292" s="519" t="s">
        <v>5</v>
      </c>
      <c r="J22292" s="650">
        <v>1209.31</v>
      </c>
    </row>
    <row r="22293" spans="1:10">
      <c r="A22293" s="519" t="s">
        <v>22488</v>
      </c>
      <c r="B22293" s="519" t="str">
        <f t="shared" si="348"/>
        <v>JANELA GUILHOTINA DE CEDRO, DE 120 X 150 X 3CM</v>
      </c>
      <c r="C22293" s="519" t="s">
        <v>22489</v>
      </c>
      <c r="I22293" s="519" t="s">
        <v>5</v>
      </c>
      <c r="J22293" s="650">
        <v>1453.29</v>
      </c>
    </row>
    <row r="22294" spans="1:10">
      <c r="A22294" s="519" t="s">
        <v>22490</v>
      </c>
      <c r="B22294" s="519" t="str">
        <f t="shared" si="348"/>
        <v>JANELA GUILHOTINA DE CEDRO, DE 120 X 150 X 3CM</v>
      </c>
      <c r="C22294" s="519" t="s">
        <v>22489</v>
      </c>
      <c r="I22294" s="519" t="s">
        <v>5</v>
      </c>
      <c r="J22294" s="650">
        <v>1453.29</v>
      </c>
    </row>
    <row r="22295" spans="1:10">
      <c r="A22295" s="519" t="s">
        <v>22491</v>
      </c>
      <c r="B22295" s="519" t="str">
        <f t="shared" si="348"/>
        <v>JANELA GUILHOTINA DE CEDRO, DE 150 X 150 X 3CM</v>
      </c>
      <c r="C22295" s="519" t="s">
        <v>22492</v>
      </c>
      <c r="I22295" s="519" t="s">
        <v>5</v>
      </c>
      <c r="J22295" s="650">
        <v>1835.18</v>
      </c>
    </row>
    <row r="22296" spans="1:10">
      <c r="A22296" s="519" t="s">
        <v>22493</v>
      </c>
      <c r="B22296" s="519" t="str">
        <f t="shared" si="348"/>
        <v>JANELA GUILHOTINA DE CEDRO, DE 150 X 150 X 3CM</v>
      </c>
      <c r="C22296" s="519" t="s">
        <v>22492</v>
      </c>
      <c r="I22296" s="519" t="s">
        <v>5</v>
      </c>
      <c r="J22296" s="650">
        <v>1835.18</v>
      </c>
    </row>
    <row r="22297" spans="1:10">
      <c r="A22297" s="519" t="s">
        <v>22494</v>
      </c>
      <c r="B22297" s="519" t="str">
        <f t="shared" si="348"/>
        <v>PORTA DE FRISOS, DE 80 X 210 X 3,5CM</v>
      </c>
      <c r="C22297" s="519" t="s">
        <v>22495</v>
      </c>
      <c r="I22297" s="519" t="s">
        <v>5</v>
      </c>
      <c r="J22297" s="650">
        <v>998.91</v>
      </c>
    </row>
    <row r="22298" spans="1:10">
      <c r="A22298" s="519" t="s">
        <v>22496</v>
      </c>
      <c r="B22298" s="519" t="str">
        <f t="shared" si="348"/>
        <v>PORTA DE FRISOS, DE 80 X 210 X 3,5CM</v>
      </c>
      <c r="C22298" s="519" t="s">
        <v>22495</v>
      </c>
      <c r="I22298" s="519" t="s">
        <v>5</v>
      </c>
      <c r="J22298" s="650">
        <v>998.91</v>
      </c>
    </row>
    <row r="22299" spans="1:10">
      <c r="A22299" s="519" t="s">
        <v>22497</v>
      </c>
      <c r="B22299" s="519" t="str">
        <f t="shared" si="348"/>
        <v>CORTE E REMOCAO DO PAV., APICOAMENTO DA LAJE, FORMAS E CONCRETAGEM DOS BERCOS C/CONCR. FCK= 25MPA - 24H, UTILIZ. GRAUTH</v>
      </c>
      <c r="C22299" s="519" t="s">
        <v>49369</v>
      </c>
      <c r="D22299" s="519" t="s">
        <v>49370</v>
      </c>
      <c r="I22299" s="519" t="s">
        <v>36</v>
      </c>
      <c r="J22299" s="650">
        <v>396.62</v>
      </c>
    </row>
    <row r="22300" spans="1:10">
      <c r="A22300" s="519" t="s">
        <v>22498</v>
      </c>
      <c r="B22300" s="519" t="str">
        <f t="shared" si="348"/>
        <v>CORTE E REMOCAO DO PAV., APICOAMENTO DA LAJE, FORMAS E CONCRETAGEM DOS BERCOS C/CONCR. FCK= 25MPA - 24H, UTILIZ. GRAUTH</v>
      </c>
      <c r="C22300" s="519" t="s">
        <v>49369</v>
      </c>
      <c r="D22300" s="519" t="s">
        <v>49370</v>
      </c>
      <c r="I22300" s="519" t="s">
        <v>36</v>
      </c>
      <c r="J22300" s="650">
        <v>380.16</v>
      </c>
    </row>
    <row r="22301" spans="1:10">
      <c r="A22301" s="519" t="s">
        <v>22499</v>
      </c>
      <c r="B22301" s="519" t="str">
        <f t="shared" si="348"/>
        <v>VALOR P/CUSTO DE MATERIA PRIMA NACIONAL</v>
      </c>
      <c r="C22301" s="519" t="s">
        <v>22500</v>
      </c>
      <c r="I22301" s="519" t="s">
        <v>5</v>
      </c>
      <c r="J22301" s="650">
        <v>1269.6099999999999</v>
      </c>
    </row>
    <row r="22302" spans="1:10">
      <c r="A22302" s="519" t="s">
        <v>22501</v>
      </c>
      <c r="B22302" s="519" t="str">
        <f t="shared" si="348"/>
        <v>VALOR P/CUSTO DE MATERIA PRIMA NACIONAL</v>
      </c>
      <c r="C22302" s="519" t="s">
        <v>22500</v>
      </c>
      <c r="I22302" s="519" t="s">
        <v>5</v>
      </c>
      <c r="J22302" s="650">
        <v>1269.6099999999999</v>
      </c>
    </row>
    <row r="22303" spans="1:10">
      <c r="A22303" s="519" t="s">
        <v>22502</v>
      </c>
      <c r="B22303" s="519" t="str">
        <f t="shared" si="348"/>
        <v>HORA PRODUTIVA (CP) DE CHASSIS DE CAMINHAO 7,5T, C/MOTORISTA</v>
      </c>
      <c r="C22303" s="519" t="s">
        <v>22503</v>
      </c>
      <c r="I22303" s="519" t="s">
        <v>1848</v>
      </c>
      <c r="J22303" s="650">
        <v>191.83</v>
      </c>
    </row>
    <row r="22304" spans="1:10">
      <c r="A22304" s="519" t="s">
        <v>22504</v>
      </c>
      <c r="B22304" s="519" t="str">
        <f t="shared" si="348"/>
        <v>HORA PRODUTIVA (CP) DE CHASSIS DE CAMINHAO 7,5T, C/MOTORISTA</v>
      </c>
      <c r="C22304" s="519" t="s">
        <v>22503</v>
      </c>
      <c r="I22304" s="519" t="s">
        <v>1848</v>
      </c>
      <c r="J22304" s="650">
        <v>188.78</v>
      </c>
    </row>
    <row r="22305" spans="1:10">
      <c r="A22305" s="519" t="s">
        <v>22505</v>
      </c>
      <c r="B22305" s="519" t="str">
        <f t="shared" si="348"/>
        <v>HORA IMPRODUTIVA C/MOTOR FUNCIONANDO (CF) DE CHASSIS DE CAMINHAO 7,5T, C/MOTORISTA</v>
      </c>
      <c r="C22305" s="519" t="s">
        <v>49371</v>
      </c>
      <c r="D22305" s="519" t="s">
        <v>49372</v>
      </c>
      <c r="I22305" s="519" t="s">
        <v>1848</v>
      </c>
      <c r="J22305" s="650">
        <v>76.7</v>
      </c>
    </row>
    <row r="22306" spans="1:10">
      <c r="A22306" s="519" t="s">
        <v>22506</v>
      </c>
      <c r="B22306" s="519" t="str">
        <f t="shared" si="348"/>
        <v>HORA IMPRODUTIVA C/MOTOR FUNCIONANDO (CF) DE CHASSIS DE CAMINHAO 7,5T, C/MOTORISTA</v>
      </c>
      <c r="C22306" s="519" t="s">
        <v>49371</v>
      </c>
      <c r="D22306" s="519" t="s">
        <v>49372</v>
      </c>
      <c r="I22306" s="519" t="s">
        <v>1848</v>
      </c>
      <c r="J22306" s="650">
        <v>73.650000000000006</v>
      </c>
    </row>
    <row r="22307" spans="1:10">
      <c r="A22307" s="519" t="s">
        <v>22507</v>
      </c>
      <c r="B22307" s="519" t="str">
        <f t="shared" si="348"/>
        <v>HORA IMPRODUTIVA C/MOTOR PARADO (CI) DE CHASSIS DE CAMINHAO7,5T, C/MOTORISTA</v>
      </c>
      <c r="C22307" s="519" t="s">
        <v>49373</v>
      </c>
      <c r="D22307" s="519" t="s">
        <v>49374</v>
      </c>
      <c r="I22307" s="519" t="s">
        <v>1848</v>
      </c>
      <c r="J22307" s="650">
        <v>62.63</v>
      </c>
    </row>
    <row r="22308" spans="1:10">
      <c r="A22308" s="519" t="s">
        <v>22508</v>
      </c>
      <c r="B22308" s="519" t="str">
        <f t="shared" si="348"/>
        <v>HORA IMPRODUTIVA C/MOTOR PARADO (CI) DE CHASSIS DE CAMINHAO7,5T, C/MOTORISTA</v>
      </c>
      <c r="C22308" s="519" t="s">
        <v>49373</v>
      </c>
      <c r="D22308" s="519" t="s">
        <v>49374</v>
      </c>
      <c r="I22308" s="519" t="s">
        <v>1848</v>
      </c>
      <c r="J22308" s="650">
        <v>59.58</v>
      </c>
    </row>
    <row r="22309" spans="1:10">
      <c r="A22309" s="519" t="s">
        <v>22509</v>
      </c>
      <c r="B22309" s="519" t="str">
        <f t="shared" si="348"/>
        <v>TELA GALVANIZADA 7,5</v>
      </c>
      <c r="C22309" s="519" t="s">
        <v>22510</v>
      </c>
      <c r="I22309" s="519" t="s">
        <v>13</v>
      </c>
      <c r="J22309" s="650">
        <v>41</v>
      </c>
    </row>
    <row r="22310" spans="1:10">
      <c r="A22310" s="519" t="s">
        <v>22511</v>
      </c>
      <c r="B22310" s="519" t="str">
        <f t="shared" si="348"/>
        <v>TELA GALVANIZADA 7,5</v>
      </c>
      <c r="C22310" s="519" t="s">
        <v>22510</v>
      </c>
      <c r="I22310" s="519" t="s">
        <v>13</v>
      </c>
      <c r="J22310" s="650">
        <v>41</v>
      </c>
    </row>
    <row r="22311" spans="1:10">
      <c r="A22311" s="519" t="s">
        <v>22512</v>
      </c>
      <c r="B22311" s="519" t="str">
        <f t="shared" si="348"/>
        <v>ARAME GALVANIZADO Nº 10</v>
      </c>
      <c r="C22311" s="519" t="s">
        <v>22513</v>
      </c>
      <c r="I22311" s="519" t="s">
        <v>51</v>
      </c>
      <c r="J22311" s="650">
        <v>13.65</v>
      </c>
    </row>
    <row r="22312" spans="1:10">
      <c r="A22312" s="519" t="s">
        <v>22514</v>
      </c>
      <c r="B22312" s="519" t="str">
        <f t="shared" si="348"/>
        <v>ARAME GALVANIZADO Nº 10</v>
      </c>
      <c r="C22312" s="519" t="s">
        <v>22513</v>
      </c>
      <c r="I22312" s="519" t="s">
        <v>51</v>
      </c>
      <c r="J22312" s="650">
        <v>13.65</v>
      </c>
    </row>
    <row r="22313" spans="1:10">
      <c r="A22313" s="519" t="s">
        <v>22515</v>
      </c>
      <c r="B22313" s="519" t="str">
        <f t="shared" si="348"/>
        <v>SISMOGRAFO, CONTROLE DE BARULHO, CONTROLE DE PARTICULAS, CONTROLE DE GASES</v>
      </c>
      <c r="C22313" s="519" t="s">
        <v>49375</v>
      </c>
      <c r="D22313" s="519" t="s">
        <v>49376</v>
      </c>
      <c r="I22313" s="519" t="s">
        <v>5</v>
      </c>
      <c r="J22313" s="650">
        <v>2.96</v>
      </c>
    </row>
    <row r="22314" spans="1:10">
      <c r="A22314" s="519" t="s">
        <v>22516</v>
      </c>
      <c r="B22314" s="519" t="str">
        <f t="shared" si="348"/>
        <v>SISMOGRAFO, CONTROLE DE BARULHO, CONTROLE DE PARTICULAS, CONTROLE DE GASES</v>
      </c>
      <c r="C22314" s="519" t="s">
        <v>49375</v>
      </c>
      <c r="D22314" s="519" t="s">
        <v>49376</v>
      </c>
      <c r="I22314" s="519" t="s">
        <v>5</v>
      </c>
      <c r="J22314" s="650">
        <v>2.96</v>
      </c>
    </row>
    <row r="22315" spans="1:10">
      <c r="A22315" s="519" t="s">
        <v>22517</v>
      </c>
      <c r="B22315" s="519" t="str">
        <f t="shared" si="348"/>
        <v>SINALIZACAO, LIMP. E CONSERVACAO DA AREA ADJACENTE, COMLURB, SEGUROS, TELAS, LONAS, CORDAS, PAIOIS, MANGUEIRAS, ETC.</v>
      </c>
      <c r="C22315" s="519" t="s">
        <v>49377</v>
      </c>
      <c r="D22315" s="519" t="s">
        <v>49378</v>
      </c>
      <c r="I22315" s="519" t="s">
        <v>5</v>
      </c>
      <c r="J22315" s="650">
        <v>2731.57</v>
      </c>
    </row>
    <row r="22316" spans="1:10">
      <c r="A22316" s="519" t="s">
        <v>22518</v>
      </c>
      <c r="B22316" s="519" t="str">
        <f t="shared" si="348"/>
        <v>SINALIZACAO, LIMP. E CONSERVACAO DA AREA ADJACENTE, COMLURB, SEGUROS, TELAS, LONAS, CORDAS, PAIOIS, MANGUEIRAS, ETC.</v>
      </c>
      <c r="C22316" s="519" t="s">
        <v>49377</v>
      </c>
      <c r="D22316" s="519" t="s">
        <v>49378</v>
      </c>
      <c r="I22316" s="519" t="s">
        <v>5</v>
      </c>
      <c r="J22316" s="650">
        <v>2580.65</v>
      </c>
    </row>
    <row r="22317" spans="1:10">
      <c r="A22317" s="519" t="s">
        <v>22519</v>
      </c>
      <c r="B22317" s="519" t="str">
        <f t="shared" si="348"/>
        <v>PERFIL "H" DE ACO CARBONO, P/USOS GERAIS, PADRAO AMERICANO,COMPR. USUAL, PRECO DE USINA, DE 6" X 6". FORN.</v>
      </c>
      <c r="C22317" s="519" t="s">
        <v>49379</v>
      </c>
      <c r="D22317" s="519" t="s">
        <v>49380</v>
      </c>
      <c r="I22317" s="519" t="s">
        <v>51</v>
      </c>
      <c r="J22317" s="650">
        <v>4.41</v>
      </c>
    </row>
    <row r="22318" spans="1:10">
      <c r="A22318" s="519" t="s">
        <v>22520</v>
      </c>
      <c r="B22318" s="519" t="str">
        <f t="shared" si="348"/>
        <v>PERFIL "H" DE ACO CARBONO, P/USOS GERAIS, PADRAO AMERICANO,COMPR. USUAL, PRECO DE USINA, DE 6" X 6". FORN.</v>
      </c>
      <c r="C22318" s="519" t="s">
        <v>49379</v>
      </c>
      <c r="D22318" s="519" t="s">
        <v>49380</v>
      </c>
      <c r="I22318" s="519" t="s">
        <v>51</v>
      </c>
      <c r="J22318" s="650">
        <v>4.41</v>
      </c>
    </row>
    <row r="22319" spans="1:10">
      <c r="A22319" s="519" t="s">
        <v>22521</v>
      </c>
      <c r="B22319" s="519" t="str">
        <f t="shared" si="348"/>
        <v>PERFIL "U" DE ACO CARBONO, P/USOS GERAIS, PADRAO AMERICANO,COMPR. USUAL, PRECO DE USINA, DE 6" X 2". FORN.</v>
      </c>
      <c r="C22319" s="519" t="s">
        <v>49381</v>
      </c>
      <c r="D22319" s="519" t="s">
        <v>49382</v>
      </c>
      <c r="I22319" s="519" t="s">
        <v>51</v>
      </c>
      <c r="J22319" s="650">
        <v>4.3</v>
      </c>
    </row>
    <row r="22320" spans="1:10">
      <c r="A22320" s="519" t="s">
        <v>22522</v>
      </c>
      <c r="B22320" s="519" t="str">
        <f t="shared" si="348"/>
        <v>PERFIL "U" DE ACO CARBONO, P/USOS GERAIS, PADRAO AMERICANO,COMPR. USUAL, PRECO DE USINA, DE 6" X 2". FORN.</v>
      </c>
      <c r="C22320" s="519" t="s">
        <v>49381</v>
      </c>
      <c r="D22320" s="519" t="s">
        <v>49382</v>
      </c>
      <c r="I22320" s="519" t="s">
        <v>51</v>
      </c>
      <c r="J22320" s="650">
        <v>4.3</v>
      </c>
    </row>
    <row r="22321" spans="1:10">
      <c r="A22321" s="519" t="s">
        <v>22523</v>
      </c>
      <c r="B22321" s="519" t="str">
        <f t="shared" si="348"/>
        <v>BARRA CHATA DE ACO CARBONO, P/USOS GERAIS, PADRAO AMERICANO, FABRICACAO USUAL, PRECO DE USINA, DE 5" X 1/2". FORN.</v>
      </c>
      <c r="C22321" s="519" t="s">
        <v>49383</v>
      </c>
      <c r="D22321" s="519" t="s">
        <v>49384</v>
      </c>
      <c r="I22321" s="519" t="s">
        <v>51</v>
      </c>
      <c r="J22321" s="650">
        <v>3.98</v>
      </c>
    </row>
    <row r="22322" spans="1:10">
      <c r="A22322" s="519" t="s">
        <v>22524</v>
      </c>
      <c r="B22322" s="519" t="str">
        <f t="shared" si="348"/>
        <v>BARRA CHATA DE ACO CARBONO, P/USOS GERAIS, PADRAO AMERICANO, FABRICACAO USUAL, PRECO DE USINA, DE 5" X 1/2". FORN.</v>
      </c>
      <c r="C22322" s="519" t="s">
        <v>49383</v>
      </c>
      <c r="D22322" s="519" t="s">
        <v>49384</v>
      </c>
      <c r="I22322" s="519" t="s">
        <v>51</v>
      </c>
      <c r="J22322" s="650">
        <v>3.98</v>
      </c>
    </row>
    <row r="22323" spans="1:10">
      <c r="A22323" s="519" t="s">
        <v>22525</v>
      </c>
      <c r="B22323" s="519" t="str">
        <f t="shared" si="348"/>
        <v>IMPLANTACAO DE PLACAS DE SINALIZACAO VERTICAL EM RODOVIAS,INCL.TRANSP.,C/MOTORISTA,P/DUAS CASTANHAS.</v>
      </c>
      <c r="C22323" s="519" t="s">
        <v>49385</v>
      </c>
      <c r="D22323" s="519" t="s">
        <v>49386</v>
      </c>
      <c r="I22323" s="519" t="s">
        <v>13</v>
      </c>
      <c r="J22323" s="650">
        <v>46.41</v>
      </c>
    </row>
    <row r="22324" spans="1:10">
      <c r="A22324" s="519" t="s">
        <v>22526</v>
      </c>
      <c r="B22324" s="519" t="str">
        <f t="shared" si="348"/>
        <v>IMPLANTACAO DE PLACAS DE SINALIZACAO VERTICAL EM RODOVIAS,INCL.TRANSP.,C/MOTORISTA,P/DUAS CASTANHAS.</v>
      </c>
      <c r="C22324" s="519" t="s">
        <v>49385</v>
      </c>
      <c r="D22324" s="519" t="s">
        <v>49386</v>
      </c>
      <c r="I22324" s="519" t="s">
        <v>13</v>
      </c>
      <c r="J22324" s="650">
        <v>43.96</v>
      </c>
    </row>
    <row r="22325" spans="1:10">
      <c r="A22325" s="519" t="s">
        <v>22527</v>
      </c>
      <c r="B22325" s="519" t="str">
        <f t="shared" si="348"/>
        <v>IMPLANTACAO DE PLACAS DE SINALIZACAO VERTICAL EM RODOVIAS,INCL.TRANSP.,C/MOTORISTA,P/UM OU DOIS POSTES DE MADEIRA LEI.</v>
      </c>
      <c r="C22325" s="519" t="s">
        <v>49385</v>
      </c>
      <c r="D22325" s="519" t="s">
        <v>49387</v>
      </c>
      <c r="I22325" s="519" t="s">
        <v>13</v>
      </c>
      <c r="J22325" s="650">
        <v>65.63</v>
      </c>
    </row>
    <row r="22326" spans="1:10">
      <c r="A22326" s="519" t="s">
        <v>22528</v>
      </c>
      <c r="B22326" s="519" t="str">
        <f t="shared" si="348"/>
        <v>IMPLANTACAO DE PLACAS DE SINALIZACAO VERTICAL EM RODOVIAS,INCL.TRANSP.,C/MOTORISTA,P/UM OU DOIS POSTES DE MADEIRA LEI.</v>
      </c>
      <c r="C22326" s="519" t="s">
        <v>49385</v>
      </c>
      <c r="D22326" s="519" t="s">
        <v>49387</v>
      </c>
      <c r="I22326" s="519" t="s">
        <v>13</v>
      </c>
      <c r="J22326" s="650">
        <v>62.14</v>
      </c>
    </row>
    <row r="22327" spans="1:10">
      <c r="A22327" s="519" t="s">
        <v>22529</v>
      </c>
      <c r="B22327" s="519" t="str">
        <f t="shared" si="348"/>
        <v>USINAGEM DE BRITA PARA OBTENSAO DE BRITA GRADUADA SENDO O PRECO REFERIDO AO M3 BRITA GRAD.COMPARTADA</v>
      </c>
      <c r="C22327" s="519" t="s">
        <v>49388</v>
      </c>
      <c r="D22327" s="519" t="s">
        <v>49389</v>
      </c>
      <c r="I22327" s="519" t="s">
        <v>22</v>
      </c>
      <c r="J22327" s="650">
        <v>5.53</v>
      </c>
    </row>
    <row r="22328" spans="1:10">
      <c r="A22328" s="519" t="s">
        <v>22530</v>
      </c>
      <c r="B22328" s="519" t="str">
        <f t="shared" si="348"/>
        <v>USINAGEM DE BRITA PARA OBTENSAO DE BRITA GRADUADA SENDO O PRECO REFERIDO AO M3 BRITA GRAD.COMPARTADA</v>
      </c>
      <c r="C22328" s="519" t="s">
        <v>49388</v>
      </c>
      <c r="D22328" s="519" t="s">
        <v>49389</v>
      </c>
      <c r="I22328" s="519" t="s">
        <v>22</v>
      </c>
      <c r="J22328" s="650">
        <v>5.41</v>
      </c>
    </row>
    <row r="22329" spans="1:10">
      <c r="A22329" s="519" t="s">
        <v>22531</v>
      </c>
      <c r="B22329" s="519" t="str">
        <f t="shared" si="348"/>
        <v>FORMA METALICA P/CONCRETO,C/FORNECIMENTO,CONFECCAO,MONTAGEME DESMONTAGEM COM 25 VEZES UTILIZACAO,ENCLUS. ESCORAMENTO.</v>
      </c>
      <c r="C22329" s="519" t="s">
        <v>49390</v>
      </c>
      <c r="D22329" s="519" t="s">
        <v>49391</v>
      </c>
      <c r="I22329" s="519" t="s">
        <v>13</v>
      </c>
      <c r="J22329" s="650">
        <v>38.69</v>
      </c>
    </row>
    <row r="22330" spans="1:10">
      <c r="A22330" s="519" t="s">
        <v>22532</v>
      </c>
      <c r="B22330" s="519" t="str">
        <f t="shared" si="348"/>
        <v>FORMA METALICA P/CONCRETO,C/FORNECIMENTO,CONFECCAO,MONTAGEME DESMONTAGEM COM 25 VEZES UTILIZACAO,ENCLUS. ESCORAMENTO.</v>
      </c>
      <c r="C22330" s="519" t="s">
        <v>49390</v>
      </c>
      <c r="D22330" s="519" t="s">
        <v>49391</v>
      </c>
      <c r="I22330" s="519" t="s">
        <v>13</v>
      </c>
      <c r="J22330" s="650">
        <v>37.14</v>
      </c>
    </row>
    <row r="22331" spans="1:10">
      <c r="A22331" s="519" t="s">
        <v>22533</v>
      </c>
      <c r="B22331" s="519" t="str">
        <f t="shared" si="348"/>
        <v>MEIO FIO DE CONC. SIMPLES(FCK=15 MPA), MOLDADO NO LOCAL, TIPO DER-RJ, MED. 0,15M BASE, ALT. 0,30M. FORN., ESCAV E REATER</v>
      </c>
      <c r="C22331" s="519" t="s">
        <v>49392</v>
      </c>
      <c r="D22331" s="519" t="s">
        <v>49393</v>
      </c>
      <c r="I22331" s="519" t="s">
        <v>36</v>
      </c>
      <c r="J22331" s="650">
        <v>73.12</v>
      </c>
    </row>
    <row r="22332" spans="1:10">
      <c r="A22332" s="519" t="s">
        <v>22534</v>
      </c>
      <c r="B22332" s="519" t="str">
        <f t="shared" si="348"/>
        <v>MEIO FIO DE CONC. SIMPLES(FCK=15 MPA), MOLDADO NO LOCAL, TIPO DER-RJ, MED. 0,15M BASE, ALT. 0,30M. FORN., ESCAV E REATER</v>
      </c>
      <c r="C22332" s="519" t="s">
        <v>49392</v>
      </c>
      <c r="D22332" s="519" t="s">
        <v>49393</v>
      </c>
      <c r="I22332" s="519" t="s">
        <v>36</v>
      </c>
      <c r="J22332" s="650">
        <v>67.709999999999994</v>
      </c>
    </row>
    <row r="22333" spans="1:10">
      <c r="A22333" s="519" t="s">
        <v>22535</v>
      </c>
      <c r="B22333" s="519" t="str">
        <f t="shared" si="348"/>
        <v>ALUGUEL HORARIO PRODUTIVO DE LAMA ASFALTICA COMPREENDENDO A-PENAS DEPRECIACAO,JUROS E MANUTENCAO (EXCLUSIVE OPERACAO)</v>
      </c>
      <c r="C22333" s="519" t="s">
        <v>49394</v>
      </c>
      <c r="D22333" s="519" t="s">
        <v>49395</v>
      </c>
      <c r="I22333" s="519" t="s">
        <v>1848</v>
      </c>
      <c r="J22333" s="650">
        <v>142</v>
      </c>
    </row>
    <row r="22334" spans="1:10">
      <c r="A22334" s="519" t="s">
        <v>22536</v>
      </c>
      <c r="B22334" s="519" t="str">
        <f t="shared" si="348"/>
        <v>ALUGUEL HORARIO PRODUTIVO DE LAMA ASFALTICA COMPREENDENDO A-PENAS DEPRECIACAO,JUROS E MANUTENCAO (EXCLUSIVE OPERACAO)</v>
      </c>
      <c r="C22334" s="519" t="s">
        <v>49394</v>
      </c>
      <c r="D22334" s="519" t="s">
        <v>49395</v>
      </c>
      <c r="I22334" s="519" t="s">
        <v>1848</v>
      </c>
      <c r="J22334" s="650">
        <v>142</v>
      </c>
    </row>
    <row r="22335" spans="1:10">
      <c r="A22335" s="519" t="s">
        <v>22537</v>
      </c>
      <c r="B22335" s="519" t="str">
        <f t="shared" si="348"/>
        <v>DISTANCIOMETRO ELETRONICO ACOPLADO A TEODOLITO.</v>
      </c>
      <c r="C22335" s="519" t="s">
        <v>22538</v>
      </c>
      <c r="I22335" s="519" t="s">
        <v>1848</v>
      </c>
      <c r="J22335" s="650">
        <v>3.35</v>
      </c>
    </row>
    <row r="22336" spans="1:10">
      <c r="A22336" s="519" t="s">
        <v>22539</v>
      </c>
      <c r="B22336" s="519" t="str">
        <f t="shared" si="348"/>
        <v>DISTANCIOMETRO ELETRONICO ACOPLADO A TEODOLITO.</v>
      </c>
      <c r="C22336" s="519" t="s">
        <v>22538</v>
      </c>
      <c r="I22336" s="519" t="s">
        <v>1848</v>
      </c>
      <c r="J22336" s="650">
        <v>3.35</v>
      </c>
    </row>
    <row r="22337" spans="1:10">
      <c r="A22337" s="519" t="s">
        <v>22540</v>
      </c>
      <c r="B22337" s="519" t="str">
        <f t="shared" si="348"/>
        <v>NIVEL WILD-NA-Z</v>
      </c>
      <c r="C22337" s="519" t="s">
        <v>22541</v>
      </c>
      <c r="I22337" s="519" t="s">
        <v>1848</v>
      </c>
      <c r="J22337" s="650">
        <v>0.36</v>
      </c>
    </row>
    <row r="22338" spans="1:10">
      <c r="A22338" s="519" t="s">
        <v>22542</v>
      </c>
      <c r="B22338" s="519" t="str">
        <f t="shared" si="348"/>
        <v>NIVEL WILD-NA-Z</v>
      </c>
      <c r="C22338" s="519" t="s">
        <v>22541</v>
      </c>
      <c r="I22338" s="519" t="s">
        <v>1848</v>
      </c>
      <c r="J22338" s="650">
        <v>0.36</v>
      </c>
    </row>
    <row r="22339" spans="1:10">
      <c r="A22339" s="519" t="s">
        <v>22543</v>
      </c>
      <c r="B22339" s="519" t="str">
        <f t="shared" si="348"/>
        <v>FORN E COLOC. EM ENCOSTA DE MARCOS TOPOGRAFICOS DE CONCRETOCOM PINO DE REFERENCIA DE LATAO.</v>
      </c>
      <c r="C22339" s="519" t="s">
        <v>49396</v>
      </c>
      <c r="D22339" s="519" t="s">
        <v>49397</v>
      </c>
      <c r="I22339" s="519" t="s">
        <v>5</v>
      </c>
      <c r="J22339" s="650">
        <v>75.67</v>
      </c>
    </row>
    <row r="22340" spans="1:10">
      <c r="A22340" s="519" t="s">
        <v>22544</v>
      </c>
      <c r="B22340" s="519" t="str">
        <f t="shared" si="348"/>
        <v>FORN E COLOC. EM ENCOSTA DE MARCOS TOPOGRAFICOS DE CONCRETOCOM PINO DE REFERENCIA DE LATAO.</v>
      </c>
      <c r="C22340" s="519" t="s">
        <v>49396</v>
      </c>
      <c r="D22340" s="519" t="s">
        <v>49397</v>
      </c>
      <c r="I22340" s="519" t="s">
        <v>5</v>
      </c>
      <c r="J22340" s="650">
        <v>67.349999999999994</v>
      </c>
    </row>
    <row r="22341" spans="1:10">
      <c r="A22341" s="519" t="s">
        <v>22545</v>
      </c>
      <c r="B22341" s="519" t="str">
        <f t="shared" si="348"/>
        <v>BASE DE BRITA CORRIDA INCLUSIVE FORNECIMENTO DOS MATERIAISMEDIDA APOS A COMPACTACAO.</v>
      </c>
      <c r="C22341" s="519" t="s">
        <v>49398</v>
      </c>
      <c r="D22341" s="519" t="s">
        <v>49399</v>
      </c>
      <c r="I22341" s="519" t="s">
        <v>22546</v>
      </c>
      <c r="J22341" s="650">
        <v>114.84</v>
      </c>
    </row>
    <row r="22342" spans="1:10">
      <c r="A22342" s="519" t="s">
        <v>22547</v>
      </c>
      <c r="B22342" s="519" t="str">
        <f t="shared" si="348"/>
        <v>BASE DE BRITA CORRIDA INCLUSIVE FORNECIMENTO DOS MATERIAISMEDIDA APOS A COMPACTACAO.</v>
      </c>
      <c r="C22342" s="519" t="s">
        <v>49398</v>
      </c>
      <c r="D22342" s="519" t="s">
        <v>49399</v>
      </c>
      <c r="I22342" s="519" t="s">
        <v>22546</v>
      </c>
      <c r="J22342" s="650">
        <v>114.4</v>
      </c>
    </row>
    <row r="22343" spans="1:10">
      <c r="A22343" s="519" t="s">
        <v>22548</v>
      </c>
      <c r="B22343" s="519" t="str">
        <f t="shared" si="348"/>
        <v>REVESTIMENTO D/CONCRETO BETUMINOSO USINADO A QUENTE COM 5CMDE ESPESSURA EXCLUIDO O TRANSPORTE D/USINA PARA A PISTA.</v>
      </c>
      <c r="C22343" s="519" t="s">
        <v>49400</v>
      </c>
      <c r="D22343" s="519" t="s">
        <v>49401</v>
      </c>
      <c r="I22343" s="519" t="s">
        <v>22549</v>
      </c>
      <c r="J22343" s="650">
        <v>59.01</v>
      </c>
    </row>
    <row r="22344" spans="1:10">
      <c r="A22344" s="519" t="s">
        <v>22550</v>
      </c>
      <c r="B22344" s="519" t="str">
        <f t="shared" ref="B22344:B22407" si="349">C22344&amp;D22344&amp;E22344&amp;F22344&amp;G22344&amp;H22344</f>
        <v>REVESTIMENTO D/CONCRETO BETUMINOSO USINADO A QUENTE COM 5CMDE ESPESSURA EXCLUIDO O TRANSPORTE D/USINA PARA A PISTA.</v>
      </c>
      <c r="C22344" s="519" t="s">
        <v>49400</v>
      </c>
      <c r="D22344" s="519" t="s">
        <v>49401</v>
      </c>
      <c r="I22344" s="519" t="s">
        <v>22549</v>
      </c>
      <c r="J22344" s="650">
        <v>58.59</v>
      </c>
    </row>
    <row r="22345" spans="1:10">
      <c r="A22345" s="519" t="s">
        <v>22551</v>
      </c>
      <c r="B22345" s="519" t="str">
        <f t="shared" si="349"/>
        <v>REGULARIZACAO DE SUB-LEITO DE ACORDO COM O DER-RJ EXCLUSIVETRANSPORTE E ESCAVACAO DE CORRETIVOS.</v>
      </c>
      <c r="C22345" s="519" t="s">
        <v>49402</v>
      </c>
      <c r="D22345" s="519" t="s">
        <v>49403</v>
      </c>
      <c r="I22345" s="519" t="s">
        <v>22549</v>
      </c>
      <c r="J22345" s="650">
        <v>1.9300000000000002</v>
      </c>
    </row>
    <row r="22346" spans="1:10">
      <c r="A22346" s="519" t="s">
        <v>22552</v>
      </c>
      <c r="B22346" s="519" t="str">
        <f t="shared" si="349"/>
        <v>REGULARIZACAO DE SUB-LEITO DE ACORDO COM O DER-RJ EXCLUSIVETRANSPORTE E ESCAVACAO DE CORRETIVOS.</v>
      </c>
      <c r="C22346" s="519" t="s">
        <v>49402</v>
      </c>
      <c r="D22346" s="519" t="s">
        <v>49403</v>
      </c>
      <c r="I22346" s="519" t="s">
        <v>22549</v>
      </c>
      <c r="J22346" s="650">
        <v>1.88</v>
      </c>
    </row>
    <row r="22347" spans="1:10">
      <c r="A22347" s="519" t="s">
        <v>22553</v>
      </c>
      <c r="B22347" s="519" t="str">
        <f t="shared" si="349"/>
        <v>IMPRIMACAO DE BASE DE PAVIMENTACAO DE ACORDO COM AS INSTRUCOES PARA EXECUCAO DO DER-RJ</v>
      </c>
      <c r="C22347" s="519" t="s">
        <v>49404</v>
      </c>
      <c r="D22347" s="519" t="s">
        <v>49405</v>
      </c>
      <c r="I22347" s="519" t="s">
        <v>22549</v>
      </c>
      <c r="J22347" s="650">
        <v>11.59</v>
      </c>
    </row>
    <row r="22348" spans="1:10">
      <c r="A22348" s="519" t="s">
        <v>22554</v>
      </c>
      <c r="B22348" s="519" t="str">
        <f t="shared" si="349"/>
        <v>IMPRIMACAO DE BASE DE PAVIMENTACAO DE ACORDO COM AS INSTRUCOES PARA EXECUCAO DO DER-RJ</v>
      </c>
      <c r="C22348" s="519" t="s">
        <v>49404</v>
      </c>
      <c r="D22348" s="519" t="s">
        <v>49405</v>
      </c>
      <c r="I22348" s="519" t="s">
        <v>22549</v>
      </c>
      <c r="J22348" s="650">
        <v>11.57</v>
      </c>
    </row>
    <row r="22349" spans="1:10">
      <c r="A22349" s="519" t="s">
        <v>22555</v>
      </c>
      <c r="B22349" s="519" t="str">
        <f t="shared" si="349"/>
        <v>PAVIMENTACAO COM PARALELEPIPEDOS SENDO REJUNTAMENTO COM BETUME E CASCALINHO</v>
      </c>
      <c r="C22349" s="519" t="s">
        <v>49406</v>
      </c>
      <c r="D22349" s="519" t="s">
        <v>49407</v>
      </c>
      <c r="I22349" s="519" t="s">
        <v>22549</v>
      </c>
      <c r="J22349" s="650">
        <v>114.34</v>
      </c>
    </row>
    <row r="22350" spans="1:10">
      <c r="A22350" s="519" t="s">
        <v>22556</v>
      </c>
      <c r="B22350" s="519" t="str">
        <f t="shared" si="349"/>
        <v>PAVIMENTACAO COM PARALELEPIPEDOS SENDO REJUNTAMENTO COM BETUME E CASCALINHO</v>
      </c>
      <c r="C22350" s="519" t="s">
        <v>49406</v>
      </c>
      <c r="D22350" s="519" t="s">
        <v>49407</v>
      </c>
      <c r="I22350" s="519" t="s">
        <v>22549</v>
      </c>
      <c r="J22350" s="650">
        <v>109.79</v>
      </c>
    </row>
    <row r="22351" spans="1:10">
      <c r="A22351" s="519" t="s">
        <v>22557</v>
      </c>
      <c r="B22351" s="519" t="str">
        <f t="shared" si="349"/>
        <v>CAPA SELANTE C/APLICACAO ASFALTO NIPROPORCAO 1,1 A 1,4 LITRO/M2,DISTRIBUICAO AGREGADOS (5 A 15KG/M2) COMPACT-ROLO.</v>
      </c>
      <c r="C22351" s="519" t="s">
        <v>49408</v>
      </c>
      <c r="D22351" s="519" t="s">
        <v>49409</v>
      </c>
      <c r="I22351" s="519" t="s">
        <v>22549</v>
      </c>
      <c r="J22351" s="650">
        <v>7.01</v>
      </c>
    </row>
    <row r="22352" spans="1:10">
      <c r="A22352" s="519" t="s">
        <v>22558</v>
      </c>
      <c r="B22352" s="519" t="str">
        <f t="shared" si="349"/>
        <v>CAPA SELANTE C/APLICACAO ASFALTO NIPROPORCAO 1,1 A 1,4 LITRO/M2,DISTRIBUICAO AGREGADOS (5 A 15KG/M2) COMPACT-ROLO.</v>
      </c>
      <c r="C22352" s="519" t="s">
        <v>49408</v>
      </c>
      <c r="D22352" s="519" t="s">
        <v>49409</v>
      </c>
      <c r="I22352" s="519" t="s">
        <v>22549</v>
      </c>
      <c r="J22352" s="650">
        <v>6.99</v>
      </c>
    </row>
    <row r="22353" spans="1:10">
      <c r="A22353" s="519" t="s">
        <v>22559</v>
      </c>
      <c r="B22353" s="519" t="str">
        <f t="shared" si="349"/>
        <v>PINTURA DE LIGACAO DE ACORDO COM AS INSTRUCOES PARA EXECUCAO DO DER-RJ</v>
      </c>
      <c r="C22353" s="519" t="s">
        <v>49410</v>
      </c>
      <c r="D22353" s="519" t="s">
        <v>49411</v>
      </c>
      <c r="I22353" s="519" t="s">
        <v>22549</v>
      </c>
      <c r="J22353" s="650">
        <v>2.4900000000000002</v>
      </c>
    </row>
    <row r="22354" spans="1:10">
      <c r="A22354" s="519" t="s">
        <v>22560</v>
      </c>
      <c r="B22354" s="519" t="str">
        <f t="shared" si="349"/>
        <v>PINTURA DE LIGACAO DE ACORDO COM AS INSTRUCOES PARA EXECUCAO DO DER-RJ</v>
      </c>
      <c r="C22354" s="519" t="s">
        <v>49410</v>
      </c>
      <c r="D22354" s="519" t="s">
        <v>49411</v>
      </c>
      <c r="I22354" s="519" t="s">
        <v>22549</v>
      </c>
      <c r="J22354" s="650">
        <v>2.48</v>
      </c>
    </row>
    <row r="22355" spans="1:10">
      <c r="A22355" s="519" t="s">
        <v>22561</v>
      </c>
      <c r="B22355" s="519" t="str">
        <f t="shared" si="349"/>
        <v>MEIO-FIO RETO DE CONCRETO SIMPLES(FCK=15MPa)DE 0,15M NA BASEE 0,45M DE ALTURA REJUNT.ARGAM.CIM.AR.1:3,5.</v>
      </c>
      <c r="C22355" s="519" t="s">
        <v>49412</v>
      </c>
      <c r="D22355" s="519" t="s">
        <v>49413</v>
      </c>
      <c r="I22355" s="519" t="s">
        <v>22427</v>
      </c>
      <c r="J22355" s="650">
        <v>107.32</v>
      </c>
    </row>
    <row r="22356" spans="1:10">
      <c r="A22356" s="519" t="s">
        <v>22562</v>
      </c>
      <c r="B22356" s="519" t="str">
        <f t="shared" si="349"/>
        <v>MEIO-FIO RETO DE CONCRETO SIMPLES(FCK=15MPa)DE 0,15M NA BASEE 0,45M DE ALTURA REJUNT.ARGAM.CIM.AR.1:3,5.</v>
      </c>
      <c r="C22356" s="519" t="s">
        <v>49412</v>
      </c>
      <c r="D22356" s="519" t="s">
        <v>49413</v>
      </c>
      <c r="I22356" s="519" t="s">
        <v>22427</v>
      </c>
      <c r="J22356" s="650">
        <v>99.42</v>
      </c>
    </row>
    <row r="22357" spans="1:10">
      <c r="A22357" s="519" t="s">
        <v>22563</v>
      </c>
      <c r="B22357" s="519" t="str">
        <f t="shared" si="349"/>
        <v>MEIO-FIO CONCRETO SIMPLES(FCK=13,5MPa)TIPO DER-RJ,0,15M BASE 0,30M ALTURA REJUNTAMENTO CIM.AREIA 1:3,5</v>
      </c>
      <c r="C22357" s="519" t="s">
        <v>49414</v>
      </c>
      <c r="D22357" s="519" t="s">
        <v>49415</v>
      </c>
      <c r="I22357" s="519" t="s">
        <v>22427</v>
      </c>
      <c r="J22357" s="650">
        <v>73.23</v>
      </c>
    </row>
    <row r="22358" spans="1:10">
      <c r="A22358" s="519" t="s">
        <v>22564</v>
      </c>
      <c r="B22358" s="519" t="str">
        <f t="shared" si="349"/>
        <v>MEIO-FIO CONCRETO SIMPLES(FCK=13,5MPa)TIPO DER-RJ,0,15M BASE 0,30M ALTURA REJUNTAMENTO CIM.AREIA 1:3,5</v>
      </c>
      <c r="C22358" s="519" t="s">
        <v>49414</v>
      </c>
      <c r="D22358" s="519" t="s">
        <v>49415</v>
      </c>
      <c r="I22358" s="519" t="s">
        <v>22427</v>
      </c>
      <c r="J22358" s="650">
        <v>67.81</v>
      </c>
    </row>
    <row r="22359" spans="1:10">
      <c r="A22359" s="519" t="s">
        <v>22565</v>
      </c>
      <c r="B22359" s="519" t="str">
        <f t="shared" si="349"/>
        <v>CUSTO PRUDUTIVO DE PARALISACAO,DESLOC.OU INST.DE EQUIPAMENTO DE SONDAGEM A PERCUSSAO,INC. O EQUIP.E A EQUIPE A DISP.</v>
      </c>
      <c r="C22359" s="519" t="s">
        <v>49416</v>
      </c>
      <c r="D22359" s="519" t="s">
        <v>49417</v>
      </c>
      <c r="I22359" s="519" t="s">
        <v>1848</v>
      </c>
      <c r="J22359" s="650">
        <v>111.73</v>
      </c>
    </row>
    <row r="22360" spans="1:10">
      <c r="A22360" s="519" t="s">
        <v>22566</v>
      </c>
      <c r="B22360" s="519" t="str">
        <f t="shared" si="349"/>
        <v>CUSTO PRUDUTIVO DE PARALISACAO,DESLOC.OU INST.DE EQUIPAMENTO DE SONDAGEM A PERCUSSAO,INC. O EQUIP.E A EQUIPE A DISP.</v>
      </c>
      <c r="C22360" s="519" t="s">
        <v>49416</v>
      </c>
      <c r="D22360" s="519" t="s">
        <v>49417</v>
      </c>
      <c r="I22360" s="519" t="s">
        <v>1848</v>
      </c>
      <c r="J22360" s="650">
        <v>96.95</v>
      </c>
    </row>
    <row r="22361" spans="1:10">
      <c r="A22361" s="519" t="s">
        <v>22567</v>
      </c>
      <c r="B22361" s="519" t="str">
        <f t="shared" si="349"/>
        <v>CUSTO IMPRODUTIVO PARALISACAO,DESLOCAMENTOS/INSTALACAO DEEQUIPAM.SONDAGEM ROTATIVA C/EQUIPAMENTO/EQUIPE OPERACAO.</v>
      </c>
      <c r="C22361" s="519" t="s">
        <v>49418</v>
      </c>
      <c r="D22361" s="519" t="s">
        <v>49419</v>
      </c>
      <c r="I22361" s="519" t="s">
        <v>1848</v>
      </c>
      <c r="J22361" s="650">
        <v>122.49</v>
      </c>
    </row>
    <row r="22362" spans="1:10">
      <c r="A22362" s="519" t="s">
        <v>22568</v>
      </c>
      <c r="B22362" s="519" t="str">
        <f t="shared" si="349"/>
        <v>CUSTO IMPRODUTIVO PARALISACAO,DESLOCAMENTOS/INSTALACAO DEEQUIPAM.SONDAGEM ROTATIVA C/EQUIPAMENTO/EQUIPE OPERACAO.</v>
      </c>
      <c r="C22362" s="519" t="s">
        <v>49418</v>
      </c>
      <c r="D22362" s="519" t="s">
        <v>49419</v>
      </c>
      <c r="I22362" s="519" t="s">
        <v>1848</v>
      </c>
      <c r="J22362" s="650">
        <v>107.17</v>
      </c>
    </row>
    <row r="22363" spans="1:10">
      <c r="A22363" s="519" t="s">
        <v>22569</v>
      </c>
      <c r="B22363" s="519" t="str">
        <f t="shared" si="349"/>
        <v>MOLDAGEM E COLETA DE CORPO DE PROVA DE CONCRETO,EXEC.POR FIR</v>
      </c>
      <c r="C22363" s="519" t="s">
        <v>22570</v>
      </c>
      <c r="I22363" s="519" t="s">
        <v>5</v>
      </c>
      <c r="J22363" s="650">
        <v>60.71</v>
      </c>
    </row>
    <row r="22364" spans="1:10">
      <c r="A22364" s="519" t="s">
        <v>22571</v>
      </c>
      <c r="B22364" s="519" t="str">
        <f t="shared" si="349"/>
        <v>MOLDAGEM E COLETA DE CORPO DE PROVA DE CONCRETO,EXEC.POR FIR</v>
      </c>
      <c r="C22364" s="519" t="s">
        <v>22570</v>
      </c>
      <c r="I22364" s="519" t="s">
        <v>5</v>
      </c>
      <c r="J22364" s="650">
        <v>57.13</v>
      </c>
    </row>
    <row r="22365" spans="1:10">
      <c r="A22365" s="519" t="s">
        <v>22572</v>
      </c>
      <c r="B22365" s="519" t="str">
        <f t="shared" si="349"/>
        <v>MOLDAGEM E COLETA DE CORPO DE PROVA,CONSIDERANDO O TRANSPORTE PARA UMA DISTANCIA DE ATE 100KM</v>
      </c>
      <c r="C22365" s="519" t="s">
        <v>49420</v>
      </c>
      <c r="D22365" s="519" t="s">
        <v>49421</v>
      </c>
      <c r="I22365" s="519" t="s">
        <v>5</v>
      </c>
      <c r="J22365" s="650">
        <v>98.9</v>
      </c>
    </row>
    <row r="22366" spans="1:10">
      <c r="A22366" s="519" t="s">
        <v>22573</v>
      </c>
      <c r="B22366" s="519" t="str">
        <f t="shared" si="349"/>
        <v>MOLDAGEM E COLETA DE CORPO DE PROVA,CONSIDERANDO O TRANSPORTE PARA UMA DISTANCIA DE ATE 100KM</v>
      </c>
      <c r="C22366" s="519" t="s">
        <v>49420</v>
      </c>
      <c r="D22366" s="519" t="s">
        <v>49421</v>
      </c>
      <c r="I22366" s="519" t="s">
        <v>5</v>
      </c>
      <c r="J22366" s="650">
        <v>94.25</v>
      </c>
    </row>
    <row r="22367" spans="1:10">
      <c r="A22367" s="519" t="s">
        <v>22574</v>
      </c>
      <c r="B22367" s="519" t="str">
        <f t="shared" si="349"/>
        <v>MOLDAGEM E COLETA DE CORPO DE PROVA DE CONCRETO EXECUTADOPOR FIRMA ESPECIALIZADA COM TRANSPORTE ATE 250KM.</v>
      </c>
      <c r="C22367" s="519" t="s">
        <v>49422</v>
      </c>
      <c r="D22367" s="519" t="s">
        <v>49423</v>
      </c>
      <c r="I22367" s="519" t="s">
        <v>5</v>
      </c>
      <c r="J22367" s="650">
        <v>214.82</v>
      </c>
    </row>
    <row r="22368" spans="1:10">
      <c r="A22368" s="519" t="s">
        <v>22575</v>
      </c>
      <c r="B22368" s="519" t="str">
        <f t="shared" si="349"/>
        <v>MOLDAGEM E COLETA DE CORPO DE PROVA DE CONCRETO EXECUTADOPOR FIRMA ESPECIALIZADA COM TRANSPORTE ATE 250KM.</v>
      </c>
      <c r="C22368" s="519" t="s">
        <v>49422</v>
      </c>
      <c r="D22368" s="519" t="s">
        <v>49423</v>
      </c>
      <c r="I22368" s="519" t="s">
        <v>5</v>
      </c>
      <c r="J22368" s="650">
        <v>206.92</v>
      </c>
    </row>
    <row r="22369" spans="1:10">
      <c r="A22369" s="519" t="s">
        <v>22576</v>
      </c>
      <c r="B22369" s="519" t="str">
        <f t="shared" si="349"/>
        <v>CONFECCAO DE RAMPA DE TERRA PARA SUBIDA E DESCIDA DE EQUIPAMENTO PESADO EM CARRETA</v>
      </c>
      <c r="C22369" s="519" t="s">
        <v>49424</v>
      </c>
      <c r="D22369" s="519" t="s">
        <v>49425</v>
      </c>
      <c r="I22369" s="519" t="s">
        <v>22577</v>
      </c>
      <c r="J22369" s="650">
        <v>42.8</v>
      </c>
    </row>
    <row r="22370" spans="1:10">
      <c r="A22370" s="519" t="s">
        <v>22578</v>
      </c>
      <c r="B22370" s="519" t="str">
        <f t="shared" si="349"/>
        <v>CONFECCAO DE RAMPA DE TERRA PARA SUBIDA E DESCIDA DE EQUIPAMENTO PESADO EM CARRETA</v>
      </c>
      <c r="C22370" s="519" t="s">
        <v>49424</v>
      </c>
      <c r="D22370" s="519" t="s">
        <v>49425</v>
      </c>
      <c r="I22370" s="519" t="s">
        <v>22577</v>
      </c>
      <c r="J22370" s="650">
        <v>37.79</v>
      </c>
    </row>
    <row r="22371" spans="1:10">
      <c r="A22371" s="519" t="s">
        <v>22579</v>
      </c>
      <c r="B22371" s="519" t="str">
        <f t="shared" si="349"/>
        <v>REVESTIMENTO TIPO LAMA ASFALTICA FINA CONFORME INSTRUCAO DER-RJ,EXCLUSIVE FORNECIMENTO E TRANSPORTE MATERIAIS</v>
      </c>
      <c r="C22371" s="519" t="s">
        <v>49426</v>
      </c>
      <c r="D22371" s="519" t="s">
        <v>49427</v>
      </c>
      <c r="I22371" s="519" t="s">
        <v>13</v>
      </c>
      <c r="J22371" s="650">
        <v>3.6</v>
      </c>
    </row>
    <row r="22372" spans="1:10">
      <c r="A22372" s="519" t="s">
        <v>22580</v>
      </c>
      <c r="B22372" s="519" t="str">
        <f t="shared" si="349"/>
        <v>REVESTIMENTO TIPO LAMA ASFALTICA FINA CONFORME INSTRUCAO DER-RJ,EXCLUSIVE FORNECIMENTO E TRANSPORTE MATERIAIS</v>
      </c>
      <c r="C22372" s="519" t="s">
        <v>49426</v>
      </c>
      <c r="D22372" s="519" t="s">
        <v>49427</v>
      </c>
      <c r="I22372" s="519" t="s">
        <v>13</v>
      </c>
      <c r="J22372" s="650">
        <v>3.48</v>
      </c>
    </row>
    <row r="22373" spans="1:10">
      <c r="A22373" s="519" t="s">
        <v>22581</v>
      </c>
      <c r="B22373" s="519" t="str">
        <f t="shared" si="349"/>
        <v>BARRA ACO CA-25 REDONDA SEM SALIENCIA OU MOSSA, DIAMETRO DE6,3MM A 8,0MM (1/4 A 5/16).</v>
      </c>
      <c r="C22373" s="519" t="s">
        <v>49428</v>
      </c>
      <c r="D22373" s="519" t="s">
        <v>49429</v>
      </c>
      <c r="I22373" s="519" t="s">
        <v>22582</v>
      </c>
      <c r="J22373" s="650">
        <v>11.12</v>
      </c>
    </row>
    <row r="22374" spans="1:10">
      <c r="A22374" s="519" t="s">
        <v>22583</v>
      </c>
      <c r="B22374" s="519" t="str">
        <f t="shared" si="349"/>
        <v>BARRA ACO CA-25 REDONDA SEM SALIENCIA OU MOSSA, DIAMETRO DE6,3MM A 8,0MM (1/4 A 5/16).</v>
      </c>
      <c r="C22374" s="519" t="s">
        <v>49428</v>
      </c>
      <c r="D22374" s="519" t="s">
        <v>49429</v>
      </c>
      <c r="I22374" s="519" t="s">
        <v>22582</v>
      </c>
      <c r="J22374" s="650">
        <v>11.12</v>
      </c>
    </row>
    <row r="22375" spans="1:10">
      <c r="A22375" s="519" t="s">
        <v>22584</v>
      </c>
      <c r="B22375" s="519" t="str">
        <f t="shared" si="349"/>
        <v>LIMPEZA SUPERFICIE METALICA,EM PONTES,VIADUTOS OU ESTRUTURASEMELHANTE,UTILIZ.LIXADEIRA/RASPADEIRA,PRODUCAO DE 280M2/M.</v>
      </c>
      <c r="C22375" s="519" t="s">
        <v>49430</v>
      </c>
      <c r="D22375" s="519" t="s">
        <v>49431</v>
      </c>
      <c r="I22375" s="519" t="s">
        <v>13</v>
      </c>
      <c r="J22375" s="650">
        <v>38.06</v>
      </c>
    </row>
    <row r="22376" spans="1:10">
      <c r="A22376" s="519" t="s">
        <v>22585</v>
      </c>
      <c r="B22376" s="519" t="str">
        <f t="shared" si="349"/>
        <v>LIMPEZA SUPERFICIE METALICA,EM PONTES,VIADUTOS OU ESTRUTURASEMELHANTE,UTILIZ.LIXADEIRA/RASPADEIRA,PRODUCAO DE 280M2/M.</v>
      </c>
      <c r="C22376" s="519" t="s">
        <v>49430</v>
      </c>
      <c r="D22376" s="519" t="s">
        <v>49431</v>
      </c>
      <c r="I22376" s="519" t="s">
        <v>13</v>
      </c>
      <c r="J22376" s="650">
        <v>32.979999999999997</v>
      </c>
    </row>
    <row r="22377" spans="1:10">
      <c r="A22377" s="519" t="s">
        <v>22586</v>
      </c>
      <c r="B22377" s="519" t="str">
        <f t="shared" si="349"/>
        <v>ASSENTAMENTO DE TUBULACAO DE CHAPA DE ACO DE 1/4" ESPESSURACOM 6,00M DE COMPRIMENTO,400MM DIAMETRO,SOLDA,EXCLUS.TUBOS</v>
      </c>
      <c r="C22377" s="519" t="s">
        <v>49432</v>
      </c>
      <c r="D22377" s="519" t="s">
        <v>49433</v>
      </c>
      <c r="I22377" s="519" t="s">
        <v>36</v>
      </c>
      <c r="J22377" s="650">
        <v>89.88</v>
      </c>
    </row>
    <row r="22378" spans="1:10">
      <c r="A22378" s="519" t="s">
        <v>22587</v>
      </c>
      <c r="B22378" s="519" t="str">
        <f t="shared" si="349"/>
        <v>ASSENTAMENTO DE TUBULACAO DE CHAPA DE ACO DE 1/4" ESPESSURACOM 6,00M DE COMPRIMENTO,400MM DIAMETRO,SOLDA,EXCLUS.TUBOS</v>
      </c>
      <c r="C22378" s="519" t="s">
        <v>49432</v>
      </c>
      <c r="D22378" s="519" t="s">
        <v>49433</v>
      </c>
      <c r="I22378" s="519" t="s">
        <v>36</v>
      </c>
      <c r="J22378" s="650">
        <v>82.89</v>
      </c>
    </row>
    <row r="22379" spans="1:10">
      <c r="A22379" s="519" t="s">
        <v>22588</v>
      </c>
      <c r="B22379" s="519" t="str">
        <f t="shared" si="349"/>
        <v>TUBO CA-1 CONC.ARM.P/GALERIAS AGUAS PLUVIAIS COM 1,00M DIAM.FORN.MAT.C/CIM/AREIA 1:4 FORNEC. E ASSENTAM.</v>
      </c>
      <c r="C22379" s="519" t="s">
        <v>49434</v>
      </c>
      <c r="D22379" s="519" t="s">
        <v>49435</v>
      </c>
      <c r="I22379" s="519" t="s">
        <v>22427</v>
      </c>
      <c r="J22379" s="650">
        <v>615.16999999999996</v>
      </c>
    </row>
    <row r="22380" spans="1:10">
      <c r="A22380" s="519" t="s">
        <v>22589</v>
      </c>
      <c r="B22380" s="519" t="str">
        <f t="shared" si="349"/>
        <v>TUBO CA-1 CONC.ARM.P/GALERIAS AGUAS PLUVIAIS COM 1,00M DIAM.FORN.MAT.C/CIM/AREIA 1:4 FORNEC. E ASSENTAM.</v>
      </c>
      <c r="C22380" s="519" t="s">
        <v>49434</v>
      </c>
      <c r="D22380" s="519" t="s">
        <v>49435</v>
      </c>
      <c r="I22380" s="519" t="s">
        <v>22427</v>
      </c>
      <c r="J22380" s="650">
        <v>594.23</v>
      </c>
    </row>
    <row r="22381" spans="1:10">
      <c r="A22381" s="519" t="s">
        <v>22590</v>
      </c>
      <c r="B22381" s="519" t="str">
        <f t="shared" si="349"/>
        <v>CRAVACAO DE PERFIL DE ACO I DE 10" E 12"</v>
      </c>
      <c r="C22381" s="519" t="s">
        <v>22591</v>
      </c>
      <c r="I22381" s="519" t="s">
        <v>36</v>
      </c>
      <c r="J22381" s="650">
        <v>100.78</v>
      </c>
    </row>
    <row r="22382" spans="1:10">
      <c r="A22382" s="519" t="s">
        <v>22592</v>
      </c>
      <c r="B22382" s="519" t="str">
        <f t="shared" si="349"/>
        <v>CRAVACAO DE PERFIL DE ACO I DE 10" E 12"</v>
      </c>
      <c r="C22382" s="519" t="s">
        <v>22591</v>
      </c>
      <c r="I22382" s="519" t="s">
        <v>36</v>
      </c>
      <c r="J22382" s="650">
        <v>94.73</v>
      </c>
    </row>
    <row r="22383" spans="1:10">
      <c r="A22383" s="519" t="s">
        <v>22593</v>
      </c>
      <c r="B22383" s="519" t="str">
        <f t="shared" si="349"/>
        <v>CRAVACAO DE ESTACA DE EUCALIPTO COM DIAMETRO 25CM,EXCLUSIVEESTACA</v>
      </c>
      <c r="C22383" s="519" t="s">
        <v>49436</v>
      </c>
      <c r="D22383" s="519" t="s">
        <v>49437</v>
      </c>
      <c r="I22383" s="519" t="s">
        <v>36</v>
      </c>
      <c r="J22383" s="650">
        <v>88.38</v>
      </c>
    </row>
    <row r="22384" spans="1:10">
      <c r="A22384" s="519" t="s">
        <v>22594</v>
      </c>
      <c r="B22384" s="519" t="str">
        <f t="shared" si="349"/>
        <v>CRAVACAO DE ESTACA DE EUCALIPTO COM DIAMETRO 25CM,EXCLUSIVEESTACA</v>
      </c>
      <c r="C22384" s="519" t="s">
        <v>49436</v>
      </c>
      <c r="D22384" s="519" t="s">
        <v>49437</v>
      </c>
      <c r="I22384" s="519" t="s">
        <v>36</v>
      </c>
      <c r="J22384" s="650">
        <v>82.06</v>
      </c>
    </row>
    <row r="22385" spans="1:10">
      <c r="A22385" s="519" t="s">
        <v>22595</v>
      </c>
      <c r="B22385" s="519" t="str">
        <f t="shared" si="349"/>
        <v>PERFURACAO ROTATIVA COM COROA DE WIDIA EM SOLO, DIAMETRO,NX,HORIZONTAL, INCLUSIVE DESLOCAMENTOS E INSTALACOES</v>
      </c>
      <c r="C22385" s="519" t="s">
        <v>49438</v>
      </c>
      <c r="D22385" s="519" t="s">
        <v>49439</v>
      </c>
      <c r="I22385" s="519" t="s">
        <v>36</v>
      </c>
      <c r="J22385" s="650">
        <v>166.41</v>
      </c>
    </row>
    <row r="22386" spans="1:10">
      <c r="A22386" s="519" t="s">
        <v>22596</v>
      </c>
      <c r="B22386" s="519" t="str">
        <f t="shared" si="349"/>
        <v>PERFURACAO ROTATIVA COM COROA DE WIDIA EM SOLO, DIAMETRO,NX,HORIZONTAL, INCLUSIVE DESLOCAMENTOS E INSTALACOES</v>
      </c>
      <c r="C22386" s="519" t="s">
        <v>49438</v>
      </c>
      <c r="D22386" s="519" t="s">
        <v>49439</v>
      </c>
      <c r="I22386" s="519" t="s">
        <v>36</v>
      </c>
      <c r="J22386" s="650">
        <v>151.54</v>
      </c>
    </row>
    <row r="22387" spans="1:10">
      <c r="A22387" s="519" t="s">
        <v>22597</v>
      </c>
      <c r="B22387" s="519" t="str">
        <f t="shared" si="349"/>
        <v>TUBO CONCRETO SIMPLES CLASSE C-1 P/COLETOR AGUAS PLUVIAIS DE0,40M DIAMETRO INCLUS.FORN.MAT.CIM/AREIA 1:4,FORN.E ASSEN.</v>
      </c>
      <c r="C22387" s="519" t="s">
        <v>49440</v>
      </c>
      <c r="D22387" s="519" t="s">
        <v>49441</v>
      </c>
      <c r="I22387" s="519" t="s">
        <v>22427</v>
      </c>
      <c r="J22387" s="650">
        <v>127.06</v>
      </c>
    </row>
    <row r="22388" spans="1:10">
      <c r="A22388" s="519" t="s">
        <v>22598</v>
      </c>
      <c r="B22388" s="519" t="str">
        <f t="shared" si="349"/>
        <v>TUBO CONCRETO SIMPLES CLASSE C-1 P/COLETOR AGUAS PLUVIAIS DE0,40M DIAMETRO INCLUS.FORN.MAT.CIM/AREIA 1:4,FORN.E ASSEN.</v>
      </c>
      <c r="C22388" s="519" t="s">
        <v>49440</v>
      </c>
      <c r="D22388" s="519" t="s">
        <v>49441</v>
      </c>
      <c r="I22388" s="519" t="s">
        <v>22427</v>
      </c>
      <c r="J22388" s="650">
        <v>119.71</v>
      </c>
    </row>
    <row r="22389" spans="1:10">
      <c r="A22389" s="519" t="s">
        <v>22599</v>
      </c>
      <c r="B22389" s="519" t="str">
        <f t="shared" si="349"/>
        <v>TUBO CONCRETO SIMPLES CLASSE C-1 P/AGUAS PLUVIAIS DE 0,60MDIAMETRO C/FORNEC.MATERIAIS P/REJUNTAM.FORN.E ASSENTAM.</v>
      </c>
      <c r="C22389" s="519" t="s">
        <v>49442</v>
      </c>
      <c r="D22389" s="519" t="s">
        <v>49443</v>
      </c>
      <c r="I22389" s="519" t="s">
        <v>22427</v>
      </c>
      <c r="J22389" s="650">
        <v>226.54</v>
      </c>
    </row>
    <row r="22390" spans="1:10">
      <c r="A22390" s="519" t="s">
        <v>22600</v>
      </c>
      <c r="B22390" s="519" t="str">
        <f t="shared" si="349"/>
        <v>TUBO CONCRETO SIMPLES CLASSE C-1 P/AGUAS PLUVIAIS DE 0,60MDIAMETRO C/FORNEC.MATERIAIS P/REJUNTAM.FORN.E ASSENTAM.</v>
      </c>
      <c r="C22390" s="519" t="s">
        <v>49442</v>
      </c>
      <c r="D22390" s="519" t="s">
        <v>49443</v>
      </c>
      <c r="I22390" s="519" t="s">
        <v>22427</v>
      </c>
      <c r="J22390" s="650">
        <v>215.71</v>
      </c>
    </row>
    <row r="22391" spans="1:10">
      <c r="A22391" s="519" t="s">
        <v>22601</v>
      </c>
      <c r="B22391" s="519" t="str">
        <f t="shared" si="349"/>
        <v>TUBO CA-1 CONC.ARMADO P/GALERIAS AGUAS PLUVIAIS C/0,80M DIAM. FORN.MATERIAIS COM AREIA+CIMENTO 1:4. FORNEC.E ASSENTAM.</v>
      </c>
      <c r="C22391" s="519" t="s">
        <v>49444</v>
      </c>
      <c r="D22391" s="519" t="s">
        <v>49445</v>
      </c>
      <c r="I22391" s="519" t="s">
        <v>22427</v>
      </c>
      <c r="J22391" s="650">
        <v>408.99</v>
      </c>
    </row>
    <row r="22392" spans="1:10">
      <c r="A22392" s="519" t="s">
        <v>22602</v>
      </c>
      <c r="B22392" s="519" t="str">
        <f t="shared" si="349"/>
        <v>TUBO CA-1 CONC.ARMADO P/GALERIAS AGUAS PLUVIAIS C/0,80M DIAM. FORN.MATERIAIS COM AREIA+CIMENTO 1:4. FORNEC.E ASSENTAM.</v>
      </c>
      <c r="C22392" s="519" t="s">
        <v>49444</v>
      </c>
      <c r="D22392" s="519" t="s">
        <v>49445</v>
      </c>
      <c r="I22392" s="519" t="s">
        <v>22427</v>
      </c>
      <c r="J22392" s="650">
        <v>394.77</v>
      </c>
    </row>
    <row r="22393" spans="1:10">
      <c r="A22393" s="519" t="s">
        <v>22603</v>
      </c>
      <c r="B22393" s="519" t="str">
        <f t="shared" si="349"/>
        <v>CAIBRO 2"X3"</v>
      </c>
      <c r="C22393" s="519" t="s">
        <v>22604</v>
      </c>
      <c r="I22393" s="519" t="s">
        <v>36</v>
      </c>
      <c r="J22393" s="650">
        <v>20.260000000000002</v>
      </c>
    </row>
    <row r="22394" spans="1:10">
      <c r="A22394" s="519" t="s">
        <v>22605</v>
      </c>
      <c r="B22394" s="519" t="str">
        <f t="shared" si="349"/>
        <v>CAIBRO 2"X3"</v>
      </c>
      <c r="C22394" s="519" t="s">
        <v>22604</v>
      </c>
      <c r="I22394" s="519" t="s">
        <v>36</v>
      </c>
      <c r="J22394" s="650">
        <v>20.260000000000002</v>
      </c>
    </row>
    <row r="22395" spans="1:10">
      <c r="A22395" s="519" t="s">
        <v>22606</v>
      </c>
      <c r="B22395" s="519" t="str">
        <f t="shared" si="349"/>
        <v>TACO DE ALVENARIA (2,5X10X20)CM.</v>
      </c>
      <c r="C22395" s="519" t="s">
        <v>22607</v>
      </c>
      <c r="I22395" s="519" t="s">
        <v>5</v>
      </c>
      <c r="J22395" s="650">
        <v>2.19</v>
      </c>
    </row>
    <row r="22396" spans="1:10">
      <c r="A22396" s="519" t="s">
        <v>22608</v>
      </c>
      <c r="B22396" s="519" t="str">
        <f t="shared" si="349"/>
        <v>TACO DE ALVENARIA (2,5X10X20)CM.</v>
      </c>
      <c r="C22396" s="519" t="s">
        <v>22607</v>
      </c>
      <c r="I22396" s="519" t="s">
        <v>5</v>
      </c>
      <c r="J22396" s="650">
        <v>2.19</v>
      </c>
    </row>
    <row r="22397" spans="1:10">
      <c r="A22397" s="519" t="s">
        <v>22609</v>
      </c>
      <c r="B22397" s="519" t="str">
        <f t="shared" si="349"/>
        <v>PINTURA INTERNA/EXTERN.SOBRE FERRO C/TINTA ALQUIDICA ESMALT.BRILH.EQUIV.LAGOLINE, INCL.LIMP.LIXAM.APLIC.ZARCAO 2 DEMAOS</v>
      </c>
      <c r="C22397" s="519" t="s">
        <v>49446</v>
      </c>
      <c r="D22397" s="519" t="s">
        <v>49447</v>
      </c>
      <c r="I22397" s="519" t="s">
        <v>13</v>
      </c>
      <c r="J22397" s="650">
        <v>27.8</v>
      </c>
    </row>
    <row r="22398" spans="1:10">
      <c r="A22398" s="519" t="s">
        <v>22610</v>
      </c>
      <c r="B22398" s="519" t="str">
        <f t="shared" si="349"/>
        <v>PINTURA INTERNA/EXTERN.SOBRE FERRO C/TINTA ALQUIDICA ESMALT.BRILH.EQUIV.LAGOLINE, INCL.LIMP.LIXAM.APLIC.ZARCAO 2 DEMAOS</v>
      </c>
      <c r="C22398" s="519" t="s">
        <v>49446</v>
      </c>
      <c r="D22398" s="519" t="s">
        <v>49447</v>
      </c>
      <c r="I22398" s="519" t="s">
        <v>13</v>
      </c>
      <c r="J22398" s="650">
        <v>25.62</v>
      </c>
    </row>
    <row r="22399" spans="1:10">
      <c r="A22399" s="519" t="s">
        <v>22611</v>
      </c>
      <c r="B22399" s="519" t="str">
        <f t="shared" si="349"/>
        <v>MACARANDUBA APARELHADA DE 3" X 9"</v>
      </c>
      <c r="C22399" s="519" t="s">
        <v>22612</v>
      </c>
      <c r="I22399" s="519" t="s">
        <v>36</v>
      </c>
      <c r="J22399" s="650">
        <v>107.88</v>
      </c>
    </row>
    <row r="22400" spans="1:10">
      <c r="A22400" s="519" t="s">
        <v>22613</v>
      </c>
      <c r="B22400" s="519" t="str">
        <f t="shared" si="349"/>
        <v>MACARANDUBA APARELHADA DE 3" X 9"</v>
      </c>
      <c r="C22400" s="519" t="s">
        <v>22612</v>
      </c>
      <c r="I22400" s="519" t="s">
        <v>36</v>
      </c>
      <c r="J22400" s="650">
        <v>107.88</v>
      </c>
    </row>
    <row r="22401" spans="1:10">
      <c r="A22401" s="519" t="s">
        <v>22614</v>
      </c>
      <c r="B22401" s="519" t="str">
        <f t="shared" si="349"/>
        <v>MACARANDUBA APARELHADA 1,5 X 4,0CM</v>
      </c>
      <c r="C22401" s="519" t="s">
        <v>22615</v>
      </c>
      <c r="I22401" s="519" t="s">
        <v>36</v>
      </c>
      <c r="J22401" s="650">
        <v>5.4</v>
      </c>
    </row>
    <row r="22402" spans="1:10">
      <c r="A22402" s="519" t="s">
        <v>22616</v>
      </c>
      <c r="B22402" s="519" t="str">
        <f t="shared" si="349"/>
        <v>MACARANDUBA APARELHADA 1,5 X 4,0CM</v>
      </c>
      <c r="C22402" s="519" t="s">
        <v>22615</v>
      </c>
      <c r="I22402" s="519" t="s">
        <v>36</v>
      </c>
      <c r="J22402" s="650">
        <v>5.4</v>
      </c>
    </row>
    <row r="22403" spans="1:10">
      <c r="A22403" s="519" t="s">
        <v>22617</v>
      </c>
      <c r="B22403" s="519" t="str">
        <f t="shared" si="349"/>
        <v>MACARANDUBA APARELHADA DE 2,0 X 10,0CM</v>
      </c>
      <c r="C22403" s="519" t="s">
        <v>22618</v>
      </c>
      <c r="I22403" s="519" t="s">
        <v>36</v>
      </c>
      <c r="J22403" s="650">
        <v>26.4</v>
      </c>
    </row>
    <row r="22404" spans="1:10">
      <c r="A22404" s="519" t="s">
        <v>22619</v>
      </c>
      <c r="B22404" s="519" t="str">
        <f t="shared" si="349"/>
        <v>MACARANDUBA APARELHADA DE 2,0 X 10,0CM</v>
      </c>
      <c r="C22404" s="519" t="s">
        <v>22618</v>
      </c>
      <c r="I22404" s="519" t="s">
        <v>36</v>
      </c>
      <c r="J22404" s="650">
        <v>26.4</v>
      </c>
    </row>
    <row r="22405" spans="1:10">
      <c r="A22405" s="519" t="s">
        <v>22620</v>
      </c>
      <c r="B22405" s="519" t="str">
        <f t="shared" si="349"/>
        <v>MACARANDUBA APARELHADA DE 1 1/2" x 3"</v>
      </c>
      <c r="C22405" s="519" t="s">
        <v>22621</v>
      </c>
      <c r="I22405" s="519" t="s">
        <v>36</v>
      </c>
      <c r="J22405" s="650">
        <v>18.28</v>
      </c>
    </row>
    <row r="22406" spans="1:10">
      <c r="A22406" s="519" t="s">
        <v>22622</v>
      </c>
      <c r="B22406" s="519" t="str">
        <f t="shared" si="349"/>
        <v>MACARANDUBA APARELHADA DE 1 1/2" x 3"</v>
      </c>
      <c r="C22406" s="519" t="s">
        <v>22621</v>
      </c>
      <c r="I22406" s="519" t="s">
        <v>36</v>
      </c>
      <c r="J22406" s="650">
        <v>18.28</v>
      </c>
    </row>
    <row r="22407" spans="1:10">
      <c r="A22407" s="519" t="s">
        <v>22623</v>
      </c>
      <c r="B22407" s="519" t="str">
        <f t="shared" si="349"/>
        <v>MACARANDUBA APARELHADA DE 3" X 12"</v>
      </c>
      <c r="C22407" s="519" t="s">
        <v>22624</v>
      </c>
      <c r="I22407" s="519" t="s">
        <v>36</v>
      </c>
      <c r="J22407" s="650">
        <v>155.72999999999999</v>
      </c>
    </row>
    <row r="22408" spans="1:10">
      <c r="A22408" s="519" t="s">
        <v>22625</v>
      </c>
      <c r="B22408" s="519" t="str">
        <f t="shared" ref="B22408:B22432" si="350">C22408&amp;D22408&amp;E22408&amp;F22408&amp;G22408&amp;H22408</f>
        <v>MACARANDUBA APARELHADA DE 3" X 12"</v>
      </c>
      <c r="C22408" s="519" t="s">
        <v>22624</v>
      </c>
      <c r="I22408" s="519" t="s">
        <v>36</v>
      </c>
      <c r="J22408" s="650">
        <v>155.72999999999999</v>
      </c>
    </row>
    <row r="22409" spans="1:10">
      <c r="A22409" s="519" t="s">
        <v>22626</v>
      </c>
      <c r="B22409" s="519" t="str">
        <f t="shared" si="350"/>
        <v>MACARANDUBA APARELHADA DE 3" X 3"</v>
      </c>
      <c r="C22409" s="519" t="s">
        <v>22627</v>
      </c>
      <c r="I22409" s="519" t="s">
        <v>36</v>
      </c>
      <c r="J22409" s="650">
        <v>30.78</v>
      </c>
    </row>
    <row r="22410" spans="1:10">
      <c r="A22410" s="519" t="s">
        <v>22628</v>
      </c>
      <c r="B22410" s="519" t="str">
        <f t="shared" si="350"/>
        <v>MACARANDUBA APARELHADA DE 3" X 3"</v>
      </c>
      <c r="C22410" s="519" t="s">
        <v>22627</v>
      </c>
      <c r="I22410" s="519" t="s">
        <v>36</v>
      </c>
      <c r="J22410" s="650">
        <v>30.78</v>
      </c>
    </row>
    <row r="22411" spans="1:10">
      <c r="A22411" s="519" t="s">
        <v>22629</v>
      </c>
      <c r="B22411" s="519" t="str">
        <f t="shared" si="350"/>
        <v>MACARANDUBA APARELHADA DE 3" X 4 1/2"</v>
      </c>
      <c r="C22411" s="519" t="s">
        <v>22630</v>
      </c>
      <c r="I22411" s="519" t="s">
        <v>36</v>
      </c>
      <c r="J22411" s="650">
        <v>55.8</v>
      </c>
    </row>
    <row r="22412" spans="1:10">
      <c r="A22412" s="519" t="s">
        <v>22631</v>
      </c>
      <c r="B22412" s="519" t="str">
        <f t="shared" si="350"/>
        <v>MACARANDUBA APARELHADA DE 3" X 4 1/2"</v>
      </c>
      <c r="C22412" s="519" t="s">
        <v>22630</v>
      </c>
      <c r="I22412" s="519" t="s">
        <v>36</v>
      </c>
      <c r="J22412" s="650">
        <v>55.8</v>
      </c>
    </row>
    <row r="22413" spans="1:10">
      <c r="A22413" s="519" t="s">
        <v>22632</v>
      </c>
      <c r="B22413" s="519" t="str">
        <f t="shared" si="350"/>
        <v>MACARANDUBA APARELHADA DE 3" X 6"</v>
      </c>
      <c r="C22413" s="519" t="s">
        <v>22633</v>
      </c>
      <c r="I22413" s="519" t="s">
        <v>36</v>
      </c>
      <c r="J22413" s="650">
        <v>73.08</v>
      </c>
    </row>
    <row r="22414" spans="1:10">
      <c r="A22414" s="519" t="s">
        <v>22634</v>
      </c>
      <c r="B22414" s="519" t="str">
        <f t="shared" si="350"/>
        <v>MACARANDUBA APARELHADA DE 3" X 6"</v>
      </c>
      <c r="C22414" s="519" t="s">
        <v>22633</v>
      </c>
      <c r="I22414" s="519" t="s">
        <v>36</v>
      </c>
      <c r="J22414" s="650">
        <v>73.08</v>
      </c>
    </row>
    <row r="22415" spans="1:10">
      <c r="A22415" s="519" t="s">
        <v>22635</v>
      </c>
      <c r="B22415" s="519" t="str">
        <f t="shared" si="350"/>
        <v>MACARANDUBA APARELHADA DE 2" X 3"</v>
      </c>
      <c r="C22415" s="519" t="s">
        <v>22636</v>
      </c>
      <c r="I22415" s="519" t="s">
        <v>36</v>
      </c>
      <c r="J22415" s="650">
        <v>24.32</v>
      </c>
    </row>
    <row r="22416" spans="1:10">
      <c r="A22416" s="519" t="s">
        <v>22637</v>
      </c>
      <c r="B22416" s="519" t="str">
        <f t="shared" si="350"/>
        <v>MACARANDUBA APARELHADA DE 2" X 3"</v>
      </c>
      <c r="C22416" s="519" t="s">
        <v>22636</v>
      </c>
      <c r="I22416" s="519" t="s">
        <v>36</v>
      </c>
      <c r="J22416" s="650">
        <v>24.32</v>
      </c>
    </row>
    <row r="22417" spans="1:10">
      <c r="A22417" s="519" t="s">
        <v>52231</v>
      </c>
      <c r="B22417" s="519" t="str">
        <f t="shared" si="350"/>
        <v>FABRICACAO DE ESCAMA DE CONCRETO ARMADO PARA SOLO REFORCADOCOM FITA METALICA - 2 A 5 CHUMBADORES</v>
      </c>
      <c r="C22417" s="519" t="s">
        <v>52232</v>
      </c>
      <c r="D22417" s="519" t="s">
        <v>52233</v>
      </c>
      <c r="I22417" s="519" t="s">
        <v>22</v>
      </c>
      <c r="J22417" s="650">
        <v>1483.41</v>
      </c>
    </row>
    <row r="22418" spans="1:10">
      <c r="A22418" s="519" t="s">
        <v>52234</v>
      </c>
      <c r="B22418" s="519" t="str">
        <f t="shared" si="350"/>
        <v>FABRICACAO DE ESCAMA DE CONCRETO ARMADO PARA SOLO REFORCADOCOM FITA METALICA - 2 A 5 CHUMBADORES</v>
      </c>
      <c r="C22418" s="519" t="s">
        <v>52232</v>
      </c>
      <c r="D22418" s="519" t="s">
        <v>52233</v>
      </c>
      <c r="I22418" s="519" t="s">
        <v>22</v>
      </c>
      <c r="J22418" s="650">
        <v>1425.49</v>
      </c>
    </row>
    <row r="22419" spans="1:10">
      <c r="A22419" s="519" t="s">
        <v>52235</v>
      </c>
      <c r="B22419" s="519" t="str">
        <f t="shared" si="350"/>
        <v>MONTAGEM DE ESCAMAS DE CONCRETO</v>
      </c>
      <c r="C22419" s="519" t="s">
        <v>52236</v>
      </c>
      <c r="I22419" s="519" t="s">
        <v>13</v>
      </c>
      <c r="J22419" s="650">
        <v>60.34</v>
      </c>
    </row>
    <row r="22420" spans="1:10">
      <c r="A22420" s="519" t="s">
        <v>52237</v>
      </c>
      <c r="B22420" s="519" t="str">
        <f t="shared" si="350"/>
        <v>MONTAGEM DE ESCAMAS DE CONCRETO</v>
      </c>
      <c r="C22420" s="519" t="s">
        <v>52236</v>
      </c>
      <c r="I22420" s="519" t="s">
        <v>13</v>
      </c>
      <c r="J22420" s="650">
        <v>57.58</v>
      </c>
    </row>
    <row r="22421" spans="1:10">
      <c r="A22421" s="519" t="s">
        <v>52238</v>
      </c>
      <c r="B22421" s="519" t="str">
        <f t="shared" si="350"/>
        <v>MOLDES METALICOS PARA SOLO REFORCADO COM FITA METALICA</v>
      </c>
      <c r="C22421" s="519" t="s">
        <v>52239</v>
      </c>
      <c r="I22421" s="519" t="s">
        <v>22</v>
      </c>
      <c r="J22421" s="650">
        <v>83.82</v>
      </c>
    </row>
    <row r="22422" spans="1:10">
      <c r="A22422" s="519" t="s">
        <v>52240</v>
      </c>
      <c r="B22422" s="519" t="str">
        <f t="shared" si="350"/>
        <v>MOLDES METALICOS PARA SOLO REFORCADO COM FITA METALICA</v>
      </c>
      <c r="C22422" s="519" t="s">
        <v>52239</v>
      </c>
      <c r="I22422" s="519" t="s">
        <v>22</v>
      </c>
      <c r="J22422" s="650">
        <v>80.88</v>
      </c>
    </row>
    <row r="22423" spans="1:10">
      <c r="A22423" s="519" t="s">
        <v>52241</v>
      </c>
      <c r="B22423" s="519" t="str">
        <f t="shared" si="350"/>
        <v>TRAVAMENTO E NIVELAMENTO DE ESCAMA DE CONCRETO ARMADO</v>
      </c>
      <c r="C22423" s="519" t="s">
        <v>52242</v>
      </c>
      <c r="I22423" s="519" t="s">
        <v>13</v>
      </c>
      <c r="J22423" s="650">
        <v>17.27</v>
      </c>
    </row>
    <row r="22424" spans="1:10">
      <c r="A22424" s="519" t="s">
        <v>52243</v>
      </c>
      <c r="B22424" s="519" t="str">
        <f t="shared" si="350"/>
        <v>TRAVAMENTO E NIVELAMENTO DE ESCAMA DE CONCRETO ARMADO</v>
      </c>
      <c r="C22424" s="519" t="s">
        <v>52242</v>
      </c>
      <c r="I22424" s="519" t="s">
        <v>13</v>
      </c>
      <c r="J22424" s="650">
        <v>15.72</v>
      </c>
    </row>
    <row r="22425" spans="1:10">
      <c r="A22425" s="519" t="s">
        <v>52244</v>
      </c>
      <c r="B22425" s="519" t="str">
        <f t="shared" si="350"/>
        <v>TRAVADOR DE MADEIRA PARA ESCAMAS DE CONCRETO ARMADO - UTILIZACAO DE 10 VEZES</v>
      </c>
      <c r="C22425" s="519" t="s">
        <v>52245</v>
      </c>
      <c r="D22425" s="519" t="s">
        <v>52246</v>
      </c>
      <c r="I22425" s="519" t="s">
        <v>5</v>
      </c>
      <c r="J22425" s="650">
        <v>11.51</v>
      </c>
    </row>
    <row r="22426" spans="1:10">
      <c r="A22426" s="519" t="s">
        <v>52247</v>
      </c>
      <c r="B22426" s="519" t="str">
        <f t="shared" si="350"/>
        <v>TRAVADOR DE MADEIRA PARA ESCAMAS DE CONCRETO ARMADO - UTILIZACAO DE 10 VEZES</v>
      </c>
      <c r="C22426" s="519" t="s">
        <v>52245</v>
      </c>
      <c r="D22426" s="519" t="s">
        <v>52246</v>
      </c>
      <c r="I22426" s="519" t="s">
        <v>5</v>
      </c>
      <c r="J22426" s="650">
        <v>10.72</v>
      </c>
    </row>
    <row r="22427" spans="1:10">
      <c r="A22427" s="519" t="s">
        <v>22638</v>
      </c>
      <c r="B22427" s="519" t="str">
        <f t="shared" si="350"/>
        <v>PINUS,PECA 1" X 12" E 1" X 9".</v>
      </c>
      <c r="C22427" s="519" t="s">
        <v>22639</v>
      </c>
      <c r="I22427" s="519" t="s">
        <v>13</v>
      </c>
      <c r="J22427" s="650">
        <v>34.200000000000003</v>
      </c>
    </row>
    <row r="22428" spans="1:10">
      <c r="A22428" s="519" t="s">
        <v>22640</v>
      </c>
      <c r="B22428" s="519" t="str">
        <f t="shared" si="350"/>
        <v>PINUS,PECA 1" X 12" E 1" X 9".</v>
      </c>
      <c r="C22428" s="519" t="s">
        <v>22639</v>
      </c>
      <c r="I22428" s="519" t="s">
        <v>13</v>
      </c>
      <c r="J22428" s="650">
        <v>34.200000000000003</v>
      </c>
    </row>
    <row r="22429" spans="1:10">
      <c r="A22429" s="519" t="s">
        <v>22641</v>
      </c>
      <c r="B22429" s="519" t="str">
        <f t="shared" si="350"/>
        <v>ESTACA MANGUE</v>
      </c>
      <c r="C22429" s="519" t="s">
        <v>22642</v>
      </c>
      <c r="I22429" s="519" t="s">
        <v>5</v>
      </c>
      <c r="J22429" s="650">
        <v>1.82</v>
      </c>
    </row>
    <row r="22430" spans="1:10">
      <c r="A22430" s="519" t="s">
        <v>22643</v>
      </c>
      <c r="B22430" s="519" t="str">
        <f t="shared" si="350"/>
        <v>ESTACA MANGUE</v>
      </c>
      <c r="C22430" s="519" t="s">
        <v>22642</v>
      </c>
      <c r="I22430" s="519" t="s">
        <v>5</v>
      </c>
      <c r="J22430" s="650">
        <v>1.82</v>
      </c>
    </row>
    <row r="22431" spans="1:10">
      <c r="A22431" s="519" t="s">
        <v>22644</v>
      </c>
      <c r="B22431" s="519" t="str">
        <f t="shared" si="350"/>
        <v>CONCRETO DOSADO RACIONALMENTE PARA UMA RESISTENCIA A COMPRESSAO DE 15MPA,USANDO AGREGADO GRAUDO (BRITA 0),COMPREENDENDOAPENAS O FORNECIMENTO DOS MATERIAIS,INCLUSIVE 5% DE PERDAS.</v>
      </c>
      <c r="C22431" s="519" t="s">
        <v>49448</v>
      </c>
      <c r="D22431" s="519" t="s">
        <v>49449</v>
      </c>
      <c r="E22431" s="519" t="s">
        <v>49450</v>
      </c>
      <c r="I22431" s="519" t="s">
        <v>22</v>
      </c>
      <c r="J22431" s="650">
        <v>292.58999999999997</v>
      </c>
    </row>
    <row r="22432" spans="1:10">
      <c r="A22432" s="519" t="s">
        <v>22645</v>
      </c>
      <c r="B22432" s="455" t="str">
        <f t="shared" si="350"/>
        <v>CONCRETO DOSADO RACIONALMENTE PARA UMA RESISTENCIA A COMPRESSAO DE 15MPA,USANDO AGREGADO GRAUDO (BRITA 0),COMPREENDENDOAPENAS O FORNECIMENTO DOS MATERIAIS,INCLUSIVE 5% DE PERDAS.</v>
      </c>
      <c r="C22432" s="519" t="s">
        <v>49448</v>
      </c>
      <c r="D22432" s="519" t="s">
        <v>49449</v>
      </c>
      <c r="E22432" s="519" t="s">
        <v>49450</v>
      </c>
      <c r="I22432" s="519" t="s">
        <v>22</v>
      </c>
      <c r="J22432" s="650">
        <v>292.58999999999997</v>
      </c>
    </row>
  </sheetData>
  <sheetProtection selectLockedCells="1" selectUnlockedCells="1"/>
  <autoFilter ref="A3:J23015"/>
  <pageMargins left="0.78749999999999998" right="0.78749999999999998" top="1.0527777777777778" bottom="1.0527777777777778" header="0.78749999999999998" footer="0.78749999999999998"/>
  <pageSetup paperSize="9" orientation="portrait" useFirstPageNumber="1" horizontalDpi="300" verticalDpi="300" r:id="rId1"/>
  <headerFooter alignWithMargins="0">
    <oddHeader>&amp;C&amp;"Times New Roman,Regular"&amp;12&amp;A</oddHeader>
    <oddFooter>&amp;C&amp;"Times New Roman,Regular"&amp;12Page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22"/>
  <sheetViews>
    <sheetView topLeftCell="A398" workbookViewId="0">
      <selection activeCell="B404" sqref="B404"/>
    </sheetView>
  </sheetViews>
  <sheetFormatPr defaultRowHeight="12.75"/>
  <cols>
    <col min="1" max="1" width="24.5703125" style="519" customWidth="1"/>
    <col min="2" max="2" width="102.5703125" style="519" customWidth="1"/>
    <col min="3" max="3" width="8.140625" style="519" customWidth="1"/>
    <col min="4" max="4" width="21.140625" style="519" customWidth="1"/>
    <col min="5" max="256" width="9.140625" style="507"/>
    <col min="257" max="257" width="24.5703125" style="507" customWidth="1"/>
    <col min="258" max="258" width="48.7109375" style="507" customWidth="1"/>
    <col min="259" max="259" width="8.140625" style="507" customWidth="1"/>
    <col min="260" max="260" width="21.140625" style="507" customWidth="1"/>
    <col min="261" max="512" width="9.140625" style="507"/>
    <col min="513" max="513" width="24.5703125" style="507" customWidth="1"/>
    <col min="514" max="514" width="48.7109375" style="507" customWidth="1"/>
    <col min="515" max="515" width="8.140625" style="507" customWidth="1"/>
    <col min="516" max="516" width="21.140625" style="507" customWidth="1"/>
    <col min="517" max="768" width="9.140625" style="507"/>
    <col min="769" max="769" width="24.5703125" style="507" customWidth="1"/>
    <col min="770" max="770" width="48.7109375" style="507" customWidth="1"/>
    <col min="771" max="771" width="8.140625" style="507" customWidth="1"/>
    <col min="772" max="772" width="21.140625" style="507" customWidth="1"/>
    <col min="773" max="1024" width="9.140625" style="507"/>
    <col min="1025" max="1025" width="24.5703125" style="507" customWidth="1"/>
    <col min="1026" max="1026" width="48.7109375" style="507" customWidth="1"/>
    <col min="1027" max="1027" width="8.140625" style="507" customWidth="1"/>
    <col min="1028" max="1028" width="21.140625" style="507" customWidth="1"/>
    <col min="1029" max="1280" width="9.140625" style="507"/>
    <col min="1281" max="1281" width="24.5703125" style="507" customWidth="1"/>
    <col min="1282" max="1282" width="48.7109375" style="507" customWidth="1"/>
    <col min="1283" max="1283" width="8.140625" style="507" customWidth="1"/>
    <col min="1284" max="1284" width="21.140625" style="507" customWidth="1"/>
    <col min="1285" max="1536" width="9.140625" style="507"/>
    <col min="1537" max="1537" width="24.5703125" style="507" customWidth="1"/>
    <col min="1538" max="1538" width="48.7109375" style="507" customWidth="1"/>
    <col min="1539" max="1539" width="8.140625" style="507" customWidth="1"/>
    <col min="1540" max="1540" width="21.140625" style="507" customWidth="1"/>
    <col min="1541" max="1792" width="9.140625" style="507"/>
    <col min="1793" max="1793" width="24.5703125" style="507" customWidth="1"/>
    <col min="1794" max="1794" width="48.7109375" style="507" customWidth="1"/>
    <col min="1795" max="1795" width="8.140625" style="507" customWidth="1"/>
    <col min="1796" max="1796" width="21.140625" style="507" customWidth="1"/>
    <col min="1797" max="2048" width="9.140625" style="507"/>
    <col min="2049" max="2049" width="24.5703125" style="507" customWidth="1"/>
    <col min="2050" max="2050" width="48.7109375" style="507" customWidth="1"/>
    <col min="2051" max="2051" width="8.140625" style="507" customWidth="1"/>
    <col min="2052" max="2052" width="21.140625" style="507" customWidth="1"/>
    <col min="2053" max="2304" width="9.140625" style="507"/>
    <col min="2305" max="2305" width="24.5703125" style="507" customWidth="1"/>
    <col min="2306" max="2306" width="48.7109375" style="507" customWidth="1"/>
    <col min="2307" max="2307" width="8.140625" style="507" customWidth="1"/>
    <col min="2308" max="2308" width="21.140625" style="507" customWidth="1"/>
    <col min="2309" max="2560" width="9.140625" style="507"/>
    <col min="2561" max="2561" width="24.5703125" style="507" customWidth="1"/>
    <col min="2562" max="2562" width="48.7109375" style="507" customWidth="1"/>
    <col min="2563" max="2563" width="8.140625" style="507" customWidth="1"/>
    <col min="2564" max="2564" width="21.140625" style="507" customWidth="1"/>
    <col min="2565" max="2816" width="9.140625" style="507"/>
    <col min="2817" max="2817" width="24.5703125" style="507" customWidth="1"/>
    <col min="2818" max="2818" width="48.7109375" style="507" customWidth="1"/>
    <col min="2819" max="2819" width="8.140625" style="507" customWidth="1"/>
    <col min="2820" max="2820" width="21.140625" style="507" customWidth="1"/>
    <col min="2821" max="3072" width="9.140625" style="507"/>
    <col min="3073" max="3073" width="24.5703125" style="507" customWidth="1"/>
    <col min="3074" max="3074" width="48.7109375" style="507" customWidth="1"/>
    <col min="3075" max="3075" width="8.140625" style="507" customWidth="1"/>
    <col min="3076" max="3076" width="21.140625" style="507" customWidth="1"/>
    <col min="3077" max="3328" width="9.140625" style="507"/>
    <col min="3329" max="3329" width="24.5703125" style="507" customWidth="1"/>
    <col min="3330" max="3330" width="48.7109375" style="507" customWidth="1"/>
    <col min="3331" max="3331" width="8.140625" style="507" customWidth="1"/>
    <col min="3332" max="3332" width="21.140625" style="507" customWidth="1"/>
    <col min="3333" max="3584" width="9.140625" style="507"/>
    <col min="3585" max="3585" width="24.5703125" style="507" customWidth="1"/>
    <col min="3586" max="3586" width="48.7109375" style="507" customWidth="1"/>
    <col min="3587" max="3587" width="8.140625" style="507" customWidth="1"/>
    <col min="3588" max="3588" width="21.140625" style="507" customWidth="1"/>
    <col min="3589" max="3840" width="9.140625" style="507"/>
    <col min="3841" max="3841" width="24.5703125" style="507" customWidth="1"/>
    <col min="3842" max="3842" width="48.7109375" style="507" customWidth="1"/>
    <col min="3843" max="3843" width="8.140625" style="507" customWidth="1"/>
    <col min="3844" max="3844" width="21.140625" style="507" customWidth="1"/>
    <col min="3845" max="4096" width="9.140625" style="507"/>
    <col min="4097" max="4097" width="24.5703125" style="507" customWidth="1"/>
    <col min="4098" max="4098" width="48.7109375" style="507" customWidth="1"/>
    <col min="4099" max="4099" width="8.140625" style="507" customWidth="1"/>
    <col min="4100" max="4100" width="21.140625" style="507" customWidth="1"/>
    <col min="4101" max="4352" width="9.140625" style="507"/>
    <col min="4353" max="4353" width="24.5703125" style="507" customWidth="1"/>
    <col min="4354" max="4354" width="48.7109375" style="507" customWidth="1"/>
    <col min="4355" max="4355" width="8.140625" style="507" customWidth="1"/>
    <col min="4356" max="4356" width="21.140625" style="507" customWidth="1"/>
    <col min="4357" max="4608" width="9.140625" style="507"/>
    <col min="4609" max="4609" width="24.5703125" style="507" customWidth="1"/>
    <col min="4610" max="4610" width="48.7109375" style="507" customWidth="1"/>
    <col min="4611" max="4611" width="8.140625" style="507" customWidth="1"/>
    <col min="4612" max="4612" width="21.140625" style="507" customWidth="1"/>
    <col min="4613" max="4864" width="9.140625" style="507"/>
    <col min="4865" max="4865" width="24.5703125" style="507" customWidth="1"/>
    <col min="4866" max="4866" width="48.7109375" style="507" customWidth="1"/>
    <col min="4867" max="4867" width="8.140625" style="507" customWidth="1"/>
    <col min="4868" max="4868" width="21.140625" style="507" customWidth="1"/>
    <col min="4869" max="5120" width="9.140625" style="507"/>
    <col min="5121" max="5121" width="24.5703125" style="507" customWidth="1"/>
    <col min="5122" max="5122" width="48.7109375" style="507" customWidth="1"/>
    <col min="5123" max="5123" width="8.140625" style="507" customWidth="1"/>
    <col min="5124" max="5124" width="21.140625" style="507" customWidth="1"/>
    <col min="5125" max="5376" width="9.140625" style="507"/>
    <col min="5377" max="5377" width="24.5703125" style="507" customWidth="1"/>
    <col min="5378" max="5378" width="48.7109375" style="507" customWidth="1"/>
    <col min="5379" max="5379" width="8.140625" style="507" customWidth="1"/>
    <col min="5380" max="5380" width="21.140625" style="507" customWidth="1"/>
    <col min="5381" max="5632" width="9.140625" style="507"/>
    <col min="5633" max="5633" width="24.5703125" style="507" customWidth="1"/>
    <col min="5634" max="5634" width="48.7109375" style="507" customWidth="1"/>
    <col min="5635" max="5635" width="8.140625" style="507" customWidth="1"/>
    <col min="5636" max="5636" width="21.140625" style="507" customWidth="1"/>
    <col min="5637" max="5888" width="9.140625" style="507"/>
    <col min="5889" max="5889" width="24.5703125" style="507" customWidth="1"/>
    <col min="5890" max="5890" width="48.7109375" style="507" customWidth="1"/>
    <col min="5891" max="5891" width="8.140625" style="507" customWidth="1"/>
    <col min="5892" max="5892" width="21.140625" style="507" customWidth="1"/>
    <col min="5893" max="6144" width="9.140625" style="507"/>
    <col min="6145" max="6145" width="24.5703125" style="507" customWidth="1"/>
    <col min="6146" max="6146" width="48.7109375" style="507" customWidth="1"/>
    <col min="6147" max="6147" width="8.140625" style="507" customWidth="1"/>
    <col min="6148" max="6148" width="21.140625" style="507" customWidth="1"/>
    <col min="6149" max="6400" width="9.140625" style="507"/>
    <col min="6401" max="6401" width="24.5703125" style="507" customWidth="1"/>
    <col min="6402" max="6402" width="48.7109375" style="507" customWidth="1"/>
    <col min="6403" max="6403" width="8.140625" style="507" customWidth="1"/>
    <col min="6404" max="6404" width="21.140625" style="507" customWidth="1"/>
    <col min="6405" max="6656" width="9.140625" style="507"/>
    <col min="6657" max="6657" width="24.5703125" style="507" customWidth="1"/>
    <col min="6658" max="6658" width="48.7109375" style="507" customWidth="1"/>
    <col min="6659" max="6659" width="8.140625" style="507" customWidth="1"/>
    <col min="6660" max="6660" width="21.140625" style="507" customWidth="1"/>
    <col min="6661" max="6912" width="9.140625" style="507"/>
    <col min="6913" max="6913" width="24.5703125" style="507" customWidth="1"/>
    <col min="6914" max="6914" width="48.7109375" style="507" customWidth="1"/>
    <col min="6915" max="6915" width="8.140625" style="507" customWidth="1"/>
    <col min="6916" max="6916" width="21.140625" style="507" customWidth="1"/>
    <col min="6917" max="7168" width="9.140625" style="507"/>
    <col min="7169" max="7169" width="24.5703125" style="507" customWidth="1"/>
    <col min="7170" max="7170" width="48.7109375" style="507" customWidth="1"/>
    <col min="7171" max="7171" width="8.140625" style="507" customWidth="1"/>
    <col min="7172" max="7172" width="21.140625" style="507" customWidth="1"/>
    <col min="7173" max="7424" width="9.140625" style="507"/>
    <col min="7425" max="7425" width="24.5703125" style="507" customWidth="1"/>
    <col min="7426" max="7426" width="48.7109375" style="507" customWidth="1"/>
    <col min="7427" max="7427" width="8.140625" style="507" customWidth="1"/>
    <col min="7428" max="7428" width="21.140625" style="507" customWidth="1"/>
    <col min="7429" max="7680" width="9.140625" style="507"/>
    <col min="7681" max="7681" width="24.5703125" style="507" customWidth="1"/>
    <col min="7682" max="7682" width="48.7109375" style="507" customWidth="1"/>
    <col min="7683" max="7683" width="8.140625" style="507" customWidth="1"/>
    <col min="7684" max="7684" width="21.140625" style="507" customWidth="1"/>
    <col min="7685" max="7936" width="9.140625" style="507"/>
    <col min="7937" max="7937" width="24.5703125" style="507" customWidth="1"/>
    <col min="7938" max="7938" width="48.7109375" style="507" customWidth="1"/>
    <col min="7939" max="7939" width="8.140625" style="507" customWidth="1"/>
    <col min="7940" max="7940" width="21.140625" style="507" customWidth="1"/>
    <col min="7941" max="8192" width="9.140625" style="507"/>
    <col min="8193" max="8193" width="24.5703125" style="507" customWidth="1"/>
    <col min="8194" max="8194" width="48.7109375" style="507" customWidth="1"/>
    <col min="8195" max="8195" width="8.140625" style="507" customWidth="1"/>
    <col min="8196" max="8196" width="21.140625" style="507" customWidth="1"/>
    <col min="8197" max="8448" width="9.140625" style="507"/>
    <col min="8449" max="8449" width="24.5703125" style="507" customWidth="1"/>
    <col min="8450" max="8450" width="48.7109375" style="507" customWidth="1"/>
    <col min="8451" max="8451" width="8.140625" style="507" customWidth="1"/>
    <col min="8452" max="8452" width="21.140625" style="507" customWidth="1"/>
    <col min="8453" max="8704" width="9.140625" style="507"/>
    <col min="8705" max="8705" width="24.5703125" style="507" customWidth="1"/>
    <col min="8706" max="8706" width="48.7109375" style="507" customWidth="1"/>
    <col min="8707" max="8707" width="8.140625" style="507" customWidth="1"/>
    <col min="8708" max="8708" width="21.140625" style="507" customWidth="1"/>
    <col min="8709" max="8960" width="9.140625" style="507"/>
    <col min="8961" max="8961" width="24.5703125" style="507" customWidth="1"/>
    <col min="8962" max="8962" width="48.7109375" style="507" customWidth="1"/>
    <col min="8963" max="8963" width="8.140625" style="507" customWidth="1"/>
    <col min="8964" max="8964" width="21.140625" style="507" customWidth="1"/>
    <col min="8965" max="9216" width="9.140625" style="507"/>
    <col min="9217" max="9217" width="24.5703125" style="507" customWidth="1"/>
    <col min="9218" max="9218" width="48.7109375" style="507" customWidth="1"/>
    <col min="9219" max="9219" width="8.140625" style="507" customWidth="1"/>
    <col min="9220" max="9220" width="21.140625" style="507" customWidth="1"/>
    <col min="9221" max="9472" width="9.140625" style="507"/>
    <col min="9473" max="9473" width="24.5703125" style="507" customWidth="1"/>
    <col min="9474" max="9474" width="48.7109375" style="507" customWidth="1"/>
    <col min="9475" max="9475" width="8.140625" style="507" customWidth="1"/>
    <col min="9476" max="9476" width="21.140625" style="507" customWidth="1"/>
    <col min="9477" max="9728" width="9.140625" style="507"/>
    <col min="9729" max="9729" width="24.5703125" style="507" customWidth="1"/>
    <col min="9730" max="9730" width="48.7109375" style="507" customWidth="1"/>
    <col min="9731" max="9731" width="8.140625" style="507" customWidth="1"/>
    <col min="9732" max="9732" width="21.140625" style="507" customWidth="1"/>
    <col min="9733" max="9984" width="9.140625" style="507"/>
    <col min="9985" max="9985" width="24.5703125" style="507" customWidth="1"/>
    <col min="9986" max="9986" width="48.7109375" style="507" customWidth="1"/>
    <col min="9987" max="9987" width="8.140625" style="507" customWidth="1"/>
    <col min="9988" max="9988" width="21.140625" style="507" customWidth="1"/>
    <col min="9989" max="10240" width="9.140625" style="507"/>
    <col min="10241" max="10241" width="24.5703125" style="507" customWidth="1"/>
    <col min="10242" max="10242" width="48.7109375" style="507" customWidth="1"/>
    <col min="10243" max="10243" width="8.140625" style="507" customWidth="1"/>
    <col min="10244" max="10244" width="21.140625" style="507" customWidth="1"/>
    <col min="10245" max="10496" width="9.140625" style="507"/>
    <col min="10497" max="10497" width="24.5703125" style="507" customWidth="1"/>
    <col min="10498" max="10498" width="48.7109375" style="507" customWidth="1"/>
    <col min="10499" max="10499" width="8.140625" style="507" customWidth="1"/>
    <col min="10500" max="10500" width="21.140625" style="507" customWidth="1"/>
    <col min="10501" max="10752" width="9.140625" style="507"/>
    <col min="10753" max="10753" width="24.5703125" style="507" customWidth="1"/>
    <col min="10754" max="10754" width="48.7109375" style="507" customWidth="1"/>
    <col min="10755" max="10755" width="8.140625" style="507" customWidth="1"/>
    <col min="10756" max="10756" width="21.140625" style="507" customWidth="1"/>
    <col min="10757" max="11008" width="9.140625" style="507"/>
    <col min="11009" max="11009" width="24.5703125" style="507" customWidth="1"/>
    <col min="11010" max="11010" width="48.7109375" style="507" customWidth="1"/>
    <col min="11011" max="11011" width="8.140625" style="507" customWidth="1"/>
    <col min="11012" max="11012" width="21.140625" style="507" customWidth="1"/>
    <col min="11013" max="11264" width="9.140625" style="507"/>
    <col min="11265" max="11265" width="24.5703125" style="507" customWidth="1"/>
    <col min="11266" max="11266" width="48.7109375" style="507" customWidth="1"/>
    <col min="11267" max="11267" width="8.140625" style="507" customWidth="1"/>
    <col min="11268" max="11268" width="21.140625" style="507" customWidth="1"/>
    <col min="11269" max="11520" width="9.140625" style="507"/>
    <col min="11521" max="11521" width="24.5703125" style="507" customWidth="1"/>
    <col min="11522" max="11522" width="48.7109375" style="507" customWidth="1"/>
    <col min="11523" max="11523" width="8.140625" style="507" customWidth="1"/>
    <col min="11524" max="11524" width="21.140625" style="507" customWidth="1"/>
    <col min="11525" max="11776" width="9.140625" style="507"/>
    <col min="11777" max="11777" width="24.5703125" style="507" customWidth="1"/>
    <col min="11778" max="11778" width="48.7109375" style="507" customWidth="1"/>
    <col min="11779" max="11779" width="8.140625" style="507" customWidth="1"/>
    <col min="11780" max="11780" width="21.140625" style="507" customWidth="1"/>
    <col min="11781" max="12032" width="9.140625" style="507"/>
    <col min="12033" max="12033" width="24.5703125" style="507" customWidth="1"/>
    <col min="12034" max="12034" width="48.7109375" style="507" customWidth="1"/>
    <col min="12035" max="12035" width="8.140625" style="507" customWidth="1"/>
    <col min="12036" max="12036" width="21.140625" style="507" customWidth="1"/>
    <col min="12037" max="12288" width="9.140625" style="507"/>
    <col min="12289" max="12289" width="24.5703125" style="507" customWidth="1"/>
    <col min="12290" max="12290" width="48.7109375" style="507" customWidth="1"/>
    <col min="12291" max="12291" width="8.140625" style="507" customWidth="1"/>
    <col min="12292" max="12292" width="21.140625" style="507" customWidth="1"/>
    <col min="12293" max="12544" width="9.140625" style="507"/>
    <col min="12545" max="12545" width="24.5703125" style="507" customWidth="1"/>
    <col min="12546" max="12546" width="48.7109375" style="507" customWidth="1"/>
    <col min="12547" max="12547" width="8.140625" style="507" customWidth="1"/>
    <col min="12548" max="12548" width="21.140625" style="507" customWidth="1"/>
    <col min="12549" max="12800" width="9.140625" style="507"/>
    <col min="12801" max="12801" width="24.5703125" style="507" customWidth="1"/>
    <col min="12802" max="12802" width="48.7109375" style="507" customWidth="1"/>
    <col min="12803" max="12803" width="8.140625" style="507" customWidth="1"/>
    <col min="12804" max="12804" width="21.140625" style="507" customWidth="1"/>
    <col min="12805" max="13056" width="9.140625" style="507"/>
    <col min="13057" max="13057" width="24.5703125" style="507" customWidth="1"/>
    <col min="13058" max="13058" width="48.7109375" style="507" customWidth="1"/>
    <col min="13059" max="13059" width="8.140625" style="507" customWidth="1"/>
    <col min="13060" max="13060" width="21.140625" style="507" customWidth="1"/>
    <col min="13061" max="13312" width="9.140625" style="507"/>
    <col min="13313" max="13313" width="24.5703125" style="507" customWidth="1"/>
    <col min="13314" max="13314" width="48.7109375" style="507" customWidth="1"/>
    <col min="13315" max="13315" width="8.140625" style="507" customWidth="1"/>
    <col min="13316" max="13316" width="21.140625" style="507" customWidth="1"/>
    <col min="13317" max="13568" width="9.140625" style="507"/>
    <col min="13569" max="13569" width="24.5703125" style="507" customWidth="1"/>
    <col min="13570" max="13570" width="48.7109375" style="507" customWidth="1"/>
    <col min="13571" max="13571" width="8.140625" style="507" customWidth="1"/>
    <col min="13572" max="13572" width="21.140625" style="507" customWidth="1"/>
    <col min="13573" max="13824" width="9.140625" style="507"/>
    <col min="13825" max="13825" width="24.5703125" style="507" customWidth="1"/>
    <col min="13826" max="13826" width="48.7109375" style="507" customWidth="1"/>
    <col min="13827" max="13827" width="8.140625" style="507" customWidth="1"/>
    <col min="13828" max="13828" width="21.140625" style="507" customWidth="1"/>
    <col min="13829" max="14080" width="9.140625" style="507"/>
    <col min="14081" max="14081" width="24.5703125" style="507" customWidth="1"/>
    <col min="14082" max="14082" width="48.7109375" style="507" customWidth="1"/>
    <col min="14083" max="14083" width="8.140625" style="507" customWidth="1"/>
    <col min="14084" max="14084" width="21.140625" style="507" customWidth="1"/>
    <col min="14085" max="14336" width="9.140625" style="507"/>
    <col min="14337" max="14337" width="24.5703125" style="507" customWidth="1"/>
    <col min="14338" max="14338" width="48.7109375" style="507" customWidth="1"/>
    <col min="14339" max="14339" width="8.140625" style="507" customWidth="1"/>
    <col min="14340" max="14340" width="21.140625" style="507" customWidth="1"/>
    <col min="14341" max="14592" width="9.140625" style="507"/>
    <col min="14593" max="14593" width="24.5703125" style="507" customWidth="1"/>
    <col min="14594" max="14594" width="48.7109375" style="507" customWidth="1"/>
    <col min="14595" max="14595" width="8.140625" style="507" customWidth="1"/>
    <col min="14596" max="14596" width="21.140625" style="507" customWidth="1"/>
    <col min="14597" max="14848" width="9.140625" style="507"/>
    <col min="14849" max="14849" width="24.5703125" style="507" customWidth="1"/>
    <col min="14850" max="14850" width="48.7109375" style="507" customWidth="1"/>
    <col min="14851" max="14851" width="8.140625" style="507" customWidth="1"/>
    <col min="14852" max="14852" width="21.140625" style="507" customWidth="1"/>
    <col min="14853" max="15104" width="9.140625" style="507"/>
    <col min="15105" max="15105" width="24.5703125" style="507" customWidth="1"/>
    <col min="15106" max="15106" width="48.7109375" style="507" customWidth="1"/>
    <col min="15107" max="15107" width="8.140625" style="507" customWidth="1"/>
    <col min="15108" max="15108" width="21.140625" style="507" customWidth="1"/>
    <col min="15109" max="15360" width="9.140625" style="507"/>
    <col min="15361" max="15361" width="24.5703125" style="507" customWidth="1"/>
    <col min="15362" max="15362" width="48.7109375" style="507" customWidth="1"/>
    <col min="15363" max="15363" width="8.140625" style="507" customWidth="1"/>
    <col min="15364" max="15364" width="21.140625" style="507" customWidth="1"/>
    <col min="15365" max="15616" width="9.140625" style="507"/>
    <col min="15617" max="15617" width="24.5703125" style="507" customWidth="1"/>
    <col min="15618" max="15618" width="48.7109375" style="507" customWidth="1"/>
    <col min="15619" max="15619" width="8.140625" style="507" customWidth="1"/>
    <col min="15620" max="15620" width="21.140625" style="507" customWidth="1"/>
    <col min="15621" max="15872" width="9.140625" style="507"/>
    <col min="15873" max="15873" width="24.5703125" style="507" customWidth="1"/>
    <col min="15874" max="15874" width="48.7109375" style="507" customWidth="1"/>
    <col min="15875" max="15875" width="8.140625" style="507" customWidth="1"/>
    <col min="15876" max="15876" width="21.140625" style="507" customWidth="1"/>
    <col min="15877" max="16128" width="9.140625" style="507"/>
    <col min="16129" max="16129" width="24.5703125" style="507" customWidth="1"/>
    <col min="16130" max="16130" width="48.7109375" style="507" customWidth="1"/>
    <col min="16131" max="16131" width="8.140625" style="507" customWidth="1"/>
    <col min="16132" max="16132" width="21.140625" style="507" customWidth="1"/>
    <col min="16133" max="16384" width="9.140625" style="507"/>
  </cols>
  <sheetData>
    <row r="1" spans="1:5" ht="34.5" customHeight="1">
      <c r="A1" s="854" t="s">
        <v>66001</v>
      </c>
      <c r="B1" s="854"/>
      <c r="C1" s="854"/>
      <c r="D1" s="854"/>
      <c r="E1" s="455"/>
    </row>
    <row r="2" spans="1:5" ht="21.75" customHeight="1">
      <c r="A2" s="854" t="s">
        <v>66002</v>
      </c>
      <c r="B2" s="854"/>
      <c r="C2" s="854"/>
      <c r="D2" s="854"/>
      <c r="E2" s="455"/>
    </row>
    <row r="3" spans="1:5" ht="49.5" customHeight="1">
      <c r="A3" s="855" t="s">
        <v>66003</v>
      </c>
      <c r="B3" s="855"/>
      <c r="C3" s="855"/>
      <c r="D3" s="855"/>
      <c r="E3" s="455"/>
    </row>
    <row r="5" spans="1:5" ht="13.5">
      <c r="A5" s="511" t="s">
        <v>22646</v>
      </c>
      <c r="B5" s="511" t="s">
        <v>22647</v>
      </c>
      <c r="C5" s="511" t="s">
        <v>22648</v>
      </c>
      <c r="D5" s="511" t="s">
        <v>22649</v>
      </c>
    </row>
    <row r="7" spans="1:5" ht="13.5">
      <c r="A7" s="511" t="s">
        <v>26287</v>
      </c>
      <c r="B7" s="511" t="s">
        <v>22650</v>
      </c>
      <c r="C7" s="511" t="s">
        <v>36</v>
      </c>
      <c r="D7" s="78" t="s">
        <v>55730</v>
      </c>
    </row>
    <row r="8" spans="1:5" ht="13.5">
      <c r="A8" s="511" t="s">
        <v>26288</v>
      </c>
      <c r="B8" s="511" t="s">
        <v>22651</v>
      </c>
      <c r="C8" s="511" t="s">
        <v>36</v>
      </c>
      <c r="D8" s="78" t="s">
        <v>55138</v>
      </c>
    </row>
    <row r="9" spans="1:5" ht="13.5">
      <c r="A9" s="511" t="s">
        <v>26289</v>
      </c>
      <c r="B9" s="511" t="s">
        <v>22652</v>
      </c>
      <c r="C9" s="511" t="s">
        <v>36</v>
      </c>
      <c r="D9" s="78" t="s">
        <v>65243</v>
      </c>
    </row>
    <row r="10" spans="1:5" ht="13.5">
      <c r="A10" s="511" t="s">
        <v>26290</v>
      </c>
      <c r="B10" s="511" t="s">
        <v>22653</v>
      </c>
      <c r="C10" s="511" t="s">
        <v>36</v>
      </c>
      <c r="D10" s="78" t="s">
        <v>63646</v>
      </c>
    </row>
    <row r="11" spans="1:5" ht="13.5">
      <c r="A11" s="511" t="s">
        <v>26291</v>
      </c>
      <c r="B11" s="511" t="s">
        <v>22654</v>
      </c>
      <c r="C11" s="511" t="s">
        <v>36</v>
      </c>
      <c r="D11" s="78" t="s">
        <v>58131</v>
      </c>
    </row>
    <row r="12" spans="1:5" ht="13.5">
      <c r="A12" s="511" t="s">
        <v>26292</v>
      </c>
      <c r="B12" s="511" t="s">
        <v>22655</v>
      </c>
      <c r="C12" s="511" t="s">
        <v>36</v>
      </c>
      <c r="D12" s="78" t="s">
        <v>64322</v>
      </c>
    </row>
    <row r="13" spans="1:5" ht="13.5">
      <c r="A13" s="511" t="s">
        <v>26293</v>
      </c>
      <c r="B13" s="511" t="s">
        <v>22656</v>
      </c>
      <c r="C13" s="511" t="s">
        <v>36</v>
      </c>
      <c r="D13" s="78" t="s">
        <v>64338</v>
      </c>
    </row>
    <row r="14" spans="1:5" ht="13.5">
      <c r="A14" s="511" t="s">
        <v>26294</v>
      </c>
      <c r="B14" s="511" t="s">
        <v>22657</v>
      </c>
      <c r="C14" s="511" t="s">
        <v>36</v>
      </c>
      <c r="D14" s="78" t="s">
        <v>29278</v>
      </c>
    </row>
    <row r="15" spans="1:5" ht="13.5">
      <c r="A15" s="511" t="s">
        <v>26295</v>
      </c>
      <c r="B15" s="511" t="s">
        <v>22658</v>
      </c>
      <c r="C15" s="511" t="s">
        <v>36</v>
      </c>
      <c r="D15" s="78" t="s">
        <v>66004</v>
      </c>
    </row>
    <row r="16" spans="1:5" ht="13.5">
      <c r="A16" s="511" t="s">
        <v>26296</v>
      </c>
      <c r="B16" s="511" t="s">
        <v>22659</v>
      </c>
      <c r="C16" s="511" t="s">
        <v>36</v>
      </c>
      <c r="D16" s="78" t="s">
        <v>63019</v>
      </c>
    </row>
    <row r="17" spans="1:4" ht="13.5">
      <c r="A17" s="511" t="s">
        <v>26297</v>
      </c>
      <c r="B17" s="511" t="s">
        <v>22660</v>
      </c>
      <c r="C17" s="511" t="s">
        <v>36</v>
      </c>
      <c r="D17" s="78" t="s">
        <v>57631</v>
      </c>
    </row>
    <row r="18" spans="1:4" ht="13.5">
      <c r="A18" s="511" t="s">
        <v>26298</v>
      </c>
      <c r="B18" s="511" t="s">
        <v>22661</v>
      </c>
      <c r="C18" s="511" t="s">
        <v>36</v>
      </c>
      <c r="D18" s="78" t="s">
        <v>55343</v>
      </c>
    </row>
    <row r="19" spans="1:4" ht="13.5">
      <c r="A19" s="511" t="s">
        <v>26299</v>
      </c>
      <c r="B19" s="511" t="s">
        <v>22662</v>
      </c>
      <c r="C19" s="511" t="s">
        <v>36</v>
      </c>
      <c r="D19" s="78" t="s">
        <v>63884</v>
      </c>
    </row>
    <row r="20" spans="1:4" ht="13.5">
      <c r="A20" s="511" t="s">
        <v>26300</v>
      </c>
      <c r="B20" s="511" t="s">
        <v>22663</v>
      </c>
      <c r="C20" s="511" t="s">
        <v>36</v>
      </c>
      <c r="D20" s="78" t="s">
        <v>66005</v>
      </c>
    </row>
    <row r="21" spans="1:4" ht="13.5">
      <c r="A21" s="511" t="s">
        <v>26301</v>
      </c>
      <c r="B21" s="511" t="s">
        <v>22664</v>
      </c>
      <c r="C21" s="511" t="s">
        <v>36</v>
      </c>
      <c r="D21" s="78" t="s">
        <v>56351</v>
      </c>
    </row>
    <row r="22" spans="1:4" ht="13.5">
      <c r="A22" s="511" t="s">
        <v>26302</v>
      </c>
      <c r="B22" s="511" t="s">
        <v>22665</v>
      </c>
      <c r="C22" s="511" t="s">
        <v>36</v>
      </c>
      <c r="D22" s="78" t="s">
        <v>66006</v>
      </c>
    </row>
    <row r="23" spans="1:4" ht="13.5">
      <c r="A23" s="511" t="s">
        <v>26303</v>
      </c>
      <c r="B23" s="511" t="s">
        <v>22666</v>
      </c>
      <c r="C23" s="511" t="s">
        <v>36</v>
      </c>
      <c r="D23" s="78" t="s">
        <v>49691</v>
      </c>
    </row>
    <row r="24" spans="1:4" ht="13.5">
      <c r="A24" s="511" t="s">
        <v>26304</v>
      </c>
      <c r="B24" s="511" t="s">
        <v>22667</v>
      </c>
      <c r="C24" s="511" t="s">
        <v>36</v>
      </c>
      <c r="D24" s="78" t="s">
        <v>59950</v>
      </c>
    </row>
    <row r="25" spans="1:4" ht="13.5">
      <c r="A25" s="511" t="s">
        <v>26305</v>
      </c>
      <c r="B25" s="511" t="s">
        <v>22668</v>
      </c>
      <c r="C25" s="511" t="s">
        <v>36</v>
      </c>
      <c r="D25" s="78" t="s">
        <v>59294</v>
      </c>
    </row>
    <row r="26" spans="1:4" ht="13.5">
      <c r="A26" s="511" t="s">
        <v>26306</v>
      </c>
      <c r="B26" s="511" t="s">
        <v>22669</v>
      </c>
      <c r="C26" s="511" t="s">
        <v>36</v>
      </c>
      <c r="D26" s="78" t="s">
        <v>62823</v>
      </c>
    </row>
    <row r="27" spans="1:4" ht="13.5">
      <c r="A27" s="511" t="s">
        <v>26307</v>
      </c>
      <c r="B27" s="511" t="s">
        <v>22670</v>
      </c>
      <c r="C27" s="511" t="s">
        <v>36</v>
      </c>
      <c r="D27" s="78" t="s">
        <v>55371</v>
      </c>
    </row>
    <row r="28" spans="1:4" ht="13.5">
      <c r="A28" s="511" t="s">
        <v>26308</v>
      </c>
      <c r="B28" s="511" t="s">
        <v>22671</v>
      </c>
      <c r="C28" s="511" t="s">
        <v>36</v>
      </c>
      <c r="D28" s="78" t="s">
        <v>51346</v>
      </c>
    </row>
    <row r="29" spans="1:4" ht="13.5">
      <c r="A29" s="511" t="s">
        <v>26309</v>
      </c>
      <c r="B29" s="511" t="s">
        <v>22672</v>
      </c>
      <c r="C29" s="511" t="s">
        <v>36</v>
      </c>
      <c r="D29" s="78" t="s">
        <v>53496</v>
      </c>
    </row>
    <row r="30" spans="1:4" ht="13.5">
      <c r="A30" s="511" t="s">
        <v>26310</v>
      </c>
      <c r="B30" s="511" t="s">
        <v>22673</v>
      </c>
      <c r="C30" s="511" t="s">
        <v>36</v>
      </c>
      <c r="D30" s="78" t="s">
        <v>66007</v>
      </c>
    </row>
    <row r="31" spans="1:4" ht="13.5">
      <c r="A31" s="511" t="s">
        <v>26311</v>
      </c>
      <c r="B31" s="511" t="s">
        <v>22674</v>
      </c>
      <c r="C31" s="511" t="s">
        <v>36</v>
      </c>
      <c r="D31" s="78" t="s">
        <v>63855</v>
      </c>
    </row>
    <row r="32" spans="1:4" ht="13.5">
      <c r="A32" s="511" t="s">
        <v>26312</v>
      </c>
      <c r="B32" s="511" t="s">
        <v>22675</v>
      </c>
      <c r="C32" s="511" t="s">
        <v>36</v>
      </c>
      <c r="D32" s="78" t="s">
        <v>66008</v>
      </c>
    </row>
    <row r="33" spans="1:4" ht="13.5">
      <c r="A33" s="511" t="s">
        <v>26313</v>
      </c>
      <c r="B33" s="511" t="s">
        <v>22676</v>
      </c>
      <c r="C33" s="511" t="s">
        <v>36</v>
      </c>
      <c r="D33" s="78" t="s">
        <v>66009</v>
      </c>
    </row>
    <row r="34" spans="1:4" ht="13.5">
      <c r="A34" s="511" t="s">
        <v>26314</v>
      </c>
      <c r="B34" s="511" t="s">
        <v>22677</v>
      </c>
      <c r="C34" s="511" t="s">
        <v>36</v>
      </c>
      <c r="D34" s="78" t="s">
        <v>66010</v>
      </c>
    </row>
    <row r="35" spans="1:4" ht="13.5">
      <c r="A35" s="511" t="s">
        <v>26315</v>
      </c>
      <c r="B35" s="511" t="s">
        <v>22678</v>
      </c>
      <c r="C35" s="511" t="s">
        <v>36</v>
      </c>
      <c r="D35" s="78" t="s">
        <v>61875</v>
      </c>
    </row>
    <row r="36" spans="1:4" ht="13.5">
      <c r="A36" s="511" t="s">
        <v>26316</v>
      </c>
      <c r="B36" s="511" t="s">
        <v>22679</v>
      </c>
      <c r="C36" s="511" t="s">
        <v>36</v>
      </c>
      <c r="D36" s="78" t="s">
        <v>56318</v>
      </c>
    </row>
    <row r="37" spans="1:4" ht="13.5">
      <c r="A37" s="511" t="s">
        <v>26317</v>
      </c>
      <c r="B37" s="511" t="s">
        <v>22680</v>
      </c>
      <c r="C37" s="511" t="s">
        <v>36</v>
      </c>
      <c r="D37" s="78" t="s">
        <v>66011</v>
      </c>
    </row>
    <row r="38" spans="1:4" ht="13.5">
      <c r="A38" s="511" t="s">
        <v>26318</v>
      </c>
      <c r="B38" s="511" t="s">
        <v>22681</v>
      </c>
      <c r="C38" s="511" t="s">
        <v>36</v>
      </c>
      <c r="D38" s="78" t="s">
        <v>66012</v>
      </c>
    </row>
    <row r="39" spans="1:4" ht="13.5">
      <c r="A39" s="511" t="s">
        <v>26319</v>
      </c>
      <c r="B39" s="511" t="s">
        <v>22682</v>
      </c>
      <c r="C39" s="511" t="s">
        <v>36</v>
      </c>
      <c r="D39" s="78" t="s">
        <v>66013</v>
      </c>
    </row>
    <row r="40" spans="1:4" ht="13.5">
      <c r="A40" s="511" t="s">
        <v>26320</v>
      </c>
      <c r="B40" s="511" t="s">
        <v>22683</v>
      </c>
      <c r="C40" s="511" t="s">
        <v>36</v>
      </c>
      <c r="D40" s="78" t="s">
        <v>66014</v>
      </c>
    </row>
    <row r="41" spans="1:4" ht="13.5">
      <c r="A41" s="511" t="s">
        <v>26321</v>
      </c>
      <c r="B41" s="511" t="s">
        <v>22684</v>
      </c>
      <c r="C41" s="511" t="s">
        <v>36</v>
      </c>
      <c r="D41" s="78" t="s">
        <v>60398</v>
      </c>
    </row>
    <row r="42" spans="1:4" ht="13.5">
      <c r="A42" s="511" t="s">
        <v>26322</v>
      </c>
      <c r="B42" s="511" t="s">
        <v>22685</v>
      </c>
      <c r="C42" s="511" t="s">
        <v>36</v>
      </c>
      <c r="D42" s="78" t="s">
        <v>66015</v>
      </c>
    </row>
    <row r="43" spans="1:4" ht="13.5">
      <c r="A43" s="511" t="s">
        <v>26323</v>
      </c>
      <c r="B43" s="511" t="s">
        <v>22686</v>
      </c>
      <c r="C43" s="511" t="s">
        <v>36</v>
      </c>
      <c r="D43" s="78" t="s">
        <v>66016</v>
      </c>
    </row>
    <row r="44" spans="1:4" ht="13.5">
      <c r="A44" s="511" t="s">
        <v>26324</v>
      </c>
      <c r="B44" s="511" t="s">
        <v>22687</v>
      </c>
      <c r="C44" s="511" t="s">
        <v>36</v>
      </c>
      <c r="D44" s="78" t="s">
        <v>66017</v>
      </c>
    </row>
    <row r="45" spans="1:4" ht="13.5">
      <c r="A45" s="511" t="s">
        <v>26325</v>
      </c>
      <c r="B45" s="511" t="s">
        <v>22688</v>
      </c>
      <c r="C45" s="511" t="s">
        <v>36</v>
      </c>
      <c r="D45" s="78" t="s">
        <v>63521</v>
      </c>
    </row>
    <row r="46" spans="1:4" ht="13.5">
      <c r="A46" s="511" t="s">
        <v>26326</v>
      </c>
      <c r="B46" s="511" t="s">
        <v>22689</v>
      </c>
      <c r="C46" s="511" t="s">
        <v>36</v>
      </c>
      <c r="D46" s="78" t="s">
        <v>66018</v>
      </c>
    </row>
    <row r="47" spans="1:4" ht="13.5">
      <c r="A47" s="511" t="s">
        <v>26327</v>
      </c>
      <c r="B47" s="511" t="s">
        <v>22690</v>
      </c>
      <c r="C47" s="511" t="s">
        <v>36</v>
      </c>
      <c r="D47" s="78" t="s">
        <v>66019</v>
      </c>
    </row>
    <row r="48" spans="1:4" ht="13.5">
      <c r="A48" s="511" t="s">
        <v>26328</v>
      </c>
      <c r="B48" s="511" t="s">
        <v>22691</v>
      </c>
      <c r="C48" s="511" t="s">
        <v>36</v>
      </c>
      <c r="D48" s="78" t="s">
        <v>66020</v>
      </c>
    </row>
    <row r="49" spans="1:4" ht="13.5">
      <c r="A49" s="511" t="s">
        <v>26329</v>
      </c>
      <c r="B49" s="511" t="s">
        <v>22692</v>
      </c>
      <c r="C49" s="511" t="s">
        <v>36</v>
      </c>
      <c r="D49" s="78" t="s">
        <v>66021</v>
      </c>
    </row>
    <row r="50" spans="1:4" ht="13.5">
      <c r="A50" s="511" t="s">
        <v>26330</v>
      </c>
      <c r="B50" s="511" t="s">
        <v>22693</v>
      </c>
      <c r="C50" s="511" t="s">
        <v>36</v>
      </c>
      <c r="D50" s="78" t="s">
        <v>66022</v>
      </c>
    </row>
    <row r="51" spans="1:4" ht="13.5">
      <c r="A51" s="511" t="s">
        <v>26331</v>
      </c>
      <c r="B51" s="511" t="s">
        <v>22694</v>
      </c>
      <c r="C51" s="511" t="s">
        <v>36</v>
      </c>
      <c r="D51" s="78" t="s">
        <v>57179</v>
      </c>
    </row>
    <row r="52" spans="1:4" ht="13.5">
      <c r="A52" s="511" t="s">
        <v>26332</v>
      </c>
      <c r="B52" s="511" t="s">
        <v>22695</v>
      </c>
      <c r="C52" s="511" t="s">
        <v>36</v>
      </c>
      <c r="D52" s="78" t="s">
        <v>66023</v>
      </c>
    </row>
    <row r="53" spans="1:4" ht="13.5">
      <c r="A53" s="511" t="s">
        <v>26333</v>
      </c>
      <c r="B53" s="511" t="s">
        <v>22696</v>
      </c>
      <c r="C53" s="511" t="s">
        <v>36</v>
      </c>
      <c r="D53" s="78" t="s">
        <v>66024</v>
      </c>
    </row>
    <row r="54" spans="1:4" ht="13.5">
      <c r="A54" s="511" t="s">
        <v>26334</v>
      </c>
      <c r="B54" s="511" t="s">
        <v>22697</v>
      </c>
      <c r="C54" s="511" t="s">
        <v>36</v>
      </c>
      <c r="D54" s="78" t="s">
        <v>63028</v>
      </c>
    </row>
    <row r="55" spans="1:4" ht="13.5">
      <c r="A55" s="511" t="s">
        <v>26335</v>
      </c>
      <c r="B55" s="511" t="s">
        <v>22698</v>
      </c>
      <c r="C55" s="511" t="s">
        <v>36</v>
      </c>
      <c r="D55" s="78" t="s">
        <v>56621</v>
      </c>
    </row>
    <row r="56" spans="1:4" ht="13.5">
      <c r="A56" s="511" t="s">
        <v>26336</v>
      </c>
      <c r="B56" s="511" t="s">
        <v>22699</v>
      </c>
      <c r="C56" s="511" t="s">
        <v>36</v>
      </c>
      <c r="D56" s="78" t="s">
        <v>66025</v>
      </c>
    </row>
    <row r="57" spans="1:4" ht="13.5">
      <c r="A57" s="511" t="s">
        <v>26337</v>
      </c>
      <c r="B57" s="511" t="s">
        <v>22700</v>
      </c>
      <c r="C57" s="511" t="s">
        <v>36</v>
      </c>
      <c r="D57" s="78" t="s">
        <v>66026</v>
      </c>
    </row>
    <row r="58" spans="1:4" ht="13.5">
      <c r="A58" s="511" t="s">
        <v>26338</v>
      </c>
      <c r="B58" s="511" t="s">
        <v>22701</v>
      </c>
      <c r="C58" s="511" t="s">
        <v>36</v>
      </c>
      <c r="D58" s="78" t="s">
        <v>61139</v>
      </c>
    </row>
    <row r="59" spans="1:4" ht="13.5">
      <c r="A59" s="511" t="s">
        <v>26339</v>
      </c>
      <c r="B59" s="511" t="s">
        <v>55049</v>
      </c>
      <c r="C59" s="511" t="s">
        <v>36</v>
      </c>
      <c r="D59" s="78" t="s">
        <v>66027</v>
      </c>
    </row>
    <row r="60" spans="1:4" ht="13.5">
      <c r="A60" s="511" t="s">
        <v>26340</v>
      </c>
      <c r="B60" s="511" t="s">
        <v>55050</v>
      </c>
      <c r="C60" s="511" t="s">
        <v>36</v>
      </c>
      <c r="D60" s="78" t="s">
        <v>56434</v>
      </c>
    </row>
    <row r="61" spans="1:4" ht="13.5">
      <c r="A61" s="511" t="s">
        <v>26341</v>
      </c>
      <c r="B61" s="511" t="s">
        <v>55051</v>
      </c>
      <c r="C61" s="511" t="s">
        <v>36</v>
      </c>
      <c r="D61" s="78" t="s">
        <v>66028</v>
      </c>
    </row>
    <row r="62" spans="1:4" ht="13.5">
      <c r="A62" s="511" t="s">
        <v>26342</v>
      </c>
      <c r="B62" s="511" t="s">
        <v>55052</v>
      </c>
      <c r="C62" s="511" t="s">
        <v>36</v>
      </c>
      <c r="D62" s="78" t="s">
        <v>66029</v>
      </c>
    </row>
    <row r="63" spans="1:4" ht="13.5">
      <c r="A63" s="511" t="s">
        <v>26343</v>
      </c>
      <c r="B63" s="511" t="s">
        <v>55053</v>
      </c>
      <c r="C63" s="511" t="s">
        <v>36</v>
      </c>
      <c r="D63" s="78" t="s">
        <v>66030</v>
      </c>
    </row>
    <row r="64" spans="1:4" ht="13.5">
      <c r="A64" s="511" t="s">
        <v>26344</v>
      </c>
      <c r="B64" s="511" t="s">
        <v>55054</v>
      </c>
      <c r="C64" s="511" t="s">
        <v>36</v>
      </c>
      <c r="D64" s="78" t="s">
        <v>66031</v>
      </c>
    </row>
    <row r="65" spans="1:4" ht="13.5">
      <c r="A65" s="511" t="s">
        <v>26345</v>
      </c>
      <c r="B65" s="511" t="s">
        <v>55055</v>
      </c>
      <c r="C65" s="511" t="s">
        <v>36</v>
      </c>
      <c r="D65" s="78" t="s">
        <v>66032</v>
      </c>
    </row>
    <row r="66" spans="1:4" ht="13.5">
      <c r="A66" s="511" t="s">
        <v>26346</v>
      </c>
      <c r="B66" s="511" t="s">
        <v>55056</v>
      </c>
      <c r="C66" s="511" t="s">
        <v>36</v>
      </c>
      <c r="D66" s="78" t="s">
        <v>66033</v>
      </c>
    </row>
    <row r="67" spans="1:4" ht="13.5">
      <c r="A67" s="511" t="s">
        <v>26347</v>
      </c>
      <c r="B67" s="511" t="s">
        <v>55057</v>
      </c>
      <c r="C67" s="511" t="s">
        <v>36</v>
      </c>
      <c r="D67" s="78" t="s">
        <v>66034</v>
      </c>
    </row>
    <row r="68" spans="1:4" ht="13.5">
      <c r="A68" s="511" t="s">
        <v>26348</v>
      </c>
      <c r="B68" s="511" t="s">
        <v>55058</v>
      </c>
      <c r="C68" s="511" t="s">
        <v>36</v>
      </c>
      <c r="D68" s="78" t="s">
        <v>66035</v>
      </c>
    </row>
    <row r="69" spans="1:4" ht="13.5">
      <c r="A69" s="511" t="s">
        <v>26349</v>
      </c>
      <c r="B69" s="511" t="s">
        <v>55059</v>
      </c>
      <c r="C69" s="511" t="s">
        <v>36</v>
      </c>
      <c r="D69" s="78" t="s">
        <v>66036</v>
      </c>
    </row>
    <row r="70" spans="1:4" ht="13.5">
      <c r="A70" s="511" t="s">
        <v>26350</v>
      </c>
      <c r="B70" s="511" t="s">
        <v>55060</v>
      </c>
      <c r="C70" s="511" t="s">
        <v>36</v>
      </c>
      <c r="D70" s="78" t="s">
        <v>66037</v>
      </c>
    </row>
    <row r="71" spans="1:4" ht="13.5">
      <c r="A71" s="511" t="s">
        <v>26351</v>
      </c>
      <c r="B71" s="511" t="s">
        <v>55061</v>
      </c>
      <c r="C71" s="511" t="s">
        <v>36</v>
      </c>
      <c r="D71" s="78" t="s">
        <v>66038</v>
      </c>
    </row>
    <row r="72" spans="1:4" ht="13.5">
      <c r="A72" s="511" t="s">
        <v>26352</v>
      </c>
      <c r="B72" s="511" t="s">
        <v>55062</v>
      </c>
      <c r="C72" s="511" t="s">
        <v>36</v>
      </c>
      <c r="D72" s="78" t="s">
        <v>66039</v>
      </c>
    </row>
    <row r="73" spans="1:4" ht="13.5">
      <c r="A73" s="511" t="s">
        <v>26353</v>
      </c>
      <c r="B73" s="511" t="s">
        <v>55063</v>
      </c>
      <c r="C73" s="511" t="s">
        <v>5</v>
      </c>
      <c r="D73" s="78" t="s">
        <v>66040</v>
      </c>
    </row>
    <row r="74" spans="1:4" ht="13.5">
      <c r="A74" s="511" t="s">
        <v>26354</v>
      </c>
      <c r="B74" s="511" t="s">
        <v>55065</v>
      </c>
      <c r="C74" s="511" t="s">
        <v>5</v>
      </c>
      <c r="D74" s="78" t="s">
        <v>58025</v>
      </c>
    </row>
    <row r="75" spans="1:4" ht="13.5">
      <c r="A75" s="511" t="s">
        <v>26355</v>
      </c>
      <c r="B75" s="511" t="s">
        <v>55066</v>
      </c>
      <c r="C75" s="511" t="s">
        <v>5</v>
      </c>
      <c r="D75" s="78" t="s">
        <v>66041</v>
      </c>
    </row>
    <row r="76" spans="1:4" ht="13.5">
      <c r="A76" s="511" t="s">
        <v>26356</v>
      </c>
      <c r="B76" s="511" t="s">
        <v>55067</v>
      </c>
      <c r="C76" s="511" t="s">
        <v>5</v>
      </c>
      <c r="D76" s="78" t="s">
        <v>55332</v>
      </c>
    </row>
    <row r="77" spans="1:4" ht="13.5">
      <c r="A77" s="511" t="s">
        <v>26357</v>
      </c>
      <c r="B77" s="511" t="s">
        <v>55068</v>
      </c>
      <c r="C77" s="511" t="s">
        <v>5</v>
      </c>
      <c r="D77" s="78" t="s">
        <v>66042</v>
      </c>
    </row>
    <row r="78" spans="1:4" ht="13.5">
      <c r="A78" s="511" t="s">
        <v>26358</v>
      </c>
      <c r="B78" s="511" t="s">
        <v>55070</v>
      </c>
      <c r="C78" s="511" t="s">
        <v>5</v>
      </c>
      <c r="D78" s="78" t="s">
        <v>66043</v>
      </c>
    </row>
    <row r="79" spans="1:4" ht="13.5">
      <c r="A79" s="511" t="s">
        <v>26359</v>
      </c>
      <c r="B79" s="511" t="s">
        <v>55071</v>
      </c>
      <c r="C79" s="511" t="s">
        <v>5</v>
      </c>
      <c r="D79" s="78" t="s">
        <v>66044</v>
      </c>
    </row>
    <row r="80" spans="1:4" ht="13.5">
      <c r="A80" s="511" t="s">
        <v>26360</v>
      </c>
      <c r="B80" s="511" t="s">
        <v>55072</v>
      </c>
      <c r="C80" s="511" t="s">
        <v>5</v>
      </c>
      <c r="D80" s="78" t="s">
        <v>56274</v>
      </c>
    </row>
    <row r="81" spans="1:4" ht="13.5">
      <c r="A81" s="511" t="s">
        <v>26361</v>
      </c>
      <c r="B81" s="511" t="s">
        <v>55073</v>
      </c>
      <c r="C81" s="511" t="s">
        <v>5</v>
      </c>
      <c r="D81" s="78" t="s">
        <v>56735</v>
      </c>
    </row>
    <row r="82" spans="1:4" ht="13.5">
      <c r="A82" s="511" t="s">
        <v>26362</v>
      </c>
      <c r="B82" s="511" t="s">
        <v>55074</v>
      </c>
      <c r="C82" s="511" t="s">
        <v>36</v>
      </c>
      <c r="D82" s="78" t="s">
        <v>55862</v>
      </c>
    </row>
    <row r="83" spans="1:4" ht="13.5">
      <c r="A83" s="511" t="s">
        <v>26363</v>
      </c>
      <c r="B83" s="511" t="s">
        <v>55075</v>
      </c>
      <c r="C83" s="511" t="s">
        <v>36</v>
      </c>
      <c r="D83" s="78" t="s">
        <v>57442</v>
      </c>
    </row>
    <row r="84" spans="1:4" ht="13.5">
      <c r="A84" s="511" t="s">
        <v>26364</v>
      </c>
      <c r="B84" s="511" t="s">
        <v>55076</v>
      </c>
      <c r="C84" s="511" t="s">
        <v>36</v>
      </c>
      <c r="D84" s="78" t="s">
        <v>55891</v>
      </c>
    </row>
    <row r="85" spans="1:4" ht="13.5">
      <c r="A85" s="511" t="s">
        <v>26365</v>
      </c>
      <c r="B85" s="511" t="s">
        <v>55077</v>
      </c>
      <c r="C85" s="511" t="s">
        <v>36</v>
      </c>
      <c r="D85" s="78" t="s">
        <v>64554</v>
      </c>
    </row>
    <row r="86" spans="1:4" ht="13.5">
      <c r="A86" s="511" t="s">
        <v>26366</v>
      </c>
      <c r="B86" s="511" t="s">
        <v>55079</v>
      </c>
      <c r="C86" s="511" t="s">
        <v>36</v>
      </c>
      <c r="D86" s="78" t="s">
        <v>55709</v>
      </c>
    </row>
    <row r="87" spans="1:4" ht="13.5">
      <c r="A87" s="511" t="s">
        <v>26367</v>
      </c>
      <c r="B87" s="511" t="s">
        <v>55080</v>
      </c>
      <c r="C87" s="511" t="s">
        <v>36</v>
      </c>
      <c r="D87" s="78" t="s">
        <v>66045</v>
      </c>
    </row>
    <row r="88" spans="1:4" ht="13.5">
      <c r="A88" s="511" t="s">
        <v>26368</v>
      </c>
      <c r="B88" s="511" t="s">
        <v>55081</v>
      </c>
      <c r="C88" s="511" t="s">
        <v>36</v>
      </c>
      <c r="D88" s="78" t="s">
        <v>55810</v>
      </c>
    </row>
    <row r="89" spans="1:4" ht="13.5">
      <c r="A89" s="511" t="s">
        <v>26369</v>
      </c>
      <c r="B89" s="511" t="s">
        <v>55082</v>
      </c>
      <c r="C89" s="511" t="s">
        <v>36</v>
      </c>
      <c r="D89" s="78" t="s">
        <v>49452</v>
      </c>
    </row>
    <row r="90" spans="1:4" ht="13.5">
      <c r="A90" s="511" t="s">
        <v>26370</v>
      </c>
      <c r="B90" s="511" t="s">
        <v>55083</v>
      </c>
      <c r="C90" s="511" t="s">
        <v>36</v>
      </c>
      <c r="D90" s="78" t="s">
        <v>57345</v>
      </c>
    </row>
    <row r="91" spans="1:4" ht="13.5">
      <c r="A91" s="511" t="s">
        <v>26371</v>
      </c>
      <c r="B91" s="511" t="s">
        <v>55084</v>
      </c>
      <c r="C91" s="511" t="s">
        <v>36</v>
      </c>
      <c r="D91" s="78" t="s">
        <v>26233</v>
      </c>
    </row>
    <row r="92" spans="1:4" ht="13.5">
      <c r="A92" s="511" t="s">
        <v>26372</v>
      </c>
      <c r="B92" s="511" t="s">
        <v>55086</v>
      </c>
      <c r="C92" s="511" t="s">
        <v>36</v>
      </c>
      <c r="D92" s="78" t="s">
        <v>55795</v>
      </c>
    </row>
    <row r="93" spans="1:4" ht="13.5">
      <c r="A93" s="511" t="s">
        <v>26373</v>
      </c>
      <c r="B93" s="511" t="s">
        <v>55087</v>
      </c>
      <c r="C93" s="511" t="s">
        <v>36</v>
      </c>
      <c r="D93" s="78" t="s">
        <v>55452</v>
      </c>
    </row>
    <row r="94" spans="1:4" ht="13.5">
      <c r="A94" s="511" t="s">
        <v>26374</v>
      </c>
      <c r="B94" s="511" t="s">
        <v>55088</v>
      </c>
      <c r="C94" s="511" t="s">
        <v>36</v>
      </c>
      <c r="D94" s="78" t="s">
        <v>55421</v>
      </c>
    </row>
    <row r="95" spans="1:4" ht="13.5">
      <c r="A95" s="511" t="s">
        <v>26375</v>
      </c>
      <c r="B95" s="511" t="s">
        <v>55089</v>
      </c>
      <c r="C95" s="511" t="s">
        <v>36</v>
      </c>
      <c r="D95" s="78" t="s">
        <v>64796</v>
      </c>
    </row>
    <row r="96" spans="1:4" ht="13.5">
      <c r="A96" s="511" t="s">
        <v>26376</v>
      </c>
      <c r="B96" s="511" t="s">
        <v>55090</v>
      </c>
      <c r="C96" s="511" t="s">
        <v>36</v>
      </c>
      <c r="D96" s="78" t="s">
        <v>59703</v>
      </c>
    </row>
    <row r="97" spans="1:4" ht="13.5">
      <c r="A97" s="511" t="s">
        <v>26378</v>
      </c>
      <c r="B97" s="511" t="s">
        <v>55091</v>
      </c>
      <c r="C97" s="511" t="s">
        <v>36</v>
      </c>
      <c r="D97" s="78" t="s">
        <v>66046</v>
      </c>
    </row>
    <row r="98" spans="1:4" ht="13.5">
      <c r="A98" s="511" t="s">
        <v>26379</v>
      </c>
      <c r="B98" s="511" t="s">
        <v>55092</v>
      </c>
      <c r="C98" s="511" t="s">
        <v>36</v>
      </c>
      <c r="D98" s="78" t="s">
        <v>52288</v>
      </c>
    </row>
    <row r="99" spans="1:4" ht="13.5">
      <c r="A99" s="511" t="s">
        <v>26380</v>
      </c>
      <c r="B99" s="511" t="s">
        <v>55093</v>
      </c>
      <c r="C99" s="511" t="s">
        <v>36</v>
      </c>
      <c r="D99" s="78" t="s">
        <v>66047</v>
      </c>
    </row>
    <row r="100" spans="1:4" ht="13.5">
      <c r="A100" s="511" t="s">
        <v>26381</v>
      </c>
      <c r="B100" s="511" t="s">
        <v>55094</v>
      </c>
      <c r="C100" s="511" t="s">
        <v>36</v>
      </c>
      <c r="D100" s="78" t="s">
        <v>49932</v>
      </c>
    </row>
    <row r="101" spans="1:4" ht="13.5">
      <c r="A101" s="511" t="s">
        <v>26382</v>
      </c>
      <c r="B101" s="511" t="s">
        <v>55095</v>
      </c>
      <c r="C101" s="511" t="s">
        <v>36</v>
      </c>
      <c r="D101" s="78" t="s">
        <v>66048</v>
      </c>
    </row>
    <row r="102" spans="1:4" ht="13.5">
      <c r="A102" s="511" t="s">
        <v>26383</v>
      </c>
      <c r="B102" s="511" t="s">
        <v>55096</v>
      </c>
      <c r="C102" s="511" t="s">
        <v>36</v>
      </c>
      <c r="D102" s="78" t="s">
        <v>66049</v>
      </c>
    </row>
    <row r="103" spans="1:4" ht="13.5">
      <c r="A103" s="511" t="s">
        <v>26384</v>
      </c>
      <c r="B103" s="511" t="s">
        <v>66050</v>
      </c>
      <c r="C103" s="511" t="s">
        <v>36</v>
      </c>
      <c r="D103" s="78" t="s">
        <v>66051</v>
      </c>
    </row>
    <row r="104" spans="1:4" ht="13.5">
      <c r="A104" s="511" t="s">
        <v>26385</v>
      </c>
      <c r="B104" s="511" t="s">
        <v>66052</v>
      </c>
      <c r="C104" s="511" t="s">
        <v>36</v>
      </c>
      <c r="D104" s="78" t="s">
        <v>66053</v>
      </c>
    </row>
    <row r="105" spans="1:4" ht="13.5">
      <c r="A105" s="511" t="s">
        <v>26386</v>
      </c>
      <c r="B105" s="511" t="s">
        <v>66054</v>
      </c>
      <c r="C105" s="511" t="s">
        <v>36</v>
      </c>
      <c r="D105" s="78" t="s">
        <v>66055</v>
      </c>
    </row>
    <row r="106" spans="1:4" ht="13.5">
      <c r="A106" s="511" t="s">
        <v>26387</v>
      </c>
      <c r="B106" s="511" t="s">
        <v>66056</v>
      </c>
      <c r="C106" s="511" t="s">
        <v>36</v>
      </c>
      <c r="D106" s="78" t="s">
        <v>66057</v>
      </c>
    </row>
    <row r="107" spans="1:4" ht="13.5">
      <c r="A107" s="511" t="s">
        <v>26388</v>
      </c>
      <c r="B107" s="511" t="s">
        <v>66058</v>
      </c>
      <c r="C107" s="511" t="s">
        <v>36</v>
      </c>
      <c r="D107" s="78" t="s">
        <v>66059</v>
      </c>
    </row>
    <row r="108" spans="1:4" ht="13.5">
      <c r="A108" s="511" t="s">
        <v>26389</v>
      </c>
      <c r="B108" s="511" t="s">
        <v>66060</v>
      </c>
      <c r="C108" s="511" t="s">
        <v>36</v>
      </c>
      <c r="D108" s="78" t="s">
        <v>66061</v>
      </c>
    </row>
    <row r="109" spans="1:4" ht="13.5">
      <c r="A109" s="511" t="s">
        <v>26390</v>
      </c>
      <c r="B109" s="511" t="s">
        <v>22703</v>
      </c>
      <c r="C109" s="511" t="s">
        <v>36</v>
      </c>
      <c r="D109" s="78" t="s">
        <v>51419</v>
      </c>
    </row>
    <row r="110" spans="1:4" ht="13.5">
      <c r="A110" s="511" t="s">
        <v>26391</v>
      </c>
      <c r="B110" s="511" t="s">
        <v>22704</v>
      </c>
      <c r="C110" s="511" t="s">
        <v>36</v>
      </c>
      <c r="D110" s="78" t="s">
        <v>56336</v>
      </c>
    </row>
    <row r="111" spans="1:4" ht="13.5">
      <c r="A111" s="511" t="s">
        <v>26392</v>
      </c>
      <c r="B111" s="511" t="s">
        <v>22705</v>
      </c>
      <c r="C111" s="511" t="s">
        <v>36</v>
      </c>
      <c r="D111" s="78" t="s">
        <v>49474</v>
      </c>
    </row>
    <row r="112" spans="1:4" ht="13.5">
      <c r="A112" s="511" t="s">
        <v>26393</v>
      </c>
      <c r="B112" s="511" t="s">
        <v>22706</v>
      </c>
      <c r="C112" s="511" t="s">
        <v>36</v>
      </c>
      <c r="D112" s="78" t="s">
        <v>23590</v>
      </c>
    </row>
    <row r="113" spans="1:4" ht="13.5">
      <c r="A113" s="511" t="s">
        <v>26394</v>
      </c>
      <c r="B113" s="511" t="s">
        <v>22708</v>
      </c>
      <c r="C113" s="511" t="s">
        <v>36</v>
      </c>
      <c r="D113" s="78" t="s">
        <v>60657</v>
      </c>
    </row>
    <row r="114" spans="1:4" ht="13.5">
      <c r="A114" s="511" t="s">
        <v>26395</v>
      </c>
      <c r="B114" s="511" t="s">
        <v>22709</v>
      </c>
      <c r="C114" s="511" t="s">
        <v>36</v>
      </c>
      <c r="D114" s="78" t="s">
        <v>55905</v>
      </c>
    </row>
    <row r="115" spans="1:4" ht="13.5">
      <c r="A115" s="511" t="s">
        <v>55098</v>
      </c>
      <c r="B115" s="511" t="s">
        <v>55099</v>
      </c>
      <c r="C115" s="511" t="s">
        <v>36</v>
      </c>
      <c r="D115" s="78" t="s">
        <v>58556</v>
      </c>
    </row>
    <row r="116" spans="1:4" ht="13.5">
      <c r="A116" s="511" t="s">
        <v>55101</v>
      </c>
      <c r="B116" s="511" t="s">
        <v>55102</v>
      </c>
      <c r="C116" s="511" t="s">
        <v>5</v>
      </c>
      <c r="D116" s="78" t="s">
        <v>66062</v>
      </c>
    </row>
    <row r="117" spans="1:4" ht="13.5">
      <c r="A117" s="511" t="s">
        <v>55103</v>
      </c>
      <c r="B117" s="511" t="s">
        <v>55104</v>
      </c>
      <c r="C117" s="511" t="s">
        <v>5</v>
      </c>
      <c r="D117" s="78" t="s">
        <v>66063</v>
      </c>
    </row>
    <row r="118" spans="1:4" ht="13.5">
      <c r="A118" s="511" t="s">
        <v>55105</v>
      </c>
      <c r="B118" s="511" t="s">
        <v>55106</v>
      </c>
      <c r="C118" s="511" t="s">
        <v>5</v>
      </c>
      <c r="D118" s="78" t="s">
        <v>56642</v>
      </c>
    </row>
    <row r="119" spans="1:4" ht="13.5">
      <c r="A119" s="511" t="s">
        <v>55107</v>
      </c>
      <c r="B119" s="511" t="s">
        <v>55108</v>
      </c>
      <c r="C119" s="511" t="s">
        <v>5</v>
      </c>
      <c r="D119" s="78" t="s">
        <v>66064</v>
      </c>
    </row>
    <row r="120" spans="1:4" ht="13.5">
      <c r="A120" s="511" t="s">
        <v>55109</v>
      </c>
      <c r="B120" s="511" t="s">
        <v>55110</v>
      </c>
      <c r="C120" s="511" t="s">
        <v>5</v>
      </c>
      <c r="D120" s="78" t="s">
        <v>66065</v>
      </c>
    </row>
    <row r="121" spans="1:4" ht="13.5">
      <c r="A121" s="511" t="s">
        <v>26396</v>
      </c>
      <c r="B121" s="511" t="s">
        <v>22710</v>
      </c>
      <c r="C121" s="511" t="s">
        <v>36</v>
      </c>
      <c r="D121" s="78" t="s">
        <v>66066</v>
      </c>
    </row>
    <row r="122" spans="1:4" ht="13.5">
      <c r="A122" s="511" t="s">
        <v>26397</v>
      </c>
      <c r="B122" s="511" t="s">
        <v>22711</v>
      </c>
      <c r="C122" s="511" t="s">
        <v>36</v>
      </c>
      <c r="D122" s="78" t="s">
        <v>65558</v>
      </c>
    </row>
    <row r="123" spans="1:4" ht="13.5">
      <c r="A123" s="511" t="s">
        <v>26398</v>
      </c>
      <c r="B123" s="511" t="s">
        <v>22712</v>
      </c>
      <c r="C123" s="511" t="s">
        <v>36</v>
      </c>
      <c r="D123" s="78" t="s">
        <v>66067</v>
      </c>
    </row>
    <row r="124" spans="1:4" ht="13.5">
      <c r="A124" s="511" t="s">
        <v>26399</v>
      </c>
      <c r="B124" s="511" t="s">
        <v>22713</v>
      </c>
      <c r="C124" s="511" t="s">
        <v>36</v>
      </c>
      <c r="D124" s="78" t="s">
        <v>55903</v>
      </c>
    </row>
    <row r="125" spans="1:4" ht="13.5">
      <c r="A125" s="511" t="s">
        <v>26400</v>
      </c>
      <c r="B125" s="511" t="s">
        <v>22714</v>
      </c>
      <c r="C125" s="511" t="s">
        <v>36</v>
      </c>
      <c r="D125" s="78" t="s">
        <v>66068</v>
      </c>
    </row>
    <row r="126" spans="1:4" ht="13.5">
      <c r="A126" s="511" t="s">
        <v>26401</v>
      </c>
      <c r="B126" s="511" t="s">
        <v>22715</v>
      </c>
      <c r="C126" s="511" t="s">
        <v>36</v>
      </c>
      <c r="D126" s="78" t="s">
        <v>60345</v>
      </c>
    </row>
    <row r="127" spans="1:4" ht="13.5">
      <c r="A127" s="511" t="s">
        <v>26402</v>
      </c>
      <c r="B127" s="511" t="s">
        <v>22716</v>
      </c>
      <c r="C127" s="511" t="s">
        <v>36</v>
      </c>
      <c r="D127" s="78" t="s">
        <v>66069</v>
      </c>
    </row>
    <row r="128" spans="1:4" ht="13.5">
      <c r="A128" s="511" t="s">
        <v>26403</v>
      </c>
      <c r="B128" s="511" t="s">
        <v>22717</v>
      </c>
      <c r="C128" s="511" t="s">
        <v>36</v>
      </c>
      <c r="D128" s="78" t="s">
        <v>55893</v>
      </c>
    </row>
    <row r="129" spans="1:4" ht="13.5">
      <c r="A129" s="511" t="s">
        <v>26404</v>
      </c>
      <c r="B129" s="511" t="s">
        <v>22718</v>
      </c>
      <c r="C129" s="511" t="s">
        <v>36</v>
      </c>
      <c r="D129" s="78" t="s">
        <v>66070</v>
      </c>
    </row>
    <row r="130" spans="1:4" ht="13.5">
      <c r="A130" s="511" t="s">
        <v>26405</v>
      </c>
      <c r="B130" s="511" t="s">
        <v>22719</v>
      </c>
      <c r="C130" s="511" t="s">
        <v>36</v>
      </c>
      <c r="D130" s="78" t="s">
        <v>55544</v>
      </c>
    </row>
    <row r="131" spans="1:4" ht="13.5">
      <c r="A131" s="511" t="s">
        <v>52255</v>
      </c>
      <c r="B131" s="511" t="s">
        <v>52256</v>
      </c>
      <c r="C131" s="511" t="s">
        <v>36</v>
      </c>
      <c r="D131" s="78" t="s">
        <v>66071</v>
      </c>
    </row>
    <row r="132" spans="1:4" ht="13.5">
      <c r="A132" s="511" t="s">
        <v>26406</v>
      </c>
      <c r="B132" s="511" t="s">
        <v>22720</v>
      </c>
      <c r="C132" s="511" t="s">
        <v>36</v>
      </c>
      <c r="D132" s="78" t="s">
        <v>66072</v>
      </c>
    </row>
    <row r="133" spans="1:4" ht="13.5">
      <c r="A133" s="511" t="s">
        <v>52257</v>
      </c>
      <c r="B133" s="511" t="s">
        <v>52258</v>
      </c>
      <c r="C133" s="511" t="s">
        <v>36</v>
      </c>
      <c r="D133" s="78" t="s">
        <v>66073</v>
      </c>
    </row>
    <row r="134" spans="1:4" ht="13.5">
      <c r="A134" s="511" t="s">
        <v>26407</v>
      </c>
      <c r="B134" s="511" t="s">
        <v>22721</v>
      </c>
      <c r="C134" s="511" t="s">
        <v>36</v>
      </c>
      <c r="D134" s="78" t="s">
        <v>30970</v>
      </c>
    </row>
    <row r="135" spans="1:4" ht="13.5">
      <c r="A135" s="511" t="s">
        <v>26408</v>
      </c>
      <c r="B135" s="511" t="s">
        <v>22722</v>
      </c>
      <c r="C135" s="511" t="s">
        <v>36</v>
      </c>
      <c r="D135" s="78" t="s">
        <v>66074</v>
      </c>
    </row>
    <row r="136" spans="1:4" ht="13.5">
      <c r="A136" s="511" t="s">
        <v>26409</v>
      </c>
      <c r="B136" s="511" t="s">
        <v>22723</v>
      </c>
      <c r="C136" s="511" t="s">
        <v>36</v>
      </c>
      <c r="D136" s="78" t="s">
        <v>59010</v>
      </c>
    </row>
    <row r="137" spans="1:4" ht="13.5">
      <c r="A137" s="511" t="s">
        <v>26410</v>
      </c>
      <c r="B137" s="511" t="s">
        <v>22724</v>
      </c>
      <c r="C137" s="511" t="s">
        <v>36</v>
      </c>
      <c r="D137" s="78" t="s">
        <v>66075</v>
      </c>
    </row>
    <row r="138" spans="1:4" ht="13.5">
      <c r="A138" s="511" t="s">
        <v>26411</v>
      </c>
      <c r="B138" s="511" t="s">
        <v>22725</v>
      </c>
      <c r="C138" s="511" t="s">
        <v>36</v>
      </c>
      <c r="D138" s="78" t="s">
        <v>49873</v>
      </c>
    </row>
    <row r="139" spans="1:4" ht="13.5">
      <c r="A139" s="511" t="s">
        <v>26412</v>
      </c>
      <c r="B139" s="511" t="s">
        <v>22726</v>
      </c>
      <c r="C139" s="511" t="s">
        <v>36</v>
      </c>
      <c r="D139" s="78" t="s">
        <v>66076</v>
      </c>
    </row>
    <row r="140" spans="1:4" ht="13.5">
      <c r="A140" s="511" t="s">
        <v>26413</v>
      </c>
      <c r="B140" s="511" t="s">
        <v>22727</v>
      </c>
      <c r="C140" s="511" t="s">
        <v>36</v>
      </c>
      <c r="D140" s="78" t="s">
        <v>55765</v>
      </c>
    </row>
    <row r="141" spans="1:4" ht="13.5">
      <c r="A141" s="511" t="s">
        <v>26414</v>
      </c>
      <c r="B141" s="511" t="s">
        <v>22728</v>
      </c>
      <c r="C141" s="511" t="s">
        <v>36</v>
      </c>
      <c r="D141" s="78" t="s">
        <v>66077</v>
      </c>
    </row>
    <row r="142" spans="1:4" ht="13.5">
      <c r="A142" s="511" t="s">
        <v>26415</v>
      </c>
      <c r="B142" s="511" t="s">
        <v>22729</v>
      </c>
      <c r="C142" s="511" t="s">
        <v>36</v>
      </c>
      <c r="D142" s="78" t="s">
        <v>56588</v>
      </c>
    </row>
    <row r="143" spans="1:4" ht="13.5">
      <c r="A143" s="511" t="s">
        <v>26416</v>
      </c>
      <c r="B143" s="511" t="s">
        <v>22730</v>
      </c>
      <c r="C143" s="511" t="s">
        <v>36</v>
      </c>
      <c r="D143" s="78" t="s">
        <v>66078</v>
      </c>
    </row>
    <row r="144" spans="1:4" ht="13.5">
      <c r="A144" s="511" t="s">
        <v>26417</v>
      </c>
      <c r="B144" s="511" t="s">
        <v>22731</v>
      </c>
      <c r="C144" s="511" t="s">
        <v>36</v>
      </c>
      <c r="D144" s="78" t="s">
        <v>66079</v>
      </c>
    </row>
    <row r="145" spans="1:4" ht="13.5">
      <c r="A145" s="511" t="s">
        <v>26418</v>
      </c>
      <c r="B145" s="511" t="s">
        <v>22732</v>
      </c>
      <c r="C145" s="511" t="s">
        <v>36</v>
      </c>
      <c r="D145" s="78" t="s">
        <v>66080</v>
      </c>
    </row>
    <row r="146" spans="1:4" ht="13.5">
      <c r="A146" s="511" t="s">
        <v>26419</v>
      </c>
      <c r="B146" s="511" t="s">
        <v>22733</v>
      </c>
      <c r="C146" s="511" t="s">
        <v>36</v>
      </c>
      <c r="D146" s="78" t="s">
        <v>66081</v>
      </c>
    </row>
    <row r="147" spans="1:4" ht="13.5">
      <c r="A147" s="511" t="s">
        <v>52259</v>
      </c>
      <c r="B147" s="511" t="s">
        <v>52260</v>
      </c>
      <c r="C147" s="511" t="s">
        <v>36</v>
      </c>
      <c r="D147" s="78" t="s">
        <v>66082</v>
      </c>
    </row>
    <row r="148" spans="1:4" ht="13.5">
      <c r="A148" s="511" t="s">
        <v>26420</v>
      </c>
      <c r="B148" s="511" t="s">
        <v>22734</v>
      </c>
      <c r="C148" s="511" t="s">
        <v>36</v>
      </c>
      <c r="D148" s="78" t="s">
        <v>66083</v>
      </c>
    </row>
    <row r="149" spans="1:4" ht="13.5">
      <c r="A149" s="511" t="s">
        <v>52261</v>
      </c>
      <c r="B149" s="511" t="s">
        <v>52262</v>
      </c>
      <c r="C149" s="511" t="s">
        <v>36</v>
      </c>
      <c r="D149" s="78" t="s">
        <v>66084</v>
      </c>
    </row>
    <row r="150" spans="1:4" ht="13.5">
      <c r="A150" s="511" t="s">
        <v>26421</v>
      </c>
      <c r="B150" s="511" t="s">
        <v>22735</v>
      </c>
      <c r="C150" s="511" t="s">
        <v>36</v>
      </c>
      <c r="D150" s="78" t="s">
        <v>66085</v>
      </c>
    </row>
    <row r="151" spans="1:4" ht="13.5">
      <c r="A151" s="511" t="s">
        <v>26422</v>
      </c>
      <c r="B151" s="511" t="s">
        <v>22736</v>
      </c>
      <c r="C151" s="511" t="s">
        <v>36</v>
      </c>
      <c r="D151" s="78" t="s">
        <v>66086</v>
      </c>
    </row>
    <row r="152" spans="1:4" ht="13.5">
      <c r="A152" s="511" t="s">
        <v>26423</v>
      </c>
      <c r="B152" s="511" t="s">
        <v>22737</v>
      </c>
      <c r="C152" s="511" t="s">
        <v>36</v>
      </c>
      <c r="D152" s="78" t="s">
        <v>56552</v>
      </c>
    </row>
    <row r="153" spans="1:4" ht="13.5">
      <c r="A153" s="511" t="s">
        <v>26424</v>
      </c>
      <c r="B153" s="511" t="s">
        <v>22738</v>
      </c>
      <c r="C153" s="511" t="s">
        <v>36</v>
      </c>
      <c r="D153" s="78" t="s">
        <v>56886</v>
      </c>
    </row>
    <row r="154" spans="1:4" ht="13.5">
      <c r="A154" s="511" t="s">
        <v>26425</v>
      </c>
      <c r="B154" s="511" t="s">
        <v>22739</v>
      </c>
      <c r="C154" s="511" t="s">
        <v>36</v>
      </c>
      <c r="D154" s="78" t="s">
        <v>66087</v>
      </c>
    </row>
    <row r="155" spans="1:4" ht="13.5">
      <c r="A155" s="511" t="s">
        <v>26426</v>
      </c>
      <c r="B155" s="511" t="s">
        <v>22740</v>
      </c>
      <c r="C155" s="511" t="s">
        <v>36</v>
      </c>
      <c r="D155" s="78" t="s">
        <v>66088</v>
      </c>
    </row>
    <row r="156" spans="1:4" ht="13.5">
      <c r="A156" s="511" t="s">
        <v>26427</v>
      </c>
      <c r="B156" s="511" t="s">
        <v>22741</v>
      </c>
      <c r="C156" s="511" t="s">
        <v>36</v>
      </c>
      <c r="D156" s="78" t="s">
        <v>66089</v>
      </c>
    </row>
    <row r="157" spans="1:4" ht="13.5">
      <c r="A157" s="511" t="s">
        <v>26428</v>
      </c>
      <c r="B157" s="511" t="s">
        <v>22742</v>
      </c>
      <c r="C157" s="511" t="s">
        <v>36</v>
      </c>
      <c r="D157" s="78" t="s">
        <v>66090</v>
      </c>
    </row>
    <row r="158" spans="1:4" ht="13.5">
      <c r="A158" s="511" t="s">
        <v>26429</v>
      </c>
      <c r="B158" s="511" t="s">
        <v>22743</v>
      </c>
      <c r="C158" s="511" t="s">
        <v>36</v>
      </c>
      <c r="D158" s="78" t="s">
        <v>66091</v>
      </c>
    </row>
    <row r="159" spans="1:4" ht="13.5">
      <c r="A159" s="511" t="s">
        <v>26430</v>
      </c>
      <c r="B159" s="511" t="s">
        <v>22744</v>
      </c>
      <c r="C159" s="511" t="s">
        <v>36</v>
      </c>
      <c r="D159" s="78" t="s">
        <v>66092</v>
      </c>
    </row>
    <row r="160" spans="1:4" ht="13.5">
      <c r="A160" s="511" t="s">
        <v>26431</v>
      </c>
      <c r="B160" s="511" t="s">
        <v>22745</v>
      </c>
      <c r="C160" s="511" t="s">
        <v>36</v>
      </c>
      <c r="D160" s="78" t="s">
        <v>66093</v>
      </c>
    </row>
    <row r="161" spans="1:4" ht="13.5">
      <c r="A161" s="511" t="s">
        <v>26432</v>
      </c>
      <c r="B161" s="511" t="s">
        <v>22746</v>
      </c>
      <c r="C161" s="511" t="s">
        <v>36</v>
      </c>
      <c r="D161" s="78" t="s">
        <v>66094</v>
      </c>
    </row>
    <row r="162" spans="1:4" ht="13.5">
      <c r="A162" s="511" t="s">
        <v>26433</v>
      </c>
      <c r="B162" s="511" t="s">
        <v>22747</v>
      </c>
      <c r="C162" s="511" t="s">
        <v>36</v>
      </c>
      <c r="D162" s="78" t="s">
        <v>66095</v>
      </c>
    </row>
    <row r="163" spans="1:4" ht="13.5">
      <c r="A163" s="511" t="s">
        <v>26434</v>
      </c>
      <c r="B163" s="511" t="s">
        <v>22748</v>
      </c>
      <c r="C163" s="511" t="s">
        <v>36</v>
      </c>
      <c r="D163" s="78" t="s">
        <v>66096</v>
      </c>
    </row>
    <row r="164" spans="1:4" ht="13.5">
      <c r="A164" s="511" t="s">
        <v>26435</v>
      </c>
      <c r="B164" s="511" t="s">
        <v>22749</v>
      </c>
      <c r="C164" s="511" t="s">
        <v>36</v>
      </c>
      <c r="D164" s="78" t="s">
        <v>66097</v>
      </c>
    </row>
    <row r="165" spans="1:4" ht="13.5">
      <c r="A165" s="511" t="s">
        <v>26436</v>
      </c>
      <c r="B165" s="511" t="s">
        <v>22750</v>
      </c>
      <c r="C165" s="511" t="s">
        <v>36</v>
      </c>
      <c r="D165" s="78" t="s">
        <v>66098</v>
      </c>
    </row>
    <row r="166" spans="1:4" ht="13.5">
      <c r="A166" s="511" t="s">
        <v>26437</v>
      </c>
      <c r="B166" s="511" t="s">
        <v>22751</v>
      </c>
      <c r="C166" s="511" t="s">
        <v>36</v>
      </c>
      <c r="D166" s="78" t="s">
        <v>66099</v>
      </c>
    </row>
    <row r="167" spans="1:4" ht="13.5">
      <c r="A167" s="511" t="s">
        <v>26438</v>
      </c>
      <c r="B167" s="511" t="s">
        <v>22752</v>
      </c>
      <c r="C167" s="511" t="s">
        <v>36</v>
      </c>
      <c r="D167" s="78" t="s">
        <v>55460</v>
      </c>
    </row>
    <row r="168" spans="1:4" ht="13.5">
      <c r="A168" s="511" t="s">
        <v>26439</v>
      </c>
      <c r="B168" s="511" t="s">
        <v>22753</v>
      </c>
      <c r="C168" s="511" t="s">
        <v>36</v>
      </c>
      <c r="D168" s="78" t="s">
        <v>66100</v>
      </c>
    </row>
    <row r="169" spans="1:4" ht="13.5">
      <c r="A169" s="511" t="s">
        <v>26440</v>
      </c>
      <c r="B169" s="511" t="s">
        <v>22754</v>
      </c>
      <c r="C169" s="511" t="s">
        <v>36</v>
      </c>
      <c r="D169" s="78" t="s">
        <v>66101</v>
      </c>
    </row>
    <row r="170" spans="1:4" ht="13.5">
      <c r="A170" s="511" t="s">
        <v>26441</v>
      </c>
      <c r="B170" s="511" t="s">
        <v>22755</v>
      </c>
      <c r="C170" s="511" t="s">
        <v>36</v>
      </c>
      <c r="D170" s="78" t="s">
        <v>66102</v>
      </c>
    </row>
    <row r="171" spans="1:4" ht="13.5">
      <c r="A171" s="511" t="s">
        <v>26442</v>
      </c>
      <c r="B171" s="511" t="s">
        <v>22756</v>
      </c>
      <c r="C171" s="511" t="s">
        <v>36</v>
      </c>
      <c r="D171" s="78" t="s">
        <v>66103</v>
      </c>
    </row>
    <row r="172" spans="1:4" ht="13.5">
      <c r="A172" s="511" t="s">
        <v>26443</v>
      </c>
      <c r="B172" s="511" t="s">
        <v>22757</v>
      </c>
      <c r="C172" s="511" t="s">
        <v>36</v>
      </c>
      <c r="D172" s="78" t="s">
        <v>56583</v>
      </c>
    </row>
    <row r="173" spans="1:4" ht="13.5">
      <c r="A173" s="511" t="s">
        <v>26444</v>
      </c>
      <c r="B173" s="511" t="s">
        <v>22758</v>
      </c>
      <c r="C173" s="511" t="s">
        <v>36</v>
      </c>
      <c r="D173" s="78" t="s">
        <v>65220</v>
      </c>
    </row>
    <row r="174" spans="1:4" ht="13.5">
      <c r="A174" s="511" t="s">
        <v>26445</v>
      </c>
      <c r="B174" s="511" t="s">
        <v>22759</v>
      </c>
      <c r="C174" s="511" t="s">
        <v>36</v>
      </c>
      <c r="D174" s="78" t="s">
        <v>66104</v>
      </c>
    </row>
    <row r="175" spans="1:4" ht="13.5">
      <c r="A175" s="511" t="s">
        <v>26446</v>
      </c>
      <c r="B175" s="511" t="s">
        <v>22760</v>
      </c>
      <c r="C175" s="511" t="s">
        <v>36</v>
      </c>
      <c r="D175" s="78" t="s">
        <v>66105</v>
      </c>
    </row>
    <row r="176" spans="1:4" ht="13.5">
      <c r="A176" s="511" t="s">
        <v>26447</v>
      </c>
      <c r="B176" s="511" t="s">
        <v>22761</v>
      </c>
      <c r="C176" s="511" t="s">
        <v>36</v>
      </c>
      <c r="D176" s="78" t="s">
        <v>66106</v>
      </c>
    </row>
    <row r="177" spans="1:4" ht="13.5">
      <c r="A177" s="511" t="s">
        <v>26448</v>
      </c>
      <c r="B177" s="511" t="s">
        <v>22762</v>
      </c>
      <c r="C177" s="511" t="s">
        <v>36</v>
      </c>
      <c r="D177" s="78" t="s">
        <v>66107</v>
      </c>
    </row>
    <row r="178" spans="1:4" ht="13.5">
      <c r="A178" s="511" t="s">
        <v>26449</v>
      </c>
      <c r="B178" s="511" t="s">
        <v>22763</v>
      </c>
      <c r="C178" s="511" t="s">
        <v>36</v>
      </c>
      <c r="D178" s="78" t="s">
        <v>66108</v>
      </c>
    </row>
    <row r="179" spans="1:4" ht="13.5">
      <c r="A179" s="511" t="s">
        <v>26450</v>
      </c>
      <c r="B179" s="511" t="s">
        <v>22764</v>
      </c>
      <c r="C179" s="511" t="s">
        <v>36</v>
      </c>
      <c r="D179" s="78" t="s">
        <v>66109</v>
      </c>
    </row>
    <row r="180" spans="1:4" ht="13.5">
      <c r="A180" s="511" t="s">
        <v>26451</v>
      </c>
      <c r="B180" s="511" t="s">
        <v>22765</v>
      </c>
      <c r="C180" s="511" t="s">
        <v>36</v>
      </c>
      <c r="D180" s="78" t="s">
        <v>66110</v>
      </c>
    </row>
    <row r="181" spans="1:4" ht="13.5">
      <c r="A181" s="511" t="s">
        <v>26452</v>
      </c>
      <c r="B181" s="511" t="s">
        <v>22766</v>
      </c>
      <c r="C181" s="511" t="s">
        <v>36</v>
      </c>
      <c r="D181" s="78" t="s">
        <v>56288</v>
      </c>
    </row>
    <row r="182" spans="1:4" ht="13.5">
      <c r="A182" s="511" t="s">
        <v>26453</v>
      </c>
      <c r="B182" s="511" t="s">
        <v>22767</v>
      </c>
      <c r="C182" s="511" t="s">
        <v>36</v>
      </c>
      <c r="D182" s="78" t="s">
        <v>56387</v>
      </c>
    </row>
    <row r="183" spans="1:4" ht="13.5">
      <c r="A183" s="511" t="s">
        <v>26454</v>
      </c>
      <c r="B183" s="511" t="s">
        <v>22768</v>
      </c>
      <c r="C183" s="511" t="s">
        <v>36</v>
      </c>
      <c r="D183" s="78" t="s">
        <v>66111</v>
      </c>
    </row>
    <row r="184" spans="1:4" ht="13.5">
      <c r="A184" s="511" t="s">
        <v>26455</v>
      </c>
      <c r="B184" s="511" t="s">
        <v>22769</v>
      </c>
      <c r="C184" s="511" t="s">
        <v>36</v>
      </c>
      <c r="D184" s="78" t="s">
        <v>66112</v>
      </c>
    </row>
    <row r="185" spans="1:4" ht="13.5">
      <c r="A185" s="511" t="s">
        <v>26456</v>
      </c>
      <c r="B185" s="511" t="s">
        <v>22770</v>
      </c>
      <c r="C185" s="511" t="s">
        <v>36</v>
      </c>
      <c r="D185" s="78" t="s">
        <v>66113</v>
      </c>
    </row>
    <row r="186" spans="1:4" ht="13.5">
      <c r="A186" s="511" t="s">
        <v>26457</v>
      </c>
      <c r="B186" s="511" t="s">
        <v>22771</v>
      </c>
      <c r="C186" s="511" t="s">
        <v>36</v>
      </c>
      <c r="D186" s="78" t="s">
        <v>66114</v>
      </c>
    </row>
    <row r="187" spans="1:4" ht="13.5">
      <c r="A187" s="511" t="s">
        <v>26458</v>
      </c>
      <c r="B187" s="511" t="s">
        <v>22772</v>
      </c>
      <c r="C187" s="511" t="s">
        <v>36</v>
      </c>
      <c r="D187" s="78" t="s">
        <v>66115</v>
      </c>
    </row>
    <row r="188" spans="1:4" ht="13.5">
      <c r="A188" s="511" t="s">
        <v>26459</v>
      </c>
      <c r="B188" s="511" t="s">
        <v>22773</v>
      </c>
      <c r="C188" s="511" t="s">
        <v>36</v>
      </c>
      <c r="D188" s="78" t="s">
        <v>66116</v>
      </c>
    </row>
    <row r="189" spans="1:4" ht="13.5">
      <c r="A189" s="511" t="s">
        <v>26460</v>
      </c>
      <c r="B189" s="511" t="s">
        <v>22774</v>
      </c>
      <c r="C189" s="511" t="s">
        <v>36</v>
      </c>
      <c r="D189" s="78" t="s">
        <v>66117</v>
      </c>
    </row>
    <row r="190" spans="1:4" ht="13.5">
      <c r="A190" s="511" t="s">
        <v>26461</v>
      </c>
      <c r="B190" s="511" t="s">
        <v>22775</v>
      </c>
      <c r="C190" s="511" t="s">
        <v>36</v>
      </c>
      <c r="D190" s="78" t="s">
        <v>66118</v>
      </c>
    </row>
    <row r="191" spans="1:4" ht="13.5">
      <c r="A191" s="511" t="s">
        <v>26462</v>
      </c>
      <c r="B191" s="511" t="s">
        <v>22776</v>
      </c>
      <c r="C191" s="511" t="s">
        <v>36</v>
      </c>
      <c r="D191" s="78" t="s">
        <v>56922</v>
      </c>
    </row>
    <row r="192" spans="1:4" ht="13.5">
      <c r="A192" s="511" t="s">
        <v>26463</v>
      </c>
      <c r="B192" s="511" t="s">
        <v>22777</v>
      </c>
      <c r="C192" s="511" t="s">
        <v>36</v>
      </c>
      <c r="D192" s="78" t="s">
        <v>66119</v>
      </c>
    </row>
    <row r="193" spans="1:4" ht="13.5">
      <c r="A193" s="511" t="s">
        <v>26464</v>
      </c>
      <c r="B193" s="511" t="s">
        <v>22778</v>
      </c>
      <c r="C193" s="511" t="s">
        <v>36</v>
      </c>
      <c r="D193" s="78" t="s">
        <v>66120</v>
      </c>
    </row>
    <row r="194" spans="1:4" ht="13.5">
      <c r="A194" s="511" t="s">
        <v>26465</v>
      </c>
      <c r="B194" s="511" t="s">
        <v>22779</v>
      </c>
      <c r="C194" s="511" t="s">
        <v>36</v>
      </c>
      <c r="D194" s="78" t="s">
        <v>66121</v>
      </c>
    </row>
    <row r="195" spans="1:4" ht="13.5">
      <c r="A195" s="511" t="s">
        <v>26466</v>
      </c>
      <c r="B195" s="511" t="s">
        <v>22780</v>
      </c>
      <c r="C195" s="511" t="s">
        <v>36</v>
      </c>
      <c r="D195" s="78" t="s">
        <v>66122</v>
      </c>
    </row>
    <row r="196" spans="1:4" ht="13.5">
      <c r="A196" s="511" t="s">
        <v>26467</v>
      </c>
      <c r="B196" s="511" t="s">
        <v>22781</v>
      </c>
      <c r="C196" s="511" t="s">
        <v>36</v>
      </c>
      <c r="D196" s="78" t="s">
        <v>66123</v>
      </c>
    </row>
    <row r="197" spans="1:4" ht="13.5">
      <c r="A197" s="511" t="s">
        <v>26468</v>
      </c>
      <c r="B197" s="511" t="s">
        <v>22782</v>
      </c>
      <c r="C197" s="511" t="s">
        <v>36</v>
      </c>
      <c r="D197" s="78" t="s">
        <v>66124</v>
      </c>
    </row>
    <row r="198" spans="1:4" ht="13.5">
      <c r="A198" s="511" t="s">
        <v>26469</v>
      </c>
      <c r="B198" s="511" t="s">
        <v>22783</v>
      </c>
      <c r="C198" s="511" t="s">
        <v>36</v>
      </c>
      <c r="D198" s="78" t="s">
        <v>66125</v>
      </c>
    </row>
    <row r="199" spans="1:4" ht="13.5">
      <c r="A199" s="511" t="s">
        <v>26470</v>
      </c>
      <c r="B199" s="511" t="s">
        <v>22784</v>
      </c>
      <c r="C199" s="511" t="s">
        <v>36</v>
      </c>
      <c r="D199" s="78" t="s">
        <v>57345</v>
      </c>
    </row>
    <row r="200" spans="1:4" ht="13.5">
      <c r="A200" s="511" t="s">
        <v>26471</v>
      </c>
      <c r="B200" s="511" t="s">
        <v>22785</v>
      </c>
      <c r="C200" s="511" t="s">
        <v>36</v>
      </c>
      <c r="D200" s="78" t="s">
        <v>51422</v>
      </c>
    </row>
    <row r="201" spans="1:4" ht="13.5">
      <c r="A201" s="511" t="s">
        <v>26472</v>
      </c>
      <c r="B201" s="511" t="s">
        <v>22786</v>
      </c>
      <c r="C201" s="511" t="s">
        <v>36</v>
      </c>
      <c r="D201" s="78" t="s">
        <v>63512</v>
      </c>
    </row>
    <row r="202" spans="1:4" ht="13.5">
      <c r="A202" s="511" t="s">
        <v>26473</v>
      </c>
      <c r="B202" s="511" t="s">
        <v>22787</v>
      </c>
      <c r="C202" s="511" t="s">
        <v>36</v>
      </c>
      <c r="D202" s="78" t="s">
        <v>66126</v>
      </c>
    </row>
    <row r="203" spans="1:4" ht="13.5">
      <c r="A203" s="511" t="s">
        <v>26474</v>
      </c>
      <c r="B203" s="511" t="s">
        <v>22788</v>
      </c>
      <c r="C203" s="511" t="s">
        <v>36</v>
      </c>
      <c r="D203" s="78" t="s">
        <v>25185</v>
      </c>
    </row>
    <row r="204" spans="1:4" ht="13.5">
      <c r="A204" s="511" t="s">
        <v>26475</v>
      </c>
      <c r="B204" s="511" t="s">
        <v>22789</v>
      </c>
      <c r="C204" s="511" t="s">
        <v>36</v>
      </c>
      <c r="D204" s="78" t="s">
        <v>64735</v>
      </c>
    </row>
    <row r="205" spans="1:4" ht="13.5">
      <c r="A205" s="511" t="s">
        <v>26476</v>
      </c>
      <c r="B205" s="511" t="s">
        <v>22790</v>
      </c>
      <c r="C205" s="511" t="s">
        <v>36</v>
      </c>
      <c r="D205" s="78" t="s">
        <v>66127</v>
      </c>
    </row>
    <row r="206" spans="1:4" ht="13.5">
      <c r="A206" s="511" t="s">
        <v>26477</v>
      </c>
      <c r="B206" s="511" t="s">
        <v>22791</v>
      </c>
      <c r="C206" s="511" t="s">
        <v>36</v>
      </c>
      <c r="D206" s="78" t="s">
        <v>52289</v>
      </c>
    </row>
    <row r="207" spans="1:4" ht="13.5">
      <c r="A207" s="511" t="s">
        <v>26478</v>
      </c>
      <c r="B207" s="511" t="s">
        <v>22792</v>
      </c>
      <c r="C207" s="511" t="s">
        <v>36</v>
      </c>
      <c r="D207" s="78" t="s">
        <v>64077</v>
      </c>
    </row>
    <row r="208" spans="1:4" ht="13.5">
      <c r="A208" s="511" t="s">
        <v>26479</v>
      </c>
      <c r="B208" s="511" t="s">
        <v>22793</v>
      </c>
      <c r="C208" s="511" t="s">
        <v>36</v>
      </c>
      <c r="D208" s="78" t="s">
        <v>66128</v>
      </c>
    </row>
    <row r="209" spans="1:4" ht="13.5">
      <c r="A209" s="511" t="s">
        <v>26480</v>
      </c>
      <c r="B209" s="511" t="s">
        <v>22794</v>
      </c>
      <c r="C209" s="511" t="s">
        <v>36</v>
      </c>
      <c r="D209" s="78" t="s">
        <v>60918</v>
      </c>
    </row>
    <row r="210" spans="1:4" ht="13.5">
      <c r="A210" s="511" t="s">
        <v>26481</v>
      </c>
      <c r="B210" s="511" t="s">
        <v>22795</v>
      </c>
      <c r="C210" s="511" t="s">
        <v>36</v>
      </c>
      <c r="D210" s="78" t="s">
        <v>53004</v>
      </c>
    </row>
    <row r="211" spans="1:4" ht="13.5">
      <c r="A211" s="511" t="s">
        <v>26482</v>
      </c>
      <c r="B211" s="511" t="s">
        <v>22796</v>
      </c>
      <c r="C211" s="511" t="s">
        <v>36</v>
      </c>
      <c r="D211" s="78" t="s">
        <v>55311</v>
      </c>
    </row>
    <row r="212" spans="1:4" ht="13.5">
      <c r="A212" s="511" t="s">
        <v>26483</v>
      </c>
      <c r="B212" s="511" t="s">
        <v>22797</v>
      </c>
      <c r="C212" s="511" t="s">
        <v>36</v>
      </c>
      <c r="D212" s="78" t="s">
        <v>56559</v>
      </c>
    </row>
    <row r="213" spans="1:4" ht="13.5">
      <c r="A213" s="511" t="s">
        <v>66129</v>
      </c>
      <c r="B213" s="511" t="s">
        <v>66130</v>
      </c>
      <c r="C213" s="511" t="s">
        <v>36</v>
      </c>
      <c r="D213" s="78" t="s">
        <v>52299</v>
      </c>
    </row>
    <row r="214" spans="1:4" ht="13.5">
      <c r="A214" s="511" t="s">
        <v>66131</v>
      </c>
      <c r="B214" s="511" t="s">
        <v>66132</v>
      </c>
      <c r="C214" s="511" t="s">
        <v>36</v>
      </c>
      <c r="D214" s="78" t="s">
        <v>52326</v>
      </c>
    </row>
    <row r="215" spans="1:4" ht="13.5">
      <c r="A215" s="511" t="s">
        <v>66133</v>
      </c>
      <c r="B215" s="511" t="s">
        <v>66134</v>
      </c>
      <c r="C215" s="511" t="s">
        <v>36</v>
      </c>
      <c r="D215" s="78" t="s">
        <v>61877</v>
      </c>
    </row>
    <row r="216" spans="1:4" ht="13.5">
      <c r="A216" s="511" t="s">
        <v>66135</v>
      </c>
      <c r="B216" s="511" t="s">
        <v>66136</v>
      </c>
      <c r="C216" s="511" t="s">
        <v>36</v>
      </c>
      <c r="D216" s="78" t="s">
        <v>66137</v>
      </c>
    </row>
    <row r="217" spans="1:4" ht="13.5">
      <c r="A217" s="511" t="s">
        <v>66138</v>
      </c>
      <c r="B217" s="511" t="s">
        <v>66139</v>
      </c>
      <c r="C217" s="511" t="s">
        <v>36</v>
      </c>
      <c r="D217" s="78" t="s">
        <v>61865</v>
      </c>
    </row>
    <row r="218" spans="1:4" ht="13.5">
      <c r="A218" s="511" t="s">
        <v>66140</v>
      </c>
      <c r="B218" s="511" t="s">
        <v>66141</v>
      </c>
      <c r="C218" s="511" t="s">
        <v>36</v>
      </c>
      <c r="D218" s="78" t="s">
        <v>66142</v>
      </c>
    </row>
    <row r="219" spans="1:4" ht="13.5">
      <c r="A219" s="511" t="s">
        <v>66143</v>
      </c>
      <c r="B219" s="511" t="s">
        <v>66144</v>
      </c>
      <c r="C219" s="511" t="s">
        <v>36</v>
      </c>
      <c r="D219" s="78" t="s">
        <v>66145</v>
      </c>
    </row>
    <row r="220" spans="1:4" ht="13.5">
      <c r="A220" s="511" t="s">
        <v>66146</v>
      </c>
      <c r="B220" s="511" t="s">
        <v>66147</v>
      </c>
      <c r="C220" s="511" t="s">
        <v>36</v>
      </c>
      <c r="D220" s="78" t="s">
        <v>66148</v>
      </c>
    </row>
    <row r="221" spans="1:4" ht="13.5">
      <c r="A221" s="511" t="s">
        <v>66149</v>
      </c>
      <c r="B221" s="511" t="s">
        <v>66150</v>
      </c>
      <c r="C221" s="511" t="s">
        <v>36</v>
      </c>
      <c r="D221" s="78" t="s">
        <v>66151</v>
      </c>
    </row>
    <row r="222" spans="1:4" ht="13.5">
      <c r="A222" s="511" t="s">
        <v>66152</v>
      </c>
      <c r="B222" s="511" t="s">
        <v>66153</v>
      </c>
      <c r="C222" s="511" t="s">
        <v>36</v>
      </c>
      <c r="D222" s="78" t="s">
        <v>58065</v>
      </c>
    </row>
    <row r="223" spans="1:4" ht="13.5">
      <c r="A223" s="511" t="s">
        <v>66154</v>
      </c>
      <c r="B223" s="511" t="s">
        <v>66155</v>
      </c>
      <c r="C223" s="511" t="s">
        <v>36</v>
      </c>
      <c r="D223" s="78" t="s">
        <v>66156</v>
      </c>
    </row>
    <row r="224" spans="1:4" ht="13.5">
      <c r="A224" s="511" t="s">
        <v>66157</v>
      </c>
      <c r="B224" s="511" t="s">
        <v>66158</v>
      </c>
      <c r="C224" s="511" t="s">
        <v>36</v>
      </c>
      <c r="D224" s="78" t="s">
        <v>66159</v>
      </c>
    </row>
    <row r="225" spans="1:4" ht="13.5">
      <c r="A225" s="511" t="s">
        <v>66160</v>
      </c>
      <c r="B225" s="511" t="s">
        <v>66161</v>
      </c>
      <c r="C225" s="511" t="s">
        <v>36</v>
      </c>
      <c r="D225" s="78" t="s">
        <v>66162</v>
      </c>
    </row>
    <row r="226" spans="1:4" ht="13.5">
      <c r="A226" s="511" t="s">
        <v>66163</v>
      </c>
      <c r="B226" s="511" t="s">
        <v>66164</v>
      </c>
      <c r="C226" s="511" t="s">
        <v>36</v>
      </c>
      <c r="D226" s="78" t="s">
        <v>66165</v>
      </c>
    </row>
    <row r="227" spans="1:4" ht="13.5">
      <c r="A227" s="511" t="s">
        <v>66166</v>
      </c>
      <c r="B227" s="511" t="s">
        <v>66167</v>
      </c>
      <c r="C227" s="511" t="s">
        <v>36</v>
      </c>
      <c r="D227" s="78" t="s">
        <v>66168</v>
      </c>
    </row>
    <row r="228" spans="1:4" ht="13.5">
      <c r="A228" s="511" t="s">
        <v>66169</v>
      </c>
      <c r="B228" s="511" t="s">
        <v>66170</v>
      </c>
      <c r="C228" s="511" t="s">
        <v>36</v>
      </c>
      <c r="D228" s="78" t="s">
        <v>66171</v>
      </c>
    </row>
    <row r="229" spans="1:4" ht="13.5">
      <c r="A229" s="511" t="s">
        <v>66172</v>
      </c>
      <c r="B229" s="511" t="s">
        <v>66173</v>
      </c>
      <c r="C229" s="511" t="s">
        <v>5</v>
      </c>
      <c r="D229" s="78" t="s">
        <v>60063</v>
      </c>
    </row>
    <row r="230" spans="1:4" ht="13.5">
      <c r="A230" s="511" t="s">
        <v>66174</v>
      </c>
      <c r="B230" s="511" t="s">
        <v>66175</v>
      </c>
      <c r="C230" s="511" t="s">
        <v>5</v>
      </c>
      <c r="D230" s="78" t="s">
        <v>56772</v>
      </c>
    </row>
    <row r="231" spans="1:4" ht="13.5">
      <c r="A231" s="511" t="s">
        <v>66176</v>
      </c>
      <c r="B231" s="511" t="s">
        <v>66177</v>
      </c>
      <c r="C231" s="511" t="s">
        <v>5</v>
      </c>
      <c r="D231" s="78" t="s">
        <v>56587</v>
      </c>
    </row>
    <row r="232" spans="1:4" ht="13.5">
      <c r="A232" s="511" t="s">
        <v>66178</v>
      </c>
      <c r="B232" s="511" t="s">
        <v>66179</v>
      </c>
      <c r="C232" s="511" t="s">
        <v>5</v>
      </c>
      <c r="D232" s="78" t="s">
        <v>65703</v>
      </c>
    </row>
    <row r="233" spans="1:4" ht="13.5">
      <c r="A233" s="511" t="s">
        <v>66180</v>
      </c>
      <c r="B233" s="511" t="s">
        <v>66181</v>
      </c>
      <c r="C233" s="511" t="s">
        <v>5</v>
      </c>
      <c r="D233" s="78" t="s">
        <v>66182</v>
      </c>
    </row>
    <row r="234" spans="1:4" ht="13.5">
      <c r="A234" s="511" t="s">
        <v>66183</v>
      </c>
      <c r="B234" s="511" t="s">
        <v>66184</v>
      </c>
      <c r="C234" s="511" t="s">
        <v>5</v>
      </c>
      <c r="D234" s="78" t="s">
        <v>66185</v>
      </c>
    </row>
    <row r="235" spans="1:4" ht="13.5">
      <c r="A235" s="511" t="s">
        <v>66186</v>
      </c>
      <c r="B235" s="511" t="s">
        <v>66187</v>
      </c>
      <c r="C235" s="511" t="s">
        <v>5</v>
      </c>
      <c r="D235" s="78" t="s">
        <v>56565</v>
      </c>
    </row>
    <row r="236" spans="1:4" ht="13.5">
      <c r="A236" s="511" t="s">
        <v>66188</v>
      </c>
      <c r="B236" s="511" t="s">
        <v>66189</v>
      </c>
      <c r="C236" s="511" t="s">
        <v>5</v>
      </c>
      <c r="D236" s="78" t="s">
        <v>66190</v>
      </c>
    </row>
    <row r="237" spans="1:4" ht="13.5">
      <c r="A237" s="511" t="s">
        <v>66191</v>
      </c>
      <c r="B237" s="511" t="s">
        <v>66192</v>
      </c>
      <c r="C237" s="511" t="s">
        <v>5</v>
      </c>
      <c r="D237" s="78" t="s">
        <v>66193</v>
      </c>
    </row>
    <row r="238" spans="1:4" ht="13.5">
      <c r="A238" s="511" t="s">
        <v>66194</v>
      </c>
      <c r="B238" s="511" t="s">
        <v>66195</v>
      </c>
      <c r="C238" s="511" t="s">
        <v>5</v>
      </c>
      <c r="D238" s="78" t="s">
        <v>66196</v>
      </c>
    </row>
    <row r="239" spans="1:4" ht="13.5">
      <c r="A239" s="511" t="s">
        <v>66197</v>
      </c>
      <c r="B239" s="511" t="s">
        <v>66198</v>
      </c>
      <c r="C239" s="511" t="s">
        <v>5</v>
      </c>
      <c r="D239" s="78" t="s">
        <v>66199</v>
      </c>
    </row>
    <row r="240" spans="1:4" ht="13.5">
      <c r="A240" s="511" t="s">
        <v>66200</v>
      </c>
      <c r="B240" s="511" t="s">
        <v>66201</v>
      </c>
      <c r="C240" s="511" t="s">
        <v>5</v>
      </c>
      <c r="D240" s="78" t="s">
        <v>66202</v>
      </c>
    </row>
    <row r="241" spans="1:4" ht="13.5">
      <c r="A241" s="511" t="s">
        <v>66203</v>
      </c>
      <c r="B241" s="511" t="s">
        <v>66204</v>
      </c>
      <c r="C241" s="511" t="s">
        <v>5</v>
      </c>
      <c r="D241" s="78" t="s">
        <v>66205</v>
      </c>
    </row>
    <row r="242" spans="1:4" ht="13.5">
      <c r="A242" s="511" t="s">
        <v>66206</v>
      </c>
      <c r="B242" s="511" t="s">
        <v>66207</v>
      </c>
      <c r="C242" s="511" t="s">
        <v>5</v>
      </c>
      <c r="D242" s="78" t="s">
        <v>66208</v>
      </c>
    </row>
    <row r="243" spans="1:4" ht="13.5">
      <c r="A243" s="511" t="s">
        <v>66209</v>
      </c>
      <c r="B243" s="511" t="s">
        <v>66210</v>
      </c>
      <c r="C243" s="511" t="s">
        <v>5</v>
      </c>
      <c r="D243" s="78" t="s">
        <v>66211</v>
      </c>
    </row>
    <row r="244" spans="1:4" ht="13.5">
      <c r="A244" s="511" t="s">
        <v>66212</v>
      </c>
      <c r="B244" s="511" t="s">
        <v>66213</v>
      </c>
      <c r="C244" s="511" t="s">
        <v>5</v>
      </c>
      <c r="D244" s="78" t="s">
        <v>66214</v>
      </c>
    </row>
    <row r="245" spans="1:4" ht="13.5">
      <c r="A245" s="511" t="s">
        <v>66215</v>
      </c>
      <c r="B245" s="511" t="s">
        <v>66216</v>
      </c>
      <c r="C245" s="511" t="s">
        <v>5</v>
      </c>
      <c r="D245" s="78" t="s">
        <v>66217</v>
      </c>
    </row>
    <row r="246" spans="1:4" ht="13.5">
      <c r="A246" s="511" t="s">
        <v>66218</v>
      </c>
      <c r="B246" s="511" t="s">
        <v>66219</v>
      </c>
      <c r="C246" s="511" t="s">
        <v>5</v>
      </c>
      <c r="D246" s="78" t="s">
        <v>66220</v>
      </c>
    </row>
    <row r="247" spans="1:4" ht="13.5">
      <c r="A247" s="511" t="s">
        <v>66221</v>
      </c>
      <c r="B247" s="511" t="s">
        <v>66222</v>
      </c>
      <c r="C247" s="511" t="s">
        <v>5</v>
      </c>
      <c r="D247" s="78" t="s">
        <v>66223</v>
      </c>
    </row>
    <row r="248" spans="1:4" ht="13.5">
      <c r="A248" s="511" t="s">
        <v>66224</v>
      </c>
      <c r="B248" s="511" t="s">
        <v>66225</v>
      </c>
      <c r="C248" s="511" t="s">
        <v>5</v>
      </c>
      <c r="D248" s="78" t="s">
        <v>66226</v>
      </c>
    </row>
    <row r="249" spans="1:4" ht="13.5">
      <c r="A249" s="511" t="s">
        <v>66227</v>
      </c>
      <c r="B249" s="511" t="s">
        <v>66228</v>
      </c>
      <c r="C249" s="511" t="s">
        <v>5</v>
      </c>
      <c r="D249" s="78" t="s">
        <v>66229</v>
      </c>
    </row>
    <row r="250" spans="1:4" ht="13.5">
      <c r="A250" s="511" t="s">
        <v>66230</v>
      </c>
      <c r="B250" s="511" t="s">
        <v>66231</v>
      </c>
      <c r="C250" s="511" t="s">
        <v>5</v>
      </c>
      <c r="D250" s="78" t="s">
        <v>66232</v>
      </c>
    </row>
    <row r="251" spans="1:4" ht="13.5">
      <c r="A251" s="511" t="s">
        <v>66233</v>
      </c>
      <c r="B251" s="511" t="s">
        <v>66234</v>
      </c>
      <c r="C251" s="511" t="s">
        <v>5</v>
      </c>
      <c r="D251" s="78" t="s">
        <v>66235</v>
      </c>
    </row>
    <row r="252" spans="1:4" ht="13.5">
      <c r="A252" s="511" t="s">
        <v>66236</v>
      </c>
      <c r="B252" s="511" t="s">
        <v>66237</v>
      </c>
      <c r="C252" s="511" t="s">
        <v>5</v>
      </c>
      <c r="D252" s="78" t="s">
        <v>66238</v>
      </c>
    </row>
    <row r="253" spans="1:4" ht="13.5">
      <c r="A253" s="511" t="s">
        <v>66239</v>
      </c>
      <c r="B253" s="511" t="s">
        <v>66240</v>
      </c>
      <c r="C253" s="511" t="s">
        <v>5</v>
      </c>
      <c r="D253" s="78" t="s">
        <v>66241</v>
      </c>
    </row>
    <row r="254" spans="1:4" ht="13.5">
      <c r="A254" s="511" t="s">
        <v>66242</v>
      </c>
      <c r="B254" s="511" t="s">
        <v>66243</v>
      </c>
      <c r="C254" s="511" t="s">
        <v>5</v>
      </c>
      <c r="D254" s="78" t="s">
        <v>66244</v>
      </c>
    </row>
    <row r="255" spans="1:4" ht="13.5">
      <c r="A255" s="511" t="s">
        <v>66245</v>
      </c>
      <c r="B255" s="511" t="s">
        <v>66246</v>
      </c>
      <c r="C255" s="511" t="s">
        <v>5</v>
      </c>
      <c r="D255" s="78" t="s">
        <v>66247</v>
      </c>
    </row>
    <row r="256" spans="1:4" ht="13.5">
      <c r="A256" s="511" t="s">
        <v>66248</v>
      </c>
      <c r="B256" s="511" t="s">
        <v>66249</v>
      </c>
      <c r="C256" s="511" t="s">
        <v>5</v>
      </c>
      <c r="D256" s="78" t="s">
        <v>66250</v>
      </c>
    </row>
    <row r="257" spans="1:4" ht="13.5">
      <c r="A257" s="511" t="s">
        <v>66251</v>
      </c>
      <c r="B257" s="511" t="s">
        <v>66252</v>
      </c>
      <c r="C257" s="511" t="s">
        <v>5</v>
      </c>
      <c r="D257" s="78" t="s">
        <v>66253</v>
      </c>
    </row>
    <row r="258" spans="1:4" ht="13.5">
      <c r="A258" s="511" t="s">
        <v>66254</v>
      </c>
      <c r="B258" s="511" t="s">
        <v>66255</v>
      </c>
      <c r="C258" s="511" t="s">
        <v>5</v>
      </c>
      <c r="D258" s="78" t="s">
        <v>66256</v>
      </c>
    </row>
    <row r="259" spans="1:4" ht="13.5">
      <c r="A259" s="511" t="s">
        <v>66257</v>
      </c>
      <c r="B259" s="511" t="s">
        <v>66258</v>
      </c>
      <c r="C259" s="511" t="s">
        <v>5</v>
      </c>
      <c r="D259" s="78" t="s">
        <v>66259</v>
      </c>
    </row>
    <row r="260" spans="1:4" ht="13.5">
      <c r="A260" s="511" t="s">
        <v>66260</v>
      </c>
      <c r="B260" s="511" t="s">
        <v>66261</v>
      </c>
      <c r="C260" s="511" t="s">
        <v>5</v>
      </c>
      <c r="D260" s="78" t="s">
        <v>66262</v>
      </c>
    </row>
    <row r="261" spans="1:4" ht="13.5">
      <c r="A261" s="511" t="s">
        <v>66263</v>
      </c>
      <c r="B261" s="511" t="s">
        <v>66264</v>
      </c>
      <c r="C261" s="511" t="s">
        <v>5</v>
      </c>
      <c r="D261" s="78" t="s">
        <v>55846</v>
      </c>
    </row>
    <row r="262" spans="1:4" ht="13.5">
      <c r="A262" s="511" t="s">
        <v>66265</v>
      </c>
      <c r="B262" s="511" t="s">
        <v>66266</v>
      </c>
      <c r="C262" s="511" t="s">
        <v>5</v>
      </c>
      <c r="D262" s="78" t="s">
        <v>66267</v>
      </c>
    </row>
    <row r="263" spans="1:4" ht="13.5">
      <c r="A263" s="511" t="s">
        <v>66268</v>
      </c>
      <c r="B263" s="511" t="s">
        <v>66269</v>
      </c>
      <c r="C263" s="511" t="s">
        <v>5</v>
      </c>
      <c r="D263" s="78" t="s">
        <v>66270</v>
      </c>
    </row>
    <row r="264" spans="1:4" ht="13.5">
      <c r="A264" s="511" t="s">
        <v>66271</v>
      </c>
      <c r="B264" s="511" t="s">
        <v>66272</v>
      </c>
      <c r="C264" s="511" t="s">
        <v>5</v>
      </c>
      <c r="D264" s="78" t="s">
        <v>65999</v>
      </c>
    </row>
    <row r="265" spans="1:4" ht="13.5">
      <c r="A265" s="511" t="s">
        <v>66273</v>
      </c>
      <c r="B265" s="511" t="s">
        <v>66274</v>
      </c>
      <c r="C265" s="511" t="s">
        <v>5</v>
      </c>
      <c r="D265" s="78" t="s">
        <v>66275</v>
      </c>
    </row>
    <row r="266" spans="1:4" ht="13.5">
      <c r="A266" s="511" t="s">
        <v>66276</v>
      </c>
      <c r="B266" s="511" t="s">
        <v>66277</v>
      </c>
      <c r="C266" s="511" t="s">
        <v>5</v>
      </c>
      <c r="D266" s="78" t="s">
        <v>66278</v>
      </c>
    </row>
    <row r="267" spans="1:4" ht="13.5">
      <c r="A267" s="511" t="s">
        <v>66279</v>
      </c>
      <c r="B267" s="511" t="s">
        <v>66280</v>
      </c>
      <c r="C267" s="511" t="s">
        <v>5</v>
      </c>
      <c r="D267" s="78" t="s">
        <v>66281</v>
      </c>
    </row>
    <row r="268" spans="1:4" ht="13.5">
      <c r="A268" s="511" t="s">
        <v>66282</v>
      </c>
      <c r="B268" s="511" t="s">
        <v>66283</v>
      </c>
      <c r="C268" s="511" t="s">
        <v>5</v>
      </c>
      <c r="D268" s="78" t="s">
        <v>66284</v>
      </c>
    </row>
    <row r="269" spans="1:4" ht="13.5">
      <c r="A269" s="511" t="s">
        <v>66285</v>
      </c>
      <c r="B269" s="511" t="s">
        <v>66286</v>
      </c>
      <c r="C269" s="511" t="s">
        <v>5</v>
      </c>
      <c r="D269" s="78" t="s">
        <v>66287</v>
      </c>
    </row>
    <row r="270" spans="1:4" ht="13.5">
      <c r="A270" s="511" t="s">
        <v>66288</v>
      </c>
      <c r="B270" s="511" t="s">
        <v>66289</v>
      </c>
      <c r="C270" s="511" t="s">
        <v>5</v>
      </c>
      <c r="D270" s="78" t="s">
        <v>66290</v>
      </c>
    </row>
    <row r="271" spans="1:4" ht="13.5">
      <c r="A271" s="511" t="s">
        <v>66291</v>
      </c>
      <c r="B271" s="511" t="s">
        <v>66292</v>
      </c>
      <c r="C271" s="511" t="s">
        <v>5</v>
      </c>
      <c r="D271" s="78" t="s">
        <v>66293</v>
      </c>
    </row>
    <row r="272" spans="1:4" ht="13.5">
      <c r="A272" s="511" t="s">
        <v>66294</v>
      </c>
      <c r="B272" s="511" t="s">
        <v>66295</v>
      </c>
      <c r="C272" s="511" t="s">
        <v>5</v>
      </c>
      <c r="D272" s="78" t="s">
        <v>66296</v>
      </c>
    </row>
    <row r="273" spans="1:4" ht="13.5">
      <c r="A273" s="511" t="s">
        <v>66297</v>
      </c>
      <c r="B273" s="511" t="s">
        <v>66298</v>
      </c>
      <c r="C273" s="511" t="s">
        <v>5</v>
      </c>
      <c r="D273" s="78" t="s">
        <v>66299</v>
      </c>
    </row>
    <row r="274" spans="1:4" ht="13.5">
      <c r="A274" s="511" t="s">
        <v>66300</v>
      </c>
      <c r="B274" s="511" t="s">
        <v>66301</v>
      </c>
      <c r="C274" s="511" t="s">
        <v>5</v>
      </c>
      <c r="D274" s="78" t="s">
        <v>66302</v>
      </c>
    </row>
    <row r="275" spans="1:4" ht="13.5">
      <c r="A275" s="511" t="s">
        <v>66303</v>
      </c>
      <c r="B275" s="511" t="s">
        <v>66304</v>
      </c>
      <c r="C275" s="511" t="s">
        <v>5</v>
      </c>
      <c r="D275" s="78" t="s">
        <v>66305</v>
      </c>
    </row>
    <row r="276" spans="1:4" ht="13.5">
      <c r="A276" s="511" t="s">
        <v>66306</v>
      </c>
      <c r="B276" s="511" t="s">
        <v>66307</v>
      </c>
      <c r="C276" s="511" t="s">
        <v>5</v>
      </c>
      <c r="D276" s="78" t="s">
        <v>66308</v>
      </c>
    </row>
    <row r="277" spans="1:4" ht="13.5">
      <c r="A277" s="511" t="s">
        <v>66309</v>
      </c>
      <c r="B277" s="511" t="s">
        <v>66310</v>
      </c>
      <c r="C277" s="511" t="s">
        <v>36</v>
      </c>
      <c r="D277" s="78" t="s">
        <v>51103</v>
      </c>
    </row>
    <row r="278" spans="1:4" ht="13.5">
      <c r="A278" s="511" t="s">
        <v>66311</v>
      </c>
      <c r="B278" s="511" t="s">
        <v>66312</v>
      </c>
      <c r="C278" s="511" t="s">
        <v>36</v>
      </c>
      <c r="D278" s="78" t="s">
        <v>64509</v>
      </c>
    </row>
    <row r="279" spans="1:4" ht="13.5">
      <c r="A279" s="511" t="s">
        <v>66313</v>
      </c>
      <c r="B279" s="511" t="s">
        <v>66314</v>
      </c>
      <c r="C279" s="511" t="s">
        <v>36</v>
      </c>
      <c r="D279" s="78" t="s">
        <v>66315</v>
      </c>
    </row>
    <row r="280" spans="1:4" ht="13.5">
      <c r="A280" s="511" t="s">
        <v>66316</v>
      </c>
      <c r="B280" s="511" t="s">
        <v>66317</v>
      </c>
      <c r="C280" s="511" t="s">
        <v>36</v>
      </c>
      <c r="D280" s="78" t="s">
        <v>66318</v>
      </c>
    </row>
    <row r="281" spans="1:4" ht="13.5">
      <c r="A281" s="511" t="s">
        <v>66319</v>
      </c>
      <c r="B281" s="511" t="s">
        <v>66320</v>
      </c>
      <c r="C281" s="511" t="s">
        <v>36</v>
      </c>
      <c r="D281" s="78" t="s">
        <v>66321</v>
      </c>
    </row>
    <row r="282" spans="1:4" ht="13.5">
      <c r="A282" s="511" t="s">
        <v>66322</v>
      </c>
      <c r="B282" s="511" t="s">
        <v>66323</v>
      </c>
      <c r="C282" s="511" t="s">
        <v>36</v>
      </c>
      <c r="D282" s="78" t="s">
        <v>66324</v>
      </c>
    </row>
    <row r="283" spans="1:4" ht="13.5">
      <c r="A283" s="511" t="s">
        <v>66325</v>
      </c>
      <c r="B283" s="511" t="s">
        <v>66326</v>
      </c>
      <c r="C283" s="511" t="s">
        <v>36</v>
      </c>
      <c r="D283" s="78" t="s">
        <v>66327</v>
      </c>
    </row>
    <row r="284" spans="1:4" ht="13.5">
      <c r="A284" s="511" t="s">
        <v>66328</v>
      </c>
      <c r="B284" s="511" t="s">
        <v>66329</v>
      </c>
      <c r="C284" s="511" t="s">
        <v>36</v>
      </c>
      <c r="D284" s="78" t="s">
        <v>66330</v>
      </c>
    </row>
    <row r="285" spans="1:4" ht="13.5">
      <c r="A285" s="511" t="s">
        <v>66331</v>
      </c>
      <c r="B285" s="511" t="s">
        <v>66332</v>
      </c>
      <c r="C285" s="511" t="s">
        <v>36</v>
      </c>
      <c r="D285" s="78" t="s">
        <v>66333</v>
      </c>
    </row>
    <row r="286" spans="1:4" ht="13.5">
      <c r="A286" s="511" t="s">
        <v>66334</v>
      </c>
      <c r="B286" s="511" t="s">
        <v>66335</v>
      </c>
      <c r="C286" s="511" t="s">
        <v>36</v>
      </c>
      <c r="D286" s="78" t="s">
        <v>66336</v>
      </c>
    </row>
    <row r="287" spans="1:4" ht="13.5">
      <c r="A287" s="511" t="s">
        <v>66337</v>
      </c>
      <c r="B287" s="511" t="s">
        <v>66338</v>
      </c>
      <c r="C287" s="511" t="s">
        <v>36</v>
      </c>
      <c r="D287" s="78" t="s">
        <v>66339</v>
      </c>
    </row>
    <row r="288" spans="1:4" ht="13.5">
      <c r="A288" s="511" t="s">
        <v>66340</v>
      </c>
      <c r="B288" s="511" t="s">
        <v>66341</v>
      </c>
      <c r="C288" s="511" t="s">
        <v>36</v>
      </c>
      <c r="D288" s="78" t="s">
        <v>66342</v>
      </c>
    </row>
    <row r="289" spans="1:4" ht="13.5">
      <c r="A289" s="511" t="s">
        <v>66343</v>
      </c>
      <c r="B289" s="511" t="s">
        <v>66344</v>
      </c>
      <c r="C289" s="511" t="s">
        <v>36</v>
      </c>
      <c r="D289" s="78" t="s">
        <v>66345</v>
      </c>
    </row>
    <row r="290" spans="1:4" ht="13.5">
      <c r="A290" s="511" t="s">
        <v>66346</v>
      </c>
      <c r="B290" s="511" t="s">
        <v>66347</v>
      </c>
      <c r="C290" s="511" t="s">
        <v>36</v>
      </c>
      <c r="D290" s="78" t="s">
        <v>66348</v>
      </c>
    </row>
    <row r="291" spans="1:4" ht="13.5">
      <c r="A291" s="511" t="s">
        <v>66349</v>
      </c>
      <c r="B291" s="511" t="s">
        <v>66350</v>
      </c>
      <c r="C291" s="511" t="s">
        <v>36</v>
      </c>
      <c r="D291" s="78" t="s">
        <v>66351</v>
      </c>
    </row>
    <row r="292" spans="1:4" ht="13.5">
      <c r="A292" s="511" t="s">
        <v>66352</v>
      </c>
      <c r="B292" s="511" t="s">
        <v>66353</v>
      </c>
      <c r="C292" s="511" t="s">
        <v>5</v>
      </c>
      <c r="D292" s="78" t="s">
        <v>55752</v>
      </c>
    </row>
    <row r="293" spans="1:4" ht="13.5">
      <c r="A293" s="511" t="s">
        <v>66354</v>
      </c>
      <c r="B293" s="511" t="s">
        <v>66355</v>
      </c>
      <c r="C293" s="511" t="s">
        <v>5</v>
      </c>
      <c r="D293" s="78" t="s">
        <v>24135</v>
      </c>
    </row>
    <row r="294" spans="1:4" ht="13.5">
      <c r="A294" s="511" t="s">
        <v>66356</v>
      </c>
      <c r="B294" s="511" t="s">
        <v>66357</v>
      </c>
      <c r="C294" s="511" t="s">
        <v>5</v>
      </c>
      <c r="D294" s="78" t="s">
        <v>61486</v>
      </c>
    </row>
    <row r="295" spans="1:4" ht="13.5">
      <c r="A295" s="511" t="s">
        <v>66358</v>
      </c>
      <c r="B295" s="511" t="s">
        <v>66359</v>
      </c>
      <c r="C295" s="511" t="s">
        <v>5</v>
      </c>
      <c r="D295" s="78" t="s">
        <v>55907</v>
      </c>
    </row>
    <row r="296" spans="1:4" ht="13.5">
      <c r="A296" s="511" t="s">
        <v>66360</v>
      </c>
      <c r="B296" s="511" t="s">
        <v>66361</v>
      </c>
      <c r="C296" s="511" t="s">
        <v>5</v>
      </c>
      <c r="D296" s="78" t="s">
        <v>55653</v>
      </c>
    </row>
    <row r="297" spans="1:4" ht="13.5">
      <c r="A297" s="511" t="s">
        <v>66362</v>
      </c>
      <c r="B297" s="511" t="s">
        <v>66363</v>
      </c>
      <c r="C297" s="511" t="s">
        <v>5</v>
      </c>
      <c r="D297" s="78" t="s">
        <v>66364</v>
      </c>
    </row>
    <row r="298" spans="1:4" ht="13.5">
      <c r="A298" s="511" t="s">
        <v>66365</v>
      </c>
      <c r="B298" s="511" t="s">
        <v>66366</v>
      </c>
      <c r="C298" s="511" t="s">
        <v>5</v>
      </c>
      <c r="D298" s="78" t="s">
        <v>66367</v>
      </c>
    </row>
    <row r="299" spans="1:4" ht="13.5">
      <c r="A299" s="511" t="s">
        <v>66368</v>
      </c>
      <c r="B299" s="511" t="s">
        <v>66369</v>
      </c>
      <c r="C299" s="511" t="s">
        <v>5</v>
      </c>
      <c r="D299" s="78" t="s">
        <v>56526</v>
      </c>
    </row>
    <row r="300" spans="1:4" ht="13.5">
      <c r="A300" s="511" t="s">
        <v>66370</v>
      </c>
      <c r="B300" s="511" t="s">
        <v>66371</v>
      </c>
      <c r="C300" s="511" t="s">
        <v>5</v>
      </c>
      <c r="D300" s="78" t="s">
        <v>56501</v>
      </c>
    </row>
    <row r="301" spans="1:4" ht="13.5">
      <c r="A301" s="511" t="s">
        <v>66372</v>
      </c>
      <c r="B301" s="511" t="s">
        <v>66373</v>
      </c>
      <c r="C301" s="511" t="s">
        <v>5</v>
      </c>
      <c r="D301" s="78" t="s">
        <v>65189</v>
      </c>
    </row>
    <row r="302" spans="1:4" ht="13.5">
      <c r="A302" s="511" t="s">
        <v>66374</v>
      </c>
      <c r="B302" s="511" t="s">
        <v>66375</v>
      </c>
      <c r="C302" s="511" t="s">
        <v>5</v>
      </c>
      <c r="D302" s="78" t="s">
        <v>66376</v>
      </c>
    </row>
    <row r="303" spans="1:4" ht="13.5">
      <c r="A303" s="511" t="s">
        <v>66377</v>
      </c>
      <c r="B303" s="511" t="s">
        <v>66378</v>
      </c>
      <c r="C303" s="511" t="s">
        <v>5</v>
      </c>
      <c r="D303" s="78" t="s">
        <v>56549</v>
      </c>
    </row>
    <row r="304" spans="1:4" ht="13.5">
      <c r="A304" s="511" t="s">
        <v>66379</v>
      </c>
      <c r="B304" s="511" t="s">
        <v>66380</v>
      </c>
      <c r="C304" s="511" t="s">
        <v>5</v>
      </c>
      <c r="D304" s="78" t="s">
        <v>66381</v>
      </c>
    </row>
    <row r="305" spans="1:4" ht="13.5">
      <c r="A305" s="511" t="s">
        <v>66382</v>
      </c>
      <c r="B305" s="511" t="s">
        <v>66383</v>
      </c>
      <c r="C305" s="511" t="s">
        <v>5</v>
      </c>
      <c r="D305" s="78" t="s">
        <v>66384</v>
      </c>
    </row>
    <row r="306" spans="1:4" ht="13.5">
      <c r="A306" s="511" t="s">
        <v>66385</v>
      </c>
      <c r="B306" s="511" t="s">
        <v>66386</v>
      </c>
      <c r="C306" s="511" t="s">
        <v>5</v>
      </c>
      <c r="D306" s="78" t="s">
        <v>56383</v>
      </c>
    </row>
    <row r="307" spans="1:4" ht="13.5">
      <c r="A307" s="511" t="s">
        <v>66387</v>
      </c>
      <c r="B307" s="511" t="s">
        <v>66388</v>
      </c>
      <c r="C307" s="511" t="s">
        <v>5</v>
      </c>
      <c r="D307" s="78" t="s">
        <v>53008</v>
      </c>
    </row>
    <row r="308" spans="1:4" ht="13.5">
      <c r="A308" s="511" t="s">
        <v>66389</v>
      </c>
      <c r="B308" s="511" t="s">
        <v>66390</v>
      </c>
      <c r="C308" s="511" t="s">
        <v>5</v>
      </c>
      <c r="D308" s="78" t="s">
        <v>57285</v>
      </c>
    </row>
    <row r="309" spans="1:4" ht="13.5">
      <c r="A309" s="511" t="s">
        <v>66391</v>
      </c>
      <c r="B309" s="511" t="s">
        <v>66392</v>
      </c>
      <c r="C309" s="511" t="s">
        <v>5</v>
      </c>
      <c r="D309" s="78" t="s">
        <v>66367</v>
      </c>
    </row>
    <row r="310" spans="1:4" ht="13.5">
      <c r="A310" s="511" t="s">
        <v>66393</v>
      </c>
      <c r="B310" s="511" t="s">
        <v>66394</v>
      </c>
      <c r="C310" s="511" t="s">
        <v>5</v>
      </c>
      <c r="D310" s="78" t="s">
        <v>66395</v>
      </c>
    </row>
    <row r="311" spans="1:4" ht="13.5">
      <c r="A311" s="511" t="s">
        <v>66396</v>
      </c>
      <c r="B311" s="511" t="s">
        <v>66397</v>
      </c>
      <c r="C311" s="511" t="s">
        <v>5</v>
      </c>
      <c r="D311" s="78" t="s">
        <v>56707</v>
      </c>
    </row>
    <row r="312" spans="1:4" ht="13.5">
      <c r="A312" s="511" t="s">
        <v>66398</v>
      </c>
      <c r="B312" s="511" t="s">
        <v>66399</v>
      </c>
      <c r="C312" s="511" t="s">
        <v>5</v>
      </c>
      <c r="D312" s="78" t="s">
        <v>62844</v>
      </c>
    </row>
    <row r="313" spans="1:4" ht="13.5">
      <c r="A313" s="511" t="s">
        <v>66400</v>
      </c>
      <c r="B313" s="511" t="s">
        <v>66401</v>
      </c>
      <c r="C313" s="511" t="s">
        <v>5</v>
      </c>
      <c r="D313" s="78" t="s">
        <v>66384</v>
      </c>
    </row>
    <row r="314" spans="1:4" ht="13.5">
      <c r="A314" s="511" t="s">
        <v>66402</v>
      </c>
      <c r="B314" s="511" t="s">
        <v>66403</v>
      </c>
      <c r="C314" s="511" t="s">
        <v>5</v>
      </c>
      <c r="D314" s="78" t="s">
        <v>56675</v>
      </c>
    </row>
    <row r="315" spans="1:4" ht="13.5">
      <c r="A315" s="511" t="s">
        <v>66404</v>
      </c>
      <c r="B315" s="511" t="s">
        <v>66405</v>
      </c>
      <c r="C315" s="511" t="s">
        <v>5</v>
      </c>
      <c r="D315" s="78" t="s">
        <v>66406</v>
      </c>
    </row>
    <row r="316" spans="1:4" ht="13.5">
      <c r="A316" s="511" t="s">
        <v>66407</v>
      </c>
      <c r="B316" s="511" t="s">
        <v>66408</v>
      </c>
      <c r="C316" s="511" t="s">
        <v>5</v>
      </c>
      <c r="D316" s="78" t="s">
        <v>66409</v>
      </c>
    </row>
    <row r="317" spans="1:4" ht="13.5">
      <c r="A317" s="511" t="s">
        <v>66410</v>
      </c>
      <c r="B317" s="511" t="s">
        <v>66411</v>
      </c>
      <c r="C317" s="511" t="s">
        <v>5</v>
      </c>
      <c r="D317" s="78" t="s">
        <v>56760</v>
      </c>
    </row>
    <row r="318" spans="1:4" ht="13.5">
      <c r="A318" s="511" t="s">
        <v>66412</v>
      </c>
      <c r="B318" s="511" t="s">
        <v>66413</v>
      </c>
      <c r="C318" s="511" t="s">
        <v>5</v>
      </c>
      <c r="D318" s="78" t="s">
        <v>66414</v>
      </c>
    </row>
    <row r="319" spans="1:4" ht="13.5">
      <c r="A319" s="511" t="s">
        <v>66415</v>
      </c>
      <c r="B319" s="511" t="s">
        <v>66416</v>
      </c>
      <c r="C319" s="511" t="s">
        <v>5</v>
      </c>
      <c r="D319" s="78" t="s">
        <v>66417</v>
      </c>
    </row>
    <row r="320" spans="1:4" ht="13.5">
      <c r="A320" s="511" t="s">
        <v>66418</v>
      </c>
      <c r="B320" s="511" t="s">
        <v>66419</v>
      </c>
      <c r="C320" s="511" t="s">
        <v>5</v>
      </c>
      <c r="D320" s="78" t="s">
        <v>66420</v>
      </c>
    </row>
    <row r="321" spans="1:4" ht="13.5">
      <c r="A321" s="511" t="s">
        <v>66421</v>
      </c>
      <c r="B321" s="511" t="s">
        <v>66422</v>
      </c>
      <c r="C321" s="511" t="s">
        <v>5</v>
      </c>
      <c r="D321" s="78" t="s">
        <v>54810</v>
      </c>
    </row>
    <row r="322" spans="1:4" ht="13.5">
      <c r="A322" s="511" t="s">
        <v>66423</v>
      </c>
      <c r="B322" s="511" t="s">
        <v>66424</v>
      </c>
      <c r="C322" s="511" t="s">
        <v>5</v>
      </c>
      <c r="D322" s="78" t="s">
        <v>66425</v>
      </c>
    </row>
    <row r="323" spans="1:4" ht="13.5">
      <c r="A323" s="511" t="s">
        <v>66426</v>
      </c>
      <c r="B323" s="511" t="s">
        <v>66427</v>
      </c>
      <c r="C323" s="511" t="s">
        <v>5</v>
      </c>
      <c r="D323" s="78" t="s">
        <v>66428</v>
      </c>
    </row>
    <row r="324" spans="1:4" ht="13.5">
      <c r="A324" s="511" t="s">
        <v>66429</v>
      </c>
      <c r="B324" s="511" t="s">
        <v>66430</v>
      </c>
      <c r="C324" s="511" t="s">
        <v>5</v>
      </c>
      <c r="D324" s="78" t="s">
        <v>66431</v>
      </c>
    </row>
    <row r="325" spans="1:4" ht="13.5">
      <c r="A325" s="511" t="s">
        <v>66432</v>
      </c>
      <c r="B325" s="511" t="s">
        <v>66433</v>
      </c>
      <c r="C325" s="511" t="s">
        <v>5</v>
      </c>
      <c r="D325" s="78" t="s">
        <v>66434</v>
      </c>
    </row>
    <row r="326" spans="1:4" ht="13.5">
      <c r="A326" s="511" t="s">
        <v>66435</v>
      </c>
      <c r="B326" s="511" t="s">
        <v>66436</v>
      </c>
      <c r="C326" s="511" t="s">
        <v>5</v>
      </c>
      <c r="D326" s="78" t="s">
        <v>58482</v>
      </c>
    </row>
    <row r="327" spans="1:4" ht="13.5">
      <c r="A327" s="511" t="s">
        <v>66437</v>
      </c>
      <c r="B327" s="511" t="s">
        <v>66438</v>
      </c>
      <c r="C327" s="511" t="s">
        <v>5</v>
      </c>
      <c r="D327" s="78" t="s">
        <v>66439</v>
      </c>
    </row>
    <row r="328" spans="1:4" ht="13.5">
      <c r="A328" s="511" t="s">
        <v>66440</v>
      </c>
      <c r="B328" s="511" t="s">
        <v>66441</v>
      </c>
      <c r="C328" s="511" t="s">
        <v>5</v>
      </c>
      <c r="D328" s="78" t="s">
        <v>66442</v>
      </c>
    </row>
    <row r="329" spans="1:4" ht="13.5">
      <c r="A329" s="511" t="s">
        <v>66443</v>
      </c>
      <c r="B329" s="511" t="s">
        <v>66444</v>
      </c>
      <c r="C329" s="511" t="s">
        <v>5</v>
      </c>
      <c r="D329" s="78" t="s">
        <v>56511</v>
      </c>
    </row>
    <row r="330" spans="1:4" ht="13.5">
      <c r="A330" s="511" t="s">
        <v>66445</v>
      </c>
      <c r="B330" s="511" t="s">
        <v>66446</v>
      </c>
      <c r="C330" s="511" t="s">
        <v>5</v>
      </c>
      <c r="D330" s="78" t="s">
        <v>66447</v>
      </c>
    </row>
    <row r="331" spans="1:4" ht="13.5">
      <c r="A331" s="511" t="s">
        <v>66448</v>
      </c>
      <c r="B331" s="511" t="s">
        <v>66449</v>
      </c>
      <c r="C331" s="511" t="s">
        <v>5</v>
      </c>
      <c r="D331" s="78" t="s">
        <v>66450</v>
      </c>
    </row>
    <row r="332" spans="1:4" ht="13.5">
      <c r="A332" s="511" t="s">
        <v>66451</v>
      </c>
      <c r="B332" s="511" t="s">
        <v>66452</v>
      </c>
      <c r="C332" s="511" t="s">
        <v>5</v>
      </c>
      <c r="D332" s="78" t="s">
        <v>66453</v>
      </c>
    </row>
    <row r="333" spans="1:4" ht="13.5">
      <c r="A333" s="511" t="s">
        <v>66454</v>
      </c>
      <c r="B333" s="511" t="s">
        <v>66455</v>
      </c>
      <c r="C333" s="511" t="s">
        <v>5</v>
      </c>
      <c r="D333" s="78" t="s">
        <v>66453</v>
      </c>
    </row>
    <row r="334" spans="1:4" ht="13.5">
      <c r="A334" s="511" t="s">
        <v>66456</v>
      </c>
      <c r="B334" s="511" t="s">
        <v>66457</v>
      </c>
      <c r="C334" s="511" t="s">
        <v>5</v>
      </c>
      <c r="D334" s="78" t="s">
        <v>66458</v>
      </c>
    </row>
    <row r="335" spans="1:4" ht="13.5">
      <c r="A335" s="511" t="s">
        <v>66459</v>
      </c>
      <c r="B335" s="511" t="s">
        <v>66460</v>
      </c>
      <c r="C335" s="511" t="s">
        <v>5</v>
      </c>
      <c r="D335" s="78" t="s">
        <v>56391</v>
      </c>
    </row>
    <row r="336" spans="1:4" ht="13.5">
      <c r="A336" s="511" t="s">
        <v>66461</v>
      </c>
      <c r="B336" s="511" t="s">
        <v>66462</v>
      </c>
      <c r="C336" s="511" t="s">
        <v>5</v>
      </c>
      <c r="D336" s="78" t="s">
        <v>66463</v>
      </c>
    </row>
    <row r="337" spans="1:4" ht="13.5">
      <c r="A337" s="511" t="s">
        <v>66464</v>
      </c>
      <c r="B337" s="511" t="s">
        <v>66465</v>
      </c>
      <c r="C337" s="511" t="s">
        <v>5</v>
      </c>
      <c r="D337" s="78" t="s">
        <v>66466</v>
      </c>
    </row>
    <row r="338" spans="1:4" ht="13.5">
      <c r="A338" s="511" t="s">
        <v>26484</v>
      </c>
      <c r="B338" s="511" t="s">
        <v>22798</v>
      </c>
      <c r="C338" s="511" t="s">
        <v>13</v>
      </c>
      <c r="D338" s="78" t="s">
        <v>66467</v>
      </c>
    </row>
    <row r="339" spans="1:4" ht="13.5">
      <c r="A339" s="511" t="s">
        <v>26485</v>
      </c>
      <c r="B339" s="511" t="s">
        <v>22799</v>
      </c>
      <c r="C339" s="511" t="s">
        <v>13</v>
      </c>
      <c r="D339" s="78" t="s">
        <v>66468</v>
      </c>
    </row>
    <row r="340" spans="1:4" ht="13.5">
      <c r="A340" s="511" t="s">
        <v>26486</v>
      </c>
      <c r="B340" s="511" t="s">
        <v>22800</v>
      </c>
      <c r="C340" s="511" t="s">
        <v>13</v>
      </c>
      <c r="D340" s="78" t="s">
        <v>66469</v>
      </c>
    </row>
    <row r="341" spans="1:4" ht="13.5">
      <c r="A341" s="511" t="s">
        <v>26487</v>
      </c>
      <c r="B341" s="511" t="s">
        <v>22801</v>
      </c>
      <c r="C341" s="511" t="s">
        <v>13</v>
      </c>
      <c r="D341" s="78" t="s">
        <v>66470</v>
      </c>
    </row>
    <row r="342" spans="1:4" ht="13.5">
      <c r="A342" s="511" t="s">
        <v>26488</v>
      </c>
      <c r="B342" s="511" t="s">
        <v>22802</v>
      </c>
      <c r="C342" s="511" t="s">
        <v>13</v>
      </c>
      <c r="D342" s="78" t="s">
        <v>66471</v>
      </c>
    </row>
    <row r="343" spans="1:4" ht="13.5">
      <c r="A343" s="511" t="s">
        <v>26489</v>
      </c>
      <c r="B343" s="511" t="s">
        <v>22803</v>
      </c>
      <c r="C343" s="511" t="s">
        <v>13</v>
      </c>
      <c r="D343" s="78" t="s">
        <v>66472</v>
      </c>
    </row>
    <row r="344" spans="1:4" ht="13.5">
      <c r="A344" s="511" t="s">
        <v>26490</v>
      </c>
      <c r="B344" s="511" t="s">
        <v>22804</v>
      </c>
      <c r="C344" s="511" t="s">
        <v>13</v>
      </c>
      <c r="D344" s="78" t="s">
        <v>66473</v>
      </c>
    </row>
    <row r="345" spans="1:4" ht="13.5">
      <c r="A345" s="511" t="s">
        <v>26491</v>
      </c>
      <c r="B345" s="511" t="s">
        <v>22805</v>
      </c>
      <c r="C345" s="511" t="s">
        <v>13</v>
      </c>
      <c r="D345" s="78" t="s">
        <v>66474</v>
      </c>
    </row>
    <row r="346" spans="1:4" ht="13.5">
      <c r="A346" s="511" t="s">
        <v>26492</v>
      </c>
      <c r="B346" s="511" t="s">
        <v>22806</v>
      </c>
      <c r="C346" s="511" t="s">
        <v>5</v>
      </c>
      <c r="D346" s="78" t="s">
        <v>66475</v>
      </c>
    </row>
    <row r="347" spans="1:4" ht="13.5">
      <c r="A347" s="511" t="s">
        <v>26493</v>
      </c>
      <c r="B347" s="511" t="s">
        <v>22807</v>
      </c>
      <c r="C347" s="511" t="s">
        <v>5</v>
      </c>
      <c r="D347" s="78" t="s">
        <v>66476</v>
      </c>
    </row>
    <row r="348" spans="1:4" ht="13.5">
      <c r="A348" s="511" t="s">
        <v>26494</v>
      </c>
      <c r="B348" s="511" t="s">
        <v>22808</v>
      </c>
      <c r="C348" s="511" t="s">
        <v>13</v>
      </c>
      <c r="D348" s="78" t="s">
        <v>66477</v>
      </c>
    </row>
    <row r="349" spans="1:4" ht="13.5">
      <c r="A349" s="511" t="s">
        <v>26495</v>
      </c>
      <c r="B349" s="511" t="s">
        <v>22809</v>
      </c>
      <c r="C349" s="511" t="s">
        <v>13</v>
      </c>
      <c r="D349" s="78" t="s">
        <v>66478</v>
      </c>
    </row>
    <row r="350" spans="1:4" ht="13.5">
      <c r="A350" s="511" t="s">
        <v>26496</v>
      </c>
      <c r="B350" s="511" t="s">
        <v>22810</v>
      </c>
      <c r="C350" s="511" t="s">
        <v>13</v>
      </c>
      <c r="D350" s="78" t="s">
        <v>66479</v>
      </c>
    </row>
    <row r="351" spans="1:4" ht="13.5">
      <c r="A351" s="511" t="s">
        <v>26497</v>
      </c>
      <c r="B351" s="511" t="s">
        <v>22811</v>
      </c>
      <c r="C351" s="511" t="s">
        <v>13</v>
      </c>
      <c r="D351" s="78" t="s">
        <v>66480</v>
      </c>
    </row>
    <row r="352" spans="1:4" ht="13.5">
      <c r="A352" s="511" t="s">
        <v>26498</v>
      </c>
      <c r="B352" s="511" t="s">
        <v>22812</v>
      </c>
      <c r="C352" s="511" t="s">
        <v>13</v>
      </c>
      <c r="D352" s="78" t="s">
        <v>66481</v>
      </c>
    </row>
    <row r="353" spans="1:4" ht="13.5">
      <c r="A353" s="511" t="s">
        <v>26499</v>
      </c>
      <c r="B353" s="511" t="s">
        <v>22813</v>
      </c>
      <c r="C353" s="511" t="s">
        <v>13</v>
      </c>
      <c r="D353" s="78" t="s">
        <v>66482</v>
      </c>
    </row>
    <row r="354" spans="1:4" ht="13.5">
      <c r="A354" s="511" t="s">
        <v>26500</v>
      </c>
      <c r="B354" s="511" t="s">
        <v>22814</v>
      </c>
      <c r="C354" s="511" t="s">
        <v>13</v>
      </c>
      <c r="D354" s="78" t="s">
        <v>66483</v>
      </c>
    </row>
    <row r="355" spans="1:4" ht="13.5">
      <c r="A355" s="511" t="s">
        <v>26501</v>
      </c>
      <c r="B355" s="511" t="s">
        <v>22815</v>
      </c>
      <c r="C355" s="511" t="s">
        <v>13</v>
      </c>
      <c r="D355" s="78" t="s">
        <v>66484</v>
      </c>
    </row>
    <row r="356" spans="1:4" ht="13.5">
      <c r="A356" s="511" t="s">
        <v>26502</v>
      </c>
      <c r="B356" s="511" t="s">
        <v>22816</v>
      </c>
      <c r="C356" s="511" t="s">
        <v>13</v>
      </c>
      <c r="D356" s="78" t="s">
        <v>66485</v>
      </c>
    </row>
    <row r="357" spans="1:4" ht="13.5">
      <c r="A357" s="511" t="s">
        <v>26503</v>
      </c>
      <c r="B357" s="511" t="s">
        <v>22817</v>
      </c>
      <c r="C357" s="511" t="s">
        <v>13</v>
      </c>
      <c r="D357" s="78" t="s">
        <v>66486</v>
      </c>
    </row>
    <row r="358" spans="1:4" ht="13.5">
      <c r="A358" s="511" t="s">
        <v>26504</v>
      </c>
      <c r="B358" s="511" t="s">
        <v>22818</v>
      </c>
      <c r="C358" s="511" t="s">
        <v>13</v>
      </c>
      <c r="D358" s="78" t="s">
        <v>66487</v>
      </c>
    </row>
    <row r="359" spans="1:4" ht="13.5">
      <c r="A359" s="511" t="s">
        <v>26505</v>
      </c>
      <c r="B359" s="511" t="s">
        <v>22819</v>
      </c>
      <c r="C359" s="511" t="s">
        <v>13</v>
      </c>
      <c r="D359" s="78" t="s">
        <v>66488</v>
      </c>
    </row>
    <row r="360" spans="1:4" ht="13.5">
      <c r="A360" s="511" t="s">
        <v>26506</v>
      </c>
      <c r="B360" s="511" t="s">
        <v>22820</v>
      </c>
      <c r="C360" s="511" t="s">
        <v>13</v>
      </c>
      <c r="D360" s="78" t="s">
        <v>66489</v>
      </c>
    </row>
    <row r="361" spans="1:4" ht="13.5">
      <c r="A361" s="511" t="s">
        <v>26507</v>
      </c>
      <c r="B361" s="511" t="s">
        <v>22821</v>
      </c>
      <c r="C361" s="511" t="s">
        <v>13</v>
      </c>
      <c r="D361" s="78" t="s">
        <v>66490</v>
      </c>
    </row>
    <row r="362" spans="1:4" ht="13.5">
      <c r="A362" s="511" t="s">
        <v>26508</v>
      </c>
      <c r="B362" s="511" t="s">
        <v>22822</v>
      </c>
      <c r="C362" s="511" t="s">
        <v>13</v>
      </c>
      <c r="D362" s="78" t="s">
        <v>66491</v>
      </c>
    </row>
    <row r="363" spans="1:4" ht="13.5">
      <c r="A363" s="511" t="s">
        <v>26509</v>
      </c>
      <c r="B363" s="511" t="s">
        <v>22823</v>
      </c>
      <c r="C363" s="511" t="s">
        <v>13</v>
      </c>
      <c r="D363" s="78" t="s">
        <v>66492</v>
      </c>
    </row>
    <row r="364" spans="1:4" ht="13.5">
      <c r="A364" s="511" t="s">
        <v>26510</v>
      </c>
      <c r="B364" s="511" t="s">
        <v>22824</v>
      </c>
      <c r="C364" s="511" t="s">
        <v>13</v>
      </c>
      <c r="D364" s="78" t="s">
        <v>66493</v>
      </c>
    </row>
    <row r="365" spans="1:4" ht="13.5">
      <c r="A365" s="511" t="s">
        <v>26511</v>
      </c>
      <c r="B365" s="511" t="s">
        <v>22825</v>
      </c>
      <c r="C365" s="511" t="s">
        <v>13</v>
      </c>
      <c r="D365" s="78" t="s">
        <v>66494</v>
      </c>
    </row>
    <row r="366" spans="1:4" ht="13.5">
      <c r="A366" s="511" t="s">
        <v>26512</v>
      </c>
      <c r="B366" s="511" t="s">
        <v>22826</v>
      </c>
      <c r="C366" s="511" t="s">
        <v>13</v>
      </c>
      <c r="D366" s="78" t="s">
        <v>66495</v>
      </c>
    </row>
    <row r="367" spans="1:4" ht="13.5">
      <c r="A367" s="511" t="s">
        <v>26513</v>
      </c>
      <c r="B367" s="511" t="s">
        <v>22827</v>
      </c>
      <c r="C367" s="511" t="s">
        <v>13</v>
      </c>
      <c r="D367" s="78" t="s">
        <v>66496</v>
      </c>
    </row>
    <row r="368" spans="1:4" ht="13.5">
      <c r="A368" s="511" t="s">
        <v>26514</v>
      </c>
      <c r="B368" s="511" t="s">
        <v>22828</v>
      </c>
      <c r="C368" s="511" t="s">
        <v>13</v>
      </c>
      <c r="D368" s="78" t="s">
        <v>65590</v>
      </c>
    </row>
    <row r="369" spans="1:4" ht="13.5">
      <c r="A369" s="511" t="s">
        <v>26515</v>
      </c>
      <c r="B369" s="511" t="s">
        <v>22829</v>
      </c>
      <c r="C369" s="511" t="s">
        <v>13</v>
      </c>
      <c r="D369" s="78" t="s">
        <v>66497</v>
      </c>
    </row>
    <row r="370" spans="1:4" ht="13.5">
      <c r="A370" s="511" t="s">
        <v>26516</v>
      </c>
      <c r="B370" s="511" t="s">
        <v>22830</v>
      </c>
      <c r="C370" s="511" t="s">
        <v>13</v>
      </c>
      <c r="D370" s="78" t="s">
        <v>66498</v>
      </c>
    </row>
    <row r="371" spans="1:4" ht="13.5">
      <c r="A371" s="511" t="s">
        <v>26517</v>
      </c>
      <c r="B371" s="511" t="s">
        <v>52264</v>
      </c>
      <c r="C371" s="511" t="s">
        <v>5</v>
      </c>
      <c r="D371" s="78" t="s">
        <v>66499</v>
      </c>
    </row>
    <row r="372" spans="1:4" ht="13.5">
      <c r="A372" s="511" t="s">
        <v>26518</v>
      </c>
      <c r="B372" s="511" t="s">
        <v>52265</v>
      </c>
      <c r="C372" s="511" t="s">
        <v>5</v>
      </c>
      <c r="D372" s="78" t="s">
        <v>66500</v>
      </c>
    </row>
    <row r="373" spans="1:4" ht="13.5">
      <c r="A373" s="511" t="s">
        <v>26519</v>
      </c>
      <c r="B373" s="511" t="s">
        <v>22831</v>
      </c>
      <c r="C373" s="511" t="s">
        <v>22832</v>
      </c>
      <c r="D373" s="78" t="s">
        <v>66501</v>
      </c>
    </row>
    <row r="374" spans="1:4" ht="13.5">
      <c r="A374" s="511" t="s">
        <v>26520</v>
      </c>
      <c r="B374" s="511" t="s">
        <v>22833</v>
      </c>
      <c r="C374" s="511" t="s">
        <v>22832</v>
      </c>
      <c r="D374" s="78" t="s">
        <v>66502</v>
      </c>
    </row>
    <row r="375" spans="1:4" ht="13.5">
      <c r="A375" s="511" t="s">
        <v>26521</v>
      </c>
      <c r="B375" s="511" t="s">
        <v>22834</v>
      </c>
      <c r="C375" s="511" t="s">
        <v>22832</v>
      </c>
      <c r="D375" s="78" t="s">
        <v>66503</v>
      </c>
    </row>
    <row r="376" spans="1:4" ht="13.5">
      <c r="A376" s="511" t="s">
        <v>26522</v>
      </c>
      <c r="B376" s="511" t="s">
        <v>22835</v>
      </c>
      <c r="C376" s="511" t="s">
        <v>22832</v>
      </c>
      <c r="D376" s="78" t="s">
        <v>66504</v>
      </c>
    </row>
    <row r="377" spans="1:4" ht="13.5">
      <c r="A377" s="511" t="s">
        <v>26523</v>
      </c>
      <c r="B377" s="511" t="s">
        <v>22836</v>
      </c>
      <c r="C377" s="511" t="s">
        <v>22832</v>
      </c>
      <c r="D377" s="78" t="s">
        <v>66505</v>
      </c>
    </row>
    <row r="378" spans="1:4" ht="13.5">
      <c r="A378" s="511" t="s">
        <v>26524</v>
      </c>
      <c r="B378" s="511" t="s">
        <v>22837</v>
      </c>
      <c r="C378" s="511" t="s">
        <v>22832</v>
      </c>
      <c r="D378" s="78" t="s">
        <v>55878</v>
      </c>
    </row>
    <row r="379" spans="1:4" ht="13.5">
      <c r="A379" s="511" t="s">
        <v>26525</v>
      </c>
      <c r="B379" s="511" t="s">
        <v>22838</v>
      </c>
      <c r="C379" s="511" t="s">
        <v>22832</v>
      </c>
      <c r="D379" s="78" t="s">
        <v>66506</v>
      </c>
    </row>
    <row r="380" spans="1:4" ht="13.5">
      <c r="A380" s="511" t="s">
        <v>26526</v>
      </c>
      <c r="B380" s="511" t="s">
        <v>22839</v>
      </c>
      <c r="C380" s="511" t="s">
        <v>22832</v>
      </c>
      <c r="D380" s="78" t="s">
        <v>66507</v>
      </c>
    </row>
    <row r="381" spans="1:4" ht="13.5">
      <c r="A381" s="511" t="s">
        <v>26527</v>
      </c>
      <c r="B381" s="511" t="s">
        <v>22840</v>
      </c>
      <c r="C381" s="511" t="s">
        <v>22832</v>
      </c>
      <c r="D381" s="78" t="s">
        <v>66508</v>
      </c>
    </row>
    <row r="382" spans="1:4" ht="13.5">
      <c r="A382" s="511" t="s">
        <v>26528</v>
      </c>
      <c r="B382" s="511" t="s">
        <v>22841</v>
      </c>
      <c r="C382" s="511" t="s">
        <v>22832</v>
      </c>
      <c r="D382" s="78" t="s">
        <v>66509</v>
      </c>
    </row>
    <row r="383" spans="1:4" ht="13.5">
      <c r="A383" s="511" t="s">
        <v>26529</v>
      </c>
      <c r="B383" s="511" t="s">
        <v>22842</v>
      </c>
      <c r="C383" s="511" t="s">
        <v>22832</v>
      </c>
      <c r="D383" s="78" t="s">
        <v>56383</v>
      </c>
    </row>
    <row r="384" spans="1:4" ht="13.5">
      <c r="A384" s="511" t="s">
        <v>26530</v>
      </c>
      <c r="B384" s="511" t="s">
        <v>22844</v>
      </c>
      <c r="C384" s="511" t="s">
        <v>22832</v>
      </c>
      <c r="D384" s="78" t="s">
        <v>66510</v>
      </c>
    </row>
    <row r="385" spans="1:4" ht="13.5">
      <c r="A385" s="511" t="s">
        <v>26531</v>
      </c>
      <c r="B385" s="511" t="s">
        <v>22845</v>
      </c>
      <c r="C385" s="511" t="s">
        <v>22832</v>
      </c>
      <c r="D385" s="78" t="s">
        <v>66511</v>
      </c>
    </row>
    <row r="386" spans="1:4" ht="13.5">
      <c r="A386" s="511" t="s">
        <v>26532</v>
      </c>
      <c r="B386" s="511" t="s">
        <v>22846</v>
      </c>
      <c r="C386" s="511" t="s">
        <v>22832</v>
      </c>
      <c r="D386" s="78" t="s">
        <v>66512</v>
      </c>
    </row>
    <row r="387" spans="1:4" ht="13.5">
      <c r="A387" s="511" t="s">
        <v>26533</v>
      </c>
      <c r="B387" s="511" t="s">
        <v>22847</v>
      </c>
      <c r="C387" s="511" t="s">
        <v>22832</v>
      </c>
      <c r="D387" s="78" t="s">
        <v>66513</v>
      </c>
    </row>
    <row r="388" spans="1:4" ht="13.5">
      <c r="A388" s="511" t="s">
        <v>26534</v>
      </c>
      <c r="B388" s="511" t="s">
        <v>22848</v>
      </c>
      <c r="C388" s="511" t="s">
        <v>22832</v>
      </c>
      <c r="D388" s="78" t="s">
        <v>66514</v>
      </c>
    </row>
    <row r="389" spans="1:4" ht="13.5">
      <c r="A389" s="511" t="s">
        <v>26535</v>
      </c>
      <c r="B389" s="511" t="s">
        <v>22849</v>
      </c>
      <c r="C389" s="511" t="s">
        <v>22832</v>
      </c>
      <c r="D389" s="78" t="s">
        <v>66515</v>
      </c>
    </row>
    <row r="390" spans="1:4" ht="13.5">
      <c r="A390" s="511" t="s">
        <v>26536</v>
      </c>
      <c r="B390" s="511" t="s">
        <v>22850</v>
      </c>
      <c r="C390" s="511" t="s">
        <v>22832</v>
      </c>
      <c r="D390" s="78" t="s">
        <v>66516</v>
      </c>
    </row>
    <row r="391" spans="1:4" ht="13.5">
      <c r="A391" s="511" t="s">
        <v>26537</v>
      </c>
      <c r="B391" s="511" t="s">
        <v>22851</v>
      </c>
      <c r="C391" s="511" t="s">
        <v>22832</v>
      </c>
      <c r="D391" s="78" t="s">
        <v>65854</v>
      </c>
    </row>
    <row r="392" spans="1:4" ht="13.5">
      <c r="A392" s="511" t="s">
        <v>26538</v>
      </c>
      <c r="B392" s="511" t="s">
        <v>22852</v>
      </c>
      <c r="C392" s="511" t="s">
        <v>22832</v>
      </c>
      <c r="D392" s="78" t="s">
        <v>66517</v>
      </c>
    </row>
    <row r="393" spans="1:4" ht="13.5">
      <c r="A393" s="511" t="s">
        <v>26539</v>
      </c>
      <c r="B393" s="511" t="s">
        <v>22853</v>
      </c>
      <c r="C393" s="511" t="s">
        <v>22832</v>
      </c>
      <c r="D393" s="78" t="s">
        <v>66518</v>
      </c>
    </row>
    <row r="394" spans="1:4" ht="13.5">
      <c r="A394" s="511" t="s">
        <v>26540</v>
      </c>
      <c r="B394" s="511" t="s">
        <v>22854</v>
      </c>
      <c r="C394" s="511" t="s">
        <v>22832</v>
      </c>
      <c r="D394" s="78" t="s">
        <v>66519</v>
      </c>
    </row>
    <row r="395" spans="1:4" ht="13.5">
      <c r="A395" s="511" t="s">
        <v>26541</v>
      </c>
      <c r="B395" s="511" t="s">
        <v>22855</v>
      </c>
      <c r="C395" s="511" t="s">
        <v>22832</v>
      </c>
      <c r="D395" s="78" t="s">
        <v>66520</v>
      </c>
    </row>
    <row r="396" spans="1:4" ht="13.5">
      <c r="A396" s="511" t="s">
        <v>26542</v>
      </c>
      <c r="B396" s="511" t="s">
        <v>22856</v>
      </c>
      <c r="C396" s="511" t="s">
        <v>22832</v>
      </c>
      <c r="D396" s="78" t="s">
        <v>66521</v>
      </c>
    </row>
    <row r="397" spans="1:4" ht="13.5">
      <c r="A397" s="511" t="s">
        <v>26543</v>
      </c>
      <c r="B397" s="511" t="s">
        <v>22857</v>
      </c>
      <c r="C397" s="511" t="s">
        <v>22832</v>
      </c>
      <c r="D397" s="78" t="s">
        <v>64547</v>
      </c>
    </row>
    <row r="398" spans="1:4" ht="13.5">
      <c r="A398" s="511" t="s">
        <v>26544</v>
      </c>
      <c r="B398" s="511" t="s">
        <v>22858</v>
      </c>
      <c r="C398" s="511" t="s">
        <v>22832</v>
      </c>
      <c r="D398" s="78" t="s">
        <v>66522</v>
      </c>
    </row>
    <row r="399" spans="1:4" ht="13.5">
      <c r="A399" s="511" t="s">
        <v>26545</v>
      </c>
      <c r="B399" s="511" t="s">
        <v>22859</v>
      </c>
      <c r="C399" s="511" t="s">
        <v>22832</v>
      </c>
      <c r="D399" s="78" t="s">
        <v>66523</v>
      </c>
    </row>
    <row r="400" spans="1:4" ht="13.5">
      <c r="A400" s="511" t="s">
        <v>26546</v>
      </c>
      <c r="B400" s="511" t="s">
        <v>22860</v>
      </c>
      <c r="C400" s="511" t="s">
        <v>22832</v>
      </c>
      <c r="D400" s="78" t="s">
        <v>66524</v>
      </c>
    </row>
    <row r="401" spans="1:4" ht="13.5">
      <c r="A401" s="511" t="s">
        <v>26547</v>
      </c>
      <c r="B401" s="511" t="s">
        <v>22861</v>
      </c>
      <c r="C401" s="511" t="s">
        <v>22832</v>
      </c>
      <c r="D401" s="78" t="s">
        <v>66525</v>
      </c>
    </row>
    <row r="402" spans="1:4" ht="13.5">
      <c r="A402" s="511" t="s">
        <v>26548</v>
      </c>
      <c r="B402" s="511" t="s">
        <v>22862</v>
      </c>
      <c r="C402" s="511" t="s">
        <v>22832</v>
      </c>
      <c r="D402" s="78" t="s">
        <v>66526</v>
      </c>
    </row>
    <row r="403" spans="1:4" ht="13.5">
      <c r="A403" s="511" t="s">
        <v>26549</v>
      </c>
      <c r="B403" s="511" t="s">
        <v>22863</v>
      </c>
      <c r="C403" s="511" t="s">
        <v>22832</v>
      </c>
      <c r="D403" s="78" t="s">
        <v>66527</v>
      </c>
    </row>
    <row r="404" spans="1:4" ht="13.5">
      <c r="A404" s="511" t="s">
        <v>26550</v>
      </c>
      <c r="B404" s="511" t="s">
        <v>22864</v>
      </c>
      <c r="C404" s="511" t="s">
        <v>22832</v>
      </c>
      <c r="D404" s="78" t="s">
        <v>66528</v>
      </c>
    </row>
    <row r="405" spans="1:4" ht="13.5">
      <c r="A405" s="511" t="s">
        <v>26551</v>
      </c>
      <c r="B405" s="511" t="s">
        <v>22865</v>
      </c>
      <c r="C405" s="511" t="s">
        <v>22832</v>
      </c>
      <c r="D405" s="78" t="s">
        <v>66529</v>
      </c>
    </row>
    <row r="406" spans="1:4" ht="13.5">
      <c r="A406" s="511" t="s">
        <v>26552</v>
      </c>
      <c r="B406" s="511" t="s">
        <v>22866</v>
      </c>
      <c r="C406" s="511" t="s">
        <v>22832</v>
      </c>
      <c r="D406" s="78" t="s">
        <v>59387</v>
      </c>
    </row>
    <row r="407" spans="1:4" ht="13.5">
      <c r="A407" s="511" t="s">
        <v>26553</v>
      </c>
      <c r="B407" s="511" t="s">
        <v>22867</v>
      </c>
      <c r="C407" s="511" t="s">
        <v>22832</v>
      </c>
      <c r="D407" s="78" t="s">
        <v>66530</v>
      </c>
    </row>
    <row r="408" spans="1:4" ht="13.5">
      <c r="A408" s="511" t="s">
        <v>26554</v>
      </c>
      <c r="B408" s="511" t="s">
        <v>22868</v>
      </c>
      <c r="C408" s="511" t="s">
        <v>22832</v>
      </c>
      <c r="D408" s="78" t="s">
        <v>63206</v>
      </c>
    </row>
    <row r="409" spans="1:4" ht="13.5">
      <c r="A409" s="511" t="s">
        <v>26555</v>
      </c>
      <c r="B409" s="511" t="s">
        <v>22869</v>
      </c>
      <c r="C409" s="511" t="s">
        <v>22832</v>
      </c>
      <c r="D409" s="78" t="s">
        <v>66531</v>
      </c>
    </row>
    <row r="410" spans="1:4" ht="13.5">
      <c r="A410" s="511" t="s">
        <v>26556</v>
      </c>
      <c r="B410" s="511" t="s">
        <v>22870</v>
      </c>
      <c r="C410" s="511" t="s">
        <v>22832</v>
      </c>
      <c r="D410" s="78" t="s">
        <v>66532</v>
      </c>
    </row>
    <row r="411" spans="1:4" ht="13.5">
      <c r="A411" s="511" t="s">
        <v>26557</v>
      </c>
      <c r="B411" s="511" t="s">
        <v>22871</v>
      </c>
      <c r="C411" s="511" t="s">
        <v>22832</v>
      </c>
      <c r="D411" s="78" t="s">
        <v>66533</v>
      </c>
    </row>
    <row r="412" spans="1:4" ht="13.5">
      <c r="A412" s="511" t="s">
        <v>26558</v>
      </c>
      <c r="B412" s="511" t="s">
        <v>22872</v>
      </c>
      <c r="C412" s="511" t="s">
        <v>22832</v>
      </c>
      <c r="D412" s="78" t="s">
        <v>66534</v>
      </c>
    </row>
    <row r="413" spans="1:4" ht="13.5">
      <c r="A413" s="511" t="s">
        <v>26559</v>
      </c>
      <c r="B413" s="511" t="s">
        <v>22873</v>
      </c>
      <c r="C413" s="511" t="s">
        <v>22832</v>
      </c>
      <c r="D413" s="78" t="s">
        <v>66535</v>
      </c>
    </row>
    <row r="414" spans="1:4" ht="13.5">
      <c r="A414" s="511" t="s">
        <v>26560</v>
      </c>
      <c r="B414" s="511" t="s">
        <v>22874</v>
      </c>
      <c r="C414" s="511" t="s">
        <v>22832</v>
      </c>
      <c r="D414" s="78" t="s">
        <v>66536</v>
      </c>
    </row>
    <row r="415" spans="1:4" ht="13.5">
      <c r="A415" s="511" t="s">
        <v>26561</v>
      </c>
      <c r="B415" s="511" t="s">
        <v>22875</v>
      </c>
      <c r="C415" s="511" t="s">
        <v>22832</v>
      </c>
      <c r="D415" s="78" t="s">
        <v>52310</v>
      </c>
    </row>
    <row r="416" spans="1:4" ht="13.5">
      <c r="A416" s="511" t="s">
        <v>26562</v>
      </c>
      <c r="B416" s="511" t="s">
        <v>22877</v>
      </c>
      <c r="C416" s="511" t="s">
        <v>22832</v>
      </c>
      <c r="D416" s="78" t="s">
        <v>49890</v>
      </c>
    </row>
    <row r="417" spans="1:4" ht="13.5">
      <c r="A417" s="511" t="s">
        <v>26563</v>
      </c>
      <c r="B417" s="511" t="s">
        <v>22878</v>
      </c>
      <c r="C417" s="511" t="s">
        <v>22832</v>
      </c>
      <c r="D417" s="78" t="s">
        <v>66537</v>
      </c>
    </row>
    <row r="418" spans="1:4" ht="13.5">
      <c r="A418" s="511" t="s">
        <v>26564</v>
      </c>
      <c r="B418" s="511" t="s">
        <v>22879</v>
      </c>
      <c r="C418" s="511" t="s">
        <v>22832</v>
      </c>
      <c r="D418" s="78" t="s">
        <v>52300</v>
      </c>
    </row>
    <row r="419" spans="1:4" ht="13.5">
      <c r="A419" s="511" t="s">
        <v>26565</v>
      </c>
      <c r="B419" s="511" t="s">
        <v>22880</v>
      </c>
      <c r="C419" s="511" t="s">
        <v>22832</v>
      </c>
      <c r="D419" s="78" t="s">
        <v>64158</v>
      </c>
    </row>
    <row r="420" spans="1:4" ht="13.5">
      <c r="A420" s="511" t="s">
        <v>26566</v>
      </c>
      <c r="B420" s="511" t="s">
        <v>22881</v>
      </c>
      <c r="C420" s="511" t="s">
        <v>22832</v>
      </c>
      <c r="D420" s="78" t="s">
        <v>63645</v>
      </c>
    </row>
    <row r="421" spans="1:4" ht="13.5">
      <c r="A421" s="511" t="s">
        <v>26567</v>
      </c>
      <c r="B421" s="511" t="s">
        <v>22883</v>
      </c>
      <c r="C421" s="511" t="s">
        <v>22832</v>
      </c>
      <c r="D421" s="78" t="s">
        <v>56962</v>
      </c>
    </row>
    <row r="422" spans="1:4" ht="13.5">
      <c r="A422" s="511" t="s">
        <v>26568</v>
      </c>
      <c r="B422" s="511" t="s">
        <v>22885</v>
      </c>
      <c r="C422" s="511" t="s">
        <v>22832</v>
      </c>
      <c r="D422" s="78" t="s">
        <v>66538</v>
      </c>
    </row>
    <row r="423" spans="1:4" ht="13.5">
      <c r="A423" s="511" t="s">
        <v>26569</v>
      </c>
      <c r="B423" s="511" t="s">
        <v>22886</v>
      </c>
      <c r="C423" s="511" t="s">
        <v>22832</v>
      </c>
      <c r="D423" s="78" t="s">
        <v>66539</v>
      </c>
    </row>
    <row r="424" spans="1:4" ht="13.5">
      <c r="A424" s="511" t="s">
        <v>26570</v>
      </c>
      <c r="B424" s="511" t="s">
        <v>22887</v>
      </c>
      <c r="C424" s="511" t="s">
        <v>22832</v>
      </c>
      <c r="D424" s="78" t="s">
        <v>55779</v>
      </c>
    </row>
    <row r="425" spans="1:4" ht="13.5">
      <c r="A425" s="511" t="s">
        <v>26571</v>
      </c>
      <c r="B425" s="511" t="s">
        <v>22888</v>
      </c>
      <c r="C425" s="511" t="s">
        <v>22832</v>
      </c>
      <c r="D425" s="78" t="s">
        <v>66540</v>
      </c>
    </row>
    <row r="426" spans="1:4" ht="13.5">
      <c r="A426" s="511" t="s">
        <v>26572</v>
      </c>
      <c r="B426" s="511" t="s">
        <v>22889</v>
      </c>
      <c r="C426" s="511" t="s">
        <v>22832</v>
      </c>
      <c r="D426" s="78" t="s">
        <v>66541</v>
      </c>
    </row>
    <row r="427" spans="1:4" ht="13.5">
      <c r="A427" s="511" t="s">
        <v>26573</v>
      </c>
      <c r="B427" s="511" t="s">
        <v>22890</v>
      </c>
      <c r="C427" s="511" t="s">
        <v>22832</v>
      </c>
      <c r="D427" s="78" t="s">
        <v>66542</v>
      </c>
    </row>
    <row r="428" spans="1:4" ht="13.5">
      <c r="A428" s="511" t="s">
        <v>26574</v>
      </c>
      <c r="B428" s="511" t="s">
        <v>22891</v>
      </c>
      <c r="C428" s="511" t="s">
        <v>22832</v>
      </c>
      <c r="D428" s="78" t="s">
        <v>55126</v>
      </c>
    </row>
    <row r="429" spans="1:4" ht="13.5">
      <c r="A429" s="511" t="s">
        <v>26575</v>
      </c>
      <c r="B429" s="511" t="s">
        <v>22892</v>
      </c>
      <c r="C429" s="511" t="s">
        <v>22832</v>
      </c>
      <c r="D429" s="78" t="s">
        <v>66543</v>
      </c>
    </row>
    <row r="430" spans="1:4" ht="13.5">
      <c r="A430" s="511" t="s">
        <v>26576</v>
      </c>
      <c r="B430" s="511" t="s">
        <v>22893</v>
      </c>
      <c r="C430" s="511" t="s">
        <v>22832</v>
      </c>
      <c r="D430" s="78" t="s">
        <v>66544</v>
      </c>
    </row>
    <row r="431" spans="1:4" ht="13.5">
      <c r="A431" s="511" t="s">
        <v>26577</v>
      </c>
      <c r="B431" s="511" t="s">
        <v>22894</v>
      </c>
      <c r="C431" s="511" t="s">
        <v>22832</v>
      </c>
      <c r="D431" s="78" t="s">
        <v>66545</v>
      </c>
    </row>
    <row r="432" spans="1:4" ht="13.5">
      <c r="A432" s="511" t="s">
        <v>26578</v>
      </c>
      <c r="B432" s="511" t="s">
        <v>22895</v>
      </c>
      <c r="C432" s="511" t="s">
        <v>22832</v>
      </c>
      <c r="D432" s="78" t="s">
        <v>66546</v>
      </c>
    </row>
    <row r="433" spans="1:4" ht="13.5">
      <c r="A433" s="511" t="s">
        <v>26579</v>
      </c>
      <c r="B433" s="511" t="s">
        <v>22896</v>
      </c>
      <c r="C433" s="511" t="s">
        <v>22832</v>
      </c>
      <c r="D433" s="78" t="s">
        <v>66547</v>
      </c>
    </row>
    <row r="434" spans="1:4" ht="13.5">
      <c r="A434" s="511" t="s">
        <v>26580</v>
      </c>
      <c r="B434" s="511" t="s">
        <v>22897</v>
      </c>
      <c r="C434" s="511" t="s">
        <v>22832</v>
      </c>
      <c r="D434" s="78" t="s">
        <v>61477</v>
      </c>
    </row>
    <row r="435" spans="1:4" ht="13.5">
      <c r="A435" s="511" t="s">
        <v>26581</v>
      </c>
      <c r="B435" s="511" t="s">
        <v>22898</v>
      </c>
      <c r="C435" s="511" t="s">
        <v>22832</v>
      </c>
      <c r="D435" s="78" t="s">
        <v>66548</v>
      </c>
    </row>
    <row r="436" spans="1:4" ht="13.5">
      <c r="A436" s="511" t="s">
        <v>26582</v>
      </c>
      <c r="B436" s="511" t="s">
        <v>22899</v>
      </c>
      <c r="C436" s="511" t="s">
        <v>22832</v>
      </c>
      <c r="D436" s="78" t="s">
        <v>66549</v>
      </c>
    </row>
    <row r="437" spans="1:4" ht="13.5">
      <c r="A437" s="511" t="s">
        <v>26583</v>
      </c>
      <c r="B437" s="511" t="s">
        <v>22900</v>
      </c>
      <c r="C437" s="511" t="s">
        <v>22832</v>
      </c>
      <c r="D437" s="78" t="s">
        <v>66550</v>
      </c>
    </row>
    <row r="438" spans="1:4" ht="13.5">
      <c r="A438" s="511" t="s">
        <v>26584</v>
      </c>
      <c r="B438" s="511" t="s">
        <v>22901</v>
      </c>
      <c r="C438" s="511" t="s">
        <v>22832</v>
      </c>
      <c r="D438" s="78" t="s">
        <v>60936</v>
      </c>
    </row>
    <row r="439" spans="1:4" ht="13.5">
      <c r="A439" s="511" t="s">
        <v>26585</v>
      </c>
      <c r="B439" s="511" t="s">
        <v>22902</v>
      </c>
      <c r="C439" s="511" t="s">
        <v>22832</v>
      </c>
      <c r="D439" s="78" t="s">
        <v>56404</v>
      </c>
    </row>
    <row r="440" spans="1:4" ht="13.5">
      <c r="A440" s="511" t="s">
        <v>26586</v>
      </c>
      <c r="B440" s="511" t="s">
        <v>22903</v>
      </c>
      <c r="C440" s="511" t="s">
        <v>22832</v>
      </c>
      <c r="D440" s="78" t="s">
        <v>66551</v>
      </c>
    </row>
    <row r="441" spans="1:4" ht="13.5">
      <c r="A441" s="511" t="s">
        <v>26587</v>
      </c>
      <c r="B441" s="511" t="s">
        <v>22904</v>
      </c>
      <c r="C441" s="511" t="s">
        <v>22832</v>
      </c>
      <c r="D441" s="78" t="s">
        <v>59600</v>
      </c>
    </row>
    <row r="442" spans="1:4" ht="13.5">
      <c r="A442" s="511" t="s">
        <v>26588</v>
      </c>
      <c r="B442" s="511" t="s">
        <v>22905</v>
      </c>
      <c r="C442" s="511" t="s">
        <v>22832</v>
      </c>
      <c r="D442" s="78" t="s">
        <v>66552</v>
      </c>
    </row>
    <row r="443" spans="1:4" ht="13.5">
      <c r="A443" s="511" t="s">
        <v>26589</v>
      </c>
      <c r="B443" s="511" t="s">
        <v>22906</v>
      </c>
      <c r="C443" s="511" t="s">
        <v>22832</v>
      </c>
      <c r="D443" s="78" t="s">
        <v>55729</v>
      </c>
    </row>
    <row r="444" spans="1:4" ht="13.5">
      <c r="A444" s="511" t="s">
        <v>26590</v>
      </c>
      <c r="B444" s="511" t="s">
        <v>22907</v>
      </c>
      <c r="C444" s="511" t="s">
        <v>22832</v>
      </c>
      <c r="D444" s="78" t="s">
        <v>64321</v>
      </c>
    </row>
    <row r="445" spans="1:4" ht="13.5">
      <c r="A445" s="511" t="s">
        <v>26591</v>
      </c>
      <c r="B445" s="511" t="s">
        <v>22908</v>
      </c>
      <c r="C445" s="511" t="s">
        <v>22832</v>
      </c>
      <c r="D445" s="78" t="s">
        <v>66553</v>
      </c>
    </row>
    <row r="446" spans="1:4" ht="13.5">
      <c r="A446" s="511" t="s">
        <v>26592</v>
      </c>
      <c r="B446" s="511" t="s">
        <v>22909</v>
      </c>
      <c r="C446" s="511" t="s">
        <v>22832</v>
      </c>
      <c r="D446" s="78" t="s">
        <v>66554</v>
      </c>
    </row>
    <row r="447" spans="1:4" ht="13.5">
      <c r="A447" s="511" t="s">
        <v>26593</v>
      </c>
      <c r="B447" s="511" t="s">
        <v>22910</v>
      </c>
      <c r="C447" s="511" t="s">
        <v>22832</v>
      </c>
      <c r="D447" s="78" t="s">
        <v>66555</v>
      </c>
    </row>
    <row r="448" spans="1:4" ht="13.5">
      <c r="A448" s="511" t="s">
        <v>26594</v>
      </c>
      <c r="B448" s="511" t="s">
        <v>22911</v>
      </c>
      <c r="C448" s="511" t="s">
        <v>22832</v>
      </c>
      <c r="D448" s="78" t="s">
        <v>66556</v>
      </c>
    </row>
    <row r="449" spans="1:4" ht="13.5">
      <c r="A449" s="511" t="s">
        <v>26595</v>
      </c>
      <c r="B449" s="511" t="s">
        <v>22912</v>
      </c>
      <c r="C449" s="511" t="s">
        <v>22832</v>
      </c>
      <c r="D449" s="78" t="s">
        <v>66557</v>
      </c>
    </row>
    <row r="450" spans="1:4" ht="13.5">
      <c r="A450" s="511" t="s">
        <v>26596</v>
      </c>
      <c r="B450" s="511" t="s">
        <v>22913</v>
      </c>
      <c r="C450" s="511" t="s">
        <v>22832</v>
      </c>
      <c r="D450" s="78" t="s">
        <v>66558</v>
      </c>
    </row>
    <row r="451" spans="1:4" ht="13.5">
      <c r="A451" s="511" t="s">
        <v>26597</v>
      </c>
      <c r="B451" s="511" t="s">
        <v>22914</v>
      </c>
      <c r="C451" s="511" t="s">
        <v>22832</v>
      </c>
      <c r="D451" s="78" t="s">
        <v>55557</v>
      </c>
    </row>
    <row r="452" spans="1:4" ht="13.5">
      <c r="A452" s="511" t="s">
        <v>26599</v>
      </c>
      <c r="B452" s="511" t="s">
        <v>22915</v>
      </c>
      <c r="C452" s="511" t="s">
        <v>22832</v>
      </c>
      <c r="D452" s="78" t="s">
        <v>66559</v>
      </c>
    </row>
    <row r="453" spans="1:4" ht="13.5">
      <c r="A453" s="511" t="s">
        <v>26600</v>
      </c>
      <c r="B453" s="511" t="s">
        <v>22916</v>
      </c>
      <c r="C453" s="511" t="s">
        <v>22832</v>
      </c>
      <c r="D453" s="78" t="s">
        <v>66560</v>
      </c>
    </row>
    <row r="454" spans="1:4" ht="13.5">
      <c r="A454" s="511" t="s">
        <v>26601</v>
      </c>
      <c r="B454" s="511" t="s">
        <v>22917</v>
      </c>
      <c r="C454" s="511" t="s">
        <v>22832</v>
      </c>
      <c r="D454" s="78" t="s">
        <v>65275</v>
      </c>
    </row>
    <row r="455" spans="1:4" ht="13.5">
      <c r="A455" s="511" t="s">
        <v>26602</v>
      </c>
      <c r="B455" s="511" t="s">
        <v>22918</v>
      </c>
      <c r="C455" s="511" t="s">
        <v>22832</v>
      </c>
      <c r="D455" s="78" t="s">
        <v>65904</v>
      </c>
    </row>
    <row r="456" spans="1:4" ht="13.5">
      <c r="A456" s="511" t="s">
        <v>26603</v>
      </c>
      <c r="B456" s="511" t="s">
        <v>22919</v>
      </c>
      <c r="C456" s="511" t="s">
        <v>22832</v>
      </c>
      <c r="D456" s="78" t="s">
        <v>66561</v>
      </c>
    </row>
    <row r="457" spans="1:4" ht="13.5">
      <c r="A457" s="511" t="s">
        <v>26604</v>
      </c>
      <c r="B457" s="511" t="s">
        <v>22920</v>
      </c>
      <c r="C457" s="511" t="s">
        <v>22832</v>
      </c>
      <c r="D457" s="78" t="s">
        <v>61477</v>
      </c>
    </row>
    <row r="458" spans="1:4" ht="13.5">
      <c r="A458" s="511" t="s">
        <v>26605</v>
      </c>
      <c r="B458" s="511" t="s">
        <v>22921</v>
      </c>
      <c r="C458" s="511" t="s">
        <v>22832</v>
      </c>
      <c r="D458" s="78" t="s">
        <v>55788</v>
      </c>
    </row>
    <row r="459" spans="1:4" ht="13.5">
      <c r="A459" s="511" t="s">
        <v>26606</v>
      </c>
      <c r="B459" s="511" t="s">
        <v>22923</v>
      </c>
      <c r="C459" s="511" t="s">
        <v>22832</v>
      </c>
      <c r="D459" s="78" t="s">
        <v>66562</v>
      </c>
    </row>
    <row r="460" spans="1:4" ht="13.5">
      <c r="A460" s="511" t="s">
        <v>26607</v>
      </c>
      <c r="B460" s="511" t="s">
        <v>22924</v>
      </c>
      <c r="C460" s="511" t="s">
        <v>22832</v>
      </c>
      <c r="D460" s="78" t="s">
        <v>66563</v>
      </c>
    </row>
    <row r="461" spans="1:4" ht="13.5">
      <c r="A461" s="511" t="s">
        <v>26608</v>
      </c>
      <c r="B461" s="511" t="s">
        <v>22925</v>
      </c>
      <c r="C461" s="511" t="s">
        <v>22832</v>
      </c>
      <c r="D461" s="78" t="s">
        <v>66564</v>
      </c>
    </row>
    <row r="462" spans="1:4" ht="13.5">
      <c r="A462" s="511" t="s">
        <v>26609</v>
      </c>
      <c r="B462" s="511" t="s">
        <v>22926</v>
      </c>
      <c r="C462" s="511" t="s">
        <v>22832</v>
      </c>
      <c r="D462" s="78" t="s">
        <v>66565</v>
      </c>
    </row>
    <row r="463" spans="1:4" ht="13.5">
      <c r="A463" s="511" t="s">
        <v>26610</v>
      </c>
      <c r="B463" s="511" t="s">
        <v>22927</v>
      </c>
      <c r="C463" s="511" t="s">
        <v>22832</v>
      </c>
      <c r="D463" s="78" t="s">
        <v>62156</v>
      </c>
    </row>
    <row r="464" spans="1:4" ht="13.5">
      <c r="A464" s="511" t="s">
        <v>26611</v>
      </c>
      <c r="B464" s="511" t="s">
        <v>22928</v>
      </c>
      <c r="C464" s="511" t="s">
        <v>22832</v>
      </c>
      <c r="D464" s="78" t="s">
        <v>61887</v>
      </c>
    </row>
    <row r="465" spans="1:4" ht="13.5">
      <c r="A465" s="511" t="s">
        <v>26612</v>
      </c>
      <c r="B465" s="511" t="s">
        <v>22929</v>
      </c>
      <c r="C465" s="511" t="s">
        <v>22832</v>
      </c>
      <c r="D465" s="78" t="s">
        <v>66566</v>
      </c>
    </row>
    <row r="466" spans="1:4" ht="13.5">
      <c r="A466" s="511" t="s">
        <v>26613</v>
      </c>
      <c r="B466" s="511" t="s">
        <v>22930</v>
      </c>
      <c r="C466" s="511" t="s">
        <v>22832</v>
      </c>
      <c r="D466" s="78" t="s">
        <v>57224</v>
      </c>
    </row>
    <row r="467" spans="1:4" ht="13.5">
      <c r="A467" s="511" t="s">
        <v>26614</v>
      </c>
      <c r="B467" s="511" t="s">
        <v>22931</v>
      </c>
      <c r="C467" s="511" t="s">
        <v>22832</v>
      </c>
      <c r="D467" s="78" t="s">
        <v>23033</v>
      </c>
    </row>
    <row r="468" spans="1:4" ht="13.5">
      <c r="A468" s="511" t="s">
        <v>26615</v>
      </c>
      <c r="B468" s="511" t="s">
        <v>22933</v>
      </c>
      <c r="C468" s="511" t="s">
        <v>22832</v>
      </c>
      <c r="D468" s="78" t="s">
        <v>66567</v>
      </c>
    </row>
    <row r="469" spans="1:4" ht="13.5">
      <c r="A469" s="511" t="s">
        <v>26616</v>
      </c>
      <c r="B469" s="511" t="s">
        <v>22934</v>
      </c>
      <c r="C469" s="511" t="s">
        <v>22832</v>
      </c>
      <c r="D469" s="78" t="s">
        <v>66568</v>
      </c>
    </row>
    <row r="470" spans="1:4" ht="13.5">
      <c r="A470" s="511" t="s">
        <v>26617</v>
      </c>
      <c r="B470" s="511" t="s">
        <v>22935</v>
      </c>
      <c r="C470" s="511" t="s">
        <v>22832</v>
      </c>
      <c r="D470" s="78" t="s">
        <v>66569</v>
      </c>
    </row>
    <row r="471" spans="1:4" ht="13.5">
      <c r="A471" s="511" t="s">
        <v>26618</v>
      </c>
      <c r="B471" s="511" t="s">
        <v>22936</v>
      </c>
      <c r="C471" s="511" t="s">
        <v>22832</v>
      </c>
      <c r="D471" s="78" t="s">
        <v>56979</v>
      </c>
    </row>
    <row r="472" spans="1:4" ht="13.5">
      <c r="A472" s="511" t="s">
        <v>26619</v>
      </c>
      <c r="B472" s="511" t="s">
        <v>22937</v>
      </c>
      <c r="C472" s="511" t="s">
        <v>22832</v>
      </c>
      <c r="D472" s="78" t="s">
        <v>26235</v>
      </c>
    </row>
    <row r="473" spans="1:4" ht="13.5">
      <c r="A473" s="511" t="s">
        <v>26620</v>
      </c>
      <c r="B473" s="511" t="s">
        <v>22938</v>
      </c>
      <c r="C473" s="511" t="s">
        <v>22832</v>
      </c>
      <c r="D473" s="78" t="s">
        <v>55329</v>
      </c>
    </row>
    <row r="474" spans="1:4" ht="13.5">
      <c r="A474" s="511" t="s">
        <v>26621</v>
      </c>
      <c r="B474" s="511" t="s">
        <v>22939</v>
      </c>
      <c r="C474" s="511" t="s">
        <v>22832</v>
      </c>
      <c r="D474" s="78" t="s">
        <v>66570</v>
      </c>
    </row>
    <row r="475" spans="1:4" ht="13.5">
      <c r="A475" s="511" t="s">
        <v>26622</v>
      </c>
      <c r="B475" s="511" t="s">
        <v>22940</v>
      </c>
      <c r="C475" s="511" t="s">
        <v>22832</v>
      </c>
      <c r="D475" s="78" t="s">
        <v>66571</v>
      </c>
    </row>
    <row r="476" spans="1:4" ht="13.5">
      <c r="A476" s="511" t="s">
        <v>26623</v>
      </c>
      <c r="B476" s="511" t="s">
        <v>22941</v>
      </c>
      <c r="C476" s="511" t="s">
        <v>22832</v>
      </c>
      <c r="D476" s="78" t="s">
        <v>58216</v>
      </c>
    </row>
    <row r="477" spans="1:4" ht="13.5">
      <c r="A477" s="511" t="s">
        <v>26624</v>
      </c>
      <c r="B477" s="511" t="s">
        <v>22942</v>
      </c>
      <c r="C477" s="511" t="s">
        <v>22832</v>
      </c>
      <c r="D477" s="78" t="s">
        <v>56605</v>
      </c>
    </row>
    <row r="478" spans="1:4" ht="13.5">
      <c r="A478" s="511" t="s">
        <v>26625</v>
      </c>
      <c r="B478" s="511" t="s">
        <v>22943</v>
      </c>
      <c r="C478" s="511" t="s">
        <v>22832</v>
      </c>
      <c r="D478" s="78" t="s">
        <v>66572</v>
      </c>
    </row>
    <row r="479" spans="1:4" ht="13.5">
      <c r="A479" s="511" t="s">
        <v>26626</v>
      </c>
      <c r="B479" s="511" t="s">
        <v>22944</v>
      </c>
      <c r="C479" s="511" t="s">
        <v>22832</v>
      </c>
      <c r="D479" s="78" t="s">
        <v>65187</v>
      </c>
    </row>
    <row r="480" spans="1:4" ht="13.5">
      <c r="A480" s="511" t="s">
        <v>26627</v>
      </c>
      <c r="B480" s="511" t="s">
        <v>50788</v>
      </c>
      <c r="C480" s="511" t="s">
        <v>22832</v>
      </c>
      <c r="D480" s="78" t="s">
        <v>66573</v>
      </c>
    </row>
    <row r="481" spans="1:4" ht="13.5">
      <c r="A481" s="511" t="s">
        <v>26628</v>
      </c>
      <c r="B481" s="511" t="s">
        <v>22945</v>
      </c>
      <c r="C481" s="511" t="s">
        <v>22832</v>
      </c>
      <c r="D481" s="78" t="s">
        <v>66574</v>
      </c>
    </row>
    <row r="482" spans="1:4" ht="13.5">
      <c r="A482" s="511" t="s">
        <v>26629</v>
      </c>
      <c r="B482" s="511" t="s">
        <v>22946</v>
      </c>
      <c r="C482" s="511" t="s">
        <v>22832</v>
      </c>
      <c r="D482" s="78" t="s">
        <v>66575</v>
      </c>
    </row>
    <row r="483" spans="1:4" ht="13.5">
      <c r="A483" s="511" t="s">
        <v>26630</v>
      </c>
      <c r="B483" s="511" t="s">
        <v>22947</v>
      </c>
      <c r="C483" s="511" t="s">
        <v>22832</v>
      </c>
      <c r="D483" s="78" t="s">
        <v>66576</v>
      </c>
    </row>
    <row r="484" spans="1:4" ht="13.5">
      <c r="A484" s="511" t="s">
        <v>26631</v>
      </c>
      <c r="B484" s="511" t="s">
        <v>22948</v>
      </c>
      <c r="C484" s="511" t="s">
        <v>22832</v>
      </c>
      <c r="D484" s="78" t="s">
        <v>66577</v>
      </c>
    </row>
    <row r="485" spans="1:4" ht="13.5">
      <c r="A485" s="511" t="s">
        <v>26632</v>
      </c>
      <c r="B485" s="511" t="s">
        <v>22949</v>
      </c>
      <c r="C485" s="511" t="s">
        <v>22832</v>
      </c>
      <c r="D485" s="78" t="s">
        <v>66578</v>
      </c>
    </row>
    <row r="486" spans="1:4" ht="13.5">
      <c r="A486" s="511" t="s">
        <v>26633</v>
      </c>
      <c r="B486" s="511" t="s">
        <v>22950</v>
      </c>
      <c r="C486" s="511" t="s">
        <v>22832</v>
      </c>
      <c r="D486" s="78" t="s">
        <v>66579</v>
      </c>
    </row>
    <row r="487" spans="1:4" ht="13.5">
      <c r="A487" s="511" t="s">
        <v>26634</v>
      </c>
      <c r="B487" s="511" t="s">
        <v>22951</v>
      </c>
      <c r="C487" s="511" t="s">
        <v>22832</v>
      </c>
      <c r="D487" s="78" t="s">
        <v>66580</v>
      </c>
    </row>
    <row r="488" spans="1:4" ht="13.5">
      <c r="A488" s="511" t="s">
        <v>26635</v>
      </c>
      <c r="B488" s="511" t="s">
        <v>22952</v>
      </c>
      <c r="C488" s="511" t="s">
        <v>22832</v>
      </c>
      <c r="D488" s="78" t="s">
        <v>66581</v>
      </c>
    </row>
    <row r="489" spans="1:4" ht="13.5">
      <c r="A489" s="511" t="s">
        <v>26636</v>
      </c>
      <c r="B489" s="511" t="s">
        <v>22953</v>
      </c>
      <c r="C489" s="511" t="s">
        <v>22832</v>
      </c>
      <c r="D489" s="78" t="s">
        <v>23279</v>
      </c>
    </row>
    <row r="490" spans="1:4" ht="13.5">
      <c r="A490" s="511" t="s">
        <v>26637</v>
      </c>
      <c r="B490" s="511" t="s">
        <v>22955</v>
      </c>
      <c r="C490" s="511" t="s">
        <v>22832</v>
      </c>
      <c r="D490" s="78" t="s">
        <v>66582</v>
      </c>
    </row>
    <row r="491" spans="1:4" ht="13.5">
      <c r="A491" s="511" t="s">
        <v>26638</v>
      </c>
      <c r="B491" s="511" t="s">
        <v>22956</v>
      </c>
      <c r="C491" s="511" t="s">
        <v>22832</v>
      </c>
      <c r="D491" s="78" t="s">
        <v>55047</v>
      </c>
    </row>
    <row r="492" spans="1:4" ht="13.5">
      <c r="A492" s="511" t="s">
        <v>26639</v>
      </c>
      <c r="B492" s="511" t="s">
        <v>22957</v>
      </c>
      <c r="C492" s="511" t="s">
        <v>22832</v>
      </c>
      <c r="D492" s="78" t="s">
        <v>61898</v>
      </c>
    </row>
    <row r="493" spans="1:4" ht="13.5">
      <c r="A493" s="511" t="s">
        <v>26640</v>
      </c>
      <c r="B493" s="511" t="s">
        <v>22958</v>
      </c>
      <c r="C493" s="511" t="s">
        <v>22832</v>
      </c>
      <c r="D493" s="78" t="s">
        <v>56831</v>
      </c>
    </row>
    <row r="494" spans="1:4" ht="13.5">
      <c r="A494" s="511" t="s">
        <v>26641</v>
      </c>
      <c r="B494" s="511" t="s">
        <v>22959</v>
      </c>
      <c r="C494" s="511" t="s">
        <v>22832</v>
      </c>
      <c r="D494" s="78" t="s">
        <v>55918</v>
      </c>
    </row>
    <row r="495" spans="1:4" ht="13.5">
      <c r="A495" s="511" t="s">
        <v>26642</v>
      </c>
      <c r="B495" s="511" t="s">
        <v>22960</v>
      </c>
      <c r="C495" s="511" t="s">
        <v>22832</v>
      </c>
      <c r="D495" s="78" t="s">
        <v>66583</v>
      </c>
    </row>
    <row r="496" spans="1:4" ht="13.5">
      <c r="A496" s="511" t="s">
        <v>26643</v>
      </c>
      <c r="B496" s="511" t="s">
        <v>22961</v>
      </c>
      <c r="C496" s="511" t="s">
        <v>22832</v>
      </c>
      <c r="D496" s="78" t="s">
        <v>66584</v>
      </c>
    </row>
    <row r="497" spans="1:4" ht="13.5">
      <c r="A497" s="511" t="s">
        <v>26644</v>
      </c>
      <c r="B497" s="511" t="s">
        <v>22962</v>
      </c>
      <c r="C497" s="511" t="s">
        <v>22832</v>
      </c>
      <c r="D497" s="78" t="s">
        <v>66585</v>
      </c>
    </row>
    <row r="498" spans="1:4" ht="13.5">
      <c r="A498" s="511" t="s">
        <v>26645</v>
      </c>
      <c r="B498" s="511" t="s">
        <v>22963</v>
      </c>
      <c r="C498" s="511" t="s">
        <v>22832</v>
      </c>
      <c r="D498" s="78" t="s">
        <v>66586</v>
      </c>
    </row>
    <row r="499" spans="1:4" ht="13.5">
      <c r="A499" s="511" t="s">
        <v>26646</v>
      </c>
      <c r="B499" s="511" t="s">
        <v>22964</v>
      </c>
      <c r="C499" s="511" t="s">
        <v>22832</v>
      </c>
      <c r="D499" s="78" t="s">
        <v>66587</v>
      </c>
    </row>
    <row r="500" spans="1:4" ht="13.5">
      <c r="A500" s="511" t="s">
        <v>26647</v>
      </c>
      <c r="B500" s="511" t="s">
        <v>22965</v>
      </c>
      <c r="C500" s="511" t="s">
        <v>22832</v>
      </c>
      <c r="D500" s="78" t="s">
        <v>66588</v>
      </c>
    </row>
    <row r="501" spans="1:4" ht="13.5">
      <c r="A501" s="511" t="s">
        <v>26648</v>
      </c>
      <c r="B501" s="511" t="s">
        <v>22966</v>
      </c>
      <c r="C501" s="511" t="s">
        <v>22832</v>
      </c>
      <c r="D501" s="78" t="s">
        <v>66589</v>
      </c>
    </row>
    <row r="502" spans="1:4" ht="13.5">
      <c r="A502" s="511" t="s">
        <v>26649</v>
      </c>
      <c r="B502" s="511" t="s">
        <v>22967</v>
      </c>
      <c r="C502" s="511" t="s">
        <v>22832</v>
      </c>
      <c r="D502" s="78" t="s">
        <v>66590</v>
      </c>
    </row>
    <row r="503" spans="1:4" ht="13.5">
      <c r="A503" s="511" t="s">
        <v>26650</v>
      </c>
      <c r="B503" s="511" t="s">
        <v>22968</v>
      </c>
      <c r="C503" s="511" t="s">
        <v>22832</v>
      </c>
      <c r="D503" s="78" t="s">
        <v>56727</v>
      </c>
    </row>
    <row r="504" spans="1:4" ht="13.5">
      <c r="A504" s="511" t="s">
        <v>26651</v>
      </c>
      <c r="B504" s="511" t="s">
        <v>22969</v>
      </c>
      <c r="C504" s="511" t="s">
        <v>22832</v>
      </c>
      <c r="D504" s="78" t="s">
        <v>66591</v>
      </c>
    </row>
    <row r="505" spans="1:4" ht="13.5">
      <c r="A505" s="511" t="s">
        <v>26652</v>
      </c>
      <c r="B505" s="511" t="s">
        <v>22970</v>
      </c>
      <c r="C505" s="511" t="s">
        <v>22832</v>
      </c>
      <c r="D505" s="78" t="s">
        <v>66592</v>
      </c>
    </row>
    <row r="506" spans="1:4" ht="13.5">
      <c r="A506" s="511" t="s">
        <v>26653</v>
      </c>
      <c r="B506" s="511" t="s">
        <v>22971</v>
      </c>
      <c r="C506" s="511" t="s">
        <v>22832</v>
      </c>
      <c r="D506" s="78" t="s">
        <v>66593</v>
      </c>
    </row>
    <row r="507" spans="1:4" ht="13.5">
      <c r="A507" s="511" t="s">
        <v>26654</v>
      </c>
      <c r="B507" s="511" t="s">
        <v>22972</v>
      </c>
      <c r="C507" s="511" t="s">
        <v>22832</v>
      </c>
      <c r="D507" s="78" t="s">
        <v>66594</v>
      </c>
    </row>
    <row r="508" spans="1:4" ht="13.5">
      <c r="A508" s="511" t="s">
        <v>26655</v>
      </c>
      <c r="B508" s="511" t="s">
        <v>22973</v>
      </c>
      <c r="C508" s="511" t="s">
        <v>22832</v>
      </c>
      <c r="D508" s="78" t="s">
        <v>66595</v>
      </c>
    </row>
    <row r="509" spans="1:4" ht="13.5">
      <c r="A509" s="511" t="s">
        <v>26656</v>
      </c>
      <c r="B509" s="511" t="s">
        <v>22974</v>
      </c>
      <c r="C509" s="511" t="s">
        <v>22832</v>
      </c>
      <c r="D509" s="78" t="s">
        <v>66596</v>
      </c>
    </row>
    <row r="510" spans="1:4" ht="13.5">
      <c r="A510" s="511" t="s">
        <v>26657</v>
      </c>
      <c r="B510" s="511" t="s">
        <v>22975</v>
      </c>
      <c r="C510" s="511" t="s">
        <v>22832</v>
      </c>
      <c r="D510" s="78" t="s">
        <v>66597</v>
      </c>
    </row>
    <row r="511" spans="1:4" ht="13.5">
      <c r="A511" s="511" t="s">
        <v>26658</v>
      </c>
      <c r="B511" s="511" t="s">
        <v>22976</v>
      </c>
      <c r="C511" s="511" t="s">
        <v>22832</v>
      </c>
      <c r="D511" s="78" t="s">
        <v>58833</v>
      </c>
    </row>
    <row r="512" spans="1:4" ht="13.5">
      <c r="A512" s="511" t="s">
        <v>26659</v>
      </c>
      <c r="B512" s="511" t="s">
        <v>26660</v>
      </c>
      <c r="C512" s="511" t="s">
        <v>22832</v>
      </c>
      <c r="D512" s="78" t="s">
        <v>59359</v>
      </c>
    </row>
    <row r="513" spans="1:4" ht="13.5">
      <c r="A513" s="511" t="s">
        <v>50789</v>
      </c>
      <c r="B513" s="511" t="s">
        <v>50790</v>
      </c>
      <c r="C513" s="511" t="s">
        <v>22832</v>
      </c>
      <c r="D513" s="78" t="s">
        <v>66598</v>
      </c>
    </row>
    <row r="514" spans="1:4" ht="13.5">
      <c r="A514" s="511" t="s">
        <v>50791</v>
      </c>
      <c r="B514" s="511" t="s">
        <v>50792</v>
      </c>
      <c r="C514" s="511" t="s">
        <v>22832</v>
      </c>
      <c r="D514" s="78" t="s">
        <v>66599</v>
      </c>
    </row>
    <row r="515" spans="1:4" ht="13.5">
      <c r="A515" s="511" t="s">
        <v>55123</v>
      </c>
      <c r="B515" s="511" t="s">
        <v>55124</v>
      </c>
      <c r="C515" s="511" t="s">
        <v>22832</v>
      </c>
      <c r="D515" s="78" t="s">
        <v>66600</v>
      </c>
    </row>
    <row r="516" spans="1:4" ht="13.5">
      <c r="A516" s="511" t="s">
        <v>26661</v>
      </c>
      <c r="B516" s="511" t="s">
        <v>22977</v>
      </c>
      <c r="C516" s="511" t="s">
        <v>22978</v>
      </c>
      <c r="D516" s="78" t="s">
        <v>66601</v>
      </c>
    </row>
    <row r="517" spans="1:4" ht="13.5">
      <c r="A517" s="511" t="s">
        <v>26662</v>
      </c>
      <c r="B517" s="511" t="s">
        <v>22979</v>
      </c>
      <c r="C517" s="511" t="s">
        <v>22978</v>
      </c>
      <c r="D517" s="78" t="s">
        <v>56310</v>
      </c>
    </row>
    <row r="518" spans="1:4" ht="13.5">
      <c r="A518" s="511" t="s">
        <v>26663</v>
      </c>
      <c r="B518" s="511" t="s">
        <v>22980</v>
      </c>
      <c r="C518" s="511" t="s">
        <v>22978</v>
      </c>
      <c r="D518" s="78" t="s">
        <v>66602</v>
      </c>
    </row>
    <row r="519" spans="1:4" ht="13.5">
      <c r="A519" s="511" t="s">
        <v>26664</v>
      </c>
      <c r="B519" s="511" t="s">
        <v>22981</v>
      </c>
      <c r="C519" s="511" t="s">
        <v>22978</v>
      </c>
      <c r="D519" s="78" t="s">
        <v>66603</v>
      </c>
    </row>
    <row r="520" spans="1:4" ht="13.5">
      <c r="A520" s="511" t="s">
        <v>26665</v>
      </c>
      <c r="B520" s="511" t="s">
        <v>22982</v>
      </c>
      <c r="C520" s="511" t="s">
        <v>22978</v>
      </c>
      <c r="D520" s="78" t="s">
        <v>56952</v>
      </c>
    </row>
    <row r="521" spans="1:4" ht="13.5">
      <c r="A521" s="511" t="s">
        <v>26666</v>
      </c>
      <c r="B521" s="511" t="s">
        <v>22983</v>
      </c>
      <c r="C521" s="511" t="s">
        <v>22978</v>
      </c>
      <c r="D521" s="78" t="s">
        <v>23033</v>
      </c>
    </row>
    <row r="522" spans="1:4" ht="13.5">
      <c r="A522" s="511" t="s">
        <v>26667</v>
      </c>
      <c r="B522" s="511" t="s">
        <v>22985</v>
      </c>
      <c r="C522" s="511" t="s">
        <v>22978</v>
      </c>
      <c r="D522" s="78" t="s">
        <v>65297</v>
      </c>
    </row>
    <row r="523" spans="1:4" ht="13.5">
      <c r="A523" s="511" t="s">
        <v>26668</v>
      </c>
      <c r="B523" s="511" t="s">
        <v>22986</v>
      </c>
      <c r="C523" s="511" t="s">
        <v>22978</v>
      </c>
      <c r="D523" s="78" t="s">
        <v>56768</v>
      </c>
    </row>
    <row r="524" spans="1:4" ht="13.5">
      <c r="A524" s="511" t="s">
        <v>26669</v>
      </c>
      <c r="B524" s="511" t="s">
        <v>22987</v>
      </c>
      <c r="C524" s="511" t="s">
        <v>22978</v>
      </c>
      <c r="D524" s="78" t="s">
        <v>66604</v>
      </c>
    </row>
    <row r="525" spans="1:4" ht="13.5">
      <c r="A525" s="511" t="s">
        <v>26670</v>
      </c>
      <c r="B525" s="511" t="s">
        <v>22988</v>
      </c>
      <c r="C525" s="511" t="s">
        <v>22978</v>
      </c>
      <c r="D525" s="78" t="s">
        <v>58348</v>
      </c>
    </row>
    <row r="526" spans="1:4" ht="13.5">
      <c r="A526" s="511" t="s">
        <v>26671</v>
      </c>
      <c r="B526" s="511" t="s">
        <v>22989</v>
      </c>
      <c r="C526" s="511" t="s">
        <v>22978</v>
      </c>
      <c r="D526" s="78" t="s">
        <v>56461</v>
      </c>
    </row>
    <row r="527" spans="1:4" ht="13.5">
      <c r="A527" s="511" t="s">
        <v>26672</v>
      </c>
      <c r="B527" s="511" t="s">
        <v>22990</v>
      </c>
      <c r="C527" s="511" t="s">
        <v>22978</v>
      </c>
      <c r="D527" s="78" t="s">
        <v>66605</v>
      </c>
    </row>
    <row r="528" spans="1:4" ht="13.5">
      <c r="A528" s="511" t="s">
        <v>26673</v>
      </c>
      <c r="B528" s="511" t="s">
        <v>22991</v>
      </c>
      <c r="C528" s="511" t="s">
        <v>22978</v>
      </c>
      <c r="D528" s="78" t="s">
        <v>66606</v>
      </c>
    </row>
    <row r="529" spans="1:4" ht="13.5">
      <c r="A529" s="511" t="s">
        <v>26674</v>
      </c>
      <c r="B529" s="511" t="s">
        <v>22992</v>
      </c>
      <c r="C529" s="511" t="s">
        <v>22978</v>
      </c>
      <c r="D529" s="78" t="s">
        <v>66607</v>
      </c>
    </row>
    <row r="530" spans="1:4" ht="13.5">
      <c r="A530" s="511" t="s">
        <v>26675</v>
      </c>
      <c r="B530" s="511" t="s">
        <v>22993</v>
      </c>
      <c r="C530" s="511" t="s">
        <v>22978</v>
      </c>
      <c r="D530" s="78" t="s">
        <v>64339</v>
      </c>
    </row>
    <row r="531" spans="1:4" ht="13.5">
      <c r="A531" s="511" t="s">
        <v>26676</v>
      </c>
      <c r="B531" s="511" t="s">
        <v>22994</v>
      </c>
      <c r="C531" s="511" t="s">
        <v>22978</v>
      </c>
      <c r="D531" s="78" t="s">
        <v>66608</v>
      </c>
    </row>
    <row r="532" spans="1:4" ht="13.5">
      <c r="A532" s="511" t="s">
        <v>26677</v>
      </c>
      <c r="B532" s="511" t="s">
        <v>22995</v>
      </c>
      <c r="C532" s="511" t="s">
        <v>22978</v>
      </c>
      <c r="D532" s="78" t="s">
        <v>66609</v>
      </c>
    </row>
    <row r="533" spans="1:4" ht="13.5">
      <c r="A533" s="511" t="s">
        <v>26678</v>
      </c>
      <c r="B533" s="511" t="s">
        <v>22996</v>
      </c>
      <c r="C533" s="511" t="s">
        <v>22978</v>
      </c>
      <c r="D533" s="78" t="s">
        <v>66610</v>
      </c>
    </row>
    <row r="534" spans="1:4" ht="13.5">
      <c r="A534" s="511" t="s">
        <v>26679</v>
      </c>
      <c r="B534" s="511" t="s">
        <v>22997</v>
      </c>
      <c r="C534" s="511" t="s">
        <v>22978</v>
      </c>
      <c r="D534" s="78" t="s">
        <v>61808</v>
      </c>
    </row>
    <row r="535" spans="1:4" ht="13.5">
      <c r="A535" s="511" t="s">
        <v>26680</v>
      </c>
      <c r="B535" s="511" t="s">
        <v>22998</v>
      </c>
      <c r="C535" s="511" t="s">
        <v>22978</v>
      </c>
      <c r="D535" s="78" t="s">
        <v>55713</v>
      </c>
    </row>
    <row r="536" spans="1:4" ht="13.5">
      <c r="A536" s="511" t="s">
        <v>26681</v>
      </c>
      <c r="B536" s="511" t="s">
        <v>22999</v>
      </c>
      <c r="C536" s="511" t="s">
        <v>22978</v>
      </c>
      <c r="D536" s="78" t="s">
        <v>66611</v>
      </c>
    </row>
    <row r="537" spans="1:4" ht="13.5">
      <c r="A537" s="511" t="s">
        <v>26682</v>
      </c>
      <c r="B537" s="511" t="s">
        <v>23000</v>
      </c>
      <c r="C537" s="511" t="s">
        <v>22978</v>
      </c>
      <c r="D537" s="78" t="s">
        <v>64582</v>
      </c>
    </row>
    <row r="538" spans="1:4" ht="13.5">
      <c r="A538" s="511" t="s">
        <v>26683</v>
      </c>
      <c r="B538" s="511" t="s">
        <v>23001</v>
      </c>
      <c r="C538" s="511" t="s">
        <v>22978</v>
      </c>
      <c r="D538" s="78" t="s">
        <v>66612</v>
      </c>
    </row>
    <row r="539" spans="1:4" ht="13.5">
      <c r="A539" s="511" t="s">
        <v>26684</v>
      </c>
      <c r="B539" s="511" t="s">
        <v>23002</v>
      </c>
      <c r="C539" s="511" t="s">
        <v>22978</v>
      </c>
      <c r="D539" s="78" t="s">
        <v>58324</v>
      </c>
    </row>
    <row r="540" spans="1:4" ht="13.5">
      <c r="A540" s="511" t="s">
        <v>26685</v>
      </c>
      <c r="B540" s="511" t="s">
        <v>23003</v>
      </c>
      <c r="C540" s="511" t="s">
        <v>22978</v>
      </c>
      <c r="D540" s="78" t="s">
        <v>66613</v>
      </c>
    </row>
    <row r="541" spans="1:4" ht="13.5">
      <c r="A541" s="511" t="s">
        <v>26686</v>
      </c>
      <c r="B541" s="511" t="s">
        <v>23004</v>
      </c>
      <c r="C541" s="511" t="s">
        <v>22978</v>
      </c>
      <c r="D541" s="78" t="s">
        <v>66614</v>
      </c>
    </row>
    <row r="542" spans="1:4" ht="13.5">
      <c r="A542" s="511" t="s">
        <v>26687</v>
      </c>
      <c r="B542" s="511" t="s">
        <v>23005</v>
      </c>
      <c r="C542" s="511" t="s">
        <v>22978</v>
      </c>
      <c r="D542" s="78" t="s">
        <v>66615</v>
      </c>
    </row>
    <row r="543" spans="1:4" ht="13.5">
      <c r="A543" s="511" t="s">
        <v>26688</v>
      </c>
      <c r="B543" s="511" t="s">
        <v>23006</v>
      </c>
      <c r="C543" s="511" t="s">
        <v>22978</v>
      </c>
      <c r="D543" s="78" t="s">
        <v>66616</v>
      </c>
    </row>
    <row r="544" spans="1:4" ht="13.5">
      <c r="A544" s="511" t="s">
        <v>26689</v>
      </c>
      <c r="B544" s="511" t="s">
        <v>23007</v>
      </c>
      <c r="C544" s="511" t="s">
        <v>22978</v>
      </c>
      <c r="D544" s="78" t="s">
        <v>66617</v>
      </c>
    </row>
    <row r="545" spans="1:4" ht="13.5">
      <c r="A545" s="511" t="s">
        <v>26690</v>
      </c>
      <c r="B545" s="511" t="s">
        <v>23008</v>
      </c>
      <c r="C545" s="511" t="s">
        <v>22978</v>
      </c>
      <c r="D545" s="78" t="s">
        <v>49928</v>
      </c>
    </row>
    <row r="546" spans="1:4" ht="13.5">
      <c r="A546" s="511" t="s">
        <v>26691</v>
      </c>
      <c r="B546" s="511" t="s">
        <v>23009</v>
      </c>
      <c r="C546" s="511" t="s">
        <v>22978</v>
      </c>
      <c r="D546" s="78" t="s">
        <v>66618</v>
      </c>
    </row>
    <row r="547" spans="1:4" ht="13.5">
      <c r="A547" s="511" t="s">
        <v>26692</v>
      </c>
      <c r="B547" s="511" t="s">
        <v>23010</v>
      </c>
      <c r="C547" s="511" t="s">
        <v>22978</v>
      </c>
      <c r="D547" s="78" t="s">
        <v>66619</v>
      </c>
    </row>
    <row r="548" spans="1:4" ht="13.5">
      <c r="A548" s="511" t="s">
        <v>26693</v>
      </c>
      <c r="B548" s="511" t="s">
        <v>23011</v>
      </c>
      <c r="C548" s="511" t="s">
        <v>22978</v>
      </c>
      <c r="D548" s="78" t="s">
        <v>66620</v>
      </c>
    </row>
    <row r="549" spans="1:4" ht="13.5">
      <c r="A549" s="511" t="s">
        <v>26694</v>
      </c>
      <c r="B549" s="511" t="s">
        <v>23012</v>
      </c>
      <c r="C549" s="511" t="s">
        <v>22978</v>
      </c>
      <c r="D549" s="78" t="s">
        <v>64077</v>
      </c>
    </row>
    <row r="550" spans="1:4" ht="13.5">
      <c r="A550" s="511" t="s">
        <v>26695</v>
      </c>
      <c r="B550" s="511" t="s">
        <v>23013</v>
      </c>
      <c r="C550" s="511" t="s">
        <v>22978</v>
      </c>
      <c r="D550" s="78" t="s">
        <v>23605</v>
      </c>
    </row>
    <row r="551" spans="1:4" ht="13.5">
      <c r="A551" s="511" t="s">
        <v>26696</v>
      </c>
      <c r="B551" s="511" t="s">
        <v>23015</v>
      </c>
      <c r="C551" s="511" t="s">
        <v>22978</v>
      </c>
      <c r="D551" s="78" t="s">
        <v>66621</v>
      </c>
    </row>
    <row r="552" spans="1:4" ht="13.5">
      <c r="A552" s="511" t="s">
        <v>26697</v>
      </c>
      <c r="B552" s="511" t="s">
        <v>23016</v>
      </c>
      <c r="C552" s="511" t="s">
        <v>22978</v>
      </c>
      <c r="D552" s="78" t="s">
        <v>61902</v>
      </c>
    </row>
    <row r="553" spans="1:4" ht="13.5">
      <c r="A553" s="511" t="s">
        <v>26698</v>
      </c>
      <c r="B553" s="511" t="s">
        <v>23017</v>
      </c>
      <c r="C553" s="511" t="s">
        <v>22978</v>
      </c>
      <c r="D553" s="78" t="s">
        <v>62859</v>
      </c>
    </row>
    <row r="554" spans="1:4" ht="13.5">
      <c r="A554" s="511" t="s">
        <v>26699</v>
      </c>
      <c r="B554" s="511" t="s">
        <v>23018</v>
      </c>
      <c r="C554" s="511" t="s">
        <v>22978</v>
      </c>
      <c r="D554" s="78" t="s">
        <v>66622</v>
      </c>
    </row>
    <row r="555" spans="1:4" ht="13.5">
      <c r="A555" s="511" t="s">
        <v>26700</v>
      </c>
      <c r="B555" s="511" t="s">
        <v>23019</v>
      </c>
      <c r="C555" s="511" t="s">
        <v>22978</v>
      </c>
      <c r="D555" s="78" t="s">
        <v>66623</v>
      </c>
    </row>
    <row r="556" spans="1:4" ht="13.5">
      <c r="A556" s="511" t="s">
        <v>26701</v>
      </c>
      <c r="B556" s="511" t="s">
        <v>23020</v>
      </c>
      <c r="C556" s="511" t="s">
        <v>22978</v>
      </c>
      <c r="D556" s="78" t="s">
        <v>50806</v>
      </c>
    </row>
    <row r="557" spans="1:4" ht="13.5">
      <c r="A557" s="511" t="s">
        <v>26702</v>
      </c>
      <c r="B557" s="511" t="s">
        <v>23022</v>
      </c>
      <c r="C557" s="511" t="s">
        <v>22978</v>
      </c>
      <c r="D557" s="78" t="s">
        <v>26239</v>
      </c>
    </row>
    <row r="558" spans="1:4" ht="13.5">
      <c r="A558" s="511" t="s">
        <v>26703</v>
      </c>
      <c r="B558" s="511" t="s">
        <v>23024</v>
      </c>
      <c r="C558" s="511" t="s">
        <v>22978</v>
      </c>
      <c r="D558" s="78" t="s">
        <v>55769</v>
      </c>
    </row>
    <row r="559" spans="1:4" ht="13.5">
      <c r="A559" s="511" t="s">
        <v>26704</v>
      </c>
      <c r="B559" s="511" t="s">
        <v>23025</v>
      </c>
      <c r="C559" s="511" t="s">
        <v>22978</v>
      </c>
      <c r="D559" s="78" t="s">
        <v>59419</v>
      </c>
    </row>
    <row r="560" spans="1:4" ht="13.5">
      <c r="A560" s="511" t="s">
        <v>26705</v>
      </c>
      <c r="B560" s="511" t="s">
        <v>23026</v>
      </c>
      <c r="C560" s="511" t="s">
        <v>22978</v>
      </c>
      <c r="D560" s="78" t="s">
        <v>23982</v>
      </c>
    </row>
    <row r="561" spans="1:4" ht="13.5">
      <c r="A561" s="511" t="s">
        <v>26706</v>
      </c>
      <c r="B561" s="511" t="s">
        <v>23027</v>
      </c>
      <c r="C561" s="511" t="s">
        <v>22978</v>
      </c>
      <c r="D561" s="78" t="s">
        <v>58449</v>
      </c>
    </row>
    <row r="562" spans="1:4" ht="13.5">
      <c r="A562" s="511" t="s">
        <v>26707</v>
      </c>
      <c r="B562" s="511" t="s">
        <v>23028</v>
      </c>
      <c r="C562" s="511" t="s">
        <v>22978</v>
      </c>
      <c r="D562" s="78" t="s">
        <v>23248</v>
      </c>
    </row>
    <row r="563" spans="1:4" ht="13.5">
      <c r="A563" s="511" t="s">
        <v>26708</v>
      </c>
      <c r="B563" s="511" t="s">
        <v>23030</v>
      </c>
      <c r="C563" s="511" t="s">
        <v>22978</v>
      </c>
      <c r="D563" s="78" t="s">
        <v>66624</v>
      </c>
    </row>
    <row r="564" spans="1:4" ht="13.5">
      <c r="A564" s="511" t="s">
        <v>26709</v>
      </c>
      <c r="B564" s="511" t="s">
        <v>23031</v>
      </c>
      <c r="C564" s="511" t="s">
        <v>22978</v>
      </c>
      <c r="D564" s="78" t="s">
        <v>62467</v>
      </c>
    </row>
    <row r="565" spans="1:4" ht="13.5">
      <c r="A565" s="511" t="s">
        <v>26710</v>
      </c>
      <c r="B565" s="511" t="s">
        <v>23032</v>
      </c>
      <c r="C565" s="511" t="s">
        <v>22978</v>
      </c>
      <c r="D565" s="78" t="s">
        <v>25783</v>
      </c>
    </row>
    <row r="566" spans="1:4" ht="13.5">
      <c r="A566" s="511" t="s">
        <v>26711</v>
      </c>
      <c r="B566" s="511" t="s">
        <v>23034</v>
      </c>
      <c r="C566" s="511" t="s">
        <v>22978</v>
      </c>
      <c r="D566" s="78" t="s">
        <v>57603</v>
      </c>
    </row>
    <row r="567" spans="1:4" ht="13.5">
      <c r="A567" s="511" t="s">
        <v>26712</v>
      </c>
      <c r="B567" s="511" t="s">
        <v>23035</v>
      </c>
      <c r="C567" s="511" t="s">
        <v>22978</v>
      </c>
      <c r="D567" s="78" t="s">
        <v>66625</v>
      </c>
    </row>
    <row r="568" spans="1:4" ht="13.5">
      <c r="A568" s="511" t="s">
        <v>26713</v>
      </c>
      <c r="B568" s="511" t="s">
        <v>23036</v>
      </c>
      <c r="C568" s="511" t="s">
        <v>22978</v>
      </c>
      <c r="D568" s="78" t="s">
        <v>66626</v>
      </c>
    </row>
    <row r="569" spans="1:4" ht="13.5">
      <c r="A569" s="511" t="s">
        <v>26714</v>
      </c>
      <c r="B569" s="511" t="s">
        <v>23037</v>
      </c>
      <c r="C569" s="511" t="s">
        <v>22978</v>
      </c>
      <c r="D569" s="78" t="s">
        <v>66103</v>
      </c>
    </row>
    <row r="570" spans="1:4" ht="13.5">
      <c r="A570" s="511" t="s">
        <v>26715</v>
      </c>
      <c r="B570" s="511" t="s">
        <v>23038</v>
      </c>
      <c r="C570" s="511" t="s">
        <v>22978</v>
      </c>
      <c r="D570" s="78" t="s">
        <v>26243</v>
      </c>
    </row>
    <row r="571" spans="1:4" ht="13.5">
      <c r="A571" s="511" t="s">
        <v>26716</v>
      </c>
      <c r="B571" s="511" t="s">
        <v>23039</v>
      </c>
      <c r="C571" s="511" t="s">
        <v>22978</v>
      </c>
      <c r="D571" s="78" t="s">
        <v>59431</v>
      </c>
    </row>
    <row r="572" spans="1:4" ht="13.5">
      <c r="A572" s="511" t="s">
        <v>26717</v>
      </c>
      <c r="B572" s="511" t="s">
        <v>23040</v>
      </c>
      <c r="C572" s="511" t="s">
        <v>22978</v>
      </c>
      <c r="D572" s="78" t="s">
        <v>66627</v>
      </c>
    </row>
    <row r="573" spans="1:4" ht="13.5">
      <c r="A573" s="511" t="s">
        <v>26718</v>
      </c>
      <c r="B573" s="511" t="s">
        <v>23041</v>
      </c>
      <c r="C573" s="511" t="s">
        <v>22978</v>
      </c>
      <c r="D573" s="78" t="s">
        <v>56745</v>
      </c>
    </row>
    <row r="574" spans="1:4" ht="13.5">
      <c r="A574" s="511" t="s">
        <v>26719</v>
      </c>
      <c r="B574" s="511" t="s">
        <v>23042</v>
      </c>
      <c r="C574" s="511" t="s">
        <v>22978</v>
      </c>
      <c r="D574" s="78" t="s">
        <v>66628</v>
      </c>
    </row>
    <row r="575" spans="1:4" ht="13.5">
      <c r="A575" s="511" t="s">
        <v>26720</v>
      </c>
      <c r="B575" s="511" t="s">
        <v>23043</v>
      </c>
      <c r="C575" s="511" t="s">
        <v>22978</v>
      </c>
      <c r="D575" s="78" t="s">
        <v>66629</v>
      </c>
    </row>
    <row r="576" spans="1:4" ht="13.5">
      <c r="A576" s="511" t="s">
        <v>26721</v>
      </c>
      <c r="B576" s="511" t="s">
        <v>23044</v>
      </c>
      <c r="C576" s="511" t="s">
        <v>22978</v>
      </c>
      <c r="D576" s="78" t="s">
        <v>55632</v>
      </c>
    </row>
    <row r="577" spans="1:4" ht="13.5">
      <c r="A577" s="511" t="s">
        <v>26722</v>
      </c>
      <c r="B577" s="511" t="s">
        <v>23045</v>
      </c>
      <c r="C577" s="511" t="s">
        <v>22978</v>
      </c>
      <c r="D577" s="78" t="s">
        <v>66630</v>
      </c>
    </row>
    <row r="578" spans="1:4" ht="13.5">
      <c r="A578" s="511" t="s">
        <v>26723</v>
      </c>
      <c r="B578" s="511" t="s">
        <v>23046</v>
      </c>
      <c r="C578" s="511" t="s">
        <v>22978</v>
      </c>
      <c r="D578" s="78" t="s">
        <v>66631</v>
      </c>
    </row>
    <row r="579" spans="1:4" ht="13.5">
      <c r="A579" s="511" t="s">
        <v>26724</v>
      </c>
      <c r="B579" s="511" t="s">
        <v>23047</v>
      </c>
      <c r="C579" s="511" t="s">
        <v>22978</v>
      </c>
      <c r="D579" s="78" t="s">
        <v>25784</v>
      </c>
    </row>
    <row r="580" spans="1:4" ht="13.5">
      <c r="A580" s="511" t="s">
        <v>26725</v>
      </c>
      <c r="B580" s="511" t="s">
        <v>23048</v>
      </c>
      <c r="C580" s="511" t="s">
        <v>22978</v>
      </c>
      <c r="D580" s="78" t="s">
        <v>55143</v>
      </c>
    </row>
    <row r="581" spans="1:4" ht="13.5">
      <c r="A581" s="511" t="s">
        <v>26726</v>
      </c>
      <c r="B581" s="511" t="s">
        <v>23049</v>
      </c>
      <c r="C581" s="511" t="s">
        <v>22978</v>
      </c>
      <c r="D581" s="78" t="s">
        <v>66632</v>
      </c>
    </row>
    <row r="582" spans="1:4" ht="13.5">
      <c r="A582" s="511" t="s">
        <v>26727</v>
      </c>
      <c r="B582" s="511" t="s">
        <v>23050</v>
      </c>
      <c r="C582" s="511" t="s">
        <v>22978</v>
      </c>
      <c r="D582" s="78" t="s">
        <v>57764</v>
      </c>
    </row>
    <row r="583" spans="1:4" ht="13.5">
      <c r="A583" s="511" t="s">
        <v>26728</v>
      </c>
      <c r="B583" s="511" t="s">
        <v>23051</v>
      </c>
      <c r="C583" s="511" t="s">
        <v>22978</v>
      </c>
      <c r="D583" s="78" t="s">
        <v>64537</v>
      </c>
    </row>
    <row r="584" spans="1:4" ht="13.5">
      <c r="A584" s="511" t="s">
        <v>26729</v>
      </c>
      <c r="B584" s="511" t="s">
        <v>23052</v>
      </c>
      <c r="C584" s="511" t="s">
        <v>22978</v>
      </c>
      <c r="D584" s="78" t="s">
        <v>23253</v>
      </c>
    </row>
    <row r="585" spans="1:4" ht="13.5">
      <c r="A585" s="511" t="s">
        <v>26730</v>
      </c>
      <c r="B585" s="511" t="s">
        <v>23053</v>
      </c>
      <c r="C585" s="511" t="s">
        <v>22978</v>
      </c>
      <c r="D585" s="78" t="s">
        <v>55701</v>
      </c>
    </row>
    <row r="586" spans="1:4" ht="13.5">
      <c r="A586" s="511" t="s">
        <v>26731</v>
      </c>
      <c r="B586" s="511" t="s">
        <v>23054</v>
      </c>
      <c r="C586" s="511" t="s">
        <v>22978</v>
      </c>
      <c r="D586" s="78" t="s">
        <v>56279</v>
      </c>
    </row>
    <row r="587" spans="1:4" ht="13.5">
      <c r="A587" s="511" t="s">
        <v>26732</v>
      </c>
      <c r="B587" s="511" t="s">
        <v>23056</v>
      </c>
      <c r="C587" s="511" t="s">
        <v>22978</v>
      </c>
      <c r="D587" s="78" t="s">
        <v>55376</v>
      </c>
    </row>
    <row r="588" spans="1:4" ht="13.5">
      <c r="A588" s="511" t="s">
        <v>26733</v>
      </c>
      <c r="B588" s="511" t="s">
        <v>23057</v>
      </c>
      <c r="C588" s="511" t="s">
        <v>22978</v>
      </c>
      <c r="D588" s="78" t="s">
        <v>66633</v>
      </c>
    </row>
    <row r="589" spans="1:4" ht="13.5">
      <c r="A589" s="511" t="s">
        <v>26734</v>
      </c>
      <c r="B589" s="511" t="s">
        <v>23058</v>
      </c>
      <c r="C589" s="511" t="s">
        <v>22978</v>
      </c>
      <c r="D589" s="78" t="s">
        <v>58248</v>
      </c>
    </row>
    <row r="590" spans="1:4" ht="13.5">
      <c r="A590" s="511" t="s">
        <v>26735</v>
      </c>
      <c r="B590" s="511" t="s">
        <v>23059</v>
      </c>
      <c r="C590" s="511" t="s">
        <v>22978</v>
      </c>
      <c r="D590" s="78" t="s">
        <v>66634</v>
      </c>
    </row>
    <row r="591" spans="1:4" ht="13.5">
      <c r="A591" s="511" t="s">
        <v>26736</v>
      </c>
      <c r="B591" s="511" t="s">
        <v>23060</v>
      </c>
      <c r="C591" s="511" t="s">
        <v>22978</v>
      </c>
      <c r="D591" s="78" t="s">
        <v>66635</v>
      </c>
    </row>
    <row r="592" spans="1:4" ht="13.5">
      <c r="A592" s="511" t="s">
        <v>26737</v>
      </c>
      <c r="B592" s="511" t="s">
        <v>23061</v>
      </c>
      <c r="C592" s="511" t="s">
        <v>22978</v>
      </c>
      <c r="D592" s="78" t="s">
        <v>51103</v>
      </c>
    </row>
    <row r="593" spans="1:4" ht="13.5">
      <c r="A593" s="511" t="s">
        <v>26738</v>
      </c>
      <c r="B593" s="511" t="s">
        <v>23062</v>
      </c>
      <c r="C593" s="511" t="s">
        <v>22978</v>
      </c>
      <c r="D593" s="78" t="s">
        <v>60217</v>
      </c>
    </row>
    <row r="594" spans="1:4" ht="13.5">
      <c r="A594" s="511" t="s">
        <v>26739</v>
      </c>
      <c r="B594" s="511" t="s">
        <v>23063</v>
      </c>
      <c r="C594" s="511" t="s">
        <v>22978</v>
      </c>
      <c r="D594" s="78" t="s">
        <v>66553</v>
      </c>
    </row>
    <row r="595" spans="1:4" ht="13.5">
      <c r="A595" s="511" t="s">
        <v>26740</v>
      </c>
      <c r="B595" s="511" t="s">
        <v>23064</v>
      </c>
      <c r="C595" s="511" t="s">
        <v>22978</v>
      </c>
      <c r="D595" s="78" t="s">
        <v>56600</v>
      </c>
    </row>
    <row r="596" spans="1:4" ht="13.5">
      <c r="A596" s="511" t="s">
        <v>26741</v>
      </c>
      <c r="B596" s="511" t="s">
        <v>23065</v>
      </c>
      <c r="C596" s="511" t="s">
        <v>22978</v>
      </c>
      <c r="D596" s="78" t="s">
        <v>66636</v>
      </c>
    </row>
    <row r="597" spans="1:4" ht="13.5">
      <c r="A597" s="511" t="s">
        <v>26742</v>
      </c>
      <c r="B597" s="511" t="s">
        <v>23066</v>
      </c>
      <c r="C597" s="511" t="s">
        <v>22978</v>
      </c>
      <c r="D597" s="78" t="s">
        <v>23496</v>
      </c>
    </row>
    <row r="598" spans="1:4" ht="13.5">
      <c r="A598" s="511" t="s">
        <v>26743</v>
      </c>
      <c r="B598" s="511" t="s">
        <v>23068</v>
      </c>
      <c r="C598" s="511" t="s">
        <v>22978</v>
      </c>
      <c r="D598" s="78" t="s">
        <v>57209</v>
      </c>
    </row>
    <row r="599" spans="1:4" ht="13.5">
      <c r="A599" s="511" t="s">
        <v>26744</v>
      </c>
      <c r="B599" s="511" t="s">
        <v>23070</v>
      </c>
      <c r="C599" s="511" t="s">
        <v>22978</v>
      </c>
      <c r="D599" s="78" t="s">
        <v>56519</v>
      </c>
    </row>
    <row r="600" spans="1:4" ht="13.5">
      <c r="A600" s="511" t="s">
        <v>26745</v>
      </c>
      <c r="B600" s="511" t="s">
        <v>23071</v>
      </c>
      <c r="C600" s="511" t="s">
        <v>22978</v>
      </c>
      <c r="D600" s="78" t="s">
        <v>66637</v>
      </c>
    </row>
    <row r="601" spans="1:4" ht="13.5">
      <c r="A601" s="511" t="s">
        <v>26746</v>
      </c>
      <c r="B601" s="511" t="s">
        <v>23072</v>
      </c>
      <c r="C601" s="511" t="s">
        <v>22978</v>
      </c>
      <c r="D601" s="78" t="s">
        <v>56931</v>
      </c>
    </row>
    <row r="602" spans="1:4" ht="13.5">
      <c r="A602" s="511" t="s">
        <v>26747</v>
      </c>
      <c r="B602" s="511" t="s">
        <v>23073</v>
      </c>
      <c r="C602" s="511" t="s">
        <v>22978</v>
      </c>
      <c r="D602" s="78" t="s">
        <v>63364</v>
      </c>
    </row>
    <row r="603" spans="1:4" ht="13.5">
      <c r="A603" s="511" t="s">
        <v>26748</v>
      </c>
      <c r="B603" s="511" t="s">
        <v>23074</v>
      </c>
      <c r="C603" s="511" t="s">
        <v>22978</v>
      </c>
      <c r="D603" s="78" t="s">
        <v>55890</v>
      </c>
    </row>
    <row r="604" spans="1:4" ht="13.5">
      <c r="A604" s="511" t="s">
        <v>26749</v>
      </c>
      <c r="B604" s="511" t="s">
        <v>23075</v>
      </c>
      <c r="C604" s="511" t="s">
        <v>22978</v>
      </c>
      <c r="D604" s="78" t="s">
        <v>66638</v>
      </c>
    </row>
    <row r="605" spans="1:4" ht="13.5">
      <c r="A605" s="511" t="s">
        <v>26750</v>
      </c>
      <c r="B605" s="511" t="s">
        <v>23076</v>
      </c>
      <c r="C605" s="511" t="s">
        <v>22978</v>
      </c>
      <c r="D605" s="78" t="s">
        <v>66639</v>
      </c>
    </row>
    <row r="606" spans="1:4" ht="13.5">
      <c r="A606" s="511" t="s">
        <v>26751</v>
      </c>
      <c r="B606" s="511" t="s">
        <v>23077</v>
      </c>
      <c r="C606" s="511" t="s">
        <v>22978</v>
      </c>
      <c r="D606" s="78" t="s">
        <v>50813</v>
      </c>
    </row>
    <row r="607" spans="1:4" ht="13.5">
      <c r="A607" s="511" t="s">
        <v>26752</v>
      </c>
      <c r="B607" s="511" t="s">
        <v>23078</v>
      </c>
      <c r="C607" s="511" t="s">
        <v>22978</v>
      </c>
      <c r="D607" s="78" t="s">
        <v>66640</v>
      </c>
    </row>
    <row r="608" spans="1:4" ht="13.5">
      <c r="A608" s="511" t="s">
        <v>26753</v>
      </c>
      <c r="B608" s="511" t="s">
        <v>23079</v>
      </c>
      <c r="C608" s="511" t="s">
        <v>22978</v>
      </c>
      <c r="D608" s="78" t="s">
        <v>59429</v>
      </c>
    </row>
    <row r="609" spans="1:4" ht="13.5">
      <c r="A609" s="511" t="s">
        <v>26754</v>
      </c>
      <c r="B609" s="511" t="s">
        <v>23080</v>
      </c>
      <c r="C609" s="511" t="s">
        <v>22978</v>
      </c>
      <c r="D609" s="78" t="s">
        <v>23418</v>
      </c>
    </row>
    <row r="610" spans="1:4" ht="13.5">
      <c r="A610" s="511" t="s">
        <v>26755</v>
      </c>
      <c r="B610" s="511" t="s">
        <v>23082</v>
      </c>
      <c r="C610" s="511" t="s">
        <v>22978</v>
      </c>
      <c r="D610" s="78" t="s">
        <v>55480</v>
      </c>
    </row>
    <row r="611" spans="1:4" ht="13.5">
      <c r="A611" s="511" t="s">
        <v>26756</v>
      </c>
      <c r="B611" s="511" t="s">
        <v>23083</v>
      </c>
      <c r="C611" s="511" t="s">
        <v>22978</v>
      </c>
      <c r="D611" s="78" t="s">
        <v>66641</v>
      </c>
    </row>
    <row r="612" spans="1:4" ht="13.5">
      <c r="A612" s="511" t="s">
        <v>26757</v>
      </c>
      <c r="B612" s="511" t="s">
        <v>23084</v>
      </c>
      <c r="C612" s="511" t="s">
        <v>22978</v>
      </c>
      <c r="D612" s="78" t="s">
        <v>66642</v>
      </c>
    </row>
    <row r="613" spans="1:4" ht="13.5">
      <c r="A613" s="511" t="s">
        <v>26758</v>
      </c>
      <c r="B613" s="511" t="s">
        <v>23085</v>
      </c>
      <c r="C613" s="511" t="s">
        <v>22978</v>
      </c>
      <c r="D613" s="78" t="s">
        <v>23482</v>
      </c>
    </row>
    <row r="614" spans="1:4" ht="13.5">
      <c r="A614" s="511" t="s">
        <v>26759</v>
      </c>
      <c r="B614" s="511" t="s">
        <v>23087</v>
      </c>
      <c r="C614" s="511" t="s">
        <v>22978</v>
      </c>
      <c r="D614" s="78" t="s">
        <v>49890</v>
      </c>
    </row>
    <row r="615" spans="1:4" ht="13.5">
      <c r="A615" s="511" t="s">
        <v>26760</v>
      </c>
      <c r="B615" s="511" t="s">
        <v>23088</v>
      </c>
      <c r="C615" s="511" t="s">
        <v>22978</v>
      </c>
      <c r="D615" s="78" t="s">
        <v>53572</v>
      </c>
    </row>
    <row r="616" spans="1:4" ht="13.5">
      <c r="A616" s="511" t="s">
        <v>26761</v>
      </c>
      <c r="B616" s="511" t="s">
        <v>23089</v>
      </c>
      <c r="C616" s="511" t="s">
        <v>22978</v>
      </c>
      <c r="D616" s="78" t="s">
        <v>66643</v>
      </c>
    </row>
    <row r="617" spans="1:4" ht="13.5">
      <c r="A617" s="511" t="s">
        <v>26762</v>
      </c>
      <c r="B617" s="511" t="s">
        <v>23090</v>
      </c>
      <c r="C617" s="511" t="s">
        <v>22978</v>
      </c>
      <c r="D617" s="78" t="s">
        <v>23247</v>
      </c>
    </row>
    <row r="618" spans="1:4" ht="13.5">
      <c r="A618" s="511" t="s">
        <v>26763</v>
      </c>
      <c r="B618" s="511" t="s">
        <v>23092</v>
      </c>
      <c r="C618" s="511" t="s">
        <v>22978</v>
      </c>
      <c r="D618" s="78" t="s">
        <v>66644</v>
      </c>
    </row>
    <row r="619" spans="1:4" ht="13.5">
      <c r="A619" s="511" t="s">
        <v>26764</v>
      </c>
      <c r="B619" s="511" t="s">
        <v>23093</v>
      </c>
      <c r="C619" s="511" t="s">
        <v>22978</v>
      </c>
      <c r="D619" s="78" t="s">
        <v>66645</v>
      </c>
    </row>
    <row r="620" spans="1:4" ht="13.5">
      <c r="A620" s="511" t="s">
        <v>26765</v>
      </c>
      <c r="B620" s="511" t="s">
        <v>23094</v>
      </c>
      <c r="C620" s="511" t="s">
        <v>22978</v>
      </c>
      <c r="D620" s="78" t="s">
        <v>59021</v>
      </c>
    </row>
    <row r="621" spans="1:4" ht="13.5">
      <c r="A621" s="511" t="s">
        <v>26766</v>
      </c>
      <c r="B621" s="511" t="s">
        <v>23095</v>
      </c>
      <c r="C621" s="511" t="s">
        <v>22978</v>
      </c>
      <c r="D621" s="78" t="s">
        <v>65564</v>
      </c>
    </row>
    <row r="622" spans="1:4" ht="13.5">
      <c r="A622" s="511" t="s">
        <v>26767</v>
      </c>
      <c r="B622" s="511" t="s">
        <v>23096</v>
      </c>
      <c r="C622" s="511" t="s">
        <v>22978</v>
      </c>
      <c r="D622" s="78" t="s">
        <v>56961</v>
      </c>
    </row>
    <row r="623" spans="1:4" ht="13.5">
      <c r="A623" s="511" t="s">
        <v>26768</v>
      </c>
      <c r="B623" s="511" t="s">
        <v>50796</v>
      </c>
      <c r="C623" s="511" t="s">
        <v>22978</v>
      </c>
      <c r="D623" s="78" t="s">
        <v>66646</v>
      </c>
    </row>
    <row r="624" spans="1:4" ht="13.5">
      <c r="A624" s="511" t="s">
        <v>26769</v>
      </c>
      <c r="B624" s="511" t="s">
        <v>23097</v>
      </c>
      <c r="C624" s="511" t="s">
        <v>22978</v>
      </c>
      <c r="D624" s="78" t="s">
        <v>23525</v>
      </c>
    </row>
    <row r="625" spans="1:4" ht="13.5">
      <c r="A625" s="511" t="s">
        <v>26770</v>
      </c>
      <c r="B625" s="511" t="s">
        <v>23099</v>
      </c>
      <c r="C625" s="511" t="s">
        <v>22978</v>
      </c>
      <c r="D625" s="78" t="s">
        <v>54330</v>
      </c>
    </row>
    <row r="626" spans="1:4" ht="13.5">
      <c r="A626" s="511" t="s">
        <v>26771</v>
      </c>
      <c r="B626" s="511" t="s">
        <v>23100</v>
      </c>
      <c r="C626" s="511" t="s">
        <v>22978</v>
      </c>
      <c r="D626" s="78" t="s">
        <v>55324</v>
      </c>
    </row>
    <row r="627" spans="1:4" ht="13.5">
      <c r="A627" s="511" t="s">
        <v>26772</v>
      </c>
      <c r="B627" s="511" t="s">
        <v>23101</v>
      </c>
      <c r="C627" s="511" t="s">
        <v>22978</v>
      </c>
      <c r="D627" s="78" t="s">
        <v>66647</v>
      </c>
    </row>
    <row r="628" spans="1:4" ht="13.5">
      <c r="A628" s="511" t="s">
        <v>26773</v>
      </c>
      <c r="B628" s="511" t="s">
        <v>23102</v>
      </c>
      <c r="C628" s="511" t="s">
        <v>22978</v>
      </c>
      <c r="D628" s="78" t="s">
        <v>66648</v>
      </c>
    </row>
    <row r="629" spans="1:4" ht="13.5">
      <c r="A629" s="511" t="s">
        <v>26774</v>
      </c>
      <c r="B629" s="511" t="s">
        <v>23103</v>
      </c>
      <c r="C629" s="511" t="s">
        <v>22978</v>
      </c>
      <c r="D629" s="78" t="s">
        <v>66649</v>
      </c>
    </row>
    <row r="630" spans="1:4" ht="13.5">
      <c r="A630" s="511" t="s">
        <v>26775</v>
      </c>
      <c r="B630" s="511" t="s">
        <v>23104</v>
      </c>
      <c r="C630" s="511" t="s">
        <v>22978</v>
      </c>
      <c r="D630" s="78" t="s">
        <v>52275</v>
      </c>
    </row>
    <row r="631" spans="1:4" ht="13.5">
      <c r="A631" s="511" t="s">
        <v>26776</v>
      </c>
      <c r="B631" s="511" t="s">
        <v>23105</v>
      </c>
      <c r="C631" s="511" t="s">
        <v>22978</v>
      </c>
      <c r="D631" s="78" t="s">
        <v>23189</v>
      </c>
    </row>
    <row r="632" spans="1:4" ht="13.5">
      <c r="A632" s="511" t="s">
        <v>26777</v>
      </c>
      <c r="B632" s="511" t="s">
        <v>23107</v>
      </c>
      <c r="C632" s="511" t="s">
        <v>22978</v>
      </c>
      <c r="D632" s="78" t="s">
        <v>66650</v>
      </c>
    </row>
    <row r="633" spans="1:4" ht="13.5">
      <c r="A633" s="511" t="s">
        <v>26778</v>
      </c>
      <c r="B633" s="511" t="s">
        <v>23108</v>
      </c>
      <c r="C633" s="511" t="s">
        <v>22978</v>
      </c>
      <c r="D633" s="78" t="s">
        <v>57483</v>
      </c>
    </row>
    <row r="634" spans="1:4" ht="13.5">
      <c r="A634" s="511" t="s">
        <v>26779</v>
      </c>
      <c r="B634" s="511" t="s">
        <v>23109</v>
      </c>
      <c r="C634" s="511" t="s">
        <v>22978</v>
      </c>
      <c r="D634" s="78" t="s">
        <v>58068</v>
      </c>
    </row>
    <row r="635" spans="1:4" ht="13.5">
      <c r="A635" s="511" t="s">
        <v>26780</v>
      </c>
      <c r="B635" s="511" t="s">
        <v>23110</v>
      </c>
      <c r="C635" s="511" t="s">
        <v>22978</v>
      </c>
      <c r="D635" s="78" t="s">
        <v>52290</v>
      </c>
    </row>
    <row r="636" spans="1:4" ht="13.5">
      <c r="A636" s="511" t="s">
        <v>26781</v>
      </c>
      <c r="B636" s="511" t="s">
        <v>23112</v>
      </c>
      <c r="C636" s="511" t="s">
        <v>22978</v>
      </c>
      <c r="D636" s="78" t="s">
        <v>52290</v>
      </c>
    </row>
    <row r="637" spans="1:4" ht="13.5">
      <c r="A637" s="511" t="s">
        <v>26782</v>
      </c>
      <c r="B637" s="511" t="s">
        <v>23113</v>
      </c>
      <c r="C637" s="511" t="s">
        <v>22978</v>
      </c>
      <c r="D637" s="78" t="s">
        <v>55173</v>
      </c>
    </row>
    <row r="638" spans="1:4" ht="13.5">
      <c r="A638" s="511" t="s">
        <v>26783</v>
      </c>
      <c r="B638" s="511" t="s">
        <v>23115</v>
      </c>
      <c r="C638" s="511" t="s">
        <v>22978</v>
      </c>
      <c r="D638" s="78" t="s">
        <v>56668</v>
      </c>
    </row>
    <row r="639" spans="1:4" ht="13.5">
      <c r="A639" s="511" t="s">
        <v>26784</v>
      </c>
      <c r="B639" s="511" t="s">
        <v>23116</v>
      </c>
      <c r="C639" s="511" t="s">
        <v>22978</v>
      </c>
      <c r="D639" s="78" t="s">
        <v>66651</v>
      </c>
    </row>
    <row r="640" spans="1:4" ht="13.5">
      <c r="A640" s="511" t="s">
        <v>26785</v>
      </c>
      <c r="B640" s="511" t="s">
        <v>23117</v>
      </c>
      <c r="C640" s="511" t="s">
        <v>22978</v>
      </c>
      <c r="D640" s="78" t="s">
        <v>55178</v>
      </c>
    </row>
    <row r="641" spans="1:4" ht="13.5">
      <c r="A641" s="511" t="s">
        <v>26786</v>
      </c>
      <c r="B641" s="511" t="s">
        <v>23118</v>
      </c>
      <c r="C641" s="511" t="s">
        <v>22978</v>
      </c>
      <c r="D641" s="78" t="s">
        <v>66652</v>
      </c>
    </row>
    <row r="642" spans="1:4" ht="13.5">
      <c r="A642" s="511" t="s">
        <v>26787</v>
      </c>
      <c r="B642" s="511" t="s">
        <v>23119</v>
      </c>
      <c r="C642" s="511" t="s">
        <v>22978</v>
      </c>
      <c r="D642" s="78" t="s">
        <v>64739</v>
      </c>
    </row>
    <row r="643" spans="1:4" ht="13.5">
      <c r="A643" s="511" t="s">
        <v>26788</v>
      </c>
      <c r="B643" s="511" t="s">
        <v>23120</v>
      </c>
      <c r="C643" s="511" t="s">
        <v>22978</v>
      </c>
      <c r="D643" s="78" t="s">
        <v>66653</v>
      </c>
    </row>
    <row r="644" spans="1:4" ht="13.5">
      <c r="A644" s="511" t="s">
        <v>26789</v>
      </c>
      <c r="B644" s="511" t="s">
        <v>23121</v>
      </c>
      <c r="C644" s="511" t="s">
        <v>22978</v>
      </c>
      <c r="D644" s="78" t="s">
        <v>24357</v>
      </c>
    </row>
    <row r="645" spans="1:4" ht="13.5">
      <c r="A645" s="511" t="s">
        <v>26790</v>
      </c>
      <c r="B645" s="511" t="s">
        <v>23122</v>
      </c>
      <c r="C645" s="511" t="s">
        <v>22978</v>
      </c>
      <c r="D645" s="78" t="s">
        <v>66654</v>
      </c>
    </row>
    <row r="646" spans="1:4" ht="13.5">
      <c r="A646" s="511" t="s">
        <v>26791</v>
      </c>
      <c r="B646" s="511" t="s">
        <v>23123</v>
      </c>
      <c r="C646" s="511" t="s">
        <v>22978</v>
      </c>
      <c r="D646" s="78" t="s">
        <v>66655</v>
      </c>
    </row>
    <row r="647" spans="1:4" ht="13.5">
      <c r="A647" s="511" t="s">
        <v>26792</v>
      </c>
      <c r="B647" s="511" t="s">
        <v>23124</v>
      </c>
      <c r="C647" s="511" t="s">
        <v>22978</v>
      </c>
      <c r="D647" s="78" t="s">
        <v>66656</v>
      </c>
    </row>
    <row r="648" spans="1:4" ht="13.5">
      <c r="A648" s="511" t="s">
        <v>26793</v>
      </c>
      <c r="B648" s="511" t="s">
        <v>23125</v>
      </c>
      <c r="C648" s="511" t="s">
        <v>22978</v>
      </c>
      <c r="D648" s="78" t="s">
        <v>56765</v>
      </c>
    </row>
    <row r="649" spans="1:4" ht="13.5">
      <c r="A649" s="511" t="s">
        <v>26794</v>
      </c>
      <c r="B649" s="511" t="s">
        <v>23126</v>
      </c>
      <c r="C649" s="511" t="s">
        <v>22978</v>
      </c>
      <c r="D649" s="78" t="s">
        <v>55713</v>
      </c>
    </row>
    <row r="650" spans="1:4" ht="13.5">
      <c r="A650" s="511" t="s">
        <v>26795</v>
      </c>
      <c r="B650" s="511" t="s">
        <v>23127</v>
      </c>
      <c r="C650" s="511" t="s">
        <v>22978</v>
      </c>
      <c r="D650" s="78" t="s">
        <v>66657</v>
      </c>
    </row>
    <row r="651" spans="1:4" ht="13.5">
      <c r="A651" s="511" t="s">
        <v>26796</v>
      </c>
      <c r="B651" s="511" t="s">
        <v>23128</v>
      </c>
      <c r="C651" s="511" t="s">
        <v>22978</v>
      </c>
      <c r="D651" s="78" t="s">
        <v>63768</v>
      </c>
    </row>
    <row r="652" spans="1:4" ht="13.5">
      <c r="A652" s="511" t="s">
        <v>26797</v>
      </c>
      <c r="B652" s="511" t="s">
        <v>23129</v>
      </c>
      <c r="C652" s="511" t="s">
        <v>22978</v>
      </c>
      <c r="D652" s="78" t="s">
        <v>66658</v>
      </c>
    </row>
    <row r="653" spans="1:4" ht="13.5">
      <c r="A653" s="511" t="s">
        <v>26798</v>
      </c>
      <c r="B653" s="511" t="s">
        <v>23131</v>
      </c>
      <c r="C653" s="511" t="s">
        <v>22978</v>
      </c>
      <c r="D653" s="78" t="s">
        <v>55792</v>
      </c>
    </row>
    <row r="654" spans="1:4" ht="13.5">
      <c r="A654" s="511" t="s">
        <v>26799</v>
      </c>
      <c r="B654" s="511" t="s">
        <v>23132</v>
      </c>
      <c r="C654" s="511" t="s">
        <v>22978</v>
      </c>
      <c r="D654" s="78" t="s">
        <v>23133</v>
      </c>
    </row>
    <row r="655" spans="1:4" ht="13.5">
      <c r="A655" s="511" t="s">
        <v>26800</v>
      </c>
      <c r="B655" s="511" t="s">
        <v>26801</v>
      </c>
      <c r="C655" s="511" t="s">
        <v>22978</v>
      </c>
      <c r="D655" s="78" t="s">
        <v>22932</v>
      </c>
    </row>
    <row r="656" spans="1:4" ht="13.5">
      <c r="A656" s="511" t="s">
        <v>50797</v>
      </c>
      <c r="B656" s="511" t="s">
        <v>50798</v>
      </c>
      <c r="C656" s="511" t="s">
        <v>22978</v>
      </c>
      <c r="D656" s="78" t="s">
        <v>66659</v>
      </c>
    </row>
    <row r="657" spans="1:4" ht="13.5">
      <c r="A657" s="511" t="s">
        <v>50799</v>
      </c>
      <c r="B657" s="511" t="s">
        <v>50800</v>
      </c>
      <c r="C657" s="511" t="s">
        <v>22978</v>
      </c>
      <c r="D657" s="78" t="s">
        <v>66660</v>
      </c>
    </row>
    <row r="658" spans="1:4" ht="13.5">
      <c r="A658" s="511" t="s">
        <v>55129</v>
      </c>
      <c r="B658" s="511" t="s">
        <v>55130</v>
      </c>
      <c r="C658" s="511" t="s">
        <v>22978</v>
      </c>
      <c r="D658" s="78" t="s">
        <v>66661</v>
      </c>
    </row>
    <row r="659" spans="1:4" ht="13.5">
      <c r="A659" s="511" t="s">
        <v>26802</v>
      </c>
      <c r="B659" s="511" t="s">
        <v>23134</v>
      </c>
      <c r="C659" s="511" t="s">
        <v>1848</v>
      </c>
      <c r="D659" s="78" t="s">
        <v>64026</v>
      </c>
    </row>
    <row r="660" spans="1:4" ht="13.5">
      <c r="A660" s="511" t="s">
        <v>26803</v>
      </c>
      <c r="B660" s="511" t="s">
        <v>23135</v>
      </c>
      <c r="C660" s="511" t="s">
        <v>1848</v>
      </c>
      <c r="D660" s="78" t="s">
        <v>66662</v>
      </c>
    </row>
    <row r="661" spans="1:4" ht="13.5">
      <c r="A661" s="511" t="s">
        <v>26804</v>
      </c>
      <c r="B661" s="511" t="s">
        <v>23136</v>
      </c>
      <c r="C661" s="511" t="s">
        <v>1848</v>
      </c>
      <c r="D661" s="78" t="s">
        <v>26202</v>
      </c>
    </row>
    <row r="662" spans="1:4" ht="13.5">
      <c r="A662" s="511" t="s">
        <v>26805</v>
      </c>
      <c r="B662" s="511" t="s">
        <v>23137</v>
      </c>
      <c r="C662" s="511" t="s">
        <v>1848</v>
      </c>
      <c r="D662" s="78" t="s">
        <v>60997</v>
      </c>
    </row>
    <row r="663" spans="1:4" ht="13.5">
      <c r="A663" s="511" t="s">
        <v>26806</v>
      </c>
      <c r="B663" s="511" t="s">
        <v>23138</v>
      </c>
      <c r="C663" s="511" t="s">
        <v>1848</v>
      </c>
      <c r="D663" s="78" t="s">
        <v>55821</v>
      </c>
    </row>
    <row r="664" spans="1:4" ht="13.5">
      <c r="A664" s="511" t="s">
        <v>26807</v>
      </c>
      <c r="B664" s="511" t="s">
        <v>23139</v>
      </c>
      <c r="C664" s="511" t="s">
        <v>1848</v>
      </c>
      <c r="D664" s="78" t="s">
        <v>50782</v>
      </c>
    </row>
    <row r="665" spans="1:4" ht="13.5">
      <c r="A665" s="511" t="s">
        <v>26808</v>
      </c>
      <c r="B665" s="511" t="s">
        <v>23140</v>
      </c>
      <c r="C665" s="511" t="s">
        <v>1848</v>
      </c>
      <c r="D665" s="78" t="s">
        <v>56443</v>
      </c>
    </row>
    <row r="666" spans="1:4" ht="13.5">
      <c r="A666" s="511" t="s">
        <v>26809</v>
      </c>
      <c r="B666" s="511" t="s">
        <v>23141</v>
      </c>
      <c r="C666" s="511" t="s">
        <v>1848</v>
      </c>
      <c r="D666" s="78" t="s">
        <v>58890</v>
      </c>
    </row>
    <row r="667" spans="1:4" ht="13.5">
      <c r="A667" s="511" t="s">
        <v>26810</v>
      </c>
      <c r="B667" s="511" t="s">
        <v>23142</v>
      </c>
      <c r="C667" s="511" t="s">
        <v>1848</v>
      </c>
      <c r="D667" s="78" t="s">
        <v>56891</v>
      </c>
    </row>
    <row r="668" spans="1:4" ht="13.5">
      <c r="A668" s="511" t="s">
        <v>26811</v>
      </c>
      <c r="B668" s="511" t="s">
        <v>23143</v>
      </c>
      <c r="C668" s="511" t="s">
        <v>1848</v>
      </c>
      <c r="D668" s="78" t="s">
        <v>66663</v>
      </c>
    </row>
    <row r="669" spans="1:4" ht="13.5">
      <c r="A669" s="511" t="s">
        <v>26812</v>
      </c>
      <c r="B669" s="511" t="s">
        <v>23144</v>
      </c>
      <c r="C669" s="511" t="s">
        <v>1848</v>
      </c>
      <c r="D669" s="78" t="s">
        <v>23033</v>
      </c>
    </row>
    <row r="670" spans="1:4" ht="13.5">
      <c r="A670" s="511" t="s">
        <v>26813</v>
      </c>
      <c r="B670" s="511" t="s">
        <v>23146</v>
      </c>
      <c r="C670" s="511" t="s">
        <v>1848</v>
      </c>
      <c r="D670" s="78" t="s">
        <v>66664</v>
      </c>
    </row>
    <row r="671" spans="1:4" ht="13.5">
      <c r="A671" s="511" t="s">
        <v>26814</v>
      </c>
      <c r="B671" s="511" t="s">
        <v>23147</v>
      </c>
      <c r="C671" s="511" t="s">
        <v>1848</v>
      </c>
      <c r="D671" s="78" t="s">
        <v>56698</v>
      </c>
    </row>
    <row r="672" spans="1:4" ht="13.5">
      <c r="A672" s="511" t="s">
        <v>26815</v>
      </c>
      <c r="B672" s="511" t="s">
        <v>23148</v>
      </c>
      <c r="C672" s="511" t="s">
        <v>1848</v>
      </c>
      <c r="D672" s="78" t="s">
        <v>55133</v>
      </c>
    </row>
    <row r="673" spans="1:4" ht="13.5">
      <c r="A673" s="511" t="s">
        <v>26816</v>
      </c>
      <c r="B673" s="511" t="s">
        <v>23149</v>
      </c>
      <c r="C673" s="511" t="s">
        <v>1848</v>
      </c>
      <c r="D673" s="78" t="s">
        <v>61846</v>
      </c>
    </row>
    <row r="674" spans="1:4" ht="13.5">
      <c r="A674" s="511" t="s">
        <v>26817</v>
      </c>
      <c r="B674" s="511" t="s">
        <v>23150</v>
      </c>
      <c r="C674" s="511" t="s">
        <v>1848</v>
      </c>
      <c r="D674" s="78" t="s">
        <v>66665</v>
      </c>
    </row>
    <row r="675" spans="1:4" ht="13.5">
      <c r="A675" s="511" t="s">
        <v>26818</v>
      </c>
      <c r="B675" s="511" t="s">
        <v>23151</v>
      </c>
      <c r="C675" s="511" t="s">
        <v>1848</v>
      </c>
      <c r="D675" s="78" t="s">
        <v>56760</v>
      </c>
    </row>
    <row r="676" spans="1:4" ht="13.5">
      <c r="A676" s="511" t="s">
        <v>26819</v>
      </c>
      <c r="B676" s="511" t="s">
        <v>23152</v>
      </c>
      <c r="C676" s="511" t="s">
        <v>1848</v>
      </c>
      <c r="D676" s="78" t="s">
        <v>66666</v>
      </c>
    </row>
    <row r="677" spans="1:4" ht="13.5">
      <c r="A677" s="511" t="s">
        <v>26820</v>
      </c>
      <c r="B677" s="511" t="s">
        <v>23153</v>
      </c>
      <c r="C677" s="511" t="s">
        <v>1848</v>
      </c>
      <c r="D677" s="78" t="s">
        <v>57259</v>
      </c>
    </row>
    <row r="678" spans="1:4" ht="13.5">
      <c r="A678" s="511" t="s">
        <v>26821</v>
      </c>
      <c r="B678" s="511" t="s">
        <v>23154</v>
      </c>
      <c r="C678" s="511" t="s">
        <v>1848</v>
      </c>
      <c r="D678" s="78" t="s">
        <v>57750</v>
      </c>
    </row>
    <row r="679" spans="1:4" ht="13.5">
      <c r="A679" s="511" t="s">
        <v>26822</v>
      </c>
      <c r="B679" s="511" t="s">
        <v>23155</v>
      </c>
      <c r="C679" s="511" t="s">
        <v>1848</v>
      </c>
      <c r="D679" s="78" t="s">
        <v>66667</v>
      </c>
    </row>
    <row r="680" spans="1:4" ht="13.5">
      <c r="A680" s="511" t="s">
        <v>26823</v>
      </c>
      <c r="B680" s="511" t="s">
        <v>23156</v>
      </c>
      <c r="C680" s="511" t="s">
        <v>1848</v>
      </c>
      <c r="D680" s="78" t="s">
        <v>56878</v>
      </c>
    </row>
    <row r="681" spans="1:4" ht="13.5">
      <c r="A681" s="511" t="s">
        <v>26824</v>
      </c>
      <c r="B681" s="511" t="s">
        <v>23157</v>
      </c>
      <c r="C681" s="511" t="s">
        <v>1848</v>
      </c>
      <c r="D681" s="78" t="s">
        <v>66668</v>
      </c>
    </row>
    <row r="682" spans="1:4" ht="13.5">
      <c r="A682" s="511" t="s">
        <v>26825</v>
      </c>
      <c r="B682" s="511" t="s">
        <v>23158</v>
      </c>
      <c r="C682" s="511" t="s">
        <v>1848</v>
      </c>
      <c r="D682" s="78" t="s">
        <v>61539</v>
      </c>
    </row>
    <row r="683" spans="1:4" ht="13.5">
      <c r="A683" s="511" t="s">
        <v>26826</v>
      </c>
      <c r="B683" s="511" t="s">
        <v>23159</v>
      </c>
      <c r="C683" s="511" t="s">
        <v>1848</v>
      </c>
      <c r="D683" s="78" t="s">
        <v>61396</v>
      </c>
    </row>
    <row r="684" spans="1:4" ht="13.5">
      <c r="A684" s="511" t="s">
        <v>26827</v>
      </c>
      <c r="B684" s="511" t="s">
        <v>23160</v>
      </c>
      <c r="C684" s="511" t="s">
        <v>1848</v>
      </c>
      <c r="D684" s="78" t="s">
        <v>66669</v>
      </c>
    </row>
    <row r="685" spans="1:4" ht="13.5">
      <c r="A685" s="511" t="s">
        <v>26828</v>
      </c>
      <c r="B685" s="511" t="s">
        <v>23161</v>
      </c>
      <c r="C685" s="511" t="s">
        <v>1848</v>
      </c>
      <c r="D685" s="78" t="s">
        <v>57631</v>
      </c>
    </row>
    <row r="686" spans="1:4" ht="13.5">
      <c r="A686" s="511" t="s">
        <v>26829</v>
      </c>
      <c r="B686" s="511" t="s">
        <v>23162</v>
      </c>
      <c r="C686" s="511" t="s">
        <v>1848</v>
      </c>
      <c r="D686" s="78" t="s">
        <v>66670</v>
      </c>
    </row>
    <row r="687" spans="1:4" ht="13.5">
      <c r="A687" s="511" t="s">
        <v>26830</v>
      </c>
      <c r="B687" s="511" t="s">
        <v>23163</v>
      </c>
      <c r="C687" s="511" t="s">
        <v>1848</v>
      </c>
      <c r="D687" s="78" t="s">
        <v>60063</v>
      </c>
    </row>
    <row r="688" spans="1:4" ht="13.5">
      <c r="A688" s="511" t="s">
        <v>26831</v>
      </c>
      <c r="B688" s="511" t="s">
        <v>23164</v>
      </c>
      <c r="C688" s="511" t="s">
        <v>1848</v>
      </c>
      <c r="D688" s="78" t="s">
        <v>56470</v>
      </c>
    </row>
    <row r="689" spans="1:4" ht="13.5">
      <c r="A689" s="511" t="s">
        <v>26832</v>
      </c>
      <c r="B689" s="511" t="s">
        <v>23165</v>
      </c>
      <c r="C689" s="511" t="s">
        <v>1848</v>
      </c>
      <c r="D689" s="78" t="s">
        <v>66671</v>
      </c>
    </row>
    <row r="690" spans="1:4" ht="13.5">
      <c r="A690" s="511" t="s">
        <v>26833</v>
      </c>
      <c r="B690" s="511" t="s">
        <v>23166</v>
      </c>
      <c r="C690" s="511" t="s">
        <v>1848</v>
      </c>
      <c r="D690" s="78" t="s">
        <v>66672</v>
      </c>
    </row>
    <row r="691" spans="1:4" ht="13.5">
      <c r="A691" s="511" t="s">
        <v>26834</v>
      </c>
      <c r="B691" s="511" t="s">
        <v>23167</v>
      </c>
      <c r="C691" s="511" t="s">
        <v>1848</v>
      </c>
      <c r="D691" s="78" t="s">
        <v>66673</v>
      </c>
    </row>
    <row r="692" spans="1:4" ht="13.5">
      <c r="A692" s="511" t="s">
        <v>26835</v>
      </c>
      <c r="B692" s="511" t="s">
        <v>23168</v>
      </c>
      <c r="C692" s="511" t="s">
        <v>1848</v>
      </c>
      <c r="D692" s="78" t="s">
        <v>66674</v>
      </c>
    </row>
    <row r="693" spans="1:4" ht="13.5">
      <c r="A693" s="511" t="s">
        <v>26836</v>
      </c>
      <c r="B693" s="511" t="s">
        <v>23169</v>
      </c>
      <c r="C693" s="511" t="s">
        <v>1848</v>
      </c>
      <c r="D693" s="78" t="s">
        <v>56958</v>
      </c>
    </row>
    <row r="694" spans="1:4" ht="13.5">
      <c r="A694" s="511" t="s">
        <v>26837</v>
      </c>
      <c r="B694" s="511" t="s">
        <v>23170</v>
      </c>
      <c r="C694" s="511" t="s">
        <v>1848</v>
      </c>
      <c r="D694" s="78" t="s">
        <v>66675</v>
      </c>
    </row>
    <row r="695" spans="1:4" ht="13.5">
      <c r="A695" s="511" t="s">
        <v>26838</v>
      </c>
      <c r="B695" s="511" t="s">
        <v>23171</v>
      </c>
      <c r="C695" s="511" t="s">
        <v>1848</v>
      </c>
      <c r="D695" s="78" t="s">
        <v>63955</v>
      </c>
    </row>
    <row r="696" spans="1:4" ht="13.5">
      <c r="A696" s="511" t="s">
        <v>26839</v>
      </c>
      <c r="B696" s="511" t="s">
        <v>23172</v>
      </c>
      <c r="C696" s="511" t="s">
        <v>1848</v>
      </c>
      <c r="D696" s="78" t="s">
        <v>64311</v>
      </c>
    </row>
    <row r="697" spans="1:4" ht="13.5">
      <c r="A697" s="511" t="s">
        <v>26840</v>
      </c>
      <c r="B697" s="511" t="s">
        <v>23173</v>
      </c>
      <c r="C697" s="511" t="s">
        <v>1848</v>
      </c>
      <c r="D697" s="78" t="s">
        <v>53404</v>
      </c>
    </row>
    <row r="698" spans="1:4" ht="13.5">
      <c r="A698" s="511" t="s">
        <v>26841</v>
      </c>
      <c r="B698" s="511" t="s">
        <v>23175</v>
      </c>
      <c r="C698" s="511" t="s">
        <v>1848</v>
      </c>
      <c r="D698" s="78" t="s">
        <v>56325</v>
      </c>
    </row>
    <row r="699" spans="1:4" ht="13.5">
      <c r="A699" s="511" t="s">
        <v>26842</v>
      </c>
      <c r="B699" s="511" t="s">
        <v>23176</v>
      </c>
      <c r="C699" s="511" t="s">
        <v>1848</v>
      </c>
      <c r="D699" s="78" t="s">
        <v>66676</v>
      </c>
    </row>
    <row r="700" spans="1:4" ht="13.5">
      <c r="A700" s="511" t="s">
        <v>26843</v>
      </c>
      <c r="B700" s="511" t="s">
        <v>23177</v>
      </c>
      <c r="C700" s="511" t="s">
        <v>1848</v>
      </c>
      <c r="D700" s="78" t="s">
        <v>55153</v>
      </c>
    </row>
    <row r="701" spans="1:4" ht="13.5">
      <c r="A701" s="511" t="s">
        <v>26844</v>
      </c>
      <c r="B701" s="511" t="s">
        <v>23178</v>
      </c>
      <c r="C701" s="511" t="s">
        <v>1848</v>
      </c>
      <c r="D701" s="78" t="s">
        <v>25783</v>
      </c>
    </row>
    <row r="702" spans="1:4" ht="13.5">
      <c r="A702" s="511" t="s">
        <v>26845</v>
      </c>
      <c r="B702" s="511" t="s">
        <v>23179</v>
      </c>
      <c r="C702" s="511" t="s">
        <v>1848</v>
      </c>
      <c r="D702" s="78" t="s">
        <v>55776</v>
      </c>
    </row>
    <row r="703" spans="1:4" ht="13.5">
      <c r="A703" s="511" t="s">
        <v>26846</v>
      </c>
      <c r="B703" s="511" t="s">
        <v>23180</v>
      </c>
      <c r="C703" s="511" t="s">
        <v>1848</v>
      </c>
      <c r="D703" s="78" t="s">
        <v>23480</v>
      </c>
    </row>
    <row r="704" spans="1:4" ht="13.5">
      <c r="A704" s="511" t="s">
        <v>26847</v>
      </c>
      <c r="B704" s="511" t="s">
        <v>23181</v>
      </c>
      <c r="C704" s="511" t="s">
        <v>1848</v>
      </c>
      <c r="D704" s="78" t="s">
        <v>55564</v>
      </c>
    </row>
    <row r="705" spans="1:4" ht="13.5">
      <c r="A705" s="511" t="s">
        <v>26848</v>
      </c>
      <c r="B705" s="511" t="s">
        <v>23182</v>
      </c>
      <c r="C705" s="511" t="s">
        <v>1848</v>
      </c>
      <c r="D705" s="78" t="s">
        <v>66677</v>
      </c>
    </row>
    <row r="706" spans="1:4" ht="13.5">
      <c r="A706" s="511" t="s">
        <v>26849</v>
      </c>
      <c r="B706" s="511" t="s">
        <v>23183</v>
      </c>
      <c r="C706" s="511" t="s">
        <v>1848</v>
      </c>
      <c r="D706" s="78" t="s">
        <v>63160</v>
      </c>
    </row>
    <row r="707" spans="1:4" ht="13.5">
      <c r="A707" s="511" t="s">
        <v>26850</v>
      </c>
      <c r="B707" s="511" t="s">
        <v>23184</v>
      </c>
      <c r="C707" s="511" t="s">
        <v>1848</v>
      </c>
      <c r="D707" s="78" t="s">
        <v>56384</v>
      </c>
    </row>
    <row r="708" spans="1:4" ht="13.5">
      <c r="A708" s="511" t="s">
        <v>26851</v>
      </c>
      <c r="B708" s="511" t="s">
        <v>23185</v>
      </c>
      <c r="C708" s="511" t="s">
        <v>1848</v>
      </c>
      <c r="D708" s="78" t="s">
        <v>66678</v>
      </c>
    </row>
    <row r="709" spans="1:4" ht="13.5">
      <c r="A709" s="511" t="s">
        <v>26852</v>
      </c>
      <c r="B709" s="511" t="s">
        <v>23186</v>
      </c>
      <c r="C709" s="511" t="s">
        <v>1848</v>
      </c>
      <c r="D709" s="78" t="s">
        <v>23098</v>
      </c>
    </row>
    <row r="710" spans="1:4" ht="13.5">
      <c r="A710" s="511" t="s">
        <v>26853</v>
      </c>
      <c r="B710" s="511" t="s">
        <v>23188</v>
      </c>
      <c r="C710" s="511" t="s">
        <v>1848</v>
      </c>
      <c r="D710" s="78" t="s">
        <v>23295</v>
      </c>
    </row>
    <row r="711" spans="1:4" ht="13.5">
      <c r="A711" s="511" t="s">
        <v>26854</v>
      </c>
      <c r="B711" s="511" t="s">
        <v>23190</v>
      </c>
      <c r="C711" s="511" t="s">
        <v>1848</v>
      </c>
      <c r="D711" s="78" t="s">
        <v>23605</v>
      </c>
    </row>
    <row r="712" spans="1:4" ht="13.5">
      <c r="A712" s="511" t="s">
        <v>26855</v>
      </c>
      <c r="B712" s="511" t="s">
        <v>23191</v>
      </c>
      <c r="C712" s="511" t="s">
        <v>1848</v>
      </c>
      <c r="D712" s="78" t="s">
        <v>66679</v>
      </c>
    </row>
    <row r="713" spans="1:4" ht="13.5">
      <c r="A713" s="511" t="s">
        <v>26856</v>
      </c>
      <c r="B713" s="511" t="s">
        <v>23192</v>
      </c>
      <c r="C713" s="511" t="s">
        <v>1848</v>
      </c>
      <c r="D713" s="78" t="s">
        <v>62081</v>
      </c>
    </row>
    <row r="714" spans="1:4" ht="13.5">
      <c r="A714" s="511" t="s">
        <v>26857</v>
      </c>
      <c r="B714" s="511" t="s">
        <v>23194</v>
      </c>
      <c r="C714" s="511" t="s">
        <v>1848</v>
      </c>
      <c r="D714" s="78" t="s">
        <v>55324</v>
      </c>
    </row>
    <row r="715" spans="1:4" ht="13.5">
      <c r="A715" s="511" t="s">
        <v>26858</v>
      </c>
      <c r="B715" s="511" t="s">
        <v>23195</v>
      </c>
      <c r="C715" s="511" t="s">
        <v>1848</v>
      </c>
      <c r="D715" s="78" t="s">
        <v>66680</v>
      </c>
    </row>
    <row r="716" spans="1:4" ht="13.5">
      <c r="A716" s="511" t="s">
        <v>26859</v>
      </c>
      <c r="B716" s="511" t="s">
        <v>23196</v>
      </c>
      <c r="C716" s="511" t="s">
        <v>1848</v>
      </c>
      <c r="D716" s="78" t="s">
        <v>66681</v>
      </c>
    </row>
    <row r="717" spans="1:4" ht="13.5">
      <c r="A717" s="511" t="s">
        <v>26860</v>
      </c>
      <c r="B717" s="511" t="s">
        <v>23197</v>
      </c>
      <c r="C717" s="511" t="s">
        <v>1848</v>
      </c>
      <c r="D717" s="78" t="s">
        <v>66682</v>
      </c>
    </row>
    <row r="718" spans="1:4" ht="13.5">
      <c r="A718" s="511" t="s">
        <v>26861</v>
      </c>
      <c r="B718" s="511" t="s">
        <v>23199</v>
      </c>
      <c r="C718" s="511" t="s">
        <v>1848</v>
      </c>
      <c r="D718" s="78" t="s">
        <v>55854</v>
      </c>
    </row>
    <row r="719" spans="1:4" ht="13.5">
      <c r="A719" s="511" t="s">
        <v>26862</v>
      </c>
      <c r="B719" s="511" t="s">
        <v>23200</v>
      </c>
      <c r="C719" s="511" t="s">
        <v>1848</v>
      </c>
      <c r="D719" s="78" t="s">
        <v>57628</v>
      </c>
    </row>
    <row r="720" spans="1:4" ht="13.5">
      <c r="A720" s="511" t="s">
        <v>26863</v>
      </c>
      <c r="B720" s="511" t="s">
        <v>23201</v>
      </c>
      <c r="C720" s="511" t="s">
        <v>1848</v>
      </c>
      <c r="D720" s="78" t="s">
        <v>66683</v>
      </c>
    </row>
    <row r="721" spans="1:4" ht="13.5">
      <c r="A721" s="511" t="s">
        <v>26864</v>
      </c>
      <c r="B721" s="511" t="s">
        <v>23202</v>
      </c>
      <c r="C721" s="511" t="s">
        <v>1848</v>
      </c>
      <c r="D721" s="78" t="s">
        <v>61486</v>
      </c>
    </row>
    <row r="722" spans="1:4" ht="13.5">
      <c r="A722" s="511" t="s">
        <v>26865</v>
      </c>
      <c r="B722" s="511" t="s">
        <v>23203</v>
      </c>
      <c r="C722" s="511" t="s">
        <v>1848</v>
      </c>
      <c r="D722" s="78" t="s">
        <v>57736</v>
      </c>
    </row>
    <row r="723" spans="1:4" ht="13.5">
      <c r="A723" s="511" t="s">
        <v>26866</v>
      </c>
      <c r="B723" s="511" t="s">
        <v>23204</v>
      </c>
      <c r="C723" s="511" t="s">
        <v>1848</v>
      </c>
      <c r="D723" s="78" t="s">
        <v>55551</v>
      </c>
    </row>
    <row r="724" spans="1:4" ht="13.5">
      <c r="A724" s="511" t="s">
        <v>26867</v>
      </c>
      <c r="B724" s="511" t="s">
        <v>23205</v>
      </c>
      <c r="C724" s="511" t="s">
        <v>1848</v>
      </c>
      <c r="D724" s="78" t="s">
        <v>59927</v>
      </c>
    </row>
    <row r="725" spans="1:4" ht="13.5">
      <c r="A725" s="511" t="s">
        <v>26868</v>
      </c>
      <c r="B725" s="511" t="s">
        <v>23206</v>
      </c>
      <c r="C725" s="511" t="s">
        <v>1848</v>
      </c>
      <c r="D725" s="78" t="s">
        <v>66684</v>
      </c>
    </row>
    <row r="726" spans="1:4" ht="13.5">
      <c r="A726" s="511" t="s">
        <v>26869</v>
      </c>
      <c r="B726" s="511" t="s">
        <v>23207</v>
      </c>
      <c r="C726" s="511" t="s">
        <v>1848</v>
      </c>
      <c r="D726" s="78" t="s">
        <v>66685</v>
      </c>
    </row>
    <row r="727" spans="1:4" ht="13.5">
      <c r="A727" s="511" t="s">
        <v>26870</v>
      </c>
      <c r="B727" s="511" t="s">
        <v>23208</v>
      </c>
      <c r="C727" s="511" t="s">
        <v>1848</v>
      </c>
      <c r="D727" s="78" t="s">
        <v>66686</v>
      </c>
    </row>
    <row r="728" spans="1:4" ht="13.5">
      <c r="A728" s="511" t="s">
        <v>26871</v>
      </c>
      <c r="B728" s="511" t="s">
        <v>23209</v>
      </c>
      <c r="C728" s="511" t="s">
        <v>1848</v>
      </c>
      <c r="D728" s="78" t="s">
        <v>23210</v>
      </c>
    </row>
    <row r="729" spans="1:4" ht="13.5">
      <c r="A729" s="511" t="s">
        <v>26872</v>
      </c>
      <c r="B729" s="511" t="s">
        <v>23211</v>
      </c>
      <c r="C729" s="511" t="s">
        <v>1848</v>
      </c>
      <c r="D729" s="78" t="s">
        <v>66687</v>
      </c>
    </row>
    <row r="730" spans="1:4" ht="13.5">
      <c r="A730" s="511" t="s">
        <v>26873</v>
      </c>
      <c r="B730" s="511" t="s">
        <v>23212</v>
      </c>
      <c r="C730" s="511" t="s">
        <v>1848</v>
      </c>
      <c r="D730" s="78" t="s">
        <v>60535</v>
      </c>
    </row>
    <row r="731" spans="1:4" ht="13.5">
      <c r="A731" s="511" t="s">
        <v>26874</v>
      </c>
      <c r="B731" s="511" t="s">
        <v>23213</v>
      </c>
      <c r="C731" s="511" t="s">
        <v>1848</v>
      </c>
      <c r="D731" s="78" t="s">
        <v>66688</v>
      </c>
    </row>
    <row r="732" spans="1:4" ht="13.5">
      <c r="A732" s="511" t="s">
        <v>26875</v>
      </c>
      <c r="B732" s="511" t="s">
        <v>23214</v>
      </c>
      <c r="C732" s="511" t="s">
        <v>1848</v>
      </c>
      <c r="D732" s="78" t="s">
        <v>58039</v>
      </c>
    </row>
    <row r="733" spans="1:4" ht="13.5">
      <c r="A733" s="511" t="s">
        <v>26876</v>
      </c>
      <c r="B733" s="511" t="s">
        <v>23215</v>
      </c>
      <c r="C733" s="511" t="s">
        <v>1848</v>
      </c>
      <c r="D733" s="78" t="s">
        <v>66689</v>
      </c>
    </row>
    <row r="734" spans="1:4" ht="13.5">
      <c r="A734" s="511" t="s">
        <v>26877</v>
      </c>
      <c r="B734" s="511" t="s">
        <v>23216</v>
      </c>
      <c r="C734" s="511" t="s">
        <v>1848</v>
      </c>
      <c r="D734" s="78" t="s">
        <v>66690</v>
      </c>
    </row>
    <row r="735" spans="1:4" ht="13.5">
      <c r="A735" s="511" t="s">
        <v>26878</v>
      </c>
      <c r="B735" s="511" t="s">
        <v>23217</v>
      </c>
      <c r="C735" s="511" t="s">
        <v>1848</v>
      </c>
      <c r="D735" s="78" t="s">
        <v>63089</v>
      </c>
    </row>
    <row r="736" spans="1:4" ht="13.5">
      <c r="A736" s="511" t="s">
        <v>26879</v>
      </c>
      <c r="B736" s="511" t="s">
        <v>23218</v>
      </c>
      <c r="C736" s="511" t="s">
        <v>1848</v>
      </c>
      <c r="D736" s="78" t="s">
        <v>64457</v>
      </c>
    </row>
    <row r="737" spans="1:4" ht="13.5">
      <c r="A737" s="511" t="s">
        <v>26880</v>
      </c>
      <c r="B737" s="511" t="s">
        <v>23219</v>
      </c>
      <c r="C737" s="511" t="s">
        <v>1848</v>
      </c>
      <c r="D737" s="78" t="s">
        <v>66687</v>
      </c>
    </row>
    <row r="738" spans="1:4" ht="13.5">
      <c r="A738" s="511" t="s">
        <v>26881</v>
      </c>
      <c r="B738" s="511" t="s">
        <v>23220</v>
      </c>
      <c r="C738" s="511" t="s">
        <v>1848</v>
      </c>
      <c r="D738" s="78" t="s">
        <v>66691</v>
      </c>
    </row>
    <row r="739" spans="1:4" ht="13.5">
      <c r="A739" s="511" t="s">
        <v>26882</v>
      </c>
      <c r="B739" s="511" t="s">
        <v>23221</v>
      </c>
      <c r="C739" s="511" t="s">
        <v>1848</v>
      </c>
      <c r="D739" s="78" t="s">
        <v>57424</v>
      </c>
    </row>
    <row r="740" spans="1:4" ht="13.5">
      <c r="A740" s="511" t="s">
        <v>26883</v>
      </c>
      <c r="B740" s="511" t="s">
        <v>23223</v>
      </c>
      <c r="C740" s="511" t="s">
        <v>1848</v>
      </c>
      <c r="D740" s="78" t="s">
        <v>62057</v>
      </c>
    </row>
    <row r="741" spans="1:4" ht="13.5">
      <c r="A741" s="511" t="s">
        <v>26884</v>
      </c>
      <c r="B741" s="511" t="s">
        <v>23224</v>
      </c>
      <c r="C741" s="511" t="s">
        <v>1848</v>
      </c>
      <c r="D741" s="78" t="s">
        <v>66692</v>
      </c>
    </row>
    <row r="742" spans="1:4" ht="13.5">
      <c r="A742" s="511" t="s">
        <v>26885</v>
      </c>
      <c r="B742" s="511" t="s">
        <v>23225</v>
      </c>
      <c r="C742" s="511" t="s">
        <v>1848</v>
      </c>
      <c r="D742" s="78" t="s">
        <v>62465</v>
      </c>
    </row>
    <row r="743" spans="1:4" ht="13.5">
      <c r="A743" s="511" t="s">
        <v>26886</v>
      </c>
      <c r="B743" s="511" t="s">
        <v>23226</v>
      </c>
      <c r="C743" s="511" t="s">
        <v>1848</v>
      </c>
      <c r="D743" s="78" t="s">
        <v>66693</v>
      </c>
    </row>
    <row r="744" spans="1:4" ht="13.5">
      <c r="A744" s="511" t="s">
        <v>26887</v>
      </c>
      <c r="B744" s="511" t="s">
        <v>23227</v>
      </c>
      <c r="C744" s="511" t="s">
        <v>1848</v>
      </c>
      <c r="D744" s="78" t="s">
        <v>66694</v>
      </c>
    </row>
    <row r="745" spans="1:4" ht="13.5">
      <c r="A745" s="511" t="s">
        <v>26888</v>
      </c>
      <c r="B745" s="511" t="s">
        <v>23228</v>
      </c>
      <c r="C745" s="511" t="s">
        <v>1848</v>
      </c>
      <c r="D745" s="78" t="s">
        <v>52253</v>
      </c>
    </row>
    <row r="746" spans="1:4" ht="13.5">
      <c r="A746" s="511" t="s">
        <v>26889</v>
      </c>
      <c r="B746" s="511" t="s">
        <v>23229</v>
      </c>
      <c r="C746" s="511" t="s">
        <v>1848</v>
      </c>
      <c r="D746" s="78" t="s">
        <v>56376</v>
      </c>
    </row>
    <row r="747" spans="1:4" ht="13.5">
      <c r="A747" s="511" t="s">
        <v>26890</v>
      </c>
      <c r="B747" s="511" t="s">
        <v>23230</v>
      </c>
      <c r="C747" s="511" t="s">
        <v>1848</v>
      </c>
      <c r="D747" s="78" t="s">
        <v>52316</v>
      </c>
    </row>
    <row r="748" spans="1:4" ht="13.5">
      <c r="A748" s="511" t="s">
        <v>26891</v>
      </c>
      <c r="B748" s="511" t="s">
        <v>23231</v>
      </c>
      <c r="C748" s="511" t="s">
        <v>1848</v>
      </c>
      <c r="D748" s="78" t="s">
        <v>66695</v>
      </c>
    </row>
    <row r="749" spans="1:4" ht="13.5">
      <c r="A749" s="511" t="s">
        <v>26892</v>
      </c>
      <c r="B749" s="511" t="s">
        <v>23232</v>
      </c>
      <c r="C749" s="511" t="s">
        <v>1848</v>
      </c>
      <c r="D749" s="78" t="s">
        <v>55821</v>
      </c>
    </row>
    <row r="750" spans="1:4" ht="13.5">
      <c r="A750" s="511" t="s">
        <v>26893</v>
      </c>
      <c r="B750" s="511" t="s">
        <v>23233</v>
      </c>
      <c r="C750" s="511" t="s">
        <v>1848</v>
      </c>
      <c r="D750" s="78" t="s">
        <v>55710</v>
      </c>
    </row>
    <row r="751" spans="1:4" ht="13.5">
      <c r="A751" s="511" t="s">
        <v>26894</v>
      </c>
      <c r="B751" s="511" t="s">
        <v>23234</v>
      </c>
      <c r="C751" s="511" t="s">
        <v>1848</v>
      </c>
      <c r="D751" s="78" t="s">
        <v>63146</v>
      </c>
    </row>
    <row r="752" spans="1:4" ht="13.5">
      <c r="A752" s="511" t="s">
        <v>26895</v>
      </c>
      <c r="B752" s="511" t="s">
        <v>23235</v>
      </c>
      <c r="C752" s="511" t="s">
        <v>1848</v>
      </c>
      <c r="D752" s="78" t="s">
        <v>61302</v>
      </c>
    </row>
    <row r="753" spans="1:4" ht="13.5">
      <c r="A753" s="511" t="s">
        <v>26896</v>
      </c>
      <c r="B753" s="511" t="s">
        <v>23236</v>
      </c>
      <c r="C753" s="511" t="s">
        <v>1848</v>
      </c>
      <c r="D753" s="78" t="s">
        <v>66696</v>
      </c>
    </row>
    <row r="754" spans="1:4" ht="13.5">
      <c r="A754" s="511" t="s">
        <v>26897</v>
      </c>
      <c r="B754" s="511" t="s">
        <v>23237</v>
      </c>
      <c r="C754" s="511" t="s">
        <v>1848</v>
      </c>
      <c r="D754" s="78" t="s">
        <v>55836</v>
      </c>
    </row>
    <row r="755" spans="1:4" ht="13.5">
      <c r="A755" s="511" t="s">
        <v>26898</v>
      </c>
      <c r="B755" s="511" t="s">
        <v>23238</v>
      </c>
      <c r="C755" s="511" t="s">
        <v>1848</v>
      </c>
      <c r="D755" s="78" t="s">
        <v>66685</v>
      </c>
    </row>
    <row r="756" spans="1:4" ht="13.5">
      <c r="A756" s="511" t="s">
        <v>26899</v>
      </c>
      <c r="B756" s="511" t="s">
        <v>23239</v>
      </c>
      <c r="C756" s="511" t="s">
        <v>1848</v>
      </c>
      <c r="D756" s="78" t="s">
        <v>56763</v>
      </c>
    </row>
    <row r="757" spans="1:4" ht="13.5">
      <c r="A757" s="511" t="s">
        <v>26900</v>
      </c>
      <c r="B757" s="511" t="s">
        <v>23240</v>
      </c>
      <c r="C757" s="511" t="s">
        <v>1848</v>
      </c>
      <c r="D757" s="78" t="s">
        <v>66683</v>
      </c>
    </row>
    <row r="758" spans="1:4" ht="13.5">
      <c r="A758" s="511" t="s">
        <v>26901</v>
      </c>
      <c r="B758" s="511" t="s">
        <v>23241</v>
      </c>
      <c r="C758" s="511" t="s">
        <v>1848</v>
      </c>
      <c r="D758" s="78" t="s">
        <v>63445</v>
      </c>
    </row>
    <row r="759" spans="1:4" ht="13.5">
      <c r="A759" s="511" t="s">
        <v>26902</v>
      </c>
      <c r="B759" s="511" t="s">
        <v>23242</v>
      </c>
      <c r="C759" s="511" t="s">
        <v>1848</v>
      </c>
      <c r="D759" s="78" t="s">
        <v>26263</v>
      </c>
    </row>
    <row r="760" spans="1:4" ht="13.5">
      <c r="A760" s="511" t="s">
        <v>26903</v>
      </c>
      <c r="B760" s="511" t="s">
        <v>23243</v>
      </c>
      <c r="C760" s="511" t="s">
        <v>1848</v>
      </c>
      <c r="D760" s="78" t="s">
        <v>55833</v>
      </c>
    </row>
    <row r="761" spans="1:4" ht="13.5">
      <c r="A761" s="511" t="s">
        <v>26904</v>
      </c>
      <c r="B761" s="511" t="s">
        <v>23244</v>
      </c>
      <c r="C761" s="511" t="s">
        <v>1848</v>
      </c>
      <c r="D761" s="78" t="s">
        <v>66697</v>
      </c>
    </row>
    <row r="762" spans="1:4" ht="13.5">
      <c r="A762" s="511" t="s">
        <v>26905</v>
      </c>
      <c r="B762" s="511" t="s">
        <v>23245</v>
      </c>
      <c r="C762" s="511" t="s">
        <v>1848</v>
      </c>
      <c r="D762" s="78" t="s">
        <v>60562</v>
      </c>
    </row>
    <row r="763" spans="1:4" ht="13.5">
      <c r="A763" s="511" t="s">
        <v>26906</v>
      </c>
      <c r="B763" s="511" t="s">
        <v>23246</v>
      </c>
      <c r="C763" s="511" t="s">
        <v>1848</v>
      </c>
      <c r="D763" s="78" t="s">
        <v>23091</v>
      </c>
    </row>
    <row r="764" spans="1:4" ht="13.5">
      <c r="A764" s="511" t="s">
        <v>26907</v>
      </c>
      <c r="B764" s="511" t="s">
        <v>66698</v>
      </c>
      <c r="C764" s="511" t="s">
        <v>1848</v>
      </c>
      <c r="D764" s="78" t="s">
        <v>23021</v>
      </c>
    </row>
    <row r="765" spans="1:4" ht="13.5">
      <c r="A765" s="511" t="s">
        <v>26908</v>
      </c>
      <c r="B765" s="511" t="s">
        <v>66699</v>
      </c>
      <c r="C765" s="511" t="s">
        <v>1848</v>
      </c>
      <c r="D765" s="78" t="s">
        <v>23106</v>
      </c>
    </row>
    <row r="766" spans="1:4" ht="13.5">
      <c r="A766" s="511" t="s">
        <v>26909</v>
      </c>
      <c r="B766" s="511" t="s">
        <v>66700</v>
      </c>
      <c r="C766" s="511" t="s">
        <v>1848</v>
      </c>
      <c r="D766" s="78" t="s">
        <v>23111</v>
      </c>
    </row>
    <row r="767" spans="1:4" ht="13.5">
      <c r="A767" s="511" t="s">
        <v>26910</v>
      </c>
      <c r="B767" s="511" t="s">
        <v>66701</v>
      </c>
      <c r="C767" s="511" t="s">
        <v>1848</v>
      </c>
      <c r="D767" s="78" t="s">
        <v>54306</v>
      </c>
    </row>
    <row r="768" spans="1:4" ht="13.5">
      <c r="A768" s="511" t="s">
        <v>26911</v>
      </c>
      <c r="B768" s="511" t="s">
        <v>23250</v>
      </c>
      <c r="C768" s="511" t="s">
        <v>1848</v>
      </c>
      <c r="D768" s="78" t="s">
        <v>23023</v>
      </c>
    </row>
    <row r="769" spans="1:4" ht="13.5">
      <c r="A769" s="511" t="s">
        <v>26912</v>
      </c>
      <c r="B769" s="511" t="s">
        <v>23251</v>
      </c>
      <c r="C769" s="511" t="s">
        <v>1848</v>
      </c>
      <c r="D769" s="78" t="s">
        <v>23558</v>
      </c>
    </row>
    <row r="770" spans="1:4" ht="13.5">
      <c r="A770" s="511" t="s">
        <v>26913</v>
      </c>
      <c r="B770" s="511" t="s">
        <v>23252</v>
      </c>
      <c r="C770" s="511" t="s">
        <v>1848</v>
      </c>
      <c r="D770" s="78" t="s">
        <v>25868</v>
      </c>
    </row>
    <row r="771" spans="1:4" ht="13.5">
      <c r="A771" s="511" t="s">
        <v>26914</v>
      </c>
      <c r="B771" s="511" t="s">
        <v>23254</v>
      </c>
      <c r="C771" s="511" t="s">
        <v>1848</v>
      </c>
      <c r="D771" s="78" t="s">
        <v>64628</v>
      </c>
    </row>
    <row r="772" spans="1:4" ht="13.5">
      <c r="A772" s="511" t="s">
        <v>26915</v>
      </c>
      <c r="B772" s="511" t="s">
        <v>23255</v>
      </c>
      <c r="C772" s="511" t="s">
        <v>1848</v>
      </c>
      <c r="D772" s="78" t="s">
        <v>23344</v>
      </c>
    </row>
    <row r="773" spans="1:4" ht="13.5">
      <c r="A773" s="511" t="s">
        <v>26916</v>
      </c>
      <c r="B773" s="511" t="s">
        <v>23256</v>
      </c>
      <c r="C773" s="511" t="s">
        <v>1848</v>
      </c>
      <c r="D773" s="78" t="s">
        <v>23418</v>
      </c>
    </row>
    <row r="774" spans="1:4" ht="13.5">
      <c r="A774" s="511" t="s">
        <v>26917</v>
      </c>
      <c r="B774" s="511" t="s">
        <v>23257</v>
      </c>
      <c r="C774" s="511" t="s">
        <v>1848</v>
      </c>
      <c r="D774" s="78" t="s">
        <v>50819</v>
      </c>
    </row>
    <row r="775" spans="1:4" ht="13.5">
      <c r="A775" s="511" t="s">
        <v>26918</v>
      </c>
      <c r="B775" s="511" t="s">
        <v>23258</v>
      </c>
      <c r="C775" s="511" t="s">
        <v>1848</v>
      </c>
      <c r="D775" s="78" t="s">
        <v>56555</v>
      </c>
    </row>
    <row r="776" spans="1:4" ht="13.5">
      <c r="A776" s="511" t="s">
        <v>26919</v>
      </c>
      <c r="B776" s="511" t="s">
        <v>23259</v>
      </c>
      <c r="C776" s="511" t="s">
        <v>1848</v>
      </c>
      <c r="D776" s="78" t="s">
        <v>25790</v>
      </c>
    </row>
    <row r="777" spans="1:4" ht="13.5">
      <c r="A777" s="511" t="s">
        <v>26920</v>
      </c>
      <c r="B777" s="511" t="s">
        <v>23260</v>
      </c>
      <c r="C777" s="511" t="s">
        <v>1848</v>
      </c>
      <c r="D777" s="78" t="s">
        <v>23081</v>
      </c>
    </row>
    <row r="778" spans="1:4" ht="13.5">
      <c r="A778" s="511" t="s">
        <v>26921</v>
      </c>
      <c r="B778" s="511" t="s">
        <v>23262</v>
      </c>
      <c r="C778" s="511" t="s">
        <v>1848</v>
      </c>
      <c r="D778" s="78" t="s">
        <v>23253</v>
      </c>
    </row>
    <row r="779" spans="1:4" ht="13.5">
      <c r="A779" s="511" t="s">
        <v>26922</v>
      </c>
      <c r="B779" s="511" t="s">
        <v>23263</v>
      </c>
      <c r="C779" s="511" t="s">
        <v>1848</v>
      </c>
      <c r="D779" s="78" t="s">
        <v>52298</v>
      </c>
    </row>
    <row r="780" spans="1:4" ht="13.5">
      <c r="A780" s="511" t="s">
        <v>26923</v>
      </c>
      <c r="B780" s="511" t="s">
        <v>23265</v>
      </c>
      <c r="C780" s="511" t="s">
        <v>1848</v>
      </c>
      <c r="D780" s="78" t="s">
        <v>55149</v>
      </c>
    </row>
    <row r="781" spans="1:4" ht="13.5">
      <c r="A781" s="511" t="s">
        <v>26924</v>
      </c>
      <c r="B781" s="511" t="s">
        <v>23266</v>
      </c>
      <c r="C781" s="511" t="s">
        <v>1848</v>
      </c>
      <c r="D781" s="78" t="s">
        <v>55165</v>
      </c>
    </row>
    <row r="782" spans="1:4" ht="13.5">
      <c r="A782" s="511" t="s">
        <v>26925</v>
      </c>
      <c r="B782" s="511" t="s">
        <v>23268</v>
      </c>
      <c r="C782" s="511" t="s">
        <v>1848</v>
      </c>
      <c r="D782" s="78" t="s">
        <v>56713</v>
      </c>
    </row>
    <row r="783" spans="1:4" ht="13.5">
      <c r="A783" s="511" t="s">
        <v>26926</v>
      </c>
      <c r="B783" s="511" t="s">
        <v>23269</v>
      </c>
      <c r="C783" s="511" t="s">
        <v>1848</v>
      </c>
      <c r="D783" s="78" t="s">
        <v>66702</v>
      </c>
    </row>
    <row r="784" spans="1:4" ht="13.5">
      <c r="A784" s="511" t="s">
        <v>26927</v>
      </c>
      <c r="B784" s="511" t="s">
        <v>23270</v>
      </c>
      <c r="C784" s="511" t="s">
        <v>1848</v>
      </c>
      <c r="D784" s="78" t="s">
        <v>61841</v>
      </c>
    </row>
    <row r="785" spans="1:4" ht="13.5">
      <c r="A785" s="511" t="s">
        <v>26928</v>
      </c>
      <c r="B785" s="511" t="s">
        <v>23271</v>
      </c>
      <c r="C785" s="511" t="s">
        <v>1848</v>
      </c>
      <c r="D785" s="78" t="s">
        <v>57202</v>
      </c>
    </row>
    <row r="786" spans="1:4" ht="13.5">
      <c r="A786" s="511" t="s">
        <v>26929</v>
      </c>
      <c r="B786" s="511" t="s">
        <v>23272</v>
      </c>
      <c r="C786" s="511" t="s">
        <v>1848</v>
      </c>
      <c r="D786" s="78" t="s">
        <v>49454</v>
      </c>
    </row>
    <row r="787" spans="1:4" ht="13.5">
      <c r="A787" s="511" t="s">
        <v>26930</v>
      </c>
      <c r="B787" s="511" t="s">
        <v>23273</v>
      </c>
      <c r="C787" s="511" t="s">
        <v>1848</v>
      </c>
      <c r="D787" s="78" t="s">
        <v>66702</v>
      </c>
    </row>
    <row r="788" spans="1:4" ht="13.5">
      <c r="A788" s="511" t="s">
        <v>26931</v>
      </c>
      <c r="B788" s="511" t="s">
        <v>23274</v>
      </c>
      <c r="C788" s="511" t="s">
        <v>1848</v>
      </c>
      <c r="D788" s="78" t="s">
        <v>57734</v>
      </c>
    </row>
    <row r="789" spans="1:4" ht="13.5">
      <c r="A789" s="511" t="s">
        <v>26932</v>
      </c>
      <c r="B789" s="511" t="s">
        <v>23275</v>
      </c>
      <c r="C789" s="511" t="s">
        <v>1848</v>
      </c>
      <c r="D789" s="78" t="s">
        <v>25868</v>
      </c>
    </row>
    <row r="790" spans="1:4" ht="13.5">
      <c r="A790" s="511" t="s">
        <v>26933</v>
      </c>
      <c r="B790" s="511" t="s">
        <v>23276</v>
      </c>
      <c r="C790" s="511" t="s">
        <v>1848</v>
      </c>
      <c r="D790" s="78" t="s">
        <v>23029</v>
      </c>
    </row>
    <row r="791" spans="1:4" ht="13.5">
      <c r="A791" s="511" t="s">
        <v>26934</v>
      </c>
      <c r="B791" s="511" t="s">
        <v>23278</v>
      </c>
      <c r="C791" s="511" t="s">
        <v>1848</v>
      </c>
      <c r="D791" s="78" t="s">
        <v>23189</v>
      </c>
    </row>
    <row r="792" spans="1:4" ht="13.5">
      <c r="A792" s="511" t="s">
        <v>26935</v>
      </c>
      <c r="B792" s="511" t="s">
        <v>23280</v>
      </c>
      <c r="C792" s="511" t="s">
        <v>1848</v>
      </c>
      <c r="D792" s="78" t="s">
        <v>23525</v>
      </c>
    </row>
    <row r="793" spans="1:4" ht="13.5">
      <c r="A793" s="511" t="s">
        <v>26936</v>
      </c>
      <c r="B793" s="511" t="s">
        <v>23281</v>
      </c>
      <c r="C793" s="511" t="s">
        <v>1848</v>
      </c>
      <c r="D793" s="78" t="s">
        <v>57591</v>
      </c>
    </row>
    <row r="794" spans="1:4" ht="13.5">
      <c r="A794" s="511" t="s">
        <v>26937</v>
      </c>
      <c r="B794" s="511" t="s">
        <v>23282</v>
      </c>
      <c r="C794" s="511" t="s">
        <v>1848</v>
      </c>
      <c r="D794" s="78" t="s">
        <v>58518</v>
      </c>
    </row>
    <row r="795" spans="1:4" ht="13.5">
      <c r="A795" s="511" t="s">
        <v>26938</v>
      </c>
      <c r="B795" s="511" t="s">
        <v>23283</v>
      </c>
      <c r="C795" s="511" t="s">
        <v>1848</v>
      </c>
      <c r="D795" s="78" t="s">
        <v>64537</v>
      </c>
    </row>
    <row r="796" spans="1:4" ht="13.5">
      <c r="A796" s="511" t="s">
        <v>26939</v>
      </c>
      <c r="B796" s="511" t="s">
        <v>23284</v>
      </c>
      <c r="C796" s="511" t="s">
        <v>1848</v>
      </c>
      <c r="D796" s="78" t="s">
        <v>55169</v>
      </c>
    </row>
    <row r="797" spans="1:4" ht="13.5">
      <c r="A797" s="511" t="s">
        <v>26940</v>
      </c>
      <c r="B797" s="511" t="s">
        <v>23285</v>
      </c>
      <c r="C797" s="511" t="s">
        <v>1848</v>
      </c>
      <c r="D797" s="78" t="s">
        <v>61804</v>
      </c>
    </row>
    <row r="798" spans="1:4" ht="13.5">
      <c r="A798" s="511" t="s">
        <v>26941</v>
      </c>
      <c r="B798" s="511" t="s">
        <v>23286</v>
      </c>
      <c r="C798" s="511" t="s">
        <v>1848</v>
      </c>
      <c r="D798" s="78" t="s">
        <v>56266</v>
      </c>
    </row>
    <row r="799" spans="1:4" ht="13.5">
      <c r="A799" s="511" t="s">
        <v>26942</v>
      </c>
      <c r="B799" s="511" t="s">
        <v>23287</v>
      </c>
      <c r="C799" s="511" t="s">
        <v>1848</v>
      </c>
      <c r="D799" s="78" t="s">
        <v>55641</v>
      </c>
    </row>
    <row r="800" spans="1:4" ht="13.5">
      <c r="A800" s="511" t="s">
        <v>26943</v>
      </c>
      <c r="B800" s="511" t="s">
        <v>23289</v>
      </c>
      <c r="C800" s="511" t="s">
        <v>1848</v>
      </c>
      <c r="D800" s="78" t="s">
        <v>55787</v>
      </c>
    </row>
    <row r="801" spans="1:4" ht="13.5">
      <c r="A801" s="511" t="s">
        <v>26944</v>
      </c>
      <c r="B801" s="511" t="s">
        <v>23290</v>
      </c>
      <c r="C801" s="511" t="s">
        <v>1848</v>
      </c>
      <c r="D801" s="78" t="s">
        <v>66703</v>
      </c>
    </row>
    <row r="802" spans="1:4" ht="13.5">
      <c r="A802" s="511" t="s">
        <v>26945</v>
      </c>
      <c r="B802" s="511" t="s">
        <v>23291</v>
      </c>
      <c r="C802" s="511" t="s">
        <v>1848</v>
      </c>
      <c r="D802" s="78" t="s">
        <v>55708</v>
      </c>
    </row>
    <row r="803" spans="1:4" ht="13.5">
      <c r="A803" s="511" t="s">
        <v>26946</v>
      </c>
      <c r="B803" s="511" t="s">
        <v>23292</v>
      </c>
      <c r="C803" s="511" t="s">
        <v>1848</v>
      </c>
      <c r="D803" s="78" t="s">
        <v>64795</v>
      </c>
    </row>
    <row r="804" spans="1:4" ht="13.5">
      <c r="A804" s="511" t="s">
        <v>26947</v>
      </c>
      <c r="B804" s="511" t="s">
        <v>23293</v>
      </c>
      <c r="C804" s="511" t="s">
        <v>1848</v>
      </c>
      <c r="D804" s="78" t="s">
        <v>23086</v>
      </c>
    </row>
    <row r="805" spans="1:4" ht="13.5">
      <c r="A805" s="511" t="s">
        <v>26948</v>
      </c>
      <c r="B805" s="511" t="s">
        <v>23294</v>
      </c>
      <c r="C805" s="511" t="s">
        <v>1848</v>
      </c>
      <c r="D805" s="78" t="s">
        <v>23295</v>
      </c>
    </row>
    <row r="806" spans="1:4" ht="13.5">
      <c r="A806" s="511" t="s">
        <v>26949</v>
      </c>
      <c r="B806" s="511" t="s">
        <v>23296</v>
      </c>
      <c r="C806" s="511" t="s">
        <v>1848</v>
      </c>
      <c r="D806" s="78" t="s">
        <v>57710</v>
      </c>
    </row>
    <row r="807" spans="1:4" ht="13.5">
      <c r="A807" s="511" t="s">
        <v>26950</v>
      </c>
      <c r="B807" s="511" t="s">
        <v>23298</v>
      </c>
      <c r="C807" s="511" t="s">
        <v>1848</v>
      </c>
      <c r="D807" s="78" t="s">
        <v>23416</v>
      </c>
    </row>
    <row r="808" spans="1:4" ht="13.5">
      <c r="A808" s="511" t="s">
        <v>26951</v>
      </c>
      <c r="B808" s="511" t="s">
        <v>23300</v>
      </c>
      <c r="C808" s="511" t="s">
        <v>1848</v>
      </c>
      <c r="D808" s="78" t="s">
        <v>56601</v>
      </c>
    </row>
    <row r="809" spans="1:4" ht="13.5">
      <c r="A809" s="511" t="s">
        <v>26952</v>
      </c>
      <c r="B809" s="511" t="s">
        <v>23301</v>
      </c>
      <c r="C809" s="511" t="s">
        <v>1848</v>
      </c>
      <c r="D809" s="78" t="s">
        <v>49468</v>
      </c>
    </row>
    <row r="810" spans="1:4" ht="13.5">
      <c r="A810" s="511" t="s">
        <v>26953</v>
      </c>
      <c r="B810" s="511" t="s">
        <v>23302</v>
      </c>
      <c r="C810" s="511" t="s">
        <v>1848</v>
      </c>
      <c r="D810" s="78" t="s">
        <v>56292</v>
      </c>
    </row>
    <row r="811" spans="1:4" ht="13.5">
      <c r="A811" s="511" t="s">
        <v>26954</v>
      </c>
      <c r="B811" s="511" t="s">
        <v>23303</v>
      </c>
      <c r="C811" s="511" t="s">
        <v>1848</v>
      </c>
      <c r="D811" s="78" t="s">
        <v>49457</v>
      </c>
    </row>
    <row r="812" spans="1:4" ht="13.5">
      <c r="A812" s="511" t="s">
        <v>26955</v>
      </c>
      <c r="B812" s="511" t="s">
        <v>23304</v>
      </c>
      <c r="C812" s="511" t="s">
        <v>1848</v>
      </c>
      <c r="D812" s="78" t="s">
        <v>66704</v>
      </c>
    </row>
    <row r="813" spans="1:4" ht="13.5">
      <c r="A813" s="511" t="s">
        <v>26956</v>
      </c>
      <c r="B813" s="511" t="s">
        <v>23305</v>
      </c>
      <c r="C813" s="511" t="s">
        <v>1848</v>
      </c>
      <c r="D813" s="78" t="s">
        <v>56600</v>
      </c>
    </row>
    <row r="814" spans="1:4" ht="13.5">
      <c r="A814" s="511" t="s">
        <v>26957</v>
      </c>
      <c r="B814" s="511" t="s">
        <v>23306</v>
      </c>
      <c r="C814" s="511" t="s">
        <v>1848</v>
      </c>
      <c r="D814" s="78" t="s">
        <v>66705</v>
      </c>
    </row>
    <row r="815" spans="1:4" ht="13.5">
      <c r="A815" s="511" t="s">
        <v>26958</v>
      </c>
      <c r="B815" s="511" t="s">
        <v>23307</v>
      </c>
      <c r="C815" s="511" t="s">
        <v>1848</v>
      </c>
      <c r="D815" s="78" t="s">
        <v>66706</v>
      </c>
    </row>
    <row r="816" spans="1:4" ht="13.5">
      <c r="A816" s="511" t="s">
        <v>26959</v>
      </c>
      <c r="B816" s="511" t="s">
        <v>23308</v>
      </c>
      <c r="C816" s="511" t="s">
        <v>1848</v>
      </c>
      <c r="D816" s="78" t="s">
        <v>64928</v>
      </c>
    </row>
    <row r="817" spans="1:4" ht="13.5">
      <c r="A817" s="511" t="s">
        <v>26960</v>
      </c>
      <c r="B817" s="511" t="s">
        <v>23309</v>
      </c>
      <c r="C817" s="511" t="s">
        <v>1848</v>
      </c>
      <c r="D817" s="78" t="s">
        <v>26228</v>
      </c>
    </row>
    <row r="818" spans="1:4" ht="13.5">
      <c r="A818" s="511" t="s">
        <v>26961</v>
      </c>
      <c r="B818" s="511" t="s">
        <v>23310</v>
      </c>
      <c r="C818" s="511" t="s">
        <v>1848</v>
      </c>
      <c r="D818" s="78" t="s">
        <v>63658</v>
      </c>
    </row>
    <row r="819" spans="1:4" ht="13.5">
      <c r="A819" s="511" t="s">
        <v>26962</v>
      </c>
      <c r="B819" s="511" t="s">
        <v>23311</v>
      </c>
      <c r="C819" s="511" t="s">
        <v>1848</v>
      </c>
      <c r="D819" s="78" t="s">
        <v>57559</v>
      </c>
    </row>
    <row r="820" spans="1:4" ht="13.5">
      <c r="A820" s="511" t="s">
        <v>26963</v>
      </c>
      <c r="B820" s="511" t="s">
        <v>23312</v>
      </c>
      <c r="C820" s="511" t="s">
        <v>1848</v>
      </c>
      <c r="D820" s="78" t="s">
        <v>66707</v>
      </c>
    </row>
    <row r="821" spans="1:4" ht="13.5">
      <c r="A821" s="511" t="s">
        <v>26964</v>
      </c>
      <c r="B821" s="511" t="s">
        <v>23313</v>
      </c>
      <c r="C821" s="511" t="s">
        <v>1848</v>
      </c>
      <c r="D821" s="78" t="s">
        <v>65230</v>
      </c>
    </row>
    <row r="822" spans="1:4" ht="13.5">
      <c r="A822" s="511" t="s">
        <v>26965</v>
      </c>
      <c r="B822" s="511" t="s">
        <v>23314</v>
      </c>
      <c r="C822" s="511" t="s">
        <v>1848</v>
      </c>
      <c r="D822" s="78" t="s">
        <v>51420</v>
      </c>
    </row>
    <row r="823" spans="1:4" ht="13.5">
      <c r="A823" s="511" t="s">
        <v>26966</v>
      </c>
      <c r="B823" s="511" t="s">
        <v>23315</v>
      </c>
      <c r="C823" s="511" t="s">
        <v>1848</v>
      </c>
      <c r="D823" s="78" t="s">
        <v>23114</v>
      </c>
    </row>
    <row r="824" spans="1:4" ht="13.5">
      <c r="A824" s="511" t="s">
        <v>26967</v>
      </c>
      <c r="B824" s="511" t="s">
        <v>23316</v>
      </c>
      <c r="C824" s="511" t="s">
        <v>1848</v>
      </c>
      <c r="D824" s="78" t="s">
        <v>66708</v>
      </c>
    </row>
    <row r="825" spans="1:4" ht="13.5">
      <c r="A825" s="511" t="s">
        <v>26968</v>
      </c>
      <c r="B825" s="511" t="s">
        <v>23317</v>
      </c>
      <c r="C825" s="511" t="s">
        <v>1848</v>
      </c>
      <c r="D825" s="78" t="s">
        <v>53667</v>
      </c>
    </row>
    <row r="826" spans="1:4" ht="13.5">
      <c r="A826" s="511" t="s">
        <v>26969</v>
      </c>
      <c r="B826" s="511" t="s">
        <v>23319</v>
      </c>
      <c r="C826" s="511" t="s">
        <v>1848</v>
      </c>
      <c r="D826" s="78" t="s">
        <v>23249</v>
      </c>
    </row>
    <row r="827" spans="1:4" ht="13.5">
      <c r="A827" s="511" t="s">
        <v>26970</v>
      </c>
      <c r="B827" s="511" t="s">
        <v>23321</v>
      </c>
      <c r="C827" s="511" t="s">
        <v>1848</v>
      </c>
      <c r="D827" s="78" t="s">
        <v>23189</v>
      </c>
    </row>
    <row r="828" spans="1:4" ht="13.5">
      <c r="A828" s="511" t="s">
        <v>26971</v>
      </c>
      <c r="B828" s="511" t="s">
        <v>23322</v>
      </c>
      <c r="C828" s="511" t="s">
        <v>1848</v>
      </c>
      <c r="D828" s="78" t="s">
        <v>61019</v>
      </c>
    </row>
    <row r="829" spans="1:4" ht="13.5">
      <c r="A829" s="511" t="s">
        <v>26972</v>
      </c>
      <c r="B829" s="511" t="s">
        <v>23323</v>
      </c>
      <c r="C829" s="511" t="s">
        <v>1848</v>
      </c>
      <c r="D829" s="78" t="s">
        <v>23424</v>
      </c>
    </row>
    <row r="830" spans="1:4" ht="13.5">
      <c r="A830" s="511" t="s">
        <v>26973</v>
      </c>
      <c r="B830" s="511" t="s">
        <v>23324</v>
      </c>
      <c r="C830" s="511" t="s">
        <v>1848</v>
      </c>
      <c r="D830" s="78" t="s">
        <v>55918</v>
      </c>
    </row>
    <row r="831" spans="1:4" ht="13.5">
      <c r="A831" s="511" t="s">
        <v>26974</v>
      </c>
      <c r="B831" s="511" t="s">
        <v>23325</v>
      </c>
      <c r="C831" s="511" t="s">
        <v>1848</v>
      </c>
      <c r="D831" s="78" t="s">
        <v>66709</v>
      </c>
    </row>
    <row r="832" spans="1:4" ht="13.5">
      <c r="A832" s="511" t="s">
        <v>26975</v>
      </c>
      <c r="B832" s="511" t="s">
        <v>23326</v>
      </c>
      <c r="C832" s="511" t="s">
        <v>1848</v>
      </c>
      <c r="D832" s="78" t="s">
        <v>65948</v>
      </c>
    </row>
    <row r="833" spans="1:4" ht="13.5">
      <c r="A833" s="511" t="s">
        <v>26976</v>
      </c>
      <c r="B833" s="511" t="s">
        <v>23327</v>
      </c>
      <c r="C833" s="511" t="s">
        <v>1848</v>
      </c>
      <c r="D833" s="78" t="s">
        <v>26201</v>
      </c>
    </row>
    <row r="834" spans="1:4" ht="13.5">
      <c r="A834" s="511" t="s">
        <v>26977</v>
      </c>
      <c r="B834" s="511" t="s">
        <v>23328</v>
      </c>
      <c r="C834" s="511" t="s">
        <v>1848</v>
      </c>
      <c r="D834" s="78" t="s">
        <v>28447</v>
      </c>
    </row>
    <row r="835" spans="1:4" ht="13.5">
      <c r="A835" s="511" t="s">
        <v>26978</v>
      </c>
      <c r="B835" s="511" t="s">
        <v>23329</v>
      </c>
      <c r="C835" s="511" t="s">
        <v>1848</v>
      </c>
      <c r="D835" s="78" t="s">
        <v>60533</v>
      </c>
    </row>
    <row r="836" spans="1:4" ht="13.5">
      <c r="A836" s="511" t="s">
        <v>26979</v>
      </c>
      <c r="B836" s="511" t="s">
        <v>23330</v>
      </c>
      <c r="C836" s="511" t="s">
        <v>1848</v>
      </c>
      <c r="D836" s="78" t="s">
        <v>61784</v>
      </c>
    </row>
    <row r="837" spans="1:4" ht="13.5">
      <c r="A837" s="511" t="s">
        <v>26980</v>
      </c>
      <c r="B837" s="511" t="s">
        <v>23331</v>
      </c>
      <c r="C837" s="511" t="s">
        <v>1848</v>
      </c>
      <c r="D837" s="78" t="s">
        <v>59359</v>
      </c>
    </row>
    <row r="838" spans="1:4" ht="13.5">
      <c r="A838" s="511" t="s">
        <v>26981</v>
      </c>
      <c r="B838" s="511" t="s">
        <v>23332</v>
      </c>
      <c r="C838" s="511" t="s">
        <v>1848</v>
      </c>
      <c r="D838" s="78" t="s">
        <v>60598</v>
      </c>
    </row>
    <row r="839" spans="1:4" ht="13.5">
      <c r="A839" s="511" t="s">
        <v>26982</v>
      </c>
      <c r="B839" s="511" t="s">
        <v>23333</v>
      </c>
      <c r="C839" s="511" t="s">
        <v>1848</v>
      </c>
      <c r="D839" s="78" t="s">
        <v>66710</v>
      </c>
    </row>
    <row r="840" spans="1:4" ht="13.5">
      <c r="A840" s="511" t="s">
        <v>26983</v>
      </c>
      <c r="B840" s="511" t="s">
        <v>23334</v>
      </c>
      <c r="C840" s="511" t="s">
        <v>1848</v>
      </c>
      <c r="D840" s="78" t="s">
        <v>53670</v>
      </c>
    </row>
    <row r="841" spans="1:4" ht="13.5">
      <c r="A841" s="511" t="s">
        <v>26984</v>
      </c>
      <c r="B841" s="511" t="s">
        <v>23335</v>
      </c>
      <c r="C841" s="511" t="s">
        <v>1848</v>
      </c>
      <c r="D841" s="78" t="s">
        <v>55564</v>
      </c>
    </row>
    <row r="842" spans="1:4" ht="13.5">
      <c r="A842" s="511" t="s">
        <v>26985</v>
      </c>
      <c r="B842" s="511" t="s">
        <v>23336</v>
      </c>
      <c r="C842" s="511" t="s">
        <v>1848</v>
      </c>
      <c r="D842" s="78" t="s">
        <v>56594</v>
      </c>
    </row>
    <row r="843" spans="1:4" ht="13.5">
      <c r="A843" s="511" t="s">
        <v>26986</v>
      </c>
      <c r="B843" s="511" t="s">
        <v>23337</v>
      </c>
      <c r="C843" s="511" t="s">
        <v>1848</v>
      </c>
      <c r="D843" s="78" t="s">
        <v>52271</v>
      </c>
    </row>
    <row r="844" spans="1:4" ht="13.5">
      <c r="A844" s="511" t="s">
        <v>26987</v>
      </c>
      <c r="B844" s="511" t="s">
        <v>23338</v>
      </c>
      <c r="C844" s="511" t="s">
        <v>1848</v>
      </c>
      <c r="D844" s="78" t="s">
        <v>66711</v>
      </c>
    </row>
    <row r="845" spans="1:4" ht="13.5">
      <c r="A845" s="511" t="s">
        <v>26988</v>
      </c>
      <c r="B845" s="511" t="s">
        <v>23339</v>
      </c>
      <c r="C845" s="511" t="s">
        <v>1848</v>
      </c>
      <c r="D845" s="78" t="s">
        <v>66712</v>
      </c>
    </row>
    <row r="846" spans="1:4" ht="13.5">
      <c r="A846" s="511" t="s">
        <v>26989</v>
      </c>
      <c r="B846" s="511" t="s">
        <v>23340</v>
      </c>
      <c r="C846" s="511" t="s">
        <v>1848</v>
      </c>
      <c r="D846" s="78" t="s">
        <v>50774</v>
      </c>
    </row>
    <row r="847" spans="1:4" ht="13.5">
      <c r="A847" s="511" t="s">
        <v>26990</v>
      </c>
      <c r="B847" s="511" t="s">
        <v>23342</v>
      </c>
      <c r="C847" s="511" t="s">
        <v>1848</v>
      </c>
      <c r="D847" s="78" t="s">
        <v>23145</v>
      </c>
    </row>
    <row r="848" spans="1:4" ht="13.5">
      <c r="A848" s="511" t="s">
        <v>26991</v>
      </c>
      <c r="B848" s="511" t="s">
        <v>23343</v>
      </c>
      <c r="C848" s="511" t="s">
        <v>1848</v>
      </c>
      <c r="D848" s="78" t="s">
        <v>50784</v>
      </c>
    </row>
    <row r="849" spans="1:4" ht="13.5">
      <c r="A849" s="511" t="s">
        <v>26992</v>
      </c>
      <c r="B849" s="511" t="s">
        <v>23345</v>
      </c>
      <c r="C849" s="511" t="s">
        <v>1848</v>
      </c>
      <c r="D849" s="78" t="s">
        <v>55563</v>
      </c>
    </row>
    <row r="850" spans="1:4" ht="13.5">
      <c r="A850" s="511" t="s">
        <v>26993</v>
      </c>
      <c r="B850" s="511" t="s">
        <v>23346</v>
      </c>
      <c r="C850" s="511" t="s">
        <v>1848</v>
      </c>
      <c r="D850" s="78" t="s">
        <v>56343</v>
      </c>
    </row>
    <row r="851" spans="1:4" ht="13.5">
      <c r="A851" s="511" t="s">
        <v>26994</v>
      </c>
      <c r="B851" s="511" t="s">
        <v>23347</v>
      </c>
      <c r="C851" s="511" t="s">
        <v>1848</v>
      </c>
      <c r="D851" s="78" t="s">
        <v>55299</v>
      </c>
    </row>
    <row r="852" spans="1:4" ht="13.5">
      <c r="A852" s="511" t="s">
        <v>26995</v>
      </c>
      <c r="B852" s="511" t="s">
        <v>23348</v>
      </c>
      <c r="C852" s="511" t="s">
        <v>1848</v>
      </c>
      <c r="D852" s="78" t="s">
        <v>66713</v>
      </c>
    </row>
    <row r="853" spans="1:4" ht="13.5">
      <c r="A853" s="511" t="s">
        <v>26996</v>
      </c>
      <c r="B853" s="511" t="s">
        <v>23349</v>
      </c>
      <c r="C853" s="511" t="s">
        <v>1848</v>
      </c>
      <c r="D853" s="78" t="s">
        <v>55287</v>
      </c>
    </row>
    <row r="854" spans="1:4" ht="13.5">
      <c r="A854" s="511" t="s">
        <v>26997</v>
      </c>
      <c r="B854" s="511" t="s">
        <v>23350</v>
      </c>
      <c r="C854" s="511" t="s">
        <v>1848</v>
      </c>
      <c r="D854" s="78" t="s">
        <v>66714</v>
      </c>
    </row>
    <row r="855" spans="1:4" ht="13.5">
      <c r="A855" s="511" t="s">
        <v>26998</v>
      </c>
      <c r="B855" s="511" t="s">
        <v>23351</v>
      </c>
      <c r="C855" s="511" t="s">
        <v>1848</v>
      </c>
      <c r="D855" s="78" t="s">
        <v>66715</v>
      </c>
    </row>
    <row r="856" spans="1:4" ht="13.5">
      <c r="A856" s="511" t="s">
        <v>26999</v>
      </c>
      <c r="B856" s="511" t="s">
        <v>23352</v>
      </c>
      <c r="C856" s="511" t="s">
        <v>1848</v>
      </c>
      <c r="D856" s="78" t="s">
        <v>66716</v>
      </c>
    </row>
    <row r="857" spans="1:4" ht="13.5">
      <c r="A857" s="511" t="s">
        <v>27000</v>
      </c>
      <c r="B857" s="511" t="s">
        <v>23353</v>
      </c>
      <c r="C857" s="511" t="s">
        <v>1848</v>
      </c>
      <c r="D857" s="78" t="s">
        <v>66717</v>
      </c>
    </row>
    <row r="858" spans="1:4" ht="13.5">
      <c r="A858" s="511" t="s">
        <v>27001</v>
      </c>
      <c r="B858" s="511" t="s">
        <v>23354</v>
      </c>
      <c r="C858" s="511" t="s">
        <v>1848</v>
      </c>
      <c r="D858" s="78" t="s">
        <v>66718</v>
      </c>
    </row>
    <row r="859" spans="1:4" ht="13.5">
      <c r="A859" s="511" t="s">
        <v>27002</v>
      </c>
      <c r="B859" s="511" t="s">
        <v>23355</v>
      </c>
      <c r="C859" s="511" t="s">
        <v>1848</v>
      </c>
      <c r="D859" s="78" t="s">
        <v>66719</v>
      </c>
    </row>
    <row r="860" spans="1:4" ht="13.5">
      <c r="A860" s="511" t="s">
        <v>27003</v>
      </c>
      <c r="B860" s="511" t="s">
        <v>23356</v>
      </c>
      <c r="C860" s="511" t="s">
        <v>1848</v>
      </c>
      <c r="D860" s="78" t="s">
        <v>66720</v>
      </c>
    </row>
    <row r="861" spans="1:4" ht="13.5">
      <c r="A861" s="511" t="s">
        <v>27004</v>
      </c>
      <c r="B861" s="511" t="s">
        <v>23357</v>
      </c>
      <c r="C861" s="511" t="s">
        <v>1848</v>
      </c>
      <c r="D861" s="78" t="s">
        <v>55326</v>
      </c>
    </row>
    <row r="862" spans="1:4" ht="13.5">
      <c r="A862" s="511" t="s">
        <v>27005</v>
      </c>
      <c r="B862" s="511" t="s">
        <v>23358</v>
      </c>
      <c r="C862" s="511" t="s">
        <v>1848</v>
      </c>
      <c r="D862" s="78" t="s">
        <v>66721</v>
      </c>
    </row>
    <row r="863" spans="1:4" ht="13.5">
      <c r="A863" s="511" t="s">
        <v>27006</v>
      </c>
      <c r="B863" s="511" t="s">
        <v>23359</v>
      </c>
      <c r="C863" s="511" t="s">
        <v>1848</v>
      </c>
      <c r="D863" s="78" t="s">
        <v>60637</v>
      </c>
    </row>
    <row r="864" spans="1:4" ht="13.5">
      <c r="A864" s="511" t="s">
        <v>27007</v>
      </c>
      <c r="B864" s="511" t="s">
        <v>23360</v>
      </c>
      <c r="C864" s="511" t="s">
        <v>1848</v>
      </c>
      <c r="D864" s="78" t="s">
        <v>66722</v>
      </c>
    </row>
    <row r="865" spans="1:4" ht="13.5">
      <c r="A865" s="511" t="s">
        <v>27008</v>
      </c>
      <c r="B865" s="511" t="s">
        <v>23361</v>
      </c>
      <c r="C865" s="511" t="s">
        <v>1848</v>
      </c>
      <c r="D865" s="78" t="s">
        <v>66723</v>
      </c>
    </row>
    <row r="866" spans="1:4" ht="13.5">
      <c r="A866" s="511" t="s">
        <v>27009</v>
      </c>
      <c r="B866" s="511" t="s">
        <v>23362</v>
      </c>
      <c r="C866" s="511" t="s">
        <v>1848</v>
      </c>
      <c r="D866" s="78" t="s">
        <v>64392</v>
      </c>
    </row>
    <row r="867" spans="1:4" ht="13.5">
      <c r="A867" s="511" t="s">
        <v>27010</v>
      </c>
      <c r="B867" s="511" t="s">
        <v>23363</v>
      </c>
      <c r="C867" s="511" t="s">
        <v>1848</v>
      </c>
      <c r="D867" s="78" t="s">
        <v>52326</v>
      </c>
    </row>
    <row r="868" spans="1:4" ht="13.5">
      <c r="A868" s="511" t="s">
        <v>27011</v>
      </c>
      <c r="B868" s="511" t="s">
        <v>23364</v>
      </c>
      <c r="C868" s="511" t="s">
        <v>1848</v>
      </c>
      <c r="D868" s="78" t="s">
        <v>66724</v>
      </c>
    </row>
    <row r="869" spans="1:4" ht="13.5">
      <c r="A869" s="511" t="s">
        <v>27012</v>
      </c>
      <c r="B869" s="511" t="s">
        <v>23365</v>
      </c>
      <c r="C869" s="511" t="s">
        <v>1848</v>
      </c>
      <c r="D869" s="78" t="s">
        <v>66725</v>
      </c>
    </row>
    <row r="870" spans="1:4" ht="13.5">
      <c r="A870" s="511" t="s">
        <v>27013</v>
      </c>
      <c r="B870" s="511" t="s">
        <v>23366</v>
      </c>
      <c r="C870" s="511" t="s">
        <v>1848</v>
      </c>
      <c r="D870" s="78" t="s">
        <v>66726</v>
      </c>
    </row>
    <row r="871" spans="1:4" ht="13.5">
      <c r="A871" s="511" t="s">
        <v>27014</v>
      </c>
      <c r="B871" s="511" t="s">
        <v>23367</v>
      </c>
      <c r="C871" s="511" t="s">
        <v>1848</v>
      </c>
      <c r="D871" s="78" t="s">
        <v>63966</v>
      </c>
    </row>
    <row r="872" spans="1:4" ht="13.5">
      <c r="A872" s="511" t="s">
        <v>27015</v>
      </c>
      <c r="B872" s="511" t="s">
        <v>23368</v>
      </c>
      <c r="C872" s="511" t="s">
        <v>1848</v>
      </c>
      <c r="D872" s="78" t="s">
        <v>56318</v>
      </c>
    </row>
    <row r="873" spans="1:4" ht="13.5">
      <c r="A873" s="511" t="s">
        <v>27016</v>
      </c>
      <c r="B873" s="511" t="s">
        <v>23369</v>
      </c>
      <c r="C873" s="511" t="s">
        <v>1848</v>
      </c>
      <c r="D873" s="78" t="s">
        <v>63737</v>
      </c>
    </row>
    <row r="874" spans="1:4" ht="13.5">
      <c r="A874" s="511" t="s">
        <v>27017</v>
      </c>
      <c r="B874" s="511" t="s">
        <v>23370</v>
      </c>
      <c r="C874" s="511" t="s">
        <v>1848</v>
      </c>
      <c r="D874" s="78" t="s">
        <v>59292</v>
      </c>
    </row>
    <row r="875" spans="1:4" ht="13.5">
      <c r="A875" s="511" t="s">
        <v>27018</v>
      </c>
      <c r="B875" s="511" t="s">
        <v>23371</v>
      </c>
      <c r="C875" s="511" t="s">
        <v>1848</v>
      </c>
      <c r="D875" s="78" t="s">
        <v>55157</v>
      </c>
    </row>
    <row r="876" spans="1:4" ht="13.5">
      <c r="A876" s="511" t="s">
        <v>27019</v>
      </c>
      <c r="B876" s="511" t="s">
        <v>23372</v>
      </c>
      <c r="C876" s="511" t="s">
        <v>1848</v>
      </c>
      <c r="D876" s="78" t="s">
        <v>63750</v>
      </c>
    </row>
    <row r="877" spans="1:4" ht="13.5">
      <c r="A877" s="511" t="s">
        <v>27020</v>
      </c>
      <c r="B877" s="511" t="s">
        <v>23373</v>
      </c>
      <c r="C877" s="511" t="s">
        <v>1848</v>
      </c>
      <c r="D877" s="78" t="s">
        <v>23724</v>
      </c>
    </row>
    <row r="878" spans="1:4" ht="13.5">
      <c r="A878" s="511" t="s">
        <v>27021</v>
      </c>
      <c r="B878" s="511" t="s">
        <v>23374</v>
      </c>
      <c r="C878" s="511" t="s">
        <v>1848</v>
      </c>
      <c r="D878" s="78" t="s">
        <v>58439</v>
      </c>
    </row>
    <row r="879" spans="1:4" ht="13.5">
      <c r="A879" s="511" t="s">
        <v>27022</v>
      </c>
      <c r="B879" s="511" t="s">
        <v>23375</v>
      </c>
      <c r="C879" s="511" t="s">
        <v>1848</v>
      </c>
      <c r="D879" s="78" t="s">
        <v>64466</v>
      </c>
    </row>
    <row r="880" spans="1:4" ht="13.5">
      <c r="A880" s="511" t="s">
        <v>27023</v>
      </c>
      <c r="B880" s="511" t="s">
        <v>23376</v>
      </c>
      <c r="C880" s="511" t="s">
        <v>1848</v>
      </c>
      <c r="D880" s="78" t="s">
        <v>53509</v>
      </c>
    </row>
    <row r="881" spans="1:4" ht="13.5">
      <c r="A881" s="511" t="s">
        <v>27024</v>
      </c>
      <c r="B881" s="511" t="s">
        <v>66727</v>
      </c>
      <c r="C881" s="511" t="s">
        <v>1848</v>
      </c>
      <c r="D881" s="78" t="s">
        <v>52270</v>
      </c>
    </row>
    <row r="882" spans="1:4" ht="13.5">
      <c r="A882" s="511" t="s">
        <v>27025</v>
      </c>
      <c r="B882" s="511" t="s">
        <v>66728</v>
      </c>
      <c r="C882" s="511" t="s">
        <v>1848</v>
      </c>
      <c r="D882" s="78" t="s">
        <v>22932</v>
      </c>
    </row>
    <row r="883" spans="1:4" ht="13.5">
      <c r="A883" s="511" t="s">
        <v>27026</v>
      </c>
      <c r="B883" s="511" t="s">
        <v>66729</v>
      </c>
      <c r="C883" s="511" t="s">
        <v>1848</v>
      </c>
      <c r="D883" s="78" t="s">
        <v>50818</v>
      </c>
    </row>
    <row r="884" spans="1:4" ht="13.5">
      <c r="A884" s="511" t="s">
        <v>27027</v>
      </c>
      <c r="B884" s="511" t="s">
        <v>66730</v>
      </c>
      <c r="C884" s="511" t="s">
        <v>1848</v>
      </c>
      <c r="D884" s="78" t="s">
        <v>52967</v>
      </c>
    </row>
    <row r="885" spans="1:4" ht="13.5">
      <c r="A885" s="511" t="s">
        <v>27028</v>
      </c>
      <c r="B885" s="511" t="s">
        <v>23379</v>
      </c>
      <c r="C885" s="511" t="s">
        <v>1848</v>
      </c>
      <c r="D885" s="78" t="s">
        <v>58732</v>
      </c>
    </row>
    <row r="886" spans="1:4" ht="13.5">
      <c r="A886" s="511" t="s">
        <v>27029</v>
      </c>
      <c r="B886" s="511" t="s">
        <v>23380</v>
      </c>
      <c r="C886" s="511" t="s">
        <v>1848</v>
      </c>
      <c r="D886" s="78" t="s">
        <v>23982</v>
      </c>
    </row>
    <row r="887" spans="1:4" ht="13.5">
      <c r="A887" s="511" t="s">
        <v>27030</v>
      </c>
      <c r="B887" s="511" t="s">
        <v>23381</v>
      </c>
      <c r="C887" s="511" t="s">
        <v>1848</v>
      </c>
      <c r="D887" s="78" t="s">
        <v>56610</v>
      </c>
    </row>
    <row r="888" spans="1:4" ht="13.5">
      <c r="A888" s="511" t="s">
        <v>27031</v>
      </c>
      <c r="B888" s="511" t="s">
        <v>23382</v>
      </c>
      <c r="C888" s="511" t="s">
        <v>1848</v>
      </c>
      <c r="D888" s="78" t="s">
        <v>49452</v>
      </c>
    </row>
    <row r="889" spans="1:4" ht="13.5">
      <c r="A889" s="511" t="s">
        <v>27032</v>
      </c>
      <c r="B889" s="511" t="s">
        <v>23383</v>
      </c>
      <c r="C889" s="511" t="s">
        <v>1848</v>
      </c>
      <c r="D889" s="78" t="s">
        <v>59764</v>
      </c>
    </row>
    <row r="890" spans="1:4" ht="13.5">
      <c r="A890" s="511" t="s">
        <v>27033</v>
      </c>
      <c r="B890" s="511" t="s">
        <v>23385</v>
      </c>
      <c r="C890" s="511" t="s">
        <v>1848</v>
      </c>
      <c r="D890" s="78" t="s">
        <v>57862</v>
      </c>
    </row>
    <row r="891" spans="1:4" ht="13.5">
      <c r="A891" s="511" t="s">
        <v>27034</v>
      </c>
      <c r="B891" s="511" t="s">
        <v>23386</v>
      </c>
      <c r="C891" s="511" t="s">
        <v>1848</v>
      </c>
      <c r="D891" s="78" t="s">
        <v>66731</v>
      </c>
    </row>
    <row r="892" spans="1:4" ht="13.5">
      <c r="A892" s="511" t="s">
        <v>27035</v>
      </c>
      <c r="B892" s="511" t="s">
        <v>23387</v>
      </c>
      <c r="C892" s="511" t="s">
        <v>1848</v>
      </c>
      <c r="D892" s="78" t="s">
        <v>56762</v>
      </c>
    </row>
    <row r="893" spans="1:4" ht="13.5">
      <c r="A893" s="511" t="s">
        <v>27036</v>
      </c>
      <c r="B893" s="511" t="s">
        <v>23388</v>
      </c>
      <c r="C893" s="511" t="s">
        <v>1848</v>
      </c>
      <c r="D893" s="78" t="s">
        <v>55306</v>
      </c>
    </row>
    <row r="894" spans="1:4" ht="13.5">
      <c r="A894" s="511" t="s">
        <v>27037</v>
      </c>
      <c r="B894" s="511" t="s">
        <v>23389</v>
      </c>
      <c r="C894" s="511" t="s">
        <v>1848</v>
      </c>
      <c r="D894" s="78" t="s">
        <v>55825</v>
      </c>
    </row>
    <row r="895" spans="1:4" ht="13.5">
      <c r="A895" s="511" t="s">
        <v>27038</v>
      </c>
      <c r="B895" s="511" t="s">
        <v>23391</v>
      </c>
      <c r="C895" s="511" t="s">
        <v>1848</v>
      </c>
      <c r="D895" s="78" t="s">
        <v>66732</v>
      </c>
    </row>
    <row r="896" spans="1:4" ht="13.5">
      <c r="A896" s="511" t="s">
        <v>27039</v>
      </c>
      <c r="B896" s="511" t="s">
        <v>23392</v>
      </c>
      <c r="C896" s="511" t="s">
        <v>1848</v>
      </c>
      <c r="D896" s="78" t="s">
        <v>66733</v>
      </c>
    </row>
    <row r="897" spans="1:4" ht="13.5">
      <c r="A897" s="511" t="s">
        <v>27040</v>
      </c>
      <c r="B897" s="511" t="s">
        <v>23393</v>
      </c>
      <c r="C897" s="511" t="s">
        <v>1848</v>
      </c>
      <c r="D897" s="78" t="s">
        <v>23454</v>
      </c>
    </row>
    <row r="898" spans="1:4" ht="13.5">
      <c r="A898" s="511" t="s">
        <v>27041</v>
      </c>
      <c r="B898" s="511" t="s">
        <v>23394</v>
      </c>
      <c r="C898" s="511" t="s">
        <v>1848</v>
      </c>
      <c r="D898" s="78" t="s">
        <v>23279</v>
      </c>
    </row>
    <row r="899" spans="1:4" ht="13.5">
      <c r="A899" s="511" t="s">
        <v>27042</v>
      </c>
      <c r="B899" s="511" t="s">
        <v>23395</v>
      </c>
      <c r="C899" s="511" t="s">
        <v>1848</v>
      </c>
      <c r="D899" s="78" t="s">
        <v>57238</v>
      </c>
    </row>
    <row r="900" spans="1:4" ht="13.5">
      <c r="A900" s="511" t="s">
        <v>27043</v>
      </c>
      <c r="B900" s="511" t="s">
        <v>23396</v>
      </c>
      <c r="C900" s="511" t="s">
        <v>1848</v>
      </c>
      <c r="D900" s="78" t="s">
        <v>59424</v>
      </c>
    </row>
    <row r="901" spans="1:4" ht="13.5">
      <c r="A901" s="511" t="s">
        <v>27044</v>
      </c>
      <c r="B901" s="511" t="s">
        <v>23397</v>
      </c>
      <c r="C901" s="511" t="s">
        <v>1848</v>
      </c>
      <c r="D901" s="78" t="s">
        <v>62132</v>
      </c>
    </row>
    <row r="902" spans="1:4" ht="13.5">
      <c r="A902" s="511" t="s">
        <v>27045</v>
      </c>
      <c r="B902" s="511" t="s">
        <v>23398</v>
      </c>
      <c r="C902" s="511" t="s">
        <v>1848</v>
      </c>
      <c r="D902" s="78" t="s">
        <v>23482</v>
      </c>
    </row>
    <row r="903" spans="1:4" ht="13.5">
      <c r="A903" s="511" t="s">
        <v>27046</v>
      </c>
      <c r="B903" s="511" t="s">
        <v>23399</v>
      </c>
      <c r="C903" s="511" t="s">
        <v>1848</v>
      </c>
      <c r="D903" s="78" t="s">
        <v>52293</v>
      </c>
    </row>
    <row r="904" spans="1:4" ht="13.5">
      <c r="A904" s="511" t="s">
        <v>27047</v>
      </c>
      <c r="B904" s="511" t="s">
        <v>23401</v>
      </c>
      <c r="C904" s="511" t="s">
        <v>1848</v>
      </c>
      <c r="D904" s="78" t="s">
        <v>64628</v>
      </c>
    </row>
    <row r="905" spans="1:4" ht="13.5">
      <c r="A905" s="511" t="s">
        <v>27048</v>
      </c>
      <c r="B905" s="511" t="s">
        <v>23402</v>
      </c>
      <c r="C905" s="511" t="s">
        <v>1848</v>
      </c>
      <c r="D905" s="78" t="s">
        <v>59057</v>
      </c>
    </row>
    <row r="906" spans="1:4" ht="13.5">
      <c r="A906" s="511" t="s">
        <v>27049</v>
      </c>
      <c r="B906" s="511" t="s">
        <v>23403</v>
      </c>
      <c r="C906" s="511" t="s">
        <v>1848</v>
      </c>
      <c r="D906" s="78" t="s">
        <v>58439</v>
      </c>
    </row>
    <row r="907" spans="1:4" ht="13.5">
      <c r="A907" s="511" t="s">
        <v>27050</v>
      </c>
      <c r="B907" s="511" t="s">
        <v>23404</v>
      </c>
      <c r="C907" s="511" t="s">
        <v>1848</v>
      </c>
      <c r="D907" s="78" t="s">
        <v>66734</v>
      </c>
    </row>
    <row r="908" spans="1:4" ht="13.5">
      <c r="A908" s="511" t="s">
        <v>27051</v>
      </c>
      <c r="B908" s="511" t="s">
        <v>23405</v>
      </c>
      <c r="C908" s="511" t="s">
        <v>1848</v>
      </c>
      <c r="D908" s="78" t="s">
        <v>52317</v>
      </c>
    </row>
    <row r="909" spans="1:4" ht="13.5">
      <c r="A909" s="511" t="s">
        <v>27052</v>
      </c>
      <c r="B909" s="511" t="s">
        <v>23406</v>
      </c>
      <c r="C909" s="511" t="s">
        <v>1848</v>
      </c>
      <c r="D909" s="78" t="s">
        <v>56967</v>
      </c>
    </row>
    <row r="910" spans="1:4" ht="13.5">
      <c r="A910" s="511" t="s">
        <v>27053</v>
      </c>
      <c r="B910" s="511" t="s">
        <v>23407</v>
      </c>
      <c r="C910" s="511" t="s">
        <v>1848</v>
      </c>
      <c r="D910" s="78" t="s">
        <v>50806</v>
      </c>
    </row>
    <row r="911" spans="1:4" ht="13.5">
      <c r="A911" s="511" t="s">
        <v>27054</v>
      </c>
      <c r="B911" s="511" t="s">
        <v>23409</v>
      </c>
      <c r="C911" s="511" t="s">
        <v>1848</v>
      </c>
      <c r="D911" s="78" t="s">
        <v>52320</v>
      </c>
    </row>
    <row r="912" spans="1:4" ht="13.5">
      <c r="A912" s="511" t="s">
        <v>27055</v>
      </c>
      <c r="B912" s="511" t="s">
        <v>23410</v>
      </c>
      <c r="C912" s="511" t="s">
        <v>1848</v>
      </c>
      <c r="D912" s="78" t="s">
        <v>53499</v>
      </c>
    </row>
    <row r="913" spans="1:4" ht="13.5">
      <c r="A913" s="511" t="s">
        <v>27056</v>
      </c>
      <c r="B913" s="511" t="s">
        <v>23411</v>
      </c>
      <c r="C913" s="511" t="s">
        <v>1848</v>
      </c>
      <c r="D913" s="78" t="s">
        <v>52310</v>
      </c>
    </row>
    <row r="914" spans="1:4" ht="13.5">
      <c r="A914" s="511" t="s">
        <v>27057</v>
      </c>
      <c r="B914" s="511" t="s">
        <v>23412</v>
      </c>
      <c r="C914" s="511" t="s">
        <v>1848</v>
      </c>
      <c r="D914" s="78" t="s">
        <v>23457</v>
      </c>
    </row>
    <row r="915" spans="1:4" ht="13.5">
      <c r="A915" s="511" t="s">
        <v>27058</v>
      </c>
      <c r="B915" s="511" t="s">
        <v>23413</v>
      </c>
      <c r="C915" s="511" t="s">
        <v>1848</v>
      </c>
      <c r="D915" s="78" t="s">
        <v>63716</v>
      </c>
    </row>
    <row r="916" spans="1:4" ht="13.5">
      <c r="A916" s="511" t="s">
        <v>27059</v>
      </c>
      <c r="B916" s="511" t="s">
        <v>23414</v>
      </c>
      <c r="C916" s="511" t="s">
        <v>1848</v>
      </c>
      <c r="D916" s="78" t="s">
        <v>55739</v>
      </c>
    </row>
    <row r="917" spans="1:4" ht="13.5">
      <c r="A917" s="511" t="s">
        <v>27060</v>
      </c>
      <c r="B917" s="511" t="s">
        <v>23415</v>
      </c>
      <c r="C917" s="511" t="s">
        <v>1848</v>
      </c>
      <c r="D917" s="78" t="s">
        <v>23500</v>
      </c>
    </row>
    <row r="918" spans="1:4" ht="13.5">
      <c r="A918" s="511" t="s">
        <v>27061</v>
      </c>
      <c r="B918" s="511" t="s">
        <v>23417</v>
      </c>
      <c r="C918" s="511" t="s">
        <v>1848</v>
      </c>
      <c r="D918" s="78" t="s">
        <v>23081</v>
      </c>
    </row>
    <row r="919" spans="1:4" ht="13.5">
      <c r="A919" s="511" t="s">
        <v>27062</v>
      </c>
      <c r="B919" s="511" t="s">
        <v>23419</v>
      </c>
      <c r="C919" s="511" t="s">
        <v>1848</v>
      </c>
      <c r="D919" s="78" t="s">
        <v>58068</v>
      </c>
    </row>
    <row r="920" spans="1:4" ht="13.5">
      <c r="A920" s="511" t="s">
        <v>27063</v>
      </c>
      <c r="B920" s="511" t="s">
        <v>23421</v>
      </c>
      <c r="C920" s="511" t="s">
        <v>1848</v>
      </c>
      <c r="D920" s="78" t="s">
        <v>49877</v>
      </c>
    </row>
    <row r="921" spans="1:4" ht="13.5">
      <c r="A921" s="511" t="s">
        <v>27064</v>
      </c>
      <c r="B921" s="511" t="s">
        <v>23422</v>
      </c>
      <c r="C921" s="511" t="s">
        <v>1848</v>
      </c>
      <c r="D921" s="78" t="s">
        <v>50780</v>
      </c>
    </row>
    <row r="922" spans="1:4" ht="13.5">
      <c r="A922" s="511" t="s">
        <v>27065</v>
      </c>
      <c r="B922" s="511" t="s">
        <v>23423</v>
      </c>
      <c r="C922" s="511" t="s">
        <v>1848</v>
      </c>
      <c r="D922" s="78" t="s">
        <v>23563</v>
      </c>
    </row>
    <row r="923" spans="1:4" ht="13.5">
      <c r="A923" s="511" t="s">
        <v>27066</v>
      </c>
      <c r="B923" s="511" t="s">
        <v>23425</v>
      </c>
      <c r="C923" s="511" t="s">
        <v>1848</v>
      </c>
      <c r="D923" s="78" t="s">
        <v>51104</v>
      </c>
    </row>
    <row r="924" spans="1:4" ht="13.5">
      <c r="A924" s="511" t="s">
        <v>27067</v>
      </c>
      <c r="B924" s="511" t="s">
        <v>23426</v>
      </c>
      <c r="C924" s="511" t="s">
        <v>1848</v>
      </c>
      <c r="D924" s="78" t="s">
        <v>26267</v>
      </c>
    </row>
    <row r="925" spans="1:4" ht="13.5">
      <c r="A925" s="511" t="s">
        <v>27068</v>
      </c>
      <c r="B925" s="511" t="s">
        <v>23427</v>
      </c>
      <c r="C925" s="511" t="s">
        <v>1848</v>
      </c>
      <c r="D925" s="78" t="s">
        <v>57888</v>
      </c>
    </row>
    <row r="926" spans="1:4" ht="13.5">
      <c r="A926" s="511" t="s">
        <v>27069</v>
      </c>
      <c r="B926" s="511" t="s">
        <v>23428</v>
      </c>
      <c r="C926" s="511" t="s">
        <v>1848</v>
      </c>
      <c r="D926" s="78" t="s">
        <v>23504</v>
      </c>
    </row>
    <row r="927" spans="1:4" ht="13.5">
      <c r="A927" s="511" t="s">
        <v>27070</v>
      </c>
      <c r="B927" s="511" t="s">
        <v>23429</v>
      </c>
      <c r="C927" s="511" t="s">
        <v>1848</v>
      </c>
      <c r="D927" s="78" t="s">
        <v>55732</v>
      </c>
    </row>
    <row r="928" spans="1:4" ht="13.5">
      <c r="A928" s="511" t="s">
        <v>27071</v>
      </c>
      <c r="B928" s="511" t="s">
        <v>23431</v>
      </c>
      <c r="C928" s="511" t="s">
        <v>1848</v>
      </c>
      <c r="D928" s="78" t="s">
        <v>26267</v>
      </c>
    </row>
    <row r="929" spans="1:4" ht="13.5">
      <c r="A929" s="511" t="s">
        <v>27072</v>
      </c>
      <c r="B929" s="511" t="s">
        <v>23432</v>
      </c>
      <c r="C929" s="511" t="s">
        <v>1848</v>
      </c>
      <c r="D929" s="78" t="s">
        <v>55126</v>
      </c>
    </row>
    <row r="930" spans="1:4" ht="13.5">
      <c r="A930" s="511" t="s">
        <v>27073</v>
      </c>
      <c r="B930" s="511" t="s">
        <v>23433</v>
      </c>
      <c r="C930" s="511" t="s">
        <v>1848</v>
      </c>
      <c r="D930" s="78" t="s">
        <v>25790</v>
      </c>
    </row>
    <row r="931" spans="1:4" ht="13.5">
      <c r="A931" s="511" t="s">
        <v>27074</v>
      </c>
      <c r="B931" s="511" t="s">
        <v>23434</v>
      </c>
      <c r="C931" s="511" t="s">
        <v>1848</v>
      </c>
      <c r="D931" s="78" t="s">
        <v>60182</v>
      </c>
    </row>
    <row r="932" spans="1:4" ht="13.5">
      <c r="A932" s="511" t="s">
        <v>27075</v>
      </c>
      <c r="B932" s="511" t="s">
        <v>23435</v>
      </c>
      <c r="C932" s="511" t="s">
        <v>1848</v>
      </c>
      <c r="D932" s="78" t="s">
        <v>55852</v>
      </c>
    </row>
    <row r="933" spans="1:4" ht="13.5">
      <c r="A933" s="511" t="s">
        <v>27076</v>
      </c>
      <c r="B933" s="511" t="s">
        <v>23436</v>
      </c>
      <c r="C933" s="511" t="s">
        <v>1848</v>
      </c>
      <c r="D933" s="78" t="s">
        <v>66735</v>
      </c>
    </row>
    <row r="934" spans="1:4" ht="13.5">
      <c r="A934" s="511" t="s">
        <v>27077</v>
      </c>
      <c r="B934" s="511" t="s">
        <v>23437</v>
      </c>
      <c r="C934" s="511" t="s">
        <v>1848</v>
      </c>
      <c r="D934" s="78" t="s">
        <v>66736</v>
      </c>
    </row>
    <row r="935" spans="1:4" ht="13.5">
      <c r="A935" s="511" t="s">
        <v>27078</v>
      </c>
      <c r="B935" s="511" t="s">
        <v>23438</v>
      </c>
      <c r="C935" s="511" t="s">
        <v>1848</v>
      </c>
      <c r="D935" s="78" t="s">
        <v>66737</v>
      </c>
    </row>
    <row r="936" spans="1:4" ht="13.5">
      <c r="A936" s="511" t="s">
        <v>27079</v>
      </c>
      <c r="B936" s="511" t="s">
        <v>23439</v>
      </c>
      <c r="C936" s="511" t="s">
        <v>1848</v>
      </c>
      <c r="D936" s="78" t="s">
        <v>56923</v>
      </c>
    </row>
    <row r="937" spans="1:4" ht="13.5">
      <c r="A937" s="511" t="s">
        <v>27080</v>
      </c>
      <c r="B937" s="511" t="s">
        <v>23440</v>
      </c>
      <c r="C937" s="511" t="s">
        <v>1848</v>
      </c>
      <c r="D937" s="78" t="s">
        <v>56571</v>
      </c>
    </row>
    <row r="938" spans="1:4" ht="13.5">
      <c r="A938" s="511" t="s">
        <v>27081</v>
      </c>
      <c r="B938" s="511" t="s">
        <v>23441</v>
      </c>
      <c r="C938" s="511" t="s">
        <v>1848</v>
      </c>
      <c r="D938" s="78" t="s">
        <v>56777</v>
      </c>
    </row>
    <row r="939" spans="1:4" ht="13.5">
      <c r="A939" s="511" t="s">
        <v>27082</v>
      </c>
      <c r="B939" s="511" t="s">
        <v>23442</v>
      </c>
      <c r="C939" s="511" t="s">
        <v>1848</v>
      </c>
      <c r="D939" s="78" t="s">
        <v>66738</v>
      </c>
    </row>
    <row r="940" spans="1:4" ht="13.5">
      <c r="A940" s="511" t="s">
        <v>27083</v>
      </c>
      <c r="B940" s="511" t="s">
        <v>23443</v>
      </c>
      <c r="C940" s="511" t="s">
        <v>1848</v>
      </c>
      <c r="D940" s="78" t="s">
        <v>66739</v>
      </c>
    </row>
    <row r="941" spans="1:4" ht="13.5">
      <c r="A941" s="511" t="s">
        <v>27084</v>
      </c>
      <c r="B941" s="511" t="s">
        <v>23444</v>
      </c>
      <c r="C941" s="511" t="s">
        <v>1848</v>
      </c>
      <c r="D941" s="78" t="s">
        <v>56889</v>
      </c>
    </row>
    <row r="942" spans="1:4" ht="13.5">
      <c r="A942" s="511" t="s">
        <v>27085</v>
      </c>
      <c r="B942" s="511" t="s">
        <v>23445</v>
      </c>
      <c r="C942" s="511" t="s">
        <v>1848</v>
      </c>
      <c r="D942" s="78" t="s">
        <v>56336</v>
      </c>
    </row>
    <row r="943" spans="1:4" ht="13.5">
      <c r="A943" s="511" t="s">
        <v>27086</v>
      </c>
      <c r="B943" s="511" t="s">
        <v>23446</v>
      </c>
      <c r="C943" s="511" t="s">
        <v>1848</v>
      </c>
      <c r="D943" s="78" t="s">
        <v>55435</v>
      </c>
    </row>
    <row r="944" spans="1:4" ht="13.5">
      <c r="A944" s="511" t="s">
        <v>27087</v>
      </c>
      <c r="B944" s="511" t="s">
        <v>23447</v>
      </c>
      <c r="C944" s="511" t="s">
        <v>1848</v>
      </c>
      <c r="D944" s="78" t="s">
        <v>66740</v>
      </c>
    </row>
    <row r="945" spans="1:4" ht="13.5">
      <c r="A945" s="511" t="s">
        <v>27088</v>
      </c>
      <c r="B945" s="511" t="s">
        <v>23448</v>
      </c>
      <c r="C945" s="511" t="s">
        <v>1848</v>
      </c>
      <c r="D945" s="78" t="s">
        <v>55893</v>
      </c>
    </row>
    <row r="946" spans="1:4" ht="13.5">
      <c r="A946" s="511" t="s">
        <v>27089</v>
      </c>
      <c r="B946" s="511" t="s">
        <v>23449</v>
      </c>
      <c r="C946" s="511" t="s">
        <v>1848</v>
      </c>
      <c r="D946" s="78" t="s">
        <v>54534</v>
      </c>
    </row>
    <row r="947" spans="1:4" ht="13.5">
      <c r="A947" s="511" t="s">
        <v>27090</v>
      </c>
      <c r="B947" s="511" t="s">
        <v>23450</v>
      </c>
      <c r="C947" s="511" t="s">
        <v>1848</v>
      </c>
      <c r="D947" s="78" t="s">
        <v>56492</v>
      </c>
    </row>
    <row r="948" spans="1:4" ht="13.5">
      <c r="A948" s="511" t="s">
        <v>27091</v>
      </c>
      <c r="B948" s="511" t="s">
        <v>23451</v>
      </c>
      <c r="C948" s="511" t="s">
        <v>1848</v>
      </c>
      <c r="D948" s="78" t="s">
        <v>63759</v>
      </c>
    </row>
    <row r="949" spans="1:4" ht="13.5">
      <c r="A949" s="511" t="s">
        <v>27092</v>
      </c>
      <c r="B949" s="511" t="s">
        <v>23452</v>
      </c>
      <c r="C949" s="511" t="s">
        <v>1848</v>
      </c>
      <c r="D949" s="78" t="s">
        <v>55152</v>
      </c>
    </row>
    <row r="950" spans="1:4" ht="13.5">
      <c r="A950" s="511" t="s">
        <v>27093</v>
      </c>
      <c r="B950" s="511" t="s">
        <v>23453</v>
      </c>
      <c r="C950" s="511" t="s">
        <v>1848</v>
      </c>
      <c r="D950" s="78" t="s">
        <v>23486</v>
      </c>
    </row>
    <row r="951" spans="1:4" ht="13.5">
      <c r="A951" s="511" t="s">
        <v>27094</v>
      </c>
      <c r="B951" s="511" t="s">
        <v>23455</v>
      </c>
      <c r="C951" s="511" t="s">
        <v>1848</v>
      </c>
      <c r="D951" s="78" t="s">
        <v>26219</v>
      </c>
    </row>
    <row r="952" spans="1:4" ht="13.5">
      <c r="A952" s="511" t="s">
        <v>27095</v>
      </c>
      <c r="B952" s="511" t="s">
        <v>23456</v>
      </c>
      <c r="C952" s="511" t="s">
        <v>1848</v>
      </c>
      <c r="D952" s="78" t="s">
        <v>25790</v>
      </c>
    </row>
    <row r="953" spans="1:4" ht="13.5">
      <c r="A953" s="511" t="s">
        <v>27096</v>
      </c>
      <c r="B953" s="511" t="s">
        <v>23458</v>
      </c>
      <c r="C953" s="511" t="s">
        <v>1848</v>
      </c>
      <c r="D953" s="78" t="s">
        <v>60502</v>
      </c>
    </row>
    <row r="954" spans="1:4" ht="13.5">
      <c r="A954" s="511" t="s">
        <v>27097</v>
      </c>
      <c r="B954" s="511" t="s">
        <v>23459</v>
      </c>
      <c r="C954" s="511" t="s">
        <v>1848</v>
      </c>
      <c r="D954" s="78" t="s">
        <v>55852</v>
      </c>
    </row>
    <row r="955" spans="1:4" ht="13.5">
      <c r="A955" s="511" t="s">
        <v>27098</v>
      </c>
      <c r="B955" s="511" t="s">
        <v>23460</v>
      </c>
      <c r="C955" s="511" t="s">
        <v>1848</v>
      </c>
      <c r="D955" s="78" t="s">
        <v>53005</v>
      </c>
    </row>
    <row r="956" spans="1:4" ht="13.5">
      <c r="A956" s="511" t="s">
        <v>27099</v>
      </c>
      <c r="B956" s="511" t="s">
        <v>23461</v>
      </c>
      <c r="C956" s="511" t="s">
        <v>1848</v>
      </c>
      <c r="D956" s="78" t="s">
        <v>60756</v>
      </c>
    </row>
    <row r="957" spans="1:4" ht="13.5">
      <c r="A957" s="511" t="s">
        <v>27100</v>
      </c>
      <c r="B957" s="511" t="s">
        <v>23462</v>
      </c>
      <c r="C957" s="511" t="s">
        <v>1848</v>
      </c>
      <c r="D957" s="78" t="s">
        <v>60182</v>
      </c>
    </row>
    <row r="958" spans="1:4" ht="13.5">
      <c r="A958" s="511" t="s">
        <v>27101</v>
      </c>
      <c r="B958" s="511" t="s">
        <v>23463</v>
      </c>
      <c r="C958" s="511" t="s">
        <v>1848</v>
      </c>
      <c r="D958" s="78" t="s">
        <v>66741</v>
      </c>
    </row>
    <row r="959" spans="1:4" ht="13.5">
      <c r="A959" s="511" t="s">
        <v>27102</v>
      </c>
      <c r="B959" s="511" t="s">
        <v>23464</v>
      </c>
      <c r="C959" s="511" t="s">
        <v>1848</v>
      </c>
      <c r="D959" s="78" t="s">
        <v>53664</v>
      </c>
    </row>
    <row r="960" spans="1:4" ht="13.5">
      <c r="A960" s="511" t="s">
        <v>27103</v>
      </c>
      <c r="B960" s="511" t="s">
        <v>23465</v>
      </c>
      <c r="C960" s="511" t="s">
        <v>1848</v>
      </c>
      <c r="D960" s="78" t="s">
        <v>58318</v>
      </c>
    </row>
    <row r="961" spans="1:4" ht="13.5">
      <c r="A961" s="511" t="s">
        <v>27104</v>
      </c>
      <c r="B961" s="511" t="s">
        <v>23466</v>
      </c>
      <c r="C961" s="511" t="s">
        <v>1848</v>
      </c>
      <c r="D961" s="78" t="s">
        <v>55116</v>
      </c>
    </row>
    <row r="962" spans="1:4" ht="13.5">
      <c r="A962" s="511" t="s">
        <v>27105</v>
      </c>
      <c r="B962" s="511" t="s">
        <v>23467</v>
      </c>
      <c r="C962" s="511" t="s">
        <v>1848</v>
      </c>
      <c r="D962" s="78" t="s">
        <v>66742</v>
      </c>
    </row>
    <row r="963" spans="1:4" ht="13.5">
      <c r="A963" s="511" t="s">
        <v>27106</v>
      </c>
      <c r="B963" s="511" t="s">
        <v>23468</v>
      </c>
      <c r="C963" s="511" t="s">
        <v>1848</v>
      </c>
      <c r="D963" s="78" t="s">
        <v>55736</v>
      </c>
    </row>
    <row r="964" spans="1:4" ht="13.5">
      <c r="A964" s="511" t="s">
        <v>27107</v>
      </c>
      <c r="B964" s="511" t="s">
        <v>23469</v>
      </c>
      <c r="C964" s="511" t="s">
        <v>1848</v>
      </c>
      <c r="D964" s="78" t="s">
        <v>26239</v>
      </c>
    </row>
    <row r="965" spans="1:4" ht="13.5">
      <c r="A965" s="511" t="s">
        <v>27108</v>
      </c>
      <c r="B965" s="511" t="s">
        <v>23471</v>
      </c>
      <c r="C965" s="511" t="s">
        <v>1848</v>
      </c>
      <c r="D965" s="78" t="s">
        <v>55795</v>
      </c>
    </row>
    <row r="966" spans="1:4" ht="13.5">
      <c r="A966" s="511" t="s">
        <v>27109</v>
      </c>
      <c r="B966" s="511" t="s">
        <v>23472</v>
      </c>
      <c r="C966" s="511" t="s">
        <v>1848</v>
      </c>
      <c r="D966" s="78" t="s">
        <v>66743</v>
      </c>
    </row>
    <row r="967" spans="1:4" ht="13.5">
      <c r="A967" s="511" t="s">
        <v>27110</v>
      </c>
      <c r="B967" s="511" t="s">
        <v>23473</v>
      </c>
      <c r="C967" s="511" t="s">
        <v>1848</v>
      </c>
      <c r="D967" s="78" t="s">
        <v>55692</v>
      </c>
    </row>
    <row r="968" spans="1:4" ht="13.5">
      <c r="A968" s="511" t="s">
        <v>27111</v>
      </c>
      <c r="B968" s="511" t="s">
        <v>23474</v>
      </c>
      <c r="C968" s="511" t="s">
        <v>1848</v>
      </c>
      <c r="D968" s="78" t="s">
        <v>61365</v>
      </c>
    </row>
    <row r="969" spans="1:4" ht="13.5">
      <c r="A969" s="511" t="s">
        <v>27112</v>
      </c>
      <c r="B969" s="511" t="s">
        <v>23475</v>
      </c>
      <c r="C969" s="511" t="s">
        <v>1848</v>
      </c>
      <c r="D969" s="78" t="s">
        <v>51336</v>
      </c>
    </row>
    <row r="970" spans="1:4" ht="13.5">
      <c r="A970" s="511" t="s">
        <v>27113</v>
      </c>
      <c r="B970" s="511" t="s">
        <v>23476</v>
      </c>
      <c r="C970" s="511" t="s">
        <v>1848</v>
      </c>
      <c r="D970" s="78" t="s">
        <v>49468</v>
      </c>
    </row>
    <row r="971" spans="1:4" ht="13.5">
      <c r="A971" s="511" t="s">
        <v>27114</v>
      </c>
      <c r="B971" s="511" t="s">
        <v>23477</v>
      </c>
      <c r="C971" s="511" t="s">
        <v>1848</v>
      </c>
      <c r="D971" s="78" t="s">
        <v>66744</v>
      </c>
    </row>
    <row r="972" spans="1:4" ht="13.5">
      <c r="A972" s="511" t="s">
        <v>27115</v>
      </c>
      <c r="B972" s="511" t="s">
        <v>23478</v>
      </c>
      <c r="C972" s="511" t="s">
        <v>1848</v>
      </c>
      <c r="D972" s="78" t="s">
        <v>56939</v>
      </c>
    </row>
    <row r="973" spans="1:4" ht="13.5">
      <c r="A973" s="511" t="s">
        <v>27116</v>
      </c>
      <c r="B973" s="511" t="s">
        <v>23479</v>
      </c>
      <c r="C973" s="511" t="s">
        <v>1848</v>
      </c>
      <c r="D973" s="78" t="s">
        <v>23486</v>
      </c>
    </row>
    <row r="974" spans="1:4" ht="13.5">
      <c r="A974" s="511" t="s">
        <v>27117</v>
      </c>
      <c r="B974" s="511" t="s">
        <v>23481</v>
      </c>
      <c r="C974" s="511" t="s">
        <v>1848</v>
      </c>
      <c r="D974" s="78" t="s">
        <v>23133</v>
      </c>
    </row>
    <row r="975" spans="1:4" ht="13.5">
      <c r="A975" s="511" t="s">
        <v>27118</v>
      </c>
      <c r="B975" s="511" t="s">
        <v>23483</v>
      </c>
      <c r="C975" s="511" t="s">
        <v>1848</v>
      </c>
      <c r="D975" s="78" t="s">
        <v>23408</v>
      </c>
    </row>
    <row r="976" spans="1:4" ht="13.5">
      <c r="A976" s="511" t="s">
        <v>27119</v>
      </c>
      <c r="B976" s="511" t="s">
        <v>23484</v>
      </c>
      <c r="C976" s="511" t="s">
        <v>1848</v>
      </c>
      <c r="D976" s="78" t="s">
        <v>61596</v>
      </c>
    </row>
    <row r="977" spans="1:4" ht="13.5">
      <c r="A977" s="511" t="s">
        <v>27120</v>
      </c>
      <c r="B977" s="511" t="s">
        <v>23485</v>
      </c>
      <c r="C977" s="511" t="s">
        <v>1848</v>
      </c>
      <c r="D977" s="78" t="s">
        <v>59611</v>
      </c>
    </row>
    <row r="978" spans="1:4" ht="13.5">
      <c r="A978" s="511" t="s">
        <v>27121</v>
      </c>
      <c r="B978" s="511" t="s">
        <v>23487</v>
      </c>
      <c r="C978" s="511" t="s">
        <v>1848</v>
      </c>
      <c r="D978" s="78" t="s">
        <v>23081</v>
      </c>
    </row>
    <row r="979" spans="1:4" ht="13.5">
      <c r="A979" s="511" t="s">
        <v>27122</v>
      </c>
      <c r="B979" s="511" t="s">
        <v>23488</v>
      </c>
      <c r="C979" s="511" t="s">
        <v>1848</v>
      </c>
      <c r="D979" s="78" t="s">
        <v>57211</v>
      </c>
    </row>
    <row r="980" spans="1:4" ht="13.5">
      <c r="A980" s="511" t="s">
        <v>27123</v>
      </c>
      <c r="B980" s="511" t="s">
        <v>23489</v>
      </c>
      <c r="C980" s="511" t="s">
        <v>1848</v>
      </c>
      <c r="D980" s="78" t="s">
        <v>66745</v>
      </c>
    </row>
    <row r="981" spans="1:4" ht="13.5">
      <c r="A981" s="511" t="s">
        <v>27124</v>
      </c>
      <c r="B981" s="511" t="s">
        <v>23490</v>
      </c>
      <c r="C981" s="511" t="s">
        <v>1848</v>
      </c>
      <c r="D981" s="78" t="s">
        <v>49698</v>
      </c>
    </row>
    <row r="982" spans="1:4" ht="13.5">
      <c r="A982" s="511" t="s">
        <v>27125</v>
      </c>
      <c r="B982" s="511" t="s">
        <v>23491</v>
      </c>
      <c r="C982" s="511" t="s">
        <v>1848</v>
      </c>
      <c r="D982" s="78" t="s">
        <v>57762</v>
      </c>
    </row>
    <row r="983" spans="1:4" ht="13.5">
      <c r="A983" s="511" t="s">
        <v>27126</v>
      </c>
      <c r="B983" s="511" t="s">
        <v>23492</v>
      </c>
      <c r="C983" s="511" t="s">
        <v>1848</v>
      </c>
      <c r="D983" s="78" t="s">
        <v>60287</v>
      </c>
    </row>
    <row r="984" spans="1:4" ht="13.5">
      <c r="A984" s="511" t="s">
        <v>27127</v>
      </c>
      <c r="B984" s="511" t="s">
        <v>23493</v>
      </c>
      <c r="C984" s="511" t="s">
        <v>1848</v>
      </c>
      <c r="D984" s="78" t="s">
        <v>55425</v>
      </c>
    </row>
    <row r="985" spans="1:4" ht="13.5">
      <c r="A985" s="511" t="s">
        <v>27128</v>
      </c>
      <c r="B985" s="511" t="s">
        <v>23494</v>
      </c>
      <c r="C985" s="511" t="s">
        <v>1848</v>
      </c>
      <c r="D985" s="78" t="s">
        <v>54332</v>
      </c>
    </row>
    <row r="986" spans="1:4" ht="13.5">
      <c r="A986" s="511" t="s">
        <v>27129</v>
      </c>
      <c r="B986" s="511" t="s">
        <v>23495</v>
      </c>
      <c r="C986" s="511" t="s">
        <v>1848</v>
      </c>
      <c r="D986" s="78" t="s">
        <v>55779</v>
      </c>
    </row>
    <row r="987" spans="1:4" ht="13.5">
      <c r="A987" s="511" t="s">
        <v>27130</v>
      </c>
      <c r="B987" s="511" t="s">
        <v>23497</v>
      </c>
      <c r="C987" s="511" t="s">
        <v>1848</v>
      </c>
      <c r="D987" s="78" t="s">
        <v>59167</v>
      </c>
    </row>
    <row r="988" spans="1:4" ht="13.5">
      <c r="A988" s="511" t="s">
        <v>27131</v>
      </c>
      <c r="B988" s="511" t="s">
        <v>23498</v>
      </c>
      <c r="C988" s="511" t="s">
        <v>1848</v>
      </c>
      <c r="D988" s="78" t="s">
        <v>58082</v>
      </c>
    </row>
    <row r="989" spans="1:4" ht="13.5">
      <c r="A989" s="511" t="s">
        <v>27132</v>
      </c>
      <c r="B989" s="511" t="s">
        <v>23499</v>
      </c>
      <c r="C989" s="511" t="s">
        <v>1848</v>
      </c>
      <c r="D989" s="78" t="s">
        <v>59290</v>
      </c>
    </row>
    <row r="990" spans="1:4" ht="13.5">
      <c r="A990" s="511" t="s">
        <v>27133</v>
      </c>
      <c r="B990" s="511" t="s">
        <v>23501</v>
      </c>
      <c r="C990" s="511" t="s">
        <v>1848</v>
      </c>
      <c r="D990" s="78" t="s">
        <v>56899</v>
      </c>
    </row>
    <row r="991" spans="1:4" ht="13.5">
      <c r="A991" s="511" t="s">
        <v>27134</v>
      </c>
      <c r="B991" s="511" t="s">
        <v>23502</v>
      </c>
      <c r="C991" s="511" t="s">
        <v>1848</v>
      </c>
      <c r="D991" s="78" t="s">
        <v>57748</v>
      </c>
    </row>
    <row r="992" spans="1:4" ht="13.5">
      <c r="A992" s="511" t="s">
        <v>27135</v>
      </c>
      <c r="B992" s="511" t="s">
        <v>23503</v>
      </c>
      <c r="C992" s="511" t="s">
        <v>1848</v>
      </c>
      <c r="D992" s="78" t="s">
        <v>57718</v>
      </c>
    </row>
    <row r="993" spans="1:4" ht="13.5">
      <c r="A993" s="511" t="s">
        <v>27136</v>
      </c>
      <c r="B993" s="511" t="s">
        <v>23505</v>
      </c>
      <c r="C993" s="511" t="s">
        <v>1848</v>
      </c>
      <c r="D993" s="78" t="s">
        <v>55765</v>
      </c>
    </row>
    <row r="994" spans="1:4" ht="13.5">
      <c r="A994" s="511" t="s">
        <v>27137</v>
      </c>
      <c r="B994" s="511" t="s">
        <v>23506</v>
      </c>
      <c r="C994" s="511" t="s">
        <v>1848</v>
      </c>
      <c r="D994" s="78" t="s">
        <v>66746</v>
      </c>
    </row>
    <row r="995" spans="1:4" ht="13.5">
      <c r="A995" s="511" t="s">
        <v>27138</v>
      </c>
      <c r="B995" s="511" t="s">
        <v>23507</v>
      </c>
      <c r="C995" s="511" t="s">
        <v>1848</v>
      </c>
      <c r="D995" s="78" t="s">
        <v>49459</v>
      </c>
    </row>
    <row r="996" spans="1:4" ht="13.5">
      <c r="A996" s="511" t="s">
        <v>27139</v>
      </c>
      <c r="B996" s="511" t="s">
        <v>23508</v>
      </c>
      <c r="C996" s="511" t="s">
        <v>1848</v>
      </c>
      <c r="D996" s="78" t="s">
        <v>55292</v>
      </c>
    </row>
    <row r="997" spans="1:4" ht="13.5">
      <c r="A997" s="511" t="s">
        <v>27140</v>
      </c>
      <c r="B997" s="511" t="s">
        <v>23509</v>
      </c>
      <c r="C997" s="511" t="s">
        <v>1848</v>
      </c>
      <c r="D997" s="78" t="s">
        <v>66747</v>
      </c>
    </row>
    <row r="998" spans="1:4" ht="13.5">
      <c r="A998" s="511" t="s">
        <v>27141</v>
      </c>
      <c r="B998" s="511" t="s">
        <v>23510</v>
      </c>
      <c r="C998" s="511" t="s">
        <v>1848</v>
      </c>
      <c r="D998" s="78" t="s">
        <v>53502</v>
      </c>
    </row>
    <row r="999" spans="1:4" ht="13.5">
      <c r="A999" s="511" t="s">
        <v>27142</v>
      </c>
      <c r="B999" s="511" t="s">
        <v>23511</v>
      </c>
      <c r="C999" s="511" t="s">
        <v>1848</v>
      </c>
      <c r="D999" s="78" t="s">
        <v>49464</v>
      </c>
    </row>
    <row r="1000" spans="1:4" ht="13.5">
      <c r="A1000" s="511" t="s">
        <v>27143</v>
      </c>
      <c r="B1000" s="511" t="s">
        <v>23512</v>
      </c>
      <c r="C1000" s="511" t="s">
        <v>1848</v>
      </c>
      <c r="D1000" s="78" t="s">
        <v>63841</v>
      </c>
    </row>
    <row r="1001" spans="1:4" ht="13.5">
      <c r="A1001" s="511" t="s">
        <v>27144</v>
      </c>
      <c r="B1001" s="511" t="s">
        <v>23513</v>
      </c>
      <c r="C1001" s="511" t="s">
        <v>1848</v>
      </c>
      <c r="D1001" s="78" t="s">
        <v>66748</v>
      </c>
    </row>
    <row r="1002" spans="1:4" ht="13.5">
      <c r="A1002" s="511" t="s">
        <v>27145</v>
      </c>
      <c r="B1002" s="511" t="s">
        <v>23514</v>
      </c>
      <c r="C1002" s="511" t="s">
        <v>1848</v>
      </c>
      <c r="D1002" s="78" t="s">
        <v>30656</v>
      </c>
    </row>
    <row r="1003" spans="1:4" ht="13.5">
      <c r="A1003" s="511" t="s">
        <v>27146</v>
      </c>
      <c r="B1003" s="511" t="s">
        <v>23515</v>
      </c>
      <c r="C1003" s="511" t="s">
        <v>1848</v>
      </c>
      <c r="D1003" s="78" t="s">
        <v>56952</v>
      </c>
    </row>
    <row r="1004" spans="1:4" ht="13.5">
      <c r="A1004" s="511" t="s">
        <v>27147</v>
      </c>
      <c r="B1004" s="511" t="s">
        <v>23516</v>
      </c>
      <c r="C1004" s="511" t="s">
        <v>1848</v>
      </c>
      <c r="D1004" s="78" t="s">
        <v>57224</v>
      </c>
    </row>
    <row r="1005" spans="1:4" ht="13.5">
      <c r="A1005" s="511" t="s">
        <v>27148</v>
      </c>
      <c r="B1005" s="511" t="s">
        <v>23517</v>
      </c>
      <c r="C1005" s="511" t="s">
        <v>1848</v>
      </c>
      <c r="D1005" s="78" t="s">
        <v>26247</v>
      </c>
    </row>
    <row r="1006" spans="1:4" ht="13.5">
      <c r="A1006" s="511" t="s">
        <v>27149</v>
      </c>
      <c r="B1006" s="511" t="s">
        <v>23518</v>
      </c>
      <c r="C1006" s="511" t="s">
        <v>1848</v>
      </c>
      <c r="D1006" s="78" t="s">
        <v>66674</v>
      </c>
    </row>
    <row r="1007" spans="1:4" ht="13.5">
      <c r="A1007" s="511" t="s">
        <v>27150</v>
      </c>
      <c r="B1007" s="511" t="s">
        <v>23519</v>
      </c>
      <c r="C1007" s="511" t="s">
        <v>1848</v>
      </c>
      <c r="D1007" s="78" t="s">
        <v>58524</v>
      </c>
    </row>
    <row r="1008" spans="1:4" ht="13.5">
      <c r="A1008" s="511" t="s">
        <v>27151</v>
      </c>
      <c r="B1008" s="511" t="s">
        <v>23520</v>
      </c>
      <c r="C1008" s="511" t="s">
        <v>1848</v>
      </c>
      <c r="D1008" s="78" t="s">
        <v>58939</v>
      </c>
    </row>
    <row r="1009" spans="1:4" ht="13.5">
      <c r="A1009" s="511" t="s">
        <v>27152</v>
      </c>
      <c r="B1009" s="511" t="s">
        <v>23521</v>
      </c>
      <c r="C1009" s="511" t="s">
        <v>1848</v>
      </c>
      <c r="D1009" s="78" t="s">
        <v>56312</v>
      </c>
    </row>
    <row r="1010" spans="1:4" ht="13.5">
      <c r="A1010" s="511" t="s">
        <v>27153</v>
      </c>
      <c r="B1010" s="511" t="s">
        <v>23522</v>
      </c>
      <c r="C1010" s="511" t="s">
        <v>1848</v>
      </c>
      <c r="D1010" s="78" t="s">
        <v>66749</v>
      </c>
    </row>
    <row r="1011" spans="1:4" ht="13.5">
      <c r="A1011" s="511" t="s">
        <v>27154</v>
      </c>
      <c r="B1011" s="511" t="s">
        <v>23523</v>
      </c>
      <c r="C1011" s="511" t="s">
        <v>1848</v>
      </c>
      <c r="D1011" s="78" t="s">
        <v>23253</v>
      </c>
    </row>
    <row r="1012" spans="1:4" ht="13.5">
      <c r="A1012" s="511" t="s">
        <v>27155</v>
      </c>
      <c r="B1012" s="511" t="s">
        <v>23524</v>
      </c>
      <c r="C1012" s="511" t="s">
        <v>1848</v>
      </c>
      <c r="D1012" s="78" t="s">
        <v>23130</v>
      </c>
    </row>
    <row r="1013" spans="1:4" ht="13.5">
      <c r="A1013" s="511" t="s">
        <v>27156</v>
      </c>
      <c r="B1013" s="511" t="s">
        <v>23526</v>
      </c>
      <c r="C1013" s="511" t="s">
        <v>1848</v>
      </c>
      <c r="D1013" s="78" t="s">
        <v>57213</v>
      </c>
    </row>
    <row r="1014" spans="1:4" ht="13.5">
      <c r="A1014" s="511" t="s">
        <v>27157</v>
      </c>
      <c r="B1014" s="511" t="s">
        <v>23527</v>
      </c>
      <c r="C1014" s="511" t="s">
        <v>1848</v>
      </c>
      <c r="D1014" s="78" t="s">
        <v>26209</v>
      </c>
    </row>
    <row r="1015" spans="1:4" ht="13.5">
      <c r="A1015" s="511" t="s">
        <v>27158</v>
      </c>
      <c r="B1015" s="511" t="s">
        <v>23528</v>
      </c>
      <c r="C1015" s="511" t="s">
        <v>1848</v>
      </c>
      <c r="D1015" s="78" t="s">
        <v>55798</v>
      </c>
    </row>
    <row r="1016" spans="1:4" ht="13.5">
      <c r="A1016" s="511" t="s">
        <v>27159</v>
      </c>
      <c r="B1016" s="511" t="s">
        <v>23529</v>
      </c>
      <c r="C1016" s="511" t="s">
        <v>1848</v>
      </c>
      <c r="D1016" s="78" t="s">
        <v>57785</v>
      </c>
    </row>
    <row r="1017" spans="1:4" ht="13.5">
      <c r="A1017" s="511" t="s">
        <v>27160</v>
      </c>
      <c r="B1017" s="511" t="s">
        <v>23530</v>
      </c>
      <c r="C1017" s="511" t="s">
        <v>1848</v>
      </c>
      <c r="D1017" s="78" t="s">
        <v>55634</v>
      </c>
    </row>
    <row r="1018" spans="1:4" ht="13.5">
      <c r="A1018" s="511" t="s">
        <v>27161</v>
      </c>
      <c r="B1018" s="511" t="s">
        <v>23531</v>
      </c>
      <c r="C1018" s="511" t="s">
        <v>1848</v>
      </c>
      <c r="D1018" s="78" t="s">
        <v>55846</v>
      </c>
    </row>
    <row r="1019" spans="1:4" ht="13.5">
      <c r="A1019" s="511" t="s">
        <v>27162</v>
      </c>
      <c r="B1019" s="511" t="s">
        <v>23532</v>
      </c>
      <c r="C1019" s="511" t="s">
        <v>1848</v>
      </c>
      <c r="D1019" s="78" t="s">
        <v>66750</v>
      </c>
    </row>
    <row r="1020" spans="1:4" ht="13.5">
      <c r="A1020" s="511" t="s">
        <v>27163</v>
      </c>
      <c r="B1020" s="511" t="s">
        <v>23533</v>
      </c>
      <c r="C1020" s="511" t="s">
        <v>1848</v>
      </c>
      <c r="D1020" s="78" t="s">
        <v>56985</v>
      </c>
    </row>
    <row r="1021" spans="1:4" ht="13.5">
      <c r="A1021" s="511" t="s">
        <v>27164</v>
      </c>
      <c r="B1021" s="511" t="s">
        <v>23534</v>
      </c>
      <c r="C1021" s="511" t="s">
        <v>1848</v>
      </c>
      <c r="D1021" s="78" t="s">
        <v>23967</v>
      </c>
    </row>
    <row r="1022" spans="1:4" ht="13.5">
      <c r="A1022" s="511" t="s">
        <v>27165</v>
      </c>
      <c r="B1022" s="511" t="s">
        <v>23535</v>
      </c>
      <c r="C1022" s="511" t="s">
        <v>1848</v>
      </c>
      <c r="D1022" s="78" t="s">
        <v>57403</v>
      </c>
    </row>
    <row r="1023" spans="1:4" ht="13.5">
      <c r="A1023" s="511" t="s">
        <v>27166</v>
      </c>
      <c r="B1023" s="511" t="s">
        <v>23536</v>
      </c>
      <c r="C1023" s="511" t="s">
        <v>1848</v>
      </c>
      <c r="D1023" s="78" t="s">
        <v>66751</v>
      </c>
    </row>
    <row r="1024" spans="1:4" ht="13.5">
      <c r="A1024" s="511" t="s">
        <v>27167</v>
      </c>
      <c r="B1024" s="511" t="s">
        <v>23537</v>
      </c>
      <c r="C1024" s="511" t="s">
        <v>1848</v>
      </c>
      <c r="D1024" s="78" t="s">
        <v>66752</v>
      </c>
    </row>
    <row r="1025" spans="1:4" ht="13.5">
      <c r="A1025" s="511" t="s">
        <v>27168</v>
      </c>
      <c r="B1025" s="511" t="s">
        <v>23538</v>
      </c>
      <c r="C1025" s="511" t="s">
        <v>1848</v>
      </c>
      <c r="D1025" s="78" t="s">
        <v>23081</v>
      </c>
    </row>
    <row r="1026" spans="1:4" ht="13.5">
      <c r="A1026" s="511" t="s">
        <v>27169</v>
      </c>
      <c r="B1026" s="511" t="s">
        <v>23539</v>
      </c>
      <c r="C1026" s="511" t="s">
        <v>1848</v>
      </c>
      <c r="D1026" s="78" t="s">
        <v>66753</v>
      </c>
    </row>
    <row r="1027" spans="1:4" ht="13.5">
      <c r="A1027" s="511" t="s">
        <v>27170</v>
      </c>
      <c r="B1027" s="511" t="s">
        <v>23541</v>
      </c>
      <c r="C1027" s="511" t="s">
        <v>1848</v>
      </c>
      <c r="D1027" s="78" t="s">
        <v>22954</v>
      </c>
    </row>
    <row r="1028" spans="1:4" ht="13.5">
      <c r="A1028" s="511" t="s">
        <v>27171</v>
      </c>
      <c r="B1028" s="511" t="s">
        <v>23542</v>
      </c>
      <c r="C1028" s="511" t="s">
        <v>1848</v>
      </c>
      <c r="D1028" s="78" t="s">
        <v>60936</v>
      </c>
    </row>
    <row r="1029" spans="1:4" ht="13.5">
      <c r="A1029" s="511" t="s">
        <v>27172</v>
      </c>
      <c r="B1029" s="511" t="s">
        <v>23543</v>
      </c>
      <c r="C1029" s="511" t="s">
        <v>1848</v>
      </c>
      <c r="D1029" s="78" t="s">
        <v>52249</v>
      </c>
    </row>
    <row r="1030" spans="1:4" ht="13.5">
      <c r="A1030" s="511" t="s">
        <v>27173</v>
      </c>
      <c r="B1030" s="511" t="s">
        <v>23544</v>
      </c>
      <c r="C1030" s="511" t="s">
        <v>1848</v>
      </c>
      <c r="D1030" s="78" t="s">
        <v>57231</v>
      </c>
    </row>
    <row r="1031" spans="1:4" ht="13.5">
      <c r="A1031" s="511" t="s">
        <v>27174</v>
      </c>
      <c r="B1031" s="511" t="s">
        <v>23545</v>
      </c>
      <c r="C1031" s="511" t="s">
        <v>1848</v>
      </c>
      <c r="D1031" s="78" t="s">
        <v>26206</v>
      </c>
    </row>
    <row r="1032" spans="1:4" ht="13.5">
      <c r="A1032" s="511" t="s">
        <v>27175</v>
      </c>
      <c r="B1032" s="511" t="s">
        <v>23546</v>
      </c>
      <c r="C1032" s="511" t="s">
        <v>1848</v>
      </c>
      <c r="D1032" s="78" t="s">
        <v>57324</v>
      </c>
    </row>
    <row r="1033" spans="1:4" ht="13.5">
      <c r="A1033" s="511" t="s">
        <v>27176</v>
      </c>
      <c r="B1033" s="511" t="s">
        <v>23547</v>
      </c>
      <c r="C1033" s="511" t="s">
        <v>1848</v>
      </c>
      <c r="D1033" s="78" t="s">
        <v>55373</v>
      </c>
    </row>
    <row r="1034" spans="1:4" ht="13.5">
      <c r="A1034" s="511" t="s">
        <v>27177</v>
      </c>
      <c r="B1034" s="511" t="s">
        <v>23548</v>
      </c>
      <c r="C1034" s="511" t="s">
        <v>1848</v>
      </c>
      <c r="D1034" s="78" t="s">
        <v>57962</v>
      </c>
    </row>
    <row r="1035" spans="1:4" ht="13.5">
      <c r="A1035" s="511" t="s">
        <v>27178</v>
      </c>
      <c r="B1035" s="511" t="s">
        <v>23549</v>
      </c>
      <c r="C1035" s="511" t="s">
        <v>1848</v>
      </c>
      <c r="D1035" s="78" t="s">
        <v>60276</v>
      </c>
    </row>
    <row r="1036" spans="1:4" ht="13.5">
      <c r="A1036" s="511" t="s">
        <v>27179</v>
      </c>
      <c r="B1036" s="511" t="s">
        <v>23550</v>
      </c>
      <c r="C1036" s="511" t="s">
        <v>1848</v>
      </c>
      <c r="D1036" s="78" t="s">
        <v>66691</v>
      </c>
    </row>
    <row r="1037" spans="1:4" ht="13.5">
      <c r="A1037" s="511" t="s">
        <v>27180</v>
      </c>
      <c r="B1037" s="511" t="s">
        <v>23551</v>
      </c>
      <c r="C1037" s="511" t="s">
        <v>1848</v>
      </c>
      <c r="D1037" s="78" t="s">
        <v>55897</v>
      </c>
    </row>
    <row r="1038" spans="1:4" ht="13.5">
      <c r="A1038" s="511" t="s">
        <v>27181</v>
      </c>
      <c r="B1038" s="511" t="s">
        <v>23552</v>
      </c>
      <c r="C1038" s="511" t="s">
        <v>1848</v>
      </c>
      <c r="D1038" s="78" t="s">
        <v>23418</v>
      </c>
    </row>
    <row r="1039" spans="1:4" ht="13.5">
      <c r="A1039" s="511" t="s">
        <v>27182</v>
      </c>
      <c r="B1039" s="511" t="s">
        <v>23553</v>
      </c>
      <c r="C1039" s="511" t="s">
        <v>1848</v>
      </c>
      <c r="D1039" s="78" t="s">
        <v>23424</v>
      </c>
    </row>
    <row r="1040" spans="1:4" ht="13.5">
      <c r="A1040" s="511" t="s">
        <v>27183</v>
      </c>
      <c r="B1040" s="511" t="s">
        <v>23554</v>
      </c>
      <c r="C1040" s="511" t="s">
        <v>1848</v>
      </c>
      <c r="D1040" s="78" t="s">
        <v>57591</v>
      </c>
    </row>
    <row r="1041" spans="1:4" ht="13.5">
      <c r="A1041" s="511" t="s">
        <v>27184</v>
      </c>
      <c r="B1041" s="511" t="s">
        <v>23555</v>
      </c>
      <c r="C1041" s="511" t="s">
        <v>1848</v>
      </c>
      <c r="D1041" s="78" t="s">
        <v>23558</v>
      </c>
    </row>
    <row r="1042" spans="1:4" ht="13.5">
      <c r="A1042" s="511" t="s">
        <v>27185</v>
      </c>
      <c r="B1042" s="511" t="s">
        <v>23556</v>
      </c>
      <c r="C1042" s="511" t="s">
        <v>1848</v>
      </c>
      <c r="D1042" s="78" t="s">
        <v>23540</v>
      </c>
    </row>
    <row r="1043" spans="1:4" ht="13.5">
      <c r="A1043" s="511" t="s">
        <v>27186</v>
      </c>
      <c r="B1043" s="511" t="s">
        <v>23557</v>
      </c>
      <c r="C1043" s="511" t="s">
        <v>1848</v>
      </c>
      <c r="D1043" s="78" t="s">
        <v>23569</v>
      </c>
    </row>
    <row r="1044" spans="1:4" ht="13.5">
      <c r="A1044" s="511" t="s">
        <v>27187</v>
      </c>
      <c r="B1044" s="511" t="s">
        <v>23559</v>
      </c>
      <c r="C1044" s="511" t="s">
        <v>1848</v>
      </c>
      <c r="D1044" s="78" t="s">
        <v>55729</v>
      </c>
    </row>
    <row r="1045" spans="1:4" ht="13.5">
      <c r="A1045" s="511" t="s">
        <v>27188</v>
      </c>
      <c r="B1045" s="511" t="s">
        <v>23561</v>
      </c>
      <c r="C1045" s="511" t="s">
        <v>1848</v>
      </c>
      <c r="D1045" s="78" t="s">
        <v>55156</v>
      </c>
    </row>
    <row r="1046" spans="1:4" ht="13.5">
      <c r="A1046" s="511" t="s">
        <v>27189</v>
      </c>
      <c r="B1046" s="511" t="s">
        <v>23562</v>
      </c>
      <c r="C1046" s="511" t="s">
        <v>1848</v>
      </c>
      <c r="D1046" s="78" t="s">
        <v>22884</v>
      </c>
    </row>
    <row r="1047" spans="1:4" ht="13.5">
      <c r="A1047" s="511" t="s">
        <v>27190</v>
      </c>
      <c r="B1047" s="511" t="s">
        <v>23564</v>
      </c>
      <c r="C1047" s="511" t="s">
        <v>1848</v>
      </c>
      <c r="D1047" s="78" t="s">
        <v>64512</v>
      </c>
    </row>
    <row r="1048" spans="1:4" ht="13.5">
      <c r="A1048" s="511" t="s">
        <v>27191</v>
      </c>
      <c r="B1048" s="511" t="s">
        <v>23565</v>
      </c>
      <c r="C1048" s="511" t="s">
        <v>1848</v>
      </c>
      <c r="D1048" s="78" t="s">
        <v>66754</v>
      </c>
    </row>
    <row r="1049" spans="1:4" ht="13.5">
      <c r="A1049" s="511" t="s">
        <v>27192</v>
      </c>
      <c r="B1049" s="511" t="s">
        <v>23566</v>
      </c>
      <c r="C1049" s="511" t="s">
        <v>1848</v>
      </c>
      <c r="D1049" s="78" t="s">
        <v>58742</v>
      </c>
    </row>
    <row r="1050" spans="1:4" ht="13.5">
      <c r="A1050" s="511" t="s">
        <v>27193</v>
      </c>
      <c r="B1050" s="511" t="s">
        <v>23567</v>
      </c>
      <c r="C1050" s="511" t="s">
        <v>1848</v>
      </c>
      <c r="D1050" s="78" t="s">
        <v>25867</v>
      </c>
    </row>
    <row r="1051" spans="1:4" ht="13.5">
      <c r="A1051" s="511" t="s">
        <v>27194</v>
      </c>
      <c r="B1051" s="511" t="s">
        <v>23568</v>
      </c>
      <c r="C1051" s="511" t="s">
        <v>1848</v>
      </c>
      <c r="D1051" s="78" t="s">
        <v>23486</v>
      </c>
    </row>
    <row r="1052" spans="1:4" ht="13.5">
      <c r="A1052" s="511" t="s">
        <v>27195</v>
      </c>
      <c r="B1052" s="511" t="s">
        <v>23570</v>
      </c>
      <c r="C1052" s="511" t="s">
        <v>1848</v>
      </c>
      <c r="D1052" s="78" t="s">
        <v>55902</v>
      </c>
    </row>
    <row r="1053" spans="1:4" ht="13.5">
      <c r="A1053" s="511" t="s">
        <v>27196</v>
      </c>
      <c r="B1053" s="511" t="s">
        <v>23571</v>
      </c>
      <c r="C1053" s="511" t="s">
        <v>1848</v>
      </c>
      <c r="D1053" s="78" t="s">
        <v>66755</v>
      </c>
    </row>
    <row r="1054" spans="1:4" ht="13.5">
      <c r="A1054" s="511" t="s">
        <v>27197</v>
      </c>
      <c r="B1054" s="511" t="s">
        <v>23572</v>
      </c>
      <c r="C1054" s="511" t="s">
        <v>1848</v>
      </c>
      <c r="D1054" s="78" t="s">
        <v>66756</v>
      </c>
    </row>
    <row r="1055" spans="1:4" ht="13.5">
      <c r="A1055" s="511" t="s">
        <v>27198</v>
      </c>
      <c r="B1055" s="511" t="s">
        <v>23574</v>
      </c>
      <c r="C1055" s="511" t="s">
        <v>1848</v>
      </c>
      <c r="D1055" s="78" t="s">
        <v>55825</v>
      </c>
    </row>
    <row r="1056" spans="1:4" ht="13.5">
      <c r="A1056" s="511" t="s">
        <v>27199</v>
      </c>
      <c r="B1056" s="511" t="s">
        <v>23575</v>
      </c>
      <c r="C1056" s="511" t="s">
        <v>1848</v>
      </c>
      <c r="D1056" s="78" t="s">
        <v>54606</v>
      </c>
    </row>
    <row r="1057" spans="1:4" ht="13.5">
      <c r="A1057" s="511" t="s">
        <v>27200</v>
      </c>
      <c r="B1057" s="511" t="s">
        <v>23576</v>
      </c>
      <c r="C1057" s="511" t="s">
        <v>1848</v>
      </c>
      <c r="D1057" s="78" t="s">
        <v>66757</v>
      </c>
    </row>
    <row r="1058" spans="1:4" ht="13.5">
      <c r="A1058" s="511" t="s">
        <v>27201</v>
      </c>
      <c r="B1058" s="511" t="s">
        <v>23577</v>
      </c>
      <c r="C1058" s="511" t="s">
        <v>1848</v>
      </c>
      <c r="D1058" s="78" t="s">
        <v>66758</v>
      </c>
    </row>
    <row r="1059" spans="1:4" ht="13.5">
      <c r="A1059" s="511" t="s">
        <v>27202</v>
      </c>
      <c r="B1059" s="511" t="s">
        <v>23578</v>
      </c>
      <c r="C1059" s="511" t="s">
        <v>1848</v>
      </c>
      <c r="D1059" s="78" t="s">
        <v>23014</v>
      </c>
    </row>
    <row r="1060" spans="1:4" ht="13.5">
      <c r="A1060" s="511" t="s">
        <v>27203</v>
      </c>
      <c r="B1060" s="511" t="s">
        <v>23579</v>
      </c>
      <c r="C1060" s="511" t="s">
        <v>1848</v>
      </c>
      <c r="D1060" s="78" t="s">
        <v>23295</v>
      </c>
    </row>
    <row r="1061" spans="1:4" ht="13.5">
      <c r="A1061" s="511" t="s">
        <v>27204</v>
      </c>
      <c r="B1061" s="511" t="s">
        <v>23580</v>
      </c>
      <c r="C1061" s="511" t="s">
        <v>1848</v>
      </c>
      <c r="D1061" s="78" t="s">
        <v>23277</v>
      </c>
    </row>
    <row r="1062" spans="1:4" ht="13.5">
      <c r="A1062" s="511" t="s">
        <v>27205</v>
      </c>
      <c r="B1062" s="511" t="s">
        <v>23581</v>
      </c>
      <c r="C1062" s="511" t="s">
        <v>1848</v>
      </c>
      <c r="D1062" s="78" t="s">
        <v>66759</v>
      </c>
    </row>
    <row r="1063" spans="1:4" ht="13.5">
      <c r="A1063" s="511" t="s">
        <v>27206</v>
      </c>
      <c r="B1063" s="511" t="s">
        <v>23582</v>
      </c>
      <c r="C1063" s="511" t="s">
        <v>1848</v>
      </c>
      <c r="D1063" s="78" t="s">
        <v>64796</v>
      </c>
    </row>
    <row r="1064" spans="1:4" ht="13.5">
      <c r="A1064" s="511" t="s">
        <v>27207</v>
      </c>
      <c r="B1064" s="511" t="s">
        <v>23583</v>
      </c>
      <c r="C1064" s="511" t="s">
        <v>1848</v>
      </c>
      <c r="D1064" s="78" t="s">
        <v>25784</v>
      </c>
    </row>
    <row r="1065" spans="1:4" ht="13.5">
      <c r="A1065" s="511" t="s">
        <v>27208</v>
      </c>
      <c r="B1065" s="511" t="s">
        <v>23584</v>
      </c>
      <c r="C1065" s="511" t="s">
        <v>1848</v>
      </c>
      <c r="D1065" s="78" t="s">
        <v>66760</v>
      </c>
    </row>
    <row r="1066" spans="1:4" ht="13.5">
      <c r="A1066" s="511" t="s">
        <v>27209</v>
      </c>
      <c r="B1066" s="511" t="s">
        <v>23585</v>
      </c>
      <c r="C1066" s="511" t="s">
        <v>1848</v>
      </c>
      <c r="D1066" s="78" t="s">
        <v>52976</v>
      </c>
    </row>
    <row r="1067" spans="1:4" ht="13.5">
      <c r="A1067" s="511" t="s">
        <v>27210</v>
      </c>
      <c r="B1067" s="511" t="s">
        <v>23586</v>
      </c>
      <c r="C1067" s="511" t="s">
        <v>1848</v>
      </c>
      <c r="D1067" s="78" t="s">
        <v>60234</v>
      </c>
    </row>
    <row r="1068" spans="1:4" ht="13.5">
      <c r="A1068" s="511" t="s">
        <v>27211</v>
      </c>
      <c r="B1068" s="511" t="s">
        <v>23588</v>
      </c>
      <c r="C1068" s="511" t="s">
        <v>1848</v>
      </c>
      <c r="D1068" s="78" t="s">
        <v>23187</v>
      </c>
    </row>
    <row r="1069" spans="1:4" ht="13.5">
      <c r="A1069" s="511" t="s">
        <v>27212</v>
      </c>
      <c r="B1069" s="511" t="s">
        <v>23589</v>
      </c>
      <c r="C1069" s="511" t="s">
        <v>1848</v>
      </c>
      <c r="D1069" s="78" t="s">
        <v>56349</v>
      </c>
    </row>
    <row r="1070" spans="1:4" ht="13.5">
      <c r="A1070" s="511" t="s">
        <v>27213</v>
      </c>
      <c r="B1070" s="511" t="s">
        <v>23591</v>
      </c>
      <c r="C1070" s="511" t="s">
        <v>1848</v>
      </c>
      <c r="D1070" s="78" t="s">
        <v>66761</v>
      </c>
    </row>
    <row r="1071" spans="1:4" ht="13.5">
      <c r="A1071" s="511" t="s">
        <v>27214</v>
      </c>
      <c r="B1071" s="511" t="s">
        <v>23592</v>
      </c>
      <c r="C1071" s="511" t="s">
        <v>1848</v>
      </c>
      <c r="D1071" s="78" t="s">
        <v>66762</v>
      </c>
    </row>
    <row r="1072" spans="1:4" ht="13.5">
      <c r="A1072" s="511" t="s">
        <v>27215</v>
      </c>
      <c r="B1072" s="511" t="s">
        <v>23593</v>
      </c>
      <c r="C1072" s="511" t="s">
        <v>1848</v>
      </c>
      <c r="D1072" s="78" t="s">
        <v>66763</v>
      </c>
    </row>
    <row r="1073" spans="1:4" ht="13.5">
      <c r="A1073" s="511" t="s">
        <v>27216</v>
      </c>
      <c r="B1073" s="511" t="s">
        <v>23594</v>
      </c>
      <c r="C1073" s="511" t="s">
        <v>1848</v>
      </c>
      <c r="D1073" s="78" t="s">
        <v>56405</v>
      </c>
    </row>
    <row r="1074" spans="1:4" ht="13.5">
      <c r="A1074" s="511" t="s">
        <v>27217</v>
      </c>
      <c r="B1074" s="511" t="s">
        <v>66764</v>
      </c>
      <c r="C1074" s="511" t="s">
        <v>1848</v>
      </c>
      <c r="D1074" s="78" t="s">
        <v>23091</v>
      </c>
    </row>
    <row r="1075" spans="1:4" ht="13.5">
      <c r="A1075" s="511" t="s">
        <v>27218</v>
      </c>
      <c r="B1075" s="511" t="s">
        <v>66765</v>
      </c>
      <c r="C1075" s="511" t="s">
        <v>1848</v>
      </c>
      <c r="D1075" s="78" t="s">
        <v>23106</v>
      </c>
    </row>
    <row r="1076" spans="1:4" ht="13.5">
      <c r="A1076" s="511" t="s">
        <v>27219</v>
      </c>
      <c r="B1076" s="511" t="s">
        <v>66766</v>
      </c>
      <c r="C1076" s="511" t="s">
        <v>1848</v>
      </c>
      <c r="D1076" s="78" t="s">
        <v>23684</v>
      </c>
    </row>
    <row r="1077" spans="1:4" ht="13.5">
      <c r="A1077" s="511" t="s">
        <v>27220</v>
      </c>
      <c r="B1077" s="511" t="s">
        <v>66767</v>
      </c>
      <c r="C1077" s="511" t="s">
        <v>1848</v>
      </c>
      <c r="D1077" s="78" t="s">
        <v>61596</v>
      </c>
    </row>
    <row r="1078" spans="1:4" ht="13.5">
      <c r="A1078" s="511" t="s">
        <v>27221</v>
      </c>
      <c r="B1078" s="511" t="s">
        <v>23596</v>
      </c>
      <c r="C1078" s="511" t="s">
        <v>1848</v>
      </c>
      <c r="D1078" s="78" t="s">
        <v>50802</v>
      </c>
    </row>
    <row r="1079" spans="1:4" ht="13.5">
      <c r="A1079" s="511" t="s">
        <v>27222</v>
      </c>
      <c r="B1079" s="511" t="s">
        <v>23597</v>
      </c>
      <c r="C1079" s="511" t="s">
        <v>1848</v>
      </c>
      <c r="D1079" s="78" t="s">
        <v>52318</v>
      </c>
    </row>
    <row r="1080" spans="1:4" ht="13.5">
      <c r="A1080" s="511" t="s">
        <v>27223</v>
      </c>
      <c r="B1080" s="511" t="s">
        <v>23598</v>
      </c>
      <c r="C1080" s="511" t="s">
        <v>1848</v>
      </c>
      <c r="D1080" s="78" t="s">
        <v>61197</v>
      </c>
    </row>
    <row r="1081" spans="1:4" ht="13.5">
      <c r="A1081" s="511" t="s">
        <v>27224</v>
      </c>
      <c r="B1081" s="511" t="s">
        <v>23599</v>
      </c>
      <c r="C1081" s="511" t="s">
        <v>1848</v>
      </c>
      <c r="D1081" s="78" t="s">
        <v>55457</v>
      </c>
    </row>
    <row r="1082" spans="1:4" ht="13.5">
      <c r="A1082" s="511" t="s">
        <v>27225</v>
      </c>
      <c r="B1082" s="511" t="s">
        <v>23600</v>
      </c>
      <c r="C1082" s="511" t="s">
        <v>1848</v>
      </c>
      <c r="D1082" s="78" t="s">
        <v>66768</v>
      </c>
    </row>
    <row r="1083" spans="1:4" ht="13.5">
      <c r="A1083" s="511" t="s">
        <v>27226</v>
      </c>
      <c r="B1083" s="511" t="s">
        <v>23601</v>
      </c>
      <c r="C1083" s="511" t="s">
        <v>1848</v>
      </c>
      <c r="D1083" s="78" t="s">
        <v>56900</v>
      </c>
    </row>
    <row r="1084" spans="1:4" ht="13.5">
      <c r="A1084" s="511" t="s">
        <v>27227</v>
      </c>
      <c r="B1084" s="511" t="s">
        <v>23602</v>
      </c>
      <c r="C1084" s="511" t="s">
        <v>1848</v>
      </c>
      <c r="D1084" s="78" t="s">
        <v>52322</v>
      </c>
    </row>
    <row r="1085" spans="1:4" ht="13.5">
      <c r="A1085" s="511" t="s">
        <v>27228</v>
      </c>
      <c r="B1085" s="511" t="s">
        <v>23603</v>
      </c>
      <c r="C1085" s="511" t="s">
        <v>1848</v>
      </c>
      <c r="D1085" s="78" t="s">
        <v>53006</v>
      </c>
    </row>
    <row r="1086" spans="1:4" ht="13.5">
      <c r="A1086" s="511" t="s">
        <v>27229</v>
      </c>
      <c r="B1086" s="511" t="s">
        <v>23604</v>
      </c>
      <c r="C1086" s="511" t="s">
        <v>1848</v>
      </c>
      <c r="D1086" s="78" t="s">
        <v>23249</v>
      </c>
    </row>
    <row r="1087" spans="1:4" ht="13.5">
      <c r="A1087" s="511" t="s">
        <v>27230</v>
      </c>
      <c r="B1087" s="511" t="s">
        <v>23606</v>
      </c>
      <c r="C1087" s="511" t="s">
        <v>1848</v>
      </c>
      <c r="D1087" s="78" t="s">
        <v>23189</v>
      </c>
    </row>
    <row r="1088" spans="1:4" ht="13.5">
      <c r="A1088" s="511" t="s">
        <v>27231</v>
      </c>
      <c r="B1088" s="511" t="s">
        <v>23607</v>
      </c>
      <c r="C1088" s="511" t="s">
        <v>1848</v>
      </c>
      <c r="D1088" s="78" t="s">
        <v>23595</v>
      </c>
    </row>
    <row r="1089" spans="1:4" ht="13.5">
      <c r="A1089" s="511" t="s">
        <v>27232</v>
      </c>
      <c r="B1089" s="511" t="s">
        <v>23608</v>
      </c>
      <c r="C1089" s="511" t="s">
        <v>1848</v>
      </c>
      <c r="D1089" s="78" t="s">
        <v>57209</v>
      </c>
    </row>
    <row r="1090" spans="1:4" ht="13.5">
      <c r="A1090" s="511" t="s">
        <v>27233</v>
      </c>
      <c r="B1090" s="511" t="s">
        <v>23609</v>
      </c>
      <c r="C1090" s="511" t="s">
        <v>1848</v>
      </c>
      <c r="D1090" s="78" t="s">
        <v>66769</v>
      </c>
    </row>
    <row r="1091" spans="1:4" ht="13.5">
      <c r="A1091" s="511" t="s">
        <v>27234</v>
      </c>
      <c r="B1091" s="511" t="s">
        <v>23610</v>
      </c>
      <c r="C1091" s="511" t="s">
        <v>1848</v>
      </c>
      <c r="D1091" s="78" t="s">
        <v>55190</v>
      </c>
    </row>
    <row r="1092" spans="1:4" ht="13.5">
      <c r="A1092" s="511" t="s">
        <v>27235</v>
      </c>
      <c r="B1092" s="511" t="s">
        <v>23611</v>
      </c>
      <c r="C1092" s="511" t="s">
        <v>1848</v>
      </c>
      <c r="D1092" s="78" t="s">
        <v>66770</v>
      </c>
    </row>
    <row r="1093" spans="1:4" ht="13.5">
      <c r="A1093" s="511" t="s">
        <v>27236</v>
      </c>
      <c r="B1093" s="511" t="s">
        <v>23612</v>
      </c>
      <c r="C1093" s="511" t="s">
        <v>1848</v>
      </c>
      <c r="D1093" s="78" t="s">
        <v>56688</v>
      </c>
    </row>
    <row r="1094" spans="1:4" ht="13.5">
      <c r="A1094" s="511" t="s">
        <v>27237</v>
      </c>
      <c r="B1094" s="511" t="s">
        <v>23613</v>
      </c>
      <c r="C1094" s="511" t="s">
        <v>1848</v>
      </c>
      <c r="D1094" s="78" t="s">
        <v>56300</v>
      </c>
    </row>
    <row r="1095" spans="1:4" ht="13.5">
      <c r="A1095" s="511" t="s">
        <v>27238</v>
      </c>
      <c r="B1095" s="511" t="s">
        <v>23615</v>
      </c>
      <c r="C1095" s="511" t="s">
        <v>1848</v>
      </c>
      <c r="D1095" s="78" t="s">
        <v>66771</v>
      </c>
    </row>
    <row r="1096" spans="1:4" ht="13.5">
      <c r="A1096" s="511" t="s">
        <v>27239</v>
      </c>
      <c r="B1096" s="511" t="s">
        <v>23616</v>
      </c>
      <c r="C1096" s="511" t="s">
        <v>1848</v>
      </c>
      <c r="D1096" s="78" t="s">
        <v>52251</v>
      </c>
    </row>
    <row r="1097" spans="1:4" ht="13.5">
      <c r="A1097" s="511" t="s">
        <v>27240</v>
      </c>
      <c r="B1097" s="511" t="s">
        <v>23617</v>
      </c>
      <c r="C1097" s="511" t="s">
        <v>1848</v>
      </c>
      <c r="D1097" s="78" t="s">
        <v>57937</v>
      </c>
    </row>
    <row r="1098" spans="1:4" ht="13.5">
      <c r="A1098" s="511" t="s">
        <v>27241</v>
      </c>
      <c r="B1098" s="511" t="s">
        <v>23618</v>
      </c>
      <c r="C1098" s="511" t="s">
        <v>1848</v>
      </c>
      <c r="D1098" s="78" t="s">
        <v>66772</v>
      </c>
    </row>
    <row r="1099" spans="1:4" ht="13.5">
      <c r="A1099" s="511" t="s">
        <v>27242</v>
      </c>
      <c r="B1099" s="511" t="s">
        <v>23619</v>
      </c>
      <c r="C1099" s="511" t="s">
        <v>1848</v>
      </c>
      <c r="D1099" s="78" t="s">
        <v>66674</v>
      </c>
    </row>
    <row r="1100" spans="1:4" ht="13.5">
      <c r="A1100" s="511" t="s">
        <v>27243</v>
      </c>
      <c r="B1100" s="511" t="s">
        <v>50814</v>
      </c>
      <c r="C1100" s="511" t="s">
        <v>1848</v>
      </c>
      <c r="D1100" s="78" t="s">
        <v>26207</v>
      </c>
    </row>
    <row r="1101" spans="1:4" ht="13.5">
      <c r="A1101" s="511" t="s">
        <v>27244</v>
      </c>
      <c r="B1101" s="511" t="s">
        <v>50815</v>
      </c>
      <c r="C1101" s="511" t="s">
        <v>1848</v>
      </c>
      <c r="D1101" s="78" t="s">
        <v>59611</v>
      </c>
    </row>
    <row r="1102" spans="1:4" ht="13.5">
      <c r="A1102" s="511" t="s">
        <v>27245</v>
      </c>
      <c r="B1102" s="511" t="s">
        <v>50816</v>
      </c>
      <c r="C1102" s="511" t="s">
        <v>1848</v>
      </c>
      <c r="D1102" s="78" t="s">
        <v>55455</v>
      </c>
    </row>
    <row r="1103" spans="1:4" ht="13.5">
      <c r="A1103" s="511" t="s">
        <v>27246</v>
      </c>
      <c r="B1103" s="511" t="s">
        <v>50817</v>
      </c>
      <c r="C1103" s="511" t="s">
        <v>1848</v>
      </c>
      <c r="D1103" s="78" t="s">
        <v>56376</v>
      </c>
    </row>
    <row r="1104" spans="1:4" ht="13.5">
      <c r="A1104" s="511" t="s">
        <v>27247</v>
      </c>
      <c r="B1104" s="511" t="s">
        <v>23620</v>
      </c>
      <c r="C1104" s="511" t="s">
        <v>1848</v>
      </c>
      <c r="D1104" s="78" t="s">
        <v>23605</v>
      </c>
    </row>
    <row r="1105" spans="1:4" ht="13.5">
      <c r="A1105" s="511" t="s">
        <v>27248</v>
      </c>
      <c r="B1105" s="511" t="s">
        <v>23621</v>
      </c>
      <c r="C1105" s="511" t="s">
        <v>1848</v>
      </c>
      <c r="D1105" s="78" t="s">
        <v>23106</v>
      </c>
    </row>
    <row r="1106" spans="1:4" ht="13.5">
      <c r="A1106" s="511" t="s">
        <v>27249</v>
      </c>
      <c r="B1106" s="511" t="s">
        <v>23622</v>
      </c>
      <c r="C1106" s="511" t="s">
        <v>1848</v>
      </c>
      <c r="D1106" s="78" t="s">
        <v>23277</v>
      </c>
    </row>
    <row r="1107" spans="1:4" ht="13.5">
      <c r="A1107" s="511" t="s">
        <v>27250</v>
      </c>
      <c r="B1107" s="511" t="s">
        <v>23623</v>
      </c>
      <c r="C1107" s="511" t="s">
        <v>1848</v>
      </c>
      <c r="D1107" s="78" t="s">
        <v>51425</v>
      </c>
    </row>
    <row r="1108" spans="1:4" ht="13.5">
      <c r="A1108" s="511" t="s">
        <v>27251</v>
      </c>
      <c r="B1108" s="511" t="s">
        <v>23624</v>
      </c>
      <c r="C1108" s="511" t="s">
        <v>1848</v>
      </c>
      <c r="D1108" s="78" t="s">
        <v>52276</v>
      </c>
    </row>
    <row r="1109" spans="1:4" ht="13.5">
      <c r="A1109" s="511" t="s">
        <v>27252</v>
      </c>
      <c r="B1109" s="511" t="s">
        <v>23625</v>
      </c>
      <c r="C1109" s="511" t="s">
        <v>1848</v>
      </c>
      <c r="D1109" s="78" t="s">
        <v>23457</v>
      </c>
    </row>
    <row r="1110" spans="1:4" ht="13.5">
      <c r="A1110" s="511" t="s">
        <v>27253</v>
      </c>
      <c r="B1110" s="511" t="s">
        <v>23626</v>
      </c>
      <c r="C1110" s="511" t="s">
        <v>1848</v>
      </c>
      <c r="D1110" s="78" t="s">
        <v>54603</v>
      </c>
    </row>
    <row r="1111" spans="1:4" ht="13.5">
      <c r="A1111" s="511" t="s">
        <v>27254</v>
      </c>
      <c r="B1111" s="511" t="s">
        <v>23627</v>
      </c>
      <c r="C1111" s="511" t="s">
        <v>1848</v>
      </c>
      <c r="D1111" s="78" t="s">
        <v>66773</v>
      </c>
    </row>
    <row r="1112" spans="1:4" ht="13.5">
      <c r="A1112" s="511" t="s">
        <v>27255</v>
      </c>
      <c r="B1112" s="511" t="s">
        <v>23628</v>
      </c>
      <c r="C1112" s="511" t="s">
        <v>1848</v>
      </c>
      <c r="D1112" s="78" t="s">
        <v>58833</v>
      </c>
    </row>
    <row r="1113" spans="1:4" ht="13.5">
      <c r="A1113" s="511" t="s">
        <v>27256</v>
      </c>
      <c r="B1113" s="511" t="s">
        <v>23629</v>
      </c>
      <c r="C1113" s="511" t="s">
        <v>1848</v>
      </c>
      <c r="D1113" s="78" t="s">
        <v>23344</v>
      </c>
    </row>
    <row r="1114" spans="1:4" ht="13.5">
      <c r="A1114" s="511" t="s">
        <v>27257</v>
      </c>
      <c r="B1114" s="511" t="s">
        <v>23630</v>
      </c>
      <c r="C1114" s="511" t="s">
        <v>1848</v>
      </c>
      <c r="D1114" s="78" t="s">
        <v>56774</v>
      </c>
    </row>
    <row r="1115" spans="1:4" ht="13.5">
      <c r="A1115" s="511" t="s">
        <v>27258</v>
      </c>
      <c r="B1115" s="511" t="s">
        <v>23631</v>
      </c>
      <c r="C1115" s="511" t="s">
        <v>1848</v>
      </c>
      <c r="D1115" s="78" t="s">
        <v>66774</v>
      </c>
    </row>
    <row r="1116" spans="1:4" ht="13.5">
      <c r="A1116" s="511" t="s">
        <v>27259</v>
      </c>
      <c r="B1116" s="511" t="s">
        <v>23632</v>
      </c>
      <c r="C1116" s="511" t="s">
        <v>1848</v>
      </c>
      <c r="D1116" s="78" t="s">
        <v>66775</v>
      </c>
    </row>
    <row r="1117" spans="1:4" ht="13.5">
      <c r="A1117" s="511" t="s">
        <v>27260</v>
      </c>
      <c r="B1117" s="511" t="s">
        <v>23633</v>
      </c>
      <c r="C1117" s="511" t="s">
        <v>1848</v>
      </c>
      <c r="D1117" s="78" t="s">
        <v>66776</v>
      </c>
    </row>
    <row r="1118" spans="1:4" ht="13.5">
      <c r="A1118" s="511" t="s">
        <v>27261</v>
      </c>
      <c r="B1118" s="511" t="s">
        <v>23634</v>
      </c>
      <c r="C1118" s="511" t="s">
        <v>1848</v>
      </c>
      <c r="D1118" s="78" t="s">
        <v>62358</v>
      </c>
    </row>
    <row r="1119" spans="1:4" ht="13.5">
      <c r="A1119" s="511" t="s">
        <v>27262</v>
      </c>
      <c r="B1119" s="511" t="s">
        <v>23635</v>
      </c>
      <c r="C1119" s="511" t="s">
        <v>1848</v>
      </c>
      <c r="D1119" s="78" t="s">
        <v>66777</v>
      </c>
    </row>
    <row r="1120" spans="1:4" ht="13.5">
      <c r="A1120" s="511" t="s">
        <v>27263</v>
      </c>
      <c r="B1120" s="511" t="s">
        <v>23636</v>
      </c>
      <c r="C1120" s="511" t="s">
        <v>1848</v>
      </c>
      <c r="D1120" s="78" t="s">
        <v>23998</v>
      </c>
    </row>
    <row r="1121" spans="1:4" ht="13.5">
      <c r="A1121" s="511" t="s">
        <v>27264</v>
      </c>
      <c r="B1121" s="511" t="s">
        <v>23637</v>
      </c>
      <c r="C1121" s="511" t="s">
        <v>1848</v>
      </c>
      <c r="D1121" s="78" t="s">
        <v>54336</v>
      </c>
    </row>
    <row r="1122" spans="1:4" ht="13.5">
      <c r="A1122" s="511" t="s">
        <v>27265</v>
      </c>
      <c r="B1122" s="511" t="s">
        <v>23638</v>
      </c>
      <c r="C1122" s="511" t="s">
        <v>1848</v>
      </c>
      <c r="D1122" s="78" t="s">
        <v>60376</v>
      </c>
    </row>
    <row r="1123" spans="1:4" ht="13.5">
      <c r="A1123" s="511" t="s">
        <v>27266</v>
      </c>
      <c r="B1123" s="511" t="s">
        <v>23639</v>
      </c>
      <c r="C1123" s="511" t="s">
        <v>1848</v>
      </c>
      <c r="D1123" s="78" t="s">
        <v>65528</v>
      </c>
    </row>
    <row r="1124" spans="1:4" ht="13.5">
      <c r="A1124" s="511" t="s">
        <v>27267</v>
      </c>
      <c r="B1124" s="511" t="s">
        <v>23640</v>
      </c>
      <c r="C1124" s="511" t="s">
        <v>1848</v>
      </c>
      <c r="D1124" s="78" t="s">
        <v>60562</v>
      </c>
    </row>
    <row r="1125" spans="1:4" ht="13.5">
      <c r="A1125" s="511" t="s">
        <v>27268</v>
      </c>
      <c r="B1125" s="511" t="s">
        <v>23641</v>
      </c>
      <c r="C1125" s="511" t="s">
        <v>1848</v>
      </c>
      <c r="D1125" s="78" t="s">
        <v>23187</v>
      </c>
    </row>
    <row r="1126" spans="1:4" ht="13.5">
      <c r="A1126" s="511" t="s">
        <v>27269</v>
      </c>
      <c r="B1126" s="511" t="s">
        <v>23642</v>
      </c>
      <c r="C1126" s="511" t="s">
        <v>1848</v>
      </c>
      <c r="D1126" s="78" t="s">
        <v>23643</v>
      </c>
    </row>
    <row r="1127" spans="1:4" ht="13.5">
      <c r="A1127" s="511" t="s">
        <v>27270</v>
      </c>
      <c r="B1127" s="511" t="s">
        <v>23644</v>
      </c>
      <c r="C1127" s="511" t="s">
        <v>1848</v>
      </c>
      <c r="D1127" s="78" t="s">
        <v>49890</v>
      </c>
    </row>
    <row r="1128" spans="1:4" ht="13.5">
      <c r="A1128" s="511" t="s">
        <v>27271</v>
      </c>
      <c r="B1128" s="511" t="s">
        <v>23645</v>
      </c>
      <c r="C1128" s="511" t="s">
        <v>1848</v>
      </c>
      <c r="D1128" s="78" t="s">
        <v>66778</v>
      </c>
    </row>
    <row r="1129" spans="1:4" ht="13.5">
      <c r="A1129" s="511" t="s">
        <v>27272</v>
      </c>
      <c r="B1129" s="511" t="s">
        <v>23646</v>
      </c>
      <c r="C1129" s="511" t="s">
        <v>1848</v>
      </c>
      <c r="D1129" s="78" t="s">
        <v>52976</v>
      </c>
    </row>
    <row r="1130" spans="1:4" ht="13.5">
      <c r="A1130" s="511" t="s">
        <v>27273</v>
      </c>
      <c r="B1130" s="511" t="s">
        <v>23647</v>
      </c>
      <c r="C1130" s="511" t="s">
        <v>1848</v>
      </c>
      <c r="D1130" s="78" t="s">
        <v>64824</v>
      </c>
    </row>
    <row r="1131" spans="1:4" ht="13.5">
      <c r="A1131" s="511" t="s">
        <v>27274</v>
      </c>
      <c r="B1131" s="511" t="s">
        <v>23648</v>
      </c>
      <c r="C1131" s="511" t="s">
        <v>1848</v>
      </c>
      <c r="D1131" s="78" t="s">
        <v>55744</v>
      </c>
    </row>
    <row r="1132" spans="1:4" ht="13.5">
      <c r="A1132" s="511" t="s">
        <v>27275</v>
      </c>
      <c r="B1132" s="511" t="s">
        <v>23649</v>
      </c>
      <c r="C1132" s="511" t="s">
        <v>1848</v>
      </c>
      <c r="D1132" s="78" t="s">
        <v>57675</v>
      </c>
    </row>
    <row r="1133" spans="1:4" ht="13.5">
      <c r="A1133" s="511" t="s">
        <v>27276</v>
      </c>
      <c r="B1133" s="511" t="s">
        <v>23650</v>
      </c>
      <c r="C1133" s="511" t="s">
        <v>1848</v>
      </c>
      <c r="D1133" s="78" t="s">
        <v>49879</v>
      </c>
    </row>
    <row r="1134" spans="1:4" ht="13.5">
      <c r="A1134" s="511" t="s">
        <v>27277</v>
      </c>
      <c r="B1134" s="511" t="s">
        <v>23651</v>
      </c>
      <c r="C1134" s="511" t="s">
        <v>1848</v>
      </c>
      <c r="D1134" s="78" t="s">
        <v>66779</v>
      </c>
    </row>
    <row r="1135" spans="1:4" ht="13.5">
      <c r="A1135" s="511" t="s">
        <v>27278</v>
      </c>
      <c r="B1135" s="511" t="s">
        <v>23652</v>
      </c>
      <c r="C1135" s="511" t="s">
        <v>1848</v>
      </c>
      <c r="D1135" s="78" t="s">
        <v>55835</v>
      </c>
    </row>
    <row r="1136" spans="1:4" ht="13.5">
      <c r="A1136" s="511" t="s">
        <v>27279</v>
      </c>
      <c r="B1136" s="511" t="s">
        <v>23653</v>
      </c>
      <c r="C1136" s="511" t="s">
        <v>1848</v>
      </c>
      <c r="D1136" s="78" t="s">
        <v>63147</v>
      </c>
    </row>
    <row r="1137" spans="1:4" ht="13.5">
      <c r="A1137" s="511" t="s">
        <v>27280</v>
      </c>
      <c r="B1137" s="511" t="s">
        <v>23654</v>
      </c>
      <c r="C1137" s="511" t="s">
        <v>1848</v>
      </c>
      <c r="D1137" s="78" t="s">
        <v>66611</v>
      </c>
    </row>
    <row r="1138" spans="1:4" ht="13.5">
      <c r="A1138" s="511" t="s">
        <v>27281</v>
      </c>
      <c r="B1138" s="511" t="s">
        <v>23655</v>
      </c>
      <c r="C1138" s="511" t="s">
        <v>1848</v>
      </c>
      <c r="D1138" s="78" t="s">
        <v>56984</v>
      </c>
    </row>
    <row r="1139" spans="1:4" ht="13.5">
      <c r="A1139" s="511" t="s">
        <v>27282</v>
      </c>
      <c r="B1139" s="511" t="s">
        <v>23656</v>
      </c>
      <c r="C1139" s="511" t="s">
        <v>1848</v>
      </c>
      <c r="D1139" s="78" t="s">
        <v>23189</v>
      </c>
    </row>
    <row r="1140" spans="1:4" ht="13.5">
      <c r="A1140" s="511" t="s">
        <v>27283</v>
      </c>
      <c r="B1140" s="511" t="s">
        <v>23657</v>
      </c>
      <c r="C1140" s="511" t="s">
        <v>1848</v>
      </c>
      <c r="D1140" s="78" t="s">
        <v>66753</v>
      </c>
    </row>
    <row r="1141" spans="1:4" ht="13.5">
      <c r="A1141" s="511" t="s">
        <v>27284</v>
      </c>
      <c r="B1141" s="511" t="s">
        <v>23658</v>
      </c>
      <c r="C1141" s="511" t="s">
        <v>1848</v>
      </c>
      <c r="D1141" s="78" t="s">
        <v>23295</v>
      </c>
    </row>
    <row r="1142" spans="1:4" ht="13.5">
      <c r="A1142" s="511" t="s">
        <v>27285</v>
      </c>
      <c r="B1142" s="511" t="s">
        <v>23659</v>
      </c>
      <c r="C1142" s="511" t="s">
        <v>1848</v>
      </c>
      <c r="D1142" s="78" t="s">
        <v>55193</v>
      </c>
    </row>
    <row r="1143" spans="1:4" ht="13.5">
      <c r="A1143" s="511" t="s">
        <v>27286</v>
      </c>
      <c r="B1143" s="511" t="s">
        <v>23660</v>
      </c>
      <c r="C1143" s="511" t="s">
        <v>1848</v>
      </c>
      <c r="D1143" s="78" t="s">
        <v>62593</v>
      </c>
    </row>
    <row r="1144" spans="1:4" ht="13.5">
      <c r="A1144" s="511" t="s">
        <v>27287</v>
      </c>
      <c r="B1144" s="511" t="s">
        <v>23661</v>
      </c>
      <c r="C1144" s="511" t="s">
        <v>1848</v>
      </c>
      <c r="D1144" s="78" t="s">
        <v>55142</v>
      </c>
    </row>
    <row r="1145" spans="1:4" ht="13.5">
      <c r="A1145" s="511" t="s">
        <v>27288</v>
      </c>
      <c r="B1145" s="511" t="s">
        <v>23662</v>
      </c>
      <c r="C1145" s="511" t="s">
        <v>1848</v>
      </c>
      <c r="D1145" s="78" t="s">
        <v>53006</v>
      </c>
    </row>
    <row r="1146" spans="1:4" ht="13.5">
      <c r="A1146" s="511" t="s">
        <v>27289</v>
      </c>
      <c r="B1146" s="511" t="s">
        <v>23664</v>
      </c>
      <c r="C1146" s="511" t="s">
        <v>1848</v>
      </c>
      <c r="D1146" s="78" t="s">
        <v>23408</v>
      </c>
    </row>
    <row r="1147" spans="1:4" ht="13.5">
      <c r="A1147" s="511" t="s">
        <v>27290</v>
      </c>
      <c r="B1147" s="511" t="s">
        <v>23665</v>
      </c>
      <c r="C1147" s="511" t="s">
        <v>1848</v>
      </c>
      <c r="D1147" s="78" t="s">
        <v>23390</v>
      </c>
    </row>
    <row r="1148" spans="1:4" ht="13.5">
      <c r="A1148" s="511" t="s">
        <v>27291</v>
      </c>
      <c r="B1148" s="511" t="s">
        <v>23666</v>
      </c>
      <c r="C1148" s="511" t="s">
        <v>1848</v>
      </c>
      <c r="D1148" s="78" t="s">
        <v>23145</v>
      </c>
    </row>
    <row r="1149" spans="1:4" ht="13.5">
      <c r="A1149" s="511" t="s">
        <v>27292</v>
      </c>
      <c r="B1149" s="511" t="s">
        <v>23667</v>
      </c>
      <c r="C1149" s="511" t="s">
        <v>1848</v>
      </c>
      <c r="D1149" s="78" t="s">
        <v>23222</v>
      </c>
    </row>
    <row r="1150" spans="1:4" ht="13.5">
      <c r="A1150" s="511" t="s">
        <v>27293</v>
      </c>
      <c r="B1150" s="511" t="s">
        <v>23668</v>
      </c>
      <c r="C1150" s="511" t="s">
        <v>1848</v>
      </c>
      <c r="D1150" s="78" t="s">
        <v>23457</v>
      </c>
    </row>
    <row r="1151" spans="1:4" ht="13.5">
      <c r="A1151" s="511" t="s">
        <v>27294</v>
      </c>
      <c r="B1151" s="511" t="s">
        <v>23669</v>
      </c>
      <c r="C1151" s="511" t="s">
        <v>1848</v>
      </c>
      <c r="D1151" s="78" t="s">
        <v>23145</v>
      </c>
    </row>
    <row r="1152" spans="1:4" ht="13.5">
      <c r="A1152" s="511" t="s">
        <v>27295</v>
      </c>
      <c r="B1152" s="511" t="s">
        <v>23670</v>
      </c>
      <c r="C1152" s="511" t="s">
        <v>1848</v>
      </c>
      <c r="D1152" s="78" t="s">
        <v>51337</v>
      </c>
    </row>
    <row r="1153" spans="1:4" ht="13.5">
      <c r="A1153" s="511" t="s">
        <v>27296</v>
      </c>
      <c r="B1153" s="511" t="s">
        <v>23671</v>
      </c>
      <c r="C1153" s="511" t="s">
        <v>1848</v>
      </c>
      <c r="D1153" s="78" t="s">
        <v>66780</v>
      </c>
    </row>
    <row r="1154" spans="1:4" ht="13.5">
      <c r="A1154" s="511" t="s">
        <v>27297</v>
      </c>
      <c r="B1154" s="511" t="s">
        <v>23672</v>
      </c>
      <c r="C1154" s="511" t="s">
        <v>1848</v>
      </c>
      <c r="D1154" s="78" t="s">
        <v>50806</v>
      </c>
    </row>
    <row r="1155" spans="1:4" ht="13.5">
      <c r="A1155" s="511" t="s">
        <v>27298</v>
      </c>
      <c r="B1155" s="511" t="s">
        <v>23674</v>
      </c>
      <c r="C1155" s="511" t="s">
        <v>1848</v>
      </c>
      <c r="D1155" s="78" t="s">
        <v>23106</v>
      </c>
    </row>
    <row r="1156" spans="1:4" ht="13.5">
      <c r="A1156" s="511" t="s">
        <v>27299</v>
      </c>
      <c r="B1156" s="511" t="s">
        <v>23675</v>
      </c>
      <c r="C1156" s="511" t="s">
        <v>1848</v>
      </c>
      <c r="D1156" s="78" t="s">
        <v>23563</v>
      </c>
    </row>
    <row r="1157" spans="1:4" ht="13.5">
      <c r="A1157" s="511" t="s">
        <v>27300</v>
      </c>
      <c r="B1157" s="511" t="s">
        <v>23676</v>
      </c>
      <c r="C1157" s="511" t="s">
        <v>1848</v>
      </c>
      <c r="D1157" s="78" t="s">
        <v>61596</v>
      </c>
    </row>
    <row r="1158" spans="1:4" ht="13.5">
      <c r="A1158" s="511" t="s">
        <v>27301</v>
      </c>
      <c r="B1158" s="511" t="s">
        <v>23677</v>
      </c>
      <c r="C1158" s="511" t="s">
        <v>1848</v>
      </c>
      <c r="D1158" s="78" t="s">
        <v>23563</v>
      </c>
    </row>
    <row r="1159" spans="1:4" ht="13.5">
      <c r="A1159" s="511" t="s">
        <v>27302</v>
      </c>
      <c r="B1159" s="511" t="s">
        <v>23678</v>
      </c>
      <c r="C1159" s="511" t="s">
        <v>1848</v>
      </c>
      <c r="D1159" s="78" t="s">
        <v>23279</v>
      </c>
    </row>
    <row r="1160" spans="1:4" ht="13.5">
      <c r="A1160" s="511" t="s">
        <v>27303</v>
      </c>
      <c r="B1160" s="511" t="s">
        <v>23679</v>
      </c>
      <c r="C1160" s="511" t="s">
        <v>1848</v>
      </c>
      <c r="D1160" s="78" t="s">
        <v>25783</v>
      </c>
    </row>
    <row r="1161" spans="1:4" ht="13.5">
      <c r="A1161" s="511" t="s">
        <v>27304</v>
      </c>
      <c r="B1161" s="511" t="s">
        <v>23680</v>
      </c>
      <c r="C1161" s="511" t="s">
        <v>1848</v>
      </c>
      <c r="D1161" s="78" t="s">
        <v>57226</v>
      </c>
    </row>
    <row r="1162" spans="1:4" ht="13.5">
      <c r="A1162" s="511" t="s">
        <v>27305</v>
      </c>
      <c r="B1162" s="511" t="s">
        <v>23681</v>
      </c>
      <c r="C1162" s="511" t="s">
        <v>1848</v>
      </c>
      <c r="D1162" s="78" t="s">
        <v>23114</v>
      </c>
    </row>
    <row r="1163" spans="1:4" ht="13.5">
      <c r="A1163" s="511" t="s">
        <v>27306</v>
      </c>
      <c r="B1163" s="511" t="s">
        <v>23682</v>
      </c>
      <c r="C1163" s="511" t="s">
        <v>1848</v>
      </c>
      <c r="D1163" s="78" t="s">
        <v>23279</v>
      </c>
    </row>
    <row r="1164" spans="1:4" ht="13.5">
      <c r="A1164" s="511" t="s">
        <v>27307</v>
      </c>
      <c r="B1164" s="511" t="s">
        <v>23683</v>
      </c>
      <c r="C1164" s="511" t="s">
        <v>1848</v>
      </c>
      <c r="D1164" s="78" t="s">
        <v>23420</v>
      </c>
    </row>
    <row r="1165" spans="1:4" ht="13.5">
      <c r="A1165" s="511" t="s">
        <v>27308</v>
      </c>
      <c r="B1165" s="511" t="s">
        <v>23685</v>
      </c>
      <c r="C1165" s="511" t="s">
        <v>1848</v>
      </c>
      <c r="D1165" s="78" t="s">
        <v>61596</v>
      </c>
    </row>
    <row r="1166" spans="1:4" ht="13.5">
      <c r="A1166" s="511" t="s">
        <v>27309</v>
      </c>
      <c r="B1166" s="511" t="s">
        <v>23686</v>
      </c>
      <c r="C1166" s="511" t="s">
        <v>1848</v>
      </c>
      <c r="D1166" s="78" t="s">
        <v>57213</v>
      </c>
    </row>
    <row r="1167" spans="1:4" ht="13.5">
      <c r="A1167" s="511" t="s">
        <v>27310</v>
      </c>
      <c r="B1167" s="511" t="s">
        <v>23688</v>
      </c>
      <c r="C1167" s="511" t="s">
        <v>1848</v>
      </c>
      <c r="D1167" s="78" t="s">
        <v>23130</v>
      </c>
    </row>
    <row r="1168" spans="1:4" ht="13.5">
      <c r="A1168" s="511" t="s">
        <v>27311</v>
      </c>
      <c r="B1168" s="511" t="s">
        <v>23689</v>
      </c>
      <c r="C1168" s="511" t="s">
        <v>1848</v>
      </c>
      <c r="D1168" s="78" t="s">
        <v>25789</v>
      </c>
    </row>
    <row r="1169" spans="1:4" ht="13.5">
      <c r="A1169" s="511" t="s">
        <v>27312</v>
      </c>
      <c r="B1169" s="511" t="s">
        <v>23690</v>
      </c>
      <c r="C1169" s="511" t="s">
        <v>1848</v>
      </c>
      <c r="D1169" s="78" t="s">
        <v>55291</v>
      </c>
    </row>
    <row r="1170" spans="1:4" ht="13.5">
      <c r="A1170" s="511" t="s">
        <v>27313</v>
      </c>
      <c r="B1170" s="511" t="s">
        <v>23691</v>
      </c>
      <c r="C1170" s="511" t="s">
        <v>1848</v>
      </c>
      <c r="D1170" s="78" t="s">
        <v>55202</v>
      </c>
    </row>
    <row r="1171" spans="1:4" ht="13.5">
      <c r="A1171" s="511" t="s">
        <v>27314</v>
      </c>
      <c r="B1171" s="511" t="s">
        <v>23692</v>
      </c>
      <c r="C1171" s="511" t="s">
        <v>1848</v>
      </c>
      <c r="D1171" s="78" t="s">
        <v>63168</v>
      </c>
    </row>
    <row r="1172" spans="1:4" ht="13.5">
      <c r="A1172" s="511" t="s">
        <v>27315</v>
      </c>
      <c r="B1172" s="511" t="s">
        <v>23693</v>
      </c>
      <c r="C1172" s="511" t="s">
        <v>1848</v>
      </c>
      <c r="D1172" s="78" t="s">
        <v>66681</v>
      </c>
    </row>
    <row r="1173" spans="1:4" ht="13.5">
      <c r="A1173" s="511" t="s">
        <v>27316</v>
      </c>
      <c r="B1173" s="511" t="s">
        <v>23694</v>
      </c>
      <c r="C1173" s="511" t="s">
        <v>1848</v>
      </c>
      <c r="D1173" s="78" t="s">
        <v>55767</v>
      </c>
    </row>
    <row r="1174" spans="1:4" ht="13.5">
      <c r="A1174" s="511" t="s">
        <v>27317</v>
      </c>
      <c r="B1174" s="511" t="s">
        <v>23695</v>
      </c>
      <c r="C1174" s="511" t="s">
        <v>1848</v>
      </c>
      <c r="D1174" s="78" t="s">
        <v>52290</v>
      </c>
    </row>
    <row r="1175" spans="1:4" ht="13.5">
      <c r="A1175" s="511" t="s">
        <v>27318</v>
      </c>
      <c r="B1175" s="511" t="s">
        <v>23696</v>
      </c>
      <c r="C1175" s="511" t="s">
        <v>1848</v>
      </c>
      <c r="D1175" s="78" t="s">
        <v>57403</v>
      </c>
    </row>
    <row r="1176" spans="1:4" ht="13.5">
      <c r="A1176" s="511" t="s">
        <v>27319</v>
      </c>
      <c r="B1176" s="511" t="s">
        <v>23697</v>
      </c>
      <c r="C1176" s="511" t="s">
        <v>1848</v>
      </c>
      <c r="D1176" s="78" t="s">
        <v>64628</v>
      </c>
    </row>
    <row r="1177" spans="1:4" ht="13.5">
      <c r="A1177" s="511" t="s">
        <v>27320</v>
      </c>
      <c r="B1177" s="511" t="s">
        <v>23698</v>
      </c>
      <c r="C1177" s="511" t="s">
        <v>1848</v>
      </c>
      <c r="D1177" s="78" t="s">
        <v>66781</v>
      </c>
    </row>
    <row r="1178" spans="1:4" ht="13.5">
      <c r="A1178" s="511" t="s">
        <v>27321</v>
      </c>
      <c r="B1178" s="511" t="s">
        <v>23699</v>
      </c>
      <c r="C1178" s="511" t="s">
        <v>1848</v>
      </c>
      <c r="D1178" s="78" t="s">
        <v>55630</v>
      </c>
    </row>
    <row r="1179" spans="1:4" ht="13.5">
      <c r="A1179" s="511" t="s">
        <v>27322</v>
      </c>
      <c r="B1179" s="511" t="s">
        <v>23700</v>
      </c>
      <c r="C1179" s="511" t="s">
        <v>1848</v>
      </c>
      <c r="D1179" s="78" t="s">
        <v>66782</v>
      </c>
    </row>
    <row r="1180" spans="1:4" ht="13.5">
      <c r="A1180" s="511" t="s">
        <v>27323</v>
      </c>
      <c r="B1180" s="511" t="s">
        <v>23701</v>
      </c>
      <c r="C1180" s="511" t="s">
        <v>1848</v>
      </c>
      <c r="D1180" s="78" t="s">
        <v>55117</v>
      </c>
    </row>
    <row r="1181" spans="1:4" ht="13.5">
      <c r="A1181" s="511" t="s">
        <v>27324</v>
      </c>
      <c r="B1181" s="511" t="s">
        <v>23702</v>
      </c>
      <c r="C1181" s="511" t="s">
        <v>1848</v>
      </c>
      <c r="D1181" s="78" t="s">
        <v>57916</v>
      </c>
    </row>
    <row r="1182" spans="1:4" ht="13.5">
      <c r="A1182" s="511" t="s">
        <v>27325</v>
      </c>
      <c r="B1182" s="511" t="s">
        <v>23703</v>
      </c>
      <c r="C1182" s="511" t="s">
        <v>1848</v>
      </c>
      <c r="D1182" s="78" t="s">
        <v>59649</v>
      </c>
    </row>
    <row r="1183" spans="1:4" ht="13.5">
      <c r="A1183" s="511" t="s">
        <v>27326</v>
      </c>
      <c r="B1183" s="511" t="s">
        <v>23704</v>
      </c>
      <c r="C1183" s="511" t="s">
        <v>1848</v>
      </c>
      <c r="D1183" s="78" t="s">
        <v>56638</v>
      </c>
    </row>
    <row r="1184" spans="1:4" ht="13.5">
      <c r="A1184" s="511" t="s">
        <v>27327</v>
      </c>
      <c r="B1184" s="511" t="s">
        <v>23705</v>
      </c>
      <c r="C1184" s="511" t="s">
        <v>1848</v>
      </c>
      <c r="D1184" s="78" t="s">
        <v>66706</v>
      </c>
    </row>
    <row r="1185" spans="1:4" ht="13.5">
      <c r="A1185" s="511" t="s">
        <v>27328</v>
      </c>
      <c r="B1185" s="511" t="s">
        <v>23706</v>
      </c>
      <c r="C1185" s="511" t="s">
        <v>1848</v>
      </c>
      <c r="D1185" s="78" t="s">
        <v>57777</v>
      </c>
    </row>
    <row r="1186" spans="1:4" ht="13.5">
      <c r="A1186" s="511" t="s">
        <v>27329</v>
      </c>
      <c r="B1186" s="511" t="s">
        <v>23707</v>
      </c>
      <c r="C1186" s="511" t="s">
        <v>1848</v>
      </c>
      <c r="D1186" s="78" t="s">
        <v>55843</v>
      </c>
    </row>
    <row r="1187" spans="1:4" ht="13.5">
      <c r="A1187" s="511" t="s">
        <v>27330</v>
      </c>
      <c r="B1187" s="511" t="s">
        <v>23708</v>
      </c>
      <c r="C1187" s="511" t="s">
        <v>1848</v>
      </c>
      <c r="D1187" s="78" t="s">
        <v>56528</v>
      </c>
    </row>
    <row r="1188" spans="1:4" ht="13.5">
      <c r="A1188" s="511" t="s">
        <v>27331</v>
      </c>
      <c r="B1188" s="511" t="s">
        <v>23709</v>
      </c>
      <c r="C1188" s="511" t="s">
        <v>1848</v>
      </c>
      <c r="D1188" s="78" t="s">
        <v>66706</v>
      </c>
    </row>
    <row r="1189" spans="1:4" ht="13.5">
      <c r="A1189" s="511" t="s">
        <v>27332</v>
      </c>
      <c r="B1189" s="511" t="s">
        <v>23710</v>
      </c>
      <c r="C1189" s="511" t="s">
        <v>1848</v>
      </c>
      <c r="D1189" s="78" t="s">
        <v>60936</v>
      </c>
    </row>
    <row r="1190" spans="1:4" ht="13.5">
      <c r="A1190" s="511" t="s">
        <v>27333</v>
      </c>
      <c r="B1190" s="511" t="s">
        <v>23711</v>
      </c>
      <c r="C1190" s="511" t="s">
        <v>1848</v>
      </c>
      <c r="D1190" s="78" t="s">
        <v>57972</v>
      </c>
    </row>
    <row r="1191" spans="1:4" ht="13.5">
      <c r="A1191" s="511" t="s">
        <v>27334</v>
      </c>
      <c r="B1191" s="511" t="s">
        <v>23712</v>
      </c>
      <c r="C1191" s="511" t="s">
        <v>1848</v>
      </c>
      <c r="D1191" s="78" t="s">
        <v>66783</v>
      </c>
    </row>
    <row r="1192" spans="1:4" ht="13.5">
      <c r="A1192" s="511" t="s">
        <v>27335</v>
      </c>
      <c r="B1192" s="511" t="s">
        <v>23713</v>
      </c>
      <c r="C1192" s="511" t="s">
        <v>1848</v>
      </c>
      <c r="D1192" s="78" t="s">
        <v>61898</v>
      </c>
    </row>
    <row r="1193" spans="1:4" ht="13.5">
      <c r="A1193" s="511" t="s">
        <v>27336</v>
      </c>
      <c r="B1193" s="511" t="s">
        <v>23715</v>
      </c>
      <c r="C1193" s="511" t="s">
        <v>1848</v>
      </c>
      <c r="D1193" s="78" t="s">
        <v>66784</v>
      </c>
    </row>
    <row r="1194" spans="1:4" ht="13.5">
      <c r="A1194" s="511" t="s">
        <v>27337</v>
      </c>
      <c r="B1194" s="511" t="s">
        <v>23716</v>
      </c>
      <c r="C1194" s="511" t="s">
        <v>1848</v>
      </c>
      <c r="D1194" s="78" t="s">
        <v>51419</v>
      </c>
    </row>
    <row r="1195" spans="1:4" ht="13.5">
      <c r="A1195" s="511" t="s">
        <v>27338</v>
      </c>
      <c r="B1195" s="511" t="s">
        <v>23717</v>
      </c>
      <c r="C1195" s="511" t="s">
        <v>1848</v>
      </c>
      <c r="D1195" s="78" t="s">
        <v>55201</v>
      </c>
    </row>
    <row r="1196" spans="1:4" ht="13.5">
      <c r="A1196" s="511" t="s">
        <v>27339</v>
      </c>
      <c r="B1196" s="511" t="s">
        <v>23718</v>
      </c>
      <c r="C1196" s="511" t="s">
        <v>1848</v>
      </c>
      <c r="D1196" s="78" t="s">
        <v>59927</v>
      </c>
    </row>
    <row r="1197" spans="1:4" ht="13.5">
      <c r="A1197" s="511" t="s">
        <v>27340</v>
      </c>
      <c r="B1197" s="511" t="s">
        <v>23719</v>
      </c>
      <c r="C1197" s="511" t="s">
        <v>1848</v>
      </c>
      <c r="D1197" s="78" t="s">
        <v>66785</v>
      </c>
    </row>
    <row r="1198" spans="1:4" ht="13.5">
      <c r="A1198" s="511" t="s">
        <v>27341</v>
      </c>
      <c r="B1198" s="511" t="s">
        <v>23720</v>
      </c>
      <c r="C1198" s="511" t="s">
        <v>1848</v>
      </c>
      <c r="D1198" s="78" t="s">
        <v>23174</v>
      </c>
    </row>
    <row r="1199" spans="1:4" ht="13.5">
      <c r="A1199" s="511" t="s">
        <v>27342</v>
      </c>
      <c r="B1199" s="511" t="s">
        <v>23721</v>
      </c>
      <c r="C1199" s="511" t="s">
        <v>1848</v>
      </c>
      <c r="D1199" s="78" t="s">
        <v>56929</v>
      </c>
    </row>
    <row r="1200" spans="1:4" ht="13.5">
      <c r="A1200" s="511" t="s">
        <v>27343</v>
      </c>
      <c r="B1200" s="511" t="s">
        <v>23722</v>
      </c>
      <c r="C1200" s="511" t="s">
        <v>1848</v>
      </c>
      <c r="D1200" s="78" t="s">
        <v>66786</v>
      </c>
    </row>
    <row r="1201" spans="1:4" ht="13.5">
      <c r="A1201" s="511" t="s">
        <v>27344</v>
      </c>
      <c r="B1201" s="511" t="s">
        <v>23723</v>
      </c>
      <c r="C1201" s="511" t="s">
        <v>1848</v>
      </c>
      <c r="D1201" s="78" t="s">
        <v>57945</v>
      </c>
    </row>
    <row r="1202" spans="1:4" ht="13.5">
      <c r="A1202" s="511" t="s">
        <v>27345</v>
      </c>
      <c r="B1202" s="511" t="s">
        <v>23725</v>
      </c>
      <c r="C1202" s="511" t="s">
        <v>1848</v>
      </c>
      <c r="D1202" s="78" t="s">
        <v>59327</v>
      </c>
    </row>
    <row r="1203" spans="1:4" ht="13.5">
      <c r="A1203" s="511" t="s">
        <v>27346</v>
      </c>
      <c r="B1203" s="511" t="s">
        <v>23726</v>
      </c>
      <c r="C1203" s="511" t="s">
        <v>1848</v>
      </c>
      <c r="D1203" s="78" t="s">
        <v>64662</v>
      </c>
    </row>
    <row r="1204" spans="1:4" ht="13.5">
      <c r="A1204" s="511" t="s">
        <v>27347</v>
      </c>
      <c r="B1204" s="511" t="s">
        <v>23727</v>
      </c>
      <c r="C1204" s="511" t="s">
        <v>1848</v>
      </c>
      <c r="D1204" s="78" t="s">
        <v>66787</v>
      </c>
    </row>
    <row r="1205" spans="1:4" ht="13.5">
      <c r="A1205" s="511" t="s">
        <v>27348</v>
      </c>
      <c r="B1205" s="511" t="s">
        <v>23728</v>
      </c>
      <c r="C1205" s="511" t="s">
        <v>1848</v>
      </c>
      <c r="D1205" s="78" t="s">
        <v>66788</v>
      </c>
    </row>
    <row r="1206" spans="1:4" ht="13.5">
      <c r="A1206" s="511" t="s">
        <v>27349</v>
      </c>
      <c r="B1206" s="511" t="s">
        <v>23729</v>
      </c>
      <c r="C1206" s="511" t="s">
        <v>1848</v>
      </c>
      <c r="D1206" s="78" t="s">
        <v>59184</v>
      </c>
    </row>
    <row r="1207" spans="1:4" ht="13.5">
      <c r="A1207" s="511" t="s">
        <v>27350</v>
      </c>
      <c r="B1207" s="511" t="s">
        <v>23730</v>
      </c>
      <c r="C1207" s="511" t="s">
        <v>1848</v>
      </c>
      <c r="D1207" s="78" t="s">
        <v>63966</v>
      </c>
    </row>
    <row r="1208" spans="1:4" ht="13.5">
      <c r="A1208" s="511" t="s">
        <v>27351</v>
      </c>
      <c r="B1208" s="511" t="s">
        <v>23731</v>
      </c>
      <c r="C1208" s="511" t="s">
        <v>1848</v>
      </c>
      <c r="D1208" s="78" t="s">
        <v>56489</v>
      </c>
    </row>
    <row r="1209" spans="1:4" ht="13.5">
      <c r="A1209" s="511" t="s">
        <v>27352</v>
      </c>
      <c r="B1209" s="511" t="s">
        <v>23732</v>
      </c>
      <c r="C1209" s="511" t="s">
        <v>1848</v>
      </c>
      <c r="D1209" s="78" t="s">
        <v>66747</v>
      </c>
    </row>
    <row r="1210" spans="1:4" ht="13.5">
      <c r="A1210" s="511" t="s">
        <v>27353</v>
      </c>
      <c r="B1210" s="511" t="s">
        <v>23733</v>
      </c>
      <c r="C1210" s="511" t="s">
        <v>1848</v>
      </c>
      <c r="D1210" s="78" t="s">
        <v>55399</v>
      </c>
    </row>
    <row r="1211" spans="1:4" ht="13.5">
      <c r="A1211" s="511" t="s">
        <v>27354</v>
      </c>
      <c r="B1211" s="511" t="s">
        <v>23734</v>
      </c>
      <c r="C1211" s="511" t="s">
        <v>1848</v>
      </c>
      <c r="D1211" s="78" t="s">
        <v>66072</v>
      </c>
    </row>
    <row r="1212" spans="1:4" ht="13.5">
      <c r="A1212" s="511" t="s">
        <v>27355</v>
      </c>
      <c r="B1212" s="511" t="s">
        <v>23735</v>
      </c>
      <c r="C1212" s="511" t="s">
        <v>1848</v>
      </c>
      <c r="D1212" s="78" t="s">
        <v>56962</v>
      </c>
    </row>
    <row r="1213" spans="1:4" ht="13.5">
      <c r="A1213" s="511" t="s">
        <v>27356</v>
      </c>
      <c r="B1213" s="511" t="s">
        <v>23737</v>
      </c>
      <c r="C1213" s="511" t="s">
        <v>1848</v>
      </c>
      <c r="D1213" s="78" t="s">
        <v>55719</v>
      </c>
    </row>
    <row r="1214" spans="1:4" ht="13.5">
      <c r="A1214" s="511" t="s">
        <v>27357</v>
      </c>
      <c r="B1214" s="511" t="s">
        <v>23738</v>
      </c>
      <c r="C1214" s="511" t="s">
        <v>1848</v>
      </c>
      <c r="D1214" s="78" t="s">
        <v>57750</v>
      </c>
    </row>
    <row r="1215" spans="1:4" ht="13.5">
      <c r="A1215" s="511" t="s">
        <v>27358</v>
      </c>
      <c r="B1215" s="511" t="s">
        <v>23739</v>
      </c>
      <c r="C1215" s="511" t="s">
        <v>1848</v>
      </c>
      <c r="D1215" s="78" t="s">
        <v>61473</v>
      </c>
    </row>
    <row r="1216" spans="1:4" ht="13.5">
      <c r="A1216" s="511" t="s">
        <v>27359</v>
      </c>
      <c r="B1216" s="511" t="s">
        <v>23740</v>
      </c>
      <c r="C1216" s="511" t="s">
        <v>1848</v>
      </c>
      <c r="D1216" s="78" t="s">
        <v>55141</v>
      </c>
    </row>
    <row r="1217" spans="1:4" ht="13.5">
      <c r="A1217" s="511" t="s">
        <v>27360</v>
      </c>
      <c r="B1217" s="511" t="s">
        <v>23741</v>
      </c>
      <c r="C1217" s="511" t="s">
        <v>1848</v>
      </c>
      <c r="D1217" s="78" t="s">
        <v>63759</v>
      </c>
    </row>
    <row r="1218" spans="1:4" ht="13.5">
      <c r="A1218" s="511" t="s">
        <v>27361</v>
      </c>
      <c r="B1218" s="511" t="s">
        <v>23742</v>
      </c>
      <c r="C1218" s="511" t="s">
        <v>1848</v>
      </c>
      <c r="D1218" s="78" t="s">
        <v>52782</v>
      </c>
    </row>
    <row r="1219" spans="1:4" ht="13.5">
      <c r="A1219" s="511" t="s">
        <v>27362</v>
      </c>
      <c r="B1219" s="511" t="s">
        <v>23743</v>
      </c>
      <c r="C1219" s="511" t="s">
        <v>1848</v>
      </c>
      <c r="D1219" s="78" t="s">
        <v>59357</v>
      </c>
    </row>
    <row r="1220" spans="1:4" ht="13.5">
      <c r="A1220" s="511" t="s">
        <v>27363</v>
      </c>
      <c r="B1220" s="511" t="s">
        <v>23744</v>
      </c>
      <c r="C1220" s="511" t="s">
        <v>1848</v>
      </c>
      <c r="D1220" s="78" t="s">
        <v>56523</v>
      </c>
    </row>
    <row r="1221" spans="1:4" ht="13.5">
      <c r="A1221" s="511" t="s">
        <v>27364</v>
      </c>
      <c r="B1221" s="511" t="s">
        <v>23745</v>
      </c>
      <c r="C1221" s="511" t="s">
        <v>1848</v>
      </c>
      <c r="D1221" s="78" t="s">
        <v>54768</v>
      </c>
    </row>
    <row r="1222" spans="1:4" ht="13.5">
      <c r="A1222" s="511" t="s">
        <v>27365</v>
      </c>
      <c r="B1222" s="511" t="s">
        <v>23746</v>
      </c>
      <c r="C1222" s="511" t="s">
        <v>1848</v>
      </c>
      <c r="D1222" s="78" t="s">
        <v>66789</v>
      </c>
    </row>
    <row r="1223" spans="1:4" ht="13.5">
      <c r="A1223" s="511" t="s">
        <v>27366</v>
      </c>
      <c r="B1223" s="511" t="s">
        <v>23747</v>
      </c>
      <c r="C1223" s="511" t="s">
        <v>1848</v>
      </c>
      <c r="D1223" s="78" t="s">
        <v>61804</v>
      </c>
    </row>
    <row r="1224" spans="1:4" ht="13.5">
      <c r="A1224" s="511" t="s">
        <v>27367</v>
      </c>
      <c r="B1224" s="511" t="s">
        <v>23748</v>
      </c>
      <c r="C1224" s="511" t="s">
        <v>1848</v>
      </c>
      <c r="D1224" s="78" t="s">
        <v>66790</v>
      </c>
    </row>
    <row r="1225" spans="1:4" ht="13.5">
      <c r="A1225" s="511" t="s">
        <v>27368</v>
      </c>
      <c r="B1225" s="511" t="s">
        <v>23749</v>
      </c>
      <c r="C1225" s="511" t="s">
        <v>1848</v>
      </c>
      <c r="D1225" s="78" t="s">
        <v>26204</v>
      </c>
    </row>
    <row r="1226" spans="1:4" ht="13.5">
      <c r="A1226" s="511" t="s">
        <v>27369</v>
      </c>
      <c r="B1226" s="511" t="s">
        <v>23750</v>
      </c>
      <c r="C1226" s="511" t="s">
        <v>1848</v>
      </c>
      <c r="D1226" s="78" t="s">
        <v>55814</v>
      </c>
    </row>
    <row r="1227" spans="1:4" ht="13.5">
      <c r="A1227" s="511" t="s">
        <v>27370</v>
      </c>
      <c r="B1227" s="511" t="s">
        <v>23751</v>
      </c>
      <c r="C1227" s="511" t="s">
        <v>1848</v>
      </c>
      <c r="D1227" s="78" t="s">
        <v>23133</v>
      </c>
    </row>
    <row r="1228" spans="1:4" ht="13.5">
      <c r="A1228" s="511" t="s">
        <v>27371</v>
      </c>
      <c r="B1228" s="511" t="s">
        <v>23752</v>
      </c>
      <c r="C1228" s="511" t="s">
        <v>1848</v>
      </c>
      <c r="D1228" s="78" t="s">
        <v>66753</v>
      </c>
    </row>
    <row r="1229" spans="1:4" ht="13.5">
      <c r="A1229" s="511" t="s">
        <v>27372</v>
      </c>
      <c r="B1229" s="511" t="s">
        <v>23753</v>
      </c>
      <c r="C1229" s="511" t="s">
        <v>1848</v>
      </c>
      <c r="D1229" s="78" t="s">
        <v>23558</v>
      </c>
    </row>
    <row r="1230" spans="1:4" ht="13.5">
      <c r="A1230" s="511" t="s">
        <v>27373</v>
      </c>
      <c r="B1230" s="511" t="s">
        <v>23754</v>
      </c>
      <c r="C1230" s="511" t="s">
        <v>1848</v>
      </c>
      <c r="D1230" s="78" t="s">
        <v>52301</v>
      </c>
    </row>
    <row r="1231" spans="1:4" ht="13.5">
      <c r="A1231" s="511" t="s">
        <v>27374</v>
      </c>
      <c r="B1231" s="511" t="s">
        <v>27375</v>
      </c>
      <c r="C1231" s="511" t="s">
        <v>1848</v>
      </c>
      <c r="D1231" s="78" t="s">
        <v>23187</v>
      </c>
    </row>
    <row r="1232" spans="1:4" ht="13.5">
      <c r="A1232" s="511" t="s">
        <v>27376</v>
      </c>
      <c r="B1232" s="511" t="s">
        <v>27377</v>
      </c>
      <c r="C1232" s="511" t="s">
        <v>1848</v>
      </c>
      <c r="D1232" s="78" t="s">
        <v>23540</v>
      </c>
    </row>
    <row r="1233" spans="1:4" ht="13.5">
      <c r="A1233" s="511" t="s">
        <v>27378</v>
      </c>
      <c r="B1233" s="511" t="s">
        <v>27379</v>
      </c>
      <c r="C1233" s="511" t="s">
        <v>1848</v>
      </c>
      <c r="D1233" s="78" t="s">
        <v>23482</v>
      </c>
    </row>
    <row r="1234" spans="1:4" ht="13.5">
      <c r="A1234" s="511" t="s">
        <v>27380</v>
      </c>
      <c r="B1234" s="511" t="s">
        <v>27381</v>
      </c>
      <c r="C1234" s="511" t="s">
        <v>1848</v>
      </c>
      <c r="D1234" s="78" t="s">
        <v>66791</v>
      </c>
    </row>
    <row r="1235" spans="1:4" ht="13.5">
      <c r="A1235" s="511" t="s">
        <v>50823</v>
      </c>
      <c r="B1235" s="511" t="s">
        <v>50824</v>
      </c>
      <c r="C1235" s="511" t="s">
        <v>1848</v>
      </c>
      <c r="D1235" s="78" t="s">
        <v>66792</v>
      </c>
    </row>
    <row r="1236" spans="1:4" ht="13.5">
      <c r="A1236" s="511" t="s">
        <v>50825</v>
      </c>
      <c r="B1236" s="511" t="s">
        <v>50826</v>
      </c>
      <c r="C1236" s="511" t="s">
        <v>1848</v>
      </c>
      <c r="D1236" s="78" t="s">
        <v>55415</v>
      </c>
    </row>
    <row r="1237" spans="1:4" ht="13.5">
      <c r="A1237" s="511" t="s">
        <v>50827</v>
      </c>
      <c r="B1237" s="511" t="s">
        <v>50828</v>
      </c>
      <c r="C1237" s="511" t="s">
        <v>1848</v>
      </c>
      <c r="D1237" s="78" t="s">
        <v>66793</v>
      </c>
    </row>
    <row r="1238" spans="1:4" ht="13.5">
      <c r="A1238" s="511" t="s">
        <v>50829</v>
      </c>
      <c r="B1238" s="511" t="s">
        <v>50830</v>
      </c>
      <c r="C1238" s="511" t="s">
        <v>1848</v>
      </c>
      <c r="D1238" s="78" t="s">
        <v>66794</v>
      </c>
    </row>
    <row r="1239" spans="1:4" ht="13.5">
      <c r="A1239" s="511" t="s">
        <v>50831</v>
      </c>
      <c r="B1239" s="511" t="s">
        <v>50832</v>
      </c>
      <c r="C1239" s="511" t="s">
        <v>1848</v>
      </c>
      <c r="D1239" s="78" t="s">
        <v>66795</v>
      </c>
    </row>
    <row r="1240" spans="1:4" ht="13.5">
      <c r="A1240" s="511" t="s">
        <v>50833</v>
      </c>
      <c r="B1240" s="511" t="s">
        <v>50834</v>
      </c>
      <c r="C1240" s="511" t="s">
        <v>1848</v>
      </c>
      <c r="D1240" s="78" t="s">
        <v>66796</v>
      </c>
    </row>
    <row r="1241" spans="1:4" ht="13.5">
      <c r="A1241" s="511" t="s">
        <v>50835</v>
      </c>
      <c r="B1241" s="511" t="s">
        <v>50836</v>
      </c>
      <c r="C1241" s="511" t="s">
        <v>1848</v>
      </c>
      <c r="D1241" s="78" t="s">
        <v>66797</v>
      </c>
    </row>
    <row r="1242" spans="1:4" ht="13.5">
      <c r="A1242" s="511" t="s">
        <v>50837</v>
      </c>
      <c r="B1242" s="511" t="s">
        <v>50838</v>
      </c>
      <c r="C1242" s="511" t="s">
        <v>1848</v>
      </c>
      <c r="D1242" s="78" t="s">
        <v>66798</v>
      </c>
    </row>
    <row r="1243" spans="1:4" ht="13.5">
      <c r="A1243" s="511" t="s">
        <v>55180</v>
      </c>
      <c r="B1243" s="511" t="s">
        <v>55181</v>
      </c>
      <c r="C1243" s="511" t="s">
        <v>1848</v>
      </c>
      <c r="D1243" s="78" t="s">
        <v>25382</v>
      </c>
    </row>
    <row r="1244" spans="1:4" ht="13.5">
      <c r="A1244" s="511" t="s">
        <v>55182</v>
      </c>
      <c r="B1244" s="511" t="s">
        <v>55183</v>
      </c>
      <c r="C1244" s="511" t="s">
        <v>1848</v>
      </c>
      <c r="D1244" s="78" t="s">
        <v>23133</v>
      </c>
    </row>
    <row r="1245" spans="1:4" ht="13.5">
      <c r="A1245" s="511" t="s">
        <v>55184</v>
      </c>
      <c r="B1245" s="511" t="s">
        <v>55185</v>
      </c>
      <c r="C1245" s="511" t="s">
        <v>1848</v>
      </c>
      <c r="D1245" s="78" t="s">
        <v>57202</v>
      </c>
    </row>
    <row r="1246" spans="1:4" ht="13.5">
      <c r="A1246" s="511" t="s">
        <v>55186</v>
      </c>
      <c r="B1246" s="511" t="s">
        <v>55187</v>
      </c>
      <c r="C1246" s="511" t="s">
        <v>1848</v>
      </c>
      <c r="D1246" s="78" t="s">
        <v>62132</v>
      </c>
    </row>
    <row r="1247" spans="1:4" ht="13.5">
      <c r="A1247" s="511" t="s">
        <v>66799</v>
      </c>
      <c r="B1247" s="511" t="s">
        <v>66800</v>
      </c>
      <c r="C1247" s="511" t="s">
        <v>1848</v>
      </c>
      <c r="D1247" s="78" t="s">
        <v>66801</v>
      </c>
    </row>
    <row r="1248" spans="1:4" ht="13.5">
      <c r="A1248" s="511" t="s">
        <v>66802</v>
      </c>
      <c r="B1248" s="511" t="s">
        <v>66803</v>
      </c>
      <c r="C1248" s="511" t="s">
        <v>1848</v>
      </c>
      <c r="D1248" s="78" t="s">
        <v>55824</v>
      </c>
    </row>
    <row r="1249" spans="1:4" ht="13.5">
      <c r="A1249" s="511" t="s">
        <v>66804</v>
      </c>
      <c r="B1249" s="511" t="s">
        <v>66805</v>
      </c>
      <c r="C1249" s="511" t="s">
        <v>1848</v>
      </c>
      <c r="D1249" s="78" t="s">
        <v>26267</v>
      </c>
    </row>
    <row r="1250" spans="1:4" ht="13.5">
      <c r="A1250" s="511" t="s">
        <v>66806</v>
      </c>
      <c r="B1250" s="511" t="s">
        <v>66807</v>
      </c>
      <c r="C1250" s="511" t="s">
        <v>1848</v>
      </c>
      <c r="D1250" s="78" t="s">
        <v>55289</v>
      </c>
    </row>
    <row r="1251" spans="1:4" ht="13.5">
      <c r="A1251" s="511" t="s">
        <v>66808</v>
      </c>
      <c r="B1251" s="511" t="s">
        <v>66809</v>
      </c>
      <c r="C1251" s="511" t="s">
        <v>1848</v>
      </c>
      <c r="D1251" s="78" t="s">
        <v>66810</v>
      </c>
    </row>
    <row r="1252" spans="1:4" ht="13.5">
      <c r="A1252" s="511" t="s">
        <v>66811</v>
      </c>
      <c r="B1252" s="511" t="s">
        <v>66812</v>
      </c>
      <c r="C1252" s="511" t="s">
        <v>1848</v>
      </c>
      <c r="D1252" s="78" t="s">
        <v>66813</v>
      </c>
    </row>
    <row r="1253" spans="1:4" ht="13.5">
      <c r="A1253" s="511" t="s">
        <v>66814</v>
      </c>
      <c r="B1253" s="511" t="s">
        <v>66815</v>
      </c>
      <c r="C1253" s="511" t="s">
        <v>1848</v>
      </c>
      <c r="D1253" s="78" t="s">
        <v>66813</v>
      </c>
    </row>
    <row r="1254" spans="1:4" ht="13.5">
      <c r="A1254" s="511" t="s">
        <v>66816</v>
      </c>
      <c r="B1254" s="511" t="s">
        <v>66817</v>
      </c>
      <c r="C1254" s="511" t="s">
        <v>1848</v>
      </c>
      <c r="D1254" s="78" t="s">
        <v>57591</v>
      </c>
    </row>
    <row r="1255" spans="1:4" ht="13.5">
      <c r="A1255" s="511" t="s">
        <v>66818</v>
      </c>
      <c r="B1255" s="511" t="s">
        <v>66819</v>
      </c>
      <c r="C1255" s="511" t="s">
        <v>1848</v>
      </c>
      <c r="D1255" s="78" t="s">
        <v>25790</v>
      </c>
    </row>
    <row r="1256" spans="1:4" ht="13.5">
      <c r="A1256" s="511" t="s">
        <v>66820</v>
      </c>
      <c r="B1256" s="511" t="s">
        <v>66821</v>
      </c>
      <c r="C1256" s="511" t="s">
        <v>1848</v>
      </c>
      <c r="D1256" s="78" t="s">
        <v>56923</v>
      </c>
    </row>
    <row r="1257" spans="1:4" ht="13.5">
      <c r="A1257" s="511" t="s">
        <v>66822</v>
      </c>
      <c r="B1257" s="511" t="s">
        <v>66823</v>
      </c>
      <c r="C1257" s="511" t="s">
        <v>1848</v>
      </c>
      <c r="D1257" s="78" t="s">
        <v>66824</v>
      </c>
    </row>
    <row r="1258" spans="1:4" ht="13.5">
      <c r="A1258" s="511" t="s">
        <v>66825</v>
      </c>
      <c r="B1258" s="511" t="s">
        <v>66826</v>
      </c>
      <c r="C1258" s="511" t="s">
        <v>1848</v>
      </c>
      <c r="D1258" s="78" t="s">
        <v>60562</v>
      </c>
    </row>
    <row r="1259" spans="1:4" ht="13.5">
      <c r="A1259" s="511" t="s">
        <v>66827</v>
      </c>
      <c r="B1259" s="511" t="s">
        <v>66828</v>
      </c>
      <c r="C1259" s="511" t="s">
        <v>1848</v>
      </c>
      <c r="D1259" s="78" t="s">
        <v>60562</v>
      </c>
    </row>
    <row r="1260" spans="1:4" ht="13.5">
      <c r="A1260" s="511" t="s">
        <v>66829</v>
      </c>
      <c r="B1260" s="511" t="s">
        <v>66830</v>
      </c>
      <c r="C1260" s="511" t="s">
        <v>1848</v>
      </c>
      <c r="D1260" s="78" t="s">
        <v>66706</v>
      </c>
    </row>
    <row r="1261" spans="1:4" ht="13.5">
      <c r="A1261" s="511" t="s">
        <v>66831</v>
      </c>
      <c r="B1261" s="511" t="s">
        <v>66832</v>
      </c>
      <c r="C1261" s="511" t="s">
        <v>1848</v>
      </c>
      <c r="D1261" s="78" t="s">
        <v>51110</v>
      </c>
    </row>
    <row r="1262" spans="1:4" ht="13.5">
      <c r="A1262" s="511" t="s">
        <v>66833</v>
      </c>
      <c r="B1262" s="511" t="s">
        <v>66834</v>
      </c>
      <c r="C1262" s="511" t="s">
        <v>1848</v>
      </c>
      <c r="D1262" s="78" t="s">
        <v>65639</v>
      </c>
    </row>
    <row r="1263" spans="1:4" ht="13.5">
      <c r="A1263" s="511" t="s">
        <v>66835</v>
      </c>
      <c r="B1263" s="511" t="s">
        <v>66836</v>
      </c>
      <c r="C1263" s="511" t="s">
        <v>1848</v>
      </c>
      <c r="D1263" s="78" t="s">
        <v>23408</v>
      </c>
    </row>
    <row r="1264" spans="1:4" ht="13.5">
      <c r="A1264" s="511" t="s">
        <v>66837</v>
      </c>
      <c r="B1264" s="511" t="s">
        <v>66838</v>
      </c>
      <c r="C1264" s="511" t="s">
        <v>1848</v>
      </c>
      <c r="D1264" s="78" t="s">
        <v>50819</v>
      </c>
    </row>
    <row r="1265" spans="1:4" ht="13.5">
      <c r="A1265" s="511" t="s">
        <v>66839</v>
      </c>
      <c r="B1265" s="511" t="s">
        <v>66840</v>
      </c>
      <c r="C1265" s="511" t="s">
        <v>1848</v>
      </c>
      <c r="D1265" s="78" t="s">
        <v>50819</v>
      </c>
    </row>
    <row r="1266" spans="1:4" ht="13.5">
      <c r="A1266" s="511" t="s">
        <v>66841</v>
      </c>
      <c r="B1266" s="511" t="s">
        <v>66842</v>
      </c>
      <c r="C1266" s="511" t="s">
        <v>1848</v>
      </c>
      <c r="D1266" s="78" t="s">
        <v>53006</v>
      </c>
    </row>
    <row r="1267" spans="1:4" ht="13.5">
      <c r="A1267" s="511" t="s">
        <v>66843</v>
      </c>
      <c r="B1267" s="511" t="s">
        <v>66844</v>
      </c>
      <c r="C1267" s="511" t="s">
        <v>1848</v>
      </c>
      <c r="D1267" s="78" t="s">
        <v>23295</v>
      </c>
    </row>
    <row r="1268" spans="1:4" ht="13.5">
      <c r="A1268" s="511" t="s">
        <v>66845</v>
      </c>
      <c r="B1268" s="511" t="s">
        <v>66846</v>
      </c>
      <c r="C1268" s="511" t="s">
        <v>1848</v>
      </c>
      <c r="D1268" s="78" t="s">
        <v>23408</v>
      </c>
    </row>
    <row r="1269" spans="1:4" ht="13.5">
      <c r="A1269" s="511" t="s">
        <v>66847</v>
      </c>
      <c r="B1269" s="511" t="s">
        <v>66848</v>
      </c>
      <c r="C1269" s="511" t="s">
        <v>1848</v>
      </c>
      <c r="D1269" s="78" t="s">
        <v>66684</v>
      </c>
    </row>
    <row r="1270" spans="1:4" ht="13.5">
      <c r="A1270" s="511" t="s">
        <v>66849</v>
      </c>
      <c r="B1270" s="511" t="s">
        <v>66850</v>
      </c>
      <c r="C1270" s="511" t="s">
        <v>1848</v>
      </c>
      <c r="D1270" s="78" t="s">
        <v>66725</v>
      </c>
    </row>
    <row r="1271" spans="1:4" ht="13.5">
      <c r="A1271" s="511" t="s">
        <v>66851</v>
      </c>
      <c r="B1271" s="511" t="s">
        <v>66852</v>
      </c>
      <c r="C1271" s="511" t="s">
        <v>1848</v>
      </c>
      <c r="D1271" s="78" t="s">
        <v>52282</v>
      </c>
    </row>
    <row r="1272" spans="1:4" ht="13.5">
      <c r="A1272" s="511" t="s">
        <v>66853</v>
      </c>
      <c r="B1272" s="511" t="s">
        <v>66854</v>
      </c>
      <c r="C1272" s="511" t="s">
        <v>1848</v>
      </c>
      <c r="D1272" s="78" t="s">
        <v>63145</v>
      </c>
    </row>
    <row r="1273" spans="1:4" ht="13.5">
      <c r="A1273" s="511" t="s">
        <v>66855</v>
      </c>
      <c r="B1273" s="511" t="s">
        <v>66856</v>
      </c>
      <c r="C1273" s="511" t="s">
        <v>1848</v>
      </c>
      <c r="D1273" s="78" t="s">
        <v>61959</v>
      </c>
    </row>
    <row r="1274" spans="1:4" ht="13.5">
      <c r="A1274" s="511" t="s">
        <v>66857</v>
      </c>
      <c r="B1274" s="511" t="s">
        <v>66858</v>
      </c>
      <c r="C1274" s="511" t="s">
        <v>1848</v>
      </c>
      <c r="D1274" s="78" t="s">
        <v>66859</v>
      </c>
    </row>
    <row r="1275" spans="1:4" ht="13.5">
      <c r="A1275" s="511" t="s">
        <v>66860</v>
      </c>
      <c r="B1275" s="511" t="s">
        <v>66861</v>
      </c>
      <c r="C1275" s="511" t="s">
        <v>1848</v>
      </c>
      <c r="D1275" s="78" t="s">
        <v>55824</v>
      </c>
    </row>
    <row r="1276" spans="1:4" ht="13.5">
      <c r="A1276" s="511" t="s">
        <v>66862</v>
      </c>
      <c r="B1276" s="511" t="s">
        <v>66863</v>
      </c>
      <c r="C1276" s="511" t="s">
        <v>1848</v>
      </c>
      <c r="D1276" s="78" t="s">
        <v>55289</v>
      </c>
    </row>
    <row r="1277" spans="1:4" ht="13.5">
      <c r="A1277" s="511" t="s">
        <v>66864</v>
      </c>
      <c r="B1277" s="511" t="s">
        <v>66865</v>
      </c>
      <c r="C1277" s="511" t="s">
        <v>1848</v>
      </c>
      <c r="D1277" s="78" t="s">
        <v>55702</v>
      </c>
    </row>
    <row r="1278" spans="1:4" ht="13.5">
      <c r="A1278" s="511" t="s">
        <v>66866</v>
      </c>
      <c r="B1278" s="511" t="s">
        <v>66867</v>
      </c>
      <c r="C1278" s="511" t="s">
        <v>1848</v>
      </c>
      <c r="D1278" s="78" t="s">
        <v>66868</v>
      </c>
    </row>
    <row r="1279" spans="1:4" ht="13.5">
      <c r="A1279" s="511" t="s">
        <v>66869</v>
      </c>
      <c r="B1279" s="511" t="s">
        <v>66870</v>
      </c>
      <c r="C1279" s="511" t="s">
        <v>1848</v>
      </c>
      <c r="D1279" s="78" t="s">
        <v>62094</v>
      </c>
    </row>
    <row r="1280" spans="1:4" ht="13.5">
      <c r="A1280" s="511" t="s">
        <v>66871</v>
      </c>
      <c r="B1280" s="511" t="s">
        <v>66872</v>
      </c>
      <c r="C1280" s="511" t="s">
        <v>1848</v>
      </c>
      <c r="D1280" s="78" t="s">
        <v>66873</v>
      </c>
    </row>
    <row r="1281" spans="1:4" ht="13.5">
      <c r="A1281" s="511" t="s">
        <v>66874</v>
      </c>
      <c r="B1281" s="511" t="s">
        <v>66875</v>
      </c>
      <c r="C1281" s="511" t="s">
        <v>1848</v>
      </c>
      <c r="D1281" s="78" t="s">
        <v>26210</v>
      </c>
    </row>
    <row r="1282" spans="1:4" ht="13.5">
      <c r="A1282" s="511" t="s">
        <v>66876</v>
      </c>
      <c r="B1282" s="511" t="s">
        <v>66877</v>
      </c>
      <c r="C1282" s="511" t="s">
        <v>1848</v>
      </c>
      <c r="D1282" s="78" t="s">
        <v>61629</v>
      </c>
    </row>
    <row r="1283" spans="1:4" ht="13.5">
      <c r="A1283" s="511" t="s">
        <v>66878</v>
      </c>
      <c r="B1283" s="511" t="s">
        <v>66879</v>
      </c>
      <c r="C1283" s="511" t="s">
        <v>1848</v>
      </c>
      <c r="D1283" s="78" t="s">
        <v>66712</v>
      </c>
    </row>
    <row r="1284" spans="1:4" ht="13.5">
      <c r="A1284" s="511" t="s">
        <v>66880</v>
      </c>
      <c r="B1284" s="511" t="s">
        <v>66881</v>
      </c>
      <c r="C1284" s="511" t="s">
        <v>1848</v>
      </c>
      <c r="D1284" s="78" t="s">
        <v>23029</v>
      </c>
    </row>
    <row r="1285" spans="1:4" ht="13.5">
      <c r="A1285" s="511" t="s">
        <v>27382</v>
      </c>
      <c r="B1285" s="511" t="s">
        <v>49476</v>
      </c>
      <c r="C1285" s="511" t="s">
        <v>5</v>
      </c>
      <c r="D1285" s="78" t="s">
        <v>66882</v>
      </c>
    </row>
    <row r="1286" spans="1:4" ht="13.5">
      <c r="A1286" s="511" t="s">
        <v>27383</v>
      </c>
      <c r="B1286" s="511" t="s">
        <v>49477</v>
      </c>
      <c r="C1286" s="511" t="s">
        <v>5</v>
      </c>
      <c r="D1286" s="78" t="s">
        <v>66883</v>
      </c>
    </row>
    <row r="1287" spans="1:4" ht="13.5">
      <c r="A1287" s="511" t="s">
        <v>27384</v>
      </c>
      <c r="B1287" s="511" t="s">
        <v>49478</v>
      </c>
      <c r="C1287" s="511" t="s">
        <v>5</v>
      </c>
      <c r="D1287" s="78" t="s">
        <v>66884</v>
      </c>
    </row>
    <row r="1288" spans="1:4" ht="13.5">
      <c r="A1288" s="511" t="s">
        <v>27385</v>
      </c>
      <c r="B1288" s="511" t="s">
        <v>49479</v>
      </c>
      <c r="C1288" s="511" t="s">
        <v>5</v>
      </c>
      <c r="D1288" s="78" t="s">
        <v>66885</v>
      </c>
    </row>
    <row r="1289" spans="1:4" ht="13.5">
      <c r="A1289" s="511" t="s">
        <v>27386</v>
      </c>
      <c r="B1289" s="511" t="s">
        <v>49480</v>
      </c>
      <c r="C1289" s="511" t="s">
        <v>13</v>
      </c>
      <c r="D1289" s="78" t="s">
        <v>66886</v>
      </c>
    </row>
    <row r="1290" spans="1:4" ht="13.5">
      <c r="A1290" s="511" t="s">
        <v>27387</v>
      </c>
      <c r="B1290" s="511" t="s">
        <v>49481</v>
      </c>
      <c r="C1290" s="511" t="s">
        <v>13</v>
      </c>
      <c r="D1290" s="78" t="s">
        <v>66887</v>
      </c>
    </row>
    <row r="1291" spans="1:4" ht="13.5">
      <c r="A1291" s="511" t="s">
        <v>27388</v>
      </c>
      <c r="B1291" s="511" t="s">
        <v>49482</v>
      </c>
      <c r="C1291" s="511" t="s">
        <v>13</v>
      </c>
      <c r="D1291" s="78" t="s">
        <v>61687</v>
      </c>
    </row>
    <row r="1292" spans="1:4" ht="13.5">
      <c r="A1292" s="511" t="s">
        <v>27389</v>
      </c>
      <c r="B1292" s="511" t="s">
        <v>49483</v>
      </c>
      <c r="C1292" s="511" t="s">
        <v>13</v>
      </c>
      <c r="D1292" s="78" t="s">
        <v>62004</v>
      </c>
    </row>
    <row r="1293" spans="1:4" ht="13.5">
      <c r="A1293" s="511" t="s">
        <v>27390</v>
      </c>
      <c r="B1293" s="511" t="s">
        <v>49484</v>
      </c>
      <c r="C1293" s="511" t="s">
        <v>13</v>
      </c>
      <c r="D1293" s="78" t="s">
        <v>55749</v>
      </c>
    </row>
    <row r="1294" spans="1:4" ht="13.5">
      <c r="A1294" s="511" t="s">
        <v>27391</v>
      </c>
      <c r="B1294" s="511" t="s">
        <v>49485</v>
      </c>
      <c r="C1294" s="511" t="s">
        <v>13</v>
      </c>
      <c r="D1294" s="78" t="s">
        <v>65434</v>
      </c>
    </row>
    <row r="1295" spans="1:4" ht="13.5">
      <c r="A1295" s="511" t="s">
        <v>27392</v>
      </c>
      <c r="B1295" s="511" t="s">
        <v>49486</v>
      </c>
      <c r="C1295" s="511" t="s">
        <v>5</v>
      </c>
      <c r="D1295" s="78" t="s">
        <v>66888</v>
      </c>
    </row>
    <row r="1296" spans="1:4" ht="13.5">
      <c r="A1296" s="511" t="s">
        <v>27393</v>
      </c>
      <c r="B1296" s="511" t="s">
        <v>49487</v>
      </c>
      <c r="C1296" s="511" t="s">
        <v>5</v>
      </c>
      <c r="D1296" s="78" t="s">
        <v>66889</v>
      </c>
    </row>
    <row r="1297" spans="1:4" ht="13.5">
      <c r="A1297" s="511" t="s">
        <v>27394</v>
      </c>
      <c r="B1297" s="511" t="s">
        <v>49488</v>
      </c>
      <c r="C1297" s="511" t="s">
        <v>5</v>
      </c>
      <c r="D1297" s="78" t="s">
        <v>66890</v>
      </c>
    </row>
    <row r="1298" spans="1:4" ht="13.5">
      <c r="A1298" s="511" t="s">
        <v>27395</v>
      </c>
      <c r="B1298" s="511" t="s">
        <v>49489</v>
      </c>
      <c r="C1298" s="511" t="s">
        <v>5</v>
      </c>
      <c r="D1298" s="78" t="s">
        <v>66891</v>
      </c>
    </row>
    <row r="1299" spans="1:4" ht="13.5">
      <c r="A1299" s="511" t="s">
        <v>27396</v>
      </c>
      <c r="B1299" s="511" t="s">
        <v>49490</v>
      </c>
      <c r="C1299" s="511" t="s">
        <v>5</v>
      </c>
      <c r="D1299" s="78" t="s">
        <v>66892</v>
      </c>
    </row>
    <row r="1300" spans="1:4" ht="13.5">
      <c r="A1300" s="511" t="s">
        <v>27397</v>
      </c>
      <c r="B1300" s="511" t="s">
        <v>49491</v>
      </c>
      <c r="C1300" s="511" t="s">
        <v>5</v>
      </c>
      <c r="D1300" s="78" t="s">
        <v>66893</v>
      </c>
    </row>
    <row r="1301" spans="1:4" ht="13.5">
      <c r="A1301" s="511" t="s">
        <v>27398</v>
      </c>
      <c r="B1301" s="511" t="s">
        <v>49492</v>
      </c>
      <c r="C1301" s="511" t="s">
        <v>5</v>
      </c>
      <c r="D1301" s="78" t="s">
        <v>66894</v>
      </c>
    </row>
    <row r="1302" spans="1:4" ht="13.5">
      <c r="A1302" s="511" t="s">
        <v>27399</v>
      </c>
      <c r="B1302" s="511" t="s">
        <v>49493</v>
      </c>
      <c r="C1302" s="511" t="s">
        <v>5</v>
      </c>
      <c r="D1302" s="78" t="s">
        <v>66895</v>
      </c>
    </row>
    <row r="1303" spans="1:4" ht="13.5">
      <c r="A1303" s="511" t="s">
        <v>27400</v>
      </c>
      <c r="B1303" s="511" t="s">
        <v>49494</v>
      </c>
      <c r="C1303" s="511" t="s">
        <v>5</v>
      </c>
      <c r="D1303" s="78" t="s">
        <v>66896</v>
      </c>
    </row>
    <row r="1304" spans="1:4" ht="13.5">
      <c r="A1304" s="511" t="s">
        <v>27401</v>
      </c>
      <c r="B1304" s="511" t="s">
        <v>49495</v>
      </c>
      <c r="C1304" s="511" t="s">
        <v>5</v>
      </c>
      <c r="D1304" s="78" t="s">
        <v>66897</v>
      </c>
    </row>
    <row r="1305" spans="1:4" ht="13.5">
      <c r="A1305" s="511" t="s">
        <v>27402</v>
      </c>
      <c r="B1305" s="511" t="s">
        <v>49496</v>
      </c>
      <c r="C1305" s="511" t="s">
        <v>5</v>
      </c>
      <c r="D1305" s="78" t="s">
        <v>66898</v>
      </c>
    </row>
    <row r="1306" spans="1:4" ht="13.5">
      <c r="A1306" s="511" t="s">
        <v>27403</v>
      </c>
      <c r="B1306" s="511" t="s">
        <v>49497</v>
      </c>
      <c r="C1306" s="511" t="s">
        <v>5</v>
      </c>
      <c r="D1306" s="78" t="s">
        <v>66899</v>
      </c>
    </row>
    <row r="1307" spans="1:4" ht="13.5">
      <c r="A1307" s="511" t="s">
        <v>27404</v>
      </c>
      <c r="B1307" s="511" t="s">
        <v>49498</v>
      </c>
      <c r="C1307" s="511" t="s">
        <v>5</v>
      </c>
      <c r="D1307" s="78" t="s">
        <v>66900</v>
      </c>
    </row>
    <row r="1308" spans="1:4" ht="13.5">
      <c r="A1308" s="511" t="s">
        <v>27405</v>
      </c>
      <c r="B1308" s="511" t="s">
        <v>49499</v>
      </c>
      <c r="C1308" s="511" t="s">
        <v>5</v>
      </c>
      <c r="D1308" s="78" t="s">
        <v>66901</v>
      </c>
    </row>
    <row r="1309" spans="1:4" ht="13.5">
      <c r="A1309" s="511" t="s">
        <v>27406</v>
      </c>
      <c r="B1309" s="511" t="s">
        <v>49500</v>
      </c>
      <c r="C1309" s="511" t="s">
        <v>5</v>
      </c>
      <c r="D1309" s="78" t="s">
        <v>66902</v>
      </c>
    </row>
    <row r="1310" spans="1:4" ht="13.5">
      <c r="A1310" s="511" t="s">
        <v>27407</v>
      </c>
      <c r="B1310" s="511" t="s">
        <v>49501</v>
      </c>
      <c r="C1310" s="511" t="s">
        <v>5</v>
      </c>
      <c r="D1310" s="78" t="s">
        <v>66903</v>
      </c>
    </row>
    <row r="1311" spans="1:4" ht="13.5">
      <c r="A1311" s="511" t="s">
        <v>27408</v>
      </c>
      <c r="B1311" s="511" t="s">
        <v>49502</v>
      </c>
      <c r="C1311" s="511" t="s">
        <v>5</v>
      </c>
      <c r="D1311" s="78" t="s">
        <v>66904</v>
      </c>
    </row>
    <row r="1312" spans="1:4" ht="13.5">
      <c r="A1312" s="511" t="s">
        <v>27409</v>
      </c>
      <c r="B1312" s="511" t="s">
        <v>49503</v>
      </c>
      <c r="C1312" s="511" t="s">
        <v>5</v>
      </c>
      <c r="D1312" s="78" t="s">
        <v>66905</v>
      </c>
    </row>
    <row r="1313" spans="1:4" ht="13.5">
      <c r="A1313" s="511" t="s">
        <v>27410</v>
      </c>
      <c r="B1313" s="511" t="s">
        <v>49504</v>
      </c>
      <c r="C1313" s="511" t="s">
        <v>5</v>
      </c>
      <c r="D1313" s="78" t="s">
        <v>66906</v>
      </c>
    </row>
    <row r="1314" spans="1:4" ht="13.5">
      <c r="A1314" s="511" t="s">
        <v>27411</v>
      </c>
      <c r="B1314" s="511" t="s">
        <v>49505</v>
      </c>
      <c r="C1314" s="511" t="s">
        <v>5</v>
      </c>
      <c r="D1314" s="78" t="s">
        <v>66907</v>
      </c>
    </row>
    <row r="1315" spans="1:4" ht="13.5">
      <c r="A1315" s="511" t="s">
        <v>27412</v>
      </c>
      <c r="B1315" s="511" t="s">
        <v>23755</v>
      </c>
      <c r="C1315" s="511" t="s">
        <v>13</v>
      </c>
      <c r="D1315" s="78" t="s">
        <v>66908</v>
      </c>
    </row>
    <row r="1316" spans="1:4" ht="13.5">
      <c r="A1316" s="511" t="s">
        <v>27413</v>
      </c>
      <c r="B1316" s="511" t="s">
        <v>23756</v>
      </c>
      <c r="C1316" s="511" t="s">
        <v>13</v>
      </c>
      <c r="D1316" s="78" t="s">
        <v>63375</v>
      </c>
    </row>
    <row r="1317" spans="1:4" ht="13.5">
      <c r="A1317" s="511" t="s">
        <v>27414</v>
      </c>
      <c r="B1317" s="511" t="s">
        <v>23757</v>
      </c>
      <c r="C1317" s="511" t="s">
        <v>13</v>
      </c>
      <c r="D1317" s="78" t="s">
        <v>51129</v>
      </c>
    </row>
    <row r="1318" spans="1:4" ht="13.5">
      <c r="A1318" s="511" t="s">
        <v>49506</v>
      </c>
      <c r="B1318" s="511" t="s">
        <v>49507</v>
      </c>
      <c r="C1318" s="511" t="s">
        <v>13</v>
      </c>
      <c r="D1318" s="78" t="s">
        <v>66908</v>
      </c>
    </row>
    <row r="1319" spans="1:4" ht="13.5">
      <c r="A1319" s="511" t="s">
        <v>49508</v>
      </c>
      <c r="B1319" s="511" t="s">
        <v>49509</v>
      </c>
      <c r="C1319" s="511" t="s">
        <v>13</v>
      </c>
      <c r="D1319" s="78" t="s">
        <v>66909</v>
      </c>
    </row>
    <row r="1320" spans="1:4" ht="13.5">
      <c r="A1320" s="511" t="s">
        <v>49510</v>
      </c>
      <c r="B1320" s="511" t="s">
        <v>49511</v>
      </c>
      <c r="C1320" s="511" t="s">
        <v>13</v>
      </c>
      <c r="D1320" s="78" t="s">
        <v>66910</v>
      </c>
    </row>
    <row r="1321" spans="1:4" ht="13.5">
      <c r="A1321" s="511" t="s">
        <v>49512</v>
      </c>
      <c r="B1321" s="511" t="s">
        <v>49513</v>
      </c>
      <c r="C1321" s="511" t="s">
        <v>13</v>
      </c>
      <c r="D1321" s="78" t="s">
        <v>55136</v>
      </c>
    </row>
    <row r="1322" spans="1:4" ht="13.5">
      <c r="A1322" s="511" t="s">
        <v>49514</v>
      </c>
      <c r="B1322" s="511" t="s">
        <v>49515</v>
      </c>
      <c r="C1322" s="511" t="s">
        <v>13</v>
      </c>
      <c r="D1322" s="78" t="s">
        <v>66911</v>
      </c>
    </row>
    <row r="1323" spans="1:4" ht="13.5">
      <c r="A1323" s="511" t="s">
        <v>49516</v>
      </c>
      <c r="B1323" s="511" t="s">
        <v>49517</v>
      </c>
      <c r="C1323" s="511" t="s">
        <v>13</v>
      </c>
      <c r="D1323" s="78" t="s">
        <v>51129</v>
      </c>
    </row>
    <row r="1324" spans="1:4" ht="13.5">
      <c r="A1324" s="511" t="s">
        <v>49518</v>
      </c>
      <c r="B1324" s="511" t="s">
        <v>49519</v>
      </c>
      <c r="C1324" s="511" t="s">
        <v>13</v>
      </c>
      <c r="D1324" s="78" t="s">
        <v>55743</v>
      </c>
    </row>
    <row r="1325" spans="1:4" ht="13.5">
      <c r="A1325" s="511" t="s">
        <v>49520</v>
      </c>
      <c r="B1325" s="511" t="s">
        <v>49521</v>
      </c>
      <c r="C1325" s="511" t="s">
        <v>13</v>
      </c>
      <c r="D1325" s="78" t="s">
        <v>66912</v>
      </c>
    </row>
    <row r="1326" spans="1:4" ht="13.5">
      <c r="A1326" s="511" t="s">
        <v>49522</v>
      </c>
      <c r="B1326" s="511" t="s">
        <v>49523</v>
      </c>
      <c r="C1326" s="511" t="s">
        <v>13</v>
      </c>
      <c r="D1326" s="78" t="s">
        <v>55867</v>
      </c>
    </row>
    <row r="1327" spans="1:4" ht="13.5">
      <c r="A1327" s="511" t="s">
        <v>49524</v>
      </c>
      <c r="B1327" s="511" t="s">
        <v>49525</v>
      </c>
      <c r="C1327" s="511" t="s">
        <v>13</v>
      </c>
      <c r="D1327" s="78" t="s">
        <v>55761</v>
      </c>
    </row>
    <row r="1328" spans="1:4" ht="13.5">
      <c r="A1328" s="511" t="s">
        <v>49526</v>
      </c>
      <c r="B1328" s="511" t="s">
        <v>49527</v>
      </c>
      <c r="C1328" s="511" t="s">
        <v>13</v>
      </c>
      <c r="D1328" s="78" t="s">
        <v>66913</v>
      </c>
    </row>
    <row r="1329" spans="1:4" ht="13.5">
      <c r="A1329" s="511" t="s">
        <v>49528</v>
      </c>
      <c r="B1329" s="511" t="s">
        <v>49529</v>
      </c>
      <c r="C1329" s="511" t="s">
        <v>13</v>
      </c>
      <c r="D1329" s="78" t="s">
        <v>52775</v>
      </c>
    </row>
    <row r="1330" spans="1:4" ht="13.5">
      <c r="A1330" s="511" t="s">
        <v>49530</v>
      </c>
      <c r="B1330" s="511" t="s">
        <v>49531</v>
      </c>
      <c r="C1330" s="511" t="s">
        <v>13</v>
      </c>
      <c r="D1330" s="78" t="s">
        <v>61462</v>
      </c>
    </row>
    <row r="1331" spans="1:4" ht="13.5">
      <c r="A1331" s="511" t="s">
        <v>49532</v>
      </c>
      <c r="B1331" s="511" t="s">
        <v>49533</v>
      </c>
      <c r="C1331" s="511" t="s">
        <v>13</v>
      </c>
      <c r="D1331" s="78" t="s">
        <v>63661</v>
      </c>
    </row>
    <row r="1332" spans="1:4" ht="13.5">
      <c r="A1332" s="511" t="s">
        <v>49534</v>
      </c>
      <c r="B1332" s="511" t="s">
        <v>49535</v>
      </c>
      <c r="C1332" s="511" t="s">
        <v>13</v>
      </c>
      <c r="D1332" s="78" t="s">
        <v>63157</v>
      </c>
    </row>
    <row r="1333" spans="1:4" ht="13.5">
      <c r="A1333" s="511" t="s">
        <v>49536</v>
      </c>
      <c r="B1333" s="511" t="s">
        <v>49537</v>
      </c>
      <c r="C1333" s="511" t="s">
        <v>13</v>
      </c>
      <c r="D1333" s="78" t="s">
        <v>56958</v>
      </c>
    </row>
    <row r="1334" spans="1:4" ht="13.5">
      <c r="A1334" s="511" t="s">
        <v>27415</v>
      </c>
      <c r="B1334" s="511" t="s">
        <v>49538</v>
      </c>
      <c r="C1334" s="511" t="s">
        <v>13</v>
      </c>
      <c r="D1334" s="78" t="s">
        <v>66914</v>
      </c>
    </row>
    <row r="1335" spans="1:4" ht="13.5">
      <c r="A1335" s="511" t="s">
        <v>27416</v>
      </c>
      <c r="B1335" s="511" t="s">
        <v>49539</v>
      </c>
      <c r="C1335" s="511" t="s">
        <v>13</v>
      </c>
      <c r="D1335" s="78" t="s">
        <v>66051</v>
      </c>
    </row>
    <row r="1336" spans="1:4" ht="13.5">
      <c r="A1336" s="511" t="s">
        <v>27417</v>
      </c>
      <c r="B1336" s="511" t="s">
        <v>49540</v>
      </c>
      <c r="C1336" s="511" t="s">
        <v>13</v>
      </c>
      <c r="D1336" s="78" t="s">
        <v>56957</v>
      </c>
    </row>
    <row r="1337" spans="1:4" ht="13.5">
      <c r="A1337" s="511" t="s">
        <v>27418</v>
      </c>
      <c r="B1337" s="511" t="s">
        <v>49541</v>
      </c>
      <c r="C1337" s="511" t="s">
        <v>13</v>
      </c>
      <c r="D1337" s="78" t="s">
        <v>56516</v>
      </c>
    </row>
    <row r="1338" spans="1:4" ht="13.5">
      <c r="A1338" s="511" t="s">
        <v>27419</v>
      </c>
      <c r="B1338" s="511" t="s">
        <v>49542</v>
      </c>
      <c r="C1338" s="511" t="s">
        <v>13</v>
      </c>
      <c r="D1338" s="78" t="s">
        <v>66915</v>
      </c>
    </row>
    <row r="1339" spans="1:4" ht="13.5">
      <c r="A1339" s="511" t="s">
        <v>27420</v>
      </c>
      <c r="B1339" s="511" t="s">
        <v>49543</v>
      </c>
      <c r="C1339" s="511" t="s">
        <v>13</v>
      </c>
      <c r="D1339" s="78" t="s">
        <v>66916</v>
      </c>
    </row>
    <row r="1340" spans="1:4" ht="13.5">
      <c r="A1340" s="511" t="s">
        <v>27421</v>
      </c>
      <c r="B1340" s="511" t="s">
        <v>49544</v>
      </c>
      <c r="C1340" s="511" t="s">
        <v>36</v>
      </c>
      <c r="D1340" s="78" t="s">
        <v>66641</v>
      </c>
    </row>
    <row r="1341" spans="1:4" ht="13.5">
      <c r="A1341" s="511" t="s">
        <v>27422</v>
      </c>
      <c r="B1341" s="511" t="s">
        <v>49545</v>
      </c>
      <c r="C1341" s="511" t="s">
        <v>13</v>
      </c>
      <c r="D1341" s="78" t="s">
        <v>66917</v>
      </c>
    </row>
    <row r="1342" spans="1:4" ht="13.5">
      <c r="A1342" s="511" t="s">
        <v>27423</v>
      </c>
      <c r="B1342" s="511" t="s">
        <v>49546</v>
      </c>
      <c r="C1342" s="511" t="s">
        <v>5</v>
      </c>
      <c r="D1342" s="78" t="s">
        <v>55671</v>
      </c>
    </row>
    <row r="1343" spans="1:4" ht="13.5">
      <c r="A1343" s="511" t="s">
        <v>27424</v>
      </c>
      <c r="B1343" s="511" t="s">
        <v>49547</v>
      </c>
      <c r="C1343" s="511" t="s">
        <v>13</v>
      </c>
      <c r="D1343" s="78" t="s">
        <v>56957</v>
      </c>
    </row>
    <row r="1344" spans="1:4" ht="13.5">
      <c r="A1344" s="511" t="s">
        <v>27425</v>
      </c>
      <c r="B1344" s="511" t="s">
        <v>49548</v>
      </c>
      <c r="C1344" s="511" t="s">
        <v>13</v>
      </c>
      <c r="D1344" s="78" t="s">
        <v>56516</v>
      </c>
    </row>
    <row r="1345" spans="1:4" ht="13.5">
      <c r="A1345" s="511" t="s">
        <v>27426</v>
      </c>
      <c r="B1345" s="511" t="s">
        <v>49549</v>
      </c>
      <c r="C1345" s="511" t="s">
        <v>13</v>
      </c>
      <c r="D1345" s="78" t="s">
        <v>56957</v>
      </c>
    </row>
    <row r="1346" spans="1:4" ht="13.5">
      <c r="A1346" s="511" t="s">
        <v>27427</v>
      </c>
      <c r="B1346" s="511" t="s">
        <v>49550</v>
      </c>
      <c r="C1346" s="511" t="s">
        <v>13</v>
      </c>
      <c r="D1346" s="78" t="s">
        <v>56516</v>
      </c>
    </row>
    <row r="1347" spans="1:4" ht="13.5">
      <c r="A1347" s="511" t="s">
        <v>27428</v>
      </c>
      <c r="B1347" s="511" t="s">
        <v>49551</v>
      </c>
      <c r="C1347" s="511" t="s">
        <v>13</v>
      </c>
      <c r="D1347" s="78" t="s">
        <v>66915</v>
      </c>
    </row>
    <row r="1348" spans="1:4" ht="13.5">
      <c r="A1348" s="511" t="s">
        <v>27429</v>
      </c>
      <c r="B1348" s="511" t="s">
        <v>49552</v>
      </c>
      <c r="C1348" s="511" t="s">
        <v>13</v>
      </c>
      <c r="D1348" s="78" t="s">
        <v>66916</v>
      </c>
    </row>
    <row r="1349" spans="1:4" ht="13.5">
      <c r="A1349" s="511" t="s">
        <v>27430</v>
      </c>
      <c r="B1349" s="511" t="s">
        <v>49553</v>
      </c>
      <c r="C1349" s="511" t="s">
        <v>13</v>
      </c>
      <c r="D1349" s="78" t="s">
        <v>66915</v>
      </c>
    </row>
    <row r="1350" spans="1:4" ht="13.5">
      <c r="A1350" s="511" t="s">
        <v>27431</v>
      </c>
      <c r="B1350" s="511" t="s">
        <v>49554</v>
      </c>
      <c r="C1350" s="511" t="s">
        <v>13</v>
      </c>
      <c r="D1350" s="78" t="s">
        <v>66916</v>
      </c>
    </row>
    <row r="1351" spans="1:4" ht="13.5">
      <c r="A1351" s="511" t="s">
        <v>27432</v>
      </c>
      <c r="B1351" s="511" t="s">
        <v>49555</v>
      </c>
      <c r="C1351" s="511" t="s">
        <v>13</v>
      </c>
      <c r="D1351" s="78" t="s">
        <v>66918</v>
      </c>
    </row>
    <row r="1352" spans="1:4" ht="13.5">
      <c r="A1352" s="511" t="s">
        <v>27433</v>
      </c>
      <c r="B1352" s="511" t="s">
        <v>49556</v>
      </c>
      <c r="C1352" s="511" t="s">
        <v>13</v>
      </c>
      <c r="D1352" s="78" t="s">
        <v>66919</v>
      </c>
    </row>
    <row r="1353" spans="1:4" ht="13.5">
      <c r="A1353" s="511" t="s">
        <v>27434</v>
      </c>
      <c r="B1353" s="511" t="s">
        <v>66920</v>
      </c>
      <c r="C1353" s="511" t="s">
        <v>13</v>
      </c>
      <c r="D1353" s="78" t="s">
        <v>66921</v>
      </c>
    </row>
    <row r="1354" spans="1:4" ht="13.5">
      <c r="A1354" s="511" t="s">
        <v>27435</v>
      </c>
      <c r="B1354" s="511" t="s">
        <v>49557</v>
      </c>
      <c r="C1354" s="511" t="s">
        <v>13</v>
      </c>
      <c r="D1354" s="78" t="s">
        <v>66922</v>
      </c>
    </row>
    <row r="1355" spans="1:4" ht="13.5">
      <c r="A1355" s="511" t="s">
        <v>27436</v>
      </c>
      <c r="B1355" s="511" t="s">
        <v>49558</v>
      </c>
      <c r="C1355" s="511" t="s">
        <v>13</v>
      </c>
      <c r="D1355" s="78" t="s">
        <v>66923</v>
      </c>
    </row>
    <row r="1356" spans="1:4" ht="13.5">
      <c r="A1356" s="511" t="s">
        <v>27437</v>
      </c>
      <c r="B1356" s="511" t="s">
        <v>49559</v>
      </c>
      <c r="C1356" s="511" t="s">
        <v>36</v>
      </c>
      <c r="D1356" s="78" t="s">
        <v>63409</v>
      </c>
    </row>
    <row r="1357" spans="1:4" ht="13.5">
      <c r="A1357" s="511" t="s">
        <v>27438</v>
      </c>
      <c r="B1357" s="511" t="s">
        <v>49560</v>
      </c>
      <c r="C1357" s="511" t="s">
        <v>36</v>
      </c>
      <c r="D1357" s="78" t="s">
        <v>64530</v>
      </c>
    </row>
    <row r="1358" spans="1:4" ht="13.5">
      <c r="A1358" s="511" t="s">
        <v>27439</v>
      </c>
      <c r="B1358" s="511" t="s">
        <v>49561</v>
      </c>
      <c r="C1358" s="511" t="s">
        <v>36</v>
      </c>
      <c r="D1358" s="78" t="s">
        <v>55750</v>
      </c>
    </row>
    <row r="1359" spans="1:4" ht="13.5">
      <c r="A1359" s="511" t="s">
        <v>27440</v>
      </c>
      <c r="B1359" s="511" t="s">
        <v>49562</v>
      </c>
      <c r="C1359" s="511" t="s">
        <v>36</v>
      </c>
      <c r="D1359" s="78" t="s">
        <v>53510</v>
      </c>
    </row>
    <row r="1360" spans="1:4" ht="13.5">
      <c r="A1360" s="511" t="s">
        <v>27441</v>
      </c>
      <c r="B1360" s="511" t="s">
        <v>49563</v>
      </c>
      <c r="C1360" s="511" t="s">
        <v>36</v>
      </c>
      <c r="D1360" s="78" t="s">
        <v>66924</v>
      </c>
    </row>
    <row r="1361" spans="1:4" ht="13.5">
      <c r="A1361" s="511" t="s">
        <v>27442</v>
      </c>
      <c r="B1361" s="511" t="s">
        <v>49564</v>
      </c>
      <c r="C1361" s="511" t="s">
        <v>36</v>
      </c>
      <c r="D1361" s="78" t="s">
        <v>66925</v>
      </c>
    </row>
    <row r="1362" spans="1:4" ht="13.5">
      <c r="A1362" s="511" t="s">
        <v>49565</v>
      </c>
      <c r="B1362" s="511" t="s">
        <v>49566</v>
      </c>
      <c r="C1362" s="511" t="s">
        <v>36</v>
      </c>
      <c r="D1362" s="78" t="s">
        <v>66926</v>
      </c>
    </row>
    <row r="1363" spans="1:4" ht="13.5">
      <c r="A1363" s="511" t="s">
        <v>49567</v>
      </c>
      <c r="B1363" s="511" t="s">
        <v>49568</v>
      </c>
      <c r="C1363" s="511" t="s">
        <v>36</v>
      </c>
      <c r="D1363" s="78" t="s">
        <v>66927</v>
      </c>
    </row>
    <row r="1364" spans="1:4" ht="13.5">
      <c r="A1364" s="511" t="s">
        <v>49569</v>
      </c>
      <c r="B1364" s="511" t="s">
        <v>49570</v>
      </c>
      <c r="C1364" s="511" t="s">
        <v>13</v>
      </c>
      <c r="D1364" s="78" t="s">
        <v>51205</v>
      </c>
    </row>
    <row r="1365" spans="1:4" ht="13.5">
      <c r="A1365" s="511" t="s">
        <v>49571</v>
      </c>
      <c r="B1365" s="511" t="s">
        <v>49572</v>
      </c>
      <c r="C1365" s="511" t="s">
        <v>13</v>
      </c>
      <c r="D1365" s="78" t="s">
        <v>58524</v>
      </c>
    </row>
    <row r="1366" spans="1:4" ht="13.5">
      <c r="A1366" s="511" t="s">
        <v>49573</v>
      </c>
      <c r="B1366" s="511" t="s">
        <v>49574</v>
      </c>
      <c r="C1366" s="511" t="s">
        <v>13</v>
      </c>
      <c r="D1366" s="78" t="s">
        <v>58511</v>
      </c>
    </row>
    <row r="1367" spans="1:4" ht="13.5">
      <c r="A1367" s="511" t="s">
        <v>49575</v>
      </c>
      <c r="B1367" s="511" t="s">
        <v>49576</v>
      </c>
      <c r="C1367" s="511" t="s">
        <v>13</v>
      </c>
      <c r="D1367" s="78" t="s">
        <v>66928</v>
      </c>
    </row>
    <row r="1368" spans="1:4" ht="13.5">
      <c r="A1368" s="511" t="s">
        <v>49577</v>
      </c>
      <c r="B1368" s="511" t="s">
        <v>49578</v>
      </c>
      <c r="C1368" s="511" t="s">
        <v>36</v>
      </c>
      <c r="D1368" s="78" t="s">
        <v>66929</v>
      </c>
    </row>
    <row r="1369" spans="1:4" ht="13.5">
      <c r="A1369" s="511" t="s">
        <v>49579</v>
      </c>
      <c r="B1369" s="511" t="s">
        <v>49580</v>
      </c>
      <c r="C1369" s="511" t="s">
        <v>36</v>
      </c>
      <c r="D1369" s="78" t="s">
        <v>66930</v>
      </c>
    </row>
    <row r="1370" spans="1:4" ht="13.5">
      <c r="A1370" s="511" t="s">
        <v>27443</v>
      </c>
      <c r="B1370" s="511" t="s">
        <v>49581</v>
      </c>
      <c r="C1370" s="511" t="s">
        <v>36</v>
      </c>
      <c r="D1370" s="78" t="s">
        <v>66931</v>
      </c>
    </row>
    <row r="1371" spans="1:4" ht="13.5">
      <c r="A1371" s="511" t="s">
        <v>27444</v>
      </c>
      <c r="B1371" s="511" t="s">
        <v>49582</v>
      </c>
      <c r="C1371" s="511" t="s">
        <v>36</v>
      </c>
      <c r="D1371" s="78" t="s">
        <v>66025</v>
      </c>
    </row>
    <row r="1372" spans="1:4" ht="13.5">
      <c r="A1372" s="511" t="s">
        <v>27445</v>
      </c>
      <c r="B1372" s="511" t="s">
        <v>49583</v>
      </c>
      <c r="C1372" s="511" t="s">
        <v>36</v>
      </c>
      <c r="D1372" s="78" t="s">
        <v>66932</v>
      </c>
    </row>
    <row r="1373" spans="1:4" ht="13.5">
      <c r="A1373" s="511" t="s">
        <v>27446</v>
      </c>
      <c r="B1373" s="511" t="s">
        <v>49584</v>
      </c>
      <c r="C1373" s="511" t="s">
        <v>36</v>
      </c>
      <c r="D1373" s="78" t="s">
        <v>65668</v>
      </c>
    </row>
    <row r="1374" spans="1:4" ht="13.5">
      <c r="A1374" s="511" t="s">
        <v>27447</v>
      </c>
      <c r="B1374" s="511" t="s">
        <v>49585</v>
      </c>
      <c r="C1374" s="511" t="s">
        <v>13</v>
      </c>
      <c r="D1374" s="78" t="s">
        <v>66933</v>
      </c>
    </row>
    <row r="1375" spans="1:4" ht="13.5">
      <c r="A1375" s="511" t="s">
        <v>27448</v>
      </c>
      <c r="B1375" s="511" t="s">
        <v>49586</v>
      </c>
      <c r="C1375" s="511" t="s">
        <v>5</v>
      </c>
      <c r="D1375" s="78" t="s">
        <v>66934</v>
      </c>
    </row>
    <row r="1376" spans="1:4" ht="13.5">
      <c r="A1376" s="511" t="s">
        <v>27449</v>
      </c>
      <c r="B1376" s="511" t="s">
        <v>49587</v>
      </c>
      <c r="C1376" s="511" t="s">
        <v>5</v>
      </c>
      <c r="D1376" s="78" t="s">
        <v>66935</v>
      </c>
    </row>
    <row r="1377" spans="1:4" ht="13.5">
      <c r="A1377" s="511" t="s">
        <v>27450</v>
      </c>
      <c r="B1377" s="511" t="s">
        <v>49588</v>
      </c>
      <c r="C1377" s="511" t="s">
        <v>5</v>
      </c>
      <c r="D1377" s="78" t="s">
        <v>66936</v>
      </c>
    </row>
    <row r="1378" spans="1:4" ht="13.5">
      <c r="A1378" s="511" t="s">
        <v>27451</v>
      </c>
      <c r="B1378" s="511" t="s">
        <v>49589</v>
      </c>
      <c r="C1378" s="511" t="s">
        <v>5</v>
      </c>
      <c r="D1378" s="78" t="s">
        <v>66937</v>
      </c>
    </row>
    <row r="1379" spans="1:4" ht="13.5">
      <c r="A1379" s="511" t="s">
        <v>27452</v>
      </c>
      <c r="B1379" s="511" t="s">
        <v>49590</v>
      </c>
      <c r="C1379" s="511" t="s">
        <v>13</v>
      </c>
      <c r="D1379" s="78" t="s">
        <v>66938</v>
      </c>
    </row>
    <row r="1380" spans="1:4" ht="13.5">
      <c r="A1380" s="511" t="s">
        <v>27453</v>
      </c>
      <c r="B1380" s="511" t="s">
        <v>49591</v>
      </c>
      <c r="C1380" s="511" t="s">
        <v>13</v>
      </c>
      <c r="D1380" s="78" t="s">
        <v>66939</v>
      </c>
    </row>
    <row r="1381" spans="1:4" ht="13.5">
      <c r="A1381" s="511" t="s">
        <v>27454</v>
      </c>
      <c r="B1381" s="511" t="s">
        <v>49592</v>
      </c>
      <c r="C1381" s="511" t="s">
        <v>13</v>
      </c>
      <c r="D1381" s="78" t="s">
        <v>66940</v>
      </c>
    </row>
    <row r="1382" spans="1:4" ht="13.5">
      <c r="A1382" s="511" t="s">
        <v>27455</v>
      </c>
      <c r="B1382" s="511" t="s">
        <v>49593</v>
      </c>
      <c r="C1382" s="511" t="s">
        <v>13</v>
      </c>
      <c r="D1382" s="78" t="s">
        <v>66941</v>
      </c>
    </row>
    <row r="1383" spans="1:4" ht="13.5">
      <c r="A1383" s="511" t="s">
        <v>27456</v>
      </c>
      <c r="B1383" s="511" t="s">
        <v>49594</v>
      </c>
      <c r="C1383" s="511" t="s">
        <v>13</v>
      </c>
      <c r="D1383" s="78" t="s">
        <v>56289</v>
      </c>
    </row>
    <row r="1384" spans="1:4" ht="13.5">
      <c r="A1384" s="511" t="s">
        <v>27457</v>
      </c>
      <c r="B1384" s="511" t="s">
        <v>49595</v>
      </c>
      <c r="C1384" s="511" t="s">
        <v>13</v>
      </c>
      <c r="D1384" s="78" t="s">
        <v>66942</v>
      </c>
    </row>
    <row r="1385" spans="1:4" ht="13.5">
      <c r="A1385" s="511" t="s">
        <v>27458</v>
      </c>
      <c r="B1385" s="511" t="s">
        <v>49596</v>
      </c>
      <c r="C1385" s="511" t="s">
        <v>13</v>
      </c>
      <c r="D1385" s="78" t="s">
        <v>66943</v>
      </c>
    </row>
    <row r="1386" spans="1:4" ht="13.5">
      <c r="A1386" s="511" t="s">
        <v>27459</v>
      </c>
      <c r="B1386" s="511" t="s">
        <v>49597</v>
      </c>
      <c r="C1386" s="511" t="s">
        <v>13</v>
      </c>
      <c r="D1386" s="78" t="s">
        <v>66944</v>
      </c>
    </row>
    <row r="1387" spans="1:4" ht="13.5">
      <c r="A1387" s="511" t="s">
        <v>27460</v>
      </c>
      <c r="B1387" s="511" t="s">
        <v>49598</v>
      </c>
      <c r="C1387" s="511" t="s">
        <v>13</v>
      </c>
      <c r="D1387" s="78" t="s">
        <v>63814</v>
      </c>
    </row>
    <row r="1388" spans="1:4" ht="13.5">
      <c r="A1388" s="511" t="s">
        <v>27461</v>
      </c>
      <c r="B1388" s="511" t="s">
        <v>49599</v>
      </c>
      <c r="C1388" s="511" t="s">
        <v>13</v>
      </c>
      <c r="D1388" s="78" t="s">
        <v>66945</v>
      </c>
    </row>
    <row r="1389" spans="1:4" ht="13.5">
      <c r="A1389" s="511" t="s">
        <v>27462</v>
      </c>
      <c r="B1389" s="511" t="s">
        <v>49600</v>
      </c>
      <c r="C1389" s="511" t="s">
        <v>13</v>
      </c>
      <c r="D1389" s="78" t="s">
        <v>66946</v>
      </c>
    </row>
    <row r="1390" spans="1:4" ht="13.5">
      <c r="A1390" s="511" t="s">
        <v>27463</v>
      </c>
      <c r="B1390" s="511" t="s">
        <v>49601</v>
      </c>
      <c r="C1390" s="511" t="s">
        <v>13</v>
      </c>
      <c r="D1390" s="78" t="s">
        <v>56743</v>
      </c>
    </row>
    <row r="1391" spans="1:4" ht="13.5">
      <c r="A1391" s="511" t="s">
        <v>27464</v>
      </c>
      <c r="B1391" s="511" t="s">
        <v>49602</v>
      </c>
      <c r="C1391" s="511" t="s">
        <v>13</v>
      </c>
      <c r="D1391" s="78" t="s">
        <v>60477</v>
      </c>
    </row>
    <row r="1392" spans="1:4" ht="13.5">
      <c r="A1392" s="511" t="s">
        <v>27465</v>
      </c>
      <c r="B1392" s="511" t="s">
        <v>49603</v>
      </c>
      <c r="C1392" s="511" t="s">
        <v>13</v>
      </c>
      <c r="D1392" s="78" t="s">
        <v>66947</v>
      </c>
    </row>
    <row r="1393" spans="1:4" ht="13.5">
      <c r="A1393" s="511" t="s">
        <v>27466</v>
      </c>
      <c r="B1393" s="511" t="s">
        <v>23758</v>
      </c>
      <c r="C1393" s="511" t="s">
        <v>5</v>
      </c>
      <c r="D1393" s="78" t="s">
        <v>66948</v>
      </c>
    </row>
    <row r="1394" spans="1:4" ht="13.5">
      <c r="A1394" s="511" t="s">
        <v>27467</v>
      </c>
      <c r="B1394" s="511" t="s">
        <v>23759</v>
      </c>
      <c r="C1394" s="511" t="s">
        <v>5</v>
      </c>
      <c r="D1394" s="78" t="s">
        <v>66949</v>
      </c>
    </row>
    <row r="1395" spans="1:4" ht="13.5">
      <c r="A1395" s="511" t="s">
        <v>27468</v>
      </c>
      <c r="B1395" s="511" t="s">
        <v>23760</v>
      </c>
      <c r="C1395" s="511" t="s">
        <v>5</v>
      </c>
      <c r="D1395" s="78" t="s">
        <v>66950</v>
      </c>
    </row>
    <row r="1396" spans="1:4" ht="13.5">
      <c r="A1396" s="511" t="s">
        <v>27469</v>
      </c>
      <c r="B1396" s="511" t="s">
        <v>23761</v>
      </c>
      <c r="C1396" s="511" t="s">
        <v>5</v>
      </c>
      <c r="D1396" s="78" t="s">
        <v>66951</v>
      </c>
    </row>
    <row r="1397" spans="1:4" ht="13.5">
      <c r="A1397" s="511" t="s">
        <v>27470</v>
      </c>
      <c r="B1397" s="511" t="s">
        <v>23762</v>
      </c>
      <c r="C1397" s="511" t="s">
        <v>5</v>
      </c>
      <c r="D1397" s="78" t="s">
        <v>66952</v>
      </c>
    </row>
    <row r="1398" spans="1:4" ht="13.5">
      <c r="A1398" s="511" t="s">
        <v>27471</v>
      </c>
      <c r="B1398" s="511" t="s">
        <v>23763</v>
      </c>
      <c r="C1398" s="511" t="s">
        <v>5</v>
      </c>
      <c r="D1398" s="78" t="s">
        <v>66953</v>
      </c>
    </row>
    <row r="1399" spans="1:4" ht="13.5">
      <c r="A1399" s="511" t="s">
        <v>27472</v>
      </c>
      <c r="B1399" s="511" t="s">
        <v>23764</v>
      </c>
      <c r="C1399" s="511" t="s">
        <v>51</v>
      </c>
      <c r="D1399" s="78" t="s">
        <v>55546</v>
      </c>
    </row>
    <row r="1400" spans="1:4" ht="13.5">
      <c r="A1400" s="511" t="s">
        <v>27473</v>
      </c>
      <c r="B1400" s="511" t="s">
        <v>23765</v>
      </c>
      <c r="C1400" s="511" t="s">
        <v>5</v>
      </c>
      <c r="D1400" s="78" t="s">
        <v>66954</v>
      </c>
    </row>
    <row r="1401" spans="1:4" ht="13.5">
      <c r="A1401" s="511" t="s">
        <v>27474</v>
      </c>
      <c r="B1401" s="511" t="s">
        <v>23766</v>
      </c>
      <c r="C1401" s="511" t="s">
        <v>5</v>
      </c>
      <c r="D1401" s="78" t="s">
        <v>66955</v>
      </c>
    </row>
    <row r="1402" spans="1:4" ht="13.5">
      <c r="A1402" s="511" t="s">
        <v>27475</v>
      </c>
      <c r="B1402" s="511" t="s">
        <v>23767</v>
      </c>
      <c r="C1402" s="511" t="s">
        <v>5</v>
      </c>
      <c r="D1402" s="78" t="s">
        <v>66956</v>
      </c>
    </row>
    <row r="1403" spans="1:4" ht="13.5">
      <c r="A1403" s="511" t="s">
        <v>27476</v>
      </c>
      <c r="B1403" s="511" t="s">
        <v>23768</v>
      </c>
      <c r="C1403" s="511" t="s">
        <v>5</v>
      </c>
      <c r="D1403" s="78" t="s">
        <v>66957</v>
      </c>
    </row>
    <row r="1404" spans="1:4" ht="13.5">
      <c r="A1404" s="511" t="s">
        <v>27477</v>
      </c>
      <c r="B1404" s="511" t="s">
        <v>23769</v>
      </c>
      <c r="C1404" s="511" t="s">
        <v>5</v>
      </c>
      <c r="D1404" s="78" t="s">
        <v>66948</v>
      </c>
    </row>
    <row r="1405" spans="1:4" ht="13.5">
      <c r="A1405" s="511" t="s">
        <v>27478</v>
      </c>
      <c r="B1405" s="511" t="s">
        <v>23770</v>
      </c>
      <c r="C1405" s="511" t="s">
        <v>5</v>
      </c>
      <c r="D1405" s="78" t="s">
        <v>66958</v>
      </c>
    </row>
    <row r="1406" spans="1:4" ht="13.5">
      <c r="A1406" s="511" t="s">
        <v>27479</v>
      </c>
      <c r="B1406" s="511" t="s">
        <v>23771</v>
      </c>
      <c r="C1406" s="511" t="s">
        <v>5</v>
      </c>
      <c r="D1406" s="78" t="s">
        <v>66959</v>
      </c>
    </row>
    <row r="1407" spans="1:4" ht="13.5">
      <c r="A1407" s="511" t="s">
        <v>27480</v>
      </c>
      <c r="B1407" s="511" t="s">
        <v>23772</v>
      </c>
      <c r="C1407" s="511" t="s">
        <v>5</v>
      </c>
      <c r="D1407" s="78" t="s">
        <v>66960</v>
      </c>
    </row>
    <row r="1408" spans="1:4" ht="13.5">
      <c r="A1408" s="511" t="s">
        <v>27481</v>
      </c>
      <c r="B1408" s="511" t="s">
        <v>23773</v>
      </c>
      <c r="C1408" s="511" t="s">
        <v>5</v>
      </c>
      <c r="D1408" s="78" t="s">
        <v>66961</v>
      </c>
    </row>
    <row r="1409" spans="1:4" ht="13.5">
      <c r="A1409" s="511" t="s">
        <v>27482</v>
      </c>
      <c r="B1409" s="511" t="s">
        <v>23774</v>
      </c>
      <c r="C1409" s="511" t="s">
        <v>5</v>
      </c>
      <c r="D1409" s="78" t="s">
        <v>66962</v>
      </c>
    </row>
    <row r="1410" spans="1:4" ht="13.5">
      <c r="A1410" s="511" t="s">
        <v>27483</v>
      </c>
      <c r="B1410" s="511" t="s">
        <v>23775</v>
      </c>
      <c r="C1410" s="511" t="s">
        <v>5</v>
      </c>
      <c r="D1410" s="78" t="s">
        <v>66963</v>
      </c>
    </row>
    <row r="1411" spans="1:4" ht="13.5">
      <c r="A1411" s="511" t="s">
        <v>27484</v>
      </c>
      <c r="B1411" s="511" t="s">
        <v>23776</v>
      </c>
      <c r="C1411" s="511" t="s">
        <v>5</v>
      </c>
      <c r="D1411" s="78" t="s">
        <v>66964</v>
      </c>
    </row>
    <row r="1412" spans="1:4" ht="13.5">
      <c r="A1412" s="511" t="s">
        <v>27485</v>
      </c>
      <c r="B1412" s="511" t="s">
        <v>23777</v>
      </c>
      <c r="C1412" s="511" t="s">
        <v>5</v>
      </c>
      <c r="D1412" s="78" t="s">
        <v>66965</v>
      </c>
    </row>
    <row r="1413" spans="1:4" ht="13.5">
      <c r="A1413" s="511" t="s">
        <v>27486</v>
      </c>
      <c r="B1413" s="511" t="s">
        <v>23778</v>
      </c>
      <c r="C1413" s="511" t="s">
        <v>5</v>
      </c>
      <c r="D1413" s="78" t="s">
        <v>66966</v>
      </c>
    </row>
    <row r="1414" spans="1:4" ht="13.5">
      <c r="A1414" s="511" t="s">
        <v>49604</v>
      </c>
      <c r="B1414" s="511" t="s">
        <v>49605</v>
      </c>
      <c r="C1414" s="511" t="s">
        <v>5</v>
      </c>
      <c r="D1414" s="78" t="s">
        <v>66967</v>
      </c>
    </row>
    <row r="1415" spans="1:4" ht="13.5">
      <c r="A1415" s="511" t="s">
        <v>49606</v>
      </c>
      <c r="B1415" s="511" t="s">
        <v>49607</v>
      </c>
      <c r="C1415" s="511" t="s">
        <v>5</v>
      </c>
      <c r="D1415" s="78" t="s">
        <v>66968</v>
      </c>
    </row>
    <row r="1416" spans="1:4" ht="13.5">
      <c r="A1416" s="511" t="s">
        <v>49608</v>
      </c>
      <c r="B1416" s="511" t="s">
        <v>49609</v>
      </c>
      <c r="C1416" s="511" t="s">
        <v>5</v>
      </c>
      <c r="D1416" s="78" t="s">
        <v>66969</v>
      </c>
    </row>
    <row r="1417" spans="1:4" ht="13.5">
      <c r="A1417" s="511" t="s">
        <v>49610</v>
      </c>
      <c r="B1417" s="511" t="s">
        <v>49611</v>
      </c>
      <c r="C1417" s="511" t="s">
        <v>5</v>
      </c>
      <c r="D1417" s="78" t="s">
        <v>66970</v>
      </c>
    </row>
    <row r="1418" spans="1:4" ht="13.5">
      <c r="A1418" s="511" t="s">
        <v>49612</v>
      </c>
      <c r="B1418" s="511" t="s">
        <v>49613</v>
      </c>
      <c r="C1418" s="511" t="s">
        <v>5</v>
      </c>
      <c r="D1418" s="78" t="s">
        <v>66971</v>
      </c>
    </row>
    <row r="1419" spans="1:4" ht="13.5">
      <c r="A1419" s="511" t="s">
        <v>49614</v>
      </c>
      <c r="B1419" s="511" t="s">
        <v>49615</v>
      </c>
      <c r="C1419" s="511" t="s">
        <v>5</v>
      </c>
      <c r="D1419" s="78" t="s">
        <v>66972</v>
      </c>
    </row>
    <row r="1420" spans="1:4" ht="13.5">
      <c r="A1420" s="511" t="s">
        <v>49616</v>
      </c>
      <c r="B1420" s="511" t="s">
        <v>49617</v>
      </c>
      <c r="C1420" s="511" t="s">
        <v>5</v>
      </c>
      <c r="D1420" s="78" t="s">
        <v>66973</v>
      </c>
    </row>
    <row r="1421" spans="1:4" ht="13.5">
      <c r="A1421" s="511" t="s">
        <v>49618</v>
      </c>
      <c r="B1421" s="511" t="s">
        <v>49619</v>
      </c>
      <c r="C1421" s="511" t="s">
        <v>5</v>
      </c>
      <c r="D1421" s="78" t="s">
        <v>66974</v>
      </c>
    </row>
    <row r="1422" spans="1:4" ht="13.5">
      <c r="A1422" s="511" t="s">
        <v>49620</v>
      </c>
      <c r="B1422" s="511" t="s">
        <v>49621</v>
      </c>
      <c r="C1422" s="511" t="s">
        <v>5</v>
      </c>
      <c r="D1422" s="78" t="s">
        <v>66975</v>
      </c>
    </row>
    <row r="1423" spans="1:4" ht="13.5">
      <c r="A1423" s="511" t="s">
        <v>49622</v>
      </c>
      <c r="B1423" s="511" t="s">
        <v>49623</v>
      </c>
      <c r="C1423" s="511" t="s">
        <v>5</v>
      </c>
      <c r="D1423" s="78" t="s">
        <v>66976</v>
      </c>
    </row>
    <row r="1424" spans="1:4" ht="13.5">
      <c r="A1424" s="511" t="s">
        <v>49624</v>
      </c>
      <c r="B1424" s="511" t="s">
        <v>49625</v>
      </c>
      <c r="C1424" s="511" t="s">
        <v>5</v>
      </c>
      <c r="D1424" s="78" t="s">
        <v>66977</v>
      </c>
    </row>
    <row r="1425" spans="1:4" ht="13.5">
      <c r="A1425" s="511" t="s">
        <v>49626</v>
      </c>
      <c r="B1425" s="511" t="s">
        <v>49627</v>
      </c>
      <c r="C1425" s="511" t="s">
        <v>5</v>
      </c>
      <c r="D1425" s="78" t="s">
        <v>66978</v>
      </c>
    </row>
    <row r="1426" spans="1:4" ht="13.5">
      <c r="A1426" s="511" t="s">
        <v>49628</v>
      </c>
      <c r="B1426" s="511" t="s">
        <v>49629</v>
      </c>
      <c r="C1426" s="511" t="s">
        <v>5</v>
      </c>
      <c r="D1426" s="78" t="s">
        <v>66979</v>
      </c>
    </row>
    <row r="1427" spans="1:4" ht="13.5">
      <c r="A1427" s="511" t="s">
        <v>49630</v>
      </c>
      <c r="B1427" s="511" t="s">
        <v>49631</v>
      </c>
      <c r="C1427" s="511" t="s">
        <v>5</v>
      </c>
      <c r="D1427" s="78" t="s">
        <v>66980</v>
      </c>
    </row>
    <row r="1428" spans="1:4" ht="13.5">
      <c r="A1428" s="511" t="s">
        <v>49632</v>
      </c>
      <c r="B1428" s="511" t="s">
        <v>49633</v>
      </c>
      <c r="C1428" s="511" t="s">
        <v>5</v>
      </c>
      <c r="D1428" s="78" t="s">
        <v>66981</v>
      </c>
    </row>
    <row r="1429" spans="1:4" ht="13.5">
      <c r="A1429" s="511" t="s">
        <v>49634</v>
      </c>
      <c r="B1429" s="511" t="s">
        <v>49635</v>
      </c>
      <c r="C1429" s="511" t="s">
        <v>5</v>
      </c>
      <c r="D1429" s="78" t="s">
        <v>66982</v>
      </c>
    </row>
    <row r="1430" spans="1:4" ht="13.5">
      <c r="A1430" s="511" t="s">
        <v>49636</v>
      </c>
      <c r="B1430" s="511" t="s">
        <v>49637</v>
      </c>
      <c r="C1430" s="511" t="s">
        <v>5</v>
      </c>
      <c r="D1430" s="78" t="s">
        <v>66983</v>
      </c>
    </row>
    <row r="1431" spans="1:4" ht="13.5">
      <c r="A1431" s="511" t="s">
        <v>49638</v>
      </c>
      <c r="B1431" s="511" t="s">
        <v>49639</v>
      </c>
      <c r="C1431" s="511" t="s">
        <v>5</v>
      </c>
      <c r="D1431" s="78" t="s">
        <v>66984</v>
      </c>
    </row>
    <row r="1432" spans="1:4" ht="13.5">
      <c r="A1432" s="511" t="s">
        <v>49640</v>
      </c>
      <c r="B1432" s="511" t="s">
        <v>49641</v>
      </c>
      <c r="C1432" s="511" t="s">
        <v>5</v>
      </c>
      <c r="D1432" s="78" t="s">
        <v>66985</v>
      </c>
    </row>
    <row r="1433" spans="1:4" ht="13.5">
      <c r="A1433" s="511" t="s">
        <v>49642</v>
      </c>
      <c r="B1433" s="511" t="s">
        <v>49643</v>
      </c>
      <c r="C1433" s="511" t="s">
        <v>5</v>
      </c>
      <c r="D1433" s="78" t="s">
        <v>66986</v>
      </c>
    </row>
    <row r="1434" spans="1:4" ht="13.5">
      <c r="A1434" s="511" t="s">
        <v>49644</v>
      </c>
      <c r="B1434" s="511" t="s">
        <v>49645</v>
      </c>
      <c r="C1434" s="511" t="s">
        <v>51</v>
      </c>
      <c r="D1434" s="78" t="s">
        <v>51335</v>
      </c>
    </row>
    <row r="1435" spans="1:4" ht="13.5">
      <c r="A1435" s="511" t="s">
        <v>49646</v>
      </c>
      <c r="B1435" s="511" t="s">
        <v>49647</v>
      </c>
      <c r="C1435" s="511" t="s">
        <v>51</v>
      </c>
      <c r="D1435" s="78" t="s">
        <v>55651</v>
      </c>
    </row>
    <row r="1436" spans="1:4" ht="13.5">
      <c r="A1436" s="511" t="s">
        <v>49649</v>
      </c>
      <c r="B1436" s="511" t="s">
        <v>49650</v>
      </c>
      <c r="C1436" s="511" t="s">
        <v>13</v>
      </c>
      <c r="D1436" s="78" t="s">
        <v>63375</v>
      </c>
    </row>
    <row r="1437" spans="1:4" ht="13.5">
      <c r="A1437" s="511" t="s">
        <v>27487</v>
      </c>
      <c r="B1437" s="511" t="s">
        <v>49651</v>
      </c>
      <c r="C1437" s="511" t="s">
        <v>13</v>
      </c>
      <c r="D1437" s="78" t="s">
        <v>66987</v>
      </c>
    </row>
    <row r="1438" spans="1:4" ht="13.5">
      <c r="A1438" s="511" t="s">
        <v>66988</v>
      </c>
      <c r="B1438" s="511" t="s">
        <v>66989</v>
      </c>
      <c r="C1438" s="511" t="s">
        <v>36</v>
      </c>
      <c r="D1438" s="78" t="s">
        <v>57324</v>
      </c>
    </row>
    <row r="1439" spans="1:4" ht="13.5">
      <c r="A1439" s="511" t="s">
        <v>66990</v>
      </c>
      <c r="B1439" s="511" t="s">
        <v>66991</v>
      </c>
      <c r="C1439" s="511" t="s">
        <v>36</v>
      </c>
      <c r="D1439" s="78" t="s">
        <v>65406</v>
      </c>
    </row>
    <row r="1440" spans="1:4" ht="13.5">
      <c r="A1440" s="511" t="s">
        <v>66992</v>
      </c>
      <c r="B1440" s="511" t="s">
        <v>66993</v>
      </c>
      <c r="C1440" s="511" t="s">
        <v>36</v>
      </c>
      <c r="D1440" s="78" t="s">
        <v>66425</v>
      </c>
    </row>
    <row r="1441" spans="1:4" ht="13.5">
      <c r="A1441" s="511" t="s">
        <v>66994</v>
      </c>
      <c r="B1441" s="511" t="s">
        <v>66995</v>
      </c>
      <c r="C1441" s="511" t="s">
        <v>36</v>
      </c>
      <c r="D1441" s="78" t="s">
        <v>49713</v>
      </c>
    </row>
    <row r="1442" spans="1:4" ht="13.5">
      <c r="A1442" s="511" t="s">
        <v>66996</v>
      </c>
      <c r="B1442" s="511" t="s">
        <v>66997</v>
      </c>
      <c r="C1442" s="511" t="s">
        <v>36</v>
      </c>
      <c r="D1442" s="78" t="s">
        <v>66998</v>
      </c>
    </row>
    <row r="1443" spans="1:4" ht="13.5">
      <c r="A1443" s="511" t="s">
        <v>66999</v>
      </c>
      <c r="B1443" s="511" t="s">
        <v>67000</v>
      </c>
      <c r="C1443" s="511" t="s">
        <v>36</v>
      </c>
      <c r="D1443" s="78" t="s">
        <v>67001</v>
      </c>
    </row>
    <row r="1444" spans="1:4" ht="13.5">
      <c r="A1444" s="511" t="s">
        <v>67002</v>
      </c>
      <c r="B1444" s="511" t="s">
        <v>67003</v>
      </c>
      <c r="C1444" s="511" t="s">
        <v>36</v>
      </c>
      <c r="D1444" s="78" t="s">
        <v>67004</v>
      </c>
    </row>
    <row r="1445" spans="1:4" ht="13.5">
      <c r="A1445" s="511" t="s">
        <v>67005</v>
      </c>
      <c r="B1445" s="511" t="s">
        <v>67006</v>
      </c>
      <c r="C1445" s="511" t="s">
        <v>36</v>
      </c>
      <c r="D1445" s="78" t="s">
        <v>67007</v>
      </c>
    </row>
    <row r="1446" spans="1:4" ht="13.5">
      <c r="A1446" s="511" t="s">
        <v>67008</v>
      </c>
      <c r="B1446" s="511" t="s">
        <v>67009</v>
      </c>
      <c r="C1446" s="511" t="s">
        <v>36</v>
      </c>
      <c r="D1446" s="78" t="s">
        <v>67010</v>
      </c>
    </row>
    <row r="1447" spans="1:4" ht="13.5">
      <c r="A1447" s="511" t="s">
        <v>67011</v>
      </c>
      <c r="B1447" s="511" t="s">
        <v>67012</v>
      </c>
      <c r="C1447" s="511" t="s">
        <v>36</v>
      </c>
      <c r="D1447" s="78" t="s">
        <v>67013</v>
      </c>
    </row>
    <row r="1448" spans="1:4" ht="13.5">
      <c r="A1448" s="511" t="s">
        <v>67014</v>
      </c>
      <c r="B1448" s="511" t="s">
        <v>67015</v>
      </c>
      <c r="C1448" s="511" t="s">
        <v>36</v>
      </c>
      <c r="D1448" s="78" t="s">
        <v>67016</v>
      </c>
    </row>
    <row r="1449" spans="1:4" ht="13.5">
      <c r="A1449" s="511" t="s">
        <v>67017</v>
      </c>
      <c r="B1449" s="511" t="s">
        <v>67018</v>
      </c>
      <c r="C1449" s="511" t="s">
        <v>36</v>
      </c>
      <c r="D1449" s="78" t="s">
        <v>67019</v>
      </c>
    </row>
    <row r="1450" spans="1:4" ht="13.5">
      <c r="A1450" s="511" t="s">
        <v>67020</v>
      </c>
      <c r="B1450" s="511" t="s">
        <v>67021</v>
      </c>
      <c r="C1450" s="511" t="s">
        <v>36</v>
      </c>
      <c r="D1450" s="78" t="s">
        <v>64543</v>
      </c>
    </row>
    <row r="1451" spans="1:4" ht="13.5">
      <c r="A1451" s="511" t="s">
        <v>67022</v>
      </c>
      <c r="B1451" s="511" t="s">
        <v>67023</v>
      </c>
      <c r="C1451" s="511" t="s">
        <v>36</v>
      </c>
      <c r="D1451" s="78" t="s">
        <v>67024</v>
      </c>
    </row>
    <row r="1452" spans="1:4" ht="13.5">
      <c r="A1452" s="511" t="s">
        <v>67025</v>
      </c>
      <c r="B1452" s="511" t="s">
        <v>67026</v>
      </c>
      <c r="C1452" s="511" t="s">
        <v>36</v>
      </c>
      <c r="D1452" s="78" t="s">
        <v>67027</v>
      </c>
    </row>
    <row r="1453" spans="1:4" ht="13.5">
      <c r="A1453" s="511" t="s">
        <v>67028</v>
      </c>
      <c r="B1453" s="511" t="s">
        <v>67029</v>
      </c>
      <c r="C1453" s="511" t="s">
        <v>36</v>
      </c>
      <c r="D1453" s="78" t="s">
        <v>67030</v>
      </c>
    </row>
    <row r="1454" spans="1:4" ht="13.5">
      <c r="A1454" s="511" t="s">
        <v>67031</v>
      </c>
      <c r="B1454" s="511" t="s">
        <v>67032</v>
      </c>
      <c r="C1454" s="511" t="s">
        <v>36</v>
      </c>
      <c r="D1454" s="78" t="s">
        <v>65119</v>
      </c>
    </row>
    <row r="1455" spans="1:4" ht="13.5">
      <c r="A1455" s="511" t="s">
        <v>67033</v>
      </c>
      <c r="B1455" s="511" t="s">
        <v>67034</v>
      </c>
      <c r="C1455" s="511" t="s">
        <v>36</v>
      </c>
      <c r="D1455" s="78" t="s">
        <v>64388</v>
      </c>
    </row>
    <row r="1456" spans="1:4" ht="13.5">
      <c r="A1456" s="511" t="s">
        <v>67035</v>
      </c>
      <c r="B1456" s="511" t="s">
        <v>67036</v>
      </c>
      <c r="C1456" s="511" t="s">
        <v>36</v>
      </c>
      <c r="D1456" s="78" t="s">
        <v>66630</v>
      </c>
    </row>
    <row r="1457" spans="1:4" ht="13.5">
      <c r="A1457" s="511" t="s">
        <v>67037</v>
      </c>
      <c r="B1457" s="511" t="s">
        <v>67038</v>
      </c>
      <c r="C1457" s="511" t="s">
        <v>36</v>
      </c>
      <c r="D1457" s="78" t="s">
        <v>62299</v>
      </c>
    </row>
    <row r="1458" spans="1:4" ht="13.5">
      <c r="A1458" s="511" t="s">
        <v>67039</v>
      </c>
      <c r="B1458" s="511" t="s">
        <v>67040</v>
      </c>
      <c r="C1458" s="511" t="s">
        <v>36</v>
      </c>
      <c r="D1458" s="78" t="s">
        <v>55703</v>
      </c>
    </row>
    <row r="1459" spans="1:4" ht="13.5">
      <c r="A1459" s="511" t="s">
        <v>67041</v>
      </c>
      <c r="B1459" s="511" t="s">
        <v>67042</v>
      </c>
      <c r="C1459" s="511" t="s">
        <v>36</v>
      </c>
      <c r="D1459" s="78" t="s">
        <v>49472</v>
      </c>
    </row>
    <row r="1460" spans="1:4" ht="13.5">
      <c r="A1460" s="511" t="s">
        <v>67043</v>
      </c>
      <c r="B1460" s="511" t="s">
        <v>67044</v>
      </c>
      <c r="C1460" s="511" t="s">
        <v>36</v>
      </c>
      <c r="D1460" s="78" t="s">
        <v>61352</v>
      </c>
    </row>
    <row r="1461" spans="1:4" ht="13.5">
      <c r="A1461" s="511" t="s">
        <v>67045</v>
      </c>
      <c r="B1461" s="511" t="s">
        <v>67046</v>
      </c>
      <c r="C1461" s="511" t="s">
        <v>5</v>
      </c>
      <c r="D1461" s="78" t="s">
        <v>56270</v>
      </c>
    </row>
    <row r="1462" spans="1:4" ht="13.5">
      <c r="A1462" s="511" t="s">
        <v>67047</v>
      </c>
      <c r="B1462" s="511" t="s">
        <v>67048</v>
      </c>
      <c r="C1462" s="511" t="s">
        <v>5</v>
      </c>
      <c r="D1462" s="78" t="s">
        <v>58294</v>
      </c>
    </row>
    <row r="1463" spans="1:4" ht="13.5">
      <c r="A1463" s="511" t="s">
        <v>67049</v>
      </c>
      <c r="B1463" s="511" t="s">
        <v>67050</v>
      </c>
      <c r="C1463" s="511" t="s">
        <v>5</v>
      </c>
      <c r="D1463" s="78" t="s">
        <v>67051</v>
      </c>
    </row>
    <row r="1464" spans="1:4" ht="13.5">
      <c r="A1464" s="511" t="s">
        <v>67052</v>
      </c>
      <c r="B1464" s="511" t="s">
        <v>67053</v>
      </c>
      <c r="C1464" s="511" t="s">
        <v>13</v>
      </c>
      <c r="D1464" s="78" t="s">
        <v>52248</v>
      </c>
    </row>
    <row r="1465" spans="1:4" ht="13.5">
      <c r="A1465" s="511" t="s">
        <v>67054</v>
      </c>
      <c r="B1465" s="511" t="s">
        <v>67055</v>
      </c>
      <c r="C1465" s="511" t="s">
        <v>13</v>
      </c>
      <c r="D1465" s="78" t="s">
        <v>67056</v>
      </c>
    </row>
    <row r="1466" spans="1:4" ht="13.5">
      <c r="A1466" s="511" t="s">
        <v>67057</v>
      </c>
      <c r="B1466" s="511" t="s">
        <v>67058</v>
      </c>
      <c r="C1466" s="511" t="s">
        <v>13</v>
      </c>
      <c r="D1466" s="78" t="s">
        <v>60728</v>
      </c>
    </row>
    <row r="1467" spans="1:4" ht="13.5">
      <c r="A1467" s="511" t="s">
        <v>67059</v>
      </c>
      <c r="B1467" s="511" t="s">
        <v>67060</v>
      </c>
      <c r="C1467" s="511" t="s">
        <v>22</v>
      </c>
      <c r="D1467" s="78" t="s">
        <v>67061</v>
      </c>
    </row>
    <row r="1468" spans="1:4" ht="13.5">
      <c r="A1468" s="511" t="s">
        <v>67062</v>
      </c>
      <c r="B1468" s="511" t="s">
        <v>67063</v>
      </c>
      <c r="C1468" s="511" t="s">
        <v>22</v>
      </c>
      <c r="D1468" s="78" t="s">
        <v>67064</v>
      </c>
    </row>
    <row r="1469" spans="1:4" ht="13.5">
      <c r="A1469" s="511" t="s">
        <v>67065</v>
      </c>
      <c r="B1469" s="511" t="s">
        <v>67066</v>
      </c>
      <c r="C1469" s="511" t="s">
        <v>22</v>
      </c>
      <c r="D1469" s="78" t="s">
        <v>67067</v>
      </c>
    </row>
    <row r="1470" spans="1:4" ht="13.5">
      <c r="A1470" s="511" t="s">
        <v>67068</v>
      </c>
      <c r="B1470" s="511" t="s">
        <v>67069</v>
      </c>
      <c r="C1470" s="511" t="s">
        <v>22</v>
      </c>
      <c r="D1470" s="78" t="s">
        <v>67070</v>
      </c>
    </row>
    <row r="1471" spans="1:4" ht="13.5">
      <c r="A1471" s="511" t="s">
        <v>67071</v>
      </c>
      <c r="B1471" s="511" t="s">
        <v>67072</v>
      </c>
      <c r="C1471" s="511" t="s">
        <v>36</v>
      </c>
      <c r="D1471" s="78" t="s">
        <v>63639</v>
      </c>
    </row>
    <row r="1472" spans="1:4" ht="13.5">
      <c r="A1472" s="511" t="s">
        <v>67073</v>
      </c>
      <c r="B1472" s="511" t="s">
        <v>67074</v>
      </c>
      <c r="C1472" s="511" t="s">
        <v>36</v>
      </c>
      <c r="D1472" s="78" t="s">
        <v>56934</v>
      </c>
    </row>
    <row r="1473" spans="1:4" ht="13.5">
      <c r="A1473" s="511" t="s">
        <v>67075</v>
      </c>
      <c r="B1473" s="511" t="s">
        <v>67076</v>
      </c>
      <c r="C1473" s="511" t="s">
        <v>5</v>
      </c>
      <c r="D1473" s="78" t="s">
        <v>57003</v>
      </c>
    </row>
    <row r="1474" spans="1:4" ht="13.5">
      <c r="A1474" s="511" t="s">
        <v>67077</v>
      </c>
      <c r="B1474" s="511" t="s">
        <v>67078</v>
      </c>
      <c r="C1474" s="511" t="s">
        <v>5</v>
      </c>
      <c r="D1474" s="78" t="s">
        <v>56928</v>
      </c>
    </row>
    <row r="1475" spans="1:4" ht="13.5">
      <c r="A1475" s="511" t="s">
        <v>67079</v>
      </c>
      <c r="B1475" s="511" t="s">
        <v>67080</v>
      </c>
      <c r="C1475" s="511" t="s">
        <v>5</v>
      </c>
      <c r="D1475" s="78" t="s">
        <v>64157</v>
      </c>
    </row>
    <row r="1476" spans="1:4" ht="13.5">
      <c r="A1476" s="511" t="s">
        <v>67081</v>
      </c>
      <c r="B1476" s="511" t="s">
        <v>67082</v>
      </c>
      <c r="C1476" s="511" t="s">
        <v>13</v>
      </c>
      <c r="D1476" s="78" t="s">
        <v>59191</v>
      </c>
    </row>
    <row r="1477" spans="1:4" ht="13.5">
      <c r="A1477" s="511" t="s">
        <v>27488</v>
      </c>
      <c r="B1477" s="511" t="s">
        <v>23780</v>
      </c>
      <c r="C1477" s="511" t="s">
        <v>22</v>
      </c>
      <c r="D1477" s="78" t="s">
        <v>67083</v>
      </c>
    </row>
    <row r="1478" spans="1:4" ht="13.5">
      <c r="A1478" s="511" t="s">
        <v>27489</v>
      </c>
      <c r="B1478" s="511" t="s">
        <v>23781</v>
      </c>
      <c r="C1478" s="511" t="s">
        <v>22</v>
      </c>
      <c r="D1478" s="78" t="s">
        <v>67084</v>
      </c>
    </row>
    <row r="1479" spans="1:4" ht="13.5">
      <c r="A1479" s="511" t="s">
        <v>27490</v>
      </c>
      <c r="B1479" s="511" t="s">
        <v>23782</v>
      </c>
      <c r="C1479" s="511" t="s">
        <v>22</v>
      </c>
      <c r="D1479" s="78" t="s">
        <v>67085</v>
      </c>
    </row>
    <row r="1480" spans="1:4" ht="13.5">
      <c r="A1480" s="511" t="s">
        <v>27491</v>
      </c>
      <c r="B1480" s="511" t="s">
        <v>23783</v>
      </c>
      <c r="C1480" s="511" t="s">
        <v>22</v>
      </c>
      <c r="D1480" s="78" t="s">
        <v>67086</v>
      </c>
    </row>
    <row r="1481" spans="1:4" ht="13.5">
      <c r="A1481" s="511" t="s">
        <v>27492</v>
      </c>
      <c r="B1481" s="511" t="s">
        <v>23784</v>
      </c>
      <c r="C1481" s="511" t="s">
        <v>22</v>
      </c>
      <c r="D1481" s="78" t="s">
        <v>67087</v>
      </c>
    </row>
    <row r="1482" spans="1:4" ht="13.5">
      <c r="A1482" s="511" t="s">
        <v>27493</v>
      </c>
      <c r="B1482" s="511" t="s">
        <v>23785</v>
      </c>
      <c r="C1482" s="511" t="s">
        <v>22</v>
      </c>
      <c r="D1482" s="78" t="s">
        <v>67088</v>
      </c>
    </row>
    <row r="1483" spans="1:4" ht="13.5">
      <c r="A1483" s="511" t="s">
        <v>27494</v>
      </c>
      <c r="B1483" s="511" t="s">
        <v>23786</v>
      </c>
      <c r="C1483" s="511" t="s">
        <v>22</v>
      </c>
      <c r="D1483" s="78" t="s">
        <v>67089</v>
      </c>
    </row>
    <row r="1484" spans="1:4" ht="13.5">
      <c r="A1484" s="511" t="s">
        <v>27495</v>
      </c>
      <c r="B1484" s="511" t="s">
        <v>23787</v>
      </c>
      <c r="C1484" s="511" t="s">
        <v>22</v>
      </c>
      <c r="D1484" s="78" t="s">
        <v>67090</v>
      </c>
    </row>
    <row r="1485" spans="1:4" ht="13.5">
      <c r="A1485" s="511" t="s">
        <v>27496</v>
      </c>
      <c r="B1485" s="511" t="s">
        <v>23788</v>
      </c>
      <c r="C1485" s="511" t="s">
        <v>22</v>
      </c>
      <c r="D1485" s="78" t="s">
        <v>67091</v>
      </c>
    </row>
    <row r="1486" spans="1:4" ht="13.5">
      <c r="A1486" s="511" t="s">
        <v>27497</v>
      </c>
      <c r="B1486" s="511" t="s">
        <v>23789</v>
      </c>
      <c r="C1486" s="511" t="s">
        <v>22</v>
      </c>
      <c r="D1486" s="78" t="s">
        <v>67092</v>
      </c>
    </row>
    <row r="1487" spans="1:4" ht="13.5">
      <c r="A1487" s="511" t="s">
        <v>27498</v>
      </c>
      <c r="B1487" s="511" t="s">
        <v>23790</v>
      </c>
      <c r="C1487" s="511" t="s">
        <v>22</v>
      </c>
      <c r="D1487" s="78" t="s">
        <v>67093</v>
      </c>
    </row>
    <row r="1488" spans="1:4" ht="13.5">
      <c r="A1488" s="511" t="s">
        <v>27499</v>
      </c>
      <c r="B1488" s="511" t="s">
        <v>23791</v>
      </c>
      <c r="C1488" s="511" t="s">
        <v>22</v>
      </c>
      <c r="D1488" s="78" t="s">
        <v>67094</v>
      </c>
    </row>
    <row r="1489" spans="1:4" ht="13.5">
      <c r="A1489" s="511" t="s">
        <v>27500</v>
      </c>
      <c r="B1489" s="511" t="s">
        <v>23792</v>
      </c>
      <c r="C1489" s="511" t="s">
        <v>13</v>
      </c>
      <c r="D1489" s="78" t="s">
        <v>67095</v>
      </c>
    </row>
    <row r="1490" spans="1:4" ht="13.5">
      <c r="A1490" s="511" t="s">
        <v>27501</v>
      </c>
      <c r="B1490" s="511" t="s">
        <v>23793</v>
      </c>
      <c r="C1490" s="511" t="s">
        <v>13</v>
      </c>
      <c r="D1490" s="78" t="s">
        <v>67096</v>
      </c>
    </row>
    <row r="1491" spans="1:4" ht="13.5">
      <c r="A1491" s="511" t="s">
        <v>27502</v>
      </c>
      <c r="B1491" s="511" t="s">
        <v>23794</v>
      </c>
      <c r="C1491" s="511" t="s">
        <v>13</v>
      </c>
      <c r="D1491" s="78" t="s">
        <v>64871</v>
      </c>
    </row>
    <row r="1492" spans="1:4" ht="13.5">
      <c r="A1492" s="511" t="s">
        <v>27503</v>
      </c>
      <c r="B1492" s="511" t="s">
        <v>23795</v>
      </c>
      <c r="C1492" s="511" t="s">
        <v>22</v>
      </c>
      <c r="D1492" s="78" t="s">
        <v>67097</v>
      </c>
    </row>
    <row r="1493" spans="1:4" ht="13.5">
      <c r="A1493" s="511" t="s">
        <v>27504</v>
      </c>
      <c r="B1493" s="511" t="s">
        <v>23796</v>
      </c>
      <c r="C1493" s="511" t="s">
        <v>13</v>
      </c>
      <c r="D1493" s="78" t="s">
        <v>67098</v>
      </c>
    </row>
    <row r="1494" spans="1:4" ht="13.5">
      <c r="A1494" s="511" t="s">
        <v>27505</v>
      </c>
      <c r="B1494" s="511" t="s">
        <v>23797</v>
      </c>
      <c r="C1494" s="511" t="s">
        <v>13</v>
      </c>
      <c r="D1494" s="78" t="s">
        <v>56699</v>
      </c>
    </row>
    <row r="1495" spans="1:4" ht="13.5">
      <c r="A1495" s="511" t="s">
        <v>27506</v>
      </c>
      <c r="B1495" s="511" t="s">
        <v>23798</v>
      </c>
      <c r="C1495" s="511" t="s">
        <v>13</v>
      </c>
      <c r="D1495" s="78" t="s">
        <v>67099</v>
      </c>
    </row>
    <row r="1496" spans="1:4" ht="13.5">
      <c r="A1496" s="511" t="s">
        <v>27507</v>
      </c>
      <c r="B1496" s="511" t="s">
        <v>23799</v>
      </c>
      <c r="C1496" s="511" t="s">
        <v>13</v>
      </c>
      <c r="D1496" s="78" t="s">
        <v>67100</v>
      </c>
    </row>
    <row r="1497" spans="1:4" ht="13.5">
      <c r="A1497" s="511" t="s">
        <v>27508</v>
      </c>
      <c r="B1497" s="511" t="s">
        <v>23800</v>
      </c>
      <c r="C1497" s="511" t="s">
        <v>13</v>
      </c>
      <c r="D1497" s="78" t="s">
        <v>67101</v>
      </c>
    </row>
    <row r="1498" spans="1:4" ht="13.5">
      <c r="A1498" s="511" t="s">
        <v>27509</v>
      </c>
      <c r="B1498" s="511" t="s">
        <v>23801</v>
      </c>
      <c r="C1498" s="511" t="s">
        <v>13</v>
      </c>
      <c r="D1498" s="78" t="s">
        <v>67102</v>
      </c>
    </row>
    <row r="1499" spans="1:4" ht="13.5">
      <c r="A1499" s="511" t="s">
        <v>27510</v>
      </c>
      <c r="B1499" s="511" t="s">
        <v>23802</v>
      </c>
      <c r="C1499" s="511" t="s">
        <v>13</v>
      </c>
      <c r="D1499" s="78" t="s">
        <v>67103</v>
      </c>
    </row>
    <row r="1500" spans="1:4" ht="13.5">
      <c r="A1500" s="511" t="s">
        <v>27511</v>
      </c>
      <c r="B1500" s="511" t="s">
        <v>23803</v>
      </c>
      <c r="C1500" s="511" t="s">
        <v>13</v>
      </c>
      <c r="D1500" s="78" t="s">
        <v>63682</v>
      </c>
    </row>
    <row r="1501" spans="1:4" ht="13.5">
      <c r="A1501" s="511" t="s">
        <v>27512</v>
      </c>
      <c r="B1501" s="511" t="s">
        <v>23804</v>
      </c>
      <c r="C1501" s="511" t="s">
        <v>13</v>
      </c>
      <c r="D1501" s="78" t="s">
        <v>67104</v>
      </c>
    </row>
    <row r="1502" spans="1:4" ht="13.5">
      <c r="A1502" s="511" t="s">
        <v>27513</v>
      </c>
      <c r="B1502" s="511" t="s">
        <v>23805</v>
      </c>
      <c r="C1502" s="511" t="s">
        <v>13</v>
      </c>
      <c r="D1502" s="78" t="s">
        <v>67105</v>
      </c>
    </row>
    <row r="1503" spans="1:4" ht="13.5">
      <c r="A1503" s="511" t="s">
        <v>27514</v>
      </c>
      <c r="B1503" s="511" t="s">
        <v>23806</v>
      </c>
      <c r="C1503" s="511" t="s">
        <v>13</v>
      </c>
      <c r="D1503" s="78" t="s">
        <v>56752</v>
      </c>
    </row>
    <row r="1504" spans="1:4" ht="13.5">
      <c r="A1504" s="511" t="s">
        <v>27515</v>
      </c>
      <c r="B1504" s="511" t="s">
        <v>23807</v>
      </c>
      <c r="C1504" s="511" t="s">
        <v>13</v>
      </c>
      <c r="D1504" s="78" t="s">
        <v>67106</v>
      </c>
    </row>
    <row r="1505" spans="1:4" ht="13.5">
      <c r="A1505" s="511" t="s">
        <v>27516</v>
      </c>
      <c r="B1505" s="511" t="s">
        <v>23808</v>
      </c>
      <c r="C1505" s="511" t="s">
        <v>13</v>
      </c>
      <c r="D1505" s="78" t="s">
        <v>67107</v>
      </c>
    </row>
    <row r="1506" spans="1:4" ht="13.5">
      <c r="A1506" s="511" t="s">
        <v>27517</v>
      </c>
      <c r="B1506" s="511" t="s">
        <v>23809</v>
      </c>
      <c r="C1506" s="511" t="s">
        <v>13</v>
      </c>
      <c r="D1506" s="78" t="s">
        <v>67108</v>
      </c>
    </row>
    <row r="1507" spans="1:4" ht="13.5">
      <c r="A1507" s="511" t="s">
        <v>27518</v>
      </c>
      <c r="B1507" s="511" t="s">
        <v>23810</v>
      </c>
      <c r="C1507" s="511" t="s">
        <v>13</v>
      </c>
      <c r="D1507" s="78" t="s">
        <v>67109</v>
      </c>
    </row>
    <row r="1508" spans="1:4" ht="13.5">
      <c r="A1508" s="511" t="s">
        <v>27519</v>
      </c>
      <c r="B1508" s="511" t="s">
        <v>23811</v>
      </c>
      <c r="C1508" s="511" t="s">
        <v>13</v>
      </c>
      <c r="D1508" s="78" t="s">
        <v>56467</v>
      </c>
    </row>
    <row r="1509" spans="1:4" ht="13.5">
      <c r="A1509" s="511" t="s">
        <v>27520</v>
      </c>
      <c r="B1509" s="511" t="s">
        <v>23812</v>
      </c>
      <c r="C1509" s="511" t="s">
        <v>13</v>
      </c>
      <c r="D1509" s="78" t="s">
        <v>67110</v>
      </c>
    </row>
    <row r="1510" spans="1:4" ht="13.5">
      <c r="A1510" s="511" t="s">
        <v>27521</v>
      </c>
      <c r="B1510" s="511" t="s">
        <v>23813</v>
      </c>
      <c r="C1510" s="511" t="s">
        <v>13</v>
      </c>
      <c r="D1510" s="78" t="s">
        <v>67111</v>
      </c>
    </row>
    <row r="1511" spans="1:4" ht="13.5">
      <c r="A1511" s="511" t="s">
        <v>27522</v>
      </c>
      <c r="B1511" s="511" t="s">
        <v>23814</v>
      </c>
      <c r="C1511" s="511" t="s">
        <v>13</v>
      </c>
      <c r="D1511" s="78" t="s">
        <v>67112</v>
      </c>
    </row>
    <row r="1512" spans="1:4" ht="13.5">
      <c r="A1512" s="511" t="s">
        <v>27523</v>
      </c>
      <c r="B1512" s="511" t="s">
        <v>23815</v>
      </c>
      <c r="C1512" s="511" t="s">
        <v>13</v>
      </c>
      <c r="D1512" s="78" t="s">
        <v>67113</v>
      </c>
    </row>
    <row r="1513" spans="1:4" ht="13.5">
      <c r="A1513" s="511" t="s">
        <v>27524</v>
      </c>
      <c r="B1513" s="511" t="s">
        <v>23816</v>
      </c>
      <c r="C1513" s="511" t="s">
        <v>13</v>
      </c>
      <c r="D1513" s="78" t="s">
        <v>67114</v>
      </c>
    </row>
    <row r="1514" spans="1:4" ht="13.5">
      <c r="A1514" s="511" t="s">
        <v>27525</v>
      </c>
      <c r="B1514" s="511" t="s">
        <v>23817</v>
      </c>
      <c r="C1514" s="511" t="s">
        <v>13</v>
      </c>
      <c r="D1514" s="78" t="s">
        <v>67115</v>
      </c>
    </row>
    <row r="1515" spans="1:4" ht="13.5">
      <c r="A1515" s="511" t="s">
        <v>27526</v>
      </c>
      <c r="B1515" s="511" t="s">
        <v>23818</v>
      </c>
      <c r="C1515" s="511" t="s">
        <v>13</v>
      </c>
      <c r="D1515" s="78" t="s">
        <v>67116</v>
      </c>
    </row>
    <row r="1516" spans="1:4" ht="13.5">
      <c r="A1516" s="511" t="s">
        <v>27527</v>
      </c>
      <c r="B1516" s="511" t="s">
        <v>23819</v>
      </c>
      <c r="C1516" s="511" t="s">
        <v>13</v>
      </c>
      <c r="D1516" s="78" t="s">
        <v>67117</v>
      </c>
    </row>
    <row r="1517" spans="1:4" ht="13.5">
      <c r="A1517" s="511" t="s">
        <v>27528</v>
      </c>
      <c r="B1517" s="511" t="s">
        <v>23820</v>
      </c>
      <c r="C1517" s="511" t="s">
        <v>13</v>
      </c>
      <c r="D1517" s="78" t="s">
        <v>67118</v>
      </c>
    </row>
    <row r="1518" spans="1:4" ht="13.5">
      <c r="A1518" s="511" t="s">
        <v>27529</v>
      </c>
      <c r="B1518" s="511" t="s">
        <v>23821</v>
      </c>
      <c r="C1518" s="511" t="s">
        <v>13</v>
      </c>
      <c r="D1518" s="78" t="s">
        <v>56447</v>
      </c>
    </row>
    <row r="1519" spans="1:4" ht="13.5">
      <c r="A1519" s="511" t="s">
        <v>27530</v>
      </c>
      <c r="B1519" s="511" t="s">
        <v>23822</v>
      </c>
      <c r="C1519" s="511" t="s">
        <v>13</v>
      </c>
      <c r="D1519" s="78" t="s">
        <v>67119</v>
      </c>
    </row>
    <row r="1520" spans="1:4" ht="13.5">
      <c r="A1520" s="511" t="s">
        <v>27531</v>
      </c>
      <c r="B1520" s="511" t="s">
        <v>23823</v>
      </c>
      <c r="C1520" s="511" t="s">
        <v>13</v>
      </c>
      <c r="D1520" s="78" t="s">
        <v>67120</v>
      </c>
    </row>
    <row r="1521" spans="1:4" ht="13.5">
      <c r="A1521" s="511" t="s">
        <v>27532</v>
      </c>
      <c r="B1521" s="511" t="s">
        <v>23824</v>
      </c>
      <c r="C1521" s="511" t="s">
        <v>13</v>
      </c>
      <c r="D1521" s="78" t="s">
        <v>67121</v>
      </c>
    </row>
    <row r="1522" spans="1:4" ht="13.5">
      <c r="A1522" s="511" t="s">
        <v>27533</v>
      </c>
      <c r="B1522" s="511" t="s">
        <v>23825</v>
      </c>
      <c r="C1522" s="511" t="s">
        <v>13</v>
      </c>
      <c r="D1522" s="78" t="s">
        <v>67122</v>
      </c>
    </row>
    <row r="1523" spans="1:4" ht="13.5">
      <c r="A1523" s="511" t="s">
        <v>27534</v>
      </c>
      <c r="B1523" s="511" t="s">
        <v>23826</v>
      </c>
      <c r="C1523" s="511" t="s">
        <v>13</v>
      </c>
      <c r="D1523" s="78" t="s">
        <v>56418</v>
      </c>
    </row>
    <row r="1524" spans="1:4" ht="13.5">
      <c r="A1524" s="511" t="s">
        <v>27535</v>
      </c>
      <c r="B1524" s="511" t="s">
        <v>23827</v>
      </c>
      <c r="C1524" s="511" t="s">
        <v>13</v>
      </c>
      <c r="D1524" s="78" t="s">
        <v>67123</v>
      </c>
    </row>
    <row r="1525" spans="1:4" ht="13.5">
      <c r="A1525" s="511" t="s">
        <v>27536</v>
      </c>
      <c r="B1525" s="511" t="s">
        <v>23828</v>
      </c>
      <c r="C1525" s="511" t="s">
        <v>36</v>
      </c>
      <c r="D1525" s="78" t="s">
        <v>67124</v>
      </c>
    </row>
    <row r="1526" spans="1:4" ht="13.5">
      <c r="A1526" s="511" t="s">
        <v>27537</v>
      </c>
      <c r="B1526" s="511" t="s">
        <v>23829</v>
      </c>
      <c r="C1526" s="511" t="s">
        <v>36</v>
      </c>
      <c r="D1526" s="78" t="s">
        <v>67125</v>
      </c>
    </row>
    <row r="1527" spans="1:4" ht="13.5">
      <c r="A1527" s="511" t="s">
        <v>27538</v>
      </c>
      <c r="B1527" s="511" t="s">
        <v>23830</v>
      </c>
      <c r="C1527" s="511" t="s">
        <v>36</v>
      </c>
      <c r="D1527" s="78" t="s">
        <v>63923</v>
      </c>
    </row>
    <row r="1528" spans="1:4" ht="13.5">
      <c r="A1528" s="511" t="s">
        <v>27539</v>
      </c>
      <c r="B1528" s="511" t="s">
        <v>23831</v>
      </c>
      <c r="C1528" s="511" t="s">
        <v>36</v>
      </c>
      <c r="D1528" s="78" t="s">
        <v>67126</v>
      </c>
    </row>
    <row r="1529" spans="1:4" ht="13.5">
      <c r="A1529" s="511" t="s">
        <v>27540</v>
      </c>
      <c r="B1529" s="511" t="s">
        <v>23832</v>
      </c>
      <c r="C1529" s="511" t="s">
        <v>36</v>
      </c>
      <c r="D1529" s="78" t="s">
        <v>67127</v>
      </c>
    </row>
    <row r="1530" spans="1:4" ht="13.5">
      <c r="A1530" s="511" t="s">
        <v>27541</v>
      </c>
      <c r="B1530" s="511" t="s">
        <v>23833</v>
      </c>
      <c r="C1530" s="511" t="s">
        <v>36</v>
      </c>
      <c r="D1530" s="78" t="s">
        <v>58148</v>
      </c>
    </row>
    <row r="1531" spans="1:4" ht="13.5">
      <c r="A1531" s="511" t="s">
        <v>27542</v>
      </c>
      <c r="B1531" s="511" t="s">
        <v>23834</v>
      </c>
      <c r="C1531" s="511" t="s">
        <v>36</v>
      </c>
      <c r="D1531" s="78" t="s">
        <v>58397</v>
      </c>
    </row>
    <row r="1532" spans="1:4" ht="13.5">
      <c r="A1532" s="511" t="s">
        <v>27543</v>
      </c>
      <c r="B1532" s="511" t="s">
        <v>23835</v>
      </c>
      <c r="C1532" s="511" t="s">
        <v>36</v>
      </c>
      <c r="D1532" s="78" t="s">
        <v>67128</v>
      </c>
    </row>
    <row r="1533" spans="1:4" ht="13.5">
      <c r="A1533" s="511" t="s">
        <v>27544</v>
      </c>
      <c r="B1533" s="511" t="s">
        <v>23836</v>
      </c>
      <c r="C1533" s="511" t="s">
        <v>36</v>
      </c>
      <c r="D1533" s="78" t="s">
        <v>67129</v>
      </c>
    </row>
    <row r="1534" spans="1:4" ht="13.5">
      <c r="A1534" s="511" t="s">
        <v>27545</v>
      </c>
      <c r="B1534" s="511" t="s">
        <v>23837</v>
      </c>
      <c r="C1534" s="511" t="s">
        <v>36</v>
      </c>
      <c r="D1534" s="78" t="s">
        <v>65925</v>
      </c>
    </row>
    <row r="1535" spans="1:4" ht="13.5">
      <c r="A1535" s="511" t="s">
        <v>27546</v>
      </c>
      <c r="B1535" s="511" t="s">
        <v>23838</v>
      </c>
      <c r="C1535" s="511" t="s">
        <v>36</v>
      </c>
      <c r="D1535" s="78" t="s">
        <v>67130</v>
      </c>
    </row>
    <row r="1536" spans="1:4" ht="13.5">
      <c r="A1536" s="511" t="s">
        <v>27547</v>
      </c>
      <c r="B1536" s="511" t="s">
        <v>23839</v>
      </c>
      <c r="C1536" s="511" t="s">
        <v>36</v>
      </c>
      <c r="D1536" s="78" t="s">
        <v>67131</v>
      </c>
    </row>
    <row r="1537" spans="1:4" ht="13.5">
      <c r="A1537" s="511" t="s">
        <v>27548</v>
      </c>
      <c r="B1537" s="511" t="s">
        <v>23840</v>
      </c>
      <c r="C1537" s="511" t="s">
        <v>36</v>
      </c>
      <c r="D1537" s="78" t="s">
        <v>67132</v>
      </c>
    </row>
    <row r="1538" spans="1:4" ht="13.5">
      <c r="A1538" s="511" t="s">
        <v>27549</v>
      </c>
      <c r="B1538" s="511" t="s">
        <v>23841</v>
      </c>
      <c r="C1538" s="511" t="s">
        <v>36</v>
      </c>
      <c r="D1538" s="78" t="s">
        <v>67133</v>
      </c>
    </row>
    <row r="1539" spans="1:4" ht="13.5">
      <c r="A1539" s="511" t="s">
        <v>27550</v>
      </c>
      <c r="B1539" s="511" t="s">
        <v>23842</v>
      </c>
      <c r="C1539" s="511" t="s">
        <v>36</v>
      </c>
      <c r="D1539" s="78" t="s">
        <v>67134</v>
      </c>
    </row>
    <row r="1540" spans="1:4" ht="13.5">
      <c r="A1540" s="511" t="s">
        <v>27551</v>
      </c>
      <c r="B1540" s="511" t="s">
        <v>23843</v>
      </c>
      <c r="C1540" s="511" t="s">
        <v>36</v>
      </c>
      <c r="D1540" s="78" t="s">
        <v>67135</v>
      </c>
    </row>
    <row r="1541" spans="1:4" ht="13.5">
      <c r="A1541" s="511" t="s">
        <v>27552</v>
      </c>
      <c r="B1541" s="511" t="s">
        <v>23844</v>
      </c>
      <c r="C1541" s="511" t="s">
        <v>36</v>
      </c>
      <c r="D1541" s="78" t="s">
        <v>67136</v>
      </c>
    </row>
    <row r="1542" spans="1:4" ht="13.5">
      <c r="A1542" s="511" t="s">
        <v>27553</v>
      </c>
      <c r="B1542" s="511" t="s">
        <v>23845</v>
      </c>
      <c r="C1542" s="511" t="s">
        <v>36</v>
      </c>
      <c r="D1542" s="78" t="s">
        <v>56990</v>
      </c>
    </row>
    <row r="1543" spans="1:4" ht="13.5">
      <c r="A1543" s="511" t="s">
        <v>27554</v>
      </c>
      <c r="B1543" s="511" t="s">
        <v>23846</v>
      </c>
      <c r="C1543" s="511" t="s">
        <v>36</v>
      </c>
      <c r="D1543" s="78" t="s">
        <v>67137</v>
      </c>
    </row>
    <row r="1544" spans="1:4" ht="13.5">
      <c r="A1544" s="511" t="s">
        <v>27555</v>
      </c>
      <c r="B1544" s="511" t="s">
        <v>23847</v>
      </c>
      <c r="C1544" s="511" t="s">
        <v>36</v>
      </c>
      <c r="D1544" s="78" t="s">
        <v>67138</v>
      </c>
    </row>
    <row r="1545" spans="1:4" ht="13.5">
      <c r="A1545" s="511" t="s">
        <v>27556</v>
      </c>
      <c r="B1545" s="511" t="s">
        <v>23848</v>
      </c>
      <c r="C1545" s="511" t="s">
        <v>5</v>
      </c>
      <c r="D1545" s="78" t="s">
        <v>55894</v>
      </c>
    </row>
    <row r="1546" spans="1:4" ht="13.5">
      <c r="A1546" s="511" t="s">
        <v>49653</v>
      </c>
      <c r="B1546" s="511" t="s">
        <v>49654</v>
      </c>
      <c r="C1546" s="511" t="s">
        <v>13</v>
      </c>
      <c r="D1546" s="78" t="s">
        <v>67139</v>
      </c>
    </row>
    <row r="1547" spans="1:4" ht="13.5">
      <c r="A1547" s="511" t="s">
        <v>49655</v>
      </c>
      <c r="B1547" s="511" t="s">
        <v>49656</v>
      </c>
      <c r="C1547" s="511" t="s">
        <v>13</v>
      </c>
      <c r="D1547" s="78" t="s">
        <v>67140</v>
      </c>
    </row>
    <row r="1548" spans="1:4" ht="13.5">
      <c r="A1548" s="511" t="s">
        <v>49657</v>
      </c>
      <c r="B1548" s="511" t="s">
        <v>49658</v>
      </c>
      <c r="C1548" s="511" t="s">
        <v>13</v>
      </c>
      <c r="D1548" s="78" t="s">
        <v>67141</v>
      </c>
    </row>
    <row r="1549" spans="1:4" ht="13.5">
      <c r="A1549" s="511" t="s">
        <v>49659</v>
      </c>
      <c r="B1549" s="511" t="s">
        <v>49660</v>
      </c>
      <c r="C1549" s="511" t="s">
        <v>13</v>
      </c>
      <c r="D1549" s="78" t="s">
        <v>67142</v>
      </c>
    </row>
    <row r="1550" spans="1:4" ht="13.5">
      <c r="A1550" s="511" t="s">
        <v>49661</v>
      </c>
      <c r="B1550" s="511" t="s">
        <v>49662</v>
      </c>
      <c r="C1550" s="511" t="s">
        <v>13</v>
      </c>
      <c r="D1550" s="78" t="s">
        <v>67143</v>
      </c>
    </row>
    <row r="1551" spans="1:4" ht="13.5">
      <c r="A1551" s="511" t="s">
        <v>49663</v>
      </c>
      <c r="B1551" s="511" t="s">
        <v>49664</v>
      </c>
      <c r="C1551" s="511" t="s">
        <v>51</v>
      </c>
      <c r="D1551" s="78" t="s">
        <v>62534</v>
      </c>
    </row>
    <row r="1552" spans="1:4" ht="13.5">
      <c r="A1552" s="511" t="s">
        <v>49665</v>
      </c>
      <c r="B1552" s="511" t="s">
        <v>49666</v>
      </c>
      <c r="C1552" s="511" t="s">
        <v>51</v>
      </c>
      <c r="D1552" s="78" t="s">
        <v>58310</v>
      </c>
    </row>
    <row r="1553" spans="1:4" ht="13.5">
      <c r="A1553" s="511" t="s">
        <v>49667</v>
      </c>
      <c r="B1553" s="511" t="s">
        <v>49668</v>
      </c>
      <c r="C1553" s="511" t="s">
        <v>51</v>
      </c>
      <c r="D1553" s="78" t="s">
        <v>58101</v>
      </c>
    </row>
    <row r="1554" spans="1:4" ht="13.5">
      <c r="A1554" s="511" t="s">
        <v>49669</v>
      </c>
      <c r="B1554" s="511" t="s">
        <v>49670</v>
      </c>
      <c r="C1554" s="511" t="s">
        <v>51</v>
      </c>
      <c r="D1554" s="78" t="s">
        <v>56596</v>
      </c>
    </row>
    <row r="1555" spans="1:4" ht="13.5">
      <c r="A1555" s="511" t="s">
        <v>49671</v>
      </c>
      <c r="B1555" s="511" t="s">
        <v>49672</v>
      </c>
      <c r="C1555" s="511" t="s">
        <v>51</v>
      </c>
      <c r="D1555" s="78" t="s">
        <v>55753</v>
      </c>
    </row>
    <row r="1556" spans="1:4" ht="13.5">
      <c r="A1556" s="511" t="s">
        <v>49673</v>
      </c>
      <c r="B1556" s="511" t="s">
        <v>49674</v>
      </c>
      <c r="C1556" s="511" t="s">
        <v>51</v>
      </c>
      <c r="D1556" s="78" t="s">
        <v>63561</v>
      </c>
    </row>
    <row r="1557" spans="1:4" ht="13.5">
      <c r="A1557" s="511" t="s">
        <v>49675</v>
      </c>
      <c r="B1557" s="511" t="s">
        <v>49676</v>
      </c>
      <c r="C1557" s="511" t="s">
        <v>51</v>
      </c>
      <c r="D1557" s="78" t="s">
        <v>55364</v>
      </c>
    </row>
    <row r="1558" spans="1:4" ht="13.5">
      <c r="A1558" s="511" t="s">
        <v>49677</v>
      </c>
      <c r="B1558" s="511" t="s">
        <v>49678</v>
      </c>
      <c r="C1558" s="511" t="s">
        <v>22</v>
      </c>
      <c r="D1558" s="78" t="s">
        <v>67144</v>
      </c>
    </row>
    <row r="1559" spans="1:4" ht="13.5">
      <c r="A1559" s="511" t="s">
        <v>67145</v>
      </c>
      <c r="B1559" s="511" t="s">
        <v>67146</v>
      </c>
      <c r="C1559" s="511" t="s">
        <v>36</v>
      </c>
      <c r="D1559" s="78" t="s">
        <v>50794</v>
      </c>
    </row>
    <row r="1560" spans="1:4" ht="13.5">
      <c r="A1560" s="511" t="s">
        <v>67147</v>
      </c>
      <c r="B1560" s="511" t="s">
        <v>67148</v>
      </c>
      <c r="C1560" s="511" t="s">
        <v>36</v>
      </c>
      <c r="D1560" s="78" t="s">
        <v>67149</v>
      </c>
    </row>
    <row r="1561" spans="1:4" ht="13.5">
      <c r="A1561" s="511" t="s">
        <v>67150</v>
      </c>
      <c r="B1561" s="511" t="s">
        <v>67151</v>
      </c>
      <c r="C1561" s="511" t="s">
        <v>36</v>
      </c>
      <c r="D1561" s="78" t="s">
        <v>67152</v>
      </c>
    </row>
    <row r="1562" spans="1:4" ht="13.5">
      <c r="A1562" s="511" t="s">
        <v>67153</v>
      </c>
      <c r="B1562" s="511" t="s">
        <v>67154</v>
      </c>
      <c r="C1562" s="511" t="s">
        <v>36</v>
      </c>
      <c r="D1562" s="78" t="s">
        <v>67155</v>
      </c>
    </row>
    <row r="1563" spans="1:4" ht="13.5">
      <c r="A1563" s="511" t="s">
        <v>67156</v>
      </c>
      <c r="B1563" s="511" t="s">
        <v>67157</v>
      </c>
      <c r="C1563" s="511" t="s">
        <v>36</v>
      </c>
      <c r="D1563" s="78" t="s">
        <v>67158</v>
      </c>
    </row>
    <row r="1564" spans="1:4" ht="13.5">
      <c r="A1564" s="511" t="s">
        <v>67159</v>
      </c>
      <c r="B1564" s="511" t="s">
        <v>67160</v>
      </c>
      <c r="C1564" s="511" t="s">
        <v>36</v>
      </c>
      <c r="D1564" s="78" t="s">
        <v>67161</v>
      </c>
    </row>
    <row r="1565" spans="1:4" ht="13.5">
      <c r="A1565" s="511" t="s">
        <v>67162</v>
      </c>
      <c r="B1565" s="511" t="s">
        <v>67163</v>
      </c>
      <c r="C1565" s="511" t="s">
        <v>36</v>
      </c>
      <c r="D1565" s="78" t="s">
        <v>67164</v>
      </c>
    </row>
    <row r="1566" spans="1:4" ht="13.5">
      <c r="A1566" s="511" t="s">
        <v>67165</v>
      </c>
      <c r="B1566" s="511" t="s">
        <v>67166</v>
      </c>
      <c r="C1566" s="511" t="s">
        <v>36</v>
      </c>
      <c r="D1566" s="78" t="s">
        <v>67167</v>
      </c>
    </row>
    <row r="1567" spans="1:4" ht="13.5">
      <c r="A1567" s="511" t="s">
        <v>67168</v>
      </c>
      <c r="B1567" s="511" t="s">
        <v>67169</v>
      </c>
      <c r="C1567" s="511" t="s">
        <v>36</v>
      </c>
      <c r="D1567" s="78" t="s">
        <v>67170</v>
      </c>
    </row>
    <row r="1568" spans="1:4" ht="13.5">
      <c r="A1568" s="511" t="s">
        <v>67171</v>
      </c>
      <c r="B1568" s="511" t="s">
        <v>67172</v>
      </c>
      <c r="C1568" s="511" t="s">
        <v>36</v>
      </c>
      <c r="D1568" s="78" t="s">
        <v>67173</v>
      </c>
    </row>
    <row r="1569" spans="1:4" ht="13.5">
      <c r="A1569" s="511" t="s">
        <v>67174</v>
      </c>
      <c r="B1569" s="511" t="s">
        <v>67175</v>
      </c>
      <c r="C1569" s="511" t="s">
        <v>36</v>
      </c>
      <c r="D1569" s="78" t="s">
        <v>67176</v>
      </c>
    </row>
    <row r="1570" spans="1:4" ht="13.5">
      <c r="A1570" s="511" t="s">
        <v>67177</v>
      </c>
      <c r="B1570" s="511" t="s">
        <v>67178</v>
      </c>
      <c r="C1570" s="511" t="s">
        <v>36</v>
      </c>
      <c r="D1570" s="78" t="s">
        <v>67179</v>
      </c>
    </row>
    <row r="1571" spans="1:4" ht="13.5">
      <c r="A1571" s="511" t="s">
        <v>67180</v>
      </c>
      <c r="B1571" s="511" t="s">
        <v>67181</v>
      </c>
      <c r="C1571" s="511" t="s">
        <v>5</v>
      </c>
      <c r="D1571" s="78" t="s">
        <v>67182</v>
      </c>
    </row>
    <row r="1572" spans="1:4" ht="13.5">
      <c r="A1572" s="511" t="s">
        <v>67183</v>
      </c>
      <c r="B1572" s="511" t="s">
        <v>67184</v>
      </c>
      <c r="C1572" s="511" t="s">
        <v>5</v>
      </c>
      <c r="D1572" s="78" t="s">
        <v>56278</v>
      </c>
    </row>
    <row r="1573" spans="1:4" ht="13.5">
      <c r="A1573" s="511" t="s">
        <v>67185</v>
      </c>
      <c r="B1573" s="511" t="s">
        <v>67186</v>
      </c>
      <c r="C1573" s="511" t="s">
        <v>5</v>
      </c>
      <c r="D1573" s="78" t="s">
        <v>67187</v>
      </c>
    </row>
    <row r="1574" spans="1:4" ht="13.5">
      <c r="A1574" s="511" t="s">
        <v>67188</v>
      </c>
      <c r="B1574" s="511" t="s">
        <v>67189</v>
      </c>
      <c r="C1574" s="511" t="s">
        <v>5</v>
      </c>
      <c r="D1574" s="78" t="s">
        <v>67190</v>
      </c>
    </row>
    <row r="1575" spans="1:4" ht="13.5">
      <c r="A1575" s="511" t="s">
        <v>67191</v>
      </c>
      <c r="B1575" s="511" t="s">
        <v>67192</v>
      </c>
      <c r="C1575" s="511" t="s">
        <v>5</v>
      </c>
      <c r="D1575" s="78" t="s">
        <v>67193</v>
      </c>
    </row>
    <row r="1576" spans="1:4" ht="13.5">
      <c r="A1576" s="511" t="s">
        <v>67194</v>
      </c>
      <c r="B1576" s="511" t="s">
        <v>67195</v>
      </c>
      <c r="C1576" s="511" t="s">
        <v>5</v>
      </c>
      <c r="D1576" s="78" t="s">
        <v>67196</v>
      </c>
    </row>
    <row r="1577" spans="1:4" ht="13.5">
      <c r="A1577" s="511" t="s">
        <v>52327</v>
      </c>
      <c r="B1577" s="511" t="s">
        <v>52328</v>
      </c>
      <c r="C1577" s="511" t="s">
        <v>5</v>
      </c>
      <c r="D1577" s="78" t="s">
        <v>67197</v>
      </c>
    </row>
    <row r="1578" spans="1:4" ht="13.5">
      <c r="A1578" s="511" t="s">
        <v>52329</v>
      </c>
      <c r="B1578" s="511" t="s">
        <v>52330</v>
      </c>
      <c r="C1578" s="511" t="s">
        <v>5</v>
      </c>
      <c r="D1578" s="78" t="s">
        <v>67198</v>
      </c>
    </row>
    <row r="1579" spans="1:4" ht="13.5">
      <c r="A1579" s="511" t="s">
        <v>52331</v>
      </c>
      <c r="B1579" s="511" t="s">
        <v>52332</v>
      </c>
      <c r="C1579" s="511" t="s">
        <v>5</v>
      </c>
      <c r="D1579" s="78" t="s">
        <v>67199</v>
      </c>
    </row>
    <row r="1580" spans="1:4" ht="13.5">
      <c r="A1580" s="511" t="s">
        <v>52333</v>
      </c>
      <c r="B1580" s="511" t="s">
        <v>52334</v>
      </c>
      <c r="C1580" s="511" t="s">
        <v>5</v>
      </c>
      <c r="D1580" s="78" t="s">
        <v>67200</v>
      </c>
    </row>
    <row r="1581" spans="1:4" ht="13.5">
      <c r="A1581" s="511" t="s">
        <v>52335</v>
      </c>
      <c r="B1581" s="511" t="s">
        <v>52336</v>
      </c>
      <c r="C1581" s="511" t="s">
        <v>5</v>
      </c>
      <c r="D1581" s="78" t="s">
        <v>67201</v>
      </c>
    </row>
    <row r="1582" spans="1:4" ht="13.5">
      <c r="A1582" s="511" t="s">
        <v>52337</v>
      </c>
      <c r="B1582" s="511" t="s">
        <v>52338</v>
      </c>
      <c r="C1582" s="511" t="s">
        <v>5</v>
      </c>
      <c r="D1582" s="78" t="s">
        <v>67202</v>
      </c>
    </row>
    <row r="1583" spans="1:4" ht="13.5">
      <c r="A1583" s="511" t="s">
        <v>52339</v>
      </c>
      <c r="B1583" s="511" t="s">
        <v>52340</v>
      </c>
      <c r="C1583" s="511" t="s">
        <v>5</v>
      </c>
      <c r="D1583" s="78" t="s">
        <v>67203</v>
      </c>
    </row>
    <row r="1584" spans="1:4" ht="13.5">
      <c r="A1584" s="511" t="s">
        <v>52341</v>
      </c>
      <c r="B1584" s="511" t="s">
        <v>52342</v>
      </c>
      <c r="C1584" s="511" t="s">
        <v>5</v>
      </c>
      <c r="D1584" s="78" t="s">
        <v>67204</v>
      </c>
    </row>
    <row r="1585" spans="1:4" ht="13.5">
      <c r="A1585" s="511" t="s">
        <v>52343</v>
      </c>
      <c r="B1585" s="511" t="s">
        <v>52344</v>
      </c>
      <c r="C1585" s="511" t="s">
        <v>5</v>
      </c>
      <c r="D1585" s="78" t="s">
        <v>67205</v>
      </c>
    </row>
    <row r="1586" spans="1:4" ht="13.5">
      <c r="A1586" s="511" t="s">
        <v>52345</v>
      </c>
      <c r="B1586" s="511" t="s">
        <v>52346</v>
      </c>
      <c r="C1586" s="511" t="s">
        <v>5</v>
      </c>
      <c r="D1586" s="78" t="s">
        <v>67206</v>
      </c>
    </row>
    <row r="1587" spans="1:4" ht="13.5">
      <c r="A1587" s="511" t="s">
        <v>52347</v>
      </c>
      <c r="B1587" s="511" t="s">
        <v>52348</v>
      </c>
      <c r="C1587" s="511" t="s">
        <v>5</v>
      </c>
      <c r="D1587" s="78" t="s">
        <v>67207</v>
      </c>
    </row>
    <row r="1588" spans="1:4" ht="13.5">
      <c r="A1588" s="511" t="s">
        <v>52349</v>
      </c>
      <c r="B1588" s="511" t="s">
        <v>52350</v>
      </c>
      <c r="C1588" s="511" t="s">
        <v>5</v>
      </c>
      <c r="D1588" s="78" t="s">
        <v>67208</v>
      </c>
    </row>
    <row r="1589" spans="1:4" ht="13.5">
      <c r="A1589" s="511" t="s">
        <v>52351</v>
      </c>
      <c r="B1589" s="511" t="s">
        <v>52352</v>
      </c>
      <c r="C1589" s="511" t="s">
        <v>5</v>
      </c>
      <c r="D1589" s="78" t="s">
        <v>67209</v>
      </c>
    </row>
    <row r="1590" spans="1:4" ht="13.5">
      <c r="A1590" s="511" t="s">
        <v>52353</v>
      </c>
      <c r="B1590" s="511" t="s">
        <v>52354</v>
      </c>
      <c r="C1590" s="511" t="s">
        <v>5</v>
      </c>
      <c r="D1590" s="78" t="s">
        <v>67210</v>
      </c>
    </row>
    <row r="1591" spans="1:4" ht="13.5">
      <c r="A1591" s="511" t="s">
        <v>52355</v>
      </c>
      <c r="B1591" s="511" t="s">
        <v>52356</v>
      </c>
      <c r="C1591" s="511" t="s">
        <v>5</v>
      </c>
      <c r="D1591" s="78" t="s">
        <v>67211</v>
      </c>
    </row>
    <row r="1592" spans="1:4" ht="13.5">
      <c r="A1592" s="511" t="s">
        <v>52357</v>
      </c>
      <c r="B1592" s="511" t="s">
        <v>52358</v>
      </c>
      <c r="C1592" s="511" t="s">
        <v>5</v>
      </c>
      <c r="D1592" s="78" t="s">
        <v>67212</v>
      </c>
    </row>
    <row r="1593" spans="1:4" ht="13.5">
      <c r="A1593" s="511" t="s">
        <v>52359</v>
      </c>
      <c r="B1593" s="511" t="s">
        <v>52360</v>
      </c>
      <c r="C1593" s="511" t="s">
        <v>5</v>
      </c>
      <c r="D1593" s="78" t="s">
        <v>67213</v>
      </c>
    </row>
    <row r="1594" spans="1:4" ht="13.5">
      <c r="A1594" s="511" t="s">
        <v>52361</v>
      </c>
      <c r="B1594" s="511" t="s">
        <v>52362</v>
      </c>
      <c r="C1594" s="511" t="s">
        <v>5</v>
      </c>
      <c r="D1594" s="78" t="s">
        <v>67214</v>
      </c>
    </row>
    <row r="1595" spans="1:4" ht="13.5">
      <c r="A1595" s="511" t="s">
        <v>27557</v>
      </c>
      <c r="B1595" s="511" t="s">
        <v>52363</v>
      </c>
      <c r="C1595" s="511" t="s">
        <v>5</v>
      </c>
      <c r="D1595" s="78" t="s">
        <v>67215</v>
      </c>
    </row>
    <row r="1596" spans="1:4" ht="13.5">
      <c r="A1596" s="511" t="s">
        <v>27558</v>
      </c>
      <c r="B1596" s="511" t="s">
        <v>52364</v>
      </c>
      <c r="C1596" s="511" t="s">
        <v>5</v>
      </c>
      <c r="D1596" s="78" t="s">
        <v>67216</v>
      </c>
    </row>
    <row r="1597" spans="1:4" ht="13.5">
      <c r="A1597" s="511" t="s">
        <v>52365</v>
      </c>
      <c r="B1597" s="511" t="s">
        <v>52366</v>
      </c>
      <c r="C1597" s="511" t="s">
        <v>5</v>
      </c>
      <c r="D1597" s="78" t="s">
        <v>67217</v>
      </c>
    </row>
    <row r="1598" spans="1:4" ht="13.5">
      <c r="A1598" s="511" t="s">
        <v>27559</v>
      </c>
      <c r="B1598" s="511" t="s">
        <v>52367</v>
      </c>
      <c r="C1598" s="511" t="s">
        <v>5</v>
      </c>
      <c r="D1598" s="78" t="s">
        <v>67218</v>
      </c>
    </row>
    <row r="1599" spans="1:4" ht="13.5">
      <c r="A1599" s="511" t="s">
        <v>27560</v>
      </c>
      <c r="B1599" s="511" t="s">
        <v>52368</v>
      </c>
      <c r="C1599" s="511" t="s">
        <v>36</v>
      </c>
      <c r="D1599" s="78" t="s">
        <v>67219</v>
      </c>
    </row>
    <row r="1600" spans="1:4" ht="13.5">
      <c r="A1600" s="511" t="s">
        <v>27561</v>
      </c>
      <c r="B1600" s="511" t="s">
        <v>52369</v>
      </c>
      <c r="C1600" s="511" t="s">
        <v>36</v>
      </c>
      <c r="D1600" s="78" t="s">
        <v>67220</v>
      </c>
    </row>
    <row r="1601" spans="1:4" ht="13.5">
      <c r="A1601" s="511" t="s">
        <v>27562</v>
      </c>
      <c r="B1601" s="511" t="s">
        <v>52370</v>
      </c>
      <c r="C1601" s="511" t="s">
        <v>36</v>
      </c>
      <c r="D1601" s="78" t="s">
        <v>67221</v>
      </c>
    </row>
    <row r="1602" spans="1:4" ht="13.5">
      <c r="A1602" s="511" t="s">
        <v>27563</v>
      </c>
      <c r="B1602" s="511" t="s">
        <v>52371</v>
      </c>
      <c r="C1602" s="511" t="s">
        <v>36</v>
      </c>
      <c r="D1602" s="78" t="s">
        <v>67222</v>
      </c>
    </row>
    <row r="1603" spans="1:4" ht="13.5">
      <c r="A1603" s="511" t="s">
        <v>27564</v>
      </c>
      <c r="B1603" s="511" t="s">
        <v>52372</v>
      </c>
      <c r="C1603" s="511" t="s">
        <v>5</v>
      </c>
      <c r="D1603" s="78" t="s">
        <v>67223</v>
      </c>
    </row>
    <row r="1604" spans="1:4" ht="13.5">
      <c r="A1604" s="511" t="s">
        <v>27565</v>
      </c>
      <c r="B1604" s="511" t="s">
        <v>52373</v>
      </c>
      <c r="C1604" s="511" t="s">
        <v>36</v>
      </c>
      <c r="D1604" s="78" t="s">
        <v>67224</v>
      </c>
    </row>
    <row r="1605" spans="1:4" ht="13.5">
      <c r="A1605" s="511" t="s">
        <v>27566</v>
      </c>
      <c r="B1605" s="511" t="s">
        <v>52374</v>
      </c>
      <c r="C1605" s="511" t="s">
        <v>36</v>
      </c>
      <c r="D1605" s="78" t="s">
        <v>67225</v>
      </c>
    </row>
    <row r="1606" spans="1:4" ht="13.5">
      <c r="A1606" s="511" t="s">
        <v>27567</v>
      </c>
      <c r="B1606" s="511" t="s">
        <v>52375</v>
      </c>
      <c r="C1606" s="511" t="s">
        <v>5</v>
      </c>
      <c r="D1606" s="78" t="s">
        <v>67226</v>
      </c>
    </row>
    <row r="1607" spans="1:4" ht="13.5">
      <c r="A1607" s="511" t="s">
        <v>27568</v>
      </c>
      <c r="B1607" s="511" t="s">
        <v>52376</v>
      </c>
      <c r="C1607" s="511" t="s">
        <v>36</v>
      </c>
      <c r="D1607" s="78" t="s">
        <v>67227</v>
      </c>
    </row>
    <row r="1608" spans="1:4" ht="13.5">
      <c r="A1608" s="511" t="s">
        <v>27569</v>
      </c>
      <c r="B1608" s="511" t="s">
        <v>52377</v>
      </c>
      <c r="C1608" s="511" t="s">
        <v>5</v>
      </c>
      <c r="D1608" s="78" t="s">
        <v>67228</v>
      </c>
    </row>
    <row r="1609" spans="1:4" ht="13.5">
      <c r="A1609" s="511" t="s">
        <v>27570</v>
      </c>
      <c r="B1609" s="511" t="s">
        <v>52378</v>
      </c>
      <c r="C1609" s="511" t="s">
        <v>36</v>
      </c>
      <c r="D1609" s="78" t="s">
        <v>67229</v>
      </c>
    </row>
    <row r="1610" spans="1:4" ht="13.5">
      <c r="A1610" s="511" t="s">
        <v>27571</v>
      </c>
      <c r="B1610" s="511" t="s">
        <v>52379</v>
      </c>
      <c r="C1610" s="511" t="s">
        <v>5</v>
      </c>
      <c r="D1610" s="78" t="s">
        <v>67230</v>
      </c>
    </row>
    <row r="1611" spans="1:4" ht="13.5">
      <c r="A1611" s="511" t="s">
        <v>27572</v>
      </c>
      <c r="B1611" s="511" t="s">
        <v>52380</v>
      </c>
      <c r="C1611" s="511" t="s">
        <v>36</v>
      </c>
      <c r="D1611" s="78" t="s">
        <v>67231</v>
      </c>
    </row>
    <row r="1612" spans="1:4" ht="13.5">
      <c r="A1612" s="511" t="s">
        <v>27573</v>
      </c>
      <c r="B1612" s="511" t="s">
        <v>52381</v>
      </c>
      <c r="C1612" s="511" t="s">
        <v>36</v>
      </c>
      <c r="D1612" s="78" t="s">
        <v>67232</v>
      </c>
    </row>
    <row r="1613" spans="1:4" ht="13.5">
      <c r="A1613" s="511" t="s">
        <v>27574</v>
      </c>
      <c r="B1613" s="511" t="s">
        <v>52382</v>
      </c>
      <c r="C1613" s="511" t="s">
        <v>36</v>
      </c>
      <c r="D1613" s="78" t="s">
        <v>67233</v>
      </c>
    </row>
    <row r="1614" spans="1:4" ht="13.5">
      <c r="A1614" s="511" t="s">
        <v>27575</v>
      </c>
      <c r="B1614" s="511" t="s">
        <v>52383</v>
      </c>
      <c r="C1614" s="511" t="s">
        <v>5</v>
      </c>
      <c r="D1614" s="78" t="s">
        <v>67234</v>
      </c>
    </row>
    <row r="1615" spans="1:4" ht="13.5">
      <c r="A1615" s="511" t="s">
        <v>27576</v>
      </c>
      <c r="B1615" s="511" t="s">
        <v>52384</v>
      </c>
      <c r="C1615" s="511" t="s">
        <v>36</v>
      </c>
      <c r="D1615" s="78" t="s">
        <v>67235</v>
      </c>
    </row>
    <row r="1616" spans="1:4" ht="13.5">
      <c r="A1616" s="511" t="s">
        <v>27577</v>
      </c>
      <c r="B1616" s="511" t="s">
        <v>52385</v>
      </c>
      <c r="C1616" s="511" t="s">
        <v>36</v>
      </c>
      <c r="D1616" s="78" t="s">
        <v>67236</v>
      </c>
    </row>
    <row r="1617" spans="1:4" ht="13.5">
      <c r="A1617" s="511" t="s">
        <v>27578</v>
      </c>
      <c r="B1617" s="511" t="s">
        <v>52386</v>
      </c>
      <c r="C1617" s="511" t="s">
        <v>5</v>
      </c>
      <c r="D1617" s="78" t="s">
        <v>67237</v>
      </c>
    </row>
    <row r="1618" spans="1:4" ht="13.5">
      <c r="A1618" s="511" t="s">
        <v>27579</v>
      </c>
      <c r="B1618" s="511" t="s">
        <v>52387</v>
      </c>
      <c r="C1618" s="511" t="s">
        <v>36</v>
      </c>
      <c r="D1618" s="78" t="s">
        <v>67238</v>
      </c>
    </row>
    <row r="1619" spans="1:4" ht="13.5">
      <c r="A1619" s="511" t="s">
        <v>27580</v>
      </c>
      <c r="B1619" s="511" t="s">
        <v>52388</v>
      </c>
      <c r="C1619" s="511" t="s">
        <v>5</v>
      </c>
      <c r="D1619" s="78" t="s">
        <v>67239</v>
      </c>
    </row>
    <row r="1620" spans="1:4" ht="13.5">
      <c r="A1620" s="511" t="s">
        <v>27581</v>
      </c>
      <c r="B1620" s="511" t="s">
        <v>52389</v>
      </c>
      <c r="C1620" s="511" t="s">
        <v>36</v>
      </c>
      <c r="D1620" s="78" t="s">
        <v>67232</v>
      </c>
    </row>
    <row r="1621" spans="1:4" ht="13.5">
      <c r="A1621" s="511" t="s">
        <v>27582</v>
      </c>
      <c r="B1621" s="511" t="s">
        <v>52390</v>
      </c>
      <c r="C1621" s="511" t="s">
        <v>5</v>
      </c>
      <c r="D1621" s="78" t="s">
        <v>67240</v>
      </c>
    </row>
    <row r="1622" spans="1:4" ht="13.5">
      <c r="A1622" s="511" t="s">
        <v>27583</v>
      </c>
      <c r="B1622" s="511" t="s">
        <v>52391</v>
      </c>
      <c r="C1622" s="511" t="s">
        <v>36</v>
      </c>
      <c r="D1622" s="78" t="s">
        <v>67233</v>
      </c>
    </row>
    <row r="1623" spans="1:4" ht="13.5">
      <c r="A1623" s="511" t="s">
        <v>27584</v>
      </c>
      <c r="B1623" s="511" t="s">
        <v>52392</v>
      </c>
      <c r="C1623" s="511" t="s">
        <v>5</v>
      </c>
      <c r="D1623" s="78" t="s">
        <v>67241</v>
      </c>
    </row>
    <row r="1624" spans="1:4" ht="13.5">
      <c r="A1624" s="511" t="s">
        <v>27585</v>
      </c>
      <c r="B1624" s="511" t="s">
        <v>52393</v>
      </c>
      <c r="C1624" s="511" t="s">
        <v>36</v>
      </c>
      <c r="D1624" s="78" t="s">
        <v>67235</v>
      </c>
    </row>
    <row r="1625" spans="1:4" ht="13.5">
      <c r="A1625" s="511" t="s">
        <v>27586</v>
      </c>
      <c r="B1625" s="511" t="s">
        <v>52394</v>
      </c>
      <c r="C1625" s="511" t="s">
        <v>5</v>
      </c>
      <c r="D1625" s="78" t="s">
        <v>67242</v>
      </c>
    </row>
    <row r="1626" spans="1:4" ht="13.5">
      <c r="A1626" s="511" t="s">
        <v>27587</v>
      </c>
      <c r="B1626" s="511" t="s">
        <v>52395</v>
      </c>
      <c r="C1626" s="511" t="s">
        <v>36</v>
      </c>
      <c r="D1626" s="78" t="s">
        <v>67236</v>
      </c>
    </row>
    <row r="1627" spans="1:4" ht="13.5">
      <c r="A1627" s="511" t="s">
        <v>27588</v>
      </c>
      <c r="B1627" s="511" t="s">
        <v>52396</v>
      </c>
      <c r="C1627" s="511" t="s">
        <v>5</v>
      </c>
      <c r="D1627" s="78" t="s">
        <v>67243</v>
      </c>
    </row>
    <row r="1628" spans="1:4" ht="13.5">
      <c r="A1628" s="511" t="s">
        <v>27589</v>
      </c>
      <c r="B1628" s="511" t="s">
        <v>52397</v>
      </c>
      <c r="C1628" s="511" t="s">
        <v>36</v>
      </c>
      <c r="D1628" s="78" t="s">
        <v>67238</v>
      </c>
    </row>
    <row r="1629" spans="1:4" ht="13.5">
      <c r="A1629" s="511" t="s">
        <v>27590</v>
      </c>
      <c r="B1629" s="511" t="s">
        <v>52398</v>
      </c>
      <c r="C1629" s="511" t="s">
        <v>5</v>
      </c>
      <c r="D1629" s="78" t="s">
        <v>67244</v>
      </c>
    </row>
    <row r="1630" spans="1:4" ht="13.5">
      <c r="A1630" s="511" t="s">
        <v>27591</v>
      </c>
      <c r="B1630" s="511" t="s">
        <v>52399</v>
      </c>
      <c r="C1630" s="511" t="s">
        <v>36</v>
      </c>
      <c r="D1630" s="78" t="s">
        <v>67245</v>
      </c>
    </row>
    <row r="1631" spans="1:4" ht="13.5">
      <c r="A1631" s="511" t="s">
        <v>27592</v>
      </c>
      <c r="B1631" s="511" t="s">
        <v>52400</v>
      </c>
      <c r="C1631" s="511" t="s">
        <v>5</v>
      </c>
      <c r="D1631" s="78" t="s">
        <v>67246</v>
      </c>
    </row>
    <row r="1632" spans="1:4" ht="13.5">
      <c r="A1632" s="511" t="s">
        <v>27593</v>
      </c>
      <c r="B1632" s="511" t="s">
        <v>52401</v>
      </c>
      <c r="C1632" s="511" t="s">
        <v>36</v>
      </c>
      <c r="D1632" s="78" t="s">
        <v>67247</v>
      </c>
    </row>
    <row r="1633" spans="1:4" ht="13.5">
      <c r="A1633" s="511" t="s">
        <v>27594</v>
      </c>
      <c r="B1633" s="511" t="s">
        <v>52402</v>
      </c>
      <c r="C1633" s="511" t="s">
        <v>5</v>
      </c>
      <c r="D1633" s="78" t="s">
        <v>67248</v>
      </c>
    </row>
    <row r="1634" spans="1:4" ht="13.5">
      <c r="A1634" s="511" t="s">
        <v>27595</v>
      </c>
      <c r="B1634" s="511" t="s">
        <v>52403</v>
      </c>
      <c r="C1634" s="511" t="s">
        <v>36</v>
      </c>
      <c r="D1634" s="78" t="s">
        <v>67249</v>
      </c>
    </row>
    <row r="1635" spans="1:4" ht="13.5">
      <c r="A1635" s="511" t="s">
        <v>27596</v>
      </c>
      <c r="B1635" s="511" t="s">
        <v>52404</v>
      </c>
      <c r="C1635" s="511" t="s">
        <v>5</v>
      </c>
      <c r="D1635" s="78" t="s">
        <v>67250</v>
      </c>
    </row>
    <row r="1636" spans="1:4" ht="13.5">
      <c r="A1636" s="511" t="s">
        <v>27597</v>
      </c>
      <c r="B1636" s="511" t="s">
        <v>52405</v>
      </c>
      <c r="C1636" s="511" t="s">
        <v>36</v>
      </c>
      <c r="D1636" s="78" t="s">
        <v>67251</v>
      </c>
    </row>
    <row r="1637" spans="1:4" ht="13.5">
      <c r="A1637" s="511" t="s">
        <v>27598</v>
      </c>
      <c r="B1637" s="511" t="s">
        <v>52406</v>
      </c>
      <c r="C1637" s="511" t="s">
        <v>5</v>
      </c>
      <c r="D1637" s="78" t="s">
        <v>67252</v>
      </c>
    </row>
    <row r="1638" spans="1:4" ht="13.5">
      <c r="A1638" s="511" t="s">
        <v>27599</v>
      </c>
      <c r="B1638" s="511" t="s">
        <v>52407</v>
      </c>
      <c r="C1638" s="511" t="s">
        <v>36</v>
      </c>
      <c r="D1638" s="78" t="s">
        <v>67245</v>
      </c>
    </row>
    <row r="1639" spans="1:4" ht="13.5">
      <c r="A1639" s="511" t="s">
        <v>27600</v>
      </c>
      <c r="B1639" s="511" t="s">
        <v>52408</v>
      </c>
      <c r="C1639" s="511" t="s">
        <v>5</v>
      </c>
      <c r="D1639" s="78" t="s">
        <v>67253</v>
      </c>
    </row>
    <row r="1640" spans="1:4" ht="13.5">
      <c r="A1640" s="511" t="s">
        <v>27601</v>
      </c>
      <c r="B1640" s="511" t="s">
        <v>52409</v>
      </c>
      <c r="C1640" s="511" t="s">
        <v>36</v>
      </c>
      <c r="D1640" s="78" t="s">
        <v>67254</v>
      </c>
    </row>
    <row r="1641" spans="1:4" ht="13.5">
      <c r="A1641" s="511" t="s">
        <v>27602</v>
      </c>
      <c r="B1641" s="511" t="s">
        <v>52410</v>
      </c>
      <c r="C1641" s="511" t="s">
        <v>5</v>
      </c>
      <c r="D1641" s="78" t="s">
        <v>67255</v>
      </c>
    </row>
    <row r="1642" spans="1:4" ht="13.5">
      <c r="A1642" s="511" t="s">
        <v>27603</v>
      </c>
      <c r="B1642" s="511" t="s">
        <v>52411</v>
      </c>
      <c r="C1642" s="511" t="s">
        <v>36</v>
      </c>
      <c r="D1642" s="78" t="s">
        <v>67256</v>
      </c>
    </row>
    <row r="1643" spans="1:4" ht="13.5">
      <c r="A1643" s="511" t="s">
        <v>27604</v>
      </c>
      <c r="B1643" s="511" t="s">
        <v>52412</v>
      </c>
      <c r="C1643" s="511" t="s">
        <v>5</v>
      </c>
      <c r="D1643" s="78" t="s">
        <v>67257</v>
      </c>
    </row>
    <row r="1644" spans="1:4" ht="13.5">
      <c r="A1644" s="511" t="s">
        <v>27605</v>
      </c>
      <c r="B1644" s="511" t="s">
        <v>52413</v>
      </c>
      <c r="C1644" s="511" t="s">
        <v>36</v>
      </c>
      <c r="D1644" s="78" t="s">
        <v>67258</v>
      </c>
    </row>
    <row r="1645" spans="1:4" ht="13.5">
      <c r="A1645" s="511" t="s">
        <v>27606</v>
      </c>
      <c r="B1645" s="511" t="s">
        <v>52414</v>
      </c>
      <c r="C1645" s="511" t="s">
        <v>5</v>
      </c>
      <c r="D1645" s="78" t="s">
        <v>67259</v>
      </c>
    </row>
    <row r="1646" spans="1:4" ht="13.5">
      <c r="A1646" s="511" t="s">
        <v>27607</v>
      </c>
      <c r="B1646" s="511" t="s">
        <v>52415</v>
      </c>
      <c r="C1646" s="511" t="s">
        <v>36</v>
      </c>
      <c r="D1646" s="78" t="s">
        <v>67254</v>
      </c>
    </row>
    <row r="1647" spans="1:4" ht="13.5">
      <c r="A1647" s="511" t="s">
        <v>27608</v>
      </c>
      <c r="B1647" s="511" t="s">
        <v>52416</v>
      </c>
      <c r="C1647" s="511" t="s">
        <v>5</v>
      </c>
      <c r="D1647" s="78" t="s">
        <v>67260</v>
      </c>
    </row>
    <row r="1648" spans="1:4" ht="13.5">
      <c r="A1648" s="511" t="s">
        <v>27609</v>
      </c>
      <c r="B1648" s="511" t="s">
        <v>52417</v>
      </c>
      <c r="C1648" s="511" t="s">
        <v>36</v>
      </c>
      <c r="D1648" s="78" t="s">
        <v>67261</v>
      </c>
    </row>
    <row r="1649" spans="1:4" ht="13.5">
      <c r="A1649" s="511" t="s">
        <v>27610</v>
      </c>
      <c r="B1649" s="511" t="s">
        <v>52418</v>
      </c>
      <c r="C1649" s="511" t="s">
        <v>5</v>
      </c>
      <c r="D1649" s="78" t="s">
        <v>67262</v>
      </c>
    </row>
    <row r="1650" spans="1:4" ht="13.5">
      <c r="A1650" s="511" t="s">
        <v>27611</v>
      </c>
      <c r="B1650" s="511" t="s">
        <v>52419</v>
      </c>
      <c r="C1650" s="511" t="s">
        <v>36</v>
      </c>
      <c r="D1650" s="78" t="s">
        <v>67263</v>
      </c>
    </row>
    <row r="1651" spans="1:4" ht="13.5">
      <c r="A1651" s="511" t="s">
        <v>27612</v>
      </c>
      <c r="B1651" s="511" t="s">
        <v>52420</v>
      </c>
      <c r="C1651" s="511" t="s">
        <v>5</v>
      </c>
      <c r="D1651" s="78" t="s">
        <v>67264</v>
      </c>
    </row>
    <row r="1652" spans="1:4" ht="13.5">
      <c r="A1652" s="511" t="s">
        <v>27613</v>
      </c>
      <c r="B1652" s="511" t="s">
        <v>52421</v>
      </c>
      <c r="C1652" s="511" t="s">
        <v>36</v>
      </c>
      <c r="D1652" s="78" t="s">
        <v>67261</v>
      </c>
    </row>
    <row r="1653" spans="1:4" ht="13.5">
      <c r="A1653" s="511" t="s">
        <v>27614</v>
      </c>
      <c r="B1653" s="511" t="s">
        <v>52422</v>
      </c>
      <c r="C1653" s="511" t="s">
        <v>5</v>
      </c>
      <c r="D1653" s="78" t="s">
        <v>67265</v>
      </c>
    </row>
    <row r="1654" spans="1:4" ht="13.5">
      <c r="A1654" s="511" t="s">
        <v>27615</v>
      </c>
      <c r="B1654" s="511" t="s">
        <v>52423</v>
      </c>
      <c r="C1654" s="511" t="s">
        <v>36</v>
      </c>
      <c r="D1654" s="78" t="s">
        <v>67266</v>
      </c>
    </row>
    <row r="1655" spans="1:4" ht="13.5">
      <c r="A1655" s="511" t="s">
        <v>27616</v>
      </c>
      <c r="B1655" s="511" t="s">
        <v>52424</v>
      </c>
      <c r="C1655" s="511" t="s">
        <v>5</v>
      </c>
      <c r="D1655" s="78" t="s">
        <v>67267</v>
      </c>
    </row>
    <row r="1656" spans="1:4" ht="13.5">
      <c r="A1656" s="511" t="s">
        <v>27617</v>
      </c>
      <c r="B1656" s="511" t="s">
        <v>52425</v>
      </c>
      <c r="C1656" s="511" t="s">
        <v>36</v>
      </c>
      <c r="D1656" s="78" t="s">
        <v>67266</v>
      </c>
    </row>
    <row r="1657" spans="1:4" ht="13.5">
      <c r="A1657" s="511" t="s">
        <v>27618</v>
      </c>
      <c r="B1657" s="511" t="s">
        <v>52426</v>
      </c>
      <c r="C1657" s="511" t="s">
        <v>5</v>
      </c>
      <c r="D1657" s="78" t="s">
        <v>67268</v>
      </c>
    </row>
    <row r="1658" spans="1:4" ht="13.5">
      <c r="A1658" s="511" t="s">
        <v>27619</v>
      </c>
      <c r="B1658" s="511" t="s">
        <v>52427</v>
      </c>
      <c r="C1658" s="511" t="s">
        <v>36</v>
      </c>
      <c r="D1658" s="78" t="s">
        <v>67269</v>
      </c>
    </row>
    <row r="1659" spans="1:4" ht="13.5">
      <c r="A1659" s="511" t="s">
        <v>27620</v>
      </c>
      <c r="B1659" s="511" t="s">
        <v>52428</v>
      </c>
      <c r="C1659" s="511" t="s">
        <v>5</v>
      </c>
      <c r="D1659" s="78" t="s">
        <v>67270</v>
      </c>
    </row>
    <row r="1660" spans="1:4" ht="13.5">
      <c r="A1660" s="511" t="s">
        <v>27621</v>
      </c>
      <c r="B1660" s="511" t="s">
        <v>52429</v>
      </c>
      <c r="C1660" s="511" t="s">
        <v>36</v>
      </c>
      <c r="D1660" s="78" t="s">
        <v>67271</v>
      </c>
    </row>
    <row r="1661" spans="1:4" ht="13.5">
      <c r="A1661" s="511" t="s">
        <v>27622</v>
      </c>
      <c r="B1661" s="511" t="s">
        <v>52430</v>
      </c>
      <c r="C1661" s="511" t="s">
        <v>36</v>
      </c>
      <c r="D1661" s="78" t="s">
        <v>67272</v>
      </c>
    </row>
    <row r="1662" spans="1:4" ht="13.5">
      <c r="A1662" s="511" t="s">
        <v>27623</v>
      </c>
      <c r="B1662" s="511" t="s">
        <v>52431</v>
      </c>
      <c r="C1662" s="511" t="s">
        <v>36</v>
      </c>
      <c r="D1662" s="78" t="s">
        <v>67273</v>
      </c>
    </row>
    <row r="1663" spans="1:4" ht="13.5">
      <c r="A1663" s="511" t="s">
        <v>27624</v>
      </c>
      <c r="B1663" s="511" t="s">
        <v>52432</v>
      </c>
      <c r="C1663" s="511" t="s">
        <v>5</v>
      </c>
      <c r="D1663" s="78" t="s">
        <v>67274</v>
      </c>
    </row>
    <row r="1664" spans="1:4" ht="13.5">
      <c r="A1664" s="511" t="s">
        <v>27625</v>
      </c>
      <c r="B1664" s="511" t="s">
        <v>52433</v>
      </c>
      <c r="C1664" s="511" t="s">
        <v>5</v>
      </c>
      <c r="D1664" s="78" t="s">
        <v>67275</v>
      </c>
    </row>
    <row r="1665" spans="1:4" ht="13.5">
      <c r="A1665" s="511" t="s">
        <v>27626</v>
      </c>
      <c r="B1665" s="511" t="s">
        <v>52434</v>
      </c>
      <c r="C1665" s="511" t="s">
        <v>5</v>
      </c>
      <c r="D1665" s="78" t="s">
        <v>67276</v>
      </c>
    </row>
    <row r="1666" spans="1:4" ht="13.5">
      <c r="A1666" s="511" t="s">
        <v>27627</v>
      </c>
      <c r="B1666" s="511" t="s">
        <v>52435</v>
      </c>
      <c r="C1666" s="511" t="s">
        <v>5</v>
      </c>
      <c r="D1666" s="78" t="s">
        <v>67277</v>
      </c>
    </row>
    <row r="1667" spans="1:4" ht="13.5">
      <c r="A1667" s="511" t="s">
        <v>27628</v>
      </c>
      <c r="B1667" s="511" t="s">
        <v>52436</v>
      </c>
      <c r="C1667" s="511" t="s">
        <v>36</v>
      </c>
      <c r="D1667" s="78" t="s">
        <v>67278</v>
      </c>
    </row>
    <row r="1668" spans="1:4" ht="13.5">
      <c r="A1668" s="511" t="s">
        <v>52437</v>
      </c>
      <c r="B1668" s="511" t="s">
        <v>52438</v>
      </c>
      <c r="C1668" s="511" t="s">
        <v>5</v>
      </c>
      <c r="D1668" s="78" t="s">
        <v>67279</v>
      </c>
    </row>
    <row r="1669" spans="1:4" ht="13.5">
      <c r="A1669" s="511" t="s">
        <v>27629</v>
      </c>
      <c r="B1669" s="511" t="s">
        <v>52439</v>
      </c>
      <c r="C1669" s="511" t="s">
        <v>5</v>
      </c>
      <c r="D1669" s="78" t="s">
        <v>67280</v>
      </c>
    </row>
    <row r="1670" spans="1:4" ht="13.5">
      <c r="A1670" s="511" t="s">
        <v>27630</v>
      </c>
      <c r="B1670" s="511" t="s">
        <v>23849</v>
      </c>
      <c r="C1670" s="511" t="s">
        <v>5</v>
      </c>
      <c r="D1670" s="78" t="s">
        <v>67281</v>
      </c>
    </row>
    <row r="1671" spans="1:4" ht="13.5">
      <c r="A1671" s="511" t="s">
        <v>27631</v>
      </c>
      <c r="B1671" s="511" t="s">
        <v>23850</v>
      </c>
      <c r="C1671" s="511" t="s">
        <v>5</v>
      </c>
      <c r="D1671" s="78" t="s">
        <v>65071</v>
      </c>
    </row>
    <row r="1672" spans="1:4" ht="13.5">
      <c r="A1672" s="511" t="s">
        <v>27632</v>
      </c>
      <c r="B1672" s="511" t="s">
        <v>23851</v>
      </c>
      <c r="C1672" s="511" t="s">
        <v>5</v>
      </c>
      <c r="D1672" s="78" t="s">
        <v>67282</v>
      </c>
    </row>
    <row r="1673" spans="1:4" ht="13.5">
      <c r="A1673" s="511" t="s">
        <v>27633</v>
      </c>
      <c r="B1673" s="511" t="s">
        <v>23852</v>
      </c>
      <c r="C1673" s="511" t="s">
        <v>5</v>
      </c>
      <c r="D1673" s="78" t="s">
        <v>67283</v>
      </c>
    </row>
    <row r="1674" spans="1:4" ht="13.5">
      <c r="A1674" s="511" t="s">
        <v>27634</v>
      </c>
      <c r="B1674" s="511" t="s">
        <v>23853</v>
      </c>
      <c r="C1674" s="511" t="s">
        <v>5</v>
      </c>
      <c r="D1674" s="78" t="s">
        <v>67284</v>
      </c>
    </row>
    <row r="1675" spans="1:4" ht="13.5">
      <c r="A1675" s="511" t="s">
        <v>27635</v>
      </c>
      <c r="B1675" s="511" t="s">
        <v>23854</v>
      </c>
      <c r="C1675" s="511" t="s">
        <v>5</v>
      </c>
      <c r="D1675" s="78" t="s">
        <v>67285</v>
      </c>
    </row>
    <row r="1676" spans="1:4" ht="13.5">
      <c r="A1676" s="511" t="s">
        <v>27636</v>
      </c>
      <c r="B1676" s="511" t="s">
        <v>23855</v>
      </c>
      <c r="C1676" s="511" t="s">
        <v>5</v>
      </c>
      <c r="D1676" s="78" t="s">
        <v>67286</v>
      </c>
    </row>
    <row r="1677" spans="1:4" ht="13.5">
      <c r="A1677" s="511" t="s">
        <v>27637</v>
      </c>
      <c r="B1677" s="511" t="s">
        <v>23856</v>
      </c>
      <c r="C1677" s="511" t="s">
        <v>5</v>
      </c>
      <c r="D1677" s="78" t="s">
        <v>67287</v>
      </c>
    </row>
    <row r="1678" spans="1:4" ht="13.5">
      <c r="A1678" s="511" t="s">
        <v>27638</v>
      </c>
      <c r="B1678" s="511" t="s">
        <v>23857</v>
      </c>
      <c r="C1678" s="511" t="s">
        <v>5</v>
      </c>
      <c r="D1678" s="78" t="s">
        <v>67288</v>
      </c>
    </row>
    <row r="1679" spans="1:4" ht="13.5">
      <c r="A1679" s="511" t="s">
        <v>27639</v>
      </c>
      <c r="B1679" s="511" t="s">
        <v>23858</v>
      </c>
      <c r="C1679" s="511" t="s">
        <v>5</v>
      </c>
      <c r="D1679" s="78" t="s">
        <v>67289</v>
      </c>
    </row>
    <row r="1680" spans="1:4" ht="13.5">
      <c r="A1680" s="511" t="s">
        <v>27640</v>
      </c>
      <c r="B1680" s="511" t="s">
        <v>23859</v>
      </c>
      <c r="C1680" s="511" t="s">
        <v>5</v>
      </c>
      <c r="D1680" s="78" t="s">
        <v>67223</v>
      </c>
    </row>
    <row r="1681" spans="1:4" ht="13.5">
      <c r="A1681" s="511" t="s">
        <v>27641</v>
      </c>
      <c r="B1681" s="511" t="s">
        <v>23860</v>
      </c>
      <c r="C1681" s="511" t="s">
        <v>5</v>
      </c>
      <c r="D1681" s="78" t="s">
        <v>67290</v>
      </c>
    </row>
    <row r="1682" spans="1:4" ht="13.5">
      <c r="A1682" s="511" t="s">
        <v>27642</v>
      </c>
      <c r="B1682" s="511" t="s">
        <v>23861</v>
      </c>
      <c r="C1682" s="511" t="s">
        <v>5</v>
      </c>
      <c r="D1682" s="78" t="s">
        <v>67291</v>
      </c>
    </row>
    <row r="1683" spans="1:4" ht="13.5">
      <c r="A1683" s="511" t="s">
        <v>27643</v>
      </c>
      <c r="B1683" s="511" t="s">
        <v>23862</v>
      </c>
      <c r="C1683" s="511" t="s">
        <v>5</v>
      </c>
      <c r="D1683" s="78" t="s">
        <v>67292</v>
      </c>
    </row>
    <row r="1684" spans="1:4" ht="13.5">
      <c r="A1684" s="511" t="s">
        <v>27644</v>
      </c>
      <c r="B1684" s="511" t="s">
        <v>23863</v>
      </c>
      <c r="C1684" s="511" t="s">
        <v>5</v>
      </c>
      <c r="D1684" s="78" t="s">
        <v>67293</v>
      </c>
    </row>
    <row r="1685" spans="1:4" ht="13.5">
      <c r="A1685" s="511" t="s">
        <v>27645</v>
      </c>
      <c r="B1685" s="511" t="s">
        <v>23864</v>
      </c>
      <c r="C1685" s="511" t="s">
        <v>5</v>
      </c>
      <c r="D1685" s="78" t="s">
        <v>67294</v>
      </c>
    </row>
    <row r="1686" spans="1:4" ht="13.5">
      <c r="A1686" s="511" t="s">
        <v>27646</v>
      </c>
      <c r="B1686" s="511" t="s">
        <v>23865</v>
      </c>
      <c r="C1686" s="511" t="s">
        <v>5</v>
      </c>
      <c r="D1686" s="78" t="s">
        <v>67295</v>
      </c>
    </row>
    <row r="1687" spans="1:4" ht="13.5">
      <c r="A1687" s="511" t="s">
        <v>27647</v>
      </c>
      <c r="B1687" s="511" t="s">
        <v>23866</v>
      </c>
      <c r="C1687" s="511" t="s">
        <v>5</v>
      </c>
      <c r="D1687" s="78" t="s">
        <v>67296</v>
      </c>
    </row>
    <row r="1688" spans="1:4" ht="13.5">
      <c r="A1688" s="511" t="s">
        <v>27648</v>
      </c>
      <c r="B1688" s="511" t="s">
        <v>23867</v>
      </c>
      <c r="C1688" s="511" t="s">
        <v>5</v>
      </c>
      <c r="D1688" s="78" t="s">
        <v>67297</v>
      </c>
    </row>
    <row r="1689" spans="1:4" ht="13.5">
      <c r="A1689" s="511" t="s">
        <v>27649</v>
      </c>
      <c r="B1689" s="511" t="s">
        <v>23868</v>
      </c>
      <c r="C1689" s="511" t="s">
        <v>5</v>
      </c>
      <c r="D1689" s="78" t="s">
        <v>67298</v>
      </c>
    </row>
    <row r="1690" spans="1:4" ht="13.5">
      <c r="A1690" s="511" t="s">
        <v>27650</v>
      </c>
      <c r="B1690" s="511" t="s">
        <v>52440</v>
      </c>
      <c r="C1690" s="511" t="s">
        <v>36</v>
      </c>
      <c r="D1690" s="78" t="s">
        <v>67299</v>
      </c>
    </row>
    <row r="1691" spans="1:4" ht="13.5">
      <c r="A1691" s="511" t="s">
        <v>27651</v>
      </c>
      <c r="B1691" s="511" t="s">
        <v>52441</v>
      </c>
      <c r="C1691" s="511" t="s">
        <v>36</v>
      </c>
      <c r="D1691" s="78" t="s">
        <v>67300</v>
      </c>
    </row>
    <row r="1692" spans="1:4" ht="13.5">
      <c r="A1692" s="511" t="s">
        <v>27652</v>
      </c>
      <c r="B1692" s="511" t="s">
        <v>52442</v>
      </c>
      <c r="C1692" s="511" t="s">
        <v>5</v>
      </c>
      <c r="D1692" s="78" t="s">
        <v>67301</v>
      </c>
    </row>
    <row r="1693" spans="1:4" ht="13.5">
      <c r="A1693" s="511" t="s">
        <v>27653</v>
      </c>
      <c r="B1693" s="511" t="s">
        <v>52443</v>
      </c>
      <c r="C1693" s="511" t="s">
        <v>36</v>
      </c>
      <c r="D1693" s="78" t="s">
        <v>67302</v>
      </c>
    </row>
    <row r="1694" spans="1:4" ht="13.5">
      <c r="A1694" s="511" t="s">
        <v>27654</v>
      </c>
      <c r="B1694" s="511" t="s">
        <v>52444</v>
      </c>
      <c r="C1694" s="511" t="s">
        <v>5</v>
      </c>
      <c r="D1694" s="78" t="s">
        <v>67303</v>
      </c>
    </row>
    <row r="1695" spans="1:4" ht="13.5">
      <c r="A1695" s="511" t="s">
        <v>27655</v>
      </c>
      <c r="B1695" s="511" t="s">
        <v>52445</v>
      </c>
      <c r="C1695" s="511" t="s">
        <v>36</v>
      </c>
      <c r="D1695" s="78" t="s">
        <v>67304</v>
      </c>
    </row>
    <row r="1696" spans="1:4" ht="13.5">
      <c r="A1696" s="511" t="s">
        <v>27656</v>
      </c>
      <c r="B1696" s="511" t="s">
        <v>52446</v>
      </c>
      <c r="C1696" s="511" t="s">
        <v>36</v>
      </c>
      <c r="D1696" s="78" t="s">
        <v>67305</v>
      </c>
    </row>
    <row r="1697" spans="1:4" ht="13.5">
      <c r="A1697" s="511" t="s">
        <v>27657</v>
      </c>
      <c r="B1697" s="511" t="s">
        <v>52447</v>
      </c>
      <c r="C1697" s="511" t="s">
        <v>5</v>
      </c>
      <c r="D1697" s="78" t="s">
        <v>67306</v>
      </c>
    </row>
    <row r="1698" spans="1:4" ht="13.5">
      <c r="A1698" s="511" t="s">
        <v>27658</v>
      </c>
      <c r="B1698" s="511" t="s">
        <v>52448</v>
      </c>
      <c r="C1698" s="511" t="s">
        <v>36</v>
      </c>
      <c r="D1698" s="78" t="s">
        <v>67307</v>
      </c>
    </row>
    <row r="1699" spans="1:4" ht="13.5">
      <c r="A1699" s="511" t="s">
        <v>27659</v>
      </c>
      <c r="B1699" s="511" t="s">
        <v>52449</v>
      </c>
      <c r="C1699" s="511" t="s">
        <v>5</v>
      </c>
      <c r="D1699" s="78" t="s">
        <v>67308</v>
      </c>
    </row>
    <row r="1700" spans="1:4" ht="13.5">
      <c r="A1700" s="511" t="s">
        <v>27660</v>
      </c>
      <c r="B1700" s="511" t="s">
        <v>52450</v>
      </c>
      <c r="C1700" s="511" t="s">
        <v>36</v>
      </c>
      <c r="D1700" s="78" t="s">
        <v>67309</v>
      </c>
    </row>
    <row r="1701" spans="1:4" ht="13.5">
      <c r="A1701" s="511" t="s">
        <v>27661</v>
      </c>
      <c r="B1701" s="511" t="s">
        <v>52451</v>
      </c>
      <c r="C1701" s="511" t="s">
        <v>5</v>
      </c>
      <c r="D1701" s="78" t="s">
        <v>67310</v>
      </c>
    </row>
    <row r="1702" spans="1:4" ht="13.5">
      <c r="A1702" s="511" t="s">
        <v>27662</v>
      </c>
      <c r="B1702" s="511" t="s">
        <v>52452</v>
      </c>
      <c r="C1702" s="511" t="s">
        <v>5</v>
      </c>
      <c r="D1702" s="78" t="s">
        <v>67311</v>
      </c>
    </row>
    <row r="1703" spans="1:4" ht="13.5">
      <c r="A1703" s="511" t="s">
        <v>27663</v>
      </c>
      <c r="B1703" s="511" t="s">
        <v>52453</v>
      </c>
      <c r="C1703" s="511" t="s">
        <v>36</v>
      </c>
      <c r="D1703" s="78" t="s">
        <v>67312</v>
      </c>
    </row>
    <row r="1704" spans="1:4" ht="13.5">
      <c r="A1704" s="511" t="s">
        <v>27664</v>
      </c>
      <c r="B1704" s="511" t="s">
        <v>52454</v>
      </c>
      <c r="C1704" s="511" t="s">
        <v>36</v>
      </c>
      <c r="D1704" s="78" t="s">
        <v>67313</v>
      </c>
    </row>
    <row r="1705" spans="1:4" ht="13.5">
      <c r="A1705" s="511" t="s">
        <v>27665</v>
      </c>
      <c r="B1705" s="511" t="s">
        <v>52455</v>
      </c>
      <c r="C1705" s="511" t="s">
        <v>5</v>
      </c>
      <c r="D1705" s="78" t="s">
        <v>67314</v>
      </c>
    </row>
    <row r="1706" spans="1:4" ht="13.5">
      <c r="A1706" s="511" t="s">
        <v>27666</v>
      </c>
      <c r="B1706" s="511" t="s">
        <v>52456</v>
      </c>
      <c r="C1706" s="511" t="s">
        <v>36</v>
      </c>
      <c r="D1706" s="78" t="s">
        <v>67300</v>
      </c>
    </row>
    <row r="1707" spans="1:4" ht="13.5">
      <c r="A1707" s="511" t="s">
        <v>27667</v>
      </c>
      <c r="B1707" s="511" t="s">
        <v>52457</v>
      </c>
      <c r="C1707" s="511" t="s">
        <v>5</v>
      </c>
      <c r="D1707" s="78" t="s">
        <v>67315</v>
      </c>
    </row>
    <row r="1708" spans="1:4" ht="13.5">
      <c r="A1708" s="511" t="s">
        <v>52458</v>
      </c>
      <c r="B1708" s="511" t="s">
        <v>52459</v>
      </c>
      <c r="C1708" s="511" t="s">
        <v>5</v>
      </c>
      <c r="D1708" s="78" t="s">
        <v>67316</v>
      </c>
    </row>
    <row r="1709" spans="1:4" ht="13.5">
      <c r="A1709" s="511" t="s">
        <v>27668</v>
      </c>
      <c r="B1709" s="511" t="s">
        <v>52460</v>
      </c>
      <c r="C1709" s="511" t="s">
        <v>36</v>
      </c>
      <c r="D1709" s="78" t="s">
        <v>67305</v>
      </c>
    </row>
    <row r="1710" spans="1:4" ht="13.5">
      <c r="A1710" s="511" t="s">
        <v>52461</v>
      </c>
      <c r="B1710" s="511" t="s">
        <v>52462</v>
      </c>
      <c r="C1710" s="511" t="s">
        <v>5</v>
      </c>
      <c r="D1710" s="78" t="s">
        <v>67317</v>
      </c>
    </row>
    <row r="1711" spans="1:4" ht="13.5">
      <c r="A1711" s="511" t="s">
        <v>27669</v>
      </c>
      <c r="B1711" s="511" t="s">
        <v>52463</v>
      </c>
      <c r="C1711" s="511" t="s">
        <v>5</v>
      </c>
      <c r="D1711" s="78" t="s">
        <v>67318</v>
      </c>
    </row>
    <row r="1712" spans="1:4" ht="13.5">
      <c r="A1712" s="511" t="s">
        <v>27670</v>
      </c>
      <c r="B1712" s="511" t="s">
        <v>52464</v>
      </c>
      <c r="C1712" s="511" t="s">
        <v>5</v>
      </c>
      <c r="D1712" s="78" t="s">
        <v>67319</v>
      </c>
    </row>
    <row r="1713" spans="1:4" ht="13.5">
      <c r="A1713" s="511" t="s">
        <v>27671</v>
      </c>
      <c r="B1713" s="511" t="s">
        <v>52465</v>
      </c>
      <c r="C1713" s="511" t="s">
        <v>5</v>
      </c>
      <c r="D1713" s="78" t="s">
        <v>67320</v>
      </c>
    </row>
    <row r="1714" spans="1:4" ht="13.5">
      <c r="A1714" s="511" t="s">
        <v>27672</v>
      </c>
      <c r="B1714" s="511" t="s">
        <v>52466</v>
      </c>
      <c r="C1714" s="511" t="s">
        <v>5</v>
      </c>
      <c r="D1714" s="78" t="s">
        <v>67321</v>
      </c>
    </row>
    <row r="1715" spans="1:4" ht="13.5">
      <c r="A1715" s="511" t="s">
        <v>52467</v>
      </c>
      <c r="B1715" s="511" t="s">
        <v>52468</v>
      </c>
      <c r="C1715" s="511" t="s">
        <v>5</v>
      </c>
      <c r="D1715" s="78" t="s">
        <v>67322</v>
      </c>
    </row>
    <row r="1716" spans="1:4" ht="13.5">
      <c r="A1716" s="511" t="s">
        <v>27673</v>
      </c>
      <c r="B1716" s="511" t="s">
        <v>52469</v>
      </c>
      <c r="C1716" s="511" t="s">
        <v>36</v>
      </c>
      <c r="D1716" s="78" t="s">
        <v>67323</v>
      </c>
    </row>
    <row r="1717" spans="1:4" ht="13.5">
      <c r="A1717" s="511" t="s">
        <v>27674</v>
      </c>
      <c r="B1717" s="511" t="s">
        <v>52470</v>
      </c>
      <c r="C1717" s="511" t="s">
        <v>36</v>
      </c>
      <c r="D1717" s="78" t="s">
        <v>67313</v>
      </c>
    </row>
    <row r="1718" spans="1:4" ht="13.5">
      <c r="A1718" s="511" t="s">
        <v>27675</v>
      </c>
      <c r="B1718" s="511" t="s">
        <v>52471</v>
      </c>
      <c r="C1718" s="511" t="s">
        <v>36</v>
      </c>
      <c r="D1718" s="78" t="s">
        <v>67324</v>
      </c>
    </row>
    <row r="1719" spans="1:4" ht="13.5">
      <c r="A1719" s="511" t="s">
        <v>27676</v>
      </c>
      <c r="B1719" s="511" t="s">
        <v>52472</v>
      </c>
      <c r="C1719" s="511" t="s">
        <v>5</v>
      </c>
      <c r="D1719" s="78" t="s">
        <v>67325</v>
      </c>
    </row>
    <row r="1720" spans="1:4" ht="13.5">
      <c r="A1720" s="511" t="s">
        <v>27677</v>
      </c>
      <c r="B1720" s="511" t="s">
        <v>52473</v>
      </c>
      <c r="C1720" s="511" t="s">
        <v>5</v>
      </c>
      <c r="D1720" s="78" t="s">
        <v>67326</v>
      </c>
    </row>
    <row r="1721" spans="1:4" ht="13.5">
      <c r="A1721" s="511" t="s">
        <v>27678</v>
      </c>
      <c r="B1721" s="511" t="s">
        <v>52474</v>
      </c>
      <c r="C1721" s="511" t="s">
        <v>36</v>
      </c>
      <c r="D1721" s="78" t="s">
        <v>67323</v>
      </c>
    </row>
    <row r="1722" spans="1:4" ht="13.5">
      <c r="A1722" s="511" t="s">
        <v>27679</v>
      </c>
      <c r="B1722" s="511" t="s">
        <v>52475</v>
      </c>
      <c r="C1722" s="511" t="s">
        <v>36</v>
      </c>
      <c r="D1722" s="78" t="s">
        <v>67327</v>
      </c>
    </row>
    <row r="1723" spans="1:4" ht="13.5">
      <c r="A1723" s="511" t="s">
        <v>27680</v>
      </c>
      <c r="B1723" s="511" t="s">
        <v>52476</v>
      </c>
      <c r="C1723" s="511" t="s">
        <v>36</v>
      </c>
      <c r="D1723" s="78" t="s">
        <v>67328</v>
      </c>
    </row>
    <row r="1724" spans="1:4" ht="13.5">
      <c r="A1724" s="511" t="s">
        <v>27681</v>
      </c>
      <c r="B1724" s="511" t="s">
        <v>52477</v>
      </c>
      <c r="C1724" s="511" t="s">
        <v>5</v>
      </c>
      <c r="D1724" s="78" t="s">
        <v>67329</v>
      </c>
    </row>
    <row r="1725" spans="1:4" ht="13.5">
      <c r="A1725" s="511" t="s">
        <v>52478</v>
      </c>
      <c r="B1725" s="511" t="s">
        <v>52479</v>
      </c>
      <c r="C1725" s="511" t="s">
        <v>5</v>
      </c>
      <c r="D1725" s="78" t="s">
        <v>67330</v>
      </c>
    </row>
    <row r="1726" spans="1:4" ht="13.5">
      <c r="A1726" s="511" t="s">
        <v>27682</v>
      </c>
      <c r="B1726" s="511" t="s">
        <v>52480</v>
      </c>
      <c r="C1726" s="511" t="s">
        <v>5</v>
      </c>
      <c r="D1726" s="78" t="s">
        <v>67331</v>
      </c>
    </row>
    <row r="1727" spans="1:4" ht="13.5">
      <c r="A1727" s="511" t="s">
        <v>27683</v>
      </c>
      <c r="B1727" s="511" t="s">
        <v>52481</v>
      </c>
      <c r="C1727" s="511" t="s">
        <v>5</v>
      </c>
      <c r="D1727" s="78" t="s">
        <v>67332</v>
      </c>
    </row>
    <row r="1728" spans="1:4" ht="13.5">
      <c r="A1728" s="511" t="s">
        <v>27684</v>
      </c>
      <c r="B1728" s="511" t="s">
        <v>52482</v>
      </c>
      <c r="C1728" s="511" t="s">
        <v>36</v>
      </c>
      <c r="D1728" s="78" t="s">
        <v>67333</v>
      </c>
    </row>
    <row r="1729" spans="1:4" ht="13.5">
      <c r="A1729" s="511" t="s">
        <v>27685</v>
      </c>
      <c r="B1729" s="511" t="s">
        <v>52483</v>
      </c>
      <c r="C1729" s="511" t="s">
        <v>36</v>
      </c>
      <c r="D1729" s="78" t="s">
        <v>67334</v>
      </c>
    </row>
    <row r="1730" spans="1:4" ht="13.5">
      <c r="A1730" s="511" t="s">
        <v>27686</v>
      </c>
      <c r="B1730" s="511" t="s">
        <v>52484</v>
      </c>
      <c r="C1730" s="511" t="s">
        <v>5</v>
      </c>
      <c r="D1730" s="78" t="s">
        <v>67335</v>
      </c>
    </row>
    <row r="1731" spans="1:4" ht="13.5">
      <c r="A1731" s="511" t="s">
        <v>27687</v>
      </c>
      <c r="B1731" s="511" t="s">
        <v>52485</v>
      </c>
      <c r="C1731" s="511" t="s">
        <v>36</v>
      </c>
      <c r="D1731" s="78" t="s">
        <v>67334</v>
      </c>
    </row>
    <row r="1732" spans="1:4" ht="13.5">
      <c r="A1732" s="511" t="s">
        <v>27688</v>
      </c>
      <c r="B1732" s="511" t="s">
        <v>52486</v>
      </c>
      <c r="C1732" s="511" t="s">
        <v>5</v>
      </c>
      <c r="D1732" s="78" t="s">
        <v>67336</v>
      </c>
    </row>
    <row r="1733" spans="1:4" ht="13.5">
      <c r="A1733" s="511" t="s">
        <v>27689</v>
      </c>
      <c r="B1733" s="511" t="s">
        <v>52487</v>
      </c>
      <c r="C1733" s="511" t="s">
        <v>36</v>
      </c>
      <c r="D1733" s="78" t="s">
        <v>67337</v>
      </c>
    </row>
    <row r="1734" spans="1:4" ht="13.5">
      <c r="A1734" s="511" t="s">
        <v>27690</v>
      </c>
      <c r="B1734" s="511" t="s">
        <v>52488</v>
      </c>
      <c r="C1734" s="511" t="s">
        <v>5</v>
      </c>
      <c r="D1734" s="78" t="s">
        <v>67338</v>
      </c>
    </row>
    <row r="1735" spans="1:4" ht="13.5">
      <c r="A1735" s="511" t="s">
        <v>27691</v>
      </c>
      <c r="B1735" s="511" t="s">
        <v>52489</v>
      </c>
      <c r="C1735" s="511" t="s">
        <v>36</v>
      </c>
      <c r="D1735" s="78" t="s">
        <v>67339</v>
      </c>
    </row>
    <row r="1736" spans="1:4" ht="13.5">
      <c r="A1736" s="511" t="s">
        <v>27692</v>
      </c>
      <c r="B1736" s="511" t="s">
        <v>52490</v>
      </c>
      <c r="C1736" s="511" t="s">
        <v>36</v>
      </c>
      <c r="D1736" s="78" t="s">
        <v>67340</v>
      </c>
    </row>
    <row r="1737" spans="1:4" ht="13.5">
      <c r="A1737" s="511" t="s">
        <v>27693</v>
      </c>
      <c r="B1737" s="511" t="s">
        <v>52491</v>
      </c>
      <c r="C1737" s="511" t="s">
        <v>5</v>
      </c>
      <c r="D1737" s="78" t="s">
        <v>67341</v>
      </c>
    </row>
    <row r="1738" spans="1:4" ht="13.5">
      <c r="A1738" s="511" t="s">
        <v>27694</v>
      </c>
      <c r="B1738" s="511" t="s">
        <v>52492</v>
      </c>
      <c r="C1738" s="511" t="s">
        <v>36</v>
      </c>
      <c r="D1738" s="78" t="s">
        <v>67342</v>
      </c>
    </row>
    <row r="1739" spans="1:4" ht="13.5">
      <c r="A1739" s="511" t="s">
        <v>27695</v>
      </c>
      <c r="B1739" s="511" t="s">
        <v>52493</v>
      </c>
      <c r="C1739" s="511" t="s">
        <v>5</v>
      </c>
      <c r="D1739" s="78" t="s">
        <v>67343</v>
      </c>
    </row>
    <row r="1740" spans="1:4" ht="13.5">
      <c r="A1740" s="511" t="s">
        <v>27696</v>
      </c>
      <c r="B1740" s="511" t="s">
        <v>52494</v>
      </c>
      <c r="C1740" s="511" t="s">
        <v>5</v>
      </c>
      <c r="D1740" s="78" t="s">
        <v>67344</v>
      </c>
    </row>
    <row r="1741" spans="1:4" ht="13.5">
      <c r="A1741" s="511" t="s">
        <v>27697</v>
      </c>
      <c r="B1741" s="511" t="s">
        <v>52495</v>
      </c>
      <c r="C1741" s="511" t="s">
        <v>36</v>
      </c>
      <c r="D1741" s="78" t="s">
        <v>67345</v>
      </c>
    </row>
    <row r="1742" spans="1:4" ht="13.5">
      <c r="A1742" s="511" t="s">
        <v>27698</v>
      </c>
      <c r="B1742" s="511" t="s">
        <v>52496</v>
      </c>
      <c r="C1742" s="511" t="s">
        <v>5</v>
      </c>
      <c r="D1742" s="78" t="s">
        <v>67346</v>
      </c>
    </row>
    <row r="1743" spans="1:4" ht="13.5">
      <c r="A1743" s="511" t="s">
        <v>27699</v>
      </c>
      <c r="B1743" s="511" t="s">
        <v>52497</v>
      </c>
      <c r="C1743" s="511" t="s">
        <v>36</v>
      </c>
      <c r="D1743" s="78" t="s">
        <v>67347</v>
      </c>
    </row>
    <row r="1744" spans="1:4" ht="13.5">
      <c r="A1744" s="511" t="s">
        <v>27700</v>
      </c>
      <c r="B1744" s="511" t="s">
        <v>52498</v>
      </c>
      <c r="C1744" s="511" t="s">
        <v>5</v>
      </c>
      <c r="D1744" s="78" t="s">
        <v>67348</v>
      </c>
    </row>
    <row r="1745" spans="1:4" ht="13.5">
      <c r="A1745" s="511" t="s">
        <v>27701</v>
      </c>
      <c r="B1745" s="511" t="s">
        <v>52499</v>
      </c>
      <c r="C1745" s="511" t="s">
        <v>36</v>
      </c>
      <c r="D1745" s="78" t="s">
        <v>67345</v>
      </c>
    </row>
    <row r="1746" spans="1:4" ht="13.5">
      <c r="A1746" s="511" t="s">
        <v>27702</v>
      </c>
      <c r="B1746" s="511" t="s">
        <v>52500</v>
      </c>
      <c r="C1746" s="511" t="s">
        <v>36</v>
      </c>
      <c r="D1746" s="78" t="s">
        <v>67349</v>
      </c>
    </row>
    <row r="1747" spans="1:4" ht="13.5">
      <c r="A1747" s="511" t="s">
        <v>27703</v>
      </c>
      <c r="B1747" s="511" t="s">
        <v>52501</v>
      </c>
      <c r="C1747" s="511" t="s">
        <v>5</v>
      </c>
      <c r="D1747" s="78" t="s">
        <v>67350</v>
      </c>
    </row>
    <row r="1748" spans="1:4" ht="13.5">
      <c r="A1748" s="511" t="s">
        <v>27704</v>
      </c>
      <c r="B1748" s="511" t="s">
        <v>52502</v>
      </c>
      <c r="C1748" s="511" t="s">
        <v>36</v>
      </c>
      <c r="D1748" s="78" t="s">
        <v>67351</v>
      </c>
    </row>
    <row r="1749" spans="1:4" ht="13.5">
      <c r="A1749" s="511" t="s">
        <v>27705</v>
      </c>
      <c r="B1749" s="511" t="s">
        <v>52503</v>
      </c>
      <c r="C1749" s="511" t="s">
        <v>5</v>
      </c>
      <c r="D1749" s="78" t="s">
        <v>67352</v>
      </c>
    </row>
    <row r="1750" spans="1:4" ht="13.5">
      <c r="A1750" s="511" t="s">
        <v>27706</v>
      </c>
      <c r="B1750" s="511" t="s">
        <v>52504</v>
      </c>
      <c r="C1750" s="511" t="s">
        <v>36</v>
      </c>
      <c r="D1750" s="78" t="s">
        <v>67351</v>
      </c>
    </row>
    <row r="1751" spans="1:4" ht="13.5">
      <c r="A1751" s="511" t="s">
        <v>27707</v>
      </c>
      <c r="B1751" s="511" t="s">
        <v>52505</v>
      </c>
      <c r="C1751" s="511" t="s">
        <v>5</v>
      </c>
      <c r="D1751" s="78" t="s">
        <v>67353</v>
      </c>
    </row>
    <row r="1752" spans="1:4" ht="13.5">
      <c r="A1752" s="511" t="s">
        <v>27708</v>
      </c>
      <c r="B1752" s="511" t="s">
        <v>52506</v>
      </c>
      <c r="C1752" s="511" t="s">
        <v>5</v>
      </c>
      <c r="D1752" s="78" t="s">
        <v>67354</v>
      </c>
    </row>
    <row r="1753" spans="1:4" ht="13.5">
      <c r="A1753" s="511" t="s">
        <v>27709</v>
      </c>
      <c r="B1753" s="511" t="s">
        <v>52507</v>
      </c>
      <c r="C1753" s="511" t="s">
        <v>36</v>
      </c>
      <c r="D1753" s="78" t="s">
        <v>67355</v>
      </c>
    </row>
    <row r="1754" spans="1:4" ht="13.5">
      <c r="A1754" s="511" t="s">
        <v>27710</v>
      </c>
      <c r="B1754" s="511" t="s">
        <v>52508</v>
      </c>
      <c r="C1754" s="511" t="s">
        <v>5</v>
      </c>
      <c r="D1754" s="78" t="s">
        <v>67356</v>
      </c>
    </row>
    <row r="1755" spans="1:4" ht="13.5">
      <c r="A1755" s="511" t="s">
        <v>27711</v>
      </c>
      <c r="B1755" s="511" t="s">
        <v>52509</v>
      </c>
      <c r="C1755" s="511" t="s">
        <v>36</v>
      </c>
      <c r="D1755" s="78" t="s">
        <v>67357</v>
      </c>
    </row>
    <row r="1756" spans="1:4" ht="13.5">
      <c r="A1756" s="511" t="s">
        <v>27712</v>
      </c>
      <c r="B1756" s="511" t="s">
        <v>52510</v>
      </c>
      <c r="C1756" s="511" t="s">
        <v>36</v>
      </c>
      <c r="D1756" s="78" t="s">
        <v>67358</v>
      </c>
    </row>
    <row r="1757" spans="1:4" ht="13.5">
      <c r="A1757" s="511" t="s">
        <v>27713</v>
      </c>
      <c r="B1757" s="511" t="s">
        <v>52511</v>
      </c>
      <c r="C1757" s="511" t="s">
        <v>36</v>
      </c>
      <c r="D1757" s="78" t="s">
        <v>67359</v>
      </c>
    </row>
    <row r="1758" spans="1:4" ht="13.5">
      <c r="A1758" s="511" t="s">
        <v>27714</v>
      </c>
      <c r="B1758" s="511" t="s">
        <v>52512</v>
      </c>
      <c r="C1758" s="511" t="s">
        <v>5</v>
      </c>
      <c r="D1758" s="78" t="s">
        <v>67360</v>
      </c>
    </row>
    <row r="1759" spans="1:4" ht="13.5">
      <c r="A1759" s="511" t="s">
        <v>27715</v>
      </c>
      <c r="B1759" s="511" t="s">
        <v>52513</v>
      </c>
      <c r="C1759" s="511" t="s">
        <v>36</v>
      </c>
      <c r="D1759" s="78" t="s">
        <v>67361</v>
      </c>
    </row>
    <row r="1760" spans="1:4" ht="13.5">
      <c r="A1760" s="511" t="s">
        <v>27716</v>
      </c>
      <c r="B1760" s="511" t="s">
        <v>52514</v>
      </c>
      <c r="C1760" s="511" t="s">
        <v>5</v>
      </c>
      <c r="D1760" s="78" t="s">
        <v>67362</v>
      </c>
    </row>
    <row r="1761" spans="1:4" ht="13.5">
      <c r="A1761" s="511" t="s">
        <v>27717</v>
      </c>
      <c r="B1761" s="511" t="s">
        <v>52515</v>
      </c>
      <c r="C1761" s="511" t="s">
        <v>36</v>
      </c>
      <c r="D1761" s="78" t="s">
        <v>67340</v>
      </c>
    </row>
    <row r="1762" spans="1:4" ht="13.5">
      <c r="A1762" s="511" t="s">
        <v>27718</v>
      </c>
      <c r="B1762" s="511" t="s">
        <v>52516</v>
      </c>
      <c r="C1762" s="511" t="s">
        <v>5</v>
      </c>
      <c r="D1762" s="78" t="s">
        <v>67363</v>
      </c>
    </row>
    <row r="1763" spans="1:4" ht="13.5">
      <c r="A1763" s="511" t="s">
        <v>27719</v>
      </c>
      <c r="B1763" s="511" t="s">
        <v>52517</v>
      </c>
      <c r="C1763" s="511" t="s">
        <v>36</v>
      </c>
      <c r="D1763" s="78" t="s">
        <v>67342</v>
      </c>
    </row>
    <row r="1764" spans="1:4" ht="13.5">
      <c r="A1764" s="511" t="s">
        <v>27720</v>
      </c>
      <c r="B1764" s="511" t="s">
        <v>52518</v>
      </c>
      <c r="C1764" s="511" t="s">
        <v>5</v>
      </c>
      <c r="D1764" s="78" t="s">
        <v>67364</v>
      </c>
    </row>
    <row r="1765" spans="1:4" ht="13.5">
      <c r="A1765" s="511" t="s">
        <v>27721</v>
      </c>
      <c r="B1765" s="511" t="s">
        <v>52519</v>
      </c>
      <c r="C1765" s="511" t="s">
        <v>36</v>
      </c>
      <c r="D1765" s="78" t="s">
        <v>67365</v>
      </c>
    </row>
    <row r="1766" spans="1:4" ht="13.5">
      <c r="A1766" s="511" t="s">
        <v>52520</v>
      </c>
      <c r="B1766" s="511" t="s">
        <v>52521</v>
      </c>
      <c r="C1766" s="511" t="s">
        <v>5</v>
      </c>
      <c r="D1766" s="78" t="s">
        <v>67366</v>
      </c>
    </row>
    <row r="1767" spans="1:4" ht="13.5">
      <c r="A1767" s="511" t="s">
        <v>52522</v>
      </c>
      <c r="B1767" s="511" t="s">
        <v>52523</v>
      </c>
      <c r="C1767" s="511" t="s">
        <v>5</v>
      </c>
      <c r="D1767" s="78" t="s">
        <v>67367</v>
      </c>
    </row>
    <row r="1768" spans="1:4" ht="13.5">
      <c r="A1768" s="511" t="s">
        <v>52524</v>
      </c>
      <c r="B1768" s="511" t="s">
        <v>52525</v>
      </c>
      <c r="C1768" s="511" t="s">
        <v>5</v>
      </c>
      <c r="D1768" s="78" t="s">
        <v>67368</v>
      </c>
    </row>
    <row r="1769" spans="1:4" ht="13.5">
      <c r="A1769" s="511" t="s">
        <v>52526</v>
      </c>
      <c r="B1769" s="511" t="s">
        <v>52527</v>
      </c>
      <c r="C1769" s="511" t="s">
        <v>5</v>
      </c>
      <c r="D1769" s="78" t="s">
        <v>67369</v>
      </c>
    </row>
    <row r="1770" spans="1:4" ht="13.5">
      <c r="A1770" s="511" t="s">
        <v>52528</v>
      </c>
      <c r="B1770" s="511" t="s">
        <v>52529</v>
      </c>
      <c r="C1770" s="511" t="s">
        <v>5</v>
      </c>
      <c r="D1770" s="78" t="s">
        <v>67370</v>
      </c>
    </row>
    <row r="1771" spans="1:4" ht="13.5">
      <c r="A1771" s="511" t="s">
        <v>52530</v>
      </c>
      <c r="B1771" s="511" t="s">
        <v>52531</v>
      </c>
      <c r="C1771" s="511" t="s">
        <v>5</v>
      </c>
      <c r="D1771" s="78" t="s">
        <v>67371</v>
      </c>
    </row>
    <row r="1772" spans="1:4" ht="13.5">
      <c r="A1772" s="511" t="s">
        <v>52532</v>
      </c>
      <c r="B1772" s="511" t="s">
        <v>52533</v>
      </c>
      <c r="C1772" s="511" t="s">
        <v>5</v>
      </c>
      <c r="D1772" s="78" t="s">
        <v>67372</v>
      </c>
    </row>
    <row r="1773" spans="1:4" ht="13.5">
      <c r="A1773" s="511" t="s">
        <v>52534</v>
      </c>
      <c r="B1773" s="511" t="s">
        <v>52535</v>
      </c>
      <c r="C1773" s="511" t="s">
        <v>5</v>
      </c>
      <c r="D1773" s="78" t="s">
        <v>67373</v>
      </c>
    </row>
    <row r="1774" spans="1:4" ht="13.5">
      <c r="A1774" s="511" t="s">
        <v>52536</v>
      </c>
      <c r="B1774" s="511" t="s">
        <v>52537</v>
      </c>
      <c r="C1774" s="511" t="s">
        <v>5</v>
      </c>
      <c r="D1774" s="78" t="s">
        <v>67374</v>
      </c>
    </row>
    <row r="1775" spans="1:4" ht="13.5">
      <c r="A1775" s="511" t="s">
        <v>67375</v>
      </c>
      <c r="B1775" s="511" t="s">
        <v>67376</v>
      </c>
      <c r="C1775" s="511" t="s">
        <v>5</v>
      </c>
      <c r="D1775" s="78" t="s">
        <v>67377</v>
      </c>
    </row>
    <row r="1776" spans="1:4" ht="13.5">
      <c r="A1776" s="511" t="s">
        <v>27722</v>
      </c>
      <c r="B1776" s="511" t="s">
        <v>23869</v>
      </c>
      <c r="C1776" s="511" t="s">
        <v>36</v>
      </c>
      <c r="D1776" s="78" t="s">
        <v>58943</v>
      </c>
    </row>
    <row r="1777" spans="1:4" ht="13.5">
      <c r="A1777" s="511" t="s">
        <v>27723</v>
      </c>
      <c r="B1777" s="511" t="s">
        <v>23870</v>
      </c>
      <c r="C1777" s="511" t="s">
        <v>36</v>
      </c>
      <c r="D1777" s="78" t="s">
        <v>62674</v>
      </c>
    </row>
    <row r="1778" spans="1:4" ht="13.5">
      <c r="A1778" s="511" t="s">
        <v>27724</v>
      </c>
      <c r="B1778" s="511" t="s">
        <v>23871</v>
      </c>
      <c r="C1778" s="511" t="s">
        <v>36</v>
      </c>
      <c r="D1778" s="78" t="s">
        <v>57614</v>
      </c>
    </row>
    <row r="1779" spans="1:4" ht="13.5">
      <c r="A1779" s="511" t="s">
        <v>27725</v>
      </c>
      <c r="B1779" s="511" t="s">
        <v>23872</v>
      </c>
      <c r="C1779" s="511" t="s">
        <v>36</v>
      </c>
      <c r="D1779" s="78" t="s">
        <v>67378</v>
      </c>
    </row>
    <row r="1780" spans="1:4" ht="13.5">
      <c r="A1780" s="511" t="s">
        <v>27726</v>
      </c>
      <c r="B1780" s="511" t="s">
        <v>23873</v>
      </c>
      <c r="C1780" s="511" t="s">
        <v>36</v>
      </c>
      <c r="D1780" s="78" t="s">
        <v>56724</v>
      </c>
    </row>
    <row r="1781" spans="1:4" ht="13.5">
      <c r="A1781" s="511" t="s">
        <v>27727</v>
      </c>
      <c r="B1781" s="511" t="s">
        <v>23874</v>
      </c>
      <c r="C1781" s="511" t="s">
        <v>36</v>
      </c>
      <c r="D1781" s="78" t="s">
        <v>67379</v>
      </c>
    </row>
    <row r="1782" spans="1:4" ht="13.5">
      <c r="A1782" s="511" t="s">
        <v>27728</v>
      </c>
      <c r="B1782" s="511" t="s">
        <v>23875</v>
      </c>
      <c r="C1782" s="511" t="s">
        <v>36</v>
      </c>
      <c r="D1782" s="78" t="s">
        <v>56338</v>
      </c>
    </row>
    <row r="1783" spans="1:4" ht="13.5">
      <c r="A1783" s="511" t="s">
        <v>27729</v>
      </c>
      <c r="B1783" s="511" t="s">
        <v>23876</v>
      </c>
      <c r="C1783" s="511" t="s">
        <v>36</v>
      </c>
      <c r="D1783" s="78" t="s">
        <v>67380</v>
      </c>
    </row>
    <row r="1784" spans="1:4" ht="13.5">
      <c r="A1784" s="511" t="s">
        <v>27730</v>
      </c>
      <c r="B1784" s="511" t="s">
        <v>23877</v>
      </c>
      <c r="C1784" s="511" t="s">
        <v>36</v>
      </c>
      <c r="D1784" s="78" t="s">
        <v>67381</v>
      </c>
    </row>
    <row r="1785" spans="1:4" ht="13.5">
      <c r="A1785" s="511" t="s">
        <v>27731</v>
      </c>
      <c r="B1785" s="511" t="s">
        <v>23878</v>
      </c>
      <c r="C1785" s="511" t="s">
        <v>36</v>
      </c>
      <c r="D1785" s="78" t="s">
        <v>67382</v>
      </c>
    </row>
    <row r="1786" spans="1:4" ht="13.5">
      <c r="A1786" s="511" t="s">
        <v>27732</v>
      </c>
      <c r="B1786" s="511" t="s">
        <v>23879</v>
      </c>
      <c r="C1786" s="511" t="s">
        <v>36</v>
      </c>
      <c r="D1786" s="78" t="s">
        <v>67383</v>
      </c>
    </row>
    <row r="1787" spans="1:4" ht="13.5">
      <c r="A1787" s="511" t="s">
        <v>27733</v>
      </c>
      <c r="B1787" s="511" t="s">
        <v>23880</v>
      </c>
      <c r="C1787" s="511" t="s">
        <v>36</v>
      </c>
      <c r="D1787" s="78" t="s">
        <v>55281</v>
      </c>
    </row>
    <row r="1788" spans="1:4" ht="13.5">
      <c r="A1788" s="511" t="s">
        <v>27734</v>
      </c>
      <c r="B1788" s="511" t="s">
        <v>23881</v>
      </c>
      <c r="C1788" s="511" t="s">
        <v>36</v>
      </c>
      <c r="D1788" s="78" t="s">
        <v>67384</v>
      </c>
    </row>
    <row r="1789" spans="1:4" ht="13.5">
      <c r="A1789" s="511" t="s">
        <v>27735</v>
      </c>
      <c r="B1789" s="511" t="s">
        <v>23882</v>
      </c>
      <c r="C1789" s="511" t="s">
        <v>36</v>
      </c>
      <c r="D1789" s="78" t="s">
        <v>57249</v>
      </c>
    </row>
    <row r="1790" spans="1:4" ht="13.5">
      <c r="A1790" s="511" t="s">
        <v>67385</v>
      </c>
      <c r="B1790" s="511" t="s">
        <v>67386</v>
      </c>
      <c r="C1790" s="511" t="s">
        <v>36</v>
      </c>
      <c r="D1790" s="78" t="s">
        <v>67387</v>
      </c>
    </row>
    <row r="1791" spans="1:4" ht="13.5">
      <c r="A1791" s="511" t="s">
        <v>67388</v>
      </c>
      <c r="B1791" s="511" t="s">
        <v>67389</v>
      </c>
      <c r="C1791" s="511" t="s">
        <v>36</v>
      </c>
      <c r="D1791" s="78" t="s">
        <v>67390</v>
      </c>
    </row>
    <row r="1792" spans="1:4" ht="13.5">
      <c r="A1792" s="511" t="s">
        <v>67391</v>
      </c>
      <c r="B1792" s="511" t="s">
        <v>67392</v>
      </c>
      <c r="C1792" s="511" t="s">
        <v>36</v>
      </c>
      <c r="D1792" s="78" t="s">
        <v>67393</v>
      </c>
    </row>
    <row r="1793" spans="1:4" ht="13.5">
      <c r="A1793" s="511" t="s">
        <v>67394</v>
      </c>
      <c r="B1793" s="511" t="s">
        <v>67395</v>
      </c>
      <c r="C1793" s="511" t="s">
        <v>36</v>
      </c>
      <c r="D1793" s="78" t="s">
        <v>67396</v>
      </c>
    </row>
    <row r="1794" spans="1:4" ht="13.5">
      <c r="A1794" s="511" t="s">
        <v>27736</v>
      </c>
      <c r="B1794" s="511" t="s">
        <v>23883</v>
      </c>
      <c r="C1794" s="511" t="s">
        <v>36</v>
      </c>
      <c r="D1794" s="78" t="s">
        <v>61413</v>
      </c>
    </row>
    <row r="1795" spans="1:4" ht="13.5">
      <c r="A1795" s="511" t="s">
        <v>27737</v>
      </c>
      <c r="B1795" s="511" t="s">
        <v>23884</v>
      </c>
      <c r="C1795" s="511" t="s">
        <v>36</v>
      </c>
      <c r="D1795" s="78" t="s">
        <v>66634</v>
      </c>
    </row>
    <row r="1796" spans="1:4" ht="13.5">
      <c r="A1796" s="511" t="s">
        <v>27738</v>
      </c>
      <c r="B1796" s="511" t="s">
        <v>23885</v>
      </c>
      <c r="C1796" s="511" t="s">
        <v>36</v>
      </c>
      <c r="D1796" s="78" t="s">
        <v>67397</v>
      </c>
    </row>
    <row r="1797" spans="1:4" ht="13.5">
      <c r="A1797" s="511" t="s">
        <v>27739</v>
      </c>
      <c r="B1797" s="511" t="s">
        <v>23886</v>
      </c>
      <c r="C1797" s="511" t="s">
        <v>36</v>
      </c>
      <c r="D1797" s="78" t="s">
        <v>60989</v>
      </c>
    </row>
    <row r="1798" spans="1:4" ht="13.5">
      <c r="A1798" s="511" t="s">
        <v>27740</v>
      </c>
      <c r="B1798" s="511" t="s">
        <v>23887</v>
      </c>
      <c r="C1798" s="511" t="s">
        <v>36</v>
      </c>
      <c r="D1798" s="78" t="s">
        <v>56401</v>
      </c>
    </row>
    <row r="1799" spans="1:4" ht="13.5">
      <c r="A1799" s="511" t="s">
        <v>27741</v>
      </c>
      <c r="B1799" s="511" t="s">
        <v>23888</v>
      </c>
      <c r="C1799" s="511" t="s">
        <v>36</v>
      </c>
      <c r="D1799" s="78" t="s">
        <v>67398</v>
      </c>
    </row>
    <row r="1800" spans="1:4" ht="13.5">
      <c r="A1800" s="511" t="s">
        <v>27742</v>
      </c>
      <c r="B1800" s="511" t="s">
        <v>23889</v>
      </c>
      <c r="C1800" s="511" t="s">
        <v>36</v>
      </c>
      <c r="D1800" s="78" t="s">
        <v>58254</v>
      </c>
    </row>
    <row r="1801" spans="1:4" ht="13.5">
      <c r="A1801" s="511" t="s">
        <v>27743</v>
      </c>
      <c r="B1801" s="511" t="s">
        <v>23890</v>
      </c>
      <c r="C1801" s="511" t="s">
        <v>36</v>
      </c>
      <c r="D1801" s="78" t="s">
        <v>66940</v>
      </c>
    </row>
    <row r="1802" spans="1:4" ht="13.5">
      <c r="A1802" s="511" t="s">
        <v>27744</v>
      </c>
      <c r="B1802" s="511" t="s">
        <v>23891</v>
      </c>
      <c r="C1802" s="511" t="s">
        <v>36</v>
      </c>
      <c r="D1802" s="78" t="s">
        <v>52319</v>
      </c>
    </row>
    <row r="1803" spans="1:4" ht="13.5">
      <c r="A1803" s="511" t="s">
        <v>27745</v>
      </c>
      <c r="B1803" s="511" t="s">
        <v>23892</v>
      </c>
      <c r="C1803" s="511" t="s">
        <v>36</v>
      </c>
      <c r="D1803" s="78" t="s">
        <v>67399</v>
      </c>
    </row>
    <row r="1804" spans="1:4" ht="13.5">
      <c r="A1804" s="511" t="s">
        <v>27746</v>
      </c>
      <c r="B1804" s="511" t="s">
        <v>23893</v>
      </c>
      <c r="C1804" s="511" t="s">
        <v>36</v>
      </c>
      <c r="D1804" s="78" t="s">
        <v>67400</v>
      </c>
    </row>
    <row r="1805" spans="1:4" ht="13.5">
      <c r="A1805" s="511" t="s">
        <v>27747</v>
      </c>
      <c r="B1805" s="511" t="s">
        <v>23894</v>
      </c>
      <c r="C1805" s="511" t="s">
        <v>36</v>
      </c>
      <c r="D1805" s="78" t="s">
        <v>67401</v>
      </c>
    </row>
    <row r="1806" spans="1:4" ht="13.5">
      <c r="A1806" s="511" t="s">
        <v>27748</v>
      </c>
      <c r="B1806" s="511" t="s">
        <v>23895</v>
      </c>
      <c r="C1806" s="511" t="s">
        <v>36</v>
      </c>
      <c r="D1806" s="78" t="s">
        <v>67402</v>
      </c>
    </row>
    <row r="1807" spans="1:4" ht="13.5">
      <c r="A1807" s="511" t="s">
        <v>27749</v>
      </c>
      <c r="B1807" s="511" t="s">
        <v>23896</v>
      </c>
      <c r="C1807" s="511" t="s">
        <v>36</v>
      </c>
      <c r="D1807" s="78" t="s">
        <v>58184</v>
      </c>
    </row>
    <row r="1808" spans="1:4" ht="13.5">
      <c r="A1808" s="511" t="s">
        <v>67403</v>
      </c>
      <c r="B1808" s="511" t="s">
        <v>67404</v>
      </c>
      <c r="C1808" s="511" t="s">
        <v>13</v>
      </c>
      <c r="D1808" s="78" t="s">
        <v>67405</v>
      </c>
    </row>
    <row r="1809" spans="1:4" ht="13.5">
      <c r="A1809" s="511" t="s">
        <v>67406</v>
      </c>
      <c r="B1809" s="511" t="s">
        <v>67407</v>
      </c>
      <c r="C1809" s="511" t="s">
        <v>51</v>
      </c>
      <c r="D1809" s="78" t="s">
        <v>55375</v>
      </c>
    </row>
    <row r="1810" spans="1:4" ht="13.5">
      <c r="A1810" s="511" t="s">
        <v>67408</v>
      </c>
      <c r="B1810" s="511" t="s">
        <v>67409</v>
      </c>
      <c r="C1810" s="511" t="s">
        <v>51</v>
      </c>
      <c r="D1810" s="78" t="s">
        <v>65840</v>
      </c>
    </row>
    <row r="1811" spans="1:4" ht="13.5">
      <c r="A1811" s="511" t="s">
        <v>67410</v>
      </c>
      <c r="B1811" s="511" t="s">
        <v>67411</v>
      </c>
      <c r="C1811" s="511" t="s">
        <v>51</v>
      </c>
      <c r="D1811" s="78" t="s">
        <v>53497</v>
      </c>
    </row>
    <row r="1812" spans="1:4" ht="13.5">
      <c r="A1812" s="511" t="s">
        <v>67412</v>
      </c>
      <c r="B1812" s="511" t="s">
        <v>67413</v>
      </c>
      <c r="C1812" s="511" t="s">
        <v>51</v>
      </c>
      <c r="D1812" s="78" t="s">
        <v>52974</v>
      </c>
    </row>
    <row r="1813" spans="1:4" ht="13.5">
      <c r="A1813" s="511" t="s">
        <v>67414</v>
      </c>
      <c r="B1813" s="511" t="s">
        <v>67415</v>
      </c>
      <c r="C1813" s="511" t="s">
        <v>51</v>
      </c>
      <c r="D1813" s="78" t="s">
        <v>61309</v>
      </c>
    </row>
    <row r="1814" spans="1:4" ht="13.5">
      <c r="A1814" s="511" t="s">
        <v>67416</v>
      </c>
      <c r="B1814" s="511" t="s">
        <v>67417</v>
      </c>
      <c r="C1814" s="511" t="s">
        <v>51</v>
      </c>
      <c r="D1814" s="78" t="s">
        <v>52977</v>
      </c>
    </row>
    <row r="1815" spans="1:4" ht="13.5">
      <c r="A1815" s="511" t="s">
        <v>67418</v>
      </c>
      <c r="B1815" s="511" t="s">
        <v>67419</v>
      </c>
      <c r="C1815" s="511" t="s">
        <v>51</v>
      </c>
      <c r="D1815" s="78" t="s">
        <v>65550</v>
      </c>
    </row>
    <row r="1816" spans="1:4" ht="13.5">
      <c r="A1816" s="511" t="s">
        <v>67420</v>
      </c>
      <c r="B1816" s="511" t="s">
        <v>67421</v>
      </c>
      <c r="C1816" s="511" t="s">
        <v>51</v>
      </c>
      <c r="D1816" s="78" t="s">
        <v>54333</v>
      </c>
    </row>
    <row r="1817" spans="1:4" ht="13.5">
      <c r="A1817" s="511" t="s">
        <v>67422</v>
      </c>
      <c r="B1817" s="511" t="s">
        <v>67423</v>
      </c>
      <c r="C1817" s="511" t="s">
        <v>22</v>
      </c>
      <c r="D1817" s="78" t="s">
        <v>67424</v>
      </c>
    </row>
    <row r="1818" spans="1:4" ht="13.5">
      <c r="A1818" s="511" t="s">
        <v>67425</v>
      </c>
      <c r="B1818" s="511" t="s">
        <v>67426</v>
      </c>
      <c r="C1818" s="511" t="s">
        <v>5</v>
      </c>
      <c r="D1818" s="78" t="s">
        <v>67427</v>
      </c>
    </row>
    <row r="1819" spans="1:4" ht="13.5">
      <c r="A1819" s="511" t="s">
        <v>67428</v>
      </c>
      <c r="B1819" s="511" t="s">
        <v>67429</v>
      </c>
      <c r="C1819" s="511" t="s">
        <v>5</v>
      </c>
      <c r="D1819" s="78" t="s">
        <v>67430</v>
      </c>
    </row>
    <row r="1820" spans="1:4" ht="13.5">
      <c r="A1820" s="511" t="s">
        <v>67431</v>
      </c>
      <c r="B1820" s="511" t="s">
        <v>67432</v>
      </c>
      <c r="C1820" s="511" t="s">
        <v>5</v>
      </c>
      <c r="D1820" s="78" t="s">
        <v>67433</v>
      </c>
    </row>
    <row r="1821" spans="1:4" ht="13.5">
      <c r="A1821" s="511" t="s">
        <v>67434</v>
      </c>
      <c r="B1821" s="511" t="s">
        <v>67435</v>
      </c>
      <c r="C1821" s="511" t="s">
        <v>5</v>
      </c>
      <c r="D1821" s="78" t="s">
        <v>67436</v>
      </c>
    </row>
    <row r="1822" spans="1:4" ht="13.5">
      <c r="A1822" s="511" t="s">
        <v>67437</v>
      </c>
      <c r="B1822" s="511" t="s">
        <v>67438</v>
      </c>
      <c r="C1822" s="511" t="s">
        <v>5</v>
      </c>
      <c r="D1822" s="78" t="s">
        <v>67439</v>
      </c>
    </row>
    <row r="1823" spans="1:4" ht="13.5">
      <c r="A1823" s="511" t="s">
        <v>67440</v>
      </c>
      <c r="B1823" s="511" t="s">
        <v>67441</v>
      </c>
      <c r="C1823" s="511" t="s">
        <v>5</v>
      </c>
      <c r="D1823" s="78" t="s">
        <v>67442</v>
      </c>
    </row>
    <row r="1824" spans="1:4" ht="13.5">
      <c r="A1824" s="511" t="s">
        <v>67443</v>
      </c>
      <c r="B1824" s="511" t="s">
        <v>67444</v>
      </c>
      <c r="C1824" s="511" t="s">
        <v>5</v>
      </c>
      <c r="D1824" s="78" t="s">
        <v>67445</v>
      </c>
    </row>
    <row r="1825" spans="1:4" ht="13.5">
      <c r="A1825" s="511" t="s">
        <v>67446</v>
      </c>
      <c r="B1825" s="511" t="s">
        <v>67447</v>
      </c>
      <c r="C1825" s="511" t="s">
        <v>5</v>
      </c>
      <c r="D1825" s="78" t="s">
        <v>67448</v>
      </c>
    </row>
    <row r="1826" spans="1:4" ht="13.5">
      <c r="A1826" s="511" t="s">
        <v>67449</v>
      </c>
      <c r="B1826" s="511" t="s">
        <v>67450</v>
      </c>
      <c r="C1826" s="511" t="s">
        <v>5</v>
      </c>
      <c r="D1826" s="78" t="s">
        <v>67451</v>
      </c>
    </row>
    <row r="1827" spans="1:4" ht="13.5">
      <c r="A1827" s="511" t="s">
        <v>67452</v>
      </c>
      <c r="B1827" s="511" t="s">
        <v>67453</v>
      </c>
      <c r="C1827" s="511" t="s">
        <v>5</v>
      </c>
      <c r="D1827" s="78" t="s">
        <v>67454</v>
      </c>
    </row>
    <row r="1828" spans="1:4" ht="13.5">
      <c r="A1828" s="511" t="s">
        <v>67455</v>
      </c>
      <c r="B1828" s="511" t="s">
        <v>67456</v>
      </c>
      <c r="C1828" s="511" t="s">
        <v>5</v>
      </c>
      <c r="D1828" s="78" t="s">
        <v>67457</v>
      </c>
    </row>
    <row r="1829" spans="1:4" ht="13.5">
      <c r="A1829" s="511" t="s">
        <v>67458</v>
      </c>
      <c r="B1829" s="511" t="s">
        <v>67459</v>
      </c>
      <c r="C1829" s="511" t="s">
        <v>5</v>
      </c>
      <c r="D1829" s="78" t="s">
        <v>67460</v>
      </c>
    </row>
    <row r="1830" spans="1:4" ht="13.5">
      <c r="A1830" s="511" t="s">
        <v>67461</v>
      </c>
      <c r="B1830" s="511" t="s">
        <v>67462</v>
      </c>
      <c r="C1830" s="511" t="s">
        <v>5</v>
      </c>
      <c r="D1830" s="78" t="s">
        <v>67463</v>
      </c>
    </row>
    <row r="1831" spans="1:4" ht="13.5">
      <c r="A1831" s="511" t="s">
        <v>67464</v>
      </c>
      <c r="B1831" s="511" t="s">
        <v>67465</v>
      </c>
      <c r="C1831" s="511" t="s">
        <v>5</v>
      </c>
      <c r="D1831" s="78" t="s">
        <v>67466</v>
      </c>
    </row>
    <row r="1832" spans="1:4" ht="13.5">
      <c r="A1832" s="511" t="s">
        <v>67467</v>
      </c>
      <c r="B1832" s="511" t="s">
        <v>67468</v>
      </c>
      <c r="C1832" s="511" t="s">
        <v>5</v>
      </c>
      <c r="D1832" s="78" t="s">
        <v>67469</v>
      </c>
    </row>
    <row r="1833" spans="1:4" ht="13.5">
      <c r="A1833" s="511" t="s">
        <v>67470</v>
      </c>
      <c r="B1833" s="511" t="s">
        <v>67471</v>
      </c>
      <c r="C1833" s="511" t="s">
        <v>5</v>
      </c>
      <c r="D1833" s="78" t="s">
        <v>67472</v>
      </c>
    </row>
    <row r="1834" spans="1:4" ht="13.5">
      <c r="A1834" s="511" t="s">
        <v>67473</v>
      </c>
      <c r="B1834" s="511" t="s">
        <v>67474</v>
      </c>
      <c r="C1834" s="511" t="s">
        <v>5</v>
      </c>
      <c r="D1834" s="78" t="s">
        <v>67475</v>
      </c>
    </row>
    <row r="1835" spans="1:4" ht="13.5">
      <c r="A1835" s="511" t="s">
        <v>67476</v>
      </c>
      <c r="B1835" s="511" t="s">
        <v>67477</v>
      </c>
      <c r="C1835" s="511" t="s">
        <v>5</v>
      </c>
      <c r="D1835" s="78" t="s">
        <v>67478</v>
      </c>
    </row>
    <row r="1836" spans="1:4" ht="13.5">
      <c r="A1836" s="511" t="s">
        <v>67479</v>
      </c>
      <c r="B1836" s="511" t="s">
        <v>67480</v>
      </c>
      <c r="C1836" s="511" t="s">
        <v>5</v>
      </c>
      <c r="D1836" s="78" t="s">
        <v>67481</v>
      </c>
    </row>
    <row r="1837" spans="1:4" ht="13.5">
      <c r="A1837" s="511" t="s">
        <v>67482</v>
      </c>
      <c r="B1837" s="511" t="s">
        <v>67483</v>
      </c>
      <c r="C1837" s="511" t="s">
        <v>5</v>
      </c>
      <c r="D1837" s="78" t="s">
        <v>67484</v>
      </c>
    </row>
    <row r="1838" spans="1:4" ht="13.5">
      <c r="A1838" s="511" t="s">
        <v>67485</v>
      </c>
      <c r="B1838" s="511" t="s">
        <v>67486</v>
      </c>
      <c r="C1838" s="511" t="s">
        <v>5</v>
      </c>
      <c r="D1838" s="78" t="s">
        <v>67487</v>
      </c>
    </row>
    <row r="1839" spans="1:4" ht="13.5">
      <c r="A1839" s="511" t="s">
        <v>67488</v>
      </c>
      <c r="B1839" s="511" t="s">
        <v>67489</v>
      </c>
      <c r="C1839" s="511" t="s">
        <v>5</v>
      </c>
      <c r="D1839" s="78" t="s">
        <v>67490</v>
      </c>
    </row>
    <row r="1840" spans="1:4" ht="13.5">
      <c r="A1840" s="511" t="s">
        <v>67491</v>
      </c>
      <c r="B1840" s="511" t="s">
        <v>67492</v>
      </c>
      <c r="C1840" s="511" t="s">
        <v>5</v>
      </c>
      <c r="D1840" s="78" t="s">
        <v>67493</v>
      </c>
    </row>
    <row r="1841" spans="1:4" ht="13.5">
      <c r="A1841" s="511" t="s">
        <v>67494</v>
      </c>
      <c r="B1841" s="511" t="s">
        <v>67495</v>
      </c>
      <c r="C1841" s="511" t="s">
        <v>5</v>
      </c>
      <c r="D1841" s="78" t="s">
        <v>67496</v>
      </c>
    </row>
    <row r="1842" spans="1:4" ht="13.5">
      <c r="A1842" s="511" t="s">
        <v>67497</v>
      </c>
      <c r="B1842" s="511" t="s">
        <v>67498</v>
      </c>
      <c r="C1842" s="511" t="s">
        <v>5</v>
      </c>
      <c r="D1842" s="78" t="s">
        <v>67499</v>
      </c>
    </row>
    <row r="1843" spans="1:4" ht="13.5">
      <c r="A1843" s="511" t="s">
        <v>67500</v>
      </c>
      <c r="B1843" s="511" t="s">
        <v>67501</v>
      </c>
      <c r="C1843" s="511" t="s">
        <v>5</v>
      </c>
      <c r="D1843" s="78" t="s">
        <v>67502</v>
      </c>
    </row>
    <row r="1844" spans="1:4" ht="13.5">
      <c r="A1844" s="511" t="s">
        <v>67503</v>
      </c>
      <c r="B1844" s="511" t="s">
        <v>67504</v>
      </c>
      <c r="C1844" s="511" t="s">
        <v>5</v>
      </c>
      <c r="D1844" s="78" t="s">
        <v>67505</v>
      </c>
    </row>
    <row r="1845" spans="1:4" ht="13.5">
      <c r="A1845" s="511" t="s">
        <v>67506</v>
      </c>
      <c r="B1845" s="511" t="s">
        <v>67507</v>
      </c>
      <c r="C1845" s="511" t="s">
        <v>5</v>
      </c>
      <c r="D1845" s="78" t="s">
        <v>67508</v>
      </c>
    </row>
    <row r="1846" spans="1:4" ht="13.5">
      <c r="A1846" s="511" t="s">
        <v>67509</v>
      </c>
      <c r="B1846" s="511" t="s">
        <v>67510</v>
      </c>
      <c r="C1846" s="511" t="s">
        <v>5</v>
      </c>
      <c r="D1846" s="78" t="s">
        <v>67511</v>
      </c>
    </row>
    <row r="1847" spans="1:4" ht="13.5">
      <c r="A1847" s="511" t="s">
        <v>67512</v>
      </c>
      <c r="B1847" s="511" t="s">
        <v>67513</v>
      </c>
      <c r="C1847" s="511" t="s">
        <v>5</v>
      </c>
      <c r="D1847" s="78" t="s">
        <v>67514</v>
      </c>
    </row>
    <row r="1848" spans="1:4" ht="13.5">
      <c r="A1848" s="511" t="s">
        <v>67515</v>
      </c>
      <c r="B1848" s="511" t="s">
        <v>67516</v>
      </c>
      <c r="C1848" s="511" t="s">
        <v>5</v>
      </c>
      <c r="D1848" s="78" t="s">
        <v>67517</v>
      </c>
    </row>
    <row r="1849" spans="1:4" ht="13.5">
      <c r="A1849" s="511" t="s">
        <v>67518</v>
      </c>
      <c r="B1849" s="511" t="s">
        <v>67519</v>
      </c>
      <c r="C1849" s="511" t="s">
        <v>5</v>
      </c>
      <c r="D1849" s="78" t="s">
        <v>67520</v>
      </c>
    </row>
    <row r="1850" spans="1:4" ht="13.5">
      <c r="A1850" s="511" t="s">
        <v>67521</v>
      </c>
      <c r="B1850" s="511" t="s">
        <v>67522</v>
      </c>
      <c r="C1850" s="511" t="s">
        <v>5</v>
      </c>
      <c r="D1850" s="78" t="s">
        <v>67523</v>
      </c>
    </row>
    <row r="1851" spans="1:4" ht="13.5">
      <c r="A1851" s="511" t="s">
        <v>67524</v>
      </c>
      <c r="B1851" s="511" t="s">
        <v>67525</v>
      </c>
      <c r="C1851" s="511" t="s">
        <v>5</v>
      </c>
      <c r="D1851" s="78" t="s">
        <v>67526</v>
      </c>
    </row>
    <row r="1852" spans="1:4" ht="13.5">
      <c r="A1852" s="511" t="s">
        <v>67527</v>
      </c>
      <c r="B1852" s="511" t="s">
        <v>67528</v>
      </c>
      <c r="C1852" s="511" t="s">
        <v>5</v>
      </c>
      <c r="D1852" s="78" t="s">
        <v>67529</v>
      </c>
    </row>
    <row r="1853" spans="1:4" ht="13.5">
      <c r="A1853" s="511" t="s">
        <v>67530</v>
      </c>
      <c r="B1853" s="511" t="s">
        <v>67531</v>
      </c>
      <c r="C1853" s="511" t="s">
        <v>5</v>
      </c>
      <c r="D1853" s="78" t="s">
        <v>67532</v>
      </c>
    </row>
    <row r="1854" spans="1:4" ht="13.5">
      <c r="A1854" s="511" t="s">
        <v>67533</v>
      </c>
      <c r="B1854" s="511" t="s">
        <v>67534</v>
      </c>
      <c r="C1854" s="511" t="s">
        <v>5</v>
      </c>
      <c r="D1854" s="78" t="s">
        <v>67535</v>
      </c>
    </row>
    <row r="1855" spans="1:4" ht="13.5">
      <c r="A1855" s="511" t="s">
        <v>67536</v>
      </c>
      <c r="B1855" s="511" t="s">
        <v>67537</v>
      </c>
      <c r="C1855" s="511" t="s">
        <v>5</v>
      </c>
      <c r="D1855" s="78" t="s">
        <v>67535</v>
      </c>
    </row>
    <row r="1856" spans="1:4" ht="13.5">
      <c r="A1856" s="511" t="s">
        <v>67538</v>
      </c>
      <c r="B1856" s="511" t="s">
        <v>67539</v>
      </c>
      <c r="C1856" s="511" t="s">
        <v>5</v>
      </c>
      <c r="D1856" s="78" t="s">
        <v>67540</v>
      </c>
    </row>
    <row r="1857" spans="1:4" ht="13.5">
      <c r="A1857" s="511" t="s">
        <v>67541</v>
      </c>
      <c r="B1857" s="511" t="s">
        <v>67542</v>
      </c>
      <c r="C1857" s="511" t="s">
        <v>5</v>
      </c>
      <c r="D1857" s="78" t="s">
        <v>67540</v>
      </c>
    </row>
    <row r="1858" spans="1:4" ht="13.5">
      <c r="A1858" s="511" t="s">
        <v>67543</v>
      </c>
      <c r="B1858" s="511" t="s">
        <v>67544</v>
      </c>
      <c r="C1858" s="511" t="s">
        <v>5</v>
      </c>
      <c r="D1858" s="78" t="s">
        <v>67545</v>
      </c>
    </row>
    <row r="1859" spans="1:4" ht="13.5">
      <c r="A1859" s="511" t="s">
        <v>67546</v>
      </c>
      <c r="B1859" s="511" t="s">
        <v>67547</v>
      </c>
      <c r="C1859" s="511" t="s">
        <v>5</v>
      </c>
      <c r="D1859" s="78" t="s">
        <v>67548</v>
      </c>
    </row>
    <row r="1860" spans="1:4" ht="13.5">
      <c r="A1860" s="511" t="s">
        <v>67549</v>
      </c>
      <c r="B1860" s="511" t="s">
        <v>67550</v>
      </c>
      <c r="C1860" s="511" t="s">
        <v>5</v>
      </c>
      <c r="D1860" s="78" t="s">
        <v>67535</v>
      </c>
    </row>
    <row r="1861" spans="1:4" ht="13.5">
      <c r="A1861" s="511" t="s">
        <v>67551</v>
      </c>
      <c r="B1861" s="511" t="s">
        <v>67552</v>
      </c>
      <c r="C1861" s="511" t="s">
        <v>5</v>
      </c>
      <c r="D1861" s="78" t="s">
        <v>67553</v>
      </c>
    </row>
    <row r="1862" spans="1:4" ht="13.5">
      <c r="A1862" s="511" t="s">
        <v>67554</v>
      </c>
      <c r="B1862" s="511" t="s">
        <v>67555</v>
      </c>
      <c r="C1862" s="511" t="s">
        <v>5</v>
      </c>
      <c r="D1862" s="78" t="s">
        <v>67556</v>
      </c>
    </row>
    <row r="1863" spans="1:4" ht="13.5">
      <c r="A1863" s="511" t="s">
        <v>67557</v>
      </c>
      <c r="B1863" s="511" t="s">
        <v>67558</v>
      </c>
      <c r="C1863" s="511" t="s">
        <v>5</v>
      </c>
      <c r="D1863" s="78" t="s">
        <v>67559</v>
      </c>
    </row>
    <row r="1864" spans="1:4" ht="13.5">
      <c r="A1864" s="511" t="s">
        <v>67560</v>
      </c>
      <c r="B1864" s="511" t="s">
        <v>67561</v>
      </c>
      <c r="C1864" s="511" t="s">
        <v>5</v>
      </c>
      <c r="D1864" s="78" t="s">
        <v>67562</v>
      </c>
    </row>
    <row r="1865" spans="1:4" ht="13.5">
      <c r="A1865" s="511" t="s">
        <v>67563</v>
      </c>
      <c r="B1865" s="511" t="s">
        <v>67564</v>
      </c>
      <c r="C1865" s="511" t="s">
        <v>5</v>
      </c>
      <c r="D1865" s="78" t="s">
        <v>67565</v>
      </c>
    </row>
    <row r="1866" spans="1:4" ht="13.5">
      <c r="A1866" s="511" t="s">
        <v>67566</v>
      </c>
      <c r="B1866" s="511" t="s">
        <v>67567</v>
      </c>
      <c r="C1866" s="511" t="s">
        <v>5</v>
      </c>
      <c r="D1866" s="78" t="s">
        <v>67553</v>
      </c>
    </row>
    <row r="1867" spans="1:4" ht="13.5">
      <c r="A1867" s="511" t="s">
        <v>67568</v>
      </c>
      <c r="B1867" s="511" t="s">
        <v>67569</v>
      </c>
      <c r="C1867" s="511" t="s">
        <v>5</v>
      </c>
      <c r="D1867" s="78" t="s">
        <v>67570</v>
      </c>
    </row>
    <row r="1868" spans="1:4" ht="13.5">
      <c r="A1868" s="511" t="s">
        <v>67571</v>
      </c>
      <c r="B1868" s="511" t="s">
        <v>67572</v>
      </c>
      <c r="C1868" s="511" t="s">
        <v>5</v>
      </c>
      <c r="D1868" s="78" t="s">
        <v>67559</v>
      </c>
    </row>
    <row r="1869" spans="1:4" ht="13.5">
      <c r="A1869" s="511" t="s">
        <v>67573</v>
      </c>
      <c r="B1869" s="511" t="s">
        <v>67574</v>
      </c>
      <c r="C1869" s="511" t="s">
        <v>5</v>
      </c>
      <c r="D1869" s="78" t="s">
        <v>67575</v>
      </c>
    </row>
    <row r="1870" spans="1:4" ht="13.5">
      <c r="A1870" s="511" t="s">
        <v>67576</v>
      </c>
      <c r="B1870" s="511" t="s">
        <v>67577</v>
      </c>
      <c r="C1870" s="511" t="s">
        <v>5</v>
      </c>
      <c r="D1870" s="78" t="s">
        <v>67578</v>
      </c>
    </row>
    <row r="1871" spans="1:4" ht="13.5">
      <c r="A1871" s="511" t="s">
        <v>67579</v>
      </c>
      <c r="B1871" s="511" t="s">
        <v>67580</v>
      </c>
      <c r="C1871" s="511" t="s">
        <v>5</v>
      </c>
      <c r="D1871" s="78" t="s">
        <v>67581</v>
      </c>
    </row>
    <row r="1872" spans="1:4" ht="13.5">
      <c r="A1872" s="511" t="s">
        <v>67582</v>
      </c>
      <c r="B1872" s="511" t="s">
        <v>67583</v>
      </c>
      <c r="C1872" s="511" t="s">
        <v>5</v>
      </c>
      <c r="D1872" s="78" t="s">
        <v>67584</v>
      </c>
    </row>
    <row r="1873" spans="1:4" ht="13.5">
      <c r="A1873" s="511" t="s">
        <v>67585</v>
      </c>
      <c r="B1873" s="511" t="s">
        <v>67586</v>
      </c>
      <c r="C1873" s="511" t="s">
        <v>5</v>
      </c>
      <c r="D1873" s="78" t="s">
        <v>67587</v>
      </c>
    </row>
    <row r="1874" spans="1:4" ht="13.5">
      <c r="A1874" s="511" t="s">
        <v>67588</v>
      </c>
      <c r="B1874" s="511" t="s">
        <v>67589</v>
      </c>
      <c r="C1874" s="511" t="s">
        <v>5</v>
      </c>
      <c r="D1874" s="78" t="s">
        <v>67590</v>
      </c>
    </row>
    <row r="1875" spans="1:4" ht="13.5">
      <c r="A1875" s="511" t="s">
        <v>67591</v>
      </c>
      <c r="B1875" s="511" t="s">
        <v>67592</v>
      </c>
      <c r="C1875" s="511" t="s">
        <v>5</v>
      </c>
      <c r="D1875" s="78" t="s">
        <v>67593</v>
      </c>
    </row>
    <row r="1876" spans="1:4" ht="13.5">
      <c r="A1876" s="511" t="s">
        <v>67594</v>
      </c>
      <c r="B1876" s="511" t="s">
        <v>67595</v>
      </c>
      <c r="C1876" s="511" t="s">
        <v>5</v>
      </c>
      <c r="D1876" s="78" t="s">
        <v>67596</v>
      </c>
    </row>
    <row r="1877" spans="1:4" ht="13.5">
      <c r="A1877" s="511" t="s">
        <v>67597</v>
      </c>
      <c r="B1877" s="511" t="s">
        <v>67598</v>
      </c>
      <c r="C1877" s="511" t="s">
        <v>5</v>
      </c>
      <c r="D1877" s="78" t="s">
        <v>67599</v>
      </c>
    </row>
    <row r="1878" spans="1:4" ht="13.5">
      <c r="A1878" s="511" t="s">
        <v>67600</v>
      </c>
      <c r="B1878" s="511" t="s">
        <v>67601</v>
      </c>
      <c r="C1878" s="511" t="s">
        <v>5</v>
      </c>
      <c r="D1878" s="78" t="s">
        <v>67602</v>
      </c>
    </row>
    <row r="1879" spans="1:4" ht="13.5">
      <c r="A1879" s="511" t="s">
        <v>67603</v>
      </c>
      <c r="B1879" s="511" t="s">
        <v>67604</v>
      </c>
      <c r="C1879" s="511" t="s">
        <v>5</v>
      </c>
      <c r="D1879" s="78" t="s">
        <v>67605</v>
      </c>
    </row>
    <row r="1880" spans="1:4" ht="13.5">
      <c r="A1880" s="511" t="s">
        <v>67606</v>
      </c>
      <c r="B1880" s="511" t="s">
        <v>67607</v>
      </c>
      <c r="C1880" s="511" t="s">
        <v>5</v>
      </c>
      <c r="D1880" s="78" t="s">
        <v>67608</v>
      </c>
    </row>
    <row r="1881" spans="1:4" ht="13.5">
      <c r="A1881" s="511" t="s">
        <v>67609</v>
      </c>
      <c r="B1881" s="511" t="s">
        <v>67610</v>
      </c>
      <c r="C1881" s="511" t="s">
        <v>5</v>
      </c>
      <c r="D1881" s="78" t="s">
        <v>67611</v>
      </c>
    </row>
    <row r="1882" spans="1:4" ht="13.5">
      <c r="A1882" s="511" t="s">
        <v>67612</v>
      </c>
      <c r="B1882" s="511" t="s">
        <v>67613</v>
      </c>
      <c r="C1882" s="511" t="s">
        <v>5</v>
      </c>
      <c r="D1882" s="78" t="s">
        <v>67614</v>
      </c>
    </row>
    <row r="1883" spans="1:4" ht="13.5">
      <c r="A1883" s="511" t="s">
        <v>67615</v>
      </c>
      <c r="B1883" s="511" t="s">
        <v>67616</v>
      </c>
      <c r="C1883" s="511" t="s">
        <v>5</v>
      </c>
      <c r="D1883" s="78" t="s">
        <v>67617</v>
      </c>
    </row>
    <row r="1884" spans="1:4" ht="13.5">
      <c r="A1884" s="511" t="s">
        <v>52538</v>
      </c>
      <c r="B1884" s="511" t="s">
        <v>52539</v>
      </c>
      <c r="C1884" s="511" t="s">
        <v>13</v>
      </c>
      <c r="D1884" s="78" t="s">
        <v>67618</v>
      </c>
    </row>
    <row r="1885" spans="1:4" ht="13.5">
      <c r="A1885" s="511" t="s">
        <v>52540</v>
      </c>
      <c r="B1885" s="511" t="s">
        <v>52541</v>
      </c>
      <c r="C1885" s="511" t="s">
        <v>13</v>
      </c>
      <c r="D1885" s="78" t="s">
        <v>61608</v>
      </c>
    </row>
    <row r="1886" spans="1:4" ht="13.5">
      <c r="A1886" s="511" t="s">
        <v>52542</v>
      </c>
      <c r="B1886" s="511" t="s">
        <v>52543</v>
      </c>
      <c r="C1886" s="511" t="s">
        <v>13</v>
      </c>
      <c r="D1886" s="78" t="s">
        <v>61919</v>
      </c>
    </row>
    <row r="1887" spans="1:4" ht="13.5">
      <c r="A1887" s="511" t="s">
        <v>52544</v>
      </c>
      <c r="B1887" s="511" t="s">
        <v>52545</v>
      </c>
      <c r="C1887" s="511" t="s">
        <v>13</v>
      </c>
      <c r="D1887" s="78" t="s">
        <v>62529</v>
      </c>
    </row>
    <row r="1888" spans="1:4" ht="13.5">
      <c r="A1888" s="511" t="s">
        <v>52546</v>
      </c>
      <c r="B1888" s="511" t="s">
        <v>52547</v>
      </c>
      <c r="C1888" s="511" t="s">
        <v>13</v>
      </c>
      <c r="D1888" s="78" t="s">
        <v>57357</v>
      </c>
    </row>
    <row r="1889" spans="1:4" ht="13.5">
      <c r="A1889" s="511" t="s">
        <v>52548</v>
      </c>
      <c r="B1889" s="511" t="s">
        <v>52549</v>
      </c>
      <c r="C1889" s="511" t="s">
        <v>13</v>
      </c>
      <c r="D1889" s="78" t="s">
        <v>64115</v>
      </c>
    </row>
    <row r="1890" spans="1:4" ht="13.5">
      <c r="A1890" s="511" t="s">
        <v>52550</v>
      </c>
      <c r="B1890" s="511" t="s">
        <v>52551</v>
      </c>
      <c r="C1890" s="511" t="s">
        <v>13</v>
      </c>
      <c r="D1890" s="78" t="s">
        <v>67619</v>
      </c>
    </row>
    <row r="1891" spans="1:4" ht="13.5">
      <c r="A1891" s="511" t="s">
        <v>52552</v>
      </c>
      <c r="B1891" s="511" t="s">
        <v>52553</v>
      </c>
      <c r="C1891" s="511" t="s">
        <v>13</v>
      </c>
      <c r="D1891" s="78" t="s">
        <v>67400</v>
      </c>
    </row>
    <row r="1892" spans="1:4" ht="13.5">
      <c r="A1892" s="511" t="s">
        <v>52554</v>
      </c>
      <c r="B1892" s="511" t="s">
        <v>52555</v>
      </c>
      <c r="C1892" s="511" t="s">
        <v>13</v>
      </c>
      <c r="D1892" s="78" t="s">
        <v>67620</v>
      </c>
    </row>
    <row r="1893" spans="1:4" ht="13.5">
      <c r="A1893" s="511" t="s">
        <v>52556</v>
      </c>
      <c r="B1893" s="511" t="s">
        <v>52557</v>
      </c>
      <c r="C1893" s="511" t="s">
        <v>13</v>
      </c>
      <c r="D1893" s="78" t="s">
        <v>66395</v>
      </c>
    </row>
    <row r="1894" spans="1:4" ht="13.5">
      <c r="A1894" s="511" t="s">
        <v>52558</v>
      </c>
      <c r="B1894" s="511" t="s">
        <v>52559</v>
      </c>
      <c r="C1894" s="511" t="s">
        <v>13</v>
      </c>
      <c r="D1894" s="78" t="s">
        <v>55159</v>
      </c>
    </row>
    <row r="1895" spans="1:4" ht="13.5">
      <c r="A1895" s="511" t="s">
        <v>52560</v>
      </c>
      <c r="B1895" s="511" t="s">
        <v>52561</v>
      </c>
      <c r="C1895" s="511" t="s">
        <v>13</v>
      </c>
      <c r="D1895" s="78" t="s">
        <v>67621</v>
      </c>
    </row>
    <row r="1896" spans="1:4" ht="13.5">
      <c r="A1896" s="511" t="s">
        <v>52562</v>
      </c>
      <c r="B1896" s="511" t="s">
        <v>52563</v>
      </c>
      <c r="C1896" s="511" t="s">
        <v>13</v>
      </c>
      <c r="D1896" s="78" t="s">
        <v>67622</v>
      </c>
    </row>
    <row r="1897" spans="1:4" ht="13.5">
      <c r="A1897" s="511" t="s">
        <v>52564</v>
      </c>
      <c r="B1897" s="511" t="s">
        <v>52565</v>
      </c>
      <c r="C1897" s="511" t="s">
        <v>13</v>
      </c>
      <c r="D1897" s="78" t="s">
        <v>67623</v>
      </c>
    </row>
    <row r="1898" spans="1:4" ht="13.5">
      <c r="A1898" s="511" t="s">
        <v>52566</v>
      </c>
      <c r="B1898" s="511" t="s">
        <v>52567</v>
      </c>
      <c r="C1898" s="511" t="s">
        <v>13</v>
      </c>
      <c r="D1898" s="78" t="s">
        <v>56692</v>
      </c>
    </row>
    <row r="1899" spans="1:4" ht="13.5">
      <c r="A1899" s="511" t="s">
        <v>52568</v>
      </c>
      <c r="B1899" s="511" t="s">
        <v>52569</v>
      </c>
      <c r="C1899" s="511" t="s">
        <v>13</v>
      </c>
      <c r="D1899" s="78" t="s">
        <v>67624</v>
      </c>
    </row>
    <row r="1900" spans="1:4" ht="13.5">
      <c r="A1900" s="511" t="s">
        <v>52570</v>
      </c>
      <c r="B1900" s="511" t="s">
        <v>52571</v>
      </c>
      <c r="C1900" s="511" t="s">
        <v>13</v>
      </c>
      <c r="D1900" s="78" t="s">
        <v>67625</v>
      </c>
    </row>
    <row r="1901" spans="1:4" ht="13.5">
      <c r="A1901" s="511" t="s">
        <v>52572</v>
      </c>
      <c r="B1901" s="511" t="s">
        <v>52573</v>
      </c>
      <c r="C1901" s="511" t="s">
        <v>13</v>
      </c>
      <c r="D1901" s="78" t="s">
        <v>56749</v>
      </c>
    </row>
    <row r="1902" spans="1:4" ht="13.5">
      <c r="A1902" s="511" t="s">
        <v>52574</v>
      </c>
      <c r="B1902" s="511" t="s">
        <v>52575</v>
      </c>
      <c r="C1902" s="511" t="s">
        <v>13</v>
      </c>
      <c r="D1902" s="78" t="s">
        <v>67626</v>
      </c>
    </row>
    <row r="1903" spans="1:4" ht="13.5">
      <c r="A1903" s="511" t="s">
        <v>52576</v>
      </c>
      <c r="B1903" s="511" t="s">
        <v>52577</v>
      </c>
      <c r="C1903" s="511" t="s">
        <v>13</v>
      </c>
      <c r="D1903" s="78" t="s">
        <v>67627</v>
      </c>
    </row>
    <row r="1904" spans="1:4" ht="13.5">
      <c r="A1904" s="511" t="s">
        <v>52578</v>
      </c>
      <c r="B1904" s="511" t="s">
        <v>52579</v>
      </c>
      <c r="C1904" s="511" t="s">
        <v>13</v>
      </c>
      <c r="D1904" s="78" t="s">
        <v>67628</v>
      </c>
    </row>
    <row r="1905" spans="1:4" ht="13.5">
      <c r="A1905" s="511" t="s">
        <v>52580</v>
      </c>
      <c r="B1905" s="511" t="s">
        <v>52581</v>
      </c>
      <c r="C1905" s="511" t="s">
        <v>13</v>
      </c>
      <c r="D1905" s="78" t="s">
        <v>67629</v>
      </c>
    </row>
    <row r="1906" spans="1:4" ht="13.5">
      <c r="A1906" s="511" t="s">
        <v>52582</v>
      </c>
      <c r="B1906" s="511" t="s">
        <v>52583</v>
      </c>
      <c r="C1906" s="511" t="s">
        <v>13</v>
      </c>
      <c r="D1906" s="78" t="s">
        <v>56378</v>
      </c>
    </row>
    <row r="1907" spans="1:4" ht="13.5">
      <c r="A1907" s="511" t="s">
        <v>52584</v>
      </c>
      <c r="B1907" s="511" t="s">
        <v>52585</v>
      </c>
      <c r="C1907" s="511" t="s">
        <v>13</v>
      </c>
      <c r="D1907" s="78" t="s">
        <v>67630</v>
      </c>
    </row>
    <row r="1908" spans="1:4" ht="13.5">
      <c r="A1908" s="511" t="s">
        <v>52586</v>
      </c>
      <c r="B1908" s="511" t="s">
        <v>52587</v>
      </c>
      <c r="C1908" s="511" t="s">
        <v>13</v>
      </c>
      <c r="D1908" s="78" t="s">
        <v>63663</v>
      </c>
    </row>
    <row r="1909" spans="1:4" ht="13.5">
      <c r="A1909" s="511" t="s">
        <v>52588</v>
      </c>
      <c r="B1909" s="511" t="s">
        <v>52589</v>
      </c>
      <c r="C1909" s="511" t="s">
        <v>13</v>
      </c>
      <c r="D1909" s="78" t="s">
        <v>61900</v>
      </c>
    </row>
    <row r="1910" spans="1:4" ht="13.5">
      <c r="A1910" s="511" t="s">
        <v>52590</v>
      </c>
      <c r="B1910" s="511" t="s">
        <v>52591</v>
      </c>
      <c r="C1910" s="511" t="s">
        <v>13</v>
      </c>
      <c r="D1910" s="78" t="s">
        <v>53243</v>
      </c>
    </row>
    <row r="1911" spans="1:4" ht="13.5">
      <c r="A1911" s="511" t="s">
        <v>52592</v>
      </c>
      <c r="B1911" s="511" t="s">
        <v>52593</v>
      </c>
      <c r="C1911" s="511" t="s">
        <v>13</v>
      </c>
      <c r="D1911" s="78" t="s">
        <v>63026</v>
      </c>
    </row>
    <row r="1912" spans="1:4" ht="13.5">
      <c r="A1912" s="511" t="s">
        <v>52594</v>
      </c>
      <c r="B1912" s="511" t="s">
        <v>52595</v>
      </c>
      <c r="C1912" s="511" t="s">
        <v>13</v>
      </c>
      <c r="D1912" s="78" t="s">
        <v>27981</v>
      </c>
    </row>
    <row r="1913" spans="1:4" ht="13.5">
      <c r="A1913" s="511" t="s">
        <v>52596</v>
      </c>
      <c r="B1913" s="511" t="s">
        <v>52597</v>
      </c>
      <c r="C1913" s="511" t="s">
        <v>13</v>
      </c>
      <c r="D1913" s="78" t="s">
        <v>56992</v>
      </c>
    </row>
    <row r="1914" spans="1:4" ht="13.5">
      <c r="A1914" s="511" t="s">
        <v>27750</v>
      </c>
      <c r="B1914" s="511" t="s">
        <v>50842</v>
      </c>
      <c r="C1914" s="511" t="s">
        <v>5</v>
      </c>
      <c r="D1914" s="78" t="s">
        <v>67631</v>
      </c>
    </row>
    <row r="1915" spans="1:4" ht="13.5">
      <c r="A1915" s="511" t="s">
        <v>27751</v>
      </c>
      <c r="B1915" s="511" t="s">
        <v>50843</v>
      </c>
      <c r="C1915" s="511" t="s">
        <v>5</v>
      </c>
      <c r="D1915" s="78" t="s">
        <v>67632</v>
      </c>
    </row>
    <row r="1916" spans="1:4" ht="13.5">
      <c r="A1916" s="511" t="s">
        <v>27752</v>
      </c>
      <c r="B1916" s="511" t="s">
        <v>50844</v>
      </c>
      <c r="C1916" s="511" t="s">
        <v>5</v>
      </c>
      <c r="D1916" s="78" t="s">
        <v>67633</v>
      </c>
    </row>
    <row r="1917" spans="1:4" ht="13.5">
      <c r="A1917" s="511" t="s">
        <v>27753</v>
      </c>
      <c r="B1917" s="511" t="s">
        <v>52598</v>
      </c>
      <c r="C1917" s="511" t="s">
        <v>5</v>
      </c>
      <c r="D1917" s="78" t="s">
        <v>67634</v>
      </c>
    </row>
    <row r="1918" spans="1:4" ht="13.5">
      <c r="A1918" s="511" t="s">
        <v>27754</v>
      </c>
      <c r="B1918" s="511" t="s">
        <v>52599</v>
      </c>
      <c r="C1918" s="511" t="s">
        <v>5</v>
      </c>
      <c r="D1918" s="78" t="s">
        <v>67635</v>
      </c>
    </row>
    <row r="1919" spans="1:4" ht="13.5">
      <c r="A1919" s="511" t="s">
        <v>50845</v>
      </c>
      <c r="B1919" s="511" t="s">
        <v>52600</v>
      </c>
      <c r="C1919" s="511" t="s">
        <v>5</v>
      </c>
      <c r="D1919" s="78" t="s">
        <v>67636</v>
      </c>
    </row>
    <row r="1920" spans="1:4" ht="13.5">
      <c r="A1920" s="511" t="s">
        <v>50846</v>
      </c>
      <c r="B1920" s="511" t="s">
        <v>52601</v>
      </c>
      <c r="C1920" s="511" t="s">
        <v>5</v>
      </c>
      <c r="D1920" s="78" t="s">
        <v>67637</v>
      </c>
    </row>
    <row r="1921" spans="1:4" ht="13.5">
      <c r="A1921" s="511" t="s">
        <v>50847</v>
      </c>
      <c r="B1921" s="511" t="s">
        <v>52602</v>
      </c>
      <c r="C1921" s="511" t="s">
        <v>5</v>
      </c>
      <c r="D1921" s="78" t="s">
        <v>67638</v>
      </c>
    </row>
    <row r="1922" spans="1:4" ht="13.5">
      <c r="A1922" s="511" t="s">
        <v>50848</v>
      </c>
      <c r="B1922" s="511" t="s">
        <v>52603</v>
      </c>
      <c r="C1922" s="511" t="s">
        <v>5</v>
      </c>
      <c r="D1922" s="78" t="s">
        <v>67639</v>
      </c>
    </row>
    <row r="1923" spans="1:4" ht="13.5">
      <c r="A1923" s="511" t="s">
        <v>50849</v>
      </c>
      <c r="B1923" s="511" t="s">
        <v>52604</v>
      </c>
      <c r="C1923" s="511" t="s">
        <v>5</v>
      </c>
      <c r="D1923" s="78" t="s">
        <v>67640</v>
      </c>
    </row>
    <row r="1924" spans="1:4" ht="13.5">
      <c r="A1924" s="511" t="s">
        <v>50850</v>
      </c>
      <c r="B1924" s="511" t="s">
        <v>52605</v>
      </c>
      <c r="C1924" s="511" t="s">
        <v>5</v>
      </c>
      <c r="D1924" s="78" t="s">
        <v>67641</v>
      </c>
    </row>
    <row r="1925" spans="1:4" ht="13.5">
      <c r="A1925" s="511" t="s">
        <v>27755</v>
      </c>
      <c r="B1925" s="511" t="s">
        <v>50851</v>
      </c>
      <c r="C1925" s="511" t="s">
        <v>5</v>
      </c>
      <c r="D1925" s="78" t="s">
        <v>67642</v>
      </c>
    </row>
    <row r="1926" spans="1:4" ht="13.5">
      <c r="A1926" s="511" t="s">
        <v>27756</v>
      </c>
      <c r="B1926" s="511" t="s">
        <v>50852</v>
      </c>
      <c r="C1926" s="511" t="s">
        <v>5</v>
      </c>
      <c r="D1926" s="78" t="s">
        <v>67643</v>
      </c>
    </row>
    <row r="1927" spans="1:4" ht="13.5">
      <c r="A1927" s="511" t="s">
        <v>27757</v>
      </c>
      <c r="B1927" s="511" t="s">
        <v>50853</v>
      </c>
      <c r="C1927" s="511" t="s">
        <v>5</v>
      </c>
      <c r="D1927" s="78" t="s">
        <v>67644</v>
      </c>
    </row>
    <row r="1928" spans="1:4" ht="13.5">
      <c r="A1928" s="511" t="s">
        <v>27758</v>
      </c>
      <c r="B1928" s="511" t="s">
        <v>50854</v>
      </c>
      <c r="C1928" s="511" t="s">
        <v>5</v>
      </c>
      <c r="D1928" s="78" t="s">
        <v>67645</v>
      </c>
    </row>
    <row r="1929" spans="1:4" ht="13.5">
      <c r="A1929" s="511" t="s">
        <v>27759</v>
      </c>
      <c r="B1929" s="511" t="s">
        <v>50855</v>
      </c>
      <c r="C1929" s="511" t="s">
        <v>5</v>
      </c>
      <c r="D1929" s="78" t="s">
        <v>67646</v>
      </c>
    </row>
    <row r="1930" spans="1:4" ht="13.5">
      <c r="A1930" s="511" t="s">
        <v>27760</v>
      </c>
      <c r="B1930" s="511" t="s">
        <v>50856</v>
      </c>
      <c r="C1930" s="511" t="s">
        <v>5</v>
      </c>
      <c r="D1930" s="78" t="s">
        <v>67647</v>
      </c>
    </row>
    <row r="1931" spans="1:4" ht="13.5">
      <c r="A1931" s="511" t="s">
        <v>50857</v>
      </c>
      <c r="B1931" s="511" t="s">
        <v>50858</v>
      </c>
      <c r="C1931" s="511" t="s">
        <v>5</v>
      </c>
      <c r="D1931" s="78" t="s">
        <v>67648</v>
      </c>
    </row>
    <row r="1932" spans="1:4" ht="13.5">
      <c r="A1932" s="511" t="s">
        <v>50859</v>
      </c>
      <c r="B1932" s="511" t="s">
        <v>50860</v>
      </c>
      <c r="C1932" s="511" t="s">
        <v>5</v>
      </c>
      <c r="D1932" s="78" t="s">
        <v>67649</v>
      </c>
    </row>
    <row r="1933" spans="1:4" ht="13.5">
      <c r="A1933" s="511" t="s">
        <v>27761</v>
      </c>
      <c r="B1933" s="511" t="s">
        <v>50861</v>
      </c>
      <c r="C1933" s="511" t="s">
        <v>5</v>
      </c>
      <c r="D1933" s="78" t="s">
        <v>67650</v>
      </c>
    </row>
    <row r="1934" spans="1:4" ht="13.5">
      <c r="A1934" s="511" t="s">
        <v>27762</v>
      </c>
      <c r="B1934" s="511" t="s">
        <v>50862</v>
      </c>
      <c r="C1934" s="511" t="s">
        <v>5</v>
      </c>
      <c r="D1934" s="78" t="s">
        <v>67651</v>
      </c>
    </row>
    <row r="1935" spans="1:4" ht="13.5">
      <c r="A1935" s="511" t="s">
        <v>27763</v>
      </c>
      <c r="B1935" s="511" t="s">
        <v>50863</v>
      </c>
      <c r="C1935" s="511" t="s">
        <v>5</v>
      </c>
      <c r="D1935" s="78" t="s">
        <v>67652</v>
      </c>
    </row>
    <row r="1936" spans="1:4" ht="13.5">
      <c r="A1936" s="511" t="s">
        <v>27764</v>
      </c>
      <c r="B1936" s="511" t="s">
        <v>50864</v>
      </c>
      <c r="C1936" s="511" t="s">
        <v>5</v>
      </c>
      <c r="D1936" s="78" t="s">
        <v>67653</v>
      </c>
    </row>
    <row r="1937" spans="1:4" ht="13.5">
      <c r="A1937" s="511" t="s">
        <v>27765</v>
      </c>
      <c r="B1937" s="511" t="s">
        <v>50865</v>
      </c>
      <c r="C1937" s="511" t="s">
        <v>5</v>
      </c>
      <c r="D1937" s="78" t="s">
        <v>67654</v>
      </c>
    </row>
    <row r="1938" spans="1:4" ht="13.5">
      <c r="A1938" s="511" t="s">
        <v>27766</v>
      </c>
      <c r="B1938" s="511" t="s">
        <v>50866</v>
      </c>
      <c r="C1938" s="511" t="s">
        <v>5</v>
      </c>
      <c r="D1938" s="78" t="s">
        <v>67655</v>
      </c>
    </row>
    <row r="1939" spans="1:4" ht="13.5">
      <c r="A1939" s="511" t="s">
        <v>52606</v>
      </c>
      <c r="B1939" s="511" t="s">
        <v>52607</v>
      </c>
      <c r="C1939" s="511" t="s">
        <v>5</v>
      </c>
      <c r="D1939" s="78" t="s">
        <v>67656</v>
      </c>
    </row>
    <row r="1940" spans="1:4" ht="13.5">
      <c r="A1940" s="511" t="s">
        <v>52608</v>
      </c>
      <c r="B1940" s="511" t="s">
        <v>52609</v>
      </c>
      <c r="C1940" s="511" t="s">
        <v>5</v>
      </c>
      <c r="D1940" s="78" t="s">
        <v>67657</v>
      </c>
    </row>
    <row r="1941" spans="1:4" ht="13.5">
      <c r="A1941" s="511" t="s">
        <v>27767</v>
      </c>
      <c r="B1941" s="511" t="s">
        <v>50867</v>
      </c>
      <c r="C1941" s="511" t="s">
        <v>5</v>
      </c>
      <c r="D1941" s="78" t="s">
        <v>67658</v>
      </c>
    </row>
    <row r="1942" spans="1:4" ht="13.5">
      <c r="A1942" s="511" t="s">
        <v>27768</v>
      </c>
      <c r="B1942" s="511" t="s">
        <v>50868</v>
      </c>
      <c r="C1942" s="511" t="s">
        <v>5</v>
      </c>
      <c r="D1942" s="78" t="s">
        <v>67659</v>
      </c>
    </row>
    <row r="1943" spans="1:4" ht="13.5">
      <c r="A1943" s="511" t="s">
        <v>27769</v>
      </c>
      <c r="B1943" s="511" t="s">
        <v>50869</v>
      </c>
      <c r="C1943" s="511" t="s">
        <v>5</v>
      </c>
      <c r="D1943" s="78" t="s">
        <v>67660</v>
      </c>
    </row>
    <row r="1944" spans="1:4" ht="13.5">
      <c r="A1944" s="511" t="s">
        <v>27770</v>
      </c>
      <c r="B1944" s="511" t="s">
        <v>50870</v>
      </c>
      <c r="C1944" s="511" t="s">
        <v>5</v>
      </c>
      <c r="D1944" s="78" t="s">
        <v>67661</v>
      </c>
    </row>
    <row r="1945" spans="1:4" ht="13.5">
      <c r="A1945" s="511" t="s">
        <v>52610</v>
      </c>
      <c r="B1945" s="511" t="s">
        <v>52611</v>
      </c>
      <c r="C1945" s="511" t="s">
        <v>5</v>
      </c>
      <c r="D1945" s="78" t="s">
        <v>67662</v>
      </c>
    </row>
    <row r="1946" spans="1:4" ht="13.5">
      <c r="A1946" s="511" t="s">
        <v>52612</v>
      </c>
      <c r="B1946" s="511" t="s">
        <v>52613</v>
      </c>
      <c r="C1946" s="511" t="s">
        <v>5</v>
      </c>
      <c r="D1946" s="78" t="s">
        <v>67663</v>
      </c>
    </row>
    <row r="1947" spans="1:4" ht="13.5">
      <c r="A1947" s="511" t="s">
        <v>27771</v>
      </c>
      <c r="B1947" s="511" t="s">
        <v>50871</v>
      </c>
      <c r="C1947" s="511" t="s">
        <v>5</v>
      </c>
      <c r="D1947" s="78" t="s">
        <v>67664</v>
      </c>
    </row>
    <row r="1948" spans="1:4" ht="13.5">
      <c r="A1948" s="511" t="s">
        <v>27772</v>
      </c>
      <c r="B1948" s="511" t="s">
        <v>50872</v>
      </c>
      <c r="C1948" s="511" t="s">
        <v>5</v>
      </c>
      <c r="D1948" s="78" t="s">
        <v>67665</v>
      </c>
    </row>
    <row r="1949" spans="1:4" ht="13.5">
      <c r="A1949" s="511" t="s">
        <v>27773</v>
      </c>
      <c r="B1949" s="511" t="s">
        <v>50873</v>
      </c>
      <c r="C1949" s="511" t="s">
        <v>5</v>
      </c>
      <c r="D1949" s="78" t="s">
        <v>67666</v>
      </c>
    </row>
    <row r="1950" spans="1:4" ht="13.5">
      <c r="A1950" s="511" t="s">
        <v>27774</v>
      </c>
      <c r="B1950" s="511" t="s">
        <v>50874</v>
      </c>
      <c r="C1950" s="511" t="s">
        <v>5</v>
      </c>
      <c r="D1950" s="78" t="s">
        <v>67667</v>
      </c>
    </row>
    <row r="1951" spans="1:4" ht="13.5">
      <c r="A1951" s="511" t="s">
        <v>27775</v>
      </c>
      <c r="B1951" s="511" t="s">
        <v>50875</v>
      </c>
      <c r="C1951" s="511" t="s">
        <v>5</v>
      </c>
      <c r="D1951" s="78" t="s">
        <v>67668</v>
      </c>
    </row>
    <row r="1952" spans="1:4" ht="13.5">
      <c r="A1952" s="511" t="s">
        <v>27776</v>
      </c>
      <c r="B1952" s="511" t="s">
        <v>50876</v>
      </c>
      <c r="C1952" s="511" t="s">
        <v>5</v>
      </c>
      <c r="D1952" s="78" t="s">
        <v>67669</v>
      </c>
    </row>
    <row r="1953" spans="1:4" ht="13.5">
      <c r="A1953" s="511" t="s">
        <v>27777</v>
      </c>
      <c r="B1953" s="511" t="s">
        <v>50877</v>
      </c>
      <c r="C1953" s="511" t="s">
        <v>5</v>
      </c>
      <c r="D1953" s="78" t="s">
        <v>67670</v>
      </c>
    </row>
    <row r="1954" spans="1:4" ht="13.5">
      <c r="A1954" s="511" t="s">
        <v>27778</v>
      </c>
      <c r="B1954" s="511" t="s">
        <v>50878</v>
      </c>
      <c r="C1954" s="511" t="s">
        <v>5</v>
      </c>
      <c r="D1954" s="78" t="s">
        <v>67671</v>
      </c>
    </row>
    <row r="1955" spans="1:4" ht="13.5">
      <c r="A1955" s="511" t="s">
        <v>27779</v>
      </c>
      <c r="B1955" s="511" t="s">
        <v>50879</v>
      </c>
      <c r="C1955" s="511" t="s">
        <v>5</v>
      </c>
      <c r="D1955" s="78" t="s">
        <v>67672</v>
      </c>
    </row>
    <row r="1956" spans="1:4" ht="13.5">
      <c r="A1956" s="511" t="s">
        <v>27780</v>
      </c>
      <c r="B1956" s="511" t="s">
        <v>50880</v>
      </c>
      <c r="C1956" s="511" t="s">
        <v>5</v>
      </c>
      <c r="D1956" s="78" t="s">
        <v>67673</v>
      </c>
    </row>
    <row r="1957" spans="1:4" ht="13.5">
      <c r="A1957" s="511" t="s">
        <v>27781</v>
      </c>
      <c r="B1957" s="511" t="s">
        <v>50881</v>
      </c>
      <c r="C1957" s="511" t="s">
        <v>5</v>
      </c>
      <c r="D1957" s="78" t="s">
        <v>67674</v>
      </c>
    </row>
    <row r="1958" spans="1:4" ht="13.5">
      <c r="A1958" s="511" t="s">
        <v>27782</v>
      </c>
      <c r="B1958" s="511" t="s">
        <v>50882</v>
      </c>
      <c r="C1958" s="511" t="s">
        <v>5</v>
      </c>
      <c r="D1958" s="78" t="s">
        <v>67675</v>
      </c>
    </row>
    <row r="1959" spans="1:4" ht="13.5">
      <c r="A1959" s="511" t="s">
        <v>27783</v>
      </c>
      <c r="B1959" s="511" t="s">
        <v>50883</v>
      </c>
      <c r="C1959" s="511" t="s">
        <v>5</v>
      </c>
      <c r="D1959" s="78" t="s">
        <v>67676</v>
      </c>
    </row>
    <row r="1960" spans="1:4" ht="13.5">
      <c r="A1960" s="511" t="s">
        <v>27784</v>
      </c>
      <c r="B1960" s="511" t="s">
        <v>50884</v>
      </c>
      <c r="C1960" s="511" t="s">
        <v>5</v>
      </c>
      <c r="D1960" s="78" t="s">
        <v>67677</v>
      </c>
    </row>
    <row r="1961" spans="1:4" ht="13.5">
      <c r="A1961" s="511" t="s">
        <v>27785</v>
      </c>
      <c r="B1961" s="511" t="s">
        <v>50885</v>
      </c>
      <c r="C1961" s="511" t="s">
        <v>5</v>
      </c>
      <c r="D1961" s="78" t="s">
        <v>67678</v>
      </c>
    </row>
    <row r="1962" spans="1:4" ht="13.5">
      <c r="A1962" s="511" t="s">
        <v>27786</v>
      </c>
      <c r="B1962" s="511" t="s">
        <v>50886</v>
      </c>
      <c r="C1962" s="511" t="s">
        <v>5</v>
      </c>
      <c r="D1962" s="78" t="s">
        <v>59784</v>
      </c>
    </row>
    <row r="1963" spans="1:4" ht="13.5">
      <c r="A1963" s="511" t="s">
        <v>27787</v>
      </c>
      <c r="B1963" s="511" t="s">
        <v>50887</v>
      </c>
      <c r="C1963" s="511" t="s">
        <v>5</v>
      </c>
      <c r="D1963" s="78" t="s">
        <v>67679</v>
      </c>
    </row>
    <row r="1964" spans="1:4" ht="13.5">
      <c r="A1964" s="511" t="s">
        <v>27788</v>
      </c>
      <c r="B1964" s="511" t="s">
        <v>50888</v>
      </c>
      <c r="C1964" s="511" t="s">
        <v>5</v>
      </c>
      <c r="D1964" s="78" t="s">
        <v>67651</v>
      </c>
    </row>
    <row r="1965" spans="1:4" ht="13.5">
      <c r="A1965" s="511" t="s">
        <v>27789</v>
      </c>
      <c r="B1965" s="511" t="s">
        <v>50889</v>
      </c>
      <c r="C1965" s="511" t="s">
        <v>5</v>
      </c>
      <c r="D1965" s="78" t="s">
        <v>67680</v>
      </c>
    </row>
    <row r="1966" spans="1:4" ht="13.5">
      <c r="A1966" s="511" t="s">
        <v>27790</v>
      </c>
      <c r="B1966" s="511" t="s">
        <v>50890</v>
      </c>
      <c r="C1966" s="511" t="s">
        <v>5</v>
      </c>
      <c r="D1966" s="78" t="s">
        <v>67681</v>
      </c>
    </row>
    <row r="1967" spans="1:4" ht="13.5">
      <c r="A1967" s="511" t="s">
        <v>27791</v>
      </c>
      <c r="B1967" s="511" t="s">
        <v>50891</v>
      </c>
      <c r="C1967" s="511" t="s">
        <v>5</v>
      </c>
      <c r="D1967" s="78" t="s">
        <v>67682</v>
      </c>
    </row>
    <row r="1968" spans="1:4" ht="13.5">
      <c r="A1968" s="511" t="s">
        <v>27792</v>
      </c>
      <c r="B1968" s="511" t="s">
        <v>50892</v>
      </c>
      <c r="C1968" s="511" t="s">
        <v>5</v>
      </c>
      <c r="D1968" s="78" t="s">
        <v>67683</v>
      </c>
    </row>
    <row r="1969" spans="1:4" ht="13.5">
      <c r="A1969" s="511" t="s">
        <v>27793</v>
      </c>
      <c r="B1969" s="511" t="s">
        <v>50893</v>
      </c>
      <c r="C1969" s="511" t="s">
        <v>5</v>
      </c>
      <c r="D1969" s="78" t="s">
        <v>67684</v>
      </c>
    </row>
    <row r="1970" spans="1:4" ht="13.5">
      <c r="A1970" s="511" t="s">
        <v>52614</v>
      </c>
      <c r="B1970" s="511" t="s">
        <v>52615</v>
      </c>
      <c r="C1970" s="511" t="s">
        <v>5</v>
      </c>
      <c r="D1970" s="78" t="s">
        <v>67685</v>
      </c>
    </row>
    <row r="1971" spans="1:4" ht="13.5">
      <c r="A1971" s="511" t="s">
        <v>52616</v>
      </c>
      <c r="B1971" s="511" t="s">
        <v>52617</v>
      </c>
      <c r="C1971" s="511" t="s">
        <v>5</v>
      </c>
      <c r="D1971" s="78" t="s">
        <v>67686</v>
      </c>
    </row>
    <row r="1972" spans="1:4" ht="13.5">
      <c r="A1972" s="511" t="s">
        <v>27794</v>
      </c>
      <c r="B1972" s="511" t="s">
        <v>50894</v>
      </c>
      <c r="C1972" s="511" t="s">
        <v>5</v>
      </c>
      <c r="D1972" s="78" t="s">
        <v>67687</v>
      </c>
    </row>
    <row r="1973" spans="1:4" ht="13.5">
      <c r="A1973" s="511" t="s">
        <v>27795</v>
      </c>
      <c r="B1973" s="511" t="s">
        <v>50895</v>
      </c>
      <c r="C1973" s="511" t="s">
        <v>5</v>
      </c>
      <c r="D1973" s="78" t="s">
        <v>67688</v>
      </c>
    </row>
    <row r="1974" spans="1:4" ht="13.5">
      <c r="A1974" s="511" t="s">
        <v>27796</v>
      </c>
      <c r="B1974" s="511" t="s">
        <v>50896</v>
      </c>
      <c r="C1974" s="511" t="s">
        <v>5</v>
      </c>
      <c r="D1974" s="78" t="s">
        <v>67689</v>
      </c>
    </row>
    <row r="1975" spans="1:4" ht="13.5">
      <c r="A1975" s="511" t="s">
        <v>27797</v>
      </c>
      <c r="B1975" s="511" t="s">
        <v>50897</v>
      </c>
      <c r="C1975" s="511" t="s">
        <v>5</v>
      </c>
      <c r="D1975" s="78" t="s">
        <v>67690</v>
      </c>
    </row>
    <row r="1976" spans="1:4" ht="13.5">
      <c r="A1976" s="511" t="s">
        <v>52618</v>
      </c>
      <c r="B1976" s="511" t="s">
        <v>52619</v>
      </c>
      <c r="C1976" s="511" t="s">
        <v>5</v>
      </c>
      <c r="D1976" s="78" t="s">
        <v>67691</v>
      </c>
    </row>
    <row r="1977" spans="1:4" ht="13.5">
      <c r="A1977" s="511" t="s">
        <v>52620</v>
      </c>
      <c r="B1977" s="511" t="s">
        <v>52621</v>
      </c>
      <c r="C1977" s="511" t="s">
        <v>5</v>
      </c>
      <c r="D1977" s="78" t="s">
        <v>67692</v>
      </c>
    </row>
    <row r="1978" spans="1:4" ht="13.5">
      <c r="A1978" s="511" t="s">
        <v>27798</v>
      </c>
      <c r="B1978" s="511" t="s">
        <v>50898</v>
      </c>
      <c r="C1978" s="511" t="s">
        <v>5</v>
      </c>
      <c r="D1978" s="78" t="s">
        <v>67693</v>
      </c>
    </row>
    <row r="1979" spans="1:4" ht="13.5">
      <c r="A1979" s="511" t="s">
        <v>27799</v>
      </c>
      <c r="B1979" s="511" t="s">
        <v>50899</v>
      </c>
      <c r="C1979" s="511" t="s">
        <v>5</v>
      </c>
      <c r="D1979" s="78" t="s">
        <v>67694</v>
      </c>
    </row>
    <row r="1980" spans="1:4" ht="13.5">
      <c r="A1980" s="511" t="s">
        <v>27800</v>
      </c>
      <c r="B1980" s="511" t="s">
        <v>50900</v>
      </c>
      <c r="C1980" s="511" t="s">
        <v>5</v>
      </c>
      <c r="D1980" s="78" t="s">
        <v>67695</v>
      </c>
    </row>
    <row r="1981" spans="1:4" ht="13.5">
      <c r="A1981" s="511" t="s">
        <v>27801</v>
      </c>
      <c r="B1981" s="511" t="s">
        <v>50901</v>
      </c>
      <c r="C1981" s="511" t="s">
        <v>5</v>
      </c>
      <c r="D1981" s="78" t="s">
        <v>67696</v>
      </c>
    </row>
    <row r="1982" spans="1:4" ht="13.5">
      <c r="A1982" s="511" t="s">
        <v>27802</v>
      </c>
      <c r="B1982" s="511" t="s">
        <v>50902</v>
      </c>
      <c r="C1982" s="511" t="s">
        <v>5</v>
      </c>
      <c r="D1982" s="78" t="s">
        <v>67697</v>
      </c>
    </row>
    <row r="1983" spans="1:4" ht="13.5">
      <c r="A1983" s="511" t="s">
        <v>27803</v>
      </c>
      <c r="B1983" s="511" t="s">
        <v>50903</v>
      </c>
      <c r="C1983" s="511" t="s">
        <v>5</v>
      </c>
      <c r="D1983" s="78" t="s">
        <v>67698</v>
      </c>
    </row>
    <row r="1984" spans="1:4" ht="13.5">
      <c r="A1984" s="511" t="s">
        <v>27804</v>
      </c>
      <c r="B1984" s="511" t="s">
        <v>50904</v>
      </c>
      <c r="C1984" s="511" t="s">
        <v>5</v>
      </c>
      <c r="D1984" s="78" t="s">
        <v>67699</v>
      </c>
    </row>
    <row r="1985" spans="1:4" ht="13.5">
      <c r="A1985" s="511" t="s">
        <v>27805</v>
      </c>
      <c r="B1985" s="511" t="s">
        <v>50905</v>
      </c>
      <c r="C1985" s="511" t="s">
        <v>5</v>
      </c>
      <c r="D1985" s="78" t="s">
        <v>67700</v>
      </c>
    </row>
    <row r="1986" spans="1:4" ht="13.5">
      <c r="A1986" s="511" t="s">
        <v>27806</v>
      </c>
      <c r="B1986" s="511" t="s">
        <v>50906</v>
      </c>
      <c r="C1986" s="511" t="s">
        <v>5</v>
      </c>
      <c r="D1986" s="78" t="s">
        <v>67701</v>
      </c>
    </row>
    <row r="1987" spans="1:4" ht="13.5">
      <c r="A1987" s="511" t="s">
        <v>27807</v>
      </c>
      <c r="B1987" s="511" t="s">
        <v>50907</v>
      </c>
      <c r="C1987" s="511" t="s">
        <v>5</v>
      </c>
      <c r="D1987" s="78" t="s">
        <v>67702</v>
      </c>
    </row>
    <row r="1988" spans="1:4" ht="13.5">
      <c r="A1988" s="511" t="s">
        <v>27808</v>
      </c>
      <c r="B1988" s="511" t="s">
        <v>50908</v>
      </c>
      <c r="C1988" s="511" t="s">
        <v>5</v>
      </c>
      <c r="D1988" s="78" t="s">
        <v>67703</v>
      </c>
    </row>
    <row r="1989" spans="1:4" ht="13.5">
      <c r="A1989" s="511" t="s">
        <v>27809</v>
      </c>
      <c r="B1989" s="511" t="s">
        <v>50909</v>
      </c>
      <c r="C1989" s="511" t="s">
        <v>5</v>
      </c>
      <c r="D1989" s="78" t="s">
        <v>67704</v>
      </c>
    </row>
    <row r="1990" spans="1:4" ht="13.5">
      <c r="A1990" s="511" t="s">
        <v>27810</v>
      </c>
      <c r="B1990" s="511" t="s">
        <v>50910</v>
      </c>
      <c r="C1990" s="511" t="s">
        <v>5</v>
      </c>
      <c r="D1990" s="78" t="s">
        <v>67705</v>
      </c>
    </row>
    <row r="1991" spans="1:4" ht="13.5">
      <c r="A1991" s="511" t="s">
        <v>27811</v>
      </c>
      <c r="B1991" s="511" t="s">
        <v>50911</v>
      </c>
      <c r="C1991" s="511" t="s">
        <v>5</v>
      </c>
      <c r="D1991" s="78" t="s">
        <v>67706</v>
      </c>
    </row>
    <row r="1992" spans="1:4" ht="13.5">
      <c r="A1992" s="511" t="s">
        <v>50912</v>
      </c>
      <c r="B1992" s="511" t="s">
        <v>50913</v>
      </c>
      <c r="C1992" s="511" t="s">
        <v>36</v>
      </c>
      <c r="D1992" s="78" t="s">
        <v>55119</v>
      </c>
    </row>
    <row r="1993" spans="1:4" ht="13.5">
      <c r="A1993" s="511" t="s">
        <v>50914</v>
      </c>
      <c r="B1993" s="511" t="s">
        <v>50915</v>
      </c>
      <c r="C1993" s="511" t="s">
        <v>36</v>
      </c>
      <c r="D1993" s="78" t="s">
        <v>56383</v>
      </c>
    </row>
    <row r="1994" spans="1:4" ht="13.5">
      <c r="A1994" s="511" t="s">
        <v>50916</v>
      </c>
      <c r="B1994" s="511" t="s">
        <v>50917</v>
      </c>
      <c r="C1994" s="511" t="s">
        <v>5</v>
      </c>
      <c r="D1994" s="78" t="s">
        <v>67707</v>
      </c>
    </row>
    <row r="1995" spans="1:4" ht="13.5">
      <c r="A1995" s="511" t="s">
        <v>50918</v>
      </c>
      <c r="B1995" s="511" t="s">
        <v>50919</v>
      </c>
      <c r="C1995" s="511" t="s">
        <v>5</v>
      </c>
      <c r="D1995" s="78" t="s">
        <v>67708</v>
      </c>
    </row>
    <row r="1996" spans="1:4" ht="13.5">
      <c r="A1996" s="511" t="s">
        <v>50920</v>
      </c>
      <c r="B1996" s="511" t="s">
        <v>50921</v>
      </c>
      <c r="C1996" s="511" t="s">
        <v>5</v>
      </c>
      <c r="D1996" s="78" t="s">
        <v>67709</v>
      </c>
    </row>
    <row r="1997" spans="1:4" ht="13.5">
      <c r="A1997" s="511" t="s">
        <v>50922</v>
      </c>
      <c r="B1997" s="511" t="s">
        <v>50923</v>
      </c>
      <c r="C1997" s="511" t="s">
        <v>5</v>
      </c>
      <c r="D1997" s="78" t="s">
        <v>67710</v>
      </c>
    </row>
    <row r="1998" spans="1:4" ht="13.5">
      <c r="A1998" s="511" t="s">
        <v>50924</v>
      </c>
      <c r="B1998" s="511" t="s">
        <v>50925</v>
      </c>
      <c r="C1998" s="511" t="s">
        <v>5</v>
      </c>
      <c r="D1998" s="78" t="s">
        <v>67711</v>
      </c>
    </row>
    <row r="1999" spans="1:4" ht="13.5">
      <c r="A1999" s="511" t="s">
        <v>50926</v>
      </c>
      <c r="B1999" s="511" t="s">
        <v>50927</v>
      </c>
      <c r="C1999" s="511" t="s">
        <v>5</v>
      </c>
      <c r="D1999" s="78" t="s">
        <v>67712</v>
      </c>
    </row>
    <row r="2000" spans="1:4" ht="13.5">
      <c r="A2000" s="511" t="s">
        <v>50928</v>
      </c>
      <c r="B2000" s="511" t="s">
        <v>50929</v>
      </c>
      <c r="C2000" s="511" t="s">
        <v>5</v>
      </c>
      <c r="D2000" s="78" t="s">
        <v>67713</v>
      </c>
    </row>
    <row r="2001" spans="1:4" ht="13.5">
      <c r="A2001" s="511" t="s">
        <v>50930</v>
      </c>
      <c r="B2001" s="511" t="s">
        <v>50931</v>
      </c>
      <c r="C2001" s="511" t="s">
        <v>5</v>
      </c>
      <c r="D2001" s="78" t="s">
        <v>67714</v>
      </c>
    </row>
    <row r="2002" spans="1:4" ht="13.5">
      <c r="A2002" s="511" t="s">
        <v>50932</v>
      </c>
      <c r="B2002" s="511" t="s">
        <v>50933</v>
      </c>
      <c r="C2002" s="511" t="s">
        <v>5</v>
      </c>
      <c r="D2002" s="78" t="s">
        <v>67715</v>
      </c>
    </row>
    <row r="2003" spans="1:4" ht="13.5">
      <c r="A2003" s="511" t="s">
        <v>50934</v>
      </c>
      <c r="B2003" s="511" t="s">
        <v>50935</v>
      </c>
      <c r="C2003" s="511" t="s">
        <v>5</v>
      </c>
      <c r="D2003" s="78" t="s">
        <v>67716</v>
      </c>
    </row>
    <row r="2004" spans="1:4" ht="13.5">
      <c r="A2004" s="511" t="s">
        <v>50936</v>
      </c>
      <c r="B2004" s="511" t="s">
        <v>50937</v>
      </c>
      <c r="C2004" s="511" t="s">
        <v>5</v>
      </c>
      <c r="D2004" s="78" t="s">
        <v>67717</v>
      </c>
    </row>
    <row r="2005" spans="1:4" ht="13.5">
      <c r="A2005" s="511" t="s">
        <v>50938</v>
      </c>
      <c r="B2005" s="511" t="s">
        <v>50939</v>
      </c>
      <c r="C2005" s="511" t="s">
        <v>5</v>
      </c>
      <c r="D2005" s="78" t="s">
        <v>67718</v>
      </c>
    </row>
    <row r="2006" spans="1:4" ht="13.5">
      <c r="A2006" s="511" t="s">
        <v>50940</v>
      </c>
      <c r="B2006" s="511" t="s">
        <v>50941</v>
      </c>
      <c r="C2006" s="511" t="s">
        <v>5</v>
      </c>
      <c r="D2006" s="78" t="s">
        <v>67719</v>
      </c>
    </row>
    <row r="2007" spans="1:4" ht="13.5">
      <c r="A2007" s="511" t="s">
        <v>50942</v>
      </c>
      <c r="B2007" s="511" t="s">
        <v>50943</v>
      </c>
      <c r="C2007" s="511" t="s">
        <v>5</v>
      </c>
      <c r="D2007" s="78" t="s">
        <v>67720</v>
      </c>
    </row>
    <row r="2008" spans="1:4" ht="13.5">
      <c r="A2008" s="511" t="s">
        <v>50944</v>
      </c>
      <c r="B2008" s="511" t="s">
        <v>50945</v>
      </c>
      <c r="C2008" s="511" t="s">
        <v>5</v>
      </c>
      <c r="D2008" s="78" t="s">
        <v>67721</v>
      </c>
    </row>
    <row r="2009" spans="1:4" ht="13.5">
      <c r="A2009" s="511" t="s">
        <v>50946</v>
      </c>
      <c r="B2009" s="511" t="s">
        <v>50947</v>
      </c>
      <c r="C2009" s="511" t="s">
        <v>5</v>
      </c>
      <c r="D2009" s="78" t="s">
        <v>67722</v>
      </c>
    </row>
    <row r="2010" spans="1:4" ht="13.5">
      <c r="A2010" s="511" t="s">
        <v>50948</v>
      </c>
      <c r="B2010" s="511" t="s">
        <v>50949</v>
      </c>
      <c r="C2010" s="511" t="s">
        <v>5</v>
      </c>
      <c r="D2010" s="78" t="s">
        <v>67723</v>
      </c>
    </row>
    <row r="2011" spans="1:4" ht="13.5">
      <c r="A2011" s="511" t="s">
        <v>50950</v>
      </c>
      <c r="B2011" s="511" t="s">
        <v>50951</v>
      </c>
      <c r="C2011" s="511" t="s">
        <v>5</v>
      </c>
      <c r="D2011" s="78" t="s">
        <v>67724</v>
      </c>
    </row>
    <row r="2012" spans="1:4" ht="13.5">
      <c r="A2012" s="511" t="s">
        <v>50952</v>
      </c>
      <c r="B2012" s="511" t="s">
        <v>50953</v>
      </c>
      <c r="C2012" s="511" t="s">
        <v>5</v>
      </c>
      <c r="D2012" s="78" t="s">
        <v>67725</v>
      </c>
    </row>
    <row r="2013" spans="1:4" ht="13.5">
      <c r="A2013" s="511" t="s">
        <v>50954</v>
      </c>
      <c r="B2013" s="511" t="s">
        <v>50955</v>
      </c>
      <c r="C2013" s="511" t="s">
        <v>5</v>
      </c>
      <c r="D2013" s="78" t="s">
        <v>56412</v>
      </c>
    </row>
    <row r="2014" spans="1:4" ht="13.5">
      <c r="A2014" s="511" t="s">
        <v>50956</v>
      </c>
      <c r="B2014" s="511" t="s">
        <v>50957</v>
      </c>
      <c r="C2014" s="511" t="s">
        <v>5</v>
      </c>
      <c r="D2014" s="78" t="s">
        <v>67726</v>
      </c>
    </row>
    <row r="2015" spans="1:4" ht="13.5">
      <c r="A2015" s="511" t="s">
        <v>50958</v>
      </c>
      <c r="B2015" s="511" t="s">
        <v>50959</v>
      </c>
      <c r="C2015" s="511" t="s">
        <v>5</v>
      </c>
      <c r="D2015" s="78" t="s">
        <v>67727</v>
      </c>
    </row>
    <row r="2016" spans="1:4" ht="13.5">
      <c r="A2016" s="511" t="s">
        <v>50960</v>
      </c>
      <c r="B2016" s="511" t="s">
        <v>50961</v>
      </c>
      <c r="C2016" s="511" t="s">
        <v>5</v>
      </c>
      <c r="D2016" s="78" t="s">
        <v>67728</v>
      </c>
    </row>
    <row r="2017" spans="1:4" ht="13.5">
      <c r="A2017" s="511" t="s">
        <v>50962</v>
      </c>
      <c r="B2017" s="511" t="s">
        <v>50963</v>
      </c>
      <c r="C2017" s="511" t="s">
        <v>5</v>
      </c>
      <c r="D2017" s="78" t="s">
        <v>67729</v>
      </c>
    </row>
    <row r="2018" spans="1:4" ht="13.5">
      <c r="A2018" s="511" t="s">
        <v>50964</v>
      </c>
      <c r="B2018" s="511" t="s">
        <v>50965</v>
      </c>
      <c r="C2018" s="511" t="s">
        <v>5</v>
      </c>
      <c r="D2018" s="78" t="s">
        <v>67730</v>
      </c>
    </row>
    <row r="2019" spans="1:4" ht="13.5">
      <c r="A2019" s="511" t="s">
        <v>50966</v>
      </c>
      <c r="B2019" s="511" t="s">
        <v>50967</v>
      </c>
      <c r="C2019" s="511" t="s">
        <v>5</v>
      </c>
      <c r="D2019" s="78" t="s">
        <v>67731</v>
      </c>
    </row>
    <row r="2020" spans="1:4" ht="13.5">
      <c r="A2020" s="511" t="s">
        <v>50968</v>
      </c>
      <c r="B2020" s="511" t="s">
        <v>50969</v>
      </c>
      <c r="C2020" s="511" t="s">
        <v>13</v>
      </c>
      <c r="D2020" s="78" t="s">
        <v>67732</v>
      </c>
    </row>
    <row r="2021" spans="1:4" ht="13.5">
      <c r="A2021" s="511" t="s">
        <v>50970</v>
      </c>
      <c r="B2021" s="511" t="s">
        <v>50971</v>
      </c>
      <c r="C2021" s="511" t="s">
        <v>13</v>
      </c>
      <c r="D2021" s="78" t="s">
        <v>67733</v>
      </c>
    </row>
    <row r="2022" spans="1:4" ht="13.5">
      <c r="A2022" s="511" t="s">
        <v>50972</v>
      </c>
      <c r="B2022" s="511" t="s">
        <v>50973</v>
      </c>
      <c r="C2022" s="511" t="s">
        <v>13</v>
      </c>
      <c r="D2022" s="78" t="s">
        <v>67734</v>
      </c>
    </row>
    <row r="2023" spans="1:4" ht="13.5">
      <c r="A2023" s="511" t="s">
        <v>50974</v>
      </c>
      <c r="B2023" s="511" t="s">
        <v>50975</v>
      </c>
      <c r="C2023" s="511" t="s">
        <v>13</v>
      </c>
      <c r="D2023" s="78" t="s">
        <v>67735</v>
      </c>
    </row>
    <row r="2024" spans="1:4" ht="13.5">
      <c r="A2024" s="511" t="s">
        <v>50976</v>
      </c>
      <c r="B2024" s="511" t="s">
        <v>50977</v>
      </c>
      <c r="C2024" s="511" t="s">
        <v>13</v>
      </c>
      <c r="D2024" s="78" t="s">
        <v>67736</v>
      </c>
    </row>
    <row r="2025" spans="1:4" ht="13.5">
      <c r="A2025" s="511" t="s">
        <v>50978</v>
      </c>
      <c r="B2025" s="511" t="s">
        <v>50979</v>
      </c>
      <c r="C2025" s="511" t="s">
        <v>13</v>
      </c>
      <c r="D2025" s="78" t="s">
        <v>56548</v>
      </c>
    </row>
    <row r="2026" spans="1:4" ht="13.5">
      <c r="A2026" s="511" t="s">
        <v>50980</v>
      </c>
      <c r="B2026" s="511" t="s">
        <v>50981</v>
      </c>
      <c r="C2026" s="511" t="s">
        <v>13</v>
      </c>
      <c r="D2026" s="78" t="s">
        <v>67737</v>
      </c>
    </row>
    <row r="2027" spans="1:4" ht="13.5">
      <c r="A2027" s="511" t="s">
        <v>50982</v>
      </c>
      <c r="B2027" s="511" t="s">
        <v>50983</v>
      </c>
      <c r="C2027" s="511" t="s">
        <v>13</v>
      </c>
      <c r="D2027" s="78" t="s">
        <v>67738</v>
      </c>
    </row>
    <row r="2028" spans="1:4" ht="13.5">
      <c r="A2028" s="511" t="s">
        <v>50984</v>
      </c>
      <c r="B2028" s="511" t="s">
        <v>50985</v>
      </c>
      <c r="C2028" s="511" t="s">
        <v>13</v>
      </c>
      <c r="D2028" s="78" t="s">
        <v>67739</v>
      </c>
    </row>
    <row r="2029" spans="1:4" ht="13.5">
      <c r="A2029" s="511" t="s">
        <v>27812</v>
      </c>
      <c r="B2029" s="511" t="s">
        <v>50986</v>
      </c>
      <c r="C2029" s="511" t="s">
        <v>13</v>
      </c>
      <c r="D2029" s="78" t="s">
        <v>67740</v>
      </c>
    </row>
    <row r="2030" spans="1:4" ht="13.5">
      <c r="A2030" s="511" t="s">
        <v>27813</v>
      </c>
      <c r="B2030" s="511" t="s">
        <v>50987</v>
      </c>
      <c r="C2030" s="511" t="s">
        <v>13</v>
      </c>
      <c r="D2030" s="78" t="s">
        <v>67741</v>
      </c>
    </row>
    <row r="2031" spans="1:4" ht="13.5">
      <c r="A2031" s="511" t="s">
        <v>50988</v>
      </c>
      <c r="B2031" s="511" t="s">
        <v>50989</v>
      </c>
      <c r="C2031" s="511" t="s">
        <v>36</v>
      </c>
      <c r="D2031" s="78" t="s">
        <v>67742</v>
      </c>
    </row>
    <row r="2032" spans="1:4" ht="13.5">
      <c r="A2032" s="511" t="s">
        <v>50990</v>
      </c>
      <c r="B2032" s="511" t="s">
        <v>50991</v>
      </c>
      <c r="C2032" s="511" t="s">
        <v>36</v>
      </c>
      <c r="D2032" s="78" t="s">
        <v>60981</v>
      </c>
    </row>
    <row r="2033" spans="1:4" ht="13.5">
      <c r="A2033" s="511" t="s">
        <v>27814</v>
      </c>
      <c r="B2033" s="511" t="s">
        <v>27815</v>
      </c>
      <c r="C2033" s="511" t="s">
        <v>36</v>
      </c>
      <c r="D2033" s="78" t="s">
        <v>67743</v>
      </c>
    </row>
    <row r="2034" spans="1:4" ht="13.5">
      <c r="A2034" s="511" t="s">
        <v>27816</v>
      </c>
      <c r="B2034" s="511" t="s">
        <v>27817</v>
      </c>
      <c r="C2034" s="511" t="s">
        <v>36</v>
      </c>
      <c r="D2034" s="78" t="s">
        <v>67744</v>
      </c>
    </row>
    <row r="2035" spans="1:4" ht="13.5">
      <c r="A2035" s="511" t="s">
        <v>27818</v>
      </c>
      <c r="B2035" s="511" t="s">
        <v>27819</v>
      </c>
      <c r="C2035" s="511" t="s">
        <v>36</v>
      </c>
      <c r="D2035" s="78" t="s">
        <v>67745</v>
      </c>
    </row>
    <row r="2036" spans="1:4" ht="13.5">
      <c r="A2036" s="511" t="s">
        <v>27820</v>
      </c>
      <c r="B2036" s="511" t="s">
        <v>27821</v>
      </c>
      <c r="C2036" s="511" t="s">
        <v>36</v>
      </c>
      <c r="D2036" s="78" t="s">
        <v>56388</v>
      </c>
    </row>
    <row r="2037" spans="1:4" ht="13.5">
      <c r="A2037" s="511" t="s">
        <v>27822</v>
      </c>
      <c r="B2037" s="511" t="s">
        <v>27823</v>
      </c>
      <c r="C2037" s="511" t="s">
        <v>36</v>
      </c>
      <c r="D2037" s="78" t="s">
        <v>67746</v>
      </c>
    </row>
    <row r="2038" spans="1:4" ht="13.5">
      <c r="A2038" s="511" t="s">
        <v>27824</v>
      </c>
      <c r="B2038" s="511" t="s">
        <v>27825</v>
      </c>
      <c r="C2038" s="511" t="s">
        <v>13</v>
      </c>
      <c r="D2038" s="78" t="s">
        <v>67747</v>
      </c>
    </row>
    <row r="2039" spans="1:4" ht="13.5">
      <c r="A2039" s="511" t="s">
        <v>27826</v>
      </c>
      <c r="B2039" s="511" t="s">
        <v>27827</v>
      </c>
      <c r="C2039" s="511" t="s">
        <v>13</v>
      </c>
      <c r="D2039" s="78" t="s">
        <v>67748</v>
      </c>
    </row>
    <row r="2040" spans="1:4" ht="13.5">
      <c r="A2040" s="511" t="s">
        <v>27828</v>
      </c>
      <c r="B2040" s="511" t="s">
        <v>50992</v>
      </c>
      <c r="C2040" s="511" t="s">
        <v>5</v>
      </c>
      <c r="D2040" s="78" t="s">
        <v>67749</v>
      </c>
    </row>
    <row r="2041" spans="1:4" ht="13.5">
      <c r="A2041" s="511" t="s">
        <v>27829</v>
      </c>
      <c r="B2041" s="511" t="s">
        <v>50993</v>
      </c>
      <c r="C2041" s="511" t="s">
        <v>13</v>
      </c>
      <c r="D2041" s="78" t="s">
        <v>67750</v>
      </c>
    </row>
    <row r="2042" spans="1:4" ht="13.5">
      <c r="A2042" s="511" t="s">
        <v>27830</v>
      </c>
      <c r="B2042" s="511" t="s">
        <v>50994</v>
      </c>
      <c r="C2042" s="511" t="s">
        <v>13</v>
      </c>
      <c r="D2042" s="78" t="s">
        <v>67751</v>
      </c>
    </row>
    <row r="2043" spans="1:4" ht="13.5">
      <c r="A2043" s="511" t="s">
        <v>27831</v>
      </c>
      <c r="B2043" s="511" t="s">
        <v>50995</v>
      </c>
      <c r="C2043" s="511" t="s">
        <v>5</v>
      </c>
      <c r="D2043" s="78" t="s">
        <v>67752</v>
      </c>
    </row>
    <row r="2044" spans="1:4" ht="13.5">
      <c r="A2044" s="511" t="s">
        <v>27832</v>
      </c>
      <c r="B2044" s="511" t="s">
        <v>50996</v>
      </c>
      <c r="C2044" s="511" t="s">
        <v>5</v>
      </c>
      <c r="D2044" s="78" t="s">
        <v>67753</v>
      </c>
    </row>
    <row r="2045" spans="1:4" ht="13.5">
      <c r="A2045" s="511" t="s">
        <v>27833</v>
      </c>
      <c r="B2045" s="511" t="s">
        <v>50997</v>
      </c>
      <c r="C2045" s="511" t="s">
        <v>5</v>
      </c>
      <c r="D2045" s="78" t="s">
        <v>67754</v>
      </c>
    </row>
    <row r="2046" spans="1:4" ht="13.5">
      <c r="A2046" s="511" t="s">
        <v>50998</v>
      </c>
      <c r="B2046" s="511" t="s">
        <v>50999</v>
      </c>
      <c r="C2046" s="511" t="s">
        <v>13</v>
      </c>
      <c r="D2046" s="78" t="s">
        <v>67755</v>
      </c>
    </row>
    <row r="2047" spans="1:4" ht="13.5">
      <c r="A2047" s="511" t="s">
        <v>55204</v>
      </c>
      <c r="B2047" s="511" t="s">
        <v>55205</v>
      </c>
      <c r="C2047" s="511" t="s">
        <v>5</v>
      </c>
      <c r="D2047" s="78" t="s">
        <v>67756</v>
      </c>
    </row>
    <row r="2048" spans="1:4" ht="13.5">
      <c r="A2048" s="511" t="s">
        <v>55206</v>
      </c>
      <c r="B2048" s="511" t="s">
        <v>55207</v>
      </c>
      <c r="C2048" s="511" t="s">
        <v>5</v>
      </c>
      <c r="D2048" s="78" t="s">
        <v>67757</v>
      </c>
    </row>
    <row r="2049" spans="1:4" ht="13.5">
      <c r="A2049" s="511" t="s">
        <v>51000</v>
      </c>
      <c r="B2049" s="511" t="s">
        <v>51001</v>
      </c>
      <c r="C2049" s="511" t="s">
        <v>5</v>
      </c>
      <c r="D2049" s="78" t="s">
        <v>67758</v>
      </c>
    </row>
    <row r="2050" spans="1:4" ht="13.5">
      <c r="A2050" s="511" t="s">
        <v>51002</v>
      </c>
      <c r="B2050" s="511" t="s">
        <v>51003</v>
      </c>
      <c r="C2050" s="511" t="s">
        <v>5</v>
      </c>
      <c r="D2050" s="78" t="s">
        <v>67759</v>
      </c>
    </row>
    <row r="2051" spans="1:4" ht="13.5">
      <c r="A2051" s="511" t="s">
        <v>51004</v>
      </c>
      <c r="B2051" s="511" t="s">
        <v>51005</v>
      </c>
      <c r="C2051" s="511" t="s">
        <v>5</v>
      </c>
      <c r="D2051" s="78" t="s">
        <v>67760</v>
      </c>
    </row>
    <row r="2052" spans="1:4" ht="13.5">
      <c r="A2052" s="511" t="s">
        <v>51006</v>
      </c>
      <c r="B2052" s="511" t="s">
        <v>51007</v>
      </c>
      <c r="C2052" s="511" t="s">
        <v>5</v>
      </c>
      <c r="D2052" s="78" t="s">
        <v>67761</v>
      </c>
    </row>
    <row r="2053" spans="1:4" ht="13.5">
      <c r="A2053" s="511" t="s">
        <v>51008</v>
      </c>
      <c r="B2053" s="511" t="s">
        <v>51009</v>
      </c>
      <c r="C2053" s="511" t="s">
        <v>5</v>
      </c>
      <c r="D2053" s="78" t="s">
        <v>67762</v>
      </c>
    </row>
    <row r="2054" spans="1:4" ht="13.5">
      <c r="A2054" s="511" t="s">
        <v>51010</v>
      </c>
      <c r="B2054" s="511" t="s">
        <v>51011</v>
      </c>
      <c r="C2054" s="511" t="s">
        <v>5</v>
      </c>
      <c r="D2054" s="78" t="s">
        <v>67763</v>
      </c>
    </row>
    <row r="2055" spans="1:4" ht="13.5">
      <c r="A2055" s="511" t="s">
        <v>51012</v>
      </c>
      <c r="B2055" s="511" t="s">
        <v>51013</v>
      </c>
      <c r="C2055" s="511" t="s">
        <v>5</v>
      </c>
      <c r="D2055" s="78" t="s">
        <v>64551</v>
      </c>
    </row>
    <row r="2056" spans="1:4" ht="13.5">
      <c r="A2056" s="511" t="s">
        <v>51014</v>
      </c>
      <c r="B2056" s="511" t="s">
        <v>51015</v>
      </c>
      <c r="C2056" s="511" t="s">
        <v>5</v>
      </c>
      <c r="D2056" s="78" t="s">
        <v>67764</v>
      </c>
    </row>
    <row r="2057" spans="1:4" ht="13.5">
      <c r="A2057" s="511" t="s">
        <v>55208</v>
      </c>
      <c r="B2057" s="511" t="s">
        <v>55209</v>
      </c>
      <c r="C2057" s="511" t="s">
        <v>13</v>
      </c>
      <c r="D2057" s="78" t="s">
        <v>67765</v>
      </c>
    </row>
    <row r="2058" spans="1:4" ht="13.5">
      <c r="A2058" s="511" t="s">
        <v>55210</v>
      </c>
      <c r="B2058" s="511" t="s">
        <v>55211</v>
      </c>
      <c r="C2058" s="511" t="s">
        <v>13</v>
      </c>
      <c r="D2058" s="78" t="s">
        <v>62345</v>
      </c>
    </row>
    <row r="2059" spans="1:4" ht="13.5">
      <c r="A2059" s="511" t="s">
        <v>55212</v>
      </c>
      <c r="B2059" s="511" t="s">
        <v>55213</v>
      </c>
      <c r="C2059" s="511" t="s">
        <v>13</v>
      </c>
      <c r="D2059" s="78" t="s">
        <v>67766</v>
      </c>
    </row>
    <row r="2060" spans="1:4" ht="13.5">
      <c r="A2060" s="511" t="s">
        <v>55214</v>
      </c>
      <c r="B2060" s="511" t="s">
        <v>55215</v>
      </c>
      <c r="C2060" s="511" t="s">
        <v>13</v>
      </c>
      <c r="D2060" s="78" t="s">
        <v>61682</v>
      </c>
    </row>
    <row r="2061" spans="1:4" ht="13.5">
      <c r="A2061" s="511" t="s">
        <v>55216</v>
      </c>
      <c r="B2061" s="511" t="s">
        <v>55217</v>
      </c>
      <c r="C2061" s="511" t="s">
        <v>13</v>
      </c>
      <c r="D2061" s="78" t="s">
        <v>67767</v>
      </c>
    </row>
    <row r="2062" spans="1:4" ht="13.5">
      <c r="A2062" s="511" t="s">
        <v>55218</v>
      </c>
      <c r="B2062" s="511" t="s">
        <v>55219</v>
      </c>
      <c r="C2062" s="511" t="s">
        <v>13</v>
      </c>
      <c r="D2062" s="78" t="s">
        <v>65746</v>
      </c>
    </row>
    <row r="2063" spans="1:4" ht="13.5">
      <c r="A2063" s="511" t="s">
        <v>55220</v>
      </c>
      <c r="B2063" s="511" t="s">
        <v>55221</v>
      </c>
      <c r="C2063" s="511" t="s">
        <v>13</v>
      </c>
      <c r="D2063" s="78" t="s">
        <v>67768</v>
      </c>
    </row>
    <row r="2064" spans="1:4" ht="13.5">
      <c r="A2064" s="511" t="s">
        <v>55222</v>
      </c>
      <c r="B2064" s="511" t="s">
        <v>55223</v>
      </c>
      <c r="C2064" s="511" t="s">
        <v>13</v>
      </c>
      <c r="D2064" s="78" t="s">
        <v>67769</v>
      </c>
    </row>
    <row r="2065" spans="1:4" ht="13.5">
      <c r="A2065" s="511" t="s">
        <v>55224</v>
      </c>
      <c r="B2065" s="511" t="s">
        <v>55225</v>
      </c>
      <c r="C2065" s="511" t="s">
        <v>13</v>
      </c>
      <c r="D2065" s="78" t="s">
        <v>67770</v>
      </c>
    </row>
    <row r="2066" spans="1:4" ht="13.5">
      <c r="A2066" s="511" t="s">
        <v>55226</v>
      </c>
      <c r="B2066" s="511" t="s">
        <v>55227</v>
      </c>
      <c r="C2066" s="511" t="s">
        <v>13</v>
      </c>
      <c r="D2066" s="78" t="s">
        <v>67771</v>
      </c>
    </row>
    <row r="2067" spans="1:4" ht="13.5">
      <c r="A2067" s="511" t="s">
        <v>55228</v>
      </c>
      <c r="B2067" s="511" t="s">
        <v>55229</v>
      </c>
      <c r="C2067" s="511" t="s">
        <v>13</v>
      </c>
      <c r="D2067" s="78" t="s">
        <v>67772</v>
      </c>
    </row>
    <row r="2068" spans="1:4" ht="13.5">
      <c r="A2068" s="511" t="s">
        <v>55230</v>
      </c>
      <c r="B2068" s="511" t="s">
        <v>55231</v>
      </c>
      <c r="C2068" s="511" t="s">
        <v>13</v>
      </c>
      <c r="D2068" s="78" t="s">
        <v>67773</v>
      </c>
    </row>
    <row r="2069" spans="1:4" ht="13.5">
      <c r="A2069" s="511" t="s">
        <v>55232</v>
      </c>
      <c r="B2069" s="511" t="s">
        <v>55233</v>
      </c>
      <c r="C2069" s="511" t="s">
        <v>13</v>
      </c>
      <c r="D2069" s="78" t="s">
        <v>67774</v>
      </c>
    </row>
    <row r="2070" spans="1:4" ht="13.5">
      <c r="A2070" s="511" t="s">
        <v>55234</v>
      </c>
      <c r="B2070" s="511" t="s">
        <v>55235</v>
      </c>
      <c r="C2070" s="511" t="s">
        <v>13</v>
      </c>
      <c r="D2070" s="78" t="s">
        <v>67775</v>
      </c>
    </row>
    <row r="2071" spans="1:4" ht="13.5">
      <c r="A2071" s="511" t="s">
        <v>55236</v>
      </c>
      <c r="B2071" s="511" t="s">
        <v>55237</v>
      </c>
      <c r="C2071" s="511" t="s">
        <v>13</v>
      </c>
      <c r="D2071" s="78" t="s">
        <v>67776</v>
      </c>
    </row>
    <row r="2072" spans="1:4" ht="13.5">
      <c r="A2072" s="511" t="s">
        <v>55238</v>
      </c>
      <c r="B2072" s="511" t="s">
        <v>55239</v>
      </c>
      <c r="C2072" s="511" t="s">
        <v>13</v>
      </c>
      <c r="D2072" s="78" t="s">
        <v>67777</v>
      </c>
    </row>
    <row r="2073" spans="1:4" ht="13.5">
      <c r="A2073" s="511" t="s">
        <v>55240</v>
      </c>
      <c r="B2073" s="511" t="s">
        <v>55241</v>
      </c>
      <c r="C2073" s="511" t="s">
        <v>13</v>
      </c>
      <c r="D2073" s="78" t="s">
        <v>67778</v>
      </c>
    </row>
    <row r="2074" spans="1:4" ht="13.5">
      <c r="A2074" s="511" t="s">
        <v>55242</v>
      </c>
      <c r="B2074" s="511" t="s">
        <v>55243</v>
      </c>
      <c r="C2074" s="511" t="s">
        <v>13</v>
      </c>
      <c r="D2074" s="78" t="s">
        <v>67779</v>
      </c>
    </row>
    <row r="2075" spans="1:4" ht="13.5">
      <c r="A2075" s="511" t="s">
        <v>55244</v>
      </c>
      <c r="B2075" s="511" t="s">
        <v>55245</v>
      </c>
      <c r="C2075" s="511" t="s">
        <v>13</v>
      </c>
      <c r="D2075" s="78" t="s">
        <v>67780</v>
      </c>
    </row>
    <row r="2076" spans="1:4" ht="13.5">
      <c r="A2076" s="511" t="s">
        <v>55246</v>
      </c>
      <c r="B2076" s="511" t="s">
        <v>55247</v>
      </c>
      <c r="C2076" s="511" t="s">
        <v>13</v>
      </c>
      <c r="D2076" s="78" t="s">
        <v>67781</v>
      </c>
    </row>
    <row r="2077" spans="1:4" ht="13.5">
      <c r="A2077" s="511" t="s">
        <v>55248</v>
      </c>
      <c r="B2077" s="511" t="s">
        <v>55249</v>
      </c>
      <c r="C2077" s="511" t="s">
        <v>13</v>
      </c>
      <c r="D2077" s="78" t="s">
        <v>67782</v>
      </c>
    </row>
    <row r="2078" spans="1:4" ht="13.5">
      <c r="A2078" s="511" t="s">
        <v>55250</v>
      </c>
      <c r="B2078" s="511" t="s">
        <v>55251</v>
      </c>
      <c r="C2078" s="511" t="s">
        <v>13</v>
      </c>
      <c r="D2078" s="78" t="s">
        <v>67783</v>
      </c>
    </row>
    <row r="2079" spans="1:4" ht="13.5">
      <c r="A2079" s="511" t="s">
        <v>55252</v>
      </c>
      <c r="B2079" s="511" t="s">
        <v>55253</v>
      </c>
      <c r="C2079" s="511" t="s">
        <v>13</v>
      </c>
      <c r="D2079" s="78" t="s">
        <v>67784</v>
      </c>
    </row>
    <row r="2080" spans="1:4" ht="13.5">
      <c r="A2080" s="511" t="s">
        <v>55254</v>
      </c>
      <c r="B2080" s="511" t="s">
        <v>55255</v>
      </c>
      <c r="C2080" s="511" t="s">
        <v>13</v>
      </c>
      <c r="D2080" s="78" t="s">
        <v>67785</v>
      </c>
    </row>
    <row r="2081" spans="1:4" ht="13.5">
      <c r="A2081" s="511" t="s">
        <v>55256</v>
      </c>
      <c r="B2081" s="511" t="s">
        <v>55257</v>
      </c>
      <c r="C2081" s="511" t="s">
        <v>13</v>
      </c>
      <c r="D2081" s="78" t="s">
        <v>67786</v>
      </c>
    </row>
    <row r="2082" spans="1:4" ht="13.5">
      <c r="A2082" s="511" t="s">
        <v>55258</v>
      </c>
      <c r="B2082" s="511" t="s">
        <v>55259</v>
      </c>
      <c r="C2082" s="511" t="s">
        <v>13</v>
      </c>
      <c r="D2082" s="78" t="s">
        <v>67787</v>
      </c>
    </row>
    <row r="2083" spans="1:4" ht="13.5">
      <c r="A2083" s="511" t="s">
        <v>55260</v>
      </c>
      <c r="B2083" s="511" t="s">
        <v>55261</v>
      </c>
      <c r="C2083" s="511" t="s">
        <v>13</v>
      </c>
      <c r="D2083" s="78" t="s">
        <v>67788</v>
      </c>
    </row>
    <row r="2084" spans="1:4" ht="13.5">
      <c r="A2084" s="511" t="s">
        <v>55262</v>
      </c>
      <c r="B2084" s="511" t="s">
        <v>55263</v>
      </c>
      <c r="C2084" s="511" t="s">
        <v>13</v>
      </c>
      <c r="D2084" s="78" t="s">
        <v>67789</v>
      </c>
    </row>
    <row r="2085" spans="1:4" ht="13.5">
      <c r="A2085" s="511" t="s">
        <v>55264</v>
      </c>
      <c r="B2085" s="511" t="s">
        <v>55265</v>
      </c>
      <c r="C2085" s="511" t="s">
        <v>5</v>
      </c>
      <c r="D2085" s="78" t="s">
        <v>67790</v>
      </c>
    </row>
    <row r="2086" spans="1:4" ht="13.5">
      <c r="A2086" s="511" t="s">
        <v>55266</v>
      </c>
      <c r="B2086" s="511" t="s">
        <v>55267</v>
      </c>
      <c r="C2086" s="511" t="s">
        <v>5</v>
      </c>
      <c r="D2086" s="78" t="s">
        <v>67791</v>
      </c>
    </row>
    <row r="2087" spans="1:4" ht="13.5">
      <c r="A2087" s="511" t="s">
        <v>55268</v>
      </c>
      <c r="B2087" s="511" t="s">
        <v>55269</v>
      </c>
      <c r="C2087" s="511" t="s">
        <v>5</v>
      </c>
      <c r="D2087" s="78" t="s">
        <v>67792</v>
      </c>
    </row>
    <row r="2088" spans="1:4" ht="13.5">
      <c r="A2088" s="511" t="s">
        <v>55270</v>
      </c>
      <c r="B2088" s="511" t="s">
        <v>55271</v>
      </c>
      <c r="C2088" s="511" t="s">
        <v>5</v>
      </c>
      <c r="D2088" s="78" t="s">
        <v>67793</v>
      </c>
    </row>
    <row r="2089" spans="1:4" ht="13.5">
      <c r="A2089" s="511" t="s">
        <v>55272</v>
      </c>
      <c r="B2089" s="511" t="s">
        <v>55273</v>
      </c>
      <c r="C2089" s="511" t="s">
        <v>13</v>
      </c>
      <c r="D2089" s="78" t="s">
        <v>62504</v>
      </c>
    </row>
    <row r="2090" spans="1:4" ht="13.5">
      <c r="A2090" s="511" t="s">
        <v>55275</v>
      </c>
      <c r="B2090" s="511" t="s">
        <v>55276</v>
      </c>
      <c r="C2090" s="511" t="s">
        <v>13</v>
      </c>
      <c r="D2090" s="78" t="s">
        <v>60778</v>
      </c>
    </row>
    <row r="2091" spans="1:4" ht="13.5">
      <c r="A2091" s="511" t="s">
        <v>55278</v>
      </c>
      <c r="B2091" s="511" t="s">
        <v>55279</v>
      </c>
      <c r="C2091" s="511" t="s">
        <v>13</v>
      </c>
      <c r="D2091" s="78" t="s">
        <v>55659</v>
      </c>
    </row>
    <row r="2092" spans="1:4" ht="13.5">
      <c r="A2092" s="511" t="s">
        <v>27834</v>
      </c>
      <c r="B2092" s="511" t="s">
        <v>51016</v>
      </c>
      <c r="C2092" s="511" t="s">
        <v>13</v>
      </c>
      <c r="D2092" s="78" t="s">
        <v>67794</v>
      </c>
    </row>
    <row r="2093" spans="1:4" ht="13.5">
      <c r="A2093" s="511" t="s">
        <v>27835</v>
      </c>
      <c r="B2093" s="511" t="s">
        <v>51017</v>
      </c>
      <c r="C2093" s="511" t="s">
        <v>13</v>
      </c>
      <c r="D2093" s="78" t="s">
        <v>67795</v>
      </c>
    </row>
    <row r="2094" spans="1:4" ht="13.5">
      <c r="A2094" s="511" t="s">
        <v>27836</v>
      </c>
      <c r="B2094" s="511" t="s">
        <v>51018</v>
      </c>
      <c r="C2094" s="511" t="s">
        <v>13</v>
      </c>
      <c r="D2094" s="78" t="s">
        <v>67796</v>
      </c>
    </row>
    <row r="2095" spans="1:4" ht="13.5">
      <c r="A2095" s="511" t="s">
        <v>27837</v>
      </c>
      <c r="B2095" s="511" t="s">
        <v>51019</v>
      </c>
      <c r="C2095" s="511" t="s">
        <v>13</v>
      </c>
      <c r="D2095" s="78" t="s">
        <v>67797</v>
      </c>
    </row>
    <row r="2096" spans="1:4" ht="13.5">
      <c r="A2096" s="511" t="s">
        <v>27838</v>
      </c>
      <c r="B2096" s="511" t="s">
        <v>51020</v>
      </c>
      <c r="C2096" s="511" t="s">
        <v>13</v>
      </c>
      <c r="D2096" s="78" t="s">
        <v>67798</v>
      </c>
    </row>
    <row r="2097" spans="1:4" ht="13.5">
      <c r="A2097" s="511" t="s">
        <v>67799</v>
      </c>
      <c r="B2097" s="511" t="s">
        <v>67800</v>
      </c>
      <c r="C2097" s="511" t="s">
        <v>36</v>
      </c>
      <c r="D2097" s="78" t="s">
        <v>55751</v>
      </c>
    </row>
    <row r="2098" spans="1:4" ht="13.5">
      <c r="A2098" s="511" t="s">
        <v>67801</v>
      </c>
      <c r="B2098" s="511" t="s">
        <v>67802</v>
      </c>
      <c r="C2098" s="511" t="s">
        <v>36</v>
      </c>
      <c r="D2098" s="78" t="s">
        <v>56560</v>
      </c>
    </row>
    <row r="2099" spans="1:4" ht="13.5">
      <c r="A2099" s="511" t="s">
        <v>51021</v>
      </c>
      <c r="B2099" s="511" t="s">
        <v>51022</v>
      </c>
      <c r="C2099" s="511" t="s">
        <v>13</v>
      </c>
      <c r="D2099" s="78" t="s">
        <v>67803</v>
      </c>
    </row>
    <row r="2100" spans="1:4" ht="13.5">
      <c r="A2100" s="511" t="s">
        <v>52623</v>
      </c>
      <c r="B2100" s="511" t="s">
        <v>52624</v>
      </c>
      <c r="C2100" s="511" t="s">
        <v>22</v>
      </c>
      <c r="D2100" s="78" t="s">
        <v>67804</v>
      </c>
    </row>
    <row r="2101" spans="1:4" ht="13.5">
      <c r="A2101" s="511" t="s">
        <v>52625</v>
      </c>
      <c r="B2101" s="511" t="s">
        <v>52626</v>
      </c>
      <c r="C2101" s="511" t="s">
        <v>22</v>
      </c>
      <c r="D2101" s="78" t="s">
        <v>67805</v>
      </c>
    </row>
    <row r="2102" spans="1:4" ht="13.5">
      <c r="A2102" s="511" t="s">
        <v>52627</v>
      </c>
      <c r="B2102" s="511" t="s">
        <v>52628</v>
      </c>
      <c r="C2102" s="511" t="s">
        <v>22</v>
      </c>
      <c r="D2102" s="78" t="s">
        <v>67806</v>
      </c>
    </row>
    <row r="2103" spans="1:4" ht="13.5">
      <c r="A2103" s="511" t="s">
        <v>52629</v>
      </c>
      <c r="B2103" s="511" t="s">
        <v>52630</v>
      </c>
      <c r="C2103" s="511" t="s">
        <v>22</v>
      </c>
      <c r="D2103" s="78" t="s">
        <v>67807</v>
      </c>
    </row>
    <row r="2104" spans="1:4" ht="13.5">
      <c r="A2104" s="511" t="s">
        <v>52631</v>
      </c>
      <c r="B2104" s="511" t="s">
        <v>52632</v>
      </c>
      <c r="C2104" s="511" t="s">
        <v>22</v>
      </c>
      <c r="D2104" s="78" t="s">
        <v>67808</v>
      </c>
    </row>
    <row r="2105" spans="1:4" ht="13.5">
      <c r="A2105" s="511" t="s">
        <v>52633</v>
      </c>
      <c r="B2105" s="511" t="s">
        <v>52634</v>
      </c>
      <c r="C2105" s="511" t="s">
        <v>22</v>
      </c>
      <c r="D2105" s="78" t="s">
        <v>67809</v>
      </c>
    </row>
    <row r="2106" spans="1:4" ht="13.5">
      <c r="A2106" s="511" t="s">
        <v>52635</v>
      </c>
      <c r="B2106" s="511" t="s">
        <v>52636</v>
      </c>
      <c r="C2106" s="511" t="s">
        <v>22</v>
      </c>
      <c r="D2106" s="78" t="s">
        <v>67810</v>
      </c>
    </row>
    <row r="2107" spans="1:4" ht="13.5">
      <c r="A2107" s="511" t="s">
        <v>52637</v>
      </c>
      <c r="B2107" s="511" t="s">
        <v>52638</v>
      </c>
      <c r="C2107" s="511" t="s">
        <v>22</v>
      </c>
      <c r="D2107" s="78" t="s">
        <v>67811</v>
      </c>
    </row>
    <row r="2108" spans="1:4" ht="13.5">
      <c r="A2108" s="511" t="s">
        <v>52639</v>
      </c>
      <c r="B2108" s="511" t="s">
        <v>52640</v>
      </c>
      <c r="C2108" s="511" t="s">
        <v>22</v>
      </c>
      <c r="D2108" s="78" t="s">
        <v>67812</v>
      </c>
    </row>
    <row r="2109" spans="1:4" ht="13.5">
      <c r="A2109" s="511" t="s">
        <v>52641</v>
      </c>
      <c r="B2109" s="511" t="s">
        <v>52642</v>
      </c>
      <c r="C2109" s="511" t="s">
        <v>22</v>
      </c>
      <c r="D2109" s="78" t="s">
        <v>67813</v>
      </c>
    </row>
    <row r="2110" spans="1:4" ht="13.5">
      <c r="A2110" s="511" t="s">
        <v>52643</v>
      </c>
      <c r="B2110" s="511" t="s">
        <v>52644</v>
      </c>
      <c r="C2110" s="511" t="s">
        <v>22</v>
      </c>
      <c r="D2110" s="78" t="s">
        <v>67814</v>
      </c>
    </row>
    <row r="2111" spans="1:4" ht="13.5">
      <c r="A2111" s="511" t="s">
        <v>52645</v>
      </c>
      <c r="B2111" s="511" t="s">
        <v>52646</v>
      </c>
      <c r="C2111" s="511" t="s">
        <v>22</v>
      </c>
      <c r="D2111" s="78" t="s">
        <v>67815</v>
      </c>
    </row>
    <row r="2112" spans="1:4" ht="13.5">
      <c r="A2112" s="511" t="s">
        <v>52647</v>
      </c>
      <c r="B2112" s="511" t="s">
        <v>52648</v>
      </c>
      <c r="C2112" s="511" t="s">
        <v>22</v>
      </c>
      <c r="D2112" s="78" t="s">
        <v>67816</v>
      </c>
    </row>
    <row r="2113" spans="1:4" ht="13.5">
      <c r="A2113" s="511" t="s">
        <v>52649</v>
      </c>
      <c r="B2113" s="511" t="s">
        <v>52650</v>
      </c>
      <c r="C2113" s="511" t="s">
        <v>22</v>
      </c>
      <c r="D2113" s="78" t="s">
        <v>67817</v>
      </c>
    </row>
    <row r="2114" spans="1:4" ht="13.5">
      <c r="A2114" s="511" t="s">
        <v>52651</v>
      </c>
      <c r="B2114" s="511" t="s">
        <v>52652</v>
      </c>
      <c r="C2114" s="511" t="s">
        <v>22</v>
      </c>
      <c r="D2114" s="78" t="s">
        <v>67818</v>
      </c>
    </row>
    <row r="2115" spans="1:4" ht="13.5">
      <c r="A2115" s="511" t="s">
        <v>52653</v>
      </c>
      <c r="B2115" s="511" t="s">
        <v>52654</v>
      </c>
      <c r="C2115" s="511" t="s">
        <v>22</v>
      </c>
      <c r="D2115" s="78" t="s">
        <v>67819</v>
      </c>
    </row>
    <row r="2116" spans="1:4" ht="13.5">
      <c r="A2116" s="511" t="s">
        <v>52655</v>
      </c>
      <c r="B2116" s="511" t="s">
        <v>52656</v>
      </c>
      <c r="C2116" s="511" t="s">
        <v>22</v>
      </c>
      <c r="D2116" s="78" t="s">
        <v>67820</v>
      </c>
    </row>
    <row r="2117" spans="1:4" ht="13.5">
      <c r="A2117" s="511" t="s">
        <v>52657</v>
      </c>
      <c r="B2117" s="511" t="s">
        <v>52658</v>
      </c>
      <c r="C2117" s="511" t="s">
        <v>22</v>
      </c>
      <c r="D2117" s="78" t="s">
        <v>67821</v>
      </c>
    </row>
    <row r="2118" spans="1:4" ht="13.5">
      <c r="A2118" s="511" t="s">
        <v>27839</v>
      </c>
      <c r="B2118" s="511" t="s">
        <v>67822</v>
      </c>
      <c r="C2118" s="511" t="s">
        <v>5</v>
      </c>
      <c r="D2118" s="78" t="s">
        <v>53816</v>
      </c>
    </row>
    <row r="2119" spans="1:4" ht="13.5">
      <c r="A2119" s="511" t="s">
        <v>27840</v>
      </c>
      <c r="B2119" s="511" t="s">
        <v>67823</v>
      </c>
      <c r="C2119" s="511" t="s">
        <v>5</v>
      </c>
      <c r="D2119" s="78" t="s">
        <v>63468</v>
      </c>
    </row>
    <row r="2120" spans="1:4" ht="13.5">
      <c r="A2120" s="511" t="s">
        <v>27841</v>
      </c>
      <c r="B2120" s="511" t="s">
        <v>67824</v>
      </c>
      <c r="C2120" s="511" t="s">
        <v>5</v>
      </c>
      <c r="D2120" s="78" t="s">
        <v>63449</v>
      </c>
    </row>
    <row r="2121" spans="1:4" ht="13.5">
      <c r="A2121" s="511" t="s">
        <v>27842</v>
      </c>
      <c r="B2121" s="511" t="s">
        <v>67825</v>
      </c>
      <c r="C2121" s="511" t="s">
        <v>5</v>
      </c>
      <c r="D2121" s="78" t="s">
        <v>60385</v>
      </c>
    </row>
    <row r="2122" spans="1:4" ht="13.5">
      <c r="A2122" s="511" t="s">
        <v>27843</v>
      </c>
      <c r="B2122" s="511" t="s">
        <v>67826</v>
      </c>
      <c r="C2122" s="511" t="s">
        <v>5</v>
      </c>
      <c r="D2122" s="78" t="s">
        <v>67827</v>
      </c>
    </row>
    <row r="2123" spans="1:4" ht="13.5">
      <c r="A2123" s="511" t="s">
        <v>27844</v>
      </c>
      <c r="B2123" s="511" t="s">
        <v>67828</v>
      </c>
      <c r="C2123" s="511" t="s">
        <v>5</v>
      </c>
      <c r="D2123" s="78" t="s">
        <v>56520</v>
      </c>
    </row>
    <row r="2124" spans="1:4" ht="13.5">
      <c r="A2124" s="511" t="s">
        <v>27845</v>
      </c>
      <c r="B2124" s="511" t="s">
        <v>67829</v>
      </c>
      <c r="C2124" s="511" t="s">
        <v>5</v>
      </c>
      <c r="D2124" s="78" t="s">
        <v>55424</v>
      </c>
    </row>
    <row r="2125" spans="1:4" ht="13.5">
      <c r="A2125" s="511" t="s">
        <v>27846</v>
      </c>
      <c r="B2125" s="511" t="s">
        <v>67830</v>
      </c>
      <c r="C2125" s="511" t="s">
        <v>5</v>
      </c>
      <c r="D2125" s="78" t="s">
        <v>62276</v>
      </c>
    </row>
    <row r="2126" spans="1:4" ht="13.5">
      <c r="A2126" s="511" t="s">
        <v>51023</v>
      </c>
      <c r="B2126" s="511" t="s">
        <v>52659</v>
      </c>
      <c r="C2126" s="511" t="s">
        <v>36</v>
      </c>
      <c r="D2126" s="78" t="s">
        <v>67831</v>
      </c>
    </row>
    <row r="2127" spans="1:4" ht="13.5">
      <c r="A2127" s="511" t="s">
        <v>51024</v>
      </c>
      <c r="B2127" s="511" t="s">
        <v>52660</v>
      </c>
      <c r="C2127" s="511" t="s">
        <v>36</v>
      </c>
      <c r="D2127" s="78" t="s">
        <v>67832</v>
      </c>
    </row>
    <row r="2128" spans="1:4" ht="13.5">
      <c r="A2128" s="511" t="s">
        <v>51025</v>
      </c>
      <c r="B2128" s="511" t="s">
        <v>52661</v>
      </c>
      <c r="C2128" s="511" t="s">
        <v>36</v>
      </c>
      <c r="D2128" s="78" t="s">
        <v>67833</v>
      </c>
    </row>
    <row r="2129" spans="1:4" ht="13.5">
      <c r="A2129" s="511" t="s">
        <v>51026</v>
      </c>
      <c r="B2129" s="511" t="s">
        <v>52662</v>
      </c>
      <c r="C2129" s="511" t="s">
        <v>36</v>
      </c>
      <c r="D2129" s="78" t="s">
        <v>67834</v>
      </c>
    </row>
    <row r="2130" spans="1:4" ht="13.5">
      <c r="A2130" s="511" t="s">
        <v>51027</v>
      </c>
      <c r="B2130" s="511" t="s">
        <v>52663</v>
      </c>
      <c r="C2130" s="511" t="s">
        <v>36</v>
      </c>
      <c r="D2130" s="78" t="s">
        <v>67835</v>
      </c>
    </row>
    <row r="2131" spans="1:4" ht="13.5">
      <c r="A2131" s="511" t="s">
        <v>51028</v>
      </c>
      <c r="B2131" s="511" t="s">
        <v>51029</v>
      </c>
      <c r="C2131" s="511" t="s">
        <v>36</v>
      </c>
      <c r="D2131" s="78" t="s">
        <v>63726</v>
      </c>
    </row>
    <row r="2132" spans="1:4" ht="13.5">
      <c r="A2132" s="511" t="s">
        <v>51030</v>
      </c>
      <c r="B2132" s="511" t="s">
        <v>51031</v>
      </c>
      <c r="C2132" s="511" t="s">
        <v>36</v>
      </c>
      <c r="D2132" s="78" t="s">
        <v>67836</v>
      </c>
    </row>
    <row r="2133" spans="1:4" ht="13.5">
      <c r="A2133" s="511" t="s">
        <v>51032</v>
      </c>
      <c r="B2133" s="511" t="s">
        <v>51033</v>
      </c>
      <c r="C2133" s="511" t="s">
        <v>36</v>
      </c>
      <c r="D2133" s="78" t="s">
        <v>67837</v>
      </c>
    </row>
    <row r="2134" spans="1:4" ht="13.5">
      <c r="A2134" s="511" t="s">
        <v>51034</v>
      </c>
      <c r="B2134" s="511" t="s">
        <v>51035</v>
      </c>
      <c r="C2134" s="511" t="s">
        <v>51</v>
      </c>
      <c r="D2134" s="78" t="s">
        <v>63656</v>
      </c>
    </row>
    <row r="2135" spans="1:4" ht="13.5">
      <c r="A2135" s="511" t="s">
        <v>51036</v>
      </c>
      <c r="B2135" s="511" t="s">
        <v>51037</v>
      </c>
      <c r="C2135" s="511" t="s">
        <v>51</v>
      </c>
      <c r="D2135" s="78" t="s">
        <v>55682</v>
      </c>
    </row>
    <row r="2136" spans="1:4" ht="13.5">
      <c r="A2136" s="511" t="s">
        <v>51038</v>
      </c>
      <c r="B2136" s="511" t="s">
        <v>51039</v>
      </c>
      <c r="C2136" s="511" t="s">
        <v>51</v>
      </c>
      <c r="D2136" s="78" t="s">
        <v>66553</v>
      </c>
    </row>
    <row r="2137" spans="1:4" ht="13.5">
      <c r="A2137" s="511" t="s">
        <v>51040</v>
      </c>
      <c r="B2137" s="511" t="s">
        <v>51041</v>
      </c>
      <c r="C2137" s="511" t="s">
        <v>51</v>
      </c>
      <c r="D2137" s="78" t="s">
        <v>62089</v>
      </c>
    </row>
    <row r="2138" spans="1:4" ht="13.5">
      <c r="A2138" s="511" t="s">
        <v>51042</v>
      </c>
      <c r="B2138" s="511" t="s">
        <v>51043</v>
      </c>
      <c r="C2138" s="511" t="s">
        <v>51</v>
      </c>
      <c r="D2138" s="78" t="s">
        <v>55660</v>
      </c>
    </row>
    <row r="2139" spans="1:4" ht="13.5">
      <c r="A2139" s="511" t="s">
        <v>51044</v>
      </c>
      <c r="B2139" s="511" t="s">
        <v>51045</v>
      </c>
      <c r="C2139" s="511" t="s">
        <v>36</v>
      </c>
      <c r="D2139" s="78" t="s">
        <v>67838</v>
      </c>
    </row>
    <row r="2140" spans="1:4" ht="13.5">
      <c r="A2140" s="511" t="s">
        <v>51046</v>
      </c>
      <c r="B2140" s="511" t="s">
        <v>51047</v>
      </c>
      <c r="C2140" s="511" t="s">
        <v>36</v>
      </c>
      <c r="D2140" s="78" t="s">
        <v>67839</v>
      </c>
    </row>
    <row r="2141" spans="1:4" ht="13.5">
      <c r="A2141" s="511" t="s">
        <v>51048</v>
      </c>
      <c r="B2141" s="511" t="s">
        <v>51049</v>
      </c>
      <c r="C2141" s="511" t="s">
        <v>36</v>
      </c>
      <c r="D2141" s="78" t="s">
        <v>67840</v>
      </c>
    </row>
    <row r="2142" spans="1:4" ht="13.5">
      <c r="A2142" s="511" t="s">
        <v>51050</v>
      </c>
      <c r="B2142" s="511" t="s">
        <v>51051</v>
      </c>
      <c r="C2142" s="511" t="s">
        <v>36</v>
      </c>
      <c r="D2142" s="78" t="s">
        <v>57583</v>
      </c>
    </row>
    <row r="2143" spans="1:4" ht="13.5">
      <c r="A2143" s="511" t="s">
        <v>51052</v>
      </c>
      <c r="B2143" s="511" t="s">
        <v>51053</v>
      </c>
      <c r="C2143" s="511" t="s">
        <v>36</v>
      </c>
      <c r="D2143" s="78" t="s">
        <v>67841</v>
      </c>
    </row>
    <row r="2144" spans="1:4" ht="13.5">
      <c r="A2144" s="511" t="s">
        <v>52664</v>
      </c>
      <c r="B2144" s="511" t="s">
        <v>52665</v>
      </c>
      <c r="C2144" s="511" t="s">
        <v>36</v>
      </c>
      <c r="D2144" s="78" t="s">
        <v>67842</v>
      </c>
    </row>
    <row r="2145" spans="1:4" ht="13.5">
      <c r="A2145" s="511" t="s">
        <v>52666</v>
      </c>
      <c r="B2145" s="511" t="s">
        <v>52667</v>
      </c>
      <c r="C2145" s="511" t="s">
        <v>36</v>
      </c>
      <c r="D2145" s="78" t="s">
        <v>67843</v>
      </c>
    </row>
    <row r="2146" spans="1:4" ht="13.5">
      <c r="A2146" s="511" t="s">
        <v>52668</v>
      </c>
      <c r="B2146" s="511" t="s">
        <v>52669</v>
      </c>
      <c r="C2146" s="511" t="s">
        <v>36</v>
      </c>
      <c r="D2146" s="78" t="s">
        <v>67844</v>
      </c>
    </row>
    <row r="2147" spans="1:4" ht="13.5">
      <c r="A2147" s="511" t="s">
        <v>52670</v>
      </c>
      <c r="B2147" s="511" t="s">
        <v>52671</v>
      </c>
      <c r="C2147" s="511" t="s">
        <v>36</v>
      </c>
      <c r="D2147" s="78" t="s">
        <v>67845</v>
      </c>
    </row>
    <row r="2148" spans="1:4" ht="13.5">
      <c r="A2148" s="511" t="s">
        <v>67846</v>
      </c>
      <c r="B2148" s="511" t="s">
        <v>67847</v>
      </c>
      <c r="C2148" s="511" t="s">
        <v>5</v>
      </c>
      <c r="D2148" s="78" t="s">
        <v>67848</v>
      </c>
    </row>
    <row r="2149" spans="1:4" ht="13.5">
      <c r="A2149" s="511" t="s">
        <v>67849</v>
      </c>
      <c r="B2149" s="511" t="s">
        <v>67850</v>
      </c>
      <c r="C2149" s="511" t="s">
        <v>5</v>
      </c>
      <c r="D2149" s="78" t="s">
        <v>67851</v>
      </c>
    </row>
    <row r="2150" spans="1:4" ht="13.5">
      <c r="A2150" s="511" t="s">
        <v>67852</v>
      </c>
      <c r="B2150" s="511" t="s">
        <v>67853</v>
      </c>
      <c r="C2150" s="511" t="s">
        <v>5</v>
      </c>
      <c r="D2150" s="78" t="s">
        <v>67854</v>
      </c>
    </row>
    <row r="2151" spans="1:4" ht="13.5">
      <c r="A2151" s="511" t="s">
        <v>27847</v>
      </c>
      <c r="B2151" s="511" t="s">
        <v>56413</v>
      </c>
      <c r="C2151" s="511" t="s">
        <v>13</v>
      </c>
      <c r="D2151" s="78" t="s">
        <v>52304</v>
      </c>
    </row>
    <row r="2152" spans="1:4" ht="13.5">
      <c r="A2152" s="511" t="s">
        <v>27848</v>
      </c>
      <c r="B2152" s="511" t="s">
        <v>56414</v>
      </c>
      <c r="C2152" s="511" t="s">
        <v>13</v>
      </c>
      <c r="D2152" s="78" t="s">
        <v>53508</v>
      </c>
    </row>
    <row r="2153" spans="1:4" ht="13.5">
      <c r="A2153" s="511" t="s">
        <v>27849</v>
      </c>
      <c r="B2153" s="511" t="s">
        <v>23897</v>
      </c>
      <c r="C2153" s="511" t="s">
        <v>22</v>
      </c>
      <c r="D2153" s="78" t="s">
        <v>56386</v>
      </c>
    </row>
    <row r="2154" spans="1:4" ht="13.5">
      <c r="A2154" s="511" t="s">
        <v>27850</v>
      </c>
      <c r="B2154" s="511" t="s">
        <v>23898</v>
      </c>
      <c r="C2154" s="511" t="s">
        <v>13</v>
      </c>
      <c r="D2154" s="78" t="s">
        <v>58620</v>
      </c>
    </row>
    <row r="2155" spans="1:4" ht="13.5">
      <c r="A2155" s="511" t="s">
        <v>27851</v>
      </c>
      <c r="B2155" s="511" t="s">
        <v>23899</v>
      </c>
      <c r="C2155" s="511" t="s">
        <v>13</v>
      </c>
      <c r="D2155" s="78" t="s">
        <v>67855</v>
      </c>
    </row>
    <row r="2156" spans="1:4" ht="13.5">
      <c r="A2156" s="511" t="s">
        <v>27852</v>
      </c>
      <c r="B2156" s="511" t="s">
        <v>56416</v>
      </c>
      <c r="C2156" s="511" t="s">
        <v>22</v>
      </c>
      <c r="D2156" s="78" t="s">
        <v>67856</v>
      </c>
    </row>
    <row r="2157" spans="1:4" ht="13.5">
      <c r="A2157" s="511" t="s">
        <v>27853</v>
      </c>
      <c r="B2157" s="511" t="s">
        <v>23900</v>
      </c>
      <c r="C2157" s="511" t="s">
        <v>22</v>
      </c>
      <c r="D2157" s="78" t="s">
        <v>67857</v>
      </c>
    </row>
    <row r="2158" spans="1:4" ht="13.5">
      <c r="A2158" s="511" t="s">
        <v>27854</v>
      </c>
      <c r="B2158" s="511" t="s">
        <v>56417</v>
      </c>
      <c r="C2158" s="511" t="s">
        <v>22</v>
      </c>
      <c r="D2158" s="78" t="s">
        <v>67858</v>
      </c>
    </row>
    <row r="2159" spans="1:4" ht="13.5">
      <c r="A2159" s="511" t="s">
        <v>27855</v>
      </c>
      <c r="B2159" s="511" t="s">
        <v>23901</v>
      </c>
      <c r="C2159" s="511" t="s">
        <v>22</v>
      </c>
      <c r="D2159" s="78" t="s">
        <v>67859</v>
      </c>
    </row>
    <row r="2160" spans="1:4" ht="13.5">
      <c r="A2160" s="511" t="s">
        <v>27856</v>
      </c>
      <c r="B2160" s="511" t="s">
        <v>56419</v>
      </c>
      <c r="C2160" s="511" t="s">
        <v>22</v>
      </c>
      <c r="D2160" s="78" t="s">
        <v>67848</v>
      </c>
    </row>
    <row r="2161" spans="1:4" ht="13.5">
      <c r="A2161" s="511" t="s">
        <v>27857</v>
      </c>
      <c r="B2161" s="511" t="s">
        <v>67860</v>
      </c>
      <c r="C2161" s="511" t="s">
        <v>22</v>
      </c>
      <c r="D2161" s="78" t="s">
        <v>67861</v>
      </c>
    </row>
    <row r="2162" spans="1:4" ht="13.5">
      <c r="A2162" s="511" t="s">
        <v>27858</v>
      </c>
      <c r="B2162" s="511" t="s">
        <v>67862</v>
      </c>
      <c r="C2162" s="511" t="s">
        <v>13</v>
      </c>
      <c r="D2162" s="78" t="s">
        <v>49459</v>
      </c>
    </row>
    <row r="2163" spans="1:4" ht="13.5">
      <c r="A2163" s="511" t="s">
        <v>27859</v>
      </c>
      <c r="B2163" s="511" t="s">
        <v>67863</v>
      </c>
      <c r="C2163" s="511" t="s">
        <v>13</v>
      </c>
      <c r="D2163" s="78" t="s">
        <v>58068</v>
      </c>
    </row>
    <row r="2164" spans="1:4" ht="13.5">
      <c r="A2164" s="511" t="s">
        <v>27860</v>
      </c>
      <c r="B2164" s="511" t="s">
        <v>67864</v>
      </c>
      <c r="C2164" s="511" t="s">
        <v>13</v>
      </c>
      <c r="D2164" s="78" t="s">
        <v>67865</v>
      </c>
    </row>
    <row r="2165" spans="1:4" ht="13.5">
      <c r="A2165" s="511" t="s">
        <v>52672</v>
      </c>
      <c r="B2165" s="511" t="s">
        <v>67866</v>
      </c>
      <c r="C2165" s="511" t="s">
        <v>13</v>
      </c>
      <c r="D2165" s="78" t="s">
        <v>50808</v>
      </c>
    </row>
    <row r="2166" spans="1:4" ht="13.5">
      <c r="A2166" s="511" t="s">
        <v>52674</v>
      </c>
      <c r="B2166" s="511" t="s">
        <v>67867</v>
      </c>
      <c r="C2166" s="511" t="s">
        <v>51</v>
      </c>
      <c r="D2166" s="78" t="s">
        <v>58017</v>
      </c>
    </row>
    <row r="2167" spans="1:4" ht="13.5">
      <c r="A2167" s="511" t="s">
        <v>52675</v>
      </c>
      <c r="B2167" s="511" t="s">
        <v>67868</v>
      </c>
      <c r="C2167" s="511" t="s">
        <v>51</v>
      </c>
      <c r="D2167" s="78" t="s">
        <v>57835</v>
      </c>
    </row>
    <row r="2168" spans="1:4" ht="13.5">
      <c r="A2168" s="511" t="s">
        <v>52676</v>
      </c>
      <c r="B2168" s="511" t="s">
        <v>67869</v>
      </c>
      <c r="C2168" s="511" t="s">
        <v>51</v>
      </c>
      <c r="D2168" s="78" t="s">
        <v>67870</v>
      </c>
    </row>
    <row r="2169" spans="1:4" ht="13.5">
      <c r="A2169" s="511" t="s">
        <v>52677</v>
      </c>
      <c r="B2169" s="511" t="s">
        <v>67871</v>
      </c>
      <c r="C2169" s="511" t="s">
        <v>51</v>
      </c>
      <c r="D2169" s="78" t="s">
        <v>51347</v>
      </c>
    </row>
    <row r="2170" spans="1:4" ht="13.5">
      <c r="A2170" s="511" t="s">
        <v>52678</v>
      </c>
      <c r="B2170" s="511" t="s">
        <v>67872</v>
      </c>
      <c r="C2170" s="511" t="s">
        <v>51</v>
      </c>
      <c r="D2170" s="78" t="s">
        <v>67873</v>
      </c>
    </row>
    <row r="2171" spans="1:4" ht="13.5">
      <c r="A2171" s="511" t="s">
        <v>52680</v>
      </c>
      <c r="B2171" s="511" t="s">
        <v>67874</v>
      </c>
      <c r="C2171" s="511" t="s">
        <v>51</v>
      </c>
      <c r="D2171" s="78" t="s">
        <v>55375</v>
      </c>
    </row>
    <row r="2172" spans="1:4" ht="13.5">
      <c r="A2172" s="511" t="s">
        <v>27861</v>
      </c>
      <c r="B2172" s="511" t="s">
        <v>67875</v>
      </c>
      <c r="C2172" s="511" t="s">
        <v>22</v>
      </c>
      <c r="D2172" s="78" t="s">
        <v>67876</v>
      </c>
    </row>
    <row r="2173" spans="1:4" ht="13.5">
      <c r="A2173" s="511" t="s">
        <v>51054</v>
      </c>
      <c r="B2173" s="511" t="s">
        <v>67877</v>
      </c>
      <c r="C2173" s="511" t="s">
        <v>13</v>
      </c>
      <c r="D2173" s="78" t="s">
        <v>56984</v>
      </c>
    </row>
    <row r="2174" spans="1:4" ht="13.5">
      <c r="A2174" s="511" t="s">
        <v>52681</v>
      </c>
      <c r="B2174" s="511" t="s">
        <v>67878</v>
      </c>
      <c r="C2174" s="511" t="s">
        <v>13</v>
      </c>
      <c r="D2174" s="78" t="s">
        <v>67879</v>
      </c>
    </row>
    <row r="2175" spans="1:4" ht="13.5">
      <c r="A2175" s="511" t="s">
        <v>52682</v>
      </c>
      <c r="B2175" s="511" t="s">
        <v>67880</v>
      </c>
      <c r="C2175" s="511" t="s">
        <v>13</v>
      </c>
      <c r="D2175" s="78" t="s">
        <v>67881</v>
      </c>
    </row>
    <row r="2176" spans="1:4" ht="13.5">
      <c r="A2176" s="511" t="s">
        <v>52683</v>
      </c>
      <c r="B2176" s="511" t="s">
        <v>67882</v>
      </c>
      <c r="C2176" s="511" t="s">
        <v>13</v>
      </c>
      <c r="D2176" s="78" t="s">
        <v>67883</v>
      </c>
    </row>
    <row r="2177" spans="1:4" ht="13.5">
      <c r="A2177" s="511" t="s">
        <v>49680</v>
      </c>
      <c r="B2177" s="511" t="s">
        <v>56421</v>
      </c>
      <c r="C2177" s="511" t="s">
        <v>22</v>
      </c>
      <c r="D2177" s="78" t="s">
        <v>67884</v>
      </c>
    </row>
    <row r="2178" spans="1:4" ht="13.5">
      <c r="A2178" s="511" t="s">
        <v>49681</v>
      </c>
      <c r="B2178" s="511" t="s">
        <v>56422</v>
      </c>
      <c r="C2178" s="511" t="s">
        <v>22</v>
      </c>
      <c r="D2178" s="78" t="s">
        <v>67885</v>
      </c>
    </row>
    <row r="2179" spans="1:4" ht="13.5">
      <c r="A2179" s="511" t="s">
        <v>49682</v>
      </c>
      <c r="B2179" s="511" t="s">
        <v>56423</v>
      </c>
      <c r="C2179" s="511" t="s">
        <v>22</v>
      </c>
      <c r="D2179" s="78" t="s">
        <v>67886</v>
      </c>
    </row>
    <row r="2180" spans="1:4" ht="13.5">
      <c r="A2180" s="511" t="s">
        <v>67887</v>
      </c>
      <c r="B2180" s="511" t="s">
        <v>67888</v>
      </c>
      <c r="C2180" s="511" t="s">
        <v>13</v>
      </c>
      <c r="D2180" s="78" t="s">
        <v>67889</v>
      </c>
    </row>
    <row r="2181" spans="1:4" ht="13.5">
      <c r="A2181" s="511" t="s">
        <v>67890</v>
      </c>
      <c r="B2181" s="511" t="s">
        <v>67891</v>
      </c>
      <c r="C2181" s="511" t="s">
        <v>13</v>
      </c>
      <c r="D2181" s="78" t="s">
        <v>67892</v>
      </c>
    </row>
    <row r="2182" spans="1:4" ht="13.5">
      <c r="A2182" s="511" t="s">
        <v>67893</v>
      </c>
      <c r="B2182" s="511" t="s">
        <v>67894</v>
      </c>
      <c r="C2182" s="511" t="s">
        <v>13</v>
      </c>
      <c r="D2182" s="78" t="s">
        <v>67895</v>
      </c>
    </row>
    <row r="2183" spans="1:4" ht="13.5">
      <c r="A2183" s="511" t="s">
        <v>67896</v>
      </c>
      <c r="B2183" s="511" t="s">
        <v>67897</v>
      </c>
      <c r="C2183" s="511" t="s">
        <v>13</v>
      </c>
      <c r="D2183" s="78" t="s">
        <v>67898</v>
      </c>
    </row>
    <row r="2184" spans="1:4" ht="13.5">
      <c r="A2184" s="511" t="s">
        <v>67899</v>
      </c>
      <c r="B2184" s="511" t="s">
        <v>67900</v>
      </c>
      <c r="C2184" s="511" t="s">
        <v>13</v>
      </c>
      <c r="D2184" s="78" t="s">
        <v>67901</v>
      </c>
    </row>
    <row r="2185" spans="1:4" ht="13.5">
      <c r="A2185" s="511" t="s">
        <v>67902</v>
      </c>
      <c r="B2185" s="511" t="s">
        <v>67903</v>
      </c>
      <c r="C2185" s="511" t="s">
        <v>13</v>
      </c>
      <c r="D2185" s="78" t="s">
        <v>66786</v>
      </c>
    </row>
    <row r="2186" spans="1:4" ht="13.5">
      <c r="A2186" s="511" t="s">
        <v>67904</v>
      </c>
      <c r="B2186" s="511" t="s">
        <v>67905</v>
      </c>
      <c r="C2186" s="511" t="s">
        <v>13</v>
      </c>
      <c r="D2186" s="78" t="s">
        <v>67906</v>
      </c>
    </row>
    <row r="2187" spans="1:4" ht="13.5">
      <c r="A2187" s="511" t="s">
        <v>67907</v>
      </c>
      <c r="B2187" s="511" t="s">
        <v>67908</v>
      </c>
      <c r="C2187" s="511" t="s">
        <v>13</v>
      </c>
      <c r="D2187" s="78" t="s">
        <v>67909</v>
      </c>
    </row>
    <row r="2188" spans="1:4" ht="13.5">
      <c r="A2188" s="511" t="s">
        <v>67910</v>
      </c>
      <c r="B2188" s="511" t="s">
        <v>67911</v>
      </c>
      <c r="C2188" s="511" t="s">
        <v>13</v>
      </c>
      <c r="D2188" s="78" t="s">
        <v>67912</v>
      </c>
    </row>
    <row r="2189" spans="1:4" ht="13.5">
      <c r="A2189" s="511" t="s">
        <v>27862</v>
      </c>
      <c r="B2189" s="511" t="s">
        <v>52687</v>
      </c>
      <c r="C2189" s="511" t="s">
        <v>13</v>
      </c>
      <c r="D2189" s="78" t="s">
        <v>67913</v>
      </c>
    </row>
    <row r="2190" spans="1:4" ht="13.5">
      <c r="A2190" s="511" t="s">
        <v>27863</v>
      </c>
      <c r="B2190" s="511" t="s">
        <v>52688</v>
      </c>
      <c r="C2190" s="511" t="s">
        <v>13</v>
      </c>
      <c r="D2190" s="78" t="s">
        <v>67914</v>
      </c>
    </row>
    <row r="2191" spans="1:4" ht="13.5">
      <c r="A2191" s="511" t="s">
        <v>27864</v>
      </c>
      <c r="B2191" s="511" t="s">
        <v>52689</v>
      </c>
      <c r="C2191" s="511" t="s">
        <v>13</v>
      </c>
      <c r="D2191" s="78" t="s">
        <v>67915</v>
      </c>
    </row>
    <row r="2192" spans="1:4" ht="13.5">
      <c r="A2192" s="511" t="s">
        <v>27865</v>
      </c>
      <c r="B2192" s="511" t="s">
        <v>52690</v>
      </c>
      <c r="C2192" s="511" t="s">
        <v>13</v>
      </c>
      <c r="D2192" s="78" t="s">
        <v>67916</v>
      </c>
    </row>
    <row r="2193" spans="1:4" ht="13.5">
      <c r="A2193" s="511" t="s">
        <v>27866</v>
      </c>
      <c r="B2193" s="511" t="s">
        <v>52691</v>
      </c>
      <c r="C2193" s="511" t="s">
        <v>13</v>
      </c>
      <c r="D2193" s="78" t="s">
        <v>56946</v>
      </c>
    </row>
    <row r="2194" spans="1:4" ht="13.5">
      <c r="A2194" s="511" t="s">
        <v>27867</v>
      </c>
      <c r="B2194" s="511" t="s">
        <v>52692</v>
      </c>
      <c r="C2194" s="511" t="s">
        <v>13</v>
      </c>
      <c r="D2194" s="78" t="s">
        <v>67917</v>
      </c>
    </row>
    <row r="2195" spans="1:4" ht="13.5">
      <c r="A2195" s="511" t="s">
        <v>27868</v>
      </c>
      <c r="B2195" s="511" t="s">
        <v>52693</v>
      </c>
      <c r="C2195" s="511" t="s">
        <v>13</v>
      </c>
      <c r="D2195" s="78" t="s">
        <v>67918</v>
      </c>
    </row>
    <row r="2196" spans="1:4" ht="13.5">
      <c r="A2196" s="511" t="s">
        <v>27869</v>
      </c>
      <c r="B2196" s="511" t="s">
        <v>52694</v>
      </c>
      <c r="C2196" s="511" t="s">
        <v>13</v>
      </c>
      <c r="D2196" s="78" t="s">
        <v>67919</v>
      </c>
    </row>
    <row r="2197" spans="1:4" ht="13.5">
      <c r="A2197" s="511" t="s">
        <v>27870</v>
      </c>
      <c r="B2197" s="511" t="s">
        <v>52695</v>
      </c>
      <c r="C2197" s="511" t="s">
        <v>13</v>
      </c>
      <c r="D2197" s="78" t="s">
        <v>67920</v>
      </c>
    </row>
    <row r="2198" spans="1:4" ht="13.5">
      <c r="A2198" s="511" t="s">
        <v>27871</v>
      </c>
      <c r="B2198" s="511" t="s">
        <v>52696</v>
      </c>
      <c r="C2198" s="511" t="s">
        <v>36</v>
      </c>
      <c r="D2198" s="78" t="s">
        <v>61608</v>
      </c>
    </row>
    <row r="2199" spans="1:4" ht="13.5">
      <c r="A2199" s="511" t="s">
        <v>27872</v>
      </c>
      <c r="B2199" s="511" t="s">
        <v>52697</v>
      </c>
      <c r="C2199" s="511" t="s">
        <v>36</v>
      </c>
      <c r="D2199" s="78" t="s">
        <v>55366</v>
      </c>
    </row>
    <row r="2200" spans="1:4" ht="13.5">
      <c r="A2200" s="511" t="s">
        <v>27873</v>
      </c>
      <c r="B2200" s="511" t="s">
        <v>52698</v>
      </c>
      <c r="C2200" s="511" t="s">
        <v>13</v>
      </c>
      <c r="D2200" s="78" t="s">
        <v>67921</v>
      </c>
    </row>
    <row r="2201" spans="1:4" ht="13.5">
      <c r="A2201" s="511" t="s">
        <v>27874</v>
      </c>
      <c r="B2201" s="511" t="s">
        <v>52699</v>
      </c>
      <c r="C2201" s="511" t="s">
        <v>13</v>
      </c>
      <c r="D2201" s="78" t="s">
        <v>67922</v>
      </c>
    </row>
    <row r="2202" spans="1:4" ht="13.5">
      <c r="A2202" s="511" t="s">
        <v>27875</v>
      </c>
      <c r="B2202" s="511" t="s">
        <v>52700</v>
      </c>
      <c r="C2202" s="511" t="s">
        <v>13</v>
      </c>
      <c r="D2202" s="78" t="s">
        <v>67923</v>
      </c>
    </row>
    <row r="2203" spans="1:4" ht="13.5">
      <c r="A2203" s="511" t="s">
        <v>27876</v>
      </c>
      <c r="B2203" s="511" t="s">
        <v>52701</v>
      </c>
      <c r="C2203" s="511" t="s">
        <v>13</v>
      </c>
      <c r="D2203" s="78" t="s">
        <v>67924</v>
      </c>
    </row>
    <row r="2204" spans="1:4" ht="13.5">
      <c r="A2204" s="511" t="s">
        <v>27877</v>
      </c>
      <c r="B2204" s="511" t="s">
        <v>52702</v>
      </c>
      <c r="C2204" s="511" t="s">
        <v>13</v>
      </c>
      <c r="D2204" s="78" t="s">
        <v>67925</v>
      </c>
    </row>
    <row r="2205" spans="1:4" ht="13.5">
      <c r="A2205" s="511" t="s">
        <v>27878</v>
      </c>
      <c r="B2205" s="511" t="s">
        <v>52703</v>
      </c>
      <c r="C2205" s="511" t="s">
        <v>13</v>
      </c>
      <c r="D2205" s="78" t="s">
        <v>67926</v>
      </c>
    </row>
    <row r="2206" spans="1:4" ht="13.5">
      <c r="A2206" s="511" t="s">
        <v>27879</v>
      </c>
      <c r="B2206" s="511" t="s">
        <v>52704</v>
      </c>
      <c r="C2206" s="511" t="s">
        <v>13</v>
      </c>
      <c r="D2206" s="78" t="s">
        <v>67927</v>
      </c>
    </row>
    <row r="2207" spans="1:4" ht="13.5">
      <c r="A2207" s="511" t="s">
        <v>27880</v>
      </c>
      <c r="B2207" s="511" t="s">
        <v>52705</v>
      </c>
      <c r="C2207" s="511" t="s">
        <v>13</v>
      </c>
      <c r="D2207" s="78" t="s">
        <v>56895</v>
      </c>
    </row>
    <row r="2208" spans="1:4" ht="13.5">
      <c r="A2208" s="511" t="s">
        <v>27881</v>
      </c>
      <c r="B2208" s="511" t="s">
        <v>52706</v>
      </c>
      <c r="C2208" s="511" t="s">
        <v>13</v>
      </c>
      <c r="D2208" s="78" t="s">
        <v>67928</v>
      </c>
    </row>
    <row r="2209" spans="1:4" ht="13.5">
      <c r="A2209" s="511" t="s">
        <v>27882</v>
      </c>
      <c r="B2209" s="511" t="s">
        <v>52707</v>
      </c>
      <c r="C2209" s="511" t="s">
        <v>13</v>
      </c>
      <c r="D2209" s="78" t="s">
        <v>56431</v>
      </c>
    </row>
    <row r="2210" spans="1:4" ht="13.5">
      <c r="A2210" s="511" t="s">
        <v>27883</v>
      </c>
      <c r="B2210" s="511" t="s">
        <v>52708</v>
      </c>
      <c r="C2210" s="511" t="s">
        <v>13</v>
      </c>
      <c r="D2210" s="78" t="s">
        <v>67929</v>
      </c>
    </row>
    <row r="2211" spans="1:4" ht="13.5">
      <c r="A2211" s="511" t="s">
        <v>27884</v>
      </c>
      <c r="B2211" s="511" t="s">
        <v>52709</v>
      </c>
      <c r="C2211" s="511" t="s">
        <v>13</v>
      </c>
      <c r="D2211" s="78" t="s">
        <v>62017</v>
      </c>
    </row>
    <row r="2212" spans="1:4" ht="13.5">
      <c r="A2212" s="511" t="s">
        <v>27885</v>
      </c>
      <c r="B2212" s="511" t="s">
        <v>52710</v>
      </c>
      <c r="C2212" s="511" t="s">
        <v>13</v>
      </c>
      <c r="D2212" s="78" t="s">
        <v>67930</v>
      </c>
    </row>
    <row r="2213" spans="1:4" ht="13.5">
      <c r="A2213" s="511" t="s">
        <v>27886</v>
      </c>
      <c r="B2213" s="511" t="s">
        <v>52711</v>
      </c>
      <c r="C2213" s="511" t="s">
        <v>13</v>
      </c>
      <c r="D2213" s="78" t="s">
        <v>56898</v>
      </c>
    </row>
    <row r="2214" spans="1:4" ht="13.5">
      <c r="A2214" s="511" t="s">
        <v>27887</v>
      </c>
      <c r="B2214" s="511" t="s">
        <v>52712</v>
      </c>
      <c r="C2214" s="511" t="s">
        <v>13</v>
      </c>
      <c r="D2214" s="78" t="s">
        <v>56412</v>
      </c>
    </row>
    <row r="2215" spans="1:4" ht="13.5">
      <c r="A2215" s="511" t="s">
        <v>27888</v>
      </c>
      <c r="B2215" s="511" t="s">
        <v>52713</v>
      </c>
      <c r="C2215" s="511" t="s">
        <v>13</v>
      </c>
      <c r="D2215" s="78" t="s">
        <v>65424</v>
      </c>
    </row>
    <row r="2216" spans="1:4" ht="13.5">
      <c r="A2216" s="511" t="s">
        <v>27889</v>
      </c>
      <c r="B2216" s="511" t="s">
        <v>52714</v>
      </c>
      <c r="C2216" s="511" t="s">
        <v>13</v>
      </c>
      <c r="D2216" s="78" t="s">
        <v>67931</v>
      </c>
    </row>
    <row r="2217" spans="1:4" ht="13.5">
      <c r="A2217" s="511" t="s">
        <v>27890</v>
      </c>
      <c r="B2217" s="511" t="s">
        <v>52715</v>
      </c>
      <c r="C2217" s="511" t="s">
        <v>13</v>
      </c>
      <c r="D2217" s="78" t="s">
        <v>67932</v>
      </c>
    </row>
    <row r="2218" spans="1:4" ht="13.5">
      <c r="A2218" s="511" t="s">
        <v>27891</v>
      </c>
      <c r="B2218" s="511" t="s">
        <v>52716</v>
      </c>
      <c r="C2218" s="511" t="s">
        <v>13</v>
      </c>
      <c r="D2218" s="78" t="s">
        <v>67933</v>
      </c>
    </row>
    <row r="2219" spans="1:4" ht="13.5">
      <c r="A2219" s="511" t="s">
        <v>27892</v>
      </c>
      <c r="B2219" s="511" t="s">
        <v>52717</v>
      </c>
      <c r="C2219" s="511" t="s">
        <v>13</v>
      </c>
      <c r="D2219" s="78" t="s">
        <v>67934</v>
      </c>
    </row>
    <row r="2220" spans="1:4" ht="13.5">
      <c r="A2220" s="511" t="s">
        <v>27893</v>
      </c>
      <c r="B2220" s="511" t="s">
        <v>52718</v>
      </c>
      <c r="C2220" s="511" t="s">
        <v>13</v>
      </c>
      <c r="D2220" s="78" t="s">
        <v>67935</v>
      </c>
    </row>
    <row r="2221" spans="1:4" ht="13.5">
      <c r="A2221" s="511" t="s">
        <v>27894</v>
      </c>
      <c r="B2221" s="511" t="s">
        <v>52719</v>
      </c>
      <c r="C2221" s="511" t="s">
        <v>13</v>
      </c>
      <c r="D2221" s="78" t="s">
        <v>67936</v>
      </c>
    </row>
    <row r="2222" spans="1:4" ht="13.5">
      <c r="A2222" s="511" t="s">
        <v>27895</v>
      </c>
      <c r="B2222" s="511" t="s">
        <v>52720</v>
      </c>
      <c r="C2222" s="511" t="s">
        <v>13</v>
      </c>
      <c r="D2222" s="78" t="s">
        <v>67937</v>
      </c>
    </row>
    <row r="2223" spans="1:4" ht="13.5">
      <c r="A2223" s="511" t="s">
        <v>27896</v>
      </c>
      <c r="B2223" s="511" t="s">
        <v>52721</v>
      </c>
      <c r="C2223" s="511" t="s">
        <v>13</v>
      </c>
      <c r="D2223" s="78" t="s">
        <v>67938</v>
      </c>
    </row>
    <row r="2224" spans="1:4" ht="13.5">
      <c r="A2224" s="511" t="s">
        <v>27897</v>
      </c>
      <c r="B2224" s="511" t="s">
        <v>52722</v>
      </c>
      <c r="C2224" s="511" t="s">
        <v>13</v>
      </c>
      <c r="D2224" s="78" t="s">
        <v>56726</v>
      </c>
    </row>
    <row r="2225" spans="1:4" ht="13.5">
      <c r="A2225" s="511" t="s">
        <v>27898</v>
      </c>
      <c r="B2225" s="511" t="s">
        <v>52723</v>
      </c>
      <c r="C2225" s="511" t="s">
        <v>13</v>
      </c>
      <c r="D2225" s="78" t="s">
        <v>67939</v>
      </c>
    </row>
    <row r="2226" spans="1:4" ht="13.5">
      <c r="A2226" s="511" t="s">
        <v>27899</v>
      </c>
      <c r="B2226" s="511" t="s">
        <v>52724</v>
      </c>
      <c r="C2226" s="511" t="s">
        <v>13</v>
      </c>
      <c r="D2226" s="78" t="s">
        <v>67940</v>
      </c>
    </row>
    <row r="2227" spans="1:4" ht="13.5">
      <c r="A2227" s="511" t="s">
        <v>27900</v>
      </c>
      <c r="B2227" s="511" t="s">
        <v>52725</v>
      </c>
      <c r="C2227" s="511" t="s">
        <v>13</v>
      </c>
      <c r="D2227" s="78" t="s">
        <v>67941</v>
      </c>
    </row>
    <row r="2228" spans="1:4" ht="13.5">
      <c r="A2228" s="511" t="s">
        <v>27901</v>
      </c>
      <c r="B2228" s="511" t="s">
        <v>52726</v>
      </c>
      <c r="C2228" s="511" t="s">
        <v>13</v>
      </c>
      <c r="D2228" s="78" t="s">
        <v>67942</v>
      </c>
    </row>
    <row r="2229" spans="1:4" ht="13.5">
      <c r="A2229" s="511" t="s">
        <v>27902</v>
      </c>
      <c r="B2229" s="511" t="s">
        <v>52727</v>
      </c>
      <c r="C2229" s="511" t="s">
        <v>13</v>
      </c>
      <c r="D2229" s="78" t="s">
        <v>67943</v>
      </c>
    </row>
    <row r="2230" spans="1:4" ht="13.5">
      <c r="A2230" s="511" t="s">
        <v>27903</v>
      </c>
      <c r="B2230" s="511" t="s">
        <v>52728</v>
      </c>
      <c r="C2230" s="511" t="s">
        <v>13</v>
      </c>
      <c r="D2230" s="78" t="s">
        <v>67944</v>
      </c>
    </row>
    <row r="2231" spans="1:4" ht="13.5">
      <c r="A2231" s="511" t="s">
        <v>27904</v>
      </c>
      <c r="B2231" s="511" t="s">
        <v>23902</v>
      </c>
      <c r="C2231" s="511" t="s">
        <v>13</v>
      </c>
      <c r="D2231" s="78" t="s">
        <v>66118</v>
      </c>
    </row>
    <row r="2232" spans="1:4" ht="13.5">
      <c r="A2232" s="511" t="s">
        <v>27905</v>
      </c>
      <c r="B2232" s="511" t="s">
        <v>52729</v>
      </c>
      <c r="C2232" s="511" t="s">
        <v>13</v>
      </c>
      <c r="D2232" s="78" t="s">
        <v>67945</v>
      </c>
    </row>
    <row r="2233" spans="1:4" ht="13.5">
      <c r="A2233" s="511" t="s">
        <v>27906</v>
      </c>
      <c r="B2233" s="511" t="s">
        <v>52730</v>
      </c>
      <c r="C2233" s="511" t="s">
        <v>13</v>
      </c>
      <c r="D2233" s="78" t="s">
        <v>56294</v>
      </c>
    </row>
    <row r="2234" spans="1:4" ht="13.5">
      <c r="A2234" s="511" t="s">
        <v>27907</v>
      </c>
      <c r="B2234" s="511" t="s">
        <v>52731</v>
      </c>
      <c r="C2234" s="511" t="s">
        <v>13</v>
      </c>
      <c r="D2234" s="78" t="s">
        <v>65985</v>
      </c>
    </row>
    <row r="2235" spans="1:4" ht="13.5">
      <c r="A2235" s="511" t="s">
        <v>27908</v>
      </c>
      <c r="B2235" s="511" t="s">
        <v>52732</v>
      </c>
      <c r="C2235" s="511" t="s">
        <v>13</v>
      </c>
      <c r="D2235" s="78" t="s">
        <v>67946</v>
      </c>
    </row>
    <row r="2236" spans="1:4" ht="13.5">
      <c r="A2236" s="511" t="s">
        <v>27909</v>
      </c>
      <c r="B2236" s="511" t="s">
        <v>52733</v>
      </c>
      <c r="C2236" s="511" t="s">
        <v>13</v>
      </c>
      <c r="D2236" s="78" t="s">
        <v>67947</v>
      </c>
    </row>
    <row r="2237" spans="1:4" ht="13.5">
      <c r="A2237" s="511" t="s">
        <v>27910</v>
      </c>
      <c r="B2237" s="511" t="s">
        <v>52734</v>
      </c>
      <c r="C2237" s="511" t="s">
        <v>13</v>
      </c>
      <c r="D2237" s="78" t="s">
        <v>67948</v>
      </c>
    </row>
    <row r="2238" spans="1:4" ht="13.5">
      <c r="A2238" s="511" t="s">
        <v>27911</v>
      </c>
      <c r="B2238" s="511" t="s">
        <v>52735</v>
      </c>
      <c r="C2238" s="511" t="s">
        <v>13</v>
      </c>
      <c r="D2238" s="78" t="s">
        <v>67949</v>
      </c>
    </row>
    <row r="2239" spans="1:4" ht="13.5">
      <c r="A2239" s="511" t="s">
        <v>27912</v>
      </c>
      <c r="B2239" s="511" t="s">
        <v>52736</v>
      </c>
      <c r="C2239" s="511" t="s">
        <v>13</v>
      </c>
      <c r="D2239" s="78" t="s">
        <v>67950</v>
      </c>
    </row>
    <row r="2240" spans="1:4" ht="13.5">
      <c r="A2240" s="511" t="s">
        <v>27913</v>
      </c>
      <c r="B2240" s="511" t="s">
        <v>52737</v>
      </c>
      <c r="C2240" s="511" t="s">
        <v>13</v>
      </c>
      <c r="D2240" s="78" t="s">
        <v>56427</v>
      </c>
    </row>
    <row r="2241" spans="1:4" ht="13.5">
      <c r="A2241" s="511" t="s">
        <v>27914</v>
      </c>
      <c r="B2241" s="511" t="s">
        <v>52738</v>
      </c>
      <c r="C2241" s="511" t="s">
        <v>13</v>
      </c>
      <c r="D2241" s="78" t="s">
        <v>67951</v>
      </c>
    </row>
    <row r="2242" spans="1:4" ht="13.5">
      <c r="A2242" s="511" t="s">
        <v>27915</v>
      </c>
      <c r="B2242" s="511" t="s">
        <v>52739</v>
      </c>
      <c r="C2242" s="511" t="s">
        <v>13</v>
      </c>
      <c r="D2242" s="78" t="s">
        <v>67952</v>
      </c>
    </row>
    <row r="2243" spans="1:4" ht="13.5">
      <c r="A2243" s="511" t="s">
        <v>27916</v>
      </c>
      <c r="B2243" s="511" t="s">
        <v>52740</v>
      </c>
      <c r="C2243" s="511" t="s">
        <v>13</v>
      </c>
      <c r="D2243" s="78" t="s">
        <v>66047</v>
      </c>
    </row>
    <row r="2244" spans="1:4" ht="13.5">
      <c r="A2244" s="511" t="s">
        <v>27917</v>
      </c>
      <c r="B2244" s="511" t="s">
        <v>52741</v>
      </c>
      <c r="C2244" s="511" t="s">
        <v>13</v>
      </c>
      <c r="D2244" s="78" t="s">
        <v>67953</v>
      </c>
    </row>
    <row r="2245" spans="1:4" ht="13.5">
      <c r="A2245" s="511" t="s">
        <v>27918</v>
      </c>
      <c r="B2245" s="511" t="s">
        <v>52742</v>
      </c>
      <c r="C2245" s="511" t="s">
        <v>13</v>
      </c>
      <c r="D2245" s="78" t="s">
        <v>62467</v>
      </c>
    </row>
    <row r="2246" spans="1:4" ht="13.5">
      <c r="A2246" s="511" t="s">
        <v>27919</v>
      </c>
      <c r="B2246" s="511" t="s">
        <v>52743</v>
      </c>
      <c r="C2246" s="511" t="s">
        <v>13</v>
      </c>
      <c r="D2246" s="78" t="s">
        <v>67954</v>
      </c>
    </row>
    <row r="2247" spans="1:4" ht="13.5">
      <c r="A2247" s="511" t="s">
        <v>27920</v>
      </c>
      <c r="B2247" s="511" t="s">
        <v>52744</v>
      </c>
      <c r="C2247" s="511" t="s">
        <v>13</v>
      </c>
      <c r="D2247" s="78" t="s">
        <v>67955</v>
      </c>
    </row>
    <row r="2248" spans="1:4" ht="13.5">
      <c r="A2248" s="511" t="s">
        <v>27921</v>
      </c>
      <c r="B2248" s="511" t="s">
        <v>52745</v>
      </c>
      <c r="C2248" s="511" t="s">
        <v>13</v>
      </c>
      <c r="D2248" s="78" t="s">
        <v>63240</v>
      </c>
    </row>
    <row r="2249" spans="1:4" ht="13.5">
      <c r="A2249" s="511" t="s">
        <v>27922</v>
      </c>
      <c r="B2249" s="511" t="s">
        <v>52746</v>
      </c>
      <c r="C2249" s="511" t="s">
        <v>13</v>
      </c>
      <c r="D2249" s="78" t="s">
        <v>63030</v>
      </c>
    </row>
    <row r="2250" spans="1:4" ht="13.5">
      <c r="A2250" s="511" t="s">
        <v>27923</v>
      </c>
      <c r="B2250" s="511" t="s">
        <v>52747</v>
      </c>
      <c r="C2250" s="511" t="s">
        <v>13</v>
      </c>
      <c r="D2250" s="78" t="s">
        <v>67956</v>
      </c>
    </row>
    <row r="2251" spans="1:4" ht="13.5">
      <c r="A2251" s="511" t="s">
        <v>27924</v>
      </c>
      <c r="B2251" s="511" t="s">
        <v>52748</v>
      </c>
      <c r="C2251" s="511" t="s">
        <v>13</v>
      </c>
      <c r="D2251" s="78" t="s">
        <v>67957</v>
      </c>
    </row>
    <row r="2252" spans="1:4" ht="13.5">
      <c r="A2252" s="511" t="s">
        <v>27925</v>
      </c>
      <c r="B2252" s="511" t="s">
        <v>52749</v>
      </c>
      <c r="C2252" s="511" t="s">
        <v>13</v>
      </c>
      <c r="D2252" s="78" t="s">
        <v>67958</v>
      </c>
    </row>
    <row r="2253" spans="1:4" ht="13.5">
      <c r="A2253" s="511" t="s">
        <v>27926</v>
      </c>
      <c r="B2253" s="511" t="s">
        <v>52750</v>
      </c>
      <c r="C2253" s="511" t="s">
        <v>13</v>
      </c>
      <c r="D2253" s="78" t="s">
        <v>67959</v>
      </c>
    </row>
    <row r="2254" spans="1:4" ht="13.5">
      <c r="A2254" s="511" t="s">
        <v>27927</v>
      </c>
      <c r="B2254" s="511" t="s">
        <v>52751</v>
      </c>
      <c r="C2254" s="511" t="s">
        <v>13</v>
      </c>
      <c r="D2254" s="78" t="s">
        <v>67960</v>
      </c>
    </row>
    <row r="2255" spans="1:4" ht="13.5">
      <c r="A2255" s="511" t="s">
        <v>27928</v>
      </c>
      <c r="B2255" s="511" t="s">
        <v>52752</v>
      </c>
      <c r="C2255" s="511" t="s">
        <v>13</v>
      </c>
      <c r="D2255" s="78" t="s">
        <v>67961</v>
      </c>
    </row>
    <row r="2256" spans="1:4" ht="13.5">
      <c r="A2256" s="511" t="s">
        <v>27929</v>
      </c>
      <c r="B2256" s="511" t="s">
        <v>52753</v>
      </c>
      <c r="C2256" s="511" t="s">
        <v>13</v>
      </c>
      <c r="D2256" s="78" t="s">
        <v>67962</v>
      </c>
    </row>
    <row r="2257" spans="1:4" ht="13.5">
      <c r="A2257" s="511" t="s">
        <v>27930</v>
      </c>
      <c r="B2257" s="511" t="s">
        <v>52754</v>
      </c>
      <c r="C2257" s="511" t="s">
        <v>13</v>
      </c>
      <c r="D2257" s="78" t="s">
        <v>67963</v>
      </c>
    </row>
    <row r="2258" spans="1:4" ht="13.5">
      <c r="A2258" s="511" t="s">
        <v>27931</v>
      </c>
      <c r="B2258" s="511" t="s">
        <v>52755</v>
      </c>
      <c r="C2258" s="511" t="s">
        <v>13</v>
      </c>
      <c r="D2258" s="78" t="s">
        <v>67964</v>
      </c>
    </row>
    <row r="2259" spans="1:4" ht="13.5">
      <c r="A2259" s="511" t="s">
        <v>27932</v>
      </c>
      <c r="B2259" s="511" t="s">
        <v>52756</v>
      </c>
      <c r="C2259" s="511" t="s">
        <v>13</v>
      </c>
      <c r="D2259" s="78" t="s">
        <v>64031</v>
      </c>
    </row>
    <row r="2260" spans="1:4" ht="13.5">
      <c r="A2260" s="511" t="s">
        <v>27933</v>
      </c>
      <c r="B2260" s="511" t="s">
        <v>52757</v>
      </c>
      <c r="C2260" s="511" t="s">
        <v>13</v>
      </c>
      <c r="D2260" s="78" t="s">
        <v>56731</v>
      </c>
    </row>
    <row r="2261" spans="1:4" ht="13.5">
      <c r="A2261" s="511" t="s">
        <v>27934</v>
      </c>
      <c r="B2261" s="511" t="s">
        <v>52758</v>
      </c>
      <c r="C2261" s="511" t="s">
        <v>13</v>
      </c>
      <c r="D2261" s="78" t="s">
        <v>67965</v>
      </c>
    </row>
    <row r="2262" spans="1:4" ht="13.5">
      <c r="A2262" s="511" t="s">
        <v>27935</v>
      </c>
      <c r="B2262" s="511" t="s">
        <v>52759</v>
      </c>
      <c r="C2262" s="511" t="s">
        <v>13</v>
      </c>
      <c r="D2262" s="78" t="s">
        <v>67966</v>
      </c>
    </row>
    <row r="2263" spans="1:4" ht="13.5">
      <c r="A2263" s="511" t="s">
        <v>27936</v>
      </c>
      <c r="B2263" s="511" t="s">
        <v>52760</v>
      </c>
      <c r="C2263" s="511" t="s">
        <v>13</v>
      </c>
      <c r="D2263" s="78" t="s">
        <v>67967</v>
      </c>
    </row>
    <row r="2264" spans="1:4" ht="13.5">
      <c r="A2264" s="511" t="s">
        <v>27937</v>
      </c>
      <c r="B2264" s="511" t="s">
        <v>52761</v>
      </c>
      <c r="C2264" s="511" t="s">
        <v>13</v>
      </c>
      <c r="D2264" s="78" t="s">
        <v>56748</v>
      </c>
    </row>
    <row r="2265" spans="1:4" ht="13.5">
      <c r="A2265" s="511" t="s">
        <v>27938</v>
      </c>
      <c r="B2265" s="511" t="s">
        <v>52762</v>
      </c>
      <c r="C2265" s="511" t="s">
        <v>13</v>
      </c>
      <c r="D2265" s="78" t="s">
        <v>67968</v>
      </c>
    </row>
    <row r="2266" spans="1:4" ht="13.5">
      <c r="A2266" s="511" t="s">
        <v>27939</v>
      </c>
      <c r="B2266" s="511" t="s">
        <v>52763</v>
      </c>
      <c r="C2266" s="511" t="s">
        <v>13</v>
      </c>
      <c r="D2266" s="78" t="s">
        <v>60802</v>
      </c>
    </row>
    <row r="2267" spans="1:4" ht="13.5">
      <c r="A2267" s="511" t="s">
        <v>27940</v>
      </c>
      <c r="B2267" s="511" t="s">
        <v>52764</v>
      </c>
      <c r="C2267" s="511" t="s">
        <v>13</v>
      </c>
      <c r="D2267" s="78" t="s">
        <v>67969</v>
      </c>
    </row>
    <row r="2268" spans="1:4" ht="13.5">
      <c r="A2268" s="511" t="s">
        <v>27941</v>
      </c>
      <c r="B2268" s="511" t="s">
        <v>52765</v>
      </c>
      <c r="C2268" s="511" t="s">
        <v>13</v>
      </c>
      <c r="D2268" s="78" t="s">
        <v>56670</v>
      </c>
    </row>
    <row r="2269" spans="1:4" ht="13.5">
      <c r="A2269" s="511" t="s">
        <v>27942</v>
      </c>
      <c r="B2269" s="511" t="s">
        <v>52767</v>
      </c>
      <c r="C2269" s="511" t="s">
        <v>13</v>
      </c>
      <c r="D2269" s="78" t="s">
        <v>67970</v>
      </c>
    </row>
    <row r="2270" spans="1:4" ht="13.5">
      <c r="A2270" s="511" t="s">
        <v>27943</v>
      </c>
      <c r="B2270" s="511" t="s">
        <v>52768</v>
      </c>
      <c r="C2270" s="511" t="s">
        <v>13</v>
      </c>
      <c r="D2270" s="78" t="s">
        <v>67971</v>
      </c>
    </row>
    <row r="2271" spans="1:4" ht="13.5">
      <c r="A2271" s="511" t="s">
        <v>27944</v>
      </c>
      <c r="B2271" s="511" t="s">
        <v>52769</v>
      </c>
      <c r="C2271" s="511" t="s">
        <v>13</v>
      </c>
      <c r="D2271" s="78" t="s">
        <v>67972</v>
      </c>
    </row>
    <row r="2272" spans="1:4" ht="13.5">
      <c r="A2272" s="511" t="s">
        <v>27945</v>
      </c>
      <c r="B2272" s="511" t="s">
        <v>52770</v>
      </c>
      <c r="C2272" s="511" t="s">
        <v>13</v>
      </c>
      <c r="D2272" s="78" t="s">
        <v>67973</v>
      </c>
    </row>
    <row r="2273" spans="1:4" ht="13.5">
      <c r="A2273" s="511" t="s">
        <v>27946</v>
      </c>
      <c r="B2273" s="511" t="s">
        <v>52771</v>
      </c>
      <c r="C2273" s="511" t="s">
        <v>13</v>
      </c>
      <c r="D2273" s="78" t="s">
        <v>56291</v>
      </c>
    </row>
    <row r="2274" spans="1:4" ht="13.5">
      <c r="A2274" s="511" t="s">
        <v>27947</v>
      </c>
      <c r="B2274" s="511" t="s">
        <v>52773</v>
      </c>
      <c r="C2274" s="511" t="s">
        <v>13</v>
      </c>
      <c r="D2274" s="78" t="s">
        <v>67974</v>
      </c>
    </row>
    <row r="2275" spans="1:4" ht="13.5">
      <c r="A2275" s="511" t="s">
        <v>27948</v>
      </c>
      <c r="B2275" s="511" t="s">
        <v>67975</v>
      </c>
      <c r="C2275" s="511" t="s">
        <v>13</v>
      </c>
      <c r="D2275" s="78" t="s">
        <v>56874</v>
      </c>
    </row>
    <row r="2276" spans="1:4" ht="13.5">
      <c r="A2276" s="511" t="s">
        <v>27949</v>
      </c>
      <c r="B2276" s="511" t="s">
        <v>52774</v>
      </c>
      <c r="C2276" s="511" t="s">
        <v>13</v>
      </c>
      <c r="D2276" s="78" t="s">
        <v>67976</v>
      </c>
    </row>
    <row r="2277" spans="1:4" ht="13.5">
      <c r="A2277" s="511" t="s">
        <v>27950</v>
      </c>
      <c r="B2277" s="511" t="s">
        <v>52776</v>
      </c>
      <c r="C2277" s="511" t="s">
        <v>13</v>
      </c>
      <c r="D2277" s="78" t="s">
        <v>55282</v>
      </c>
    </row>
    <row r="2278" spans="1:4" ht="13.5">
      <c r="A2278" s="511" t="s">
        <v>27951</v>
      </c>
      <c r="B2278" s="511" t="s">
        <v>52777</v>
      </c>
      <c r="C2278" s="511" t="s">
        <v>13</v>
      </c>
      <c r="D2278" s="78" t="s">
        <v>67977</v>
      </c>
    </row>
    <row r="2279" spans="1:4" ht="13.5">
      <c r="A2279" s="511" t="s">
        <v>27952</v>
      </c>
      <c r="B2279" s="511" t="s">
        <v>52778</v>
      </c>
      <c r="C2279" s="511" t="s">
        <v>13</v>
      </c>
      <c r="D2279" s="78" t="s">
        <v>57453</v>
      </c>
    </row>
    <row r="2280" spans="1:4" ht="13.5">
      <c r="A2280" s="511" t="s">
        <v>27953</v>
      </c>
      <c r="B2280" s="511" t="s">
        <v>52779</v>
      </c>
      <c r="C2280" s="511" t="s">
        <v>13</v>
      </c>
      <c r="D2280" s="78" t="s">
        <v>56399</v>
      </c>
    </row>
    <row r="2281" spans="1:4" ht="13.5">
      <c r="A2281" s="511" t="s">
        <v>27954</v>
      </c>
      <c r="B2281" s="511" t="s">
        <v>52780</v>
      </c>
      <c r="C2281" s="511" t="s">
        <v>13</v>
      </c>
      <c r="D2281" s="78" t="s">
        <v>67978</v>
      </c>
    </row>
    <row r="2282" spans="1:4" ht="13.5">
      <c r="A2282" s="511" t="s">
        <v>27955</v>
      </c>
      <c r="B2282" s="511" t="s">
        <v>52781</v>
      </c>
      <c r="C2282" s="511" t="s">
        <v>13</v>
      </c>
      <c r="D2282" s="78" t="s">
        <v>59187</v>
      </c>
    </row>
    <row r="2283" spans="1:4" ht="13.5">
      <c r="A2283" s="511" t="s">
        <v>27956</v>
      </c>
      <c r="B2283" s="511" t="s">
        <v>23903</v>
      </c>
      <c r="C2283" s="511" t="s">
        <v>13</v>
      </c>
      <c r="D2283" s="78" t="s">
        <v>67979</v>
      </c>
    </row>
    <row r="2284" spans="1:4" ht="13.5">
      <c r="A2284" s="511" t="s">
        <v>27957</v>
      </c>
      <c r="B2284" s="511" t="s">
        <v>23904</v>
      </c>
      <c r="C2284" s="511" t="s">
        <v>13</v>
      </c>
      <c r="D2284" s="78" t="s">
        <v>67980</v>
      </c>
    </row>
    <row r="2285" spans="1:4" ht="13.5">
      <c r="A2285" s="511" t="s">
        <v>27958</v>
      </c>
      <c r="B2285" s="511" t="s">
        <v>23905</v>
      </c>
      <c r="C2285" s="511" t="s">
        <v>13</v>
      </c>
      <c r="D2285" s="78" t="s">
        <v>55428</v>
      </c>
    </row>
    <row r="2286" spans="1:4" ht="13.5">
      <c r="A2286" s="511" t="s">
        <v>27959</v>
      </c>
      <c r="B2286" s="511" t="s">
        <v>23906</v>
      </c>
      <c r="C2286" s="511" t="s">
        <v>13</v>
      </c>
      <c r="D2286" s="78" t="s">
        <v>67981</v>
      </c>
    </row>
    <row r="2287" spans="1:4" ht="13.5">
      <c r="A2287" s="511" t="s">
        <v>27960</v>
      </c>
      <c r="B2287" s="511" t="s">
        <v>23907</v>
      </c>
      <c r="C2287" s="511" t="s">
        <v>13</v>
      </c>
      <c r="D2287" s="78" t="s">
        <v>67982</v>
      </c>
    </row>
    <row r="2288" spans="1:4" ht="13.5">
      <c r="A2288" s="511" t="s">
        <v>27961</v>
      </c>
      <c r="B2288" s="511" t="s">
        <v>23908</v>
      </c>
      <c r="C2288" s="511" t="s">
        <v>13</v>
      </c>
      <c r="D2288" s="78" t="s">
        <v>67983</v>
      </c>
    </row>
    <row r="2289" spans="1:4" ht="13.5">
      <c r="A2289" s="511" t="s">
        <v>27962</v>
      </c>
      <c r="B2289" s="511" t="s">
        <v>23909</v>
      </c>
      <c r="C2289" s="511" t="s">
        <v>13</v>
      </c>
      <c r="D2289" s="78" t="s">
        <v>67984</v>
      </c>
    </row>
    <row r="2290" spans="1:4" ht="13.5">
      <c r="A2290" s="511" t="s">
        <v>27963</v>
      </c>
      <c r="B2290" s="511" t="s">
        <v>23910</v>
      </c>
      <c r="C2290" s="511" t="s">
        <v>13</v>
      </c>
      <c r="D2290" s="78" t="s">
        <v>67985</v>
      </c>
    </row>
    <row r="2291" spans="1:4" ht="13.5">
      <c r="A2291" s="511" t="s">
        <v>27964</v>
      </c>
      <c r="B2291" s="511" t="s">
        <v>23911</v>
      </c>
      <c r="C2291" s="511" t="s">
        <v>13</v>
      </c>
      <c r="D2291" s="78" t="s">
        <v>67986</v>
      </c>
    </row>
    <row r="2292" spans="1:4" ht="13.5">
      <c r="A2292" s="511" t="s">
        <v>27965</v>
      </c>
      <c r="B2292" s="511" t="s">
        <v>23912</v>
      </c>
      <c r="C2292" s="511" t="s">
        <v>13</v>
      </c>
      <c r="D2292" s="78" t="s">
        <v>67987</v>
      </c>
    </row>
    <row r="2293" spans="1:4" ht="13.5">
      <c r="A2293" s="511" t="s">
        <v>27966</v>
      </c>
      <c r="B2293" s="511" t="s">
        <v>23913</v>
      </c>
      <c r="C2293" s="511" t="s">
        <v>13</v>
      </c>
      <c r="D2293" s="78" t="s">
        <v>67988</v>
      </c>
    </row>
    <row r="2294" spans="1:4" ht="13.5">
      <c r="A2294" s="511" t="s">
        <v>27967</v>
      </c>
      <c r="B2294" s="511" t="s">
        <v>23914</v>
      </c>
      <c r="C2294" s="511" t="s">
        <v>13</v>
      </c>
      <c r="D2294" s="78" t="s">
        <v>56869</v>
      </c>
    </row>
    <row r="2295" spans="1:4" ht="13.5">
      <c r="A2295" s="511" t="s">
        <v>27968</v>
      </c>
      <c r="B2295" s="511" t="s">
        <v>23915</v>
      </c>
      <c r="C2295" s="511" t="s">
        <v>13</v>
      </c>
      <c r="D2295" s="78" t="s">
        <v>67989</v>
      </c>
    </row>
    <row r="2296" spans="1:4" ht="13.5">
      <c r="A2296" s="511" t="s">
        <v>27969</v>
      </c>
      <c r="B2296" s="511" t="s">
        <v>23916</v>
      </c>
      <c r="C2296" s="511" t="s">
        <v>13</v>
      </c>
      <c r="D2296" s="78" t="s">
        <v>67990</v>
      </c>
    </row>
    <row r="2297" spans="1:4" ht="13.5">
      <c r="A2297" s="511" t="s">
        <v>27970</v>
      </c>
      <c r="B2297" s="511" t="s">
        <v>23917</v>
      </c>
      <c r="C2297" s="511" t="s">
        <v>13</v>
      </c>
      <c r="D2297" s="78" t="s">
        <v>67991</v>
      </c>
    </row>
    <row r="2298" spans="1:4" ht="13.5">
      <c r="A2298" s="511" t="s">
        <v>27971</v>
      </c>
      <c r="B2298" s="511" t="s">
        <v>23918</v>
      </c>
      <c r="C2298" s="511" t="s">
        <v>13</v>
      </c>
      <c r="D2298" s="78" t="s">
        <v>56672</v>
      </c>
    </row>
    <row r="2299" spans="1:4" ht="13.5">
      <c r="A2299" s="511" t="s">
        <v>27972</v>
      </c>
      <c r="B2299" s="511" t="s">
        <v>23919</v>
      </c>
      <c r="C2299" s="511" t="s">
        <v>13</v>
      </c>
      <c r="D2299" s="78" t="s">
        <v>67992</v>
      </c>
    </row>
    <row r="2300" spans="1:4" ht="13.5">
      <c r="A2300" s="511" t="s">
        <v>27973</v>
      </c>
      <c r="B2300" s="511" t="s">
        <v>23920</v>
      </c>
      <c r="C2300" s="511" t="s">
        <v>13</v>
      </c>
      <c r="D2300" s="78" t="s">
        <v>67993</v>
      </c>
    </row>
    <row r="2301" spans="1:4" ht="13.5">
      <c r="A2301" s="511" t="s">
        <v>27974</v>
      </c>
      <c r="B2301" s="511" t="s">
        <v>23921</v>
      </c>
      <c r="C2301" s="511" t="s">
        <v>51</v>
      </c>
      <c r="D2301" s="78" t="s">
        <v>64659</v>
      </c>
    </row>
    <row r="2302" spans="1:4" ht="13.5">
      <c r="A2302" s="511" t="s">
        <v>27975</v>
      </c>
      <c r="B2302" s="511" t="s">
        <v>23922</v>
      </c>
      <c r="C2302" s="511" t="s">
        <v>13</v>
      </c>
      <c r="D2302" s="78" t="s">
        <v>67994</v>
      </c>
    </row>
    <row r="2303" spans="1:4" ht="13.5">
      <c r="A2303" s="511" t="s">
        <v>52783</v>
      </c>
      <c r="B2303" s="511" t="s">
        <v>52784</v>
      </c>
      <c r="C2303" s="511" t="s">
        <v>36</v>
      </c>
      <c r="D2303" s="78" t="s">
        <v>67995</v>
      </c>
    </row>
    <row r="2304" spans="1:4" ht="13.5">
      <c r="A2304" s="511" t="s">
        <v>52785</v>
      </c>
      <c r="B2304" s="511" t="s">
        <v>52786</v>
      </c>
      <c r="C2304" s="511" t="s">
        <v>22</v>
      </c>
      <c r="D2304" s="78" t="s">
        <v>56630</v>
      </c>
    </row>
    <row r="2305" spans="1:4" ht="13.5">
      <c r="A2305" s="511" t="s">
        <v>52787</v>
      </c>
      <c r="B2305" s="511" t="s">
        <v>52788</v>
      </c>
      <c r="C2305" s="511" t="s">
        <v>22</v>
      </c>
      <c r="D2305" s="78" t="s">
        <v>67996</v>
      </c>
    </row>
    <row r="2306" spans="1:4" ht="13.5">
      <c r="A2306" s="511" t="s">
        <v>52789</v>
      </c>
      <c r="B2306" s="511" t="s">
        <v>52790</v>
      </c>
      <c r="C2306" s="511" t="s">
        <v>13</v>
      </c>
      <c r="D2306" s="78" t="s">
        <v>67997</v>
      </c>
    </row>
    <row r="2307" spans="1:4" ht="13.5">
      <c r="A2307" s="511" t="s">
        <v>52791</v>
      </c>
      <c r="B2307" s="511" t="s">
        <v>52792</v>
      </c>
      <c r="C2307" s="511" t="s">
        <v>13</v>
      </c>
      <c r="D2307" s="78" t="s">
        <v>67998</v>
      </c>
    </row>
    <row r="2308" spans="1:4" ht="13.5">
      <c r="A2308" s="511" t="s">
        <v>52793</v>
      </c>
      <c r="B2308" s="511" t="s">
        <v>52794</v>
      </c>
      <c r="C2308" s="511" t="s">
        <v>13</v>
      </c>
      <c r="D2308" s="78" t="s">
        <v>67999</v>
      </c>
    </row>
    <row r="2309" spans="1:4" ht="13.5">
      <c r="A2309" s="511" t="s">
        <v>52795</v>
      </c>
      <c r="B2309" s="511" t="s">
        <v>52796</v>
      </c>
      <c r="C2309" s="511" t="s">
        <v>13</v>
      </c>
      <c r="D2309" s="78" t="s">
        <v>68000</v>
      </c>
    </row>
    <row r="2310" spans="1:4" ht="13.5">
      <c r="A2310" s="511" t="s">
        <v>52797</v>
      </c>
      <c r="B2310" s="511" t="s">
        <v>52798</v>
      </c>
      <c r="C2310" s="511" t="s">
        <v>13</v>
      </c>
      <c r="D2310" s="78" t="s">
        <v>68001</v>
      </c>
    </row>
    <row r="2311" spans="1:4" ht="13.5">
      <c r="A2311" s="511" t="s">
        <v>52799</v>
      </c>
      <c r="B2311" s="511" t="s">
        <v>52800</v>
      </c>
      <c r="C2311" s="511" t="s">
        <v>13</v>
      </c>
      <c r="D2311" s="78" t="s">
        <v>68002</v>
      </c>
    </row>
    <row r="2312" spans="1:4" ht="13.5">
      <c r="A2312" s="511" t="s">
        <v>52801</v>
      </c>
      <c r="B2312" s="511" t="s">
        <v>52802</v>
      </c>
      <c r="C2312" s="511" t="s">
        <v>13</v>
      </c>
      <c r="D2312" s="78" t="s">
        <v>68003</v>
      </c>
    </row>
    <row r="2313" spans="1:4" ht="13.5">
      <c r="A2313" s="511" t="s">
        <v>52803</v>
      </c>
      <c r="B2313" s="511" t="s">
        <v>52804</v>
      </c>
      <c r="C2313" s="511" t="s">
        <v>13</v>
      </c>
      <c r="D2313" s="78" t="s">
        <v>68004</v>
      </c>
    </row>
    <row r="2314" spans="1:4" ht="13.5">
      <c r="A2314" s="511" t="s">
        <v>52805</v>
      </c>
      <c r="B2314" s="511" t="s">
        <v>52806</v>
      </c>
      <c r="C2314" s="511" t="s">
        <v>13</v>
      </c>
      <c r="D2314" s="78" t="s">
        <v>68005</v>
      </c>
    </row>
    <row r="2315" spans="1:4" ht="13.5">
      <c r="A2315" s="511" t="s">
        <v>52807</v>
      </c>
      <c r="B2315" s="511" t="s">
        <v>52808</v>
      </c>
      <c r="C2315" s="511" t="s">
        <v>13</v>
      </c>
      <c r="D2315" s="78" t="s">
        <v>68006</v>
      </c>
    </row>
    <row r="2316" spans="1:4" ht="13.5">
      <c r="A2316" s="511" t="s">
        <v>52809</v>
      </c>
      <c r="B2316" s="511" t="s">
        <v>52810</v>
      </c>
      <c r="C2316" s="511" t="s">
        <v>13</v>
      </c>
      <c r="D2316" s="78" t="s">
        <v>68007</v>
      </c>
    </row>
    <row r="2317" spans="1:4" ht="13.5">
      <c r="A2317" s="511" t="s">
        <v>52811</v>
      </c>
      <c r="B2317" s="511" t="s">
        <v>52812</v>
      </c>
      <c r="C2317" s="511" t="s">
        <v>13</v>
      </c>
      <c r="D2317" s="78" t="s">
        <v>68008</v>
      </c>
    </row>
    <row r="2318" spans="1:4" ht="13.5">
      <c r="A2318" s="511" t="s">
        <v>52813</v>
      </c>
      <c r="B2318" s="511" t="s">
        <v>52814</v>
      </c>
      <c r="C2318" s="511" t="s">
        <v>13</v>
      </c>
      <c r="D2318" s="78" t="s">
        <v>68009</v>
      </c>
    </row>
    <row r="2319" spans="1:4" ht="13.5">
      <c r="A2319" s="511" t="s">
        <v>52815</v>
      </c>
      <c r="B2319" s="511" t="s">
        <v>52816</v>
      </c>
      <c r="C2319" s="511" t="s">
        <v>13</v>
      </c>
      <c r="D2319" s="78" t="s">
        <v>68010</v>
      </c>
    </row>
    <row r="2320" spans="1:4" ht="13.5">
      <c r="A2320" s="511" t="s">
        <v>52817</v>
      </c>
      <c r="B2320" s="511" t="s">
        <v>52818</v>
      </c>
      <c r="C2320" s="511" t="s">
        <v>13</v>
      </c>
      <c r="D2320" s="78" t="s">
        <v>68011</v>
      </c>
    </row>
    <row r="2321" spans="1:4" ht="13.5">
      <c r="A2321" s="511" t="s">
        <v>52819</v>
      </c>
      <c r="B2321" s="511" t="s">
        <v>52820</v>
      </c>
      <c r="C2321" s="511" t="s">
        <v>13</v>
      </c>
      <c r="D2321" s="78" t="s">
        <v>68012</v>
      </c>
    </row>
    <row r="2322" spans="1:4" ht="13.5">
      <c r="A2322" s="511" t="s">
        <v>52821</v>
      </c>
      <c r="B2322" s="511" t="s">
        <v>52822</v>
      </c>
      <c r="C2322" s="511" t="s">
        <v>13</v>
      </c>
      <c r="D2322" s="78" t="s">
        <v>68013</v>
      </c>
    </row>
    <row r="2323" spans="1:4" ht="13.5">
      <c r="A2323" s="511" t="s">
        <v>52823</v>
      </c>
      <c r="B2323" s="511" t="s">
        <v>52824</v>
      </c>
      <c r="C2323" s="511" t="s">
        <v>13</v>
      </c>
      <c r="D2323" s="78" t="s">
        <v>68014</v>
      </c>
    </row>
    <row r="2324" spans="1:4" ht="13.5">
      <c r="A2324" s="511" t="s">
        <v>52825</v>
      </c>
      <c r="B2324" s="511" t="s">
        <v>52826</v>
      </c>
      <c r="C2324" s="511" t="s">
        <v>13</v>
      </c>
      <c r="D2324" s="78" t="s">
        <v>68015</v>
      </c>
    </row>
    <row r="2325" spans="1:4" ht="13.5">
      <c r="A2325" s="511" t="s">
        <v>52827</v>
      </c>
      <c r="B2325" s="511" t="s">
        <v>52828</v>
      </c>
      <c r="C2325" s="511" t="s">
        <v>13</v>
      </c>
      <c r="D2325" s="78" t="s">
        <v>68016</v>
      </c>
    </row>
    <row r="2326" spans="1:4" ht="13.5">
      <c r="A2326" s="511" t="s">
        <v>52829</v>
      </c>
      <c r="B2326" s="511" t="s">
        <v>52830</v>
      </c>
      <c r="C2326" s="511" t="s">
        <v>13</v>
      </c>
      <c r="D2326" s="78" t="s">
        <v>68017</v>
      </c>
    </row>
    <row r="2327" spans="1:4" ht="13.5">
      <c r="A2327" s="511" t="s">
        <v>52831</v>
      </c>
      <c r="B2327" s="511" t="s">
        <v>52832</v>
      </c>
      <c r="C2327" s="511" t="s">
        <v>13</v>
      </c>
      <c r="D2327" s="78" t="s">
        <v>68018</v>
      </c>
    </row>
    <row r="2328" spans="1:4" ht="13.5">
      <c r="A2328" s="511" t="s">
        <v>52833</v>
      </c>
      <c r="B2328" s="511" t="s">
        <v>52834</v>
      </c>
      <c r="C2328" s="511" t="s">
        <v>13</v>
      </c>
      <c r="D2328" s="78" t="s">
        <v>68019</v>
      </c>
    </row>
    <row r="2329" spans="1:4" ht="13.5">
      <c r="A2329" s="511" t="s">
        <v>52835</v>
      </c>
      <c r="B2329" s="511" t="s">
        <v>52836</v>
      </c>
      <c r="C2329" s="511" t="s">
        <v>13</v>
      </c>
      <c r="D2329" s="78" t="s">
        <v>67118</v>
      </c>
    </row>
    <row r="2330" spans="1:4" ht="13.5">
      <c r="A2330" s="511" t="s">
        <v>52837</v>
      </c>
      <c r="B2330" s="511" t="s">
        <v>52838</v>
      </c>
      <c r="C2330" s="511" t="s">
        <v>13</v>
      </c>
      <c r="D2330" s="78" t="s">
        <v>68020</v>
      </c>
    </row>
    <row r="2331" spans="1:4" ht="13.5">
      <c r="A2331" s="511" t="s">
        <v>52839</v>
      </c>
      <c r="B2331" s="511" t="s">
        <v>52840</v>
      </c>
      <c r="C2331" s="511" t="s">
        <v>13</v>
      </c>
      <c r="D2331" s="78" t="s">
        <v>68021</v>
      </c>
    </row>
    <row r="2332" spans="1:4" ht="13.5">
      <c r="A2332" s="511" t="s">
        <v>52841</v>
      </c>
      <c r="B2332" s="511" t="s">
        <v>52842</v>
      </c>
      <c r="C2332" s="511" t="s">
        <v>13</v>
      </c>
      <c r="D2332" s="78" t="s">
        <v>68022</v>
      </c>
    </row>
    <row r="2333" spans="1:4" ht="13.5">
      <c r="A2333" s="511" t="s">
        <v>52843</v>
      </c>
      <c r="B2333" s="511" t="s">
        <v>52844</v>
      </c>
      <c r="C2333" s="511" t="s">
        <v>13</v>
      </c>
      <c r="D2333" s="78" t="s">
        <v>68023</v>
      </c>
    </row>
    <row r="2334" spans="1:4" ht="13.5">
      <c r="A2334" s="511" t="s">
        <v>52845</v>
      </c>
      <c r="B2334" s="511" t="s">
        <v>52846</v>
      </c>
      <c r="C2334" s="511" t="s">
        <v>13</v>
      </c>
      <c r="D2334" s="78" t="s">
        <v>68024</v>
      </c>
    </row>
    <row r="2335" spans="1:4" ht="13.5">
      <c r="A2335" s="511" t="s">
        <v>52847</v>
      </c>
      <c r="B2335" s="511" t="s">
        <v>52848</v>
      </c>
      <c r="C2335" s="511" t="s">
        <v>13</v>
      </c>
      <c r="D2335" s="78" t="s">
        <v>68025</v>
      </c>
    </row>
    <row r="2336" spans="1:4" ht="13.5">
      <c r="A2336" s="511" t="s">
        <v>52849</v>
      </c>
      <c r="B2336" s="511" t="s">
        <v>52850</v>
      </c>
      <c r="C2336" s="511" t="s">
        <v>13</v>
      </c>
      <c r="D2336" s="78" t="s">
        <v>68026</v>
      </c>
    </row>
    <row r="2337" spans="1:4" ht="13.5">
      <c r="A2337" s="511" t="s">
        <v>52851</v>
      </c>
      <c r="B2337" s="511" t="s">
        <v>52852</v>
      </c>
      <c r="C2337" s="511" t="s">
        <v>13</v>
      </c>
      <c r="D2337" s="78" t="s">
        <v>68027</v>
      </c>
    </row>
    <row r="2338" spans="1:4" ht="13.5">
      <c r="A2338" s="511" t="s">
        <v>52853</v>
      </c>
      <c r="B2338" s="511" t="s">
        <v>52854</v>
      </c>
      <c r="C2338" s="511" t="s">
        <v>13</v>
      </c>
      <c r="D2338" s="78" t="s">
        <v>68028</v>
      </c>
    </row>
    <row r="2339" spans="1:4" ht="13.5">
      <c r="A2339" s="511" t="s">
        <v>52855</v>
      </c>
      <c r="B2339" s="511" t="s">
        <v>52856</v>
      </c>
      <c r="C2339" s="511" t="s">
        <v>13</v>
      </c>
      <c r="D2339" s="78" t="s">
        <v>68029</v>
      </c>
    </row>
    <row r="2340" spans="1:4" ht="13.5">
      <c r="A2340" s="511" t="s">
        <v>52857</v>
      </c>
      <c r="B2340" s="511" t="s">
        <v>52858</v>
      </c>
      <c r="C2340" s="511" t="s">
        <v>13</v>
      </c>
      <c r="D2340" s="78" t="s">
        <v>68030</v>
      </c>
    </row>
    <row r="2341" spans="1:4" ht="13.5">
      <c r="A2341" s="511" t="s">
        <v>52859</v>
      </c>
      <c r="B2341" s="511" t="s">
        <v>52860</v>
      </c>
      <c r="C2341" s="511" t="s">
        <v>13</v>
      </c>
      <c r="D2341" s="78" t="s">
        <v>68031</v>
      </c>
    </row>
    <row r="2342" spans="1:4" ht="13.5">
      <c r="A2342" s="511" t="s">
        <v>52861</v>
      </c>
      <c r="B2342" s="511" t="s">
        <v>52862</v>
      </c>
      <c r="C2342" s="511" t="s">
        <v>13</v>
      </c>
      <c r="D2342" s="78" t="s">
        <v>68032</v>
      </c>
    </row>
    <row r="2343" spans="1:4" ht="13.5">
      <c r="A2343" s="511" t="s">
        <v>52863</v>
      </c>
      <c r="B2343" s="511" t="s">
        <v>52864</v>
      </c>
      <c r="C2343" s="511" t="s">
        <v>13</v>
      </c>
      <c r="D2343" s="78" t="s">
        <v>68033</v>
      </c>
    </row>
    <row r="2344" spans="1:4" ht="13.5">
      <c r="A2344" s="511" t="s">
        <v>52865</v>
      </c>
      <c r="B2344" s="511" t="s">
        <v>52866</v>
      </c>
      <c r="C2344" s="511" t="s">
        <v>13</v>
      </c>
      <c r="D2344" s="78" t="s">
        <v>68034</v>
      </c>
    </row>
    <row r="2345" spans="1:4" ht="13.5">
      <c r="A2345" s="511" t="s">
        <v>52867</v>
      </c>
      <c r="B2345" s="511" t="s">
        <v>52868</v>
      </c>
      <c r="C2345" s="511" t="s">
        <v>13</v>
      </c>
      <c r="D2345" s="78" t="s">
        <v>68035</v>
      </c>
    </row>
    <row r="2346" spans="1:4" ht="13.5">
      <c r="A2346" s="511" t="s">
        <v>52869</v>
      </c>
      <c r="B2346" s="511" t="s">
        <v>52870</v>
      </c>
      <c r="C2346" s="511" t="s">
        <v>13</v>
      </c>
      <c r="D2346" s="78" t="s">
        <v>68036</v>
      </c>
    </row>
    <row r="2347" spans="1:4" ht="13.5">
      <c r="A2347" s="511" t="s">
        <v>52871</v>
      </c>
      <c r="B2347" s="511" t="s">
        <v>52872</v>
      </c>
      <c r="C2347" s="511" t="s">
        <v>13</v>
      </c>
      <c r="D2347" s="78" t="s">
        <v>68037</v>
      </c>
    </row>
    <row r="2348" spans="1:4" ht="13.5">
      <c r="A2348" s="511" t="s">
        <v>52873</v>
      </c>
      <c r="B2348" s="511" t="s">
        <v>52874</v>
      </c>
      <c r="C2348" s="511" t="s">
        <v>13</v>
      </c>
      <c r="D2348" s="78" t="s">
        <v>68038</v>
      </c>
    </row>
    <row r="2349" spans="1:4" ht="13.5">
      <c r="A2349" s="511" t="s">
        <v>52875</v>
      </c>
      <c r="B2349" s="511" t="s">
        <v>52876</v>
      </c>
      <c r="C2349" s="511" t="s">
        <v>13</v>
      </c>
      <c r="D2349" s="78" t="s">
        <v>68039</v>
      </c>
    </row>
    <row r="2350" spans="1:4" ht="13.5">
      <c r="A2350" s="511" t="s">
        <v>52877</v>
      </c>
      <c r="B2350" s="511" t="s">
        <v>52878</v>
      </c>
      <c r="C2350" s="511" t="s">
        <v>13</v>
      </c>
      <c r="D2350" s="78" t="s">
        <v>68040</v>
      </c>
    </row>
    <row r="2351" spans="1:4" ht="13.5">
      <c r="A2351" s="511" t="s">
        <v>52879</v>
      </c>
      <c r="B2351" s="511" t="s">
        <v>52880</v>
      </c>
      <c r="C2351" s="511" t="s">
        <v>13</v>
      </c>
      <c r="D2351" s="78" t="s">
        <v>68041</v>
      </c>
    </row>
    <row r="2352" spans="1:4" ht="13.5">
      <c r="A2352" s="511" t="s">
        <v>52881</v>
      </c>
      <c r="B2352" s="511" t="s">
        <v>52882</v>
      </c>
      <c r="C2352" s="511" t="s">
        <v>13</v>
      </c>
      <c r="D2352" s="78" t="s">
        <v>68042</v>
      </c>
    </row>
    <row r="2353" spans="1:4" ht="13.5">
      <c r="A2353" s="511" t="s">
        <v>52883</v>
      </c>
      <c r="B2353" s="511" t="s">
        <v>52884</v>
      </c>
      <c r="C2353" s="511" t="s">
        <v>13</v>
      </c>
      <c r="D2353" s="78" t="s">
        <v>68043</v>
      </c>
    </row>
    <row r="2354" spans="1:4" ht="13.5">
      <c r="A2354" s="511" t="s">
        <v>52885</v>
      </c>
      <c r="B2354" s="511" t="s">
        <v>52886</v>
      </c>
      <c r="C2354" s="511" t="s">
        <v>13</v>
      </c>
      <c r="D2354" s="78" t="s">
        <v>68044</v>
      </c>
    </row>
    <row r="2355" spans="1:4" ht="13.5">
      <c r="A2355" s="511" t="s">
        <v>52887</v>
      </c>
      <c r="B2355" s="511" t="s">
        <v>52888</v>
      </c>
      <c r="C2355" s="511" t="s">
        <v>13</v>
      </c>
      <c r="D2355" s="78" t="s">
        <v>68045</v>
      </c>
    </row>
    <row r="2356" spans="1:4" ht="13.5">
      <c r="A2356" s="511" t="s">
        <v>52889</v>
      </c>
      <c r="B2356" s="511" t="s">
        <v>52890</v>
      </c>
      <c r="C2356" s="511" t="s">
        <v>13</v>
      </c>
      <c r="D2356" s="78" t="s">
        <v>68046</v>
      </c>
    </row>
    <row r="2357" spans="1:4" ht="13.5">
      <c r="A2357" s="511" t="s">
        <v>52891</v>
      </c>
      <c r="B2357" s="511" t="s">
        <v>52892</v>
      </c>
      <c r="C2357" s="511" t="s">
        <v>13</v>
      </c>
      <c r="D2357" s="78" t="s">
        <v>68047</v>
      </c>
    </row>
    <row r="2358" spans="1:4" ht="13.5">
      <c r="A2358" s="511" t="s">
        <v>52893</v>
      </c>
      <c r="B2358" s="511" t="s">
        <v>52894</v>
      </c>
      <c r="C2358" s="511" t="s">
        <v>13</v>
      </c>
      <c r="D2358" s="78" t="s">
        <v>68048</v>
      </c>
    </row>
    <row r="2359" spans="1:4" ht="13.5">
      <c r="A2359" s="511" t="s">
        <v>52895</v>
      </c>
      <c r="B2359" s="511" t="s">
        <v>52896</v>
      </c>
      <c r="C2359" s="511" t="s">
        <v>13</v>
      </c>
      <c r="D2359" s="78" t="s">
        <v>68049</v>
      </c>
    </row>
    <row r="2360" spans="1:4" ht="13.5">
      <c r="A2360" s="511" t="s">
        <v>52897</v>
      </c>
      <c r="B2360" s="511" t="s">
        <v>52898</v>
      </c>
      <c r="C2360" s="511" t="s">
        <v>13</v>
      </c>
      <c r="D2360" s="78" t="s">
        <v>68050</v>
      </c>
    </row>
    <row r="2361" spans="1:4" ht="13.5">
      <c r="A2361" s="511" t="s">
        <v>52899</v>
      </c>
      <c r="B2361" s="511" t="s">
        <v>52900</v>
      </c>
      <c r="C2361" s="511" t="s">
        <v>13</v>
      </c>
      <c r="D2361" s="78" t="s">
        <v>68051</v>
      </c>
    </row>
    <row r="2362" spans="1:4" ht="13.5">
      <c r="A2362" s="511" t="s">
        <v>52901</v>
      </c>
      <c r="B2362" s="511" t="s">
        <v>52902</v>
      </c>
      <c r="C2362" s="511" t="s">
        <v>13</v>
      </c>
      <c r="D2362" s="78" t="s">
        <v>68052</v>
      </c>
    </row>
    <row r="2363" spans="1:4" ht="13.5">
      <c r="A2363" s="511" t="s">
        <v>52903</v>
      </c>
      <c r="B2363" s="511" t="s">
        <v>52904</v>
      </c>
      <c r="C2363" s="511" t="s">
        <v>13</v>
      </c>
      <c r="D2363" s="78" t="s">
        <v>68053</v>
      </c>
    </row>
    <row r="2364" spans="1:4" ht="13.5">
      <c r="A2364" s="511" t="s">
        <v>52905</v>
      </c>
      <c r="B2364" s="511" t="s">
        <v>52906</v>
      </c>
      <c r="C2364" s="511" t="s">
        <v>13</v>
      </c>
      <c r="D2364" s="78" t="s">
        <v>56770</v>
      </c>
    </row>
    <row r="2365" spans="1:4" ht="13.5">
      <c r="A2365" s="511" t="s">
        <v>52907</v>
      </c>
      <c r="B2365" s="511" t="s">
        <v>52908</v>
      </c>
      <c r="C2365" s="511" t="s">
        <v>13</v>
      </c>
      <c r="D2365" s="78" t="s">
        <v>68054</v>
      </c>
    </row>
    <row r="2366" spans="1:4" ht="13.5">
      <c r="A2366" s="511" t="s">
        <v>52909</v>
      </c>
      <c r="B2366" s="511" t="s">
        <v>52910</v>
      </c>
      <c r="C2366" s="511" t="s">
        <v>13</v>
      </c>
      <c r="D2366" s="78" t="s">
        <v>68055</v>
      </c>
    </row>
    <row r="2367" spans="1:4" ht="13.5">
      <c r="A2367" s="511" t="s">
        <v>52911</v>
      </c>
      <c r="B2367" s="511" t="s">
        <v>52912</v>
      </c>
      <c r="C2367" s="511" t="s">
        <v>13</v>
      </c>
      <c r="D2367" s="78" t="s">
        <v>68056</v>
      </c>
    </row>
    <row r="2368" spans="1:4" ht="13.5">
      <c r="A2368" s="511" t="s">
        <v>52913</v>
      </c>
      <c r="B2368" s="511" t="s">
        <v>52914</v>
      </c>
      <c r="C2368" s="511" t="s">
        <v>13</v>
      </c>
      <c r="D2368" s="78" t="s">
        <v>68057</v>
      </c>
    </row>
    <row r="2369" spans="1:4" ht="13.5">
      <c r="A2369" s="511" t="s">
        <v>52915</v>
      </c>
      <c r="B2369" s="511" t="s">
        <v>52916</v>
      </c>
      <c r="C2369" s="511" t="s">
        <v>13</v>
      </c>
      <c r="D2369" s="78" t="s">
        <v>68058</v>
      </c>
    </row>
    <row r="2370" spans="1:4" ht="13.5">
      <c r="A2370" s="511" t="s">
        <v>52917</v>
      </c>
      <c r="B2370" s="511" t="s">
        <v>52918</v>
      </c>
      <c r="C2370" s="511" t="s">
        <v>13</v>
      </c>
      <c r="D2370" s="78" t="s">
        <v>56579</v>
      </c>
    </row>
    <row r="2371" spans="1:4" ht="13.5">
      <c r="A2371" s="511" t="s">
        <v>52919</v>
      </c>
      <c r="B2371" s="511" t="s">
        <v>52920</v>
      </c>
      <c r="C2371" s="511" t="s">
        <v>13</v>
      </c>
      <c r="D2371" s="78" t="s">
        <v>68059</v>
      </c>
    </row>
    <row r="2372" spans="1:4" ht="13.5">
      <c r="A2372" s="511" t="s">
        <v>52921</v>
      </c>
      <c r="B2372" s="511" t="s">
        <v>52922</v>
      </c>
      <c r="C2372" s="511" t="s">
        <v>13</v>
      </c>
      <c r="D2372" s="78" t="s">
        <v>56866</v>
      </c>
    </row>
    <row r="2373" spans="1:4" ht="13.5">
      <c r="A2373" s="511" t="s">
        <v>52923</v>
      </c>
      <c r="B2373" s="511" t="s">
        <v>52924</v>
      </c>
      <c r="C2373" s="511" t="s">
        <v>13</v>
      </c>
      <c r="D2373" s="78" t="s">
        <v>68060</v>
      </c>
    </row>
    <row r="2374" spans="1:4" ht="13.5">
      <c r="A2374" s="511" t="s">
        <v>52925</v>
      </c>
      <c r="B2374" s="511" t="s">
        <v>52926</v>
      </c>
      <c r="C2374" s="511" t="s">
        <v>13</v>
      </c>
      <c r="D2374" s="78" t="s">
        <v>68061</v>
      </c>
    </row>
    <row r="2375" spans="1:4" ht="13.5">
      <c r="A2375" s="511" t="s">
        <v>52927</v>
      </c>
      <c r="B2375" s="511" t="s">
        <v>52928</v>
      </c>
      <c r="C2375" s="511" t="s">
        <v>13</v>
      </c>
      <c r="D2375" s="78" t="s">
        <v>68062</v>
      </c>
    </row>
    <row r="2376" spans="1:4" ht="13.5">
      <c r="A2376" s="511" t="s">
        <v>52929</v>
      </c>
      <c r="B2376" s="511" t="s">
        <v>52930</v>
      </c>
      <c r="C2376" s="511" t="s">
        <v>13</v>
      </c>
      <c r="D2376" s="78" t="s">
        <v>68063</v>
      </c>
    </row>
    <row r="2377" spans="1:4" ht="13.5">
      <c r="A2377" s="511" t="s">
        <v>52931</v>
      </c>
      <c r="B2377" s="511" t="s">
        <v>52932</v>
      </c>
      <c r="C2377" s="511" t="s">
        <v>13</v>
      </c>
      <c r="D2377" s="78" t="s">
        <v>68064</v>
      </c>
    </row>
    <row r="2378" spans="1:4" ht="13.5">
      <c r="A2378" s="511" t="s">
        <v>52933</v>
      </c>
      <c r="B2378" s="511" t="s">
        <v>52934</v>
      </c>
      <c r="C2378" s="511" t="s">
        <v>13</v>
      </c>
      <c r="D2378" s="78" t="s">
        <v>68065</v>
      </c>
    </row>
    <row r="2379" spans="1:4" ht="13.5">
      <c r="A2379" s="511" t="s">
        <v>52935</v>
      </c>
      <c r="B2379" s="511" t="s">
        <v>52936</v>
      </c>
      <c r="C2379" s="511" t="s">
        <v>13</v>
      </c>
      <c r="D2379" s="78" t="s">
        <v>68066</v>
      </c>
    </row>
    <row r="2380" spans="1:4" ht="13.5">
      <c r="A2380" s="511" t="s">
        <v>52937</v>
      </c>
      <c r="B2380" s="511" t="s">
        <v>52938</v>
      </c>
      <c r="C2380" s="511" t="s">
        <v>22</v>
      </c>
      <c r="D2380" s="78" t="s">
        <v>68067</v>
      </c>
    </row>
    <row r="2381" spans="1:4" ht="13.5">
      <c r="A2381" s="511" t="s">
        <v>52939</v>
      </c>
      <c r="B2381" s="511" t="s">
        <v>52940</v>
      </c>
      <c r="C2381" s="511" t="s">
        <v>22</v>
      </c>
      <c r="D2381" s="78" t="s">
        <v>68068</v>
      </c>
    </row>
    <row r="2382" spans="1:4" ht="13.5">
      <c r="A2382" s="511" t="s">
        <v>52941</v>
      </c>
      <c r="B2382" s="511" t="s">
        <v>52942</v>
      </c>
      <c r="C2382" s="511" t="s">
        <v>22</v>
      </c>
      <c r="D2382" s="78" t="s">
        <v>68069</v>
      </c>
    </row>
    <row r="2383" spans="1:4" ht="13.5">
      <c r="A2383" s="511" t="s">
        <v>52943</v>
      </c>
      <c r="B2383" s="511" t="s">
        <v>52944</v>
      </c>
      <c r="C2383" s="511" t="s">
        <v>22</v>
      </c>
      <c r="D2383" s="78" t="s">
        <v>68070</v>
      </c>
    </row>
    <row r="2384" spans="1:4" ht="13.5">
      <c r="A2384" s="511" t="s">
        <v>52945</v>
      </c>
      <c r="B2384" s="511" t="s">
        <v>52946</v>
      </c>
      <c r="C2384" s="511" t="s">
        <v>22</v>
      </c>
      <c r="D2384" s="78" t="s">
        <v>68071</v>
      </c>
    </row>
    <row r="2385" spans="1:4" ht="13.5">
      <c r="A2385" s="511" t="s">
        <v>52947</v>
      </c>
      <c r="B2385" s="511" t="s">
        <v>52948</v>
      </c>
      <c r="C2385" s="511" t="s">
        <v>22</v>
      </c>
      <c r="D2385" s="78" t="s">
        <v>68072</v>
      </c>
    </row>
    <row r="2386" spans="1:4" ht="13.5">
      <c r="A2386" s="511" t="s">
        <v>52949</v>
      </c>
      <c r="B2386" s="511" t="s">
        <v>52950</v>
      </c>
      <c r="C2386" s="511" t="s">
        <v>22</v>
      </c>
      <c r="D2386" s="78" t="s">
        <v>68073</v>
      </c>
    </row>
    <row r="2387" spans="1:4" ht="13.5">
      <c r="A2387" s="511" t="s">
        <v>52951</v>
      </c>
      <c r="B2387" s="511" t="s">
        <v>52952</v>
      </c>
      <c r="C2387" s="511" t="s">
        <v>22</v>
      </c>
      <c r="D2387" s="78" t="s">
        <v>68074</v>
      </c>
    </row>
    <row r="2388" spans="1:4" ht="13.5">
      <c r="A2388" s="511" t="s">
        <v>52953</v>
      </c>
      <c r="B2388" s="511" t="s">
        <v>52954</v>
      </c>
      <c r="C2388" s="511" t="s">
        <v>13</v>
      </c>
      <c r="D2388" s="78" t="s">
        <v>68075</v>
      </c>
    </row>
    <row r="2389" spans="1:4" ht="13.5">
      <c r="A2389" s="511" t="s">
        <v>52955</v>
      </c>
      <c r="B2389" s="511" t="s">
        <v>52956</v>
      </c>
      <c r="C2389" s="511" t="s">
        <v>13</v>
      </c>
      <c r="D2389" s="78" t="s">
        <v>68076</v>
      </c>
    </row>
    <row r="2390" spans="1:4" ht="13.5">
      <c r="A2390" s="511" t="s">
        <v>52957</v>
      </c>
      <c r="B2390" s="511" t="s">
        <v>52958</v>
      </c>
      <c r="C2390" s="511" t="s">
        <v>13</v>
      </c>
      <c r="D2390" s="78" t="s">
        <v>68077</v>
      </c>
    </row>
    <row r="2391" spans="1:4" ht="13.5">
      <c r="A2391" s="511" t="s">
        <v>52959</v>
      </c>
      <c r="B2391" s="511" t="s">
        <v>52960</v>
      </c>
      <c r="C2391" s="511" t="s">
        <v>13</v>
      </c>
      <c r="D2391" s="78" t="s">
        <v>68078</v>
      </c>
    </row>
    <row r="2392" spans="1:4" ht="13.5">
      <c r="A2392" s="511" t="s">
        <v>52961</v>
      </c>
      <c r="B2392" s="511" t="s">
        <v>52962</v>
      </c>
      <c r="C2392" s="511" t="s">
        <v>13</v>
      </c>
      <c r="D2392" s="78" t="s">
        <v>68079</v>
      </c>
    </row>
    <row r="2393" spans="1:4" ht="13.5">
      <c r="A2393" s="511" t="s">
        <v>52963</v>
      </c>
      <c r="B2393" s="511" t="s">
        <v>52964</v>
      </c>
      <c r="C2393" s="511" t="s">
        <v>13</v>
      </c>
      <c r="D2393" s="78" t="s">
        <v>68080</v>
      </c>
    </row>
    <row r="2394" spans="1:4" ht="13.5">
      <c r="A2394" s="511" t="s">
        <v>68081</v>
      </c>
      <c r="B2394" s="511" t="s">
        <v>68082</v>
      </c>
      <c r="C2394" s="511" t="s">
        <v>13</v>
      </c>
      <c r="D2394" s="78" t="s">
        <v>68083</v>
      </c>
    </row>
    <row r="2395" spans="1:4" ht="13.5">
      <c r="A2395" s="511" t="s">
        <v>68084</v>
      </c>
      <c r="B2395" s="511" t="s">
        <v>68085</v>
      </c>
      <c r="C2395" s="511" t="s">
        <v>13</v>
      </c>
      <c r="D2395" s="78" t="s">
        <v>68086</v>
      </c>
    </row>
    <row r="2396" spans="1:4" ht="13.5">
      <c r="A2396" s="511" t="s">
        <v>68087</v>
      </c>
      <c r="B2396" s="511" t="s">
        <v>68088</v>
      </c>
      <c r="C2396" s="511" t="s">
        <v>13</v>
      </c>
      <c r="D2396" s="78" t="s">
        <v>56895</v>
      </c>
    </row>
    <row r="2397" spans="1:4" ht="13.5">
      <c r="A2397" s="511" t="s">
        <v>68089</v>
      </c>
      <c r="B2397" s="511" t="s">
        <v>68090</v>
      </c>
      <c r="C2397" s="511" t="s">
        <v>13</v>
      </c>
      <c r="D2397" s="78" t="s">
        <v>68091</v>
      </c>
    </row>
    <row r="2398" spans="1:4" ht="13.5">
      <c r="A2398" s="511" t="s">
        <v>27976</v>
      </c>
      <c r="B2398" s="511" t="s">
        <v>68092</v>
      </c>
      <c r="C2398" s="511" t="s">
        <v>51</v>
      </c>
      <c r="D2398" s="78" t="s">
        <v>64510</v>
      </c>
    </row>
    <row r="2399" spans="1:4" ht="13.5">
      <c r="A2399" s="511" t="s">
        <v>27977</v>
      </c>
      <c r="B2399" s="511" t="s">
        <v>68093</v>
      </c>
      <c r="C2399" s="511" t="s">
        <v>51</v>
      </c>
      <c r="D2399" s="78" t="s">
        <v>56834</v>
      </c>
    </row>
    <row r="2400" spans="1:4" ht="13.5">
      <c r="A2400" s="511" t="s">
        <v>27978</v>
      </c>
      <c r="B2400" s="511" t="s">
        <v>68094</v>
      </c>
      <c r="C2400" s="511" t="s">
        <v>51</v>
      </c>
      <c r="D2400" s="78" t="s">
        <v>55357</v>
      </c>
    </row>
    <row r="2401" spans="1:4" ht="13.5">
      <c r="A2401" s="511" t="s">
        <v>27979</v>
      </c>
      <c r="B2401" s="511" t="s">
        <v>68095</v>
      </c>
      <c r="C2401" s="511" t="s">
        <v>51</v>
      </c>
      <c r="D2401" s="78" t="s">
        <v>56373</v>
      </c>
    </row>
    <row r="2402" spans="1:4" ht="13.5">
      <c r="A2402" s="511" t="s">
        <v>27980</v>
      </c>
      <c r="B2402" s="511" t="s">
        <v>68096</v>
      </c>
      <c r="C2402" s="511" t="s">
        <v>51</v>
      </c>
      <c r="D2402" s="78" t="s">
        <v>55813</v>
      </c>
    </row>
    <row r="2403" spans="1:4" ht="13.5">
      <c r="A2403" s="511" t="s">
        <v>27982</v>
      </c>
      <c r="B2403" s="511" t="s">
        <v>49686</v>
      </c>
      <c r="C2403" s="511" t="s">
        <v>51</v>
      </c>
      <c r="D2403" s="78" t="s">
        <v>59533</v>
      </c>
    </row>
    <row r="2404" spans="1:4" ht="13.5">
      <c r="A2404" s="511" t="s">
        <v>27983</v>
      </c>
      <c r="B2404" s="511" t="s">
        <v>49687</v>
      </c>
      <c r="C2404" s="511" t="s">
        <v>51</v>
      </c>
      <c r="D2404" s="78" t="s">
        <v>54849</v>
      </c>
    </row>
    <row r="2405" spans="1:4" ht="13.5">
      <c r="A2405" s="511" t="s">
        <v>27984</v>
      </c>
      <c r="B2405" s="511" t="s">
        <v>49688</v>
      </c>
      <c r="C2405" s="511" t="s">
        <v>51</v>
      </c>
      <c r="D2405" s="78" t="s">
        <v>54333</v>
      </c>
    </row>
    <row r="2406" spans="1:4" ht="13.5">
      <c r="A2406" s="511" t="s">
        <v>27985</v>
      </c>
      <c r="B2406" s="511" t="s">
        <v>49689</v>
      </c>
      <c r="C2406" s="511" t="s">
        <v>51</v>
      </c>
      <c r="D2406" s="78" t="s">
        <v>58047</v>
      </c>
    </row>
    <row r="2407" spans="1:4" ht="13.5">
      <c r="A2407" s="511" t="s">
        <v>27986</v>
      </c>
      <c r="B2407" s="511" t="s">
        <v>49690</v>
      </c>
      <c r="C2407" s="511" t="s">
        <v>51</v>
      </c>
      <c r="D2407" s="78" t="s">
        <v>55668</v>
      </c>
    </row>
    <row r="2408" spans="1:4" ht="13.5">
      <c r="A2408" s="511" t="s">
        <v>27987</v>
      </c>
      <c r="B2408" s="511" t="s">
        <v>49692</v>
      </c>
      <c r="C2408" s="511" t="s">
        <v>51</v>
      </c>
      <c r="D2408" s="78" t="s">
        <v>57945</v>
      </c>
    </row>
    <row r="2409" spans="1:4" ht="13.5">
      <c r="A2409" s="511" t="s">
        <v>27988</v>
      </c>
      <c r="B2409" s="511" t="s">
        <v>49693</v>
      </c>
      <c r="C2409" s="511" t="s">
        <v>51</v>
      </c>
      <c r="D2409" s="78" t="s">
        <v>55163</v>
      </c>
    </row>
    <row r="2410" spans="1:4" ht="13.5">
      <c r="A2410" s="511" t="s">
        <v>27989</v>
      </c>
      <c r="B2410" s="511" t="s">
        <v>49694</v>
      </c>
      <c r="C2410" s="511" t="s">
        <v>51</v>
      </c>
      <c r="D2410" s="78" t="s">
        <v>64249</v>
      </c>
    </row>
    <row r="2411" spans="1:4" ht="13.5">
      <c r="A2411" s="511" t="s">
        <v>27990</v>
      </c>
      <c r="B2411" s="511" t="s">
        <v>49695</v>
      </c>
      <c r="C2411" s="511" t="s">
        <v>51</v>
      </c>
      <c r="D2411" s="78" t="s">
        <v>56786</v>
      </c>
    </row>
    <row r="2412" spans="1:4" ht="13.5">
      <c r="A2412" s="511" t="s">
        <v>27991</v>
      </c>
      <c r="B2412" s="511" t="s">
        <v>49696</v>
      </c>
      <c r="C2412" s="511" t="s">
        <v>51</v>
      </c>
      <c r="D2412" s="78" t="s">
        <v>60404</v>
      </c>
    </row>
    <row r="2413" spans="1:4" ht="13.5">
      <c r="A2413" s="511" t="s">
        <v>27992</v>
      </c>
      <c r="B2413" s="511" t="s">
        <v>49697</v>
      </c>
      <c r="C2413" s="511" t="s">
        <v>51</v>
      </c>
      <c r="D2413" s="78" t="s">
        <v>53885</v>
      </c>
    </row>
    <row r="2414" spans="1:4" ht="13.5">
      <c r="A2414" s="511" t="s">
        <v>27993</v>
      </c>
      <c r="B2414" s="511" t="s">
        <v>23923</v>
      </c>
      <c r="C2414" s="511" t="s">
        <v>51</v>
      </c>
      <c r="D2414" s="78" t="s">
        <v>64051</v>
      </c>
    </row>
    <row r="2415" spans="1:4" ht="13.5">
      <c r="A2415" s="511" t="s">
        <v>27994</v>
      </c>
      <c r="B2415" s="511" t="s">
        <v>23924</v>
      </c>
      <c r="C2415" s="511" t="s">
        <v>51</v>
      </c>
      <c r="D2415" s="78" t="s">
        <v>60373</v>
      </c>
    </row>
    <row r="2416" spans="1:4" ht="13.5">
      <c r="A2416" s="511" t="s">
        <v>27995</v>
      </c>
      <c r="B2416" s="511" t="s">
        <v>23925</v>
      </c>
      <c r="C2416" s="511" t="s">
        <v>51</v>
      </c>
      <c r="D2416" s="78" t="s">
        <v>55720</v>
      </c>
    </row>
    <row r="2417" spans="1:4" ht="13.5">
      <c r="A2417" s="511" t="s">
        <v>27996</v>
      </c>
      <c r="B2417" s="511" t="s">
        <v>23926</v>
      </c>
      <c r="C2417" s="511" t="s">
        <v>51</v>
      </c>
      <c r="D2417" s="78" t="s">
        <v>56658</v>
      </c>
    </row>
    <row r="2418" spans="1:4" ht="13.5">
      <c r="A2418" s="511" t="s">
        <v>27997</v>
      </c>
      <c r="B2418" s="511" t="s">
        <v>23927</v>
      </c>
      <c r="C2418" s="511" t="s">
        <v>51</v>
      </c>
      <c r="D2418" s="78" t="s">
        <v>60922</v>
      </c>
    </row>
    <row r="2419" spans="1:4" ht="13.5">
      <c r="A2419" s="511" t="s">
        <v>27998</v>
      </c>
      <c r="B2419" s="511" t="s">
        <v>23928</v>
      </c>
      <c r="C2419" s="511" t="s">
        <v>51</v>
      </c>
      <c r="D2419" s="78" t="s">
        <v>26216</v>
      </c>
    </row>
    <row r="2420" spans="1:4" ht="13.5">
      <c r="A2420" s="511" t="s">
        <v>27999</v>
      </c>
      <c r="B2420" s="511" t="s">
        <v>23929</v>
      </c>
      <c r="C2420" s="511" t="s">
        <v>51</v>
      </c>
      <c r="D2420" s="78" t="s">
        <v>56953</v>
      </c>
    </row>
    <row r="2421" spans="1:4" ht="13.5">
      <c r="A2421" s="511" t="s">
        <v>28000</v>
      </c>
      <c r="B2421" s="511" t="s">
        <v>23930</v>
      </c>
      <c r="C2421" s="511" t="s">
        <v>51</v>
      </c>
      <c r="D2421" s="78" t="s">
        <v>68097</v>
      </c>
    </row>
    <row r="2422" spans="1:4" ht="13.5">
      <c r="A2422" s="511" t="s">
        <v>28001</v>
      </c>
      <c r="B2422" s="511" t="s">
        <v>23931</v>
      </c>
      <c r="C2422" s="511" t="s">
        <v>51</v>
      </c>
      <c r="D2422" s="78" t="s">
        <v>56425</v>
      </c>
    </row>
    <row r="2423" spans="1:4" ht="13.5">
      <c r="A2423" s="511" t="s">
        <v>28002</v>
      </c>
      <c r="B2423" s="511" t="s">
        <v>23932</v>
      </c>
      <c r="C2423" s="511" t="s">
        <v>51</v>
      </c>
      <c r="D2423" s="78" t="s">
        <v>62858</v>
      </c>
    </row>
    <row r="2424" spans="1:4" ht="13.5">
      <c r="A2424" s="511" t="s">
        <v>28003</v>
      </c>
      <c r="B2424" s="511" t="s">
        <v>23933</v>
      </c>
      <c r="C2424" s="511" t="s">
        <v>51</v>
      </c>
      <c r="D2424" s="78" t="s">
        <v>55192</v>
      </c>
    </row>
    <row r="2425" spans="1:4" ht="13.5">
      <c r="A2425" s="511" t="s">
        <v>28004</v>
      </c>
      <c r="B2425" s="511" t="s">
        <v>23934</v>
      </c>
      <c r="C2425" s="511" t="s">
        <v>51</v>
      </c>
      <c r="D2425" s="78" t="s">
        <v>54293</v>
      </c>
    </row>
    <row r="2426" spans="1:4" ht="13.5">
      <c r="A2426" s="511" t="s">
        <v>28005</v>
      </c>
      <c r="B2426" s="511" t="s">
        <v>23935</v>
      </c>
      <c r="C2426" s="511" t="s">
        <v>51</v>
      </c>
      <c r="D2426" s="78" t="s">
        <v>52268</v>
      </c>
    </row>
    <row r="2427" spans="1:4" ht="13.5">
      <c r="A2427" s="511" t="s">
        <v>28006</v>
      </c>
      <c r="B2427" s="511" t="s">
        <v>23936</v>
      </c>
      <c r="C2427" s="511" t="s">
        <v>51</v>
      </c>
      <c r="D2427" s="78" t="s">
        <v>61596</v>
      </c>
    </row>
    <row r="2428" spans="1:4" ht="13.5">
      <c r="A2428" s="511" t="s">
        <v>28007</v>
      </c>
      <c r="B2428" s="511" t="s">
        <v>23937</v>
      </c>
      <c r="C2428" s="511" t="s">
        <v>51</v>
      </c>
      <c r="D2428" s="78" t="s">
        <v>53507</v>
      </c>
    </row>
    <row r="2429" spans="1:4" ht="13.5">
      <c r="A2429" s="511" t="s">
        <v>28008</v>
      </c>
      <c r="B2429" s="511" t="s">
        <v>23938</v>
      </c>
      <c r="C2429" s="511" t="s">
        <v>51</v>
      </c>
      <c r="D2429" s="78" t="s">
        <v>68098</v>
      </c>
    </row>
    <row r="2430" spans="1:4" ht="13.5">
      <c r="A2430" s="511" t="s">
        <v>28009</v>
      </c>
      <c r="B2430" s="511" t="s">
        <v>23939</v>
      </c>
      <c r="C2430" s="511" t="s">
        <v>51</v>
      </c>
      <c r="D2430" s="78" t="s">
        <v>57531</v>
      </c>
    </row>
    <row r="2431" spans="1:4" ht="13.5">
      <c r="A2431" s="511" t="s">
        <v>28010</v>
      </c>
      <c r="B2431" s="511" t="s">
        <v>23940</v>
      </c>
      <c r="C2431" s="511" t="s">
        <v>51</v>
      </c>
      <c r="D2431" s="78" t="s">
        <v>57615</v>
      </c>
    </row>
    <row r="2432" spans="1:4" ht="13.5">
      <c r="A2432" s="511" t="s">
        <v>28011</v>
      </c>
      <c r="B2432" s="511" t="s">
        <v>23941</v>
      </c>
      <c r="C2432" s="511" t="s">
        <v>51</v>
      </c>
      <c r="D2432" s="78" t="s">
        <v>26241</v>
      </c>
    </row>
    <row r="2433" spans="1:4" ht="13.5">
      <c r="A2433" s="511" t="s">
        <v>28012</v>
      </c>
      <c r="B2433" s="511" t="s">
        <v>23942</v>
      </c>
      <c r="C2433" s="511" t="s">
        <v>51</v>
      </c>
      <c r="D2433" s="78" t="s">
        <v>29174</v>
      </c>
    </row>
    <row r="2434" spans="1:4" ht="13.5">
      <c r="A2434" s="511" t="s">
        <v>28013</v>
      </c>
      <c r="B2434" s="511" t="s">
        <v>23944</v>
      </c>
      <c r="C2434" s="511" t="s">
        <v>51</v>
      </c>
      <c r="D2434" s="78" t="s">
        <v>51202</v>
      </c>
    </row>
    <row r="2435" spans="1:4" ht="13.5">
      <c r="A2435" s="511" t="s">
        <v>28014</v>
      </c>
      <c r="B2435" s="511" t="s">
        <v>23945</v>
      </c>
      <c r="C2435" s="511" t="s">
        <v>51</v>
      </c>
      <c r="D2435" s="78" t="s">
        <v>66571</v>
      </c>
    </row>
    <row r="2436" spans="1:4" ht="13.5">
      <c r="A2436" s="511" t="s">
        <v>28015</v>
      </c>
      <c r="B2436" s="511" t="s">
        <v>23946</v>
      </c>
      <c r="C2436" s="511" t="s">
        <v>51</v>
      </c>
      <c r="D2436" s="78" t="s">
        <v>62897</v>
      </c>
    </row>
    <row r="2437" spans="1:4" ht="13.5">
      <c r="A2437" s="511" t="s">
        <v>28016</v>
      </c>
      <c r="B2437" s="511" t="s">
        <v>23947</v>
      </c>
      <c r="C2437" s="511" t="s">
        <v>51</v>
      </c>
      <c r="D2437" s="78" t="s">
        <v>56953</v>
      </c>
    </row>
    <row r="2438" spans="1:4" ht="13.5">
      <c r="A2438" s="511" t="s">
        <v>28017</v>
      </c>
      <c r="B2438" s="511" t="s">
        <v>23948</v>
      </c>
      <c r="C2438" s="511" t="s">
        <v>51</v>
      </c>
      <c r="D2438" s="78" t="s">
        <v>58874</v>
      </c>
    </row>
    <row r="2439" spans="1:4" ht="13.5">
      <c r="A2439" s="511" t="s">
        <v>28018</v>
      </c>
      <c r="B2439" s="511" t="s">
        <v>23949</v>
      </c>
      <c r="C2439" s="511" t="s">
        <v>51</v>
      </c>
      <c r="D2439" s="78" t="s">
        <v>52686</v>
      </c>
    </row>
    <row r="2440" spans="1:4" ht="13.5">
      <c r="A2440" s="511" t="s">
        <v>28019</v>
      </c>
      <c r="B2440" s="511" t="s">
        <v>23950</v>
      </c>
      <c r="C2440" s="511" t="s">
        <v>51</v>
      </c>
      <c r="D2440" s="78" t="s">
        <v>63300</v>
      </c>
    </row>
    <row r="2441" spans="1:4" ht="13.5">
      <c r="A2441" s="511" t="s">
        <v>28020</v>
      </c>
      <c r="B2441" s="511" t="s">
        <v>23951</v>
      </c>
      <c r="C2441" s="511" t="s">
        <v>51</v>
      </c>
      <c r="D2441" s="78" t="s">
        <v>55879</v>
      </c>
    </row>
    <row r="2442" spans="1:4" ht="13.5">
      <c r="A2442" s="511" t="s">
        <v>28021</v>
      </c>
      <c r="B2442" s="511" t="s">
        <v>23952</v>
      </c>
      <c r="C2442" s="511" t="s">
        <v>51</v>
      </c>
      <c r="D2442" s="78" t="s">
        <v>56364</v>
      </c>
    </row>
    <row r="2443" spans="1:4" ht="13.5">
      <c r="A2443" s="511" t="s">
        <v>28022</v>
      </c>
      <c r="B2443" s="511" t="s">
        <v>23954</v>
      </c>
      <c r="C2443" s="511" t="s">
        <v>51</v>
      </c>
      <c r="D2443" s="78" t="s">
        <v>50807</v>
      </c>
    </row>
    <row r="2444" spans="1:4" ht="13.5">
      <c r="A2444" s="511" t="s">
        <v>28023</v>
      </c>
      <c r="B2444" s="511" t="s">
        <v>23955</v>
      </c>
      <c r="C2444" s="511" t="s">
        <v>51</v>
      </c>
      <c r="D2444" s="78" t="s">
        <v>26216</v>
      </c>
    </row>
    <row r="2445" spans="1:4" ht="13.5">
      <c r="A2445" s="511" t="s">
        <v>28024</v>
      </c>
      <c r="B2445" s="511" t="s">
        <v>23956</v>
      </c>
      <c r="C2445" s="511" t="s">
        <v>51</v>
      </c>
      <c r="D2445" s="78" t="s">
        <v>55191</v>
      </c>
    </row>
    <row r="2446" spans="1:4" ht="13.5">
      <c r="A2446" s="511" t="s">
        <v>28025</v>
      </c>
      <c r="B2446" s="511" t="s">
        <v>23957</v>
      </c>
      <c r="C2446" s="511" t="s">
        <v>51</v>
      </c>
      <c r="D2446" s="78" t="s">
        <v>56953</v>
      </c>
    </row>
    <row r="2447" spans="1:4" ht="13.5">
      <c r="A2447" s="511" t="s">
        <v>28026</v>
      </c>
      <c r="B2447" s="511" t="s">
        <v>23958</v>
      </c>
      <c r="C2447" s="511" t="s">
        <v>51</v>
      </c>
      <c r="D2447" s="78" t="s">
        <v>56953</v>
      </c>
    </row>
    <row r="2448" spans="1:4" ht="13.5">
      <c r="A2448" s="511" t="s">
        <v>28027</v>
      </c>
      <c r="B2448" s="511" t="s">
        <v>23959</v>
      </c>
      <c r="C2448" s="511" t="s">
        <v>51</v>
      </c>
      <c r="D2448" s="78" t="s">
        <v>64511</v>
      </c>
    </row>
    <row r="2449" spans="1:4" ht="13.5">
      <c r="A2449" s="511" t="s">
        <v>28028</v>
      </c>
      <c r="B2449" s="511" t="s">
        <v>23960</v>
      </c>
      <c r="C2449" s="511" t="s">
        <v>51</v>
      </c>
      <c r="D2449" s="78" t="s">
        <v>56357</v>
      </c>
    </row>
    <row r="2450" spans="1:4" ht="13.5">
      <c r="A2450" s="511" t="s">
        <v>28029</v>
      </c>
      <c r="B2450" s="511" t="s">
        <v>23961</v>
      </c>
      <c r="C2450" s="511" t="s">
        <v>51</v>
      </c>
      <c r="D2450" s="78" t="s">
        <v>68099</v>
      </c>
    </row>
    <row r="2451" spans="1:4" ht="13.5">
      <c r="A2451" s="511" t="s">
        <v>28030</v>
      </c>
      <c r="B2451" s="511" t="s">
        <v>23962</v>
      </c>
      <c r="C2451" s="511" t="s">
        <v>51</v>
      </c>
      <c r="D2451" s="78" t="s">
        <v>68100</v>
      </c>
    </row>
    <row r="2452" spans="1:4" ht="13.5">
      <c r="A2452" s="511" t="s">
        <v>28031</v>
      </c>
      <c r="B2452" s="511" t="s">
        <v>23963</v>
      </c>
      <c r="C2452" s="511" t="s">
        <v>51</v>
      </c>
      <c r="D2452" s="78" t="s">
        <v>55753</v>
      </c>
    </row>
    <row r="2453" spans="1:4" ht="13.5">
      <c r="A2453" s="511" t="s">
        <v>28032</v>
      </c>
      <c r="B2453" s="511" t="s">
        <v>23964</v>
      </c>
      <c r="C2453" s="511" t="s">
        <v>51</v>
      </c>
      <c r="D2453" s="78" t="s">
        <v>55421</v>
      </c>
    </row>
    <row r="2454" spans="1:4" ht="13.5">
      <c r="A2454" s="511" t="s">
        <v>28033</v>
      </c>
      <c r="B2454" s="511" t="s">
        <v>23965</v>
      </c>
      <c r="C2454" s="511" t="s">
        <v>51</v>
      </c>
      <c r="D2454" s="78" t="s">
        <v>58531</v>
      </c>
    </row>
    <row r="2455" spans="1:4" ht="13.5">
      <c r="A2455" s="511" t="s">
        <v>28034</v>
      </c>
      <c r="B2455" s="511" t="s">
        <v>23966</v>
      </c>
      <c r="C2455" s="511" t="s">
        <v>51</v>
      </c>
      <c r="D2455" s="78" t="s">
        <v>63847</v>
      </c>
    </row>
    <row r="2456" spans="1:4" ht="13.5">
      <c r="A2456" s="511" t="s">
        <v>28035</v>
      </c>
      <c r="B2456" s="511" t="s">
        <v>23968</v>
      </c>
      <c r="C2456" s="511" t="s">
        <v>51</v>
      </c>
      <c r="D2456" s="78" t="s">
        <v>52280</v>
      </c>
    </row>
    <row r="2457" spans="1:4" ht="13.5">
      <c r="A2457" s="511" t="s">
        <v>28036</v>
      </c>
      <c r="B2457" s="511" t="s">
        <v>23969</v>
      </c>
      <c r="C2457" s="511" t="s">
        <v>51</v>
      </c>
      <c r="D2457" s="78" t="s">
        <v>55770</v>
      </c>
    </row>
    <row r="2458" spans="1:4" ht="13.5">
      <c r="A2458" s="511" t="s">
        <v>28037</v>
      </c>
      <c r="B2458" s="511" t="s">
        <v>23970</v>
      </c>
      <c r="C2458" s="511" t="s">
        <v>51</v>
      </c>
      <c r="D2458" s="78" t="s">
        <v>52966</v>
      </c>
    </row>
    <row r="2459" spans="1:4" ht="13.5">
      <c r="A2459" s="511" t="s">
        <v>28038</v>
      </c>
      <c r="B2459" s="511" t="s">
        <v>23971</v>
      </c>
      <c r="C2459" s="511" t="s">
        <v>51</v>
      </c>
      <c r="D2459" s="78" t="s">
        <v>55637</v>
      </c>
    </row>
    <row r="2460" spans="1:4" ht="13.5">
      <c r="A2460" s="511" t="s">
        <v>28039</v>
      </c>
      <c r="B2460" s="511" t="s">
        <v>23972</v>
      </c>
      <c r="C2460" s="511" t="s">
        <v>51</v>
      </c>
      <c r="D2460" s="78" t="s">
        <v>55730</v>
      </c>
    </row>
    <row r="2461" spans="1:4" ht="13.5">
      <c r="A2461" s="511" t="s">
        <v>28040</v>
      </c>
      <c r="B2461" s="511" t="s">
        <v>23974</v>
      </c>
      <c r="C2461" s="511" t="s">
        <v>51</v>
      </c>
      <c r="D2461" s="78" t="s">
        <v>55421</v>
      </c>
    </row>
    <row r="2462" spans="1:4" ht="13.5">
      <c r="A2462" s="511" t="s">
        <v>28041</v>
      </c>
      <c r="B2462" s="511" t="s">
        <v>23975</v>
      </c>
      <c r="C2462" s="511" t="s">
        <v>51</v>
      </c>
      <c r="D2462" s="78" t="s">
        <v>56781</v>
      </c>
    </row>
    <row r="2463" spans="1:4" ht="13.5">
      <c r="A2463" s="511" t="s">
        <v>28042</v>
      </c>
      <c r="B2463" s="511" t="s">
        <v>23976</v>
      </c>
      <c r="C2463" s="511" t="s">
        <v>51</v>
      </c>
      <c r="D2463" s="78" t="s">
        <v>65795</v>
      </c>
    </row>
    <row r="2464" spans="1:4" ht="13.5">
      <c r="A2464" s="511" t="s">
        <v>28043</v>
      </c>
      <c r="B2464" s="511" t="s">
        <v>23977</v>
      </c>
      <c r="C2464" s="511" t="s">
        <v>51</v>
      </c>
      <c r="D2464" s="78" t="s">
        <v>52280</v>
      </c>
    </row>
    <row r="2465" spans="1:4" ht="13.5">
      <c r="A2465" s="511" t="s">
        <v>28044</v>
      </c>
      <c r="B2465" s="511" t="s">
        <v>23978</v>
      </c>
      <c r="C2465" s="511" t="s">
        <v>51</v>
      </c>
      <c r="D2465" s="78" t="s">
        <v>55785</v>
      </c>
    </row>
    <row r="2466" spans="1:4" ht="13.5">
      <c r="A2466" s="511" t="s">
        <v>28045</v>
      </c>
      <c r="B2466" s="511" t="s">
        <v>23979</v>
      </c>
      <c r="C2466" s="511" t="s">
        <v>51</v>
      </c>
      <c r="D2466" s="78" t="s">
        <v>26258</v>
      </c>
    </row>
    <row r="2467" spans="1:4" ht="13.5">
      <c r="A2467" s="511" t="s">
        <v>28046</v>
      </c>
      <c r="B2467" s="511" t="s">
        <v>23980</v>
      </c>
      <c r="C2467" s="511" t="s">
        <v>51</v>
      </c>
      <c r="D2467" s="78" t="s">
        <v>51423</v>
      </c>
    </row>
    <row r="2468" spans="1:4" ht="13.5">
      <c r="A2468" s="511" t="s">
        <v>28047</v>
      </c>
      <c r="B2468" s="511" t="s">
        <v>23981</v>
      </c>
      <c r="C2468" s="511" t="s">
        <v>51</v>
      </c>
      <c r="D2468" s="78" t="s">
        <v>68101</v>
      </c>
    </row>
    <row r="2469" spans="1:4" ht="13.5">
      <c r="A2469" s="511" t="s">
        <v>28048</v>
      </c>
      <c r="B2469" s="511" t="s">
        <v>23983</v>
      </c>
      <c r="C2469" s="511" t="s">
        <v>51</v>
      </c>
      <c r="D2469" s="78" t="s">
        <v>56998</v>
      </c>
    </row>
    <row r="2470" spans="1:4" ht="13.5">
      <c r="A2470" s="511" t="s">
        <v>28049</v>
      </c>
      <c r="B2470" s="511" t="s">
        <v>23984</v>
      </c>
      <c r="C2470" s="511" t="s">
        <v>51</v>
      </c>
      <c r="D2470" s="78" t="s">
        <v>49465</v>
      </c>
    </row>
    <row r="2471" spans="1:4" ht="13.5">
      <c r="A2471" s="511" t="s">
        <v>28050</v>
      </c>
      <c r="B2471" s="511" t="s">
        <v>23985</v>
      </c>
      <c r="C2471" s="511" t="s">
        <v>51</v>
      </c>
      <c r="D2471" s="78" t="s">
        <v>59600</v>
      </c>
    </row>
    <row r="2472" spans="1:4" ht="13.5">
      <c r="A2472" s="511" t="s">
        <v>28051</v>
      </c>
      <c r="B2472" s="511" t="s">
        <v>23986</v>
      </c>
      <c r="C2472" s="511" t="s">
        <v>51</v>
      </c>
      <c r="D2472" s="78" t="s">
        <v>55314</v>
      </c>
    </row>
    <row r="2473" spans="1:4" ht="13.5">
      <c r="A2473" s="511" t="s">
        <v>28052</v>
      </c>
      <c r="B2473" s="511" t="s">
        <v>23987</v>
      </c>
      <c r="C2473" s="511" t="s">
        <v>51</v>
      </c>
      <c r="D2473" s="78" t="s">
        <v>55350</v>
      </c>
    </row>
    <row r="2474" spans="1:4" ht="13.5">
      <c r="A2474" s="511" t="s">
        <v>28053</v>
      </c>
      <c r="B2474" s="511" t="s">
        <v>23988</v>
      </c>
      <c r="C2474" s="511" t="s">
        <v>51</v>
      </c>
      <c r="D2474" s="78" t="s">
        <v>68102</v>
      </c>
    </row>
    <row r="2475" spans="1:4" ht="13.5">
      <c r="A2475" s="511" t="s">
        <v>28054</v>
      </c>
      <c r="B2475" s="511" t="s">
        <v>23989</v>
      </c>
      <c r="C2475" s="511" t="s">
        <v>51</v>
      </c>
      <c r="D2475" s="78" t="s">
        <v>58186</v>
      </c>
    </row>
    <row r="2476" spans="1:4" ht="13.5">
      <c r="A2476" s="511" t="s">
        <v>28055</v>
      </c>
      <c r="B2476" s="511" t="s">
        <v>23990</v>
      </c>
      <c r="C2476" s="511" t="s">
        <v>51</v>
      </c>
      <c r="D2476" s="78" t="s">
        <v>56562</v>
      </c>
    </row>
    <row r="2477" spans="1:4" ht="13.5">
      <c r="A2477" s="511" t="s">
        <v>28056</v>
      </c>
      <c r="B2477" s="511" t="s">
        <v>23991</v>
      </c>
      <c r="C2477" s="511" t="s">
        <v>51</v>
      </c>
      <c r="D2477" s="78" t="s">
        <v>55294</v>
      </c>
    </row>
    <row r="2478" spans="1:4" ht="13.5">
      <c r="A2478" s="511" t="s">
        <v>28057</v>
      </c>
      <c r="B2478" s="511" t="s">
        <v>23992</v>
      </c>
      <c r="C2478" s="511" t="s">
        <v>51</v>
      </c>
      <c r="D2478" s="78" t="s">
        <v>63675</v>
      </c>
    </row>
    <row r="2479" spans="1:4" ht="13.5">
      <c r="A2479" s="511" t="s">
        <v>28058</v>
      </c>
      <c r="B2479" s="511" t="s">
        <v>23993</v>
      </c>
      <c r="C2479" s="511" t="s">
        <v>51</v>
      </c>
      <c r="D2479" s="78" t="s">
        <v>68103</v>
      </c>
    </row>
    <row r="2480" spans="1:4" ht="13.5">
      <c r="A2480" s="511" t="s">
        <v>28059</v>
      </c>
      <c r="B2480" s="511" t="s">
        <v>23994</v>
      </c>
      <c r="C2480" s="511" t="s">
        <v>51</v>
      </c>
      <c r="D2480" s="78" t="s">
        <v>55407</v>
      </c>
    </row>
    <row r="2481" spans="1:4" ht="13.5">
      <c r="A2481" s="511" t="s">
        <v>28060</v>
      </c>
      <c r="B2481" s="511" t="s">
        <v>23995</v>
      </c>
      <c r="C2481" s="511" t="s">
        <v>51</v>
      </c>
      <c r="D2481" s="78" t="s">
        <v>65172</v>
      </c>
    </row>
    <row r="2482" spans="1:4" ht="13.5">
      <c r="A2482" s="511" t="s">
        <v>28061</v>
      </c>
      <c r="B2482" s="511" t="s">
        <v>23996</v>
      </c>
      <c r="C2482" s="511" t="s">
        <v>51</v>
      </c>
      <c r="D2482" s="78" t="s">
        <v>55669</v>
      </c>
    </row>
    <row r="2483" spans="1:4" ht="13.5">
      <c r="A2483" s="511" t="s">
        <v>28062</v>
      </c>
      <c r="B2483" s="511" t="s">
        <v>23997</v>
      </c>
      <c r="C2483" s="511" t="s">
        <v>51</v>
      </c>
      <c r="D2483" s="78" t="s">
        <v>55280</v>
      </c>
    </row>
    <row r="2484" spans="1:4" ht="13.5">
      <c r="A2484" s="511" t="s">
        <v>28063</v>
      </c>
      <c r="B2484" s="511" t="s">
        <v>68104</v>
      </c>
      <c r="C2484" s="511" t="s">
        <v>51</v>
      </c>
      <c r="D2484" s="78" t="s">
        <v>53507</v>
      </c>
    </row>
    <row r="2485" spans="1:4" ht="13.5">
      <c r="A2485" s="511" t="s">
        <v>28064</v>
      </c>
      <c r="B2485" s="511" t="s">
        <v>68105</v>
      </c>
      <c r="C2485" s="511" t="s">
        <v>51</v>
      </c>
      <c r="D2485" s="78" t="s">
        <v>63674</v>
      </c>
    </row>
    <row r="2486" spans="1:4" ht="13.5">
      <c r="A2486" s="511" t="s">
        <v>51067</v>
      </c>
      <c r="B2486" s="511" t="s">
        <v>51068</v>
      </c>
      <c r="C2486" s="511" t="s">
        <v>51</v>
      </c>
      <c r="D2486" s="78" t="s">
        <v>56268</v>
      </c>
    </row>
    <row r="2487" spans="1:4" ht="13.5">
      <c r="A2487" s="511" t="s">
        <v>28065</v>
      </c>
      <c r="B2487" s="511" t="s">
        <v>68106</v>
      </c>
      <c r="C2487" s="511" t="s">
        <v>51</v>
      </c>
      <c r="D2487" s="78" t="s">
        <v>54415</v>
      </c>
    </row>
    <row r="2488" spans="1:4" ht="13.5">
      <c r="A2488" s="511" t="s">
        <v>28066</v>
      </c>
      <c r="B2488" s="511" t="s">
        <v>68107</v>
      </c>
      <c r="C2488" s="511" t="s">
        <v>51</v>
      </c>
      <c r="D2488" s="78" t="s">
        <v>56453</v>
      </c>
    </row>
    <row r="2489" spans="1:4" ht="13.5">
      <c r="A2489" s="511" t="s">
        <v>28067</v>
      </c>
      <c r="B2489" s="511" t="s">
        <v>68108</v>
      </c>
      <c r="C2489" s="511" t="s">
        <v>51</v>
      </c>
      <c r="D2489" s="78" t="s">
        <v>58664</v>
      </c>
    </row>
    <row r="2490" spans="1:4" ht="13.5">
      <c r="A2490" s="511" t="s">
        <v>28068</v>
      </c>
      <c r="B2490" s="511" t="s">
        <v>68109</v>
      </c>
      <c r="C2490" s="511" t="s">
        <v>51</v>
      </c>
      <c r="D2490" s="78" t="s">
        <v>56299</v>
      </c>
    </row>
    <row r="2491" spans="1:4" ht="13.5">
      <c r="A2491" s="511" t="s">
        <v>28069</v>
      </c>
      <c r="B2491" s="511" t="s">
        <v>68110</v>
      </c>
      <c r="C2491" s="511" t="s">
        <v>51</v>
      </c>
      <c r="D2491" s="78" t="s">
        <v>68101</v>
      </c>
    </row>
    <row r="2492" spans="1:4" ht="13.5">
      <c r="A2492" s="511" t="s">
        <v>28070</v>
      </c>
      <c r="B2492" s="511" t="s">
        <v>68111</v>
      </c>
      <c r="C2492" s="511" t="s">
        <v>51</v>
      </c>
      <c r="D2492" s="78" t="s">
        <v>63956</v>
      </c>
    </row>
    <row r="2493" spans="1:4" ht="13.5">
      <c r="A2493" s="511" t="s">
        <v>51069</v>
      </c>
      <c r="B2493" s="511" t="s">
        <v>68112</v>
      </c>
      <c r="C2493" s="511" t="s">
        <v>51</v>
      </c>
      <c r="D2493" s="78" t="s">
        <v>51107</v>
      </c>
    </row>
    <row r="2494" spans="1:4" ht="13.5">
      <c r="A2494" s="511" t="s">
        <v>28071</v>
      </c>
      <c r="B2494" s="511" t="s">
        <v>68113</v>
      </c>
      <c r="C2494" s="511" t="s">
        <v>51</v>
      </c>
      <c r="D2494" s="78" t="s">
        <v>52304</v>
      </c>
    </row>
    <row r="2495" spans="1:4" ht="13.5">
      <c r="A2495" s="511" t="s">
        <v>28072</v>
      </c>
      <c r="B2495" s="511" t="s">
        <v>68114</v>
      </c>
      <c r="C2495" s="511" t="s">
        <v>51</v>
      </c>
      <c r="D2495" s="78" t="s">
        <v>55335</v>
      </c>
    </row>
    <row r="2496" spans="1:4" ht="13.5">
      <c r="A2496" s="511" t="s">
        <v>28073</v>
      </c>
      <c r="B2496" s="511" t="s">
        <v>68115</v>
      </c>
      <c r="C2496" s="511" t="s">
        <v>51</v>
      </c>
      <c r="D2496" s="78" t="s">
        <v>56337</v>
      </c>
    </row>
    <row r="2497" spans="1:4" ht="13.5">
      <c r="A2497" s="511" t="s">
        <v>28074</v>
      </c>
      <c r="B2497" s="511" t="s">
        <v>68116</v>
      </c>
      <c r="C2497" s="511" t="s">
        <v>51</v>
      </c>
      <c r="D2497" s="78" t="s">
        <v>55780</v>
      </c>
    </row>
    <row r="2498" spans="1:4" ht="13.5">
      <c r="A2498" s="511" t="s">
        <v>28075</v>
      </c>
      <c r="B2498" s="511" t="s">
        <v>52980</v>
      </c>
      <c r="C2498" s="511" t="s">
        <v>51</v>
      </c>
      <c r="D2498" s="78" t="s">
        <v>56981</v>
      </c>
    </row>
    <row r="2499" spans="1:4" ht="13.5">
      <c r="A2499" s="511" t="s">
        <v>28076</v>
      </c>
      <c r="B2499" s="511" t="s">
        <v>52981</v>
      </c>
      <c r="C2499" s="511" t="s">
        <v>51</v>
      </c>
      <c r="D2499" s="78" t="s">
        <v>53676</v>
      </c>
    </row>
    <row r="2500" spans="1:4" ht="13.5">
      <c r="A2500" s="511" t="s">
        <v>28077</v>
      </c>
      <c r="B2500" s="511" t="s">
        <v>52982</v>
      </c>
      <c r="C2500" s="511" t="s">
        <v>51</v>
      </c>
      <c r="D2500" s="78" t="s">
        <v>56581</v>
      </c>
    </row>
    <row r="2501" spans="1:4" ht="13.5">
      <c r="A2501" s="511" t="s">
        <v>28078</v>
      </c>
      <c r="B2501" s="511" t="s">
        <v>52983</v>
      </c>
      <c r="C2501" s="511" t="s">
        <v>51</v>
      </c>
      <c r="D2501" s="78" t="s">
        <v>55813</v>
      </c>
    </row>
    <row r="2502" spans="1:4" ht="13.5">
      <c r="A2502" s="511" t="s">
        <v>28079</v>
      </c>
      <c r="B2502" s="511" t="s">
        <v>52984</v>
      </c>
      <c r="C2502" s="511" t="s">
        <v>51</v>
      </c>
      <c r="D2502" s="78" t="s">
        <v>55446</v>
      </c>
    </row>
    <row r="2503" spans="1:4" ht="13.5">
      <c r="A2503" s="511" t="s">
        <v>28080</v>
      </c>
      <c r="B2503" s="511" t="s">
        <v>52985</v>
      </c>
      <c r="C2503" s="511" t="s">
        <v>51</v>
      </c>
      <c r="D2503" s="78" t="s">
        <v>53491</v>
      </c>
    </row>
    <row r="2504" spans="1:4" ht="13.5">
      <c r="A2504" s="511" t="s">
        <v>28081</v>
      </c>
      <c r="B2504" s="511" t="s">
        <v>24000</v>
      </c>
      <c r="C2504" s="511" t="s">
        <v>51</v>
      </c>
      <c r="D2504" s="78" t="s">
        <v>55427</v>
      </c>
    </row>
    <row r="2505" spans="1:4" ht="13.5">
      <c r="A2505" s="511" t="s">
        <v>28082</v>
      </c>
      <c r="B2505" s="511" t="s">
        <v>24001</v>
      </c>
      <c r="C2505" s="511" t="s">
        <v>51</v>
      </c>
      <c r="D2505" s="78" t="s">
        <v>54420</v>
      </c>
    </row>
    <row r="2506" spans="1:4" ht="13.5">
      <c r="A2506" s="511" t="s">
        <v>28083</v>
      </c>
      <c r="B2506" s="511" t="s">
        <v>24002</v>
      </c>
      <c r="C2506" s="511" t="s">
        <v>51</v>
      </c>
      <c r="D2506" s="78" t="s">
        <v>60608</v>
      </c>
    </row>
    <row r="2507" spans="1:4" ht="13.5">
      <c r="A2507" s="511" t="s">
        <v>28084</v>
      </c>
      <c r="B2507" s="511" t="s">
        <v>24003</v>
      </c>
      <c r="C2507" s="511" t="s">
        <v>51</v>
      </c>
      <c r="D2507" s="78" t="s">
        <v>54437</v>
      </c>
    </row>
    <row r="2508" spans="1:4" ht="13.5">
      <c r="A2508" s="511" t="s">
        <v>28085</v>
      </c>
      <c r="B2508" s="511" t="s">
        <v>24004</v>
      </c>
      <c r="C2508" s="511" t="s">
        <v>51</v>
      </c>
      <c r="D2508" s="78" t="s">
        <v>55770</v>
      </c>
    </row>
    <row r="2509" spans="1:4" ht="13.5">
      <c r="A2509" s="511" t="s">
        <v>28086</v>
      </c>
      <c r="B2509" s="511" t="s">
        <v>24005</v>
      </c>
      <c r="C2509" s="511" t="s">
        <v>51</v>
      </c>
      <c r="D2509" s="78" t="s">
        <v>53664</v>
      </c>
    </row>
    <row r="2510" spans="1:4" ht="13.5">
      <c r="A2510" s="511" t="s">
        <v>28087</v>
      </c>
      <c r="B2510" s="511" t="s">
        <v>24006</v>
      </c>
      <c r="C2510" s="511" t="s">
        <v>51</v>
      </c>
      <c r="D2510" s="78" t="s">
        <v>63657</v>
      </c>
    </row>
    <row r="2511" spans="1:4" ht="13.5">
      <c r="A2511" s="511" t="s">
        <v>68117</v>
      </c>
      <c r="B2511" s="511" t="s">
        <v>68118</v>
      </c>
      <c r="C2511" s="511" t="s">
        <v>51</v>
      </c>
      <c r="D2511" s="78" t="s">
        <v>55442</v>
      </c>
    </row>
    <row r="2512" spans="1:4" ht="13.5">
      <c r="A2512" s="511" t="s">
        <v>49702</v>
      </c>
      <c r="B2512" s="511" t="s">
        <v>49703</v>
      </c>
      <c r="C2512" s="511" t="s">
        <v>51</v>
      </c>
      <c r="D2512" s="78" t="s">
        <v>61273</v>
      </c>
    </row>
    <row r="2513" spans="1:4" ht="13.5">
      <c r="A2513" s="511" t="s">
        <v>49704</v>
      </c>
      <c r="B2513" s="511" t="s">
        <v>49705</v>
      </c>
      <c r="C2513" s="511" t="s">
        <v>51</v>
      </c>
      <c r="D2513" s="78" t="s">
        <v>56485</v>
      </c>
    </row>
    <row r="2514" spans="1:4" ht="13.5">
      <c r="A2514" s="511" t="s">
        <v>49706</v>
      </c>
      <c r="B2514" s="511" t="s">
        <v>49707</v>
      </c>
      <c r="C2514" s="511" t="s">
        <v>51</v>
      </c>
      <c r="D2514" s="78" t="s">
        <v>56602</v>
      </c>
    </row>
    <row r="2515" spans="1:4" ht="13.5">
      <c r="A2515" s="511" t="s">
        <v>68119</v>
      </c>
      <c r="B2515" s="511" t="s">
        <v>68120</v>
      </c>
      <c r="C2515" s="511" t="s">
        <v>51</v>
      </c>
      <c r="D2515" s="78" t="s">
        <v>52987</v>
      </c>
    </row>
    <row r="2516" spans="1:4" ht="13.5">
      <c r="A2516" s="511" t="s">
        <v>68121</v>
      </c>
      <c r="B2516" s="511" t="s">
        <v>68122</v>
      </c>
      <c r="C2516" s="511" t="s">
        <v>51</v>
      </c>
      <c r="D2516" s="78" t="s">
        <v>57270</v>
      </c>
    </row>
    <row r="2517" spans="1:4" ht="13.5">
      <c r="A2517" s="511" t="s">
        <v>68123</v>
      </c>
      <c r="B2517" s="511" t="s">
        <v>68124</v>
      </c>
      <c r="C2517" s="511" t="s">
        <v>51</v>
      </c>
      <c r="D2517" s="78" t="s">
        <v>26256</v>
      </c>
    </row>
    <row r="2518" spans="1:4" ht="13.5">
      <c r="A2518" s="511" t="s">
        <v>68125</v>
      </c>
      <c r="B2518" s="511" t="s">
        <v>68126</v>
      </c>
      <c r="C2518" s="511" t="s">
        <v>51</v>
      </c>
      <c r="D2518" s="78" t="s">
        <v>68127</v>
      </c>
    </row>
    <row r="2519" spans="1:4" ht="13.5">
      <c r="A2519" s="511" t="s">
        <v>68128</v>
      </c>
      <c r="B2519" s="511" t="s">
        <v>68129</v>
      </c>
      <c r="C2519" s="511" t="s">
        <v>51</v>
      </c>
      <c r="D2519" s="78" t="s">
        <v>55841</v>
      </c>
    </row>
    <row r="2520" spans="1:4" ht="13.5">
      <c r="A2520" s="511" t="s">
        <v>28088</v>
      </c>
      <c r="B2520" s="511" t="s">
        <v>68130</v>
      </c>
      <c r="C2520" s="511" t="s">
        <v>22</v>
      </c>
      <c r="D2520" s="78" t="s">
        <v>68131</v>
      </c>
    </row>
    <row r="2521" spans="1:4" ht="13.5">
      <c r="A2521" s="511" t="s">
        <v>28089</v>
      </c>
      <c r="B2521" s="511" t="s">
        <v>68132</v>
      </c>
      <c r="C2521" s="511" t="s">
        <v>22</v>
      </c>
      <c r="D2521" s="78" t="s">
        <v>68133</v>
      </c>
    </row>
    <row r="2522" spans="1:4" ht="13.5">
      <c r="A2522" s="511" t="s">
        <v>28090</v>
      </c>
      <c r="B2522" s="511" t="s">
        <v>68134</v>
      </c>
      <c r="C2522" s="511" t="s">
        <v>22</v>
      </c>
      <c r="D2522" s="78" t="s">
        <v>68135</v>
      </c>
    </row>
    <row r="2523" spans="1:4" ht="13.5">
      <c r="A2523" s="511" t="s">
        <v>28091</v>
      </c>
      <c r="B2523" s="511" t="s">
        <v>68136</v>
      </c>
      <c r="C2523" s="511" t="s">
        <v>22</v>
      </c>
      <c r="D2523" s="78" t="s">
        <v>68137</v>
      </c>
    </row>
    <row r="2524" spans="1:4" ht="13.5">
      <c r="A2524" s="511" t="s">
        <v>28092</v>
      </c>
      <c r="B2524" s="511" t="s">
        <v>68138</v>
      </c>
      <c r="C2524" s="511" t="s">
        <v>22</v>
      </c>
      <c r="D2524" s="78" t="s">
        <v>68139</v>
      </c>
    </row>
    <row r="2525" spans="1:4" ht="13.5">
      <c r="A2525" s="511" t="s">
        <v>28093</v>
      </c>
      <c r="B2525" s="511" t="s">
        <v>68140</v>
      </c>
      <c r="C2525" s="511" t="s">
        <v>22</v>
      </c>
      <c r="D2525" s="78" t="s">
        <v>68141</v>
      </c>
    </row>
    <row r="2526" spans="1:4" ht="13.5">
      <c r="A2526" s="511" t="s">
        <v>28094</v>
      </c>
      <c r="B2526" s="511" t="s">
        <v>68142</v>
      </c>
      <c r="C2526" s="511" t="s">
        <v>22</v>
      </c>
      <c r="D2526" s="78" t="s">
        <v>68143</v>
      </c>
    </row>
    <row r="2527" spans="1:4" ht="13.5">
      <c r="A2527" s="511" t="s">
        <v>28095</v>
      </c>
      <c r="B2527" s="511" t="s">
        <v>68144</v>
      </c>
      <c r="C2527" s="511" t="s">
        <v>22</v>
      </c>
      <c r="D2527" s="78" t="s">
        <v>68145</v>
      </c>
    </row>
    <row r="2528" spans="1:4" ht="13.5">
      <c r="A2528" s="511" t="s">
        <v>28096</v>
      </c>
      <c r="B2528" s="511" t="s">
        <v>68146</v>
      </c>
      <c r="C2528" s="511" t="s">
        <v>22</v>
      </c>
      <c r="D2528" s="78" t="s">
        <v>68147</v>
      </c>
    </row>
    <row r="2529" spans="1:4" ht="13.5">
      <c r="A2529" s="511" t="s">
        <v>28097</v>
      </c>
      <c r="B2529" s="511" t="s">
        <v>68148</v>
      </c>
      <c r="C2529" s="511" t="s">
        <v>22</v>
      </c>
      <c r="D2529" s="78" t="s">
        <v>68149</v>
      </c>
    </row>
    <row r="2530" spans="1:4" ht="13.5">
      <c r="A2530" s="511" t="s">
        <v>28098</v>
      </c>
      <c r="B2530" s="511" t="s">
        <v>68150</v>
      </c>
      <c r="C2530" s="511" t="s">
        <v>22</v>
      </c>
      <c r="D2530" s="78" t="s">
        <v>55344</v>
      </c>
    </row>
    <row r="2531" spans="1:4" ht="13.5">
      <c r="A2531" s="511" t="s">
        <v>28099</v>
      </c>
      <c r="B2531" s="511" t="s">
        <v>68151</v>
      </c>
      <c r="C2531" s="511" t="s">
        <v>22</v>
      </c>
      <c r="D2531" s="78" t="s">
        <v>68152</v>
      </c>
    </row>
    <row r="2532" spans="1:4" ht="13.5">
      <c r="A2532" s="511" t="s">
        <v>28100</v>
      </c>
      <c r="B2532" s="511" t="s">
        <v>68153</v>
      </c>
      <c r="C2532" s="511" t="s">
        <v>22</v>
      </c>
      <c r="D2532" s="78" t="s">
        <v>68154</v>
      </c>
    </row>
    <row r="2533" spans="1:4" ht="13.5">
      <c r="A2533" s="511" t="s">
        <v>28101</v>
      </c>
      <c r="B2533" s="511" t="s">
        <v>68155</v>
      </c>
      <c r="C2533" s="511" t="s">
        <v>22</v>
      </c>
      <c r="D2533" s="78" t="s">
        <v>68156</v>
      </c>
    </row>
    <row r="2534" spans="1:4" ht="13.5">
      <c r="A2534" s="511" t="s">
        <v>28102</v>
      </c>
      <c r="B2534" s="511" t="s">
        <v>68157</v>
      </c>
      <c r="C2534" s="511" t="s">
        <v>22</v>
      </c>
      <c r="D2534" s="78" t="s">
        <v>68158</v>
      </c>
    </row>
    <row r="2535" spans="1:4" ht="13.5">
      <c r="A2535" s="511" t="s">
        <v>28103</v>
      </c>
      <c r="B2535" s="511" t="s">
        <v>68159</v>
      </c>
      <c r="C2535" s="511" t="s">
        <v>22</v>
      </c>
      <c r="D2535" s="78" t="s">
        <v>68160</v>
      </c>
    </row>
    <row r="2536" spans="1:4" ht="13.5">
      <c r="A2536" s="511" t="s">
        <v>28104</v>
      </c>
      <c r="B2536" s="511" t="s">
        <v>68161</v>
      </c>
      <c r="C2536" s="511" t="s">
        <v>22</v>
      </c>
      <c r="D2536" s="78" t="s">
        <v>68162</v>
      </c>
    </row>
    <row r="2537" spans="1:4" ht="13.5">
      <c r="A2537" s="511" t="s">
        <v>28105</v>
      </c>
      <c r="B2537" s="511" t="s">
        <v>68163</v>
      </c>
      <c r="C2537" s="511" t="s">
        <v>22</v>
      </c>
      <c r="D2537" s="78" t="s">
        <v>68164</v>
      </c>
    </row>
    <row r="2538" spans="1:4" ht="13.5">
      <c r="A2538" s="511" t="s">
        <v>28106</v>
      </c>
      <c r="B2538" s="511" t="s">
        <v>68165</v>
      </c>
      <c r="C2538" s="511" t="s">
        <v>22</v>
      </c>
      <c r="D2538" s="78" t="s">
        <v>63874</v>
      </c>
    </row>
    <row r="2539" spans="1:4" ht="13.5">
      <c r="A2539" s="511" t="s">
        <v>28107</v>
      </c>
      <c r="B2539" s="511" t="s">
        <v>68166</v>
      </c>
      <c r="C2539" s="511" t="s">
        <v>22</v>
      </c>
      <c r="D2539" s="78" t="s">
        <v>68167</v>
      </c>
    </row>
    <row r="2540" spans="1:4" ht="13.5">
      <c r="A2540" s="511" t="s">
        <v>28108</v>
      </c>
      <c r="B2540" s="511" t="s">
        <v>68168</v>
      </c>
      <c r="C2540" s="511" t="s">
        <v>22</v>
      </c>
      <c r="D2540" s="78" t="s">
        <v>68169</v>
      </c>
    </row>
    <row r="2541" spans="1:4" ht="13.5">
      <c r="A2541" s="511" t="s">
        <v>28109</v>
      </c>
      <c r="B2541" s="511" t="s">
        <v>68170</v>
      </c>
      <c r="C2541" s="511" t="s">
        <v>22</v>
      </c>
      <c r="D2541" s="78" t="s">
        <v>68171</v>
      </c>
    </row>
    <row r="2542" spans="1:4" ht="13.5">
      <c r="A2542" s="511" t="s">
        <v>28110</v>
      </c>
      <c r="B2542" s="511" t="s">
        <v>68172</v>
      </c>
      <c r="C2542" s="511" t="s">
        <v>22</v>
      </c>
      <c r="D2542" s="78" t="s">
        <v>68173</v>
      </c>
    </row>
    <row r="2543" spans="1:4" ht="13.5">
      <c r="A2543" s="511" t="s">
        <v>28111</v>
      </c>
      <c r="B2543" s="511" t="s">
        <v>68174</v>
      </c>
      <c r="C2543" s="511" t="s">
        <v>22</v>
      </c>
      <c r="D2543" s="78" t="s">
        <v>68175</v>
      </c>
    </row>
    <row r="2544" spans="1:4" ht="13.5">
      <c r="A2544" s="511" t="s">
        <v>28112</v>
      </c>
      <c r="B2544" s="511" t="s">
        <v>68176</v>
      </c>
      <c r="C2544" s="511" t="s">
        <v>22</v>
      </c>
      <c r="D2544" s="78" t="s">
        <v>68177</v>
      </c>
    </row>
    <row r="2545" spans="1:4" ht="13.5">
      <c r="A2545" s="511" t="s">
        <v>28113</v>
      </c>
      <c r="B2545" s="511" t="s">
        <v>24007</v>
      </c>
      <c r="C2545" s="511" t="s">
        <v>22</v>
      </c>
      <c r="D2545" s="78" t="s">
        <v>68178</v>
      </c>
    </row>
    <row r="2546" spans="1:4" ht="13.5">
      <c r="A2546" s="511" t="s">
        <v>28114</v>
      </c>
      <c r="B2546" s="511" t="s">
        <v>24008</v>
      </c>
      <c r="C2546" s="511" t="s">
        <v>22</v>
      </c>
      <c r="D2546" s="78" t="s">
        <v>68179</v>
      </c>
    </row>
    <row r="2547" spans="1:4" ht="13.5">
      <c r="A2547" s="511" t="s">
        <v>28115</v>
      </c>
      <c r="B2547" s="511" t="s">
        <v>24009</v>
      </c>
      <c r="C2547" s="511" t="s">
        <v>22</v>
      </c>
      <c r="D2547" s="78" t="s">
        <v>68180</v>
      </c>
    </row>
    <row r="2548" spans="1:4" ht="13.5">
      <c r="A2548" s="511" t="s">
        <v>28116</v>
      </c>
      <c r="B2548" s="511" t="s">
        <v>24010</v>
      </c>
      <c r="C2548" s="511" t="s">
        <v>22</v>
      </c>
      <c r="D2548" s="78" t="s">
        <v>68181</v>
      </c>
    </row>
    <row r="2549" spans="1:4" ht="13.5">
      <c r="A2549" s="511" t="s">
        <v>28117</v>
      </c>
      <c r="B2549" s="511" t="s">
        <v>68182</v>
      </c>
      <c r="C2549" s="511" t="s">
        <v>22</v>
      </c>
      <c r="D2549" s="78" t="s">
        <v>68183</v>
      </c>
    </row>
    <row r="2550" spans="1:4" ht="13.5">
      <c r="A2550" s="511" t="s">
        <v>28118</v>
      </c>
      <c r="B2550" s="511" t="s">
        <v>68184</v>
      </c>
      <c r="C2550" s="511" t="s">
        <v>22</v>
      </c>
      <c r="D2550" s="78" t="s">
        <v>68185</v>
      </c>
    </row>
    <row r="2551" spans="1:4" ht="13.5">
      <c r="A2551" s="511" t="s">
        <v>28119</v>
      </c>
      <c r="B2551" s="511" t="s">
        <v>68186</v>
      </c>
      <c r="C2551" s="511" t="s">
        <v>22</v>
      </c>
      <c r="D2551" s="78" t="s">
        <v>68187</v>
      </c>
    </row>
    <row r="2552" spans="1:4" ht="13.5">
      <c r="A2552" s="511" t="s">
        <v>28120</v>
      </c>
      <c r="B2552" s="511" t="s">
        <v>68188</v>
      </c>
      <c r="C2552" s="511" t="s">
        <v>22</v>
      </c>
      <c r="D2552" s="78" t="s">
        <v>68189</v>
      </c>
    </row>
    <row r="2553" spans="1:4" ht="13.5">
      <c r="A2553" s="511" t="s">
        <v>28121</v>
      </c>
      <c r="B2553" s="511" t="s">
        <v>68190</v>
      </c>
      <c r="C2553" s="511" t="s">
        <v>22</v>
      </c>
      <c r="D2553" s="78" t="s">
        <v>68191</v>
      </c>
    </row>
    <row r="2554" spans="1:4" ht="13.5">
      <c r="A2554" s="511" t="s">
        <v>28122</v>
      </c>
      <c r="B2554" s="511" t="s">
        <v>68192</v>
      </c>
      <c r="C2554" s="511" t="s">
        <v>22</v>
      </c>
      <c r="D2554" s="78" t="s">
        <v>68193</v>
      </c>
    </row>
    <row r="2555" spans="1:4" ht="13.5">
      <c r="A2555" s="511" t="s">
        <v>28123</v>
      </c>
      <c r="B2555" s="511" t="s">
        <v>68194</v>
      </c>
      <c r="C2555" s="511" t="s">
        <v>22</v>
      </c>
      <c r="D2555" s="78" t="s">
        <v>68195</v>
      </c>
    </row>
    <row r="2556" spans="1:4" ht="13.5">
      <c r="A2556" s="511" t="s">
        <v>28124</v>
      </c>
      <c r="B2556" s="511" t="s">
        <v>68196</v>
      </c>
      <c r="C2556" s="511" t="s">
        <v>22</v>
      </c>
      <c r="D2556" s="78" t="s">
        <v>68197</v>
      </c>
    </row>
    <row r="2557" spans="1:4" ht="13.5">
      <c r="A2557" s="511" t="s">
        <v>28125</v>
      </c>
      <c r="B2557" s="511" t="s">
        <v>68198</v>
      </c>
      <c r="C2557" s="511" t="s">
        <v>22</v>
      </c>
      <c r="D2557" s="78" t="s">
        <v>68199</v>
      </c>
    </row>
    <row r="2558" spans="1:4" ht="13.5">
      <c r="A2558" s="511" t="s">
        <v>28126</v>
      </c>
      <c r="B2558" s="511" t="s">
        <v>68200</v>
      </c>
      <c r="C2558" s="511" t="s">
        <v>22</v>
      </c>
      <c r="D2558" s="78" t="s">
        <v>68201</v>
      </c>
    </row>
    <row r="2559" spans="1:4" ht="13.5">
      <c r="A2559" s="511" t="s">
        <v>68202</v>
      </c>
      <c r="B2559" s="511" t="s">
        <v>68203</v>
      </c>
      <c r="C2559" s="511" t="s">
        <v>22</v>
      </c>
      <c r="D2559" s="78" t="s">
        <v>63322</v>
      </c>
    </row>
    <row r="2560" spans="1:4" ht="13.5">
      <c r="A2560" s="511" t="s">
        <v>68204</v>
      </c>
      <c r="B2560" s="511" t="s">
        <v>68205</v>
      </c>
      <c r="C2560" s="511" t="s">
        <v>22</v>
      </c>
      <c r="D2560" s="78" t="s">
        <v>68206</v>
      </c>
    </row>
    <row r="2561" spans="1:4" ht="13.5">
      <c r="A2561" s="511" t="s">
        <v>68207</v>
      </c>
      <c r="B2561" s="511" t="s">
        <v>68208</v>
      </c>
      <c r="C2561" s="511" t="s">
        <v>22</v>
      </c>
      <c r="D2561" s="78" t="s">
        <v>68209</v>
      </c>
    </row>
    <row r="2562" spans="1:4" ht="13.5">
      <c r="A2562" s="511" t="s">
        <v>68210</v>
      </c>
      <c r="B2562" s="511" t="s">
        <v>68211</v>
      </c>
      <c r="C2562" s="511" t="s">
        <v>22</v>
      </c>
      <c r="D2562" s="78" t="s">
        <v>68212</v>
      </c>
    </row>
    <row r="2563" spans="1:4" ht="13.5">
      <c r="A2563" s="511" t="s">
        <v>68213</v>
      </c>
      <c r="B2563" s="511" t="s">
        <v>68214</v>
      </c>
      <c r="C2563" s="511" t="s">
        <v>22</v>
      </c>
      <c r="D2563" s="78" t="s">
        <v>68215</v>
      </c>
    </row>
    <row r="2564" spans="1:4" ht="13.5">
      <c r="A2564" s="511" t="s">
        <v>68216</v>
      </c>
      <c r="B2564" s="511" t="s">
        <v>68217</v>
      </c>
      <c r="C2564" s="511" t="s">
        <v>22</v>
      </c>
      <c r="D2564" s="78" t="s">
        <v>68218</v>
      </c>
    </row>
    <row r="2565" spans="1:4" ht="13.5">
      <c r="A2565" s="511" t="s">
        <v>68219</v>
      </c>
      <c r="B2565" s="511" t="s">
        <v>68220</v>
      </c>
      <c r="C2565" s="511" t="s">
        <v>22</v>
      </c>
      <c r="D2565" s="78" t="s">
        <v>68221</v>
      </c>
    </row>
    <row r="2566" spans="1:4" ht="13.5">
      <c r="A2566" s="511" t="s">
        <v>68222</v>
      </c>
      <c r="B2566" s="511" t="s">
        <v>68223</v>
      </c>
      <c r="C2566" s="511" t="s">
        <v>22</v>
      </c>
      <c r="D2566" s="78" t="s">
        <v>68224</v>
      </c>
    </row>
    <row r="2567" spans="1:4" ht="13.5">
      <c r="A2567" s="511" t="s">
        <v>68225</v>
      </c>
      <c r="B2567" s="511" t="s">
        <v>68226</v>
      </c>
      <c r="C2567" s="511" t="s">
        <v>22</v>
      </c>
      <c r="D2567" s="78" t="s">
        <v>68227</v>
      </c>
    </row>
    <row r="2568" spans="1:4" ht="13.5">
      <c r="A2568" s="511" t="s">
        <v>68228</v>
      </c>
      <c r="B2568" s="511" t="s">
        <v>68229</v>
      </c>
      <c r="C2568" s="511" t="s">
        <v>22</v>
      </c>
      <c r="D2568" s="78" t="s">
        <v>68230</v>
      </c>
    </row>
    <row r="2569" spans="1:4" ht="13.5">
      <c r="A2569" s="511" t="s">
        <v>68231</v>
      </c>
      <c r="B2569" s="511" t="s">
        <v>68232</v>
      </c>
      <c r="C2569" s="511" t="s">
        <v>22</v>
      </c>
      <c r="D2569" s="78" t="s">
        <v>68233</v>
      </c>
    </row>
    <row r="2570" spans="1:4" ht="13.5">
      <c r="A2570" s="511" t="s">
        <v>68234</v>
      </c>
      <c r="B2570" s="511" t="s">
        <v>68235</v>
      </c>
      <c r="C2570" s="511" t="s">
        <v>22</v>
      </c>
      <c r="D2570" s="78" t="s">
        <v>68236</v>
      </c>
    </row>
    <row r="2571" spans="1:4" ht="13.5">
      <c r="A2571" s="511" t="s">
        <v>68237</v>
      </c>
      <c r="B2571" s="511" t="s">
        <v>68238</v>
      </c>
      <c r="C2571" s="511" t="s">
        <v>22</v>
      </c>
      <c r="D2571" s="78" t="s">
        <v>68239</v>
      </c>
    </row>
    <row r="2572" spans="1:4" ht="13.5">
      <c r="A2572" s="511" t="s">
        <v>68240</v>
      </c>
      <c r="B2572" s="511" t="s">
        <v>68241</v>
      </c>
      <c r="C2572" s="511" t="s">
        <v>22</v>
      </c>
      <c r="D2572" s="78" t="s">
        <v>68242</v>
      </c>
    </row>
    <row r="2573" spans="1:4" ht="13.5">
      <c r="A2573" s="511" t="s">
        <v>68243</v>
      </c>
      <c r="B2573" s="511" t="s">
        <v>68244</v>
      </c>
      <c r="C2573" s="511" t="s">
        <v>22</v>
      </c>
      <c r="D2573" s="78" t="s">
        <v>68245</v>
      </c>
    </row>
    <row r="2574" spans="1:4" ht="13.5">
      <c r="A2574" s="511" t="s">
        <v>68246</v>
      </c>
      <c r="B2574" s="511" t="s">
        <v>68247</v>
      </c>
      <c r="C2574" s="511" t="s">
        <v>22</v>
      </c>
      <c r="D2574" s="78" t="s">
        <v>68248</v>
      </c>
    </row>
    <row r="2575" spans="1:4" ht="13.5">
      <c r="A2575" s="511" t="s">
        <v>68249</v>
      </c>
      <c r="B2575" s="511" t="s">
        <v>68250</v>
      </c>
      <c r="C2575" s="511" t="s">
        <v>22</v>
      </c>
      <c r="D2575" s="78" t="s">
        <v>68251</v>
      </c>
    </row>
    <row r="2576" spans="1:4" ht="13.5">
      <c r="A2576" s="511" t="s">
        <v>68252</v>
      </c>
      <c r="B2576" s="511" t="s">
        <v>68253</v>
      </c>
      <c r="C2576" s="511" t="s">
        <v>22</v>
      </c>
      <c r="D2576" s="78" t="s">
        <v>68254</v>
      </c>
    </row>
    <row r="2577" spans="1:4" ht="13.5">
      <c r="A2577" s="511" t="s">
        <v>68255</v>
      </c>
      <c r="B2577" s="511" t="s">
        <v>68256</v>
      </c>
      <c r="C2577" s="511" t="s">
        <v>22</v>
      </c>
      <c r="D2577" s="78" t="s">
        <v>68257</v>
      </c>
    </row>
    <row r="2578" spans="1:4" ht="13.5">
      <c r="A2578" s="511" t="s">
        <v>68258</v>
      </c>
      <c r="B2578" s="511" t="s">
        <v>68259</v>
      </c>
      <c r="C2578" s="511" t="s">
        <v>22</v>
      </c>
      <c r="D2578" s="78" t="s">
        <v>68260</v>
      </c>
    </row>
    <row r="2579" spans="1:4" ht="13.5">
      <c r="A2579" s="511" t="s">
        <v>68261</v>
      </c>
      <c r="B2579" s="511" t="s">
        <v>68262</v>
      </c>
      <c r="C2579" s="511" t="s">
        <v>22</v>
      </c>
      <c r="D2579" s="78" t="s">
        <v>68263</v>
      </c>
    </row>
    <row r="2580" spans="1:4" ht="13.5">
      <c r="A2580" s="511" t="s">
        <v>68264</v>
      </c>
      <c r="B2580" s="511" t="s">
        <v>68265</v>
      </c>
      <c r="C2580" s="511" t="s">
        <v>22</v>
      </c>
      <c r="D2580" s="78" t="s">
        <v>68266</v>
      </c>
    </row>
    <row r="2581" spans="1:4" ht="13.5">
      <c r="A2581" s="511" t="s">
        <v>68267</v>
      </c>
      <c r="B2581" s="511" t="s">
        <v>68268</v>
      </c>
      <c r="C2581" s="511" t="s">
        <v>22</v>
      </c>
      <c r="D2581" s="78" t="s">
        <v>68269</v>
      </c>
    </row>
    <row r="2582" spans="1:4" ht="13.5">
      <c r="A2582" s="511" t="s">
        <v>68270</v>
      </c>
      <c r="B2582" s="511" t="s">
        <v>68271</v>
      </c>
      <c r="C2582" s="511" t="s">
        <v>22</v>
      </c>
      <c r="D2582" s="78" t="s">
        <v>68272</v>
      </c>
    </row>
    <row r="2583" spans="1:4" ht="13.5">
      <c r="A2583" s="511" t="s">
        <v>68273</v>
      </c>
      <c r="B2583" s="511" t="s">
        <v>68274</v>
      </c>
      <c r="C2583" s="511" t="s">
        <v>22</v>
      </c>
      <c r="D2583" s="78" t="s">
        <v>68275</v>
      </c>
    </row>
    <row r="2584" spans="1:4" ht="13.5">
      <c r="A2584" s="511" t="s">
        <v>68276</v>
      </c>
      <c r="B2584" s="511" t="s">
        <v>68277</v>
      </c>
      <c r="C2584" s="511" t="s">
        <v>22</v>
      </c>
      <c r="D2584" s="78" t="s">
        <v>68278</v>
      </c>
    </row>
    <row r="2585" spans="1:4" ht="13.5">
      <c r="A2585" s="511" t="s">
        <v>68279</v>
      </c>
      <c r="B2585" s="511" t="s">
        <v>68280</v>
      </c>
      <c r="C2585" s="511" t="s">
        <v>22</v>
      </c>
      <c r="D2585" s="78" t="s">
        <v>68281</v>
      </c>
    </row>
    <row r="2586" spans="1:4" ht="13.5">
      <c r="A2586" s="511" t="s">
        <v>68282</v>
      </c>
      <c r="B2586" s="511" t="s">
        <v>68283</v>
      </c>
      <c r="C2586" s="511" t="s">
        <v>22</v>
      </c>
      <c r="D2586" s="78" t="s">
        <v>68284</v>
      </c>
    </row>
    <row r="2587" spans="1:4" ht="13.5">
      <c r="A2587" s="511" t="s">
        <v>68285</v>
      </c>
      <c r="B2587" s="511" t="s">
        <v>68286</v>
      </c>
      <c r="C2587" s="511" t="s">
        <v>22</v>
      </c>
      <c r="D2587" s="78" t="s">
        <v>68287</v>
      </c>
    </row>
    <row r="2588" spans="1:4" ht="13.5">
      <c r="A2588" s="511" t="s">
        <v>68288</v>
      </c>
      <c r="B2588" s="511" t="s">
        <v>68289</v>
      </c>
      <c r="C2588" s="511" t="s">
        <v>22</v>
      </c>
      <c r="D2588" s="78" t="s">
        <v>68290</v>
      </c>
    </row>
    <row r="2589" spans="1:4" ht="13.5">
      <c r="A2589" s="511" t="s">
        <v>68291</v>
      </c>
      <c r="B2589" s="511" t="s">
        <v>68292</v>
      </c>
      <c r="C2589" s="511" t="s">
        <v>22</v>
      </c>
      <c r="D2589" s="78" t="s">
        <v>68293</v>
      </c>
    </row>
    <row r="2590" spans="1:4" ht="13.5">
      <c r="A2590" s="511" t="s">
        <v>68294</v>
      </c>
      <c r="B2590" s="511" t="s">
        <v>68295</v>
      </c>
      <c r="C2590" s="511" t="s">
        <v>22</v>
      </c>
      <c r="D2590" s="78" t="s">
        <v>68296</v>
      </c>
    </row>
    <row r="2591" spans="1:4" ht="13.5">
      <c r="A2591" s="511" t="s">
        <v>68297</v>
      </c>
      <c r="B2591" s="511" t="s">
        <v>68298</v>
      </c>
      <c r="C2591" s="511" t="s">
        <v>22</v>
      </c>
      <c r="D2591" s="78" t="s">
        <v>68299</v>
      </c>
    </row>
    <row r="2592" spans="1:4" ht="13.5">
      <c r="A2592" s="511" t="s">
        <v>68300</v>
      </c>
      <c r="B2592" s="511" t="s">
        <v>68301</v>
      </c>
      <c r="C2592" s="511" t="s">
        <v>22</v>
      </c>
      <c r="D2592" s="78" t="s">
        <v>68302</v>
      </c>
    </row>
    <row r="2593" spans="1:4" ht="13.5">
      <c r="A2593" s="511" t="s">
        <v>68303</v>
      </c>
      <c r="B2593" s="511" t="s">
        <v>68304</v>
      </c>
      <c r="C2593" s="511" t="s">
        <v>22</v>
      </c>
      <c r="D2593" s="78" t="s">
        <v>68305</v>
      </c>
    </row>
    <row r="2594" spans="1:4" ht="13.5">
      <c r="A2594" s="511" t="s">
        <v>68306</v>
      </c>
      <c r="B2594" s="511" t="s">
        <v>68307</v>
      </c>
      <c r="C2594" s="511" t="s">
        <v>22</v>
      </c>
      <c r="D2594" s="78" t="s">
        <v>68308</v>
      </c>
    </row>
    <row r="2595" spans="1:4" ht="13.5">
      <c r="A2595" s="511" t="s">
        <v>68309</v>
      </c>
      <c r="B2595" s="511" t="s">
        <v>68310</v>
      </c>
      <c r="C2595" s="511" t="s">
        <v>22</v>
      </c>
      <c r="D2595" s="78" t="s">
        <v>68311</v>
      </c>
    </row>
    <row r="2596" spans="1:4" ht="13.5">
      <c r="A2596" s="511" t="s">
        <v>52989</v>
      </c>
      <c r="B2596" s="511" t="s">
        <v>52990</v>
      </c>
      <c r="C2596" s="511" t="s">
        <v>13</v>
      </c>
      <c r="D2596" s="78" t="s">
        <v>61233</v>
      </c>
    </row>
    <row r="2597" spans="1:4" ht="13.5">
      <c r="A2597" s="511" t="s">
        <v>52991</v>
      </c>
      <c r="B2597" s="511" t="s">
        <v>52992</v>
      </c>
      <c r="C2597" s="511" t="s">
        <v>13</v>
      </c>
      <c r="D2597" s="78" t="s">
        <v>68312</v>
      </c>
    </row>
    <row r="2598" spans="1:4" ht="13.5">
      <c r="A2598" s="511" t="s">
        <v>52993</v>
      </c>
      <c r="B2598" s="511" t="s">
        <v>52994</v>
      </c>
      <c r="C2598" s="511" t="s">
        <v>22</v>
      </c>
      <c r="D2598" s="78" t="s">
        <v>68313</v>
      </c>
    </row>
    <row r="2599" spans="1:4" ht="13.5">
      <c r="A2599" s="511" t="s">
        <v>52995</v>
      </c>
      <c r="B2599" s="511" t="s">
        <v>52996</v>
      </c>
      <c r="C2599" s="511" t="s">
        <v>22</v>
      </c>
      <c r="D2599" s="78" t="s">
        <v>68314</v>
      </c>
    </row>
    <row r="2600" spans="1:4" ht="13.5">
      <c r="A2600" s="511" t="s">
        <v>68315</v>
      </c>
      <c r="B2600" s="511" t="s">
        <v>68316</v>
      </c>
      <c r="C2600" s="511" t="s">
        <v>36</v>
      </c>
      <c r="D2600" s="78" t="s">
        <v>65998</v>
      </c>
    </row>
    <row r="2601" spans="1:4" ht="13.5">
      <c r="A2601" s="511" t="s">
        <v>28127</v>
      </c>
      <c r="B2601" s="511" t="s">
        <v>24011</v>
      </c>
      <c r="C2601" s="511" t="s">
        <v>36</v>
      </c>
      <c r="D2601" s="78" t="s">
        <v>55543</v>
      </c>
    </row>
    <row r="2602" spans="1:4" ht="13.5">
      <c r="A2602" s="511" t="s">
        <v>68317</v>
      </c>
      <c r="B2602" s="511" t="s">
        <v>68318</v>
      </c>
      <c r="C2602" s="511" t="s">
        <v>36</v>
      </c>
      <c r="D2602" s="78" t="s">
        <v>68319</v>
      </c>
    </row>
    <row r="2603" spans="1:4" ht="13.5">
      <c r="A2603" s="511" t="s">
        <v>28128</v>
      </c>
      <c r="B2603" s="511" t="s">
        <v>24012</v>
      </c>
      <c r="C2603" s="511" t="s">
        <v>36</v>
      </c>
      <c r="D2603" s="78" t="s">
        <v>68320</v>
      </c>
    </row>
    <row r="2604" spans="1:4" ht="13.5">
      <c r="A2604" s="511" t="s">
        <v>28129</v>
      </c>
      <c r="B2604" s="511" t="s">
        <v>24013</v>
      </c>
      <c r="C2604" s="511" t="s">
        <v>36</v>
      </c>
      <c r="D2604" s="78" t="s">
        <v>55293</v>
      </c>
    </row>
    <row r="2605" spans="1:4" ht="13.5">
      <c r="A2605" s="511" t="s">
        <v>28130</v>
      </c>
      <c r="B2605" s="511" t="s">
        <v>24014</v>
      </c>
      <c r="C2605" s="511" t="s">
        <v>36</v>
      </c>
      <c r="D2605" s="78" t="s">
        <v>63447</v>
      </c>
    </row>
    <row r="2606" spans="1:4" ht="13.5">
      <c r="A2606" s="511" t="s">
        <v>28131</v>
      </c>
      <c r="B2606" s="511" t="s">
        <v>24015</v>
      </c>
      <c r="C2606" s="511" t="s">
        <v>36</v>
      </c>
      <c r="D2606" s="78" t="s">
        <v>68321</v>
      </c>
    </row>
    <row r="2607" spans="1:4" ht="13.5">
      <c r="A2607" s="511" t="s">
        <v>28132</v>
      </c>
      <c r="B2607" s="511" t="s">
        <v>24016</v>
      </c>
      <c r="C2607" s="511" t="s">
        <v>36</v>
      </c>
      <c r="D2607" s="78" t="s">
        <v>68322</v>
      </c>
    </row>
    <row r="2608" spans="1:4" ht="13.5">
      <c r="A2608" s="511" t="s">
        <v>28133</v>
      </c>
      <c r="B2608" s="511" t="s">
        <v>24017</v>
      </c>
      <c r="C2608" s="511" t="s">
        <v>36</v>
      </c>
      <c r="D2608" s="78" t="s">
        <v>67064</v>
      </c>
    </row>
    <row r="2609" spans="1:4" ht="13.5">
      <c r="A2609" s="511" t="s">
        <v>28134</v>
      </c>
      <c r="B2609" s="511" t="s">
        <v>24018</v>
      </c>
      <c r="C2609" s="511" t="s">
        <v>36</v>
      </c>
      <c r="D2609" s="78" t="s">
        <v>68323</v>
      </c>
    </row>
    <row r="2610" spans="1:4" ht="13.5">
      <c r="A2610" s="511" t="s">
        <v>28135</v>
      </c>
      <c r="B2610" s="511" t="s">
        <v>24019</v>
      </c>
      <c r="C2610" s="511" t="s">
        <v>36</v>
      </c>
      <c r="D2610" s="78" t="s">
        <v>56669</v>
      </c>
    </row>
    <row r="2611" spans="1:4" ht="13.5">
      <c r="A2611" s="511" t="s">
        <v>28136</v>
      </c>
      <c r="B2611" s="511" t="s">
        <v>24020</v>
      </c>
      <c r="C2611" s="511" t="s">
        <v>36</v>
      </c>
      <c r="D2611" s="78" t="s">
        <v>68324</v>
      </c>
    </row>
    <row r="2612" spans="1:4" ht="13.5">
      <c r="A2612" s="511" t="s">
        <v>28137</v>
      </c>
      <c r="B2612" s="511" t="s">
        <v>24021</v>
      </c>
      <c r="C2612" s="511" t="s">
        <v>36</v>
      </c>
      <c r="D2612" s="78" t="s">
        <v>56473</v>
      </c>
    </row>
    <row r="2613" spans="1:4" ht="13.5">
      <c r="A2613" s="511" t="s">
        <v>28138</v>
      </c>
      <c r="B2613" s="511" t="s">
        <v>24022</v>
      </c>
      <c r="C2613" s="511" t="s">
        <v>36</v>
      </c>
      <c r="D2613" s="78" t="s">
        <v>68325</v>
      </c>
    </row>
    <row r="2614" spans="1:4" ht="13.5">
      <c r="A2614" s="511" t="s">
        <v>28139</v>
      </c>
      <c r="B2614" s="511" t="s">
        <v>24023</v>
      </c>
      <c r="C2614" s="511" t="s">
        <v>36</v>
      </c>
      <c r="D2614" s="78" t="s">
        <v>68326</v>
      </c>
    </row>
    <row r="2615" spans="1:4" ht="13.5">
      <c r="A2615" s="511" t="s">
        <v>28140</v>
      </c>
      <c r="B2615" s="511" t="s">
        <v>24024</v>
      </c>
      <c r="C2615" s="511" t="s">
        <v>36</v>
      </c>
      <c r="D2615" s="78" t="s">
        <v>55650</v>
      </c>
    </row>
    <row r="2616" spans="1:4" ht="13.5">
      <c r="A2616" s="511" t="s">
        <v>28141</v>
      </c>
      <c r="B2616" s="511" t="s">
        <v>24025</v>
      </c>
      <c r="C2616" s="511" t="s">
        <v>36</v>
      </c>
      <c r="D2616" s="78" t="s">
        <v>56538</v>
      </c>
    </row>
    <row r="2617" spans="1:4" ht="13.5">
      <c r="A2617" s="511" t="s">
        <v>28142</v>
      </c>
      <c r="B2617" s="511" t="s">
        <v>24026</v>
      </c>
      <c r="C2617" s="511" t="s">
        <v>36</v>
      </c>
      <c r="D2617" s="78" t="s">
        <v>68327</v>
      </c>
    </row>
    <row r="2618" spans="1:4" ht="13.5">
      <c r="A2618" s="511" t="s">
        <v>28143</v>
      </c>
      <c r="B2618" s="511" t="s">
        <v>24027</v>
      </c>
      <c r="C2618" s="511" t="s">
        <v>36</v>
      </c>
      <c r="D2618" s="78" t="s">
        <v>62490</v>
      </c>
    </row>
    <row r="2619" spans="1:4" ht="13.5">
      <c r="A2619" s="511" t="s">
        <v>28144</v>
      </c>
      <c r="B2619" s="511" t="s">
        <v>24028</v>
      </c>
      <c r="C2619" s="511" t="s">
        <v>36</v>
      </c>
      <c r="D2619" s="78" t="s">
        <v>68328</v>
      </c>
    </row>
    <row r="2620" spans="1:4" ht="13.5">
      <c r="A2620" s="511" t="s">
        <v>28145</v>
      </c>
      <c r="B2620" s="511" t="s">
        <v>24029</v>
      </c>
      <c r="C2620" s="511" t="s">
        <v>36</v>
      </c>
      <c r="D2620" s="78" t="s">
        <v>68329</v>
      </c>
    </row>
    <row r="2621" spans="1:4" ht="13.5">
      <c r="A2621" s="511" t="s">
        <v>28146</v>
      </c>
      <c r="B2621" s="511" t="s">
        <v>24030</v>
      </c>
      <c r="C2621" s="511" t="s">
        <v>36</v>
      </c>
      <c r="D2621" s="78" t="s">
        <v>49464</v>
      </c>
    </row>
    <row r="2622" spans="1:4" ht="13.5">
      <c r="A2622" s="511" t="s">
        <v>28147</v>
      </c>
      <c r="B2622" s="511" t="s">
        <v>24031</v>
      </c>
      <c r="C2622" s="511" t="s">
        <v>36</v>
      </c>
      <c r="D2622" s="78" t="s">
        <v>58384</v>
      </c>
    </row>
    <row r="2623" spans="1:4" ht="13.5">
      <c r="A2623" s="511" t="s">
        <v>28148</v>
      </c>
      <c r="B2623" s="511" t="s">
        <v>24032</v>
      </c>
      <c r="C2623" s="511" t="s">
        <v>36</v>
      </c>
      <c r="D2623" s="78" t="s">
        <v>68330</v>
      </c>
    </row>
    <row r="2624" spans="1:4" ht="13.5">
      <c r="A2624" s="511" t="s">
        <v>28149</v>
      </c>
      <c r="B2624" s="511" t="s">
        <v>24033</v>
      </c>
      <c r="C2624" s="511" t="s">
        <v>36</v>
      </c>
      <c r="D2624" s="78" t="s">
        <v>26241</v>
      </c>
    </row>
    <row r="2625" spans="1:4" ht="13.5">
      <c r="A2625" s="511" t="s">
        <v>28150</v>
      </c>
      <c r="B2625" s="511" t="s">
        <v>24034</v>
      </c>
      <c r="C2625" s="511" t="s">
        <v>36</v>
      </c>
      <c r="D2625" s="78" t="s">
        <v>59215</v>
      </c>
    </row>
    <row r="2626" spans="1:4" ht="13.5">
      <c r="A2626" s="511" t="s">
        <v>28151</v>
      </c>
      <c r="B2626" s="511" t="s">
        <v>24035</v>
      </c>
      <c r="C2626" s="511" t="s">
        <v>36</v>
      </c>
      <c r="D2626" s="78" t="s">
        <v>56771</v>
      </c>
    </row>
    <row r="2627" spans="1:4" ht="13.5">
      <c r="A2627" s="511" t="s">
        <v>28152</v>
      </c>
      <c r="B2627" s="511" t="s">
        <v>24036</v>
      </c>
      <c r="C2627" s="511" t="s">
        <v>22</v>
      </c>
      <c r="D2627" s="78" t="s">
        <v>68331</v>
      </c>
    </row>
    <row r="2628" spans="1:4" ht="13.5">
      <c r="A2628" s="511" t="s">
        <v>28153</v>
      </c>
      <c r="B2628" s="511" t="s">
        <v>24037</v>
      </c>
      <c r="C2628" s="511" t="s">
        <v>22</v>
      </c>
      <c r="D2628" s="78" t="s">
        <v>68332</v>
      </c>
    </row>
    <row r="2629" spans="1:4" ht="13.5">
      <c r="A2629" s="511" t="s">
        <v>28154</v>
      </c>
      <c r="B2629" s="511" t="s">
        <v>24038</v>
      </c>
      <c r="C2629" s="511" t="s">
        <v>22</v>
      </c>
      <c r="D2629" s="78" t="s">
        <v>68333</v>
      </c>
    </row>
    <row r="2630" spans="1:4" ht="13.5">
      <c r="A2630" s="511" t="s">
        <v>28155</v>
      </c>
      <c r="B2630" s="511" t="s">
        <v>24039</v>
      </c>
      <c r="C2630" s="511" t="s">
        <v>22</v>
      </c>
      <c r="D2630" s="78" t="s">
        <v>68334</v>
      </c>
    </row>
    <row r="2631" spans="1:4" ht="13.5">
      <c r="A2631" s="511" t="s">
        <v>28156</v>
      </c>
      <c r="B2631" s="511" t="s">
        <v>24040</v>
      </c>
      <c r="C2631" s="511" t="s">
        <v>22</v>
      </c>
      <c r="D2631" s="78" t="s">
        <v>68335</v>
      </c>
    </row>
    <row r="2632" spans="1:4" ht="13.5">
      <c r="A2632" s="511" t="s">
        <v>28157</v>
      </c>
      <c r="B2632" s="511" t="s">
        <v>24041</v>
      </c>
      <c r="C2632" s="511" t="s">
        <v>22</v>
      </c>
      <c r="D2632" s="78" t="s">
        <v>68336</v>
      </c>
    </row>
    <row r="2633" spans="1:4" ht="13.5">
      <c r="A2633" s="511" t="s">
        <v>28158</v>
      </c>
      <c r="B2633" s="511" t="s">
        <v>24042</v>
      </c>
      <c r="C2633" s="511" t="s">
        <v>22</v>
      </c>
      <c r="D2633" s="78" t="s">
        <v>68337</v>
      </c>
    </row>
    <row r="2634" spans="1:4" ht="13.5">
      <c r="A2634" s="511" t="s">
        <v>28159</v>
      </c>
      <c r="B2634" s="511" t="s">
        <v>24043</v>
      </c>
      <c r="C2634" s="511" t="s">
        <v>22</v>
      </c>
      <c r="D2634" s="78" t="s">
        <v>68338</v>
      </c>
    </row>
    <row r="2635" spans="1:4" ht="13.5">
      <c r="A2635" s="511" t="s">
        <v>28160</v>
      </c>
      <c r="B2635" s="511" t="s">
        <v>24044</v>
      </c>
      <c r="C2635" s="511" t="s">
        <v>22</v>
      </c>
      <c r="D2635" s="78" t="s">
        <v>68339</v>
      </c>
    </row>
    <row r="2636" spans="1:4" ht="13.5">
      <c r="A2636" s="511" t="s">
        <v>28161</v>
      </c>
      <c r="B2636" s="511" t="s">
        <v>24045</v>
      </c>
      <c r="C2636" s="511" t="s">
        <v>22</v>
      </c>
      <c r="D2636" s="78" t="s">
        <v>68340</v>
      </c>
    </row>
    <row r="2637" spans="1:4" ht="13.5">
      <c r="A2637" s="511" t="s">
        <v>28162</v>
      </c>
      <c r="B2637" s="511" t="s">
        <v>24046</v>
      </c>
      <c r="C2637" s="511" t="s">
        <v>22</v>
      </c>
      <c r="D2637" s="78" t="s">
        <v>68341</v>
      </c>
    </row>
    <row r="2638" spans="1:4" ht="13.5">
      <c r="A2638" s="511" t="s">
        <v>28163</v>
      </c>
      <c r="B2638" s="511" t="s">
        <v>24047</v>
      </c>
      <c r="C2638" s="511" t="s">
        <v>22</v>
      </c>
      <c r="D2638" s="78" t="s">
        <v>68342</v>
      </c>
    </row>
    <row r="2639" spans="1:4" ht="13.5">
      <c r="A2639" s="511" t="s">
        <v>28164</v>
      </c>
      <c r="B2639" s="511" t="s">
        <v>24048</v>
      </c>
      <c r="C2639" s="511" t="s">
        <v>22</v>
      </c>
      <c r="D2639" s="78" t="s">
        <v>68343</v>
      </c>
    </row>
    <row r="2640" spans="1:4" ht="13.5">
      <c r="A2640" s="511" t="s">
        <v>28165</v>
      </c>
      <c r="B2640" s="511" t="s">
        <v>24049</v>
      </c>
      <c r="C2640" s="511" t="s">
        <v>22</v>
      </c>
      <c r="D2640" s="78" t="s">
        <v>68344</v>
      </c>
    </row>
    <row r="2641" spans="1:4" ht="13.5">
      <c r="A2641" s="511" t="s">
        <v>28166</v>
      </c>
      <c r="B2641" s="511" t="s">
        <v>24050</v>
      </c>
      <c r="C2641" s="511" t="s">
        <v>22</v>
      </c>
      <c r="D2641" s="78" t="s">
        <v>68345</v>
      </c>
    </row>
    <row r="2642" spans="1:4" ht="13.5">
      <c r="A2642" s="511" t="s">
        <v>28167</v>
      </c>
      <c r="B2642" s="511" t="s">
        <v>24051</v>
      </c>
      <c r="C2642" s="511" t="s">
        <v>13</v>
      </c>
      <c r="D2642" s="78" t="s">
        <v>68346</v>
      </c>
    </row>
    <row r="2643" spans="1:4" ht="13.5">
      <c r="A2643" s="511" t="s">
        <v>28168</v>
      </c>
      <c r="B2643" s="511" t="s">
        <v>24052</v>
      </c>
      <c r="C2643" s="511" t="s">
        <v>13</v>
      </c>
      <c r="D2643" s="78" t="s">
        <v>68347</v>
      </c>
    </row>
    <row r="2644" spans="1:4" ht="13.5">
      <c r="A2644" s="511" t="s">
        <v>28169</v>
      </c>
      <c r="B2644" s="511" t="s">
        <v>24053</v>
      </c>
      <c r="C2644" s="511" t="s">
        <v>13</v>
      </c>
      <c r="D2644" s="78" t="s">
        <v>68348</v>
      </c>
    </row>
    <row r="2645" spans="1:4" ht="13.5">
      <c r="A2645" s="511" t="s">
        <v>28170</v>
      </c>
      <c r="B2645" s="511" t="s">
        <v>24054</v>
      </c>
      <c r="C2645" s="511" t="s">
        <v>13</v>
      </c>
      <c r="D2645" s="78" t="s">
        <v>68349</v>
      </c>
    </row>
    <row r="2646" spans="1:4" ht="13.5">
      <c r="A2646" s="511" t="s">
        <v>28171</v>
      </c>
      <c r="B2646" s="511" t="s">
        <v>24055</v>
      </c>
      <c r="C2646" s="511" t="s">
        <v>13</v>
      </c>
      <c r="D2646" s="78" t="s">
        <v>59224</v>
      </c>
    </row>
    <row r="2647" spans="1:4" ht="13.5">
      <c r="A2647" s="511" t="s">
        <v>28172</v>
      </c>
      <c r="B2647" s="511" t="s">
        <v>24056</v>
      </c>
      <c r="C2647" s="511" t="s">
        <v>13</v>
      </c>
      <c r="D2647" s="78" t="s">
        <v>68350</v>
      </c>
    </row>
    <row r="2648" spans="1:4" ht="13.5">
      <c r="A2648" s="511" t="s">
        <v>28173</v>
      </c>
      <c r="B2648" s="511" t="s">
        <v>24057</v>
      </c>
      <c r="C2648" s="511" t="s">
        <v>13</v>
      </c>
      <c r="D2648" s="78" t="s">
        <v>68351</v>
      </c>
    </row>
    <row r="2649" spans="1:4" ht="13.5">
      <c r="A2649" s="511" t="s">
        <v>28174</v>
      </c>
      <c r="B2649" s="511" t="s">
        <v>24058</v>
      </c>
      <c r="C2649" s="511" t="s">
        <v>13</v>
      </c>
      <c r="D2649" s="78" t="s">
        <v>68352</v>
      </c>
    </row>
    <row r="2650" spans="1:4" ht="13.5">
      <c r="A2650" s="511" t="s">
        <v>28175</v>
      </c>
      <c r="B2650" s="511" t="s">
        <v>24059</v>
      </c>
      <c r="C2650" s="511" t="s">
        <v>13</v>
      </c>
      <c r="D2650" s="78" t="s">
        <v>65195</v>
      </c>
    </row>
    <row r="2651" spans="1:4" ht="13.5">
      <c r="A2651" s="511" t="s">
        <v>28176</v>
      </c>
      <c r="B2651" s="511" t="s">
        <v>24060</v>
      </c>
      <c r="C2651" s="511" t="s">
        <v>13</v>
      </c>
      <c r="D2651" s="78" t="s">
        <v>68353</v>
      </c>
    </row>
    <row r="2652" spans="1:4" ht="13.5">
      <c r="A2652" s="511" t="s">
        <v>28177</v>
      </c>
      <c r="B2652" s="511" t="s">
        <v>24061</v>
      </c>
      <c r="C2652" s="511" t="s">
        <v>13</v>
      </c>
      <c r="D2652" s="78" t="s">
        <v>68354</v>
      </c>
    </row>
    <row r="2653" spans="1:4" ht="13.5">
      <c r="A2653" s="511" t="s">
        <v>28178</v>
      </c>
      <c r="B2653" s="511" t="s">
        <v>24062</v>
      </c>
      <c r="C2653" s="511" t="s">
        <v>13</v>
      </c>
      <c r="D2653" s="78" t="s">
        <v>68355</v>
      </c>
    </row>
    <row r="2654" spans="1:4" ht="13.5">
      <c r="A2654" s="511" t="s">
        <v>28179</v>
      </c>
      <c r="B2654" s="511" t="s">
        <v>24063</v>
      </c>
      <c r="C2654" s="511" t="s">
        <v>36</v>
      </c>
      <c r="D2654" s="78" t="s">
        <v>68356</v>
      </c>
    </row>
    <row r="2655" spans="1:4" ht="13.5">
      <c r="A2655" s="511" t="s">
        <v>28180</v>
      </c>
      <c r="B2655" s="511" t="s">
        <v>24064</v>
      </c>
      <c r="C2655" s="511" t="s">
        <v>36</v>
      </c>
      <c r="D2655" s="78" t="s">
        <v>68357</v>
      </c>
    </row>
    <row r="2656" spans="1:4" ht="13.5">
      <c r="A2656" s="511" t="s">
        <v>28181</v>
      </c>
      <c r="B2656" s="511" t="s">
        <v>24065</v>
      </c>
      <c r="C2656" s="511" t="s">
        <v>36</v>
      </c>
      <c r="D2656" s="78" t="s">
        <v>68358</v>
      </c>
    </row>
    <row r="2657" spans="1:4" ht="13.5">
      <c r="A2657" s="511" t="s">
        <v>28182</v>
      </c>
      <c r="B2657" s="511" t="s">
        <v>24066</v>
      </c>
      <c r="C2657" s="511" t="s">
        <v>36</v>
      </c>
      <c r="D2657" s="78" t="s">
        <v>68359</v>
      </c>
    </row>
    <row r="2658" spans="1:4" ht="13.5">
      <c r="A2658" s="511" t="s">
        <v>28183</v>
      </c>
      <c r="B2658" s="511" t="s">
        <v>24067</v>
      </c>
      <c r="C2658" s="511" t="s">
        <v>36</v>
      </c>
      <c r="D2658" s="78" t="s">
        <v>68360</v>
      </c>
    </row>
    <row r="2659" spans="1:4" ht="13.5">
      <c r="A2659" s="511" t="s">
        <v>28184</v>
      </c>
      <c r="B2659" s="511" t="s">
        <v>24068</v>
      </c>
      <c r="C2659" s="511" t="s">
        <v>36</v>
      </c>
      <c r="D2659" s="78" t="s">
        <v>68361</v>
      </c>
    </row>
    <row r="2660" spans="1:4" ht="13.5">
      <c r="A2660" s="511" t="s">
        <v>28185</v>
      </c>
      <c r="B2660" s="511" t="s">
        <v>24069</v>
      </c>
      <c r="C2660" s="511" t="s">
        <v>36</v>
      </c>
      <c r="D2660" s="78" t="s">
        <v>54424</v>
      </c>
    </row>
    <row r="2661" spans="1:4" ht="13.5">
      <c r="A2661" s="511" t="s">
        <v>28186</v>
      </c>
      <c r="B2661" s="511" t="s">
        <v>24070</v>
      </c>
      <c r="C2661" s="511" t="s">
        <v>36</v>
      </c>
      <c r="D2661" s="78" t="s">
        <v>68362</v>
      </c>
    </row>
    <row r="2662" spans="1:4" ht="13.5">
      <c r="A2662" s="511" t="s">
        <v>28187</v>
      </c>
      <c r="B2662" s="511" t="s">
        <v>24071</v>
      </c>
      <c r="C2662" s="511" t="s">
        <v>36</v>
      </c>
      <c r="D2662" s="78" t="s">
        <v>68363</v>
      </c>
    </row>
    <row r="2663" spans="1:4" ht="13.5">
      <c r="A2663" s="511" t="s">
        <v>28188</v>
      </c>
      <c r="B2663" s="511" t="s">
        <v>24072</v>
      </c>
      <c r="C2663" s="511" t="s">
        <v>36</v>
      </c>
      <c r="D2663" s="78" t="s">
        <v>68364</v>
      </c>
    </row>
    <row r="2664" spans="1:4" ht="13.5">
      <c r="A2664" s="511" t="s">
        <v>28189</v>
      </c>
      <c r="B2664" s="511" t="s">
        <v>24073</v>
      </c>
      <c r="C2664" s="511" t="s">
        <v>36</v>
      </c>
      <c r="D2664" s="78" t="s">
        <v>68365</v>
      </c>
    </row>
    <row r="2665" spans="1:4" ht="13.5">
      <c r="A2665" s="511" t="s">
        <v>51072</v>
      </c>
      <c r="B2665" s="511" t="s">
        <v>51073</v>
      </c>
      <c r="C2665" s="511" t="s">
        <v>51</v>
      </c>
      <c r="D2665" s="78" t="s">
        <v>52324</v>
      </c>
    </row>
    <row r="2666" spans="1:4" ht="13.5">
      <c r="A2666" s="511" t="s">
        <v>51074</v>
      </c>
      <c r="B2666" s="511" t="s">
        <v>51075</v>
      </c>
      <c r="C2666" s="511" t="s">
        <v>51</v>
      </c>
      <c r="D2666" s="78" t="s">
        <v>68366</v>
      </c>
    </row>
    <row r="2667" spans="1:4" ht="13.5">
      <c r="A2667" s="511" t="s">
        <v>51076</v>
      </c>
      <c r="B2667" s="511" t="s">
        <v>51077</v>
      </c>
      <c r="C2667" s="511" t="s">
        <v>51</v>
      </c>
      <c r="D2667" s="78" t="s">
        <v>55394</v>
      </c>
    </row>
    <row r="2668" spans="1:4" ht="13.5">
      <c r="A2668" s="511" t="s">
        <v>51078</v>
      </c>
      <c r="B2668" s="511" t="s">
        <v>68367</v>
      </c>
      <c r="C2668" s="511" t="s">
        <v>51</v>
      </c>
      <c r="D2668" s="78" t="s">
        <v>56650</v>
      </c>
    </row>
    <row r="2669" spans="1:4" ht="13.5">
      <c r="A2669" s="511" t="s">
        <v>51079</v>
      </c>
      <c r="B2669" s="511" t="s">
        <v>51080</v>
      </c>
      <c r="C2669" s="511" t="s">
        <v>51</v>
      </c>
      <c r="D2669" s="78" t="s">
        <v>64148</v>
      </c>
    </row>
    <row r="2670" spans="1:4" ht="13.5">
      <c r="A2670" s="511" t="s">
        <v>51081</v>
      </c>
      <c r="B2670" s="511" t="s">
        <v>68368</v>
      </c>
      <c r="C2670" s="511" t="s">
        <v>51</v>
      </c>
      <c r="D2670" s="78" t="s">
        <v>53447</v>
      </c>
    </row>
    <row r="2671" spans="1:4" ht="13.5">
      <c r="A2671" s="511" t="s">
        <v>51082</v>
      </c>
      <c r="B2671" s="511" t="s">
        <v>51083</v>
      </c>
      <c r="C2671" s="511" t="s">
        <v>51</v>
      </c>
      <c r="D2671" s="78" t="s">
        <v>60432</v>
      </c>
    </row>
    <row r="2672" spans="1:4" ht="13.5">
      <c r="A2672" s="511" t="s">
        <v>51084</v>
      </c>
      <c r="B2672" s="511" t="s">
        <v>68369</v>
      </c>
      <c r="C2672" s="511" t="s">
        <v>51</v>
      </c>
      <c r="D2672" s="78" t="s">
        <v>55389</v>
      </c>
    </row>
    <row r="2673" spans="1:4" ht="13.5">
      <c r="A2673" s="511" t="s">
        <v>51085</v>
      </c>
      <c r="B2673" s="511" t="s">
        <v>51086</v>
      </c>
      <c r="C2673" s="511" t="s">
        <v>51</v>
      </c>
      <c r="D2673" s="78" t="s">
        <v>55876</v>
      </c>
    </row>
    <row r="2674" spans="1:4" ht="13.5">
      <c r="A2674" s="511" t="s">
        <v>51087</v>
      </c>
      <c r="B2674" s="511" t="s">
        <v>68370</v>
      </c>
      <c r="C2674" s="511" t="s">
        <v>51</v>
      </c>
      <c r="D2674" s="78" t="s">
        <v>54765</v>
      </c>
    </row>
    <row r="2675" spans="1:4" ht="13.5">
      <c r="A2675" s="511" t="s">
        <v>51088</v>
      </c>
      <c r="B2675" s="511" t="s">
        <v>51089</v>
      </c>
      <c r="C2675" s="511" t="s">
        <v>51</v>
      </c>
      <c r="D2675" s="78" t="s">
        <v>59159</v>
      </c>
    </row>
    <row r="2676" spans="1:4" ht="13.5">
      <c r="A2676" s="511" t="s">
        <v>51090</v>
      </c>
      <c r="B2676" s="511" t="s">
        <v>51091</v>
      </c>
      <c r="C2676" s="511" t="s">
        <v>51</v>
      </c>
      <c r="D2676" s="78" t="s">
        <v>55370</v>
      </c>
    </row>
    <row r="2677" spans="1:4" ht="13.5">
      <c r="A2677" s="511" t="s">
        <v>51092</v>
      </c>
      <c r="B2677" s="511" t="s">
        <v>51093</v>
      </c>
      <c r="C2677" s="511" t="s">
        <v>51</v>
      </c>
      <c r="D2677" s="78" t="s">
        <v>55849</v>
      </c>
    </row>
    <row r="2678" spans="1:4" ht="13.5">
      <c r="A2678" s="511" t="s">
        <v>51094</v>
      </c>
      <c r="B2678" s="511" t="s">
        <v>51095</v>
      </c>
      <c r="C2678" s="511" t="s">
        <v>51</v>
      </c>
      <c r="D2678" s="78" t="s">
        <v>63157</v>
      </c>
    </row>
    <row r="2679" spans="1:4" ht="13.5">
      <c r="A2679" s="511" t="s">
        <v>51096</v>
      </c>
      <c r="B2679" s="511" t="s">
        <v>51097</v>
      </c>
      <c r="C2679" s="511" t="s">
        <v>51</v>
      </c>
      <c r="D2679" s="78" t="s">
        <v>55865</v>
      </c>
    </row>
    <row r="2680" spans="1:4" ht="13.5">
      <c r="A2680" s="511" t="s">
        <v>51098</v>
      </c>
      <c r="B2680" s="511" t="s">
        <v>51099</v>
      </c>
      <c r="C2680" s="511" t="s">
        <v>51</v>
      </c>
      <c r="D2680" s="78" t="s">
        <v>52968</v>
      </c>
    </row>
    <row r="2681" spans="1:4" ht="13.5">
      <c r="A2681" s="511" t="s">
        <v>28190</v>
      </c>
      <c r="B2681" s="511" t="s">
        <v>24074</v>
      </c>
      <c r="C2681" s="511" t="s">
        <v>13</v>
      </c>
      <c r="D2681" s="78" t="s">
        <v>56593</v>
      </c>
    </row>
    <row r="2682" spans="1:4" ht="13.5">
      <c r="A2682" s="511" t="s">
        <v>28191</v>
      </c>
      <c r="B2682" s="511" t="s">
        <v>24075</v>
      </c>
      <c r="C2682" s="511" t="s">
        <v>13</v>
      </c>
      <c r="D2682" s="78" t="s">
        <v>68371</v>
      </c>
    </row>
    <row r="2683" spans="1:4" ht="13.5">
      <c r="A2683" s="511" t="s">
        <v>28192</v>
      </c>
      <c r="B2683" s="511" t="s">
        <v>24076</v>
      </c>
      <c r="C2683" s="511" t="s">
        <v>13</v>
      </c>
      <c r="D2683" s="78" t="s">
        <v>68372</v>
      </c>
    </row>
    <row r="2684" spans="1:4" ht="13.5">
      <c r="A2684" s="511" t="s">
        <v>28193</v>
      </c>
      <c r="B2684" s="511" t="s">
        <v>49709</v>
      </c>
      <c r="C2684" s="511" t="s">
        <v>13</v>
      </c>
      <c r="D2684" s="78" t="s">
        <v>56497</v>
      </c>
    </row>
    <row r="2685" spans="1:4" ht="13.5">
      <c r="A2685" s="511" t="s">
        <v>28194</v>
      </c>
      <c r="B2685" s="511" t="s">
        <v>49710</v>
      </c>
      <c r="C2685" s="511" t="s">
        <v>13</v>
      </c>
      <c r="D2685" s="78" t="s">
        <v>68373</v>
      </c>
    </row>
    <row r="2686" spans="1:4" ht="13.5">
      <c r="A2686" s="511" t="s">
        <v>28195</v>
      </c>
      <c r="B2686" s="511" t="s">
        <v>49711</v>
      </c>
      <c r="C2686" s="511" t="s">
        <v>5</v>
      </c>
      <c r="D2686" s="78" t="s">
        <v>55312</v>
      </c>
    </row>
    <row r="2687" spans="1:4" ht="13.5">
      <c r="A2687" s="511" t="s">
        <v>28196</v>
      </c>
      <c r="B2687" s="511" t="s">
        <v>24077</v>
      </c>
      <c r="C2687" s="511" t="s">
        <v>36</v>
      </c>
      <c r="D2687" s="78" t="s">
        <v>22702</v>
      </c>
    </row>
    <row r="2688" spans="1:4" ht="13.5">
      <c r="A2688" s="511" t="s">
        <v>28197</v>
      </c>
      <c r="B2688" s="511" t="s">
        <v>24078</v>
      </c>
      <c r="C2688" s="511" t="s">
        <v>13</v>
      </c>
      <c r="D2688" s="78" t="s">
        <v>56913</v>
      </c>
    </row>
    <row r="2689" spans="1:4" ht="13.5">
      <c r="A2689" s="511" t="s">
        <v>28198</v>
      </c>
      <c r="B2689" s="511" t="s">
        <v>24079</v>
      </c>
      <c r="C2689" s="511" t="s">
        <v>13</v>
      </c>
      <c r="D2689" s="78" t="s">
        <v>68374</v>
      </c>
    </row>
    <row r="2690" spans="1:4" ht="13.5">
      <c r="A2690" s="511" t="s">
        <v>52999</v>
      </c>
      <c r="B2690" s="511" t="s">
        <v>53000</v>
      </c>
      <c r="C2690" s="511" t="s">
        <v>13</v>
      </c>
      <c r="D2690" s="78" t="s">
        <v>68375</v>
      </c>
    </row>
    <row r="2691" spans="1:4" ht="13.5">
      <c r="A2691" s="511" t="s">
        <v>53001</v>
      </c>
      <c r="B2691" s="511" t="s">
        <v>53002</v>
      </c>
      <c r="C2691" s="511" t="s">
        <v>13</v>
      </c>
      <c r="D2691" s="78" t="s">
        <v>68376</v>
      </c>
    </row>
    <row r="2692" spans="1:4" ht="13.5">
      <c r="A2692" s="511" t="s">
        <v>28199</v>
      </c>
      <c r="B2692" s="511" t="s">
        <v>24080</v>
      </c>
      <c r="C2692" s="511" t="s">
        <v>13</v>
      </c>
      <c r="D2692" s="78" t="s">
        <v>56654</v>
      </c>
    </row>
    <row r="2693" spans="1:4" ht="13.5">
      <c r="A2693" s="511" t="s">
        <v>28200</v>
      </c>
      <c r="B2693" s="511" t="s">
        <v>24081</v>
      </c>
      <c r="C2693" s="511" t="s">
        <v>13</v>
      </c>
      <c r="D2693" s="78" t="s">
        <v>68377</v>
      </c>
    </row>
    <row r="2694" spans="1:4" ht="13.5">
      <c r="A2694" s="511" t="s">
        <v>28201</v>
      </c>
      <c r="B2694" s="511" t="s">
        <v>24082</v>
      </c>
      <c r="C2694" s="511" t="s">
        <v>13</v>
      </c>
      <c r="D2694" s="78" t="s">
        <v>68378</v>
      </c>
    </row>
    <row r="2695" spans="1:4" ht="13.5">
      <c r="A2695" s="511" t="s">
        <v>28202</v>
      </c>
      <c r="B2695" s="511" t="s">
        <v>24083</v>
      </c>
      <c r="C2695" s="511" t="s">
        <v>13</v>
      </c>
      <c r="D2695" s="78" t="s">
        <v>68379</v>
      </c>
    </row>
    <row r="2696" spans="1:4" ht="13.5">
      <c r="A2696" s="511" t="s">
        <v>28203</v>
      </c>
      <c r="B2696" s="511" t="s">
        <v>24084</v>
      </c>
      <c r="C2696" s="511" t="s">
        <v>13</v>
      </c>
      <c r="D2696" s="78" t="s">
        <v>68380</v>
      </c>
    </row>
    <row r="2697" spans="1:4" ht="13.5">
      <c r="A2697" s="511" t="s">
        <v>28204</v>
      </c>
      <c r="B2697" s="511" t="s">
        <v>24085</v>
      </c>
      <c r="C2697" s="511" t="s">
        <v>13</v>
      </c>
      <c r="D2697" s="78" t="s">
        <v>56531</v>
      </c>
    </row>
    <row r="2698" spans="1:4" ht="13.5">
      <c r="A2698" s="511" t="s">
        <v>28205</v>
      </c>
      <c r="B2698" s="511" t="s">
        <v>24086</v>
      </c>
      <c r="C2698" s="511" t="s">
        <v>13</v>
      </c>
      <c r="D2698" s="78" t="s">
        <v>68381</v>
      </c>
    </row>
    <row r="2699" spans="1:4" ht="13.5">
      <c r="A2699" s="511" t="s">
        <v>28206</v>
      </c>
      <c r="B2699" s="511" t="s">
        <v>24087</v>
      </c>
      <c r="C2699" s="511" t="s">
        <v>13</v>
      </c>
      <c r="D2699" s="78" t="s">
        <v>68382</v>
      </c>
    </row>
    <row r="2700" spans="1:4" ht="13.5">
      <c r="A2700" s="511" t="s">
        <v>28207</v>
      </c>
      <c r="B2700" s="511" t="s">
        <v>24088</v>
      </c>
      <c r="C2700" s="511" t="s">
        <v>13</v>
      </c>
      <c r="D2700" s="78" t="s">
        <v>68383</v>
      </c>
    </row>
    <row r="2701" spans="1:4" ht="13.5">
      <c r="A2701" s="511" t="s">
        <v>28208</v>
      </c>
      <c r="B2701" s="511" t="s">
        <v>24089</v>
      </c>
      <c r="C2701" s="511" t="s">
        <v>13</v>
      </c>
      <c r="D2701" s="78" t="s">
        <v>68384</v>
      </c>
    </row>
    <row r="2702" spans="1:4" ht="13.5">
      <c r="A2702" s="511" t="s">
        <v>28209</v>
      </c>
      <c r="B2702" s="511" t="s">
        <v>24090</v>
      </c>
      <c r="C2702" s="511" t="s">
        <v>13</v>
      </c>
      <c r="D2702" s="78" t="s">
        <v>56471</v>
      </c>
    </row>
    <row r="2703" spans="1:4" ht="13.5">
      <c r="A2703" s="511" t="s">
        <v>28210</v>
      </c>
      <c r="B2703" s="511" t="s">
        <v>24091</v>
      </c>
      <c r="C2703" s="511" t="s">
        <v>13</v>
      </c>
      <c r="D2703" s="78" t="s">
        <v>56942</v>
      </c>
    </row>
    <row r="2704" spans="1:4" ht="13.5">
      <c r="A2704" s="511" t="s">
        <v>28211</v>
      </c>
      <c r="B2704" s="511" t="s">
        <v>24092</v>
      </c>
      <c r="C2704" s="511" t="s">
        <v>36</v>
      </c>
      <c r="D2704" s="78" t="s">
        <v>55790</v>
      </c>
    </row>
    <row r="2705" spans="1:4" ht="13.5">
      <c r="A2705" s="511" t="s">
        <v>28212</v>
      </c>
      <c r="B2705" s="511" t="s">
        <v>28213</v>
      </c>
      <c r="C2705" s="511" t="s">
        <v>36</v>
      </c>
      <c r="D2705" s="78" t="s">
        <v>56457</v>
      </c>
    </row>
    <row r="2706" spans="1:4" ht="13.5">
      <c r="A2706" s="511" t="s">
        <v>28214</v>
      </c>
      <c r="B2706" s="511" t="s">
        <v>24093</v>
      </c>
      <c r="C2706" s="511" t="s">
        <v>36</v>
      </c>
      <c r="D2706" s="78" t="s">
        <v>57270</v>
      </c>
    </row>
    <row r="2707" spans="1:4" ht="13.5">
      <c r="A2707" s="511" t="s">
        <v>28215</v>
      </c>
      <c r="B2707" s="511" t="s">
        <v>28216</v>
      </c>
      <c r="C2707" s="511" t="s">
        <v>36</v>
      </c>
      <c r="D2707" s="78" t="s">
        <v>55747</v>
      </c>
    </row>
    <row r="2708" spans="1:4" ht="13.5">
      <c r="A2708" s="511" t="s">
        <v>28217</v>
      </c>
      <c r="B2708" s="511" t="s">
        <v>24094</v>
      </c>
      <c r="C2708" s="511" t="s">
        <v>36</v>
      </c>
      <c r="D2708" s="78" t="s">
        <v>61477</v>
      </c>
    </row>
    <row r="2709" spans="1:4" ht="13.5">
      <c r="A2709" s="511" t="s">
        <v>28218</v>
      </c>
      <c r="B2709" s="511" t="s">
        <v>28219</v>
      </c>
      <c r="C2709" s="511" t="s">
        <v>36</v>
      </c>
      <c r="D2709" s="78" t="s">
        <v>68385</v>
      </c>
    </row>
    <row r="2710" spans="1:4" ht="13.5">
      <c r="A2710" s="511" t="s">
        <v>28220</v>
      </c>
      <c r="B2710" s="511" t="s">
        <v>28221</v>
      </c>
      <c r="C2710" s="511" t="s">
        <v>36</v>
      </c>
      <c r="D2710" s="78" t="s">
        <v>59984</v>
      </c>
    </row>
    <row r="2711" spans="1:4" ht="13.5">
      <c r="A2711" s="511" t="s">
        <v>28222</v>
      </c>
      <c r="B2711" s="511" t="s">
        <v>28223</v>
      </c>
      <c r="C2711" s="511" t="s">
        <v>36</v>
      </c>
      <c r="D2711" s="78" t="s">
        <v>56355</v>
      </c>
    </row>
    <row r="2712" spans="1:4" ht="13.5">
      <c r="A2712" s="511" t="s">
        <v>28224</v>
      </c>
      <c r="B2712" s="511" t="s">
        <v>28225</v>
      </c>
      <c r="C2712" s="511" t="s">
        <v>36</v>
      </c>
      <c r="D2712" s="78" t="s">
        <v>58725</v>
      </c>
    </row>
    <row r="2713" spans="1:4" ht="13.5">
      <c r="A2713" s="511" t="s">
        <v>28226</v>
      </c>
      <c r="B2713" s="511" t="s">
        <v>24095</v>
      </c>
      <c r="C2713" s="511" t="s">
        <v>36</v>
      </c>
      <c r="D2713" s="78" t="s">
        <v>23288</v>
      </c>
    </row>
    <row r="2714" spans="1:4" ht="13.5">
      <c r="A2714" s="511" t="s">
        <v>28227</v>
      </c>
      <c r="B2714" s="511" t="s">
        <v>28228</v>
      </c>
      <c r="C2714" s="511" t="s">
        <v>36</v>
      </c>
      <c r="D2714" s="78" t="s">
        <v>54433</v>
      </c>
    </row>
    <row r="2715" spans="1:4" ht="13.5">
      <c r="A2715" s="511" t="s">
        <v>28229</v>
      </c>
      <c r="B2715" s="511" t="s">
        <v>24096</v>
      </c>
      <c r="C2715" s="511" t="s">
        <v>36</v>
      </c>
      <c r="D2715" s="78" t="s">
        <v>58470</v>
      </c>
    </row>
    <row r="2716" spans="1:4" ht="13.5">
      <c r="A2716" s="511" t="s">
        <v>28230</v>
      </c>
      <c r="B2716" s="511" t="s">
        <v>28231</v>
      </c>
      <c r="C2716" s="511" t="s">
        <v>36</v>
      </c>
      <c r="D2716" s="78" t="s">
        <v>64316</v>
      </c>
    </row>
    <row r="2717" spans="1:4" ht="13.5">
      <c r="A2717" s="511" t="s">
        <v>28232</v>
      </c>
      <c r="B2717" s="511" t="s">
        <v>24097</v>
      </c>
      <c r="C2717" s="511" t="s">
        <v>36</v>
      </c>
      <c r="D2717" s="78" t="s">
        <v>57294</v>
      </c>
    </row>
    <row r="2718" spans="1:4" ht="13.5">
      <c r="A2718" s="511" t="s">
        <v>28233</v>
      </c>
      <c r="B2718" s="511" t="s">
        <v>28234</v>
      </c>
      <c r="C2718" s="511" t="s">
        <v>36</v>
      </c>
      <c r="D2718" s="78" t="s">
        <v>55903</v>
      </c>
    </row>
    <row r="2719" spans="1:4" ht="13.5">
      <c r="A2719" s="511" t="s">
        <v>28235</v>
      </c>
      <c r="B2719" s="511" t="s">
        <v>28236</v>
      </c>
      <c r="C2719" s="511" t="s">
        <v>36</v>
      </c>
      <c r="D2719" s="78" t="s">
        <v>55823</v>
      </c>
    </row>
    <row r="2720" spans="1:4" ht="13.5">
      <c r="A2720" s="511" t="s">
        <v>28237</v>
      </c>
      <c r="B2720" s="511" t="s">
        <v>28238</v>
      </c>
      <c r="C2720" s="511" t="s">
        <v>36</v>
      </c>
      <c r="D2720" s="78" t="s">
        <v>57189</v>
      </c>
    </row>
    <row r="2721" spans="1:4" ht="13.5">
      <c r="A2721" s="511" t="s">
        <v>28239</v>
      </c>
      <c r="B2721" s="511" t="s">
        <v>28240</v>
      </c>
      <c r="C2721" s="511" t="s">
        <v>36</v>
      </c>
      <c r="D2721" s="78" t="s">
        <v>55445</v>
      </c>
    </row>
    <row r="2722" spans="1:4" ht="13.5">
      <c r="A2722" s="511" t="s">
        <v>28241</v>
      </c>
      <c r="B2722" s="511" t="s">
        <v>24098</v>
      </c>
      <c r="C2722" s="511" t="s">
        <v>36</v>
      </c>
      <c r="D2722" s="78" t="s">
        <v>60317</v>
      </c>
    </row>
    <row r="2723" spans="1:4" ht="13.5">
      <c r="A2723" s="511" t="s">
        <v>28242</v>
      </c>
      <c r="B2723" s="511" t="s">
        <v>28243</v>
      </c>
      <c r="C2723" s="511" t="s">
        <v>36</v>
      </c>
      <c r="D2723" s="78" t="s">
        <v>56853</v>
      </c>
    </row>
    <row r="2724" spans="1:4" ht="13.5">
      <c r="A2724" s="511" t="s">
        <v>28244</v>
      </c>
      <c r="B2724" s="511" t="s">
        <v>24099</v>
      </c>
      <c r="C2724" s="511" t="s">
        <v>36</v>
      </c>
      <c r="D2724" s="78" t="s">
        <v>53004</v>
      </c>
    </row>
    <row r="2725" spans="1:4" ht="13.5">
      <c r="A2725" s="511" t="s">
        <v>28245</v>
      </c>
      <c r="B2725" s="511" t="s">
        <v>28246</v>
      </c>
      <c r="C2725" s="511" t="s">
        <v>36</v>
      </c>
      <c r="D2725" s="78" t="s">
        <v>54078</v>
      </c>
    </row>
    <row r="2726" spans="1:4" ht="13.5">
      <c r="A2726" s="511" t="s">
        <v>28247</v>
      </c>
      <c r="B2726" s="511" t="s">
        <v>24100</v>
      </c>
      <c r="C2726" s="511" t="s">
        <v>36</v>
      </c>
      <c r="D2726" s="78" t="s">
        <v>55884</v>
      </c>
    </row>
    <row r="2727" spans="1:4" ht="13.5">
      <c r="A2727" s="511" t="s">
        <v>28248</v>
      </c>
      <c r="B2727" s="511" t="s">
        <v>28249</v>
      </c>
      <c r="C2727" s="511" t="s">
        <v>36</v>
      </c>
      <c r="D2727" s="78" t="s">
        <v>60608</v>
      </c>
    </row>
    <row r="2728" spans="1:4" ht="13.5">
      <c r="A2728" s="511" t="s">
        <v>28250</v>
      </c>
      <c r="B2728" s="511" t="s">
        <v>28251</v>
      </c>
      <c r="C2728" s="511" t="s">
        <v>36</v>
      </c>
      <c r="D2728" s="78" t="s">
        <v>26231</v>
      </c>
    </row>
    <row r="2729" spans="1:4" ht="13.5">
      <c r="A2729" s="511" t="s">
        <v>28252</v>
      </c>
      <c r="B2729" s="511" t="s">
        <v>28253</v>
      </c>
      <c r="C2729" s="511" t="s">
        <v>36</v>
      </c>
      <c r="D2729" s="78" t="s">
        <v>60583</v>
      </c>
    </row>
    <row r="2730" spans="1:4" ht="13.5">
      <c r="A2730" s="511" t="s">
        <v>28254</v>
      </c>
      <c r="B2730" s="511" t="s">
        <v>28255</v>
      </c>
      <c r="C2730" s="511" t="s">
        <v>36</v>
      </c>
      <c r="D2730" s="78" t="s">
        <v>52315</v>
      </c>
    </row>
    <row r="2731" spans="1:4" ht="13.5">
      <c r="A2731" s="511" t="s">
        <v>28256</v>
      </c>
      <c r="B2731" s="511" t="s">
        <v>24101</v>
      </c>
      <c r="C2731" s="511" t="s">
        <v>36</v>
      </c>
      <c r="D2731" s="78" t="s">
        <v>56834</v>
      </c>
    </row>
    <row r="2732" spans="1:4" ht="13.5">
      <c r="A2732" s="511" t="s">
        <v>28257</v>
      </c>
      <c r="B2732" s="511" t="s">
        <v>24102</v>
      </c>
      <c r="C2732" s="511" t="s">
        <v>36</v>
      </c>
      <c r="D2732" s="78" t="s">
        <v>68101</v>
      </c>
    </row>
    <row r="2733" spans="1:4" ht="13.5">
      <c r="A2733" s="511" t="s">
        <v>28258</v>
      </c>
      <c r="B2733" s="511" t="s">
        <v>24103</v>
      </c>
      <c r="C2733" s="511" t="s">
        <v>36</v>
      </c>
      <c r="D2733" s="78" t="s">
        <v>22882</v>
      </c>
    </row>
    <row r="2734" spans="1:4" ht="13.5">
      <c r="A2734" s="511" t="s">
        <v>28259</v>
      </c>
      <c r="B2734" s="511" t="s">
        <v>24104</v>
      </c>
      <c r="C2734" s="511" t="s">
        <v>36</v>
      </c>
      <c r="D2734" s="78" t="s">
        <v>58288</v>
      </c>
    </row>
    <row r="2735" spans="1:4" ht="13.5">
      <c r="A2735" s="511" t="s">
        <v>28260</v>
      </c>
      <c r="B2735" s="511" t="s">
        <v>24105</v>
      </c>
      <c r="C2735" s="511" t="s">
        <v>36</v>
      </c>
      <c r="D2735" s="78" t="s">
        <v>58140</v>
      </c>
    </row>
    <row r="2736" spans="1:4" ht="13.5">
      <c r="A2736" s="511" t="s">
        <v>28261</v>
      </c>
      <c r="B2736" s="511" t="s">
        <v>24106</v>
      </c>
      <c r="C2736" s="511" t="s">
        <v>36</v>
      </c>
      <c r="D2736" s="78" t="s">
        <v>62822</v>
      </c>
    </row>
    <row r="2737" spans="1:4" ht="13.5">
      <c r="A2737" s="511" t="s">
        <v>28262</v>
      </c>
      <c r="B2737" s="511" t="s">
        <v>24107</v>
      </c>
      <c r="C2737" s="511" t="s">
        <v>36</v>
      </c>
      <c r="D2737" s="78" t="s">
        <v>53243</v>
      </c>
    </row>
    <row r="2738" spans="1:4" ht="13.5">
      <c r="A2738" s="511" t="s">
        <v>28263</v>
      </c>
      <c r="B2738" s="511" t="s">
        <v>24108</v>
      </c>
      <c r="C2738" s="511" t="s">
        <v>36</v>
      </c>
      <c r="D2738" s="78" t="s">
        <v>56619</v>
      </c>
    </row>
    <row r="2739" spans="1:4" ht="13.5">
      <c r="A2739" s="511" t="s">
        <v>28264</v>
      </c>
      <c r="B2739" s="511" t="s">
        <v>24109</v>
      </c>
      <c r="C2739" s="511" t="s">
        <v>36</v>
      </c>
      <c r="D2739" s="78" t="s">
        <v>61396</v>
      </c>
    </row>
    <row r="2740" spans="1:4" ht="13.5">
      <c r="A2740" s="511" t="s">
        <v>28265</v>
      </c>
      <c r="B2740" s="511" t="s">
        <v>24110</v>
      </c>
      <c r="C2740" s="511" t="s">
        <v>36</v>
      </c>
      <c r="D2740" s="78" t="s">
        <v>60448</v>
      </c>
    </row>
    <row r="2741" spans="1:4" ht="13.5">
      <c r="A2741" s="511" t="s">
        <v>28266</v>
      </c>
      <c r="B2741" s="511" t="s">
        <v>24111</v>
      </c>
      <c r="C2741" s="511" t="s">
        <v>36</v>
      </c>
      <c r="D2741" s="78" t="s">
        <v>57905</v>
      </c>
    </row>
    <row r="2742" spans="1:4" ht="13.5">
      <c r="A2742" s="511" t="s">
        <v>28267</v>
      </c>
      <c r="B2742" s="511" t="s">
        <v>24112</v>
      </c>
      <c r="C2742" s="511" t="s">
        <v>36</v>
      </c>
      <c r="D2742" s="78" t="s">
        <v>59301</v>
      </c>
    </row>
    <row r="2743" spans="1:4" ht="13.5">
      <c r="A2743" s="511" t="s">
        <v>28268</v>
      </c>
      <c r="B2743" s="511" t="s">
        <v>68386</v>
      </c>
      <c r="C2743" s="511" t="s">
        <v>36</v>
      </c>
      <c r="D2743" s="78" t="s">
        <v>55382</v>
      </c>
    </row>
    <row r="2744" spans="1:4" ht="13.5">
      <c r="A2744" s="511" t="s">
        <v>28269</v>
      </c>
      <c r="B2744" s="511" t="s">
        <v>68387</v>
      </c>
      <c r="C2744" s="511" t="s">
        <v>36</v>
      </c>
      <c r="D2744" s="78" t="s">
        <v>26259</v>
      </c>
    </row>
    <row r="2745" spans="1:4" ht="13.5">
      <c r="A2745" s="511" t="s">
        <v>28270</v>
      </c>
      <c r="B2745" s="511" t="s">
        <v>68388</v>
      </c>
      <c r="C2745" s="511" t="s">
        <v>36</v>
      </c>
      <c r="D2745" s="78" t="s">
        <v>56500</v>
      </c>
    </row>
    <row r="2746" spans="1:4" ht="13.5">
      <c r="A2746" s="511" t="s">
        <v>28271</v>
      </c>
      <c r="B2746" s="511" t="s">
        <v>68389</v>
      </c>
      <c r="C2746" s="511" t="s">
        <v>36</v>
      </c>
      <c r="D2746" s="78" t="s">
        <v>62327</v>
      </c>
    </row>
    <row r="2747" spans="1:4" ht="13.5">
      <c r="A2747" s="511" t="s">
        <v>28272</v>
      </c>
      <c r="B2747" s="511" t="s">
        <v>68390</v>
      </c>
      <c r="C2747" s="511" t="s">
        <v>36</v>
      </c>
      <c r="D2747" s="78" t="s">
        <v>68391</v>
      </c>
    </row>
    <row r="2748" spans="1:4" ht="13.5">
      <c r="A2748" s="511" t="s">
        <v>28273</v>
      </c>
      <c r="B2748" s="511" t="s">
        <v>24113</v>
      </c>
      <c r="C2748" s="511" t="s">
        <v>36</v>
      </c>
      <c r="D2748" s="78" t="s">
        <v>49648</v>
      </c>
    </row>
    <row r="2749" spans="1:4" ht="13.5">
      <c r="A2749" s="511" t="s">
        <v>28274</v>
      </c>
      <c r="B2749" s="511" t="s">
        <v>24114</v>
      </c>
      <c r="C2749" s="511" t="s">
        <v>36</v>
      </c>
      <c r="D2749" s="78" t="s">
        <v>61898</v>
      </c>
    </row>
    <row r="2750" spans="1:4" ht="13.5">
      <c r="A2750" s="511" t="s">
        <v>28275</v>
      </c>
      <c r="B2750" s="511" t="s">
        <v>24115</v>
      </c>
      <c r="C2750" s="511" t="s">
        <v>36</v>
      </c>
      <c r="D2750" s="78" t="s">
        <v>57954</v>
      </c>
    </row>
    <row r="2751" spans="1:4" ht="13.5">
      <c r="A2751" s="511" t="s">
        <v>28276</v>
      </c>
      <c r="B2751" s="511" t="s">
        <v>24116</v>
      </c>
      <c r="C2751" s="511" t="s">
        <v>36</v>
      </c>
      <c r="D2751" s="78" t="s">
        <v>56305</v>
      </c>
    </row>
    <row r="2752" spans="1:4" ht="13.5">
      <c r="A2752" s="511" t="s">
        <v>28277</v>
      </c>
      <c r="B2752" s="511" t="s">
        <v>24117</v>
      </c>
      <c r="C2752" s="511" t="s">
        <v>36</v>
      </c>
      <c r="D2752" s="78" t="s">
        <v>58361</v>
      </c>
    </row>
    <row r="2753" spans="1:4" ht="13.5">
      <c r="A2753" s="511" t="s">
        <v>28278</v>
      </c>
      <c r="B2753" s="511" t="s">
        <v>24118</v>
      </c>
      <c r="C2753" s="511" t="s">
        <v>36</v>
      </c>
      <c r="D2753" s="78" t="s">
        <v>26231</v>
      </c>
    </row>
    <row r="2754" spans="1:4" ht="13.5">
      <c r="A2754" s="511" t="s">
        <v>28279</v>
      </c>
      <c r="B2754" s="511" t="s">
        <v>24119</v>
      </c>
      <c r="C2754" s="511" t="s">
        <v>5</v>
      </c>
      <c r="D2754" s="78" t="s">
        <v>59095</v>
      </c>
    </row>
    <row r="2755" spans="1:4" ht="13.5">
      <c r="A2755" s="511" t="s">
        <v>28280</v>
      </c>
      <c r="B2755" s="511" t="s">
        <v>24120</v>
      </c>
      <c r="C2755" s="511" t="s">
        <v>36</v>
      </c>
      <c r="D2755" s="78" t="s">
        <v>68392</v>
      </c>
    </row>
    <row r="2756" spans="1:4" ht="13.5">
      <c r="A2756" s="511" t="s">
        <v>28281</v>
      </c>
      <c r="B2756" s="511" t="s">
        <v>24121</v>
      </c>
      <c r="C2756" s="511" t="s">
        <v>36</v>
      </c>
      <c r="D2756" s="78" t="s">
        <v>63546</v>
      </c>
    </row>
    <row r="2757" spans="1:4" ht="13.5">
      <c r="A2757" s="511" t="s">
        <v>28282</v>
      </c>
      <c r="B2757" s="511" t="s">
        <v>24122</v>
      </c>
      <c r="C2757" s="511" t="s">
        <v>36</v>
      </c>
      <c r="D2757" s="78" t="s">
        <v>56376</v>
      </c>
    </row>
    <row r="2758" spans="1:4" ht="13.5">
      <c r="A2758" s="511" t="s">
        <v>28283</v>
      </c>
      <c r="B2758" s="511" t="s">
        <v>24123</v>
      </c>
      <c r="C2758" s="511" t="s">
        <v>36</v>
      </c>
      <c r="D2758" s="78" t="s">
        <v>68393</v>
      </c>
    </row>
    <row r="2759" spans="1:4" ht="13.5">
      <c r="A2759" s="511" t="s">
        <v>28284</v>
      </c>
      <c r="B2759" s="511" t="s">
        <v>24124</v>
      </c>
      <c r="C2759" s="511" t="s">
        <v>36</v>
      </c>
      <c r="D2759" s="78" t="s">
        <v>55365</v>
      </c>
    </row>
    <row r="2760" spans="1:4" ht="13.5">
      <c r="A2760" s="511" t="s">
        <v>28285</v>
      </c>
      <c r="B2760" s="511" t="s">
        <v>24125</v>
      </c>
      <c r="C2760" s="511" t="s">
        <v>36</v>
      </c>
      <c r="D2760" s="78" t="s">
        <v>56536</v>
      </c>
    </row>
    <row r="2761" spans="1:4" ht="13.5">
      <c r="A2761" s="511" t="s">
        <v>28286</v>
      </c>
      <c r="B2761" s="511" t="s">
        <v>24126</v>
      </c>
      <c r="C2761" s="511" t="s">
        <v>36</v>
      </c>
      <c r="D2761" s="78" t="s">
        <v>64310</v>
      </c>
    </row>
    <row r="2762" spans="1:4" ht="13.5">
      <c r="A2762" s="511" t="s">
        <v>28287</v>
      </c>
      <c r="B2762" s="511" t="s">
        <v>24127</v>
      </c>
      <c r="C2762" s="511" t="s">
        <v>36</v>
      </c>
      <c r="D2762" s="78" t="s">
        <v>56861</v>
      </c>
    </row>
    <row r="2763" spans="1:4" ht="13.5">
      <c r="A2763" s="511" t="s">
        <v>28288</v>
      </c>
      <c r="B2763" s="511" t="s">
        <v>68394</v>
      </c>
      <c r="C2763" s="511" t="s">
        <v>36</v>
      </c>
      <c r="D2763" s="78" t="s">
        <v>55810</v>
      </c>
    </row>
    <row r="2764" spans="1:4" ht="13.5">
      <c r="A2764" s="511" t="s">
        <v>28289</v>
      </c>
      <c r="B2764" s="511" t="s">
        <v>68395</v>
      </c>
      <c r="C2764" s="511" t="s">
        <v>36</v>
      </c>
      <c r="D2764" s="78" t="s">
        <v>58725</v>
      </c>
    </row>
    <row r="2765" spans="1:4" ht="13.5">
      <c r="A2765" s="511" t="s">
        <v>28290</v>
      </c>
      <c r="B2765" s="511" t="s">
        <v>68396</v>
      </c>
      <c r="C2765" s="511" t="s">
        <v>36</v>
      </c>
      <c r="D2765" s="78" t="s">
        <v>56994</v>
      </c>
    </row>
    <row r="2766" spans="1:4" ht="13.5">
      <c r="A2766" s="511" t="s">
        <v>28291</v>
      </c>
      <c r="B2766" s="511" t="s">
        <v>68397</v>
      </c>
      <c r="C2766" s="511" t="s">
        <v>36</v>
      </c>
      <c r="D2766" s="78" t="s">
        <v>62244</v>
      </c>
    </row>
    <row r="2767" spans="1:4" ht="13.5">
      <c r="A2767" s="511" t="s">
        <v>28292</v>
      </c>
      <c r="B2767" s="511" t="s">
        <v>24128</v>
      </c>
      <c r="C2767" s="511" t="s">
        <v>5</v>
      </c>
      <c r="D2767" s="78" t="s">
        <v>56267</v>
      </c>
    </row>
    <row r="2768" spans="1:4" ht="13.5">
      <c r="A2768" s="511" t="s">
        <v>28293</v>
      </c>
      <c r="B2768" s="511" t="s">
        <v>24130</v>
      </c>
      <c r="C2768" s="511" t="s">
        <v>5</v>
      </c>
      <c r="D2768" s="78" t="s">
        <v>66537</v>
      </c>
    </row>
    <row r="2769" spans="1:4" ht="13.5">
      <c r="A2769" s="511" t="s">
        <v>28294</v>
      </c>
      <c r="B2769" s="511" t="s">
        <v>24131</v>
      </c>
      <c r="C2769" s="511" t="s">
        <v>5</v>
      </c>
      <c r="D2769" s="78" t="s">
        <v>50809</v>
      </c>
    </row>
    <row r="2770" spans="1:4" ht="13.5">
      <c r="A2770" s="511" t="s">
        <v>28295</v>
      </c>
      <c r="B2770" s="511" t="s">
        <v>24132</v>
      </c>
      <c r="C2770" s="511" t="s">
        <v>5</v>
      </c>
      <c r="D2770" s="78" t="s">
        <v>68398</v>
      </c>
    </row>
    <row r="2771" spans="1:4" ht="13.5">
      <c r="A2771" s="511" t="s">
        <v>28296</v>
      </c>
      <c r="B2771" s="511" t="s">
        <v>24133</v>
      </c>
      <c r="C2771" s="511" t="s">
        <v>5</v>
      </c>
      <c r="D2771" s="78" t="s">
        <v>62447</v>
      </c>
    </row>
    <row r="2772" spans="1:4" ht="13.5">
      <c r="A2772" s="511" t="s">
        <v>28297</v>
      </c>
      <c r="B2772" s="511" t="s">
        <v>24134</v>
      </c>
      <c r="C2772" s="511" t="s">
        <v>5</v>
      </c>
      <c r="D2772" s="78" t="s">
        <v>55690</v>
      </c>
    </row>
    <row r="2773" spans="1:4" ht="13.5">
      <c r="A2773" s="511" t="s">
        <v>28298</v>
      </c>
      <c r="B2773" s="511" t="s">
        <v>24136</v>
      </c>
      <c r="C2773" s="511" t="s">
        <v>5</v>
      </c>
      <c r="D2773" s="78" t="s">
        <v>55644</v>
      </c>
    </row>
    <row r="2774" spans="1:4" ht="13.5">
      <c r="A2774" s="511" t="s">
        <v>28299</v>
      </c>
      <c r="B2774" s="511" t="s">
        <v>24137</v>
      </c>
      <c r="C2774" s="511" t="s">
        <v>5</v>
      </c>
      <c r="D2774" s="78" t="s">
        <v>62459</v>
      </c>
    </row>
    <row r="2775" spans="1:4" ht="13.5">
      <c r="A2775" s="511" t="s">
        <v>28300</v>
      </c>
      <c r="B2775" s="511" t="s">
        <v>24138</v>
      </c>
      <c r="C2775" s="511" t="s">
        <v>5</v>
      </c>
      <c r="D2775" s="78" t="s">
        <v>52988</v>
      </c>
    </row>
    <row r="2776" spans="1:4" ht="13.5">
      <c r="A2776" s="511" t="s">
        <v>28301</v>
      </c>
      <c r="B2776" s="511" t="s">
        <v>24139</v>
      </c>
      <c r="C2776" s="511" t="s">
        <v>5</v>
      </c>
      <c r="D2776" s="78" t="s">
        <v>30525</v>
      </c>
    </row>
    <row r="2777" spans="1:4" ht="13.5">
      <c r="A2777" s="511" t="s">
        <v>28302</v>
      </c>
      <c r="B2777" s="511" t="s">
        <v>24140</v>
      </c>
      <c r="C2777" s="511" t="s">
        <v>5</v>
      </c>
      <c r="D2777" s="78" t="s">
        <v>57257</v>
      </c>
    </row>
    <row r="2778" spans="1:4" ht="13.5">
      <c r="A2778" s="511" t="s">
        <v>28303</v>
      </c>
      <c r="B2778" s="511" t="s">
        <v>24141</v>
      </c>
      <c r="C2778" s="511" t="s">
        <v>5</v>
      </c>
      <c r="D2778" s="78" t="s">
        <v>56788</v>
      </c>
    </row>
    <row r="2779" spans="1:4" ht="13.5">
      <c r="A2779" s="511" t="s">
        <v>28304</v>
      </c>
      <c r="B2779" s="511" t="s">
        <v>24142</v>
      </c>
      <c r="C2779" s="511" t="s">
        <v>5</v>
      </c>
      <c r="D2779" s="78" t="s">
        <v>24928</v>
      </c>
    </row>
    <row r="2780" spans="1:4" ht="13.5">
      <c r="A2780" s="511" t="s">
        <v>28305</v>
      </c>
      <c r="B2780" s="511" t="s">
        <v>24143</v>
      </c>
      <c r="C2780" s="511" t="s">
        <v>5</v>
      </c>
      <c r="D2780" s="78" t="s">
        <v>56383</v>
      </c>
    </row>
    <row r="2781" spans="1:4" ht="13.5">
      <c r="A2781" s="511" t="s">
        <v>28306</v>
      </c>
      <c r="B2781" s="511" t="s">
        <v>24144</v>
      </c>
      <c r="C2781" s="511" t="s">
        <v>5</v>
      </c>
      <c r="D2781" s="78" t="s">
        <v>56357</v>
      </c>
    </row>
    <row r="2782" spans="1:4" ht="13.5">
      <c r="A2782" s="511" t="s">
        <v>28307</v>
      </c>
      <c r="B2782" s="511" t="s">
        <v>24145</v>
      </c>
      <c r="C2782" s="511" t="s">
        <v>5</v>
      </c>
      <c r="D2782" s="78" t="s">
        <v>61441</v>
      </c>
    </row>
    <row r="2783" spans="1:4" ht="13.5">
      <c r="A2783" s="511" t="s">
        <v>28308</v>
      </c>
      <c r="B2783" s="511" t="s">
        <v>24146</v>
      </c>
      <c r="C2783" s="511" t="s">
        <v>5</v>
      </c>
      <c r="D2783" s="78" t="s">
        <v>68399</v>
      </c>
    </row>
    <row r="2784" spans="1:4" ht="13.5">
      <c r="A2784" s="511" t="s">
        <v>28309</v>
      </c>
      <c r="B2784" s="511" t="s">
        <v>28310</v>
      </c>
      <c r="C2784" s="511" t="s">
        <v>5</v>
      </c>
      <c r="D2784" s="78" t="s">
        <v>57905</v>
      </c>
    </row>
    <row r="2785" spans="1:4" ht="13.5">
      <c r="A2785" s="511" t="s">
        <v>28311</v>
      </c>
      <c r="B2785" s="511" t="s">
        <v>24147</v>
      </c>
      <c r="C2785" s="511" t="s">
        <v>5</v>
      </c>
      <c r="D2785" s="78" t="s">
        <v>55807</v>
      </c>
    </row>
    <row r="2786" spans="1:4" ht="13.5">
      <c r="A2786" s="511" t="s">
        <v>28312</v>
      </c>
      <c r="B2786" s="511" t="s">
        <v>24148</v>
      </c>
      <c r="C2786" s="511" t="s">
        <v>5</v>
      </c>
      <c r="D2786" s="78" t="s">
        <v>55702</v>
      </c>
    </row>
    <row r="2787" spans="1:4" ht="13.5">
      <c r="A2787" s="511" t="s">
        <v>28313</v>
      </c>
      <c r="B2787" s="511" t="s">
        <v>24149</v>
      </c>
      <c r="C2787" s="511" t="s">
        <v>5</v>
      </c>
      <c r="D2787" s="78" t="s">
        <v>63818</v>
      </c>
    </row>
    <row r="2788" spans="1:4" ht="13.5">
      <c r="A2788" s="511" t="s">
        <v>28314</v>
      </c>
      <c r="B2788" s="511" t="s">
        <v>24150</v>
      </c>
      <c r="C2788" s="511" t="s">
        <v>5</v>
      </c>
      <c r="D2788" s="78" t="s">
        <v>28323</v>
      </c>
    </row>
    <row r="2789" spans="1:4" ht="13.5">
      <c r="A2789" s="511" t="s">
        <v>28315</v>
      </c>
      <c r="B2789" s="511" t="s">
        <v>24151</v>
      </c>
      <c r="C2789" s="511" t="s">
        <v>5</v>
      </c>
      <c r="D2789" s="78" t="s">
        <v>55920</v>
      </c>
    </row>
    <row r="2790" spans="1:4" ht="13.5">
      <c r="A2790" s="511" t="s">
        <v>28316</v>
      </c>
      <c r="B2790" s="511" t="s">
        <v>24152</v>
      </c>
      <c r="C2790" s="511" t="s">
        <v>5</v>
      </c>
      <c r="D2790" s="78" t="s">
        <v>59504</v>
      </c>
    </row>
    <row r="2791" spans="1:4" ht="13.5">
      <c r="A2791" s="511" t="s">
        <v>28317</v>
      </c>
      <c r="B2791" s="511" t="s">
        <v>24153</v>
      </c>
      <c r="C2791" s="511" t="s">
        <v>5</v>
      </c>
      <c r="D2791" s="78" t="s">
        <v>68400</v>
      </c>
    </row>
    <row r="2792" spans="1:4" ht="13.5">
      <c r="A2792" s="511" t="s">
        <v>28318</v>
      </c>
      <c r="B2792" s="511" t="s">
        <v>28319</v>
      </c>
      <c r="C2792" s="511" t="s">
        <v>5</v>
      </c>
      <c r="D2792" s="78" t="s">
        <v>55764</v>
      </c>
    </row>
    <row r="2793" spans="1:4" ht="13.5">
      <c r="A2793" s="511" t="s">
        <v>28320</v>
      </c>
      <c r="B2793" s="511" t="s">
        <v>24154</v>
      </c>
      <c r="C2793" s="511" t="s">
        <v>5</v>
      </c>
      <c r="D2793" s="78" t="s">
        <v>54718</v>
      </c>
    </row>
    <row r="2794" spans="1:4" ht="13.5">
      <c r="A2794" s="511" t="s">
        <v>28321</v>
      </c>
      <c r="B2794" s="511" t="s">
        <v>24155</v>
      </c>
      <c r="C2794" s="511" t="s">
        <v>5</v>
      </c>
      <c r="D2794" s="78" t="s">
        <v>51332</v>
      </c>
    </row>
    <row r="2795" spans="1:4" ht="13.5">
      <c r="A2795" s="511" t="s">
        <v>28322</v>
      </c>
      <c r="B2795" s="511" t="s">
        <v>24156</v>
      </c>
      <c r="C2795" s="511" t="s">
        <v>5</v>
      </c>
      <c r="D2795" s="78" t="s">
        <v>61486</v>
      </c>
    </row>
    <row r="2796" spans="1:4" ht="13.5">
      <c r="A2796" s="511" t="s">
        <v>28324</v>
      </c>
      <c r="B2796" s="511" t="s">
        <v>24157</v>
      </c>
      <c r="C2796" s="511" t="s">
        <v>5</v>
      </c>
      <c r="D2796" s="78" t="s">
        <v>49679</v>
      </c>
    </row>
    <row r="2797" spans="1:4" ht="13.5">
      <c r="A2797" s="511" t="s">
        <v>28325</v>
      </c>
      <c r="B2797" s="511" t="s">
        <v>24158</v>
      </c>
      <c r="C2797" s="511" t="s">
        <v>5</v>
      </c>
      <c r="D2797" s="78" t="s">
        <v>56899</v>
      </c>
    </row>
    <row r="2798" spans="1:4" ht="13.5">
      <c r="A2798" s="511" t="s">
        <v>28326</v>
      </c>
      <c r="B2798" s="511" t="s">
        <v>24159</v>
      </c>
      <c r="C2798" s="511" t="s">
        <v>5</v>
      </c>
      <c r="D2798" s="78" t="s">
        <v>56902</v>
      </c>
    </row>
    <row r="2799" spans="1:4" ht="13.5">
      <c r="A2799" s="511" t="s">
        <v>28327</v>
      </c>
      <c r="B2799" s="511" t="s">
        <v>24160</v>
      </c>
      <c r="C2799" s="511" t="s">
        <v>5</v>
      </c>
      <c r="D2799" s="78" t="s">
        <v>55807</v>
      </c>
    </row>
    <row r="2800" spans="1:4" ht="13.5">
      <c r="A2800" s="511" t="s">
        <v>28328</v>
      </c>
      <c r="B2800" s="511" t="s">
        <v>28329</v>
      </c>
      <c r="C2800" s="511" t="s">
        <v>5</v>
      </c>
      <c r="D2800" s="78" t="s">
        <v>25504</v>
      </c>
    </row>
    <row r="2801" spans="1:4" ht="13.5">
      <c r="A2801" s="511" t="s">
        <v>28330</v>
      </c>
      <c r="B2801" s="511" t="s">
        <v>24161</v>
      </c>
      <c r="C2801" s="511" t="s">
        <v>5</v>
      </c>
      <c r="D2801" s="78" t="s">
        <v>52684</v>
      </c>
    </row>
    <row r="2802" spans="1:4" ht="13.5">
      <c r="A2802" s="511" t="s">
        <v>28331</v>
      </c>
      <c r="B2802" s="511" t="s">
        <v>24162</v>
      </c>
      <c r="C2802" s="511" t="s">
        <v>5</v>
      </c>
      <c r="D2802" s="78" t="s">
        <v>68401</v>
      </c>
    </row>
    <row r="2803" spans="1:4" ht="13.5">
      <c r="A2803" s="511" t="s">
        <v>28332</v>
      </c>
      <c r="B2803" s="511" t="s">
        <v>68402</v>
      </c>
      <c r="C2803" s="511" t="s">
        <v>5</v>
      </c>
      <c r="D2803" s="78" t="s">
        <v>56481</v>
      </c>
    </row>
    <row r="2804" spans="1:4" ht="13.5">
      <c r="A2804" s="511" t="s">
        <v>28333</v>
      </c>
      <c r="B2804" s="511" t="s">
        <v>68403</v>
      </c>
      <c r="C2804" s="511" t="s">
        <v>5</v>
      </c>
      <c r="D2804" s="78" t="s">
        <v>55404</v>
      </c>
    </row>
    <row r="2805" spans="1:4" ht="13.5">
      <c r="A2805" s="511" t="s">
        <v>28334</v>
      </c>
      <c r="B2805" s="511" t="s">
        <v>68404</v>
      </c>
      <c r="C2805" s="511" t="s">
        <v>5</v>
      </c>
      <c r="D2805" s="78" t="s">
        <v>56954</v>
      </c>
    </row>
    <row r="2806" spans="1:4" ht="13.5">
      <c r="A2806" s="511" t="s">
        <v>28335</v>
      </c>
      <c r="B2806" s="511" t="s">
        <v>68405</v>
      </c>
      <c r="C2806" s="511" t="s">
        <v>5</v>
      </c>
      <c r="D2806" s="78" t="s">
        <v>68406</v>
      </c>
    </row>
    <row r="2807" spans="1:4" ht="13.5">
      <c r="A2807" s="511" t="s">
        <v>28336</v>
      </c>
      <c r="B2807" s="511" t="s">
        <v>68407</v>
      </c>
      <c r="C2807" s="511" t="s">
        <v>5</v>
      </c>
      <c r="D2807" s="78" t="s">
        <v>55327</v>
      </c>
    </row>
    <row r="2808" spans="1:4" ht="13.5">
      <c r="A2808" s="511" t="s">
        <v>28337</v>
      </c>
      <c r="B2808" s="511" t="s">
        <v>68408</v>
      </c>
      <c r="C2808" s="511" t="s">
        <v>5</v>
      </c>
      <c r="D2808" s="78" t="s">
        <v>57978</v>
      </c>
    </row>
    <row r="2809" spans="1:4" ht="13.5">
      <c r="A2809" s="511" t="s">
        <v>28338</v>
      </c>
      <c r="B2809" s="511" t="s">
        <v>68409</v>
      </c>
      <c r="C2809" s="511" t="s">
        <v>5</v>
      </c>
      <c r="D2809" s="78" t="s">
        <v>62529</v>
      </c>
    </row>
    <row r="2810" spans="1:4" ht="13.5">
      <c r="A2810" s="511" t="s">
        <v>28339</v>
      </c>
      <c r="B2810" s="511" t="s">
        <v>68410</v>
      </c>
      <c r="C2810" s="511" t="s">
        <v>5</v>
      </c>
      <c r="D2810" s="78" t="s">
        <v>68411</v>
      </c>
    </row>
    <row r="2811" spans="1:4" ht="13.5">
      <c r="A2811" s="511" t="s">
        <v>28340</v>
      </c>
      <c r="B2811" s="511" t="s">
        <v>68412</v>
      </c>
      <c r="C2811" s="511" t="s">
        <v>5</v>
      </c>
      <c r="D2811" s="78" t="s">
        <v>52319</v>
      </c>
    </row>
    <row r="2812" spans="1:4" ht="13.5">
      <c r="A2812" s="511" t="s">
        <v>28341</v>
      </c>
      <c r="B2812" s="511" t="s">
        <v>68413</v>
      </c>
      <c r="C2812" s="511" t="s">
        <v>5</v>
      </c>
      <c r="D2812" s="78" t="s">
        <v>68414</v>
      </c>
    </row>
    <row r="2813" spans="1:4" ht="13.5">
      <c r="A2813" s="511" t="s">
        <v>28342</v>
      </c>
      <c r="B2813" s="511" t="s">
        <v>24163</v>
      </c>
      <c r="C2813" s="511" t="s">
        <v>5</v>
      </c>
      <c r="D2813" s="78" t="s">
        <v>57637</v>
      </c>
    </row>
    <row r="2814" spans="1:4" ht="13.5">
      <c r="A2814" s="511" t="s">
        <v>28343</v>
      </c>
      <c r="B2814" s="511" t="s">
        <v>24164</v>
      </c>
      <c r="C2814" s="511" t="s">
        <v>5</v>
      </c>
      <c r="D2814" s="78" t="s">
        <v>57849</v>
      </c>
    </row>
    <row r="2815" spans="1:4" ht="13.5">
      <c r="A2815" s="511" t="s">
        <v>28344</v>
      </c>
      <c r="B2815" s="511" t="s">
        <v>24165</v>
      </c>
      <c r="C2815" s="511" t="s">
        <v>5</v>
      </c>
      <c r="D2815" s="78" t="s">
        <v>57280</v>
      </c>
    </row>
    <row r="2816" spans="1:4" ht="13.5">
      <c r="A2816" s="511" t="s">
        <v>28345</v>
      </c>
      <c r="B2816" s="511" t="s">
        <v>24166</v>
      </c>
      <c r="C2816" s="511" t="s">
        <v>5</v>
      </c>
      <c r="D2816" s="78" t="s">
        <v>26265</v>
      </c>
    </row>
    <row r="2817" spans="1:4" ht="13.5">
      <c r="A2817" s="511" t="s">
        <v>28346</v>
      </c>
      <c r="B2817" s="511" t="s">
        <v>24167</v>
      </c>
      <c r="C2817" s="511" t="s">
        <v>5</v>
      </c>
      <c r="D2817" s="78" t="s">
        <v>61975</v>
      </c>
    </row>
    <row r="2818" spans="1:4" ht="13.5">
      <c r="A2818" s="511" t="s">
        <v>28347</v>
      </c>
      <c r="B2818" s="511" t="s">
        <v>24168</v>
      </c>
      <c r="C2818" s="511" t="s">
        <v>5</v>
      </c>
      <c r="D2818" s="78" t="s">
        <v>57277</v>
      </c>
    </row>
    <row r="2819" spans="1:4" ht="13.5">
      <c r="A2819" s="511" t="s">
        <v>28348</v>
      </c>
      <c r="B2819" s="511" t="s">
        <v>24169</v>
      </c>
      <c r="C2819" s="511" t="s">
        <v>5</v>
      </c>
      <c r="D2819" s="78" t="s">
        <v>56834</v>
      </c>
    </row>
    <row r="2820" spans="1:4" ht="13.5">
      <c r="A2820" s="511" t="s">
        <v>28349</v>
      </c>
      <c r="B2820" s="511" t="s">
        <v>24170</v>
      </c>
      <c r="C2820" s="511" t="s">
        <v>5</v>
      </c>
      <c r="D2820" s="78" t="s">
        <v>52309</v>
      </c>
    </row>
    <row r="2821" spans="1:4" ht="13.5">
      <c r="A2821" s="511" t="s">
        <v>28350</v>
      </c>
      <c r="B2821" s="511" t="s">
        <v>24171</v>
      </c>
      <c r="C2821" s="511" t="s">
        <v>5</v>
      </c>
      <c r="D2821" s="78" t="s">
        <v>57996</v>
      </c>
    </row>
    <row r="2822" spans="1:4" ht="13.5">
      <c r="A2822" s="511" t="s">
        <v>28351</v>
      </c>
      <c r="B2822" s="511" t="s">
        <v>24172</v>
      </c>
      <c r="C2822" s="511" t="s">
        <v>5</v>
      </c>
      <c r="D2822" s="78" t="s">
        <v>51418</v>
      </c>
    </row>
    <row r="2823" spans="1:4" ht="13.5">
      <c r="A2823" s="511" t="s">
        <v>28352</v>
      </c>
      <c r="B2823" s="511" t="s">
        <v>24173</v>
      </c>
      <c r="C2823" s="511" t="s">
        <v>5</v>
      </c>
      <c r="D2823" s="78" t="s">
        <v>49679</v>
      </c>
    </row>
    <row r="2824" spans="1:4" ht="13.5">
      <c r="A2824" s="511" t="s">
        <v>28353</v>
      </c>
      <c r="B2824" s="511" t="s">
        <v>24174</v>
      </c>
      <c r="C2824" s="511" t="s">
        <v>5</v>
      </c>
      <c r="D2824" s="78" t="s">
        <v>51348</v>
      </c>
    </row>
    <row r="2825" spans="1:4" ht="13.5">
      <c r="A2825" s="511" t="s">
        <v>28354</v>
      </c>
      <c r="B2825" s="511" t="s">
        <v>24175</v>
      </c>
      <c r="C2825" s="511" t="s">
        <v>5</v>
      </c>
      <c r="D2825" s="78" t="s">
        <v>56695</v>
      </c>
    </row>
    <row r="2826" spans="1:4" ht="13.5">
      <c r="A2826" s="511" t="s">
        <v>28355</v>
      </c>
      <c r="B2826" s="511" t="s">
        <v>28356</v>
      </c>
      <c r="C2826" s="511" t="s">
        <v>5</v>
      </c>
      <c r="D2826" s="78" t="s">
        <v>61596</v>
      </c>
    </row>
    <row r="2827" spans="1:4" ht="13.5">
      <c r="A2827" s="511" t="s">
        <v>28357</v>
      </c>
      <c r="B2827" s="511" t="s">
        <v>28358</v>
      </c>
      <c r="C2827" s="511" t="s">
        <v>5</v>
      </c>
      <c r="D2827" s="78" t="s">
        <v>55707</v>
      </c>
    </row>
    <row r="2828" spans="1:4" ht="13.5">
      <c r="A2828" s="511" t="s">
        <v>28359</v>
      </c>
      <c r="B2828" s="511" t="s">
        <v>28360</v>
      </c>
      <c r="C2828" s="511" t="s">
        <v>5</v>
      </c>
      <c r="D2828" s="78" t="s">
        <v>56777</v>
      </c>
    </row>
    <row r="2829" spans="1:4" ht="13.5">
      <c r="A2829" s="511" t="s">
        <v>28361</v>
      </c>
      <c r="B2829" s="511" t="s">
        <v>24176</v>
      </c>
      <c r="C2829" s="511" t="s">
        <v>36</v>
      </c>
      <c r="D2829" s="78" t="s">
        <v>55097</v>
      </c>
    </row>
    <row r="2830" spans="1:4" ht="13.5">
      <c r="A2830" s="511" t="s">
        <v>28362</v>
      </c>
      <c r="B2830" s="511" t="s">
        <v>24177</v>
      </c>
      <c r="C2830" s="511" t="s">
        <v>36</v>
      </c>
      <c r="D2830" s="78" t="s">
        <v>51336</v>
      </c>
    </row>
    <row r="2831" spans="1:4" ht="13.5">
      <c r="A2831" s="511" t="s">
        <v>28363</v>
      </c>
      <c r="B2831" s="511" t="s">
        <v>24178</v>
      </c>
      <c r="C2831" s="511" t="s">
        <v>36</v>
      </c>
      <c r="D2831" s="78" t="s">
        <v>55699</v>
      </c>
    </row>
    <row r="2832" spans="1:4" ht="13.5">
      <c r="A2832" s="511" t="s">
        <v>28364</v>
      </c>
      <c r="B2832" s="511" t="s">
        <v>24179</v>
      </c>
      <c r="C2832" s="511" t="s">
        <v>36</v>
      </c>
      <c r="D2832" s="78" t="s">
        <v>57956</v>
      </c>
    </row>
    <row r="2833" spans="1:4" ht="13.5">
      <c r="A2833" s="511" t="s">
        <v>28366</v>
      </c>
      <c r="B2833" s="511" t="s">
        <v>24180</v>
      </c>
      <c r="C2833" s="511" t="s">
        <v>36</v>
      </c>
      <c r="D2833" s="78" t="s">
        <v>64312</v>
      </c>
    </row>
    <row r="2834" spans="1:4" ht="13.5">
      <c r="A2834" s="511" t="s">
        <v>28367</v>
      </c>
      <c r="B2834" s="511" t="s">
        <v>24181</v>
      </c>
      <c r="C2834" s="511" t="s">
        <v>36</v>
      </c>
      <c r="D2834" s="78" t="s">
        <v>55638</v>
      </c>
    </row>
    <row r="2835" spans="1:4" ht="13.5">
      <c r="A2835" s="511" t="s">
        <v>28368</v>
      </c>
      <c r="B2835" s="511" t="s">
        <v>24182</v>
      </c>
      <c r="C2835" s="511" t="s">
        <v>36</v>
      </c>
      <c r="D2835" s="78" t="s">
        <v>24928</v>
      </c>
    </row>
    <row r="2836" spans="1:4" ht="13.5">
      <c r="A2836" s="511" t="s">
        <v>28369</v>
      </c>
      <c r="B2836" s="511" t="s">
        <v>24183</v>
      </c>
      <c r="C2836" s="511" t="s">
        <v>36</v>
      </c>
      <c r="D2836" s="78" t="s">
        <v>58361</v>
      </c>
    </row>
    <row r="2837" spans="1:4" ht="13.5">
      <c r="A2837" s="511" t="s">
        <v>28370</v>
      </c>
      <c r="B2837" s="511" t="s">
        <v>24184</v>
      </c>
      <c r="C2837" s="511" t="s">
        <v>36</v>
      </c>
      <c r="D2837" s="78" t="s">
        <v>68399</v>
      </c>
    </row>
    <row r="2838" spans="1:4" ht="13.5">
      <c r="A2838" s="511" t="s">
        <v>28371</v>
      </c>
      <c r="B2838" s="511" t="s">
        <v>24185</v>
      </c>
      <c r="C2838" s="511" t="s">
        <v>36</v>
      </c>
      <c r="D2838" s="78" t="s">
        <v>56479</v>
      </c>
    </row>
    <row r="2839" spans="1:4" ht="13.5">
      <c r="A2839" s="511" t="s">
        <v>28372</v>
      </c>
      <c r="B2839" s="511" t="s">
        <v>24186</v>
      </c>
      <c r="C2839" s="511" t="s">
        <v>36</v>
      </c>
      <c r="D2839" s="78" t="s">
        <v>67995</v>
      </c>
    </row>
    <row r="2840" spans="1:4" ht="13.5">
      <c r="A2840" s="511" t="s">
        <v>28373</v>
      </c>
      <c r="B2840" s="511" t="s">
        <v>24187</v>
      </c>
      <c r="C2840" s="511" t="s">
        <v>36</v>
      </c>
      <c r="D2840" s="78" t="s">
        <v>56987</v>
      </c>
    </row>
    <row r="2841" spans="1:4" ht="13.5">
      <c r="A2841" s="511" t="s">
        <v>28374</v>
      </c>
      <c r="B2841" s="511" t="s">
        <v>24188</v>
      </c>
      <c r="C2841" s="511" t="s">
        <v>36</v>
      </c>
      <c r="D2841" s="78" t="s">
        <v>65558</v>
      </c>
    </row>
    <row r="2842" spans="1:4" ht="13.5">
      <c r="A2842" s="511" t="s">
        <v>28375</v>
      </c>
      <c r="B2842" s="511" t="s">
        <v>24189</v>
      </c>
      <c r="C2842" s="511" t="s">
        <v>36</v>
      </c>
      <c r="D2842" s="78" t="s">
        <v>56709</v>
      </c>
    </row>
    <row r="2843" spans="1:4" ht="13.5">
      <c r="A2843" s="511" t="s">
        <v>28376</v>
      </c>
      <c r="B2843" s="511" t="s">
        <v>24190</v>
      </c>
      <c r="C2843" s="511" t="s">
        <v>36</v>
      </c>
      <c r="D2843" s="78" t="s">
        <v>60345</v>
      </c>
    </row>
    <row r="2844" spans="1:4" ht="13.5">
      <c r="A2844" s="511" t="s">
        <v>28377</v>
      </c>
      <c r="B2844" s="511" t="s">
        <v>24191</v>
      </c>
      <c r="C2844" s="511" t="s">
        <v>36</v>
      </c>
      <c r="D2844" s="78" t="s">
        <v>66007</v>
      </c>
    </row>
    <row r="2845" spans="1:4" ht="13.5">
      <c r="A2845" s="511" t="s">
        <v>28379</v>
      </c>
      <c r="B2845" s="511" t="s">
        <v>68415</v>
      </c>
      <c r="C2845" s="511" t="s">
        <v>36</v>
      </c>
      <c r="D2845" s="78" t="s">
        <v>29278</v>
      </c>
    </row>
    <row r="2846" spans="1:4" ht="13.5">
      <c r="A2846" s="511" t="s">
        <v>28380</v>
      </c>
      <c r="B2846" s="511" t="s">
        <v>68416</v>
      </c>
      <c r="C2846" s="511" t="s">
        <v>36</v>
      </c>
      <c r="D2846" s="78" t="s">
        <v>68417</v>
      </c>
    </row>
    <row r="2847" spans="1:4" ht="13.5">
      <c r="A2847" s="511" t="s">
        <v>28381</v>
      </c>
      <c r="B2847" s="511" t="s">
        <v>68418</v>
      </c>
      <c r="C2847" s="511" t="s">
        <v>36</v>
      </c>
      <c r="D2847" s="78" t="s">
        <v>66755</v>
      </c>
    </row>
    <row r="2848" spans="1:4" ht="13.5">
      <c r="A2848" s="511" t="s">
        <v>28382</v>
      </c>
      <c r="B2848" s="511" t="s">
        <v>68419</v>
      </c>
      <c r="C2848" s="511" t="s">
        <v>36</v>
      </c>
      <c r="D2848" s="78" t="s">
        <v>68420</v>
      </c>
    </row>
    <row r="2849" spans="1:4" ht="13.5">
      <c r="A2849" s="511" t="s">
        <v>28383</v>
      </c>
      <c r="B2849" s="511" t="s">
        <v>68421</v>
      </c>
      <c r="C2849" s="511" t="s">
        <v>36</v>
      </c>
      <c r="D2849" s="78" t="s">
        <v>64546</v>
      </c>
    </row>
    <row r="2850" spans="1:4" ht="13.5">
      <c r="A2850" s="511" t="s">
        <v>28384</v>
      </c>
      <c r="B2850" s="511" t="s">
        <v>68422</v>
      </c>
      <c r="C2850" s="511" t="s">
        <v>36</v>
      </c>
      <c r="D2850" s="78" t="s">
        <v>68423</v>
      </c>
    </row>
    <row r="2851" spans="1:4" ht="13.5">
      <c r="A2851" s="511" t="s">
        <v>28385</v>
      </c>
      <c r="B2851" s="511" t="s">
        <v>68424</v>
      </c>
      <c r="C2851" s="511" t="s">
        <v>36</v>
      </c>
      <c r="D2851" s="78" t="s">
        <v>68425</v>
      </c>
    </row>
    <row r="2852" spans="1:4" ht="13.5">
      <c r="A2852" s="511" t="s">
        <v>28386</v>
      </c>
      <c r="B2852" s="511" t="s">
        <v>68426</v>
      </c>
      <c r="C2852" s="511" t="s">
        <v>36</v>
      </c>
      <c r="D2852" s="78" t="s">
        <v>68427</v>
      </c>
    </row>
    <row r="2853" spans="1:4" ht="13.5">
      <c r="A2853" s="511" t="s">
        <v>28387</v>
      </c>
      <c r="B2853" s="511" t="s">
        <v>68428</v>
      </c>
      <c r="C2853" s="511" t="s">
        <v>36</v>
      </c>
      <c r="D2853" s="78" t="s">
        <v>68429</v>
      </c>
    </row>
    <row r="2854" spans="1:4" ht="13.5">
      <c r="A2854" s="511" t="s">
        <v>28388</v>
      </c>
      <c r="B2854" s="511" t="s">
        <v>68430</v>
      </c>
      <c r="C2854" s="511" t="s">
        <v>36</v>
      </c>
      <c r="D2854" s="78" t="s">
        <v>68431</v>
      </c>
    </row>
    <row r="2855" spans="1:4" ht="13.5">
      <c r="A2855" s="511" t="s">
        <v>53012</v>
      </c>
      <c r="B2855" s="511" t="s">
        <v>53013</v>
      </c>
      <c r="C2855" s="511" t="s">
        <v>36</v>
      </c>
      <c r="D2855" s="78" t="s">
        <v>62822</v>
      </c>
    </row>
    <row r="2856" spans="1:4" ht="13.5">
      <c r="A2856" s="511" t="s">
        <v>53014</v>
      </c>
      <c r="B2856" s="511" t="s">
        <v>53015</v>
      </c>
      <c r="C2856" s="511" t="s">
        <v>36</v>
      </c>
      <c r="D2856" s="78" t="s">
        <v>55904</v>
      </c>
    </row>
    <row r="2857" spans="1:4" ht="13.5">
      <c r="A2857" s="511" t="s">
        <v>53016</v>
      </c>
      <c r="B2857" s="511" t="s">
        <v>53017</v>
      </c>
      <c r="C2857" s="511" t="s">
        <v>36</v>
      </c>
      <c r="D2857" s="78" t="s">
        <v>51175</v>
      </c>
    </row>
    <row r="2858" spans="1:4" ht="13.5">
      <c r="A2858" s="511" t="s">
        <v>53018</v>
      </c>
      <c r="B2858" s="511" t="s">
        <v>53019</v>
      </c>
      <c r="C2858" s="511" t="s">
        <v>36</v>
      </c>
      <c r="D2858" s="78" t="s">
        <v>55401</v>
      </c>
    </row>
    <row r="2859" spans="1:4" ht="13.5">
      <c r="A2859" s="652">
        <v>101888</v>
      </c>
      <c r="B2859" s="511" t="s">
        <v>53020</v>
      </c>
      <c r="C2859" s="511" t="s">
        <v>36</v>
      </c>
      <c r="D2859" s="78" t="s">
        <v>68432</v>
      </c>
    </row>
    <row r="2860" spans="1:4" ht="13.5">
      <c r="A2860" s="511" t="s">
        <v>53021</v>
      </c>
      <c r="B2860" s="511" t="s">
        <v>53022</v>
      </c>
      <c r="C2860" s="511" t="s">
        <v>36</v>
      </c>
      <c r="D2860" s="78" t="s">
        <v>68433</v>
      </c>
    </row>
    <row r="2861" spans="1:4" ht="13.5">
      <c r="A2861" s="511" t="s">
        <v>28389</v>
      </c>
      <c r="B2861" s="511" t="s">
        <v>24192</v>
      </c>
      <c r="C2861" s="511" t="s">
        <v>5</v>
      </c>
      <c r="D2861" s="78" t="s">
        <v>55857</v>
      </c>
    </row>
    <row r="2862" spans="1:4" ht="13.5">
      <c r="A2862" s="511" t="s">
        <v>28390</v>
      </c>
      <c r="B2862" s="511" t="s">
        <v>24193</v>
      </c>
      <c r="C2862" s="511" t="s">
        <v>5</v>
      </c>
      <c r="D2862" s="78" t="s">
        <v>55731</v>
      </c>
    </row>
    <row r="2863" spans="1:4" ht="13.5">
      <c r="A2863" s="511" t="s">
        <v>28391</v>
      </c>
      <c r="B2863" s="511" t="s">
        <v>24194</v>
      </c>
      <c r="C2863" s="511" t="s">
        <v>5</v>
      </c>
      <c r="D2863" s="78" t="s">
        <v>56580</v>
      </c>
    </row>
    <row r="2864" spans="1:4" ht="13.5">
      <c r="A2864" s="511" t="s">
        <v>28392</v>
      </c>
      <c r="B2864" s="511" t="s">
        <v>24195</v>
      </c>
      <c r="C2864" s="511" t="s">
        <v>5</v>
      </c>
      <c r="D2864" s="78" t="s">
        <v>55322</v>
      </c>
    </row>
    <row r="2865" spans="1:4" ht="13.5">
      <c r="A2865" s="511" t="s">
        <v>28393</v>
      </c>
      <c r="B2865" s="511" t="s">
        <v>24196</v>
      </c>
      <c r="C2865" s="511" t="s">
        <v>5</v>
      </c>
      <c r="D2865" s="78" t="s">
        <v>22922</v>
      </c>
    </row>
    <row r="2866" spans="1:4" ht="13.5">
      <c r="A2866" s="511" t="s">
        <v>28394</v>
      </c>
      <c r="B2866" s="511" t="s">
        <v>24197</v>
      </c>
      <c r="C2866" s="511" t="s">
        <v>5</v>
      </c>
      <c r="D2866" s="78" t="s">
        <v>59313</v>
      </c>
    </row>
    <row r="2867" spans="1:4" ht="13.5">
      <c r="A2867" s="511" t="s">
        <v>28395</v>
      </c>
      <c r="B2867" s="511" t="s">
        <v>24198</v>
      </c>
      <c r="C2867" s="511" t="s">
        <v>5</v>
      </c>
      <c r="D2867" s="78" t="s">
        <v>59040</v>
      </c>
    </row>
    <row r="2868" spans="1:4" ht="13.5">
      <c r="A2868" s="511" t="s">
        <v>28396</v>
      </c>
      <c r="B2868" s="511" t="s">
        <v>24199</v>
      </c>
      <c r="C2868" s="511" t="s">
        <v>5</v>
      </c>
      <c r="D2868" s="78" t="s">
        <v>55046</v>
      </c>
    </row>
    <row r="2869" spans="1:4" ht="13.5">
      <c r="A2869" s="511" t="s">
        <v>28397</v>
      </c>
      <c r="B2869" s="511" t="s">
        <v>24200</v>
      </c>
      <c r="C2869" s="511" t="s">
        <v>5</v>
      </c>
      <c r="D2869" s="78" t="s">
        <v>55800</v>
      </c>
    </row>
    <row r="2870" spans="1:4" ht="13.5">
      <c r="A2870" s="511" t="s">
        <v>28398</v>
      </c>
      <c r="B2870" s="511" t="s">
        <v>24201</v>
      </c>
      <c r="C2870" s="511" t="s">
        <v>5</v>
      </c>
      <c r="D2870" s="78" t="s">
        <v>58668</v>
      </c>
    </row>
    <row r="2871" spans="1:4" ht="13.5">
      <c r="A2871" s="511" t="s">
        <v>28399</v>
      </c>
      <c r="B2871" s="511" t="s">
        <v>24202</v>
      </c>
      <c r="C2871" s="511" t="s">
        <v>5</v>
      </c>
      <c r="D2871" s="78" t="s">
        <v>55772</v>
      </c>
    </row>
    <row r="2872" spans="1:4" ht="13.5">
      <c r="A2872" s="511" t="s">
        <v>28400</v>
      </c>
      <c r="B2872" s="511" t="s">
        <v>24203</v>
      </c>
      <c r="C2872" s="511" t="s">
        <v>5</v>
      </c>
      <c r="D2872" s="78" t="s">
        <v>65229</v>
      </c>
    </row>
    <row r="2873" spans="1:4" ht="13.5">
      <c r="A2873" s="511" t="s">
        <v>28401</v>
      </c>
      <c r="B2873" s="511" t="s">
        <v>24204</v>
      </c>
      <c r="C2873" s="511" t="s">
        <v>5</v>
      </c>
      <c r="D2873" s="78" t="s">
        <v>26250</v>
      </c>
    </row>
    <row r="2874" spans="1:4" ht="13.5">
      <c r="A2874" s="511" t="s">
        <v>28402</v>
      </c>
      <c r="B2874" s="511" t="s">
        <v>24205</v>
      </c>
      <c r="C2874" s="511" t="s">
        <v>5</v>
      </c>
      <c r="D2874" s="78" t="s">
        <v>61784</v>
      </c>
    </row>
    <row r="2875" spans="1:4" ht="13.5">
      <c r="A2875" s="511" t="s">
        <v>28403</v>
      </c>
      <c r="B2875" s="511" t="s">
        <v>24206</v>
      </c>
      <c r="C2875" s="511" t="s">
        <v>5</v>
      </c>
      <c r="D2875" s="78" t="s">
        <v>57835</v>
      </c>
    </row>
    <row r="2876" spans="1:4" ht="13.5">
      <c r="A2876" s="511" t="s">
        <v>28404</v>
      </c>
      <c r="B2876" s="511" t="s">
        <v>24207</v>
      </c>
      <c r="C2876" s="511" t="s">
        <v>5</v>
      </c>
      <c r="D2876" s="78" t="s">
        <v>56775</v>
      </c>
    </row>
    <row r="2877" spans="1:4" ht="13.5">
      <c r="A2877" s="511" t="s">
        <v>28405</v>
      </c>
      <c r="B2877" s="511" t="s">
        <v>24208</v>
      </c>
      <c r="C2877" s="511" t="s">
        <v>5</v>
      </c>
      <c r="D2877" s="78" t="s">
        <v>54726</v>
      </c>
    </row>
    <row r="2878" spans="1:4" ht="13.5">
      <c r="A2878" s="511" t="s">
        <v>28407</v>
      </c>
      <c r="B2878" s="511" t="s">
        <v>24209</v>
      </c>
      <c r="C2878" s="511" t="s">
        <v>5</v>
      </c>
      <c r="D2878" s="78" t="s">
        <v>49716</v>
      </c>
    </row>
    <row r="2879" spans="1:4" ht="13.5">
      <c r="A2879" s="511" t="s">
        <v>28408</v>
      </c>
      <c r="B2879" s="511" t="s">
        <v>24210</v>
      </c>
      <c r="C2879" s="511" t="s">
        <v>5</v>
      </c>
      <c r="D2879" s="78" t="s">
        <v>54728</v>
      </c>
    </row>
    <row r="2880" spans="1:4" ht="13.5">
      <c r="A2880" s="511" t="s">
        <v>28409</v>
      </c>
      <c r="B2880" s="511" t="s">
        <v>24211</v>
      </c>
      <c r="C2880" s="511" t="s">
        <v>5</v>
      </c>
      <c r="D2880" s="78" t="s">
        <v>56930</v>
      </c>
    </row>
    <row r="2881" spans="1:4" ht="13.5">
      <c r="A2881" s="511" t="s">
        <v>28410</v>
      </c>
      <c r="B2881" s="511" t="s">
        <v>24212</v>
      </c>
      <c r="C2881" s="511" t="s">
        <v>5</v>
      </c>
      <c r="D2881" s="78" t="s">
        <v>68434</v>
      </c>
    </row>
    <row r="2882" spans="1:4" ht="13.5">
      <c r="A2882" s="511" t="s">
        <v>28411</v>
      </c>
      <c r="B2882" s="511" t="s">
        <v>24213</v>
      </c>
      <c r="C2882" s="511" t="s">
        <v>5</v>
      </c>
      <c r="D2882" s="78" t="s">
        <v>56557</v>
      </c>
    </row>
    <row r="2883" spans="1:4" ht="13.5">
      <c r="A2883" s="511" t="s">
        <v>28412</v>
      </c>
      <c r="B2883" s="511" t="s">
        <v>24214</v>
      </c>
      <c r="C2883" s="511" t="s">
        <v>5</v>
      </c>
      <c r="D2883" s="78" t="s">
        <v>56382</v>
      </c>
    </row>
    <row r="2884" spans="1:4" ht="13.5">
      <c r="A2884" s="511" t="s">
        <v>28413</v>
      </c>
      <c r="B2884" s="511" t="s">
        <v>24215</v>
      </c>
      <c r="C2884" s="511" t="s">
        <v>5</v>
      </c>
      <c r="D2884" s="78" t="s">
        <v>49716</v>
      </c>
    </row>
    <row r="2885" spans="1:4" ht="13.5">
      <c r="A2885" s="511" t="s">
        <v>28414</v>
      </c>
      <c r="B2885" s="511" t="s">
        <v>24216</v>
      </c>
      <c r="C2885" s="511" t="s">
        <v>5</v>
      </c>
      <c r="D2885" s="78" t="s">
        <v>68435</v>
      </c>
    </row>
    <row r="2886" spans="1:4" ht="13.5">
      <c r="A2886" s="511" t="s">
        <v>28415</v>
      </c>
      <c r="B2886" s="511" t="s">
        <v>24217</v>
      </c>
      <c r="C2886" s="511" t="s">
        <v>5</v>
      </c>
      <c r="D2886" s="78" t="s">
        <v>68436</v>
      </c>
    </row>
    <row r="2887" spans="1:4" ht="13.5">
      <c r="A2887" s="511" t="s">
        <v>28416</v>
      </c>
      <c r="B2887" s="511" t="s">
        <v>24218</v>
      </c>
      <c r="C2887" s="511" t="s">
        <v>5</v>
      </c>
      <c r="D2887" s="78" t="s">
        <v>26199</v>
      </c>
    </row>
    <row r="2888" spans="1:4" ht="13.5">
      <c r="A2888" s="511" t="s">
        <v>28417</v>
      </c>
      <c r="B2888" s="511" t="s">
        <v>24219</v>
      </c>
      <c r="C2888" s="511" t="s">
        <v>5</v>
      </c>
      <c r="D2888" s="78" t="s">
        <v>67976</v>
      </c>
    </row>
    <row r="2889" spans="1:4" ht="13.5">
      <c r="A2889" s="511" t="s">
        <v>28418</v>
      </c>
      <c r="B2889" s="511" t="s">
        <v>24220</v>
      </c>
      <c r="C2889" s="511" t="s">
        <v>5</v>
      </c>
      <c r="D2889" s="78" t="s">
        <v>68437</v>
      </c>
    </row>
    <row r="2890" spans="1:4" ht="13.5">
      <c r="A2890" s="511" t="s">
        <v>28419</v>
      </c>
      <c r="B2890" s="511" t="s">
        <v>24221</v>
      </c>
      <c r="C2890" s="511" t="s">
        <v>5</v>
      </c>
      <c r="D2890" s="78" t="s">
        <v>56756</v>
      </c>
    </row>
    <row r="2891" spans="1:4" ht="13.5">
      <c r="A2891" s="511" t="s">
        <v>28420</v>
      </c>
      <c r="B2891" s="511" t="s">
        <v>24222</v>
      </c>
      <c r="C2891" s="511" t="s">
        <v>5</v>
      </c>
      <c r="D2891" s="78" t="s">
        <v>68438</v>
      </c>
    </row>
    <row r="2892" spans="1:4" ht="13.5">
      <c r="A2892" s="511" t="s">
        <v>28421</v>
      </c>
      <c r="B2892" s="511" t="s">
        <v>24223</v>
      </c>
      <c r="C2892" s="511" t="s">
        <v>5</v>
      </c>
      <c r="D2892" s="78" t="s">
        <v>68439</v>
      </c>
    </row>
    <row r="2893" spans="1:4" ht="13.5">
      <c r="A2893" s="511" t="s">
        <v>28422</v>
      </c>
      <c r="B2893" s="511" t="s">
        <v>24224</v>
      </c>
      <c r="C2893" s="511" t="s">
        <v>5</v>
      </c>
      <c r="D2893" s="78" t="s">
        <v>63626</v>
      </c>
    </row>
    <row r="2894" spans="1:4" ht="13.5">
      <c r="A2894" s="511" t="s">
        <v>28423</v>
      </c>
      <c r="B2894" s="511" t="s">
        <v>24225</v>
      </c>
      <c r="C2894" s="511" t="s">
        <v>5</v>
      </c>
      <c r="D2894" s="78" t="s">
        <v>68440</v>
      </c>
    </row>
    <row r="2895" spans="1:4" ht="13.5">
      <c r="A2895" s="511" t="s">
        <v>28424</v>
      </c>
      <c r="B2895" s="511" t="s">
        <v>24226</v>
      </c>
      <c r="C2895" s="511" t="s">
        <v>5</v>
      </c>
      <c r="D2895" s="78" t="s">
        <v>61924</v>
      </c>
    </row>
    <row r="2896" spans="1:4" ht="13.5">
      <c r="A2896" s="511" t="s">
        <v>28425</v>
      </c>
      <c r="B2896" s="511" t="s">
        <v>24227</v>
      </c>
      <c r="C2896" s="511" t="s">
        <v>5</v>
      </c>
      <c r="D2896" s="78" t="s">
        <v>66040</v>
      </c>
    </row>
    <row r="2897" spans="1:4" ht="13.5">
      <c r="A2897" s="511" t="s">
        <v>28426</v>
      </c>
      <c r="B2897" s="511" t="s">
        <v>24228</v>
      </c>
      <c r="C2897" s="511" t="s">
        <v>5</v>
      </c>
      <c r="D2897" s="78" t="s">
        <v>65552</v>
      </c>
    </row>
    <row r="2898" spans="1:4" ht="13.5">
      <c r="A2898" s="511" t="s">
        <v>28427</v>
      </c>
      <c r="B2898" s="511" t="s">
        <v>24229</v>
      </c>
      <c r="C2898" s="511" t="s">
        <v>5</v>
      </c>
      <c r="D2898" s="78" t="s">
        <v>68441</v>
      </c>
    </row>
    <row r="2899" spans="1:4" ht="13.5">
      <c r="A2899" s="511" t="s">
        <v>28428</v>
      </c>
      <c r="B2899" s="511" t="s">
        <v>24230</v>
      </c>
      <c r="C2899" s="511" t="s">
        <v>5</v>
      </c>
      <c r="D2899" s="78" t="s">
        <v>54293</v>
      </c>
    </row>
    <row r="2900" spans="1:4" ht="13.5">
      <c r="A2900" s="511" t="s">
        <v>28429</v>
      </c>
      <c r="B2900" s="511" t="s">
        <v>24231</v>
      </c>
      <c r="C2900" s="511" t="s">
        <v>5</v>
      </c>
      <c r="D2900" s="78" t="s">
        <v>55321</v>
      </c>
    </row>
    <row r="2901" spans="1:4" ht="13.5">
      <c r="A2901" s="511" t="s">
        <v>28430</v>
      </c>
      <c r="B2901" s="511" t="s">
        <v>24232</v>
      </c>
      <c r="C2901" s="511" t="s">
        <v>5</v>
      </c>
      <c r="D2901" s="78" t="s">
        <v>63941</v>
      </c>
    </row>
    <row r="2902" spans="1:4" ht="13.5">
      <c r="A2902" s="511" t="s">
        <v>28431</v>
      </c>
      <c r="B2902" s="511" t="s">
        <v>24233</v>
      </c>
      <c r="C2902" s="511" t="s">
        <v>5</v>
      </c>
      <c r="D2902" s="78" t="s">
        <v>61313</v>
      </c>
    </row>
    <row r="2903" spans="1:4" ht="13.5">
      <c r="A2903" s="511" t="s">
        <v>28432</v>
      </c>
      <c r="B2903" s="511" t="s">
        <v>24234</v>
      </c>
      <c r="C2903" s="511" t="s">
        <v>5</v>
      </c>
      <c r="D2903" s="78" t="s">
        <v>68442</v>
      </c>
    </row>
    <row r="2904" spans="1:4" ht="13.5">
      <c r="A2904" s="511" t="s">
        <v>28433</v>
      </c>
      <c r="B2904" s="511" t="s">
        <v>24235</v>
      </c>
      <c r="C2904" s="511" t="s">
        <v>5</v>
      </c>
      <c r="D2904" s="78" t="s">
        <v>58917</v>
      </c>
    </row>
    <row r="2905" spans="1:4" ht="13.5">
      <c r="A2905" s="511" t="s">
        <v>28434</v>
      </c>
      <c r="B2905" s="511" t="s">
        <v>24236</v>
      </c>
      <c r="C2905" s="511" t="s">
        <v>5</v>
      </c>
      <c r="D2905" s="78" t="s">
        <v>55793</v>
      </c>
    </row>
    <row r="2906" spans="1:4" ht="13.5">
      <c r="A2906" s="511" t="s">
        <v>28435</v>
      </c>
      <c r="B2906" s="511" t="s">
        <v>24237</v>
      </c>
      <c r="C2906" s="511" t="s">
        <v>5</v>
      </c>
      <c r="D2906" s="78" t="s">
        <v>61520</v>
      </c>
    </row>
    <row r="2907" spans="1:4" ht="13.5">
      <c r="A2907" s="511" t="s">
        <v>28436</v>
      </c>
      <c r="B2907" s="511" t="s">
        <v>24238</v>
      </c>
      <c r="C2907" s="511" t="s">
        <v>5</v>
      </c>
      <c r="D2907" s="78" t="s">
        <v>56499</v>
      </c>
    </row>
    <row r="2908" spans="1:4" ht="13.5">
      <c r="A2908" s="511" t="s">
        <v>53024</v>
      </c>
      <c r="B2908" s="511" t="s">
        <v>53025</v>
      </c>
      <c r="C2908" s="511" t="s">
        <v>5</v>
      </c>
      <c r="D2908" s="78" t="s">
        <v>65262</v>
      </c>
    </row>
    <row r="2909" spans="1:4" ht="13.5">
      <c r="A2909" s="511" t="s">
        <v>53026</v>
      </c>
      <c r="B2909" s="511" t="s">
        <v>53027</v>
      </c>
      <c r="C2909" s="511" t="s">
        <v>5</v>
      </c>
      <c r="D2909" s="78" t="s">
        <v>67121</v>
      </c>
    </row>
    <row r="2910" spans="1:4" ht="13.5">
      <c r="A2910" s="511" t="s">
        <v>53028</v>
      </c>
      <c r="B2910" s="511" t="s">
        <v>53029</v>
      </c>
      <c r="C2910" s="511" t="s">
        <v>5</v>
      </c>
      <c r="D2910" s="78" t="s">
        <v>68443</v>
      </c>
    </row>
    <row r="2911" spans="1:4" ht="13.5">
      <c r="A2911" s="511" t="s">
        <v>53030</v>
      </c>
      <c r="B2911" s="511" t="s">
        <v>53031</v>
      </c>
      <c r="C2911" s="511" t="s">
        <v>5</v>
      </c>
      <c r="D2911" s="78" t="s">
        <v>68444</v>
      </c>
    </row>
    <row r="2912" spans="1:4" ht="13.5">
      <c r="A2912" s="511" t="s">
        <v>53032</v>
      </c>
      <c r="B2912" s="511" t="s">
        <v>53033</v>
      </c>
      <c r="C2912" s="511" t="s">
        <v>5</v>
      </c>
      <c r="D2912" s="78" t="s">
        <v>68445</v>
      </c>
    </row>
    <row r="2913" spans="1:4" ht="13.5">
      <c r="A2913" s="511" t="s">
        <v>28437</v>
      </c>
      <c r="B2913" s="511" t="s">
        <v>53034</v>
      </c>
      <c r="C2913" s="511" t="s">
        <v>5</v>
      </c>
      <c r="D2913" s="78" t="s">
        <v>68446</v>
      </c>
    </row>
    <row r="2914" spans="1:4" ht="13.5">
      <c r="A2914" s="511" t="s">
        <v>28438</v>
      </c>
      <c r="B2914" s="511" t="s">
        <v>53035</v>
      </c>
      <c r="C2914" s="511" t="s">
        <v>5</v>
      </c>
      <c r="D2914" s="78" t="s">
        <v>68447</v>
      </c>
    </row>
    <row r="2915" spans="1:4" ht="13.5">
      <c r="A2915" s="511" t="s">
        <v>28439</v>
      </c>
      <c r="B2915" s="511" t="s">
        <v>53036</v>
      </c>
      <c r="C2915" s="511" t="s">
        <v>5</v>
      </c>
      <c r="D2915" s="78" t="s">
        <v>68448</v>
      </c>
    </row>
    <row r="2916" spans="1:4" ht="13.5">
      <c r="A2916" s="511" t="s">
        <v>28440</v>
      </c>
      <c r="B2916" s="511" t="s">
        <v>53037</v>
      </c>
      <c r="C2916" s="511" t="s">
        <v>5</v>
      </c>
      <c r="D2916" s="78" t="s">
        <v>68449</v>
      </c>
    </row>
    <row r="2917" spans="1:4" ht="13.5">
      <c r="A2917" s="511" t="s">
        <v>28441</v>
      </c>
      <c r="B2917" s="511" t="s">
        <v>53038</v>
      </c>
      <c r="C2917" s="511" t="s">
        <v>5</v>
      </c>
      <c r="D2917" s="78" t="s">
        <v>68450</v>
      </c>
    </row>
    <row r="2918" spans="1:4" ht="13.5">
      <c r="A2918" s="511" t="s">
        <v>28442</v>
      </c>
      <c r="B2918" s="511" t="s">
        <v>53039</v>
      </c>
      <c r="C2918" s="511" t="s">
        <v>5</v>
      </c>
      <c r="D2918" s="78" t="s">
        <v>68451</v>
      </c>
    </row>
    <row r="2919" spans="1:4" ht="13.5">
      <c r="A2919" s="511" t="s">
        <v>28443</v>
      </c>
      <c r="B2919" s="511" t="s">
        <v>53040</v>
      </c>
      <c r="C2919" s="511" t="s">
        <v>5</v>
      </c>
      <c r="D2919" s="78" t="s">
        <v>68452</v>
      </c>
    </row>
    <row r="2920" spans="1:4" ht="13.5">
      <c r="A2920" s="511" t="s">
        <v>28444</v>
      </c>
      <c r="B2920" s="511" t="s">
        <v>53041</v>
      </c>
      <c r="C2920" s="511" t="s">
        <v>5</v>
      </c>
      <c r="D2920" s="78" t="s">
        <v>68453</v>
      </c>
    </row>
    <row r="2921" spans="1:4" ht="13.5">
      <c r="A2921" s="511" t="s">
        <v>28445</v>
      </c>
      <c r="B2921" s="511" t="s">
        <v>53042</v>
      </c>
      <c r="C2921" s="511" t="s">
        <v>5</v>
      </c>
      <c r="D2921" s="78" t="s">
        <v>68454</v>
      </c>
    </row>
    <row r="2922" spans="1:4" ht="13.5">
      <c r="A2922" s="511" t="s">
        <v>28446</v>
      </c>
      <c r="B2922" s="511" t="s">
        <v>53043</v>
      </c>
      <c r="C2922" s="511" t="s">
        <v>5</v>
      </c>
      <c r="D2922" s="78" t="s">
        <v>63677</v>
      </c>
    </row>
    <row r="2923" spans="1:4" ht="13.5">
      <c r="A2923" s="511" t="s">
        <v>28448</v>
      </c>
      <c r="B2923" s="511" t="s">
        <v>53044</v>
      </c>
      <c r="C2923" s="511" t="s">
        <v>5</v>
      </c>
      <c r="D2923" s="78" t="s">
        <v>52263</v>
      </c>
    </row>
    <row r="2924" spans="1:4" ht="13.5">
      <c r="A2924" s="511" t="s">
        <v>28449</v>
      </c>
      <c r="B2924" s="511" t="s">
        <v>53045</v>
      </c>
      <c r="C2924" s="511" t="s">
        <v>5</v>
      </c>
      <c r="D2924" s="78" t="s">
        <v>56448</v>
      </c>
    </row>
    <row r="2925" spans="1:4" ht="13.5">
      <c r="A2925" s="511" t="s">
        <v>28450</v>
      </c>
      <c r="B2925" s="511" t="s">
        <v>53046</v>
      </c>
      <c r="C2925" s="511" t="s">
        <v>5</v>
      </c>
      <c r="D2925" s="78" t="s">
        <v>56448</v>
      </c>
    </row>
    <row r="2926" spans="1:4" ht="13.5">
      <c r="A2926" s="511" t="s">
        <v>28451</v>
      </c>
      <c r="B2926" s="511" t="s">
        <v>53047</v>
      </c>
      <c r="C2926" s="511" t="s">
        <v>5</v>
      </c>
      <c r="D2926" s="78" t="s">
        <v>52315</v>
      </c>
    </row>
    <row r="2927" spans="1:4" ht="13.5">
      <c r="A2927" s="511" t="s">
        <v>28452</v>
      </c>
      <c r="B2927" s="511" t="s">
        <v>53048</v>
      </c>
      <c r="C2927" s="511" t="s">
        <v>5</v>
      </c>
      <c r="D2927" s="78" t="s">
        <v>64898</v>
      </c>
    </row>
    <row r="2928" spans="1:4" ht="13.5">
      <c r="A2928" s="511" t="s">
        <v>28453</v>
      </c>
      <c r="B2928" s="511" t="s">
        <v>53049</v>
      </c>
      <c r="C2928" s="511" t="s">
        <v>5</v>
      </c>
      <c r="D2928" s="78" t="s">
        <v>58876</v>
      </c>
    </row>
    <row r="2929" spans="1:4" ht="13.5">
      <c r="A2929" s="511" t="s">
        <v>28454</v>
      </c>
      <c r="B2929" s="511" t="s">
        <v>53050</v>
      </c>
      <c r="C2929" s="511" t="s">
        <v>5</v>
      </c>
      <c r="D2929" s="78" t="s">
        <v>56725</v>
      </c>
    </row>
    <row r="2930" spans="1:4" ht="13.5">
      <c r="A2930" s="511" t="s">
        <v>28455</v>
      </c>
      <c r="B2930" s="511" t="s">
        <v>53051</v>
      </c>
      <c r="C2930" s="511" t="s">
        <v>5</v>
      </c>
      <c r="D2930" s="78" t="s">
        <v>65482</v>
      </c>
    </row>
    <row r="2931" spans="1:4" ht="13.5">
      <c r="A2931" s="511" t="s">
        <v>28456</v>
      </c>
      <c r="B2931" s="511" t="s">
        <v>53052</v>
      </c>
      <c r="C2931" s="511" t="s">
        <v>5</v>
      </c>
      <c r="D2931" s="78" t="s">
        <v>68455</v>
      </c>
    </row>
    <row r="2932" spans="1:4" ht="13.5">
      <c r="A2932" s="511" t="s">
        <v>28457</v>
      </c>
      <c r="B2932" s="511" t="s">
        <v>53053</v>
      </c>
      <c r="C2932" s="511" t="s">
        <v>5</v>
      </c>
      <c r="D2932" s="78" t="s">
        <v>68455</v>
      </c>
    </row>
    <row r="2933" spans="1:4" ht="13.5">
      <c r="A2933" s="511" t="s">
        <v>28458</v>
      </c>
      <c r="B2933" s="511" t="s">
        <v>53054</v>
      </c>
      <c r="C2933" s="511" t="s">
        <v>5</v>
      </c>
      <c r="D2933" s="78" t="s">
        <v>68456</v>
      </c>
    </row>
    <row r="2934" spans="1:4" ht="13.5">
      <c r="A2934" s="511" t="s">
        <v>28459</v>
      </c>
      <c r="B2934" s="511" t="s">
        <v>53055</v>
      </c>
      <c r="C2934" s="511" t="s">
        <v>5</v>
      </c>
      <c r="D2934" s="78" t="s">
        <v>68457</v>
      </c>
    </row>
    <row r="2935" spans="1:4" ht="13.5">
      <c r="A2935" s="511" t="s">
        <v>28460</v>
      </c>
      <c r="B2935" s="511" t="s">
        <v>53056</v>
      </c>
      <c r="C2935" s="511" t="s">
        <v>5</v>
      </c>
      <c r="D2935" s="78" t="s">
        <v>68458</v>
      </c>
    </row>
    <row r="2936" spans="1:4" ht="13.5">
      <c r="A2936" s="511" t="s">
        <v>28461</v>
      </c>
      <c r="B2936" s="511" t="s">
        <v>53057</v>
      </c>
      <c r="C2936" s="511" t="s">
        <v>5</v>
      </c>
      <c r="D2936" s="78" t="s">
        <v>68459</v>
      </c>
    </row>
    <row r="2937" spans="1:4" ht="13.5">
      <c r="A2937" s="511" t="s">
        <v>28462</v>
      </c>
      <c r="B2937" s="511" t="s">
        <v>53058</v>
      </c>
      <c r="C2937" s="511" t="s">
        <v>5</v>
      </c>
      <c r="D2937" s="78" t="s">
        <v>63883</v>
      </c>
    </row>
    <row r="2938" spans="1:4" ht="13.5">
      <c r="A2938" s="511" t="s">
        <v>28463</v>
      </c>
      <c r="B2938" s="511" t="s">
        <v>53059</v>
      </c>
      <c r="C2938" s="511" t="s">
        <v>5</v>
      </c>
      <c r="D2938" s="78" t="s">
        <v>56549</v>
      </c>
    </row>
    <row r="2939" spans="1:4" ht="13.5">
      <c r="A2939" s="511" t="s">
        <v>28464</v>
      </c>
      <c r="B2939" s="511" t="s">
        <v>53060</v>
      </c>
      <c r="C2939" s="511" t="s">
        <v>5</v>
      </c>
      <c r="D2939" s="78" t="s">
        <v>56549</v>
      </c>
    </row>
    <row r="2940" spans="1:4" ht="13.5">
      <c r="A2940" s="511" t="s">
        <v>28465</v>
      </c>
      <c r="B2940" s="511" t="s">
        <v>53061</v>
      </c>
      <c r="C2940" s="511" t="s">
        <v>5</v>
      </c>
      <c r="D2940" s="78" t="s">
        <v>59590</v>
      </c>
    </row>
    <row r="2941" spans="1:4" ht="13.5">
      <c r="A2941" s="511" t="s">
        <v>28466</v>
      </c>
      <c r="B2941" s="511" t="s">
        <v>53062</v>
      </c>
      <c r="C2941" s="511" t="s">
        <v>5</v>
      </c>
      <c r="D2941" s="78" t="s">
        <v>64730</v>
      </c>
    </row>
    <row r="2942" spans="1:4" ht="13.5">
      <c r="A2942" s="511" t="s">
        <v>28467</v>
      </c>
      <c r="B2942" s="511" t="s">
        <v>53063</v>
      </c>
      <c r="C2942" s="511" t="s">
        <v>5</v>
      </c>
      <c r="D2942" s="78" t="s">
        <v>68460</v>
      </c>
    </row>
    <row r="2943" spans="1:4" ht="13.5">
      <c r="A2943" s="511" t="s">
        <v>51111</v>
      </c>
      <c r="B2943" s="511" t="s">
        <v>53064</v>
      </c>
      <c r="C2943" s="511" t="s">
        <v>5</v>
      </c>
      <c r="D2943" s="78" t="s">
        <v>68461</v>
      </c>
    </row>
    <row r="2944" spans="1:4" ht="13.5">
      <c r="A2944" s="511" t="s">
        <v>51112</v>
      </c>
      <c r="B2944" s="511" t="s">
        <v>53065</v>
      </c>
      <c r="C2944" s="511" t="s">
        <v>5</v>
      </c>
      <c r="D2944" s="78" t="s">
        <v>68462</v>
      </c>
    </row>
    <row r="2945" spans="1:4" ht="13.5">
      <c r="A2945" s="511" t="s">
        <v>51113</v>
      </c>
      <c r="B2945" s="511" t="s">
        <v>53066</v>
      </c>
      <c r="C2945" s="511" t="s">
        <v>5</v>
      </c>
      <c r="D2945" s="78" t="s">
        <v>68463</v>
      </c>
    </row>
    <row r="2946" spans="1:4" ht="13.5">
      <c r="A2946" s="511" t="s">
        <v>53067</v>
      </c>
      <c r="B2946" s="511" t="s">
        <v>53068</v>
      </c>
      <c r="C2946" s="511" t="s">
        <v>5</v>
      </c>
      <c r="D2946" s="78" t="s">
        <v>68464</v>
      </c>
    </row>
    <row r="2947" spans="1:4" ht="13.5">
      <c r="A2947" s="511" t="s">
        <v>53069</v>
      </c>
      <c r="B2947" s="511" t="s">
        <v>53070</v>
      </c>
      <c r="C2947" s="511" t="s">
        <v>5</v>
      </c>
      <c r="D2947" s="78" t="s">
        <v>68465</v>
      </c>
    </row>
    <row r="2948" spans="1:4" ht="13.5">
      <c r="A2948" s="511" t="s">
        <v>53071</v>
      </c>
      <c r="B2948" s="511" t="s">
        <v>53072</v>
      </c>
      <c r="C2948" s="511" t="s">
        <v>5</v>
      </c>
      <c r="D2948" s="78" t="s">
        <v>63162</v>
      </c>
    </row>
    <row r="2949" spans="1:4" ht="13.5">
      <c r="A2949" s="511" t="s">
        <v>53073</v>
      </c>
      <c r="B2949" s="511" t="s">
        <v>53074</v>
      </c>
      <c r="C2949" s="511" t="s">
        <v>5</v>
      </c>
      <c r="D2949" s="78" t="s">
        <v>68466</v>
      </c>
    </row>
    <row r="2950" spans="1:4" ht="13.5">
      <c r="A2950" s="511" t="s">
        <v>53075</v>
      </c>
      <c r="B2950" s="511" t="s">
        <v>53076</v>
      </c>
      <c r="C2950" s="511" t="s">
        <v>5</v>
      </c>
      <c r="D2950" s="78" t="s">
        <v>68467</v>
      </c>
    </row>
    <row r="2951" spans="1:4" ht="13.5">
      <c r="A2951" s="511" t="s">
        <v>53077</v>
      </c>
      <c r="B2951" s="511" t="s">
        <v>53078</v>
      </c>
      <c r="C2951" s="511" t="s">
        <v>5</v>
      </c>
      <c r="D2951" s="78" t="s">
        <v>68468</v>
      </c>
    </row>
    <row r="2952" spans="1:4" ht="13.5">
      <c r="A2952" s="511" t="s">
        <v>53079</v>
      </c>
      <c r="B2952" s="511" t="s">
        <v>53080</v>
      </c>
      <c r="C2952" s="511" t="s">
        <v>5</v>
      </c>
      <c r="D2952" s="78" t="s">
        <v>68469</v>
      </c>
    </row>
    <row r="2953" spans="1:4" ht="13.5">
      <c r="A2953" s="511" t="s">
        <v>53081</v>
      </c>
      <c r="B2953" s="511" t="s">
        <v>53082</v>
      </c>
      <c r="C2953" s="511" t="s">
        <v>5</v>
      </c>
      <c r="D2953" s="78" t="s">
        <v>68470</v>
      </c>
    </row>
    <row r="2954" spans="1:4" ht="13.5">
      <c r="A2954" s="511" t="s">
        <v>53083</v>
      </c>
      <c r="B2954" s="511" t="s">
        <v>53084</v>
      </c>
      <c r="C2954" s="511" t="s">
        <v>5</v>
      </c>
      <c r="D2954" s="78" t="s">
        <v>68471</v>
      </c>
    </row>
    <row r="2955" spans="1:4" ht="13.5">
      <c r="A2955" s="511" t="s">
        <v>53085</v>
      </c>
      <c r="B2955" s="511" t="s">
        <v>53086</v>
      </c>
      <c r="C2955" s="511" t="s">
        <v>5</v>
      </c>
      <c r="D2955" s="78" t="s">
        <v>56408</v>
      </c>
    </row>
    <row r="2956" spans="1:4" ht="13.5">
      <c r="A2956" s="511" t="s">
        <v>53087</v>
      </c>
      <c r="B2956" s="511" t="s">
        <v>53088</v>
      </c>
      <c r="C2956" s="511" t="s">
        <v>5</v>
      </c>
      <c r="D2956" s="78" t="s">
        <v>25332</v>
      </c>
    </row>
    <row r="2957" spans="1:4" ht="13.5">
      <c r="A2957" s="511" t="s">
        <v>53089</v>
      </c>
      <c r="B2957" s="511" t="s">
        <v>53090</v>
      </c>
      <c r="C2957" s="511" t="s">
        <v>5</v>
      </c>
      <c r="D2957" s="78" t="s">
        <v>53447</v>
      </c>
    </row>
    <row r="2958" spans="1:4" ht="13.5">
      <c r="A2958" s="511" t="s">
        <v>53091</v>
      </c>
      <c r="B2958" s="511" t="s">
        <v>53092</v>
      </c>
      <c r="C2958" s="511" t="s">
        <v>5</v>
      </c>
      <c r="D2958" s="78" t="s">
        <v>68472</v>
      </c>
    </row>
    <row r="2959" spans="1:4" ht="13.5">
      <c r="A2959" s="511" t="s">
        <v>53093</v>
      </c>
      <c r="B2959" s="511" t="s">
        <v>53094</v>
      </c>
      <c r="C2959" s="511" t="s">
        <v>5</v>
      </c>
      <c r="D2959" s="78" t="s">
        <v>68473</v>
      </c>
    </row>
    <row r="2960" spans="1:4" ht="13.5">
      <c r="A2960" s="511" t="s">
        <v>53095</v>
      </c>
      <c r="B2960" s="511" t="s">
        <v>53096</v>
      </c>
      <c r="C2960" s="511" t="s">
        <v>5</v>
      </c>
      <c r="D2960" s="78" t="s">
        <v>68474</v>
      </c>
    </row>
    <row r="2961" spans="1:4" ht="13.5">
      <c r="A2961" s="511" t="s">
        <v>53097</v>
      </c>
      <c r="B2961" s="511" t="s">
        <v>53098</v>
      </c>
      <c r="C2961" s="511" t="s">
        <v>5</v>
      </c>
      <c r="D2961" s="78" t="s">
        <v>68475</v>
      </c>
    </row>
    <row r="2962" spans="1:4" ht="13.5">
      <c r="A2962" s="511" t="s">
        <v>53099</v>
      </c>
      <c r="B2962" s="511" t="s">
        <v>53100</v>
      </c>
      <c r="C2962" s="511" t="s">
        <v>5</v>
      </c>
      <c r="D2962" s="78" t="s">
        <v>68476</v>
      </c>
    </row>
    <row r="2963" spans="1:4" ht="13.5">
      <c r="A2963" s="511" t="s">
        <v>53101</v>
      </c>
      <c r="B2963" s="511" t="s">
        <v>53102</v>
      </c>
      <c r="C2963" s="511" t="s">
        <v>5</v>
      </c>
      <c r="D2963" s="78" t="s">
        <v>68477</v>
      </c>
    </row>
    <row r="2964" spans="1:4" ht="13.5">
      <c r="A2964" s="511" t="s">
        <v>53103</v>
      </c>
      <c r="B2964" s="511" t="s">
        <v>53104</v>
      </c>
      <c r="C2964" s="511" t="s">
        <v>5</v>
      </c>
      <c r="D2964" s="78" t="s">
        <v>68478</v>
      </c>
    </row>
    <row r="2965" spans="1:4" ht="13.5">
      <c r="A2965" s="511" t="s">
        <v>53105</v>
      </c>
      <c r="B2965" s="511" t="s">
        <v>53106</v>
      </c>
      <c r="C2965" s="511" t="s">
        <v>5</v>
      </c>
      <c r="D2965" s="78" t="s">
        <v>68479</v>
      </c>
    </row>
    <row r="2966" spans="1:4" ht="13.5">
      <c r="A2966" s="511" t="s">
        <v>53107</v>
      </c>
      <c r="B2966" s="511" t="s">
        <v>53108</v>
      </c>
      <c r="C2966" s="511" t="s">
        <v>5</v>
      </c>
      <c r="D2966" s="78" t="s">
        <v>68480</v>
      </c>
    </row>
    <row r="2967" spans="1:4" ht="13.5">
      <c r="A2967" s="511" t="s">
        <v>53109</v>
      </c>
      <c r="B2967" s="511" t="s">
        <v>53110</v>
      </c>
      <c r="C2967" s="511" t="s">
        <v>5</v>
      </c>
      <c r="D2967" s="78" t="s">
        <v>68481</v>
      </c>
    </row>
    <row r="2968" spans="1:4" ht="13.5">
      <c r="A2968" s="511" t="s">
        <v>53111</v>
      </c>
      <c r="B2968" s="511" t="s">
        <v>53112</v>
      </c>
      <c r="C2968" s="511" t="s">
        <v>5</v>
      </c>
      <c r="D2968" s="78" t="s">
        <v>68482</v>
      </c>
    </row>
    <row r="2969" spans="1:4" ht="13.5">
      <c r="A2969" s="511" t="s">
        <v>53113</v>
      </c>
      <c r="B2969" s="511" t="s">
        <v>53114</v>
      </c>
      <c r="C2969" s="511" t="s">
        <v>5</v>
      </c>
      <c r="D2969" s="78" t="s">
        <v>68483</v>
      </c>
    </row>
    <row r="2970" spans="1:4" ht="13.5">
      <c r="A2970" s="511" t="s">
        <v>53115</v>
      </c>
      <c r="B2970" s="511" t="s">
        <v>53116</v>
      </c>
      <c r="C2970" s="511" t="s">
        <v>5</v>
      </c>
      <c r="D2970" s="78" t="s">
        <v>68484</v>
      </c>
    </row>
    <row r="2971" spans="1:4" ht="13.5">
      <c r="A2971" s="511" t="s">
        <v>53117</v>
      </c>
      <c r="B2971" s="511" t="s">
        <v>53118</v>
      </c>
      <c r="C2971" s="511" t="s">
        <v>5</v>
      </c>
      <c r="D2971" s="78" t="s">
        <v>68485</v>
      </c>
    </row>
    <row r="2972" spans="1:4" ht="13.5">
      <c r="A2972" s="511" t="s">
        <v>53119</v>
      </c>
      <c r="B2972" s="511" t="s">
        <v>53120</v>
      </c>
      <c r="C2972" s="511" t="s">
        <v>5</v>
      </c>
      <c r="D2972" s="78" t="s">
        <v>61163</v>
      </c>
    </row>
    <row r="2973" spans="1:4" ht="13.5">
      <c r="A2973" s="511" t="s">
        <v>28468</v>
      </c>
      <c r="B2973" s="511" t="s">
        <v>24239</v>
      </c>
      <c r="C2973" s="511" t="s">
        <v>5</v>
      </c>
      <c r="D2973" s="78" t="s">
        <v>68100</v>
      </c>
    </row>
    <row r="2974" spans="1:4" ht="13.5">
      <c r="A2974" s="511" t="s">
        <v>28469</v>
      </c>
      <c r="B2974" s="511" t="s">
        <v>24240</v>
      </c>
      <c r="C2974" s="511" t="s">
        <v>5</v>
      </c>
      <c r="D2974" s="78" t="s">
        <v>55844</v>
      </c>
    </row>
    <row r="2975" spans="1:4" ht="13.5">
      <c r="A2975" s="511" t="s">
        <v>28470</v>
      </c>
      <c r="B2975" s="511" t="s">
        <v>24241</v>
      </c>
      <c r="C2975" s="511" t="s">
        <v>5</v>
      </c>
      <c r="D2975" s="78" t="s">
        <v>23560</v>
      </c>
    </row>
    <row r="2976" spans="1:4" ht="13.5">
      <c r="A2976" s="511" t="s">
        <v>28471</v>
      </c>
      <c r="B2976" s="511" t="s">
        <v>24242</v>
      </c>
      <c r="C2976" s="511" t="s">
        <v>5</v>
      </c>
      <c r="D2976" s="78" t="s">
        <v>56485</v>
      </c>
    </row>
    <row r="2977" spans="1:4" ht="13.5">
      <c r="A2977" s="511" t="s">
        <v>28472</v>
      </c>
      <c r="B2977" s="511" t="s">
        <v>24243</v>
      </c>
      <c r="C2977" s="511" t="s">
        <v>5</v>
      </c>
      <c r="D2977" s="78" t="s">
        <v>51109</v>
      </c>
    </row>
    <row r="2978" spans="1:4" ht="13.5">
      <c r="A2978" s="511" t="s">
        <v>28473</v>
      </c>
      <c r="B2978" s="511" t="s">
        <v>24244</v>
      </c>
      <c r="C2978" s="511" t="s">
        <v>5</v>
      </c>
      <c r="D2978" s="78" t="s">
        <v>50772</v>
      </c>
    </row>
    <row r="2979" spans="1:4" ht="13.5">
      <c r="A2979" s="511" t="s">
        <v>28474</v>
      </c>
      <c r="B2979" s="511" t="s">
        <v>24245</v>
      </c>
      <c r="C2979" s="511" t="s">
        <v>5</v>
      </c>
      <c r="D2979" s="78" t="s">
        <v>49683</v>
      </c>
    </row>
    <row r="2980" spans="1:4" ht="13.5">
      <c r="A2980" s="511" t="s">
        <v>28475</v>
      </c>
      <c r="B2980" s="511" t="s">
        <v>24246</v>
      </c>
      <c r="C2980" s="511" t="s">
        <v>5</v>
      </c>
      <c r="D2980" s="78" t="s">
        <v>51414</v>
      </c>
    </row>
    <row r="2981" spans="1:4" ht="13.5">
      <c r="A2981" s="511" t="s">
        <v>28476</v>
      </c>
      <c r="B2981" s="511" t="s">
        <v>24247</v>
      </c>
      <c r="C2981" s="511" t="s">
        <v>5</v>
      </c>
      <c r="D2981" s="78" t="s">
        <v>63673</v>
      </c>
    </row>
    <row r="2982" spans="1:4" ht="13.5">
      <c r="A2982" s="511" t="s">
        <v>28477</v>
      </c>
      <c r="B2982" s="511" t="s">
        <v>24248</v>
      </c>
      <c r="C2982" s="511" t="s">
        <v>5</v>
      </c>
      <c r="D2982" s="78" t="s">
        <v>55750</v>
      </c>
    </row>
    <row r="2983" spans="1:4" ht="13.5">
      <c r="A2983" s="511" t="s">
        <v>28478</v>
      </c>
      <c r="B2983" s="511" t="s">
        <v>24249</v>
      </c>
      <c r="C2983" s="511" t="s">
        <v>5</v>
      </c>
      <c r="D2983" s="78" t="s">
        <v>61741</v>
      </c>
    </row>
    <row r="2984" spans="1:4" ht="13.5">
      <c r="A2984" s="511" t="s">
        <v>28479</v>
      </c>
      <c r="B2984" s="511" t="s">
        <v>24250</v>
      </c>
      <c r="C2984" s="511" t="s">
        <v>5</v>
      </c>
      <c r="D2984" s="78" t="s">
        <v>68486</v>
      </c>
    </row>
    <row r="2985" spans="1:4" ht="13.5">
      <c r="A2985" s="511" t="s">
        <v>28480</v>
      </c>
      <c r="B2985" s="511" t="s">
        <v>24251</v>
      </c>
      <c r="C2985" s="511" t="s">
        <v>5</v>
      </c>
      <c r="D2985" s="78" t="s">
        <v>56304</v>
      </c>
    </row>
    <row r="2986" spans="1:4" ht="13.5">
      <c r="A2986" s="511" t="s">
        <v>28481</v>
      </c>
      <c r="B2986" s="511" t="s">
        <v>24252</v>
      </c>
      <c r="C2986" s="511" t="s">
        <v>5</v>
      </c>
      <c r="D2986" s="78" t="s">
        <v>61066</v>
      </c>
    </row>
    <row r="2987" spans="1:4" ht="13.5">
      <c r="A2987" s="511" t="s">
        <v>28482</v>
      </c>
      <c r="B2987" s="511" t="s">
        <v>24253</v>
      </c>
      <c r="C2987" s="511" t="s">
        <v>5</v>
      </c>
      <c r="D2987" s="78" t="s">
        <v>68487</v>
      </c>
    </row>
    <row r="2988" spans="1:4" ht="13.5">
      <c r="A2988" s="511" t="s">
        <v>28483</v>
      </c>
      <c r="B2988" s="511" t="s">
        <v>24254</v>
      </c>
      <c r="C2988" s="511" t="s">
        <v>5</v>
      </c>
      <c r="D2988" s="78" t="s">
        <v>68488</v>
      </c>
    </row>
    <row r="2989" spans="1:4" ht="13.5">
      <c r="A2989" s="511" t="s">
        <v>28484</v>
      </c>
      <c r="B2989" s="511" t="s">
        <v>24255</v>
      </c>
      <c r="C2989" s="511" t="s">
        <v>5</v>
      </c>
      <c r="D2989" s="78" t="s">
        <v>66005</v>
      </c>
    </row>
    <row r="2990" spans="1:4" ht="13.5">
      <c r="A2990" s="511" t="s">
        <v>28485</v>
      </c>
      <c r="B2990" s="511" t="s">
        <v>24256</v>
      </c>
      <c r="C2990" s="511" t="s">
        <v>5</v>
      </c>
      <c r="D2990" s="78" t="s">
        <v>68489</v>
      </c>
    </row>
    <row r="2991" spans="1:4" ht="13.5">
      <c r="A2991" s="511" t="s">
        <v>28486</v>
      </c>
      <c r="B2991" s="511" t="s">
        <v>24257</v>
      </c>
      <c r="C2991" s="511" t="s">
        <v>5</v>
      </c>
      <c r="D2991" s="78" t="s">
        <v>56947</v>
      </c>
    </row>
    <row r="2992" spans="1:4" ht="13.5">
      <c r="A2992" s="511" t="s">
        <v>28487</v>
      </c>
      <c r="B2992" s="511" t="s">
        <v>24258</v>
      </c>
      <c r="C2992" s="511" t="s">
        <v>5</v>
      </c>
      <c r="D2992" s="78" t="s">
        <v>68490</v>
      </c>
    </row>
    <row r="2993" spans="1:4" ht="13.5">
      <c r="A2993" s="511" t="s">
        <v>28488</v>
      </c>
      <c r="B2993" s="511" t="s">
        <v>24259</v>
      </c>
      <c r="C2993" s="511" t="s">
        <v>5</v>
      </c>
      <c r="D2993" s="78" t="s">
        <v>58921</v>
      </c>
    </row>
    <row r="2994" spans="1:4" ht="13.5">
      <c r="A2994" s="511" t="s">
        <v>28489</v>
      </c>
      <c r="B2994" s="511" t="s">
        <v>24260</v>
      </c>
      <c r="C2994" s="511" t="s">
        <v>5</v>
      </c>
      <c r="D2994" s="78" t="s">
        <v>68491</v>
      </c>
    </row>
    <row r="2995" spans="1:4" ht="13.5">
      <c r="A2995" s="511" t="s">
        <v>28490</v>
      </c>
      <c r="B2995" s="511" t="s">
        <v>24261</v>
      </c>
      <c r="C2995" s="511" t="s">
        <v>5</v>
      </c>
      <c r="D2995" s="78" t="s">
        <v>68492</v>
      </c>
    </row>
    <row r="2996" spans="1:4" ht="13.5">
      <c r="A2996" s="511" t="s">
        <v>28491</v>
      </c>
      <c r="B2996" s="511" t="s">
        <v>24262</v>
      </c>
      <c r="C2996" s="511" t="s">
        <v>5</v>
      </c>
      <c r="D2996" s="78" t="s">
        <v>68493</v>
      </c>
    </row>
    <row r="2997" spans="1:4" ht="13.5">
      <c r="A2997" s="511" t="s">
        <v>28492</v>
      </c>
      <c r="B2997" s="511" t="s">
        <v>24263</v>
      </c>
      <c r="C2997" s="511" t="s">
        <v>5</v>
      </c>
      <c r="D2997" s="78" t="s">
        <v>68494</v>
      </c>
    </row>
    <row r="2998" spans="1:4" ht="13.5">
      <c r="A2998" s="511" t="s">
        <v>28493</v>
      </c>
      <c r="B2998" s="511" t="s">
        <v>24264</v>
      </c>
      <c r="C2998" s="511" t="s">
        <v>5</v>
      </c>
      <c r="D2998" s="78" t="s">
        <v>64629</v>
      </c>
    </row>
    <row r="2999" spans="1:4" ht="13.5">
      <c r="A2999" s="511" t="s">
        <v>28494</v>
      </c>
      <c r="B2999" s="511" t="s">
        <v>24265</v>
      </c>
      <c r="C2999" s="511" t="s">
        <v>5</v>
      </c>
      <c r="D2999" s="78" t="s">
        <v>68495</v>
      </c>
    </row>
    <row r="3000" spans="1:4" ht="13.5">
      <c r="A3000" s="511" t="s">
        <v>28495</v>
      </c>
      <c r="B3000" s="511" t="s">
        <v>24266</v>
      </c>
      <c r="C3000" s="511" t="s">
        <v>5</v>
      </c>
      <c r="D3000" s="78" t="s">
        <v>58702</v>
      </c>
    </row>
    <row r="3001" spans="1:4" ht="13.5">
      <c r="A3001" s="511" t="s">
        <v>28496</v>
      </c>
      <c r="B3001" s="511" t="s">
        <v>24267</v>
      </c>
      <c r="C3001" s="511" t="s">
        <v>5</v>
      </c>
      <c r="D3001" s="78" t="s">
        <v>68496</v>
      </c>
    </row>
    <row r="3002" spans="1:4" ht="13.5">
      <c r="A3002" s="511" t="s">
        <v>28497</v>
      </c>
      <c r="B3002" s="511" t="s">
        <v>24268</v>
      </c>
      <c r="C3002" s="511" t="s">
        <v>5</v>
      </c>
      <c r="D3002" s="78" t="s">
        <v>68497</v>
      </c>
    </row>
    <row r="3003" spans="1:4" ht="13.5">
      <c r="A3003" s="511" t="s">
        <v>28498</v>
      </c>
      <c r="B3003" s="511" t="s">
        <v>24269</v>
      </c>
      <c r="C3003" s="511" t="s">
        <v>5</v>
      </c>
      <c r="D3003" s="78" t="s">
        <v>68498</v>
      </c>
    </row>
    <row r="3004" spans="1:4" ht="13.5">
      <c r="A3004" s="511" t="s">
        <v>28499</v>
      </c>
      <c r="B3004" s="511" t="s">
        <v>24270</v>
      </c>
      <c r="C3004" s="511" t="s">
        <v>5</v>
      </c>
      <c r="D3004" s="78" t="s">
        <v>68499</v>
      </c>
    </row>
    <row r="3005" spans="1:4" ht="13.5">
      <c r="A3005" s="511" t="s">
        <v>28500</v>
      </c>
      <c r="B3005" s="511" t="s">
        <v>24271</v>
      </c>
      <c r="C3005" s="511" t="s">
        <v>5</v>
      </c>
      <c r="D3005" s="78" t="s">
        <v>68500</v>
      </c>
    </row>
    <row r="3006" spans="1:4" ht="13.5">
      <c r="A3006" s="511" t="s">
        <v>28501</v>
      </c>
      <c r="B3006" s="511" t="s">
        <v>24272</v>
      </c>
      <c r="C3006" s="511" t="s">
        <v>5</v>
      </c>
      <c r="D3006" s="78" t="s">
        <v>55561</v>
      </c>
    </row>
    <row r="3007" spans="1:4" ht="13.5">
      <c r="A3007" s="511" t="s">
        <v>28502</v>
      </c>
      <c r="B3007" s="511" t="s">
        <v>24273</v>
      </c>
      <c r="C3007" s="511" t="s">
        <v>5</v>
      </c>
      <c r="D3007" s="78" t="s">
        <v>66646</v>
      </c>
    </row>
    <row r="3008" spans="1:4" ht="13.5">
      <c r="A3008" s="511" t="s">
        <v>28503</v>
      </c>
      <c r="B3008" s="511" t="s">
        <v>24274</v>
      </c>
      <c r="C3008" s="511" t="s">
        <v>5</v>
      </c>
      <c r="D3008" s="78" t="s">
        <v>60437</v>
      </c>
    </row>
    <row r="3009" spans="1:4" ht="13.5">
      <c r="A3009" s="511" t="s">
        <v>28504</v>
      </c>
      <c r="B3009" s="511" t="s">
        <v>24275</v>
      </c>
      <c r="C3009" s="511" t="s">
        <v>5</v>
      </c>
      <c r="D3009" s="78" t="s">
        <v>68501</v>
      </c>
    </row>
    <row r="3010" spans="1:4" ht="13.5">
      <c r="A3010" s="511" t="s">
        <v>28505</v>
      </c>
      <c r="B3010" s="511" t="s">
        <v>24276</v>
      </c>
      <c r="C3010" s="511" t="s">
        <v>5</v>
      </c>
      <c r="D3010" s="78" t="s">
        <v>68502</v>
      </c>
    </row>
    <row r="3011" spans="1:4" ht="13.5">
      <c r="A3011" s="511" t="s">
        <v>28506</v>
      </c>
      <c r="B3011" s="511" t="s">
        <v>24277</v>
      </c>
      <c r="C3011" s="511" t="s">
        <v>5</v>
      </c>
      <c r="D3011" s="78" t="s">
        <v>58188</v>
      </c>
    </row>
    <row r="3012" spans="1:4" ht="13.5">
      <c r="A3012" s="511" t="s">
        <v>28507</v>
      </c>
      <c r="B3012" s="511" t="s">
        <v>24278</v>
      </c>
      <c r="C3012" s="511" t="s">
        <v>5</v>
      </c>
      <c r="D3012" s="78" t="s">
        <v>68503</v>
      </c>
    </row>
    <row r="3013" spans="1:4" ht="13.5">
      <c r="A3013" s="511" t="s">
        <v>28508</v>
      </c>
      <c r="B3013" s="511" t="s">
        <v>24279</v>
      </c>
      <c r="C3013" s="511" t="s">
        <v>5</v>
      </c>
      <c r="D3013" s="78" t="s">
        <v>68504</v>
      </c>
    </row>
    <row r="3014" spans="1:4" ht="13.5">
      <c r="A3014" s="511" t="s">
        <v>28509</v>
      </c>
      <c r="B3014" s="511" t="s">
        <v>24280</v>
      </c>
      <c r="C3014" s="511" t="s">
        <v>5</v>
      </c>
      <c r="D3014" s="78" t="s">
        <v>55923</v>
      </c>
    </row>
    <row r="3015" spans="1:4" ht="13.5">
      <c r="A3015" s="511" t="s">
        <v>28510</v>
      </c>
      <c r="B3015" s="511" t="s">
        <v>24281</v>
      </c>
      <c r="C3015" s="511" t="s">
        <v>5</v>
      </c>
      <c r="D3015" s="78" t="s">
        <v>59069</v>
      </c>
    </row>
    <row r="3016" spans="1:4" ht="13.5">
      <c r="A3016" s="511" t="s">
        <v>28511</v>
      </c>
      <c r="B3016" s="511" t="s">
        <v>24282</v>
      </c>
      <c r="C3016" s="511" t="s">
        <v>5</v>
      </c>
      <c r="D3016" s="78" t="s">
        <v>68505</v>
      </c>
    </row>
    <row r="3017" spans="1:4" ht="13.5">
      <c r="A3017" s="511" t="s">
        <v>28512</v>
      </c>
      <c r="B3017" s="511" t="s">
        <v>24283</v>
      </c>
      <c r="C3017" s="511" t="s">
        <v>5</v>
      </c>
      <c r="D3017" s="78" t="s">
        <v>57924</v>
      </c>
    </row>
    <row r="3018" spans="1:4" ht="13.5">
      <c r="A3018" s="511" t="s">
        <v>28513</v>
      </c>
      <c r="B3018" s="511" t="s">
        <v>24284</v>
      </c>
      <c r="C3018" s="511" t="s">
        <v>5</v>
      </c>
      <c r="D3018" s="78" t="s">
        <v>62122</v>
      </c>
    </row>
    <row r="3019" spans="1:4" ht="13.5">
      <c r="A3019" s="511" t="s">
        <v>28514</v>
      </c>
      <c r="B3019" s="511" t="s">
        <v>24285</v>
      </c>
      <c r="C3019" s="511" t="s">
        <v>5</v>
      </c>
      <c r="D3019" s="78" t="s">
        <v>65193</v>
      </c>
    </row>
    <row r="3020" spans="1:4" ht="13.5">
      <c r="A3020" s="511" t="s">
        <v>28515</v>
      </c>
      <c r="B3020" s="511" t="s">
        <v>24286</v>
      </c>
      <c r="C3020" s="511" t="s">
        <v>5</v>
      </c>
      <c r="D3020" s="78" t="s">
        <v>56916</v>
      </c>
    </row>
    <row r="3021" spans="1:4" ht="13.5">
      <c r="A3021" s="511" t="s">
        <v>28516</v>
      </c>
      <c r="B3021" s="511" t="s">
        <v>24287</v>
      </c>
      <c r="C3021" s="511" t="s">
        <v>5</v>
      </c>
      <c r="D3021" s="78" t="s">
        <v>68506</v>
      </c>
    </row>
    <row r="3022" spans="1:4" ht="13.5">
      <c r="A3022" s="511" t="s">
        <v>28517</v>
      </c>
      <c r="B3022" s="511" t="s">
        <v>24288</v>
      </c>
      <c r="C3022" s="511" t="s">
        <v>5</v>
      </c>
      <c r="D3022" s="78" t="s">
        <v>68507</v>
      </c>
    </row>
    <row r="3023" spans="1:4" ht="13.5">
      <c r="A3023" s="511" t="s">
        <v>28518</v>
      </c>
      <c r="B3023" s="511" t="s">
        <v>24289</v>
      </c>
      <c r="C3023" s="511" t="s">
        <v>5</v>
      </c>
      <c r="D3023" s="78" t="s">
        <v>56366</v>
      </c>
    </row>
    <row r="3024" spans="1:4" ht="13.5">
      <c r="A3024" s="511" t="s">
        <v>28519</v>
      </c>
      <c r="B3024" s="511" t="s">
        <v>24290</v>
      </c>
      <c r="C3024" s="511" t="s">
        <v>5</v>
      </c>
      <c r="D3024" s="78" t="s">
        <v>57628</v>
      </c>
    </row>
    <row r="3025" spans="1:4" ht="13.5">
      <c r="A3025" s="511" t="s">
        <v>28520</v>
      </c>
      <c r="B3025" s="511" t="s">
        <v>24291</v>
      </c>
      <c r="C3025" s="511" t="s">
        <v>5</v>
      </c>
      <c r="D3025" s="78" t="s">
        <v>56908</v>
      </c>
    </row>
    <row r="3026" spans="1:4" ht="13.5">
      <c r="A3026" s="511" t="s">
        <v>28521</v>
      </c>
      <c r="B3026" s="511" t="s">
        <v>24292</v>
      </c>
      <c r="C3026" s="511" t="s">
        <v>5</v>
      </c>
      <c r="D3026" s="78" t="s">
        <v>58524</v>
      </c>
    </row>
    <row r="3027" spans="1:4" ht="13.5">
      <c r="A3027" s="511" t="s">
        <v>28522</v>
      </c>
      <c r="B3027" s="511" t="s">
        <v>24293</v>
      </c>
      <c r="C3027" s="511" t="s">
        <v>5</v>
      </c>
      <c r="D3027" s="78" t="s">
        <v>55188</v>
      </c>
    </row>
    <row r="3028" spans="1:4" ht="13.5">
      <c r="A3028" s="511" t="s">
        <v>28523</v>
      </c>
      <c r="B3028" s="511" t="s">
        <v>24294</v>
      </c>
      <c r="C3028" s="511" t="s">
        <v>5</v>
      </c>
      <c r="D3028" s="78" t="s">
        <v>63676</v>
      </c>
    </row>
    <row r="3029" spans="1:4" ht="13.5">
      <c r="A3029" s="511" t="s">
        <v>28524</v>
      </c>
      <c r="B3029" s="511" t="s">
        <v>24295</v>
      </c>
      <c r="C3029" s="511" t="s">
        <v>5</v>
      </c>
      <c r="D3029" s="78" t="s">
        <v>68508</v>
      </c>
    </row>
    <row r="3030" spans="1:4" ht="13.5">
      <c r="A3030" s="511" t="s">
        <v>28525</v>
      </c>
      <c r="B3030" s="511" t="s">
        <v>24296</v>
      </c>
      <c r="C3030" s="511" t="s">
        <v>5</v>
      </c>
      <c r="D3030" s="78" t="s">
        <v>68509</v>
      </c>
    </row>
    <row r="3031" spans="1:4" ht="13.5">
      <c r="A3031" s="511" t="s">
        <v>28526</v>
      </c>
      <c r="B3031" s="511" t="s">
        <v>24297</v>
      </c>
      <c r="C3031" s="511" t="s">
        <v>5</v>
      </c>
      <c r="D3031" s="78" t="s">
        <v>68510</v>
      </c>
    </row>
    <row r="3032" spans="1:4" ht="13.5">
      <c r="A3032" s="511" t="s">
        <v>28527</v>
      </c>
      <c r="B3032" s="511" t="s">
        <v>24298</v>
      </c>
      <c r="C3032" s="511" t="s">
        <v>5</v>
      </c>
      <c r="D3032" s="78" t="s">
        <v>68511</v>
      </c>
    </row>
    <row r="3033" spans="1:4" ht="13.5">
      <c r="A3033" s="511" t="s">
        <v>28528</v>
      </c>
      <c r="B3033" s="511" t="s">
        <v>24299</v>
      </c>
      <c r="C3033" s="511" t="s">
        <v>5</v>
      </c>
      <c r="D3033" s="78" t="s">
        <v>68512</v>
      </c>
    </row>
    <row r="3034" spans="1:4" ht="13.5">
      <c r="A3034" s="511" t="s">
        <v>28529</v>
      </c>
      <c r="B3034" s="511" t="s">
        <v>24300</v>
      </c>
      <c r="C3034" s="511" t="s">
        <v>5</v>
      </c>
      <c r="D3034" s="78" t="s">
        <v>68513</v>
      </c>
    </row>
    <row r="3035" spans="1:4" ht="13.5">
      <c r="A3035" s="511" t="s">
        <v>28530</v>
      </c>
      <c r="B3035" s="511" t="s">
        <v>24301</v>
      </c>
      <c r="C3035" s="511" t="s">
        <v>5</v>
      </c>
      <c r="D3035" s="78" t="s">
        <v>56614</v>
      </c>
    </row>
    <row r="3036" spans="1:4" ht="13.5">
      <c r="A3036" s="511" t="s">
        <v>28531</v>
      </c>
      <c r="B3036" s="511" t="s">
        <v>24302</v>
      </c>
      <c r="C3036" s="511" t="s">
        <v>5</v>
      </c>
      <c r="D3036" s="78" t="s">
        <v>56652</v>
      </c>
    </row>
    <row r="3037" spans="1:4" ht="13.5">
      <c r="A3037" s="511" t="s">
        <v>28532</v>
      </c>
      <c r="B3037" s="511" t="s">
        <v>24303</v>
      </c>
      <c r="C3037" s="511" t="s">
        <v>5</v>
      </c>
      <c r="D3037" s="78" t="s">
        <v>68514</v>
      </c>
    </row>
    <row r="3038" spans="1:4" ht="13.5">
      <c r="A3038" s="511" t="s">
        <v>28533</v>
      </c>
      <c r="B3038" s="511" t="s">
        <v>24304</v>
      </c>
      <c r="C3038" s="511" t="s">
        <v>5</v>
      </c>
      <c r="D3038" s="78" t="s">
        <v>56606</v>
      </c>
    </row>
    <row r="3039" spans="1:4" ht="13.5">
      <c r="A3039" s="511" t="s">
        <v>28534</v>
      </c>
      <c r="B3039" s="511" t="s">
        <v>24305</v>
      </c>
      <c r="C3039" s="511" t="s">
        <v>5</v>
      </c>
      <c r="D3039" s="78" t="s">
        <v>68515</v>
      </c>
    </row>
    <row r="3040" spans="1:4" ht="13.5">
      <c r="A3040" s="511" t="s">
        <v>28535</v>
      </c>
      <c r="B3040" s="511" t="s">
        <v>24306</v>
      </c>
      <c r="C3040" s="511" t="s">
        <v>5</v>
      </c>
      <c r="D3040" s="78" t="s">
        <v>57543</v>
      </c>
    </row>
    <row r="3041" spans="1:4" ht="13.5">
      <c r="A3041" s="511" t="s">
        <v>28536</v>
      </c>
      <c r="B3041" s="511" t="s">
        <v>24307</v>
      </c>
      <c r="C3041" s="511" t="s">
        <v>5</v>
      </c>
      <c r="D3041" s="78" t="s">
        <v>68516</v>
      </c>
    </row>
    <row r="3042" spans="1:4" ht="13.5">
      <c r="A3042" s="511" t="s">
        <v>28537</v>
      </c>
      <c r="B3042" s="511" t="s">
        <v>24308</v>
      </c>
      <c r="C3042" s="511" t="s">
        <v>5</v>
      </c>
      <c r="D3042" s="78" t="s">
        <v>65114</v>
      </c>
    </row>
    <row r="3043" spans="1:4" ht="13.5">
      <c r="A3043" s="511" t="s">
        <v>28538</v>
      </c>
      <c r="B3043" s="511" t="s">
        <v>24309</v>
      </c>
      <c r="C3043" s="511" t="s">
        <v>5</v>
      </c>
      <c r="D3043" s="78" t="s">
        <v>68517</v>
      </c>
    </row>
    <row r="3044" spans="1:4" ht="13.5">
      <c r="A3044" s="511" t="s">
        <v>28539</v>
      </c>
      <c r="B3044" s="511" t="s">
        <v>24310</v>
      </c>
      <c r="C3044" s="511" t="s">
        <v>5</v>
      </c>
      <c r="D3044" s="78" t="s">
        <v>68518</v>
      </c>
    </row>
    <row r="3045" spans="1:4" ht="13.5">
      <c r="A3045" s="511" t="s">
        <v>28540</v>
      </c>
      <c r="B3045" s="511" t="s">
        <v>24311</v>
      </c>
      <c r="C3045" s="511" t="s">
        <v>5</v>
      </c>
      <c r="D3045" s="78" t="s">
        <v>68519</v>
      </c>
    </row>
    <row r="3046" spans="1:4" ht="13.5">
      <c r="A3046" s="511" t="s">
        <v>28541</v>
      </c>
      <c r="B3046" s="511" t="s">
        <v>24312</v>
      </c>
      <c r="C3046" s="511" t="s">
        <v>5</v>
      </c>
      <c r="D3046" s="78" t="s">
        <v>68520</v>
      </c>
    </row>
    <row r="3047" spans="1:4" ht="13.5">
      <c r="A3047" s="511" t="s">
        <v>28542</v>
      </c>
      <c r="B3047" s="511" t="s">
        <v>24313</v>
      </c>
      <c r="C3047" s="511" t="s">
        <v>5</v>
      </c>
      <c r="D3047" s="78" t="s">
        <v>68521</v>
      </c>
    </row>
    <row r="3048" spans="1:4" ht="13.5">
      <c r="A3048" s="511" t="s">
        <v>28543</v>
      </c>
      <c r="B3048" s="511" t="s">
        <v>24314</v>
      </c>
      <c r="C3048" s="511" t="s">
        <v>5</v>
      </c>
      <c r="D3048" s="78" t="s">
        <v>68522</v>
      </c>
    </row>
    <row r="3049" spans="1:4" ht="13.5">
      <c r="A3049" s="511" t="s">
        <v>28544</v>
      </c>
      <c r="B3049" s="511" t="s">
        <v>24315</v>
      </c>
      <c r="C3049" s="511" t="s">
        <v>5</v>
      </c>
      <c r="D3049" s="78" t="s">
        <v>68523</v>
      </c>
    </row>
    <row r="3050" spans="1:4" ht="13.5">
      <c r="A3050" s="511" t="s">
        <v>28545</v>
      </c>
      <c r="B3050" s="511" t="s">
        <v>24316</v>
      </c>
      <c r="C3050" s="511" t="s">
        <v>5</v>
      </c>
      <c r="D3050" s="78" t="s">
        <v>68524</v>
      </c>
    </row>
    <row r="3051" spans="1:4" ht="13.5">
      <c r="A3051" s="511" t="s">
        <v>28546</v>
      </c>
      <c r="B3051" s="511" t="s">
        <v>24317</v>
      </c>
      <c r="C3051" s="511" t="s">
        <v>5</v>
      </c>
      <c r="D3051" s="78" t="s">
        <v>68525</v>
      </c>
    </row>
    <row r="3052" spans="1:4" ht="13.5">
      <c r="A3052" s="511" t="s">
        <v>28547</v>
      </c>
      <c r="B3052" s="511" t="s">
        <v>24318</v>
      </c>
      <c r="C3052" s="511" t="s">
        <v>5</v>
      </c>
      <c r="D3052" s="78" t="s">
        <v>68526</v>
      </c>
    </row>
    <row r="3053" spans="1:4" ht="13.5">
      <c r="A3053" s="511" t="s">
        <v>28548</v>
      </c>
      <c r="B3053" s="511" t="s">
        <v>24319</v>
      </c>
      <c r="C3053" s="511" t="s">
        <v>5</v>
      </c>
      <c r="D3053" s="78" t="s">
        <v>68393</v>
      </c>
    </row>
    <row r="3054" spans="1:4" ht="13.5">
      <c r="A3054" s="511" t="s">
        <v>28549</v>
      </c>
      <c r="B3054" s="511" t="s">
        <v>24320</v>
      </c>
      <c r="C3054" s="511" t="s">
        <v>5</v>
      </c>
      <c r="D3054" s="78" t="s">
        <v>68527</v>
      </c>
    </row>
    <row r="3055" spans="1:4" ht="13.5">
      <c r="A3055" s="511" t="s">
        <v>28550</v>
      </c>
      <c r="B3055" s="511" t="s">
        <v>24321</v>
      </c>
      <c r="C3055" s="511" t="s">
        <v>5</v>
      </c>
      <c r="D3055" s="78" t="s">
        <v>57466</v>
      </c>
    </row>
    <row r="3056" spans="1:4" ht="13.5">
      <c r="A3056" s="511" t="s">
        <v>28551</v>
      </c>
      <c r="B3056" s="511" t="s">
        <v>24322</v>
      </c>
      <c r="C3056" s="511" t="s">
        <v>5</v>
      </c>
      <c r="D3056" s="78" t="s">
        <v>68528</v>
      </c>
    </row>
    <row r="3057" spans="1:4" ht="13.5">
      <c r="A3057" s="511" t="s">
        <v>28552</v>
      </c>
      <c r="B3057" s="511" t="s">
        <v>24323</v>
      </c>
      <c r="C3057" s="511" t="s">
        <v>5</v>
      </c>
      <c r="D3057" s="78" t="s">
        <v>68529</v>
      </c>
    </row>
    <row r="3058" spans="1:4" ht="13.5">
      <c r="A3058" s="511" t="s">
        <v>28553</v>
      </c>
      <c r="B3058" s="511" t="s">
        <v>24324</v>
      </c>
      <c r="C3058" s="511" t="s">
        <v>5</v>
      </c>
      <c r="D3058" s="78" t="s">
        <v>68530</v>
      </c>
    </row>
    <row r="3059" spans="1:4" ht="13.5">
      <c r="A3059" s="511" t="s">
        <v>28554</v>
      </c>
      <c r="B3059" s="511" t="s">
        <v>24325</v>
      </c>
      <c r="C3059" s="511" t="s">
        <v>5</v>
      </c>
      <c r="D3059" s="78" t="s">
        <v>56372</v>
      </c>
    </row>
    <row r="3060" spans="1:4" ht="13.5">
      <c r="A3060" s="511" t="s">
        <v>28555</v>
      </c>
      <c r="B3060" s="511" t="s">
        <v>24326</v>
      </c>
      <c r="C3060" s="511" t="s">
        <v>5</v>
      </c>
      <c r="D3060" s="78" t="s">
        <v>68531</v>
      </c>
    </row>
    <row r="3061" spans="1:4" ht="13.5">
      <c r="A3061" s="511" t="s">
        <v>28556</v>
      </c>
      <c r="B3061" s="511" t="s">
        <v>24327</v>
      </c>
      <c r="C3061" s="511" t="s">
        <v>5</v>
      </c>
      <c r="D3061" s="78" t="s">
        <v>68532</v>
      </c>
    </row>
    <row r="3062" spans="1:4" ht="13.5">
      <c r="A3062" s="511" t="s">
        <v>28557</v>
      </c>
      <c r="B3062" s="511" t="s">
        <v>24328</v>
      </c>
      <c r="C3062" s="511" t="s">
        <v>5</v>
      </c>
      <c r="D3062" s="78" t="s">
        <v>62611</v>
      </c>
    </row>
    <row r="3063" spans="1:4" ht="13.5">
      <c r="A3063" s="511" t="s">
        <v>28558</v>
      </c>
      <c r="B3063" s="511" t="s">
        <v>51116</v>
      </c>
      <c r="C3063" s="511" t="s">
        <v>5</v>
      </c>
      <c r="D3063" s="78" t="s">
        <v>63751</v>
      </c>
    </row>
    <row r="3064" spans="1:4" ht="13.5">
      <c r="A3064" s="511" t="s">
        <v>28559</v>
      </c>
      <c r="B3064" s="511" t="s">
        <v>51117</v>
      </c>
      <c r="C3064" s="511" t="s">
        <v>5</v>
      </c>
      <c r="D3064" s="78" t="s">
        <v>68533</v>
      </c>
    </row>
    <row r="3065" spans="1:4" ht="13.5">
      <c r="A3065" s="511" t="s">
        <v>28560</v>
      </c>
      <c r="B3065" s="511" t="s">
        <v>51118</v>
      </c>
      <c r="C3065" s="511" t="s">
        <v>5</v>
      </c>
      <c r="D3065" s="78" t="s">
        <v>56643</v>
      </c>
    </row>
    <row r="3066" spans="1:4" ht="13.5">
      <c r="A3066" s="511" t="s">
        <v>28561</v>
      </c>
      <c r="B3066" s="511" t="s">
        <v>51119</v>
      </c>
      <c r="C3066" s="511" t="s">
        <v>5</v>
      </c>
      <c r="D3066" s="78" t="s">
        <v>63691</v>
      </c>
    </row>
    <row r="3067" spans="1:4" ht="13.5">
      <c r="A3067" s="511" t="s">
        <v>28562</v>
      </c>
      <c r="B3067" s="511" t="s">
        <v>51120</v>
      </c>
      <c r="C3067" s="511" t="s">
        <v>5</v>
      </c>
      <c r="D3067" s="78" t="s">
        <v>68534</v>
      </c>
    </row>
    <row r="3068" spans="1:4" ht="13.5">
      <c r="A3068" s="511" t="s">
        <v>28563</v>
      </c>
      <c r="B3068" s="511" t="s">
        <v>51121</v>
      </c>
      <c r="C3068" s="511" t="s">
        <v>5</v>
      </c>
      <c r="D3068" s="78" t="s">
        <v>68535</v>
      </c>
    </row>
    <row r="3069" spans="1:4" ht="13.5">
      <c r="A3069" s="511" t="s">
        <v>28564</v>
      </c>
      <c r="B3069" s="511" t="s">
        <v>51122</v>
      </c>
      <c r="C3069" s="511" t="s">
        <v>5</v>
      </c>
      <c r="D3069" s="78" t="s">
        <v>56678</v>
      </c>
    </row>
    <row r="3070" spans="1:4" ht="13.5">
      <c r="A3070" s="511" t="s">
        <v>28565</v>
      </c>
      <c r="B3070" s="511" t="s">
        <v>51123</v>
      </c>
      <c r="C3070" s="511" t="s">
        <v>5</v>
      </c>
      <c r="D3070" s="78" t="s">
        <v>68536</v>
      </c>
    </row>
    <row r="3071" spans="1:4" ht="13.5">
      <c r="A3071" s="511" t="s">
        <v>28566</v>
      </c>
      <c r="B3071" s="511" t="s">
        <v>51124</v>
      </c>
      <c r="C3071" s="511" t="s">
        <v>5</v>
      </c>
      <c r="D3071" s="78" t="s">
        <v>68537</v>
      </c>
    </row>
    <row r="3072" spans="1:4" ht="13.5">
      <c r="A3072" s="511" t="s">
        <v>28567</v>
      </c>
      <c r="B3072" s="511" t="s">
        <v>51125</v>
      </c>
      <c r="C3072" s="511" t="s">
        <v>5</v>
      </c>
      <c r="D3072" s="78" t="s">
        <v>65671</v>
      </c>
    </row>
    <row r="3073" spans="1:4" ht="13.5">
      <c r="A3073" s="511" t="s">
        <v>28568</v>
      </c>
      <c r="B3073" s="511" t="s">
        <v>51126</v>
      </c>
      <c r="C3073" s="511" t="s">
        <v>5</v>
      </c>
      <c r="D3073" s="78" t="s">
        <v>68538</v>
      </c>
    </row>
    <row r="3074" spans="1:4" ht="13.5">
      <c r="A3074" s="511" t="s">
        <v>28569</v>
      </c>
      <c r="B3074" s="511" t="s">
        <v>51127</v>
      </c>
      <c r="C3074" s="511" t="s">
        <v>5</v>
      </c>
      <c r="D3074" s="78" t="s">
        <v>68539</v>
      </c>
    </row>
    <row r="3075" spans="1:4" ht="13.5">
      <c r="A3075" s="511" t="s">
        <v>28570</v>
      </c>
      <c r="B3075" s="511" t="s">
        <v>51128</v>
      </c>
      <c r="C3075" s="511" t="s">
        <v>5</v>
      </c>
      <c r="D3075" s="78" t="s">
        <v>56436</v>
      </c>
    </row>
    <row r="3076" spans="1:4" ht="13.5">
      <c r="A3076" s="511" t="s">
        <v>28571</v>
      </c>
      <c r="B3076" s="511" t="s">
        <v>51130</v>
      </c>
      <c r="C3076" s="511" t="s">
        <v>5</v>
      </c>
      <c r="D3076" s="78" t="s">
        <v>68540</v>
      </c>
    </row>
    <row r="3077" spans="1:4" ht="13.5">
      <c r="A3077" s="511" t="s">
        <v>28572</v>
      </c>
      <c r="B3077" s="511" t="s">
        <v>51131</v>
      </c>
      <c r="C3077" s="511" t="s">
        <v>5</v>
      </c>
      <c r="D3077" s="78" t="s">
        <v>59989</v>
      </c>
    </row>
    <row r="3078" spans="1:4" ht="13.5">
      <c r="A3078" s="511" t="s">
        <v>28573</v>
      </c>
      <c r="B3078" s="511" t="s">
        <v>51132</v>
      </c>
      <c r="C3078" s="511" t="s">
        <v>5</v>
      </c>
      <c r="D3078" s="78" t="s">
        <v>68541</v>
      </c>
    </row>
    <row r="3079" spans="1:4" ht="13.5">
      <c r="A3079" s="511" t="s">
        <v>28574</v>
      </c>
      <c r="B3079" s="511" t="s">
        <v>51133</v>
      </c>
      <c r="C3079" s="511" t="s">
        <v>5</v>
      </c>
      <c r="D3079" s="78" t="s">
        <v>68542</v>
      </c>
    </row>
    <row r="3080" spans="1:4" ht="13.5">
      <c r="A3080" s="511" t="s">
        <v>28575</v>
      </c>
      <c r="B3080" s="511" t="s">
        <v>51134</v>
      </c>
      <c r="C3080" s="511" t="s">
        <v>5</v>
      </c>
      <c r="D3080" s="78" t="s">
        <v>55913</v>
      </c>
    </row>
    <row r="3081" spans="1:4" ht="13.5">
      <c r="A3081" s="511" t="s">
        <v>28576</v>
      </c>
      <c r="B3081" s="511" t="s">
        <v>51135</v>
      </c>
      <c r="C3081" s="511" t="s">
        <v>5</v>
      </c>
      <c r="D3081" s="78" t="s">
        <v>57285</v>
      </c>
    </row>
    <row r="3082" spans="1:4" ht="13.5">
      <c r="A3082" s="511" t="s">
        <v>28577</v>
      </c>
      <c r="B3082" s="511" t="s">
        <v>51136</v>
      </c>
      <c r="C3082" s="511" t="s">
        <v>5</v>
      </c>
      <c r="D3082" s="78" t="s">
        <v>56933</v>
      </c>
    </row>
    <row r="3083" spans="1:4" ht="13.5">
      <c r="A3083" s="511" t="s">
        <v>28578</v>
      </c>
      <c r="B3083" s="511" t="s">
        <v>51137</v>
      </c>
      <c r="C3083" s="511" t="s">
        <v>5</v>
      </c>
      <c r="D3083" s="78" t="s">
        <v>61954</v>
      </c>
    </row>
    <row r="3084" spans="1:4" ht="13.5">
      <c r="A3084" s="511" t="s">
        <v>28579</v>
      </c>
      <c r="B3084" s="511" t="s">
        <v>51138</v>
      </c>
      <c r="C3084" s="511" t="s">
        <v>5</v>
      </c>
      <c r="D3084" s="78" t="s">
        <v>68543</v>
      </c>
    </row>
    <row r="3085" spans="1:4" ht="13.5">
      <c r="A3085" s="511" t="s">
        <v>28580</v>
      </c>
      <c r="B3085" s="511" t="s">
        <v>51139</v>
      </c>
      <c r="C3085" s="511" t="s">
        <v>5</v>
      </c>
      <c r="D3085" s="78" t="s">
        <v>68544</v>
      </c>
    </row>
    <row r="3086" spans="1:4" ht="13.5">
      <c r="A3086" s="511" t="s">
        <v>28581</v>
      </c>
      <c r="B3086" s="511" t="s">
        <v>51140</v>
      </c>
      <c r="C3086" s="511" t="s">
        <v>5</v>
      </c>
      <c r="D3086" s="78" t="s">
        <v>55409</v>
      </c>
    </row>
    <row r="3087" spans="1:4" ht="13.5">
      <c r="A3087" s="511" t="s">
        <v>28582</v>
      </c>
      <c r="B3087" s="511" t="s">
        <v>51141</v>
      </c>
      <c r="C3087" s="511" t="s">
        <v>5</v>
      </c>
      <c r="D3087" s="78" t="s">
        <v>68545</v>
      </c>
    </row>
    <row r="3088" spans="1:4" ht="13.5">
      <c r="A3088" s="511" t="s">
        <v>51142</v>
      </c>
      <c r="B3088" s="511" t="s">
        <v>51143</v>
      </c>
      <c r="C3088" s="511" t="s">
        <v>5</v>
      </c>
      <c r="D3088" s="78" t="s">
        <v>68546</v>
      </c>
    </row>
    <row r="3089" spans="1:4" ht="13.5">
      <c r="A3089" s="511" t="s">
        <v>51144</v>
      </c>
      <c r="B3089" s="511" t="s">
        <v>51145</v>
      </c>
      <c r="C3089" s="511" t="s">
        <v>5</v>
      </c>
      <c r="D3089" s="78" t="s">
        <v>63445</v>
      </c>
    </row>
    <row r="3090" spans="1:4" ht="13.5">
      <c r="A3090" s="511" t="s">
        <v>51146</v>
      </c>
      <c r="B3090" s="511" t="s">
        <v>51147</v>
      </c>
      <c r="C3090" s="511" t="s">
        <v>5</v>
      </c>
      <c r="D3090" s="78" t="s">
        <v>63751</v>
      </c>
    </row>
    <row r="3091" spans="1:4" ht="13.5">
      <c r="A3091" s="511" t="s">
        <v>51148</v>
      </c>
      <c r="B3091" s="511" t="s">
        <v>51149</v>
      </c>
      <c r="C3091" s="511" t="s">
        <v>5</v>
      </c>
      <c r="D3091" s="78" t="s">
        <v>68547</v>
      </c>
    </row>
    <row r="3092" spans="1:4" ht="13.5">
      <c r="A3092" s="511" t="s">
        <v>51150</v>
      </c>
      <c r="B3092" s="511" t="s">
        <v>51151</v>
      </c>
      <c r="C3092" s="511" t="s">
        <v>5</v>
      </c>
      <c r="D3092" s="78" t="s">
        <v>68548</v>
      </c>
    </row>
    <row r="3093" spans="1:4" ht="13.5">
      <c r="A3093" s="511" t="s">
        <v>51152</v>
      </c>
      <c r="B3093" s="511" t="s">
        <v>51153</v>
      </c>
      <c r="C3093" s="511" t="s">
        <v>5</v>
      </c>
      <c r="D3093" s="78" t="s">
        <v>68549</v>
      </c>
    </row>
    <row r="3094" spans="1:4" ht="13.5">
      <c r="A3094" s="511" t="s">
        <v>51154</v>
      </c>
      <c r="B3094" s="511" t="s">
        <v>51155</v>
      </c>
      <c r="C3094" s="511" t="s">
        <v>5</v>
      </c>
      <c r="D3094" s="78" t="s">
        <v>68550</v>
      </c>
    </row>
    <row r="3095" spans="1:4" ht="13.5">
      <c r="A3095" s="511" t="s">
        <v>51156</v>
      </c>
      <c r="B3095" s="511" t="s">
        <v>51157</v>
      </c>
      <c r="C3095" s="511" t="s">
        <v>5</v>
      </c>
      <c r="D3095" s="78" t="s">
        <v>68551</v>
      </c>
    </row>
    <row r="3096" spans="1:4" ht="13.5">
      <c r="A3096" s="511" t="s">
        <v>51158</v>
      </c>
      <c r="B3096" s="511" t="s">
        <v>51159</v>
      </c>
      <c r="C3096" s="511" t="s">
        <v>5</v>
      </c>
      <c r="D3096" s="78" t="s">
        <v>55315</v>
      </c>
    </row>
    <row r="3097" spans="1:4" ht="13.5">
      <c r="A3097" s="511" t="s">
        <v>51160</v>
      </c>
      <c r="B3097" s="511" t="s">
        <v>51161</v>
      </c>
      <c r="C3097" s="511" t="s">
        <v>5</v>
      </c>
      <c r="D3097" s="78" t="s">
        <v>68552</v>
      </c>
    </row>
    <row r="3098" spans="1:4" ht="13.5">
      <c r="A3098" s="511" t="s">
        <v>68553</v>
      </c>
      <c r="B3098" s="511" t="s">
        <v>68554</v>
      </c>
      <c r="C3098" s="511" t="s">
        <v>5</v>
      </c>
      <c r="D3098" s="78" t="s">
        <v>64860</v>
      </c>
    </row>
    <row r="3099" spans="1:4" ht="13.5">
      <c r="A3099" s="511" t="s">
        <v>53121</v>
      </c>
      <c r="B3099" s="511" t="s">
        <v>53122</v>
      </c>
      <c r="C3099" s="511" t="s">
        <v>5</v>
      </c>
      <c r="D3099" s="78" t="s">
        <v>68555</v>
      </c>
    </row>
    <row r="3100" spans="1:4" ht="13.5">
      <c r="A3100" s="511" t="s">
        <v>53123</v>
      </c>
      <c r="B3100" s="511" t="s">
        <v>53124</v>
      </c>
      <c r="C3100" s="511" t="s">
        <v>5</v>
      </c>
      <c r="D3100" s="78" t="s">
        <v>68556</v>
      </c>
    </row>
    <row r="3101" spans="1:4" ht="13.5">
      <c r="A3101" s="511" t="s">
        <v>53125</v>
      </c>
      <c r="B3101" s="511" t="s">
        <v>53126</v>
      </c>
      <c r="C3101" s="511" t="s">
        <v>5</v>
      </c>
      <c r="D3101" s="78" t="s">
        <v>68557</v>
      </c>
    </row>
    <row r="3102" spans="1:4" ht="13.5">
      <c r="A3102" s="511" t="s">
        <v>53127</v>
      </c>
      <c r="B3102" s="511" t="s">
        <v>53128</v>
      </c>
      <c r="C3102" s="511" t="s">
        <v>5</v>
      </c>
      <c r="D3102" s="78" t="s">
        <v>68558</v>
      </c>
    </row>
    <row r="3103" spans="1:4" ht="13.5">
      <c r="A3103" s="511" t="s">
        <v>53129</v>
      </c>
      <c r="B3103" s="511" t="s">
        <v>53130</v>
      </c>
      <c r="C3103" s="511" t="s">
        <v>5</v>
      </c>
      <c r="D3103" s="78" t="s">
        <v>68559</v>
      </c>
    </row>
    <row r="3104" spans="1:4" ht="13.5">
      <c r="A3104" s="511" t="s">
        <v>53131</v>
      </c>
      <c r="B3104" s="511" t="s">
        <v>53132</v>
      </c>
      <c r="C3104" s="511" t="s">
        <v>5</v>
      </c>
      <c r="D3104" s="78" t="s">
        <v>68560</v>
      </c>
    </row>
    <row r="3105" spans="1:4" ht="13.5">
      <c r="A3105" s="511" t="s">
        <v>53133</v>
      </c>
      <c r="B3105" s="511" t="s">
        <v>53134</v>
      </c>
      <c r="C3105" s="511" t="s">
        <v>5</v>
      </c>
      <c r="D3105" s="78" t="s">
        <v>68561</v>
      </c>
    </row>
    <row r="3106" spans="1:4" ht="13.5">
      <c r="A3106" s="511" t="s">
        <v>53135</v>
      </c>
      <c r="B3106" s="511" t="s">
        <v>53136</v>
      </c>
      <c r="C3106" s="511" t="s">
        <v>5</v>
      </c>
      <c r="D3106" s="78" t="s">
        <v>68562</v>
      </c>
    </row>
    <row r="3107" spans="1:4" ht="13.5">
      <c r="A3107" s="511" t="s">
        <v>53137</v>
      </c>
      <c r="B3107" s="511" t="s">
        <v>53138</v>
      </c>
      <c r="C3107" s="511" t="s">
        <v>5</v>
      </c>
      <c r="D3107" s="78" t="s">
        <v>68563</v>
      </c>
    </row>
    <row r="3108" spans="1:4" ht="13.5">
      <c r="A3108" s="511" t="s">
        <v>53139</v>
      </c>
      <c r="B3108" s="511" t="s">
        <v>53140</v>
      </c>
      <c r="C3108" s="511" t="s">
        <v>5</v>
      </c>
      <c r="D3108" s="78" t="s">
        <v>68564</v>
      </c>
    </row>
    <row r="3109" spans="1:4" ht="13.5">
      <c r="A3109" s="511" t="s">
        <v>53141</v>
      </c>
      <c r="B3109" s="511" t="s">
        <v>53142</v>
      </c>
      <c r="C3109" s="511" t="s">
        <v>5</v>
      </c>
      <c r="D3109" s="78" t="s">
        <v>68565</v>
      </c>
    </row>
    <row r="3110" spans="1:4" ht="13.5">
      <c r="A3110" s="511" t="s">
        <v>53143</v>
      </c>
      <c r="B3110" s="511" t="s">
        <v>53144</v>
      </c>
      <c r="C3110" s="511" t="s">
        <v>5</v>
      </c>
      <c r="D3110" s="78" t="s">
        <v>68566</v>
      </c>
    </row>
    <row r="3111" spans="1:4" ht="13.5">
      <c r="A3111" s="511" t="s">
        <v>53145</v>
      </c>
      <c r="B3111" s="511" t="s">
        <v>53146</v>
      </c>
      <c r="C3111" s="511" t="s">
        <v>5</v>
      </c>
      <c r="D3111" s="78" t="s">
        <v>68567</v>
      </c>
    </row>
    <row r="3112" spans="1:4" ht="13.5">
      <c r="A3112" s="511" t="s">
        <v>53147</v>
      </c>
      <c r="B3112" s="511" t="s">
        <v>53148</v>
      </c>
      <c r="C3112" s="511" t="s">
        <v>5</v>
      </c>
      <c r="D3112" s="78" t="s">
        <v>68568</v>
      </c>
    </row>
    <row r="3113" spans="1:4" ht="13.5">
      <c r="A3113" s="511" t="s">
        <v>53149</v>
      </c>
      <c r="B3113" s="511" t="s">
        <v>53150</v>
      </c>
      <c r="C3113" s="511" t="s">
        <v>5</v>
      </c>
      <c r="D3113" s="78" t="s">
        <v>68569</v>
      </c>
    </row>
    <row r="3114" spans="1:4" ht="13.5">
      <c r="A3114" s="511" t="s">
        <v>53151</v>
      </c>
      <c r="B3114" s="511" t="s">
        <v>53152</v>
      </c>
      <c r="C3114" s="511" t="s">
        <v>5</v>
      </c>
      <c r="D3114" s="78" t="s">
        <v>68570</v>
      </c>
    </row>
    <row r="3115" spans="1:4" ht="13.5">
      <c r="A3115" s="511" t="s">
        <v>53153</v>
      </c>
      <c r="B3115" s="511" t="s">
        <v>53154</v>
      </c>
      <c r="C3115" s="511" t="s">
        <v>5</v>
      </c>
      <c r="D3115" s="78" t="s">
        <v>68571</v>
      </c>
    </row>
    <row r="3116" spans="1:4" ht="13.5">
      <c r="A3116" s="511" t="s">
        <v>53155</v>
      </c>
      <c r="B3116" s="511" t="s">
        <v>53156</v>
      </c>
      <c r="C3116" s="511" t="s">
        <v>5</v>
      </c>
      <c r="D3116" s="78" t="s">
        <v>68572</v>
      </c>
    </row>
    <row r="3117" spans="1:4" ht="13.5">
      <c r="A3117" s="511" t="s">
        <v>53157</v>
      </c>
      <c r="B3117" s="511" t="s">
        <v>53158</v>
      </c>
      <c r="C3117" s="511" t="s">
        <v>5</v>
      </c>
      <c r="D3117" s="78" t="s">
        <v>67287</v>
      </c>
    </row>
    <row r="3118" spans="1:4" ht="13.5">
      <c r="A3118" s="511" t="s">
        <v>53159</v>
      </c>
      <c r="B3118" s="511" t="s">
        <v>53160</v>
      </c>
      <c r="C3118" s="511" t="s">
        <v>5</v>
      </c>
      <c r="D3118" s="78" t="s">
        <v>68573</v>
      </c>
    </row>
    <row r="3119" spans="1:4" ht="13.5">
      <c r="A3119" s="511" t="s">
        <v>53161</v>
      </c>
      <c r="B3119" s="511" t="s">
        <v>53162</v>
      </c>
      <c r="C3119" s="511" t="s">
        <v>5</v>
      </c>
      <c r="D3119" s="78" t="s">
        <v>68574</v>
      </c>
    </row>
    <row r="3120" spans="1:4" ht="13.5">
      <c r="A3120" s="511" t="s">
        <v>53163</v>
      </c>
      <c r="B3120" s="511" t="s">
        <v>53164</v>
      </c>
      <c r="C3120" s="511" t="s">
        <v>5</v>
      </c>
      <c r="D3120" s="78" t="s">
        <v>68575</v>
      </c>
    </row>
    <row r="3121" spans="1:4" ht="13.5">
      <c r="A3121" s="511" t="s">
        <v>53165</v>
      </c>
      <c r="B3121" s="511" t="s">
        <v>53166</v>
      </c>
      <c r="C3121" s="511" t="s">
        <v>5</v>
      </c>
      <c r="D3121" s="78" t="s">
        <v>68576</v>
      </c>
    </row>
    <row r="3122" spans="1:4" ht="13.5">
      <c r="A3122" s="511" t="s">
        <v>53167</v>
      </c>
      <c r="B3122" s="511" t="s">
        <v>53168</v>
      </c>
      <c r="C3122" s="511" t="s">
        <v>5</v>
      </c>
      <c r="D3122" s="78" t="s">
        <v>68577</v>
      </c>
    </row>
    <row r="3123" spans="1:4" ht="13.5">
      <c r="A3123" s="511" t="s">
        <v>53169</v>
      </c>
      <c r="B3123" s="511" t="s">
        <v>53170</v>
      </c>
      <c r="C3123" s="511" t="s">
        <v>5</v>
      </c>
      <c r="D3123" s="78" t="s">
        <v>68578</v>
      </c>
    </row>
    <row r="3124" spans="1:4" ht="13.5">
      <c r="A3124" s="511" t="s">
        <v>53171</v>
      </c>
      <c r="B3124" s="511" t="s">
        <v>53172</v>
      </c>
      <c r="C3124" s="511" t="s">
        <v>5</v>
      </c>
      <c r="D3124" s="78" t="s">
        <v>68579</v>
      </c>
    </row>
    <row r="3125" spans="1:4" ht="13.5">
      <c r="A3125" s="511" t="s">
        <v>53173</v>
      </c>
      <c r="B3125" s="511" t="s">
        <v>53174</v>
      </c>
      <c r="C3125" s="511" t="s">
        <v>5</v>
      </c>
      <c r="D3125" s="78" t="s">
        <v>68580</v>
      </c>
    </row>
    <row r="3126" spans="1:4" ht="13.5">
      <c r="A3126" s="511" t="s">
        <v>53175</v>
      </c>
      <c r="B3126" s="511" t="s">
        <v>53176</v>
      </c>
      <c r="C3126" s="511" t="s">
        <v>5</v>
      </c>
      <c r="D3126" s="78" t="s">
        <v>68581</v>
      </c>
    </row>
    <row r="3127" spans="1:4" ht="13.5">
      <c r="A3127" s="511" t="s">
        <v>53177</v>
      </c>
      <c r="B3127" s="511" t="s">
        <v>53178</v>
      </c>
      <c r="C3127" s="511" t="s">
        <v>5</v>
      </c>
      <c r="D3127" s="78" t="s">
        <v>68582</v>
      </c>
    </row>
    <row r="3128" spans="1:4" ht="13.5">
      <c r="A3128" s="511" t="s">
        <v>53179</v>
      </c>
      <c r="B3128" s="511" t="s">
        <v>53180</v>
      </c>
      <c r="C3128" s="511" t="s">
        <v>5</v>
      </c>
      <c r="D3128" s="78" t="s">
        <v>68583</v>
      </c>
    </row>
    <row r="3129" spans="1:4" ht="13.5">
      <c r="A3129" s="511" t="s">
        <v>53181</v>
      </c>
      <c r="B3129" s="511" t="s">
        <v>53182</v>
      </c>
      <c r="C3129" s="511" t="s">
        <v>5</v>
      </c>
      <c r="D3129" s="78" t="s">
        <v>68584</v>
      </c>
    </row>
    <row r="3130" spans="1:4" ht="13.5">
      <c r="A3130" s="511" t="s">
        <v>53183</v>
      </c>
      <c r="B3130" s="511" t="s">
        <v>53184</v>
      </c>
      <c r="C3130" s="511" t="s">
        <v>5</v>
      </c>
      <c r="D3130" s="78" t="s">
        <v>68585</v>
      </c>
    </row>
    <row r="3131" spans="1:4" ht="13.5">
      <c r="A3131" s="511" t="s">
        <v>53185</v>
      </c>
      <c r="B3131" s="511" t="s">
        <v>53186</v>
      </c>
      <c r="C3131" s="511" t="s">
        <v>5</v>
      </c>
      <c r="D3131" s="78" t="s">
        <v>68586</v>
      </c>
    </row>
    <row r="3132" spans="1:4" ht="13.5">
      <c r="A3132" s="511" t="s">
        <v>53187</v>
      </c>
      <c r="B3132" s="511" t="s">
        <v>53188</v>
      </c>
      <c r="C3132" s="511" t="s">
        <v>5</v>
      </c>
      <c r="D3132" s="78" t="s">
        <v>68587</v>
      </c>
    </row>
    <row r="3133" spans="1:4" ht="13.5">
      <c r="A3133" s="511" t="s">
        <v>53189</v>
      </c>
      <c r="B3133" s="511" t="s">
        <v>53190</v>
      </c>
      <c r="C3133" s="511" t="s">
        <v>5</v>
      </c>
      <c r="D3133" s="78" t="s">
        <v>68588</v>
      </c>
    </row>
    <row r="3134" spans="1:4" ht="13.5">
      <c r="A3134" s="511" t="s">
        <v>53191</v>
      </c>
      <c r="B3134" s="511" t="s">
        <v>53192</v>
      </c>
      <c r="C3134" s="511" t="s">
        <v>5</v>
      </c>
      <c r="D3134" s="78" t="s">
        <v>68589</v>
      </c>
    </row>
    <row r="3135" spans="1:4" ht="13.5">
      <c r="A3135" s="511" t="s">
        <v>53193</v>
      </c>
      <c r="B3135" s="511" t="s">
        <v>53194</v>
      </c>
      <c r="C3135" s="511" t="s">
        <v>5</v>
      </c>
      <c r="D3135" s="78" t="s">
        <v>68590</v>
      </c>
    </row>
    <row r="3136" spans="1:4" ht="13.5">
      <c r="A3136" s="511" t="s">
        <v>53195</v>
      </c>
      <c r="B3136" s="511" t="s">
        <v>53196</v>
      </c>
      <c r="C3136" s="511" t="s">
        <v>5</v>
      </c>
      <c r="D3136" s="78" t="s">
        <v>68591</v>
      </c>
    </row>
    <row r="3137" spans="1:4" ht="13.5">
      <c r="A3137" s="511" t="s">
        <v>53197</v>
      </c>
      <c r="B3137" s="511" t="s">
        <v>53198</v>
      </c>
      <c r="C3137" s="511" t="s">
        <v>5</v>
      </c>
      <c r="D3137" s="78" t="s">
        <v>68592</v>
      </c>
    </row>
    <row r="3138" spans="1:4" ht="13.5">
      <c r="A3138" s="511" t="s">
        <v>53199</v>
      </c>
      <c r="B3138" s="511" t="s">
        <v>53200</v>
      </c>
      <c r="C3138" s="511" t="s">
        <v>5</v>
      </c>
      <c r="D3138" s="78" t="s">
        <v>68593</v>
      </c>
    </row>
    <row r="3139" spans="1:4" ht="13.5">
      <c r="A3139" s="511" t="s">
        <v>53201</v>
      </c>
      <c r="B3139" s="511" t="s">
        <v>53202</v>
      </c>
      <c r="C3139" s="511" t="s">
        <v>5</v>
      </c>
      <c r="D3139" s="78" t="s">
        <v>68594</v>
      </c>
    </row>
    <row r="3140" spans="1:4" ht="13.5">
      <c r="A3140" s="511" t="s">
        <v>53203</v>
      </c>
      <c r="B3140" s="511" t="s">
        <v>53204</v>
      </c>
      <c r="C3140" s="511" t="s">
        <v>5</v>
      </c>
      <c r="D3140" s="78" t="s">
        <v>68595</v>
      </c>
    </row>
    <row r="3141" spans="1:4" ht="13.5">
      <c r="A3141" s="511" t="s">
        <v>53205</v>
      </c>
      <c r="B3141" s="511" t="s">
        <v>53206</v>
      </c>
      <c r="C3141" s="511" t="s">
        <v>5</v>
      </c>
      <c r="D3141" s="78" t="s">
        <v>68596</v>
      </c>
    </row>
    <row r="3142" spans="1:4" ht="13.5">
      <c r="A3142" s="511" t="s">
        <v>53207</v>
      </c>
      <c r="B3142" s="511" t="s">
        <v>53208</v>
      </c>
      <c r="C3142" s="511" t="s">
        <v>5</v>
      </c>
      <c r="D3142" s="78" t="s">
        <v>68597</v>
      </c>
    </row>
    <row r="3143" spans="1:4" ht="13.5">
      <c r="A3143" s="511" t="s">
        <v>53209</v>
      </c>
      <c r="B3143" s="511" t="s">
        <v>53210</v>
      </c>
      <c r="C3143" s="511" t="s">
        <v>5</v>
      </c>
      <c r="D3143" s="78" t="s">
        <v>68598</v>
      </c>
    </row>
    <row r="3144" spans="1:4" ht="13.5">
      <c r="A3144" s="511" t="s">
        <v>53211</v>
      </c>
      <c r="B3144" s="511" t="s">
        <v>53212</v>
      </c>
      <c r="C3144" s="511" t="s">
        <v>5</v>
      </c>
      <c r="D3144" s="78" t="s">
        <v>68599</v>
      </c>
    </row>
    <row r="3145" spans="1:4" ht="13.5">
      <c r="A3145" s="511" t="s">
        <v>53213</v>
      </c>
      <c r="B3145" s="511" t="s">
        <v>53214</v>
      </c>
      <c r="C3145" s="511" t="s">
        <v>5</v>
      </c>
      <c r="D3145" s="78" t="s">
        <v>68600</v>
      </c>
    </row>
    <row r="3146" spans="1:4" ht="13.5">
      <c r="A3146" s="511" t="s">
        <v>53215</v>
      </c>
      <c r="B3146" s="511" t="s">
        <v>53216</v>
      </c>
      <c r="C3146" s="511" t="s">
        <v>5</v>
      </c>
      <c r="D3146" s="78" t="s">
        <v>68601</v>
      </c>
    </row>
    <row r="3147" spans="1:4" ht="13.5">
      <c r="A3147" s="511" t="s">
        <v>53217</v>
      </c>
      <c r="B3147" s="511" t="s">
        <v>53218</v>
      </c>
      <c r="C3147" s="511" t="s">
        <v>5</v>
      </c>
      <c r="D3147" s="78" t="s">
        <v>55552</v>
      </c>
    </row>
    <row r="3148" spans="1:4" ht="13.5">
      <c r="A3148" s="511" t="s">
        <v>53219</v>
      </c>
      <c r="B3148" s="511" t="s">
        <v>53220</v>
      </c>
      <c r="C3148" s="511" t="s">
        <v>5</v>
      </c>
      <c r="D3148" s="78" t="s">
        <v>68602</v>
      </c>
    </row>
    <row r="3149" spans="1:4" ht="13.5">
      <c r="A3149" s="511" t="s">
        <v>53221</v>
      </c>
      <c r="B3149" s="511" t="s">
        <v>53222</v>
      </c>
      <c r="C3149" s="511" t="s">
        <v>5</v>
      </c>
      <c r="D3149" s="78" t="s">
        <v>68603</v>
      </c>
    </row>
    <row r="3150" spans="1:4" ht="13.5">
      <c r="A3150" s="511" t="s">
        <v>53223</v>
      </c>
      <c r="B3150" s="511" t="s">
        <v>53224</v>
      </c>
      <c r="C3150" s="511" t="s">
        <v>5</v>
      </c>
      <c r="D3150" s="78" t="s">
        <v>68604</v>
      </c>
    </row>
    <row r="3151" spans="1:4" ht="13.5">
      <c r="A3151" s="511" t="s">
        <v>53225</v>
      </c>
      <c r="B3151" s="511" t="s">
        <v>53226</v>
      </c>
      <c r="C3151" s="511" t="s">
        <v>5</v>
      </c>
      <c r="D3151" s="78" t="s">
        <v>66528</v>
      </c>
    </row>
    <row r="3152" spans="1:4" ht="13.5">
      <c r="A3152" s="511" t="s">
        <v>53227</v>
      </c>
      <c r="B3152" s="511" t="s">
        <v>53228</v>
      </c>
      <c r="C3152" s="511" t="s">
        <v>5</v>
      </c>
      <c r="D3152" s="78" t="s">
        <v>56614</v>
      </c>
    </row>
    <row r="3153" spans="1:4" ht="13.5">
      <c r="A3153" s="511" t="s">
        <v>53229</v>
      </c>
      <c r="B3153" s="511" t="s">
        <v>53230</v>
      </c>
      <c r="C3153" s="511" t="s">
        <v>5</v>
      </c>
      <c r="D3153" s="78" t="s">
        <v>68605</v>
      </c>
    </row>
    <row r="3154" spans="1:4" ht="13.5">
      <c r="A3154" s="511" t="s">
        <v>53231</v>
      </c>
      <c r="B3154" s="511" t="s">
        <v>53232</v>
      </c>
      <c r="C3154" s="511" t="s">
        <v>5</v>
      </c>
      <c r="D3154" s="78" t="s">
        <v>63901</v>
      </c>
    </row>
    <row r="3155" spans="1:4" ht="13.5">
      <c r="A3155" s="511" t="s">
        <v>53233</v>
      </c>
      <c r="B3155" s="511" t="s">
        <v>53234</v>
      </c>
      <c r="C3155" s="511" t="s">
        <v>5</v>
      </c>
      <c r="D3155" s="78" t="s">
        <v>68606</v>
      </c>
    </row>
    <row r="3156" spans="1:4" ht="13.5">
      <c r="A3156" s="511" t="s">
        <v>53235</v>
      </c>
      <c r="B3156" s="511" t="s">
        <v>53236</v>
      </c>
      <c r="C3156" s="511" t="s">
        <v>5</v>
      </c>
      <c r="D3156" s="78" t="s">
        <v>68607</v>
      </c>
    </row>
    <row r="3157" spans="1:4" ht="13.5">
      <c r="A3157" s="511" t="s">
        <v>53237</v>
      </c>
      <c r="B3157" s="511" t="s">
        <v>53238</v>
      </c>
      <c r="C3157" s="511" t="s">
        <v>5</v>
      </c>
      <c r="D3157" s="78" t="s">
        <v>68608</v>
      </c>
    </row>
    <row r="3158" spans="1:4" ht="13.5">
      <c r="A3158" s="511" t="s">
        <v>53239</v>
      </c>
      <c r="B3158" s="511" t="s">
        <v>53240</v>
      </c>
      <c r="C3158" s="511" t="s">
        <v>5</v>
      </c>
      <c r="D3158" s="78" t="s">
        <v>26227</v>
      </c>
    </row>
    <row r="3159" spans="1:4" ht="13.5">
      <c r="A3159" s="511" t="s">
        <v>53241</v>
      </c>
      <c r="B3159" s="511" t="s">
        <v>53242</v>
      </c>
      <c r="C3159" s="511" t="s">
        <v>5</v>
      </c>
      <c r="D3159" s="78" t="s">
        <v>55404</v>
      </c>
    </row>
    <row r="3160" spans="1:4" ht="13.5">
      <c r="A3160" s="511" t="s">
        <v>53244</v>
      </c>
      <c r="B3160" s="511" t="s">
        <v>53245</v>
      </c>
      <c r="C3160" s="511" t="s">
        <v>5</v>
      </c>
      <c r="D3160" s="78" t="s">
        <v>55320</v>
      </c>
    </row>
    <row r="3161" spans="1:4" ht="13.5">
      <c r="A3161" s="511" t="s">
        <v>53246</v>
      </c>
      <c r="B3161" s="511" t="s">
        <v>53247</v>
      </c>
      <c r="C3161" s="511" t="s">
        <v>5</v>
      </c>
      <c r="D3161" s="78" t="s">
        <v>53665</v>
      </c>
    </row>
    <row r="3162" spans="1:4" ht="13.5">
      <c r="A3162" s="511" t="s">
        <v>53248</v>
      </c>
      <c r="B3162" s="511" t="s">
        <v>53249</v>
      </c>
      <c r="C3162" s="511" t="s">
        <v>5</v>
      </c>
      <c r="D3162" s="78" t="s">
        <v>56457</v>
      </c>
    </row>
    <row r="3163" spans="1:4" ht="13.5">
      <c r="A3163" s="511" t="s">
        <v>53250</v>
      </c>
      <c r="B3163" s="511" t="s">
        <v>53251</v>
      </c>
      <c r="C3163" s="511" t="s">
        <v>5</v>
      </c>
      <c r="D3163" s="78" t="s">
        <v>68609</v>
      </c>
    </row>
    <row r="3164" spans="1:4" ht="13.5">
      <c r="A3164" s="511" t="s">
        <v>53252</v>
      </c>
      <c r="B3164" s="511" t="s">
        <v>53253</v>
      </c>
      <c r="C3164" s="511" t="s">
        <v>36</v>
      </c>
      <c r="D3164" s="78" t="s">
        <v>59977</v>
      </c>
    </row>
    <row r="3165" spans="1:4" ht="13.5">
      <c r="A3165" s="511" t="s">
        <v>53254</v>
      </c>
      <c r="B3165" s="511" t="s">
        <v>53255</v>
      </c>
      <c r="C3165" s="511" t="s">
        <v>36</v>
      </c>
      <c r="D3165" s="78" t="s">
        <v>68610</v>
      </c>
    </row>
    <row r="3166" spans="1:4" ht="13.5">
      <c r="A3166" s="511" t="s">
        <v>53256</v>
      </c>
      <c r="B3166" s="511" t="s">
        <v>53257</v>
      </c>
      <c r="C3166" s="511" t="s">
        <v>36</v>
      </c>
      <c r="D3166" s="78" t="s">
        <v>58301</v>
      </c>
    </row>
    <row r="3167" spans="1:4" ht="13.5">
      <c r="A3167" s="511" t="s">
        <v>53258</v>
      </c>
      <c r="B3167" s="511" t="s">
        <v>53259</v>
      </c>
      <c r="C3167" s="511" t="s">
        <v>36</v>
      </c>
      <c r="D3167" s="78" t="s">
        <v>63858</v>
      </c>
    </row>
    <row r="3168" spans="1:4" ht="13.5">
      <c r="A3168" s="511" t="s">
        <v>53260</v>
      </c>
      <c r="B3168" s="511" t="s">
        <v>53261</v>
      </c>
      <c r="C3168" s="511" t="s">
        <v>36</v>
      </c>
      <c r="D3168" s="78" t="s">
        <v>68611</v>
      </c>
    </row>
    <row r="3169" spans="1:4" ht="13.5">
      <c r="A3169" s="511" t="s">
        <v>53262</v>
      </c>
      <c r="B3169" s="511" t="s">
        <v>53263</v>
      </c>
      <c r="C3169" s="511" t="s">
        <v>36</v>
      </c>
      <c r="D3169" s="78" t="s">
        <v>68612</v>
      </c>
    </row>
    <row r="3170" spans="1:4" ht="13.5">
      <c r="A3170" s="511" t="s">
        <v>53264</v>
      </c>
      <c r="B3170" s="511" t="s">
        <v>53265</v>
      </c>
      <c r="C3170" s="511" t="s">
        <v>36</v>
      </c>
      <c r="D3170" s="78" t="s">
        <v>68613</v>
      </c>
    </row>
    <row r="3171" spans="1:4" ht="13.5">
      <c r="A3171" s="511" t="s">
        <v>53266</v>
      </c>
      <c r="B3171" s="511" t="s">
        <v>53267</v>
      </c>
      <c r="C3171" s="511" t="s">
        <v>36</v>
      </c>
      <c r="D3171" s="78" t="s">
        <v>68614</v>
      </c>
    </row>
    <row r="3172" spans="1:4" ht="13.5">
      <c r="A3172" s="511" t="s">
        <v>53268</v>
      </c>
      <c r="B3172" s="511" t="s">
        <v>53269</v>
      </c>
      <c r="C3172" s="511" t="s">
        <v>5</v>
      </c>
      <c r="D3172" s="78" t="s">
        <v>68615</v>
      </c>
    </row>
    <row r="3173" spans="1:4" ht="13.5">
      <c r="A3173" s="511" t="s">
        <v>53270</v>
      </c>
      <c r="B3173" s="511" t="s">
        <v>53271</v>
      </c>
      <c r="C3173" s="511" t="s">
        <v>5</v>
      </c>
      <c r="D3173" s="78" t="s">
        <v>68616</v>
      </c>
    </row>
    <row r="3174" spans="1:4" ht="13.5">
      <c r="A3174" s="511" t="s">
        <v>53272</v>
      </c>
      <c r="B3174" s="511" t="s">
        <v>53273</v>
      </c>
      <c r="C3174" s="511" t="s">
        <v>5</v>
      </c>
      <c r="D3174" s="78" t="s">
        <v>56971</v>
      </c>
    </row>
    <row r="3175" spans="1:4" ht="13.5">
      <c r="A3175" s="511" t="s">
        <v>53274</v>
      </c>
      <c r="B3175" s="511" t="s">
        <v>53275</v>
      </c>
      <c r="C3175" s="511" t="s">
        <v>5</v>
      </c>
      <c r="D3175" s="78" t="s">
        <v>68617</v>
      </c>
    </row>
    <row r="3176" spans="1:4" ht="13.5">
      <c r="A3176" s="511" t="s">
        <v>53276</v>
      </c>
      <c r="B3176" s="511" t="s">
        <v>53277</v>
      </c>
      <c r="C3176" s="511" t="s">
        <v>5</v>
      </c>
      <c r="D3176" s="78" t="s">
        <v>66559</v>
      </c>
    </row>
    <row r="3177" spans="1:4" ht="13.5">
      <c r="A3177" s="511" t="s">
        <v>53278</v>
      </c>
      <c r="B3177" s="511" t="s">
        <v>53279</v>
      </c>
      <c r="C3177" s="511" t="s">
        <v>5</v>
      </c>
      <c r="D3177" s="78" t="s">
        <v>64115</v>
      </c>
    </row>
    <row r="3178" spans="1:4" ht="13.5">
      <c r="A3178" s="511" t="s">
        <v>53280</v>
      </c>
      <c r="B3178" s="511" t="s">
        <v>53281</v>
      </c>
      <c r="C3178" s="511" t="s">
        <v>5</v>
      </c>
      <c r="D3178" s="78" t="s">
        <v>57914</v>
      </c>
    </row>
    <row r="3179" spans="1:4" ht="13.5">
      <c r="A3179" s="511" t="s">
        <v>53282</v>
      </c>
      <c r="B3179" s="511" t="s">
        <v>53283</v>
      </c>
      <c r="C3179" s="511" t="s">
        <v>5</v>
      </c>
      <c r="D3179" s="78" t="s">
        <v>68618</v>
      </c>
    </row>
    <row r="3180" spans="1:4" ht="13.5">
      <c r="A3180" s="511" t="s">
        <v>53284</v>
      </c>
      <c r="B3180" s="511" t="s">
        <v>53285</v>
      </c>
      <c r="C3180" s="511" t="s">
        <v>5</v>
      </c>
      <c r="D3180" s="78" t="s">
        <v>68619</v>
      </c>
    </row>
    <row r="3181" spans="1:4" ht="13.5">
      <c r="A3181" s="511" t="s">
        <v>53286</v>
      </c>
      <c r="B3181" s="511" t="s">
        <v>53287</v>
      </c>
      <c r="C3181" s="511" t="s">
        <v>5</v>
      </c>
      <c r="D3181" s="78" t="s">
        <v>68620</v>
      </c>
    </row>
    <row r="3182" spans="1:4" ht="13.5">
      <c r="A3182" s="511" t="s">
        <v>53288</v>
      </c>
      <c r="B3182" s="511" t="s">
        <v>53289</v>
      </c>
      <c r="C3182" s="511" t="s">
        <v>5</v>
      </c>
      <c r="D3182" s="78" t="s">
        <v>68621</v>
      </c>
    </row>
    <row r="3183" spans="1:4" ht="13.5">
      <c r="A3183" s="511" t="s">
        <v>53290</v>
      </c>
      <c r="B3183" s="511" t="s">
        <v>53291</v>
      </c>
      <c r="C3183" s="511" t="s">
        <v>5</v>
      </c>
      <c r="D3183" s="78" t="s">
        <v>68622</v>
      </c>
    </row>
    <row r="3184" spans="1:4" ht="13.5">
      <c r="A3184" s="511" t="s">
        <v>53292</v>
      </c>
      <c r="B3184" s="511" t="s">
        <v>53293</v>
      </c>
      <c r="C3184" s="511" t="s">
        <v>5</v>
      </c>
      <c r="D3184" s="78" t="s">
        <v>68623</v>
      </c>
    </row>
    <row r="3185" spans="1:4" ht="13.5">
      <c r="A3185" s="511" t="s">
        <v>53294</v>
      </c>
      <c r="B3185" s="511" t="s">
        <v>53295</v>
      </c>
      <c r="C3185" s="511" t="s">
        <v>5</v>
      </c>
      <c r="D3185" s="78" t="s">
        <v>55334</v>
      </c>
    </row>
    <row r="3186" spans="1:4" ht="13.5">
      <c r="A3186" s="511" t="s">
        <v>53296</v>
      </c>
      <c r="B3186" s="511" t="s">
        <v>53297</v>
      </c>
      <c r="C3186" s="511" t="s">
        <v>5</v>
      </c>
      <c r="D3186" s="78" t="s">
        <v>68624</v>
      </c>
    </row>
    <row r="3187" spans="1:4" ht="13.5">
      <c r="A3187" s="511" t="s">
        <v>53298</v>
      </c>
      <c r="B3187" s="511" t="s">
        <v>53299</v>
      </c>
      <c r="C3187" s="511" t="s">
        <v>5</v>
      </c>
      <c r="D3187" s="78" t="s">
        <v>56276</v>
      </c>
    </row>
    <row r="3188" spans="1:4" ht="13.5">
      <c r="A3188" s="511" t="s">
        <v>53300</v>
      </c>
      <c r="B3188" s="511" t="s">
        <v>53301</v>
      </c>
      <c r="C3188" s="511" t="s">
        <v>5</v>
      </c>
      <c r="D3188" s="78" t="s">
        <v>61598</v>
      </c>
    </row>
    <row r="3189" spans="1:4" ht="13.5">
      <c r="A3189" s="511" t="s">
        <v>53302</v>
      </c>
      <c r="B3189" s="511" t="s">
        <v>53303</v>
      </c>
      <c r="C3189" s="511" t="s">
        <v>5</v>
      </c>
      <c r="D3189" s="78" t="s">
        <v>56540</v>
      </c>
    </row>
    <row r="3190" spans="1:4" ht="13.5">
      <c r="A3190" s="511" t="s">
        <v>53304</v>
      </c>
      <c r="B3190" s="511" t="s">
        <v>53305</v>
      </c>
      <c r="C3190" s="511" t="s">
        <v>5</v>
      </c>
      <c r="D3190" s="78" t="s">
        <v>56772</v>
      </c>
    </row>
    <row r="3191" spans="1:4" ht="13.5">
      <c r="A3191" s="511" t="s">
        <v>53306</v>
      </c>
      <c r="B3191" s="511" t="s">
        <v>53307</v>
      </c>
      <c r="C3191" s="511" t="s">
        <v>5</v>
      </c>
      <c r="D3191" s="78" t="s">
        <v>55661</v>
      </c>
    </row>
    <row r="3192" spans="1:4" ht="13.5">
      <c r="A3192" s="511" t="s">
        <v>53308</v>
      </c>
      <c r="B3192" s="511" t="s">
        <v>53309</v>
      </c>
      <c r="C3192" s="511" t="s">
        <v>5</v>
      </c>
      <c r="D3192" s="78" t="s">
        <v>68625</v>
      </c>
    </row>
    <row r="3193" spans="1:4" ht="13.5">
      <c r="A3193" s="511" t="s">
        <v>53310</v>
      </c>
      <c r="B3193" s="511" t="s">
        <v>53311</v>
      </c>
      <c r="C3193" s="511" t="s">
        <v>5</v>
      </c>
      <c r="D3193" s="78" t="s">
        <v>55125</v>
      </c>
    </row>
    <row r="3194" spans="1:4" ht="13.5">
      <c r="A3194" s="511" t="s">
        <v>53312</v>
      </c>
      <c r="B3194" s="511" t="s">
        <v>53313</v>
      </c>
      <c r="C3194" s="511" t="s">
        <v>5</v>
      </c>
      <c r="D3194" s="78" t="s">
        <v>68626</v>
      </c>
    </row>
    <row r="3195" spans="1:4" ht="13.5">
      <c r="A3195" s="511" t="s">
        <v>53314</v>
      </c>
      <c r="B3195" s="511" t="s">
        <v>53315</v>
      </c>
      <c r="C3195" s="511" t="s">
        <v>5</v>
      </c>
      <c r="D3195" s="78" t="s">
        <v>68627</v>
      </c>
    </row>
    <row r="3196" spans="1:4" ht="13.5">
      <c r="A3196" s="511" t="s">
        <v>53316</v>
      </c>
      <c r="B3196" s="511" t="s">
        <v>53317</v>
      </c>
      <c r="C3196" s="511" t="s">
        <v>5</v>
      </c>
      <c r="D3196" s="78" t="s">
        <v>68628</v>
      </c>
    </row>
    <row r="3197" spans="1:4" ht="13.5">
      <c r="A3197" s="511" t="s">
        <v>53318</v>
      </c>
      <c r="B3197" s="511" t="s">
        <v>53319</v>
      </c>
      <c r="C3197" s="511" t="s">
        <v>5</v>
      </c>
      <c r="D3197" s="78" t="s">
        <v>68629</v>
      </c>
    </row>
    <row r="3198" spans="1:4" ht="13.5">
      <c r="A3198" s="511" t="s">
        <v>53320</v>
      </c>
      <c r="B3198" s="511" t="s">
        <v>53321</v>
      </c>
      <c r="C3198" s="511" t="s">
        <v>5</v>
      </c>
      <c r="D3198" s="78" t="s">
        <v>68630</v>
      </c>
    </row>
    <row r="3199" spans="1:4" ht="13.5">
      <c r="A3199" s="511" t="s">
        <v>53322</v>
      </c>
      <c r="B3199" s="511" t="s">
        <v>53323</v>
      </c>
      <c r="C3199" s="511" t="s">
        <v>5</v>
      </c>
      <c r="D3199" s="78" t="s">
        <v>68631</v>
      </c>
    </row>
    <row r="3200" spans="1:4" ht="13.5">
      <c r="A3200" s="511" t="s">
        <v>53324</v>
      </c>
      <c r="B3200" s="511" t="s">
        <v>53325</v>
      </c>
      <c r="C3200" s="511" t="s">
        <v>5</v>
      </c>
      <c r="D3200" s="78" t="s">
        <v>68632</v>
      </c>
    </row>
    <row r="3201" spans="1:4" ht="13.5">
      <c r="A3201" s="511" t="s">
        <v>53326</v>
      </c>
      <c r="B3201" s="511" t="s">
        <v>53327</v>
      </c>
      <c r="C3201" s="511" t="s">
        <v>5</v>
      </c>
      <c r="D3201" s="78" t="s">
        <v>68633</v>
      </c>
    </row>
    <row r="3202" spans="1:4" ht="13.5">
      <c r="A3202" s="511" t="s">
        <v>53328</v>
      </c>
      <c r="B3202" s="511" t="s">
        <v>53329</v>
      </c>
      <c r="C3202" s="511" t="s">
        <v>5</v>
      </c>
      <c r="D3202" s="78" t="s">
        <v>68634</v>
      </c>
    </row>
    <row r="3203" spans="1:4" ht="13.5">
      <c r="A3203" s="511" t="s">
        <v>53330</v>
      </c>
      <c r="B3203" s="511" t="s">
        <v>53331</v>
      </c>
      <c r="C3203" s="511" t="s">
        <v>5</v>
      </c>
      <c r="D3203" s="78" t="s">
        <v>61027</v>
      </c>
    </row>
    <row r="3204" spans="1:4" ht="13.5">
      <c r="A3204" s="511" t="s">
        <v>53332</v>
      </c>
      <c r="B3204" s="511" t="s">
        <v>53333</v>
      </c>
      <c r="C3204" s="511" t="s">
        <v>5</v>
      </c>
      <c r="D3204" s="78" t="s">
        <v>68635</v>
      </c>
    </row>
    <row r="3205" spans="1:4" ht="13.5">
      <c r="A3205" s="511" t="s">
        <v>53334</v>
      </c>
      <c r="B3205" s="511" t="s">
        <v>53335</v>
      </c>
      <c r="C3205" s="511" t="s">
        <v>5</v>
      </c>
      <c r="D3205" s="78" t="s">
        <v>62409</v>
      </c>
    </row>
    <row r="3206" spans="1:4" ht="13.5">
      <c r="A3206" s="511" t="s">
        <v>53337</v>
      </c>
      <c r="B3206" s="511" t="s">
        <v>53338</v>
      </c>
      <c r="C3206" s="511" t="s">
        <v>5</v>
      </c>
      <c r="D3206" s="78" t="s">
        <v>56716</v>
      </c>
    </row>
    <row r="3207" spans="1:4" ht="13.5">
      <c r="A3207" s="511" t="s">
        <v>53339</v>
      </c>
      <c r="B3207" s="511" t="s">
        <v>53340</v>
      </c>
      <c r="C3207" s="511" t="s">
        <v>5</v>
      </c>
      <c r="D3207" s="78" t="s">
        <v>68636</v>
      </c>
    </row>
    <row r="3208" spans="1:4" ht="13.5">
      <c r="A3208" s="511" t="s">
        <v>53341</v>
      </c>
      <c r="B3208" s="511" t="s">
        <v>53342</v>
      </c>
      <c r="C3208" s="511" t="s">
        <v>5</v>
      </c>
      <c r="D3208" s="78" t="s">
        <v>68637</v>
      </c>
    </row>
    <row r="3209" spans="1:4" ht="13.5">
      <c r="A3209" s="511" t="s">
        <v>53343</v>
      </c>
      <c r="B3209" s="511" t="s">
        <v>53344</v>
      </c>
      <c r="C3209" s="511" t="s">
        <v>5</v>
      </c>
      <c r="D3209" s="78" t="s">
        <v>68638</v>
      </c>
    </row>
    <row r="3210" spans="1:4" ht="13.5">
      <c r="A3210" s="511" t="s">
        <v>49720</v>
      </c>
      <c r="B3210" s="511" t="s">
        <v>49721</v>
      </c>
      <c r="C3210" s="511" t="s">
        <v>5</v>
      </c>
      <c r="D3210" s="78" t="s">
        <v>68639</v>
      </c>
    </row>
    <row r="3211" spans="1:4" ht="13.5">
      <c r="A3211" s="511" t="s">
        <v>49722</v>
      </c>
      <c r="B3211" s="511" t="s">
        <v>49723</v>
      </c>
      <c r="C3211" s="511" t="s">
        <v>5</v>
      </c>
      <c r="D3211" s="78" t="s">
        <v>68640</v>
      </c>
    </row>
    <row r="3212" spans="1:4" ht="13.5">
      <c r="A3212" s="511" t="s">
        <v>49724</v>
      </c>
      <c r="B3212" s="511" t="s">
        <v>49725</v>
      </c>
      <c r="C3212" s="511" t="s">
        <v>5</v>
      </c>
      <c r="D3212" s="78" t="s">
        <v>68641</v>
      </c>
    </row>
    <row r="3213" spans="1:4" ht="13.5">
      <c r="A3213" s="511" t="s">
        <v>49726</v>
      </c>
      <c r="B3213" s="511" t="s">
        <v>49727</v>
      </c>
      <c r="C3213" s="511" t="s">
        <v>5</v>
      </c>
      <c r="D3213" s="78" t="s">
        <v>68642</v>
      </c>
    </row>
    <row r="3214" spans="1:4" ht="13.5">
      <c r="A3214" s="511" t="s">
        <v>49728</v>
      </c>
      <c r="B3214" s="511" t="s">
        <v>49729</v>
      </c>
      <c r="C3214" s="511" t="s">
        <v>5</v>
      </c>
      <c r="D3214" s="78" t="s">
        <v>68643</v>
      </c>
    </row>
    <row r="3215" spans="1:4" ht="13.5">
      <c r="A3215" s="511" t="s">
        <v>49730</v>
      </c>
      <c r="B3215" s="511" t="s">
        <v>49731</v>
      </c>
      <c r="C3215" s="511" t="s">
        <v>5</v>
      </c>
      <c r="D3215" s="78" t="s">
        <v>68644</v>
      </c>
    </row>
    <row r="3216" spans="1:4" ht="13.5">
      <c r="A3216" s="511" t="s">
        <v>49732</v>
      </c>
      <c r="B3216" s="511" t="s">
        <v>49733</v>
      </c>
      <c r="C3216" s="511" t="s">
        <v>5</v>
      </c>
      <c r="D3216" s="78" t="s">
        <v>68645</v>
      </c>
    </row>
    <row r="3217" spans="1:4" ht="13.5">
      <c r="A3217" s="511" t="s">
        <v>49734</v>
      </c>
      <c r="B3217" s="511" t="s">
        <v>49735</v>
      </c>
      <c r="C3217" s="511" t="s">
        <v>5</v>
      </c>
      <c r="D3217" s="78" t="s">
        <v>68646</v>
      </c>
    </row>
    <row r="3218" spans="1:4" ht="13.5">
      <c r="A3218" s="511" t="s">
        <v>49736</v>
      </c>
      <c r="B3218" s="511" t="s">
        <v>49737</v>
      </c>
      <c r="C3218" s="511" t="s">
        <v>5</v>
      </c>
      <c r="D3218" s="78" t="s">
        <v>68647</v>
      </c>
    </row>
    <row r="3219" spans="1:4" ht="13.5">
      <c r="A3219" s="511" t="s">
        <v>49738</v>
      </c>
      <c r="B3219" s="511" t="s">
        <v>49739</v>
      </c>
      <c r="C3219" s="511" t="s">
        <v>5</v>
      </c>
      <c r="D3219" s="78" t="s">
        <v>68648</v>
      </c>
    </row>
    <row r="3220" spans="1:4" ht="13.5">
      <c r="A3220" s="511" t="s">
        <v>49740</v>
      </c>
      <c r="B3220" s="511" t="s">
        <v>49741</v>
      </c>
      <c r="C3220" s="511" t="s">
        <v>5</v>
      </c>
      <c r="D3220" s="78" t="s">
        <v>68649</v>
      </c>
    </row>
    <row r="3221" spans="1:4" ht="13.5">
      <c r="A3221" s="511" t="s">
        <v>49742</v>
      </c>
      <c r="B3221" s="511" t="s">
        <v>49743</v>
      </c>
      <c r="C3221" s="511" t="s">
        <v>5</v>
      </c>
      <c r="D3221" s="78" t="s">
        <v>68650</v>
      </c>
    </row>
    <row r="3222" spans="1:4" ht="13.5">
      <c r="A3222" s="511" t="s">
        <v>49744</v>
      </c>
      <c r="B3222" s="511" t="s">
        <v>49745</v>
      </c>
      <c r="C3222" s="511" t="s">
        <v>5</v>
      </c>
      <c r="D3222" s="78" t="s">
        <v>68651</v>
      </c>
    </row>
    <row r="3223" spans="1:4" ht="13.5">
      <c r="A3223" s="511" t="s">
        <v>49746</v>
      </c>
      <c r="B3223" s="511" t="s">
        <v>49747</v>
      </c>
      <c r="C3223" s="511" t="s">
        <v>5</v>
      </c>
      <c r="D3223" s="78" t="s">
        <v>68652</v>
      </c>
    </row>
    <row r="3224" spans="1:4" ht="13.5">
      <c r="A3224" s="511" t="s">
        <v>49748</v>
      </c>
      <c r="B3224" s="511" t="s">
        <v>49749</v>
      </c>
      <c r="C3224" s="511" t="s">
        <v>5</v>
      </c>
      <c r="D3224" s="78" t="s">
        <v>68653</v>
      </c>
    </row>
    <row r="3225" spans="1:4" ht="13.5">
      <c r="A3225" s="511" t="s">
        <v>49750</v>
      </c>
      <c r="B3225" s="511" t="s">
        <v>49751</v>
      </c>
      <c r="C3225" s="511" t="s">
        <v>5</v>
      </c>
      <c r="D3225" s="78" t="s">
        <v>68654</v>
      </c>
    </row>
    <row r="3226" spans="1:4" ht="13.5">
      <c r="A3226" s="511" t="s">
        <v>49752</v>
      </c>
      <c r="B3226" s="511" t="s">
        <v>49753</v>
      </c>
      <c r="C3226" s="511" t="s">
        <v>5</v>
      </c>
      <c r="D3226" s="78" t="s">
        <v>68655</v>
      </c>
    </row>
    <row r="3227" spans="1:4" ht="13.5">
      <c r="A3227" s="511" t="s">
        <v>49754</v>
      </c>
      <c r="B3227" s="511" t="s">
        <v>49755</v>
      </c>
      <c r="C3227" s="511" t="s">
        <v>5</v>
      </c>
      <c r="D3227" s="78" t="s">
        <v>68656</v>
      </c>
    </row>
    <row r="3228" spans="1:4" ht="13.5">
      <c r="A3228" s="511" t="s">
        <v>49756</v>
      </c>
      <c r="B3228" s="511" t="s">
        <v>49757</v>
      </c>
      <c r="C3228" s="511" t="s">
        <v>5</v>
      </c>
      <c r="D3228" s="78" t="s">
        <v>68657</v>
      </c>
    </row>
    <row r="3229" spans="1:4" ht="13.5">
      <c r="A3229" s="511" t="s">
        <v>49758</v>
      </c>
      <c r="B3229" s="511" t="s">
        <v>49759</v>
      </c>
      <c r="C3229" s="511" t="s">
        <v>5</v>
      </c>
      <c r="D3229" s="78" t="s">
        <v>68658</v>
      </c>
    </row>
    <row r="3230" spans="1:4" ht="13.5">
      <c r="A3230" s="511" t="s">
        <v>49760</v>
      </c>
      <c r="B3230" s="511" t="s">
        <v>49761</v>
      </c>
      <c r="C3230" s="511" t="s">
        <v>5</v>
      </c>
      <c r="D3230" s="78" t="s">
        <v>68659</v>
      </c>
    </row>
    <row r="3231" spans="1:4" ht="13.5">
      <c r="A3231" s="511" t="s">
        <v>49762</v>
      </c>
      <c r="B3231" s="511" t="s">
        <v>49763</v>
      </c>
      <c r="C3231" s="511" t="s">
        <v>5</v>
      </c>
      <c r="D3231" s="78" t="s">
        <v>68660</v>
      </c>
    </row>
    <row r="3232" spans="1:4" ht="13.5">
      <c r="A3232" s="511" t="s">
        <v>49764</v>
      </c>
      <c r="B3232" s="511" t="s">
        <v>49765</v>
      </c>
      <c r="C3232" s="511" t="s">
        <v>5</v>
      </c>
      <c r="D3232" s="78" t="s">
        <v>68661</v>
      </c>
    </row>
    <row r="3233" spans="1:4" ht="13.5">
      <c r="A3233" s="511" t="s">
        <v>49766</v>
      </c>
      <c r="B3233" s="511" t="s">
        <v>49767</v>
      </c>
      <c r="C3233" s="511" t="s">
        <v>5</v>
      </c>
      <c r="D3233" s="78" t="s">
        <v>68662</v>
      </c>
    </row>
    <row r="3234" spans="1:4" ht="13.5">
      <c r="A3234" s="511" t="s">
        <v>49768</v>
      </c>
      <c r="B3234" s="511" t="s">
        <v>49769</v>
      </c>
      <c r="C3234" s="511" t="s">
        <v>5</v>
      </c>
      <c r="D3234" s="78" t="s">
        <v>68663</v>
      </c>
    </row>
    <row r="3235" spans="1:4" ht="13.5">
      <c r="A3235" s="511" t="s">
        <v>49770</v>
      </c>
      <c r="B3235" s="511" t="s">
        <v>49771</v>
      </c>
      <c r="C3235" s="511" t="s">
        <v>5</v>
      </c>
      <c r="D3235" s="78" t="s">
        <v>68664</v>
      </c>
    </row>
    <row r="3236" spans="1:4" ht="13.5">
      <c r="A3236" s="511" t="s">
        <v>49772</v>
      </c>
      <c r="B3236" s="511" t="s">
        <v>49773</v>
      </c>
      <c r="C3236" s="511" t="s">
        <v>5</v>
      </c>
      <c r="D3236" s="78" t="s">
        <v>68665</v>
      </c>
    </row>
    <row r="3237" spans="1:4" ht="13.5">
      <c r="A3237" s="511" t="s">
        <v>49774</v>
      </c>
      <c r="B3237" s="511" t="s">
        <v>49775</v>
      </c>
      <c r="C3237" s="511" t="s">
        <v>5</v>
      </c>
      <c r="D3237" s="78" t="s">
        <v>68666</v>
      </c>
    </row>
    <row r="3238" spans="1:4" ht="13.5">
      <c r="A3238" s="511" t="s">
        <v>49776</v>
      </c>
      <c r="B3238" s="511" t="s">
        <v>49777</v>
      </c>
      <c r="C3238" s="511" t="s">
        <v>5</v>
      </c>
      <c r="D3238" s="78" t="s">
        <v>68667</v>
      </c>
    </row>
    <row r="3239" spans="1:4" ht="13.5">
      <c r="A3239" s="511" t="s">
        <v>49778</v>
      </c>
      <c r="B3239" s="511" t="s">
        <v>49779</v>
      </c>
      <c r="C3239" s="511" t="s">
        <v>5</v>
      </c>
      <c r="D3239" s="78" t="s">
        <v>68668</v>
      </c>
    </row>
    <row r="3240" spans="1:4" ht="13.5">
      <c r="A3240" s="511" t="s">
        <v>49780</v>
      </c>
      <c r="B3240" s="511" t="s">
        <v>49781</v>
      </c>
      <c r="C3240" s="511" t="s">
        <v>5</v>
      </c>
      <c r="D3240" s="78" t="s">
        <v>68669</v>
      </c>
    </row>
    <row r="3241" spans="1:4" ht="13.5">
      <c r="A3241" s="511" t="s">
        <v>49782</v>
      </c>
      <c r="B3241" s="511" t="s">
        <v>49783</v>
      </c>
      <c r="C3241" s="511" t="s">
        <v>5</v>
      </c>
      <c r="D3241" s="78" t="s">
        <v>68670</v>
      </c>
    </row>
    <row r="3242" spans="1:4" ht="13.5">
      <c r="A3242" s="511" t="s">
        <v>49784</v>
      </c>
      <c r="B3242" s="511" t="s">
        <v>49785</v>
      </c>
      <c r="C3242" s="511" t="s">
        <v>5</v>
      </c>
      <c r="D3242" s="78" t="s">
        <v>68671</v>
      </c>
    </row>
    <row r="3243" spans="1:4" ht="13.5">
      <c r="A3243" s="511" t="s">
        <v>49786</v>
      </c>
      <c r="B3243" s="511" t="s">
        <v>49787</v>
      </c>
      <c r="C3243" s="511" t="s">
        <v>5</v>
      </c>
      <c r="D3243" s="78" t="s">
        <v>68672</v>
      </c>
    </row>
    <row r="3244" spans="1:4" ht="13.5">
      <c r="A3244" s="511" t="s">
        <v>49788</v>
      </c>
      <c r="B3244" s="511" t="s">
        <v>49789</v>
      </c>
      <c r="C3244" s="511" t="s">
        <v>5</v>
      </c>
      <c r="D3244" s="78" t="s">
        <v>68673</v>
      </c>
    </row>
    <row r="3245" spans="1:4" ht="13.5">
      <c r="A3245" s="511" t="s">
        <v>49790</v>
      </c>
      <c r="B3245" s="511" t="s">
        <v>49791</v>
      </c>
      <c r="C3245" s="511" t="s">
        <v>5</v>
      </c>
      <c r="D3245" s="78" t="s">
        <v>68674</v>
      </c>
    </row>
    <row r="3246" spans="1:4" ht="13.5">
      <c r="A3246" s="511" t="s">
        <v>49792</v>
      </c>
      <c r="B3246" s="511" t="s">
        <v>49793</v>
      </c>
      <c r="C3246" s="511" t="s">
        <v>5</v>
      </c>
      <c r="D3246" s="78" t="s">
        <v>68675</v>
      </c>
    </row>
    <row r="3247" spans="1:4" ht="13.5">
      <c r="A3247" s="511" t="s">
        <v>49794</v>
      </c>
      <c r="B3247" s="511" t="s">
        <v>49795</v>
      </c>
      <c r="C3247" s="511" t="s">
        <v>5</v>
      </c>
      <c r="D3247" s="78" t="s">
        <v>68676</v>
      </c>
    </row>
    <row r="3248" spans="1:4" ht="13.5">
      <c r="A3248" s="511" t="s">
        <v>49796</v>
      </c>
      <c r="B3248" s="511" t="s">
        <v>49797</v>
      </c>
      <c r="C3248" s="511" t="s">
        <v>5</v>
      </c>
      <c r="D3248" s="78" t="s">
        <v>68677</v>
      </c>
    </row>
    <row r="3249" spans="1:4" ht="13.5">
      <c r="A3249" s="511" t="s">
        <v>49798</v>
      </c>
      <c r="B3249" s="511" t="s">
        <v>49799</v>
      </c>
      <c r="C3249" s="511" t="s">
        <v>5</v>
      </c>
      <c r="D3249" s="78" t="s">
        <v>68678</v>
      </c>
    </row>
    <row r="3250" spans="1:4" ht="13.5">
      <c r="A3250" s="511" t="s">
        <v>49800</v>
      </c>
      <c r="B3250" s="511" t="s">
        <v>49801</v>
      </c>
      <c r="C3250" s="511" t="s">
        <v>5</v>
      </c>
      <c r="D3250" s="78" t="s">
        <v>68679</v>
      </c>
    </row>
    <row r="3251" spans="1:4" ht="13.5">
      <c r="A3251" s="511" t="s">
        <v>49802</v>
      </c>
      <c r="B3251" s="511" t="s">
        <v>49803</v>
      </c>
      <c r="C3251" s="511" t="s">
        <v>5</v>
      </c>
      <c r="D3251" s="78" t="s">
        <v>68680</v>
      </c>
    </row>
    <row r="3252" spans="1:4" ht="13.5">
      <c r="A3252" s="511" t="s">
        <v>49804</v>
      </c>
      <c r="B3252" s="511" t="s">
        <v>49805</v>
      </c>
      <c r="C3252" s="511" t="s">
        <v>5</v>
      </c>
      <c r="D3252" s="78" t="s">
        <v>68681</v>
      </c>
    </row>
    <row r="3253" spans="1:4" ht="13.5">
      <c r="A3253" s="511" t="s">
        <v>49806</v>
      </c>
      <c r="B3253" s="511" t="s">
        <v>49807</v>
      </c>
      <c r="C3253" s="511" t="s">
        <v>5</v>
      </c>
      <c r="D3253" s="78" t="s">
        <v>68682</v>
      </c>
    </row>
    <row r="3254" spans="1:4" ht="13.5">
      <c r="A3254" s="511" t="s">
        <v>49808</v>
      </c>
      <c r="B3254" s="511" t="s">
        <v>49809</v>
      </c>
      <c r="C3254" s="511" t="s">
        <v>5</v>
      </c>
      <c r="D3254" s="78" t="s">
        <v>68683</v>
      </c>
    </row>
    <row r="3255" spans="1:4" ht="13.5">
      <c r="A3255" s="511" t="s">
        <v>49810</v>
      </c>
      <c r="B3255" s="511" t="s">
        <v>49811</v>
      </c>
      <c r="C3255" s="511" t="s">
        <v>5</v>
      </c>
      <c r="D3255" s="78" t="s">
        <v>68684</v>
      </c>
    </row>
    <row r="3256" spans="1:4" ht="13.5">
      <c r="A3256" s="511" t="s">
        <v>28583</v>
      </c>
      <c r="B3256" s="511" t="s">
        <v>51162</v>
      </c>
      <c r="C3256" s="511" t="s">
        <v>5</v>
      </c>
      <c r="D3256" s="78" t="s">
        <v>68685</v>
      </c>
    </row>
    <row r="3257" spans="1:4" ht="13.5">
      <c r="A3257" s="511" t="s">
        <v>28584</v>
      </c>
      <c r="B3257" s="511" t="s">
        <v>51163</v>
      </c>
      <c r="C3257" s="511" t="s">
        <v>5</v>
      </c>
      <c r="D3257" s="78" t="s">
        <v>68686</v>
      </c>
    </row>
    <row r="3258" spans="1:4" ht="13.5">
      <c r="A3258" s="511" t="s">
        <v>28585</v>
      </c>
      <c r="B3258" s="511" t="s">
        <v>51164</v>
      </c>
      <c r="C3258" s="511" t="s">
        <v>5</v>
      </c>
      <c r="D3258" s="78" t="s">
        <v>68687</v>
      </c>
    </row>
    <row r="3259" spans="1:4" ht="13.5">
      <c r="A3259" s="511" t="s">
        <v>28586</v>
      </c>
      <c r="B3259" s="511" t="s">
        <v>51165</v>
      </c>
      <c r="C3259" s="511" t="s">
        <v>5</v>
      </c>
      <c r="D3259" s="78" t="s">
        <v>64052</v>
      </c>
    </row>
    <row r="3260" spans="1:4" ht="13.5">
      <c r="A3260" s="511" t="s">
        <v>28587</v>
      </c>
      <c r="B3260" s="511" t="s">
        <v>51166</v>
      </c>
      <c r="C3260" s="511" t="s">
        <v>5</v>
      </c>
      <c r="D3260" s="78" t="s">
        <v>68688</v>
      </c>
    </row>
    <row r="3261" spans="1:4" ht="13.5">
      <c r="A3261" s="511" t="s">
        <v>28588</v>
      </c>
      <c r="B3261" s="511" t="s">
        <v>51167</v>
      </c>
      <c r="C3261" s="511" t="s">
        <v>5</v>
      </c>
      <c r="D3261" s="78" t="s">
        <v>68689</v>
      </c>
    </row>
    <row r="3262" spans="1:4" ht="13.5">
      <c r="A3262" s="511" t="s">
        <v>53345</v>
      </c>
      <c r="B3262" s="511" t="s">
        <v>53346</v>
      </c>
      <c r="C3262" s="511" t="s">
        <v>5</v>
      </c>
      <c r="D3262" s="78" t="s">
        <v>68690</v>
      </c>
    </row>
    <row r="3263" spans="1:4" ht="13.5">
      <c r="A3263" s="511" t="s">
        <v>53347</v>
      </c>
      <c r="B3263" s="511" t="s">
        <v>53348</v>
      </c>
      <c r="C3263" s="511" t="s">
        <v>5</v>
      </c>
      <c r="D3263" s="78" t="s">
        <v>68691</v>
      </c>
    </row>
    <row r="3264" spans="1:4" ht="13.5">
      <c r="A3264" s="511" t="s">
        <v>53349</v>
      </c>
      <c r="B3264" s="511" t="s">
        <v>53350</v>
      </c>
      <c r="C3264" s="511" t="s">
        <v>5</v>
      </c>
      <c r="D3264" s="78" t="s">
        <v>68692</v>
      </c>
    </row>
    <row r="3265" spans="1:4" ht="13.5">
      <c r="A3265" s="511" t="s">
        <v>53351</v>
      </c>
      <c r="B3265" s="511" t="s">
        <v>53352</v>
      </c>
      <c r="C3265" s="511" t="s">
        <v>5</v>
      </c>
      <c r="D3265" s="78" t="s">
        <v>68693</v>
      </c>
    </row>
    <row r="3266" spans="1:4" ht="13.5">
      <c r="A3266" s="511" t="s">
        <v>53353</v>
      </c>
      <c r="B3266" s="511" t="s">
        <v>53354</v>
      </c>
      <c r="C3266" s="511" t="s">
        <v>5</v>
      </c>
      <c r="D3266" s="78" t="s">
        <v>68694</v>
      </c>
    </row>
    <row r="3267" spans="1:4" ht="13.5">
      <c r="A3267" s="511" t="s">
        <v>53355</v>
      </c>
      <c r="B3267" s="511" t="s">
        <v>53356</v>
      </c>
      <c r="C3267" s="511" t="s">
        <v>5</v>
      </c>
      <c r="D3267" s="78" t="s">
        <v>68695</v>
      </c>
    </row>
    <row r="3268" spans="1:4" ht="13.5">
      <c r="A3268" s="511" t="s">
        <v>53357</v>
      </c>
      <c r="B3268" s="511" t="s">
        <v>53358</v>
      </c>
      <c r="C3268" s="511" t="s">
        <v>5</v>
      </c>
      <c r="D3268" s="78" t="s">
        <v>68696</v>
      </c>
    </row>
    <row r="3269" spans="1:4" ht="13.5">
      <c r="A3269" s="511" t="s">
        <v>53359</v>
      </c>
      <c r="B3269" s="511" t="s">
        <v>53360</v>
      </c>
      <c r="C3269" s="511" t="s">
        <v>5</v>
      </c>
      <c r="D3269" s="78" t="s">
        <v>68697</v>
      </c>
    </row>
    <row r="3270" spans="1:4" ht="13.5">
      <c r="A3270" s="511" t="s">
        <v>53361</v>
      </c>
      <c r="B3270" s="511" t="s">
        <v>53362</v>
      </c>
      <c r="C3270" s="511" t="s">
        <v>5</v>
      </c>
      <c r="D3270" s="78" t="s">
        <v>68698</v>
      </c>
    </row>
    <row r="3271" spans="1:4" ht="13.5">
      <c r="A3271" s="511" t="s">
        <v>68699</v>
      </c>
      <c r="B3271" s="511" t="s">
        <v>68700</v>
      </c>
      <c r="C3271" s="511" t="s">
        <v>5</v>
      </c>
      <c r="D3271" s="78" t="s">
        <v>68701</v>
      </c>
    </row>
    <row r="3272" spans="1:4" ht="13.5">
      <c r="A3272" s="511" t="s">
        <v>68702</v>
      </c>
      <c r="B3272" s="511" t="s">
        <v>68703</v>
      </c>
      <c r="C3272" s="511" t="s">
        <v>5</v>
      </c>
      <c r="D3272" s="78" t="s">
        <v>68704</v>
      </c>
    </row>
    <row r="3273" spans="1:4" ht="13.5">
      <c r="A3273" s="511" t="s">
        <v>68705</v>
      </c>
      <c r="B3273" s="511" t="s">
        <v>68706</v>
      </c>
      <c r="C3273" s="511" t="s">
        <v>5</v>
      </c>
      <c r="D3273" s="78" t="s">
        <v>68707</v>
      </c>
    </row>
    <row r="3274" spans="1:4" ht="13.5">
      <c r="A3274" s="511" t="s">
        <v>28589</v>
      </c>
      <c r="B3274" s="511" t="s">
        <v>24329</v>
      </c>
      <c r="C3274" s="511" t="s">
        <v>5</v>
      </c>
      <c r="D3274" s="78" t="s">
        <v>68708</v>
      </c>
    </row>
    <row r="3275" spans="1:4" ht="13.5">
      <c r="A3275" s="511" t="s">
        <v>28590</v>
      </c>
      <c r="B3275" s="511" t="s">
        <v>24330</v>
      </c>
      <c r="C3275" s="511" t="s">
        <v>5</v>
      </c>
      <c r="D3275" s="78" t="s">
        <v>68709</v>
      </c>
    </row>
    <row r="3276" spans="1:4" ht="13.5">
      <c r="A3276" s="511" t="s">
        <v>28591</v>
      </c>
      <c r="B3276" s="511" t="s">
        <v>24331</v>
      </c>
      <c r="C3276" s="511" t="s">
        <v>5</v>
      </c>
      <c r="D3276" s="78" t="s">
        <v>68710</v>
      </c>
    </row>
    <row r="3277" spans="1:4" ht="13.5">
      <c r="A3277" s="511" t="s">
        <v>28592</v>
      </c>
      <c r="B3277" s="511" t="s">
        <v>24332</v>
      </c>
      <c r="C3277" s="511" t="s">
        <v>5</v>
      </c>
      <c r="D3277" s="78" t="s">
        <v>68711</v>
      </c>
    </row>
    <row r="3278" spans="1:4" ht="13.5">
      <c r="A3278" s="511" t="s">
        <v>28593</v>
      </c>
      <c r="B3278" s="511" t="s">
        <v>24333</v>
      </c>
      <c r="C3278" s="511" t="s">
        <v>5</v>
      </c>
      <c r="D3278" s="78" t="s">
        <v>68712</v>
      </c>
    </row>
    <row r="3279" spans="1:4" ht="13.5">
      <c r="A3279" s="511" t="s">
        <v>28594</v>
      </c>
      <c r="B3279" s="511" t="s">
        <v>24334</v>
      </c>
      <c r="C3279" s="511" t="s">
        <v>5</v>
      </c>
      <c r="D3279" s="78" t="s">
        <v>68713</v>
      </c>
    </row>
    <row r="3280" spans="1:4" ht="13.5">
      <c r="A3280" s="511" t="s">
        <v>28595</v>
      </c>
      <c r="B3280" s="511" t="s">
        <v>24335</v>
      </c>
      <c r="C3280" s="511" t="s">
        <v>5</v>
      </c>
      <c r="D3280" s="78" t="s">
        <v>68714</v>
      </c>
    </row>
    <row r="3281" spans="1:4" ht="13.5">
      <c r="A3281" s="511" t="s">
        <v>28596</v>
      </c>
      <c r="B3281" s="511" t="s">
        <v>24336</v>
      </c>
      <c r="C3281" s="511" t="s">
        <v>5</v>
      </c>
      <c r="D3281" s="78" t="s">
        <v>68715</v>
      </c>
    </row>
    <row r="3282" spans="1:4" ht="13.5">
      <c r="A3282" s="511" t="s">
        <v>28597</v>
      </c>
      <c r="B3282" s="511" t="s">
        <v>24337</v>
      </c>
      <c r="C3282" s="511" t="s">
        <v>5</v>
      </c>
      <c r="D3282" s="78" t="s">
        <v>68716</v>
      </c>
    </row>
    <row r="3283" spans="1:4" ht="13.5">
      <c r="A3283" s="511" t="s">
        <v>28598</v>
      </c>
      <c r="B3283" s="511" t="s">
        <v>24338</v>
      </c>
      <c r="C3283" s="511" t="s">
        <v>5</v>
      </c>
      <c r="D3283" s="78" t="s">
        <v>68717</v>
      </c>
    </row>
    <row r="3284" spans="1:4" ht="13.5">
      <c r="A3284" s="511" t="s">
        <v>28599</v>
      </c>
      <c r="B3284" s="511" t="s">
        <v>24339</v>
      </c>
      <c r="C3284" s="511" t="s">
        <v>5</v>
      </c>
      <c r="D3284" s="78" t="s">
        <v>56976</v>
      </c>
    </row>
    <row r="3285" spans="1:4" ht="13.5">
      <c r="A3285" s="511" t="s">
        <v>28600</v>
      </c>
      <c r="B3285" s="511" t="s">
        <v>24340</v>
      </c>
      <c r="C3285" s="511" t="s">
        <v>5</v>
      </c>
      <c r="D3285" s="78" t="s">
        <v>68718</v>
      </c>
    </row>
    <row r="3286" spans="1:4" ht="13.5">
      <c r="A3286" s="511" t="s">
        <v>28601</v>
      </c>
      <c r="B3286" s="511" t="s">
        <v>24341</v>
      </c>
      <c r="C3286" s="511" t="s">
        <v>36</v>
      </c>
      <c r="D3286" s="78" t="s">
        <v>68719</v>
      </c>
    </row>
    <row r="3287" spans="1:4" ht="13.5">
      <c r="A3287" s="511" t="s">
        <v>28602</v>
      </c>
      <c r="B3287" s="511" t="s">
        <v>24342</v>
      </c>
      <c r="C3287" s="511" t="s">
        <v>36</v>
      </c>
      <c r="D3287" s="78" t="s">
        <v>68720</v>
      </c>
    </row>
    <row r="3288" spans="1:4" ht="13.5">
      <c r="A3288" s="511" t="s">
        <v>28603</v>
      </c>
      <c r="B3288" s="511" t="s">
        <v>24343</v>
      </c>
      <c r="C3288" s="511" t="s">
        <v>36</v>
      </c>
      <c r="D3288" s="78" t="s">
        <v>68721</v>
      </c>
    </row>
    <row r="3289" spans="1:4" ht="13.5">
      <c r="A3289" s="511" t="s">
        <v>28604</v>
      </c>
      <c r="B3289" s="511" t="s">
        <v>24344</v>
      </c>
      <c r="C3289" s="511" t="s">
        <v>36</v>
      </c>
      <c r="D3289" s="78" t="s">
        <v>68722</v>
      </c>
    </row>
    <row r="3290" spans="1:4" ht="13.5">
      <c r="A3290" s="511" t="s">
        <v>28605</v>
      </c>
      <c r="B3290" s="511" t="s">
        <v>24345</v>
      </c>
      <c r="C3290" s="511" t="s">
        <v>36</v>
      </c>
      <c r="D3290" s="78" t="s">
        <v>68723</v>
      </c>
    </row>
    <row r="3291" spans="1:4" ht="13.5">
      <c r="A3291" s="511" t="s">
        <v>28606</v>
      </c>
      <c r="B3291" s="511" t="s">
        <v>24346</v>
      </c>
      <c r="C3291" s="511" t="s">
        <v>36</v>
      </c>
      <c r="D3291" s="78" t="s">
        <v>56586</v>
      </c>
    </row>
    <row r="3292" spans="1:4" ht="13.5">
      <c r="A3292" s="511" t="s">
        <v>28607</v>
      </c>
      <c r="B3292" s="511" t="s">
        <v>24347</v>
      </c>
      <c r="C3292" s="511" t="s">
        <v>36</v>
      </c>
      <c r="D3292" s="78" t="s">
        <v>68724</v>
      </c>
    </row>
    <row r="3293" spans="1:4" ht="13.5">
      <c r="A3293" s="511" t="s">
        <v>28608</v>
      </c>
      <c r="B3293" s="511" t="s">
        <v>24348</v>
      </c>
      <c r="C3293" s="511" t="s">
        <v>36</v>
      </c>
      <c r="D3293" s="78" t="s">
        <v>68725</v>
      </c>
    </row>
    <row r="3294" spans="1:4" ht="13.5">
      <c r="A3294" s="511" t="s">
        <v>28609</v>
      </c>
      <c r="B3294" s="511" t="s">
        <v>24349</v>
      </c>
      <c r="C3294" s="511" t="s">
        <v>36</v>
      </c>
      <c r="D3294" s="78" t="s">
        <v>64050</v>
      </c>
    </row>
    <row r="3295" spans="1:4" ht="13.5">
      <c r="A3295" s="511" t="s">
        <v>28610</v>
      </c>
      <c r="B3295" s="511" t="s">
        <v>24350</v>
      </c>
      <c r="C3295" s="511" t="s">
        <v>5</v>
      </c>
      <c r="D3295" s="78" t="s">
        <v>68726</v>
      </c>
    </row>
    <row r="3296" spans="1:4" ht="13.5">
      <c r="A3296" s="511" t="s">
        <v>28611</v>
      </c>
      <c r="B3296" s="511" t="s">
        <v>24351</v>
      </c>
      <c r="C3296" s="511" t="s">
        <v>5</v>
      </c>
      <c r="D3296" s="78" t="s">
        <v>62249</v>
      </c>
    </row>
    <row r="3297" spans="1:4" ht="13.5">
      <c r="A3297" s="511" t="s">
        <v>28612</v>
      </c>
      <c r="B3297" s="511" t="s">
        <v>24352</v>
      </c>
      <c r="C3297" s="511" t="s">
        <v>5</v>
      </c>
      <c r="D3297" s="78" t="s">
        <v>56919</v>
      </c>
    </row>
    <row r="3298" spans="1:4" ht="13.5">
      <c r="A3298" s="511" t="s">
        <v>28613</v>
      </c>
      <c r="B3298" s="511" t="s">
        <v>24353</v>
      </c>
      <c r="C3298" s="511" t="s">
        <v>5</v>
      </c>
      <c r="D3298" s="78" t="s">
        <v>68727</v>
      </c>
    </row>
    <row r="3299" spans="1:4" ht="13.5">
      <c r="A3299" s="511" t="s">
        <v>28614</v>
      </c>
      <c r="B3299" s="511" t="s">
        <v>24354</v>
      </c>
      <c r="C3299" s="511" t="s">
        <v>5</v>
      </c>
      <c r="D3299" s="78" t="s">
        <v>68728</v>
      </c>
    </row>
    <row r="3300" spans="1:4" ht="13.5">
      <c r="A3300" s="511" t="s">
        <v>28615</v>
      </c>
      <c r="B3300" s="511" t="s">
        <v>24355</v>
      </c>
      <c r="C3300" s="511" t="s">
        <v>5</v>
      </c>
      <c r="D3300" s="78" t="s">
        <v>68729</v>
      </c>
    </row>
    <row r="3301" spans="1:4" ht="13.5">
      <c r="A3301" s="511" t="s">
        <v>28616</v>
      </c>
      <c r="B3301" s="511" t="s">
        <v>24356</v>
      </c>
      <c r="C3301" s="511" t="s">
        <v>5</v>
      </c>
      <c r="D3301" s="78" t="s">
        <v>55832</v>
      </c>
    </row>
    <row r="3302" spans="1:4" ht="13.5">
      <c r="A3302" s="511" t="s">
        <v>68730</v>
      </c>
      <c r="B3302" s="511" t="s">
        <v>68731</v>
      </c>
      <c r="C3302" s="511" t="s">
        <v>22</v>
      </c>
      <c r="D3302" s="78" t="s">
        <v>68732</v>
      </c>
    </row>
    <row r="3303" spans="1:4" ht="13.5">
      <c r="A3303" s="511" t="s">
        <v>68733</v>
      </c>
      <c r="B3303" s="511" t="s">
        <v>68734</v>
      </c>
      <c r="C3303" s="511" t="s">
        <v>22</v>
      </c>
      <c r="D3303" s="78" t="s">
        <v>68735</v>
      </c>
    </row>
    <row r="3304" spans="1:4" ht="13.5">
      <c r="A3304" s="511" t="s">
        <v>28617</v>
      </c>
      <c r="B3304" s="511" t="s">
        <v>53364</v>
      </c>
      <c r="C3304" s="511" t="s">
        <v>5</v>
      </c>
      <c r="D3304" s="78" t="s">
        <v>68736</v>
      </c>
    </row>
    <row r="3305" spans="1:4" ht="13.5">
      <c r="A3305" s="511" t="s">
        <v>53365</v>
      </c>
      <c r="B3305" s="511" t="s">
        <v>53366</v>
      </c>
      <c r="C3305" s="511" t="s">
        <v>5</v>
      </c>
      <c r="D3305" s="78" t="s">
        <v>68737</v>
      </c>
    </row>
    <row r="3306" spans="1:4" ht="13.5">
      <c r="A3306" s="511" t="s">
        <v>53367</v>
      </c>
      <c r="B3306" s="511" t="s">
        <v>53368</v>
      </c>
      <c r="C3306" s="511" t="s">
        <v>5</v>
      </c>
      <c r="D3306" s="78" t="s">
        <v>68738</v>
      </c>
    </row>
    <row r="3307" spans="1:4" ht="13.5">
      <c r="A3307" s="511" t="s">
        <v>53369</v>
      </c>
      <c r="B3307" s="511" t="s">
        <v>53370</v>
      </c>
      <c r="C3307" s="511" t="s">
        <v>5</v>
      </c>
      <c r="D3307" s="78" t="s">
        <v>68739</v>
      </c>
    </row>
    <row r="3308" spans="1:4" ht="13.5">
      <c r="A3308" s="511" t="s">
        <v>53371</v>
      </c>
      <c r="B3308" s="511" t="s">
        <v>53372</v>
      </c>
      <c r="C3308" s="511" t="s">
        <v>5</v>
      </c>
      <c r="D3308" s="78" t="s">
        <v>68740</v>
      </c>
    </row>
    <row r="3309" spans="1:4" ht="13.5">
      <c r="A3309" s="511" t="s">
        <v>53373</v>
      </c>
      <c r="B3309" s="511" t="s">
        <v>53374</v>
      </c>
      <c r="C3309" s="511" t="s">
        <v>5</v>
      </c>
      <c r="D3309" s="78" t="s">
        <v>68741</v>
      </c>
    </row>
    <row r="3310" spans="1:4" ht="13.5">
      <c r="A3310" s="511" t="s">
        <v>53375</v>
      </c>
      <c r="B3310" s="511" t="s">
        <v>53376</v>
      </c>
      <c r="C3310" s="511" t="s">
        <v>5</v>
      </c>
      <c r="D3310" s="78" t="s">
        <v>68742</v>
      </c>
    </row>
    <row r="3311" spans="1:4" ht="13.5">
      <c r="A3311" s="511" t="s">
        <v>53377</v>
      </c>
      <c r="B3311" s="511" t="s">
        <v>53378</v>
      </c>
      <c r="C3311" s="511" t="s">
        <v>5</v>
      </c>
      <c r="D3311" s="78" t="s">
        <v>68743</v>
      </c>
    </row>
    <row r="3312" spans="1:4" ht="13.5">
      <c r="A3312" s="511" t="s">
        <v>53379</v>
      </c>
      <c r="B3312" s="511" t="s">
        <v>53380</v>
      </c>
      <c r="C3312" s="511" t="s">
        <v>5</v>
      </c>
      <c r="D3312" s="78" t="s">
        <v>68744</v>
      </c>
    </row>
    <row r="3313" spans="1:4" ht="13.5">
      <c r="A3313" s="511" t="s">
        <v>53381</v>
      </c>
      <c r="B3313" s="511" t="s">
        <v>53382</v>
      </c>
      <c r="C3313" s="511" t="s">
        <v>5</v>
      </c>
      <c r="D3313" s="78" t="s">
        <v>68745</v>
      </c>
    </row>
    <row r="3314" spans="1:4" ht="13.5">
      <c r="A3314" s="511" t="s">
        <v>53383</v>
      </c>
      <c r="B3314" s="511" t="s">
        <v>53384</v>
      </c>
      <c r="C3314" s="511" t="s">
        <v>5</v>
      </c>
      <c r="D3314" s="78" t="s">
        <v>68746</v>
      </c>
    </row>
    <row r="3315" spans="1:4" ht="13.5">
      <c r="A3315" s="511" t="s">
        <v>53385</v>
      </c>
      <c r="B3315" s="511" t="s">
        <v>53386</v>
      </c>
      <c r="C3315" s="511" t="s">
        <v>5</v>
      </c>
      <c r="D3315" s="78" t="s">
        <v>68747</v>
      </c>
    </row>
    <row r="3316" spans="1:4" ht="13.5">
      <c r="A3316" s="511" t="s">
        <v>53387</v>
      </c>
      <c r="B3316" s="511" t="s">
        <v>53388</v>
      </c>
      <c r="C3316" s="511" t="s">
        <v>5</v>
      </c>
      <c r="D3316" s="78" t="s">
        <v>68748</v>
      </c>
    </row>
    <row r="3317" spans="1:4" ht="13.5">
      <c r="A3317" s="511" t="s">
        <v>53389</v>
      </c>
      <c r="B3317" s="511" t="s">
        <v>53390</v>
      </c>
      <c r="C3317" s="511" t="s">
        <v>5</v>
      </c>
      <c r="D3317" s="78" t="s">
        <v>66582</v>
      </c>
    </row>
    <row r="3318" spans="1:4" ht="13.5">
      <c r="A3318" s="511" t="s">
        <v>28618</v>
      </c>
      <c r="B3318" s="511" t="s">
        <v>49812</v>
      </c>
      <c r="C3318" s="511" t="s">
        <v>36</v>
      </c>
      <c r="D3318" s="78" t="s">
        <v>55683</v>
      </c>
    </row>
    <row r="3319" spans="1:4" ht="13.5">
      <c r="A3319" s="511" t="s">
        <v>28619</v>
      </c>
      <c r="B3319" s="511" t="s">
        <v>49813</v>
      </c>
      <c r="C3319" s="511" t="s">
        <v>36</v>
      </c>
      <c r="D3319" s="78" t="s">
        <v>56267</v>
      </c>
    </row>
    <row r="3320" spans="1:4" ht="13.5">
      <c r="A3320" s="511" t="s">
        <v>28620</v>
      </c>
      <c r="B3320" s="511" t="s">
        <v>49814</v>
      </c>
      <c r="C3320" s="511" t="s">
        <v>36</v>
      </c>
      <c r="D3320" s="78" t="s">
        <v>55440</v>
      </c>
    </row>
    <row r="3321" spans="1:4" ht="13.5">
      <c r="A3321" s="511" t="s">
        <v>28621</v>
      </c>
      <c r="B3321" s="511" t="s">
        <v>49815</v>
      </c>
      <c r="C3321" s="511" t="s">
        <v>36</v>
      </c>
      <c r="D3321" s="78" t="s">
        <v>24135</v>
      </c>
    </row>
    <row r="3322" spans="1:4" ht="13.5">
      <c r="A3322" s="511" t="s">
        <v>28622</v>
      </c>
      <c r="B3322" s="511" t="s">
        <v>49816</v>
      </c>
      <c r="C3322" s="511" t="s">
        <v>36</v>
      </c>
      <c r="D3322" s="78" t="s">
        <v>53023</v>
      </c>
    </row>
    <row r="3323" spans="1:4" ht="13.5">
      <c r="A3323" s="511" t="s">
        <v>28623</v>
      </c>
      <c r="B3323" s="511" t="s">
        <v>49817</v>
      </c>
      <c r="C3323" s="511" t="s">
        <v>36</v>
      </c>
      <c r="D3323" s="78" t="s">
        <v>63089</v>
      </c>
    </row>
    <row r="3324" spans="1:4" ht="13.5">
      <c r="A3324" s="511" t="s">
        <v>28624</v>
      </c>
      <c r="B3324" s="511" t="s">
        <v>49818</v>
      </c>
      <c r="C3324" s="511" t="s">
        <v>36</v>
      </c>
      <c r="D3324" s="78" t="s">
        <v>68749</v>
      </c>
    </row>
    <row r="3325" spans="1:4" ht="13.5">
      <c r="A3325" s="511" t="s">
        <v>28625</v>
      </c>
      <c r="B3325" s="511" t="s">
        <v>49819</v>
      </c>
      <c r="C3325" s="511" t="s">
        <v>36</v>
      </c>
      <c r="D3325" s="78" t="s">
        <v>68750</v>
      </c>
    </row>
    <row r="3326" spans="1:4" ht="13.5">
      <c r="A3326" s="511" t="s">
        <v>28626</v>
      </c>
      <c r="B3326" s="511" t="s">
        <v>49820</v>
      </c>
      <c r="C3326" s="511" t="s">
        <v>36</v>
      </c>
      <c r="D3326" s="78" t="s">
        <v>56317</v>
      </c>
    </row>
    <row r="3327" spans="1:4" ht="13.5">
      <c r="A3327" s="511" t="s">
        <v>28627</v>
      </c>
      <c r="B3327" s="511" t="s">
        <v>49821</v>
      </c>
      <c r="C3327" s="511" t="s">
        <v>36</v>
      </c>
      <c r="D3327" s="78" t="s">
        <v>68751</v>
      </c>
    </row>
    <row r="3328" spans="1:4" ht="13.5">
      <c r="A3328" s="511" t="s">
        <v>28628</v>
      </c>
      <c r="B3328" s="511" t="s">
        <v>49822</v>
      </c>
      <c r="C3328" s="511" t="s">
        <v>36</v>
      </c>
      <c r="D3328" s="78" t="s">
        <v>68752</v>
      </c>
    </row>
    <row r="3329" spans="1:4" ht="13.5">
      <c r="A3329" s="511" t="s">
        <v>28629</v>
      </c>
      <c r="B3329" s="511" t="s">
        <v>49823</v>
      </c>
      <c r="C3329" s="511" t="s">
        <v>36</v>
      </c>
      <c r="D3329" s="78" t="s">
        <v>68753</v>
      </c>
    </row>
    <row r="3330" spans="1:4" ht="13.5">
      <c r="A3330" s="511" t="s">
        <v>28630</v>
      </c>
      <c r="B3330" s="511" t="s">
        <v>49824</v>
      </c>
      <c r="C3330" s="511" t="s">
        <v>36</v>
      </c>
      <c r="D3330" s="78" t="s">
        <v>52251</v>
      </c>
    </row>
    <row r="3331" spans="1:4" ht="13.5">
      <c r="A3331" s="511" t="s">
        <v>28631</v>
      </c>
      <c r="B3331" s="511" t="s">
        <v>49825</v>
      </c>
      <c r="C3331" s="511" t="s">
        <v>36</v>
      </c>
      <c r="D3331" s="78" t="s">
        <v>55126</v>
      </c>
    </row>
    <row r="3332" spans="1:4" ht="13.5">
      <c r="A3332" s="511" t="s">
        <v>28632</v>
      </c>
      <c r="B3332" s="511" t="s">
        <v>49826</v>
      </c>
      <c r="C3332" s="511" t="s">
        <v>36</v>
      </c>
      <c r="D3332" s="78" t="s">
        <v>51061</v>
      </c>
    </row>
    <row r="3333" spans="1:4" ht="13.5">
      <c r="A3333" s="511" t="s">
        <v>28633</v>
      </c>
      <c r="B3333" s="511" t="s">
        <v>49827</v>
      </c>
      <c r="C3333" s="511" t="s">
        <v>36</v>
      </c>
      <c r="D3333" s="78" t="s">
        <v>61477</v>
      </c>
    </row>
    <row r="3334" spans="1:4" ht="13.5">
      <c r="A3334" s="511" t="s">
        <v>28634</v>
      </c>
      <c r="B3334" s="511" t="s">
        <v>49828</v>
      </c>
      <c r="C3334" s="511" t="s">
        <v>36</v>
      </c>
      <c r="D3334" s="78" t="s">
        <v>66008</v>
      </c>
    </row>
    <row r="3335" spans="1:4" ht="13.5">
      <c r="A3335" s="511" t="s">
        <v>28635</v>
      </c>
      <c r="B3335" s="511" t="s">
        <v>49829</v>
      </c>
      <c r="C3335" s="511" t="s">
        <v>36</v>
      </c>
      <c r="D3335" s="78" t="s">
        <v>60058</v>
      </c>
    </row>
    <row r="3336" spans="1:4" ht="13.5">
      <c r="A3336" s="511" t="s">
        <v>28636</v>
      </c>
      <c r="B3336" s="511" t="s">
        <v>49830</v>
      </c>
      <c r="C3336" s="511" t="s">
        <v>36</v>
      </c>
      <c r="D3336" s="78" t="s">
        <v>65482</v>
      </c>
    </row>
    <row r="3337" spans="1:4" ht="13.5">
      <c r="A3337" s="511" t="s">
        <v>28637</v>
      </c>
      <c r="B3337" s="511" t="s">
        <v>49831</v>
      </c>
      <c r="C3337" s="511" t="s">
        <v>36</v>
      </c>
      <c r="D3337" s="78" t="s">
        <v>55850</v>
      </c>
    </row>
    <row r="3338" spans="1:4" ht="13.5">
      <c r="A3338" s="511" t="s">
        <v>28638</v>
      </c>
      <c r="B3338" s="511" t="s">
        <v>49832</v>
      </c>
      <c r="C3338" s="511" t="s">
        <v>36</v>
      </c>
      <c r="D3338" s="78" t="s">
        <v>68100</v>
      </c>
    </row>
    <row r="3339" spans="1:4" ht="13.5">
      <c r="A3339" s="511" t="s">
        <v>28639</v>
      </c>
      <c r="B3339" s="511" t="s">
        <v>49833</v>
      </c>
      <c r="C3339" s="511" t="s">
        <v>36</v>
      </c>
      <c r="D3339" s="78" t="s">
        <v>54075</v>
      </c>
    </row>
    <row r="3340" spans="1:4" ht="13.5">
      <c r="A3340" s="511" t="s">
        <v>28640</v>
      </c>
      <c r="B3340" s="511" t="s">
        <v>49834</v>
      </c>
      <c r="C3340" s="511" t="s">
        <v>36</v>
      </c>
      <c r="D3340" s="78" t="s">
        <v>26249</v>
      </c>
    </row>
    <row r="3341" spans="1:4" ht="13.5">
      <c r="A3341" s="511" t="s">
        <v>28641</v>
      </c>
      <c r="B3341" s="511" t="s">
        <v>49835</v>
      </c>
      <c r="C3341" s="511" t="s">
        <v>36</v>
      </c>
      <c r="D3341" s="78" t="s">
        <v>51426</v>
      </c>
    </row>
    <row r="3342" spans="1:4" ht="13.5">
      <c r="A3342" s="511" t="s">
        <v>28642</v>
      </c>
      <c r="B3342" s="511" t="s">
        <v>49836</v>
      </c>
      <c r="C3342" s="511" t="s">
        <v>36</v>
      </c>
      <c r="D3342" s="78" t="s">
        <v>63776</v>
      </c>
    </row>
    <row r="3343" spans="1:4" ht="13.5">
      <c r="A3343" s="511" t="s">
        <v>28643</v>
      </c>
      <c r="B3343" s="511" t="s">
        <v>49837</v>
      </c>
      <c r="C3343" s="511" t="s">
        <v>36</v>
      </c>
      <c r="D3343" s="78" t="s">
        <v>55337</v>
      </c>
    </row>
    <row r="3344" spans="1:4" ht="13.5">
      <c r="A3344" s="511" t="s">
        <v>28644</v>
      </c>
      <c r="B3344" s="511" t="s">
        <v>49838</v>
      </c>
      <c r="C3344" s="511" t="s">
        <v>36</v>
      </c>
      <c r="D3344" s="78" t="s">
        <v>56780</v>
      </c>
    </row>
    <row r="3345" spans="1:4" ht="13.5">
      <c r="A3345" s="511" t="s">
        <v>28645</v>
      </c>
      <c r="B3345" s="511" t="s">
        <v>49839</v>
      </c>
      <c r="C3345" s="511" t="s">
        <v>36</v>
      </c>
      <c r="D3345" s="78" t="s">
        <v>51169</v>
      </c>
    </row>
    <row r="3346" spans="1:4" ht="13.5">
      <c r="A3346" s="511" t="s">
        <v>28646</v>
      </c>
      <c r="B3346" s="511" t="s">
        <v>49840</v>
      </c>
      <c r="C3346" s="511" t="s">
        <v>36</v>
      </c>
      <c r="D3346" s="78" t="s">
        <v>51104</v>
      </c>
    </row>
    <row r="3347" spans="1:4" ht="13.5">
      <c r="A3347" s="511" t="s">
        <v>28647</v>
      </c>
      <c r="B3347" s="511" t="s">
        <v>49841</v>
      </c>
      <c r="C3347" s="511" t="s">
        <v>36</v>
      </c>
      <c r="D3347" s="78" t="s">
        <v>55149</v>
      </c>
    </row>
    <row r="3348" spans="1:4" ht="13.5">
      <c r="A3348" s="511" t="s">
        <v>28648</v>
      </c>
      <c r="B3348" s="511" t="s">
        <v>49842</v>
      </c>
      <c r="C3348" s="511" t="s">
        <v>36</v>
      </c>
      <c r="D3348" s="78" t="s">
        <v>55565</v>
      </c>
    </row>
    <row r="3349" spans="1:4" ht="13.5">
      <c r="A3349" s="511" t="s">
        <v>28649</v>
      </c>
      <c r="B3349" s="511" t="s">
        <v>49843</v>
      </c>
      <c r="C3349" s="511" t="s">
        <v>36</v>
      </c>
      <c r="D3349" s="78" t="s">
        <v>56556</v>
      </c>
    </row>
    <row r="3350" spans="1:4" ht="13.5">
      <c r="A3350" s="511" t="s">
        <v>28650</v>
      </c>
      <c r="B3350" s="511" t="s">
        <v>49844</v>
      </c>
      <c r="C3350" s="511" t="s">
        <v>36</v>
      </c>
      <c r="D3350" s="78" t="s">
        <v>52326</v>
      </c>
    </row>
    <row r="3351" spans="1:4" ht="13.5">
      <c r="A3351" s="511" t="s">
        <v>28651</v>
      </c>
      <c r="B3351" s="511" t="s">
        <v>49845</v>
      </c>
      <c r="C3351" s="511" t="s">
        <v>36</v>
      </c>
      <c r="D3351" s="78" t="s">
        <v>61844</v>
      </c>
    </row>
    <row r="3352" spans="1:4" ht="13.5">
      <c r="A3352" s="511" t="s">
        <v>28652</v>
      </c>
      <c r="B3352" s="511" t="s">
        <v>49846</v>
      </c>
      <c r="C3352" s="511" t="s">
        <v>36</v>
      </c>
      <c r="D3352" s="78" t="s">
        <v>54440</v>
      </c>
    </row>
    <row r="3353" spans="1:4" ht="13.5">
      <c r="A3353" s="511" t="s">
        <v>28653</v>
      </c>
      <c r="B3353" s="511" t="s">
        <v>49847</v>
      </c>
      <c r="C3353" s="511" t="s">
        <v>36</v>
      </c>
      <c r="D3353" s="78" t="s">
        <v>56729</v>
      </c>
    </row>
    <row r="3354" spans="1:4" ht="13.5">
      <c r="A3354" s="511" t="s">
        <v>49848</v>
      </c>
      <c r="B3354" s="511" t="s">
        <v>49849</v>
      </c>
      <c r="C3354" s="511" t="s">
        <v>5</v>
      </c>
      <c r="D3354" s="78" t="s">
        <v>60437</v>
      </c>
    </row>
    <row r="3355" spans="1:4" ht="13.5">
      <c r="A3355" s="511" t="s">
        <v>49850</v>
      </c>
      <c r="B3355" s="511" t="s">
        <v>49851</v>
      </c>
      <c r="C3355" s="511" t="s">
        <v>5</v>
      </c>
      <c r="D3355" s="78" t="s">
        <v>68754</v>
      </c>
    </row>
    <row r="3356" spans="1:4" ht="13.5">
      <c r="A3356" s="511" t="s">
        <v>49852</v>
      </c>
      <c r="B3356" s="511" t="s">
        <v>49853</v>
      </c>
      <c r="C3356" s="511" t="s">
        <v>5</v>
      </c>
      <c r="D3356" s="78" t="s">
        <v>68755</v>
      </c>
    </row>
    <row r="3357" spans="1:4" ht="13.5">
      <c r="A3357" s="511" t="s">
        <v>49854</v>
      </c>
      <c r="B3357" s="511" t="s">
        <v>49855</v>
      </c>
      <c r="C3357" s="511" t="s">
        <v>5</v>
      </c>
      <c r="D3357" s="78" t="s">
        <v>68756</v>
      </c>
    </row>
    <row r="3358" spans="1:4" ht="13.5">
      <c r="A3358" s="511" t="s">
        <v>49856</v>
      </c>
      <c r="B3358" s="511" t="s">
        <v>49857</v>
      </c>
      <c r="C3358" s="511" t="s">
        <v>5</v>
      </c>
      <c r="D3358" s="78" t="s">
        <v>68757</v>
      </c>
    </row>
    <row r="3359" spans="1:4" ht="13.5">
      <c r="A3359" s="511" t="s">
        <v>49858</v>
      </c>
      <c r="B3359" s="511" t="s">
        <v>49859</v>
      </c>
      <c r="C3359" s="511" t="s">
        <v>5</v>
      </c>
      <c r="D3359" s="78" t="s">
        <v>68758</v>
      </c>
    </row>
    <row r="3360" spans="1:4" ht="13.5">
      <c r="A3360" s="511" t="s">
        <v>53393</v>
      </c>
      <c r="B3360" s="511" t="s">
        <v>53394</v>
      </c>
      <c r="C3360" s="511" t="s">
        <v>5</v>
      </c>
      <c r="D3360" s="78" t="s">
        <v>68759</v>
      </c>
    </row>
    <row r="3361" spans="1:4" ht="13.5">
      <c r="A3361" s="511" t="s">
        <v>53395</v>
      </c>
      <c r="B3361" s="511" t="s">
        <v>53396</v>
      </c>
      <c r="C3361" s="511" t="s">
        <v>5</v>
      </c>
      <c r="D3361" s="78" t="s">
        <v>68760</v>
      </c>
    </row>
    <row r="3362" spans="1:4" ht="13.5">
      <c r="A3362" s="511" t="s">
        <v>53397</v>
      </c>
      <c r="B3362" s="511" t="s">
        <v>53398</v>
      </c>
      <c r="C3362" s="511" t="s">
        <v>5</v>
      </c>
      <c r="D3362" s="78" t="s">
        <v>68761</v>
      </c>
    </row>
    <row r="3363" spans="1:4" ht="13.5">
      <c r="A3363" s="511" t="s">
        <v>28654</v>
      </c>
      <c r="B3363" s="511" t="s">
        <v>24358</v>
      </c>
      <c r="C3363" s="511" t="s">
        <v>13</v>
      </c>
      <c r="D3363" s="78" t="s">
        <v>56482</v>
      </c>
    </row>
    <row r="3364" spans="1:4" ht="13.5">
      <c r="A3364" s="511" t="s">
        <v>68762</v>
      </c>
      <c r="B3364" s="511" t="s">
        <v>68763</v>
      </c>
      <c r="C3364" s="511" t="s">
        <v>5</v>
      </c>
      <c r="D3364" s="78" t="s">
        <v>68764</v>
      </c>
    </row>
    <row r="3365" spans="1:4" ht="13.5">
      <c r="A3365" s="511" t="s">
        <v>68765</v>
      </c>
      <c r="B3365" s="511" t="s">
        <v>68766</v>
      </c>
      <c r="C3365" s="511" t="s">
        <v>5</v>
      </c>
      <c r="D3365" s="78" t="s">
        <v>68767</v>
      </c>
    </row>
    <row r="3366" spans="1:4" ht="13.5">
      <c r="A3366" s="511" t="s">
        <v>68768</v>
      </c>
      <c r="B3366" s="511" t="s">
        <v>68769</v>
      </c>
      <c r="C3366" s="511" t="s">
        <v>5</v>
      </c>
      <c r="D3366" s="78" t="s">
        <v>68770</v>
      </c>
    </row>
    <row r="3367" spans="1:4" ht="13.5">
      <c r="A3367" s="511" t="s">
        <v>68771</v>
      </c>
      <c r="B3367" s="511" t="s">
        <v>68772</v>
      </c>
      <c r="C3367" s="511" t="s">
        <v>5</v>
      </c>
      <c r="D3367" s="78" t="s">
        <v>68773</v>
      </c>
    </row>
    <row r="3368" spans="1:4" ht="13.5">
      <c r="A3368" s="511" t="s">
        <v>68774</v>
      </c>
      <c r="B3368" s="511" t="s">
        <v>68775</v>
      </c>
      <c r="C3368" s="511" t="s">
        <v>5</v>
      </c>
      <c r="D3368" s="78" t="s">
        <v>68776</v>
      </c>
    </row>
    <row r="3369" spans="1:4" ht="13.5">
      <c r="A3369" s="511" t="s">
        <v>68777</v>
      </c>
      <c r="B3369" s="511" t="s">
        <v>68778</v>
      </c>
      <c r="C3369" s="511" t="s">
        <v>5</v>
      </c>
      <c r="D3369" s="78" t="s">
        <v>68779</v>
      </c>
    </row>
    <row r="3370" spans="1:4" ht="13.5">
      <c r="A3370" s="511" t="s">
        <v>68780</v>
      </c>
      <c r="B3370" s="511" t="s">
        <v>68781</v>
      </c>
      <c r="C3370" s="511" t="s">
        <v>5</v>
      </c>
      <c r="D3370" s="78" t="s">
        <v>68782</v>
      </c>
    </row>
    <row r="3371" spans="1:4" ht="13.5">
      <c r="A3371" s="511" t="s">
        <v>68783</v>
      </c>
      <c r="B3371" s="511" t="s">
        <v>68784</v>
      </c>
      <c r="C3371" s="511" t="s">
        <v>5</v>
      </c>
      <c r="D3371" s="78" t="s">
        <v>68785</v>
      </c>
    </row>
    <row r="3372" spans="1:4" ht="13.5">
      <c r="A3372" s="511" t="s">
        <v>68786</v>
      </c>
      <c r="B3372" s="511" t="s">
        <v>68787</v>
      </c>
      <c r="C3372" s="511" t="s">
        <v>5</v>
      </c>
      <c r="D3372" s="78" t="s">
        <v>68788</v>
      </c>
    </row>
    <row r="3373" spans="1:4" ht="13.5">
      <c r="A3373" s="511" t="s">
        <v>68789</v>
      </c>
      <c r="B3373" s="511" t="s">
        <v>68790</v>
      </c>
      <c r="C3373" s="511" t="s">
        <v>5</v>
      </c>
      <c r="D3373" s="78" t="s">
        <v>68791</v>
      </c>
    </row>
    <row r="3374" spans="1:4" ht="13.5">
      <c r="A3374" s="511" t="s">
        <v>68792</v>
      </c>
      <c r="B3374" s="511" t="s">
        <v>68793</v>
      </c>
      <c r="C3374" s="511" t="s">
        <v>5</v>
      </c>
      <c r="D3374" s="78" t="s">
        <v>68794</v>
      </c>
    </row>
    <row r="3375" spans="1:4" ht="13.5">
      <c r="A3375" s="511" t="s">
        <v>68795</v>
      </c>
      <c r="B3375" s="511" t="s">
        <v>68796</v>
      </c>
      <c r="C3375" s="511" t="s">
        <v>5</v>
      </c>
      <c r="D3375" s="78" t="s">
        <v>68797</v>
      </c>
    </row>
    <row r="3376" spans="1:4" ht="13.5">
      <c r="A3376" s="511" t="s">
        <v>68798</v>
      </c>
      <c r="B3376" s="511" t="s">
        <v>68799</v>
      </c>
      <c r="C3376" s="511" t="s">
        <v>5</v>
      </c>
      <c r="D3376" s="78" t="s">
        <v>68800</v>
      </c>
    </row>
    <row r="3377" spans="1:4" ht="13.5">
      <c r="A3377" s="511" t="s">
        <v>68801</v>
      </c>
      <c r="B3377" s="511" t="s">
        <v>68802</v>
      </c>
      <c r="C3377" s="511" t="s">
        <v>5</v>
      </c>
      <c r="D3377" s="78" t="s">
        <v>68803</v>
      </c>
    </row>
    <row r="3378" spans="1:4" ht="13.5">
      <c r="A3378" s="511" t="s">
        <v>68804</v>
      </c>
      <c r="B3378" s="511" t="s">
        <v>68805</v>
      </c>
      <c r="C3378" s="511" t="s">
        <v>5</v>
      </c>
      <c r="D3378" s="78" t="s">
        <v>68806</v>
      </c>
    </row>
    <row r="3379" spans="1:4" ht="13.5">
      <c r="A3379" s="511" t="s">
        <v>68807</v>
      </c>
      <c r="B3379" s="511" t="s">
        <v>68808</v>
      </c>
      <c r="C3379" s="511" t="s">
        <v>5</v>
      </c>
      <c r="D3379" s="78" t="s">
        <v>68809</v>
      </c>
    </row>
    <row r="3380" spans="1:4" ht="13.5">
      <c r="A3380" s="511" t="s">
        <v>68810</v>
      </c>
      <c r="B3380" s="511" t="s">
        <v>68811</v>
      </c>
      <c r="C3380" s="511" t="s">
        <v>5</v>
      </c>
      <c r="D3380" s="78" t="s">
        <v>68812</v>
      </c>
    </row>
    <row r="3381" spans="1:4" ht="13.5">
      <c r="A3381" s="511" t="s">
        <v>68813</v>
      </c>
      <c r="B3381" s="511" t="s">
        <v>68814</v>
      </c>
      <c r="C3381" s="511" t="s">
        <v>5</v>
      </c>
      <c r="D3381" s="78" t="s">
        <v>68815</v>
      </c>
    </row>
    <row r="3382" spans="1:4" ht="13.5">
      <c r="A3382" s="511" t="s">
        <v>68816</v>
      </c>
      <c r="B3382" s="511" t="s">
        <v>68817</v>
      </c>
      <c r="C3382" s="511" t="s">
        <v>5</v>
      </c>
      <c r="D3382" s="78" t="s">
        <v>68818</v>
      </c>
    </row>
    <row r="3383" spans="1:4" ht="13.5">
      <c r="A3383" s="511" t="s">
        <v>68819</v>
      </c>
      <c r="B3383" s="511" t="s">
        <v>68820</v>
      </c>
      <c r="C3383" s="511" t="s">
        <v>5</v>
      </c>
      <c r="D3383" s="78" t="s">
        <v>68821</v>
      </c>
    </row>
    <row r="3384" spans="1:4" ht="13.5">
      <c r="A3384" s="511" t="s">
        <v>68822</v>
      </c>
      <c r="B3384" s="511" t="s">
        <v>68823</v>
      </c>
      <c r="C3384" s="511" t="s">
        <v>5</v>
      </c>
      <c r="D3384" s="78" t="s">
        <v>68824</v>
      </c>
    </row>
    <row r="3385" spans="1:4" ht="13.5">
      <c r="A3385" s="511" t="s">
        <v>68825</v>
      </c>
      <c r="B3385" s="511" t="s">
        <v>68826</v>
      </c>
      <c r="C3385" s="511" t="s">
        <v>5</v>
      </c>
      <c r="D3385" s="78" t="s">
        <v>68827</v>
      </c>
    </row>
    <row r="3386" spans="1:4" ht="13.5">
      <c r="A3386" s="511" t="s">
        <v>68828</v>
      </c>
      <c r="B3386" s="511" t="s">
        <v>68829</v>
      </c>
      <c r="C3386" s="511" t="s">
        <v>5</v>
      </c>
      <c r="D3386" s="78" t="s">
        <v>68830</v>
      </c>
    </row>
    <row r="3387" spans="1:4" ht="13.5">
      <c r="A3387" s="511" t="s">
        <v>68831</v>
      </c>
      <c r="B3387" s="511" t="s">
        <v>68832</v>
      </c>
      <c r="C3387" s="511" t="s">
        <v>5</v>
      </c>
      <c r="D3387" s="78" t="s">
        <v>68833</v>
      </c>
    </row>
    <row r="3388" spans="1:4" ht="13.5">
      <c r="A3388" s="511" t="s">
        <v>68834</v>
      </c>
      <c r="B3388" s="511" t="s">
        <v>68835</v>
      </c>
      <c r="C3388" s="511" t="s">
        <v>5</v>
      </c>
      <c r="D3388" s="78" t="s">
        <v>68836</v>
      </c>
    </row>
    <row r="3389" spans="1:4" ht="13.5">
      <c r="A3389" s="511" t="s">
        <v>68837</v>
      </c>
      <c r="B3389" s="511" t="s">
        <v>68838</v>
      </c>
      <c r="C3389" s="511" t="s">
        <v>5</v>
      </c>
      <c r="D3389" s="78" t="s">
        <v>68839</v>
      </c>
    </row>
    <row r="3390" spans="1:4" ht="13.5">
      <c r="A3390" s="511" t="s">
        <v>68840</v>
      </c>
      <c r="B3390" s="511" t="s">
        <v>68841</v>
      </c>
      <c r="C3390" s="511" t="s">
        <v>5</v>
      </c>
      <c r="D3390" s="78" t="s">
        <v>68842</v>
      </c>
    </row>
    <row r="3391" spans="1:4" ht="13.5">
      <c r="A3391" s="511" t="s">
        <v>68843</v>
      </c>
      <c r="B3391" s="511" t="s">
        <v>68844</v>
      </c>
      <c r="C3391" s="511" t="s">
        <v>5</v>
      </c>
      <c r="D3391" s="78" t="s">
        <v>68845</v>
      </c>
    </row>
    <row r="3392" spans="1:4" ht="13.5">
      <c r="A3392" s="511" t="s">
        <v>68846</v>
      </c>
      <c r="B3392" s="511" t="s">
        <v>68847</v>
      </c>
      <c r="C3392" s="511" t="s">
        <v>5</v>
      </c>
      <c r="D3392" s="78" t="s">
        <v>68848</v>
      </c>
    </row>
    <row r="3393" spans="1:4" ht="13.5">
      <c r="A3393" s="511" t="s">
        <v>68849</v>
      </c>
      <c r="B3393" s="511" t="s">
        <v>68850</v>
      </c>
      <c r="C3393" s="511" t="s">
        <v>5</v>
      </c>
      <c r="D3393" s="78" t="s">
        <v>68851</v>
      </c>
    </row>
    <row r="3394" spans="1:4" ht="13.5">
      <c r="A3394" s="511" t="s">
        <v>68852</v>
      </c>
      <c r="B3394" s="511" t="s">
        <v>68853</v>
      </c>
      <c r="C3394" s="511" t="s">
        <v>5</v>
      </c>
      <c r="D3394" s="78" t="s">
        <v>68854</v>
      </c>
    </row>
    <row r="3395" spans="1:4" ht="13.5">
      <c r="A3395" s="511" t="s">
        <v>68855</v>
      </c>
      <c r="B3395" s="511" t="s">
        <v>68856</v>
      </c>
      <c r="C3395" s="511" t="s">
        <v>5</v>
      </c>
      <c r="D3395" s="78" t="s">
        <v>68857</v>
      </c>
    </row>
    <row r="3396" spans="1:4" ht="13.5">
      <c r="A3396" s="511" t="s">
        <v>68858</v>
      </c>
      <c r="B3396" s="511" t="s">
        <v>68859</v>
      </c>
      <c r="C3396" s="511" t="s">
        <v>5</v>
      </c>
      <c r="D3396" s="78" t="s">
        <v>68860</v>
      </c>
    </row>
    <row r="3397" spans="1:4" ht="13.5">
      <c r="A3397" s="511" t="s">
        <v>68861</v>
      </c>
      <c r="B3397" s="511" t="s">
        <v>68862</v>
      </c>
      <c r="C3397" s="511" t="s">
        <v>5</v>
      </c>
      <c r="D3397" s="78" t="s">
        <v>68863</v>
      </c>
    </row>
    <row r="3398" spans="1:4" ht="13.5">
      <c r="A3398" s="511" t="s">
        <v>68864</v>
      </c>
      <c r="B3398" s="511" t="s">
        <v>68865</v>
      </c>
      <c r="C3398" s="511" t="s">
        <v>5</v>
      </c>
      <c r="D3398" s="78" t="s">
        <v>68866</v>
      </c>
    </row>
    <row r="3399" spans="1:4" ht="13.5">
      <c r="A3399" s="511" t="s">
        <v>68867</v>
      </c>
      <c r="B3399" s="511" t="s">
        <v>68868</v>
      </c>
      <c r="C3399" s="511" t="s">
        <v>5</v>
      </c>
      <c r="D3399" s="78" t="s">
        <v>65200</v>
      </c>
    </row>
    <row r="3400" spans="1:4" ht="13.5">
      <c r="A3400" s="511" t="s">
        <v>68869</v>
      </c>
      <c r="B3400" s="511" t="s">
        <v>68870</v>
      </c>
      <c r="C3400" s="511" t="s">
        <v>36</v>
      </c>
      <c r="D3400" s="78" t="s">
        <v>55901</v>
      </c>
    </row>
    <row r="3401" spans="1:4" ht="13.5">
      <c r="A3401" s="511" t="s">
        <v>68871</v>
      </c>
      <c r="B3401" s="511" t="s">
        <v>68872</v>
      </c>
      <c r="C3401" s="511" t="s">
        <v>36</v>
      </c>
      <c r="D3401" s="78" t="s">
        <v>65931</v>
      </c>
    </row>
    <row r="3402" spans="1:4" ht="13.5">
      <c r="A3402" s="511" t="s">
        <v>68873</v>
      </c>
      <c r="B3402" s="511" t="s">
        <v>68874</v>
      </c>
      <c r="C3402" s="511" t="s">
        <v>36</v>
      </c>
      <c r="D3402" s="78" t="s">
        <v>56592</v>
      </c>
    </row>
    <row r="3403" spans="1:4" ht="13.5">
      <c r="A3403" s="511" t="s">
        <v>68875</v>
      </c>
      <c r="B3403" s="511" t="s">
        <v>68876</v>
      </c>
      <c r="C3403" s="511" t="s">
        <v>36</v>
      </c>
      <c r="D3403" s="78" t="s">
        <v>68877</v>
      </c>
    </row>
    <row r="3404" spans="1:4" ht="13.5">
      <c r="A3404" s="511" t="s">
        <v>53399</v>
      </c>
      <c r="B3404" s="511" t="s">
        <v>53400</v>
      </c>
      <c r="C3404" s="511" t="s">
        <v>5</v>
      </c>
      <c r="D3404" s="78" t="s">
        <v>68878</v>
      </c>
    </row>
    <row r="3405" spans="1:4" ht="13.5">
      <c r="A3405" s="511" t="s">
        <v>53401</v>
      </c>
      <c r="B3405" s="511" t="s">
        <v>53402</v>
      </c>
      <c r="C3405" s="511" t="s">
        <v>5</v>
      </c>
      <c r="D3405" s="78" t="s">
        <v>68879</v>
      </c>
    </row>
    <row r="3406" spans="1:4" ht="13.5">
      <c r="A3406" s="511" t="s">
        <v>28655</v>
      </c>
      <c r="B3406" s="511" t="s">
        <v>49860</v>
      </c>
      <c r="C3406" s="511" t="s">
        <v>36</v>
      </c>
      <c r="D3406" s="78" t="s">
        <v>49456</v>
      </c>
    </row>
    <row r="3407" spans="1:4" ht="13.5">
      <c r="A3407" s="511" t="s">
        <v>28656</v>
      </c>
      <c r="B3407" s="511" t="s">
        <v>49861</v>
      </c>
      <c r="C3407" s="511" t="s">
        <v>36</v>
      </c>
      <c r="D3407" s="78" t="s">
        <v>50288</v>
      </c>
    </row>
    <row r="3408" spans="1:4" ht="13.5">
      <c r="A3408" s="511" t="s">
        <v>28657</v>
      </c>
      <c r="B3408" s="511" t="s">
        <v>49862</v>
      </c>
      <c r="C3408" s="511" t="s">
        <v>36</v>
      </c>
      <c r="D3408" s="78" t="s">
        <v>54606</v>
      </c>
    </row>
    <row r="3409" spans="1:4" ht="13.5">
      <c r="A3409" s="511" t="s">
        <v>28658</v>
      </c>
      <c r="B3409" s="511" t="s">
        <v>49864</v>
      </c>
      <c r="C3409" s="511" t="s">
        <v>36</v>
      </c>
      <c r="D3409" s="78" t="s">
        <v>59157</v>
      </c>
    </row>
    <row r="3410" spans="1:4" ht="13.5">
      <c r="A3410" s="511" t="s">
        <v>28659</v>
      </c>
      <c r="B3410" s="511" t="s">
        <v>49865</v>
      </c>
      <c r="C3410" s="511" t="s">
        <v>5</v>
      </c>
      <c r="D3410" s="78" t="s">
        <v>68880</v>
      </c>
    </row>
    <row r="3411" spans="1:4" ht="13.5">
      <c r="A3411" s="511" t="s">
        <v>28660</v>
      </c>
      <c r="B3411" s="511" t="s">
        <v>49866</v>
      </c>
      <c r="C3411" s="511" t="s">
        <v>5</v>
      </c>
      <c r="D3411" s="78" t="s">
        <v>68881</v>
      </c>
    </row>
    <row r="3412" spans="1:4" ht="13.5">
      <c r="A3412" s="511" t="s">
        <v>28661</v>
      </c>
      <c r="B3412" s="511" t="s">
        <v>49867</v>
      </c>
      <c r="C3412" s="511" t="s">
        <v>5</v>
      </c>
      <c r="D3412" s="78" t="s">
        <v>68882</v>
      </c>
    </row>
    <row r="3413" spans="1:4" ht="13.5">
      <c r="A3413" s="511" t="s">
        <v>28662</v>
      </c>
      <c r="B3413" s="511" t="s">
        <v>49868</v>
      </c>
      <c r="C3413" s="511" t="s">
        <v>5</v>
      </c>
      <c r="D3413" s="78" t="s">
        <v>68883</v>
      </c>
    </row>
    <row r="3414" spans="1:4" ht="13.5">
      <c r="A3414" s="511" t="s">
        <v>28663</v>
      </c>
      <c r="B3414" s="511" t="s">
        <v>49869</v>
      </c>
      <c r="C3414" s="511" t="s">
        <v>5</v>
      </c>
      <c r="D3414" s="78" t="s">
        <v>58906</v>
      </c>
    </row>
    <row r="3415" spans="1:4" ht="13.5">
      <c r="A3415" s="511" t="s">
        <v>28664</v>
      </c>
      <c r="B3415" s="511" t="s">
        <v>49870</v>
      </c>
      <c r="C3415" s="511" t="s">
        <v>5</v>
      </c>
      <c r="D3415" s="78" t="s">
        <v>68884</v>
      </c>
    </row>
    <row r="3416" spans="1:4" ht="13.5">
      <c r="A3416" s="511" t="s">
        <v>28665</v>
      </c>
      <c r="B3416" s="511" t="s">
        <v>24359</v>
      </c>
      <c r="C3416" s="511" t="s">
        <v>36</v>
      </c>
      <c r="D3416" s="78" t="s">
        <v>63157</v>
      </c>
    </row>
    <row r="3417" spans="1:4" ht="13.5">
      <c r="A3417" s="511" t="s">
        <v>28666</v>
      </c>
      <c r="B3417" s="511" t="s">
        <v>24360</v>
      </c>
      <c r="C3417" s="511" t="s">
        <v>36</v>
      </c>
      <c r="D3417" s="78" t="s">
        <v>66711</v>
      </c>
    </row>
    <row r="3418" spans="1:4" ht="13.5">
      <c r="A3418" s="511" t="s">
        <v>28667</v>
      </c>
      <c r="B3418" s="511" t="s">
        <v>24361</v>
      </c>
      <c r="C3418" s="511" t="s">
        <v>36</v>
      </c>
      <c r="D3418" s="78" t="s">
        <v>57175</v>
      </c>
    </row>
    <row r="3419" spans="1:4" ht="13.5">
      <c r="A3419" s="511" t="s">
        <v>28668</v>
      </c>
      <c r="B3419" s="511" t="s">
        <v>24362</v>
      </c>
      <c r="C3419" s="511" t="s">
        <v>36</v>
      </c>
      <c r="D3419" s="78" t="s">
        <v>55313</v>
      </c>
    </row>
    <row r="3420" spans="1:4" ht="13.5">
      <c r="A3420" s="511" t="s">
        <v>28669</v>
      </c>
      <c r="B3420" s="511" t="s">
        <v>24363</v>
      </c>
      <c r="C3420" s="511" t="s">
        <v>36</v>
      </c>
      <c r="D3420" s="78" t="s">
        <v>54047</v>
      </c>
    </row>
    <row r="3421" spans="1:4" ht="13.5">
      <c r="A3421" s="511" t="s">
        <v>28670</v>
      </c>
      <c r="B3421" s="511" t="s">
        <v>24364</v>
      </c>
      <c r="C3421" s="511" t="s">
        <v>36</v>
      </c>
      <c r="D3421" s="78" t="s">
        <v>55798</v>
      </c>
    </row>
    <row r="3422" spans="1:4" ht="13.5">
      <c r="A3422" s="511" t="s">
        <v>28671</v>
      </c>
      <c r="B3422" s="511" t="s">
        <v>24365</v>
      </c>
      <c r="C3422" s="511" t="s">
        <v>36</v>
      </c>
      <c r="D3422" s="78" t="s">
        <v>55148</v>
      </c>
    </row>
    <row r="3423" spans="1:4" ht="13.5">
      <c r="A3423" s="511" t="s">
        <v>28672</v>
      </c>
      <c r="B3423" s="511" t="s">
        <v>24366</v>
      </c>
      <c r="C3423" s="511" t="s">
        <v>36</v>
      </c>
      <c r="D3423" s="78" t="s">
        <v>55446</v>
      </c>
    </row>
    <row r="3424" spans="1:4" ht="13.5">
      <c r="A3424" s="511" t="s">
        <v>28673</v>
      </c>
      <c r="B3424" s="511" t="s">
        <v>24367</v>
      </c>
      <c r="C3424" s="511" t="s">
        <v>36</v>
      </c>
      <c r="D3424" s="78" t="s">
        <v>55336</v>
      </c>
    </row>
    <row r="3425" spans="1:4" ht="13.5">
      <c r="A3425" s="511" t="s">
        <v>28674</v>
      </c>
      <c r="B3425" s="511" t="s">
        <v>24368</v>
      </c>
      <c r="C3425" s="511" t="s">
        <v>36</v>
      </c>
      <c r="D3425" s="78" t="s">
        <v>56711</v>
      </c>
    </row>
    <row r="3426" spans="1:4" ht="13.5">
      <c r="A3426" s="511" t="s">
        <v>28675</v>
      </c>
      <c r="B3426" s="511" t="s">
        <v>24369</v>
      </c>
      <c r="C3426" s="511" t="s">
        <v>36</v>
      </c>
      <c r="D3426" s="78" t="s">
        <v>55828</v>
      </c>
    </row>
    <row r="3427" spans="1:4" ht="13.5">
      <c r="A3427" s="511" t="s">
        <v>28676</v>
      </c>
      <c r="B3427" s="511" t="s">
        <v>24370</v>
      </c>
      <c r="C3427" s="511" t="s">
        <v>36</v>
      </c>
      <c r="D3427" s="78" t="s">
        <v>68885</v>
      </c>
    </row>
    <row r="3428" spans="1:4" ht="13.5">
      <c r="A3428" s="511" t="s">
        <v>28677</v>
      </c>
      <c r="B3428" s="511" t="s">
        <v>24371</v>
      </c>
      <c r="C3428" s="511" t="s">
        <v>36</v>
      </c>
      <c r="D3428" s="78" t="s">
        <v>56893</v>
      </c>
    </row>
    <row r="3429" spans="1:4" ht="13.5">
      <c r="A3429" s="511" t="s">
        <v>28678</v>
      </c>
      <c r="B3429" s="511" t="s">
        <v>24372</v>
      </c>
      <c r="C3429" s="511" t="s">
        <v>36</v>
      </c>
      <c r="D3429" s="78" t="s">
        <v>68886</v>
      </c>
    </row>
    <row r="3430" spans="1:4" ht="13.5">
      <c r="A3430" s="511" t="s">
        <v>28679</v>
      </c>
      <c r="B3430" s="511" t="s">
        <v>24373</v>
      </c>
      <c r="C3430" s="511" t="s">
        <v>36</v>
      </c>
      <c r="D3430" s="78" t="s">
        <v>68887</v>
      </c>
    </row>
    <row r="3431" spans="1:4" ht="13.5">
      <c r="A3431" s="511" t="s">
        <v>28680</v>
      </c>
      <c r="B3431" s="511" t="s">
        <v>24374</v>
      </c>
      <c r="C3431" s="511" t="s">
        <v>36</v>
      </c>
      <c r="D3431" s="78" t="s">
        <v>68888</v>
      </c>
    </row>
    <row r="3432" spans="1:4" ht="13.5">
      <c r="A3432" s="511" t="s">
        <v>28681</v>
      </c>
      <c r="B3432" s="511" t="s">
        <v>24375</v>
      </c>
      <c r="C3432" s="511" t="s">
        <v>36</v>
      </c>
      <c r="D3432" s="78" t="s">
        <v>68889</v>
      </c>
    </row>
    <row r="3433" spans="1:4" ht="13.5">
      <c r="A3433" s="511" t="s">
        <v>28682</v>
      </c>
      <c r="B3433" s="511" t="s">
        <v>24376</v>
      </c>
      <c r="C3433" s="511" t="s">
        <v>36</v>
      </c>
      <c r="D3433" s="78" t="s">
        <v>63363</v>
      </c>
    </row>
    <row r="3434" spans="1:4" ht="13.5">
      <c r="A3434" s="511" t="s">
        <v>28683</v>
      </c>
      <c r="B3434" s="511" t="s">
        <v>24377</v>
      </c>
      <c r="C3434" s="511" t="s">
        <v>36</v>
      </c>
      <c r="D3434" s="78" t="s">
        <v>68890</v>
      </c>
    </row>
    <row r="3435" spans="1:4" ht="13.5">
      <c r="A3435" s="511" t="s">
        <v>28684</v>
      </c>
      <c r="B3435" s="511" t="s">
        <v>24378</v>
      </c>
      <c r="C3435" s="511" t="s">
        <v>36</v>
      </c>
      <c r="D3435" s="78" t="s">
        <v>59662</v>
      </c>
    </row>
    <row r="3436" spans="1:4" ht="13.5">
      <c r="A3436" s="511" t="s">
        <v>28685</v>
      </c>
      <c r="B3436" s="511" t="s">
        <v>24379</v>
      </c>
      <c r="C3436" s="511" t="s">
        <v>36</v>
      </c>
      <c r="D3436" s="78" t="s">
        <v>61369</v>
      </c>
    </row>
    <row r="3437" spans="1:4" ht="13.5">
      <c r="A3437" s="511" t="s">
        <v>28686</v>
      </c>
      <c r="B3437" s="511" t="s">
        <v>24380</v>
      </c>
      <c r="C3437" s="511" t="s">
        <v>36</v>
      </c>
      <c r="D3437" s="78" t="s">
        <v>68891</v>
      </c>
    </row>
    <row r="3438" spans="1:4" ht="13.5">
      <c r="A3438" s="511" t="s">
        <v>28687</v>
      </c>
      <c r="B3438" s="511" t="s">
        <v>24381</v>
      </c>
      <c r="C3438" s="511" t="s">
        <v>36</v>
      </c>
      <c r="D3438" s="78" t="s">
        <v>68892</v>
      </c>
    </row>
    <row r="3439" spans="1:4" ht="13.5">
      <c r="A3439" s="511" t="s">
        <v>28688</v>
      </c>
      <c r="B3439" s="511" t="s">
        <v>24382</v>
      </c>
      <c r="C3439" s="511" t="s">
        <v>36</v>
      </c>
      <c r="D3439" s="78" t="s">
        <v>59925</v>
      </c>
    </row>
    <row r="3440" spans="1:4" ht="13.5">
      <c r="A3440" s="511" t="s">
        <v>28689</v>
      </c>
      <c r="B3440" s="511" t="s">
        <v>24383</v>
      </c>
      <c r="C3440" s="511" t="s">
        <v>36</v>
      </c>
      <c r="D3440" s="78" t="s">
        <v>55919</v>
      </c>
    </row>
    <row r="3441" spans="1:4" ht="13.5">
      <c r="A3441" s="511" t="s">
        <v>28690</v>
      </c>
      <c r="B3441" s="511" t="s">
        <v>24384</v>
      </c>
      <c r="C3441" s="511" t="s">
        <v>36</v>
      </c>
      <c r="D3441" s="78" t="s">
        <v>61829</v>
      </c>
    </row>
    <row r="3442" spans="1:4" ht="13.5">
      <c r="A3442" s="511" t="s">
        <v>28691</v>
      </c>
      <c r="B3442" s="511" t="s">
        <v>24385</v>
      </c>
      <c r="C3442" s="511" t="s">
        <v>36</v>
      </c>
      <c r="D3442" s="78" t="s">
        <v>56441</v>
      </c>
    </row>
    <row r="3443" spans="1:4" ht="13.5">
      <c r="A3443" s="511" t="s">
        <v>28692</v>
      </c>
      <c r="B3443" s="511" t="s">
        <v>24386</v>
      </c>
      <c r="C3443" s="511" t="s">
        <v>36</v>
      </c>
      <c r="D3443" s="78" t="s">
        <v>55194</v>
      </c>
    </row>
    <row r="3444" spans="1:4" ht="13.5">
      <c r="A3444" s="511" t="s">
        <v>28693</v>
      </c>
      <c r="B3444" s="511" t="s">
        <v>24387</v>
      </c>
      <c r="C3444" s="511" t="s">
        <v>36</v>
      </c>
      <c r="D3444" s="78" t="s">
        <v>68893</v>
      </c>
    </row>
    <row r="3445" spans="1:4" ht="13.5">
      <c r="A3445" s="511" t="s">
        <v>28694</v>
      </c>
      <c r="B3445" s="511" t="s">
        <v>24388</v>
      </c>
      <c r="C3445" s="511" t="s">
        <v>36</v>
      </c>
      <c r="D3445" s="78" t="s">
        <v>68894</v>
      </c>
    </row>
    <row r="3446" spans="1:4" ht="13.5">
      <c r="A3446" s="511" t="s">
        <v>28695</v>
      </c>
      <c r="B3446" s="511" t="s">
        <v>24389</v>
      </c>
      <c r="C3446" s="511" t="s">
        <v>36</v>
      </c>
      <c r="D3446" s="78" t="s">
        <v>68895</v>
      </c>
    </row>
    <row r="3447" spans="1:4" ht="13.5">
      <c r="A3447" s="511" t="s">
        <v>28696</v>
      </c>
      <c r="B3447" s="511" t="s">
        <v>24390</v>
      </c>
      <c r="C3447" s="511" t="s">
        <v>36</v>
      </c>
      <c r="D3447" s="78" t="s">
        <v>57186</v>
      </c>
    </row>
    <row r="3448" spans="1:4" ht="13.5">
      <c r="A3448" s="511" t="s">
        <v>28697</v>
      </c>
      <c r="B3448" s="511" t="s">
        <v>24391</v>
      </c>
      <c r="C3448" s="511" t="s">
        <v>36</v>
      </c>
      <c r="D3448" s="78" t="s">
        <v>68896</v>
      </c>
    </row>
    <row r="3449" spans="1:4" ht="13.5">
      <c r="A3449" s="511" t="s">
        <v>28698</v>
      </c>
      <c r="B3449" s="511" t="s">
        <v>24392</v>
      </c>
      <c r="C3449" s="511" t="s">
        <v>36</v>
      </c>
      <c r="D3449" s="78" t="s">
        <v>68897</v>
      </c>
    </row>
    <row r="3450" spans="1:4" ht="13.5">
      <c r="A3450" s="511" t="s">
        <v>28699</v>
      </c>
      <c r="B3450" s="511" t="s">
        <v>24393</v>
      </c>
      <c r="C3450" s="511" t="s">
        <v>36</v>
      </c>
      <c r="D3450" s="78" t="s">
        <v>59760</v>
      </c>
    </row>
    <row r="3451" spans="1:4" ht="13.5">
      <c r="A3451" s="511" t="s">
        <v>28700</v>
      </c>
      <c r="B3451" s="511" t="s">
        <v>24394</v>
      </c>
      <c r="C3451" s="511" t="s">
        <v>36</v>
      </c>
      <c r="D3451" s="78" t="s">
        <v>60962</v>
      </c>
    </row>
    <row r="3452" spans="1:4" ht="13.5">
      <c r="A3452" s="511" t="s">
        <v>28701</v>
      </c>
      <c r="B3452" s="511" t="s">
        <v>24395</v>
      </c>
      <c r="C3452" s="511" t="s">
        <v>36</v>
      </c>
      <c r="D3452" s="78" t="s">
        <v>56625</v>
      </c>
    </row>
    <row r="3453" spans="1:4" ht="13.5">
      <c r="A3453" s="511" t="s">
        <v>28702</v>
      </c>
      <c r="B3453" s="511" t="s">
        <v>24396</v>
      </c>
      <c r="C3453" s="511" t="s">
        <v>36</v>
      </c>
      <c r="D3453" s="78" t="s">
        <v>59389</v>
      </c>
    </row>
    <row r="3454" spans="1:4" ht="13.5">
      <c r="A3454" s="511" t="s">
        <v>28703</v>
      </c>
      <c r="B3454" s="511" t="s">
        <v>24397</v>
      </c>
      <c r="C3454" s="511" t="s">
        <v>36</v>
      </c>
      <c r="D3454" s="78" t="s">
        <v>68526</v>
      </c>
    </row>
    <row r="3455" spans="1:4" ht="13.5">
      <c r="A3455" s="511" t="s">
        <v>28704</v>
      </c>
      <c r="B3455" s="511" t="s">
        <v>24398</v>
      </c>
      <c r="C3455" s="511" t="s">
        <v>36</v>
      </c>
      <c r="D3455" s="78" t="s">
        <v>57898</v>
      </c>
    </row>
    <row r="3456" spans="1:4" ht="13.5">
      <c r="A3456" s="511" t="s">
        <v>28705</v>
      </c>
      <c r="B3456" s="511" t="s">
        <v>24399</v>
      </c>
      <c r="C3456" s="511" t="s">
        <v>36</v>
      </c>
      <c r="D3456" s="78" t="s">
        <v>56883</v>
      </c>
    </row>
    <row r="3457" spans="1:4" ht="13.5">
      <c r="A3457" s="511" t="s">
        <v>28706</v>
      </c>
      <c r="B3457" s="511" t="s">
        <v>24400</v>
      </c>
      <c r="C3457" s="511" t="s">
        <v>36</v>
      </c>
      <c r="D3457" s="78" t="s">
        <v>68898</v>
      </c>
    </row>
    <row r="3458" spans="1:4" ht="13.5">
      <c r="A3458" s="511" t="s">
        <v>28707</v>
      </c>
      <c r="B3458" s="511" t="s">
        <v>24401</v>
      </c>
      <c r="C3458" s="511" t="s">
        <v>36</v>
      </c>
      <c r="D3458" s="78" t="s">
        <v>56686</v>
      </c>
    </row>
    <row r="3459" spans="1:4" ht="13.5">
      <c r="A3459" s="511" t="s">
        <v>28708</v>
      </c>
      <c r="B3459" s="511" t="s">
        <v>24402</v>
      </c>
      <c r="C3459" s="511" t="s">
        <v>36</v>
      </c>
      <c r="D3459" s="78" t="s">
        <v>66442</v>
      </c>
    </row>
    <row r="3460" spans="1:4" ht="13.5">
      <c r="A3460" s="511" t="s">
        <v>28709</v>
      </c>
      <c r="B3460" s="511" t="s">
        <v>24403</v>
      </c>
      <c r="C3460" s="511" t="s">
        <v>36</v>
      </c>
      <c r="D3460" s="78" t="s">
        <v>56609</v>
      </c>
    </row>
    <row r="3461" spans="1:4" ht="13.5">
      <c r="A3461" s="511" t="s">
        <v>28710</v>
      </c>
      <c r="B3461" s="511" t="s">
        <v>24404</v>
      </c>
      <c r="C3461" s="511" t="s">
        <v>36</v>
      </c>
      <c r="D3461" s="78" t="s">
        <v>62548</v>
      </c>
    </row>
    <row r="3462" spans="1:4" ht="13.5">
      <c r="A3462" s="511" t="s">
        <v>28711</v>
      </c>
      <c r="B3462" s="511" t="s">
        <v>24405</v>
      </c>
      <c r="C3462" s="511" t="s">
        <v>36</v>
      </c>
      <c r="D3462" s="78" t="s">
        <v>56272</v>
      </c>
    </row>
    <row r="3463" spans="1:4" ht="13.5">
      <c r="A3463" s="511" t="s">
        <v>28712</v>
      </c>
      <c r="B3463" s="511" t="s">
        <v>24406</v>
      </c>
      <c r="C3463" s="511" t="s">
        <v>36</v>
      </c>
      <c r="D3463" s="78" t="s">
        <v>68899</v>
      </c>
    </row>
    <row r="3464" spans="1:4" ht="13.5">
      <c r="A3464" s="511" t="s">
        <v>28713</v>
      </c>
      <c r="B3464" s="511" t="s">
        <v>24407</v>
      </c>
      <c r="C3464" s="511" t="s">
        <v>36</v>
      </c>
      <c r="D3464" s="78" t="s">
        <v>68900</v>
      </c>
    </row>
    <row r="3465" spans="1:4" ht="13.5">
      <c r="A3465" s="511" t="s">
        <v>28714</v>
      </c>
      <c r="B3465" s="511" t="s">
        <v>24408</v>
      </c>
      <c r="C3465" s="511" t="s">
        <v>36</v>
      </c>
      <c r="D3465" s="78" t="s">
        <v>68901</v>
      </c>
    </row>
    <row r="3466" spans="1:4" ht="13.5">
      <c r="A3466" s="511" t="s">
        <v>28715</v>
      </c>
      <c r="B3466" s="511" t="s">
        <v>24409</v>
      </c>
      <c r="C3466" s="511" t="s">
        <v>36</v>
      </c>
      <c r="D3466" s="78" t="s">
        <v>68902</v>
      </c>
    </row>
    <row r="3467" spans="1:4" ht="13.5">
      <c r="A3467" s="511" t="s">
        <v>28716</v>
      </c>
      <c r="B3467" s="511" t="s">
        <v>24410</v>
      </c>
      <c r="C3467" s="511" t="s">
        <v>36</v>
      </c>
      <c r="D3467" s="78" t="s">
        <v>68903</v>
      </c>
    </row>
    <row r="3468" spans="1:4" ht="13.5">
      <c r="A3468" s="511" t="s">
        <v>28717</v>
      </c>
      <c r="B3468" s="511" t="s">
        <v>24411</v>
      </c>
      <c r="C3468" s="511" t="s">
        <v>36</v>
      </c>
      <c r="D3468" s="78" t="s">
        <v>56875</v>
      </c>
    </row>
    <row r="3469" spans="1:4" ht="13.5">
      <c r="A3469" s="511" t="s">
        <v>28718</v>
      </c>
      <c r="B3469" s="511" t="s">
        <v>68904</v>
      </c>
      <c r="C3469" s="511" t="s">
        <v>36</v>
      </c>
      <c r="D3469" s="78" t="s">
        <v>68905</v>
      </c>
    </row>
    <row r="3470" spans="1:4" ht="13.5">
      <c r="A3470" s="511" t="s">
        <v>28719</v>
      </c>
      <c r="B3470" s="511" t="s">
        <v>68906</v>
      </c>
      <c r="C3470" s="511" t="s">
        <v>36</v>
      </c>
      <c r="D3470" s="78" t="s">
        <v>68907</v>
      </c>
    </row>
    <row r="3471" spans="1:4" ht="13.5">
      <c r="A3471" s="511" t="s">
        <v>28720</v>
      </c>
      <c r="B3471" s="511" t="s">
        <v>68908</v>
      </c>
      <c r="C3471" s="511" t="s">
        <v>36</v>
      </c>
      <c r="D3471" s="78" t="s">
        <v>68909</v>
      </c>
    </row>
    <row r="3472" spans="1:4" ht="13.5">
      <c r="A3472" s="511" t="s">
        <v>28721</v>
      </c>
      <c r="B3472" s="511" t="s">
        <v>68910</v>
      </c>
      <c r="C3472" s="511" t="s">
        <v>36</v>
      </c>
      <c r="D3472" s="78" t="s">
        <v>68911</v>
      </c>
    </row>
    <row r="3473" spans="1:4" ht="13.5">
      <c r="A3473" s="511" t="s">
        <v>28722</v>
      </c>
      <c r="B3473" s="511" t="s">
        <v>68912</v>
      </c>
      <c r="C3473" s="511" t="s">
        <v>36</v>
      </c>
      <c r="D3473" s="78" t="s">
        <v>68913</v>
      </c>
    </row>
    <row r="3474" spans="1:4" ht="13.5">
      <c r="A3474" s="511" t="s">
        <v>28723</v>
      </c>
      <c r="B3474" s="511" t="s">
        <v>68914</v>
      </c>
      <c r="C3474" s="511" t="s">
        <v>36</v>
      </c>
      <c r="D3474" s="78" t="s">
        <v>68915</v>
      </c>
    </row>
    <row r="3475" spans="1:4" ht="13.5">
      <c r="A3475" s="511" t="s">
        <v>28724</v>
      </c>
      <c r="B3475" s="511" t="s">
        <v>68916</v>
      </c>
      <c r="C3475" s="511" t="s">
        <v>36</v>
      </c>
      <c r="D3475" s="78" t="s">
        <v>68917</v>
      </c>
    </row>
    <row r="3476" spans="1:4" ht="13.5">
      <c r="A3476" s="511" t="s">
        <v>28725</v>
      </c>
      <c r="B3476" s="511" t="s">
        <v>68918</v>
      </c>
      <c r="C3476" s="511" t="s">
        <v>36</v>
      </c>
      <c r="D3476" s="78" t="s">
        <v>68919</v>
      </c>
    </row>
    <row r="3477" spans="1:4" ht="13.5">
      <c r="A3477" s="511" t="s">
        <v>28726</v>
      </c>
      <c r="B3477" s="511" t="s">
        <v>68920</v>
      </c>
      <c r="C3477" s="511" t="s">
        <v>36</v>
      </c>
      <c r="D3477" s="78" t="s">
        <v>56941</v>
      </c>
    </row>
    <row r="3478" spans="1:4" ht="13.5">
      <c r="A3478" s="511" t="s">
        <v>28727</v>
      </c>
      <c r="B3478" s="511" t="s">
        <v>68921</v>
      </c>
      <c r="C3478" s="511" t="s">
        <v>36</v>
      </c>
      <c r="D3478" s="78" t="s">
        <v>68922</v>
      </c>
    </row>
    <row r="3479" spans="1:4" ht="13.5">
      <c r="A3479" s="511" t="s">
        <v>28728</v>
      </c>
      <c r="B3479" s="511" t="s">
        <v>68923</v>
      </c>
      <c r="C3479" s="511" t="s">
        <v>36</v>
      </c>
      <c r="D3479" s="78" t="s">
        <v>68171</v>
      </c>
    </row>
    <row r="3480" spans="1:4" ht="13.5">
      <c r="A3480" s="511" t="s">
        <v>28729</v>
      </c>
      <c r="B3480" s="511" t="s">
        <v>68924</v>
      </c>
      <c r="C3480" s="511" t="s">
        <v>36</v>
      </c>
      <c r="D3480" s="78" t="s">
        <v>68925</v>
      </c>
    </row>
    <row r="3481" spans="1:4" ht="13.5">
      <c r="A3481" s="511" t="s">
        <v>28730</v>
      </c>
      <c r="B3481" s="511" t="s">
        <v>68926</v>
      </c>
      <c r="C3481" s="511" t="s">
        <v>36</v>
      </c>
      <c r="D3481" s="78" t="s">
        <v>68927</v>
      </c>
    </row>
    <row r="3482" spans="1:4" ht="13.5">
      <c r="A3482" s="511" t="s">
        <v>28731</v>
      </c>
      <c r="B3482" s="511" t="s">
        <v>68928</v>
      </c>
      <c r="C3482" s="511" t="s">
        <v>36</v>
      </c>
      <c r="D3482" s="78" t="s">
        <v>68929</v>
      </c>
    </row>
    <row r="3483" spans="1:4" ht="13.5">
      <c r="A3483" s="511" t="s">
        <v>28732</v>
      </c>
      <c r="B3483" s="511" t="s">
        <v>68930</v>
      </c>
      <c r="C3483" s="511" t="s">
        <v>36</v>
      </c>
      <c r="D3483" s="78" t="s">
        <v>68931</v>
      </c>
    </row>
    <row r="3484" spans="1:4" ht="13.5">
      <c r="A3484" s="511" t="s">
        <v>28733</v>
      </c>
      <c r="B3484" s="511" t="s">
        <v>68932</v>
      </c>
      <c r="C3484" s="511" t="s">
        <v>36</v>
      </c>
      <c r="D3484" s="78" t="s">
        <v>68933</v>
      </c>
    </row>
    <row r="3485" spans="1:4" ht="13.5">
      <c r="A3485" s="511" t="s">
        <v>28734</v>
      </c>
      <c r="B3485" s="511" t="s">
        <v>68934</v>
      </c>
      <c r="C3485" s="511" t="s">
        <v>36</v>
      </c>
      <c r="D3485" s="78" t="s">
        <v>68935</v>
      </c>
    </row>
    <row r="3486" spans="1:4" ht="13.5">
      <c r="A3486" s="511" t="s">
        <v>28735</v>
      </c>
      <c r="B3486" s="511" t="s">
        <v>68936</v>
      </c>
      <c r="C3486" s="511" t="s">
        <v>36</v>
      </c>
      <c r="D3486" s="78" t="s">
        <v>68937</v>
      </c>
    </row>
    <row r="3487" spans="1:4" ht="13.5">
      <c r="A3487" s="511" t="s">
        <v>28736</v>
      </c>
      <c r="B3487" s="511" t="s">
        <v>68938</v>
      </c>
      <c r="C3487" s="511" t="s">
        <v>36</v>
      </c>
      <c r="D3487" s="78" t="s">
        <v>56860</v>
      </c>
    </row>
    <row r="3488" spans="1:4" ht="13.5">
      <c r="A3488" s="511" t="s">
        <v>28737</v>
      </c>
      <c r="B3488" s="511" t="s">
        <v>68939</v>
      </c>
      <c r="C3488" s="511" t="s">
        <v>36</v>
      </c>
      <c r="D3488" s="78" t="s">
        <v>68940</v>
      </c>
    </row>
    <row r="3489" spans="1:4" ht="13.5">
      <c r="A3489" s="511" t="s">
        <v>28738</v>
      </c>
      <c r="B3489" s="511" t="s">
        <v>68941</v>
      </c>
      <c r="C3489" s="511" t="s">
        <v>36</v>
      </c>
      <c r="D3489" s="78" t="s">
        <v>68942</v>
      </c>
    </row>
    <row r="3490" spans="1:4" ht="13.5">
      <c r="A3490" s="511" t="s">
        <v>28739</v>
      </c>
      <c r="B3490" s="511" t="s">
        <v>68943</v>
      </c>
      <c r="C3490" s="511" t="s">
        <v>36</v>
      </c>
      <c r="D3490" s="78" t="s">
        <v>68944</v>
      </c>
    </row>
    <row r="3491" spans="1:4" ht="13.5">
      <c r="A3491" s="511" t="s">
        <v>28740</v>
      </c>
      <c r="B3491" s="511" t="s">
        <v>68945</v>
      </c>
      <c r="C3491" s="511" t="s">
        <v>36</v>
      </c>
      <c r="D3491" s="78" t="s">
        <v>68946</v>
      </c>
    </row>
    <row r="3492" spans="1:4" ht="13.5">
      <c r="A3492" s="511" t="s">
        <v>28741</v>
      </c>
      <c r="B3492" s="511" t="s">
        <v>68947</v>
      </c>
      <c r="C3492" s="511" t="s">
        <v>36</v>
      </c>
      <c r="D3492" s="78" t="s">
        <v>68948</v>
      </c>
    </row>
    <row r="3493" spans="1:4" ht="13.5">
      <c r="A3493" s="511" t="s">
        <v>28742</v>
      </c>
      <c r="B3493" s="511" t="s">
        <v>53407</v>
      </c>
      <c r="C3493" s="511" t="s">
        <v>36</v>
      </c>
      <c r="D3493" s="78" t="s">
        <v>63751</v>
      </c>
    </row>
    <row r="3494" spans="1:4" ht="13.5">
      <c r="A3494" s="511" t="s">
        <v>28743</v>
      </c>
      <c r="B3494" s="511" t="s">
        <v>53408</v>
      </c>
      <c r="C3494" s="511" t="s">
        <v>36</v>
      </c>
      <c r="D3494" s="78" t="s">
        <v>62154</v>
      </c>
    </row>
    <row r="3495" spans="1:4" ht="13.5">
      <c r="A3495" s="511" t="s">
        <v>28744</v>
      </c>
      <c r="B3495" s="511" t="s">
        <v>53409</v>
      </c>
      <c r="C3495" s="511" t="s">
        <v>36</v>
      </c>
      <c r="D3495" s="78" t="s">
        <v>58648</v>
      </c>
    </row>
    <row r="3496" spans="1:4" ht="13.5">
      <c r="A3496" s="511" t="s">
        <v>28745</v>
      </c>
      <c r="B3496" s="511" t="s">
        <v>53410</v>
      </c>
      <c r="C3496" s="511" t="s">
        <v>36</v>
      </c>
      <c r="D3496" s="78" t="s">
        <v>68949</v>
      </c>
    </row>
    <row r="3497" spans="1:4" ht="13.5">
      <c r="A3497" s="511" t="s">
        <v>28746</v>
      </c>
      <c r="B3497" s="511" t="s">
        <v>53411</v>
      </c>
      <c r="C3497" s="511" t="s">
        <v>36</v>
      </c>
      <c r="D3497" s="78" t="s">
        <v>68950</v>
      </c>
    </row>
    <row r="3498" spans="1:4" ht="13.5">
      <c r="A3498" s="511" t="s">
        <v>28747</v>
      </c>
      <c r="B3498" s="511" t="s">
        <v>53412</v>
      </c>
      <c r="C3498" s="511" t="s">
        <v>36</v>
      </c>
      <c r="D3498" s="78" t="s">
        <v>68951</v>
      </c>
    </row>
    <row r="3499" spans="1:4" ht="13.5">
      <c r="A3499" s="511" t="s">
        <v>28748</v>
      </c>
      <c r="B3499" s="511" t="s">
        <v>53413</v>
      </c>
      <c r="C3499" s="511" t="s">
        <v>36</v>
      </c>
      <c r="D3499" s="78" t="s">
        <v>68952</v>
      </c>
    </row>
    <row r="3500" spans="1:4" ht="13.5">
      <c r="A3500" s="511" t="s">
        <v>28749</v>
      </c>
      <c r="B3500" s="511" t="s">
        <v>53414</v>
      </c>
      <c r="C3500" s="511" t="s">
        <v>36</v>
      </c>
      <c r="D3500" s="78" t="s">
        <v>68953</v>
      </c>
    </row>
    <row r="3501" spans="1:4" ht="13.5">
      <c r="A3501" s="511" t="s">
        <v>53415</v>
      </c>
      <c r="B3501" s="511" t="s">
        <v>53416</v>
      </c>
      <c r="C3501" s="511" t="s">
        <v>36</v>
      </c>
      <c r="D3501" s="78" t="s">
        <v>68954</v>
      </c>
    </row>
    <row r="3502" spans="1:4" ht="13.5">
      <c r="A3502" s="511" t="s">
        <v>53417</v>
      </c>
      <c r="B3502" s="511" t="s">
        <v>53418</v>
      </c>
      <c r="C3502" s="511" t="s">
        <v>36</v>
      </c>
      <c r="D3502" s="78" t="s">
        <v>55203</v>
      </c>
    </row>
    <row r="3503" spans="1:4" ht="13.5">
      <c r="A3503" s="511" t="s">
        <v>28750</v>
      </c>
      <c r="B3503" s="511" t="s">
        <v>53419</v>
      </c>
      <c r="C3503" s="511" t="s">
        <v>36</v>
      </c>
      <c r="D3503" s="78" t="s">
        <v>56737</v>
      </c>
    </row>
    <row r="3504" spans="1:4" ht="13.5">
      <c r="A3504" s="511" t="s">
        <v>28751</v>
      </c>
      <c r="B3504" s="511" t="s">
        <v>53420</v>
      </c>
      <c r="C3504" s="511" t="s">
        <v>36</v>
      </c>
      <c r="D3504" s="78" t="s">
        <v>68955</v>
      </c>
    </row>
    <row r="3505" spans="1:4" ht="13.5">
      <c r="A3505" s="511" t="s">
        <v>28752</v>
      </c>
      <c r="B3505" s="511" t="s">
        <v>53421</v>
      </c>
      <c r="C3505" s="511" t="s">
        <v>36</v>
      </c>
      <c r="D3505" s="78" t="s">
        <v>68956</v>
      </c>
    </row>
    <row r="3506" spans="1:4" ht="13.5">
      <c r="A3506" s="511" t="s">
        <v>28753</v>
      </c>
      <c r="B3506" s="511" t="s">
        <v>53422</v>
      </c>
      <c r="C3506" s="511" t="s">
        <v>36</v>
      </c>
      <c r="D3506" s="78" t="s">
        <v>68957</v>
      </c>
    </row>
    <row r="3507" spans="1:4" ht="13.5">
      <c r="A3507" s="511" t="s">
        <v>28754</v>
      </c>
      <c r="B3507" s="511" t="s">
        <v>53423</v>
      </c>
      <c r="C3507" s="511" t="s">
        <v>36</v>
      </c>
      <c r="D3507" s="78" t="s">
        <v>68958</v>
      </c>
    </row>
    <row r="3508" spans="1:4" ht="13.5">
      <c r="A3508" s="511" t="s">
        <v>28755</v>
      </c>
      <c r="B3508" s="511" t="s">
        <v>53424</v>
      </c>
      <c r="C3508" s="511" t="s">
        <v>36</v>
      </c>
      <c r="D3508" s="78" t="s">
        <v>68959</v>
      </c>
    </row>
    <row r="3509" spans="1:4" ht="13.5">
      <c r="A3509" s="511" t="s">
        <v>28756</v>
      </c>
      <c r="B3509" s="511" t="s">
        <v>53425</v>
      </c>
      <c r="C3509" s="511" t="s">
        <v>36</v>
      </c>
      <c r="D3509" s="78" t="s">
        <v>68960</v>
      </c>
    </row>
    <row r="3510" spans="1:4" ht="13.5">
      <c r="A3510" s="511" t="s">
        <v>53426</v>
      </c>
      <c r="B3510" s="511" t="s">
        <v>53427</v>
      </c>
      <c r="C3510" s="511" t="s">
        <v>36</v>
      </c>
      <c r="D3510" s="78" t="s">
        <v>68961</v>
      </c>
    </row>
    <row r="3511" spans="1:4" ht="13.5">
      <c r="A3511" s="511" t="s">
        <v>53428</v>
      </c>
      <c r="B3511" s="511" t="s">
        <v>53429</v>
      </c>
      <c r="C3511" s="511" t="s">
        <v>36</v>
      </c>
      <c r="D3511" s="78" t="s">
        <v>66620</v>
      </c>
    </row>
    <row r="3512" spans="1:4" ht="13.5">
      <c r="A3512" s="511" t="s">
        <v>28757</v>
      </c>
      <c r="B3512" s="511" t="s">
        <v>53430</v>
      </c>
      <c r="C3512" s="511" t="s">
        <v>36</v>
      </c>
      <c r="D3512" s="78" t="s">
        <v>68962</v>
      </c>
    </row>
    <row r="3513" spans="1:4" ht="13.5">
      <c r="A3513" s="511" t="s">
        <v>28758</v>
      </c>
      <c r="B3513" s="511" t="s">
        <v>53431</v>
      </c>
      <c r="C3513" s="511" t="s">
        <v>36</v>
      </c>
      <c r="D3513" s="78" t="s">
        <v>68963</v>
      </c>
    </row>
    <row r="3514" spans="1:4" ht="13.5">
      <c r="A3514" s="511" t="s">
        <v>28759</v>
      </c>
      <c r="B3514" s="511" t="s">
        <v>53432</v>
      </c>
      <c r="C3514" s="511" t="s">
        <v>36</v>
      </c>
      <c r="D3514" s="78" t="s">
        <v>63922</v>
      </c>
    </row>
    <row r="3515" spans="1:4" ht="13.5">
      <c r="A3515" s="511" t="s">
        <v>28760</v>
      </c>
      <c r="B3515" s="511" t="s">
        <v>53433</v>
      </c>
      <c r="C3515" s="511" t="s">
        <v>36</v>
      </c>
      <c r="D3515" s="78" t="s">
        <v>68964</v>
      </c>
    </row>
    <row r="3516" spans="1:4" ht="13.5">
      <c r="A3516" s="511" t="s">
        <v>28761</v>
      </c>
      <c r="B3516" s="511" t="s">
        <v>53434</v>
      </c>
      <c r="C3516" s="511" t="s">
        <v>36</v>
      </c>
      <c r="D3516" s="78" t="s">
        <v>68965</v>
      </c>
    </row>
    <row r="3517" spans="1:4" ht="13.5">
      <c r="A3517" s="511" t="s">
        <v>28762</v>
      </c>
      <c r="B3517" s="511" t="s">
        <v>53435</v>
      </c>
      <c r="C3517" s="511" t="s">
        <v>36</v>
      </c>
      <c r="D3517" s="78" t="s">
        <v>68966</v>
      </c>
    </row>
    <row r="3518" spans="1:4" ht="13.5">
      <c r="A3518" s="511" t="s">
        <v>28763</v>
      </c>
      <c r="B3518" s="511" t="s">
        <v>53436</v>
      </c>
      <c r="C3518" s="511" t="s">
        <v>36</v>
      </c>
      <c r="D3518" s="78" t="s">
        <v>68967</v>
      </c>
    </row>
    <row r="3519" spans="1:4" ht="13.5">
      <c r="A3519" s="511" t="s">
        <v>28764</v>
      </c>
      <c r="B3519" s="511" t="s">
        <v>53437</v>
      </c>
      <c r="C3519" s="511" t="s">
        <v>36</v>
      </c>
      <c r="D3519" s="78" t="s">
        <v>68968</v>
      </c>
    </row>
    <row r="3520" spans="1:4" ht="13.5">
      <c r="A3520" s="511" t="s">
        <v>28765</v>
      </c>
      <c r="B3520" s="511" t="s">
        <v>53438</v>
      </c>
      <c r="C3520" s="511" t="s">
        <v>36</v>
      </c>
      <c r="D3520" s="78" t="s">
        <v>68969</v>
      </c>
    </row>
    <row r="3521" spans="1:4" ht="13.5">
      <c r="A3521" s="511" t="s">
        <v>28766</v>
      </c>
      <c r="B3521" s="511" t="s">
        <v>53439</v>
      </c>
      <c r="C3521" s="511" t="s">
        <v>36</v>
      </c>
      <c r="D3521" s="78" t="s">
        <v>56652</v>
      </c>
    </row>
    <row r="3522" spans="1:4" ht="13.5">
      <c r="A3522" s="511" t="s">
        <v>28767</v>
      </c>
      <c r="B3522" s="511" t="s">
        <v>53440</v>
      </c>
      <c r="C3522" s="511" t="s">
        <v>36</v>
      </c>
      <c r="D3522" s="78" t="s">
        <v>56439</v>
      </c>
    </row>
    <row r="3523" spans="1:4" ht="13.5">
      <c r="A3523" s="511" t="s">
        <v>28768</v>
      </c>
      <c r="B3523" s="511" t="s">
        <v>53441</v>
      </c>
      <c r="C3523" s="511" t="s">
        <v>36</v>
      </c>
      <c r="D3523" s="78" t="s">
        <v>56510</v>
      </c>
    </row>
    <row r="3524" spans="1:4" ht="13.5">
      <c r="A3524" s="511" t="s">
        <v>53442</v>
      </c>
      <c r="B3524" s="511" t="s">
        <v>53443</v>
      </c>
      <c r="C3524" s="511" t="s">
        <v>36</v>
      </c>
      <c r="D3524" s="78" t="s">
        <v>68970</v>
      </c>
    </row>
    <row r="3525" spans="1:4" ht="13.5">
      <c r="A3525" s="511" t="s">
        <v>28769</v>
      </c>
      <c r="B3525" s="511" t="s">
        <v>24412</v>
      </c>
      <c r="C3525" s="511" t="s">
        <v>36</v>
      </c>
      <c r="D3525" s="78" t="s">
        <v>56553</v>
      </c>
    </row>
    <row r="3526" spans="1:4" ht="13.5">
      <c r="A3526" s="511" t="s">
        <v>28770</v>
      </c>
      <c r="B3526" s="511" t="s">
        <v>24413</v>
      </c>
      <c r="C3526" s="511" t="s">
        <v>36</v>
      </c>
      <c r="D3526" s="78" t="s">
        <v>68971</v>
      </c>
    </row>
    <row r="3527" spans="1:4" ht="13.5">
      <c r="A3527" s="511" t="s">
        <v>28771</v>
      </c>
      <c r="B3527" s="511" t="s">
        <v>24414</v>
      </c>
      <c r="C3527" s="511" t="s">
        <v>36</v>
      </c>
      <c r="D3527" s="78" t="s">
        <v>68972</v>
      </c>
    </row>
    <row r="3528" spans="1:4" ht="13.5">
      <c r="A3528" s="511" t="s">
        <v>28772</v>
      </c>
      <c r="B3528" s="511" t="s">
        <v>24415</v>
      </c>
      <c r="C3528" s="511" t="s">
        <v>36</v>
      </c>
      <c r="D3528" s="78" t="s">
        <v>68973</v>
      </c>
    </row>
    <row r="3529" spans="1:4" ht="13.5">
      <c r="A3529" s="511" t="s">
        <v>28773</v>
      </c>
      <c r="B3529" s="511" t="s">
        <v>24416</v>
      </c>
      <c r="C3529" s="511" t="s">
        <v>36</v>
      </c>
      <c r="D3529" s="78" t="s">
        <v>68974</v>
      </c>
    </row>
    <row r="3530" spans="1:4" ht="13.5">
      <c r="A3530" s="511" t="s">
        <v>28774</v>
      </c>
      <c r="B3530" s="511" t="s">
        <v>24417</v>
      </c>
      <c r="C3530" s="511" t="s">
        <v>36</v>
      </c>
      <c r="D3530" s="78" t="s">
        <v>68975</v>
      </c>
    </row>
    <row r="3531" spans="1:4" ht="13.5">
      <c r="A3531" s="511" t="s">
        <v>28775</v>
      </c>
      <c r="B3531" s="511" t="s">
        <v>24418</v>
      </c>
      <c r="C3531" s="511" t="s">
        <v>36</v>
      </c>
      <c r="D3531" s="78" t="s">
        <v>68976</v>
      </c>
    </row>
    <row r="3532" spans="1:4" ht="13.5">
      <c r="A3532" s="511" t="s">
        <v>28776</v>
      </c>
      <c r="B3532" s="511" t="s">
        <v>24419</v>
      </c>
      <c r="C3532" s="511" t="s">
        <v>36</v>
      </c>
      <c r="D3532" s="78" t="s">
        <v>68977</v>
      </c>
    </row>
    <row r="3533" spans="1:4" ht="13.5">
      <c r="A3533" s="511" t="s">
        <v>28777</v>
      </c>
      <c r="B3533" s="511" t="s">
        <v>24420</v>
      </c>
      <c r="C3533" s="511" t="s">
        <v>36</v>
      </c>
      <c r="D3533" s="78" t="s">
        <v>53504</v>
      </c>
    </row>
    <row r="3534" spans="1:4" ht="13.5">
      <c r="A3534" s="511" t="s">
        <v>28778</v>
      </c>
      <c r="B3534" s="511" t="s">
        <v>24421</v>
      </c>
      <c r="C3534" s="511" t="s">
        <v>36</v>
      </c>
      <c r="D3534" s="78" t="s">
        <v>56694</v>
      </c>
    </row>
    <row r="3535" spans="1:4" ht="13.5">
      <c r="A3535" s="511" t="s">
        <v>28779</v>
      </c>
      <c r="B3535" s="511" t="s">
        <v>24422</v>
      </c>
      <c r="C3535" s="511" t="s">
        <v>36</v>
      </c>
      <c r="D3535" s="78" t="s">
        <v>60819</v>
      </c>
    </row>
    <row r="3536" spans="1:4" ht="13.5">
      <c r="A3536" s="511" t="s">
        <v>28780</v>
      </c>
      <c r="B3536" s="511" t="s">
        <v>24423</v>
      </c>
      <c r="C3536" s="511" t="s">
        <v>36</v>
      </c>
      <c r="D3536" s="78" t="s">
        <v>68978</v>
      </c>
    </row>
    <row r="3537" spans="1:4" ht="13.5">
      <c r="A3537" s="511" t="s">
        <v>28781</v>
      </c>
      <c r="B3537" s="511" t="s">
        <v>24424</v>
      </c>
      <c r="C3537" s="511" t="s">
        <v>36</v>
      </c>
      <c r="D3537" s="78" t="s">
        <v>53450</v>
      </c>
    </row>
    <row r="3538" spans="1:4" ht="13.5">
      <c r="A3538" s="511" t="s">
        <v>28782</v>
      </c>
      <c r="B3538" s="511" t="s">
        <v>24425</v>
      </c>
      <c r="C3538" s="511" t="s">
        <v>36</v>
      </c>
      <c r="D3538" s="78" t="s">
        <v>68979</v>
      </c>
    </row>
    <row r="3539" spans="1:4" ht="13.5">
      <c r="A3539" s="511" t="s">
        <v>28783</v>
      </c>
      <c r="B3539" s="511" t="s">
        <v>24426</v>
      </c>
      <c r="C3539" s="511" t="s">
        <v>36</v>
      </c>
      <c r="D3539" s="78" t="s">
        <v>68980</v>
      </c>
    </row>
    <row r="3540" spans="1:4" ht="13.5">
      <c r="A3540" s="511" t="s">
        <v>28784</v>
      </c>
      <c r="B3540" s="511" t="s">
        <v>24427</v>
      </c>
      <c r="C3540" s="511" t="s">
        <v>36</v>
      </c>
      <c r="D3540" s="78" t="s">
        <v>68981</v>
      </c>
    </row>
    <row r="3541" spans="1:4" ht="13.5">
      <c r="A3541" s="511" t="s">
        <v>28785</v>
      </c>
      <c r="B3541" s="511" t="s">
        <v>24428</v>
      </c>
      <c r="C3541" s="511" t="s">
        <v>36</v>
      </c>
      <c r="D3541" s="78" t="s">
        <v>68982</v>
      </c>
    </row>
    <row r="3542" spans="1:4" ht="13.5">
      <c r="A3542" s="511" t="s">
        <v>28786</v>
      </c>
      <c r="B3542" s="511" t="s">
        <v>24429</v>
      </c>
      <c r="C3542" s="511" t="s">
        <v>36</v>
      </c>
      <c r="D3542" s="78" t="s">
        <v>55343</v>
      </c>
    </row>
    <row r="3543" spans="1:4" ht="13.5">
      <c r="A3543" s="511" t="s">
        <v>28787</v>
      </c>
      <c r="B3543" s="511" t="s">
        <v>24430</v>
      </c>
      <c r="C3543" s="511" t="s">
        <v>36</v>
      </c>
      <c r="D3543" s="78" t="s">
        <v>61256</v>
      </c>
    </row>
    <row r="3544" spans="1:4" ht="13.5">
      <c r="A3544" s="511" t="s">
        <v>28788</v>
      </c>
      <c r="B3544" s="511" t="s">
        <v>24431</v>
      </c>
      <c r="C3544" s="511" t="s">
        <v>36</v>
      </c>
      <c r="D3544" s="78" t="s">
        <v>68983</v>
      </c>
    </row>
    <row r="3545" spans="1:4" ht="13.5">
      <c r="A3545" s="511" t="s">
        <v>28789</v>
      </c>
      <c r="B3545" s="511" t="s">
        <v>24432</v>
      </c>
      <c r="C3545" s="511" t="s">
        <v>36</v>
      </c>
      <c r="D3545" s="78" t="s">
        <v>68984</v>
      </c>
    </row>
    <row r="3546" spans="1:4" ht="13.5">
      <c r="A3546" s="511" t="s">
        <v>28790</v>
      </c>
      <c r="B3546" s="511" t="s">
        <v>24433</v>
      </c>
      <c r="C3546" s="511" t="s">
        <v>36</v>
      </c>
      <c r="D3546" s="78" t="s">
        <v>68985</v>
      </c>
    </row>
    <row r="3547" spans="1:4" ht="13.5">
      <c r="A3547" s="511" t="s">
        <v>28791</v>
      </c>
      <c r="B3547" s="511" t="s">
        <v>53445</v>
      </c>
      <c r="C3547" s="511" t="s">
        <v>36</v>
      </c>
      <c r="D3547" s="78" t="s">
        <v>68986</v>
      </c>
    </row>
    <row r="3548" spans="1:4" ht="13.5">
      <c r="A3548" s="511" t="s">
        <v>28792</v>
      </c>
      <c r="B3548" s="511" t="s">
        <v>24434</v>
      </c>
      <c r="C3548" s="511" t="s">
        <v>36</v>
      </c>
      <c r="D3548" s="78" t="s">
        <v>58878</v>
      </c>
    </row>
    <row r="3549" spans="1:4" ht="13.5">
      <c r="A3549" s="511" t="s">
        <v>28793</v>
      </c>
      <c r="B3549" s="511" t="s">
        <v>24435</v>
      </c>
      <c r="C3549" s="511" t="s">
        <v>36</v>
      </c>
      <c r="D3549" s="78" t="s">
        <v>58177</v>
      </c>
    </row>
    <row r="3550" spans="1:4" ht="13.5">
      <c r="A3550" s="511" t="s">
        <v>28794</v>
      </c>
      <c r="B3550" s="511" t="s">
        <v>24436</v>
      </c>
      <c r="C3550" s="511" t="s">
        <v>36</v>
      </c>
      <c r="D3550" s="78" t="s">
        <v>68987</v>
      </c>
    </row>
    <row r="3551" spans="1:4" ht="13.5">
      <c r="A3551" s="511" t="s">
        <v>28795</v>
      </c>
      <c r="B3551" s="511" t="s">
        <v>24437</v>
      </c>
      <c r="C3551" s="511" t="s">
        <v>36</v>
      </c>
      <c r="D3551" s="78" t="s">
        <v>55846</v>
      </c>
    </row>
    <row r="3552" spans="1:4" ht="13.5">
      <c r="A3552" s="511" t="s">
        <v>28796</v>
      </c>
      <c r="B3552" s="511" t="s">
        <v>24438</v>
      </c>
      <c r="C3552" s="511" t="s">
        <v>36</v>
      </c>
      <c r="D3552" s="78" t="s">
        <v>68988</v>
      </c>
    </row>
    <row r="3553" spans="1:4" ht="13.5">
      <c r="A3553" s="511" t="s">
        <v>28797</v>
      </c>
      <c r="B3553" s="511" t="s">
        <v>24439</v>
      </c>
      <c r="C3553" s="511" t="s">
        <v>36</v>
      </c>
      <c r="D3553" s="78" t="s">
        <v>59564</v>
      </c>
    </row>
    <row r="3554" spans="1:4" ht="13.5">
      <c r="A3554" s="511" t="s">
        <v>28798</v>
      </c>
      <c r="B3554" s="511" t="s">
        <v>24440</v>
      </c>
      <c r="C3554" s="511" t="s">
        <v>36</v>
      </c>
      <c r="D3554" s="78" t="s">
        <v>68989</v>
      </c>
    </row>
    <row r="3555" spans="1:4" ht="13.5">
      <c r="A3555" s="511" t="s">
        <v>28799</v>
      </c>
      <c r="B3555" s="511" t="s">
        <v>24441</v>
      </c>
      <c r="C3555" s="511" t="s">
        <v>36</v>
      </c>
      <c r="D3555" s="78" t="s">
        <v>54688</v>
      </c>
    </row>
    <row r="3556" spans="1:4" ht="13.5">
      <c r="A3556" s="511" t="s">
        <v>28800</v>
      </c>
      <c r="B3556" s="511" t="s">
        <v>24442</v>
      </c>
      <c r="C3556" s="511" t="s">
        <v>36</v>
      </c>
      <c r="D3556" s="78" t="s">
        <v>56541</v>
      </c>
    </row>
    <row r="3557" spans="1:4" ht="13.5">
      <c r="A3557" s="511" t="s">
        <v>28801</v>
      </c>
      <c r="B3557" s="511" t="s">
        <v>24443</v>
      </c>
      <c r="C3557" s="511" t="s">
        <v>36</v>
      </c>
      <c r="D3557" s="78" t="s">
        <v>55331</v>
      </c>
    </row>
    <row r="3558" spans="1:4" ht="13.5">
      <c r="A3558" s="511" t="s">
        <v>28802</v>
      </c>
      <c r="B3558" s="511" t="s">
        <v>24444</v>
      </c>
      <c r="C3558" s="511" t="s">
        <v>36</v>
      </c>
      <c r="D3558" s="78" t="s">
        <v>65298</v>
      </c>
    </row>
    <row r="3559" spans="1:4" ht="13.5">
      <c r="A3559" s="511" t="s">
        <v>28803</v>
      </c>
      <c r="B3559" s="511" t="s">
        <v>24445</v>
      </c>
      <c r="C3559" s="511" t="s">
        <v>36</v>
      </c>
      <c r="D3559" s="78" t="s">
        <v>68989</v>
      </c>
    </row>
    <row r="3560" spans="1:4" ht="13.5">
      <c r="A3560" s="511" t="s">
        <v>28804</v>
      </c>
      <c r="B3560" s="511" t="s">
        <v>24446</v>
      </c>
      <c r="C3560" s="511" t="s">
        <v>36</v>
      </c>
      <c r="D3560" s="78" t="s">
        <v>68990</v>
      </c>
    </row>
    <row r="3561" spans="1:4" ht="13.5">
      <c r="A3561" s="511" t="s">
        <v>28805</v>
      </c>
      <c r="B3561" s="511" t="s">
        <v>24447</v>
      </c>
      <c r="C3561" s="511" t="s">
        <v>36</v>
      </c>
      <c r="D3561" s="78" t="s">
        <v>68991</v>
      </c>
    </row>
    <row r="3562" spans="1:4" ht="13.5">
      <c r="A3562" s="511" t="s">
        <v>28806</v>
      </c>
      <c r="B3562" s="511" t="s">
        <v>24448</v>
      </c>
      <c r="C3562" s="511" t="s">
        <v>36</v>
      </c>
      <c r="D3562" s="78" t="s">
        <v>68992</v>
      </c>
    </row>
    <row r="3563" spans="1:4" ht="13.5">
      <c r="A3563" s="511" t="s">
        <v>28807</v>
      </c>
      <c r="B3563" s="511" t="s">
        <v>24449</v>
      </c>
      <c r="C3563" s="511" t="s">
        <v>36</v>
      </c>
      <c r="D3563" s="78" t="s">
        <v>56761</v>
      </c>
    </row>
    <row r="3564" spans="1:4" ht="13.5">
      <c r="A3564" s="511" t="s">
        <v>28808</v>
      </c>
      <c r="B3564" s="511" t="s">
        <v>24450</v>
      </c>
      <c r="C3564" s="511" t="s">
        <v>36</v>
      </c>
      <c r="D3564" s="78" t="s">
        <v>68399</v>
      </c>
    </row>
    <row r="3565" spans="1:4" ht="13.5">
      <c r="A3565" s="511" t="s">
        <v>28809</v>
      </c>
      <c r="B3565" s="511" t="s">
        <v>24451</v>
      </c>
      <c r="C3565" s="511" t="s">
        <v>36</v>
      </c>
      <c r="D3565" s="78" t="s">
        <v>56398</v>
      </c>
    </row>
    <row r="3566" spans="1:4" ht="13.5">
      <c r="A3566" s="511" t="s">
        <v>28810</v>
      </c>
      <c r="B3566" s="511" t="s">
        <v>24452</v>
      </c>
      <c r="C3566" s="511" t="s">
        <v>36</v>
      </c>
      <c r="D3566" s="78" t="s">
        <v>62843</v>
      </c>
    </row>
    <row r="3567" spans="1:4" ht="13.5">
      <c r="A3567" s="511" t="s">
        <v>28811</v>
      </c>
      <c r="B3567" s="511" t="s">
        <v>24453</v>
      </c>
      <c r="C3567" s="511" t="s">
        <v>36</v>
      </c>
      <c r="D3567" s="78" t="s">
        <v>68993</v>
      </c>
    </row>
    <row r="3568" spans="1:4" ht="13.5">
      <c r="A3568" s="511" t="s">
        <v>28812</v>
      </c>
      <c r="B3568" s="511" t="s">
        <v>24454</v>
      </c>
      <c r="C3568" s="511" t="s">
        <v>36</v>
      </c>
      <c r="D3568" s="78" t="s">
        <v>68994</v>
      </c>
    </row>
    <row r="3569" spans="1:4" ht="13.5">
      <c r="A3569" s="511" t="s">
        <v>28813</v>
      </c>
      <c r="B3569" s="511" t="s">
        <v>24455</v>
      </c>
      <c r="C3569" s="511" t="s">
        <v>36</v>
      </c>
      <c r="D3569" s="78" t="s">
        <v>68995</v>
      </c>
    </row>
    <row r="3570" spans="1:4" ht="13.5">
      <c r="A3570" s="511" t="s">
        <v>28814</v>
      </c>
      <c r="B3570" s="511" t="s">
        <v>24456</v>
      </c>
      <c r="C3570" s="511" t="s">
        <v>36</v>
      </c>
      <c r="D3570" s="78" t="s">
        <v>68996</v>
      </c>
    </row>
    <row r="3571" spans="1:4" ht="13.5">
      <c r="A3571" s="511" t="s">
        <v>28815</v>
      </c>
      <c r="B3571" s="511" t="s">
        <v>24457</v>
      </c>
      <c r="C3571" s="511" t="s">
        <v>36</v>
      </c>
      <c r="D3571" s="78" t="s">
        <v>68997</v>
      </c>
    </row>
    <row r="3572" spans="1:4" ht="13.5">
      <c r="A3572" s="511" t="s">
        <v>28816</v>
      </c>
      <c r="B3572" s="511" t="s">
        <v>24458</v>
      </c>
      <c r="C3572" s="511" t="s">
        <v>36</v>
      </c>
      <c r="D3572" s="78" t="s">
        <v>49455</v>
      </c>
    </row>
    <row r="3573" spans="1:4" ht="13.5">
      <c r="A3573" s="511" t="s">
        <v>28817</v>
      </c>
      <c r="B3573" s="511" t="s">
        <v>24459</v>
      </c>
      <c r="C3573" s="511" t="s">
        <v>36</v>
      </c>
      <c r="D3573" s="78" t="s">
        <v>63217</v>
      </c>
    </row>
    <row r="3574" spans="1:4" ht="13.5">
      <c r="A3574" s="511" t="s">
        <v>28818</v>
      </c>
      <c r="B3574" s="511" t="s">
        <v>24460</v>
      </c>
      <c r="C3574" s="511" t="s">
        <v>36</v>
      </c>
      <c r="D3574" s="78" t="s">
        <v>56282</v>
      </c>
    </row>
    <row r="3575" spans="1:4" ht="13.5">
      <c r="A3575" s="511" t="s">
        <v>28819</v>
      </c>
      <c r="B3575" s="511" t="s">
        <v>24461</v>
      </c>
      <c r="C3575" s="511" t="s">
        <v>36</v>
      </c>
      <c r="D3575" s="78" t="s">
        <v>65867</v>
      </c>
    </row>
    <row r="3576" spans="1:4" ht="13.5">
      <c r="A3576" s="511" t="s">
        <v>28820</v>
      </c>
      <c r="B3576" s="511" t="s">
        <v>24462</v>
      </c>
      <c r="C3576" s="511" t="s">
        <v>36</v>
      </c>
      <c r="D3576" s="78" t="s">
        <v>62892</v>
      </c>
    </row>
    <row r="3577" spans="1:4" ht="13.5">
      <c r="A3577" s="511" t="s">
        <v>28821</v>
      </c>
      <c r="B3577" s="511" t="s">
        <v>24463</v>
      </c>
      <c r="C3577" s="511" t="s">
        <v>36</v>
      </c>
      <c r="D3577" s="78" t="s">
        <v>68525</v>
      </c>
    </row>
    <row r="3578" spans="1:4" ht="13.5">
      <c r="A3578" s="511" t="s">
        <v>28822</v>
      </c>
      <c r="B3578" s="511" t="s">
        <v>24464</v>
      </c>
      <c r="C3578" s="511" t="s">
        <v>36</v>
      </c>
      <c r="D3578" s="78" t="s">
        <v>68998</v>
      </c>
    </row>
    <row r="3579" spans="1:4" ht="13.5">
      <c r="A3579" s="511" t="s">
        <v>28823</v>
      </c>
      <c r="B3579" s="511" t="s">
        <v>24465</v>
      </c>
      <c r="C3579" s="511" t="s">
        <v>36</v>
      </c>
      <c r="D3579" s="78" t="s">
        <v>68999</v>
      </c>
    </row>
    <row r="3580" spans="1:4" ht="13.5">
      <c r="A3580" s="511" t="s">
        <v>28824</v>
      </c>
      <c r="B3580" s="511" t="s">
        <v>24466</v>
      </c>
      <c r="C3580" s="511" t="s">
        <v>36</v>
      </c>
      <c r="D3580" s="78" t="s">
        <v>69000</v>
      </c>
    </row>
    <row r="3581" spans="1:4" ht="13.5">
      <c r="A3581" s="511" t="s">
        <v>28825</v>
      </c>
      <c r="B3581" s="511" t="s">
        <v>24467</v>
      </c>
      <c r="C3581" s="511" t="s">
        <v>36</v>
      </c>
      <c r="D3581" s="78" t="s">
        <v>69001</v>
      </c>
    </row>
    <row r="3582" spans="1:4" ht="13.5">
      <c r="A3582" s="511" t="s">
        <v>28826</v>
      </c>
      <c r="B3582" s="511" t="s">
        <v>24468</v>
      </c>
      <c r="C3582" s="511" t="s">
        <v>36</v>
      </c>
      <c r="D3582" s="78" t="s">
        <v>58968</v>
      </c>
    </row>
    <row r="3583" spans="1:4" ht="13.5">
      <c r="A3583" s="511" t="s">
        <v>28827</v>
      </c>
      <c r="B3583" s="511" t="s">
        <v>24469</v>
      </c>
      <c r="C3583" s="511" t="s">
        <v>36</v>
      </c>
      <c r="D3583" s="78" t="s">
        <v>55319</v>
      </c>
    </row>
    <row r="3584" spans="1:4" ht="13.5">
      <c r="A3584" s="511" t="s">
        <v>28828</v>
      </c>
      <c r="B3584" s="511" t="s">
        <v>24470</v>
      </c>
      <c r="C3584" s="511" t="s">
        <v>36</v>
      </c>
      <c r="D3584" s="78" t="s">
        <v>69002</v>
      </c>
    </row>
    <row r="3585" spans="1:4" ht="13.5">
      <c r="A3585" s="511" t="s">
        <v>28829</v>
      </c>
      <c r="B3585" s="511" t="s">
        <v>24471</v>
      </c>
      <c r="C3585" s="511" t="s">
        <v>36</v>
      </c>
      <c r="D3585" s="78" t="s">
        <v>69003</v>
      </c>
    </row>
    <row r="3586" spans="1:4" ht="13.5">
      <c r="A3586" s="511" t="s">
        <v>28830</v>
      </c>
      <c r="B3586" s="511" t="s">
        <v>24472</v>
      </c>
      <c r="C3586" s="511" t="s">
        <v>36</v>
      </c>
      <c r="D3586" s="78" t="s">
        <v>66220</v>
      </c>
    </row>
    <row r="3587" spans="1:4" ht="13.5">
      <c r="A3587" s="511" t="s">
        <v>28831</v>
      </c>
      <c r="B3587" s="511" t="s">
        <v>24473</v>
      </c>
      <c r="C3587" s="511" t="s">
        <v>36</v>
      </c>
      <c r="D3587" s="78" t="s">
        <v>69004</v>
      </c>
    </row>
    <row r="3588" spans="1:4" ht="13.5">
      <c r="A3588" s="511" t="s">
        <v>28832</v>
      </c>
      <c r="B3588" s="511" t="s">
        <v>24474</v>
      </c>
      <c r="C3588" s="511" t="s">
        <v>36</v>
      </c>
      <c r="D3588" s="78" t="s">
        <v>69005</v>
      </c>
    </row>
    <row r="3589" spans="1:4" ht="13.5">
      <c r="A3589" s="511" t="s">
        <v>28833</v>
      </c>
      <c r="B3589" s="511" t="s">
        <v>24475</v>
      </c>
      <c r="C3589" s="511" t="s">
        <v>36</v>
      </c>
      <c r="D3589" s="78" t="s">
        <v>69006</v>
      </c>
    </row>
    <row r="3590" spans="1:4" ht="13.5">
      <c r="A3590" s="511" t="s">
        <v>28834</v>
      </c>
      <c r="B3590" s="511" t="s">
        <v>24476</v>
      </c>
      <c r="C3590" s="511" t="s">
        <v>36</v>
      </c>
      <c r="D3590" s="78" t="s">
        <v>57270</v>
      </c>
    </row>
    <row r="3591" spans="1:4" ht="13.5">
      <c r="A3591" s="511" t="s">
        <v>28835</v>
      </c>
      <c r="B3591" s="511" t="s">
        <v>24477</v>
      </c>
      <c r="C3591" s="511" t="s">
        <v>36</v>
      </c>
      <c r="D3591" s="78" t="s">
        <v>29796</v>
      </c>
    </row>
    <row r="3592" spans="1:4" ht="13.5">
      <c r="A3592" s="511" t="s">
        <v>28836</v>
      </c>
      <c r="B3592" s="511" t="s">
        <v>24478</v>
      </c>
      <c r="C3592" s="511" t="s">
        <v>36</v>
      </c>
      <c r="D3592" s="78" t="s">
        <v>56603</v>
      </c>
    </row>
    <row r="3593" spans="1:4" ht="13.5">
      <c r="A3593" s="511" t="s">
        <v>28837</v>
      </c>
      <c r="B3593" s="511" t="s">
        <v>24479</v>
      </c>
      <c r="C3593" s="511" t="s">
        <v>36</v>
      </c>
      <c r="D3593" s="78" t="s">
        <v>69007</v>
      </c>
    </row>
    <row r="3594" spans="1:4" ht="13.5">
      <c r="A3594" s="511" t="s">
        <v>28838</v>
      </c>
      <c r="B3594" s="511" t="s">
        <v>24480</v>
      </c>
      <c r="C3594" s="511" t="s">
        <v>36</v>
      </c>
      <c r="D3594" s="78" t="s">
        <v>62822</v>
      </c>
    </row>
    <row r="3595" spans="1:4" ht="13.5">
      <c r="A3595" s="511" t="s">
        <v>28839</v>
      </c>
      <c r="B3595" s="511" t="s">
        <v>24481</v>
      </c>
      <c r="C3595" s="511" t="s">
        <v>36</v>
      </c>
      <c r="D3595" s="78" t="s">
        <v>51199</v>
      </c>
    </row>
    <row r="3596" spans="1:4" ht="13.5">
      <c r="A3596" s="511" t="s">
        <v>28840</v>
      </c>
      <c r="B3596" s="511" t="s">
        <v>24482</v>
      </c>
      <c r="C3596" s="511" t="s">
        <v>36</v>
      </c>
      <c r="D3596" s="78" t="s">
        <v>66682</v>
      </c>
    </row>
    <row r="3597" spans="1:4" ht="13.5">
      <c r="A3597" s="511" t="s">
        <v>28841</v>
      </c>
      <c r="B3597" s="511" t="s">
        <v>24483</v>
      </c>
      <c r="C3597" s="511" t="s">
        <v>36</v>
      </c>
      <c r="D3597" s="78" t="s">
        <v>56905</v>
      </c>
    </row>
    <row r="3598" spans="1:4" ht="13.5">
      <c r="A3598" s="511" t="s">
        <v>28842</v>
      </c>
      <c r="B3598" s="511" t="s">
        <v>24484</v>
      </c>
      <c r="C3598" s="511" t="s">
        <v>36</v>
      </c>
      <c r="D3598" s="78" t="s">
        <v>68441</v>
      </c>
    </row>
    <row r="3599" spans="1:4" ht="13.5">
      <c r="A3599" s="511" t="s">
        <v>28843</v>
      </c>
      <c r="B3599" s="511" t="s">
        <v>24485</v>
      </c>
      <c r="C3599" s="511" t="s">
        <v>36</v>
      </c>
      <c r="D3599" s="78" t="s">
        <v>56407</v>
      </c>
    </row>
    <row r="3600" spans="1:4" ht="13.5">
      <c r="A3600" s="511" t="s">
        <v>28844</v>
      </c>
      <c r="B3600" s="511" t="s">
        <v>24486</v>
      </c>
      <c r="C3600" s="511" t="s">
        <v>36</v>
      </c>
      <c r="D3600" s="78" t="s">
        <v>65862</v>
      </c>
    </row>
    <row r="3601" spans="1:4" ht="13.5">
      <c r="A3601" s="511" t="s">
        <v>28845</v>
      </c>
      <c r="B3601" s="511" t="s">
        <v>24487</v>
      </c>
      <c r="C3601" s="511" t="s">
        <v>36</v>
      </c>
      <c r="D3601" s="78" t="s">
        <v>60385</v>
      </c>
    </row>
    <row r="3602" spans="1:4" ht="13.5">
      <c r="A3602" s="511" t="s">
        <v>28846</v>
      </c>
      <c r="B3602" s="511" t="s">
        <v>24488</v>
      </c>
      <c r="C3602" s="511" t="s">
        <v>36</v>
      </c>
      <c r="D3602" s="78" t="s">
        <v>69008</v>
      </c>
    </row>
    <row r="3603" spans="1:4" ht="13.5">
      <c r="A3603" s="511" t="s">
        <v>28847</v>
      </c>
      <c r="B3603" s="511" t="s">
        <v>24489</v>
      </c>
      <c r="C3603" s="511" t="s">
        <v>36</v>
      </c>
      <c r="D3603" s="78" t="s">
        <v>61539</v>
      </c>
    </row>
    <row r="3604" spans="1:4" ht="13.5">
      <c r="A3604" s="511" t="s">
        <v>28848</v>
      </c>
      <c r="B3604" s="511" t="s">
        <v>24490</v>
      </c>
      <c r="C3604" s="511" t="s">
        <v>36</v>
      </c>
      <c r="D3604" s="78" t="s">
        <v>57691</v>
      </c>
    </row>
    <row r="3605" spans="1:4" ht="13.5">
      <c r="A3605" s="511" t="s">
        <v>28849</v>
      </c>
      <c r="B3605" s="511" t="s">
        <v>24491</v>
      </c>
      <c r="C3605" s="511" t="s">
        <v>36</v>
      </c>
      <c r="D3605" s="78" t="s">
        <v>69009</v>
      </c>
    </row>
    <row r="3606" spans="1:4" ht="13.5">
      <c r="A3606" s="511" t="s">
        <v>28850</v>
      </c>
      <c r="B3606" s="511" t="s">
        <v>69010</v>
      </c>
      <c r="C3606" s="511" t="s">
        <v>36</v>
      </c>
      <c r="D3606" s="78" t="s">
        <v>69011</v>
      </c>
    </row>
    <row r="3607" spans="1:4" ht="13.5">
      <c r="A3607" s="511" t="s">
        <v>28851</v>
      </c>
      <c r="B3607" s="511" t="s">
        <v>69012</v>
      </c>
      <c r="C3607" s="511" t="s">
        <v>36</v>
      </c>
      <c r="D3607" s="78" t="s">
        <v>69013</v>
      </c>
    </row>
    <row r="3608" spans="1:4" ht="13.5">
      <c r="A3608" s="511" t="s">
        <v>28852</v>
      </c>
      <c r="B3608" s="511" t="s">
        <v>69014</v>
      </c>
      <c r="C3608" s="511" t="s">
        <v>36</v>
      </c>
      <c r="D3608" s="78" t="s">
        <v>59431</v>
      </c>
    </row>
    <row r="3609" spans="1:4" ht="13.5">
      <c r="A3609" s="511" t="s">
        <v>28853</v>
      </c>
      <c r="B3609" s="511" t="s">
        <v>69015</v>
      </c>
      <c r="C3609" s="511" t="s">
        <v>36</v>
      </c>
      <c r="D3609" s="78" t="s">
        <v>69016</v>
      </c>
    </row>
    <row r="3610" spans="1:4" ht="13.5">
      <c r="A3610" s="511" t="s">
        <v>28854</v>
      </c>
      <c r="B3610" s="511" t="s">
        <v>69017</v>
      </c>
      <c r="C3610" s="511" t="s">
        <v>36</v>
      </c>
      <c r="D3610" s="78" t="s">
        <v>68913</v>
      </c>
    </row>
    <row r="3611" spans="1:4" ht="13.5">
      <c r="A3611" s="511" t="s">
        <v>28855</v>
      </c>
      <c r="B3611" s="511" t="s">
        <v>69018</v>
      </c>
      <c r="C3611" s="511" t="s">
        <v>36</v>
      </c>
      <c r="D3611" s="78" t="s">
        <v>69019</v>
      </c>
    </row>
    <row r="3612" spans="1:4" ht="13.5">
      <c r="A3612" s="511" t="s">
        <v>28856</v>
      </c>
      <c r="B3612" s="511" t="s">
        <v>24492</v>
      </c>
      <c r="C3612" s="511" t="s">
        <v>36</v>
      </c>
      <c r="D3612" s="78" t="s">
        <v>69020</v>
      </c>
    </row>
    <row r="3613" spans="1:4" ht="13.5">
      <c r="A3613" s="511" t="s">
        <v>28857</v>
      </c>
      <c r="B3613" s="511" t="s">
        <v>24493</v>
      </c>
      <c r="C3613" s="511" t="s">
        <v>36</v>
      </c>
      <c r="D3613" s="78" t="s">
        <v>69021</v>
      </c>
    </row>
    <row r="3614" spans="1:4" ht="13.5">
      <c r="A3614" s="511" t="s">
        <v>28858</v>
      </c>
      <c r="B3614" s="511" t="s">
        <v>24494</v>
      </c>
      <c r="C3614" s="511" t="s">
        <v>36</v>
      </c>
      <c r="D3614" s="78" t="s">
        <v>69022</v>
      </c>
    </row>
    <row r="3615" spans="1:4" ht="13.5">
      <c r="A3615" s="511" t="s">
        <v>28859</v>
      </c>
      <c r="B3615" s="511" t="s">
        <v>24495</v>
      </c>
      <c r="C3615" s="511" t="s">
        <v>36</v>
      </c>
      <c r="D3615" s="78" t="s">
        <v>69023</v>
      </c>
    </row>
    <row r="3616" spans="1:4" ht="13.5">
      <c r="A3616" s="511" t="s">
        <v>28860</v>
      </c>
      <c r="B3616" s="511" t="s">
        <v>24496</v>
      </c>
      <c r="C3616" s="511" t="s">
        <v>36</v>
      </c>
      <c r="D3616" s="78" t="s">
        <v>69024</v>
      </c>
    </row>
    <row r="3617" spans="1:4" ht="13.5">
      <c r="A3617" s="511" t="s">
        <v>28861</v>
      </c>
      <c r="B3617" s="511" t="s">
        <v>24497</v>
      </c>
      <c r="C3617" s="511" t="s">
        <v>36</v>
      </c>
      <c r="D3617" s="78" t="s">
        <v>69025</v>
      </c>
    </row>
    <row r="3618" spans="1:4" ht="13.5">
      <c r="A3618" s="511" t="s">
        <v>28862</v>
      </c>
      <c r="B3618" s="511" t="s">
        <v>24498</v>
      </c>
      <c r="C3618" s="511" t="s">
        <v>36</v>
      </c>
      <c r="D3618" s="78" t="s">
        <v>69026</v>
      </c>
    </row>
    <row r="3619" spans="1:4" ht="13.5">
      <c r="A3619" s="511" t="s">
        <v>28863</v>
      </c>
      <c r="B3619" s="511" t="s">
        <v>24499</v>
      </c>
      <c r="C3619" s="511" t="s">
        <v>36</v>
      </c>
      <c r="D3619" s="78" t="s">
        <v>69027</v>
      </c>
    </row>
    <row r="3620" spans="1:4" ht="13.5">
      <c r="A3620" s="511" t="s">
        <v>28864</v>
      </c>
      <c r="B3620" s="511" t="s">
        <v>24500</v>
      </c>
      <c r="C3620" s="511" t="s">
        <v>36</v>
      </c>
      <c r="D3620" s="78" t="s">
        <v>69028</v>
      </c>
    </row>
    <row r="3621" spans="1:4" ht="13.5">
      <c r="A3621" s="511" t="s">
        <v>28865</v>
      </c>
      <c r="B3621" s="511" t="s">
        <v>24501</v>
      </c>
      <c r="C3621" s="511" t="s">
        <v>36</v>
      </c>
      <c r="D3621" s="78" t="s">
        <v>69029</v>
      </c>
    </row>
    <row r="3622" spans="1:4" ht="13.5">
      <c r="A3622" s="511" t="s">
        <v>28866</v>
      </c>
      <c r="B3622" s="511" t="s">
        <v>24502</v>
      </c>
      <c r="C3622" s="511" t="s">
        <v>36</v>
      </c>
      <c r="D3622" s="78" t="s">
        <v>69030</v>
      </c>
    </row>
    <row r="3623" spans="1:4" ht="13.5">
      <c r="A3623" s="511" t="s">
        <v>28867</v>
      </c>
      <c r="B3623" s="511" t="s">
        <v>24503</v>
      </c>
      <c r="C3623" s="511" t="s">
        <v>36</v>
      </c>
      <c r="D3623" s="78" t="s">
        <v>56741</v>
      </c>
    </row>
    <row r="3624" spans="1:4" ht="13.5">
      <c r="A3624" s="511" t="s">
        <v>28868</v>
      </c>
      <c r="B3624" s="511" t="s">
        <v>53451</v>
      </c>
      <c r="C3624" s="511" t="s">
        <v>36</v>
      </c>
      <c r="D3624" s="78" t="s">
        <v>69031</v>
      </c>
    </row>
    <row r="3625" spans="1:4" ht="13.5">
      <c r="A3625" s="511" t="s">
        <v>28869</v>
      </c>
      <c r="B3625" s="511" t="s">
        <v>53452</v>
      </c>
      <c r="C3625" s="511" t="s">
        <v>36</v>
      </c>
      <c r="D3625" s="78" t="s">
        <v>69032</v>
      </c>
    </row>
    <row r="3626" spans="1:4" ht="13.5">
      <c r="A3626" s="511" t="s">
        <v>28870</v>
      </c>
      <c r="B3626" s="511" t="s">
        <v>53453</v>
      </c>
      <c r="C3626" s="511" t="s">
        <v>36</v>
      </c>
      <c r="D3626" s="78" t="s">
        <v>69033</v>
      </c>
    </row>
    <row r="3627" spans="1:4" ht="13.5">
      <c r="A3627" s="511" t="s">
        <v>51177</v>
      </c>
      <c r="B3627" s="511" t="s">
        <v>51178</v>
      </c>
      <c r="C3627" s="511" t="s">
        <v>5</v>
      </c>
      <c r="D3627" s="78" t="s">
        <v>69034</v>
      </c>
    </row>
    <row r="3628" spans="1:4" ht="13.5">
      <c r="A3628" s="511" t="s">
        <v>51179</v>
      </c>
      <c r="B3628" s="511" t="s">
        <v>51180</v>
      </c>
      <c r="C3628" s="511" t="s">
        <v>36</v>
      </c>
      <c r="D3628" s="78" t="s">
        <v>63217</v>
      </c>
    </row>
    <row r="3629" spans="1:4" ht="13.5">
      <c r="A3629" s="511" t="s">
        <v>51181</v>
      </c>
      <c r="B3629" s="511" t="s">
        <v>51182</v>
      </c>
      <c r="C3629" s="511" t="s">
        <v>36</v>
      </c>
      <c r="D3629" s="78" t="s">
        <v>69035</v>
      </c>
    </row>
    <row r="3630" spans="1:4" ht="13.5">
      <c r="A3630" s="511" t="s">
        <v>51183</v>
      </c>
      <c r="B3630" s="511" t="s">
        <v>51184</v>
      </c>
      <c r="C3630" s="511" t="s">
        <v>36</v>
      </c>
      <c r="D3630" s="78" t="s">
        <v>68989</v>
      </c>
    </row>
    <row r="3631" spans="1:4" ht="13.5">
      <c r="A3631" s="511" t="s">
        <v>51185</v>
      </c>
      <c r="B3631" s="511" t="s">
        <v>51186</v>
      </c>
      <c r="C3631" s="511" t="s">
        <v>36</v>
      </c>
      <c r="D3631" s="78" t="s">
        <v>69036</v>
      </c>
    </row>
    <row r="3632" spans="1:4" ht="13.5">
      <c r="A3632" s="511" t="s">
        <v>69037</v>
      </c>
      <c r="B3632" s="511" t="s">
        <v>69038</v>
      </c>
      <c r="C3632" s="511" t="s">
        <v>36</v>
      </c>
      <c r="D3632" s="78" t="s">
        <v>59871</v>
      </c>
    </row>
    <row r="3633" spans="1:4" ht="13.5">
      <c r="A3633" s="511" t="s">
        <v>69039</v>
      </c>
      <c r="B3633" s="511" t="s">
        <v>69040</v>
      </c>
      <c r="C3633" s="511" t="s">
        <v>36</v>
      </c>
      <c r="D3633" s="78" t="s">
        <v>62119</v>
      </c>
    </row>
    <row r="3634" spans="1:4" ht="13.5">
      <c r="A3634" s="511" t="s">
        <v>69041</v>
      </c>
      <c r="B3634" s="511" t="s">
        <v>69042</v>
      </c>
      <c r="C3634" s="511" t="s">
        <v>36</v>
      </c>
      <c r="D3634" s="78" t="s">
        <v>55419</v>
      </c>
    </row>
    <row r="3635" spans="1:4" ht="13.5">
      <c r="A3635" s="511" t="s">
        <v>69043</v>
      </c>
      <c r="B3635" s="511" t="s">
        <v>69044</v>
      </c>
      <c r="C3635" s="511" t="s">
        <v>36</v>
      </c>
      <c r="D3635" s="78" t="s">
        <v>58507</v>
      </c>
    </row>
    <row r="3636" spans="1:4" ht="13.5">
      <c r="A3636" s="511" t="s">
        <v>51187</v>
      </c>
      <c r="B3636" s="511" t="s">
        <v>51188</v>
      </c>
      <c r="C3636" s="511" t="s">
        <v>36</v>
      </c>
      <c r="D3636" s="78" t="s">
        <v>57001</v>
      </c>
    </row>
    <row r="3637" spans="1:4" ht="13.5">
      <c r="A3637" s="511" t="s">
        <v>51189</v>
      </c>
      <c r="B3637" s="511" t="s">
        <v>51190</v>
      </c>
      <c r="C3637" s="511" t="s">
        <v>36</v>
      </c>
      <c r="D3637" s="78" t="s">
        <v>69045</v>
      </c>
    </row>
    <row r="3638" spans="1:4" ht="13.5">
      <c r="A3638" s="511" t="s">
        <v>51191</v>
      </c>
      <c r="B3638" s="511" t="s">
        <v>51192</v>
      </c>
      <c r="C3638" s="511" t="s">
        <v>36</v>
      </c>
      <c r="D3638" s="78" t="s">
        <v>58177</v>
      </c>
    </row>
    <row r="3639" spans="1:4" ht="13.5">
      <c r="A3639" s="511" t="s">
        <v>51193</v>
      </c>
      <c r="B3639" s="511" t="s">
        <v>51194</v>
      </c>
      <c r="C3639" s="511" t="s">
        <v>36</v>
      </c>
      <c r="D3639" s="78" t="s">
        <v>55346</v>
      </c>
    </row>
    <row r="3640" spans="1:4" ht="13.5">
      <c r="A3640" s="511" t="s">
        <v>69046</v>
      </c>
      <c r="B3640" s="511" t="s">
        <v>69047</v>
      </c>
      <c r="C3640" s="511" t="s">
        <v>36</v>
      </c>
      <c r="D3640" s="78" t="s">
        <v>61986</v>
      </c>
    </row>
    <row r="3641" spans="1:4" ht="13.5">
      <c r="A3641" s="511" t="s">
        <v>69048</v>
      </c>
      <c r="B3641" s="511" t="s">
        <v>69049</v>
      </c>
      <c r="C3641" s="511" t="s">
        <v>36</v>
      </c>
      <c r="D3641" s="78" t="s">
        <v>68435</v>
      </c>
    </row>
    <row r="3642" spans="1:4" ht="13.5">
      <c r="A3642" s="511" t="s">
        <v>69050</v>
      </c>
      <c r="B3642" s="511" t="s">
        <v>69051</v>
      </c>
      <c r="C3642" s="511" t="s">
        <v>36</v>
      </c>
      <c r="D3642" s="78" t="s">
        <v>61153</v>
      </c>
    </row>
    <row r="3643" spans="1:4" ht="13.5">
      <c r="A3643" s="511" t="s">
        <v>69052</v>
      </c>
      <c r="B3643" s="511" t="s">
        <v>69053</v>
      </c>
      <c r="C3643" s="511" t="s">
        <v>36</v>
      </c>
      <c r="D3643" s="78" t="s">
        <v>69054</v>
      </c>
    </row>
    <row r="3644" spans="1:4" ht="13.5">
      <c r="A3644" s="511" t="s">
        <v>53454</v>
      </c>
      <c r="B3644" s="511" t="s">
        <v>53455</v>
      </c>
      <c r="C3644" s="511" t="s">
        <v>36</v>
      </c>
      <c r="D3644" s="78" t="s">
        <v>69055</v>
      </c>
    </row>
    <row r="3645" spans="1:4" ht="13.5">
      <c r="A3645" s="511" t="s">
        <v>53456</v>
      </c>
      <c r="B3645" s="511" t="s">
        <v>53457</v>
      </c>
      <c r="C3645" s="511" t="s">
        <v>5</v>
      </c>
      <c r="D3645" s="78" t="s">
        <v>69056</v>
      </c>
    </row>
    <row r="3646" spans="1:4" ht="13.5">
      <c r="A3646" s="511" t="s">
        <v>53458</v>
      </c>
      <c r="B3646" s="511" t="s">
        <v>53459</v>
      </c>
      <c r="C3646" s="511" t="s">
        <v>5</v>
      </c>
      <c r="D3646" s="78" t="s">
        <v>69057</v>
      </c>
    </row>
    <row r="3647" spans="1:4" ht="13.5">
      <c r="A3647" s="511" t="s">
        <v>53460</v>
      </c>
      <c r="B3647" s="511" t="s">
        <v>53461</v>
      </c>
      <c r="C3647" s="511" t="s">
        <v>5</v>
      </c>
      <c r="D3647" s="78" t="s">
        <v>69058</v>
      </c>
    </row>
    <row r="3648" spans="1:4" ht="13.5">
      <c r="A3648" s="511" t="s">
        <v>53462</v>
      </c>
      <c r="B3648" s="511" t="s">
        <v>53463</v>
      </c>
      <c r="C3648" s="511" t="s">
        <v>5</v>
      </c>
      <c r="D3648" s="78" t="s">
        <v>69058</v>
      </c>
    </row>
    <row r="3649" spans="1:4" ht="13.5">
      <c r="A3649" s="511" t="s">
        <v>53464</v>
      </c>
      <c r="B3649" s="511" t="s">
        <v>53465</v>
      </c>
      <c r="C3649" s="511" t="s">
        <v>5</v>
      </c>
      <c r="D3649" s="78" t="s">
        <v>69058</v>
      </c>
    </row>
    <row r="3650" spans="1:4" ht="13.5">
      <c r="A3650" s="511" t="s">
        <v>53466</v>
      </c>
      <c r="B3650" s="511" t="s">
        <v>53467</v>
      </c>
      <c r="C3650" s="511" t="s">
        <v>5</v>
      </c>
      <c r="D3650" s="78" t="s">
        <v>69059</v>
      </c>
    </row>
    <row r="3651" spans="1:4" ht="13.5">
      <c r="A3651" s="511" t="s">
        <v>53468</v>
      </c>
      <c r="B3651" s="511" t="s">
        <v>53469</v>
      </c>
      <c r="C3651" s="511" t="s">
        <v>5</v>
      </c>
      <c r="D3651" s="78" t="s">
        <v>69060</v>
      </c>
    </row>
    <row r="3652" spans="1:4" ht="13.5">
      <c r="A3652" s="511" t="s">
        <v>53470</v>
      </c>
      <c r="B3652" s="511" t="s">
        <v>53471</v>
      </c>
      <c r="C3652" s="511" t="s">
        <v>5</v>
      </c>
      <c r="D3652" s="78" t="s">
        <v>69061</v>
      </c>
    </row>
    <row r="3653" spans="1:4" ht="13.5">
      <c r="A3653" s="511" t="s">
        <v>53472</v>
      </c>
      <c r="B3653" s="511" t="s">
        <v>53473</v>
      </c>
      <c r="C3653" s="511" t="s">
        <v>36</v>
      </c>
      <c r="D3653" s="78" t="s">
        <v>69062</v>
      </c>
    </row>
    <row r="3654" spans="1:4" ht="13.5">
      <c r="A3654" s="511" t="s">
        <v>53474</v>
      </c>
      <c r="B3654" s="511" t="s">
        <v>53475</v>
      </c>
      <c r="C3654" s="511" t="s">
        <v>5</v>
      </c>
      <c r="D3654" s="78" t="s">
        <v>65811</v>
      </c>
    </row>
    <row r="3655" spans="1:4" ht="13.5">
      <c r="A3655" s="511" t="s">
        <v>53476</v>
      </c>
      <c r="B3655" s="511" t="s">
        <v>53477</v>
      </c>
      <c r="C3655" s="511" t="s">
        <v>5</v>
      </c>
      <c r="D3655" s="78" t="s">
        <v>69063</v>
      </c>
    </row>
    <row r="3656" spans="1:4" ht="13.5">
      <c r="A3656" s="511" t="s">
        <v>53478</v>
      </c>
      <c r="B3656" s="511" t="s">
        <v>53479</v>
      </c>
      <c r="C3656" s="511" t="s">
        <v>5</v>
      </c>
      <c r="D3656" s="78" t="s">
        <v>69064</v>
      </c>
    </row>
    <row r="3657" spans="1:4" ht="13.5">
      <c r="A3657" s="511" t="s">
        <v>53480</v>
      </c>
      <c r="B3657" s="511" t="s">
        <v>53481</v>
      </c>
      <c r="C3657" s="511" t="s">
        <v>5</v>
      </c>
      <c r="D3657" s="78" t="s">
        <v>69064</v>
      </c>
    </row>
    <row r="3658" spans="1:4" ht="13.5">
      <c r="A3658" s="511" t="s">
        <v>53482</v>
      </c>
      <c r="B3658" s="511" t="s">
        <v>53483</v>
      </c>
      <c r="C3658" s="511" t="s">
        <v>5</v>
      </c>
      <c r="D3658" s="78" t="s">
        <v>69064</v>
      </c>
    </row>
    <row r="3659" spans="1:4" ht="13.5">
      <c r="A3659" s="511" t="s">
        <v>53484</v>
      </c>
      <c r="B3659" s="511" t="s">
        <v>53485</v>
      </c>
      <c r="C3659" s="511" t="s">
        <v>5</v>
      </c>
      <c r="D3659" s="78" t="s">
        <v>69065</v>
      </c>
    </row>
    <row r="3660" spans="1:4" ht="13.5">
      <c r="A3660" s="511" t="s">
        <v>53486</v>
      </c>
      <c r="B3660" s="511" t="s">
        <v>53487</v>
      </c>
      <c r="C3660" s="511" t="s">
        <v>5</v>
      </c>
      <c r="D3660" s="78" t="s">
        <v>69066</v>
      </c>
    </row>
    <row r="3661" spans="1:4" ht="13.5">
      <c r="A3661" s="511" t="s">
        <v>53488</v>
      </c>
      <c r="B3661" s="511" t="s">
        <v>53489</v>
      </c>
      <c r="C3661" s="511" t="s">
        <v>5</v>
      </c>
      <c r="D3661" s="78" t="s">
        <v>69067</v>
      </c>
    </row>
    <row r="3662" spans="1:4" ht="13.5">
      <c r="A3662" s="511" t="s">
        <v>69068</v>
      </c>
      <c r="B3662" s="511" t="s">
        <v>69069</v>
      </c>
      <c r="C3662" s="511" t="s">
        <v>36</v>
      </c>
      <c r="D3662" s="78" t="s">
        <v>69070</v>
      </c>
    </row>
    <row r="3663" spans="1:4" ht="13.5">
      <c r="A3663" s="511" t="s">
        <v>69071</v>
      </c>
      <c r="B3663" s="511" t="s">
        <v>69072</v>
      </c>
      <c r="C3663" s="511" t="s">
        <v>36</v>
      </c>
      <c r="D3663" s="78" t="s">
        <v>67155</v>
      </c>
    </row>
    <row r="3664" spans="1:4" ht="13.5">
      <c r="A3664" s="511" t="s">
        <v>69073</v>
      </c>
      <c r="B3664" s="511" t="s">
        <v>69074</v>
      </c>
      <c r="C3664" s="511" t="s">
        <v>36</v>
      </c>
      <c r="D3664" s="78" t="s">
        <v>56506</v>
      </c>
    </row>
    <row r="3665" spans="1:4" ht="13.5">
      <c r="A3665" s="511" t="s">
        <v>69075</v>
      </c>
      <c r="B3665" s="511" t="s">
        <v>69076</v>
      </c>
      <c r="C3665" s="511" t="s">
        <v>36</v>
      </c>
      <c r="D3665" s="78" t="s">
        <v>69077</v>
      </c>
    </row>
    <row r="3666" spans="1:4" ht="13.5">
      <c r="A3666" s="511" t="s">
        <v>69078</v>
      </c>
      <c r="B3666" s="511" t="s">
        <v>69079</v>
      </c>
      <c r="C3666" s="511" t="s">
        <v>36</v>
      </c>
      <c r="D3666" s="78" t="s">
        <v>69080</v>
      </c>
    </row>
    <row r="3667" spans="1:4" ht="13.5">
      <c r="A3667" s="511" t="s">
        <v>69081</v>
      </c>
      <c r="B3667" s="511" t="s">
        <v>69082</v>
      </c>
      <c r="C3667" s="511" t="s">
        <v>36</v>
      </c>
      <c r="D3667" s="78" t="s">
        <v>69083</v>
      </c>
    </row>
    <row r="3668" spans="1:4" ht="13.5">
      <c r="A3668" s="511" t="s">
        <v>69084</v>
      </c>
      <c r="B3668" s="511" t="s">
        <v>69085</v>
      </c>
      <c r="C3668" s="511" t="s">
        <v>36</v>
      </c>
      <c r="D3668" s="78" t="s">
        <v>56927</v>
      </c>
    </row>
    <row r="3669" spans="1:4" ht="13.5">
      <c r="A3669" s="511" t="s">
        <v>69086</v>
      </c>
      <c r="B3669" s="511" t="s">
        <v>69087</v>
      </c>
      <c r="C3669" s="511" t="s">
        <v>36</v>
      </c>
      <c r="D3669" s="78" t="s">
        <v>56877</v>
      </c>
    </row>
    <row r="3670" spans="1:4" ht="13.5">
      <c r="A3670" s="511" t="s">
        <v>69088</v>
      </c>
      <c r="B3670" s="511" t="s">
        <v>69089</v>
      </c>
      <c r="C3670" s="511" t="s">
        <v>36</v>
      </c>
      <c r="D3670" s="78" t="s">
        <v>69090</v>
      </c>
    </row>
    <row r="3671" spans="1:4" ht="13.5">
      <c r="A3671" s="511" t="s">
        <v>69091</v>
      </c>
      <c r="B3671" s="511" t="s">
        <v>69092</v>
      </c>
      <c r="C3671" s="511" t="s">
        <v>36</v>
      </c>
      <c r="D3671" s="78" t="s">
        <v>69093</v>
      </c>
    </row>
    <row r="3672" spans="1:4" ht="13.5">
      <c r="A3672" s="511" t="s">
        <v>69094</v>
      </c>
      <c r="B3672" s="511" t="s">
        <v>69095</v>
      </c>
      <c r="C3672" s="511" t="s">
        <v>36</v>
      </c>
      <c r="D3672" s="78" t="s">
        <v>69096</v>
      </c>
    </row>
    <row r="3673" spans="1:4" ht="13.5">
      <c r="A3673" s="511" t="s">
        <v>69097</v>
      </c>
      <c r="B3673" s="511" t="s">
        <v>69098</v>
      </c>
      <c r="C3673" s="511" t="s">
        <v>36</v>
      </c>
      <c r="D3673" s="78" t="s">
        <v>69099</v>
      </c>
    </row>
    <row r="3674" spans="1:4" ht="13.5">
      <c r="A3674" s="511" t="s">
        <v>28871</v>
      </c>
      <c r="B3674" s="511" t="s">
        <v>24504</v>
      </c>
      <c r="C3674" s="511" t="s">
        <v>5</v>
      </c>
      <c r="D3674" s="78" t="s">
        <v>55349</v>
      </c>
    </row>
    <row r="3675" spans="1:4" ht="13.5">
      <c r="A3675" s="511" t="s">
        <v>28872</v>
      </c>
      <c r="B3675" s="511" t="s">
        <v>24505</v>
      </c>
      <c r="C3675" s="511" t="s">
        <v>5</v>
      </c>
      <c r="D3675" s="78" t="s">
        <v>59099</v>
      </c>
    </row>
    <row r="3676" spans="1:4" ht="13.5">
      <c r="A3676" s="511" t="s">
        <v>28873</v>
      </c>
      <c r="B3676" s="511" t="s">
        <v>24506</v>
      </c>
      <c r="C3676" s="511" t="s">
        <v>5</v>
      </c>
      <c r="D3676" s="78" t="s">
        <v>58664</v>
      </c>
    </row>
    <row r="3677" spans="1:4" ht="13.5">
      <c r="A3677" s="511" t="s">
        <v>28874</v>
      </c>
      <c r="B3677" s="511" t="s">
        <v>24507</v>
      </c>
      <c r="C3677" s="511" t="s">
        <v>5</v>
      </c>
      <c r="D3677" s="78" t="s">
        <v>65558</v>
      </c>
    </row>
    <row r="3678" spans="1:4" ht="13.5">
      <c r="A3678" s="511" t="s">
        <v>28875</v>
      </c>
      <c r="B3678" s="511" t="s">
        <v>24508</v>
      </c>
      <c r="C3678" s="511" t="s">
        <v>5</v>
      </c>
      <c r="D3678" s="78" t="s">
        <v>29066</v>
      </c>
    </row>
    <row r="3679" spans="1:4" ht="13.5">
      <c r="A3679" s="511" t="s">
        <v>28876</v>
      </c>
      <c r="B3679" s="511" t="s">
        <v>24509</v>
      </c>
      <c r="C3679" s="511" t="s">
        <v>5</v>
      </c>
      <c r="D3679" s="78" t="s">
        <v>63643</v>
      </c>
    </row>
    <row r="3680" spans="1:4" ht="13.5">
      <c r="A3680" s="511" t="s">
        <v>28877</v>
      </c>
      <c r="B3680" s="511" t="s">
        <v>24510</v>
      </c>
      <c r="C3680" s="511" t="s">
        <v>5</v>
      </c>
      <c r="D3680" s="78" t="s">
        <v>60565</v>
      </c>
    </row>
    <row r="3681" spans="1:4" ht="13.5">
      <c r="A3681" s="511" t="s">
        <v>28878</v>
      </c>
      <c r="B3681" s="511" t="s">
        <v>24511</v>
      </c>
      <c r="C3681" s="511" t="s">
        <v>5</v>
      </c>
      <c r="D3681" s="78" t="s">
        <v>53505</v>
      </c>
    </row>
    <row r="3682" spans="1:4" ht="13.5">
      <c r="A3682" s="511" t="s">
        <v>28879</v>
      </c>
      <c r="B3682" s="511" t="s">
        <v>24512</v>
      </c>
      <c r="C3682" s="511" t="s">
        <v>5</v>
      </c>
      <c r="D3682" s="78" t="s">
        <v>63941</v>
      </c>
    </row>
    <row r="3683" spans="1:4" ht="13.5">
      <c r="A3683" s="511" t="s">
        <v>28880</v>
      </c>
      <c r="B3683" s="511" t="s">
        <v>24513</v>
      </c>
      <c r="C3683" s="511" t="s">
        <v>5</v>
      </c>
      <c r="D3683" s="78" t="s">
        <v>69100</v>
      </c>
    </row>
    <row r="3684" spans="1:4" ht="13.5">
      <c r="A3684" s="511" t="s">
        <v>28881</v>
      </c>
      <c r="B3684" s="511" t="s">
        <v>24514</v>
      </c>
      <c r="C3684" s="511" t="s">
        <v>5</v>
      </c>
      <c r="D3684" s="78" t="s">
        <v>58980</v>
      </c>
    </row>
    <row r="3685" spans="1:4" ht="13.5">
      <c r="A3685" s="511" t="s">
        <v>28882</v>
      </c>
      <c r="B3685" s="511" t="s">
        <v>24515</v>
      </c>
      <c r="C3685" s="511" t="s">
        <v>5</v>
      </c>
      <c r="D3685" s="78" t="s">
        <v>56784</v>
      </c>
    </row>
    <row r="3686" spans="1:4" ht="13.5">
      <c r="A3686" s="511" t="s">
        <v>28883</v>
      </c>
      <c r="B3686" s="511" t="s">
        <v>24516</v>
      </c>
      <c r="C3686" s="511" t="s">
        <v>5</v>
      </c>
      <c r="D3686" s="78" t="s">
        <v>58788</v>
      </c>
    </row>
    <row r="3687" spans="1:4" ht="13.5">
      <c r="A3687" s="511" t="s">
        <v>28884</v>
      </c>
      <c r="B3687" s="511" t="s">
        <v>24517</v>
      </c>
      <c r="C3687" s="511" t="s">
        <v>5</v>
      </c>
      <c r="D3687" s="78" t="s">
        <v>58472</v>
      </c>
    </row>
    <row r="3688" spans="1:4" ht="13.5">
      <c r="A3688" s="511" t="s">
        <v>28885</v>
      </c>
      <c r="B3688" s="511" t="s">
        <v>24518</v>
      </c>
      <c r="C3688" s="511" t="s">
        <v>5</v>
      </c>
      <c r="D3688" s="78" t="s">
        <v>52986</v>
      </c>
    </row>
    <row r="3689" spans="1:4" ht="13.5">
      <c r="A3689" s="511" t="s">
        <v>28886</v>
      </c>
      <c r="B3689" s="511" t="s">
        <v>24519</v>
      </c>
      <c r="C3689" s="511" t="s">
        <v>5</v>
      </c>
      <c r="D3689" s="78" t="s">
        <v>55843</v>
      </c>
    </row>
    <row r="3690" spans="1:4" ht="13.5">
      <c r="A3690" s="511" t="s">
        <v>28887</v>
      </c>
      <c r="B3690" s="511" t="s">
        <v>24520</v>
      </c>
      <c r="C3690" s="511" t="s">
        <v>5</v>
      </c>
      <c r="D3690" s="78" t="s">
        <v>50807</v>
      </c>
    </row>
    <row r="3691" spans="1:4" ht="13.5">
      <c r="A3691" s="511" t="s">
        <v>28888</v>
      </c>
      <c r="B3691" s="511" t="s">
        <v>24521</v>
      </c>
      <c r="C3691" s="511" t="s">
        <v>5</v>
      </c>
      <c r="D3691" s="78" t="s">
        <v>68103</v>
      </c>
    </row>
    <row r="3692" spans="1:4" ht="13.5">
      <c r="A3692" s="511" t="s">
        <v>28889</v>
      </c>
      <c r="B3692" s="511" t="s">
        <v>24522</v>
      </c>
      <c r="C3692" s="511" t="s">
        <v>5</v>
      </c>
      <c r="D3692" s="78" t="s">
        <v>59950</v>
      </c>
    </row>
    <row r="3693" spans="1:4" ht="13.5">
      <c r="A3693" s="511" t="s">
        <v>28890</v>
      </c>
      <c r="B3693" s="511" t="s">
        <v>24523</v>
      </c>
      <c r="C3693" s="511" t="s">
        <v>5</v>
      </c>
      <c r="D3693" s="78" t="s">
        <v>55485</v>
      </c>
    </row>
    <row r="3694" spans="1:4" ht="13.5">
      <c r="A3694" s="511" t="s">
        <v>28891</v>
      </c>
      <c r="B3694" s="511" t="s">
        <v>24524</v>
      </c>
      <c r="C3694" s="511" t="s">
        <v>5</v>
      </c>
      <c r="D3694" s="78" t="s">
        <v>23318</v>
      </c>
    </row>
    <row r="3695" spans="1:4" ht="13.5">
      <c r="A3695" s="511" t="s">
        <v>28892</v>
      </c>
      <c r="B3695" s="511" t="s">
        <v>24525</v>
      </c>
      <c r="C3695" s="511" t="s">
        <v>5</v>
      </c>
      <c r="D3695" s="78" t="s">
        <v>69101</v>
      </c>
    </row>
    <row r="3696" spans="1:4" ht="13.5">
      <c r="A3696" s="511" t="s">
        <v>28893</v>
      </c>
      <c r="B3696" s="511" t="s">
        <v>24526</v>
      </c>
      <c r="C3696" s="511" t="s">
        <v>5</v>
      </c>
      <c r="D3696" s="78" t="s">
        <v>56787</v>
      </c>
    </row>
    <row r="3697" spans="1:4" ht="13.5">
      <c r="A3697" s="511" t="s">
        <v>28894</v>
      </c>
      <c r="B3697" s="511" t="s">
        <v>24527</v>
      </c>
      <c r="C3697" s="511" t="s">
        <v>5</v>
      </c>
      <c r="D3697" s="78" t="s">
        <v>63550</v>
      </c>
    </row>
    <row r="3698" spans="1:4" ht="13.5">
      <c r="A3698" s="511" t="s">
        <v>28895</v>
      </c>
      <c r="B3698" s="511" t="s">
        <v>24528</v>
      </c>
      <c r="C3698" s="511" t="s">
        <v>5</v>
      </c>
      <c r="D3698" s="78" t="s">
        <v>56301</v>
      </c>
    </row>
    <row r="3699" spans="1:4" ht="13.5">
      <c r="A3699" s="511" t="s">
        <v>28896</v>
      </c>
      <c r="B3699" s="511" t="s">
        <v>24529</v>
      </c>
      <c r="C3699" s="511" t="s">
        <v>5</v>
      </c>
      <c r="D3699" s="78" t="s">
        <v>58670</v>
      </c>
    </row>
    <row r="3700" spans="1:4" ht="13.5">
      <c r="A3700" s="511" t="s">
        <v>28897</v>
      </c>
      <c r="B3700" s="511" t="s">
        <v>24530</v>
      </c>
      <c r="C3700" s="511" t="s">
        <v>5</v>
      </c>
      <c r="D3700" s="78" t="s">
        <v>58558</v>
      </c>
    </row>
    <row r="3701" spans="1:4" ht="13.5">
      <c r="A3701" s="511" t="s">
        <v>28898</v>
      </c>
      <c r="B3701" s="511" t="s">
        <v>24531</v>
      </c>
      <c r="C3701" s="511" t="s">
        <v>5</v>
      </c>
      <c r="D3701" s="78" t="s">
        <v>52988</v>
      </c>
    </row>
    <row r="3702" spans="1:4" ht="13.5">
      <c r="A3702" s="511" t="s">
        <v>28899</v>
      </c>
      <c r="B3702" s="511" t="s">
        <v>24532</v>
      </c>
      <c r="C3702" s="511" t="s">
        <v>5</v>
      </c>
      <c r="D3702" s="78" t="s">
        <v>55883</v>
      </c>
    </row>
    <row r="3703" spans="1:4" ht="13.5">
      <c r="A3703" s="511" t="s">
        <v>28900</v>
      </c>
      <c r="B3703" s="511" t="s">
        <v>24533</v>
      </c>
      <c r="C3703" s="511" t="s">
        <v>5</v>
      </c>
      <c r="D3703" s="78" t="s">
        <v>69102</v>
      </c>
    </row>
    <row r="3704" spans="1:4" ht="13.5">
      <c r="A3704" s="511" t="s">
        <v>28901</v>
      </c>
      <c r="B3704" s="511" t="s">
        <v>24534</v>
      </c>
      <c r="C3704" s="511" t="s">
        <v>5</v>
      </c>
      <c r="D3704" s="78" t="s">
        <v>59850</v>
      </c>
    </row>
    <row r="3705" spans="1:4" ht="13.5">
      <c r="A3705" s="511" t="s">
        <v>28902</v>
      </c>
      <c r="B3705" s="511" t="s">
        <v>24535</v>
      </c>
      <c r="C3705" s="511" t="s">
        <v>5</v>
      </c>
      <c r="D3705" s="78" t="s">
        <v>69103</v>
      </c>
    </row>
    <row r="3706" spans="1:4" ht="13.5">
      <c r="A3706" s="511" t="s">
        <v>28903</v>
      </c>
      <c r="B3706" s="511" t="s">
        <v>24536</v>
      </c>
      <c r="C3706" s="511" t="s">
        <v>5</v>
      </c>
      <c r="D3706" s="78" t="s">
        <v>68623</v>
      </c>
    </row>
    <row r="3707" spans="1:4" ht="13.5">
      <c r="A3707" s="511" t="s">
        <v>28904</v>
      </c>
      <c r="B3707" s="511" t="s">
        <v>24537</v>
      </c>
      <c r="C3707" s="511" t="s">
        <v>5</v>
      </c>
      <c r="D3707" s="78" t="s">
        <v>55726</v>
      </c>
    </row>
    <row r="3708" spans="1:4" ht="13.5">
      <c r="A3708" s="511" t="s">
        <v>28905</v>
      </c>
      <c r="B3708" s="511" t="s">
        <v>24538</v>
      </c>
      <c r="C3708" s="511" t="s">
        <v>5</v>
      </c>
      <c r="D3708" s="78" t="s">
        <v>64323</v>
      </c>
    </row>
    <row r="3709" spans="1:4" ht="13.5">
      <c r="A3709" s="511" t="s">
        <v>28906</v>
      </c>
      <c r="B3709" s="511" t="s">
        <v>24539</v>
      </c>
      <c r="C3709" s="511" t="s">
        <v>5</v>
      </c>
      <c r="D3709" s="78" t="s">
        <v>63847</v>
      </c>
    </row>
    <row r="3710" spans="1:4" ht="13.5">
      <c r="A3710" s="511" t="s">
        <v>28907</v>
      </c>
      <c r="B3710" s="511" t="s">
        <v>24540</v>
      </c>
      <c r="C3710" s="511" t="s">
        <v>5</v>
      </c>
      <c r="D3710" s="78" t="s">
        <v>60826</v>
      </c>
    </row>
    <row r="3711" spans="1:4" ht="13.5">
      <c r="A3711" s="511" t="s">
        <v>28908</v>
      </c>
      <c r="B3711" s="511" t="s">
        <v>24541</v>
      </c>
      <c r="C3711" s="511" t="s">
        <v>5</v>
      </c>
      <c r="D3711" s="78" t="s">
        <v>61420</v>
      </c>
    </row>
    <row r="3712" spans="1:4" ht="13.5">
      <c r="A3712" s="511" t="s">
        <v>28909</v>
      </c>
      <c r="B3712" s="511" t="s">
        <v>24542</v>
      </c>
      <c r="C3712" s="511" t="s">
        <v>5</v>
      </c>
      <c r="D3712" s="78" t="s">
        <v>57369</v>
      </c>
    </row>
    <row r="3713" spans="1:4" ht="13.5">
      <c r="A3713" s="511" t="s">
        <v>28910</v>
      </c>
      <c r="B3713" s="511" t="s">
        <v>24543</v>
      </c>
      <c r="C3713" s="511" t="s">
        <v>5</v>
      </c>
      <c r="D3713" s="78" t="s">
        <v>55746</v>
      </c>
    </row>
    <row r="3714" spans="1:4" ht="13.5">
      <c r="A3714" s="511" t="s">
        <v>28911</v>
      </c>
      <c r="B3714" s="511" t="s">
        <v>24544</v>
      </c>
      <c r="C3714" s="511" t="s">
        <v>5</v>
      </c>
      <c r="D3714" s="78" t="s">
        <v>61919</v>
      </c>
    </row>
    <row r="3715" spans="1:4" ht="13.5">
      <c r="A3715" s="511" t="s">
        <v>28912</v>
      </c>
      <c r="B3715" s="511" t="s">
        <v>24545</v>
      </c>
      <c r="C3715" s="511" t="s">
        <v>5</v>
      </c>
      <c r="D3715" s="78" t="s">
        <v>55793</v>
      </c>
    </row>
    <row r="3716" spans="1:4" ht="13.5">
      <c r="A3716" s="511" t="s">
        <v>28913</v>
      </c>
      <c r="B3716" s="511" t="s">
        <v>24546</v>
      </c>
      <c r="C3716" s="511" t="s">
        <v>5</v>
      </c>
      <c r="D3716" s="78" t="s">
        <v>64655</v>
      </c>
    </row>
    <row r="3717" spans="1:4" ht="13.5">
      <c r="A3717" s="511" t="s">
        <v>28914</v>
      </c>
      <c r="B3717" s="511" t="s">
        <v>24547</v>
      </c>
      <c r="C3717" s="511" t="s">
        <v>5</v>
      </c>
      <c r="D3717" s="78" t="s">
        <v>62443</v>
      </c>
    </row>
    <row r="3718" spans="1:4" ht="13.5">
      <c r="A3718" s="511" t="s">
        <v>28915</v>
      </c>
      <c r="B3718" s="511" t="s">
        <v>24548</v>
      </c>
      <c r="C3718" s="511" t="s">
        <v>5</v>
      </c>
      <c r="D3718" s="78" t="s">
        <v>55882</v>
      </c>
    </row>
    <row r="3719" spans="1:4" ht="13.5">
      <c r="A3719" s="511" t="s">
        <v>28916</v>
      </c>
      <c r="B3719" s="511" t="s">
        <v>24550</v>
      </c>
      <c r="C3719" s="511" t="s">
        <v>5</v>
      </c>
      <c r="D3719" s="78" t="s">
        <v>61798</v>
      </c>
    </row>
    <row r="3720" spans="1:4" ht="13.5">
      <c r="A3720" s="511" t="s">
        <v>28917</v>
      </c>
      <c r="B3720" s="511" t="s">
        <v>24551</v>
      </c>
      <c r="C3720" s="511" t="s">
        <v>5</v>
      </c>
      <c r="D3720" s="78" t="s">
        <v>26237</v>
      </c>
    </row>
    <row r="3721" spans="1:4" ht="13.5">
      <c r="A3721" s="511" t="s">
        <v>28918</v>
      </c>
      <c r="B3721" s="511" t="s">
        <v>24552</v>
      </c>
      <c r="C3721" s="511" t="s">
        <v>5</v>
      </c>
      <c r="D3721" s="78" t="s">
        <v>55456</v>
      </c>
    </row>
    <row r="3722" spans="1:4" ht="13.5">
      <c r="A3722" s="511" t="s">
        <v>28919</v>
      </c>
      <c r="B3722" s="511" t="s">
        <v>24553</v>
      </c>
      <c r="C3722" s="511" t="s">
        <v>5</v>
      </c>
      <c r="D3722" s="78" t="s">
        <v>69104</v>
      </c>
    </row>
    <row r="3723" spans="1:4" ht="13.5">
      <c r="A3723" s="511" t="s">
        <v>28920</v>
      </c>
      <c r="B3723" s="511" t="s">
        <v>24554</v>
      </c>
      <c r="C3723" s="511" t="s">
        <v>5</v>
      </c>
      <c r="D3723" s="78" t="s">
        <v>56458</v>
      </c>
    </row>
    <row r="3724" spans="1:4" ht="13.5">
      <c r="A3724" s="511" t="s">
        <v>28921</v>
      </c>
      <c r="B3724" s="511" t="s">
        <v>24555</v>
      </c>
      <c r="C3724" s="511" t="s">
        <v>5</v>
      </c>
      <c r="D3724" s="78" t="s">
        <v>55313</v>
      </c>
    </row>
    <row r="3725" spans="1:4" ht="13.5">
      <c r="A3725" s="511" t="s">
        <v>28922</v>
      </c>
      <c r="B3725" s="511" t="s">
        <v>24556</v>
      </c>
      <c r="C3725" s="511" t="s">
        <v>5</v>
      </c>
      <c r="D3725" s="78" t="s">
        <v>53004</v>
      </c>
    </row>
    <row r="3726" spans="1:4" ht="13.5">
      <c r="A3726" s="511" t="s">
        <v>28923</v>
      </c>
      <c r="B3726" s="511" t="s">
        <v>24557</v>
      </c>
      <c r="C3726" s="511" t="s">
        <v>5</v>
      </c>
      <c r="D3726" s="78" t="s">
        <v>56449</v>
      </c>
    </row>
    <row r="3727" spans="1:4" ht="13.5">
      <c r="A3727" s="511" t="s">
        <v>28924</v>
      </c>
      <c r="B3727" s="511" t="s">
        <v>24558</v>
      </c>
      <c r="C3727" s="511" t="s">
        <v>5</v>
      </c>
      <c r="D3727" s="78" t="s">
        <v>64081</v>
      </c>
    </row>
    <row r="3728" spans="1:4" ht="13.5">
      <c r="A3728" s="511" t="s">
        <v>28925</v>
      </c>
      <c r="B3728" s="511" t="s">
        <v>24559</v>
      </c>
      <c r="C3728" s="511" t="s">
        <v>5</v>
      </c>
      <c r="D3728" s="78" t="s">
        <v>55879</v>
      </c>
    </row>
    <row r="3729" spans="1:4" ht="13.5">
      <c r="A3729" s="511" t="s">
        <v>28926</v>
      </c>
      <c r="B3729" s="511" t="s">
        <v>24560</v>
      </c>
      <c r="C3729" s="511" t="s">
        <v>5</v>
      </c>
      <c r="D3729" s="78" t="s">
        <v>55680</v>
      </c>
    </row>
    <row r="3730" spans="1:4" ht="13.5">
      <c r="A3730" s="511" t="s">
        <v>28927</v>
      </c>
      <c r="B3730" s="511" t="s">
        <v>24561</v>
      </c>
      <c r="C3730" s="511" t="s">
        <v>5</v>
      </c>
      <c r="D3730" s="78" t="s">
        <v>55752</v>
      </c>
    </row>
    <row r="3731" spans="1:4" ht="13.5">
      <c r="A3731" s="511" t="s">
        <v>28928</v>
      </c>
      <c r="B3731" s="511" t="s">
        <v>24562</v>
      </c>
      <c r="C3731" s="511" t="s">
        <v>5</v>
      </c>
      <c r="D3731" s="78" t="s">
        <v>55316</v>
      </c>
    </row>
    <row r="3732" spans="1:4" ht="13.5">
      <c r="A3732" s="511" t="s">
        <v>28929</v>
      </c>
      <c r="B3732" s="511" t="s">
        <v>24563</v>
      </c>
      <c r="C3732" s="511" t="s">
        <v>5</v>
      </c>
      <c r="D3732" s="78" t="s">
        <v>59184</v>
      </c>
    </row>
    <row r="3733" spans="1:4" ht="13.5">
      <c r="A3733" s="511" t="s">
        <v>28930</v>
      </c>
      <c r="B3733" s="511" t="s">
        <v>24564</v>
      </c>
      <c r="C3733" s="511" t="s">
        <v>5</v>
      </c>
      <c r="D3733" s="78" t="s">
        <v>52987</v>
      </c>
    </row>
    <row r="3734" spans="1:4" ht="13.5">
      <c r="A3734" s="511" t="s">
        <v>28931</v>
      </c>
      <c r="B3734" s="511" t="s">
        <v>24565</v>
      </c>
      <c r="C3734" s="511" t="s">
        <v>5</v>
      </c>
      <c r="D3734" s="78" t="s">
        <v>55884</v>
      </c>
    </row>
    <row r="3735" spans="1:4" ht="13.5">
      <c r="A3735" s="511" t="s">
        <v>28932</v>
      </c>
      <c r="B3735" s="511" t="s">
        <v>24566</v>
      </c>
      <c r="C3735" s="511" t="s">
        <v>5</v>
      </c>
      <c r="D3735" s="78" t="s">
        <v>49887</v>
      </c>
    </row>
    <row r="3736" spans="1:4" ht="13.5">
      <c r="A3736" s="511" t="s">
        <v>28933</v>
      </c>
      <c r="B3736" s="511" t="s">
        <v>24567</v>
      </c>
      <c r="C3736" s="511" t="s">
        <v>5</v>
      </c>
      <c r="D3736" s="78" t="s">
        <v>56484</v>
      </c>
    </row>
    <row r="3737" spans="1:4" ht="13.5">
      <c r="A3737" s="511" t="s">
        <v>28934</v>
      </c>
      <c r="B3737" s="511" t="s">
        <v>24568</v>
      </c>
      <c r="C3737" s="511" t="s">
        <v>5</v>
      </c>
      <c r="D3737" s="78" t="s">
        <v>49719</v>
      </c>
    </row>
    <row r="3738" spans="1:4" ht="13.5">
      <c r="A3738" s="511" t="s">
        <v>28935</v>
      </c>
      <c r="B3738" s="511" t="s">
        <v>24569</v>
      </c>
      <c r="C3738" s="511" t="s">
        <v>5</v>
      </c>
      <c r="D3738" s="78" t="s">
        <v>69105</v>
      </c>
    </row>
    <row r="3739" spans="1:4" ht="13.5">
      <c r="A3739" s="511" t="s">
        <v>28936</v>
      </c>
      <c r="B3739" s="511" t="s">
        <v>24570</v>
      </c>
      <c r="C3739" s="511" t="s">
        <v>5</v>
      </c>
      <c r="D3739" s="78" t="s">
        <v>59001</v>
      </c>
    </row>
    <row r="3740" spans="1:4" ht="13.5">
      <c r="A3740" s="511" t="s">
        <v>28937</v>
      </c>
      <c r="B3740" s="511" t="s">
        <v>24571</v>
      </c>
      <c r="C3740" s="511" t="s">
        <v>5</v>
      </c>
      <c r="D3740" s="78" t="s">
        <v>63453</v>
      </c>
    </row>
    <row r="3741" spans="1:4" ht="13.5">
      <c r="A3741" s="511" t="s">
        <v>28938</v>
      </c>
      <c r="B3741" s="511" t="s">
        <v>24572</v>
      </c>
      <c r="C3741" s="511" t="s">
        <v>5</v>
      </c>
      <c r="D3741" s="78" t="s">
        <v>56901</v>
      </c>
    </row>
    <row r="3742" spans="1:4" ht="13.5">
      <c r="A3742" s="511" t="s">
        <v>28939</v>
      </c>
      <c r="B3742" s="511" t="s">
        <v>24573</v>
      </c>
      <c r="C3742" s="511" t="s">
        <v>5</v>
      </c>
      <c r="D3742" s="78" t="s">
        <v>55745</v>
      </c>
    </row>
    <row r="3743" spans="1:4" ht="13.5">
      <c r="A3743" s="511" t="s">
        <v>28940</v>
      </c>
      <c r="B3743" s="511" t="s">
        <v>24574</v>
      </c>
      <c r="C3743" s="511" t="s">
        <v>5</v>
      </c>
      <c r="D3743" s="78" t="s">
        <v>64914</v>
      </c>
    </row>
    <row r="3744" spans="1:4" ht="13.5">
      <c r="A3744" s="511" t="s">
        <v>28941</v>
      </c>
      <c r="B3744" s="511" t="s">
        <v>24575</v>
      </c>
      <c r="C3744" s="511" t="s">
        <v>5</v>
      </c>
      <c r="D3744" s="78" t="s">
        <v>26232</v>
      </c>
    </row>
    <row r="3745" spans="1:4" ht="13.5">
      <c r="A3745" s="511" t="s">
        <v>28942</v>
      </c>
      <c r="B3745" s="511" t="s">
        <v>24576</v>
      </c>
      <c r="C3745" s="511" t="s">
        <v>5</v>
      </c>
      <c r="D3745" s="78" t="s">
        <v>66267</v>
      </c>
    </row>
    <row r="3746" spans="1:4" ht="13.5">
      <c r="A3746" s="511" t="s">
        <v>28943</v>
      </c>
      <c r="B3746" s="511" t="s">
        <v>24577</v>
      </c>
      <c r="C3746" s="511" t="s">
        <v>5</v>
      </c>
      <c r="D3746" s="78" t="s">
        <v>50772</v>
      </c>
    </row>
    <row r="3747" spans="1:4" ht="13.5">
      <c r="A3747" s="511" t="s">
        <v>28944</v>
      </c>
      <c r="B3747" s="511" t="s">
        <v>24578</v>
      </c>
      <c r="C3747" s="511" t="s">
        <v>5</v>
      </c>
      <c r="D3747" s="78" t="s">
        <v>55377</v>
      </c>
    </row>
    <row r="3748" spans="1:4" ht="13.5">
      <c r="A3748" s="511" t="s">
        <v>28945</v>
      </c>
      <c r="B3748" s="511" t="s">
        <v>24579</v>
      </c>
      <c r="C3748" s="511" t="s">
        <v>5</v>
      </c>
      <c r="D3748" s="78" t="s">
        <v>63631</v>
      </c>
    </row>
    <row r="3749" spans="1:4" ht="13.5">
      <c r="A3749" s="511" t="s">
        <v>28946</v>
      </c>
      <c r="B3749" s="511" t="s">
        <v>24580</v>
      </c>
      <c r="C3749" s="511" t="s">
        <v>5</v>
      </c>
      <c r="D3749" s="78" t="s">
        <v>58166</v>
      </c>
    </row>
    <row r="3750" spans="1:4" ht="13.5">
      <c r="A3750" s="511" t="s">
        <v>28947</v>
      </c>
      <c r="B3750" s="511" t="s">
        <v>24581</v>
      </c>
      <c r="C3750" s="511" t="s">
        <v>5</v>
      </c>
      <c r="D3750" s="78" t="s">
        <v>56615</v>
      </c>
    </row>
    <row r="3751" spans="1:4" ht="13.5">
      <c r="A3751" s="511" t="s">
        <v>28948</v>
      </c>
      <c r="B3751" s="511" t="s">
        <v>24582</v>
      </c>
      <c r="C3751" s="511" t="s">
        <v>5</v>
      </c>
      <c r="D3751" s="78" t="s">
        <v>63659</v>
      </c>
    </row>
    <row r="3752" spans="1:4" ht="13.5">
      <c r="A3752" s="511" t="s">
        <v>28949</v>
      </c>
      <c r="B3752" s="511" t="s">
        <v>24583</v>
      </c>
      <c r="C3752" s="511" t="s">
        <v>5</v>
      </c>
      <c r="D3752" s="78" t="s">
        <v>59977</v>
      </c>
    </row>
    <row r="3753" spans="1:4" ht="13.5">
      <c r="A3753" s="511" t="s">
        <v>28950</v>
      </c>
      <c r="B3753" s="511" t="s">
        <v>24584</v>
      </c>
      <c r="C3753" s="511" t="s">
        <v>5</v>
      </c>
      <c r="D3753" s="78" t="s">
        <v>52965</v>
      </c>
    </row>
    <row r="3754" spans="1:4" ht="13.5">
      <c r="A3754" s="511" t="s">
        <v>28951</v>
      </c>
      <c r="B3754" s="511" t="s">
        <v>24585</v>
      </c>
      <c r="C3754" s="511" t="s">
        <v>5</v>
      </c>
      <c r="D3754" s="78" t="s">
        <v>68442</v>
      </c>
    </row>
    <row r="3755" spans="1:4" ht="13.5">
      <c r="A3755" s="511" t="s">
        <v>28952</v>
      </c>
      <c r="B3755" s="511" t="s">
        <v>24586</v>
      </c>
      <c r="C3755" s="511" t="s">
        <v>5</v>
      </c>
      <c r="D3755" s="78" t="s">
        <v>52306</v>
      </c>
    </row>
    <row r="3756" spans="1:4" ht="13.5">
      <c r="A3756" s="511" t="s">
        <v>28953</v>
      </c>
      <c r="B3756" s="511" t="s">
        <v>24587</v>
      </c>
      <c r="C3756" s="511" t="s">
        <v>5</v>
      </c>
      <c r="D3756" s="78" t="s">
        <v>56901</v>
      </c>
    </row>
    <row r="3757" spans="1:4" ht="13.5">
      <c r="A3757" s="511" t="s">
        <v>28954</v>
      </c>
      <c r="B3757" s="511" t="s">
        <v>24588</v>
      </c>
      <c r="C3757" s="511" t="s">
        <v>5</v>
      </c>
      <c r="D3757" s="78" t="s">
        <v>51329</v>
      </c>
    </row>
    <row r="3758" spans="1:4" ht="13.5">
      <c r="A3758" s="511" t="s">
        <v>28955</v>
      </c>
      <c r="B3758" s="511" t="s">
        <v>24589</v>
      </c>
      <c r="C3758" s="511" t="s">
        <v>5</v>
      </c>
      <c r="D3758" s="78" t="s">
        <v>55388</v>
      </c>
    </row>
    <row r="3759" spans="1:4" ht="13.5">
      <c r="A3759" s="511" t="s">
        <v>28956</v>
      </c>
      <c r="B3759" s="511" t="s">
        <v>24590</v>
      </c>
      <c r="C3759" s="511" t="s">
        <v>5</v>
      </c>
      <c r="D3759" s="78" t="s">
        <v>56267</v>
      </c>
    </row>
    <row r="3760" spans="1:4" ht="13.5">
      <c r="A3760" s="511" t="s">
        <v>28957</v>
      </c>
      <c r="B3760" s="511" t="s">
        <v>24591</v>
      </c>
      <c r="C3760" s="511" t="s">
        <v>5</v>
      </c>
      <c r="D3760" s="78" t="s">
        <v>26200</v>
      </c>
    </row>
    <row r="3761" spans="1:4" ht="13.5">
      <c r="A3761" s="511" t="s">
        <v>28958</v>
      </c>
      <c r="B3761" s="511" t="s">
        <v>24592</v>
      </c>
      <c r="C3761" s="511" t="s">
        <v>5</v>
      </c>
      <c r="D3761" s="78" t="s">
        <v>55385</v>
      </c>
    </row>
    <row r="3762" spans="1:4" ht="13.5">
      <c r="A3762" s="511" t="s">
        <v>28959</v>
      </c>
      <c r="B3762" s="511" t="s">
        <v>24593</v>
      </c>
      <c r="C3762" s="511" t="s">
        <v>5</v>
      </c>
      <c r="D3762" s="78" t="s">
        <v>60042</v>
      </c>
    </row>
    <row r="3763" spans="1:4" ht="13.5">
      <c r="A3763" s="511" t="s">
        <v>28960</v>
      </c>
      <c r="B3763" s="511" t="s">
        <v>24594</v>
      </c>
      <c r="C3763" s="511" t="s">
        <v>5</v>
      </c>
      <c r="D3763" s="78" t="s">
        <v>68609</v>
      </c>
    </row>
    <row r="3764" spans="1:4" ht="13.5">
      <c r="A3764" s="511" t="s">
        <v>28961</v>
      </c>
      <c r="B3764" s="511" t="s">
        <v>24595</v>
      </c>
      <c r="C3764" s="511" t="s">
        <v>5</v>
      </c>
      <c r="D3764" s="78" t="s">
        <v>55644</v>
      </c>
    </row>
    <row r="3765" spans="1:4" ht="13.5">
      <c r="A3765" s="511" t="s">
        <v>28962</v>
      </c>
      <c r="B3765" s="511" t="s">
        <v>24596</v>
      </c>
      <c r="C3765" s="511" t="s">
        <v>5</v>
      </c>
      <c r="D3765" s="78" t="s">
        <v>55675</v>
      </c>
    </row>
    <row r="3766" spans="1:4" ht="13.5">
      <c r="A3766" s="511" t="s">
        <v>28963</v>
      </c>
      <c r="B3766" s="511" t="s">
        <v>24597</v>
      </c>
      <c r="C3766" s="511" t="s">
        <v>5</v>
      </c>
      <c r="D3766" s="78" t="s">
        <v>26262</v>
      </c>
    </row>
    <row r="3767" spans="1:4" ht="13.5">
      <c r="A3767" s="511" t="s">
        <v>28964</v>
      </c>
      <c r="B3767" s="511" t="s">
        <v>24598</v>
      </c>
      <c r="C3767" s="511" t="s">
        <v>5</v>
      </c>
      <c r="D3767" s="78" t="s">
        <v>55119</v>
      </c>
    </row>
    <row r="3768" spans="1:4" ht="13.5">
      <c r="A3768" s="511" t="s">
        <v>28965</v>
      </c>
      <c r="B3768" s="511" t="s">
        <v>24599</v>
      </c>
      <c r="C3768" s="511" t="s">
        <v>5</v>
      </c>
      <c r="D3768" s="78" t="s">
        <v>61486</v>
      </c>
    </row>
    <row r="3769" spans="1:4" ht="13.5">
      <c r="A3769" s="511" t="s">
        <v>28966</v>
      </c>
      <c r="B3769" s="511" t="s">
        <v>24600</v>
      </c>
      <c r="C3769" s="511" t="s">
        <v>5</v>
      </c>
      <c r="D3769" s="78" t="s">
        <v>69106</v>
      </c>
    </row>
    <row r="3770" spans="1:4" ht="13.5">
      <c r="A3770" s="511" t="s">
        <v>28967</v>
      </c>
      <c r="B3770" s="511" t="s">
        <v>24601</v>
      </c>
      <c r="C3770" s="511" t="s">
        <v>5</v>
      </c>
      <c r="D3770" s="78" t="s">
        <v>53008</v>
      </c>
    </row>
    <row r="3771" spans="1:4" ht="13.5">
      <c r="A3771" s="511" t="s">
        <v>28968</v>
      </c>
      <c r="B3771" s="511" t="s">
        <v>24602</v>
      </c>
      <c r="C3771" s="511" t="s">
        <v>5</v>
      </c>
      <c r="D3771" s="78" t="s">
        <v>51105</v>
      </c>
    </row>
    <row r="3772" spans="1:4" ht="13.5">
      <c r="A3772" s="511" t="s">
        <v>28969</v>
      </c>
      <c r="B3772" s="511" t="s">
        <v>24603</v>
      </c>
      <c r="C3772" s="511" t="s">
        <v>5</v>
      </c>
      <c r="D3772" s="78" t="s">
        <v>53503</v>
      </c>
    </row>
    <row r="3773" spans="1:4" ht="13.5">
      <c r="A3773" s="511" t="s">
        <v>28970</v>
      </c>
      <c r="B3773" s="511" t="s">
        <v>24604</v>
      </c>
      <c r="C3773" s="511" t="s">
        <v>5</v>
      </c>
      <c r="D3773" s="78" t="s">
        <v>69107</v>
      </c>
    </row>
    <row r="3774" spans="1:4" ht="13.5">
      <c r="A3774" s="511" t="s">
        <v>28971</v>
      </c>
      <c r="B3774" s="511" t="s">
        <v>24605</v>
      </c>
      <c r="C3774" s="511" t="s">
        <v>5</v>
      </c>
      <c r="D3774" s="78" t="s">
        <v>55751</v>
      </c>
    </row>
    <row r="3775" spans="1:4" ht="13.5">
      <c r="A3775" s="511" t="s">
        <v>28972</v>
      </c>
      <c r="B3775" s="511" t="s">
        <v>24606</v>
      </c>
      <c r="C3775" s="511" t="s">
        <v>5</v>
      </c>
      <c r="D3775" s="78" t="s">
        <v>55762</v>
      </c>
    </row>
    <row r="3776" spans="1:4" ht="13.5">
      <c r="A3776" s="511" t="s">
        <v>28973</v>
      </c>
      <c r="B3776" s="511" t="s">
        <v>24607</v>
      </c>
      <c r="C3776" s="511" t="s">
        <v>5</v>
      </c>
      <c r="D3776" s="78" t="s">
        <v>57349</v>
      </c>
    </row>
    <row r="3777" spans="1:4" ht="13.5">
      <c r="A3777" s="511" t="s">
        <v>28974</v>
      </c>
      <c r="B3777" s="511" t="s">
        <v>24608</v>
      </c>
      <c r="C3777" s="511" t="s">
        <v>5</v>
      </c>
      <c r="D3777" s="78" t="s">
        <v>69108</v>
      </c>
    </row>
    <row r="3778" spans="1:4" ht="13.5">
      <c r="A3778" s="511" t="s">
        <v>28975</v>
      </c>
      <c r="B3778" s="511" t="s">
        <v>24609</v>
      </c>
      <c r="C3778" s="511" t="s">
        <v>5</v>
      </c>
      <c r="D3778" s="78" t="s">
        <v>68512</v>
      </c>
    </row>
    <row r="3779" spans="1:4" ht="13.5">
      <c r="A3779" s="511" t="s">
        <v>28976</v>
      </c>
      <c r="B3779" s="511" t="s">
        <v>24610</v>
      </c>
      <c r="C3779" s="511" t="s">
        <v>5</v>
      </c>
      <c r="D3779" s="78" t="s">
        <v>69109</v>
      </c>
    </row>
    <row r="3780" spans="1:4" ht="13.5">
      <c r="A3780" s="511" t="s">
        <v>28977</v>
      </c>
      <c r="B3780" s="511" t="s">
        <v>24611</v>
      </c>
      <c r="C3780" s="511" t="s">
        <v>5</v>
      </c>
      <c r="D3780" s="78" t="s">
        <v>49881</v>
      </c>
    </row>
    <row r="3781" spans="1:4" ht="13.5">
      <c r="A3781" s="511" t="s">
        <v>28978</v>
      </c>
      <c r="B3781" s="511" t="s">
        <v>24612</v>
      </c>
      <c r="C3781" s="511" t="s">
        <v>5</v>
      </c>
      <c r="D3781" s="78" t="s">
        <v>69110</v>
      </c>
    </row>
    <row r="3782" spans="1:4" ht="13.5">
      <c r="A3782" s="511" t="s">
        <v>28979</v>
      </c>
      <c r="B3782" s="511" t="s">
        <v>24613</v>
      </c>
      <c r="C3782" s="511" t="s">
        <v>5</v>
      </c>
      <c r="D3782" s="78" t="s">
        <v>51198</v>
      </c>
    </row>
    <row r="3783" spans="1:4" ht="13.5">
      <c r="A3783" s="511" t="s">
        <v>28980</v>
      </c>
      <c r="B3783" s="511" t="s">
        <v>24615</v>
      </c>
      <c r="C3783" s="511" t="s">
        <v>5</v>
      </c>
      <c r="D3783" s="78" t="s">
        <v>69111</v>
      </c>
    </row>
    <row r="3784" spans="1:4" ht="13.5">
      <c r="A3784" s="511" t="s">
        <v>28981</v>
      </c>
      <c r="B3784" s="511" t="s">
        <v>24616</v>
      </c>
      <c r="C3784" s="511" t="s">
        <v>5</v>
      </c>
      <c r="D3784" s="78" t="s">
        <v>53666</v>
      </c>
    </row>
    <row r="3785" spans="1:4" ht="13.5">
      <c r="A3785" s="511" t="s">
        <v>28982</v>
      </c>
      <c r="B3785" s="511" t="s">
        <v>24617</v>
      </c>
      <c r="C3785" s="511" t="s">
        <v>5</v>
      </c>
      <c r="D3785" s="78" t="s">
        <v>69112</v>
      </c>
    </row>
    <row r="3786" spans="1:4" ht="13.5">
      <c r="A3786" s="511" t="s">
        <v>28983</v>
      </c>
      <c r="B3786" s="511" t="s">
        <v>24618</v>
      </c>
      <c r="C3786" s="511" t="s">
        <v>5</v>
      </c>
      <c r="D3786" s="78" t="s">
        <v>53665</v>
      </c>
    </row>
    <row r="3787" spans="1:4" ht="13.5">
      <c r="A3787" s="511" t="s">
        <v>28984</v>
      </c>
      <c r="B3787" s="511" t="s">
        <v>24619</v>
      </c>
      <c r="C3787" s="511" t="s">
        <v>5</v>
      </c>
      <c r="D3787" s="78" t="s">
        <v>69113</v>
      </c>
    </row>
    <row r="3788" spans="1:4" ht="13.5">
      <c r="A3788" s="511" t="s">
        <v>28985</v>
      </c>
      <c r="B3788" s="511" t="s">
        <v>24620</v>
      </c>
      <c r="C3788" s="511" t="s">
        <v>5</v>
      </c>
      <c r="D3788" s="78" t="s">
        <v>59696</v>
      </c>
    </row>
    <row r="3789" spans="1:4" ht="13.5">
      <c r="A3789" s="511" t="s">
        <v>28986</v>
      </c>
      <c r="B3789" s="511" t="s">
        <v>24621</v>
      </c>
      <c r="C3789" s="511" t="s">
        <v>5</v>
      </c>
      <c r="D3789" s="78" t="s">
        <v>69114</v>
      </c>
    </row>
    <row r="3790" spans="1:4" ht="13.5">
      <c r="A3790" s="511" t="s">
        <v>28987</v>
      </c>
      <c r="B3790" s="511" t="s">
        <v>24622</v>
      </c>
      <c r="C3790" s="511" t="s">
        <v>5</v>
      </c>
      <c r="D3790" s="78" t="s">
        <v>56904</v>
      </c>
    </row>
    <row r="3791" spans="1:4" ht="13.5">
      <c r="A3791" s="511" t="s">
        <v>28988</v>
      </c>
      <c r="B3791" s="511" t="s">
        <v>24623</v>
      </c>
      <c r="C3791" s="511" t="s">
        <v>5</v>
      </c>
      <c r="D3791" s="78" t="s">
        <v>69115</v>
      </c>
    </row>
    <row r="3792" spans="1:4" ht="13.5">
      <c r="A3792" s="511" t="s">
        <v>28989</v>
      </c>
      <c r="B3792" s="511" t="s">
        <v>24624</v>
      </c>
      <c r="C3792" s="511" t="s">
        <v>5</v>
      </c>
      <c r="D3792" s="78" t="s">
        <v>55548</v>
      </c>
    </row>
    <row r="3793" spans="1:4" ht="13.5">
      <c r="A3793" s="511" t="s">
        <v>28990</v>
      </c>
      <c r="B3793" s="511" t="s">
        <v>24625</v>
      </c>
      <c r="C3793" s="511" t="s">
        <v>5</v>
      </c>
      <c r="D3793" s="78" t="s">
        <v>69116</v>
      </c>
    </row>
    <row r="3794" spans="1:4" ht="13.5">
      <c r="A3794" s="511" t="s">
        <v>28991</v>
      </c>
      <c r="B3794" s="511" t="s">
        <v>24626</v>
      </c>
      <c r="C3794" s="511" t="s">
        <v>5</v>
      </c>
      <c r="D3794" s="78" t="s">
        <v>55564</v>
      </c>
    </row>
    <row r="3795" spans="1:4" ht="13.5">
      <c r="A3795" s="511" t="s">
        <v>28992</v>
      </c>
      <c r="B3795" s="511" t="s">
        <v>24627</v>
      </c>
      <c r="C3795" s="511" t="s">
        <v>5</v>
      </c>
      <c r="D3795" s="78" t="s">
        <v>56764</v>
      </c>
    </row>
    <row r="3796" spans="1:4" ht="13.5">
      <c r="A3796" s="511" t="s">
        <v>28993</v>
      </c>
      <c r="B3796" s="511" t="s">
        <v>24628</v>
      </c>
      <c r="C3796" s="511" t="s">
        <v>5</v>
      </c>
      <c r="D3796" s="78" t="s">
        <v>55682</v>
      </c>
    </row>
    <row r="3797" spans="1:4" ht="13.5">
      <c r="A3797" s="511" t="s">
        <v>28994</v>
      </c>
      <c r="B3797" s="511" t="s">
        <v>24629</v>
      </c>
      <c r="C3797" s="511" t="s">
        <v>5</v>
      </c>
      <c r="D3797" s="78" t="s">
        <v>55802</v>
      </c>
    </row>
    <row r="3798" spans="1:4" ht="13.5">
      <c r="A3798" s="511" t="s">
        <v>28995</v>
      </c>
      <c r="B3798" s="511" t="s">
        <v>24630</v>
      </c>
      <c r="C3798" s="511" t="s">
        <v>5</v>
      </c>
      <c r="D3798" s="78" t="s">
        <v>56812</v>
      </c>
    </row>
    <row r="3799" spans="1:4" ht="13.5">
      <c r="A3799" s="511" t="s">
        <v>28996</v>
      </c>
      <c r="B3799" s="511" t="s">
        <v>24631</v>
      </c>
      <c r="C3799" s="511" t="s">
        <v>5</v>
      </c>
      <c r="D3799" s="78" t="s">
        <v>55802</v>
      </c>
    </row>
    <row r="3800" spans="1:4" ht="13.5">
      <c r="A3800" s="511" t="s">
        <v>28997</v>
      </c>
      <c r="B3800" s="511" t="s">
        <v>24632</v>
      </c>
      <c r="C3800" s="511" t="s">
        <v>5</v>
      </c>
      <c r="D3800" s="78" t="s">
        <v>59184</v>
      </c>
    </row>
    <row r="3801" spans="1:4" ht="13.5">
      <c r="A3801" s="511" t="s">
        <v>28998</v>
      </c>
      <c r="B3801" s="511" t="s">
        <v>24633</v>
      </c>
      <c r="C3801" s="511" t="s">
        <v>5</v>
      </c>
      <c r="D3801" s="78" t="s">
        <v>56732</v>
      </c>
    </row>
    <row r="3802" spans="1:4" ht="13.5">
      <c r="A3802" s="511" t="s">
        <v>28999</v>
      </c>
      <c r="B3802" s="511" t="s">
        <v>24634</v>
      </c>
      <c r="C3802" s="511" t="s">
        <v>5</v>
      </c>
      <c r="D3802" s="78" t="s">
        <v>55046</v>
      </c>
    </row>
    <row r="3803" spans="1:4" ht="13.5">
      <c r="A3803" s="511" t="s">
        <v>29000</v>
      </c>
      <c r="B3803" s="511" t="s">
        <v>24635</v>
      </c>
      <c r="C3803" s="511" t="s">
        <v>5</v>
      </c>
      <c r="D3803" s="78" t="s">
        <v>57728</v>
      </c>
    </row>
    <row r="3804" spans="1:4" ht="13.5">
      <c r="A3804" s="511" t="s">
        <v>69117</v>
      </c>
      <c r="B3804" s="511" t="s">
        <v>69118</v>
      </c>
      <c r="C3804" s="511" t="s">
        <v>5</v>
      </c>
      <c r="D3804" s="78" t="s">
        <v>56463</v>
      </c>
    </row>
    <row r="3805" spans="1:4" ht="13.5">
      <c r="A3805" s="511" t="s">
        <v>29001</v>
      </c>
      <c r="B3805" s="511" t="s">
        <v>24636</v>
      </c>
      <c r="C3805" s="511" t="s">
        <v>5</v>
      </c>
      <c r="D3805" s="78" t="s">
        <v>61396</v>
      </c>
    </row>
    <row r="3806" spans="1:4" ht="13.5">
      <c r="A3806" s="511" t="s">
        <v>29002</v>
      </c>
      <c r="B3806" s="511" t="s">
        <v>24637</v>
      </c>
      <c r="C3806" s="511" t="s">
        <v>5</v>
      </c>
      <c r="D3806" s="78" t="s">
        <v>61835</v>
      </c>
    </row>
    <row r="3807" spans="1:4" ht="13.5">
      <c r="A3807" s="511" t="s">
        <v>29003</v>
      </c>
      <c r="B3807" s="511" t="s">
        <v>24639</v>
      </c>
      <c r="C3807" s="511" t="s">
        <v>5</v>
      </c>
      <c r="D3807" s="78" t="s">
        <v>56930</v>
      </c>
    </row>
    <row r="3808" spans="1:4" ht="13.5">
      <c r="A3808" s="511" t="s">
        <v>29004</v>
      </c>
      <c r="B3808" s="511" t="s">
        <v>24640</v>
      </c>
      <c r="C3808" s="511" t="s">
        <v>5</v>
      </c>
      <c r="D3808" s="78" t="s">
        <v>57954</v>
      </c>
    </row>
    <row r="3809" spans="1:4" ht="13.5">
      <c r="A3809" s="511" t="s">
        <v>29005</v>
      </c>
      <c r="B3809" s="511" t="s">
        <v>24641</v>
      </c>
      <c r="C3809" s="511" t="s">
        <v>5</v>
      </c>
      <c r="D3809" s="78" t="s">
        <v>25332</v>
      </c>
    </row>
    <row r="3810" spans="1:4" ht="13.5">
      <c r="A3810" s="511" t="s">
        <v>29006</v>
      </c>
      <c r="B3810" s="511" t="s">
        <v>24642</v>
      </c>
      <c r="C3810" s="511" t="s">
        <v>5</v>
      </c>
      <c r="D3810" s="78" t="s">
        <v>52971</v>
      </c>
    </row>
    <row r="3811" spans="1:4" ht="13.5">
      <c r="A3811" s="511" t="s">
        <v>29007</v>
      </c>
      <c r="B3811" s="511" t="s">
        <v>24643</v>
      </c>
      <c r="C3811" s="511" t="s">
        <v>5</v>
      </c>
      <c r="D3811" s="78" t="s">
        <v>66917</v>
      </c>
    </row>
    <row r="3812" spans="1:4" ht="13.5">
      <c r="A3812" s="511" t="s">
        <v>29008</v>
      </c>
      <c r="B3812" s="511" t="s">
        <v>24644</v>
      </c>
      <c r="C3812" s="511" t="s">
        <v>5</v>
      </c>
      <c r="D3812" s="78" t="s">
        <v>59831</v>
      </c>
    </row>
    <row r="3813" spans="1:4" ht="13.5">
      <c r="A3813" s="511" t="s">
        <v>29009</v>
      </c>
      <c r="B3813" s="511" t="s">
        <v>24645</v>
      </c>
      <c r="C3813" s="511" t="s">
        <v>5</v>
      </c>
      <c r="D3813" s="78" t="s">
        <v>53403</v>
      </c>
    </row>
    <row r="3814" spans="1:4" ht="13.5">
      <c r="A3814" s="511" t="s">
        <v>29010</v>
      </c>
      <c r="B3814" s="511" t="s">
        <v>24646</v>
      </c>
      <c r="C3814" s="511" t="s">
        <v>5</v>
      </c>
      <c r="D3814" s="78" t="s">
        <v>69119</v>
      </c>
    </row>
    <row r="3815" spans="1:4" ht="13.5">
      <c r="A3815" s="511" t="s">
        <v>29011</v>
      </c>
      <c r="B3815" s="511" t="s">
        <v>24647</v>
      </c>
      <c r="C3815" s="511" t="s">
        <v>5</v>
      </c>
      <c r="D3815" s="78" t="s">
        <v>52979</v>
      </c>
    </row>
    <row r="3816" spans="1:4" ht="13.5">
      <c r="A3816" s="511" t="s">
        <v>29012</v>
      </c>
      <c r="B3816" s="511" t="s">
        <v>24648</v>
      </c>
      <c r="C3816" s="511" t="s">
        <v>5</v>
      </c>
      <c r="D3816" s="78" t="s">
        <v>64125</v>
      </c>
    </row>
    <row r="3817" spans="1:4" ht="13.5">
      <c r="A3817" s="511" t="s">
        <v>29013</v>
      </c>
      <c r="B3817" s="511" t="s">
        <v>24649</v>
      </c>
      <c r="C3817" s="511" t="s">
        <v>5</v>
      </c>
      <c r="D3817" s="78" t="s">
        <v>64554</v>
      </c>
    </row>
    <row r="3818" spans="1:4" ht="13.5">
      <c r="A3818" s="511" t="s">
        <v>29014</v>
      </c>
      <c r="B3818" s="511" t="s">
        <v>24650</v>
      </c>
      <c r="C3818" s="511" t="s">
        <v>5</v>
      </c>
      <c r="D3818" s="78" t="s">
        <v>64333</v>
      </c>
    </row>
    <row r="3819" spans="1:4" ht="13.5">
      <c r="A3819" s="511" t="s">
        <v>29015</v>
      </c>
      <c r="B3819" s="511" t="s">
        <v>24651</v>
      </c>
      <c r="C3819" s="511" t="s">
        <v>5</v>
      </c>
      <c r="D3819" s="78" t="s">
        <v>66664</v>
      </c>
    </row>
    <row r="3820" spans="1:4" ht="13.5">
      <c r="A3820" s="511" t="s">
        <v>29016</v>
      </c>
      <c r="B3820" s="511" t="s">
        <v>24652</v>
      </c>
      <c r="C3820" s="511" t="s">
        <v>5</v>
      </c>
      <c r="D3820" s="78" t="s">
        <v>69120</v>
      </c>
    </row>
    <row r="3821" spans="1:4" ht="13.5">
      <c r="A3821" s="511" t="s">
        <v>29017</v>
      </c>
      <c r="B3821" s="511" t="s">
        <v>24653</v>
      </c>
      <c r="C3821" s="511" t="s">
        <v>5</v>
      </c>
      <c r="D3821" s="78" t="s">
        <v>69121</v>
      </c>
    </row>
    <row r="3822" spans="1:4" ht="13.5">
      <c r="A3822" s="511" t="s">
        <v>29018</v>
      </c>
      <c r="B3822" s="511" t="s">
        <v>24654</v>
      </c>
      <c r="C3822" s="511" t="s">
        <v>5</v>
      </c>
      <c r="D3822" s="78" t="s">
        <v>49883</v>
      </c>
    </row>
    <row r="3823" spans="1:4" ht="13.5">
      <c r="A3823" s="511" t="s">
        <v>29019</v>
      </c>
      <c r="B3823" s="511" t="s">
        <v>24655</v>
      </c>
      <c r="C3823" s="511" t="s">
        <v>5</v>
      </c>
      <c r="D3823" s="78" t="s">
        <v>69122</v>
      </c>
    </row>
    <row r="3824" spans="1:4" ht="13.5">
      <c r="A3824" s="511" t="s">
        <v>29020</v>
      </c>
      <c r="B3824" s="511" t="s">
        <v>24656</v>
      </c>
      <c r="C3824" s="511" t="s">
        <v>5</v>
      </c>
      <c r="D3824" s="78" t="s">
        <v>57386</v>
      </c>
    </row>
    <row r="3825" spans="1:4" ht="13.5">
      <c r="A3825" s="511" t="s">
        <v>29021</v>
      </c>
      <c r="B3825" s="511" t="s">
        <v>24657</v>
      </c>
      <c r="C3825" s="511" t="s">
        <v>5</v>
      </c>
      <c r="D3825" s="78" t="s">
        <v>54075</v>
      </c>
    </row>
    <row r="3826" spans="1:4" ht="13.5">
      <c r="A3826" s="511" t="s">
        <v>29022</v>
      </c>
      <c r="B3826" s="511" t="s">
        <v>24658</v>
      </c>
      <c r="C3826" s="511" t="s">
        <v>5</v>
      </c>
      <c r="D3826" s="78" t="s">
        <v>65290</v>
      </c>
    </row>
    <row r="3827" spans="1:4" ht="13.5">
      <c r="A3827" s="511" t="s">
        <v>29023</v>
      </c>
      <c r="B3827" s="511" t="s">
        <v>24659</v>
      </c>
      <c r="C3827" s="511" t="s">
        <v>5</v>
      </c>
      <c r="D3827" s="78" t="s">
        <v>55886</v>
      </c>
    </row>
    <row r="3828" spans="1:4" ht="13.5">
      <c r="A3828" s="511" t="s">
        <v>29024</v>
      </c>
      <c r="B3828" s="511" t="s">
        <v>24660</v>
      </c>
      <c r="C3828" s="511" t="s">
        <v>5</v>
      </c>
      <c r="D3828" s="78" t="s">
        <v>69123</v>
      </c>
    </row>
    <row r="3829" spans="1:4" ht="13.5">
      <c r="A3829" s="511" t="s">
        <v>29025</v>
      </c>
      <c r="B3829" s="511" t="s">
        <v>24661</v>
      </c>
      <c r="C3829" s="511" t="s">
        <v>5</v>
      </c>
      <c r="D3829" s="78" t="s">
        <v>56934</v>
      </c>
    </row>
    <row r="3830" spans="1:4" ht="13.5">
      <c r="A3830" s="511" t="s">
        <v>29026</v>
      </c>
      <c r="B3830" s="511" t="s">
        <v>24662</v>
      </c>
      <c r="C3830" s="511" t="s">
        <v>5</v>
      </c>
      <c r="D3830" s="78" t="s">
        <v>69124</v>
      </c>
    </row>
    <row r="3831" spans="1:4" ht="13.5">
      <c r="A3831" s="511" t="s">
        <v>29027</v>
      </c>
      <c r="B3831" s="511" t="s">
        <v>24663</v>
      </c>
      <c r="C3831" s="511" t="s">
        <v>5</v>
      </c>
      <c r="D3831" s="78" t="s">
        <v>58505</v>
      </c>
    </row>
    <row r="3832" spans="1:4" ht="13.5">
      <c r="A3832" s="511" t="s">
        <v>29028</v>
      </c>
      <c r="B3832" s="511" t="s">
        <v>24664</v>
      </c>
      <c r="C3832" s="511" t="s">
        <v>5</v>
      </c>
      <c r="D3832" s="78" t="s">
        <v>69125</v>
      </c>
    </row>
    <row r="3833" spans="1:4" ht="13.5">
      <c r="A3833" s="511" t="s">
        <v>29029</v>
      </c>
      <c r="B3833" s="511" t="s">
        <v>24665</v>
      </c>
      <c r="C3833" s="511" t="s">
        <v>5</v>
      </c>
      <c r="D3833" s="78" t="s">
        <v>69126</v>
      </c>
    </row>
    <row r="3834" spans="1:4" ht="13.5">
      <c r="A3834" s="511" t="s">
        <v>29030</v>
      </c>
      <c r="B3834" s="511" t="s">
        <v>24666</v>
      </c>
      <c r="C3834" s="511" t="s">
        <v>5</v>
      </c>
      <c r="D3834" s="78" t="s">
        <v>55347</v>
      </c>
    </row>
    <row r="3835" spans="1:4" ht="13.5">
      <c r="A3835" s="511" t="s">
        <v>29031</v>
      </c>
      <c r="B3835" s="511" t="s">
        <v>24667</v>
      </c>
      <c r="C3835" s="511" t="s">
        <v>5</v>
      </c>
      <c r="D3835" s="78" t="s">
        <v>23198</v>
      </c>
    </row>
    <row r="3836" spans="1:4" ht="13.5">
      <c r="A3836" s="511" t="s">
        <v>29032</v>
      </c>
      <c r="B3836" s="511" t="s">
        <v>24668</v>
      </c>
      <c r="C3836" s="511" t="s">
        <v>5</v>
      </c>
      <c r="D3836" s="78" t="s">
        <v>69127</v>
      </c>
    </row>
    <row r="3837" spans="1:4" ht="13.5">
      <c r="A3837" s="511" t="s">
        <v>29033</v>
      </c>
      <c r="B3837" s="511" t="s">
        <v>24669</v>
      </c>
      <c r="C3837" s="511" t="s">
        <v>5</v>
      </c>
      <c r="D3837" s="78" t="s">
        <v>69128</v>
      </c>
    </row>
    <row r="3838" spans="1:4" ht="13.5">
      <c r="A3838" s="511" t="s">
        <v>29034</v>
      </c>
      <c r="B3838" s="511" t="s">
        <v>24670</v>
      </c>
      <c r="C3838" s="511" t="s">
        <v>5</v>
      </c>
      <c r="D3838" s="78" t="s">
        <v>52977</v>
      </c>
    </row>
    <row r="3839" spans="1:4" ht="13.5">
      <c r="A3839" s="511" t="s">
        <v>29035</v>
      </c>
      <c r="B3839" s="511" t="s">
        <v>24671</v>
      </c>
      <c r="C3839" s="511" t="s">
        <v>5</v>
      </c>
      <c r="D3839" s="78" t="s">
        <v>63014</v>
      </c>
    </row>
    <row r="3840" spans="1:4" ht="13.5">
      <c r="A3840" s="511" t="s">
        <v>29036</v>
      </c>
      <c r="B3840" s="511" t="s">
        <v>24672</v>
      </c>
      <c r="C3840" s="511" t="s">
        <v>5</v>
      </c>
      <c r="D3840" s="78" t="s">
        <v>62897</v>
      </c>
    </row>
    <row r="3841" spans="1:4" ht="13.5">
      <c r="A3841" s="511" t="s">
        <v>29037</v>
      </c>
      <c r="B3841" s="511" t="s">
        <v>24673</v>
      </c>
      <c r="C3841" s="511" t="s">
        <v>5</v>
      </c>
      <c r="D3841" s="78" t="s">
        <v>54421</v>
      </c>
    </row>
    <row r="3842" spans="1:4" ht="13.5">
      <c r="A3842" s="511" t="s">
        <v>29038</v>
      </c>
      <c r="B3842" s="511" t="s">
        <v>24674</v>
      </c>
      <c r="C3842" s="511" t="s">
        <v>5</v>
      </c>
      <c r="D3842" s="78" t="s">
        <v>57000</v>
      </c>
    </row>
    <row r="3843" spans="1:4" ht="13.5">
      <c r="A3843" s="511" t="s">
        <v>29039</v>
      </c>
      <c r="B3843" s="511" t="s">
        <v>24675</v>
      </c>
      <c r="C3843" s="511" t="s">
        <v>5</v>
      </c>
      <c r="D3843" s="78" t="s">
        <v>56382</v>
      </c>
    </row>
    <row r="3844" spans="1:4" ht="13.5">
      <c r="A3844" s="511" t="s">
        <v>29040</v>
      </c>
      <c r="B3844" s="511" t="s">
        <v>24676</v>
      </c>
      <c r="C3844" s="511" t="s">
        <v>5</v>
      </c>
      <c r="D3844" s="78" t="s">
        <v>69129</v>
      </c>
    </row>
    <row r="3845" spans="1:4" ht="13.5">
      <c r="A3845" s="511" t="s">
        <v>29041</v>
      </c>
      <c r="B3845" s="511" t="s">
        <v>24677</v>
      </c>
      <c r="C3845" s="511" t="s">
        <v>5</v>
      </c>
      <c r="D3845" s="78" t="s">
        <v>55901</v>
      </c>
    </row>
    <row r="3846" spans="1:4" ht="13.5">
      <c r="A3846" s="511" t="s">
        <v>29042</v>
      </c>
      <c r="B3846" s="511" t="s">
        <v>24678</v>
      </c>
      <c r="C3846" s="511" t="s">
        <v>5</v>
      </c>
      <c r="D3846" s="78" t="s">
        <v>55901</v>
      </c>
    </row>
    <row r="3847" spans="1:4" ht="13.5">
      <c r="A3847" s="511" t="s">
        <v>29043</v>
      </c>
      <c r="B3847" s="511" t="s">
        <v>24679</v>
      </c>
      <c r="C3847" s="511" t="s">
        <v>5</v>
      </c>
      <c r="D3847" s="78" t="s">
        <v>69130</v>
      </c>
    </row>
    <row r="3848" spans="1:4" ht="13.5">
      <c r="A3848" s="511" t="s">
        <v>69131</v>
      </c>
      <c r="B3848" s="511" t="s">
        <v>69132</v>
      </c>
      <c r="C3848" s="511" t="s">
        <v>5</v>
      </c>
      <c r="D3848" s="78" t="s">
        <v>56311</v>
      </c>
    </row>
    <row r="3849" spans="1:4" ht="13.5">
      <c r="A3849" s="511" t="s">
        <v>29044</v>
      </c>
      <c r="B3849" s="511" t="s">
        <v>24680</v>
      </c>
      <c r="C3849" s="511" t="s">
        <v>5</v>
      </c>
      <c r="D3849" s="78" t="s">
        <v>69133</v>
      </c>
    </row>
    <row r="3850" spans="1:4" ht="13.5">
      <c r="A3850" s="511" t="s">
        <v>29045</v>
      </c>
      <c r="B3850" s="511" t="s">
        <v>24681</v>
      </c>
      <c r="C3850" s="511" t="s">
        <v>5</v>
      </c>
      <c r="D3850" s="78" t="s">
        <v>69134</v>
      </c>
    </row>
    <row r="3851" spans="1:4" ht="13.5">
      <c r="A3851" s="511" t="s">
        <v>29046</v>
      </c>
      <c r="B3851" s="511" t="s">
        <v>24682</v>
      </c>
      <c r="C3851" s="511" t="s">
        <v>5</v>
      </c>
      <c r="D3851" s="78" t="s">
        <v>69135</v>
      </c>
    </row>
    <row r="3852" spans="1:4" ht="13.5">
      <c r="A3852" s="511" t="s">
        <v>29047</v>
      </c>
      <c r="B3852" s="511" t="s">
        <v>24683</v>
      </c>
      <c r="C3852" s="511" t="s">
        <v>5</v>
      </c>
      <c r="D3852" s="78" t="s">
        <v>69136</v>
      </c>
    </row>
    <row r="3853" spans="1:4" ht="13.5">
      <c r="A3853" s="511" t="s">
        <v>29048</v>
      </c>
      <c r="B3853" s="511" t="s">
        <v>24684</v>
      </c>
      <c r="C3853" s="511" t="s">
        <v>5</v>
      </c>
      <c r="D3853" s="78" t="s">
        <v>67378</v>
      </c>
    </row>
    <row r="3854" spans="1:4" ht="13.5">
      <c r="A3854" s="511" t="s">
        <v>29049</v>
      </c>
      <c r="B3854" s="511" t="s">
        <v>24685</v>
      </c>
      <c r="C3854" s="511" t="s">
        <v>5</v>
      </c>
      <c r="D3854" s="78" t="s">
        <v>55909</v>
      </c>
    </row>
    <row r="3855" spans="1:4" ht="13.5">
      <c r="A3855" s="511" t="s">
        <v>29050</v>
      </c>
      <c r="B3855" s="511" t="s">
        <v>24686</v>
      </c>
      <c r="C3855" s="511" t="s">
        <v>5</v>
      </c>
      <c r="D3855" s="78" t="s">
        <v>56367</v>
      </c>
    </row>
    <row r="3856" spans="1:4" ht="13.5">
      <c r="A3856" s="511" t="s">
        <v>29051</v>
      </c>
      <c r="B3856" s="511" t="s">
        <v>24687</v>
      </c>
      <c r="C3856" s="511" t="s">
        <v>5</v>
      </c>
      <c r="D3856" s="78" t="s">
        <v>58843</v>
      </c>
    </row>
    <row r="3857" spans="1:4" ht="13.5">
      <c r="A3857" s="511" t="s">
        <v>29052</v>
      </c>
      <c r="B3857" s="511" t="s">
        <v>24688</v>
      </c>
      <c r="C3857" s="511" t="s">
        <v>5</v>
      </c>
      <c r="D3857" s="78" t="s">
        <v>63108</v>
      </c>
    </row>
    <row r="3858" spans="1:4" ht="13.5">
      <c r="A3858" s="511" t="s">
        <v>29053</v>
      </c>
      <c r="B3858" s="511" t="s">
        <v>24689</v>
      </c>
      <c r="C3858" s="511" t="s">
        <v>5</v>
      </c>
      <c r="D3858" s="78" t="s">
        <v>59707</v>
      </c>
    </row>
    <row r="3859" spans="1:4" ht="13.5">
      <c r="A3859" s="511" t="s">
        <v>29054</v>
      </c>
      <c r="B3859" s="511" t="s">
        <v>24690</v>
      </c>
      <c r="C3859" s="511" t="s">
        <v>5</v>
      </c>
      <c r="D3859" s="78" t="s">
        <v>63943</v>
      </c>
    </row>
    <row r="3860" spans="1:4" ht="13.5">
      <c r="A3860" s="511" t="s">
        <v>29055</v>
      </c>
      <c r="B3860" s="511" t="s">
        <v>24691</v>
      </c>
      <c r="C3860" s="511" t="s">
        <v>5</v>
      </c>
      <c r="D3860" s="78" t="s">
        <v>54423</v>
      </c>
    </row>
    <row r="3861" spans="1:4" ht="13.5">
      <c r="A3861" s="511" t="s">
        <v>29056</v>
      </c>
      <c r="B3861" s="511" t="s">
        <v>24692</v>
      </c>
      <c r="C3861" s="511" t="s">
        <v>5</v>
      </c>
      <c r="D3861" s="78" t="s">
        <v>69137</v>
      </c>
    </row>
    <row r="3862" spans="1:4" ht="13.5">
      <c r="A3862" s="511" t="s">
        <v>29057</v>
      </c>
      <c r="B3862" s="511" t="s">
        <v>24693</v>
      </c>
      <c r="C3862" s="511" t="s">
        <v>5</v>
      </c>
      <c r="D3862" s="78" t="s">
        <v>65199</v>
      </c>
    </row>
    <row r="3863" spans="1:4" ht="13.5">
      <c r="A3863" s="511" t="s">
        <v>29058</v>
      </c>
      <c r="B3863" s="511" t="s">
        <v>24694</v>
      </c>
      <c r="C3863" s="511" t="s">
        <v>5</v>
      </c>
      <c r="D3863" s="78" t="s">
        <v>69138</v>
      </c>
    </row>
    <row r="3864" spans="1:4" ht="13.5">
      <c r="A3864" s="511" t="s">
        <v>29059</v>
      </c>
      <c r="B3864" s="511" t="s">
        <v>24695</v>
      </c>
      <c r="C3864" s="511" t="s">
        <v>5</v>
      </c>
      <c r="D3864" s="78" t="s">
        <v>67859</v>
      </c>
    </row>
    <row r="3865" spans="1:4" ht="13.5">
      <c r="A3865" s="511" t="s">
        <v>29060</v>
      </c>
      <c r="B3865" s="511" t="s">
        <v>24696</v>
      </c>
      <c r="C3865" s="511" t="s">
        <v>5</v>
      </c>
      <c r="D3865" s="78" t="s">
        <v>69139</v>
      </c>
    </row>
    <row r="3866" spans="1:4" ht="13.5">
      <c r="A3866" s="511" t="s">
        <v>29061</v>
      </c>
      <c r="B3866" s="511" t="s">
        <v>24697</v>
      </c>
      <c r="C3866" s="511" t="s">
        <v>5</v>
      </c>
      <c r="D3866" s="78" t="s">
        <v>69140</v>
      </c>
    </row>
    <row r="3867" spans="1:4" ht="13.5">
      <c r="A3867" s="511" t="s">
        <v>29062</v>
      </c>
      <c r="B3867" s="511" t="s">
        <v>24698</v>
      </c>
      <c r="C3867" s="511" t="s">
        <v>5</v>
      </c>
      <c r="D3867" s="78" t="s">
        <v>69141</v>
      </c>
    </row>
    <row r="3868" spans="1:4" ht="13.5">
      <c r="A3868" s="511" t="s">
        <v>29063</v>
      </c>
      <c r="B3868" s="511" t="s">
        <v>24699</v>
      </c>
      <c r="C3868" s="511" t="s">
        <v>5</v>
      </c>
      <c r="D3868" s="78" t="s">
        <v>69142</v>
      </c>
    </row>
    <row r="3869" spans="1:4" ht="13.5">
      <c r="A3869" s="511" t="s">
        <v>29064</v>
      </c>
      <c r="B3869" s="511" t="s">
        <v>24700</v>
      </c>
      <c r="C3869" s="511" t="s">
        <v>5</v>
      </c>
      <c r="D3869" s="78" t="s">
        <v>49470</v>
      </c>
    </row>
    <row r="3870" spans="1:4" ht="13.5">
      <c r="A3870" s="511" t="s">
        <v>29065</v>
      </c>
      <c r="B3870" s="511" t="s">
        <v>24701</v>
      </c>
      <c r="C3870" s="511" t="s">
        <v>5</v>
      </c>
      <c r="D3870" s="78" t="s">
        <v>64498</v>
      </c>
    </row>
    <row r="3871" spans="1:4" ht="13.5">
      <c r="A3871" s="511" t="s">
        <v>29067</v>
      </c>
      <c r="B3871" s="511" t="s">
        <v>24702</v>
      </c>
      <c r="C3871" s="511" t="s">
        <v>5</v>
      </c>
      <c r="D3871" s="78" t="s">
        <v>58613</v>
      </c>
    </row>
    <row r="3872" spans="1:4" ht="13.5">
      <c r="A3872" s="511" t="s">
        <v>29068</v>
      </c>
      <c r="B3872" s="511" t="s">
        <v>24703</v>
      </c>
      <c r="C3872" s="511" t="s">
        <v>5</v>
      </c>
      <c r="D3872" s="78" t="s">
        <v>69143</v>
      </c>
    </row>
    <row r="3873" spans="1:4" ht="13.5">
      <c r="A3873" s="511" t="s">
        <v>29069</v>
      </c>
      <c r="B3873" s="511" t="s">
        <v>24704</v>
      </c>
      <c r="C3873" s="511" t="s">
        <v>5</v>
      </c>
      <c r="D3873" s="78" t="s">
        <v>56424</v>
      </c>
    </row>
    <row r="3874" spans="1:4" ht="13.5">
      <c r="A3874" s="511" t="s">
        <v>29070</v>
      </c>
      <c r="B3874" s="511" t="s">
        <v>24705</v>
      </c>
      <c r="C3874" s="511" t="s">
        <v>5</v>
      </c>
      <c r="D3874" s="78" t="s">
        <v>56355</v>
      </c>
    </row>
    <row r="3875" spans="1:4" ht="13.5">
      <c r="A3875" s="511" t="s">
        <v>29071</v>
      </c>
      <c r="B3875" s="511" t="s">
        <v>24706</v>
      </c>
      <c r="C3875" s="511" t="s">
        <v>5</v>
      </c>
      <c r="D3875" s="78" t="s">
        <v>55907</v>
      </c>
    </row>
    <row r="3876" spans="1:4" ht="13.5">
      <c r="A3876" s="511" t="s">
        <v>29072</v>
      </c>
      <c r="B3876" s="511" t="s">
        <v>24707</v>
      </c>
      <c r="C3876" s="511" t="s">
        <v>5</v>
      </c>
      <c r="D3876" s="78" t="s">
        <v>69144</v>
      </c>
    </row>
    <row r="3877" spans="1:4" ht="13.5">
      <c r="A3877" s="511" t="s">
        <v>29073</v>
      </c>
      <c r="B3877" s="511" t="s">
        <v>24708</v>
      </c>
      <c r="C3877" s="511" t="s">
        <v>5</v>
      </c>
      <c r="D3877" s="78" t="s">
        <v>56512</v>
      </c>
    </row>
    <row r="3878" spans="1:4" ht="13.5">
      <c r="A3878" s="511" t="s">
        <v>29074</v>
      </c>
      <c r="B3878" s="511" t="s">
        <v>24709</v>
      </c>
      <c r="C3878" s="511" t="s">
        <v>5</v>
      </c>
      <c r="D3878" s="78" t="s">
        <v>61557</v>
      </c>
    </row>
    <row r="3879" spans="1:4" ht="13.5">
      <c r="A3879" s="511" t="s">
        <v>29075</v>
      </c>
      <c r="B3879" s="511" t="s">
        <v>24710</v>
      </c>
      <c r="C3879" s="511" t="s">
        <v>5</v>
      </c>
      <c r="D3879" s="78" t="s">
        <v>56907</v>
      </c>
    </row>
    <row r="3880" spans="1:4" ht="13.5">
      <c r="A3880" s="511" t="s">
        <v>29076</v>
      </c>
      <c r="B3880" s="511" t="s">
        <v>24711</v>
      </c>
      <c r="C3880" s="511" t="s">
        <v>5</v>
      </c>
      <c r="D3880" s="78" t="s">
        <v>53363</v>
      </c>
    </row>
    <row r="3881" spans="1:4" ht="13.5">
      <c r="A3881" s="511" t="s">
        <v>29077</v>
      </c>
      <c r="B3881" s="511" t="s">
        <v>24712</v>
      </c>
      <c r="C3881" s="511" t="s">
        <v>5</v>
      </c>
      <c r="D3881" s="78" t="s">
        <v>69145</v>
      </c>
    </row>
    <row r="3882" spans="1:4" ht="13.5">
      <c r="A3882" s="511" t="s">
        <v>29078</v>
      </c>
      <c r="B3882" s="511" t="s">
        <v>24713</v>
      </c>
      <c r="C3882" s="511" t="s">
        <v>5</v>
      </c>
      <c r="D3882" s="78" t="s">
        <v>69146</v>
      </c>
    </row>
    <row r="3883" spans="1:4" ht="13.5">
      <c r="A3883" s="511" t="s">
        <v>29079</v>
      </c>
      <c r="B3883" s="511" t="s">
        <v>24714</v>
      </c>
      <c r="C3883" s="511" t="s">
        <v>5</v>
      </c>
      <c r="D3883" s="78" t="s">
        <v>69147</v>
      </c>
    </row>
    <row r="3884" spans="1:4" ht="13.5">
      <c r="A3884" s="511" t="s">
        <v>29080</v>
      </c>
      <c r="B3884" s="511" t="s">
        <v>24715</v>
      </c>
      <c r="C3884" s="511" t="s">
        <v>5</v>
      </c>
      <c r="D3884" s="78" t="s">
        <v>69148</v>
      </c>
    </row>
    <row r="3885" spans="1:4" ht="13.5">
      <c r="A3885" s="511" t="s">
        <v>29081</v>
      </c>
      <c r="B3885" s="511" t="s">
        <v>24716</v>
      </c>
      <c r="C3885" s="511" t="s">
        <v>5</v>
      </c>
      <c r="D3885" s="78" t="s">
        <v>56296</v>
      </c>
    </row>
    <row r="3886" spans="1:4" ht="13.5">
      <c r="A3886" s="511" t="s">
        <v>29082</v>
      </c>
      <c r="B3886" s="511" t="s">
        <v>24717</v>
      </c>
      <c r="C3886" s="511" t="s">
        <v>5</v>
      </c>
      <c r="D3886" s="78" t="s">
        <v>26224</v>
      </c>
    </row>
    <row r="3887" spans="1:4" ht="13.5">
      <c r="A3887" s="511" t="s">
        <v>29083</v>
      </c>
      <c r="B3887" s="511" t="s">
        <v>24718</v>
      </c>
      <c r="C3887" s="511" t="s">
        <v>5</v>
      </c>
      <c r="D3887" s="78" t="s">
        <v>58047</v>
      </c>
    </row>
    <row r="3888" spans="1:4" ht="13.5">
      <c r="A3888" s="511" t="s">
        <v>29084</v>
      </c>
      <c r="B3888" s="511" t="s">
        <v>29085</v>
      </c>
      <c r="C3888" s="511" t="s">
        <v>5</v>
      </c>
      <c r="D3888" s="78" t="s">
        <v>63107</v>
      </c>
    </row>
    <row r="3889" spans="1:4" ht="13.5">
      <c r="A3889" s="511" t="s">
        <v>29086</v>
      </c>
      <c r="B3889" s="511" t="s">
        <v>24719</v>
      </c>
      <c r="C3889" s="511" t="s">
        <v>5</v>
      </c>
      <c r="D3889" s="78" t="s">
        <v>51417</v>
      </c>
    </row>
    <row r="3890" spans="1:4" ht="13.5">
      <c r="A3890" s="511" t="s">
        <v>29087</v>
      </c>
      <c r="B3890" s="511" t="s">
        <v>24720</v>
      </c>
      <c r="C3890" s="511" t="s">
        <v>5</v>
      </c>
      <c r="D3890" s="78" t="s">
        <v>55478</v>
      </c>
    </row>
    <row r="3891" spans="1:4" ht="13.5">
      <c r="A3891" s="511" t="s">
        <v>29088</v>
      </c>
      <c r="B3891" s="511" t="s">
        <v>24721</v>
      </c>
      <c r="C3891" s="511" t="s">
        <v>5</v>
      </c>
      <c r="D3891" s="78" t="s">
        <v>57531</v>
      </c>
    </row>
    <row r="3892" spans="1:4" ht="13.5">
      <c r="A3892" s="511" t="s">
        <v>29089</v>
      </c>
      <c r="B3892" s="511" t="s">
        <v>29090</v>
      </c>
      <c r="C3892" s="511" t="s">
        <v>5</v>
      </c>
      <c r="D3892" s="78" t="s">
        <v>53570</v>
      </c>
    </row>
    <row r="3893" spans="1:4" ht="13.5">
      <c r="A3893" s="511" t="s">
        <v>29091</v>
      </c>
      <c r="B3893" s="511" t="s">
        <v>24722</v>
      </c>
      <c r="C3893" s="511" t="s">
        <v>5</v>
      </c>
      <c r="D3893" s="78" t="s">
        <v>69149</v>
      </c>
    </row>
    <row r="3894" spans="1:4" ht="13.5">
      <c r="A3894" s="511" t="s">
        <v>29092</v>
      </c>
      <c r="B3894" s="511" t="s">
        <v>24723</v>
      </c>
      <c r="C3894" s="511" t="s">
        <v>5</v>
      </c>
      <c r="D3894" s="78" t="s">
        <v>69150</v>
      </c>
    </row>
    <row r="3895" spans="1:4" ht="13.5">
      <c r="A3895" s="511" t="s">
        <v>29093</v>
      </c>
      <c r="B3895" s="511" t="s">
        <v>24725</v>
      </c>
      <c r="C3895" s="511" t="s">
        <v>5</v>
      </c>
      <c r="D3895" s="78" t="s">
        <v>56344</v>
      </c>
    </row>
    <row r="3896" spans="1:4" ht="13.5">
      <c r="A3896" s="511" t="s">
        <v>29094</v>
      </c>
      <c r="B3896" s="511" t="s">
        <v>24726</v>
      </c>
      <c r="C3896" s="511" t="s">
        <v>5</v>
      </c>
      <c r="D3896" s="78" t="s">
        <v>57334</v>
      </c>
    </row>
    <row r="3897" spans="1:4" ht="13.5">
      <c r="A3897" s="511" t="s">
        <v>29095</v>
      </c>
      <c r="B3897" s="511" t="s">
        <v>24727</v>
      </c>
      <c r="C3897" s="511" t="s">
        <v>5</v>
      </c>
      <c r="D3897" s="78" t="s">
        <v>52274</v>
      </c>
    </row>
    <row r="3898" spans="1:4" ht="13.5">
      <c r="A3898" s="511" t="s">
        <v>29096</v>
      </c>
      <c r="B3898" s="511" t="s">
        <v>24728</v>
      </c>
      <c r="C3898" s="511" t="s">
        <v>5</v>
      </c>
      <c r="D3898" s="78" t="s">
        <v>52274</v>
      </c>
    </row>
    <row r="3899" spans="1:4" ht="13.5">
      <c r="A3899" s="511" t="s">
        <v>29097</v>
      </c>
      <c r="B3899" s="511" t="s">
        <v>24729</v>
      </c>
      <c r="C3899" s="511" t="s">
        <v>5</v>
      </c>
      <c r="D3899" s="78" t="s">
        <v>55349</v>
      </c>
    </row>
    <row r="3900" spans="1:4" ht="13.5">
      <c r="A3900" s="511" t="s">
        <v>29098</v>
      </c>
      <c r="B3900" s="511" t="s">
        <v>24730</v>
      </c>
      <c r="C3900" s="511" t="s">
        <v>5</v>
      </c>
      <c r="D3900" s="78" t="s">
        <v>60429</v>
      </c>
    </row>
    <row r="3901" spans="1:4" ht="13.5">
      <c r="A3901" s="511" t="s">
        <v>29099</v>
      </c>
      <c r="B3901" s="511" t="s">
        <v>24731</v>
      </c>
      <c r="C3901" s="511" t="s">
        <v>5</v>
      </c>
      <c r="D3901" s="78" t="s">
        <v>69151</v>
      </c>
    </row>
    <row r="3902" spans="1:4" ht="13.5">
      <c r="A3902" s="511" t="s">
        <v>29100</v>
      </c>
      <c r="B3902" s="511" t="s">
        <v>24732</v>
      </c>
      <c r="C3902" s="511" t="s">
        <v>5</v>
      </c>
      <c r="D3902" s="78" t="s">
        <v>69152</v>
      </c>
    </row>
    <row r="3903" spans="1:4" ht="13.5">
      <c r="A3903" s="511" t="s">
        <v>29101</v>
      </c>
      <c r="B3903" s="511" t="s">
        <v>24733</v>
      </c>
      <c r="C3903" s="511" t="s">
        <v>5</v>
      </c>
      <c r="D3903" s="78" t="s">
        <v>56474</v>
      </c>
    </row>
    <row r="3904" spans="1:4" ht="13.5">
      <c r="A3904" s="511" t="s">
        <v>29102</v>
      </c>
      <c r="B3904" s="511" t="s">
        <v>24734</v>
      </c>
      <c r="C3904" s="511" t="s">
        <v>5</v>
      </c>
      <c r="D3904" s="78" t="s">
        <v>63563</v>
      </c>
    </row>
    <row r="3905" spans="1:4" ht="13.5">
      <c r="A3905" s="511" t="s">
        <v>29103</v>
      </c>
      <c r="B3905" s="511" t="s">
        <v>24735</v>
      </c>
      <c r="C3905" s="511" t="s">
        <v>5</v>
      </c>
      <c r="D3905" s="78" t="s">
        <v>49933</v>
      </c>
    </row>
    <row r="3906" spans="1:4" ht="13.5">
      <c r="A3906" s="511" t="s">
        <v>29104</v>
      </c>
      <c r="B3906" s="511" t="s">
        <v>24736</v>
      </c>
      <c r="C3906" s="511" t="s">
        <v>5</v>
      </c>
      <c r="D3906" s="78" t="s">
        <v>66571</v>
      </c>
    </row>
    <row r="3907" spans="1:4" ht="13.5">
      <c r="A3907" s="511" t="s">
        <v>29105</v>
      </c>
      <c r="B3907" s="511" t="s">
        <v>24737</v>
      </c>
      <c r="C3907" s="511" t="s">
        <v>5</v>
      </c>
      <c r="D3907" s="78" t="s">
        <v>64919</v>
      </c>
    </row>
    <row r="3908" spans="1:4" ht="13.5">
      <c r="A3908" s="511" t="s">
        <v>29106</v>
      </c>
      <c r="B3908" s="511" t="s">
        <v>24738</v>
      </c>
      <c r="C3908" s="511" t="s">
        <v>5</v>
      </c>
      <c r="D3908" s="78" t="s">
        <v>63677</v>
      </c>
    </row>
    <row r="3909" spans="1:4" ht="13.5">
      <c r="A3909" s="511" t="s">
        <v>29107</v>
      </c>
      <c r="B3909" s="511" t="s">
        <v>24739</v>
      </c>
      <c r="C3909" s="511" t="s">
        <v>5</v>
      </c>
      <c r="D3909" s="78" t="s">
        <v>56276</v>
      </c>
    </row>
    <row r="3910" spans="1:4" ht="13.5">
      <c r="A3910" s="511" t="s">
        <v>29108</v>
      </c>
      <c r="B3910" s="511" t="s">
        <v>24740</v>
      </c>
      <c r="C3910" s="511" t="s">
        <v>5</v>
      </c>
      <c r="D3910" s="78" t="s">
        <v>69153</v>
      </c>
    </row>
    <row r="3911" spans="1:4" ht="13.5">
      <c r="A3911" s="511" t="s">
        <v>29109</v>
      </c>
      <c r="B3911" s="511" t="s">
        <v>24741</v>
      </c>
      <c r="C3911" s="511" t="s">
        <v>5</v>
      </c>
      <c r="D3911" s="78" t="s">
        <v>49878</v>
      </c>
    </row>
    <row r="3912" spans="1:4" ht="13.5">
      <c r="A3912" s="511" t="s">
        <v>29110</v>
      </c>
      <c r="B3912" s="511" t="s">
        <v>24742</v>
      </c>
      <c r="C3912" s="511" t="s">
        <v>5</v>
      </c>
      <c r="D3912" s="78" t="s">
        <v>64919</v>
      </c>
    </row>
    <row r="3913" spans="1:4" ht="13.5">
      <c r="A3913" s="511" t="s">
        <v>29111</v>
      </c>
      <c r="B3913" s="511" t="s">
        <v>24743</v>
      </c>
      <c r="C3913" s="511" t="s">
        <v>5</v>
      </c>
      <c r="D3913" s="78" t="s">
        <v>54793</v>
      </c>
    </row>
    <row r="3914" spans="1:4" ht="13.5">
      <c r="A3914" s="511" t="s">
        <v>29112</v>
      </c>
      <c r="B3914" s="511" t="s">
        <v>24744</v>
      </c>
      <c r="C3914" s="511" t="s">
        <v>5</v>
      </c>
      <c r="D3914" s="78" t="s">
        <v>55637</v>
      </c>
    </row>
    <row r="3915" spans="1:4" ht="13.5">
      <c r="A3915" s="511" t="s">
        <v>29113</v>
      </c>
      <c r="B3915" s="511" t="s">
        <v>24745</v>
      </c>
      <c r="C3915" s="511" t="s">
        <v>5</v>
      </c>
      <c r="D3915" s="78" t="s">
        <v>66708</v>
      </c>
    </row>
    <row r="3916" spans="1:4" ht="13.5">
      <c r="A3916" s="511" t="s">
        <v>29114</v>
      </c>
      <c r="B3916" s="511" t="s">
        <v>24746</v>
      </c>
      <c r="C3916" s="511" t="s">
        <v>5</v>
      </c>
      <c r="D3916" s="78" t="s">
        <v>69154</v>
      </c>
    </row>
    <row r="3917" spans="1:4" ht="13.5">
      <c r="A3917" s="511" t="s">
        <v>29115</v>
      </c>
      <c r="B3917" s="511" t="s">
        <v>24747</v>
      </c>
      <c r="C3917" s="511" t="s">
        <v>5</v>
      </c>
      <c r="D3917" s="78" t="s">
        <v>55834</v>
      </c>
    </row>
    <row r="3918" spans="1:4" ht="13.5">
      <c r="A3918" s="511" t="s">
        <v>29116</v>
      </c>
      <c r="B3918" s="511" t="s">
        <v>24748</v>
      </c>
      <c r="C3918" s="511" t="s">
        <v>5</v>
      </c>
      <c r="D3918" s="78" t="s">
        <v>64304</v>
      </c>
    </row>
    <row r="3919" spans="1:4" ht="13.5">
      <c r="A3919" s="511" t="s">
        <v>29117</v>
      </c>
      <c r="B3919" s="511" t="s">
        <v>24749</v>
      </c>
      <c r="C3919" s="511" t="s">
        <v>5</v>
      </c>
      <c r="D3919" s="78" t="s">
        <v>56536</v>
      </c>
    </row>
    <row r="3920" spans="1:4" ht="13.5">
      <c r="A3920" s="511" t="s">
        <v>29118</v>
      </c>
      <c r="B3920" s="511" t="s">
        <v>24750</v>
      </c>
      <c r="C3920" s="511" t="s">
        <v>5</v>
      </c>
      <c r="D3920" s="78" t="s">
        <v>56276</v>
      </c>
    </row>
    <row r="3921" spans="1:4" ht="13.5">
      <c r="A3921" s="511" t="s">
        <v>29119</v>
      </c>
      <c r="B3921" s="511" t="s">
        <v>24751</v>
      </c>
      <c r="C3921" s="511" t="s">
        <v>5</v>
      </c>
      <c r="D3921" s="78" t="s">
        <v>56611</v>
      </c>
    </row>
    <row r="3922" spans="1:4" ht="13.5">
      <c r="A3922" s="511" t="s">
        <v>29120</v>
      </c>
      <c r="B3922" s="511" t="s">
        <v>24752</v>
      </c>
      <c r="C3922" s="511" t="s">
        <v>5</v>
      </c>
      <c r="D3922" s="78" t="s">
        <v>56303</v>
      </c>
    </row>
    <row r="3923" spans="1:4" ht="13.5">
      <c r="A3923" s="511" t="s">
        <v>29121</v>
      </c>
      <c r="B3923" s="511" t="s">
        <v>24753</v>
      </c>
      <c r="C3923" s="511" t="s">
        <v>5</v>
      </c>
      <c r="D3923" s="78" t="s">
        <v>69155</v>
      </c>
    </row>
    <row r="3924" spans="1:4" ht="13.5">
      <c r="A3924" s="511" t="s">
        <v>29122</v>
      </c>
      <c r="B3924" s="511" t="s">
        <v>24754</v>
      </c>
      <c r="C3924" s="511" t="s">
        <v>5</v>
      </c>
      <c r="D3924" s="78" t="s">
        <v>66741</v>
      </c>
    </row>
    <row r="3925" spans="1:4" ht="13.5">
      <c r="A3925" s="511" t="s">
        <v>29123</v>
      </c>
      <c r="B3925" s="511" t="s">
        <v>24755</v>
      </c>
      <c r="C3925" s="511" t="s">
        <v>5</v>
      </c>
      <c r="D3925" s="78" t="s">
        <v>69156</v>
      </c>
    </row>
    <row r="3926" spans="1:4" ht="13.5">
      <c r="A3926" s="511" t="s">
        <v>29124</v>
      </c>
      <c r="B3926" s="511" t="s">
        <v>24756</v>
      </c>
      <c r="C3926" s="511" t="s">
        <v>5</v>
      </c>
      <c r="D3926" s="78" t="s">
        <v>55457</v>
      </c>
    </row>
    <row r="3927" spans="1:4" ht="13.5">
      <c r="A3927" s="511" t="s">
        <v>29125</v>
      </c>
      <c r="B3927" s="511" t="s">
        <v>24757</v>
      </c>
      <c r="C3927" s="511" t="s">
        <v>5</v>
      </c>
      <c r="D3927" s="78" t="s">
        <v>60295</v>
      </c>
    </row>
    <row r="3928" spans="1:4" ht="13.5">
      <c r="A3928" s="511" t="s">
        <v>29126</v>
      </c>
      <c r="B3928" s="511" t="s">
        <v>24758</v>
      </c>
      <c r="C3928" s="511" t="s">
        <v>5</v>
      </c>
      <c r="D3928" s="78" t="s">
        <v>56381</v>
      </c>
    </row>
    <row r="3929" spans="1:4" ht="13.5">
      <c r="A3929" s="511" t="s">
        <v>29127</v>
      </c>
      <c r="B3929" s="511" t="s">
        <v>24759</v>
      </c>
      <c r="C3929" s="511" t="s">
        <v>5</v>
      </c>
      <c r="D3929" s="78" t="s">
        <v>56894</v>
      </c>
    </row>
    <row r="3930" spans="1:4" ht="13.5">
      <c r="A3930" s="511" t="s">
        <v>29128</v>
      </c>
      <c r="B3930" s="511" t="s">
        <v>24760</v>
      </c>
      <c r="C3930" s="511" t="s">
        <v>5</v>
      </c>
      <c r="D3930" s="78" t="s">
        <v>60769</v>
      </c>
    </row>
    <row r="3931" spans="1:4" ht="13.5">
      <c r="A3931" s="511" t="s">
        <v>69157</v>
      </c>
      <c r="B3931" s="511" t="s">
        <v>69158</v>
      </c>
      <c r="C3931" s="511" t="s">
        <v>5</v>
      </c>
      <c r="D3931" s="78" t="s">
        <v>69159</v>
      </c>
    </row>
    <row r="3932" spans="1:4" ht="13.5">
      <c r="A3932" s="511" t="s">
        <v>29129</v>
      </c>
      <c r="B3932" s="511" t="s">
        <v>24761</v>
      </c>
      <c r="C3932" s="511" t="s">
        <v>5</v>
      </c>
      <c r="D3932" s="78" t="s">
        <v>69160</v>
      </c>
    </row>
    <row r="3933" spans="1:4" ht="13.5">
      <c r="A3933" s="511" t="s">
        <v>29130</v>
      </c>
      <c r="B3933" s="511" t="s">
        <v>24762</v>
      </c>
      <c r="C3933" s="511" t="s">
        <v>5</v>
      </c>
      <c r="D3933" s="78" t="s">
        <v>64830</v>
      </c>
    </row>
    <row r="3934" spans="1:4" ht="13.5">
      <c r="A3934" s="511" t="s">
        <v>29131</v>
      </c>
      <c r="B3934" s="511" t="s">
        <v>24763</v>
      </c>
      <c r="C3934" s="511" t="s">
        <v>5</v>
      </c>
      <c r="D3934" s="78" t="s">
        <v>69161</v>
      </c>
    </row>
    <row r="3935" spans="1:4" ht="13.5">
      <c r="A3935" s="511" t="s">
        <v>29132</v>
      </c>
      <c r="B3935" s="511" t="s">
        <v>24764</v>
      </c>
      <c r="C3935" s="511" t="s">
        <v>5</v>
      </c>
      <c r="D3935" s="78" t="s">
        <v>69162</v>
      </c>
    </row>
    <row r="3936" spans="1:4" ht="13.5">
      <c r="A3936" s="511" t="s">
        <v>29133</v>
      </c>
      <c r="B3936" s="511" t="s">
        <v>24765</v>
      </c>
      <c r="C3936" s="511" t="s">
        <v>5</v>
      </c>
      <c r="D3936" s="78" t="s">
        <v>56723</v>
      </c>
    </row>
    <row r="3937" spans="1:4" ht="13.5">
      <c r="A3937" s="511" t="s">
        <v>29134</v>
      </c>
      <c r="B3937" s="511" t="s">
        <v>24766</v>
      </c>
      <c r="C3937" s="511" t="s">
        <v>5</v>
      </c>
      <c r="D3937" s="78" t="s">
        <v>69163</v>
      </c>
    </row>
    <row r="3938" spans="1:4" ht="13.5">
      <c r="A3938" s="511" t="s">
        <v>29135</v>
      </c>
      <c r="B3938" s="511" t="s">
        <v>24767</v>
      </c>
      <c r="C3938" s="511" t="s">
        <v>5</v>
      </c>
      <c r="D3938" s="78" t="s">
        <v>58990</v>
      </c>
    </row>
    <row r="3939" spans="1:4" ht="13.5">
      <c r="A3939" s="511" t="s">
        <v>29136</v>
      </c>
      <c r="B3939" s="511" t="s">
        <v>24768</v>
      </c>
      <c r="C3939" s="511" t="s">
        <v>5</v>
      </c>
      <c r="D3939" s="78" t="s">
        <v>69164</v>
      </c>
    </row>
    <row r="3940" spans="1:4" ht="13.5">
      <c r="A3940" s="511" t="s">
        <v>29137</v>
      </c>
      <c r="B3940" s="511" t="s">
        <v>24769</v>
      </c>
      <c r="C3940" s="511" t="s">
        <v>5</v>
      </c>
      <c r="D3940" s="78" t="s">
        <v>56868</v>
      </c>
    </row>
    <row r="3941" spans="1:4" ht="13.5">
      <c r="A3941" s="511" t="s">
        <v>29138</v>
      </c>
      <c r="B3941" s="511" t="s">
        <v>24770</v>
      </c>
      <c r="C3941" s="511" t="s">
        <v>5</v>
      </c>
      <c r="D3941" s="78" t="s">
        <v>62046</v>
      </c>
    </row>
    <row r="3942" spans="1:4" ht="13.5">
      <c r="A3942" s="511" t="s">
        <v>29139</v>
      </c>
      <c r="B3942" s="511" t="s">
        <v>24771</v>
      </c>
      <c r="C3942" s="511" t="s">
        <v>5</v>
      </c>
      <c r="D3942" s="78" t="s">
        <v>58876</v>
      </c>
    </row>
    <row r="3943" spans="1:4" ht="13.5">
      <c r="A3943" s="511" t="s">
        <v>29140</v>
      </c>
      <c r="B3943" s="511" t="s">
        <v>24772</v>
      </c>
      <c r="C3943" s="511" t="s">
        <v>5</v>
      </c>
      <c r="D3943" s="78" t="s">
        <v>69165</v>
      </c>
    </row>
    <row r="3944" spans="1:4" ht="13.5">
      <c r="A3944" s="511" t="s">
        <v>29141</v>
      </c>
      <c r="B3944" s="511" t="s">
        <v>24773</v>
      </c>
      <c r="C3944" s="511" t="s">
        <v>5</v>
      </c>
      <c r="D3944" s="78" t="s">
        <v>58543</v>
      </c>
    </row>
    <row r="3945" spans="1:4" ht="13.5">
      <c r="A3945" s="511" t="s">
        <v>29142</v>
      </c>
      <c r="B3945" s="511" t="s">
        <v>24774</v>
      </c>
      <c r="C3945" s="511" t="s">
        <v>5</v>
      </c>
      <c r="D3945" s="78" t="s">
        <v>69166</v>
      </c>
    </row>
    <row r="3946" spans="1:4" ht="13.5">
      <c r="A3946" s="511" t="s">
        <v>29143</v>
      </c>
      <c r="B3946" s="511" t="s">
        <v>24775</v>
      </c>
      <c r="C3946" s="511" t="s">
        <v>5</v>
      </c>
      <c r="D3946" s="78" t="s">
        <v>69167</v>
      </c>
    </row>
    <row r="3947" spans="1:4" ht="13.5">
      <c r="A3947" s="511" t="s">
        <v>29144</v>
      </c>
      <c r="B3947" s="511" t="s">
        <v>24776</v>
      </c>
      <c r="C3947" s="511" t="s">
        <v>5</v>
      </c>
      <c r="D3947" s="78" t="s">
        <v>54722</v>
      </c>
    </row>
    <row r="3948" spans="1:4" ht="13.5">
      <c r="A3948" s="511" t="s">
        <v>29145</v>
      </c>
      <c r="B3948" s="511" t="s">
        <v>24777</v>
      </c>
      <c r="C3948" s="511" t="s">
        <v>5</v>
      </c>
      <c r="D3948" s="78" t="s">
        <v>69168</v>
      </c>
    </row>
    <row r="3949" spans="1:4" ht="13.5">
      <c r="A3949" s="511" t="s">
        <v>29146</v>
      </c>
      <c r="B3949" s="511" t="s">
        <v>24778</v>
      </c>
      <c r="C3949" s="511" t="s">
        <v>5</v>
      </c>
      <c r="D3949" s="78" t="s">
        <v>54722</v>
      </c>
    </row>
    <row r="3950" spans="1:4" ht="13.5">
      <c r="A3950" s="511" t="s">
        <v>29147</v>
      </c>
      <c r="B3950" s="511" t="s">
        <v>24779</v>
      </c>
      <c r="C3950" s="511" t="s">
        <v>5</v>
      </c>
      <c r="D3950" s="78" t="s">
        <v>63114</v>
      </c>
    </row>
    <row r="3951" spans="1:4" ht="13.5">
      <c r="A3951" s="511" t="s">
        <v>29148</v>
      </c>
      <c r="B3951" s="511" t="s">
        <v>24780</v>
      </c>
      <c r="C3951" s="511" t="s">
        <v>5</v>
      </c>
      <c r="D3951" s="78" t="s">
        <v>69169</v>
      </c>
    </row>
    <row r="3952" spans="1:4" ht="13.5">
      <c r="A3952" s="511" t="s">
        <v>29149</v>
      </c>
      <c r="B3952" s="511" t="s">
        <v>24781</v>
      </c>
      <c r="C3952" s="511" t="s">
        <v>5</v>
      </c>
      <c r="D3952" s="78" t="s">
        <v>56680</v>
      </c>
    </row>
    <row r="3953" spans="1:4" ht="13.5">
      <c r="A3953" s="511" t="s">
        <v>29150</v>
      </c>
      <c r="B3953" s="511" t="s">
        <v>24782</v>
      </c>
      <c r="C3953" s="511" t="s">
        <v>5</v>
      </c>
      <c r="D3953" s="78" t="s">
        <v>69127</v>
      </c>
    </row>
    <row r="3954" spans="1:4" ht="13.5">
      <c r="A3954" s="511" t="s">
        <v>29151</v>
      </c>
      <c r="B3954" s="511" t="s">
        <v>24783</v>
      </c>
      <c r="C3954" s="511" t="s">
        <v>36</v>
      </c>
      <c r="D3954" s="78" t="s">
        <v>69170</v>
      </c>
    </row>
    <row r="3955" spans="1:4" ht="13.5">
      <c r="A3955" s="511" t="s">
        <v>29152</v>
      </c>
      <c r="B3955" s="511" t="s">
        <v>24784</v>
      </c>
      <c r="C3955" s="511" t="s">
        <v>5</v>
      </c>
      <c r="D3955" s="78" t="s">
        <v>55405</v>
      </c>
    </row>
    <row r="3956" spans="1:4" ht="13.5">
      <c r="A3956" s="511" t="s">
        <v>29153</v>
      </c>
      <c r="B3956" s="511" t="s">
        <v>24785</v>
      </c>
      <c r="C3956" s="511" t="s">
        <v>5</v>
      </c>
      <c r="D3956" s="78" t="s">
        <v>26245</v>
      </c>
    </row>
    <row r="3957" spans="1:4" ht="13.5">
      <c r="A3957" s="511" t="s">
        <v>29154</v>
      </c>
      <c r="B3957" s="511" t="s">
        <v>24786</v>
      </c>
      <c r="C3957" s="511" t="s">
        <v>5</v>
      </c>
      <c r="D3957" s="78" t="s">
        <v>64148</v>
      </c>
    </row>
    <row r="3958" spans="1:4" ht="13.5">
      <c r="A3958" s="511" t="s">
        <v>29155</v>
      </c>
      <c r="B3958" s="511" t="s">
        <v>29156</v>
      </c>
      <c r="C3958" s="511" t="s">
        <v>5</v>
      </c>
      <c r="D3958" s="78" t="s">
        <v>56700</v>
      </c>
    </row>
    <row r="3959" spans="1:4" ht="13.5">
      <c r="A3959" s="511" t="s">
        <v>29157</v>
      </c>
      <c r="B3959" s="511" t="s">
        <v>24787</v>
      </c>
      <c r="C3959" s="511" t="s">
        <v>5</v>
      </c>
      <c r="D3959" s="78" t="s">
        <v>69171</v>
      </c>
    </row>
    <row r="3960" spans="1:4" ht="13.5">
      <c r="A3960" s="511" t="s">
        <v>29158</v>
      </c>
      <c r="B3960" s="511" t="s">
        <v>24788</v>
      </c>
      <c r="C3960" s="511" t="s">
        <v>5</v>
      </c>
      <c r="D3960" s="78" t="s">
        <v>26249</v>
      </c>
    </row>
    <row r="3961" spans="1:4" ht="13.5">
      <c r="A3961" s="511" t="s">
        <v>29159</v>
      </c>
      <c r="B3961" s="511" t="s">
        <v>24789</v>
      </c>
      <c r="C3961" s="511" t="s">
        <v>5</v>
      </c>
      <c r="D3961" s="78" t="s">
        <v>56508</v>
      </c>
    </row>
    <row r="3962" spans="1:4" ht="13.5">
      <c r="A3962" s="511" t="s">
        <v>29160</v>
      </c>
      <c r="B3962" s="511" t="s">
        <v>24790</v>
      </c>
      <c r="C3962" s="511" t="s">
        <v>5</v>
      </c>
      <c r="D3962" s="78" t="s">
        <v>53023</v>
      </c>
    </row>
    <row r="3963" spans="1:4" ht="13.5">
      <c r="A3963" s="511" t="s">
        <v>29161</v>
      </c>
      <c r="B3963" s="511" t="s">
        <v>24791</v>
      </c>
      <c r="C3963" s="511" t="s">
        <v>5</v>
      </c>
      <c r="D3963" s="78" t="s">
        <v>61924</v>
      </c>
    </row>
    <row r="3964" spans="1:4" ht="13.5">
      <c r="A3964" s="511" t="s">
        <v>29162</v>
      </c>
      <c r="B3964" s="511" t="s">
        <v>24792</v>
      </c>
      <c r="C3964" s="511" t="s">
        <v>5</v>
      </c>
      <c r="D3964" s="78" t="s">
        <v>52306</v>
      </c>
    </row>
    <row r="3965" spans="1:4" ht="13.5">
      <c r="A3965" s="511" t="s">
        <v>29163</v>
      </c>
      <c r="B3965" s="511" t="s">
        <v>24793</v>
      </c>
      <c r="C3965" s="511" t="s">
        <v>5</v>
      </c>
      <c r="D3965" s="78" t="s">
        <v>55200</v>
      </c>
    </row>
    <row r="3966" spans="1:4" ht="13.5">
      <c r="A3966" s="511" t="s">
        <v>29164</v>
      </c>
      <c r="B3966" s="511" t="s">
        <v>24794</v>
      </c>
      <c r="C3966" s="511" t="s">
        <v>5</v>
      </c>
      <c r="D3966" s="78" t="s">
        <v>57374</v>
      </c>
    </row>
    <row r="3967" spans="1:4" ht="13.5">
      <c r="A3967" s="511" t="s">
        <v>29165</v>
      </c>
      <c r="B3967" s="511" t="s">
        <v>24795</v>
      </c>
      <c r="C3967" s="511" t="s">
        <v>5</v>
      </c>
      <c r="D3967" s="78" t="s">
        <v>51110</v>
      </c>
    </row>
    <row r="3968" spans="1:4" ht="13.5">
      <c r="A3968" s="511" t="s">
        <v>29166</v>
      </c>
      <c r="B3968" s="511" t="s">
        <v>24796</v>
      </c>
      <c r="C3968" s="511" t="s">
        <v>5</v>
      </c>
      <c r="D3968" s="78" t="s">
        <v>51346</v>
      </c>
    </row>
    <row r="3969" spans="1:4" ht="13.5">
      <c r="A3969" s="511" t="s">
        <v>29167</v>
      </c>
      <c r="B3969" s="511" t="s">
        <v>24797</v>
      </c>
      <c r="C3969" s="511" t="s">
        <v>5</v>
      </c>
      <c r="D3969" s="78" t="s">
        <v>54337</v>
      </c>
    </row>
    <row r="3970" spans="1:4" ht="13.5">
      <c r="A3970" s="511" t="s">
        <v>29168</v>
      </c>
      <c r="B3970" s="511" t="s">
        <v>24798</v>
      </c>
      <c r="C3970" s="511" t="s">
        <v>5</v>
      </c>
      <c r="D3970" s="78" t="s">
        <v>55200</v>
      </c>
    </row>
    <row r="3971" spans="1:4" ht="13.5">
      <c r="A3971" s="511" t="s">
        <v>29169</v>
      </c>
      <c r="B3971" s="511" t="s">
        <v>24799</v>
      </c>
      <c r="C3971" s="511" t="s">
        <v>5</v>
      </c>
      <c r="D3971" s="78" t="s">
        <v>56993</v>
      </c>
    </row>
    <row r="3972" spans="1:4" ht="13.5">
      <c r="A3972" s="511" t="s">
        <v>29170</v>
      </c>
      <c r="B3972" s="511" t="s">
        <v>24800</v>
      </c>
      <c r="C3972" s="511" t="s">
        <v>5</v>
      </c>
      <c r="D3972" s="78" t="s">
        <v>55450</v>
      </c>
    </row>
    <row r="3973" spans="1:4" ht="13.5">
      <c r="A3973" s="511" t="s">
        <v>29171</v>
      </c>
      <c r="B3973" s="511" t="s">
        <v>24801</v>
      </c>
      <c r="C3973" s="511" t="s">
        <v>5</v>
      </c>
      <c r="D3973" s="78" t="s">
        <v>64518</v>
      </c>
    </row>
    <row r="3974" spans="1:4" ht="13.5">
      <c r="A3974" s="511" t="s">
        <v>29172</v>
      </c>
      <c r="B3974" s="511" t="s">
        <v>24802</v>
      </c>
      <c r="C3974" s="511" t="s">
        <v>5</v>
      </c>
      <c r="D3974" s="78" t="s">
        <v>64783</v>
      </c>
    </row>
    <row r="3975" spans="1:4" ht="13.5">
      <c r="A3975" s="511" t="s">
        <v>29173</v>
      </c>
      <c r="B3975" s="511" t="s">
        <v>24803</v>
      </c>
      <c r="C3975" s="511" t="s">
        <v>5</v>
      </c>
      <c r="D3975" s="78" t="s">
        <v>55420</v>
      </c>
    </row>
    <row r="3976" spans="1:4" ht="13.5">
      <c r="A3976" s="511" t="s">
        <v>29175</v>
      </c>
      <c r="B3976" s="511" t="s">
        <v>24804</v>
      </c>
      <c r="C3976" s="511" t="s">
        <v>5</v>
      </c>
      <c r="D3976" s="78" t="s">
        <v>55898</v>
      </c>
    </row>
    <row r="3977" spans="1:4" ht="13.5">
      <c r="A3977" s="511" t="s">
        <v>29176</v>
      </c>
      <c r="B3977" s="511" t="s">
        <v>24805</v>
      </c>
      <c r="C3977" s="511" t="s">
        <v>5</v>
      </c>
      <c r="D3977" s="78" t="s">
        <v>61503</v>
      </c>
    </row>
    <row r="3978" spans="1:4" ht="13.5">
      <c r="A3978" s="511" t="s">
        <v>29177</v>
      </c>
      <c r="B3978" s="511" t="s">
        <v>24806</v>
      </c>
      <c r="C3978" s="511" t="s">
        <v>5</v>
      </c>
      <c r="D3978" s="78" t="s">
        <v>69172</v>
      </c>
    </row>
    <row r="3979" spans="1:4" ht="13.5">
      <c r="A3979" s="511" t="s">
        <v>29178</v>
      </c>
      <c r="B3979" s="511" t="s">
        <v>24807</v>
      </c>
      <c r="C3979" s="511" t="s">
        <v>5</v>
      </c>
      <c r="D3979" s="78" t="s">
        <v>56720</v>
      </c>
    </row>
    <row r="3980" spans="1:4" ht="13.5">
      <c r="A3980" s="511" t="s">
        <v>29179</v>
      </c>
      <c r="B3980" s="511" t="s">
        <v>24808</v>
      </c>
      <c r="C3980" s="511" t="s">
        <v>5</v>
      </c>
      <c r="D3980" s="78" t="s">
        <v>69173</v>
      </c>
    </row>
    <row r="3981" spans="1:4" ht="13.5">
      <c r="A3981" s="511" t="s">
        <v>29180</v>
      </c>
      <c r="B3981" s="511" t="s">
        <v>24809</v>
      </c>
      <c r="C3981" s="511" t="s">
        <v>5</v>
      </c>
      <c r="D3981" s="78" t="s">
        <v>56654</v>
      </c>
    </row>
    <row r="3982" spans="1:4" ht="13.5">
      <c r="A3982" s="511" t="s">
        <v>29181</v>
      </c>
      <c r="B3982" s="511" t="s">
        <v>24810</v>
      </c>
      <c r="C3982" s="511" t="s">
        <v>5</v>
      </c>
      <c r="D3982" s="78" t="s">
        <v>56411</v>
      </c>
    </row>
    <row r="3983" spans="1:4" ht="13.5">
      <c r="A3983" s="511" t="s">
        <v>29182</v>
      </c>
      <c r="B3983" s="511" t="s">
        <v>24811</v>
      </c>
      <c r="C3983" s="511" t="s">
        <v>5</v>
      </c>
      <c r="D3983" s="78" t="s">
        <v>50775</v>
      </c>
    </row>
    <row r="3984" spans="1:4" ht="13.5">
      <c r="A3984" s="511" t="s">
        <v>29183</v>
      </c>
      <c r="B3984" s="511" t="s">
        <v>24812</v>
      </c>
      <c r="C3984" s="511" t="s">
        <v>5</v>
      </c>
      <c r="D3984" s="78" t="s">
        <v>69174</v>
      </c>
    </row>
    <row r="3985" spans="1:4" ht="13.5">
      <c r="A3985" s="511" t="s">
        <v>29184</v>
      </c>
      <c r="B3985" s="511" t="s">
        <v>24813</v>
      </c>
      <c r="C3985" s="511" t="s">
        <v>5</v>
      </c>
      <c r="D3985" s="78" t="s">
        <v>64783</v>
      </c>
    </row>
    <row r="3986" spans="1:4" ht="13.5">
      <c r="A3986" s="511" t="s">
        <v>29185</v>
      </c>
      <c r="B3986" s="511" t="s">
        <v>24814</v>
      </c>
      <c r="C3986" s="511" t="s">
        <v>5</v>
      </c>
      <c r="D3986" s="78" t="s">
        <v>56464</v>
      </c>
    </row>
    <row r="3987" spans="1:4" ht="13.5">
      <c r="A3987" s="511" t="s">
        <v>29186</v>
      </c>
      <c r="B3987" s="511" t="s">
        <v>24815</v>
      </c>
      <c r="C3987" s="511" t="s">
        <v>5</v>
      </c>
      <c r="D3987" s="78" t="s">
        <v>55302</v>
      </c>
    </row>
    <row r="3988" spans="1:4" ht="13.5">
      <c r="A3988" s="511" t="s">
        <v>29187</v>
      </c>
      <c r="B3988" s="511" t="s">
        <v>24816</v>
      </c>
      <c r="C3988" s="511" t="s">
        <v>5</v>
      </c>
      <c r="D3988" s="78" t="s">
        <v>26237</v>
      </c>
    </row>
    <row r="3989" spans="1:4" ht="13.5">
      <c r="A3989" s="511" t="s">
        <v>29188</v>
      </c>
      <c r="B3989" s="511" t="s">
        <v>24817</v>
      </c>
      <c r="C3989" s="511" t="s">
        <v>5</v>
      </c>
      <c r="D3989" s="78" t="s">
        <v>55817</v>
      </c>
    </row>
    <row r="3990" spans="1:4" ht="13.5">
      <c r="A3990" s="511" t="s">
        <v>29189</v>
      </c>
      <c r="B3990" s="511" t="s">
        <v>24818</v>
      </c>
      <c r="C3990" s="511" t="s">
        <v>5</v>
      </c>
      <c r="D3990" s="78" t="s">
        <v>63671</v>
      </c>
    </row>
    <row r="3991" spans="1:4" ht="13.5">
      <c r="A3991" s="511" t="s">
        <v>29190</v>
      </c>
      <c r="B3991" s="511" t="s">
        <v>24819</v>
      </c>
      <c r="C3991" s="511" t="s">
        <v>5</v>
      </c>
      <c r="D3991" s="78" t="s">
        <v>60345</v>
      </c>
    </row>
    <row r="3992" spans="1:4" ht="13.5">
      <c r="A3992" s="511" t="s">
        <v>29191</v>
      </c>
      <c r="B3992" s="511" t="s">
        <v>24820</v>
      </c>
      <c r="C3992" s="511" t="s">
        <v>5</v>
      </c>
      <c r="D3992" s="78" t="s">
        <v>58484</v>
      </c>
    </row>
    <row r="3993" spans="1:4" ht="13.5">
      <c r="A3993" s="511" t="s">
        <v>29192</v>
      </c>
      <c r="B3993" s="511" t="s">
        <v>24821</v>
      </c>
      <c r="C3993" s="511" t="s">
        <v>5</v>
      </c>
      <c r="D3993" s="78" t="s">
        <v>64550</v>
      </c>
    </row>
    <row r="3994" spans="1:4" ht="13.5">
      <c r="A3994" s="511" t="s">
        <v>29193</v>
      </c>
      <c r="B3994" s="511" t="s">
        <v>24822</v>
      </c>
      <c r="C3994" s="511" t="s">
        <v>5</v>
      </c>
      <c r="D3994" s="78" t="s">
        <v>56641</v>
      </c>
    </row>
    <row r="3995" spans="1:4" ht="13.5">
      <c r="A3995" s="511" t="s">
        <v>29194</v>
      </c>
      <c r="B3995" s="511" t="s">
        <v>24823</v>
      </c>
      <c r="C3995" s="511" t="s">
        <v>5</v>
      </c>
      <c r="D3995" s="78" t="s">
        <v>59977</v>
      </c>
    </row>
    <row r="3996" spans="1:4" ht="13.5">
      <c r="A3996" s="511" t="s">
        <v>29195</v>
      </c>
      <c r="B3996" s="511" t="s">
        <v>24824</v>
      </c>
      <c r="C3996" s="511" t="s">
        <v>5</v>
      </c>
      <c r="D3996" s="78" t="s">
        <v>55714</v>
      </c>
    </row>
    <row r="3997" spans="1:4" ht="13.5">
      <c r="A3997" s="511" t="s">
        <v>29196</v>
      </c>
      <c r="B3997" s="511" t="s">
        <v>24825</v>
      </c>
      <c r="C3997" s="511" t="s">
        <v>5</v>
      </c>
      <c r="D3997" s="78" t="s">
        <v>69175</v>
      </c>
    </row>
    <row r="3998" spans="1:4" ht="13.5">
      <c r="A3998" s="511" t="s">
        <v>29197</v>
      </c>
      <c r="B3998" s="511" t="s">
        <v>24826</v>
      </c>
      <c r="C3998" s="511" t="s">
        <v>5</v>
      </c>
      <c r="D3998" s="78" t="s">
        <v>69176</v>
      </c>
    </row>
    <row r="3999" spans="1:4" ht="13.5">
      <c r="A3999" s="511" t="s">
        <v>29198</v>
      </c>
      <c r="B3999" s="511" t="s">
        <v>24827</v>
      </c>
      <c r="C3999" s="511" t="s">
        <v>5</v>
      </c>
      <c r="D3999" s="78" t="s">
        <v>69177</v>
      </c>
    </row>
    <row r="4000" spans="1:4" ht="13.5">
      <c r="A4000" s="511" t="s">
        <v>29199</v>
      </c>
      <c r="B4000" s="511" t="s">
        <v>24828</v>
      </c>
      <c r="C4000" s="511" t="s">
        <v>5</v>
      </c>
      <c r="D4000" s="78" t="s">
        <v>69178</v>
      </c>
    </row>
    <row r="4001" spans="1:4" ht="13.5">
      <c r="A4001" s="511" t="s">
        <v>29200</v>
      </c>
      <c r="B4001" s="511" t="s">
        <v>24829</v>
      </c>
      <c r="C4001" s="511" t="s">
        <v>5</v>
      </c>
      <c r="D4001" s="78" t="s">
        <v>56469</v>
      </c>
    </row>
    <row r="4002" spans="1:4" ht="13.5">
      <c r="A4002" s="511" t="s">
        <v>29201</v>
      </c>
      <c r="B4002" s="511" t="s">
        <v>24830</v>
      </c>
      <c r="C4002" s="511" t="s">
        <v>5</v>
      </c>
      <c r="D4002" s="78" t="s">
        <v>69179</v>
      </c>
    </row>
    <row r="4003" spans="1:4" ht="13.5">
      <c r="A4003" s="511" t="s">
        <v>29202</v>
      </c>
      <c r="B4003" s="511" t="s">
        <v>24831</v>
      </c>
      <c r="C4003" s="511" t="s">
        <v>5</v>
      </c>
      <c r="D4003" s="78" t="s">
        <v>69179</v>
      </c>
    </row>
    <row r="4004" spans="1:4" ht="13.5">
      <c r="A4004" s="511" t="s">
        <v>29203</v>
      </c>
      <c r="B4004" s="511" t="s">
        <v>24832</v>
      </c>
      <c r="C4004" s="511" t="s">
        <v>5</v>
      </c>
      <c r="D4004" s="78" t="s">
        <v>56545</v>
      </c>
    </row>
    <row r="4005" spans="1:4" ht="13.5">
      <c r="A4005" s="511" t="s">
        <v>29204</v>
      </c>
      <c r="B4005" s="511" t="s">
        <v>24833</v>
      </c>
      <c r="C4005" s="511" t="s">
        <v>5</v>
      </c>
      <c r="D4005" s="78" t="s">
        <v>55150</v>
      </c>
    </row>
    <row r="4006" spans="1:4" ht="13.5">
      <c r="A4006" s="511" t="s">
        <v>29205</v>
      </c>
      <c r="B4006" s="511" t="s">
        <v>24834</v>
      </c>
      <c r="C4006" s="511" t="s">
        <v>36</v>
      </c>
      <c r="D4006" s="78" t="s">
        <v>69180</v>
      </c>
    </row>
    <row r="4007" spans="1:4" ht="13.5">
      <c r="A4007" s="511" t="s">
        <v>29206</v>
      </c>
      <c r="B4007" s="511" t="s">
        <v>24835</v>
      </c>
      <c r="C4007" s="511" t="s">
        <v>5</v>
      </c>
      <c r="D4007" s="78" t="s">
        <v>55722</v>
      </c>
    </row>
    <row r="4008" spans="1:4" ht="13.5">
      <c r="A4008" s="511" t="s">
        <v>29207</v>
      </c>
      <c r="B4008" s="511" t="s">
        <v>24836</v>
      </c>
      <c r="C4008" s="511" t="s">
        <v>5</v>
      </c>
      <c r="D4008" s="78" t="s">
        <v>69152</v>
      </c>
    </row>
    <row r="4009" spans="1:4" ht="13.5">
      <c r="A4009" s="511" t="s">
        <v>29208</v>
      </c>
      <c r="B4009" s="511" t="s">
        <v>24837</v>
      </c>
      <c r="C4009" s="511" t="s">
        <v>5</v>
      </c>
      <c r="D4009" s="78" t="s">
        <v>69181</v>
      </c>
    </row>
    <row r="4010" spans="1:4" ht="13.5">
      <c r="A4010" s="511" t="s">
        <v>29209</v>
      </c>
      <c r="B4010" s="511" t="s">
        <v>24838</v>
      </c>
      <c r="C4010" s="511" t="s">
        <v>5</v>
      </c>
      <c r="D4010" s="78" t="s">
        <v>56397</v>
      </c>
    </row>
    <row r="4011" spans="1:4" ht="13.5">
      <c r="A4011" s="511" t="s">
        <v>29210</v>
      </c>
      <c r="B4011" s="511" t="s">
        <v>24839</v>
      </c>
      <c r="C4011" s="511" t="s">
        <v>5</v>
      </c>
      <c r="D4011" s="78" t="s">
        <v>56316</v>
      </c>
    </row>
    <row r="4012" spans="1:4" ht="13.5">
      <c r="A4012" s="511" t="s">
        <v>29211</v>
      </c>
      <c r="B4012" s="511" t="s">
        <v>24840</v>
      </c>
      <c r="C4012" s="511" t="s">
        <v>5</v>
      </c>
      <c r="D4012" s="78" t="s">
        <v>69181</v>
      </c>
    </row>
    <row r="4013" spans="1:4" ht="13.5">
      <c r="A4013" s="511" t="s">
        <v>29212</v>
      </c>
      <c r="B4013" s="511" t="s">
        <v>24841</v>
      </c>
      <c r="C4013" s="511" t="s">
        <v>5</v>
      </c>
      <c r="D4013" s="78" t="s">
        <v>69182</v>
      </c>
    </row>
    <row r="4014" spans="1:4" ht="13.5">
      <c r="A4014" s="511" t="s">
        <v>29213</v>
      </c>
      <c r="B4014" s="511" t="s">
        <v>24842</v>
      </c>
      <c r="C4014" s="511" t="s">
        <v>5</v>
      </c>
      <c r="D4014" s="78" t="s">
        <v>51335</v>
      </c>
    </row>
    <row r="4015" spans="1:4" ht="13.5">
      <c r="A4015" s="511" t="s">
        <v>29214</v>
      </c>
      <c r="B4015" s="511" t="s">
        <v>24843</v>
      </c>
      <c r="C4015" s="511" t="s">
        <v>5</v>
      </c>
      <c r="D4015" s="78" t="s">
        <v>56482</v>
      </c>
    </row>
    <row r="4016" spans="1:4" ht="13.5">
      <c r="A4016" s="511" t="s">
        <v>29215</v>
      </c>
      <c r="B4016" s="511" t="s">
        <v>24844</v>
      </c>
      <c r="C4016" s="511" t="s">
        <v>5</v>
      </c>
      <c r="D4016" s="78" t="s">
        <v>55737</v>
      </c>
    </row>
    <row r="4017" spans="1:4" ht="13.5">
      <c r="A4017" s="511" t="s">
        <v>29216</v>
      </c>
      <c r="B4017" s="511" t="s">
        <v>24845</v>
      </c>
      <c r="C4017" s="511" t="s">
        <v>5</v>
      </c>
      <c r="D4017" s="78" t="s">
        <v>56622</v>
      </c>
    </row>
    <row r="4018" spans="1:4" ht="13.5">
      <c r="A4018" s="511" t="s">
        <v>29217</v>
      </c>
      <c r="B4018" s="511" t="s">
        <v>24846</v>
      </c>
      <c r="C4018" s="511" t="s">
        <v>5</v>
      </c>
      <c r="D4018" s="78" t="s">
        <v>56513</v>
      </c>
    </row>
    <row r="4019" spans="1:4" ht="13.5">
      <c r="A4019" s="511" t="s">
        <v>29218</v>
      </c>
      <c r="B4019" s="511" t="s">
        <v>24847</v>
      </c>
      <c r="C4019" s="511" t="s">
        <v>5</v>
      </c>
      <c r="D4019" s="78" t="s">
        <v>69182</v>
      </c>
    </row>
    <row r="4020" spans="1:4" ht="13.5">
      <c r="A4020" s="511" t="s">
        <v>29219</v>
      </c>
      <c r="B4020" s="511" t="s">
        <v>24848</v>
      </c>
      <c r="C4020" s="511" t="s">
        <v>5</v>
      </c>
      <c r="D4020" s="78" t="s">
        <v>69183</v>
      </c>
    </row>
    <row r="4021" spans="1:4" ht="13.5">
      <c r="A4021" s="511" t="s">
        <v>29220</v>
      </c>
      <c r="B4021" s="511" t="s">
        <v>24849</v>
      </c>
      <c r="C4021" s="511" t="s">
        <v>5</v>
      </c>
      <c r="D4021" s="78" t="s">
        <v>69184</v>
      </c>
    </row>
    <row r="4022" spans="1:4" ht="13.5">
      <c r="A4022" s="511" t="s">
        <v>29221</v>
      </c>
      <c r="B4022" s="511" t="s">
        <v>24850</v>
      </c>
      <c r="C4022" s="511" t="s">
        <v>5</v>
      </c>
      <c r="D4022" s="78" t="s">
        <v>69185</v>
      </c>
    </row>
    <row r="4023" spans="1:4" ht="13.5">
      <c r="A4023" s="511" t="s">
        <v>29222</v>
      </c>
      <c r="B4023" s="511" t="s">
        <v>24851</v>
      </c>
      <c r="C4023" s="511" t="s">
        <v>5</v>
      </c>
      <c r="D4023" s="78" t="s">
        <v>69186</v>
      </c>
    </row>
    <row r="4024" spans="1:4" ht="13.5">
      <c r="A4024" s="511" t="s">
        <v>29223</v>
      </c>
      <c r="B4024" s="511" t="s">
        <v>24852</v>
      </c>
      <c r="C4024" s="511" t="s">
        <v>5</v>
      </c>
      <c r="D4024" s="78" t="s">
        <v>69187</v>
      </c>
    </row>
    <row r="4025" spans="1:4" ht="13.5">
      <c r="A4025" s="511" t="s">
        <v>29224</v>
      </c>
      <c r="B4025" s="511" t="s">
        <v>24853</v>
      </c>
      <c r="C4025" s="511" t="s">
        <v>5</v>
      </c>
      <c r="D4025" s="78" t="s">
        <v>69188</v>
      </c>
    </row>
    <row r="4026" spans="1:4" ht="13.5">
      <c r="A4026" s="511" t="s">
        <v>29225</v>
      </c>
      <c r="B4026" s="511" t="s">
        <v>24854</v>
      </c>
      <c r="C4026" s="511" t="s">
        <v>5</v>
      </c>
      <c r="D4026" s="78" t="s">
        <v>69189</v>
      </c>
    </row>
    <row r="4027" spans="1:4" ht="13.5">
      <c r="A4027" s="511" t="s">
        <v>29226</v>
      </c>
      <c r="B4027" s="511" t="s">
        <v>24855</v>
      </c>
      <c r="C4027" s="511" t="s">
        <v>5</v>
      </c>
      <c r="D4027" s="78" t="s">
        <v>69190</v>
      </c>
    </row>
    <row r="4028" spans="1:4" ht="13.5">
      <c r="A4028" s="511" t="s">
        <v>29227</v>
      </c>
      <c r="B4028" s="511" t="s">
        <v>24856</v>
      </c>
      <c r="C4028" s="511" t="s">
        <v>5</v>
      </c>
      <c r="D4028" s="78" t="s">
        <v>55291</v>
      </c>
    </row>
    <row r="4029" spans="1:4" ht="13.5">
      <c r="A4029" s="511" t="s">
        <v>29228</v>
      </c>
      <c r="B4029" s="511" t="s">
        <v>24857</v>
      </c>
      <c r="C4029" s="511" t="s">
        <v>5</v>
      </c>
      <c r="D4029" s="78" t="s">
        <v>64828</v>
      </c>
    </row>
    <row r="4030" spans="1:4" ht="13.5">
      <c r="A4030" s="511" t="s">
        <v>29229</v>
      </c>
      <c r="B4030" s="511" t="s">
        <v>24858</v>
      </c>
      <c r="C4030" s="511" t="s">
        <v>5</v>
      </c>
      <c r="D4030" s="78" t="s">
        <v>55795</v>
      </c>
    </row>
    <row r="4031" spans="1:4" ht="13.5">
      <c r="A4031" s="511" t="s">
        <v>29230</v>
      </c>
      <c r="B4031" s="511" t="s">
        <v>24859</v>
      </c>
      <c r="C4031" s="511" t="s">
        <v>5</v>
      </c>
      <c r="D4031" s="78" t="s">
        <v>55851</v>
      </c>
    </row>
    <row r="4032" spans="1:4" ht="13.5">
      <c r="A4032" s="511" t="s">
        <v>29231</v>
      </c>
      <c r="B4032" s="511" t="s">
        <v>24860</v>
      </c>
      <c r="C4032" s="511" t="s">
        <v>5</v>
      </c>
      <c r="D4032" s="78" t="s">
        <v>55694</v>
      </c>
    </row>
    <row r="4033" spans="1:4" ht="13.5">
      <c r="A4033" s="511" t="s">
        <v>29232</v>
      </c>
      <c r="B4033" s="511" t="s">
        <v>24861</v>
      </c>
      <c r="C4033" s="511" t="s">
        <v>5</v>
      </c>
      <c r="D4033" s="78" t="s">
        <v>69191</v>
      </c>
    </row>
    <row r="4034" spans="1:4" ht="13.5">
      <c r="A4034" s="511" t="s">
        <v>29233</v>
      </c>
      <c r="B4034" s="511" t="s">
        <v>24862</v>
      </c>
      <c r="C4034" s="511" t="s">
        <v>5</v>
      </c>
      <c r="D4034" s="78" t="s">
        <v>57393</v>
      </c>
    </row>
    <row r="4035" spans="1:4" ht="13.5">
      <c r="A4035" s="511" t="s">
        <v>29234</v>
      </c>
      <c r="B4035" s="511" t="s">
        <v>24863</v>
      </c>
      <c r="C4035" s="511" t="s">
        <v>5</v>
      </c>
      <c r="D4035" s="78" t="s">
        <v>55336</v>
      </c>
    </row>
    <row r="4036" spans="1:4" ht="13.5">
      <c r="A4036" s="511" t="s">
        <v>29235</v>
      </c>
      <c r="B4036" s="511" t="s">
        <v>24864</v>
      </c>
      <c r="C4036" s="511" t="s">
        <v>5</v>
      </c>
      <c r="D4036" s="78" t="s">
        <v>58343</v>
      </c>
    </row>
    <row r="4037" spans="1:4" ht="13.5">
      <c r="A4037" s="511" t="s">
        <v>29236</v>
      </c>
      <c r="B4037" s="511" t="s">
        <v>24865</v>
      </c>
      <c r="C4037" s="511" t="s">
        <v>5</v>
      </c>
      <c r="D4037" s="78" t="s">
        <v>69192</v>
      </c>
    </row>
    <row r="4038" spans="1:4" ht="13.5">
      <c r="A4038" s="511" t="s">
        <v>29237</v>
      </c>
      <c r="B4038" s="511" t="s">
        <v>24866</v>
      </c>
      <c r="C4038" s="511" t="s">
        <v>5</v>
      </c>
      <c r="D4038" s="78" t="s">
        <v>55778</v>
      </c>
    </row>
    <row r="4039" spans="1:4" ht="13.5">
      <c r="A4039" s="511" t="s">
        <v>29238</v>
      </c>
      <c r="B4039" s="511" t="s">
        <v>24867</v>
      </c>
      <c r="C4039" s="511" t="s">
        <v>5</v>
      </c>
      <c r="D4039" s="78" t="s">
        <v>69193</v>
      </c>
    </row>
    <row r="4040" spans="1:4" ht="13.5">
      <c r="A4040" s="511" t="s">
        <v>29239</v>
      </c>
      <c r="B4040" s="511" t="s">
        <v>24868</v>
      </c>
      <c r="C4040" s="511" t="s">
        <v>5</v>
      </c>
      <c r="D4040" s="78" t="s">
        <v>63225</v>
      </c>
    </row>
    <row r="4041" spans="1:4" ht="13.5">
      <c r="A4041" s="511" t="s">
        <v>29240</v>
      </c>
      <c r="B4041" s="511" t="s">
        <v>24869</v>
      </c>
      <c r="C4041" s="511" t="s">
        <v>5</v>
      </c>
      <c r="D4041" s="78" t="s">
        <v>69194</v>
      </c>
    </row>
    <row r="4042" spans="1:4" ht="13.5">
      <c r="A4042" s="511" t="s">
        <v>29241</v>
      </c>
      <c r="B4042" s="511" t="s">
        <v>24870</v>
      </c>
      <c r="C4042" s="511" t="s">
        <v>5</v>
      </c>
      <c r="D4042" s="78" t="s">
        <v>69195</v>
      </c>
    </row>
    <row r="4043" spans="1:4" ht="13.5">
      <c r="A4043" s="511" t="s">
        <v>29242</v>
      </c>
      <c r="B4043" s="511" t="s">
        <v>24871</v>
      </c>
      <c r="C4043" s="511" t="s">
        <v>5</v>
      </c>
      <c r="D4043" s="78" t="s">
        <v>56371</v>
      </c>
    </row>
    <row r="4044" spans="1:4" ht="13.5">
      <c r="A4044" s="511" t="s">
        <v>29243</v>
      </c>
      <c r="B4044" s="511" t="s">
        <v>24872</v>
      </c>
      <c r="C4044" s="511" t="s">
        <v>5</v>
      </c>
      <c r="D4044" s="78" t="s">
        <v>62257</v>
      </c>
    </row>
    <row r="4045" spans="1:4" ht="13.5">
      <c r="A4045" s="511" t="s">
        <v>29244</v>
      </c>
      <c r="B4045" s="511" t="s">
        <v>24873</v>
      </c>
      <c r="C4045" s="511" t="s">
        <v>5</v>
      </c>
      <c r="D4045" s="78" t="s">
        <v>55860</v>
      </c>
    </row>
    <row r="4046" spans="1:4" ht="13.5">
      <c r="A4046" s="511" t="s">
        <v>29245</v>
      </c>
      <c r="B4046" s="511" t="s">
        <v>24874</v>
      </c>
      <c r="C4046" s="511" t="s">
        <v>5</v>
      </c>
      <c r="D4046" s="78" t="s">
        <v>55739</v>
      </c>
    </row>
    <row r="4047" spans="1:4" ht="13.5">
      <c r="A4047" s="511" t="s">
        <v>29246</v>
      </c>
      <c r="B4047" s="511" t="s">
        <v>24875</v>
      </c>
      <c r="C4047" s="511" t="s">
        <v>5</v>
      </c>
      <c r="D4047" s="78" t="s">
        <v>69196</v>
      </c>
    </row>
    <row r="4048" spans="1:4" ht="13.5">
      <c r="A4048" s="511" t="s">
        <v>29247</v>
      </c>
      <c r="B4048" s="511" t="s">
        <v>24876</v>
      </c>
      <c r="C4048" s="511" t="s">
        <v>5</v>
      </c>
      <c r="D4048" s="78" t="s">
        <v>69197</v>
      </c>
    </row>
    <row r="4049" spans="1:4" ht="13.5">
      <c r="A4049" s="511" t="s">
        <v>29248</v>
      </c>
      <c r="B4049" s="511" t="s">
        <v>24877</v>
      </c>
      <c r="C4049" s="511" t="s">
        <v>5</v>
      </c>
      <c r="D4049" s="78" t="s">
        <v>69198</v>
      </c>
    </row>
    <row r="4050" spans="1:4" ht="13.5">
      <c r="A4050" s="511" t="s">
        <v>29249</v>
      </c>
      <c r="B4050" s="511" t="s">
        <v>24878</v>
      </c>
      <c r="C4050" s="511" t="s">
        <v>5</v>
      </c>
      <c r="D4050" s="78" t="s">
        <v>58407</v>
      </c>
    </row>
    <row r="4051" spans="1:4" ht="13.5">
      <c r="A4051" s="511" t="s">
        <v>29250</v>
      </c>
      <c r="B4051" s="511" t="s">
        <v>24879</v>
      </c>
      <c r="C4051" s="511" t="s">
        <v>5</v>
      </c>
      <c r="D4051" s="78" t="s">
        <v>55435</v>
      </c>
    </row>
    <row r="4052" spans="1:4" ht="13.5">
      <c r="A4052" s="511" t="s">
        <v>29251</v>
      </c>
      <c r="B4052" s="511" t="s">
        <v>24880</v>
      </c>
      <c r="C4052" s="511" t="s">
        <v>5</v>
      </c>
      <c r="D4052" s="78" t="s">
        <v>61483</v>
      </c>
    </row>
    <row r="4053" spans="1:4" ht="13.5">
      <c r="A4053" s="511" t="s">
        <v>29252</v>
      </c>
      <c r="B4053" s="511" t="s">
        <v>24881</v>
      </c>
      <c r="C4053" s="511" t="s">
        <v>5</v>
      </c>
      <c r="D4053" s="78" t="s">
        <v>55794</v>
      </c>
    </row>
    <row r="4054" spans="1:4" ht="13.5">
      <c r="A4054" s="511" t="s">
        <v>29253</v>
      </c>
      <c r="B4054" s="511" t="s">
        <v>24882</v>
      </c>
      <c r="C4054" s="511" t="s">
        <v>5</v>
      </c>
      <c r="D4054" s="78" t="s">
        <v>63953</v>
      </c>
    </row>
    <row r="4055" spans="1:4" ht="13.5">
      <c r="A4055" s="511" t="s">
        <v>29254</v>
      </c>
      <c r="B4055" s="511" t="s">
        <v>24883</v>
      </c>
      <c r="C4055" s="511" t="s">
        <v>5</v>
      </c>
      <c r="D4055" s="78" t="s">
        <v>69199</v>
      </c>
    </row>
    <row r="4056" spans="1:4" ht="13.5">
      <c r="A4056" s="511" t="s">
        <v>29255</v>
      </c>
      <c r="B4056" s="511" t="s">
        <v>24884</v>
      </c>
      <c r="C4056" s="511" t="s">
        <v>5</v>
      </c>
      <c r="D4056" s="78" t="s">
        <v>59993</v>
      </c>
    </row>
    <row r="4057" spans="1:4" ht="13.5">
      <c r="A4057" s="511" t="s">
        <v>29256</v>
      </c>
      <c r="B4057" s="511" t="s">
        <v>24885</v>
      </c>
      <c r="C4057" s="511" t="s">
        <v>5</v>
      </c>
      <c r="D4057" s="78" t="s">
        <v>69200</v>
      </c>
    </row>
    <row r="4058" spans="1:4" ht="13.5">
      <c r="A4058" s="511" t="s">
        <v>29257</v>
      </c>
      <c r="B4058" s="511" t="s">
        <v>24886</v>
      </c>
      <c r="C4058" s="511" t="s">
        <v>5</v>
      </c>
      <c r="D4058" s="78" t="s">
        <v>69201</v>
      </c>
    </row>
    <row r="4059" spans="1:4" ht="13.5">
      <c r="A4059" s="511" t="s">
        <v>29258</v>
      </c>
      <c r="B4059" s="511" t="s">
        <v>24887</v>
      </c>
      <c r="C4059" s="511" t="s">
        <v>5</v>
      </c>
      <c r="D4059" s="78" t="s">
        <v>69202</v>
      </c>
    </row>
    <row r="4060" spans="1:4" ht="13.5">
      <c r="A4060" s="511" t="s">
        <v>29259</v>
      </c>
      <c r="B4060" s="511" t="s">
        <v>24888</v>
      </c>
      <c r="C4060" s="511" t="s">
        <v>5</v>
      </c>
      <c r="D4060" s="78" t="s">
        <v>69203</v>
      </c>
    </row>
    <row r="4061" spans="1:4" ht="13.5">
      <c r="A4061" s="511" t="s">
        <v>29260</v>
      </c>
      <c r="B4061" s="511" t="s">
        <v>24889</v>
      </c>
      <c r="C4061" s="511" t="s">
        <v>5</v>
      </c>
      <c r="D4061" s="78" t="s">
        <v>65489</v>
      </c>
    </row>
    <row r="4062" spans="1:4" ht="13.5">
      <c r="A4062" s="511" t="s">
        <v>29261</v>
      </c>
      <c r="B4062" s="511" t="s">
        <v>24890</v>
      </c>
      <c r="C4062" s="511" t="s">
        <v>5</v>
      </c>
      <c r="D4062" s="78" t="s">
        <v>65907</v>
      </c>
    </row>
    <row r="4063" spans="1:4" ht="13.5">
      <c r="A4063" s="511" t="s">
        <v>29262</v>
      </c>
      <c r="B4063" s="511" t="s">
        <v>24891</v>
      </c>
      <c r="C4063" s="511" t="s">
        <v>5</v>
      </c>
      <c r="D4063" s="78" t="s">
        <v>69204</v>
      </c>
    </row>
    <row r="4064" spans="1:4" ht="13.5">
      <c r="A4064" s="511" t="s">
        <v>29263</v>
      </c>
      <c r="B4064" s="511" t="s">
        <v>24892</v>
      </c>
      <c r="C4064" s="511" t="s">
        <v>5</v>
      </c>
      <c r="D4064" s="78" t="s">
        <v>69205</v>
      </c>
    </row>
    <row r="4065" spans="1:4" ht="13.5">
      <c r="A4065" s="511" t="s">
        <v>29264</v>
      </c>
      <c r="B4065" s="511" t="s">
        <v>24893</v>
      </c>
      <c r="C4065" s="511" t="s">
        <v>5</v>
      </c>
      <c r="D4065" s="78" t="s">
        <v>67675</v>
      </c>
    </row>
    <row r="4066" spans="1:4" ht="13.5">
      <c r="A4066" s="511" t="s">
        <v>29265</v>
      </c>
      <c r="B4066" s="511" t="s">
        <v>24894</v>
      </c>
      <c r="C4066" s="511" t="s">
        <v>5</v>
      </c>
      <c r="D4066" s="78" t="s">
        <v>69206</v>
      </c>
    </row>
    <row r="4067" spans="1:4" ht="13.5">
      <c r="A4067" s="511" t="s">
        <v>29266</v>
      </c>
      <c r="B4067" s="511" t="s">
        <v>24895</v>
      </c>
      <c r="C4067" s="511" t="s">
        <v>5</v>
      </c>
      <c r="D4067" s="78" t="s">
        <v>69207</v>
      </c>
    </row>
    <row r="4068" spans="1:4" ht="13.5">
      <c r="A4068" s="511" t="s">
        <v>29267</v>
      </c>
      <c r="B4068" s="511" t="s">
        <v>24896</v>
      </c>
      <c r="C4068" s="511" t="s">
        <v>5</v>
      </c>
      <c r="D4068" s="78" t="s">
        <v>69208</v>
      </c>
    </row>
    <row r="4069" spans="1:4" ht="13.5">
      <c r="A4069" s="511" t="s">
        <v>29268</v>
      </c>
      <c r="B4069" s="511" t="s">
        <v>24897</v>
      </c>
      <c r="C4069" s="511" t="s">
        <v>5</v>
      </c>
      <c r="D4069" s="78" t="s">
        <v>69209</v>
      </c>
    </row>
    <row r="4070" spans="1:4" ht="13.5">
      <c r="A4070" s="511" t="s">
        <v>29269</v>
      </c>
      <c r="B4070" s="511" t="s">
        <v>24898</v>
      </c>
      <c r="C4070" s="511" t="s">
        <v>5</v>
      </c>
      <c r="D4070" s="78" t="s">
        <v>62322</v>
      </c>
    </row>
    <row r="4071" spans="1:4" ht="13.5">
      <c r="A4071" s="511" t="s">
        <v>29270</v>
      </c>
      <c r="B4071" s="511" t="s">
        <v>24899</v>
      </c>
      <c r="C4071" s="511" t="s">
        <v>5</v>
      </c>
      <c r="D4071" s="78" t="s">
        <v>64801</v>
      </c>
    </row>
    <row r="4072" spans="1:4" ht="13.5">
      <c r="A4072" s="511" t="s">
        <v>29271</v>
      </c>
      <c r="B4072" s="511" t="s">
        <v>24900</v>
      </c>
      <c r="C4072" s="511" t="s">
        <v>5</v>
      </c>
      <c r="D4072" s="78" t="s">
        <v>68361</v>
      </c>
    </row>
    <row r="4073" spans="1:4" ht="13.5">
      <c r="A4073" s="511" t="s">
        <v>29272</v>
      </c>
      <c r="B4073" s="511" t="s">
        <v>24901</v>
      </c>
      <c r="C4073" s="511" t="s">
        <v>5</v>
      </c>
      <c r="D4073" s="78" t="s">
        <v>69210</v>
      </c>
    </row>
    <row r="4074" spans="1:4" ht="13.5">
      <c r="A4074" s="511" t="s">
        <v>29273</v>
      </c>
      <c r="B4074" s="511" t="s">
        <v>24902</v>
      </c>
      <c r="C4074" s="511" t="s">
        <v>5</v>
      </c>
      <c r="D4074" s="78" t="s">
        <v>69211</v>
      </c>
    </row>
    <row r="4075" spans="1:4" ht="13.5">
      <c r="A4075" s="511" t="s">
        <v>29274</v>
      </c>
      <c r="B4075" s="511" t="s">
        <v>24903</v>
      </c>
      <c r="C4075" s="511" t="s">
        <v>5</v>
      </c>
      <c r="D4075" s="78" t="s">
        <v>69212</v>
      </c>
    </row>
    <row r="4076" spans="1:4" ht="13.5">
      <c r="A4076" s="511" t="s">
        <v>29275</v>
      </c>
      <c r="B4076" s="511" t="s">
        <v>24904</v>
      </c>
      <c r="C4076" s="511" t="s">
        <v>5</v>
      </c>
      <c r="D4076" s="78" t="s">
        <v>69213</v>
      </c>
    </row>
    <row r="4077" spans="1:4" ht="13.5">
      <c r="A4077" s="511" t="s">
        <v>29276</v>
      </c>
      <c r="B4077" s="511" t="s">
        <v>24905</v>
      </c>
      <c r="C4077" s="511" t="s">
        <v>5</v>
      </c>
      <c r="D4077" s="78" t="s">
        <v>56954</v>
      </c>
    </row>
    <row r="4078" spans="1:4" ht="13.5">
      <c r="A4078" s="511" t="s">
        <v>29277</v>
      </c>
      <c r="B4078" s="511" t="s">
        <v>24906</v>
      </c>
      <c r="C4078" s="511" t="s">
        <v>5</v>
      </c>
      <c r="D4078" s="78" t="s">
        <v>56578</v>
      </c>
    </row>
    <row r="4079" spans="1:4" ht="13.5">
      <c r="A4079" s="511" t="s">
        <v>29279</v>
      </c>
      <c r="B4079" s="511" t="s">
        <v>24907</v>
      </c>
      <c r="C4079" s="511" t="s">
        <v>5</v>
      </c>
      <c r="D4079" s="78" t="s">
        <v>63784</v>
      </c>
    </row>
    <row r="4080" spans="1:4" ht="13.5">
      <c r="A4080" s="511" t="s">
        <v>29280</v>
      </c>
      <c r="B4080" s="511" t="s">
        <v>24908</v>
      </c>
      <c r="C4080" s="511" t="s">
        <v>5</v>
      </c>
      <c r="D4080" s="78" t="s">
        <v>69214</v>
      </c>
    </row>
    <row r="4081" spans="1:4" ht="13.5">
      <c r="A4081" s="511" t="s">
        <v>29281</v>
      </c>
      <c r="B4081" s="511" t="s">
        <v>24909</v>
      </c>
      <c r="C4081" s="511" t="s">
        <v>5</v>
      </c>
      <c r="D4081" s="78" t="s">
        <v>69215</v>
      </c>
    </row>
    <row r="4082" spans="1:4" ht="13.5">
      <c r="A4082" s="511" t="s">
        <v>29282</v>
      </c>
      <c r="B4082" s="511" t="s">
        <v>24910</v>
      </c>
      <c r="C4082" s="511" t="s">
        <v>5</v>
      </c>
      <c r="D4082" s="78" t="s">
        <v>57531</v>
      </c>
    </row>
    <row r="4083" spans="1:4" ht="13.5">
      <c r="A4083" s="511" t="s">
        <v>29283</v>
      </c>
      <c r="B4083" s="511" t="s">
        <v>24911</v>
      </c>
      <c r="C4083" s="511" t="s">
        <v>5</v>
      </c>
      <c r="D4083" s="78" t="s">
        <v>69008</v>
      </c>
    </row>
    <row r="4084" spans="1:4" ht="13.5">
      <c r="A4084" s="511" t="s">
        <v>29284</v>
      </c>
      <c r="B4084" s="511" t="s">
        <v>24912</v>
      </c>
      <c r="C4084" s="511" t="s">
        <v>5</v>
      </c>
      <c r="D4084" s="78" t="s">
        <v>68423</v>
      </c>
    </row>
    <row r="4085" spans="1:4" ht="13.5">
      <c r="A4085" s="511" t="s">
        <v>29285</v>
      </c>
      <c r="B4085" s="511" t="s">
        <v>24913</v>
      </c>
      <c r="C4085" s="511" t="s">
        <v>5</v>
      </c>
      <c r="D4085" s="78" t="s">
        <v>57349</v>
      </c>
    </row>
    <row r="4086" spans="1:4" ht="13.5">
      <c r="A4086" s="511" t="s">
        <v>29286</v>
      </c>
      <c r="B4086" s="511" t="s">
        <v>24914</v>
      </c>
      <c r="C4086" s="511" t="s">
        <v>5</v>
      </c>
      <c r="D4086" s="78" t="s">
        <v>69216</v>
      </c>
    </row>
    <row r="4087" spans="1:4" ht="13.5">
      <c r="A4087" s="511" t="s">
        <v>29287</v>
      </c>
      <c r="B4087" s="511" t="s">
        <v>24915</v>
      </c>
      <c r="C4087" s="511" t="s">
        <v>5</v>
      </c>
      <c r="D4087" s="78" t="s">
        <v>69217</v>
      </c>
    </row>
    <row r="4088" spans="1:4" ht="13.5">
      <c r="A4088" s="511" t="s">
        <v>29288</v>
      </c>
      <c r="B4088" s="511" t="s">
        <v>24916</v>
      </c>
      <c r="C4088" s="511" t="s">
        <v>5</v>
      </c>
      <c r="D4088" s="78" t="s">
        <v>69218</v>
      </c>
    </row>
    <row r="4089" spans="1:4" ht="13.5">
      <c r="A4089" s="511" t="s">
        <v>29289</v>
      </c>
      <c r="B4089" s="511" t="s">
        <v>24917</v>
      </c>
      <c r="C4089" s="511" t="s">
        <v>5</v>
      </c>
      <c r="D4089" s="78" t="s">
        <v>61197</v>
      </c>
    </row>
    <row r="4090" spans="1:4" ht="13.5">
      <c r="A4090" s="511" t="s">
        <v>29290</v>
      </c>
      <c r="B4090" s="511" t="s">
        <v>24918</v>
      </c>
      <c r="C4090" s="511" t="s">
        <v>5</v>
      </c>
      <c r="D4090" s="78" t="s">
        <v>26248</v>
      </c>
    </row>
    <row r="4091" spans="1:4" ht="13.5">
      <c r="A4091" s="511" t="s">
        <v>29291</v>
      </c>
      <c r="B4091" s="511" t="s">
        <v>24919</v>
      </c>
      <c r="C4091" s="511" t="s">
        <v>5</v>
      </c>
      <c r="D4091" s="78" t="s">
        <v>58348</v>
      </c>
    </row>
    <row r="4092" spans="1:4" ht="13.5">
      <c r="A4092" s="511" t="s">
        <v>29292</v>
      </c>
      <c r="B4092" s="511" t="s">
        <v>24920</v>
      </c>
      <c r="C4092" s="511" t="s">
        <v>5</v>
      </c>
      <c r="D4092" s="78" t="s">
        <v>55359</v>
      </c>
    </row>
    <row r="4093" spans="1:4" ht="13.5">
      <c r="A4093" s="511" t="s">
        <v>29293</v>
      </c>
      <c r="B4093" s="511" t="s">
        <v>24921</v>
      </c>
      <c r="C4093" s="511" t="s">
        <v>5</v>
      </c>
      <c r="D4093" s="78" t="s">
        <v>62276</v>
      </c>
    </row>
    <row r="4094" spans="1:4" ht="13.5">
      <c r="A4094" s="511" t="s">
        <v>29294</v>
      </c>
      <c r="B4094" s="511" t="s">
        <v>24922</v>
      </c>
      <c r="C4094" s="511" t="s">
        <v>5</v>
      </c>
      <c r="D4094" s="78" t="s">
        <v>65172</v>
      </c>
    </row>
    <row r="4095" spans="1:4" ht="13.5">
      <c r="A4095" s="511" t="s">
        <v>29295</v>
      </c>
      <c r="B4095" s="511" t="s">
        <v>24923</v>
      </c>
      <c r="C4095" s="511" t="s">
        <v>5</v>
      </c>
      <c r="D4095" s="78" t="s">
        <v>69219</v>
      </c>
    </row>
    <row r="4096" spans="1:4" ht="13.5">
      <c r="A4096" s="511" t="s">
        <v>29296</v>
      </c>
      <c r="B4096" s="511" t="s">
        <v>24924</v>
      </c>
      <c r="C4096" s="511" t="s">
        <v>5</v>
      </c>
      <c r="D4096" s="78" t="s">
        <v>69220</v>
      </c>
    </row>
    <row r="4097" spans="1:4" ht="13.5">
      <c r="A4097" s="511" t="s">
        <v>29297</v>
      </c>
      <c r="B4097" s="511" t="s">
        <v>24925</v>
      </c>
      <c r="C4097" s="511" t="s">
        <v>5</v>
      </c>
      <c r="D4097" s="78" t="s">
        <v>54878</v>
      </c>
    </row>
    <row r="4098" spans="1:4" ht="13.5">
      <c r="A4098" s="511" t="s">
        <v>29298</v>
      </c>
      <c r="B4098" s="511" t="s">
        <v>24926</v>
      </c>
      <c r="C4098" s="511" t="s">
        <v>5</v>
      </c>
      <c r="D4098" s="78" t="s">
        <v>51331</v>
      </c>
    </row>
    <row r="4099" spans="1:4" ht="13.5">
      <c r="A4099" s="511" t="s">
        <v>29299</v>
      </c>
      <c r="B4099" s="511" t="s">
        <v>69221</v>
      </c>
      <c r="C4099" s="511" t="s">
        <v>5</v>
      </c>
      <c r="D4099" s="78" t="s">
        <v>69222</v>
      </c>
    </row>
    <row r="4100" spans="1:4" ht="13.5">
      <c r="A4100" s="511" t="s">
        <v>29300</v>
      </c>
      <c r="B4100" s="511" t="s">
        <v>69223</v>
      </c>
      <c r="C4100" s="511" t="s">
        <v>5</v>
      </c>
      <c r="D4100" s="78" t="s">
        <v>69224</v>
      </c>
    </row>
    <row r="4101" spans="1:4" ht="13.5">
      <c r="A4101" s="511" t="s">
        <v>29301</v>
      </c>
      <c r="B4101" s="511" t="s">
        <v>69225</v>
      </c>
      <c r="C4101" s="511" t="s">
        <v>5</v>
      </c>
      <c r="D4101" s="78" t="s">
        <v>69226</v>
      </c>
    </row>
    <row r="4102" spans="1:4" ht="13.5">
      <c r="A4102" s="511" t="s">
        <v>29302</v>
      </c>
      <c r="B4102" s="511" t="s">
        <v>69227</v>
      </c>
      <c r="C4102" s="511" t="s">
        <v>5</v>
      </c>
      <c r="D4102" s="78" t="s">
        <v>69228</v>
      </c>
    </row>
    <row r="4103" spans="1:4" ht="13.5">
      <c r="A4103" s="511" t="s">
        <v>29303</v>
      </c>
      <c r="B4103" s="511" t="s">
        <v>69229</v>
      </c>
      <c r="C4103" s="511" t="s">
        <v>5</v>
      </c>
      <c r="D4103" s="78" t="s">
        <v>69230</v>
      </c>
    </row>
    <row r="4104" spans="1:4" ht="13.5">
      <c r="A4104" s="511" t="s">
        <v>29304</v>
      </c>
      <c r="B4104" s="511" t="s">
        <v>69231</v>
      </c>
      <c r="C4104" s="511" t="s">
        <v>5</v>
      </c>
      <c r="D4104" s="78" t="s">
        <v>69232</v>
      </c>
    </row>
    <row r="4105" spans="1:4" ht="13.5">
      <c r="A4105" s="511" t="s">
        <v>29305</v>
      </c>
      <c r="B4105" s="511" t="s">
        <v>69233</v>
      </c>
      <c r="C4105" s="511" t="s">
        <v>5</v>
      </c>
      <c r="D4105" s="78" t="s">
        <v>54078</v>
      </c>
    </row>
    <row r="4106" spans="1:4" ht="13.5">
      <c r="A4106" s="511" t="s">
        <v>29306</v>
      </c>
      <c r="B4106" s="511" t="s">
        <v>69234</v>
      </c>
      <c r="C4106" s="511" t="s">
        <v>5</v>
      </c>
      <c r="D4106" s="78" t="s">
        <v>55427</v>
      </c>
    </row>
    <row r="4107" spans="1:4" ht="13.5">
      <c r="A4107" s="511" t="s">
        <v>29307</v>
      </c>
      <c r="B4107" s="511" t="s">
        <v>69235</v>
      </c>
      <c r="C4107" s="511" t="s">
        <v>5</v>
      </c>
      <c r="D4107" s="78" t="s">
        <v>69236</v>
      </c>
    </row>
    <row r="4108" spans="1:4" ht="13.5">
      <c r="A4108" s="511" t="s">
        <v>29308</v>
      </c>
      <c r="B4108" s="511" t="s">
        <v>69237</v>
      </c>
      <c r="C4108" s="511" t="s">
        <v>5</v>
      </c>
      <c r="D4108" s="78" t="s">
        <v>55811</v>
      </c>
    </row>
    <row r="4109" spans="1:4" ht="13.5">
      <c r="A4109" s="511" t="s">
        <v>29309</v>
      </c>
      <c r="B4109" s="511" t="s">
        <v>69238</v>
      </c>
      <c r="C4109" s="511" t="s">
        <v>5</v>
      </c>
      <c r="D4109" s="78" t="s">
        <v>61466</v>
      </c>
    </row>
    <row r="4110" spans="1:4" ht="13.5">
      <c r="A4110" s="511" t="s">
        <v>29310</v>
      </c>
      <c r="B4110" s="511" t="s">
        <v>69239</v>
      </c>
      <c r="C4110" s="511" t="s">
        <v>5</v>
      </c>
      <c r="D4110" s="78" t="s">
        <v>69240</v>
      </c>
    </row>
    <row r="4111" spans="1:4" ht="13.5">
      <c r="A4111" s="511" t="s">
        <v>29311</v>
      </c>
      <c r="B4111" s="511" t="s">
        <v>69241</v>
      </c>
      <c r="C4111" s="511" t="s">
        <v>5</v>
      </c>
      <c r="D4111" s="78" t="s">
        <v>56679</v>
      </c>
    </row>
    <row r="4112" spans="1:4" ht="13.5">
      <c r="A4112" s="511" t="s">
        <v>29312</v>
      </c>
      <c r="B4112" s="511" t="s">
        <v>69242</v>
      </c>
      <c r="C4112" s="511" t="s">
        <v>5</v>
      </c>
      <c r="D4112" s="78" t="s">
        <v>69243</v>
      </c>
    </row>
    <row r="4113" spans="1:4" ht="13.5">
      <c r="A4113" s="511" t="s">
        <v>29313</v>
      </c>
      <c r="B4113" s="511" t="s">
        <v>69244</v>
      </c>
      <c r="C4113" s="511" t="s">
        <v>5</v>
      </c>
      <c r="D4113" s="78" t="s">
        <v>69245</v>
      </c>
    </row>
    <row r="4114" spans="1:4" ht="13.5">
      <c r="A4114" s="511" t="s">
        <v>29314</v>
      </c>
      <c r="B4114" s="511" t="s">
        <v>69246</v>
      </c>
      <c r="C4114" s="511" t="s">
        <v>5</v>
      </c>
      <c r="D4114" s="78" t="s">
        <v>69247</v>
      </c>
    </row>
    <row r="4115" spans="1:4" ht="13.5">
      <c r="A4115" s="511" t="s">
        <v>29315</v>
      </c>
      <c r="B4115" s="511" t="s">
        <v>69248</v>
      </c>
      <c r="C4115" s="511" t="s">
        <v>5</v>
      </c>
      <c r="D4115" s="78" t="s">
        <v>69249</v>
      </c>
    </row>
    <row r="4116" spans="1:4" ht="13.5">
      <c r="A4116" s="511" t="s">
        <v>29316</v>
      </c>
      <c r="B4116" s="511" t="s">
        <v>69250</v>
      </c>
      <c r="C4116" s="511" t="s">
        <v>5</v>
      </c>
      <c r="D4116" s="78" t="s">
        <v>69251</v>
      </c>
    </row>
    <row r="4117" spans="1:4" ht="13.5">
      <c r="A4117" s="511" t="s">
        <v>29317</v>
      </c>
      <c r="B4117" s="511" t="s">
        <v>24927</v>
      </c>
      <c r="C4117" s="511" t="s">
        <v>5</v>
      </c>
      <c r="D4117" s="78" t="s">
        <v>63640</v>
      </c>
    </row>
    <row r="4118" spans="1:4" ht="13.5">
      <c r="A4118" s="511" t="s">
        <v>29318</v>
      </c>
      <c r="B4118" s="511" t="s">
        <v>69252</v>
      </c>
      <c r="C4118" s="511" t="s">
        <v>5</v>
      </c>
      <c r="D4118" s="78" t="s">
        <v>56977</v>
      </c>
    </row>
    <row r="4119" spans="1:4" ht="13.5">
      <c r="A4119" s="511" t="s">
        <v>29319</v>
      </c>
      <c r="B4119" s="511" t="s">
        <v>69253</v>
      </c>
      <c r="C4119" s="511" t="s">
        <v>5</v>
      </c>
      <c r="D4119" s="78" t="s">
        <v>69254</v>
      </c>
    </row>
    <row r="4120" spans="1:4" ht="13.5">
      <c r="A4120" s="511" t="s">
        <v>29320</v>
      </c>
      <c r="B4120" s="511" t="s">
        <v>69255</v>
      </c>
      <c r="C4120" s="511" t="s">
        <v>5</v>
      </c>
      <c r="D4120" s="78" t="s">
        <v>56335</v>
      </c>
    </row>
    <row r="4121" spans="1:4" ht="13.5">
      <c r="A4121" s="511" t="s">
        <v>29321</v>
      </c>
      <c r="B4121" s="511" t="s">
        <v>69256</v>
      </c>
      <c r="C4121" s="511" t="s">
        <v>5</v>
      </c>
      <c r="D4121" s="78" t="s">
        <v>56559</v>
      </c>
    </row>
    <row r="4122" spans="1:4" ht="13.5">
      <c r="A4122" s="511" t="s">
        <v>29322</v>
      </c>
      <c r="B4122" s="511" t="s">
        <v>69257</v>
      </c>
      <c r="C4122" s="511" t="s">
        <v>5</v>
      </c>
      <c r="D4122" s="78" t="s">
        <v>51200</v>
      </c>
    </row>
    <row r="4123" spans="1:4" ht="13.5">
      <c r="A4123" s="511" t="s">
        <v>29323</v>
      </c>
      <c r="B4123" s="511" t="s">
        <v>69258</v>
      </c>
      <c r="C4123" s="511" t="s">
        <v>5</v>
      </c>
      <c r="D4123" s="78" t="s">
        <v>53816</v>
      </c>
    </row>
    <row r="4124" spans="1:4" ht="13.5">
      <c r="A4124" s="511" t="s">
        <v>29324</v>
      </c>
      <c r="B4124" s="511" t="s">
        <v>69259</v>
      </c>
      <c r="C4124" s="511" t="s">
        <v>5</v>
      </c>
      <c r="D4124" s="78" t="s">
        <v>55198</v>
      </c>
    </row>
    <row r="4125" spans="1:4" ht="13.5">
      <c r="A4125" s="511" t="s">
        <v>29325</v>
      </c>
      <c r="B4125" s="511" t="s">
        <v>69260</v>
      </c>
      <c r="C4125" s="511" t="s">
        <v>5</v>
      </c>
      <c r="D4125" s="78" t="s">
        <v>69261</v>
      </c>
    </row>
    <row r="4126" spans="1:4" ht="13.5">
      <c r="A4126" s="511" t="s">
        <v>29326</v>
      </c>
      <c r="B4126" s="511" t="s">
        <v>69262</v>
      </c>
      <c r="C4126" s="511" t="s">
        <v>5</v>
      </c>
      <c r="D4126" s="78" t="s">
        <v>55892</v>
      </c>
    </row>
    <row r="4127" spans="1:4" ht="13.5">
      <c r="A4127" s="511" t="s">
        <v>29327</v>
      </c>
      <c r="B4127" s="511" t="s">
        <v>69263</v>
      </c>
      <c r="C4127" s="511" t="s">
        <v>5</v>
      </c>
      <c r="D4127" s="78" t="s">
        <v>50811</v>
      </c>
    </row>
    <row r="4128" spans="1:4" ht="13.5">
      <c r="A4128" s="511" t="s">
        <v>29328</v>
      </c>
      <c r="B4128" s="511" t="s">
        <v>69264</v>
      </c>
      <c r="C4128" s="511" t="s">
        <v>5</v>
      </c>
      <c r="D4128" s="78" t="s">
        <v>55113</v>
      </c>
    </row>
    <row r="4129" spans="1:4" ht="13.5">
      <c r="A4129" s="511" t="s">
        <v>29329</v>
      </c>
      <c r="B4129" s="511" t="s">
        <v>69265</v>
      </c>
      <c r="C4129" s="511" t="s">
        <v>5</v>
      </c>
      <c r="D4129" s="78" t="s">
        <v>62823</v>
      </c>
    </row>
    <row r="4130" spans="1:4" ht="13.5">
      <c r="A4130" s="511" t="s">
        <v>29330</v>
      </c>
      <c r="B4130" s="511" t="s">
        <v>69266</v>
      </c>
      <c r="C4130" s="511" t="s">
        <v>5</v>
      </c>
      <c r="D4130" s="78" t="s">
        <v>63218</v>
      </c>
    </row>
    <row r="4131" spans="1:4" ht="13.5">
      <c r="A4131" s="511" t="s">
        <v>29331</v>
      </c>
      <c r="B4131" s="511" t="s">
        <v>69267</v>
      </c>
      <c r="C4131" s="511" t="s">
        <v>5</v>
      </c>
      <c r="D4131" s="78" t="s">
        <v>53677</v>
      </c>
    </row>
    <row r="4132" spans="1:4" ht="13.5">
      <c r="A4132" s="511" t="s">
        <v>29332</v>
      </c>
      <c r="B4132" s="511" t="s">
        <v>69268</v>
      </c>
      <c r="C4132" s="511" t="s">
        <v>5</v>
      </c>
      <c r="D4132" s="78" t="s">
        <v>66771</v>
      </c>
    </row>
    <row r="4133" spans="1:4" ht="13.5">
      <c r="A4133" s="511" t="s">
        <v>29333</v>
      </c>
      <c r="B4133" s="511" t="s">
        <v>69269</v>
      </c>
      <c r="C4133" s="511" t="s">
        <v>5</v>
      </c>
      <c r="D4133" s="78" t="s">
        <v>63850</v>
      </c>
    </row>
    <row r="4134" spans="1:4" ht="13.5">
      <c r="A4134" s="511" t="s">
        <v>29334</v>
      </c>
      <c r="B4134" s="511" t="s">
        <v>69270</v>
      </c>
      <c r="C4134" s="511" t="s">
        <v>5</v>
      </c>
      <c r="D4134" s="78" t="s">
        <v>69271</v>
      </c>
    </row>
    <row r="4135" spans="1:4" ht="13.5">
      <c r="A4135" s="511" t="s">
        <v>29335</v>
      </c>
      <c r="B4135" s="511" t="s">
        <v>53511</v>
      </c>
      <c r="C4135" s="511" t="s">
        <v>5</v>
      </c>
      <c r="D4135" s="78" t="s">
        <v>69272</v>
      </c>
    </row>
    <row r="4136" spans="1:4" ht="13.5">
      <c r="A4136" s="511" t="s">
        <v>29336</v>
      </c>
      <c r="B4136" s="511" t="s">
        <v>53512</v>
      </c>
      <c r="C4136" s="511" t="s">
        <v>5</v>
      </c>
      <c r="D4136" s="78" t="s">
        <v>69273</v>
      </c>
    </row>
    <row r="4137" spans="1:4" ht="13.5">
      <c r="A4137" s="511" t="s">
        <v>29337</v>
      </c>
      <c r="B4137" s="511" t="s">
        <v>53513</v>
      </c>
      <c r="C4137" s="511" t="s">
        <v>5</v>
      </c>
      <c r="D4137" s="78" t="s">
        <v>69274</v>
      </c>
    </row>
    <row r="4138" spans="1:4" ht="13.5">
      <c r="A4138" s="511" t="s">
        <v>29338</v>
      </c>
      <c r="B4138" s="511" t="s">
        <v>53514</v>
      </c>
      <c r="C4138" s="511" t="s">
        <v>5</v>
      </c>
      <c r="D4138" s="78" t="s">
        <v>69275</v>
      </c>
    </row>
    <row r="4139" spans="1:4" ht="13.5">
      <c r="A4139" s="511" t="s">
        <v>29339</v>
      </c>
      <c r="B4139" s="511" t="s">
        <v>53515</v>
      </c>
      <c r="C4139" s="511" t="s">
        <v>5</v>
      </c>
      <c r="D4139" s="78" t="s">
        <v>69276</v>
      </c>
    </row>
    <row r="4140" spans="1:4" ht="13.5">
      <c r="A4140" s="511" t="s">
        <v>29340</v>
      </c>
      <c r="B4140" s="511" t="s">
        <v>53516</v>
      </c>
      <c r="C4140" s="511" t="s">
        <v>5</v>
      </c>
      <c r="D4140" s="78" t="s">
        <v>56433</v>
      </c>
    </row>
    <row r="4141" spans="1:4" ht="13.5">
      <c r="A4141" s="511" t="s">
        <v>29341</v>
      </c>
      <c r="B4141" s="511" t="s">
        <v>53517</v>
      </c>
      <c r="C4141" s="511" t="s">
        <v>5</v>
      </c>
      <c r="D4141" s="78" t="s">
        <v>69277</v>
      </c>
    </row>
    <row r="4142" spans="1:4" ht="13.5">
      <c r="A4142" s="511" t="s">
        <v>29342</v>
      </c>
      <c r="B4142" s="511" t="s">
        <v>53518</v>
      </c>
      <c r="C4142" s="511" t="s">
        <v>5</v>
      </c>
      <c r="D4142" s="78" t="s">
        <v>69278</v>
      </c>
    </row>
    <row r="4143" spans="1:4" ht="13.5">
      <c r="A4143" s="511" t="s">
        <v>29343</v>
      </c>
      <c r="B4143" s="511" t="s">
        <v>53519</v>
      </c>
      <c r="C4143" s="511" t="s">
        <v>5</v>
      </c>
      <c r="D4143" s="78" t="s">
        <v>69279</v>
      </c>
    </row>
    <row r="4144" spans="1:4" ht="13.5">
      <c r="A4144" s="511" t="s">
        <v>29344</v>
      </c>
      <c r="B4144" s="511" t="s">
        <v>53520</v>
      </c>
      <c r="C4144" s="511" t="s">
        <v>5</v>
      </c>
      <c r="D4144" s="78" t="s">
        <v>62671</v>
      </c>
    </row>
    <row r="4145" spans="1:4" ht="13.5">
      <c r="A4145" s="511" t="s">
        <v>29345</v>
      </c>
      <c r="B4145" s="511" t="s">
        <v>53521</v>
      </c>
      <c r="C4145" s="511" t="s">
        <v>5</v>
      </c>
      <c r="D4145" s="78" t="s">
        <v>69280</v>
      </c>
    </row>
    <row r="4146" spans="1:4" ht="13.5">
      <c r="A4146" s="511" t="s">
        <v>29346</v>
      </c>
      <c r="B4146" s="511" t="s">
        <v>53522</v>
      </c>
      <c r="C4146" s="511" t="s">
        <v>5</v>
      </c>
      <c r="D4146" s="78" t="s">
        <v>69281</v>
      </c>
    </row>
    <row r="4147" spans="1:4" ht="13.5">
      <c r="A4147" s="511" t="s">
        <v>29347</v>
      </c>
      <c r="B4147" s="511" t="s">
        <v>53523</v>
      </c>
      <c r="C4147" s="511" t="s">
        <v>5</v>
      </c>
      <c r="D4147" s="78" t="s">
        <v>69282</v>
      </c>
    </row>
    <row r="4148" spans="1:4" ht="13.5">
      <c r="A4148" s="511" t="s">
        <v>29348</v>
      </c>
      <c r="B4148" s="511" t="s">
        <v>53524</v>
      </c>
      <c r="C4148" s="511" t="s">
        <v>5</v>
      </c>
      <c r="D4148" s="78" t="s">
        <v>69283</v>
      </c>
    </row>
    <row r="4149" spans="1:4" ht="13.5">
      <c r="A4149" s="511" t="s">
        <v>29349</v>
      </c>
      <c r="B4149" s="511" t="s">
        <v>53525</v>
      </c>
      <c r="C4149" s="511" t="s">
        <v>5</v>
      </c>
      <c r="D4149" s="78" t="s">
        <v>69284</v>
      </c>
    </row>
    <row r="4150" spans="1:4" ht="13.5">
      <c r="A4150" s="511" t="s">
        <v>29350</v>
      </c>
      <c r="B4150" s="511" t="s">
        <v>53526</v>
      </c>
      <c r="C4150" s="511" t="s">
        <v>5</v>
      </c>
      <c r="D4150" s="78" t="s">
        <v>69285</v>
      </c>
    </row>
    <row r="4151" spans="1:4" ht="13.5">
      <c r="A4151" s="511" t="s">
        <v>29351</v>
      </c>
      <c r="B4151" s="511" t="s">
        <v>53527</v>
      </c>
      <c r="C4151" s="511" t="s">
        <v>5</v>
      </c>
      <c r="D4151" s="78" t="s">
        <v>55847</v>
      </c>
    </row>
    <row r="4152" spans="1:4" ht="13.5">
      <c r="A4152" s="511" t="s">
        <v>29352</v>
      </c>
      <c r="B4152" s="511" t="s">
        <v>53528</v>
      </c>
      <c r="C4152" s="511" t="s">
        <v>5</v>
      </c>
      <c r="D4152" s="78" t="s">
        <v>58341</v>
      </c>
    </row>
    <row r="4153" spans="1:4" ht="13.5">
      <c r="A4153" s="511" t="s">
        <v>29353</v>
      </c>
      <c r="B4153" s="511" t="s">
        <v>53529</v>
      </c>
      <c r="C4153" s="511" t="s">
        <v>5</v>
      </c>
      <c r="D4153" s="78" t="s">
        <v>56430</v>
      </c>
    </row>
    <row r="4154" spans="1:4" ht="13.5">
      <c r="A4154" s="511" t="s">
        <v>29354</v>
      </c>
      <c r="B4154" s="511" t="s">
        <v>53530</v>
      </c>
      <c r="C4154" s="511" t="s">
        <v>5</v>
      </c>
      <c r="D4154" s="78" t="s">
        <v>69286</v>
      </c>
    </row>
    <row r="4155" spans="1:4" ht="13.5">
      <c r="A4155" s="511" t="s">
        <v>29355</v>
      </c>
      <c r="B4155" s="511" t="s">
        <v>53531</v>
      </c>
      <c r="C4155" s="511" t="s">
        <v>5</v>
      </c>
      <c r="D4155" s="78" t="s">
        <v>66909</v>
      </c>
    </row>
    <row r="4156" spans="1:4" ht="13.5">
      <c r="A4156" s="511" t="s">
        <v>29356</v>
      </c>
      <c r="B4156" s="511" t="s">
        <v>53532</v>
      </c>
      <c r="C4156" s="511" t="s">
        <v>5</v>
      </c>
      <c r="D4156" s="78" t="s">
        <v>68545</v>
      </c>
    </row>
    <row r="4157" spans="1:4" ht="13.5">
      <c r="A4157" s="511" t="s">
        <v>29357</v>
      </c>
      <c r="B4157" s="511" t="s">
        <v>53533</v>
      </c>
      <c r="C4157" s="511" t="s">
        <v>5</v>
      </c>
      <c r="D4157" s="78" t="s">
        <v>63332</v>
      </c>
    </row>
    <row r="4158" spans="1:4" ht="13.5">
      <c r="A4158" s="511" t="s">
        <v>29358</v>
      </c>
      <c r="B4158" s="511" t="s">
        <v>53534</v>
      </c>
      <c r="C4158" s="511" t="s">
        <v>5</v>
      </c>
      <c r="D4158" s="78" t="s">
        <v>69287</v>
      </c>
    </row>
    <row r="4159" spans="1:4" ht="13.5">
      <c r="A4159" s="511" t="s">
        <v>29359</v>
      </c>
      <c r="B4159" s="511" t="s">
        <v>53535</v>
      </c>
      <c r="C4159" s="511" t="s">
        <v>5</v>
      </c>
      <c r="D4159" s="78" t="s">
        <v>69288</v>
      </c>
    </row>
    <row r="4160" spans="1:4" ht="13.5">
      <c r="A4160" s="511" t="s">
        <v>29360</v>
      </c>
      <c r="B4160" s="511" t="s">
        <v>53536</v>
      </c>
      <c r="C4160" s="511" t="s">
        <v>5</v>
      </c>
      <c r="D4160" s="78" t="s">
        <v>69289</v>
      </c>
    </row>
    <row r="4161" spans="1:4" ht="13.5">
      <c r="A4161" s="511" t="s">
        <v>29361</v>
      </c>
      <c r="B4161" s="511" t="s">
        <v>53537</v>
      </c>
      <c r="C4161" s="511" t="s">
        <v>5</v>
      </c>
      <c r="D4161" s="78" t="s">
        <v>69290</v>
      </c>
    </row>
    <row r="4162" spans="1:4" ht="13.5">
      <c r="A4162" s="511" t="s">
        <v>29362</v>
      </c>
      <c r="B4162" s="511" t="s">
        <v>53538</v>
      </c>
      <c r="C4162" s="511" t="s">
        <v>5</v>
      </c>
      <c r="D4162" s="78" t="s">
        <v>69291</v>
      </c>
    </row>
    <row r="4163" spans="1:4" ht="13.5">
      <c r="A4163" s="511" t="s">
        <v>29363</v>
      </c>
      <c r="B4163" s="511" t="s">
        <v>53539</v>
      </c>
      <c r="C4163" s="511" t="s">
        <v>5</v>
      </c>
      <c r="D4163" s="78" t="s">
        <v>69292</v>
      </c>
    </row>
    <row r="4164" spans="1:4" ht="13.5">
      <c r="A4164" s="511" t="s">
        <v>29364</v>
      </c>
      <c r="B4164" s="511" t="s">
        <v>53540</v>
      </c>
      <c r="C4164" s="511" t="s">
        <v>5</v>
      </c>
      <c r="D4164" s="78" t="s">
        <v>56884</v>
      </c>
    </row>
    <row r="4165" spans="1:4" ht="13.5">
      <c r="A4165" s="511" t="s">
        <v>29365</v>
      </c>
      <c r="B4165" s="511" t="s">
        <v>53541</v>
      </c>
      <c r="C4165" s="511" t="s">
        <v>5</v>
      </c>
      <c r="D4165" s="78" t="s">
        <v>69293</v>
      </c>
    </row>
    <row r="4166" spans="1:4" ht="13.5">
      <c r="A4166" s="511" t="s">
        <v>29366</v>
      </c>
      <c r="B4166" s="511" t="s">
        <v>53542</v>
      </c>
      <c r="C4166" s="511" t="s">
        <v>5</v>
      </c>
      <c r="D4166" s="78" t="s">
        <v>69294</v>
      </c>
    </row>
    <row r="4167" spans="1:4" ht="13.5">
      <c r="A4167" s="511" t="s">
        <v>29367</v>
      </c>
      <c r="B4167" s="511" t="s">
        <v>53543</v>
      </c>
      <c r="C4167" s="511" t="s">
        <v>5</v>
      </c>
      <c r="D4167" s="78" t="s">
        <v>69295</v>
      </c>
    </row>
    <row r="4168" spans="1:4" ht="13.5">
      <c r="A4168" s="511" t="s">
        <v>29368</v>
      </c>
      <c r="B4168" s="511" t="s">
        <v>53544</v>
      </c>
      <c r="C4168" s="511" t="s">
        <v>5</v>
      </c>
      <c r="D4168" s="78" t="s">
        <v>69296</v>
      </c>
    </row>
    <row r="4169" spans="1:4" ht="13.5">
      <c r="A4169" s="511" t="s">
        <v>29369</v>
      </c>
      <c r="B4169" s="511" t="s">
        <v>53545</v>
      </c>
      <c r="C4169" s="511" t="s">
        <v>5</v>
      </c>
      <c r="D4169" s="78" t="s">
        <v>69297</v>
      </c>
    </row>
    <row r="4170" spans="1:4" ht="13.5">
      <c r="A4170" s="511" t="s">
        <v>29370</v>
      </c>
      <c r="B4170" s="511" t="s">
        <v>53546</v>
      </c>
      <c r="C4170" s="511" t="s">
        <v>5</v>
      </c>
      <c r="D4170" s="78" t="s">
        <v>69298</v>
      </c>
    </row>
    <row r="4171" spans="1:4" ht="13.5">
      <c r="A4171" s="511" t="s">
        <v>29371</v>
      </c>
      <c r="B4171" s="511" t="s">
        <v>53547</v>
      </c>
      <c r="C4171" s="511" t="s">
        <v>5</v>
      </c>
      <c r="D4171" s="78" t="s">
        <v>69299</v>
      </c>
    </row>
    <row r="4172" spans="1:4" ht="13.5">
      <c r="A4172" s="511" t="s">
        <v>29372</v>
      </c>
      <c r="B4172" s="511" t="s">
        <v>53548</v>
      </c>
      <c r="C4172" s="511" t="s">
        <v>5</v>
      </c>
      <c r="D4172" s="78" t="s">
        <v>69300</v>
      </c>
    </row>
    <row r="4173" spans="1:4" ht="13.5">
      <c r="A4173" s="511" t="s">
        <v>29373</v>
      </c>
      <c r="B4173" s="511" t="s">
        <v>53549</v>
      </c>
      <c r="C4173" s="511" t="s">
        <v>5</v>
      </c>
      <c r="D4173" s="78" t="s">
        <v>69301</v>
      </c>
    </row>
    <row r="4174" spans="1:4" ht="13.5">
      <c r="A4174" s="511" t="s">
        <v>29374</v>
      </c>
      <c r="B4174" s="511" t="s">
        <v>53550</v>
      </c>
      <c r="C4174" s="511" t="s">
        <v>5</v>
      </c>
      <c r="D4174" s="78" t="s">
        <v>55915</v>
      </c>
    </row>
    <row r="4175" spans="1:4" ht="13.5">
      <c r="A4175" s="511" t="s">
        <v>29375</v>
      </c>
      <c r="B4175" s="511" t="s">
        <v>53551</v>
      </c>
      <c r="C4175" s="511" t="s">
        <v>5</v>
      </c>
      <c r="D4175" s="78" t="s">
        <v>56865</v>
      </c>
    </row>
    <row r="4176" spans="1:4" ht="13.5">
      <c r="A4176" s="511" t="s">
        <v>29376</v>
      </c>
      <c r="B4176" s="511" t="s">
        <v>53552</v>
      </c>
      <c r="C4176" s="511" t="s">
        <v>5</v>
      </c>
      <c r="D4176" s="78" t="s">
        <v>69302</v>
      </c>
    </row>
    <row r="4177" spans="1:4" ht="13.5">
      <c r="A4177" s="511" t="s">
        <v>29377</v>
      </c>
      <c r="B4177" s="511" t="s">
        <v>53553</v>
      </c>
      <c r="C4177" s="511" t="s">
        <v>5</v>
      </c>
      <c r="D4177" s="78" t="s">
        <v>69303</v>
      </c>
    </row>
    <row r="4178" spans="1:4" ht="13.5">
      <c r="A4178" s="511" t="s">
        <v>29378</v>
      </c>
      <c r="B4178" s="511" t="s">
        <v>53554</v>
      </c>
      <c r="C4178" s="511" t="s">
        <v>5</v>
      </c>
      <c r="D4178" s="78" t="s">
        <v>69304</v>
      </c>
    </row>
    <row r="4179" spans="1:4" ht="13.5">
      <c r="A4179" s="511" t="s">
        <v>29379</v>
      </c>
      <c r="B4179" s="511" t="s">
        <v>53555</v>
      </c>
      <c r="C4179" s="511" t="s">
        <v>5</v>
      </c>
      <c r="D4179" s="78" t="s">
        <v>66677</v>
      </c>
    </row>
    <row r="4180" spans="1:4" ht="13.5">
      <c r="A4180" s="511" t="s">
        <v>29380</v>
      </c>
      <c r="B4180" s="511" t="s">
        <v>53556</v>
      </c>
      <c r="C4180" s="511" t="s">
        <v>5</v>
      </c>
      <c r="D4180" s="78" t="s">
        <v>54719</v>
      </c>
    </row>
    <row r="4181" spans="1:4" ht="13.5">
      <c r="A4181" s="511" t="s">
        <v>29381</v>
      </c>
      <c r="B4181" s="511" t="s">
        <v>53557</v>
      </c>
      <c r="C4181" s="511" t="s">
        <v>5</v>
      </c>
      <c r="D4181" s="78" t="s">
        <v>69305</v>
      </c>
    </row>
    <row r="4182" spans="1:4" ht="13.5">
      <c r="A4182" s="511" t="s">
        <v>29382</v>
      </c>
      <c r="B4182" s="511" t="s">
        <v>53558</v>
      </c>
      <c r="C4182" s="511" t="s">
        <v>5</v>
      </c>
      <c r="D4182" s="78" t="s">
        <v>69306</v>
      </c>
    </row>
    <row r="4183" spans="1:4" ht="13.5">
      <c r="A4183" s="511" t="s">
        <v>29383</v>
      </c>
      <c r="B4183" s="511" t="s">
        <v>53560</v>
      </c>
      <c r="C4183" s="511" t="s">
        <v>5</v>
      </c>
      <c r="D4183" s="78" t="s">
        <v>59172</v>
      </c>
    </row>
    <row r="4184" spans="1:4" ht="13.5">
      <c r="A4184" s="511" t="s">
        <v>29384</v>
      </c>
      <c r="B4184" s="511" t="s">
        <v>53561</v>
      </c>
      <c r="C4184" s="511" t="s">
        <v>5</v>
      </c>
      <c r="D4184" s="78" t="s">
        <v>69307</v>
      </c>
    </row>
    <row r="4185" spans="1:4" ht="13.5">
      <c r="A4185" s="511" t="s">
        <v>29385</v>
      </c>
      <c r="B4185" s="511" t="s">
        <v>53562</v>
      </c>
      <c r="C4185" s="511" t="s">
        <v>5</v>
      </c>
      <c r="D4185" s="78" t="s">
        <v>69308</v>
      </c>
    </row>
    <row r="4186" spans="1:4" ht="13.5">
      <c r="A4186" s="511" t="s">
        <v>29386</v>
      </c>
      <c r="B4186" s="511" t="s">
        <v>53563</v>
      </c>
      <c r="C4186" s="511" t="s">
        <v>5</v>
      </c>
      <c r="D4186" s="78" t="s">
        <v>69309</v>
      </c>
    </row>
    <row r="4187" spans="1:4" ht="13.5">
      <c r="A4187" s="511" t="s">
        <v>29387</v>
      </c>
      <c r="B4187" s="511" t="s">
        <v>53564</v>
      </c>
      <c r="C4187" s="511" t="s">
        <v>5</v>
      </c>
      <c r="D4187" s="78" t="s">
        <v>69310</v>
      </c>
    </row>
    <row r="4188" spans="1:4" ht="13.5">
      <c r="A4188" s="511" t="s">
        <v>29388</v>
      </c>
      <c r="B4188" s="511" t="s">
        <v>53565</v>
      </c>
      <c r="C4188" s="511" t="s">
        <v>5</v>
      </c>
      <c r="D4188" s="78" t="s">
        <v>69311</v>
      </c>
    </row>
    <row r="4189" spans="1:4" ht="13.5">
      <c r="A4189" s="511" t="s">
        <v>29389</v>
      </c>
      <c r="B4189" s="511" t="s">
        <v>53566</v>
      </c>
      <c r="C4189" s="511" t="s">
        <v>5</v>
      </c>
      <c r="D4189" s="78" t="s">
        <v>69312</v>
      </c>
    </row>
    <row r="4190" spans="1:4" ht="13.5">
      <c r="A4190" s="511" t="s">
        <v>29390</v>
      </c>
      <c r="B4190" s="511" t="s">
        <v>53567</v>
      </c>
      <c r="C4190" s="511" t="s">
        <v>5</v>
      </c>
      <c r="D4190" s="78" t="s">
        <v>69313</v>
      </c>
    </row>
    <row r="4191" spans="1:4" ht="13.5">
      <c r="A4191" s="511" t="s">
        <v>29391</v>
      </c>
      <c r="B4191" s="511" t="s">
        <v>53568</v>
      </c>
      <c r="C4191" s="511" t="s">
        <v>5</v>
      </c>
      <c r="D4191" s="78" t="s">
        <v>69314</v>
      </c>
    </row>
    <row r="4192" spans="1:4" ht="13.5">
      <c r="A4192" s="511" t="s">
        <v>29392</v>
      </c>
      <c r="B4192" s="511" t="s">
        <v>53569</v>
      </c>
      <c r="C4192" s="511" t="s">
        <v>5</v>
      </c>
      <c r="D4192" s="78" t="s">
        <v>61802</v>
      </c>
    </row>
    <row r="4193" spans="1:4" ht="13.5">
      <c r="A4193" s="511" t="s">
        <v>29393</v>
      </c>
      <c r="B4193" s="511" t="s">
        <v>53571</v>
      </c>
      <c r="C4193" s="511" t="s">
        <v>5</v>
      </c>
      <c r="D4193" s="78" t="s">
        <v>56550</v>
      </c>
    </row>
    <row r="4194" spans="1:4" ht="13.5">
      <c r="A4194" s="511" t="s">
        <v>29394</v>
      </c>
      <c r="B4194" s="511" t="s">
        <v>53573</v>
      </c>
      <c r="C4194" s="511" t="s">
        <v>5</v>
      </c>
      <c r="D4194" s="78" t="s">
        <v>63222</v>
      </c>
    </row>
    <row r="4195" spans="1:4" ht="13.5">
      <c r="A4195" s="511" t="s">
        <v>29395</v>
      </c>
      <c r="B4195" s="511" t="s">
        <v>53574</v>
      </c>
      <c r="C4195" s="511" t="s">
        <v>5</v>
      </c>
      <c r="D4195" s="78" t="s">
        <v>69315</v>
      </c>
    </row>
    <row r="4196" spans="1:4" ht="13.5">
      <c r="A4196" s="511" t="s">
        <v>29396</v>
      </c>
      <c r="B4196" s="511" t="s">
        <v>53575</v>
      </c>
      <c r="C4196" s="511" t="s">
        <v>5</v>
      </c>
      <c r="D4196" s="78" t="s">
        <v>69316</v>
      </c>
    </row>
    <row r="4197" spans="1:4" ht="13.5">
      <c r="A4197" s="511" t="s">
        <v>29397</v>
      </c>
      <c r="B4197" s="511" t="s">
        <v>53576</v>
      </c>
      <c r="C4197" s="511" t="s">
        <v>5</v>
      </c>
      <c r="D4197" s="78" t="s">
        <v>69317</v>
      </c>
    </row>
    <row r="4198" spans="1:4" ht="13.5">
      <c r="A4198" s="511" t="s">
        <v>29398</v>
      </c>
      <c r="B4198" s="511" t="s">
        <v>53577</v>
      </c>
      <c r="C4198" s="511" t="s">
        <v>5</v>
      </c>
      <c r="D4198" s="78" t="s">
        <v>69318</v>
      </c>
    </row>
    <row r="4199" spans="1:4" ht="13.5">
      <c r="A4199" s="511" t="s">
        <v>29399</v>
      </c>
      <c r="B4199" s="511" t="s">
        <v>53578</v>
      </c>
      <c r="C4199" s="511" t="s">
        <v>5</v>
      </c>
      <c r="D4199" s="78" t="s">
        <v>69116</v>
      </c>
    </row>
    <row r="4200" spans="1:4" ht="13.5">
      <c r="A4200" s="511" t="s">
        <v>29400</v>
      </c>
      <c r="B4200" s="511" t="s">
        <v>53579</v>
      </c>
      <c r="C4200" s="511" t="s">
        <v>5</v>
      </c>
      <c r="D4200" s="78" t="s">
        <v>69319</v>
      </c>
    </row>
    <row r="4201" spans="1:4" ht="13.5">
      <c r="A4201" s="511" t="s">
        <v>29401</v>
      </c>
      <c r="B4201" s="511" t="s">
        <v>53580</v>
      </c>
      <c r="C4201" s="511" t="s">
        <v>5</v>
      </c>
      <c r="D4201" s="78" t="s">
        <v>67110</v>
      </c>
    </row>
    <row r="4202" spans="1:4" ht="13.5">
      <c r="A4202" s="511" t="s">
        <v>29402</v>
      </c>
      <c r="B4202" s="511" t="s">
        <v>53581</v>
      </c>
      <c r="C4202" s="511" t="s">
        <v>5</v>
      </c>
      <c r="D4202" s="78" t="s">
        <v>61207</v>
      </c>
    </row>
    <row r="4203" spans="1:4" ht="13.5">
      <c r="A4203" s="511" t="s">
        <v>29403</v>
      </c>
      <c r="B4203" s="511" t="s">
        <v>53582</v>
      </c>
      <c r="C4203" s="511" t="s">
        <v>5</v>
      </c>
      <c r="D4203" s="78" t="s">
        <v>69320</v>
      </c>
    </row>
    <row r="4204" spans="1:4" ht="13.5">
      <c r="A4204" s="511" t="s">
        <v>29404</v>
      </c>
      <c r="B4204" s="511" t="s">
        <v>53583</v>
      </c>
      <c r="C4204" s="511" t="s">
        <v>5</v>
      </c>
      <c r="D4204" s="78" t="s">
        <v>69321</v>
      </c>
    </row>
    <row r="4205" spans="1:4" ht="13.5">
      <c r="A4205" s="511" t="s">
        <v>29405</v>
      </c>
      <c r="B4205" s="511" t="s">
        <v>53584</v>
      </c>
      <c r="C4205" s="511" t="s">
        <v>5</v>
      </c>
      <c r="D4205" s="78" t="s">
        <v>60199</v>
      </c>
    </row>
    <row r="4206" spans="1:4" ht="13.5">
      <c r="A4206" s="511" t="s">
        <v>29406</v>
      </c>
      <c r="B4206" s="511" t="s">
        <v>53585</v>
      </c>
      <c r="C4206" s="511" t="s">
        <v>5</v>
      </c>
      <c r="D4206" s="78" t="s">
        <v>69322</v>
      </c>
    </row>
    <row r="4207" spans="1:4" ht="13.5">
      <c r="A4207" s="511" t="s">
        <v>29407</v>
      </c>
      <c r="B4207" s="511" t="s">
        <v>53586</v>
      </c>
      <c r="C4207" s="511" t="s">
        <v>5</v>
      </c>
      <c r="D4207" s="78" t="s">
        <v>69323</v>
      </c>
    </row>
    <row r="4208" spans="1:4" ht="13.5">
      <c r="A4208" s="511" t="s">
        <v>29408</v>
      </c>
      <c r="B4208" s="511" t="s">
        <v>53587</v>
      </c>
      <c r="C4208" s="511" t="s">
        <v>5</v>
      </c>
      <c r="D4208" s="78" t="s">
        <v>69324</v>
      </c>
    </row>
    <row r="4209" spans="1:4" ht="13.5">
      <c r="A4209" s="511" t="s">
        <v>29409</v>
      </c>
      <c r="B4209" s="511" t="s">
        <v>53588</v>
      </c>
      <c r="C4209" s="511" t="s">
        <v>5</v>
      </c>
      <c r="D4209" s="78" t="s">
        <v>69325</v>
      </c>
    </row>
    <row r="4210" spans="1:4" ht="13.5">
      <c r="A4210" s="511" t="s">
        <v>29410</v>
      </c>
      <c r="B4210" s="511" t="s">
        <v>53589</v>
      </c>
      <c r="C4210" s="511" t="s">
        <v>5</v>
      </c>
      <c r="D4210" s="78" t="s">
        <v>69326</v>
      </c>
    </row>
    <row r="4211" spans="1:4" ht="13.5">
      <c r="A4211" s="511" t="s">
        <v>29411</v>
      </c>
      <c r="B4211" s="511" t="s">
        <v>53590</v>
      </c>
      <c r="C4211" s="511" t="s">
        <v>5</v>
      </c>
      <c r="D4211" s="78" t="s">
        <v>64485</v>
      </c>
    </row>
    <row r="4212" spans="1:4" ht="13.5">
      <c r="A4212" s="511" t="s">
        <v>29412</v>
      </c>
      <c r="B4212" s="511" t="s">
        <v>53591</v>
      </c>
      <c r="C4212" s="511" t="s">
        <v>5</v>
      </c>
      <c r="D4212" s="78" t="s">
        <v>56512</v>
      </c>
    </row>
    <row r="4213" spans="1:4" ht="13.5">
      <c r="A4213" s="511" t="s">
        <v>29413</v>
      </c>
      <c r="B4213" s="511" t="s">
        <v>53592</v>
      </c>
      <c r="C4213" s="511" t="s">
        <v>5</v>
      </c>
      <c r="D4213" s="78" t="s">
        <v>63673</v>
      </c>
    </row>
    <row r="4214" spans="1:4" ht="13.5">
      <c r="A4214" s="511" t="s">
        <v>29414</v>
      </c>
      <c r="B4214" s="511" t="s">
        <v>53593</v>
      </c>
      <c r="C4214" s="511" t="s">
        <v>5</v>
      </c>
      <c r="D4214" s="78" t="s">
        <v>67143</v>
      </c>
    </row>
    <row r="4215" spans="1:4" ht="13.5">
      <c r="A4215" s="511" t="s">
        <v>29415</v>
      </c>
      <c r="B4215" s="511" t="s">
        <v>53594</v>
      </c>
      <c r="C4215" s="511" t="s">
        <v>5</v>
      </c>
      <c r="D4215" s="78" t="s">
        <v>69327</v>
      </c>
    </row>
    <row r="4216" spans="1:4" ht="13.5">
      <c r="A4216" s="511" t="s">
        <v>29416</v>
      </c>
      <c r="B4216" s="511" t="s">
        <v>53595</v>
      </c>
      <c r="C4216" s="511" t="s">
        <v>5</v>
      </c>
      <c r="D4216" s="78" t="s">
        <v>63631</v>
      </c>
    </row>
    <row r="4217" spans="1:4" ht="13.5">
      <c r="A4217" s="511" t="s">
        <v>29417</v>
      </c>
      <c r="B4217" s="511" t="s">
        <v>53596</v>
      </c>
      <c r="C4217" s="511" t="s">
        <v>5</v>
      </c>
      <c r="D4217" s="78" t="s">
        <v>58053</v>
      </c>
    </row>
    <row r="4218" spans="1:4" ht="13.5">
      <c r="A4218" s="511" t="s">
        <v>29418</v>
      </c>
      <c r="B4218" s="511" t="s">
        <v>53597</v>
      </c>
      <c r="C4218" s="511" t="s">
        <v>5</v>
      </c>
      <c r="D4218" s="78" t="s">
        <v>55434</v>
      </c>
    </row>
    <row r="4219" spans="1:4" ht="13.5">
      <c r="A4219" s="511" t="s">
        <v>29419</v>
      </c>
      <c r="B4219" s="511" t="s">
        <v>53599</v>
      </c>
      <c r="C4219" s="511" t="s">
        <v>5</v>
      </c>
      <c r="D4219" s="78" t="s">
        <v>56474</v>
      </c>
    </row>
    <row r="4220" spans="1:4" ht="13.5">
      <c r="A4220" s="511" t="s">
        <v>29420</v>
      </c>
      <c r="B4220" s="511" t="s">
        <v>53600</v>
      </c>
      <c r="C4220" s="511" t="s">
        <v>5</v>
      </c>
      <c r="D4220" s="78" t="s">
        <v>59678</v>
      </c>
    </row>
    <row r="4221" spans="1:4" ht="13.5">
      <c r="A4221" s="511" t="s">
        <v>29421</v>
      </c>
      <c r="B4221" s="511" t="s">
        <v>53601</v>
      </c>
      <c r="C4221" s="511" t="s">
        <v>5</v>
      </c>
      <c r="D4221" s="78" t="s">
        <v>65499</v>
      </c>
    </row>
    <row r="4222" spans="1:4" ht="13.5">
      <c r="A4222" s="511" t="s">
        <v>29422</v>
      </c>
      <c r="B4222" s="511" t="s">
        <v>53602</v>
      </c>
      <c r="C4222" s="511" t="s">
        <v>5</v>
      </c>
      <c r="D4222" s="78" t="s">
        <v>54723</v>
      </c>
    </row>
    <row r="4223" spans="1:4" ht="13.5">
      <c r="A4223" s="511" t="s">
        <v>29423</v>
      </c>
      <c r="B4223" s="511" t="s">
        <v>53603</v>
      </c>
      <c r="C4223" s="511" t="s">
        <v>5</v>
      </c>
      <c r="D4223" s="78" t="s">
        <v>69328</v>
      </c>
    </row>
    <row r="4224" spans="1:4" ht="13.5">
      <c r="A4224" s="511" t="s">
        <v>29424</v>
      </c>
      <c r="B4224" s="511" t="s">
        <v>53604</v>
      </c>
      <c r="C4224" s="511" t="s">
        <v>5</v>
      </c>
      <c r="D4224" s="78" t="s">
        <v>69329</v>
      </c>
    </row>
    <row r="4225" spans="1:4" ht="13.5">
      <c r="A4225" s="511" t="s">
        <v>29425</v>
      </c>
      <c r="B4225" s="511" t="s">
        <v>53605</v>
      </c>
      <c r="C4225" s="511" t="s">
        <v>5</v>
      </c>
      <c r="D4225" s="78" t="s">
        <v>59520</v>
      </c>
    </row>
    <row r="4226" spans="1:4" ht="13.5">
      <c r="A4226" s="511" t="s">
        <v>29426</v>
      </c>
      <c r="B4226" s="511" t="s">
        <v>53606</v>
      </c>
      <c r="C4226" s="511" t="s">
        <v>5</v>
      </c>
      <c r="D4226" s="78" t="s">
        <v>69330</v>
      </c>
    </row>
    <row r="4227" spans="1:4" ht="13.5">
      <c r="A4227" s="511" t="s">
        <v>29427</v>
      </c>
      <c r="B4227" s="511" t="s">
        <v>53607</v>
      </c>
      <c r="C4227" s="511" t="s">
        <v>5</v>
      </c>
      <c r="D4227" s="78" t="s">
        <v>69331</v>
      </c>
    </row>
    <row r="4228" spans="1:4" ht="13.5">
      <c r="A4228" s="511" t="s">
        <v>29428</v>
      </c>
      <c r="B4228" s="511" t="s">
        <v>53608</v>
      </c>
      <c r="C4228" s="511" t="s">
        <v>5</v>
      </c>
      <c r="D4228" s="78" t="s">
        <v>69332</v>
      </c>
    </row>
    <row r="4229" spans="1:4" ht="13.5">
      <c r="A4229" s="511" t="s">
        <v>29429</v>
      </c>
      <c r="B4229" s="511" t="s">
        <v>53609</v>
      </c>
      <c r="C4229" s="511" t="s">
        <v>5</v>
      </c>
      <c r="D4229" s="78" t="s">
        <v>69333</v>
      </c>
    </row>
    <row r="4230" spans="1:4" ht="13.5">
      <c r="A4230" s="511" t="s">
        <v>29430</v>
      </c>
      <c r="B4230" s="511" t="s">
        <v>53610</v>
      </c>
      <c r="C4230" s="511" t="s">
        <v>5</v>
      </c>
      <c r="D4230" s="78" t="s">
        <v>69334</v>
      </c>
    </row>
    <row r="4231" spans="1:4" ht="13.5">
      <c r="A4231" s="511" t="s">
        <v>29431</v>
      </c>
      <c r="B4231" s="511" t="s">
        <v>53611</v>
      </c>
      <c r="C4231" s="511" t="s">
        <v>5</v>
      </c>
      <c r="D4231" s="78" t="s">
        <v>55358</v>
      </c>
    </row>
    <row r="4232" spans="1:4" ht="13.5">
      <c r="A4232" s="511" t="s">
        <v>29432</v>
      </c>
      <c r="B4232" s="511" t="s">
        <v>53612</v>
      </c>
      <c r="C4232" s="511" t="s">
        <v>5</v>
      </c>
      <c r="D4232" s="78" t="s">
        <v>64527</v>
      </c>
    </row>
    <row r="4233" spans="1:4" ht="13.5">
      <c r="A4233" s="511" t="s">
        <v>29433</v>
      </c>
      <c r="B4233" s="511" t="s">
        <v>53613</v>
      </c>
      <c r="C4233" s="511" t="s">
        <v>5</v>
      </c>
      <c r="D4233" s="78" t="s">
        <v>69335</v>
      </c>
    </row>
    <row r="4234" spans="1:4" ht="13.5">
      <c r="A4234" s="511" t="s">
        <v>29434</v>
      </c>
      <c r="B4234" s="511" t="s">
        <v>53614</v>
      </c>
      <c r="C4234" s="511" t="s">
        <v>5</v>
      </c>
      <c r="D4234" s="78" t="s">
        <v>69336</v>
      </c>
    </row>
    <row r="4235" spans="1:4" ht="13.5">
      <c r="A4235" s="511" t="s">
        <v>29435</v>
      </c>
      <c r="B4235" s="511" t="s">
        <v>53615</v>
      </c>
      <c r="C4235" s="511" t="s">
        <v>5</v>
      </c>
      <c r="D4235" s="78" t="s">
        <v>69337</v>
      </c>
    </row>
    <row r="4236" spans="1:4" ht="13.5">
      <c r="A4236" s="511" t="s">
        <v>29436</v>
      </c>
      <c r="B4236" s="511" t="s">
        <v>53616</v>
      </c>
      <c r="C4236" s="511" t="s">
        <v>5</v>
      </c>
      <c r="D4236" s="78" t="s">
        <v>69338</v>
      </c>
    </row>
    <row r="4237" spans="1:4" ht="13.5">
      <c r="A4237" s="511" t="s">
        <v>29437</v>
      </c>
      <c r="B4237" s="511" t="s">
        <v>53617</v>
      </c>
      <c r="C4237" s="511" t="s">
        <v>5</v>
      </c>
      <c r="D4237" s="78" t="s">
        <v>63098</v>
      </c>
    </row>
    <row r="4238" spans="1:4" ht="13.5">
      <c r="A4238" s="511" t="s">
        <v>29438</v>
      </c>
      <c r="B4238" s="511" t="s">
        <v>53618</v>
      </c>
      <c r="C4238" s="511" t="s">
        <v>5</v>
      </c>
      <c r="D4238" s="78" t="s">
        <v>69339</v>
      </c>
    </row>
    <row r="4239" spans="1:4" ht="13.5">
      <c r="A4239" s="511" t="s">
        <v>29439</v>
      </c>
      <c r="B4239" s="511" t="s">
        <v>53619</v>
      </c>
      <c r="C4239" s="511" t="s">
        <v>5</v>
      </c>
      <c r="D4239" s="78" t="s">
        <v>69340</v>
      </c>
    </row>
    <row r="4240" spans="1:4" ht="13.5">
      <c r="A4240" s="511" t="s">
        <v>29440</v>
      </c>
      <c r="B4240" s="511" t="s">
        <v>53620</v>
      </c>
      <c r="C4240" s="511" t="s">
        <v>5</v>
      </c>
      <c r="D4240" s="78" t="s">
        <v>60197</v>
      </c>
    </row>
    <row r="4241" spans="1:4" ht="13.5">
      <c r="A4241" s="511" t="s">
        <v>29441</v>
      </c>
      <c r="B4241" s="511" t="s">
        <v>53621</v>
      </c>
      <c r="C4241" s="511" t="s">
        <v>5</v>
      </c>
      <c r="D4241" s="78" t="s">
        <v>69341</v>
      </c>
    </row>
    <row r="4242" spans="1:4" ht="13.5">
      <c r="A4242" s="511" t="s">
        <v>29442</v>
      </c>
      <c r="B4242" s="511" t="s">
        <v>53622</v>
      </c>
      <c r="C4242" s="511" t="s">
        <v>5</v>
      </c>
      <c r="D4242" s="78" t="s">
        <v>67399</v>
      </c>
    </row>
    <row r="4243" spans="1:4" ht="13.5">
      <c r="A4243" s="511" t="s">
        <v>29443</v>
      </c>
      <c r="B4243" s="511" t="s">
        <v>53623</v>
      </c>
      <c r="C4243" s="511" t="s">
        <v>5</v>
      </c>
      <c r="D4243" s="78" t="s">
        <v>69342</v>
      </c>
    </row>
    <row r="4244" spans="1:4" ht="13.5">
      <c r="A4244" s="511" t="s">
        <v>29444</v>
      </c>
      <c r="B4244" s="511" t="s">
        <v>53624</v>
      </c>
      <c r="C4244" s="511" t="s">
        <v>5</v>
      </c>
      <c r="D4244" s="78" t="s">
        <v>69342</v>
      </c>
    </row>
    <row r="4245" spans="1:4" ht="13.5">
      <c r="A4245" s="511" t="s">
        <v>29445</v>
      </c>
      <c r="B4245" s="511" t="s">
        <v>53625</v>
      </c>
      <c r="C4245" s="511" t="s">
        <v>5</v>
      </c>
      <c r="D4245" s="78" t="s">
        <v>69342</v>
      </c>
    </row>
    <row r="4246" spans="1:4" ht="13.5">
      <c r="A4246" s="511" t="s">
        <v>29446</v>
      </c>
      <c r="B4246" s="511" t="s">
        <v>53626</v>
      </c>
      <c r="C4246" s="511" t="s">
        <v>5</v>
      </c>
      <c r="D4246" s="78" t="s">
        <v>69343</v>
      </c>
    </row>
    <row r="4247" spans="1:4" ht="13.5">
      <c r="A4247" s="511" t="s">
        <v>29447</v>
      </c>
      <c r="B4247" s="511" t="s">
        <v>53627</v>
      </c>
      <c r="C4247" s="511" t="s">
        <v>5</v>
      </c>
      <c r="D4247" s="78" t="s">
        <v>69343</v>
      </c>
    </row>
    <row r="4248" spans="1:4" ht="13.5">
      <c r="A4248" s="511" t="s">
        <v>29448</v>
      </c>
      <c r="B4248" s="511" t="s">
        <v>53628</v>
      </c>
      <c r="C4248" s="511" t="s">
        <v>5</v>
      </c>
      <c r="D4248" s="78" t="s">
        <v>69344</v>
      </c>
    </row>
    <row r="4249" spans="1:4" ht="13.5">
      <c r="A4249" s="511" t="s">
        <v>29449</v>
      </c>
      <c r="B4249" s="511" t="s">
        <v>53629</v>
      </c>
      <c r="C4249" s="511" t="s">
        <v>5</v>
      </c>
      <c r="D4249" s="78" t="s">
        <v>65492</v>
      </c>
    </row>
    <row r="4250" spans="1:4" ht="13.5">
      <c r="A4250" s="511" t="s">
        <v>29450</v>
      </c>
      <c r="B4250" s="511" t="s">
        <v>53630</v>
      </c>
      <c r="C4250" s="511" t="s">
        <v>5</v>
      </c>
      <c r="D4250" s="78" t="s">
        <v>65492</v>
      </c>
    </row>
    <row r="4251" spans="1:4" ht="13.5">
      <c r="A4251" s="511" t="s">
        <v>29451</v>
      </c>
      <c r="B4251" s="511" t="s">
        <v>53631</v>
      </c>
      <c r="C4251" s="511" t="s">
        <v>5</v>
      </c>
      <c r="D4251" s="78" t="s">
        <v>57362</v>
      </c>
    </row>
    <row r="4252" spans="1:4" ht="13.5">
      <c r="A4252" s="511" t="s">
        <v>29452</v>
      </c>
      <c r="B4252" s="511" t="s">
        <v>53632</v>
      </c>
      <c r="C4252" s="511" t="s">
        <v>5</v>
      </c>
      <c r="D4252" s="78" t="s">
        <v>69345</v>
      </c>
    </row>
    <row r="4253" spans="1:4" ht="13.5">
      <c r="A4253" s="511" t="s">
        <v>29453</v>
      </c>
      <c r="B4253" s="511" t="s">
        <v>53633</v>
      </c>
      <c r="C4253" s="511" t="s">
        <v>5</v>
      </c>
      <c r="D4253" s="78" t="s">
        <v>69346</v>
      </c>
    </row>
    <row r="4254" spans="1:4" ht="13.5">
      <c r="A4254" s="511" t="s">
        <v>29454</v>
      </c>
      <c r="B4254" s="511" t="s">
        <v>53634</v>
      </c>
      <c r="C4254" s="511" t="s">
        <v>5</v>
      </c>
      <c r="D4254" s="78" t="s">
        <v>60610</v>
      </c>
    </row>
    <row r="4255" spans="1:4" ht="13.5">
      <c r="A4255" s="511" t="s">
        <v>29455</v>
      </c>
      <c r="B4255" s="511" t="s">
        <v>53635</v>
      </c>
      <c r="C4255" s="511" t="s">
        <v>5</v>
      </c>
      <c r="D4255" s="78" t="s">
        <v>60610</v>
      </c>
    </row>
    <row r="4256" spans="1:4" ht="13.5">
      <c r="A4256" s="511" t="s">
        <v>29456</v>
      </c>
      <c r="B4256" s="511" t="s">
        <v>53636</v>
      </c>
      <c r="C4256" s="511" t="s">
        <v>5</v>
      </c>
      <c r="D4256" s="78" t="s">
        <v>69347</v>
      </c>
    </row>
    <row r="4257" spans="1:4" ht="13.5">
      <c r="A4257" s="511" t="s">
        <v>29457</v>
      </c>
      <c r="B4257" s="511" t="s">
        <v>53637</v>
      </c>
      <c r="C4257" s="511" t="s">
        <v>5</v>
      </c>
      <c r="D4257" s="78" t="s">
        <v>69347</v>
      </c>
    </row>
    <row r="4258" spans="1:4" ht="13.5">
      <c r="A4258" s="511" t="s">
        <v>29458</v>
      </c>
      <c r="B4258" s="511" t="s">
        <v>53638</v>
      </c>
      <c r="C4258" s="511" t="s">
        <v>5</v>
      </c>
      <c r="D4258" s="78" t="s">
        <v>69347</v>
      </c>
    </row>
    <row r="4259" spans="1:4" ht="13.5">
      <c r="A4259" s="511" t="s">
        <v>29459</v>
      </c>
      <c r="B4259" s="511" t="s">
        <v>53639</v>
      </c>
      <c r="C4259" s="511" t="s">
        <v>5</v>
      </c>
      <c r="D4259" s="78" t="s">
        <v>69348</v>
      </c>
    </row>
    <row r="4260" spans="1:4" ht="13.5">
      <c r="A4260" s="511" t="s">
        <v>29460</v>
      </c>
      <c r="B4260" s="511" t="s">
        <v>53640</v>
      </c>
      <c r="C4260" s="511" t="s">
        <v>5</v>
      </c>
      <c r="D4260" s="78" t="s">
        <v>69348</v>
      </c>
    </row>
    <row r="4261" spans="1:4" ht="13.5">
      <c r="A4261" s="511" t="s">
        <v>29461</v>
      </c>
      <c r="B4261" s="511" t="s">
        <v>53641</v>
      </c>
      <c r="C4261" s="511" t="s">
        <v>5</v>
      </c>
      <c r="D4261" s="78" t="s">
        <v>69348</v>
      </c>
    </row>
    <row r="4262" spans="1:4" ht="13.5">
      <c r="A4262" s="511" t="s">
        <v>29462</v>
      </c>
      <c r="B4262" s="511" t="s">
        <v>53642</v>
      </c>
      <c r="C4262" s="511" t="s">
        <v>5</v>
      </c>
      <c r="D4262" s="78" t="s">
        <v>63652</v>
      </c>
    </row>
    <row r="4263" spans="1:4" ht="13.5">
      <c r="A4263" s="511" t="s">
        <v>29463</v>
      </c>
      <c r="B4263" s="511" t="s">
        <v>53643</v>
      </c>
      <c r="C4263" s="511" t="s">
        <v>5</v>
      </c>
      <c r="D4263" s="78" t="s">
        <v>63652</v>
      </c>
    </row>
    <row r="4264" spans="1:4" ht="13.5">
      <c r="A4264" s="511" t="s">
        <v>29464</v>
      </c>
      <c r="B4264" s="511" t="s">
        <v>53644</v>
      </c>
      <c r="C4264" s="511" t="s">
        <v>5</v>
      </c>
      <c r="D4264" s="78" t="s">
        <v>56779</v>
      </c>
    </row>
    <row r="4265" spans="1:4" ht="13.5">
      <c r="A4265" s="511" t="s">
        <v>29465</v>
      </c>
      <c r="B4265" s="511" t="s">
        <v>53645</v>
      </c>
      <c r="C4265" s="511" t="s">
        <v>5</v>
      </c>
      <c r="D4265" s="78" t="s">
        <v>56779</v>
      </c>
    </row>
    <row r="4266" spans="1:4" ht="13.5">
      <c r="A4266" s="511" t="s">
        <v>29466</v>
      </c>
      <c r="B4266" s="511" t="s">
        <v>53646</v>
      </c>
      <c r="C4266" s="511" t="s">
        <v>5</v>
      </c>
      <c r="D4266" s="78" t="s">
        <v>62002</v>
      </c>
    </row>
    <row r="4267" spans="1:4" ht="13.5">
      <c r="A4267" s="511" t="s">
        <v>29467</v>
      </c>
      <c r="B4267" s="511" t="s">
        <v>53647</v>
      </c>
      <c r="C4267" s="511" t="s">
        <v>5</v>
      </c>
      <c r="D4267" s="78" t="s">
        <v>61345</v>
      </c>
    </row>
    <row r="4268" spans="1:4" ht="13.5">
      <c r="A4268" s="511" t="s">
        <v>29468</v>
      </c>
      <c r="B4268" s="511" t="s">
        <v>53648</v>
      </c>
      <c r="C4268" s="511" t="s">
        <v>5</v>
      </c>
      <c r="D4268" s="78" t="s">
        <v>69120</v>
      </c>
    </row>
    <row r="4269" spans="1:4" ht="13.5">
      <c r="A4269" s="511" t="s">
        <v>29469</v>
      </c>
      <c r="B4269" s="511" t="s">
        <v>53649</v>
      </c>
      <c r="C4269" s="511" t="s">
        <v>5</v>
      </c>
      <c r="D4269" s="78" t="s">
        <v>55838</v>
      </c>
    </row>
    <row r="4270" spans="1:4" ht="13.5">
      <c r="A4270" s="511" t="s">
        <v>29470</v>
      </c>
      <c r="B4270" s="511" t="s">
        <v>53650</v>
      </c>
      <c r="C4270" s="511" t="s">
        <v>5</v>
      </c>
      <c r="D4270" s="78" t="s">
        <v>55838</v>
      </c>
    </row>
    <row r="4271" spans="1:4" ht="13.5">
      <c r="A4271" s="511" t="s">
        <v>29471</v>
      </c>
      <c r="B4271" s="511" t="s">
        <v>53651</v>
      </c>
      <c r="C4271" s="511" t="s">
        <v>5</v>
      </c>
      <c r="D4271" s="78" t="s">
        <v>69349</v>
      </c>
    </row>
    <row r="4272" spans="1:4" ht="13.5">
      <c r="A4272" s="511" t="s">
        <v>29472</v>
      </c>
      <c r="B4272" s="511" t="s">
        <v>53652</v>
      </c>
      <c r="C4272" s="511" t="s">
        <v>5</v>
      </c>
      <c r="D4272" s="78" t="s">
        <v>69349</v>
      </c>
    </row>
    <row r="4273" spans="1:4" ht="13.5">
      <c r="A4273" s="511" t="s">
        <v>29473</v>
      </c>
      <c r="B4273" s="511" t="s">
        <v>53653</v>
      </c>
      <c r="C4273" s="511" t="s">
        <v>5</v>
      </c>
      <c r="D4273" s="78" t="s">
        <v>69349</v>
      </c>
    </row>
    <row r="4274" spans="1:4" ht="13.5">
      <c r="A4274" s="511" t="s">
        <v>29474</v>
      </c>
      <c r="B4274" s="511" t="s">
        <v>53654</v>
      </c>
      <c r="C4274" s="511" t="s">
        <v>5</v>
      </c>
      <c r="D4274" s="78" t="s">
        <v>69350</v>
      </c>
    </row>
    <row r="4275" spans="1:4" ht="13.5">
      <c r="A4275" s="511" t="s">
        <v>29475</v>
      </c>
      <c r="B4275" s="511" t="s">
        <v>53655</v>
      </c>
      <c r="C4275" s="511" t="s">
        <v>5</v>
      </c>
      <c r="D4275" s="78" t="s">
        <v>69350</v>
      </c>
    </row>
    <row r="4276" spans="1:4" ht="13.5">
      <c r="A4276" s="511" t="s">
        <v>29476</v>
      </c>
      <c r="B4276" s="511" t="s">
        <v>53656</v>
      </c>
      <c r="C4276" s="511" t="s">
        <v>5</v>
      </c>
      <c r="D4276" s="78" t="s">
        <v>69350</v>
      </c>
    </row>
    <row r="4277" spans="1:4" ht="13.5">
      <c r="A4277" s="511" t="s">
        <v>29477</v>
      </c>
      <c r="B4277" s="511" t="s">
        <v>53657</v>
      </c>
      <c r="C4277" s="511" t="s">
        <v>5</v>
      </c>
      <c r="D4277" s="78" t="s">
        <v>69351</v>
      </c>
    </row>
    <row r="4278" spans="1:4" ht="13.5">
      <c r="A4278" s="511" t="s">
        <v>29478</v>
      </c>
      <c r="B4278" s="511" t="s">
        <v>53658</v>
      </c>
      <c r="C4278" s="511" t="s">
        <v>5</v>
      </c>
      <c r="D4278" s="78" t="s">
        <v>69351</v>
      </c>
    </row>
    <row r="4279" spans="1:4" ht="13.5">
      <c r="A4279" s="511" t="s">
        <v>29479</v>
      </c>
      <c r="B4279" s="511" t="s">
        <v>53659</v>
      </c>
      <c r="C4279" s="511" t="s">
        <v>5</v>
      </c>
      <c r="D4279" s="78" t="s">
        <v>69352</v>
      </c>
    </row>
    <row r="4280" spans="1:4" ht="13.5">
      <c r="A4280" s="511" t="s">
        <v>29480</v>
      </c>
      <c r="B4280" s="511" t="s">
        <v>53660</v>
      </c>
      <c r="C4280" s="511" t="s">
        <v>5</v>
      </c>
      <c r="D4280" s="78" t="s">
        <v>69352</v>
      </c>
    </row>
    <row r="4281" spans="1:4" ht="13.5">
      <c r="A4281" s="511" t="s">
        <v>29481</v>
      </c>
      <c r="B4281" s="511" t="s">
        <v>53661</v>
      </c>
      <c r="C4281" s="511" t="s">
        <v>5</v>
      </c>
      <c r="D4281" s="78" t="s">
        <v>56533</v>
      </c>
    </row>
    <row r="4282" spans="1:4" ht="13.5">
      <c r="A4282" s="511" t="s">
        <v>29482</v>
      </c>
      <c r="B4282" s="511" t="s">
        <v>69353</v>
      </c>
      <c r="C4282" s="511" t="s">
        <v>5</v>
      </c>
      <c r="D4282" s="78" t="s">
        <v>69143</v>
      </c>
    </row>
    <row r="4283" spans="1:4" ht="13.5">
      <c r="A4283" s="511" t="s">
        <v>29483</v>
      </c>
      <c r="B4283" s="511" t="s">
        <v>69354</v>
      </c>
      <c r="C4283" s="511" t="s">
        <v>5</v>
      </c>
      <c r="D4283" s="78" t="s">
        <v>69355</v>
      </c>
    </row>
    <row r="4284" spans="1:4" ht="13.5">
      <c r="A4284" s="511" t="s">
        <v>29484</v>
      </c>
      <c r="B4284" s="511" t="s">
        <v>69356</v>
      </c>
      <c r="C4284" s="511" t="s">
        <v>5</v>
      </c>
      <c r="D4284" s="78" t="s">
        <v>68503</v>
      </c>
    </row>
    <row r="4285" spans="1:4" ht="13.5">
      <c r="A4285" s="511" t="s">
        <v>29485</v>
      </c>
      <c r="B4285" s="511" t="s">
        <v>69357</v>
      </c>
      <c r="C4285" s="511" t="s">
        <v>5</v>
      </c>
      <c r="D4285" s="78" t="s">
        <v>69358</v>
      </c>
    </row>
    <row r="4286" spans="1:4" ht="13.5">
      <c r="A4286" s="511" t="s">
        <v>29486</v>
      </c>
      <c r="B4286" s="511" t="s">
        <v>69359</v>
      </c>
      <c r="C4286" s="511" t="s">
        <v>5</v>
      </c>
      <c r="D4286" s="78" t="s">
        <v>55427</v>
      </c>
    </row>
    <row r="4287" spans="1:4" ht="13.5">
      <c r="A4287" s="511" t="s">
        <v>29487</v>
      </c>
      <c r="B4287" s="511" t="s">
        <v>69360</v>
      </c>
      <c r="C4287" s="511" t="s">
        <v>5</v>
      </c>
      <c r="D4287" s="78" t="s">
        <v>58432</v>
      </c>
    </row>
    <row r="4288" spans="1:4" ht="13.5">
      <c r="A4288" s="511" t="s">
        <v>29488</v>
      </c>
      <c r="B4288" s="511" t="s">
        <v>69361</v>
      </c>
      <c r="C4288" s="511" t="s">
        <v>5</v>
      </c>
      <c r="D4288" s="78" t="s">
        <v>69362</v>
      </c>
    </row>
    <row r="4289" spans="1:4" ht="13.5">
      <c r="A4289" s="511" t="s">
        <v>29489</v>
      </c>
      <c r="B4289" s="511" t="s">
        <v>69363</v>
      </c>
      <c r="C4289" s="511" t="s">
        <v>5</v>
      </c>
      <c r="D4289" s="78" t="s">
        <v>56616</v>
      </c>
    </row>
    <row r="4290" spans="1:4" ht="13.5">
      <c r="A4290" s="511" t="s">
        <v>29490</v>
      </c>
      <c r="B4290" s="511" t="s">
        <v>69364</v>
      </c>
      <c r="C4290" s="511" t="s">
        <v>5</v>
      </c>
      <c r="D4290" s="78" t="s">
        <v>66567</v>
      </c>
    </row>
    <row r="4291" spans="1:4" ht="13.5">
      <c r="A4291" s="511" t="s">
        <v>29491</v>
      </c>
      <c r="B4291" s="511" t="s">
        <v>69365</v>
      </c>
      <c r="C4291" s="511" t="s">
        <v>5</v>
      </c>
      <c r="D4291" s="78" t="s">
        <v>69366</v>
      </c>
    </row>
    <row r="4292" spans="1:4" ht="13.5">
      <c r="A4292" s="511" t="s">
        <v>29492</v>
      </c>
      <c r="B4292" s="511" t="s">
        <v>69367</v>
      </c>
      <c r="C4292" s="511" t="s">
        <v>5</v>
      </c>
      <c r="D4292" s="78" t="s">
        <v>69368</v>
      </c>
    </row>
    <row r="4293" spans="1:4" ht="13.5">
      <c r="A4293" s="511" t="s">
        <v>29493</v>
      </c>
      <c r="B4293" s="511" t="s">
        <v>69369</v>
      </c>
      <c r="C4293" s="511" t="s">
        <v>5</v>
      </c>
      <c r="D4293" s="78" t="s">
        <v>69370</v>
      </c>
    </row>
    <row r="4294" spans="1:4" ht="13.5">
      <c r="A4294" s="511" t="s">
        <v>29494</v>
      </c>
      <c r="B4294" s="511" t="s">
        <v>69371</v>
      </c>
      <c r="C4294" s="511" t="s">
        <v>5</v>
      </c>
      <c r="D4294" s="78" t="s">
        <v>56429</v>
      </c>
    </row>
    <row r="4295" spans="1:4" ht="13.5">
      <c r="A4295" s="511" t="s">
        <v>29495</v>
      </c>
      <c r="B4295" s="511" t="s">
        <v>69372</v>
      </c>
      <c r="C4295" s="511" t="s">
        <v>5</v>
      </c>
      <c r="D4295" s="78" t="s">
        <v>69373</v>
      </c>
    </row>
    <row r="4296" spans="1:4" ht="13.5">
      <c r="A4296" s="511" t="s">
        <v>29496</v>
      </c>
      <c r="B4296" s="511" t="s">
        <v>69374</v>
      </c>
      <c r="C4296" s="511" t="s">
        <v>5</v>
      </c>
      <c r="D4296" s="78" t="s">
        <v>69375</v>
      </c>
    </row>
    <row r="4297" spans="1:4" ht="13.5">
      <c r="A4297" s="511" t="s">
        <v>29497</v>
      </c>
      <c r="B4297" s="511" t="s">
        <v>69376</v>
      </c>
      <c r="C4297" s="511" t="s">
        <v>5</v>
      </c>
      <c r="D4297" s="78" t="s">
        <v>69377</v>
      </c>
    </row>
    <row r="4298" spans="1:4" ht="13.5">
      <c r="A4298" s="511" t="s">
        <v>29498</v>
      </c>
      <c r="B4298" s="511" t="s">
        <v>69378</v>
      </c>
      <c r="C4298" s="511" t="s">
        <v>5</v>
      </c>
      <c r="D4298" s="78" t="s">
        <v>69379</v>
      </c>
    </row>
    <row r="4299" spans="1:4" ht="13.5">
      <c r="A4299" s="511" t="s">
        <v>29499</v>
      </c>
      <c r="B4299" s="511" t="s">
        <v>69380</v>
      </c>
      <c r="C4299" s="511" t="s">
        <v>5</v>
      </c>
      <c r="D4299" s="78" t="s">
        <v>69381</v>
      </c>
    </row>
    <row r="4300" spans="1:4" ht="13.5">
      <c r="A4300" s="511" t="s">
        <v>29500</v>
      </c>
      <c r="B4300" s="511" t="s">
        <v>69382</v>
      </c>
      <c r="C4300" s="511" t="s">
        <v>5</v>
      </c>
      <c r="D4300" s="78" t="s">
        <v>69240</v>
      </c>
    </row>
    <row r="4301" spans="1:4" ht="13.5">
      <c r="A4301" s="511" t="s">
        <v>29501</v>
      </c>
      <c r="B4301" s="511" t="s">
        <v>69383</v>
      </c>
      <c r="C4301" s="511" t="s">
        <v>5</v>
      </c>
      <c r="D4301" s="78" t="s">
        <v>69384</v>
      </c>
    </row>
    <row r="4302" spans="1:4" ht="13.5">
      <c r="A4302" s="511" t="s">
        <v>29502</v>
      </c>
      <c r="B4302" s="511" t="s">
        <v>69385</v>
      </c>
      <c r="C4302" s="511" t="s">
        <v>5</v>
      </c>
      <c r="D4302" s="78" t="s">
        <v>69386</v>
      </c>
    </row>
    <row r="4303" spans="1:4" ht="13.5">
      <c r="A4303" s="511" t="s">
        <v>29503</v>
      </c>
      <c r="B4303" s="511" t="s">
        <v>69387</v>
      </c>
      <c r="C4303" s="511" t="s">
        <v>5</v>
      </c>
      <c r="D4303" s="78" t="s">
        <v>55911</v>
      </c>
    </row>
    <row r="4304" spans="1:4" ht="13.5">
      <c r="A4304" s="511" t="s">
        <v>29504</v>
      </c>
      <c r="B4304" s="511" t="s">
        <v>69388</v>
      </c>
      <c r="C4304" s="511" t="s">
        <v>5</v>
      </c>
      <c r="D4304" s="78" t="s">
        <v>61129</v>
      </c>
    </row>
    <row r="4305" spans="1:4" ht="13.5">
      <c r="A4305" s="511" t="s">
        <v>29505</v>
      </c>
      <c r="B4305" s="511" t="s">
        <v>69389</v>
      </c>
      <c r="C4305" s="511" t="s">
        <v>5</v>
      </c>
      <c r="D4305" s="78" t="s">
        <v>61410</v>
      </c>
    </row>
    <row r="4306" spans="1:4" ht="13.5">
      <c r="A4306" s="511" t="s">
        <v>29506</v>
      </c>
      <c r="B4306" s="511" t="s">
        <v>69390</v>
      </c>
      <c r="C4306" s="511" t="s">
        <v>5</v>
      </c>
      <c r="D4306" s="78" t="s">
        <v>56608</v>
      </c>
    </row>
    <row r="4307" spans="1:4" ht="13.5">
      <c r="A4307" s="511" t="s">
        <v>29507</v>
      </c>
      <c r="B4307" s="511" t="s">
        <v>69391</v>
      </c>
      <c r="C4307" s="511" t="s">
        <v>5</v>
      </c>
      <c r="D4307" s="78" t="s">
        <v>55689</v>
      </c>
    </row>
    <row r="4308" spans="1:4" ht="13.5">
      <c r="A4308" s="511" t="s">
        <v>29508</v>
      </c>
      <c r="B4308" s="511" t="s">
        <v>69392</v>
      </c>
      <c r="C4308" s="511" t="s">
        <v>5</v>
      </c>
      <c r="D4308" s="78" t="s">
        <v>55438</v>
      </c>
    </row>
    <row r="4309" spans="1:4" ht="13.5">
      <c r="A4309" s="511" t="s">
        <v>29509</v>
      </c>
      <c r="B4309" s="511" t="s">
        <v>69393</v>
      </c>
      <c r="C4309" s="511" t="s">
        <v>5</v>
      </c>
      <c r="D4309" s="78" t="s">
        <v>55929</v>
      </c>
    </row>
    <row r="4310" spans="1:4" ht="13.5">
      <c r="A4310" s="511" t="s">
        <v>29510</v>
      </c>
      <c r="B4310" s="511" t="s">
        <v>69394</v>
      </c>
      <c r="C4310" s="511" t="s">
        <v>5</v>
      </c>
      <c r="D4310" s="78" t="s">
        <v>62828</v>
      </c>
    </row>
    <row r="4311" spans="1:4" ht="13.5">
      <c r="A4311" s="511" t="s">
        <v>29511</v>
      </c>
      <c r="B4311" s="511" t="s">
        <v>69395</v>
      </c>
      <c r="C4311" s="511" t="s">
        <v>5</v>
      </c>
      <c r="D4311" s="78" t="s">
        <v>62244</v>
      </c>
    </row>
    <row r="4312" spans="1:4" ht="13.5">
      <c r="A4312" s="511" t="s">
        <v>29512</v>
      </c>
      <c r="B4312" s="511" t="s">
        <v>69396</v>
      </c>
      <c r="C4312" s="511" t="s">
        <v>5</v>
      </c>
      <c r="D4312" s="78" t="s">
        <v>69397</v>
      </c>
    </row>
    <row r="4313" spans="1:4" ht="13.5">
      <c r="A4313" s="511" t="s">
        <v>29513</v>
      </c>
      <c r="B4313" s="511" t="s">
        <v>69398</v>
      </c>
      <c r="C4313" s="511" t="s">
        <v>5</v>
      </c>
      <c r="D4313" s="78" t="s">
        <v>53502</v>
      </c>
    </row>
    <row r="4314" spans="1:4" ht="13.5">
      <c r="A4314" s="511" t="s">
        <v>29514</v>
      </c>
      <c r="B4314" s="511" t="s">
        <v>69399</v>
      </c>
      <c r="C4314" s="511" t="s">
        <v>5</v>
      </c>
      <c r="D4314" s="78" t="s">
        <v>56650</v>
      </c>
    </row>
    <row r="4315" spans="1:4" ht="13.5">
      <c r="A4315" s="511" t="s">
        <v>29515</v>
      </c>
      <c r="B4315" s="511" t="s">
        <v>69400</v>
      </c>
      <c r="C4315" s="511" t="s">
        <v>5</v>
      </c>
      <c r="D4315" s="78" t="s">
        <v>69401</v>
      </c>
    </row>
    <row r="4316" spans="1:4" ht="13.5">
      <c r="A4316" s="511" t="s">
        <v>29516</v>
      </c>
      <c r="B4316" s="511" t="s">
        <v>69402</v>
      </c>
      <c r="C4316" s="511" t="s">
        <v>5</v>
      </c>
      <c r="D4316" s="78" t="s">
        <v>56566</v>
      </c>
    </row>
    <row r="4317" spans="1:4" ht="13.5">
      <c r="A4317" s="511" t="s">
        <v>29517</v>
      </c>
      <c r="B4317" s="511" t="s">
        <v>69403</v>
      </c>
      <c r="C4317" s="511" t="s">
        <v>5</v>
      </c>
      <c r="D4317" s="78" t="s">
        <v>60819</v>
      </c>
    </row>
    <row r="4318" spans="1:4" ht="13.5">
      <c r="A4318" s="511" t="s">
        <v>29518</v>
      </c>
      <c r="B4318" s="511" t="s">
        <v>69404</v>
      </c>
      <c r="C4318" s="511" t="s">
        <v>5</v>
      </c>
      <c r="D4318" s="78" t="s">
        <v>55339</v>
      </c>
    </row>
    <row r="4319" spans="1:4" ht="13.5">
      <c r="A4319" s="511" t="s">
        <v>29519</v>
      </c>
      <c r="B4319" s="511" t="s">
        <v>69405</v>
      </c>
      <c r="C4319" s="511" t="s">
        <v>5</v>
      </c>
      <c r="D4319" s="78" t="s">
        <v>51200</v>
      </c>
    </row>
    <row r="4320" spans="1:4" ht="13.5">
      <c r="A4320" s="511" t="s">
        <v>29520</v>
      </c>
      <c r="B4320" s="511" t="s">
        <v>69406</v>
      </c>
      <c r="C4320" s="511" t="s">
        <v>5</v>
      </c>
      <c r="D4320" s="78" t="s">
        <v>54768</v>
      </c>
    </row>
    <row r="4321" spans="1:4" ht="13.5">
      <c r="A4321" s="511" t="s">
        <v>29521</v>
      </c>
      <c r="B4321" s="511" t="s">
        <v>69407</v>
      </c>
      <c r="C4321" s="511" t="s">
        <v>5</v>
      </c>
      <c r="D4321" s="78" t="s">
        <v>69408</v>
      </c>
    </row>
    <row r="4322" spans="1:4" ht="13.5">
      <c r="A4322" s="511" t="s">
        <v>29522</v>
      </c>
      <c r="B4322" s="511" t="s">
        <v>69409</v>
      </c>
      <c r="C4322" s="511" t="s">
        <v>5</v>
      </c>
      <c r="D4322" s="78" t="s">
        <v>60679</v>
      </c>
    </row>
    <row r="4323" spans="1:4" ht="13.5">
      <c r="A4323" s="511" t="s">
        <v>29523</v>
      </c>
      <c r="B4323" s="511" t="s">
        <v>69410</v>
      </c>
      <c r="C4323" s="511" t="s">
        <v>5</v>
      </c>
      <c r="D4323" s="78" t="s">
        <v>69411</v>
      </c>
    </row>
    <row r="4324" spans="1:4" ht="13.5">
      <c r="A4324" s="511" t="s">
        <v>29524</v>
      </c>
      <c r="B4324" s="511" t="s">
        <v>69412</v>
      </c>
      <c r="C4324" s="511" t="s">
        <v>5</v>
      </c>
      <c r="D4324" s="78" t="s">
        <v>49885</v>
      </c>
    </row>
    <row r="4325" spans="1:4" ht="13.5">
      <c r="A4325" s="511" t="s">
        <v>29525</v>
      </c>
      <c r="B4325" s="511" t="s">
        <v>69413</v>
      </c>
      <c r="C4325" s="511" t="s">
        <v>5</v>
      </c>
      <c r="D4325" s="78" t="s">
        <v>55698</v>
      </c>
    </row>
    <row r="4326" spans="1:4" ht="13.5">
      <c r="A4326" s="511" t="s">
        <v>29526</v>
      </c>
      <c r="B4326" s="511" t="s">
        <v>69414</v>
      </c>
      <c r="C4326" s="511" t="s">
        <v>5</v>
      </c>
      <c r="D4326" s="78" t="s">
        <v>69415</v>
      </c>
    </row>
    <row r="4327" spans="1:4" ht="13.5">
      <c r="A4327" s="511" t="s">
        <v>29527</v>
      </c>
      <c r="B4327" s="511" t="s">
        <v>69416</v>
      </c>
      <c r="C4327" s="511" t="s">
        <v>5</v>
      </c>
      <c r="D4327" s="78" t="s">
        <v>56496</v>
      </c>
    </row>
    <row r="4328" spans="1:4" ht="13.5">
      <c r="A4328" s="511" t="s">
        <v>29528</v>
      </c>
      <c r="B4328" s="511" t="s">
        <v>69417</v>
      </c>
      <c r="C4328" s="511" t="s">
        <v>5</v>
      </c>
      <c r="D4328" s="78" t="s">
        <v>69418</v>
      </c>
    </row>
    <row r="4329" spans="1:4" ht="13.5">
      <c r="A4329" s="511" t="s">
        <v>29529</v>
      </c>
      <c r="B4329" s="511" t="s">
        <v>69419</v>
      </c>
      <c r="C4329" s="511" t="s">
        <v>5</v>
      </c>
      <c r="D4329" s="78" t="s">
        <v>64908</v>
      </c>
    </row>
    <row r="4330" spans="1:4" ht="13.5">
      <c r="A4330" s="511" t="s">
        <v>29530</v>
      </c>
      <c r="B4330" s="511" t="s">
        <v>69420</v>
      </c>
      <c r="C4330" s="511" t="s">
        <v>5</v>
      </c>
      <c r="D4330" s="78" t="s">
        <v>53009</v>
      </c>
    </row>
    <row r="4331" spans="1:4" ht="13.5">
      <c r="A4331" s="511" t="s">
        <v>29531</v>
      </c>
      <c r="B4331" s="511" t="s">
        <v>69421</v>
      </c>
      <c r="C4331" s="511" t="s">
        <v>5</v>
      </c>
      <c r="D4331" s="78" t="s">
        <v>64898</v>
      </c>
    </row>
    <row r="4332" spans="1:4" ht="13.5">
      <c r="A4332" s="511" t="s">
        <v>29532</v>
      </c>
      <c r="B4332" s="511" t="s">
        <v>69422</v>
      </c>
      <c r="C4332" s="511" t="s">
        <v>5</v>
      </c>
      <c r="D4332" s="78" t="s">
        <v>54729</v>
      </c>
    </row>
    <row r="4333" spans="1:4" ht="13.5">
      <c r="A4333" s="511" t="s">
        <v>29533</v>
      </c>
      <c r="B4333" s="511" t="s">
        <v>69423</v>
      </c>
      <c r="C4333" s="511" t="s">
        <v>5</v>
      </c>
      <c r="D4333" s="78" t="s">
        <v>69424</v>
      </c>
    </row>
    <row r="4334" spans="1:4" ht="13.5">
      <c r="A4334" s="511" t="s">
        <v>29534</v>
      </c>
      <c r="B4334" s="511" t="s">
        <v>69425</v>
      </c>
      <c r="C4334" s="511" t="s">
        <v>5</v>
      </c>
      <c r="D4334" s="78" t="s">
        <v>26238</v>
      </c>
    </row>
    <row r="4335" spans="1:4" ht="13.5">
      <c r="A4335" s="511" t="s">
        <v>29535</v>
      </c>
      <c r="B4335" s="511" t="s">
        <v>69426</v>
      </c>
      <c r="C4335" s="511" t="s">
        <v>5</v>
      </c>
      <c r="D4335" s="78" t="s">
        <v>55865</v>
      </c>
    </row>
    <row r="4336" spans="1:4" ht="13.5">
      <c r="A4336" s="511" t="s">
        <v>29536</v>
      </c>
      <c r="B4336" s="511" t="s">
        <v>69427</v>
      </c>
      <c r="C4336" s="511" t="s">
        <v>5</v>
      </c>
      <c r="D4336" s="78" t="s">
        <v>69428</v>
      </c>
    </row>
    <row r="4337" spans="1:4" ht="13.5">
      <c r="A4337" s="511" t="s">
        <v>29537</v>
      </c>
      <c r="B4337" s="511" t="s">
        <v>69429</v>
      </c>
      <c r="C4337" s="511" t="s">
        <v>5</v>
      </c>
      <c r="D4337" s="78" t="s">
        <v>52279</v>
      </c>
    </row>
    <row r="4338" spans="1:4" ht="13.5">
      <c r="A4338" s="511" t="s">
        <v>29538</v>
      </c>
      <c r="B4338" s="511" t="s">
        <v>69430</v>
      </c>
      <c r="C4338" s="511" t="s">
        <v>5</v>
      </c>
      <c r="D4338" s="78" t="s">
        <v>69431</v>
      </c>
    </row>
    <row r="4339" spans="1:4" ht="13.5">
      <c r="A4339" s="511" t="s">
        <v>29539</v>
      </c>
      <c r="B4339" s="511" t="s">
        <v>69432</v>
      </c>
      <c r="C4339" s="511" t="s">
        <v>5</v>
      </c>
      <c r="D4339" s="78" t="s">
        <v>69433</v>
      </c>
    </row>
    <row r="4340" spans="1:4" ht="13.5">
      <c r="A4340" s="511" t="s">
        <v>29540</v>
      </c>
      <c r="B4340" s="511" t="s">
        <v>69434</v>
      </c>
      <c r="C4340" s="511" t="s">
        <v>5</v>
      </c>
      <c r="D4340" s="78" t="s">
        <v>53677</v>
      </c>
    </row>
    <row r="4341" spans="1:4" ht="13.5">
      <c r="A4341" s="511" t="s">
        <v>29541</v>
      </c>
      <c r="B4341" s="511" t="s">
        <v>69435</v>
      </c>
      <c r="C4341" s="511" t="s">
        <v>5</v>
      </c>
      <c r="D4341" s="78" t="s">
        <v>69436</v>
      </c>
    </row>
    <row r="4342" spans="1:4" ht="13.5">
      <c r="A4342" s="511" t="s">
        <v>29542</v>
      </c>
      <c r="B4342" s="511" t="s">
        <v>69437</v>
      </c>
      <c r="C4342" s="511" t="s">
        <v>5</v>
      </c>
      <c r="D4342" s="78" t="s">
        <v>69438</v>
      </c>
    </row>
    <row r="4343" spans="1:4" ht="13.5">
      <c r="A4343" s="511" t="s">
        <v>29543</v>
      </c>
      <c r="B4343" s="511" t="s">
        <v>69439</v>
      </c>
      <c r="C4343" s="511" t="s">
        <v>5</v>
      </c>
      <c r="D4343" s="78" t="s">
        <v>69440</v>
      </c>
    </row>
    <row r="4344" spans="1:4" ht="13.5">
      <c r="A4344" s="511" t="s">
        <v>29544</v>
      </c>
      <c r="B4344" s="511" t="s">
        <v>69441</v>
      </c>
      <c r="C4344" s="511" t="s">
        <v>5</v>
      </c>
      <c r="D4344" s="78" t="s">
        <v>69442</v>
      </c>
    </row>
    <row r="4345" spans="1:4" ht="13.5">
      <c r="A4345" s="511" t="s">
        <v>29545</v>
      </c>
      <c r="B4345" s="511" t="s">
        <v>69443</v>
      </c>
      <c r="C4345" s="511" t="s">
        <v>5</v>
      </c>
      <c r="D4345" s="78" t="s">
        <v>69444</v>
      </c>
    </row>
    <row r="4346" spans="1:4" ht="13.5">
      <c r="A4346" s="511" t="s">
        <v>29546</v>
      </c>
      <c r="B4346" s="511" t="s">
        <v>69445</v>
      </c>
      <c r="C4346" s="511" t="s">
        <v>5</v>
      </c>
      <c r="D4346" s="78" t="s">
        <v>69446</v>
      </c>
    </row>
    <row r="4347" spans="1:4" ht="13.5">
      <c r="A4347" s="511" t="s">
        <v>29547</v>
      </c>
      <c r="B4347" s="511" t="s">
        <v>69447</v>
      </c>
      <c r="C4347" s="511" t="s">
        <v>5</v>
      </c>
      <c r="D4347" s="78" t="s">
        <v>63320</v>
      </c>
    </row>
    <row r="4348" spans="1:4" ht="13.5">
      <c r="A4348" s="511" t="s">
        <v>29548</v>
      </c>
      <c r="B4348" s="511" t="s">
        <v>69448</v>
      </c>
      <c r="C4348" s="511" t="s">
        <v>5</v>
      </c>
      <c r="D4348" s="78" t="s">
        <v>58023</v>
      </c>
    </row>
    <row r="4349" spans="1:4" ht="13.5">
      <c r="A4349" s="511" t="s">
        <v>29549</v>
      </c>
      <c r="B4349" s="511" t="s">
        <v>69449</v>
      </c>
      <c r="C4349" s="511" t="s">
        <v>5</v>
      </c>
      <c r="D4349" s="78" t="s">
        <v>56959</v>
      </c>
    </row>
    <row r="4350" spans="1:4" ht="13.5">
      <c r="A4350" s="511" t="s">
        <v>29550</v>
      </c>
      <c r="B4350" s="511" t="s">
        <v>69450</v>
      </c>
      <c r="C4350" s="511" t="s">
        <v>5</v>
      </c>
      <c r="D4350" s="78" t="s">
        <v>69451</v>
      </c>
    </row>
    <row r="4351" spans="1:4" ht="13.5">
      <c r="A4351" s="511" t="s">
        <v>29551</v>
      </c>
      <c r="B4351" s="511" t="s">
        <v>69452</v>
      </c>
      <c r="C4351" s="511" t="s">
        <v>5</v>
      </c>
      <c r="D4351" s="78" t="s">
        <v>69453</v>
      </c>
    </row>
    <row r="4352" spans="1:4" ht="13.5">
      <c r="A4352" s="511" t="s">
        <v>29552</v>
      </c>
      <c r="B4352" s="511" t="s">
        <v>69454</v>
      </c>
      <c r="C4352" s="511" t="s">
        <v>5</v>
      </c>
      <c r="D4352" s="78" t="s">
        <v>69455</v>
      </c>
    </row>
    <row r="4353" spans="1:4" ht="13.5">
      <c r="A4353" s="511" t="s">
        <v>29553</v>
      </c>
      <c r="B4353" s="511" t="s">
        <v>69456</v>
      </c>
      <c r="C4353" s="511" t="s">
        <v>5</v>
      </c>
      <c r="D4353" s="78" t="s">
        <v>69457</v>
      </c>
    </row>
    <row r="4354" spans="1:4" ht="13.5">
      <c r="A4354" s="511" t="s">
        <v>29554</v>
      </c>
      <c r="B4354" s="511" t="s">
        <v>69458</v>
      </c>
      <c r="C4354" s="511" t="s">
        <v>5</v>
      </c>
      <c r="D4354" s="78" t="s">
        <v>55286</v>
      </c>
    </row>
    <row r="4355" spans="1:4" ht="13.5">
      <c r="A4355" s="511" t="s">
        <v>29555</v>
      </c>
      <c r="B4355" s="511" t="s">
        <v>24929</v>
      </c>
      <c r="C4355" s="511" t="s">
        <v>5</v>
      </c>
      <c r="D4355" s="78" t="s">
        <v>69459</v>
      </c>
    </row>
    <row r="4356" spans="1:4" ht="13.5">
      <c r="A4356" s="511" t="s">
        <v>29556</v>
      </c>
      <c r="B4356" s="511" t="s">
        <v>24930</v>
      </c>
      <c r="C4356" s="511" t="s">
        <v>5</v>
      </c>
      <c r="D4356" s="78" t="s">
        <v>69460</v>
      </c>
    </row>
    <row r="4357" spans="1:4" ht="13.5">
      <c r="A4357" s="511" t="s">
        <v>29557</v>
      </c>
      <c r="B4357" s="511" t="s">
        <v>24931</v>
      </c>
      <c r="C4357" s="511" t="s">
        <v>5</v>
      </c>
      <c r="D4357" s="78" t="s">
        <v>69461</v>
      </c>
    </row>
    <row r="4358" spans="1:4" ht="13.5">
      <c r="A4358" s="511" t="s">
        <v>29558</v>
      </c>
      <c r="B4358" s="511" t="s">
        <v>24932</v>
      </c>
      <c r="C4358" s="511" t="s">
        <v>5</v>
      </c>
      <c r="D4358" s="78" t="s">
        <v>69462</v>
      </c>
    </row>
    <row r="4359" spans="1:4" ht="13.5">
      <c r="A4359" s="511" t="s">
        <v>29559</v>
      </c>
      <c r="B4359" s="511" t="s">
        <v>24933</v>
      </c>
      <c r="C4359" s="511" t="s">
        <v>5</v>
      </c>
      <c r="D4359" s="78" t="s">
        <v>69463</v>
      </c>
    </row>
    <row r="4360" spans="1:4" ht="13.5">
      <c r="A4360" s="511" t="s">
        <v>29560</v>
      </c>
      <c r="B4360" s="511" t="s">
        <v>24934</v>
      </c>
      <c r="C4360" s="511" t="s">
        <v>5</v>
      </c>
      <c r="D4360" s="78" t="s">
        <v>69464</v>
      </c>
    </row>
    <row r="4361" spans="1:4" ht="13.5">
      <c r="A4361" s="511" t="s">
        <v>29561</v>
      </c>
      <c r="B4361" s="511" t="s">
        <v>24935</v>
      </c>
      <c r="C4361" s="511" t="s">
        <v>5</v>
      </c>
      <c r="D4361" s="78" t="s">
        <v>69465</v>
      </c>
    </row>
    <row r="4362" spans="1:4" ht="13.5">
      <c r="A4362" s="511" t="s">
        <v>29562</v>
      </c>
      <c r="B4362" s="511" t="s">
        <v>24936</v>
      </c>
      <c r="C4362" s="511" t="s">
        <v>5</v>
      </c>
      <c r="D4362" s="78" t="s">
        <v>69466</v>
      </c>
    </row>
    <row r="4363" spans="1:4" ht="13.5">
      <c r="A4363" s="511" t="s">
        <v>29563</v>
      </c>
      <c r="B4363" s="511" t="s">
        <v>24937</v>
      </c>
      <c r="C4363" s="511" t="s">
        <v>5</v>
      </c>
      <c r="D4363" s="78" t="s">
        <v>69467</v>
      </c>
    </row>
    <row r="4364" spans="1:4" ht="13.5">
      <c r="A4364" s="511" t="s">
        <v>29564</v>
      </c>
      <c r="B4364" s="511" t="s">
        <v>24938</v>
      </c>
      <c r="C4364" s="511" t="s">
        <v>5</v>
      </c>
      <c r="D4364" s="78" t="s">
        <v>69468</v>
      </c>
    </row>
    <row r="4365" spans="1:4" ht="13.5">
      <c r="A4365" s="511" t="s">
        <v>29565</v>
      </c>
      <c r="B4365" s="511" t="s">
        <v>24939</v>
      </c>
      <c r="C4365" s="511" t="s">
        <v>5</v>
      </c>
      <c r="D4365" s="78" t="s">
        <v>69469</v>
      </c>
    </row>
    <row r="4366" spans="1:4" ht="13.5">
      <c r="A4366" s="511" t="s">
        <v>29566</v>
      </c>
      <c r="B4366" s="511" t="s">
        <v>24940</v>
      </c>
      <c r="C4366" s="511" t="s">
        <v>5</v>
      </c>
      <c r="D4366" s="78" t="s">
        <v>69470</v>
      </c>
    </row>
    <row r="4367" spans="1:4" ht="13.5">
      <c r="A4367" s="511" t="s">
        <v>29567</v>
      </c>
      <c r="B4367" s="511" t="s">
        <v>24941</v>
      </c>
      <c r="C4367" s="511" t="s">
        <v>5</v>
      </c>
      <c r="D4367" s="78" t="s">
        <v>69471</v>
      </c>
    </row>
    <row r="4368" spans="1:4" ht="13.5">
      <c r="A4368" s="511" t="s">
        <v>29568</v>
      </c>
      <c r="B4368" s="511" t="s">
        <v>24942</v>
      </c>
      <c r="C4368" s="511" t="s">
        <v>5</v>
      </c>
      <c r="D4368" s="78" t="s">
        <v>69472</v>
      </c>
    </row>
    <row r="4369" spans="1:4" ht="13.5">
      <c r="A4369" s="511" t="s">
        <v>29569</v>
      </c>
      <c r="B4369" s="511" t="s">
        <v>24943</v>
      </c>
      <c r="C4369" s="511" t="s">
        <v>5</v>
      </c>
      <c r="D4369" s="78" t="s">
        <v>69473</v>
      </c>
    </row>
    <row r="4370" spans="1:4" ht="13.5">
      <c r="A4370" s="511" t="s">
        <v>29570</v>
      </c>
      <c r="B4370" s="511" t="s">
        <v>24944</v>
      </c>
      <c r="C4370" s="511" t="s">
        <v>5</v>
      </c>
      <c r="D4370" s="78" t="s">
        <v>69474</v>
      </c>
    </row>
    <row r="4371" spans="1:4" ht="13.5">
      <c r="A4371" s="511" t="s">
        <v>29571</v>
      </c>
      <c r="B4371" s="511" t="s">
        <v>24945</v>
      </c>
      <c r="C4371" s="511" t="s">
        <v>5</v>
      </c>
      <c r="D4371" s="78" t="s">
        <v>69475</v>
      </c>
    </row>
    <row r="4372" spans="1:4" ht="13.5">
      <c r="A4372" s="511" t="s">
        <v>29572</v>
      </c>
      <c r="B4372" s="511" t="s">
        <v>24946</v>
      </c>
      <c r="C4372" s="511" t="s">
        <v>5</v>
      </c>
      <c r="D4372" s="78" t="s">
        <v>69476</v>
      </c>
    </row>
    <row r="4373" spans="1:4" ht="13.5">
      <c r="A4373" s="511" t="s">
        <v>29573</v>
      </c>
      <c r="B4373" s="511" t="s">
        <v>24947</v>
      </c>
      <c r="C4373" s="511" t="s">
        <v>5</v>
      </c>
      <c r="D4373" s="78" t="s">
        <v>69477</v>
      </c>
    </row>
    <row r="4374" spans="1:4" ht="13.5">
      <c r="A4374" s="511" t="s">
        <v>29574</v>
      </c>
      <c r="B4374" s="511" t="s">
        <v>24948</v>
      </c>
      <c r="C4374" s="511" t="s">
        <v>5</v>
      </c>
      <c r="D4374" s="78" t="s">
        <v>56285</v>
      </c>
    </row>
    <row r="4375" spans="1:4" ht="13.5">
      <c r="A4375" s="511" t="s">
        <v>29575</v>
      </c>
      <c r="B4375" s="511" t="s">
        <v>24949</v>
      </c>
      <c r="C4375" s="511" t="s">
        <v>5</v>
      </c>
      <c r="D4375" s="78" t="s">
        <v>69478</v>
      </c>
    </row>
    <row r="4376" spans="1:4" ht="13.5">
      <c r="A4376" s="511" t="s">
        <v>29576</v>
      </c>
      <c r="B4376" s="511" t="s">
        <v>24950</v>
      </c>
      <c r="C4376" s="511" t="s">
        <v>5</v>
      </c>
      <c r="D4376" s="78" t="s">
        <v>69479</v>
      </c>
    </row>
    <row r="4377" spans="1:4" ht="13.5">
      <c r="A4377" s="511" t="s">
        <v>29577</v>
      </c>
      <c r="B4377" s="511" t="s">
        <v>24951</v>
      </c>
      <c r="C4377" s="511" t="s">
        <v>5</v>
      </c>
      <c r="D4377" s="78" t="s">
        <v>69480</v>
      </c>
    </row>
    <row r="4378" spans="1:4" ht="13.5">
      <c r="A4378" s="511" t="s">
        <v>29578</v>
      </c>
      <c r="B4378" s="511" t="s">
        <v>24952</v>
      </c>
      <c r="C4378" s="511" t="s">
        <v>5</v>
      </c>
      <c r="D4378" s="78" t="s">
        <v>69481</v>
      </c>
    </row>
    <row r="4379" spans="1:4" ht="13.5">
      <c r="A4379" s="511" t="s">
        <v>29579</v>
      </c>
      <c r="B4379" s="511" t="s">
        <v>24953</v>
      </c>
      <c r="C4379" s="511" t="s">
        <v>5</v>
      </c>
      <c r="D4379" s="78" t="s">
        <v>69482</v>
      </c>
    </row>
    <row r="4380" spans="1:4" ht="13.5">
      <c r="A4380" s="511" t="s">
        <v>29580</v>
      </c>
      <c r="B4380" s="511" t="s">
        <v>24954</v>
      </c>
      <c r="C4380" s="511" t="s">
        <v>5</v>
      </c>
      <c r="D4380" s="78" t="s">
        <v>69483</v>
      </c>
    </row>
    <row r="4381" spans="1:4" ht="13.5">
      <c r="A4381" s="511" t="s">
        <v>29581</v>
      </c>
      <c r="B4381" s="511" t="s">
        <v>24955</v>
      </c>
      <c r="C4381" s="511" t="s">
        <v>5</v>
      </c>
      <c r="D4381" s="78" t="s">
        <v>69484</v>
      </c>
    </row>
    <row r="4382" spans="1:4" ht="13.5">
      <c r="A4382" s="511" t="s">
        <v>29582</v>
      </c>
      <c r="B4382" s="511" t="s">
        <v>24956</v>
      </c>
      <c r="C4382" s="511" t="s">
        <v>5</v>
      </c>
      <c r="D4382" s="78" t="s">
        <v>69485</v>
      </c>
    </row>
    <row r="4383" spans="1:4" ht="13.5">
      <c r="A4383" s="511" t="s">
        <v>29583</v>
      </c>
      <c r="B4383" s="511" t="s">
        <v>24957</v>
      </c>
      <c r="C4383" s="511" t="s">
        <v>5</v>
      </c>
      <c r="D4383" s="78" t="s">
        <v>69486</v>
      </c>
    </row>
    <row r="4384" spans="1:4" ht="13.5">
      <c r="A4384" s="511" t="s">
        <v>29584</v>
      </c>
      <c r="B4384" s="511" t="s">
        <v>24958</v>
      </c>
      <c r="C4384" s="511" t="s">
        <v>5</v>
      </c>
      <c r="D4384" s="78" t="s">
        <v>50813</v>
      </c>
    </row>
    <row r="4385" spans="1:4" ht="13.5">
      <c r="A4385" s="511" t="s">
        <v>29585</v>
      </c>
      <c r="B4385" s="511" t="s">
        <v>24959</v>
      </c>
      <c r="C4385" s="511" t="s">
        <v>5</v>
      </c>
      <c r="D4385" s="78" t="s">
        <v>61296</v>
      </c>
    </row>
    <row r="4386" spans="1:4" ht="13.5">
      <c r="A4386" s="511" t="s">
        <v>29586</v>
      </c>
      <c r="B4386" s="511" t="s">
        <v>24960</v>
      </c>
      <c r="C4386" s="511" t="s">
        <v>5</v>
      </c>
      <c r="D4386" s="78" t="s">
        <v>56494</v>
      </c>
    </row>
    <row r="4387" spans="1:4" ht="13.5">
      <c r="A4387" s="511" t="s">
        <v>29587</v>
      </c>
      <c r="B4387" s="511" t="s">
        <v>24961</v>
      </c>
      <c r="C4387" s="511" t="s">
        <v>5</v>
      </c>
      <c r="D4387" s="78" t="s">
        <v>52250</v>
      </c>
    </row>
    <row r="4388" spans="1:4" ht="13.5">
      <c r="A4388" s="511" t="s">
        <v>29588</v>
      </c>
      <c r="B4388" s="511" t="s">
        <v>24962</v>
      </c>
      <c r="C4388" s="511" t="s">
        <v>5</v>
      </c>
      <c r="D4388" s="78" t="s">
        <v>60292</v>
      </c>
    </row>
    <row r="4389" spans="1:4" ht="13.5">
      <c r="A4389" s="511" t="s">
        <v>29589</v>
      </c>
      <c r="B4389" s="511" t="s">
        <v>24963</v>
      </c>
      <c r="C4389" s="511" t="s">
        <v>5</v>
      </c>
      <c r="D4389" s="78" t="s">
        <v>55046</v>
      </c>
    </row>
    <row r="4390" spans="1:4" ht="13.5">
      <c r="A4390" s="511" t="s">
        <v>29590</v>
      </c>
      <c r="B4390" s="511" t="s">
        <v>24964</v>
      </c>
      <c r="C4390" s="511" t="s">
        <v>5</v>
      </c>
      <c r="D4390" s="78" t="s">
        <v>62110</v>
      </c>
    </row>
    <row r="4391" spans="1:4" ht="13.5">
      <c r="A4391" s="511" t="s">
        <v>29591</v>
      </c>
      <c r="B4391" s="511" t="s">
        <v>24965</v>
      </c>
      <c r="C4391" s="511" t="s">
        <v>5</v>
      </c>
      <c r="D4391" s="78" t="s">
        <v>52986</v>
      </c>
    </row>
    <row r="4392" spans="1:4" ht="13.5">
      <c r="A4392" s="511" t="s">
        <v>29592</v>
      </c>
      <c r="B4392" s="511" t="s">
        <v>24966</v>
      </c>
      <c r="C4392" s="511" t="s">
        <v>5</v>
      </c>
      <c r="D4392" s="78" t="s">
        <v>56608</v>
      </c>
    </row>
    <row r="4393" spans="1:4" ht="13.5">
      <c r="A4393" s="511" t="s">
        <v>29593</v>
      </c>
      <c r="B4393" s="511" t="s">
        <v>24967</v>
      </c>
      <c r="C4393" s="511" t="s">
        <v>5</v>
      </c>
      <c r="D4393" s="78" t="s">
        <v>55435</v>
      </c>
    </row>
    <row r="4394" spans="1:4" ht="13.5">
      <c r="A4394" s="511" t="s">
        <v>29594</v>
      </c>
      <c r="B4394" s="511" t="s">
        <v>24968</v>
      </c>
      <c r="C4394" s="511" t="s">
        <v>5</v>
      </c>
      <c r="D4394" s="78" t="s">
        <v>55048</v>
      </c>
    </row>
    <row r="4395" spans="1:4" ht="13.5">
      <c r="A4395" s="511" t="s">
        <v>29595</v>
      </c>
      <c r="B4395" s="511" t="s">
        <v>24969</v>
      </c>
      <c r="C4395" s="511" t="s">
        <v>5</v>
      </c>
      <c r="D4395" s="78" t="s">
        <v>65193</v>
      </c>
    </row>
    <row r="4396" spans="1:4" ht="13.5">
      <c r="A4396" s="511" t="s">
        <v>29596</v>
      </c>
      <c r="B4396" s="511" t="s">
        <v>24970</v>
      </c>
      <c r="C4396" s="511" t="s">
        <v>5</v>
      </c>
      <c r="D4396" s="78" t="s">
        <v>69487</v>
      </c>
    </row>
    <row r="4397" spans="1:4" ht="13.5">
      <c r="A4397" s="511" t="s">
        <v>29597</v>
      </c>
      <c r="B4397" s="511" t="s">
        <v>24971</v>
      </c>
      <c r="C4397" s="511" t="s">
        <v>5</v>
      </c>
      <c r="D4397" s="78" t="s">
        <v>69488</v>
      </c>
    </row>
    <row r="4398" spans="1:4" ht="13.5">
      <c r="A4398" s="511" t="s">
        <v>29598</v>
      </c>
      <c r="B4398" s="511" t="s">
        <v>24972</v>
      </c>
      <c r="C4398" s="511" t="s">
        <v>5</v>
      </c>
      <c r="D4398" s="78" t="s">
        <v>69489</v>
      </c>
    </row>
    <row r="4399" spans="1:4" ht="13.5">
      <c r="A4399" s="511" t="s">
        <v>29599</v>
      </c>
      <c r="B4399" s="511" t="s">
        <v>24973</v>
      </c>
      <c r="C4399" s="511" t="s">
        <v>5</v>
      </c>
      <c r="D4399" s="78" t="s">
        <v>56319</v>
      </c>
    </row>
    <row r="4400" spans="1:4" ht="13.5">
      <c r="A4400" s="511" t="s">
        <v>29600</v>
      </c>
      <c r="B4400" s="511" t="s">
        <v>24974</v>
      </c>
      <c r="C4400" s="511" t="s">
        <v>5</v>
      </c>
      <c r="D4400" s="78" t="s">
        <v>55858</v>
      </c>
    </row>
    <row r="4401" spans="1:4" ht="13.5">
      <c r="A4401" s="511" t="s">
        <v>29601</v>
      </c>
      <c r="B4401" s="511" t="s">
        <v>24975</v>
      </c>
      <c r="C4401" s="511" t="s">
        <v>5</v>
      </c>
      <c r="D4401" s="78" t="s">
        <v>55785</v>
      </c>
    </row>
    <row r="4402" spans="1:4" ht="13.5">
      <c r="A4402" s="511" t="s">
        <v>29602</v>
      </c>
      <c r="B4402" s="511" t="s">
        <v>24976</v>
      </c>
      <c r="C4402" s="511" t="s">
        <v>5</v>
      </c>
      <c r="D4402" s="78" t="s">
        <v>61362</v>
      </c>
    </row>
    <row r="4403" spans="1:4" ht="13.5">
      <c r="A4403" s="511" t="s">
        <v>29603</v>
      </c>
      <c r="B4403" s="511" t="s">
        <v>24977</v>
      </c>
      <c r="C4403" s="511" t="s">
        <v>5</v>
      </c>
      <c r="D4403" s="78" t="s">
        <v>62068</v>
      </c>
    </row>
    <row r="4404" spans="1:4" ht="13.5">
      <c r="A4404" s="511" t="s">
        <v>29604</v>
      </c>
      <c r="B4404" s="511" t="s">
        <v>24978</v>
      </c>
      <c r="C4404" s="511" t="s">
        <v>5</v>
      </c>
      <c r="D4404" s="78" t="s">
        <v>63671</v>
      </c>
    </row>
    <row r="4405" spans="1:4" ht="13.5">
      <c r="A4405" s="511" t="s">
        <v>29605</v>
      </c>
      <c r="B4405" s="511" t="s">
        <v>24979</v>
      </c>
      <c r="C4405" s="511" t="s">
        <v>5</v>
      </c>
      <c r="D4405" s="78" t="s">
        <v>58630</v>
      </c>
    </row>
    <row r="4406" spans="1:4" ht="13.5">
      <c r="A4406" s="511" t="s">
        <v>29606</v>
      </c>
      <c r="B4406" s="511" t="s">
        <v>24980</v>
      </c>
      <c r="C4406" s="511" t="s">
        <v>5</v>
      </c>
      <c r="D4406" s="78" t="s">
        <v>53448</v>
      </c>
    </row>
    <row r="4407" spans="1:4" ht="13.5">
      <c r="A4407" s="511" t="s">
        <v>29607</v>
      </c>
      <c r="B4407" s="511" t="s">
        <v>24981</v>
      </c>
      <c r="C4407" s="511" t="s">
        <v>5</v>
      </c>
      <c r="D4407" s="78" t="s">
        <v>56326</v>
      </c>
    </row>
    <row r="4408" spans="1:4" ht="13.5">
      <c r="A4408" s="511" t="s">
        <v>29608</v>
      </c>
      <c r="B4408" s="511" t="s">
        <v>24982</v>
      </c>
      <c r="C4408" s="511" t="s">
        <v>5</v>
      </c>
      <c r="D4408" s="78" t="s">
        <v>69490</v>
      </c>
    </row>
    <row r="4409" spans="1:4" ht="13.5">
      <c r="A4409" s="511" t="s">
        <v>29609</v>
      </c>
      <c r="B4409" s="511" t="s">
        <v>24983</v>
      </c>
      <c r="C4409" s="511" t="s">
        <v>5</v>
      </c>
      <c r="D4409" s="78" t="s">
        <v>69491</v>
      </c>
    </row>
    <row r="4410" spans="1:4" ht="13.5">
      <c r="A4410" s="511" t="s">
        <v>29610</v>
      </c>
      <c r="B4410" s="511" t="s">
        <v>24984</v>
      </c>
      <c r="C4410" s="511" t="s">
        <v>5</v>
      </c>
      <c r="D4410" s="78" t="s">
        <v>69492</v>
      </c>
    </row>
    <row r="4411" spans="1:4" ht="13.5">
      <c r="A4411" s="511" t="s">
        <v>29611</v>
      </c>
      <c r="B4411" s="511" t="s">
        <v>24985</v>
      </c>
      <c r="C4411" s="511" t="s">
        <v>5</v>
      </c>
      <c r="D4411" s="78" t="s">
        <v>69493</v>
      </c>
    </row>
    <row r="4412" spans="1:4" ht="13.5">
      <c r="A4412" s="511" t="s">
        <v>29612</v>
      </c>
      <c r="B4412" s="511" t="s">
        <v>24986</v>
      </c>
      <c r="C4412" s="511" t="s">
        <v>5</v>
      </c>
      <c r="D4412" s="78" t="s">
        <v>66674</v>
      </c>
    </row>
    <row r="4413" spans="1:4" ht="13.5">
      <c r="A4413" s="511" t="s">
        <v>29613</v>
      </c>
      <c r="B4413" s="511" t="s">
        <v>24987</v>
      </c>
      <c r="C4413" s="511" t="s">
        <v>5</v>
      </c>
      <c r="D4413" s="78" t="s">
        <v>69494</v>
      </c>
    </row>
    <row r="4414" spans="1:4" ht="13.5">
      <c r="A4414" s="511" t="s">
        <v>29614</v>
      </c>
      <c r="B4414" s="511" t="s">
        <v>24988</v>
      </c>
      <c r="C4414" s="511" t="s">
        <v>5</v>
      </c>
      <c r="D4414" s="78" t="s">
        <v>69495</v>
      </c>
    </row>
    <row r="4415" spans="1:4" ht="13.5">
      <c r="A4415" s="511" t="s">
        <v>29615</v>
      </c>
      <c r="B4415" s="511" t="s">
        <v>24989</v>
      </c>
      <c r="C4415" s="511" t="s">
        <v>5</v>
      </c>
      <c r="D4415" s="78" t="s">
        <v>69496</v>
      </c>
    </row>
    <row r="4416" spans="1:4" ht="13.5">
      <c r="A4416" s="511" t="s">
        <v>29616</v>
      </c>
      <c r="B4416" s="511" t="s">
        <v>24990</v>
      </c>
      <c r="C4416" s="511" t="s">
        <v>5</v>
      </c>
      <c r="D4416" s="78" t="s">
        <v>55370</v>
      </c>
    </row>
    <row r="4417" spans="1:4" ht="13.5">
      <c r="A4417" s="511" t="s">
        <v>29617</v>
      </c>
      <c r="B4417" s="511" t="s">
        <v>24991</v>
      </c>
      <c r="C4417" s="511" t="s">
        <v>5</v>
      </c>
      <c r="D4417" s="78" t="s">
        <v>55728</v>
      </c>
    </row>
    <row r="4418" spans="1:4" ht="13.5">
      <c r="A4418" s="511" t="s">
        <v>29618</v>
      </c>
      <c r="B4418" s="511" t="s">
        <v>24992</v>
      </c>
      <c r="C4418" s="511" t="s">
        <v>5</v>
      </c>
      <c r="D4418" s="78" t="s">
        <v>65840</v>
      </c>
    </row>
    <row r="4419" spans="1:4" ht="13.5">
      <c r="A4419" s="511" t="s">
        <v>29619</v>
      </c>
      <c r="B4419" s="511" t="s">
        <v>24993</v>
      </c>
      <c r="C4419" s="511" t="s">
        <v>5</v>
      </c>
      <c r="D4419" s="78" t="s">
        <v>50841</v>
      </c>
    </row>
    <row r="4420" spans="1:4" ht="13.5">
      <c r="A4420" s="511" t="s">
        <v>29620</v>
      </c>
      <c r="B4420" s="511" t="s">
        <v>24994</v>
      </c>
      <c r="C4420" s="511" t="s">
        <v>5</v>
      </c>
      <c r="D4420" s="78" t="s">
        <v>69173</v>
      </c>
    </row>
    <row r="4421" spans="1:4" ht="13.5">
      <c r="A4421" s="511" t="s">
        <v>29621</v>
      </c>
      <c r="B4421" s="511" t="s">
        <v>24995</v>
      </c>
      <c r="C4421" s="511" t="s">
        <v>5</v>
      </c>
      <c r="D4421" s="78" t="s">
        <v>54725</v>
      </c>
    </row>
    <row r="4422" spans="1:4" ht="13.5">
      <c r="A4422" s="511" t="s">
        <v>29622</v>
      </c>
      <c r="B4422" s="511" t="s">
        <v>24996</v>
      </c>
      <c r="C4422" s="511" t="s">
        <v>5</v>
      </c>
      <c r="D4422" s="78" t="s">
        <v>53598</v>
      </c>
    </row>
    <row r="4423" spans="1:4" ht="13.5">
      <c r="A4423" s="511" t="s">
        <v>29623</v>
      </c>
      <c r="B4423" s="511" t="s">
        <v>24997</v>
      </c>
      <c r="C4423" s="511" t="s">
        <v>5</v>
      </c>
      <c r="D4423" s="78" t="s">
        <v>69497</v>
      </c>
    </row>
    <row r="4424" spans="1:4" ht="13.5">
      <c r="A4424" s="511" t="s">
        <v>29624</v>
      </c>
      <c r="B4424" s="511" t="s">
        <v>24998</v>
      </c>
      <c r="C4424" s="511" t="s">
        <v>5</v>
      </c>
      <c r="D4424" s="78" t="s">
        <v>69498</v>
      </c>
    </row>
    <row r="4425" spans="1:4" ht="13.5">
      <c r="A4425" s="511" t="s">
        <v>29625</v>
      </c>
      <c r="B4425" s="511" t="s">
        <v>24999</v>
      </c>
      <c r="C4425" s="511" t="s">
        <v>5</v>
      </c>
      <c r="D4425" s="78" t="s">
        <v>69499</v>
      </c>
    </row>
    <row r="4426" spans="1:4" ht="13.5">
      <c r="A4426" s="511" t="s">
        <v>29626</v>
      </c>
      <c r="B4426" s="511" t="s">
        <v>25000</v>
      </c>
      <c r="C4426" s="511" t="s">
        <v>5</v>
      </c>
      <c r="D4426" s="78" t="s">
        <v>69500</v>
      </c>
    </row>
    <row r="4427" spans="1:4" ht="13.5">
      <c r="A4427" s="511" t="s">
        <v>29627</v>
      </c>
      <c r="B4427" s="511" t="s">
        <v>25001</v>
      </c>
      <c r="C4427" s="511" t="s">
        <v>5</v>
      </c>
      <c r="D4427" s="78" t="s">
        <v>69501</v>
      </c>
    </row>
    <row r="4428" spans="1:4" ht="13.5">
      <c r="A4428" s="511" t="s">
        <v>29628</v>
      </c>
      <c r="B4428" s="511" t="s">
        <v>25002</v>
      </c>
      <c r="C4428" s="511" t="s">
        <v>5</v>
      </c>
      <c r="D4428" s="78" t="s">
        <v>69502</v>
      </c>
    </row>
    <row r="4429" spans="1:4" ht="13.5">
      <c r="A4429" s="511" t="s">
        <v>29629</v>
      </c>
      <c r="B4429" s="511" t="s">
        <v>25003</v>
      </c>
      <c r="C4429" s="511" t="s">
        <v>5</v>
      </c>
      <c r="D4429" s="78" t="s">
        <v>69503</v>
      </c>
    </row>
    <row r="4430" spans="1:4" ht="13.5">
      <c r="A4430" s="511" t="s">
        <v>29630</v>
      </c>
      <c r="B4430" s="511" t="s">
        <v>25004</v>
      </c>
      <c r="C4430" s="511" t="s">
        <v>5</v>
      </c>
      <c r="D4430" s="78" t="s">
        <v>69504</v>
      </c>
    </row>
    <row r="4431" spans="1:4" ht="13.5">
      <c r="A4431" s="511" t="s">
        <v>29631</v>
      </c>
      <c r="B4431" s="511" t="s">
        <v>25005</v>
      </c>
      <c r="C4431" s="511" t="s">
        <v>5</v>
      </c>
      <c r="D4431" s="78" t="s">
        <v>56906</v>
      </c>
    </row>
    <row r="4432" spans="1:4" ht="13.5">
      <c r="A4432" s="511" t="s">
        <v>29632</v>
      </c>
      <c r="B4432" s="511" t="s">
        <v>25006</v>
      </c>
      <c r="C4432" s="511" t="s">
        <v>5</v>
      </c>
      <c r="D4432" s="78" t="s">
        <v>69505</v>
      </c>
    </row>
    <row r="4433" spans="1:4" ht="13.5">
      <c r="A4433" s="511" t="s">
        <v>29633</v>
      </c>
      <c r="B4433" s="511" t="s">
        <v>25007</v>
      </c>
      <c r="C4433" s="511" t="s">
        <v>5</v>
      </c>
      <c r="D4433" s="78" t="s">
        <v>68406</v>
      </c>
    </row>
    <row r="4434" spans="1:4" ht="13.5">
      <c r="A4434" s="511" t="s">
        <v>29634</v>
      </c>
      <c r="B4434" s="511" t="s">
        <v>25008</v>
      </c>
      <c r="C4434" s="511" t="s">
        <v>5</v>
      </c>
      <c r="D4434" s="78" t="s">
        <v>69506</v>
      </c>
    </row>
    <row r="4435" spans="1:4" ht="13.5">
      <c r="A4435" s="511" t="s">
        <v>29635</v>
      </c>
      <c r="B4435" s="511" t="s">
        <v>25009</v>
      </c>
      <c r="C4435" s="511" t="s">
        <v>5</v>
      </c>
      <c r="D4435" s="78" t="s">
        <v>56945</v>
      </c>
    </row>
    <row r="4436" spans="1:4" ht="13.5">
      <c r="A4436" s="511" t="s">
        <v>29636</v>
      </c>
      <c r="B4436" s="511" t="s">
        <v>25010</v>
      </c>
      <c r="C4436" s="511" t="s">
        <v>5</v>
      </c>
      <c r="D4436" s="78" t="s">
        <v>62389</v>
      </c>
    </row>
    <row r="4437" spans="1:4" ht="13.5">
      <c r="A4437" s="511" t="s">
        <v>29637</v>
      </c>
      <c r="B4437" s="511" t="s">
        <v>25011</v>
      </c>
      <c r="C4437" s="511" t="s">
        <v>5</v>
      </c>
      <c r="D4437" s="78" t="s">
        <v>69102</v>
      </c>
    </row>
    <row r="4438" spans="1:4" ht="13.5">
      <c r="A4438" s="511" t="s">
        <v>29638</v>
      </c>
      <c r="B4438" s="511" t="s">
        <v>25012</v>
      </c>
      <c r="C4438" s="511" t="s">
        <v>5</v>
      </c>
      <c r="D4438" s="78" t="s">
        <v>69507</v>
      </c>
    </row>
    <row r="4439" spans="1:4" ht="13.5">
      <c r="A4439" s="511" t="s">
        <v>29639</v>
      </c>
      <c r="B4439" s="511" t="s">
        <v>25013</v>
      </c>
      <c r="C4439" s="511" t="s">
        <v>5</v>
      </c>
      <c r="D4439" s="78" t="s">
        <v>63524</v>
      </c>
    </row>
    <row r="4440" spans="1:4" ht="13.5">
      <c r="A4440" s="511" t="s">
        <v>29640</v>
      </c>
      <c r="B4440" s="511" t="s">
        <v>25014</v>
      </c>
      <c r="C4440" s="511" t="s">
        <v>5</v>
      </c>
      <c r="D4440" s="78" t="s">
        <v>69508</v>
      </c>
    </row>
    <row r="4441" spans="1:4" ht="13.5">
      <c r="A4441" s="511" t="s">
        <v>29641</v>
      </c>
      <c r="B4441" s="511" t="s">
        <v>25015</v>
      </c>
      <c r="C4441" s="511" t="s">
        <v>5</v>
      </c>
      <c r="D4441" s="78" t="s">
        <v>69509</v>
      </c>
    </row>
    <row r="4442" spans="1:4" ht="13.5">
      <c r="A4442" s="511" t="s">
        <v>29642</v>
      </c>
      <c r="B4442" s="511" t="s">
        <v>25016</v>
      </c>
      <c r="C4442" s="511" t="s">
        <v>5</v>
      </c>
      <c r="D4442" s="78" t="s">
        <v>69510</v>
      </c>
    </row>
    <row r="4443" spans="1:4" ht="13.5">
      <c r="A4443" s="511" t="s">
        <v>29643</v>
      </c>
      <c r="B4443" s="511" t="s">
        <v>25017</v>
      </c>
      <c r="C4443" s="511" t="s">
        <v>5</v>
      </c>
      <c r="D4443" s="78" t="s">
        <v>69511</v>
      </c>
    </row>
    <row r="4444" spans="1:4" ht="13.5">
      <c r="A4444" s="511" t="s">
        <v>29644</v>
      </c>
      <c r="B4444" s="511" t="s">
        <v>25018</v>
      </c>
      <c r="C4444" s="511" t="s">
        <v>5</v>
      </c>
      <c r="D4444" s="78" t="s">
        <v>69512</v>
      </c>
    </row>
    <row r="4445" spans="1:4" ht="13.5">
      <c r="A4445" s="511" t="s">
        <v>29645</v>
      </c>
      <c r="B4445" s="511" t="s">
        <v>25019</v>
      </c>
      <c r="C4445" s="511" t="s">
        <v>5</v>
      </c>
      <c r="D4445" s="78" t="s">
        <v>52250</v>
      </c>
    </row>
    <row r="4446" spans="1:4" ht="13.5">
      <c r="A4446" s="511" t="s">
        <v>29646</v>
      </c>
      <c r="B4446" s="511" t="s">
        <v>25020</v>
      </c>
      <c r="C4446" s="511" t="s">
        <v>5</v>
      </c>
      <c r="D4446" s="78" t="s">
        <v>60869</v>
      </c>
    </row>
    <row r="4447" spans="1:4" ht="13.5">
      <c r="A4447" s="511" t="s">
        <v>29647</v>
      </c>
      <c r="B4447" s="511" t="s">
        <v>25021</v>
      </c>
      <c r="C4447" s="511" t="s">
        <v>5</v>
      </c>
      <c r="D4447" s="78" t="s">
        <v>69513</v>
      </c>
    </row>
    <row r="4448" spans="1:4" ht="13.5">
      <c r="A4448" s="511" t="s">
        <v>29648</v>
      </c>
      <c r="B4448" s="511" t="s">
        <v>25022</v>
      </c>
      <c r="C4448" s="511" t="s">
        <v>5</v>
      </c>
      <c r="D4448" s="78" t="s">
        <v>69514</v>
      </c>
    </row>
    <row r="4449" spans="1:4" ht="13.5">
      <c r="A4449" s="511" t="s">
        <v>29649</v>
      </c>
      <c r="B4449" s="511" t="s">
        <v>25023</v>
      </c>
      <c r="C4449" s="511" t="s">
        <v>5</v>
      </c>
      <c r="D4449" s="78" t="s">
        <v>63772</v>
      </c>
    </row>
    <row r="4450" spans="1:4" ht="13.5">
      <c r="A4450" s="511" t="s">
        <v>29650</v>
      </c>
      <c r="B4450" s="511" t="s">
        <v>25024</v>
      </c>
      <c r="C4450" s="511" t="s">
        <v>5</v>
      </c>
      <c r="D4450" s="78" t="s">
        <v>69515</v>
      </c>
    </row>
    <row r="4451" spans="1:4" ht="13.5">
      <c r="A4451" s="511" t="s">
        <v>29651</v>
      </c>
      <c r="B4451" s="511" t="s">
        <v>25025</v>
      </c>
      <c r="C4451" s="511" t="s">
        <v>5</v>
      </c>
      <c r="D4451" s="78" t="s">
        <v>69516</v>
      </c>
    </row>
    <row r="4452" spans="1:4" ht="13.5">
      <c r="A4452" s="511" t="s">
        <v>29652</v>
      </c>
      <c r="B4452" s="511" t="s">
        <v>25026</v>
      </c>
      <c r="C4452" s="511" t="s">
        <v>5</v>
      </c>
      <c r="D4452" s="78" t="s">
        <v>60745</v>
      </c>
    </row>
    <row r="4453" spans="1:4" ht="13.5">
      <c r="A4453" s="511" t="s">
        <v>29653</v>
      </c>
      <c r="B4453" s="511" t="s">
        <v>25027</v>
      </c>
      <c r="C4453" s="511" t="s">
        <v>5</v>
      </c>
      <c r="D4453" s="78" t="s">
        <v>69517</v>
      </c>
    </row>
    <row r="4454" spans="1:4" ht="13.5">
      <c r="A4454" s="511" t="s">
        <v>29654</v>
      </c>
      <c r="B4454" s="511" t="s">
        <v>25028</v>
      </c>
      <c r="C4454" s="511" t="s">
        <v>5</v>
      </c>
      <c r="D4454" s="78" t="s">
        <v>55857</v>
      </c>
    </row>
    <row r="4455" spans="1:4" ht="13.5">
      <c r="A4455" s="511" t="s">
        <v>29655</v>
      </c>
      <c r="B4455" s="511" t="s">
        <v>25029</v>
      </c>
      <c r="C4455" s="511" t="s">
        <v>5</v>
      </c>
      <c r="D4455" s="78" t="s">
        <v>26245</v>
      </c>
    </row>
    <row r="4456" spans="1:4" ht="13.5">
      <c r="A4456" s="511" t="s">
        <v>29656</v>
      </c>
      <c r="B4456" s="511" t="s">
        <v>25030</v>
      </c>
      <c r="C4456" s="511" t="s">
        <v>5</v>
      </c>
      <c r="D4456" s="78" t="s">
        <v>58365</v>
      </c>
    </row>
    <row r="4457" spans="1:4" ht="13.5">
      <c r="A4457" s="511" t="s">
        <v>29657</v>
      </c>
      <c r="B4457" s="511" t="s">
        <v>25031</v>
      </c>
      <c r="C4457" s="511" t="s">
        <v>5</v>
      </c>
      <c r="D4457" s="78" t="s">
        <v>62519</v>
      </c>
    </row>
    <row r="4458" spans="1:4" ht="13.5">
      <c r="A4458" s="511" t="s">
        <v>29658</v>
      </c>
      <c r="B4458" s="511" t="s">
        <v>25032</v>
      </c>
      <c r="C4458" s="511" t="s">
        <v>5</v>
      </c>
      <c r="D4458" s="78" t="s">
        <v>55482</v>
      </c>
    </row>
    <row r="4459" spans="1:4" ht="13.5">
      <c r="A4459" s="511" t="s">
        <v>29659</v>
      </c>
      <c r="B4459" s="511" t="s">
        <v>25033</v>
      </c>
      <c r="C4459" s="511" t="s">
        <v>5</v>
      </c>
      <c r="D4459" s="78" t="s">
        <v>55743</v>
      </c>
    </row>
    <row r="4460" spans="1:4" ht="13.5">
      <c r="A4460" s="511" t="s">
        <v>29660</v>
      </c>
      <c r="B4460" s="511" t="s">
        <v>25034</v>
      </c>
      <c r="C4460" s="511" t="s">
        <v>5</v>
      </c>
      <c r="D4460" s="78" t="s">
        <v>69518</v>
      </c>
    </row>
    <row r="4461" spans="1:4" ht="13.5">
      <c r="A4461" s="511" t="s">
        <v>29661</v>
      </c>
      <c r="B4461" s="511" t="s">
        <v>25035</v>
      </c>
      <c r="C4461" s="511" t="s">
        <v>5</v>
      </c>
      <c r="D4461" s="78" t="s">
        <v>63899</v>
      </c>
    </row>
    <row r="4462" spans="1:4" ht="13.5">
      <c r="A4462" s="511" t="s">
        <v>29662</v>
      </c>
      <c r="B4462" s="511" t="s">
        <v>25036</v>
      </c>
      <c r="C4462" s="511" t="s">
        <v>5</v>
      </c>
      <c r="D4462" s="78" t="s">
        <v>69519</v>
      </c>
    </row>
    <row r="4463" spans="1:4" ht="13.5">
      <c r="A4463" s="511" t="s">
        <v>29663</v>
      </c>
      <c r="B4463" s="511" t="s">
        <v>25037</v>
      </c>
      <c r="C4463" s="511" t="s">
        <v>5</v>
      </c>
      <c r="D4463" s="78" t="s">
        <v>68366</v>
      </c>
    </row>
    <row r="4464" spans="1:4" ht="13.5">
      <c r="A4464" s="511" t="s">
        <v>29664</v>
      </c>
      <c r="B4464" s="511" t="s">
        <v>25038</v>
      </c>
      <c r="C4464" s="511" t="s">
        <v>5</v>
      </c>
      <c r="D4464" s="78" t="s">
        <v>69520</v>
      </c>
    </row>
    <row r="4465" spans="1:4" ht="13.5">
      <c r="A4465" s="511" t="s">
        <v>29665</v>
      </c>
      <c r="B4465" s="511" t="s">
        <v>25039</v>
      </c>
      <c r="C4465" s="511" t="s">
        <v>5</v>
      </c>
      <c r="D4465" s="78" t="s">
        <v>69521</v>
      </c>
    </row>
    <row r="4466" spans="1:4" ht="13.5">
      <c r="A4466" s="511" t="s">
        <v>29666</v>
      </c>
      <c r="B4466" s="511" t="s">
        <v>25040</v>
      </c>
      <c r="C4466" s="511" t="s">
        <v>5</v>
      </c>
      <c r="D4466" s="78" t="s">
        <v>56272</v>
      </c>
    </row>
    <row r="4467" spans="1:4" ht="13.5">
      <c r="A4467" s="511" t="s">
        <v>29667</v>
      </c>
      <c r="B4467" s="511" t="s">
        <v>25041</v>
      </c>
      <c r="C4467" s="511" t="s">
        <v>5</v>
      </c>
      <c r="D4467" s="78" t="s">
        <v>69522</v>
      </c>
    </row>
    <row r="4468" spans="1:4" ht="13.5">
      <c r="A4468" s="511" t="s">
        <v>29668</v>
      </c>
      <c r="B4468" s="511" t="s">
        <v>25042</v>
      </c>
      <c r="C4468" s="511" t="s">
        <v>5</v>
      </c>
      <c r="D4468" s="78" t="s">
        <v>69523</v>
      </c>
    </row>
    <row r="4469" spans="1:4" ht="13.5">
      <c r="A4469" s="511" t="s">
        <v>29669</v>
      </c>
      <c r="B4469" s="511" t="s">
        <v>25043</v>
      </c>
      <c r="C4469" s="511" t="s">
        <v>5</v>
      </c>
      <c r="D4469" s="78" t="s">
        <v>69524</v>
      </c>
    </row>
    <row r="4470" spans="1:4" ht="13.5">
      <c r="A4470" s="511" t="s">
        <v>29670</v>
      </c>
      <c r="B4470" s="511" t="s">
        <v>25044</v>
      </c>
      <c r="C4470" s="511" t="s">
        <v>5</v>
      </c>
      <c r="D4470" s="78" t="s">
        <v>55899</v>
      </c>
    </row>
    <row r="4471" spans="1:4" ht="13.5">
      <c r="A4471" s="511" t="s">
        <v>29671</v>
      </c>
      <c r="B4471" s="511" t="s">
        <v>25045</v>
      </c>
      <c r="C4471" s="511" t="s">
        <v>5</v>
      </c>
      <c r="D4471" s="78" t="s">
        <v>56318</v>
      </c>
    </row>
    <row r="4472" spans="1:4" ht="13.5">
      <c r="A4472" s="511" t="s">
        <v>29672</v>
      </c>
      <c r="B4472" s="511" t="s">
        <v>25046</v>
      </c>
      <c r="C4472" s="511" t="s">
        <v>5</v>
      </c>
      <c r="D4472" s="78" t="s">
        <v>58921</v>
      </c>
    </row>
    <row r="4473" spans="1:4" ht="13.5">
      <c r="A4473" s="511" t="s">
        <v>29673</v>
      </c>
      <c r="B4473" s="511" t="s">
        <v>25047</v>
      </c>
      <c r="C4473" s="511" t="s">
        <v>5</v>
      </c>
      <c r="D4473" s="78" t="s">
        <v>69451</v>
      </c>
    </row>
    <row r="4474" spans="1:4" ht="13.5">
      <c r="A4474" s="511" t="s">
        <v>29674</v>
      </c>
      <c r="B4474" s="511" t="s">
        <v>25048</v>
      </c>
      <c r="C4474" s="511" t="s">
        <v>5</v>
      </c>
      <c r="D4474" s="78" t="s">
        <v>69525</v>
      </c>
    </row>
    <row r="4475" spans="1:4" ht="13.5">
      <c r="A4475" s="511" t="s">
        <v>29675</v>
      </c>
      <c r="B4475" s="511" t="s">
        <v>25049</v>
      </c>
      <c r="C4475" s="511" t="s">
        <v>5</v>
      </c>
      <c r="D4475" s="78" t="s">
        <v>67278</v>
      </c>
    </row>
    <row r="4476" spans="1:4" ht="13.5">
      <c r="A4476" s="511" t="s">
        <v>29676</v>
      </c>
      <c r="B4476" s="511" t="s">
        <v>25050</v>
      </c>
      <c r="C4476" s="511" t="s">
        <v>5</v>
      </c>
      <c r="D4476" s="78" t="s">
        <v>69526</v>
      </c>
    </row>
    <row r="4477" spans="1:4" ht="13.5">
      <c r="A4477" s="511" t="s">
        <v>29677</v>
      </c>
      <c r="B4477" s="511" t="s">
        <v>25051</v>
      </c>
      <c r="C4477" s="511" t="s">
        <v>5</v>
      </c>
      <c r="D4477" s="78" t="s">
        <v>69527</v>
      </c>
    </row>
    <row r="4478" spans="1:4" ht="13.5">
      <c r="A4478" s="511" t="s">
        <v>29678</v>
      </c>
      <c r="B4478" s="511" t="s">
        <v>25052</v>
      </c>
      <c r="C4478" s="511" t="s">
        <v>5</v>
      </c>
      <c r="D4478" s="78" t="s">
        <v>67123</v>
      </c>
    </row>
    <row r="4479" spans="1:4" ht="13.5">
      <c r="A4479" s="511" t="s">
        <v>29679</v>
      </c>
      <c r="B4479" s="511" t="s">
        <v>25053</v>
      </c>
      <c r="C4479" s="511" t="s">
        <v>5</v>
      </c>
      <c r="D4479" s="78" t="s">
        <v>69528</v>
      </c>
    </row>
    <row r="4480" spans="1:4" ht="13.5">
      <c r="A4480" s="511" t="s">
        <v>29680</v>
      </c>
      <c r="B4480" s="511" t="s">
        <v>25054</v>
      </c>
      <c r="C4480" s="511" t="s">
        <v>5</v>
      </c>
      <c r="D4480" s="78" t="s">
        <v>55162</v>
      </c>
    </row>
    <row r="4481" spans="1:4" ht="13.5">
      <c r="A4481" s="511" t="s">
        <v>29681</v>
      </c>
      <c r="B4481" s="511" t="s">
        <v>25055</v>
      </c>
      <c r="C4481" s="511" t="s">
        <v>5</v>
      </c>
      <c r="D4481" s="78" t="s">
        <v>57767</v>
      </c>
    </row>
    <row r="4482" spans="1:4" ht="13.5">
      <c r="A4482" s="511" t="s">
        <v>29682</v>
      </c>
      <c r="B4482" s="511" t="s">
        <v>25056</v>
      </c>
      <c r="C4482" s="511" t="s">
        <v>5</v>
      </c>
      <c r="D4482" s="78" t="s">
        <v>56755</v>
      </c>
    </row>
    <row r="4483" spans="1:4" ht="13.5">
      <c r="A4483" s="511" t="s">
        <v>29683</v>
      </c>
      <c r="B4483" s="511" t="s">
        <v>25057</v>
      </c>
      <c r="C4483" s="511" t="s">
        <v>5</v>
      </c>
      <c r="D4483" s="78" t="s">
        <v>69529</v>
      </c>
    </row>
    <row r="4484" spans="1:4" ht="13.5">
      <c r="A4484" s="511" t="s">
        <v>29684</v>
      </c>
      <c r="B4484" s="511" t="s">
        <v>53669</v>
      </c>
      <c r="C4484" s="511" t="s">
        <v>5</v>
      </c>
      <c r="D4484" s="78" t="s">
        <v>59645</v>
      </c>
    </row>
    <row r="4485" spans="1:4" ht="13.5">
      <c r="A4485" s="511" t="s">
        <v>29685</v>
      </c>
      <c r="B4485" s="511" t="s">
        <v>25058</v>
      </c>
      <c r="C4485" s="511" t="s">
        <v>5</v>
      </c>
      <c r="D4485" s="78" t="s">
        <v>60361</v>
      </c>
    </row>
    <row r="4486" spans="1:4" ht="13.5">
      <c r="A4486" s="511" t="s">
        <v>29686</v>
      </c>
      <c r="B4486" s="511" t="s">
        <v>25059</v>
      </c>
      <c r="C4486" s="511" t="s">
        <v>5</v>
      </c>
      <c r="D4486" s="78" t="s">
        <v>60583</v>
      </c>
    </row>
    <row r="4487" spans="1:4" ht="13.5">
      <c r="A4487" s="511" t="s">
        <v>29687</v>
      </c>
      <c r="B4487" s="511" t="s">
        <v>25060</v>
      </c>
      <c r="C4487" s="511" t="s">
        <v>5</v>
      </c>
      <c r="D4487" s="78" t="s">
        <v>53007</v>
      </c>
    </row>
    <row r="4488" spans="1:4" ht="13.5">
      <c r="A4488" s="511" t="s">
        <v>29688</v>
      </c>
      <c r="B4488" s="511" t="s">
        <v>25061</v>
      </c>
      <c r="C4488" s="511" t="s">
        <v>5</v>
      </c>
      <c r="D4488" s="78" t="s">
        <v>64500</v>
      </c>
    </row>
    <row r="4489" spans="1:4" ht="13.5">
      <c r="A4489" s="511" t="s">
        <v>29689</v>
      </c>
      <c r="B4489" s="511" t="s">
        <v>25062</v>
      </c>
      <c r="C4489" s="511" t="s">
        <v>5</v>
      </c>
      <c r="D4489" s="78" t="s">
        <v>55408</v>
      </c>
    </row>
    <row r="4490" spans="1:4" ht="13.5">
      <c r="A4490" s="511" t="s">
        <v>29690</v>
      </c>
      <c r="B4490" s="511" t="s">
        <v>25063</v>
      </c>
      <c r="C4490" s="511" t="s">
        <v>5</v>
      </c>
      <c r="D4490" s="78" t="s">
        <v>65560</v>
      </c>
    </row>
    <row r="4491" spans="1:4" ht="13.5">
      <c r="A4491" s="511" t="s">
        <v>29691</v>
      </c>
      <c r="B4491" s="511" t="s">
        <v>25064</v>
      </c>
      <c r="C4491" s="511" t="s">
        <v>5</v>
      </c>
      <c r="D4491" s="78" t="s">
        <v>69530</v>
      </c>
    </row>
    <row r="4492" spans="1:4" ht="13.5">
      <c r="A4492" s="511" t="s">
        <v>29692</v>
      </c>
      <c r="B4492" s="511" t="s">
        <v>25065</v>
      </c>
      <c r="C4492" s="511" t="s">
        <v>5</v>
      </c>
      <c r="D4492" s="78" t="s">
        <v>68101</v>
      </c>
    </row>
    <row r="4493" spans="1:4" ht="13.5">
      <c r="A4493" s="511" t="s">
        <v>29693</v>
      </c>
      <c r="B4493" s="511" t="s">
        <v>25066</v>
      </c>
      <c r="C4493" s="511" t="s">
        <v>5</v>
      </c>
      <c r="D4493" s="78" t="s">
        <v>49881</v>
      </c>
    </row>
    <row r="4494" spans="1:4" ht="13.5">
      <c r="A4494" s="511" t="s">
        <v>29694</v>
      </c>
      <c r="B4494" s="511" t="s">
        <v>25067</v>
      </c>
      <c r="C4494" s="511" t="s">
        <v>5</v>
      </c>
      <c r="D4494" s="78" t="s">
        <v>53709</v>
      </c>
    </row>
    <row r="4495" spans="1:4" ht="13.5">
      <c r="A4495" s="511" t="s">
        <v>29695</v>
      </c>
      <c r="B4495" s="511" t="s">
        <v>25068</v>
      </c>
      <c r="C4495" s="511" t="s">
        <v>5</v>
      </c>
      <c r="D4495" s="78" t="s">
        <v>51208</v>
      </c>
    </row>
    <row r="4496" spans="1:4" ht="13.5">
      <c r="A4496" s="511" t="s">
        <v>29696</v>
      </c>
      <c r="B4496" s="511" t="s">
        <v>25069</v>
      </c>
      <c r="C4496" s="511" t="s">
        <v>5</v>
      </c>
      <c r="D4496" s="78" t="s">
        <v>61598</v>
      </c>
    </row>
    <row r="4497" spans="1:4" ht="13.5">
      <c r="A4497" s="511" t="s">
        <v>29697</v>
      </c>
      <c r="B4497" s="511" t="s">
        <v>25070</v>
      </c>
      <c r="C4497" s="511" t="s">
        <v>5</v>
      </c>
      <c r="D4497" s="78" t="s">
        <v>56572</v>
      </c>
    </row>
    <row r="4498" spans="1:4" ht="13.5">
      <c r="A4498" s="511" t="s">
        <v>29698</v>
      </c>
      <c r="B4498" s="511" t="s">
        <v>25071</v>
      </c>
      <c r="C4498" s="511" t="s">
        <v>5</v>
      </c>
      <c r="D4498" s="78" t="s">
        <v>51064</v>
      </c>
    </row>
    <row r="4499" spans="1:4" ht="13.5">
      <c r="A4499" s="511" t="s">
        <v>29699</v>
      </c>
      <c r="B4499" s="511" t="s">
        <v>25072</v>
      </c>
      <c r="C4499" s="511" t="s">
        <v>5</v>
      </c>
      <c r="D4499" s="78" t="s">
        <v>55717</v>
      </c>
    </row>
    <row r="4500" spans="1:4" ht="13.5">
      <c r="A4500" s="511" t="s">
        <v>29700</v>
      </c>
      <c r="B4500" s="511" t="s">
        <v>25073</v>
      </c>
      <c r="C4500" s="511" t="s">
        <v>5</v>
      </c>
      <c r="D4500" s="78" t="s">
        <v>51176</v>
      </c>
    </row>
    <row r="4501" spans="1:4" ht="13.5">
      <c r="A4501" s="511" t="s">
        <v>29701</v>
      </c>
      <c r="B4501" s="511" t="s">
        <v>25074</v>
      </c>
      <c r="C4501" s="511" t="s">
        <v>5</v>
      </c>
      <c r="D4501" s="78" t="s">
        <v>57357</v>
      </c>
    </row>
    <row r="4502" spans="1:4" ht="13.5">
      <c r="A4502" s="511" t="s">
        <v>29702</v>
      </c>
      <c r="B4502" s="511" t="s">
        <v>25075</v>
      </c>
      <c r="C4502" s="511" t="s">
        <v>5</v>
      </c>
      <c r="D4502" s="78" t="s">
        <v>52766</v>
      </c>
    </row>
    <row r="4503" spans="1:4" ht="13.5">
      <c r="A4503" s="511" t="s">
        <v>29703</v>
      </c>
      <c r="B4503" s="511" t="s">
        <v>25076</v>
      </c>
      <c r="C4503" s="511" t="s">
        <v>5</v>
      </c>
      <c r="D4503" s="78" t="s">
        <v>69531</v>
      </c>
    </row>
    <row r="4504" spans="1:4" ht="13.5">
      <c r="A4504" s="511" t="s">
        <v>29704</v>
      </c>
      <c r="B4504" s="511" t="s">
        <v>25077</v>
      </c>
      <c r="C4504" s="511" t="s">
        <v>5</v>
      </c>
      <c r="D4504" s="78" t="s">
        <v>58310</v>
      </c>
    </row>
    <row r="4505" spans="1:4" ht="13.5">
      <c r="A4505" s="511" t="s">
        <v>29705</v>
      </c>
      <c r="B4505" s="511" t="s">
        <v>25078</v>
      </c>
      <c r="C4505" s="511" t="s">
        <v>5</v>
      </c>
      <c r="D4505" s="78" t="s">
        <v>56858</v>
      </c>
    </row>
    <row r="4506" spans="1:4" ht="13.5">
      <c r="A4506" s="511" t="s">
        <v>29706</v>
      </c>
      <c r="B4506" s="511" t="s">
        <v>25079</v>
      </c>
      <c r="C4506" s="511" t="s">
        <v>5</v>
      </c>
      <c r="D4506" s="78" t="s">
        <v>64323</v>
      </c>
    </row>
    <row r="4507" spans="1:4" ht="13.5">
      <c r="A4507" s="511" t="s">
        <v>29707</v>
      </c>
      <c r="B4507" s="511" t="s">
        <v>25080</v>
      </c>
      <c r="C4507" s="511" t="s">
        <v>5</v>
      </c>
      <c r="D4507" s="78" t="s">
        <v>55781</v>
      </c>
    </row>
    <row r="4508" spans="1:4" ht="13.5">
      <c r="A4508" s="511" t="s">
        <v>29708</v>
      </c>
      <c r="B4508" s="511" t="s">
        <v>25081</v>
      </c>
      <c r="C4508" s="511" t="s">
        <v>5</v>
      </c>
      <c r="D4508" s="78" t="s">
        <v>56326</v>
      </c>
    </row>
    <row r="4509" spans="1:4" ht="13.5">
      <c r="A4509" s="511" t="s">
        <v>29709</v>
      </c>
      <c r="B4509" s="511" t="s">
        <v>25082</v>
      </c>
      <c r="C4509" s="511" t="s">
        <v>5</v>
      </c>
      <c r="D4509" s="78" t="s">
        <v>68516</v>
      </c>
    </row>
    <row r="4510" spans="1:4" ht="13.5">
      <c r="A4510" s="511" t="s">
        <v>29710</v>
      </c>
      <c r="B4510" s="511" t="s">
        <v>25083</v>
      </c>
      <c r="C4510" s="511" t="s">
        <v>5</v>
      </c>
      <c r="D4510" s="78" t="s">
        <v>56631</v>
      </c>
    </row>
    <row r="4511" spans="1:4" ht="13.5">
      <c r="A4511" s="511" t="s">
        <v>29711</v>
      </c>
      <c r="B4511" s="511" t="s">
        <v>25084</v>
      </c>
      <c r="C4511" s="511" t="s">
        <v>5</v>
      </c>
      <c r="D4511" s="78" t="s">
        <v>51204</v>
      </c>
    </row>
    <row r="4512" spans="1:4" ht="13.5">
      <c r="A4512" s="511" t="s">
        <v>29712</v>
      </c>
      <c r="B4512" s="511" t="s">
        <v>25085</v>
      </c>
      <c r="C4512" s="511" t="s">
        <v>5</v>
      </c>
      <c r="D4512" s="78" t="s">
        <v>57255</v>
      </c>
    </row>
    <row r="4513" spans="1:4" ht="13.5">
      <c r="A4513" s="511" t="s">
        <v>29713</v>
      </c>
      <c r="B4513" s="511" t="s">
        <v>25086</v>
      </c>
      <c r="C4513" s="511" t="s">
        <v>5</v>
      </c>
      <c r="D4513" s="78" t="s">
        <v>49891</v>
      </c>
    </row>
    <row r="4514" spans="1:4" ht="13.5">
      <c r="A4514" s="511" t="s">
        <v>29714</v>
      </c>
      <c r="B4514" s="511" t="s">
        <v>25087</v>
      </c>
      <c r="C4514" s="511" t="s">
        <v>5</v>
      </c>
      <c r="D4514" s="78" t="s">
        <v>24724</v>
      </c>
    </row>
    <row r="4515" spans="1:4" ht="13.5">
      <c r="A4515" s="511" t="s">
        <v>29715</v>
      </c>
      <c r="B4515" s="511" t="s">
        <v>25088</v>
      </c>
      <c r="C4515" s="511" t="s">
        <v>5</v>
      </c>
      <c r="D4515" s="78" t="s">
        <v>55660</v>
      </c>
    </row>
    <row r="4516" spans="1:4" ht="13.5">
      <c r="A4516" s="511" t="s">
        <v>29716</v>
      </c>
      <c r="B4516" s="511" t="s">
        <v>25089</v>
      </c>
      <c r="C4516" s="511" t="s">
        <v>5</v>
      </c>
      <c r="D4516" s="78" t="s">
        <v>56956</v>
      </c>
    </row>
    <row r="4517" spans="1:4" ht="13.5">
      <c r="A4517" s="511" t="s">
        <v>29717</v>
      </c>
      <c r="B4517" s="511" t="s">
        <v>25090</v>
      </c>
      <c r="C4517" s="511" t="s">
        <v>5</v>
      </c>
      <c r="D4517" s="78" t="s">
        <v>65484</v>
      </c>
    </row>
    <row r="4518" spans="1:4" ht="13.5">
      <c r="A4518" s="511" t="s">
        <v>29718</v>
      </c>
      <c r="B4518" s="511" t="s">
        <v>25091</v>
      </c>
      <c r="C4518" s="511" t="s">
        <v>5</v>
      </c>
      <c r="D4518" s="78" t="s">
        <v>69532</v>
      </c>
    </row>
    <row r="4519" spans="1:4" ht="13.5">
      <c r="A4519" s="511" t="s">
        <v>29719</v>
      </c>
      <c r="B4519" s="511" t="s">
        <v>25092</v>
      </c>
      <c r="C4519" s="511" t="s">
        <v>5</v>
      </c>
      <c r="D4519" s="78" t="s">
        <v>69533</v>
      </c>
    </row>
    <row r="4520" spans="1:4" ht="13.5">
      <c r="A4520" s="511" t="s">
        <v>29720</v>
      </c>
      <c r="B4520" s="511" t="s">
        <v>25093</v>
      </c>
      <c r="C4520" s="511" t="s">
        <v>5</v>
      </c>
      <c r="D4520" s="78" t="s">
        <v>69534</v>
      </c>
    </row>
    <row r="4521" spans="1:4" ht="13.5">
      <c r="A4521" s="511" t="s">
        <v>29721</v>
      </c>
      <c r="B4521" s="511" t="s">
        <v>25094</v>
      </c>
      <c r="C4521" s="511" t="s">
        <v>5</v>
      </c>
      <c r="D4521" s="78" t="s">
        <v>69535</v>
      </c>
    </row>
    <row r="4522" spans="1:4" ht="13.5">
      <c r="A4522" s="511" t="s">
        <v>29722</v>
      </c>
      <c r="B4522" s="511" t="s">
        <v>25095</v>
      </c>
      <c r="C4522" s="511" t="s">
        <v>5</v>
      </c>
      <c r="D4522" s="78" t="s">
        <v>58804</v>
      </c>
    </row>
    <row r="4523" spans="1:4" ht="13.5">
      <c r="A4523" s="511" t="s">
        <v>29723</v>
      </c>
      <c r="B4523" s="511" t="s">
        <v>25096</v>
      </c>
      <c r="C4523" s="511" t="s">
        <v>5</v>
      </c>
      <c r="D4523" s="78" t="s">
        <v>56728</v>
      </c>
    </row>
    <row r="4524" spans="1:4" ht="13.5">
      <c r="A4524" s="511" t="s">
        <v>29724</v>
      </c>
      <c r="B4524" s="511" t="s">
        <v>25097</v>
      </c>
      <c r="C4524" s="511" t="s">
        <v>5</v>
      </c>
      <c r="D4524" s="78" t="s">
        <v>59535</v>
      </c>
    </row>
    <row r="4525" spans="1:4" ht="13.5">
      <c r="A4525" s="511" t="s">
        <v>29725</v>
      </c>
      <c r="B4525" s="511" t="s">
        <v>25098</v>
      </c>
      <c r="C4525" s="511" t="s">
        <v>5</v>
      </c>
      <c r="D4525" s="78" t="s">
        <v>69536</v>
      </c>
    </row>
    <row r="4526" spans="1:4" ht="13.5">
      <c r="A4526" s="511" t="s">
        <v>29726</v>
      </c>
      <c r="B4526" s="511" t="s">
        <v>25099</v>
      </c>
      <c r="C4526" s="511" t="s">
        <v>5</v>
      </c>
      <c r="D4526" s="78" t="s">
        <v>53672</v>
      </c>
    </row>
    <row r="4527" spans="1:4" ht="13.5">
      <c r="A4527" s="511" t="s">
        <v>29727</v>
      </c>
      <c r="B4527" s="511" t="s">
        <v>25100</v>
      </c>
      <c r="C4527" s="511" t="s">
        <v>5</v>
      </c>
      <c r="D4527" s="78" t="s">
        <v>26200</v>
      </c>
    </row>
    <row r="4528" spans="1:4" ht="13.5">
      <c r="A4528" s="511" t="s">
        <v>29728</v>
      </c>
      <c r="B4528" s="511" t="s">
        <v>25101</v>
      </c>
      <c r="C4528" s="511" t="s">
        <v>5</v>
      </c>
      <c r="D4528" s="78" t="s">
        <v>58831</v>
      </c>
    </row>
    <row r="4529" spans="1:4" ht="13.5">
      <c r="A4529" s="511" t="s">
        <v>29729</v>
      </c>
      <c r="B4529" s="511" t="s">
        <v>25102</v>
      </c>
      <c r="C4529" s="511" t="s">
        <v>5</v>
      </c>
      <c r="D4529" s="78" t="s">
        <v>69537</v>
      </c>
    </row>
    <row r="4530" spans="1:4" ht="13.5">
      <c r="A4530" s="511" t="s">
        <v>29730</v>
      </c>
      <c r="B4530" s="511" t="s">
        <v>25103</v>
      </c>
      <c r="C4530" s="511" t="s">
        <v>5</v>
      </c>
      <c r="D4530" s="78" t="s">
        <v>62151</v>
      </c>
    </row>
    <row r="4531" spans="1:4" ht="13.5">
      <c r="A4531" s="511" t="s">
        <v>29731</v>
      </c>
      <c r="B4531" s="511" t="s">
        <v>25104</v>
      </c>
      <c r="C4531" s="511" t="s">
        <v>5</v>
      </c>
      <c r="D4531" s="78" t="s">
        <v>50776</v>
      </c>
    </row>
    <row r="4532" spans="1:4" ht="13.5">
      <c r="A4532" s="511" t="s">
        <v>29732</v>
      </c>
      <c r="B4532" s="511" t="s">
        <v>25105</v>
      </c>
      <c r="C4532" s="511" t="s">
        <v>5</v>
      </c>
      <c r="D4532" s="78" t="s">
        <v>69538</v>
      </c>
    </row>
    <row r="4533" spans="1:4" ht="13.5">
      <c r="A4533" s="511" t="s">
        <v>29733</v>
      </c>
      <c r="B4533" s="511" t="s">
        <v>25106</v>
      </c>
      <c r="C4533" s="511" t="s">
        <v>5</v>
      </c>
      <c r="D4533" s="78" t="s">
        <v>69539</v>
      </c>
    </row>
    <row r="4534" spans="1:4" ht="13.5">
      <c r="A4534" s="511" t="s">
        <v>29734</v>
      </c>
      <c r="B4534" s="511" t="s">
        <v>25107</v>
      </c>
      <c r="C4534" s="511" t="s">
        <v>5</v>
      </c>
      <c r="D4534" s="78" t="s">
        <v>69540</v>
      </c>
    </row>
    <row r="4535" spans="1:4" ht="13.5">
      <c r="A4535" s="511" t="s">
        <v>29735</v>
      </c>
      <c r="B4535" s="511" t="s">
        <v>25108</v>
      </c>
      <c r="C4535" s="511" t="s">
        <v>5</v>
      </c>
      <c r="D4535" s="78" t="s">
        <v>69541</v>
      </c>
    </row>
    <row r="4536" spans="1:4" ht="13.5">
      <c r="A4536" s="511" t="s">
        <v>29736</v>
      </c>
      <c r="B4536" s="511" t="s">
        <v>25109</v>
      </c>
      <c r="C4536" s="511" t="s">
        <v>5</v>
      </c>
      <c r="D4536" s="78" t="s">
        <v>56903</v>
      </c>
    </row>
    <row r="4537" spans="1:4" ht="13.5">
      <c r="A4537" s="511" t="s">
        <v>29737</v>
      </c>
      <c r="B4537" s="511" t="s">
        <v>25110</v>
      </c>
      <c r="C4537" s="511" t="s">
        <v>5</v>
      </c>
      <c r="D4537" s="78" t="s">
        <v>29796</v>
      </c>
    </row>
    <row r="4538" spans="1:4" ht="13.5">
      <c r="A4538" s="511" t="s">
        <v>29738</v>
      </c>
      <c r="B4538" s="511" t="s">
        <v>25111</v>
      </c>
      <c r="C4538" s="511" t="s">
        <v>5</v>
      </c>
      <c r="D4538" s="78" t="s">
        <v>69542</v>
      </c>
    </row>
    <row r="4539" spans="1:4" ht="13.5">
      <c r="A4539" s="511" t="s">
        <v>29739</v>
      </c>
      <c r="B4539" s="511" t="s">
        <v>25112</v>
      </c>
      <c r="C4539" s="511" t="s">
        <v>5</v>
      </c>
      <c r="D4539" s="78" t="s">
        <v>50821</v>
      </c>
    </row>
    <row r="4540" spans="1:4" ht="13.5">
      <c r="A4540" s="511" t="s">
        <v>29740</v>
      </c>
      <c r="B4540" s="511" t="s">
        <v>25113</v>
      </c>
      <c r="C4540" s="511" t="s">
        <v>5</v>
      </c>
      <c r="D4540" s="78" t="s">
        <v>69543</v>
      </c>
    </row>
    <row r="4541" spans="1:4" ht="13.5">
      <c r="A4541" s="511" t="s">
        <v>29741</v>
      </c>
      <c r="B4541" s="511" t="s">
        <v>25114</v>
      </c>
      <c r="C4541" s="511" t="s">
        <v>5</v>
      </c>
      <c r="D4541" s="78" t="s">
        <v>69544</v>
      </c>
    </row>
    <row r="4542" spans="1:4" ht="13.5">
      <c r="A4542" s="511" t="s">
        <v>29742</v>
      </c>
      <c r="B4542" s="511" t="s">
        <v>25115</v>
      </c>
      <c r="C4542" s="511" t="s">
        <v>5</v>
      </c>
      <c r="D4542" s="78" t="s">
        <v>69545</v>
      </c>
    </row>
    <row r="4543" spans="1:4" ht="13.5">
      <c r="A4543" s="511" t="s">
        <v>29743</v>
      </c>
      <c r="B4543" s="511" t="s">
        <v>25116</v>
      </c>
      <c r="C4543" s="511" t="s">
        <v>5</v>
      </c>
      <c r="D4543" s="78" t="s">
        <v>69546</v>
      </c>
    </row>
    <row r="4544" spans="1:4" ht="13.5">
      <c r="A4544" s="511" t="s">
        <v>29744</v>
      </c>
      <c r="B4544" s="511" t="s">
        <v>25117</v>
      </c>
      <c r="C4544" s="511" t="s">
        <v>5</v>
      </c>
      <c r="D4544" s="78" t="s">
        <v>26266</v>
      </c>
    </row>
    <row r="4545" spans="1:4" ht="13.5">
      <c r="A4545" s="511" t="s">
        <v>29745</v>
      </c>
      <c r="B4545" s="511" t="s">
        <v>25118</v>
      </c>
      <c r="C4545" s="511" t="s">
        <v>5</v>
      </c>
      <c r="D4545" s="78" t="s">
        <v>63970</v>
      </c>
    </row>
    <row r="4546" spans="1:4" ht="13.5">
      <c r="A4546" s="511" t="s">
        <v>29746</v>
      </c>
      <c r="B4546" s="511" t="s">
        <v>25119</v>
      </c>
      <c r="C4546" s="511" t="s">
        <v>5</v>
      </c>
      <c r="D4546" s="78" t="s">
        <v>68623</v>
      </c>
    </row>
    <row r="4547" spans="1:4" ht="13.5">
      <c r="A4547" s="511" t="s">
        <v>29747</v>
      </c>
      <c r="B4547" s="511" t="s">
        <v>25120</v>
      </c>
      <c r="C4547" s="511" t="s">
        <v>5</v>
      </c>
      <c r="D4547" s="78" t="s">
        <v>55929</v>
      </c>
    </row>
    <row r="4548" spans="1:4" ht="13.5">
      <c r="A4548" s="511" t="s">
        <v>29748</v>
      </c>
      <c r="B4548" s="511" t="s">
        <v>25121</v>
      </c>
      <c r="C4548" s="511" t="s">
        <v>5</v>
      </c>
      <c r="D4548" s="78" t="s">
        <v>69547</v>
      </c>
    </row>
    <row r="4549" spans="1:4" ht="13.5">
      <c r="A4549" s="511" t="s">
        <v>29749</v>
      </c>
      <c r="B4549" s="511" t="s">
        <v>25122</v>
      </c>
      <c r="C4549" s="511" t="s">
        <v>5</v>
      </c>
      <c r="D4549" s="78" t="s">
        <v>59491</v>
      </c>
    </row>
    <row r="4550" spans="1:4" ht="13.5">
      <c r="A4550" s="511" t="s">
        <v>29750</v>
      </c>
      <c r="B4550" s="511" t="s">
        <v>25123</v>
      </c>
      <c r="C4550" s="511" t="s">
        <v>5</v>
      </c>
      <c r="D4550" s="78" t="s">
        <v>69548</v>
      </c>
    </row>
    <row r="4551" spans="1:4" ht="13.5">
      <c r="A4551" s="511" t="s">
        <v>29751</v>
      </c>
      <c r="B4551" s="511" t="s">
        <v>25124</v>
      </c>
      <c r="C4551" s="511" t="s">
        <v>5</v>
      </c>
      <c r="D4551" s="78" t="s">
        <v>69549</v>
      </c>
    </row>
    <row r="4552" spans="1:4" ht="13.5">
      <c r="A4552" s="511" t="s">
        <v>29752</v>
      </c>
      <c r="B4552" s="511" t="s">
        <v>25125</v>
      </c>
      <c r="C4552" s="511" t="s">
        <v>5</v>
      </c>
      <c r="D4552" s="78" t="s">
        <v>61711</v>
      </c>
    </row>
    <row r="4553" spans="1:4" ht="13.5">
      <c r="A4553" s="511" t="s">
        <v>29753</v>
      </c>
      <c r="B4553" s="511" t="s">
        <v>25126</v>
      </c>
      <c r="C4553" s="511" t="s">
        <v>5</v>
      </c>
      <c r="D4553" s="78" t="s">
        <v>69550</v>
      </c>
    </row>
    <row r="4554" spans="1:4" ht="13.5">
      <c r="A4554" s="511" t="s">
        <v>29754</v>
      </c>
      <c r="B4554" s="511" t="s">
        <v>25127</v>
      </c>
      <c r="C4554" s="511" t="s">
        <v>5</v>
      </c>
      <c r="D4554" s="78" t="s">
        <v>69551</v>
      </c>
    </row>
    <row r="4555" spans="1:4" ht="13.5">
      <c r="A4555" s="511" t="s">
        <v>29755</v>
      </c>
      <c r="B4555" s="511" t="s">
        <v>25128</v>
      </c>
      <c r="C4555" s="511" t="s">
        <v>5</v>
      </c>
      <c r="D4555" s="78" t="s">
        <v>50809</v>
      </c>
    </row>
    <row r="4556" spans="1:4" ht="13.5">
      <c r="A4556" s="511" t="s">
        <v>29756</v>
      </c>
      <c r="B4556" s="511" t="s">
        <v>25129</v>
      </c>
      <c r="C4556" s="511" t="s">
        <v>5</v>
      </c>
      <c r="D4556" s="78" t="s">
        <v>54034</v>
      </c>
    </row>
    <row r="4557" spans="1:4" ht="13.5">
      <c r="A4557" s="511" t="s">
        <v>29757</v>
      </c>
      <c r="B4557" s="511" t="s">
        <v>25130</v>
      </c>
      <c r="C4557" s="511" t="s">
        <v>5</v>
      </c>
      <c r="D4557" s="78" t="s">
        <v>64245</v>
      </c>
    </row>
    <row r="4558" spans="1:4" ht="13.5">
      <c r="A4558" s="511" t="s">
        <v>29758</v>
      </c>
      <c r="B4558" s="511" t="s">
        <v>25131</v>
      </c>
      <c r="C4558" s="511" t="s">
        <v>5</v>
      </c>
      <c r="D4558" s="78" t="s">
        <v>56560</v>
      </c>
    </row>
    <row r="4559" spans="1:4" ht="13.5">
      <c r="A4559" s="511" t="s">
        <v>29759</v>
      </c>
      <c r="B4559" s="511" t="s">
        <v>25132</v>
      </c>
      <c r="C4559" s="511" t="s">
        <v>5</v>
      </c>
      <c r="D4559" s="78" t="s">
        <v>69181</v>
      </c>
    </row>
    <row r="4560" spans="1:4" ht="13.5">
      <c r="A4560" s="511" t="s">
        <v>29760</v>
      </c>
      <c r="B4560" s="511" t="s">
        <v>25133</v>
      </c>
      <c r="C4560" s="511" t="s">
        <v>5</v>
      </c>
      <c r="D4560" s="78" t="s">
        <v>56350</v>
      </c>
    </row>
    <row r="4561" spans="1:4" ht="13.5">
      <c r="A4561" s="511" t="s">
        <v>29761</v>
      </c>
      <c r="B4561" s="511" t="s">
        <v>25134</v>
      </c>
      <c r="C4561" s="511" t="s">
        <v>5</v>
      </c>
      <c r="D4561" s="78" t="s">
        <v>63228</v>
      </c>
    </row>
    <row r="4562" spans="1:4" ht="13.5">
      <c r="A4562" s="511" t="s">
        <v>29762</v>
      </c>
      <c r="B4562" s="511" t="s">
        <v>25135</v>
      </c>
      <c r="C4562" s="511" t="s">
        <v>5</v>
      </c>
      <c r="D4562" s="78" t="s">
        <v>69552</v>
      </c>
    </row>
    <row r="4563" spans="1:4" ht="13.5">
      <c r="A4563" s="511" t="s">
        <v>29763</v>
      </c>
      <c r="B4563" s="511" t="s">
        <v>25136</v>
      </c>
      <c r="C4563" s="511" t="s">
        <v>5</v>
      </c>
      <c r="D4563" s="78" t="s">
        <v>69553</v>
      </c>
    </row>
    <row r="4564" spans="1:4" ht="13.5">
      <c r="A4564" s="511" t="s">
        <v>29764</v>
      </c>
      <c r="B4564" s="511" t="s">
        <v>25137</v>
      </c>
      <c r="C4564" s="511" t="s">
        <v>5</v>
      </c>
      <c r="D4564" s="78" t="s">
        <v>68366</v>
      </c>
    </row>
    <row r="4565" spans="1:4" ht="13.5">
      <c r="A4565" s="511" t="s">
        <v>29765</v>
      </c>
      <c r="B4565" s="511" t="s">
        <v>25138</v>
      </c>
      <c r="C4565" s="511" t="s">
        <v>5</v>
      </c>
      <c r="D4565" s="78" t="s">
        <v>63219</v>
      </c>
    </row>
    <row r="4566" spans="1:4" ht="13.5">
      <c r="A4566" s="511" t="s">
        <v>29766</v>
      </c>
      <c r="B4566" s="511" t="s">
        <v>25139</v>
      </c>
      <c r="C4566" s="511" t="s">
        <v>5</v>
      </c>
      <c r="D4566" s="78" t="s">
        <v>55331</v>
      </c>
    </row>
    <row r="4567" spans="1:4" ht="13.5">
      <c r="A4567" s="511" t="s">
        <v>29767</v>
      </c>
      <c r="B4567" s="511" t="s">
        <v>25140</v>
      </c>
      <c r="C4567" s="511" t="s">
        <v>5</v>
      </c>
      <c r="D4567" s="78" t="s">
        <v>60867</v>
      </c>
    </row>
    <row r="4568" spans="1:4" ht="13.5">
      <c r="A4568" s="511" t="s">
        <v>29768</v>
      </c>
      <c r="B4568" s="511" t="s">
        <v>25141</v>
      </c>
      <c r="C4568" s="511" t="s">
        <v>5</v>
      </c>
      <c r="D4568" s="78" t="s">
        <v>69554</v>
      </c>
    </row>
    <row r="4569" spans="1:4" ht="13.5">
      <c r="A4569" s="511" t="s">
        <v>29769</v>
      </c>
      <c r="B4569" s="511" t="s">
        <v>25142</v>
      </c>
      <c r="C4569" s="511" t="s">
        <v>5</v>
      </c>
      <c r="D4569" s="78" t="s">
        <v>65247</v>
      </c>
    </row>
    <row r="4570" spans="1:4" ht="13.5">
      <c r="A4570" s="511" t="s">
        <v>29770</v>
      </c>
      <c r="B4570" s="511" t="s">
        <v>25143</v>
      </c>
      <c r="C4570" s="511" t="s">
        <v>5</v>
      </c>
      <c r="D4570" s="78" t="s">
        <v>60096</v>
      </c>
    </row>
    <row r="4571" spans="1:4" ht="13.5">
      <c r="A4571" s="511" t="s">
        <v>29771</v>
      </c>
      <c r="B4571" s="511" t="s">
        <v>25144</v>
      </c>
      <c r="C4571" s="511" t="s">
        <v>5</v>
      </c>
      <c r="D4571" s="78" t="s">
        <v>69555</v>
      </c>
    </row>
    <row r="4572" spans="1:4" ht="13.5">
      <c r="A4572" s="511" t="s">
        <v>29772</v>
      </c>
      <c r="B4572" s="511" t="s">
        <v>25145</v>
      </c>
      <c r="C4572" s="511" t="s">
        <v>5</v>
      </c>
      <c r="D4572" s="78" t="s">
        <v>69556</v>
      </c>
    </row>
    <row r="4573" spans="1:4" ht="13.5">
      <c r="A4573" s="511" t="s">
        <v>29773</v>
      </c>
      <c r="B4573" s="511" t="s">
        <v>25146</v>
      </c>
      <c r="C4573" s="511" t="s">
        <v>5</v>
      </c>
      <c r="D4573" s="78" t="s">
        <v>62264</v>
      </c>
    </row>
    <row r="4574" spans="1:4" ht="13.5">
      <c r="A4574" s="511" t="s">
        <v>29774</v>
      </c>
      <c r="B4574" s="511" t="s">
        <v>25147</v>
      </c>
      <c r="C4574" s="511" t="s">
        <v>5</v>
      </c>
      <c r="D4574" s="78" t="s">
        <v>69557</v>
      </c>
    </row>
    <row r="4575" spans="1:4" ht="13.5">
      <c r="A4575" s="511" t="s">
        <v>29775</v>
      </c>
      <c r="B4575" s="511" t="s">
        <v>25148</v>
      </c>
      <c r="C4575" s="511" t="s">
        <v>5</v>
      </c>
      <c r="D4575" s="78" t="s">
        <v>69558</v>
      </c>
    </row>
    <row r="4576" spans="1:4" ht="13.5">
      <c r="A4576" s="511" t="s">
        <v>29776</v>
      </c>
      <c r="B4576" s="511" t="s">
        <v>25149</v>
      </c>
      <c r="C4576" s="511" t="s">
        <v>5</v>
      </c>
      <c r="D4576" s="78" t="s">
        <v>69559</v>
      </c>
    </row>
    <row r="4577" spans="1:4" ht="13.5">
      <c r="A4577" s="511" t="s">
        <v>29777</v>
      </c>
      <c r="B4577" s="511" t="s">
        <v>25150</v>
      </c>
      <c r="C4577" s="511" t="s">
        <v>5</v>
      </c>
      <c r="D4577" s="78" t="s">
        <v>68014</v>
      </c>
    </row>
    <row r="4578" spans="1:4" ht="13.5">
      <c r="A4578" s="511" t="s">
        <v>29778</v>
      </c>
      <c r="B4578" s="511" t="s">
        <v>25151</v>
      </c>
      <c r="C4578" s="511" t="s">
        <v>5</v>
      </c>
      <c r="D4578" s="78" t="s">
        <v>56648</v>
      </c>
    </row>
    <row r="4579" spans="1:4" ht="13.5">
      <c r="A4579" s="511" t="s">
        <v>29779</v>
      </c>
      <c r="B4579" s="511" t="s">
        <v>25152</v>
      </c>
      <c r="C4579" s="511" t="s">
        <v>5</v>
      </c>
      <c r="D4579" s="78" t="s">
        <v>63679</v>
      </c>
    </row>
    <row r="4580" spans="1:4" ht="13.5">
      <c r="A4580" s="511" t="s">
        <v>29780</v>
      </c>
      <c r="B4580" s="511" t="s">
        <v>25153</v>
      </c>
      <c r="C4580" s="511" t="s">
        <v>5</v>
      </c>
      <c r="D4580" s="78" t="s">
        <v>55852</v>
      </c>
    </row>
    <row r="4581" spans="1:4" ht="13.5">
      <c r="A4581" s="511" t="s">
        <v>29781</v>
      </c>
      <c r="B4581" s="511" t="s">
        <v>25154</v>
      </c>
      <c r="C4581" s="511" t="s">
        <v>5</v>
      </c>
      <c r="D4581" s="78" t="s">
        <v>55375</v>
      </c>
    </row>
    <row r="4582" spans="1:4" ht="13.5">
      <c r="A4582" s="511" t="s">
        <v>29782</v>
      </c>
      <c r="B4582" s="511" t="s">
        <v>25155</v>
      </c>
      <c r="C4582" s="511" t="s">
        <v>5</v>
      </c>
      <c r="D4582" s="78" t="s">
        <v>69560</v>
      </c>
    </row>
    <row r="4583" spans="1:4" ht="13.5">
      <c r="A4583" s="511" t="s">
        <v>29783</v>
      </c>
      <c r="B4583" s="511" t="s">
        <v>25156</v>
      </c>
      <c r="C4583" s="511" t="s">
        <v>5</v>
      </c>
      <c r="D4583" s="78" t="s">
        <v>59119</v>
      </c>
    </row>
    <row r="4584" spans="1:4" ht="13.5">
      <c r="A4584" s="511" t="s">
        <v>29784</v>
      </c>
      <c r="B4584" s="511" t="s">
        <v>25157</v>
      </c>
      <c r="C4584" s="511" t="s">
        <v>5</v>
      </c>
      <c r="D4584" s="78" t="s">
        <v>69561</v>
      </c>
    </row>
    <row r="4585" spans="1:4" ht="13.5">
      <c r="A4585" s="511" t="s">
        <v>29785</v>
      </c>
      <c r="B4585" s="511" t="s">
        <v>25158</v>
      </c>
      <c r="C4585" s="511" t="s">
        <v>5</v>
      </c>
      <c r="D4585" s="78" t="s">
        <v>55425</v>
      </c>
    </row>
    <row r="4586" spans="1:4" ht="13.5">
      <c r="A4586" s="511" t="s">
        <v>29786</v>
      </c>
      <c r="B4586" s="511" t="s">
        <v>25159</v>
      </c>
      <c r="C4586" s="511" t="s">
        <v>5</v>
      </c>
      <c r="D4586" s="78" t="s">
        <v>55697</v>
      </c>
    </row>
    <row r="4587" spans="1:4" ht="13.5">
      <c r="A4587" s="511" t="s">
        <v>29787</v>
      </c>
      <c r="B4587" s="511" t="s">
        <v>25160</v>
      </c>
      <c r="C4587" s="511" t="s">
        <v>5</v>
      </c>
      <c r="D4587" s="78" t="s">
        <v>56697</v>
      </c>
    </row>
    <row r="4588" spans="1:4" ht="13.5">
      <c r="A4588" s="511" t="s">
        <v>29788</v>
      </c>
      <c r="B4588" s="511" t="s">
        <v>25161</v>
      </c>
      <c r="C4588" s="511" t="s">
        <v>5</v>
      </c>
      <c r="D4588" s="78" t="s">
        <v>49886</v>
      </c>
    </row>
    <row r="4589" spans="1:4" ht="13.5">
      <c r="A4589" s="511" t="s">
        <v>29789</v>
      </c>
      <c r="B4589" s="511" t="s">
        <v>25162</v>
      </c>
      <c r="C4589" s="511" t="s">
        <v>5</v>
      </c>
      <c r="D4589" s="78" t="s">
        <v>69562</v>
      </c>
    </row>
    <row r="4590" spans="1:4" ht="13.5">
      <c r="A4590" s="511" t="s">
        <v>29790</v>
      </c>
      <c r="B4590" s="511" t="s">
        <v>25163</v>
      </c>
      <c r="C4590" s="511" t="s">
        <v>5</v>
      </c>
      <c r="D4590" s="78" t="s">
        <v>69562</v>
      </c>
    </row>
    <row r="4591" spans="1:4" ht="13.5">
      <c r="A4591" s="511" t="s">
        <v>29791</v>
      </c>
      <c r="B4591" s="511" t="s">
        <v>25164</v>
      </c>
      <c r="C4591" s="511" t="s">
        <v>5</v>
      </c>
      <c r="D4591" s="78" t="s">
        <v>69563</v>
      </c>
    </row>
    <row r="4592" spans="1:4" ht="13.5">
      <c r="A4592" s="511" t="s">
        <v>29792</v>
      </c>
      <c r="B4592" s="511" t="s">
        <v>25165</v>
      </c>
      <c r="C4592" s="511" t="s">
        <v>5</v>
      </c>
      <c r="D4592" s="78" t="s">
        <v>56657</v>
      </c>
    </row>
    <row r="4593" spans="1:4" ht="13.5">
      <c r="A4593" s="511" t="s">
        <v>29793</v>
      </c>
      <c r="B4593" s="511" t="s">
        <v>25166</v>
      </c>
      <c r="C4593" s="511" t="s">
        <v>5</v>
      </c>
      <c r="D4593" s="78" t="s">
        <v>51207</v>
      </c>
    </row>
    <row r="4594" spans="1:4" ht="13.5">
      <c r="A4594" s="511" t="s">
        <v>29794</v>
      </c>
      <c r="B4594" s="511" t="s">
        <v>25167</v>
      </c>
      <c r="C4594" s="511" t="s">
        <v>5</v>
      </c>
      <c r="D4594" s="78" t="s">
        <v>52972</v>
      </c>
    </row>
    <row r="4595" spans="1:4" ht="13.5">
      <c r="A4595" s="511" t="s">
        <v>29795</v>
      </c>
      <c r="B4595" s="511" t="s">
        <v>25168</v>
      </c>
      <c r="C4595" s="511" t="s">
        <v>5</v>
      </c>
      <c r="D4595" s="78" t="s">
        <v>56373</v>
      </c>
    </row>
    <row r="4596" spans="1:4" ht="13.5">
      <c r="A4596" s="511" t="s">
        <v>29797</v>
      </c>
      <c r="B4596" s="511" t="s">
        <v>25169</v>
      </c>
      <c r="C4596" s="511" t="s">
        <v>5</v>
      </c>
      <c r="D4596" s="78" t="s">
        <v>69564</v>
      </c>
    </row>
    <row r="4597" spans="1:4" ht="13.5">
      <c r="A4597" s="511" t="s">
        <v>29798</v>
      </c>
      <c r="B4597" s="511" t="s">
        <v>25170</v>
      </c>
      <c r="C4597" s="511" t="s">
        <v>5</v>
      </c>
      <c r="D4597" s="78" t="s">
        <v>53709</v>
      </c>
    </row>
    <row r="4598" spans="1:4" ht="13.5">
      <c r="A4598" s="511" t="s">
        <v>29799</v>
      </c>
      <c r="B4598" s="511" t="s">
        <v>25171</v>
      </c>
      <c r="C4598" s="511" t="s">
        <v>5</v>
      </c>
      <c r="D4598" s="78" t="s">
        <v>69565</v>
      </c>
    </row>
    <row r="4599" spans="1:4" ht="13.5">
      <c r="A4599" s="511" t="s">
        <v>29800</v>
      </c>
      <c r="B4599" s="511" t="s">
        <v>25172</v>
      </c>
      <c r="C4599" s="511" t="s">
        <v>5</v>
      </c>
      <c r="D4599" s="78" t="s">
        <v>69566</v>
      </c>
    </row>
    <row r="4600" spans="1:4" ht="13.5">
      <c r="A4600" s="511" t="s">
        <v>29801</v>
      </c>
      <c r="B4600" s="511" t="s">
        <v>25173</v>
      </c>
      <c r="C4600" s="511" t="s">
        <v>5</v>
      </c>
      <c r="D4600" s="78" t="s">
        <v>56492</v>
      </c>
    </row>
    <row r="4601" spans="1:4" ht="13.5">
      <c r="A4601" s="511" t="s">
        <v>29802</v>
      </c>
      <c r="B4601" s="511" t="s">
        <v>25174</v>
      </c>
      <c r="C4601" s="511" t="s">
        <v>5</v>
      </c>
      <c r="D4601" s="78" t="s">
        <v>56488</v>
      </c>
    </row>
    <row r="4602" spans="1:4" ht="13.5">
      <c r="A4602" s="511" t="s">
        <v>29803</v>
      </c>
      <c r="B4602" s="511" t="s">
        <v>25175</v>
      </c>
      <c r="C4602" s="511" t="s">
        <v>5</v>
      </c>
      <c r="D4602" s="78" t="s">
        <v>69567</v>
      </c>
    </row>
    <row r="4603" spans="1:4" ht="13.5">
      <c r="A4603" s="511" t="s">
        <v>29805</v>
      </c>
      <c r="B4603" s="511" t="s">
        <v>25176</v>
      </c>
      <c r="C4603" s="511" t="s">
        <v>5</v>
      </c>
      <c r="D4603" s="78" t="s">
        <v>61059</v>
      </c>
    </row>
    <row r="4604" spans="1:4" ht="13.5">
      <c r="A4604" s="511" t="s">
        <v>29806</v>
      </c>
      <c r="B4604" s="511" t="s">
        <v>25177</v>
      </c>
      <c r="C4604" s="511" t="s">
        <v>5</v>
      </c>
      <c r="D4604" s="78" t="s">
        <v>64502</v>
      </c>
    </row>
    <row r="4605" spans="1:4" ht="13.5">
      <c r="A4605" s="511" t="s">
        <v>29807</v>
      </c>
      <c r="B4605" s="511" t="s">
        <v>25178</v>
      </c>
      <c r="C4605" s="511" t="s">
        <v>5</v>
      </c>
      <c r="D4605" s="78" t="s">
        <v>69568</v>
      </c>
    </row>
    <row r="4606" spans="1:4" ht="13.5">
      <c r="A4606" s="511" t="s">
        <v>29808</v>
      </c>
      <c r="B4606" s="511" t="s">
        <v>25179</v>
      </c>
      <c r="C4606" s="511" t="s">
        <v>5</v>
      </c>
      <c r="D4606" s="78" t="s">
        <v>53510</v>
      </c>
    </row>
    <row r="4607" spans="1:4" ht="13.5">
      <c r="A4607" s="511" t="s">
        <v>29809</v>
      </c>
      <c r="B4607" s="511" t="s">
        <v>25180</v>
      </c>
      <c r="C4607" s="511" t="s">
        <v>5</v>
      </c>
      <c r="D4607" s="78" t="s">
        <v>68895</v>
      </c>
    </row>
    <row r="4608" spans="1:4" ht="13.5">
      <c r="A4608" s="511" t="s">
        <v>29810</v>
      </c>
      <c r="B4608" s="511" t="s">
        <v>25181</v>
      </c>
      <c r="C4608" s="511" t="s">
        <v>5</v>
      </c>
      <c r="D4608" s="78" t="s">
        <v>56999</v>
      </c>
    </row>
    <row r="4609" spans="1:4" ht="13.5">
      <c r="A4609" s="511" t="s">
        <v>29811</v>
      </c>
      <c r="B4609" s="511" t="s">
        <v>25182</v>
      </c>
      <c r="C4609" s="511" t="s">
        <v>5</v>
      </c>
      <c r="D4609" s="78" t="s">
        <v>55145</v>
      </c>
    </row>
    <row r="4610" spans="1:4" ht="13.5">
      <c r="A4610" s="511" t="s">
        <v>29812</v>
      </c>
      <c r="B4610" s="511" t="s">
        <v>25183</v>
      </c>
      <c r="C4610" s="511" t="s">
        <v>5</v>
      </c>
      <c r="D4610" s="78" t="s">
        <v>61129</v>
      </c>
    </row>
    <row r="4611" spans="1:4" ht="13.5">
      <c r="A4611" s="511" t="s">
        <v>29813</v>
      </c>
      <c r="B4611" s="511" t="s">
        <v>25184</v>
      </c>
      <c r="C4611" s="511" t="s">
        <v>5</v>
      </c>
      <c r="D4611" s="78" t="s">
        <v>61483</v>
      </c>
    </row>
    <row r="4612" spans="1:4" ht="13.5">
      <c r="A4612" s="511" t="s">
        <v>29814</v>
      </c>
      <c r="B4612" s="511" t="s">
        <v>25186</v>
      </c>
      <c r="C4612" s="511" t="s">
        <v>5</v>
      </c>
      <c r="D4612" s="78" t="s">
        <v>50795</v>
      </c>
    </row>
    <row r="4613" spans="1:4" ht="13.5">
      <c r="A4613" s="511" t="s">
        <v>29815</v>
      </c>
      <c r="B4613" s="511" t="s">
        <v>25187</v>
      </c>
      <c r="C4613" s="511" t="s">
        <v>5</v>
      </c>
      <c r="D4613" s="78" t="s">
        <v>55629</v>
      </c>
    </row>
    <row r="4614" spans="1:4" ht="13.5">
      <c r="A4614" s="511" t="s">
        <v>29816</v>
      </c>
      <c r="B4614" s="511" t="s">
        <v>25188</v>
      </c>
      <c r="C4614" s="511" t="s">
        <v>5</v>
      </c>
      <c r="D4614" s="78" t="s">
        <v>69368</v>
      </c>
    </row>
    <row r="4615" spans="1:4" ht="13.5">
      <c r="A4615" s="511" t="s">
        <v>29817</v>
      </c>
      <c r="B4615" s="511" t="s">
        <v>25189</v>
      </c>
      <c r="C4615" s="511" t="s">
        <v>5</v>
      </c>
      <c r="D4615" s="78" t="s">
        <v>69569</v>
      </c>
    </row>
    <row r="4616" spans="1:4" ht="13.5">
      <c r="A4616" s="511" t="s">
        <v>29818</v>
      </c>
      <c r="B4616" s="511" t="s">
        <v>25190</v>
      </c>
      <c r="C4616" s="511" t="s">
        <v>5</v>
      </c>
      <c r="D4616" s="78" t="s">
        <v>68978</v>
      </c>
    </row>
    <row r="4617" spans="1:4" ht="13.5">
      <c r="A4617" s="511" t="s">
        <v>29819</v>
      </c>
      <c r="B4617" s="511" t="s">
        <v>25191</v>
      </c>
      <c r="C4617" s="511" t="s">
        <v>5</v>
      </c>
      <c r="D4617" s="78" t="s">
        <v>61774</v>
      </c>
    </row>
    <row r="4618" spans="1:4" ht="13.5">
      <c r="A4618" s="511" t="s">
        <v>29820</v>
      </c>
      <c r="B4618" s="511" t="s">
        <v>25192</v>
      </c>
      <c r="C4618" s="511" t="s">
        <v>5</v>
      </c>
      <c r="D4618" s="78" t="s">
        <v>69570</v>
      </c>
    </row>
    <row r="4619" spans="1:4" ht="13.5">
      <c r="A4619" s="511" t="s">
        <v>29821</v>
      </c>
      <c r="B4619" s="511" t="s">
        <v>25193</v>
      </c>
      <c r="C4619" s="511" t="s">
        <v>5</v>
      </c>
      <c r="D4619" s="78" t="s">
        <v>69571</v>
      </c>
    </row>
    <row r="4620" spans="1:4" ht="13.5">
      <c r="A4620" s="511" t="s">
        <v>29822</v>
      </c>
      <c r="B4620" s="511" t="s">
        <v>25194</v>
      </c>
      <c r="C4620" s="511" t="s">
        <v>5</v>
      </c>
      <c r="D4620" s="78" t="s">
        <v>58079</v>
      </c>
    </row>
    <row r="4621" spans="1:4" ht="13.5">
      <c r="A4621" s="511" t="s">
        <v>29823</v>
      </c>
      <c r="B4621" s="511" t="s">
        <v>25195</v>
      </c>
      <c r="C4621" s="511" t="s">
        <v>5</v>
      </c>
      <c r="D4621" s="78" t="s">
        <v>69572</v>
      </c>
    </row>
    <row r="4622" spans="1:4" ht="13.5">
      <c r="A4622" s="511" t="s">
        <v>29824</v>
      </c>
      <c r="B4622" s="511" t="s">
        <v>25196</v>
      </c>
      <c r="C4622" s="511" t="s">
        <v>5</v>
      </c>
      <c r="D4622" s="78" t="s">
        <v>53003</v>
      </c>
    </row>
    <row r="4623" spans="1:4" ht="13.5">
      <c r="A4623" s="511" t="s">
        <v>29825</v>
      </c>
      <c r="B4623" s="511" t="s">
        <v>25197</v>
      </c>
      <c r="C4623" s="511" t="s">
        <v>5</v>
      </c>
      <c r="D4623" s="78" t="s">
        <v>66641</v>
      </c>
    </row>
    <row r="4624" spans="1:4" ht="13.5">
      <c r="A4624" s="511" t="s">
        <v>29826</v>
      </c>
      <c r="B4624" s="511" t="s">
        <v>25198</v>
      </c>
      <c r="C4624" s="511" t="s">
        <v>5</v>
      </c>
      <c r="D4624" s="78" t="s">
        <v>61059</v>
      </c>
    </row>
    <row r="4625" spans="1:4" ht="13.5">
      <c r="A4625" s="511" t="s">
        <v>29827</v>
      </c>
      <c r="B4625" s="511" t="s">
        <v>25199</v>
      </c>
      <c r="C4625" s="511" t="s">
        <v>5</v>
      </c>
      <c r="D4625" s="78" t="s">
        <v>69573</v>
      </c>
    </row>
    <row r="4626" spans="1:4" ht="13.5">
      <c r="A4626" s="511" t="s">
        <v>29828</v>
      </c>
      <c r="B4626" s="511" t="s">
        <v>25200</v>
      </c>
      <c r="C4626" s="511" t="s">
        <v>5</v>
      </c>
      <c r="D4626" s="78" t="s">
        <v>69574</v>
      </c>
    </row>
    <row r="4627" spans="1:4" ht="13.5">
      <c r="A4627" s="511" t="s">
        <v>29829</v>
      </c>
      <c r="B4627" s="511" t="s">
        <v>25201</v>
      </c>
      <c r="C4627" s="511" t="s">
        <v>5</v>
      </c>
      <c r="D4627" s="78" t="s">
        <v>69575</v>
      </c>
    </row>
    <row r="4628" spans="1:4" ht="13.5">
      <c r="A4628" s="511" t="s">
        <v>29830</v>
      </c>
      <c r="B4628" s="511" t="s">
        <v>25202</v>
      </c>
      <c r="C4628" s="511" t="s">
        <v>5</v>
      </c>
      <c r="D4628" s="78" t="s">
        <v>62103</v>
      </c>
    </row>
    <row r="4629" spans="1:4" ht="13.5">
      <c r="A4629" s="511" t="s">
        <v>29831</v>
      </c>
      <c r="B4629" s="511" t="s">
        <v>25203</v>
      </c>
      <c r="C4629" s="511" t="s">
        <v>5</v>
      </c>
      <c r="D4629" s="78" t="s">
        <v>69576</v>
      </c>
    </row>
    <row r="4630" spans="1:4" ht="13.5">
      <c r="A4630" s="511" t="s">
        <v>29832</v>
      </c>
      <c r="B4630" s="511" t="s">
        <v>25204</v>
      </c>
      <c r="C4630" s="511" t="s">
        <v>5</v>
      </c>
      <c r="D4630" s="78" t="s">
        <v>69577</v>
      </c>
    </row>
    <row r="4631" spans="1:4" ht="13.5">
      <c r="A4631" s="511" t="s">
        <v>29833</v>
      </c>
      <c r="B4631" s="511" t="s">
        <v>25205</v>
      </c>
      <c r="C4631" s="511" t="s">
        <v>5</v>
      </c>
      <c r="D4631" s="78" t="s">
        <v>63564</v>
      </c>
    </row>
    <row r="4632" spans="1:4" ht="13.5">
      <c r="A4632" s="511" t="s">
        <v>29834</v>
      </c>
      <c r="B4632" s="511" t="s">
        <v>25206</v>
      </c>
      <c r="C4632" s="511" t="s">
        <v>5</v>
      </c>
      <c r="D4632" s="78" t="s">
        <v>69578</v>
      </c>
    </row>
    <row r="4633" spans="1:4" ht="13.5">
      <c r="A4633" s="511" t="s">
        <v>29835</v>
      </c>
      <c r="B4633" s="511" t="s">
        <v>25207</v>
      </c>
      <c r="C4633" s="511" t="s">
        <v>5</v>
      </c>
      <c r="D4633" s="78" t="s">
        <v>64329</v>
      </c>
    </row>
    <row r="4634" spans="1:4" ht="13.5">
      <c r="A4634" s="511" t="s">
        <v>29836</v>
      </c>
      <c r="B4634" s="511" t="s">
        <v>25208</v>
      </c>
      <c r="C4634" s="511" t="s">
        <v>5</v>
      </c>
      <c r="D4634" s="78" t="s">
        <v>69579</v>
      </c>
    </row>
    <row r="4635" spans="1:4" ht="13.5">
      <c r="A4635" s="511" t="s">
        <v>29837</v>
      </c>
      <c r="B4635" s="511" t="s">
        <v>25209</v>
      </c>
      <c r="C4635" s="511" t="s">
        <v>5</v>
      </c>
      <c r="D4635" s="78" t="s">
        <v>55826</v>
      </c>
    </row>
    <row r="4636" spans="1:4" ht="13.5">
      <c r="A4636" s="511" t="s">
        <v>29838</v>
      </c>
      <c r="B4636" s="511" t="s">
        <v>25210</v>
      </c>
      <c r="C4636" s="511" t="s">
        <v>5</v>
      </c>
      <c r="D4636" s="78" t="s">
        <v>59102</v>
      </c>
    </row>
    <row r="4637" spans="1:4" ht="13.5">
      <c r="A4637" s="511" t="s">
        <v>29839</v>
      </c>
      <c r="B4637" s="511" t="s">
        <v>25211</v>
      </c>
      <c r="C4637" s="511" t="s">
        <v>5</v>
      </c>
      <c r="D4637" s="78" t="s">
        <v>63886</v>
      </c>
    </row>
    <row r="4638" spans="1:4" ht="13.5">
      <c r="A4638" s="511" t="s">
        <v>29840</v>
      </c>
      <c r="B4638" s="511" t="s">
        <v>25212</v>
      </c>
      <c r="C4638" s="511" t="s">
        <v>5</v>
      </c>
      <c r="D4638" s="78" t="s">
        <v>63390</v>
      </c>
    </row>
    <row r="4639" spans="1:4" ht="13.5">
      <c r="A4639" s="511" t="s">
        <v>29841</v>
      </c>
      <c r="B4639" s="511" t="s">
        <v>25213</v>
      </c>
      <c r="C4639" s="511" t="s">
        <v>5</v>
      </c>
      <c r="D4639" s="78" t="s">
        <v>63795</v>
      </c>
    </row>
    <row r="4640" spans="1:4" ht="13.5">
      <c r="A4640" s="511" t="s">
        <v>29842</v>
      </c>
      <c r="B4640" s="511" t="s">
        <v>25214</v>
      </c>
      <c r="C4640" s="511" t="s">
        <v>5</v>
      </c>
      <c r="D4640" s="78" t="s">
        <v>69497</v>
      </c>
    </row>
    <row r="4641" spans="1:4" ht="13.5">
      <c r="A4641" s="511" t="s">
        <v>29843</v>
      </c>
      <c r="B4641" s="511" t="s">
        <v>25215</v>
      </c>
      <c r="C4641" s="511" t="s">
        <v>5</v>
      </c>
      <c r="D4641" s="78" t="s">
        <v>56519</v>
      </c>
    </row>
    <row r="4642" spans="1:4" ht="13.5">
      <c r="A4642" s="511" t="s">
        <v>29844</v>
      </c>
      <c r="B4642" s="511" t="s">
        <v>25216</v>
      </c>
      <c r="C4642" s="511" t="s">
        <v>5</v>
      </c>
      <c r="D4642" s="78" t="s">
        <v>59873</v>
      </c>
    </row>
    <row r="4643" spans="1:4" ht="13.5">
      <c r="A4643" s="511" t="s">
        <v>29845</v>
      </c>
      <c r="B4643" s="511" t="s">
        <v>25217</v>
      </c>
      <c r="C4643" s="511" t="s">
        <v>5</v>
      </c>
      <c r="D4643" s="78" t="s">
        <v>69580</v>
      </c>
    </row>
    <row r="4644" spans="1:4" ht="13.5">
      <c r="A4644" s="511" t="s">
        <v>29846</v>
      </c>
      <c r="B4644" s="511" t="s">
        <v>25218</v>
      </c>
      <c r="C4644" s="511" t="s">
        <v>5</v>
      </c>
      <c r="D4644" s="78" t="s">
        <v>69581</v>
      </c>
    </row>
    <row r="4645" spans="1:4" ht="13.5">
      <c r="A4645" s="511" t="s">
        <v>29847</v>
      </c>
      <c r="B4645" s="511" t="s">
        <v>25219</v>
      </c>
      <c r="C4645" s="511" t="s">
        <v>5</v>
      </c>
      <c r="D4645" s="78" t="s">
        <v>69582</v>
      </c>
    </row>
    <row r="4646" spans="1:4" ht="13.5">
      <c r="A4646" s="511" t="s">
        <v>29848</v>
      </c>
      <c r="B4646" s="511" t="s">
        <v>25220</v>
      </c>
      <c r="C4646" s="511" t="s">
        <v>5</v>
      </c>
      <c r="D4646" s="78" t="s">
        <v>69583</v>
      </c>
    </row>
    <row r="4647" spans="1:4" ht="13.5">
      <c r="A4647" s="511" t="s">
        <v>29849</v>
      </c>
      <c r="B4647" s="511" t="s">
        <v>25221</v>
      </c>
      <c r="C4647" s="511" t="s">
        <v>5</v>
      </c>
      <c r="D4647" s="78" t="s">
        <v>56722</v>
      </c>
    </row>
    <row r="4648" spans="1:4" ht="13.5">
      <c r="A4648" s="511" t="s">
        <v>29850</v>
      </c>
      <c r="B4648" s="511" t="s">
        <v>25222</v>
      </c>
      <c r="C4648" s="511" t="s">
        <v>5</v>
      </c>
      <c r="D4648" s="78" t="s">
        <v>69584</v>
      </c>
    </row>
    <row r="4649" spans="1:4" ht="13.5">
      <c r="A4649" s="511" t="s">
        <v>29851</v>
      </c>
      <c r="B4649" s="511" t="s">
        <v>25223</v>
      </c>
      <c r="C4649" s="511" t="s">
        <v>5</v>
      </c>
      <c r="D4649" s="78" t="s">
        <v>69585</v>
      </c>
    </row>
    <row r="4650" spans="1:4" ht="13.5">
      <c r="A4650" s="511" t="s">
        <v>29852</v>
      </c>
      <c r="B4650" s="511" t="s">
        <v>25224</v>
      </c>
      <c r="C4650" s="511" t="s">
        <v>5</v>
      </c>
      <c r="D4650" s="78" t="s">
        <v>69586</v>
      </c>
    </row>
    <row r="4651" spans="1:4" ht="13.5">
      <c r="A4651" s="511" t="s">
        <v>29853</v>
      </c>
      <c r="B4651" s="511" t="s">
        <v>25225</v>
      </c>
      <c r="C4651" s="511" t="s">
        <v>5</v>
      </c>
      <c r="D4651" s="78" t="s">
        <v>69587</v>
      </c>
    </row>
    <row r="4652" spans="1:4" ht="13.5">
      <c r="A4652" s="511" t="s">
        <v>29854</v>
      </c>
      <c r="B4652" s="511" t="s">
        <v>25226</v>
      </c>
      <c r="C4652" s="511" t="s">
        <v>5</v>
      </c>
      <c r="D4652" s="78" t="s">
        <v>69588</v>
      </c>
    </row>
    <row r="4653" spans="1:4" ht="13.5">
      <c r="A4653" s="511" t="s">
        <v>29855</v>
      </c>
      <c r="B4653" s="511" t="s">
        <v>25227</v>
      </c>
      <c r="C4653" s="511" t="s">
        <v>5</v>
      </c>
      <c r="D4653" s="78" t="s">
        <v>66079</v>
      </c>
    </row>
    <row r="4654" spans="1:4" ht="13.5">
      <c r="A4654" s="511" t="s">
        <v>29856</v>
      </c>
      <c r="B4654" s="511" t="s">
        <v>25228</v>
      </c>
      <c r="C4654" s="511" t="s">
        <v>5</v>
      </c>
      <c r="D4654" s="78" t="s">
        <v>61424</v>
      </c>
    </row>
    <row r="4655" spans="1:4" ht="13.5">
      <c r="A4655" s="511" t="s">
        <v>29857</v>
      </c>
      <c r="B4655" s="511" t="s">
        <v>25229</v>
      </c>
      <c r="C4655" s="511" t="s">
        <v>5</v>
      </c>
      <c r="D4655" s="78" t="s">
        <v>69589</v>
      </c>
    </row>
    <row r="4656" spans="1:4" ht="13.5">
      <c r="A4656" s="511" t="s">
        <v>29858</v>
      </c>
      <c r="B4656" s="511" t="s">
        <v>25230</v>
      </c>
      <c r="C4656" s="511" t="s">
        <v>5</v>
      </c>
      <c r="D4656" s="78" t="s">
        <v>65717</v>
      </c>
    </row>
    <row r="4657" spans="1:4" ht="13.5">
      <c r="A4657" s="511" t="s">
        <v>29859</v>
      </c>
      <c r="B4657" s="511" t="s">
        <v>25231</v>
      </c>
      <c r="C4657" s="511" t="s">
        <v>5</v>
      </c>
      <c r="D4657" s="78" t="s">
        <v>69590</v>
      </c>
    </row>
    <row r="4658" spans="1:4" ht="13.5">
      <c r="A4658" s="511" t="s">
        <v>29860</v>
      </c>
      <c r="B4658" s="511" t="s">
        <v>53680</v>
      </c>
      <c r="C4658" s="511" t="s">
        <v>5</v>
      </c>
      <c r="D4658" s="78" t="s">
        <v>61826</v>
      </c>
    </row>
    <row r="4659" spans="1:4" ht="13.5">
      <c r="A4659" s="511" t="s">
        <v>29861</v>
      </c>
      <c r="B4659" s="511" t="s">
        <v>53681</v>
      </c>
      <c r="C4659" s="511" t="s">
        <v>5</v>
      </c>
      <c r="D4659" s="78" t="s">
        <v>69591</v>
      </c>
    </row>
    <row r="4660" spans="1:4" ht="13.5">
      <c r="A4660" s="511" t="s">
        <v>29862</v>
      </c>
      <c r="B4660" s="511" t="s">
        <v>53682</v>
      </c>
      <c r="C4660" s="511" t="s">
        <v>5</v>
      </c>
      <c r="D4660" s="78" t="s">
        <v>65114</v>
      </c>
    </row>
    <row r="4661" spans="1:4" ht="13.5">
      <c r="A4661" s="511" t="s">
        <v>29863</v>
      </c>
      <c r="B4661" s="511" t="s">
        <v>53683</v>
      </c>
      <c r="C4661" s="511" t="s">
        <v>5</v>
      </c>
      <c r="D4661" s="78" t="s">
        <v>56466</v>
      </c>
    </row>
    <row r="4662" spans="1:4" ht="13.5">
      <c r="A4662" s="511" t="s">
        <v>29864</v>
      </c>
      <c r="B4662" s="511" t="s">
        <v>53684</v>
      </c>
      <c r="C4662" s="511" t="s">
        <v>5</v>
      </c>
      <c r="D4662" s="78" t="s">
        <v>56290</v>
      </c>
    </row>
    <row r="4663" spans="1:4" ht="13.5">
      <c r="A4663" s="511" t="s">
        <v>29865</v>
      </c>
      <c r="B4663" s="511" t="s">
        <v>53685</v>
      </c>
      <c r="C4663" s="511" t="s">
        <v>5</v>
      </c>
      <c r="D4663" s="78" t="s">
        <v>61139</v>
      </c>
    </row>
    <row r="4664" spans="1:4" ht="13.5">
      <c r="A4664" s="511" t="s">
        <v>29866</v>
      </c>
      <c r="B4664" s="511" t="s">
        <v>53686</v>
      </c>
      <c r="C4664" s="511" t="s">
        <v>5</v>
      </c>
      <c r="D4664" s="78" t="s">
        <v>69592</v>
      </c>
    </row>
    <row r="4665" spans="1:4" ht="13.5">
      <c r="A4665" s="511" t="s">
        <v>29867</v>
      </c>
      <c r="B4665" s="511" t="s">
        <v>53687</v>
      </c>
      <c r="C4665" s="511" t="s">
        <v>5</v>
      </c>
      <c r="D4665" s="78" t="s">
        <v>64106</v>
      </c>
    </row>
    <row r="4666" spans="1:4" ht="13.5">
      <c r="A4666" s="511" t="s">
        <v>29868</v>
      </c>
      <c r="B4666" s="511" t="s">
        <v>53688</v>
      </c>
      <c r="C4666" s="511" t="s">
        <v>5</v>
      </c>
      <c r="D4666" s="78" t="s">
        <v>69593</v>
      </c>
    </row>
    <row r="4667" spans="1:4" ht="13.5">
      <c r="A4667" s="511" t="s">
        <v>29869</v>
      </c>
      <c r="B4667" s="511" t="s">
        <v>53689</v>
      </c>
      <c r="C4667" s="511" t="s">
        <v>5</v>
      </c>
      <c r="D4667" s="78" t="s">
        <v>64839</v>
      </c>
    </row>
    <row r="4668" spans="1:4" ht="13.5">
      <c r="A4668" s="511" t="s">
        <v>29870</v>
      </c>
      <c r="B4668" s="511" t="s">
        <v>53690</v>
      </c>
      <c r="C4668" s="511" t="s">
        <v>5</v>
      </c>
      <c r="D4668" s="78" t="s">
        <v>69594</v>
      </c>
    </row>
    <row r="4669" spans="1:4" ht="13.5">
      <c r="A4669" s="511" t="s">
        <v>29871</v>
      </c>
      <c r="B4669" s="511" t="s">
        <v>53691</v>
      </c>
      <c r="C4669" s="511" t="s">
        <v>5</v>
      </c>
      <c r="D4669" s="78" t="s">
        <v>69595</v>
      </c>
    </row>
    <row r="4670" spans="1:4" ht="13.5">
      <c r="A4670" s="511" t="s">
        <v>29872</v>
      </c>
      <c r="B4670" s="511" t="s">
        <v>53692</v>
      </c>
      <c r="C4670" s="511" t="s">
        <v>5</v>
      </c>
      <c r="D4670" s="78" t="s">
        <v>69596</v>
      </c>
    </row>
    <row r="4671" spans="1:4" ht="13.5">
      <c r="A4671" s="511" t="s">
        <v>29873</v>
      </c>
      <c r="B4671" s="511" t="s">
        <v>53693</v>
      </c>
      <c r="C4671" s="511" t="s">
        <v>5</v>
      </c>
      <c r="D4671" s="78" t="s">
        <v>69597</v>
      </c>
    </row>
    <row r="4672" spans="1:4" ht="13.5">
      <c r="A4672" s="511" t="s">
        <v>29874</v>
      </c>
      <c r="B4672" s="511" t="s">
        <v>53694</v>
      </c>
      <c r="C4672" s="511" t="s">
        <v>5</v>
      </c>
      <c r="D4672" s="78" t="s">
        <v>69598</v>
      </c>
    </row>
    <row r="4673" spans="1:4" ht="13.5">
      <c r="A4673" s="511" t="s">
        <v>29875</v>
      </c>
      <c r="B4673" s="511" t="s">
        <v>53695</v>
      </c>
      <c r="C4673" s="511" t="s">
        <v>5</v>
      </c>
      <c r="D4673" s="78" t="s">
        <v>69598</v>
      </c>
    </row>
    <row r="4674" spans="1:4" ht="13.5">
      <c r="A4674" s="511" t="s">
        <v>29876</v>
      </c>
      <c r="B4674" s="511" t="s">
        <v>53696</v>
      </c>
      <c r="C4674" s="511" t="s">
        <v>5</v>
      </c>
      <c r="D4674" s="78" t="s">
        <v>69599</v>
      </c>
    </row>
    <row r="4675" spans="1:4" ht="13.5">
      <c r="A4675" s="511" t="s">
        <v>29877</v>
      </c>
      <c r="B4675" s="511" t="s">
        <v>53697</v>
      </c>
      <c r="C4675" s="511" t="s">
        <v>5</v>
      </c>
      <c r="D4675" s="78" t="s">
        <v>69600</v>
      </c>
    </row>
    <row r="4676" spans="1:4" ht="13.5">
      <c r="A4676" s="511" t="s">
        <v>29878</v>
      </c>
      <c r="B4676" s="511" t="s">
        <v>53698</v>
      </c>
      <c r="C4676" s="511" t="s">
        <v>5</v>
      </c>
      <c r="D4676" s="78" t="s">
        <v>68047</v>
      </c>
    </row>
    <row r="4677" spans="1:4" ht="13.5">
      <c r="A4677" s="511" t="s">
        <v>29879</v>
      </c>
      <c r="B4677" s="511" t="s">
        <v>53699</v>
      </c>
      <c r="C4677" s="511" t="s">
        <v>5</v>
      </c>
      <c r="D4677" s="78" t="s">
        <v>69601</v>
      </c>
    </row>
    <row r="4678" spans="1:4" ht="13.5">
      <c r="A4678" s="511" t="s">
        <v>29880</v>
      </c>
      <c r="B4678" s="511" t="s">
        <v>53700</v>
      </c>
      <c r="C4678" s="511" t="s">
        <v>5</v>
      </c>
      <c r="D4678" s="78" t="s">
        <v>69602</v>
      </c>
    </row>
    <row r="4679" spans="1:4" ht="13.5">
      <c r="A4679" s="511" t="s">
        <v>29881</v>
      </c>
      <c r="B4679" s="511" t="s">
        <v>53701</v>
      </c>
      <c r="C4679" s="511" t="s">
        <v>5</v>
      </c>
      <c r="D4679" s="78" t="s">
        <v>69603</v>
      </c>
    </row>
    <row r="4680" spans="1:4" ht="13.5">
      <c r="A4680" s="511" t="s">
        <v>29882</v>
      </c>
      <c r="B4680" s="511" t="s">
        <v>53702</v>
      </c>
      <c r="C4680" s="511" t="s">
        <v>5</v>
      </c>
      <c r="D4680" s="78" t="s">
        <v>69604</v>
      </c>
    </row>
    <row r="4681" spans="1:4" ht="13.5">
      <c r="A4681" s="511" t="s">
        <v>29883</v>
      </c>
      <c r="B4681" s="511" t="s">
        <v>53703</v>
      </c>
      <c r="C4681" s="511" t="s">
        <v>5</v>
      </c>
      <c r="D4681" s="78" t="s">
        <v>69605</v>
      </c>
    </row>
    <row r="4682" spans="1:4" ht="13.5">
      <c r="A4682" s="511" t="s">
        <v>29884</v>
      </c>
      <c r="B4682" s="511" t="s">
        <v>53704</v>
      </c>
      <c r="C4682" s="511" t="s">
        <v>5</v>
      </c>
      <c r="D4682" s="78" t="s">
        <v>69606</v>
      </c>
    </row>
    <row r="4683" spans="1:4" ht="13.5">
      <c r="A4683" s="511" t="s">
        <v>29885</v>
      </c>
      <c r="B4683" s="511" t="s">
        <v>53705</v>
      </c>
      <c r="C4683" s="511" t="s">
        <v>5</v>
      </c>
      <c r="D4683" s="78" t="s">
        <v>69607</v>
      </c>
    </row>
    <row r="4684" spans="1:4" ht="13.5">
      <c r="A4684" s="511" t="s">
        <v>29886</v>
      </c>
      <c r="B4684" s="511" t="s">
        <v>53706</v>
      </c>
      <c r="C4684" s="511" t="s">
        <v>5</v>
      </c>
      <c r="D4684" s="78" t="s">
        <v>69608</v>
      </c>
    </row>
    <row r="4685" spans="1:4" ht="13.5">
      <c r="A4685" s="511" t="s">
        <v>29887</v>
      </c>
      <c r="B4685" s="511" t="s">
        <v>53707</v>
      </c>
      <c r="C4685" s="511" t="s">
        <v>5</v>
      </c>
      <c r="D4685" s="78" t="s">
        <v>69285</v>
      </c>
    </row>
    <row r="4686" spans="1:4" ht="13.5">
      <c r="A4686" s="511" t="s">
        <v>29888</v>
      </c>
      <c r="B4686" s="511" t="s">
        <v>53708</v>
      </c>
      <c r="C4686" s="511" t="s">
        <v>5</v>
      </c>
      <c r="D4686" s="78" t="s">
        <v>69609</v>
      </c>
    </row>
    <row r="4687" spans="1:4" ht="13.5">
      <c r="A4687" s="511" t="s">
        <v>29889</v>
      </c>
      <c r="B4687" s="511" t="s">
        <v>53710</v>
      </c>
      <c r="C4687" s="511" t="s">
        <v>5</v>
      </c>
      <c r="D4687" s="78" t="s">
        <v>61264</v>
      </c>
    </row>
    <row r="4688" spans="1:4" ht="13.5">
      <c r="A4688" s="511" t="s">
        <v>29890</v>
      </c>
      <c r="B4688" s="511" t="s">
        <v>53711</v>
      </c>
      <c r="C4688" s="511" t="s">
        <v>5</v>
      </c>
      <c r="D4688" s="78" t="s">
        <v>69610</v>
      </c>
    </row>
    <row r="4689" spans="1:4" ht="13.5">
      <c r="A4689" s="511" t="s">
        <v>29891</v>
      </c>
      <c r="B4689" s="511" t="s">
        <v>53712</v>
      </c>
      <c r="C4689" s="511" t="s">
        <v>5</v>
      </c>
      <c r="D4689" s="78" t="s">
        <v>56996</v>
      </c>
    </row>
    <row r="4690" spans="1:4" ht="13.5">
      <c r="A4690" s="511" t="s">
        <v>29892</v>
      </c>
      <c r="B4690" s="511" t="s">
        <v>53713</v>
      </c>
      <c r="C4690" s="511" t="s">
        <v>5</v>
      </c>
      <c r="D4690" s="78" t="s">
        <v>62158</v>
      </c>
    </row>
    <row r="4691" spans="1:4" ht="13.5">
      <c r="A4691" s="511" t="s">
        <v>29893</v>
      </c>
      <c r="B4691" s="511" t="s">
        <v>53714</v>
      </c>
      <c r="C4691" s="511" t="s">
        <v>5</v>
      </c>
      <c r="D4691" s="78" t="s">
        <v>69611</v>
      </c>
    </row>
    <row r="4692" spans="1:4" ht="13.5">
      <c r="A4692" s="511" t="s">
        <v>29894</v>
      </c>
      <c r="B4692" s="511" t="s">
        <v>53715</v>
      </c>
      <c r="C4692" s="511" t="s">
        <v>5</v>
      </c>
      <c r="D4692" s="78" t="s">
        <v>69612</v>
      </c>
    </row>
    <row r="4693" spans="1:4" ht="13.5">
      <c r="A4693" s="511" t="s">
        <v>29895</v>
      </c>
      <c r="B4693" s="511" t="s">
        <v>53716</v>
      </c>
      <c r="C4693" s="511" t="s">
        <v>5</v>
      </c>
      <c r="D4693" s="78" t="s">
        <v>69613</v>
      </c>
    </row>
    <row r="4694" spans="1:4" ht="13.5">
      <c r="A4694" s="511" t="s">
        <v>29896</v>
      </c>
      <c r="B4694" s="511" t="s">
        <v>53717</v>
      </c>
      <c r="C4694" s="511" t="s">
        <v>5</v>
      </c>
      <c r="D4694" s="78" t="s">
        <v>69614</v>
      </c>
    </row>
    <row r="4695" spans="1:4" ht="13.5">
      <c r="A4695" s="511" t="s">
        <v>29897</v>
      </c>
      <c r="B4695" s="511" t="s">
        <v>53718</v>
      </c>
      <c r="C4695" s="511" t="s">
        <v>5</v>
      </c>
      <c r="D4695" s="78" t="s">
        <v>69615</v>
      </c>
    </row>
    <row r="4696" spans="1:4" ht="13.5">
      <c r="A4696" s="511" t="s">
        <v>29898</v>
      </c>
      <c r="B4696" s="511" t="s">
        <v>53719</v>
      </c>
      <c r="C4696" s="511" t="s">
        <v>5</v>
      </c>
      <c r="D4696" s="78" t="s">
        <v>69616</v>
      </c>
    </row>
    <row r="4697" spans="1:4" ht="13.5">
      <c r="A4697" s="511" t="s">
        <v>29899</v>
      </c>
      <c r="B4697" s="511" t="s">
        <v>53720</v>
      </c>
      <c r="C4697" s="511" t="s">
        <v>5</v>
      </c>
      <c r="D4697" s="78" t="s">
        <v>69617</v>
      </c>
    </row>
    <row r="4698" spans="1:4" ht="13.5">
      <c r="A4698" s="511" t="s">
        <v>29900</v>
      </c>
      <c r="B4698" s="511" t="s">
        <v>53721</v>
      </c>
      <c r="C4698" s="511" t="s">
        <v>5</v>
      </c>
      <c r="D4698" s="78" t="s">
        <v>69617</v>
      </c>
    </row>
    <row r="4699" spans="1:4" ht="13.5">
      <c r="A4699" s="511" t="s">
        <v>29901</v>
      </c>
      <c r="B4699" s="511" t="s">
        <v>53722</v>
      </c>
      <c r="C4699" s="511" t="s">
        <v>5</v>
      </c>
      <c r="D4699" s="78" t="s">
        <v>69618</v>
      </c>
    </row>
    <row r="4700" spans="1:4" ht="13.5">
      <c r="A4700" s="511" t="s">
        <v>29902</v>
      </c>
      <c r="B4700" s="511" t="s">
        <v>53723</v>
      </c>
      <c r="C4700" s="511" t="s">
        <v>5</v>
      </c>
      <c r="D4700" s="78" t="s">
        <v>69618</v>
      </c>
    </row>
    <row r="4701" spans="1:4" ht="13.5">
      <c r="A4701" s="511" t="s">
        <v>29903</v>
      </c>
      <c r="B4701" s="511" t="s">
        <v>53724</v>
      </c>
      <c r="C4701" s="511" t="s">
        <v>5</v>
      </c>
      <c r="D4701" s="78" t="s">
        <v>69619</v>
      </c>
    </row>
    <row r="4702" spans="1:4" ht="13.5">
      <c r="A4702" s="511" t="s">
        <v>29904</v>
      </c>
      <c r="B4702" s="511" t="s">
        <v>53725</v>
      </c>
      <c r="C4702" s="511" t="s">
        <v>5</v>
      </c>
      <c r="D4702" s="78" t="s">
        <v>69619</v>
      </c>
    </row>
    <row r="4703" spans="1:4" ht="13.5">
      <c r="A4703" s="511" t="s">
        <v>29905</v>
      </c>
      <c r="B4703" s="511" t="s">
        <v>53726</v>
      </c>
      <c r="C4703" s="511" t="s">
        <v>5</v>
      </c>
      <c r="D4703" s="78" t="s">
        <v>69620</v>
      </c>
    </row>
    <row r="4704" spans="1:4" ht="13.5">
      <c r="A4704" s="511" t="s">
        <v>29906</v>
      </c>
      <c r="B4704" s="511" t="s">
        <v>53727</v>
      </c>
      <c r="C4704" s="511" t="s">
        <v>5</v>
      </c>
      <c r="D4704" s="78" t="s">
        <v>69621</v>
      </c>
    </row>
    <row r="4705" spans="1:4" ht="13.5">
      <c r="A4705" s="511" t="s">
        <v>29907</v>
      </c>
      <c r="B4705" s="511" t="s">
        <v>53728</v>
      </c>
      <c r="C4705" s="511" t="s">
        <v>5</v>
      </c>
      <c r="D4705" s="78" t="s">
        <v>69622</v>
      </c>
    </row>
    <row r="4706" spans="1:4" ht="13.5">
      <c r="A4706" s="511" t="s">
        <v>29908</v>
      </c>
      <c r="B4706" s="511" t="s">
        <v>53729</v>
      </c>
      <c r="C4706" s="511" t="s">
        <v>5</v>
      </c>
      <c r="D4706" s="78" t="s">
        <v>69623</v>
      </c>
    </row>
    <row r="4707" spans="1:4" ht="13.5">
      <c r="A4707" s="511" t="s">
        <v>29909</v>
      </c>
      <c r="B4707" s="511" t="s">
        <v>53730</v>
      </c>
      <c r="C4707" s="511" t="s">
        <v>5</v>
      </c>
      <c r="D4707" s="78" t="s">
        <v>69624</v>
      </c>
    </row>
    <row r="4708" spans="1:4" ht="13.5">
      <c r="A4708" s="511" t="s">
        <v>29910</v>
      </c>
      <c r="B4708" s="511" t="s">
        <v>53731</v>
      </c>
      <c r="C4708" s="511" t="s">
        <v>5</v>
      </c>
      <c r="D4708" s="78" t="s">
        <v>69625</v>
      </c>
    </row>
    <row r="4709" spans="1:4" ht="13.5">
      <c r="A4709" s="511" t="s">
        <v>29911</v>
      </c>
      <c r="B4709" s="511" t="s">
        <v>53732</v>
      </c>
      <c r="C4709" s="511" t="s">
        <v>5</v>
      </c>
      <c r="D4709" s="78" t="s">
        <v>69626</v>
      </c>
    </row>
    <row r="4710" spans="1:4" ht="13.5">
      <c r="A4710" s="511" t="s">
        <v>29912</v>
      </c>
      <c r="B4710" s="511" t="s">
        <v>53733</v>
      </c>
      <c r="C4710" s="511" t="s">
        <v>5</v>
      </c>
      <c r="D4710" s="78" t="s">
        <v>69627</v>
      </c>
    </row>
    <row r="4711" spans="1:4" ht="13.5">
      <c r="A4711" s="511" t="s">
        <v>29913</v>
      </c>
      <c r="B4711" s="511" t="s">
        <v>53734</v>
      </c>
      <c r="C4711" s="511" t="s">
        <v>5</v>
      </c>
      <c r="D4711" s="78" t="s">
        <v>56446</v>
      </c>
    </row>
    <row r="4712" spans="1:4" ht="13.5">
      <c r="A4712" s="511" t="s">
        <v>29914</v>
      </c>
      <c r="B4712" s="511" t="s">
        <v>53735</v>
      </c>
      <c r="C4712" s="511" t="s">
        <v>5</v>
      </c>
      <c r="D4712" s="78" t="s">
        <v>69628</v>
      </c>
    </row>
    <row r="4713" spans="1:4" ht="13.5">
      <c r="A4713" s="511" t="s">
        <v>29915</v>
      </c>
      <c r="B4713" s="511" t="s">
        <v>53736</v>
      </c>
      <c r="C4713" s="511" t="s">
        <v>5</v>
      </c>
      <c r="D4713" s="78" t="s">
        <v>69629</v>
      </c>
    </row>
    <row r="4714" spans="1:4" ht="13.5">
      <c r="A4714" s="511" t="s">
        <v>29916</v>
      </c>
      <c r="B4714" s="511" t="s">
        <v>53737</v>
      </c>
      <c r="C4714" s="511" t="s">
        <v>5</v>
      </c>
      <c r="D4714" s="78" t="s">
        <v>69630</v>
      </c>
    </row>
    <row r="4715" spans="1:4" ht="13.5">
      <c r="A4715" s="511" t="s">
        <v>29917</v>
      </c>
      <c r="B4715" s="511" t="s">
        <v>53738</v>
      </c>
      <c r="C4715" s="511" t="s">
        <v>5</v>
      </c>
      <c r="D4715" s="78" t="s">
        <v>52283</v>
      </c>
    </row>
    <row r="4716" spans="1:4" ht="13.5">
      <c r="A4716" s="511" t="s">
        <v>29918</v>
      </c>
      <c r="B4716" s="511" t="s">
        <v>53739</v>
      </c>
      <c r="C4716" s="511" t="s">
        <v>5</v>
      </c>
      <c r="D4716" s="78" t="s">
        <v>62529</v>
      </c>
    </row>
    <row r="4717" spans="1:4" ht="13.5">
      <c r="A4717" s="511" t="s">
        <v>29919</v>
      </c>
      <c r="B4717" s="511" t="s">
        <v>53740</v>
      </c>
      <c r="C4717" s="511" t="s">
        <v>5</v>
      </c>
      <c r="D4717" s="78" t="s">
        <v>69170</v>
      </c>
    </row>
    <row r="4718" spans="1:4" ht="13.5">
      <c r="A4718" s="511" t="s">
        <v>29920</v>
      </c>
      <c r="B4718" s="511" t="s">
        <v>53741</v>
      </c>
      <c r="C4718" s="511" t="s">
        <v>5</v>
      </c>
      <c r="D4718" s="78" t="s">
        <v>69631</v>
      </c>
    </row>
    <row r="4719" spans="1:4" ht="13.5">
      <c r="A4719" s="511" t="s">
        <v>29921</v>
      </c>
      <c r="B4719" s="511" t="s">
        <v>53742</v>
      </c>
      <c r="C4719" s="511" t="s">
        <v>5</v>
      </c>
      <c r="D4719" s="78" t="s">
        <v>69632</v>
      </c>
    </row>
    <row r="4720" spans="1:4" ht="13.5">
      <c r="A4720" s="511" t="s">
        <v>29922</v>
      </c>
      <c r="B4720" s="511" t="s">
        <v>53743</v>
      </c>
      <c r="C4720" s="511" t="s">
        <v>5</v>
      </c>
      <c r="D4720" s="78" t="s">
        <v>62643</v>
      </c>
    </row>
    <row r="4721" spans="1:4" ht="13.5">
      <c r="A4721" s="511" t="s">
        <v>29923</v>
      </c>
      <c r="B4721" s="511" t="s">
        <v>53744</v>
      </c>
      <c r="C4721" s="511" t="s">
        <v>5</v>
      </c>
      <c r="D4721" s="78" t="s">
        <v>56287</v>
      </c>
    </row>
    <row r="4722" spans="1:4" ht="13.5">
      <c r="A4722" s="511" t="s">
        <v>29924</v>
      </c>
      <c r="B4722" s="511" t="s">
        <v>53745</v>
      </c>
      <c r="C4722" s="511" t="s">
        <v>5</v>
      </c>
      <c r="D4722" s="78" t="s">
        <v>69633</v>
      </c>
    </row>
    <row r="4723" spans="1:4" ht="13.5">
      <c r="A4723" s="511" t="s">
        <v>29925</v>
      </c>
      <c r="B4723" s="511" t="s">
        <v>53746</v>
      </c>
      <c r="C4723" s="511" t="s">
        <v>5</v>
      </c>
      <c r="D4723" s="78" t="s">
        <v>69634</v>
      </c>
    </row>
    <row r="4724" spans="1:4" ht="13.5">
      <c r="A4724" s="511" t="s">
        <v>29926</v>
      </c>
      <c r="B4724" s="511" t="s">
        <v>53747</v>
      </c>
      <c r="C4724" s="511" t="s">
        <v>5</v>
      </c>
      <c r="D4724" s="78" t="s">
        <v>69635</v>
      </c>
    </row>
    <row r="4725" spans="1:4" ht="13.5">
      <c r="A4725" s="511" t="s">
        <v>29927</v>
      </c>
      <c r="B4725" s="511" t="s">
        <v>53748</v>
      </c>
      <c r="C4725" s="511" t="s">
        <v>5</v>
      </c>
      <c r="D4725" s="78" t="s">
        <v>69636</v>
      </c>
    </row>
    <row r="4726" spans="1:4" ht="13.5">
      <c r="A4726" s="511" t="s">
        <v>29928</v>
      </c>
      <c r="B4726" s="511" t="s">
        <v>53749</v>
      </c>
      <c r="C4726" s="511" t="s">
        <v>5</v>
      </c>
      <c r="D4726" s="78" t="s">
        <v>69637</v>
      </c>
    </row>
    <row r="4727" spans="1:4" ht="13.5">
      <c r="A4727" s="511" t="s">
        <v>29929</v>
      </c>
      <c r="B4727" s="511" t="s">
        <v>53750</v>
      </c>
      <c r="C4727" s="511" t="s">
        <v>5</v>
      </c>
      <c r="D4727" s="78" t="s">
        <v>59213</v>
      </c>
    </row>
    <row r="4728" spans="1:4" ht="13.5">
      <c r="A4728" s="511" t="s">
        <v>29930</v>
      </c>
      <c r="B4728" s="511" t="s">
        <v>53751</v>
      </c>
      <c r="C4728" s="511" t="s">
        <v>5</v>
      </c>
      <c r="D4728" s="78" t="s">
        <v>59213</v>
      </c>
    </row>
    <row r="4729" spans="1:4" ht="13.5">
      <c r="A4729" s="511" t="s">
        <v>29931</v>
      </c>
      <c r="B4729" s="511" t="s">
        <v>53752</v>
      </c>
      <c r="C4729" s="511" t="s">
        <v>5</v>
      </c>
      <c r="D4729" s="78" t="s">
        <v>69638</v>
      </c>
    </row>
    <row r="4730" spans="1:4" ht="13.5">
      <c r="A4730" s="511" t="s">
        <v>29932</v>
      </c>
      <c r="B4730" s="511" t="s">
        <v>53753</v>
      </c>
      <c r="C4730" s="511" t="s">
        <v>5</v>
      </c>
      <c r="D4730" s="78" t="s">
        <v>69638</v>
      </c>
    </row>
    <row r="4731" spans="1:4" ht="13.5">
      <c r="A4731" s="511" t="s">
        <v>29933</v>
      </c>
      <c r="B4731" s="511" t="s">
        <v>53754</v>
      </c>
      <c r="C4731" s="511" t="s">
        <v>5</v>
      </c>
      <c r="D4731" s="78" t="s">
        <v>57669</v>
      </c>
    </row>
    <row r="4732" spans="1:4" ht="13.5">
      <c r="A4732" s="511" t="s">
        <v>29934</v>
      </c>
      <c r="B4732" s="511" t="s">
        <v>53755</v>
      </c>
      <c r="C4732" s="511" t="s">
        <v>5</v>
      </c>
      <c r="D4732" s="78" t="s">
        <v>57669</v>
      </c>
    </row>
    <row r="4733" spans="1:4" ht="13.5">
      <c r="A4733" s="511" t="s">
        <v>29935</v>
      </c>
      <c r="B4733" s="511" t="s">
        <v>53756</v>
      </c>
      <c r="C4733" s="511" t="s">
        <v>5</v>
      </c>
      <c r="D4733" s="78" t="s">
        <v>69639</v>
      </c>
    </row>
    <row r="4734" spans="1:4" ht="13.5">
      <c r="A4734" s="511" t="s">
        <v>29936</v>
      </c>
      <c r="B4734" s="511" t="s">
        <v>53757</v>
      </c>
      <c r="C4734" s="511" t="s">
        <v>5</v>
      </c>
      <c r="D4734" s="78" t="s">
        <v>69640</v>
      </c>
    </row>
    <row r="4735" spans="1:4" ht="13.5">
      <c r="A4735" s="511" t="s">
        <v>29937</v>
      </c>
      <c r="B4735" s="511" t="s">
        <v>53758</v>
      </c>
      <c r="C4735" s="511" t="s">
        <v>5</v>
      </c>
      <c r="D4735" s="78" t="s">
        <v>69641</v>
      </c>
    </row>
    <row r="4736" spans="1:4" ht="13.5">
      <c r="A4736" s="511" t="s">
        <v>29938</v>
      </c>
      <c r="B4736" s="511" t="s">
        <v>53759</v>
      </c>
      <c r="C4736" s="511" t="s">
        <v>5</v>
      </c>
      <c r="D4736" s="78" t="s">
        <v>69642</v>
      </c>
    </row>
    <row r="4737" spans="1:4" ht="13.5">
      <c r="A4737" s="511" t="s">
        <v>29939</v>
      </c>
      <c r="B4737" s="511" t="s">
        <v>53760</v>
      </c>
      <c r="C4737" s="511" t="s">
        <v>5</v>
      </c>
      <c r="D4737" s="78" t="s">
        <v>69643</v>
      </c>
    </row>
    <row r="4738" spans="1:4" ht="13.5">
      <c r="A4738" s="511" t="s">
        <v>29940</v>
      </c>
      <c r="B4738" s="511" t="s">
        <v>53761</v>
      </c>
      <c r="C4738" s="511" t="s">
        <v>5</v>
      </c>
      <c r="D4738" s="78" t="s">
        <v>69644</v>
      </c>
    </row>
    <row r="4739" spans="1:4" ht="13.5">
      <c r="A4739" s="511" t="s">
        <v>29941</v>
      </c>
      <c r="B4739" s="511" t="s">
        <v>53762</v>
      </c>
      <c r="C4739" s="511" t="s">
        <v>5</v>
      </c>
      <c r="D4739" s="78" t="s">
        <v>63786</v>
      </c>
    </row>
    <row r="4740" spans="1:4" ht="13.5">
      <c r="A4740" s="511" t="s">
        <v>29942</v>
      </c>
      <c r="B4740" s="511" t="s">
        <v>53763</v>
      </c>
      <c r="C4740" s="511" t="s">
        <v>5</v>
      </c>
      <c r="D4740" s="78" t="s">
        <v>69645</v>
      </c>
    </row>
    <row r="4741" spans="1:4" ht="13.5">
      <c r="A4741" s="511" t="s">
        <v>29943</v>
      </c>
      <c r="B4741" s="511" t="s">
        <v>53764</v>
      </c>
      <c r="C4741" s="511" t="s">
        <v>5</v>
      </c>
      <c r="D4741" s="78" t="s">
        <v>69646</v>
      </c>
    </row>
    <row r="4742" spans="1:4" ht="13.5">
      <c r="A4742" s="511" t="s">
        <v>29944</v>
      </c>
      <c r="B4742" s="511" t="s">
        <v>53765</v>
      </c>
      <c r="C4742" s="511" t="s">
        <v>5</v>
      </c>
      <c r="D4742" s="78" t="s">
        <v>69647</v>
      </c>
    </row>
    <row r="4743" spans="1:4" ht="13.5">
      <c r="A4743" s="511" t="s">
        <v>29945</v>
      </c>
      <c r="B4743" s="511" t="s">
        <v>53766</v>
      </c>
      <c r="C4743" s="511" t="s">
        <v>5</v>
      </c>
      <c r="D4743" s="78" t="s">
        <v>69648</v>
      </c>
    </row>
    <row r="4744" spans="1:4" ht="13.5">
      <c r="A4744" s="511" t="s">
        <v>29946</v>
      </c>
      <c r="B4744" s="511" t="s">
        <v>53767</v>
      </c>
      <c r="C4744" s="511" t="s">
        <v>5</v>
      </c>
      <c r="D4744" s="78" t="s">
        <v>69649</v>
      </c>
    </row>
    <row r="4745" spans="1:4" ht="13.5">
      <c r="A4745" s="511" t="s">
        <v>29947</v>
      </c>
      <c r="B4745" s="511" t="s">
        <v>53768</v>
      </c>
      <c r="C4745" s="511" t="s">
        <v>5</v>
      </c>
      <c r="D4745" s="78" t="s">
        <v>63866</v>
      </c>
    </row>
    <row r="4746" spans="1:4" ht="13.5">
      <c r="A4746" s="511" t="s">
        <v>29948</v>
      </c>
      <c r="B4746" s="511" t="s">
        <v>53769</v>
      </c>
      <c r="C4746" s="511" t="s">
        <v>5</v>
      </c>
      <c r="D4746" s="78" t="s">
        <v>62122</v>
      </c>
    </row>
    <row r="4747" spans="1:4" ht="13.5">
      <c r="A4747" s="511" t="s">
        <v>29949</v>
      </c>
      <c r="B4747" s="511" t="s">
        <v>53770</v>
      </c>
      <c r="C4747" s="511" t="s">
        <v>5</v>
      </c>
      <c r="D4747" s="78" t="s">
        <v>59105</v>
      </c>
    </row>
    <row r="4748" spans="1:4" ht="13.5">
      <c r="A4748" s="511" t="s">
        <v>29950</v>
      </c>
      <c r="B4748" s="511" t="s">
        <v>53772</v>
      </c>
      <c r="C4748" s="511" t="s">
        <v>5</v>
      </c>
      <c r="D4748" s="78" t="s">
        <v>69650</v>
      </c>
    </row>
    <row r="4749" spans="1:4" ht="13.5">
      <c r="A4749" s="511" t="s">
        <v>29951</v>
      </c>
      <c r="B4749" s="511" t="s">
        <v>53774</v>
      </c>
      <c r="C4749" s="511" t="s">
        <v>5</v>
      </c>
      <c r="D4749" s="78" t="s">
        <v>69651</v>
      </c>
    </row>
    <row r="4750" spans="1:4" ht="13.5">
      <c r="A4750" s="511" t="s">
        <v>29952</v>
      </c>
      <c r="B4750" s="511" t="s">
        <v>53775</v>
      </c>
      <c r="C4750" s="511" t="s">
        <v>5</v>
      </c>
      <c r="D4750" s="78" t="s">
        <v>66754</v>
      </c>
    </row>
    <row r="4751" spans="1:4" ht="13.5">
      <c r="A4751" s="511" t="s">
        <v>29953</v>
      </c>
      <c r="B4751" s="511" t="s">
        <v>53776</v>
      </c>
      <c r="C4751" s="511" t="s">
        <v>5</v>
      </c>
      <c r="D4751" s="78" t="s">
        <v>66754</v>
      </c>
    </row>
    <row r="4752" spans="1:4" ht="13.5">
      <c r="A4752" s="511" t="s">
        <v>29954</v>
      </c>
      <c r="B4752" s="511" t="s">
        <v>53777</v>
      </c>
      <c r="C4752" s="511" t="s">
        <v>5</v>
      </c>
      <c r="D4752" s="78" t="s">
        <v>69652</v>
      </c>
    </row>
    <row r="4753" spans="1:4" ht="13.5">
      <c r="A4753" s="511" t="s">
        <v>29955</v>
      </c>
      <c r="B4753" s="511" t="s">
        <v>53778</v>
      </c>
      <c r="C4753" s="511" t="s">
        <v>5</v>
      </c>
      <c r="D4753" s="78" t="s">
        <v>69652</v>
      </c>
    </row>
    <row r="4754" spans="1:4" ht="13.5">
      <c r="A4754" s="511" t="s">
        <v>29956</v>
      </c>
      <c r="B4754" s="511" t="s">
        <v>53779</v>
      </c>
      <c r="C4754" s="511" t="s">
        <v>5</v>
      </c>
      <c r="D4754" s="78" t="s">
        <v>69653</v>
      </c>
    </row>
    <row r="4755" spans="1:4" ht="13.5">
      <c r="A4755" s="511" t="s">
        <v>29957</v>
      </c>
      <c r="B4755" s="511" t="s">
        <v>53780</v>
      </c>
      <c r="C4755" s="511" t="s">
        <v>5</v>
      </c>
      <c r="D4755" s="78" t="s">
        <v>69653</v>
      </c>
    </row>
    <row r="4756" spans="1:4" ht="13.5">
      <c r="A4756" s="511" t="s">
        <v>29958</v>
      </c>
      <c r="B4756" s="511" t="s">
        <v>53781</v>
      </c>
      <c r="C4756" s="511" t="s">
        <v>5</v>
      </c>
      <c r="D4756" s="78" t="s">
        <v>58908</v>
      </c>
    </row>
    <row r="4757" spans="1:4" ht="13.5">
      <c r="A4757" s="511" t="s">
        <v>29959</v>
      </c>
      <c r="B4757" s="511" t="s">
        <v>53782</v>
      </c>
      <c r="C4757" s="511" t="s">
        <v>5</v>
      </c>
      <c r="D4757" s="78" t="s">
        <v>69654</v>
      </c>
    </row>
    <row r="4758" spans="1:4" ht="13.5">
      <c r="A4758" s="511" t="s">
        <v>29960</v>
      </c>
      <c r="B4758" s="511" t="s">
        <v>53783</v>
      </c>
      <c r="C4758" s="511" t="s">
        <v>5</v>
      </c>
      <c r="D4758" s="78" t="s">
        <v>69655</v>
      </c>
    </row>
    <row r="4759" spans="1:4" ht="13.5">
      <c r="A4759" s="511" t="s">
        <v>29961</v>
      </c>
      <c r="B4759" s="511" t="s">
        <v>69656</v>
      </c>
      <c r="C4759" s="511" t="s">
        <v>5</v>
      </c>
      <c r="D4759" s="78" t="s">
        <v>59040</v>
      </c>
    </row>
    <row r="4760" spans="1:4" ht="13.5">
      <c r="A4760" s="511" t="s">
        <v>69657</v>
      </c>
      <c r="B4760" s="511" t="s">
        <v>69658</v>
      </c>
      <c r="C4760" s="511" t="s">
        <v>5</v>
      </c>
      <c r="D4760" s="78" t="s">
        <v>55337</v>
      </c>
    </row>
    <row r="4761" spans="1:4" ht="13.5">
      <c r="A4761" s="511" t="s">
        <v>69659</v>
      </c>
      <c r="B4761" s="511" t="s">
        <v>69660</v>
      </c>
      <c r="C4761" s="511" t="s">
        <v>5</v>
      </c>
      <c r="D4761" s="78" t="s">
        <v>69661</v>
      </c>
    </row>
    <row r="4762" spans="1:4" ht="13.5">
      <c r="A4762" s="511" t="s">
        <v>69662</v>
      </c>
      <c r="B4762" s="511" t="s">
        <v>69663</v>
      </c>
      <c r="C4762" s="511" t="s">
        <v>5</v>
      </c>
      <c r="D4762" s="78" t="s">
        <v>62825</v>
      </c>
    </row>
    <row r="4763" spans="1:4" ht="13.5">
      <c r="A4763" s="511" t="s">
        <v>69664</v>
      </c>
      <c r="B4763" s="511" t="s">
        <v>69665</v>
      </c>
      <c r="C4763" s="511" t="s">
        <v>5</v>
      </c>
      <c r="D4763" s="78" t="s">
        <v>64036</v>
      </c>
    </row>
    <row r="4764" spans="1:4" ht="13.5">
      <c r="A4764" s="511" t="s">
        <v>69666</v>
      </c>
      <c r="B4764" s="511" t="s">
        <v>69667</v>
      </c>
      <c r="C4764" s="511" t="s">
        <v>5</v>
      </c>
      <c r="D4764" s="78" t="s">
        <v>56703</v>
      </c>
    </row>
    <row r="4765" spans="1:4" ht="13.5">
      <c r="A4765" s="511" t="s">
        <v>69668</v>
      </c>
      <c r="B4765" s="511" t="s">
        <v>69669</v>
      </c>
      <c r="C4765" s="511" t="s">
        <v>5</v>
      </c>
      <c r="D4765" s="78" t="s">
        <v>69670</v>
      </c>
    </row>
    <row r="4766" spans="1:4" ht="13.5">
      <c r="A4766" s="511" t="s">
        <v>69671</v>
      </c>
      <c r="B4766" s="511" t="s">
        <v>69672</v>
      </c>
      <c r="C4766" s="511" t="s">
        <v>5</v>
      </c>
      <c r="D4766" s="78" t="s">
        <v>69119</v>
      </c>
    </row>
    <row r="4767" spans="1:4" ht="13.5">
      <c r="A4767" s="511" t="s">
        <v>69673</v>
      </c>
      <c r="B4767" s="511" t="s">
        <v>69674</v>
      </c>
      <c r="C4767" s="511" t="s">
        <v>5</v>
      </c>
      <c r="D4767" s="78" t="s">
        <v>69675</v>
      </c>
    </row>
    <row r="4768" spans="1:4" ht="13.5">
      <c r="A4768" s="511" t="s">
        <v>69676</v>
      </c>
      <c r="B4768" s="511" t="s">
        <v>69677</v>
      </c>
      <c r="C4768" s="511" t="s">
        <v>5</v>
      </c>
      <c r="D4768" s="78" t="s">
        <v>69678</v>
      </c>
    </row>
    <row r="4769" spans="1:4" ht="13.5">
      <c r="A4769" s="511" t="s">
        <v>69679</v>
      </c>
      <c r="B4769" s="511" t="s">
        <v>69680</v>
      </c>
      <c r="C4769" s="511" t="s">
        <v>5</v>
      </c>
      <c r="D4769" s="78" t="s">
        <v>62606</v>
      </c>
    </row>
    <row r="4770" spans="1:4" ht="13.5">
      <c r="A4770" s="511" t="s">
        <v>69681</v>
      </c>
      <c r="B4770" s="511" t="s">
        <v>69682</v>
      </c>
      <c r="C4770" s="511" t="s">
        <v>5</v>
      </c>
      <c r="D4770" s="78" t="s">
        <v>56448</v>
      </c>
    </row>
    <row r="4771" spans="1:4" ht="13.5">
      <c r="A4771" s="511" t="s">
        <v>69683</v>
      </c>
      <c r="B4771" s="511" t="s">
        <v>69684</v>
      </c>
      <c r="C4771" s="511" t="s">
        <v>5</v>
      </c>
      <c r="D4771" s="78" t="s">
        <v>56326</v>
      </c>
    </row>
    <row r="4772" spans="1:4" ht="13.5">
      <c r="A4772" s="511" t="s">
        <v>69685</v>
      </c>
      <c r="B4772" s="511" t="s">
        <v>69686</v>
      </c>
      <c r="C4772" s="511" t="s">
        <v>5</v>
      </c>
      <c r="D4772" s="78" t="s">
        <v>69687</v>
      </c>
    </row>
    <row r="4773" spans="1:4" ht="13.5">
      <c r="A4773" s="511" t="s">
        <v>69688</v>
      </c>
      <c r="B4773" s="511" t="s">
        <v>69689</v>
      </c>
      <c r="C4773" s="511" t="s">
        <v>5</v>
      </c>
      <c r="D4773" s="78" t="s">
        <v>56365</v>
      </c>
    </row>
    <row r="4774" spans="1:4" ht="13.5">
      <c r="A4774" s="511" t="s">
        <v>69690</v>
      </c>
      <c r="B4774" s="511" t="s">
        <v>69691</v>
      </c>
      <c r="C4774" s="511" t="s">
        <v>5</v>
      </c>
      <c r="D4774" s="78" t="s">
        <v>69692</v>
      </c>
    </row>
    <row r="4775" spans="1:4" ht="13.5">
      <c r="A4775" s="511" t="s">
        <v>69693</v>
      </c>
      <c r="B4775" s="511" t="s">
        <v>69694</v>
      </c>
      <c r="C4775" s="511" t="s">
        <v>5</v>
      </c>
      <c r="D4775" s="78" t="s">
        <v>60710</v>
      </c>
    </row>
    <row r="4776" spans="1:4" ht="13.5">
      <c r="A4776" s="511" t="s">
        <v>69695</v>
      </c>
      <c r="B4776" s="511" t="s">
        <v>69696</v>
      </c>
      <c r="C4776" s="511" t="s">
        <v>5</v>
      </c>
      <c r="D4776" s="78" t="s">
        <v>69697</v>
      </c>
    </row>
    <row r="4777" spans="1:4" ht="13.5">
      <c r="A4777" s="511" t="s">
        <v>69698</v>
      </c>
      <c r="B4777" s="511" t="s">
        <v>69699</v>
      </c>
      <c r="C4777" s="511" t="s">
        <v>5</v>
      </c>
      <c r="D4777" s="78" t="s">
        <v>69700</v>
      </c>
    </row>
    <row r="4778" spans="1:4" ht="13.5">
      <c r="A4778" s="511" t="s">
        <v>69701</v>
      </c>
      <c r="B4778" s="511" t="s">
        <v>69702</v>
      </c>
      <c r="C4778" s="511" t="s">
        <v>5</v>
      </c>
      <c r="D4778" s="78" t="s">
        <v>59684</v>
      </c>
    </row>
    <row r="4779" spans="1:4" ht="13.5">
      <c r="A4779" s="511" t="s">
        <v>69703</v>
      </c>
      <c r="B4779" s="511" t="s">
        <v>69704</v>
      </c>
      <c r="C4779" s="511" t="s">
        <v>5</v>
      </c>
      <c r="D4779" s="78" t="s">
        <v>62046</v>
      </c>
    </row>
    <row r="4780" spans="1:4" ht="13.5">
      <c r="A4780" s="511" t="s">
        <v>69705</v>
      </c>
      <c r="B4780" s="511" t="s">
        <v>69706</v>
      </c>
      <c r="C4780" s="511" t="s">
        <v>5</v>
      </c>
      <c r="D4780" s="78" t="s">
        <v>61708</v>
      </c>
    </row>
    <row r="4781" spans="1:4" ht="13.5">
      <c r="A4781" s="511" t="s">
        <v>69707</v>
      </c>
      <c r="B4781" s="511" t="s">
        <v>69708</v>
      </c>
      <c r="C4781" s="511" t="s">
        <v>5</v>
      </c>
      <c r="D4781" s="78" t="s">
        <v>57421</v>
      </c>
    </row>
    <row r="4782" spans="1:4" ht="13.5">
      <c r="A4782" s="511" t="s">
        <v>69709</v>
      </c>
      <c r="B4782" s="511" t="s">
        <v>69710</v>
      </c>
      <c r="C4782" s="511" t="s">
        <v>5</v>
      </c>
      <c r="D4782" s="78" t="s">
        <v>57421</v>
      </c>
    </row>
    <row r="4783" spans="1:4" ht="13.5">
      <c r="A4783" s="511" t="s">
        <v>69711</v>
      </c>
      <c r="B4783" s="511" t="s">
        <v>69712</v>
      </c>
      <c r="C4783" s="511" t="s">
        <v>5</v>
      </c>
      <c r="D4783" s="78" t="s">
        <v>56543</v>
      </c>
    </row>
    <row r="4784" spans="1:4" ht="13.5">
      <c r="A4784" s="511" t="s">
        <v>69713</v>
      </c>
      <c r="B4784" s="511" t="s">
        <v>69714</v>
      </c>
      <c r="C4784" s="511" t="s">
        <v>5</v>
      </c>
      <c r="D4784" s="78" t="s">
        <v>69715</v>
      </c>
    </row>
    <row r="4785" spans="1:4" ht="13.5">
      <c r="A4785" s="511" t="s">
        <v>69716</v>
      </c>
      <c r="B4785" s="511" t="s">
        <v>69717</v>
      </c>
      <c r="C4785" s="511" t="s">
        <v>5</v>
      </c>
      <c r="D4785" s="78" t="s">
        <v>69718</v>
      </c>
    </row>
    <row r="4786" spans="1:4" ht="13.5">
      <c r="A4786" s="511" t="s">
        <v>69719</v>
      </c>
      <c r="B4786" s="511" t="s">
        <v>69720</v>
      </c>
      <c r="C4786" s="511" t="s">
        <v>5</v>
      </c>
      <c r="D4786" s="78" t="s">
        <v>64305</v>
      </c>
    </row>
    <row r="4787" spans="1:4" ht="13.5">
      <c r="A4787" s="511" t="s">
        <v>69721</v>
      </c>
      <c r="B4787" s="511" t="s">
        <v>69722</v>
      </c>
      <c r="C4787" s="511" t="s">
        <v>5</v>
      </c>
      <c r="D4787" s="78" t="s">
        <v>63202</v>
      </c>
    </row>
    <row r="4788" spans="1:4" ht="13.5">
      <c r="A4788" s="511" t="s">
        <v>69723</v>
      </c>
      <c r="B4788" s="511" t="s">
        <v>69724</v>
      </c>
      <c r="C4788" s="511" t="s">
        <v>5</v>
      </c>
      <c r="D4788" s="78" t="s">
        <v>69725</v>
      </c>
    </row>
    <row r="4789" spans="1:4" ht="13.5">
      <c r="A4789" s="511" t="s">
        <v>69726</v>
      </c>
      <c r="B4789" s="511" t="s">
        <v>69727</v>
      </c>
      <c r="C4789" s="511" t="s">
        <v>5</v>
      </c>
      <c r="D4789" s="78" t="s">
        <v>69728</v>
      </c>
    </row>
    <row r="4790" spans="1:4" ht="13.5">
      <c r="A4790" s="511" t="s">
        <v>69729</v>
      </c>
      <c r="B4790" s="511" t="s">
        <v>69730</v>
      </c>
      <c r="C4790" s="511" t="s">
        <v>5</v>
      </c>
      <c r="D4790" s="78" t="s">
        <v>51347</v>
      </c>
    </row>
    <row r="4791" spans="1:4" ht="13.5">
      <c r="A4791" s="511" t="s">
        <v>69731</v>
      </c>
      <c r="B4791" s="511" t="s">
        <v>69732</v>
      </c>
      <c r="C4791" s="511" t="s">
        <v>5</v>
      </c>
      <c r="D4791" s="78" t="s">
        <v>55197</v>
      </c>
    </row>
    <row r="4792" spans="1:4" ht="13.5">
      <c r="A4792" s="511" t="s">
        <v>69733</v>
      </c>
      <c r="B4792" s="511" t="s">
        <v>69734</v>
      </c>
      <c r="C4792" s="511" t="s">
        <v>5</v>
      </c>
      <c r="D4792" s="78" t="s">
        <v>69735</v>
      </c>
    </row>
    <row r="4793" spans="1:4" ht="13.5">
      <c r="A4793" s="511" t="s">
        <v>69736</v>
      </c>
      <c r="B4793" s="511" t="s">
        <v>69737</v>
      </c>
      <c r="C4793" s="511" t="s">
        <v>5</v>
      </c>
      <c r="D4793" s="78" t="s">
        <v>55121</v>
      </c>
    </row>
    <row r="4794" spans="1:4" ht="13.5">
      <c r="A4794" s="511" t="s">
        <v>69738</v>
      </c>
      <c r="B4794" s="511" t="s">
        <v>69739</v>
      </c>
      <c r="C4794" s="511" t="s">
        <v>5</v>
      </c>
      <c r="D4794" s="78" t="s">
        <v>65257</v>
      </c>
    </row>
    <row r="4795" spans="1:4" ht="13.5">
      <c r="A4795" s="511" t="s">
        <v>69740</v>
      </c>
      <c r="B4795" s="511" t="s">
        <v>69741</v>
      </c>
      <c r="C4795" s="511" t="s">
        <v>5</v>
      </c>
      <c r="D4795" s="78" t="s">
        <v>56277</v>
      </c>
    </row>
    <row r="4796" spans="1:4" ht="13.5">
      <c r="A4796" s="511" t="s">
        <v>69742</v>
      </c>
      <c r="B4796" s="511" t="s">
        <v>69743</v>
      </c>
      <c r="C4796" s="511" t="s">
        <v>5</v>
      </c>
      <c r="D4796" s="78" t="s">
        <v>68636</v>
      </c>
    </row>
    <row r="4797" spans="1:4" ht="13.5">
      <c r="A4797" s="511" t="s">
        <v>69744</v>
      </c>
      <c r="B4797" s="511" t="s">
        <v>69745</v>
      </c>
      <c r="C4797" s="511" t="s">
        <v>5</v>
      </c>
      <c r="D4797" s="78" t="s">
        <v>55755</v>
      </c>
    </row>
    <row r="4798" spans="1:4" ht="13.5">
      <c r="A4798" s="511" t="s">
        <v>69746</v>
      </c>
      <c r="B4798" s="511" t="s">
        <v>69747</v>
      </c>
      <c r="C4798" s="511" t="s">
        <v>5</v>
      </c>
      <c r="D4798" s="78" t="s">
        <v>69748</v>
      </c>
    </row>
    <row r="4799" spans="1:4" ht="13.5">
      <c r="A4799" s="511" t="s">
        <v>69749</v>
      </c>
      <c r="B4799" s="511" t="s">
        <v>69750</v>
      </c>
      <c r="C4799" s="511" t="s">
        <v>5</v>
      </c>
      <c r="D4799" s="78" t="s">
        <v>55870</v>
      </c>
    </row>
    <row r="4800" spans="1:4" ht="13.5">
      <c r="A4800" s="511" t="s">
        <v>69751</v>
      </c>
      <c r="B4800" s="511" t="s">
        <v>69752</v>
      </c>
      <c r="C4800" s="511" t="s">
        <v>5</v>
      </c>
      <c r="D4800" s="78" t="s">
        <v>55325</v>
      </c>
    </row>
    <row r="4801" spans="1:4" ht="13.5">
      <c r="A4801" s="511" t="s">
        <v>69753</v>
      </c>
      <c r="B4801" s="511" t="s">
        <v>69754</v>
      </c>
      <c r="C4801" s="511" t="s">
        <v>5</v>
      </c>
      <c r="D4801" s="78" t="s">
        <v>56460</v>
      </c>
    </row>
    <row r="4802" spans="1:4" ht="13.5">
      <c r="A4802" s="511" t="s">
        <v>69755</v>
      </c>
      <c r="B4802" s="511" t="s">
        <v>69756</v>
      </c>
      <c r="C4802" s="511" t="s">
        <v>5</v>
      </c>
      <c r="D4802" s="78" t="s">
        <v>69757</v>
      </c>
    </row>
    <row r="4803" spans="1:4" ht="13.5">
      <c r="A4803" s="511" t="s">
        <v>69758</v>
      </c>
      <c r="B4803" s="511" t="s">
        <v>69759</v>
      </c>
      <c r="C4803" s="511" t="s">
        <v>5</v>
      </c>
      <c r="D4803" s="78" t="s">
        <v>63661</v>
      </c>
    </row>
    <row r="4804" spans="1:4" ht="13.5">
      <c r="A4804" s="511" t="s">
        <v>69760</v>
      </c>
      <c r="B4804" s="511" t="s">
        <v>69761</v>
      </c>
      <c r="C4804" s="511" t="s">
        <v>5</v>
      </c>
      <c r="D4804" s="78" t="s">
        <v>60031</v>
      </c>
    </row>
    <row r="4805" spans="1:4" ht="13.5">
      <c r="A4805" s="511" t="s">
        <v>69762</v>
      </c>
      <c r="B4805" s="511" t="s">
        <v>69763</v>
      </c>
      <c r="C4805" s="511" t="s">
        <v>5</v>
      </c>
      <c r="D4805" s="78" t="s">
        <v>56712</v>
      </c>
    </row>
    <row r="4806" spans="1:4" ht="13.5">
      <c r="A4806" s="511" t="s">
        <v>69764</v>
      </c>
      <c r="B4806" s="511" t="s">
        <v>69765</v>
      </c>
      <c r="C4806" s="511" t="s">
        <v>5</v>
      </c>
      <c r="D4806" s="78" t="s">
        <v>69766</v>
      </c>
    </row>
    <row r="4807" spans="1:4" ht="13.5">
      <c r="A4807" s="511" t="s">
        <v>69767</v>
      </c>
      <c r="B4807" s="511" t="s">
        <v>69768</v>
      </c>
      <c r="C4807" s="511" t="s">
        <v>5</v>
      </c>
      <c r="D4807" s="78" t="s">
        <v>56361</v>
      </c>
    </row>
    <row r="4808" spans="1:4" ht="13.5">
      <c r="A4808" s="511" t="s">
        <v>69769</v>
      </c>
      <c r="B4808" s="511" t="s">
        <v>69770</v>
      </c>
      <c r="C4808" s="511" t="s">
        <v>5</v>
      </c>
      <c r="D4808" s="78" t="s">
        <v>56425</v>
      </c>
    </row>
    <row r="4809" spans="1:4" ht="13.5">
      <c r="A4809" s="511" t="s">
        <v>69771</v>
      </c>
      <c r="B4809" s="511" t="s">
        <v>69772</v>
      </c>
      <c r="C4809" s="511" t="s">
        <v>5</v>
      </c>
      <c r="D4809" s="78" t="s">
        <v>69773</v>
      </c>
    </row>
    <row r="4810" spans="1:4" ht="13.5">
      <c r="A4810" s="511" t="s">
        <v>69774</v>
      </c>
      <c r="B4810" s="511" t="s">
        <v>69775</v>
      </c>
      <c r="C4810" s="511" t="s">
        <v>5</v>
      </c>
      <c r="D4810" s="78" t="s">
        <v>69035</v>
      </c>
    </row>
    <row r="4811" spans="1:4" ht="13.5">
      <c r="A4811" s="511" t="s">
        <v>69776</v>
      </c>
      <c r="B4811" s="511" t="s">
        <v>69777</v>
      </c>
      <c r="C4811" s="511" t="s">
        <v>5</v>
      </c>
      <c r="D4811" s="78" t="s">
        <v>55822</v>
      </c>
    </row>
    <row r="4812" spans="1:4" ht="13.5">
      <c r="A4812" s="511" t="s">
        <v>69778</v>
      </c>
      <c r="B4812" s="511" t="s">
        <v>69779</v>
      </c>
      <c r="C4812" s="511" t="s">
        <v>5</v>
      </c>
      <c r="D4812" s="78" t="s">
        <v>55822</v>
      </c>
    </row>
    <row r="4813" spans="1:4" ht="13.5">
      <c r="A4813" s="511" t="s">
        <v>69780</v>
      </c>
      <c r="B4813" s="511" t="s">
        <v>69781</v>
      </c>
      <c r="C4813" s="511" t="s">
        <v>5</v>
      </c>
      <c r="D4813" s="78" t="s">
        <v>56862</v>
      </c>
    </row>
    <row r="4814" spans="1:4" ht="13.5">
      <c r="A4814" s="511" t="s">
        <v>69782</v>
      </c>
      <c r="B4814" s="511" t="s">
        <v>69783</v>
      </c>
      <c r="C4814" s="511" t="s">
        <v>5</v>
      </c>
      <c r="D4814" s="78" t="s">
        <v>69784</v>
      </c>
    </row>
    <row r="4815" spans="1:4" ht="13.5">
      <c r="A4815" s="511" t="s">
        <v>69785</v>
      </c>
      <c r="B4815" s="511" t="s">
        <v>69786</v>
      </c>
      <c r="C4815" s="511" t="s">
        <v>5</v>
      </c>
      <c r="D4815" s="78" t="s">
        <v>61598</v>
      </c>
    </row>
    <row r="4816" spans="1:4" ht="13.5">
      <c r="A4816" s="511" t="s">
        <v>69787</v>
      </c>
      <c r="B4816" s="511" t="s">
        <v>69788</v>
      </c>
      <c r="C4816" s="511" t="s">
        <v>5</v>
      </c>
      <c r="D4816" s="78" t="s">
        <v>62126</v>
      </c>
    </row>
    <row r="4817" spans="1:4" ht="13.5">
      <c r="A4817" s="511" t="s">
        <v>69789</v>
      </c>
      <c r="B4817" s="511" t="s">
        <v>69790</v>
      </c>
      <c r="C4817" s="511" t="s">
        <v>5</v>
      </c>
      <c r="D4817" s="78" t="s">
        <v>69791</v>
      </c>
    </row>
    <row r="4818" spans="1:4" ht="13.5">
      <c r="A4818" s="511" t="s">
        <v>69792</v>
      </c>
      <c r="B4818" s="511" t="s">
        <v>69793</v>
      </c>
      <c r="C4818" s="511" t="s">
        <v>5</v>
      </c>
      <c r="D4818" s="78" t="s">
        <v>65556</v>
      </c>
    </row>
    <row r="4819" spans="1:4" ht="13.5">
      <c r="A4819" s="511" t="s">
        <v>69794</v>
      </c>
      <c r="B4819" s="511" t="s">
        <v>69795</v>
      </c>
      <c r="C4819" s="511" t="s">
        <v>5</v>
      </c>
      <c r="D4819" s="78" t="s">
        <v>61677</v>
      </c>
    </row>
    <row r="4820" spans="1:4" ht="13.5">
      <c r="A4820" s="511" t="s">
        <v>69796</v>
      </c>
      <c r="B4820" s="511" t="s">
        <v>69797</v>
      </c>
      <c r="C4820" s="511" t="s">
        <v>5</v>
      </c>
      <c r="D4820" s="78" t="s">
        <v>62713</v>
      </c>
    </row>
    <row r="4821" spans="1:4" ht="13.5">
      <c r="A4821" s="511" t="s">
        <v>69798</v>
      </c>
      <c r="B4821" s="511" t="s">
        <v>69799</v>
      </c>
      <c r="C4821" s="511" t="s">
        <v>5</v>
      </c>
      <c r="D4821" s="78" t="s">
        <v>60648</v>
      </c>
    </row>
    <row r="4822" spans="1:4" ht="13.5">
      <c r="A4822" s="511" t="s">
        <v>69800</v>
      </c>
      <c r="B4822" s="511" t="s">
        <v>69801</v>
      </c>
      <c r="C4822" s="511" t="s">
        <v>5</v>
      </c>
      <c r="D4822" s="78" t="s">
        <v>56987</v>
      </c>
    </row>
    <row r="4823" spans="1:4" ht="13.5">
      <c r="A4823" s="511" t="s">
        <v>69802</v>
      </c>
      <c r="B4823" s="511" t="s">
        <v>69803</v>
      </c>
      <c r="C4823" s="511" t="s">
        <v>5</v>
      </c>
      <c r="D4823" s="78" t="s">
        <v>69804</v>
      </c>
    </row>
    <row r="4824" spans="1:4" ht="13.5">
      <c r="A4824" s="511" t="s">
        <v>69805</v>
      </c>
      <c r="B4824" s="511" t="s">
        <v>69806</v>
      </c>
      <c r="C4824" s="511" t="s">
        <v>5</v>
      </c>
      <c r="D4824" s="78" t="s">
        <v>69807</v>
      </c>
    </row>
    <row r="4825" spans="1:4" ht="13.5">
      <c r="A4825" s="511" t="s">
        <v>69808</v>
      </c>
      <c r="B4825" s="511" t="s">
        <v>69809</v>
      </c>
      <c r="C4825" s="511" t="s">
        <v>5</v>
      </c>
      <c r="D4825" s="78" t="s">
        <v>64736</v>
      </c>
    </row>
    <row r="4826" spans="1:4" ht="13.5">
      <c r="A4826" s="511" t="s">
        <v>69810</v>
      </c>
      <c r="B4826" s="511" t="s">
        <v>69811</v>
      </c>
      <c r="C4826" s="511" t="s">
        <v>5</v>
      </c>
      <c r="D4826" s="78" t="s">
        <v>69812</v>
      </c>
    </row>
    <row r="4827" spans="1:4" ht="13.5">
      <c r="A4827" s="511" t="s">
        <v>69813</v>
      </c>
      <c r="B4827" s="511" t="s">
        <v>69814</v>
      </c>
      <c r="C4827" s="511" t="s">
        <v>5</v>
      </c>
      <c r="D4827" s="78" t="s">
        <v>69815</v>
      </c>
    </row>
    <row r="4828" spans="1:4" ht="13.5">
      <c r="A4828" s="511" t="s">
        <v>69816</v>
      </c>
      <c r="B4828" s="511" t="s">
        <v>69817</v>
      </c>
      <c r="C4828" s="511" t="s">
        <v>5</v>
      </c>
      <c r="D4828" s="78" t="s">
        <v>59529</v>
      </c>
    </row>
    <row r="4829" spans="1:4" ht="13.5">
      <c r="A4829" s="511" t="s">
        <v>69818</v>
      </c>
      <c r="B4829" s="511" t="s">
        <v>69819</v>
      </c>
      <c r="C4829" s="511" t="s">
        <v>5</v>
      </c>
      <c r="D4829" s="78" t="s">
        <v>56448</v>
      </c>
    </row>
    <row r="4830" spans="1:4" ht="13.5">
      <c r="A4830" s="511" t="s">
        <v>69820</v>
      </c>
      <c r="B4830" s="511" t="s">
        <v>69821</v>
      </c>
      <c r="C4830" s="511" t="s">
        <v>5</v>
      </c>
      <c r="D4830" s="78" t="s">
        <v>51107</v>
      </c>
    </row>
    <row r="4831" spans="1:4" ht="13.5">
      <c r="A4831" s="511" t="s">
        <v>69822</v>
      </c>
      <c r="B4831" s="511" t="s">
        <v>69823</v>
      </c>
      <c r="C4831" s="511" t="s">
        <v>5</v>
      </c>
      <c r="D4831" s="78" t="s">
        <v>65936</v>
      </c>
    </row>
    <row r="4832" spans="1:4" ht="13.5">
      <c r="A4832" s="511" t="s">
        <v>69824</v>
      </c>
      <c r="B4832" s="511" t="s">
        <v>69825</v>
      </c>
      <c r="C4832" s="511" t="s">
        <v>5</v>
      </c>
      <c r="D4832" s="78" t="s">
        <v>69826</v>
      </c>
    </row>
    <row r="4833" spans="1:4" ht="13.5">
      <c r="A4833" s="511" t="s">
        <v>69827</v>
      </c>
      <c r="B4833" s="511" t="s">
        <v>69828</v>
      </c>
      <c r="C4833" s="511" t="s">
        <v>5</v>
      </c>
      <c r="D4833" s="78" t="s">
        <v>69829</v>
      </c>
    </row>
    <row r="4834" spans="1:4" ht="13.5">
      <c r="A4834" s="511" t="s">
        <v>69830</v>
      </c>
      <c r="B4834" s="511" t="s">
        <v>69831</v>
      </c>
      <c r="C4834" s="511" t="s">
        <v>5</v>
      </c>
      <c r="D4834" s="78" t="s">
        <v>55447</v>
      </c>
    </row>
    <row r="4835" spans="1:4" ht="13.5">
      <c r="A4835" s="511" t="s">
        <v>69832</v>
      </c>
      <c r="B4835" s="511" t="s">
        <v>69833</v>
      </c>
      <c r="C4835" s="511" t="s">
        <v>5</v>
      </c>
      <c r="D4835" s="78" t="s">
        <v>57368</v>
      </c>
    </row>
    <row r="4836" spans="1:4" ht="13.5">
      <c r="A4836" s="511" t="s">
        <v>69834</v>
      </c>
      <c r="B4836" s="511" t="s">
        <v>69835</v>
      </c>
      <c r="C4836" s="511" t="s">
        <v>5</v>
      </c>
      <c r="D4836" s="78" t="s">
        <v>69836</v>
      </c>
    </row>
    <row r="4837" spans="1:4" ht="13.5">
      <c r="A4837" s="511" t="s">
        <v>69837</v>
      </c>
      <c r="B4837" s="511" t="s">
        <v>69838</v>
      </c>
      <c r="C4837" s="511" t="s">
        <v>5</v>
      </c>
      <c r="D4837" s="78" t="s">
        <v>69839</v>
      </c>
    </row>
    <row r="4838" spans="1:4" ht="13.5">
      <c r="A4838" s="511" t="s">
        <v>69840</v>
      </c>
      <c r="B4838" s="511" t="s">
        <v>69841</v>
      </c>
      <c r="C4838" s="511" t="s">
        <v>5</v>
      </c>
      <c r="D4838" s="78" t="s">
        <v>64101</v>
      </c>
    </row>
    <row r="4839" spans="1:4" ht="13.5">
      <c r="A4839" s="511" t="s">
        <v>69842</v>
      </c>
      <c r="B4839" s="511" t="s">
        <v>69843</v>
      </c>
      <c r="C4839" s="511" t="s">
        <v>5</v>
      </c>
      <c r="D4839" s="78" t="s">
        <v>58863</v>
      </c>
    </row>
    <row r="4840" spans="1:4" ht="13.5">
      <c r="A4840" s="511" t="s">
        <v>69844</v>
      </c>
      <c r="B4840" s="511" t="s">
        <v>69845</v>
      </c>
      <c r="C4840" s="511" t="s">
        <v>5</v>
      </c>
      <c r="D4840" s="78" t="s">
        <v>66040</v>
      </c>
    </row>
    <row r="4841" spans="1:4" ht="13.5">
      <c r="A4841" s="511" t="s">
        <v>69846</v>
      </c>
      <c r="B4841" s="511" t="s">
        <v>69847</v>
      </c>
      <c r="C4841" s="511" t="s">
        <v>5</v>
      </c>
      <c r="D4841" s="78" t="s">
        <v>53674</v>
      </c>
    </row>
    <row r="4842" spans="1:4" ht="13.5">
      <c r="A4842" s="511" t="s">
        <v>69848</v>
      </c>
      <c r="B4842" s="511" t="s">
        <v>69849</v>
      </c>
      <c r="C4842" s="511" t="s">
        <v>5</v>
      </c>
      <c r="D4842" s="78" t="s">
        <v>53674</v>
      </c>
    </row>
    <row r="4843" spans="1:4" ht="13.5">
      <c r="A4843" s="511" t="s">
        <v>69850</v>
      </c>
      <c r="B4843" s="511" t="s">
        <v>69851</v>
      </c>
      <c r="C4843" s="511" t="s">
        <v>5</v>
      </c>
      <c r="D4843" s="78" t="s">
        <v>69852</v>
      </c>
    </row>
    <row r="4844" spans="1:4" ht="13.5">
      <c r="A4844" s="511" t="s">
        <v>69853</v>
      </c>
      <c r="B4844" s="511" t="s">
        <v>69854</v>
      </c>
      <c r="C4844" s="511" t="s">
        <v>5</v>
      </c>
      <c r="D4844" s="78" t="s">
        <v>69855</v>
      </c>
    </row>
    <row r="4845" spans="1:4" ht="13.5">
      <c r="A4845" s="511" t="s">
        <v>69856</v>
      </c>
      <c r="B4845" s="511" t="s">
        <v>69857</v>
      </c>
      <c r="C4845" s="511" t="s">
        <v>5</v>
      </c>
      <c r="D4845" s="78" t="s">
        <v>56681</v>
      </c>
    </row>
    <row r="4846" spans="1:4" ht="13.5">
      <c r="A4846" s="511" t="s">
        <v>69858</v>
      </c>
      <c r="B4846" s="511" t="s">
        <v>69859</v>
      </c>
      <c r="C4846" s="511" t="s">
        <v>5</v>
      </c>
      <c r="D4846" s="78" t="s">
        <v>69860</v>
      </c>
    </row>
    <row r="4847" spans="1:4" ht="13.5">
      <c r="A4847" s="511" t="s">
        <v>69861</v>
      </c>
      <c r="B4847" s="511" t="s">
        <v>69862</v>
      </c>
      <c r="C4847" s="511" t="s">
        <v>5</v>
      </c>
      <c r="D4847" s="78" t="s">
        <v>69863</v>
      </c>
    </row>
    <row r="4848" spans="1:4" ht="13.5">
      <c r="A4848" s="511" t="s">
        <v>69864</v>
      </c>
      <c r="B4848" s="511" t="s">
        <v>69865</v>
      </c>
      <c r="C4848" s="511" t="s">
        <v>5</v>
      </c>
      <c r="D4848" s="78" t="s">
        <v>69866</v>
      </c>
    </row>
    <row r="4849" spans="1:4" ht="13.5">
      <c r="A4849" s="511" t="s">
        <v>69867</v>
      </c>
      <c r="B4849" s="511" t="s">
        <v>69868</v>
      </c>
      <c r="C4849" s="511" t="s">
        <v>5</v>
      </c>
      <c r="D4849" s="78" t="s">
        <v>69869</v>
      </c>
    </row>
    <row r="4850" spans="1:4" ht="13.5">
      <c r="A4850" s="511" t="s">
        <v>53784</v>
      </c>
      <c r="B4850" s="511" t="s">
        <v>53785</v>
      </c>
      <c r="C4850" s="511" t="s">
        <v>5</v>
      </c>
      <c r="D4850" s="78" t="s">
        <v>69870</v>
      </c>
    </row>
    <row r="4851" spans="1:4" ht="13.5">
      <c r="A4851" s="511" t="s">
        <v>53786</v>
      </c>
      <c r="B4851" s="511" t="s">
        <v>53787</v>
      </c>
      <c r="C4851" s="511" t="s">
        <v>5</v>
      </c>
      <c r="D4851" s="78" t="s">
        <v>69871</v>
      </c>
    </row>
    <row r="4852" spans="1:4" ht="13.5">
      <c r="A4852" s="511" t="s">
        <v>53788</v>
      </c>
      <c r="B4852" s="511" t="s">
        <v>53789</v>
      </c>
      <c r="C4852" s="511" t="s">
        <v>5</v>
      </c>
      <c r="D4852" s="78" t="s">
        <v>69872</v>
      </c>
    </row>
    <row r="4853" spans="1:4" ht="13.5">
      <c r="A4853" s="511" t="s">
        <v>53790</v>
      </c>
      <c r="B4853" s="511" t="s">
        <v>53791</v>
      </c>
      <c r="C4853" s="511" t="s">
        <v>5</v>
      </c>
      <c r="D4853" s="78" t="s">
        <v>69873</v>
      </c>
    </row>
    <row r="4854" spans="1:4" ht="13.5">
      <c r="A4854" s="511" t="s">
        <v>29962</v>
      </c>
      <c r="B4854" s="511" t="s">
        <v>53792</v>
      </c>
      <c r="C4854" s="511" t="s">
        <v>5</v>
      </c>
      <c r="D4854" s="78" t="s">
        <v>66607</v>
      </c>
    </row>
    <row r="4855" spans="1:4" ht="13.5">
      <c r="A4855" s="511" t="s">
        <v>29963</v>
      </c>
      <c r="B4855" s="511" t="s">
        <v>53793</v>
      </c>
      <c r="C4855" s="511" t="s">
        <v>5</v>
      </c>
      <c r="D4855" s="78" t="s">
        <v>69874</v>
      </c>
    </row>
    <row r="4856" spans="1:4" ht="13.5">
      <c r="A4856" s="511" t="s">
        <v>29964</v>
      </c>
      <c r="B4856" s="511" t="s">
        <v>53794</v>
      </c>
      <c r="C4856" s="511" t="s">
        <v>5</v>
      </c>
      <c r="D4856" s="78" t="s">
        <v>69875</v>
      </c>
    </row>
    <row r="4857" spans="1:4" ht="13.5">
      <c r="A4857" s="511" t="s">
        <v>29965</v>
      </c>
      <c r="B4857" s="511" t="s">
        <v>53795</v>
      </c>
      <c r="C4857" s="511" t="s">
        <v>5</v>
      </c>
      <c r="D4857" s="78" t="s">
        <v>67809</v>
      </c>
    </row>
    <row r="4858" spans="1:4" ht="13.5">
      <c r="A4858" s="511" t="s">
        <v>29966</v>
      </c>
      <c r="B4858" s="511" t="s">
        <v>53796</v>
      </c>
      <c r="C4858" s="511" t="s">
        <v>5</v>
      </c>
      <c r="D4858" s="78" t="s">
        <v>69876</v>
      </c>
    </row>
    <row r="4859" spans="1:4" ht="13.5">
      <c r="A4859" s="511" t="s">
        <v>29967</v>
      </c>
      <c r="B4859" s="511" t="s">
        <v>53797</v>
      </c>
      <c r="C4859" s="511" t="s">
        <v>5</v>
      </c>
      <c r="D4859" s="78" t="s">
        <v>69877</v>
      </c>
    </row>
    <row r="4860" spans="1:4" ht="13.5">
      <c r="A4860" s="511" t="s">
        <v>29968</v>
      </c>
      <c r="B4860" s="511" t="s">
        <v>53798</v>
      </c>
      <c r="C4860" s="511" t="s">
        <v>5</v>
      </c>
      <c r="D4860" s="78" t="s">
        <v>69878</v>
      </c>
    </row>
    <row r="4861" spans="1:4" ht="13.5">
      <c r="A4861" s="511" t="s">
        <v>29969</v>
      </c>
      <c r="B4861" s="511" t="s">
        <v>53799</v>
      </c>
      <c r="C4861" s="511" t="s">
        <v>5</v>
      </c>
      <c r="D4861" s="78" t="s">
        <v>69879</v>
      </c>
    </row>
    <row r="4862" spans="1:4" ht="13.5">
      <c r="A4862" s="511" t="s">
        <v>29970</v>
      </c>
      <c r="B4862" s="511" t="s">
        <v>53800</v>
      </c>
      <c r="C4862" s="511" t="s">
        <v>5</v>
      </c>
      <c r="D4862" s="78" t="s">
        <v>69880</v>
      </c>
    </row>
    <row r="4863" spans="1:4" ht="13.5">
      <c r="A4863" s="511" t="s">
        <v>29971</v>
      </c>
      <c r="B4863" s="511" t="s">
        <v>53801</v>
      </c>
      <c r="C4863" s="511" t="s">
        <v>5</v>
      </c>
      <c r="D4863" s="78" t="s">
        <v>69881</v>
      </c>
    </row>
    <row r="4864" spans="1:4" ht="13.5">
      <c r="A4864" s="511" t="s">
        <v>29972</v>
      </c>
      <c r="B4864" s="511" t="s">
        <v>53802</v>
      </c>
      <c r="C4864" s="511" t="s">
        <v>5</v>
      </c>
      <c r="D4864" s="78" t="s">
        <v>69882</v>
      </c>
    </row>
    <row r="4865" spans="1:4" ht="13.5">
      <c r="A4865" s="511" t="s">
        <v>29973</v>
      </c>
      <c r="B4865" s="511" t="s">
        <v>53803</v>
      </c>
      <c r="C4865" s="511" t="s">
        <v>5</v>
      </c>
      <c r="D4865" s="78" t="s">
        <v>69883</v>
      </c>
    </row>
    <row r="4866" spans="1:4" ht="13.5">
      <c r="A4866" s="511" t="s">
        <v>29974</v>
      </c>
      <c r="B4866" s="511" t="s">
        <v>53804</v>
      </c>
      <c r="C4866" s="511" t="s">
        <v>5</v>
      </c>
      <c r="D4866" s="78" t="s">
        <v>69884</v>
      </c>
    </row>
    <row r="4867" spans="1:4" ht="13.5">
      <c r="A4867" s="511" t="s">
        <v>29975</v>
      </c>
      <c r="B4867" s="511" t="s">
        <v>53805</v>
      </c>
      <c r="C4867" s="511" t="s">
        <v>5</v>
      </c>
      <c r="D4867" s="78" t="s">
        <v>69885</v>
      </c>
    </row>
    <row r="4868" spans="1:4" ht="13.5">
      <c r="A4868" s="511" t="s">
        <v>29976</v>
      </c>
      <c r="B4868" s="511" t="s">
        <v>53806</v>
      </c>
      <c r="C4868" s="511" t="s">
        <v>5</v>
      </c>
      <c r="D4868" s="78" t="s">
        <v>69886</v>
      </c>
    </row>
    <row r="4869" spans="1:4" ht="13.5">
      <c r="A4869" s="511" t="s">
        <v>29977</v>
      </c>
      <c r="B4869" s="511" t="s">
        <v>53807</v>
      </c>
      <c r="C4869" s="511" t="s">
        <v>5</v>
      </c>
      <c r="D4869" s="78" t="s">
        <v>69887</v>
      </c>
    </row>
    <row r="4870" spans="1:4" ht="13.5">
      <c r="A4870" s="511" t="s">
        <v>29978</v>
      </c>
      <c r="B4870" s="511" t="s">
        <v>53808</v>
      </c>
      <c r="C4870" s="511" t="s">
        <v>5</v>
      </c>
      <c r="D4870" s="78" t="s">
        <v>69888</v>
      </c>
    </row>
    <row r="4871" spans="1:4" ht="13.5">
      <c r="A4871" s="511" t="s">
        <v>29979</v>
      </c>
      <c r="B4871" s="511" t="s">
        <v>53809</v>
      </c>
      <c r="C4871" s="511" t="s">
        <v>5</v>
      </c>
      <c r="D4871" s="78" t="s">
        <v>69889</v>
      </c>
    </row>
    <row r="4872" spans="1:4" ht="13.5">
      <c r="A4872" s="511" t="s">
        <v>29980</v>
      </c>
      <c r="B4872" s="511" t="s">
        <v>53810</v>
      </c>
      <c r="C4872" s="511" t="s">
        <v>5</v>
      </c>
      <c r="D4872" s="78" t="s">
        <v>69890</v>
      </c>
    </row>
    <row r="4873" spans="1:4" ht="13.5">
      <c r="A4873" s="511" t="s">
        <v>29981</v>
      </c>
      <c r="B4873" s="511" t="s">
        <v>53811</v>
      </c>
      <c r="C4873" s="511" t="s">
        <v>5</v>
      </c>
      <c r="D4873" s="78" t="s">
        <v>69891</v>
      </c>
    </row>
    <row r="4874" spans="1:4" ht="13.5">
      <c r="A4874" s="511" t="s">
        <v>29982</v>
      </c>
      <c r="B4874" s="511" t="s">
        <v>53812</v>
      </c>
      <c r="C4874" s="511" t="s">
        <v>5</v>
      </c>
      <c r="D4874" s="78" t="s">
        <v>69892</v>
      </c>
    </row>
    <row r="4875" spans="1:4" ht="13.5">
      <c r="A4875" s="511" t="s">
        <v>29983</v>
      </c>
      <c r="B4875" s="511" t="s">
        <v>53813</v>
      </c>
      <c r="C4875" s="511" t="s">
        <v>5</v>
      </c>
      <c r="D4875" s="78" t="s">
        <v>69893</v>
      </c>
    </row>
    <row r="4876" spans="1:4" ht="13.5">
      <c r="A4876" s="511" t="s">
        <v>29984</v>
      </c>
      <c r="B4876" s="511" t="s">
        <v>53814</v>
      </c>
      <c r="C4876" s="511" t="s">
        <v>5</v>
      </c>
      <c r="D4876" s="78" t="s">
        <v>69894</v>
      </c>
    </row>
    <row r="4877" spans="1:4" ht="13.5">
      <c r="A4877" s="511" t="s">
        <v>29985</v>
      </c>
      <c r="B4877" s="511" t="s">
        <v>53815</v>
      </c>
      <c r="C4877" s="511" t="s">
        <v>5</v>
      </c>
      <c r="D4877" s="78" t="s">
        <v>69895</v>
      </c>
    </row>
    <row r="4878" spans="1:4" ht="13.5">
      <c r="A4878" s="511" t="s">
        <v>69896</v>
      </c>
      <c r="B4878" s="511" t="s">
        <v>69897</v>
      </c>
      <c r="C4878" s="511" t="s">
        <v>5</v>
      </c>
      <c r="D4878" s="78" t="s">
        <v>57890</v>
      </c>
    </row>
    <row r="4879" spans="1:4" ht="13.5">
      <c r="A4879" s="511" t="s">
        <v>69898</v>
      </c>
      <c r="B4879" s="511" t="s">
        <v>69899</v>
      </c>
      <c r="C4879" s="511" t="s">
        <v>5</v>
      </c>
      <c r="D4879" s="78" t="s">
        <v>58271</v>
      </c>
    </row>
    <row r="4880" spans="1:4" ht="13.5">
      <c r="A4880" s="511" t="s">
        <v>69900</v>
      </c>
      <c r="B4880" s="511" t="s">
        <v>69901</v>
      </c>
      <c r="C4880" s="511" t="s">
        <v>5</v>
      </c>
      <c r="D4880" s="78" t="s">
        <v>52271</v>
      </c>
    </row>
    <row r="4881" spans="1:4" ht="13.5">
      <c r="A4881" s="511" t="s">
        <v>69902</v>
      </c>
      <c r="B4881" s="511" t="s">
        <v>69903</v>
      </c>
      <c r="C4881" s="511" t="s">
        <v>5</v>
      </c>
      <c r="D4881" s="78" t="s">
        <v>63448</v>
      </c>
    </row>
    <row r="4882" spans="1:4" ht="13.5">
      <c r="A4882" s="511" t="s">
        <v>69904</v>
      </c>
      <c r="B4882" s="511" t="s">
        <v>69905</v>
      </c>
      <c r="C4882" s="511" t="s">
        <v>5</v>
      </c>
      <c r="D4882" s="78" t="s">
        <v>57962</v>
      </c>
    </row>
    <row r="4883" spans="1:4" ht="13.5">
      <c r="A4883" s="511" t="s">
        <v>69906</v>
      </c>
      <c r="B4883" s="511" t="s">
        <v>69907</v>
      </c>
      <c r="C4883" s="511" t="s">
        <v>5</v>
      </c>
      <c r="D4883" s="78" t="s">
        <v>26200</v>
      </c>
    </row>
    <row r="4884" spans="1:4" ht="13.5">
      <c r="A4884" s="511" t="s">
        <v>69908</v>
      </c>
      <c r="B4884" s="511" t="s">
        <v>69909</v>
      </c>
      <c r="C4884" s="511" t="s">
        <v>5</v>
      </c>
      <c r="D4884" s="78" t="s">
        <v>59315</v>
      </c>
    </row>
    <row r="4885" spans="1:4" ht="13.5">
      <c r="A4885" s="511" t="s">
        <v>69910</v>
      </c>
      <c r="B4885" s="511" t="s">
        <v>69911</v>
      </c>
      <c r="C4885" s="511" t="s">
        <v>5</v>
      </c>
      <c r="D4885" s="78" t="s">
        <v>55455</v>
      </c>
    </row>
    <row r="4886" spans="1:4" ht="13.5">
      <c r="A4886" s="511" t="s">
        <v>69912</v>
      </c>
      <c r="B4886" s="511" t="s">
        <v>69913</v>
      </c>
      <c r="C4886" s="511" t="s">
        <v>5</v>
      </c>
      <c r="D4886" s="78" t="s">
        <v>63448</v>
      </c>
    </row>
    <row r="4887" spans="1:4" ht="13.5">
      <c r="A4887" s="511" t="s">
        <v>69914</v>
      </c>
      <c r="B4887" s="511" t="s">
        <v>69915</v>
      </c>
      <c r="C4887" s="511" t="s">
        <v>5</v>
      </c>
      <c r="D4887" s="78" t="s">
        <v>60591</v>
      </c>
    </row>
    <row r="4888" spans="1:4" ht="13.5">
      <c r="A4888" s="511" t="s">
        <v>69916</v>
      </c>
      <c r="B4888" s="511" t="s">
        <v>69917</v>
      </c>
      <c r="C4888" s="511" t="s">
        <v>5</v>
      </c>
      <c r="D4888" s="78" t="s">
        <v>53499</v>
      </c>
    </row>
    <row r="4889" spans="1:4" ht="13.5">
      <c r="A4889" s="511" t="s">
        <v>69918</v>
      </c>
      <c r="B4889" s="511" t="s">
        <v>69919</v>
      </c>
      <c r="C4889" s="511" t="s">
        <v>5</v>
      </c>
      <c r="D4889" s="78" t="s">
        <v>26234</v>
      </c>
    </row>
    <row r="4890" spans="1:4" ht="13.5">
      <c r="A4890" s="511" t="s">
        <v>69920</v>
      </c>
      <c r="B4890" s="511" t="s">
        <v>69921</v>
      </c>
      <c r="C4890" s="511" t="s">
        <v>5</v>
      </c>
      <c r="D4890" s="78" t="s">
        <v>60591</v>
      </c>
    </row>
    <row r="4891" spans="1:4" ht="13.5">
      <c r="A4891" s="511" t="s">
        <v>69922</v>
      </c>
      <c r="B4891" s="511" t="s">
        <v>69923</v>
      </c>
      <c r="C4891" s="511" t="s">
        <v>5</v>
      </c>
      <c r="D4891" s="78" t="s">
        <v>50809</v>
      </c>
    </row>
    <row r="4892" spans="1:4" ht="13.5">
      <c r="A4892" s="511" t="s">
        <v>69924</v>
      </c>
      <c r="B4892" s="511" t="s">
        <v>69925</v>
      </c>
      <c r="C4892" s="511" t="s">
        <v>5</v>
      </c>
      <c r="D4892" s="78" t="s">
        <v>55738</v>
      </c>
    </row>
    <row r="4893" spans="1:4" ht="13.5">
      <c r="A4893" s="511" t="s">
        <v>69926</v>
      </c>
      <c r="B4893" s="511" t="s">
        <v>69927</v>
      </c>
      <c r="C4893" s="511" t="s">
        <v>5</v>
      </c>
      <c r="D4893" s="78" t="s">
        <v>54034</v>
      </c>
    </row>
    <row r="4894" spans="1:4" ht="13.5">
      <c r="A4894" s="511" t="s">
        <v>69928</v>
      </c>
      <c r="B4894" s="511" t="s">
        <v>69929</v>
      </c>
      <c r="C4894" s="511" t="s">
        <v>5</v>
      </c>
      <c r="D4894" s="78" t="s">
        <v>50772</v>
      </c>
    </row>
    <row r="4895" spans="1:4" ht="13.5">
      <c r="A4895" s="511" t="s">
        <v>69930</v>
      </c>
      <c r="B4895" s="511" t="s">
        <v>69931</v>
      </c>
      <c r="C4895" s="511" t="s">
        <v>5</v>
      </c>
      <c r="D4895" s="78" t="s">
        <v>51418</v>
      </c>
    </row>
    <row r="4896" spans="1:4" ht="13.5">
      <c r="A4896" s="511" t="s">
        <v>69932</v>
      </c>
      <c r="B4896" s="511" t="s">
        <v>69933</v>
      </c>
      <c r="C4896" s="511" t="s">
        <v>5</v>
      </c>
      <c r="D4896" s="78" t="s">
        <v>69934</v>
      </c>
    </row>
    <row r="4897" spans="1:4" ht="13.5">
      <c r="A4897" s="511" t="s">
        <v>69935</v>
      </c>
      <c r="B4897" s="511" t="s">
        <v>69936</v>
      </c>
      <c r="C4897" s="511" t="s">
        <v>5</v>
      </c>
      <c r="D4897" s="78" t="s">
        <v>69937</v>
      </c>
    </row>
    <row r="4898" spans="1:4" ht="13.5">
      <c r="A4898" s="511" t="s">
        <v>69938</v>
      </c>
      <c r="B4898" s="511" t="s">
        <v>69939</v>
      </c>
      <c r="C4898" s="511" t="s">
        <v>5</v>
      </c>
      <c r="D4898" s="78" t="s">
        <v>69940</v>
      </c>
    </row>
    <row r="4899" spans="1:4" ht="13.5">
      <c r="A4899" s="511" t="s">
        <v>69941</v>
      </c>
      <c r="B4899" s="511" t="s">
        <v>69942</v>
      </c>
      <c r="C4899" s="511" t="s">
        <v>5</v>
      </c>
      <c r="D4899" s="78" t="s">
        <v>69943</v>
      </c>
    </row>
    <row r="4900" spans="1:4" ht="13.5">
      <c r="A4900" s="511" t="s">
        <v>69944</v>
      </c>
      <c r="B4900" s="511" t="s">
        <v>69945</v>
      </c>
      <c r="C4900" s="511" t="s">
        <v>5</v>
      </c>
      <c r="D4900" s="78" t="s">
        <v>69946</v>
      </c>
    </row>
    <row r="4901" spans="1:4" ht="13.5">
      <c r="A4901" s="511" t="s">
        <v>69947</v>
      </c>
      <c r="B4901" s="511" t="s">
        <v>69948</v>
      </c>
      <c r="C4901" s="511" t="s">
        <v>5</v>
      </c>
      <c r="D4901" s="78" t="s">
        <v>69949</v>
      </c>
    </row>
    <row r="4902" spans="1:4" ht="13.5">
      <c r="A4902" s="511" t="s">
        <v>69950</v>
      </c>
      <c r="B4902" s="511" t="s">
        <v>69951</v>
      </c>
      <c r="C4902" s="511" t="s">
        <v>5</v>
      </c>
      <c r="D4902" s="78" t="s">
        <v>69952</v>
      </c>
    </row>
    <row r="4903" spans="1:4" ht="13.5">
      <c r="A4903" s="511" t="s">
        <v>69953</v>
      </c>
      <c r="B4903" s="511" t="s">
        <v>69954</v>
      </c>
      <c r="C4903" s="511" t="s">
        <v>5</v>
      </c>
      <c r="D4903" s="78" t="s">
        <v>69955</v>
      </c>
    </row>
    <row r="4904" spans="1:4" ht="13.5">
      <c r="A4904" s="511" t="s">
        <v>69956</v>
      </c>
      <c r="B4904" s="511" t="s">
        <v>69957</v>
      </c>
      <c r="C4904" s="511" t="s">
        <v>5</v>
      </c>
      <c r="D4904" s="78" t="s">
        <v>69958</v>
      </c>
    </row>
    <row r="4905" spans="1:4" ht="13.5">
      <c r="A4905" s="511" t="s">
        <v>69959</v>
      </c>
      <c r="B4905" s="511" t="s">
        <v>69960</v>
      </c>
      <c r="C4905" s="511" t="s">
        <v>5</v>
      </c>
      <c r="D4905" s="78" t="s">
        <v>69961</v>
      </c>
    </row>
    <row r="4906" spans="1:4" ht="13.5">
      <c r="A4906" s="511" t="s">
        <v>69962</v>
      </c>
      <c r="B4906" s="511" t="s">
        <v>69963</v>
      </c>
      <c r="C4906" s="511" t="s">
        <v>5</v>
      </c>
      <c r="D4906" s="78" t="s">
        <v>69964</v>
      </c>
    </row>
    <row r="4907" spans="1:4" ht="13.5">
      <c r="A4907" s="511" t="s">
        <v>69965</v>
      </c>
      <c r="B4907" s="511" t="s">
        <v>69966</v>
      </c>
      <c r="C4907" s="511" t="s">
        <v>5</v>
      </c>
      <c r="D4907" s="78" t="s">
        <v>69967</v>
      </c>
    </row>
    <row r="4908" spans="1:4" ht="13.5">
      <c r="A4908" s="511" t="s">
        <v>69968</v>
      </c>
      <c r="B4908" s="511" t="s">
        <v>69969</v>
      </c>
      <c r="C4908" s="511" t="s">
        <v>5</v>
      </c>
      <c r="D4908" s="78" t="s">
        <v>69970</v>
      </c>
    </row>
    <row r="4909" spans="1:4" ht="13.5">
      <c r="A4909" s="511" t="s">
        <v>29986</v>
      </c>
      <c r="B4909" s="511" t="s">
        <v>25232</v>
      </c>
      <c r="C4909" s="511" t="s">
        <v>5</v>
      </c>
      <c r="D4909" s="78" t="s">
        <v>61294</v>
      </c>
    </row>
    <row r="4910" spans="1:4" ht="13.5">
      <c r="A4910" s="511" t="s">
        <v>29987</v>
      </c>
      <c r="B4910" s="511" t="s">
        <v>25233</v>
      </c>
      <c r="C4910" s="511" t="s">
        <v>5</v>
      </c>
      <c r="D4910" s="78" t="s">
        <v>69971</v>
      </c>
    </row>
    <row r="4911" spans="1:4" ht="13.5">
      <c r="A4911" s="511" t="s">
        <v>29988</v>
      </c>
      <c r="B4911" s="511" t="s">
        <v>25234</v>
      </c>
      <c r="C4911" s="511" t="s">
        <v>5</v>
      </c>
      <c r="D4911" s="78" t="s">
        <v>55483</v>
      </c>
    </row>
    <row r="4912" spans="1:4" ht="13.5">
      <c r="A4912" s="511" t="s">
        <v>29989</v>
      </c>
      <c r="B4912" s="511" t="s">
        <v>25235</v>
      </c>
      <c r="C4912" s="511" t="s">
        <v>5</v>
      </c>
      <c r="D4912" s="78" t="s">
        <v>69972</v>
      </c>
    </row>
    <row r="4913" spans="1:4" ht="13.5">
      <c r="A4913" s="511" t="s">
        <v>29990</v>
      </c>
      <c r="B4913" s="511" t="s">
        <v>25236</v>
      </c>
      <c r="C4913" s="511" t="s">
        <v>5</v>
      </c>
      <c r="D4913" s="78" t="s">
        <v>69973</v>
      </c>
    </row>
    <row r="4914" spans="1:4" ht="13.5">
      <c r="A4914" s="511" t="s">
        <v>29991</v>
      </c>
      <c r="B4914" s="511" t="s">
        <v>25237</v>
      </c>
      <c r="C4914" s="511" t="s">
        <v>5</v>
      </c>
      <c r="D4914" s="78" t="s">
        <v>63460</v>
      </c>
    </row>
    <row r="4915" spans="1:4" ht="13.5">
      <c r="A4915" s="511" t="s">
        <v>29992</v>
      </c>
      <c r="B4915" s="511" t="s">
        <v>25238</v>
      </c>
      <c r="C4915" s="511" t="s">
        <v>5</v>
      </c>
      <c r="D4915" s="78" t="s">
        <v>60864</v>
      </c>
    </row>
    <row r="4916" spans="1:4" ht="13.5">
      <c r="A4916" s="511" t="s">
        <v>29993</v>
      </c>
      <c r="B4916" s="511" t="s">
        <v>51209</v>
      </c>
      <c r="C4916" s="511" t="s">
        <v>5</v>
      </c>
      <c r="D4916" s="78" t="s">
        <v>69974</v>
      </c>
    </row>
    <row r="4917" spans="1:4" ht="13.5">
      <c r="A4917" s="511" t="s">
        <v>29994</v>
      </c>
      <c r="B4917" s="511" t="s">
        <v>51210</v>
      </c>
      <c r="C4917" s="511" t="s">
        <v>5</v>
      </c>
      <c r="D4917" s="78" t="s">
        <v>69975</v>
      </c>
    </row>
    <row r="4918" spans="1:4" ht="13.5">
      <c r="A4918" s="511" t="s">
        <v>29995</v>
      </c>
      <c r="B4918" s="511" t="s">
        <v>51211</v>
      </c>
      <c r="C4918" s="511" t="s">
        <v>5</v>
      </c>
      <c r="D4918" s="78" t="s">
        <v>69976</v>
      </c>
    </row>
    <row r="4919" spans="1:4" ht="13.5">
      <c r="A4919" s="511" t="s">
        <v>29996</v>
      </c>
      <c r="B4919" s="511" t="s">
        <v>51212</v>
      </c>
      <c r="C4919" s="511" t="s">
        <v>5</v>
      </c>
      <c r="D4919" s="78" t="s">
        <v>69977</v>
      </c>
    </row>
    <row r="4920" spans="1:4" ht="13.5">
      <c r="A4920" s="511" t="s">
        <v>29997</v>
      </c>
      <c r="B4920" s="511" t="s">
        <v>51213</v>
      </c>
      <c r="C4920" s="511" t="s">
        <v>5</v>
      </c>
      <c r="D4920" s="78" t="s">
        <v>69978</v>
      </c>
    </row>
    <row r="4921" spans="1:4" ht="13.5">
      <c r="A4921" s="511" t="s">
        <v>29998</v>
      </c>
      <c r="B4921" s="511" t="s">
        <v>51214</v>
      </c>
      <c r="C4921" s="511" t="s">
        <v>5</v>
      </c>
      <c r="D4921" s="78" t="s">
        <v>69979</v>
      </c>
    </row>
    <row r="4922" spans="1:4" ht="13.5">
      <c r="A4922" s="511" t="s">
        <v>29999</v>
      </c>
      <c r="B4922" s="511" t="s">
        <v>51215</v>
      </c>
      <c r="C4922" s="511" t="s">
        <v>5</v>
      </c>
      <c r="D4922" s="78" t="s">
        <v>56484</v>
      </c>
    </row>
    <row r="4923" spans="1:4" ht="13.5">
      <c r="A4923" s="511" t="s">
        <v>30000</v>
      </c>
      <c r="B4923" s="511" t="s">
        <v>51216</v>
      </c>
      <c r="C4923" s="511" t="s">
        <v>5</v>
      </c>
      <c r="D4923" s="78" t="s">
        <v>55783</v>
      </c>
    </row>
    <row r="4924" spans="1:4" ht="13.5">
      <c r="A4924" s="511" t="s">
        <v>30001</v>
      </c>
      <c r="B4924" s="511" t="s">
        <v>51217</v>
      </c>
      <c r="C4924" s="511" t="s">
        <v>5</v>
      </c>
      <c r="D4924" s="78" t="s">
        <v>69980</v>
      </c>
    </row>
    <row r="4925" spans="1:4" ht="13.5">
      <c r="A4925" s="511" t="s">
        <v>30002</v>
      </c>
      <c r="B4925" s="511" t="s">
        <v>51218</v>
      </c>
      <c r="C4925" s="511" t="s">
        <v>5</v>
      </c>
      <c r="D4925" s="78" t="s">
        <v>56637</v>
      </c>
    </row>
    <row r="4926" spans="1:4" ht="13.5">
      <c r="A4926" s="511" t="s">
        <v>30003</v>
      </c>
      <c r="B4926" s="511" t="s">
        <v>51219</v>
      </c>
      <c r="C4926" s="511" t="s">
        <v>5</v>
      </c>
      <c r="D4926" s="78" t="s">
        <v>56371</v>
      </c>
    </row>
    <row r="4927" spans="1:4" ht="13.5">
      <c r="A4927" s="511" t="s">
        <v>30004</v>
      </c>
      <c r="B4927" s="511" t="s">
        <v>51220</v>
      </c>
      <c r="C4927" s="511" t="s">
        <v>5</v>
      </c>
      <c r="D4927" s="78" t="s">
        <v>56450</v>
      </c>
    </row>
    <row r="4928" spans="1:4" ht="13.5">
      <c r="A4928" s="511" t="s">
        <v>30005</v>
      </c>
      <c r="B4928" s="511" t="s">
        <v>51221</v>
      </c>
      <c r="C4928" s="511" t="s">
        <v>5</v>
      </c>
      <c r="D4928" s="78" t="s">
        <v>55309</v>
      </c>
    </row>
    <row r="4929" spans="1:4" ht="13.5">
      <c r="A4929" s="511" t="s">
        <v>30006</v>
      </c>
      <c r="B4929" s="511" t="s">
        <v>51223</v>
      </c>
      <c r="C4929" s="511" t="s">
        <v>5</v>
      </c>
      <c r="D4929" s="78" t="s">
        <v>56499</v>
      </c>
    </row>
    <row r="4930" spans="1:4" ht="13.5">
      <c r="A4930" s="511" t="s">
        <v>30007</v>
      </c>
      <c r="B4930" s="511" t="s">
        <v>51224</v>
      </c>
      <c r="C4930" s="511" t="s">
        <v>5</v>
      </c>
      <c r="D4930" s="78" t="s">
        <v>69981</v>
      </c>
    </row>
    <row r="4931" spans="1:4" ht="13.5">
      <c r="A4931" s="511" t="s">
        <v>30008</v>
      </c>
      <c r="B4931" s="511" t="s">
        <v>51225</v>
      </c>
      <c r="C4931" s="511" t="s">
        <v>5</v>
      </c>
      <c r="D4931" s="78" t="s">
        <v>69982</v>
      </c>
    </row>
    <row r="4932" spans="1:4" ht="13.5">
      <c r="A4932" s="511" t="s">
        <v>30009</v>
      </c>
      <c r="B4932" s="511" t="s">
        <v>53817</v>
      </c>
      <c r="C4932" s="511" t="s">
        <v>5</v>
      </c>
      <c r="D4932" s="78" t="s">
        <v>69983</v>
      </c>
    </row>
    <row r="4933" spans="1:4" ht="13.5">
      <c r="A4933" s="511" t="s">
        <v>30010</v>
      </c>
      <c r="B4933" s="511" t="s">
        <v>53818</v>
      </c>
      <c r="C4933" s="511" t="s">
        <v>5</v>
      </c>
      <c r="D4933" s="78" t="s">
        <v>69984</v>
      </c>
    </row>
    <row r="4934" spans="1:4" ht="13.5">
      <c r="A4934" s="511" t="s">
        <v>30011</v>
      </c>
      <c r="B4934" s="511" t="s">
        <v>53819</v>
      </c>
      <c r="C4934" s="511" t="s">
        <v>5</v>
      </c>
      <c r="D4934" s="78" t="s">
        <v>56342</v>
      </c>
    </row>
    <row r="4935" spans="1:4" ht="13.5">
      <c r="A4935" s="511" t="s">
        <v>30012</v>
      </c>
      <c r="B4935" s="511" t="s">
        <v>53820</v>
      </c>
      <c r="C4935" s="511" t="s">
        <v>5</v>
      </c>
      <c r="D4935" s="78" t="s">
        <v>69985</v>
      </c>
    </row>
    <row r="4936" spans="1:4" ht="13.5">
      <c r="A4936" s="511" t="s">
        <v>30013</v>
      </c>
      <c r="B4936" s="511" t="s">
        <v>53821</v>
      </c>
      <c r="C4936" s="511" t="s">
        <v>5</v>
      </c>
      <c r="D4936" s="78" t="s">
        <v>69986</v>
      </c>
    </row>
    <row r="4937" spans="1:4" ht="13.5">
      <c r="A4937" s="511" t="s">
        <v>30014</v>
      </c>
      <c r="B4937" s="511" t="s">
        <v>51226</v>
      </c>
      <c r="C4937" s="511" t="s">
        <v>5</v>
      </c>
      <c r="D4937" s="78" t="s">
        <v>56295</v>
      </c>
    </row>
    <row r="4938" spans="1:4" ht="13.5">
      <c r="A4938" s="511" t="s">
        <v>30015</v>
      </c>
      <c r="B4938" s="511" t="s">
        <v>51227</v>
      </c>
      <c r="C4938" s="511" t="s">
        <v>5</v>
      </c>
      <c r="D4938" s="78" t="s">
        <v>69987</v>
      </c>
    </row>
    <row r="4939" spans="1:4" ht="13.5">
      <c r="A4939" s="511" t="s">
        <v>30016</v>
      </c>
      <c r="B4939" s="511" t="s">
        <v>51228</v>
      </c>
      <c r="C4939" s="511" t="s">
        <v>5</v>
      </c>
      <c r="D4939" s="78" t="s">
        <v>69988</v>
      </c>
    </row>
    <row r="4940" spans="1:4" ht="13.5">
      <c r="A4940" s="511" t="s">
        <v>30017</v>
      </c>
      <c r="B4940" s="511" t="s">
        <v>51229</v>
      </c>
      <c r="C4940" s="511" t="s">
        <v>5</v>
      </c>
      <c r="D4940" s="78" t="s">
        <v>69989</v>
      </c>
    </row>
    <row r="4941" spans="1:4" ht="13.5">
      <c r="A4941" s="511" t="s">
        <v>30018</v>
      </c>
      <c r="B4941" s="511" t="s">
        <v>51230</v>
      </c>
      <c r="C4941" s="511" t="s">
        <v>5</v>
      </c>
      <c r="D4941" s="78" t="s">
        <v>69990</v>
      </c>
    </row>
    <row r="4942" spans="1:4" ht="13.5">
      <c r="A4942" s="511" t="s">
        <v>30019</v>
      </c>
      <c r="B4942" s="511" t="s">
        <v>51231</v>
      </c>
      <c r="C4942" s="511" t="s">
        <v>5</v>
      </c>
      <c r="D4942" s="78" t="s">
        <v>69991</v>
      </c>
    </row>
    <row r="4943" spans="1:4" ht="13.5">
      <c r="A4943" s="511" t="s">
        <v>30020</v>
      </c>
      <c r="B4943" s="511" t="s">
        <v>51232</v>
      </c>
      <c r="C4943" s="511" t="s">
        <v>5</v>
      </c>
      <c r="D4943" s="78" t="s">
        <v>55346</v>
      </c>
    </row>
    <row r="4944" spans="1:4" ht="13.5">
      <c r="A4944" s="511" t="s">
        <v>30021</v>
      </c>
      <c r="B4944" s="511" t="s">
        <v>51233</v>
      </c>
      <c r="C4944" s="511" t="s">
        <v>5</v>
      </c>
      <c r="D4944" s="78" t="s">
        <v>69992</v>
      </c>
    </row>
    <row r="4945" spans="1:4" ht="13.5">
      <c r="A4945" s="511" t="s">
        <v>30022</v>
      </c>
      <c r="B4945" s="511" t="s">
        <v>51234</v>
      </c>
      <c r="C4945" s="511" t="s">
        <v>5</v>
      </c>
      <c r="D4945" s="78" t="s">
        <v>56955</v>
      </c>
    </row>
    <row r="4946" spans="1:4" ht="13.5">
      <c r="A4946" s="511" t="s">
        <v>30023</v>
      </c>
      <c r="B4946" s="511" t="s">
        <v>51235</v>
      </c>
      <c r="C4946" s="511" t="s">
        <v>5</v>
      </c>
      <c r="D4946" s="78" t="s">
        <v>69993</v>
      </c>
    </row>
    <row r="4947" spans="1:4" ht="13.5">
      <c r="A4947" s="511" t="s">
        <v>30024</v>
      </c>
      <c r="B4947" s="511" t="s">
        <v>51236</v>
      </c>
      <c r="C4947" s="511" t="s">
        <v>5</v>
      </c>
      <c r="D4947" s="78" t="s">
        <v>56314</v>
      </c>
    </row>
    <row r="4948" spans="1:4" ht="13.5">
      <c r="A4948" s="511" t="s">
        <v>30025</v>
      </c>
      <c r="B4948" s="511" t="s">
        <v>51237</v>
      </c>
      <c r="C4948" s="511" t="s">
        <v>5</v>
      </c>
      <c r="D4948" s="78" t="s">
        <v>55338</v>
      </c>
    </row>
    <row r="4949" spans="1:4" ht="13.5">
      <c r="A4949" s="511" t="s">
        <v>30026</v>
      </c>
      <c r="B4949" s="511" t="s">
        <v>51238</v>
      </c>
      <c r="C4949" s="511" t="s">
        <v>5</v>
      </c>
      <c r="D4949" s="78" t="s">
        <v>69994</v>
      </c>
    </row>
    <row r="4950" spans="1:4" ht="13.5">
      <c r="A4950" s="511" t="s">
        <v>30027</v>
      </c>
      <c r="B4950" s="511" t="s">
        <v>51239</v>
      </c>
      <c r="C4950" s="511" t="s">
        <v>5</v>
      </c>
      <c r="D4950" s="78" t="s">
        <v>69995</v>
      </c>
    </row>
    <row r="4951" spans="1:4" ht="13.5">
      <c r="A4951" s="511" t="s">
        <v>30028</v>
      </c>
      <c r="B4951" s="511" t="s">
        <v>51240</v>
      </c>
      <c r="C4951" s="511" t="s">
        <v>5</v>
      </c>
      <c r="D4951" s="78" t="s">
        <v>69996</v>
      </c>
    </row>
    <row r="4952" spans="1:4" ht="13.5">
      <c r="A4952" s="511" t="s">
        <v>30029</v>
      </c>
      <c r="B4952" s="511" t="s">
        <v>51241</v>
      </c>
      <c r="C4952" s="511" t="s">
        <v>5</v>
      </c>
      <c r="D4952" s="78" t="s">
        <v>69997</v>
      </c>
    </row>
    <row r="4953" spans="1:4" ht="13.5">
      <c r="A4953" s="511" t="s">
        <v>30030</v>
      </c>
      <c r="B4953" s="511" t="s">
        <v>51242</v>
      </c>
      <c r="C4953" s="511" t="s">
        <v>5</v>
      </c>
      <c r="D4953" s="78" t="s">
        <v>69998</v>
      </c>
    </row>
    <row r="4954" spans="1:4" ht="13.5">
      <c r="A4954" s="511" t="s">
        <v>30031</v>
      </c>
      <c r="B4954" s="511" t="s">
        <v>51243</v>
      </c>
      <c r="C4954" s="511" t="s">
        <v>5</v>
      </c>
      <c r="D4954" s="78" t="s">
        <v>69999</v>
      </c>
    </row>
    <row r="4955" spans="1:4" ht="13.5">
      <c r="A4955" s="511" t="s">
        <v>30032</v>
      </c>
      <c r="B4955" s="511" t="s">
        <v>51244</v>
      </c>
      <c r="C4955" s="511" t="s">
        <v>5</v>
      </c>
      <c r="D4955" s="78" t="s">
        <v>70000</v>
      </c>
    </row>
    <row r="4956" spans="1:4" ht="13.5">
      <c r="A4956" s="511" t="s">
        <v>30033</v>
      </c>
      <c r="B4956" s="511" t="s">
        <v>51245</v>
      </c>
      <c r="C4956" s="511" t="s">
        <v>5</v>
      </c>
      <c r="D4956" s="78" t="s">
        <v>70001</v>
      </c>
    </row>
    <row r="4957" spans="1:4" ht="13.5">
      <c r="A4957" s="511" t="s">
        <v>30034</v>
      </c>
      <c r="B4957" s="511" t="s">
        <v>51246</v>
      </c>
      <c r="C4957" s="511" t="s">
        <v>5</v>
      </c>
      <c r="D4957" s="78" t="s">
        <v>70002</v>
      </c>
    </row>
    <row r="4958" spans="1:4" ht="13.5">
      <c r="A4958" s="511" t="s">
        <v>30035</v>
      </c>
      <c r="B4958" s="511" t="s">
        <v>51247</v>
      </c>
      <c r="C4958" s="511" t="s">
        <v>5</v>
      </c>
      <c r="D4958" s="78" t="s">
        <v>70003</v>
      </c>
    </row>
    <row r="4959" spans="1:4" ht="13.5">
      <c r="A4959" s="511" t="s">
        <v>30036</v>
      </c>
      <c r="B4959" s="511" t="s">
        <v>51248</v>
      </c>
      <c r="C4959" s="511" t="s">
        <v>5</v>
      </c>
      <c r="D4959" s="78" t="s">
        <v>70004</v>
      </c>
    </row>
    <row r="4960" spans="1:4" ht="13.5">
      <c r="A4960" s="511" t="s">
        <v>30037</v>
      </c>
      <c r="B4960" s="511" t="s">
        <v>51249</v>
      </c>
      <c r="C4960" s="511" t="s">
        <v>5</v>
      </c>
      <c r="D4960" s="78" t="s">
        <v>70005</v>
      </c>
    </row>
    <row r="4961" spans="1:4" ht="13.5">
      <c r="A4961" s="511" t="s">
        <v>30038</v>
      </c>
      <c r="B4961" s="511" t="s">
        <v>51250</v>
      </c>
      <c r="C4961" s="511" t="s">
        <v>5</v>
      </c>
      <c r="D4961" s="78" t="s">
        <v>70006</v>
      </c>
    </row>
    <row r="4962" spans="1:4" ht="13.5">
      <c r="A4962" s="511" t="s">
        <v>30039</v>
      </c>
      <c r="B4962" s="511" t="s">
        <v>51251</v>
      </c>
      <c r="C4962" s="511" t="s">
        <v>5</v>
      </c>
      <c r="D4962" s="78" t="s">
        <v>70007</v>
      </c>
    </row>
    <row r="4963" spans="1:4" ht="13.5">
      <c r="A4963" s="511" t="s">
        <v>30040</v>
      </c>
      <c r="B4963" s="511" t="s">
        <v>51252</v>
      </c>
      <c r="C4963" s="511" t="s">
        <v>5</v>
      </c>
      <c r="D4963" s="78" t="s">
        <v>70008</v>
      </c>
    </row>
    <row r="4964" spans="1:4" ht="13.5">
      <c r="A4964" s="511" t="s">
        <v>30041</v>
      </c>
      <c r="B4964" s="511" t="s">
        <v>51253</v>
      </c>
      <c r="C4964" s="511" t="s">
        <v>5</v>
      </c>
      <c r="D4964" s="78" t="s">
        <v>70009</v>
      </c>
    </row>
    <row r="4965" spans="1:4" ht="13.5">
      <c r="A4965" s="511" t="s">
        <v>30042</v>
      </c>
      <c r="B4965" s="511" t="s">
        <v>51254</v>
      </c>
      <c r="C4965" s="511" t="s">
        <v>5</v>
      </c>
      <c r="D4965" s="78" t="s">
        <v>70010</v>
      </c>
    </row>
    <row r="4966" spans="1:4" ht="13.5">
      <c r="A4966" s="511" t="s">
        <v>30043</v>
      </c>
      <c r="B4966" s="511" t="s">
        <v>51255</v>
      </c>
      <c r="C4966" s="511" t="s">
        <v>5</v>
      </c>
      <c r="D4966" s="78" t="s">
        <v>70011</v>
      </c>
    </row>
    <row r="4967" spans="1:4" ht="13.5">
      <c r="A4967" s="511" t="s">
        <v>30044</v>
      </c>
      <c r="B4967" s="511" t="s">
        <v>51256</v>
      </c>
      <c r="C4967" s="511" t="s">
        <v>5</v>
      </c>
      <c r="D4967" s="78" t="s">
        <v>70012</v>
      </c>
    </row>
    <row r="4968" spans="1:4" ht="13.5">
      <c r="A4968" s="511" t="s">
        <v>30045</v>
      </c>
      <c r="B4968" s="511" t="s">
        <v>51257</v>
      </c>
      <c r="C4968" s="511" t="s">
        <v>5</v>
      </c>
      <c r="D4968" s="78" t="s">
        <v>70013</v>
      </c>
    </row>
    <row r="4969" spans="1:4" ht="13.5">
      <c r="A4969" s="511" t="s">
        <v>30046</v>
      </c>
      <c r="B4969" s="511" t="s">
        <v>51258</v>
      </c>
      <c r="C4969" s="511" t="s">
        <v>5</v>
      </c>
      <c r="D4969" s="78" t="s">
        <v>70014</v>
      </c>
    </row>
    <row r="4970" spans="1:4" ht="13.5">
      <c r="A4970" s="511" t="s">
        <v>30047</v>
      </c>
      <c r="B4970" s="511" t="s">
        <v>51259</v>
      </c>
      <c r="C4970" s="511" t="s">
        <v>5</v>
      </c>
      <c r="D4970" s="78" t="s">
        <v>70015</v>
      </c>
    </row>
    <row r="4971" spans="1:4" ht="13.5">
      <c r="A4971" s="511" t="s">
        <v>30048</v>
      </c>
      <c r="B4971" s="511" t="s">
        <v>51260</v>
      </c>
      <c r="C4971" s="511" t="s">
        <v>5</v>
      </c>
      <c r="D4971" s="78" t="s">
        <v>70016</v>
      </c>
    </row>
    <row r="4972" spans="1:4" ht="13.5">
      <c r="A4972" s="511" t="s">
        <v>30049</v>
      </c>
      <c r="B4972" s="511" t="s">
        <v>51261</v>
      </c>
      <c r="C4972" s="511" t="s">
        <v>5</v>
      </c>
      <c r="D4972" s="78" t="s">
        <v>70017</v>
      </c>
    </row>
    <row r="4973" spans="1:4" ht="13.5">
      <c r="A4973" s="511" t="s">
        <v>30050</v>
      </c>
      <c r="B4973" s="511" t="s">
        <v>51262</v>
      </c>
      <c r="C4973" s="511" t="s">
        <v>5</v>
      </c>
      <c r="D4973" s="78" t="s">
        <v>70018</v>
      </c>
    </row>
    <row r="4974" spans="1:4" ht="13.5">
      <c r="A4974" s="511" t="s">
        <v>30051</v>
      </c>
      <c r="B4974" s="511" t="s">
        <v>51263</v>
      </c>
      <c r="C4974" s="511" t="s">
        <v>5</v>
      </c>
      <c r="D4974" s="78" t="s">
        <v>70019</v>
      </c>
    </row>
    <row r="4975" spans="1:4" ht="13.5">
      <c r="A4975" s="511" t="s">
        <v>30052</v>
      </c>
      <c r="B4975" s="511" t="s">
        <v>51264</v>
      </c>
      <c r="C4975" s="511" t="s">
        <v>5</v>
      </c>
      <c r="D4975" s="78" t="s">
        <v>70020</v>
      </c>
    </row>
    <row r="4976" spans="1:4" ht="13.5">
      <c r="A4976" s="511" t="s">
        <v>30053</v>
      </c>
      <c r="B4976" s="511" t="s">
        <v>51265</v>
      </c>
      <c r="C4976" s="511" t="s">
        <v>5</v>
      </c>
      <c r="D4976" s="78" t="s">
        <v>70021</v>
      </c>
    </row>
    <row r="4977" spans="1:4" ht="13.5">
      <c r="A4977" s="511" t="s">
        <v>30054</v>
      </c>
      <c r="B4977" s="511" t="s">
        <v>51266</v>
      </c>
      <c r="C4977" s="511" t="s">
        <v>5</v>
      </c>
      <c r="D4977" s="78" t="s">
        <v>70022</v>
      </c>
    </row>
    <row r="4978" spans="1:4" ht="13.5">
      <c r="A4978" s="511" t="s">
        <v>30055</v>
      </c>
      <c r="B4978" s="511" t="s">
        <v>51267</v>
      </c>
      <c r="C4978" s="511" t="s">
        <v>5</v>
      </c>
      <c r="D4978" s="78" t="s">
        <v>70023</v>
      </c>
    </row>
    <row r="4979" spans="1:4" ht="13.5">
      <c r="A4979" s="511" t="s">
        <v>30056</v>
      </c>
      <c r="B4979" s="511" t="s">
        <v>51268</v>
      </c>
      <c r="C4979" s="511" t="s">
        <v>5</v>
      </c>
      <c r="D4979" s="78" t="s">
        <v>70024</v>
      </c>
    </row>
    <row r="4980" spans="1:4" ht="13.5">
      <c r="A4980" s="511" t="s">
        <v>30057</v>
      </c>
      <c r="B4980" s="511" t="s">
        <v>51269</v>
      </c>
      <c r="C4980" s="511" t="s">
        <v>5</v>
      </c>
      <c r="D4980" s="78" t="s">
        <v>70025</v>
      </c>
    </row>
    <row r="4981" spans="1:4" ht="13.5">
      <c r="A4981" s="511" t="s">
        <v>30058</v>
      </c>
      <c r="B4981" s="511" t="s">
        <v>51270</v>
      </c>
      <c r="C4981" s="511" t="s">
        <v>5</v>
      </c>
      <c r="D4981" s="78" t="s">
        <v>70026</v>
      </c>
    </row>
    <row r="4982" spans="1:4" ht="13.5">
      <c r="A4982" s="511" t="s">
        <v>30059</v>
      </c>
      <c r="B4982" s="511" t="s">
        <v>25239</v>
      </c>
      <c r="C4982" s="511" t="s">
        <v>5</v>
      </c>
      <c r="D4982" s="78" t="s">
        <v>70027</v>
      </c>
    </row>
    <row r="4983" spans="1:4" ht="13.5">
      <c r="A4983" s="511" t="s">
        <v>30060</v>
      </c>
      <c r="B4983" s="511" t="s">
        <v>51271</v>
      </c>
      <c r="C4983" s="511" t="s">
        <v>5</v>
      </c>
      <c r="D4983" s="78" t="s">
        <v>70028</v>
      </c>
    </row>
    <row r="4984" spans="1:4" ht="13.5">
      <c r="A4984" s="511" t="s">
        <v>30061</v>
      </c>
      <c r="B4984" s="511" t="s">
        <v>51272</v>
      </c>
      <c r="C4984" s="511" t="s">
        <v>5</v>
      </c>
      <c r="D4984" s="78" t="s">
        <v>70029</v>
      </c>
    </row>
    <row r="4985" spans="1:4" ht="13.5">
      <c r="A4985" s="511" t="s">
        <v>30062</v>
      </c>
      <c r="B4985" s="511" t="s">
        <v>51273</v>
      </c>
      <c r="C4985" s="511" t="s">
        <v>5</v>
      </c>
      <c r="D4985" s="78" t="s">
        <v>70030</v>
      </c>
    </row>
    <row r="4986" spans="1:4" ht="13.5">
      <c r="A4986" s="511" t="s">
        <v>30063</v>
      </c>
      <c r="B4986" s="511" t="s">
        <v>51274</v>
      </c>
      <c r="C4986" s="511" t="s">
        <v>5</v>
      </c>
      <c r="D4986" s="78" t="s">
        <v>56325</v>
      </c>
    </row>
    <row r="4987" spans="1:4" ht="13.5">
      <c r="A4987" s="511" t="s">
        <v>30064</v>
      </c>
      <c r="B4987" s="511" t="s">
        <v>51275</v>
      </c>
      <c r="C4987" s="511" t="s">
        <v>5</v>
      </c>
      <c r="D4987" s="78" t="s">
        <v>62274</v>
      </c>
    </row>
    <row r="4988" spans="1:4" ht="13.5">
      <c r="A4988" s="511" t="s">
        <v>30065</v>
      </c>
      <c r="B4988" s="511" t="s">
        <v>51276</v>
      </c>
      <c r="C4988" s="511" t="s">
        <v>5</v>
      </c>
      <c r="D4988" s="78" t="s">
        <v>70031</v>
      </c>
    </row>
    <row r="4989" spans="1:4" ht="13.5">
      <c r="A4989" s="511" t="s">
        <v>30066</v>
      </c>
      <c r="B4989" s="511" t="s">
        <v>51277</v>
      </c>
      <c r="C4989" s="511" t="s">
        <v>5</v>
      </c>
      <c r="D4989" s="78" t="s">
        <v>70032</v>
      </c>
    </row>
    <row r="4990" spans="1:4" ht="13.5">
      <c r="A4990" s="511" t="s">
        <v>30067</v>
      </c>
      <c r="B4990" s="511" t="s">
        <v>51278</v>
      </c>
      <c r="C4990" s="511" t="s">
        <v>5</v>
      </c>
      <c r="D4990" s="78" t="s">
        <v>67861</v>
      </c>
    </row>
    <row r="4991" spans="1:4" ht="13.5">
      <c r="A4991" s="511" t="s">
        <v>51279</v>
      </c>
      <c r="B4991" s="511" t="s">
        <v>51280</v>
      </c>
      <c r="C4991" s="511" t="s">
        <v>5</v>
      </c>
      <c r="D4991" s="78" t="s">
        <v>70033</v>
      </c>
    </row>
    <row r="4992" spans="1:4" ht="13.5">
      <c r="A4992" s="511" t="s">
        <v>51281</v>
      </c>
      <c r="B4992" s="511" t="s">
        <v>51282</v>
      </c>
      <c r="C4992" s="511" t="s">
        <v>5</v>
      </c>
      <c r="D4992" s="78" t="s">
        <v>66646</v>
      </c>
    </row>
    <row r="4993" spans="1:4" ht="13.5">
      <c r="A4993" s="511" t="s">
        <v>51283</v>
      </c>
      <c r="B4993" s="511" t="s">
        <v>51284</v>
      </c>
      <c r="C4993" s="511" t="s">
        <v>5</v>
      </c>
      <c r="D4993" s="78" t="s">
        <v>70034</v>
      </c>
    </row>
    <row r="4994" spans="1:4" ht="13.5">
      <c r="A4994" s="511" t="s">
        <v>51285</v>
      </c>
      <c r="B4994" s="511" t="s">
        <v>51286</v>
      </c>
      <c r="C4994" s="511" t="s">
        <v>5</v>
      </c>
      <c r="D4994" s="78" t="s">
        <v>70035</v>
      </c>
    </row>
    <row r="4995" spans="1:4" ht="13.5">
      <c r="A4995" s="511" t="s">
        <v>70036</v>
      </c>
      <c r="B4995" s="511" t="s">
        <v>70037</v>
      </c>
      <c r="C4995" s="511" t="s">
        <v>5</v>
      </c>
      <c r="D4995" s="78" t="s">
        <v>70038</v>
      </c>
    </row>
    <row r="4996" spans="1:4" ht="13.5">
      <c r="A4996" s="511" t="s">
        <v>51287</v>
      </c>
      <c r="B4996" s="511" t="s">
        <v>51288</v>
      </c>
      <c r="C4996" s="511" t="s">
        <v>5</v>
      </c>
      <c r="D4996" s="78" t="s">
        <v>70039</v>
      </c>
    </row>
    <row r="4997" spans="1:4" ht="13.5">
      <c r="A4997" s="511" t="s">
        <v>51289</v>
      </c>
      <c r="B4997" s="511" t="s">
        <v>51290</v>
      </c>
      <c r="C4997" s="511" t="s">
        <v>5</v>
      </c>
      <c r="D4997" s="78" t="s">
        <v>70031</v>
      </c>
    </row>
    <row r="4998" spans="1:4" ht="13.5">
      <c r="A4998" s="511" t="s">
        <v>51291</v>
      </c>
      <c r="B4998" s="511" t="s">
        <v>51292</v>
      </c>
      <c r="C4998" s="511" t="s">
        <v>5</v>
      </c>
      <c r="D4998" s="78" t="s">
        <v>70040</v>
      </c>
    </row>
    <row r="4999" spans="1:4" ht="13.5">
      <c r="A4999" s="511" t="s">
        <v>51293</v>
      </c>
      <c r="B4999" s="511" t="s">
        <v>51294</v>
      </c>
      <c r="C4999" s="511" t="s">
        <v>5</v>
      </c>
      <c r="D4999" s="78" t="s">
        <v>70041</v>
      </c>
    </row>
    <row r="5000" spans="1:4" ht="13.5">
      <c r="A5000" s="511" t="s">
        <v>51295</v>
      </c>
      <c r="B5000" s="511" t="s">
        <v>51296</v>
      </c>
      <c r="C5000" s="511" t="s">
        <v>5</v>
      </c>
      <c r="D5000" s="78" t="s">
        <v>70042</v>
      </c>
    </row>
    <row r="5001" spans="1:4" ht="13.5">
      <c r="A5001" s="511" t="s">
        <v>70043</v>
      </c>
      <c r="B5001" s="511" t="s">
        <v>70044</v>
      </c>
      <c r="C5001" s="511" t="s">
        <v>5</v>
      </c>
      <c r="D5001" s="78" t="s">
        <v>70045</v>
      </c>
    </row>
    <row r="5002" spans="1:4" ht="13.5">
      <c r="A5002" s="511" t="s">
        <v>51297</v>
      </c>
      <c r="B5002" s="511" t="s">
        <v>51298</v>
      </c>
      <c r="C5002" s="511" t="s">
        <v>5</v>
      </c>
      <c r="D5002" s="78" t="s">
        <v>70046</v>
      </c>
    </row>
    <row r="5003" spans="1:4" ht="13.5">
      <c r="A5003" s="511" t="s">
        <v>51299</v>
      </c>
      <c r="B5003" s="511" t="s">
        <v>51300</v>
      </c>
      <c r="C5003" s="511" t="s">
        <v>5</v>
      </c>
      <c r="D5003" s="78" t="s">
        <v>56382</v>
      </c>
    </row>
    <row r="5004" spans="1:4" ht="13.5">
      <c r="A5004" s="511" t="s">
        <v>51301</v>
      </c>
      <c r="B5004" s="511" t="s">
        <v>51302</v>
      </c>
      <c r="C5004" s="511" t="s">
        <v>5</v>
      </c>
      <c r="D5004" s="78" t="s">
        <v>68883</v>
      </c>
    </row>
    <row r="5005" spans="1:4" ht="13.5">
      <c r="A5005" s="511" t="s">
        <v>51303</v>
      </c>
      <c r="B5005" s="511" t="s">
        <v>51304</v>
      </c>
      <c r="C5005" s="511" t="s">
        <v>5</v>
      </c>
      <c r="D5005" s="78" t="s">
        <v>62239</v>
      </c>
    </row>
    <row r="5006" spans="1:4" ht="13.5">
      <c r="A5006" s="511" t="s">
        <v>51305</v>
      </c>
      <c r="B5006" s="511" t="s">
        <v>51306</v>
      </c>
      <c r="C5006" s="511" t="s">
        <v>5</v>
      </c>
      <c r="D5006" s="78" t="s">
        <v>70047</v>
      </c>
    </row>
    <row r="5007" spans="1:4" ht="13.5">
      <c r="A5007" s="511" t="s">
        <v>51307</v>
      </c>
      <c r="B5007" s="511" t="s">
        <v>51308</v>
      </c>
      <c r="C5007" s="511" t="s">
        <v>5</v>
      </c>
      <c r="D5007" s="78" t="s">
        <v>70048</v>
      </c>
    </row>
    <row r="5008" spans="1:4" ht="13.5">
      <c r="A5008" s="511" t="s">
        <v>51309</v>
      </c>
      <c r="B5008" s="511" t="s">
        <v>51310</v>
      </c>
      <c r="C5008" s="511" t="s">
        <v>5</v>
      </c>
      <c r="D5008" s="78" t="s">
        <v>70049</v>
      </c>
    </row>
    <row r="5009" spans="1:4" ht="13.5">
      <c r="A5009" s="511" t="s">
        <v>51311</v>
      </c>
      <c r="B5009" s="511" t="s">
        <v>51312</v>
      </c>
      <c r="C5009" s="511" t="s">
        <v>5</v>
      </c>
      <c r="D5009" s="78" t="s">
        <v>70050</v>
      </c>
    </row>
    <row r="5010" spans="1:4" ht="13.5">
      <c r="A5010" s="511" t="s">
        <v>51313</v>
      </c>
      <c r="B5010" s="511" t="s">
        <v>51314</v>
      </c>
      <c r="C5010" s="511" t="s">
        <v>5</v>
      </c>
      <c r="D5010" s="78" t="s">
        <v>70051</v>
      </c>
    </row>
    <row r="5011" spans="1:4" ht="13.5">
      <c r="A5011" s="511" t="s">
        <v>51315</v>
      </c>
      <c r="B5011" s="511" t="s">
        <v>51316</v>
      </c>
      <c r="C5011" s="511" t="s">
        <v>5</v>
      </c>
      <c r="D5011" s="78" t="s">
        <v>70052</v>
      </c>
    </row>
    <row r="5012" spans="1:4" ht="13.5">
      <c r="A5012" s="511" t="s">
        <v>51317</v>
      </c>
      <c r="B5012" s="511" t="s">
        <v>51318</v>
      </c>
      <c r="C5012" s="511" t="s">
        <v>5</v>
      </c>
      <c r="D5012" s="78" t="s">
        <v>70053</v>
      </c>
    </row>
    <row r="5013" spans="1:4" ht="13.5">
      <c r="A5013" s="511" t="s">
        <v>51319</v>
      </c>
      <c r="B5013" s="511" t="s">
        <v>51320</v>
      </c>
      <c r="C5013" s="511" t="s">
        <v>5</v>
      </c>
      <c r="D5013" s="78" t="s">
        <v>70054</v>
      </c>
    </row>
    <row r="5014" spans="1:4" ht="13.5">
      <c r="A5014" s="511" t="s">
        <v>51321</v>
      </c>
      <c r="B5014" s="511" t="s">
        <v>51322</v>
      </c>
      <c r="C5014" s="511" t="s">
        <v>5</v>
      </c>
      <c r="D5014" s="78" t="s">
        <v>70055</v>
      </c>
    </row>
    <row r="5015" spans="1:4" ht="13.5">
      <c r="A5015" s="511" t="s">
        <v>51323</v>
      </c>
      <c r="B5015" s="511" t="s">
        <v>51324</v>
      </c>
      <c r="C5015" s="511" t="s">
        <v>5</v>
      </c>
      <c r="D5015" s="78" t="s">
        <v>70056</v>
      </c>
    </row>
    <row r="5016" spans="1:4" ht="13.5">
      <c r="A5016" s="511" t="s">
        <v>51325</v>
      </c>
      <c r="B5016" s="511" t="s">
        <v>51326</v>
      </c>
      <c r="C5016" s="511" t="s">
        <v>5</v>
      </c>
      <c r="D5016" s="78" t="s">
        <v>70049</v>
      </c>
    </row>
    <row r="5017" spans="1:4" ht="13.5">
      <c r="A5017" s="511" t="s">
        <v>51327</v>
      </c>
      <c r="B5017" s="511" t="s">
        <v>51328</v>
      </c>
      <c r="C5017" s="511" t="s">
        <v>5</v>
      </c>
      <c r="D5017" s="78" t="s">
        <v>70057</v>
      </c>
    </row>
    <row r="5018" spans="1:4" ht="13.5">
      <c r="A5018" s="511" t="s">
        <v>70058</v>
      </c>
      <c r="B5018" s="511" t="s">
        <v>70059</v>
      </c>
      <c r="C5018" s="511" t="s">
        <v>5</v>
      </c>
      <c r="D5018" s="78" t="s">
        <v>70060</v>
      </c>
    </row>
    <row r="5019" spans="1:4" ht="13.5">
      <c r="A5019" s="511" t="s">
        <v>30068</v>
      </c>
      <c r="B5019" s="511" t="s">
        <v>53822</v>
      </c>
      <c r="C5019" s="511" t="s">
        <v>5</v>
      </c>
      <c r="D5019" s="78" t="s">
        <v>70061</v>
      </c>
    </row>
    <row r="5020" spans="1:4" ht="13.5">
      <c r="A5020" s="511" t="s">
        <v>30069</v>
      </c>
      <c r="B5020" s="511" t="s">
        <v>53823</v>
      </c>
      <c r="C5020" s="511" t="s">
        <v>5</v>
      </c>
      <c r="D5020" s="78" t="s">
        <v>70062</v>
      </c>
    </row>
    <row r="5021" spans="1:4" ht="13.5">
      <c r="A5021" s="511" t="s">
        <v>30070</v>
      </c>
      <c r="B5021" s="511" t="s">
        <v>53824</v>
      </c>
      <c r="C5021" s="511" t="s">
        <v>5</v>
      </c>
      <c r="D5021" s="78" t="s">
        <v>70063</v>
      </c>
    </row>
    <row r="5022" spans="1:4" ht="13.5">
      <c r="A5022" s="511" t="s">
        <v>30071</v>
      </c>
      <c r="B5022" s="511" t="s">
        <v>53825</v>
      </c>
      <c r="C5022" s="511" t="s">
        <v>5</v>
      </c>
      <c r="D5022" s="78" t="s">
        <v>70064</v>
      </c>
    </row>
    <row r="5023" spans="1:4" ht="13.5">
      <c r="A5023" s="511" t="s">
        <v>30072</v>
      </c>
      <c r="B5023" s="511" t="s">
        <v>53826</v>
      </c>
      <c r="C5023" s="511" t="s">
        <v>5</v>
      </c>
      <c r="D5023" s="78" t="s">
        <v>70065</v>
      </c>
    </row>
    <row r="5024" spans="1:4" ht="13.5">
      <c r="A5024" s="511" t="s">
        <v>30073</v>
      </c>
      <c r="B5024" s="511" t="s">
        <v>53827</v>
      </c>
      <c r="C5024" s="511" t="s">
        <v>5</v>
      </c>
      <c r="D5024" s="78" t="s">
        <v>70066</v>
      </c>
    </row>
    <row r="5025" spans="1:4" ht="13.5">
      <c r="A5025" s="511" t="s">
        <v>53828</v>
      </c>
      <c r="B5025" s="511" t="s">
        <v>53829</v>
      </c>
      <c r="C5025" s="511" t="s">
        <v>5</v>
      </c>
      <c r="D5025" s="78" t="s">
        <v>70067</v>
      </c>
    </row>
    <row r="5026" spans="1:4" ht="13.5">
      <c r="A5026" s="511" t="s">
        <v>53830</v>
      </c>
      <c r="B5026" s="511" t="s">
        <v>53831</v>
      </c>
      <c r="C5026" s="511" t="s">
        <v>5</v>
      </c>
      <c r="D5026" s="78" t="s">
        <v>70068</v>
      </c>
    </row>
    <row r="5027" spans="1:4" ht="13.5">
      <c r="A5027" s="511" t="s">
        <v>53832</v>
      </c>
      <c r="B5027" s="511" t="s">
        <v>53833</v>
      </c>
      <c r="C5027" s="511" t="s">
        <v>5</v>
      </c>
      <c r="D5027" s="78" t="s">
        <v>70069</v>
      </c>
    </row>
    <row r="5028" spans="1:4" ht="13.5">
      <c r="A5028" s="511" t="s">
        <v>53834</v>
      </c>
      <c r="B5028" s="511" t="s">
        <v>53835</v>
      </c>
      <c r="C5028" s="511" t="s">
        <v>5</v>
      </c>
      <c r="D5028" s="78" t="s">
        <v>70070</v>
      </c>
    </row>
    <row r="5029" spans="1:4" ht="13.5">
      <c r="A5029" s="511" t="s">
        <v>53836</v>
      </c>
      <c r="B5029" s="511" t="s">
        <v>53837</v>
      </c>
      <c r="C5029" s="511" t="s">
        <v>5</v>
      </c>
      <c r="D5029" s="78" t="s">
        <v>70071</v>
      </c>
    </row>
    <row r="5030" spans="1:4" ht="13.5">
      <c r="A5030" s="511" t="s">
        <v>53838</v>
      </c>
      <c r="B5030" s="511" t="s">
        <v>53839</v>
      </c>
      <c r="C5030" s="511" t="s">
        <v>5</v>
      </c>
      <c r="D5030" s="78" t="s">
        <v>70072</v>
      </c>
    </row>
    <row r="5031" spans="1:4" ht="13.5">
      <c r="A5031" s="511" t="s">
        <v>53840</v>
      </c>
      <c r="B5031" s="511" t="s">
        <v>53841</v>
      </c>
      <c r="C5031" s="511" t="s">
        <v>5</v>
      </c>
      <c r="D5031" s="78" t="s">
        <v>70073</v>
      </c>
    </row>
    <row r="5032" spans="1:4" ht="13.5">
      <c r="A5032" s="511" t="s">
        <v>53842</v>
      </c>
      <c r="B5032" s="511" t="s">
        <v>53843</v>
      </c>
      <c r="C5032" s="511" t="s">
        <v>5</v>
      </c>
      <c r="D5032" s="78" t="s">
        <v>70074</v>
      </c>
    </row>
    <row r="5033" spans="1:4" ht="13.5">
      <c r="A5033" s="511" t="s">
        <v>30074</v>
      </c>
      <c r="B5033" s="511" t="s">
        <v>53844</v>
      </c>
      <c r="C5033" s="511" t="s">
        <v>5</v>
      </c>
      <c r="D5033" s="78" t="s">
        <v>70075</v>
      </c>
    </row>
    <row r="5034" spans="1:4" ht="13.5">
      <c r="A5034" s="511" t="s">
        <v>30075</v>
      </c>
      <c r="B5034" s="511" t="s">
        <v>53845</v>
      </c>
      <c r="C5034" s="511" t="s">
        <v>5</v>
      </c>
      <c r="D5034" s="78" t="s">
        <v>70076</v>
      </c>
    </row>
    <row r="5035" spans="1:4" ht="13.5">
      <c r="A5035" s="511" t="s">
        <v>30076</v>
      </c>
      <c r="B5035" s="511" t="s">
        <v>53846</v>
      </c>
      <c r="C5035" s="511" t="s">
        <v>5</v>
      </c>
      <c r="D5035" s="78" t="s">
        <v>70077</v>
      </c>
    </row>
    <row r="5036" spans="1:4" ht="13.5">
      <c r="A5036" s="511" t="s">
        <v>30077</v>
      </c>
      <c r="B5036" s="511" t="s">
        <v>53847</v>
      </c>
      <c r="C5036" s="511" t="s">
        <v>5</v>
      </c>
      <c r="D5036" s="78" t="s">
        <v>70078</v>
      </c>
    </row>
    <row r="5037" spans="1:4" ht="13.5">
      <c r="A5037" s="511" t="s">
        <v>30078</v>
      </c>
      <c r="B5037" s="511" t="s">
        <v>53848</v>
      </c>
      <c r="C5037" s="511" t="s">
        <v>5</v>
      </c>
      <c r="D5037" s="78" t="s">
        <v>70079</v>
      </c>
    </row>
    <row r="5038" spans="1:4" ht="13.5">
      <c r="A5038" s="511" t="s">
        <v>30079</v>
      </c>
      <c r="B5038" s="511" t="s">
        <v>53849</v>
      </c>
      <c r="C5038" s="511" t="s">
        <v>5</v>
      </c>
      <c r="D5038" s="78" t="s">
        <v>70080</v>
      </c>
    </row>
    <row r="5039" spans="1:4" ht="13.5">
      <c r="A5039" s="511" t="s">
        <v>30080</v>
      </c>
      <c r="B5039" s="511" t="s">
        <v>53850</v>
      </c>
      <c r="C5039" s="511" t="s">
        <v>5</v>
      </c>
      <c r="D5039" s="78" t="s">
        <v>70081</v>
      </c>
    </row>
    <row r="5040" spans="1:4" ht="13.5">
      <c r="A5040" s="511" t="s">
        <v>30081</v>
      </c>
      <c r="B5040" s="511" t="s">
        <v>53851</v>
      </c>
      <c r="C5040" s="511" t="s">
        <v>5</v>
      </c>
      <c r="D5040" s="78" t="s">
        <v>70082</v>
      </c>
    </row>
    <row r="5041" spans="1:4" ht="13.5">
      <c r="A5041" s="511" t="s">
        <v>30082</v>
      </c>
      <c r="B5041" s="511" t="s">
        <v>53852</v>
      </c>
      <c r="C5041" s="511" t="s">
        <v>5</v>
      </c>
      <c r="D5041" s="78" t="s">
        <v>70083</v>
      </c>
    </row>
    <row r="5042" spans="1:4" ht="13.5">
      <c r="A5042" s="511" t="s">
        <v>30083</v>
      </c>
      <c r="B5042" s="511" t="s">
        <v>53853</v>
      </c>
      <c r="C5042" s="511" t="s">
        <v>5</v>
      </c>
      <c r="D5042" s="78" t="s">
        <v>70084</v>
      </c>
    </row>
    <row r="5043" spans="1:4" ht="13.5">
      <c r="A5043" s="511" t="s">
        <v>30084</v>
      </c>
      <c r="B5043" s="511" t="s">
        <v>53854</v>
      </c>
      <c r="C5043" s="511" t="s">
        <v>5</v>
      </c>
      <c r="D5043" s="78" t="s">
        <v>70085</v>
      </c>
    </row>
    <row r="5044" spans="1:4" ht="13.5">
      <c r="A5044" s="511" t="s">
        <v>30085</v>
      </c>
      <c r="B5044" s="511" t="s">
        <v>53855</v>
      </c>
      <c r="C5044" s="511" t="s">
        <v>5</v>
      </c>
      <c r="D5044" s="78" t="s">
        <v>70086</v>
      </c>
    </row>
    <row r="5045" spans="1:4" ht="13.5">
      <c r="A5045" s="511" t="s">
        <v>30086</v>
      </c>
      <c r="B5045" s="511" t="s">
        <v>53856</v>
      </c>
      <c r="C5045" s="511" t="s">
        <v>5</v>
      </c>
      <c r="D5045" s="78" t="s">
        <v>70087</v>
      </c>
    </row>
    <row r="5046" spans="1:4" ht="13.5">
      <c r="A5046" s="511" t="s">
        <v>30087</v>
      </c>
      <c r="B5046" s="511" t="s">
        <v>53857</v>
      </c>
      <c r="C5046" s="511" t="s">
        <v>5</v>
      </c>
      <c r="D5046" s="78" t="s">
        <v>70088</v>
      </c>
    </row>
    <row r="5047" spans="1:4" ht="13.5">
      <c r="A5047" s="511" t="s">
        <v>30088</v>
      </c>
      <c r="B5047" s="511" t="s">
        <v>53858</v>
      </c>
      <c r="C5047" s="511" t="s">
        <v>5</v>
      </c>
      <c r="D5047" s="78" t="s">
        <v>70089</v>
      </c>
    </row>
    <row r="5048" spans="1:4" ht="13.5">
      <c r="A5048" s="511" t="s">
        <v>30089</v>
      </c>
      <c r="B5048" s="511" t="s">
        <v>53859</v>
      </c>
      <c r="C5048" s="511" t="s">
        <v>5</v>
      </c>
      <c r="D5048" s="78" t="s">
        <v>70090</v>
      </c>
    </row>
    <row r="5049" spans="1:4" ht="13.5">
      <c r="A5049" s="511" t="s">
        <v>30090</v>
      </c>
      <c r="B5049" s="511" t="s">
        <v>53860</v>
      </c>
      <c r="C5049" s="511" t="s">
        <v>5</v>
      </c>
      <c r="D5049" s="78" t="s">
        <v>70091</v>
      </c>
    </row>
    <row r="5050" spans="1:4" ht="13.5">
      <c r="A5050" s="511" t="s">
        <v>30091</v>
      </c>
      <c r="B5050" s="511" t="s">
        <v>53861</v>
      </c>
      <c r="C5050" s="511" t="s">
        <v>5</v>
      </c>
      <c r="D5050" s="78" t="s">
        <v>70092</v>
      </c>
    </row>
    <row r="5051" spans="1:4" ht="13.5">
      <c r="A5051" s="511" t="s">
        <v>30092</v>
      </c>
      <c r="B5051" s="511" t="s">
        <v>53862</v>
      </c>
      <c r="C5051" s="511" t="s">
        <v>5</v>
      </c>
      <c r="D5051" s="78" t="s">
        <v>70093</v>
      </c>
    </row>
    <row r="5052" spans="1:4" ht="13.5">
      <c r="A5052" s="511" t="s">
        <v>30093</v>
      </c>
      <c r="B5052" s="511" t="s">
        <v>53863</v>
      </c>
      <c r="C5052" s="511" t="s">
        <v>5</v>
      </c>
      <c r="D5052" s="78" t="s">
        <v>70094</v>
      </c>
    </row>
    <row r="5053" spans="1:4" ht="13.5">
      <c r="A5053" s="511" t="s">
        <v>30094</v>
      </c>
      <c r="B5053" s="511" t="s">
        <v>53864</v>
      </c>
      <c r="C5053" s="511" t="s">
        <v>5</v>
      </c>
      <c r="D5053" s="78" t="s">
        <v>70095</v>
      </c>
    </row>
    <row r="5054" spans="1:4" ht="13.5">
      <c r="A5054" s="511" t="s">
        <v>30095</v>
      </c>
      <c r="B5054" s="511" t="s">
        <v>53865</v>
      </c>
      <c r="C5054" s="511" t="s">
        <v>5</v>
      </c>
      <c r="D5054" s="78" t="s">
        <v>70096</v>
      </c>
    </row>
    <row r="5055" spans="1:4" ht="13.5">
      <c r="A5055" s="511" t="s">
        <v>30096</v>
      </c>
      <c r="B5055" s="511" t="s">
        <v>53866</v>
      </c>
      <c r="C5055" s="511" t="s">
        <v>5</v>
      </c>
      <c r="D5055" s="78" t="s">
        <v>70097</v>
      </c>
    </row>
    <row r="5056" spans="1:4" ht="13.5">
      <c r="A5056" s="511" t="s">
        <v>30097</v>
      </c>
      <c r="B5056" s="511" t="s">
        <v>53867</v>
      </c>
      <c r="C5056" s="511" t="s">
        <v>5</v>
      </c>
      <c r="D5056" s="78" t="s">
        <v>70098</v>
      </c>
    </row>
    <row r="5057" spans="1:4" ht="13.5">
      <c r="A5057" s="511" t="s">
        <v>30098</v>
      </c>
      <c r="B5057" s="511" t="s">
        <v>53868</v>
      </c>
      <c r="C5057" s="511" t="s">
        <v>5</v>
      </c>
      <c r="D5057" s="78" t="s">
        <v>70099</v>
      </c>
    </row>
    <row r="5058" spans="1:4" ht="13.5">
      <c r="A5058" s="511" t="s">
        <v>30099</v>
      </c>
      <c r="B5058" s="511" t="s">
        <v>53869</v>
      </c>
      <c r="C5058" s="511" t="s">
        <v>5</v>
      </c>
      <c r="D5058" s="78" t="s">
        <v>70100</v>
      </c>
    </row>
    <row r="5059" spans="1:4" ht="13.5">
      <c r="A5059" s="511" t="s">
        <v>30100</v>
      </c>
      <c r="B5059" s="511" t="s">
        <v>53870</v>
      </c>
      <c r="C5059" s="511" t="s">
        <v>5</v>
      </c>
      <c r="D5059" s="78" t="s">
        <v>70101</v>
      </c>
    </row>
    <row r="5060" spans="1:4" ht="13.5">
      <c r="A5060" s="511" t="s">
        <v>30101</v>
      </c>
      <c r="B5060" s="511" t="s">
        <v>53871</v>
      </c>
      <c r="C5060" s="511" t="s">
        <v>5</v>
      </c>
      <c r="D5060" s="78" t="s">
        <v>70102</v>
      </c>
    </row>
    <row r="5061" spans="1:4" ht="13.5">
      <c r="A5061" s="511" t="s">
        <v>30102</v>
      </c>
      <c r="B5061" s="511" t="s">
        <v>53872</v>
      </c>
      <c r="C5061" s="511" t="s">
        <v>5</v>
      </c>
      <c r="D5061" s="78" t="s">
        <v>70103</v>
      </c>
    </row>
    <row r="5062" spans="1:4" ht="13.5">
      <c r="A5062" s="511" t="s">
        <v>30103</v>
      </c>
      <c r="B5062" s="511" t="s">
        <v>53873</v>
      </c>
      <c r="C5062" s="511" t="s">
        <v>5</v>
      </c>
      <c r="D5062" s="78" t="s">
        <v>70104</v>
      </c>
    </row>
    <row r="5063" spans="1:4" ht="13.5">
      <c r="A5063" s="511" t="s">
        <v>30104</v>
      </c>
      <c r="B5063" s="511" t="s">
        <v>53874</v>
      </c>
      <c r="C5063" s="511" t="s">
        <v>5</v>
      </c>
      <c r="D5063" s="78" t="s">
        <v>70105</v>
      </c>
    </row>
    <row r="5064" spans="1:4" ht="13.5">
      <c r="A5064" s="511" t="s">
        <v>30105</v>
      </c>
      <c r="B5064" s="511" t="s">
        <v>53875</v>
      </c>
      <c r="C5064" s="511" t="s">
        <v>5</v>
      </c>
      <c r="D5064" s="78" t="s">
        <v>70106</v>
      </c>
    </row>
    <row r="5065" spans="1:4" ht="13.5">
      <c r="A5065" s="511" t="s">
        <v>30106</v>
      </c>
      <c r="B5065" s="511" t="s">
        <v>53876</v>
      </c>
      <c r="C5065" s="511" t="s">
        <v>5</v>
      </c>
      <c r="D5065" s="78" t="s">
        <v>70107</v>
      </c>
    </row>
    <row r="5066" spans="1:4" ht="13.5">
      <c r="A5066" s="511" t="s">
        <v>30107</v>
      </c>
      <c r="B5066" s="511" t="s">
        <v>53877</v>
      </c>
      <c r="C5066" s="511" t="s">
        <v>5</v>
      </c>
      <c r="D5066" s="78" t="s">
        <v>70108</v>
      </c>
    </row>
    <row r="5067" spans="1:4" ht="13.5">
      <c r="A5067" s="511" t="s">
        <v>30108</v>
      </c>
      <c r="B5067" s="511" t="s">
        <v>53878</v>
      </c>
      <c r="C5067" s="511" t="s">
        <v>5</v>
      </c>
      <c r="D5067" s="78" t="s">
        <v>70109</v>
      </c>
    </row>
    <row r="5068" spans="1:4" ht="13.5">
      <c r="A5068" s="511" t="s">
        <v>53879</v>
      </c>
      <c r="B5068" s="511" t="s">
        <v>53880</v>
      </c>
      <c r="C5068" s="511" t="s">
        <v>5</v>
      </c>
      <c r="D5068" s="78" t="s">
        <v>70110</v>
      </c>
    </row>
    <row r="5069" spans="1:4" ht="13.5">
      <c r="A5069" s="511" t="s">
        <v>30109</v>
      </c>
      <c r="B5069" s="511" t="s">
        <v>53881</v>
      </c>
      <c r="C5069" s="511" t="s">
        <v>5</v>
      </c>
      <c r="D5069" s="78" t="s">
        <v>70111</v>
      </c>
    </row>
    <row r="5070" spans="1:4" ht="13.5">
      <c r="A5070" s="511" t="s">
        <v>30110</v>
      </c>
      <c r="B5070" s="511" t="s">
        <v>53882</v>
      </c>
      <c r="C5070" s="511" t="s">
        <v>5</v>
      </c>
      <c r="D5070" s="78" t="s">
        <v>70112</v>
      </c>
    </row>
    <row r="5071" spans="1:4" ht="13.5">
      <c r="A5071" s="511" t="s">
        <v>30111</v>
      </c>
      <c r="B5071" s="511" t="s">
        <v>25240</v>
      </c>
      <c r="C5071" s="511" t="s">
        <v>5</v>
      </c>
      <c r="D5071" s="78" t="s">
        <v>70113</v>
      </c>
    </row>
    <row r="5072" spans="1:4" ht="13.5">
      <c r="A5072" s="511" t="s">
        <v>30112</v>
      </c>
      <c r="B5072" s="511" t="s">
        <v>25241</v>
      </c>
      <c r="C5072" s="511" t="s">
        <v>5</v>
      </c>
      <c r="D5072" s="78" t="s">
        <v>70114</v>
      </c>
    </row>
    <row r="5073" spans="1:4" ht="13.5">
      <c r="A5073" s="511" t="s">
        <v>30113</v>
      </c>
      <c r="B5073" s="511" t="s">
        <v>70115</v>
      </c>
      <c r="C5073" s="511" t="s">
        <v>5</v>
      </c>
      <c r="D5073" s="78" t="s">
        <v>64675</v>
      </c>
    </row>
    <row r="5074" spans="1:4" ht="13.5">
      <c r="A5074" s="511" t="s">
        <v>30114</v>
      </c>
      <c r="B5074" s="511" t="s">
        <v>70116</v>
      </c>
      <c r="C5074" s="511" t="s">
        <v>5</v>
      </c>
      <c r="D5074" s="78" t="s">
        <v>51173</v>
      </c>
    </row>
    <row r="5075" spans="1:4" ht="13.5">
      <c r="A5075" s="511" t="s">
        <v>30115</v>
      </c>
      <c r="B5075" s="511" t="s">
        <v>70117</v>
      </c>
      <c r="C5075" s="511" t="s">
        <v>5</v>
      </c>
      <c r="D5075" s="78" t="s">
        <v>70118</v>
      </c>
    </row>
    <row r="5076" spans="1:4" ht="13.5">
      <c r="A5076" s="511" t="s">
        <v>30116</v>
      </c>
      <c r="B5076" s="511" t="s">
        <v>70119</v>
      </c>
      <c r="C5076" s="511" t="s">
        <v>5</v>
      </c>
      <c r="D5076" s="78" t="s">
        <v>64023</v>
      </c>
    </row>
    <row r="5077" spans="1:4" ht="13.5">
      <c r="A5077" s="511" t="s">
        <v>30117</v>
      </c>
      <c r="B5077" s="511" t="s">
        <v>70120</v>
      </c>
      <c r="C5077" s="511" t="s">
        <v>5</v>
      </c>
      <c r="D5077" s="78" t="s">
        <v>70121</v>
      </c>
    </row>
    <row r="5078" spans="1:4" ht="13.5">
      <c r="A5078" s="511" t="s">
        <v>30118</v>
      </c>
      <c r="B5078" s="511" t="s">
        <v>25242</v>
      </c>
      <c r="C5078" s="511" t="s">
        <v>5</v>
      </c>
      <c r="D5078" s="78" t="s">
        <v>70122</v>
      </c>
    </row>
    <row r="5079" spans="1:4" ht="13.5">
      <c r="A5079" s="511" t="s">
        <v>30119</v>
      </c>
      <c r="B5079" s="511" t="s">
        <v>25243</v>
      </c>
      <c r="C5079" s="511" t="s">
        <v>5</v>
      </c>
      <c r="D5079" s="78" t="s">
        <v>50777</v>
      </c>
    </row>
    <row r="5080" spans="1:4" ht="13.5">
      <c r="A5080" s="511" t="s">
        <v>30120</v>
      </c>
      <c r="B5080" s="511" t="s">
        <v>25244</v>
      </c>
      <c r="C5080" s="511" t="s">
        <v>5</v>
      </c>
      <c r="D5080" s="78" t="s">
        <v>70123</v>
      </c>
    </row>
    <row r="5081" spans="1:4" ht="13.5">
      <c r="A5081" s="511" t="s">
        <v>30121</v>
      </c>
      <c r="B5081" s="511" t="s">
        <v>25245</v>
      </c>
      <c r="C5081" s="511" t="s">
        <v>5</v>
      </c>
      <c r="D5081" s="78" t="s">
        <v>70124</v>
      </c>
    </row>
    <row r="5082" spans="1:4" ht="13.5">
      <c r="A5082" s="511" t="s">
        <v>30122</v>
      </c>
      <c r="B5082" s="511" t="s">
        <v>25246</v>
      </c>
      <c r="C5082" s="511" t="s">
        <v>5</v>
      </c>
      <c r="D5082" s="78" t="s">
        <v>70125</v>
      </c>
    </row>
    <row r="5083" spans="1:4" ht="13.5">
      <c r="A5083" s="511" t="s">
        <v>30123</v>
      </c>
      <c r="B5083" s="511" t="s">
        <v>25247</v>
      </c>
      <c r="C5083" s="511" t="s">
        <v>5</v>
      </c>
      <c r="D5083" s="78" t="s">
        <v>70126</v>
      </c>
    </row>
    <row r="5084" spans="1:4" ht="13.5">
      <c r="A5084" s="511" t="s">
        <v>30124</v>
      </c>
      <c r="B5084" s="511" t="s">
        <v>70127</v>
      </c>
      <c r="C5084" s="511" t="s">
        <v>5</v>
      </c>
      <c r="D5084" s="78" t="s">
        <v>55477</v>
      </c>
    </row>
    <row r="5085" spans="1:4" ht="13.5">
      <c r="A5085" s="511" t="s">
        <v>30125</v>
      </c>
      <c r="B5085" s="511" t="s">
        <v>70128</v>
      </c>
      <c r="C5085" s="511" t="s">
        <v>5</v>
      </c>
      <c r="D5085" s="78" t="s">
        <v>60742</v>
      </c>
    </row>
    <row r="5086" spans="1:4" ht="13.5">
      <c r="A5086" s="511" t="s">
        <v>30126</v>
      </c>
      <c r="B5086" s="511" t="s">
        <v>70129</v>
      </c>
      <c r="C5086" s="511" t="s">
        <v>5</v>
      </c>
      <c r="D5086" s="78" t="s">
        <v>70130</v>
      </c>
    </row>
    <row r="5087" spans="1:4" ht="13.5">
      <c r="A5087" s="511" t="s">
        <v>30127</v>
      </c>
      <c r="B5087" s="511" t="s">
        <v>70131</v>
      </c>
      <c r="C5087" s="511" t="s">
        <v>5</v>
      </c>
      <c r="D5087" s="78" t="s">
        <v>61539</v>
      </c>
    </row>
    <row r="5088" spans="1:4" ht="13.5">
      <c r="A5088" s="511" t="s">
        <v>30128</v>
      </c>
      <c r="B5088" s="511" t="s">
        <v>70132</v>
      </c>
      <c r="C5088" s="511" t="s">
        <v>5</v>
      </c>
      <c r="D5088" s="78" t="s">
        <v>69149</v>
      </c>
    </row>
    <row r="5089" spans="1:4" ht="13.5">
      <c r="A5089" s="511" t="s">
        <v>30129</v>
      </c>
      <c r="B5089" s="511" t="s">
        <v>70133</v>
      </c>
      <c r="C5089" s="511" t="s">
        <v>5</v>
      </c>
      <c r="D5089" s="78" t="s">
        <v>58487</v>
      </c>
    </row>
    <row r="5090" spans="1:4" ht="13.5">
      <c r="A5090" s="511" t="s">
        <v>30130</v>
      </c>
      <c r="B5090" s="511" t="s">
        <v>70134</v>
      </c>
      <c r="C5090" s="511" t="s">
        <v>5</v>
      </c>
      <c r="D5090" s="78" t="s">
        <v>62159</v>
      </c>
    </row>
    <row r="5091" spans="1:4" ht="13.5">
      <c r="A5091" s="511" t="s">
        <v>30131</v>
      </c>
      <c r="B5091" s="511" t="s">
        <v>70135</v>
      </c>
      <c r="C5091" s="511" t="s">
        <v>5</v>
      </c>
      <c r="D5091" s="78" t="s">
        <v>59559</v>
      </c>
    </row>
    <row r="5092" spans="1:4" ht="13.5">
      <c r="A5092" s="511" t="s">
        <v>30132</v>
      </c>
      <c r="B5092" s="511" t="s">
        <v>70136</v>
      </c>
      <c r="C5092" s="511" t="s">
        <v>5</v>
      </c>
      <c r="D5092" s="78" t="s">
        <v>70137</v>
      </c>
    </row>
    <row r="5093" spans="1:4" ht="13.5">
      <c r="A5093" s="511" t="s">
        <v>30133</v>
      </c>
      <c r="B5093" s="511" t="s">
        <v>70138</v>
      </c>
      <c r="C5093" s="511" t="s">
        <v>5</v>
      </c>
      <c r="D5093" s="78" t="s">
        <v>70139</v>
      </c>
    </row>
    <row r="5094" spans="1:4" ht="13.5">
      <c r="A5094" s="511" t="s">
        <v>30134</v>
      </c>
      <c r="B5094" s="511" t="s">
        <v>70140</v>
      </c>
      <c r="C5094" s="511" t="s">
        <v>5</v>
      </c>
      <c r="D5094" s="78" t="s">
        <v>65192</v>
      </c>
    </row>
    <row r="5095" spans="1:4" ht="13.5">
      <c r="A5095" s="511" t="s">
        <v>30135</v>
      </c>
      <c r="B5095" s="511" t="s">
        <v>70141</v>
      </c>
      <c r="C5095" s="511" t="s">
        <v>5</v>
      </c>
      <c r="D5095" s="78" t="s">
        <v>70142</v>
      </c>
    </row>
    <row r="5096" spans="1:4" ht="13.5">
      <c r="A5096" s="511" t="s">
        <v>30136</v>
      </c>
      <c r="B5096" s="511" t="s">
        <v>70143</v>
      </c>
      <c r="C5096" s="511" t="s">
        <v>5</v>
      </c>
      <c r="D5096" s="78" t="s">
        <v>70144</v>
      </c>
    </row>
    <row r="5097" spans="1:4" ht="13.5">
      <c r="A5097" s="511" t="s">
        <v>30137</v>
      </c>
      <c r="B5097" s="511" t="s">
        <v>70145</v>
      </c>
      <c r="C5097" s="511" t="s">
        <v>5</v>
      </c>
      <c r="D5097" s="78" t="s">
        <v>70146</v>
      </c>
    </row>
    <row r="5098" spans="1:4" ht="13.5">
      <c r="A5098" s="511" t="s">
        <v>30138</v>
      </c>
      <c r="B5098" s="511" t="s">
        <v>70147</v>
      </c>
      <c r="C5098" s="511" t="s">
        <v>5</v>
      </c>
      <c r="D5098" s="78" t="s">
        <v>70148</v>
      </c>
    </row>
    <row r="5099" spans="1:4" ht="13.5">
      <c r="A5099" s="511" t="s">
        <v>30139</v>
      </c>
      <c r="B5099" s="511" t="s">
        <v>70149</v>
      </c>
      <c r="C5099" s="511" t="s">
        <v>5</v>
      </c>
      <c r="D5099" s="78" t="s">
        <v>59965</v>
      </c>
    </row>
    <row r="5100" spans="1:4" ht="13.5">
      <c r="A5100" s="511" t="s">
        <v>30140</v>
      </c>
      <c r="B5100" s="511" t="s">
        <v>70150</v>
      </c>
      <c r="C5100" s="511" t="s">
        <v>5</v>
      </c>
      <c r="D5100" s="78" t="s">
        <v>70151</v>
      </c>
    </row>
    <row r="5101" spans="1:4" ht="13.5">
      <c r="A5101" s="511" t="s">
        <v>30141</v>
      </c>
      <c r="B5101" s="511" t="s">
        <v>70152</v>
      </c>
      <c r="C5101" s="511" t="s">
        <v>5</v>
      </c>
      <c r="D5101" s="78" t="s">
        <v>59925</v>
      </c>
    </row>
    <row r="5102" spans="1:4" ht="13.5">
      <c r="A5102" s="511" t="s">
        <v>30142</v>
      </c>
      <c r="B5102" s="511" t="s">
        <v>70153</v>
      </c>
      <c r="C5102" s="511" t="s">
        <v>5</v>
      </c>
      <c r="D5102" s="78" t="s">
        <v>70154</v>
      </c>
    </row>
    <row r="5103" spans="1:4" ht="13.5">
      <c r="A5103" s="511" t="s">
        <v>30143</v>
      </c>
      <c r="B5103" s="511" t="s">
        <v>70155</v>
      </c>
      <c r="C5103" s="511" t="s">
        <v>5</v>
      </c>
      <c r="D5103" s="78" t="s">
        <v>70156</v>
      </c>
    </row>
    <row r="5104" spans="1:4" ht="13.5">
      <c r="A5104" s="511" t="s">
        <v>30144</v>
      </c>
      <c r="B5104" s="511" t="s">
        <v>70157</v>
      </c>
      <c r="C5104" s="511" t="s">
        <v>5</v>
      </c>
      <c r="D5104" s="78" t="s">
        <v>70158</v>
      </c>
    </row>
    <row r="5105" spans="1:4" ht="13.5">
      <c r="A5105" s="511" t="s">
        <v>30145</v>
      </c>
      <c r="B5105" s="511" t="s">
        <v>70159</v>
      </c>
      <c r="C5105" s="511" t="s">
        <v>5</v>
      </c>
      <c r="D5105" s="78" t="s">
        <v>70160</v>
      </c>
    </row>
    <row r="5106" spans="1:4" ht="13.5">
      <c r="A5106" s="511" t="s">
        <v>30146</v>
      </c>
      <c r="B5106" s="511" t="s">
        <v>70161</v>
      </c>
      <c r="C5106" s="511" t="s">
        <v>5</v>
      </c>
      <c r="D5106" s="78" t="s">
        <v>70162</v>
      </c>
    </row>
    <row r="5107" spans="1:4" ht="13.5">
      <c r="A5107" s="511" t="s">
        <v>30147</v>
      </c>
      <c r="B5107" s="511" t="s">
        <v>70163</v>
      </c>
      <c r="C5107" s="511" t="s">
        <v>5</v>
      </c>
      <c r="D5107" s="78" t="s">
        <v>70164</v>
      </c>
    </row>
    <row r="5108" spans="1:4" ht="13.5">
      <c r="A5108" s="511" t="s">
        <v>30148</v>
      </c>
      <c r="B5108" s="511" t="s">
        <v>70165</v>
      </c>
      <c r="C5108" s="511" t="s">
        <v>5</v>
      </c>
      <c r="D5108" s="78" t="s">
        <v>70166</v>
      </c>
    </row>
    <row r="5109" spans="1:4" ht="13.5">
      <c r="A5109" s="511" t="s">
        <v>30149</v>
      </c>
      <c r="B5109" s="511" t="s">
        <v>70167</v>
      </c>
      <c r="C5109" s="511" t="s">
        <v>5</v>
      </c>
      <c r="D5109" s="78" t="s">
        <v>70168</v>
      </c>
    </row>
    <row r="5110" spans="1:4" ht="13.5">
      <c r="A5110" s="511" t="s">
        <v>30150</v>
      </c>
      <c r="B5110" s="511" t="s">
        <v>70169</v>
      </c>
      <c r="C5110" s="511" t="s">
        <v>5</v>
      </c>
      <c r="D5110" s="78" t="s">
        <v>56524</v>
      </c>
    </row>
    <row r="5111" spans="1:4" ht="13.5">
      <c r="A5111" s="511" t="s">
        <v>30151</v>
      </c>
      <c r="B5111" s="511" t="s">
        <v>70170</v>
      </c>
      <c r="C5111" s="511" t="s">
        <v>5</v>
      </c>
      <c r="D5111" s="78" t="s">
        <v>70171</v>
      </c>
    </row>
    <row r="5112" spans="1:4" ht="13.5">
      <c r="A5112" s="511" t="s">
        <v>30152</v>
      </c>
      <c r="B5112" s="511" t="s">
        <v>70172</v>
      </c>
      <c r="C5112" s="511" t="s">
        <v>5</v>
      </c>
      <c r="D5112" s="78" t="s">
        <v>63160</v>
      </c>
    </row>
    <row r="5113" spans="1:4" ht="13.5">
      <c r="A5113" s="511" t="s">
        <v>30153</v>
      </c>
      <c r="B5113" s="511" t="s">
        <v>70173</v>
      </c>
      <c r="C5113" s="511" t="s">
        <v>5</v>
      </c>
      <c r="D5113" s="78" t="s">
        <v>70174</v>
      </c>
    </row>
    <row r="5114" spans="1:4" ht="13.5">
      <c r="A5114" s="511" t="s">
        <v>30154</v>
      </c>
      <c r="B5114" s="511" t="s">
        <v>70175</v>
      </c>
      <c r="C5114" s="511" t="s">
        <v>5</v>
      </c>
      <c r="D5114" s="78" t="s">
        <v>65947</v>
      </c>
    </row>
    <row r="5115" spans="1:4" ht="13.5">
      <c r="A5115" s="511" t="s">
        <v>30155</v>
      </c>
      <c r="B5115" s="511" t="s">
        <v>70176</v>
      </c>
      <c r="C5115" s="511" t="s">
        <v>5</v>
      </c>
      <c r="D5115" s="78" t="s">
        <v>70177</v>
      </c>
    </row>
    <row r="5116" spans="1:4" ht="13.5">
      <c r="A5116" s="511" t="s">
        <v>30156</v>
      </c>
      <c r="B5116" s="511" t="s">
        <v>70178</v>
      </c>
      <c r="C5116" s="511" t="s">
        <v>5</v>
      </c>
      <c r="D5116" s="78" t="s">
        <v>59548</v>
      </c>
    </row>
    <row r="5117" spans="1:4" ht="13.5">
      <c r="A5117" s="511" t="s">
        <v>30157</v>
      </c>
      <c r="B5117" s="511" t="s">
        <v>70179</v>
      </c>
      <c r="C5117" s="511" t="s">
        <v>5</v>
      </c>
      <c r="D5117" s="78" t="s">
        <v>70180</v>
      </c>
    </row>
    <row r="5118" spans="1:4" ht="13.5">
      <c r="A5118" s="511" t="s">
        <v>30158</v>
      </c>
      <c r="B5118" s="511" t="s">
        <v>70181</v>
      </c>
      <c r="C5118" s="511" t="s">
        <v>5</v>
      </c>
      <c r="D5118" s="78" t="s">
        <v>70182</v>
      </c>
    </row>
    <row r="5119" spans="1:4" ht="13.5">
      <c r="A5119" s="511" t="s">
        <v>30159</v>
      </c>
      <c r="B5119" s="511" t="s">
        <v>70183</v>
      </c>
      <c r="C5119" s="511" t="s">
        <v>5</v>
      </c>
      <c r="D5119" s="78" t="s">
        <v>70184</v>
      </c>
    </row>
    <row r="5120" spans="1:4" ht="13.5">
      <c r="A5120" s="511" t="s">
        <v>30160</v>
      </c>
      <c r="B5120" s="511" t="s">
        <v>70185</v>
      </c>
      <c r="C5120" s="511" t="s">
        <v>5</v>
      </c>
      <c r="D5120" s="78" t="s">
        <v>70186</v>
      </c>
    </row>
    <row r="5121" spans="1:4" ht="13.5">
      <c r="A5121" s="511" t="s">
        <v>30161</v>
      </c>
      <c r="B5121" s="511" t="s">
        <v>70187</v>
      </c>
      <c r="C5121" s="511" t="s">
        <v>5</v>
      </c>
      <c r="D5121" s="78" t="s">
        <v>70188</v>
      </c>
    </row>
    <row r="5122" spans="1:4" ht="13.5">
      <c r="A5122" s="511" t="s">
        <v>30162</v>
      </c>
      <c r="B5122" s="511" t="s">
        <v>70189</v>
      </c>
      <c r="C5122" s="511" t="s">
        <v>5</v>
      </c>
      <c r="D5122" s="78" t="s">
        <v>66761</v>
      </c>
    </row>
    <row r="5123" spans="1:4" ht="13.5">
      <c r="A5123" s="511" t="s">
        <v>30163</v>
      </c>
      <c r="B5123" s="511" t="s">
        <v>70190</v>
      </c>
      <c r="C5123" s="511" t="s">
        <v>5</v>
      </c>
      <c r="D5123" s="78" t="s">
        <v>70191</v>
      </c>
    </row>
    <row r="5124" spans="1:4" ht="13.5">
      <c r="A5124" s="511" t="s">
        <v>30164</v>
      </c>
      <c r="B5124" s="511" t="s">
        <v>70192</v>
      </c>
      <c r="C5124" s="511" t="s">
        <v>5</v>
      </c>
      <c r="D5124" s="78" t="s">
        <v>62668</v>
      </c>
    </row>
    <row r="5125" spans="1:4" ht="13.5">
      <c r="A5125" s="511" t="s">
        <v>30165</v>
      </c>
      <c r="B5125" s="511" t="s">
        <v>70193</v>
      </c>
      <c r="C5125" s="511" t="s">
        <v>5</v>
      </c>
      <c r="D5125" s="78" t="s">
        <v>56773</v>
      </c>
    </row>
    <row r="5126" spans="1:4" ht="13.5">
      <c r="A5126" s="511" t="s">
        <v>30166</v>
      </c>
      <c r="B5126" s="511" t="s">
        <v>70194</v>
      </c>
      <c r="C5126" s="511" t="s">
        <v>5</v>
      </c>
      <c r="D5126" s="78" t="s">
        <v>70195</v>
      </c>
    </row>
    <row r="5127" spans="1:4" ht="13.5">
      <c r="A5127" s="511" t="s">
        <v>30167</v>
      </c>
      <c r="B5127" s="511" t="s">
        <v>70196</v>
      </c>
      <c r="C5127" s="511" t="s">
        <v>5</v>
      </c>
      <c r="D5127" s="78" t="s">
        <v>70197</v>
      </c>
    </row>
    <row r="5128" spans="1:4" ht="13.5">
      <c r="A5128" s="511" t="s">
        <v>30168</v>
      </c>
      <c r="B5128" s="511" t="s">
        <v>70198</v>
      </c>
      <c r="C5128" s="511" t="s">
        <v>5</v>
      </c>
      <c r="D5128" s="78" t="s">
        <v>70199</v>
      </c>
    </row>
    <row r="5129" spans="1:4" ht="13.5">
      <c r="A5129" s="511" t="s">
        <v>30169</v>
      </c>
      <c r="B5129" s="511" t="s">
        <v>70200</v>
      </c>
      <c r="C5129" s="511" t="s">
        <v>5</v>
      </c>
      <c r="D5129" s="78" t="s">
        <v>70201</v>
      </c>
    </row>
    <row r="5130" spans="1:4" ht="13.5">
      <c r="A5130" s="511" t="s">
        <v>30170</v>
      </c>
      <c r="B5130" s="511" t="s">
        <v>70202</v>
      </c>
      <c r="C5130" s="511" t="s">
        <v>5</v>
      </c>
      <c r="D5130" s="78" t="s">
        <v>70203</v>
      </c>
    </row>
    <row r="5131" spans="1:4" ht="13.5">
      <c r="A5131" s="511" t="s">
        <v>30171</v>
      </c>
      <c r="B5131" s="511" t="s">
        <v>70204</v>
      </c>
      <c r="C5131" s="511" t="s">
        <v>5</v>
      </c>
      <c r="D5131" s="78" t="s">
        <v>70205</v>
      </c>
    </row>
    <row r="5132" spans="1:4" ht="13.5">
      <c r="A5132" s="511" t="s">
        <v>30172</v>
      </c>
      <c r="B5132" s="511" t="s">
        <v>70206</v>
      </c>
      <c r="C5132" s="511" t="s">
        <v>5</v>
      </c>
      <c r="D5132" s="78" t="s">
        <v>70207</v>
      </c>
    </row>
    <row r="5133" spans="1:4" ht="13.5">
      <c r="A5133" s="511" t="s">
        <v>70208</v>
      </c>
      <c r="B5133" s="511" t="s">
        <v>70209</v>
      </c>
      <c r="C5133" s="511" t="s">
        <v>5</v>
      </c>
      <c r="D5133" s="78" t="s">
        <v>70210</v>
      </c>
    </row>
    <row r="5134" spans="1:4" ht="13.5">
      <c r="A5134" s="511" t="s">
        <v>70211</v>
      </c>
      <c r="B5134" s="511" t="s">
        <v>70212</v>
      </c>
      <c r="C5134" s="511" t="s">
        <v>5</v>
      </c>
      <c r="D5134" s="78" t="s">
        <v>70213</v>
      </c>
    </row>
    <row r="5135" spans="1:4" ht="13.5">
      <c r="A5135" s="511" t="s">
        <v>70214</v>
      </c>
      <c r="B5135" s="511" t="s">
        <v>70215</v>
      </c>
      <c r="C5135" s="511" t="s">
        <v>5</v>
      </c>
      <c r="D5135" s="78" t="s">
        <v>56649</v>
      </c>
    </row>
    <row r="5136" spans="1:4" ht="13.5">
      <c r="A5136" s="511" t="s">
        <v>70216</v>
      </c>
      <c r="B5136" s="511" t="s">
        <v>70217</v>
      </c>
      <c r="C5136" s="511" t="s">
        <v>5</v>
      </c>
      <c r="D5136" s="78" t="s">
        <v>67620</v>
      </c>
    </row>
    <row r="5137" spans="1:4" ht="13.5">
      <c r="A5137" s="511" t="s">
        <v>70218</v>
      </c>
      <c r="B5137" s="511" t="s">
        <v>70219</v>
      </c>
      <c r="C5137" s="511" t="s">
        <v>5</v>
      </c>
      <c r="D5137" s="78" t="s">
        <v>69291</v>
      </c>
    </row>
    <row r="5138" spans="1:4" ht="13.5">
      <c r="A5138" s="511" t="s">
        <v>70220</v>
      </c>
      <c r="B5138" s="511" t="s">
        <v>70221</v>
      </c>
      <c r="C5138" s="511" t="s">
        <v>5</v>
      </c>
      <c r="D5138" s="78" t="s">
        <v>55481</v>
      </c>
    </row>
    <row r="5139" spans="1:4" ht="13.5">
      <c r="A5139" s="511" t="s">
        <v>70222</v>
      </c>
      <c r="B5139" s="511" t="s">
        <v>70223</v>
      </c>
      <c r="C5139" s="511" t="s">
        <v>5</v>
      </c>
      <c r="D5139" s="78" t="s">
        <v>70224</v>
      </c>
    </row>
    <row r="5140" spans="1:4" ht="13.5">
      <c r="A5140" s="511" t="s">
        <v>70225</v>
      </c>
      <c r="B5140" s="511" t="s">
        <v>70226</v>
      </c>
      <c r="C5140" s="511" t="s">
        <v>5</v>
      </c>
      <c r="D5140" s="78" t="s">
        <v>70227</v>
      </c>
    </row>
    <row r="5141" spans="1:4" ht="13.5">
      <c r="A5141" s="511" t="s">
        <v>70228</v>
      </c>
      <c r="B5141" s="511" t="s">
        <v>70229</v>
      </c>
      <c r="C5141" s="511" t="s">
        <v>5</v>
      </c>
      <c r="D5141" s="78" t="s">
        <v>70230</v>
      </c>
    </row>
    <row r="5142" spans="1:4" ht="13.5">
      <c r="A5142" s="511" t="s">
        <v>70231</v>
      </c>
      <c r="B5142" s="511" t="s">
        <v>70232</v>
      </c>
      <c r="C5142" s="511" t="s">
        <v>5</v>
      </c>
      <c r="D5142" s="78" t="s">
        <v>70233</v>
      </c>
    </row>
    <row r="5143" spans="1:4" ht="13.5">
      <c r="A5143" s="511" t="s">
        <v>70234</v>
      </c>
      <c r="B5143" s="511" t="s">
        <v>70235</v>
      </c>
      <c r="C5143" s="511" t="s">
        <v>5</v>
      </c>
      <c r="D5143" s="78" t="s">
        <v>70236</v>
      </c>
    </row>
    <row r="5144" spans="1:4" ht="13.5">
      <c r="A5144" s="511" t="s">
        <v>70237</v>
      </c>
      <c r="B5144" s="511" t="s">
        <v>70238</v>
      </c>
      <c r="C5144" s="511" t="s">
        <v>5</v>
      </c>
      <c r="D5144" s="78" t="s">
        <v>70239</v>
      </c>
    </row>
    <row r="5145" spans="1:4" ht="13.5">
      <c r="A5145" s="511" t="s">
        <v>70240</v>
      </c>
      <c r="B5145" s="511" t="s">
        <v>70241</v>
      </c>
      <c r="C5145" s="511" t="s">
        <v>5</v>
      </c>
      <c r="D5145" s="78" t="s">
        <v>70242</v>
      </c>
    </row>
    <row r="5146" spans="1:4" ht="13.5">
      <c r="A5146" s="511" t="s">
        <v>70243</v>
      </c>
      <c r="B5146" s="511" t="s">
        <v>70244</v>
      </c>
      <c r="C5146" s="511" t="s">
        <v>5</v>
      </c>
      <c r="D5146" s="78" t="s">
        <v>56721</v>
      </c>
    </row>
    <row r="5147" spans="1:4" ht="13.5">
      <c r="A5147" s="511" t="s">
        <v>70245</v>
      </c>
      <c r="B5147" s="511" t="s">
        <v>70246</v>
      </c>
      <c r="C5147" s="511" t="s">
        <v>5</v>
      </c>
      <c r="D5147" s="78" t="s">
        <v>70247</v>
      </c>
    </row>
    <row r="5148" spans="1:4" ht="13.5">
      <c r="A5148" s="511" t="s">
        <v>70248</v>
      </c>
      <c r="B5148" s="511" t="s">
        <v>70249</v>
      </c>
      <c r="C5148" s="511" t="s">
        <v>5</v>
      </c>
      <c r="D5148" s="78" t="s">
        <v>56589</v>
      </c>
    </row>
    <row r="5149" spans="1:4" ht="13.5">
      <c r="A5149" s="511" t="s">
        <v>70250</v>
      </c>
      <c r="B5149" s="511" t="s">
        <v>70251</v>
      </c>
      <c r="C5149" s="511" t="s">
        <v>5</v>
      </c>
      <c r="D5149" s="78" t="s">
        <v>70252</v>
      </c>
    </row>
    <row r="5150" spans="1:4" ht="13.5">
      <c r="A5150" s="511" t="s">
        <v>70253</v>
      </c>
      <c r="B5150" s="511" t="s">
        <v>70254</v>
      </c>
      <c r="C5150" s="511" t="s">
        <v>5</v>
      </c>
      <c r="D5150" s="78" t="s">
        <v>70255</v>
      </c>
    </row>
    <row r="5151" spans="1:4" ht="13.5">
      <c r="A5151" s="511" t="s">
        <v>70256</v>
      </c>
      <c r="B5151" s="511" t="s">
        <v>70257</v>
      </c>
      <c r="C5151" s="511" t="s">
        <v>5</v>
      </c>
      <c r="D5151" s="78" t="s">
        <v>55714</v>
      </c>
    </row>
    <row r="5152" spans="1:4" ht="13.5">
      <c r="A5152" s="511" t="s">
        <v>70258</v>
      </c>
      <c r="B5152" s="511" t="s">
        <v>70259</v>
      </c>
      <c r="C5152" s="511" t="s">
        <v>5</v>
      </c>
      <c r="D5152" s="78" t="s">
        <v>70260</v>
      </c>
    </row>
    <row r="5153" spans="1:4" ht="13.5">
      <c r="A5153" s="511" t="s">
        <v>70261</v>
      </c>
      <c r="B5153" s="511" t="s">
        <v>70262</v>
      </c>
      <c r="C5153" s="511" t="s">
        <v>5</v>
      </c>
      <c r="D5153" s="78" t="s">
        <v>64502</v>
      </c>
    </row>
    <row r="5154" spans="1:4" ht="13.5">
      <c r="A5154" s="511" t="s">
        <v>70263</v>
      </c>
      <c r="B5154" s="511" t="s">
        <v>70264</v>
      </c>
      <c r="C5154" s="511" t="s">
        <v>5</v>
      </c>
      <c r="D5154" s="78" t="s">
        <v>70265</v>
      </c>
    </row>
    <row r="5155" spans="1:4" ht="13.5">
      <c r="A5155" s="511" t="s">
        <v>70266</v>
      </c>
      <c r="B5155" s="511" t="s">
        <v>70267</v>
      </c>
      <c r="C5155" s="511" t="s">
        <v>5</v>
      </c>
      <c r="D5155" s="78" t="s">
        <v>51109</v>
      </c>
    </row>
    <row r="5156" spans="1:4" ht="13.5">
      <c r="A5156" s="511" t="s">
        <v>70268</v>
      </c>
      <c r="B5156" s="511" t="s">
        <v>70269</v>
      </c>
      <c r="C5156" s="511" t="s">
        <v>5</v>
      </c>
      <c r="D5156" s="78" t="s">
        <v>70270</v>
      </c>
    </row>
    <row r="5157" spans="1:4" ht="13.5">
      <c r="A5157" s="511" t="s">
        <v>70271</v>
      </c>
      <c r="B5157" s="511" t="s">
        <v>70272</v>
      </c>
      <c r="C5157" s="511" t="s">
        <v>5</v>
      </c>
      <c r="D5157" s="78" t="s">
        <v>62409</v>
      </c>
    </row>
    <row r="5158" spans="1:4" ht="13.5">
      <c r="A5158" s="511" t="s">
        <v>70273</v>
      </c>
      <c r="B5158" s="511" t="s">
        <v>70274</v>
      </c>
      <c r="C5158" s="511" t="s">
        <v>5</v>
      </c>
      <c r="D5158" s="78" t="s">
        <v>53676</v>
      </c>
    </row>
    <row r="5159" spans="1:4" ht="13.5">
      <c r="A5159" s="511" t="s">
        <v>70275</v>
      </c>
      <c r="B5159" s="511" t="s">
        <v>70276</v>
      </c>
      <c r="C5159" s="511" t="s">
        <v>5</v>
      </c>
      <c r="D5159" s="78" t="s">
        <v>64035</v>
      </c>
    </row>
    <row r="5160" spans="1:4" ht="13.5">
      <c r="A5160" s="511" t="s">
        <v>70277</v>
      </c>
      <c r="B5160" s="511" t="s">
        <v>70278</v>
      </c>
      <c r="C5160" s="511" t="s">
        <v>5</v>
      </c>
      <c r="D5160" s="78" t="s">
        <v>55285</v>
      </c>
    </row>
    <row r="5161" spans="1:4" ht="13.5">
      <c r="A5161" s="511" t="s">
        <v>70279</v>
      </c>
      <c r="B5161" s="511" t="s">
        <v>70280</v>
      </c>
      <c r="C5161" s="511" t="s">
        <v>5</v>
      </c>
      <c r="D5161" s="78" t="s">
        <v>56316</v>
      </c>
    </row>
    <row r="5162" spans="1:4" ht="13.5">
      <c r="A5162" s="511" t="s">
        <v>70281</v>
      </c>
      <c r="B5162" s="511" t="s">
        <v>70282</v>
      </c>
      <c r="C5162" s="511" t="s">
        <v>5</v>
      </c>
      <c r="D5162" s="78" t="s">
        <v>58030</v>
      </c>
    </row>
    <row r="5163" spans="1:4" ht="13.5">
      <c r="A5163" s="511" t="s">
        <v>30173</v>
      </c>
      <c r="B5163" s="511" t="s">
        <v>25248</v>
      </c>
      <c r="C5163" s="511" t="s">
        <v>5</v>
      </c>
      <c r="D5163" s="78" t="s">
        <v>70283</v>
      </c>
    </row>
    <row r="5164" spans="1:4" ht="13.5">
      <c r="A5164" s="511" t="s">
        <v>30174</v>
      </c>
      <c r="B5164" s="511" t="s">
        <v>25249</v>
      </c>
      <c r="C5164" s="511" t="s">
        <v>5</v>
      </c>
      <c r="D5164" s="78" t="s">
        <v>70284</v>
      </c>
    </row>
    <row r="5165" spans="1:4" ht="13.5">
      <c r="A5165" s="511" t="s">
        <v>70285</v>
      </c>
      <c r="B5165" s="511" t="s">
        <v>70286</v>
      </c>
      <c r="C5165" s="511" t="s">
        <v>5</v>
      </c>
      <c r="D5165" s="78" t="s">
        <v>70287</v>
      </c>
    </row>
    <row r="5166" spans="1:4" ht="13.5">
      <c r="A5166" s="511" t="s">
        <v>30175</v>
      </c>
      <c r="B5166" s="511" t="s">
        <v>25250</v>
      </c>
      <c r="C5166" s="511" t="s">
        <v>5</v>
      </c>
      <c r="D5166" s="78" t="s">
        <v>70288</v>
      </c>
    </row>
    <row r="5167" spans="1:4" ht="13.5">
      <c r="A5167" s="511" t="s">
        <v>30176</v>
      </c>
      <c r="B5167" s="511" t="s">
        <v>25251</v>
      </c>
      <c r="C5167" s="511" t="s">
        <v>5</v>
      </c>
      <c r="D5167" s="78" t="s">
        <v>70289</v>
      </c>
    </row>
    <row r="5168" spans="1:4" ht="13.5">
      <c r="A5168" s="511" t="s">
        <v>30177</v>
      </c>
      <c r="B5168" s="511" t="s">
        <v>25252</v>
      </c>
      <c r="C5168" s="511" t="s">
        <v>5</v>
      </c>
      <c r="D5168" s="78" t="s">
        <v>70290</v>
      </c>
    </row>
    <row r="5169" spans="1:4" ht="13.5">
      <c r="A5169" s="511" t="s">
        <v>30178</v>
      </c>
      <c r="B5169" s="511" t="s">
        <v>25253</v>
      </c>
      <c r="C5169" s="511" t="s">
        <v>5</v>
      </c>
      <c r="D5169" s="78" t="s">
        <v>70291</v>
      </c>
    </row>
    <row r="5170" spans="1:4" ht="13.5">
      <c r="A5170" s="511" t="s">
        <v>30179</v>
      </c>
      <c r="B5170" s="511" t="s">
        <v>25254</v>
      </c>
      <c r="C5170" s="511" t="s">
        <v>5</v>
      </c>
      <c r="D5170" s="78" t="s">
        <v>70292</v>
      </c>
    </row>
    <row r="5171" spans="1:4" ht="13.5">
      <c r="A5171" s="511" t="s">
        <v>30180</v>
      </c>
      <c r="B5171" s="511" t="s">
        <v>25255</v>
      </c>
      <c r="C5171" s="511" t="s">
        <v>5</v>
      </c>
      <c r="D5171" s="78" t="s">
        <v>70293</v>
      </c>
    </row>
    <row r="5172" spans="1:4" ht="13.5">
      <c r="A5172" s="511" t="s">
        <v>30181</v>
      </c>
      <c r="B5172" s="511" t="s">
        <v>25256</v>
      </c>
      <c r="C5172" s="511" t="s">
        <v>5</v>
      </c>
      <c r="D5172" s="78" t="s">
        <v>69283</v>
      </c>
    </row>
    <row r="5173" spans="1:4" ht="13.5">
      <c r="A5173" s="511" t="s">
        <v>30182</v>
      </c>
      <c r="B5173" s="511" t="s">
        <v>25257</v>
      </c>
      <c r="C5173" s="511" t="s">
        <v>5</v>
      </c>
      <c r="D5173" s="78" t="s">
        <v>70294</v>
      </c>
    </row>
    <row r="5174" spans="1:4" ht="13.5">
      <c r="A5174" s="511" t="s">
        <v>30183</v>
      </c>
      <c r="B5174" s="511" t="s">
        <v>25258</v>
      </c>
      <c r="C5174" s="511" t="s">
        <v>5</v>
      </c>
      <c r="D5174" s="78" t="s">
        <v>70295</v>
      </c>
    </row>
    <row r="5175" spans="1:4" ht="13.5">
      <c r="A5175" s="511" t="s">
        <v>30184</v>
      </c>
      <c r="B5175" s="511" t="s">
        <v>25259</v>
      </c>
      <c r="C5175" s="511" t="s">
        <v>5</v>
      </c>
      <c r="D5175" s="78" t="s">
        <v>70296</v>
      </c>
    </row>
    <row r="5176" spans="1:4" ht="13.5">
      <c r="A5176" s="511" t="s">
        <v>30185</v>
      </c>
      <c r="B5176" s="511" t="s">
        <v>25260</v>
      </c>
      <c r="C5176" s="511" t="s">
        <v>5</v>
      </c>
      <c r="D5176" s="78" t="s">
        <v>70297</v>
      </c>
    </row>
    <row r="5177" spans="1:4" ht="13.5">
      <c r="A5177" s="511" t="s">
        <v>30186</v>
      </c>
      <c r="B5177" s="511" t="s">
        <v>25261</v>
      </c>
      <c r="C5177" s="511" t="s">
        <v>5</v>
      </c>
      <c r="D5177" s="78" t="s">
        <v>70298</v>
      </c>
    </row>
    <row r="5178" spans="1:4" ht="13.5">
      <c r="A5178" s="511" t="s">
        <v>30187</v>
      </c>
      <c r="B5178" s="511" t="s">
        <v>25262</v>
      </c>
      <c r="C5178" s="511" t="s">
        <v>5</v>
      </c>
      <c r="D5178" s="78" t="s">
        <v>70299</v>
      </c>
    </row>
    <row r="5179" spans="1:4" ht="13.5">
      <c r="A5179" s="511" t="s">
        <v>30188</v>
      </c>
      <c r="B5179" s="511" t="s">
        <v>25263</v>
      </c>
      <c r="C5179" s="511" t="s">
        <v>5</v>
      </c>
      <c r="D5179" s="78" t="s">
        <v>70300</v>
      </c>
    </row>
    <row r="5180" spans="1:4" ht="13.5">
      <c r="A5180" s="511" t="s">
        <v>30189</v>
      </c>
      <c r="B5180" s="511" t="s">
        <v>25264</v>
      </c>
      <c r="C5180" s="511" t="s">
        <v>5</v>
      </c>
      <c r="D5180" s="78" t="s">
        <v>70301</v>
      </c>
    </row>
    <row r="5181" spans="1:4" ht="13.5">
      <c r="A5181" s="511" t="s">
        <v>30190</v>
      </c>
      <c r="B5181" s="511" t="s">
        <v>25265</v>
      </c>
      <c r="C5181" s="511" t="s">
        <v>5</v>
      </c>
      <c r="D5181" s="78" t="s">
        <v>56582</v>
      </c>
    </row>
    <row r="5182" spans="1:4" ht="13.5">
      <c r="A5182" s="511" t="s">
        <v>30191</v>
      </c>
      <c r="B5182" s="511" t="s">
        <v>25266</v>
      </c>
      <c r="C5182" s="511" t="s">
        <v>5</v>
      </c>
      <c r="D5182" s="78" t="s">
        <v>70302</v>
      </c>
    </row>
    <row r="5183" spans="1:4" ht="13.5">
      <c r="A5183" s="511" t="s">
        <v>30192</v>
      </c>
      <c r="B5183" s="511" t="s">
        <v>25267</v>
      </c>
      <c r="C5183" s="511" t="s">
        <v>5</v>
      </c>
      <c r="D5183" s="78" t="s">
        <v>70303</v>
      </c>
    </row>
    <row r="5184" spans="1:4" ht="13.5">
      <c r="A5184" s="511" t="s">
        <v>30193</v>
      </c>
      <c r="B5184" s="511" t="s">
        <v>25268</v>
      </c>
      <c r="C5184" s="511" t="s">
        <v>5</v>
      </c>
      <c r="D5184" s="78" t="s">
        <v>56442</v>
      </c>
    </row>
    <row r="5185" spans="1:4" ht="13.5">
      <c r="A5185" s="511" t="s">
        <v>30194</v>
      </c>
      <c r="B5185" s="511" t="s">
        <v>25269</v>
      </c>
      <c r="C5185" s="511" t="s">
        <v>5</v>
      </c>
      <c r="D5185" s="78" t="s">
        <v>56890</v>
      </c>
    </row>
    <row r="5186" spans="1:4" ht="13.5">
      <c r="A5186" s="511" t="s">
        <v>30195</v>
      </c>
      <c r="B5186" s="511" t="s">
        <v>25270</v>
      </c>
      <c r="C5186" s="511" t="s">
        <v>5</v>
      </c>
      <c r="D5186" s="78" t="s">
        <v>65139</v>
      </c>
    </row>
    <row r="5187" spans="1:4" ht="13.5">
      <c r="A5187" s="511" t="s">
        <v>30196</v>
      </c>
      <c r="B5187" s="511" t="s">
        <v>25271</v>
      </c>
      <c r="C5187" s="511" t="s">
        <v>36</v>
      </c>
      <c r="D5187" s="78" t="s">
        <v>55660</v>
      </c>
    </row>
    <row r="5188" spans="1:4" ht="13.5">
      <c r="A5188" s="511" t="s">
        <v>30197</v>
      </c>
      <c r="B5188" s="511" t="s">
        <v>25272</v>
      </c>
      <c r="C5188" s="511" t="s">
        <v>36</v>
      </c>
      <c r="D5188" s="78" t="s">
        <v>56266</v>
      </c>
    </row>
    <row r="5189" spans="1:4" ht="13.5">
      <c r="A5189" s="511" t="s">
        <v>30198</v>
      </c>
      <c r="B5189" s="511" t="s">
        <v>25273</v>
      </c>
      <c r="C5189" s="511" t="s">
        <v>36</v>
      </c>
      <c r="D5189" s="78" t="s">
        <v>56277</v>
      </c>
    </row>
    <row r="5190" spans="1:4" ht="13.5">
      <c r="A5190" s="511" t="s">
        <v>30199</v>
      </c>
      <c r="B5190" s="511" t="s">
        <v>25274</v>
      </c>
      <c r="C5190" s="511" t="s">
        <v>36</v>
      </c>
      <c r="D5190" s="78" t="s">
        <v>56536</v>
      </c>
    </row>
    <row r="5191" spans="1:4" ht="13.5">
      <c r="A5191" s="511" t="s">
        <v>30200</v>
      </c>
      <c r="B5191" s="511" t="s">
        <v>25275</v>
      </c>
      <c r="C5191" s="511" t="s">
        <v>36</v>
      </c>
      <c r="D5191" s="78" t="s">
        <v>55705</v>
      </c>
    </row>
    <row r="5192" spans="1:4" ht="13.5">
      <c r="A5192" s="511" t="s">
        <v>30201</v>
      </c>
      <c r="B5192" s="511" t="s">
        <v>25276</v>
      </c>
      <c r="C5192" s="511" t="s">
        <v>5</v>
      </c>
      <c r="D5192" s="78" t="s">
        <v>55695</v>
      </c>
    </row>
    <row r="5193" spans="1:4" ht="13.5">
      <c r="A5193" s="511" t="s">
        <v>30202</v>
      </c>
      <c r="B5193" s="511" t="s">
        <v>25277</v>
      </c>
      <c r="C5193" s="511" t="s">
        <v>5</v>
      </c>
      <c r="D5193" s="78" t="s">
        <v>58288</v>
      </c>
    </row>
    <row r="5194" spans="1:4" ht="13.5">
      <c r="A5194" s="511" t="s">
        <v>30203</v>
      </c>
      <c r="B5194" s="511" t="s">
        <v>25278</v>
      </c>
      <c r="C5194" s="511" t="s">
        <v>5</v>
      </c>
      <c r="D5194" s="78" t="s">
        <v>55633</v>
      </c>
    </row>
    <row r="5195" spans="1:4" ht="13.5">
      <c r="A5195" s="511" t="s">
        <v>30204</v>
      </c>
      <c r="B5195" s="511" t="s">
        <v>25279</v>
      </c>
      <c r="C5195" s="511" t="s">
        <v>5</v>
      </c>
      <c r="D5195" s="78" t="s">
        <v>55710</v>
      </c>
    </row>
    <row r="5196" spans="1:4" ht="13.5">
      <c r="A5196" s="511" t="s">
        <v>30205</v>
      </c>
      <c r="B5196" s="511" t="s">
        <v>25280</v>
      </c>
      <c r="C5196" s="511" t="s">
        <v>5</v>
      </c>
      <c r="D5196" s="78" t="s">
        <v>58373</v>
      </c>
    </row>
    <row r="5197" spans="1:4" ht="13.5">
      <c r="A5197" s="511" t="s">
        <v>30206</v>
      </c>
      <c r="B5197" s="511" t="s">
        <v>25281</v>
      </c>
      <c r="C5197" s="511" t="s">
        <v>5</v>
      </c>
      <c r="D5197" s="78" t="s">
        <v>60535</v>
      </c>
    </row>
    <row r="5198" spans="1:4" ht="13.5">
      <c r="A5198" s="511" t="s">
        <v>30207</v>
      </c>
      <c r="B5198" s="511" t="s">
        <v>25282</v>
      </c>
      <c r="C5198" s="511" t="s">
        <v>5</v>
      </c>
      <c r="D5198" s="78" t="s">
        <v>50772</v>
      </c>
    </row>
    <row r="5199" spans="1:4" ht="13.5">
      <c r="A5199" s="511" t="s">
        <v>30208</v>
      </c>
      <c r="B5199" s="511" t="s">
        <v>25283</v>
      </c>
      <c r="C5199" s="511" t="s">
        <v>5</v>
      </c>
      <c r="D5199" s="78" t="s">
        <v>55437</v>
      </c>
    </row>
    <row r="5200" spans="1:4" ht="13.5">
      <c r="A5200" s="511" t="s">
        <v>30209</v>
      </c>
      <c r="B5200" s="511" t="s">
        <v>25284</v>
      </c>
      <c r="C5200" s="511" t="s">
        <v>5</v>
      </c>
      <c r="D5200" s="78" t="s">
        <v>70304</v>
      </c>
    </row>
    <row r="5201" spans="1:4" ht="13.5">
      <c r="A5201" s="511" t="s">
        <v>30210</v>
      </c>
      <c r="B5201" s="511" t="s">
        <v>53886</v>
      </c>
      <c r="C5201" s="511" t="s">
        <v>36</v>
      </c>
      <c r="D5201" s="78" t="s">
        <v>51422</v>
      </c>
    </row>
    <row r="5202" spans="1:4" ht="13.5">
      <c r="A5202" s="511" t="s">
        <v>30211</v>
      </c>
      <c r="B5202" s="511" t="s">
        <v>53887</v>
      </c>
      <c r="C5202" s="511" t="s">
        <v>36</v>
      </c>
      <c r="D5202" s="78" t="s">
        <v>70305</v>
      </c>
    </row>
    <row r="5203" spans="1:4" ht="13.5">
      <c r="A5203" s="511" t="s">
        <v>30212</v>
      </c>
      <c r="B5203" s="511" t="s">
        <v>53888</v>
      </c>
      <c r="C5203" s="511" t="s">
        <v>36</v>
      </c>
      <c r="D5203" s="78" t="s">
        <v>52285</v>
      </c>
    </row>
    <row r="5204" spans="1:4" ht="13.5">
      <c r="A5204" s="511" t="s">
        <v>30213</v>
      </c>
      <c r="B5204" s="511" t="s">
        <v>53889</v>
      </c>
      <c r="C5204" s="511" t="s">
        <v>36</v>
      </c>
      <c r="D5204" s="78" t="s">
        <v>57422</v>
      </c>
    </row>
    <row r="5205" spans="1:4" ht="13.5">
      <c r="A5205" s="511" t="s">
        <v>30214</v>
      </c>
      <c r="B5205" s="511" t="s">
        <v>25285</v>
      </c>
      <c r="C5205" s="511" t="s">
        <v>36</v>
      </c>
      <c r="D5205" s="78" t="s">
        <v>53490</v>
      </c>
    </row>
    <row r="5206" spans="1:4" ht="13.5">
      <c r="A5206" s="511" t="s">
        <v>30215</v>
      </c>
      <c r="B5206" s="511" t="s">
        <v>25286</v>
      </c>
      <c r="C5206" s="511" t="s">
        <v>36</v>
      </c>
      <c r="D5206" s="78" t="s">
        <v>56906</v>
      </c>
    </row>
    <row r="5207" spans="1:4" ht="13.5">
      <c r="A5207" s="511" t="s">
        <v>30216</v>
      </c>
      <c r="B5207" s="511" t="s">
        <v>25287</v>
      </c>
      <c r="C5207" s="511" t="s">
        <v>36</v>
      </c>
      <c r="D5207" s="78" t="s">
        <v>63235</v>
      </c>
    </row>
    <row r="5208" spans="1:4" ht="13.5">
      <c r="A5208" s="511" t="s">
        <v>30217</v>
      </c>
      <c r="B5208" s="511" t="s">
        <v>25288</v>
      </c>
      <c r="C5208" s="511" t="s">
        <v>36</v>
      </c>
      <c r="D5208" s="78" t="s">
        <v>70306</v>
      </c>
    </row>
    <row r="5209" spans="1:4" ht="13.5">
      <c r="A5209" s="511" t="s">
        <v>30218</v>
      </c>
      <c r="B5209" s="511" t="s">
        <v>25289</v>
      </c>
      <c r="C5209" s="511" t="s">
        <v>36</v>
      </c>
      <c r="D5209" s="78" t="s">
        <v>55546</v>
      </c>
    </row>
    <row r="5210" spans="1:4" ht="13.5">
      <c r="A5210" s="511" t="s">
        <v>30219</v>
      </c>
      <c r="B5210" s="511" t="s">
        <v>25290</v>
      </c>
      <c r="C5210" s="511" t="s">
        <v>36</v>
      </c>
      <c r="D5210" s="78" t="s">
        <v>57888</v>
      </c>
    </row>
    <row r="5211" spans="1:4" ht="13.5">
      <c r="A5211" s="511" t="s">
        <v>30220</v>
      </c>
      <c r="B5211" s="511" t="s">
        <v>25291</v>
      </c>
      <c r="C5211" s="511" t="s">
        <v>36</v>
      </c>
      <c r="D5211" s="78" t="s">
        <v>58785</v>
      </c>
    </row>
    <row r="5212" spans="1:4" ht="13.5">
      <c r="A5212" s="511" t="s">
        <v>30221</v>
      </c>
      <c r="B5212" s="511" t="s">
        <v>25292</v>
      </c>
      <c r="C5212" s="511" t="s">
        <v>36</v>
      </c>
      <c r="D5212" s="78" t="s">
        <v>51058</v>
      </c>
    </row>
    <row r="5213" spans="1:4" ht="13.5">
      <c r="A5213" s="511" t="s">
        <v>30222</v>
      </c>
      <c r="B5213" s="511" t="s">
        <v>25293</v>
      </c>
      <c r="C5213" s="511" t="s">
        <v>36</v>
      </c>
      <c r="D5213" s="78" t="s">
        <v>60187</v>
      </c>
    </row>
    <row r="5214" spans="1:4" ht="13.5">
      <c r="A5214" s="511" t="s">
        <v>30223</v>
      </c>
      <c r="B5214" s="511" t="s">
        <v>25294</v>
      </c>
      <c r="C5214" s="511" t="s">
        <v>36</v>
      </c>
      <c r="D5214" s="78" t="s">
        <v>23430</v>
      </c>
    </row>
    <row r="5215" spans="1:4" ht="13.5">
      <c r="A5215" s="511" t="s">
        <v>30224</v>
      </c>
      <c r="B5215" s="511" t="s">
        <v>25295</v>
      </c>
      <c r="C5215" s="511" t="s">
        <v>36</v>
      </c>
      <c r="D5215" s="78" t="s">
        <v>55756</v>
      </c>
    </row>
    <row r="5216" spans="1:4" ht="13.5">
      <c r="A5216" s="511" t="s">
        <v>30225</v>
      </c>
      <c r="B5216" s="511" t="s">
        <v>25296</v>
      </c>
      <c r="C5216" s="511" t="s">
        <v>36</v>
      </c>
      <c r="D5216" s="78" t="s">
        <v>58467</v>
      </c>
    </row>
    <row r="5217" spans="1:4" ht="13.5">
      <c r="A5217" s="511" t="s">
        <v>30226</v>
      </c>
      <c r="B5217" s="511" t="s">
        <v>25297</v>
      </c>
      <c r="C5217" s="511" t="s">
        <v>36</v>
      </c>
      <c r="D5217" s="78" t="s">
        <v>26223</v>
      </c>
    </row>
    <row r="5218" spans="1:4" ht="13.5">
      <c r="A5218" s="511" t="s">
        <v>30227</v>
      </c>
      <c r="B5218" s="511" t="s">
        <v>25298</v>
      </c>
      <c r="C5218" s="511" t="s">
        <v>36</v>
      </c>
      <c r="D5218" s="78" t="s">
        <v>57720</v>
      </c>
    </row>
    <row r="5219" spans="1:4" ht="13.5">
      <c r="A5219" s="511" t="s">
        <v>30228</v>
      </c>
      <c r="B5219" s="511" t="s">
        <v>25299</v>
      </c>
      <c r="C5219" s="511" t="s">
        <v>36</v>
      </c>
      <c r="D5219" s="78" t="s">
        <v>57956</v>
      </c>
    </row>
    <row r="5220" spans="1:4" ht="13.5">
      <c r="A5220" s="511" t="s">
        <v>30229</v>
      </c>
      <c r="B5220" s="511" t="s">
        <v>25300</v>
      </c>
      <c r="C5220" s="511" t="s">
        <v>36</v>
      </c>
      <c r="D5220" s="78" t="s">
        <v>61241</v>
      </c>
    </row>
    <row r="5221" spans="1:4" ht="13.5">
      <c r="A5221" s="511" t="s">
        <v>30230</v>
      </c>
      <c r="B5221" s="511" t="s">
        <v>25301</v>
      </c>
      <c r="C5221" s="511" t="s">
        <v>36</v>
      </c>
      <c r="D5221" s="78" t="s">
        <v>51175</v>
      </c>
    </row>
    <row r="5222" spans="1:4" ht="13.5">
      <c r="A5222" s="511" t="s">
        <v>30231</v>
      </c>
      <c r="B5222" s="511" t="s">
        <v>25302</v>
      </c>
      <c r="C5222" s="511" t="s">
        <v>36</v>
      </c>
      <c r="D5222" s="78" t="s">
        <v>53493</v>
      </c>
    </row>
    <row r="5223" spans="1:4" ht="13.5">
      <c r="A5223" s="511" t="s">
        <v>30232</v>
      </c>
      <c r="B5223" s="511" t="s">
        <v>25303</v>
      </c>
      <c r="C5223" s="511" t="s">
        <v>36</v>
      </c>
      <c r="D5223" s="78" t="s">
        <v>49717</v>
      </c>
    </row>
    <row r="5224" spans="1:4" ht="13.5">
      <c r="A5224" s="511" t="s">
        <v>30233</v>
      </c>
      <c r="B5224" s="511" t="s">
        <v>25304</v>
      </c>
      <c r="C5224" s="511" t="s">
        <v>36</v>
      </c>
      <c r="D5224" s="78" t="s">
        <v>57972</v>
      </c>
    </row>
    <row r="5225" spans="1:4" ht="13.5">
      <c r="A5225" s="511" t="s">
        <v>30234</v>
      </c>
      <c r="B5225" s="511" t="s">
        <v>25305</v>
      </c>
      <c r="C5225" s="511" t="s">
        <v>36</v>
      </c>
      <c r="D5225" s="78" t="s">
        <v>26257</v>
      </c>
    </row>
    <row r="5226" spans="1:4" ht="13.5">
      <c r="A5226" s="511" t="s">
        <v>30235</v>
      </c>
      <c r="B5226" s="511" t="s">
        <v>25306</v>
      </c>
      <c r="C5226" s="511" t="s">
        <v>36</v>
      </c>
      <c r="D5226" s="78" t="s">
        <v>63272</v>
      </c>
    </row>
    <row r="5227" spans="1:4" ht="13.5">
      <c r="A5227" s="511" t="s">
        <v>30236</v>
      </c>
      <c r="B5227" s="511" t="s">
        <v>25307</v>
      </c>
      <c r="C5227" s="511" t="s">
        <v>36</v>
      </c>
      <c r="D5227" s="78" t="s">
        <v>56696</v>
      </c>
    </row>
    <row r="5228" spans="1:4" ht="13.5">
      <c r="A5228" s="511" t="s">
        <v>30237</v>
      </c>
      <c r="B5228" s="511" t="s">
        <v>25308</v>
      </c>
      <c r="C5228" s="511" t="s">
        <v>36</v>
      </c>
      <c r="D5228" s="78" t="s">
        <v>64345</v>
      </c>
    </row>
    <row r="5229" spans="1:4" ht="13.5">
      <c r="A5229" s="511" t="s">
        <v>30238</v>
      </c>
      <c r="B5229" s="511" t="s">
        <v>25309</v>
      </c>
      <c r="C5229" s="511" t="s">
        <v>36</v>
      </c>
      <c r="D5229" s="78" t="s">
        <v>55374</v>
      </c>
    </row>
    <row r="5230" spans="1:4" ht="13.5">
      <c r="A5230" s="511" t="s">
        <v>30239</v>
      </c>
      <c r="B5230" s="511" t="s">
        <v>25310</v>
      </c>
      <c r="C5230" s="511" t="s">
        <v>36</v>
      </c>
      <c r="D5230" s="78" t="s">
        <v>26248</v>
      </c>
    </row>
    <row r="5231" spans="1:4" ht="13.5">
      <c r="A5231" s="511" t="s">
        <v>30240</v>
      </c>
      <c r="B5231" s="511" t="s">
        <v>25311</v>
      </c>
      <c r="C5231" s="511" t="s">
        <v>36</v>
      </c>
      <c r="D5231" s="78" t="s">
        <v>55639</v>
      </c>
    </row>
    <row r="5232" spans="1:4" ht="13.5">
      <c r="A5232" s="511" t="s">
        <v>30241</v>
      </c>
      <c r="B5232" s="511" t="s">
        <v>25312</v>
      </c>
      <c r="C5232" s="511" t="s">
        <v>5</v>
      </c>
      <c r="D5232" s="78" t="s">
        <v>49454</v>
      </c>
    </row>
    <row r="5233" spans="1:4" ht="13.5">
      <c r="A5233" s="511" t="s">
        <v>30242</v>
      </c>
      <c r="B5233" s="511" t="s">
        <v>25313</v>
      </c>
      <c r="C5233" s="511" t="s">
        <v>5</v>
      </c>
      <c r="D5233" s="78" t="s">
        <v>59346</v>
      </c>
    </row>
    <row r="5234" spans="1:4" ht="13.5">
      <c r="A5234" s="511" t="s">
        <v>30243</v>
      </c>
      <c r="B5234" s="511" t="s">
        <v>25314</v>
      </c>
      <c r="C5234" s="511" t="s">
        <v>5</v>
      </c>
      <c r="D5234" s="78" t="s">
        <v>51333</v>
      </c>
    </row>
    <row r="5235" spans="1:4" ht="13.5">
      <c r="A5235" s="511" t="s">
        <v>30244</v>
      </c>
      <c r="B5235" s="511" t="s">
        <v>25315</v>
      </c>
      <c r="C5235" s="511" t="s">
        <v>5</v>
      </c>
      <c r="D5235" s="78" t="s">
        <v>55376</v>
      </c>
    </row>
    <row r="5236" spans="1:4" ht="13.5">
      <c r="A5236" s="511" t="s">
        <v>30245</v>
      </c>
      <c r="B5236" s="511" t="s">
        <v>25316</v>
      </c>
      <c r="C5236" s="511" t="s">
        <v>5</v>
      </c>
      <c r="D5236" s="78" t="s">
        <v>70307</v>
      </c>
    </row>
    <row r="5237" spans="1:4" ht="13.5">
      <c r="A5237" s="511" t="s">
        <v>30246</v>
      </c>
      <c r="B5237" s="511" t="s">
        <v>25317</v>
      </c>
      <c r="C5237" s="511" t="s">
        <v>36</v>
      </c>
      <c r="D5237" s="78" t="s">
        <v>65229</v>
      </c>
    </row>
    <row r="5238" spans="1:4" ht="13.5">
      <c r="A5238" s="511" t="s">
        <v>30247</v>
      </c>
      <c r="B5238" s="511" t="s">
        <v>25318</v>
      </c>
      <c r="C5238" s="511" t="s">
        <v>5</v>
      </c>
      <c r="D5238" s="78" t="s">
        <v>70308</v>
      </c>
    </row>
    <row r="5239" spans="1:4" ht="13.5">
      <c r="A5239" s="511" t="s">
        <v>30248</v>
      </c>
      <c r="B5239" s="511" t="s">
        <v>25319</v>
      </c>
      <c r="C5239" s="511" t="s">
        <v>5</v>
      </c>
      <c r="D5239" s="78" t="s">
        <v>70309</v>
      </c>
    </row>
    <row r="5240" spans="1:4" ht="13.5">
      <c r="A5240" s="511" t="s">
        <v>30249</v>
      </c>
      <c r="B5240" s="511" t="s">
        <v>25320</v>
      </c>
      <c r="C5240" s="511" t="s">
        <v>5</v>
      </c>
      <c r="D5240" s="78" t="s">
        <v>70310</v>
      </c>
    </row>
    <row r="5241" spans="1:4" ht="13.5">
      <c r="A5241" s="511" t="s">
        <v>30250</v>
      </c>
      <c r="B5241" s="511" t="s">
        <v>25321</v>
      </c>
      <c r="C5241" s="511" t="s">
        <v>5</v>
      </c>
      <c r="D5241" s="78" t="s">
        <v>70311</v>
      </c>
    </row>
    <row r="5242" spans="1:4" ht="13.5">
      <c r="A5242" s="511" t="s">
        <v>30251</v>
      </c>
      <c r="B5242" s="511" t="s">
        <v>25322</v>
      </c>
      <c r="C5242" s="511" t="s">
        <v>5</v>
      </c>
      <c r="D5242" s="78" t="s">
        <v>61295</v>
      </c>
    </row>
    <row r="5243" spans="1:4" ht="13.5">
      <c r="A5243" s="511" t="s">
        <v>30252</v>
      </c>
      <c r="B5243" s="511" t="s">
        <v>53891</v>
      </c>
      <c r="C5243" s="511" t="s">
        <v>13</v>
      </c>
      <c r="D5243" s="78" t="s">
        <v>55555</v>
      </c>
    </row>
    <row r="5244" spans="1:4" ht="13.5">
      <c r="A5244" s="511" t="s">
        <v>30253</v>
      </c>
      <c r="B5244" s="511" t="s">
        <v>53892</v>
      </c>
      <c r="C5244" s="511" t="s">
        <v>13</v>
      </c>
      <c r="D5244" s="78" t="s">
        <v>60975</v>
      </c>
    </row>
    <row r="5245" spans="1:4" ht="13.5">
      <c r="A5245" s="511" t="s">
        <v>30254</v>
      </c>
      <c r="B5245" s="511" t="s">
        <v>53893</v>
      </c>
      <c r="C5245" s="511" t="s">
        <v>13</v>
      </c>
      <c r="D5245" s="78" t="s">
        <v>70312</v>
      </c>
    </row>
    <row r="5246" spans="1:4" ht="13.5">
      <c r="A5246" s="511" t="s">
        <v>30255</v>
      </c>
      <c r="B5246" s="511" t="s">
        <v>53894</v>
      </c>
      <c r="C5246" s="511" t="s">
        <v>36</v>
      </c>
      <c r="D5246" s="78" t="s">
        <v>51391</v>
      </c>
    </row>
    <row r="5247" spans="1:4" ht="13.5">
      <c r="A5247" s="511" t="s">
        <v>30256</v>
      </c>
      <c r="B5247" s="511" t="s">
        <v>70313</v>
      </c>
      <c r="C5247" s="511" t="s">
        <v>36</v>
      </c>
      <c r="D5247" s="78" t="s">
        <v>50804</v>
      </c>
    </row>
    <row r="5248" spans="1:4" ht="13.5">
      <c r="A5248" s="511" t="s">
        <v>53895</v>
      </c>
      <c r="B5248" s="511" t="s">
        <v>53896</v>
      </c>
      <c r="C5248" s="511" t="s">
        <v>5</v>
      </c>
      <c r="D5248" s="78" t="s">
        <v>70314</v>
      </c>
    </row>
    <row r="5249" spans="1:4" ht="13.5">
      <c r="A5249" s="511" t="s">
        <v>53897</v>
      </c>
      <c r="B5249" s="511" t="s">
        <v>53898</v>
      </c>
      <c r="C5249" s="511" t="s">
        <v>5</v>
      </c>
      <c r="D5249" s="78" t="s">
        <v>70315</v>
      </c>
    </row>
    <row r="5250" spans="1:4" ht="13.5">
      <c r="A5250" s="511" t="s">
        <v>53899</v>
      </c>
      <c r="B5250" s="511" t="s">
        <v>53900</v>
      </c>
      <c r="C5250" s="511" t="s">
        <v>5</v>
      </c>
      <c r="D5250" s="78" t="s">
        <v>70316</v>
      </c>
    </row>
    <row r="5251" spans="1:4" ht="13.5">
      <c r="A5251" s="511" t="s">
        <v>53901</v>
      </c>
      <c r="B5251" s="511" t="s">
        <v>53902</v>
      </c>
      <c r="C5251" s="511" t="s">
        <v>5</v>
      </c>
      <c r="D5251" s="78" t="s">
        <v>70317</v>
      </c>
    </row>
    <row r="5252" spans="1:4" ht="13.5">
      <c r="A5252" s="511" t="s">
        <v>53903</v>
      </c>
      <c r="B5252" s="511" t="s">
        <v>53904</v>
      </c>
      <c r="C5252" s="511" t="s">
        <v>5</v>
      </c>
      <c r="D5252" s="78" t="s">
        <v>70318</v>
      </c>
    </row>
    <row r="5253" spans="1:4" ht="13.5">
      <c r="A5253" s="511" t="s">
        <v>53905</v>
      </c>
      <c r="B5253" s="511" t="s">
        <v>53906</v>
      </c>
      <c r="C5253" s="511" t="s">
        <v>5</v>
      </c>
      <c r="D5253" s="78" t="s">
        <v>70319</v>
      </c>
    </row>
    <row r="5254" spans="1:4" ht="13.5">
      <c r="A5254" s="511" t="s">
        <v>53907</v>
      </c>
      <c r="B5254" s="511" t="s">
        <v>53908</v>
      </c>
      <c r="C5254" s="511" t="s">
        <v>5</v>
      </c>
      <c r="D5254" s="78" t="s">
        <v>70320</v>
      </c>
    </row>
    <row r="5255" spans="1:4" ht="13.5">
      <c r="A5255" s="511" t="s">
        <v>53909</v>
      </c>
      <c r="B5255" s="511" t="s">
        <v>53910</v>
      </c>
      <c r="C5255" s="511" t="s">
        <v>5</v>
      </c>
      <c r="D5255" s="78" t="s">
        <v>70321</v>
      </c>
    </row>
    <row r="5256" spans="1:4" ht="13.5">
      <c r="A5256" s="511" t="s">
        <v>53911</v>
      </c>
      <c r="B5256" s="511" t="s">
        <v>53912</v>
      </c>
      <c r="C5256" s="511" t="s">
        <v>5</v>
      </c>
      <c r="D5256" s="78" t="s">
        <v>70322</v>
      </c>
    </row>
    <row r="5257" spans="1:4" ht="13.5">
      <c r="A5257" s="511" t="s">
        <v>53913</v>
      </c>
      <c r="B5257" s="511" t="s">
        <v>53914</v>
      </c>
      <c r="C5257" s="511" t="s">
        <v>5</v>
      </c>
      <c r="D5257" s="78" t="s">
        <v>70323</v>
      </c>
    </row>
    <row r="5258" spans="1:4" ht="13.5">
      <c r="A5258" s="511" t="s">
        <v>53915</v>
      </c>
      <c r="B5258" s="511" t="s">
        <v>53916</v>
      </c>
      <c r="C5258" s="511" t="s">
        <v>5</v>
      </c>
      <c r="D5258" s="78" t="s">
        <v>70324</v>
      </c>
    </row>
    <row r="5259" spans="1:4" ht="13.5">
      <c r="A5259" s="511" t="s">
        <v>53917</v>
      </c>
      <c r="B5259" s="511" t="s">
        <v>53918</v>
      </c>
      <c r="C5259" s="511" t="s">
        <v>5</v>
      </c>
      <c r="D5259" s="78" t="s">
        <v>70325</v>
      </c>
    </row>
    <row r="5260" spans="1:4" ht="13.5">
      <c r="A5260" s="511" t="s">
        <v>53919</v>
      </c>
      <c r="B5260" s="511" t="s">
        <v>53920</v>
      </c>
      <c r="C5260" s="511" t="s">
        <v>5</v>
      </c>
      <c r="D5260" s="78" t="s">
        <v>70326</v>
      </c>
    </row>
    <row r="5261" spans="1:4" ht="13.5">
      <c r="A5261" s="511" t="s">
        <v>53921</v>
      </c>
      <c r="B5261" s="511" t="s">
        <v>53922</v>
      </c>
      <c r="C5261" s="511" t="s">
        <v>5</v>
      </c>
      <c r="D5261" s="78" t="s">
        <v>70327</v>
      </c>
    </row>
    <row r="5262" spans="1:4" ht="13.5">
      <c r="A5262" s="511" t="s">
        <v>53923</v>
      </c>
      <c r="B5262" s="511" t="s">
        <v>53924</v>
      </c>
      <c r="C5262" s="511" t="s">
        <v>5</v>
      </c>
      <c r="D5262" s="78" t="s">
        <v>70328</v>
      </c>
    </row>
    <row r="5263" spans="1:4" ht="13.5">
      <c r="A5263" s="511" t="s">
        <v>53925</v>
      </c>
      <c r="B5263" s="511" t="s">
        <v>53926</v>
      </c>
      <c r="C5263" s="511" t="s">
        <v>5</v>
      </c>
      <c r="D5263" s="78" t="s">
        <v>70329</v>
      </c>
    </row>
    <row r="5264" spans="1:4" ht="13.5">
      <c r="A5264" s="511" t="s">
        <v>53927</v>
      </c>
      <c r="B5264" s="511" t="s">
        <v>53928</v>
      </c>
      <c r="C5264" s="511" t="s">
        <v>5</v>
      </c>
      <c r="D5264" s="78" t="s">
        <v>70330</v>
      </c>
    </row>
    <row r="5265" spans="1:4" ht="13.5">
      <c r="A5265" s="511" t="s">
        <v>53929</v>
      </c>
      <c r="B5265" s="511" t="s">
        <v>53930</v>
      </c>
      <c r="C5265" s="511" t="s">
        <v>5</v>
      </c>
      <c r="D5265" s="78" t="s">
        <v>70331</v>
      </c>
    </row>
    <row r="5266" spans="1:4" ht="13.5">
      <c r="A5266" s="511" t="s">
        <v>53931</v>
      </c>
      <c r="B5266" s="511" t="s">
        <v>53932</v>
      </c>
      <c r="C5266" s="511" t="s">
        <v>5</v>
      </c>
      <c r="D5266" s="78" t="s">
        <v>70332</v>
      </c>
    </row>
    <row r="5267" spans="1:4" ht="13.5">
      <c r="A5267" s="511" t="s">
        <v>70333</v>
      </c>
      <c r="B5267" s="511" t="s">
        <v>70334</v>
      </c>
      <c r="C5267" s="511" t="s">
        <v>5</v>
      </c>
      <c r="D5267" s="78" t="s">
        <v>70335</v>
      </c>
    </row>
    <row r="5268" spans="1:4" ht="13.5">
      <c r="A5268" s="511" t="s">
        <v>70336</v>
      </c>
      <c r="B5268" s="511" t="s">
        <v>70337</v>
      </c>
      <c r="C5268" s="511" t="s">
        <v>5</v>
      </c>
      <c r="D5268" s="78" t="s">
        <v>55817</v>
      </c>
    </row>
    <row r="5269" spans="1:4" ht="13.5">
      <c r="A5269" s="511" t="s">
        <v>70338</v>
      </c>
      <c r="B5269" s="511" t="s">
        <v>70339</v>
      </c>
      <c r="C5269" s="511" t="s">
        <v>5</v>
      </c>
      <c r="D5269" s="78" t="s">
        <v>70340</v>
      </c>
    </row>
    <row r="5270" spans="1:4" ht="13.5">
      <c r="A5270" s="511" t="s">
        <v>70341</v>
      </c>
      <c r="B5270" s="511" t="s">
        <v>70342</v>
      </c>
      <c r="C5270" s="511" t="s">
        <v>5</v>
      </c>
      <c r="D5270" s="78" t="s">
        <v>70343</v>
      </c>
    </row>
    <row r="5271" spans="1:4" ht="13.5">
      <c r="A5271" s="511" t="s">
        <v>70344</v>
      </c>
      <c r="B5271" s="511" t="s">
        <v>70345</v>
      </c>
      <c r="C5271" s="511" t="s">
        <v>5</v>
      </c>
      <c r="D5271" s="78" t="s">
        <v>70346</v>
      </c>
    </row>
    <row r="5272" spans="1:4" ht="13.5">
      <c r="A5272" s="511" t="s">
        <v>70347</v>
      </c>
      <c r="B5272" s="511" t="s">
        <v>70348</v>
      </c>
      <c r="C5272" s="511" t="s">
        <v>5</v>
      </c>
      <c r="D5272" s="78" t="s">
        <v>70349</v>
      </c>
    </row>
    <row r="5273" spans="1:4" ht="13.5">
      <c r="A5273" s="511" t="s">
        <v>30257</v>
      </c>
      <c r="B5273" s="511" t="s">
        <v>25323</v>
      </c>
      <c r="C5273" s="511" t="s">
        <v>5</v>
      </c>
      <c r="D5273" s="78" t="s">
        <v>70350</v>
      </c>
    </row>
    <row r="5274" spans="1:4" ht="13.5">
      <c r="A5274" s="511" t="s">
        <v>30258</v>
      </c>
      <c r="B5274" s="511" t="s">
        <v>25324</v>
      </c>
      <c r="C5274" s="511" t="s">
        <v>5</v>
      </c>
      <c r="D5274" s="78" t="s">
        <v>70351</v>
      </c>
    </row>
    <row r="5275" spans="1:4" ht="13.5">
      <c r="A5275" s="511" t="s">
        <v>30259</v>
      </c>
      <c r="B5275" s="511" t="s">
        <v>25325</v>
      </c>
      <c r="C5275" s="511" t="s">
        <v>5</v>
      </c>
      <c r="D5275" s="78" t="s">
        <v>70352</v>
      </c>
    </row>
    <row r="5276" spans="1:4" ht="13.5">
      <c r="A5276" s="511" t="s">
        <v>30260</v>
      </c>
      <c r="B5276" s="511" t="s">
        <v>25326</v>
      </c>
      <c r="C5276" s="511" t="s">
        <v>5</v>
      </c>
      <c r="D5276" s="78" t="s">
        <v>70353</v>
      </c>
    </row>
    <row r="5277" spans="1:4" ht="13.5">
      <c r="A5277" s="511" t="s">
        <v>30261</v>
      </c>
      <c r="B5277" s="511" t="s">
        <v>25327</v>
      </c>
      <c r="C5277" s="511" t="s">
        <v>5</v>
      </c>
      <c r="D5277" s="78" t="s">
        <v>70354</v>
      </c>
    </row>
    <row r="5278" spans="1:4" ht="13.5">
      <c r="A5278" s="511" t="s">
        <v>30262</v>
      </c>
      <c r="B5278" s="511" t="s">
        <v>25328</v>
      </c>
      <c r="C5278" s="511" t="s">
        <v>5</v>
      </c>
      <c r="D5278" s="78" t="s">
        <v>70355</v>
      </c>
    </row>
    <row r="5279" spans="1:4" ht="13.5">
      <c r="A5279" s="511" t="s">
        <v>30263</v>
      </c>
      <c r="B5279" s="511" t="s">
        <v>25329</v>
      </c>
      <c r="C5279" s="511" t="s">
        <v>5</v>
      </c>
      <c r="D5279" s="78" t="s">
        <v>70356</v>
      </c>
    </row>
    <row r="5280" spans="1:4" ht="13.5">
      <c r="A5280" s="511" t="s">
        <v>30264</v>
      </c>
      <c r="B5280" s="511" t="s">
        <v>25330</v>
      </c>
      <c r="C5280" s="511" t="s">
        <v>5</v>
      </c>
      <c r="D5280" s="78" t="s">
        <v>70357</v>
      </c>
    </row>
    <row r="5281" spans="1:4" ht="13.5">
      <c r="A5281" s="511" t="s">
        <v>30265</v>
      </c>
      <c r="B5281" s="511" t="s">
        <v>70358</v>
      </c>
      <c r="C5281" s="511" t="s">
        <v>22</v>
      </c>
      <c r="D5281" s="78" t="s">
        <v>56490</v>
      </c>
    </row>
    <row r="5282" spans="1:4" ht="13.5">
      <c r="A5282" s="511" t="s">
        <v>30266</v>
      </c>
      <c r="B5282" s="511" t="s">
        <v>70359</v>
      </c>
      <c r="C5282" s="511" t="s">
        <v>22</v>
      </c>
      <c r="D5282" s="78" t="s">
        <v>70360</v>
      </c>
    </row>
    <row r="5283" spans="1:4" ht="13.5">
      <c r="A5283" s="511" t="s">
        <v>30267</v>
      </c>
      <c r="B5283" s="511" t="s">
        <v>70361</v>
      </c>
      <c r="C5283" s="511" t="s">
        <v>22</v>
      </c>
      <c r="D5283" s="78" t="s">
        <v>59138</v>
      </c>
    </row>
    <row r="5284" spans="1:4" ht="13.5">
      <c r="A5284" s="511" t="s">
        <v>30268</v>
      </c>
      <c r="B5284" s="511" t="s">
        <v>70362</v>
      </c>
      <c r="C5284" s="511" t="s">
        <v>22</v>
      </c>
      <c r="D5284" s="78" t="s">
        <v>70363</v>
      </c>
    </row>
    <row r="5285" spans="1:4" ht="13.5">
      <c r="A5285" s="511" t="s">
        <v>30269</v>
      </c>
      <c r="B5285" s="511" t="s">
        <v>70364</v>
      </c>
      <c r="C5285" s="511" t="s">
        <v>22</v>
      </c>
      <c r="D5285" s="78" t="s">
        <v>70365</v>
      </c>
    </row>
    <row r="5286" spans="1:4" ht="13.5">
      <c r="A5286" s="511" t="s">
        <v>30270</v>
      </c>
      <c r="B5286" s="511" t="s">
        <v>70366</v>
      </c>
      <c r="C5286" s="511" t="s">
        <v>22</v>
      </c>
      <c r="D5286" s="78" t="s">
        <v>66425</v>
      </c>
    </row>
    <row r="5287" spans="1:4" ht="13.5">
      <c r="A5287" s="511" t="s">
        <v>30271</v>
      </c>
      <c r="B5287" s="511" t="s">
        <v>70367</v>
      </c>
      <c r="C5287" s="511" t="s">
        <v>22</v>
      </c>
      <c r="D5287" s="78" t="s">
        <v>61243</v>
      </c>
    </row>
    <row r="5288" spans="1:4" ht="13.5">
      <c r="A5288" s="511" t="s">
        <v>30272</v>
      </c>
      <c r="B5288" s="511" t="s">
        <v>70368</v>
      </c>
      <c r="C5288" s="511" t="s">
        <v>22</v>
      </c>
      <c r="D5288" s="78" t="s">
        <v>70369</v>
      </c>
    </row>
    <row r="5289" spans="1:4" ht="13.5">
      <c r="A5289" s="511" t="s">
        <v>30273</v>
      </c>
      <c r="B5289" s="511" t="s">
        <v>25333</v>
      </c>
      <c r="C5289" s="511" t="s">
        <v>13</v>
      </c>
      <c r="D5289" s="78" t="s">
        <v>70370</v>
      </c>
    </row>
    <row r="5290" spans="1:4" ht="13.5">
      <c r="A5290" s="511" t="s">
        <v>53933</v>
      </c>
      <c r="B5290" s="511" t="s">
        <v>53934</v>
      </c>
      <c r="C5290" s="511" t="s">
        <v>22</v>
      </c>
      <c r="D5290" s="78" t="s">
        <v>55117</v>
      </c>
    </row>
    <row r="5291" spans="1:4" ht="13.5">
      <c r="A5291" s="511" t="s">
        <v>53935</v>
      </c>
      <c r="B5291" s="511" t="s">
        <v>53936</v>
      </c>
      <c r="C5291" s="511" t="s">
        <v>22</v>
      </c>
      <c r="D5291" s="78" t="s">
        <v>56967</v>
      </c>
    </row>
    <row r="5292" spans="1:4" ht="13.5">
      <c r="A5292" s="511" t="s">
        <v>53937</v>
      </c>
      <c r="B5292" s="511" t="s">
        <v>53938</v>
      </c>
      <c r="C5292" s="511" t="s">
        <v>22</v>
      </c>
      <c r="D5292" s="78" t="s">
        <v>52288</v>
      </c>
    </row>
    <row r="5293" spans="1:4" ht="13.5">
      <c r="A5293" s="511" t="s">
        <v>53939</v>
      </c>
      <c r="B5293" s="511" t="s">
        <v>53940</v>
      </c>
      <c r="C5293" s="511" t="s">
        <v>22</v>
      </c>
      <c r="D5293" s="78" t="s">
        <v>70371</v>
      </c>
    </row>
    <row r="5294" spans="1:4" ht="13.5">
      <c r="A5294" s="511" t="s">
        <v>53941</v>
      </c>
      <c r="B5294" s="511" t="s">
        <v>53942</v>
      </c>
      <c r="C5294" s="511" t="s">
        <v>22</v>
      </c>
      <c r="D5294" s="78" t="s">
        <v>26217</v>
      </c>
    </row>
    <row r="5295" spans="1:4" ht="13.5">
      <c r="A5295" s="511" t="s">
        <v>53943</v>
      </c>
      <c r="B5295" s="511" t="s">
        <v>53944</v>
      </c>
      <c r="C5295" s="511" t="s">
        <v>22</v>
      </c>
      <c r="D5295" s="78" t="s">
        <v>63959</v>
      </c>
    </row>
    <row r="5296" spans="1:4" ht="13.5">
      <c r="A5296" s="511" t="s">
        <v>53945</v>
      </c>
      <c r="B5296" s="511" t="s">
        <v>53946</v>
      </c>
      <c r="C5296" s="511" t="s">
        <v>22</v>
      </c>
      <c r="D5296" s="78" t="s">
        <v>55456</v>
      </c>
    </row>
    <row r="5297" spans="1:4" ht="13.5">
      <c r="A5297" s="511" t="s">
        <v>53947</v>
      </c>
      <c r="B5297" s="511" t="s">
        <v>53948</v>
      </c>
      <c r="C5297" s="511" t="s">
        <v>22</v>
      </c>
      <c r="D5297" s="78" t="s">
        <v>55117</v>
      </c>
    </row>
    <row r="5298" spans="1:4" ht="13.5">
      <c r="A5298" s="511" t="s">
        <v>53949</v>
      </c>
      <c r="B5298" s="511" t="s">
        <v>53950</v>
      </c>
      <c r="C5298" s="511" t="s">
        <v>22</v>
      </c>
      <c r="D5298" s="78" t="s">
        <v>52622</v>
      </c>
    </row>
    <row r="5299" spans="1:4" ht="13.5">
      <c r="A5299" s="511" t="s">
        <v>53951</v>
      </c>
      <c r="B5299" s="511" t="s">
        <v>53952</v>
      </c>
      <c r="C5299" s="511" t="s">
        <v>22</v>
      </c>
      <c r="D5299" s="78" t="s">
        <v>55843</v>
      </c>
    </row>
    <row r="5300" spans="1:4" ht="13.5">
      <c r="A5300" s="511" t="s">
        <v>53953</v>
      </c>
      <c r="B5300" s="511" t="s">
        <v>53954</v>
      </c>
      <c r="C5300" s="511" t="s">
        <v>22</v>
      </c>
      <c r="D5300" s="78" t="s">
        <v>54163</v>
      </c>
    </row>
    <row r="5301" spans="1:4" ht="13.5">
      <c r="A5301" s="511" t="s">
        <v>53955</v>
      </c>
      <c r="B5301" s="511" t="s">
        <v>53956</v>
      </c>
      <c r="C5301" s="511" t="s">
        <v>22</v>
      </c>
      <c r="D5301" s="78" t="s">
        <v>55314</v>
      </c>
    </row>
    <row r="5302" spans="1:4" ht="13.5">
      <c r="A5302" s="511" t="s">
        <v>53957</v>
      </c>
      <c r="B5302" s="511" t="s">
        <v>53958</v>
      </c>
      <c r="C5302" s="511" t="s">
        <v>22</v>
      </c>
      <c r="D5302" s="78" t="s">
        <v>55652</v>
      </c>
    </row>
    <row r="5303" spans="1:4" ht="13.5">
      <c r="A5303" s="511" t="s">
        <v>53959</v>
      </c>
      <c r="B5303" s="511" t="s">
        <v>53960</v>
      </c>
      <c r="C5303" s="511" t="s">
        <v>22</v>
      </c>
      <c r="D5303" s="78" t="s">
        <v>64836</v>
      </c>
    </row>
    <row r="5304" spans="1:4" ht="13.5">
      <c r="A5304" s="511" t="s">
        <v>53961</v>
      </c>
      <c r="B5304" s="511" t="s">
        <v>53962</v>
      </c>
      <c r="C5304" s="511" t="s">
        <v>22</v>
      </c>
      <c r="D5304" s="78" t="s">
        <v>55046</v>
      </c>
    </row>
    <row r="5305" spans="1:4" ht="13.5">
      <c r="A5305" s="511" t="s">
        <v>53963</v>
      </c>
      <c r="B5305" s="511" t="s">
        <v>53964</v>
      </c>
      <c r="C5305" s="511" t="s">
        <v>22</v>
      </c>
      <c r="D5305" s="78" t="s">
        <v>55427</v>
      </c>
    </row>
    <row r="5306" spans="1:4" ht="13.5">
      <c r="A5306" s="511" t="s">
        <v>53965</v>
      </c>
      <c r="B5306" s="511" t="s">
        <v>53966</v>
      </c>
      <c r="C5306" s="511" t="s">
        <v>22</v>
      </c>
      <c r="D5306" s="78" t="s">
        <v>64304</v>
      </c>
    </row>
    <row r="5307" spans="1:4" ht="13.5">
      <c r="A5307" s="511" t="s">
        <v>53967</v>
      </c>
      <c r="B5307" s="511" t="s">
        <v>53968</v>
      </c>
      <c r="C5307" s="511" t="s">
        <v>22</v>
      </c>
      <c r="D5307" s="78" t="s">
        <v>66553</v>
      </c>
    </row>
    <row r="5308" spans="1:4" ht="13.5">
      <c r="A5308" s="511" t="s">
        <v>53969</v>
      </c>
      <c r="B5308" s="511" t="s">
        <v>53970</v>
      </c>
      <c r="C5308" s="511" t="s">
        <v>22</v>
      </c>
      <c r="D5308" s="78" t="s">
        <v>50787</v>
      </c>
    </row>
    <row r="5309" spans="1:4" ht="13.5">
      <c r="A5309" s="511" t="s">
        <v>53971</v>
      </c>
      <c r="B5309" s="511" t="s">
        <v>53972</v>
      </c>
      <c r="C5309" s="511" t="s">
        <v>22</v>
      </c>
      <c r="D5309" s="78" t="s">
        <v>53503</v>
      </c>
    </row>
    <row r="5310" spans="1:4" ht="13.5">
      <c r="A5310" s="511" t="s">
        <v>53973</v>
      </c>
      <c r="B5310" s="511" t="s">
        <v>53974</v>
      </c>
      <c r="C5310" s="511" t="s">
        <v>22</v>
      </c>
      <c r="D5310" s="78" t="s">
        <v>55451</v>
      </c>
    </row>
    <row r="5311" spans="1:4" ht="13.5">
      <c r="A5311" s="511" t="s">
        <v>53975</v>
      </c>
      <c r="B5311" s="511" t="s">
        <v>53976</v>
      </c>
      <c r="C5311" s="511" t="s">
        <v>22</v>
      </c>
      <c r="D5311" s="78" t="s">
        <v>64300</v>
      </c>
    </row>
    <row r="5312" spans="1:4" ht="13.5">
      <c r="A5312" s="511" t="s">
        <v>53977</v>
      </c>
      <c r="B5312" s="511" t="s">
        <v>53978</v>
      </c>
      <c r="C5312" s="511" t="s">
        <v>22</v>
      </c>
      <c r="D5312" s="78" t="s">
        <v>51346</v>
      </c>
    </row>
    <row r="5313" spans="1:4" ht="13.5">
      <c r="A5313" s="511" t="s">
        <v>53979</v>
      </c>
      <c r="B5313" s="511" t="s">
        <v>53980</v>
      </c>
      <c r="C5313" s="511" t="s">
        <v>22</v>
      </c>
      <c r="D5313" s="78" t="s">
        <v>61273</v>
      </c>
    </row>
    <row r="5314" spans="1:4" ht="13.5">
      <c r="A5314" s="511" t="s">
        <v>53981</v>
      </c>
      <c r="B5314" s="511" t="s">
        <v>53982</v>
      </c>
      <c r="C5314" s="511" t="s">
        <v>22</v>
      </c>
      <c r="D5314" s="78" t="s">
        <v>57386</v>
      </c>
    </row>
    <row r="5315" spans="1:4" ht="13.5">
      <c r="A5315" s="511" t="s">
        <v>53984</v>
      </c>
      <c r="B5315" s="511" t="s">
        <v>53985</v>
      </c>
      <c r="C5315" s="511" t="s">
        <v>22</v>
      </c>
      <c r="D5315" s="78" t="s">
        <v>57173</v>
      </c>
    </row>
    <row r="5316" spans="1:4" ht="13.5">
      <c r="A5316" s="511" t="s">
        <v>53986</v>
      </c>
      <c r="B5316" s="511" t="s">
        <v>53987</v>
      </c>
      <c r="C5316" s="511" t="s">
        <v>22</v>
      </c>
      <c r="D5316" s="78" t="s">
        <v>52269</v>
      </c>
    </row>
    <row r="5317" spans="1:4" ht="13.5">
      <c r="A5317" s="511" t="s">
        <v>53988</v>
      </c>
      <c r="B5317" s="511" t="s">
        <v>53989</v>
      </c>
      <c r="C5317" s="511" t="s">
        <v>22</v>
      </c>
      <c r="D5317" s="78" t="s">
        <v>59929</v>
      </c>
    </row>
    <row r="5318" spans="1:4" ht="13.5">
      <c r="A5318" s="511" t="s">
        <v>53990</v>
      </c>
      <c r="B5318" s="511" t="s">
        <v>53991</v>
      </c>
      <c r="C5318" s="511" t="s">
        <v>22</v>
      </c>
      <c r="D5318" s="78" t="s">
        <v>57538</v>
      </c>
    </row>
    <row r="5319" spans="1:4" ht="13.5">
      <c r="A5319" s="511" t="s">
        <v>53992</v>
      </c>
      <c r="B5319" s="511" t="s">
        <v>53993</v>
      </c>
      <c r="C5319" s="511" t="s">
        <v>22</v>
      </c>
      <c r="D5319" s="78" t="s">
        <v>63562</v>
      </c>
    </row>
    <row r="5320" spans="1:4" ht="13.5">
      <c r="A5320" s="511" t="s">
        <v>53994</v>
      </c>
      <c r="B5320" s="511" t="s">
        <v>53995</v>
      </c>
      <c r="C5320" s="511" t="s">
        <v>22</v>
      </c>
      <c r="D5320" s="78" t="s">
        <v>56901</v>
      </c>
    </row>
    <row r="5321" spans="1:4" ht="13.5">
      <c r="A5321" s="511" t="s">
        <v>53996</v>
      </c>
      <c r="B5321" s="511" t="s">
        <v>53997</v>
      </c>
      <c r="C5321" s="511" t="s">
        <v>22</v>
      </c>
      <c r="D5321" s="78" t="s">
        <v>70372</v>
      </c>
    </row>
    <row r="5322" spans="1:4" ht="13.5">
      <c r="A5322" s="511" t="s">
        <v>53998</v>
      </c>
      <c r="B5322" s="511" t="s">
        <v>53999</v>
      </c>
      <c r="C5322" s="511" t="s">
        <v>22</v>
      </c>
      <c r="D5322" s="78" t="s">
        <v>55119</v>
      </c>
    </row>
    <row r="5323" spans="1:4" ht="13.5">
      <c r="A5323" s="511" t="s">
        <v>54000</v>
      </c>
      <c r="B5323" s="511" t="s">
        <v>54001</v>
      </c>
      <c r="C5323" s="511" t="s">
        <v>22</v>
      </c>
      <c r="D5323" s="78" t="s">
        <v>58694</v>
      </c>
    </row>
    <row r="5324" spans="1:4" ht="13.5">
      <c r="A5324" s="511" t="s">
        <v>54002</v>
      </c>
      <c r="B5324" s="511" t="s">
        <v>54003</v>
      </c>
      <c r="C5324" s="511" t="s">
        <v>22</v>
      </c>
      <c r="D5324" s="78" t="s">
        <v>55100</v>
      </c>
    </row>
    <row r="5325" spans="1:4" ht="13.5">
      <c r="A5325" s="511" t="s">
        <v>54004</v>
      </c>
      <c r="B5325" s="511" t="s">
        <v>54005</v>
      </c>
      <c r="C5325" s="511" t="s">
        <v>22</v>
      </c>
      <c r="D5325" s="78" t="s">
        <v>70373</v>
      </c>
    </row>
    <row r="5326" spans="1:4" ht="13.5">
      <c r="A5326" s="511" t="s">
        <v>54006</v>
      </c>
      <c r="B5326" s="511" t="s">
        <v>54007</v>
      </c>
      <c r="C5326" s="511" t="s">
        <v>22</v>
      </c>
      <c r="D5326" s="78" t="s">
        <v>59306</v>
      </c>
    </row>
    <row r="5327" spans="1:4" ht="13.5">
      <c r="A5327" s="511" t="s">
        <v>54008</v>
      </c>
      <c r="B5327" s="511" t="s">
        <v>54009</v>
      </c>
      <c r="C5327" s="511" t="s">
        <v>22</v>
      </c>
      <c r="D5327" s="78" t="s">
        <v>49872</v>
      </c>
    </row>
    <row r="5328" spans="1:4" ht="13.5">
      <c r="A5328" s="511" t="s">
        <v>54010</v>
      </c>
      <c r="B5328" s="511" t="s">
        <v>54011</v>
      </c>
      <c r="C5328" s="511" t="s">
        <v>22</v>
      </c>
      <c r="D5328" s="78" t="s">
        <v>56619</v>
      </c>
    </row>
    <row r="5329" spans="1:4" ht="13.5">
      <c r="A5329" s="511" t="s">
        <v>54012</v>
      </c>
      <c r="B5329" s="511" t="s">
        <v>54013</v>
      </c>
      <c r="C5329" s="511" t="s">
        <v>22</v>
      </c>
      <c r="D5329" s="78" t="s">
        <v>57783</v>
      </c>
    </row>
    <row r="5330" spans="1:4" ht="13.5">
      <c r="A5330" s="511" t="s">
        <v>54014</v>
      </c>
      <c r="B5330" s="511" t="s">
        <v>54015</v>
      </c>
      <c r="C5330" s="511" t="s">
        <v>22</v>
      </c>
      <c r="D5330" s="78" t="s">
        <v>55785</v>
      </c>
    </row>
    <row r="5331" spans="1:4" ht="13.5">
      <c r="A5331" s="511" t="s">
        <v>54016</v>
      </c>
      <c r="B5331" s="511" t="s">
        <v>54017</v>
      </c>
      <c r="C5331" s="511" t="s">
        <v>22</v>
      </c>
      <c r="D5331" s="78" t="s">
        <v>64841</v>
      </c>
    </row>
    <row r="5332" spans="1:4" ht="13.5">
      <c r="A5332" s="511" t="s">
        <v>54018</v>
      </c>
      <c r="B5332" s="511" t="s">
        <v>54019</v>
      </c>
      <c r="C5332" s="511" t="s">
        <v>22</v>
      </c>
      <c r="D5332" s="78" t="s">
        <v>56909</v>
      </c>
    </row>
    <row r="5333" spans="1:4" ht="13.5">
      <c r="A5333" s="511" t="s">
        <v>54020</v>
      </c>
      <c r="B5333" s="511" t="s">
        <v>54021</v>
      </c>
      <c r="C5333" s="511" t="s">
        <v>22</v>
      </c>
      <c r="D5333" s="78" t="s">
        <v>23198</v>
      </c>
    </row>
    <row r="5334" spans="1:4" ht="13.5">
      <c r="A5334" s="511" t="s">
        <v>54022</v>
      </c>
      <c r="B5334" s="511" t="s">
        <v>54023</v>
      </c>
      <c r="C5334" s="511" t="s">
        <v>22</v>
      </c>
      <c r="D5334" s="78" t="s">
        <v>56650</v>
      </c>
    </row>
    <row r="5335" spans="1:4" ht="13.5">
      <c r="A5335" s="511" t="s">
        <v>54024</v>
      </c>
      <c r="B5335" s="511" t="s">
        <v>54025</v>
      </c>
      <c r="C5335" s="511" t="s">
        <v>22</v>
      </c>
      <c r="D5335" s="78" t="s">
        <v>64148</v>
      </c>
    </row>
    <row r="5336" spans="1:4" ht="13.5">
      <c r="A5336" s="511" t="s">
        <v>54026</v>
      </c>
      <c r="B5336" s="511" t="s">
        <v>54027</v>
      </c>
      <c r="C5336" s="511" t="s">
        <v>22</v>
      </c>
      <c r="D5336" s="78" t="s">
        <v>63770</v>
      </c>
    </row>
    <row r="5337" spans="1:4" ht="13.5">
      <c r="A5337" s="511" t="s">
        <v>54028</v>
      </c>
      <c r="B5337" s="511" t="s">
        <v>54029</v>
      </c>
      <c r="C5337" s="511" t="s">
        <v>22</v>
      </c>
      <c r="D5337" s="78" t="s">
        <v>56907</v>
      </c>
    </row>
    <row r="5338" spans="1:4" ht="13.5">
      <c r="A5338" s="511" t="s">
        <v>54030</v>
      </c>
      <c r="B5338" s="511" t="s">
        <v>54031</v>
      </c>
      <c r="C5338" s="511" t="s">
        <v>22</v>
      </c>
      <c r="D5338" s="78" t="s">
        <v>56424</v>
      </c>
    </row>
    <row r="5339" spans="1:4" ht="13.5">
      <c r="A5339" s="511" t="s">
        <v>54032</v>
      </c>
      <c r="B5339" s="511" t="s">
        <v>54033</v>
      </c>
      <c r="C5339" s="511" t="s">
        <v>22</v>
      </c>
      <c r="D5339" s="78" t="s">
        <v>60361</v>
      </c>
    </row>
    <row r="5340" spans="1:4" ht="13.5">
      <c r="A5340" s="511" t="s">
        <v>54035</v>
      </c>
      <c r="B5340" s="511" t="s">
        <v>54036</v>
      </c>
      <c r="C5340" s="511" t="s">
        <v>22</v>
      </c>
      <c r="D5340" s="78" t="s">
        <v>53666</v>
      </c>
    </row>
    <row r="5341" spans="1:4" ht="13.5">
      <c r="A5341" s="511" t="s">
        <v>54037</v>
      </c>
      <c r="B5341" s="511" t="s">
        <v>54038</v>
      </c>
      <c r="C5341" s="511" t="s">
        <v>22</v>
      </c>
      <c r="D5341" s="78" t="s">
        <v>56327</v>
      </c>
    </row>
    <row r="5342" spans="1:4" ht="13.5">
      <c r="A5342" s="511" t="s">
        <v>54039</v>
      </c>
      <c r="B5342" s="511" t="s">
        <v>54040</v>
      </c>
      <c r="C5342" s="511" t="s">
        <v>22</v>
      </c>
      <c r="D5342" s="78" t="s">
        <v>70374</v>
      </c>
    </row>
    <row r="5343" spans="1:4" ht="13.5">
      <c r="A5343" s="511" t="s">
        <v>54041</v>
      </c>
      <c r="B5343" s="511" t="s">
        <v>54042</v>
      </c>
      <c r="C5343" s="511" t="s">
        <v>22</v>
      </c>
      <c r="D5343" s="78" t="s">
        <v>55568</v>
      </c>
    </row>
    <row r="5344" spans="1:4" ht="13.5">
      <c r="A5344" s="511" t="s">
        <v>54043</v>
      </c>
      <c r="B5344" s="511" t="s">
        <v>54044</v>
      </c>
      <c r="C5344" s="511" t="s">
        <v>22</v>
      </c>
      <c r="D5344" s="78" t="s">
        <v>58990</v>
      </c>
    </row>
    <row r="5345" spans="1:4" ht="13.5">
      <c r="A5345" s="511" t="s">
        <v>54045</v>
      </c>
      <c r="B5345" s="511" t="s">
        <v>54046</v>
      </c>
      <c r="C5345" s="511" t="s">
        <v>22</v>
      </c>
      <c r="D5345" s="78" t="s">
        <v>52321</v>
      </c>
    </row>
    <row r="5346" spans="1:4" ht="13.5">
      <c r="A5346" s="511" t="s">
        <v>54048</v>
      </c>
      <c r="B5346" s="511" t="s">
        <v>54049</v>
      </c>
      <c r="C5346" s="511" t="s">
        <v>22</v>
      </c>
      <c r="D5346" s="78" t="s">
        <v>56929</v>
      </c>
    </row>
    <row r="5347" spans="1:4" ht="13.5">
      <c r="A5347" s="511" t="s">
        <v>54050</v>
      </c>
      <c r="B5347" s="511" t="s">
        <v>54051</v>
      </c>
      <c r="C5347" s="511" t="s">
        <v>22</v>
      </c>
      <c r="D5347" s="78" t="s">
        <v>60406</v>
      </c>
    </row>
    <row r="5348" spans="1:4" ht="13.5">
      <c r="A5348" s="511" t="s">
        <v>54052</v>
      </c>
      <c r="B5348" s="511" t="s">
        <v>54053</v>
      </c>
      <c r="C5348" s="511" t="s">
        <v>22</v>
      </c>
      <c r="D5348" s="78" t="s">
        <v>56718</v>
      </c>
    </row>
    <row r="5349" spans="1:4" ht="13.5">
      <c r="A5349" s="511" t="s">
        <v>54054</v>
      </c>
      <c r="B5349" s="511" t="s">
        <v>54055</v>
      </c>
      <c r="C5349" s="511" t="s">
        <v>22</v>
      </c>
      <c r="D5349" s="78" t="s">
        <v>54293</v>
      </c>
    </row>
    <row r="5350" spans="1:4" ht="13.5">
      <c r="A5350" s="511" t="s">
        <v>54057</v>
      </c>
      <c r="B5350" s="511" t="s">
        <v>54058</v>
      </c>
      <c r="C5350" s="511" t="s">
        <v>22</v>
      </c>
      <c r="D5350" s="78" t="s">
        <v>62151</v>
      </c>
    </row>
    <row r="5351" spans="1:4" ht="13.5">
      <c r="A5351" s="511" t="s">
        <v>54059</v>
      </c>
      <c r="B5351" s="511" t="s">
        <v>54060</v>
      </c>
      <c r="C5351" s="511" t="s">
        <v>22</v>
      </c>
      <c r="D5351" s="78" t="s">
        <v>61968</v>
      </c>
    </row>
    <row r="5352" spans="1:4" ht="13.5">
      <c r="A5352" s="511" t="s">
        <v>54061</v>
      </c>
      <c r="B5352" s="511" t="s">
        <v>54062</v>
      </c>
      <c r="C5352" s="511" t="s">
        <v>22</v>
      </c>
      <c r="D5352" s="78" t="s">
        <v>65200</v>
      </c>
    </row>
    <row r="5353" spans="1:4" ht="13.5">
      <c r="A5353" s="511" t="s">
        <v>54063</v>
      </c>
      <c r="B5353" s="511" t="s">
        <v>54064</v>
      </c>
      <c r="C5353" s="511" t="s">
        <v>22</v>
      </c>
      <c r="D5353" s="78" t="s">
        <v>26259</v>
      </c>
    </row>
    <row r="5354" spans="1:4" ht="13.5">
      <c r="A5354" s="511" t="s">
        <v>54065</v>
      </c>
      <c r="B5354" s="511" t="s">
        <v>54066</v>
      </c>
      <c r="C5354" s="511" t="s">
        <v>22</v>
      </c>
      <c r="D5354" s="78" t="s">
        <v>26256</v>
      </c>
    </row>
    <row r="5355" spans="1:4" ht="13.5">
      <c r="A5355" s="511" t="s">
        <v>54067</v>
      </c>
      <c r="B5355" s="511" t="s">
        <v>54068</v>
      </c>
      <c r="C5355" s="511" t="s">
        <v>22</v>
      </c>
      <c r="D5355" s="78" t="s">
        <v>55668</v>
      </c>
    </row>
    <row r="5356" spans="1:4" ht="13.5">
      <c r="A5356" s="511" t="s">
        <v>54069</v>
      </c>
      <c r="B5356" s="511" t="s">
        <v>54070</v>
      </c>
      <c r="C5356" s="511" t="s">
        <v>22</v>
      </c>
      <c r="D5356" s="78" t="s">
        <v>56457</v>
      </c>
    </row>
    <row r="5357" spans="1:4" ht="13.5">
      <c r="A5357" s="511" t="s">
        <v>54071</v>
      </c>
      <c r="B5357" s="511" t="s">
        <v>54072</v>
      </c>
      <c r="C5357" s="511" t="s">
        <v>22</v>
      </c>
      <c r="D5357" s="78" t="s">
        <v>64316</v>
      </c>
    </row>
    <row r="5358" spans="1:4" ht="13.5">
      <c r="A5358" s="511" t="s">
        <v>54073</v>
      </c>
      <c r="B5358" s="511" t="s">
        <v>54074</v>
      </c>
      <c r="C5358" s="511" t="s">
        <v>22</v>
      </c>
      <c r="D5358" s="78" t="s">
        <v>55394</v>
      </c>
    </row>
    <row r="5359" spans="1:4" ht="13.5">
      <c r="A5359" s="511" t="s">
        <v>54076</v>
      </c>
      <c r="B5359" s="511" t="s">
        <v>54077</v>
      </c>
      <c r="C5359" s="511" t="s">
        <v>22</v>
      </c>
      <c r="D5359" s="78" t="s">
        <v>51416</v>
      </c>
    </row>
    <row r="5360" spans="1:4" ht="13.5">
      <c r="A5360" s="511" t="s">
        <v>54079</v>
      </c>
      <c r="B5360" s="511" t="s">
        <v>54080</v>
      </c>
      <c r="C5360" s="511" t="s">
        <v>22</v>
      </c>
      <c r="D5360" s="78" t="s">
        <v>60366</v>
      </c>
    </row>
    <row r="5361" spans="1:4" ht="13.5">
      <c r="A5361" s="511" t="s">
        <v>54081</v>
      </c>
      <c r="B5361" s="511" t="s">
        <v>54082</v>
      </c>
      <c r="C5361" s="511" t="s">
        <v>22</v>
      </c>
      <c r="D5361" s="78" t="s">
        <v>70375</v>
      </c>
    </row>
    <row r="5362" spans="1:4" ht="13.5">
      <c r="A5362" s="511" t="s">
        <v>54083</v>
      </c>
      <c r="B5362" s="511" t="s">
        <v>54084</v>
      </c>
      <c r="C5362" s="511" t="s">
        <v>22</v>
      </c>
      <c r="D5362" s="78" t="s">
        <v>64540</v>
      </c>
    </row>
    <row r="5363" spans="1:4" ht="13.5">
      <c r="A5363" s="511" t="s">
        <v>54085</v>
      </c>
      <c r="B5363" s="511" t="s">
        <v>54086</v>
      </c>
      <c r="C5363" s="511" t="s">
        <v>22</v>
      </c>
      <c r="D5363" s="78" t="s">
        <v>69103</v>
      </c>
    </row>
    <row r="5364" spans="1:4" ht="13.5">
      <c r="A5364" s="511" t="s">
        <v>54087</v>
      </c>
      <c r="B5364" s="511" t="s">
        <v>54088</v>
      </c>
      <c r="C5364" s="511" t="s">
        <v>22</v>
      </c>
      <c r="D5364" s="78" t="s">
        <v>62151</v>
      </c>
    </row>
    <row r="5365" spans="1:4" ht="13.5">
      <c r="A5365" s="511" t="s">
        <v>54089</v>
      </c>
      <c r="B5365" s="511" t="s">
        <v>54090</v>
      </c>
      <c r="C5365" s="511" t="s">
        <v>22</v>
      </c>
      <c r="D5365" s="78" t="s">
        <v>55830</v>
      </c>
    </row>
    <row r="5366" spans="1:4" ht="13.5">
      <c r="A5366" s="511" t="s">
        <v>54091</v>
      </c>
      <c r="B5366" s="511" t="s">
        <v>54092</v>
      </c>
      <c r="C5366" s="511" t="s">
        <v>22</v>
      </c>
      <c r="D5366" s="78" t="s">
        <v>26235</v>
      </c>
    </row>
    <row r="5367" spans="1:4" ht="13.5">
      <c r="A5367" s="511" t="s">
        <v>54093</v>
      </c>
      <c r="B5367" s="511" t="s">
        <v>54094</v>
      </c>
      <c r="C5367" s="511" t="s">
        <v>22</v>
      </c>
      <c r="D5367" s="78" t="s">
        <v>60227</v>
      </c>
    </row>
    <row r="5368" spans="1:4" ht="13.5">
      <c r="A5368" s="511" t="s">
        <v>54095</v>
      </c>
      <c r="B5368" s="511" t="s">
        <v>54096</v>
      </c>
      <c r="C5368" s="511" t="s">
        <v>22</v>
      </c>
      <c r="D5368" s="78" t="s">
        <v>51175</v>
      </c>
    </row>
    <row r="5369" spans="1:4" ht="13.5">
      <c r="A5369" s="511" t="s">
        <v>54097</v>
      </c>
      <c r="B5369" s="511" t="s">
        <v>54098</v>
      </c>
      <c r="C5369" s="511" t="s">
        <v>22</v>
      </c>
      <c r="D5369" s="78" t="s">
        <v>58182</v>
      </c>
    </row>
    <row r="5370" spans="1:4" ht="13.5">
      <c r="A5370" s="511" t="s">
        <v>54099</v>
      </c>
      <c r="B5370" s="511" t="s">
        <v>54100</v>
      </c>
      <c r="C5370" s="511" t="s">
        <v>22</v>
      </c>
      <c r="D5370" s="78" t="s">
        <v>56469</v>
      </c>
    </row>
    <row r="5371" spans="1:4" ht="13.5">
      <c r="A5371" s="511" t="s">
        <v>54101</v>
      </c>
      <c r="B5371" s="511" t="s">
        <v>54102</v>
      </c>
      <c r="C5371" s="511" t="s">
        <v>22</v>
      </c>
      <c r="D5371" s="78" t="s">
        <v>63169</v>
      </c>
    </row>
    <row r="5372" spans="1:4" ht="13.5">
      <c r="A5372" s="511" t="s">
        <v>54103</v>
      </c>
      <c r="B5372" s="511" t="s">
        <v>54104</v>
      </c>
      <c r="C5372" s="511" t="s">
        <v>22</v>
      </c>
      <c r="D5372" s="78" t="s">
        <v>56428</v>
      </c>
    </row>
    <row r="5373" spans="1:4" ht="13.5">
      <c r="A5373" s="511" t="s">
        <v>54105</v>
      </c>
      <c r="B5373" s="511" t="s">
        <v>54106</v>
      </c>
      <c r="C5373" s="511" t="s">
        <v>22</v>
      </c>
      <c r="D5373" s="78" t="s">
        <v>49462</v>
      </c>
    </row>
    <row r="5374" spans="1:4" ht="13.5">
      <c r="A5374" s="511" t="s">
        <v>54107</v>
      </c>
      <c r="B5374" s="511" t="s">
        <v>54108</v>
      </c>
      <c r="C5374" s="511" t="s">
        <v>22</v>
      </c>
      <c r="D5374" s="78" t="s">
        <v>59600</v>
      </c>
    </row>
    <row r="5375" spans="1:4" ht="13.5">
      <c r="A5375" s="511" t="s">
        <v>54109</v>
      </c>
      <c r="B5375" s="511" t="s">
        <v>54110</v>
      </c>
      <c r="C5375" s="511" t="s">
        <v>22</v>
      </c>
      <c r="D5375" s="78" t="s">
        <v>56650</v>
      </c>
    </row>
    <row r="5376" spans="1:4" ht="13.5">
      <c r="A5376" s="511" t="s">
        <v>54111</v>
      </c>
      <c r="B5376" s="511" t="s">
        <v>54112</v>
      </c>
      <c r="C5376" s="511" t="s">
        <v>22</v>
      </c>
      <c r="D5376" s="78" t="s">
        <v>55916</v>
      </c>
    </row>
    <row r="5377" spans="1:4" ht="13.5">
      <c r="A5377" s="511" t="s">
        <v>54113</v>
      </c>
      <c r="B5377" s="511" t="s">
        <v>54114</v>
      </c>
      <c r="C5377" s="511" t="s">
        <v>22</v>
      </c>
      <c r="D5377" s="78" t="s">
        <v>63678</v>
      </c>
    </row>
    <row r="5378" spans="1:4" ht="13.5">
      <c r="A5378" s="511" t="s">
        <v>54115</v>
      </c>
      <c r="B5378" s="511" t="s">
        <v>54116</v>
      </c>
      <c r="C5378" s="511" t="s">
        <v>22</v>
      </c>
      <c r="D5378" s="78" t="s">
        <v>55280</v>
      </c>
    </row>
    <row r="5379" spans="1:4" ht="13.5">
      <c r="A5379" s="511" t="s">
        <v>54117</v>
      </c>
      <c r="B5379" s="511" t="s">
        <v>54118</v>
      </c>
      <c r="C5379" s="511" t="s">
        <v>22</v>
      </c>
      <c r="D5379" s="78" t="s">
        <v>55448</v>
      </c>
    </row>
    <row r="5380" spans="1:4" ht="13.5">
      <c r="A5380" s="511" t="s">
        <v>54119</v>
      </c>
      <c r="B5380" s="511" t="s">
        <v>54120</v>
      </c>
      <c r="C5380" s="511" t="s">
        <v>22</v>
      </c>
      <c r="D5380" s="78" t="s">
        <v>53405</v>
      </c>
    </row>
    <row r="5381" spans="1:4" ht="13.5">
      <c r="A5381" s="511" t="s">
        <v>54121</v>
      </c>
      <c r="B5381" s="511" t="s">
        <v>54122</v>
      </c>
      <c r="C5381" s="511" t="s">
        <v>22</v>
      </c>
      <c r="D5381" s="78" t="s">
        <v>56857</v>
      </c>
    </row>
    <row r="5382" spans="1:4" ht="13.5">
      <c r="A5382" s="511" t="s">
        <v>54123</v>
      </c>
      <c r="B5382" s="511" t="s">
        <v>54124</v>
      </c>
      <c r="C5382" s="511" t="s">
        <v>22</v>
      </c>
      <c r="D5382" s="78" t="s">
        <v>65436</v>
      </c>
    </row>
    <row r="5383" spans="1:4" ht="13.5">
      <c r="A5383" s="511" t="s">
        <v>54125</v>
      </c>
      <c r="B5383" s="511" t="s">
        <v>54126</v>
      </c>
      <c r="C5383" s="511" t="s">
        <v>22</v>
      </c>
      <c r="D5383" s="78" t="s">
        <v>65864</v>
      </c>
    </row>
    <row r="5384" spans="1:4" ht="13.5">
      <c r="A5384" s="511" t="s">
        <v>54127</v>
      </c>
      <c r="B5384" s="511" t="s">
        <v>54128</v>
      </c>
      <c r="C5384" s="511" t="s">
        <v>22</v>
      </c>
      <c r="D5384" s="78" t="s">
        <v>70376</v>
      </c>
    </row>
    <row r="5385" spans="1:4" ht="13.5">
      <c r="A5385" s="511" t="s">
        <v>54129</v>
      </c>
      <c r="B5385" s="511" t="s">
        <v>54130</v>
      </c>
      <c r="C5385" s="511" t="s">
        <v>22</v>
      </c>
      <c r="D5385" s="78" t="s">
        <v>55744</v>
      </c>
    </row>
    <row r="5386" spans="1:4" ht="13.5">
      <c r="A5386" s="511" t="s">
        <v>54131</v>
      </c>
      <c r="B5386" s="511" t="s">
        <v>54132</v>
      </c>
      <c r="C5386" s="511" t="s">
        <v>22</v>
      </c>
      <c r="D5386" s="78" t="s">
        <v>58131</v>
      </c>
    </row>
    <row r="5387" spans="1:4" ht="13.5">
      <c r="A5387" s="511" t="s">
        <v>54133</v>
      </c>
      <c r="B5387" s="511" t="s">
        <v>54134</v>
      </c>
      <c r="C5387" s="511" t="s">
        <v>22</v>
      </c>
      <c r="D5387" s="78" t="s">
        <v>56993</v>
      </c>
    </row>
    <row r="5388" spans="1:4" ht="13.5">
      <c r="A5388" s="511" t="s">
        <v>54135</v>
      </c>
      <c r="B5388" s="511" t="s">
        <v>54136</v>
      </c>
      <c r="C5388" s="511" t="s">
        <v>22</v>
      </c>
      <c r="D5388" s="78" t="s">
        <v>70377</v>
      </c>
    </row>
    <row r="5389" spans="1:4" ht="13.5">
      <c r="A5389" s="511" t="s">
        <v>54137</v>
      </c>
      <c r="B5389" s="511" t="s">
        <v>54138</v>
      </c>
      <c r="C5389" s="511" t="s">
        <v>22</v>
      </c>
      <c r="D5389" s="78" t="s">
        <v>62276</v>
      </c>
    </row>
    <row r="5390" spans="1:4" ht="13.5">
      <c r="A5390" s="511" t="s">
        <v>54139</v>
      </c>
      <c r="B5390" s="511" t="s">
        <v>54140</v>
      </c>
      <c r="C5390" s="511" t="s">
        <v>22</v>
      </c>
      <c r="D5390" s="78" t="s">
        <v>52968</v>
      </c>
    </row>
    <row r="5391" spans="1:4" ht="13.5">
      <c r="A5391" s="511" t="s">
        <v>54141</v>
      </c>
      <c r="B5391" s="511" t="s">
        <v>54142</v>
      </c>
      <c r="C5391" s="511" t="s">
        <v>22</v>
      </c>
      <c r="D5391" s="78" t="s">
        <v>49475</v>
      </c>
    </row>
    <row r="5392" spans="1:4" ht="13.5">
      <c r="A5392" s="511" t="s">
        <v>54143</v>
      </c>
      <c r="B5392" s="511" t="s">
        <v>54144</v>
      </c>
      <c r="C5392" s="511" t="s">
        <v>22</v>
      </c>
      <c r="D5392" s="78" t="s">
        <v>56630</v>
      </c>
    </row>
    <row r="5393" spans="1:4" ht="13.5">
      <c r="A5393" s="511" t="s">
        <v>54145</v>
      </c>
      <c r="B5393" s="511" t="s">
        <v>54146</v>
      </c>
      <c r="C5393" s="511" t="s">
        <v>22</v>
      </c>
      <c r="D5393" s="78" t="s">
        <v>57615</v>
      </c>
    </row>
    <row r="5394" spans="1:4" ht="13.5">
      <c r="A5394" s="511" t="s">
        <v>54147</v>
      </c>
      <c r="B5394" s="511" t="s">
        <v>54148</v>
      </c>
      <c r="C5394" s="511" t="s">
        <v>22</v>
      </c>
      <c r="D5394" s="78" t="s">
        <v>55773</v>
      </c>
    </row>
    <row r="5395" spans="1:4" ht="13.5">
      <c r="A5395" s="511" t="s">
        <v>54149</v>
      </c>
      <c r="B5395" s="511" t="s">
        <v>54150</v>
      </c>
      <c r="C5395" s="511" t="s">
        <v>22</v>
      </c>
      <c r="D5395" s="78" t="s">
        <v>62075</v>
      </c>
    </row>
    <row r="5396" spans="1:4" ht="13.5">
      <c r="A5396" s="511" t="s">
        <v>54151</v>
      </c>
      <c r="B5396" s="511" t="s">
        <v>54152</v>
      </c>
      <c r="C5396" s="511" t="s">
        <v>22</v>
      </c>
      <c r="D5396" s="78" t="s">
        <v>61770</v>
      </c>
    </row>
    <row r="5397" spans="1:4" ht="13.5">
      <c r="A5397" s="511" t="s">
        <v>54153</v>
      </c>
      <c r="B5397" s="511" t="s">
        <v>54154</v>
      </c>
      <c r="C5397" s="511" t="s">
        <v>22</v>
      </c>
      <c r="D5397" s="78" t="s">
        <v>70378</v>
      </c>
    </row>
    <row r="5398" spans="1:4" ht="45.75" customHeight="1">
      <c r="A5398" s="511" t="s">
        <v>54155</v>
      </c>
      <c r="B5398" s="511" t="s">
        <v>54156</v>
      </c>
      <c r="C5398" s="511" t="s">
        <v>22</v>
      </c>
      <c r="D5398" s="78" t="s">
        <v>53668</v>
      </c>
    </row>
    <row r="5399" spans="1:4" ht="13.5">
      <c r="A5399" s="511" t="s">
        <v>54157</v>
      </c>
      <c r="B5399" s="511" t="s">
        <v>54158</v>
      </c>
      <c r="C5399" s="511" t="s">
        <v>22</v>
      </c>
      <c r="D5399" s="78" t="s">
        <v>55418</v>
      </c>
    </row>
    <row r="5400" spans="1:4" ht="13.5">
      <c r="A5400" s="511" t="s">
        <v>54159</v>
      </c>
      <c r="B5400" s="511" t="s">
        <v>54160</v>
      </c>
      <c r="C5400" s="511" t="s">
        <v>22</v>
      </c>
      <c r="D5400" s="78" t="s">
        <v>55547</v>
      </c>
    </row>
    <row r="5401" spans="1:4" ht="13.5">
      <c r="A5401" s="511" t="s">
        <v>54161</v>
      </c>
      <c r="B5401" s="511" t="s">
        <v>54162</v>
      </c>
      <c r="C5401" s="511" t="s">
        <v>22</v>
      </c>
      <c r="D5401" s="78" t="s">
        <v>55141</v>
      </c>
    </row>
    <row r="5402" spans="1:4" ht="13.5">
      <c r="A5402" s="511" t="s">
        <v>56789</v>
      </c>
      <c r="B5402" s="511" t="s">
        <v>56790</v>
      </c>
      <c r="C5402" s="511" t="s">
        <v>22</v>
      </c>
      <c r="D5402" s="78" t="s">
        <v>70379</v>
      </c>
    </row>
    <row r="5403" spans="1:4" ht="13.5">
      <c r="A5403" s="511" t="s">
        <v>56791</v>
      </c>
      <c r="B5403" s="511" t="s">
        <v>56792</v>
      </c>
      <c r="C5403" s="511" t="s">
        <v>22</v>
      </c>
      <c r="D5403" s="78" t="s">
        <v>70380</v>
      </c>
    </row>
    <row r="5404" spans="1:4" ht="13.5">
      <c r="A5404" s="511" t="s">
        <v>56793</v>
      </c>
      <c r="B5404" s="511" t="s">
        <v>56794</v>
      </c>
      <c r="C5404" s="511" t="s">
        <v>22</v>
      </c>
      <c r="D5404" s="78" t="s">
        <v>56701</v>
      </c>
    </row>
    <row r="5405" spans="1:4" ht="13.5">
      <c r="A5405" s="511" t="s">
        <v>56795</v>
      </c>
      <c r="B5405" s="511" t="s">
        <v>56796</v>
      </c>
      <c r="C5405" s="511" t="s">
        <v>22</v>
      </c>
      <c r="D5405" s="78" t="s">
        <v>70381</v>
      </c>
    </row>
    <row r="5406" spans="1:4" ht="13.5">
      <c r="A5406" s="511" t="s">
        <v>30274</v>
      </c>
      <c r="B5406" s="511" t="s">
        <v>70382</v>
      </c>
      <c r="C5406" s="511" t="s">
        <v>22</v>
      </c>
      <c r="D5406" s="78" t="s">
        <v>61629</v>
      </c>
    </row>
    <row r="5407" spans="1:4" ht="13.5">
      <c r="A5407" s="511" t="s">
        <v>30275</v>
      </c>
      <c r="B5407" s="511" t="s">
        <v>70383</v>
      </c>
      <c r="C5407" s="511" t="s">
        <v>22</v>
      </c>
      <c r="D5407" s="78" t="s">
        <v>55421</v>
      </c>
    </row>
    <row r="5408" spans="1:4" ht="13.5">
      <c r="A5408" s="511" t="s">
        <v>30276</v>
      </c>
      <c r="B5408" s="511" t="s">
        <v>70384</v>
      </c>
      <c r="C5408" s="511" t="s">
        <v>22</v>
      </c>
      <c r="D5408" s="78" t="s">
        <v>57262</v>
      </c>
    </row>
    <row r="5409" spans="1:4" ht="13.5">
      <c r="A5409" s="511" t="s">
        <v>30277</v>
      </c>
      <c r="B5409" s="511" t="s">
        <v>70385</v>
      </c>
      <c r="C5409" s="511" t="s">
        <v>22</v>
      </c>
      <c r="D5409" s="78" t="s">
        <v>58668</v>
      </c>
    </row>
    <row r="5410" spans="1:4" ht="13.5">
      <c r="A5410" s="511" t="s">
        <v>30278</v>
      </c>
      <c r="B5410" s="511" t="s">
        <v>70386</v>
      </c>
      <c r="C5410" s="511" t="s">
        <v>22</v>
      </c>
      <c r="D5410" s="78" t="s">
        <v>23198</v>
      </c>
    </row>
    <row r="5411" spans="1:4" ht="13.5">
      <c r="A5411" s="511" t="s">
        <v>30279</v>
      </c>
      <c r="B5411" s="511" t="s">
        <v>70387</v>
      </c>
      <c r="C5411" s="511" t="s">
        <v>22</v>
      </c>
      <c r="D5411" s="78" t="s">
        <v>58333</v>
      </c>
    </row>
    <row r="5412" spans="1:4" ht="13.5">
      <c r="A5412" s="511" t="s">
        <v>30280</v>
      </c>
      <c r="B5412" s="511" t="s">
        <v>70388</v>
      </c>
      <c r="C5412" s="511" t="s">
        <v>22</v>
      </c>
      <c r="D5412" s="78" t="s">
        <v>52287</v>
      </c>
    </row>
    <row r="5413" spans="1:4" ht="13.5">
      <c r="A5413" s="511" t="s">
        <v>30281</v>
      </c>
      <c r="B5413" s="511" t="s">
        <v>70389</v>
      </c>
      <c r="C5413" s="511" t="s">
        <v>22</v>
      </c>
      <c r="D5413" s="78" t="s">
        <v>60035</v>
      </c>
    </row>
    <row r="5414" spans="1:4" ht="13.5">
      <c r="A5414" s="511" t="s">
        <v>30282</v>
      </c>
      <c r="B5414" s="511" t="s">
        <v>70390</v>
      </c>
      <c r="C5414" s="511" t="s">
        <v>22</v>
      </c>
      <c r="D5414" s="78" t="s">
        <v>59184</v>
      </c>
    </row>
    <row r="5415" spans="1:4" ht="13.5">
      <c r="A5415" s="511" t="s">
        <v>30283</v>
      </c>
      <c r="B5415" s="511" t="s">
        <v>70391</v>
      </c>
      <c r="C5415" s="511" t="s">
        <v>22</v>
      </c>
      <c r="D5415" s="78" t="s">
        <v>26219</v>
      </c>
    </row>
    <row r="5416" spans="1:4" ht="13.5">
      <c r="A5416" s="511" t="s">
        <v>30284</v>
      </c>
      <c r="B5416" s="511" t="s">
        <v>70392</v>
      </c>
      <c r="C5416" s="511" t="s">
        <v>22</v>
      </c>
      <c r="D5416" s="78" t="s">
        <v>65279</v>
      </c>
    </row>
    <row r="5417" spans="1:4" ht="13.5">
      <c r="A5417" s="511" t="s">
        <v>30285</v>
      </c>
      <c r="B5417" s="511" t="s">
        <v>70393</v>
      </c>
      <c r="C5417" s="511" t="s">
        <v>22</v>
      </c>
      <c r="D5417" s="78" t="s">
        <v>26224</v>
      </c>
    </row>
    <row r="5418" spans="1:4" ht="13.5">
      <c r="A5418" s="511" t="s">
        <v>30286</v>
      </c>
      <c r="B5418" s="511" t="s">
        <v>70394</v>
      </c>
      <c r="C5418" s="511" t="s">
        <v>22</v>
      </c>
      <c r="D5418" s="78" t="s">
        <v>56475</v>
      </c>
    </row>
    <row r="5419" spans="1:4" ht="13.5">
      <c r="A5419" s="511" t="s">
        <v>30287</v>
      </c>
      <c r="B5419" s="511" t="s">
        <v>70395</v>
      </c>
      <c r="C5419" s="511" t="s">
        <v>22</v>
      </c>
      <c r="D5419" s="78" t="s">
        <v>55364</v>
      </c>
    </row>
    <row r="5420" spans="1:4" ht="13.5">
      <c r="A5420" s="511" t="s">
        <v>30288</v>
      </c>
      <c r="B5420" s="511" t="s">
        <v>70396</v>
      </c>
      <c r="C5420" s="511" t="s">
        <v>22</v>
      </c>
      <c r="D5420" s="78" t="s">
        <v>26214</v>
      </c>
    </row>
    <row r="5421" spans="1:4" ht="13.5">
      <c r="A5421" s="511" t="s">
        <v>30289</v>
      </c>
      <c r="B5421" s="511" t="s">
        <v>70397</v>
      </c>
      <c r="C5421" s="511" t="s">
        <v>22</v>
      </c>
      <c r="D5421" s="78" t="s">
        <v>26263</v>
      </c>
    </row>
    <row r="5422" spans="1:4" ht="13.5">
      <c r="A5422" s="511" t="s">
        <v>30290</v>
      </c>
      <c r="B5422" s="511" t="s">
        <v>70398</v>
      </c>
      <c r="C5422" s="511" t="s">
        <v>22</v>
      </c>
      <c r="D5422" s="78" t="s">
        <v>64328</v>
      </c>
    </row>
    <row r="5423" spans="1:4" ht="13.5">
      <c r="A5423" s="511" t="s">
        <v>30291</v>
      </c>
      <c r="B5423" s="511" t="s">
        <v>70399</v>
      </c>
      <c r="C5423" s="511" t="s">
        <v>22</v>
      </c>
      <c r="D5423" s="78" t="s">
        <v>56556</v>
      </c>
    </row>
    <row r="5424" spans="1:4" ht="13.5">
      <c r="A5424" s="511" t="s">
        <v>30292</v>
      </c>
      <c r="B5424" s="511" t="s">
        <v>56798</v>
      </c>
      <c r="C5424" s="511" t="s">
        <v>22</v>
      </c>
      <c r="D5424" s="78" t="s">
        <v>64546</v>
      </c>
    </row>
    <row r="5425" spans="1:4" ht="13.5">
      <c r="A5425" s="511" t="s">
        <v>56799</v>
      </c>
      <c r="B5425" s="511" t="s">
        <v>70400</v>
      </c>
      <c r="C5425" s="511" t="s">
        <v>22</v>
      </c>
      <c r="D5425" s="78" t="s">
        <v>62606</v>
      </c>
    </row>
    <row r="5426" spans="1:4" ht="13.5">
      <c r="A5426" s="511" t="s">
        <v>56800</v>
      </c>
      <c r="B5426" s="511" t="s">
        <v>70401</v>
      </c>
      <c r="C5426" s="511" t="s">
        <v>22</v>
      </c>
      <c r="D5426" s="78" t="s">
        <v>49877</v>
      </c>
    </row>
    <row r="5427" spans="1:4" ht="13.5">
      <c r="A5427" s="511" t="s">
        <v>56801</v>
      </c>
      <c r="B5427" s="511" t="s">
        <v>70402</v>
      </c>
      <c r="C5427" s="511" t="s">
        <v>22</v>
      </c>
      <c r="D5427" s="78" t="s">
        <v>58613</v>
      </c>
    </row>
    <row r="5428" spans="1:4" ht="13.5">
      <c r="A5428" s="511" t="s">
        <v>56802</v>
      </c>
      <c r="B5428" s="511" t="s">
        <v>70403</v>
      </c>
      <c r="C5428" s="511" t="s">
        <v>22</v>
      </c>
      <c r="D5428" s="78" t="s">
        <v>57972</v>
      </c>
    </row>
    <row r="5429" spans="1:4" ht="13.5">
      <c r="A5429" s="511" t="s">
        <v>56803</v>
      </c>
      <c r="B5429" s="511" t="s">
        <v>70404</v>
      </c>
      <c r="C5429" s="511" t="s">
        <v>22</v>
      </c>
      <c r="D5429" s="78" t="s">
        <v>55891</v>
      </c>
    </row>
    <row r="5430" spans="1:4" ht="13.5">
      <c r="A5430" s="511" t="s">
        <v>56804</v>
      </c>
      <c r="B5430" s="511" t="s">
        <v>70405</v>
      </c>
      <c r="C5430" s="511" t="s">
        <v>22</v>
      </c>
      <c r="D5430" s="78" t="s">
        <v>70406</v>
      </c>
    </row>
    <row r="5431" spans="1:4" ht="13.5">
      <c r="A5431" s="511" t="s">
        <v>56805</v>
      </c>
      <c r="B5431" s="511" t="s">
        <v>70407</v>
      </c>
      <c r="C5431" s="511" t="s">
        <v>22</v>
      </c>
      <c r="D5431" s="78" t="s">
        <v>64548</v>
      </c>
    </row>
    <row r="5432" spans="1:4" ht="13.5">
      <c r="A5432" s="511" t="s">
        <v>56806</v>
      </c>
      <c r="B5432" s="511" t="s">
        <v>70408</v>
      </c>
      <c r="C5432" s="511" t="s">
        <v>22</v>
      </c>
      <c r="D5432" s="78" t="s">
        <v>59982</v>
      </c>
    </row>
    <row r="5433" spans="1:4" ht="13.5">
      <c r="A5433" s="511" t="s">
        <v>56807</v>
      </c>
      <c r="B5433" s="511" t="s">
        <v>70409</v>
      </c>
      <c r="C5433" s="511" t="s">
        <v>22</v>
      </c>
      <c r="D5433" s="78" t="s">
        <v>55191</v>
      </c>
    </row>
    <row r="5434" spans="1:4" ht="13.5">
      <c r="A5434" s="511" t="s">
        <v>56808</v>
      </c>
      <c r="B5434" s="511" t="s">
        <v>70410</v>
      </c>
      <c r="C5434" s="511" t="s">
        <v>22</v>
      </c>
      <c r="D5434" s="78" t="s">
        <v>55760</v>
      </c>
    </row>
    <row r="5435" spans="1:4" ht="13.5">
      <c r="A5435" s="511" t="s">
        <v>56809</v>
      </c>
      <c r="B5435" s="511" t="s">
        <v>70411</v>
      </c>
      <c r="C5435" s="511" t="s">
        <v>22</v>
      </c>
      <c r="D5435" s="78" t="s">
        <v>51102</v>
      </c>
    </row>
    <row r="5436" spans="1:4" ht="13.5">
      <c r="A5436" s="511" t="s">
        <v>56810</v>
      </c>
      <c r="B5436" s="511" t="s">
        <v>70412</v>
      </c>
      <c r="C5436" s="511" t="s">
        <v>22</v>
      </c>
      <c r="D5436" s="78" t="s">
        <v>65795</v>
      </c>
    </row>
    <row r="5437" spans="1:4" ht="13.5">
      <c r="A5437" s="511" t="s">
        <v>56811</v>
      </c>
      <c r="B5437" s="511" t="s">
        <v>70413</v>
      </c>
      <c r="C5437" s="511" t="s">
        <v>22</v>
      </c>
      <c r="D5437" s="78" t="s">
        <v>55398</v>
      </c>
    </row>
    <row r="5438" spans="1:4" ht="13.5">
      <c r="A5438" s="511" t="s">
        <v>56813</v>
      </c>
      <c r="B5438" s="511" t="s">
        <v>70414</v>
      </c>
      <c r="C5438" s="511" t="s">
        <v>22</v>
      </c>
      <c r="D5438" s="78" t="s">
        <v>64841</v>
      </c>
    </row>
    <row r="5439" spans="1:4" ht="13.5">
      <c r="A5439" s="511" t="s">
        <v>56814</v>
      </c>
      <c r="B5439" s="511" t="s">
        <v>70415</v>
      </c>
      <c r="C5439" s="511" t="s">
        <v>22</v>
      </c>
      <c r="D5439" s="78" t="s">
        <v>55453</v>
      </c>
    </row>
    <row r="5440" spans="1:4" ht="13.5">
      <c r="A5440" s="511" t="s">
        <v>56815</v>
      </c>
      <c r="B5440" s="511" t="s">
        <v>70416</v>
      </c>
      <c r="C5440" s="511" t="s">
        <v>22</v>
      </c>
      <c r="D5440" s="78" t="s">
        <v>70417</v>
      </c>
    </row>
    <row r="5441" spans="1:4" ht="13.5">
      <c r="A5441" s="511" t="s">
        <v>56816</v>
      </c>
      <c r="B5441" s="511" t="s">
        <v>70418</v>
      </c>
      <c r="C5441" s="511" t="s">
        <v>22</v>
      </c>
      <c r="D5441" s="78" t="s">
        <v>55166</v>
      </c>
    </row>
    <row r="5442" spans="1:4" ht="13.5">
      <c r="A5442" s="511" t="s">
        <v>56817</v>
      </c>
      <c r="B5442" s="511" t="s">
        <v>70419</v>
      </c>
      <c r="C5442" s="511" t="s">
        <v>22</v>
      </c>
      <c r="D5442" s="78" t="s">
        <v>26266</v>
      </c>
    </row>
    <row r="5443" spans="1:4" ht="13.5">
      <c r="A5443" s="511" t="s">
        <v>56818</v>
      </c>
      <c r="B5443" s="511" t="s">
        <v>70420</v>
      </c>
      <c r="C5443" s="511" t="s">
        <v>22</v>
      </c>
      <c r="D5443" s="78" t="s">
        <v>55566</v>
      </c>
    </row>
    <row r="5444" spans="1:4" ht="13.5">
      <c r="A5444" s="511" t="s">
        <v>56819</v>
      </c>
      <c r="B5444" s="511" t="s">
        <v>70421</v>
      </c>
      <c r="C5444" s="511" t="s">
        <v>22</v>
      </c>
      <c r="D5444" s="78" t="s">
        <v>52287</v>
      </c>
    </row>
    <row r="5445" spans="1:4" ht="13.5">
      <c r="A5445" s="511" t="s">
        <v>56820</v>
      </c>
      <c r="B5445" s="511" t="s">
        <v>70422</v>
      </c>
      <c r="C5445" s="511" t="s">
        <v>22</v>
      </c>
      <c r="D5445" s="78" t="s">
        <v>63716</v>
      </c>
    </row>
    <row r="5446" spans="1:4" ht="13.5">
      <c r="A5446" s="511" t="s">
        <v>56821</v>
      </c>
      <c r="B5446" s="511" t="s">
        <v>70423</v>
      </c>
      <c r="C5446" s="511" t="s">
        <v>22</v>
      </c>
      <c r="D5446" s="78" t="s">
        <v>53495</v>
      </c>
    </row>
    <row r="5447" spans="1:4" ht="13.5">
      <c r="A5447" s="511" t="s">
        <v>56822</v>
      </c>
      <c r="B5447" s="511" t="s">
        <v>70424</v>
      </c>
      <c r="C5447" s="511" t="s">
        <v>22</v>
      </c>
      <c r="D5447" s="78" t="s">
        <v>55830</v>
      </c>
    </row>
    <row r="5448" spans="1:4" ht="13.5">
      <c r="A5448" s="511" t="s">
        <v>56823</v>
      </c>
      <c r="B5448" s="511" t="s">
        <v>70425</v>
      </c>
      <c r="C5448" s="511" t="s">
        <v>22</v>
      </c>
      <c r="D5448" s="78" t="s">
        <v>49885</v>
      </c>
    </row>
    <row r="5449" spans="1:4" ht="13.5">
      <c r="A5449" s="511" t="s">
        <v>56824</v>
      </c>
      <c r="B5449" s="511" t="s">
        <v>70426</v>
      </c>
      <c r="C5449" s="511" t="s">
        <v>22</v>
      </c>
      <c r="D5449" s="78" t="s">
        <v>70427</v>
      </c>
    </row>
    <row r="5450" spans="1:4" ht="13.5">
      <c r="A5450" s="511" t="s">
        <v>56825</v>
      </c>
      <c r="B5450" s="511" t="s">
        <v>70428</v>
      </c>
      <c r="C5450" s="511" t="s">
        <v>22</v>
      </c>
      <c r="D5450" s="78" t="s">
        <v>62459</v>
      </c>
    </row>
    <row r="5451" spans="1:4" ht="13.5">
      <c r="A5451" s="511" t="s">
        <v>56826</v>
      </c>
      <c r="B5451" s="511" t="s">
        <v>70429</v>
      </c>
      <c r="C5451" s="511" t="s">
        <v>22</v>
      </c>
      <c r="D5451" s="78" t="s">
        <v>49466</v>
      </c>
    </row>
    <row r="5452" spans="1:4" ht="13.5">
      <c r="A5452" s="511" t="s">
        <v>56827</v>
      </c>
      <c r="B5452" s="511" t="s">
        <v>70430</v>
      </c>
      <c r="C5452" s="511" t="s">
        <v>22</v>
      </c>
      <c r="D5452" s="78" t="s">
        <v>26265</v>
      </c>
    </row>
    <row r="5453" spans="1:4" ht="13.5">
      <c r="A5453" s="511" t="s">
        <v>56828</v>
      </c>
      <c r="B5453" s="511" t="s">
        <v>70431</v>
      </c>
      <c r="C5453" s="511" t="s">
        <v>22</v>
      </c>
      <c r="D5453" s="78" t="s">
        <v>52248</v>
      </c>
    </row>
    <row r="5454" spans="1:4" ht="13.5">
      <c r="A5454" s="511" t="s">
        <v>56829</v>
      </c>
      <c r="B5454" s="511" t="s">
        <v>70432</v>
      </c>
      <c r="C5454" s="511" t="s">
        <v>22</v>
      </c>
      <c r="D5454" s="78" t="s">
        <v>58748</v>
      </c>
    </row>
    <row r="5455" spans="1:4" ht="13.5">
      <c r="A5455" s="511" t="s">
        <v>56830</v>
      </c>
      <c r="B5455" s="511" t="s">
        <v>70433</v>
      </c>
      <c r="C5455" s="511" t="s">
        <v>22</v>
      </c>
      <c r="D5455" s="78" t="s">
        <v>56582</v>
      </c>
    </row>
    <row r="5456" spans="1:4" ht="13.5">
      <c r="A5456" s="511" t="s">
        <v>56832</v>
      </c>
      <c r="B5456" s="511" t="s">
        <v>70434</v>
      </c>
      <c r="C5456" s="511" t="s">
        <v>22</v>
      </c>
      <c r="D5456" s="78" t="s">
        <v>64548</v>
      </c>
    </row>
    <row r="5457" spans="1:4" ht="13.5">
      <c r="A5457" s="511" t="s">
        <v>56833</v>
      </c>
      <c r="B5457" s="511" t="s">
        <v>70435</v>
      </c>
      <c r="C5457" s="511" t="s">
        <v>22</v>
      </c>
      <c r="D5457" s="78" t="s">
        <v>56364</v>
      </c>
    </row>
    <row r="5458" spans="1:4" ht="13.5">
      <c r="A5458" s="511" t="s">
        <v>56835</v>
      </c>
      <c r="B5458" s="511" t="s">
        <v>70436</v>
      </c>
      <c r="C5458" s="511" t="s">
        <v>22</v>
      </c>
      <c r="D5458" s="78" t="s">
        <v>49462</v>
      </c>
    </row>
    <row r="5459" spans="1:4" ht="13.5">
      <c r="A5459" s="511" t="s">
        <v>56836</v>
      </c>
      <c r="B5459" s="511" t="s">
        <v>70437</v>
      </c>
      <c r="C5459" s="511" t="s">
        <v>22</v>
      </c>
      <c r="D5459" s="78" t="s">
        <v>55457</v>
      </c>
    </row>
    <row r="5460" spans="1:4" ht="13.5">
      <c r="A5460" s="511" t="s">
        <v>56837</v>
      </c>
      <c r="B5460" s="511" t="s">
        <v>70438</v>
      </c>
      <c r="C5460" s="511" t="s">
        <v>22</v>
      </c>
      <c r="D5460" s="78" t="s">
        <v>63561</v>
      </c>
    </row>
    <row r="5461" spans="1:4" ht="13.5">
      <c r="A5461" s="511" t="s">
        <v>56838</v>
      </c>
      <c r="B5461" s="511" t="s">
        <v>70439</v>
      </c>
      <c r="C5461" s="511" t="s">
        <v>22</v>
      </c>
      <c r="D5461" s="78" t="s">
        <v>51423</v>
      </c>
    </row>
    <row r="5462" spans="1:4" ht="13.5">
      <c r="A5462" s="511" t="s">
        <v>56839</v>
      </c>
      <c r="B5462" s="511" t="s">
        <v>70440</v>
      </c>
      <c r="C5462" s="511" t="s">
        <v>22</v>
      </c>
      <c r="D5462" s="78" t="s">
        <v>55805</v>
      </c>
    </row>
    <row r="5463" spans="1:4" ht="13.5">
      <c r="A5463" s="511" t="s">
        <v>56840</v>
      </c>
      <c r="B5463" s="511" t="s">
        <v>70441</v>
      </c>
      <c r="C5463" s="511" t="s">
        <v>22</v>
      </c>
      <c r="D5463" s="78" t="s">
        <v>57255</v>
      </c>
    </row>
    <row r="5464" spans="1:4" ht="13.5">
      <c r="A5464" s="511" t="s">
        <v>56841</v>
      </c>
      <c r="B5464" s="511" t="s">
        <v>70442</v>
      </c>
      <c r="C5464" s="511" t="s">
        <v>22</v>
      </c>
      <c r="D5464" s="78" t="s">
        <v>66045</v>
      </c>
    </row>
    <row r="5465" spans="1:4" ht="13.5">
      <c r="A5465" s="511" t="s">
        <v>56842</v>
      </c>
      <c r="B5465" s="511" t="s">
        <v>70443</v>
      </c>
      <c r="C5465" s="511" t="s">
        <v>22</v>
      </c>
      <c r="D5465" s="78" t="s">
        <v>55638</v>
      </c>
    </row>
    <row r="5466" spans="1:4" ht="13.5">
      <c r="A5466" s="511" t="s">
        <v>56843</v>
      </c>
      <c r="B5466" s="511" t="s">
        <v>70444</v>
      </c>
      <c r="C5466" s="511" t="s">
        <v>22</v>
      </c>
      <c r="D5466" s="78" t="s">
        <v>51057</v>
      </c>
    </row>
    <row r="5467" spans="1:4" ht="13.5">
      <c r="A5467" s="511" t="s">
        <v>56844</v>
      </c>
      <c r="B5467" s="511" t="s">
        <v>70445</v>
      </c>
      <c r="C5467" s="511" t="s">
        <v>22</v>
      </c>
      <c r="D5467" s="78" t="s">
        <v>49648</v>
      </c>
    </row>
    <row r="5468" spans="1:4" ht="13.5">
      <c r="A5468" s="511" t="s">
        <v>56845</v>
      </c>
      <c r="B5468" s="511" t="s">
        <v>70446</v>
      </c>
      <c r="C5468" s="511" t="s">
        <v>22</v>
      </c>
      <c r="D5468" s="78" t="s">
        <v>55456</v>
      </c>
    </row>
    <row r="5469" spans="1:4" ht="13.5">
      <c r="A5469" s="511" t="s">
        <v>56846</v>
      </c>
      <c r="B5469" s="511" t="s">
        <v>70447</v>
      </c>
      <c r="C5469" s="511" t="s">
        <v>22</v>
      </c>
      <c r="D5469" s="78" t="s">
        <v>55927</v>
      </c>
    </row>
    <row r="5470" spans="1:4" ht="13.5">
      <c r="A5470" s="511" t="s">
        <v>56847</v>
      </c>
      <c r="B5470" s="511" t="s">
        <v>70448</v>
      </c>
      <c r="C5470" s="511" t="s">
        <v>22</v>
      </c>
      <c r="D5470" s="78" t="s">
        <v>58548</v>
      </c>
    </row>
    <row r="5471" spans="1:4" ht="13.5">
      <c r="A5471" s="511" t="s">
        <v>56848</v>
      </c>
      <c r="B5471" s="511" t="s">
        <v>70449</v>
      </c>
      <c r="C5471" s="511" t="s">
        <v>22</v>
      </c>
      <c r="D5471" s="78" t="s">
        <v>56908</v>
      </c>
    </row>
    <row r="5472" spans="1:4" ht="13.5">
      <c r="A5472" s="511" t="s">
        <v>56849</v>
      </c>
      <c r="B5472" s="511" t="s">
        <v>70450</v>
      </c>
      <c r="C5472" s="511" t="s">
        <v>22</v>
      </c>
      <c r="D5472" s="78" t="s">
        <v>58746</v>
      </c>
    </row>
    <row r="5473" spans="1:4" ht="13.5">
      <c r="A5473" s="511" t="s">
        <v>56850</v>
      </c>
      <c r="B5473" s="511" t="s">
        <v>70451</v>
      </c>
      <c r="C5473" s="511" t="s">
        <v>22</v>
      </c>
      <c r="D5473" s="78" t="s">
        <v>63036</v>
      </c>
    </row>
    <row r="5474" spans="1:4" ht="13.5">
      <c r="A5474" s="511" t="s">
        <v>56851</v>
      </c>
      <c r="B5474" s="511" t="s">
        <v>70452</v>
      </c>
      <c r="C5474" s="511" t="s">
        <v>22</v>
      </c>
      <c r="D5474" s="78" t="s">
        <v>70453</v>
      </c>
    </row>
    <row r="5475" spans="1:4" ht="13.5">
      <c r="A5475" s="511" t="s">
        <v>56852</v>
      </c>
      <c r="B5475" s="511" t="s">
        <v>70454</v>
      </c>
      <c r="C5475" s="511" t="s">
        <v>22</v>
      </c>
      <c r="D5475" s="78" t="s">
        <v>60364</v>
      </c>
    </row>
    <row r="5476" spans="1:4" ht="13.5">
      <c r="A5476" s="511" t="s">
        <v>56854</v>
      </c>
      <c r="B5476" s="511" t="s">
        <v>70455</v>
      </c>
      <c r="C5476" s="511" t="s">
        <v>22</v>
      </c>
      <c r="D5476" s="78" t="s">
        <v>49874</v>
      </c>
    </row>
    <row r="5477" spans="1:4" ht="13.5">
      <c r="A5477" s="511" t="s">
        <v>56855</v>
      </c>
      <c r="B5477" s="511" t="s">
        <v>70456</v>
      </c>
      <c r="C5477" s="511" t="s">
        <v>22</v>
      </c>
      <c r="D5477" s="78" t="s">
        <v>60427</v>
      </c>
    </row>
    <row r="5478" spans="1:4" ht="13.5">
      <c r="A5478" s="511" t="s">
        <v>56856</v>
      </c>
      <c r="B5478" s="511" t="s">
        <v>70457</v>
      </c>
      <c r="C5478" s="511" t="s">
        <v>22</v>
      </c>
      <c r="D5478" s="78" t="s">
        <v>51065</v>
      </c>
    </row>
    <row r="5479" spans="1:4" ht="13.5">
      <c r="A5479" s="511" t="s">
        <v>30293</v>
      </c>
      <c r="B5479" s="511" t="s">
        <v>25334</v>
      </c>
      <c r="C5479" s="511" t="s">
        <v>22</v>
      </c>
      <c r="D5479" s="78" t="s">
        <v>65953</v>
      </c>
    </row>
    <row r="5480" spans="1:4" ht="13.5">
      <c r="A5480" s="511" t="s">
        <v>30294</v>
      </c>
      <c r="B5480" s="511" t="s">
        <v>25335</v>
      </c>
      <c r="C5480" s="511" t="s">
        <v>22</v>
      </c>
      <c r="D5480" s="78" t="s">
        <v>68961</v>
      </c>
    </row>
    <row r="5481" spans="1:4" ht="13.5">
      <c r="A5481" s="511" t="s">
        <v>30295</v>
      </c>
      <c r="B5481" s="511" t="s">
        <v>25336</v>
      </c>
      <c r="C5481" s="511" t="s">
        <v>22</v>
      </c>
      <c r="D5481" s="78" t="s">
        <v>66947</v>
      </c>
    </row>
    <row r="5482" spans="1:4" ht="13.5">
      <c r="A5482" s="511" t="s">
        <v>30296</v>
      </c>
      <c r="B5482" s="511" t="s">
        <v>25337</v>
      </c>
      <c r="C5482" s="511" t="s">
        <v>22</v>
      </c>
      <c r="D5482" s="78" t="s">
        <v>63456</v>
      </c>
    </row>
    <row r="5483" spans="1:4" ht="13.5">
      <c r="A5483" s="511" t="s">
        <v>30297</v>
      </c>
      <c r="B5483" s="511" t="s">
        <v>25338</v>
      </c>
      <c r="C5483" s="511" t="s">
        <v>22</v>
      </c>
      <c r="D5483" s="78" t="s">
        <v>65735</v>
      </c>
    </row>
    <row r="5484" spans="1:4" ht="13.5">
      <c r="A5484" s="511" t="s">
        <v>30298</v>
      </c>
      <c r="B5484" s="511" t="s">
        <v>25339</v>
      </c>
      <c r="C5484" s="511" t="s">
        <v>22</v>
      </c>
      <c r="D5484" s="78" t="s">
        <v>70458</v>
      </c>
    </row>
    <row r="5485" spans="1:4" ht="13.5">
      <c r="A5485" s="511" t="s">
        <v>30299</v>
      </c>
      <c r="B5485" s="511" t="s">
        <v>25340</v>
      </c>
      <c r="C5485" s="511" t="s">
        <v>22</v>
      </c>
      <c r="D5485" s="78" t="s">
        <v>70459</v>
      </c>
    </row>
    <row r="5486" spans="1:4" ht="13.5">
      <c r="A5486" s="511" t="s">
        <v>30300</v>
      </c>
      <c r="B5486" s="511" t="s">
        <v>25341</v>
      </c>
      <c r="C5486" s="511" t="s">
        <v>22</v>
      </c>
      <c r="D5486" s="78" t="s">
        <v>70460</v>
      </c>
    </row>
    <row r="5487" spans="1:4" ht="13.5">
      <c r="A5487" s="511" t="s">
        <v>30301</v>
      </c>
      <c r="B5487" s="511" t="s">
        <v>25342</v>
      </c>
      <c r="C5487" s="511" t="s">
        <v>22</v>
      </c>
      <c r="D5487" s="78" t="s">
        <v>70461</v>
      </c>
    </row>
    <row r="5488" spans="1:4" ht="13.5">
      <c r="A5488" s="511" t="s">
        <v>30302</v>
      </c>
      <c r="B5488" s="511" t="s">
        <v>25343</v>
      </c>
      <c r="C5488" s="511" t="s">
        <v>22</v>
      </c>
      <c r="D5488" s="78" t="s">
        <v>70462</v>
      </c>
    </row>
    <row r="5489" spans="1:4" ht="13.5">
      <c r="A5489" s="511" t="s">
        <v>30303</v>
      </c>
      <c r="B5489" s="511" t="s">
        <v>25344</v>
      </c>
      <c r="C5489" s="511" t="s">
        <v>22</v>
      </c>
      <c r="D5489" s="78" t="s">
        <v>69003</v>
      </c>
    </row>
    <row r="5490" spans="1:4" ht="13.5">
      <c r="A5490" s="511" t="s">
        <v>30304</v>
      </c>
      <c r="B5490" s="511" t="s">
        <v>25345</v>
      </c>
      <c r="C5490" s="511" t="s">
        <v>22</v>
      </c>
      <c r="D5490" s="78" t="s">
        <v>70463</v>
      </c>
    </row>
    <row r="5491" spans="1:4" ht="13.5">
      <c r="A5491" s="511" t="s">
        <v>30305</v>
      </c>
      <c r="B5491" s="511" t="s">
        <v>25346</v>
      </c>
      <c r="C5491" s="511" t="s">
        <v>22</v>
      </c>
      <c r="D5491" s="78" t="s">
        <v>70464</v>
      </c>
    </row>
    <row r="5492" spans="1:4" ht="13.5">
      <c r="A5492" s="511" t="s">
        <v>30306</v>
      </c>
      <c r="B5492" s="511" t="s">
        <v>25347</v>
      </c>
      <c r="C5492" s="511" t="s">
        <v>22</v>
      </c>
      <c r="D5492" s="78" t="s">
        <v>70465</v>
      </c>
    </row>
    <row r="5493" spans="1:4" ht="13.5">
      <c r="A5493" s="511" t="s">
        <v>30307</v>
      </c>
      <c r="B5493" s="511" t="s">
        <v>25348</v>
      </c>
      <c r="C5493" s="511" t="s">
        <v>22</v>
      </c>
      <c r="D5493" s="78" t="s">
        <v>70466</v>
      </c>
    </row>
    <row r="5494" spans="1:4" ht="13.5">
      <c r="A5494" s="511" t="s">
        <v>30308</v>
      </c>
      <c r="B5494" s="511" t="s">
        <v>25349</v>
      </c>
      <c r="C5494" s="511" t="s">
        <v>22</v>
      </c>
      <c r="D5494" s="78" t="s">
        <v>70467</v>
      </c>
    </row>
    <row r="5495" spans="1:4" ht="13.5">
      <c r="A5495" s="511" t="s">
        <v>30309</v>
      </c>
      <c r="B5495" s="511" t="s">
        <v>25350</v>
      </c>
      <c r="C5495" s="511" t="s">
        <v>22</v>
      </c>
      <c r="D5495" s="78" t="s">
        <v>65651</v>
      </c>
    </row>
    <row r="5496" spans="1:4" ht="13.5">
      <c r="A5496" s="511" t="s">
        <v>30310</v>
      </c>
      <c r="B5496" s="511" t="s">
        <v>25351</v>
      </c>
      <c r="C5496" s="511" t="s">
        <v>22</v>
      </c>
      <c r="D5496" s="78" t="s">
        <v>56530</v>
      </c>
    </row>
    <row r="5497" spans="1:4" ht="13.5">
      <c r="A5497" s="511" t="s">
        <v>30311</v>
      </c>
      <c r="B5497" s="511" t="s">
        <v>25352</v>
      </c>
      <c r="C5497" s="511" t="s">
        <v>22</v>
      </c>
      <c r="D5497" s="78" t="s">
        <v>68624</v>
      </c>
    </row>
    <row r="5498" spans="1:4" ht="13.5">
      <c r="A5498" s="511" t="s">
        <v>30312</v>
      </c>
      <c r="B5498" s="511" t="s">
        <v>25353</v>
      </c>
      <c r="C5498" s="511" t="s">
        <v>22</v>
      </c>
      <c r="D5498" s="78" t="s">
        <v>70468</v>
      </c>
    </row>
    <row r="5499" spans="1:4" ht="13.5">
      <c r="A5499" s="511" t="s">
        <v>30313</v>
      </c>
      <c r="B5499" s="511" t="s">
        <v>25354</v>
      </c>
      <c r="C5499" s="511" t="s">
        <v>22</v>
      </c>
      <c r="D5499" s="78" t="s">
        <v>56932</v>
      </c>
    </row>
    <row r="5500" spans="1:4" ht="13.5">
      <c r="A5500" s="511" t="s">
        <v>30314</v>
      </c>
      <c r="B5500" s="511" t="s">
        <v>25355</v>
      </c>
      <c r="C5500" s="511" t="s">
        <v>22</v>
      </c>
      <c r="D5500" s="78" t="s">
        <v>55362</v>
      </c>
    </row>
    <row r="5501" spans="1:4" ht="13.5">
      <c r="A5501" s="511" t="s">
        <v>30315</v>
      </c>
      <c r="B5501" s="511" t="s">
        <v>25356</v>
      </c>
      <c r="C5501" s="511" t="s">
        <v>22</v>
      </c>
      <c r="D5501" s="78" t="s">
        <v>61685</v>
      </c>
    </row>
    <row r="5502" spans="1:4" ht="13.5">
      <c r="A5502" s="511" t="s">
        <v>30316</v>
      </c>
      <c r="B5502" s="511" t="s">
        <v>25357</v>
      </c>
      <c r="C5502" s="511" t="s">
        <v>22</v>
      </c>
      <c r="D5502" s="78" t="s">
        <v>70469</v>
      </c>
    </row>
    <row r="5503" spans="1:4" ht="13.5">
      <c r="A5503" s="511" t="s">
        <v>30317</v>
      </c>
      <c r="B5503" s="511" t="s">
        <v>49888</v>
      </c>
      <c r="C5503" s="511" t="s">
        <v>22</v>
      </c>
      <c r="D5503" s="78" t="s">
        <v>49472</v>
      </c>
    </row>
    <row r="5504" spans="1:4" ht="13.5">
      <c r="A5504" s="511" t="s">
        <v>30318</v>
      </c>
      <c r="B5504" s="511" t="s">
        <v>49889</v>
      </c>
      <c r="C5504" s="511" t="s">
        <v>22</v>
      </c>
      <c r="D5504" s="78" t="s">
        <v>70470</v>
      </c>
    </row>
    <row r="5505" spans="1:4" ht="13.5">
      <c r="A5505" s="511" t="s">
        <v>30319</v>
      </c>
      <c r="B5505" s="511" t="s">
        <v>25358</v>
      </c>
      <c r="C5505" s="511" t="s">
        <v>22</v>
      </c>
      <c r="D5505" s="78" t="s">
        <v>57612</v>
      </c>
    </row>
    <row r="5506" spans="1:4" ht="13.5">
      <c r="A5506" s="511" t="s">
        <v>30320</v>
      </c>
      <c r="B5506" s="511" t="s">
        <v>25359</v>
      </c>
      <c r="C5506" s="511" t="s">
        <v>22</v>
      </c>
      <c r="D5506" s="78" t="s">
        <v>63560</v>
      </c>
    </row>
    <row r="5507" spans="1:4" ht="13.5">
      <c r="A5507" s="511" t="s">
        <v>30321</v>
      </c>
      <c r="B5507" s="511" t="s">
        <v>25360</v>
      </c>
      <c r="C5507" s="511" t="s">
        <v>22</v>
      </c>
      <c r="D5507" s="78" t="s">
        <v>49465</v>
      </c>
    </row>
    <row r="5508" spans="1:4" ht="13.5">
      <c r="A5508" s="511" t="s">
        <v>30322</v>
      </c>
      <c r="B5508" s="511" t="s">
        <v>25361</v>
      </c>
      <c r="C5508" s="511" t="s">
        <v>22</v>
      </c>
      <c r="D5508" s="78" t="s">
        <v>55682</v>
      </c>
    </row>
    <row r="5509" spans="1:4" ht="13.5">
      <c r="A5509" s="511" t="s">
        <v>30323</v>
      </c>
      <c r="B5509" s="511" t="s">
        <v>25362</v>
      </c>
      <c r="C5509" s="511" t="s">
        <v>22</v>
      </c>
      <c r="D5509" s="78" t="s">
        <v>59833</v>
      </c>
    </row>
    <row r="5510" spans="1:4" ht="13.5">
      <c r="A5510" s="511" t="s">
        <v>30324</v>
      </c>
      <c r="B5510" s="511" t="s">
        <v>25363</v>
      </c>
      <c r="C5510" s="511" t="s">
        <v>22</v>
      </c>
      <c r="D5510" s="78" t="s">
        <v>70471</v>
      </c>
    </row>
    <row r="5511" spans="1:4" ht="13.5">
      <c r="A5511" s="511" t="s">
        <v>30325</v>
      </c>
      <c r="B5511" s="511" t="s">
        <v>25364</v>
      </c>
      <c r="C5511" s="511" t="s">
        <v>22</v>
      </c>
      <c r="D5511" s="78" t="s">
        <v>52966</v>
      </c>
    </row>
    <row r="5512" spans="1:4" ht="13.5">
      <c r="A5512" s="511" t="s">
        <v>30326</v>
      </c>
      <c r="B5512" s="511" t="s">
        <v>25365</v>
      </c>
      <c r="C5512" s="511" t="s">
        <v>22</v>
      </c>
      <c r="D5512" s="78" t="s">
        <v>70472</v>
      </c>
    </row>
    <row r="5513" spans="1:4" ht="13.5">
      <c r="A5513" s="511" t="s">
        <v>30327</v>
      </c>
      <c r="B5513" s="511" t="s">
        <v>25366</v>
      </c>
      <c r="C5513" s="511" t="s">
        <v>22</v>
      </c>
      <c r="D5513" s="78" t="s">
        <v>63671</v>
      </c>
    </row>
    <row r="5514" spans="1:4" ht="13.5">
      <c r="A5514" s="511" t="s">
        <v>30328</v>
      </c>
      <c r="B5514" s="511" t="s">
        <v>25367</v>
      </c>
      <c r="C5514" s="511" t="s">
        <v>22</v>
      </c>
      <c r="D5514" s="78" t="s">
        <v>59982</v>
      </c>
    </row>
    <row r="5515" spans="1:4" ht="13.5">
      <c r="A5515" s="511" t="s">
        <v>30329</v>
      </c>
      <c r="B5515" s="511" t="s">
        <v>25368</v>
      </c>
      <c r="C5515" s="511" t="s">
        <v>22</v>
      </c>
      <c r="D5515" s="78" t="s">
        <v>70473</v>
      </c>
    </row>
    <row r="5516" spans="1:4" ht="13.5">
      <c r="A5516" s="511" t="s">
        <v>30330</v>
      </c>
      <c r="B5516" s="511" t="s">
        <v>25369</v>
      </c>
      <c r="C5516" s="511" t="s">
        <v>22</v>
      </c>
      <c r="D5516" s="78" t="s">
        <v>55775</v>
      </c>
    </row>
    <row r="5517" spans="1:4" ht="13.5">
      <c r="A5517" s="511" t="s">
        <v>30331</v>
      </c>
      <c r="B5517" s="511" t="s">
        <v>25370</v>
      </c>
      <c r="C5517" s="511" t="s">
        <v>22</v>
      </c>
      <c r="D5517" s="78" t="s">
        <v>55858</v>
      </c>
    </row>
    <row r="5518" spans="1:4" ht="13.5">
      <c r="A5518" s="511" t="s">
        <v>30332</v>
      </c>
      <c r="B5518" s="511" t="s">
        <v>25371</v>
      </c>
      <c r="C5518" s="511" t="s">
        <v>22</v>
      </c>
      <c r="D5518" s="78" t="s">
        <v>68099</v>
      </c>
    </row>
    <row r="5519" spans="1:4" ht="13.5">
      <c r="A5519" s="511" t="s">
        <v>30333</v>
      </c>
      <c r="B5519" s="511" t="s">
        <v>25372</v>
      </c>
      <c r="C5519" s="511" t="s">
        <v>22</v>
      </c>
      <c r="D5519" s="78" t="s">
        <v>55815</v>
      </c>
    </row>
    <row r="5520" spans="1:4" ht="13.5">
      <c r="A5520" s="511" t="s">
        <v>30334</v>
      </c>
      <c r="B5520" s="511" t="s">
        <v>25373</v>
      </c>
      <c r="C5520" s="511" t="s">
        <v>22</v>
      </c>
      <c r="D5520" s="78" t="s">
        <v>63444</v>
      </c>
    </row>
    <row r="5521" spans="1:4" ht="13.5">
      <c r="A5521" s="511" t="s">
        <v>30335</v>
      </c>
      <c r="B5521" s="511" t="s">
        <v>25374</v>
      </c>
      <c r="C5521" s="511" t="s">
        <v>22</v>
      </c>
      <c r="D5521" s="78" t="s">
        <v>59993</v>
      </c>
    </row>
    <row r="5522" spans="1:4" ht="13.5">
      <c r="A5522" s="511" t="s">
        <v>30336</v>
      </c>
      <c r="B5522" s="511" t="s">
        <v>25375</v>
      </c>
      <c r="C5522" s="511" t="s">
        <v>22</v>
      </c>
      <c r="D5522" s="78" t="s">
        <v>64511</v>
      </c>
    </row>
    <row r="5523" spans="1:4" ht="13.5">
      <c r="A5523" s="511" t="s">
        <v>30337</v>
      </c>
      <c r="B5523" s="511" t="s">
        <v>25376</v>
      </c>
      <c r="C5523" s="511" t="s">
        <v>22</v>
      </c>
      <c r="D5523" s="78" t="s">
        <v>53508</v>
      </c>
    </row>
    <row r="5524" spans="1:4" ht="13.5">
      <c r="A5524" s="511" t="s">
        <v>30338</v>
      </c>
      <c r="B5524" s="511" t="s">
        <v>25377</v>
      </c>
      <c r="C5524" s="511" t="s">
        <v>22</v>
      </c>
      <c r="D5524" s="78" t="s">
        <v>70474</v>
      </c>
    </row>
    <row r="5525" spans="1:4" ht="13.5">
      <c r="A5525" s="511" t="s">
        <v>30339</v>
      </c>
      <c r="B5525" s="511" t="s">
        <v>25378</v>
      </c>
      <c r="C5525" s="511" t="s">
        <v>22</v>
      </c>
      <c r="D5525" s="78" t="s">
        <v>70475</v>
      </c>
    </row>
    <row r="5526" spans="1:4" ht="13.5">
      <c r="A5526" s="511" t="s">
        <v>30340</v>
      </c>
      <c r="B5526" s="511" t="s">
        <v>25379</v>
      </c>
      <c r="C5526" s="511" t="s">
        <v>22</v>
      </c>
      <c r="D5526" s="78" t="s">
        <v>60786</v>
      </c>
    </row>
    <row r="5527" spans="1:4" ht="13.5">
      <c r="A5527" s="511" t="s">
        <v>30341</v>
      </c>
      <c r="B5527" s="511" t="s">
        <v>25380</v>
      </c>
      <c r="C5527" s="511" t="s">
        <v>22</v>
      </c>
      <c r="D5527" s="78" t="s">
        <v>70476</v>
      </c>
    </row>
    <row r="5528" spans="1:4" ht="13.5">
      <c r="A5528" s="511" t="s">
        <v>30342</v>
      </c>
      <c r="B5528" s="511" t="s">
        <v>25381</v>
      </c>
      <c r="C5528" s="511" t="s">
        <v>22</v>
      </c>
      <c r="D5528" s="78" t="s">
        <v>70477</v>
      </c>
    </row>
    <row r="5529" spans="1:4" ht="13.5">
      <c r="A5529" s="511" t="s">
        <v>30347</v>
      </c>
      <c r="B5529" s="511" t="s">
        <v>54166</v>
      </c>
      <c r="C5529" s="511" t="s">
        <v>24</v>
      </c>
      <c r="D5529" s="78" t="s">
        <v>57705</v>
      </c>
    </row>
    <row r="5530" spans="1:4" ht="13.5">
      <c r="A5530" s="511" t="s">
        <v>30348</v>
      </c>
      <c r="B5530" s="511" t="s">
        <v>54167</v>
      </c>
      <c r="C5530" s="511" t="s">
        <v>24</v>
      </c>
      <c r="D5530" s="78" t="s">
        <v>52298</v>
      </c>
    </row>
    <row r="5531" spans="1:4" ht="13.5">
      <c r="A5531" s="511" t="s">
        <v>30349</v>
      </c>
      <c r="B5531" s="511" t="s">
        <v>54168</v>
      </c>
      <c r="C5531" s="511" t="s">
        <v>24</v>
      </c>
      <c r="D5531" s="78" t="s">
        <v>58318</v>
      </c>
    </row>
    <row r="5532" spans="1:4" ht="13.5">
      <c r="A5532" s="511" t="s">
        <v>30350</v>
      </c>
      <c r="B5532" s="511" t="s">
        <v>54169</v>
      </c>
      <c r="C5532" s="511" t="s">
        <v>24</v>
      </c>
      <c r="D5532" s="78" t="s">
        <v>60756</v>
      </c>
    </row>
    <row r="5533" spans="1:4" ht="13.5">
      <c r="A5533" s="511" t="s">
        <v>54170</v>
      </c>
      <c r="B5533" s="511" t="s">
        <v>54171</v>
      </c>
      <c r="C5533" s="511" t="s">
        <v>13</v>
      </c>
      <c r="D5533" s="78" t="s">
        <v>63301</v>
      </c>
    </row>
    <row r="5534" spans="1:4" ht="13.5">
      <c r="A5534" s="511" t="s">
        <v>54172</v>
      </c>
      <c r="B5534" s="511" t="s">
        <v>54173</v>
      </c>
      <c r="C5534" s="511" t="s">
        <v>13</v>
      </c>
      <c r="D5534" s="78" t="s">
        <v>55672</v>
      </c>
    </row>
    <row r="5535" spans="1:4" ht="13.5">
      <c r="A5535" s="511" t="s">
        <v>54174</v>
      </c>
      <c r="B5535" s="511" t="s">
        <v>54175</v>
      </c>
      <c r="C5535" s="511" t="s">
        <v>22</v>
      </c>
      <c r="D5535" s="78" t="s">
        <v>70478</v>
      </c>
    </row>
    <row r="5536" spans="1:4" ht="13.5">
      <c r="A5536" s="511" t="s">
        <v>54176</v>
      </c>
      <c r="B5536" s="511" t="s">
        <v>54177</v>
      </c>
      <c r="C5536" s="511" t="s">
        <v>22</v>
      </c>
      <c r="D5536" s="78" t="s">
        <v>69991</v>
      </c>
    </row>
    <row r="5537" spans="1:4" ht="13.5">
      <c r="A5537" s="511" t="s">
        <v>54178</v>
      </c>
      <c r="B5537" s="511" t="s">
        <v>54179</v>
      </c>
      <c r="C5537" s="511" t="s">
        <v>22</v>
      </c>
      <c r="D5537" s="78" t="s">
        <v>70479</v>
      </c>
    </row>
    <row r="5538" spans="1:4" ht="13.5">
      <c r="A5538" s="511" t="s">
        <v>54180</v>
      </c>
      <c r="B5538" s="511" t="s">
        <v>54181</v>
      </c>
      <c r="C5538" s="511" t="s">
        <v>22</v>
      </c>
      <c r="D5538" s="78" t="s">
        <v>70480</v>
      </c>
    </row>
    <row r="5539" spans="1:4" ht="13.5">
      <c r="A5539" s="511" t="s">
        <v>54182</v>
      </c>
      <c r="B5539" s="511" t="s">
        <v>54183</v>
      </c>
      <c r="C5539" s="511" t="s">
        <v>22</v>
      </c>
      <c r="D5539" s="78" t="s">
        <v>70481</v>
      </c>
    </row>
    <row r="5540" spans="1:4" ht="13.5">
      <c r="A5540" s="511" t="s">
        <v>54184</v>
      </c>
      <c r="B5540" s="511" t="s">
        <v>54185</v>
      </c>
      <c r="C5540" s="511" t="s">
        <v>22</v>
      </c>
      <c r="D5540" s="78" t="s">
        <v>70482</v>
      </c>
    </row>
    <row r="5541" spans="1:4" ht="13.5">
      <c r="A5541" s="511" t="s">
        <v>54186</v>
      </c>
      <c r="B5541" s="511" t="s">
        <v>54187</v>
      </c>
      <c r="C5541" s="511" t="s">
        <v>22</v>
      </c>
      <c r="D5541" s="78" t="s">
        <v>69469</v>
      </c>
    </row>
    <row r="5542" spans="1:4" ht="13.5">
      <c r="A5542" s="511" t="s">
        <v>54188</v>
      </c>
      <c r="B5542" s="511" t="s">
        <v>54189</v>
      </c>
      <c r="C5542" s="511" t="s">
        <v>22</v>
      </c>
      <c r="D5542" s="78" t="s">
        <v>56435</v>
      </c>
    </row>
    <row r="5543" spans="1:4" ht="13.5">
      <c r="A5543" s="511" t="s">
        <v>30351</v>
      </c>
      <c r="B5543" s="511" t="s">
        <v>25385</v>
      </c>
      <c r="C5543" s="511" t="s">
        <v>22</v>
      </c>
      <c r="D5543" s="78" t="s">
        <v>52293</v>
      </c>
    </row>
    <row r="5544" spans="1:4" ht="13.5">
      <c r="A5544" s="511" t="s">
        <v>54190</v>
      </c>
      <c r="B5544" s="511" t="s">
        <v>54191</v>
      </c>
      <c r="C5544" s="511" t="s">
        <v>13</v>
      </c>
      <c r="D5544" s="78" t="s">
        <v>70483</v>
      </c>
    </row>
    <row r="5545" spans="1:4" ht="13.5">
      <c r="A5545" s="511" t="s">
        <v>70484</v>
      </c>
      <c r="B5545" s="511" t="s">
        <v>70485</v>
      </c>
      <c r="C5545" s="511" t="s">
        <v>13</v>
      </c>
      <c r="D5545" s="78" t="s">
        <v>70486</v>
      </c>
    </row>
    <row r="5546" spans="1:4" ht="13.5">
      <c r="A5546" s="511" t="s">
        <v>70487</v>
      </c>
      <c r="B5546" s="511" t="s">
        <v>70488</v>
      </c>
      <c r="C5546" s="511" t="s">
        <v>13</v>
      </c>
      <c r="D5546" s="78" t="s">
        <v>65433</v>
      </c>
    </row>
    <row r="5547" spans="1:4" ht="13.5">
      <c r="A5547" s="511" t="s">
        <v>70489</v>
      </c>
      <c r="B5547" s="511" t="s">
        <v>70490</v>
      </c>
      <c r="C5547" s="511" t="s">
        <v>13</v>
      </c>
      <c r="D5547" s="78" t="s">
        <v>62019</v>
      </c>
    </row>
    <row r="5548" spans="1:4" ht="13.5">
      <c r="A5548" s="511" t="s">
        <v>70491</v>
      </c>
      <c r="B5548" s="511" t="s">
        <v>70492</v>
      </c>
      <c r="C5548" s="511" t="s">
        <v>13</v>
      </c>
      <c r="D5548" s="78" t="s">
        <v>70493</v>
      </c>
    </row>
    <row r="5549" spans="1:4" ht="13.5">
      <c r="A5549" s="511" t="s">
        <v>70494</v>
      </c>
      <c r="B5549" s="511" t="s">
        <v>70495</v>
      </c>
      <c r="C5549" s="511" t="s">
        <v>13</v>
      </c>
      <c r="D5549" s="78" t="s">
        <v>70496</v>
      </c>
    </row>
    <row r="5550" spans="1:4" ht="13.5">
      <c r="A5550" s="511" t="s">
        <v>70497</v>
      </c>
      <c r="B5550" s="511" t="s">
        <v>70498</v>
      </c>
      <c r="C5550" s="511" t="s">
        <v>13</v>
      </c>
      <c r="D5550" s="78" t="s">
        <v>70499</v>
      </c>
    </row>
    <row r="5551" spans="1:4" ht="13.5">
      <c r="A5551" s="511" t="s">
        <v>70500</v>
      </c>
      <c r="B5551" s="511" t="s">
        <v>70501</v>
      </c>
      <c r="C5551" s="511" t="s">
        <v>13</v>
      </c>
      <c r="D5551" s="78" t="s">
        <v>70502</v>
      </c>
    </row>
    <row r="5552" spans="1:4" ht="13.5">
      <c r="A5552" s="511" t="s">
        <v>70503</v>
      </c>
      <c r="B5552" s="511" t="s">
        <v>70504</v>
      </c>
      <c r="C5552" s="511" t="s">
        <v>13</v>
      </c>
      <c r="D5552" s="78" t="s">
        <v>70505</v>
      </c>
    </row>
    <row r="5553" spans="1:4" ht="13.5">
      <c r="A5553" s="511" t="s">
        <v>70506</v>
      </c>
      <c r="B5553" s="511" t="s">
        <v>70507</v>
      </c>
      <c r="C5553" s="511" t="s">
        <v>13</v>
      </c>
      <c r="D5553" s="78" t="s">
        <v>70508</v>
      </c>
    </row>
    <row r="5554" spans="1:4" ht="13.5">
      <c r="A5554" s="511" t="s">
        <v>70509</v>
      </c>
      <c r="B5554" s="511" t="s">
        <v>70510</v>
      </c>
      <c r="C5554" s="511" t="s">
        <v>13</v>
      </c>
      <c r="D5554" s="78" t="s">
        <v>70511</v>
      </c>
    </row>
    <row r="5555" spans="1:4" ht="13.5">
      <c r="A5555" s="511" t="s">
        <v>70512</v>
      </c>
      <c r="B5555" s="511" t="s">
        <v>70513</v>
      </c>
      <c r="C5555" s="511" t="s">
        <v>13</v>
      </c>
      <c r="D5555" s="78" t="s">
        <v>70514</v>
      </c>
    </row>
    <row r="5556" spans="1:4" ht="13.5">
      <c r="A5556" s="511" t="s">
        <v>70515</v>
      </c>
      <c r="B5556" s="511" t="s">
        <v>70516</v>
      </c>
      <c r="C5556" s="511" t="s">
        <v>13</v>
      </c>
      <c r="D5556" s="78" t="s">
        <v>70517</v>
      </c>
    </row>
    <row r="5557" spans="1:4" ht="13.5">
      <c r="A5557" s="511" t="s">
        <v>70518</v>
      </c>
      <c r="B5557" s="511" t="s">
        <v>70519</v>
      </c>
      <c r="C5557" s="511" t="s">
        <v>13</v>
      </c>
      <c r="D5557" s="78" t="s">
        <v>70520</v>
      </c>
    </row>
    <row r="5558" spans="1:4" ht="13.5">
      <c r="A5558" s="511" t="s">
        <v>70521</v>
      </c>
      <c r="B5558" s="511" t="s">
        <v>70522</v>
      </c>
      <c r="C5558" s="511" t="s">
        <v>13</v>
      </c>
      <c r="D5558" s="78" t="s">
        <v>70523</v>
      </c>
    </row>
    <row r="5559" spans="1:4" ht="13.5">
      <c r="A5559" s="511" t="s">
        <v>70524</v>
      </c>
      <c r="B5559" s="511" t="s">
        <v>70525</v>
      </c>
      <c r="C5559" s="511" t="s">
        <v>13</v>
      </c>
      <c r="D5559" s="78" t="s">
        <v>70526</v>
      </c>
    </row>
    <row r="5560" spans="1:4" ht="13.5">
      <c r="A5560" s="511" t="s">
        <v>70527</v>
      </c>
      <c r="B5560" s="511" t="s">
        <v>70528</v>
      </c>
      <c r="C5560" s="511" t="s">
        <v>13</v>
      </c>
      <c r="D5560" s="78" t="s">
        <v>70529</v>
      </c>
    </row>
    <row r="5561" spans="1:4" ht="13.5">
      <c r="A5561" s="511" t="s">
        <v>70530</v>
      </c>
      <c r="B5561" s="511" t="s">
        <v>70531</v>
      </c>
      <c r="C5561" s="511" t="s">
        <v>13</v>
      </c>
      <c r="D5561" s="78" t="s">
        <v>70532</v>
      </c>
    </row>
    <row r="5562" spans="1:4" ht="13.5">
      <c r="A5562" s="511" t="s">
        <v>70533</v>
      </c>
      <c r="B5562" s="511" t="s">
        <v>70534</v>
      </c>
      <c r="C5562" s="511" t="s">
        <v>13</v>
      </c>
      <c r="D5562" s="78" t="s">
        <v>55649</v>
      </c>
    </row>
    <row r="5563" spans="1:4" ht="13.5">
      <c r="A5563" s="511" t="s">
        <v>30352</v>
      </c>
      <c r="B5563" s="511" t="s">
        <v>25386</v>
      </c>
      <c r="C5563" s="511" t="s">
        <v>13</v>
      </c>
      <c r="D5563" s="78" t="s">
        <v>63683</v>
      </c>
    </row>
    <row r="5564" spans="1:4" ht="13.5">
      <c r="A5564" s="511" t="s">
        <v>30353</v>
      </c>
      <c r="B5564" s="511" t="s">
        <v>25387</v>
      </c>
      <c r="C5564" s="511" t="s">
        <v>13</v>
      </c>
      <c r="D5564" s="78" t="s">
        <v>59171</v>
      </c>
    </row>
    <row r="5565" spans="1:4" ht="13.5">
      <c r="A5565" s="511" t="s">
        <v>30354</v>
      </c>
      <c r="B5565" s="511" t="s">
        <v>25388</v>
      </c>
      <c r="C5565" s="511" t="s">
        <v>13</v>
      </c>
      <c r="D5565" s="78" t="s">
        <v>70535</v>
      </c>
    </row>
    <row r="5566" spans="1:4" ht="13.5">
      <c r="A5566" s="511" t="s">
        <v>30355</v>
      </c>
      <c r="B5566" s="511" t="s">
        <v>25389</v>
      </c>
      <c r="C5566" s="511" t="s">
        <v>13</v>
      </c>
      <c r="D5566" s="78" t="s">
        <v>70536</v>
      </c>
    </row>
    <row r="5567" spans="1:4" ht="13.5">
      <c r="A5567" s="511" t="s">
        <v>30356</v>
      </c>
      <c r="B5567" s="511" t="s">
        <v>25390</v>
      </c>
      <c r="C5567" s="511" t="s">
        <v>13</v>
      </c>
      <c r="D5567" s="78" t="s">
        <v>66447</v>
      </c>
    </row>
    <row r="5568" spans="1:4" ht="13.5">
      <c r="A5568" s="511" t="s">
        <v>30357</v>
      </c>
      <c r="B5568" s="511" t="s">
        <v>25391</v>
      </c>
      <c r="C5568" s="511" t="s">
        <v>13</v>
      </c>
      <c r="D5568" s="78" t="s">
        <v>70537</v>
      </c>
    </row>
    <row r="5569" spans="1:4" ht="13.5">
      <c r="A5569" s="511" t="s">
        <v>30358</v>
      </c>
      <c r="B5569" s="511" t="s">
        <v>25392</v>
      </c>
      <c r="C5569" s="511" t="s">
        <v>13</v>
      </c>
      <c r="D5569" s="78" t="s">
        <v>70538</v>
      </c>
    </row>
    <row r="5570" spans="1:4" ht="13.5">
      <c r="A5570" s="511" t="s">
        <v>30359</v>
      </c>
      <c r="B5570" s="511" t="s">
        <v>25393</v>
      </c>
      <c r="C5570" s="511" t="s">
        <v>13</v>
      </c>
      <c r="D5570" s="78" t="s">
        <v>70539</v>
      </c>
    </row>
    <row r="5571" spans="1:4" ht="13.5">
      <c r="A5571" s="511" t="s">
        <v>30360</v>
      </c>
      <c r="B5571" s="511" t="s">
        <v>25394</v>
      </c>
      <c r="C5571" s="511" t="s">
        <v>13</v>
      </c>
      <c r="D5571" s="78" t="s">
        <v>70540</v>
      </c>
    </row>
    <row r="5572" spans="1:4" ht="13.5">
      <c r="A5572" s="511" t="s">
        <v>30361</v>
      </c>
      <c r="B5572" s="511" t="s">
        <v>25395</v>
      </c>
      <c r="C5572" s="511" t="s">
        <v>13</v>
      </c>
      <c r="D5572" s="78" t="s">
        <v>70541</v>
      </c>
    </row>
    <row r="5573" spans="1:4" ht="13.5">
      <c r="A5573" s="511" t="s">
        <v>30362</v>
      </c>
      <c r="B5573" s="511" t="s">
        <v>25396</v>
      </c>
      <c r="C5573" s="511" t="s">
        <v>13</v>
      </c>
      <c r="D5573" s="78" t="s">
        <v>56944</v>
      </c>
    </row>
    <row r="5574" spans="1:4" ht="13.5">
      <c r="A5574" s="511" t="s">
        <v>30363</v>
      </c>
      <c r="B5574" s="511" t="s">
        <v>25397</v>
      </c>
      <c r="C5574" s="511" t="s">
        <v>13</v>
      </c>
      <c r="D5574" s="78" t="s">
        <v>70542</v>
      </c>
    </row>
    <row r="5575" spans="1:4" ht="13.5">
      <c r="A5575" s="511" t="s">
        <v>30364</v>
      </c>
      <c r="B5575" s="511" t="s">
        <v>25398</v>
      </c>
      <c r="C5575" s="511" t="s">
        <v>13</v>
      </c>
      <c r="D5575" s="78" t="s">
        <v>70543</v>
      </c>
    </row>
    <row r="5576" spans="1:4" ht="13.5">
      <c r="A5576" s="511" t="s">
        <v>30365</v>
      </c>
      <c r="B5576" s="511" t="s">
        <v>25399</v>
      </c>
      <c r="C5576" s="511" t="s">
        <v>13</v>
      </c>
      <c r="D5576" s="78" t="s">
        <v>59401</v>
      </c>
    </row>
    <row r="5577" spans="1:4" ht="13.5">
      <c r="A5577" s="511" t="s">
        <v>30366</v>
      </c>
      <c r="B5577" s="511" t="s">
        <v>25400</v>
      </c>
      <c r="C5577" s="511" t="s">
        <v>13</v>
      </c>
      <c r="D5577" s="78" t="s">
        <v>69274</v>
      </c>
    </row>
    <row r="5578" spans="1:4" ht="13.5">
      <c r="A5578" s="511" t="s">
        <v>30367</v>
      </c>
      <c r="B5578" s="511" t="s">
        <v>25401</v>
      </c>
      <c r="C5578" s="511" t="s">
        <v>13</v>
      </c>
      <c r="D5578" s="78" t="s">
        <v>67010</v>
      </c>
    </row>
    <row r="5579" spans="1:4" ht="13.5">
      <c r="A5579" s="511" t="s">
        <v>30368</v>
      </c>
      <c r="B5579" s="511" t="s">
        <v>25402</v>
      </c>
      <c r="C5579" s="511" t="s">
        <v>13</v>
      </c>
      <c r="D5579" s="78" t="s">
        <v>70544</v>
      </c>
    </row>
    <row r="5580" spans="1:4" ht="13.5">
      <c r="A5580" s="511" t="s">
        <v>30369</v>
      </c>
      <c r="B5580" s="511" t="s">
        <v>25403</v>
      </c>
      <c r="C5580" s="511" t="s">
        <v>13</v>
      </c>
      <c r="D5580" s="78" t="s">
        <v>70545</v>
      </c>
    </row>
    <row r="5581" spans="1:4" ht="13.5">
      <c r="A5581" s="511" t="s">
        <v>30370</v>
      </c>
      <c r="B5581" s="511" t="s">
        <v>25404</v>
      </c>
      <c r="C5581" s="511" t="s">
        <v>13</v>
      </c>
      <c r="D5581" s="78" t="s">
        <v>70546</v>
      </c>
    </row>
    <row r="5582" spans="1:4" ht="13.5">
      <c r="A5582" s="511" t="s">
        <v>30371</v>
      </c>
      <c r="B5582" s="511" t="s">
        <v>25405</v>
      </c>
      <c r="C5582" s="511" t="s">
        <v>13</v>
      </c>
      <c r="D5582" s="78" t="s">
        <v>70547</v>
      </c>
    </row>
    <row r="5583" spans="1:4" ht="13.5">
      <c r="A5583" s="511" t="s">
        <v>30372</v>
      </c>
      <c r="B5583" s="511" t="s">
        <v>25406</v>
      </c>
      <c r="C5583" s="511" t="s">
        <v>13</v>
      </c>
      <c r="D5583" s="78" t="s">
        <v>70548</v>
      </c>
    </row>
    <row r="5584" spans="1:4" ht="13.5">
      <c r="A5584" s="511" t="s">
        <v>30373</v>
      </c>
      <c r="B5584" s="511" t="s">
        <v>25407</v>
      </c>
      <c r="C5584" s="511" t="s">
        <v>13</v>
      </c>
      <c r="D5584" s="78" t="s">
        <v>70549</v>
      </c>
    </row>
    <row r="5585" spans="1:4" ht="13.5">
      <c r="A5585" s="511" t="s">
        <v>30374</v>
      </c>
      <c r="B5585" s="511" t="s">
        <v>25408</v>
      </c>
      <c r="C5585" s="511" t="s">
        <v>13</v>
      </c>
      <c r="D5585" s="78" t="s">
        <v>70550</v>
      </c>
    </row>
    <row r="5586" spans="1:4" ht="13.5">
      <c r="A5586" s="511" t="s">
        <v>30375</v>
      </c>
      <c r="B5586" s="511" t="s">
        <v>25409</v>
      </c>
      <c r="C5586" s="511" t="s">
        <v>13</v>
      </c>
      <c r="D5586" s="78" t="s">
        <v>70551</v>
      </c>
    </row>
    <row r="5587" spans="1:4" ht="13.5">
      <c r="A5587" s="511" t="s">
        <v>30376</v>
      </c>
      <c r="B5587" s="511" t="s">
        <v>25410</v>
      </c>
      <c r="C5587" s="511" t="s">
        <v>13</v>
      </c>
      <c r="D5587" s="78" t="s">
        <v>63652</v>
      </c>
    </row>
    <row r="5588" spans="1:4" ht="13.5">
      <c r="A5588" s="511" t="s">
        <v>30377</v>
      </c>
      <c r="B5588" s="511" t="s">
        <v>25411</v>
      </c>
      <c r="C5588" s="511" t="s">
        <v>13</v>
      </c>
      <c r="D5588" s="78" t="s">
        <v>70552</v>
      </c>
    </row>
    <row r="5589" spans="1:4" ht="13.5">
      <c r="A5589" s="511" t="s">
        <v>30378</v>
      </c>
      <c r="B5589" s="511" t="s">
        <v>25412</v>
      </c>
      <c r="C5589" s="511" t="s">
        <v>13</v>
      </c>
      <c r="D5589" s="78" t="s">
        <v>70553</v>
      </c>
    </row>
    <row r="5590" spans="1:4" ht="13.5">
      <c r="A5590" s="511" t="s">
        <v>30379</v>
      </c>
      <c r="B5590" s="511" t="s">
        <v>25413</v>
      </c>
      <c r="C5590" s="511" t="s">
        <v>13</v>
      </c>
      <c r="D5590" s="78" t="s">
        <v>56663</v>
      </c>
    </row>
    <row r="5591" spans="1:4" ht="13.5">
      <c r="A5591" s="511" t="s">
        <v>30380</v>
      </c>
      <c r="B5591" s="511" t="s">
        <v>25414</v>
      </c>
      <c r="C5591" s="511" t="s">
        <v>13</v>
      </c>
      <c r="D5591" s="78" t="s">
        <v>70554</v>
      </c>
    </row>
    <row r="5592" spans="1:4" ht="13.5">
      <c r="A5592" s="511" t="s">
        <v>30381</v>
      </c>
      <c r="B5592" s="511" t="s">
        <v>25415</v>
      </c>
      <c r="C5592" s="511" t="s">
        <v>13</v>
      </c>
      <c r="D5592" s="78" t="s">
        <v>70555</v>
      </c>
    </row>
    <row r="5593" spans="1:4" ht="13.5">
      <c r="A5593" s="511" t="s">
        <v>30382</v>
      </c>
      <c r="B5593" s="511" t="s">
        <v>25416</v>
      </c>
      <c r="C5593" s="511" t="s">
        <v>13</v>
      </c>
      <c r="D5593" s="78" t="s">
        <v>62904</v>
      </c>
    </row>
    <row r="5594" spans="1:4" ht="13.5">
      <c r="A5594" s="511" t="s">
        <v>30383</v>
      </c>
      <c r="B5594" s="511" t="s">
        <v>25417</v>
      </c>
      <c r="C5594" s="511" t="s">
        <v>13</v>
      </c>
      <c r="D5594" s="78" t="s">
        <v>55804</v>
      </c>
    </row>
    <row r="5595" spans="1:4" ht="13.5">
      <c r="A5595" s="511" t="s">
        <v>70556</v>
      </c>
      <c r="B5595" s="511" t="s">
        <v>70557</v>
      </c>
      <c r="C5595" s="511" t="s">
        <v>13</v>
      </c>
      <c r="D5595" s="78" t="s">
        <v>64295</v>
      </c>
    </row>
    <row r="5596" spans="1:4" ht="13.5">
      <c r="A5596" s="511" t="s">
        <v>70558</v>
      </c>
      <c r="B5596" s="511" t="s">
        <v>70559</v>
      </c>
      <c r="C5596" s="511" t="s">
        <v>13</v>
      </c>
      <c r="D5596" s="78" t="s">
        <v>66645</v>
      </c>
    </row>
    <row r="5597" spans="1:4" ht="13.5">
      <c r="A5597" s="511" t="s">
        <v>54192</v>
      </c>
      <c r="B5597" s="511" t="s">
        <v>54193</v>
      </c>
      <c r="C5597" s="511" t="s">
        <v>13</v>
      </c>
      <c r="D5597" s="78" t="s">
        <v>70560</v>
      </c>
    </row>
    <row r="5598" spans="1:4" ht="13.5">
      <c r="A5598" s="511" t="s">
        <v>70561</v>
      </c>
      <c r="B5598" s="511" t="s">
        <v>70562</v>
      </c>
      <c r="C5598" s="511" t="s">
        <v>13</v>
      </c>
      <c r="D5598" s="78" t="s">
        <v>56370</v>
      </c>
    </row>
    <row r="5599" spans="1:4" ht="13.5">
      <c r="A5599" s="511" t="s">
        <v>70563</v>
      </c>
      <c r="B5599" s="511" t="s">
        <v>70564</v>
      </c>
      <c r="C5599" s="511" t="s">
        <v>13</v>
      </c>
      <c r="D5599" s="78" t="s">
        <v>70565</v>
      </c>
    </row>
    <row r="5600" spans="1:4" ht="13.5">
      <c r="A5600" s="652">
        <v>103318</v>
      </c>
      <c r="B5600" s="511" t="s">
        <v>70566</v>
      </c>
      <c r="C5600" s="511" t="s">
        <v>13</v>
      </c>
      <c r="D5600" s="78" t="s">
        <v>66720</v>
      </c>
    </row>
    <row r="5601" spans="1:4" ht="13.5">
      <c r="A5601" s="511" t="s">
        <v>70567</v>
      </c>
      <c r="B5601" s="511" t="s">
        <v>70568</v>
      </c>
      <c r="C5601" s="511" t="s">
        <v>13</v>
      </c>
      <c r="D5601" s="78" t="s">
        <v>70569</v>
      </c>
    </row>
    <row r="5602" spans="1:4" ht="13.5">
      <c r="A5602" s="511" t="s">
        <v>70570</v>
      </c>
      <c r="B5602" s="511" t="s">
        <v>70571</v>
      </c>
      <c r="C5602" s="511" t="s">
        <v>13</v>
      </c>
      <c r="D5602" s="78" t="s">
        <v>62373</v>
      </c>
    </row>
    <row r="5603" spans="1:4" ht="13.5">
      <c r="A5603" s="511" t="s">
        <v>70572</v>
      </c>
      <c r="B5603" s="511" t="s">
        <v>70573</v>
      </c>
      <c r="C5603" s="511" t="s">
        <v>13</v>
      </c>
      <c r="D5603" s="78" t="s">
        <v>70574</v>
      </c>
    </row>
    <row r="5604" spans="1:4" ht="13.5">
      <c r="A5604" s="511" t="s">
        <v>70575</v>
      </c>
      <c r="B5604" s="511" t="s">
        <v>70576</v>
      </c>
      <c r="C5604" s="511" t="s">
        <v>13</v>
      </c>
      <c r="D5604" s="78" t="s">
        <v>56517</v>
      </c>
    </row>
    <row r="5605" spans="1:4" ht="13.5">
      <c r="A5605" s="511" t="s">
        <v>70577</v>
      </c>
      <c r="B5605" s="511" t="s">
        <v>70578</v>
      </c>
      <c r="C5605" s="511" t="s">
        <v>13</v>
      </c>
      <c r="D5605" s="78" t="s">
        <v>70579</v>
      </c>
    </row>
    <row r="5606" spans="1:4" ht="13.5">
      <c r="A5606" s="511" t="s">
        <v>70580</v>
      </c>
      <c r="B5606" s="511" t="s">
        <v>70581</v>
      </c>
      <c r="C5606" s="511" t="s">
        <v>13</v>
      </c>
      <c r="D5606" s="78" t="s">
        <v>70582</v>
      </c>
    </row>
    <row r="5607" spans="1:4" ht="13.5">
      <c r="A5607" s="511" t="s">
        <v>70583</v>
      </c>
      <c r="B5607" s="511" t="s">
        <v>70584</v>
      </c>
      <c r="C5607" s="511" t="s">
        <v>13</v>
      </c>
      <c r="D5607" s="78" t="s">
        <v>70585</v>
      </c>
    </row>
    <row r="5608" spans="1:4" ht="13.5">
      <c r="A5608" s="511" t="s">
        <v>70586</v>
      </c>
      <c r="B5608" s="511" t="s">
        <v>70587</v>
      </c>
      <c r="C5608" s="511" t="s">
        <v>13</v>
      </c>
      <c r="D5608" s="78" t="s">
        <v>70588</v>
      </c>
    </row>
    <row r="5609" spans="1:4" ht="13.5">
      <c r="A5609" s="511" t="s">
        <v>70589</v>
      </c>
      <c r="B5609" s="511" t="s">
        <v>70590</v>
      </c>
      <c r="C5609" s="511" t="s">
        <v>13</v>
      </c>
      <c r="D5609" s="78" t="s">
        <v>70591</v>
      </c>
    </row>
    <row r="5610" spans="1:4" ht="13.5">
      <c r="A5610" s="511" t="s">
        <v>70592</v>
      </c>
      <c r="B5610" s="511" t="s">
        <v>70593</v>
      </c>
      <c r="C5610" s="511" t="s">
        <v>13</v>
      </c>
      <c r="D5610" s="78" t="s">
        <v>56744</v>
      </c>
    </row>
    <row r="5611" spans="1:4" ht="13.5">
      <c r="A5611" s="511" t="s">
        <v>70594</v>
      </c>
      <c r="B5611" s="511" t="s">
        <v>70595</v>
      </c>
      <c r="C5611" s="511" t="s">
        <v>13</v>
      </c>
      <c r="D5611" s="78" t="s">
        <v>70596</v>
      </c>
    </row>
    <row r="5612" spans="1:4" ht="13.5">
      <c r="A5612" s="511" t="s">
        <v>30385</v>
      </c>
      <c r="B5612" s="511" t="s">
        <v>25418</v>
      </c>
      <c r="C5612" s="511" t="s">
        <v>13</v>
      </c>
      <c r="D5612" s="78" t="s">
        <v>70597</v>
      </c>
    </row>
    <row r="5613" spans="1:4" ht="13.5">
      <c r="A5613" s="511" t="s">
        <v>30386</v>
      </c>
      <c r="B5613" s="511" t="s">
        <v>25419</v>
      </c>
      <c r="C5613" s="511" t="s">
        <v>13</v>
      </c>
      <c r="D5613" s="78" t="s">
        <v>66220</v>
      </c>
    </row>
    <row r="5614" spans="1:4" ht="13.5">
      <c r="A5614" s="511" t="s">
        <v>30387</v>
      </c>
      <c r="B5614" s="511" t="s">
        <v>25420</v>
      </c>
      <c r="C5614" s="511" t="s">
        <v>13</v>
      </c>
      <c r="D5614" s="78" t="s">
        <v>70598</v>
      </c>
    </row>
    <row r="5615" spans="1:4" ht="13.5">
      <c r="A5615" s="511" t="s">
        <v>30388</v>
      </c>
      <c r="B5615" s="511" t="s">
        <v>25421</v>
      </c>
      <c r="C5615" s="511" t="s">
        <v>13</v>
      </c>
      <c r="D5615" s="78" t="s">
        <v>70599</v>
      </c>
    </row>
    <row r="5616" spans="1:4" ht="13.5">
      <c r="A5616" s="511" t="s">
        <v>30389</v>
      </c>
      <c r="B5616" s="511" t="s">
        <v>25422</v>
      </c>
      <c r="C5616" s="511" t="s">
        <v>13</v>
      </c>
      <c r="D5616" s="78" t="s">
        <v>70600</v>
      </c>
    </row>
    <row r="5617" spans="1:4" ht="13.5">
      <c r="A5617" s="511" t="s">
        <v>30390</v>
      </c>
      <c r="B5617" s="511" t="s">
        <v>25423</v>
      </c>
      <c r="C5617" s="511" t="s">
        <v>13</v>
      </c>
      <c r="D5617" s="78" t="s">
        <v>55422</v>
      </c>
    </row>
    <row r="5618" spans="1:4" ht="13.5">
      <c r="A5618" s="511" t="s">
        <v>30391</v>
      </c>
      <c r="B5618" s="511" t="s">
        <v>25424</v>
      </c>
      <c r="C5618" s="511" t="s">
        <v>13</v>
      </c>
      <c r="D5618" s="78" t="s">
        <v>62525</v>
      </c>
    </row>
    <row r="5619" spans="1:4" ht="13.5">
      <c r="A5619" s="511" t="s">
        <v>30392</v>
      </c>
      <c r="B5619" s="511" t="s">
        <v>25425</v>
      </c>
      <c r="C5619" s="511" t="s">
        <v>13</v>
      </c>
      <c r="D5619" s="78" t="s">
        <v>70601</v>
      </c>
    </row>
    <row r="5620" spans="1:4" ht="13.5">
      <c r="A5620" s="511" t="s">
        <v>30393</v>
      </c>
      <c r="B5620" s="511" t="s">
        <v>25426</v>
      </c>
      <c r="C5620" s="511" t="s">
        <v>13</v>
      </c>
      <c r="D5620" s="78" t="s">
        <v>70602</v>
      </c>
    </row>
    <row r="5621" spans="1:4" ht="13.5">
      <c r="A5621" s="511" t="s">
        <v>30394</v>
      </c>
      <c r="B5621" s="511" t="s">
        <v>25427</v>
      </c>
      <c r="C5621" s="511" t="s">
        <v>13</v>
      </c>
      <c r="D5621" s="78" t="s">
        <v>60549</v>
      </c>
    </row>
    <row r="5622" spans="1:4" ht="13.5">
      <c r="A5622" s="511" t="s">
        <v>30395</v>
      </c>
      <c r="B5622" s="511" t="s">
        <v>25428</v>
      </c>
      <c r="C5622" s="511" t="s">
        <v>13</v>
      </c>
      <c r="D5622" s="78" t="s">
        <v>70603</v>
      </c>
    </row>
    <row r="5623" spans="1:4" ht="13.5">
      <c r="A5623" s="511" t="s">
        <v>30396</v>
      </c>
      <c r="B5623" s="511" t="s">
        <v>25429</v>
      </c>
      <c r="C5623" s="511" t="s">
        <v>13</v>
      </c>
      <c r="D5623" s="78" t="s">
        <v>65699</v>
      </c>
    </row>
    <row r="5624" spans="1:4" ht="13.5">
      <c r="A5624" s="511" t="s">
        <v>30397</v>
      </c>
      <c r="B5624" s="511" t="s">
        <v>25430</v>
      </c>
      <c r="C5624" s="511" t="s">
        <v>13</v>
      </c>
      <c r="D5624" s="78" t="s">
        <v>69287</v>
      </c>
    </row>
    <row r="5625" spans="1:4" ht="13.5">
      <c r="A5625" s="511" t="s">
        <v>30398</v>
      </c>
      <c r="B5625" s="511" t="s">
        <v>25431</v>
      </c>
      <c r="C5625" s="511" t="s">
        <v>13</v>
      </c>
      <c r="D5625" s="78" t="s">
        <v>70604</v>
      </c>
    </row>
    <row r="5626" spans="1:4" ht="13.5">
      <c r="A5626" s="511" t="s">
        <v>30399</v>
      </c>
      <c r="B5626" s="511" t="s">
        <v>25432</v>
      </c>
      <c r="C5626" s="511" t="s">
        <v>13</v>
      </c>
      <c r="D5626" s="78" t="s">
        <v>70605</v>
      </c>
    </row>
    <row r="5627" spans="1:4" ht="13.5">
      <c r="A5627" s="511" t="s">
        <v>30400</v>
      </c>
      <c r="B5627" s="511" t="s">
        <v>25433</v>
      </c>
      <c r="C5627" s="511" t="s">
        <v>13</v>
      </c>
      <c r="D5627" s="78" t="s">
        <v>70606</v>
      </c>
    </row>
    <row r="5628" spans="1:4" ht="13.5">
      <c r="A5628" s="511" t="s">
        <v>30401</v>
      </c>
      <c r="B5628" s="511" t="s">
        <v>25434</v>
      </c>
      <c r="C5628" s="511" t="s">
        <v>13</v>
      </c>
      <c r="D5628" s="78" t="s">
        <v>70607</v>
      </c>
    </row>
    <row r="5629" spans="1:4" ht="13.5">
      <c r="A5629" s="511" t="s">
        <v>30402</v>
      </c>
      <c r="B5629" s="511" t="s">
        <v>25435</v>
      </c>
      <c r="C5629" s="511" t="s">
        <v>13</v>
      </c>
      <c r="D5629" s="78" t="s">
        <v>70608</v>
      </c>
    </row>
    <row r="5630" spans="1:4" ht="13.5">
      <c r="A5630" s="511" t="s">
        <v>30403</v>
      </c>
      <c r="B5630" s="511" t="s">
        <v>25436</v>
      </c>
      <c r="C5630" s="511" t="s">
        <v>13</v>
      </c>
      <c r="D5630" s="78" t="s">
        <v>70609</v>
      </c>
    </row>
    <row r="5631" spans="1:4" ht="13.5">
      <c r="A5631" s="511" t="s">
        <v>30404</v>
      </c>
      <c r="B5631" s="511" t="s">
        <v>25437</v>
      </c>
      <c r="C5631" s="511" t="s">
        <v>13</v>
      </c>
      <c r="D5631" s="78" t="s">
        <v>70610</v>
      </c>
    </row>
    <row r="5632" spans="1:4" ht="13.5">
      <c r="A5632" s="511" t="s">
        <v>30405</v>
      </c>
      <c r="B5632" s="511" t="s">
        <v>25438</v>
      </c>
      <c r="C5632" s="511" t="s">
        <v>13</v>
      </c>
      <c r="D5632" s="78" t="s">
        <v>56913</v>
      </c>
    </row>
    <row r="5633" spans="1:4" ht="13.5">
      <c r="A5633" s="511" t="s">
        <v>30406</v>
      </c>
      <c r="B5633" s="511" t="s">
        <v>25439</v>
      </c>
      <c r="C5633" s="511" t="s">
        <v>13</v>
      </c>
      <c r="D5633" s="78" t="s">
        <v>70611</v>
      </c>
    </row>
    <row r="5634" spans="1:4" ht="13.5">
      <c r="A5634" s="511" t="s">
        <v>30407</v>
      </c>
      <c r="B5634" s="511" t="s">
        <v>25440</v>
      </c>
      <c r="C5634" s="511" t="s">
        <v>13</v>
      </c>
      <c r="D5634" s="78" t="s">
        <v>70612</v>
      </c>
    </row>
    <row r="5635" spans="1:4" ht="13.5">
      <c r="A5635" s="511" t="s">
        <v>30408</v>
      </c>
      <c r="B5635" s="511" t="s">
        <v>25441</v>
      </c>
      <c r="C5635" s="511" t="s">
        <v>13</v>
      </c>
      <c r="D5635" s="78" t="s">
        <v>70613</v>
      </c>
    </row>
    <row r="5636" spans="1:4" ht="13.5">
      <c r="A5636" s="511" t="s">
        <v>30409</v>
      </c>
      <c r="B5636" s="511" t="s">
        <v>25442</v>
      </c>
      <c r="C5636" s="511" t="s">
        <v>13</v>
      </c>
      <c r="D5636" s="78" t="s">
        <v>70614</v>
      </c>
    </row>
    <row r="5637" spans="1:4" ht="13.5">
      <c r="A5637" s="511" t="s">
        <v>30410</v>
      </c>
      <c r="B5637" s="511" t="s">
        <v>25443</v>
      </c>
      <c r="C5637" s="511" t="s">
        <v>13</v>
      </c>
      <c r="D5637" s="78" t="s">
        <v>70615</v>
      </c>
    </row>
    <row r="5638" spans="1:4" ht="13.5">
      <c r="A5638" s="511" t="s">
        <v>30411</v>
      </c>
      <c r="B5638" s="511" t="s">
        <v>25444</v>
      </c>
      <c r="C5638" s="511" t="s">
        <v>13</v>
      </c>
      <c r="D5638" s="78" t="s">
        <v>56647</v>
      </c>
    </row>
    <row r="5639" spans="1:4" ht="13.5">
      <c r="A5639" s="511" t="s">
        <v>30412</v>
      </c>
      <c r="B5639" s="511" t="s">
        <v>25445</v>
      </c>
      <c r="C5639" s="511" t="s">
        <v>13</v>
      </c>
      <c r="D5639" s="78" t="s">
        <v>70616</v>
      </c>
    </row>
    <row r="5640" spans="1:4" ht="13.5">
      <c r="A5640" s="511" t="s">
        <v>30413</v>
      </c>
      <c r="B5640" s="511" t="s">
        <v>25446</v>
      </c>
      <c r="C5640" s="511" t="s">
        <v>13</v>
      </c>
      <c r="D5640" s="78" t="s">
        <v>55462</v>
      </c>
    </row>
    <row r="5641" spans="1:4" ht="13.5">
      <c r="A5641" s="511" t="s">
        <v>30414</v>
      </c>
      <c r="B5641" s="511" t="s">
        <v>25447</v>
      </c>
      <c r="C5641" s="511" t="s">
        <v>13</v>
      </c>
      <c r="D5641" s="78" t="s">
        <v>65900</v>
      </c>
    </row>
    <row r="5642" spans="1:4" ht="13.5">
      <c r="A5642" s="511" t="s">
        <v>30415</v>
      </c>
      <c r="B5642" s="511" t="s">
        <v>25448</v>
      </c>
      <c r="C5642" s="511" t="s">
        <v>13</v>
      </c>
      <c r="D5642" s="78" t="s">
        <v>70617</v>
      </c>
    </row>
    <row r="5643" spans="1:4" ht="13.5">
      <c r="A5643" s="511" t="s">
        <v>30416</v>
      </c>
      <c r="B5643" s="511" t="s">
        <v>25449</v>
      </c>
      <c r="C5643" s="511" t="s">
        <v>13</v>
      </c>
      <c r="D5643" s="78" t="s">
        <v>70618</v>
      </c>
    </row>
    <row r="5644" spans="1:4" ht="13.5">
      <c r="A5644" s="511" t="s">
        <v>30417</v>
      </c>
      <c r="B5644" s="511" t="s">
        <v>25450</v>
      </c>
      <c r="C5644" s="511" t="s">
        <v>13</v>
      </c>
      <c r="D5644" s="78" t="s">
        <v>70619</v>
      </c>
    </row>
    <row r="5645" spans="1:4" ht="13.5">
      <c r="A5645" s="511" t="s">
        <v>30418</v>
      </c>
      <c r="B5645" s="511" t="s">
        <v>25451</v>
      </c>
      <c r="C5645" s="511" t="s">
        <v>13</v>
      </c>
      <c r="D5645" s="78" t="s">
        <v>70620</v>
      </c>
    </row>
    <row r="5646" spans="1:4" ht="13.5">
      <c r="A5646" s="511" t="s">
        <v>54194</v>
      </c>
      <c r="B5646" s="511" t="s">
        <v>54195</v>
      </c>
      <c r="C5646" s="511" t="s">
        <v>13</v>
      </c>
      <c r="D5646" s="78" t="s">
        <v>70621</v>
      </c>
    </row>
    <row r="5647" spans="1:4" ht="13.5">
      <c r="A5647" s="511" t="s">
        <v>54196</v>
      </c>
      <c r="B5647" s="511" t="s">
        <v>54197</v>
      </c>
      <c r="C5647" s="511" t="s">
        <v>13</v>
      </c>
      <c r="D5647" s="78" t="s">
        <v>70622</v>
      </c>
    </row>
    <row r="5648" spans="1:4" ht="13.5">
      <c r="A5648" s="511" t="s">
        <v>54198</v>
      </c>
      <c r="B5648" s="511" t="s">
        <v>54199</v>
      </c>
      <c r="C5648" s="511" t="s">
        <v>13</v>
      </c>
      <c r="D5648" s="78" t="s">
        <v>70623</v>
      </c>
    </row>
    <row r="5649" spans="1:4" ht="13.5">
      <c r="A5649" s="511" t="s">
        <v>30419</v>
      </c>
      <c r="B5649" s="511" t="s">
        <v>25452</v>
      </c>
      <c r="C5649" s="511" t="s">
        <v>13</v>
      </c>
      <c r="D5649" s="78" t="s">
        <v>56876</v>
      </c>
    </row>
    <row r="5650" spans="1:4" ht="13.5">
      <c r="A5650" s="511" t="s">
        <v>30420</v>
      </c>
      <c r="B5650" s="511" t="s">
        <v>25453</v>
      </c>
      <c r="C5650" s="511" t="s">
        <v>13</v>
      </c>
      <c r="D5650" s="78" t="s">
        <v>70624</v>
      </c>
    </row>
    <row r="5651" spans="1:4" ht="13.5">
      <c r="A5651" s="511" t="s">
        <v>30421</v>
      </c>
      <c r="B5651" s="511" t="s">
        <v>25454</v>
      </c>
      <c r="C5651" s="511" t="s">
        <v>13</v>
      </c>
      <c r="D5651" s="78" t="s">
        <v>70625</v>
      </c>
    </row>
    <row r="5652" spans="1:4" ht="13.5">
      <c r="A5652" s="511" t="s">
        <v>30422</v>
      </c>
      <c r="B5652" s="511" t="s">
        <v>25455</v>
      </c>
      <c r="C5652" s="511" t="s">
        <v>13</v>
      </c>
      <c r="D5652" s="78" t="s">
        <v>70626</v>
      </c>
    </row>
    <row r="5653" spans="1:4" ht="13.5">
      <c r="A5653" s="511" t="s">
        <v>30423</v>
      </c>
      <c r="B5653" s="511" t="s">
        <v>25456</v>
      </c>
      <c r="C5653" s="511" t="s">
        <v>13</v>
      </c>
      <c r="D5653" s="78" t="s">
        <v>70627</v>
      </c>
    </row>
    <row r="5654" spans="1:4" ht="13.5">
      <c r="A5654" s="511" t="s">
        <v>30424</v>
      </c>
      <c r="B5654" s="511" t="s">
        <v>25457</v>
      </c>
      <c r="C5654" s="511" t="s">
        <v>13</v>
      </c>
      <c r="D5654" s="78" t="s">
        <v>70628</v>
      </c>
    </row>
    <row r="5655" spans="1:4" ht="13.5">
      <c r="A5655" s="511" t="s">
        <v>30425</v>
      </c>
      <c r="B5655" s="511" t="s">
        <v>25458</v>
      </c>
      <c r="C5655" s="511" t="s">
        <v>13</v>
      </c>
      <c r="D5655" s="78" t="s">
        <v>56280</v>
      </c>
    </row>
    <row r="5656" spans="1:4" ht="13.5">
      <c r="A5656" s="511" t="s">
        <v>30426</v>
      </c>
      <c r="B5656" s="511" t="s">
        <v>25459</v>
      </c>
      <c r="C5656" s="511" t="s">
        <v>13</v>
      </c>
      <c r="D5656" s="78" t="s">
        <v>70629</v>
      </c>
    </row>
    <row r="5657" spans="1:4" ht="13.5">
      <c r="A5657" s="511" t="s">
        <v>30427</v>
      </c>
      <c r="B5657" s="511" t="s">
        <v>25460</v>
      </c>
      <c r="C5657" s="511" t="s">
        <v>13</v>
      </c>
      <c r="D5657" s="78" t="s">
        <v>70630</v>
      </c>
    </row>
    <row r="5658" spans="1:4" ht="13.5">
      <c r="A5658" s="511" t="s">
        <v>30428</v>
      </c>
      <c r="B5658" s="511" t="s">
        <v>25461</v>
      </c>
      <c r="C5658" s="511" t="s">
        <v>13</v>
      </c>
      <c r="D5658" s="78" t="s">
        <v>70631</v>
      </c>
    </row>
    <row r="5659" spans="1:4" ht="13.5">
      <c r="A5659" s="511" t="s">
        <v>30429</v>
      </c>
      <c r="B5659" s="511" t="s">
        <v>25462</v>
      </c>
      <c r="C5659" s="511" t="s">
        <v>13</v>
      </c>
      <c r="D5659" s="78" t="s">
        <v>70632</v>
      </c>
    </row>
    <row r="5660" spans="1:4" ht="13.5">
      <c r="A5660" s="511" t="s">
        <v>30430</v>
      </c>
      <c r="B5660" s="511" t="s">
        <v>25463</v>
      </c>
      <c r="C5660" s="511" t="s">
        <v>13</v>
      </c>
      <c r="D5660" s="78" t="s">
        <v>70633</v>
      </c>
    </row>
    <row r="5661" spans="1:4" ht="13.5">
      <c r="A5661" s="511" t="s">
        <v>30431</v>
      </c>
      <c r="B5661" s="511" t="s">
        <v>25464</v>
      </c>
      <c r="C5661" s="511" t="s">
        <v>13</v>
      </c>
      <c r="D5661" s="78" t="s">
        <v>56656</v>
      </c>
    </row>
    <row r="5662" spans="1:4" ht="13.5">
      <c r="A5662" s="511" t="s">
        <v>30432</v>
      </c>
      <c r="B5662" s="511" t="s">
        <v>25465</v>
      </c>
      <c r="C5662" s="511" t="s">
        <v>13</v>
      </c>
      <c r="D5662" s="78" t="s">
        <v>56710</v>
      </c>
    </row>
    <row r="5663" spans="1:4" ht="13.5">
      <c r="A5663" s="511" t="s">
        <v>30433</v>
      </c>
      <c r="B5663" s="511" t="s">
        <v>25466</v>
      </c>
      <c r="C5663" s="511" t="s">
        <v>36</v>
      </c>
      <c r="D5663" s="78" t="s">
        <v>55748</v>
      </c>
    </row>
    <row r="5664" spans="1:4" ht="13.5">
      <c r="A5664" s="511" t="s">
        <v>30434</v>
      </c>
      <c r="B5664" s="511" t="s">
        <v>25467</v>
      </c>
      <c r="C5664" s="511" t="s">
        <v>36</v>
      </c>
      <c r="D5664" s="78" t="s">
        <v>63662</v>
      </c>
    </row>
    <row r="5665" spans="1:4" ht="13.5">
      <c r="A5665" s="511" t="s">
        <v>55463</v>
      </c>
      <c r="B5665" s="511" t="s">
        <v>55464</v>
      </c>
      <c r="C5665" s="511" t="s">
        <v>13</v>
      </c>
      <c r="D5665" s="78" t="s">
        <v>70634</v>
      </c>
    </row>
    <row r="5666" spans="1:4" ht="13.5">
      <c r="A5666" s="511" t="s">
        <v>55465</v>
      </c>
      <c r="B5666" s="511" t="s">
        <v>55466</v>
      </c>
      <c r="C5666" s="511" t="s">
        <v>13</v>
      </c>
      <c r="D5666" s="78" t="s">
        <v>70635</v>
      </c>
    </row>
    <row r="5667" spans="1:4" ht="13.5">
      <c r="A5667" s="511" t="s">
        <v>55467</v>
      </c>
      <c r="B5667" s="511" t="s">
        <v>55468</v>
      </c>
      <c r="C5667" s="511" t="s">
        <v>13</v>
      </c>
      <c r="D5667" s="78" t="s">
        <v>70636</v>
      </c>
    </row>
    <row r="5668" spans="1:4" ht="13.5">
      <c r="A5668" s="511" t="s">
        <v>55469</v>
      </c>
      <c r="B5668" s="511" t="s">
        <v>55470</v>
      </c>
      <c r="C5668" s="511" t="s">
        <v>13</v>
      </c>
      <c r="D5668" s="78" t="s">
        <v>70637</v>
      </c>
    </row>
    <row r="5669" spans="1:4" ht="13.5">
      <c r="A5669" s="511" t="s">
        <v>55471</v>
      </c>
      <c r="B5669" s="511" t="s">
        <v>55472</v>
      </c>
      <c r="C5669" s="511" t="s">
        <v>13</v>
      </c>
      <c r="D5669" s="78" t="s">
        <v>70638</v>
      </c>
    </row>
    <row r="5670" spans="1:4" ht="13.5">
      <c r="A5670" s="511" t="s">
        <v>55473</v>
      </c>
      <c r="B5670" s="511" t="s">
        <v>55474</v>
      </c>
      <c r="C5670" s="511" t="s">
        <v>13</v>
      </c>
      <c r="D5670" s="78" t="s">
        <v>70639</v>
      </c>
    </row>
    <row r="5671" spans="1:4" ht="13.5">
      <c r="A5671" s="511" t="s">
        <v>55475</v>
      </c>
      <c r="B5671" s="511" t="s">
        <v>55476</v>
      </c>
      <c r="C5671" s="511" t="s">
        <v>13</v>
      </c>
      <c r="D5671" s="78" t="s">
        <v>70640</v>
      </c>
    </row>
    <row r="5672" spans="1:4" ht="13.5">
      <c r="A5672" s="511" t="s">
        <v>54200</v>
      </c>
      <c r="B5672" s="511" t="s">
        <v>54201</v>
      </c>
      <c r="C5672" s="511" t="s">
        <v>13</v>
      </c>
      <c r="D5672" s="78" t="s">
        <v>56693</v>
      </c>
    </row>
    <row r="5673" spans="1:4" ht="13.5">
      <c r="A5673" s="511" t="s">
        <v>54202</v>
      </c>
      <c r="B5673" s="511" t="s">
        <v>54203</v>
      </c>
      <c r="C5673" s="511" t="s">
        <v>13</v>
      </c>
      <c r="D5673" s="78" t="s">
        <v>70641</v>
      </c>
    </row>
    <row r="5674" spans="1:4" ht="13.5">
      <c r="A5674" s="511" t="s">
        <v>54204</v>
      </c>
      <c r="B5674" s="511" t="s">
        <v>54205</v>
      </c>
      <c r="C5674" s="511" t="s">
        <v>13</v>
      </c>
      <c r="D5674" s="78" t="s">
        <v>70642</v>
      </c>
    </row>
    <row r="5675" spans="1:4" ht="13.5">
      <c r="A5675" s="511" t="s">
        <v>54206</v>
      </c>
      <c r="B5675" s="511" t="s">
        <v>54207</v>
      </c>
      <c r="C5675" s="511" t="s">
        <v>22</v>
      </c>
      <c r="D5675" s="78" t="s">
        <v>70643</v>
      </c>
    </row>
    <row r="5676" spans="1:4" ht="13.5">
      <c r="A5676" s="511" t="s">
        <v>54208</v>
      </c>
      <c r="B5676" s="511" t="s">
        <v>54209</v>
      </c>
      <c r="C5676" s="511" t="s">
        <v>22</v>
      </c>
      <c r="D5676" s="78" t="s">
        <v>70644</v>
      </c>
    </row>
    <row r="5677" spans="1:4" ht="13.5">
      <c r="A5677" s="511" t="s">
        <v>54210</v>
      </c>
      <c r="B5677" s="511" t="s">
        <v>70645</v>
      </c>
      <c r="C5677" s="511" t="s">
        <v>22</v>
      </c>
      <c r="D5677" s="78" t="s">
        <v>70646</v>
      </c>
    </row>
    <row r="5678" spans="1:4" ht="13.5">
      <c r="A5678" s="511" t="s">
        <v>54211</v>
      </c>
      <c r="B5678" s="511" t="s">
        <v>70647</v>
      </c>
      <c r="C5678" s="511" t="s">
        <v>22</v>
      </c>
      <c r="D5678" s="78" t="s">
        <v>70648</v>
      </c>
    </row>
    <row r="5679" spans="1:4" ht="13.5">
      <c r="A5679" s="511" t="s">
        <v>54212</v>
      </c>
      <c r="B5679" s="511" t="s">
        <v>70649</v>
      </c>
      <c r="C5679" s="511" t="s">
        <v>13</v>
      </c>
      <c r="D5679" s="78" t="s">
        <v>64471</v>
      </c>
    </row>
    <row r="5680" spans="1:4" ht="13.5">
      <c r="A5680" s="511" t="s">
        <v>54213</v>
      </c>
      <c r="B5680" s="511" t="s">
        <v>70650</v>
      </c>
      <c r="C5680" s="511" t="s">
        <v>13</v>
      </c>
      <c r="D5680" s="78" t="s">
        <v>70651</v>
      </c>
    </row>
    <row r="5681" spans="1:4" ht="13.5">
      <c r="A5681" s="511" t="s">
        <v>54214</v>
      </c>
      <c r="B5681" s="511" t="s">
        <v>70652</v>
      </c>
      <c r="C5681" s="511" t="s">
        <v>13</v>
      </c>
      <c r="D5681" s="78" t="s">
        <v>69610</v>
      </c>
    </row>
    <row r="5682" spans="1:4" ht="13.5">
      <c r="A5682" s="511" t="s">
        <v>54215</v>
      </c>
      <c r="B5682" s="511" t="s">
        <v>70653</v>
      </c>
      <c r="C5682" s="511" t="s">
        <v>13</v>
      </c>
      <c r="D5682" s="78" t="s">
        <v>70654</v>
      </c>
    </row>
    <row r="5683" spans="1:4" ht="13.5">
      <c r="A5683" s="511" t="s">
        <v>54216</v>
      </c>
      <c r="B5683" s="511" t="s">
        <v>70655</v>
      </c>
      <c r="C5683" s="511" t="s">
        <v>13</v>
      </c>
      <c r="D5683" s="78" t="s">
        <v>70656</v>
      </c>
    </row>
    <row r="5684" spans="1:4" ht="13.5">
      <c r="A5684" s="511" t="s">
        <v>54217</v>
      </c>
      <c r="B5684" s="511" t="s">
        <v>70657</v>
      </c>
      <c r="C5684" s="511" t="s">
        <v>13</v>
      </c>
      <c r="D5684" s="78" t="s">
        <v>66910</v>
      </c>
    </row>
    <row r="5685" spans="1:4" ht="13.5">
      <c r="A5685" s="511" t="s">
        <v>54218</v>
      </c>
      <c r="B5685" s="511" t="s">
        <v>70658</v>
      </c>
      <c r="C5685" s="511" t="s">
        <v>13</v>
      </c>
      <c r="D5685" s="78" t="s">
        <v>70659</v>
      </c>
    </row>
    <row r="5686" spans="1:4" ht="13.5">
      <c r="A5686" s="511" t="s">
        <v>54219</v>
      </c>
      <c r="B5686" s="511" t="s">
        <v>70660</v>
      </c>
      <c r="C5686" s="511" t="s">
        <v>22</v>
      </c>
      <c r="D5686" s="78" t="s">
        <v>70661</v>
      </c>
    </row>
    <row r="5687" spans="1:4" ht="13.5">
      <c r="A5687" s="511" t="s">
        <v>54220</v>
      </c>
      <c r="B5687" s="511" t="s">
        <v>70662</v>
      </c>
      <c r="C5687" s="511" t="s">
        <v>22</v>
      </c>
      <c r="D5687" s="78" t="s">
        <v>70663</v>
      </c>
    </row>
    <row r="5688" spans="1:4" ht="13.5">
      <c r="A5688" s="511" t="s">
        <v>54221</v>
      </c>
      <c r="B5688" s="511" t="s">
        <v>70664</v>
      </c>
      <c r="C5688" s="511" t="s">
        <v>22</v>
      </c>
      <c r="D5688" s="78" t="s">
        <v>70665</v>
      </c>
    </row>
    <row r="5689" spans="1:4" ht="13.5">
      <c r="A5689" s="511" t="s">
        <v>54222</v>
      </c>
      <c r="B5689" s="511" t="s">
        <v>70666</v>
      </c>
      <c r="C5689" s="511" t="s">
        <v>22</v>
      </c>
      <c r="D5689" s="78" t="s">
        <v>70667</v>
      </c>
    </row>
    <row r="5690" spans="1:4" ht="13.5">
      <c r="A5690" s="511" t="s">
        <v>54223</v>
      </c>
      <c r="B5690" s="511" t="s">
        <v>70668</v>
      </c>
      <c r="C5690" s="511" t="s">
        <v>22</v>
      </c>
      <c r="D5690" s="78" t="s">
        <v>70669</v>
      </c>
    </row>
    <row r="5691" spans="1:4" ht="13.5">
      <c r="A5691" s="511" t="s">
        <v>54224</v>
      </c>
      <c r="B5691" s="511" t="s">
        <v>70670</v>
      </c>
      <c r="C5691" s="511" t="s">
        <v>22</v>
      </c>
      <c r="D5691" s="78" t="s">
        <v>70671</v>
      </c>
    </row>
    <row r="5692" spans="1:4" ht="13.5">
      <c r="A5692" s="511" t="s">
        <v>54225</v>
      </c>
      <c r="B5692" s="511" t="s">
        <v>70672</v>
      </c>
      <c r="C5692" s="511" t="s">
        <v>22</v>
      </c>
      <c r="D5692" s="78" t="s">
        <v>70673</v>
      </c>
    </row>
    <row r="5693" spans="1:4" ht="13.5">
      <c r="A5693" s="511" t="s">
        <v>54226</v>
      </c>
      <c r="B5693" s="511" t="s">
        <v>70674</v>
      </c>
      <c r="C5693" s="511" t="s">
        <v>22</v>
      </c>
      <c r="D5693" s="78" t="s">
        <v>70675</v>
      </c>
    </row>
    <row r="5694" spans="1:4" ht="13.5">
      <c r="A5694" s="511" t="s">
        <v>54227</v>
      </c>
      <c r="B5694" s="511" t="s">
        <v>70676</v>
      </c>
      <c r="C5694" s="511" t="s">
        <v>22</v>
      </c>
      <c r="D5694" s="78" t="s">
        <v>70677</v>
      </c>
    </row>
    <row r="5695" spans="1:4" ht="13.5">
      <c r="A5695" s="511" t="s">
        <v>54228</v>
      </c>
      <c r="B5695" s="511" t="s">
        <v>70678</v>
      </c>
      <c r="C5695" s="511" t="s">
        <v>22</v>
      </c>
      <c r="D5695" s="78" t="s">
        <v>70679</v>
      </c>
    </row>
    <row r="5696" spans="1:4" ht="13.5">
      <c r="A5696" s="511" t="s">
        <v>54229</v>
      </c>
      <c r="B5696" s="511" t="s">
        <v>70680</v>
      </c>
      <c r="C5696" s="511" t="s">
        <v>22</v>
      </c>
      <c r="D5696" s="78" t="s">
        <v>70681</v>
      </c>
    </row>
    <row r="5697" spans="1:4" ht="13.5">
      <c r="A5697" s="511" t="s">
        <v>54230</v>
      </c>
      <c r="B5697" s="511" t="s">
        <v>70682</v>
      </c>
      <c r="C5697" s="511" t="s">
        <v>22</v>
      </c>
      <c r="D5697" s="78" t="s">
        <v>70683</v>
      </c>
    </row>
    <row r="5698" spans="1:4" ht="13.5">
      <c r="A5698" s="511" t="s">
        <v>54231</v>
      </c>
      <c r="B5698" s="511" t="s">
        <v>70684</v>
      </c>
      <c r="C5698" s="511" t="s">
        <v>22</v>
      </c>
      <c r="D5698" s="78" t="s">
        <v>70685</v>
      </c>
    </row>
    <row r="5699" spans="1:4" ht="13.5">
      <c r="A5699" s="511" t="s">
        <v>54232</v>
      </c>
      <c r="B5699" s="511" t="s">
        <v>70686</v>
      </c>
      <c r="C5699" s="511" t="s">
        <v>22</v>
      </c>
      <c r="D5699" s="78" t="s">
        <v>70687</v>
      </c>
    </row>
    <row r="5700" spans="1:4" ht="13.5">
      <c r="A5700" s="511" t="s">
        <v>54233</v>
      </c>
      <c r="B5700" s="511" t="s">
        <v>70688</v>
      </c>
      <c r="C5700" s="511" t="s">
        <v>22</v>
      </c>
      <c r="D5700" s="78" t="s">
        <v>70689</v>
      </c>
    </row>
    <row r="5701" spans="1:4" ht="13.5">
      <c r="A5701" s="511" t="s">
        <v>54234</v>
      </c>
      <c r="B5701" s="511" t="s">
        <v>70690</v>
      </c>
      <c r="C5701" s="511" t="s">
        <v>22</v>
      </c>
      <c r="D5701" s="78" t="s">
        <v>70691</v>
      </c>
    </row>
    <row r="5702" spans="1:4" ht="13.5">
      <c r="A5702" s="511" t="s">
        <v>54235</v>
      </c>
      <c r="B5702" s="511" t="s">
        <v>70692</v>
      </c>
      <c r="C5702" s="511" t="s">
        <v>22</v>
      </c>
      <c r="D5702" s="78" t="s">
        <v>70693</v>
      </c>
    </row>
    <row r="5703" spans="1:4" ht="13.5">
      <c r="A5703" s="511" t="s">
        <v>54236</v>
      </c>
      <c r="B5703" s="511" t="s">
        <v>70694</v>
      </c>
      <c r="C5703" s="511" t="s">
        <v>22</v>
      </c>
      <c r="D5703" s="78" t="s">
        <v>70695</v>
      </c>
    </row>
    <row r="5704" spans="1:4" ht="13.5">
      <c r="A5704" s="511" t="s">
        <v>54237</v>
      </c>
      <c r="B5704" s="511" t="s">
        <v>70696</v>
      </c>
      <c r="C5704" s="511" t="s">
        <v>22</v>
      </c>
      <c r="D5704" s="78" t="s">
        <v>70697</v>
      </c>
    </row>
    <row r="5705" spans="1:4" ht="13.5">
      <c r="A5705" s="511" t="s">
        <v>54238</v>
      </c>
      <c r="B5705" s="511" t="s">
        <v>70698</v>
      </c>
      <c r="C5705" s="511" t="s">
        <v>22</v>
      </c>
      <c r="D5705" s="78" t="s">
        <v>56917</v>
      </c>
    </row>
    <row r="5706" spans="1:4" ht="13.5">
      <c r="A5706" s="511" t="s">
        <v>54239</v>
      </c>
      <c r="B5706" s="511" t="s">
        <v>70699</v>
      </c>
      <c r="C5706" s="511" t="s">
        <v>22</v>
      </c>
      <c r="D5706" s="78" t="s">
        <v>70700</v>
      </c>
    </row>
    <row r="5707" spans="1:4" ht="13.5">
      <c r="A5707" s="511" t="s">
        <v>54240</v>
      </c>
      <c r="B5707" s="511" t="s">
        <v>70701</v>
      </c>
      <c r="C5707" s="511" t="s">
        <v>22</v>
      </c>
      <c r="D5707" s="78" t="s">
        <v>70702</v>
      </c>
    </row>
    <row r="5708" spans="1:4" ht="13.5">
      <c r="A5708" s="511" t="s">
        <v>54241</v>
      </c>
      <c r="B5708" s="511" t="s">
        <v>70703</v>
      </c>
      <c r="C5708" s="511" t="s">
        <v>22</v>
      </c>
      <c r="D5708" s="78" t="s">
        <v>70704</v>
      </c>
    </row>
    <row r="5709" spans="1:4" ht="13.5">
      <c r="A5709" s="511" t="s">
        <v>54242</v>
      </c>
      <c r="B5709" s="511" t="s">
        <v>70705</v>
      </c>
      <c r="C5709" s="511" t="s">
        <v>22</v>
      </c>
      <c r="D5709" s="78" t="s">
        <v>70706</v>
      </c>
    </row>
    <row r="5710" spans="1:4" ht="13.5">
      <c r="A5710" s="511" t="s">
        <v>54243</v>
      </c>
      <c r="B5710" s="511" t="s">
        <v>70707</v>
      </c>
      <c r="C5710" s="511" t="s">
        <v>22</v>
      </c>
      <c r="D5710" s="78" t="s">
        <v>70708</v>
      </c>
    </row>
    <row r="5711" spans="1:4" ht="13.5">
      <c r="A5711" s="511" t="s">
        <v>54244</v>
      </c>
      <c r="B5711" s="511" t="s">
        <v>70709</v>
      </c>
      <c r="C5711" s="511" t="s">
        <v>22</v>
      </c>
      <c r="D5711" s="78" t="s">
        <v>70710</v>
      </c>
    </row>
    <row r="5712" spans="1:4" ht="13.5">
      <c r="A5712" s="511" t="s">
        <v>54245</v>
      </c>
      <c r="B5712" s="511" t="s">
        <v>70711</v>
      </c>
      <c r="C5712" s="511" t="s">
        <v>22</v>
      </c>
      <c r="D5712" s="78" t="s">
        <v>70712</v>
      </c>
    </row>
    <row r="5713" spans="1:4" ht="13.5">
      <c r="A5713" s="511" t="s">
        <v>54246</v>
      </c>
      <c r="B5713" s="511" t="s">
        <v>70713</v>
      </c>
      <c r="C5713" s="511" t="s">
        <v>22</v>
      </c>
      <c r="D5713" s="78" t="s">
        <v>70714</v>
      </c>
    </row>
    <row r="5714" spans="1:4" ht="13.5">
      <c r="A5714" s="511" t="s">
        <v>54247</v>
      </c>
      <c r="B5714" s="511" t="s">
        <v>70715</v>
      </c>
      <c r="C5714" s="511" t="s">
        <v>13</v>
      </c>
      <c r="D5714" s="78" t="s">
        <v>56626</v>
      </c>
    </row>
    <row r="5715" spans="1:4" ht="13.5">
      <c r="A5715" s="511" t="s">
        <v>54248</v>
      </c>
      <c r="B5715" s="511" t="s">
        <v>70716</v>
      </c>
      <c r="C5715" s="511" t="s">
        <v>13</v>
      </c>
      <c r="D5715" s="78" t="s">
        <v>70717</v>
      </c>
    </row>
    <row r="5716" spans="1:4" ht="13.5">
      <c r="A5716" s="511" t="s">
        <v>54249</v>
      </c>
      <c r="B5716" s="511" t="s">
        <v>70718</v>
      </c>
      <c r="C5716" s="511" t="s">
        <v>13</v>
      </c>
      <c r="D5716" s="78" t="s">
        <v>56740</v>
      </c>
    </row>
    <row r="5717" spans="1:4" ht="13.5">
      <c r="A5717" s="511" t="s">
        <v>54250</v>
      </c>
      <c r="B5717" s="511" t="s">
        <v>70719</v>
      </c>
      <c r="C5717" s="511" t="s">
        <v>13</v>
      </c>
      <c r="D5717" s="78" t="s">
        <v>56558</v>
      </c>
    </row>
    <row r="5718" spans="1:4" ht="13.5">
      <c r="A5718" s="511" t="s">
        <v>54251</v>
      </c>
      <c r="B5718" s="511" t="s">
        <v>70720</v>
      </c>
      <c r="C5718" s="511" t="s">
        <v>13</v>
      </c>
      <c r="D5718" s="78" t="s">
        <v>70721</v>
      </c>
    </row>
    <row r="5719" spans="1:4" ht="13.5">
      <c r="A5719" s="511" t="s">
        <v>54252</v>
      </c>
      <c r="B5719" s="511" t="s">
        <v>70722</v>
      </c>
      <c r="C5719" s="511" t="s">
        <v>13</v>
      </c>
      <c r="D5719" s="78" t="s">
        <v>70723</v>
      </c>
    </row>
    <row r="5720" spans="1:4" ht="13.5">
      <c r="A5720" s="511" t="s">
        <v>54253</v>
      </c>
      <c r="B5720" s="511" t="s">
        <v>70724</v>
      </c>
      <c r="C5720" s="511" t="s">
        <v>13</v>
      </c>
      <c r="D5720" s="78" t="s">
        <v>69415</v>
      </c>
    </row>
    <row r="5721" spans="1:4" ht="13.5">
      <c r="A5721" s="511" t="s">
        <v>54254</v>
      </c>
      <c r="B5721" s="511" t="s">
        <v>70725</v>
      </c>
      <c r="C5721" s="511" t="s">
        <v>13</v>
      </c>
      <c r="D5721" s="78" t="s">
        <v>60679</v>
      </c>
    </row>
    <row r="5722" spans="1:4" ht="13.5">
      <c r="A5722" s="511" t="s">
        <v>54255</v>
      </c>
      <c r="B5722" s="511" t="s">
        <v>70726</v>
      </c>
      <c r="C5722" s="511" t="s">
        <v>13</v>
      </c>
      <c r="D5722" s="78" t="s">
        <v>56633</v>
      </c>
    </row>
    <row r="5723" spans="1:4" ht="13.5">
      <c r="A5723" s="511" t="s">
        <v>54256</v>
      </c>
      <c r="B5723" s="511" t="s">
        <v>70727</v>
      </c>
      <c r="C5723" s="511" t="s">
        <v>13</v>
      </c>
      <c r="D5723" s="78" t="s">
        <v>59105</v>
      </c>
    </row>
    <row r="5724" spans="1:4" ht="13.5">
      <c r="A5724" s="511" t="s">
        <v>54257</v>
      </c>
      <c r="B5724" s="511" t="s">
        <v>70728</v>
      </c>
      <c r="C5724" s="511" t="s">
        <v>13</v>
      </c>
      <c r="D5724" s="78" t="s">
        <v>70729</v>
      </c>
    </row>
    <row r="5725" spans="1:4" ht="13.5">
      <c r="A5725" s="511" t="s">
        <v>54258</v>
      </c>
      <c r="B5725" s="511" t="s">
        <v>70730</v>
      </c>
      <c r="C5725" s="511" t="s">
        <v>13</v>
      </c>
      <c r="D5725" s="78" t="s">
        <v>70731</v>
      </c>
    </row>
    <row r="5726" spans="1:4" ht="13.5">
      <c r="A5726" s="511" t="s">
        <v>54259</v>
      </c>
      <c r="B5726" s="511" t="s">
        <v>70732</v>
      </c>
      <c r="C5726" s="511" t="s">
        <v>13</v>
      </c>
      <c r="D5726" s="78" t="s">
        <v>56754</v>
      </c>
    </row>
    <row r="5727" spans="1:4" ht="13.5">
      <c r="A5727" s="511" t="s">
        <v>54260</v>
      </c>
      <c r="B5727" s="511" t="s">
        <v>70733</v>
      </c>
      <c r="C5727" s="511" t="s">
        <v>13</v>
      </c>
      <c r="D5727" s="78" t="s">
        <v>50810</v>
      </c>
    </row>
    <row r="5728" spans="1:4" ht="13.5">
      <c r="A5728" s="511" t="s">
        <v>54261</v>
      </c>
      <c r="B5728" s="511" t="s">
        <v>70734</v>
      </c>
      <c r="C5728" s="511" t="s">
        <v>13</v>
      </c>
      <c r="D5728" s="78" t="s">
        <v>55766</v>
      </c>
    </row>
    <row r="5729" spans="1:4" ht="13.5">
      <c r="A5729" s="511" t="s">
        <v>54262</v>
      </c>
      <c r="B5729" s="511" t="s">
        <v>70735</v>
      </c>
      <c r="C5729" s="511" t="s">
        <v>13</v>
      </c>
      <c r="D5729" s="78" t="s">
        <v>69512</v>
      </c>
    </row>
    <row r="5730" spans="1:4" ht="13.5">
      <c r="A5730" s="511" t="s">
        <v>54263</v>
      </c>
      <c r="B5730" s="511" t="s">
        <v>70736</v>
      </c>
      <c r="C5730" s="511" t="s">
        <v>13</v>
      </c>
      <c r="D5730" s="78" t="s">
        <v>54414</v>
      </c>
    </row>
    <row r="5731" spans="1:4" ht="13.5">
      <c r="A5731" s="511" t="s">
        <v>54264</v>
      </c>
      <c r="B5731" s="511" t="s">
        <v>70737</v>
      </c>
      <c r="C5731" s="511" t="s">
        <v>13</v>
      </c>
      <c r="D5731" s="78" t="s">
        <v>70738</v>
      </c>
    </row>
    <row r="5732" spans="1:4" ht="13.5">
      <c r="A5732" s="511" t="s">
        <v>54265</v>
      </c>
      <c r="B5732" s="511" t="s">
        <v>70739</v>
      </c>
      <c r="C5732" s="511" t="s">
        <v>13</v>
      </c>
      <c r="D5732" s="78" t="s">
        <v>70740</v>
      </c>
    </row>
    <row r="5733" spans="1:4" ht="13.5">
      <c r="A5733" s="511" t="s">
        <v>54266</v>
      </c>
      <c r="B5733" s="511" t="s">
        <v>70741</v>
      </c>
      <c r="C5733" s="511" t="s">
        <v>13</v>
      </c>
      <c r="D5733" s="78" t="s">
        <v>56557</v>
      </c>
    </row>
    <row r="5734" spans="1:4" ht="13.5">
      <c r="A5734" s="511" t="s">
        <v>54267</v>
      </c>
      <c r="B5734" s="511" t="s">
        <v>70742</v>
      </c>
      <c r="C5734" s="511" t="s">
        <v>13</v>
      </c>
      <c r="D5734" s="78" t="s">
        <v>56736</v>
      </c>
    </row>
    <row r="5735" spans="1:4" ht="13.5">
      <c r="A5735" s="511" t="s">
        <v>54268</v>
      </c>
      <c r="B5735" s="511" t="s">
        <v>54269</v>
      </c>
      <c r="C5735" s="511" t="s">
        <v>22</v>
      </c>
      <c r="D5735" s="78" t="s">
        <v>70743</v>
      </c>
    </row>
    <row r="5736" spans="1:4" ht="13.5">
      <c r="A5736" s="511" t="s">
        <v>54270</v>
      </c>
      <c r="B5736" s="511" t="s">
        <v>70744</v>
      </c>
      <c r="C5736" s="511" t="s">
        <v>22</v>
      </c>
      <c r="D5736" s="78" t="s">
        <v>70745</v>
      </c>
    </row>
    <row r="5737" spans="1:4" ht="13.5">
      <c r="A5737" s="511" t="s">
        <v>54271</v>
      </c>
      <c r="B5737" s="511" t="s">
        <v>54272</v>
      </c>
      <c r="C5737" s="511" t="s">
        <v>13</v>
      </c>
      <c r="D5737" s="78" t="s">
        <v>26221</v>
      </c>
    </row>
    <row r="5738" spans="1:4" ht="13.5">
      <c r="A5738" s="511" t="s">
        <v>70746</v>
      </c>
      <c r="B5738" s="511" t="s">
        <v>70747</v>
      </c>
      <c r="C5738" s="511" t="s">
        <v>13</v>
      </c>
      <c r="D5738" s="78" t="s">
        <v>70748</v>
      </c>
    </row>
    <row r="5739" spans="1:4" ht="13.5">
      <c r="A5739" s="511" t="s">
        <v>49892</v>
      </c>
      <c r="B5739" s="511" t="s">
        <v>49893</v>
      </c>
      <c r="C5739" s="511" t="s">
        <v>13</v>
      </c>
      <c r="D5739" s="78" t="s">
        <v>52997</v>
      </c>
    </row>
    <row r="5740" spans="1:4" ht="13.5">
      <c r="A5740" s="511" t="s">
        <v>49894</v>
      </c>
      <c r="B5740" s="511" t="s">
        <v>49895</v>
      </c>
      <c r="C5740" s="511" t="s">
        <v>13</v>
      </c>
      <c r="D5740" s="78" t="s">
        <v>25789</v>
      </c>
    </row>
    <row r="5741" spans="1:4" ht="13.5">
      <c r="A5741" s="511" t="s">
        <v>30435</v>
      </c>
      <c r="B5741" s="511" t="s">
        <v>49896</v>
      </c>
      <c r="C5741" s="511" t="s">
        <v>22</v>
      </c>
      <c r="D5741" s="78" t="s">
        <v>55870</v>
      </c>
    </row>
    <row r="5742" spans="1:4" ht="13.5">
      <c r="A5742" s="511" t="s">
        <v>30436</v>
      </c>
      <c r="B5742" s="511" t="s">
        <v>54273</v>
      </c>
      <c r="C5742" s="511" t="s">
        <v>22</v>
      </c>
      <c r="D5742" s="78" t="s">
        <v>70749</v>
      </c>
    </row>
    <row r="5743" spans="1:4" ht="13.5">
      <c r="A5743" s="511" t="s">
        <v>30437</v>
      </c>
      <c r="B5743" s="511" t="s">
        <v>54274</v>
      </c>
      <c r="C5743" s="511" t="s">
        <v>22</v>
      </c>
      <c r="D5743" s="78" t="s">
        <v>70750</v>
      </c>
    </row>
    <row r="5744" spans="1:4" ht="13.5">
      <c r="A5744" s="511" t="s">
        <v>30438</v>
      </c>
      <c r="B5744" s="511" t="s">
        <v>49897</v>
      </c>
      <c r="C5744" s="511" t="s">
        <v>22</v>
      </c>
      <c r="D5744" s="78" t="s">
        <v>70751</v>
      </c>
    </row>
    <row r="5745" spans="1:4" ht="13.5">
      <c r="A5745" s="511" t="s">
        <v>30439</v>
      </c>
      <c r="B5745" s="511" t="s">
        <v>49898</v>
      </c>
      <c r="C5745" s="511" t="s">
        <v>22</v>
      </c>
      <c r="D5745" s="78" t="s">
        <v>70752</v>
      </c>
    </row>
    <row r="5746" spans="1:4" ht="13.5">
      <c r="A5746" s="511" t="s">
        <v>30440</v>
      </c>
      <c r="B5746" s="511" t="s">
        <v>49899</v>
      </c>
      <c r="C5746" s="511" t="s">
        <v>22</v>
      </c>
      <c r="D5746" s="78" t="s">
        <v>66484</v>
      </c>
    </row>
    <row r="5747" spans="1:4" ht="13.5">
      <c r="A5747" s="511" t="s">
        <v>30441</v>
      </c>
      <c r="B5747" s="511" t="s">
        <v>49900</v>
      </c>
      <c r="C5747" s="511" t="s">
        <v>22</v>
      </c>
      <c r="D5747" s="78" t="s">
        <v>70753</v>
      </c>
    </row>
    <row r="5748" spans="1:4" ht="13.5">
      <c r="A5748" s="511" t="s">
        <v>30442</v>
      </c>
      <c r="B5748" s="511" t="s">
        <v>49901</v>
      </c>
      <c r="C5748" s="511" t="s">
        <v>22</v>
      </c>
      <c r="D5748" s="78" t="s">
        <v>56410</v>
      </c>
    </row>
    <row r="5749" spans="1:4" ht="13.5">
      <c r="A5749" s="511" t="s">
        <v>30443</v>
      </c>
      <c r="B5749" s="511" t="s">
        <v>54275</v>
      </c>
      <c r="C5749" s="511" t="s">
        <v>22</v>
      </c>
      <c r="D5749" s="78" t="s">
        <v>70754</v>
      </c>
    </row>
    <row r="5750" spans="1:4" ht="13.5">
      <c r="A5750" s="511" t="s">
        <v>30444</v>
      </c>
      <c r="B5750" s="511" t="s">
        <v>49902</v>
      </c>
      <c r="C5750" s="511" t="s">
        <v>22</v>
      </c>
      <c r="D5750" s="78" t="s">
        <v>70755</v>
      </c>
    </row>
    <row r="5751" spans="1:4" ht="13.5">
      <c r="A5751" s="511" t="s">
        <v>30445</v>
      </c>
      <c r="B5751" s="511" t="s">
        <v>49903</v>
      </c>
      <c r="C5751" s="511" t="s">
        <v>13</v>
      </c>
      <c r="D5751" s="78" t="s">
        <v>57675</v>
      </c>
    </row>
    <row r="5752" spans="1:4" ht="13.5">
      <c r="A5752" s="511" t="s">
        <v>49904</v>
      </c>
      <c r="B5752" s="511" t="s">
        <v>49905</v>
      </c>
      <c r="C5752" s="511" t="s">
        <v>22</v>
      </c>
      <c r="D5752" s="78" t="s">
        <v>66156</v>
      </c>
    </row>
    <row r="5753" spans="1:4" ht="13.5">
      <c r="A5753" s="511" t="s">
        <v>49906</v>
      </c>
      <c r="B5753" s="511" t="s">
        <v>49907</v>
      </c>
      <c r="C5753" s="511" t="s">
        <v>22</v>
      </c>
      <c r="D5753" s="78" t="s">
        <v>70756</v>
      </c>
    </row>
    <row r="5754" spans="1:4" ht="13.5">
      <c r="A5754" s="511" t="s">
        <v>49908</v>
      </c>
      <c r="B5754" s="511" t="s">
        <v>49909</v>
      </c>
      <c r="C5754" s="511" t="s">
        <v>22</v>
      </c>
      <c r="D5754" s="78" t="s">
        <v>70757</v>
      </c>
    </row>
    <row r="5755" spans="1:4" ht="13.5">
      <c r="A5755" s="511" t="s">
        <v>49910</v>
      </c>
      <c r="B5755" s="511" t="s">
        <v>49911</v>
      </c>
      <c r="C5755" s="511" t="s">
        <v>22</v>
      </c>
      <c r="D5755" s="78" t="s">
        <v>70758</v>
      </c>
    </row>
    <row r="5756" spans="1:4" ht="13.5">
      <c r="A5756" s="511" t="s">
        <v>49912</v>
      </c>
      <c r="B5756" s="511" t="s">
        <v>49913</v>
      </c>
      <c r="C5756" s="511" t="s">
        <v>22</v>
      </c>
      <c r="D5756" s="78" t="s">
        <v>70759</v>
      </c>
    </row>
    <row r="5757" spans="1:4" ht="13.5">
      <c r="A5757" s="511" t="s">
        <v>49914</v>
      </c>
      <c r="B5757" s="511" t="s">
        <v>49915</v>
      </c>
      <c r="C5757" s="511" t="s">
        <v>22</v>
      </c>
      <c r="D5757" s="78" t="s">
        <v>70760</v>
      </c>
    </row>
    <row r="5758" spans="1:4" ht="13.5">
      <c r="A5758" s="511" t="s">
        <v>49916</v>
      </c>
      <c r="B5758" s="511" t="s">
        <v>49917</v>
      </c>
      <c r="C5758" s="511" t="s">
        <v>22</v>
      </c>
      <c r="D5758" s="78" t="s">
        <v>70761</v>
      </c>
    </row>
    <row r="5759" spans="1:4" ht="13.5">
      <c r="A5759" s="511" t="s">
        <v>49918</v>
      </c>
      <c r="B5759" s="511" t="s">
        <v>49919</v>
      </c>
      <c r="C5759" s="511" t="s">
        <v>22</v>
      </c>
      <c r="D5759" s="78" t="s">
        <v>70762</v>
      </c>
    </row>
    <row r="5760" spans="1:4" ht="13.5">
      <c r="A5760" s="511" t="s">
        <v>49920</v>
      </c>
      <c r="B5760" s="511" t="s">
        <v>49921</v>
      </c>
      <c r="C5760" s="511" t="s">
        <v>22</v>
      </c>
      <c r="D5760" s="78" t="s">
        <v>70763</v>
      </c>
    </row>
    <row r="5761" spans="1:4" ht="13.5">
      <c r="A5761" s="511" t="s">
        <v>49922</v>
      </c>
      <c r="B5761" s="511" t="s">
        <v>49923</v>
      </c>
      <c r="C5761" s="511" t="s">
        <v>22</v>
      </c>
      <c r="D5761" s="78" t="s">
        <v>70764</v>
      </c>
    </row>
    <row r="5762" spans="1:4" ht="13.5">
      <c r="A5762" s="511" t="s">
        <v>49924</v>
      </c>
      <c r="B5762" s="511" t="s">
        <v>49925</v>
      </c>
      <c r="C5762" s="511" t="s">
        <v>22</v>
      </c>
      <c r="D5762" s="78" t="s">
        <v>23264</v>
      </c>
    </row>
    <row r="5763" spans="1:4" ht="13.5">
      <c r="A5763" s="511" t="s">
        <v>49926</v>
      </c>
      <c r="B5763" s="511" t="s">
        <v>49927</v>
      </c>
      <c r="C5763" s="511" t="s">
        <v>13</v>
      </c>
      <c r="D5763" s="78" t="s">
        <v>23145</v>
      </c>
    </row>
    <row r="5764" spans="1:4" ht="13.5">
      <c r="A5764" s="511" t="s">
        <v>54276</v>
      </c>
      <c r="B5764" s="511" t="s">
        <v>54277</v>
      </c>
      <c r="C5764" s="511" t="s">
        <v>22</v>
      </c>
      <c r="D5764" s="78" t="s">
        <v>55876</v>
      </c>
    </row>
    <row r="5765" spans="1:4" ht="13.5">
      <c r="A5765" s="511" t="s">
        <v>54278</v>
      </c>
      <c r="B5765" s="511" t="s">
        <v>54279</v>
      </c>
      <c r="C5765" s="511" t="s">
        <v>22</v>
      </c>
      <c r="D5765" s="78" t="s">
        <v>58030</v>
      </c>
    </row>
    <row r="5766" spans="1:4" ht="13.5">
      <c r="A5766" s="511" t="s">
        <v>30446</v>
      </c>
      <c r="B5766" s="511" t="s">
        <v>25468</v>
      </c>
      <c r="C5766" s="511" t="s">
        <v>13</v>
      </c>
      <c r="D5766" s="78" t="s">
        <v>69309</v>
      </c>
    </row>
    <row r="5767" spans="1:4" ht="13.5">
      <c r="A5767" s="511" t="s">
        <v>30447</v>
      </c>
      <c r="B5767" s="511" t="s">
        <v>25469</v>
      </c>
      <c r="C5767" s="511" t="s">
        <v>13</v>
      </c>
      <c r="D5767" s="78" t="s">
        <v>70765</v>
      </c>
    </row>
    <row r="5768" spans="1:4" ht="13.5">
      <c r="A5768" s="511" t="s">
        <v>30448</v>
      </c>
      <c r="B5768" s="511" t="s">
        <v>25470</v>
      </c>
      <c r="C5768" s="511" t="s">
        <v>13</v>
      </c>
      <c r="D5768" s="78" t="s">
        <v>60241</v>
      </c>
    </row>
    <row r="5769" spans="1:4" ht="13.5">
      <c r="A5769" s="511" t="s">
        <v>30449</v>
      </c>
      <c r="B5769" s="511" t="s">
        <v>25471</v>
      </c>
      <c r="C5769" s="511" t="s">
        <v>13</v>
      </c>
      <c r="D5769" s="78" t="s">
        <v>70766</v>
      </c>
    </row>
    <row r="5770" spans="1:4" ht="13.5">
      <c r="A5770" s="511" t="s">
        <v>30450</v>
      </c>
      <c r="B5770" s="511" t="s">
        <v>25472</v>
      </c>
      <c r="C5770" s="511" t="s">
        <v>13</v>
      </c>
      <c r="D5770" s="78" t="s">
        <v>67760</v>
      </c>
    </row>
    <row r="5771" spans="1:4" ht="13.5">
      <c r="A5771" s="511" t="s">
        <v>30451</v>
      </c>
      <c r="B5771" s="511" t="s">
        <v>25473</v>
      </c>
      <c r="C5771" s="511" t="s">
        <v>13</v>
      </c>
      <c r="D5771" s="78" t="s">
        <v>70767</v>
      </c>
    </row>
    <row r="5772" spans="1:4" ht="13.5">
      <c r="A5772" s="511" t="s">
        <v>30452</v>
      </c>
      <c r="B5772" s="511" t="s">
        <v>25474</v>
      </c>
      <c r="C5772" s="511" t="s">
        <v>13</v>
      </c>
      <c r="D5772" s="78" t="s">
        <v>66657</v>
      </c>
    </row>
    <row r="5773" spans="1:4" ht="13.5">
      <c r="A5773" s="511" t="s">
        <v>30453</v>
      </c>
      <c r="B5773" s="511" t="s">
        <v>25475</v>
      </c>
      <c r="C5773" s="511" t="s">
        <v>13</v>
      </c>
      <c r="D5773" s="78" t="s">
        <v>70768</v>
      </c>
    </row>
    <row r="5774" spans="1:4" ht="13.5">
      <c r="A5774" s="511" t="s">
        <v>30454</v>
      </c>
      <c r="B5774" s="511" t="s">
        <v>25476</v>
      </c>
      <c r="C5774" s="511" t="s">
        <v>13</v>
      </c>
      <c r="D5774" s="78" t="s">
        <v>70769</v>
      </c>
    </row>
    <row r="5775" spans="1:4" ht="13.5">
      <c r="A5775" s="511" t="s">
        <v>30455</v>
      </c>
      <c r="B5775" s="511" t="s">
        <v>25477</v>
      </c>
      <c r="C5775" s="511" t="s">
        <v>13</v>
      </c>
      <c r="D5775" s="78" t="s">
        <v>70770</v>
      </c>
    </row>
    <row r="5776" spans="1:4" ht="13.5">
      <c r="A5776" s="511" t="s">
        <v>30456</v>
      </c>
      <c r="B5776" s="511" t="s">
        <v>25478</v>
      </c>
      <c r="C5776" s="511" t="s">
        <v>13</v>
      </c>
      <c r="D5776" s="78" t="s">
        <v>70771</v>
      </c>
    </row>
    <row r="5777" spans="1:4" ht="13.5">
      <c r="A5777" s="511" t="s">
        <v>30457</v>
      </c>
      <c r="B5777" s="511" t="s">
        <v>25479</v>
      </c>
      <c r="C5777" s="511" t="s">
        <v>13</v>
      </c>
      <c r="D5777" s="78" t="s">
        <v>70772</v>
      </c>
    </row>
    <row r="5778" spans="1:4" ht="13.5">
      <c r="A5778" s="511" t="s">
        <v>30458</v>
      </c>
      <c r="B5778" s="511" t="s">
        <v>25480</v>
      </c>
      <c r="C5778" s="511" t="s">
        <v>13</v>
      </c>
      <c r="D5778" s="78" t="s">
        <v>62562</v>
      </c>
    </row>
    <row r="5779" spans="1:4" ht="13.5">
      <c r="A5779" s="511" t="s">
        <v>30459</v>
      </c>
      <c r="B5779" s="511" t="s">
        <v>25481</v>
      </c>
      <c r="C5779" s="511" t="s">
        <v>13</v>
      </c>
      <c r="D5779" s="78" t="s">
        <v>70773</v>
      </c>
    </row>
    <row r="5780" spans="1:4" ht="13.5">
      <c r="A5780" s="511" t="s">
        <v>30460</v>
      </c>
      <c r="B5780" s="511" t="s">
        <v>25482</v>
      </c>
      <c r="C5780" s="511" t="s">
        <v>13</v>
      </c>
      <c r="D5780" s="78" t="s">
        <v>70774</v>
      </c>
    </row>
    <row r="5781" spans="1:4" ht="13.5">
      <c r="A5781" s="511" t="s">
        <v>30461</v>
      </c>
      <c r="B5781" s="511" t="s">
        <v>25483</v>
      </c>
      <c r="C5781" s="511" t="s">
        <v>13</v>
      </c>
      <c r="D5781" s="78" t="s">
        <v>70775</v>
      </c>
    </row>
    <row r="5782" spans="1:4" ht="13.5">
      <c r="A5782" s="511" t="s">
        <v>30462</v>
      </c>
      <c r="B5782" s="511" t="s">
        <v>25484</v>
      </c>
      <c r="C5782" s="511" t="s">
        <v>13</v>
      </c>
      <c r="D5782" s="78" t="s">
        <v>70776</v>
      </c>
    </row>
    <row r="5783" spans="1:4" ht="13.5">
      <c r="A5783" s="511" t="s">
        <v>30463</v>
      </c>
      <c r="B5783" s="511" t="s">
        <v>25485</v>
      </c>
      <c r="C5783" s="511" t="s">
        <v>13</v>
      </c>
      <c r="D5783" s="78" t="s">
        <v>61360</v>
      </c>
    </row>
    <row r="5784" spans="1:4" ht="13.5">
      <c r="A5784" s="511" t="s">
        <v>30464</v>
      </c>
      <c r="B5784" s="511" t="s">
        <v>25486</v>
      </c>
      <c r="C5784" s="511" t="s">
        <v>13</v>
      </c>
      <c r="D5784" s="78" t="s">
        <v>70777</v>
      </c>
    </row>
    <row r="5785" spans="1:4" ht="13.5">
      <c r="A5785" s="511" t="s">
        <v>30465</v>
      </c>
      <c r="B5785" s="511" t="s">
        <v>25487</v>
      </c>
      <c r="C5785" s="511" t="s">
        <v>13</v>
      </c>
      <c r="D5785" s="78" t="s">
        <v>55410</v>
      </c>
    </row>
    <row r="5786" spans="1:4" ht="13.5">
      <c r="A5786" s="511" t="s">
        <v>30466</v>
      </c>
      <c r="B5786" s="511" t="s">
        <v>25488</v>
      </c>
      <c r="C5786" s="511" t="s">
        <v>13</v>
      </c>
      <c r="D5786" s="78" t="s">
        <v>60588</v>
      </c>
    </row>
    <row r="5787" spans="1:4" ht="13.5">
      <c r="A5787" s="511" t="s">
        <v>54280</v>
      </c>
      <c r="B5787" s="511" t="s">
        <v>70778</v>
      </c>
      <c r="C5787" s="511" t="s">
        <v>13</v>
      </c>
      <c r="D5787" s="78" t="s">
        <v>69297</v>
      </c>
    </row>
    <row r="5788" spans="1:4" ht="13.5">
      <c r="A5788" s="511" t="s">
        <v>54281</v>
      </c>
      <c r="B5788" s="511" t="s">
        <v>70779</v>
      </c>
      <c r="C5788" s="511" t="s">
        <v>13</v>
      </c>
      <c r="D5788" s="78" t="s">
        <v>70780</v>
      </c>
    </row>
    <row r="5789" spans="1:4" ht="13.5">
      <c r="A5789" s="511" t="s">
        <v>54282</v>
      </c>
      <c r="B5789" s="511" t="s">
        <v>70781</v>
      </c>
      <c r="C5789" s="511" t="s">
        <v>13</v>
      </c>
      <c r="D5789" s="78" t="s">
        <v>55288</v>
      </c>
    </row>
    <row r="5790" spans="1:4" ht="13.5">
      <c r="A5790" s="511" t="s">
        <v>54283</v>
      </c>
      <c r="B5790" s="511" t="s">
        <v>70782</v>
      </c>
      <c r="C5790" s="511" t="s">
        <v>13</v>
      </c>
      <c r="D5790" s="78" t="s">
        <v>70783</v>
      </c>
    </row>
    <row r="5791" spans="1:4" ht="13.5">
      <c r="A5791" s="511" t="s">
        <v>54284</v>
      </c>
      <c r="B5791" s="511" t="s">
        <v>70784</v>
      </c>
      <c r="C5791" s="511" t="s">
        <v>13</v>
      </c>
      <c r="D5791" s="78" t="s">
        <v>70785</v>
      </c>
    </row>
    <row r="5792" spans="1:4" ht="13.5">
      <c r="A5792" s="511" t="s">
        <v>54285</v>
      </c>
      <c r="B5792" s="511" t="s">
        <v>70786</v>
      </c>
      <c r="C5792" s="511" t="s">
        <v>13</v>
      </c>
      <c r="D5792" s="78" t="s">
        <v>59502</v>
      </c>
    </row>
    <row r="5793" spans="1:4" ht="13.5">
      <c r="A5793" s="511" t="s">
        <v>54286</v>
      </c>
      <c r="B5793" s="511" t="s">
        <v>70787</v>
      </c>
      <c r="C5793" s="511" t="s">
        <v>13</v>
      </c>
      <c r="D5793" s="78" t="s">
        <v>70788</v>
      </c>
    </row>
    <row r="5794" spans="1:4" ht="13.5">
      <c r="A5794" s="511" t="s">
        <v>54287</v>
      </c>
      <c r="B5794" s="511" t="s">
        <v>70789</v>
      </c>
      <c r="C5794" s="511" t="s">
        <v>13</v>
      </c>
      <c r="D5794" s="78" t="s">
        <v>70790</v>
      </c>
    </row>
    <row r="5795" spans="1:4" ht="13.5">
      <c r="A5795" s="511" t="s">
        <v>54288</v>
      </c>
      <c r="B5795" s="511" t="s">
        <v>70791</v>
      </c>
      <c r="C5795" s="511" t="s">
        <v>13</v>
      </c>
      <c r="D5795" s="78" t="s">
        <v>60287</v>
      </c>
    </row>
    <row r="5796" spans="1:4" ht="13.5">
      <c r="A5796" s="511" t="s">
        <v>30467</v>
      </c>
      <c r="B5796" s="511" t="s">
        <v>70792</v>
      </c>
      <c r="C5796" s="511" t="s">
        <v>36</v>
      </c>
      <c r="D5796" s="78" t="s">
        <v>50806</v>
      </c>
    </row>
    <row r="5797" spans="1:4" ht="13.5">
      <c r="A5797" s="511" t="s">
        <v>30468</v>
      </c>
      <c r="B5797" s="511" t="s">
        <v>70793</v>
      </c>
      <c r="C5797" s="511" t="s">
        <v>51</v>
      </c>
      <c r="D5797" s="78" t="s">
        <v>70794</v>
      </c>
    </row>
    <row r="5798" spans="1:4" ht="13.5">
      <c r="A5798" s="511" t="s">
        <v>54289</v>
      </c>
      <c r="B5798" s="511" t="s">
        <v>70795</v>
      </c>
      <c r="C5798" s="511" t="s">
        <v>51</v>
      </c>
      <c r="D5798" s="78" t="s">
        <v>70796</v>
      </c>
    </row>
    <row r="5799" spans="1:4" ht="13.5">
      <c r="A5799" s="511" t="s">
        <v>54290</v>
      </c>
      <c r="B5799" s="511" t="s">
        <v>70797</v>
      </c>
      <c r="C5799" s="511" t="s">
        <v>51</v>
      </c>
      <c r="D5799" s="78" t="s">
        <v>63749</v>
      </c>
    </row>
    <row r="5800" spans="1:4" ht="13.5">
      <c r="A5800" s="511" t="s">
        <v>54291</v>
      </c>
      <c r="B5800" s="511" t="s">
        <v>70798</v>
      </c>
      <c r="C5800" s="511" t="s">
        <v>51</v>
      </c>
      <c r="D5800" s="78" t="s">
        <v>56629</v>
      </c>
    </row>
    <row r="5801" spans="1:4" ht="13.5">
      <c r="A5801" s="511" t="s">
        <v>54292</v>
      </c>
      <c r="B5801" s="511" t="s">
        <v>70799</v>
      </c>
      <c r="C5801" s="511" t="s">
        <v>51</v>
      </c>
      <c r="D5801" s="78" t="s">
        <v>59017</v>
      </c>
    </row>
    <row r="5802" spans="1:4" ht="13.5">
      <c r="A5802" s="511" t="s">
        <v>30469</v>
      </c>
      <c r="B5802" s="511" t="s">
        <v>70800</v>
      </c>
      <c r="C5802" s="511" t="s">
        <v>51</v>
      </c>
      <c r="D5802" s="78" t="s">
        <v>55371</v>
      </c>
    </row>
    <row r="5803" spans="1:4" ht="13.5">
      <c r="A5803" s="511" t="s">
        <v>30470</v>
      </c>
      <c r="B5803" s="511" t="s">
        <v>51338</v>
      </c>
      <c r="C5803" s="511" t="s">
        <v>13</v>
      </c>
      <c r="D5803" s="78" t="s">
        <v>55304</v>
      </c>
    </row>
    <row r="5804" spans="1:4" ht="13.5">
      <c r="A5804" s="511" t="s">
        <v>30471</v>
      </c>
      <c r="B5804" s="511" t="s">
        <v>51339</v>
      </c>
      <c r="C5804" s="511" t="s">
        <v>13</v>
      </c>
      <c r="D5804" s="78" t="s">
        <v>55311</v>
      </c>
    </row>
    <row r="5805" spans="1:4" ht="13.5">
      <c r="A5805" s="511" t="s">
        <v>30472</v>
      </c>
      <c r="B5805" s="511" t="s">
        <v>51340</v>
      </c>
      <c r="C5805" s="511" t="s">
        <v>13</v>
      </c>
      <c r="D5805" s="78" t="s">
        <v>70801</v>
      </c>
    </row>
    <row r="5806" spans="1:4" ht="13.5">
      <c r="A5806" s="511" t="s">
        <v>30473</v>
      </c>
      <c r="B5806" s="511" t="s">
        <v>51341</v>
      </c>
      <c r="C5806" s="511" t="s">
        <v>13</v>
      </c>
      <c r="D5806" s="78" t="s">
        <v>70802</v>
      </c>
    </row>
    <row r="5807" spans="1:4" ht="13.5">
      <c r="A5807" s="511" t="s">
        <v>30474</v>
      </c>
      <c r="B5807" s="511" t="s">
        <v>51342</v>
      </c>
      <c r="C5807" s="511" t="s">
        <v>13</v>
      </c>
      <c r="D5807" s="78" t="s">
        <v>56567</v>
      </c>
    </row>
    <row r="5808" spans="1:4" ht="13.5">
      <c r="A5808" s="511" t="s">
        <v>30475</v>
      </c>
      <c r="B5808" s="511" t="s">
        <v>51343</v>
      </c>
      <c r="C5808" s="511" t="s">
        <v>13</v>
      </c>
      <c r="D5808" s="78" t="s">
        <v>62828</v>
      </c>
    </row>
    <row r="5809" spans="1:4" ht="13.5">
      <c r="A5809" s="511" t="s">
        <v>30476</v>
      </c>
      <c r="B5809" s="511" t="s">
        <v>51344</v>
      </c>
      <c r="C5809" s="511" t="s">
        <v>13</v>
      </c>
      <c r="D5809" s="78" t="s">
        <v>53709</v>
      </c>
    </row>
    <row r="5810" spans="1:4" ht="13.5">
      <c r="A5810" s="511" t="s">
        <v>30477</v>
      </c>
      <c r="B5810" s="511" t="s">
        <v>51345</v>
      </c>
      <c r="C5810" s="511" t="s">
        <v>13</v>
      </c>
      <c r="D5810" s="78" t="s">
        <v>55666</v>
      </c>
    </row>
    <row r="5811" spans="1:4" ht="13.5">
      <c r="A5811" s="511" t="s">
        <v>54294</v>
      </c>
      <c r="B5811" s="511" t="s">
        <v>54295</v>
      </c>
      <c r="C5811" s="511" t="s">
        <v>13</v>
      </c>
      <c r="D5811" s="78" t="s">
        <v>56432</v>
      </c>
    </row>
    <row r="5812" spans="1:4" ht="13.5">
      <c r="A5812" s="511" t="s">
        <v>54296</v>
      </c>
      <c r="B5812" s="511" t="s">
        <v>54297</v>
      </c>
      <c r="C5812" s="511" t="s">
        <v>13</v>
      </c>
      <c r="D5812" s="78" t="s">
        <v>56726</v>
      </c>
    </row>
    <row r="5813" spans="1:4" ht="13.5">
      <c r="A5813" s="511" t="s">
        <v>54298</v>
      </c>
      <c r="B5813" s="511" t="s">
        <v>54299</v>
      </c>
      <c r="C5813" s="511" t="s">
        <v>13</v>
      </c>
      <c r="D5813" s="78" t="s">
        <v>70803</v>
      </c>
    </row>
    <row r="5814" spans="1:4" ht="13.5">
      <c r="A5814" s="511" t="s">
        <v>54300</v>
      </c>
      <c r="B5814" s="511" t="s">
        <v>54301</v>
      </c>
      <c r="C5814" s="511" t="s">
        <v>13</v>
      </c>
      <c r="D5814" s="78" t="s">
        <v>70804</v>
      </c>
    </row>
    <row r="5815" spans="1:4" ht="13.5">
      <c r="A5815" s="511" t="s">
        <v>54302</v>
      </c>
      <c r="B5815" s="511" t="s">
        <v>54303</v>
      </c>
      <c r="C5815" s="511" t="s">
        <v>13</v>
      </c>
      <c r="D5815" s="78" t="s">
        <v>59108</v>
      </c>
    </row>
    <row r="5816" spans="1:4" ht="13.5">
      <c r="A5816" s="511" t="s">
        <v>54304</v>
      </c>
      <c r="B5816" s="511" t="s">
        <v>54305</v>
      </c>
      <c r="C5816" s="511" t="s">
        <v>13</v>
      </c>
      <c r="D5816" s="78" t="s">
        <v>64606</v>
      </c>
    </row>
    <row r="5817" spans="1:4" ht="13.5">
      <c r="A5817" s="511" t="s">
        <v>70805</v>
      </c>
      <c r="B5817" s="511" t="s">
        <v>70806</v>
      </c>
      <c r="C5817" s="511" t="s">
        <v>13</v>
      </c>
      <c r="D5817" s="78" t="s">
        <v>70807</v>
      </c>
    </row>
    <row r="5818" spans="1:4" ht="13.5">
      <c r="A5818" s="511" t="s">
        <v>70808</v>
      </c>
      <c r="B5818" s="511" t="s">
        <v>70809</v>
      </c>
      <c r="C5818" s="511" t="s">
        <v>13</v>
      </c>
      <c r="D5818" s="78" t="s">
        <v>70810</v>
      </c>
    </row>
    <row r="5819" spans="1:4" ht="13.5">
      <c r="A5819" s="511" t="s">
        <v>70811</v>
      </c>
      <c r="B5819" s="511" t="s">
        <v>70812</v>
      </c>
      <c r="C5819" s="511" t="s">
        <v>13</v>
      </c>
      <c r="D5819" s="78" t="s">
        <v>70555</v>
      </c>
    </row>
    <row r="5820" spans="1:4" ht="13.5">
      <c r="A5820" s="511" t="s">
        <v>70813</v>
      </c>
      <c r="B5820" s="511" t="s">
        <v>70814</v>
      </c>
      <c r="C5820" s="511" t="s">
        <v>13</v>
      </c>
      <c r="D5820" s="78" t="s">
        <v>70815</v>
      </c>
    </row>
    <row r="5821" spans="1:4" ht="13.5">
      <c r="A5821" s="511" t="s">
        <v>70816</v>
      </c>
      <c r="B5821" s="511" t="s">
        <v>70817</v>
      </c>
      <c r="C5821" s="511" t="s">
        <v>13</v>
      </c>
      <c r="D5821" s="78" t="s">
        <v>59243</v>
      </c>
    </row>
    <row r="5822" spans="1:4" ht="13.5">
      <c r="A5822" s="511" t="s">
        <v>70818</v>
      </c>
      <c r="B5822" s="511" t="s">
        <v>70819</v>
      </c>
      <c r="C5822" s="511" t="s">
        <v>13</v>
      </c>
      <c r="D5822" s="78" t="s">
        <v>55358</v>
      </c>
    </row>
    <row r="5823" spans="1:4" ht="13.5">
      <c r="A5823" s="511" t="s">
        <v>70820</v>
      </c>
      <c r="B5823" s="511" t="s">
        <v>70821</v>
      </c>
      <c r="C5823" s="511" t="s">
        <v>13</v>
      </c>
      <c r="D5823" s="78" t="s">
        <v>70822</v>
      </c>
    </row>
    <row r="5824" spans="1:4" ht="13.5">
      <c r="A5824" s="511" t="s">
        <v>70823</v>
      </c>
      <c r="B5824" s="511" t="s">
        <v>70824</v>
      </c>
      <c r="C5824" s="511" t="s">
        <v>13</v>
      </c>
      <c r="D5824" s="78" t="s">
        <v>70825</v>
      </c>
    </row>
    <row r="5825" spans="1:4" ht="13.5">
      <c r="A5825" s="511" t="s">
        <v>70826</v>
      </c>
      <c r="B5825" s="511" t="s">
        <v>70827</v>
      </c>
      <c r="C5825" s="511" t="s">
        <v>13</v>
      </c>
      <c r="D5825" s="78" t="s">
        <v>70828</v>
      </c>
    </row>
    <row r="5826" spans="1:4" ht="13.5">
      <c r="A5826" s="511" t="s">
        <v>70829</v>
      </c>
      <c r="B5826" s="511" t="s">
        <v>70830</v>
      </c>
      <c r="C5826" s="511" t="s">
        <v>13</v>
      </c>
      <c r="D5826" s="78" t="s">
        <v>59008</v>
      </c>
    </row>
    <row r="5827" spans="1:4" ht="13.5">
      <c r="A5827" s="511" t="s">
        <v>70831</v>
      </c>
      <c r="B5827" s="511" t="s">
        <v>70832</v>
      </c>
      <c r="C5827" s="511" t="s">
        <v>13</v>
      </c>
      <c r="D5827" s="78" t="s">
        <v>70833</v>
      </c>
    </row>
    <row r="5828" spans="1:4" ht="13.5">
      <c r="A5828" s="511" t="s">
        <v>70834</v>
      </c>
      <c r="B5828" s="511" t="s">
        <v>70835</v>
      </c>
      <c r="C5828" s="511" t="s">
        <v>13</v>
      </c>
      <c r="D5828" s="78" t="s">
        <v>70836</v>
      </c>
    </row>
    <row r="5829" spans="1:4" ht="13.5">
      <c r="A5829" s="511" t="s">
        <v>70837</v>
      </c>
      <c r="B5829" s="511" t="s">
        <v>70838</v>
      </c>
      <c r="C5829" s="511" t="s">
        <v>13</v>
      </c>
      <c r="D5829" s="78" t="s">
        <v>66485</v>
      </c>
    </row>
    <row r="5830" spans="1:4" ht="13.5">
      <c r="A5830" s="511" t="s">
        <v>70839</v>
      </c>
      <c r="B5830" s="511" t="s">
        <v>70840</v>
      </c>
      <c r="C5830" s="511" t="s">
        <v>13</v>
      </c>
      <c r="D5830" s="78" t="s">
        <v>70841</v>
      </c>
    </row>
    <row r="5831" spans="1:4" ht="13.5">
      <c r="A5831" s="511" t="s">
        <v>70842</v>
      </c>
      <c r="B5831" s="511" t="s">
        <v>70843</v>
      </c>
      <c r="C5831" s="511" t="s">
        <v>5</v>
      </c>
      <c r="D5831" s="78" t="s">
        <v>70844</v>
      </c>
    </row>
    <row r="5832" spans="1:4" ht="13.5">
      <c r="A5832" s="511" t="s">
        <v>70845</v>
      </c>
      <c r="B5832" s="511" t="s">
        <v>70846</v>
      </c>
      <c r="C5832" s="511" t="s">
        <v>5</v>
      </c>
      <c r="D5832" s="78" t="s">
        <v>70847</v>
      </c>
    </row>
    <row r="5833" spans="1:4" ht="13.5">
      <c r="A5833" s="511" t="s">
        <v>70848</v>
      </c>
      <c r="B5833" s="511" t="s">
        <v>70849</v>
      </c>
      <c r="C5833" s="511" t="s">
        <v>5</v>
      </c>
      <c r="D5833" s="78" t="s">
        <v>70850</v>
      </c>
    </row>
    <row r="5834" spans="1:4" ht="13.5">
      <c r="A5834" s="511" t="s">
        <v>70851</v>
      </c>
      <c r="B5834" s="511" t="s">
        <v>70852</v>
      </c>
      <c r="C5834" s="511" t="s">
        <v>5</v>
      </c>
      <c r="D5834" s="78" t="s">
        <v>70853</v>
      </c>
    </row>
    <row r="5835" spans="1:4" ht="13.5">
      <c r="A5835" s="511" t="s">
        <v>30478</v>
      </c>
      <c r="B5835" s="511" t="s">
        <v>49929</v>
      </c>
      <c r="C5835" s="511" t="s">
        <v>22</v>
      </c>
      <c r="D5835" s="78" t="s">
        <v>70854</v>
      </c>
    </row>
    <row r="5836" spans="1:4" ht="13.5">
      <c r="A5836" s="511" t="s">
        <v>30479</v>
      </c>
      <c r="B5836" s="511" t="s">
        <v>49930</v>
      </c>
      <c r="C5836" s="511" t="s">
        <v>22</v>
      </c>
      <c r="D5836" s="78" t="s">
        <v>70855</v>
      </c>
    </row>
    <row r="5837" spans="1:4" ht="13.5">
      <c r="A5837" s="511" t="s">
        <v>30480</v>
      </c>
      <c r="B5837" s="511" t="s">
        <v>49931</v>
      </c>
      <c r="C5837" s="511" t="s">
        <v>13</v>
      </c>
      <c r="D5837" s="78" t="s">
        <v>58373</v>
      </c>
    </row>
    <row r="5838" spans="1:4" ht="13.5">
      <c r="A5838" s="511" t="s">
        <v>30481</v>
      </c>
      <c r="B5838" s="511" t="s">
        <v>54307</v>
      </c>
      <c r="C5838" s="511" t="s">
        <v>22</v>
      </c>
      <c r="D5838" s="78" t="s">
        <v>68351</v>
      </c>
    </row>
    <row r="5839" spans="1:4" ht="13.5">
      <c r="A5839" s="511" t="s">
        <v>30482</v>
      </c>
      <c r="B5839" s="511" t="s">
        <v>54308</v>
      </c>
      <c r="C5839" s="511" t="s">
        <v>22</v>
      </c>
      <c r="D5839" s="78" t="s">
        <v>70856</v>
      </c>
    </row>
    <row r="5840" spans="1:4" ht="13.5">
      <c r="A5840" s="511" t="s">
        <v>30483</v>
      </c>
      <c r="B5840" s="511" t="s">
        <v>54309</v>
      </c>
      <c r="C5840" s="511" t="s">
        <v>22</v>
      </c>
      <c r="D5840" s="78" t="s">
        <v>63372</v>
      </c>
    </row>
    <row r="5841" spans="1:4" ht="13.5">
      <c r="A5841" s="511" t="s">
        <v>54310</v>
      </c>
      <c r="B5841" s="511" t="s">
        <v>54311</v>
      </c>
      <c r="C5841" s="511" t="s">
        <v>22</v>
      </c>
      <c r="D5841" s="78" t="s">
        <v>70857</v>
      </c>
    </row>
    <row r="5842" spans="1:4" ht="13.5">
      <c r="A5842" s="511" t="s">
        <v>54312</v>
      </c>
      <c r="B5842" s="511" t="s">
        <v>54313</v>
      </c>
      <c r="C5842" s="511" t="s">
        <v>22</v>
      </c>
      <c r="D5842" s="78" t="s">
        <v>70858</v>
      </c>
    </row>
    <row r="5843" spans="1:4" ht="13.5">
      <c r="A5843" s="511" t="s">
        <v>54314</v>
      </c>
      <c r="B5843" s="511" t="s">
        <v>54315</v>
      </c>
      <c r="C5843" s="511" t="s">
        <v>606</v>
      </c>
      <c r="D5843" s="78" t="s">
        <v>65152</v>
      </c>
    </row>
    <row r="5844" spans="1:4" ht="13.5">
      <c r="A5844" s="511" t="s">
        <v>54316</v>
      </c>
      <c r="B5844" s="511" t="s">
        <v>54317</v>
      </c>
      <c r="C5844" s="511" t="s">
        <v>606</v>
      </c>
      <c r="D5844" s="78" t="s">
        <v>70859</v>
      </c>
    </row>
    <row r="5845" spans="1:4" ht="13.5">
      <c r="A5845" s="511" t="s">
        <v>54318</v>
      </c>
      <c r="B5845" s="511" t="s">
        <v>54319</v>
      </c>
      <c r="C5845" s="511" t="s">
        <v>606</v>
      </c>
      <c r="D5845" s="78" t="s">
        <v>70860</v>
      </c>
    </row>
    <row r="5846" spans="1:4" ht="13.5">
      <c r="A5846" s="511" t="s">
        <v>54320</v>
      </c>
      <c r="B5846" s="511" t="s">
        <v>54321</v>
      </c>
      <c r="C5846" s="511" t="s">
        <v>606</v>
      </c>
      <c r="D5846" s="78" t="s">
        <v>70861</v>
      </c>
    </row>
    <row r="5847" spans="1:4" ht="13.5">
      <c r="A5847" s="511" t="s">
        <v>54322</v>
      </c>
      <c r="B5847" s="511" t="s">
        <v>54323</v>
      </c>
      <c r="C5847" s="511" t="s">
        <v>606</v>
      </c>
      <c r="D5847" s="78" t="s">
        <v>70862</v>
      </c>
    </row>
    <row r="5848" spans="1:4" ht="13.5">
      <c r="A5848" s="511" t="s">
        <v>54324</v>
      </c>
      <c r="B5848" s="511" t="s">
        <v>54325</v>
      </c>
      <c r="C5848" s="511" t="s">
        <v>606</v>
      </c>
      <c r="D5848" s="78" t="s">
        <v>70863</v>
      </c>
    </row>
    <row r="5849" spans="1:4" ht="13.5">
      <c r="A5849" s="511" t="s">
        <v>54326</v>
      </c>
      <c r="B5849" s="511" t="s">
        <v>54327</v>
      </c>
      <c r="C5849" s="511" t="s">
        <v>606</v>
      </c>
      <c r="D5849" s="78" t="s">
        <v>70864</v>
      </c>
    </row>
    <row r="5850" spans="1:4" ht="13.5">
      <c r="A5850" s="511" t="s">
        <v>54328</v>
      </c>
      <c r="B5850" s="511" t="s">
        <v>54329</v>
      </c>
      <c r="C5850" s="511" t="s">
        <v>606</v>
      </c>
      <c r="D5850" s="78" t="s">
        <v>70865</v>
      </c>
    </row>
    <row r="5851" spans="1:4" ht="13.5">
      <c r="A5851" s="511" t="s">
        <v>30484</v>
      </c>
      <c r="B5851" s="511" t="s">
        <v>25489</v>
      </c>
      <c r="C5851" s="511" t="s">
        <v>13</v>
      </c>
      <c r="D5851" s="78" t="s">
        <v>58375</v>
      </c>
    </row>
    <row r="5852" spans="1:4" ht="13.5">
      <c r="A5852" s="511" t="s">
        <v>30485</v>
      </c>
      <c r="B5852" s="511" t="s">
        <v>25490</v>
      </c>
      <c r="C5852" s="511" t="s">
        <v>13</v>
      </c>
      <c r="D5852" s="78" t="s">
        <v>60560</v>
      </c>
    </row>
    <row r="5853" spans="1:4" ht="13.5">
      <c r="A5853" s="511" t="s">
        <v>30486</v>
      </c>
      <c r="B5853" s="511" t="s">
        <v>25491</v>
      </c>
      <c r="C5853" s="511" t="s">
        <v>13</v>
      </c>
      <c r="D5853" s="78" t="s">
        <v>26212</v>
      </c>
    </row>
    <row r="5854" spans="1:4" ht="13.5">
      <c r="A5854" s="511" t="s">
        <v>30487</v>
      </c>
      <c r="B5854" s="511" t="s">
        <v>25492</v>
      </c>
      <c r="C5854" s="511" t="s">
        <v>13</v>
      </c>
      <c r="D5854" s="78" t="s">
        <v>70406</v>
      </c>
    </row>
    <row r="5855" spans="1:4" ht="13.5">
      <c r="A5855" s="511" t="s">
        <v>30488</v>
      </c>
      <c r="B5855" s="511" t="s">
        <v>25493</v>
      </c>
      <c r="C5855" s="511" t="s">
        <v>13</v>
      </c>
      <c r="D5855" s="78" t="s">
        <v>54606</v>
      </c>
    </row>
    <row r="5856" spans="1:4" ht="13.5">
      <c r="A5856" s="511" t="s">
        <v>30489</v>
      </c>
      <c r="B5856" s="511" t="s">
        <v>25494</v>
      </c>
      <c r="C5856" s="511" t="s">
        <v>13</v>
      </c>
      <c r="D5856" s="78" t="s">
        <v>60460</v>
      </c>
    </row>
    <row r="5857" spans="1:4" ht="13.5">
      <c r="A5857" s="511" t="s">
        <v>30490</v>
      </c>
      <c r="B5857" s="511" t="s">
        <v>25495</v>
      </c>
      <c r="C5857" s="511" t="s">
        <v>13</v>
      </c>
      <c r="D5857" s="78" t="s">
        <v>55675</v>
      </c>
    </row>
    <row r="5858" spans="1:4" ht="13.5">
      <c r="A5858" s="511" t="s">
        <v>30491</v>
      </c>
      <c r="B5858" s="511" t="s">
        <v>25496</v>
      </c>
      <c r="C5858" s="511" t="s">
        <v>13</v>
      </c>
      <c r="D5858" s="78" t="s">
        <v>69536</v>
      </c>
    </row>
    <row r="5859" spans="1:4" ht="13.5">
      <c r="A5859" s="511" t="s">
        <v>30492</v>
      </c>
      <c r="B5859" s="511" t="s">
        <v>25497</v>
      </c>
      <c r="C5859" s="511" t="s">
        <v>13</v>
      </c>
      <c r="D5859" s="78" t="s">
        <v>56486</v>
      </c>
    </row>
    <row r="5860" spans="1:4" ht="13.5">
      <c r="A5860" s="511" t="s">
        <v>30493</v>
      </c>
      <c r="B5860" s="511" t="s">
        <v>25498</v>
      </c>
      <c r="C5860" s="511" t="s">
        <v>13</v>
      </c>
      <c r="D5860" s="78" t="s">
        <v>55866</v>
      </c>
    </row>
    <row r="5861" spans="1:4" ht="13.5">
      <c r="A5861" s="511" t="s">
        <v>30494</v>
      </c>
      <c r="B5861" s="511" t="s">
        <v>25499</v>
      </c>
      <c r="C5861" s="511" t="s">
        <v>13</v>
      </c>
      <c r="D5861" s="78" t="s">
        <v>63157</v>
      </c>
    </row>
    <row r="5862" spans="1:4" ht="13.5">
      <c r="A5862" s="511" t="s">
        <v>30495</v>
      </c>
      <c r="B5862" s="511" t="s">
        <v>25500</v>
      </c>
      <c r="C5862" s="511" t="s">
        <v>13</v>
      </c>
      <c r="D5862" s="78" t="s">
        <v>26598</v>
      </c>
    </row>
    <row r="5863" spans="1:4" ht="13.5">
      <c r="A5863" s="511" t="s">
        <v>30496</v>
      </c>
      <c r="B5863" s="511" t="s">
        <v>25501</v>
      </c>
      <c r="C5863" s="511" t="s">
        <v>13</v>
      </c>
      <c r="D5863" s="78" t="s">
        <v>70866</v>
      </c>
    </row>
    <row r="5864" spans="1:4" ht="13.5">
      <c r="A5864" s="511" t="s">
        <v>30497</v>
      </c>
      <c r="B5864" s="511" t="s">
        <v>25502</v>
      </c>
      <c r="C5864" s="511" t="s">
        <v>13</v>
      </c>
      <c r="D5864" s="78" t="s">
        <v>66639</v>
      </c>
    </row>
    <row r="5865" spans="1:4" ht="13.5">
      <c r="A5865" s="511" t="s">
        <v>30498</v>
      </c>
      <c r="B5865" s="511" t="s">
        <v>25503</v>
      </c>
      <c r="C5865" s="511" t="s">
        <v>13</v>
      </c>
      <c r="D5865" s="78" t="s">
        <v>63661</v>
      </c>
    </row>
    <row r="5866" spans="1:4" ht="13.5">
      <c r="A5866" s="511" t="s">
        <v>30499</v>
      </c>
      <c r="B5866" s="511" t="s">
        <v>25505</v>
      </c>
      <c r="C5866" s="511" t="s">
        <v>13</v>
      </c>
      <c r="D5866" s="78" t="s">
        <v>58543</v>
      </c>
    </row>
    <row r="5867" spans="1:4" ht="13.5">
      <c r="A5867" s="511" t="s">
        <v>30500</v>
      </c>
      <c r="B5867" s="511" t="s">
        <v>25506</v>
      </c>
      <c r="C5867" s="511" t="s">
        <v>13</v>
      </c>
      <c r="D5867" s="78" t="s">
        <v>55759</v>
      </c>
    </row>
    <row r="5868" spans="1:4" ht="13.5">
      <c r="A5868" s="511" t="s">
        <v>30501</v>
      </c>
      <c r="B5868" s="511" t="s">
        <v>25507</v>
      </c>
      <c r="C5868" s="511" t="s">
        <v>13</v>
      </c>
      <c r="D5868" s="78" t="s">
        <v>49464</v>
      </c>
    </row>
    <row r="5869" spans="1:4" ht="13.5">
      <c r="A5869" s="511" t="s">
        <v>30502</v>
      </c>
      <c r="B5869" s="511" t="s">
        <v>25508</v>
      </c>
      <c r="C5869" s="511" t="s">
        <v>13</v>
      </c>
      <c r="D5869" s="78" t="s">
        <v>29804</v>
      </c>
    </row>
    <row r="5870" spans="1:4" ht="13.5">
      <c r="A5870" s="511" t="s">
        <v>30503</v>
      </c>
      <c r="B5870" s="511" t="s">
        <v>25509</v>
      </c>
      <c r="C5870" s="511" t="s">
        <v>13</v>
      </c>
      <c r="D5870" s="78" t="s">
        <v>56777</v>
      </c>
    </row>
    <row r="5871" spans="1:4" ht="13.5">
      <c r="A5871" s="511" t="s">
        <v>30504</v>
      </c>
      <c r="B5871" s="511" t="s">
        <v>25510</v>
      </c>
      <c r="C5871" s="511" t="s">
        <v>13</v>
      </c>
      <c r="D5871" s="78" t="s">
        <v>55189</v>
      </c>
    </row>
    <row r="5872" spans="1:4" ht="13.5">
      <c r="A5872" s="511" t="s">
        <v>30505</v>
      </c>
      <c r="B5872" s="511" t="s">
        <v>25511</v>
      </c>
      <c r="C5872" s="511" t="s">
        <v>13</v>
      </c>
      <c r="D5872" s="78" t="s">
        <v>55550</v>
      </c>
    </row>
    <row r="5873" spans="1:4" ht="13.5">
      <c r="A5873" s="511" t="s">
        <v>30506</v>
      </c>
      <c r="B5873" s="511" t="s">
        <v>25512</v>
      </c>
      <c r="C5873" s="511" t="s">
        <v>13</v>
      </c>
      <c r="D5873" s="78" t="s">
        <v>70867</v>
      </c>
    </row>
    <row r="5874" spans="1:4" ht="13.5">
      <c r="A5874" s="511" t="s">
        <v>30507</v>
      </c>
      <c r="B5874" s="511" t="s">
        <v>25513</v>
      </c>
      <c r="C5874" s="511" t="s">
        <v>13</v>
      </c>
      <c r="D5874" s="78" t="s">
        <v>69101</v>
      </c>
    </row>
    <row r="5875" spans="1:4" ht="13.5">
      <c r="A5875" s="511" t="s">
        <v>30508</v>
      </c>
      <c r="B5875" s="511" t="s">
        <v>25514</v>
      </c>
      <c r="C5875" s="511" t="s">
        <v>13</v>
      </c>
      <c r="D5875" s="78" t="s">
        <v>58101</v>
      </c>
    </row>
    <row r="5876" spans="1:4" ht="13.5">
      <c r="A5876" s="511" t="s">
        <v>30509</v>
      </c>
      <c r="B5876" s="511" t="s">
        <v>25515</v>
      </c>
      <c r="C5876" s="511" t="s">
        <v>13</v>
      </c>
      <c r="D5876" s="78" t="s">
        <v>68366</v>
      </c>
    </row>
    <row r="5877" spans="1:4" ht="13.5">
      <c r="A5877" s="511" t="s">
        <v>30510</v>
      </c>
      <c r="B5877" s="511" t="s">
        <v>25516</v>
      </c>
      <c r="C5877" s="511" t="s">
        <v>13</v>
      </c>
      <c r="D5877" s="78" t="s">
        <v>55322</v>
      </c>
    </row>
    <row r="5878" spans="1:4" ht="13.5">
      <c r="A5878" s="511" t="s">
        <v>30511</v>
      </c>
      <c r="B5878" s="511" t="s">
        <v>25517</v>
      </c>
      <c r="C5878" s="511" t="s">
        <v>13</v>
      </c>
      <c r="D5878" s="78" t="s">
        <v>55364</v>
      </c>
    </row>
    <row r="5879" spans="1:4" ht="13.5">
      <c r="A5879" s="511" t="s">
        <v>30512</v>
      </c>
      <c r="B5879" s="511" t="s">
        <v>25518</v>
      </c>
      <c r="C5879" s="511" t="s">
        <v>13</v>
      </c>
      <c r="D5879" s="78" t="s">
        <v>66748</v>
      </c>
    </row>
    <row r="5880" spans="1:4" ht="13.5">
      <c r="A5880" s="511" t="s">
        <v>30513</v>
      </c>
      <c r="B5880" s="511" t="s">
        <v>25519</v>
      </c>
      <c r="C5880" s="511" t="s">
        <v>13</v>
      </c>
      <c r="D5880" s="78" t="s">
        <v>59077</v>
      </c>
    </row>
    <row r="5881" spans="1:4" ht="13.5">
      <c r="A5881" s="511" t="s">
        <v>30514</v>
      </c>
      <c r="B5881" s="511" t="s">
        <v>25520</v>
      </c>
      <c r="C5881" s="511" t="s">
        <v>13</v>
      </c>
      <c r="D5881" s="78" t="s">
        <v>70868</v>
      </c>
    </row>
    <row r="5882" spans="1:4" ht="13.5">
      <c r="A5882" s="511" t="s">
        <v>30515</v>
      </c>
      <c r="B5882" s="511" t="s">
        <v>25521</v>
      </c>
      <c r="C5882" s="511" t="s">
        <v>13</v>
      </c>
      <c r="D5882" s="78" t="s">
        <v>58524</v>
      </c>
    </row>
    <row r="5883" spans="1:4" ht="13.5">
      <c r="A5883" s="511" t="s">
        <v>30516</v>
      </c>
      <c r="B5883" s="511" t="s">
        <v>25522</v>
      </c>
      <c r="C5883" s="511" t="s">
        <v>13</v>
      </c>
      <c r="D5883" s="78" t="s">
        <v>57905</v>
      </c>
    </row>
    <row r="5884" spans="1:4" ht="13.5">
      <c r="A5884" s="511" t="s">
        <v>30517</v>
      </c>
      <c r="B5884" s="511" t="s">
        <v>25523</v>
      </c>
      <c r="C5884" s="511" t="s">
        <v>13</v>
      </c>
      <c r="D5884" s="78" t="s">
        <v>56298</v>
      </c>
    </row>
    <row r="5885" spans="1:4" ht="13.5">
      <c r="A5885" s="511" t="s">
        <v>30518</v>
      </c>
      <c r="B5885" s="511" t="s">
        <v>25524</v>
      </c>
      <c r="C5885" s="511" t="s">
        <v>13</v>
      </c>
      <c r="D5885" s="78" t="s">
        <v>56474</v>
      </c>
    </row>
    <row r="5886" spans="1:4" ht="13.5">
      <c r="A5886" s="511" t="s">
        <v>30519</v>
      </c>
      <c r="B5886" s="511" t="s">
        <v>25525</v>
      </c>
      <c r="C5886" s="511" t="s">
        <v>13</v>
      </c>
      <c r="D5886" s="78" t="s">
        <v>58622</v>
      </c>
    </row>
    <row r="5887" spans="1:4" ht="13.5">
      <c r="A5887" s="511" t="s">
        <v>30520</v>
      </c>
      <c r="B5887" s="511" t="s">
        <v>25526</v>
      </c>
      <c r="C5887" s="511" t="s">
        <v>13</v>
      </c>
      <c r="D5887" s="78" t="s">
        <v>66695</v>
      </c>
    </row>
    <row r="5888" spans="1:4" ht="13.5">
      <c r="A5888" s="511" t="s">
        <v>30521</v>
      </c>
      <c r="B5888" s="511" t="s">
        <v>25527</v>
      </c>
      <c r="C5888" s="511" t="s">
        <v>13</v>
      </c>
      <c r="D5888" s="78" t="s">
        <v>70869</v>
      </c>
    </row>
    <row r="5889" spans="1:4" ht="13.5">
      <c r="A5889" s="511" t="s">
        <v>30522</v>
      </c>
      <c r="B5889" s="511" t="s">
        <v>25528</v>
      </c>
      <c r="C5889" s="511" t="s">
        <v>13</v>
      </c>
      <c r="D5889" s="78" t="s">
        <v>59618</v>
      </c>
    </row>
    <row r="5890" spans="1:4" ht="13.5">
      <c r="A5890" s="511" t="s">
        <v>30523</v>
      </c>
      <c r="B5890" s="511" t="s">
        <v>25529</v>
      </c>
      <c r="C5890" s="511" t="s">
        <v>13</v>
      </c>
      <c r="D5890" s="78" t="s">
        <v>58280</v>
      </c>
    </row>
    <row r="5891" spans="1:4" ht="13.5">
      <c r="A5891" s="511" t="s">
        <v>30524</v>
      </c>
      <c r="B5891" s="511" t="s">
        <v>25530</v>
      </c>
      <c r="C5891" s="511" t="s">
        <v>13</v>
      </c>
      <c r="D5891" s="78" t="s">
        <v>60410</v>
      </c>
    </row>
    <row r="5892" spans="1:4" ht="13.5">
      <c r="A5892" s="511" t="s">
        <v>55486</v>
      </c>
      <c r="B5892" s="511" t="s">
        <v>55487</v>
      </c>
      <c r="C5892" s="511" t="s">
        <v>13</v>
      </c>
      <c r="D5892" s="78" t="s">
        <v>61575</v>
      </c>
    </row>
    <row r="5893" spans="1:4" ht="13.5">
      <c r="A5893" s="511" t="s">
        <v>55488</v>
      </c>
      <c r="B5893" s="511" t="s">
        <v>55489</v>
      </c>
      <c r="C5893" s="511" t="s">
        <v>13</v>
      </c>
      <c r="D5893" s="78" t="s">
        <v>25592</v>
      </c>
    </row>
    <row r="5894" spans="1:4" ht="13.5">
      <c r="A5894" s="511" t="s">
        <v>55490</v>
      </c>
      <c r="B5894" s="511" t="s">
        <v>55491</v>
      </c>
      <c r="C5894" s="511" t="s">
        <v>13</v>
      </c>
      <c r="D5894" s="78" t="s">
        <v>54421</v>
      </c>
    </row>
    <row r="5895" spans="1:4" ht="13.5">
      <c r="A5895" s="511" t="s">
        <v>55492</v>
      </c>
      <c r="B5895" s="511" t="s">
        <v>55493</v>
      </c>
      <c r="C5895" s="511" t="s">
        <v>13</v>
      </c>
      <c r="D5895" s="78" t="s">
        <v>70870</v>
      </c>
    </row>
    <row r="5896" spans="1:4" ht="13.5">
      <c r="A5896" s="511" t="s">
        <v>70871</v>
      </c>
      <c r="B5896" s="511" t="s">
        <v>70872</v>
      </c>
      <c r="C5896" s="511" t="s">
        <v>13</v>
      </c>
      <c r="D5896" s="78" t="s">
        <v>57531</v>
      </c>
    </row>
    <row r="5897" spans="1:4" ht="13.5">
      <c r="A5897" s="511" t="s">
        <v>55494</v>
      </c>
      <c r="B5897" s="511" t="s">
        <v>55495</v>
      </c>
      <c r="C5897" s="511" t="s">
        <v>13</v>
      </c>
      <c r="D5897" s="78" t="s">
        <v>65402</v>
      </c>
    </row>
    <row r="5898" spans="1:4" ht="13.5">
      <c r="A5898" s="511" t="s">
        <v>55497</v>
      </c>
      <c r="B5898" s="511" t="s">
        <v>55498</v>
      </c>
      <c r="C5898" s="511" t="s">
        <v>13</v>
      </c>
      <c r="D5898" s="78" t="s">
        <v>49466</v>
      </c>
    </row>
    <row r="5899" spans="1:4" ht="13.5">
      <c r="A5899" s="511" t="s">
        <v>55499</v>
      </c>
      <c r="B5899" s="511" t="s">
        <v>55500</v>
      </c>
      <c r="C5899" s="511" t="s">
        <v>13</v>
      </c>
      <c r="D5899" s="78" t="s">
        <v>61507</v>
      </c>
    </row>
    <row r="5900" spans="1:4" ht="13.5">
      <c r="A5900" s="511" t="s">
        <v>55501</v>
      </c>
      <c r="B5900" s="511" t="s">
        <v>55502</v>
      </c>
      <c r="C5900" s="511" t="s">
        <v>13</v>
      </c>
      <c r="D5900" s="78" t="s">
        <v>54056</v>
      </c>
    </row>
    <row r="5901" spans="1:4" ht="13.5">
      <c r="A5901" s="511" t="s">
        <v>55503</v>
      </c>
      <c r="B5901" s="511" t="s">
        <v>55504</v>
      </c>
      <c r="C5901" s="511" t="s">
        <v>13</v>
      </c>
      <c r="D5901" s="78" t="s">
        <v>55898</v>
      </c>
    </row>
    <row r="5902" spans="1:4" ht="13.5">
      <c r="A5902" s="511" t="s">
        <v>55505</v>
      </c>
      <c r="B5902" s="511" t="s">
        <v>55506</v>
      </c>
      <c r="C5902" s="511" t="s">
        <v>13</v>
      </c>
      <c r="D5902" s="78" t="s">
        <v>55723</v>
      </c>
    </row>
    <row r="5903" spans="1:4" ht="13.5">
      <c r="A5903" s="511" t="s">
        <v>55507</v>
      </c>
      <c r="B5903" s="511" t="s">
        <v>55508</v>
      </c>
      <c r="C5903" s="511" t="s">
        <v>13</v>
      </c>
      <c r="D5903" s="78" t="s">
        <v>49891</v>
      </c>
    </row>
    <row r="5904" spans="1:4" ht="13.5">
      <c r="A5904" s="511" t="s">
        <v>55509</v>
      </c>
      <c r="B5904" s="511" t="s">
        <v>55510</v>
      </c>
      <c r="C5904" s="511" t="s">
        <v>13</v>
      </c>
      <c r="D5904" s="78" t="s">
        <v>55842</v>
      </c>
    </row>
    <row r="5905" spans="1:4" ht="13.5">
      <c r="A5905" s="511" t="s">
        <v>55511</v>
      </c>
      <c r="B5905" s="511" t="s">
        <v>55512</v>
      </c>
      <c r="C5905" s="511" t="s">
        <v>13</v>
      </c>
      <c r="D5905" s="78" t="s">
        <v>57173</v>
      </c>
    </row>
    <row r="5906" spans="1:4" ht="13.5">
      <c r="A5906" s="511" t="s">
        <v>55513</v>
      </c>
      <c r="B5906" s="511" t="s">
        <v>55514</v>
      </c>
      <c r="C5906" s="511" t="s">
        <v>13</v>
      </c>
      <c r="D5906" s="78" t="s">
        <v>62504</v>
      </c>
    </row>
    <row r="5907" spans="1:4" ht="13.5">
      <c r="A5907" s="511" t="s">
        <v>55515</v>
      </c>
      <c r="B5907" s="511" t="s">
        <v>55516</v>
      </c>
      <c r="C5907" s="511" t="s">
        <v>13</v>
      </c>
      <c r="D5907" s="78" t="s">
        <v>49683</v>
      </c>
    </row>
    <row r="5908" spans="1:4" ht="13.5">
      <c r="A5908" s="511" t="s">
        <v>55517</v>
      </c>
      <c r="B5908" s="511" t="s">
        <v>55518</v>
      </c>
      <c r="C5908" s="511" t="s">
        <v>13</v>
      </c>
      <c r="D5908" s="78" t="s">
        <v>63663</v>
      </c>
    </row>
    <row r="5909" spans="1:4" ht="13.5">
      <c r="A5909" s="511" t="s">
        <v>55519</v>
      </c>
      <c r="B5909" s="511" t="s">
        <v>55520</v>
      </c>
      <c r="C5909" s="511" t="s">
        <v>13</v>
      </c>
      <c r="D5909" s="78" t="s">
        <v>57538</v>
      </c>
    </row>
    <row r="5910" spans="1:4" ht="13.5">
      <c r="A5910" s="511" t="s">
        <v>55521</v>
      </c>
      <c r="B5910" s="511" t="s">
        <v>55522</v>
      </c>
      <c r="C5910" s="511" t="s">
        <v>13</v>
      </c>
      <c r="D5910" s="78" t="s">
        <v>55294</v>
      </c>
    </row>
    <row r="5911" spans="1:4" ht="13.5">
      <c r="A5911" s="511" t="s">
        <v>55523</v>
      </c>
      <c r="B5911" s="511" t="s">
        <v>55524</v>
      </c>
      <c r="C5911" s="511" t="s">
        <v>13</v>
      </c>
      <c r="D5911" s="78" t="s">
        <v>55831</v>
      </c>
    </row>
    <row r="5912" spans="1:4" ht="13.5">
      <c r="A5912" s="511" t="s">
        <v>55525</v>
      </c>
      <c r="B5912" s="511" t="s">
        <v>55526</v>
      </c>
      <c r="C5912" s="511" t="s">
        <v>13</v>
      </c>
      <c r="D5912" s="78" t="s">
        <v>60558</v>
      </c>
    </row>
    <row r="5913" spans="1:4" ht="13.5">
      <c r="A5913" s="511" t="s">
        <v>55527</v>
      </c>
      <c r="B5913" s="511" t="s">
        <v>55528</v>
      </c>
      <c r="C5913" s="511" t="s">
        <v>13</v>
      </c>
      <c r="D5913" s="78" t="s">
        <v>64917</v>
      </c>
    </row>
    <row r="5914" spans="1:4" ht="13.5">
      <c r="A5914" s="511" t="s">
        <v>55529</v>
      </c>
      <c r="B5914" s="511" t="s">
        <v>55530</v>
      </c>
      <c r="C5914" s="511" t="s">
        <v>13</v>
      </c>
      <c r="D5914" s="78" t="s">
        <v>70873</v>
      </c>
    </row>
    <row r="5915" spans="1:4" ht="13.5">
      <c r="A5915" s="511" t="s">
        <v>55531</v>
      </c>
      <c r="B5915" s="511" t="s">
        <v>55532</v>
      </c>
      <c r="C5915" s="511" t="s">
        <v>13</v>
      </c>
      <c r="D5915" s="78" t="s">
        <v>55835</v>
      </c>
    </row>
    <row r="5916" spans="1:4" ht="13.5">
      <c r="A5916" s="511" t="s">
        <v>55533</v>
      </c>
      <c r="B5916" s="511" t="s">
        <v>55534</v>
      </c>
      <c r="C5916" s="511" t="s">
        <v>13</v>
      </c>
      <c r="D5916" s="78" t="s">
        <v>70874</v>
      </c>
    </row>
    <row r="5917" spans="1:4" ht="13.5">
      <c r="A5917" s="511" t="s">
        <v>55535</v>
      </c>
      <c r="B5917" s="511" t="s">
        <v>55536</v>
      </c>
      <c r="C5917" s="511" t="s">
        <v>13</v>
      </c>
      <c r="D5917" s="78" t="s">
        <v>64333</v>
      </c>
    </row>
    <row r="5918" spans="1:4" ht="13.5">
      <c r="A5918" s="511" t="s">
        <v>55537</v>
      </c>
      <c r="B5918" s="511" t="s">
        <v>55538</v>
      </c>
      <c r="C5918" s="511" t="s">
        <v>13</v>
      </c>
      <c r="D5918" s="78" t="s">
        <v>70875</v>
      </c>
    </row>
    <row r="5919" spans="1:4" ht="13.5">
      <c r="A5919" s="511" t="s">
        <v>55539</v>
      </c>
      <c r="B5919" s="511" t="s">
        <v>55540</v>
      </c>
      <c r="C5919" s="511" t="s">
        <v>13</v>
      </c>
      <c r="D5919" s="78" t="s">
        <v>51102</v>
      </c>
    </row>
    <row r="5920" spans="1:4" ht="13.5">
      <c r="A5920" s="511" t="s">
        <v>55541</v>
      </c>
      <c r="B5920" s="511" t="s">
        <v>55542</v>
      </c>
      <c r="C5920" s="511" t="s">
        <v>13</v>
      </c>
      <c r="D5920" s="78" t="s">
        <v>56634</v>
      </c>
    </row>
    <row r="5921" spans="1:4" ht="13.5">
      <c r="A5921" s="511" t="s">
        <v>51349</v>
      </c>
      <c r="B5921" s="511" t="s">
        <v>51350</v>
      </c>
      <c r="C5921" s="511" t="s">
        <v>13</v>
      </c>
      <c r="D5921" s="78" t="s">
        <v>70876</v>
      </c>
    </row>
    <row r="5922" spans="1:4" ht="13.5">
      <c r="A5922" s="511" t="s">
        <v>51351</v>
      </c>
      <c r="B5922" s="511" t="s">
        <v>51352</v>
      </c>
      <c r="C5922" s="511" t="s">
        <v>13</v>
      </c>
      <c r="D5922" s="78" t="s">
        <v>55163</v>
      </c>
    </row>
    <row r="5923" spans="1:4" ht="13.5">
      <c r="A5923" s="511" t="s">
        <v>51353</v>
      </c>
      <c r="B5923" s="511" t="s">
        <v>51354</v>
      </c>
      <c r="C5923" s="511" t="s">
        <v>36</v>
      </c>
      <c r="D5923" s="78" t="s">
        <v>51424</v>
      </c>
    </row>
    <row r="5924" spans="1:4" ht="13.5">
      <c r="A5924" s="511" t="s">
        <v>51355</v>
      </c>
      <c r="B5924" s="511" t="s">
        <v>70877</v>
      </c>
      <c r="C5924" s="511" t="s">
        <v>13</v>
      </c>
      <c r="D5924" s="78" t="s">
        <v>55880</v>
      </c>
    </row>
    <row r="5925" spans="1:4" ht="13.5">
      <c r="A5925" s="511" t="s">
        <v>51356</v>
      </c>
      <c r="B5925" s="511" t="s">
        <v>51357</v>
      </c>
      <c r="C5925" s="511" t="s">
        <v>13</v>
      </c>
      <c r="D5925" s="78" t="s">
        <v>51102</v>
      </c>
    </row>
    <row r="5926" spans="1:4" ht="13.5">
      <c r="A5926" s="511" t="s">
        <v>51358</v>
      </c>
      <c r="B5926" s="511" t="s">
        <v>70878</v>
      </c>
      <c r="C5926" s="511" t="s">
        <v>13</v>
      </c>
      <c r="D5926" s="78" t="s">
        <v>69219</v>
      </c>
    </row>
    <row r="5927" spans="1:4" ht="13.5">
      <c r="A5927" s="511" t="s">
        <v>51359</v>
      </c>
      <c r="B5927" s="511" t="s">
        <v>51360</v>
      </c>
      <c r="C5927" s="511" t="s">
        <v>13</v>
      </c>
      <c r="D5927" s="78" t="s">
        <v>55693</v>
      </c>
    </row>
    <row r="5928" spans="1:4" ht="13.5">
      <c r="A5928" s="511" t="s">
        <v>51361</v>
      </c>
      <c r="B5928" s="511" t="s">
        <v>70879</v>
      </c>
      <c r="C5928" s="511" t="s">
        <v>13</v>
      </c>
      <c r="D5928" s="78" t="s">
        <v>52280</v>
      </c>
    </row>
    <row r="5929" spans="1:4" ht="13.5">
      <c r="A5929" s="511" t="s">
        <v>51362</v>
      </c>
      <c r="B5929" s="511" t="s">
        <v>51363</v>
      </c>
      <c r="C5929" s="511" t="s">
        <v>13</v>
      </c>
      <c r="D5929" s="78" t="s">
        <v>55660</v>
      </c>
    </row>
    <row r="5930" spans="1:4" ht="13.5">
      <c r="A5930" s="511" t="s">
        <v>51364</v>
      </c>
      <c r="B5930" s="511" t="s">
        <v>70880</v>
      </c>
      <c r="C5930" s="511" t="s">
        <v>13</v>
      </c>
      <c r="D5930" s="78" t="s">
        <v>53674</v>
      </c>
    </row>
    <row r="5931" spans="1:4" ht="13.5">
      <c r="A5931" s="511" t="s">
        <v>51365</v>
      </c>
      <c r="B5931" s="511" t="s">
        <v>51366</v>
      </c>
      <c r="C5931" s="511" t="s">
        <v>13</v>
      </c>
      <c r="D5931" s="78" t="s">
        <v>68505</v>
      </c>
    </row>
    <row r="5932" spans="1:4" ht="13.5">
      <c r="A5932" s="511" t="s">
        <v>51367</v>
      </c>
      <c r="B5932" s="511" t="s">
        <v>70881</v>
      </c>
      <c r="C5932" s="511" t="s">
        <v>13</v>
      </c>
      <c r="D5932" s="78" t="s">
        <v>55146</v>
      </c>
    </row>
    <row r="5933" spans="1:4" ht="13.5">
      <c r="A5933" s="511" t="s">
        <v>51368</v>
      </c>
      <c r="B5933" s="511" t="s">
        <v>51369</v>
      </c>
      <c r="C5933" s="511" t="s">
        <v>13</v>
      </c>
      <c r="D5933" s="78" t="s">
        <v>56673</v>
      </c>
    </row>
    <row r="5934" spans="1:4" ht="13.5">
      <c r="A5934" s="511" t="s">
        <v>51370</v>
      </c>
      <c r="B5934" s="511" t="s">
        <v>70882</v>
      </c>
      <c r="C5934" s="511" t="s">
        <v>13</v>
      </c>
      <c r="D5934" s="78" t="s">
        <v>65434</v>
      </c>
    </row>
    <row r="5935" spans="1:4" ht="13.5">
      <c r="A5935" s="511" t="s">
        <v>51371</v>
      </c>
      <c r="B5935" s="511" t="s">
        <v>51372</v>
      </c>
      <c r="C5935" s="511" t="s">
        <v>13</v>
      </c>
      <c r="D5935" s="78" t="s">
        <v>70883</v>
      </c>
    </row>
    <row r="5936" spans="1:4" ht="13.5">
      <c r="A5936" s="511" t="s">
        <v>51373</v>
      </c>
      <c r="B5936" s="511" t="s">
        <v>70884</v>
      </c>
      <c r="C5936" s="511" t="s">
        <v>13</v>
      </c>
      <c r="D5936" s="78" t="s">
        <v>69537</v>
      </c>
    </row>
    <row r="5937" spans="1:4" ht="13.5">
      <c r="A5937" s="511" t="s">
        <v>51374</v>
      </c>
      <c r="B5937" s="511" t="s">
        <v>51375</v>
      </c>
      <c r="C5937" s="511" t="s">
        <v>13</v>
      </c>
      <c r="D5937" s="78" t="s">
        <v>53493</v>
      </c>
    </row>
    <row r="5938" spans="1:4" ht="13.5">
      <c r="A5938" s="511" t="s">
        <v>51376</v>
      </c>
      <c r="B5938" s="511" t="s">
        <v>70885</v>
      </c>
      <c r="C5938" s="511" t="s">
        <v>13</v>
      </c>
      <c r="D5938" s="78" t="s">
        <v>66571</v>
      </c>
    </row>
    <row r="5939" spans="1:4" ht="13.5">
      <c r="A5939" s="511" t="s">
        <v>51377</v>
      </c>
      <c r="B5939" s="511" t="s">
        <v>51378</v>
      </c>
      <c r="C5939" s="511" t="s">
        <v>13</v>
      </c>
      <c r="D5939" s="78" t="s">
        <v>57940</v>
      </c>
    </row>
    <row r="5940" spans="1:4" ht="13.5">
      <c r="A5940" s="511" t="s">
        <v>51379</v>
      </c>
      <c r="B5940" s="511" t="s">
        <v>70886</v>
      </c>
      <c r="C5940" s="511" t="s">
        <v>13</v>
      </c>
      <c r="D5940" s="78" t="s">
        <v>61596</v>
      </c>
    </row>
    <row r="5941" spans="1:4" ht="13.5">
      <c r="A5941" s="511" t="s">
        <v>51380</v>
      </c>
      <c r="B5941" s="511" t="s">
        <v>51381</v>
      </c>
      <c r="C5941" s="511" t="s">
        <v>13</v>
      </c>
      <c r="D5941" s="78" t="s">
        <v>60862</v>
      </c>
    </row>
    <row r="5942" spans="1:4" ht="13.5">
      <c r="A5942" s="511" t="s">
        <v>51382</v>
      </c>
      <c r="B5942" s="511" t="s">
        <v>70887</v>
      </c>
      <c r="C5942" s="511" t="s">
        <v>13</v>
      </c>
      <c r="D5942" s="78" t="s">
        <v>56640</v>
      </c>
    </row>
    <row r="5943" spans="1:4" ht="13.5">
      <c r="A5943" s="511" t="s">
        <v>51383</v>
      </c>
      <c r="B5943" s="511" t="s">
        <v>51384</v>
      </c>
      <c r="C5943" s="511" t="s">
        <v>13</v>
      </c>
      <c r="D5943" s="78" t="s">
        <v>51414</v>
      </c>
    </row>
    <row r="5944" spans="1:4" ht="13.5">
      <c r="A5944" s="511" t="s">
        <v>51385</v>
      </c>
      <c r="B5944" s="511" t="s">
        <v>70888</v>
      </c>
      <c r="C5944" s="511" t="s">
        <v>13</v>
      </c>
      <c r="D5944" s="78" t="s">
        <v>50772</v>
      </c>
    </row>
    <row r="5945" spans="1:4" ht="13.5">
      <c r="A5945" s="511" t="s">
        <v>51386</v>
      </c>
      <c r="B5945" s="511" t="s">
        <v>51387</v>
      </c>
      <c r="C5945" s="511" t="s">
        <v>13</v>
      </c>
      <c r="D5945" s="78" t="s">
        <v>55729</v>
      </c>
    </row>
    <row r="5946" spans="1:4" ht="13.5">
      <c r="A5946" s="511" t="s">
        <v>51388</v>
      </c>
      <c r="B5946" s="511" t="s">
        <v>70889</v>
      </c>
      <c r="C5946" s="511" t="s">
        <v>13</v>
      </c>
      <c r="D5946" s="78" t="s">
        <v>51071</v>
      </c>
    </row>
    <row r="5947" spans="1:4" ht="13.5">
      <c r="A5947" s="511" t="s">
        <v>51389</v>
      </c>
      <c r="B5947" s="511" t="s">
        <v>51390</v>
      </c>
      <c r="C5947" s="511" t="s">
        <v>13</v>
      </c>
      <c r="D5947" s="78" t="s">
        <v>55749</v>
      </c>
    </row>
    <row r="5948" spans="1:4" ht="13.5">
      <c r="A5948" s="511" t="s">
        <v>51392</v>
      </c>
      <c r="B5948" s="511" t="s">
        <v>70890</v>
      </c>
      <c r="C5948" s="511" t="s">
        <v>13</v>
      </c>
      <c r="D5948" s="78" t="s">
        <v>52299</v>
      </c>
    </row>
    <row r="5949" spans="1:4" ht="13.5">
      <c r="A5949" s="511" t="s">
        <v>51393</v>
      </c>
      <c r="B5949" s="511" t="s">
        <v>51394</v>
      </c>
      <c r="C5949" s="511" t="s">
        <v>13</v>
      </c>
      <c r="D5949" s="78" t="s">
        <v>61582</v>
      </c>
    </row>
    <row r="5950" spans="1:4" ht="13.5">
      <c r="A5950" s="511" t="s">
        <v>51395</v>
      </c>
      <c r="B5950" s="511" t="s">
        <v>70891</v>
      </c>
      <c r="C5950" s="511" t="s">
        <v>13</v>
      </c>
      <c r="D5950" s="78" t="s">
        <v>65932</v>
      </c>
    </row>
    <row r="5951" spans="1:4" ht="13.5">
      <c r="A5951" s="511" t="s">
        <v>51396</v>
      </c>
      <c r="B5951" s="511" t="s">
        <v>51397</v>
      </c>
      <c r="C5951" s="511" t="s">
        <v>13</v>
      </c>
      <c r="D5951" s="78" t="s">
        <v>64157</v>
      </c>
    </row>
    <row r="5952" spans="1:4" ht="13.5">
      <c r="A5952" s="511" t="s">
        <v>51398</v>
      </c>
      <c r="B5952" s="511" t="s">
        <v>70892</v>
      </c>
      <c r="C5952" s="511" t="s">
        <v>13</v>
      </c>
      <c r="D5952" s="78" t="s">
        <v>61066</v>
      </c>
    </row>
    <row r="5953" spans="1:4" ht="13.5">
      <c r="A5953" s="511" t="s">
        <v>51399</v>
      </c>
      <c r="B5953" s="511" t="s">
        <v>51400</v>
      </c>
      <c r="C5953" s="511" t="s">
        <v>13</v>
      </c>
      <c r="D5953" s="78" t="s">
        <v>70893</v>
      </c>
    </row>
    <row r="5954" spans="1:4" ht="13.5">
      <c r="A5954" s="511" t="s">
        <v>51401</v>
      </c>
      <c r="B5954" s="511" t="s">
        <v>70894</v>
      </c>
      <c r="C5954" s="511" t="s">
        <v>13</v>
      </c>
      <c r="D5954" s="78" t="s">
        <v>69152</v>
      </c>
    </row>
    <row r="5955" spans="1:4" ht="13.5">
      <c r="A5955" s="511" t="s">
        <v>51402</v>
      </c>
      <c r="B5955" s="511" t="s">
        <v>51403</v>
      </c>
      <c r="C5955" s="511" t="s">
        <v>13</v>
      </c>
      <c r="D5955" s="78" t="s">
        <v>63304</v>
      </c>
    </row>
    <row r="5956" spans="1:4" ht="13.5">
      <c r="A5956" s="511" t="s">
        <v>51404</v>
      </c>
      <c r="B5956" s="511" t="s">
        <v>70895</v>
      </c>
      <c r="C5956" s="511" t="s">
        <v>13</v>
      </c>
      <c r="D5956" s="78" t="s">
        <v>70896</v>
      </c>
    </row>
    <row r="5957" spans="1:4" ht="13.5">
      <c r="A5957" s="511" t="s">
        <v>51405</v>
      </c>
      <c r="B5957" s="511" t="s">
        <v>51406</v>
      </c>
      <c r="C5957" s="511" t="s">
        <v>13</v>
      </c>
      <c r="D5957" s="78" t="s">
        <v>57864</v>
      </c>
    </row>
    <row r="5958" spans="1:4" ht="13.5">
      <c r="A5958" s="511" t="s">
        <v>51407</v>
      </c>
      <c r="B5958" s="511" t="s">
        <v>70897</v>
      </c>
      <c r="C5958" s="511" t="s">
        <v>13</v>
      </c>
      <c r="D5958" s="78" t="s">
        <v>70898</v>
      </c>
    </row>
    <row r="5959" spans="1:4" ht="13.5">
      <c r="A5959" s="511" t="s">
        <v>51408</v>
      </c>
      <c r="B5959" s="511" t="s">
        <v>51409</v>
      </c>
      <c r="C5959" s="511" t="s">
        <v>13</v>
      </c>
      <c r="D5959" s="78" t="s">
        <v>57610</v>
      </c>
    </row>
    <row r="5960" spans="1:4" ht="13.5">
      <c r="A5960" s="511" t="s">
        <v>51410</v>
      </c>
      <c r="B5960" s="511" t="s">
        <v>70899</v>
      </c>
      <c r="C5960" s="511" t="s">
        <v>13</v>
      </c>
      <c r="D5960" s="78" t="s">
        <v>70900</v>
      </c>
    </row>
    <row r="5961" spans="1:4" ht="13.5">
      <c r="A5961" s="511" t="s">
        <v>51411</v>
      </c>
      <c r="B5961" s="511" t="s">
        <v>51412</v>
      </c>
      <c r="C5961" s="511" t="s">
        <v>13</v>
      </c>
      <c r="D5961" s="78" t="s">
        <v>66618</v>
      </c>
    </row>
    <row r="5962" spans="1:4" ht="13.5">
      <c r="A5962" s="511" t="s">
        <v>70901</v>
      </c>
      <c r="B5962" s="511" t="s">
        <v>70902</v>
      </c>
      <c r="C5962" s="511" t="s">
        <v>13</v>
      </c>
      <c r="D5962" s="78" t="s">
        <v>52320</v>
      </c>
    </row>
    <row r="5963" spans="1:4" ht="13.5">
      <c r="A5963" s="511" t="s">
        <v>70903</v>
      </c>
      <c r="B5963" s="511" t="s">
        <v>70904</v>
      </c>
      <c r="C5963" s="511" t="s">
        <v>13</v>
      </c>
      <c r="D5963" s="78" t="s">
        <v>55285</v>
      </c>
    </row>
    <row r="5964" spans="1:4" ht="13.5">
      <c r="A5964" s="511" t="s">
        <v>70905</v>
      </c>
      <c r="B5964" s="511" t="s">
        <v>70906</v>
      </c>
      <c r="C5964" s="511" t="s">
        <v>13</v>
      </c>
      <c r="D5964" s="78" t="s">
        <v>56269</v>
      </c>
    </row>
    <row r="5965" spans="1:4" ht="13.5">
      <c r="A5965" s="511" t="s">
        <v>70907</v>
      </c>
      <c r="B5965" s="511" t="s">
        <v>70908</v>
      </c>
      <c r="C5965" s="511" t="s">
        <v>13</v>
      </c>
      <c r="D5965" s="78" t="s">
        <v>58764</v>
      </c>
    </row>
    <row r="5966" spans="1:4" ht="13.5">
      <c r="A5966" s="511" t="s">
        <v>70909</v>
      </c>
      <c r="B5966" s="511" t="s">
        <v>70910</v>
      </c>
      <c r="C5966" s="511" t="s">
        <v>13</v>
      </c>
      <c r="D5966" s="78" t="s">
        <v>70911</v>
      </c>
    </row>
    <row r="5967" spans="1:4" ht="13.5">
      <c r="A5967" s="511" t="s">
        <v>70912</v>
      </c>
      <c r="B5967" s="511" t="s">
        <v>70913</v>
      </c>
      <c r="C5967" s="511" t="s">
        <v>36</v>
      </c>
      <c r="D5967" s="78" t="s">
        <v>57945</v>
      </c>
    </row>
    <row r="5968" spans="1:4" ht="13.5">
      <c r="A5968" s="511" t="s">
        <v>70914</v>
      </c>
      <c r="B5968" s="511" t="s">
        <v>70915</v>
      </c>
      <c r="C5968" s="511" t="s">
        <v>36</v>
      </c>
      <c r="D5968" s="78" t="s">
        <v>60535</v>
      </c>
    </row>
    <row r="5969" spans="1:4" ht="13.5">
      <c r="A5969" s="511" t="s">
        <v>70916</v>
      </c>
      <c r="B5969" s="511" t="s">
        <v>70917</v>
      </c>
      <c r="C5969" s="511" t="s">
        <v>36</v>
      </c>
      <c r="D5969" s="78" t="s">
        <v>52253</v>
      </c>
    </row>
    <row r="5970" spans="1:4" ht="13.5">
      <c r="A5970" s="511" t="s">
        <v>70918</v>
      </c>
      <c r="B5970" s="511" t="s">
        <v>70919</v>
      </c>
      <c r="C5970" s="511" t="s">
        <v>13</v>
      </c>
      <c r="D5970" s="78" t="s">
        <v>49464</v>
      </c>
    </row>
    <row r="5971" spans="1:4" ht="13.5">
      <c r="A5971" s="511" t="s">
        <v>70920</v>
      </c>
      <c r="B5971" s="511" t="s">
        <v>70921</v>
      </c>
      <c r="C5971" s="511" t="s">
        <v>36</v>
      </c>
      <c r="D5971" s="78" t="s">
        <v>55885</v>
      </c>
    </row>
    <row r="5972" spans="1:4" ht="13.5">
      <c r="A5972" s="511" t="s">
        <v>70922</v>
      </c>
      <c r="B5972" s="511" t="s">
        <v>70923</v>
      </c>
      <c r="C5972" s="511" t="s">
        <v>13</v>
      </c>
      <c r="D5972" s="78" t="s">
        <v>60320</v>
      </c>
    </row>
    <row r="5973" spans="1:4" ht="13.5">
      <c r="A5973" s="511" t="s">
        <v>70924</v>
      </c>
      <c r="B5973" s="511" t="s">
        <v>70925</v>
      </c>
      <c r="C5973" s="511" t="s">
        <v>36</v>
      </c>
      <c r="D5973" s="78" t="s">
        <v>58361</v>
      </c>
    </row>
    <row r="5974" spans="1:4" ht="13.5">
      <c r="A5974" s="511" t="s">
        <v>70926</v>
      </c>
      <c r="B5974" s="511" t="s">
        <v>70927</v>
      </c>
      <c r="C5974" s="511" t="s">
        <v>36</v>
      </c>
      <c r="D5974" s="78" t="s">
        <v>53392</v>
      </c>
    </row>
    <row r="5975" spans="1:4" ht="13.5">
      <c r="A5975" s="511" t="s">
        <v>70928</v>
      </c>
      <c r="B5975" s="511" t="s">
        <v>70929</v>
      </c>
      <c r="C5975" s="511" t="s">
        <v>36</v>
      </c>
      <c r="D5975" s="78" t="s">
        <v>63674</v>
      </c>
    </row>
    <row r="5976" spans="1:4" ht="13.5">
      <c r="A5976" s="511" t="s">
        <v>70930</v>
      </c>
      <c r="B5976" s="511" t="s">
        <v>70931</v>
      </c>
      <c r="C5976" s="511" t="s">
        <v>36</v>
      </c>
      <c r="D5976" s="78" t="s">
        <v>55786</v>
      </c>
    </row>
    <row r="5977" spans="1:4" ht="13.5">
      <c r="A5977" s="511" t="s">
        <v>70932</v>
      </c>
      <c r="B5977" s="511" t="s">
        <v>70933</v>
      </c>
      <c r="C5977" s="511" t="s">
        <v>13</v>
      </c>
      <c r="D5977" s="78" t="s">
        <v>66762</v>
      </c>
    </row>
    <row r="5978" spans="1:4" ht="13.5">
      <c r="A5978" s="511" t="s">
        <v>70934</v>
      </c>
      <c r="B5978" s="511" t="s">
        <v>70935</v>
      </c>
      <c r="C5978" s="511" t="s">
        <v>13</v>
      </c>
      <c r="D5978" s="78" t="s">
        <v>62046</v>
      </c>
    </row>
    <row r="5979" spans="1:4" ht="13.5">
      <c r="A5979" s="511" t="s">
        <v>70936</v>
      </c>
      <c r="B5979" s="511" t="s">
        <v>70937</v>
      </c>
      <c r="C5979" s="511" t="s">
        <v>36</v>
      </c>
      <c r="D5979" s="78" t="s">
        <v>55149</v>
      </c>
    </row>
    <row r="5980" spans="1:4" ht="13.5">
      <c r="A5980" s="511" t="s">
        <v>70938</v>
      </c>
      <c r="B5980" s="511" t="s">
        <v>70939</v>
      </c>
      <c r="C5980" s="511" t="s">
        <v>13</v>
      </c>
      <c r="D5980" s="78" t="s">
        <v>61153</v>
      </c>
    </row>
    <row r="5981" spans="1:4" ht="13.5">
      <c r="A5981" s="511" t="s">
        <v>70940</v>
      </c>
      <c r="B5981" s="511" t="s">
        <v>70941</v>
      </c>
      <c r="C5981" s="511" t="s">
        <v>13</v>
      </c>
      <c r="D5981" s="78" t="s">
        <v>70942</v>
      </c>
    </row>
    <row r="5982" spans="1:4" ht="13.5">
      <c r="A5982" s="511" t="s">
        <v>54338</v>
      </c>
      <c r="B5982" s="511" t="s">
        <v>54339</v>
      </c>
      <c r="C5982" s="511" t="s">
        <v>13</v>
      </c>
      <c r="D5982" s="78" t="s">
        <v>70943</v>
      </c>
    </row>
    <row r="5983" spans="1:4" ht="13.5">
      <c r="A5983" s="511" t="s">
        <v>54340</v>
      </c>
      <c r="B5983" s="511" t="s">
        <v>54341</v>
      </c>
      <c r="C5983" s="511" t="s">
        <v>13</v>
      </c>
      <c r="D5983" s="78" t="s">
        <v>56617</v>
      </c>
    </row>
    <row r="5984" spans="1:4" ht="13.5">
      <c r="A5984" s="511" t="s">
        <v>54342</v>
      </c>
      <c r="B5984" s="511" t="s">
        <v>54343</v>
      </c>
      <c r="C5984" s="511" t="s">
        <v>13</v>
      </c>
      <c r="D5984" s="78" t="s">
        <v>70944</v>
      </c>
    </row>
    <row r="5985" spans="1:4" ht="13.5">
      <c r="A5985" s="511" t="s">
        <v>54344</v>
      </c>
      <c r="B5985" s="511" t="s">
        <v>54345</v>
      </c>
      <c r="C5985" s="511" t="s">
        <v>13</v>
      </c>
      <c r="D5985" s="78" t="s">
        <v>70945</v>
      </c>
    </row>
    <row r="5986" spans="1:4" ht="13.5">
      <c r="A5986" s="511" t="s">
        <v>54346</v>
      </c>
      <c r="B5986" s="511" t="s">
        <v>54347</v>
      </c>
      <c r="C5986" s="511" t="s">
        <v>13</v>
      </c>
      <c r="D5986" s="78" t="s">
        <v>70946</v>
      </c>
    </row>
    <row r="5987" spans="1:4" ht="13.5">
      <c r="A5987" s="511" t="s">
        <v>30526</v>
      </c>
      <c r="B5987" s="511" t="s">
        <v>25531</v>
      </c>
      <c r="C5987" s="511" t="s">
        <v>13</v>
      </c>
      <c r="D5987" s="78" t="s">
        <v>70947</v>
      </c>
    </row>
    <row r="5988" spans="1:4" ht="13.5">
      <c r="A5988" s="511" t="s">
        <v>30527</v>
      </c>
      <c r="B5988" s="511" t="s">
        <v>25532</v>
      </c>
      <c r="C5988" s="511" t="s">
        <v>13</v>
      </c>
      <c r="D5988" s="78" t="s">
        <v>70948</v>
      </c>
    </row>
    <row r="5989" spans="1:4" ht="13.5">
      <c r="A5989" s="511" t="s">
        <v>30528</v>
      </c>
      <c r="B5989" s="511" t="s">
        <v>25533</v>
      </c>
      <c r="C5989" s="511" t="s">
        <v>13</v>
      </c>
      <c r="D5989" s="78" t="s">
        <v>57912</v>
      </c>
    </row>
    <row r="5990" spans="1:4" ht="13.5">
      <c r="A5990" s="511" t="s">
        <v>30529</v>
      </c>
      <c r="B5990" s="511" t="s">
        <v>25534</v>
      </c>
      <c r="C5990" s="511" t="s">
        <v>13</v>
      </c>
      <c r="D5990" s="78" t="s">
        <v>56437</v>
      </c>
    </row>
    <row r="5991" spans="1:4" ht="13.5">
      <c r="A5991" s="511" t="s">
        <v>30530</v>
      </c>
      <c r="B5991" s="511" t="s">
        <v>25535</v>
      </c>
      <c r="C5991" s="511" t="s">
        <v>13</v>
      </c>
      <c r="D5991" s="78" t="s">
        <v>68954</v>
      </c>
    </row>
    <row r="5992" spans="1:4" ht="13.5">
      <c r="A5992" s="511" t="s">
        <v>30531</v>
      </c>
      <c r="B5992" s="511" t="s">
        <v>25536</v>
      </c>
      <c r="C5992" s="511" t="s">
        <v>13</v>
      </c>
      <c r="D5992" s="78" t="s">
        <v>69216</v>
      </c>
    </row>
    <row r="5993" spans="1:4" ht="13.5">
      <c r="A5993" s="511" t="s">
        <v>30532</v>
      </c>
      <c r="B5993" s="511" t="s">
        <v>25537</v>
      </c>
      <c r="C5993" s="511" t="s">
        <v>13</v>
      </c>
      <c r="D5993" s="78" t="s">
        <v>70949</v>
      </c>
    </row>
    <row r="5994" spans="1:4" ht="13.5">
      <c r="A5994" s="511" t="s">
        <v>30533</v>
      </c>
      <c r="B5994" s="511" t="s">
        <v>25538</v>
      </c>
      <c r="C5994" s="511" t="s">
        <v>13</v>
      </c>
      <c r="D5994" s="78" t="s">
        <v>70950</v>
      </c>
    </row>
    <row r="5995" spans="1:4" ht="13.5">
      <c r="A5995" s="511" t="s">
        <v>30534</v>
      </c>
      <c r="B5995" s="511" t="s">
        <v>25539</v>
      </c>
      <c r="C5995" s="511" t="s">
        <v>13</v>
      </c>
      <c r="D5995" s="78" t="s">
        <v>70951</v>
      </c>
    </row>
    <row r="5996" spans="1:4" ht="13.5">
      <c r="A5996" s="511" t="s">
        <v>30535</v>
      </c>
      <c r="B5996" s="511" t="s">
        <v>25540</v>
      </c>
      <c r="C5996" s="511" t="s">
        <v>13</v>
      </c>
      <c r="D5996" s="78" t="s">
        <v>70952</v>
      </c>
    </row>
    <row r="5997" spans="1:4" ht="13.5">
      <c r="A5997" s="511" t="s">
        <v>30536</v>
      </c>
      <c r="B5997" s="511" t="s">
        <v>25541</v>
      </c>
      <c r="C5997" s="511" t="s">
        <v>13</v>
      </c>
      <c r="D5997" s="78" t="s">
        <v>70953</v>
      </c>
    </row>
    <row r="5998" spans="1:4" ht="13.5">
      <c r="A5998" s="511" t="s">
        <v>30537</v>
      </c>
      <c r="B5998" s="511" t="s">
        <v>25542</v>
      </c>
      <c r="C5998" s="511" t="s">
        <v>13</v>
      </c>
      <c r="D5998" s="78" t="s">
        <v>70954</v>
      </c>
    </row>
    <row r="5999" spans="1:4" ht="13.5">
      <c r="A5999" s="511" t="s">
        <v>30538</v>
      </c>
      <c r="B5999" s="511" t="s">
        <v>25543</v>
      </c>
      <c r="C5999" s="511" t="s">
        <v>13</v>
      </c>
      <c r="D5999" s="78" t="s">
        <v>70955</v>
      </c>
    </row>
    <row r="6000" spans="1:4" ht="13.5">
      <c r="A6000" s="511" t="s">
        <v>30539</v>
      </c>
      <c r="B6000" s="511" t="s">
        <v>25544</v>
      </c>
      <c r="C6000" s="511" t="s">
        <v>13</v>
      </c>
      <c r="D6000" s="78" t="s">
        <v>70956</v>
      </c>
    </row>
    <row r="6001" spans="1:4" ht="13.5">
      <c r="A6001" s="511" t="s">
        <v>30540</v>
      </c>
      <c r="B6001" s="511" t="s">
        <v>25545</v>
      </c>
      <c r="C6001" s="511" t="s">
        <v>13</v>
      </c>
      <c r="D6001" s="78" t="s">
        <v>70957</v>
      </c>
    </row>
    <row r="6002" spans="1:4" ht="13.5">
      <c r="A6002" s="511" t="s">
        <v>30541</v>
      </c>
      <c r="B6002" s="511" t="s">
        <v>54348</v>
      </c>
      <c r="C6002" s="511" t="s">
        <v>13</v>
      </c>
      <c r="D6002" s="78" t="s">
        <v>70958</v>
      </c>
    </row>
    <row r="6003" spans="1:4" ht="13.5">
      <c r="A6003" s="511" t="s">
        <v>30542</v>
      </c>
      <c r="B6003" s="511" t="s">
        <v>54349</v>
      </c>
      <c r="C6003" s="511" t="s">
        <v>13</v>
      </c>
      <c r="D6003" s="78" t="s">
        <v>56636</v>
      </c>
    </row>
    <row r="6004" spans="1:4" ht="13.5">
      <c r="A6004" s="511" t="s">
        <v>30543</v>
      </c>
      <c r="B6004" s="511" t="s">
        <v>25546</v>
      </c>
      <c r="C6004" s="511" t="s">
        <v>13</v>
      </c>
      <c r="D6004" s="78" t="s">
        <v>70959</v>
      </c>
    </row>
    <row r="6005" spans="1:4" ht="13.5">
      <c r="A6005" s="511" t="s">
        <v>30544</v>
      </c>
      <c r="B6005" s="511" t="s">
        <v>25547</v>
      </c>
      <c r="C6005" s="511" t="s">
        <v>13</v>
      </c>
      <c r="D6005" s="78" t="s">
        <v>70960</v>
      </c>
    </row>
    <row r="6006" spans="1:4" ht="13.5">
      <c r="A6006" s="511" t="s">
        <v>30545</v>
      </c>
      <c r="B6006" s="511" t="s">
        <v>25548</v>
      </c>
      <c r="C6006" s="511" t="s">
        <v>13</v>
      </c>
      <c r="D6006" s="78" t="s">
        <v>63948</v>
      </c>
    </row>
    <row r="6007" spans="1:4" ht="13.5">
      <c r="A6007" s="511" t="s">
        <v>30546</v>
      </c>
      <c r="B6007" s="511" t="s">
        <v>54350</v>
      </c>
      <c r="C6007" s="511" t="s">
        <v>13</v>
      </c>
      <c r="D6007" s="78" t="s">
        <v>70961</v>
      </c>
    </row>
    <row r="6008" spans="1:4" ht="13.5">
      <c r="A6008" s="511" t="s">
        <v>30547</v>
      </c>
      <c r="B6008" s="511" t="s">
        <v>54351</v>
      </c>
      <c r="C6008" s="511" t="s">
        <v>13</v>
      </c>
      <c r="D6008" s="78" t="s">
        <v>70962</v>
      </c>
    </row>
    <row r="6009" spans="1:4" ht="13.5">
      <c r="A6009" s="511" t="s">
        <v>54352</v>
      </c>
      <c r="B6009" s="511" t="s">
        <v>54353</v>
      </c>
      <c r="C6009" s="511" t="s">
        <v>13</v>
      </c>
      <c r="D6009" s="78" t="s">
        <v>70963</v>
      </c>
    </row>
    <row r="6010" spans="1:4" ht="13.5">
      <c r="A6010" s="511" t="s">
        <v>30548</v>
      </c>
      <c r="B6010" s="511" t="s">
        <v>54354</v>
      </c>
      <c r="C6010" s="511" t="s">
        <v>13</v>
      </c>
      <c r="D6010" s="78" t="s">
        <v>63662</v>
      </c>
    </row>
    <row r="6011" spans="1:4" ht="13.5">
      <c r="A6011" s="511" t="s">
        <v>30549</v>
      </c>
      <c r="B6011" s="511" t="s">
        <v>54355</v>
      </c>
      <c r="C6011" s="511" t="s">
        <v>13</v>
      </c>
      <c r="D6011" s="78" t="s">
        <v>70964</v>
      </c>
    </row>
    <row r="6012" spans="1:4" ht="13.5">
      <c r="A6012" s="511" t="s">
        <v>30550</v>
      </c>
      <c r="B6012" s="511" t="s">
        <v>54357</v>
      </c>
      <c r="C6012" s="511" t="s">
        <v>13</v>
      </c>
      <c r="D6012" s="78" t="s">
        <v>70965</v>
      </c>
    </row>
    <row r="6013" spans="1:4" ht="13.5">
      <c r="A6013" s="511" t="s">
        <v>30551</v>
      </c>
      <c r="B6013" s="511" t="s">
        <v>54358</v>
      </c>
      <c r="C6013" s="511" t="s">
        <v>13</v>
      </c>
      <c r="D6013" s="78" t="s">
        <v>70966</v>
      </c>
    </row>
    <row r="6014" spans="1:4" ht="13.5">
      <c r="A6014" s="511" t="s">
        <v>30552</v>
      </c>
      <c r="B6014" s="511" t="s">
        <v>54359</v>
      </c>
      <c r="C6014" s="511" t="s">
        <v>36</v>
      </c>
      <c r="D6014" s="78" t="s">
        <v>66638</v>
      </c>
    </row>
    <row r="6015" spans="1:4" ht="13.5">
      <c r="A6015" s="511" t="s">
        <v>30553</v>
      </c>
      <c r="B6015" s="511" t="s">
        <v>54360</v>
      </c>
      <c r="C6015" s="511" t="s">
        <v>36</v>
      </c>
      <c r="D6015" s="78" t="s">
        <v>70967</v>
      </c>
    </row>
    <row r="6016" spans="1:4" ht="13.5">
      <c r="A6016" s="511" t="s">
        <v>30554</v>
      </c>
      <c r="B6016" s="511" t="s">
        <v>54361</v>
      </c>
      <c r="C6016" s="511" t="s">
        <v>36</v>
      </c>
      <c r="D6016" s="78" t="s">
        <v>56535</v>
      </c>
    </row>
    <row r="6017" spans="1:4" ht="13.5">
      <c r="A6017" s="511" t="s">
        <v>30555</v>
      </c>
      <c r="B6017" s="511" t="s">
        <v>54362</v>
      </c>
      <c r="C6017" s="511" t="s">
        <v>36</v>
      </c>
      <c r="D6017" s="78" t="s">
        <v>70968</v>
      </c>
    </row>
    <row r="6018" spans="1:4" ht="13.5">
      <c r="A6018" s="511" t="s">
        <v>54363</v>
      </c>
      <c r="B6018" s="511" t="s">
        <v>54364</v>
      </c>
      <c r="C6018" s="511" t="s">
        <v>13</v>
      </c>
      <c r="D6018" s="78" t="s">
        <v>70969</v>
      </c>
    </row>
    <row r="6019" spans="1:4" ht="13.5">
      <c r="A6019" s="511" t="s">
        <v>54365</v>
      </c>
      <c r="B6019" s="511" t="s">
        <v>54366</v>
      </c>
      <c r="C6019" s="511" t="s">
        <v>13</v>
      </c>
      <c r="D6019" s="78" t="s">
        <v>70970</v>
      </c>
    </row>
    <row r="6020" spans="1:4" ht="13.5">
      <c r="A6020" s="511" t="s">
        <v>54367</v>
      </c>
      <c r="B6020" s="511" t="s">
        <v>54368</v>
      </c>
      <c r="C6020" s="511" t="s">
        <v>13</v>
      </c>
      <c r="D6020" s="78" t="s">
        <v>70971</v>
      </c>
    </row>
    <row r="6021" spans="1:4" ht="13.5">
      <c r="A6021" s="511" t="s">
        <v>54369</v>
      </c>
      <c r="B6021" s="511" t="s">
        <v>54370</v>
      </c>
      <c r="C6021" s="511" t="s">
        <v>13</v>
      </c>
      <c r="D6021" s="78" t="s">
        <v>70972</v>
      </c>
    </row>
    <row r="6022" spans="1:4" ht="13.5">
      <c r="A6022" s="511" t="s">
        <v>54371</v>
      </c>
      <c r="B6022" s="511" t="s">
        <v>54372</v>
      </c>
      <c r="C6022" s="511" t="s">
        <v>13</v>
      </c>
      <c r="D6022" s="78" t="s">
        <v>70973</v>
      </c>
    </row>
    <row r="6023" spans="1:4" ht="13.5">
      <c r="A6023" s="511" t="s">
        <v>54373</v>
      </c>
      <c r="B6023" s="511" t="s">
        <v>54374</v>
      </c>
      <c r="C6023" s="511" t="s">
        <v>13</v>
      </c>
      <c r="D6023" s="78" t="s">
        <v>70974</v>
      </c>
    </row>
    <row r="6024" spans="1:4" ht="13.5">
      <c r="A6024" s="511" t="s">
        <v>54375</v>
      </c>
      <c r="B6024" s="511" t="s">
        <v>54376</v>
      </c>
      <c r="C6024" s="511" t="s">
        <v>36</v>
      </c>
      <c r="D6024" s="78" t="s">
        <v>70975</v>
      </c>
    </row>
    <row r="6025" spans="1:4" ht="13.5">
      <c r="A6025" s="511" t="s">
        <v>54377</v>
      </c>
      <c r="B6025" s="511" t="s">
        <v>54378</v>
      </c>
      <c r="C6025" s="511" t="s">
        <v>13</v>
      </c>
      <c r="D6025" s="78" t="s">
        <v>70976</v>
      </c>
    </row>
    <row r="6026" spans="1:4" ht="13.5">
      <c r="A6026" s="511" t="s">
        <v>54379</v>
      </c>
      <c r="B6026" s="511" t="s">
        <v>54380</v>
      </c>
      <c r="C6026" s="511" t="s">
        <v>13</v>
      </c>
      <c r="D6026" s="78" t="s">
        <v>70977</v>
      </c>
    </row>
    <row r="6027" spans="1:4" ht="13.5">
      <c r="A6027" s="511" t="s">
        <v>54381</v>
      </c>
      <c r="B6027" s="511" t="s">
        <v>54382</v>
      </c>
      <c r="C6027" s="511" t="s">
        <v>13</v>
      </c>
      <c r="D6027" s="78" t="s">
        <v>62602</v>
      </c>
    </row>
    <row r="6028" spans="1:4" ht="13.5">
      <c r="A6028" s="511" t="s">
        <v>54383</v>
      </c>
      <c r="B6028" s="511" t="s">
        <v>54384</v>
      </c>
      <c r="C6028" s="511" t="s">
        <v>13</v>
      </c>
      <c r="D6028" s="78" t="s">
        <v>70978</v>
      </c>
    </row>
    <row r="6029" spans="1:4" ht="13.5">
      <c r="A6029" s="511" t="s">
        <v>54385</v>
      </c>
      <c r="B6029" s="511" t="s">
        <v>54386</v>
      </c>
      <c r="C6029" s="511" t="s">
        <v>13</v>
      </c>
      <c r="D6029" s="78" t="s">
        <v>70979</v>
      </c>
    </row>
    <row r="6030" spans="1:4" ht="13.5">
      <c r="A6030" s="511" t="s">
        <v>54387</v>
      </c>
      <c r="B6030" s="511" t="s">
        <v>54388</v>
      </c>
      <c r="C6030" s="511" t="s">
        <v>13</v>
      </c>
      <c r="D6030" s="78" t="s">
        <v>70980</v>
      </c>
    </row>
    <row r="6031" spans="1:4" ht="13.5">
      <c r="A6031" s="511" t="s">
        <v>54389</v>
      </c>
      <c r="B6031" s="511" t="s">
        <v>54390</v>
      </c>
      <c r="C6031" s="511" t="s">
        <v>13</v>
      </c>
      <c r="D6031" s="78" t="s">
        <v>57734</v>
      </c>
    </row>
    <row r="6032" spans="1:4" ht="13.5">
      <c r="A6032" s="511" t="s">
        <v>54391</v>
      </c>
      <c r="B6032" s="511" t="s">
        <v>54392</v>
      </c>
      <c r="C6032" s="511" t="s">
        <v>13</v>
      </c>
      <c r="D6032" s="78" t="s">
        <v>70981</v>
      </c>
    </row>
    <row r="6033" spans="1:4" ht="13.5">
      <c r="A6033" s="511" t="s">
        <v>54393</v>
      </c>
      <c r="B6033" s="511" t="s">
        <v>54394</v>
      </c>
      <c r="C6033" s="511" t="s">
        <v>13</v>
      </c>
      <c r="D6033" s="78" t="s">
        <v>70982</v>
      </c>
    </row>
    <row r="6034" spans="1:4" ht="13.5">
      <c r="A6034" s="511" t="s">
        <v>30556</v>
      </c>
      <c r="B6034" s="511" t="s">
        <v>54395</v>
      </c>
      <c r="C6034" s="511" t="s">
        <v>36</v>
      </c>
      <c r="D6034" s="78" t="s">
        <v>56400</v>
      </c>
    </row>
    <row r="6035" spans="1:4" ht="13.5">
      <c r="A6035" s="511" t="s">
        <v>30557</v>
      </c>
      <c r="B6035" s="511" t="s">
        <v>54396</v>
      </c>
      <c r="C6035" s="511" t="s">
        <v>36</v>
      </c>
      <c r="D6035" s="78" t="s">
        <v>59063</v>
      </c>
    </row>
    <row r="6036" spans="1:4" ht="13.5">
      <c r="A6036" s="511" t="s">
        <v>54397</v>
      </c>
      <c r="B6036" s="511" t="s">
        <v>54398</v>
      </c>
      <c r="C6036" s="511" t="s">
        <v>36</v>
      </c>
      <c r="D6036" s="78" t="s">
        <v>56465</v>
      </c>
    </row>
    <row r="6037" spans="1:4" ht="13.5">
      <c r="A6037" s="511" t="s">
        <v>54399</v>
      </c>
      <c r="B6037" s="511" t="s">
        <v>54400</v>
      </c>
      <c r="C6037" s="511" t="s">
        <v>36</v>
      </c>
      <c r="D6037" s="78" t="s">
        <v>70983</v>
      </c>
    </row>
    <row r="6038" spans="1:4" ht="13.5">
      <c r="A6038" s="511" t="s">
        <v>30558</v>
      </c>
      <c r="B6038" s="511" t="s">
        <v>25549</v>
      </c>
      <c r="C6038" s="511" t="s">
        <v>36</v>
      </c>
      <c r="D6038" s="78" t="s">
        <v>49454</v>
      </c>
    </row>
    <row r="6039" spans="1:4" ht="13.5">
      <c r="A6039" s="511" t="s">
        <v>30559</v>
      </c>
      <c r="B6039" s="511" t="s">
        <v>25550</v>
      </c>
      <c r="C6039" s="511" t="s">
        <v>36</v>
      </c>
      <c r="D6039" s="78" t="s">
        <v>55797</v>
      </c>
    </row>
    <row r="6040" spans="1:4" ht="13.5">
      <c r="A6040" s="511" t="s">
        <v>30560</v>
      </c>
      <c r="B6040" s="511" t="s">
        <v>25551</v>
      </c>
      <c r="C6040" s="511" t="s">
        <v>36</v>
      </c>
      <c r="D6040" s="78" t="s">
        <v>55863</v>
      </c>
    </row>
    <row r="6041" spans="1:4" ht="13.5">
      <c r="A6041" s="511" t="s">
        <v>30561</v>
      </c>
      <c r="B6041" s="511" t="s">
        <v>25552</v>
      </c>
      <c r="C6041" s="511" t="s">
        <v>36</v>
      </c>
      <c r="D6041" s="78" t="s">
        <v>49648</v>
      </c>
    </row>
    <row r="6042" spans="1:4" ht="13.5">
      <c r="A6042" s="511" t="s">
        <v>54401</v>
      </c>
      <c r="B6042" s="511" t="s">
        <v>54402</v>
      </c>
      <c r="C6042" s="511" t="s">
        <v>36</v>
      </c>
      <c r="D6042" s="78" t="s">
        <v>59762</v>
      </c>
    </row>
    <row r="6043" spans="1:4" ht="13.5">
      <c r="A6043" s="511" t="s">
        <v>54403</v>
      </c>
      <c r="B6043" s="511" t="s">
        <v>54404</v>
      </c>
      <c r="C6043" s="511" t="s">
        <v>36</v>
      </c>
      <c r="D6043" s="78" t="s">
        <v>70875</v>
      </c>
    </row>
    <row r="6044" spans="1:4" ht="13.5">
      <c r="A6044" s="511" t="s">
        <v>30562</v>
      </c>
      <c r="B6044" s="511" t="s">
        <v>25553</v>
      </c>
      <c r="C6044" s="511" t="s">
        <v>22</v>
      </c>
      <c r="D6044" s="78" t="s">
        <v>70984</v>
      </c>
    </row>
    <row r="6045" spans="1:4" ht="13.5">
      <c r="A6045" s="511" t="s">
        <v>30563</v>
      </c>
      <c r="B6045" s="511" t="s">
        <v>25554</v>
      </c>
      <c r="C6045" s="511" t="s">
        <v>22</v>
      </c>
      <c r="D6045" s="78" t="s">
        <v>70985</v>
      </c>
    </row>
    <row r="6046" spans="1:4" ht="13.5">
      <c r="A6046" s="511" t="s">
        <v>30564</v>
      </c>
      <c r="B6046" s="511" t="s">
        <v>25555</v>
      </c>
      <c r="C6046" s="511" t="s">
        <v>13</v>
      </c>
      <c r="D6046" s="78" t="s">
        <v>70986</v>
      </c>
    </row>
    <row r="6047" spans="1:4" ht="13.5">
      <c r="A6047" s="511" t="s">
        <v>30565</v>
      </c>
      <c r="B6047" s="511" t="s">
        <v>25556</v>
      </c>
      <c r="C6047" s="511" t="s">
        <v>13</v>
      </c>
      <c r="D6047" s="78" t="s">
        <v>68501</v>
      </c>
    </row>
    <row r="6048" spans="1:4" ht="13.5">
      <c r="A6048" s="511" t="s">
        <v>30566</v>
      </c>
      <c r="B6048" s="511" t="s">
        <v>25557</v>
      </c>
      <c r="C6048" s="511" t="s">
        <v>13</v>
      </c>
      <c r="D6048" s="78" t="s">
        <v>62375</v>
      </c>
    </row>
    <row r="6049" spans="1:4" ht="13.5">
      <c r="A6049" s="511" t="s">
        <v>30567</v>
      </c>
      <c r="B6049" s="511" t="s">
        <v>25558</v>
      </c>
      <c r="C6049" s="511" t="s">
        <v>13</v>
      </c>
      <c r="D6049" s="78" t="s">
        <v>70987</v>
      </c>
    </row>
    <row r="6050" spans="1:4" ht="13.5">
      <c r="A6050" s="511" t="s">
        <v>30568</v>
      </c>
      <c r="B6050" s="511" t="s">
        <v>25559</v>
      </c>
      <c r="C6050" s="511" t="s">
        <v>13</v>
      </c>
      <c r="D6050" s="78" t="s">
        <v>70988</v>
      </c>
    </row>
    <row r="6051" spans="1:4" ht="13.5">
      <c r="A6051" s="511" t="s">
        <v>30569</v>
      </c>
      <c r="B6051" s="511" t="s">
        <v>25560</v>
      </c>
      <c r="C6051" s="511" t="s">
        <v>13</v>
      </c>
      <c r="D6051" s="78" t="s">
        <v>65262</v>
      </c>
    </row>
    <row r="6052" spans="1:4" ht="13.5">
      <c r="A6052" s="511" t="s">
        <v>30570</v>
      </c>
      <c r="B6052" s="511" t="s">
        <v>25561</v>
      </c>
      <c r="C6052" s="511" t="s">
        <v>13</v>
      </c>
      <c r="D6052" s="78" t="s">
        <v>56426</v>
      </c>
    </row>
    <row r="6053" spans="1:4" ht="13.5">
      <c r="A6053" s="511" t="s">
        <v>30571</v>
      </c>
      <c r="B6053" s="511" t="s">
        <v>25562</v>
      </c>
      <c r="C6053" s="511" t="s">
        <v>13</v>
      </c>
      <c r="D6053" s="78" t="s">
        <v>70989</v>
      </c>
    </row>
    <row r="6054" spans="1:4" ht="13.5">
      <c r="A6054" s="511" t="s">
        <v>54405</v>
      </c>
      <c r="B6054" s="511" t="s">
        <v>54406</v>
      </c>
      <c r="C6054" s="511" t="s">
        <v>13</v>
      </c>
      <c r="D6054" s="78" t="s">
        <v>55436</v>
      </c>
    </row>
    <row r="6055" spans="1:4" ht="13.5">
      <c r="A6055" s="511" t="s">
        <v>54407</v>
      </c>
      <c r="B6055" s="511" t="s">
        <v>54408</v>
      </c>
      <c r="C6055" s="511" t="s">
        <v>13</v>
      </c>
      <c r="D6055" s="78" t="s">
        <v>63472</v>
      </c>
    </row>
    <row r="6056" spans="1:4" ht="13.5">
      <c r="A6056" s="511" t="s">
        <v>54409</v>
      </c>
      <c r="B6056" s="511" t="s">
        <v>54410</v>
      </c>
      <c r="C6056" s="511" t="s">
        <v>13</v>
      </c>
      <c r="D6056" s="78" t="s">
        <v>63470</v>
      </c>
    </row>
    <row r="6057" spans="1:4" ht="13.5">
      <c r="A6057" s="511" t="s">
        <v>54412</v>
      </c>
      <c r="B6057" s="511" t="s">
        <v>54413</v>
      </c>
      <c r="C6057" s="511" t="s">
        <v>13</v>
      </c>
      <c r="D6057" s="78" t="s">
        <v>63471</v>
      </c>
    </row>
    <row r="6058" spans="1:4" ht="13.5">
      <c r="A6058" s="511" t="s">
        <v>30572</v>
      </c>
      <c r="B6058" s="511" t="s">
        <v>70990</v>
      </c>
      <c r="C6058" s="511" t="s">
        <v>13</v>
      </c>
      <c r="D6058" s="78" t="s">
        <v>70991</v>
      </c>
    </row>
    <row r="6059" spans="1:4" ht="13.5">
      <c r="A6059" s="511" t="s">
        <v>30573</v>
      </c>
      <c r="B6059" s="511" t="s">
        <v>70992</v>
      </c>
      <c r="C6059" s="511" t="s">
        <v>13</v>
      </c>
      <c r="D6059" s="78" t="s">
        <v>55724</v>
      </c>
    </row>
    <row r="6060" spans="1:4" ht="13.5">
      <c r="A6060" s="511" t="s">
        <v>30574</v>
      </c>
      <c r="B6060" s="511" t="s">
        <v>70993</v>
      </c>
      <c r="C6060" s="511" t="s">
        <v>13</v>
      </c>
      <c r="D6060" s="78" t="s">
        <v>56732</v>
      </c>
    </row>
    <row r="6061" spans="1:4" ht="13.5">
      <c r="A6061" s="511" t="s">
        <v>30575</v>
      </c>
      <c r="B6061" s="511" t="s">
        <v>70993</v>
      </c>
      <c r="C6061" s="511" t="s">
        <v>13</v>
      </c>
      <c r="D6061" s="78" t="s">
        <v>70994</v>
      </c>
    </row>
    <row r="6062" spans="1:4" ht="13.5">
      <c r="A6062" s="511" t="s">
        <v>30576</v>
      </c>
      <c r="B6062" s="511" t="s">
        <v>70995</v>
      </c>
      <c r="C6062" s="511" t="s">
        <v>13</v>
      </c>
      <c r="D6062" s="78" t="s">
        <v>65716</v>
      </c>
    </row>
    <row r="6063" spans="1:4" ht="13.5">
      <c r="A6063" s="511" t="s">
        <v>30577</v>
      </c>
      <c r="B6063" s="511" t="s">
        <v>70996</v>
      </c>
      <c r="C6063" s="511" t="s">
        <v>13</v>
      </c>
      <c r="D6063" s="78" t="s">
        <v>56914</v>
      </c>
    </row>
    <row r="6064" spans="1:4" ht="13.5">
      <c r="A6064" s="511" t="s">
        <v>30578</v>
      </c>
      <c r="B6064" s="511" t="s">
        <v>70997</v>
      </c>
      <c r="C6064" s="511" t="s">
        <v>13</v>
      </c>
      <c r="D6064" s="78" t="s">
        <v>70998</v>
      </c>
    </row>
    <row r="6065" spans="1:4" ht="13.5">
      <c r="A6065" s="511" t="s">
        <v>30579</v>
      </c>
      <c r="B6065" s="511" t="s">
        <v>70999</v>
      </c>
      <c r="C6065" s="511" t="s">
        <v>13</v>
      </c>
      <c r="D6065" s="78" t="s">
        <v>71000</v>
      </c>
    </row>
    <row r="6066" spans="1:4" ht="13.5">
      <c r="A6066" s="511" t="s">
        <v>30580</v>
      </c>
      <c r="B6066" s="511" t="s">
        <v>71001</v>
      </c>
      <c r="C6066" s="511" t="s">
        <v>13</v>
      </c>
      <c r="D6066" s="78" t="s">
        <v>59074</v>
      </c>
    </row>
    <row r="6067" spans="1:4" ht="13.5">
      <c r="A6067" s="511" t="s">
        <v>30581</v>
      </c>
      <c r="B6067" s="511" t="s">
        <v>71002</v>
      </c>
      <c r="C6067" s="511" t="s">
        <v>13</v>
      </c>
      <c r="D6067" s="78" t="s">
        <v>71003</v>
      </c>
    </row>
    <row r="6068" spans="1:4" ht="13.5">
      <c r="A6068" s="511" t="s">
        <v>30582</v>
      </c>
      <c r="B6068" s="511" t="s">
        <v>71004</v>
      </c>
      <c r="C6068" s="511" t="s">
        <v>13</v>
      </c>
      <c r="D6068" s="78" t="s">
        <v>63230</v>
      </c>
    </row>
    <row r="6069" spans="1:4" ht="13.5">
      <c r="A6069" s="511" t="s">
        <v>30583</v>
      </c>
      <c r="B6069" s="511" t="s">
        <v>71005</v>
      </c>
      <c r="C6069" s="511" t="s">
        <v>13</v>
      </c>
      <c r="D6069" s="78" t="s">
        <v>71006</v>
      </c>
    </row>
    <row r="6070" spans="1:4" ht="13.5">
      <c r="A6070" s="511" t="s">
        <v>30584</v>
      </c>
      <c r="B6070" s="511" t="s">
        <v>71007</v>
      </c>
      <c r="C6070" s="511" t="s">
        <v>13</v>
      </c>
      <c r="D6070" s="78" t="s">
        <v>66744</v>
      </c>
    </row>
    <row r="6071" spans="1:4" ht="13.5">
      <c r="A6071" s="511" t="s">
        <v>30585</v>
      </c>
      <c r="B6071" s="511" t="s">
        <v>71008</v>
      </c>
      <c r="C6071" s="511" t="s">
        <v>13</v>
      </c>
      <c r="D6071" s="78" t="s">
        <v>59665</v>
      </c>
    </row>
    <row r="6072" spans="1:4" ht="13.5">
      <c r="A6072" s="511" t="s">
        <v>30586</v>
      </c>
      <c r="B6072" s="511" t="s">
        <v>71009</v>
      </c>
      <c r="C6072" s="511" t="s">
        <v>13</v>
      </c>
      <c r="D6072" s="78" t="s">
        <v>56297</v>
      </c>
    </row>
    <row r="6073" spans="1:4" ht="13.5">
      <c r="A6073" s="511" t="s">
        <v>30587</v>
      </c>
      <c r="B6073" s="511" t="s">
        <v>71010</v>
      </c>
      <c r="C6073" s="511" t="s">
        <v>13</v>
      </c>
      <c r="D6073" s="78" t="s">
        <v>63252</v>
      </c>
    </row>
    <row r="6074" spans="1:4" ht="13.5">
      <c r="A6074" s="511" t="s">
        <v>30588</v>
      </c>
      <c r="B6074" s="511" t="s">
        <v>71011</v>
      </c>
      <c r="C6074" s="511" t="s">
        <v>13</v>
      </c>
      <c r="D6074" s="78" t="s">
        <v>66041</v>
      </c>
    </row>
    <row r="6075" spans="1:4" ht="13.5">
      <c r="A6075" s="511" t="s">
        <v>30589</v>
      </c>
      <c r="B6075" s="511" t="s">
        <v>71012</v>
      </c>
      <c r="C6075" s="511" t="s">
        <v>13</v>
      </c>
      <c r="D6075" s="78" t="s">
        <v>71013</v>
      </c>
    </row>
    <row r="6076" spans="1:4" ht="13.5">
      <c r="A6076" s="511" t="s">
        <v>30590</v>
      </c>
      <c r="B6076" s="511" t="s">
        <v>71014</v>
      </c>
      <c r="C6076" s="511" t="s">
        <v>13</v>
      </c>
      <c r="D6076" s="78" t="s">
        <v>69296</v>
      </c>
    </row>
    <row r="6077" spans="1:4" ht="13.5">
      <c r="A6077" s="511" t="s">
        <v>30591</v>
      </c>
      <c r="B6077" s="511" t="s">
        <v>71015</v>
      </c>
      <c r="C6077" s="511" t="s">
        <v>13</v>
      </c>
      <c r="D6077" s="78" t="s">
        <v>71016</v>
      </c>
    </row>
    <row r="6078" spans="1:4" ht="13.5">
      <c r="A6078" s="511" t="s">
        <v>30592</v>
      </c>
      <c r="B6078" s="511" t="s">
        <v>71017</v>
      </c>
      <c r="C6078" s="511" t="s">
        <v>13</v>
      </c>
      <c r="D6078" s="78" t="s">
        <v>68266</v>
      </c>
    </row>
    <row r="6079" spans="1:4" ht="13.5">
      <c r="A6079" s="511" t="s">
        <v>30593</v>
      </c>
      <c r="B6079" s="511" t="s">
        <v>71018</v>
      </c>
      <c r="C6079" s="511" t="s">
        <v>13</v>
      </c>
      <c r="D6079" s="78" t="s">
        <v>71019</v>
      </c>
    </row>
    <row r="6080" spans="1:4" ht="13.5">
      <c r="A6080" s="511" t="s">
        <v>30594</v>
      </c>
      <c r="B6080" s="511" t="s">
        <v>71020</v>
      </c>
      <c r="C6080" s="511" t="s">
        <v>13</v>
      </c>
      <c r="D6080" s="78" t="s">
        <v>71021</v>
      </c>
    </row>
    <row r="6081" spans="1:4" ht="13.5">
      <c r="A6081" s="511" t="s">
        <v>30595</v>
      </c>
      <c r="B6081" s="511" t="s">
        <v>71022</v>
      </c>
      <c r="C6081" s="511" t="s">
        <v>13</v>
      </c>
      <c r="D6081" s="78" t="s">
        <v>71023</v>
      </c>
    </row>
    <row r="6082" spans="1:4" ht="13.5">
      <c r="A6082" s="511" t="s">
        <v>30596</v>
      </c>
      <c r="B6082" s="511" t="s">
        <v>71024</v>
      </c>
      <c r="C6082" s="511" t="s">
        <v>13</v>
      </c>
      <c r="D6082" s="78" t="s">
        <v>69345</v>
      </c>
    </row>
    <row r="6083" spans="1:4" ht="13.5">
      <c r="A6083" s="511" t="s">
        <v>30597</v>
      </c>
      <c r="B6083" s="511" t="s">
        <v>71025</v>
      </c>
      <c r="C6083" s="511" t="s">
        <v>13</v>
      </c>
      <c r="D6083" s="78" t="s">
        <v>56568</v>
      </c>
    </row>
    <row r="6084" spans="1:4" ht="13.5">
      <c r="A6084" s="511" t="s">
        <v>30598</v>
      </c>
      <c r="B6084" s="511" t="s">
        <v>71026</v>
      </c>
      <c r="C6084" s="511" t="s">
        <v>13</v>
      </c>
      <c r="D6084" s="78" t="s">
        <v>59500</v>
      </c>
    </row>
    <row r="6085" spans="1:4" ht="13.5">
      <c r="A6085" s="511" t="s">
        <v>30599</v>
      </c>
      <c r="B6085" s="511" t="s">
        <v>71027</v>
      </c>
      <c r="C6085" s="511" t="s">
        <v>13</v>
      </c>
      <c r="D6085" s="78" t="s">
        <v>67761</v>
      </c>
    </row>
    <row r="6086" spans="1:4" ht="13.5">
      <c r="A6086" s="511" t="s">
        <v>30600</v>
      </c>
      <c r="B6086" s="511" t="s">
        <v>71028</v>
      </c>
      <c r="C6086" s="511" t="s">
        <v>13</v>
      </c>
      <c r="D6086" s="78" t="s">
        <v>65302</v>
      </c>
    </row>
    <row r="6087" spans="1:4" ht="13.5">
      <c r="A6087" s="511" t="s">
        <v>30601</v>
      </c>
      <c r="B6087" s="511" t="s">
        <v>71029</v>
      </c>
      <c r="C6087" s="511" t="s">
        <v>13</v>
      </c>
      <c r="D6087" s="78" t="s">
        <v>71030</v>
      </c>
    </row>
    <row r="6088" spans="1:4" ht="13.5">
      <c r="A6088" s="511" t="s">
        <v>30602</v>
      </c>
      <c r="B6088" s="511" t="s">
        <v>71031</v>
      </c>
      <c r="C6088" s="511" t="s">
        <v>13</v>
      </c>
      <c r="D6088" s="78" t="s">
        <v>59973</v>
      </c>
    </row>
    <row r="6089" spans="1:4" ht="13.5">
      <c r="A6089" s="511" t="s">
        <v>30603</v>
      </c>
      <c r="B6089" s="511" t="s">
        <v>71032</v>
      </c>
      <c r="C6089" s="511" t="s">
        <v>13</v>
      </c>
      <c r="D6089" s="78" t="s">
        <v>71033</v>
      </c>
    </row>
    <row r="6090" spans="1:4" ht="13.5">
      <c r="A6090" s="511" t="s">
        <v>30604</v>
      </c>
      <c r="B6090" s="511" t="s">
        <v>71034</v>
      </c>
      <c r="C6090" s="511" t="s">
        <v>13</v>
      </c>
      <c r="D6090" s="78" t="s">
        <v>71035</v>
      </c>
    </row>
    <row r="6091" spans="1:4" ht="13.5">
      <c r="A6091" s="511" t="s">
        <v>30605</v>
      </c>
      <c r="B6091" s="511" t="s">
        <v>71036</v>
      </c>
      <c r="C6091" s="511" t="s">
        <v>13</v>
      </c>
      <c r="D6091" s="78" t="s">
        <v>69036</v>
      </c>
    </row>
    <row r="6092" spans="1:4" ht="13.5">
      <c r="A6092" s="511" t="s">
        <v>30606</v>
      </c>
      <c r="B6092" s="511" t="s">
        <v>71037</v>
      </c>
      <c r="C6092" s="511" t="s">
        <v>13</v>
      </c>
      <c r="D6092" s="78" t="s">
        <v>69535</v>
      </c>
    </row>
    <row r="6093" spans="1:4" ht="13.5">
      <c r="A6093" s="511" t="s">
        <v>30607</v>
      </c>
      <c r="B6093" s="511" t="s">
        <v>71038</v>
      </c>
      <c r="C6093" s="511" t="s">
        <v>13</v>
      </c>
      <c r="D6093" s="78" t="s">
        <v>71039</v>
      </c>
    </row>
    <row r="6094" spans="1:4" ht="13.5">
      <c r="A6094" s="511" t="s">
        <v>30608</v>
      </c>
      <c r="B6094" s="511" t="s">
        <v>71040</v>
      </c>
      <c r="C6094" s="511" t="s">
        <v>13</v>
      </c>
      <c r="D6094" s="78" t="s">
        <v>71041</v>
      </c>
    </row>
    <row r="6095" spans="1:4" ht="13.5">
      <c r="A6095" s="511" t="s">
        <v>30609</v>
      </c>
      <c r="B6095" s="511" t="s">
        <v>71042</v>
      </c>
      <c r="C6095" s="511" t="s">
        <v>13</v>
      </c>
      <c r="D6095" s="78" t="s">
        <v>66217</v>
      </c>
    </row>
    <row r="6096" spans="1:4" ht="13.5">
      <c r="A6096" s="511" t="s">
        <v>30610</v>
      </c>
      <c r="B6096" s="511" t="s">
        <v>71043</v>
      </c>
      <c r="C6096" s="511" t="s">
        <v>13</v>
      </c>
      <c r="D6096" s="78" t="s">
        <v>71044</v>
      </c>
    </row>
    <row r="6097" spans="1:4" ht="13.5">
      <c r="A6097" s="511" t="s">
        <v>30611</v>
      </c>
      <c r="B6097" s="511" t="s">
        <v>71045</v>
      </c>
      <c r="C6097" s="511" t="s">
        <v>13</v>
      </c>
      <c r="D6097" s="78" t="s">
        <v>71046</v>
      </c>
    </row>
    <row r="6098" spans="1:4" ht="13.5">
      <c r="A6098" s="511" t="s">
        <v>30612</v>
      </c>
      <c r="B6098" s="511" t="s">
        <v>71047</v>
      </c>
      <c r="C6098" s="511" t="s">
        <v>13</v>
      </c>
      <c r="D6098" s="78" t="s">
        <v>65702</v>
      </c>
    </row>
    <row r="6099" spans="1:4" ht="13.5">
      <c r="A6099" s="511" t="s">
        <v>30613</v>
      </c>
      <c r="B6099" s="511" t="s">
        <v>71048</v>
      </c>
      <c r="C6099" s="511" t="s">
        <v>13</v>
      </c>
      <c r="D6099" s="78" t="s">
        <v>68432</v>
      </c>
    </row>
    <row r="6100" spans="1:4" ht="13.5">
      <c r="A6100" s="511" t="s">
        <v>30614</v>
      </c>
      <c r="B6100" s="511" t="s">
        <v>71049</v>
      </c>
      <c r="C6100" s="511" t="s">
        <v>13</v>
      </c>
      <c r="D6100" s="78" t="s">
        <v>71050</v>
      </c>
    </row>
    <row r="6101" spans="1:4" ht="13.5">
      <c r="A6101" s="511" t="s">
        <v>30615</v>
      </c>
      <c r="B6101" s="511" t="s">
        <v>71051</v>
      </c>
      <c r="C6101" s="511" t="s">
        <v>13</v>
      </c>
      <c r="D6101" s="78" t="s">
        <v>55780</v>
      </c>
    </row>
    <row r="6102" spans="1:4" ht="13.5">
      <c r="A6102" s="511" t="s">
        <v>30616</v>
      </c>
      <c r="B6102" s="511" t="s">
        <v>71052</v>
      </c>
      <c r="C6102" s="511" t="s">
        <v>13</v>
      </c>
      <c r="D6102" s="78" t="s">
        <v>61087</v>
      </c>
    </row>
    <row r="6103" spans="1:4" ht="13.5">
      <c r="A6103" s="511" t="s">
        <v>30617</v>
      </c>
      <c r="B6103" s="511" t="s">
        <v>71053</v>
      </c>
      <c r="C6103" s="511" t="s">
        <v>13</v>
      </c>
      <c r="D6103" s="78" t="s">
        <v>53508</v>
      </c>
    </row>
    <row r="6104" spans="1:4" ht="13.5">
      <c r="A6104" s="511" t="s">
        <v>30618</v>
      </c>
      <c r="B6104" s="511" t="s">
        <v>71054</v>
      </c>
      <c r="C6104" s="511" t="s">
        <v>13</v>
      </c>
      <c r="D6104" s="78" t="s">
        <v>68903</v>
      </c>
    </row>
    <row r="6105" spans="1:4" ht="13.5">
      <c r="A6105" s="511" t="s">
        <v>30619</v>
      </c>
      <c r="B6105" s="511" t="s">
        <v>71055</v>
      </c>
      <c r="C6105" s="511" t="s">
        <v>13</v>
      </c>
      <c r="D6105" s="78" t="s">
        <v>62158</v>
      </c>
    </row>
    <row r="6106" spans="1:4" ht="13.5">
      <c r="A6106" s="511" t="s">
        <v>30620</v>
      </c>
      <c r="B6106" s="511" t="s">
        <v>71056</v>
      </c>
      <c r="C6106" s="511" t="s">
        <v>13</v>
      </c>
      <c r="D6106" s="78" t="s">
        <v>71057</v>
      </c>
    </row>
    <row r="6107" spans="1:4" ht="13.5">
      <c r="A6107" s="511" t="s">
        <v>30621</v>
      </c>
      <c r="B6107" s="511" t="s">
        <v>71058</v>
      </c>
      <c r="C6107" s="511" t="s">
        <v>13</v>
      </c>
      <c r="D6107" s="78" t="s">
        <v>71059</v>
      </c>
    </row>
    <row r="6108" spans="1:4" ht="13.5">
      <c r="A6108" s="511" t="s">
        <v>30622</v>
      </c>
      <c r="B6108" s="511" t="s">
        <v>71060</v>
      </c>
      <c r="C6108" s="511" t="s">
        <v>13</v>
      </c>
      <c r="D6108" s="78" t="s">
        <v>71061</v>
      </c>
    </row>
    <row r="6109" spans="1:4" ht="13.5">
      <c r="A6109" s="511" t="s">
        <v>30623</v>
      </c>
      <c r="B6109" s="511" t="s">
        <v>71062</v>
      </c>
      <c r="C6109" s="511" t="s">
        <v>13</v>
      </c>
      <c r="D6109" s="78" t="s">
        <v>64325</v>
      </c>
    </row>
    <row r="6110" spans="1:4" ht="13.5">
      <c r="A6110" s="511" t="s">
        <v>30624</v>
      </c>
      <c r="B6110" s="511" t="s">
        <v>71063</v>
      </c>
      <c r="C6110" s="511" t="s">
        <v>13</v>
      </c>
      <c r="D6110" s="78" t="s">
        <v>71064</v>
      </c>
    </row>
    <row r="6111" spans="1:4" ht="13.5">
      <c r="A6111" s="511" t="s">
        <v>30625</v>
      </c>
      <c r="B6111" s="511" t="s">
        <v>71065</v>
      </c>
      <c r="C6111" s="511" t="s">
        <v>13</v>
      </c>
      <c r="D6111" s="78" t="s">
        <v>71066</v>
      </c>
    </row>
    <row r="6112" spans="1:4" ht="13.5">
      <c r="A6112" s="511" t="s">
        <v>30626</v>
      </c>
      <c r="B6112" s="511" t="s">
        <v>71067</v>
      </c>
      <c r="C6112" s="511" t="s">
        <v>13</v>
      </c>
      <c r="D6112" s="78" t="s">
        <v>66725</v>
      </c>
    </row>
    <row r="6113" spans="1:4" ht="13.5">
      <c r="A6113" s="511" t="s">
        <v>30627</v>
      </c>
      <c r="B6113" s="511" t="s">
        <v>71068</v>
      </c>
      <c r="C6113" s="511" t="s">
        <v>13</v>
      </c>
      <c r="D6113" s="78" t="s">
        <v>71069</v>
      </c>
    </row>
    <row r="6114" spans="1:4" ht="13.5">
      <c r="A6114" s="511" t="s">
        <v>30628</v>
      </c>
      <c r="B6114" s="511" t="s">
        <v>71070</v>
      </c>
      <c r="C6114" s="511" t="s">
        <v>13</v>
      </c>
      <c r="D6114" s="78" t="s">
        <v>63912</v>
      </c>
    </row>
    <row r="6115" spans="1:4" ht="13.5">
      <c r="A6115" s="511" t="s">
        <v>30629</v>
      </c>
      <c r="B6115" s="511" t="s">
        <v>71071</v>
      </c>
      <c r="C6115" s="511" t="s">
        <v>13</v>
      </c>
      <c r="D6115" s="78" t="s">
        <v>56705</v>
      </c>
    </row>
    <row r="6116" spans="1:4" ht="13.5">
      <c r="A6116" s="511" t="s">
        <v>30630</v>
      </c>
      <c r="B6116" s="511" t="s">
        <v>25563</v>
      </c>
      <c r="C6116" s="511" t="s">
        <v>13</v>
      </c>
      <c r="D6116" s="78" t="s">
        <v>71072</v>
      </c>
    </row>
    <row r="6117" spans="1:4" ht="13.5">
      <c r="A6117" s="511" t="s">
        <v>30631</v>
      </c>
      <c r="B6117" s="511" t="s">
        <v>71073</v>
      </c>
      <c r="C6117" s="511" t="s">
        <v>13</v>
      </c>
      <c r="D6117" s="78" t="s">
        <v>55334</v>
      </c>
    </row>
    <row r="6118" spans="1:4" ht="13.5">
      <c r="A6118" s="511" t="s">
        <v>30632</v>
      </c>
      <c r="B6118" s="511" t="s">
        <v>25564</v>
      </c>
      <c r="C6118" s="511" t="s">
        <v>13</v>
      </c>
      <c r="D6118" s="78" t="s">
        <v>55757</v>
      </c>
    </row>
    <row r="6119" spans="1:4" ht="13.5">
      <c r="A6119" s="511" t="s">
        <v>30633</v>
      </c>
      <c r="B6119" s="511" t="s">
        <v>71074</v>
      </c>
      <c r="C6119" s="511" t="s">
        <v>13</v>
      </c>
      <c r="D6119" s="78" t="s">
        <v>53773</v>
      </c>
    </row>
    <row r="6120" spans="1:4" ht="13.5">
      <c r="A6120" s="511" t="s">
        <v>71075</v>
      </c>
      <c r="B6120" s="511" t="s">
        <v>71076</v>
      </c>
      <c r="C6120" s="511" t="s">
        <v>13</v>
      </c>
      <c r="D6120" s="78" t="s">
        <v>51419</v>
      </c>
    </row>
    <row r="6121" spans="1:4" ht="13.5">
      <c r="A6121" s="511" t="s">
        <v>54416</v>
      </c>
      <c r="B6121" s="511" t="s">
        <v>54417</v>
      </c>
      <c r="C6121" s="511" t="s">
        <v>36</v>
      </c>
      <c r="D6121" s="78" t="s">
        <v>71077</v>
      </c>
    </row>
    <row r="6122" spans="1:4" ht="13.5">
      <c r="A6122" s="511" t="s">
        <v>30634</v>
      </c>
      <c r="B6122" s="511" t="s">
        <v>25565</v>
      </c>
      <c r="C6122" s="511" t="s">
        <v>13</v>
      </c>
      <c r="D6122" s="78" t="s">
        <v>58101</v>
      </c>
    </row>
    <row r="6123" spans="1:4" ht="13.5">
      <c r="A6123" s="511" t="s">
        <v>30635</v>
      </c>
      <c r="B6123" s="511" t="s">
        <v>25566</v>
      </c>
      <c r="C6123" s="511" t="s">
        <v>13</v>
      </c>
      <c r="D6123" s="78" t="s">
        <v>56476</v>
      </c>
    </row>
    <row r="6124" spans="1:4" ht="13.5">
      <c r="A6124" s="511" t="s">
        <v>30636</v>
      </c>
      <c r="B6124" s="511" t="s">
        <v>25567</v>
      </c>
      <c r="C6124" s="511" t="s">
        <v>13</v>
      </c>
      <c r="D6124" s="78" t="s">
        <v>57637</v>
      </c>
    </row>
    <row r="6125" spans="1:4" ht="13.5">
      <c r="A6125" s="511" t="s">
        <v>30637</v>
      </c>
      <c r="B6125" s="511" t="s">
        <v>25568</v>
      </c>
      <c r="C6125" s="511" t="s">
        <v>13</v>
      </c>
      <c r="D6125" s="78" t="s">
        <v>66505</v>
      </c>
    </row>
    <row r="6126" spans="1:4" ht="13.5">
      <c r="A6126" s="511" t="s">
        <v>30638</v>
      </c>
      <c r="B6126" s="511" t="s">
        <v>25569</v>
      </c>
      <c r="C6126" s="511" t="s">
        <v>13</v>
      </c>
      <c r="D6126" s="78" t="s">
        <v>55859</v>
      </c>
    </row>
    <row r="6127" spans="1:4" ht="13.5">
      <c r="A6127" s="511" t="s">
        <v>30639</v>
      </c>
      <c r="B6127" s="511" t="s">
        <v>25570</v>
      </c>
      <c r="C6127" s="511" t="s">
        <v>13</v>
      </c>
      <c r="D6127" s="78" t="s">
        <v>26232</v>
      </c>
    </row>
    <row r="6128" spans="1:4" ht="13.5">
      <c r="A6128" s="511" t="s">
        <v>30640</v>
      </c>
      <c r="B6128" s="511" t="s">
        <v>25571</v>
      </c>
      <c r="C6128" s="511" t="s">
        <v>13</v>
      </c>
      <c r="D6128" s="78" t="s">
        <v>61648</v>
      </c>
    </row>
    <row r="6129" spans="1:4" ht="13.5">
      <c r="A6129" s="511" t="s">
        <v>30641</v>
      </c>
      <c r="B6129" s="511" t="s">
        <v>25572</v>
      </c>
      <c r="C6129" s="511" t="s">
        <v>13</v>
      </c>
      <c r="D6129" s="78" t="s">
        <v>55732</v>
      </c>
    </row>
    <row r="6130" spans="1:4" ht="13.5">
      <c r="A6130" s="511" t="s">
        <v>30642</v>
      </c>
      <c r="B6130" s="511" t="s">
        <v>25573</v>
      </c>
      <c r="C6130" s="511" t="s">
        <v>13</v>
      </c>
      <c r="D6130" s="78" t="s">
        <v>71078</v>
      </c>
    </row>
    <row r="6131" spans="1:4" ht="13.5">
      <c r="A6131" s="511" t="s">
        <v>30643</v>
      </c>
      <c r="B6131" s="511" t="s">
        <v>25574</v>
      </c>
      <c r="C6131" s="511" t="s">
        <v>13</v>
      </c>
      <c r="D6131" s="78" t="s">
        <v>59371</v>
      </c>
    </row>
    <row r="6132" spans="1:4" ht="13.5">
      <c r="A6132" s="511" t="s">
        <v>30644</v>
      </c>
      <c r="B6132" s="511" t="s">
        <v>25575</v>
      </c>
      <c r="C6132" s="511" t="s">
        <v>13</v>
      </c>
      <c r="D6132" s="78" t="s">
        <v>61898</v>
      </c>
    </row>
    <row r="6133" spans="1:4" ht="13.5">
      <c r="A6133" s="511" t="s">
        <v>30645</v>
      </c>
      <c r="B6133" s="511" t="s">
        <v>25576</v>
      </c>
      <c r="C6133" s="511" t="s">
        <v>13</v>
      </c>
      <c r="D6133" s="78" t="s">
        <v>58166</v>
      </c>
    </row>
    <row r="6134" spans="1:4" ht="13.5">
      <c r="A6134" s="511" t="s">
        <v>30646</v>
      </c>
      <c r="B6134" s="511" t="s">
        <v>25577</v>
      </c>
      <c r="C6134" s="511" t="s">
        <v>13</v>
      </c>
      <c r="D6134" s="78" t="s">
        <v>71079</v>
      </c>
    </row>
    <row r="6135" spans="1:4" ht="13.5">
      <c r="A6135" s="511" t="s">
        <v>30647</v>
      </c>
      <c r="B6135" s="511" t="s">
        <v>25578</v>
      </c>
      <c r="C6135" s="511" t="s">
        <v>13</v>
      </c>
      <c r="D6135" s="78" t="s">
        <v>71080</v>
      </c>
    </row>
    <row r="6136" spans="1:4" ht="13.5">
      <c r="A6136" s="511" t="s">
        <v>30648</v>
      </c>
      <c r="B6136" s="511" t="s">
        <v>25579</v>
      </c>
      <c r="C6136" s="511" t="s">
        <v>13</v>
      </c>
      <c r="D6136" s="78" t="s">
        <v>52969</v>
      </c>
    </row>
    <row r="6137" spans="1:4" ht="13.5">
      <c r="A6137" s="511" t="s">
        <v>30649</v>
      </c>
      <c r="B6137" s="511" t="s">
        <v>25580</v>
      </c>
      <c r="C6137" s="511" t="s">
        <v>13</v>
      </c>
      <c r="D6137" s="78" t="s">
        <v>70305</v>
      </c>
    </row>
    <row r="6138" spans="1:4" ht="13.5">
      <c r="A6138" s="511" t="s">
        <v>30650</v>
      </c>
      <c r="B6138" s="511" t="s">
        <v>25581</v>
      </c>
      <c r="C6138" s="511" t="s">
        <v>13</v>
      </c>
      <c r="D6138" s="78" t="s">
        <v>50786</v>
      </c>
    </row>
    <row r="6139" spans="1:4" ht="13.5">
      <c r="A6139" s="511" t="s">
        <v>30651</v>
      </c>
      <c r="B6139" s="511" t="s">
        <v>25582</v>
      </c>
      <c r="C6139" s="511" t="s">
        <v>13</v>
      </c>
      <c r="D6139" s="78" t="s">
        <v>24357</v>
      </c>
    </row>
    <row r="6140" spans="1:4" ht="13.5">
      <c r="A6140" s="511" t="s">
        <v>30652</v>
      </c>
      <c r="B6140" s="511" t="s">
        <v>25583</v>
      </c>
      <c r="C6140" s="511" t="s">
        <v>13</v>
      </c>
      <c r="D6140" s="78" t="s">
        <v>69195</v>
      </c>
    </row>
    <row r="6141" spans="1:4" ht="13.5">
      <c r="A6141" s="511" t="s">
        <v>30653</v>
      </c>
      <c r="B6141" s="511" t="s">
        <v>25584</v>
      </c>
      <c r="C6141" s="511" t="s">
        <v>13</v>
      </c>
      <c r="D6141" s="78" t="s">
        <v>70417</v>
      </c>
    </row>
    <row r="6142" spans="1:4" ht="13.5">
      <c r="A6142" s="511" t="s">
        <v>30654</v>
      </c>
      <c r="B6142" s="511" t="s">
        <v>25585</v>
      </c>
      <c r="C6142" s="511" t="s">
        <v>13</v>
      </c>
      <c r="D6142" s="78" t="s">
        <v>26267</v>
      </c>
    </row>
    <row r="6143" spans="1:4" ht="13.5">
      <c r="A6143" s="511" t="s">
        <v>30655</v>
      </c>
      <c r="B6143" s="511" t="s">
        <v>25586</v>
      </c>
      <c r="C6143" s="511" t="s">
        <v>13</v>
      </c>
      <c r="D6143" s="78" t="s">
        <v>55736</v>
      </c>
    </row>
    <row r="6144" spans="1:4" ht="13.5">
      <c r="A6144" s="511" t="s">
        <v>30657</v>
      </c>
      <c r="B6144" s="511" t="s">
        <v>25587</v>
      </c>
      <c r="C6144" s="511" t="s">
        <v>13</v>
      </c>
      <c r="D6144" s="78" t="s">
        <v>50785</v>
      </c>
    </row>
    <row r="6145" spans="1:4" ht="13.5">
      <c r="A6145" s="511" t="s">
        <v>30658</v>
      </c>
      <c r="B6145" s="511" t="s">
        <v>25588</v>
      </c>
      <c r="C6145" s="511" t="s">
        <v>13</v>
      </c>
      <c r="D6145" s="78" t="s">
        <v>58043</v>
      </c>
    </row>
    <row r="6146" spans="1:4" ht="13.5">
      <c r="A6146" s="511" t="s">
        <v>30659</v>
      </c>
      <c r="B6146" s="511" t="s">
        <v>25589</v>
      </c>
      <c r="C6146" s="511" t="s">
        <v>13</v>
      </c>
      <c r="D6146" s="78" t="s">
        <v>23573</v>
      </c>
    </row>
    <row r="6147" spans="1:4" ht="13.5">
      <c r="A6147" s="511" t="s">
        <v>30660</v>
      </c>
      <c r="B6147" s="511" t="s">
        <v>25590</v>
      </c>
      <c r="C6147" s="511" t="s">
        <v>13</v>
      </c>
      <c r="D6147" s="78" t="s">
        <v>55390</v>
      </c>
    </row>
    <row r="6148" spans="1:4" ht="13.5">
      <c r="A6148" s="511" t="s">
        <v>30661</v>
      </c>
      <c r="B6148" s="511" t="s">
        <v>25591</v>
      </c>
      <c r="C6148" s="511" t="s">
        <v>13</v>
      </c>
      <c r="D6148" s="78" t="s">
        <v>29066</v>
      </c>
    </row>
    <row r="6149" spans="1:4" ht="13.5">
      <c r="A6149" s="511" t="s">
        <v>30662</v>
      </c>
      <c r="B6149" s="511" t="s">
        <v>25593</v>
      </c>
      <c r="C6149" s="511" t="s">
        <v>13</v>
      </c>
      <c r="D6149" s="78" t="s">
        <v>55823</v>
      </c>
    </row>
    <row r="6150" spans="1:4" ht="13.5">
      <c r="A6150" s="511" t="s">
        <v>30663</v>
      </c>
      <c r="B6150" s="511" t="s">
        <v>25594</v>
      </c>
      <c r="C6150" s="511" t="s">
        <v>13</v>
      </c>
      <c r="D6150" s="78" t="s">
        <v>56495</v>
      </c>
    </row>
    <row r="6151" spans="1:4" ht="13.5">
      <c r="A6151" s="511" t="s">
        <v>30664</v>
      </c>
      <c r="B6151" s="511" t="s">
        <v>25595</v>
      </c>
      <c r="C6151" s="511" t="s">
        <v>13</v>
      </c>
      <c r="D6151" s="78" t="s">
        <v>49685</v>
      </c>
    </row>
    <row r="6152" spans="1:4" ht="13.5">
      <c r="A6152" s="511" t="s">
        <v>30665</v>
      </c>
      <c r="B6152" s="511" t="s">
        <v>25596</v>
      </c>
      <c r="C6152" s="511" t="s">
        <v>13</v>
      </c>
      <c r="D6152" s="78" t="s">
        <v>60538</v>
      </c>
    </row>
    <row r="6153" spans="1:4" ht="13.5">
      <c r="A6153" s="511" t="s">
        <v>30666</v>
      </c>
      <c r="B6153" s="511" t="s">
        <v>25597</v>
      </c>
      <c r="C6153" s="511" t="s">
        <v>13</v>
      </c>
      <c r="D6153" s="78" t="s">
        <v>51415</v>
      </c>
    </row>
    <row r="6154" spans="1:4" ht="13.5">
      <c r="A6154" s="511" t="s">
        <v>30667</v>
      </c>
      <c r="B6154" s="511" t="s">
        <v>25598</v>
      </c>
      <c r="C6154" s="511" t="s">
        <v>13</v>
      </c>
      <c r="D6154" s="78" t="s">
        <v>55274</v>
      </c>
    </row>
    <row r="6155" spans="1:4" ht="13.5">
      <c r="A6155" s="511" t="s">
        <v>30668</v>
      </c>
      <c r="B6155" s="511" t="s">
        <v>25599</v>
      </c>
      <c r="C6155" s="511" t="s">
        <v>13</v>
      </c>
      <c r="D6155" s="78" t="s">
        <v>58485</v>
      </c>
    </row>
    <row r="6156" spans="1:4" ht="13.5">
      <c r="A6156" s="511" t="s">
        <v>30669</v>
      </c>
      <c r="B6156" s="511" t="s">
        <v>25600</v>
      </c>
      <c r="C6156" s="511" t="s">
        <v>13</v>
      </c>
      <c r="D6156" s="78" t="s">
        <v>64323</v>
      </c>
    </row>
    <row r="6157" spans="1:4" ht="13.5">
      <c r="A6157" s="511" t="s">
        <v>30670</v>
      </c>
      <c r="B6157" s="511" t="s">
        <v>25601</v>
      </c>
      <c r="C6157" s="511" t="s">
        <v>13</v>
      </c>
      <c r="D6157" s="78" t="s">
        <v>54878</v>
      </c>
    </row>
    <row r="6158" spans="1:4" ht="13.5">
      <c r="A6158" s="511" t="s">
        <v>30671</v>
      </c>
      <c r="B6158" s="511" t="s">
        <v>25602</v>
      </c>
      <c r="C6158" s="511" t="s">
        <v>13</v>
      </c>
      <c r="D6158" s="78" t="s">
        <v>71081</v>
      </c>
    </row>
    <row r="6159" spans="1:4" ht="13.5">
      <c r="A6159" s="511" t="s">
        <v>30672</v>
      </c>
      <c r="B6159" s="511" t="s">
        <v>25603</v>
      </c>
      <c r="C6159" s="511" t="s">
        <v>13</v>
      </c>
      <c r="D6159" s="78" t="s">
        <v>71082</v>
      </c>
    </row>
    <row r="6160" spans="1:4" ht="13.5">
      <c r="A6160" s="511" t="s">
        <v>30673</v>
      </c>
      <c r="B6160" s="511" t="s">
        <v>25604</v>
      </c>
      <c r="C6160" s="511" t="s">
        <v>13</v>
      </c>
      <c r="D6160" s="78" t="s">
        <v>55807</v>
      </c>
    </row>
    <row r="6161" spans="1:4" ht="13.5">
      <c r="A6161" s="511" t="s">
        <v>30674</v>
      </c>
      <c r="B6161" s="511" t="s">
        <v>25605</v>
      </c>
      <c r="C6161" s="511" t="s">
        <v>13</v>
      </c>
      <c r="D6161" s="78" t="s">
        <v>52782</v>
      </c>
    </row>
    <row r="6162" spans="1:4" ht="13.5">
      <c r="A6162" s="511" t="s">
        <v>30675</v>
      </c>
      <c r="B6162" s="511" t="s">
        <v>25606</v>
      </c>
      <c r="C6162" s="511" t="s">
        <v>13</v>
      </c>
      <c r="D6162" s="78" t="s">
        <v>55856</v>
      </c>
    </row>
    <row r="6163" spans="1:4" ht="13.5">
      <c r="A6163" s="511" t="s">
        <v>30676</v>
      </c>
      <c r="B6163" s="511" t="s">
        <v>25607</v>
      </c>
      <c r="C6163" s="511" t="s">
        <v>13</v>
      </c>
      <c r="D6163" s="78" t="s">
        <v>71083</v>
      </c>
    </row>
    <row r="6164" spans="1:4" ht="13.5">
      <c r="A6164" s="511" t="s">
        <v>30677</v>
      </c>
      <c r="B6164" s="511" t="s">
        <v>25608</v>
      </c>
      <c r="C6164" s="511" t="s">
        <v>13</v>
      </c>
      <c r="D6164" s="78" t="s">
        <v>58710</v>
      </c>
    </row>
    <row r="6165" spans="1:4" ht="13.5">
      <c r="A6165" s="511" t="s">
        <v>30678</v>
      </c>
      <c r="B6165" s="511" t="s">
        <v>25609</v>
      </c>
      <c r="C6165" s="511" t="s">
        <v>13</v>
      </c>
      <c r="D6165" s="78" t="s">
        <v>62166</v>
      </c>
    </row>
    <row r="6166" spans="1:4" ht="13.5">
      <c r="A6166" s="511" t="s">
        <v>30679</v>
      </c>
      <c r="B6166" s="511" t="s">
        <v>25610</v>
      </c>
      <c r="C6166" s="511" t="s">
        <v>13</v>
      </c>
      <c r="D6166" s="78" t="s">
        <v>69149</v>
      </c>
    </row>
    <row r="6167" spans="1:4" ht="13.5">
      <c r="A6167" s="511" t="s">
        <v>30680</v>
      </c>
      <c r="B6167" s="511" t="s">
        <v>25611</v>
      </c>
      <c r="C6167" s="511" t="s">
        <v>13</v>
      </c>
      <c r="D6167" s="78" t="s">
        <v>71082</v>
      </c>
    </row>
    <row r="6168" spans="1:4" ht="13.5">
      <c r="A6168" s="511" t="s">
        <v>30681</v>
      </c>
      <c r="B6168" s="511" t="s">
        <v>25612</v>
      </c>
      <c r="C6168" s="511" t="s">
        <v>13</v>
      </c>
      <c r="D6168" s="78" t="s">
        <v>62327</v>
      </c>
    </row>
    <row r="6169" spans="1:4" ht="13.5">
      <c r="A6169" s="511" t="s">
        <v>30682</v>
      </c>
      <c r="B6169" s="511" t="s">
        <v>25613</v>
      </c>
      <c r="C6169" s="511" t="s">
        <v>13</v>
      </c>
      <c r="D6169" s="78" t="s">
        <v>61788</v>
      </c>
    </row>
    <row r="6170" spans="1:4" ht="13.5">
      <c r="A6170" s="511" t="s">
        <v>30683</v>
      </c>
      <c r="B6170" s="511" t="s">
        <v>25614</v>
      </c>
      <c r="C6170" s="511" t="s">
        <v>13</v>
      </c>
      <c r="D6170" s="78" t="s">
        <v>56514</v>
      </c>
    </row>
    <row r="6171" spans="1:4" ht="13.5">
      <c r="A6171" s="511" t="s">
        <v>30684</v>
      </c>
      <c r="B6171" s="511" t="s">
        <v>25615</v>
      </c>
      <c r="C6171" s="511" t="s">
        <v>13</v>
      </c>
      <c r="D6171" s="78" t="s">
        <v>71084</v>
      </c>
    </row>
    <row r="6172" spans="1:4" ht="13.5">
      <c r="A6172" s="511" t="s">
        <v>30685</v>
      </c>
      <c r="B6172" s="511" t="s">
        <v>25616</v>
      </c>
      <c r="C6172" s="511" t="s">
        <v>13</v>
      </c>
      <c r="D6172" s="78" t="s">
        <v>55361</v>
      </c>
    </row>
    <row r="6173" spans="1:4" ht="13.5">
      <c r="A6173" s="511" t="s">
        <v>30686</v>
      </c>
      <c r="B6173" s="511" t="s">
        <v>25617</v>
      </c>
      <c r="C6173" s="511" t="s">
        <v>13</v>
      </c>
      <c r="D6173" s="78" t="s">
        <v>71085</v>
      </c>
    </row>
    <row r="6174" spans="1:4" ht="13.5">
      <c r="A6174" s="511" t="s">
        <v>30687</v>
      </c>
      <c r="B6174" s="511" t="s">
        <v>25618</v>
      </c>
      <c r="C6174" s="511" t="s">
        <v>13</v>
      </c>
      <c r="D6174" s="78" t="s">
        <v>56712</v>
      </c>
    </row>
    <row r="6175" spans="1:4" ht="13.5">
      <c r="A6175" s="511" t="s">
        <v>30688</v>
      </c>
      <c r="B6175" s="511" t="s">
        <v>25619</v>
      </c>
      <c r="C6175" s="511" t="s">
        <v>13</v>
      </c>
      <c r="D6175" s="78" t="s">
        <v>29278</v>
      </c>
    </row>
    <row r="6176" spans="1:4" ht="13.5">
      <c r="A6176" s="511" t="s">
        <v>30689</v>
      </c>
      <c r="B6176" s="511" t="s">
        <v>25620</v>
      </c>
      <c r="C6176" s="511" t="s">
        <v>13</v>
      </c>
      <c r="D6176" s="78" t="s">
        <v>56497</v>
      </c>
    </row>
    <row r="6177" spans="1:4" ht="13.5">
      <c r="A6177" s="511" t="s">
        <v>30690</v>
      </c>
      <c r="B6177" s="511" t="s">
        <v>25621</v>
      </c>
      <c r="C6177" s="511" t="s">
        <v>13</v>
      </c>
      <c r="D6177" s="78" t="s">
        <v>69035</v>
      </c>
    </row>
    <row r="6178" spans="1:4" ht="13.5">
      <c r="A6178" s="511" t="s">
        <v>30691</v>
      </c>
      <c r="B6178" s="511" t="s">
        <v>25622</v>
      </c>
      <c r="C6178" s="511" t="s">
        <v>13</v>
      </c>
      <c r="D6178" s="78" t="s">
        <v>66661</v>
      </c>
    </row>
    <row r="6179" spans="1:4" ht="13.5">
      <c r="A6179" s="511" t="s">
        <v>30692</v>
      </c>
      <c r="B6179" s="511" t="s">
        <v>25623</v>
      </c>
      <c r="C6179" s="511" t="s">
        <v>13</v>
      </c>
      <c r="D6179" s="78" t="s">
        <v>71086</v>
      </c>
    </row>
    <row r="6180" spans="1:4" ht="13.5">
      <c r="A6180" s="511" t="s">
        <v>30693</v>
      </c>
      <c r="B6180" s="511" t="s">
        <v>25624</v>
      </c>
      <c r="C6180" s="511" t="s">
        <v>13</v>
      </c>
      <c r="D6180" s="78" t="s">
        <v>71087</v>
      </c>
    </row>
    <row r="6181" spans="1:4" ht="13.5">
      <c r="A6181" s="511" t="s">
        <v>30694</v>
      </c>
      <c r="B6181" s="511" t="s">
        <v>25625</v>
      </c>
      <c r="C6181" s="511" t="s">
        <v>13</v>
      </c>
      <c r="D6181" s="78" t="s">
        <v>58028</v>
      </c>
    </row>
    <row r="6182" spans="1:4" ht="13.5">
      <c r="A6182" s="511" t="s">
        <v>30695</v>
      </c>
      <c r="B6182" s="511" t="s">
        <v>25626</v>
      </c>
      <c r="C6182" s="511" t="s">
        <v>13</v>
      </c>
      <c r="D6182" s="78" t="s">
        <v>61741</v>
      </c>
    </row>
    <row r="6183" spans="1:4" ht="13.5">
      <c r="A6183" s="511" t="s">
        <v>30696</v>
      </c>
      <c r="B6183" s="511" t="s">
        <v>25627</v>
      </c>
      <c r="C6183" s="511" t="s">
        <v>13</v>
      </c>
      <c r="D6183" s="78" t="s">
        <v>71088</v>
      </c>
    </row>
    <row r="6184" spans="1:4" ht="13.5">
      <c r="A6184" s="511" t="s">
        <v>30697</v>
      </c>
      <c r="B6184" s="511" t="s">
        <v>25628</v>
      </c>
      <c r="C6184" s="511" t="s">
        <v>13</v>
      </c>
      <c r="D6184" s="78" t="s">
        <v>71089</v>
      </c>
    </row>
    <row r="6185" spans="1:4" ht="13.5">
      <c r="A6185" s="511" t="s">
        <v>30698</v>
      </c>
      <c r="B6185" s="511" t="s">
        <v>25629</v>
      </c>
      <c r="C6185" s="511" t="s">
        <v>13</v>
      </c>
      <c r="D6185" s="78" t="s">
        <v>71090</v>
      </c>
    </row>
    <row r="6186" spans="1:4" ht="13.5">
      <c r="A6186" s="511" t="s">
        <v>30699</v>
      </c>
      <c r="B6186" s="511" t="s">
        <v>25630</v>
      </c>
      <c r="C6186" s="511" t="s">
        <v>13</v>
      </c>
      <c r="D6186" s="78" t="s">
        <v>56681</v>
      </c>
    </row>
    <row r="6187" spans="1:4" ht="13.5">
      <c r="A6187" s="511" t="s">
        <v>30700</v>
      </c>
      <c r="B6187" s="511" t="s">
        <v>25631</v>
      </c>
      <c r="C6187" s="511" t="s">
        <v>13</v>
      </c>
      <c r="D6187" s="78" t="s">
        <v>56654</v>
      </c>
    </row>
    <row r="6188" spans="1:4" ht="13.5">
      <c r="A6188" s="511" t="s">
        <v>30701</v>
      </c>
      <c r="B6188" s="511" t="s">
        <v>25632</v>
      </c>
      <c r="C6188" s="511" t="s">
        <v>13</v>
      </c>
      <c r="D6188" s="78" t="s">
        <v>62674</v>
      </c>
    </row>
    <row r="6189" spans="1:4" ht="13.5">
      <c r="A6189" s="511" t="s">
        <v>30702</v>
      </c>
      <c r="B6189" s="511" t="s">
        <v>25633</v>
      </c>
      <c r="C6189" s="511" t="s">
        <v>13</v>
      </c>
      <c r="D6189" s="78" t="s">
        <v>52274</v>
      </c>
    </row>
    <row r="6190" spans="1:4" ht="13.5">
      <c r="A6190" s="511" t="s">
        <v>30703</v>
      </c>
      <c r="B6190" s="511" t="s">
        <v>25634</v>
      </c>
      <c r="C6190" s="511" t="s">
        <v>13</v>
      </c>
      <c r="D6190" s="78" t="s">
        <v>70965</v>
      </c>
    </row>
    <row r="6191" spans="1:4" ht="13.5">
      <c r="A6191" s="511" t="s">
        <v>30704</v>
      </c>
      <c r="B6191" s="511" t="s">
        <v>25635</v>
      </c>
      <c r="C6191" s="511" t="s">
        <v>13</v>
      </c>
      <c r="D6191" s="78" t="s">
        <v>66442</v>
      </c>
    </row>
    <row r="6192" spans="1:4" ht="13.5">
      <c r="A6192" s="511" t="s">
        <v>30705</v>
      </c>
      <c r="B6192" s="511" t="s">
        <v>25636</v>
      </c>
      <c r="C6192" s="511" t="s">
        <v>13</v>
      </c>
      <c r="D6192" s="78" t="s">
        <v>71091</v>
      </c>
    </row>
    <row r="6193" spans="1:4" ht="13.5">
      <c r="A6193" s="511" t="s">
        <v>30706</v>
      </c>
      <c r="B6193" s="511" t="s">
        <v>25637</v>
      </c>
      <c r="C6193" s="511" t="s">
        <v>13</v>
      </c>
      <c r="D6193" s="78" t="s">
        <v>64017</v>
      </c>
    </row>
    <row r="6194" spans="1:4" ht="13.5">
      <c r="A6194" s="511" t="s">
        <v>30707</v>
      </c>
      <c r="B6194" s="511" t="s">
        <v>25638</v>
      </c>
      <c r="C6194" s="511" t="s">
        <v>13</v>
      </c>
      <c r="D6194" s="78" t="s">
        <v>61711</v>
      </c>
    </row>
    <row r="6195" spans="1:4" ht="13.5">
      <c r="A6195" s="511" t="s">
        <v>30708</v>
      </c>
      <c r="B6195" s="511" t="s">
        <v>25639</v>
      </c>
      <c r="C6195" s="511" t="s">
        <v>13</v>
      </c>
      <c r="D6195" s="78" t="s">
        <v>71092</v>
      </c>
    </row>
    <row r="6196" spans="1:4" ht="13.5">
      <c r="A6196" s="511" t="s">
        <v>30709</v>
      </c>
      <c r="B6196" s="511" t="s">
        <v>25640</v>
      </c>
      <c r="C6196" s="511" t="s">
        <v>13</v>
      </c>
      <c r="D6196" s="78" t="s">
        <v>52323</v>
      </c>
    </row>
    <row r="6197" spans="1:4" ht="13.5">
      <c r="A6197" s="511" t="s">
        <v>30710</v>
      </c>
      <c r="B6197" s="511" t="s">
        <v>25641</v>
      </c>
      <c r="C6197" s="511" t="s">
        <v>13</v>
      </c>
      <c r="D6197" s="78" t="s">
        <v>63363</v>
      </c>
    </row>
    <row r="6198" spans="1:4" ht="13.5">
      <c r="A6198" s="511" t="s">
        <v>30711</v>
      </c>
      <c r="B6198" s="511" t="s">
        <v>25642</v>
      </c>
      <c r="C6198" s="511" t="s">
        <v>13</v>
      </c>
      <c r="D6198" s="78" t="s">
        <v>57883</v>
      </c>
    </row>
    <row r="6199" spans="1:4" ht="13.5">
      <c r="A6199" s="511" t="s">
        <v>30712</v>
      </c>
      <c r="B6199" s="511" t="s">
        <v>25643</v>
      </c>
      <c r="C6199" s="511" t="s">
        <v>13</v>
      </c>
      <c r="D6199" s="78" t="s">
        <v>56697</v>
      </c>
    </row>
    <row r="6200" spans="1:4" ht="13.5">
      <c r="A6200" s="511" t="s">
        <v>30713</v>
      </c>
      <c r="B6200" s="511" t="s">
        <v>25644</v>
      </c>
      <c r="C6200" s="511" t="s">
        <v>13</v>
      </c>
      <c r="D6200" s="78" t="s">
        <v>71093</v>
      </c>
    </row>
    <row r="6201" spans="1:4" ht="13.5">
      <c r="A6201" s="511" t="s">
        <v>30714</v>
      </c>
      <c r="B6201" s="511" t="s">
        <v>25645</v>
      </c>
      <c r="C6201" s="511" t="s">
        <v>13</v>
      </c>
      <c r="D6201" s="78" t="s">
        <v>71094</v>
      </c>
    </row>
    <row r="6202" spans="1:4" ht="13.5">
      <c r="A6202" s="511" t="s">
        <v>30715</v>
      </c>
      <c r="B6202" s="511" t="s">
        <v>25646</v>
      </c>
      <c r="C6202" s="511" t="s">
        <v>13</v>
      </c>
      <c r="D6202" s="78" t="s">
        <v>63763</v>
      </c>
    </row>
    <row r="6203" spans="1:4" ht="13.5">
      <c r="A6203" s="511" t="s">
        <v>30716</v>
      </c>
      <c r="B6203" s="511" t="s">
        <v>25647</v>
      </c>
      <c r="C6203" s="511" t="s">
        <v>13</v>
      </c>
      <c r="D6203" s="78" t="s">
        <v>55688</v>
      </c>
    </row>
    <row r="6204" spans="1:4" ht="13.5">
      <c r="A6204" s="511" t="s">
        <v>30717</v>
      </c>
      <c r="B6204" s="511" t="s">
        <v>25648</v>
      </c>
      <c r="C6204" s="511" t="s">
        <v>13</v>
      </c>
      <c r="D6204" s="78" t="s">
        <v>65560</v>
      </c>
    </row>
    <row r="6205" spans="1:4" ht="13.5">
      <c r="A6205" s="511" t="s">
        <v>30718</v>
      </c>
      <c r="B6205" s="511" t="s">
        <v>25649</v>
      </c>
      <c r="C6205" s="511" t="s">
        <v>13</v>
      </c>
      <c r="D6205" s="78" t="s">
        <v>61802</v>
      </c>
    </row>
    <row r="6206" spans="1:4" ht="13.5">
      <c r="A6206" s="511" t="s">
        <v>30719</v>
      </c>
      <c r="B6206" s="511" t="s">
        <v>25650</v>
      </c>
      <c r="C6206" s="511" t="s">
        <v>13</v>
      </c>
      <c r="D6206" s="78" t="s">
        <v>71095</v>
      </c>
    </row>
    <row r="6207" spans="1:4" ht="13.5">
      <c r="A6207" s="511" t="s">
        <v>30720</v>
      </c>
      <c r="B6207" s="511" t="s">
        <v>25651</v>
      </c>
      <c r="C6207" s="511" t="s">
        <v>13</v>
      </c>
      <c r="D6207" s="78" t="s">
        <v>71096</v>
      </c>
    </row>
    <row r="6208" spans="1:4" ht="13.5">
      <c r="A6208" s="511" t="s">
        <v>30721</v>
      </c>
      <c r="B6208" s="511" t="s">
        <v>25652</v>
      </c>
      <c r="C6208" s="511" t="s">
        <v>13</v>
      </c>
      <c r="D6208" s="78" t="s">
        <v>55303</v>
      </c>
    </row>
    <row r="6209" spans="1:4" ht="13.5">
      <c r="A6209" s="511" t="s">
        <v>30722</v>
      </c>
      <c r="B6209" s="511" t="s">
        <v>25653</v>
      </c>
      <c r="C6209" s="511" t="s">
        <v>13</v>
      </c>
      <c r="D6209" s="78" t="s">
        <v>55838</v>
      </c>
    </row>
    <row r="6210" spans="1:4" ht="13.5">
      <c r="A6210" s="511" t="s">
        <v>30723</v>
      </c>
      <c r="B6210" s="511" t="s">
        <v>25654</v>
      </c>
      <c r="C6210" s="511" t="s">
        <v>13</v>
      </c>
      <c r="D6210" s="78" t="s">
        <v>55315</v>
      </c>
    </row>
    <row r="6211" spans="1:4" ht="13.5">
      <c r="A6211" s="511" t="s">
        <v>30724</v>
      </c>
      <c r="B6211" s="511" t="s">
        <v>25655</v>
      </c>
      <c r="C6211" s="511" t="s">
        <v>13</v>
      </c>
      <c r="D6211" s="78" t="s">
        <v>68459</v>
      </c>
    </row>
    <row r="6212" spans="1:4" ht="13.5">
      <c r="A6212" s="511" t="s">
        <v>30725</v>
      </c>
      <c r="B6212" s="511" t="s">
        <v>25656</v>
      </c>
      <c r="C6212" s="511" t="s">
        <v>13</v>
      </c>
      <c r="D6212" s="78" t="s">
        <v>56920</v>
      </c>
    </row>
    <row r="6213" spans="1:4" ht="13.5">
      <c r="A6213" s="511" t="s">
        <v>30726</v>
      </c>
      <c r="B6213" s="511" t="s">
        <v>25657</v>
      </c>
      <c r="C6213" s="511" t="s">
        <v>13</v>
      </c>
      <c r="D6213" s="78" t="s">
        <v>56412</v>
      </c>
    </row>
    <row r="6214" spans="1:4" ht="13.5">
      <c r="A6214" s="511" t="s">
        <v>30727</v>
      </c>
      <c r="B6214" s="511" t="s">
        <v>25658</v>
      </c>
      <c r="C6214" s="511" t="s">
        <v>13</v>
      </c>
      <c r="D6214" s="78" t="s">
        <v>61335</v>
      </c>
    </row>
    <row r="6215" spans="1:4" ht="13.5">
      <c r="A6215" s="511" t="s">
        <v>30728</v>
      </c>
      <c r="B6215" s="511" t="s">
        <v>25659</v>
      </c>
      <c r="C6215" s="511" t="s">
        <v>13</v>
      </c>
      <c r="D6215" s="78" t="s">
        <v>71097</v>
      </c>
    </row>
    <row r="6216" spans="1:4" ht="13.5">
      <c r="A6216" s="511" t="s">
        <v>30729</v>
      </c>
      <c r="B6216" s="511" t="s">
        <v>25660</v>
      </c>
      <c r="C6216" s="511" t="s">
        <v>13</v>
      </c>
      <c r="D6216" s="78" t="s">
        <v>71098</v>
      </c>
    </row>
    <row r="6217" spans="1:4" ht="13.5">
      <c r="A6217" s="511" t="s">
        <v>30730</v>
      </c>
      <c r="B6217" s="511" t="s">
        <v>25661</v>
      </c>
      <c r="C6217" s="511" t="s">
        <v>13</v>
      </c>
      <c r="D6217" s="78" t="s">
        <v>71099</v>
      </c>
    </row>
    <row r="6218" spans="1:4" ht="13.5">
      <c r="A6218" s="511" t="s">
        <v>30731</v>
      </c>
      <c r="B6218" s="511" t="s">
        <v>25662</v>
      </c>
      <c r="C6218" s="511" t="s">
        <v>13</v>
      </c>
      <c r="D6218" s="78" t="s">
        <v>71100</v>
      </c>
    </row>
    <row r="6219" spans="1:4" ht="13.5">
      <c r="A6219" s="511" t="s">
        <v>30732</v>
      </c>
      <c r="B6219" s="511" t="s">
        <v>25663</v>
      </c>
      <c r="C6219" s="511" t="s">
        <v>13</v>
      </c>
      <c r="D6219" s="78" t="s">
        <v>71101</v>
      </c>
    </row>
    <row r="6220" spans="1:4" ht="13.5">
      <c r="A6220" s="511" t="s">
        <v>30733</v>
      </c>
      <c r="B6220" s="511" t="s">
        <v>25664</v>
      </c>
      <c r="C6220" s="511" t="s">
        <v>13</v>
      </c>
      <c r="D6220" s="78" t="s">
        <v>71102</v>
      </c>
    </row>
    <row r="6221" spans="1:4" ht="13.5">
      <c r="A6221" s="511" t="s">
        <v>30734</v>
      </c>
      <c r="B6221" s="511" t="s">
        <v>25665</v>
      </c>
      <c r="C6221" s="511" t="s">
        <v>13</v>
      </c>
      <c r="D6221" s="78" t="s">
        <v>71103</v>
      </c>
    </row>
    <row r="6222" spans="1:4" ht="13.5">
      <c r="A6222" s="511" t="s">
        <v>30735</v>
      </c>
      <c r="B6222" s="511" t="s">
        <v>25666</v>
      </c>
      <c r="C6222" s="511" t="s">
        <v>13</v>
      </c>
      <c r="D6222" s="78" t="s">
        <v>53883</v>
      </c>
    </row>
    <row r="6223" spans="1:4" ht="13.5">
      <c r="A6223" s="511" t="s">
        <v>30736</v>
      </c>
      <c r="B6223" s="511" t="s">
        <v>25667</v>
      </c>
      <c r="C6223" s="511" t="s">
        <v>13</v>
      </c>
      <c r="D6223" s="78" t="s">
        <v>55923</v>
      </c>
    </row>
    <row r="6224" spans="1:4" ht="13.5">
      <c r="A6224" s="511" t="s">
        <v>30737</v>
      </c>
      <c r="B6224" s="511" t="s">
        <v>25668</v>
      </c>
      <c r="C6224" s="511" t="s">
        <v>13</v>
      </c>
      <c r="D6224" s="78" t="s">
        <v>65785</v>
      </c>
    </row>
    <row r="6225" spans="1:4" ht="13.5">
      <c r="A6225" s="511" t="s">
        <v>30738</v>
      </c>
      <c r="B6225" s="511" t="s">
        <v>25669</v>
      </c>
      <c r="C6225" s="511" t="s">
        <v>13</v>
      </c>
      <c r="D6225" s="78" t="s">
        <v>56883</v>
      </c>
    </row>
    <row r="6226" spans="1:4" ht="13.5">
      <c r="A6226" s="511" t="s">
        <v>30739</v>
      </c>
      <c r="B6226" s="511" t="s">
        <v>25670</v>
      </c>
      <c r="C6226" s="511" t="s">
        <v>13</v>
      </c>
      <c r="D6226" s="78" t="s">
        <v>71104</v>
      </c>
    </row>
    <row r="6227" spans="1:4" ht="13.5">
      <c r="A6227" s="511" t="s">
        <v>30740</v>
      </c>
      <c r="B6227" s="511" t="s">
        <v>25671</v>
      </c>
      <c r="C6227" s="511" t="s">
        <v>13</v>
      </c>
      <c r="D6227" s="78" t="s">
        <v>63655</v>
      </c>
    </row>
    <row r="6228" spans="1:4" ht="13.5">
      <c r="A6228" s="511" t="s">
        <v>30741</v>
      </c>
      <c r="B6228" s="511" t="s">
        <v>25672</v>
      </c>
      <c r="C6228" s="511" t="s">
        <v>13</v>
      </c>
      <c r="D6228" s="78" t="s">
        <v>71105</v>
      </c>
    </row>
    <row r="6229" spans="1:4" ht="13.5">
      <c r="A6229" s="511" t="s">
        <v>30742</v>
      </c>
      <c r="B6229" s="511" t="s">
        <v>25673</v>
      </c>
      <c r="C6229" s="511" t="s">
        <v>13</v>
      </c>
      <c r="D6229" s="78" t="s">
        <v>55758</v>
      </c>
    </row>
    <row r="6230" spans="1:4" ht="13.5">
      <c r="A6230" s="511" t="s">
        <v>30743</v>
      </c>
      <c r="B6230" s="511" t="s">
        <v>25674</v>
      </c>
      <c r="C6230" s="511" t="s">
        <v>13</v>
      </c>
      <c r="D6230" s="78" t="s">
        <v>56767</v>
      </c>
    </row>
    <row r="6231" spans="1:4" ht="13.5">
      <c r="A6231" s="511" t="s">
        <v>30744</v>
      </c>
      <c r="B6231" s="511" t="s">
        <v>25675</v>
      </c>
      <c r="C6231" s="511" t="s">
        <v>13</v>
      </c>
      <c r="D6231" s="78" t="s">
        <v>56510</v>
      </c>
    </row>
    <row r="6232" spans="1:4" ht="13.5">
      <c r="A6232" s="511" t="s">
        <v>30745</v>
      </c>
      <c r="B6232" s="511" t="s">
        <v>25676</v>
      </c>
      <c r="C6232" s="511" t="s">
        <v>13</v>
      </c>
      <c r="D6232" s="78" t="s">
        <v>70767</v>
      </c>
    </row>
    <row r="6233" spans="1:4" ht="13.5">
      <c r="A6233" s="511" t="s">
        <v>30746</v>
      </c>
      <c r="B6233" s="511" t="s">
        <v>25677</v>
      </c>
      <c r="C6233" s="511" t="s">
        <v>13</v>
      </c>
      <c r="D6233" s="78" t="s">
        <v>55414</v>
      </c>
    </row>
    <row r="6234" spans="1:4" ht="13.5">
      <c r="A6234" s="511" t="s">
        <v>30747</v>
      </c>
      <c r="B6234" s="511" t="s">
        <v>25678</v>
      </c>
      <c r="C6234" s="511" t="s">
        <v>13</v>
      </c>
      <c r="D6234" s="78" t="s">
        <v>58015</v>
      </c>
    </row>
    <row r="6235" spans="1:4" ht="13.5">
      <c r="A6235" s="511" t="s">
        <v>30748</v>
      </c>
      <c r="B6235" s="511" t="s">
        <v>25679</v>
      </c>
      <c r="C6235" s="511" t="s">
        <v>13</v>
      </c>
      <c r="D6235" s="78" t="s">
        <v>57454</v>
      </c>
    </row>
    <row r="6236" spans="1:4" ht="13.5">
      <c r="A6236" s="511" t="s">
        <v>30749</v>
      </c>
      <c r="B6236" s="511" t="s">
        <v>25680</v>
      </c>
      <c r="C6236" s="511" t="s">
        <v>13</v>
      </c>
      <c r="D6236" s="78" t="s">
        <v>56284</v>
      </c>
    </row>
    <row r="6237" spans="1:4" ht="13.5">
      <c r="A6237" s="511" t="s">
        <v>30750</v>
      </c>
      <c r="B6237" s="511" t="s">
        <v>25681</v>
      </c>
      <c r="C6237" s="511" t="s">
        <v>13</v>
      </c>
      <c r="D6237" s="78" t="s">
        <v>56742</v>
      </c>
    </row>
    <row r="6238" spans="1:4" ht="13.5">
      <c r="A6238" s="511" t="s">
        <v>30751</v>
      </c>
      <c r="B6238" s="511" t="s">
        <v>25682</v>
      </c>
      <c r="C6238" s="511" t="s">
        <v>13</v>
      </c>
      <c r="D6238" s="78" t="s">
        <v>71106</v>
      </c>
    </row>
    <row r="6239" spans="1:4" ht="13.5">
      <c r="A6239" s="511" t="s">
        <v>30752</v>
      </c>
      <c r="B6239" s="511" t="s">
        <v>25683</v>
      </c>
      <c r="C6239" s="511" t="s">
        <v>13</v>
      </c>
      <c r="D6239" s="78" t="s">
        <v>71107</v>
      </c>
    </row>
    <row r="6240" spans="1:4" ht="13.5">
      <c r="A6240" s="511" t="s">
        <v>30753</v>
      </c>
      <c r="B6240" s="511" t="s">
        <v>25684</v>
      </c>
      <c r="C6240" s="511" t="s">
        <v>13</v>
      </c>
      <c r="D6240" s="78" t="s">
        <v>71108</v>
      </c>
    </row>
    <row r="6241" spans="1:4" ht="13.5">
      <c r="A6241" s="511" t="s">
        <v>30754</v>
      </c>
      <c r="B6241" s="511" t="s">
        <v>25685</v>
      </c>
      <c r="C6241" s="511" t="s">
        <v>13</v>
      </c>
      <c r="D6241" s="78" t="s">
        <v>71109</v>
      </c>
    </row>
    <row r="6242" spans="1:4" ht="13.5">
      <c r="A6242" s="511" t="s">
        <v>30755</v>
      </c>
      <c r="B6242" s="511" t="s">
        <v>25686</v>
      </c>
      <c r="C6242" s="511" t="s">
        <v>13</v>
      </c>
      <c r="D6242" s="78" t="s">
        <v>71110</v>
      </c>
    </row>
    <row r="6243" spans="1:4" ht="13.5">
      <c r="A6243" s="511" t="s">
        <v>30756</v>
      </c>
      <c r="B6243" s="511" t="s">
        <v>25687</v>
      </c>
      <c r="C6243" s="511" t="s">
        <v>13</v>
      </c>
      <c r="D6243" s="78" t="s">
        <v>71111</v>
      </c>
    </row>
    <row r="6244" spans="1:4" ht="13.5">
      <c r="A6244" s="511" t="s">
        <v>30757</v>
      </c>
      <c r="B6244" s="511" t="s">
        <v>25688</v>
      </c>
      <c r="C6244" s="511" t="s">
        <v>13</v>
      </c>
      <c r="D6244" s="78" t="s">
        <v>71112</v>
      </c>
    </row>
    <row r="6245" spans="1:4" ht="13.5">
      <c r="A6245" s="511" t="s">
        <v>30758</v>
      </c>
      <c r="B6245" s="511" t="s">
        <v>25689</v>
      </c>
      <c r="C6245" s="511" t="s">
        <v>13</v>
      </c>
      <c r="D6245" s="78" t="s">
        <v>71113</v>
      </c>
    </row>
    <row r="6246" spans="1:4" ht="13.5">
      <c r="A6246" s="511" t="s">
        <v>30759</v>
      </c>
      <c r="B6246" s="511" t="s">
        <v>25690</v>
      </c>
      <c r="C6246" s="511" t="s">
        <v>13</v>
      </c>
      <c r="D6246" s="78" t="s">
        <v>71114</v>
      </c>
    </row>
    <row r="6247" spans="1:4" ht="13.5">
      <c r="A6247" s="511" t="s">
        <v>30760</v>
      </c>
      <c r="B6247" s="511" t="s">
        <v>25691</v>
      </c>
      <c r="C6247" s="511" t="s">
        <v>13</v>
      </c>
      <c r="D6247" s="78" t="s">
        <v>71115</v>
      </c>
    </row>
    <row r="6248" spans="1:4" ht="13.5">
      <c r="A6248" s="511" t="s">
        <v>30761</v>
      </c>
      <c r="B6248" s="511" t="s">
        <v>25692</v>
      </c>
      <c r="C6248" s="511" t="s">
        <v>13</v>
      </c>
      <c r="D6248" s="78" t="s">
        <v>71116</v>
      </c>
    </row>
    <row r="6249" spans="1:4" ht="13.5">
      <c r="A6249" s="511" t="s">
        <v>30762</v>
      </c>
      <c r="B6249" s="511" t="s">
        <v>25693</v>
      </c>
      <c r="C6249" s="511" t="s">
        <v>13</v>
      </c>
      <c r="D6249" s="78" t="s">
        <v>71117</v>
      </c>
    </row>
    <row r="6250" spans="1:4" ht="13.5">
      <c r="A6250" s="511" t="s">
        <v>30763</v>
      </c>
      <c r="B6250" s="511" t="s">
        <v>25694</v>
      </c>
      <c r="C6250" s="511" t="s">
        <v>13</v>
      </c>
      <c r="D6250" s="78" t="s">
        <v>71118</v>
      </c>
    </row>
    <row r="6251" spans="1:4" ht="13.5">
      <c r="A6251" s="511" t="s">
        <v>30764</v>
      </c>
      <c r="B6251" s="511" t="s">
        <v>25695</v>
      </c>
      <c r="C6251" s="511" t="s">
        <v>13</v>
      </c>
      <c r="D6251" s="78" t="s">
        <v>71119</v>
      </c>
    </row>
    <row r="6252" spans="1:4" ht="13.5">
      <c r="A6252" s="511" t="s">
        <v>30765</v>
      </c>
      <c r="B6252" s="511" t="s">
        <v>25696</v>
      </c>
      <c r="C6252" s="511" t="s">
        <v>13</v>
      </c>
      <c r="D6252" s="78" t="s">
        <v>71120</v>
      </c>
    </row>
    <row r="6253" spans="1:4" ht="13.5">
      <c r="A6253" s="511" t="s">
        <v>30766</v>
      </c>
      <c r="B6253" s="511" t="s">
        <v>25697</v>
      </c>
      <c r="C6253" s="511" t="s">
        <v>13</v>
      </c>
      <c r="D6253" s="78" t="s">
        <v>71121</v>
      </c>
    </row>
    <row r="6254" spans="1:4" ht="13.5">
      <c r="A6254" s="511" t="s">
        <v>30767</v>
      </c>
      <c r="B6254" s="511" t="s">
        <v>25698</v>
      </c>
      <c r="C6254" s="511" t="s">
        <v>13</v>
      </c>
      <c r="D6254" s="78" t="s">
        <v>71122</v>
      </c>
    </row>
    <row r="6255" spans="1:4" ht="13.5">
      <c r="A6255" s="511" t="s">
        <v>30768</v>
      </c>
      <c r="B6255" s="511" t="s">
        <v>25699</v>
      </c>
      <c r="C6255" s="511" t="s">
        <v>13</v>
      </c>
      <c r="D6255" s="78" t="s">
        <v>71123</v>
      </c>
    </row>
    <row r="6256" spans="1:4" ht="13.5">
      <c r="A6256" s="511" t="s">
        <v>30769</v>
      </c>
      <c r="B6256" s="511" t="s">
        <v>25700</v>
      </c>
      <c r="C6256" s="511" t="s">
        <v>13</v>
      </c>
      <c r="D6256" s="78" t="s">
        <v>67109</v>
      </c>
    </row>
    <row r="6257" spans="1:4" ht="13.5">
      <c r="A6257" s="511" t="s">
        <v>30770</v>
      </c>
      <c r="B6257" s="511" t="s">
        <v>25701</v>
      </c>
      <c r="C6257" s="511" t="s">
        <v>13</v>
      </c>
      <c r="D6257" s="78" t="s">
        <v>71124</v>
      </c>
    </row>
    <row r="6258" spans="1:4" ht="13.5">
      <c r="A6258" s="511" t="s">
        <v>30771</v>
      </c>
      <c r="B6258" s="511" t="s">
        <v>25702</v>
      </c>
      <c r="C6258" s="511" t="s">
        <v>13</v>
      </c>
      <c r="D6258" s="78" t="s">
        <v>71125</v>
      </c>
    </row>
    <row r="6259" spans="1:4" ht="13.5">
      <c r="A6259" s="511" t="s">
        <v>30772</v>
      </c>
      <c r="B6259" s="511" t="s">
        <v>25703</v>
      </c>
      <c r="C6259" s="511" t="s">
        <v>13</v>
      </c>
      <c r="D6259" s="78" t="s">
        <v>71126</v>
      </c>
    </row>
    <row r="6260" spans="1:4" ht="13.5">
      <c r="A6260" s="511" t="s">
        <v>30773</v>
      </c>
      <c r="B6260" s="511" t="s">
        <v>25704</v>
      </c>
      <c r="C6260" s="511" t="s">
        <v>13</v>
      </c>
      <c r="D6260" s="78" t="s">
        <v>71127</v>
      </c>
    </row>
    <row r="6261" spans="1:4" ht="13.5">
      <c r="A6261" s="511" t="s">
        <v>30774</v>
      </c>
      <c r="B6261" s="511" t="s">
        <v>25705</v>
      </c>
      <c r="C6261" s="511" t="s">
        <v>13</v>
      </c>
      <c r="D6261" s="78" t="s">
        <v>71128</v>
      </c>
    </row>
    <row r="6262" spans="1:4" ht="13.5">
      <c r="A6262" s="511" t="s">
        <v>30775</v>
      </c>
      <c r="B6262" s="511" t="s">
        <v>25706</v>
      </c>
      <c r="C6262" s="511" t="s">
        <v>13</v>
      </c>
      <c r="D6262" s="78" t="s">
        <v>71129</v>
      </c>
    </row>
    <row r="6263" spans="1:4" ht="13.5">
      <c r="A6263" s="511" t="s">
        <v>30776</v>
      </c>
      <c r="B6263" s="511" t="s">
        <v>25707</v>
      </c>
      <c r="C6263" s="511" t="s">
        <v>13</v>
      </c>
      <c r="D6263" s="78" t="s">
        <v>71130</v>
      </c>
    </row>
    <row r="6264" spans="1:4" ht="13.5">
      <c r="A6264" s="511" t="s">
        <v>30777</v>
      </c>
      <c r="B6264" s="511" t="s">
        <v>25708</v>
      </c>
      <c r="C6264" s="511" t="s">
        <v>13</v>
      </c>
      <c r="D6264" s="78" t="s">
        <v>71131</v>
      </c>
    </row>
    <row r="6265" spans="1:4" ht="13.5">
      <c r="A6265" s="511" t="s">
        <v>30778</v>
      </c>
      <c r="B6265" s="511" t="s">
        <v>25709</v>
      </c>
      <c r="C6265" s="511" t="s">
        <v>13</v>
      </c>
      <c r="D6265" s="78" t="s">
        <v>71132</v>
      </c>
    </row>
    <row r="6266" spans="1:4" ht="13.5">
      <c r="A6266" s="511" t="s">
        <v>30779</v>
      </c>
      <c r="B6266" s="511" t="s">
        <v>25710</v>
      </c>
      <c r="C6266" s="511" t="s">
        <v>13</v>
      </c>
      <c r="D6266" s="78" t="s">
        <v>71133</v>
      </c>
    </row>
    <row r="6267" spans="1:4" ht="13.5">
      <c r="A6267" s="511" t="s">
        <v>30780</v>
      </c>
      <c r="B6267" s="511" t="s">
        <v>25711</v>
      </c>
      <c r="C6267" s="511" t="s">
        <v>13</v>
      </c>
      <c r="D6267" s="78" t="s">
        <v>71134</v>
      </c>
    </row>
    <row r="6268" spans="1:4" ht="13.5">
      <c r="A6268" s="511" t="s">
        <v>30781</v>
      </c>
      <c r="B6268" s="511" t="s">
        <v>25712</v>
      </c>
      <c r="C6268" s="511" t="s">
        <v>13</v>
      </c>
      <c r="D6268" s="78" t="s">
        <v>68078</v>
      </c>
    </row>
    <row r="6269" spans="1:4" ht="13.5">
      <c r="A6269" s="511" t="s">
        <v>30782</v>
      </c>
      <c r="B6269" s="511" t="s">
        <v>25713</v>
      </c>
      <c r="C6269" s="511" t="s">
        <v>13</v>
      </c>
      <c r="D6269" s="78" t="s">
        <v>63902</v>
      </c>
    </row>
    <row r="6270" spans="1:4" ht="13.5">
      <c r="A6270" s="511" t="s">
        <v>30783</v>
      </c>
      <c r="B6270" s="511" t="s">
        <v>25714</v>
      </c>
      <c r="C6270" s="511" t="s">
        <v>13</v>
      </c>
      <c r="D6270" s="78" t="s">
        <v>71135</v>
      </c>
    </row>
    <row r="6271" spans="1:4" ht="13.5">
      <c r="A6271" s="511" t="s">
        <v>30784</v>
      </c>
      <c r="B6271" s="511" t="s">
        <v>25715</v>
      </c>
      <c r="C6271" s="511" t="s">
        <v>13</v>
      </c>
      <c r="D6271" s="78" t="s">
        <v>71136</v>
      </c>
    </row>
    <row r="6272" spans="1:4" ht="13.5">
      <c r="A6272" s="511" t="s">
        <v>30785</v>
      </c>
      <c r="B6272" s="511" t="s">
        <v>25716</v>
      </c>
      <c r="C6272" s="511" t="s">
        <v>13</v>
      </c>
      <c r="D6272" s="78" t="s">
        <v>71137</v>
      </c>
    </row>
    <row r="6273" spans="1:4" ht="13.5">
      <c r="A6273" s="511" t="s">
        <v>30786</v>
      </c>
      <c r="B6273" s="511" t="s">
        <v>25717</v>
      </c>
      <c r="C6273" s="511" t="s">
        <v>13</v>
      </c>
      <c r="D6273" s="78" t="s">
        <v>56564</v>
      </c>
    </row>
    <row r="6274" spans="1:4" ht="13.5">
      <c r="A6274" s="511" t="s">
        <v>30787</v>
      </c>
      <c r="B6274" s="511" t="s">
        <v>25718</v>
      </c>
      <c r="C6274" s="511" t="s">
        <v>13</v>
      </c>
      <c r="D6274" s="78" t="s">
        <v>71138</v>
      </c>
    </row>
    <row r="6275" spans="1:4" ht="13.5">
      <c r="A6275" s="511" t="s">
        <v>30788</v>
      </c>
      <c r="B6275" s="511" t="s">
        <v>25719</v>
      </c>
      <c r="C6275" s="511" t="s">
        <v>13</v>
      </c>
      <c r="D6275" s="78" t="s">
        <v>71139</v>
      </c>
    </row>
    <row r="6276" spans="1:4" ht="13.5">
      <c r="A6276" s="511" t="s">
        <v>30789</v>
      </c>
      <c r="B6276" s="511" t="s">
        <v>25720</v>
      </c>
      <c r="C6276" s="511" t="s">
        <v>13</v>
      </c>
      <c r="D6276" s="78" t="s">
        <v>71140</v>
      </c>
    </row>
    <row r="6277" spans="1:4" ht="13.5">
      <c r="A6277" s="511" t="s">
        <v>30790</v>
      </c>
      <c r="B6277" s="511" t="s">
        <v>25721</v>
      </c>
      <c r="C6277" s="511" t="s">
        <v>13</v>
      </c>
      <c r="D6277" s="78" t="s">
        <v>56433</v>
      </c>
    </row>
    <row r="6278" spans="1:4" ht="13.5">
      <c r="A6278" s="511" t="s">
        <v>30791</v>
      </c>
      <c r="B6278" s="511" t="s">
        <v>25722</v>
      </c>
      <c r="C6278" s="511" t="s">
        <v>13</v>
      </c>
      <c r="D6278" s="78" t="s">
        <v>60469</v>
      </c>
    </row>
    <row r="6279" spans="1:4" ht="13.5">
      <c r="A6279" s="511" t="s">
        <v>30792</v>
      </c>
      <c r="B6279" s="511" t="s">
        <v>25723</v>
      </c>
      <c r="C6279" s="511" t="s">
        <v>13</v>
      </c>
      <c r="D6279" s="78" t="s">
        <v>71141</v>
      </c>
    </row>
    <row r="6280" spans="1:4" ht="13.5">
      <c r="A6280" s="511" t="s">
        <v>30793</v>
      </c>
      <c r="B6280" s="511" t="s">
        <v>25724</v>
      </c>
      <c r="C6280" s="511" t="s">
        <v>13</v>
      </c>
      <c r="D6280" s="78" t="s">
        <v>71142</v>
      </c>
    </row>
    <row r="6281" spans="1:4" ht="13.5">
      <c r="A6281" s="511" t="s">
        <v>30794</v>
      </c>
      <c r="B6281" s="511" t="s">
        <v>25725</v>
      </c>
      <c r="C6281" s="511" t="s">
        <v>13</v>
      </c>
      <c r="D6281" s="78" t="s">
        <v>60171</v>
      </c>
    </row>
    <row r="6282" spans="1:4" ht="13.5">
      <c r="A6282" s="511" t="s">
        <v>30795</v>
      </c>
      <c r="B6282" s="511" t="s">
        <v>25726</v>
      </c>
      <c r="C6282" s="511" t="s">
        <v>13</v>
      </c>
      <c r="D6282" s="78" t="s">
        <v>71143</v>
      </c>
    </row>
    <row r="6283" spans="1:4" ht="13.5">
      <c r="A6283" s="511" t="s">
        <v>30796</v>
      </c>
      <c r="B6283" s="511" t="s">
        <v>25727</v>
      </c>
      <c r="C6283" s="511" t="s">
        <v>13</v>
      </c>
      <c r="D6283" s="78" t="s">
        <v>61865</v>
      </c>
    </row>
    <row r="6284" spans="1:4" ht="13.5">
      <c r="A6284" s="511" t="s">
        <v>30797</v>
      </c>
      <c r="B6284" s="511" t="s">
        <v>25728</v>
      </c>
      <c r="C6284" s="511" t="s">
        <v>13</v>
      </c>
      <c r="D6284" s="78" t="s">
        <v>65428</v>
      </c>
    </row>
    <row r="6285" spans="1:4" ht="13.5">
      <c r="A6285" s="511" t="s">
        <v>30798</v>
      </c>
      <c r="B6285" s="511" t="s">
        <v>25729</v>
      </c>
      <c r="C6285" s="511" t="s">
        <v>13</v>
      </c>
      <c r="D6285" s="78" t="s">
        <v>71144</v>
      </c>
    </row>
    <row r="6286" spans="1:4" ht="13.5">
      <c r="A6286" s="511" t="s">
        <v>30799</v>
      </c>
      <c r="B6286" s="511" t="s">
        <v>25730</v>
      </c>
      <c r="C6286" s="511" t="s">
        <v>13</v>
      </c>
      <c r="D6286" s="78" t="s">
        <v>71145</v>
      </c>
    </row>
    <row r="6287" spans="1:4" ht="13.5">
      <c r="A6287" s="511" t="s">
        <v>30800</v>
      </c>
      <c r="B6287" s="511" t="s">
        <v>25731</v>
      </c>
      <c r="C6287" s="511" t="s">
        <v>13</v>
      </c>
      <c r="D6287" s="78" t="s">
        <v>71146</v>
      </c>
    </row>
    <row r="6288" spans="1:4" ht="13.5">
      <c r="A6288" s="511" t="s">
        <v>30801</v>
      </c>
      <c r="B6288" s="511" t="s">
        <v>25732</v>
      </c>
      <c r="C6288" s="511" t="s">
        <v>13</v>
      </c>
      <c r="D6288" s="78" t="s">
        <v>71147</v>
      </c>
    </row>
    <row r="6289" spans="1:4" ht="13.5">
      <c r="A6289" s="511" t="s">
        <v>30802</v>
      </c>
      <c r="B6289" s="511" t="s">
        <v>25733</v>
      </c>
      <c r="C6289" s="511" t="s">
        <v>13</v>
      </c>
      <c r="D6289" s="78" t="s">
        <v>57545</v>
      </c>
    </row>
    <row r="6290" spans="1:4" ht="13.5">
      <c r="A6290" s="511" t="s">
        <v>30803</v>
      </c>
      <c r="B6290" s="511" t="s">
        <v>25734</v>
      </c>
      <c r="C6290" s="511" t="s">
        <v>13</v>
      </c>
      <c r="D6290" s="78" t="s">
        <v>71148</v>
      </c>
    </row>
    <row r="6291" spans="1:4" ht="13.5">
      <c r="A6291" s="511" t="s">
        <v>30804</v>
      </c>
      <c r="B6291" s="511" t="s">
        <v>25735</v>
      </c>
      <c r="C6291" s="511" t="s">
        <v>13</v>
      </c>
      <c r="D6291" s="78" t="s">
        <v>71149</v>
      </c>
    </row>
    <row r="6292" spans="1:4" ht="13.5">
      <c r="A6292" s="511" t="s">
        <v>30805</v>
      </c>
      <c r="B6292" s="511" t="s">
        <v>25736</v>
      </c>
      <c r="C6292" s="511" t="s">
        <v>13</v>
      </c>
      <c r="D6292" s="78" t="s">
        <v>71150</v>
      </c>
    </row>
    <row r="6293" spans="1:4" ht="13.5">
      <c r="A6293" s="511" t="s">
        <v>30806</v>
      </c>
      <c r="B6293" s="511" t="s">
        <v>25737</v>
      </c>
      <c r="C6293" s="511" t="s">
        <v>13</v>
      </c>
      <c r="D6293" s="78" t="s">
        <v>69377</v>
      </c>
    </row>
    <row r="6294" spans="1:4" ht="13.5">
      <c r="A6294" s="511" t="s">
        <v>30807</v>
      </c>
      <c r="B6294" s="511" t="s">
        <v>25738</v>
      </c>
      <c r="C6294" s="511" t="s">
        <v>13</v>
      </c>
      <c r="D6294" s="78" t="s">
        <v>62297</v>
      </c>
    </row>
    <row r="6295" spans="1:4" ht="13.5">
      <c r="A6295" s="511" t="s">
        <v>30808</v>
      </c>
      <c r="B6295" s="511" t="s">
        <v>25739</v>
      </c>
      <c r="C6295" s="511" t="s">
        <v>13</v>
      </c>
      <c r="D6295" s="78" t="s">
        <v>71151</v>
      </c>
    </row>
    <row r="6296" spans="1:4" ht="13.5">
      <c r="A6296" s="511" t="s">
        <v>30809</v>
      </c>
      <c r="B6296" s="511" t="s">
        <v>25740</v>
      </c>
      <c r="C6296" s="511" t="s">
        <v>13</v>
      </c>
      <c r="D6296" s="78" t="s">
        <v>71152</v>
      </c>
    </row>
    <row r="6297" spans="1:4" ht="13.5">
      <c r="A6297" s="511" t="s">
        <v>30810</v>
      </c>
      <c r="B6297" s="511" t="s">
        <v>25741</v>
      </c>
      <c r="C6297" s="511" t="s">
        <v>13</v>
      </c>
      <c r="D6297" s="78" t="s">
        <v>71153</v>
      </c>
    </row>
    <row r="6298" spans="1:4" ht="13.5">
      <c r="A6298" s="511" t="s">
        <v>30811</v>
      </c>
      <c r="B6298" s="511" t="s">
        <v>25742</v>
      </c>
      <c r="C6298" s="511" t="s">
        <v>13</v>
      </c>
      <c r="D6298" s="78" t="s">
        <v>71154</v>
      </c>
    </row>
    <row r="6299" spans="1:4" ht="13.5">
      <c r="A6299" s="511" t="s">
        <v>30812</v>
      </c>
      <c r="B6299" s="511" t="s">
        <v>25743</v>
      </c>
      <c r="C6299" s="511" t="s">
        <v>13</v>
      </c>
      <c r="D6299" s="78" t="s">
        <v>71155</v>
      </c>
    </row>
    <row r="6300" spans="1:4" ht="13.5">
      <c r="A6300" s="511" t="s">
        <v>30813</v>
      </c>
      <c r="B6300" s="511" t="s">
        <v>25744</v>
      </c>
      <c r="C6300" s="511" t="s">
        <v>13</v>
      </c>
      <c r="D6300" s="78" t="s">
        <v>64733</v>
      </c>
    </row>
    <row r="6301" spans="1:4" ht="13.5">
      <c r="A6301" s="511" t="s">
        <v>30814</v>
      </c>
      <c r="B6301" s="511" t="s">
        <v>25745</v>
      </c>
      <c r="C6301" s="511" t="s">
        <v>13</v>
      </c>
      <c r="D6301" s="78" t="s">
        <v>71156</v>
      </c>
    </row>
    <row r="6302" spans="1:4" ht="13.5">
      <c r="A6302" s="511" t="s">
        <v>30815</v>
      </c>
      <c r="B6302" s="511" t="s">
        <v>25746</v>
      </c>
      <c r="C6302" s="511" t="s">
        <v>13</v>
      </c>
      <c r="D6302" s="78" t="s">
        <v>71157</v>
      </c>
    </row>
    <row r="6303" spans="1:4" ht="13.5">
      <c r="A6303" s="511" t="s">
        <v>30816</v>
      </c>
      <c r="B6303" s="511" t="s">
        <v>25747</v>
      </c>
      <c r="C6303" s="511" t="s">
        <v>13</v>
      </c>
      <c r="D6303" s="78" t="s">
        <v>71158</v>
      </c>
    </row>
    <row r="6304" spans="1:4" ht="13.5">
      <c r="A6304" s="511" t="s">
        <v>30817</v>
      </c>
      <c r="B6304" s="511" t="s">
        <v>25748</v>
      </c>
      <c r="C6304" s="511" t="s">
        <v>13</v>
      </c>
      <c r="D6304" s="78" t="s">
        <v>71159</v>
      </c>
    </row>
    <row r="6305" spans="1:4" ht="13.5">
      <c r="A6305" s="511" t="s">
        <v>30818</v>
      </c>
      <c r="B6305" s="511" t="s">
        <v>54425</v>
      </c>
      <c r="C6305" s="511" t="s">
        <v>13</v>
      </c>
      <c r="D6305" s="78" t="s">
        <v>71160</v>
      </c>
    </row>
    <row r="6306" spans="1:4" ht="13.5">
      <c r="A6306" s="511" t="s">
        <v>30819</v>
      </c>
      <c r="B6306" s="511" t="s">
        <v>71161</v>
      </c>
      <c r="C6306" s="511" t="s">
        <v>13</v>
      </c>
      <c r="D6306" s="78" t="s">
        <v>71162</v>
      </c>
    </row>
    <row r="6307" spans="1:4" ht="13.5">
      <c r="A6307" s="511" t="s">
        <v>30820</v>
      </c>
      <c r="B6307" s="511" t="s">
        <v>25749</v>
      </c>
      <c r="C6307" s="511" t="s">
        <v>13</v>
      </c>
      <c r="D6307" s="78" t="s">
        <v>57578</v>
      </c>
    </row>
    <row r="6308" spans="1:4" ht="13.5">
      <c r="A6308" s="511" t="s">
        <v>30821</v>
      </c>
      <c r="B6308" s="511" t="s">
        <v>25750</v>
      </c>
      <c r="C6308" s="511" t="s">
        <v>13</v>
      </c>
      <c r="D6308" s="78" t="s">
        <v>71163</v>
      </c>
    </row>
    <row r="6309" spans="1:4" ht="13.5">
      <c r="A6309" s="511" t="s">
        <v>30822</v>
      </c>
      <c r="B6309" s="511" t="s">
        <v>25751</v>
      </c>
      <c r="C6309" s="511" t="s">
        <v>13</v>
      </c>
      <c r="D6309" s="78" t="s">
        <v>56307</v>
      </c>
    </row>
    <row r="6310" spans="1:4" ht="13.5">
      <c r="A6310" s="511" t="s">
        <v>30823</v>
      </c>
      <c r="B6310" s="511" t="s">
        <v>25752</v>
      </c>
      <c r="C6310" s="511" t="s">
        <v>13</v>
      </c>
      <c r="D6310" s="78" t="s">
        <v>71164</v>
      </c>
    </row>
    <row r="6311" spans="1:4" ht="13.5">
      <c r="A6311" s="511" t="s">
        <v>30824</v>
      </c>
      <c r="B6311" s="511" t="s">
        <v>25753</v>
      </c>
      <c r="C6311" s="511" t="s">
        <v>13</v>
      </c>
      <c r="D6311" s="78" t="s">
        <v>65442</v>
      </c>
    </row>
    <row r="6312" spans="1:4" ht="13.5">
      <c r="A6312" s="511" t="s">
        <v>30825</v>
      </c>
      <c r="B6312" s="511" t="s">
        <v>25754</v>
      </c>
      <c r="C6312" s="511" t="s">
        <v>13</v>
      </c>
      <c r="D6312" s="78" t="s">
        <v>60999</v>
      </c>
    </row>
    <row r="6313" spans="1:4" ht="13.5">
      <c r="A6313" s="511" t="s">
        <v>30826</v>
      </c>
      <c r="B6313" s="511" t="s">
        <v>25755</v>
      </c>
      <c r="C6313" s="511" t="s">
        <v>13</v>
      </c>
      <c r="D6313" s="78" t="s">
        <v>65707</v>
      </c>
    </row>
    <row r="6314" spans="1:4" ht="13.5">
      <c r="A6314" s="511" t="s">
        <v>30827</v>
      </c>
      <c r="B6314" s="511" t="s">
        <v>25756</v>
      </c>
      <c r="C6314" s="511" t="s">
        <v>13</v>
      </c>
      <c r="D6314" s="78" t="s">
        <v>71165</v>
      </c>
    </row>
    <row r="6315" spans="1:4" ht="13.5">
      <c r="A6315" s="511" t="s">
        <v>54426</v>
      </c>
      <c r="B6315" s="511" t="s">
        <v>54427</v>
      </c>
      <c r="C6315" s="511" t="s">
        <v>36</v>
      </c>
      <c r="D6315" s="78" t="s">
        <v>58898</v>
      </c>
    </row>
    <row r="6316" spans="1:4" ht="13.5">
      <c r="A6316" s="511" t="s">
        <v>54428</v>
      </c>
      <c r="B6316" s="511" t="s">
        <v>54429</v>
      </c>
      <c r="C6316" s="511" t="s">
        <v>36</v>
      </c>
      <c r="D6316" s="78" t="s">
        <v>71166</v>
      </c>
    </row>
    <row r="6317" spans="1:4" ht="13.5">
      <c r="A6317" s="511" t="s">
        <v>54430</v>
      </c>
      <c r="B6317" s="511" t="s">
        <v>54431</v>
      </c>
      <c r="C6317" s="511" t="s">
        <v>36</v>
      </c>
      <c r="D6317" s="78" t="s">
        <v>63639</v>
      </c>
    </row>
    <row r="6318" spans="1:4" ht="13.5">
      <c r="A6318" s="511" t="s">
        <v>30828</v>
      </c>
      <c r="B6318" s="511" t="s">
        <v>25757</v>
      </c>
      <c r="C6318" s="511" t="s">
        <v>13</v>
      </c>
      <c r="D6318" s="78" t="s">
        <v>71167</v>
      </c>
    </row>
    <row r="6319" spans="1:4" ht="13.5">
      <c r="A6319" s="511" t="s">
        <v>30829</v>
      </c>
      <c r="B6319" s="511" t="s">
        <v>25758</v>
      </c>
      <c r="C6319" s="511" t="s">
        <v>13</v>
      </c>
      <c r="D6319" s="78" t="s">
        <v>71168</v>
      </c>
    </row>
    <row r="6320" spans="1:4" ht="13.5">
      <c r="A6320" s="511" t="s">
        <v>30830</v>
      </c>
      <c r="B6320" s="511" t="s">
        <v>25759</v>
      </c>
      <c r="C6320" s="511" t="s">
        <v>36</v>
      </c>
      <c r="D6320" s="78" t="s">
        <v>55140</v>
      </c>
    </row>
    <row r="6321" spans="1:4" ht="13.5">
      <c r="A6321" s="511" t="s">
        <v>30831</v>
      </c>
      <c r="B6321" s="511" t="s">
        <v>25760</v>
      </c>
      <c r="C6321" s="511" t="s">
        <v>13</v>
      </c>
      <c r="D6321" s="78" t="s">
        <v>63634</v>
      </c>
    </row>
    <row r="6322" spans="1:4" ht="13.5">
      <c r="A6322" s="511" t="s">
        <v>30832</v>
      </c>
      <c r="B6322" s="511" t="s">
        <v>25761</v>
      </c>
      <c r="C6322" s="511" t="s">
        <v>13</v>
      </c>
      <c r="D6322" s="78" t="s">
        <v>71169</v>
      </c>
    </row>
    <row r="6323" spans="1:4" ht="13.5">
      <c r="A6323" s="511" t="s">
        <v>30833</v>
      </c>
      <c r="B6323" s="511" t="s">
        <v>25762</v>
      </c>
      <c r="C6323" s="511" t="s">
        <v>13</v>
      </c>
      <c r="D6323" s="78" t="s">
        <v>56698</v>
      </c>
    </row>
    <row r="6324" spans="1:4" ht="13.5">
      <c r="A6324" s="511" t="s">
        <v>30834</v>
      </c>
      <c r="B6324" s="511" t="s">
        <v>25763</v>
      </c>
      <c r="C6324" s="511" t="s">
        <v>13</v>
      </c>
      <c r="D6324" s="78" t="s">
        <v>71170</v>
      </c>
    </row>
    <row r="6325" spans="1:4" ht="13.5">
      <c r="A6325" s="511" t="s">
        <v>30835</v>
      </c>
      <c r="B6325" s="511" t="s">
        <v>25764</v>
      </c>
      <c r="C6325" s="511" t="s">
        <v>36</v>
      </c>
      <c r="D6325" s="78" t="s">
        <v>56353</v>
      </c>
    </row>
    <row r="6326" spans="1:4" ht="13.5">
      <c r="A6326" s="511" t="s">
        <v>30836</v>
      </c>
      <c r="B6326" s="511" t="s">
        <v>25765</v>
      </c>
      <c r="C6326" s="511" t="s">
        <v>36</v>
      </c>
      <c r="D6326" s="78" t="s">
        <v>65504</v>
      </c>
    </row>
    <row r="6327" spans="1:4" ht="13.5">
      <c r="A6327" s="511" t="s">
        <v>30837</v>
      </c>
      <c r="B6327" s="511" t="s">
        <v>25766</v>
      </c>
      <c r="C6327" s="511" t="s">
        <v>13</v>
      </c>
      <c r="D6327" s="78" t="s">
        <v>70458</v>
      </c>
    </row>
    <row r="6328" spans="1:4" ht="13.5">
      <c r="A6328" s="511" t="s">
        <v>30838</v>
      </c>
      <c r="B6328" s="511" t="s">
        <v>25767</v>
      </c>
      <c r="C6328" s="511" t="s">
        <v>13</v>
      </c>
      <c r="D6328" s="78" t="s">
        <v>71171</v>
      </c>
    </row>
    <row r="6329" spans="1:4" ht="13.5">
      <c r="A6329" s="511" t="s">
        <v>30839</v>
      </c>
      <c r="B6329" s="511" t="s">
        <v>25768</v>
      </c>
      <c r="C6329" s="511" t="s">
        <v>13</v>
      </c>
      <c r="D6329" s="78" t="s">
        <v>71172</v>
      </c>
    </row>
    <row r="6330" spans="1:4" ht="13.5">
      <c r="A6330" s="511" t="s">
        <v>30840</v>
      </c>
      <c r="B6330" s="511" t="s">
        <v>25769</v>
      </c>
      <c r="C6330" s="511" t="s">
        <v>36</v>
      </c>
      <c r="D6330" s="78" t="s">
        <v>57298</v>
      </c>
    </row>
    <row r="6331" spans="1:4" ht="13.5">
      <c r="A6331" s="511" t="s">
        <v>30841</v>
      </c>
      <c r="B6331" s="511" t="s">
        <v>25770</v>
      </c>
      <c r="C6331" s="511" t="s">
        <v>13</v>
      </c>
      <c r="D6331" s="78" t="s">
        <v>71173</v>
      </c>
    </row>
    <row r="6332" spans="1:4" ht="13.5">
      <c r="A6332" s="511" t="s">
        <v>30842</v>
      </c>
      <c r="B6332" s="511" t="s">
        <v>25771</v>
      </c>
      <c r="C6332" s="511" t="s">
        <v>13</v>
      </c>
      <c r="D6332" s="78" t="s">
        <v>69377</v>
      </c>
    </row>
    <row r="6333" spans="1:4" ht="13.5">
      <c r="A6333" s="511" t="s">
        <v>30843</v>
      </c>
      <c r="B6333" s="511" t="s">
        <v>25772</v>
      </c>
      <c r="C6333" s="511" t="s">
        <v>13</v>
      </c>
      <c r="D6333" s="78" t="s">
        <v>53663</v>
      </c>
    </row>
    <row r="6334" spans="1:4" ht="13.5">
      <c r="A6334" s="511" t="s">
        <v>30844</v>
      </c>
      <c r="B6334" s="511" t="s">
        <v>25773</v>
      </c>
      <c r="C6334" s="511" t="s">
        <v>13</v>
      </c>
      <c r="D6334" s="78" t="s">
        <v>55734</v>
      </c>
    </row>
    <row r="6335" spans="1:4" ht="13.5">
      <c r="A6335" s="511" t="s">
        <v>30845</v>
      </c>
      <c r="B6335" s="511" t="s">
        <v>25774</v>
      </c>
      <c r="C6335" s="511" t="s">
        <v>13</v>
      </c>
      <c r="D6335" s="78" t="s">
        <v>56777</v>
      </c>
    </row>
    <row r="6336" spans="1:4" ht="13.5">
      <c r="A6336" s="511" t="s">
        <v>30846</v>
      </c>
      <c r="B6336" s="511" t="s">
        <v>25775</v>
      </c>
      <c r="C6336" s="511" t="s">
        <v>13</v>
      </c>
      <c r="D6336" s="78" t="s">
        <v>63737</v>
      </c>
    </row>
    <row r="6337" spans="1:4" ht="13.5">
      <c r="A6337" s="511" t="s">
        <v>30847</v>
      </c>
      <c r="B6337" s="511" t="s">
        <v>25776</v>
      </c>
      <c r="C6337" s="511" t="s">
        <v>13</v>
      </c>
      <c r="D6337" s="78" t="s">
        <v>59705</v>
      </c>
    </row>
    <row r="6338" spans="1:4" ht="13.5">
      <c r="A6338" s="511" t="s">
        <v>30848</v>
      </c>
      <c r="B6338" s="511" t="s">
        <v>25777</v>
      </c>
      <c r="C6338" s="511" t="s">
        <v>13</v>
      </c>
      <c r="D6338" s="78" t="s">
        <v>54434</v>
      </c>
    </row>
    <row r="6339" spans="1:4" ht="13.5">
      <c r="A6339" s="511" t="s">
        <v>30849</v>
      </c>
      <c r="B6339" s="511" t="s">
        <v>25778</v>
      </c>
      <c r="C6339" s="511" t="s">
        <v>13</v>
      </c>
      <c r="D6339" s="78" t="s">
        <v>55168</v>
      </c>
    </row>
    <row r="6340" spans="1:4" ht="13.5">
      <c r="A6340" s="511" t="s">
        <v>30850</v>
      </c>
      <c r="B6340" s="511" t="s">
        <v>25779</v>
      </c>
      <c r="C6340" s="511" t="s">
        <v>13</v>
      </c>
      <c r="D6340" s="78" t="s">
        <v>55882</v>
      </c>
    </row>
    <row r="6341" spans="1:4" ht="13.5">
      <c r="A6341" s="511" t="s">
        <v>30851</v>
      </c>
      <c r="B6341" s="511" t="s">
        <v>49934</v>
      </c>
      <c r="C6341" s="511" t="s">
        <v>22</v>
      </c>
      <c r="D6341" s="78" t="s">
        <v>71174</v>
      </c>
    </row>
    <row r="6342" spans="1:4" ht="13.5">
      <c r="A6342" s="511" t="s">
        <v>30852</v>
      </c>
      <c r="B6342" s="511" t="s">
        <v>49935</v>
      </c>
      <c r="C6342" s="511" t="s">
        <v>22</v>
      </c>
      <c r="D6342" s="78" t="s">
        <v>71175</v>
      </c>
    </row>
    <row r="6343" spans="1:4" ht="13.5">
      <c r="A6343" s="511" t="s">
        <v>30853</v>
      </c>
      <c r="B6343" s="511" t="s">
        <v>49936</v>
      </c>
      <c r="C6343" s="511" t="s">
        <v>22</v>
      </c>
      <c r="D6343" s="78" t="s">
        <v>71176</v>
      </c>
    </row>
    <row r="6344" spans="1:4" ht="13.5">
      <c r="A6344" s="511" t="s">
        <v>30854</v>
      </c>
      <c r="B6344" s="511" t="s">
        <v>49937</v>
      </c>
      <c r="C6344" s="511" t="s">
        <v>22</v>
      </c>
      <c r="D6344" s="78" t="s">
        <v>71177</v>
      </c>
    </row>
    <row r="6345" spans="1:4" ht="13.5">
      <c r="A6345" s="511" t="s">
        <v>30855</v>
      </c>
      <c r="B6345" s="511" t="s">
        <v>49938</v>
      </c>
      <c r="C6345" s="511" t="s">
        <v>22</v>
      </c>
      <c r="D6345" s="78" t="s">
        <v>71178</v>
      </c>
    </row>
    <row r="6346" spans="1:4" ht="13.5">
      <c r="A6346" s="511" t="s">
        <v>30856</v>
      </c>
      <c r="B6346" s="511" t="s">
        <v>49939</v>
      </c>
      <c r="C6346" s="511" t="s">
        <v>22</v>
      </c>
      <c r="D6346" s="78" t="s">
        <v>71179</v>
      </c>
    </row>
    <row r="6347" spans="1:4" ht="13.5">
      <c r="A6347" s="511" t="s">
        <v>30857</v>
      </c>
      <c r="B6347" s="511" t="s">
        <v>49940</v>
      </c>
      <c r="C6347" s="511" t="s">
        <v>22</v>
      </c>
      <c r="D6347" s="78" t="s">
        <v>71180</v>
      </c>
    </row>
    <row r="6348" spans="1:4" ht="13.5">
      <c r="A6348" s="511" t="s">
        <v>30858</v>
      </c>
      <c r="B6348" s="511" t="s">
        <v>49941</v>
      </c>
      <c r="C6348" s="511" t="s">
        <v>22</v>
      </c>
      <c r="D6348" s="78" t="s">
        <v>71181</v>
      </c>
    </row>
    <row r="6349" spans="1:4" ht="13.5">
      <c r="A6349" s="511" t="s">
        <v>30859</v>
      </c>
      <c r="B6349" s="511" t="s">
        <v>49942</v>
      </c>
      <c r="C6349" s="511" t="s">
        <v>22</v>
      </c>
      <c r="D6349" s="78" t="s">
        <v>71182</v>
      </c>
    </row>
    <row r="6350" spans="1:4" ht="13.5">
      <c r="A6350" s="511" t="s">
        <v>30860</v>
      </c>
      <c r="B6350" s="511" t="s">
        <v>49943</v>
      </c>
      <c r="C6350" s="511" t="s">
        <v>22</v>
      </c>
      <c r="D6350" s="78" t="s">
        <v>71183</v>
      </c>
    </row>
    <row r="6351" spans="1:4" ht="13.5">
      <c r="A6351" s="511" t="s">
        <v>30861</v>
      </c>
      <c r="B6351" s="511" t="s">
        <v>49944</v>
      </c>
      <c r="C6351" s="511" t="s">
        <v>22</v>
      </c>
      <c r="D6351" s="78" t="s">
        <v>71184</v>
      </c>
    </row>
    <row r="6352" spans="1:4" ht="13.5">
      <c r="A6352" s="511" t="s">
        <v>30862</v>
      </c>
      <c r="B6352" s="511" t="s">
        <v>49945</v>
      </c>
      <c r="C6352" s="511" t="s">
        <v>22</v>
      </c>
      <c r="D6352" s="78" t="s">
        <v>71185</v>
      </c>
    </row>
    <row r="6353" spans="1:4" ht="13.5">
      <c r="A6353" s="511" t="s">
        <v>30863</v>
      </c>
      <c r="B6353" s="511" t="s">
        <v>49946</v>
      </c>
      <c r="C6353" s="511" t="s">
        <v>22</v>
      </c>
      <c r="D6353" s="78" t="s">
        <v>71186</v>
      </c>
    </row>
    <row r="6354" spans="1:4" ht="13.5">
      <c r="A6354" s="511" t="s">
        <v>30864</v>
      </c>
      <c r="B6354" s="511" t="s">
        <v>49947</v>
      </c>
      <c r="C6354" s="511" t="s">
        <v>22</v>
      </c>
      <c r="D6354" s="78" t="s">
        <v>71187</v>
      </c>
    </row>
    <row r="6355" spans="1:4" ht="13.5">
      <c r="A6355" s="511" t="s">
        <v>30865</v>
      </c>
      <c r="B6355" s="511" t="s">
        <v>49948</v>
      </c>
      <c r="C6355" s="511" t="s">
        <v>22</v>
      </c>
      <c r="D6355" s="78" t="s">
        <v>71188</v>
      </c>
    </row>
    <row r="6356" spans="1:4" ht="13.5">
      <c r="A6356" s="511" t="s">
        <v>30866</v>
      </c>
      <c r="B6356" s="511" t="s">
        <v>49949</v>
      </c>
      <c r="C6356" s="511" t="s">
        <v>22</v>
      </c>
      <c r="D6356" s="78" t="s">
        <v>71189</v>
      </c>
    </row>
    <row r="6357" spans="1:4" ht="13.5">
      <c r="A6357" s="511" t="s">
        <v>30867</v>
      </c>
      <c r="B6357" s="511" t="s">
        <v>49950</v>
      </c>
      <c r="C6357" s="511" t="s">
        <v>22</v>
      </c>
      <c r="D6357" s="78" t="s">
        <v>71190</v>
      </c>
    </row>
    <row r="6358" spans="1:4" ht="13.5">
      <c r="A6358" s="511" t="s">
        <v>30868</v>
      </c>
      <c r="B6358" s="511" t="s">
        <v>49951</v>
      </c>
      <c r="C6358" s="511" t="s">
        <v>22</v>
      </c>
      <c r="D6358" s="78" t="s">
        <v>71191</v>
      </c>
    </row>
    <row r="6359" spans="1:4" ht="13.5">
      <c r="A6359" s="511" t="s">
        <v>30869</v>
      </c>
      <c r="B6359" s="511" t="s">
        <v>49952</v>
      </c>
      <c r="C6359" s="511" t="s">
        <v>22</v>
      </c>
      <c r="D6359" s="78" t="s">
        <v>71192</v>
      </c>
    </row>
    <row r="6360" spans="1:4" ht="13.5">
      <c r="A6360" s="511" t="s">
        <v>30870</v>
      </c>
      <c r="B6360" s="511" t="s">
        <v>49953</v>
      </c>
      <c r="C6360" s="511" t="s">
        <v>22</v>
      </c>
      <c r="D6360" s="78" t="s">
        <v>71193</v>
      </c>
    </row>
    <row r="6361" spans="1:4" ht="13.5">
      <c r="A6361" s="511" t="s">
        <v>30871</v>
      </c>
      <c r="B6361" s="511" t="s">
        <v>49954</v>
      </c>
      <c r="C6361" s="511" t="s">
        <v>22</v>
      </c>
      <c r="D6361" s="78" t="s">
        <v>71194</v>
      </c>
    </row>
    <row r="6362" spans="1:4" ht="13.5">
      <c r="A6362" s="511" t="s">
        <v>30872</v>
      </c>
      <c r="B6362" s="511" t="s">
        <v>49955</v>
      </c>
      <c r="C6362" s="511" t="s">
        <v>22</v>
      </c>
      <c r="D6362" s="78" t="s">
        <v>71195</v>
      </c>
    </row>
    <row r="6363" spans="1:4" ht="13.5">
      <c r="A6363" s="511" t="s">
        <v>30873</v>
      </c>
      <c r="B6363" s="511" t="s">
        <v>49956</v>
      </c>
      <c r="C6363" s="511" t="s">
        <v>22</v>
      </c>
      <c r="D6363" s="78" t="s">
        <v>71196</v>
      </c>
    </row>
    <row r="6364" spans="1:4" ht="13.5">
      <c r="A6364" s="511" t="s">
        <v>30874</v>
      </c>
      <c r="B6364" s="511" t="s">
        <v>49957</v>
      </c>
      <c r="C6364" s="511" t="s">
        <v>22</v>
      </c>
      <c r="D6364" s="78" t="s">
        <v>71197</v>
      </c>
    </row>
    <row r="6365" spans="1:4" ht="13.5">
      <c r="A6365" s="511" t="s">
        <v>30875</v>
      </c>
      <c r="B6365" s="511" t="s">
        <v>49958</v>
      </c>
      <c r="C6365" s="511" t="s">
        <v>22</v>
      </c>
      <c r="D6365" s="78" t="s">
        <v>66556</v>
      </c>
    </row>
    <row r="6366" spans="1:4" ht="13.5">
      <c r="A6366" s="511" t="s">
        <v>30876</v>
      </c>
      <c r="B6366" s="511" t="s">
        <v>49959</v>
      </c>
      <c r="C6366" s="511" t="s">
        <v>22</v>
      </c>
      <c r="D6366" s="78" t="s">
        <v>71198</v>
      </c>
    </row>
    <row r="6367" spans="1:4" ht="13.5">
      <c r="A6367" s="511" t="s">
        <v>30877</v>
      </c>
      <c r="B6367" s="511" t="s">
        <v>49960</v>
      </c>
      <c r="C6367" s="511" t="s">
        <v>22</v>
      </c>
      <c r="D6367" s="78" t="s">
        <v>71199</v>
      </c>
    </row>
    <row r="6368" spans="1:4" ht="13.5">
      <c r="A6368" s="511" t="s">
        <v>30878</v>
      </c>
      <c r="B6368" s="511" t="s">
        <v>49961</v>
      </c>
      <c r="C6368" s="511" t="s">
        <v>22</v>
      </c>
      <c r="D6368" s="78" t="s">
        <v>71200</v>
      </c>
    </row>
    <row r="6369" spans="1:4" ht="13.5">
      <c r="A6369" s="511" t="s">
        <v>30879</v>
      </c>
      <c r="B6369" s="511" t="s">
        <v>49962</v>
      </c>
      <c r="C6369" s="511" t="s">
        <v>22</v>
      </c>
      <c r="D6369" s="78" t="s">
        <v>71201</v>
      </c>
    </row>
    <row r="6370" spans="1:4" ht="13.5">
      <c r="A6370" s="511" t="s">
        <v>30880</v>
      </c>
      <c r="B6370" s="511" t="s">
        <v>49963</v>
      </c>
      <c r="C6370" s="511" t="s">
        <v>22</v>
      </c>
      <c r="D6370" s="78" t="s">
        <v>71202</v>
      </c>
    </row>
    <row r="6371" spans="1:4" ht="13.5">
      <c r="A6371" s="511" t="s">
        <v>30881</v>
      </c>
      <c r="B6371" s="511" t="s">
        <v>49964</v>
      </c>
      <c r="C6371" s="511" t="s">
        <v>22</v>
      </c>
      <c r="D6371" s="78" t="s">
        <v>71203</v>
      </c>
    </row>
    <row r="6372" spans="1:4" ht="13.5">
      <c r="A6372" s="511" t="s">
        <v>30882</v>
      </c>
      <c r="B6372" s="511" t="s">
        <v>49965</v>
      </c>
      <c r="C6372" s="511" t="s">
        <v>22</v>
      </c>
      <c r="D6372" s="78" t="s">
        <v>71204</v>
      </c>
    </row>
    <row r="6373" spans="1:4" ht="13.5">
      <c r="A6373" s="511" t="s">
        <v>30883</v>
      </c>
      <c r="B6373" s="511" t="s">
        <v>49966</v>
      </c>
      <c r="C6373" s="511" t="s">
        <v>22</v>
      </c>
      <c r="D6373" s="78" t="s">
        <v>71205</v>
      </c>
    </row>
    <row r="6374" spans="1:4" ht="13.5">
      <c r="A6374" s="511" t="s">
        <v>30884</v>
      </c>
      <c r="B6374" s="511" t="s">
        <v>49967</v>
      </c>
      <c r="C6374" s="511" t="s">
        <v>22</v>
      </c>
      <c r="D6374" s="78" t="s">
        <v>71206</v>
      </c>
    </row>
    <row r="6375" spans="1:4" ht="13.5">
      <c r="A6375" s="511" t="s">
        <v>30885</v>
      </c>
      <c r="B6375" s="511" t="s">
        <v>49968</v>
      </c>
      <c r="C6375" s="511" t="s">
        <v>22</v>
      </c>
      <c r="D6375" s="78" t="s">
        <v>71207</v>
      </c>
    </row>
    <row r="6376" spans="1:4" ht="13.5">
      <c r="A6376" s="511" t="s">
        <v>30886</v>
      </c>
      <c r="B6376" s="511" t="s">
        <v>49969</v>
      </c>
      <c r="C6376" s="511" t="s">
        <v>22</v>
      </c>
      <c r="D6376" s="78" t="s">
        <v>71208</v>
      </c>
    </row>
    <row r="6377" spans="1:4" ht="13.5">
      <c r="A6377" s="511" t="s">
        <v>30887</v>
      </c>
      <c r="B6377" s="511" t="s">
        <v>49970</v>
      </c>
      <c r="C6377" s="511" t="s">
        <v>22</v>
      </c>
      <c r="D6377" s="78" t="s">
        <v>71209</v>
      </c>
    </row>
    <row r="6378" spans="1:4" ht="13.5">
      <c r="A6378" s="511" t="s">
        <v>30888</v>
      </c>
      <c r="B6378" s="511" t="s">
        <v>49971</v>
      </c>
      <c r="C6378" s="511" t="s">
        <v>22</v>
      </c>
      <c r="D6378" s="78" t="s">
        <v>71210</v>
      </c>
    </row>
    <row r="6379" spans="1:4" ht="13.5">
      <c r="A6379" s="511" t="s">
        <v>30889</v>
      </c>
      <c r="B6379" s="511" t="s">
        <v>49972</v>
      </c>
      <c r="C6379" s="511" t="s">
        <v>22</v>
      </c>
      <c r="D6379" s="78" t="s">
        <v>71211</v>
      </c>
    </row>
    <row r="6380" spans="1:4" ht="13.5">
      <c r="A6380" s="511" t="s">
        <v>30890</v>
      </c>
      <c r="B6380" s="511" t="s">
        <v>49973</v>
      </c>
      <c r="C6380" s="511" t="s">
        <v>22</v>
      </c>
      <c r="D6380" s="78" t="s">
        <v>71212</v>
      </c>
    </row>
    <row r="6381" spans="1:4" ht="13.5">
      <c r="A6381" s="511" t="s">
        <v>30891</v>
      </c>
      <c r="B6381" s="511" t="s">
        <v>49974</v>
      </c>
      <c r="C6381" s="511" t="s">
        <v>22</v>
      </c>
      <c r="D6381" s="78" t="s">
        <v>71213</v>
      </c>
    </row>
    <row r="6382" spans="1:4" ht="13.5">
      <c r="A6382" s="511" t="s">
        <v>30892</v>
      </c>
      <c r="B6382" s="511" t="s">
        <v>49975</v>
      </c>
      <c r="C6382" s="511" t="s">
        <v>22</v>
      </c>
      <c r="D6382" s="78" t="s">
        <v>71214</v>
      </c>
    </row>
    <row r="6383" spans="1:4" ht="13.5">
      <c r="A6383" s="511" t="s">
        <v>30893</v>
      </c>
      <c r="B6383" s="511" t="s">
        <v>49976</v>
      </c>
      <c r="C6383" s="511" t="s">
        <v>22</v>
      </c>
      <c r="D6383" s="78" t="s">
        <v>71215</v>
      </c>
    </row>
    <row r="6384" spans="1:4" ht="13.5">
      <c r="A6384" s="511" t="s">
        <v>30894</v>
      </c>
      <c r="B6384" s="511" t="s">
        <v>49977</v>
      </c>
      <c r="C6384" s="511" t="s">
        <v>22</v>
      </c>
      <c r="D6384" s="78" t="s">
        <v>71216</v>
      </c>
    </row>
    <row r="6385" spans="1:4" ht="13.5">
      <c r="A6385" s="511" t="s">
        <v>30895</v>
      </c>
      <c r="B6385" s="511" t="s">
        <v>49978</v>
      </c>
      <c r="C6385" s="511" t="s">
        <v>22</v>
      </c>
      <c r="D6385" s="78" t="s">
        <v>71217</v>
      </c>
    </row>
    <row r="6386" spans="1:4" ht="13.5">
      <c r="A6386" s="511" t="s">
        <v>30896</v>
      </c>
      <c r="B6386" s="511" t="s">
        <v>49979</v>
      </c>
      <c r="C6386" s="511" t="s">
        <v>22</v>
      </c>
      <c r="D6386" s="78" t="s">
        <v>71218</v>
      </c>
    </row>
    <row r="6387" spans="1:4" ht="13.5">
      <c r="A6387" s="511" t="s">
        <v>30897</v>
      </c>
      <c r="B6387" s="511" t="s">
        <v>49980</v>
      </c>
      <c r="C6387" s="511" t="s">
        <v>22</v>
      </c>
      <c r="D6387" s="78" t="s">
        <v>71219</v>
      </c>
    </row>
    <row r="6388" spans="1:4" ht="13.5">
      <c r="A6388" s="511" t="s">
        <v>30898</v>
      </c>
      <c r="B6388" s="511" t="s">
        <v>49981</v>
      </c>
      <c r="C6388" s="511" t="s">
        <v>22</v>
      </c>
      <c r="D6388" s="78" t="s">
        <v>71220</v>
      </c>
    </row>
    <row r="6389" spans="1:4" ht="13.5">
      <c r="A6389" s="511" t="s">
        <v>30899</v>
      </c>
      <c r="B6389" s="511" t="s">
        <v>49982</v>
      </c>
      <c r="C6389" s="511" t="s">
        <v>22</v>
      </c>
      <c r="D6389" s="78" t="s">
        <v>71221</v>
      </c>
    </row>
    <row r="6390" spans="1:4" ht="13.5">
      <c r="A6390" s="511" t="s">
        <v>30900</v>
      </c>
      <c r="B6390" s="511" t="s">
        <v>49983</v>
      </c>
      <c r="C6390" s="511" t="s">
        <v>22</v>
      </c>
      <c r="D6390" s="78" t="s">
        <v>71222</v>
      </c>
    </row>
    <row r="6391" spans="1:4" ht="13.5">
      <c r="A6391" s="511" t="s">
        <v>30901</v>
      </c>
      <c r="B6391" s="511" t="s">
        <v>49984</v>
      </c>
      <c r="C6391" s="511" t="s">
        <v>22</v>
      </c>
      <c r="D6391" s="78" t="s">
        <v>71223</v>
      </c>
    </row>
    <row r="6392" spans="1:4" ht="13.5">
      <c r="A6392" s="511" t="s">
        <v>30902</v>
      </c>
      <c r="B6392" s="511" t="s">
        <v>49985</v>
      </c>
      <c r="C6392" s="511" t="s">
        <v>22</v>
      </c>
      <c r="D6392" s="78" t="s">
        <v>71224</v>
      </c>
    </row>
    <row r="6393" spans="1:4" ht="13.5">
      <c r="A6393" s="511" t="s">
        <v>30903</v>
      </c>
      <c r="B6393" s="511" t="s">
        <v>49986</v>
      </c>
      <c r="C6393" s="511" t="s">
        <v>22</v>
      </c>
      <c r="D6393" s="78" t="s">
        <v>71225</v>
      </c>
    </row>
    <row r="6394" spans="1:4" ht="13.5">
      <c r="A6394" s="511" t="s">
        <v>30904</v>
      </c>
      <c r="B6394" s="511" t="s">
        <v>49987</v>
      </c>
      <c r="C6394" s="511" t="s">
        <v>22</v>
      </c>
      <c r="D6394" s="78" t="s">
        <v>71226</v>
      </c>
    </row>
    <row r="6395" spans="1:4" ht="13.5">
      <c r="A6395" s="511" t="s">
        <v>30905</v>
      </c>
      <c r="B6395" s="511" t="s">
        <v>49988</v>
      </c>
      <c r="C6395" s="511" t="s">
        <v>22</v>
      </c>
      <c r="D6395" s="78" t="s">
        <v>71227</v>
      </c>
    </row>
    <row r="6396" spans="1:4" ht="13.5">
      <c r="A6396" s="511" t="s">
        <v>30906</v>
      </c>
      <c r="B6396" s="511" t="s">
        <v>49989</v>
      </c>
      <c r="C6396" s="511" t="s">
        <v>22</v>
      </c>
      <c r="D6396" s="78" t="s">
        <v>71228</v>
      </c>
    </row>
    <row r="6397" spans="1:4" ht="13.5">
      <c r="A6397" s="511" t="s">
        <v>30907</v>
      </c>
      <c r="B6397" s="511" t="s">
        <v>49990</v>
      </c>
      <c r="C6397" s="511" t="s">
        <v>22</v>
      </c>
      <c r="D6397" s="78" t="s">
        <v>71229</v>
      </c>
    </row>
    <row r="6398" spans="1:4" ht="13.5">
      <c r="A6398" s="511" t="s">
        <v>30908</v>
      </c>
      <c r="B6398" s="511" t="s">
        <v>49991</v>
      </c>
      <c r="C6398" s="511" t="s">
        <v>22</v>
      </c>
      <c r="D6398" s="78" t="s">
        <v>71230</v>
      </c>
    </row>
    <row r="6399" spans="1:4" ht="13.5">
      <c r="A6399" s="511" t="s">
        <v>30909</v>
      </c>
      <c r="B6399" s="511" t="s">
        <v>49992</v>
      </c>
      <c r="C6399" s="511" t="s">
        <v>22</v>
      </c>
      <c r="D6399" s="78" t="s">
        <v>71231</v>
      </c>
    </row>
    <row r="6400" spans="1:4" ht="13.5">
      <c r="A6400" s="511" t="s">
        <v>30910</v>
      </c>
      <c r="B6400" s="511" t="s">
        <v>49993</v>
      </c>
      <c r="C6400" s="511" t="s">
        <v>22</v>
      </c>
      <c r="D6400" s="78" t="s">
        <v>71232</v>
      </c>
    </row>
    <row r="6401" spans="1:4" ht="13.5">
      <c r="A6401" s="511" t="s">
        <v>30911</v>
      </c>
      <c r="B6401" s="511" t="s">
        <v>49994</v>
      </c>
      <c r="C6401" s="511" t="s">
        <v>22</v>
      </c>
      <c r="D6401" s="78" t="s">
        <v>71233</v>
      </c>
    </row>
    <row r="6402" spans="1:4" ht="13.5">
      <c r="A6402" s="511" t="s">
        <v>30912</v>
      </c>
      <c r="B6402" s="511" t="s">
        <v>49995</v>
      </c>
      <c r="C6402" s="511" t="s">
        <v>22</v>
      </c>
      <c r="D6402" s="78" t="s">
        <v>71234</v>
      </c>
    </row>
    <row r="6403" spans="1:4" ht="13.5">
      <c r="A6403" s="511" t="s">
        <v>30913</v>
      </c>
      <c r="B6403" s="511" t="s">
        <v>49996</v>
      </c>
      <c r="C6403" s="511" t="s">
        <v>22</v>
      </c>
      <c r="D6403" s="78" t="s">
        <v>71235</v>
      </c>
    </row>
    <row r="6404" spans="1:4" ht="13.5">
      <c r="A6404" s="511" t="s">
        <v>30914</v>
      </c>
      <c r="B6404" s="511" t="s">
        <v>49997</v>
      </c>
      <c r="C6404" s="511" t="s">
        <v>22</v>
      </c>
      <c r="D6404" s="78" t="s">
        <v>71236</v>
      </c>
    </row>
    <row r="6405" spans="1:4" ht="13.5">
      <c r="A6405" s="511" t="s">
        <v>30915</v>
      </c>
      <c r="B6405" s="511" t="s">
        <v>49998</v>
      </c>
      <c r="C6405" s="511" t="s">
        <v>22</v>
      </c>
      <c r="D6405" s="78" t="s">
        <v>71237</v>
      </c>
    </row>
    <row r="6406" spans="1:4" ht="13.5">
      <c r="A6406" s="511" t="s">
        <v>30916</v>
      </c>
      <c r="B6406" s="511" t="s">
        <v>49999</v>
      </c>
      <c r="C6406" s="511" t="s">
        <v>22</v>
      </c>
      <c r="D6406" s="78" t="s">
        <v>71238</v>
      </c>
    </row>
    <row r="6407" spans="1:4" ht="13.5">
      <c r="A6407" s="511" t="s">
        <v>30917</v>
      </c>
      <c r="B6407" s="511" t="s">
        <v>50000</v>
      </c>
      <c r="C6407" s="511" t="s">
        <v>22</v>
      </c>
      <c r="D6407" s="78" t="s">
        <v>71239</v>
      </c>
    </row>
    <row r="6408" spans="1:4" ht="13.5">
      <c r="A6408" s="511" t="s">
        <v>30918</v>
      </c>
      <c r="B6408" s="511" t="s">
        <v>50001</v>
      </c>
      <c r="C6408" s="511" t="s">
        <v>22</v>
      </c>
      <c r="D6408" s="78" t="s">
        <v>71240</v>
      </c>
    </row>
    <row r="6409" spans="1:4" ht="13.5">
      <c r="A6409" s="511" t="s">
        <v>30919</v>
      </c>
      <c r="B6409" s="511" t="s">
        <v>50002</v>
      </c>
      <c r="C6409" s="511" t="s">
        <v>22</v>
      </c>
      <c r="D6409" s="78" t="s">
        <v>71241</v>
      </c>
    </row>
    <row r="6410" spans="1:4" ht="13.5">
      <c r="A6410" s="511" t="s">
        <v>30920</v>
      </c>
      <c r="B6410" s="511" t="s">
        <v>50003</v>
      </c>
      <c r="C6410" s="511" t="s">
        <v>22</v>
      </c>
      <c r="D6410" s="78" t="s">
        <v>71242</v>
      </c>
    </row>
    <row r="6411" spans="1:4" ht="13.5">
      <c r="A6411" s="511" t="s">
        <v>30921</v>
      </c>
      <c r="B6411" s="511" t="s">
        <v>50004</v>
      </c>
      <c r="C6411" s="511" t="s">
        <v>22</v>
      </c>
      <c r="D6411" s="78" t="s">
        <v>71243</v>
      </c>
    </row>
    <row r="6412" spans="1:4" ht="13.5">
      <c r="A6412" s="511" t="s">
        <v>30922</v>
      </c>
      <c r="B6412" s="511" t="s">
        <v>50005</v>
      </c>
      <c r="C6412" s="511" t="s">
        <v>22</v>
      </c>
      <c r="D6412" s="78" t="s">
        <v>71244</v>
      </c>
    </row>
    <row r="6413" spans="1:4" ht="13.5">
      <c r="A6413" s="511" t="s">
        <v>30923</v>
      </c>
      <c r="B6413" s="511" t="s">
        <v>50006</v>
      </c>
      <c r="C6413" s="511" t="s">
        <v>22</v>
      </c>
      <c r="D6413" s="78" t="s">
        <v>71245</v>
      </c>
    </row>
    <row r="6414" spans="1:4" ht="13.5">
      <c r="A6414" s="511" t="s">
        <v>30924</v>
      </c>
      <c r="B6414" s="511" t="s">
        <v>50007</v>
      </c>
      <c r="C6414" s="511" t="s">
        <v>22</v>
      </c>
      <c r="D6414" s="78" t="s">
        <v>71246</v>
      </c>
    </row>
    <row r="6415" spans="1:4" ht="13.5">
      <c r="A6415" s="511" t="s">
        <v>30925</v>
      </c>
      <c r="B6415" s="511" t="s">
        <v>50008</v>
      </c>
      <c r="C6415" s="511" t="s">
        <v>22</v>
      </c>
      <c r="D6415" s="78" t="s">
        <v>71247</v>
      </c>
    </row>
    <row r="6416" spans="1:4" ht="13.5">
      <c r="A6416" s="511" t="s">
        <v>30926</v>
      </c>
      <c r="B6416" s="511" t="s">
        <v>50009</v>
      </c>
      <c r="C6416" s="511" t="s">
        <v>22</v>
      </c>
      <c r="D6416" s="78" t="s">
        <v>71248</v>
      </c>
    </row>
    <row r="6417" spans="1:4" ht="13.5">
      <c r="A6417" s="511" t="s">
        <v>30927</v>
      </c>
      <c r="B6417" s="511" t="s">
        <v>50010</v>
      </c>
      <c r="C6417" s="511" t="s">
        <v>22</v>
      </c>
      <c r="D6417" s="78" t="s">
        <v>71249</v>
      </c>
    </row>
    <row r="6418" spans="1:4" ht="13.5">
      <c r="A6418" s="511" t="s">
        <v>30928</v>
      </c>
      <c r="B6418" s="511" t="s">
        <v>50011</v>
      </c>
      <c r="C6418" s="511" t="s">
        <v>22</v>
      </c>
      <c r="D6418" s="78" t="s">
        <v>71250</v>
      </c>
    </row>
    <row r="6419" spans="1:4" ht="13.5">
      <c r="A6419" s="511" t="s">
        <v>30929</v>
      </c>
      <c r="B6419" s="511" t="s">
        <v>50012</v>
      </c>
      <c r="C6419" s="511" t="s">
        <v>22</v>
      </c>
      <c r="D6419" s="78" t="s">
        <v>71251</v>
      </c>
    </row>
    <row r="6420" spans="1:4" ht="13.5">
      <c r="A6420" s="511" t="s">
        <v>30930</v>
      </c>
      <c r="B6420" s="511" t="s">
        <v>50013</v>
      </c>
      <c r="C6420" s="511" t="s">
        <v>22</v>
      </c>
      <c r="D6420" s="78" t="s">
        <v>71252</v>
      </c>
    </row>
    <row r="6421" spans="1:4" ht="13.5">
      <c r="A6421" s="511" t="s">
        <v>30931</v>
      </c>
      <c r="B6421" s="511" t="s">
        <v>50014</v>
      </c>
      <c r="C6421" s="511" t="s">
        <v>22</v>
      </c>
      <c r="D6421" s="78" t="s">
        <v>71253</v>
      </c>
    </row>
    <row r="6422" spans="1:4" ht="13.5">
      <c r="A6422" s="511" t="s">
        <v>30932</v>
      </c>
      <c r="B6422" s="511" t="s">
        <v>50015</v>
      </c>
      <c r="C6422" s="511" t="s">
        <v>22</v>
      </c>
      <c r="D6422" s="78" t="s">
        <v>71254</v>
      </c>
    </row>
    <row r="6423" spans="1:4" ht="13.5">
      <c r="A6423" s="511" t="s">
        <v>30933</v>
      </c>
      <c r="B6423" s="511" t="s">
        <v>50016</v>
      </c>
      <c r="C6423" s="511" t="s">
        <v>22</v>
      </c>
      <c r="D6423" s="78" t="s">
        <v>71255</v>
      </c>
    </row>
    <row r="6424" spans="1:4" ht="13.5">
      <c r="A6424" s="511" t="s">
        <v>30934</v>
      </c>
      <c r="B6424" s="511" t="s">
        <v>50017</v>
      </c>
      <c r="C6424" s="511" t="s">
        <v>22</v>
      </c>
      <c r="D6424" s="78" t="s">
        <v>71256</v>
      </c>
    </row>
    <row r="6425" spans="1:4" ht="13.5">
      <c r="A6425" s="511" t="s">
        <v>30935</v>
      </c>
      <c r="B6425" s="511" t="s">
        <v>50018</v>
      </c>
      <c r="C6425" s="511" t="s">
        <v>22</v>
      </c>
      <c r="D6425" s="78" t="s">
        <v>71257</v>
      </c>
    </row>
    <row r="6426" spans="1:4" ht="13.5">
      <c r="A6426" s="511" t="s">
        <v>30936</v>
      </c>
      <c r="B6426" s="511" t="s">
        <v>50019</v>
      </c>
      <c r="C6426" s="511" t="s">
        <v>22</v>
      </c>
      <c r="D6426" s="78" t="s">
        <v>71258</v>
      </c>
    </row>
    <row r="6427" spans="1:4" ht="13.5">
      <c r="A6427" s="511" t="s">
        <v>30937</v>
      </c>
      <c r="B6427" s="511" t="s">
        <v>50020</v>
      </c>
      <c r="C6427" s="511" t="s">
        <v>22</v>
      </c>
      <c r="D6427" s="78" t="s">
        <v>71259</v>
      </c>
    </row>
    <row r="6428" spans="1:4" ht="13.5">
      <c r="A6428" s="511" t="s">
        <v>30938</v>
      </c>
      <c r="B6428" s="511" t="s">
        <v>50021</v>
      </c>
      <c r="C6428" s="511" t="s">
        <v>22</v>
      </c>
      <c r="D6428" s="78" t="s">
        <v>71260</v>
      </c>
    </row>
    <row r="6429" spans="1:4" ht="13.5">
      <c r="A6429" s="511" t="s">
        <v>30939</v>
      </c>
      <c r="B6429" s="511" t="s">
        <v>50022</v>
      </c>
      <c r="C6429" s="511" t="s">
        <v>22</v>
      </c>
      <c r="D6429" s="78" t="s">
        <v>71261</v>
      </c>
    </row>
    <row r="6430" spans="1:4" ht="13.5">
      <c r="A6430" s="511" t="s">
        <v>30940</v>
      </c>
      <c r="B6430" s="511" t="s">
        <v>50023</v>
      </c>
      <c r="C6430" s="511" t="s">
        <v>22</v>
      </c>
      <c r="D6430" s="78" t="s">
        <v>71262</v>
      </c>
    </row>
    <row r="6431" spans="1:4" ht="13.5">
      <c r="A6431" s="511" t="s">
        <v>30941</v>
      </c>
      <c r="B6431" s="511" t="s">
        <v>50024</v>
      </c>
      <c r="C6431" s="511" t="s">
        <v>22</v>
      </c>
      <c r="D6431" s="78" t="s">
        <v>71263</v>
      </c>
    </row>
    <row r="6432" spans="1:4" ht="13.5">
      <c r="A6432" s="511" t="s">
        <v>30942</v>
      </c>
      <c r="B6432" s="511" t="s">
        <v>50025</v>
      </c>
      <c r="C6432" s="511" t="s">
        <v>22</v>
      </c>
      <c r="D6432" s="78" t="s">
        <v>71264</v>
      </c>
    </row>
    <row r="6433" spans="1:4" ht="13.5">
      <c r="A6433" s="511" t="s">
        <v>30943</v>
      </c>
      <c r="B6433" s="511" t="s">
        <v>50026</v>
      </c>
      <c r="C6433" s="511" t="s">
        <v>22</v>
      </c>
      <c r="D6433" s="78" t="s">
        <v>71265</v>
      </c>
    </row>
    <row r="6434" spans="1:4" ht="13.5">
      <c r="A6434" s="511" t="s">
        <v>30944</v>
      </c>
      <c r="B6434" s="511" t="s">
        <v>50027</v>
      </c>
      <c r="C6434" s="511" t="s">
        <v>22</v>
      </c>
      <c r="D6434" s="78" t="s">
        <v>71266</v>
      </c>
    </row>
    <row r="6435" spans="1:4" ht="13.5">
      <c r="A6435" s="511" t="s">
        <v>30945</v>
      </c>
      <c r="B6435" s="511" t="s">
        <v>50028</v>
      </c>
      <c r="C6435" s="511" t="s">
        <v>22</v>
      </c>
      <c r="D6435" s="78" t="s">
        <v>71267</v>
      </c>
    </row>
    <row r="6436" spans="1:4" ht="13.5">
      <c r="A6436" s="511" t="s">
        <v>30946</v>
      </c>
      <c r="B6436" s="511" t="s">
        <v>50029</v>
      </c>
      <c r="C6436" s="511" t="s">
        <v>22</v>
      </c>
      <c r="D6436" s="78" t="s">
        <v>71268</v>
      </c>
    </row>
    <row r="6437" spans="1:4" ht="13.5">
      <c r="A6437" s="511" t="s">
        <v>30947</v>
      </c>
      <c r="B6437" s="511" t="s">
        <v>50030</v>
      </c>
      <c r="C6437" s="511" t="s">
        <v>22</v>
      </c>
      <c r="D6437" s="78" t="s">
        <v>71269</v>
      </c>
    </row>
    <row r="6438" spans="1:4" ht="13.5">
      <c r="A6438" s="511" t="s">
        <v>30948</v>
      </c>
      <c r="B6438" s="511" t="s">
        <v>50031</v>
      </c>
      <c r="C6438" s="511" t="s">
        <v>22</v>
      </c>
      <c r="D6438" s="78" t="s">
        <v>71270</v>
      </c>
    </row>
    <row r="6439" spans="1:4" ht="13.5">
      <c r="A6439" s="511" t="s">
        <v>30949</v>
      </c>
      <c r="B6439" s="511" t="s">
        <v>50032</v>
      </c>
      <c r="C6439" s="511" t="s">
        <v>22</v>
      </c>
      <c r="D6439" s="78" t="s">
        <v>71271</v>
      </c>
    </row>
    <row r="6440" spans="1:4" ht="13.5">
      <c r="A6440" s="511" t="s">
        <v>30950</v>
      </c>
      <c r="B6440" s="511" t="s">
        <v>50033</v>
      </c>
      <c r="C6440" s="511" t="s">
        <v>22</v>
      </c>
      <c r="D6440" s="78" t="s">
        <v>71272</v>
      </c>
    </row>
    <row r="6441" spans="1:4" ht="13.5">
      <c r="A6441" s="511" t="s">
        <v>30951</v>
      </c>
      <c r="B6441" s="511" t="s">
        <v>50034</v>
      </c>
      <c r="C6441" s="511" t="s">
        <v>22</v>
      </c>
      <c r="D6441" s="78" t="s">
        <v>71273</v>
      </c>
    </row>
    <row r="6442" spans="1:4" ht="13.5">
      <c r="A6442" s="511" t="s">
        <v>30952</v>
      </c>
      <c r="B6442" s="511" t="s">
        <v>50035</v>
      </c>
      <c r="C6442" s="511" t="s">
        <v>22</v>
      </c>
      <c r="D6442" s="78" t="s">
        <v>71274</v>
      </c>
    </row>
    <row r="6443" spans="1:4" ht="13.5">
      <c r="A6443" s="511" t="s">
        <v>30953</v>
      </c>
      <c r="B6443" s="511" t="s">
        <v>50036</v>
      </c>
      <c r="C6443" s="511" t="s">
        <v>22</v>
      </c>
      <c r="D6443" s="78" t="s">
        <v>71275</v>
      </c>
    </row>
    <row r="6444" spans="1:4" ht="13.5">
      <c r="A6444" s="511" t="s">
        <v>30954</v>
      </c>
      <c r="B6444" s="511" t="s">
        <v>50037</v>
      </c>
      <c r="C6444" s="511" t="s">
        <v>22</v>
      </c>
      <c r="D6444" s="78" t="s">
        <v>71276</v>
      </c>
    </row>
    <row r="6445" spans="1:4" ht="13.5">
      <c r="A6445" s="511" t="s">
        <v>30955</v>
      </c>
      <c r="B6445" s="511" t="s">
        <v>50038</v>
      </c>
      <c r="C6445" s="511" t="s">
        <v>22</v>
      </c>
      <c r="D6445" s="78" t="s">
        <v>71277</v>
      </c>
    </row>
    <row r="6446" spans="1:4" ht="13.5">
      <c r="A6446" s="511" t="s">
        <v>30956</v>
      </c>
      <c r="B6446" s="511" t="s">
        <v>50039</v>
      </c>
      <c r="C6446" s="511" t="s">
        <v>22</v>
      </c>
      <c r="D6446" s="78" t="s">
        <v>71278</v>
      </c>
    </row>
    <row r="6447" spans="1:4" ht="13.5">
      <c r="A6447" s="511" t="s">
        <v>30957</v>
      </c>
      <c r="B6447" s="511" t="s">
        <v>50040</v>
      </c>
      <c r="C6447" s="511" t="s">
        <v>22</v>
      </c>
      <c r="D6447" s="78" t="s">
        <v>71279</v>
      </c>
    </row>
    <row r="6448" spans="1:4" ht="13.5">
      <c r="A6448" s="511" t="s">
        <v>30958</v>
      </c>
      <c r="B6448" s="511" t="s">
        <v>25780</v>
      </c>
      <c r="C6448" s="511" t="s">
        <v>22</v>
      </c>
      <c r="D6448" s="78" t="s">
        <v>71280</v>
      </c>
    </row>
    <row r="6449" spans="1:4" ht="13.5">
      <c r="A6449" s="511" t="s">
        <v>30959</v>
      </c>
      <c r="B6449" s="511" t="s">
        <v>50041</v>
      </c>
      <c r="C6449" s="511" t="s">
        <v>22</v>
      </c>
      <c r="D6449" s="78" t="s">
        <v>71281</v>
      </c>
    </row>
    <row r="6450" spans="1:4" ht="13.5">
      <c r="A6450" s="511" t="s">
        <v>30960</v>
      </c>
      <c r="B6450" s="511" t="s">
        <v>25781</v>
      </c>
      <c r="C6450" s="511" t="s">
        <v>22</v>
      </c>
      <c r="D6450" s="78" t="s">
        <v>71282</v>
      </c>
    </row>
    <row r="6451" spans="1:4" ht="13.5">
      <c r="A6451" s="511" t="s">
        <v>30961</v>
      </c>
      <c r="B6451" s="511" t="s">
        <v>50042</v>
      </c>
      <c r="C6451" s="511" t="s">
        <v>22</v>
      </c>
      <c r="D6451" s="78" t="s">
        <v>71283</v>
      </c>
    </row>
    <row r="6452" spans="1:4" ht="13.5">
      <c r="A6452" s="511" t="s">
        <v>30962</v>
      </c>
      <c r="B6452" s="511" t="s">
        <v>50043</v>
      </c>
      <c r="C6452" s="511" t="s">
        <v>22</v>
      </c>
      <c r="D6452" s="78" t="s">
        <v>63350</v>
      </c>
    </row>
    <row r="6453" spans="1:4" ht="13.5">
      <c r="A6453" s="511" t="s">
        <v>30963</v>
      </c>
      <c r="B6453" s="511" t="s">
        <v>50044</v>
      </c>
      <c r="C6453" s="511" t="s">
        <v>22</v>
      </c>
      <c r="D6453" s="78" t="s">
        <v>71284</v>
      </c>
    </row>
    <row r="6454" spans="1:4" ht="13.5">
      <c r="A6454" s="511" t="s">
        <v>30964</v>
      </c>
      <c r="B6454" s="511" t="s">
        <v>50045</v>
      </c>
      <c r="C6454" s="511" t="s">
        <v>22</v>
      </c>
      <c r="D6454" s="78" t="s">
        <v>67424</v>
      </c>
    </row>
    <row r="6455" spans="1:4" ht="13.5">
      <c r="A6455" s="511" t="s">
        <v>30965</v>
      </c>
      <c r="B6455" s="511" t="s">
        <v>50046</v>
      </c>
      <c r="C6455" s="511" t="s">
        <v>22</v>
      </c>
      <c r="D6455" s="78" t="s">
        <v>71285</v>
      </c>
    </row>
    <row r="6456" spans="1:4" ht="13.5">
      <c r="A6456" s="511" t="s">
        <v>30966</v>
      </c>
      <c r="B6456" s="511" t="s">
        <v>25782</v>
      </c>
      <c r="C6456" s="511" t="s">
        <v>22</v>
      </c>
      <c r="D6456" s="78" t="s">
        <v>71286</v>
      </c>
    </row>
    <row r="6457" spans="1:4" ht="13.5">
      <c r="A6457" s="511" t="s">
        <v>30967</v>
      </c>
      <c r="B6457" s="511" t="s">
        <v>50047</v>
      </c>
      <c r="C6457" s="511" t="s">
        <v>22</v>
      </c>
      <c r="D6457" s="78" t="s">
        <v>71287</v>
      </c>
    </row>
    <row r="6458" spans="1:4" ht="13.5">
      <c r="A6458" s="511" t="s">
        <v>30968</v>
      </c>
      <c r="B6458" s="511" t="s">
        <v>50048</v>
      </c>
      <c r="C6458" s="511" t="s">
        <v>22</v>
      </c>
      <c r="D6458" s="78" t="s">
        <v>56950</v>
      </c>
    </row>
    <row r="6459" spans="1:4" ht="13.5">
      <c r="A6459" s="511" t="s">
        <v>30969</v>
      </c>
      <c r="B6459" s="511" t="s">
        <v>54435</v>
      </c>
      <c r="C6459" s="511" t="s">
        <v>22</v>
      </c>
      <c r="D6459" s="78" t="s">
        <v>71288</v>
      </c>
    </row>
    <row r="6460" spans="1:4" ht="13.5">
      <c r="A6460" s="511" t="s">
        <v>50049</v>
      </c>
      <c r="B6460" s="511" t="s">
        <v>50050</v>
      </c>
      <c r="C6460" s="511" t="s">
        <v>22</v>
      </c>
      <c r="D6460" s="78" t="s">
        <v>71289</v>
      </c>
    </row>
    <row r="6461" spans="1:4" ht="13.5">
      <c r="A6461" s="511" t="s">
        <v>50051</v>
      </c>
      <c r="B6461" s="511" t="s">
        <v>50052</v>
      </c>
      <c r="C6461" s="511" t="s">
        <v>22</v>
      </c>
      <c r="D6461" s="78" t="s">
        <v>71290</v>
      </c>
    </row>
    <row r="6462" spans="1:4" ht="13.5">
      <c r="A6462" s="511" t="s">
        <v>50053</v>
      </c>
      <c r="B6462" s="511" t="s">
        <v>50054</v>
      </c>
      <c r="C6462" s="511" t="s">
        <v>22</v>
      </c>
      <c r="D6462" s="78" t="s">
        <v>71291</v>
      </c>
    </row>
    <row r="6463" spans="1:4" ht="13.5">
      <c r="A6463" s="511" t="s">
        <v>50055</v>
      </c>
      <c r="B6463" s="511" t="s">
        <v>50056</v>
      </c>
      <c r="C6463" s="511" t="s">
        <v>22</v>
      </c>
      <c r="D6463" s="78" t="s">
        <v>71292</v>
      </c>
    </row>
    <row r="6464" spans="1:4" ht="13.5">
      <c r="A6464" s="511" t="s">
        <v>50057</v>
      </c>
      <c r="B6464" s="511" t="s">
        <v>50058</v>
      </c>
      <c r="C6464" s="511" t="s">
        <v>22</v>
      </c>
      <c r="D6464" s="78" t="s">
        <v>71293</v>
      </c>
    </row>
    <row r="6465" spans="1:4" ht="13.5">
      <c r="A6465" s="511" t="s">
        <v>50059</v>
      </c>
      <c r="B6465" s="511" t="s">
        <v>50060</v>
      </c>
      <c r="C6465" s="511" t="s">
        <v>22</v>
      </c>
      <c r="D6465" s="78" t="s">
        <v>71294</v>
      </c>
    </row>
    <row r="6466" spans="1:4" ht="13.5">
      <c r="A6466" s="511" t="s">
        <v>50061</v>
      </c>
      <c r="B6466" s="511" t="s">
        <v>50062</v>
      </c>
      <c r="C6466" s="511" t="s">
        <v>22</v>
      </c>
      <c r="D6466" s="78" t="s">
        <v>71295</v>
      </c>
    </row>
    <row r="6467" spans="1:4" ht="13.5">
      <c r="A6467" s="511" t="s">
        <v>50063</v>
      </c>
      <c r="B6467" s="511" t="s">
        <v>50064</v>
      </c>
      <c r="C6467" s="511" t="s">
        <v>22</v>
      </c>
      <c r="D6467" s="78" t="s">
        <v>60225</v>
      </c>
    </row>
    <row r="6468" spans="1:4" ht="13.5">
      <c r="A6468" s="511" t="s">
        <v>50065</v>
      </c>
      <c r="B6468" s="511" t="s">
        <v>50066</v>
      </c>
      <c r="C6468" s="511" t="s">
        <v>22</v>
      </c>
      <c r="D6468" s="78" t="s">
        <v>71296</v>
      </c>
    </row>
    <row r="6469" spans="1:4" ht="13.5">
      <c r="A6469" s="511" t="s">
        <v>50067</v>
      </c>
      <c r="B6469" s="511" t="s">
        <v>50068</v>
      </c>
      <c r="C6469" s="511" t="s">
        <v>22</v>
      </c>
      <c r="D6469" s="78" t="s">
        <v>71297</v>
      </c>
    </row>
    <row r="6470" spans="1:4" ht="13.5">
      <c r="A6470" s="511" t="s">
        <v>50069</v>
      </c>
      <c r="B6470" s="511" t="s">
        <v>50070</v>
      </c>
      <c r="C6470" s="511" t="s">
        <v>22</v>
      </c>
      <c r="D6470" s="78" t="s">
        <v>71298</v>
      </c>
    </row>
    <row r="6471" spans="1:4" ht="13.5">
      <c r="A6471" s="511" t="s">
        <v>50071</v>
      </c>
      <c r="B6471" s="511" t="s">
        <v>50072</v>
      </c>
      <c r="C6471" s="511" t="s">
        <v>22</v>
      </c>
      <c r="D6471" s="78" t="s">
        <v>71299</v>
      </c>
    </row>
    <row r="6472" spans="1:4" ht="13.5">
      <c r="A6472" s="511" t="s">
        <v>50073</v>
      </c>
      <c r="B6472" s="511" t="s">
        <v>50074</v>
      </c>
      <c r="C6472" s="511" t="s">
        <v>22</v>
      </c>
      <c r="D6472" s="78" t="s">
        <v>71300</v>
      </c>
    </row>
    <row r="6473" spans="1:4" ht="13.5">
      <c r="A6473" s="511" t="s">
        <v>50075</v>
      </c>
      <c r="B6473" s="511" t="s">
        <v>50076</v>
      </c>
      <c r="C6473" s="511" t="s">
        <v>22</v>
      </c>
      <c r="D6473" s="78" t="s">
        <v>71301</v>
      </c>
    </row>
    <row r="6474" spans="1:4" ht="13.5">
      <c r="A6474" s="511" t="s">
        <v>50077</v>
      </c>
      <c r="B6474" s="511" t="s">
        <v>50078</v>
      </c>
      <c r="C6474" s="511" t="s">
        <v>22</v>
      </c>
      <c r="D6474" s="78" t="s">
        <v>71302</v>
      </c>
    </row>
    <row r="6475" spans="1:4" ht="13.5">
      <c r="A6475" s="511" t="s">
        <v>50079</v>
      </c>
      <c r="B6475" s="511" t="s">
        <v>50080</v>
      </c>
      <c r="C6475" s="511" t="s">
        <v>22</v>
      </c>
      <c r="D6475" s="78" t="s">
        <v>71303</v>
      </c>
    </row>
    <row r="6476" spans="1:4" ht="13.5">
      <c r="A6476" s="511" t="s">
        <v>50081</v>
      </c>
      <c r="B6476" s="511" t="s">
        <v>50082</v>
      </c>
      <c r="C6476" s="511" t="s">
        <v>22</v>
      </c>
      <c r="D6476" s="78" t="s">
        <v>71304</v>
      </c>
    </row>
    <row r="6477" spans="1:4" ht="13.5">
      <c r="A6477" s="511" t="s">
        <v>50083</v>
      </c>
      <c r="B6477" s="511" t="s">
        <v>50084</v>
      </c>
      <c r="C6477" s="511" t="s">
        <v>22</v>
      </c>
      <c r="D6477" s="78" t="s">
        <v>71305</v>
      </c>
    </row>
    <row r="6478" spans="1:4" ht="13.5">
      <c r="A6478" s="511" t="s">
        <v>50085</v>
      </c>
      <c r="B6478" s="511" t="s">
        <v>50086</v>
      </c>
      <c r="C6478" s="511" t="s">
        <v>22</v>
      </c>
      <c r="D6478" s="78" t="s">
        <v>71306</v>
      </c>
    </row>
    <row r="6479" spans="1:4" ht="13.5">
      <c r="A6479" s="511" t="s">
        <v>50087</v>
      </c>
      <c r="B6479" s="511" t="s">
        <v>50088</v>
      </c>
      <c r="C6479" s="511" t="s">
        <v>22</v>
      </c>
      <c r="D6479" s="78" t="s">
        <v>71307</v>
      </c>
    </row>
    <row r="6480" spans="1:4" ht="13.5">
      <c r="A6480" s="511" t="s">
        <v>50089</v>
      </c>
      <c r="B6480" s="511" t="s">
        <v>50090</v>
      </c>
      <c r="C6480" s="511" t="s">
        <v>22</v>
      </c>
      <c r="D6480" s="78" t="s">
        <v>71308</v>
      </c>
    </row>
    <row r="6481" spans="1:4" ht="13.5">
      <c r="A6481" s="511" t="s">
        <v>50091</v>
      </c>
      <c r="B6481" s="511" t="s">
        <v>50092</v>
      </c>
      <c r="C6481" s="511" t="s">
        <v>22</v>
      </c>
      <c r="D6481" s="78" t="s">
        <v>71309</v>
      </c>
    </row>
    <row r="6482" spans="1:4" ht="13.5">
      <c r="A6482" s="511" t="s">
        <v>50093</v>
      </c>
      <c r="B6482" s="511" t="s">
        <v>50094</v>
      </c>
      <c r="C6482" s="511" t="s">
        <v>22</v>
      </c>
      <c r="D6482" s="78" t="s">
        <v>71310</v>
      </c>
    </row>
    <row r="6483" spans="1:4" ht="13.5">
      <c r="A6483" s="511" t="s">
        <v>50095</v>
      </c>
      <c r="B6483" s="511" t="s">
        <v>50096</v>
      </c>
      <c r="C6483" s="511" t="s">
        <v>22</v>
      </c>
      <c r="D6483" s="78" t="s">
        <v>71311</v>
      </c>
    </row>
    <row r="6484" spans="1:4" ht="13.5">
      <c r="A6484" s="511" t="s">
        <v>50097</v>
      </c>
      <c r="B6484" s="511" t="s">
        <v>50098</v>
      </c>
      <c r="C6484" s="511" t="s">
        <v>22</v>
      </c>
      <c r="D6484" s="78" t="s">
        <v>71312</v>
      </c>
    </row>
    <row r="6485" spans="1:4" ht="13.5">
      <c r="A6485" s="511" t="s">
        <v>30971</v>
      </c>
      <c r="B6485" s="511" t="s">
        <v>25786</v>
      </c>
      <c r="C6485" s="511" t="s">
        <v>22</v>
      </c>
      <c r="D6485" s="78" t="s">
        <v>62210</v>
      </c>
    </row>
    <row r="6486" spans="1:4" ht="13.5">
      <c r="A6486" s="511" t="s">
        <v>30972</v>
      </c>
      <c r="B6486" s="511" t="s">
        <v>25787</v>
      </c>
      <c r="C6486" s="511" t="s">
        <v>22</v>
      </c>
      <c r="D6486" s="78" t="s">
        <v>71313</v>
      </c>
    </row>
    <row r="6487" spans="1:4" ht="13.5">
      <c r="A6487" s="511" t="s">
        <v>30973</v>
      </c>
      <c r="B6487" s="511" t="s">
        <v>25788</v>
      </c>
      <c r="C6487" s="511" t="s">
        <v>22</v>
      </c>
      <c r="D6487" s="78" t="s">
        <v>71314</v>
      </c>
    </row>
    <row r="6488" spans="1:4" ht="13.5">
      <c r="A6488" s="511" t="s">
        <v>50099</v>
      </c>
      <c r="B6488" s="511" t="s">
        <v>50100</v>
      </c>
      <c r="C6488" s="511" t="s">
        <v>50101</v>
      </c>
      <c r="D6488" s="78" t="s">
        <v>23587</v>
      </c>
    </row>
    <row r="6489" spans="1:4" ht="13.5">
      <c r="A6489" s="511" t="s">
        <v>50102</v>
      </c>
      <c r="B6489" s="511" t="s">
        <v>50103</v>
      </c>
      <c r="C6489" s="511" t="s">
        <v>50101</v>
      </c>
      <c r="D6489" s="78" t="s">
        <v>60936</v>
      </c>
    </row>
    <row r="6490" spans="1:4" ht="13.5">
      <c r="A6490" s="511" t="s">
        <v>50104</v>
      </c>
      <c r="B6490" s="511" t="s">
        <v>50105</v>
      </c>
      <c r="C6490" s="511" t="s">
        <v>50101</v>
      </c>
      <c r="D6490" s="78" t="s">
        <v>52267</v>
      </c>
    </row>
    <row r="6491" spans="1:4" ht="13.5">
      <c r="A6491" s="511" t="s">
        <v>50106</v>
      </c>
      <c r="B6491" s="511" t="s">
        <v>50107</v>
      </c>
      <c r="C6491" s="511" t="s">
        <v>50101</v>
      </c>
      <c r="D6491" s="78" t="s">
        <v>23249</v>
      </c>
    </row>
    <row r="6492" spans="1:4" ht="13.5">
      <c r="A6492" s="511" t="s">
        <v>50108</v>
      </c>
      <c r="B6492" s="511" t="s">
        <v>50109</v>
      </c>
      <c r="C6492" s="511" t="s">
        <v>50101</v>
      </c>
      <c r="D6492" s="78" t="s">
        <v>23091</v>
      </c>
    </row>
    <row r="6493" spans="1:4" ht="13.5">
      <c r="A6493" s="511" t="s">
        <v>50110</v>
      </c>
      <c r="B6493" s="511" t="s">
        <v>50111</v>
      </c>
      <c r="C6493" s="511" t="s">
        <v>50101</v>
      </c>
      <c r="D6493" s="78" t="s">
        <v>23663</v>
      </c>
    </row>
    <row r="6494" spans="1:4" ht="13.5">
      <c r="A6494" s="511" t="s">
        <v>50112</v>
      </c>
      <c r="B6494" s="511" t="s">
        <v>50113</v>
      </c>
      <c r="C6494" s="511" t="s">
        <v>50101</v>
      </c>
      <c r="D6494" s="78" t="s">
        <v>23267</v>
      </c>
    </row>
    <row r="6495" spans="1:4" ht="13.5">
      <c r="A6495" s="511" t="s">
        <v>50114</v>
      </c>
      <c r="B6495" s="511" t="s">
        <v>50115</v>
      </c>
      <c r="C6495" s="511" t="s">
        <v>50101</v>
      </c>
      <c r="D6495" s="78" t="s">
        <v>23067</v>
      </c>
    </row>
    <row r="6496" spans="1:4" ht="13.5">
      <c r="A6496" s="511" t="s">
        <v>50116</v>
      </c>
      <c r="B6496" s="511" t="s">
        <v>50117</v>
      </c>
      <c r="C6496" s="511" t="s">
        <v>50101</v>
      </c>
      <c r="D6496" s="78" t="s">
        <v>54336</v>
      </c>
    </row>
    <row r="6497" spans="1:4" ht="13.5">
      <c r="A6497" s="511" t="s">
        <v>50118</v>
      </c>
      <c r="B6497" s="511" t="s">
        <v>50119</v>
      </c>
      <c r="C6497" s="511" t="s">
        <v>50101</v>
      </c>
      <c r="D6497" s="78" t="s">
        <v>23130</v>
      </c>
    </row>
    <row r="6498" spans="1:4" ht="13.5">
      <c r="A6498" s="511" t="s">
        <v>50120</v>
      </c>
      <c r="B6498" s="511" t="s">
        <v>50121</v>
      </c>
      <c r="C6498" s="511" t="s">
        <v>25383</v>
      </c>
      <c r="D6498" s="78" t="s">
        <v>71315</v>
      </c>
    </row>
    <row r="6499" spans="1:4" ht="13.5">
      <c r="A6499" s="511" t="s">
        <v>50122</v>
      </c>
      <c r="B6499" s="511" t="s">
        <v>50123</v>
      </c>
      <c r="C6499" s="511" t="s">
        <v>25383</v>
      </c>
      <c r="D6499" s="78" t="s">
        <v>71316</v>
      </c>
    </row>
    <row r="6500" spans="1:4" ht="13.5">
      <c r="A6500" s="511" t="s">
        <v>50124</v>
      </c>
      <c r="B6500" s="511" t="s">
        <v>50125</v>
      </c>
      <c r="C6500" s="511" t="s">
        <v>25383</v>
      </c>
      <c r="D6500" s="78" t="s">
        <v>71317</v>
      </c>
    </row>
    <row r="6501" spans="1:4" ht="13.5">
      <c r="A6501" s="511" t="s">
        <v>50126</v>
      </c>
      <c r="B6501" s="511" t="s">
        <v>50127</v>
      </c>
      <c r="C6501" s="511" t="s">
        <v>2652</v>
      </c>
      <c r="D6501" s="78" t="s">
        <v>71080</v>
      </c>
    </row>
    <row r="6502" spans="1:4" ht="13.5">
      <c r="A6502" s="511" t="s">
        <v>50128</v>
      </c>
      <c r="B6502" s="511" t="s">
        <v>50129</v>
      </c>
      <c r="C6502" s="511" t="s">
        <v>2652</v>
      </c>
      <c r="D6502" s="78" t="s">
        <v>54075</v>
      </c>
    </row>
    <row r="6503" spans="1:4" ht="13.5">
      <c r="A6503" s="511" t="s">
        <v>50130</v>
      </c>
      <c r="B6503" s="511" t="s">
        <v>50131</v>
      </c>
      <c r="C6503" s="511" t="s">
        <v>2652</v>
      </c>
      <c r="D6503" s="78" t="s">
        <v>71318</v>
      </c>
    </row>
    <row r="6504" spans="1:4" ht="13.5">
      <c r="A6504" s="511" t="s">
        <v>50132</v>
      </c>
      <c r="B6504" s="511" t="s">
        <v>50133</v>
      </c>
      <c r="C6504" s="511" t="s">
        <v>2652</v>
      </c>
      <c r="D6504" s="78" t="s">
        <v>56404</v>
      </c>
    </row>
    <row r="6505" spans="1:4" ht="13.5">
      <c r="A6505" s="511" t="s">
        <v>50134</v>
      </c>
      <c r="B6505" s="511" t="s">
        <v>50135</v>
      </c>
      <c r="C6505" s="511" t="s">
        <v>2652</v>
      </c>
      <c r="D6505" s="78" t="s">
        <v>26265</v>
      </c>
    </row>
    <row r="6506" spans="1:4" ht="13.5">
      <c r="A6506" s="511" t="s">
        <v>50136</v>
      </c>
      <c r="B6506" s="511" t="s">
        <v>50137</v>
      </c>
      <c r="C6506" s="511" t="s">
        <v>2652</v>
      </c>
      <c r="D6506" s="78" t="s">
        <v>58156</v>
      </c>
    </row>
    <row r="6507" spans="1:4" ht="13.5">
      <c r="A6507" s="511" t="s">
        <v>50138</v>
      </c>
      <c r="B6507" s="511" t="s">
        <v>50139</v>
      </c>
      <c r="C6507" s="511" t="s">
        <v>2652</v>
      </c>
      <c r="D6507" s="78" t="s">
        <v>55372</v>
      </c>
    </row>
    <row r="6508" spans="1:4" ht="13.5">
      <c r="A6508" s="511" t="s">
        <v>50140</v>
      </c>
      <c r="B6508" s="511" t="s">
        <v>50141</v>
      </c>
      <c r="C6508" s="511" t="s">
        <v>2652</v>
      </c>
      <c r="D6508" s="78" t="s">
        <v>50781</v>
      </c>
    </row>
    <row r="6509" spans="1:4" ht="13.5">
      <c r="A6509" s="511" t="s">
        <v>50142</v>
      </c>
      <c r="B6509" s="511" t="s">
        <v>50143</v>
      </c>
      <c r="C6509" s="511" t="s">
        <v>2652</v>
      </c>
      <c r="D6509" s="78" t="s">
        <v>52312</v>
      </c>
    </row>
    <row r="6510" spans="1:4" ht="13.5">
      <c r="A6510" s="511" t="s">
        <v>50144</v>
      </c>
      <c r="B6510" s="511" t="s">
        <v>50145</v>
      </c>
      <c r="C6510" s="511" t="s">
        <v>2652</v>
      </c>
      <c r="D6510" s="78" t="s">
        <v>71319</v>
      </c>
    </row>
    <row r="6511" spans="1:4" ht="13.5">
      <c r="A6511" s="511" t="s">
        <v>50146</v>
      </c>
      <c r="B6511" s="511" t="s">
        <v>50147</v>
      </c>
      <c r="C6511" s="511" t="s">
        <v>2652</v>
      </c>
      <c r="D6511" s="78" t="s">
        <v>58262</v>
      </c>
    </row>
    <row r="6512" spans="1:4" ht="13.5">
      <c r="A6512" s="511" t="s">
        <v>50148</v>
      </c>
      <c r="B6512" s="511" t="s">
        <v>50149</v>
      </c>
      <c r="C6512" s="511" t="s">
        <v>2652</v>
      </c>
      <c r="D6512" s="78" t="s">
        <v>23416</v>
      </c>
    </row>
    <row r="6513" spans="1:4" ht="13.5">
      <c r="A6513" s="511" t="s">
        <v>50150</v>
      </c>
      <c r="B6513" s="511" t="s">
        <v>50151</v>
      </c>
      <c r="C6513" s="511" t="s">
        <v>26</v>
      </c>
      <c r="D6513" s="78" t="s">
        <v>69368</v>
      </c>
    </row>
    <row r="6514" spans="1:4" ht="13.5">
      <c r="A6514" s="511" t="s">
        <v>50152</v>
      </c>
      <c r="B6514" s="511" t="s">
        <v>50153</v>
      </c>
      <c r="C6514" s="511" t="s">
        <v>26</v>
      </c>
      <c r="D6514" s="78" t="s">
        <v>71320</v>
      </c>
    </row>
    <row r="6515" spans="1:4" ht="13.5">
      <c r="A6515" s="511" t="s">
        <v>50154</v>
      </c>
      <c r="B6515" s="511" t="s">
        <v>50155</v>
      </c>
      <c r="C6515" s="511" t="s">
        <v>26</v>
      </c>
      <c r="D6515" s="78" t="s">
        <v>61622</v>
      </c>
    </row>
    <row r="6516" spans="1:4" ht="13.5">
      <c r="A6516" s="511" t="s">
        <v>50156</v>
      </c>
      <c r="B6516" s="511" t="s">
        <v>50157</v>
      </c>
      <c r="C6516" s="511" t="s">
        <v>26</v>
      </c>
      <c r="D6516" s="78" t="s">
        <v>23288</v>
      </c>
    </row>
    <row r="6517" spans="1:4" ht="13.5">
      <c r="A6517" s="511" t="s">
        <v>50158</v>
      </c>
      <c r="B6517" s="511" t="s">
        <v>50159</v>
      </c>
      <c r="C6517" s="511" t="s">
        <v>26</v>
      </c>
      <c r="D6517" s="78" t="s">
        <v>71319</v>
      </c>
    </row>
    <row r="6518" spans="1:4" ht="13.5">
      <c r="A6518" s="511" t="s">
        <v>50160</v>
      </c>
      <c r="B6518" s="511" t="s">
        <v>50161</v>
      </c>
      <c r="C6518" s="511" t="s">
        <v>50162</v>
      </c>
      <c r="D6518" s="78" t="s">
        <v>55853</v>
      </c>
    </row>
    <row r="6519" spans="1:4" ht="13.5">
      <c r="A6519" s="511" t="s">
        <v>50163</v>
      </c>
      <c r="B6519" s="511" t="s">
        <v>50164</v>
      </c>
      <c r="C6519" s="511" t="s">
        <v>50162</v>
      </c>
      <c r="D6519" s="78" t="s">
        <v>23470</v>
      </c>
    </row>
    <row r="6520" spans="1:4" ht="13.5">
      <c r="A6520" s="511" t="s">
        <v>50165</v>
      </c>
      <c r="B6520" s="511" t="s">
        <v>50166</v>
      </c>
      <c r="C6520" s="511" t="s">
        <v>50162</v>
      </c>
      <c r="D6520" s="78" t="s">
        <v>61195</v>
      </c>
    </row>
    <row r="6521" spans="1:4" ht="13.5">
      <c r="A6521" s="511" t="s">
        <v>50167</v>
      </c>
      <c r="B6521" s="511" t="s">
        <v>50168</v>
      </c>
      <c r="C6521" s="511" t="s">
        <v>50162</v>
      </c>
      <c r="D6521" s="78" t="s">
        <v>23249</v>
      </c>
    </row>
    <row r="6522" spans="1:4" ht="13.5">
      <c r="A6522" s="511" t="s">
        <v>50169</v>
      </c>
      <c r="B6522" s="511" t="s">
        <v>50170</v>
      </c>
      <c r="C6522" s="511" t="s">
        <v>51</v>
      </c>
      <c r="D6522" s="78" t="s">
        <v>23540</v>
      </c>
    </row>
    <row r="6523" spans="1:4" ht="13.5">
      <c r="A6523" s="511" t="s">
        <v>50171</v>
      </c>
      <c r="B6523" s="511" t="s">
        <v>50172</v>
      </c>
      <c r="C6523" s="511" t="s">
        <v>51</v>
      </c>
      <c r="D6523" s="78" t="s">
        <v>23295</v>
      </c>
    </row>
    <row r="6524" spans="1:4" ht="13.5">
      <c r="A6524" s="511" t="s">
        <v>50173</v>
      </c>
      <c r="B6524" s="511" t="s">
        <v>50174</v>
      </c>
      <c r="C6524" s="511" t="s">
        <v>51</v>
      </c>
      <c r="D6524" s="78" t="s">
        <v>23106</v>
      </c>
    </row>
    <row r="6525" spans="1:4" ht="13.5">
      <c r="A6525" s="511" t="s">
        <v>50175</v>
      </c>
      <c r="B6525" s="511" t="s">
        <v>50176</v>
      </c>
      <c r="C6525" s="511" t="s">
        <v>5</v>
      </c>
      <c r="D6525" s="78" t="s">
        <v>23247</v>
      </c>
    </row>
    <row r="6526" spans="1:4" ht="13.5">
      <c r="A6526" s="511" t="s">
        <v>50177</v>
      </c>
      <c r="B6526" s="511" t="s">
        <v>50178</v>
      </c>
      <c r="C6526" s="511" t="s">
        <v>5</v>
      </c>
      <c r="D6526" s="78" t="s">
        <v>23086</v>
      </c>
    </row>
    <row r="6527" spans="1:4" ht="13.5">
      <c r="A6527" s="511" t="s">
        <v>50179</v>
      </c>
      <c r="B6527" s="511" t="s">
        <v>50180</v>
      </c>
      <c r="C6527" s="511" t="s">
        <v>13</v>
      </c>
      <c r="D6527" s="78" t="s">
        <v>23496</v>
      </c>
    </row>
    <row r="6528" spans="1:4" ht="13.5">
      <c r="A6528" s="511" t="s">
        <v>50181</v>
      </c>
      <c r="B6528" s="511" t="s">
        <v>50182</v>
      </c>
      <c r="C6528" s="511" t="s">
        <v>939</v>
      </c>
      <c r="D6528" s="78" t="s">
        <v>23106</v>
      </c>
    </row>
    <row r="6529" spans="1:4" ht="13.5">
      <c r="A6529" s="511" t="s">
        <v>50183</v>
      </c>
      <c r="B6529" s="511" t="s">
        <v>50184</v>
      </c>
      <c r="C6529" s="511" t="s">
        <v>50185</v>
      </c>
      <c r="D6529" s="78" t="s">
        <v>55562</v>
      </c>
    </row>
    <row r="6530" spans="1:4" ht="13.5">
      <c r="A6530" s="511" t="s">
        <v>50186</v>
      </c>
      <c r="B6530" s="511" t="s">
        <v>50187</v>
      </c>
      <c r="C6530" s="511" t="s">
        <v>50185</v>
      </c>
      <c r="D6530" s="78" t="s">
        <v>51197</v>
      </c>
    </row>
    <row r="6531" spans="1:4" ht="13.5">
      <c r="A6531" s="511" t="s">
        <v>50188</v>
      </c>
      <c r="B6531" s="511" t="s">
        <v>50189</v>
      </c>
      <c r="C6531" s="511" t="s">
        <v>50185</v>
      </c>
      <c r="D6531" s="78" t="s">
        <v>61197</v>
      </c>
    </row>
    <row r="6532" spans="1:4" ht="13.5">
      <c r="A6532" s="511" t="s">
        <v>50190</v>
      </c>
      <c r="B6532" s="511" t="s">
        <v>50191</v>
      </c>
      <c r="C6532" s="511" t="s">
        <v>50185</v>
      </c>
      <c r="D6532" s="78" t="s">
        <v>23953</v>
      </c>
    </row>
    <row r="6533" spans="1:4" ht="13.5">
      <c r="A6533" s="511" t="s">
        <v>50192</v>
      </c>
      <c r="B6533" s="511" t="s">
        <v>50193</v>
      </c>
      <c r="C6533" s="511" t="s">
        <v>50185</v>
      </c>
      <c r="D6533" s="78" t="s">
        <v>63442</v>
      </c>
    </row>
    <row r="6534" spans="1:4" ht="13.5">
      <c r="A6534" s="511" t="s">
        <v>50194</v>
      </c>
      <c r="B6534" s="511" t="s">
        <v>50195</v>
      </c>
      <c r="C6534" s="511" t="s">
        <v>50185</v>
      </c>
      <c r="D6534" s="78" t="s">
        <v>23953</v>
      </c>
    </row>
    <row r="6535" spans="1:4" ht="13.5">
      <c r="A6535" s="511" t="s">
        <v>50196</v>
      </c>
      <c r="B6535" s="511" t="s">
        <v>50197</v>
      </c>
      <c r="C6535" s="511" t="s">
        <v>50185</v>
      </c>
      <c r="D6535" s="78" t="s">
        <v>64518</v>
      </c>
    </row>
    <row r="6536" spans="1:4" ht="13.5">
      <c r="A6536" s="511" t="s">
        <v>50198</v>
      </c>
      <c r="B6536" s="511" t="s">
        <v>50199</v>
      </c>
      <c r="C6536" s="511" t="s">
        <v>50185</v>
      </c>
      <c r="D6536" s="78" t="s">
        <v>50780</v>
      </c>
    </row>
    <row r="6537" spans="1:4" ht="13.5">
      <c r="A6537" s="511" t="s">
        <v>50200</v>
      </c>
      <c r="B6537" s="511" t="s">
        <v>50201</v>
      </c>
      <c r="C6537" s="511" t="s">
        <v>50185</v>
      </c>
      <c r="D6537" s="78" t="s">
        <v>63442</v>
      </c>
    </row>
    <row r="6538" spans="1:4" ht="13.5">
      <c r="A6538" s="511" t="s">
        <v>50202</v>
      </c>
      <c r="B6538" s="511" t="s">
        <v>50203</v>
      </c>
      <c r="C6538" s="511" t="s">
        <v>50185</v>
      </c>
      <c r="D6538" s="78" t="s">
        <v>27981</v>
      </c>
    </row>
    <row r="6539" spans="1:4" ht="13.5">
      <c r="A6539" s="511" t="s">
        <v>50204</v>
      </c>
      <c r="B6539" s="511" t="s">
        <v>50205</v>
      </c>
      <c r="C6539" s="511" t="s">
        <v>50185</v>
      </c>
      <c r="D6539" s="78" t="s">
        <v>57224</v>
      </c>
    </row>
    <row r="6540" spans="1:4" ht="13.5">
      <c r="A6540" s="511" t="s">
        <v>50206</v>
      </c>
      <c r="B6540" s="511" t="s">
        <v>50207</v>
      </c>
      <c r="C6540" s="511" t="s">
        <v>50185</v>
      </c>
      <c r="D6540" s="78" t="s">
        <v>51197</v>
      </c>
    </row>
    <row r="6541" spans="1:4" ht="13.5">
      <c r="A6541" s="511" t="s">
        <v>50208</v>
      </c>
      <c r="B6541" s="511" t="s">
        <v>50209</v>
      </c>
      <c r="C6541" s="511" t="s">
        <v>50185</v>
      </c>
      <c r="D6541" s="78" t="s">
        <v>26260</v>
      </c>
    </row>
    <row r="6542" spans="1:4" ht="13.5">
      <c r="A6542" s="511" t="s">
        <v>50210</v>
      </c>
      <c r="B6542" s="511" t="s">
        <v>50211</v>
      </c>
      <c r="C6542" s="511" t="s">
        <v>50185</v>
      </c>
      <c r="D6542" s="78" t="s">
        <v>57224</v>
      </c>
    </row>
    <row r="6543" spans="1:4" ht="13.5">
      <c r="A6543" s="511" t="s">
        <v>50212</v>
      </c>
      <c r="B6543" s="511" t="s">
        <v>50213</v>
      </c>
      <c r="C6543" s="511" t="s">
        <v>50185</v>
      </c>
      <c r="D6543" s="78" t="s">
        <v>52301</v>
      </c>
    </row>
    <row r="6544" spans="1:4" ht="13.5">
      <c r="A6544" s="511" t="s">
        <v>50214</v>
      </c>
      <c r="B6544" s="511" t="s">
        <v>50215</v>
      </c>
      <c r="C6544" s="511" t="s">
        <v>50185</v>
      </c>
      <c r="D6544" s="78" t="s">
        <v>26260</v>
      </c>
    </row>
    <row r="6545" spans="1:4" ht="13.5">
      <c r="A6545" s="511" t="s">
        <v>50216</v>
      </c>
      <c r="B6545" s="511" t="s">
        <v>50217</v>
      </c>
      <c r="C6545" s="511" t="s">
        <v>50185</v>
      </c>
      <c r="D6545" s="78" t="s">
        <v>64518</v>
      </c>
    </row>
    <row r="6546" spans="1:4" ht="13.5">
      <c r="A6546" s="511" t="s">
        <v>50218</v>
      </c>
      <c r="B6546" s="511" t="s">
        <v>50219</v>
      </c>
      <c r="C6546" s="511" t="s">
        <v>50185</v>
      </c>
      <c r="D6546" s="78" t="s">
        <v>71321</v>
      </c>
    </row>
    <row r="6547" spans="1:4" ht="13.5">
      <c r="A6547" s="511" t="s">
        <v>50220</v>
      </c>
      <c r="B6547" s="511" t="s">
        <v>50221</v>
      </c>
      <c r="C6547" s="511" t="s">
        <v>50185</v>
      </c>
      <c r="D6547" s="78" t="s">
        <v>62160</v>
      </c>
    </row>
    <row r="6548" spans="1:4" ht="13.5">
      <c r="A6548" s="511" t="s">
        <v>50222</v>
      </c>
      <c r="B6548" s="511" t="s">
        <v>50223</v>
      </c>
      <c r="C6548" s="511" t="s">
        <v>50185</v>
      </c>
      <c r="D6548" s="78" t="s">
        <v>55796</v>
      </c>
    </row>
    <row r="6549" spans="1:4" ht="13.5">
      <c r="A6549" s="511" t="s">
        <v>50224</v>
      </c>
      <c r="B6549" s="511" t="s">
        <v>50225</v>
      </c>
      <c r="C6549" s="511" t="s">
        <v>50185</v>
      </c>
      <c r="D6549" s="78" t="s">
        <v>56458</v>
      </c>
    </row>
    <row r="6550" spans="1:4" ht="13.5">
      <c r="A6550" s="511" t="s">
        <v>50226</v>
      </c>
      <c r="B6550" s="511" t="s">
        <v>50227</v>
      </c>
      <c r="C6550" s="511" t="s">
        <v>50185</v>
      </c>
      <c r="D6550" s="78" t="s">
        <v>61197</v>
      </c>
    </row>
    <row r="6551" spans="1:4" ht="13.5">
      <c r="A6551" s="511" t="s">
        <v>50228</v>
      </c>
      <c r="B6551" s="511" t="s">
        <v>50229</v>
      </c>
      <c r="C6551" s="511" t="s">
        <v>50185</v>
      </c>
      <c r="D6551" s="78" t="s">
        <v>55796</v>
      </c>
    </row>
    <row r="6552" spans="1:4" ht="13.5">
      <c r="A6552" s="511" t="s">
        <v>50230</v>
      </c>
      <c r="B6552" s="511" t="s">
        <v>50231</v>
      </c>
      <c r="C6552" s="511" t="s">
        <v>50185</v>
      </c>
      <c r="D6552" s="78" t="s">
        <v>71321</v>
      </c>
    </row>
    <row r="6553" spans="1:4" ht="13.5">
      <c r="A6553" s="511" t="s">
        <v>50232</v>
      </c>
      <c r="B6553" s="511" t="s">
        <v>50233</v>
      </c>
      <c r="C6553" s="511" t="s">
        <v>50101</v>
      </c>
      <c r="D6553" s="78" t="s">
        <v>55640</v>
      </c>
    </row>
    <row r="6554" spans="1:4" ht="13.5">
      <c r="A6554" s="511" t="s">
        <v>50234</v>
      </c>
      <c r="B6554" s="511" t="s">
        <v>50235</v>
      </c>
      <c r="C6554" s="511" t="s">
        <v>50101</v>
      </c>
      <c r="D6554" s="78" t="s">
        <v>56631</v>
      </c>
    </row>
    <row r="6555" spans="1:4" ht="13.5">
      <c r="A6555" s="511" t="s">
        <v>50236</v>
      </c>
      <c r="B6555" s="511" t="s">
        <v>50237</v>
      </c>
      <c r="C6555" s="511" t="s">
        <v>50101</v>
      </c>
      <c r="D6555" s="78" t="s">
        <v>49459</v>
      </c>
    </row>
    <row r="6556" spans="1:4" ht="13.5">
      <c r="A6556" s="511" t="s">
        <v>50238</v>
      </c>
      <c r="B6556" s="511" t="s">
        <v>50239</v>
      </c>
      <c r="C6556" s="511" t="s">
        <v>50101</v>
      </c>
      <c r="D6556" s="78" t="s">
        <v>49863</v>
      </c>
    </row>
    <row r="6557" spans="1:4" ht="13.5">
      <c r="A6557" s="511" t="s">
        <v>50240</v>
      </c>
      <c r="B6557" s="511" t="s">
        <v>50241</v>
      </c>
      <c r="C6557" s="511" t="s">
        <v>26</v>
      </c>
      <c r="D6557" s="78" t="s">
        <v>71322</v>
      </c>
    </row>
    <row r="6558" spans="1:4" ht="13.5">
      <c r="A6558" s="511" t="s">
        <v>50242</v>
      </c>
      <c r="B6558" s="511" t="s">
        <v>50243</v>
      </c>
      <c r="C6558" s="511" t="s">
        <v>13</v>
      </c>
      <c r="D6558" s="78" t="s">
        <v>23344</v>
      </c>
    </row>
    <row r="6559" spans="1:4" ht="13.5">
      <c r="A6559" s="511" t="s">
        <v>50244</v>
      </c>
      <c r="B6559" s="511" t="s">
        <v>50245</v>
      </c>
      <c r="C6559" s="511" t="s">
        <v>2652</v>
      </c>
      <c r="D6559" s="78" t="s">
        <v>71323</v>
      </c>
    </row>
    <row r="6560" spans="1:4" ht="13.5">
      <c r="A6560" s="511" t="s">
        <v>50246</v>
      </c>
      <c r="B6560" s="511" t="s">
        <v>50247</v>
      </c>
      <c r="C6560" s="511" t="s">
        <v>5</v>
      </c>
      <c r="D6560" s="78" t="s">
        <v>52295</v>
      </c>
    </row>
    <row r="6561" spans="1:4" ht="13.5">
      <c r="A6561" s="511" t="s">
        <v>50248</v>
      </c>
      <c r="B6561" s="511" t="s">
        <v>50249</v>
      </c>
      <c r="C6561" s="511" t="s">
        <v>2652</v>
      </c>
      <c r="D6561" s="78" t="s">
        <v>71323</v>
      </c>
    </row>
    <row r="6562" spans="1:4" ht="13.5">
      <c r="A6562" s="511" t="s">
        <v>50250</v>
      </c>
      <c r="B6562" s="511" t="s">
        <v>50251</v>
      </c>
      <c r="C6562" s="511" t="s">
        <v>5</v>
      </c>
      <c r="D6562" s="78" t="s">
        <v>52295</v>
      </c>
    </row>
    <row r="6563" spans="1:4" ht="13.5">
      <c r="A6563" s="511" t="s">
        <v>50252</v>
      </c>
      <c r="B6563" s="511" t="s">
        <v>50253</v>
      </c>
      <c r="C6563" s="511" t="s">
        <v>2652</v>
      </c>
      <c r="D6563" s="78" t="s">
        <v>56438</v>
      </c>
    </row>
    <row r="6564" spans="1:4" ht="13.5">
      <c r="A6564" s="511" t="s">
        <v>50254</v>
      </c>
      <c r="B6564" s="511" t="s">
        <v>50255</v>
      </c>
      <c r="C6564" s="511" t="s">
        <v>26</v>
      </c>
      <c r="D6564" s="78" t="s">
        <v>60490</v>
      </c>
    </row>
    <row r="6565" spans="1:4" ht="13.5">
      <c r="A6565" s="511" t="s">
        <v>50256</v>
      </c>
      <c r="B6565" s="511" t="s">
        <v>50257</v>
      </c>
      <c r="C6565" s="511" t="s">
        <v>13</v>
      </c>
      <c r="D6565" s="78" t="s">
        <v>63276</v>
      </c>
    </row>
    <row r="6566" spans="1:4" ht="13.5">
      <c r="A6566" s="511" t="s">
        <v>50258</v>
      </c>
      <c r="B6566" s="511" t="s">
        <v>50259</v>
      </c>
      <c r="C6566" s="511" t="s">
        <v>50101</v>
      </c>
      <c r="D6566" s="78" t="s">
        <v>55352</v>
      </c>
    </row>
    <row r="6567" spans="1:4" ht="13.5">
      <c r="A6567" s="511" t="s">
        <v>50260</v>
      </c>
      <c r="B6567" s="511" t="s">
        <v>50261</v>
      </c>
      <c r="C6567" s="511" t="s">
        <v>26</v>
      </c>
      <c r="D6567" s="78" t="s">
        <v>55363</v>
      </c>
    </row>
    <row r="6568" spans="1:4" ht="13.5">
      <c r="A6568" s="511" t="s">
        <v>50262</v>
      </c>
      <c r="B6568" s="511" t="s">
        <v>50263</v>
      </c>
      <c r="C6568" s="511" t="s">
        <v>26</v>
      </c>
      <c r="D6568" s="78" t="s">
        <v>56629</v>
      </c>
    </row>
    <row r="6569" spans="1:4" ht="13.5">
      <c r="A6569" s="511" t="s">
        <v>50264</v>
      </c>
      <c r="B6569" s="511" t="s">
        <v>50265</v>
      </c>
      <c r="C6569" s="511" t="s">
        <v>26</v>
      </c>
      <c r="D6569" s="78" t="s">
        <v>63810</v>
      </c>
    </row>
    <row r="6570" spans="1:4" ht="13.5">
      <c r="A6570" s="511" t="s">
        <v>50266</v>
      </c>
      <c r="B6570" s="511" t="s">
        <v>50267</v>
      </c>
      <c r="C6570" s="511" t="s">
        <v>26</v>
      </c>
      <c r="D6570" s="78" t="s">
        <v>60938</v>
      </c>
    </row>
    <row r="6571" spans="1:4" ht="13.5">
      <c r="A6571" s="511" t="s">
        <v>50268</v>
      </c>
      <c r="B6571" s="511" t="s">
        <v>50269</v>
      </c>
      <c r="C6571" s="511" t="s">
        <v>2652</v>
      </c>
      <c r="D6571" s="78" t="s">
        <v>57631</v>
      </c>
    </row>
    <row r="6572" spans="1:4" ht="13.5">
      <c r="A6572" s="511" t="s">
        <v>50270</v>
      </c>
      <c r="B6572" s="511" t="s">
        <v>50271</v>
      </c>
      <c r="C6572" s="511" t="s">
        <v>5</v>
      </c>
      <c r="D6572" s="78" t="s">
        <v>55897</v>
      </c>
    </row>
    <row r="6573" spans="1:4" ht="13.5">
      <c r="A6573" s="511" t="s">
        <v>50272</v>
      </c>
      <c r="B6573" s="511" t="s">
        <v>50273</v>
      </c>
      <c r="C6573" s="511" t="s">
        <v>2652</v>
      </c>
      <c r="D6573" s="78" t="s">
        <v>61365</v>
      </c>
    </row>
    <row r="6574" spans="1:4" ht="13.5">
      <c r="A6574" s="511" t="s">
        <v>50274</v>
      </c>
      <c r="B6574" s="511" t="s">
        <v>50275</v>
      </c>
      <c r="C6574" s="511" t="s">
        <v>2652</v>
      </c>
      <c r="D6574" s="78" t="s">
        <v>56952</v>
      </c>
    </row>
    <row r="6575" spans="1:4" ht="13.5">
      <c r="A6575" s="511" t="s">
        <v>50276</v>
      </c>
      <c r="B6575" s="511" t="s">
        <v>50277</v>
      </c>
      <c r="C6575" s="511" t="s">
        <v>26</v>
      </c>
      <c r="D6575" s="78" t="s">
        <v>71324</v>
      </c>
    </row>
    <row r="6576" spans="1:4" ht="13.5">
      <c r="A6576" s="511" t="s">
        <v>50278</v>
      </c>
      <c r="B6576" s="511" t="s">
        <v>50279</v>
      </c>
      <c r="C6576" s="511" t="s">
        <v>26</v>
      </c>
      <c r="D6576" s="78" t="s">
        <v>55380</v>
      </c>
    </row>
    <row r="6577" spans="1:4" ht="13.5">
      <c r="A6577" s="511" t="s">
        <v>50280</v>
      </c>
      <c r="B6577" s="511" t="s">
        <v>50281</v>
      </c>
      <c r="C6577" s="511" t="s">
        <v>26</v>
      </c>
      <c r="D6577" s="78" t="s">
        <v>56602</v>
      </c>
    </row>
    <row r="6578" spans="1:4" ht="13.5">
      <c r="A6578" s="511" t="s">
        <v>50282</v>
      </c>
      <c r="B6578" s="511" t="s">
        <v>50283</v>
      </c>
      <c r="C6578" s="511" t="s">
        <v>50185</v>
      </c>
      <c r="D6578" s="78" t="s">
        <v>71325</v>
      </c>
    </row>
    <row r="6579" spans="1:4" ht="13.5">
      <c r="A6579" s="511" t="s">
        <v>50284</v>
      </c>
      <c r="B6579" s="511" t="s">
        <v>50285</v>
      </c>
      <c r="C6579" s="511" t="s">
        <v>50185</v>
      </c>
      <c r="D6579" s="78" t="s">
        <v>55813</v>
      </c>
    </row>
    <row r="6580" spans="1:4" ht="13.5">
      <c r="A6580" s="511" t="s">
        <v>50286</v>
      </c>
      <c r="B6580" s="511" t="s">
        <v>50287</v>
      </c>
      <c r="C6580" s="511" t="s">
        <v>50185</v>
      </c>
      <c r="D6580" s="78" t="s">
        <v>26260</v>
      </c>
    </row>
    <row r="6581" spans="1:4" ht="13.5">
      <c r="A6581" s="511" t="s">
        <v>30974</v>
      </c>
      <c r="B6581" s="511" t="s">
        <v>30975</v>
      </c>
      <c r="C6581" s="511" t="s">
        <v>13</v>
      </c>
      <c r="D6581" s="78" t="s">
        <v>25382</v>
      </c>
    </row>
    <row r="6582" spans="1:4" ht="13.5">
      <c r="A6582" s="511" t="s">
        <v>30976</v>
      </c>
      <c r="B6582" s="511" t="s">
        <v>30977</v>
      </c>
      <c r="C6582" s="511" t="s">
        <v>13</v>
      </c>
      <c r="D6582" s="78" t="s">
        <v>50782</v>
      </c>
    </row>
    <row r="6583" spans="1:4" ht="13.5">
      <c r="A6583" s="511" t="s">
        <v>71326</v>
      </c>
      <c r="B6583" s="511" t="s">
        <v>71327</v>
      </c>
      <c r="C6583" s="511" t="s">
        <v>13</v>
      </c>
      <c r="D6583" s="78" t="s">
        <v>59371</v>
      </c>
    </row>
    <row r="6584" spans="1:4" ht="13.5">
      <c r="A6584" s="511" t="s">
        <v>30978</v>
      </c>
      <c r="B6584" s="511" t="s">
        <v>30979</v>
      </c>
      <c r="C6584" s="511" t="s">
        <v>13</v>
      </c>
      <c r="D6584" s="78" t="s">
        <v>56296</v>
      </c>
    </row>
    <row r="6585" spans="1:4" ht="13.5">
      <c r="A6585" s="511" t="s">
        <v>30980</v>
      </c>
      <c r="B6585" s="511" t="s">
        <v>30981</v>
      </c>
      <c r="C6585" s="511" t="s">
        <v>13</v>
      </c>
      <c r="D6585" s="78" t="s">
        <v>59429</v>
      </c>
    </row>
    <row r="6586" spans="1:4" ht="13.5">
      <c r="A6586" s="511" t="s">
        <v>71328</v>
      </c>
      <c r="B6586" s="511" t="s">
        <v>71329</v>
      </c>
      <c r="C6586" s="511" t="s">
        <v>13</v>
      </c>
      <c r="D6586" s="78" t="s">
        <v>50818</v>
      </c>
    </row>
    <row r="6587" spans="1:4" ht="13.5">
      <c r="A6587" s="511" t="s">
        <v>30982</v>
      </c>
      <c r="B6587" s="511" t="s">
        <v>30983</v>
      </c>
      <c r="C6587" s="511" t="s">
        <v>13</v>
      </c>
      <c r="D6587" s="78" t="s">
        <v>63966</v>
      </c>
    </row>
    <row r="6588" spans="1:4" ht="13.5">
      <c r="A6588" s="511" t="s">
        <v>30984</v>
      </c>
      <c r="B6588" s="511" t="s">
        <v>30985</v>
      </c>
      <c r="C6588" s="511" t="s">
        <v>13</v>
      </c>
      <c r="D6588" s="78" t="s">
        <v>58439</v>
      </c>
    </row>
    <row r="6589" spans="1:4" ht="13.5">
      <c r="A6589" s="511" t="s">
        <v>71330</v>
      </c>
      <c r="B6589" s="511" t="s">
        <v>71331</v>
      </c>
      <c r="C6589" s="511" t="s">
        <v>13</v>
      </c>
      <c r="D6589" s="78" t="s">
        <v>61964</v>
      </c>
    </row>
    <row r="6590" spans="1:4" ht="13.5">
      <c r="A6590" s="511" t="s">
        <v>30986</v>
      </c>
      <c r="B6590" s="511" t="s">
        <v>30987</v>
      </c>
      <c r="C6590" s="511" t="s">
        <v>13</v>
      </c>
      <c r="D6590" s="78" t="s">
        <v>57414</v>
      </c>
    </row>
    <row r="6591" spans="1:4" ht="13.5">
      <c r="A6591" s="511" t="s">
        <v>30988</v>
      </c>
      <c r="B6591" s="511" t="s">
        <v>30989</v>
      </c>
      <c r="C6591" s="511" t="s">
        <v>13</v>
      </c>
      <c r="D6591" s="78" t="s">
        <v>50820</v>
      </c>
    </row>
    <row r="6592" spans="1:4" ht="13.5">
      <c r="A6592" s="511" t="s">
        <v>71332</v>
      </c>
      <c r="B6592" s="511" t="s">
        <v>71333</v>
      </c>
      <c r="C6592" s="511" t="s">
        <v>13</v>
      </c>
      <c r="D6592" s="78" t="s">
        <v>59414</v>
      </c>
    </row>
    <row r="6593" spans="1:4" ht="13.5">
      <c r="A6593" s="511" t="s">
        <v>30990</v>
      </c>
      <c r="B6593" s="511" t="s">
        <v>30991</v>
      </c>
      <c r="C6593" s="511" t="s">
        <v>13</v>
      </c>
      <c r="D6593" s="78" t="s">
        <v>52267</v>
      </c>
    </row>
    <row r="6594" spans="1:4" ht="13.5">
      <c r="A6594" s="511" t="s">
        <v>71334</v>
      </c>
      <c r="B6594" s="511" t="s">
        <v>71335</v>
      </c>
      <c r="C6594" s="511" t="s">
        <v>5</v>
      </c>
      <c r="D6594" s="78" t="s">
        <v>52967</v>
      </c>
    </row>
    <row r="6595" spans="1:4" ht="13.5">
      <c r="A6595" s="511" t="s">
        <v>71336</v>
      </c>
      <c r="B6595" s="511" t="s">
        <v>71337</v>
      </c>
      <c r="C6595" s="511" t="s">
        <v>5</v>
      </c>
      <c r="D6595" s="78" t="s">
        <v>55637</v>
      </c>
    </row>
    <row r="6596" spans="1:4" ht="13.5">
      <c r="A6596" s="511" t="s">
        <v>71338</v>
      </c>
      <c r="B6596" s="511" t="s">
        <v>71339</v>
      </c>
      <c r="C6596" s="511" t="s">
        <v>5</v>
      </c>
      <c r="D6596" s="78" t="s">
        <v>57974</v>
      </c>
    </row>
    <row r="6597" spans="1:4" ht="13.5">
      <c r="A6597" s="511" t="s">
        <v>71340</v>
      </c>
      <c r="B6597" s="511" t="s">
        <v>71341</v>
      </c>
      <c r="C6597" s="511" t="s">
        <v>5</v>
      </c>
      <c r="D6597" s="78" t="s">
        <v>57974</v>
      </c>
    </row>
    <row r="6598" spans="1:4" ht="13.5">
      <c r="A6598" s="511" t="s">
        <v>71342</v>
      </c>
      <c r="B6598" s="511" t="s">
        <v>71343</v>
      </c>
      <c r="C6598" s="511" t="s">
        <v>13</v>
      </c>
      <c r="D6598" s="78" t="s">
        <v>62826</v>
      </c>
    </row>
    <row r="6599" spans="1:4" ht="13.5">
      <c r="A6599" s="511" t="s">
        <v>71344</v>
      </c>
      <c r="B6599" s="511" t="s">
        <v>71345</v>
      </c>
      <c r="C6599" s="511" t="s">
        <v>13</v>
      </c>
      <c r="D6599" s="78" t="s">
        <v>52316</v>
      </c>
    </row>
    <row r="6600" spans="1:4" ht="13.5">
      <c r="A6600" s="511" t="s">
        <v>71346</v>
      </c>
      <c r="B6600" s="511" t="s">
        <v>71347</v>
      </c>
      <c r="C6600" s="511" t="s">
        <v>13</v>
      </c>
      <c r="D6600" s="78" t="s">
        <v>56353</v>
      </c>
    </row>
    <row r="6601" spans="1:4" ht="13.5">
      <c r="A6601" s="511" t="s">
        <v>30992</v>
      </c>
      <c r="B6601" s="511" t="s">
        <v>30993</v>
      </c>
      <c r="C6601" s="511" t="s">
        <v>13</v>
      </c>
      <c r="D6601" s="78" t="s">
        <v>23378</v>
      </c>
    </row>
    <row r="6602" spans="1:4" ht="13.5">
      <c r="A6602" s="511" t="s">
        <v>71348</v>
      </c>
      <c r="B6602" s="511" t="s">
        <v>71349</v>
      </c>
      <c r="C6602" s="511" t="s">
        <v>13</v>
      </c>
      <c r="D6602" s="78" t="s">
        <v>55853</v>
      </c>
    </row>
    <row r="6603" spans="1:4" ht="13.5">
      <c r="A6603" s="511" t="s">
        <v>71350</v>
      </c>
      <c r="B6603" s="511" t="s">
        <v>71351</v>
      </c>
      <c r="C6603" s="511" t="s">
        <v>13</v>
      </c>
      <c r="D6603" s="78" t="s">
        <v>55634</v>
      </c>
    </row>
    <row r="6604" spans="1:4" ht="13.5">
      <c r="A6604" s="511" t="s">
        <v>71352</v>
      </c>
      <c r="B6604" s="511" t="s">
        <v>71353</v>
      </c>
      <c r="C6604" s="511" t="s">
        <v>13</v>
      </c>
      <c r="D6604" s="78" t="s">
        <v>53404</v>
      </c>
    </row>
    <row r="6605" spans="1:4" ht="13.5">
      <c r="A6605" s="511" t="s">
        <v>30994</v>
      </c>
      <c r="B6605" s="511" t="s">
        <v>30995</v>
      </c>
      <c r="C6605" s="511" t="s">
        <v>13</v>
      </c>
      <c r="D6605" s="78" t="s">
        <v>58357</v>
      </c>
    </row>
    <row r="6606" spans="1:4" ht="13.5">
      <c r="A6606" s="511" t="s">
        <v>30996</v>
      </c>
      <c r="B6606" s="511" t="s">
        <v>25791</v>
      </c>
      <c r="C6606" s="511" t="s">
        <v>36</v>
      </c>
      <c r="D6606" s="78" t="s">
        <v>71354</v>
      </c>
    </row>
    <row r="6607" spans="1:4" ht="13.5">
      <c r="A6607" s="511" t="s">
        <v>30997</v>
      </c>
      <c r="B6607" s="511" t="s">
        <v>25792</v>
      </c>
      <c r="C6607" s="511" t="s">
        <v>36</v>
      </c>
      <c r="D6607" s="78" t="s">
        <v>60477</v>
      </c>
    </row>
    <row r="6608" spans="1:4" ht="13.5">
      <c r="A6608" s="511" t="s">
        <v>30998</v>
      </c>
      <c r="B6608" s="511" t="s">
        <v>25793</v>
      </c>
      <c r="C6608" s="511" t="s">
        <v>36</v>
      </c>
      <c r="D6608" s="78" t="s">
        <v>71355</v>
      </c>
    </row>
    <row r="6609" spans="1:4" ht="13.5">
      <c r="A6609" s="511" t="s">
        <v>30999</v>
      </c>
      <c r="B6609" s="511" t="s">
        <v>25794</v>
      </c>
      <c r="C6609" s="511" t="s">
        <v>36</v>
      </c>
      <c r="D6609" s="78" t="s">
        <v>71356</v>
      </c>
    </row>
    <row r="6610" spans="1:4" ht="13.5">
      <c r="A6610" s="511" t="s">
        <v>31000</v>
      </c>
      <c r="B6610" s="511" t="s">
        <v>25795</v>
      </c>
      <c r="C6610" s="511" t="s">
        <v>36</v>
      </c>
      <c r="D6610" s="78" t="s">
        <v>64393</v>
      </c>
    </row>
    <row r="6611" spans="1:4" ht="13.5">
      <c r="A6611" s="511" t="s">
        <v>31001</v>
      </c>
      <c r="B6611" s="511" t="s">
        <v>25796</v>
      </c>
      <c r="C6611" s="511" t="s">
        <v>36</v>
      </c>
      <c r="D6611" s="78" t="s">
        <v>61377</v>
      </c>
    </row>
    <row r="6612" spans="1:4" ht="13.5">
      <c r="A6612" s="511" t="s">
        <v>31002</v>
      </c>
      <c r="B6612" s="511" t="s">
        <v>25797</v>
      </c>
      <c r="C6612" s="511" t="s">
        <v>36</v>
      </c>
      <c r="D6612" s="78" t="s">
        <v>71357</v>
      </c>
    </row>
    <row r="6613" spans="1:4" ht="13.5">
      <c r="A6613" s="511" t="s">
        <v>31003</v>
      </c>
      <c r="B6613" s="511" t="s">
        <v>25798</v>
      </c>
      <c r="C6613" s="511" t="s">
        <v>36</v>
      </c>
      <c r="D6613" s="78" t="s">
        <v>71358</v>
      </c>
    </row>
    <row r="6614" spans="1:4" ht="13.5">
      <c r="A6614" s="511" t="s">
        <v>31004</v>
      </c>
      <c r="B6614" s="511" t="s">
        <v>25799</v>
      </c>
      <c r="C6614" s="511" t="s">
        <v>36</v>
      </c>
      <c r="D6614" s="78" t="s">
        <v>71359</v>
      </c>
    </row>
    <row r="6615" spans="1:4" ht="13.5">
      <c r="A6615" s="511" t="s">
        <v>31005</v>
      </c>
      <c r="B6615" s="511" t="s">
        <v>25800</v>
      </c>
      <c r="C6615" s="511" t="s">
        <v>36</v>
      </c>
      <c r="D6615" s="78" t="s">
        <v>71360</v>
      </c>
    </row>
    <row r="6616" spans="1:4" ht="13.5">
      <c r="A6616" s="511" t="s">
        <v>31006</v>
      </c>
      <c r="B6616" s="511" t="s">
        <v>25801</v>
      </c>
      <c r="C6616" s="511" t="s">
        <v>36</v>
      </c>
      <c r="D6616" s="78" t="s">
        <v>71361</v>
      </c>
    </row>
    <row r="6617" spans="1:4" ht="13.5">
      <c r="A6617" s="511" t="s">
        <v>31007</v>
      </c>
      <c r="B6617" s="511" t="s">
        <v>25802</v>
      </c>
      <c r="C6617" s="511" t="s">
        <v>36</v>
      </c>
      <c r="D6617" s="78" t="s">
        <v>69302</v>
      </c>
    </row>
    <row r="6618" spans="1:4" ht="13.5">
      <c r="A6618" s="511" t="s">
        <v>31008</v>
      </c>
      <c r="B6618" s="511" t="s">
        <v>25803</v>
      </c>
      <c r="C6618" s="511" t="s">
        <v>36</v>
      </c>
      <c r="D6618" s="78" t="s">
        <v>71362</v>
      </c>
    </row>
    <row r="6619" spans="1:4" ht="13.5">
      <c r="A6619" s="511" t="s">
        <v>31009</v>
      </c>
      <c r="B6619" s="511" t="s">
        <v>25804</v>
      </c>
      <c r="C6619" s="511" t="s">
        <v>13</v>
      </c>
      <c r="D6619" s="78" t="s">
        <v>71363</v>
      </c>
    </row>
    <row r="6620" spans="1:4" ht="13.5">
      <c r="A6620" s="511" t="s">
        <v>31010</v>
      </c>
      <c r="B6620" s="511" t="s">
        <v>25805</v>
      </c>
      <c r="C6620" s="511" t="s">
        <v>13</v>
      </c>
      <c r="D6620" s="78" t="s">
        <v>52296</v>
      </c>
    </row>
    <row r="6621" spans="1:4" ht="13.5">
      <c r="A6621" s="511" t="s">
        <v>31011</v>
      </c>
      <c r="B6621" s="511" t="s">
        <v>25806</v>
      </c>
      <c r="C6621" s="511" t="s">
        <v>13</v>
      </c>
      <c r="D6621" s="78" t="s">
        <v>71364</v>
      </c>
    </row>
    <row r="6622" spans="1:4" ht="13.5">
      <c r="A6622" s="511" t="s">
        <v>31012</v>
      </c>
      <c r="B6622" s="511" t="s">
        <v>25807</v>
      </c>
      <c r="C6622" s="511" t="s">
        <v>13</v>
      </c>
      <c r="D6622" s="78" t="s">
        <v>49471</v>
      </c>
    </row>
    <row r="6623" spans="1:4" ht="13.5">
      <c r="A6623" s="511" t="s">
        <v>31013</v>
      </c>
      <c r="B6623" s="511" t="s">
        <v>25808</v>
      </c>
      <c r="C6623" s="511" t="s">
        <v>13</v>
      </c>
      <c r="D6623" s="78" t="s">
        <v>23145</v>
      </c>
    </row>
    <row r="6624" spans="1:4" ht="13.5">
      <c r="A6624" s="511" t="s">
        <v>31014</v>
      </c>
      <c r="B6624" s="511" t="s">
        <v>25809</v>
      </c>
      <c r="C6624" s="511" t="s">
        <v>13</v>
      </c>
      <c r="D6624" s="78" t="s">
        <v>23130</v>
      </c>
    </row>
    <row r="6625" spans="1:4" ht="13.5">
      <c r="A6625" s="511" t="s">
        <v>54438</v>
      </c>
      <c r="B6625" s="511" t="s">
        <v>54439</v>
      </c>
      <c r="C6625" s="511" t="s">
        <v>5</v>
      </c>
      <c r="D6625" s="78" t="s">
        <v>56326</v>
      </c>
    </row>
    <row r="6626" spans="1:4" ht="13.5">
      <c r="A6626" s="511" t="s">
        <v>31015</v>
      </c>
      <c r="B6626" s="511" t="s">
        <v>25810</v>
      </c>
      <c r="C6626" s="511" t="s">
        <v>13</v>
      </c>
      <c r="D6626" s="78" t="s">
        <v>56968</v>
      </c>
    </row>
    <row r="6627" spans="1:4" ht="13.5">
      <c r="A6627" s="511" t="s">
        <v>31016</v>
      </c>
      <c r="B6627" s="511" t="s">
        <v>25811</v>
      </c>
      <c r="C6627" s="511" t="s">
        <v>13</v>
      </c>
      <c r="D6627" s="78" t="s">
        <v>57189</v>
      </c>
    </row>
    <row r="6628" spans="1:4" ht="13.5">
      <c r="A6628" s="511" t="s">
        <v>31017</v>
      </c>
      <c r="B6628" s="511" t="s">
        <v>25812</v>
      </c>
      <c r="C6628" s="511" t="s">
        <v>36</v>
      </c>
      <c r="D6628" s="78" t="s">
        <v>58843</v>
      </c>
    </row>
    <row r="6629" spans="1:4" ht="13.5">
      <c r="A6629" s="511" t="s">
        <v>31018</v>
      </c>
      <c r="B6629" s="511" t="s">
        <v>25813</v>
      </c>
      <c r="C6629" s="511" t="s">
        <v>22</v>
      </c>
      <c r="D6629" s="78" t="s">
        <v>26209</v>
      </c>
    </row>
    <row r="6630" spans="1:4" ht="13.5">
      <c r="A6630" s="511" t="s">
        <v>31019</v>
      </c>
      <c r="B6630" s="511" t="s">
        <v>25814</v>
      </c>
      <c r="C6630" s="511" t="s">
        <v>13</v>
      </c>
      <c r="D6630" s="78" t="s">
        <v>71365</v>
      </c>
    </row>
    <row r="6631" spans="1:4" ht="13.5">
      <c r="A6631" s="511" t="s">
        <v>31020</v>
      </c>
      <c r="B6631" s="511" t="s">
        <v>25815</v>
      </c>
      <c r="C6631" s="511" t="s">
        <v>36</v>
      </c>
      <c r="D6631" s="78" t="s">
        <v>71366</v>
      </c>
    </row>
    <row r="6632" spans="1:4" ht="13.5">
      <c r="A6632" s="511" t="s">
        <v>31021</v>
      </c>
      <c r="B6632" s="511" t="s">
        <v>25816</v>
      </c>
      <c r="C6632" s="511" t="s">
        <v>22</v>
      </c>
      <c r="D6632" s="78" t="s">
        <v>71367</v>
      </c>
    </row>
    <row r="6633" spans="1:4" ht="13.5">
      <c r="A6633" s="511" t="s">
        <v>31022</v>
      </c>
      <c r="B6633" s="511" t="s">
        <v>25817</v>
      </c>
      <c r="C6633" s="511" t="s">
        <v>22</v>
      </c>
      <c r="D6633" s="78" t="s">
        <v>69160</v>
      </c>
    </row>
    <row r="6634" spans="1:4" ht="13.5">
      <c r="A6634" s="511" t="s">
        <v>31023</v>
      </c>
      <c r="B6634" s="511" t="s">
        <v>25818</v>
      </c>
      <c r="C6634" s="511" t="s">
        <v>22</v>
      </c>
      <c r="D6634" s="78" t="s">
        <v>71368</v>
      </c>
    </row>
    <row r="6635" spans="1:4" ht="13.5">
      <c r="A6635" s="511" t="s">
        <v>31024</v>
      </c>
      <c r="B6635" s="511" t="s">
        <v>25819</v>
      </c>
      <c r="C6635" s="511" t="s">
        <v>22</v>
      </c>
      <c r="D6635" s="78" t="s">
        <v>71369</v>
      </c>
    </row>
    <row r="6636" spans="1:4" ht="13.5">
      <c r="A6636" s="511" t="s">
        <v>31025</v>
      </c>
      <c r="B6636" s="511" t="s">
        <v>25820</v>
      </c>
      <c r="C6636" s="511" t="s">
        <v>22</v>
      </c>
      <c r="D6636" s="78" t="s">
        <v>70477</v>
      </c>
    </row>
    <row r="6637" spans="1:4" ht="13.5">
      <c r="A6637" s="511" t="s">
        <v>31026</v>
      </c>
      <c r="B6637" s="511" t="s">
        <v>25821</v>
      </c>
      <c r="C6637" s="511" t="s">
        <v>22</v>
      </c>
      <c r="D6637" s="78" t="s">
        <v>71370</v>
      </c>
    </row>
    <row r="6638" spans="1:4" ht="13.5">
      <c r="A6638" s="511" t="s">
        <v>31027</v>
      </c>
      <c r="B6638" s="511" t="s">
        <v>25822</v>
      </c>
      <c r="C6638" s="511" t="s">
        <v>22</v>
      </c>
      <c r="D6638" s="78" t="s">
        <v>71371</v>
      </c>
    </row>
    <row r="6639" spans="1:4" ht="13.5">
      <c r="A6639" s="511" t="s">
        <v>31028</v>
      </c>
      <c r="B6639" s="511" t="s">
        <v>25823</v>
      </c>
      <c r="C6639" s="511" t="s">
        <v>22</v>
      </c>
      <c r="D6639" s="78" t="s">
        <v>71372</v>
      </c>
    </row>
    <row r="6640" spans="1:4" ht="13.5">
      <c r="A6640" s="511" t="s">
        <v>31029</v>
      </c>
      <c r="B6640" s="511" t="s">
        <v>25824</v>
      </c>
      <c r="C6640" s="511" t="s">
        <v>22</v>
      </c>
      <c r="D6640" s="78" t="s">
        <v>60269</v>
      </c>
    </row>
    <row r="6641" spans="1:4" ht="13.5">
      <c r="A6641" s="511" t="s">
        <v>31030</v>
      </c>
      <c r="B6641" s="511" t="s">
        <v>25825</v>
      </c>
      <c r="C6641" s="511" t="s">
        <v>13</v>
      </c>
      <c r="D6641" s="78" t="s">
        <v>56967</v>
      </c>
    </row>
    <row r="6642" spans="1:4" ht="13.5">
      <c r="A6642" s="511" t="s">
        <v>31031</v>
      </c>
      <c r="B6642" s="511" t="s">
        <v>25826</v>
      </c>
      <c r="C6642" s="511" t="s">
        <v>36</v>
      </c>
      <c r="D6642" s="78" t="s">
        <v>52297</v>
      </c>
    </row>
    <row r="6643" spans="1:4" ht="13.5">
      <c r="A6643" s="511" t="s">
        <v>31032</v>
      </c>
      <c r="B6643" s="511" t="s">
        <v>25827</v>
      </c>
      <c r="C6643" s="511" t="s">
        <v>13</v>
      </c>
      <c r="D6643" s="78" t="s">
        <v>56398</v>
      </c>
    </row>
    <row r="6644" spans="1:4" ht="13.5">
      <c r="A6644" s="511" t="s">
        <v>31033</v>
      </c>
      <c r="B6644" s="511" t="s">
        <v>25828</v>
      </c>
      <c r="C6644" s="511" t="s">
        <v>13</v>
      </c>
      <c r="D6644" s="78" t="s">
        <v>61486</v>
      </c>
    </row>
    <row r="6645" spans="1:4" ht="13.5">
      <c r="A6645" s="511" t="s">
        <v>31034</v>
      </c>
      <c r="B6645" s="511" t="s">
        <v>25829</v>
      </c>
      <c r="C6645" s="511" t="s">
        <v>13</v>
      </c>
      <c r="D6645" s="78" t="s">
        <v>51417</v>
      </c>
    </row>
    <row r="6646" spans="1:4" ht="13.5">
      <c r="A6646" s="511" t="s">
        <v>31035</v>
      </c>
      <c r="B6646" s="511" t="s">
        <v>25830</v>
      </c>
      <c r="C6646" s="511" t="s">
        <v>13</v>
      </c>
      <c r="D6646" s="78" t="s">
        <v>62427</v>
      </c>
    </row>
    <row r="6647" spans="1:4" ht="13.5">
      <c r="A6647" s="511" t="s">
        <v>31036</v>
      </c>
      <c r="B6647" s="511" t="s">
        <v>25831</v>
      </c>
      <c r="C6647" s="511" t="s">
        <v>13</v>
      </c>
      <c r="D6647" s="78" t="s">
        <v>56353</v>
      </c>
    </row>
    <row r="6648" spans="1:4" ht="13.5">
      <c r="A6648" s="511" t="s">
        <v>31037</v>
      </c>
      <c r="B6648" s="511" t="s">
        <v>25832</v>
      </c>
      <c r="C6648" s="511" t="s">
        <v>13</v>
      </c>
      <c r="D6648" s="78" t="s">
        <v>60317</v>
      </c>
    </row>
    <row r="6649" spans="1:4" ht="13.5">
      <c r="A6649" s="511" t="s">
        <v>31038</v>
      </c>
      <c r="B6649" s="511" t="s">
        <v>25833</v>
      </c>
      <c r="C6649" s="511" t="s">
        <v>13</v>
      </c>
      <c r="D6649" s="78" t="s">
        <v>56993</v>
      </c>
    </row>
    <row r="6650" spans="1:4" ht="13.5">
      <c r="A6650" s="511" t="s">
        <v>31039</v>
      </c>
      <c r="B6650" s="511" t="s">
        <v>25834</v>
      </c>
      <c r="C6650" s="511" t="s">
        <v>13</v>
      </c>
      <c r="D6650" s="78" t="s">
        <v>57736</v>
      </c>
    </row>
    <row r="6651" spans="1:4" ht="13.5">
      <c r="A6651" s="511" t="s">
        <v>31040</v>
      </c>
      <c r="B6651" s="511" t="s">
        <v>25835</v>
      </c>
      <c r="C6651" s="511" t="s">
        <v>13</v>
      </c>
      <c r="D6651" s="78" t="s">
        <v>64024</v>
      </c>
    </row>
    <row r="6652" spans="1:4" ht="13.5">
      <c r="A6652" s="511" t="s">
        <v>31041</v>
      </c>
      <c r="B6652" s="511" t="s">
        <v>25836</v>
      </c>
      <c r="C6652" s="511" t="s">
        <v>13</v>
      </c>
      <c r="D6652" s="78" t="s">
        <v>55161</v>
      </c>
    </row>
    <row r="6653" spans="1:4" ht="13.5">
      <c r="A6653" s="511" t="s">
        <v>31042</v>
      </c>
      <c r="B6653" s="511" t="s">
        <v>25837</v>
      </c>
      <c r="C6653" s="511" t="s">
        <v>13</v>
      </c>
      <c r="D6653" s="78" t="s">
        <v>61986</v>
      </c>
    </row>
    <row r="6654" spans="1:4" ht="13.5">
      <c r="A6654" s="511" t="s">
        <v>31043</v>
      </c>
      <c r="B6654" s="511" t="s">
        <v>25838</v>
      </c>
      <c r="C6654" s="511" t="s">
        <v>13</v>
      </c>
      <c r="D6654" s="78" t="s">
        <v>56782</v>
      </c>
    </row>
    <row r="6655" spans="1:4" ht="13.5">
      <c r="A6655" s="511" t="s">
        <v>31044</v>
      </c>
      <c r="B6655" s="511" t="s">
        <v>25839</v>
      </c>
      <c r="C6655" s="511" t="s">
        <v>13</v>
      </c>
      <c r="D6655" s="78" t="s">
        <v>63711</v>
      </c>
    </row>
    <row r="6656" spans="1:4" ht="13.5">
      <c r="A6656" s="511" t="s">
        <v>31045</v>
      </c>
      <c r="B6656" s="511" t="s">
        <v>25840</v>
      </c>
      <c r="C6656" s="511" t="s">
        <v>13</v>
      </c>
      <c r="D6656" s="78" t="s">
        <v>57888</v>
      </c>
    </row>
    <row r="6657" spans="1:4" ht="13.5">
      <c r="A6657" s="511" t="s">
        <v>31046</v>
      </c>
      <c r="B6657" s="511" t="s">
        <v>25841</v>
      </c>
      <c r="C6657" s="511" t="s">
        <v>13</v>
      </c>
      <c r="D6657" s="78" t="s">
        <v>52267</v>
      </c>
    </row>
    <row r="6658" spans="1:4" ht="13.5">
      <c r="A6658" s="511" t="s">
        <v>31047</v>
      </c>
      <c r="B6658" s="511" t="s">
        <v>25842</v>
      </c>
      <c r="C6658" s="511" t="s">
        <v>13</v>
      </c>
      <c r="D6658" s="78" t="s">
        <v>23973</v>
      </c>
    </row>
    <row r="6659" spans="1:4" ht="13.5">
      <c r="A6659" s="511" t="s">
        <v>31048</v>
      </c>
      <c r="B6659" s="511" t="s">
        <v>25843</v>
      </c>
      <c r="C6659" s="511" t="s">
        <v>13</v>
      </c>
      <c r="D6659" s="78" t="s">
        <v>55385</v>
      </c>
    </row>
    <row r="6660" spans="1:4" ht="13.5">
      <c r="A6660" s="511" t="s">
        <v>31049</v>
      </c>
      <c r="B6660" s="511" t="s">
        <v>25844</v>
      </c>
      <c r="C6660" s="511" t="s">
        <v>5</v>
      </c>
      <c r="D6660" s="78" t="s">
        <v>56665</v>
      </c>
    </row>
    <row r="6661" spans="1:4" ht="13.5">
      <c r="A6661" s="511" t="s">
        <v>31050</v>
      </c>
      <c r="B6661" s="511" t="s">
        <v>25845</v>
      </c>
      <c r="C6661" s="511" t="s">
        <v>5</v>
      </c>
      <c r="D6661" s="78" t="s">
        <v>64365</v>
      </c>
    </row>
    <row r="6662" spans="1:4" ht="13.5">
      <c r="A6662" s="511" t="s">
        <v>31051</v>
      </c>
      <c r="B6662" s="511" t="s">
        <v>25846</v>
      </c>
      <c r="C6662" s="511" t="s">
        <v>5</v>
      </c>
      <c r="D6662" s="78" t="s">
        <v>71373</v>
      </c>
    </row>
    <row r="6663" spans="1:4" ht="13.5">
      <c r="A6663" s="511" t="s">
        <v>31052</v>
      </c>
      <c r="B6663" s="511" t="s">
        <v>25847</v>
      </c>
      <c r="C6663" s="511" t="s">
        <v>5</v>
      </c>
      <c r="D6663" s="78" t="s">
        <v>71374</v>
      </c>
    </row>
    <row r="6664" spans="1:4" ht="13.5">
      <c r="A6664" s="511" t="s">
        <v>31053</v>
      </c>
      <c r="B6664" s="511" t="s">
        <v>25848</v>
      </c>
      <c r="C6664" s="511" t="s">
        <v>13</v>
      </c>
      <c r="D6664" s="78" t="s">
        <v>55111</v>
      </c>
    </row>
    <row r="6665" spans="1:4" ht="13.5">
      <c r="A6665" s="511" t="s">
        <v>31054</v>
      </c>
      <c r="B6665" s="511" t="s">
        <v>25849</v>
      </c>
      <c r="C6665" s="511" t="s">
        <v>5</v>
      </c>
      <c r="D6665" s="78" t="s">
        <v>71375</v>
      </c>
    </row>
    <row r="6666" spans="1:4" ht="13.5">
      <c r="A6666" s="511" t="s">
        <v>31055</v>
      </c>
      <c r="B6666" s="511" t="s">
        <v>25850</v>
      </c>
      <c r="C6666" s="511" t="s">
        <v>5</v>
      </c>
      <c r="D6666" s="78" t="s">
        <v>71376</v>
      </c>
    </row>
    <row r="6667" spans="1:4" ht="13.5">
      <c r="A6667" s="511" t="s">
        <v>31056</v>
      </c>
      <c r="B6667" s="511" t="s">
        <v>25851</v>
      </c>
      <c r="C6667" s="511" t="s">
        <v>5</v>
      </c>
      <c r="D6667" s="78" t="s">
        <v>71377</v>
      </c>
    </row>
    <row r="6668" spans="1:4" ht="13.5">
      <c r="A6668" s="511" t="s">
        <v>31057</v>
      </c>
      <c r="B6668" s="511" t="s">
        <v>25852</v>
      </c>
      <c r="C6668" s="511" t="s">
        <v>5</v>
      </c>
      <c r="D6668" s="78" t="s">
        <v>71378</v>
      </c>
    </row>
    <row r="6669" spans="1:4" ht="13.5">
      <c r="A6669" s="511" t="s">
        <v>31058</v>
      </c>
      <c r="B6669" s="511" t="s">
        <v>25853</v>
      </c>
      <c r="C6669" s="511" t="s">
        <v>5</v>
      </c>
      <c r="D6669" s="78" t="s">
        <v>25790</v>
      </c>
    </row>
    <row r="6670" spans="1:4" ht="13.5">
      <c r="A6670" s="511" t="s">
        <v>31059</v>
      </c>
      <c r="B6670" s="511" t="s">
        <v>25854</v>
      </c>
      <c r="C6670" s="511" t="s">
        <v>36</v>
      </c>
      <c r="D6670" s="78" t="s">
        <v>60756</v>
      </c>
    </row>
    <row r="6671" spans="1:4" ht="13.5">
      <c r="A6671" s="511" t="s">
        <v>31060</v>
      </c>
      <c r="B6671" s="511" t="s">
        <v>25855</v>
      </c>
      <c r="C6671" s="511" t="s">
        <v>36</v>
      </c>
      <c r="D6671" s="78" t="s">
        <v>25784</v>
      </c>
    </row>
    <row r="6672" spans="1:4" ht="13.5">
      <c r="A6672" s="511" t="s">
        <v>31061</v>
      </c>
      <c r="B6672" s="511" t="s">
        <v>25856</v>
      </c>
      <c r="C6672" s="511" t="s">
        <v>5</v>
      </c>
      <c r="D6672" s="78" t="s">
        <v>49462</v>
      </c>
    </row>
    <row r="6673" spans="1:4" ht="13.5">
      <c r="A6673" s="511" t="s">
        <v>31062</v>
      </c>
      <c r="B6673" s="511" t="s">
        <v>25857</v>
      </c>
      <c r="C6673" s="511" t="s">
        <v>5</v>
      </c>
      <c r="D6673" s="78" t="s">
        <v>60211</v>
      </c>
    </row>
    <row r="6674" spans="1:4" ht="13.5">
      <c r="A6674" s="511" t="s">
        <v>31063</v>
      </c>
      <c r="B6674" s="511" t="s">
        <v>25858</v>
      </c>
      <c r="C6674" s="511" t="s">
        <v>5</v>
      </c>
      <c r="D6674" s="78" t="s">
        <v>60234</v>
      </c>
    </row>
    <row r="6675" spans="1:4" ht="13.5">
      <c r="A6675" s="511" t="s">
        <v>31064</v>
      </c>
      <c r="B6675" s="511" t="s">
        <v>25859</v>
      </c>
      <c r="C6675" s="511" t="s">
        <v>5</v>
      </c>
      <c r="D6675" s="78" t="s">
        <v>68099</v>
      </c>
    </row>
    <row r="6676" spans="1:4" ht="13.5">
      <c r="A6676" s="511" t="s">
        <v>31065</v>
      </c>
      <c r="B6676" s="511" t="s">
        <v>25860</v>
      </c>
      <c r="C6676" s="511" t="s">
        <v>1848</v>
      </c>
      <c r="D6676" s="78" t="s">
        <v>71379</v>
      </c>
    </row>
    <row r="6677" spans="1:4" ht="13.5">
      <c r="A6677" s="511" t="s">
        <v>31066</v>
      </c>
      <c r="B6677" s="511" t="s">
        <v>25861</v>
      </c>
      <c r="C6677" s="511" t="s">
        <v>5</v>
      </c>
      <c r="D6677" s="78" t="s">
        <v>56903</v>
      </c>
    </row>
    <row r="6678" spans="1:4" ht="13.5">
      <c r="A6678" s="511" t="s">
        <v>31067</v>
      </c>
      <c r="B6678" s="511" t="s">
        <v>25862</v>
      </c>
      <c r="C6678" s="511" t="s">
        <v>36</v>
      </c>
      <c r="D6678" s="78" t="s">
        <v>71380</v>
      </c>
    </row>
    <row r="6679" spans="1:4" ht="13.5">
      <c r="A6679" s="511" t="s">
        <v>31068</v>
      </c>
      <c r="B6679" s="511" t="s">
        <v>54441</v>
      </c>
      <c r="C6679" s="511" t="s">
        <v>5</v>
      </c>
      <c r="D6679" s="78" t="s">
        <v>71381</v>
      </c>
    </row>
    <row r="6680" spans="1:4" ht="13.5">
      <c r="A6680" s="511" t="s">
        <v>31069</v>
      </c>
      <c r="B6680" s="511" t="s">
        <v>54442</v>
      </c>
      <c r="C6680" s="511" t="s">
        <v>5</v>
      </c>
      <c r="D6680" s="78" t="s">
        <v>71382</v>
      </c>
    </row>
    <row r="6681" spans="1:4" ht="13.5">
      <c r="A6681" s="511" t="s">
        <v>31070</v>
      </c>
      <c r="B6681" s="511" t="s">
        <v>25863</v>
      </c>
      <c r="C6681" s="511" t="s">
        <v>5</v>
      </c>
      <c r="D6681" s="78" t="s">
        <v>57675</v>
      </c>
    </row>
    <row r="6682" spans="1:4" ht="13.5">
      <c r="A6682" s="511" t="s">
        <v>31071</v>
      </c>
      <c r="B6682" s="511" t="s">
        <v>25864</v>
      </c>
      <c r="C6682" s="511" t="s">
        <v>36</v>
      </c>
      <c r="D6682" s="78" t="s">
        <v>55461</v>
      </c>
    </row>
    <row r="6683" spans="1:4" ht="13.5">
      <c r="A6683" s="511" t="s">
        <v>31072</v>
      </c>
      <c r="B6683" s="511" t="s">
        <v>25865</v>
      </c>
      <c r="C6683" s="511" t="s">
        <v>36</v>
      </c>
      <c r="D6683" s="78" t="s">
        <v>23021</v>
      </c>
    </row>
    <row r="6684" spans="1:4" ht="13.5">
      <c r="A6684" s="511" t="s">
        <v>31073</v>
      </c>
      <c r="B6684" s="511" t="s">
        <v>54443</v>
      </c>
      <c r="C6684" s="511" t="s">
        <v>25383</v>
      </c>
      <c r="D6684" s="78" t="s">
        <v>58050</v>
      </c>
    </row>
    <row r="6685" spans="1:4" ht="13.5">
      <c r="A6685" s="511" t="s">
        <v>31074</v>
      </c>
      <c r="B6685" s="511" t="s">
        <v>54444</v>
      </c>
      <c r="C6685" s="511" t="s">
        <v>25383</v>
      </c>
      <c r="D6685" s="78" t="s">
        <v>57561</v>
      </c>
    </row>
    <row r="6686" spans="1:4" ht="13.5">
      <c r="A6686" s="511" t="s">
        <v>31075</v>
      </c>
      <c r="B6686" s="511" t="s">
        <v>54445</v>
      </c>
      <c r="C6686" s="511" t="s">
        <v>25383</v>
      </c>
      <c r="D6686" s="78" t="s">
        <v>55677</v>
      </c>
    </row>
    <row r="6687" spans="1:4" ht="13.5">
      <c r="A6687" s="511" t="s">
        <v>31076</v>
      </c>
      <c r="B6687" s="511" t="s">
        <v>54446</v>
      </c>
      <c r="C6687" s="511" t="s">
        <v>25383</v>
      </c>
      <c r="D6687" s="78" t="s">
        <v>60560</v>
      </c>
    </row>
    <row r="6688" spans="1:4" ht="13.5">
      <c r="A6688" s="511" t="s">
        <v>31077</v>
      </c>
      <c r="B6688" s="511" t="s">
        <v>54447</v>
      </c>
      <c r="C6688" s="511" t="s">
        <v>25383</v>
      </c>
      <c r="D6688" s="78" t="s">
        <v>58320</v>
      </c>
    </row>
    <row r="6689" spans="1:4" ht="13.5">
      <c r="A6689" s="511" t="s">
        <v>31078</v>
      </c>
      <c r="B6689" s="511" t="s">
        <v>54448</v>
      </c>
      <c r="C6689" s="511" t="s">
        <v>25383</v>
      </c>
      <c r="D6689" s="78" t="s">
        <v>49460</v>
      </c>
    </row>
    <row r="6690" spans="1:4" ht="13.5">
      <c r="A6690" s="511" t="s">
        <v>31079</v>
      </c>
      <c r="B6690" s="511" t="s">
        <v>54449</v>
      </c>
      <c r="C6690" s="511" t="s">
        <v>24</v>
      </c>
      <c r="D6690" s="78" t="s">
        <v>55905</v>
      </c>
    </row>
    <row r="6691" spans="1:4" ht="13.5">
      <c r="A6691" s="511" t="s">
        <v>31080</v>
      </c>
      <c r="B6691" s="511" t="s">
        <v>54450</v>
      </c>
      <c r="C6691" s="511" t="s">
        <v>24</v>
      </c>
      <c r="D6691" s="78" t="s">
        <v>26220</v>
      </c>
    </row>
    <row r="6692" spans="1:4" ht="13.5">
      <c r="A6692" s="511" t="s">
        <v>31081</v>
      </c>
      <c r="B6692" s="511" t="s">
        <v>54451</v>
      </c>
      <c r="C6692" s="511" t="s">
        <v>24</v>
      </c>
      <c r="D6692" s="78" t="s">
        <v>23687</v>
      </c>
    </row>
    <row r="6693" spans="1:4" ht="13.5">
      <c r="A6693" s="511" t="s">
        <v>31082</v>
      </c>
      <c r="B6693" s="511" t="s">
        <v>54452</v>
      </c>
      <c r="C6693" s="511" t="s">
        <v>24</v>
      </c>
      <c r="D6693" s="78" t="s">
        <v>52253</v>
      </c>
    </row>
    <row r="6694" spans="1:4" ht="13.5">
      <c r="A6694" s="511" t="s">
        <v>31083</v>
      </c>
      <c r="B6694" s="511" t="s">
        <v>54453</v>
      </c>
      <c r="C6694" s="511" t="s">
        <v>24</v>
      </c>
      <c r="D6694" s="78" t="s">
        <v>57422</v>
      </c>
    </row>
    <row r="6695" spans="1:4" ht="13.5">
      <c r="A6695" s="511" t="s">
        <v>31084</v>
      </c>
      <c r="B6695" s="511" t="s">
        <v>54454</v>
      </c>
      <c r="C6695" s="511" t="s">
        <v>24</v>
      </c>
      <c r="D6695" s="78" t="s">
        <v>23486</v>
      </c>
    </row>
    <row r="6696" spans="1:4" ht="13.5">
      <c r="A6696" s="511" t="s">
        <v>31085</v>
      </c>
      <c r="B6696" s="511" t="s">
        <v>54455</v>
      </c>
      <c r="C6696" s="511" t="s">
        <v>25383</v>
      </c>
      <c r="D6696" s="78" t="s">
        <v>23736</v>
      </c>
    </row>
    <row r="6697" spans="1:4" ht="13.5">
      <c r="A6697" s="511" t="s">
        <v>31086</v>
      </c>
      <c r="B6697" s="511" t="s">
        <v>54456</v>
      </c>
      <c r="C6697" s="511" t="s">
        <v>25383</v>
      </c>
      <c r="D6697" s="78" t="s">
        <v>25866</v>
      </c>
    </row>
    <row r="6698" spans="1:4" ht="13.5">
      <c r="A6698" s="511" t="s">
        <v>31087</v>
      </c>
      <c r="B6698" s="511" t="s">
        <v>54457</v>
      </c>
      <c r="C6698" s="511" t="s">
        <v>25383</v>
      </c>
      <c r="D6698" s="78" t="s">
        <v>23500</v>
      </c>
    </row>
    <row r="6699" spans="1:4" ht="13.5">
      <c r="A6699" s="511" t="s">
        <v>31088</v>
      </c>
      <c r="B6699" s="511" t="s">
        <v>54458</v>
      </c>
      <c r="C6699" s="511" t="s">
        <v>24</v>
      </c>
      <c r="D6699" s="78" t="s">
        <v>23264</v>
      </c>
    </row>
    <row r="6700" spans="1:4" ht="13.5">
      <c r="A6700" s="511" t="s">
        <v>31089</v>
      </c>
      <c r="B6700" s="511" t="s">
        <v>54459</v>
      </c>
      <c r="C6700" s="511" t="s">
        <v>24</v>
      </c>
      <c r="D6700" s="78" t="s">
        <v>59624</v>
      </c>
    </row>
    <row r="6701" spans="1:4" ht="13.5">
      <c r="A6701" s="511" t="s">
        <v>31090</v>
      </c>
      <c r="B6701" s="511" t="s">
        <v>54460</v>
      </c>
      <c r="C6701" s="511" t="s">
        <v>24</v>
      </c>
      <c r="D6701" s="78" t="s">
        <v>23663</v>
      </c>
    </row>
    <row r="6702" spans="1:4" ht="13.5">
      <c r="A6702" s="511" t="s">
        <v>31091</v>
      </c>
      <c r="B6702" s="511" t="s">
        <v>54461</v>
      </c>
      <c r="C6702" s="511" t="s">
        <v>25383</v>
      </c>
      <c r="D6702" s="78" t="s">
        <v>71383</v>
      </c>
    </row>
    <row r="6703" spans="1:4" ht="13.5">
      <c r="A6703" s="511" t="s">
        <v>31092</v>
      </c>
      <c r="B6703" s="511" t="s">
        <v>54462</v>
      </c>
      <c r="C6703" s="511" t="s">
        <v>25383</v>
      </c>
      <c r="D6703" s="78" t="s">
        <v>55143</v>
      </c>
    </row>
    <row r="6704" spans="1:4" ht="13.5">
      <c r="A6704" s="511" t="s">
        <v>31093</v>
      </c>
      <c r="B6704" s="511" t="s">
        <v>54463</v>
      </c>
      <c r="C6704" s="511" t="s">
        <v>25383</v>
      </c>
      <c r="D6704" s="78" t="s">
        <v>26223</v>
      </c>
    </row>
    <row r="6705" spans="1:4" ht="13.5">
      <c r="A6705" s="511" t="s">
        <v>31094</v>
      </c>
      <c r="B6705" s="511" t="s">
        <v>54464</v>
      </c>
      <c r="C6705" s="511" t="s">
        <v>24</v>
      </c>
      <c r="D6705" s="78" t="s">
        <v>50288</v>
      </c>
    </row>
    <row r="6706" spans="1:4" ht="13.5">
      <c r="A6706" s="511" t="s">
        <v>31095</v>
      </c>
      <c r="B6706" s="511" t="s">
        <v>54465</v>
      </c>
      <c r="C6706" s="511" t="s">
        <v>24</v>
      </c>
      <c r="D6706" s="78" t="s">
        <v>60562</v>
      </c>
    </row>
    <row r="6707" spans="1:4" ht="13.5">
      <c r="A6707" s="511" t="s">
        <v>31096</v>
      </c>
      <c r="B6707" s="511" t="s">
        <v>54466</v>
      </c>
      <c r="C6707" s="511" t="s">
        <v>24</v>
      </c>
      <c r="D6707" s="78" t="s">
        <v>71384</v>
      </c>
    </row>
    <row r="6708" spans="1:4" ht="13.5">
      <c r="A6708" s="511" t="s">
        <v>30343</v>
      </c>
      <c r="B6708" s="511" t="s">
        <v>54467</v>
      </c>
      <c r="C6708" s="511" t="s">
        <v>25383</v>
      </c>
      <c r="D6708" s="78" t="s">
        <v>55672</v>
      </c>
    </row>
    <row r="6709" spans="1:4" ht="13.5">
      <c r="A6709" s="511" t="s">
        <v>30344</v>
      </c>
      <c r="B6709" s="511" t="s">
        <v>54468</v>
      </c>
      <c r="C6709" s="511" t="s">
        <v>25383</v>
      </c>
      <c r="D6709" s="78" t="s">
        <v>59946</v>
      </c>
    </row>
    <row r="6710" spans="1:4" ht="13.5">
      <c r="A6710" s="511" t="s">
        <v>30345</v>
      </c>
      <c r="B6710" s="511" t="s">
        <v>54469</v>
      </c>
      <c r="C6710" s="511" t="s">
        <v>25383</v>
      </c>
      <c r="D6710" s="78" t="s">
        <v>55667</v>
      </c>
    </row>
    <row r="6711" spans="1:4" ht="13.5">
      <c r="A6711" s="511" t="s">
        <v>30346</v>
      </c>
      <c r="B6711" s="511" t="s">
        <v>54470</v>
      </c>
      <c r="C6711" s="511" t="s">
        <v>25383</v>
      </c>
      <c r="D6711" s="78" t="s">
        <v>25384</v>
      </c>
    </row>
    <row r="6712" spans="1:4" ht="13.5">
      <c r="A6712" s="511" t="s">
        <v>54471</v>
      </c>
      <c r="B6712" s="511" t="s">
        <v>54472</v>
      </c>
      <c r="C6712" s="511" t="s">
        <v>25383</v>
      </c>
      <c r="D6712" s="78" t="s">
        <v>52248</v>
      </c>
    </row>
    <row r="6713" spans="1:4" ht="13.5">
      <c r="A6713" s="511" t="s">
        <v>54473</v>
      </c>
      <c r="B6713" s="511" t="s">
        <v>54474</v>
      </c>
      <c r="C6713" s="511" t="s">
        <v>25383</v>
      </c>
      <c r="D6713" s="78" t="s">
        <v>61296</v>
      </c>
    </row>
    <row r="6714" spans="1:4" ht="13.5">
      <c r="A6714" s="511" t="s">
        <v>54475</v>
      </c>
      <c r="B6714" s="511" t="s">
        <v>54476</v>
      </c>
      <c r="C6714" s="511" t="s">
        <v>25383</v>
      </c>
      <c r="D6714" s="78" t="s">
        <v>57967</v>
      </c>
    </row>
    <row r="6715" spans="1:4" ht="13.5">
      <c r="A6715" s="511" t="s">
        <v>54477</v>
      </c>
      <c r="B6715" s="511" t="s">
        <v>54478</v>
      </c>
      <c r="C6715" s="511" t="s">
        <v>25383</v>
      </c>
      <c r="D6715" s="78" t="s">
        <v>62445</v>
      </c>
    </row>
    <row r="6716" spans="1:4" ht="13.5">
      <c r="A6716" s="511" t="s">
        <v>54479</v>
      </c>
      <c r="B6716" s="511" t="s">
        <v>54480</v>
      </c>
      <c r="C6716" s="511" t="s">
        <v>24</v>
      </c>
      <c r="D6716" s="78" t="s">
        <v>59942</v>
      </c>
    </row>
    <row r="6717" spans="1:4" ht="13.5">
      <c r="A6717" s="511" t="s">
        <v>54481</v>
      </c>
      <c r="B6717" s="511" t="s">
        <v>54482</v>
      </c>
      <c r="C6717" s="511" t="s">
        <v>24</v>
      </c>
      <c r="D6717" s="78" t="s">
        <v>61648</v>
      </c>
    </row>
    <row r="6718" spans="1:4" ht="13.5">
      <c r="A6718" s="511" t="s">
        <v>54483</v>
      </c>
      <c r="B6718" s="511" t="s">
        <v>54484</v>
      </c>
      <c r="C6718" s="511" t="s">
        <v>24</v>
      </c>
      <c r="D6718" s="78" t="s">
        <v>57764</v>
      </c>
    </row>
    <row r="6719" spans="1:4" ht="13.5">
      <c r="A6719" s="511" t="s">
        <v>54485</v>
      </c>
      <c r="B6719" s="511" t="s">
        <v>54486</v>
      </c>
      <c r="C6719" s="511" t="s">
        <v>24</v>
      </c>
      <c r="D6719" s="78" t="s">
        <v>50780</v>
      </c>
    </row>
    <row r="6720" spans="1:4" ht="13.5">
      <c r="A6720" s="511" t="s">
        <v>54487</v>
      </c>
      <c r="B6720" s="511" t="s">
        <v>54488</v>
      </c>
      <c r="C6720" s="511" t="s">
        <v>24</v>
      </c>
      <c r="D6720" s="78" t="s">
        <v>51169</v>
      </c>
    </row>
    <row r="6721" spans="1:4" ht="13.5">
      <c r="A6721" s="511" t="s">
        <v>54489</v>
      </c>
      <c r="B6721" s="511" t="s">
        <v>54490</v>
      </c>
      <c r="C6721" s="511" t="s">
        <v>24</v>
      </c>
      <c r="D6721" s="78" t="s">
        <v>49456</v>
      </c>
    </row>
    <row r="6722" spans="1:4" ht="13.5">
      <c r="A6722" s="511" t="s">
        <v>54491</v>
      </c>
      <c r="B6722" s="511" t="s">
        <v>54492</v>
      </c>
      <c r="C6722" s="511" t="s">
        <v>24</v>
      </c>
      <c r="D6722" s="78" t="s">
        <v>54519</v>
      </c>
    </row>
    <row r="6723" spans="1:4" ht="13.5">
      <c r="A6723" s="511" t="s">
        <v>54493</v>
      </c>
      <c r="B6723" s="511" t="s">
        <v>54494</v>
      </c>
      <c r="C6723" s="511" t="s">
        <v>24</v>
      </c>
      <c r="D6723" s="78" t="s">
        <v>26239</v>
      </c>
    </row>
    <row r="6724" spans="1:4" ht="13.5">
      <c r="A6724" s="511" t="s">
        <v>54495</v>
      </c>
      <c r="B6724" s="511" t="s">
        <v>54496</v>
      </c>
      <c r="C6724" s="511" t="s">
        <v>24</v>
      </c>
      <c r="D6724" s="78" t="s">
        <v>58439</v>
      </c>
    </row>
    <row r="6725" spans="1:4" ht="13.5">
      <c r="A6725" s="511" t="s">
        <v>54497</v>
      </c>
      <c r="B6725" s="511" t="s">
        <v>54498</v>
      </c>
      <c r="C6725" s="511" t="s">
        <v>24</v>
      </c>
      <c r="D6725" s="78" t="s">
        <v>64628</v>
      </c>
    </row>
    <row r="6726" spans="1:4" ht="13.5">
      <c r="A6726" s="511" t="s">
        <v>54499</v>
      </c>
      <c r="B6726" s="511" t="s">
        <v>54500</v>
      </c>
      <c r="C6726" s="511" t="s">
        <v>24</v>
      </c>
      <c r="D6726" s="78" t="s">
        <v>54434</v>
      </c>
    </row>
    <row r="6727" spans="1:4" ht="13.5">
      <c r="A6727" s="511" t="s">
        <v>54501</v>
      </c>
      <c r="B6727" s="511" t="s">
        <v>54502</v>
      </c>
      <c r="C6727" s="511" t="s">
        <v>24</v>
      </c>
      <c r="D6727" s="78" t="s">
        <v>59357</v>
      </c>
    </row>
    <row r="6728" spans="1:4" ht="13.5">
      <c r="A6728" s="511" t="s">
        <v>54503</v>
      </c>
      <c r="B6728" s="511" t="s">
        <v>54504</v>
      </c>
      <c r="C6728" s="511" t="s">
        <v>24</v>
      </c>
      <c r="D6728" s="78" t="s">
        <v>59414</v>
      </c>
    </row>
    <row r="6729" spans="1:4" ht="13.5">
      <c r="A6729" s="511" t="s">
        <v>54505</v>
      </c>
      <c r="B6729" s="511" t="s">
        <v>54506</v>
      </c>
      <c r="C6729" s="511" t="s">
        <v>24</v>
      </c>
      <c r="D6729" s="78" t="s">
        <v>51066</v>
      </c>
    </row>
    <row r="6730" spans="1:4" ht="13.5">
      <c r="A6730" s="511" t="s">
        <v>54507</v>
      </c>
      <c r="B6730" s="511" t="s">
        <v>54508</v>
      </c>
      <c r="C6730" s="511" t="s">
        <v>25383</v>
      </c>
      <c r="D6730" s="78" t="s">
        <v>57603</v>
      </c>
    </row>
    <row r="6731" spans="1:4" ht="13.5">
      <c r="A6731" s="511" t="s">
        <v>54509</v>
      </c>
      <c r="B6731" s="511" t="s">
        <v>54510</v>
      </c>
      <c r="C6731" s="511" t="s">
        <v>25383</v>
      </c>
      <c r="D6731" s="78" t="s">
        <v>54330</v>
      </c>
    </row>
    <row r="6732" spans="1:4" ht="13.5">
      <c r="A6732" s="511" t="s">
        <v>54511</v>
      </c>
      <c r="B6732" s="511" t="s">
        <v>54512</v>
      </c>
      <c r="C6732" s="511" t="s">
        <v>25383</v>
      </c>
      <c r="D6732" s="78" t="s">
        <v>52305</v>
      </c>
    </row>
    <row r="6733" spans="1:4" ht="13.5">
      <c r="A6733" s="511" t="s">
        <v>54513</v>
      </c>
      <c r="B6733" s="511" t="s">
        <v>54514</v>
      </c>
      <c r="C6733" s="511" t="s">
        <v>25383</v>
      </c>
      <c r="D6733" s="78" t="s">
        <v>59960</v>
      </c>
    </row>
    <row r="6734" spans="1:4" ht="13.5">
      <c r="A6734" s="511" t="s">
        <v>54515</v>
      </c>
      <c r="B6734" s="511" t="s">
        <v>54516</v>
      </c>
      <c r="C6734" s="511" t="s">
        <v>25383</v>
      </c>
      <c r="D6734" s="78" t="s">
        <v>55354</v>
      </c>
    </row>
    <row r="6735" spans="1:4" ht="13.5">
      <c r="A6735" s="511" t="s">
        <v>54517</v>
      </c>
      <c r="B6735" s="511" t="s">
        <v>54518</v>
      </c>
      <c r="C6735" s="511" t="s">
        <v>25383</v>
      </c>
      <c r="D6735" s="78" t="s">
        <v>58082</v>
      </c>
    </row>
    <row r="6736" spans="1:4" ht="13.5">
      <c r="A6736" s="511" t="s">
        <v>54520</v>
      </c>
      <c r="B6736" s="511" t="s">
        <v>54521</v>
      </c>
      <c r="C6736" s="511" t="s">
        <v>25383</v>
      </c>
      <c r="D6736" s="78" t="s">
        <v>71319</v>
      </c>
    </row>
    <row r="6737" spans="1:4" ht="13.5">
      <c r="A6737" s="511" t="s">
        <v>54522</v>
      </c>
      <c r="B6737" s="511" t="s">
        <v>54523</v>
      </c>
      <c r="C6737" s="511" t="s">
        <v>25383</v>
      </c>
      <c r="D6737" s="78" t="s">
        <v>26229</v>
      </c>
    </row>
    <row r="6738" spans="1:4" ht="13.5">
      <c r="A6738" s="511" t="s">
        <v>54524</v>
      </c>
      <c r="B6738" s="511" t="s">
        <v>54525</v>
      </c>
      <c r="C6738" s="511" t="s">
        <v>25383</v>
      </c>
      <c r="D6738" s="78" t="s">
        <v>23378</v>
      </c>
    </row>
    <row r="6739" spans="1:4" ht="13.5">
      <c r="A6739" s="511" t="s">
        <v>54526</v>
      </c>
      <c r="B6739" s="511" t="s">
        <v>54527</v>
      </c>
      <c r="C6739" s="511" t="s">
        <v>25383</v>
      </c>
      <c r="D6739" s="78" t="s">
        <v>55452</v>
      </c>
    </row>
    <row r="6740" spans="1:4" ht="13.5">
      <c r="A6740" s="511" t="s">
        <v>54528</v>
      </c>
      <c r="B6740" s="511" t="s">
        <v>54529</v>
      </c>
      <c r="C6740" s="511" t="s">
        <v>22</v>
      </c>
      <c r="D6740" s="78" t="s">
        <v>55147</v>
      </c>
    </row>
    <row r="6741" spans="1:4" ht="13.5">
      <c r="A6741" s="511" t="s">
        <v>54530</v>
      </c>
      <c r="B6741" s="511" t="s">
        <v>54531</v>
      </c>
      <c r="C6741" s="511" t="s">
        <v>22</v>
      </c>
      <c r="D6741" s="78" t="s">
        <v>57401</v>
      </c>
    </row>
    <row r="6742" spans="1:4" ht="13.5">
      <c r="A6742" s="511" t="s">
        <v>54532</v>
      </c>
      <c r="B6742" s="511" t="s">
        <v>54533</v>
      </c>
      <c r="C6742" s="511" t="s">
        <v>22</v>
      </c>
      <c r="D6742" s="78" t="s">
        <v>52978</v>
      </c>
    </row>
    <row r="6743" spans="1:4" ht="13.5">
      <c r="A6743" s="511" t="s">
        <v>54535</v>
      </c>
      <c r="B6743" s="511" t="s">
        <v>54536</v>
      </c>
      <c r="C6743" s="511" t="s">
        <v>24</v>
      </c>
      <c r="D6743" s="78" t="s">
        <v>26220</v>
      </c>
    </row>
    <row r="6744" spans="1:4" ht="13.5">
      <c r="A6744" s="511" t="s">
        <v>54537</v>
      </c>
      <c r="B6744" s="511" t="s">
        <v>54538</v>
      </c>
      <c r="C6744" s="511" t="s">
        <v>24</v>
      </c>
      <c r="D6744" s="78" t="s">
        <v>23264</v>
      </c>
    </row>
    <row r="6745" spans="1:4" ht="13.5">
      <c r="A6745" s="511" t="s">
        <v>54541</v>
      </c>
      <c r="B6745" s="511" t="s">
        <v>54542</v>
      </c>
      <c r="C6745" s="511" t="s">
        <v>24</v>
      </c>
      <c r="D6745" s="78" t="s">
        <v>55845</v>
      </c>
    </row>
    <row r="6746" spans="1:4" ht="13.5">
      <c r="A6746" s="511" t="s">
        <v>54543</v>
      </c>
      <c r="B6746" s="511" t="s">
        <v>54544</v>
      </c>
      <c r="C6746" s="511" t="s">
        <v>24</v>
      </c>
      <c r="D6746" s="78" t="s">
        <v>58153</v>
      </c>
    </row>
    <row r="6747" spans="1:4" ht="13.5">
      <c r="A6747" s="511" t="s">
        <v>56963</v>
      </c>
      <c r="B6747" s="511" t="s">
        <v>54539</v>
      </c>
      <c r="C6747" s="511" t="s">
        <v>24</v>
      </c>
      <c r="D6747" s="78" t="s">
        <v>55154</v>
      </c>
    </row>
    <row r="6748" spans="1:4" ht="13.5">
      <c r="A6748" s="511" t="s">
        <v>56964</v>
      </c>
      <c r="B6748" s="511" t="s">
        <v>54540</v>
      </c>
      <c r="C6748" s="511" t="s">
        <v>24</v>
      </c>
      <c r="D6748" s="78" t="s">
        <v>25784</v>
      </c>
    </row>
    <row r="6749" spans="1:4" ht="13.5">
      <c r="A6749" s="511" t="s">
        <v>56965</v>
      </c>
      <c r="B6749" s="511" t="s">
        <v>54545</v>
      </c>
      <c r="C6749" s="511" t="s">
        <v>24</v>
      </c>
      <c r="D6749" s="78" t="s">
        <v>52295</v>
      </c>
    </row>
    <row r="6750" spans="1:4" ht="13.5">
      <c r="A6750" s="511" t="s">
        <v>56966</v>
      </c>
      <c r="B6750" s="511" t="s">
        <v>54546</v>
      </c>
      <c r="C6750" s="511" t="s">
        <v>24</v>
      </c>
      <c r="D6750" s="78" t="s">
        <v>60756</v>
      </c>
    </row>
    <row r="6751" spans="1:4" ht="13.5">
      <c r="A6751" s="511" t="s">
        <v>54547</v>
      </c>
      <c r="B6751" s="511" t="s">
        <v>54548</v>
      </c>
      <c r="C6751" s="511" t="s">
        <v>606</v>
      </c>
      <c r="D6751" s="78" t="s">
        <v>71385</v>
      </c>
    </row>
    <row r="6752" spans="1:4" ht="13.5">
      <c r="A6752" s="511" t="s">
        <v>54549</v>
      </c>
      <c r="B6752" s="511" t="s">
        <v>54550</v>
      </c>
      <c r="C6752" s="511" t="s">
        <v>606</v>
      </c>
      <c r="D6752" s="78" t="s">
        <v>71386</v>
      </c>
    </row>
    <row r="6753" spans="1:4" ht="13.5">
      <c r="A6753" s="511" t="s">
        <v>71387</v>
      </c>
      <c r="B6753" s="511" t="s">
        <v>71388</v>
      </c>
      <c r="C6753" s="511" t="s">
        <v>606</v>
      </c>
      <c r="D6753" s="78" t="s">
        <v>71389</v>
      </c>
    </row>
    <row r="6754" spans="1:4" ht="13.5">
      <c r="A6754" s="511" t="s">
        <v>54551</v>
      </c>
      <c r="B6754" s="511" t="s">
        <v>54552</v>
      </c>
      <c r="C6754" s="511" t="s">
        <v>22</v>
      </c>
      <c r="D6754" s="78" t="s">
        <v>59294</v>
      </c>
    </row>
    <row r="6755" spans="1:4" ht="13.5">
      <c r="A6755" s="511" t="s">
        <v>54553</v>
      </c>
      <c r="B6755" s="511" t="s">
        <v>54554</v>
      </c>
      <c r="C6755" s="511" t="s">
        <v>22</v>
      </c>
      <c r="D6755" s="78" t="s">
        <v>64798</v>
      </c>
    </row>
    <row r="6756" spans="1:4" ht="13.5">
      <c r="A6756" s="511" t="s">
        <v>54555</v>
      </c>
      <c r="B6756" s="511" t="s">
        <v>54556</v>
      </c>
      <c r="C6756" s="511" t="s">
        <v>22</v>
      </c>
      <c r="D6756" s="78" t="s">
        <v>70307</v>
      </c>
    </row>
    <row r="6757" spans="1:4" ht="13.5">
      <c r="A6757" s="511" t="s">
        <v>54557</v>
      </c>
      <c r="B6757" s="511" t="s">
        <v>54558</v>
      </c>
      <c r="C6757" s="511" t="s">
        <v>22</v>
      </c>
      <c r="D6757" s="78" t="s">
        <v>58467</v>
      </c>
    </row>
    <row r="6758" spans="1:4" ht="13.5">
      <c r="A6758" s="511" t="s">
        <v>54559</v>
      </c>
      <c r="B6758" s="511" t="s">
        <v>54560</v>
      </c>
      <c r="C6758" s="511" t="s">
        <v>22</v>
      </c>
      <c r="D6758" s="78" t="s">
        <v>55888</v>
      </c>
    </row>
    <row r="6759" spans="1:4" ht="13.5">
      <c r="A6759" s="511" t="s">
        <v>54561</v>
      </c>
      <c r="B6759" s="511" t="s">
        <v>54562</v>
      </c>
      <c r="C6759" s="511" t="s">
        <v>22</v>
      </c>
      <c r="D6759" s="78" t="s">
        <v>56265</v>
      </c>
    </row>
    <row r="6760" spans="1:4" ht="13.5">
      <c r="A6760" s="511" t="s">
        <v>54563</v>
      </c>
      <c r="B6760" s="511" t="s">
        <v>54564</v>
      </c>
      <c r="C6760" s="511" t="s">
        <v>22</v>
      </c>
      <c r="D6760" s="78" t="s">
        <v>52988</v>
      </c>
    </row>
    <row r="6761" spans="1:4" ht="13.5">
      <c r="A6761" s="511" t="s">
        <v>54565</v>
      </c>
      <c r="B6761" s="511" t="s">
        <v>54566</v>
      </c>
      <c r="C6761" s="511" t="s">
        <v>22</v>
      </c>
      <c r="D6761" s="78" t="s">
        <v>55349</v>
      </c>
    </row>
    <row r="6762" spans="1:4" ht="13.5">
      <c r="A6762" s="511" t="s">
        <v>54567</v>
      </c>
      <c r="B6762" s="511" t="s">
        <v>54568</v>
      </c>
      <c r="C6762" s="511" t="s">
        <v>22</v>
      </c>
      <c r="D6762" s="78" t="s">
        <v>52250</v>
      </c>
    </row>
    <row r="6763" spans="1:4" ht="13.5">
      <c r="A6763" s="511" t="s">
        <v>54569</v>
      </c>
      <c r="B6763" s="511" t="s">
        <v>54570</v>
      </c>
      <c r="C6763" s="511" t="s">
        <v>22</v>
      </c>
      <c r="D6763" s="78" t="s">
        <v>61046</v>
      </c>
    </row>
    <row r="6764" spans="1:4" ht="13.5">
      <c r="A6764" s="511" t="s">
        <v>54571</v>
      </c>
      <c r="B6764" s="511" t="s">
        <v>54572</v>
      </c>
      <c r="C6764" s="511" t="s">
        <v>22</v>
      </c>
      <c r="D6764" s="78" t="s">
        <v>55137</v>
      </c>
    </row>
    <row r="6765" spans="1:4" ht="13.5">
      <c r="A6765" s="511" t="s">
        <v>54573</v>
      </c>
      <c r="B6765" s="511" t="s">
        <v>54574</v>
      </c>
      <c r="C6765" s="511" t="s">
        <v>22</v>
      </c>
      <c r="D6765" s="78" t="s">
        <v>58662</v>
      </c>
    </row>
    <row r="6766" spans="1:4" ht="13.5">
      <c r="A6766" s="511" t="s">
        <v>54575</v>
      </c>
      <c r="B6766" s="511" t="s">
        <v>54576</v>
      </c>
      <c r="C6766" s="511" t="s">
        <v>22</v>
      </c>
      <c r="D6766" s="78" t="s">
        <v>55444</v>
      </c>
    </row>
    <row r="6767" spans="1:4" ht="13.5">
      <c r="A6767" s="511" t="s">
        <v>54577</v>
      </c>
      <c r="B6767" s="511" t="s">
        <v>54578</v>
      </c>
      <c r="C6767" s="511" t="s">
        <v>606</v>
      </c>
      <c r="D6767" s="78" t="s">
        <v>57398</v>
      </c>
    </row>
    <row r="6768" spans="1:4" ht="13.5">
      <c r="A6768" s="511" t="s">
        <v>54579</v>
      </c>
      <c r="B6768" s="511" t="s">
        <v>54580</v>
      </c>
      <c r="C6768" s="511" t="s">
        <v>606</v>
      </c>
      <c r="D6768" s="78" t="s">
        <v>22843</v>
      </c>
    </row>
    <row r="6769" spans="1:4" ht="13.5">
      <c r="A6769" s="511" t="s">
        <v>54581</v>
      </c>
      <c r="B6769" s="511" t="s">
        <v>54582</v>
      </c>
      <c r="C6769" s="511" t="s">
        <v>606</v>
      </c>
      <c r="D6769" s="78" t="s">
        <v>57956</v>
      </c>
    </row>
    <row r="6770" spans="1:4" ht="13.5">
      <c r="A6770" s="511" t="s">
        <v>54583</v>
      </c>
      <c r="B6770" s="511" t="s">
        <v>54584</v>
      </c>
      <c r="C6770" s="511" t="s">
        <v>606</v>
      </c>
      <c r="D6770" s="78" t="s">
        <v>55902</v>
      </c>
    </row>
    <row r="6771" spans="1:4" ht="13.5">
      <c r="A6771" s="511" t="s">
        <v>54585</v>
      </c>
      <c r="B6771" s="511" t="s">
        <v>54586</v>
      </c>
      <c r="C6771" s="511" t="s">
        <v>606</v>
      </c>
      <c r="D6771" s="78" t="s">
        <v>60289</v>
      </c>
    </row>
    <row r="6772" spans="1:4" ht="13.5">
      <c r="A6772" s="511" t="s">
        <v>54587</v>
      </c>
      <c r="B6772" s="511" t="s">
        <v>54588</v>
      </c>
      <c r="C6772" s="511" t="s">
        <v>606</v>
      </c>
      <c r="D6772" s="78" t="s">
        <v>55683</v>
      </c>
    </row>
    <row r="6773" spans="1:4" ht="13.5">
      <c r="A6773" s="511" t="s">
        <v>54589</v>
      </c>
      <c r="B6773" s="511" t="s">
        <v>54590</v>
      </c>
      <c r="C6773" s="511" t="s">
        <v>606</v>
      </c>
      <c r="D6773" s="78" t="s">
        <v>54330</v>
      </c>
    </row>
    <row r="6774" spans="1:4" ht="13.5">
      <c r="A6774" s="511" t="s">
        <v>54591</v>
      </c>
      <c r="B6774" s="511" t="s">
        <v>54592</v>
      </c>
      <c r="C6774" s="511" t="s">
        <v>606</v>
      </c>
      <c r="D6774" s="78" t="s">
        <v>57734</v>
      </c>
    </row>
    <row r="6775" spans="1:4" ht="13.5">
      <c r="A6775" s="511" t="s">
        <v>54593</v>
      </c>
      <c r="B6775" s="511" t="s">
        <v>54594</v>
      </c>
      <c r="C6775" s="511" t="s">
        <v>606</v>
      </c>
      <c r="D6775" s="78" t="s">
        <v>63716</v>
      </c>
    </row>
    <row r="6776" spans="1:4" ht="13.5">
      <c r="A6776" s="511" t="s">
        <v>54595</v>
      </c>
      <c r="B6776" s="511" t="s">
        <v>54596</v>
      </c>
      <c r="C6776" s="511" t="s">
        <v>606</v>
      </c>
      <c r="D6776" s="78" t="s">
        <v>55373</v>
      </c>
    </row>
    <row r="6777" spans="1:4" ht="13.5">
      <c r="A6777" s="511" t="s">
        <v>54597</v>
      </c>
      <c r="B6777" s="511" t="s">
        <v>54598</v>
      </c>
      <c r="C6777" s="511" t="s">
        <v>606</v>
      </c>
      <c r="D6777" s="78" t="s">
        <v>62443</v>
      </c>
    </row>
    <row r="6778" spans="1:4" ht="13.5">
      <c r="A6778" s="511" t="s">
        <v>54599</v>
      </c>
      <c r="B6778" s="511" t="s">
        <v>54600</v>
      </c>
      <c r="C6778" s="511" t="s">
        <v>606</v>
      </c>
      <c r="D6778" s="78" t="s">
        <v>51333</v>
      </c>
    </row>
    <row r="6779" spans="1:4" ht="13.5">
      <c r="A6779" s="511" t="s">
        <v>54601</v>
      </c>
      <c r="B6779" s="511" t="s">
        <v>54602</v>
      </c>
      <c r="C6779" s="511" t="s">
        <v>606</v>
      </c>
      <c r="D6779" s="78" t="s">
        <v>55372</v>
      </c>
    </row>
    <row r="6780" spans="1:4" ht="13.5">
      <c r="A6780" s="511" t="s">
        <v>54604</v>
      </c>
      <c r="B6780" s="511" t="s">
        <v>54605</v>
      </c>
      <c r="C6780" s="511" t="s">
        <v>606</v>
      </c>
      <c r="D6780" s="78" t="s">
        <v>55417</v>
      </c>
    </row>
    <row r="6781" spans="1:4" ht="13.5">
      <c r="A6781" s="511" t="s">
        <v>54607</v>
      </c>
      <c r="B6781" s="511" t="s">
        <v>54608</v>
      </c>
      <c r="C6781" s="511" t="s">
        <v>606</v>
      </c>
      <c r="D6781" s="78" t="s">
        <v>55202</v>
      </c>
    </row>
    <row r="6782" spans="1:4" ht="13.5">
      <c r="A6782" s="511" t="s">
        <v>54609</v>
      </c>
      <c r="B6782" s="511" t="s">
        <v>54610</v>
      </c>
      <c r="C6782" s="511" t="s">
        <v>606</v>
      </c>
      <c r="D6782" s="78" t="s">
        <v>55166</v>
      </c>
    </row>
    <row r="6783" spans="1:4" ht="13.5">
      <c r="A6783" s="511" t="s">
        <v>54611</v>
      </c>
      <c r="B6783" s="511" t="s">
        <v>54612</v>
      </c>
      <c r="C6783" s="511" t="s">
        <v>22</v>
      </c>
      <c r="D6783" s="78" t="s">
        <v>57376</v>
      </c>
    </row>
    <row r="6784" spans="1:4" ht="13.5">
      <c r="A6784" s="511" t="s">
        <v>54613</v>
      </c>
      <c r="B6784" s="511" t="s">
        <v>54614</v>
      </c>
      <c r="C6784" s="511" t="s">
        <v>22</v>
      </c>
      <c r="D6784" s="78" t="s">
        <v>62504</v>
      </c>
    </row>
    <row r="6785" spans="1:4" ht="13.5">
      <c r="A6785" s="511" t="s">
        <v>54615</v>
      </c>
      <c r="B6785" s="511" t="s">
        <v>54616</v>
      </c>
      <c r="C6785" s="511" t="s">
        <v>22</v>
      </c>
      <c r="D6785" s="78" t="s">
        <v>59741</v>
      </c>
    </row>
    <row r="6786" spans="1:4" ht="13.5">
      <c r="A6786" s="511" t="s">
        <v>54617</v>
      </c>
      <c r="B6786" s="511" t="s">
        <v>54618</v>
      </c>
      <c r="C6786" s="511" t="s">
        <v>22</v>
      </c>
      <c r="D6786" s="78" t="s">
        <v>52302</v>
      </c>
    </row>
    <row r="6787" spans="1:4" ht="13.5">
      <c r="A6787" s="511" t="s">
        <v>54619</v>
      </c>
      <c r="B6787" s="511" t="s">
        <v>54620</v>
      </c>
      <c r="C6787" s="511" t="s">
        <v>606</v>
      </c>
      <c r="D6787" s="78" t="s">
        <v>71390</v>
      </c>
    </row>
    <row r="6788" spans="1:4" ht="13.5">
      <c r="A6788" s="511" t="s">
        <v>54621</v>
      </c>
      <c r="B6788" s="511" t="s">
        <v>54622</v>
      </c>
      <c r="C6788" s="511" t="s">
        <v>606</v>
      </c>
      <c r="D6788" s="78" t="s">
        <v>63566</v>
      </c>
    </row>
    <row r="6789" spans="1:4" ht="13.5">
      <c r="A6789" s="511" t="s">
        <v>54623</v>
      </c>
      <c r="B6789" s="511" t="s">
        <v>54624</v>
      </c>
      <c r="C6789" s="511" t="s">
        <v>606</v>
      </c>
      <c r="D6789" s="78" t="s">
        <v>56348</v>
      </c>
    </row>
    <row r="6790" spans="1:4" ht="13.5">
      <c r="A6790" s="511" t="s">
        <v>54625</v>
      </c>
      <c r="B6790" s="511" t="s">
        <v>54626</v>
      </c>
      <c r="C6790" s="511" t="s">
        <v>606</v>
      </c>
      <c r="D6790" s="78" t="s">
        <v>59410</v>
      </c>
    </row>
    <row r="6791" spans="1:4" ht="13.5">
      <c r="A6791" s="511" t="s">
        <v>54627</v>
      </c>
      <c r="B6791" s="511" t="s">
        <v>54628</v>
      </c>
      <c r="C6791" s="511" t="s">
        <v>606</v>
      </c>
      <c r="D6791" s="78" t="s">
        <v>65841</v>
      </c>
    </row>
    <row r="6792" spans="1:4" ht="13.5">
      <c r="A6792" s="511" t="s">
        <v>54629</v>
      </c>
      <c r="B6792" s="511" t="s">
        <v>54630</v>
      </c>
      <c r="C6792" s="511" t="s">
        <v>606</v>
      </c>
      <c r="D6792" s="78" t="s">
        <v>56283</v>
      </c>
    </row>
    <row r="6793" spans="1:4" ht="13.5">
      <c r="A6793" s="511" t="s">
        <v>54631</v>
      </c>
      <c r="B6793" s="511" t="s">
        <v>54632</v>
      </c>
      <c r="C6793" s="511" t="s">
        <v>606</v>
      </c>
      <c r="D6793" s="78" t="s">
        <v>55557</v>
      </c>
    </row>
    <row r="6794" spans="1:4" ht="13.5">
      <c r="A6794" s="511" t="s">
        <v>54633</v>
      </c>
      <c r="B6794" s="511" t="s">
        <v>54634</v>
      </c>
      <c r="C6794" s="511" t="s">
        <v>606</v>
      </c>
      <c r="D6794" s="78" t="s">
        <v>71391</v>
      </c>
    </row>
    <row r="6795" spans="1:4" ht="13.5">
      <c r="A6795" s="511" t="s">
        <v>54635</v>
      </c>
      <c r="B6795" s="511" t="s">
        <v>54636</v>
      </c>
      <c r="C6795" s="511" t="s">
        <v>606</v>
      </c>
      <c r="D6795" s="78" t="s">
        <v>55430</v>
      </c>
    </row>
    <row r="6796" spans="1:4" ht="13.5">
      <c r="A6796" s="511" t="s">
        <v>54637</v>
      </c>
      <c r="B6796" s="511" t="s">
        <v>54638</v>
      </c>
      <c r="C6796" s="511" t="s">
        <v>606</v>
      </c>
      <c r="D6796" s="78" t="s">
        <v>62814</v>
      </c>
    </row>
    <row r="6797" spans="1:4" ht="13.5">
      <c r="A6797" s="511" t="s">
        <v>54639</v>
      </c>
      <c r="B6797" s="511" t="s">
        <v>54640</v>
      </c>
      <c r="C6797" s="511" t="s">
        <v>606</v>
      </c>
      <c r="D6797" s="78" t="s">
        <v>31167</v>
      </c>
    </row>
    <row r="6798" spans="1:4" ht="13.5">
      <c r="A6798" s="511" t="s">
        <v>54641</v>
      </c>
      <c r="B6798" s="511" t="s">
        <v>54642</v>
      </c>
      <c r="C6798" s="511" t="s">
        <v>606</v>
      </c>
      <c r="D6798" s="78" t="s">
        <v>64707</v>
      </c>
    </row>
    <row r="6799" spans="1:4" ht="13.5">
      <c r="A6799" s="511" t="s">
        <v>54643</v>
      </c>
      <c r="B6799" s="511" t="s">
        <v>54644</v>
      </c>
      <c r="C6799" s="511" t="s">
        <v>606</v>
      </c>
      <c r="D6799" s="78" t="s">
        <v>71392</v>
      </c>
    </row>
    <row r="6800" spans="1:4" ht="13.5">
      <c r="A6800" s="511" t="s">
        <v>54645</v>
      </c>
      <c r="B6800" s="511" t="s">
        <v>54646</v>
      </c>
      <c r="C6800" s="511" t="s">
        <v>606</v>
      </c>
      <c r="D6800" s="78" t="s">
        <v>62858</v>
      </c>
    </row>
    <row r="6801" spans="1:4" ht="13.5">
      <c r="A6801" s="511" t="s">
        <v>54647</v>
      </c>
      <c r="B6801" s="511" t="s">
        <v>54648</v>
      </c>
      <c r="C6801" s="511" t="s">
        <v>606</v>
      </c>
      <c r="D6801" s="78" t="s">
        <v>54334</v>
      </c>
    </row>
    <row r="6802" spans="1:4" ht="13.5">
      <c r="A6802" s="511" t="s">
        <v>54649</v>
      </c>
      <c r="B6802" s="511" t="s">
        <v>54650</v>
      </c>
      <c r="C6802" s="511" t="s">
        <v>606</v>
      </c>
      <c r="D6802" s="78" t="s">
        <v>54727</v>
      </c>
    </row>
    <row r="6803" spans="1:4" ht="13.5">
      <c r="A6803" s="511" t="s">
        <v>54651</v>
      </c>
      <c r="B6803" s="511" t="s">
        <v>54652</v>
      </c>
      <c r="C6803" s="511" t="s">
        <v>606</v>
      </c>
      <c r="D6803" s="78" t="s">
        <v>63526</v>
      </c>
    </row>
    <row r="6804" spans="1:4" ht="13.5">
      <c r="A6804" s="511" t="s">
        <v>54653</v>
      </c>
      <c r="B6804" s="511" t="s">
        <v>54654</v>
      </c>
      <c r="C6804" s="511" t="s">
        <v>606</v>
      </c>
      <c r="D6804" s="78" t="s">
        <v>59993</v>
      </c>
    </row>
    <row r="6805" spans="1:4" ht="13.5">
      <c r="A6805" s="511" t="s">
        <v>54655</v>
      </c>
      <c r="B6805" s="511" t="s">
        <v>54656</v>
      </c>
      <c r="C6805" s="511" t="s">
        <v>606</v>
      </c>
      <c r="D6805" s="78" t="s">
        <v>69567</v>
      </c>
    </row>
    <row r="6806" spans="1:4" ht="13.5">
      <c r="A6806" s="511" t="s">
        <v>54657</v>
      </c>
      <c r="B6806" s="511" t="s">
        <v>54658</v>
      </c>
      <c r="C6806" s="511" t="s">
        <v>606</v>
      </c>
      <c r="D6806" s="78" t="s">
        <v>63460</v>
      </c>
    </row>
    <row r="6807" spans="1:4" ht="13.5">
      <c r="A6807" s="511" t="s">
        <v>54659</v>
      </c>
      <c r="B6807" s="511" t="s">
        <v>54660</v>
      </c>
      <c r="C6807" s="511" t="s">
        <v>606</v>
      </c>
      <c r="D6807" s="78" t="s">
        <v>52998</v>
      </c>
    </row>
    <row r="6808" spans="1:4" ht="13.5">
      <c r="A6808" s="511" t="s">
        <v>54661</v>
      </c>
      <c r="B6808" s="511" t="s">
        <v>54662</v>
      </c>
      <c r="C6808" s="511" t="s">
        <v>606</v>
      </c>
      <c r="D6808" s="78" t="s">
        <v>63500</v>
      </c>
    </row>
    <row r="6809" spans="1:4" ht="13.5">
      <c r="A6809" s="511" t="s">
        <v>54663</v>
      </c>
      <c r="B6809" s="511" t="s">
        <v>54664</v>
      </c>
      <c r="C6809" s="511" t="s">
        <v>606</v>
      </c>
      <c r="D6809" s="78" t="s">
        <v>51110</v>
      </c>
    </row>
    <row r="6810" spans="1:4" ht="13.5">
      <c r="A6810" s="511" t="s">
        <v>54665</v>
      </c>
      <c r="B6810" s="511" t="s">
        <v>54666</v>
      </c>
      <c r="C6810" s="511" t="s">
        <v>606</v>
      </c>
      <c r="D6810" s="78" t="s">
        <v>52979</v>
      </c>
    </row>
    <row r="6811" spans="1:4" ht="13.5">
      <c r="A6811" s="511" t="s">
        <v>54667</v>
      </c>
      <c r="B6811" s="511" t="s">
        <v>54668</v>
      </c>
      <c r="C6811" s="511" t="s">
        <v>606</v>
      </c>
      <c r="D6811" s="78" t="s">
        <v>55127</v>
      </c>
    </row>
    <row r="6812" spans="1:4" ht="13.5">
      <c r="A6812" s="511" t="s">
        <v>54669</v>
      </c>
      <c r="B6812" s="511" t="s">
        <v>54670</v>
      </c>
      <c r="C6812" s="511" t="s">
        <v>606</v>
      </c>
      <c r="D6812" s="78" t="s">
        <v>62553</v>
      </c>
    </row>
    <row r="6813" spans="1:4" ht="13.5">
      <c r="A6813" s="511" t="s">
        <v>54671</v>
      </c>
      <c r="B6813" s="511" t="s">
        <v>71393</v>
      </c>
      <c r="C6813" s="511" t="s">
        <v>606</v>
      </c>
      <c r="D6813" s="78" t="s">
        <v>55392</v>
      </c>
    </row>
    <row r="6814" spans="1:4" ht="13.5">
      <c r="A6814" s="511" t="s">
        <v>54672</v>
      </c>
      <c r="B6814" s="511" t="s">
        <v>54673</v>
      </c>
      <c r="C6814" s="511" t="s">
        <v>606</v>
      </c>
      <c r="D6814" s="78" t="s">
        <v>71394</v>
      </c>
    </row>
    <row r="6815" spans="1:4" ht="13.5">
      <c r="A6815" s="511" t="s">
        <v>54674</v>
      </c>
      <c r="B6815" s="511" t="s">
        <v>54675</v>
      </c>
      <c r="C6815" s="511" t="s">
        <v>606</v>
      </c>
      <c r="D6815" s="78" t="s">
        <v>71395</v>
      </c>
    </row>
    <row r="6816" spans="1:4" ht="13.5">
      <c r="A6816" s="511" t="s">
        <v>54676</v>
      </c>
      <c r="B6816" s="511" t="s">
        <v>54677</v>
      </c>
      <c r="C6816" s="511" t="s">
        <v>606</v>
      </c>
      <c r="D6816" s="78" t="s">
        <v>71396</v>
      </c>
    </row>
    <row r="6817" spans="1:4" ht="13.5">
      <c r="A6817" s="511" t="s">
        <v>54678</v>
      </c>
      <c r="B6817" s="511" t="s">
        <v>54679</v>
      </c>
      <c r="C6817" s="511" t="s">
        <v>606</v>
      </c>
      <c r="D6817" s="78" t="s">
        <v>71397</v>
      </c>
    </row>
    <row r="6818" spans="1:4" ht="13.5">
      <c r="A6818" s="511" t="s">
        <v>54680</v>
      </c>
      <c r="B6818" s="511" t="s">
        <v>54681</v>
      </c>
      <c r="C6818" s="511" t="s">
        <v>606</v>
      </c>
      <c r="D6818" s="78" t="s">
        <v>71398</v>
      </c>
    </row>
    <row r="6819" spans="1:4" ht="13.5">
      <c r="A6819" s="511" t="s">
        <v>54682</v>
      </c>
      <c r="B6819" s="511" t="s">
        <v>54683</v>
      </c>
      <c r="C6819" s="511" t="s">
        <v>606</v>
      </c>
      <c r="D6819" s="78" t="s">
        <v>71399</v>
      </c>
    </row>
    <row r="6820" spans="1:4" ht="13.5">
      <c r="A6820" s="511" t="s">
        <v>54684</v>
      </c>
      <c r="B6820" s="511" t="s">
        <v>54685</v>
      </c>
      <c r="C6820" s="511" t="s">
        <v>36</v>
      </c>
      <c r="D6820" s="78" t="s">
        <v>71400</v>
      </c>
    </row>
    <row r="6821" spans="1:4" ht="13.5">
      <c r="A6821" s="511" t="s">
        <v>54686</v>
      </c>
      <c r="B6821" s="511" t="s">
        <v>54687</v>
      </c>
      <c r="C6821" s="511" t="s">
        <v>36</v>
      </c>
      <c r="D6821" s="78" t="s">
        <v>71401</v>
      </c>
    </row>
    <row r="6822" spans="1:4" ht="13.5">
      <c r="A6822" s="511" t="s">
        <v>54689</v>
      </c>
      <c r="B6822" s="511" t="s">
        <v>54690</v>
      </c>
      <c r="C6822" s="511" t="s">
        <v>36</v>
      </c>
      <c r="D6822" s="78" t="s">
        <v>56313</v>
      </c>
    </row>
    <row r="6823" spans="1:4" ht="13.5">
      <c r="A6823" s="511" t="s">
        <v>54691</v>
      </c>
      <c r="B6823" s="511" t="s">
        <v>54692</v>
      </c>
      <c r="C6823" s="511" t="s">
        <v>36</v>
      </c>
      <c r="D6823" s="78" t="s">
        <v>66220</v>
      </c>
    </row>
    <row r="6824" spans="1:4" ht="13.5">
      <c r="A6824" s="511" t="s">
        <v>54693</v>
      </c>
      <c r="B6824" s="511" t="s">
        <v>54694</v>
      </c>
      <c r="C6824" s="511" t="s">
        <v>36</v>
      </c>
      <c r="D6824" s="78" t="s">
        <v>71402</v>
      </c>
    </row>
    <row r="6825" spans="1:4" ht="13.5">
      <c r="A6825" s="511" t="s">
        <v>54695</v>
      </c>
      <c r="B6825" s="511" t="s">
        <v>54696</v>
      </c>
      <c r="C6825" s="511" t="s">
        <v>36</v>
      </c>
      <c r="D6825" s="78" t="s">
        <v>61711</v>
      </c>
    </row>
    <row r="6826" spans="1:4" ht="13.5">
      <c r="A6826" s="511" t="s">
        <v>54697</v>
      </c>
      <c r="B6826" s="511" t="s">
        <v>54698</v>
      </c>
      <c r="C6826" s="511" t="s">
        <v>36</v>
      </c>
      <c r="D6826" s="78" t="s">
        <v>71403</v>
      </c>
    </row>
    <row r="6827" spans="1:4" ht="13.5">
      <c r="A6827" s="511" t="s">
        <v>54699</v>
      </c>
      <c r="B6827" s="511" t="s">
        <v>54700</v>
      </c>
      <c r="C6827" s="511" t="s">
        <v>36</v>
      </c>
      <c r="D6827" s="78" t="s">
        <v>71404</v>
      </c>
    </row>
    <row r="6828" spans="1:4" ht="13.5">
      <c r="A6828" s="511" t="s">
        <v>54701</v>
      </c>
      <c r="B6828" s="511" t="s">
        <v>54702</v>
      </c>
      <c r="C6828" s="511" t="s">
        <v>36</v>
      </c>
      <c r="D6828" s="78" t="s">
        <v>71405</v>
      </c>
    </row>
    <row r="6829" spans="1:4" ht="13.5">
      <c r="A6829" s="511" t="s">
        <v>54703</v>
      </c>
      <c r="B6829" s="511" t="s">
        <v>54704</v>
      </c>
      <c r="C6829" s="511" t="s">
        <v>36</v>
      </c>
      <c r="D6829" s="78" t="s">
        <v>53406</v>
      </c>
    </row>
    <row r="6830" spans="1:4" ht="13.5">
      <c r="A6830" s="511" t="s">
        <v>54705</v>
      </c>
      <c r="B6830" s="511" t="s">
        <v>54706</v>
      </c>
      <c r="C6830" s="511" t="s">
        <v>36</v>
      </c>
      <c r="D6830" s="78" t="s">
        <v>71406</v>
      </c>
    </row>
    <row r="6831" spans="1:4" ht="13.5">
      <c r="A6831" s="511" t="s">
        <v>54707</v>
      </c>
      <c r="B6831" s="511" t="s">
        <v>54708</v>
      </c>
      <c r="C6831" s="511" t="s">
        <v>36</v>
      </c>
      <c r="D6831" s="78" t="s">
        <v>58065</v>
      </c>
    </row>
    <row r="6832" spans="1:4" ht="13.5">
      <c r="A6832" s="511" t="s">
        <v>54709</v>
      </c>
      <c r="B6832" s="511" t="s">
        <v>54710</v>
      </c>
      <c r="C6832" s="511" t="s">
        <v>36</v>
      </c>
      <c r="D6832" s="78" t="s">
        <v>63839</v>
      </c>
    </row>
    <row r="6833" spans="1:4" ht="13.5">
      <c r="A6833" s="511" t="s">
        <v>54711</v>
      </c>
      <c r="B6833" s="511" t="s">
        <v>54712</v>
      </c>
      <c r="C6833" s="511" t="s">
        <v>36</v>
      </c>
      <c r="D6833" s="78" t="s">
        <v>60167</v>
      </c>
    </row>
    <row r="6834" spans="1:4" ht="13.5">
      <c r="A6834" s="511" t="s">
        <v>54713</v>
      </c>
      <c r="B6834" s="511" t="s">
        <v>54714</v>
      </c>
      <c r="C6834" s="511" t="s">
        <v>36</v>
      </c>
      <c r="D6834" s="78" t="s">
        <v>71407</v>
      </c>
    </row>
    <row r="6835" spans="1:4" ht="13.5">
      <c r="A6835" s="511" t="s">
        <v>54715</v>
      </c>
      <c r="B6835" s="511" t="s">
        <v>54716</v>
      </c>
      <c r="C6835" s="511" t="s">
        <v>36</v>
      </c>
      <c r="D6835" s="78" t="s">
        <v>63839</v>
      </c>
    </row>
    <row r="6836" spans="1:4" ht="13.5">
      <c r="A6836" s="511" t="s">
        <v>56969</v>
      </c>
      <c r="B6836" s="511" t="s">
        <v>56970</v>
      </c>
      <c r="C6836" s="511" t="s">
        <v>13</v>
      </c>
      <c r="D6836" s="78" t="s">
        <v>63343</v>
      </c>
    </row>
    <row r="6837" spans="1:4" ht="13.5">
      <c r="A6837" s="511" t="s">
        <v>56972</v>
      </c>
      <c r="B6837" s="511" t="s">
        <v>56973</v>
      </c>
      <c r="C6837" s="511" t="s">
        <v>13</v>
      </c>
      <c r="D6837" s="78" t="s">
        <v>71408</v>
      </c>
    </row>
    <row r="6838" spans="1:4" ht="13.5">
      <c r="A6838" s="511" t="s">
        <v>56974</v>
      </c>
      <c r="B6838" s="511" t="s">
        <v>56975</v>
      </c>
      <c r="C6838" s="511" t="s">
        <v>13</v>
      </c>
      <c r="D6838" s="78" t="s">
        <v>71409</v>
      </c>
    </row>
    <row r="6839" spans="1:4" ht="13.5">
      <c r="A6839" s="511" t="s">
        <v>31097</v>
      </c>
      <c r="B6839" s="511" t="s">
        <v>25869</v>
      </c>
      <c r="C6839" s="511" t="s">
        <v>5</v>
      </c>
      <c r="D6839" s="78" t="s">
        <v>52998</v>
      </c>
    </row>
    <row r="6840" spans="1:4" ht="13.5">
      <c r="A6840" s="511" t="s">
        <v>31098</v>
      </c>
      <c r="B6840" s="511" t="s">
        <v>25870</v>
      </c>
      <c r="C6840" s="511" t="s">
        <v>5</v>
      </c>
      <c r="D6840" s="78" t="s">
        <v>61405</v>
      </c>
    </row>
    <row r="6841" spans="1:4" ht="13.5">
      <c r="A6841" s="511" t="s">
        <v>31099</v>
      </c>
      <c r="B6841" s="511" t="s">
        <v>25871</v>
      </c>
      <c r="C6841" s="511" t="s">
        <v>5</v>
      </c>
      <c r="D6841" s="78" t="s">
        <v>63394</v>
      </c>
    </row>
    <row r="6842" spans="1:4" ht="13.5">
      <c r="A6842" s="511" t="s">
        <v>31100</v>
      </c>
      <c r="B6842" s="511" t="s">
        <v>25872</v>
      </c>
      <c r="C6842" s="511" t="s">
        <v>5</v>
      </c>
      <c r="D6842" s="78" t="s">
        <v>71410</v>
      </c>
    </row>
    <row r="6843" spans="1:4" ht="13.5">
      <c r="A6843" s="511" t="s">
        <v>31101</v>
      </c>
      <c r="B6843" s="511" t="s">
        <v>25873</v>
      </c>
      <c r="C6843" s="511" t="s">
        <v>13</v>
      </c>
      <c r="D6843" s="78" t="s">
        <v>52293</v>
      </c>
    </row>
    <row r="6844" spans="1:4" ht="13.5">
      <c r="A6844" s="511" t="s">
        <v>31102</v>
      </c>
      <c r="B6844" s="511" t="s">
        <v>25874</v>
      </c>
      <c r="C6844" s="511" t="s">
        <v>13</v>
      </c>
      <c r="D6844" s="78" t="s">
        <v>58742</v>
      </c>
    </row>
    <row r="6845" spans="1:4" ht="13.5">
      <c r="A6845" s="511" t="s">
        <v>31103</v>
      </c>
      <c r="B6845" s="511" t="s">
        <v>25875</v>
      </c>
      <c r="C6845" s="511" t="s">
        <v>13</v>
      </c>
      <c r="D6845" s="78" t="s">
        <v>23247</v>
      </c>
    </row>
    <row r="6846" spans="1:4" ht="13.5">
      <c r="A6846" s="511" t="s">
        <v>31104</v>
      </c>
      <c r="B6846" s="511" t="s">
        <v>25876</v>
      </c>
      <c r="C6846" s="511" t="s">
        <v>36</v>
      </c>
      <c r="D6846" s="78" t="s">
        <v>71411</v>
      </c>
    </row>
    <row r="6847" spans="1:4" ht="13.5">
      <c r="A6847" s="511" t="s">
        <v>31105</v>
      </c>
      <c r="B6847" s="511" t="s">
        <v>25877</v>
      </c>
      <c r="C6847" s="511" t="s">
        <v>13</v>
      </c>
      <c r="D6847" s="78" t="s">
        <v>52303</v>
      </c>
    </row>
    <row r="6848" spans="1:4" ht="13.5">
      <c r="A6848" s="511" t="s">
        <v>31106</v>
      </c>
      <c r="B6848" s="511" t="s">
        <v>25878</v>
      </c>
      <c r="C6848" s="511" t="s">
        <v>13</v>
      </c>
      <c r="D6848" s="78" t="s">
        <v>52685</v>
      </c>
    </row>
    <row r="6849" spans="1:4" ht="13.5">
      <c r="A6849" s="511" t="s">
        <v>31107</v>
      </c>
      <c r="B6849" s="511" t="s">
        <v>25879</v>
      </c>
      <c r="C6849" s="511" t="s">
        <v>13</v>
      </c>
      <c r="D6849" s="78" t="s">
        <v>51203</v>
      </c>
    </row>
    <row r="6850" spans="1:4" ht="13.5">
      <c r="A6850" s="511" t="s">
        <v>31108</v>
      </c>
      <c r="B6850" s="511" t="s">
        <v>25880</v>
      </c>
      <c r="C6850" s="511" t="s">
        <v>13</v>
      </c>
      <c r="D6850" s="78" t="s">
        <v>55686</v>
      </c>
    </row>
    <row r="6851" spans="1:4" ht="13.5">
      <c r="A6851" s="511" t="s">
        <v>71412</v>
      </c>
      <c r="B6851" s="511" t="s">
        <v>71413</v>
      </c>
      <c r="C6851" s="511" t="s">
        <v>5</v>
      </c>
      <c r="D6851" s="78" t="s">
        <v>71414</v>
      </c>
    </row>
    <row r="6852" spans="1:4" ht="13.5">
      <c r="A6852" s="511" t="s">
        <v>71415</v>
      </c>
      <c r="B6852" s="511" t="s">
        <v>71416</v>
      </c>
      <c r="C6852" s="511" t="s">
        <v>5</v>
      </c>
      <c r="D6852" s="78" t="s">
        <v>71417</v>
      </c>
    </row>
    <row r="6853" spans="1:4" ht="13.5">
      <c r="A6853" s="511" t="s">
        <v>71418</v>
      </c>
      <c r="B6853" s="511" t="s">
        <v>71419</v>
      </c>
      <c r="C6853" s="511" t="s">
        <v>5</v>
      </c>
      <c r="D6853" s="78" t="s">
        <v>71420</v>
      </c>
    </row>
    <row r="6854" spans="1:4" ht="13.5">
      <c r="A6854" s="511" t="s">
        <v>71421</v>
      </c>
      <c r="B6854" s="511" t="s">
        <v>71422</v>
      </c>
      <c r="C6854" s="511" t="s">
        <v>5</v>
      </c>
      <c r="D6854" s="78" t="s">
        <v>71423</v>
      </c>
    </row>
    <row r="6855" spans="1:4" ht="13.5">
      <c r="A6855" s="511" t="s">
        <v>71424</v>
      </c>
      <c r="B6855" s="511" t="s">
        <v>71425</v>
      </c>
      <c r="C6855" s="511" t="s">
        <v>5</v>
      </c>
      <c r="D6855" s="78" t="s">
        <v>71426</v>
      </c>
    </row>
    <row r="6856" spans="1:4" ht="13.5">
      <c r="A6856" s="511" t="s">
        <v>71427</v>
      </c>
      <c r="B6856" s="511" t="s">
        <v>71428</v>
      </c>
      <c r="C6856" s="511" t="s">
        <v>5</v>
      </c>
      <c r="D6856" s="78" t="s">
        <v>71429</v>
      </c>
    </row>
    <row r="6857" spans="1:4" ht="13.5">
      <c r="A6857" s="511" t="s">
        <v>71430</v>
      </c>
      <c r="B6857" s="511" t="s">
        <v>71431</v>
      </c>
      <c r="C6857" s="511" t="s">
        <v>5</v>
      </c>
      <c r="D6857" s="78" t="s">
        <v>71432</v>
      </c>
    </row>
    <row r="6858" spans="1:4" ht="13.5">
      <c r="A6858" s="511" t="s">
        <v>71433</v>
      </c>
      <c r="B6858" s="511" t="s">
        <v>71434</v>
      </c>
      <c r="C6858" s="511" t="s">
        <v>5</v>
      </c>
      <c r="D6858" s="78" t="s">
        <v>71435</v>
      </c>
    </row>
    <row r="6859" spans="1:4" ht="13.5">
      <c r="A6859" s="511" t="s">
        <v>71436</v>
      </c>
      <c r="B6859" s="511" t="s">
        <v>71437</v>
      </c>
      <c r="C6859" s="511" t="s">
        <v>5</v>
      </c>
      <c r="D6859" s="78" t="s">
        <v>71438</v>
      </c>
    </row>
    <row r="6860" spans="1:4" ht="13.5">
      <c r="A6860" s="511" t="s">
        <v>71439</v>
      </c>
      <c r="B6860" s="511" t="s">
        <v>71440</v>
      </c>
      <c r="C6860" s="511" t="s">
        <v>5</v>
      </c>
      <c r="D6860" s="78" t="s">
        <v>71441</v>
      </c>
    </row>
    <row r="6861" spans="1:4" ht="13.5">
      <c r="A6861" s="511" t="s">
        <v>71442</v>
      </c>
      <c r="B6861" s="511" t="s">
        <v>71443</v>
      </c>
      <c r="C6861" s="511" t="s">
        <v>5</v>
      </c>
      <c r="D6861" s="78" t="s">
        <v>71444</v>
      </c>
    </row>
    <row r="6862" spans="1:4" ht="13.5">
      <c r="A6862" s="511" t="s">
        <v>71445</v>
      </c>
      <c r="B6862" s="511" t="s">
        <v>71446</v>
      </c>
      <c r="C6862" s="511" t="s">
        <v>5</v>
      </c>
      <c r="D6862" s="78" t="s">
        <v>71447</v>
      </c>
    </row>
    <row r="6863" spans="1:4" ht="13.5">
      <c r="A6863" s="511" t="s">
        <v>71448</v>
      </c>
      <c r="B6863" s="511" t="s">
        <v>71449</v>
      </c>
      <c r="C6863" s="511" t="s">
        <v>5</v>
      </c>
      <c r="D6863" s="78" t="s">
        <v>71450</v>
      </c>
    </row>
    <row r="6864" spans="1:4" ht="13.5">
      <c r="A6864" s="511" t="s">
        <v>71451</v>
      </c>
      <c r="B6864" s="511" t="s">
        <v>71452</v>
      </c>
      <c r="C6864" s="511" t="s">
        <v>5</v>
      </c>
      <c r="D6864" s="78" t="s">
        <v>71453</v>
      </c>
    </row>
    <row r="6865" spans="1:4" ht="13.5">
      <c r="A6865" s="511" t="s">
        <v>71454</v>
      </c>
      <c r="B6865" s="511" t="s">
        <v>71455</v>
      </c>
      <c r="C6865" s="511" t="s">
        <v>5</v>
      </c>
      <c r="D6865" s="78" t="s">
        <v>71456</v>
      </c>
    </row>
    <row r="6866" spans="1:4" ht="13.5">
      <c r="A6866" s="511" t="s">
        <v>71457</v>
      </c>
      <c r="B6866" s="511" t="s">
        <v>71458</v>
      </c>
      <c r="C6866" s="511" t="s">
        <v>5</v>
      </c>
      <c r="D6866" s="78" t="s">
        <v>71459</v>
      </c>
    </row>
    <row r="6867" spans="1:4" ht="13.5">
      <c r="A6867" s="511" t="s">
        <v>71460</v>
      </c>
      <c r="B6867" s="511" t="s">
        <v>71461</v>
      </c>
      <c r="C6867" s="511" t="s">
        <v>5</v>
      </c>
      <c r="D6867" s="78" t="s">
        <v>71462</v>
      </c>
    </row>
    <row r="6868" spans="1:4" ht="13.5">
      <c r="A6868" s="511" t="s">
        <v>71463</v>
      </c>
      <c r="B6868" s="511" t="s">
        <v>71464</v>
      </c>
      <c r="C6868" s="511" t="s">
        <v>5</v>
      </c>
      <c r="D6868" s="78" t="s">
        <v>71465</v>
      </c>
    </row>
    <row r="6869" spans="1:4" ht="13.5">
      <c r="A6869" s="511" t="s">
        <v>71466</v>
      </c>
      <c r="B6869" s="511" t="s">
        <v>71467</v>
      </c>
      <c r="C6869" s="511" t="s">
        <v>5</v>
      </c>
      <c r="D6869" s="78" t="s">
        <v>71468</v>
      </c>
    </row>
    <row r="6870" spans="1:4" ht="13.5">
      <c r="A6870" s="511" t="s">
        <v>71469</v>
      </c>
      <c r="B6870" s="511" t="s">
        <v>71470</v>
      </c>
      <c r="C6870" s="511" t="s">
        <v>5</v>
      </c>
      <c r="D6870" s="78" t="s">
        <v>71471</v>
      </c>
    </row>
    <row r="6871" spans="1:4" ht="13.5">
      <c r="A6871" s="511" t="s">
        <v>71472</v>
      </c>
      <c r="B6871" s="511" t="s">
        <v>71473</v>
      </c>
      <c r="C6871" s="511" t="s">
        <v>13</v>
      </c>
      <c r="D6871" s="78" t="s">
        <v>71474</v>
      </c>
    </row>
    <row r="6872" spans="1:4" ht="13.5">
      <c r="A6872" s="511" t="s">
        <v>71475</v>
      </c>
      <c r="B6872" s="511" t="s">
        <v>71476</v>
      </c>
      <c r="C6872" s="511" t="s">
        <v>13</v>
      </c>
      <c r="D6872" s="78" t="s">
        <v>71477</v>
      </c>
    </row>
    <row r="6873" spans="1:4" ht="13.5">
      <c r="A6873" s="511" t="s">
        <v>71478</v>
      </c>
      <c r="B6873" s="511" t="s">
        <v>71479</v>
      </c>
      <c r="C6873" s="511" t="s">
        <v>5</v>
      </c>
      <c r="D6873" s="78" t="s">
        <v>71480</v>
      </c>
    </row>
    <row r="6874" spans="1:4" ht="13.5">
      <c r="A6874" s="511" t="s">
        <v>31109</v>
      </c>
      <c r="B6874" s="511" t="s">
        <v>25881</v>
      </c>
      <c r="C6874" s="511" t="s">
        <v>13</v>
      </c>
      <c r="D6874" s="78" t="s">
        <v>23563</v>
      </c>
    </row>
    <row r="6875" spans="1:4" ht="13.5">
      <c r="A6875" s="511" t="s">
        <v>31110</v>
      </c>
      <c r="B6875" s="511" t="s">
        <v>25882</v>
      </c>
      <c r="C6875" s="511" t="s">
        <v>5</v>
      </c>
      <c r="D6875" s="78" t="s">
        <v>56532</v>
      </c>
    </row>
    <row r="6876" spans="1:4" ht="13.5">
      <c r="A6876" s="511" t="s">
        <v>31111</v>
      </c>
      <c r="B6876" s="511" t="s">
        <v>25883</v>
      </c>
      <c r="C6876" s="511" t="s">
        <v>5</v>
      </c>
      <c r="D6876" s="78" t="s">
        <v>71481</v>
      </c>
    </row>
    <row r="6877" spans="1:4" ht="13.5">
      <c r="A6877" s="511" t="s">
        <v>31112</v>
      </c>
      <c r="B6877" s="511" t="s">
        <v>25884</v>
      </c>
      <c r="C6877" s="511" t="s">
        <v>5</v>
      </c>
      <c r="D6877" s="78" t="s">
        <v>71482</v>
      </c>
    </row>
    <row r="6878" spans="1:4" ht="13.5">
      <c r="A6878" s="511" t="s">
        <v>31113</v>
      </c>
      <c r="B6878" s="511" t="s">
        <v>25885</v>
      </c>
      <c r="C6878" s="511" t="s">
        <v>5</v>
      </c>
      <c r="D6878" s="78" t="s">
        <v>56740</v>
      </c>
    </row>
    <row r="6879" spans="1:4" ht="13.5">
      <c r="A6879" s="511" t="s">
        <v>31114</v>
      </c>
      <c r="B6879" s="511" t="s">
        <v>25886</v>
      </c>
      <c r="C6879" s="511" t="s">
        <v>5</v>
      </c>
      <c r="D6879" s="78" t="s">
        <v>71483</v>
      </c>
    </row>
    <row r="6880" spans="1:4" ht="13.5">
      <c r="A6880" s="511" t="s">
        <v>31115</v>
      </c>
      <c r="B6880" s="511" t="s">
        <v>25887</v>
      </c>
      <c r="C6880" s="511" t="s">
        <v>5</v>
      </c>
      <c r="D6880" s="78" t="s">
        <v>71484</v>
      </c>
    </row>
    <row r="6881" spans="1:4" ht="13.5">
      <c r="A6881" s="511" t="s">
        <v>31116</v>
      </c>
      <c r="B6881" s="511" t="s">
        <v>25888</v>
      </c>
      <c r="C6881" s="511" t="s">
        <v>5</v>
      </c>
      <c r="D6881" s="78" t="s">
        <v>71485</v>
      </c>
    </row>
    <row r="6882" spans="1:4" ht="13.5">
      <c r="A6882" s="511" t="s">
        <v>31117</v>
      </c>
      <c r="B6882" s="511" t="s">
        <v>25889</v>
      </c>
      <c r="C6882" s="511" t="s">
        <v>5</v>
      </c>
      <c r="D6882" s="78" t="s">
        <v>71486</v>
      </c>
    </row>
    <row r="6883" spans="1:4" ht="13.5">
      <c r="A6883" s="511" t="s">
        <v>31118</v>
      </c>
      <c r="B6883" s="511" t="s">
        <v>25890</v>
      </c>
      <c r="C6883" s="511" t="s">
        <v>5</v>
      </c>
      <c r="D6883" s="78" t="s">
        <v>71487</v>
      </c>
    </row>
    <row r="6884" spans="1:4" ht="13.5">
      <c r="A6884" s="511" t="s">
        <v>31119</v>
      </c>
      <c r="B6884" s="511" t="s">
        <v>25891</v>
      </c>
      <c r="C6884" s="511" t="s">
        <v>5</v>
      </c>
      <c r="D6884" s="78" t="s">
        <v>71488</v>
      </c>
    </row>
    <row r="6885" spans="1:4" ht="13.5">
      <c r="A6885" s="511" t="s">
        <v>31120</v>
      </c>
      <c r="B6885" s="511" t="s">
        <v>25892</v>
      </c>
      <c r="C6885" s="511" t="s">
        <v>1848</v>
      </c>
      <c r="D6885" s="78" t="s">
        <v>55670</v>
      </c>
    </row>
    <row r="6886" spans="1:4" ht="13.5">
      <c r="A6886" s="511" t="s">
        <v>31121</v>
      </c>
      <c r="B6886" s="511" t="s">
        <v>25893</v>
      </c>
      <c r="C6886" s="511" t="s">
        <v>1848</v>
      </c>
      <c r="D6886" s="78" t="s">
        <v>57192</v>
      </c>
    </row>
    <row r="6887" spans="1:4" ht="13.5">
      <c r="A6887" s="511" t="s">
        <v>31122</v>
      </c>
      <c r="B6887" s="511" t="s">
        <v>25894</v>
      </c>
      <c r="C6887" s="511" t="s">
        <v>1848</v>
      </c>
      <c r="D6887" s="78" t="s">
        <v>56502</v>
      </c>
    </row>
    <row r="6888" spans="1:4" ht="13.5">
      <c r="A6888" s="511" t="s">
        <v>31123</v>
      </c>
      <c r="B6888" s="511" t="s">
        <v>25895</v>
      </c>
      <c r="C6888" s="511" t="s">
        <v>1848</v>
      </c>
      <c r="D6888" s="78" t="s">
        <v>71489</v>
      </c>
    </row>
    <row r="6889" spans="1:4" ht="13.5">
      <c r="A6889" s="511" t="s">
        <v>31124</v>
      </c>
      <c r="B6889" s="511" t="s">
        <v>25896</v>
      </c>
      <c r="C6889" s="511" t="s">
        <v>1848</v>
      </c>
      <c r="D6889" s="78" t="s">
        <v>56502</v>
      </c>
    </row>
    <row r="6890" spans="1:4" ht="13.5">
      <c r="A6890" s="511" t="s">
        <v>31125</v>
      </c>
      <c r="B6890" s="511" t="s">
        <v>25897</v>
      </c>
      <c r="C6890" s="511" t="s">
        <v>1848</v>
      </c>
      <c r="D6890" s="78" t="s">
        <v>69151</v>
      </c>
    </row>
    <row r="6891" spans="1:4" ht="13.5">
      <c r="A6891" s="511" t="s">
        <v>31126</v>
      </c>
      <c r="B6891" s="511" t="s">
        <v>25898</v>
      </c>
      <c r="C6891" s="511" t="s">
        <v>1848</v>
      </c>
      <c r="D6891" s="78" t="s">
        <v>55818</v>
      </c>
    </row>
    <row r="6892" spans="1:4" ht="13.5">
      <c r="A6892" s="511" t="s">
        <v>31127</v>
      </c>
      <c r="B6892" s="511" t="s">
        <v>25899</v>
      </c>
      <c r="C6892" s="511" t="s">
        <v>1848</v>
      </c>
      <c r="D6892" s="78" t="s">
        <v>53444</v>
      </c>
    </row>
    <row r="6893" spans="1:4" ht="13.5">
      <c r="A6893" s="511" t="s">
        <v>31128</v>
      </c>
      <c r="B6893" s="511" t="s">
        <v>25900</v>
      </c>
      <c r="C6893" s="511" t="s">
        <v>1848</v>
      </c>
      <c r="D6893" s="78" t="s">
        <v>55383</v>
      </c>
    </row>
    <row r="6894" spans="1:4" ht="13.5">
      <c r="A6894" s="511" t="s">
        <v>31129</v>
      </c>
      <c r="B6894" s="511" t="s">
        <v>25901</v>
      </c>
      <c r="C6894" s="511" t="s">
        <v>1848</v>
      </c>
      <c r="D6894" s="78" t="s">
        <v>71490</v>
      </c>
    </row>
    <row r="6895" spans="1:4" ht="13.5">
      <c r="A6895" s="511" t="s">
        <v>31130</v>
      </c>
      <c r="B6895" s="511" t="s">
        <v>25902</v>
      </c>
      <c r="C6895" s="511" t="s">
        <v>1848</v>
      </c>
      <c r="D6895" s="78" t="s">
        <v>62244</v>
      </c>
    </row>
    <row r="6896" spans="1:4" ht="13.5">
      <c r="A6896" s="511" t="s">
        <v>31131</v>
      </c>
      <c r="B6896" s="511" t="s">
        <v>25903</v>
      </c>
      <c r="C6896" s="511" t="s">
        <v>1848</v>
      </c>
      <c r="D6896" s="78" t="s">
        <v>56667</v>
      </c>
    </row>
    <row r="6897" spans="1:4" ht="13.5">
      <c r="A6897" s="511" t="s">
        <v>31132</v>
      </c>
      <c r="B6897" s="511" t="s">
        <v>25904</v>
      </c>
      <c r="C6897" s="511" t="s">
        <v>1848</v>
      </c>
      <c r="D6897" s="78" t="s">
        <v>61587</v>
      </c>
    </row>
    <row r="6898" spans="1:4" ht="13.5">
      <c r="A6898" s="511" t="s">
        <v>31133</v>
      </c>
      <c r="B6898" s="511" t="s">
        <v>25905</v>
      </c>
      <c r="C6898" s="511" t="s">
        <v>1848</v>
      </c>
      <c r="D6898" s="78" t="s">
        <v>55666</v>
      </c>
    </row>
    <row r="6899" spans="1:4" ht="13.5">
      <c r="A6899" s="511" t="s">
        <v>31134</v>
      </c>
      <c r="B6899" s="511" t="s">
        <v>25906</v>
      </c>
      <c r="C6899" s="511" t="s">
        <v>1848</v>
      </c>
      <c r="D6899" s="78" t="s">
        <v>52966</v>
      </c>
    </row>
    <row r="6900" spans="1:4" ht="13.5">
      <c r="A6900" s="511" t="s">
        <v>31135</v>
      </c>
      <c r="B6900" s="511" t="s">
        <v>25907</v>
      </c>
      <c r="C6900" s="511" t="s">
        <v>1848</v>
      </c>
      <c r="D6900" s="78" t="s">
        <v>55195</v>
      </c>
    </row>
    <row r="6901" spans="1:4" ht="13.5">
      <c r="A6901" s="511" t="s">
        <v>31136</v>
      </c>
      <c r="B6901" s="511" t="s">
        <v>25908</v>
      </c>
      <c r="C6901" s="511" t="s">
        <v>1848</v>
      </c>
      <c r="D6901" s="78" t="s">
        <v>63272</v>
      </c>
    </row>
    <row r="6902" spans="1:4" ht="13.5">
      <c r="A6902" s="511" t="s">
        <v>31137</v>
      </c>
      <c r="B6902" s="511" t="s">
        <v>25909</v>
      </c>
      <c r="C6902" s="511" t="s">
        <v>1848</v>
      </c>
      <c r="D6902" s="78" t="s">
        <v>55874</v>
      </c>
    </row>
    <row r="6903" spans="1:4" ht="13.5">
      <c r="A6903" s="511" t="s">
        <v>31138</v>
      </c>
      <c r="B6903" s="511" t="s">
        <v>25910</v>
      </c>
      <c r="C6903" s="511" t="s">
        <v>1848</v>
      </c>
      <c r="D6903" s="78" t="s">
        <v>55830</v>
      </c>
    </row>
    <row r="6904" spans="1:4" ht="13.5">
      <c r="A6904" s="511" t="s">
        <v>31139</v>
      </c>
      <c r="B6904" s="511" t="s">
        <v>25911</v>
      </c>
      <c r="C6904" s="511" t="s">
        <v>1848</v>
      </c>
      <c r="D6904" s="78" t="s">
        <v>71491</v>
      </c>
    </row>
    <row r="6905" spans="1:4" ht="13.5">
      <c r="A6905" s="511" t="s">
        <v>31140</v>
      </c>
      <c r="B6905" s="511" t="s">
        <v>25912</v>
      </c>
      <c r="C6905" s="511" t="s">
        <v>1848</v>
      </c>
      <c r="D6905" s="78" t="s">
        <v>71492</v>
      </c>
    </row>
    <row r="6906" spans="1:4" ht="13.5">
      <c r="A6906" s="511" t="s">
        <v>31141</v>
      </c>
      <c r="B6906" s="511" t="s">
        <v>25913</v>
      </c>
      <c r="C6906" s="511" t="s">
        <v>1848</v>
      </c>
      <c r="D6906" s="78" t="s">
        <v>71493</v>
      </c>
    </row>
    <row r="6907" spans="1:4" ht="13.5">
      <c r="A6907" s="511" t="s">
        <v>31142</v>
      </c>
      <c r="B6907" s="511" t="s">
        <v>25914</v>
      </c>
      <c r="C6907" s="511" t="s">
        <v>1848</v>
      </c>
      <c r="D6907" s="78" t="s">
        <v>53675</v>
      </c>
    </row>
    <row r="6908" spans="1:4" ht="13.5">
      <c r="A6908" s="511" t="s">
        <v>31143</v>
      </c>
      <c r="B6908" s="511" t="s">
        <v>25915</v>
      </c>
      <c r="C6908" s="511" t="s">
        <v>1848</v>
      </c>
      <c r="D6908" s="78" t="s">
        <v>58399</v>
      </c>
    </row>
    <row r="6909" spans="1:4" ht="13.5">
      <c r="A6909" s="511" t="s">
        <v>31144</v>
      </c>
      <c r="B6909" s="511" t="s">
        <v>25916</v>
      </c>
      <c r="C6909" s="511" t="s">
        <v>1848</v>
      </c>
      <c r="D6909" s="78" t="s">
        <v>69863</v>
      </c>
    </row>
    <row r="6910" spans="1:4" ht="13.5">
      <c r="A6910" s="511" t="s">
        <v>31145</v>
      </c>
      <c r="B6910" s="511" t="s">
        <v>25917</v>
      </c>
      <c r="C6910" s="511" t="s">
        <v>1848</v>
      </c>
      <c r="D6910" s="78" t="s">
        <v>63723</v>
      </c>
    </row>
    <row r="6911" spans="1:4" ht="13.5">
      <c r="A6911" s="511" t="s">
        <v>31146</v>
      </c>
      <c r="B6911" s="511" t="s">
        <v>25918</v>
      </c>
      <c r="C6911" s="511" t="s">
        <v>1848</v>
      </c>
      <c r="D6911" s="78" t="s">
        <v>56588</v>
      </c>
    </row>
    <row r="6912" spans="1:4" ht="13.5">
      <c r="A6912" s="511" t="s">
        <v>31147</v>
      </c>
      <c r="B6912" s="511" t="s">
        <v>25919</v>
      </c>
      <c r="C6912" s="511" t="s">
        <v>1848</v>
      </c>
      <c r="D6912" s="78" t="s">
        <v>63223</v>
      </c>
    </row>
    <row r="6913" spans="1:4" ht="13.5">
      <c r="A6913" s="511" t="s">
        <v>31148</v>
      </c>
      <c r="B6913" s="511" t="s">
        <v>25920</v>
      </c>
      <c r="C6913" s="511" t="s">
        <v>1848</v>
      </c>
      <c r="D6913" s="78" t="s">
        <v>56700</v>
      </c>
    </row>
    <row r="6914" spans="1:4" ht="13.5">
      <c r="A6914" s="511" t="s">
        <v>31149</v>
      </c>
      <c r="B6914" s="511" t="s">
        <v>25921</v>
      </c>
      <c r="C6914" s="511" t="s">
        <v>1848</v>
      </c>
      <c r="D6914" s="78" t="s">
        <v>71494</v>
      </c>
    </row>
    <row r="6915" spans="1:4" ht="13.5">
      <c r="A6915" s="511" t="s">
        <v>31150</v>
      </c>
      <c r="B6915" s="511" t="s">
        <v>25922</v>
      </c>
      <c r="C6915" s="511" t="s">
        <v>1848</v>
      </c>
      <c r="D6915" s="78" t="s">
        <v>62244</v>
      </c>
    </row>
    <row r="6916" spans="1:4" ht="13.5">
      <c r="A6916" s="511" t="s">
        <v>31151</v>
      </c>
      <c r="B6916" s="511" t="s">
        <v>25923</v>
      </c>
      <c r="C6916" s="511" t="s">
        <v>1848</v>
      </c>
      <c r="D6916" s="78" t="s">
        <v>31167</v>
      </c>
    </row>
    <row r="6917" spans="1:4" ht="13.5">
      <c r="A6917" s="511" t="s">
        <v>31152</v>
      </c>
      <c r="B6917" s="511" t="s">
        <v>25924</v>
      </c>
      <c r="C6917" s="511" t="s">
        <v>1848</v>
      </c>
      <c r="D6917" s="78" t="s">
        <v>56536</v>
      </c>
    </row>
    <row r="6918" spans="1:4" ht="13.5">
      <c r="A6918" s="511" t="s">
        <v>31153</v>
      </c>
      <c r="B6918" s="511" t="s">
        <v>25925</v>
      </c>
      <c r="C6918" s="511" t="s">
        <v>1848</v>
      </c>
      <c r="D6918" s="78" t="s">
        <v>60830</v>
      </c>
    </row>
    <row r="6919" spans="1:4" ht="13.5">
      <c r="A6919" s="511" t="s">
        <v>31154</v>
      </c>
      <c r="B6919" s="511" t="s">
        <v>25926</v>
      </c>
      <c r="C6919" s="511" t="s">
        <v>1848</v>
      </c>
      <c r="D6919" s="78" t="s">
        <v>55177</v>
      </c>
    </row>
    <row r="6920" spans="1:4" ht="13.5">
      <c r="A6920" s="511" t="s">
        <v>31155</v>
      </c>
      <c r="B6920" s="511" t="s">
        <v>25927</v>
      </c>
      <c r="C6920" s="511" t="s">
        <v>1848</v>
      </c>
      <c r="D6920" s="78" t="s">
        <v>56537</v>
      </c>
    </row>
    <row r="6921" spans="1:4" ht="13.5">
      <c r="A6921" s="511" t="s">
        <v>31156</v>
      </c>
      <c r="B6921" s="511" t="s">
        <v>25928</v>
      </c>
      <c r="C6921" s="511" t="s">
        <v>1848</v>
      </c>
      <c r="D6921" s="78" t="s">
        <v>54727</v>
      </c>
    </row>
    <row r="6922" spans="1:4" ht="13.5">
      <c r="A6922" s="511" t="s">
        <v>31157</v>
      </c>
      <c r="B6922" s="511" t="s">
        <v>25929</v>
      </c>
      <c r="C6922" s="511" t="s">
        <v>1848</v>
      </c>
      <c r="D6922" s="78" t="s">
        <v>64500</v>
      </c>
    </row>
    <row r="6923" spans="1:4" ht="13.5">
      <c r="A6923" s="511" t="s">
        <v>31158</v>
      </c>
      <c r="B6923" s="511" t="s">
        <v>25930</v>
      </c>
      <c r="C6923" s="511" t="s">
        <v>1848</v>
      </c>
      <c r="D6923" s="78" t="s">
        <v>68435</v>
      </c>
    </row>
    <row r="6924" spans="1:4" ht="13.5">
      <c r="A6924" s="511" t="s">
        <v>31159</v>
      </c>
      <c r="B6924" s="511" t="s">
        <v>25931</v>
      </c>
      <c r="C6924" s="511" t="s">
        <v>1848</v>
      </c>
      <c r="D6924" s="78" t="s">
        <v>60728</v>
      </c>
    </row>
    <row r="6925" spans="1:4" ht="13.5">
      <c r="A6925" s="511" t="s">
        <v>31160</v>
      </c>
      <c r="B6925" s="511" t="s">
        <v>25932</v>
      </c>
      <c r="C6925" s="511" t="s">
        <v>1848</v>
      </c>
      <c r="D6925" s="78" t="s">
        <v>68887</v>
      </c>
    </row>
    <row r="6926" spans="1:4" ht="13.5">
      <c r="A6926" s="511" t="s">
        <v>31161</v>
      </c>
      <c r="B6926" s="511" t="s">
        <v>25933</v>
      </c>
      <c r="C6926" s="511" t="s">
        <v>1848</v>
      </c>
      <c r="D6926" s="78" t="s">
        <v>63444</v>
      </c>
    </row>
    <row r="6927" spans="1:4" ht="13.5">
      <c r="A6927" s="511" t="s">
        <v>31162</v>
      </c>
      <c r="B6927" s="511" t="s">
        <v>25934</v>
      </c>
      <c r="C6927" s="511" t="s">
        <v>1848</v>
      </c>
      <c r="D6927" s="78" t="s">
        <v>56658</v>
      </c>
    </row>
    <row r="6928" spans="1:4" ht="13.5">
      <c r="A6928" s="511" t="s">
        <v>31163</v>
      </c>
      <c r="B6928" s="511" t="s">
        <v>25935</v>
      </c>
      <c r="C6928" s="511" t="s">
        <v>1848</v>
      </c>
      <c r="D6928" s="78" t="s">
        <v>56503</v>
      </c>
    </row>
    <row r="6929" spans="1:4" ht="13.5">
      <c r="A6929" s="511" t="s">
        <v>31164</v>
      </c>
      <c r="B6929" s="511" t="s">
        <v>25936</v>
      </c>
      <c r="C6929" s="511" t="s">
        <v>1848</v>
      </c>
      <c r="D6929" s="78" t="s">
        <v>53501</v>
      </c>
    </row>
    <row r="6930" spans="1:4" ht="13.5">
      <c r="A6930" s="511" t="s">
        <v>31165</v>
      </c>
      <c r="B6930" s="511" t="s">
        <v>25937</v>
      </c>
      <c r="C6930" s="511" t="s">
        <v>1848</v>
      </c>
      <c r="D6930" s="78" t="s">
        <v>71495</v>
      </c>
    </row>
    <row r="6931" spans="1:4" ht="13.5">
      <c r="A6931" s="511" t="s">
        <v>31166</v>
      </c>
      <c r="B6931" s="511" t="s">
        <v>25938</v>
      </c>
      <c r="C6931" s="511" t="s">
        <v>1848</v>
      </c>
      <c r="D6931" s="78" t="s">
        <v>49458</v>
      </c>
    </row>
    <row r="6932" spans="1:4" ht="13.5">
      <c r="A6932" s="511" t="s">
        <v>31168</v>
      </c>
      <c r="B6932" s="511" t="s">
        <v>25939</v>
      </c>
      <c r="C6932" s="511" t="s">
        <v>1848</v>
      </c>
      <c r="D6932" s="78" t="s">
        <v>57571</v>
      </c>
    </row>
    <row r="6933" spans="1:4" ht="13.5">
      <c r="A6933" s="511" t="s">
        <v>31169</v>
      </c>
      <c r="B6933" s="511" t="s">
        <v>25940</v>
      </c>
      <c r="C6933" s="511" t="s">
        <v>1848</v>
      </c>
      <c r="D6933" s="78" t="s">
        <v>57571</v>
      </c>
    </row>
    <row r="6934" spans="1:4" ht="13.5">
      <c r="A6934" s="511" t="s">
        <v>31170</v>
      </c>
      <c r="B6934" s="511" t="s">
        <v>25941</v>
      </c>
      <c r="C6934" s="511" t="s">
        <v>1848</v>
      </c>
      <c r="D6934" s="78" t="s">
        <v>71496</v>
      </c>
    </row>
    <row r="6935" spans="1:4" ht="13.5">
      <c r="A6935" s="511" t="s">
        <v>31171</v>
      </c>
      <c r="B6935" s="511" t="s">
        <v>25942</v>
      </c>
      <c r="C6935" s="511" t="s">
        <v>1848</v>
      </c>
      <c r="D6935" s="78" t="s">
        <v>58651</v>
      </c>
    </row>
    <row r="6936" spans="1:4" ht="13.5">
      <c r="A6936" s="511" t="s">
        <v>31172</v>
      </c>
      <c r="B6936" s="511" t="s">
        <v>25943</v>
      </c>
      <c r="C6936" s="511" t="s">
        <v>1848</v>
      </c>
      <c r="D6936" s="78" t="s">
        <v>56983</v>
      </c>
    </row>
    <row r="6937" spans="1:4" ht="13.5">
      <c r="A6937" s="511" t="s">
        <v>31173</v>
      </c>
      <c r="B6937" s="511" t="s">
        <v>25944</v>
      </c>
      <c r="C6937" s="511" t="s">
        <v>1848</v>
      </c>
      <c r="D6937" s="78" t="s">
        <v>71497</v>
      </c>
    </row>
    <row r="6938" spans="1:4" ht="13.5">
      <c r="A6938" s="511" t="s">
        <v>31174</v>
      </c>
      <c r="B6938" s="511" t="s">
        <v>25945</v>
      </c>
      <c r="C6938" s="511" t="s">
        <v>1848</v>
      </c>
      <c r="D6938" s="78" t="s">
        <v>62668</v>
      </c>
    </row>
    <row r="6939" spans="1:4" ht="13.5">
      <c r="A6939" s="511" t="s">
        <v>31175</v>
      </c>
      <c r="B6939" s="511" t="s">
        <v>25946</v>
      </c>
      <c r="C6939" s="511" t="s">
        <v>1848</v>
      </c>
      <c r="D6939" s="78" t="s">
        <v>58023</v>
      </c>
    </row>
    <row r="6940" spans="1:4" ht="13.5">
      <c r="A6940" s="511" t="s">
        <v>31176</v>
      </c>
      <c r="B6940" s="511" t="s">
        <v>25947</v>
      </c>
      <c r="C6940" s="511" t="s">
        <v>1848</v>
      </c>
      <c r="D6940" s="78" t="s">
        <v>70965</v>
      </c>
    </row>
    <row r="6941" spans="1:4" ht="13.5">
      <c r="A6941" s="511" t="s">
        <v>31177</v>
      </c>
      <c r="B6941" s="511" t="s">
        <v>25948</v>
      </c>
      <c r="C6941" s="511" t="s">
        <v>1848</v>
      </c>
      <c r="D6941" s="78" t="s">
        <v>71498</v>
      </c>
    </row>
    <row r="6942" spans="1:4" ht="13.5">
      <c r="A6942" s="511" t="s">
        <v>31178</v>
      </c>
      <c r="B6942" s="511" t="s">
        <v>25949</v>
      </c>
      <c r="C6942" s="511" t="s">
        <v>1848</v>
      </c>
      <c r="D6942" s="78" t="s">
        <v>56525</v>
      </c>
    </row>
    <row r="6943" spans="1:4" ht="13.5">
      <c r="A6943" s="511" t="s">
        <v>31179</v>
      </c>
      <c r="B6943" s="511" t="s">
        <v>25950</v>
      </c>
      <c r="C6943" s="511" t="s">
        <v>1848</v>
      </c>
      <c r="D6943" s="78" t="s">
        <v>55555</v>
      </c>
    </row>
    <row r="6944" spans="1:4" ht="13.5">
      <c r="A6944" s="511" t="s">
        <v>31180</v>
      </c>
      <c r="B6944" s="511" t="s">
        <v>25951</v>
      </c>
      <c r="C6944" s="511" t="s">
        <v>1848</v>
      </c>
      <c r="D6944" s="78" t="s">
        <v>63272</v>
      </c>
    </row>
    <row r="6945" spans="1:4" ht="13.5">
      <c r="A6945" s="511" t="s">
        <v>31181</v>
      </c>
      <c r="B6945" s="511" t="s">
        <v>25952</v>
      </c>
      <c r="C6945" s="511" t="s">
        <v>1848</v>
      </c>
      <c r="D6945" s="78" t="s">
        <v>55789</v>
      </c>
    </row>
    <row r="6946" spans="1:4" ht="13.5">
      <c r="A6946" s="511" t="s">
        <v>31182</v>
      </c>
      <c r="B6946" s="511" t="s">
        <v>25953</v>
      </c>
      <c r="C6946" s="511" t="s">
        <v>1848</v>
      </c>
      <c r="D6946" s="78" t="s">
        <v>53670</v>
      </c>
    </row>
    <row r="6947" spans="1:4" ht="13.5">
      <c r="A6947" s="511" t="s">
        <v>31183</v>
      </c>
      <c r="B6947" s="511" t="s">
        <v>25954</v>
      </c>
      <c r="C6947" s="511" t="s">
        <v>1848</v>
      </c>
      <c r="D6947" s="78" t="s">
        <v>68505</v>
      </c>
    </row>
    <row r="6948" spans="1:4" ht="13.5">
      <c r="A6948" s="511" t="s">
        <v>31184</v>
      </c>
      <c r="B6948" s="511" t="s">
        <v>25955</v>
      </c>
      <c r="C6948" s="511" t="s">
        <v>1848</v>
      </c>
      <c r="D6948" s="78" t="s">
        <v>53670</v>
      </c>
    </row>
    <row r="6949" spans="1:4" ht="13.5">
      <c r="A6949" s="511" t="s">
        <v>31185</v>
      </c>
      <c r="B6949" s="511" t="s">
        <v>25956</v>
      </c>
      <c r="C6949" s="511" t="s">
        <v>1848</v>
      </c>
      <c r="D6949" s="78" t="s">
        <v>55928</v>
      </c>
    </row>
    <row r="6950" spans="1:4" ht="13.5">
      <c r="A6950" s="511" t="s">
        <v>31186</v>
      </c>
      <c r="B6950" s="511" t="s">
        <v>25957</v>
      </c>
      <c r="C6950" s="511" t="s">
        <v>1848</v>
      </c>
      <c r="D6950" s="78" t="s">
        <v>61982</v>
      </c>
    </row>
    <row r="6951" spans="1:4" ht="13.5">
      <c r="A6951" s="511" t="s">
        <v>31187</v>
      </c>
      <c r="B6951" s="511" t="s">
        <v>25958</v>
      </c>
      <c r="C6951" s="511" t="s">
        <v>1848</v>
      </c>
      <c r="D6951" s="78" t="s">
        <v>56504</v>
      </c>
    </row>
    <row r="6952" spans="1:4" ht="13.5">
      <c r="A6952" s="511" t="s">
        <v>31188</v>
      </c>
      <c r="B6952" s="511" t="s">
        <v>25959</v>
      </c>
      <c r="C6952" s="511" t="s">
        <v>1848</v>
      </c>
      <c r="D6952" s="78" t="s">
        <v>58764</v>
      </c>
    </row>
    <row r="6953" spans="1:4" ht="13.5">
      <c r="A6953" s="511" t="s">
        <v>31189</v>
      </c>
      <c r="B6953" s="511" t="s">
        <v>25960</v>
      </c>
      <c r="C6953" s="511" t="s">
        <v>1848</v>
      </c>
      <c r="D6953" s="78" t="s">
        <v>66639</v>
      </c>
    </row>
    <row r="6954" spans="1:4" ht="13.5">
      <c r="A6954" s="511" t="s">
        <v>31190</v>
      </c>
      <c r="B6954" s="511" t="s">
        <v>25961</v>
      </c>
      <c r="C6954" s="511" t="s">
        <v>1848</v>
      </c>
      <c r="D6954" s="78" t="s">
        <v>71499</v>
      </c>
    </row>
    <row r="6955" spans="1:4" ht="13.5">
      <c r="A6955" s="511" t="s">
        <v>31191</v>
      </c>
      <c r="B6955" s="511" t="s">
        <v>25962</v>
      </c>
      <c r="C6955" s="511" t="s">
        <v>1848</v>
      </c>
      <c r="D6955" s="78" t="s">
        <v>59696</v>
      </c>
    </row>
    <row r="6956" spans="1:4" ht="13.5">
      <c r="A6956" s="511" t="s">
        <v>31192</v>
      </c>
      <c r="B6956" s="511" t="s">
        <v>25963</v>
      </c>
      <c r="C6956" s="511" t="s">
        <v>1848</v>
      </c>
      <c r="D6956" s="78" t="s">
        <v>63950</v>
      </c>
    </row>
    <row r="6957" spans="1:4" ht="13.5">
      <c r="A6957" s="511" t="s">
        <v>31193</v>
      </c>
      <c r="B6957" s="511" t="s">
        <v>25964</v>
      </c>
      <c r="C6957" s="511" t="s">
        <v>1848</v>
      </c>
      <c r="D6957" s="78" t="s">
        <v>63207</v>
      </c>
    </row>
    <row r="6958" spans="1:4" ht="13.5">
      <c r="A6958" s="511" t="s">
        <v>31194</v>
      </c>
      <c r="B6958" s="511" t="s">
        <v>25965</v>
      </c>
      <c r="C6958" s="511" t="s">
        <v>1848</v>
      </c>
      <c r="D6958" s="78" t="s">
        <v>69201</v>
      </c>
    </row>
    <row r="6959" spans="1:4" ht="13.5">
      <c r="A6959" s="511" t="s">
        <v>31195</v>
      </c>
      <c r="B6959" s="511" t="s">
        <v>25966</v>
      </c>
      <c r="C6959" s="511" t="s">
        <v>1848</v>
      </c>
      <c r="D6959" s="78" t="s">
        <v>56646</v>
      </c>
    </row>
    <row r="6960" spans="1:4" ht="13.5">
      <c r="A6960" s="511" t="s">
        <v>31196</v>
      </c>
      <c r="B6960" s="511" t="s">
        <v>25967</v>
      </c>
      <c r="C6960" s="511" t="s">
        <v>1848</v>
      </c>
      <c r="D6960" s="78" t="s">
        <v>63680</v>
      </c>
    </row>
    <row r="6961" spans="1:4" ht="13.5">
      <c r="A6961" s="511" t="s">
        <v>31197</v>
      </c>
      <c r="B6961" s="511" t="s">
        <v>25968</v>
      </c>
      <c r="C6961" s="511" t="s">
        <v>1848</v>
      </c>
      <c r="D6961" s="78" t="s">
        <v>55177</v>
      </c>
    </row>
    <row r="6962" spans="1:4" ht="13.5">
      <c r="A6962" s="511" t="s">
        <v>31198</v>
      </c>
      <c r="B6962" s="511" t="s">
        <v>25969</v>
      </c>
      <c r="C6962" s="511" t="s">
        <v>1848</v>
      </c>
      <c r="D6962" s="78" t="s">
        <v>56293</v>
      </c>
    </row>
    <row r="6963" spans="1:4" ht="13.5">
      <c r="A6963" s="511" t="s">
        <v>31199</v>
      </c>
      <c r="B6963" s="511" t="s">
        <v>25970</v>
      </c>
      <c r="C6963" s="511" t="s">
        <v>1848</v>
      </c>
      <c r="D6963" s="78" t="s">
        <v>64035</v>
      </c>
    </row>
    <row r="6964" spans="1:4" ht="13.5">
      <c r="A6964" s="511" t="s">
        <v>31200</v>
      </c>
      <c r="B6964" s="511" t="s">
        <v>25971</v>
      </c>
      <c r="C6964" s="511" t="s">
        <v>1848</v>
      </c>
      <c r="D6964" s="78" t="s">
        <v>56536</v>
      </c>
    </row>
    <row r="6965" spans="1:4" ht="13.5">
      <c r="A6965" s="511" t="s">
        <v>31201</v>
      </c>
      <c r="B6965" s="511" t="s">
        <v>25972</v>
      </c>
      <c r="C6965" s="511" t="s">
        <v>1848</v>
      </c>
      <c r="D6965" s="78" t="s">
        <v>71500</v>
      </c>
    </row>
    <row r="6966" spans="1:4" ht="13.5">
      <c r="A6966" s="511" t="s">
        <v>31202</v>
      </c>
      <c r="B6966" s="511" t="s">
        <v>25973</v>
      </c>
      <c r="C6966" s="511" t="s">
        <v>1848</v>
      </c>
      <c r="D6966" s="78" t="s">
        <v>71501</v>
      </c>
    </row>
    <row r="6967" spans="1:4" ht="13.5">
      <c r="A6967" s="511" t="s">
        <v>31203</v>
      </c>
      <c r="B6967" s="511" t="s">
        <v>25974</v>
      </c>
      <c r="C6967" s="511" t="s">
        <v>1848</v>
      </c>
      <c r="D6967" s="78" t="s">
        <v>71502</v>
      </c>
    </row>
    <row r="6968" spans="1:4" ht="13.5">
      <c r="A6968" s="511" t="s">
        <v>31204</v>
      </c>
      <c r="B6968" s="511" t="s">
        <v>25975</v>
      </c>
      <c r="C6968" s="511" t="s">
        <v>1848</v>
      </c>
      <c r="D6968" s="78" t="s">
        <v>71503</v>
      </c>
    </row>
    <row r="6969" spans="1:4" ht="13.5">
      <c r="A6969" s="511" t="s">
        <v>31205</v>
      </c>
      <c r="B6969" s="511" t="s">
        <v>25976</v>
      </c>
      <c r="C6969" s="511" t="s">
        <v>1848</v>
      </c>
      <c r="D6969" s="78" t="s">
        <v>71504</v>
      </c>
    </row>
    <row r="6970" spans="1:4" ht="13.5">
      <c r="A6970" s="511" t="s">
        <v>31206</v>
      </c>
      <c r="B6970" s="511" t="s">
        <v>25977</v>
      </c>
      <c r="C6970" s="511" t="s">
        <v>1848</v>
      </c>
      <c r="D6970" s="78" t="s">
        <v>62713</v>
      </c>
    </row>
    <row r="6971" spans="1:4" ht="13.5">
      <c r="A6971" s="511" t="s">
        <v>31207</v>
      </c>
      <c r="B6971" s="511" t="s">
        <v>25978</v>
      </c>
      <c r="C6971" s="511" t="s">
        <v>1848</v>
      </c>
      <c r="D6971" s="78" t="s">
        <v>55543</v>
      </c>
    </row>
    <row r="6972" spans="1:4" ht="13.5">
      <c r="A6972" s="511" t="s">
        <v>31208</v>
      </c>
      <c r="B6972" s="511" t="s">
        <v>25979</v>
      </c>
      <c r="C6972" s="511" t="s">
        <v>1848</v>
      </c>
      <c r="D6972" s="78" t="s">
        <v>59850</v>
      </c>
    </row>
    <row r="6973" spans="1:4" ht="13.5">
      <c r="A6973" s="511" t="s">
        <v>31209</v>
      </c>
      <c r="B6973" s="511" t="s">
        <v>25980</v>
      </c>
      <c r="C6973" s="511" t="s">
        <v>1848</v>
      </c>
      <c r="D6973" s="78" t="s">
        <v>71505</v>
      </c>
    </row>
    <row r="6974" spans="1:4" ht="13.5">
      <c r="A6974" s="511" t="s">
        <v>31210</v>
      </c>
      <c r="B6974" s="511" t="s">
        <v>25981</v>
      </c>
      <c r="C6974" s="511" t="s">
        <v>1848</v>
      </c>
      <c r="D6974" s="78" t="s">
        <v>71506</v>
      </c>
    </row>
    <row r="6975" spans="1:4" ht="13.5">
      <c r="A6975" s="511" t="s">
        <v>31211</v>
      </c>
      <c r="B6975" s="511" t="s">
        <v>25982</v>
      </c>
      <c r="C6975" s="511" t="s">
        <v>1848</v>
      </c>
      <c r="D6975" s="78" t="s">
        <v>71507</v>
      </c>
    </row>
    <row r="6976" spans="1:4" ht="13.5">
      <c r="A6976" s="511" t="s">
        <v>31212</v>
      </c>
      <c r="B6976" s="511" t="s">
        <v>25983</v>
      </c>
      <c r="C6976" s="511" t="s">
        <v>1848</v>
      </c>
      <c r="D6976" s="78" t="s">
        <v>71508</v>
      </c>
    </row>
    <row r="6977" spans="1:4" ht="13.5">
      <c r="A6977" s="511" t="s">
        <v>31213</v>
      </c>
      <c r="B6977" s="511" t="s">
        <v>25984</v>
      </c>
      <c r="C6977" s="511" t="s">
        <v>1848</v>
      </c>
      <c r="D6977" s="78" t="s">
        <v>69279</v>
      </c>
    </row>
    <row r="6978" spans="1:4" ht="13.5">
      <c r="A6978" s="511" t="s">
        <v>31214</v>
      </c>
      <c r="B6978" s="511" t="s">
        <v>25985</v>
      </c>
      <c r="C6978" s="511" t="s">
        <v>1848</v>
      </c>
      <c r="D6978" s="78" t="s">
        <v>69123</v>
      </c>
    </row>
    <row r="6979" spans="1:4" ht="13.5">
      <c r="A6979" s="511" t="s">
        <v>31215</v>
      </c>
      <c r="B6979" s="511" t="s">
        <v>25986</v>
      </c>
      <c r="C6979" s="511" t="s">
        <v>1848</v>
      </c>
      <c r="D6979" s="78" t="s">
        <v>61087</v>
      </c>
    </row>
    <row r="6980" spans="1:4" ht="13.5">
      <c r="A6980" s="511" t="s">
        <v>31216</v>
      </c>
      <c r="B6980" s="511" t="s">
        <v>25987</v>
      </c>
      <c r="C6980" s="511" t="s">
        <v>1848</v>
      </c>
      <c r="D6980" s="78" t="s">
        <v>71509</v>
      </c>
    </row>
    <row r="6981" spans="1:4" ht="13.5">
      <c r="A6981" s="511" t="s">
        <v>31217</v>
      </c>
      <c r="B6981" s="511" t="s">
        <v>25988</v>
      </c>
      <c r="C6981" s="511" t="s">
        <v>1848</v>
      </c>
      <c r="D6981" s="78" t="s">
        <v>71510</v>
      </c>
    </row>
    <row r="6982" spans="1:4" ht="13.5">
      <c r="A6982" s="511" t="s">
        <v>31218</v>
      </c>
      <c r="B6982" s="511" t="s">
        <v>25989</v>
      </c>
      <c r="C6982" s="511" t="s">
        <v>1850</v>
      </c>
      <c r="D6982" s="78" t="s">
        <v>71511</v>
      </c>
    </row>
    <row r="6983" spans="1:4" ht="13.5">
      <c r="A6983" s="511" t="s">
        <v>31219</v>
      </c>
      <c r="B6983" s="511" t="s">
        <v>25971</v>
      </c>
      <c r="C6983" s="511" t="s">
        <v>1850</v>
      </c>
      <c r="D6983" s="78" t="s">
        <v>71512</v>
      </c>
    </row>
    <row r="6984" spans="1:4" ht="13.5">
      <c r="A6984" s="511" t="s">
        <v>31220</v>
      </c>
      <c r="B6984" s="511" t="s">
        <v>25979</v>
      </c>
      <c r="C6984" s="511" t="s">
        <v>1850</v>
      </c>
      <c r="D6984" s="78" t="s">
        <v>71513</v>
      </c>
    </row>
    <row r="6985" spans="1:4" ht="13.5">
      <c r="A6985" s="511" t="s">
        <v>31221</v>
      </c>
      <c r="B6985" s="511" t="s">
        <v>25980</v>
      </c>
      <c r="C6985" s="511" t="s">
        <v>1850</v>
      </c>
      <c r="D6985" s="78" t="s">
        <v>71514</v>
      </c>
    </row>
    <row r="6986" spans="1:4" ht="13.5">
      <c r="A6986" s="511" t="s">
        <v>31222</v>
      </c>
      <c r="B6986" s="511" t="s">
        <v>25977</v>
      </c>
      <c r="C6986" s="511" t="s">
        <v>1850</v>
      </c>
      <c r="D6986" s="78" t="s">
        <v>71515</v>
      </c>
    </row>
    <row r="6987" spans="1:4" ht="13.5">
      <c r="A6987" s="511" t="s">
        <v>31223</v>
      </c>
      <c r="B6987" s="511" t="s">
        <v>25972</v>
      </c>
      <c r="C6987" s="511" t="s">
        <v>1850</v>
      </c>
      <c r="D6987" s="78" t="s">
        <v>71516</v>
      </c>
    </row>
    <row r="6988" spans="1:4" ht="13.5">
      <c r="A6988" s="511" t="s">
        <v>31224</v>
      </c>
      <c r="B6988" s="511" t="s">
        <v>25973</v>
      </c>
      <c r="C6988" s="511" t="s">
        <v>1850</v>
      </c>
      <c r="D6988" s="78" t="s">
        <v>71517</v>
      </c>
    </row>
    <row r="6989" spans="1:4" ht="13.5">
      <c r="A6989" s="511" t="s">
        <v>31225</v>
      </c>
      <c r="B6989" s="511" t="s">
        <v>25982</v>
      </c>
      <c r="C6989" s="511" t="s">
        <v>1850</v>
      </c>
      <c r="D6989" s="78" t="s">
        <v>71518</v>
      </c>
    </row>
    <row r="6990" spans="1:4" ht="13.5">
      <c r="A6990" s="511" t="s">
        <v>31226</v>
      </c>
      <c r="B6990" s="511" t="s">
        <v>25978</v>
      </c>
      <c r="C6990" s="511" t="s">
        <v>1850</v>
      </c>
      <c r="D6990" s="78" t="s">
        <v>71519</v>
      </c>
    </row>
    <row r="6991" spans="1:4" ht="13.5">
      <c r="A6991" s="511" t="s">
        <v>31227</v>
      </c>
      <c r="B6991" s="511" t="s">
        <v>25983</v>
      </c>
      <c r="C6991" s="511" t="s">
        <v>1850</v>
      </c>
      <c r="D6991" s="78" t="s">
        <v>71520</v>
      </c>
    </row>
    <row r="6992" spans="1:4" ht="13.5">
      <c r="A6992" s="511" t="s">
        <v>31228</v>
      </c>
      <c r="B6992" s="511" t="s">
        <v>25984</v>
      </c>
      <c r="C6992" s="511" t="s">
        <v>1850</v>
      </c>
      <c r="D6992" s="78" t="s">
        <v>71521</v>
      </c>
    </row>
    <row r="6993" spans="1:4" ht="13.5">
      <c r="A6993" s="511" t="s">
        <v>31229</v>
      </c>
      <c r="B6993" s="511" t="s">
        <v>25990</v>
      </c>
      <c r="C6993" s="511" t="s">
        <v>1850</v>
      </c>
      <c r="D6993" s="78" t="s">
        <v>71522</v>
      </c>
    </row>
    <row r="6994" spans="1:4" ht="13.5">
      <c r="A6994" s="511" t="s">
        <v>31230</v>
      </c>
      <c r="B6994" s="511" t="s">
        <v>25991</v>
      </c>
      <c r="C6994" s="511" t="s">
        <v>1850</v>
      </c>
      <c r="D6994" s="78" t="s">
        <v>71523</v>
      </c>
    </row>
    <row r="6995" spans="1:4" ht="13.5">
      <c r="A6995" s="511" t="s">
        <v>31231</v>
      </c>
      <c r="B6995" s="511" t="s">
        <v>25992</v>
      </c>
      <c r="C6995" s="511" t="s">
        <v>1850</v>
      </c>
      <c r="D6995" s="78" t="s">
        <v>71524</v>
      </c>
    </row>
    <row r="6996" spans="1:4" ht="13.5">
      <c r="A6996" s="511" t="s">
        <v>31232</v>
      </c>
      <c r="B6996" s="511" t="s">
        <v>25993</v>
      </c>
      <c r="C6996" s="511" t="s">
        <v>1850</v>
      </c>
      <c r="D6996" s="78" t="s">
        <v>71525</v>
      </c>
    </row>
    <row r="6997" spans="1:4" ht="13.5">
      <c r="A6997" s="511" t="s">
        <v>31233</v>
      </c>
      <c r="B6997" s="511" t="s">
        <v>25985</v>
      </c>
      <c r="C6997" s="511" t="s">
        <v>1850</v>
      </c>
      <c r="D6997" s="78" t="s">
        <v>71526</v>
      </c>
    </row>
    <row r="6998" spans="1:4" ht="13.5">
      <c r="A6998" s="511" t="s">
        <v>31234</v>
      </c>
      <c r="B6998" s="511" t="s">
        <v>25986</v>
      </c>
      <c r="C6998" s="511" t="s">
        <v>1850</v>
      </c>
      <c r="D6998" s="78" t="s">
        <v>71527</v>
      </c>
    </row>
    <row r="6999" spans="1:4" ht="13.5">
      <c r="A6999" s="511" t="s">
        <v>31235</v>
      </c>
      <c r="B6999" s="511" t="s">
        <v>25994</v>
      </c>
      <c r="C6999" s="511" t="s">
        <v>1848</v>
      </c>
      <c r="D6999" s="78" t="s">
        <v>22984</v>
      </c>
    </row>
    <row r="7000" spans="1:4" ht="13.5">
      <c r="A7000" s="511" t="s">
        <v>31236</v>
      </c>
      <c r="B7000" s="511" t="s">
        <v>25995</v>
      </c>
      <c r="C7000" s="511" t="s">
        <v>1848</v>
      </c>
      <c r="D7000" s="78" t="s">
        <v>23086</v>
      </c>
    </row>
    <row r="7001" spans="1:4" ht="13.5">
      <c r="A7001" s="511" t="s">
        <v>31237</v>
      </c>
      <c r="B7001" s="511" t="s">
        <v>25996</v>
      </c>
      <c r="C7001" s="511" t="s">
        <v>1848</v>
      </c>
      <c r="D7001" s="78" t="s">
        <v>23187</v>
      </c>
    </row>
    <row r="7002" spans="1:4" ht="13.5">
      <c r="A7002" s="511" t="s">
        <v>31238</v>
      </c>
      <c r="B7002" s="511" t="s">
        <v>25997</v>
      </c>
      <c r="C7002" s="511" t="s">
        <v>1848</v>
      </c>
      <c r="D7002" s="78" t="s">
        <v>22932</v>
      </c>
    </row>
    <row r="7003" spans="1:4" ht="13.5">
      <c r="A7003" s="511" t="s">
        <v>31239</v>
      </c>
      <c r="B7003" s="511" t="s">
        <v>25998</v>
      </c>
      <c r="C7003" s="511" t="s">
        <v>1848</v>
      </c>
      <c r="D7003" s="78" t="s">
        <v>23014</v>
      </c>
    </row>
    <row r="7004" spans="1:4" ht="13.5">
      <c r="A7004" s="511" t="s">
        <v>31240</v>
      </c>
      <c r="B7004" s="511" t="s">
        <v>25999</v>
      </c>
      <c r="C7004" s="511" t="s">
        <v>1848</v>
      </c>
      <c r="D7004" s="78" t="s">
        <v>22984</v>
      </c>
    </row>
    <row r="7005" spans="1:4" ht="13.5">
      <c r="A7005" s="511" t="s">
        <v>31241</v>
      </c>
      <c r="B7005" s="511" t="s">
        <v>26000</v>
      </c>
      <c r="C7005" s="511" t="s">
        <v>1848</v>
      </c>
      <c r="D7005" s="78" t="s">
        <v>23086</v>
      </c>
    </row>
    <row r="7006" spans="1:4" ht="13.5">
      <c r="A7006" s="511" t="s">
        <v>31242</v>
      </c>
      <c r="B7006" s="511" t="s">
        <v>26001</v>
      </c>
      <c r="C7006" s="511" t="s">
        <v>1848</v>
      </c>
      <c r="D7006" s="78" t="s">
        <v>23029</v>
      </c>
    </row>
    <row r="7007" spans="1:4" ht="13.5">
      <c r="A7007" s="511" t="s">
        <v>31243</v>
      </c>
      <c r="B7007" s="511" t="s">
        <v>26002</v>
      </c>
      <c r="C7007" s="511" t="s">
        <v>1848</v>
      </c>
      <c r="D7007" s="78" t="s">
        <v>23420</v>
      </c>
    </row>
    <row r="7008" spans="1:4" ht="13.5">
      <c r="A7008" s="511" t="s">
        <v>31244</v>
      </c>
      <c r="B7008" s="511" t="s">
        <v>26003</v>
      </c>
      <c r="C7008" s="511" t="s">
        <v>1848</v>
      </c>
      <c r="D7008" s="78" t="s">
        <v>23277</v>
      </c>
    </row>
    <row r="7009" spans="1:4" ht="13.5">
      <c r="A7009" s="511" t="s">
        <v>31245</v>
      </c>
      <c r="B7009" s="511" t="s">
        <v>26004</v>
      </c>
      <c r="C7009" s="511" t="s">
        <v>1848</v>
      </c>
      <c r="D7009" s="78" t="s">
        <v>22932</v>
      </c>
    </row>
    <row r="7010" spans="1:4" ht="13.5">
      <c r="A7010" s="511" t="s">
        <v>31246</v>
      </c>
      <c r="B7010" s="511" t="s">
        <v>26005</v>
      </c>
      <c r="C7010" s="511" t="s">
        <v>1848</v>
      </c>
      <c r="D7010" s="78" t="s">
        <v>22932</v>
      </c>
    </row>
    <row r="7011" spans="1:4" ht="13.5">
      <c r="A7011" s="511" t="s">
        <v>31247</v>
      </c>
      <c r="B7011" s="511" t="s">
        <v>26006</v>
      </c>
      <c r="C7011" s="511" t="s">
        <v>1848</v>
      </c>
      <c r="D7011" s="78" t="s">
        <v>23187</v>
      </c>
    </row>
    <row r="7012" spans="1:4" ht="13.5">
      <c r="A7012" s="511" t="s">
        <v>31248</v>
      </c>
      <c r="B7012" s="511" t="s">
        <v>26007</v>
      </c>
      <c r="C7012" s="511" t="s">
        <v>1848</v>
      </c>
      <c r="D7012" s="78" t="s">
        <v>22932</v>
      </c>
    </row>
    <row r="7013" spans="1:4" ht="13.5">
      <c r="A7013" s="511" t="s">
        <v>31249</v>
      </c>
      <c r="B7013" s="511" t="s">
        <v>26008</v>
      </c>
      <c r="C7013" s="511" t="s">
        <v>1848</v>
      </c>
      <c r="D7013" s="78" t="s">
        <v>22954</v>
      </c>
    </row>
    <row r="7014" spans="1:4" ht="13.5">
      <c r="A7014" s="511" t="s">
        <v>31250</v>
      </c>
      <c r="B7014" s="511" t="s">
        <v>26009</v>
      </c>
      <c r="C7014" s="511" t="s">
        <v>1848</v>
      </c>
      <c r="D7014" s="78" t="s">
        <v>23098</v>
      </c>
    </row>
    <row r="7015" spans="1:4" ht="13.5">
      <c r="A7015" s="511" t="s">
        <v>31251</v>
      </c>
      <c r="B7015" s="511" t="s">
        <v>26010</v>
      </c>
      <c r="C7015" s="511" t="s">
        <v>1848</v>
      </c>
      <c r="D7015" s="78" t="s">
        <v>23029</v>
      </c>
    </row>
    <row r="7016" spans="1:4" ht="13.5">
      <c r="A7016" s="511" t="s">
        <v>31252</v>
      </c>
      <c r="B7016" s="511" t="s">
        <v>26011</v>
      </c>
      <c r="C7016" s="511" t="s">
        <v>1848</v>
      </c>
      <c r="D7016" s="78" t="s">
        <v>25783</v>
      </c>
    </row>
    <row r="7017" spans="1:4" ht="13.5">
      <c r="A7017" s="511" t="s">
        <v>31253</v>
      </c>
      <c r="B7017" s="511" t="s">
        <v>26012</v>
      </c>
      <c r="C7017" s="511" t="s">
        <v>1848</v>
      </c>
      <c r="D7017" s="78" t="s">
        <v>22954</v>
      </c>
    </row>
    <row r="7018" spans="1:4" ht="13.5">
      <c r="A7018" s="511" t="s">
        <v>31254</v>
      </c>
      <c r="B7018" s="511" t="s">
        <v>26013</v>
      </c>
      <c r="C7018" s="511" t="s">
        <v>1848</v>
      </c>
      <c r="D7018" s="78" t="s">
        <v>23086</v>
      </c>
    </row>
    <row r="7019" spans="1:4" ht="13.5">
      <c r="A7019" s="511" t="s">
        <v>31255</v>
      </c>
      <c r="B7019" s="511" t="s">
        <v>26014</v>
      </c>
      <c r="C7019" s="511" t="s">
        <v>1848</v>
      </c>
      <c r="D7019" s="78" t="s">
        <v>23029</v>
      </c>
    </row>
    <row r="7020" spans="1:4" ht="13.5">
      <c r="A7020" s="511" t="s">
        <v>31256</v>
      </c>
      <c r="B7020" s="511" t="s">
        <v>26015</v>
      </c>
      <c r="C7020" s="511" t="s">
        <v>1848</v>
      </c>
      <c r="D7020" s="78" t="s">
        <v>23482</v>
      </c>
    </row>
    <row r="7021" spans="1:4" ht="13.5">
      <c r="A7021" s="511" t="s">
        <v>31257</v>
      </c>
      <c r="B7021" s="511" t="s">
        <v>26016</v>
      </c>
      <c r="C7021" s="511" t="s">
        <v>1848</v>
      </c>
      <c r="D7021" s="78" t="s">
        <v>23145</v>
      </c>
    </row>
    <row r="7022" spans="1:4" ht="13.5">
      <c r="A7022" s="511" t="s">
        <v>31258</v>
      </c>
      <c r="B7022" s="511" t="s">
        <v>26017</v>
      </c>
      <c r="C7022" s="511" t="s">
        <v>1848</v>
      </c>
      <c r="D7022" s="78" t="s">
        <v>23424</v>
      </c>
    </row>
    <row r="7023" spans="1:4" ht="13.5">
      <c r="A7023" s="511" t="s">
        <v>31259</v>
      </c>
      <c r="B7023" s="511" t="s">
        <v>26018</v>
      </c>
      <c r="C7023" s="511" t="s">
        <v>1848</v>
      </c>
      <c r="D7023" s="78" t="s">
        <v>55173</v>
      </c>
    </row>
    <row r="7024" spans="1:4" ht="13.5">
      <c r="A7024" s="511" t="s">
        <v>31260</v>
      </c>
      <c r="B7024" s="511" t="s">
        <v>26019</v>
      </c>
      <c r="C7024" s="511" t="s">
        <v>1848</v>
      </c>
      <c r="D7024" s="78" t="s">
        <v>58535</v>
      </c>
    </row>
    <row r="7025" spans="1:4" ht="13.5">
      <c r="A7025" s="511" t="s">
        <v>31261</v>
      </c>
      <c r="B7025" s="511" t="s">
        <v>26020</v>
      </c>
      <c r="C7025" s="511" t="s">
        <v>1848</v>
      </c>
      <c r="D7025" s="78" t="s">
        <v>23248</v>
      </c>
    </row>
    <row r="7026" spans="1:4" ht="13.5">
      <c r="A7026" s="511" t="s">
        <v>31262</v>
      </c>
      <c r="B7026" s="511" t="s">
        <v>26021</v>
      </c>
      <c r="C7026" s="511" t="s">
        <v>1848</v>
      </c>
      <c r="D7026" s="78" t="s">
        <v>23482</v>
      </c>
    </row>
    <row r="7027" spans="1:4" ht="13.5">
      <c r="A7027" s="511" t="s">
        <v>31263</v>
      </c>
      <c r="B7027" s="511" t="s">
        <v>26022</v>
      </c>
      <c r="C7027" s="511" t="s">
        <v>1848</v>
      </c>
      <c r="D7027" s="78" t="s">
        <v>23021</v>
      </c>
    </row>
    <row r="7028" spans="1:4" ht="13.5">
      <c r="A7028" s="511" t="s">
        <v>31264</v>
      </c>
      <c r="B7028" s="511" t="s">
        <v>26023</v>
      </c>
      <c r="C7028" s="511" t="s">
        <v>1848</v>
      </c>
      <c r="D7028" s="78" t="s">
        <v>49471</v>
      </c>
    </row>
    <row r="7029" spans="1:4" ht="13.5">
      <c r="A7029" s="511" t="s">
        <v>31265</v>
      </c>
      <c r="B7029" s="511" t="s">
        <v>26024</v>
      </c>
      <c r="C7029" s="511" t="s">
        <v>1848</v>
      </c>
      <c r="D7029" s="78" t="s">
        <v>25785</v>
      </c>
    </row>
    <row r="7030" spans="1:4" ht="13.5">
      <c r="A7030" s="511" t="s">
        <v>31266</v>
      </c>
      <c r="B7030" s="511" t="s">
        <v>26025</v>
      </c>
      <c r="C7030" s="511" t="s">
        <v>1848</v>
      </c>
      <c r="D7030" s="78" t="s">
        <v>23482</v>
      </c>
    </row>
    <row r="7031" spans="1:4" ht="13.5">
      <c r="A7031" s="511" t="s">
        <v>31267</v>
      </c>
      <c r="B7031" s="511" t="s">
        <v>26026</v>
      </c>
      <c r="C7031" s="511" t="s">
        <v>1848</v>
      </c>
      <c r="D7031" s="78" t="s">
        <v>23320</v>
      </c>
    </row>
    <row r="7032" spans="1:4" ht="13.5">
      <c r="A7032" s="511" t="s">
        <v>31268</v>
      </c>
      <c r="B7032" s="511" t="s">
        <v>26027</v>
      </c>
      <c r="C7032" s="511" t="s">
        <v>1848</v>
      </c>
      <c r="D7032" s="78" t="s">
        <v>23377</v>
      </c>
    </row>
    <row r="7033" spans="1:4" ht="13.5">
      <c r="A7033" s="511" t="s">
        <v>31269</v>
      </c>
      <c r="B7033" s="511" t="s">
        <v>26028</v>
      </c>
      <c r="C7033" s="511" t="s">
        <v>1848</v>
      </c>
      <c r="D7033" s="78" t="s">
        <v>23033</v>
      </c>
    </row>
    <row r="7034" spans="1:4" ht="13.5">
      <c r="A7034" s="511" t="s">
        <v>31270</v>
      </c>
      <c r="B7034" s="511" t="s">
        <v>26029</v>
      </c>
      <c r="C7034" s="511" t="s">
        <v>1848</v>
      </c>
      <c r="D7034" s="78" t="s">
        <v>23500</v>
      </c>
    </row>
    <row r="7035" spans="1:4" ht="13.5">
      <c r="A7035" s="511" t="s">
        <v>31271</v>
      </c>
      <c r="B7035" s="511" t="s">
        <v>26030</v>
      </c>
      <c r="C7035" s="511" t="s">
        <v>1848</v>
      </c>
      <c r="D7035" s="78" t="s">
        <v>23081</v>
      </c>
    </row>
    <row r="7036" spans="1:4" ht="13.5">
      <c r="A7036" s="511" t="s">
        <v>31272</v>
      </c>
      <c r="B7036" s="511" t="s">
        <v>26031</v>
      </c>
      <c r="C7036" s="511" t="s">
        <v>1848</v>
      </c>
      <c r="D7036" s="78" t="s">
        <v>23558</v>
      </c>
    </row>
    <row r="7037" spans="1:4" ht="13.5">
      <c r="A7037" s="511" t="s">
        <v>31273</v>
      </c>
      <c r="B7037" s="511" t="s">
        <v>26032</v>
      </c>
      <c r="C7037" s="511" t="s">
        <v>1848</v>
      </c>
      <c r="D7037" s="78" t="s">
        <v>23569</v>
      </c>
    </row>
    <row r="7038" spans="1:4" ht="13.5">
      <c r="A7038" s="511" t="s">
        <v>31274</v>
      </c>
      <c r="B7038" s="511" t="s">
        <v>26033</v>
      </c>
      <c r="C7038" s="511" t="s">
        <v>1848</v>
      </c>
      <c r="D7038" s="78" t="s">
        <v>22954</v>
      </c>
    </row>
    <row r="7039" spans="1:4" ht="13.5">
      <c r="A7039" s="511" t="s">
        <v>31275</v>
      </c>
      <c r="B7039" s="511" t="s">
        <v>26034</v>
      </c>
      <c r="C7039" s="511" t="s">
        <v>1848</v>
      </c>
      <c r="D7039" s="78" t="s">
        <v>23418</v>
      </c>
    </row>
    <row r="7040" spans="1:4" ht="13.5">
      <c r="A7040" s="511" t="s">
        <v>31276</v>
      </c>
      <c r="B7040" s="511" t="s">
        <v>26035</v>
      </c>
      <c r="C7040" s="511" t="s">
        <v>1848</v>
      </c>
      <c r="D7040" s="78" t="s">
        <v>23482</v>
      </c>
    </row>
    <row r="7041" spans="1:4" ht="13.5">
      <c r="A7041" s="511" t="s">
        <v>31277</v>
      </c>
      <c r="B7041" s="511" t="s">
        <v>26036</v>
      </c>
      <c r="C7041" s="511" t="s">
        <v>1848</v>
      </c>
      <c r="D7041" s="78" t="s">
        <v>23081</v>
      </c>
    </row>
    <row r="7042" spans="1:4" ht="13.5">
      <c r="A7042" s="511" t="s">
        <v>31278</v>
      </c>
      <c r="B7042" s="511" t="s">
        <v>26037</v>
      </c>
      <c r="C7042" s="511" t="s">
        <v>1848</v>
      </c>
      <c r="D7042" s="78" t="s">
        <v>23261</v>
      </c>
    </row>
    <row r="7043" spans="1:4" ht="13.5">
      <c r="A7043" s="511" t="s">
        <v>31279</v>
      </c>
      <c r="B7043" s="511" t="s">
        <v>26038</v>
      </c>
      <c r="C7043" s="511" t="s">
        <v>1848</v>
      </c>
      <c r="D7043" s="78" t="s">
        <v>23145</v>
      </c>
    </row>
    <row r="7044" spans="1:4" ht="13.5">
      <c r="A7044" s="511" t="s">
        <v>31280</v>
      </c>
      <c r="B7044" s="511" t="s">
        <v>26039</v>
      </c>
      <c r="C7044" s="511" t="s">
        <v>1848</v>
      </c>
      <c r="D7044" s="78" t="s">
        <v>22932</v>
      </c>
    </row>
    <row r="7045" spans="1:4" ht="13.5">
      <c r="A7045" s="511" t="s">
        <v>31281</v>
      </c>
      <c r="B7045" s="511" t="s">
        <v>26040</v>
      </c>
      <c r="C7045" s="511" t="s">
        <v>1848</v>
      </c>
      <c r="D7045" s="78" t="s">
        <v>23377</v>
      </c>
    </row>
    <row r="7046" spans="1:4" ht="13.5">
      <c r="A7046" s="511" t="s">
        <v>31282</v>
      </c>
      <c r="B7046" s="511" t="s">
        <v>26041</v>
      </c>
      <c r="C7046" s="511" t="s">
        <v>1848</v>
      </c>
      <c r="D7046" s="78" t="s">
        <v>25331</v>
      </c>
    </row>
    <row r="7047" spans="1:4" ht="13.5">
      <c r="A7047" s="511" t="s">
        <v>31283</v>
      </c>
      <c r="B7047" s="511" t="s">
        <v>26042</v>
      </c>
      <c r="C7047" s="511" t="s">
        <v>1848</v>
      </c>
      <c r="D7047" s="78" t="s">
        <v>25331</v>
      </c>
    </row>
    <row r="7048" spans="1:4" ht="13.5">
      <c r="A7048" s="511" t="s">
        <v>31284</v>
      </c>
      <c r="B7048" s="511" t="s">
        <v>26043</v>
      </c>
      <c r="C7048" s="511" t="s">
        <v>1848</v>
      </c>
      <c r="D7048" s="78" t="s">
        <v>23098</v>
      </c>
    </row>
    <row r="7049" spans="1:4" ht="13.5">
      <c r="A7049" s="511" t="s">
        <v>31285</v>
      </c>
      <c r="B7049" s="511" t="s">
        <v>26044</v>
      </c>
      <c r="C7049" s="511" t="s">
        <v>1848</v>
      </c>
      <c r="D7049" s="78" t="s">
        <v>23187</v>
      </c>
    </row>
    <row r="7050" spans="1:4" ht="13.5">
      <c r="A7050" s="511" t="s">
        <v>31286</v>
      </c>
      <c r="B7050" s="511" t="s">
        <v>26045</v>
      </c>
      <c r="C7050" s="511" t="s">
        <v>1848</v>
      </c>
      <c r="D7050" s="78" t="s">
        <v>22932</v>
      </c>
    </row>
    <row r="7051" spans="1:4" ht="13.5">
      <c r="A7051" s="511" t="s">
        <v>31287</v>
      </c>
      <c r="B7051" s="511" t="s">
        <v>26046</v>
      </c>
      <c r="C7051" s="511" t="s">
        <v>1848</v>
      </c>
      <c r="D7051" s="78" t="s">
        <v>23482</v>
      </c>
    </row>
    <row r="7052" spans="1:4" ht="13.5">
      <c r="A7052" s="511" t="s">
        <v>31288</v>
      </c>
      <c r="B7052" s="511" t="s">
        <v>26047</v>
      </c>
      <c r="C7052" s="511" t="s">
        <v>1848</v>
      </c>
      <c r="D7052" s="78" t="s">
        <v>23320</v>
      </c>
    </row>
    <row r="7053" spans="1:4" ht="13.5">
      <c r="A7053" s="511" t="s">
        <v>31289</v>
      </c>
      <c r="B7053" s="511" t="s">
        <v>26048</v>
      </c>
      <c r="C7053" s="511" t="s">
        <v>1848</v>
      </c>
      <c r="D7053" s="78" t="s">
        <v>22932</v>
      </c>
    </row>
    <row r="7054" spans="1:4" ht="13.5">
      <c r="A7054" s="511" t="s">
        <v>31290</v>
      </c>
      <c r="B7054" s="511" t="s">
        <v>26049</v>
      </c>
      <c r="C7054" s="511" t="s">
        <v>1848</v>
      </c>
      <c r="D7054" s="78" t="s">
        <v>23187</v>
      </c>
    </row>
    <row r="7055" spans="1:4" ht="13.5">
      <c r="A7055" s="511" t="s">
        <v>31291</v>
      </c>
      <c r="B7055" s="511" t="s">
        <v>26050</v>
      </c>
      <c r="C7055" s="511" t="s">
        <v>1848</v>
      </c>
      <c r="D7055" s="78" t="s">
        <v>22984</v>
      </c>
    </row>
    <row r="7056" spans="1:4" ht="13.5">
      <c r="A7056" s="511" t="s">
        <v>31292</v>
      </c>
      <c r="B7056" s="511" t="s">
        <v>26051</v>
      </c>
      <c r="C7056" s="511" t="s">
        <v>1848</v>
      </c>
      <c r="D7056" s="78" t="s">
        <v>25785</v>
      </c>
    </row>
    <row r="7057" spans="1:4" ht="13.5">
      <c r="A7057" s="511" t="s">
        <v>31293</v>
      </c>
      <c r="B7057" s="511" t="s">
        <v>26052</v>
      </c>
      <c r="C7057" s="511" t="s">
        <v>1848</v>
      </c>
      <c r="D7057" s="78" t="s">
        <v>22932</v>
      </c>
    </row>
    <row r="7058" spans="1:4" ht="13.5">
      <c r="A7058" s="511" t="s">
        <v>31294</v>
      </c>
      <c r="B7058" s="511" t="s">
        <v>26053</v>
      </c>
      <c r="C7058" s="511" t="s">
        <v>1848</v>
      </c>
      <c r="D7058" s="78" t="s">
        <v>23029</v>
      </c>
    </row>
    <row r="7059" spans="1:4" ht="13.5">
      <c r="A7059" s="511" t="s">
        <v>31295</v>
      </c>
      <c r="B7059" s="511" t="s">
        <v>26054</v>
      </c>
      <c r="C7059" s="511" t="s">
        <v>1848</v>
      </c>
      <c r="D7059" s="78" t="s">
        <v>23021</v>
      </c>
    </row>
    <row r="7060" spans="1:4" ht="13.5">
      <c r="A7060" s="511" t="s">
        <v>31296</v>
      </c>
      <c r="B7060" s="511" t="s">
        <v>26055</v>
      </c>
      <c r="C7060" s="511" t="s">
        <v>1848</v>
      </c>
      <c r="D7060" s="78" t="s">
        <v>23377</v>
      </c>
    </row>
    <row r="7061" spans="1:4" ht="13.5">
      <c r="A7061" s="511" t="s">
        <v>31297</v>
      </c>
      <c r="B7061" s="511" t="s">
        <v>26056</v>
      </c>
      <c r="C7061" s="511" t="s">
        <v>1848</v>
      </c>
      <c r="D7061" s="78" t="s">
        <v>23277</v>
      </c>
    </row>
    <row r="7062" spans="1:4" ht="13.5">
      <c r="A7062" s="511" t="s">
        <v>31298</v>
      </c>
      <c r="B7062" s="511" t="s">
        <v>26057</v>
      </c>
      <c r="C7062" s="511" t="s">
        <v>1848</v>
      </c>
      <c r="D7062" s="78" t="s">
        <v>23377</v>
      </c>
    </row>
    <row r="7063" spans="1:4" ht="13.5">
      <c r="A7063" s="511" t="s">
        <v>31299</v>
      </c>
      <c r="B7063" s="511" t="s">
        <v>26058</v>
      </c>
      <c r="C7063" s="511" t="s">
        <v>1848</v>
      </c>
      <c r="D7063" s="78" t="s">
        <v>23248</v>
      </c>
    </row>
    <row r="7064" spans="1:4" ht="13.5">
      <c r="A7064" s="511" t="s">
        <v>31300</v>
      </c>
      <c r="B7064" s="511" t="s">
        <v>26059</v>
      </c>
      <c r="C7064" s="511" t="s">
        <v>1848</v>
      </c>
      <c r="D7064" s="78" t="s">
        <v>23133</v>
      </c>
    </row>
    <row r="7065" spans="1:4" ht="13.5">
      <c r="A7065" s="511" t="s">
        <v>31301</v>
      </c>
      <c r="B7065" s="511" t="s">
        <v>26060</v>
      </c>
      <c r="C7065" s="511" t="s">
        <v>1848</v>
      </c>
      <c r="D7065" s="78" t="s">
        <v>23482</v>
      </c>
    </row>
    <row r="7066" spans="1:4" ht="13.5">
      <c r="A7066" s="511" t="s">
        <v>31302</v>
      </c>
      <c r="B7066" s="511" t="s">
        <v>26061</v>
      </c>
      <c r="C7066" s="511" t="s">
        <v>1848</v>
      </c>
      <c r="D7066" s="78" t="s">
        <v>23605</v>
      </c>
    </row>
    <row r="7067" spans="1:4" ht="13.5">
      <c r="A7067" s="511" t="s">
        <v>31303</v>
      </c>
      <c r="B7067" s="511" t="s">
        <v>26062</v>
      </c>
      <c r="C7067" s="511" t="s">
        <v>1848</v>
      </c>
      <c r="D7067" s="78" t="s">
        <v>23277</v>
      </c>
    </row>
    <row r="7068" spans="1:4" ht="13.5">
      <c r="A7068" s="511" t="s">
        <v>31304</v>
      </c>
      <c r="B7068" s="511" t="s">
        <v>26063</v>
      </c>
      <c r="C7068" s="511" t="s">
        <v>1848</v>
      </c>
      <c r="D7068" s="78" t="s">
        <v>23416</v>
      </c>
    </row>
    <row r="7069" spans="1:4" ht="13.5">
      <c r="A7069" s="511" t="s">
        <v>31305</v>
      </c>
      <c r="B7069" s="511" t="s">
        <v>26064</v>
      </c>
      <c r="C7069" s="511" t="s">
        <v>1848</v>
      </c>
      <c r="D7069" s="78" t="s">
        <v>25785</v>
      </c>
    </row>
    <row r="7070" spans="1:4" ht="13.5">
      <c r="A7070" s="511" t="s">
        <v>31306</v>
      </c>
      <c r="B7070" s="511" t="s">
        <v>26065</v>
      </c>
      <c r="C7070" s="511" t="s">
        <v>1848</v>
      </c>
      <c r="D7070" s="78" t="s">
        <v>23277</v>
      </c>
    </row>
    <row r="7071" spans="1:4" ht="13.5">
      <c r="A7071" s="511" t="s">
        <v>31307</v>
      </c>
      <c r="B7071" s="511" t="s">
        <v>26066</v>
      </c>
      <c r="C7071" s="511" t="s">
        <v>1848</v>
      </c>
      <c r="D7071" s="78" t="s">
        <v>23605</v>
      </c>
    </row>
    <row r="7072" spans="1:4" ht="13.5">
      <c r="A7072" s="511" t="s">
        <v>31308</v>
      </c>
      <c r="B7072" s="511" t="s">
        <v>26067</v>
      </c>
      <c r="C7072" s="511" t="s">
        <v>1848</v>
      </c>
      <c r="D7072" s="78" t="s">
        <v>23482</v>
      </c>
    </row>
    <row r="7073" spans="1:4" ht="13.5">
      <c r="A7073" s="511" t="s">
        <v>31309</v>
      </c>
      <c r="B7073" s="511" t="s">
        <v>26068</v>
      </c>
      <c r="C7073" s="511" t="s">
        <v>1848</v>
      </c>
      <c r="D7073" s="78" t="s">
        <v>23277</v>
      </c>
    </row>
    <row r="7074" spans="1:4" ht="13.5">
      <c r="A7074" s="511" t="s">
        <v>31310</v>
      </c>
      <c r="B7074" s="511" t="s">
        <v>26069</v>
      </c>
      <c r="C7074" s="511" t="s">
        <v>1848</v>
      </c>
      <c r="D7074" s="78" t="s">
        <v>25785</v>
      </c>
    </row>
    <row r="7075" spans="1:4" ht="13.5">
      <c r="A7075" s="511" t="s">
        <v>31311</v>
      </c>
      <c r="B7075" s="511" t="s">
        <v>26070</v>
      </c>
      <c r="C7075" s="511" t="s">
        <v>1848</v>
      </c>
      <c r="D7075" s="78" t="s">
        <v>23558</v>
      </c>
    </row>
    <row r="7076" spans="1:4" ht="13.5">
      <c r="A7076" s="511" t="s">
        <v>31312</v>
      </c>
      <c r="B7076" s="511" t="s">
        <v>26071</v>
      </c>
      <c r="C7076" s="511" t="s">
        <v>1848</v>
      </c>
      <c r="D7076" s="78" t="s">
        <v>23261</v>
      </c>
    </row>
    <row r="7077" spans="1:4" ht="13.5">
      <c r="A7077" s="511" t="s">
        <v>31313</v>
      </c>
      <c r="B7077" s="511" t="s">
        <v>26072</v>
      </c>
      <c r="C7077" s="511" t="s">
        <v>1848</v>
      </c>
      <c r="D7077" s="78" t="s">
        <v>23133</v>
      </c>
    </row>
    <row r="7078" spans="1:4" ht="13.5">
      <c r="A7078" s="511" t="s">
        <v>31314</v>
      </c>
      <c r="B7078" s="511" t="s">
        <v>26073</v>
      </c>
      <c r="C7078" s="511" t="s">
        <v>1848</v>
      </c>
      <c r="D7078" s="78" t="s">
        <v>22984</v>
      </c>
    </row>
    <row r="7079" spans="1:4" ht="13.5">
      <c r="A7079" s="511" t="s">
        <v>31315</v>
      </c>
      <c r="B7079" s="511" t="s">
        <v>26074</v>
      </c>
      <c r="C7079" s="511" t="s">
        <v>1848</v>
      </c>
      <c r="D7079" s="78" t="s">
        <v>23418</v>
      </c>
    </row>
    <row r="7080" spans="1:4" ht="13.5">
      <c r="A7080" s="511" t="s">
        <v>31316</v>
      </c>
      <c r="B7080" s="511" t="s">
        <v>26075</v>
      </c>
      <c r="C7080" s="511" t="s">
        <v>1848</v>
      </c>
      <c r="D7080" s="78" t="s">
        <v>23504</v>
      </c>
    </row>
    <row r="7081" spans="1:4" ht="13.5">
      <c r="A7081" s="511" t="s">
        <v>31317</v>
      </c>
      <c r="B7081" s="511" t="s">
        <v>26076</v>
      </c>
      <c r="C7081" s="511" t="s">
        <v>1848</v>
      </c>
      <c r="D7081" s="78" t="s">
        <v>23114</v>
      </c>
    </row>
    <row r="7082" spans="1:4" ht="13.5">
      <c r="A7082" s="511" t="s">
        <v>31318</v>
      </c>
      <c r="B7082" s="511" t="s">
        <v>26077</v>
      </c>
      <c r="C7082" s="511" t="s">
        <v>1848</v>
      </c>
      <c r="D7082" s="78" t="s">
        <v>57202</v>
      </c>
    </row>
    <row r="7083" spans="1:4" ht="13.5">
      <c r="A7083" s="511" t="s">
        <v>31319</v>
      </c>
      <c r="B7083" s="511" t="s">
        <v>26078</v>
      </c>
      <c r="C7083" s="511" t="s">
        <v>1848</v>
      </c>
      <c r="D7083" s="78" t="s">
        <v>55662</v>
      </c>
    </row>
    <row r="7084" spans="1:4" ht="13.5">
      <c r="A7084" s="511" t="s">
        <v>31320</v>
      </c>
      <c r="B7084" s="511" t="s">
        <v>26079</v>
      </c>
      <c r="C7084" s="511" t="s">
        <v>1848</v>
      </c>
      <c r="D7084" s="78" t="s">
        <v>23133</v>
      </c>
    </row>
    <row r="7085" spans="1:4" ht="13.5">
      <c r="A7085" s="511" t="s">
        <v>31321</v>
      </c>
      <c r="B7085" s="511" t="s">
        <v>26080</v>
      </c>
      <c r="C7085" s="511" t="s">
        <v>1848</v>
      </c>
      <c r="D7085" s="78" t="s">
        <v>23133</v>
      </c>
    </row>
    <row r="7086" spans="1:4" ht="13.5">
      <c r="A7086" s="511" t="s">
        <v>31322</v>
      </c>
      <c r="B7086" s="511" t="s">
        <v>26081</v>
      </c>
      <c r="C7086" s="511" t="s">
        <v>1848</v>
      </c>
      <c r="D7086" s="78" t="s">
        <v>23106</v>
      </c>
    </row>
    <row r="7087" spans="1:4" ht="13.5">
      <c r="A7087" s="511" t="s">
        <v>31323</v>
      </c>
      <c r="B7087" s="511" t="s">
        <v>26082</v>
      </c>
      <c r="C7087" s="511" t="s">
        <v>1848</v>
      </c>
      <c r="D7087" s="78" t="s">
        <v>23081</v>
      </c>
    </row>
    <row r="7088" spans="1:4" ht="13.5">
      <c r="A7088" s="511" t="s">
        <v>31324</v>
      </c>
      <c r="B7088" s="511" t="s">
        <v>26083</v>
      </c>
      <c r="C7088" s="511" t="s">
        <v>1848</v>
      </c>
      <c r="D7088" s="78" t="s">
        <v>58535</v>
      </c>
    </row>
    <row r="7089" spans="1:4" ht="13.5">
      <c r="A7089" s="511" t="s">
        <v>31325</v>
      </c>
      <c r="B7089" s="511" t="s">
        <v>26084</v>
      </c>
      <c r="C7089" s="511" t="s">
        <v>1848</v>
      </c>
      <c r="D7089" s="78" t="s">
        <v>55774</v>
      </c>
    </row>
    <row r="7090" spans="1:4" ht="13.5">
      <c r="A7090" s="511" t="s">
        <v>31326</v>
      </c>
      <c r="B7090" s="511" t="s">
        <v>26085</v>
      </c>
      <c r="C7090" s="511" t="s">
        <v>1848</v>
      </c>
      <c r="D7090" s="78" t="s">
        <v>60936</v>
      </c>
    </row>
    <row r="7091" spans="1:4" ht="13.5">
      <c r="A7091" s="511" t="s">
        <v>31327</v>
      </c>
      <c r="B7091" s="511" t="s">
        <v>26086</v>
      </c>
      <c r="C7091" s="511" t="s">
        <v>1848</v>
      </c>
      <c r="D7091" s="78" t="s">
        <v>55905</v>
      </c>
    </row>
    <row r="7092" spans="1:4" ht="13.5">
      <c r="A7092" s="511" t="s">
        <v>31328</v>
      </c>
      <c r="B7092" s="511" t="s">
        <v>26087</v>
      </c>
      <c r="C7092" s="511" t="s">
        <v>1848</v>
      </c>
      <c r="D7092" s="78" t="s">
        <v>59429</v>
      </c>
    </row>
    <row r="7093" spans="1:4" ht="13.5">
      <c r="A7093" s="511" t="s">
        <v>31329</v>
      </c>
      <c r="B7093" s="511" t="s">
        <v>26088</v>
      </c>
      <c r="C7093" s="511" t="s">
        <v>1848</v>
      </c>
      <c r="D7093" s="78" t="s">
        <v>23145</v>
      </c>
    </row>
    <row r="7094" spans="1:4" ht="13.5">
      <c r="A7094" s="511" t="s">
        <v>31330</v>
      </c>
      <c r="B7094" s="511" t="s">
        <v>26089</v>
      </c>
      <c r="C7094" s="511" t="s">
        <v>1848</v>
      </c>
      <c r="D7094" s="78" t="s">
        <v>58050</v>
      </c>
    </row>
    <row r="7095" spans="1:4" ht="13.5">
      <c r="A7095" s="511" t="s">
        <v>31331</v>
      </c>
      <c r="B7095" s="511" t="s">
        <v>26090</v>
      </c>
      <c r="C7095" s="511" t="s">
        <v>1850</v>
      </c>
      <c r="D7095" s="78" t="s">
        <v>58713</v>
      </c>
    </row>
    <row r="7096" spans="1:4" ht="13.5">
      <c r="A7096" s="511" t="s">
        <v>31332</v>
      </c>
      <c r="B7096" s="511" t="s">
        <v>26091</v>
      </c>
      <c r="C7096" s="511" t="s">
        <v>1850</v>
      </c>
      <c r="D7096" s="78" t="s">
        <v>56627</v>
      </c>
    </row>
    <row r="7097" spans="1:4" ht="13.5">
      <c r="A7097" s="511" t="s">
        <v>31333</v>
      </c>
      <c r="B7097" s="511" t="s">
        <v>26092</v>
      </c>
      <c r="C7097" s="511" t="s">
        <v>1850</v>
      </c>
      <c r="D7097" s="78" t="s">
        <v>55310</v>
      </c>
    </row>
    <row r="7098" spans="1:4" ht="13.5">
      <c r="A7098" s="511" t="s">
        <v>31334</v>
      </c>
      <c r="B7098" s="511" t="s">
        <v>26093</v>
      </c>
      <c r="C7098" s="511" t="s">
        <v>1850</v>
      </c>
      <c r="D7098" s="78" t="s">
        <v>50822</v>
      </c>
    </row>
    <row r="7099" spans="1:4" ht="13.5">
      <c r="A7099" s="511" t="s">
        <v>31335</v>
      </c>
      <c r="B7099" s="511" t="s">
        <v>26094</v>
      </c>
      <c r="C7099" s="511" t="s">
        <v>1850</v>
      </c>
      <c r="D7099" s="78" t="s">
        <v>51058</v>
      </c>
    </row>
    <row r="7100" spans="1:4" ht="13.5">
      <c r="A7100" s="511" t="s">
        <v>31336</v>
      </c>
      <c r="B7100" s="511" t="s">
        <v>26095</v>
      </c>
      <c r="C7100" s="511" t="s">
        <v>1850</v>
      </c>
      <c r="D7100" s="78" t="s">
        <v>64563</v>
      </c>
    </row>
    <row r="7101" spans="1:4" ht="13.5">
      <c r="A7101" s="511" t="s">
        <v>31337</v>
      </c>
      <c r="B7101" s="511" t="s">
        <v>26096</v>
      </c>
      <c r="C7101" s="511" t="s">
        <v>1850</v>
      </c>
      <c r="D7101" s="78" t="s">
        <v>71528</v>
      </c>
    </row>
    <row r="7102" spans="1:4" ht="13.5">
      <c r="A7102" s="511" t="s">
        <v>31338</v>
      </c>
      <c r="B7102" s="511" t="s">
        <v>26097</v>
      </c>
      <c r="C7102" s="511" t="s">
        <v>1850</v>
      </c>
      <c r="D7102" s="78" t="s">
        <v>71529</v>
      </c>
    </row>
    <row r="7103" spans="1:4" ht="13.5">
      <c r="A7103" s="511" t="s">
        <v>31339</v>
      </c>
      <c r="B7103" s="511" t="s">
        <v>26098</v>
      </c>
      <c r="C7103" s="511" t="s">
        <v>1850</v>
      </c>
      <c r="D7103" s="78" t="s">
        <v>55393</v>
      </c>
    </row>
    <row r="7104" spans="1:4" ht="13.5">
      <c r="A7104" s="511" t="s">
        <v>31340</v>
      </c>
      <c r="B7104" s="511" t="s">
        <v>26099</v>
      </c>
      <c r="C7104" s="511" t="s">
        <v>1850</v>
      </c>
      <c r="D7104" s="78" t="s">
        <v>71530</v>
      </c>
    </row>
    <row r="7105" spans="1:4" ht="13.5">
      <c r="A7105" s="511" t="s">
        <v>31341</v>
      </c>
      <c r="B7105" s="511" t="s">
        <v>26100</v>
      </c>
      <c r="C7105" s="511" t="s">
        <v>1850</v>
      </c>
      <c r="D7105" s="78" t="s">
        <v>71531</v>
      </c>
    </row>
    <row r="7106" spans="1:4" ht="13.5">
      <c r="A7106" s="511" t="s">
        <v>31342</v>
      </c>
      <c r="B7106" s="511" t="s">
        <v>26101</v>
      </c>
      <c r="C7106" s="511" t="s">
        <v>1850</v>
      </c>
      <c r="D7106" s="78" t="s">
        <v>69122</v>
      </c>
    </row>
    <row r="7107" spans="1:4" ht="13.5">
      <c r="A7107" s="511" t="s">
        <v>31343</v>
      </c>
      <c r="B7107" s="511" t="s">
        <v>26102</v>
      </c>
      <c r="C7107" s="511" t="s">
        <v>1850</v>
      </c>
      <c r="D7107" s="78" t="s">
        <v>71532</v>
      </c>
    </row>
    <row r="7108" spans="1:4" ht="13.5">
      <c r="A7108" s="511" t="s">
        <v>31344</v>
      </c>
      <c r="B7108" s="511" t="s">
        <v>26103</v>
      </c>
      <c r="C7108" s="511" t="s">
        <v>1850</v>
      </c>
      <c r="D7108" s="78" t="s">
        <v>71533</v>
      </c>
    </row>
    <row r="7109" spans="1:4" ht="13.5">
      <c r="A7109" s="511" t="s">
        <v>31345</v>
      </c>
      <c r="B7109" s="511" t="s">
        <v>26104</v>
      </c>
      <c r="C7109" s="511" t="s">
        <v>1850</v>
      </c>
      <c r="D7109" s="78" t="s">
        <v>55282</v>
      </c>
    </row>
    <row r="7110" spans="1:4" ht="13.5">
      <c r="A7110" s="511" t="s">
        <v>31346</v>
      </c>
      <c r="B7110" s="511" t="s">
        <v>26105</v>
      </c>
      <c r="C7110" s="511" t="s">
        <v>1850</v>
      </c>
      <c r="D7110" s="78" t="s">
        <v>71534</v>
      </c>
    </row>
    <row r="7111" spans="1:4" ht="13.5">
      <c r="A7111" s="511" t="s">
        <v>31347</v>
      </c>
      <c r="B7111" s="511" t="s">
        <v>26106</v>
      </c>
      <c r="C7111" s="511" t="s">
        <v>1850</v>
      </c>
      <c r="D7111" s="78" t="s">
        <v>55427</v>
      </c>
    </row>
    <row r="7112" spans="1:4" ht="13.5">
      <c r="A7112" s="511" t="s">
        <v>50289</v>
      </c>
      <c r="B7112" s="511" t="s">
        <v>50290</v>
      </c>
      <c r="C7112" s="511" t="s">
        <v>1848</v>
      </c>
      <c r="D7112" s="78" t="s">
        <v>22954</v>
      </c>
    </row>
    <row r="7113" spans="1:4" ht="13.5">
      <c r="A7113" s="511" t="s">
        <v>50291</v>
      </c>
      <c r="B7113" s="511" t="s">
        <v>50292</v>
      </c>
      <c r="C7113" s="511" t="s">
        <v>1848</v>
      </c>
      <c r="D7113" s="78" t="s">
        <v>71535</v>
      </c>
    </row>
    <row r="7114" spans="1:4" ht="13.5">
      <c r="A7114" s="511" t="s">
        <v>50293</v>
      </c>
      <c r="B7114" s="511" t="s">
        <v>50294</v>
      </c>
      <c r="C7114" s="511" t="s">
        <v>1848</v>
      </c>
      <c r="D7114" s="78" t="s">
        <v>22954</v>
      </c>
    </row>
    <row r="7115" spans="1:4" ht="13.5">
      <c r="A7115" s="511" t="s">
        <v>50295</v>
      </c>
      <c r="B7115" s="511" t="s">
        <v>50296</v>
      </c>
      <c r="C7115" s="511" t="s">
        <v>1848</v>
      </c>
      <c r="D7115" s="78" t="s">
        <v>23086</v>
      </c>
    </row>
    <row r="7116" spans="1:4" ht="13.5">
      <c r="A7116" s="511" t="s">
        <v>50297</v>
      </c>
      <c r="B7116" s="511" t="s">
        <v>50298</v>
      </c>
      <c r="C7116" s="511" t="s">
        <v>1848</v>
      </c>
      <c r="D7116" s="78" t="s">
        <v>23457</v>
      </c>
    </row>
    <row r="7117" spans="1:4" ht="13.5">
      <c r="A7117" s="511" t="s">
        <v>50299</v>
      </c>
      <c r="B7117" s="511" t="s">
        <v>50300</v>
      </c>
      <c r="C7117" s="511" t="s">
        <v>1848</v>
      </c>
      <c r="D7117" s="78" t="s">
        <v>23014</v>
      </c>
    </row>
    <row r="7118" spans="1:4" ht="13.5">
      <c r="A7118" s="511" t="s">
        <v>50301</v>
      </c>
      <c r="B7118" s="511" t="s">
        <v>50302</v>
      </c>
      <c r="C7118" s="511" t="s">
        <v>1848</v>
      </c>
      <c r="D7118" s="78" t="s">
        <v>23091</v>
      </c>
    </row>
    <row r="7119" spans="1:4" ht="13.5">
      <c r="A7119" s="511" t="s">
        <v>50303</v>
      </c>
      <c r="B7119" s="511" t="s">
        <v>50304</v>
      </c>
      <c r="C7119" s="511" t="s">
        <v>1848</v>
      </c>
      <c r="D7119" s="78" t="s">
        <v>23114</v>
      </c>
    </row>
    <row r="7120" spans="1:4" ht="13.5">
      <c r="A7120" s="511" t="s">
        <v>50305</v>
      </c>
      <c r="B7120" s="511" t="s">
        <v>50306</v>
      </c>
      <c r="C7120" s="511" t="s">
        <v>1848</v>
      </c>
      <c r="D7120" s="78" t="s">
        <v>55769</v>
      </c>
    </row>
    <row r="7121" spans="1:4" ht="13.5">
      <c r="A7121" s="511" t="s">
        <v>50307</v>
      </c>
      <c r="B7121" s="511" t="s">
        <v>50308</v>
      </c>
      <c r="C7121" s="511" t="s">
        <v>1848</v>
      </c>
      <c r="D7121" s="78" t="s">
        <v>23384</v>
      </c>
    </row>
    <row r="7122" spans="1:4" ht="13.5">
      <c r="A7122" s="511" t="s">
        <v>50309</v>
      </c>
      <c r="B7122" s="511" t="s">
        <v>50310</v>
      </c>
      <c r="C7122" s="511" t="s">
        <v>1848</v>
      </c>
      <c r="D7122" s="78" t="s">
        <v>50806</v>
      </c>
    </row>
    <row r="7123" spans="1:4" ht="13.5">
      <c r="A7123" s="511" t="s">
        <v>50311</v>
      </c>
      <c r="B7123" s="511" t="s">
        <v>50312</v>
      </c>
      <c r="C7123" s="511" t="s">
        <v>1848</v>
      </c>
      <c r="D7123" s="78" t="s">
        <v>23299</v>
      </c>
    </row>
    <row r="7124" spans="1:4" ht="13.5">
      <c r="A7124" s="511" t="s">
        <v>50313</v>
      </c>
      <c r="B7124" s="511" t="s">
        <v>50314</v>
      </c>
      <c r="C7124" s="511" t="s">
        <v>1848</v>
      </c>
      <c r="D7124" s="78" t="s">
        <v>57376</v>
      </c>
    </row>
    <row r="7125" spans="1:4" ht="13.5">
      <c r="A7125" s="511" t="s">
        <v>50315</v>
      </c>
      <c r="B7125" s="511" t="s">
        <v>50316</v>
      </c>
      <c r="C7125" s="511" t="s">
        <v>1848</v>
      </c>
      <c r="D7125" s="78" t="s">
        <v>55628</v>
      </c>
    </row>
    <row r="7126" spans="1:4" ht="13.5">
      <c r="A7126" s="511" t="s">
        <v>50317</v>
      </c>
      <c r="B7126" s="511" t="s">
        <v>50318</v>
      </c>
      <c r="C7126" s="511" t="s">
        <v>1848</v>
      </c>
      <c r="D7126" s="78" t="s">
        <v>61202</v>
      </c>
    </row>
    <row r="7127" spans="1:4" ht="13.5">
      <c r="A7127" s="511" t="s">
        <v>50319</v>
      </c>
      <c r="B7127" s="511" t="s">
        <v>50320</v>
      </c>
      <c r="C7127" s="511" t="s">
        <v>1848</v>
      </c>
      <c r="D7127" s="78" t="s">
        <v>56502</v>
      </c>
    </row>
    <row r="7128" spans="1:4" ht="13.5">
      <c r="A7128" s="511" t="s">
        <v>50321</v>
      </c>
      <c r="B7128" s="511" t="s">
        <v>50322</v>
      </c>
      <c r="C7128" s="511" t="s">
        <v>1848</v>
      </c>
      <c r="D7128" s="78" t="s">
        <v>71536</v>
      </c>
    </row>
    <row r="7129" spans="1:4" ht="13.5">
      <c r="A7129" s="511" t="s">
        <v>50323</v>
      </c>
      <c r="B7129" s="511" t="s">
        <v>50324</v>
      </c>
      <c r="C7129" s="511" t="s">
        <v>1848</v>
      </c>
      <c r="D7129" s="78" t="s">
        <v>71537</v>
      </c>
    </row>
    <row r="7130" spans="1:4" ht="13.5">
      <c r="A7130" s="511" t="s">
        <v>50325</v>
      </c>
      <c r="B7130" s="511" t="s">
        <v>50326</v>
      </c>
      <c r="C7130" s="511" t="s">
        <v>1848</v>
      </c>
      <c r="D7130" s="78" t="s">
        <v>62252</v>
      </c>
    </row>
    <row r="7131" spans="1:4" ht="13.5">
      <c r="A7131" s="511" t="s">
        <v>50327</v>
      </c>
      <c r="B7131" s="511" t="s">
        <v>50328</v>
      </c>
      <c r="C7131" s="511" t="s">
        <v>1848</v>
      </c>
      <c r="D7131" s="78" t="s">
        <v>55136</v>
      </c>
    </row>
    <row r="7132" spans="1:4" ht="13.5">
      <c r="A7132" s="511" t="s">
        <v>50329</v>
      </c>
      <c r="B7132" s="511" t="s">
        <v>50330</v>
      </c>
      <c r="C7132" s="511" t="s">
        <v>1848</v>
      </c>
      <c r="D7132" s="78" t="s">
        <v>69107</v>
      </c>
    </row>
    <row r="7133" spans="1:4" ht="13.5">
      <c r="A7133" s="511" t="s">
        <v>50331</v>
      </c>
      <c r="B7133" s="511" t="s">
        <v>50351</v>
      </c>
      <c r="C7133" s="511" t="s">
        <v>1848</v>
      </c>
      <c r="D7133" s="78" t="s">
        <v>55496</v>
      </c>
    </row>
    <row r="7134" spans="1:4" ht="13.5">
      <c r="A7134" s="511" t="s">
        <v>50332</v>
      </c>
      <c r="B7134" s="511" t="s">
        <v>50333</v>
      </c>
      <c r="C7134" s="511" t="s">
        <v>1850</v>
      </c>
      <c r="D7134" s="78" t="s">
        <v>26211</v>
      </c>
    </row>
    <row r="7135" spans="1:4" ht="13.5">
      <c r="A7135" s="511" t="s">
        <v>50334</v>
      </c>
      <c r="B7135" s="511" t="s">
        <v>50335</v>
      </c>
      <c r="C7135" s="511" t="s">
        <v>1850</v>
      </c>
      <c r="D7135" s="78" t="s">
        <v>71538</v>
      </c>
    </row>
    <row r="7136" spans="1:4" ht="13.5">
      <c r="A7136" s="511" t="s">
        <v>50336</v>
      </c>
      <c r="B7136" s="511" t="s">
        <v>50337</v>
      </c>
      <c r="C7136" s="511" t="s">
        <v>1850</v>
      </c>
      <c r="D7136" s="78" t="s">
        <v>71539</v>
      </c>
    </row>
    <row r="7137" spans="1:4" ht="13.5">
      <c r="A7137" s="511" t="s">
        <v>50338</v>
      </c>
      <c r="B7137" s="511" t="s">
        <v>50339</v>
      </c>
      <c r="C7137" s="511" t="s">
        <v>1850</v>
      </c>
      <c r="D7137" s="78" t="s">
        <v>71540</v>
      </c>
    </row>
    <row r="7138" spans="1:4" ht="13.5">
      <c r="A7138" s="511" t="s">
        <v>50340</v>
      </c>
      <c r="B7138" s="511" t="s">
        <v>50341</v>
      </c>
      <c r="C7138" s="511" t="s">
        <v>1850</v>
      </c>
      <c r="D7138" s="78" t="s">
        <v>71541</v>
      </c>
    </row>
    <row r="7139" spans="1:4" ht="13.5">
      <c r="A7139" s="511" t="s">
        <v>50342</v>
      </c>
      <c r="B7139" s="511" t="s">
        <v>50343</v>
      </c>
      <c r="C7139" s="511" t="s">
        <v>1850</v>
      </c>
      <c r="D7139" s="78" t="s">
        <v>71542</v>
      </c>
    </row>
    <row r="7140" spans="1:4" ht="13.5">
      <c r="A7140" s="511" t="s">
        <v>50344</v>
      </c>
      <c r="B7140" s="511" t="s">
        <v>50314</v>
      </c>
      <c r="C7140" s="511" t="s">
        <v>1850</v>
      </c>
      <c r="D7140" s="78" t="s">
        <v>71543</v>
      </c>
    </row>
    <row r="7141" spans="1:4" ht="13.5">
      <c r="A7141" s="511" t="s">
        <v>50345</v>
      </c>
      <c r="B7141" s="511" t="s">
        <v>50346</v>
      </c>
      <c r="C7141" s="511" t="s">
        <v>1850</v>
      </c>
      <c r="D7141" s="78" t="s">
        <v>71544</v>
      </c>
    </row>
    <row r="7142" spans="1:4" ht="13.5">
      <c r="A7142" s="511" t="s">
        <v>50347</v>
      </c>
      <c r="B7142" s="511" t="s">
        <v>50322</v>
      </c>
      <c r="C7142" s="511" t="s">
        <v>1850</v>
      </c>
      <c r="D7142" s="78" t="s">
        <v>71545</v>
      </c>
    </row>
    <row r="7143" spans="1:4" ht="13.5">
      <c r="A7143" s="511" t="s">
        <v>50348</v>
      </c>
      <c r="B7143" s="511" t="s">
        <v>50324</v>
      </c>
      <c r="C7143" s="511" t="s">
        <v>1850</v>
      </c>
      <c r="D7143" s="78" t="s">
        <v>71546</v>
      </c>
    </row>
    <row r="7144" spans="1:4" ht="13.5">
      <c r="A7144" s="511" t="s">
        <v>50349</v>
      </c>
      <c r="B7144" s="511" t="s">
        <v>50326</v>
      </c>
      <c r="C7144" s="511" t="s">
        <v>1850</v>
      </c>
      <c r="D7144" s="78" t="s">
        <v>71547</v>
      </c>
    </row>
    <row r="7145" spans="1:4" ht="13.5">
      <c r="A7145" s="511" t="s">
        <v>50350</v>
      </c>
      <c r="B7145" s="511" t="s">
        <v>50351</v>
      </c>
      <c r="C7145" s="511" t="s">
        <v>1850</v>
      </c>
      <c r="D7145" s="78" t="s">
        <v>71548</v>
      </c>
    </row>
    <row r="7146" spans="1:4" ht="13.5">
      <c r="A7146" s="511" t="s">
        <v>50352</v>
      </c>
      <c r="B7146" s="511" t="s">
        <v>50353</v>
      </c>
      <c r="C7146" s="511" t="s">
        <v>1848</v>
      </c>
      <c r="D7146" s="78" t="s">
        <v>56469</v>
      </c>
    </row>
    <row r="7147" spans="1:4" ht="13.5">
      <c r="A7147" s="511" t="s">
        <v>50354</v>
      </c>
      <c r="B7147" s="511" t="s">
        <v>50353</v>
      </c>
      <c r="C7147" s="511" t="s">
        <v>1850</v>
      </c>
      <c r="D7147" s="78" t="s">
        <v>71549</v>
      </c>
    </row>
    <row r="7148" spans="1:4" ht="13.5">
      <c r="A7148" s="511" t="s">
        <v>50355</v>
      </c>
      <c r="B7148" s="511" t="s">
        <v>50356</v>
      </c>
      <c r="C7148" s="511" t="s">
        <v>1848</v>
      </c>
      <c r="D7148" s="78" t="s">
        <v>23277</v>
      </c>
    </row>
    <row r="7149" spans="1:4" ht="13.5">
      <c r="A7149" s="511" t="s">
        <v>50357</v>
      </c>
      <c r="B7149" s="511" t="s">
        <v>50358</v>
      </c>
      <c r="C7149" s="511" t="s">
        <v>1850</v>
      </c>
      <c r="D7149" s="78" t="s">
        <v>63413</v>
      </c>
    </row>
    <row r="7150" spans="1:4" ht="13.5">
      <c r="A7150" s="511" t="s">
        <v>54734</v>
      </c>
      <c r="B7150" s="511" t="s">
        <v>54735</v>
      </c>
      <c r="C7150" s="511" t="s">
        <v>1848</v>
      </c>
      <c r="D7150" s="78" t="s">
        <v>61471</v>
      </c>
    </row>
    <row r="7151" spans="1:4" ht="13.5">
      <c r="A7151" s="511" t="s">
        <v>54736</v>
      </c>
      <c r="B7151" s="511" t="s">
        <v>54737</v>
      </c>
      <c r="C7151" s="511" t="s">
        <v>1848</v>
      </c>
      <c r="D7151" s="78" t="s">
        <v>23563</v>
      </c>
    </row>
    <row r="7152" spans="1:4" ht="13.5">
      <c r="A7152" s="511" t="s">
        <v>54738</v>
      </c>
      <c r="B7152" s="511" t="s">
        <v>54739</v>
      </c>
      <c r="C7152" s="511" t="s">
        <v>1850</v>
      </c>
      <c r="D7152" s="78" t="s">
        <v>54754</v>
      </c>
    </row>
    <row r="7153" spans="1:4" ht="13.5">
      <c r="A7153" s="511" t="s">
        <v>54740</v>
      </c>
      <c r="B7153" s="511" t="s">
        <v>54741</v>
      </c>
      <c r="C7153" s="511" t="s">
        <v>1850</v>
      </c>
      <c r="D7153" s="78" t="s">
        <v>58378</v>
      </c>
    </row>
    <row r="7154" spans="1:4" ht="13.5">
      <c r="A7154" s="511" t="s">
        <v>54742</v>
      </c>
      <c r="B7154" s="511" t="s">
        <v>54743</v>
      </c>
      <c r="C7154" s="511" t="s">
        <v>1850</v>
      </c>
      <c r="D7154" s="78" t="s">
        <v>52684</v>
      </c>
    </row>
    <row r="7155" spans="1:4" ht="13.5">
      <c r="A7155" s="511" t="s">
        <v>54744</v>
      </c>
      <c r="B7155" s="511" t="s">
        <v>54745</v>
      </c>
      <c r="C7155" s="511" t="s">
        <v>1850</v>
      </c>
      <c r="D7155" s="78" t="s">
        <v>65199</v>
      </c>
    </row>
    <row r="7156" spans="1:4" ht="13.5">
      <c r="A7156" s="511" t="s">
        <v>54746</v>
      </c>
      <c r="B7156" s="511" t="s">
        <v>54747</v>
      </c>
      <c r="C7156" s="511" t="s">
        <v>1850</v>
      </c>
      <c r="D7156" s="78" t="s">
        <v>58890</v>
      </c>
    </row>
    <row r="7157" spans="1:4" ht="13.5">
      <c r="A7157" s="511" t="s">
        <v>54748</v>
      </c>
      <c r="B7157" s="511" t="s">
        <v>54749</v>
      </c>
      <c r="C7157" s="511" t="s">
        <v>1850</v>
      </c>
      <c r="D7157" s="78" t="s">
        <v>66917</v>
      </c>
    </row>
    <row r="7158" spans="1:4" ht="13.5">
      <c r="A7158" s="511" t="s">
        <v>54750</v>
      </c>
      <c r="B7158" s="511" t="s">
        <v>54751</v>
      </c>
      <c r="C7158" s="511" t="s">
        <v>1850</v>
      </c>
      <c r="D7158" s="78" t="s">
        <v>55544</v>
      </c>
    </row>
    <row r="7159" spans="1:4" ht="13.5">
      <c r="A7159" s="511" t="s">
        <v>54752</v>
      </c>
      <c r="B7159" s="511" t="s">
        <v>54753</v>
      </c>
      <c r="C7159" s="511" t="s">
        <v>1850</v>
      </c>
      <c r="D7159" s="78" t="s">
        <v>56684</v>
      </c>
    </row>
    <row r="7160" spans="1:4" ht="13.5">
      <c r="A7160" s="511" t="s">
        <v>54755</v>
      </c>
      <c r="B7160" s="511" t="s">
        <v>54756</v>
      </c>
      <c r="C7160" s="511" t="s">
        <v>1850</v>
      </c>
      <c r="D7160" s="78" t="s">
        <v>59410</v>
      </c>
    </row>
    <row r="7161" spans="1:4" ht="13.5">
      <c r="A7161" s="511" t="s">
        <v>54757</v>
      </c>
      <c r="B7161" s="511" t="s">
        <v>54758</v>
      </c>
      <c r="C7161" s="511" t="s">
        <v>1850</v>
      </c>
      <c r="D7161" s="78" t="s">
        <v>56428</v>
      </c>
    </row>
    <row r="7162" spans="1:4" ht="13.5">
      <c r="A7162" s="511" t="s">
        <v>54759</v>
      </c>
      <c r="B7162" s="511" t="s">
        <v>54760</v>
      </c>
      <c r="C7162" s="511" t="s">
        <v>1850</v>
      </c>
      <c r="D7162" s="78" t="s">
        <v>51115</v>
      </c>
    </row>
    <row r="7163" spans="1:4" ht="13.5">
      <c r="A7163" s="511" t="s">
        <v>54761</v>
      </c>
      <c r="B7163" s="511" t="s">
        <v>54762</v>
      </c>
      <c r="C7163" s="511" t="s">
        <v>1850</v>
      </c>
      <c r="D7163" s="78" t="s">
        <v>63678</v>
      </c>
    </row>
    <row r="7164" spans="1:4" ht="13.5">
      <c r="A7164" s="511" t="s">
        <v>54763</v>
      </c>
      <c r="B7164" s="511" t="s">
        <v>54764</v>
      </c>
      <c r="C7164" s="511" t="s">
        <v>1850</v>
      </c>
      <c r="D7164" s="78" t="s">
        <v>59322</v>
      </c>
    </row>
    <row r="7165" spans="1:4" ht="13.5">
      <c r="A7165" s="511" t="s">
        <v>54766</v>
      </c>
      <c r="B7165" s="511" t="s">
        <v>54767</v>
      </c>
      <c r="C7165" s="511" t="s">
        <v>1850</v>
      </c>
      <c r="D7165" s="78" t="s">
        <v>56428</v>
      </c>
    </row>
    <row r="7166" spans="1:4" ht="13.5">
      <c r="A7166" s="511" t="s">
        <v>54769</v>
      </c>
      <c r="B7166" s="511" t="s">
        <v>54770</v>
      </c>
      <c r="C7166" s="511" t="s">
        <v>1850</v>
      </c>
      <c r="D7166" s="78" t="s">
        <v>69692</v>
      </c>
    </row>
    <row r="7167" spans="1:4" ht="13.5">
      <c r="A7167" s="511" t="s">
        <v>54771</v>
      </c>
      <c r="B7167" s="511" t="s">
        <v>54772</v>
      </c>
      <c r="C7167" s="511" t="s">
        <v>1850</v>
      </c>
      <c r="D7167" s="78" t="s">
        <v>57969</v>
      </c>
    </row>
    <row r="7168" spans="1:4" ht="13.5">
      <c r="A7168" s="511" t="s">
        <v>54773</v>
      </c>
      <c r="B7168" s="511" t="s">
        <v>54774</v>
      </c>
      <c r="C7168" s="511" t="s">
        <v>1850</v>
      </c>
      <c r="D7168" s="78" t="s">
        <v>71550</v>
      </c>
    </row>
    <row r="7169" spans="1:4" ht="13.5">
      <c r="A7169" s="511" t="s">
        <v>54775</v>
      </c>
      <c r="B7169" s="511" t="s">
        <v>54776</v>
      </c>
      <c r="C7169" s="511" t="s">
        <v>1850</v>
      </c>
      <c r="D7169" s="78" t="s">
        <v>71551</v>
      </c>
    </row>
    <row r="7170" spans="1:4" ht="13.5">
      <c r="A7170" s="511" t="s">
        <v>54777</v>
      </c>
      <c r="B7170" s="511" t="s">
        <v>54778</v>
      </c>
      <c r="C7170" s="511" t="s">
        <v>1850</v>
      </c>
      <c r="D7170" s="78" t="s">
        <v>71552</v>
      </c>
    </row>
    <row r="7171" spans="1:4" ht="13.5">
      <c r="A7171" s="511" t="s">
        <v>54779</v>
      </c>
      <c r="B7171" s="511" t="s">
        <v>54780</v>
      </c>
      <c r="C7171" s="511" t="s">
        <v>1850</v>
      </c>
      <c r="D7171" s="78" t="s">
        <v>58937</v>
      </c>
    </row>
    <row r="7172" spans="1:4" ht="13.5">
      <c r="A7172" s="511" t="s">
        <v>54781</v>
      </c>
      <c r="B7172" s="511" t="s">
        <v>54782</v>
      </c>
      <c r="C7172" s="511" t="s">
        <v>1850</v>
      </c>
      <c r="D7172" s="78" t="s">
        <v>58630</v>
      </c>
    </row>
    <row r="7173" spans="1:4" ht="13.5">
      <c r="A7173" s="511" t="s">
        <v>54783</v>
      </c>
      <c r="B7173" s="511" t="s">
        <v>54784</v>
      </c>
      <c r="C7173" s="511" t="s">
        <v>1850</v>
      </c>
      <c r="D7173" s="78" t="s">
        <v>55141</v>
      </c>
    </row>
    <row r="7174" spans="1:4" ht="13.5">
      <c r="A7174" s="511" t="s">
        <v>54785</v>
      </c>
      <c r="B7174" s="511" t="s">
        <v>54786</v>
      </c>
      <c r="C7174" s="511" t="s">
        <v>1850</v>
      </c>
      <c r="D7174" s="78" t="s">
        <v>62699</v>
      </c>
    </row>
    <row r="7175" spans="1:4" ht="13.5">
      <c r="A7175" s="511" t="s">
        <v>54787</v>
      </c>
      <c r="B7175" s="511" t="s">
        <v>54788</v>
      </c>
      <c r="C7175" s="511" t="s">
        <v>1850</v>
      </c>
      <c r="D7175" s="78" t="s">
        <v>55868</v>
      </c>
    </row>
    <row r="7176" spans="1:4" ht="13.5">
      <c r="A7176" s="511" t="s">
        <v>54789</v>
      </c>
      <c r="B7176" s="511" t="s">
        <v>54790</v>
      </c>
      <c r="C7176" s="511" t="s">
        <v>1850</v>
      </c>
      <c r="D7176" s="78" t="s">
        <v>55128</v>
      </c>
    </row>
    <row r="7177" spans="1:4" ht="13.5">
      <c r="A7177" s="511" t="s">
        <v>54791</v>
      </c>
      <c r="B7177" s="511" t="s">
        <v>54792</v>
      </c>
      <c r="C7177" s="511" t="s">
        <v>1850</v>
      </c>
      <c r="D7177" s="78" t="s">
        <v>57001</v>
      </c>
    </row>
    <row r="7178" spans="1:4" ht="13.5">
      <c r="A7178" s="511" t="s">
        <v>54794</v>
      </c>
      <c r="B7178" s="511" t="s">
        <v>54795</v>
      </c>
      <c r="C7178" s="511" t="s">
        <v>1850</v>
      </c>
      <c r="D7178" s="78" t="s">
        <v>65786</v>
      </c>
    </row>
    <row r="7179" spans="1:4" ht="13.5">
      <c r="A7179" s="511" t="s">
        <v>54796</v>
      </c>
      <c r="B7179" s="511" t="s">
        <v>54797</v>
      </c>
      <c r="C7179" s="511" t="s">
        <v>1850</v>
      </c>
      <c r="D7179" s="78" t="s">
        <v>71160</v>
      </c>
    </row>
    <row r="7180" spans="1:4" ht="13.5">
      <c r="A7180" s="511" t="s">
        <v>54798</v>
      </c>
      <c r="B7180" s="511" t="s">
        <v>54799</v>
      </c>
      <c r="C7180" s="511" t="s">
        <v>1850</v>
      </c>
      <c r="D7180" s="78" t="s">
        <v>67173</v>
      </c>
    </row>
    <row r="7181" spans="1:4" ht="13.5">
      <c r="A7181" s="511" t="s">
        <v>54800</v>
      </c>
      <c r="B7181" s="511" t="s">
        <v>54801</v>
      </c>
      <c r="C7181" s="511" t="s">
        <v>1850</v>
      </c>
      <c r="D7181" s="78" t="s">
        <v>71553</v>
      </c>
    </row>
    <row r="7182" spans="1:4" ht="13.5">
      <c r="A7182" s="511" t="s">
        <v>54802</v>
      </c>
      <c r="B7182" s="511" t="s">
        <v>54803</v>
      </c>
      <c r="C7182" s="511" t="s">
        <v>1850</v>
      </c>
      <c r="D7182" s="78" t="s">
        <v>71554</v>
      </c>
    </row>
    <row r="7183" spans="1:4" ht="13.5">
      <c r="A7183" s="511" t="s">
        <v>54804</v>
      </c>
      <c r="B7183" s="511" t="s">
        <v>54805</v>
      </c>
      <c r="C7183" s="511" t="s">
        <v>1850</v>
      </c>
      <c r="D7183" s="78" t="s">
        <v>71555</v>
      </c>
    </row>
    <row r="7184" spans="1:4" ht="13.5">
      <c r="A7184" s="511" t="s">
        <v>54806</v>
      </c>
      <c r="B7184" s="511" t="s">
        <v>54807</v>
      </c>
      <c r="C7184" s="511" t="s">
        <v>1850</v>
      </c>
      <c r="D7184" s="78" t="s">
        <v>55169</v>
      </c>
    </row>
    <row r="7185" spans="1:4" ht="13.5">
      <c r="A7185" s="511" t="s">
        <v>54808</v>
      </c>
      <c r="B7185" s="511" t="s">
        <v>54809</v>
      </c>
      <c r="C7185" s="511" t="s">
        <v>1850</v>
      </c>
      <c r="D7185" s="78" t="s">
        <v>55782</v>
      </c>
    </row>
    <row r="7186" spans="1:4" ht="13.5">
      <c r="A7186" s="511" t="s">
        <v>54811</v>
      </c>
      <c r="B7186" s="511" t="s">
        <v>54812</v>
      </c>
      <c r="C7186" s="511" t="s">
        <v>1850</v>
      </c>
      <c r="D7186" s="78" t="s">
        <v>56645</v>
      </c>
    </row>
    <row r="7187" spans="1:4" ht="13.5">
      <c r="A7187" s="511" t="s">
        <v>54813</v>
      </c>
      <c r="B7187" s="511" t="s">
        <v>54814</v>
      </c>
      <c r="C7187" s="511" t="s">
        <v>1850</v>
      </c>
      <c r="D7187" s="78" t="s">
        <v>62229</v>
      </c>
    </row>
    <row r="7188" spans="1:4" ht="13.5">
      <c r="A7188" s="511" t="s">
        <v>54815</v>
      </c>
      <c r="B7188" s="511" t="s">
        <v>54816</v>
      </c>
      <c r="C7188" s="511" t="s">
        <v>1850</v>
      </c>
      <c r="D7188" s="78" t="s">
        <v>56420</v>
      </c>
    </row>
    <row r="7189" spans="1:4" ht="13.5">
      <c r="A7189" s="511" t="s">
        <v>54817</v>
      </c>
      <c r="B7189" s="511" t="s">
        <v>54818</v>
      </c>
      <c r="C7189" s="511" t="s">
        <v>1850</v>
      </c>
      <c r="D7189" s="78" t="s">
        <v>63731</v>
      </c>
    </row>
    <row r="7190" spans="1:4" ht="13.5">
      <c r="A7190" s="511" t="s">
        <v>54819</v>
      </c>
      <c r="B7190" s="511" t="s">
        <v>54820</v>
      </c>
      <c r="C7190" s="511" t="s">
        <v>1850</v>
      </c>
      <c r="D7190" s="78" t="s">
        <v>50839</v>
      </c>
    </row>
    <row r="7191" spans="1:4" ht="13.5">
      <c r="A7191" s="511" t="s">
        <v>54821</v>
      </c>
      <c r="B7191" s="511" t="s">
        <v>54822</v>
      </c>
      <c r="C7191" s="511" t="s">
        <v>1850</v>
      </c>
      <c r="D7191" s="78" t="s">
        <v>70470</v>
      </c>
    </row>
    <row r="7192" spans="1:4" ht="13.5">
      <c r="A7192" s="511" t="s">
        <v>54823</v>
      </c>
      <c r="B7192" s="511" t="s">
        <v>54824</v>
      </c>
      <c r="C7192" s="511" t="s">
        <v>1850</v>
      </c>
      <c r="D7192" s="78" t="s">
        <v>53010</v>
      </c>
    </row>
    <row r="7193" spans="1:4" ht="13.5">
      <c r="A7193" s="511" t="s">
        <v>54825</v>
      </c>
      <c r="B7193" s="511" t="s">
        <v>54826</v>
      </c>
      <c r="C7193" s="511" t="s">
        <v>1850</v>
      </c>
      <c r="D7193" s="78" t="s">
        <v>56376</v>
      </c>
    </row>
    <row r="7194" spans="1:4" ht="13.5">
      <c r="A7194" s="511" t="s">
        <v>54827</v>
      </c>
      <c r="B7194" s="511" t="s">
        <v>54828</v>
      </c>
      <c r="C7194" s="511" t="s">
        <v>1850</v>
      </c>
      <c r="D7194" s="78" t="s">
        <v>71556</v>
      </c>
    </row>
    <row r="7195" spans="1:4" ht="13.5">
      <c r="A7195" s="511" t="s">
        <v>54829</v>
      </c>
      <c r="B7195" s="511" t="s">
        <v>54830</v>
      </c>
      <c r="C7195" s="511" t="s">
        <v>1850</v>
      </c>
      <c r="D7195" s="78" t="s">
        <v>64539</v>
      </c>
    </row>
    <row r="7196" spans="1:4" ht="13.5">
      <c r="A7196" s="511" t="s">
        <v>54831</v>
      </c>
      <c r="B7196" s="511" t="s">
        <v>54832</v>
      </c>
      <c r="C7196" s="511" t="s">
        <v>1850</v>
      </c>
      <c r="D7196" s="78" t="s">
        <v>53023</v>
      </c>
    </row>
    <row r="7197" spans="1:4" ht="13.5">
      <c r="A7197" s="511" t="s">
        <v>54833</v>
      </c>
      <c r="B7197" s="511" t="s">
        <v>54834</v>
      </c>
      <c r="C7197" s="511" t="s">
        <v>1850</v>
      </c>
      <c r="D7197" s="78" t="s">
        <v>63647</v>
      </c>
    </row>
    <row r="7198" spans="1:4" ht="13.5">
      <c r="A7198" s="511" t="s">
        <v>54835</v>
      </c>
      <c r="B7198" s="511" t="s">
        <v>54836</v>
      </c>
      <c r="C7198" s="511" t="s">
        <v>1850</v>
      </c>
      <c r="D7198" s="78" t="s">
        <v>71557</v>
      </c>
    </row>
    <row r="7199" spans="1:4" ht="13.5">
      <c r="A7199" s="511" t="s">
        <v>54837</v>
      </c>
      <c r="B7199" s="511" t="s">
        <v>54838</v>
      </c>
      <c r="C7199" s="511" t="s">
        <v>1850</v>
      </c>
      <c r="D7199" s="78" t="s">
        <v>56364</v>
      </c>
    </row>
    <row r="7200" spans="1:4" ht="13.5">
      <c r="A7200" s="511" t="s">
        <v>54839</v>
      </c>
      <c r="B7200" s="511" t="s">
        <v>54840</v>
      </c>
      <c r="C7200" s="511" t="s">
        <v>1850</v>
      </c>
      <c r="D7200" s="78" t="s">
        <v>56618</v>
      </c>
    </row>
    <row r="7201" spans="1:4" ht="13.5">
      <c r="A7201" s="511" t="s">
        <v>54841</v>
      </c>
      <c r="B7201" s="511" t="s">
        <v>54842</v>
      </c>
      <c r="C7201" s="511" t="s">
        <v>1850</v>
      </c>
      <c r="D7201" s="78" t="s">
        <v>52299</v>
      </c>
    </row>
    <row r="7202" spans="1:4" ht="13.5">
      <c r="A7202" s="511" t="s">
        <v>54843</v>
      </c>
      <c r="B7202" s="511" t="s">
        <v>54844</v>
      </c>
      <c r="C7202" s="511" t="s">
        <v>1850</v>
      </c>
      <c r="D7202" s="78" t="s">
        <v>58622</v>
      </c>
    </row>
    <row r="7203" spans="1:4" ht="13.5">
      <c r="A7203" s="511" t="s">
        <v>54845</v>
      </c>
      <c r="B7203" s="511" t="s">
        <v>54846</v>
      </c>
      <c r="C7203" s="511" t="s">
        <v>1850</v>
      </c>
      <c r="D7203" s="78" t="s">
        <v>55330</v>
      </c>
    </row>
    <row r="7204" spans="1:4" ht="13.5">
      <c r="A7204" s="511" t="s">
        <v>54847</v>
      </c>
      <c r="B7204" s="511" t="s">
        <v>54848</v>
      </c>
      <c r="C7204" s="511" t="s">
        <v>1850</v>
      </c>
      <c r="D7204" s="78" t="s">
        <v>56425</v>
      </c>
    </row>
    <row r="7205" spans="1:4" ht="13.5">
      <c r="A7205" s="511" t="s">
        <v>54850</v>
      </c>
      <c r="B7205" s="511" t="s">
        <v>54851</v>
      </c>
      <c r="C7205" s="511" t="s">
        <v>1850</v>
      </c>
      <c r="D7205" s="78" t="s">
        <v>55120</v>
      </c>
    </row>
    <row r="7206" spans="1:4" ht="13.5">
      <c r="A7206" s="511" t="s">
        <v>54852</v>
      </c>
      <c r="B7206" s="511" t="s">
        <v>54853</v>
      </c>
      <c r="C7206" s="511" t="s">
        <v>1850</v>
      </c>
      <c r="D7206" s="78" t="s">
        <v>69829</v>
      </c>
    </row>
    <row r="7207" spans="1:4" ht="13.5">
      <c r="A7207" s="511" t="s">
        <v>54854</v>
      </c>
      <c r="B7207" s="511" t="s">
        <v>54855</v>
      </c>
      <c r="C7207" s="511" t="s">
        <v>1850</v>
      </c>
      <c r="D7207" s="78" t="s">
        <v>56984</v>
      </c>
    </row>
    <row r="7208" spans="1:4" ht="13.5">
      <c r="A7208" s="511" t="s">
        <v>54856</v>
      </c>
      <c r="B7208" s="511" t="s">
        <v>54857</v>
      </c>
      <c r="C7208" s="511" t="s">
        <v>1850</v>
      </c>
      <c r="D7208" s="78" t="s">
        <v>71558</v>
      </c>
    </row>
    <row r="7209" spans="1:4" ht="13.5">
      <c r="A7209" s="511" t="s">
        <v>54858</v>
      </c>
      <c r="B7209" s="511" t="s">
        <v>54859</v>
      </c>
      <c r="C7209" s="511" t="s">
        <v>1850</v>
      </c>
      <c r="D7209" s="78" t="s">
        <v>71558</v>
      </c>
    </row>
    <row r="7210" spans="1:4" ht="13.5">
      <c r="A7210" s="511" t="s">
        <v>54860</v>
      </c>
      <c r="B7210" s="511" t="s">
        <v>54861</v>
      </c>
      <c r="C7210" s="511" t="s">
        <v>1850</v>
      </c>
      <c r="D7210" s="78" t="s">
        <v>70260</v>
      </c>
    </row>
    <row r="7211" spans="1:4" ht="13.5">
      <c r="A7211" s="511" t="s">
        <v>54862</v>
      </c>
      <c r="B7211" s="511" t="s">
        <v>54863</v>
      </c>
      <c r="C7211" s="511" t="s">
        <v>1850</v>
      </c>
      <c r="D7211" s="78" t="s">
        <v>71559</v>
      </c>
    </row>
    <row r="7212" spans="1:4" ht="13.5">
      <c r="A7212" s="511" t="s">
        <v>54864</v>
      </c>
      <c r="B7212" s="511" t="s">
        <v>54865</v>
      </c>
      <c r="C7212" s="511" t="s">
        <v>1850</v>
      </c>
      <c r="D7212" s="78" t="s">
        <v>65560</v>
      </c>
    </row>
    <row r="7213" spans="1:4" ht="13.5">
      <c r="A7213" s="511" t="s">
        <v>54866</v>
      </c>
      <c r="B7213" s="511" t="s">
        <v>54867</v>
      </c>
      <c r="C7213" s="511" t="s">
        <v>1850</v>
      </c>
      <c r="D7213" s="78" t="s">
        <v>51332</v>
      </c>
    </row>
    <row r="7214" spans="1:4" ht="13.5">
      <c r="A7214" s="511" t="s">
        <v>54868</v>
      </c>
      <c r="B7214" s="511" t="s">
        <v>54869</v>
      </c>
      <c r="C7214" s="511" t="s">
        <v>1850</v>
      </c>
      <c r="D7214" s="78" t="s">
        <v>59219</v>
      </c>
    </row>
    <row r="7215" spans="1:4" ht="13.5">
      <c r="A7215" s="511" t="s">
        <v>54870</v>
      </c>
      <c r="B7215" s="511" t="s">
        <v>54871</v>
      </c>
      <c r="C7215" s="511" t="s">
        <v>1850</v>
      </c>
      <c r="D7215" s="78" t="s">
        <v>55848</v>
      </c>
    </row>
    <row r="7216" spans="1:4" ht="13.5">
      <c r="A7216" s="511" t="s">
        <v>54872</v>
      </c>
      <c r="B7216" s="511" t="s">
        <v>54873</v>
      </c>
      <c r="C7216" s="511" t="s">
        <v>1850</v>
      </c>
      <c r="D7216" s="78" t="s">
        <v>55751</v>
      </c>
    </row>
    <row r="7217" spans="1:4" ht="13.5">
      <c r="A7217" s="511" t="s">
        <v>54874</v>
      </c>
      <c r="B7217" s="511" t="s">
        <v>54875</v>
      </c>
      <c r="C7217" s="511" t="s">
        <v>1850</v>
      </c>
      <c r="D7217" s="78" t="s">
        <v>56323</v>
      </c>
    </row>
    <row r="7218" spans="1:4" ht="13.5">
      <c r="A7218" s="511" t="s">
        <v>54876</v>
      </c>
      <c r="B7218" s="511" t="s">
        <v>54877</v>
      </c>
      <c r="C7218" s="511" t="s">
        <v>1850</v>
      </c>
      <c r="D7218" s="78" t="s">
        <v>71560</v>
      </c>
    </row>
    <row r="7219" spans="1:4" ht="13.5">
      <c r="A7219" s="511" t="s">
        <v>54879</v>
      </c>
      <c r="B7219" s="511" t="s">
        <v>54880</v>
      </c>
      <c r="C7219" s="511" t="s">
        <v>1850</v>
      </c>
      <c r="D7219" s="78" t="s">
        <v>60594</v>
      </c>
    </row>
    <row r="7220" spans="1:4" ht="13.5">
      <c r="A7220" s="511" t="s">
        <v>54881</v>
      </c>
      <c r="B7220" s="511" t="s">
        <v>54882</v>
      </c>
      <c r="C7220" s="511" t="s">
        <v>1850</v>
      </c>
      <c r="D7220" s="78" t="s">
        <v>71552</v>
      </c>
    </row>
    <row r="7221" spans="1:4" ht="13.5">
      <c r="A7221" s="511" t="s">
        <v>54883</v>
      </c>
      <c r="B7221" s="511" t="s">
        <v>54884</v>
      </c>
      <c r="C7221" s="511" t="s">
        <v>1850</v>
      </c>
      <c r="D7221" s="78" t="s">
        <v>66998</v>
      </c>
    </row>
    <row r="7222" spans="1:4" ht="13.5">
      <c r="A7222" s="511" t="s">
        <v>54885</v>
      </c>
      <c r="B7222" s="511" t="s">
        <v>54886</v>
      </c>
      <c r="C7222" s="511" t="s">
        <v>1850</v>
      </c>
      <c r="D7222" s="78" t="s">
        <v>55881</v>
      </c>
    </row>
    <row r="7223" spans="1:4" ht="13.5">
      <c r="A7223" s="511" t="s">
        <v>54887</v>
      </c>
      <c r="B7223" s="511" t="s">
        <v>54888</v>
      </c>
      <c r="C7223" s="511" t="s">
        <v>1850</v>
      </c>
      <c r="D7223" s="78" t="s">
        <v>56561</v>
      </c>
    </row>
    <row r="7224" spans="1:4" ht="13.5">
      <c r="A7224" s="511" t="s">
        <v>54889</v>
      </c>
      <c r="B7224" s="511" t="s">
        <v>54890</v>
      </c>
      <c r="C7224" s="511" t="s">
        <v>1850</v>
      </c>
      <c r="D7224" s="78" t="s">
        <v>55881</v>
      </c>
    </row>
    <row r="7225" spans="1:4" ht="13.5">
      <c r="A7225" s="511" t="s">
        <v>54891</v>
      </c>
      <c r="B7225" s="511" t="s">
        <v>54892</v>
      </c>
      <c r="C7225" s="511" t="s">
        <v>1850</v>
      </c>
      <c r="D7225" s="78" t="s">
        <v>69748</v>
      </c>
    </row>
    <row r="7226" spans="1:4" ht="13.5">
      <c r="A7226" s="511" t="s">
        <v>54893</v>
      </c>
      <c r="B7226" s="511" t="s">
        <v>54894</v>
      </c>
      <c r="C7226" s="511" t="s">
        <v>1850</v>
      </c>
      <c r="D7226" s="78" t="s">
        <v>52965</v>
      </c>
    </row>
    <row r="7227" spans="1:4" ht="13.5">
      <c r="A7227" s="511" t="s">
        <v>54895</v>
      </c>
      <c r="B7227" s="511" t="s">
        <v>54896</v>
      </c>
      <c r="C7227" s="511" t="s">
        <v>1850</v>
      </c>
      <c r="D7227" s="78" t="s">
        <v>55128</v>
      </c>
    </row>
    <row r="7228" spans="1:4" ht="13.5">
      <c r="A7228" s="511" t="s">
        <v>54897</v>
      </c>
      <c r="B7228" s="511" t="s">
        <v>54898</v>
      </c>
      <c r="C7228" s="511" t="s">
        <v>1850</v>
      </c>
      <c r="D7228" s="78" t="s">
        <v>63445</v>
      </c>
    </row>
    <row r="7229" spans="1:4" ht="13.5">
      <c r="A7229" s="511" t="s">
        <v>54899</v>
      </c>
      <c r="B7229" s="511" t="s">
        <v>54900</v>
      </c>
      <c r="C7229" s="511" t="s">
        <v>1850</v>
      </c>
      <c r="D7229" s="78" t="s">
        <v>71561</v>
      </c>
    </row>
    <row r="7230" spans="1:4" ht="13.5">
      <c r="A7230" s="511" t="s">
        <v>54901</v>
      </c>
      <c r="B7230" s="511" t="s">
        <v>54902</v>
      </c>
      <c r="C7230" s="511" t="s">
        <v>1850</v>
      </c>
      <c r="D7230" s="78" t="s">
        <v>64389</v>
      </c>
    </row>
    <row r="7231" spans="1:4" ht="13.5">
      <c r="A7231" s="511" t="s">
        <v>54903</v>
      </c>
      <c r="B7231" s="511" t="s">
        <v>54904</v>
      </c>
      <c r="C7231" s="511" t="s">
        <v>1850</v>
      </c>
      <c r="D7231" s="78" t="s">
        <v>59126</v>
      </c>
    </row>
    <row r="7232" spans="1:4" ht="13.5">
      <c r="A7232" s="511" t="s">
        <v>54905</v>
      </c>
      <c r="B7232" s="511" t="s">
        <v>54906</v>
      </c>
      <c r="C7232" s="511" t="s">
        <v>1850</v>
      </c>
      <c r="D7232" s="78" t="s">
        <v>51330</v>
      </c>
    </row>
    <row r="7233" spans="1:4" ht="13.5">
      <c r="A7233" s="511" t="s">
        <v>54907</v>
      </c>
      <c r="B7233" s="511" t="s">
        <v>54908</v>
      </c>
      <c r="C7233" s="511" t="s">
        <v>1850</v>
      </c>
      <c r="D7233" s="78" t="s">
        <v>63736</v>
      </c>
    </row>
    <row r="7234" spans="1:4" ht="13.5">
      <c r="A7234" s="511" t="s">
        <v>54909</v>
      </c>
      <c r="B7234" s="511" t="s">
        <v>54910</v>
      </c>
      <c r="C7234" s="511" t="s">
        <v>1850</v>
      </c>
      <c r="D7234" s="78" t="s">
        <v>56637</v>
      </c>
    </row>
    <row r="7235" spans="1:4" ht="13.5">
      <c r="A7235" s="511" t="s">
        <v>54911</v>
      </c>
      <c r="B7235" s="511" t="s">
        <v>54912</v>
      </c>
      <c r="C7235" s="511" t="s">
        <v>1850</v>
      </c>
      <c r="D7235" s="78" t="s">
        <v>62157</v>
      </c>
    </row>
    <row r="7236" spans="1:4" ht="13.5">
      <c r="A7236" s="511" t="s">
        <v>54913</v>
      </c>
      <c r="B7236" s="511" t="s">
        <v>54914</v>
      </c>
      <c r="C7236" s="511" t="s">
        <v>1850</v>
      </c>
      <c r="D7236" s="78" t="s">
        <v>26211</v>
      </c>
    </row>
    <row r="7237" spans="1:4" ht="13.5">
      <c r="A7237" s="511" t="s">
        <v>54916</v>
      </c>
      <c r="B7237" s="511" t="s">
        <v>54917</v>
      </c>
      <c r="C7237" s="511" t="s">
        <v>1848</v>
      </c>
      <c r="D7237" s="78" t="s">
        <v>71562</v>
      </c>
    </row>
    <row r="7238" spans="1:4" ht="13.5">
      <c r="A7238" s="511" t="s">
        <v>54918</v>
      </c>
      <c r="B7238" s="511" t="s">
        <v>25892</v>
      </c>
      <c r="C7238" s="511" t="s">
        <v>1850</v>
      </c>
      <c r="D7238" s="78" t="s">
        <v>71563</v>
      </c>
    </row>
    <row r="7239" spans="1:4" ht="13.5">
      <c r="A7239" s="511" t="s">
        <v>54919</v>
      </c>
      <c r="B7239" s="511" t="s">
        <v>54920</v>
      </c>
      <c r="C7239" s="511" t="s">
        <v>1850</v>
      </c>
      <c r="D7239" s="78" t="s">
        <v>71564</v>
      </c>
    </row>
    <row r="7240" spans="1:4" ht="13.5">
      <c r="A7240" s="511" t="s">
        <v>54921</v>
      </c>
      <c r="B7240" s="511" t="s">
        <v>54922</v>
      </c>
      <c r="C7240" s="511" t="s">
        <v>1850</v>
      </c>
      <c r="D7240" s="78" t="s">
        <v>71565</v>
      </c>
    </row>
    <row r="7241" spans="1:4" ht="13.5">
      <c r="A7241" s="511" t="s">
        <v>54923</v>
      </c>
      <c r="B7241" s="511" t="s">
        <v>25895</v>
      </c>
      <c r="C7241" s="511" t="s">
        <v>1850</v>
      </c>
      <c r="D7241" s="78" t="s">
        <v>71566</v>
      </c>
    </row>
    <row r="7242" spans="1:4" ht="13.5">
      <c r="A7242" s="511" t="s">
        <v>54924</v>
      </c>
      <c r="B7242" s="511" t="s">
        <v>50316</v>
      </c>
      <c r="C7242" s="511" t="s">
        <v>1850</v>
      </c>
      <c r="D7242" s="78" t="s">
        <v>71567</v>
      </c>
    </row>
    <row r="7243" spans="1:4" ht="13.5">
      <c r="A7243" s="511" t="s">
        <v>54925</v>
      </c>
      <c r="B7243" s="511" t="s">
        <v>54926</v>
      </c>
      <c r="C7243" s="511" t="s">
        <v>1850</v>
      </c>
      <c r="D7243" s="78" t="s">
        <v>71568</v>
      </c>
    </row>
    <row r="7244" spans="1:4" ht="13.5">
      <c r="A7244" s="511" t="s">
        <v>54927</v>
      </c>
      <c r="B7244" s="511" t="s">
        <v>25897</v>
      </c>
      <c r="C7244" s="511" t="s">
        <v>1850</v>
      </c>
      <c r="D7244" s="78" t="s">
        <v>71569</v>
      </c>
    </row>
    <row r="7245" spans="1:4" ht="13.5">
      <c r="A7245" s="511" t="s">
        <v>54928</v>
      </c>
      <c r="B7245" s="511" t="s">
        <v>25898</v>
      </c>
      <c r="C7245" s="511" t="s">
        <v>1850</v>
      </c>
      <c r="D7245" s="78" t="s">
        <v>71570</v>
      </c>
    </row>
    <row r="7246" spans="1:4" ht="13.5">
      <c r="A7246" s="511" t="s">
        <v>54929</v>
      </c>
      <c r="B7246" s="511" t="s">
        <v>54930</v>
      </c>
      <c r="C7246" s="511" t="s">
        <v>1850</v>
      </c>
      <c r="D7246" s="78" t="s">
        <v>71571</v>
      </c>
    </row>
    <row r="7247" spans="1:4" ht="13.5">
      <c r="A7247" s="511" t="s">
        <v>54931</v>
      </c>
      <c r="B7247" s="511" t="s">
        <v>50320</v>
      </c>
      <c r="C7247" s="511" t="s">
        <v>1850</v>
      </c>
      <c r="D7247" s="78" t="s">
        <v>71572</v>
      </c>
    </row>
    <row r="7248" spans="1:4" ht="13.5">
      <c r="A7248" s="511" t="s">
        <v>54932</v>
      </c>
      <c r="B7248" s="511" t="s">
        <v>25901</v>
      </c>
      <c r="C7248" s="511" t="s">
        <v>1850</v>
      </c>
      <c r="D7248" s="78" t="s">
        <v>71573</v>
      </c>
    </row>
    <row r="7249" spans="1:4" ht="13.5">
      <c r="A7249" s="511" t="s">
        <v>54933</v>
      </c>
      <c r="B7249" s="511" t="s">
        <v>54934</v>
      </c>
      <c r="C7249" s="511" t="s">
        <v>1850</v>
      </c>
      <c r="D7249" s="78" t="s">
        <v>71574</v>
      </c>
    </row>
    <row r="7250" spans="1:4" ht="13.5">
      <c r="A7250" s="511" t="s">
        <v>54935</v>
      </c>
      <c r="B7250" s="511" t="s">
        <v>25903</v>
      </c>
      <c r="C7250" s="511" t="s">
        <v>1850</v>
      </c>
      <c r="D7250" s="78" t="s">
        <v>71575</v>
      </c>
    </row>
    <row r="7251" spans="1:4" ht="13.5">
      <c r="A7251" s="511" t="s">
        <v>54936</v>
      </c>
      <c r="B7251" s="511" t="s">
        <v>54937</v>
      </c>
      <c r="C7251" s="511" t="s">
        <v>1850</v>
      </c>
      <c r="D7251" s="78" t="s">
        <v>71572</v>
      </c>
    </row>
    <row r="7252" spans="1:4" ht="13.5">
      <c r="A7252" s="511" t="s">
        <v>54938</v>
      </c>
      <c r="B7252" s="511" t="s">
        <v>25905</v>
      </c>
      <c r="C7252" s="511" t="s">
        <v>1850</v>
      </c>
      <c r="D7252" s="78" t="s">
        <v>71576</v>
      </c>
    </row>
    <row r="7253" spans="1:4" ht="13.5">
      <c r="A7253" s="511" t="s">
        <v>54939</v>
      </c>
      <c r="B7253" s="511" t="s">
        <v>25906</v>
      </c>
      <c r="C7253" s="511" t="s">
        <v>1850</v>
      </c>
      <c r="D7253" s="78" t="s">
        <v>71577</v>
      </c>
    </row>
    <row r="7254" spans="1:4" ht="13.5">
      <c r="A7254" s="511" t="s">
        <v>54940</v>
      </c>
      <c r="B7254" s="511" t="s">
        <v>54941</v>
      </c>
      <c r="C7254" s="511" t="s">
        <v>1850</v>
      </c>
      <c r="D7254" s="78" t="s">
        <v>71578</v>
      </c>
    </row>
    <row r="7255" spans="1:4" ht="13.5">
      <c r="A7255" s="511" t="s">
        <v>54942</v>
      </c>
      <c r="B7255" s="511" t="s">
        <v>54943</v>
      </c>
      <c r="C7255" s="511" t="s">
        <v>1850</v>
      </c>
      <c r="D7255" s="78" t="s">
        <v>71579</v>
      </c>
    </row>
    <row r="7256" spans="1:4" ht="13.5">
      <c r="A7256" s="511" t="s">
        <v>54944</v>
      </c>
      <c r="B7256" s="511" t="s">
        <v>54945</v>
      </c>
      <c r="C7256" s="511" t="s">
        <v>1850</v>
      </c>
      <c r="D7256" s="78" t="s">
        <v>71580</v>
      </c>
    </row>
    <row r="7257" spans="1:4" ht="13.5">
      <c r="A7257" s="511" t="s">
        <v>54946</v>
      </c>
      <c r="B7257" s="511" t="s">
        <v>25911</v>
      </c>
      <c r="C7257" s="511" t="s">
        <v>1850</v>
      </c>
      <c r="D7257" s="78" t="s">
        <v>71581</v>
      </c>
    </row>
    <row r="7258" spans="1:4" ht="13.5">
      <c r="A7258" s="511" t="s">
        <v>54947</v>
      </c>
      <c r="B7258" s="511" t="s">
        <v>54948</v>
      </c>
      <c r="C7258" s="511" t="s">
        <v>1850</v>
      </c>
      <c r="D7258" s="78" t="s">
        <v>71582</v>
      </c>
    </row>
    <row r="7259" spans="1:4" ht="13.5">
      <c r="A7259" s="511" t="s">
        <v>54949</v>
      </c>
      <c r="B7259" s="511" t="s">
        <v>54950</v>
      </c>
      <c r="C7259" s="511" t="s">
        <v>1850</v>
      </c>
      <c r="D7259" s="78" t="s">
        <v>71583</v>
      </c>
    </row>
    <row r="7260" spans="1:4" ht="13.5">
      <c r="A7260" s="511" t="s">
        <v>54951</v>
      </c>
      <c r="B7260" s="511" t="s">
        <v>25913</v>
      </c>
      <c r="C7260" s="511" t="s">
        <v>1850</v>
      </c>
      <c r="D7260" s="78" t="s">
        <v>71584</v>
      </c>
    </row>
    <row r="7261" spans="1:4" ht="13.5">
      <c r="A7261" s="511" t="s">
        <v>54952</v>
      </c>
      <c r="B7261" s="511" t="s">
        <v>54953</v>
      </c>
      <c r="C7261" s="511" t="s">
        <v>1850</v>
      </c>
      <c r="D7261" s="78" t="s">
        <v>71585</v>
      </c>
    </row>
    <row r="7262" spans="1:4" ht="13.5">
      <c r="A7262" s="511" t="s">
        <v>54954</v>
      </c>
      <c r="B7262" s="511" t="s">
        <v>25915</v>
      </c>
      <c r="C7262" s="511" t="s">
        <v>1850</v>
      </c>
      <c r="D7262" s="78" t="s">
        <v>71586</v>
      </c>
    </row>
    <row r="7263" spans="1:4" ht="13.5">
      <c r="A7263" s="511" t="s">
        <v>54955</v>
      </c>
      <c r="B7263" s="511" t="s">
        <v>54956</v>
      </c>
      <c r="C7263" s="511" t="s">
        <v>1850</v>
      </c>
      <c r="D7263" s="78" t="s">
        <v>71587</v>
      </c>
    </row>
    <row r="7264" spans="1:4" ht="13.5">
      <c r="A7264" s="511" t="s">
        <v>54957</v>
      </c>
      <c r="B7264" s="511" t="s">
        <v>25917</v>
      </c>
      <c r="C7264" s="511" t="s">
        <v>1850</v>
      </c>
      <c r="D7264" s="78" t="s">
        <v>71588</v>
      </c>
    </row>
    <row r="7265" spans="1:4" ht="13.5">
      <c r="A7265" s="511" t="s">
        <v>54958</v>
      </c>
      <c r="B7265" s="511" t="s">
        <v>25918</v>
      </c>
      <c r="C7265" s="511" t="s">
        <v>1850</v>
      </c>
      <c r="D7265" s="78" t="s">
        <v>71589</v>
      </c>
    </row>
    <row r="7266" spans="1:4" ht="13.5">
      <c r="A7266" s="511" t="s">
        <v>54959</v>
      </c>
      <c r="B7266" s="511" t="s">
        <v>54917</v>
      </c>
      <c r="C7266" s="511" t="s">
        <v>1850</v>
      </c>
      <c r="D7266" s="78" t="s">
        <v>71590</v>
      </c>
    </row>
    <row r="7267" spans="1:4" ht="13.5">
      <c r="A7267" s="511" t="s">
        <v>54960</v>
      </c>
      <c r="B7267" s="511" t="s">
        <v>25987</v>
      </c>
      <c r="C7267" s="511" t="s">
        <v>1850</v>
      </c>
      <c r="D7267" s="78" t="s">
        <v>71591</v>
      </c>
    </row>
    <row r="7268" spans="1:4" ht="13.5">
      <c r="A7268" s="511" t="s">
        <v>54961</v>
      </c>
      <c r="B7268" s="511" t="s">
        <v>25988</v>
      </c>
      <c r="C7268" s="511" t="s">
        <v>1850</v>
      </c>
      <c r="D7268" s="78" t="s">
        <v>71592</v>
      </c>
    </row>
    <row r="7269" spans="1:4" ht="13.5">
      <c r="A7269" s="511" t="s">
        <v>54962</v>
      </c>
      <c r="B7269" s="511" t="s">
        <v>25919</v>
      </c>
      <c r="C7269" s="511" t="s">
        <v>1850</v>
      </c>
      <c r="D7269" s="78" t="s">
        <v>71593</v>
      </c>
    </row>
    <row r="7270" spans="1:4" ht="13.5">
      <c r="A7270" s="511" t="s">
        <v>54963</v>
      </c>
      <c r="B7270" s="511" t="s">
        <v>25920</v>
      </c>
      <c r="C7270" s="511" t="s">
        <v>1850</v>
      </c>
      <c r="D7270" s="78" t="s">
        <v>71594</v>
      </c>
    </row>
    <row r="7271" spans="1:4" ht="13.5">
      <c r="A7271" s="511" t="s">
        <v>54964</v>
      </c>
      <c r="B7271" s="511" t="s">
        <v>54965</v>
      </c>
      <c r="C7271" s="511" t="s">
        <v>1850</v>
      </c>
      <c r="D7271" s="78" t="s">
        <v>71595</v>
      </c>
    </row>
    <row r="7272" spans="1:4" ht="13.5">
      <c r="A7272" s="511" t="s">
        <v>54966</v>
      </c>
      <c r="B7272" s="511" t="s">
        <v>25970</v>
      </c>
      <c r="C7272" s="511" t="s">
        <v>1850</v>
      </c>
      <c r="D7272" s="78" t="s">
        <v>71596</v>
      </c>
    </row>
    <row r="7273" spans="1:4" ht="13.5">
      <c r="A7273" s="511" t="s">
        <v>54967</v>
      </c>
      <c r="B7273" s="511" t="s">
        <v>54968</v>
      </c>
      <c r="C7273" s="511" t="s">
        <v>1850</v>
      </c>
      <c r="D7273" s="78" t="s">
        <v>71597</v>
      </c>
    </row>
    <row r="7274" spans="1:4" ht="13.5">
      <c r="A7274" s="511" t="s">
        <v>54969</v>
      </c>
      <c r="B7274" s="511" t="s">
        <v>54970</v>
      </c>
      <c r="C7274" s="511" t="s">
        <v>1850</v>
      </c>
      <c r="D7274" s="78" t="s">
        <v>71598</v>
      </c>
    </row>
    <row r="7275" spans="1:4" ht="13.5">
      <c r="A7275" s="511" t="s">
        <v>54971</v>
      </c>
      <c r="B7275" s="511" t="s">
        <v>25922</v>
      </c>
      <c r="C7275" s="511" t="s">
        <v>1850</v>
      </c>
      <c r="D7275" s="78" t="s">
        <v>71599</v>
      </c>
    </row>
    <row r="7276" spans="1:4" ht="13.5">
      <c r="A7276" s="511" t="s">
        <v>54972</v>
      </c>
      <c r="B7276" s="511" t="s">
        <v>54973</v>
      </c>
      <c r="C7276" s="511" t="s">
        <v>1850</v>
      </c>
      <c r="D7276" s="78" t="s">
        <v>71600</v>
      </c>
    </row>
    <row r="7277" spans="1:4" ht="13.5">
      <c r="A7277" s="511" t="s">
        <v>54974</v>
      </c>
      <c r="B7277" s="511" t="s">
        <v>54975</v>
      </c>
      <c r="C7277" s="511" t="s">
        <v>1850</v>
      </c>
      <c r="D7277" s="78" t="s">
        <v>71601</v>
      </c>
    </row>
    <row r="7278" spans="1:4" ht="13.5">
      <c r="A7278" s="511" t="s">
        <v>54976</v>
      </c>
      <c r="B7278" s="511" t="s">
        <v>50330</v>
      </c>
      <c r="C7278" s="511" t="s">
        <v>1850</v>
      </c>
      <c r="D7278" s="78" t="s">
        <v>71602</v>
      </c>
    </row>
    <row r="7279" spans="1:4" ht="13.5">
      <c r="A7279" s="511" t="s">
        <v>54977</v>
      </c>
      <c r="B7279" s="511" t="s">
        <v>54978</v>
      </c>
      <c r="C7279" s="511" t="s">
        <v>1850</v>
      </c>
      <c r="D7279" s="78" t="s">
        <v>71603</v>
      </c>
    </row>
    <row r="7280" spans="1:4" ht="13.5">
      <c r="A7280" s="511" t="s">
        <v>54979</v>
      </c>
      <c r="B7280" s="511" t="s">
        <v>54980</v>
      </c>
      <c r="C7280" s="511" t="s">
        <v>1850</v>
      </c>
      <c r="D7280" s="78" t="s">
        <v>71604</v>
      </c>
    </row>
    <row r="7281" spans="1:4" ht="13.5">
      <c r="A7281" s="511" t="s">
        <v>54981</v>
      </c>
      <c r="B7281" s="511" t="s">
        <v>54982</v>
      </c>
      <c r="C7281" s="511" t="s">
        <v>1850</v>
      </c>
      <c r="D7281" s="78" t="s">
        <v>71605</v>
      </c>
    </row>
    <row r="7282" spans="1:4" ht="13.5">
      <c r="A7282" s="511" t="s">
        <v>54983</v>
      </c>
      <c r="B7282" s="511" t="s">
        <v>54984</v>
      </c>
      <c r="C7282" s="511" t="s">
        <v>1850</v>
      </c>
      <c r="D7282" s="78" t="s">
        <v>71606</v>
      </c>
    </row>
    <row r="7283" spans="1:4" ht="13.5">
      <c r="A7283" s="511" t="s">
        <v>54985</v>
      </c>
      <c r="B7283" s="511" t="s">
        <v>54986</v>
      </c>
      <c r="C7283" s="511" t="s">
        <v>1850</v>
      </c>
      <c r="D7283" s="78" t="s">
        <v>71607</v>
      </c>
    </row>
    <row r="7284" spans="1:4" ht="13.5">
      <c r="A7284" s="511" t="s">
        <v>54987</v>
      </c>
      <c r="B7284" s="511" t="s">
        <v>54988</v>
      </c>
      <c r="C7284" s="511" t="s">
        <v>1850</v>
      </c>
      <c r="D7284" s="78" t="s">
        <v>71608</v>
      </c>
    </row>
    <row r="7285" spans="1:4" ht="13.5">
      <c r="A7285" s="511" t="s">
        <v>54989</v>
      </c>
      <c r="B7285" s="511" t="s">
        <v>54990</v>
      </c>
      <c r="C7285" s="511" t="s">
        <v>1850</v>
      </c>
      <c r="D7285" s="78" t="s">
        <v>71609</v>
      </c>
    </row>
    <row r="7286" spans="1:4" ht="13.5">
      <c r="A7286" s="511" t="s">
        <v>54991</v>
      </c>
      <c r="B7286" s="511" t="s">
        <v>54992</v>
      </c>
      <c r="C7286" s="511" t="s">
        <v>1850</v>
      </c>
      <c r="D7286" s="78" t="s">
        <v>71610</v>
      </c>
    </row>
    <row r="7287" spans="1:4" ht="13.5">
      <c r="A7287" s="511" t="s">
        <v>54993</v>
      </c>
      <c r="B7287" s="511" t="s">
        <v>54994</v>
      </c>
      <c r="C7287" s="511" t="s">
        <v>1850</v>
      </c>
      <c r="D7287" s="78" t="s">
        <v>71611</v>
      </c>
    </row>
    <row r="7288" spans="1:4" ht="13.5">
      <c r="A7288" s="511" t="s">
        <v>54995</v>
      </c>
      <c r="B7288" s="511" t="s">
        <v>54996</v>
      </c>
      <c r="C7288" s="511" t="s">
        <v>1850</v>
      </c>
      <c r="D7288" s="78" t="s">
        <v>71612</v>
      </c>
    </row>
    <row r="7289" spans="1:4" ht="13.5">
      <c r="A7289" s="511" t="s">
        <v>54997</v>
      </c>
      <c r="B7289" s="511" t="s">
        <v>25935</v>
      </c>
      <c r="C7289" s="511" t="s">
        <v>1850</v>
      </c>
      <c r="D7289" s="78" t="s">
        <v>71613</v>
      </c>
    </row>
    <row r="7290" spans="1:4" ht="13.5">
      <c r="A7290" s="511" t="s">
        <v>54998</v>
      </c>
      <c r="B7290" s="511" t="s">
        <v>54999</v>
      </c>
      <c r="C7290" s="511" t="s">
        <v>1850</v>
      </c>
      <c r="D7290" s="78" t="s">
        <v>71614</v>
      </c>
    </row>
    <row r="7291" spans="1:4" ht="13.5">
      <c r="A7291" s="511" t="s">
        <v>55000</v>
      </c>
      <c r="B7291" s="511" t="s">
        <v>55001</v>
      </c>
      <c r="C7291" s="511" t="s">
        <v>1850</v>
      </c>
      <c r="D7291" s="78" t="s">
        <v>71615</v>
      </c>
    </row>
    <row r="7292" spans="1:4" ht="13.5">
      <c r="A7292" s="511" t="s">
        <v>55002</v>
      </c>
      <c r="B7292" s="511" t="s">
        <v>55003</v>
      </c>
      <c r="C7292" s="511" t="s">
        <v>1850</v>
      </c>
      <c r="D7292" s="78" t="s">
        <v>71616</v>
      </c>
    </row>
    <row r="7293" spans="1:4" ht="13.5">
      <c r="A7293" s="511" t="s">
        <v>55004</v>
      </c>
      <c r="B7293" s="511" t="s">
        <v>25938</v>
      </c>
      <c r="C7293" s="511" t="s">
        <v>1850</v>
      </c>
      <c r="D7293" s="78" t="s">
        <v>71617</v>
      </c>
    </row>
    <row r="7294" spans="1:4" ht="13.5">
      <c r="A7294" s="511" t="s">
        <v>55005</v>
      </c>
      <c r="B7294" s="511" t="s">
        <v>55006</v>
      </c>
      <c r="C7294" s="511" t="s">
        <v>1850</v>
      </c>
      <c r="D7294" s="78" t="s">
        <v>71618</v>
      </c>
    </row>
    <row r="7295" spans="1:4" ht="13.5">
      <c r="A7295" s="511" t="s">
        <v>55007</v>
      </c>
      <c r="B7295" s="511" t="s">
        <v>25940</v>
      </c>
      <c r="C7295" s="511" t="s">
        <v>1850</v>
      </c>
      <c r="D7295" s="78" t="s">
        <v>71618</v>
      </c>
    </row>
    <row r="7296" spans="1:4" ht="13.5">
      <c r="A7296" s="511" t="s">
        <v>55008</v>
      </c>
      <c r="B7296" s="511" t="s">
        <v>55009</v>
      </c>
      <c r="C7296" s="511" t="s">
        <v>1850</v>
      </c>
      <c r="D7296" s="78" t="s">
        <v>71619</v>
      </c>
    </row>
    <row r="7297" spans="1:4" ht="13.5">
      <c r="A7297" s="511" t="s">
        <v>55010</v>
      </c>
      <c r="B7297" s="511" t="s">
        <v>55011</v>
      </c>
      <c r="C7297" s="511" t="s">
        <v>1850</v>
      </c>
      <c r="D7297" s="78" t="s">
        <v>71620</v>
      </c>
    </row>
    <row r="7298" spans="1:4" ht="13.5">
      <c r="A7298" s="511" t="s">
        <v>55012</v>
      </c>
      <c r="B7298" s="511" t="s">
        <v>25942</v>
      </c>
      <c r="C7298" s="511" t="s">
        <v>1850</v>
      </c>
      <c r="D7298" s="78" t="s">
        <v>71621</v>
      </c>
    </row>
    <row r="7299" spans="1:4" ht="13.5">
      <c r="A7299" s="511" t="s">
        <v>55013</v>
      </c>
      <c r="B7299" s="511" t="s">
        <v>55014</v>
      </c>
      <c r="C7299" s="511" t="s">
        <v>1850</v>
      </c>
      <c r="D7299" s="78" t="s">
        <v>71622</v>
      </c>
    </row>
    <row r="7300" spans="1:4" ht="13.5">
      <c r="A7300" s="511" t="s">
        <v>55015</v>
      </c>
      <c r="B7300" s="511" t="s">
        <v>25944</v>
      </c>
      <c r="C7300" s="511" t="s">
        <v>1850</v>
      </c>
      <c r="D7300" s="78" t="s">
        <v>71623</v>
      </c>
    </row>
    <row r="7301" spans="1:4" ht="13.5">
      <c r="A7301" s="511" t="s">
        <v>55016</v>
      </c>
      <c r="B7301" s="511" t="s">
        <v>25945</v>
      </c>
      <c r="C7301" s="511" t="s">
        <v>1850</v>
      </c>
      <c r="D7301" s="78" t="s">
        <v>71624</v>
      </c>
    </row>
    <row r="7302" spans="1:4" ht="13.5">
      <c r="A7302" s="511" t="s">
        <v>55017</v>
      </c>
      <c r="B7302" s="511" t="s">
        <v>55018</v>
      </c>
      <c r="C7302" s="511" t="s">
        <v>1850</v>
      </c>
      <c r="D7302" s="78" t="s">
        <v>71625</v>
      </c>
    </row>
    <row r="7303" spans="1:4" ht="13.5">
      <c r="A7303" s="511" t="s">
        <v>55019</v>
      </c>
      <c r="B7303" s="511" t="s">
        <v>25947</v>
      </c>
      <c r="C7303" s="511" t="s">
        <v>1850</v>
      </c>
      <c r="D7303" s="78" t="s">
        <v>71626</v>
      </c>
    </row>
    <row r="7304" spans="1:4" ht="13.5">
      <c r="A7304" s="511" t="s">
        <v>55020</v>
      </c>
      <c r="B7304" s="511" t="s">
        <v>55021</v>
      </c>
      <c r="C7304" s="511" t="s">
        <v>1850</v>
      </c>
      <c r="D7304" s="78" t="s">
        <v>71627</v>
      </c>
    </row>
    <row r="7305" spans="1:4" ht="13.5">
      <c r="A7305" s="511" t="s">
        <v>55022</v>
      </c>
      <c r="B7305" s="511" t="s">
        <v>25948</v>
      </c>
      <c r="C7305" s="511" t="s">
        <v>1850</v>
      </c>
      <c r="D7305" s="78" t="s">
        <v>71628</v>
      </c>
    </row>
    <row r="7306" spans="1:4" ht="13.5">
      <c r="A7306" s="511" t="s">
        <v>55023</v>
      </c>
      <c r="B7306" s="511" t="s">
        <v>25951</v>
      </c>
      <c r="C7306" s="511" t="s">
        <v>1850</v>
      </c>
      <c r="D7306" s="78" t="s">
        <v>71579</v>
      </c>
    </row>
    <row r="7307" spans="1:4" ht="13.5">
      <c r="A7307" s="511" t="s">
        <v>55024</v>
      </c>
      <c r="B7307" s="511" t="s">
        <v>25952</v>
      </c>
      <c r="C7307" s="511" t="s">
        <v>1850</v>
      </c>
      <c r="D7307" s="78" t="s">
        <v>71629</v>
      </c>
    </row>
    <row r="7308" spans="1:4" ht="13.5">
      <c r="A7308" s="511" t="s">
        <v>55025</v>
      </c>
      <c r="B7308" s="511" t="s">
        <v>25953</v>
      </c>
      <c r="C7308" s="511" t="s">
        <v>1850</v>
      </c>
      <c r="D7308" s="78" t="s">
        <v>71630</v>
      </c>
    </row>
    <row r="7309" spans="1:4" ht="13.5">
      <c r="A7309" s="511" t="s">
        <v>55026</v>
      </c>
      <c r="B7309" s="511" t="s">
        <v>25954</v>
      </c>
      <c r="C7309" s="511" t="s">
        <v>1850</v>
      </c>
      <c r="D7309" s="78" t="s">
        <v>71631</v>
      </c>
    </row>
    <row r="7310" spans="1:4" ht="13.5">
      <c r="A7310" s="511" t="s">
        <v>55027</v>
      </c>
      <c r="B7310" s="511" t="s">
        <v>25955</v>
      </c>
      <c r="C7310" s="511" t="s">
        <v>1850</v>
      </c>
      <c r="D7310" s="78" t="s">
        <v>71630</v>
      </c>
    </row>
    <row r="7311" spans="1:4" ht="13.5">
      <c r="A7311" s="511" t="s">
        <v>55028</v>
      </c>
      <c r="B7311" s="511" t="s">
        <v>55029</v>
      </c>
      <c r="C7311" s="511" t="s">
        <v>1850</v>
      </c>
      <c r="D7311" s="78" t="s">
        <v>71632</v>
      </c>
    </row>
    <row r="7312" spans="1:4" ht="13.5">
      <c r="A7312" s="511" t="s">
        <v>55030</v>
      </c>
      <c r="B7312" s="511" t="s">
        <v>25957</v>
      </c>
      <c r="C7312" s="511" t="s">
        <v>1850</v>
      </c>
      <c r="D7312" s="78" t="s">
        <v>71633</v>
      </c>
    </row>
    <row r="7313" spans="1:4" ht="13.5">
      <c r="A7313" s="511" t="s">
        <v>55031</v>
      </c>
      <c r="B7313" s="511" t="s">
        <v>25958</v>
      </c>
      <c r="C7313" s="511" t="s">
        <v>1850</v>
      </c>
      <c r="D7313" s="78" t="s">
        <v>71634</v>
      </c>
    </row>
    <row r="7314" spans="1:4" ht="13.5">
      <c r="A7314" s="511" t="s">
        <v>55032</v>
      </c>
      <c r="B7314" s="511" t="s">
        <v>55033</v>
      </c>
      <c r="C7314" s="511" t="s">
        <v>1850</v>
      </c>
      <c r="D7314" s="78" t="s">
        <v>71635</v>
      </c>
    </row>
    <row r="7315" spans="1:4" ht="13.5">
      <c r="A7315" s="511" t="s">
        <v>55034</v>
      </c>
      <c r="B7315" s="511" t="s">
        <v>25960</v>
      </c>
      <c r="C7315" s="511" t="s">
        <v>1850</v>
      </c>
      <c r="D7315" s="78" t="s">
        <v>71636</v>
      </c>
    </row>
    <row r="7316" spans="1:4" ht="13.5">
      <c r="A7316" s="511" t="s">
        <v>55035</v>
      </c>
      <c r="B7316" s="511" t="s">
        <v>55036</v>
      </c>
      <c r="C7316" s="511" t="s">
        <v>1850</v>
      </c>
      <c r="D7316" s="78" t="s">
        <v>71637</v>
      </c>
    </row>
    <row r="7317" spans="1:4" ht="13.5">
      <c r="A7317" s="511" t="s">
        <v>55037</v>
      </c>
      <c r="B7317" s="511" t="s">
        <v>25962</v>
      </c>
      <c r="C7317" s="511" t="s">
        <v>1850</v>
      </c>
      <c r="D7317" s="78" t="s">
        <v>71638</v>
      </c>
    </row>
    <row r="7318" spans="1:4" ht="13.5">
      <c r="A7318" s="511" t="s">
        <v>55038</v>
      </c>
      <c r="B7318" s="511" t="s">
        <v>55039</v>
      </c>
      <c r="C7318" s="511" t="s">
        <v>1850</v>
      </c>
      <c r="D7318" s="78" t="s">
        <v>71639</v>
      </c>
    </row>
    <row r="7319" spans="1:4" ht="13.5">
      <c r="A7319" s="511" t="s">
        <v>55040</v>
      </c>
      <c r="B7319" s="511" t="s">
        <v>55041</v>
      </c>
      <c r="C7319" s="511" t="s">
        <v>1850</v>
      </c>
      <c r="D7319" s="78" t="s">
        <v>71640</v>
      </c>
    </row>
    <row r="7320" spans="1:4" ht="13.5">
      <c r="A7320" s="511" t="s">
        <v>55042</v>
      </c>
      <c r="B7320" s="511" t="s">
        <v>55043</v>
      </c>
      <c r="C7320" s="511" t="s">
        <v>1850</v>
      </c>
      <c r="D7320" s="78" t="s">
        <v>71641</v>
      </c>
    </row>
    <row r="7321" spans="1:4" ht="13.5">
      <c r="A7321" s="511" t="s">
        <v>55044</v>
      </c>
      <c r="B7321" s="511" t="s">
        <v>25967</v>
      </c>
      <c r="C7321" s="511" t="s">
        <v>1850</v>
      </c>
      <c r="D7321" s="78" t="s">
        <v>71642</v>
      </c>
    </row>
    <row r="7322" spans="1:4" ht="13.5">
      <c r="A7322" s="511" t="s">
        <v>55045</v>
      </c>
      <c r="B7322" s="511" t="s">
        <v>50292</v>
      </c>
      <c r="C7322" s="511" t="s">
        <v>1850</v>
      </c>
      <c r="D7322" s="78" t="s">
        <v>71643</v>
      </c>
    </row>
  </sheetData>
  <autoFilter ref="A7:D6857"/>
  <mergeCells count="3">
    <mergeCell ref="A1:D1"/>
    <mergeCell ref="A2:D2"/>
    <mergeCell ref="A3:D3"/>
  </mergeCells>
  <pageMargins left="0.78740157499999996" right="0.78740157499999996" top="0.984251969" bottom="0.984251969"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7</vt:i4>
      </vt:variant>
    </vt:vector>
  </HeadingPairs>
  <TitlesOfParts>
    <vt:vector size="17" baseType="lpstr">
      <vt:lpstr>ORÇAMENTO SINTÉTICO</vt:lpstr>
      <vt:lpstr>ORÇAMENTO</vt:lpstr>
      <vt:lpstr>MEMÓRIA DE CÁLCULO</vt:lpstr>
      <vt:lpstr>CRONOGRAMA</vt:lpstr>
      <vt:lpstr>QCI</vt:lpstr>
      <vt:lpstr>COMPOSIÇÃO DO BDI</vt:lpstr>
      <vt:lpstr>COTAÇÃO (2)</vt:lpstr>
      <vt:lpstr>EMOP 04-2022</vt:lpstr>
      <vt:lpstr>SINAPI 04-2022</vt:lpstr>
      <vt:lpstr>SINAPI INSUMOS 04-22</vt:lpstr>
      <vt:lpstr>'COMPOSIÇÃO DO BDI'!Area_de_impressao</vt:lpstr>
      <vt:lpstr>'COTAÇÃO (2)'!Area_de_impressao</vt:lpstr>
      <vt:lpstr>CRONOGRAMA!Area_de_impressao</vt:lpstr>
      <vt:lpstr>'MEMÓRIA DE CÁLCULO'!Area_de_impressao</vt:lpstr>
      <vt:lpstr>ORÇAMENTO!Area_de_impressao</vt:lpstr>
      <vt:lpstr>'ORÇAMENTO SINTÉTICO'!Area_de_impressao</vt:lpstr>
      <vt:lpstr>QCI!Area_de_impressao</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rafael.pro</dc:creator>
  <cp:lastModifiedBy>Usuario</cp:lastModifiedBy>
  <cp:lastPrinted>2022-07-21T17:23:29Z</cp:lastPrinted>
  <dcterms:created xsi:type="dcterms:W3CDTF">2019-04-09T13:11:30Z</dcterms:created>
  <dcterms:modified xsi:type="dcterms:W3CDTF">2022-07-21T17:23:52Z</dcterms:modified>
</cp:coreProperties>
</file>